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1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84D0B2E-8506-4947-B571-3D449897D071}" xr6:coauthVersionLast="47" xr6:coauthVersionMax="47" xr10:uidLastSave="{00000000-0000-0000-0000-000000000000}"/>
  <bookViews>
    <workbookView xWindow="30390" yWindow="4425" windowWidth="21600" windowHeight="11295" firstSheet="5" activeTab="9" xr2:uid="{00000000-000D-0000-FFFF-FFFF00000000}"/>
  </bookViews>
  <sheets>
    <sheet name="fact_bookingswork H2 (2)" sheetId="23" r:id="rId1"/>
    <sheet name="H2fact_bookingswork " sheetId="19" r:id="rId2"/>
    <sheet name="README" sheetId="1" r:id="rId3"/>
    <sheet name="fact_bookingswork" sheetId="6" r:id="rId4"/>
    <sheet name="fact_bookings" sheetId="2" r:id="rId5"/>
    <sheet name="dim_channels" sheetId="3" r:id="rId6"/>
    <sheet name="dim_rate_codes" sheetId="4" r:id="rId7"/>
    <sheet name="Detail1" sheetId="29" r:id="rId8"/>
    <sheet name="Detail2" sheetId="30" r:id="rId9"/>
    <sheet name="H1,Q1,Q2" sheetId="31" r:id="rId10"/>
    <sheet name="H2,Q3,Q4" sheetId="32" r:id="rId11"/>
    <sheet name="H3,Q6" sheetId="33" r:id="rId12"/>
    <sheet name="H1_NetADR_NetMargin" sheetId="7" r:id="rId13"/>
    <sheet name="H2_ช่องทาง OTA มีอัตราการยกเลิก" sheetId="18" r:id="rId14"/>
    <sheet name="H3 Channels ที่มี Commissionสูง" sheetId="26" r:id="rId15"/>
    <sheet name="Sheet4" sheetId="25" r:id="rId16"/>
    <sheet name="Sheet6" sheetId="17" r:id="rId17"/>
  </sheets>
  <definedNames>
    <definedName name="_xlnm._FilterDatabase" localSheetId="3" hidden="1">fact_bookingswork!$A$1:$K$5001</definedName>
    <definedName name="_xlnm._FilterDatabase" localSheetId="0" hidden="1">'fact_bookingswork H2 (2)'!$A$1:$K$5001</definedName>
    <definedName name="_xlnm._FilterDatabase" localSheetId="1" hidden="1">'H2fact_bookingswork '!$A$1:$K$5001</definedName>
  </definedNames>
  <calcPr calcId="191029"/>
  <pivotCaches>
    <pivotCache cacheId="0" r:id="rId18"/>
    <pivotCache cacheId="1" r:id="rId19"/>
    <pivotCache cacheId="2" r:id="rId20"/>
    <pivotCache cacheId="3" r:id="rId21"/>
    <pivotCache cacheId="4" r:id="rId2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7" l="1"/>
  <c r="F11" i="7"/>
  <c r="F10" i="7"/>
  <c r="F9" i="7"/>
  <c r="F8" i="7"/>
  <c r="F7" i="7"/>
  <c r="F4" i="7"/>
  <c r="L5001" i="6"/>
  <c r="K5001" i="6"/>
  <c r="L5000" i="6"/>
  <c r="K5000" i="6"/>
  <c r="L4999" i="6"/>
  <c r="K4999" i="6"/>
  <c r="L4998" i="6"/>
  <c r="K4998" i="6"/>
  <c r="L4997" i="6"/>
  <c r="K4997" i="6"/>
  <c r="L4996" i="6"/>
  <c r="K4996" i="6"/>
  <c r="L4995" i="6"/>
  <c r="K4995" i="6"/>
  <c r="L4994" i="6"/>
  <c r="K4994" i="6"/>
  <c r="L4993" i="6"/>
  <c r="K4993" i="6"/>
  <c r="L4992" i="6"/>
  <c r="K4992" i="6"/>
  <c r="L4991" i="6"/>
  <c r="K4991" i="6"/>
  <c r="L4990" i="6"/>
  <c r="K4990" i="6"/>
  <c r="L4989" i="6"/>
  <c r="K4989" i="6"/>
  <c r="L4988" i="6"/>
  <c r="K4988" i="6"/>
  <c r="L4987" i="6"/>
  <c r="K4987" i="6"/>
  <c r="L4986" i="6"/>
  <c r="K4986" i="6"/>
  <c r="L4985" i="6"/>
  <c r="K4985" i="6"/>
  <c r="L4984" i="6"/>
  <c r="K4984" i="6"/>
  <c r="L4983" i="6"/>
  <c r="K4983" i="6"/>
  <c r="L4982" i="6"/>
  <c r="K4982" i="6"/>
  <c r="L4981" i="6"/>
  <c r="K4981" i="6"/>
  <c r="L4980" i="6"/>
  <c r="K4980" i="6"/>
  <c r="L4979" i="6"/>
  <c r="K4979" i="6"/>
  <c r="L4978" i="6"/>
  <c r="K4978" i="6"/>
  <c r="L4977" i="6"/>
  <c r="K4977" i="6"/>
  <c r="L4976" i="6"/>
  <c r="K4976" i="6"/>
  <c r="L4975" i="6"/>
  <c r="K4975" i="6"/>
  <c r="L4974" i="6"/>
  <c r="K4974" i="6"/>
  <c r="L4973" i="6"/>
  <c r="K4973" i="6"/>
  <c r="L4972" i="6"/>
  <c r="K4972" i="6"/>
  <c r="L4971" i="6"/>
  <c r="K4971" i="6"/>
  <c r="L4970" i="6"/>
  <c r="K4970" i="6"/>
  <c r="L4969" i="6"/>
  <c r="K4969" i="6"/>
  <c r="L4968" i="6"/>
  <c r="K4968" i="6"/>
  <c r="L4967" i="6"/>
  <c r="K4967" i="6"/>
  <c r="L4966" i="6"/>
  <c r="K4966" i="6"/>
  <c r="L4965" i="6"/>
  <c r="K4965" i="6"/>
  <c r="L4964" i="6"/>
  <c r="K4964" i="6"/>
  <c r="L4963" i="6"/>
  <c r="K4963" i="6"/>
  <c r="L4962" i="6"/>
  <c r="K4962" i="6"/>
  <c r="L4961" i="6"/>
  <c r="K4961" i="6"/>
  <c r="L4960" i="6"/>
  <c r="K4960" i="6"/>
  <c r="L4959" i="6"/>
  <c r="K4959" i="6"/>
  <c r="L4958" i="6"/>
  <c r="K4958" i="6"/>
  <c r="L4957" i="6"/>
  <c r="K4957" i="6"/>
  <c r="L4956" i="6"/>
  <c r="K4956" i="6"/>
  <c r="L4955" i="6"/>
  <c r="K4955" i="6"/>
  <c r="L4954" i="6"/>
  <c r="K4954" i="6"/>
  <c r="L4953" i="6"/>
  <c r="K4953" i="6"/>
  <c r="L4952" i="6"/>
  <c r="K4952" i="6"/>
  <c r="L4951" i="6"/>
  <c r="K4951" i="6"/>
  <c r="L4950" i="6"/>
  <c r="K4950" i="6"/>
  <c r="L4949" i="6"/>
  <c r="K4949" i="6"/>
  <c r="L4948" i="6"/>
  <c r="K4948" i="6"/>
  <c r="L4947" i="6"/>
  <c r="K4947" i="6"/>
  <c r="L4946" i="6"/>
  <c r="K4946" i="6"/>
  <c r="L4945" i="6"/>
  <c r="K4945" i="6"/>
  <c r="L4944" i="6"/>
  <c r="K4944" i="6"/>
  <c r="L4943" i="6"/>
  <c r="K4943" i="6"/>
  <c r="L4942" i="6"/>
  <c r="K4942" i="6"/>
  <c r="L4941" i="6"/>
  <c r="K4941" i="6"/>
  <c r="L4940" i="6"/>
  <c r="K4940" i="6"/>
  <c r="L4939" i="6"/>
  <c r="K4939" i="6"/>
  <c r="L4938" i="6"/>
  <c r="K4938" i="6"/>
  <c r="L4937" i="6"/>
  <c r="K4937" i="6"/>
  <c r="L4936" i="6"/>
  <c r="K4936" i="6"/>
  <c r="L4935" i="6"/>
  <c r="K4935" i="6"/>
  <c r="L4934" i="6"/>
  <c r="K4934" i="6"/>
  <c r="L4933" i="6"/>
  <c r="K4933" i="6"/>
  <c r="L4932" i="6"/>
  <c r="K4932" i="6"/>
  <c r="L4931" i="6"/>
  <c r="K4931" i="6"/>
  <c r="L4930" i="6"/>
  <c r="K4930" i="6"/>
  <c r="L4929" i="6"/>
  <c r="K4929" i="6"/>
  <c r="L4928" i="6"/>
  <c r="K4928" i="6"/>
  <c r="L4927" i="6"/>
  <c r="K4927" i="6"/>
  <c r="L4926" i="6"/>
  <c r="K4926" i="6"/>
  <c r="L4925" i="6"/>
  <c r="K4925" i="6"/>
  <c r="L4924" i="6"/>
  <c r="K4924" i="6"/>
  <c r="L4923" i="6"/>
  <c r="K4923" i="6"/>
  <c r="L4922" i="6"/>
  <c r="K4922" i="6"/>
  <c r="L4921" i="6"/>
  <c r="K4921" i="6"/>
  <c r="L4920" i="6"/>
  <c r="K4920" i="6"/>
  <c r="L4919" i="6"/>
  <c r="K4919" i="6"/>
  <c r="L4918" i="6"/>
  <c r="K4918" i="6"/>
  <c r="L4917" i="6"/>
  <c r="K4917" i="6"/>
  <c r="L4916" i="6"/>
  <c r="K4916" i="6"/>
  <c r="L4915" i="6"/>
  <c r="K4915" i="6"/>
  <c r="L4914" i="6"/>
  <c r="K4914" i="6"/>
  <c r="L4913" i="6"/>
  <c r="K4913" i="6"/>
  <c r="L4912" i="6"/>
  <c r="K4912" i="6"/>
  <c r="L4911" i="6"/>
  <c r="K4911" i="6"/>
  <c r="L4910" i="6"/>
  <c r="K4910" i="6"/>
  <c r="L4909" i="6"/>
  <c r="K4909" i="6"/>
  <c r="L4908" i="6"/>
  <c r="K4908" i="6"/>
  <c r="L4907" i="6"/>
  <c r="K4907" i="6"/>
  <c r="L4906" i="6"/>
  <c r="K4906" i="6"/>
  <c r="L4905" i="6"/>
  <c r="K4905" i="6"/>
  <c r="L4904" i="6"/>
  <c r="K4904" i="6"/>
  <c r="L4903" i="6"/>
  <c r="K4903" i="6"/>
  <c r="L4902" i="6"/>
  <c r="K4902" i="6"/>
  <c r="L4901" i="6"/>
  <c r="K4901" i="6"/>
  <c r="L4900" i="6"/>
  <c r="K4900" i="6"/>
  <c r="L4899" i="6"/>
  <c r="K4899" i="6"/>
  <c r="L4898" i="6"/>
  <c r="K4898" i="6"/>
  <c r="L4897" i="6"/>
  <c r="K4897" i="6"/>
  <c r="L4896" i="6"/>
  <c r="K4896" i="6"/>
  <c r="L4895" i="6"/>
  <c r="K4895" i="6"/>
  <c r="L4894" i="6"/>
  <c r="K4894" i="6"/>
  <c r="L4893" i="6"/>
  <c r="K4893" i="6"/>
  <c r="L4892" i="6"/>
  <c r="K4892" i="6"/>
  <c r="L4891" i="6"/>
  <c r="K4891" i="6"/>
  <c r="L4890" i="6"/>
  <c r="K4890" i="6"/>
  <c r="L4889" i="6"/>
  <c r="K4889" i="6"/>
  <c r="L4888" i="6"/>
  <c r="K4888" i="6"/>
  <c r="L4887" i="6"/>
  <c r="K4887" i="6"/>
  <c r="L4886" i="6"/>
  <c r="K4886" i="6"/>
  <c r="L4885" i="6"/>
  <c r="K4885" i="6"/>
  <c r="L4884" i="6"/>
  <c r="K4884" i="6"/>
  <c r="L4883" i="6"/>
  <c r="K4883" i="6"/>
  <c r="L4882" i="6"/>
  <c r="K4882" i="6"/>
  <c r="L4881" i="6"/>
  <c r="K4881" i="6"/>
  <c r="L4880" i="6"/>
  <c r="K4880" i="6"/>
  <c r="L4879" i="6"/>
  <c r="K4879" i="6"/>
  <c r="L4878" i="6"/>
  <c r="K4878" i="6"/>
  <c r="L4877" i="6"/>
  <c r="K4877" i="6"/>
  <c r="L4876" i="6"/>
  <c r="K4876" i="6"/>
  <c r="L4875" i="6"/>
  <c r="K4875" i="6"/>
  <c r="L4874" i="6"/>
  <c r="K4874" i="6"/>
  <c r="L4873" i="6"/>
  <c r="K4873" i="6"/>
  <c r="L4872" i="6"/>
  <c r="K4872" i="6"/>
  <c r="L4871" i="6"/>
  <c r="K4871" i="6"/>
  <c r="L4870" i="6"/>
  <c r="K4870" i="6"/>
  <c r="L4869" i="6"/>
  <c r="K4869" i="6"/>
  <c r="L4868" i="6"/>
  <c r="K4868" i="6"/>
  <c r="L4867" i="6"/>
  <c r="K4867" i="6"/>
  <c r="L4866" i="6"/>
  <c r="K4866" i="6"/>
  <c r="L4865" i="6"/>
  <c r="K4865" i="6"/>
  <c r="L4864" i="6"/>
  <c r="K4864" i="6"/>
  <c r="L4863" i="6"/>
  <c r="K4863" i="6"/>
  <c r="L4862" i="6"/>
  <c r="K4862" i="6"/>
  <c r="L4861" i="6"/>
  <c r="K4861" i="6"/>
  <c r="L4860" i="6"/>
  <c r="K4860" i="6"/>
  <c r="L4859" i="6"/>
  <c r="K4859" i="6"/>
  <c r="L4858" i="6"/>
  <c r="K4858" i="6"/>
  <c r="L4857" i="6"/>
  <c r="K4857" i="6"/>
  <c r="L4856" i="6"/>
  <c r="K4856" i="6"/>
  <c r="L4855" i="6"/>
  <c r="K4855" i="6"/>
  <c r="L4854" i="6"/>
  <c r="K4854" i="6"/>
  <c r="L4853" i="6"/>
  <c r="K4853" i="6"/>
  <c r="L4852" i="6"/>
  <c r="K4852" i="6"/>
  <c r="L4851" i="6"/>
  <c r="K4851" i="6"/>
  <c r="L4850" i="6"/>
  <c r="K4850" i="6"/>
  <c r="L4849" i="6"/>
  <c r="K4849" i="6"/>
  <c r="L4848" i="6"/>
  <c r="K4848" i="6"/>
  <c r="L4847" i="6"/>
  <c r="K4847" i="6"/>
  <c r="L4846" i="6"/>
  <c r="K4846" i="6"/>
  <c r="L4845" i="6"/>
  <c r="K4845" i="6"/>
  <c r="L4844" i="6"/>
  <c r="K4844" i="6"/>
  <c r="L4843" i="6"/>
  <c r="K4843" i="6"/>
  <c r="L4842" i="6"/>
  <c r="K4842" i="6"/>
  <c r="L4841" i="6"/>
  <c r="K4841" i="6"/>
  <c r="L4840" i="6"/>
  <c r="K4840" i="6"/>
  <c r="L4839" i="6"/>
  <c r="K4839" i="6"/>
  <c r="L4838" i="6"/>
  <c r="K4838" i="6"/>
  <c r="L4837" i="6"/>
  <c r="K4837" i="6"/>
  <c r="L4836" i="6"/>
  <c r="K4836" i="6"/>
  <c r="L4835" i="6"/>
  <c r="K4835" i="6"/>
  <c r="L4834" i="6"/>
  <c r="K4834" i="6"/>
  <c r="L4833" i="6"/>
  <c r="K4833" i="6"/>
  <c r="L4832" i="6"/>
  <c r="K4832" i="6"/>
  <c r="L4831" i="6"/>
  <c r="K4831" i="6"/>
  <c r="L4830" i="6"/>
  <c r="K4830" i="6"/>
  <c r="L4829" i="6"/>
  <c r="K4829" i="6"/>
  <c r="L4828" i="6"/>
  <c r="K4828" i="6"/>
  <c r="L4827" i="6"/>
  <c r="K4827" i="6"/>
  <c r="L4826" i="6"/>
  <c r="K4826" i="6"/>
  <c r="L4825" i="6"/>
  <c r="K4825" i="6"/>
  <c r="L4824" i="6"/>
  <c r="K4824" i="6"/>
  <c r="L4823" i="6"/>
  <c r="K4823" i="6"/>
  <c r="L4822" i="6"/>
  <c r="K4822" i="6"/>
  <c r="L4821" i="6"/>
  <c r="K4821" i="6"/>
  <c r="L4820" i="6"/>
  <c r="K4820" i="6"/>
  <c r="L4819" i="6"/>
  <c r="K4819" i="6"/>
  <c r="L4818" i="6"/>
  <c r="K4818" i="6"/>
  <c r="L4817" i="6"/>
  <c r="K4817" i="6"/>
  <c r="L4816" i="6"/>
  <c r="K4816" i="6"/>
  <c r="L4815" i="6"/>
  <c r="K4815" i="6"/>
  <c r="L4814" i="6"/>
  <c r="K4814" i="6"/>
  <c r="L4813" i="6"/>
  <c r="K4813" i="6"/>
  <c r="L4812" i="6"/>
  <c r="K4812" i="6"/>
  <c r="L4811" i="6"/>
  <c r="K4811" i="6"/>
  <c r="L4810" i="6"/>
  <c r="K4810" i="6"/>
  <c r="L4809" i="6"/>
  <c r="K4809" i="6"/>
  <c r="L4808" i="6"/>
  <c r="K4808" i="6"/>
  <c r="L4807" i="6"/>
  <c r="K4807" i="6"/>
  <c r="L4806" i="6"/>
  <c r="K4806" i="6"/>
  <c r="L4805" i="6"/>
  <c r="K4805" i="6"/>
  <c r="L4804" i="6"/>
  <c r="K4804" i="6"/>
  <c r="L4803" i="6"/>
  <c r="K4803" i="6"/>
  <c r="L4802" i="6"/>
  <c r="K4802" i="6"/>
  <c r="L4801" i="6"/>
  <c r="K4801" i="6"/>
  <c r="L4800" i="6"/>
  <c r="K4800" i="6"/>
  <c r="L4799" i="6"/>
  <c r="K4799" i="6"/>
  <c r="L4798" i="6"/>
  <c r="K4798" i="6"/>
  <c r="L4797" i="6"/>
  <c r="K4797" i="6"/>
  <c r="L4796" i="6"/>
  <c r="K4796" i="6"/>
  <c r="L4795" i="6"/>
  <c r="K4795" i="6"/>
  <c r="L4794" i="6"/>
  <c r="K4794" i="6"/>
  <c r="L4793" i="6"/>
  <c r="K4793" i="6"/>
  <c r="L4792" i="6"/>
  <c r="K4792" i="6"/>
  <c r="L4791" i="6"/>
  <c r="K4791" i="6"/>
  <c r="L4790" i="6"/>
  <c r="K4790" i="6"/>
  <c r="L4789" i="6"/>
  <c r="K4789" i="6"/>
  <c r="L4788" i="6"/>
  <c r="K4788" i="6"/>
  <c r="L4787" i="6"/>
  <c r="K4787" i="6"/>
  <c r="L4786" i="6"/>
  <c r="K4786" i="6"/>
  <c r="L4785" i="6"/>
  <c r="K4785" i="6"/>
  <c r="L4784" i="6"/>
  <c r="K4784" i="6"/>
  <c r="L4783" i="6"/>
  <c r="K4783" i="6"/>
  <c r="L4782" i="6"/>
  <c r="K4782" i="6"/>
  <c r="L4781" i="6"/>
  <c r="K4781" i="6"/>
  <c r="L4780" i="6"/>
  <c r="K4780" i="6"/>
  <c r="L4779" i="6"/>
  <c r="K4779" i="6"/>
  <c r="L4778" i="6"/>
  <c r="K4778" i="6"/>
  <c r="L4777" i="6"/>
  <c r="K4777" i="6"/>
  <c r="L4776" i="6"/>
  <c r="K4776" i="6"/>
  <c r="L4775" i="6"/>
  <c r="K4775" i="6"/>
  <c r="L4774" i="6"/>
  <c r="K4774" i="6"/>
  <c r="L4773" i="6"/>
  <c r="K4773" i="6"/>
  <c r="L4772" i="6"/>
  <c r="K4772" i="6"/>
  <c r="L4771" i="6"/>
  <c r="K4771" i="6"/>
  <c r="L4770" i="6"/>
  <c r="K4770" i="6"/>
  <c r="L4769" i="6"/>
  <c r="K4769" i="6"/>
  <c r="L4768" i="6"/>
  <c r="K4768" i="6"/>
  <c r="L4767" i="6"/>
  <c r="K4767" i="6"/>
  <c r="L4766" i="6"/>
  <c r="K4766" i="6"/>
  <c r="L4765" i="6"/>
  <c r="K4765" i="6"/>
  <c r="L4764" i="6"/>
  <c r="K4764" i="6"/>
  <c r="L4763" i="6"/>
  <c r="K4763" i="6"/>
  <c r="L4762" i="6"/>
  <c r="K4762" i="6"/>
  <c r="L4761" i="6"/>
  <c r="K4761" i="6"/>
  <c r="L4760" i="6"/>
  <c r="K4760" i="6"/>
  <c r="L4759" i="6"/>
  <c r="K4759" i="6"/>
  <c r="L4758" i="6"/>
  <c r="K4758" i="6"/>
  <c r="L4757" i="6"/>
  <c r="K4757" i="6"/>
  <c r="L4756" i="6"/>
  <c r="K4756" i="6"/>
  <c r="L4755" i="6"/>
  <c r="K4755" i="6"/>
  <c r="L4754" i="6"/>
  <c r="K4754" i="6"/>
  <c r="L4753" i="6"/>
  <c r="K4753" i="6"/>
  <c r="L4752" i="6"/>
  <c r="K4752" i="6"/>
  <c r="L4751" i="6"/>
  <c r="K4751" i="6"/>
  <c r="L4750" i="6"/>
  <c r="K4750" i="6"/>
  <c r="L4749" i="6"/>
  <c r="K4749" i="6"/>
  <c r="L4748" i="6"/>
  <c r="K4748" i="6"/>
  <c r="L4747" i="6"/>
  <c r="K4747" i="6"/>
  <c r="L4746" i="6"/>
  <c r="K4746" i="6"/>
  <c r="L4745" i="6"/>
  <c r="K4745" i="6"/>
  <c r="L4744" i="6"/>
  <c r="K4744" i="6"/>
  <c r="L4743" i="6"/>
  <c r="K4743" i="6"/>
  <c r="L4742" i="6"/>
  <c r="K4742" i="6"/>
  <c r="L4741" i="6"/>
  <c r="K4741" i="6"/>
  <c r="L4740" i="6"/>
  <c r="K4740" i="6"/>
  <c r="L4739" i="6"/>
  <c r="K4739" i="6"/>
  <c r="L4738" i="6"/>
  <c r="K4738" i="6"/>
  <c r="L4737" i="6"/>
  <c r="K4737" i="6"/>
  <c r="L4736" i="6"/>
  <c r="K4736" i="6"/>
  <c r="L4735" i="6"/>
  <c r="K4735" i="6"/>
  <c r="L4734" i="6"/>
  <c r="K4734" i="6"/>
  <c r="L4733" i="6"/>
  <c r="K4733" i="6"/>
  <c r="L4732" i="6"/>
  <c r="K4732" i="6"/>
  <c r="L4731" i="6"/>
  <c r="K4731" i="6"/>
  <c r="L4730" i="6"/>
  <c r="K4730" i="6"/>
  <c r="L4729" i="6"/>
  <c r="K4729" i="6"/>
  <c r="L4728" i="6"/>
  <c r="K4728" i="6"/>
  <c r="L4727" i="6"/>
  <c r="K4727" i="6"/>
  <c r="L4726" i="6"/>
  <c r="K4726" i="6"/>
  <c r="L4725" i="6"/>
  <c r="K4725" i="6"/>
  <c r="L4724" i="6"/>
  <c r="K4724" i="6"/>
  <c r="L4723" i="6"/>
  <c r="K4723" i="6"/>
  <c r="L4722" i="6"/>
  <c r="K4722" i="6"/>
  <c r="L4721" i="6"/>
  <c r="K4721" i="6"/>
  <c r="L4720" i="6"/>
  <c r="K4720" i="6"/>
  <c r="L4719" i="6"/>
  <c r="K4719" i="6"/>
  <c r="L4718" i="6"/>
  <c r="K4718" i="6"/>
  <c r="L4717" i="6"/>
  <c r="K4717" i="6"/>
  <c r="L4716" i="6"/>
  <c r="K4716" i="6"/>
  <c r="L4715" i="6"/>
  <c r="K4715" i="6"/>
  <c r="L4714" i="6"/>
  <c r="K4714" i="6"/>
  <c r="L4713" i="6"/>
  <c r="K4713" i="6"/>
  <c r="L4712" i="6"/>
  <c r="K4712" i="6"/>
  <c r="L4711" i="6"/>
  <c r="K4711" i="6"/>
  <c r="L4710" i="6"/>
  <c r="K4710" i="6"/>
  <c r="L4709" i="6"/>
  <c r="K4709" i="6"/>
  <c r="L4708" i="6"/>
  <c r="K4708" i="6"/>
  <c r="L4707" i="6"/>
  <c r="K4707" i="6"/>
  <c r="L4706" i="6"/>
  <c r="K4706" i="6"/>
  <c r="L4705" i="6"/>
  <c r="K4705" i="6"/>
  <c r="L4704" i="6"/>
  <c r="K4704" i="6"/>
  <c r="L4703" i="6"/>
  <c r="K4703" i="6"/>
  <c r="L4702" i="6"/>
  <c r="K4702" i="6"/>
  <c r="L4701" i="6"/>
  <c r="K4701" i="6"/>
  <c r="L4700" i="6"/>
  <c r="K4700" i="6"/>
  <c r="L4699" i="6"/>
  <c r="K4699" i="6"/>
  <c r="L4698" i="6"/>
  <c r="K4698" i="6"/>
  <c r="L4697" i="6"/>
  <c r="K4697" i="6"/>
  <c r="L4696" i="6"/>
  <c r="K4696" i="6"/>
  <c r="L4695" i="6"/>
  <c r="K4695" i="6"/>
  <c r="L4694" i="6"/>
  <c r="K4694" i="6"/>
  <c r="L4693" i="6"/>
  <c r="K4693" i="6"/>
  <c r="L4692" i="6"/>
  <c r="K4692" i="6"/>
  <c r="L4691" i="6"/>
  <c r="K4691" i="6"/>
  <c r="L4690" i="6"/>
  <c r="K4690" i="6"/>
  <c r="L4689" i="6"/>
  <c r="K4689" i="6"/>
  <c r="L4688" i="6"/>
  <c r="K4688" i="6"/>
  <c r="L4687" i="6"/>
  <c r="K4687" i="6"/>
  <c r="L4686" i="6"/>
  <c r="K4686" i="6"/>
  <c r="L4685" i="6"/>
  <c r="K4685" i="6"/>
  <c r="L4684" i="6"/>
  <c r="K4684" i="6"/>
  <c r="L4683" i="6"/>
  <c r="K4683" i="6"/>
  <c r="L4682" i="6"/>
  <c r="K4682" i="6"/>
  <c r="L4681" i="6"/>
  <c r="K4681" i="6"/>
  <c r="L4680" i="6"/>
  <c r="K4680" i="6"/>
  <c r="L4679" i="6"/>
  <c r="K4679" i="6"/>
  <c r="L4678" i="6"/>
  <c r="K4678" i="6"/>
  <c r="L4677" i="6"/>
  <c r="K4677" i="6"/>
  <c r="L4676" i="6"/>
  <c r="K4676" i="6"/>
  <c r="L4675" i="6"/>
  <c r="K4675" i="6"/>
  <c r="L4674" i="6"/>
  <c r="K4674" i="6"/>
  <c r="L4673" i="6"/>
  <c r="K4673" i="6"/>
  <c r="L4672" i="6"/>
  <c r="K4672" i="6"/>
  <c r="L4671" i="6"/>
  <c r="K4671" i="6"/>
  <c r="L4670" i="6"/>
  <c r="K4670" i="6"/>
  <c r="L4669" i="6"/>
  <c r="K4669" i="6"/>
  <c r="L4668" i="6"/>
  <c r="K4668" i="6"/>
  <c r="L4667" i="6"/>
  <c r="K4667" i="6"/>
  <c r="L4666" i="6"/>
  <c r="K4666" i="6"/>
  <c r="L4665" i="6"/>
  <c r="K4665" i="6"/>
  <c r="L4664" i="6"/>
  <c r="K4664" i="6"/>
  <c r="L4663" i="6"/>
  <c r="K4663" i="6"/>
  <c r="L4662" i="6"/>
  <c r="K4662" i="6"/>
  <c r="L4661" i="6"/>
  <c r="K4661" i="6"/>
  <c r="L4660" i="6"/>
  <c r="K4660" i="6"/>
  <c r="L4659" i="6"/>
  <c r="K4659" i="6"/>
  <c r="L4658" i="6"/>
  <c r="K4658" i="6"/>
  <c r="L4657" i="6"/>
  <c r="K4657" i="6"/>
  <c r="L4656" i="6"/>
  <c r="K4656" i="6"/>
  <c r="L4655" i="6"/>
  <c r="K4655" i="6"/>
  <c r="L4654" i="6"/>
  <c r="K4654" i="6"/>
  <c r="L4653" i="6"/>
  <c r="K4653" i="6"/>
  <c r="L4652" i="6"/>
  <c r="K4652" i="6"/>
  <c r="L4651" i="6"/>
  <c r="K4651" i="6"/>
  <c r="L4650" i="6"/>
  <c r="K4650" i="6"/>
  <c r="L4649" i="6"/>
  <c r="K4649" i="6"/>
  <c r="L4648" i="6"/>
  <c r="K4648" i="6"/>
  <c r="L4647" i="6"/>
  <c r="K4647" i="6"/>
  <c r="L4646" i="6"/>
  <c r="K4646" i="6"/>
  <c r="L4645" i="6"/>
  <c r="K4645" i="6"/>
  <c r="L4644" i="6"/>
  <c r="K4644" i="6"/>
  <c r="L4643" i="6"/>
  <c r="K4643" i="6"/>
  <c r="L4642" i="6"/>
  <c r="K4642" i="6"/>
  <c r="L4641" i="6"/>
  <c r="K4641" i="6"/>
  <c r="L4640" i="6"/>
  <c r="K4640" i="6"/>
  <c r="L4639" i="6"/>
  <c r="K4639" i="6"/>
  <c r="L4638" i="6"/>
  <c r="K4638" i="6"/>
  <c r="L4637" i="6"/>
  <c r="K4637" i="6"/>
  <c r="L4636" i="6"/>
  <c r="K4636" i="6"/>
  <c r="L4635" i="6"/>
  <c r="K4635" i="6"/>
  <c r="L4634" i="6"/>
  <c r="K4634" i="6"/>
  <c r="L4633" i="6"/>
  <c r="K4633" i="6"/>
  <c r="L4632" i="6"/>
  <c r="K4632" i="6"/>
  <c r="L4631" i="6"/>
  <c r="K4631" i="6"/>
  <c r="L4630" i="6"/>
  <c r="K4630" i="6"/>
  <c r="L4629" i="6"/>
  <c r="K4629" i="6"/>
  <c r="L4628" i="6"/>
  <c r="K4628" i="6"/>
  <c r="L4627" i="6"/>
  <c r="K4627" i="6"/>
  <c r="L4626" i="6"/>
  <c r="K4626" i="6"/>
  <c r="L4625" i="6"/>
  <c r="K4625" i="6"/>
  <c r="L4624" i="6"/>
  <c r="K4624" i="6"/>
  <c r="L4623" i="6"/>
  <c r="K4623" i="6"/>
  <c r="L4622" i="6"/>
  <c r="K4622" i="6"/>
  <c r="L4621" i="6"/>
  <c r="K4621" i="6"/>
  <c r="L4620" i="6"/>
  <c r="K4620" i="6"/>
  <c r="L4619" i="6"/>
  <c r="K4619" i="6"/>
  <c r="L4618" i="6"/>
  <c r="K4618" i="6"/>
  <c r="L4617" i="6"/>
  <c r="K4617" i="6"/>
  <c r="L4616" i="6"/>
  <c r="K4616" i="6"/>
  <c r="L4615" i="6"/>
  <c r="K4615" i="6"/>
  <c r="L4614" i="6"/>
  <c r="K4614" i="6"/>
  <c r="L4613" i="6"/>
  <c r="K4613" i="6"/>
  <c r="L4612" i="6"/>
  <c r="K4612" i="6"/>
  <c r="L4611" i="6"/>
  <c r="K4611" i="6"/>
  <c r="L4610" i="6"/>
  <c r="K4610" i="6"/>
  <c r="L4609" i="6"/>
  <c r="K4609" i="6"/>
  <c r="L4608" i="6"/>
  <c r="K4608" i="6"/>
  <c r="L4607" i="6"/>
  <c r="K4607" i="6"/>
  <c r="L4606" i="6"/>
  <c r="K4606" i="6"/>
  <c r="L4605" i="6"/>
  <c r="K4605" i="6"/>
  <c r="L4604" i="6"/>
  <c r="K4604" i="6"/>
  <c r="L4603" i="6"/>
  <c r="K4603" i="6"/>
  <c r="L4602" i="6"/>
  <c r="K4602" i="6"/>
  <c r="L4601" i="6"/>
  <c r="K4601" i="6"/>
  <c r="L4600" i="6"/>
  <c r="K4600" i="6"/>
  <c r="L4599" i="6"/>
  <c r="K4599" i="6"/>
  <c r="L4598" i="6"/>
  <c r="K4598" i="6"/>
  <c r="L4597" i="6"/>
  <c r="K4597" i="6"/>
  <c r="L4596" i="6"/>
  <c r="K4596" i="6"/>
  <c r="L4595" i="6"/>
  <c r="K4595" i="6"/>
  <c r="L4594" i="6"/>
  <c r="K4594" i="6"/>
  <c r="L4593" i="6"/>
  <c r="K4593" i="6"/>
  <c r="L4592" i="6"/>
  <c r="K4592" i="6"/>
  <c r="L4591" i="6"/>
  <c r="K4591" i="6"/>
  <c r="L4590" i="6"/>
  <c r="K4590" i="6"/>
  <c r="L4589" i="6"/>
  <c r="K4589" i="6"/>
  <c r="L4588" i="6"/>
  <c r="K4588" i="6"/>
  <c r="L4587" i="6"/>
  <c r="K4587" i="6"/>
  <c r="L4586" i="6"/>
  <c r="K4586" i="6"/>
  <c r="L4585" i="6"/>
  <c r="K4585" i="6"/>
  <c r="L4584" i="6"/>
  <c r="K4584" i="6"/>
  <c r="L4583" i="6"/>
  <c r="K4583" i="6"/>
  <c r="L4582" i="6"/>
  <c r="K4582" i="6"/>
  <c r="L4581" i="6"/>
  <c r="K4581" i="6"/>
  <c r="L4580" i="6"/>
  <c r="K4580" i="6"/>
  <c r="L4579" i="6"/>
  <c r="K4579" i="6"/>
  <c r="L4578" i="6"/>
  <c r="K4578" i="6"/>
  <c r="L4577" i="6"/>
  <c r="K4577" i="6"/>
  <c r="L4576" i="6"/>
  <c r="K4576" i="6"/>
  <c r="L4575" i="6"/>
  <c r="K4575" i="6"/>
  <c r="L4574" i="6"/>
  <c r="K4574" i="6"/>
  <c r="L4573" i="6"/>
  <c r="K4573" i="6"/>
  <c r="L4572" i="6"/>
  <c r="K4572" i="6"/>
  <c r="L4571" i="6"/>
  <c r="K4571" i="6"/>
  <c r="L4570" i="6"/>
  <c r="K4570" i="6"/>
  <c r="L4569" i="6"/>
  <c r="K4569" i="6"/>
  <c r="L4568" i="6"/>
  <c r="K4568" i="6"/>
  <c r="L4567" i="6"/>
  <c r="K4567" i="6"/>
  <c r="L4566" i="6"/>
  <c r="K4566" i="6"/>
  <c r="L4565" i="6"/>
  <c r="K4565" i="6"/>
  <c r="L4564" i="6"/>
  <c r="K4564" i="6"/>
  <c r="L4563" i="6"/>
  <c r="K4563" i="6"/>
  <c r="L4562" i="6"/>
  <c r="K4562" i="6"/>
  <c r="L4561" i="6"/>
  <c r="K4561" i="6"/>
  <c r="L4560" i="6"/>
  <c r="K4560" i="6"/>
  <c r="L4559" i="6"/>
  <c r="K4559" i="6"/>
  <c r="L4558" i="6"/>
  <c r="K4558" i="6"/>
  <c r="L4557" i="6"/>
  <c r="K4557" i="6"/>
  <c r="L4556" i="6"/>
  <c r="K4556" i="6"/>
  <c r="L4555" i="6"/>
  <c r="K4555" i="6"/>
  <c r="L4554" i="6"/>
  <c r="K4554" i="6"/>
  <c r="L4553" i="6"/>
  <c r="K4553" i="6"/>
  <c r="L4552" i="6"/>
  <c r="K4552" i="6"/>
  <c r="L4551" i="6"/>
  <c r="K4551" i="6"/>
  <c r="L4550" i="6"/>
  <c r="K4550" i="6"/>
  <c r="L4549" i="6"/>
  <c r="K4549" i="6"/>
  <c r="L4548" i="6"/>
  <c r="K4548" i="6"/>
  <c r="L4547" i="6"/>
  <c r="K4547" i="6"/>
  <c r="L4546" i="6"/>
  <c r="K4546" i="6"/>
  <c r="L4545" i="6"/>
  <c r="K4545" i="6"/>
  <c r="L4544" i="6"/>
  <c r="K4544" i="6"/>
  <c r="L4543" i="6"/>
  <c r="K4543" i="6"/>
  <c r="L4542" i="6"/>
  <c r="K4542" i="6"/>
  <c r="L4541" i="6"/>
  <c r="K4541" i="6"/>
  <c r="L4540" i="6"/>
  <c r="K4540" i="6"/>
  <c r="L4539" i="6"/>
  <c r="K4539" i="6"/>
  <c r="L4538" i="6"/>
  <c r="K4538" i="6"/>
  <c r="L4537" i="6"/>
  <c r="K4537" i="6"/>
  <c r="L4536" i="6"/>
  <c r="K4536" i="6"/>
  <c r="L4535" i="6"/>
  <c r="K4535" i="6"/>
  <c r="L4534" i="6"/>
  <c r="K4534" i="6"/>
  <c r="L4533" i="6"/>
  <c r="K4533" i="6"/>
  <c r="L4532" i="6"/>
  <c r="K4532" i="6"/>
  <c r="L4531" i="6"/>
  <c r="K4531" i="6"/>
  <c r="L4530" i="6"/>
  <c r="K4530" i="6"/>
  <c r="L4529" i="6"/>
  <c r="K4529" i="6"/>
  <c r="L4528" i="6"/>
  <c r="K4528" i="6"/>
  <c r="L4527" i="6"/>
  <c r="K4527" i="6"/>
  <c r="L4526" i="6"/>
  <c r="K4526" i="6"/>
  <c r="L4525" i="6"/>
  <c r="K4525" i="6"/>
  <c r="L4524" i="6"/>
  <c r="K4524" i="6"/>
  <c r="L4523" i="6"/>
  <c r="K4523" i="6"/>
  <c r="L4522" i="6"/>
  <c r="K4522" i="6"/>
  <c r="L4521" i="6"/>
  <c r="K4521" i="6"/>
  <c r="L4520" i="6"/>
  <c r="K4520" i="6"/>
  <c r="L4519" i="6"/>
  <c r="K4519" i="6"/>
  <c r="L4518" i="6"/>
  <c r="K4518" i="6"/>
  <c r="L4517" i="6"/>
  <c r="K4517" i="6"/>
  <c r="L4516" i="6"/>
  <c r="K4516" i="6"/>
  <c r="L4515" i="6"/>
  <c r="K4515" i="6"/>
  <c r="L4514" i="6"/>
  <c r="K4514" i="6"/>
  <c r="L4513" i="6"/>
  <c r="K4513" i="6"/>
  <c r="L4512" i="6"/>
  <c r="K4512" i="6"/>
  <c r="L4511" i="6"/>
  <c r="K4511" i="6"/>
  <c r="L4510" i="6"/>
  <c r="K4510" i="6"/>
  <c r="L4509" i="6"/>
  <c r="K4509" i="6"/>
  <c r="L4508" i="6"/>
  <c r="K4508" i="6"/>
  <c r="L4507" i="6"/>
  <c r="K4507" i="6"/>
  <c r="L4506" i="6"/>
  <c r="K4506" i="6"/>
  <c r="L4505" i="6"/>
  <c r="K4505" i="6"/>
  <c r="L4504" i="6"/>
  <c r="K4504" i="6"/>
  <c r="L4503" i="6"/>
  <c r="K4503" i="6"/>
  <c r="L4502" i="6"/>
  <c r="K4502" i="6"/>
  <c r="L4501" i="6"/>
  <c r="K4501" i="6"/>
  <c r="L4500" i="6"/>
  <c r="K4500" i="6"/>
  <c r="L4499" i="6"/>
  <c r="K4499" i="6"/>
  <c r="L4498" i="6"/>
  <c r="K4498" i="6"/>
  <c r="L4497" i="6"/>
  <c r="K4497" i="6"/>
  <c r="L4496" i="6"/>
  <c r="K4496" i="6"/>
  <c r="L4495" i="6"/>
  <c r="K4495" i="6"/>
  <c r="L4494" i="6"/>
  <c r="K4494" i="6"/>
  <c r="L4493" i="6"/>
  <c r="K4493" i="6"/>
  <c r="L4492" i="6"/>
  <c r="K4492" i="6"/>
  <c r="L4491" i="6"/>
  <c r="K4491" i="6"/>
  <c r="L4490" i="6"/>
  <c r="K4490" i="6"/>
  <c r="L4489" i="6"/>
  <c r="K4489" i="6"/>
  <c r="L4488" i="6"/>
  <c r="K4488" i="6"/>
  <c r="L4487" i="6"/>
  <c r="K4487" i="6"/>
  <c r="L4486" i="6"/>
  <c r="K4486" i="6"/>
  <c r="L4485" i="6"/>
  <c r="K4485" i="6"/>
  <c r="L4484" i="6"/>
  <c r="K4484" i="6"/>
  <c r="L4483" i="6"/>
  <c r="K4483" i="6"/>
  <c r="L4482" i="6"/>
  <c r="K4482" i="6"/>
  <c r="L4481" i="6"/>
  <c r="K4481" i="6"/>
  <c r="L4480" i="6"/>
  <c r="K4480" i="6"/>
  <c r="L4479" i="6"/>
  <c r="K4479" i="6"/>
  <c r="L4478" i="6"/>
  <c r="K4478" i="6"/>
  <c r="L4477" i="6"/>
  <c r="K4477" i="6"/>
  <c r="L4476" i="6"/>
  <c r="K4476" i="6"/>
  <c r="L4475" i="6"/>
  <c r="K4475" i="6"/>
  <c r="L4474" i="6"/>
  <c r="K4474" i="6"/>
  <c r="L4473" i="6"/>
  <c r="K4473" i="6"/>
  <c r="L4472" i="6"/>
  <c r="K4472" i="6"/>
  <c r="L4471" i="6"/>
  <c r="K4471" i="6"/>
  <c r="L4470" i="6"/>
  <c r="K4470" i="6"/>
  <c r="L4469" i="6"/>
  <c r="K4469" i="6"/>
  <c r="L4468" i="6"/>
  <c r="K4468" i="6"/>
  <c r="L4467" i="6"/>
  <c r="K4467" i="6"/>
  <c r="L4466" i="6"/>
  <c r="K4466" i="6"/>
  <c r="L4465" i="6"/>
  <c r="K4465" i="6"/>
  <c r="L4464" i="6"/>
  <c r="K4464" i="6"/>
  <c r="L4463" i="6"/>
  <c r="K4463" i="6"/>
  <c r="L4462" i="6"/>
  <c r="K4462" i="6"/>
  <c r="L4461" i="6"/>
  <c r="K4461" i="6"/>
  <c r="L4460" i="6"/>
  <c r="K4460" i="6"/>
  <c r="L4459" i="6"/>
  <c r="K4459" i="6"/>
  <c r="L4458" i="6"/>
  <c r="K4458" i="6"/>
  <c r="L4457" i="6"/>
  <c r="K4457" i="6"/>
  <c r="L4456" i="6"/>
  <c r="K4456" i="6"/>
  <c r="L4455" i="6"/>
  <c r="K4455" i="6"/>
  <c r="L4454" i="6"/>
  <c r="K4454" i="6"/>
  <c r="L4453" i="6"/>
  <c r="K4453" i="6"/>
  <c r="L4452" i="6"/>
  <c r="K4452" i="6"/>
  <c r="L4451" i="6"/>
  <c r="K4451" i="6"/>
  <c r="L4450" i="6"/>
  <c r="K4450" i="6"/>
  <c r="L4449" i="6"/>
  <c r="K4449" i="6"/>
  <c r="L4448" i="6"/>
  <c r="K4448" i="6"/>
  <c r="L4447" i="6"/>
  <c r="K4447" i="6"/>
  <c r="L4446" i="6"/>
  <c r="K4446" i="6"/>
  <c r="L4445" i="6"/>
  <c r="K4445" i="6"/>
  <c r="L4444" i="6"/>
  <c r="K4444" i="6"/>
  <c r="L4443" i="6"/>
  <c r="K4443" i="6"/>
  <c r="L4442" i="6"/>
  <c r="K4442" i="6"/>
  <c r="L4441" i="6"/>
  <c r="K4441" i="6"/>
  <c r="L4440" i="6"/>
  <c r="K4440" i="6"/>
  <c r="L4439" i="6"/>
  <c r="K4439" i="6"/>
  <c r="L4438" i="6"/>
  <c r="K4438" i="6"/>
  <c r="L4437" i="6"/>
  <c r="K4437" i="6"/>
  <c r="L4436" i="6"/>
  <c r="K4436" i="6"/>
  <c r="L4435" i="6"/>
  <c r="K4435" i="6"/>
  <c r="L4434" i="6"/>
  <c r="K4434" i="6"/>
  <c r="L4433" i="6"/>
  <c r="K4433" i="6"/>
  <c r="L4432" i="6"/>
  <c r="K4432" i="6"/>
  <c r="L4431" i="6"/>
  <c r="K4431" i="6"/>
  <c r="L4430" i="6"/>
  <c r="K4430" i="6"/>
  <c r="L4429" i="6"/>
  <c r="K4429" i="6"/>
  <c r="L4428" i="6"/>
  <c r="K4428" i="6"/>
  <c r="L4427" i="6"/>
  <c r="K4427" i="6"/>
  <c r="L4426" i="6"/>
  <c r="K4426" i="6"/>
  <c r="L4425" i="6"/>
  <c r="K4425" i="6"/>
  <c r="L4424" i="6"/>
  <c r="K4424" i="6"/>
  <c r="L4423" i="6"/>
  <c r="K4423" i="6"/>
  <c r="L4422" i="6"/>
  <c r="K4422" i="6"/>
  <c r="L4421" i="6"/>
  <c r="K4421" i="6"/>
  <c r="L4420" i="6"/>
  <c r="K4420" i="6"/>
  <c r="L4419" i="6"/>
  <c r="K4419" i="6"/>
  <c r="L4418" i="6"/>
  <c r="K4418" i="6"/>
  <c r="L4417" i="6"/>
  <c r="K4417" i="6"/>
  <c r="L4416" i="6"/>
  <c r="K4416" i="6"/>
  <c r="L4415" i="6"/>
  <c r="K4415" i="6"/>
  <c r="L4414" i="6"/>
  <c r="K4414" i="6"/>
  <c r="L4413" i="6"/>
  <c r="K4413" i="6"/>
  <c r="L4412" i="6"/>
  <c r="K4412" i="6"/>
  <c r="L4411" i="6"/>
  <c r="K4411" i="6"/>
  <c r="L4410" i="6"/>
  <c r="K4410" i="6"/>
  <c r="L4409" i="6"/>
  <c r="K4409" i="6"/>
  <c r="L4408" i="6"/>
  <c r="K4408" i="6"/>
  <c r="L4407" i="6"/>
  <c r="K4407" i="6"/>
  <c r="L4406" i="6"/>
  <c r="K4406" i="6"/>
  <c r="L4405" i="6"/>
  <c r="K4405" i="6"/>
  <c r="L4404" i="6"/>
  <c r="K4404" i="6"/>
  <c r="L4403" i="6"/>
  <c r="K4403" i="6"/>
  <c r="L4402" i="6"/>
  <c r="K4402" i="6"/>
  <c r="L4401" i="6"/>
  <c r="K4401" i="6"/>
  <c r="L4400" i="6"/>
  <c r="K4400" i="6"/>
  <c r="L4399" i="6"/>
  <c r="K4399" i="6"/>
  <c r="L4398" i="6"/>
  <c r="K4398" i="6"/>
  <c r="L4397" i="6"/>
  <c r="K4397" i="6"/>
  <c r="L4396" i="6"/>
  <c r="K4396" i="6"/>
  <c r="L4395" i="6"/>
  <c r="K4395" i="6"/>
  <c r="L4394" i="6"/>
  <c r="K4394" i="6"/>
  <c r="L4393" i="6"/>
  <c r="K4393" i="6"/>
  <c r="L4392" i="6"/>
  <c r="K4392" i="6"/>
  <c r="L4391" i="6"/>
  <c r="K4391" i="6"/>
  <c r="L4390" i="6"/>
  <c r="K4390" i="6"/>
  <c r="L4389" i="6"/>
  <c r="K4389" i="6"/>
  <c r="L4388" i="6"/>
  <c r="K4388" i="6"/>
  <c r="L4387" i="6"/>
  <c r="K4387" i="6"/>
  <c r="L4386" i="6"/>
  <c r="K4386" i="6"/>
  <c r="L4385" i="6"/>
  <c r="K4385" i="6"/>
  <c r="L4384" i="6"/>
  <c r="K4384" i="6"/>
  <c r="L4383" i="6"/>
  <c r="K4383" i="6"/>
  <c r="L4382" i="6"/>
  <c r="K4382" i="6"/>
  <c r="L4381" i="6"/>
  <c r="K4381" i="6"/>
  <c r="L4380" i="6"/>
  <c r="K4380" i="6"/>
  <c r="L4379" i="6"/>
  <c r="K4379" i="6"/>
  <c r="L4378" i="6"/>
  <c r="K4378" i="6"/>
  <c r="L4377" i="6"/>
  <c r="K4377" i="6"/>
  <c r="L4376" i="6"/>
  <c r="K4376" i="6"/>
  <c r="L4375" i="6"/>
  <c r="K4375" i="6"/>
  <c r="L4374" i="6"/>
  <c r="K4374" i="6"/>
  <c r="L4373" i="6"/>
  <c r="K4373" i="6"/>
  <c r="L4372" i="6"/>
  <c r="K4372" i="6"/>
  <c r="L4371" i="6"/>
  <c r="K4371" i="6"/>
  <c r="L4370" i="6"/>
  <c r="K4370" i="6"/>
  <c r="L4369" i="6"/>
  <c r="K4369" i="6"/>
  <c r="L4368" i="6"/>
  <c r="K4368" i="6"/>
  <c r="L4367" i="6"/>
  <c r="K4367" i="6"/>
  <c r="L4366" i="6"/>
  <c r="K4366" i="6"/>
  <c r="L4365" i="6"/>
  <c r="K4365" i="6"/>
  <c r="L4364" i="6"/>
  <c r="K4364" i="6"/>
  <c r="L4363" i="6"/>
  <c r="K4363" i="6"/>
  <c r="L4362" i="6"/>
  <c r="K4362" i="6"/>
  <c r="L4361" i="6"/>
  <c r="K4361" i="6"/>
  <c r="L4360" i="6"/>
  <c r="K4360" i="6"/>
  <c r="L4359" i="6"/>
  <c r="K4359" i="6"/>
  <c r="L4358" i="6"/>
  <c r="K4358" i="6"/>
  <c r="L4357" i="6"/>
  <c r="K4357" i="6"/>
  <c r="L4356" i="6"/>
  <c r="K4356" i="6"/>
  <c r="L4355" i="6"/>
  <c r="K4355" i="6"/>
  <c r="L4354" i="6"/>
  <c r="K4354" i="6"/>
  <c r="L4353" i="6"/>
  <c r="K4353" i="6"/>
  <c r="L4352" i="6"/>
  <c r="K4352" i="6"/>
  <c r="L4351" i="6"/>
  <c r="K4351" i="6"/>
  <c r="L4350" i="6"/>
  <c r="K4350" i="6"/>
  <c r="L4349" i="6"/>
  <c r="K4349" i="6"/>
  <c r="L4348" i="6"/>
  <c r="K4348" i="6"/>
  <c r="L4347" i="6"/>
  <c r="K4347" i="6"/>
  <c r="L4346" i="6"/>
  <c r="K4346" i="6"/>
  <c r="L4345" i="6"/>
  <c r="K4345" i="6"/>
  <c r="L4344" i="6"/>
  <c r="K4344" i="6"/>
  <c r="L4343" i="6"/>
  <c r="K4343" i="6"/>
  <c r="L4342" i="6"/>
  <c r="K4342" i="6"/>
  <c r="L4341" i="6"/>
  <c r="K4341" i="6"/>
  <c r="L4340" i="6"/>
  <c r="K4340" i="6"/>
  <c r="L4339" i="6"/>
  <c r="K4339" i="6"/>
  <c r="L4338" i="6"/>
  <c r="K4338" i="6"/>
  <c r="L4337" i="6"/>
  <c r="K4337" i="6"/>
  <c r="L4336" i="6"/>
  <c r="K4336" i="6"/>
  <c r="L4335" i="6"/>
  <c r="K4335" i="6"/>
  <c r="L4334" i="6"/>
  <c r="K4334" i="6"/>
  <c r="L4333" i="6"/>
  <c r="K4333" i="6"/>
  <c r="L4332" i="6"/>
  <c r="K4332" i="6"/>
  <c r="L4331" i="6"/>
  <c r="K4331" i="6"/>
  <c r="L4330" i="6"/>
  <c r="K4330" i="6"/>
  <c r="L4329" i="6"/>
  <c r="K4329" i="6"/>
  <c r="L4328" i="6"/>
  <c r="K4328" i="6"/>
  <c r="L4327" i="6"/>
  <c r="K4327" i="6"/>
  <c r="L4326" i="6"/>
  <c r="K4326" i="6"/>
  <c r="L4325" i="6"/>
  <c r="K4325" i="6"/>
  <c r="L4324" i="6"/>
  <c r="K4324" i="6"/>
  <c r="L4323" i="6"/>
  <c r="K4323" i="6"/>
  <c r="L4322" i="6"/>
  <c r="K4322" i="6"/>
  <c r="L4321" i="6"/>
  <c r="K4321" i="6"/>
  <c r="L4320" i="6"/>
  <c r="K4320" i="6"/>
  <c r="L4319" i="6"/>
  <c r="K4319" i="6"/>
  <c r="L4318" i="6"/>
  <c r="K4318" i="6"/>
  <c r="L4317" i="6"/>
  <c r="K4317" i="6"/>
  <c r="L4316" i="6"/>
  <c r="K4316" i="6"/>
  <c r="L4315" i="6"/>
  <c r="K4315" i="6"/>
  <c r="L4314" i="6"/>
  <c r="K4314" i="6"/>
  <c r="L4313" i="6"/>
  <c r="K4313" i="6"/>
  <c r="L4312" i="6"/>
  <c r="K4312" i="6"/>
  <c r="L4311" i="6"/>
  <c r="K4311" i="6"/>
  <c r="L4310" i="6"/>
  <c r="K4310" i="6"/>
  <c r="L4309" i="6"/>
  <c r="K4309" i="6"/>
  <c r="L4308" i="6"/>
  <c r="K4308" i="6"/>
  <c r="L4307" i="6"/>
  <c r="K4307" i="6"/>
  <c r="L4306" i="6"/>
  <c r="K4306" i="6"/>
  <c r="L4305" i="6"/>
  <c r="K4305" i="6"/>
  <c r="L4304" i="6"/>
  <c r="K4304" i="6"/>
  <c r="L4303" i="6"/>
  <c r="K4303" i="6"/>
  <c r="L4302" i="6"/>
  <c r="K4302" i="6"/>
  <c r="L4301" i="6"/>
  <c r="K4301" i="6"/>
  <c r="L4300" i="6"/>
  <c r="K4300" i="6"/>
  <c r="L4299" i="6"/>
  <c r="K4299" i="6"/>
  <c r="L4298" i="6"/>
  <c r="K4298" i="6"/>
  <c r="L4297" i="6"/>
  <c r="K4297" i="6"/>
  <c r="L4296" i="6"/>
  <c r="K4296" i="6"/>
  <c r="L4295" i="6"/>
  <c r="K4295" i="6"/>
  <c r="L4294" i="6"/>
  <c r="K4294" i="6"/>
  <c r="L4293" i="6"/>
  <c r="K4293" i="6"/>
  <c r="L4292" i="6"/>
  <c r="K4292" i="6"/>
  <c r="L4291" i="6"/>
  <c r="K4291" i="6"/>
  <c r="L4290" i="6"/>
  <c r="K4290" i="6"/>
  <c r="L4289" i="6"/>
  <c r="K4289" i="6"/>
  <c r="L4288" i="6"/>
  <c r="K4288" i="6"/>
  <c r="L4287" i="6"/>
  <c r="K4287" i="6"/>
  <c r="L4286" i="6"/>
  <c r="K4286" i="6"/>
  <c r="L4285" i="6"/>
  <c r="K4285" i="6"/>
  <c r="L4284" i="6"/>
  <c r="K4284" i="6"/>
  <c r="L4283" i="6"/>
  <c r="K4283" i="6"/>
  <c r="L4282" i="6"/>
  <c r="K4282" i="6"/>
  <c r="L4281" i="6"/>
  <c r="K4281" i="6"/>
  <c r="L4280" i="6"/>
  <c r="K4280" i="6"/>
  <c r="L4279" i="6"/>
  <c r="K4279" i="6"/>
  <c r="L4278" i="6"/>
  <c r="K4278" i="6"/>
  <c r="L4277" i="6"/>
  <c r="K4277" i="6"/>
  <c r="L4276" i="6"/>
  <c r="K4276" i="6"/>
  <c r="L4275" i="6"/>
  <c r="K4275" i="6"/>
  <c r="L4274" i="6"/>
  <c r="K4274" i="6"/>
  <c r="L4273" i="6"/>
  <c r="K4273" i="6"/>
  <c r="L4272" i="6"/>
  <c r="K4272" i="6"/>
  <c r="L4271" i="6"/>
  <c r="K4271" i="6"/>
  <c r="L4270" i="6"/>
  <c r="K4270" i="6"/>
  <c r="L4269" i="6"/>
  <c r="K4269" i="6"/>
  <c r="L4268" i="6"/>
  <c r="K4268" i="6"/>
  <c r="L4267" i="6"/>
  <c r="K4267" i="6"/>
  <c r="L4266" i="6"/>
  <c r="K4266" i="6"/>
  <c r="L4265" i="6"/>
  <c r="K4265" i="6"/>
  <c r="L4264" i="6"/>
  <c r="K4264" i="6"/>
  <c r="L4263" i="6"/>
  <c r="K4263" i="6"/>
  <c r="L4262" i="6"/>
  <c r="K4262" i="6"/>
  <c r="L4261" i="6"/>
  <c r="K4261" i="6"/>
  <c r="L4260" i="6"/>
  <c r="K4260" i="6"/>
  <c r="L4259" i="6"/>
  <c r="K4259" i="6"/>
  <c r="L4258" i="6"/>
  <c r="K4258" i="6"/>
  <c r="L4257" i="6"/>
  <c r="K4257" i="6"/>
  <c r="L4256" i="6"/>
  <c r="K4256" i="6"/>
  <c r="L4255" i="6"/>
  <c r="K4255" i="6"/>
  <c r="L4254" i="6"/>
  <c r="K4254" i="6"/>
  <c r="L4253" i="6"/>
  <c r="K4253" i="6"/>
  <c r="L4252" i="6"/>
  <c r="K4252" i="6"/>
  <c r="L4251" i="6"/>
  <c r="K4251" i="6"/>
  <c r="L4250" i="6"/>
  <c r="K4250" i="6"/>
  <c r="L4249" i="6"/>
  <c r="K4249" i="6"/>
  <c r="L4248" i="6"/>
  <c r="K4248" i="6"/>
  <c r="L4247" i="6"/>
  <c r="K4247" i="6"/>
  <c r="L4246" i="6"/>
  <c r="K4246" i="6"/>
  <c r="L4245" i="6"/>
  <c r="K4245" i="6"/>
  <c r="L4244" i="6"/>
  <c r="K4244" i="6"/>
  <c r="L4243" i="6"/>
  <c r="K4243" i="6"/>
  <c r="L4242" i="6"/>
  <c r="K4242" i="6"/>
  <c r="L4241" i="6"/>
  <c r="K4241" i="6"/>
  <c r="L4240" i="6"/>
  <c r="K4240" i="6"/>
  <c r="L4239" i="6"/>
  <c r="K4239" i="6"/>
  <c r="L4238" i="6"/>
  <c r="K4238" i="6"/>
  <c r="L4237" i="6"/>
  <c r="K4237" i="6"/>
  <c r="L4236" i="6"/>
  <c r="K4236" i="6"/>
  <c r="L4235" i="6"/>
  <c r="K4235" i="6"/>
  <c r="L4234" i="6"/>
  <c r="K4234" i="6"/>
  <c r="L4233" i="6"/>
  <c r="K4233" i="6"/>
  <c r="L4232" i="6"/>
  <c r="K4232" i="6"/>
  <c r="L4231" i="6"/>
  <c r="K4231" i="6"/>
  <c r="L4230" i="6"/>
  <c r="K4230" i="6"/>
  <c r="L4229" i="6"/>
  <c r="K4229" i="6"/>
  <c r="L4228" i="6"/>
  <c r="K4228" i="6"/>
  <c r="L4227" i="6"/>
  <c r="K4227" i="6"/>
  <c r="L4226" i="6"/>
  <c r="K4226" i="6"/>
  <c r="L4225" i="6"/>
  <c r="K4225" i="6"/>
  <c r="L4224" i="6"/>
  <c r="K4224" i="6"/>
  <c r="L4223" i="6"/>
  <c r="K4223" i="6"/>
  <c r="L4222" i="6"/>
  <c r="K4222" i="6"/>
  <c r="L4221" i="6"/>
  <c r="K4221" i="6"/>
  <c r="L4220" i="6"/>
  <c r="K4220" i="6"/>
  <c r="L4219" i="6"/>
  <c r="K4219" i="6"/>
  <c r="L4218" i="6"/>
  <c r="K4218" i="6"/>
  <c r="L4217" i="6"/>
  <c r="K4217" i="6"/>
  <c r="L4216" i="6"/>
  <c r="K4216" i="6"/>
  <c r="L4215" i="6"/>
  <c r="K4215" i="6"/>
  <c r="L4214" i="6"/>
  <c r="K4214" i="6"/>
  <c r="L4213" i="6"/>
  <c r="K4213" i="6"/>
  <c r="L4212" i="6"/>
  <c r="K4212" i="6"/>
  <c r="L4211" i="6"/>
  <c r="K4211" i="6"/>
  <c r="L4210" i="6"/>
  <c r="K4210" i="6"/>
  <c r="L4209" i="6"/>
  <c r="K4209" i="6"/>
  <c r="L4208" i="6"/>
  <c r="K4208" i="6"/>
  <c r="L4207" i="6"/>
  <c r="K4207" i="6"/>
  <c r="L4206" i="6"/>
  <c r="K4206" i="6"/>
  <c r="L4205" i="6"/>
  <c r="K4205" i="6"/>
  <c r="L4204" i="6"/>
  <c r="K4204" i="6"/>
  <c r="L4203" i="6"/>
  <c r="K4203" i="6"/>
  <c r="L4202" i="6"/>
  <c r="K4202" i="6"/>
  <c r="L4201" i="6"/>
  <c r="K4201" i="6"/>
  <c r="L4200" i="6"/>
  <c r="K4200" i="6"/>
  <c r="L4199" i="6"/>
  <c r="K4199" i="6"/>
  <c r="L4198" i="6"/>
  <c r="K4198" i="6"/>
  <c r="L4197" i="6"/>
  <c r="K4197" i="6"/>
  <c r="L4196" i="6"/>
  <c r="K4196" i="6"/>
  <c r="L4195" i="6"/>
  <c r="K4195" i="6"/>
  <c r="L4194" i="6"/>
  <c r="K4194" i="6"/>
  <c r="L4193" i="6"/>
  <c r="K4193" i="6"/>
  <c r="L4192" i="6"/>
  <c r="K4192" i="6"/>
  <c r="L4191" i="6"/>
  <c r="K4191" i="6"/>
  <c r="L4190" i="6"/>
  <c r="K4190" i="6"/>
  <c r="L4189" i="6"/>
  <c r="K4189" i="6"/>
  <c r="L4188" i="6"/>
  <c r="K4188" i="6"/>
  <c r="L4187" i="6"/>
  <c r="K4187" i="6"/>
  <c r="L4186" i="6"/>
  <c r="K4186" i="6"/>
  <c r="L4185" i="6"/>
  <c r="K4185" i="6"/>
  <c r="L4184" i="6"/>
  <c r="K4184" i="6"/>
  <c r="L4183" i="6"/>
  <c r="K4183" i="6"/>
  <c r="L4182" i="6"/>
  <c r="K4182" i="6"/>
  <c r="L4181" i="6"/>
  <c r="K4181" i="6"/>
  <c r="L4180" i="6"/>
  <c r="K4180" i="6"/>
  <c r="L4179" i="6"/>
  <c r="K4179" i="6"/>
  <c r="L4178" i="6"/>
  <c r="K4178" i="6"/>
  <c r="L4177" i="6"/>
  <c r="K4177" i="6"/>
  <c r="L4176" i="6"/>
  <c r="K4176" i="6"/>
  <c r="L4175" i="6"/>
  <c r="K4175" i="6"/>
  <c r="L4174" i="6"/>
  <c r="K4174" i="6"/>
  <c r="L4173" i="6"/>
  <c r="K4173" i="6"/>
  <c r="L4172" i="6"/>
  <c r="K4172" i="6"/>
  <c r="L4171" i="6"/>
  <c r="K4171" i="6"/>
  <c r="L4170" i="6"/>
  <c r="K4170" i="6"/>
  <c r="L4169" i="6"/>
  <c r="K4169" i="6"/>
  <c r="L4168" i="6"/>
  <c r="K4168" i="6"/>
  <c r="L4167" i="6"/>
  <c r="K4167" i="6"/>
  <c r="L4166" i="6"/>
  <c r="K4166" i="6"/>
  <c r="L4165" i="6"/>
  <c r="K4165" i="6"/>
  <c r="L4164" i="6"/>
  <c r="K4164" i="6"/>
  <c r="L4163" i="6"/>
  <c r="K4163" i="6"/>
  <c r="L4162" i="6"/>
  <c r="K4162" i="6"/>
  <c r="L4161" i="6"/>
  <c r="K4161" i="6"/>
  <c r="L4160" i="6"/>
  <c r="K4160" i="6"/>
  <c r="L4159" i="6"/>
  <c r="K4159" i="6"/>
  <c r="L4158" i="6"/>
  <c r="K4158" i="6"/>
  <c r="L4157" i="6"/>
  <c r="K4157" i="6"/>
  <c r="L4156" i="6"/>
  <c r="K4156" i="6"/>
  <c r="L4155" i="6"/>
  <c r="K4155" i="6"/>
  <c r="L4154" i="6"/>
  <c r="K4154" i="6"/>
  <c r="L4153" i="6"/>
  <c r="K4153" i="6"/>
  <c r="L4152" i="6"/>
  <c r="K4152" i="6"/>
  <c r="L4151" i="6"/>
  <c r="K4151" i="6"/>
  <c r="L4150" i="6"/>
  <c r="K4150" i="6"/>
  <c r="L4149" i="6"/>
  <c r="K4149" i="6"/>
  <c r="L4148" i="6"/>
  <c r="K4148" i="6"/>
  <c r="L4147" i="6"/>
  <c r="K4147" i="6"/>
  <c r="L4146" i="6"/>
  <c r="K4146" i="6"/>
  <c r="L4145" i="6"/>
  <c r="K4145" i="6"/>
  <c r="L4144" i="6"/>
  <c r="K4144" i="6"/>
  <c r="L4143" i="6"/>
  <c r="K4143" i="6"/>
  <c r="L4142" i="6"/>
  <c r="K4142" i="6"/>
  <c r="L4141" i="6"/>
  <c r="K4141" i="6"/>
  <c r="L4140" i="6"/>
  <c r="K4140" i="6"/>
  <c r="L4139" i="6"/>
  <c r="K4139" i="6"/>
  <c r="L4138" i="6"/>
  <c r="K4138" i="6"/>
  <c r="L4137" i="6"/>
  <c r="K4137" i="6"/>
  <c r="L4136" i="6"/>
  <c r="K4136" i="6"/>
  <c r="L4135" i="6"/>
  <c r="K4135" i="6"/>
  <c r="L4134" i="6"/>
  <c r="K4134" i="6"/>
  <c r="L4133" i="6"/>
  <c r="K4133" i="6"/>
  <c r="L4132" i="6"/>
  <c r="K4132" i="6"/>
  <c r="L4131" i="6"/>
  <c r="K4131" i="6"/>
  <c r="L4130" i="6"/>
  <c r="K4130" i="6"/>
  <c r="L4129" i="6"/>
  <c r="K4129" i="6"/>
  <c r="L4128" i="6"/>
  <c r="K4128" i="6"/>
  <c r="L4127" i="6"/>
  <c r="K4127" i="6"/>
  <c r="L4126" i="6"/>
  <c r="K4126" i="6"/>
  <c r="L4125" i="6"/>
  <c r="K4125" i="6"/>
  <c r="L4124" i="6"/>
  <c r="K4124" i="6"/>
  <c r="L4123" i="6"/>
  <c r="K4123" i="6"/>
  <c r="L4122" i="6"/>
  <c r="K4122" i="6"/>
  <c r="L4121" i="6"/>
  <c r="K4121" i="6"/>
  <c r="L4120" i="6"/>
  <c r="K4120" i="6"/>
  <c r="L4119" i="6"/>
  <c r="K4119" i="6"/>
  <c r="L4118" i="6"/>
  <c r="K4118" i="6"/>
  <c r="L4117" i="6"/>
  <c r="K4117" i="6"/>
  <c r="L4116" i="6"/>
  <c r="K4116" i="6"/>
  <c r="L4115" i="6"/>
  <c r="K4115" i="6"/>
  <c r="L4114" i="6"/>
  <c r="K4114" i="6"/>
  <c r="L4113" i="6"/>
  <c r="K4113" i="6"/>
  <c r="L4112" i="6"/>
  <c r="K4112" i="6"/>
  <c r="L4111" i="6"/>
  <c r="K4111" i="6"/>
  <c r="L4110" i="6"/>
  <c r="K4110" i="6"/>
  <c r="L4109" i="6"/>
  <c r="K4109" i="6"/>
  <c r="L4108" i="6"/>
  <c r="K4108" i="6"/>
  <c r="L4107" i="6"/>
  <c r="K4107" i="6"/>
  <c r="L4106" i="6"/>
  <c r="K4106" i="6"/>
  <c r="L4105" i="6"/>
  <c r="K4105" i="6"/>
  <c r="L4104" i="6"/>
  <c r="K4104" i="6"/>
  <c r="L4103" i="6"/>
  <c r="K4103" i="6"/>
  <c r="L4102" i="6"/>
  <c r="K4102" i="6"/>
  <c r="L4101" i="6"/>
  <c r="K4101" i="6"/>
  <c r="L4100" i="6"/>
  <c r="K4100" i="6"/>
  <c r="L4099" i="6"/>
  <c r="K4099" i="6"/>
  <c r="L4098" i="6"/>
  <c r="K4098" i="6"/>
  <c r="L4097" i="6"/>
  <c r="K4097" i="6"/>
  <c r="L4096" i="6"/>
  <c r="K4096" i="6"/>
  <c r="L4095" i="6"/>
  <c r="K4095" i="6"/>
  <c r="L4094" i="6"/>
  <c r="K4094" i="6"/>
  <c r="L4093" i="6"/>
  <c r="K4093" i="6"/>
  <c r="L4092" i="6"/>
  <c r="K4092" i="6"/>
  <c r="L4091" i="6"/>
  <c r="K4091" i="6"/>
  <c r="L4090" i="6"/>
  <c r="K4090" i="6"/>
  <c r="L4089" i="6"/>
  <c r="K4089" i="6"/>
  <c r="L4088" i="6"/>
  <c r="K4088" i="6"/>
  <c r="L4087" i="6"/>
  <c r="K4087" i="6"/>
  <c r="L4086" i="6"/>
  <c r="K4086" i="6"/>
  <c r="L4085" i="6"/>
  <c r="K4085" i="6"/>
  <c r="L4084" i="6"/>
  <c r="K4084" i="6"/>
  <c r="L4083" i="6"/>
  <c r="K4083" i="6"/>
  <c r="L4082" i="6"/>
  <c r="K4082" i="6"/>
  <c r="L4081" i="6"/>
  <c r="K4081" i="6"/>
  <c r="L4080" i="6"/>
  <c r="K4080" i="6"/>
  <c r="L4079" i="6"/>
  <c r="K4079" i="6"/>
  <c r="L4078" i="6"/>
  <c r="K4078" i="6"/>
  <c r="L4077" i="6"/>
  <c r="K4077" i="6"/>
  <c r="L4076" i="6"/>
  <c r="K4076" i="6"/>
  <c r="L4075" i="6"/>
  <c r="K4075" i="6"/>
  <c r="L4074" i="6"/>
  <c r="K4074" i="6"/>
  <c r="L4073" i="6"/>
  <c r="K4073" i="6"/>
  <c r="L4072" i="6"/>
  <c r="K4072" i="6"/>
  <c r="L4071" i="6"/>
  <c r="K4071" i="6"/>
  <c r="L4070" i="6"/>
  <c r="K4070" i="6"/>
  <c r="L4069" i="6"/>
  <c r="K4069" i="6"/>
  <c r="L4068" i="6"/>
  <c r="K4068" i="6"/>
  <c r="L4067" i="6"/>
  <c r="K4067" i="6"/>
  <c r="L4066" i="6"/>
  <c r="K4066" i="6"/>
  <c r="L4065" i="6"/>
  <c r="K4065" i="6"/>
  <c r="L4064" i="6"/>
  <c r="K4064" i="6"/>
  <c r="L4063" i="6"/>
  <c r="K4063" i="6"/>
  <c r="L4062" i="6"/>
  <c r="K4062" i="6"/>
  <c r="L4061" i="6"/>
  <c r="K4061" i="6"/>
  <c r="L4060" i="6"/>
  <c r="K4060" i="6"/>
  <c r="L4059" i="6"/>
  <c r="K4059" i="6"/>
  <c r="L4058" i="6"/>
  <c r="K4058" i="6"/>
  <c r="L4057" i="6"/>
  <c r="K4057" i="6"/>
  <c r="L4056" i="6"/>
  <c r="K4056" i="6"/>
  <c r="L4055" i="6"/>
  <c r="K4055" i="6"/>
  <c r="L4054" i="6"/>
  <c r="K4054" i="6"/>
  <c r="L4053" i="6"/>
  <c r="K4053" i="6"/>
  <c r="L4052" i="6"/>
  <c r="K4052" i="6"/>
  <c r="L4051" i="6"/>
  <c r="K4051" i="6"/>
  <c r="L4050" i="6"/>
  <c r="K4050" i="6"/>
  <c r="L4049" i="6"/>
  <c r="K4049" i="6"/>
  <c r="L4048" i="6"/>
  <c r="K4048" i="6"/>
  <c r="L4047" i="6"/>
  <c r="K4047" i="6"/>
  <c r="L4046" i="6"/>
  <c r="K4046" i="6"/>
  <c r="L4045" i="6"/>
  <c r="K4045" i="6"/>
  <c r="L4044" i="6"/>
  <c r="K4044" i="6"/>
  <c r="L4043" i="6"/>
  <c r="K4043" i="6"/>
  <c r="L4042" i="6"/>
  <c r="K4042" i="6"/>
  <c r="L4041" i="6"/>
  <c r="K4041" i="6"/>
  <c r="L4040" i="6"/>
  <c r="K4040" i="6"/>
  <c r="L4039" i="6"/>
  <c r="K4039" i="6"/>
  <c r="L4038" i="6"/>
  <c r="K4038" i="6"/>
  <c r="L4037" i="6"/>
  <c r="K4037" i="6"/>
  <c r="L4036" i="6"/>
  <c r="K4036" i="6"/>
  <c r="L4035" i="6"/>
  <c r="K4035" i="6"/>
  <c r="L4034" i="6"/>
  <c r="K4034" i="6"/>
  <c r="L4033" i="6"/>
  <c r="K4033" i="6"/>
  <c r="L4032" i="6"/>
  <c r="K4032" i="6"/>
  <c r="L4031" i="6"/>
  <c r="K4031" i="6"/>
  <c r="L4030" i="6"/>
  <c r="K4030" i="6"/>
  <c r="L4029" i="6"/>
  <c r="K4029" i="6"/>
  <c r="L4028" i="6"/>
  <c r="K4028" i="6"/>
  <c r="L4027" i="6"/>
  <c r="K4027" i="6"/>
  <c r="L4026" i="6"/>
  <c r="K4026" i="6"/>
  <c r="L4025" i="6"/>
  <c r="K4025" i="6"/>
  <c r="L4024" i="6"/>
  <c r="K4024" i="6"/>
  <c r="L4023" i="6"/>
  <c r="K4023" i="6"/>
  <c r="L4022" i="6"/>
  <c r="K4022" i="6"/>
  <c r="L4021" i="6"/>
  <c r="K4021" i="6"/>
  <c r="L4020" i="6"/>
  <c r="K4020" i="6"/>
  <c r="L4019" i="6"/>
  <c r="K4019" i="6"/>
  <c r="L4018" i="6"/>
  <c r="K4018" i="6"/>
  <c r="L4017" i="6"/>
  <c r="K4017" i="6"/>
  <c r="L4016" i="6"/>
  <c r="K4016" i="6"/>
  <c r="L4015" i="6"/>
  <c r="K4015" i="6"/>
  <c r="L4014" i="6"/>
  <c r="K4014" i="6"/>
  <c r="L4013" i="6"/>
  <c r="K4013" i="6"/>
  <c r="L4012" i="6"/>
  <c r="K4012" i="6"/>
  <c r="L4011" i="6"/>
  <c r="K4011" i="6"/>
  <c r="L4010" i="6"/>
  <c r="K4010" i="6"/>
  <c r="L4009" i="6"/>
  <c r="K4009" i="6"/>
  <c r="L4008" i="6"/>
  <c r="K4008" i="6"/>
  <c r="L4007" i="6"/>
  <c r="K4007" i="6"/>
  <c r="L4006" i="6"/>
  <c r="K4006" i="6"/>
  <c r="L4005" i="6"/>
  <c r="K4005" i="6"/>
  <c r="L4004" i="6"/>
  <c r="K4004" i="6"/>
  <c r="L4003" i="6"/>
  <c r="K4003" i="6"/>
  <c r="L4002" i="6"/>
  <c r="K4002" i="6"/>
  <c r="L4001" i="6"/>
  <c r="K4001" i="6"/>
  <c r="L4000" i="6"/>
  <c r="K4000" i="6"/>
  <c r="L3999" i="6"/>
  <c r="K3999" i="6"/>
  <c r="L3998" i="6"/>
  <c r="K3998" i="6"/>
  <c r="L3997" i="6"/>
  <c r="K3997" i="6"/>
  <c r="L3996" i="6"/>
  <c r="K3996" i="6"/>
  <c r="L3995" i="6"/>
  <c r="K3995" i="6"/>
  <c r="L3994" i="6"/>
  <c r="K3994" i="6"/>
  <c r="L3993" i="6"/>
  <c r="K3993" i="6"/>
  <c r="L3992" i="6"/>
  <c r="K3992" i="6"/>
  <c r="L3991" i="6"/>
  <c r="K3991" i="6"/>
  <c r="L3990" i="6"/>
  <c r="K3990" i="6"/>
  <c r="L3989" i="6"/>
  <c r="K3989" i="6"/>
  <c r="L3988" i="6"/>
  <c r="K3988" i="6"/>
  <c r="L3987" i="6"/>
  <c r="K3987" i="6"/>
  <c r="L3986" i="6"/>
  <c r="K3986" i="6"/>
  <c r="L3985" i="6"/>
  <c r="K3985" i="6"/>
  <c r="L3984" i="6"/>
  <c r="K3984" i="6"/>
  <c r="L3983" i="6"/>
  <c r="K3983" i="6"/>
  <c r="L3982" i="6"/>
  <c r="K3982" i="6"/>
  <c r="L3981" i="6"/>
  <c r="K3981" i="6"/>
  <c r="L3980" i="6"/>
  <c r="K3980" i="6"/>
  <c r="L3979" i="6"/>
  <c r="K3979" i="6"/>
  <c r="L3978" i="6"/>
  <c r="K3978" i="6"/>
  <c r="L3977" i="6"/>
  <c r="K3977" i="6"/>
  <c r="L3976" i="6"/>
  <c r="K3976" i="6"/>
  <c r="L3975" i="6"/>
  <c r="K3975" i="6"/>
  <c r="L3974" i="6"/>
  <c r="K3974" i="6"/>
  <c r="L3973" i="6"/>
  <c r="K3973" i="6"/>
  <c r="L3972" i="6"/>
  <c r="K3972" i="6"/>
  <c r="L3971" i="6"/>
  <c r="K3971" i="6"/>
  <c r="L3970" i="6"/>
  <c r="K3970" i="6"/>
  <c r="L3969" i="6"/>
  <c r="K3969" i="6"/>
  <c r="L3968" i="6"/>
  <c r="K3968" i="6"/>
  <c r="L3967" i="6"/>
  <c r="K3967" i="6"/>
  <c r="L3966" i="6"/>
  <c r="K3966" i="6"/>
  <c r="L3965" i="6"/>
  <c r="K3965" i="6"/>
  <c r="L3964" i="6"/>
  <c r="K3964" i="6"/>
  <c r="L3963" i="6"/>
  <c r="K3963" i="6"/>
  <c r="L3962" i="6"/>
  <c r="K3962" i="6"/>
  <c r="L3961" i="6"/>
  <c r="K3961" i="6"/>
  <c r="L3960" i="6"/>
  <c r="K3960" i="6"/>
  <c r="L3959" i="6"/>
  <c r="K3959" i="6"/>
  <c r="L3958" i="6"/>
  <c r="K3958" i="6"/>
  <c r="L3957" i="6"/>
  <c r="K3957" i="6"/>
  <c r="L3956" i="6"/>
  <c r="K3956" i="6"/>
  <c r="L3955" i="6"/>
  <c r="K3955" i="6"/>
  <c r="L3954" i="6"/>
  <c r="K3954" i="6"/>
  <c r="L3953" i="6"/>
  <c r="K3953" i="6"/>
  <c r="L3952" i="6"/>
  <c r="K3952" i="6"/>
  <c r="L3951" i="6"/>
  <c r="K3951" i="6"/>
  <c r="L3950" i="6"/>
  <c r="K3950" i="6"/>
  <c r="L3949" i="6"/>
  <c r="K3949" i="6"/>
  <c r="L3948" i="6"/>
  <c r="K3948" i="6"/>
  <c r="L3947" i="6"/>
  <c r="K3947" i="6"/>
  <c r="L3946" i="6"/>
  <c r="K3946" i="6"/>
  <c r="L3945" i="6"/>
  <c r="K3945" i="6"/>
  <c r="L3944" i="6"/>
  <c r="K3944" i="6"/>
  <c r="L3943" i="6"/>
  <c r="K3943" i="6"/>
  <c r="L3942" i="6"/>
  <c r="K3942" i="6"/>
  <c r="L3941" i="6"/>
  <c r="K3941" i="6"/>
  <c r="L3940" i="6"/>
  <c r="K3940" i="6"/>
  <c r="L3939" i="6"/>
  <c r="K3939" i="6"/>
  <c r="L3938" i="6"/>
  <c r="K3938" i="6"/>
  <c r="L3937" i="6"/>
  <c r="K3937" i="6"/>
  <c r="L3936" i="6"/>
  <c r="K3936" i="6"/>
  <c r="L3935" i="6"/>
  <c r="K3935" i="6"/>
  <c r="L3934" i="6"/>
  <c r="K3934" i="6"/>
  <c r="L3933" i="6"/>
  <c r="K3933" i="6"/>
  <c r="L3932" i="6"/>
  <c r="K3932" i="6"/>
  <c r="L3931" i="6"/>
  <c r="K3931" i="6"/>
  <c r="L3930" i="6"/>
  <c r="K3930" i="6"/>
  <c r="L3929" i="6"/>
  <c r="K3929" i="6"/>
  <c r="L3928" i="6"/>
  <c r="K3928" i="6"/>
  <c r="L3927" i="6"/>
  <c r="K3927" i="6"/>
  <c r="L3926" i="6"/>
  <c r="K3926" i="6"/>
  <c r="L3925" i="6"/>
  <c r="K3925" i="6"/>
  <c r="L3924" i="6"/>
  <c r="K3924" i="6"/>
  <c r="L3923" i="6"/>
  <c r="K3923" i="6"/>
  <c r="L3922" i="6"/>
  <c r="K3922" i="6"/>
  <c r="L3921" i="6"/>
  <c r="K3921" i="6"/>
  <c r="L3920" i="6"/>
  <c r="K3920" i="6"/>
  <c r="L3919" i="6"/>
  <c r="K3919" i="6"/>
  <c r="L3918" i="6"/>
  <c r="K3918" i="6"/>
  <c r="L3917" i="6"/>
  <c r="K3917" i="6"/>
  <c r="L3916" i="6"/>
  <c r="K3916" i="6"/>
  <c r="L3915" i="6"/>
  <c r="K3915" i="6"/>
  <c r="L3914" i="6"/>
  <c r="K3914" i="6"/>
  <c r="L3913" i="6"/>
  <c r="K3913" i="6"/>
  <c r="L3912" i="6"/>
  <c r="K3912" i="6"/>
  <c r="L3911" i="6"/>
  <c r="K3911" i="6"/>
  <c r="L3910" i="6"/>
  <c r="K3910" i="6"/>
  <c r="L3909" i="6"/>
  <c r="K3909" i="6"/>
  <c r="L3908" i="6"/>
  <c r="K3908" i="6"/>
  <c r="L3907" i="6"/>
  <c r="K3907" i="6"/>
  <c r="L3906" i="6"/>
  <c r="K3906" i="6"/>
  <c r="L3905" i="6"/>
  <c r="K3905" i="6"/>
  <c r="L3904" i="6"/>
  <c r="K3904" i="6"/>
  <c r="L3903" i="6"/>
  <c r="K3903" i="6"/>
  <c r="L3902" i="6"/>
  <c r="K3902" i="6"/>
  <c r="L3901" i="6"/>
  <c r="K3901" i="6"/>
  <c r="L3900" i="6"/>
  <c r="K3900" i="6"/>
  <c r="L3899" i="6"/>
  <c r="K3899" i="6"/>
  <c r="L3898" i="6"/>
  <c r="K3898" i="6"/>
  <c r="L3897" i="6"/>
  <c r="K3897" i="6"/>
  <c r="L3896" i="6"/>
  <c r="K3896" i="6"/>
  <c r="L3895" i="6"/>
  <c r="K3895" i="6"/>
  <c r="L3894" i="6"/>
  <c r="K3894" i="6"/>
  <c r="L3893" i="6"/>
  <c r="K3893" i="6"/>
  <c r="L3892" i="6"/>
  <c r="K3892" i="6"/>
  <c r="L3891" i="6"/>
  <c r="K3891" i="6"/>
  <c r="L3890" i="6"/>
  <c r="K3890" i="6"/>
  <c r="L3889" i="6"/>
  <c r="K3889" i="6"/>
  <c r="L3888" i="6"/>
  <c r="K3888" i="6"/>
  <c r="L3887" i="6"/>
  <c r="K3887" i="6"/>
  <c r="L3886" i="6"/>
  <c r="K3886" i="6"/>
  <c r="L3885" i="6"/>
  <c r="K3885" i="6"/>
  <c r="L3884" i="6"/>
  <c r="K3884" i="6"/>
  <c r="L3883" i="6"/>
  <c r="K3883" i="6"/>
  <c r="L3882" i="6"/>
  <c r="K3882" i="6"/>
  <c r="L3881" i="6"/>
  <c r="K3881" i="6"/>
  <c r="L3880" i="6"/>
  <c r="K3880" i="6"/>
  <c r="L3879" i="6"/>
  <c r="K3879" i="6"/>
  <c r="L3878" i="6"/>
  <c r="K3878" i="6"/>
  <c r="L3877" i="6"/>
  <c r="K3877" i="6"/>
  <c r="L3876" i="6"/>
  <c r="K3876" i="6"/>
  <c r="L3875" i="6"/>
  <c r="K3875" i="6"/>
  <c r="L3874" i="6"/>
  <c r="K3874" i="6"/>
  <c r="L3873" i="6"/>
  <c r="K3873" i="6"/>
  <c r="L3872" i="6"/>
  <c r="K3872" i="6"/>
  <c r="L3871" i="6"/>
  <c r="K3871" i="6"/>
  <c r="L3870" i="6"/>
  <c r="K3870" i="6"/>
  <c r="L3869" i="6"/>
  <c r="K3869" i="6"/>
  <c r="L3868" i="6"/>
  <c r="K3868" i="6"/>
  <c r="L3867" i="6"/>
  <c r="K3867" i="6"/>
  <c r="L3866" i="6"/>
  <c r="K3866" i="6"/>
  <c r="L3865" i="6"/>
  <c r="K3865" i="6"/>
  <c r="L3864" i="6"/>
  <c r="K3864" i="6"/>
  <c r="L3863" i="6"/>
  <c r="K3863" i="6"/>
  <c r="L3862" i="6"/>
  <c r="K3862" i="6"/>
  <c r="L3861" i="6"/>
  <c r="K3861" i="6"/>
  <c r="L3860" i="6"/>
  <c r="K3860" i="6"/>
  <c r="L3859" i="6"/>
  <c r="K3859" i="6"/>
  <c r="L3858" i="6"/>
  <c r="K3858" i="6"/>
  <c r="L3857" i="6"/>
  <c r="K3857" i="6"/>
  <c r="L3856" i="6"/>
  <c r="K3856" i="6"/>
  <c r="L3855" i="6"/>
  <c r="K3855" i="6"/>
  <c r="L3854" i="6"/>
  <c r="K3854" i="6"/>
  <c r="L3853" i="6"/>
  <c r="K3853" i="6"/>
  <c r="L3852" i="6"/>
  <c r="K3852" i="6"/>
  <c r="L3851" i="6"/>
  <c r="K3851" i="6"/>
  <c r="L3850" i="6"/>
  <c r="K3850" i="6"/>
  <c r="L3849" i="6"/>
  <c r="K3849" i="6"/>
  <c r="L3848" i="6"/>
  <c r="K3848" i="6"/>
  <c r="L3847" i="6"/>
  <c r="K3847" i="6"/>
  <c r="L3846" i="6"/>
  <c r="K3846" i="6"/>
  <c r="L3845" i="6"/>
  <c r="K3845" i="6"/>
  <c r="L3844" i="6"/>
  <c r="K3844" i="6"/>
  <c r="L3843" i="6"/>
  <c r="K3843" i="6"/>
  <c r="L3842" i="6"/>
  <c r="K3842" i="6"/>
  <c r="L3841" i="6"/>
  <c r="K3841" i="6"/>
  <c r="L3840" i="6"/>
  <c r="K3840" i="6"/>
  <c r="L3839" i="6"/>
  <c r="K3839" i="6"/>
  <c r="L3838" i="6"/>
  <c r="K3838" i="6"/>
  <c r="L3837" i="6"/>
  <c r="K3837" i="6"/>
  <c r="L3836" i="6"/>
  <c r="K3836" i="6"/>
  <c r="L3835" i="6"/>
  <c r="K3835" i="6"/>
  <c r="L3834" i="6"/>
  <c r="K3834" i="6"/>
  <c r="L3833" i="6"/>
  <c r="K3833" i="6"/>
  <c r="L3832" i="6"/>
  <c r="K3832" i="6"/>
  <c r="L3831" i="6"/>
  <c r="K3831" i="6"/>
  <c r="L3830" i="6"/>
  <c r="K3830" i="6"/>
  <c r="L3829" i="6"/>
  <c r="K3829" i="6"/>
  <c r="L3828" i="6"/>
  <c r="K3828" i="6"/>
  <c r="L3827" i="6"/>
  <c r="K3827" i="6"/>
  <c r="L3826" i="6"/>
  <c r="K3826" i="6"/>
  <c r="L3825" i="6"/>
  <c r="K3825" i="6"/>
  <c r="L3824" i="6"/>
  <c r="K3824" i="6"/>
  <c r="L3823" i="6"/>
  <c r="K3823" i="6"/>
  <c r="L3822" i="6"/>
  <c r="K3822" i="6"/>
  <c r="L3821" i="6"/>
  <c r="K3821" i="6"/>
  <c r="L3820" i="6"/>
  <c r="K3820" i="6"/>
  <c r="L3819" i="6"/>
  <c r="K3819" i="6"/>
  <c r="L3818" i="6"/>
  <c r="K3818" i="6"/>
  <c r="L3817" i="6"/>
  <c r="K3817" i="6"/>
  <c r="L3816" i="6"/>
  <c r="K3816" i="6"/>
  <c r="L3815" i="6"/>
  <c r="K3815" i="6"/>
  <c r="L3814" i="6"/>
  <c r="K3814" i="6"/>
  <c r="L3813" i="6"/>
  <c r="K3813" i="6"/>
  <c r="L3812" i="6"/>
  <c r="K3812" i="6"/>
  <c r="L3811" i="6"/>
  <c r="K3811" i="6"/>
  <c r="L3810" i="6"/>
  <c r="K3810" i="6"/>
  <c r="L3809" i="6"/>
  <c r="K3809" i="6"/>
  <c r="L3808" i="6"/>
  <c r="K3808" i="6"/>
  <c r="L3807" i="6"/>
  <c r="K3807" i="6"/>
  <c r="L3806" i="6"/>
  <c r="K3806" i="6"/>
  <c r="L3805" i="6"/>
  <c r="K3805" i="6"/>
  <c r="L3804" i="6"/>
  <c r="K3804" i="6"/>
  <c r="L3803" i="6"/>
  <c r="K3803" i="6"/>
  <c r="L3802" i="6"/>
  <c r="K3802" i="6"/>
  <c r="L3801" i="6"/>
  <c r="K3801" i="6"/>
  <c r="L3800" i="6"/>
  <c r="K3800" i="6"/>
  <c r="L3799" i="6"/>
  <c r="K3799" i="6"/>
  <c r="L3798" i="6"/>
  <c r="K3798" i="6"/>
  <c r="L3797" i="6"/>
  <c r="K3797" i="6"/>
  <c r="L3796" i="6"/>
  <c r="K3796" i="6"/>
  <c r="L3795" i="6"/>
  <c r="K3795" i="6"/>
  <c r="L3794" i="6"/>
  <c r="K3794" i="6"/>
  <c r="L3793" i="6"/>
  <c r="K3793" i="6"/>
  <c r="L3792" i="6"/>
  <c r="K3792" i="6"/>
  <c r="L3791" i="6"/>
  <c r="K3791" i="6"/>
  <c r="L3790" i="6"/>
  <c r="K3790" i="6"/>
  <c r="L3789" i="6"/>
  <c r="K3789" i="6"/>
  <c r="L3788" i="6"/>
  <c r="K3788" i="6"/>
  <c r="L3787" i="6"/>
  <c r="K3787" i="6"/>
  <c r="L3786" i="6"/>
  <c r="K3786" i="6"/>
  <c r="L3785" i="6"/>
  <c r="K3785" i="6"/>
  <c r="L3784" i="6"/>
  <c r="K3784" i="6"/>
  <c r="L3783" i="6"/>
  <c r="K3783" i="6"/>
  <c r="L3782" i="6"/>
  <c r="K3782" i="6"/>
  <c r="L3781" i="6"/>
  <c r="K3781" i="6"/>
  <c r="L3780" i="6"/>
  <c r="K3780" i="6"/>
  <c r="L3779" i="6"/>
  <c r="K3779" i="6"/>
  <c r="L3778" i="6"/>
  <c r="K3778" i="6"/>
  <c r="L3777" i="6"/>
  <c r="K3777" i="6"/>
  <c r="L3776" i="6"/>
  <c r="K3776" i="6"/>
  <c r="L3775" i="6"/>
  <c r="K3775" i="6"/>
  <c r="L3774" i="6"/>
  <c r="K3774" i="6"/>
  <c r="L3773" i="6"/>
  <c r="K3773" i="6"/>
  <c r="L3772" i="6"/>
  <c r="K3772" i="6"/>
  <c r="L3771" i="6"/>
  <c r="K3771" i="6"/>
  <c r="L3770" i="6"/>
  <c r="K3770" i="6"/>
  <c r="L3769" i="6"/>
  <c r="K3769" i="6"/>
  <c r="L3768" i="6"/>
  <c r="K3768" i="6"/>
  <c r="L3767" i="6"/>
  <c r="K3767" i="6"/>
  <c r="L3766" i="6"/>
  <c r="K3766" i="6"/>
  <c r="L3765" i="6"/>
  <c r="K3765" i="6"/>
  <c r="L3764" i="6"/>
  <c r="K3764" i="6"/>
  <c r="L3763" i="6"/>
  <c r="K3763" i="6"/>
  <c r="L3762" i="6"/>
  <c r="K3762" i="6"/>
  <c r="L3761" i="6"/>
  <c r="K3761" i="6"/>
  <c r="L3760" i="6"/>
  <c r="K3760" i="6"/>
  <c r="L3759" i="6"/>
  <c r="K3759" i="6"/>
  <c r="L3758" i="6"/>
  <c r="K3758" i="6"/>
  <c r="L3757" i="6"/>
  <c r="K3757" i="6"/>
  <c r="L3756" i="6"/>
  <c r="K3756" i="6"/>
  <c r="L3755" i="6"/>
  <c r="K3755" i="6"/>
  <c r="L3754" i="6"/>
  <c r="K3754" i="6"/>
  <c r="L3753" i="6"/>
  <c r="K3753" i="6"/>
  <c r="L3752" i="6"/>
  <c r="K3752" i="6"/>
  <c r="L3751" i="6"/>
  <c r="K3751" i="6"/>
  <c r="L3750" i="6"/>
  <c r="K3750" i="6"/>
  <c r="L3749" i="6"/>
  <c r="K3749" i="6"/>
  <c r="L3748" i="6"/>
  <c r="K3748" i="6"/>
  <c r="L3747" i="6"/>
  <c r="K3747" i="6"/>
  <c r="L3746" i="6"/>
  <c r="K3746" i="6"/>
  <c r="L3745" i="6"/>
  <c r="K3745" i="6"/>
  <c r="L3744" i="6"/>
  <c r="K3744" i="6"/>
  <c r="L3743" i="6"/>
  <c r="K3743" i="6"/>
  <c r="L3742" i="6"/>
  <c r="K3742" i="6"/>
  <c r="L3741" i="6"/>
  <c r="K3741" i="6"/>
  <c r="L3740" i="6"/>
  <c r="K3740" i="6"/>
  <c r="L3739" i="6"/>
  <c r="K3739" i="6"/>
  <c r="L3738" i="6"/>
  <c r="K3738" i="6"/>
  <c r="L3737" i="6"/>
  <c r="K3737" i="6"/>
  <c r="L3736" i="6"/>
  <c r="K3736" i="6"/>
  <c r="L3735" i="6"/>
  <c r="K3735" i="6"/>
  <c r="L3734" i="6"/>
  <c r="K3734" i="6"/>
  <c r="L3733" i="6"/>
  <c r="K3733" i="6"/>
  <c r="L3732" i="6"/>
  <c r="K3732" i="6"/>
  <c r="L3731" i="6"/>
  <c r="K3731" i="6"/>
  <c r="L3730" i="6"/>
  <c r="K3730" i="6"/>
  <c r="L3729" i="6"/>
  <c r="K3729" i="6"/>
  <c r="L3728" i="6"/>
  <c r="K3728" i="6"/>
  <c r="L3727" i="6"/>
  <c r="K3727" i="6"/>
  <c r="L3726" i="6"/>
  <c r="K3726" i="6"/>
  <c r="L3725" i="6"/>
  <c r="K3725" i="6"/>
  <c r="L3724" i="6"/>
  <c r="K3724" i="6"/>
  <c r="L3723" i="6"/>
  <c r="K3723" i="6"/>
  <c r="L3722" i="6"/>
  <c r="K3722" i="6"/>
  <c r="L3721" i="6"/>
  <c r="K3721" i="6"/>
  <c r="L3720" i="6"/>
  <c r="K3720" i="6"/>
  <c r="L3719" i="6"/>
  <c r="K3719" i="6"/>
  <c r="L3718" i="6"/>
  <c r="K3718" i="6"/>
  <c r="L3717" i="6"/>
  <c r="K3717" i="6"/>
  <c r="L3716" i="6"/>
  <c r="K3716" i="6"/>
  <c r="L3715" i="6"/>
  <c r="K3715" i="6"/>
  <c r="L3714" i="6"/>
  <c r="K3714" i="6"/>
  <c r="L3713" i="6"/>
  <c r="K3713" i="6"/>
  <c r="L3712" i="6"/>
  <c r="K3712" i="6"/>
  <c r="L3711" i="6"/>
  <c r="K3711" i="6"/>
  <c r="L3710" i="6"/>
  <c r="K3710" i="6"/>
  <c r="L3709" i="6"/>
  <c r="K3709" i="6"/>
  <c r="L3708" i="6"/>
  <c r="K3708" i="6"/>
  <c r="L3707" i="6"/>
  <c r="K3707" i="6"/>
  <c r="L3706" i="6"/>
  <c r="K3706" i="6"/>
  <c r="L3705" i="6"/>
  <c r="K3705" i="6"/>
  <c r="L3704" i="6"/>
  <c r="K3704" i="6"/>
  <c r="L3703" i="6"/>
  <c r="K3703" i="6"/>
  <c r="L3702" i="6"/>
  <c r="K3702" i="6"/>
  <c r="L3701" i="6"/>
  <c r="K3701" i="6"/>
  <c r="L3700" i="6"/>
  <c r="K3700" i="6"/>
  <c r="L3699" i="6"/>
  <c r="K3699" i="6"/>
  <c r="L3698" i="6"/>
  <c r="K3698" i="6"/>
  <c r="L3697" i="6"/>
  <c r="K3697" i="6"/>
  <c r="L3696" i="6"/>
  <c r="K3696" i="6"/>
  <c r="L3695" i="6"/>
  <c r="K3695" i="6"/>
  <c r="L3694" i="6"/>
  <c r="K3694" i="6"/>
  <c r="L3693" i="6"/>
  <c r="K3693" i="6"/>
  <c r="L3692" i="6"/>
  <c r="K3692" i="6"/>
  <c r="L3691" i="6"/>
  <c r="K3691" i="6"/>
  <c r="L3690" i="6"/>
  <c r="K3690" i="6"/>
  <c r="L3689" i="6"/>
  <c r="K3689" i="6"/>
  <c r="L3688" i="6"/>
  <c r="K3688" i="6"/>
  <c r="L3687" i="6"/>
  <c r="K3687" i="6"/>
  <c r="L3686" i="6"/>
  <c r="K3686" i="6"/>
  <c r="L3685" i="6"/>
  <c r="K3685" i="6"/>
  <c r="L3684" i="6"/>
  <c r="K3684" i="6"/>
  <c r="L3683" i="6"/>
  <c r="K3683" i="6"/>
  <c r="L3682" i="6"/>
  <c r="K3682" i="6"/>
  <c r="L3681" i="6"/>
  <c r="K3681" i="6"/>
  <c r="L3680" i="6"/>
  <c r="K3680" i="6"/>
  <c r="L3679" i="6"/>
  <c r="K3679" i="6"/>
  <c r="L3678" i="6"/>
  <c r="K3678" i="6"/>
  <c r="L3677" i="6"/>
  <c r="K3677" i="6"/>
  <c r="L3676" i="6"/>
  <c r="K3676" i="6"/>
  <c r="L3675" i="6"/>
  <c r="K3675" i="6"/>
  <c r="L3674" i="6"/>
  <c r="K3674" i="6"/>
  <c r="L3673" i="6"/>
  <c r="K3673" i="6"/>
  <c r="L3672" i="6"/>
  <c r="K3672" i="6"/>
  <c r="L3671" i="6"/>
  <c r="K3671" i="6"/>
  <c r="L3670" i="6"/>
  <c r="K3670" i="6"/>
  <c r="L3669" i="6"/>
  <c r="K3669" i="6"/>
  <c r="L3668" i="6"/>
  <c r="K3668" i="6"/>
  <c r="L3667" i="6"/>
  <c r="K3667" i="6"/>
  <c r="L3666" i="6"/>
  <c r="K3666" i="6"/>
  <c r="L3665" i="6"/>
  <c r="K3665" i="6"/>
  <c r="L3664" i="6"/>
  <c r="K3664" i="6"/>
  <c r="L3663" i="6"/>
  <c r="K3663" i="6"/>
  <c r="L3662" i="6"/>
  <c r="K3662" i="6"/>
  <c r="L3661" i="6"/>
  <c r="K3661" i="6"/>
  <c r="L3660" i="6"/>
  <c r="K3660" i="6"/>
  <c r="L3659" i="6"/>
  <c r="K3659" i="6"/>
  <c r="L3658" i="6"/>
  <c r="K3658" i="6"/>
  <c r="L3657" i="6"/>
  <c r="K3657" i="6"/>
  <c r="L3656" i="6"/>
  <c r="K3656" i="6"/>
  <c r="L3655" i="6"/>
  <c r="K3655" i="6"/>
  <c r="L3654" i="6"/>
  <c r="K3654" i="6"/>
  <c r="L3653" i="6"/>
  <c r="K3653" i="6"/>
  <c r="L3652" i="6"/>
  <c r="K3652" i="6"/>
  <c r="L3651" i="6"/>
  <c r="K3651" i="6"/>
  <c r="L3650" i="6"/>
  <c r="K3650" i="6"/>
  <c r="L3649" i="6"/>
  <c r="K3649" i="6"/>
  <c r="L3648" i="6"/>
  <c r="K3648" i="6"/>
  <c r="L3647" i="6"/>
  <c r="K3647" i="6"/>
  <c r="L3646" i="6"/>
  <c r="K3646" i="6"/>
  <c r="L3645" i="6"/>
  <c r="K3645" i="6"/>
  <c r="L3644" i="6"/>
  <c r="K3644" i="6"/>
  <c r="L3643" i="6"/>
  <c r="K3643" i="6"/>
  <c r="L3642" i="6"/>
  <c r="K3642" i="6"/>
  <c r="L3641" i="6"/>
  <c r="K3641" i="6"/>
  <c r="L3640" i="6"/>
  <c r="K3640" i="6"/>
  <c r="L3639" i="6"/>
  <c r="K3639" i="6"/>
  <c r="L3638" i="6"/>
  <c r="K3638" i="6"/>
  <c r="L3637" i="6"/>
  <c r="K3637" i="6"/>
  <c r="L3636" i="6"/>
  <c r="K3636" i="6"/>
  <c r="L3635" i="6"/>
  <c r="K3635" i="6"/>
  <c r="L3634" i="6"/>
  <c r="K3634" i="6"/>
  <c r="L3633" i="6"/>
  <c r="K3633" i="6"/>
  <c r="L3632" i="6"/>
  <c r="K3632" i="6"/>
  <c r="L3631" i="6"/>
  <c r="K3631" i="6"/>
  <c r="L3630" i="6"/>
  <c r="K3630" i="6"/>
  <c r="L3629" i="6"/>
  <c r="K3629" i="6"/>
  <c r="L3628" i="6"/>
  <c r="K3628" i="6"/>
  <c r="L3627" i="6"/>
  <c r="K3627" i="6"/>
  <c r="L3626" i="6"/>
  <c r="K3626" i="6"/>
  <c r="L3625" i="6"/>
  <c r="K3625" i="6"/>
  <c r="L3624" i="6"/>
  <c r="K3624" i="6"/>
  <c r="L3623" i="6"/>
  <c r="K3623" i="6"/>
  <c r="L3622" i="6"/>
  <c r="K3622" i="6"/>
  <c r="L3621" i="6"/>
  <c r="K3621" i="6"/>
  <c r="L3620" i="6"/>
  <c r="K3620" i="6"/>
  <c r="L3619" i="6"/>
  <c r="K3619" i="6"/>
  <c r="L3618" i="6"/>
  <c r="K3618" i="6"/>
  <c r="L3617" i="6"/>
  <c r="K3617" i="6"/>
  <c r="L3616" i="6"/>
  <c r="K3616" i="6"/>
  <c r="L3615" i="6"/>
  <c r="K3615" i="6"/>
  <c r="L3614" i="6"/>
  <c r="K3614" i="6"/>
  <c r="L3613" i="6"/>
  <c r="K3613" i="6"/>
  <c r="L3612" i="6"/>
  <c r="K3612" i="6"/>
  <c r="L3611" i="6"/>
  <c r="K3611" i="6"/>
  <c r="L3610" i="6"/>
  <c r="K3610" i="6"/>
  <c r="L3609" i="6"/>
  <c r="K3609" i="6"/>
  <c r="L3608" i="6"/>
  <c r="K3608" i="6"/>
  <c r="L3607" i="6"/>
  <c r="K3607" i="6"/>
  <c r="L3606" i="6"/>
  <c r="K3606" i="6"/>
  <c r="L3605" i="6"/>
  <c r="K3605" i="6"/>
  <c r="L3604" i="6"/>
  <c r="K3604" i="6"/>
  <c r="L3603" i="6"/>
  <c r="K3603" i="6"/>
  <c r="L3602" i="6"/>
  <c r="K3602" i="6"/>
  <c r="L3601" i="6"/>
  <c r="K3601" i="6"/>
  <c r="L3600" i="6"/>
  <c r="K3600" i="6"/>
  <c r="L3599" i="6"/>
  <c r="K3599" i="6"/>
  <c r="L3598" i="6"/>
  <c r="K3598" i="6"/>
  <c r="L3597" i="6"/>
  <c r="K3597" i="6"/>
  <c r="L3596" i="6"/>
  <c r="K3596" i="6"/>
  <c r="L3595" i="6"/>
  <c r="K3595" i="6"/>
  <c r="L3594" i="6"/>
  <c r="K3594" i="6"/>
  <c r="L3593" i="6"/>
  <c r="K3593" i="6"/>
  <c r="L3592" i="6"/>
  <c r="K3592" i="6"/>
  <c r="L3591" i="6"/>
  <c r="K3591" i="6"/>
  <c r="L3590" i="6"/>
  <c r="K3590" i="6"/>
  <c r="L3589" i="6"/>
  <c r="K3589" i="6"/>
  <c r="L3588" i="6"/>
  <c r="K3588" i="6"/>
  <c r="L3587" i="6"/>
  <c r="K3587" i="6"/>
  <c r="L3586" i="6"/>
  <c r="K3586" i="6"/>
  <c r="L3585" i="6"/>
  <c r="K3585" i="6"/>
  <c r="L3584" i="6"/>
  <c r="K3584" i="6"/>
  <c r="L3583" i="6"/>
  <c r="K3583" i="6"/>
  <c r="L3582" i="6"/>
  <c r="K3582" i="6"/>
  <c r="L3581" i="6"/>
  <c r="K3581" i="6"/>
  <c r="L3580" i="6"/>
  <c r="K3580" i="6"/>
  <c r="L3579" i="6"/>
  <c r="K3579" i="6"/>
  <c r="L3578" i="6"/>
  <c r="K3578" i="6"/>
  <c r="L3577" i="6"/>
  <c r="K3577" i="6"/>
  <c r="L3576" i="6"/>
  <c r="K3576" i="6"/>
  <c r="L3575" i="6"/>
  <c r="K3575" i="6"/>
  <c r="L3574" i="6"/>
  <c r="K3574" i="6"/>
  <c r="L3573" i="6"/>
  <c r="K3573" i="6"/>
  <c r="L3572" i="6"/>
  <c r="K3572" i="6"/>
  <c r="L3571" i="6"/>
  <c r="K3571" i="6"/>
  <c r="L3570" i="6"/>
  <c r="K3570" i="6"/>
  <c r="L3569" i="6"/>
  <c r="K3569" i="6"/>
  <c r="L3568" i="6"/>
  <c r="K3568" i="6"/>
  <c r="L3567" i="6"/>
  <c r="K3567" i="6"/>
  <c r="L3566" i="6"/>
  <c r="K3566" i="6"/>
  <c r="L3565" i="6"/>
  <c r="K3565" i="6"/>
  <c r="L3564" i="6"/>
  <c r="K3564" i="6"/>
  <c r="L3563" i="6"/>
  <c r="K3563" i="6"/>
  <c r="L3562" i="6"/>
  <c r="K3562" i="6"/>
  <c r="L3561" i="6"/>
  <c r="K3561" i="6"/>
  <c r="L3560" i="6"/>
  <c r="K3560" i="6"/>
  <c r="L3559" i="6"/>
  <c r="K3559" i="6"/>
  <c r="L3558" i="6"/>
  <c r="K3558" i="6"/>
  <c r="L3557" i="6"/>
  <c r="K3557" i="6"/>
  <c r="L3556" i="6"/>
  <c r="K3556" i="6"/>
  <c r="L3555" i="6"/>
  <c r="K3555" i="6"/>
  <c r="L3554" i="6"/>
  <c r="K3554" i="6"/>
  <c r="L3553" i="6"/>
  <c r="K3553" i="6"/>
  <c r="L3552" i="6"/>
  <c r="K3552" i="6"/>
  <c r="L3551" i="6"/>
  <c r="K3551" i="6"/>
  <c r="L3550" i="6"/>
  <c r="K3550" i="6"/>
  <c r="L3549" i="6"/>
  <c r="K3549" i="6"/>
  <c r="L3548" i="6"/>
  <c r="K3548" i="6"/>
  <c r="L3547" i="6"/>
  <c r="K3547" i="6"/>
  <c r="L3546" i="6"/>
  <c r="K3546" i="6"/>
  <c r="L3545" i="6"/>
  <c r="K3545" i="6"/>
  <c r="L3544" i="6"/>
  <c r="K3544" i="6"/>
  <c r="L3543" i="6"/>
  <c r="K3543" i="6"/>
  <c r="L3542" i="6"/>
  <c r="K3542" i="6"/>
  <c r="L3541" i="6"/>
  <c r="K3541" i="6"/>
  <c r="L3540" i="6"/>
  <c r="K3540" i="6"/>
  <c r="L3539" i="6"/>
  <c r="K3539" i="6"/>
  <c r="L3538" i="6"/>
  <c r="K3538" i="6"/>
  <c r="L3537" i="6"/>
  <c r="K3537" i="6"/>
  <c r="L3536" i="6"/>
  <c r="K3536" i="6"/>
  <c r="L3535" i="6"/>
  <c r="K3535" i="6"/>
  <c r="L3534" i="6"/>
  <c r="K3534" i="6"/>
  <c r="L3533" i="6"/>
  <c r="K3533" i="6"/>
  <c r="L3532" i="6"/>
  <c r="K3532" i="6"/>
  <c r="L3531" i="6"/>
  <c r="K3531" i="6"/>
  <c r="L3530" i="6"/>
  <c r="K3530" i="6"/>
  <c r="L3529" i="6"/>
  <c r="K3529" i="6"/>
  <c r="L3528" i="6"/>
  <c r="K3528" i="6"/>
  <c r="L3527" i="6"/>
  <c r="K3527" i="6"/>
  <c r="L3526" i="6"/>
  <c r="K3526" i="6"/>
  <c r="L3525" i="6"/>
  <c r="K3525" i="6"/>
  <c r="L3524" i="6"/>
  <c r="K3524" i="6"/>
  <c r="L3523" i="6"/>
  <c r="K3523" i="6"/>
  <c r="L3522" i="6"/>
  <c r="K3522" i="6"/>
  <c r="L3521" i="6"/>
  <c r="K3521" i="6"/>
  <c r="L3520" i="6"/>
  <c r="K3520" i="6"/>
  <c r="L3519" i="6"/>
  <c r="K3519" i="6"/>
  <c r="L3518" i="6"/>
  <c r="K3518" i="6"/>
  <c r="L3517" i="6"/>
  <c r="K3517" i="6"/>
  <c r="L3516" i="6"/>
  <c r="K3516" i="6"/>
  <c r="L3515" i="6"/>
  <c r="K3515" i="6"/>
  <c r="L3514" i="6"/>
  <c r="K3514" i="6"/>
  <c r="L3513" i="6"/>
  <c r="K3513" i="6"/>
  <c r="L3512" i="6"/>
  <c r="K3512" i="6"/>
  <c r="L3511" i="6"/>
  <c r="K3511" i="6"/>
  <c r="L3510" i="6"/>
  <c r="K3510" i="6"/>
  <c r="L3509" i="6"/>
  <c r="K3509" i="6"/>
  <c r="L3508" i="6"/>
  <c r="K3508" i="6"/>
  <c r="L3507" i="6"/>
  <c r="K3507" i="6"/>
  <c r="L3506" i="6"/>
  <c r="K3506" i="6"/>
  <c r="L3505" i="6"/>
  <c r="K3505" i="6"/>
  <c r="L3504" i="6"/>
  <c r="K3504" i="6"/>
  <c r="L3503" i="6"/>
  <c r="K3503" i="6"/>
  <c r="L3502" i="6"/>
  <c r="K3502" i="6"/>
  <c r="L3501" i="6"/>
  <c r="K3501" i="6"/>
  <c r="L3500" i="6"/>
  <c r="K3500" i="6"/>
  <c r="L3499" i="6"/>
  <c r="K3499" i="6"/>
  <c r="L3498" i="6"/>
  <c r="K3498" i="6"/>
  <c r="L3497" i="6"/>
  <c r="K3497" i="6"/>
  <c r="L3496" i="6"/>
  <c r="K3496" i="6"/>
  <c r="L3495" i="6"/>
  <c r="K3495" i="6"/>
  <c r="L3494" i="6"/>
  <c r="K3494" i="6"/>
  <c r="L3493" i="6"/>
  <c r="K3493" i="6"/>
  <c r="L3492" i="6"/>
  <c r="K3492" i="6"/>
  <c r="L3491" i="6"/>
  <c r="K3491" i="6"/>
  <c r="L3490" i="6"/>
  <c r="K3490" i="6"/>
  <c r="L3489" i="6"/>
  <c r="K3489" i="6"/>
  <c r="L3488" i="6"/>
  <c r="K3488" i="6"/>
  <c r="L3487" i="6"/>
  <c r="K3487" i="6"/>
  <c r="L3486" i="6"/>
  <c r="K3486" i="6"/>
  <c r="L3485" i="6"/>
  <c r="K3485" i="6"/>
  <c r="L3484" i="6"/>
  <c r="K3484" i="6"/>
  <c r="L3483" i="6"/>
  <c r="K3483" i="6"/>
  <c r="L3482" i="6"/>
  <c r="K3482" i="6"/>
  <c r="L3481" i="6"/>
  <c r="K3481" i="6"/>
  <c r="L3480" i="6"/>
  <c r="K3480" i="6"/>
  <c r="L3479" i="6"/>
  <c r="K3479" i="6"/>
  <c r="L3478" i="6"/>
  <c r="K3478" i="6"/>
  <c r="L3477" i="6"/>
  <c r="K3477" i="6"/>
  <c r="L3476" i="6"/>
  <c r="K3476" i="6"/>
  <c r="L3475" i="6"/>
  <c r="K3475" i="6"/>
  <c r="L3474" i="6"/>
  <c r="K3474" i="6"/>
  <c r="L3473" i="6"/>
  <c r="K3473" i="6"/>
  <c r="L3472" i="6"/>
  <c r="K3472" i="6"/>
  <c r="L3471" i="6"/>
  <c r="K3471" i="6"/>
  <c r="L3470" i="6"/>
  <c r="K3470" i="6"/>
  <c r="L3469" i="6"/>
  <c r="K3469" i="6"/>
  <c r="L3468" i="6"/>
  <c r="K3468" i="6"/>
  <c r="L3467" i="6"/>
  <c r="K3467" i="6"/>
  <c r="L3466" i="6"/>
  <c r="K3466" i="6"/>
  <c r="L3465" i="6"/>
  <c r="K3465" i="6"/>
  <c r="L3464" i="6"/>
  <c r="K3464" i="6"/>
  <c r="L3463" i="6"/>
  <c r="K3463" i="6"/>
  <c r="L3462" i="6"/>
  <c r="K3462" i="6"/>
  <c r="L3461" i="6"/>
  <c r="K3461" i="6"/>
  <c r="L3460" i="6"/>
  <c r="K3460" i="6"/>
  <c r="L3459" i="6"/>
  <c r="K3459" i="6"/>
  <c r="L3458" i="6"/>
  <c r="K3458" i="6"/>
  <c r="L3457" i="6"/>
  <c r="K3457" i="6"/>
  <c r="L3456" i="6"/>
  <c r="K3456" i="6"/>
  <c r="L3455" i="6"/>
  <c r="K3455" i="6"/>
  <c r="L3454" i="6"/>
  <c r="K3454" i="6"/>
  <c r="L3453" i="6"/>
  <c r="K3453" i="6"/>
  <c r="L3452" i="6"/>
  <c r="K3452" i="6"/>
  <c r="L3451" i="6"/>
  <c r="K3451" i="6"/>
  <c r="L3450" i="6"/>
  <c r="K3450" i="6"/>
  <c r="L3449" i="6"/>
  <c r="K3449" i="6"/>
  <c r="L3448" i="6"/>
  <c r="K3448" i="6"/>
  <c r="L3447" i="6"/>
  <c r="K3447" i="6"/>
  <c r="L3446" i="6"/>
  <c r="K3446" i="6"/>
  <c r="L3445" i="6"/>
  <c r="K3445" i="6"/>
  <c r="L3444" i="6"/>
  <c r="K3444" i="6"/>
  <c r="L3443" i="6"/>
  <c r="K3443" i="6"/>
  <c r="L3442" i="6"/>
  <c r="K3442" i="6"/>
  <c r="L3441" i="6"/>
  <c r="K3441" i="6"/>
  <c r="L3440" i="6"/>
  <c r="K3440" i="6"/>
  <c r="L3439" i="6"/>
  <c r="K3439" i="6"/>
  <c r="L3438" i="6"/>
  <c r="K3438" i="6"/>
  <c r="L3437" i="6"/>
  <c r="K3437" i="6"/>
  <c r="L3436" i="6"/>
  <c r="K3436" i="6"/>
  <c r="L3435" i="6"/>
  <c r="K3435" i="6"/>
  <c r="L3434" i="6"/>
  <c r="K3434" i="6"/>
  <c r="L3433" i="6"/>
  <c r="K3433" i="6"/>
  <c r="L3432" i="6"/>
  <c r="K3432" i="6"/>
  <c r="L3431" i="6"/>
  <c r="K3431" i="6"/>
  <c r="L3430" i="6"/>
  <c r="K3430" i="6"/>
  <c r="L3429" i="6"/>
  <c r="K3429" i="6"/>
  <c r="L3428" i="6"/>
  <c r="K3428" i="6"/>
  <c r="L3427" i="6"/>
  <c r="K3427" i="6"/>
  <c r="L3426" i="6"/>
  <c r="K3426" i="6"/>
  <c r="L3425" i="6"/>
  <c r="K3425" i="6"/>
  <c r="L3424" i="6"/>
  <c r="K3424" i="6"/>
  <c r="L3423" i="6"/>
  <c r="K3423" i="6"/>
  <c r="L3422" i="6"/>
  <c r="K3422" i="6"/>
  <c r="L3421" i="6"/>
  <c r="K3421" i="6"/>
  <c r="L3420" i="6"/>
  <c r="K3420" i="6"/>
  <c r="L3419" i="6"/>
  <c r="K3419" i="6"/>
  <c r="L3418" i="6"/>
  <c r="K3418" i="6"/>
  <c r="L3417" i="6"/>
  <c r="K3417" i="6"/>
  <c r="L3416" i="6"/>
  <c r="K3416" i="6"/>
  <c r="L3415" i="6"/>
  <c r="K3415" i="6"/>
  <c r="L3414" i="6"/>
  <c r="K3414" i="6"/>
  <c r="L3413" i="6"/>
  <c r="K3413" i="6"/>
  <c r="L3412" i="6"/>
  <c r="K3412" i="6"/>
  <c r="L3411" i="6"/>
  <c r="K3411" i="6"/>
  <c r="L3410" i="6"/>
  <c r="K3410" i="6"/>
  <c r="L3409" i="6"/>
  <c r="K3409" i="6"/>
  <c r="L3408" i="6"/>
  <c r="K3408" i="6"/>
  <c r="L3407" i="6"/>
  <c r="K3407" i="6"/>
  <c r="L3406" i="6"/>
  <c r="K3406" i="6"/>
  <c r="L3405" i="6"/>
  <c r="K3405" i="6"/>
  <c r="L3404" i="6"/>
  <c r="K3404" i="6"/>
  <c r="L3403" i="6"/>
  <c r="K3403" i="6"/>
  <c r="L3402" i="6"/>
  <c r="K3402" i="6"/>
  <c r="L3401" i="6"/>
  <c r="K3401" i="6"/>
  <c r="L3400" i="6"/>
  <c r="K3400" i="6"/>
  <c r="L3399" i="6"/>
  <c r="K3399" i="6"/>
  <c r="L3398" i="6"/>
  <c r="K3398" i="6"/>
  <c r="L3397" i="6"/>
  <c r="K3397" i="6"/>
  <c r="L3396" i="6"/>
  <c r="K3396" i="6"/>
  <c r="L3395" i="6"/>
  <c r="K3395" i="6"/>
  <c r="L3394" i="6"/>
  <c r="K3394" i="6"/>
  <c r="L3393" i="6"/>
  <c r="K3393" i="6"/>
  <c r="L3392" i="6"/>
  <c r="K3392" i="6"/>
  <c r="L3391" i="6"/>
  <c r="K3391" i="6"/>
  <c r="L3390" i="6"/>
  <c r="K3390" i="6"/>
  <c r="L3389" i="6"/>
  <c r="K3389" i="6"/>
  <c r="L3388" i="6"/>
  <c r="K3388" i="6"/>
  <c r="L3387" i="6"/>
  <c r="K3387" i="6"/>
  <c r="L3386" i="6"/>
  <c r="K3386" i="6"/>
  <c r="L3385" i="6"/>
  <c r="K3385" i="6"/>
  <c r="L3384" i="6"/>
  <c r="K3384" i="6"/>
  <c r="L3383" i="6"/>
  <c r="K3383" i="6"/>
  <c r="L3382" i="6"/>
  <c r="K3382" i="6"/>
  <c r="L3381" i="6"/>
  <c r="K3381" i="6"/>
  <c r="L3380" i="6"/>
  <c r="K3380" i="6"/>
  <c r="L3379" i="6"/>
  <c r="K3379" i="6"/>
  <c r="L3378" i="6"/>
  <c r="K3378" i="6"/>
  <c r="L3377" i="6"/>
  <c r="K3377" i="6"/>
  <c r="L3376" i="6"/>
  <c r="K3376" i="6"/>
  <c r="L3375" i="6"/>
  <c r="K3375" i="6"/>
  <c r="L3374" i="6"/>
  <c r="K3374" i="6"/>
  <c r="L3373" i="6"/>
  <c r="K3373" i="6"/>
  <c r="L3372" i="6"/>
  <c r="K3372" i="6"/>
  <c r="L3371" i="6"/>
  <c r="K3371" i="6"/>
  <c r="L3370" i="6"/>
  <c r="K3370" i="6"/>
  <c r="L3369" i="6"/>
  <c r="K3369" i="6"/>
  <c r="L3368" i="6"/>
  <c r="K3368" i="6"/>
  <c r="L3367" i="6"/>
  <c r="K3367" i="6"/>
  <c r="L3366" i="6"/>
  <c r="K3366" i="6"/>
  <c r="L3365" i="6"/>
  <c r="K3365" i="6"/>
  <c r="L3364" i="6"/>
  <c r="K3364" i="6"/>
  <c r="L3363" i="6"/>
  <c r="K3363" i="6"/>
  <c r="L3362" i="6"/>
  <c r="K3362" i="6"/>
  <c r="L3361" i="6"/>
  <c r="K3361" i="6"/>
  <c r="L3360" i="6"/>
  <c r="K3360" i="6"/>
  <c r="L3359" i="6"/>
  <c r="K3359" i="6"/>
  <c r="L3358" i="6"/>
  <c r="K3358" i="6"/>
  <c r="L3357" i="6"/>
  <c r="K3357" i="6"/>
  <c r="L3356" i="6"/>
  <c r="K3356" i="6"/>
  <c r="L3355" i="6"/>
  <c r="K3355" i="6"/>
  <c r="L3354" i="6"/>
  <c r="K3354" i="6"/>
  <c r="L3353" i="6"/>
  <c r="K3353" i="6"/>
  <c r="L3352" i="6"/>
  <c r="K3352" i="6"/>
  <c r="L3351" i="6"/>
  <c r="K3351" i="6"/>
  <c r="L3350" i="6"/>
  <c r="K3350" i="6"/>
  <c r="L3349" i="6"/>
  <c r="K3349" i="6"/>
  <c r="L3348" i="6"/>
  <c r="K3348" i="6"/>
  <c r="L3347" i="6"/>
  <c r="K3347" i="6"/>
  <c r="L3346" i="6"/>
  <c r="K3346" i="6"/>
  <c r="L3345" i="6"/>
  <c r="K3345" i="6"/>
  <c r="L3344" i="6"/>
  <c r="K3344" i="6"/>
  <c r="L3343" i="6"/>
  <c r="K3343" i="6"/>
  <c r="L3342" i="6"/>
  <c r="K3342" i="6"/>
  <c r="L3341" i="6"/>
  <c r="K3341" i="6"/>
  <c r="L3340" i="6"/>
  <c r="K3340" i="6"/>
  <c r="L3339" i="6"/>
  <c r="K3339" i="6"/>
  <c r="L3338" i="6"/>
  <c r="K3338" i="6"/>
  <c r="L3337" i="6"/>
  <c r="K3337" i="6"/>
  <c r="L3336" i="6"/>
  <c r="K3336" i="6"/>
  <c r="L3335" i="6"/>
  <c r="K3335" i="6"/>
  <c r="L3334" i="6"/>
  <c r="K3334" i="6"/>
  <c r="L3333" i="6"/>
  <c r="K3333" i="6"/>
  <c r="L3332" i="6"/>
  <c r="K3332" i="6"/>
  <c r="L3331" i="6"/>
  <c r="K3331" i="6"/>
  <c r="L3330" i="6"/>
  <c r="K3330" i="6"/>
  <c r="L3329" i="6"/>
  <c r="K3329" i="6"/>
  <c r="L3328" i="6"/>
  <c r="K3328" i="6"/>
  <c r="L3327" i="6"/>
  <c r="K3327" i="6"/>
  <c r="L3326" i="6"/>
  <c r="K3326" i="6"/>
  <c r="L3325" i="6"/>
  <c r="K3325" i="6"/>
  <c r="L3324" i="6"/>
  <c r="K3324" i="6"/>
  <c r="L3323" i="6"/>
  <c r="K3323" i="6"/>
  <c r="L3322" i="6"/>
  <c r="K3322" i="6"/>
  <c r="L3321" i="6"/>
  <c r="K3321" i="6"/>
  <c r="L3320" i="6"/>
  <c r="K3320" i="6"/>
  <c r="L3319" i="6"/>
  <c r="K3319" i="6"/>
  <c r="L3318" i="6"/>
  <c r="K3318" i="6"/>
  <c r="L3317" i="6"/>
  <c r="K3317" i="6"/>
  <c r="L3316" i="6"/>
  <c r="K3316" i="6"/>
  <c r="L3315" i="6"/>
  <c r="K3315" i="6"/>
  <c r="L3314" i="6"/>
  <c r="K3314" i="6"/>
  <c r="L3313" i="6"/>
  <c r="K3313" i="6"/>
  <c r="L3312" i="6"/>
  <c r="K3312" i="6"/>
  <c r="L3311" i="6"/>
  <c r="K3311" i="6"/>
  <c r="L3310" i="6"/>
  <c r="K3310" i="6"/>
  <c r="L3309" i="6"/>
  <c r="K3309" i="6"/>
  <c r="L3308" i="6"/>
  <c r="K3308" i="6"/>
  <c r="L3307" i="6"/>
  <c r="K3307" i="6"/>
  <c r="L3306" i="6"/>
  <c r="K3306" i="6"/>
  <c r="L3305" i="6"/>
  <c r="K3305" i="6"/>
  <c r="L3304" i="6"/>
  <c r="K3304" i="6"/>
  <c r="L3303" i="6"/>
  <c r="K3303" i="6"/>
  <c r="L3302" i="6"/>
  <c r="K3302" i="6"/>
  <c r="L3301" i="6"/>
  <c r="K3301" i="6"/>
  <c r="L3300" i="6"/>
  <c r="K3300" i="6"/>
  <c r="L3299" i="6"/>
  <c r="K3299" i="6"/>
  <c r="L3298" i="6"/>
  <c r="K3298" i="6"/>
  <c r="L3297" i="6"/>
  <c r="K3297" i="6"/>
  <c r="L3296" i="6"/>
  <c r="K3296" i="6"/>
  <c r="L3295" i="6"/>
  <c r="K3295" i="6"/>
  <c r="L3294" i="6"/>
  <c r="K3294" i="6"/>
  <c r="L3293" i="6"/>
  <c r="K3293" i="6"/>
  <c r="L3292" i="6"/>
  <c r="K3292" i="6"/>
  <c r="L3291" i="6"/>
  <c r="K3291" i="6"/>
  <c r="L3290" i="6"/>
  <c r="K3290" i="6"/>
  <c r="L3289" i="6"/>
  <c r="K3289" i="6"/>
  <c r="L3288" i="6"/>
  <c r="K3288" i="6"/>
  <c r="L3287" i="6"/>
  <c r="K3287" i="6"/>
  <c r="L3286" i="6"/>
  <c r="K3286" i="6"/>
  <c r="L3285" i="6"/>
  <c r="K3285" i="6"/>
  <c r="L3284" i="6"/>
  <c r="K3284" i="6"/>
  <c r="L3283" i="6"/>
  <c r="K3283" i="6"/>
  <c r="L3282" i="6"/>
  <c r="K3282" i="6"/>
  <c r="L3281" i="6"/>
  <c r="K3281" i="6"/>
  <c r="L3280" i="6"/>
  <c r="K3280" i="6"/>
  <c r="L3279" i="6"/>
  <c r="K3279" i="6"/>
  <c r="L3278" i="6"/>
  <c r="K3278" i="6"/>
  <c r="L3277" i="6"/>
  <c r="K3277" i="6"/>
  <c r="L3276" i="6"/>
  <c r="K3276" i="6"/>
  <c r="L3275" i="6"/>
  <c r="K3275" i="6"/>
  <c r="L3274" i="6"/>
  <c r="K3274" i="6"/>
  <c r="L3273" i="6"/>
  <c r="K3273" i="6"/>
  <c r="L3272" i="6"/>
  <c r="K3272" i="6"/>
  <c r="L3271" i="6"/>
  <c r="K3271" i="6"/>
  <c r="L3270" i="6"/>
  <c r="K3270" i="6"/>
  <c r="L3269" i="6"/>
  <c r="K3269" i="6"/>
  <c r="L3268" i="6"/>
  <c r="K3268" i="6"/>
  <c r="L3267" i="6"/>
  <c r="K3267" i="6"/>
  <c r="L3266" i="6"/>
  <c r="K3266" i="6"/>
  <c r="L3265" i="6"/>
  <c r="K3265" i="6"/>
  <c r="L3264" i="6"/>
  <c r="K3264" i="6"/>
  <c r="L3263" i="6"/>
  <c r="K3263" i="6"/>
  <c r="L3262" i="6"/>
  <c r="K3262" i="6"/>
  <c r="L3261" i="6"/>
  <c r="K3261" i="6"/>
  <c r="L3260" i="6"/>
  <c r="K3260" i="6"/>
  <c r="L3259" i="6"/>
  <c r="K3259" i="6"/>
  <c r="L3258" i="6"/>
  <c r="K3258" i="6"/>
  <c r="L3257" i="6"/>
  <c r="K3257" i="6"/>
  <c r="L3256" i="6"/>
  <c r="K3256" i="6"/>
  <c r="L3255" i="6"/>
  <c r="K3255" i="6"/>
  <c r="L3254" i="6"/>
  <c r="K3254" i="6"/>
  <c r="L3253" i="6"/>
  <c r="K3253" i="6"/>
  <c r="L3252" i="6"/>
  <c r="K3252" i="6"/>
  <c r="L3251" i="6"/>
  <c r="K3251" i="6"/>
  <c r="L3250" i="6"/>
  <c r="K3250" i="6"/>
  <c r="L3249" i="6"/>
  <c r="K3249" i="6"/>
  <c r="L3248" i="6"/>
  <c r="K3248" i="6"/>
  <c r="L3247" i="6"/>
  <c r="K3247" i="6"/>
  <c r="L3246" i="6"/>
  <c r="K3246" i="6"/>
  <c r="L3245" i="6"/>
  <c r="K3245" i="6"/>
  <c r="L3244" i="6"/>
  <c r="K3244" i="6"/>
  <c r="L3243" i="6"/>
  <c r="K3243" i="6"/>
  <c r="L3242" i="6"/>
  <c r="K3242" i="6"/>
  <c r="L3241" i="6"/>
  <c r="K3241" i="6"/>
  <c r="L3240" i="6"/>
  <c r="K3240" i="6"/>
  <c r="L3239" i="6"/>
  <c r="K3239" i="6"/>
  <c r="L3238" i="6"/>
  <c r="K3238" i="6"/>
  <c r="L3237" i="6"/>
  <c r="K3237" i="6"/>
  <c r="L3236" i="6"/>
  <c r="K3236" i="6"/>
  <c r="L3235" i="6"/>
  <c r="K3235" i="6"/>
  <c r="L3234" i="6"/>
  <c r="K3234" i="6"/>
  <c r="L3233" i="6"/>
  <c r="K3233" i="6"/>
  <c r="L3232" i="6"/>
  <c r="K3232" i="6"/>
  <c r="L3231" i="6"/>
  <c r="K3231" i="6"/>
  <c r="L3230" i="6"/>
  <c r="K3230" i="6"/>
  <c r="L3229" i="6"/>
  <c r="K3229" i="6"/>
  <c r="L3228" i="6"/>
  <c r="K3228" i="6"/>
  <c r="L3227" i="6"/>
  <c r="K3227" i="6"/>
  <c r="L3226" i="6"/>
  <c r="K3226" i="6"/>
  <c r="L3225" i="6"/>
  <c r="K3225" i="6"/>
  <c r="L3224" i="6"/>
  <c r="K3224" i="6"/>
  <c r="L3223" i="6"/>
  <c r="K3223" i="6"/>
  <c r="L3222" i="6"/>
  <c r="K3222" i="6"/>
  <c r="L3221" i="6"/>
  <c r="K3221" i="6"/>
  <c r="L3220" i="6"/>
  <c r="K3220" i="6"/>
  <c r="L3219" i="6"/>
  <c r="K3219" i="6"/>
  <c r="L3218" i="6"/>
  <c r="K3218" i="6"/>
  <c r="L3217" i="6"/>
  <c r="K3217" i="6"/>
  <c r="L3216" i="6"/>
  <c r="K3216" i="6"/>
  <c r="L3215" i="6"/>
  <c r="K3215" i="6"/>
  <c r="L3214" i="6"/>
  <c r="K3214" i="6"/>
  <c r="L3213" i="6"/>
  <c r="K3213" i="6"/>
  <c r="L3212" i="6"/>
  <c r="K3212" i="6"/>
  <c r="L3211" i="6"/>
  <c r="K3211" i="6"/>
  <c r="L3210" i="6"/>
  <c r="K3210" i="6"/>
  <c r="L3209" i="6"/>
  <c r="K3209" i="6"/>
  <c r="L3208" i="6"/>
  <c r="K3208" i="6"/>
  <c r="L3207" i="6"/>
  <c r="K3207" i="6"/>
  <c r="L3206" i="6"/>
  <c r="K3206" i="6"/>
  <c r="L3205" i="6"/>
  <c r="K3205" i="6"/>
  <c r="L3204" i="6"/>
  <c r="K3204" i="6"/>
  <c r="L3203" i="6"/>
  <c r="K3203" i="6"/>
  <c r="L3202" i="6"/>
  <c r="K3202" i="6"/>
  <c r="L3201" i="6"/>
  <c r="K3201" i="6"/>
  <c r="L3200" i="6"/>
  <c r="K3200" i="6"/>
  <c r="L3199" i="6"/>
  <c r="K3199" i="6"/>
  <c r="L3198" i="6"/>
  <c r="K3198" i="6"/>
  <c r="L3197" i="6"/>
  <c r="K3197" i="6"/>
  <c r="L3196" i="6"/>
  <c r="K3196" i="6"/>
  <c r="L3195" i="6"/>
  <c r="K3195" i="6"/>
  <c r="L3194" i="6"/>
  <c r="K3194" i="6"/>
  <c r="L3193" i="6"/>
  <c r="K3193" i="6"/>
  <c r="L3192" i="6"/>
  <c r="K3192" i="6"/>
  <c r="L3191" i="6"/>
  <c r="K3191" i="6"/>
  <c r="L3190" i="6"/>
  <c r="K3190" i="6"/>
  <c r="L3189" i="6"/>
  <c r="K3189" i="6"/>
  <c r="L3188" i="6"/>
  <c r="K3188" i="6"/>
  <c r="L3187" i="6"/>
  <c r="K3187" i="6"/>
  <c r="L3186" i="6"/>
  <c r="K3186" i="6"/>
  <c r="L3185" i="6"/>
  <c r="K3185" i="6"/>
  <c r="L3184" i="6"/>
  <c r="K3184" i="6"/>
  <c r="L3183" i="6"/>
  <c r="K3183" i="6"/>
  <c r="L3182" i="6"/>
  <c r="K3182" i="6"/>
  <c r="L3181" i="6"/>
  <c r="K3181" i="6"/>
  <c r="L3180" i="6"/>
  <c r="K3180" i="6"/>
  <c r="L3179" i="6"/>
  <c r="K3179" i="6"/>
  <c r="L3178" i="6"/>
  <c r="K3178" i="6"/>
  <c r="L3177" i="6"/>
  <c r="K3177" i="6"/>
  <c r="L3176" i="6"/>
  <c r="K3176" i="6"/>
  <c r="L3175" i="6"/>
  <c r="K3175" i="6"/>
  <c r="L3174" i="6"/>
  <c r="K3174" i="6"/>
  <c r="L3173" i="6"/>
  <c r="K3173" i="6"/>
  <c r="L3172" i="6"/>
  <c r="K3172" i="6"/>
  <c r="L3171" i="6"/>
  <c r="K3171" i="6"/>
  <c r="L3170" i="6"/>
  <c r="K3170" i="6"/>
  <c r="L3169" i="6"/>
  <c r="K3169" i="6"/>
  <c r="L3168" i="6"/>
  <c r="K3168" i="6"/>
  <c r="L3167" i="6"/>
  <c r="K3167" i="6"/>
  <c r="L3166" i="6"/>
  <c r="K3166" i="6"/>
  <c r="L3165" i="6"/>
  <c r="K3165" i="6"/>
  <c r="L3164" i="6"/>
  <c r="K3164" i="6"/>
  <c r="L3163" i="6"/>
  <c r="K3163" i="6"/>
  <c r="L3162" i="6"/>
  <c r="K3162" i="6"/>
  <c r="L3161" i="6"/>
  <c r="K3161" i="6"/>
  <c r="L3160" i="6"/>
  <c r="K3160" i="6"/>
  <c r="L3159" i="6"/>
  <c r="K3159" i="6"/>
  <c r="L3158" i="6"/>
  <c r="K3158" i="6"/>
  <c r="L3157" i="6"/>
  <c r="K3157" i="6"/>
  <c r="L3156" i="6"/>
  <c r="K3156" i="6"/>
  <c r="L3155" i="6"/>
  <c r="K3155" i="6"/>
  <c r="L3154" i="6"/>
  <c r="K3154" i="6"/>
  <c r="L3153" i="6"/>
  <c r="K3153" i="6"/>
  <c r="L3152" i="6"/>
  <c r="K3152" i="6"/>
  <c r="L3151" i="6"/>
  <c r="K3151" i="6"/>
  <c r="L3150" i="6"/>
  <c r="K3150" i="6"/>
  <c r="L3149" i="6"/>
  <c r="K3149" i="6"/>
  <c r="L3148" i="6"/>
  <c r="K3148" i="6"/>
  <c r="L3147" i="6"/>
  <c r="K3147" i="6"/>
  <c r="L3146" i="6"/>
  <c r="K3146" i="6"/>
  <c r="L3145" i="6"/>
  <c r="K3145" i="6"/>
  <c r="L3144" i="6"/>
  <c r="K3144" i="6"/>
  <c r="L3143" i="6"/>
  <c r="K3143" i="6"/>
  <c r="L3142" i="6"/>
  <c r="K3142" i="6"/>
  <c r="L3141" i="6"/>
  <c r="K3141" i="6"/>
  <c r="L3140" i="6"/>
  <c r="K3140" i="6"/>
  <c r="L3139" i="6"/>
  <c r="K3139" i="6"/>
  <c r="L3138" i="6"/>
  <c r="K3138" i="6"/>
  <c r="L3137" i="6"/>
  <c r="K3137" i="6"/>
  <c r="L3136" i="6"/>
  <c r="K3136" i="6"/>
  <c r="L3135" i="6"/>
  <c r="K3135" i="6"/>
  <c r="L3134" i="6"/>
  <c r="K3134" i="6"/>
  <c r="L3133" i="6"/>
  <c r="K3133" i="6"/>
  <c r="L3132" i="6"/>
  <c r="K3132" i="6"/>
  <c r="L3131" i="6"/>
  <c r="K3131" i="6"/>
  <c r="L3130" i="6"/>
  <c r="K3130" i="6"/>
  <c r="L3129" i="6"/>
  <c r="K3129" i="6"/>
  <c r="L3128" i="6"/>
  <c r="K3128" i="6"/>
  <c r="L3127" i="6"/>
  <c r="K3127" i="6"/>
  <c r="L3126" i="6"/>
  <c r="K3126" i="6"/>
  <c r="L3125" i="6"/>
  <c r="K3125" i="6"/>
  <c r="L3124" i="6"/>
  <c r="K3124" i="6"/>
  <c r="L3123" i="6"/>
  <c r="K3123" i="6"/>
  <c r="L3122" i="6"/>
  <c r="K3122" i="6"/>
  <c r="L3121" i="6"/>
  <c r="K3121" i="6"/>
  <c r="L3120" i="6"/>
  <c r="K3120" i="6"/>
  <c r="L3119" i="6"/>
  <c r="K3119" i="6"/>
  <c r="L3118" i="6"/>
  <c r="K3118" i="6"/>
  <c r="L3117" i="6"/>
  <c r="K3117" i="6"/>
  <c r="L3116" i="6"/>
  <c r="K3116" i="6"/>
  <c r="L3115" i="6"/>
  <c r="K3115" i="6"/>
  <c r="L3114" i="6"/>
  <c r="K3114" i="6"/>
  <c r="L3113" i="6"/>
  <c r="K3113" i="6"/>
  <c r="L3112" i="6"/>
  <c r="K3112" i="6"/>
  <c r="L3111" i="6"/>
  <c r="K3111" i="6"/>
  <c r="L3110" i="6"/>
  <c r="K3110" i="6"/>
  <c r="L3109" i="6"/>
  <c r="K3109" i="6"/>
  <c r="L3108" i="6"/>
  <c r="K3108" i="6"/>
  <c r="L3107" i="6"/>
  <c r="K3107" i="6"/>
  <c r="L3106" i="6"/>
  <c r="K3106" i="6"/>
  <c r="L3105" i="6"/>
  <c r="K3105" i="6"/>
  <c r="L3104" i="6"/>
  <c r="K3104" i="6"/>
  <c r="L3103" i="6"/>
  <c r="K3103" i="6"/>
  <c r="L3102" i="6"/>
  <c r="K3102" i="6"/>
  <c r="L3101" i="6"/>
  <c r="K3101" i="6"/>
  <c r="L3100" i="6"/>
  <c r="K3100" i="6"/>
  <c r="L3099" i="6"/>
  <c r="K3099" i="6"/>
  <c r="L3098" i="6"/>
  <c r="K3098" i="6"/>
  <c r="L3097" i="6"/>
  <c r="K3097" i="6"/>
  <c r="L3096" i="6"/>
  <c r="K3096" i="6"/>
  <c r="L3095" i="6"/>
  <c r="K3095" i="6"/>
  <c r="L3094" i="6"/>
  <c r="K3094" i="6"/>
  <c r="L3093" i="6"/>
  <c r="K3093" i="6"/>
  <c r="L3092" i="6"/>
  <c r="K3092" i="6"/>
  <c r="L3091" i="6"/>
  <c r="K3091" i="6"/>
  <c r="L3090" i="6"/>
  <c r="K3090" i="6"/>
  <c r="L3089" i="6"/>
  <c r="K3089" i="6"/>
  <c r="L3088" i="6"/>
  <c r="K3088" i="6"/>
  <c r="L3087" i="6"/>
  <c r="K3087" i="6"/>
  <c r="L3086" i="6"/>
  <c r="K3086" i="6"/>
  <c r="L3085" i="6"/>
  <c r="K3085" i="6"/>
  <c r="L3084" i="6"/>
  <c r="K3084" i="6"/>
  <c r="L3083" i="6"/>
  <c r="K3083" i="6"/>
  <c r="L3082" i="6"/>
  <c r="K3082" i="6"/>
  <c r="L3081" i="6"/>
  <c r="K3081" i="6"/>
  <c r="L3080" i="6"/>
  <c r="K3080" i="6"/>
  <c r="L3079" i="6"/>
  <c r="K3079" i="6"/>
  <c r="L3078" i="6"/>
  <c r="K3078" i="6"/>
  <c r="L3077" i="6"/>
  <c r="K3077" i="6"/>
  <c r="L3076" i="6"/>
  <c r="K3076" i="6"/>
  <c r="L3075" i="6"/>
  <c r="K3075" i="6"/>
  <c r="L3074" i="6"/>
  <c r="K3074" i="6"/>
  <c r="L3073" i="6"/>
  <c r="K3073" i="6"/>
  <c r="L3072" i="6"/>
  <c r="K3072" i="6"/>
  <c r="L3071" i="6"/>
  <c r="K3071" i="6"/>
  <c r="L3070" i="6"/>
  <c r="K3070" i="6"/>
  <c r="L3069" i="6"/>
  <c r="K3069" i="6"/>
  <c r="L3068" i="6"/>
  <c r="K3068" i="6"/>
  <c r="L3067" i="6"/>
  <c r="K3067" i="6"/>
  <c r="L3066" i="6"/>
  <c r="K3066" i="6"/>
  <c r="L3065" i="6"/>
  <c r="K3065" i="6"/>
  <c r="L3064" i="6"/>
  <c r="K3064" i="6"/>
  <c r="L3063" i="6"/>
  <c r="K3063" i="6"/>
  <c r="L3062" i="6"/>
  <c r="K3062" i="6"/>
  <c r="L3061" i="6"/>
  <c r="K3061" i="6"/>
  <c r="L3060" i="6"/>
  <c r="K3060" i="6"/>
  <c r="L3059" i="6"/>
  <c r="K3059" i="6"/>
  <c r="L3058" i="6"/>
  <c r="K3058" i="6"/>
  <c r="L3057" i="6"/>
  <c r="K3057" i="6"/>
  <c r="L3056" i="6"/>
  <c r="K3056" i="6"/>
  <c r="L3055" i="6"/>
  <c r="K3055" i="6"/>
  <c r="L3054" i="6"/>
  <c r="K3054" i="6"/>
  <c r="L3053" i="6"/>
  <c r="K3053" i="6"/>
  <c r="L3052" i="6"/>
  <c r="K3052" i="6"/>
  <c r="L3051" i="6"/>
  <c r="K3051" i="6"/>
  <c r="L3050" i="6"/>
  <c r="K3050" i="6"/>
  <c r="L3049" i="6"/>
  <c r="K3049" i="6"/>
  <c r="L3048" i="6"/>
  <c r="K3048" i="6"/>
  <c r="L3047" i="6"/>
  <c r="K3047" i="6"/>
  <c r="L3046" i="6"/>
  <c r="K3046" i="6"/>
  <c r="L3045" i="6"/>
  <c r="K3045" i="6"/>
  <c r="L3044" i="6"/>
  <c r="K3044" i="6"/>
  <c r="L3043" i="6"/>
  <c r="K3043" i="6"/>
  <c r="L3042" i="6"/>
  <c r="K3042" i="6"/>
  <c r="L3041" i="6"/>
  <c r="K3041" i="6"/>
  <c r="L3040" i="6"/>
  <c r="K3040" i="6"/>
  <c r="L3039" i="6"/>
  <c r="K3039" i="6"/>
  <c r="L3038" i="6"/>
  <c r="K3038" i="6"/>
  <c r="L3037" i="6"/>
  <c r="K3037" i="6"/>
  <c r="L3036" i="6"/>
  <c r="K3036" i="6"/>
  <c r="L3035" i="6"/>
  <c r="K3035" i="6"/>
  <c r="L3034" i="6"/>
  <c r="K3034" i="6"/>
  <c r="L3033" i="6"/>
  <c r="K3033" i="6"/>
  <c r="L3032" i="6"/>
  <c r="K3032" i="6"/>
  <c r="L3031" i="6"/>
  <c r="K3031" i="6"/>
  <c r="L3030" i="6"/>
  <c r="K3030" i="6"/>
  <c r="L3029" i="6"/>
  <c r="K3029" i="6"/>
  <c r="L3028" i="6"/>
  <c r="K3028" i="6"/>
  <c r="L3027" i="6"/>
  <c r="K3027" i="6"/>
  <c r="L3026" i="6"/>
  <c r="K3026" i="6"/>
  <c r="L3025" i="6"/>
  <c r="K3025" i="6"/>
  <c r="L3024" i="6"/>
  <c r="K3024" i="6"/>
  <c r="L3023" i="6"/>
  <c r="K3023" i="6"/>
  <c r="L3022" i="6"/>
  <c r="K3022" i="6"/>
  <c r="L3021" i="6"/>
  <c r="K3021" i="6"/>
  <c r="L3020" i="6"/>
  <c r="K3020" i="6"/>
  <c r="L3019" i="6"/>
  <c r="K3019" i="6"/>
  <c r="L3018" i="6"/>
  <c r="K3018" i="6"/>
  <c r="L3017" i="6"/>
  <c r="K3017" i="6"/>
  <c r="L3016" i="6"/>
  <c r="K3016" i="6"/>
  <c r="L3015" i="6"/>
  <c r="K3015" i="6"/>
  <c r="L3014" i="6"/>
  <c r="K3014" i="6"/>
  <c r="L3013" i="6"/>
  <c r="K3013" i="6"/>
  <c r="L3012" i="6"/>
  <c r="K3012" i="6"/>
  <c r="L3011" i="6"/>
  <c r="K3011" i="6"/>
  <c r="L3010" i="6"/>
  <c r="K3010" i="6"/>
  <c r="L3009" i="6"/>
  <c r="K3009" i="6"/>
  <c r="L3008" i="6"/>
  <c r="K3008" i="6"/>
  <c r="L3007" i="6"/>
  <c r="K3007" i="6"/>
  <c r="L3006" i="6"/>
  <c r="K3006" i="6"/>
  <c r="L3005" i="6"/>
  <c r="K3005" i="6"/>
  <c r="L3004" i="6"/>
  <c r="K3004" i="6"/>
  <c r="L3003" i="6"/>
  <c r="K3003" i="6"/>
  <c r="L3002" i="6"/>
  <c r="K3002" i="6"/>
  <c r="L3001" i="6"/>
  <c r="K3001" i="6"/>
  <c r="L3000" i="6"/>
  <c r="K3000" i="6"/>
  <c r="L2999" i="6"/>
  <c r="K2999" i="6"/>
  <c r="L2998" i="6"/>
  <c r="K2998" i="6"/>
  <c r="L2997" i="6"/>
  <c r="K2997" i="6"/>
  <c r="L2996" i="6"/>
  <c r="K2996" i="6"/>
  <c r="L2995" i="6"/>
  <c r="K2995" i="6"/>
  <c r="L2994" i="6"/>
  <c r="K2994" i="6"/>
  <c r="L2993" i="6"/>
  <c r="K2993" i="6"/>
  <c r="L2992" i="6"/>
  <c r="K2992" i="6"/>
  <c r="L2991" i="6"/>
  <c r="K2991" i="6"/>
  <c r="L2990" i="6"/>
  <c r="K2990" i="6"/>
  <c r="L2989" i="6"/>
  <c r="K2989" i="6"/>
  <c r="L2988" i="6"/>
  <c r="K2988" i="6"/>
  <c r="L2987" i="6"/>
  <c r="K2987" i="6"/>
  <c r="L2986" i="6"/>
  <c r="K2986" i="6"/>
  <c r="L2985" i="6"/>
  <c r="K2985" i="6"/>
  <c r="L2984" i="6"/>
  <c r="K2984" i="6"/>
  <c r="L2983" i="6"/>
  <c r="K2983" i="6"/>
  <c r="L2982" i="6"/>
  <c r="K2982" i="6"/>
  <c r="L2981" i="6"/>
  <c r="K2981" i="6"/>
  <c r="L2980" i="6"/>
  <c r="K2980" i="6"/>
  <c r="L2979" i="6"/>
  <c r="K2979" i="6"/>
  <c r="L2978" i="6"/>
  <c r="K2978" i="6"/>
  <c r="L2977" i="6"/>
  <c r="K2977" i="6"/>
  <c r="L2976" i="6"/>
  <c r="K2976" i="6"/>
  <c r="L2975" i="6"/>
  <c r="K2975" i="6"/>
  <c r="L2974" i="6"/>
  <c r="K2974" i="6"/>
  <c r="L2973" i="6"/>
  <c r="K2973" i="6"/>
  <c r="L2972" i="6"/>
  <c r="K2972" i="6"/>
  <c r="L2971" i="6"/>
  <c r="K2971" i="6"/>
  <c r="L2970" i="6"/>
  <c r="K2970" i="6"/>
  <c r="L2969" i="6"/>
  <c r="K2969" i="6"/>
  <c r="L2968" i="6"/>
  <c r="K2968" i="6"/>
  <c r="L2967" i="6"/>
  <c r="K2967" i="6"/>
  <c r="L2966" i="6"/>
  <c r="K2966" i="6"/>
  <c r="L2965" i="6"/>
  <c r="K2965" i="6"/>
  <c r="L2964" i="6"/>
  <c r="K2964" i="6"/>
  <c r="L2963" i="6"/>
  <c r="K2963" i="6"/>
  <c r="L2962" i="6"/>
  <c r="K2962" i="6"/>
  <c r="L2961" i="6"/>
  <c r="K2961" i="6"/>
  <c r="L2960" i="6"/>
  <c r="K2960" i="6"/>
  <c r="L2959" i="6"/>
  <c r="K2959" i="6"/>
  <c r="L2958" i="6"/>
  <c r="K2958" i="6"/>
  <c r="L2957" i="6"/>
  <c r="K2957" i="6"/>
  <c r="L2956" i="6"/>
  <c r="K2956" i="6"/>
  <c r="L2955" i="6"/>
  <c r="K2955" i="6"/>
  <c r="L2954" i="6"/>
  <c r="K2954" i="6"/>
  <c r="L2953" i="6"/>
  <c r="K2953" i="6"/>
  <c r="L2952" i="6"/>
  <c r="K2952" i="6"/>
  <c r="L2951" i="6"/>
  <c r="K2951" i="6"/>
  <c r="L2950" i="6"/>
  <c r="K2950" i="6"/>
  <c r="L2949" i="6"/>
  <c r="K2949" i="6"/>
  <c r="L2948" i="6"/>
  <c r="K2948" i="6"/>
  <c r="L2947" i="6"/>
  <c r="K2947" i="6"/>
  <c r="L2946" i="6"/>
  <c r="K2946" i="6"/>
  <c r="L2945" i="6"/>
  <c r="K2945" i="6"/>
  <c r="L2944" i="6"/>
  <c r="K2944" i="6"/>
  <c r="L2943" i="6"/>
  <c r="K2943" i="6"/>
  <c r="L2942" i="6"/>
  <c r="K2942" i="6"/>
  <c r="L2941" i="6"/>
  <c r="K2941" i="6"/>
  <c r="L2940" i="6"/>
  <c r="K2940" i="6"/>
  <c r="L2939" i="6"/>
  <c r="K2939" i="6"/>
  <c r="L2938" i="6"/>
  <c r="K2938" i="6"/>
  <c r="L2937" i="6"/>
  <c r="K2937" i="6"/>
  <c r="L2936" i="6"/>
  <c r="K2936" i="6"/>
  <c r="L2935" i="6"/>
  <c r="K2935" i="6"/>
  <c r="L2934" i="6"/>
  <c r="K2934" i="6"/>
  <c r="L2933" i="6"/>
  <c r="K2933" i="6"/>
  <c r="L2932" i="6"/>
  <c r="K2932" i="6"/>
  <c r="L2931" i="6"/>
  <c r="K2931" i="6"/>
  <c r="L2930" i="6"/>
  <c r="K2930" i="6"/>
  <c r="L2929" i="6"/>
  <c r="K2929" i="6"/>
  <c r="L2928" i="6"/>
  <c r="K2928" i="6"/>
  <c r="L2927" i="6"/>
  <c r="K2927" i="6"/>
  <c r="L2926" i="6"/>
  <c r="K2926" i="6"/>
  <c r="L2925" i="6"/>
  <c r="K2925" i="6"/>
  <c r="L2924" i="6"/>
  <c r="K2924" i="6"/>
  <c r="L2923" i="6"/>
  <c r="K2923" i="6"/>
  <c r="L2922" i="6"/>
  <c r="K2922" i="6"/>
  <c r="L2921" i="6"/>
  <c r="K2921" i="6"/>
  <c r="L2920" i="6"/>
  <c r="K2920" i="6"/>
  <c r="L2919" i="6"/>
  <c r="K2919" i="6"/>
  <c r="L2918" i="6"/>
  <c r="K2918" i="6"/>
  <c r="L2917" i="6"/>
  <c r="K2917" i="6"/>
  <c r="L2916" i="6"/>
  <c r="K2916" i="6"/>
  <c r="L2915" i="6"/>
  <c r="K2915" i="6"/>
  <c r="L2914" i="6"/>
  <c r="K2914" i="6"/>
  <c r="L2913" i="6"/>
  <c r="K2913" i="6"/>
  <c r="L2912" i="6"/>
  <c r="K2912" i="6"/>
  <c r="L2911" i="6"/>
  <c r="K2911" i="6"/>
  <c r="L2910" i="6"/>
  <c r="K2910" i="6"/>
  <c r="L2909" i="6"/>
  <c r="K2909" i="6"/>
  <c r="L2908" i="6"/>
  <c r="K2908" i="6"/>
  <c r="L2907" i="6"/>
  <c r="K2907" i="6"/>
  <c r="L2906" i="6"/>
  <c r="K2906" i="6"/>
  <c r="L2905" i="6"/>
  <c r="K2905" i="6"/>
  <c r="L2904" i="6"/>
  <c r="K2904" i="6"/>
  <c r="L2903" i="6"/>
  <c r="K2903" i="6"/>
  <c r="L2902" i="6"/>
  <c r="K2902" i="6"/>
  <c r="L2901" i="6"/>
  <c r="K2901" i="6"/>
  <c r="L2900" i="6"/>
  <c r="K2900" i="6"/>
  <c r="L2899" i="6"/>
  <c r="K2899" i="6"/>
  <c r="L2898" i="6"/>
  <c r="K2898" i="6"/>
  <c r="L2897" i="6"/>
  <c r="K2897" i="6"/>
  <c r="L2896" i="6"/>
  <c r="K2896" i="6"/>
  <c r="L2895" i="6"/>
  <c r="K2895" i="6"/>
  <c r="L2894" i="6"/>
  <c r="K2894" i="6"/>
  <c r="L2893" i="6"/>
  <c r="K2893" i="6"/>
  <c r="L2892" i="6"/>
  <c r="K2892" i="6"/>
  <c r="L2891" i="6"/>
  <c r="K2891" i="6"/>
  <c r="L2890" i="6"/>
  <c r="K2890" i="6"/>
  <c r="L2889" i="6"/>
  <c r="K2889" i="6"/>
  <c r="L2888" i="6"/>
  <c r="K2888" i="6"/>
  <c r="L2887" i="6"/>
  <c r="K2887" i="6"/>
  <c r="L2886" i="6"/>
  <c r="K2886" i="6"/>
  <c r="L2885" i="6"/>
  <c r="K2885" i="6"/>
  <c r="L2884" i="6"/>
  <c r="K2884" i="6"/>
  <c r="L2883" i="6"/>
  <c r="K2883" i="6"/>
  <c r="L2882" i="6"/>
  <c r="K2882" i="6"/>
  <c r="L2881" i="6"/>
  <c r="K2881" i="6"/>
  <c r="L2880" i="6"/>
  <c r="K2880" i="6"/>
  <c r="L2879" i="6"/>
  <c r="K2879" i="6"/>
  <c r="L2878" i="6"/>
  <c r="K2878" i="6"/>
  <c r="L2877" i="6"/>
  <c r="K2877" i="6"/>
  <c r="L2876" i="6"/>
  <c r="K2876" i="6"/>
  <c r="L2875" i="6"/>
  <c r="K2875" i="6"/>
  <c r="L2874" i="6"/>
  <c r="K2874" i="6"/>
  <c r="L2873" i="6"/>
  <c r="K2873" i="6"/>
  <c r="L2872" i="6"/>
  <c r="K2872" i="6"/>
  <c r="L2871" i="6"/>
  <c r="K2871" i="6"/>
  <c r="L2870" i="6"/>
  <c r="K2870" i="6"/>
  <c r="L2869" i="6"/>
  <c r="K2869" i="6"/>
  <c r="L2868" i="6"/>
  <c r="K2868" i="6"/>
  <c r="L2867" i="6"/>
  <c r="K2867" i="6"/>
  <c r="L2866" i="6"/>
  <c r="K2866" i="6"/>
  <c r="L2865" i="6"/>
  <c r="K2865" i="6"/>
  <c r="L2864" i="6"/>
  <c r="K2864" i="6"/>
  <c r="L2863" i="6"/>
  <c r="K2863" i="6"/>
  <c r="L2862" i="6"/>
  <c r="K2862" i="6"/>
  <c r="L2861" i="6"/>
  <c r="K2861" i="6"/>
  <c r="L2860" i="6"/>
  <c r="K2860" i="6"/>
  <c r="L2859" i="6"/>
  <c r="K2859" i="6"/>
  <c r="L2858" i="6"/>
  <c r="K2858" i="6"/>
  <c r="L2857" i="6"/>
  <c r="K2857" i="6"/>
  <c r="L2856" i="6"/>
  <c r="K2856" i="6"/>
  <c r="L2855" i="6"/>
  <c r="K2855" i="6"/>
  <c r="L2854" i="6"/>
  <c r="K2854" i="6"/>
  <c r="L2853" i="6"/>
  <c r="K2853" i="6"/>
  <c r="L2852" i="6"/>
  <c r="K2852" i="6"/>
  <c r="L2851" i="6"/>
  <c r="K2851" i="6"/>
  <c r="L2850" i="6"/>
  <c r="K2850" i="6"/>
  <c r="L2849" i="6"/>
  <c r="K2849" i="6"/>
  <c r="L2848" i="6"/>
  <c r="K2848" i="6"/>
  <c r="L2847" i="6"/>
  <c r="K2847" i="6"/>
  <c r="L2846" i="6"/>
  <c r="K2846" i="6"/>
  <c r="L2845" i="6"/>
  <c r="K2845" i="6"/>
  <c r="L2844" i="6"/>
  <c r="K2844" i="6"/>
  <c r="L2843" i="6"/>
  <c r="K2843" i="6"/>
  <c r="L2842" i="6"/>
  <c r="K2842" i="6"/>
  <c r="L2841" i="6"/>
  <c r="K2841" i="6"/>
  <c r="L2840" i="6"/>
  <c r="K2840" i="6"/>
  <c r="L2839" i="6"/>
  <c r="K2839" i="6"/>
  <c r="L2838" i="6"/>
  <c r="K2838" i="6"/>
  <c r="L2837" i="6"/>
  <c r="K2837" i="6"/>
  <c r="L2836" i="6"/>
  <c r="K2836" i="6"/>
  <c r="L2835" i="6"/>
  <c r="K2835" i="6"/>
  <c r="L2834" i="6"/>
  <c r="K2834" i="6"/>
  <c r="L2833" i="6"/>
  <c r="K2833" i="6"/>
  <c r="L2832" i="6"/>
  <c r="K2832" i="6"/>
  <c r="L2831" i="6"/>
  <c r="K2831" i="6"/>
  <c r="L2830" i="6"/>
  <c r="K2830" i="6"/>
  <c r="L2829" i="6"/>
  <c r="K2829" i="6"/>
  <c r="L2828" i="6"/>
  <c r="K2828" i="6"/>
  <c r="L2827" i="6"/>
  <c r="K2827" i="6"/>
  <c r="L2826" i="6"/>
  <c r="K2826" i="6"/>
  <c r="L2825" i="6"/>
  <c r="K2825" i="6"/>
  <c r="L2824" i="6"/>
  <c r="K2824" i="6"/>
  <c r="L2823" i="6"/>
  <c r="K2823" i="6"/>
  <c r="L2822" i="6"/>
  <c r="K2822" i="6"/>
  <c r="L2821" i="6"/>
  <c r="K2821" i="6"/>
  <c r="L2820" i="6"/>
  <c r="K2820" i="6"/>
  <c r="L2819" i="6"/>
  <c r="K2819" i="6"/>
  <c r="L2818" i="6"/>
  <c r="K2818" i="6"/>
  <c r="L2817" i="6"/>
  <c r="K2817" i="6"/>
  <c r="L2816" i="6"/>
  <c r="K2816" i="6"/>
  <c r="L2815" i="6"/>
  <c r="K2815" i="6"/>
  <c r="L2814" i="6"/>
  <c r="K2814" i="6"/>
  <c r="L2813" i="6"/>
  <c r="K2813" i="6"/>
  <c r="L2812" i="6"/>
  <c r="K2812" i="6"/>
  <c r="L2811" i="6"/>
  <c r="K2811" i="6"/>
  <c r="L2810" i="6"/>
  <c r="K2810" i="6"/>
  <c r="L2809" i="6"/>
  <c r="K2809" i="6"/>
  <c r="L2808" i="6"/>
  <c r="K2808" i="6"/>
  <c r="L2807" i="6"/>
  <c r="K2807" i="6"/>
  <c r="L2806" i="6"/>
  <c r="K2806" i="6"/>
  <c r="L2805" i="6"/>
  <c r="K2805" i="6"/>
  <c r="L2804" i="6"/>
  <c r="K2804" i="6"/>
  <c r="L2803" i="6"/>
  <c r="K2803" i="6"/>
  <c r="L2802" i="6"/>
  <c r="K2802" i="6"/>
  <c r="L2801" i="6"/>
  <c r="K2801" i="6"/>
  <c r="L2800" i="6"/>
  <c r="K2800" i="6"/>
  <c r="L2799" i="6"/>
  <c r="K2799" i="6"/>
  <c r="L2798" i="6"/>
  <c r="K2798" i="6"/>
  <c r="L2797" i="6"/>
  <c r="K2797" i="6"/>
  <c r="L2796" i="6"/>
  <c r="K2796" i="6"/>
  <c r="L2795" i="6"/>
  <c r="K2795" i="6"/>
  <c r="L2794" i="6"/>
  <c r="K2794" i="6"/>
  <c r="L2793" i="6"/>
  <c r="K2793" i="6"/>
  <c r="L2792" i="6"/>
  <c r="K2792" i="6"/>
  <c r="L2791" i="6"/>
  <c r="K2791" i="6"/>
  <c r="L2790" i="6"/>
  <c r="K2790" i="6"/>
  <c r="L2789" i="6"/>
  <c r="K2789" i="6"/>
  <c r="L2788" i="6"/>
  <c r="K2788" i="6"/>
  <c r="L2787" i="6"/>
  <c r="K2787" i="6"/>
  <c r="L2786" i="6"/>
  <c r="K2786" i="6"/>
  <c r="L2785" i="6"/>
  <c r="K2785" i="6"/>
  <c r="L2784" i="6"/>
  <c r="K2784" i="6"/>
  <c r="L2783" i="6"/>
  <c r="K2783" i="6"/>
  <c r="L2782" i="6"/>
  <c r="K2782" i="6"/>
  <c r="L2781" i="6"/>
  <c r="K2781" i="6"/>
  <c r="L2780" i="6"/>
  <c r="K2780" i="6"/>
  <c r="L2779" i="6"/>
  <c r="K2779" i="6"/>
  <c r="L2778" i="6"/>
  <c r="K2778" i="6"/>
  <c r="L2777" i="6"/>
  <c r="K2777" i="6"/>
  <c r="L2776" i="6"/>
  <c r="K2776" i="6"/>
  <c r="L2775" i="6"/>
  <c r="K2775" i="6"/>
  <c r="L2774" i="6"/>
  <c r="K2774" i="6"/>
  <c r="L2773" i="6"/>
  <c r="K2773" i="6"/>
  <c r="L2772" i="6"/>
  <c r="K2772" i="6"/>
  <c r="L2771" i="6"/>
  <c r="K2771" i="6"/>
  <c r="L2770" i="6"/>
  <c r="K2770" i="6"/>
  <c r="L2769" i="6"/>
  <c r="K2769" i="6"/>
  <c r="L2768" i="6"/>
  <c r="K2768" i="6"/>
  <c r="L2767" i="6"/>
  <c r="K2767" i="6"/>
  <c r="L2766" i="6"/>
  <c r="K2766" i="6"/>
  <c r="L2765" i="6"/>
  <c r="K2765" i="6"/>
  <c r="L2764" i="6"/>
  <c r="K2764" i="6"/>
  <c r="L2763" i="6"/>
  <c r="K2763" i="6"/>
  <c r="L2762" i="6"/>
  <c r="K2762" i="6"/>
  <c r="L2761" i="6"/>
  <c r="K2761" i="6"/>
  <c r="L2760" i="6"/>
  <c r="K2760" i="6"/>
  <c r="L2759" i="6"/>
  <c r="K2759" i="6"/>
  <c r="L2758" i="6"/>
  <c r="K2758" i="6"/>
  <c r="L2757" i="6"/>
  <c r="K2757" i="6"/>
  <c r="L2756" i="6"/>
  <c r="K2756" i="6"/>
  <c r="L2755" i="6"/>
  <c r="K2755" i="6"/>
  <c r="L2754" i="6"/>
  <c r="K2754" i="6"/>
  <c r="L2753" i="6"/>
  <c r="K2753" i="6"/>
  <c r="L2752" i="6"/>
  <c r="K2752" i="6"/>
  <c r="L2751" i="6"/>
  <c r="K2751" i="6"/>
  <c r="L2750" i="6"/>
  <c r="K2750" i="6"/>
  <c r="L2749" i="6"/>
  <c r="K2749" i="6"/>
  <c r="L2748" i="6"/>
  <c r="K2748" i="6"/>
  <c r="L2747" i="6"/>
  <c r="K2747" i="6"/>
  <c r="L2746" i="6"/>
  <c r="K2746" i="6"/>
  <c r="L2745" i="6"/>
  <c r="K2745" i="6"/>
  <c r="L2744" i="6"/>
  <c r="K2744" i="6"/>
  <c r="L2743" i="6"/>
  <c r="K2743" i="6"/>
  <c r="L2742" i="6"/>
  <c r="K2742" i="6"/>
  <c r="L2741" i="6"/>
  <c r="K2741" i="6"/>
  <c r="L2740" i="6"/>
  <c r="K2740" i="6"/>
  <c r="L2739" i="6"/>
  <c r="K2739" i="6"/>
  <c r="L2738" i="6"/>
  <c r="K2738" i="6"/>
  <c r="L2737" i="6"/>
  <c r="K2737" i="6"/>
  <c r="L2736" i="6"/>
  <c r="K2736" i="6"/>
  <c r="L2735" i="6"/>
  <c r="K2735" i="6"/>
  <c r="L2734" i="6"/>
  <c r="K2734" i="6"/>
  <c r="L2733" i="6"/>
  <c r="K2733" i="6"/>
  <c r="L2732" i="6"/>
  <c r="K2732" i="6"/>
  <c r="L2731" i="6"/>
  <c r="K2731" i="6"/>
  <c r="L2730" i="6"/>
  <c r="K2730" i="6"/>
  <c r="L2729" i="6"/>
  <c r="K2729" i="6"/>
  <c r="L2728" i="6"/>
  <c r="K2728" i="6"/>
  <c r="L2727" i="6"/>
  <c r="K2727" i="6"/>
  <c r="L2726" i="6"/>
  <c r="K2726" i="6"/>
  <c r="L2725" i="6"/>
  <c r="K2725" i="6"/>
  <c r="L2724" i="6"/>
  <c r="K2724" i="6"/>
  <c r="L2723" i="6"/>
  <c r="K2723" i="6"/>
  <c r="L2722" i="6"/>
  <c r="K2722" i="6"/>
  <c r="L2721" i="6"/>
  <c r="K2721" i="6"/>
  <c r="L2720" i="6"/>
  <c r="K2720" i="6"/>
  <c r="L2719" i="6"/>
  <c r="K2719" i="6"/>
  <c r="L2718" i="6"/>
  <c r="K2718" i="6"/>
  <c r="L2717" i="6"/>
  <c r="K2717" i="6"/>
  <c r="L2716" i="6"/>
  <c r="K2716" i="6"/>
  <c r="L2715" i="6"/>
  <c r="K2715" i="6"/>
  <c r="L2714" i="6"/>
  <c r="K2714" i="6"/>
  <c r="L2713" i="6"/>
  <c r="K2713" i="6"/>
  <c r="L2712" i="6"/>
  <c r="K2712" i="6"/>
  <c r="L2711" i="6"/>
  <c r="K2711" i="6"/>
  <c r="L2710" i="6"/>
  <c r="K2710" i="6"/>
  <c r="L2709" i="6"/>
  <c r="K2709" i="6"/>
  <c r="L2708" i="6"/>
  <c r="K2708" i="6"/>
  <c r="L2707" i="6"/>
  <c r="K2707" i="6"/>
  <c r="L2706" i="6"/>
  <c r="K2706" i="6"/>
  <c r="L2705" i="6"/>
  <c r="K2705" i="6"/>
  <c r="L2704" i="6"/>
  <c r="K2704" i="6"/>
  <c r="L2703" i="6"/>
  <c r="K2703" i="6"/>
  <c r="L2702" i="6"/>
  <c r="K2702" i="6"/>
  <c r="L2701" i="6"/>
  <c r="K2701" i="6"/>
  <c r="L2700" i="6"/>
  <c r="K2700" i="6"/>
  <c r="L2699" i="6"/>
  <c r="K2699" i="6"/>
  <c r="L2698" i="6"/>
  <c r="K2698" i="6"/>
  <c r="L2697" i="6"/>
  <c r="K2697" i="6"/>
  <c r="L2696" i="6"/>
  <c r="K2696" i="6"/>
  <c r="L2695" i="6"/>
  <c r="K2695" i="6"/>
  <c r="L2694" i="6"/>
  <c r="K2694" i="6"/>
  <c r="L2693" i="6"/>
  <c r="K2693" i="6"/>
  <c r="L2692" i="6"/>
  <c r="K2692" i="6"/>
  <c r="L2691" i="6"/>
  <c r="K2691" i="6"/>
  <c r="L2690" i="6"/>
  <c r="K2690" i="6"/>
  <c r="L2689" i="6"/>
  <c r="K2689" i="6"/>
  <c r="L2688" i="6"/>
  <c r="K2688" i="6"/>
  <c r="L2687" i="6"/>
  <c r="K2687" i="6"/>
  <c r="L2686" i="6"/>
  <c r="K2686" i="6"/>
  <c r="L2685" i="6"/>
  <c r="K2685" i="6"/>
  <c r="L2684" i="6"/>
  <c r="K2684" i="6"/>
  <c r="L2683" i="6"/>
  <c r="K2683" i="6"/>
  <c r="L2682" i="6"/>
  <c r="K2682" i="6"/>
  <c r="L2681" i="6"/>
  <c r="K2681" i="6"/>
  <c r="L2680" i="6"/>
  <c r="K2680" i="6"/>
  <c r="L2679" i="6"/>
  <c r="K2679" i="6"/>
  <c r="L2678" i="6"/>
  <c r="K2678" i="6"/>
  <c r="L2677" i="6"/>
  <c r="K2677" i="6"/>
  <c r="L2676" i="6"/>
  <c r="K2676" i="6"/>
  <c r="L2675" i="6"/>
  <c r="K2675" i="6"/>
  <c r="L2674" i="6"/>
  <c r="K2674" i="6"/>
  <c r="L2673" i="6"/>
  <c r="K2673" i="6"/>
  <c r="L2672" i="6"/>
  <c r="K2672" i="6"/>
  <c r="L2671" i="6"/>
  <c r="K2671" i="6"/>
  <c r="L2670" i="6"/>
  <c r="K2670" i="6"/>
  <c r="L2669" i="6"/>
  <c r="K2669" i="6"/>
  <c r="L2668" i="6"/>
  <c r="K2668" i="6"/>
  <c r="L2667" i="6"/>
  <c r="K2667" i="6"/>
  <c r="L2666" i="6"/>
  <c r="K2666" i="6"/>
  <c r="L2665" i="6"/>
  <c r="K2665" i="6"/>
  <c r="L2664" i="6"/>
  <c r="K2664" i="6"/>
  <c r="L2663" i="6"/>
  <c r="K2663" i="6"/>
  <c r="L2662" i="6"/>
  <c r="K2662" i="6"/>
  <c r="L2661" i="6"/>
  <c r="K2661" i="6"/>
  <c r="L2660" i="6"/>
  <c r="K2660" i="6"/>
  <c r="L2659" i="6"/>
  <c r="K2659" i="6"/>
  <c r="L2658" i="6"/>
  <c r="K2658" i="6"/>
  <c r="L2657" i="6"/>
  <c r="K2657" i="6"/>
  <c r="L2656" i="6"/>
  <c r="K2656" i="6"/>
  <c r="L2655" i="6"/>
  <c r="K2655" i="6"/>
  <c r="L2654" i="6"/>
  <c r="K2654" i="6"/>
  <c r="L2653" i="6"/>
  <c r="K2653" i="6"/>
  <c r="L2652" i="6"/>
  <c r="K2652" i="6"/>
  <c r="L2651" i="6"/>
  <c r="K2651" i="6"/>
  <c r="L2650" i="6"/>
  <c r="K2650" i="6"/>
  <c r="L2649" i="6"/>
  <c r="K2649" i="6"/>
  <c r="L2648" i="6"/>
  <c r="K2648" i="6"/>
  <c r="L2647" i="6"/>
  <c r="K2647" i="6"/>
  <c r="L2646" i="6"/>
  <c r="K2646" i="6"/>
  <c r="L2645" i="6"/>
  <c r="K2645" i="6"/>
  <c r="L2644" i="6"/>
  <c r="K2644" i="6"/>
  <c r="L2643" i="6"/>
  <c r="K2643" i="6"/>
  <c r="L2642" i="6"/>
  <c r="K2642" i="6"/>
  <c r="L2641" i="6"/>
  <c r="K2641" i="6"/>
  <c r="L2640" i="6"/>
  <c r="K2640" i="6"/>
  <c r="L2639" i="6"/>
  <c r="K2639" i="6"/>
  <c r="L2638" i="6"/>
  <c r="K2638" i="6"/>
  <c r="L2637" i="6"/>
  <c r="K2637" i="6"/>
  <c r="L2636" i="6"/>
  <c r="K2636" i="6"/>
  <c r="L2635" i="6"/>
  <c r="K2635" i="6"/>
  <c r="L2634" i="6"/>
  <c r="K2634" i="6"/>
  <c r="L2633" i="6"/>
  <c r="K2633" i="6"/>
  <c r="L2632" i="6"/>
  <c r="K2632" i="6"/>
  <c r="L2631" i="6"/>
  <c r="K2631" i="6"/>
  <c r="L2630" i="6"/>
  <c r="K2630" i="6"/>
  <c r="L2629" i="6"/>
  <c r="K2629" i="6"/>
  <c r="L2628" i="6"/>
  <c r="K2628" i="6"/>
  <c r="L2627" i="6"/>
  <c r="K2627" i="6"/>
  <c r="L2626" i="6"/>
  <c r="K2626" i="6"/>
  <c r="L2625" i="6"/>
  <c r="K2625" i="6"/>
  <c r="L2624" i="6"/>
  <c r="K2624" i="6"/>
  <c r="L2623" i="6"/>
  <c r="K2623" i="6"/>
  <c r="L2622" i="6"/>
  <c r="K2622" i="6"/>
  <c r="L2621" i="6"/>
  <c r="K2621" i="6"/>
  <c r="L2620" i="6"/>
  <c r="K2620" i="6"/>
  <c r="L2619" i="6"/>
  <c r="K2619" i="6"/>
  <c r="L2618" i="6"/>
  <c r="K2618" i="6"/>
  <c r="L2617" i="6"/>
  <c r="K2617" i="6"/>
  <c r="L2616" i="6"/>
  <c r="K2616" i="6"/>
  <c r="L2615" i="6"/>
  <c r="K2615" i="6"/>
  <c r="L2614" i="6"/>
  <c r="K2614" i="6"/>
  <c r="L2613" i="6"/>
  <c r="K2613" i="6"/>
  <c r="L2612" i="6"/>
  <c r="K2612" i="6"/>
  <c r="L2611" i="6"/>
  <c r="K2611" i="6"/>
  <c r="L2610" i="6"/>
  <c r="K2610" i="6"/>
  <c r="L2609" i="6"/>
  <c r="K2609" i="6"/>
  <c r="L2608" i="6"/>
  <c r="K2608" i="6"/>
  <c r="L2607" i="6"/>
  <c r="K2607" i="6"/>
  <c r="L2606" i="6"/>
  <c r="K2606" i="6"/>
  <c r="L2605" i="6"/>
  <c r="K2605" i="6"/>
  <c r="L2604" i="6"/>
  <c r="K2604" i="6"/>
  <c r="L2603" i="6"/>
  <c r="K2603" i="6"/>
  <c r="L2602" i="6"/>
  <c r="K2602" i="6"/>
  <c r="L2601" i="6"/>
  <c r="K2601" i="6"/>
  <c r="L2600" i="6"/>
  <c r="K2600" i="6"/>
  <c r="L2599" i="6"/>
  <c r="K2599" i="6"/>
  <c r="L2598" i="6"/>
  <c r="K2598" i="6"/>
  <c r="L2597" i="6"/>
  <c r="K2597" i="6"/>
  <c r="L2596" i="6"/>
  <c r="K2596" i="6"/>
  <c r="L2595" i="6"/>
  <c r="K2595" i="6"/>
  <c r="L2594" i="6"/>
  <c r="K2594" i="6"/>
  <c r="L2593" i="6"/>
  <c r="K2593" i="6"/>
  <c r="L2592" i="6"/>
  <c r="K2592" i="6"/>
  <c r="L2591" i="6"/>
  <c r="K2591" i="6"/>
  <c r="L2590" i="6"/>
  <c r="K2590" i="6"/>
  <c r="L2589" i="6"/>
  <c r="K2589" i="6"/>
  <c r="L2588" i="6"/>
  <c r="K2588" i="6"/>
  <c r="L2587" i="6"/>
  <c r="K2587" i="6"/>
  <c r="L2586" i="6"/>
  <c r="K2586" i="6"/>
  <c r="L2585" i="6"/>
  <c r="K2585" i="6"/>
  <c r="L2584" i="6"/>
  <c r="K2584" i="6"/>
  <c r="L2583" i="6"/>
  <c r="K2583" i="6"/>
  <c r="L2582" i="6"/>
  <c r="K2582" i="6"/>
  <c r="L2581" i="6"/>
  <c r="K2581" i="6"/>
  <c r="L2580" i="6"/>
  <c r="K2580" i="6"/>
  <c r="L2579" i="6"/>
  <c r="K2579" i="6"/>
  <c r="L2578" i="6"/>
  <c r="K2578" i="6"/>
  <c r="L2577" i="6"/>
  <c r="K2577" i="6"/>
  <c r="L2576" i="6"/>
  <c r="K2576" i="6"/>
  <c r="L2575" i="6"/>
  <c r="K2575" i="6"/>
  <c r="L2574" i="6"/>
  <c r="K2574" i="6"/>
  <c r="L2573" i="6"/>
  <c r="K2573" i="6"/>
  <c r="L2572" i="6"/>
  <c r="K2572" i="6"/>
  <c r="L2571" i="6"/>
  <c r="K2571" i="6"/>
  <c r="L2570" i="6"/>
  <c r="K2570" i="6"/>
  <c r="L2569" i="6"/>
  <c r="K2569" i="6"/>
  <c r="L2568" i="6"/>
  <c r="K2568" i="6"/>
  <c r="L2567" i="6"/>
  <c r="K2567" i="6"/>
  <c r="L2566" i="6"/>
  <c r="K2566" i="6"/>
  <c r="L2565" i="6"/>
  <c r="K2565" i="6"/>
  <c r="L2564" i="6"/>
  <c r="K2564" i="6"/>
  <c r="L2563" i="6"/>
  <c r="K2563" i="6"/>
  <c r="L2562" i="6"/>
  <c r="K2562" i="6"/>
  <c r="L2561" i="6"/>
  <c r="K2561" i="6"/>
  <c r="L2560" i="6"/>
  <c r="K2560" i="6"/>
  <c r="L2559" i="6"/>
  <c r="K2559" i="6"/>
  <c r="L2558" i="6"/>
  <c r="K2558" i="6"/>
  <c r="L2557" i="6"/>
  <c r="K2557" i="6"/>
  <c r="L2556" i="6"/>
  <c r="K2556" i="6"/>
  <c r="L2555" i="6"/>
  <c r="K2555" i="6"/>
  <c r="L2554" i="6"/>
  <c r="K2554" i="6"/>
  <c r="L2553" i="6"/>
  <c r="K2553" i="6"/>
  <c r="L2552" i="6"/>
  <c r="K2552" i="6"/>
  <c r="L2551" i="6"/>
  <c r="K2551" i="6"/>
  <c r="L2550" i="6"/>
  <c r="K2550" i="6"/>
  <c r="L2549" i="6"/>
  <c r="K2549" i="6"/>
  <c r="L2548" i="6"/>
  <c r="K2548" i="6"/>
  <c r="L2547" i="6"/>
  <c r="K2547" i="6"/>
  <c r="L2546" i="6"/>
  <c r="K2546" i="6"/>
  <c r="L2545" i="6"/>
  <c r="K2545" i="6"/>
  <c r="L2544" i="6"/>
  <c r="K2544" i="6"/>
  <c r="L2543" i="6"/>
  <c r="K2543" i="6"/>
  <c r="L2542" i="6"/>
  <c r="K2542" i="6"/>
  <c r="L2541" i="6"/>
  <c r="K2541" i="6"/>
  <c r="L2540" i="6"/>
  <c r="K2540" i="6"/>
  <c r="L2539" i="6"/>
  <c r="K2539" i="6"/>
  <c r="L2538" i="6"/>
  <c r="K2538" i="6"/>
  <c r="L2537" i="6"/>
  <c r="K2537" i="6"/>
  <c r="L2536" i="6"/>
  <c r="K2536" i="6"/>
  <c r="L2535" i="6"/>
  <c r="K2535" i="6"/>
  <c r="L2534" i="6"/>
  <c r="K2534" i="6"/>
  <c r="L2533" i="6"/>
  <c r="K2533" i="6"/>
  <c r="L2532" i="6"/>
  <c r="K2532" i="6"/>
  <c r="L2531" i="6"/>
  <c r="K2531" i="6"/>
  <c r="L2530" i="6"/>
  <c r="K2530" i="6"/>
  <c r="L2529" i="6"/>
  <c r="K2529" i="6"/>
  <c r="L2528" i="6"/>
  <c r="K2528" i="6"/>
  <c r="L2527" i="6"/>
  <c r="K2527" i="6"/>
  <c r="L2526" i="6"/>
  <c r="K2526" i="6"/>
  <c r="L2525" i="6"/>
  <c r="K2525" i="6"/>
  <c r="L2524" i="6"/>
  <c r="K2524" i="6"/>
  <c r="L2523" i="6"/>
  <c r="K2523" i="6"/>
  <c r="L2522" i="6"/>
  <c r="K2522" i="6"/>
  <c r="L2521" i="6"/>
  <c r="K2521" i="6"/>
  <c r="L2520" i="6"/>
  <c r="K2520" i="6"/>
  <c r="L2519" i="6"/>
  <c r="K2519" i="6"/>
  <c r="L2518" i="6"/>
  <c r="K2518" i="6"/>
  <c r="L2517" i="6"/>
  <c r="K2517" i="6"/>
  <c r="L2516" i="6"/>
  <c r="K2516" i="6"/>
  <c r="L2515" i="6"/>
  <c r="K2515" i="6"/>
  <c r="L2514" i="6"/>
  <c r="K2514" i="6"/>
  <c r="L2513" i="6"/>
  <c r="K2513" i="6"/>
  <c r="L2512" i="6"/>
  <c r="K2512" i="6"/>
  <c r="L2511" i="6"/>
  <c r="K2511" i="6"/>
  <c r="L2510" i="6"/>
  <c r="K2510" i="6"/>
  <c r="L2509" i="6"/>
  <c r="K2509" i="6"/>
  <c r="L2508" i="6"/>
  <c r="K2508" i="6"/>
  <c r="L2507" i="6"/>
  <c r="K2507" i="6"/>
  <c r="L2506" i="6"/>
  <c r="K2506" i="6"/>
  <c r="L2505" i="6"/>
  <c r="K2505" i="6"/>
  <c r="L2504" i="6"/>
  <c r="K2504" i="6"/>
  <c r="L2503" i="6"/>
  <c r="K2503" i="6"/>
  <c r="L2502" i="6"/>
  <c r="K2502" i="6"/>
  <c r="L2501" i="6"/>
  <c r="K2501" i="6"/>
  <c r="L2500" i="6"/>
  <c r="K2500" i="6"/>
  <c r="L2499" i="6"/>
  <c r="K2499" i="6"/>
  <c r="L2498" i="6"/>
  <c r="K2498" i="6"/>
  <c r="L2497" i="6"/>
  <c r="K2497" i="6"/>
  <c r="L2496" i="6"/>
  <c r="K2496" i="6"/>
  <c r="L2495" i="6"/>
  <c r="K2495" i="6"/>
  <c r="L2494" i="6"/>
  <c r="K2494" i="6"/>
  <c r="L2493" i="6"/>
  <c r="K2493" i="6"/>
  <c r="L2492" i="6"/>
  <c r="K2492" i="6"/>
  <c r="L2491" i="6"/>
  <c r="K2491" i="6"/>
  <c r="L2490" i="6"/>
  <c r="K2490" i="6"/>
  <c r="L2489" i="6"/>
  <c r="K2489" i="6"/>
  <c r="L2488" i="6"/>
  <c r="K2488" i="6"/>
  <c r="L2487" i="6"/>
  <c r="K2487" i="6"/>
  <c r="L2486" i="6"/>
  <c r="K2486" i="6"/>
  <c r="L2485" i="6"/>
  <c r="K2485" i="6"/>
  <c r="L2484" i="6"/>
  <c r="K2484" i="6"/>
  <c r="L2483" i="6"/>
  <c r="K2483" i="6"/>
  <c r="L2482" i="6"/>
  <c r="K2482" i="6"/>
  <c r="L2481" i="6"/>
  <c r="K2481" i="6"/>
  <c r="L2480" i="6"/>
  <c r="K2480" i="6"/>
  <c r="L2479" i="6"/>
  <c r="K2479" i="6"/>
  <c r="L2478" i="6"/>
  <c r="K2478" i="6"/>
  <c r="L2477" i="6"/>
  <c r="K2477" i="6"/>
  <c r="L2476" i="6"/>
  <c r="K2476" i="6"/>
  <c r="L2475" i="6"/>
  <c r="K2475" i="6"/>
  <c r="L2474" i="6"/>
  <c r="K2474" i="6"/>
  <c r="L2473" i="6"/>
  <c r="K2473" i="6"/>
  <c r="L2472" i="6"/>
  <c r="K2472" i="6"/>
  <c r="L2471" i="6"/>
  <c r="K2471" i="6"/>
  <c r="L2470" i="6"/>
  <c r="K2470" i="6"/>
  <c r="L2469" i="6"/>
  <c r="K2469" i="6"/>
  <c r="L2468" i="6"/>
  <c r="K2468" i="6"/>
  <c r="L2467" i="6"/>
  <c r="K2467" i="6"/>
  <c r="L2466" i="6"/>
  <c r="K2466" i="6"/>
  <c r="L2465" i="6"/>
  <c r="K2465" i="6"/>
  <c r="L2464" i="6"/>
  <c r="K2464" i="6"/>
  <c r="L2463" i="6"/>
  <c r="K2463" i="6"/>
  <c r="L2462" i="6"/>
  <c r="K2462" i="6"/>
  <c r="L2461" i="6"/>
  <c r="K2461" i="6"/>
  <c r="L2460" i="6"/>
  <c r="K2460" i="6"/>
  <c r="L2459" i="6"/>
  <c r="K2459" i="6"/>
  <c r="L2458" i="6"/>
  <c r="K2458" i="6"/>
  <c r="L2457" i="6"/>
  <c r="K2457" i="6"/>
  <c r="L2456" i="6"/>
  <c r="K2456" i="6"/>
  <c r="L2455" i="6"/>
  <c r="K2455" i="6"/>
  <c r="L2454" i="6"/>
  <c r="K2454" i="6"/>
  <c r="L2453" i="6"/>
  <c r="K2453" i="6"/>
  <c r="L2452" i="6"/>
  <c r="K2452" i="6"/>
  <c r="L2451" i="6"/>
  <c r="K2451" i="6"/>
  <c r="L2450" i="6"/>
  <c r="K2450" i="6"/>
  <c r="L2449" i="6"/>
  <c r="K2449" i="6"/>
  <c r="L2448" i="6"/>
  <c r="K2448" i="6"/>
  <c r="L2447" i="6"/>
  <c r="K2447" i="6"/>
  <c r="L2446" i="6"/>
  <c r="K2446" i="6"/>
  <c r="L2445" i="6"/>
  <c r="K2445" i="6"/>
  <c r="L2444" i="6"/>
  <c r="K2444" i="6"/>
  <c r="L2443" i="6"/>
  <c r="K2443" i="6"/>
  <c r="L2442" i="6"/>
  <c r="K2442" i="6"/>
  <c r="L2441" i="6"/>
  <c r="K2441" i="6"/>
  <c r="L2440" i="6"/>
  <c r="K2440" i="6"/>
  <c r="L2439" i="6"/>
  <c r="K2439" i="6"/>
  <c r="L2438" i="6"/>
  <c r="K2438" i="6"/>
  <c r="L2437" i="6"/>
  <c r="K2437" i="6"/>
  <c r="L2436" i="6"/>
  <c r="K2436" i="6"/>
  <c r="L2435" i="6"/>
  <c r="K2435" i="6"/>
  <c r="L2434" i="6"/>
  <c r="K2434" i="6"/>
  <c r="L2433" i="6"/>
  <c r="K2433" i="6"/>
  <c r="L2432" i="6"/>
  <c r="K2432" i="6"/>
  <c r="L2431" i="6"/>
  <c r="K2431" i="6"/>
  <c r="L2430" i="6"/>
  <c r="K2430" i="6"/>
  <c r="L2429" i="6"/>
  <c r="K2429" i="6"/>
  <c r="L2428" i="6"/>
  <c r="K2428" i="6"/>
  <c r="L2427" i="6"/>
  <c r="K2427" i="6"/>
  <c r="L2426" i="6"/>
  <c r="K2426" i="6"/>
  <c r="L2425" i="6"/>
  <c r="K2425" i="6"/>
  <c r="L2424" i="6"/>
  <c r="K2424" i="6"/>
  <c r="L2423" i="6"/>
  <c r="K2423" i="6"/>
  <c r="L2422" i="6"/>
  <c r="K2422" i="6"/>
  <c r="L2421" i="6"/>
  <c r="K2421" i="6"/>
  <c r="L2420" i="6"/>
  <c r="K2420" i="6"/>
  <c r="L2419" i="6"/>
  <c r="K2419" i="6"/>
  <c r="L2418" i="6"/>
  <c r="K2418" i="6"/>
  <c r="L2417" i="6"/>
  <c r="K2417" i="6"/>
  <c r="L2416" i="6"/>
  <c r="K2416" i="6"/>
  <c r="L2415" i="6"/>
  <c r="K2415" i="6"/>
  <c r="L2414" i="6"/>
  <c r="K2414" i="6"/>
  <c r="L2413" i="6"/>
  <c r="K2413" i="6"/>
  <c r="L2412" i="6"/>
  <c r="K2412" i="6"/>
  <c r="L2411" i="6"/>
  <c r="K2411" i="6"/>
  <c r="L2410" i="6"/>
  <c r="K2410" i="6"/>
  <c r="L2409" i="6"/>
  <c r="K2409" i="6"/>
  <c r="L2408" i="6"/>
  <c r="K2408" i="6"/>
  <c r="L2407" i="6"/>
  <c r="K2407" i="6"/>
  <c r="L2406" i="6"/>
  <c r="K2406" i="6"/>
  <c r="L2405" i="6"/>
  <c r="K2405" i="6"/>
  <c r="L2404" i="6"/>
  <c r="K2404" i="6"/>
  <c r="L2403" i="6"/>
  <c r="K2403" i="6"/>
  <c r="L2402" i="6"/>
  <c r="K2402" i="6"/>
  <c r="L2401" i="6"/>
  <c r="K2401" i="6"/>
  <c r="L2400" i="6"/>
  <c r="K2400" i="6"/>
  <c r="L2399" i="6"/>
  <c r="K2399" i="6"/>
  <c r="L2398" i="6"/>
  <c r="K2398" i="6"/>
  <c r="L2397" i="6"/>
  <c r="K2397" i="6"/>
  <c r="L2396" i="6"/>
  <c r="K2396" i="6"/>
  <c r="L2395" i="6"/>
  <c r="K2395" i="6"/>
  <c r="L2394" i="6"/>
  <c r="K2394" i="6"/>
  <c r="L2393" i="6"/>
  <c r="K2393" i="6"/>
  <c r="L2392" i="6"/>
  <c r="K2392" i="6"/>
  <c r="L2391" i="6"/>
  <c r="K2391" i="6"/>
  <c r="L2390" i="6"/>
  <c r="K2390" i="6"/>
  <c r="L2389" i="6"/>
  <c r="K2389" i="6"/>
  <c r="L2388" i="6"/>
  <c r="K2388" i="6"/>
  <c r="L2387" i="6"/>
  <c r="K2387" i="6"/>
  <c r="L2386" i="6"/>
  <c r="K2386" i="6"/>
  <c r="L2385" i="6"/>
  <c r="K2385" i="6"/>
  <c r="L2384" i="6"/>
  <c r="K2384" i="6"/>
  <c r="L2383" i="6"/>
  <c r="K2383" i="6"/>
  <c r="L2382" i="6"/>
  <c r="K2382" i="6"/>
  <c r="L2381" i="6"/>
  <c r="K2381" i="6"/>
  <c r="L2380" i="6"/>
  <c r="K2380" i="6"/>
  <c r="L2379" i="6"/>
  <c r="K2379" i="6"/>
  <c r="L2378" i="6"/>
  <c r="K2378" i="6"/>
  <c r="L2377" i="6"/>
  <c r="K2377" i="6"/>
  <c r="L2376" i="6"/>
  <c r="K2376" i="6"/>
  <c r="L2375" i="6"/>
  <c r="K2375" i="6"/>
  <c r="L2374" i="6"/>
  <c r="K2374" i="6"/>
  <c r="L2373" i="6"/>
  <c r="K2373" i="6"/>
  <c r="L2372" i="6"/>
  <c r="K2372" i="6"/>
  <c r="L2371" i="6"/>
  <c r="K2371" i="6"/>
  <c r="L2370" i="6"/>
  <c r="K2370" i="6"/>
  <c r="L2369" i="6"/>
  <c r="K2369" i="6"/>
  <c r="L2368" i="6"/>
  <c r="K2368" i="6"/>
  <c r="L2367" i="6"/>
  <c r="K2367" i="6"/>
  <c r="L2366" i="6"/>
  <c r="K2366" i="6"/>
  <c r="L2365" i="6"/>
  <c r="K2365" i="6"/>
  <c r="L2364" i="6"/>
  <c r="K2364" i="6"/>
  <c r="L2363" i="6"/>
  <c r="K2363" i="6"/>
  <c r="L2362" i="6"/>
  <c r="K2362" i="6"/>
  <c r="L2361" i="6"/>
  <c r="K2361" i="6"/>
  <c r="L2360" i="6"/>
  <c r="K2360" i="6"/>
  <c r="L2359" i="6"/>
  <c r="K2359" i="6"/>
  <c r="L2358" i="6"/>
  <c r="K2358" i="6"/>
  <c r="L2357" i="6"/>
  <c r="K2357" i="6"/>
  <c r="L2356" i="6"/>
  <c r="K2356" i="6"/>
  <c r="L2355" i="6"/>
  <c r="K2355" i="6"/>
  <c r="L2354" i="6"/>
  <c r="K2354" i="6"/>
  <c r="L2353" i="6"/>
  <c r="K2353" i="6"/>
  <c r="L2352" i="6"/>
  <c r="K2352" i="6"/>
  <c r="L2351" i="6"/>
  <c r="K2351" i="6"/>
  <c r="L2350" i="6"/>
  <c r="K2350" i="6"/>
  <c r="L2349" i="6"/>
  <c r="K2349" i="6"/>
  <c r="L2348" i="6"/>
  <c r="K2348" i="6"/>
  <c r="L2347" i="6"/>
  <c r="K2347" i="6"/>
  <c r="L2346" i="6"/>
  <c r="K2346" i="6"/>
  <c r="L2345" i="6"/>
  <c r="K2345" i="6"/>
  <c r="L2344" i="6"/>
  <c r="K2344" i="6"/>
  <c r="L2343" i="6"/>
  <c r="K2343" i="6"/>
  <c r="L2342" i="6"/>
  <c r="K2342" i="6"/>
  <c r="L2341" i="6"/>
  <c r="K2341" i="6"/>
  <c r="L2340" i="6"/>
  <c r="K2340" i="6"/>
  <c r="L2339" i="6"/>
  <c r="K2339" i="6"/>
  <c r="L2338" i="6"/>
  <c r="K2338" i="6"/>
  <c r="L2337" i="6"/>
  <c r="K2337" i="6"/>
  <c r="L2336" i="6"/>
  <c r="K2336" i="6"/>
  <c r="L2335" i="6"/>
  <c r="K2335" i="6"/>
  <c r="L2334" i="6"/>
  <c r="K2334" i="6"/>
  <c r="L2333" i="6"/>
  <c r="K2333" i="6"/>
  <c r="L2332" i="6"/>
  <c r="K2332" i="6"/>
  <c r="L2331" i="6"/>
  <c r="K2331" i="6"/>
  <c r="L2330" i="6"/>
  <c r="K2330" i="6"/>
  <c r="L2329" i="6"/>
  <c r="K2329" i="6"/>
  <c r="L2328" i="6"/>
  <c r="K2328" i="6"/>
  <c r="L2327" i="6"/>
  <c r="K2327" i="6"/>
  <c r="L2326" i="6"/>
  <c r="K2326" i="6"/>
  <c r="L2325" i="6"/>
  <c r="K2325" i="6"/>
  <c r="L2324" i="6"/>
  <c r="K2324" i="6"/>
  <c r="L2323" i="6"/>
  <c r="K2323" i="6"/>
  <c r="L2322" i="6"/>
  <c r="K2322" i="6"/>
  <c r="L2321" i="6"/>
  <c r="K2321" i="6"/>
  <c r="L2320" i="6"/>
  <c r="K2320" i="6"/>
  <c r="L2319" i="6"/>
  <c r="K2319" i="6"/>
  <c r="L2318" i="6"/>
  <c r="K2318" i="6"/>
  <c r="L2317" i="6"/>
  <c r="K2317" i="6"/>
  <c r="L2316" i="6"/>
  <c r="K2316" i="6"/>
  <c r="L2315" i="6"/>
  <c r="K2315" i="6"/>
  <c r="L2314" i="6"/>
  <c r="K2314" i="6"/>
  <c r="L2313" i="6"/>
  <c r="K2313" i="6"/>
  <c r="L2312" i="6"/>
  <c r="K2312" i="6"/>
  <c r="L2311" i="6"/>
  <c r="K2311" i="6"/>
  <c r="L2310" i="6"/>
  <c r="K2310" i="6"/>
  <c r="L2309" i="6"/>
  <c r="K2309" i="6"/>
  <c r="L2308" i="6"/>
  <c r="K2308" i="6"/>
  <c r="L2307" i="6"/>
  <c r="K2307" i="6"/>
  <c r="L2306" i="6"/>
  <c r="K2306" i="6"/>
  <c r="L2305" i="6"/>
  <c r="K2305" i="6"/>
  <c r="L2304" i="6"/>
  <c r="K2304" i="6"/>
  <c r="L2303" i="6"/>
  <c r="K2303" i="6"/>
  <c r="L2302" i="6"/>
  <c r="K2302" i="6"/>
  <c r="L2301" i="6"/>
  <c r="K2301" i="6"/>
  <c r="L2300" i="6"/>
  <c r="K2300" i="6"/>
  <c r="L2299" i="6"/>
  <c r="K2299" i="6"/>
  <c r="L2298" i="6"/>
  <c r="K2298" i="6"/>
  <c r="L2297" i="6"/>
  <c r="K2297" i="6"/>
  <c r="L2296" i="6"/>
  <c r="K2296" i="6"/>
  <c r="L2295" i="6"/>
  <c r="K2295" i="6"/>
  <c r="L2294" i="6"/>
  <c r="K2294" i="6"/>
  <c r="L2293" i="6"/>
  <c r="K2293" i="6"/>
  <c r="L2292" i="6"/>
  <c r="K2292" i="6"/>
  <c r="L2291" i="6"/>
  <c r="K2291" i="6"/>
  <c r="L2290" i="6"/>
  <c r="K2290" i="6"/>
  <c r="L2289" i="6"/>
  <c r="K2289" i="6"/>
  <c r="L2288" i="6"/>
  <c r="K2288" i="6"/>
  <c r="L2287" i="6"/>
  <c r="K2287" i="6"/>
  <c r="L2286" i="6"/>
  <c r="K2286" i="6"/>
  <c r="L2285" i="6"/>
  <c r="K2285" i="6"/>
  <c r="L2284" i="6"/>
  <c r="K2284" i="6"/>
  <c r="L2283" i="6"/>
  <c r="K2283" i="6"/>
  <c r="L2282" i="6"/>
  <c r="K2282" i="6"/>
  <c r="L2281" i="6"/>
  <c r="K2281" i="6"/>
  <c r="L2280" i="6"/>
  <c r="K2280" i="6"/>
  <c r="L2279" i="6"/>
  <c r="K2279" i="6"/>
  <c r="L2278" i="6"/>
  <c r="K2278" i="6"/>
  <c r="L2277" i="6"/>
  <c r="K2277" i="6"/>
  <c r="L2276" i="6"/>
  <c r="K2276" i="6"/>
  <c r="L2275" i="6"/>
  <c r="K2275" i="6"/>
  <c r="L2274" i="6"/>
  <c r="K2274" i="6"/>
  <c r="L2273" i="6"/>
  <c r="K2273" i="6"/>
  <c r="L2272" i="6"/>
  <c r="K2272" i="6"/>
  <c r="L2271" i="6"/>
  <c r="K2271" i="6"/>
  <c r="L2270" i="6"/>
  <c r="K2270" i="6"/>
  <c r="L2269" i="6"/>
  <c r="K2269" i="6"/>
  <c r="L2268" i="6"/>
  <c r="K2268" i="6"/>
  <c r="L2267" i="6"/>
  <c r="K2267" i="6"/>
  <c r="L2266" i="6"/>
  <c r="K2266" i="6"/>
  <c r="L2265" i="6"/>
  <c r="K2265" i="6"/>
  <c r="L2264" i="6"/>
  <c r="K2264" i="6"/>
  <c r="L2263" i="6"/>
  <c r="K2263" i="6"/>
  <c r="L2262" i="6"/>
  <c r="K2262" i="6"/>
  <c r="L2261" i="6"/>
  <c r="K2261" i="6"/>
  <c r="L2260" i="6"/>
  <c r="K2260" i="6"/>
  <c r="L2259" i="6"/>
  <c r="K2259" i="6"/>
  <c r="L2258" i="6"/>
  <c r="K2258" i="6"/>
  <c r="L2257" i="6"/>
  <c r="K2257" i="6"/>
  <c r="L2256" i="6"/>
  <c r="K2256" i="6"/>
  <c r="L2255" i="6"/>
  <c r="K2255" i="6"/>
  <c r="L2254" i="6"/>
  <c r="K2254" i="6"/>
  <c r="L2253" i="6"/>
  <c r="K2253" i="6"/>
  <c r="L2252" i="6"/>
  <c r="K2252" i="6"/>
  <c r="L2251" i="6"/>
  <c r="K2251" i="6"/>
  <c r="L2250" i="6"/>
  <c r="K2250" i="6"/>
  <c r="L2249" i="6"/>
  <c r="K2249" i="6"/>
  <c r="L2248" i="6"/>
  <c r="K2248" i="6"/>
  <c r="L2247" i="6"/>
  <c r="K2247" i="6"/>
  <c r="L2246" i="6"/>
  <c r="K2246" i="6"/>
  <c r="L2245" i="6"/>
  <c r="K2245" i="6"/>
  <c r="L2244" i="6"/>
  <c r="K2244" i="6"/>
  <c r="L2243" i="6"/>
  <c r="K2243" i="6"/>
  <c r="L2242" i="6"/>
  <c r="K2242" i="6"/>
  <c r="L2241" i="6"/>
  <c r="K2241" i="6"/>
  <c r="L2240" i="6"/>
  <c r="K2240" i="6"/>
  <c r="L2239" i="6"/>
  <c r="K2239" i="6"/>
  <c r="L2238" i="6"/>
  <c r="K2238" i="6"/>
  <c r="L2237" i="6"/>
  <c r="K2237" i="6"/>
  <c r="L2236" i="6"/>
  <c r="K2236" i="6"/>
  <c r="L2235" i="6"/>
  <c r="K2235" i="6"/>
  <c r="L2234" i="6"/>
  <c r="K2234" i="6"/>
  <c r="L2233" i="6"/>
  <c r="K2233" i="6"/>
  <c r="L2232" i="6"/>
  <c r="K2232" i="6"/>
  <c r="L2231" i="6"/>
  <c r="K2231" i="6"/>
  <c r="L2230" i="6"/>
  <c r="K2230" i="6"/>
  <c r="L2229" i="6"/>
  <c r="K2229" i="6"/>
  <c r="L2228" i="6"/>
  <c r="K2228" i="6"/>
  <c r="L2227" i="6"/>
  <c r="K2227" i="6"/>
  <c r="L2226" i="6"/>
  <c r="K2226" i="6"/>
  <c r="L2225" i="6"/>
  <c r="K2225" i="6"/>
  <c r="L2224" i="6"/>
  <c r="K2224" i="6"/>
  <c r="L2223" i="6"/>
  <c r="K2223" i="6"/>
  <c r="L2222" i="6"/>
  <c r="K2222" i="6"/>
  <c r="L2221" i="6"/>
  <c r="K2221" i="6"/>
  <c r="L2220" i="6"/>
  <c r="K2220" i="6"/>
  <c r="L2219" i="6"/>
  <c r="K2219" i="6"/>
  <c r="L2218" i="6"/>
  <c r="K2218" i="6"/>
  <c r="L2217" i="6"/>
  <c r="K2217" i="6"/>
  <c r="L2216" i="6"/>
  <c r="K2216" i="6"/>
  <c r="L2215" i="6"/>
  <c r="K2215" i="6"/>
  <c r="L2214" i="6"/>
  <c r="K2214" i="6"/>
  <c r="L2213" i="6"/>
  <c r="K2213" i="6"/>
  <c r="L2212" i="6"/>
  <c r="K2212" i="6"/>
  <c r="L2211" i="6"/>
  <c r="K2211" i="6"/>
  <c r="L2210" i="6"/>
  <c r="K2210" i="6"/>
  <c r="L2209" i="6"/>
  <c r="K2209" i="6"/>
  <c r="L2208" i="6"/>
  <c r="K2208" i="6"/>
  <c r="L2207" i="6"/>
  <c r="K2207" i="6"/>
  <c r="L2206" i="6"/>
  <c r="K2206" i="6"/>
  <c r="L2205" i="6"/>
  <c r="K2205" i="6"/>
  <c r="L2204" i="6"/>
  <c r="K2204" i="6"/>
  <c r="L2203" i="6"/>
  <c r="K2203" i="6"/>
  <c r="L2202" i="6"/>
  <c r="K2202" i="6"/>
  <c r="L2201" i="6"/>
  <c r="K2201" i="6"/>
  <c r="L2200" i="6"/>
  <c r="K2200" i="6"/>
  <c r="L2199" i="6"/>
  <c r="K2199" i="6"/>
  <c r="L2198" i="6"/>
  <c r="K2198" i="6"/>
  <c r="L2197" i="6"/>
  <c r="K2197" i="6"/>
  <c r="L2196" i="6"/>
  <c r="K2196" i="6"/>
  <c r="L2195" i="6"/>
  <c r="K2195" i="6"/>
  <c r="L2194" i="6"/>
  <c r="K2194" i="6"/>
  <c r="L2193" i="6"/>
  <c r="K2193" i="6"/>
  <c r="L2192" i="6"/>
  <c r="K2192" i="6"/>
  <c r="L2191" i="6"/>
  <c r="K2191" i="6"/>
  <c r="L2190" i="6"/>
  <c r="K2190" i="6"/>
  <c r="L2189" i="6"/>
  <c r="K2189" i="6"/>
  <c r="L2188" i="6"/>
  <c r="K2188" i="6"/>
  <c r="L2187" i="6"/>
  <c r="K2187" i="6"/>
  <c r="L2186" i="6"/>
  <c r="K2186" i="6"/>
  <c r="L2185" i="6"/>
  <c r="K2185" i="6"/>
  <c r="L2184" i="6"/>
  <c r="K2184" i="6"/>
  <c r="L2183" i="6"/>
  <c r="K2183" i="6"/>
  <c r="L2182" i="6"/>
  <c r="K2182" i="6"/>
  <c r="L2181" i="6"/>
  <c r="K2181" i="6"/>
  <c r="L2180" i="6"/>
  <c r="K2180" i="6"/>
  <c r="L2179" i="6"/>
  <c r="K2179" i="6"/>
  <c r="L2178" i="6"/>
  <c r="K2178" i="6"/>
  <c r="L2177" i="6"/>
  <c r="K2177" i="6"/>
  <c r="L2176" i="6"/>
  <c r="K2176" i="6"/>
  <c r="L2175" i="6"/>
  <c r="K2175" i="6"/>
  <c r="L2174" i="6"/>
  <c r="K2174" i="6"/>
  <c r="L2173" i="6"/>
  <c r="K2173" i="6"/>
  <c r="L2172" i="6"/>
  <c r="K2172" i="6"/>
  <c r="L2171" i="6"/>
  <c r="K2171" i="6"/>
  <c r="L2170" i="6"/>
  <c r="K2170" i="6"/>
  <c r="L2169" i="6"/>
  <c r="K2169" i="6"/>
  <c r="L2168" i="6"/>
  <c r="K2168" i="6"/>
  <c r="L2167" i="6"/>
  <c r="K2167" i="6"/>
  <c r="L2166" i="6"/>
  <c r="K2166" i="6"/>
  <c r="L2165" i="6"/>
  <c r="K2165" i="6"/>
  <c r="L2164" i="6"/>
  <c r="K2164" i="6"/>
  <c r="L2163" i="6"/>
  <c r="K2163" i="6"/>
  <c r="L2162" i="6"/>
  <c r="K2162" i="6"/>
  <c r="L2161" i="6"/>
  <c r="K2161" i="6"/>
  <c r="L2160" i="6"/>
  <c r="K2160" i="6"/>
  <c r="L2159" i="6"/>
  <c r="K2159" i="6"/>
  <c r="L2158" i="6"/>
  <c r="K2158" i="6"/>
  <c r="L2157" i="6"/>
  <c r="K2157" i="6"/>
  <c r="L2156" i="6"/>
  <c r="K2156" i="6"/>
  <c r="L2155" i="6"/>
  <c r="K2155" i="6"/>
  <c r="L2154" i="6"/>
  <c r="K2154" i="6"/>
  <c r="L2153" i="6"/>
  <c r="K2153" i="6"/>
  <c r="L2152" i="6"/>
  <c r="K2152" i="6"/>
  <c r="L2151" i="6"/>
  <c r="K2151" i="6"/>
  <c r="L2150" i="6"/>
  <c r="K2150" i="6"/>
  <c r="L2149" i="6"/>
  <c r="K2149" i="6"/>
  <c r="L2148" i="6"/>
  <c r="K2148" i="6"/>
  <c r="L2147" i="6"/>
  <c r="K2147" i="6"/>
  <c r="L2146" i="6"/>
  <c r="K2146" i="6"/>
  <c r="L2145" i="6"/>
  <c r="K2145" i="6"/>
  <c r="L2144" i="6"/>
  <c r="K2144" i="6"/>
  <c r="L2143" i="6"/>
  <c r="K2143" i="6"/>
  <c r="L2142" i="6"/>
  <c r="K2142" i="6"/>
  <c r="L2141" i="6"/>
  <c r="K2141" i="6"/>
  <c r="L2140" i="6"/>
  <c r="K2140" i="6"/>
  <c r="L2139" i="6"/>
  <c r="K2139" i="6"/>
  <c r="L2138" i="6"/>
  <c r="K2138" i="6"/>
  <c r="L2137" i="6"/>
  <c r="K2137" i="6"/>
  <c r="L2136" i="6"/>
  <c r="K2136" i="6"/>
  <c r="L2135" i="6"/>
  <c r="K2135" i="6"/>
  <c r="L2134" i="6"/>
  <c r="K2134" i="6"/>
  <c r="L2133" i="6"/>
  <c r="K2133" i="6"/>
  <c r="L2132" i="6"/>
  <c r="K2132" i="6"/>
  <c r="L2131" i="6"/>
  <c r="K2131" i="6"/>
  <c r="L2130" i="6"/>
  <c r="K2130" i="6"/>
  <c r="L2129" i="6"/>
  <c r="K2129" i="6"/>
  <c r="L2128" i="6"/>
  <c r="K2128" i="6"/>
  <c r="L2127" i="6"/>
  <c r="K2127" i="6"/>
  <c r="L2126" i="6"/>
  <c r="K2126" i="6"/>
  <c r="L2125" i="6"/>
  <c r="K2125" i="6"/>
  <c r="L2124" i="6"/>
  <c r="K2124" i="6"/>
  <c r="L2123" i="6"/>
  <c r="K2123" i="6"/>
  <c r="L2122" i="6"/>
  <c r="K2122" i="6"/>
  <c r="L2121" i="6"/>
  <c r="K2121" i="6"/>
  <c r="L2120" i="6"/>
  <c r="K2120" i="6"/>
  <c r="L2119" i="6"/>
  <c r="K2119" i="6"/>
  <c r="L2118" i="6"/>
  <c r="K2118" i="6"/>
  <c r="L2117" i="6"/>
  <c r="K2117" i="6"/>
  <c r="L2116" i="6"/>
  <c r="K2116" i="6"/>
  <c r="L2115" i="6"/>
  <c r="K2115" i="6"/>
  <c r="L2114" i="6"/>
  <c r="K2114" i="6"/>
  <c r="L2113" i="6"/>
  <c r="K2113" i="6"/>
  <c r="L2112" i="6"/>
  <c r="K2112" i="6"/>
  <c r="L2111" i="6"/>
  <c r="K2111" i="6"/>
  <c r="L2110" i="6"/>
  <c r="K2110" i="6"/>
  <c r="L2109" i="6"/>
  <c r="K2109" i="6"/>
  <c r="L2108" i="6"/>
  <c r="K2108" i="6"/>
  <c r="L2107" i="6"/>
  <c r="K2107" i="6"/>
  <c r="L2106" i="6"/>
  <c r="K2106" i="6"/>
  <c r="L2105" i="6"/>
  <c r="K2105" i="6"/>
  <c r="L2104" i="6"/>
  <c r="K2104" i="6"/>
  <c r="L2103" i="6"/>
  <c r="K2103" i="6"/>
  <c r="L2102" i="6"/>
  <c r="K2102" i="6"/>
  <c r="L2101" i="6"/>
  <c r="K2101" i="6"/>
  <c r="L2100" i="6"/>
  <c r="K2100" i="6"/>
  <c r="L2099" i="6"/>
  <c r="K2099" i="6"/>
  <c r="L2098" i="6"/>
  <c r="K2098" i="6"/>
  <c r="L2097" i="6"/>
  <c r="K2097" i="6"/>
  <c r="L2096" i="6"/>
  <c r="K2096" i="6"/>
  <c r="L2095" i="6"/>
  <c r="K2095" i="6"/>
  <c r="L2094" i="6"/>
  <c r="K2094" i="6"/>
  <c r="L2093" i="6"/>
  <c r="K2093" i="6"/>
  <c r="L2092" i="6"/>
  <c r="K2092" i="6"/>
  <c r="L2091" i="6"/>
  <c r="K2091" i="6"/>
  <c r="L2090" i="6"/>
  <c r="K2090" i="6"/>
  <c r="L2089" i="6"/>
  <c r="K2089" i="6"/>
  <c r="L2088" i="6"/>
  <c r="K2088" i="6"/>
  <c r="L2087" i="6"/>
  <c r="K2087" i="6"/>
  <c r="L2086" i="6"/>
  <c r="K2086" i="6"/>
  <c r="L2085" i="6"/>
  <c r="K2085" i="6"/>
  <c r="L2084" i="6"/>
  <c r="K2084" i="6"/>
  <c r="L2083" i="6"/>
  <c r="K2083" i="6"/>
  <c r="L2082" i="6"/>
  <c r="K2082" i="6"/>
  <c r="L2081" i="6"/>
  <c r="K2081" i="6"/>
  <c r="L2080" i="6"/>
  <c r="K2080" i="6"/>
  <c r="L2079" i="6"/>
  <c r="K2079" i="6"/>
  <c r="L2078" i="6"/>
  <c r="K2078" i="6"/>
  <c r="L2077" i="6"/>
  <c r="K2077" i="6"/>
  <c r="L2076" i="6"/>
  <c r="K2076" i="6"/>
  <c r="L2075" i="6"/>
  <c r="K2075" i="6"/>
  <c r="L2074" i="6"/>
  <c r="K2074" i="6"/>
  <c r="L2073" i="6"/>
  <c r="K2073" i="6"/>
  <c r="L2072" i="6"/>
  <c r="K2072" i="6"/>
  <c r="L2071" i="6"/>
  <c r="K2071" i="6"/>
  <c r="L2070" i="6"/>
  <c r="K2070" i="6"/>
  <c r="L2069" i="6"/>
  <c r="K2069" i="6"/>
  <c r="L2068" i="6"/>
  <c r="K2068" i="6"/>
  <c r="L2067" i="6"/>
  <c r="K2067" i="6"/>
  <c r="L2066" i="6"/>
  <c r="K2066" i="6"/>
  <c r="L2065" i="6"/>
  <c r="K2065" i="6"/>
  <c r="L2064" i="6"/>
  <c r="K2064" i="6"/>
  <c r="L2063" i="6"/>
  <c r="K2063" i="6"/>
  <c r="L2062" i="6"/>
  <c r="K2062" i="6"/>
  <c r="L2061" i="6"/>
  <c r="K2061" i="6"/>
  <c r="L2060" i="6"/>
  <c r="K2060" i="6"/>
  <c r="L2059" i="6"/>
  <c r="K2059" i="6"/>
  <c r="L2058" i="6"/>
  <c r="K2058" i="6"/>
  <c r="L2057" i="6"/>
  <c r="K2057" i="6"/>
  <c r="L2056" i="6"/>
  <c r="K2056" i="6"/>
  <c r="L2055" i="6"/>
  <c r="K2055" i="6"/>
  <c r="L2054" i="6"/>
  <c r="K2054" i="6"/>
  <c r="L2053" i="6"/>
  <c r="K2053" i="6"/>
  <c r="L2052" i="6"/>
  <c r="K2052" i="6"/>
  <c r="L2051" i="6"/>
  <c r="K2051" i="6"/>
  <c r="L2050" i="6"/>
  <c r="K2050" i="6"/>
  <c r="L2049" i="6"/>
  <c r="K2049" i="6"/>
  <c r="L2048" i="6"/>
  <c r="K2048" i="6"/>
  <c r="L2047" i="6"/>
  <c r="K2047" i="6"/>
  <c r="L2046" i="6"/>
  <c r="K2046" i="6"/>
  <c r="L2045" i="6"/>
  <c r="K2045" i="6"/>
  <c r="L2044" i="6"/>
  <c r="K2044" i="6"/>
  <c r="L2043" i="6"/>
  <c r="K2043" i="6"/>
  <c r="L2042" i="6"/>
  <c r="K2042" i="6"/>
  <c r="L2041" i="6"/>
  <c r="K2041" i="6"/>
  <c r="L2040" i="6"/>
  <c r="K2040" i="6"/>
  <c r="L2039" i="6"/>
  <c r="K2039" i="6"/>
  <c r="L2038" i="6"/>
  <c r="K2038" i="6"/>
  <c r="L2037" i="6"/>
  <c r="K2037" i="6"/>
  <c r="L2036" i="6"/>
  <c r="K2036" i="6"/>
  <c r="L2035" i="6"/>
  <c r="K2035" i="6"/>
  <c r="L2034" i="6"/>
  <c r="K2034" i="6"/>
  <c r="L2033" i="6"/>
  <c r="K2033" i="6"/>
  <c r="L2032" i="6"/>
  <c r="K2032" i="6"/>
  <c r="L2031" i="6"/>
  <c r="K2031" i="6"/>
  <c r="L2030" i="6"/>
  <c r="K2030" i="6"/>
  <c r="L2029" i="6"/>
  <c r="K2029" i="6"/>
  <c r="L2028" i="6"/>
  <c r="K2028" i="6"/>
  <c r="L2027" i="6"/>
  <c r="K2027" i="6"/>
  <c r="L2026" i="6"/>
  <c r="K2026" i="6"/>
  <c r="L2025" i="6"/>
  <c r="K2025" i="6"/>
  <c r="L2024" i="6"/>
  <c r="K2024" i="6"/>
  <c r="L2023" i="6"/>
  <c r="K2023" i="6"/>
  <c r="L2022" i="6"/>
  <c r="K2022" i="6"/>
  <c r="L2021" i="6"/>
  <c r="K2021" i="6"/>
  <c r="L2020" i="6"/>
  <c r="K2020" i="6"/>
  <c r="L2019" i="6"/>
  <c r="K2019" i="6"/>
  <c r="L2018" i="6"/>
  <c r="K2018" i="6"/>
  <c r="L2017" i="6"/>
  <c r="K2017" i="6"/>
  <c r="L2016" i="6"/>
  <c r="K2016" i="6"/>
  <c r="L2015" i="6"/>
  <c r="K2015" i="6"/>
  <c r="L2014" i="6"/>
  <c r="K2014" i="6"/>
  <c r="L2013" i="6"/>
  <c r="K2013" i="6"/>
  <c r="L2012" i="6"/>
  <c r="K2012" i="6"/>
  <c r="L2011" i="6"/>
  <c r="K2011" i="6"/>
  <c r="L2010" i="6"/>
  <c r="K2010" i="6"/>
  <c r="L2009" i="6"/>
  <c r="K2009" i="6"/>
  <c r="L2008" i="6"/>
  <c r="K2008" i="6"/>
  <c r="L2007" i="6"/>
  <c r="K2007" i="6"/>
  <c r="L2006" i="6"/>
  <c r="K2006" i="6"/>
  <c r="L2005" i="6"/>
  <c r="K2005" i="6"/>
  <c r="L2004" i="6"/>
  <c r="K2004" i="6"/>
  <c r="L2003" i="6"/>
  <c r="K2003" i="6"/>
  <c r="L2002" i="6"/>
  <c r="K2002" i="6"/>
  <c r="L2001" i="6"/>
  <c r="K2001" i="6"/>
  <c r="L2000" i="6"/>
  <c r="K2000" i="6"/>
  <c r="L1999" i="6"/>
  <c r="K1999" i="6"/>
  <c r="L1998" i="6"/>
  <c r="K1998" i="6"/>
  <c r="L1997" i="6"/>
  <c r="K1997" i="6"/>
  <c r="L1996" i="6"/>
  <c r="K1996" i="6"/>
  <c r="L1995" i="6"/>
  <c r="K1995" i="6"/>
  <c r="L1994" i="6"/>
  <c r="K1994" i="6"/>
  <c r="L1993" i="6"/>
  <c r="K1993" i="6"/>
  <c r="L1992" i="6"/>
  <c r="K1992" i="6"/>
  <c r="L1991" i="6"/>
  <c r="K1991" i="6"/>
  <c r="L1990" i="6"/>
  <c r="K1990" i="6"/>
  <c r="L1989" i="6"/>
  <c r="K1989" i="6"/>
  <c r="L1988" i="6"/>
  <c r="K1988" i="6"/>
  <c r="L1987" i="6"/>
  <c r="K1987" i="6"/>
  <c r="L1986" i="6"/>
  <c r="K1986" i="6"/>
  <c r="L1985" i="6"/>
  <c r="K1985" i="6"/>
  <c r="L1984" i="6"/>
  <c r="K1984" i="6"/>
  <c r="L1983" i="6"/>
  <c r="K1983" i="6"/>
  <c r="L1982" i="6"/>
  <c r="K1982" i="6"/>
  <c r="L1981" i="6"/>
  <c r="K1981" i="6"/>
  <c r="L1980" i="6"/>
  <c r="K1980" i="6"/>
  <c r="L1979" i="6"/>
  <c r="K1979" i="6"/>
  <c r="L1978" i="6"/>
  <c r="K1978" i="6"/>
  <c r="L1977" i="6"/>
  <c r="K1977" i="6"/>
  <c r="L1976" i="6"/>
  <c r="K1976" i="6"/>
  <c r="L1975" i="6"/>
  <c r="K1975" i="6"/>
  <c r="L1974" i="6"/>
  <c r="K1974" i="6"/>
  <c r="L1973" i="6"/>
  <c r="K1973" i="6"/>
  <c r="L1972" i="6"/>
  <c r="K1972" i="6"/>
  <c r="L1971" i="6"/>
  <c r="K1971" i="6"/>
  <c r="L1970" i="6"/>
  <c r="K1970" i="6"/>
  <c r="L1969" i="6"/>
  <c r="K1969" i="6"/>
  <c r="L1968" i="6"/>
  <c r="K1968" i="6"/>
  <c r="L1967" i="6"/>
  <c r="K1967" i="6"/>
  <c r="L1966" i="6"/>
  <c r="K1966" i="6"/>
  <c r="L1965" i="6"/>
  <c r="K1965" i="6"/>
  <c r="L1964" i="6"/>
  <c r="K1964" i="6"/>
  <c r="L1963" i="6"/>
  <c r="K1963" i="6"/>
  <c r="L1962" i="6"/>
  <c r="K1962" i="6"/>
  <c r="L1961" i="6"/>
  <c r="K1961" i="6"/>
  <c r="L1960" i="6"/>
  <c r="K1960" i="6"/>
  <c r="L1959" i="6"/>
  <c r="K1959" i="6"/>
  <c r="L1958" i="6"/>
  <c r="K1958" i="6"/>
  <c r="L1957" i="6"/>
  <c r="K1957" i="6"/>
  <c r="L1956" i="6"/>
  <c r="K1956" i="6"/>
  <c r="L1955" i="6"/>
  <c r="K1955" i="6"/>
  <c r="L1954" i="6"/>
  <c r="K1954" i="6"/>
  <c r="L1953" i="6"/>
  <c r="K1953" i="6"/>
  <c r="L1952" i="6"/>
  <c r="K1952" i="6"/>
  <c r="L1951" i="6"/>
  <c r="K1951" i="6"/>
  <c r="L1950" i="6"/>
  <c r="K1950" i="6"/>
  <c r="L1949" i="6"/>
  <c r="K1949" i="6"/>
  <c r="L1948" i="6"/>
  <c r="K1948" i="6"/>
  <c r="L1947" i="6"/>
  <c r="K1947" i="6"/>
  <c r="L1946" i="6"/>
  <c r="K1946" i="6"/>
  <c r="L1945" i="6"/>
  <c r="K1945" i="6"/>
  <c r="L1944" i="6"/>
  <c r="K1944" i="6"/>
  <c r="L1943" i="6"/>
  <c r="K1943" i="6"/>
  <c r="L1942" i="6"/>
  <c r="K1942" i="6"/>
  <c r="L1941" i="6"/>
  <c r="K1941" i="6"/>
  <c r="L1940" i="6"/>
  <c r="K1940" i="6"/>
  <c r="L1939" i="6"/>
  <c r="K1939" i="6"/>
  <c r="L1938" i="6"/>
  <c r="K1938" i="6"/>
  <c r="L1937" i="6"/>
  <c r="K1937" i="6"/>
  <c r="L1936" i="6"/>
  <c r="K1936" i="6"/>
  <c r="L1935" i="6"/>
  <c r="K1935" i="6"/>
  <c r="L1934" i="6"/>
  <c r="K1934" i="6"/>
  <c r="L1933" i="6"/>
  <c r="K1933" i="6"/>
  <c r="L1932" i="6"/>
  <c r="K1932" i="6"/>
  <c r="L1931" i="6"/>
  <c r="K1931" i="6"/>
  <c r="L1930" i="6"/>
  <c r="K1930" i="6"/>
  <c r="L1929" i="6"/>
  <c r="K1929" i="6"/>
  <c r="L1928" i="6"/>
  <c r="K1928" i="6"/>
  <c r="L1927" i="6"/>
  <c r="K1927" i="6"/>
  <c r="L1926" i="6"/>
  <c r="K1926" i="6"/>
  <c r="L1925" i="6"/>
  <c r="K1925" i="6"/>
  <c r="L1924" i="6"/>
  <c r="K1924" i="6"/>
  <c r="L1923" i="6"/>
  <c r="K1923" i="6"/>
  <c r="L1922" i="6"/>
  <c r="K1922" i="6"/>
  <c r="L1921" i="6"/>
  <c r="K1921" i="6"/>
  <c r="L1920" i="6"/>
  <c r="K1920" i="6"/>
  <c r="L1919" i="6"/>
  <c r="K1919" i="6"/>
  <c r="L1918" i="6"/>
  <c r="K1918" i="6"/>
  <c r="L1917" i="6"/>
  <c r="K1917" i="6"/>
  <c r="L1916" i="6"/>
  <c r="K1916" i="6"/>
  <c r="L1915" i="6"/>
  <c r="K1915" i="6"/>
  <c r="L1914" i="6"/>
  <c r="K1914" i="6"/>
  <c r="L1913" i="6"/>
  <c r="K1913" i="6"/>
  <c r="L1912" i="6"/>
  <c r="K1912" i="6"/>
  <c r="L1911" i="6"/>
  <c r="K1911" i="6"/>
  <c r="L1910" i="6"/>
  <c r="K1910" i="6"/>
  <c r="L1909" i="6"/>
  <c r="K1909" i="6"/>
  <c r="L1908" i="6"/>
  <c r="K1908" i="6"/>
  <c r="L1907" i="6"/>
  <c r="K1907" i="6"/>
  <c r="L1906" i="6"/>
  <c r="K1906" i="6"/>
  <c r="L1905" i="6"/>
  <c r="K1905" i="6"/>
  <c r="L1904" i="6"/>
  <c r="K1904" i="6"/>
  <c r="L1903" i="6"/>
  <c r="K1903" i="6"/>
  <c r="L1902" i="6"/>
  <c r="K1902" i="6"/>
  <c r="L1901" i="6"/>
  <c r="K1901" i="6"/>
  <c r="L1900" i="6"/>
  <c r="K1900" i="6"/>
  <c r="L1899" i="6"/>
  <c r="K1899" i="6"/>
  <c r="L1898" i="6"/>
  <c r="K1898" i="6"/>
  <c r="L1897" i="6"/>
  <c r="K1897" i="6"/>
  <c r="L1896" i="6"/>
  <c r="K1896" i="6"/>
  <c r="L1895" i="6"/>
  <c r="K1895" i="6"/>
  <c r="L1894" i="6"/>
  <c r="K1894" i="6"/>
  <c r="L1893" i="6"/>
  <c r="K1893" i="6"/>
  <c r="L1892" i="6"/>
  <c r="K1892" i="6"/>
  <c r="L1891" i="6"/>
  <c r="K1891" i="6"/>
  <c r="L1890" i="6"/>
  <c r="K1890" i="6"/>
  <c r="L1889" i="6"/>
  <c r="K1889" i="6"/>
  <c r="L1888" i="6"/>
  <c r="K1888" i="6"/>
  <c r="L1887" i="6"/>
  <c r="K1887" i="6"/>
  <c r="L1886" i="6"/>
  <c r="K1886" i="6"/>
  <c r="L1885" i="6"/>
  <c r="K1885" i="6"/>
  <c r="L1884" i="6"/>
  <c r="K1884" i="6"/>
  <c r="L1883" i="6"/>
  <c r="K1883" i="6"/>
  <c r="L1882" i="6"/>
  <c r="K1882" i="6"/>
  <c r="L1881" i="6"/>
  <c r="K1881" i="6"/>
  <c r="L1880" i="6"/>
  <c r="K1880" i="6"/>
  <c r="L1879" i="6"/>
  <c r="K1879" i="6"/>
  <c r="L1878" i="6"/>
  <c r="K1878" i="6"/>
  <c r="L1877" i="6"/>
  <c r="K1877" i="6"/>
  <c r="L1876" i="6"/>
  <c r="K1876" i="6"/>
  <c r="L1875" i="6"/>
  <c r="K1875" i="6"/>
  <c r="L1874" i="6"/>
  <c r="K1874" i="6"/>
  <c r="L1873" i="6"/>
  <c r="K1873" i="6"/>
  <c r="L1872" i="6"/>
  <c r="K1872" i="6"/>
  <c r="L1871" i="6"/>
  <c r="K1871" i="6"/>
  <c r="L1870" i="6"/>
  <c r="K1870" i="6"/>
  <c r="L1869" i="6"/>
  <c r="K1869" i="6"/>
  <c r="L1868" i="6"/>
  <c r="K1868" i="6"/>
  <c r="L1867" i="6"/>
  <c r="K1867" i="6"/>
  <c r="L1866" i="6"/>
  <c r="K1866" i="6"/>
  <c r="L1865" i="6"/>
  <c r="K1865" i="6"/>
  <c r="L1864" i="6"/>
  <c r="K1864" i="6"/>
  <c r="L1863" i="6"/>
  <c r="K1863" i="6"/>
  <c r="L1862" i="6"/>
  <c r="K1862" i="6"/>
  <c r="L1861" i="6"/>
  <c r="K1861" i="6"/>
  <c r="L1860" i="6"/>
  <c r="K1860" i="6"/>
  <c r="L1859" i="6"/>
  <c r="K1859" i="6"/>
  <c r="L1858" i="6"/>
  <c r="K1858" i="6"/>
  <c r="L1857" i="6"/>
  <c r="K1857" i="6"/>
  <c r="L1856" i="6"/>
  <c r="K1856" i="6"/>
  <c r="L1855" i="6"/>
  <c r="K1855" i="6"/>
  <c r="L1854" i="6"/>
  <c r="K1854" i="6"/>
  <c r="L1853" i="6"/>
  <c r="K1853" i="6"/>
  <c r="L1852" i="6"/>
  <c r="K1852" i="6"/>
  <c r="L1851" i="6"/>
  <c r="K1851" i="6"/>
  <c r="L1850" i="6"/>
  <c r="K1850" i="6"/>
  <c r="L1849" i="6"/>
  <c r="K1849" i="6"/>
  <c r="L1848" i="6"/>
  <c r="K1848" i="6"/>
  <c r="L1847" i="6"/>
  <c r="K1847" i="6"/>
  <c r="L1846" i="6"/>
  <c r="K1846" i="6"/>
  <c r="L1845" i="6"/>
  <c r="K1845" i="6"/>
  <c r="L1844" i="6"/>
  <c r="K1844" i="6"/>
  <c r="L1843" i="6"/>
  <c r="K1843" i="6"/>
  <c r="L1842" i="6"/>
  <c r="K1842" i="6"/>
  <c r="L1841" i="6"/>
  <c r="K1841" i="6"/>
  <c r="L1840" i="6"/>
  <c r="K1840" i="6"/>
  <c r="L1839" i="6"/>
  <c r="K1839" i="6"/>
  <c r="L1838" i="6"/>
  <c r="K1838" i="6"/>
  <c r="L1837" i="6"/>
  <c r="K1837" i="6"/>
  <c r="L1836" i="6"/>
  <c r="K1836" i="6"/>
  <c r="L1835" i="6"/>
  <c r="K1835" i="6"/>
  <c r="L1834" i="6"/>
  <c r="K1834" i="6"/>
  <c r="L1833" i="6"/>
  <c r="K1833" i="6"/>
  <c r="L1832" i="6"/>
  <c r="K1832" i="6"/>
  <c r="L1831" i="6"/>
  <c r="K1831" i="6"/>
  <c r="L1830" i="6"/>
  <c r="K1830" i="6"/>
  <c r="L1829" i="6"/>
  <c r="K1829" i="6"/>
  <c r="L1828" i="6"/>
  <c r="K1828" i="6"/>
  <c r="L1827" i="6"/>
  <c r="K1827" i="6"/>
  <c r="L1826" i="6"/>
  <c r="K1826" i="6"/>
  <c r="L1825" i="6"/>
  <c r="K1825" i="6"/>
  <c r="L1824" i="6"/>
  <c r="K1824" i="6"/>
  <c r="L1823" i="6"/>
  <c r="K1823" i="6"/>
  <c r="L1822" i="6"/>
  <c r="K1822" i="6"/>
  <c r="L1821" i="6"/>
  <c r="K1821" i="6"/>
  <c r="L1820" i="6"/>
  <c r="K1820" i="6"/>
  <c r="L1819" i="6"/>
  <c r="K1819" i="6"/>
  <c r="L1818" i="6"/>
  <c r="K1818" i="6"/>
  <c r="L1817" i="6"/>
  <c r="K1817" i="6"/>
  <c r="L1816" i="6"/>
  <c r="K1816" i="6"/>
  <c r="L1815" i="6"/>
  <c r="K1815" i="6"/>
  <c r="L1814" i="6"/>
  <c r="K1814" i="6"/>
  <c r="L1813" i="6"/>
  <c r="K1813" i="6"/>
  <c r="L1812" i="6"/>
  <c r="K1812" i="6"/>
  <c r="L1811" i="6"/>
  <c r="K1811" i="6"/>
  <c r="L1810" i="6"/>
  <c r="K1810" i="6"/>
  <c r="L1809" i="6"/>
  <c r="K1809" i="6"/>
  <c r="L1808" i="6"/>
  <c r="K1808" i="6"/>
  <c r="L1807" i="6"/>
  <c r="K1807" i="6"/>
  <c r="L1806" i="6"/>
  <c r="K1806" i="6"/>
  <c r="L1805" i="6"/>
  <c r="K1805" i="6"/>
  <c r="L1804" i="6"/>
  <c r="K1804" i="6"/>
  <c r="L1803" i="6"/>
  <c r="K1803" i="6"/>
  <c r="L1802" i="6"/>
  <c r="K1802" i="6"/>
  <c r="L1801" i="6"/>
  <c r="K1801" i="6"/>
  <c r="L1800" i="6"/>
  <c r="K1800" i="6"/>
  <c r="L1799" i="6"/>
  <c r="K1799" i="6"/>
  <c r="L1798" i="6"/>
  <c r="K1798" i="6"/>
  <c r="L1797" i="6"/>
  <c r="K1797" i="6"/>
  <c r="L1796" i="6"/>
  <c r="K1796" i="6"/>
  <c r="L1795" i="6"/>
  <c r="K1795" i="6"/>
  <c r="L1794" i="6"/>
  <c r="K1794" i="6"/>
  <c r="L1793" i="6"/>
  <c r="K1793" i="6"/>
  <c r="L1792" i="6"/>
  <c r="K1792" i="6"/>
  <c r="L1791" i="6"/>
  <c r="K1791" i="6"/>
  <c r="L1790" i="6"/>
  <c r="K1790" i="6"/>
  <c r="L1789" i="6"/>
  <c r="K1789" i="6"/>
  <c r="L1788" i="6"/>
  <c r="K1788" i="6"/>
  <c r="L1787" i="6"/>
  <c r="K1787" i="6"/>
  <c r="L1786" i="6"/>
  <c r="K1786" i="6"/>
  <c r="L1785" i="6"/>
  <c r="K1785" i="6"/>
  <c r="L1784" i="6"/>
  <c r="K1784" i="6"/>
  <c r="L1783" i="6"/>
  <c r="K1783" i="6"/>
  <c r="L1782" i="6"/>
  <c r="K1782" i="6"/>
  <c r="L1781" i="6"/>
  <c r="K1781" i="6"/>
  <c r="L1780" i="6"/>
  <c r="K1780" i="6"/>
  <c r="L1779" i="6"/>
  <c r="K1779" i="6"/>
  <c r="L1778" i="6"/>
  <c r="K1778" i="6"/>
  <c r="L1777" i="6"/>
  <c r="K1777" i="6"/>
  <c r="L1776" i="6"/>
  <c r="K1776" i="6"/>
  <c r="L1775" i="6"/>
  <c r="K1775" i="6"/>
  <c r="L1774" i="6"/>
  <c r="K1774" i="6"/>
  <c r="L1773" i="6"/>
  <c r="K1773" i="6"/>
  <c r="L1772" i="6"/>
  <c r="K1772" i="6"/>
  <c r="L1771" i="6"/>
  <c r="K1771" i="6"/>
  <c r="L1770" i="6"/>
  <c r="K1770" i="6"/>
  <c r="L1769" i="6"/>
  <c r="K1769" i="6"/>
  <c r="L1768" i="6"/>
  <c r="K1768" i="6"/>
  <c r="L1767" i="6"/>
  <c r="K1767" i="6"/>
  <c r="L1766" i="6"/>
  <c r="K1766" i="6"/>
  <c r="L1765" i="6"/>
  <c r="K1765" i="6"/>
  <c r="L1764" i="6"/>
  <c r="K1764" i="6"/>
  <c r="L1763" i="6"/>
  <c r="K1763" i="6"/>
  <c r="L1762" i="6"/>
  <c r="K1762" i="6"/>
  <c r="L1761" i="6"/>
  <c r="K1761" i="6"/>
  <c r="L1760" i="6"/>
  <c r="K1760" i="6"/>
  <c r="L1759" i="6"/>
  <c r="K1759" i="6"/>
  <c r="L1758" i="6"/>
  <c r="K1758" i="6"/>
  <c r="L1757" i="6"/>
  <c r="K1757" i="6"/>
  <c r="L1756" i="6"/>
  <c r="K1756" i="6"/>
  <c r="L1755" i="6"/>
  <c r="K1755" i="6"/>
  <c r="L1754" i="6"/>
  <c r="K1754" i="6"/>
  <c r="L1753" i="6"/>
  <c r="K1753" i="6"/>
  <c r="L1752" i="6"/>
  <c r="K1752" i="6"/>
  <c r="L1751" i="6"/>
  <c r="K1751" i="6"/>
  <c r="L1750" i="6"/>
  <c r="K1750" i="6"/>
  <c r="L1749" i="6"/>
  <c r="K1749" i="6"/>
  <c r="L1748" i="6"/>
  <c r="K1748" i="6"/>
  <c r="L1747" i="6"/>
  <c r="K1747" i="6"/>
  <c r="L1746" i="6"/>
  <c r="K1746" i="6"/>
  <c r="L1745" i="6"/>
  <c r="K1745" i="6"/>
  <c r="L1744" i="6"/>
  <c r="K1744" i="6"/>
  <c r="L1743" i="6"/>
  <c r="K1743" i="6"/>
  <c r="L1742" i="6"/>
  <c r="K1742" i="6"/>
  <c r="L1741" i="6"/>
  <c r="K1741" i="6"/>
  <c r="L1740" i="6"/>
  <c r="K1740" i="6"/>
  <c r="L1739" i="6"/>
  <c r="K1739" i="6"/>
  <c r="L1738" i="6"/>
  <c r="K1738" i="6"/>
  <c r="L1737" i="6"/>
  <c r="K1737" i="6"/>
  <c r="L1736" i="6"/>
  <c r="K1736" i="6"/>
  <c r="L1735" i="6"/>
  <c r="K1735" i="6"/>
  <c r="L1734" i="6"/>
  <c r="K1734" i="6"/>
  <c r="L1733" i="6"/>
  <c r="K1733" i="6"/>
  <c r="L1732" i="6"/>
  <c r="K1732" i="6"/>
  <c r="L1731" i="6"/>
  <c r="K1731" i="6"/>
  <c r="L1730" i="6"/>
  <c r="K1730" i="6"/>
  <c r="L1729" i="6"/>
  <c r="K1729" i="6"/>
  <c r="L1728" i="6"/>
  <c r="K1728" i="6"/>
  <c r="L1727" i="6"/>
  <c r="K1727" i="6"/>
  <c r="L1726" i="6"/>
  <c r="K1726" i="6"/>
  <c r="L1725" i="6"/>
  <c r="K1725" i="6"/>
  <c r="L1724" i="6"/>
  <c r="K1724" i="6"/>
  <c r="L1723" i="6"/>
  <c r="K1723" i="6"/>
  <c r="L1722" i="6"/>
  <c r="K1722" i="6"/>
  <c r="L1721" i="6"/>
  <c r="K1721" i="6"/>
  <c r="L1720" i="6"/>
  <c r="K1720" i="6"/>
  <c r="L1719" i="6"/>
  <c r="K1719" i="6"/>
  <c r="L1718" i="6"/>
  <c r="K1718" i="6"/>
  <c r="L1717" i="6"/>
  <c r="K1717" i="6"/>
  <c r="L1716" i="6"/>
  <c r="K1716" i="6"/>
  <c r="L1715" i="6"/>
  <c r="K1715" i="6"/>
  <c r="L1714" i="6"/>
  <c r="K1714" i="6"/>
  <c r="L1713" i="6"/>
  <c r="K1713" i="6"/>
  <c r="L1712" i="6"/>
  <c r="K1712" i="6"/>
  <c r="L1711" i="6"/>
  <c r="K1711" i="6"/>
  <c r="L1710" i="6"/>
  <c r="K1710" i="6"/>
  <c r="L1709" i="6"/>
  <c r="K1709" i="6"/>
  <c r="L1708" i="6"/>
  <c r="K1708" i="6"/>
  <c r="L1707" i="6"/>
  <c r="K1707" i="6"/>
  <c r="L1706" i="6"/>
  <c r="K1706" i="6"/>
  <c r="L1705" i="6"/>
  <c r="K1705" i="6"/>
  <c r="L1704" i="6"/>
  <c r="K1704" i="6"/>
  <c r="L1703" i="6"/>
  <c r="K1703" i="6"/>
  <c r="L1702" i="6"/>
  <c r="K1702" i="6"/>
  <c r="L1701" i="6"/>
  <c r="K1701" i="6"/>
  <c r="L1700" i="6"/>
  <c r="K1700" i="6"/>
  <c r="L1699" i="6"/>
  <c r="K1699" i="6"/>
  <c r="L1698" i="6"/>
  <c r="K1698" i="6"/>
  <c r="L1697" i="6"/>
  <c r="K1697" i="6"/>
  <c r="L1696" i="6"/>
  <c r="K1696" i="6"/>
  <c r="L1695" i="6"/>
  <c r="K1695" i="6"/>
  <c r="L1694" i="6"/>
  <c r="K1694" i="6"/>
  <c r="L1693" i="6"/>
  <c r="K1693" i="6"/>
  <c r="L1692" i="6"/>
  <c r="K1692" i="6"/>
  <c r="L1691" i="6"/>
  <c r="K1691" i="6"/>
  <c r="L1690" i="6"/>
  <c r="K1690" i="6"/>
  <c r="L1689" i="6"/>
  <c r="K1689" i="6"/>
  <c r="L1688" i="6"/>
  <c r="K1688" i="6"/>
  <c r="L1687" i="6"/>
  <c r="K1687" i="6"/>
  <c r="L1686" i="6"/>
  <c r="K1686" i="6"/>
  <c r="L1685" i="6"/>
  <c r="K1685" i="6"/>
  <c r="L1684" i="6"/>
  <c r="K1684" i="6"/>
  <c r="L1683" i="6"/>
  <c r="K1683" i="6"/>
  <c r="L1682" i="6"/>
  <c r="K1682" i="6"/>
  <c r="L1681" i="6"/>
  <c r="K1681" i="6"/>
  <c r="L1680" i="6"/>
  <c r="K1680" i="6"/>
  <c r="L1679" i="6"/>
  <c r="K1679" i="6"/>
  <c r="L1678" i="6"/>
  <c r="K1678" i="6"/>
  <c r="L1677" i="6"/>
  <c r="K1677" i="6"/>
  <c r="L1676" i="6"/>
  <c r="K1676" i="6"/>
  <c r="L1675" i="6"/>
  <c r="K1675" i="6"/>
  <c r="L1674" i="6"/>
  <c r="K1674" i="6"/>
  <c r="L1673" i="6"/>
  <c r="K1673" i="6"/>
  <c r="L1672" i="6"/>
  <c r="K1672" i="6"/>
  <c r="L1671" i="6"/>
  <c r="K1671" i="6"/>
  <c r="L1670" i="6"/>
  <c r="K1670" i="6"/>
  <c r="L1669" i="6"/>
  <c r="K1669" i="6"/>
  <c r="L1668" i="6"/>
  <c r="K1668" i="6"/>
  <c r="L1667" i="6"/>
  <c r="K1667" i="6"/>
  <c r="L1666" i="6"/>
  <c r="K1666" i="6"/>
  <c r="L1665" i="6"/>
  <c r="K1665" i="6"/>
  <c r="L1664" i="6"/>
  <c r="K1664" i="6"/>
  <c r="L1663" i="6"/>
  <c r="K1663" i="6"/>
  <c r="L1662" i="6"/>
  <c r="K1662" i="6"/>
  <c r="L1661" i="6"/>
  <c r="K1661" i="6"/>
  <c r="L1660" i="6"/>
  <c r="K1660" i="6"/>
  <c r="L1659" i="6"/>
  <c r="K1659" i="6"/>
  <c r="L1658" i="6"/>
  <c r="K1658" i="6"/>
  <c r="L1657" i="6"/>
  <c r="K1657" i="6"/>
  <c r="L1656" i="6"/>
  <c r="K1656" i="6"/>
  <c r="L1655" i="6"/>
  <c r="K1655" i="6"/>
  <c r="L1654" i="6"/>
  <c r="K1654" i="6"/>
  <c r="L1653" i="6"/>
  <c r="K1653" i="6"/>
  <c r="L1652" i="6"/>
  <c r="K1652" i="6"/>
  <c r="L1651" i="6"/>
  <c r="K1651" i="6"/>
  <c r="L1650" i="6"/>
  <c r="K1650" i="6"/>
  <c r="L1649" i="6"/>
  <c r="K1649" i="6"/>
  <c r="L1648" i="6"/>
  <c r="K1648" i="6"/>
  <c r="L1647" i="6"/>
  <c r="K1647" i="6"/>
  <c r="L1646" i="6"/>
  <c r="K1646" i="6"/>
  <c r="L1645" i="6"/>
  <c r="K1645" i="6"/>
  <c r="L1644" i="6"/>
  <c r="K1644" i="6"/>
  <c r="L1643" i="6"/>
  <c r="K1643" i="6"/>
  <c r="L1642" i="6"/>
  <c r="K1642" i="6"/>
  <c r="L1641" i="6"/>
  <c r="K1641" i="6"/>
  <c r="L1640" i="6"/>
  <c r="K1640" i="6"/>
  <c r="L1639" i="6"/>
  <c r="K1639" i="6"/>
  <c r="L1638" i="6"/>
  <c r="K1638" i="6"/>
  <c r="L1637" i="6"/>
  <c r="K1637" i="6"/>
  <c r="L1636" i="6"/>
  <c r="K1636" i="6"/>
  <c r="L1635" i="6"/>
  <c r="K1635" i="6"/>
  <c r="L1634" i="6"/>
  <c r="K1634" i="6"/>
  <c r="L1633" i="6"/>
  <c r="K1633" i="6"/>
  <c r="L1632" i="6"/>
  <c r="K1632" i="6"/>
  <c r="L1631" i="6"/>
  <c r="K1631" i="6"/>
  <c r="L1630" i="6"/>
  <c r="K1630" i="6"/>
  <c r="L1629" i="6"/>
  <c r="K1629" i="6"/>
  <c r="L1628" i="6"/>
  <c r="K1628" i="6"/>
  <c r="L1627" i="6"/>
  <c r="K1627" i="6"/>
  <c r="L1626" i="6"/>
  <c r="K1626" i="6"/>
  <c r="L1625" i="6"/>
  <c r="K1625" i="6"/>
  <c r="L1624" i="6"/>
  <c r="K1624" i="6"/>
  <c r="L1623" i="6"/>
  <c r="K1623" i="6"/>
  <c r="L1622" i="6"/>
  <c r="K1622" i="6"/>
  <c r="L1621" i="6"/>
  <c r="K1621" i="6"/>
  <c r="L1620" i="6"/>
  <c r="K1620" i="6"/>
  <c r="L1619" i="6"/>
  <c r="K1619" i="6"/>
  <c r="L1618" i="6"/>
  <c r="K1618" i="6"/>
  <c r="L1617" i="6"/>
  <c r="K1617" i="6"/>
  <c r="L1616" i="6"/>
  <c r="K1616" i="6"/>
  <c r="L1615" i="6"/>
  <c r="K1615" i="6"/>
  <c r="L1614" i="6"/>
  <c r="K1614" i="6"/>
  <c r="L1613" i="6"/>
  <c r="K1613" i="6"/>
  <c r="L1612" i="6"/>
  <c r="K1612" i="6"/>
  <c r="L1611" i="6"/>
  <c r="K1611" i="6"/>
  <c r="L1610" i="6"/>
  <c r="K1610" i="6"/>
  <c r="L1609" i="6"/>
  <c r="K1609" i="6"/>
  <c r="L1608" i="6"/>
  <c r="K1608" i="6"/>
  <c r="L1607" i="6"/>
  <c r="K1607" i="6"/>
  <c r="L1606" i="6"/>
  <c r="K1606" i="6"/>
  <c r="L1605" i="6"/>
  <c r="K1605" i="6"/>
  <c r="L1604" i="6"/>
  <c r="K1604" i="6"/>
  <c r="L1603" i="6"/>
  <c r="K1603" i="6"/>
  <c r="L1602" i="6"/>
  <c r="K1602" i="6"/>
  <c r="L1601" i="6"/>
  <c r="K1601" i="6"/>
  <c r="L1600" i="6"/>
  <c r="K1600" i="6"/>
  <c r="L1599" i="6"/>
  <c r="K1599" i="6"/>
  <c r="L1598" i="6"/>
  <c r="K1598" i="6"/>
  <c r="L1597" i="6"/>
  <c r="K1597" i="6"/>
  <c r="L1596" i="6"/>
  <c r="K1596" i="6"/>
  <c r="L1595" i="6"/>
  <c r="K1595" i="6"/>
  <c r="L1594" i="6"/>
  <c r="K1594" i="6"/>
  <c r="L1593" i="6"/>
  <c r="K1593" i="6"/>
  <c r="L1592" i="6"/>
  <c r="K1592" i="6"/>
  <c r="L1591" i="6"/>
  <c r="K1591" i="6"/>
  <c r="L1590" i="6"/>
  <c r="K1590" i="6"/>
  <c r="L1589" i="6"/>
  <c r="K1589" i="6"/>
  <c r="L1588" i="6"/>
  <c r="K1588" i="6"/>
  <c r="L1587" i="6"/>
  <c r="K1587" i="6"/>
  <c r="L1586" i="6"/>
  <c r="K1586" i="6"/>
  <c r="L1585" i="6"/>
  <c r="K1585" i="6"/>
  <c r="L1584" i="6"/>
  <c r="K1584" i="6"/>
  <c r="L1583" i="6"/>
  <c r="K1583" i="6"/>
  <c r="L1582" i="6"/>
  <c r="K1582" i="6"/>
  <c r="L1581" i="6"/>
  <c r="K1581" i="6"/>
  <c r="L1580" i="6"/>
  <c r="K1580" i="6"/>
  <c r="L1579" i="6"/>
  <c r="K1579" i="6"/>
  <c r="L1578" i="6"/>
  <c r="K1578" i="6"/>
  <c r="L1577" i="6"/>
  <c r="K1577" i="6"/>
  <c r="L1576" i="6"/>
  <c r="K1576" i="6"/>
  <c r="L1575" i="6"/>
  <c r="K1575" i="6"/>
  <c r="L1574" i="6"/>
  <c r="K1574" i="6"/>
  <c r="L1573" i="6"/>
  <c r="K1573" i="6"/>
  <c r="L1572" i="6"/>
  <c r="K1572" i="6"/>
  <c r="L1571" i="6"/>
  <c r="K1571" i="6"/>
  <c r="L1570" i="6"/>
  <c r="K1570" i="6"/>
  <c r="L1569" i="6"/>
  <c r="K1569" i="6"/>
  <c r="L1568" i="6"/>
  <c r="K1568" i="6"/>
  <c r="L1567" i="6"/>
  <c r="K1567" i="6"/>
  <c r="L1566" i="6"/>
  <c r="K1566" i="6"/>
  <c r="L1565" i="6"/>
  <c r="K1565" i="6"/>
  <c r="L1564" i="6"/>
  <c r="K1564" i="6"/>
  <c r="L1563" i="6"/>
  <c r="K1563" i="6"/>
  <c r="L1562" i="6"/>
  <c r="K1562" i="6"/>
  <c r="L1561" i="6"/>
  <c r="K1561" i="6"/>
  <c r="L1560" i="6"/>
  <c r="K1560" i="6"/>
  <c r="L1559" i="6"/>
  <c r="K1559" i="6"/>
  <c r="L1558" i="6"/>
  <c r="K1558" i="6"/>
  <c r="L1557" i="6"/>
  <c r="K1557" i="6"/>
  <c r="L1556" i="6"/>
  <c r="K1556" i="6"/>
  <c r="L1555" i="6"/>
  <c r="K1555" i="6"/>
  <c r="L1554" i="6"/>
  <c r="K1554" i="6"/>
  <c r="L1553" i="6"/>
  <c r="K1553" i="6"/>
  <c r="L1552" i="6"/>
  <c r="K1552" i="6"/>
  <c r="L1551" i="6"/>
  <c r="K1551" i="6"/>
  <c r="L1550" i="6"/>
  <c r="K1550" i="6"/>
  <c r="L1549" i="6"/>
  <c r="K1549" i="6"/>
  <c r="L1548" i="6"/>
  <c r="K1548" i="6"/>
  <c r="L1547" i="6"/>
  <c r="K1547" i="6"/>
  <c r="L1546" i="6"/>
  <c r="K1546" i="6"/>
  <c r="L1545" i="6"/>
  <c r="K1545" i="6"/>
  <c r="L1544" i="6"/>
  <c r="K1544" i="6"/>
  <c r="L1543" i="6"/>
  <c r="K1543" i="6"/>
  <c r="L1542" i="6"/>
  <c r="K1542" i="6"/>
  <c r="L1541" i="6"/>
  <c r="K1541" i="6"/>
  <c r="L1540" i="6"/>
  <c r="K1540" i="6"/>
  <c r="L1539" i="6"/>
  <c r="K1539" i="6"/>
  <c r="L1538" i="6"/>
  <c r="K1538" i="6"/>
  <c r="L1537" i="6"/>
  <c r="K1537" i="6"/>
  <c r="L1536" i="6"/>
  <c r="K1536" i="6"/>
  <c r="L1535" i="6"/>
  <c r="K1535" i="6"/>
  <c r="L1534" i="6"/>
  <c r="K1534" i="6"/>
  <c r="L1533" i="6"/>
  <c r="K1533" i="6"/>
  <c r="L1532" i="6"/>
  <c r="K1532" i="6"/>
  <c r="L1531" i="6"/>
  <c r="K1531" i="6"/>
  <c r="L1530" i="6"/>
  <c r="K1530" i="6"/>
  <c r="L1529" i="6"/>
  <c r="K1529" i="6"/>
  <c r="L1528" i="6"/>
  <c r="K1528" i="6"/>
  <c r="L1527" i="6"/>
  <c r="K1527" i="6"/>
  <c r="L1526" i="6"/>
  <c r="K1526" i="6"/>
  <c r="L1525" i="6"/>
  <c r="K1525" i="6"/>
  <c r="L1524" i="6"/>
  <c r="K1524" i="6"/>
  <c r="L1523" i="6"/>
  <c r="K1523" i="6"/>
  <c r="L1522" i="6"/>
  <c r="K1522" i="6"/>
  <c r="L1521" i="6"/>
  <c r="K1521" i="6"/>
  <c r="L1520" i="6"/>
  <c r="K1520" i="6"/>
  <c r="L1519" i="6"/>
  <c r="K1519" i="6"/>
  <c r="L1518" i="6"/>
  <c r="K1518" i="6"/>
  <c r="L1517" i="6"/>
  <c r="K1517" i="6"/>
  <c r="L1516" i="6"/>
  <c r="K1516" i="6"/>
  <c r="L1515" i="6"/>
  <c r="K1515" i="6"/>
  <c r="L1514" i="6"/>
  <c r="K1514" i="6"/>
  <c r="L1513" i="6"/>
  <c r="K1513" i="6"/>
  <c r="L1512" i="6"/>
  <c r="K1512" i="6"/>
  <c r="L1511" i="6"/>
  <c r="K1511" i="6"/>
  <c r="L1510" i="6"/>
  <c r="K1510" i="6"/>
  <c r="L1509" i="6"/>
  <c r="K1509" i="6"/>
  <c r="L1508" i="6"/>
  <c r="K1508" i="6"/>
  <c r="L1507" i="6"/>
  <c r="K1507" i="6"/>
  <c r="L1506" i="6"/>
  <c r="K1506" i="6"/>
  <c r="L1505" i="6"/>
  <c r="K1505" i="6"/>
  <c r="L1504" i="6"/>
  <c r="K1504" i="6"/>
  <c r="L1503" i="6"/>
  <c r="K1503" i="6"/>
  <c r="L1502" i="6"/>
  <c r="K1502" i="6"/>
  <c r="L1501" i="6"/>
  <c r="K1501" i="6"/>
  <c r="L1500" i="6"/>
  <c r="K1500" i="6"/>
  <c r="L1499" i="6"/>
  <c r="K1499" i="6"/>
  <c r="L1498" i="6"/>
  <c r="K1498" i="6"/>
  <c r="L1497" i="6"/>
  <c r="K1497" i="6"/>
  <c r="L1496" i="6"/>
  <c r="K1496" i="6"/>
  <c r="L1495" i="6"/>
  <c r="K1495" i="6"/>
  <c r="L1494" i="6"/>
  <c r="K1494" i="6"/>
  <c r="L1493" i="6"/>
  <c r="K1493" i="6"/>
  <c r="L1492" i="6"/>
  <c r="K1492" i="6"/>
  <c r="L1491" i="6"/>
  <c r="K1491" i="6"/>
  <c r="L1490" i="6"/>
  <c r="K1490" i="6"/>
  <c r="L1489" i="6"/>
  <c r="K1489" i="6"/>
  <c r="L1488" i="6"/>
  <c r="K1488" i="6"/>
  <c r="L1487" i="6"/>
  <c r="K1487" i="6"/>
  <c r="L1486" i="6"/>
  <c r="K1486" i="6"/>
  <c r="L1485" i="6"/>
  <c r="K1485" i="6"/>
  <c r="L1484" i="6"/>
  <c r="K1484" i="6"/>
  <c r="L1483" i="6"/>
  <c r="K1483" i="6"/>
  <c r="L1482" i="6"/>
  <c r="K1482" i="6"/>
  <c r="L1481" i="6"/>
  <c r="K1481" i="6"/>
  <c r="L1480" i="6"/>
  <c r="K1480" i="6"/>
  <c r="L1479" i="6"/>
  <c r="K1479" i="6"/>
  <c r="L1478" i="6"/>
  <c r="K1478" i="6"/>
  <c r="L1477" i="6"/>
  <c r="K1477" i="6"/>
  <c r="L1476" i="6"/>
  <c r="K1476" i="6"/>
  <c r="L1475" i="6"/>
  <c r="K1475" i="6"/>
  <c r="L1474" i="6"/>
  <c r="K1474" i="6"/>
  <c r="L1473" i="6"/>
  <c r="K1473" i="6"/>
  <c r="L1472" i="6"/>
  <c r="K1472" i="6"/>
  <c r="L1471" i="6"/>
  <c r="K1471" i="6"/>
  <c r="L1470" i="6"/>
  <c r="K1470" i="6"/>
  <c r="L1469" i="6"/>
  <c r="K1469" i="6"/>
  <c r="L1468" i="6"/>
  <c r="K1468" i="6"/>
  <c r="L1467" i="6"/>
  <c r="K1467" i="6"/>
  <c r="L1466" i="6"/>
  <c r="K1466" i="6"/>
  <c r="L1465" i="6"/>
  <c r="K1465" i="6"/>
  <c r="L1464" i="6"/>
  <c r="K1464" i="6"/>
  <c r="L1463" i="6"/>
  <c r="K1463" i="6"/>
  <c r="L1462" i="6"/>
  <c r="K1462" i="6"/>
  <c r="L1461" i="6"/>
  <c r="K1461" i="6"/>
  <c r="L1460" i="6"/>
  <c r="K1460" i="6"/>
  <c r="L1459" i="6"/>
  <c r="K1459" i="6"/>
  <c r="L1458" i="6"/>
  <c r="K1458" i="6"/>
  <c r="L1457" i="6"/>
  <c r="K1457" i="6"/>
  <c r="L1456" i="6"/>
  <c r="K1456" i="6"/>
  <c r="L1455" i="6"/>
  <c r="K1455" i="6"/>
  <c r="L1454" i="6"/>
  <c r="K1454" i="6"/>
  <c r="L1453" i="6"/>
  <c r="K1453" i="6"/>
  <c r="L1452" i="6"/>
  <c r="K1452" i="6"/>
  <c r="L1451" i="6"/>
  <c r="K1451" i="6"/>
  <c r="L1450" i="6"/>
  <c r="K1450" i="6"/>
  <c r="L1449" i="6"/>
  <c r="K1449" i="6"/>
  <c r="L1448" i="6"/>
  <c r="K1448" i="6"/>
  <c r="L1447" i="6"/>
  <c r="K1447" i="6"/>
  <c r="L1446" i="6"/>
  <c r="K1446" i="6"/>
  <c r="L1445" i="6"/>
  <c r="K1445" i="6"/>
  <c r="L1444" i="6"/>
  <c r="K1444" i="6"/>
  <c r="L1443" i="6"/>
  <c r="K1443" i="6"/>
  <c r="L1442" i="6"/>
  <c r="K1442" i="6"/>
  <c r="L1441" i="6"/>
  <c r="K1441" i="6"/>
  <c r="L1440" i="6"/>
  <c r="K1440" i="6"/>
  <c r="L1439" i="6"/>
  <c r="K1439" i="6"/>
  <c r="L1438" i="6"/>
  <c r="K1438" i="6"/>
  <c r="L1437" i="6"/>
  <c r="K1437" i="6"/>
  <c r="L1436" i="6"/>
  <c r="K1436" i="6"/>
  <c r="L1435" i="6"/>
  <c r="K1435" i="6"/>
  <c r="L1434" i="6"/>
  <c r="K1434" i="6"/>
  <c r="L1433" i="6"/>
  <c r="K1433" i="6"/>
  <c r="L1432" i="6"/>
  <c r="K1432" i="6"/>
  <c r="L1431" i="6"/>
  <c r="K1431" i="6"/>
  <c r="L1430" i="6"/>
  <c r="K1430" i="6"/>
  <c r="L1429" i="6"/>
  <c r="K1429" i="6"/>
  <c r="L1428" i="6"/>
  <c r="K1428" i="6"/>
  <c r="L1427" i="6"/>
  <c r="K1427" i="6"/>
  <c r="L1426" i="6"/>
  <c r="K1426" i="6"/>
  <c r="L1425" i="6"/>
  <c r="K1425" i="6"/>
  <c r="L1424" i="6"/>
  <c r="K1424" i="6"/>
  <c r="L1423" i="6"/>
  <c r="K1423" i="6"/>
  <c r="L1422" i="6"/>
  <c r="K1422" i="6"/>
  <c r="L1421" i="6"/>
  <c r="K1421" i="6"/>
  <c r="L1420" i="6"/>
  <c r="K1420" i="6"/>
  <c r="L1419" i="6"/>
  <c r="K1419" i="6"/>
  <c r="L1418" i="6"/>
  <c r="K1418" i="6"/>
  <c r="L1417" i="6"/>
  <c r="K1417" i="6"/>
  <c r="L1416" i="6"/>
  <c r="K1416" i="6"/>
  <c r="L1415" i="6"/>
  <c r="K1415" i="6"/>
  <c r="L1414" i="6"/>
  <c r="K1414" i="6"/>
  <c r="L1413" i="6"/>
  <c r="K1413" i="6"/>
  <c r="L1412" i="6"/>
  <c r="K1412" i="6"/>
  <c r="L1411" i="6"/>
  <c r="K1411" i="6"/>
  <c r="L1410" i="6"/>
  <c r="K1410" i="6"/>
  <c r="L1409" i="6"/>
  <c r="K1409" i="6"/>
  <c r="L1408" i="6"/>
  <c r="K1408" i="6"/>
  <c r="L1407" i="6"/>
  <c r="K1407" i="6"/>
  <c r="L1406" i="6"/>
  <c r="K1406" i="6"/>
  <c r="L1405" i="6"/>
  <c r="K1405" i="6"/>
  <c r="L1404" i="6"/>
  <c r="K1404" i="6"/>
  <c r="L1403" i="6"/>
  <c r="K1403" i="6"/>
  <c r="L1402" i="6"/>
  <c r="K1402" i="6"/>
  <c r="L1401" i="6"/>
  <c r="K1401" i="6"/>
  <c r="L1400" i="6"/>
  <c r="K1400" i="6"/>
  <c r="L1399" i="6"/>
  <c r="K1399" i="6"/>
  <c r="L1398" i="6"/>
  <c r="K1398" i="6"/>
  <c r="L1397" i="6"/>
  <c r="K1397" i="6"/>
  <c r="L1396" i="6"/>
  <c r="K1396" i="6"/>
  <c r="L1395" i="6"/>
  <c r="K1395" i="6"/>
  <c r="L1394" i="6"/>
  <c r="K1394" i="6"/>
  <c r="L1393" i="6"/>
  <c r="K1393" i="6"/>
  <c r="L1392" i="6"/>
  <c r="K1392" i="6"/>
  <c r="L1391" i="6"/>
  <c r="K1391" i="6"/>
  <c r="L1390" i="6"/>
  <c r="K1390" i="6"/>
  <c r="L1389" i="6"/>
  <c r="K1389" i="6"/>
  <c r="L1388" i="6"/>
  <c r="K1388" i="6"/>
  <c r="L1387" i="6"/>
  <c r="K1387" i="6"/>
  <c r="L1386" i="6"/>
  <c r="K1386" i="6"/>
  <c r="L1385" i="6"/>
  <c r="K1385" i="6"/>
  <c r="L1384" i="6"/>
  <c r="K1384" i="6"/>
  <c r="L1383" i="6"/>
  <c r="K1383" i="6"/>
  <c r="L1382" i="6"/>
  <c r="K1382" i="6"/>
  <c r="L1381" i="6"/>
  <c r="K1381" i="6"/>
  <c r="L1380" i="6"/>
  <c r="K1380" i="6"/>
  <c r="L1379" i="6"/>
  <c r="K1379" i="6"/>
  <c r="L1378" i="6"/>
  <c r="K1378" i="6"/>
  <c r="L1377" i="6"/>
  <c r="K1377" i="6"/>
  <c r="L1376" i="6"/>
  <c r="K1376" i="6"/>
  <c r="L1375" i="6"/>
  <c r="K1375" i="6"/>
  <c r="L1374" i="6"/>
  <c r="K1374" i="6"/>
  <c r="L1373" i="6"/>
  <c r="K1373" i="6"/>
  <c r="L1372" i="6"/>
  <c r="K1372" i="6"/>
  <c r="L1371" i="6"/>
  <c r="K1371" i="6"/>
  <c r="L1370" i="6"/>
  <c r="K1370" i="6"/>
  <c r="L1369" i="6"/>
  <c r="K1369" i="6"/>
  <c r="L1368" i="6"/>
  <c r="K1368" i="6"/>
  <c r="L1367" i="6"/>
  <c r="K1367" i="6"/>
  <c r="L1366" i="6"/>
  <c r="K1366" i="6"/>
  <c r="L1365" i="6"/>
  <c r="K1365" i="6"/>
  <c r="L1364" i="6"/>
  <c r="K1364" i="6"/>
  <c r="L1363" i="6"/>
  <c r="K1363" i="6"/>
  <c r="L1362" i="6"/>
  <c r="K1362" i="6"/>
  <c r="L1361" i="6"/>
  <c r="K1361" i="6"/>
  <c r="L1360" i="6"/>
  <c r="K1360" i="6"/>
  <c r="L1359" i="6"/>
  <c r="K1359" i="6"/>
  <c r="L1358" i="6"/>
  <c r="K1358" i="6"/>
  <c r="L1357" i="6"/>
  <c r="K1357" i="6"/>
  <c r="L1356" i="6"/>
  <c r="K1356" i="6"/>
  <c r="L1355" i="6"/>
  <c r="K1355" i="6"/>
  <c r="L1354" i="6"/>
  <c r="K1354" i="6"/>
  <c r="L1353" i="6"/>
  <c r="K1353" i="6"/>
  <c r="L1352" i="6"/>
  <c r="K1352" i="6"/>
  <c r="L1351" i="6"/>
  <c r="K1351" i="6"/>
  <c r="L1350" i="6"/>
  <c r="K1350" i="6"/>
  <c r="L1349" i="6"/>
  <c r="K1349" i="6"/>
  <c r="L1348" i="6"/>
  <c r="K1348" i="6"/>
  <c r="L1347" i="6"/>
  <c r="K1347" i="6"/>
  <c r="L1346" i="6"/>
  <c r="K1346" i="6"/>
  <c r="L1345" i="6"/>
  <c r="K1345" i="6"/>
  <c r="L1344" i="6"/>
  <c r="K1344" i="6"/>
  <c r="L1343" i="6"/>
  <c r="K1343" i="6"/>
  <c r="L1342" i="6"/>
  <c r="K1342" i="6"/>
  <c r="L1341" i="6"/>
  <c r="K1341" i="6"/>
  <c r="L1340" i="6"/>
  <c r="K1340" i="6"/>
  <c r="L1339" i="6"/>
  <c r="K1339" i="6"/>
  <c r="L1338" i="6"/>
  <c r="K1338" i="6"/>
  <c r="L1337" i="6"/>
  <c r="K1337" i="6"/>
  <c r="L1336" i="6"/>
  <c r="K1336" i="6"/>
  <c r="L1335" i="6"/>
  <c r="K1335" i="6"/>
  <c r="L1334" i="6"/>
  <c r="K1334" i="6"/>
  <c r="L1333" i="6"/>
  <c r="K1333" i="6"/>
  <c r="L1332" i="6"/>
  <c r="K1332" i="6"/>
  <c r="L1331" i="6"/>
  <c r="K1331" i="6"/>
  <c r="L1330" i="6"/>
  <c r="K1330" i="6"/>
  <c r="L1329" i="6"/>
  <c r="K1329" i="6"/>
  <c r="L1328" i="6"/>
  <c r="K1328" i="6"/>
  <c r="L1327" i="6"/>
  <c r="K1327" i="6"/>
  <c r="L1326" i="6"/>
  <c r="K1326" i="6"/>
  <c r="L1325" i="6"/>
  <c r="K1325" i="6"/>
  <c r="L1324" i="6"/>
  <c r="K1324" i="6"/>
  <c r="L1323" i="6"/>
  <c r="K1323" i="6"/>
  <c r="L1322" i="6"/>
  <c r="K1322" i="6"/>
  <c r="L1321" i="6"/>
  <c r="K1321" i="6"/>
  <c r="L1320" i="6"/>
  <c r="K1320" i="6"/>
  <c r="L1319" i="6"/>
  <c r="K1319" i="6"/>
  <c r="L1318" i="6"/>
  <c r="K1318" i="6"/>
  <c r="L1317" i="6"/>
  <c r="K1317" i="6"/>
  <c r="L1316" i="6"/>
  <c r="K1316" i="6"/>
  <c r="L1315" i="6"/>
  <c r="K1315" i="6"/>
  <c r="L1314" i="6"/>
  <c r="K1314" i="6"/>
  <c r="L1313" i="6"/>
  <c r="K1313" i="6"/>
  <c r="L1312" i="6"/>
  <c r="K1312" i="6"/>
  <c r="L1311" i="6"/>
  <c r="K1311" i="6"/>
  <c r="L1310" i="6"/>
  <c r="K1310" i="6"/>
  <c r="L1309" i="6"/>
  <c r="K1309" i="6"/>
  <c r="L1308" i="6"/>
  <c r="K1308" i="6"/>
  <c r="L1307" i="6"/>
  <c r="K1307" i="6"/>
  <c r="L1306" i="6"/>
  <c r="K1306" i="6"/>
  <c r="L1305" i="6"/>
  <c r="K1305" i="6"/>
  <c r="L1304" i="6"/>
  <c r="K1304" i="6"/>
  <c r="L1303" i="6"/>
  <c r="K1303" i="6"/>
  <c r="L1302" i="6"/>
  <c r="K1302" i="6"/>
  <c r="L1301" i="6"/>
  <c r="K1301" i="6"/>
  <c r="L1300" i="6"/>
  <c r="K1300" i="6"/>
  <c r="L1299" i="6"/>
  <c r="K1299" i="6"/>
  <c r="L1298" i="6"/>
  <c r="K1298" i="6"/>
  <c r="L1297" i="6"/>
  <c r="K1297" i="6"/>
  <c r="L1296" i="6"/>
  <c r="K1296" i="6"/>
  <c r="L1295" i="6"/>
  <c r="K1295" i="6"/>
  <c r="L1294" i="6"/>
  <c r="K1294" i="6"/>
  <c r="L1293" i="6"/>
  <c r="K1293" i="6"/>
  <c r="L1292" i="6"/>
  <c r="K1292" i="6"/>
  <c r="L1291" i="6"/>
  <c r="K1291" i="6"/>
  <c r="L1290" i="6"/>
  <c r="K1290" i="6"/>
  <c r="L1289" i="6"/>
  <c r="K1289" i="6"/>
  <c r="L1288" i="6"/>
  <c r="K1288" i="6"/>
  <c r="L1287" i="6"/>
  <c r="K1287" i="6"/>
  <c r="L1286" i="6"/>
  <c r="K1286" i="6"/>
  <c r="L1285" i="6"/>
  <c r="K1285" i="6"/>
  <c r="L1284" i="6"/>
  <c r="K1284" i="6"/>
  <c r="L1283" i="6"/>
  <c r="K1283" i="6"/>
  <c r="L1282" i="6"/>
  <c r="K1282" i="6"/>
  <c r="L1281" i="6"/>
  <c r="K1281" i="6"/>
  <c r="L1280" i="6"/>
  <c r="K1280" i="6"/>
  <c r="L1279" i="6"/>
  <c r="K1279" i="6"/>
  <c r="L1278" i="6"/>
  <c r="K1278" i="6"/>
  <c r="L1277" i="6"/>
  <c r="K1277" i="6"/>
  <c r="L1276" i="6"/>
  <c r="K1276" i="6"/>
  <c r="L1275" i="6"/>
  <c r="K1275" i="6"/>
  <c r="L1274" i="6"/>
  <c r="K1274" i="6"/>
  <c r="L1273" i="6"/>
  <c r="K1273" i="6"/>
  <c r="L1272" i="6"/>
  <c r="K1272" i="6"/>
  <c r="L1271" i="6"/>
  <c r="K1271" i="6"/>
  <c r="L1270" i="6"/>
  <c r="K1270" i="6"/>
  <c r="L1269" i="6"/>
  <c r="K1269" i="6"/>
  <c r="L1268" i="6"/>
  <c r="K1268" i="6"/>
  <c r="L1267" i="6"/>
  <c r="K1267" i="6"/>
  <c r="L1266" i="6"/>
  <c r="K1266" i="6"/>
  <c r="L1265" i="6"/>
  <c r="K1265" i="6"/>
  <c r="L1264" i="6"/>
  <c r="K1264" i="6"/>
  <c r="L1263" i="6"/>
  <c r="K1263" i="6"/>
  <c r="L1262" i="6"/>
  <c r="K1262" i="6"/>
  <c r="L1261" i="6"/>
  <c r="K1261" i="6"/>
  <c r="L1260" i="6"/>
  <c r="K1260" i="6"/>
  <c r="L1259" i="6"/>
  <c r="K1259" i="6"/>
  <c r="L1258" i="6"/>
  <c r="K1258" i="6"/>
  <c r="L1257" i="6"/>
  <c r="K1257" i="6"/>
  <c r="L1256" i="6"/>
  <c r="K1256" i="6"/>
  <c r="L1255" i="6"/>
  <c r="K1255" i="6"/>
  <c r="L1254" i="6"/>
  <c r="K1254" i="6"/>
  <c r="L1253" i="6"/>
  <c r="K1253" i="6"/>
  <c r="L1252" i="6"/>
  <c r="K1252" i="6"/>
  <c r="L1251" i="6"/>
  <c r="K1251" i="6"/>
  <c r="L1250" i="6"/>
  <c r="K1250" i="6"/>
  <c r="L1249" i="6"/>
  <c r="K1249" i="6"/>
  <c r="L1248" i="6"/>
  <c r="K1248" i="6"/>
  <c r="L1247" i="6"/>
  <c r="K1247" i="6"/>
  <c r="L1246" i="6"/>
  <c r="K1246" i="6"/>
  <c r="L1245" i="6"/>
  <c r="K1245" i="6"/>
  <c r="L1244" i="6"/>
  <c r="K1244" i="6"/>
  <c r="L1243" i="6"/>
  <c r="K1243" i="6"/>
  <c r="L1242" i="6"/>
  <c r="K1242" i="6"/>
  <c r="L1241" i="6"/>
  <c r="K1241" i="6"/>
  <c r="L1240" i="6"/>
  <c r="K1240" i="6"/>
  <c r="L1239" i="6"/>
  <c r="K1239" i="6"/>
  <c r="L1238" i="6"/>
  <c r="K1238" i="6"/>
  <c r="L1237" i="6"/>
  <c r="K1237" i="6"/>
  <c r="L1236" i="6"/>
  <c r="K1236" i="6"/>
  <c r="L1235" i="6"/>
  <c r="K1235" i="6"/>
  <c r="L1234" i="6"/>
  <c r="K1234" i="6"/>
  <c r="L1233" i="6"/>
  <c r="K1233" i="6"/>
  <c r="L1232" i="6"/>
  <c r="K1232" i="6"/>
  <c r="L1231" i="6"/>
  <c r="K1231" i="6"/>
  <c r="L1230" i="6"/>
  <c r="K1230" i="6"/>
  <c r="L1229" i="6"/>
  <c r="K1229" i="6"/>
  <c r="L1228" i="6"/>
  <c r="K1228" i="6"/>
  <c r="L1227" i="6"/>
  <c r="K1227" i="6"/>
  <c r="L1226" i="6"/>
  <c r="K1226" i="6"/>
  <c r="L1225" i="6"/>
  <c r="K1225" i="6"/>
  <c r="L1224" i="6"/>
  <c r="K1224" i="6"/>
  <c r="L1223" i="6"/>
  <c r="K1223" i="6"/>
  <c r="L1222" i="6"/>
  <c r="K1222" i="6"/>
  <c r="L1221" i="6"/>
  <c r="K1221" i="6"/>
  <c r="L1220" i="6"/>
  <c r="K1220" i="6"/>
  <c r="L1219" i="6"/>
  <c r="K1219" i="6"/>
  <c r="L1218" i="6"/>
  <c r="K1218" i="6"/>
  <c r="L1217" i="6"/>
  <c r="K1217" i="6"/>
  <c r="L1216" i="6"/>
  <c r="K1216" i="6"/>
  <c r="L1215" i="6"/>
  <c r="K1215" i="6"/>
  <c r="L1214" i="6"/>
  <c r="K1214" i="6"/>
  <c r="L1213" i="6"/>
  <c r="K1213" i="6"/>
  <c r="L1212" i="6"/>
  <c r="K1212" i="6"/>
  <c r="L1211" i="6"/>
  <c r="K1211" i="6"/>
  <c r="L1210" i="6"/>
  <c r="K1210" i="6"/>
  <c r="L1209" i="6"/>
  <c r="K1209" i="6"/>
  <c r="L1208" i="6"/>
  <c r="K1208" i="6"/>
  <c r="L1207" i="6"/>
  <c r="K1207" i="6"/>
  <c r="L1206" i="6"/>
  <c r="K1206" i="6"/>
  <c r="L1205" i="6"/>
  <c r="K1205" i="6"/>
  <c r="L1204" i="6"/>
  <c r="K1204" i="6"/>
  <c r="L1203" i="6"/>
  <c r="K1203" i="6"/>
  <c r="L1202" i="6"/>
  <c r="K1202" i="6"/>
  <c r="L1201" i="6"/>
  <c r="K1201" i="6"/>
  <c r="L1200" i="6"/>
  <c r="K1200" i="6"/>
  <c r="L1199" i="6"/>
  <c r="K1199" i="6"/>
  <c r="L1198" i="6"/>
  <c r="K1198" i="6"/>
  <c r="L1197" i="6"/>
  <c r="K1197" i="6"/>
  <c r="L1196" i="6"/>
  <c r="K1196" i="6"/>
  <c r="L1195" i="6"/>
  <c r="K1195" i="6"/>
  <c r="L1194" i="6"/>
  <c r="K1194" i="6"/>
  <c r="L1193" i="6"/>
  <c r="K1193" i="6"/>
  <c r="L1192" i="6"/>
  <c r="K1192" i="6"/>
  <c r="L1191" i="6"/>
  <c r="K1191" i="6"/>
  <c r="L1190" i="6"/>
  <c r="K1190" i="6"/>
  <c r="L1189" i="6"/>
  <c r="K1189" i="6"/>
  <c r="L1188" i="6"/>
  <c r="K1188" i="6"/>
  <c r="L1187" i="6"/>
  <c r="K1187" i="6"/>
  <c r="L1186" i="6"/>
  <c r="K1186" i="6"/>
  <c r="L1185" i="6"/>
  <c r="K1185" i="6"/>
  <c r="L1184" i="6"/>
  <c r="K1184" i="6"/>
  <c r="L1183" i="6"/>
  <c r="K1183" i="6"/>
  <c r="L1182" i="6"/>
  <c r="K1182" i="6"/>
  <c r="L1181" i="6"/>
  <c r="K1181" i="6"/>
  <c r="L1180" i="6"/>
  <c r="K1180" i="6"/>
  <c r="L1179" i="6"/>
  <c r="K1179" i="6"/>
  <c r="L1178" i="6"/>
  <c r="K1178" i="6"/>
  <c r="L1177" i="6"/>
  <c r="K1177" i="6"/>
  <c r="L1176" i="6"/>
  <c r="K1176" i="6"/>
  <c r="L1175" i="6"/>
  <c r="K1175" i="6"/>
  <c r="L1174" i="6"/>
  <c r="K1174" i="6"/>
  <c r="L1173" i="6"/>
  <c r="K1173" i="6"/>
  <c r="L1172" i="6"/>
  <c r="K1172" i="6"/>
  <c r="L1171" i="6"/>
  <c r="K1171" i="6"/>
  <c r="L1170" i="6"/>
  <c r="K1170" i="6"/>
  <c r="L1169" i="6"/>
  <c r="K1169" i="6"/>
  <c r="L1168" i="6"/>
  <c r="K1168" i="6"/>
  <c r="L1167" i="6"/>
  <c r="K1167" i="6"/>
  <c r="L1166" i="6"/>
  <c r="K1166" i="6"/>
  <c r="L1165" i="6"/>
  <c r="K1165" i="6"/>
  <c r="L1164" i="6"/>
  <c r="K1164" i="6"/>
  <c r="L1163" i="6"/>
  <c r="K1163" i="6"/>
  <c r="L1162" i="6"/>
  <c r="K1162" i="6"/>
  <c r="L1161" i="6"/>
  <c r="K1161" i="6"/>
  <c r="L1160" i="6"/>
  <c r="K1160" i="6"/>
  <c r="L1159" i="6"/>
  <c r="K1159" i="6"/>
  <c r="L1158" i="6"/>
  <c r="K1158" i="6"/>
  <c r="L1157" i="6"/>
  <c r="K1157" i="6"/>
  <c r="L1156" i="6"/>
  <c r="K1156" i="6"/>
  <c r="L1155" i="6"/>
  <c r="K1155" i="6"/>
  <c r="L1154" i="6"/>
  <c r="K1154" i="6"/>
  <c r="L1153" i="6"/>
  <c r="K1153" i="6"/>
  <c r="L1152" i="6"/>
  <c r="K1152" i="6"/>
  <c r="L1151" i="6"/>
  <c r="K1151" i="6"/>
  <c r="L1150" i="6"/>
  <c r="K1150" i="6"/>
  <c r="L1149" i="6"/>
  <c r="K1149" i="6"/>
  <c r="L1148" i="6"/>
  <c r="K1148" i="6"/>
  <c r="L1147" i="6"/>
  <c r="K1147" i="6"/>
  <c r="L1146" i="6"/>
  <c r="K1146" i="6"/>
  <c r="L1145" i="6"/>
  <c r="K1145" i="6"/>
  <c r="L1144" i="6"/>
  <c r="K1144" i="6"/>
  <c r="L1143" i="6"/>
  <c r="K1143" i="6"/>
  <c r="L1142" i="6"/>
  <c r="K1142" i="6"/>
  <c r="L1141" i="6"/>
  <c r="K1141" i="6"/>
  <c r="L1140" i="6"/>
  <c r="K1140" i="6"/>
  <c r="L1139" i="6"/>
  <c r="K1139" i="6"/>
  <c r="L1138" i="6"/>
  <c r="K1138" i="6"/>
  <c r="L1137" i="6"/>
  <c r="K1137" i="6"/>
  <c r="L1136" i="6"/>
  <c r="K1136" i="6"/>
  <c r="L1135" i="6"/>
  <c r="K1135" i="6"/>
  <c r="L1134" i="6"/>
  <c r="K1134" i="6"/>
  <c r="L1133" i="6"/>
  <c r="K1133" i="6"/>
  <c r="L1132" i="6"/>
  <c r="K1132" i="6"/>
  <c r="L1131" i="6"/>
  <c r="K1131" i="6"/>
  <c r="L1130" i="6"/>
  <c r="K1130" i="6"/>
  <c r="L1129" i="6"/>
  <c r="K1129" i="6"/>
  <c r="L1128" i="6"/>
  <c r="K1128" i="6"/>
  <c r="L1127" i="6"/>
  <c r="K1127" i="6"/>
  <c r="L1126" i="6"/>
  <c r="K1126" i="6"/>
  <c r="L1125" i="6"/>
  <c r="K1125" i="6"/>
  <c r="L1124" i="6"/>
  <c r="K1124" i="6"/>
  <c r="L1123" i="6"/>
  <c r="K1123" i="6"/>
  <c r="L1122" i="6"/>
  <c r="K1122" i="6"/>
  <c r="L1121" i="6"/>
  <c r="K1121" i="6"/>
  <c r="L1120" i="6"/>
  <c r="K1120" i="6"/>
  <c r="L1119" i="6"/>
  <c r="K1119" i="6"/>
  <c r="L1118" i="6"/>
  <c r="K1118" i="6"/>
  <c r="L1117" i="6"/>
  <c r="K1117" i="6"/>
  <c r="L1116" i="6"/>
  <c r="K1116" i="6"/>
  <c r="L1115" i="6"/>
  <c r="K1115" i="6"/>
  <c r="L1114" i="6"/>
  <c r="K1114" i="6"/>
  <c r="L1113" i="6"/>
  <c r="K1113" i="6"/>
  <c r="L1112" i="6"/>
  <c r="K1112" i="6"/>
  <c r="L1111" i="6"/>
  <c r="K1111" i="6"/>
  <c r="L1110" i="6"/>
  <c r="K1110" i="6"/>
  <c r="L1109" i="6"/>
  <c r="K1109" i="6"/>
  <c r="L1108" i="6"/>
  <c r="K1108" i="6"/>
  <c r="L1107" i="6"/>
  <c r="K1107" i="6"/>
  <c r="L1106" i="6"/>
  <c r="K1106" i="6"/>
  <c r="L1105" i="6"/>
  <c r="K1105" i="6"/>
  <c r="L1104" i="6"/>
  <c r="K1104" i="6"/>
  <c r="L1103" i="6"/>
  <c r="K1103" i="6"/>
  <c r="L1102" i="6"/>
  <c r="K1102" i="6"/>
  <c r="L1101" i="6"/>
  <c r="K1101" i="6"/>
  <c r="L1100" i="6"/>
  <c r="K1100" i="6"/>
  <c r="L1099" i="6"/>
  <c r="K1099" i="6"/>
  <c r="L1098" i="6"/>
  <c r="K1098" i="6"/>
  <c r="L1097" i="6"/>
  <c r="K1097" i="6"/>
  <c r="L1096" i="6"/>
  <c r="K1096" i="6"/>
  <c r="L1095" i="6"/>
  <c r="K1095" i="6"/>
  <c r="L1094" i="6"/>
  <c r="K1094" i="6"/>
  <c r="L1093" i="6"/>
  <c r="K1093" i="6"/>
  <c r="L1092" i="6"/>
  <c r="K1092" i="6"/>
  <c r="L1091" i="6"/>
  <c r="K1091" i="6"/>
  <c r="L1090" i="6"/>
  <c r="K1090" i="6"/>
  <c r="L1089" i="6"/>
  <c r="K1089" i="6"/>
  <c r="L1088" i="6"/>
  <c r="K1088" i="6"/>
  <c r="L1087" i="6"/>
  <c r="K1087" i="6"/>
  <c r="L1086" i="6"/>
  <c r="K1086" i="6"/>
  <c r="L1085" i="6"/>
  <c r="K1085" i="6"/>
  <c r="L1084" i="6"/>
  <c r="K1084" i="6"/>
  <c r="L1083" i="6"/>
  <c r="K1083" i="6"/>
  <c r="L1082" i="6"/>
  <c r="K1082" i="6"/>
  <c r="L1081" i="6"/>
  <c r="K1081" i="6"/>
  <c r="L1080" i="6"/>
  <c r="K1080" i="6"/>
  <c r="L1079" i="6"/>
  <c r="K1079" i="6"/>
  <c r="L1078" i="6"/>
  <c r="K1078" i="6"/>
  <c r="L1077" i="6"/>
  <c r="K1077" i="6"/>
  <c r="L1076" i="6"/>
  <c r="K1076" i="6"/>
  <c r="L1075" i="6"/>
  <c r="K1075" i="6"/>
  <c r="L1074" i="6"/>
  <c r="K1074" i="6"/>
  <c r="L1073" i="6"/>
  <c r="K1073" i="6"/>
  <c r="L1072" i="6"/>
  <c r="K1072" i="6"/>
  <c r="L1071" i="6"/>
  <c r="K1071" i="6"/>
  <c r="L1070" i="6"/>
  <c r="K1070" i="6"/>
  <c r="L1069" i="6"/>
  <c r="K1069" i="6"/>
  <c r="L1068" i="6"/>
  <c r="K1068" i="6"/>
  <c r="L1067" i="6"/>
  <c r="K1067" i="6"/>
  <c r="L1066" i="6"/>
  <c r="K1066" i="6"/>
  <c r="L1065" i="6"/>
  <c r="K1065" i="6"/>
  <c r="L1064" i="6"/>
  <c r="K1064" i="6"/>
  <c r="L1063" i="6"/>
  <c r="K1063" i="6"/>
  <c r="L1062" i="6"/>
  <c r="K1062" i="6"/>
  <c r="L1061" i="6"/>
  <c r="K1061" i="6"/>
  <c r="L1060" i="6"/>
  <c r="K1060" i="6"/>
  <c r="L1059" i="6"/>
  <c r="K1059" i="6"/>
  <c r="L1058" i="6"/>
  <c r="K1058" i="6"/>
  <c r="L1057" i="6"/>
  <c r="K1057" i="6"/>
  <c r="L1056" i="6"/>
  <c r="K1056" i="6"/>
  <c r="L1055" i="6"/>
  <c r="K1055" i="6"/>
  <c r="L1054" i="6"/>
  <c r="K1054" i="6"/>
  <c r="L1053" i="6"/>
  <c r="K1053" i="6"/>
  <c r="L1052" i="6"/>
  <c r="K1052" i="6"/>
  <c r="L1051" i="6"/>
  <c r="K1051" i="6"/>
  <c r="L1050" i="6"/>
  <c r="K1050" i="6"/>
  <c r="L1049" i="6"/>
  <c r="K1049" i="6"/>
  <c r="L1048" i="6"/>
  <c r="K1048" i="6"/>
  <c r="L1047" i="6"/>
  <c r="K1047" i="6"/>
  <c r="L1046" i="6"/>
  <c r="K1046" i="6"/>
  <c r="L1045" i="6"/>
  <c r="K1045" i="6"/>
  <c r="L1044" i="6"/>
  <c r="K1044" i="6"/>
  <c r="L1043" i="6"/>
  <c r="K1043" i="6"/>
  <c r="L1042" i="6"/>
  <c r="K1042" i="6"/>
  <c r="L1041" i="6"/>
  <c r="K1041" i="6"/>
  <c r="L1040" i="6"/>
  <c r="K1040" i="6"/>
  <c r="L1039" i="6"/>
  <c r="K1039" i="6"/>
  <c r="L1038" i="6"/>
  <c r="K1038" i="6"/>
  <c r="L1037" i="6"/>
  <c r="K1037" i="6"/>
  <c r="L1036" i="6"/>
  <c r="K1036" i="6"/>
  <c r="L1035" i="6"/>
  <c r="K1035" i="6"/>
  <c r="L1034" i="6"/>
  <c r="K1034" i="6"/>
  <c r="L1033" i="6"/>
  <c r="K1033" i="6"/>
  <c r="L1032" i="6"/>
  <c r="K1032" i="6"/>
  <c r="L1031" i="6"/>
  <c r="K1031" i="6"/>
  <c r="L1030" i="6"/>
  <c r="K1030" i="6"/>
  <c r="L1029" i="6"/>
  <c r="K1029" i="6"/>
  <c r="L1028" i="6"/>
  <c r="K1028" i="6"/>
  <c r="L1027" i="6"/>
  <c r="K1027" i="6"/>
  <c r="L1026" i="6"/>
  <c r="K1026" i="6"/>
  <c r="L1025" i="6"/>
  <c r="K1025" i="6"/>
  <c r="L1024" i="6"/>
  <c r="K1024" i="6"/>
  <c r="L1023" i="6"/>
  <c r="K1023" i="6"/>
  <c r="L1022" i="6"/>
  <c r="K1022" i="6"/>
  <c r="L1021" i="6"/>
  <c r="K1021" i="6"/>
  <c r="L1020" i="6"/>
  <c r="K1020" i="6"/>
  <c r="L1019" i="6"/>
  <c r="K1019" i="6"/>
  <c r="L1018" i="6"/>
  <c r="K1018" i="6"/>
  <c r="L1017" i="6"/>
  <c r="K1017" i="6"/>
  <c r="L1016" i="6"/>
  <c r="K1016" i="6"/>
  <c r="L1015" i="6"/>
  <c r="K1015" i="6"/>
  <c r="L1014" i="6"/>
  <c r="K1014" i="6"/>
  <c r="L1013" i="6"/>
  <c r="K1013" i="6"/>
  <c r="L1012" i="6"/>
  <c r="K1012" i="6"/>
  <c r="L1011" i="6"/>
  <c r="K1011" i="6"/>
  <c r="L1010" i="6"/>
  <c r="K1010" i="6"/>
  <c r="L1009" i="6"/>
  <c r="K1009" i="6"/>
  <c r="L1008" i="6"/>
  <c r="K1008" i="6"/>
  <c r="L1007" i="6"/>
  <c r="K1007" i="6"/>
  <c r="L1006" i="6"/>
  <c r="K1006" i="6"/>
  <c r="L1005" i="6"/>
  <c r="K1005" i="6"/>
  <c r="L1004" i="6"/>
  <c r="K1004" i="6"/>
  <c r="L1003" i="6"/>
  <c r="K1003" i="6"/>
  <c r="L1002" i="6"/>
  <c r="K1002" i="6"/>
  <c r="L1001" i="6"/>
  <c r="K1001" i="6"/>
  <c r="L1000" i="6"/>
  <c r="K1000" i="6"/>
  <c r="L999" i="6"/>
  <c r="K999" i="6"/>
  <c r="L998" i="6"/>
  <c r="K998" i="6"/>
  <c r="L997" i="6"/>
  <c r="K997" i="6"/>
  <c r="L996" i="6"/>
  <c r="K996" i="6"/>
  <c r="L995" i="6"/>
  <c r="K995" i="6"/>
  <c r="L994" i="6"/>
  <c r="K994" i="6"/>
  <c r="L993" i="6"/>
  <c r="K993" i="6"/>
  <c r="L992" i="6"/>
  <c r="K992" i="6"/>
  <c r="L991" i="6"/>
  <c r="K991" i="6"/>
  <c r="L990" i="6"/>
  <c r="K990" i="6"/>
  <c r="L989" i="6"/>
  <c r="K989" i="6"/>
  <c r="L988" i="6"/>
  <c r="K988" i="6"/>
  <c r="L987" i="6"/>
  <c r="K987" i="6"/>
  <c r="L986" i="6"/>
  <c r="K986" i="6"/>
  <c r="L985" i="6"/>
  <c r="K985" i="6"/>
  <c r="L984" i="6"/>
  <c r="K984" i="6"/>
  <c r="L983" i="6"/>
  <c r="K983" i="6"/>
  <c r="L982" i="6"/>
  <c r="K982" i="6"/>
  <c r="L981" i="6"/>
  <c r="K981" i="6"/>
  <c r="L980" i="6"/>
  <c r="K980" i="6"/>
  <c r="L979" i="6"/>
  <c r="K979" i="6"/>
  <c r="L978" i="6"/>
  <c r="K978" i="6"/>
  <c r="L977" i="6"/>
  <c r="K977" i="6"/>
  <c r="L976" i="6"/>
  <c r="K976" i="6"/>
  <c r="L975" i="6"/>
  <c r="K975" i="6"/>
  <c r="L974" i="6"/>
  <c r="K974" i="6"/>
  <c r="L973" i="6"/>
  <c r="K973" i="6"/>
  <c r="L972" i="6"/>
  <c r="K972" i="6"/>
  <c r="L971" i="6"/>
  <c r="K971" i="6"/>
  <c r="L970" i="6"/>
  <c r="K970" i="6"/>
  <c r="L969" i="6"/>
  <c r="K969" i="6"/>
  <c r="L968" i="6"/>
  <c r="K968" i="6"/>
  <c r="L967" i="6"/>
  <c r="K967" i="6"/>
  <c r="L966" i="6"/>
  <c r="K966" i="6"/>
  <c r="L965" i="6"/>
  <c r="K965" i="6"/>
  <c r="L964" i="6"/>
  <c r="K964" i="6"/>
  <c r="L963" i="6"/>
  <c r="K963" i="6"/>
  <c r="L962" i="6"/>
  <c r="K962" i="6"/>
  <c r="L961" i="6"/>
  <c r="K961" i="6"/>
  <c r="L960" i="6"/>
  <c r="K960" i="6"/>
  <c r="L959" i="6"/>
  <c r="K959" i="6"/>
  <c r="L958" i="6"/>
  <c r="K958" i="6"/>
  <c r="L957" i="6"/>
  <c r="K957" i="6"/>
  <c r="L956" i="6"/>
  <c r="K956" i="6"/>
  <c r="L955" i="6"/>
  <c r="K955" i="6"/>
  <c r="L954" i="6"/>
  <c r="K954" i="6"/>
  <c r="L953" i="6"/>
  <c r="K953" i="6"/>
  <c r="L952" i="6"/>
  <c r="K952" i="6"/>
  <c r="L951" i="6"/>
  <c r="K951" i="6"/>
  <c r="L950" i="6"/>
  <c r="K950" i="6"/>
  <c r="L949" i="6"/>
  <c r="K949" i="6"/>
  <c r="L948" i="6"/>
  <c r="K948" i="6"/>
  <c r="L947" i="6"/>
  <c r="K947" i="6"/>
  <c r="L946" i="6"/>
  <c r="K946" i="6"/>
  <c r="L945" i="6"/>
  <c r="K945" i="6"/>
  <c r="L944" i="6"/>
  <c r="K944" i="6"/>
  <c r="L943" i="6"/>
  <c r="K943" i="6"/>
  <c r="L942" i="6"/>
  <c r="K942" i="6"/>
  <c r="L941" i="6"/>
  <c r="K941" i="6"/>
  <c r="L940" i="6"/>
  <c r="K940" i="6"/>
  <c r="L939" i="6"/>
  <c r="K939" i="6"/>
  <c r="L938" i="6"/>
  <c r="K938" i="6"/>
  <c r="L937" i="6"/>
  <c r="K937" i="6"/>
  <c r="L936" i="6"/>
  <c r="K936" i="6"/>
  <c r="L935" i="6"/>
  <c r="K935" i="6"/>
  <c r="L934" i="6"/>
  <c r="K934" i="6"/>
  <c r="L933" i="6"/>
  <c r="K933" i="6"/>
  <c r="L932" i="6"/>
  <c r="K932" i="6"/>
  <c r="L931" i="6"/>
  <c r="K931" i="6"/>
  <c r="L930" i="6"/>
  <c r="K930" i="6"/>
  <c r="L929" i="6"/>
  <c r="K929" i="6"/>
  <c r="L928" i="6"/>
  <c r="K928" i="6"/>
  <c r="L927" i="6"/>
  <c r="K927" i="6"/>
  <c r="L926" i="6"/>
  <c r="K926" i="6"/>
  <c r="L925" i="6"/>
  <c r="K925" i="6"/>
  <c r="L924" i="6"/>
  <c r="K924" i="6"/>
  <c r="L923" i="6"/>
  <c r="K923" i="6"/>
  <c r="L922" i="6"/>
  <c r="K922" i="6"/>
  <c r="L921" i="6"/>
  <c r="K921" i="6"/>
  <c r="L920" i="6"/>
  <c r="K920" i="6"/>
  <c r="L919" i="6"/>
  <c r="K919" i="6"/>
  <c r="L918" i="6"/>
  <c r="K918" i="6"/>
  <c r="L917" i="6"/>
  <c r="K917" i="6"/>
  <c r="L916" i="6"/>
  <c r="K916" i="6"/>
  <c r="L915" i="6"/>
  <c r="K915" i="6"/>
  <c r="L914" i="6"/>
  <c r="K914" i="6"/>
  <c r="L913" i="6"/>
  <c r="K913" i="6"/>
  <c r="L912" i="6"/>
  <c r="K912" i="6"/>
  <c r="L911" i="6"/>
  <c r="K911" i="6"/>
  <c r="L910" i="6"/>
  <c r="K910" i="6"/>
  <c r="L909" i="6"/>
  <c r="K909" i="6"/>
  <c r="L908" i="6"/>
  <c r="K908" i="6"/>
  <c r="L907" i="6"/>
  <c r="K907" i="6"/>
  <c r="L906" i="6"/>
  <c r="K906" i="6"/>
  <c r="L905" i="6"/>
  <c r="K905" i="6"/>
  <c r="L904" i="6"/>
  <c r="K904" i="6"/>
  <c r="L903" i="6"/>
  <c r="K903" i="6"/>
  <c r="L902" i="6"/>
  <c r="K902" i="6"/>
  <c r="L901" i="6"/>
  <c r="K901" i="6"/>
  <c r="L900" i="6"/>
  <c r="K900" i="6"/>
  <c r="L899" i="6"/>
  <c r="K899" i="6"/>
  <c r="L898" i="6"/>
  <c r="K898" i="6"/>
  <c r="L897" i="6"/>
  <c r="K897" i="6"/>
  <c r="L896" i="6"/>
  <c r="K896" i="6"/>
  <c r="L895" i="6"/>
  <c r="K895" i="6"/>
  <c r="L894" i="6"/>
  <c r="K894" i="6"/>
  <c r="L893" i="6"/>
  <c r="K893" i="6"/>
  <c r="L892" i="6"/>
  <c r="K892" i="6"/>
  <c r="L891" i="6"/>
  <c r="K891" i="6"/>
  <c r="L890" i="6"/>
  <c r="K890" i="6"/>
  <c r="L889" i="6"/>
  <c r="K889" i="6"/>
  <c r="L888" i="6"/>
  <c r="K888" i="6"/>
  <c r="L887" i="6"/>
  <c r="K887" i="6"/>
  <c r="L886" i="6"/>
  <c r="K886" i="6"/>
  <c r="L885" i="6"/>
  <c r="K885" i="6"/>
  <c r="L884" i="6"/>
  <c r="K884" i="6"/>
  <c r="L883" i="6"/>
  <c r="K883" i="6"/>
  <c r="L882" i="6"/>
  <c r="K882" i="6"/>
  <c r="L881" i="6"/>
  <c r="K881" i="6"/>
  <c r="L880" i="6"/>
  <c r="K880" i="6"/>
  <c r="L879" i="6"/>
  <c r="K879" i="6"/>
  <c r="L878" i="6"/>
  <c r="K878" i="6"/>
  <c r="L877" i="6"/>
  <c r="K877" i="6"/>
  <c r="L876" i="6"/>
  <c r="K876" i="6"/>
  <c r="L875" i="6"/>
  <c r="K875" i="6"/>
  <c r="L874" i="6"/>
  <c r="K874" i="6"/>
  <c r="L873" i="6"/>
  <c r="K873" i="6"/>
  <c r="L872" i="6"/>
  <c r="K872" i="6"/>
  <c r="L871" i="6"/>
  <c r="K871" i="6"/>
  <c r="L870" i="6"/>
  <c r="K870" i="6"/>
  <c r="L869" i="6"/>
  <c r="K869" i="6"/>
  <c r="L868" i="6"/>
  <c r="K868" i="6"/>
  <c r="L867" i="6"/>
  <c r="K867" i="6"/>
  <c r="L866" i="6"/>
  <c r="K866" i="6"/>
  <c r="L865" i="6"/>
  <c r="K865" i="6"/>
  <c r="L864" i="6"/>
  <c r="K864" i="6"/>
  <c r="L863" i="6"/>
  <c r="K863" i="6"/>
  <c r="L862" i="6"/>
  <c r="K862" i="6"/>
  <c r="L861" i="6"/>
  <c r="K861" i="6"/>
  <c r="L860" i="6"/>
  <c r="K860" i="6"/>
  <c r="L859" i="6"/>
  <c r="K859" i="6"/>
  <c r="L858" i="6"/>
  <c r="K858" i="6"/>
  <c r="L857" i="6"/>
  <c r="K857" i="6"/>
  <c r="L856" i="6"/>
  <c r="K856" i="6"/>
  <c r="L855" i="6"/>
  <c r="K855" i="6"/>
  <c r="L854" i="6"/>
  <c r="K854" i="6"/>
  <c r="L853" i="6"/>
  <c r="K853" i="6"/>
  <c r="L852" i="6"/>
  <c r="K852" i="6"/>
  <c r="L851" i="6"/>
  <c r="K851" i="6"/>
  <c r="L850" i="6"/>
  <c r="K850" i="6"/>
  <c r="L849" i="6"/>
  <c r="K849" i="6"/>
  <c r="L848" i="6"/>
  <c r="K848" i="6"/>
  <c r="L847" i="6"/>
  <c r="K847" i="6"/>
  <c r="L846" i="6"/>
  <c r="K846" i="6"/>
  <c r="L845" i="6"/>
  <c r="K845" i="6"/>
  <c r="L844" i="6"/>
  <c r="K844" i="6"/>
  <c r="L843" i="6"/>
  <c r="K843" i="6"/>
  <c r="L842" i="6"/>
  <c r="K842" i="6"/>
  <c r="L841" i="6"/>
  <c r="K841" i="6"/>
  <c r="L840" i="6"/>
  <c r="K840" i="6"/>
  <c r="L839" i="6"/>
  <c r="K839" i="6"/>
  <c r="L838" i="6"/>
  <c r="K838" i="6"/>
  <c r="L837" i="6"/>
  <c r="K837" i="6"/>
  <c r="L836" i="6"/>
  <c r="K836" i="6"/>
  <c r="L835" i="6"/>
  <c r="K835" i="6"/>
  <c r="L834" i="6"/>
  <c r="K834" i="6"/>
  <c r="L833" i="6"/>
  <c r="K833" i="6"/>
  <c r="L832" i="6"/>
  <c r="K832" i="6"/>
  <c r="L831" i="6"/>
  <c r="K831" i="6"/>
  <c r="L830" i="6"/>
  <c r="K830" i="6"/>
  <c r="L829" i="6"/>
  <c r="K829" i="6"/>
  <c r="L828" i="6"/>
  <c r="K828" i="6"/>
  <c r="L827" i="6"/>
  <c r="K827" i="6"/>
  <c r="L826" i="6"/>
  <c r="K826" i="6"/>
  <c r="L825" i="6"/>
  <c r="K825" i="6"/>
  <c r="L824" i="6"/>
  <c r="K824" i="6"/>
  <c r="L823" i="6"/>
  <c r="K823" i="6"/>
  <c r="L822" i="6"/>
  <c r="K822" i="6"/>
  <c r="L821" i="6"/>
  <c r="K821" i="6"/>
  <c r="L820" i="6"/>
  <c r="K820" i="6"/>
  <c r="L819" i="6"/>
  <c r="K819" i="6"/>
  <c r="L818" i="6"/>
  <c r="K818" i="6"/>
  <c r="L817" i="6"/>
  <c r="K817" i="6"/>
  <c r="L816" i="6"/>
  <c r="K816" i="6"/>
  <c r="L815" i="6"/>
  <c r="K815" i="6"/>
  <c r="L814" i="6"/>
  <c r="K814" i="6"/>
  <c r="L813" i="6"/>
  <c r="K813" i="6"/>
  <c r="L812" i="6"/>
  <c r="K812" i="6"/>
  <c r="L811" i="6"/>
  <c r="K811" i="6"/>
  <c r="L810" i="6"/>
  <c r="K810" i="6"/>
  <c r="L809" i="6"/>
  <c r="K809" i="6"/>
  <c r="L808" i="6"/>
  <c r="K808" i="6"/>
  <c r="L807" i="6"/>
  <c r="K807" i="6"/>
  <c r="L806" i="6"/>
  <c r="K806" i="6"/>
  <c r="L805" i="6"/>
  <c r="K805" i="6"/>
  <c r="L804" i="6"/>
  <c r="K804" i="6"/>
  <c r="L803" i="6"/>
  <c r="K803" i="6"/>
  <c r="L802" i="6"/>
  <c r="K802" i="6"/>
  <c r="L801" i="6"/>
  <c r="K801" i="6"/>
  <c r="L800" i="6"/>
  <c r="K800" i="6"/>
  <c r="L799" i="6"/>
  <c r="K799" i="6"/>
  <c r="L798" i="6"/>
  <c r="K798" i="6"/>
  <c r="L797" i="6"/>
  <c r="K797" i="6"/>
  <c r="L796" i="6"/>
  <c r="K796" i="6"/>
  <c r="L795" i="6"/>
  <c r="K795" i="6"/>
  <c r="L794" i="6"/>
  <c r="K794" i="6"/>
  <c r="L793" i="6"/>
  <c r="K793" i="6"/>
  <c r="L792" i="6"/>
  <c r="K792" i="6"/>
  <c r="L791" i="6"/>
  <c r="K791" i="6"/>
  <c r="L790" i="6"/>
  <c r="K790" i="6"/>
  <c r="L789" i="6"/>
  <c r="K789" i="6"/>
  <c r="L788" i="6"/>
  <c r="K788" i="6"/>
  <c r="L787" i="6"/>
  <c r="K787" i="6"/>
  <c r="L786" i="6"/>
  <c r="K786" i="6"/>
  <c r="L785" i="6"/>
  <c r="K785" i="6"/>
  <c r="L784" i="6"/>
  <c r="K784" i="6"/>
  <c r="L783" i="6"/>
  <c r="K783" i="6"/>
  <c r="L782" i="6"/>
  <c r="K782" i="6"/>
  <c r="L781" i="6"/>
  <c r="K781" i="6"/>
  <c r="L780" i="6"/>
  <c r="K780" i="6"/>
  <c r="L779" i="6"/>
  <c r="K779" i="6"/>
  <c r="L778" i="6"/>
  <c r="K778" i="6"/>
  <c r="L777" i="6"/>
  <c r="K777" i="6"/>
  <c r="L776" i="6"/>
  <c r="K776" i="6"/>
  <c r="L775" i="6"/>
  <c r="K775" i="6"/>
  <c r="L774" i="6"/>
  <c r="K774" i="6"/>
  <c r="L773" i="6"/>
  <c r="K773" i="6"/>
  <c r="L772" i="6"/>
  <c r="K772" i="6"/>
  <c r="L771" i="6"/>
  <c r="K771" i="6"/>
  <c r="L770" i="6"/>
  <c r="K770" i="6"/>
  <c r="L769" i="6"/>
  <c r="K769" i="6"/>
  <c r="L768" i="6"/>
  <c r="K768" i="6"/>
  <c r="L767" i="6"/>
  <c r="K767" i="6"/>
  <c r="L766" i="6"/>
  <c r="K766" i="6"/>
  <c r="L765" i="6"/>
  <c r="K765" i="6"/>
  <c r="L764" i="6"/>
  <c r="K764" i="6"/>
  <c r="L763" i="6"/>
  <c r="K763" i="6"/>
  <c r="L762" i="6"/>
  <c r="K762" i="6"/>
  <c r="L761" i="6"/>
  <c r="K761" i="6"/>
  <c r="L760" i="6"/>
  <c r="K760" i="6"/>
  <c r="L759" i="6"/>
  <c r="K759" i="6"/>
  <c r="L758" i="6"/>
  <c r="K758" i="6"/>
  <c r="L757" i="6"/>
  <c r="K757" i="6"/>
  <c r="L756" i="6"/>
  <c r="K756" i="6"/>
  <c r="L755" i="6"/>
  <c r="K755" i="6"/>
  <c r="L754" i="6"/>
  <c r="K754" i="6"/>
  <c r="L753" i="6"/>
  <c r="K753" i="6"/>
  <c r="L752" i="6"/>
  <c r="K752" i="6"/>
  <c r="L751" i="6"/>
  <c r="K751" i="6"/>
  <c r="L750" i="6"/>
  <c r="K750" i="6"/>
  <c r="L749" i="6"/>
  <c r="K749" i="6"/>
  <c r="L748" i="6"/>
  <c r="K748" i="6"/>
  <c r="L747" i="6"/>
  <c r="K747" i="6"/>
  <c r="L746" i="6"/>
  <c r="K746" i="6"/>
  <c r="L745" i="6"/>
  <c r="K745" i="6"/>
  <c r="L744" i="6"/>
  <c r="K744" i="6"/>
  <c r="L743" i="6"/>
  <c r="K743" i="6"/>
  <c r="L742" i="6"/>
  <c r="K742" i="6"/>
  <c r="L741" i="6"/>
  <c r="K741" i="6"/>
  <c r="L740" i="6"/>
  <c r="K740" i="6"/>
  <c r="L739" i="6"/>
  <c r="K739" i="6"/>
  <c r="L738" i="6"/>
  <c r="K738" i="6"/>
  <c r="L737" i="6"/>
  <c r="K737" i="6"/>
  <c r="L736" i="6"/>
  <c r="K736" i="6"/>
  <c r="L735" i="6"/>
  <c r="K735" i="6"/>
  <c r="L734" i="6"/>
  <c r="K734" i="6"/>
  <c r="L733" i="6"/>
  <c r="K733" i="6"/>
  <c r="L732" i="6"/>
  <c r="K732" i="6"/>
  <c r="L731" i="6"/>
  <c r="K731" i="6"/>
  <c r="L730" i="6"/>
  <c r="K730" i="6"/>
  <c r="L729" i="6"/>
  <c r="K729" i="6"/>
  <c r="L728" i="6"/>
  <c r="K728" i="6"/>
  <c r="L727" i="6"/>
  <c r="K727" i="6"/>
  <c r="L726" i="6"/>
  <c r="K726" i="6"/>
  <c r="L725" i="6"/>
  <c r="K725" i="6"/>
  <c r="L724" i="6"/>
  <c r="K724" i="6"/>
  <c r="L723" i="6"/>
  <c r="K723" i="6"/>
  <c r="L722" i="6"/>
  <c r="K722" i="6"/>
  <c r="L721" i="6"/>
  <c r="K721" i="6"/>
  <c r="L720" i="6"/>
  <c r="K720" i="6"/>
  <c r="L719" i="6"/>
  <c r="K719" i="6"/>
  <c r="L718" i="6"/>
  <c r="K718" i="6"/>
  <c r="L717" i="6"/>
  <c r="K717" i="6"/>
  <c r="L716" i="6"/>
  <c r="K716" i="6"/>
  <c r="L715" i="6"/>
  <c r="K715" i="6"/>
  <c r="L714" i="6"/>
  <c r="K714" i="6"/>
  <c r="L713" i="6"/>
  <c r="K713" i="6"/>
  <c r="L712" i="6"/>
  <c r="K712" i="6"/>
  <c r="L711" i="6"/>
  <c r="K711" i="6"/>
  <c r="L710" i="6"/>
  <c r="K710" i="6"/>
  <c r="L709" i="6"/>
  <c r="K709" i="6"/>
  <c r="L708" i="6"/>
  <c r="K708" i="6"/>
  <c r="L707" i="6"/>
  <c r="K707" i="6"/>
  <c r="L706" i="6"/>
  <c r="K706" i="6"/>
  <c r="L705" i="6"/>
  <c r="K705" i="6"/>
  <c r="L704" i="6"/>
  <c r="K704" i="6"/>
  <c r="L703" i="6"/>
  <c r="K703" i="6"/>
  <c r="L702" i="6"/>
  <c r="K702" i="6"/>
  <c r="L701" i="6"/>
  <c r="K701" i="6"/>
  <c r="L700" i="6"/>
  <c r="K700" i="6"/>
  <c r="L699" i="6"/>
  <c r="K699" i="6"/>
  <c r="L698" i="6"/>
  <c r="K698" i="6"/>
  <c r="L697" i="6"/>
  <c r="K697" i="6"/>
  <c r="L696" i="6"/>
  <c r="K696" i="6"/>
  <c r="L695" i="6"/>
  <c r="K695" i="6"/>
  <c r="L694" i="6"/>
  <c r="K694" i="6"/>
  <c r="L693" i="6"/>
  <c r="K693" i="6"/>
  <c r="L692" i="6"/>
  <c r="K692" i="6"/>
  <c r="L691" i="6"/>
  <c r="K691" i="6"/>
  <c r="L690" i="6"/>
  <c r="K690" i="6"/>
  <c r="L689" i="6"/>
  <c r="K689" i="6"/>
  <c r="L688" i="6"/>
  <c r="K688" i="6"/>
  <c r="L687" i="6"/>
  <c r="K687" i="6"/>
  <c r="L686" i="6"/>
  <c r="K686" i="6"/>
  <c r="L685" i="6"/>
  <c r="K685" i="6"/>
  <c r="L684" i="6"/>
  <c r="K684" i="6"/>
  <c r="L683" i="6"/>
  <c r="K683" i="6"/>
  <c r="L682" i="6"/>
  <c r="K682" i="6"/>
  <c r="L681" i="6"/>
  <c r="K681" i="6"/>
  <c r="L680" i="6"/>
  <c r="K680" i="6"/>
  <c r="L679" i="6"/>
  <c r="K679" i="6"/>
  <c r="L678" i="6"/>
  <c r="K678" i="6"/>
  <c r="L677" i="6"/>
  <c r="K677" i="6"/>
  <c r="L676" i="6"/>
  <c r="K676" i="6"/>
  <c r="L675" i="6"/>
  <c r="K675" i="6"/>
  <c r="L674" i="6"/>
  <c r="K674" i="6"/>
  <c r="L673" i="6"/>
  <c r="K673" i="6"/>
  <c r="L672" i="6"/>
  <c r="K672" i="6"/>
  <c r="L671" i="6"/>
  <c r="K671" i="6"/>
  <c r="L670" i="6"/>
  <c r="K670" i="6"/>
  <c r="L669" i="6"/>
  <c r="K669" i="6"/>
  <c r="L668" i="6"/>
  <c r="K668" i="6"/>
  <c r="L667" i="6"/>
  <c r="K667" i="6"/>
  <c r="L666" i="6"/>
  <c r="K666" i="6"/>
  <c r="L665" i="6"/>
  <c r="K665" i="6"/>
  <c r="L664" i="6"/>
  <c r="K664" i="6"/>
  <c r="L663" i="6"/>
  <c r="K663" i="6"/>
  <c r="L662" i="6"/>
  <c r="K662" i="6"/>
  <c r="L661" i="6"/>
  <c r="K661" i="6"/>
  <c r="L660" i="6"/>
  <c r="K660" i="6"/>
  <c r="L659" i="6"/>
  <c r="K659" i="6"/>
  <c r="L658" i="6"/>
  <c r="K658" i="6"/>
  <c r="L657" i="6"/>
  <c r="K657" i="6"/>
  <c r="L656" i="6"/>
  <c r="K656" i="6"/>
  <c r="L655" i="6"/>
  <c r="K655" i="6"/>
  <c r="L654" i="6"/>
  <c r="K654" i="6"/>
  <c r="L653" i="6"/>
  <c r="K653" i="6"/>
  <c r="L652" i="6"/>
  <c r="K652" i="6"/>
  <c r="L651" i="6"/>
  <c r="K651" i="6"/>
  <c r="L650" i="6"/>
  <c r="K650" i="6"/>
  <c r="L649" i="6"/>
  <c r="K649" i="6"/>
  <c r="L648" i="6"/>
  <c r="K648" i="6"/>
  <c r="L647" i="6"/>
  <c r="K647" i="6"/>
  <c r="L646" i="6"/>
  <c r="K646" i="6"/>
  <c r="L645" i="6"/>
  <c r="K645" i="6"/>
  <c r="L644" i="6"/>
  <c r="K644" i="6"/>
  <c r="L643" i="6"/>
  <c r="K643" i="6"/>
  <c r="L642" i="6"/>
  <c r="K642" i="6"/>
  <c r="L641" i="6"/>
  <c r="K641" i="6"/>
  <c r="L640" i="6"/>
  <c r="K640" i="6"/>
  <c r="L639" i="6"/>
  <c r="K639" i="6"/>
  <c r="L638" i="6"/>
  <c r="K638" i="6"/>
  <c r="L637" i="6"/>
  <c r="K637" i="6"/>
  <c r="L636" i="6"/>
  <c r="K636" i="6"/>
  <c r="L635" i="6"/>
  <c r="K635" i="6"/>
  <c r="L634" i="6"/>
  <c r="K634" i="6"/>
  <c r="L633" i="6"/>
  <c r="K633" i="6"/>
  <c r="L632" i="6"/>
  <c r="K632" i="6"/>
  <c r="L631" i="6"/>
  <c r="K631" i="6"/>
  <c r="L630" i="6"/>
  <c r="K630" i="6"/>
  <c r="L629" i="6"/>
  <c r="K629" i="6"/>
  <c r="L628" i="6"/>
  <c r="K628" i="6"/>
  <c r="L627" i="6"/>
  <c r="K627" i="6"/>
  <c r="L626" i="6"/>
  <c r="K626" i="6"/>
  <c r="L625" i="6"/>
  <c r="K625" i="6"/>
  <c r="L624" i="6"/>
  <c r="K624" i="6"/>
  <c r="L623" i="6"/>
  <c r="K623" i="6"/>
  <c r="L622" i="6"/>
  <c r="K622" i="6"/>
  <c r="L621" i="6"/>
  <c r="K621" i="6"/>
  <c r="L620" i="6"/>
  <c r="K620" i="6"/>
  <c r="L619" i="6"/>
  <c r="K619" i="6"/>
  <c r="L618" i="6"/>
  <c r="K618" i="6"/>
  <c r="L617" i="6"/>
  <c r="K617" i="6"/>
  <c r="L616" i="6"/>
  <c r="K616" i="6"/>
  <c r="L615" i="6"/>
  <c r="K615" i="6"/>
  <c r="L614" i="6"/>
  <c r="K614" i="6"/>
  <c r="L613" i="6"/>
  <c r="K613" i="6"/>
  <c r="L612" i="6"/>
  <c r="K612" i="6"/>
  <c r="L611" i="6"/>
  <c r="K611" i="6"/>
  <c r="L610" i="6"/>
  <c r="K610" i="6"/>
  <c r="L609" i="6"/>
  <c r="K609" i="6"/>
  <c r="L608" i="6"/>
  <c r="K608" i="6"/>
  <c r="L607" i="6"/>
  <c r="K607" i="6"/>
  <c r="L606" i="6"/>
  <c r="K606" i="6"/>
  <c r="L605" i="6"/>
  <c r="K605" i="6"/>
  <c r="L604" i="6"/>
  <c r="K604" i="6"/>
  <c r="L603" i="6"/>
  <c r="K603" i="6"/>
  <c r="L602" i="6"/>
  <c r="K602" i="6"/>
  <c r="L601" i="6"/>
  <c r="K601" i="6"/>
  <c r="L600" i="6"/>
  <c r="K600" i="6"/>
  <c r="L599" i="6"/>
  <c r="K599" i="6"/>
  <c r="L598" i="6"/>
  <c r="K598" i="6"/>
  <c r="L597" i="6"/>
  <c r="K597" i="6"/>
  <c r="L596" i="6"/>
  <c r="K596" i="6"/>
  <c r="L595" i="6"/>
  <c r="K595" i="6"/>
  <c r="L594" i="6"/>
  <c r="K594" i="6"/>
  <c r="L593" i="6"/>
  <c r="K593" i="6"/>
  <c r="L592" i="6"/>
  <c r="K592" i="6"/>
  <c r="L591" i="6"/>
  <c r="K591" i="6"/>
  <c r="L590" i="6"/>
  <c r="K590" i="6"/>
  <c r="L589" i="6"/>
  <c r="K589" i="6"/>
  <c r="L588" i="6"/>
  <c r="K588" i="6"/>
  <c r="L587" i="6"/>
  <c r="K587" i="6"/>
  <c r="L586" i="6"/>
  <c r="K586" i="6"/>
  <c r="L585" i="6"/>
  <c r="K585" i="6"/>
  <c r="L584" i="6"/>
  <c r="K584" i="6"/>
  <c r="L583" i="6"/>
  <c r="K583" i="6"/>
  <c r="L582" i="6"/>
  <c r="K582" i="6"/>
  <c r="L581" i="6"/>
  <c r="K581" i="6"/>
  <c r="L580" i="6"/>
  <c r="K580" i="6"/>
  <c r="L579" i="6"/>
  <c r="K579" i="6"/>
  <c r="L578" i="6"/>
  <c r="K578" i="6"/>
  <c r="L577" i="6"/>
  <c r="K577" i="6"/>
  <c r="L576" i="6"/>
  <c r="K576" i="6"/>
  <c r="L575" i="6"/>
  <c r="K575" i="6"/>
  <c r="L574" i="6"/>
  <c r="K574" i="6"/>
  <c r="L573" i="6"/>
  <c r="K573" i="6"/>
  <c r="L572" i="6"/>
  <c r="K572" i="6"/>
  <c r="L571" i="6"/>
  <c r="K571" i="6"/>
  <c r="L570" i="6"/>
  <c r="K570" i="6"/>
  <c r="L569" i="6"/>
  <c r="K569" i="6"/>
  <c r="L568" i="6"/>
  <c r="K568" i="6"/>
  <c r="L567" i="6"/>
  <c r="K567" i="6"/>
  <c r="L566" i="6"/>
  <c r="K566" i="6"/>
  <c r="L565" i="6"/>
  <c r="K565" i="6"/>
  <c r="L564" i="6"/>
  <c r="K564" i="6"/>
  <c r="L563" i="6"/>
  <c r="K563" i="6"/>
  <c r="L562" i="6"/>
  <c r="K562" i="6"/>
  <c r="L561" i="6"/>
  <c r="K561" i="6"/>
  <c r="L560" i="6"/>
  <c r="K560" i="6"/>
  <c r="L559" i="6"/>
  <c r="K559" i="6"/>
  <c r="L558" i="6"/>
  <c r="K558" i="6"/>
  <c r="L557" i="6"/>
  <c r="K557" i="6"/>
  <c r="L556" i="6"/>
  <c r="K556" i="6"/>
  <c r="L555" i="6"/>
  <c r="K555" i="6"/>
  <c r="L554" i="6"/>
  <c r="K554" i="6"/>
  <c r="L553" i="6"/>
  <c r="K553" i="6"/>
  <c r="L552" i="6"/>
  <c r="K552" i="6"/>
  <c r="L551" i="6"/>
  <c r="K551" i="6"/>
  <c r="L550" i="6"/>
  <c r="K550" i="6"/>
  <c r="L549" i="6"/>
  <c r="K549" i="6"/>
  <c r="L548" i="6"/>
  <c r="K548" i="6"/>
  <c r="L547" i="6"/>
  <c r="K547" i="6"/>
  <c r="L546" i="6"/>
  <c r="K546" i="6"/>
  <c r="L545" i="6"/>
  <c r="K545" i="6"/>
  <c r="L544" i="6"/>
  <c r="K544" i="6"/>
  <c r="L543" i="6"/>
  <c r="K543" i="6"/>
  <c r="L542" i="6"/>
  <c r="K542" i="6"/>
  <c r="L541" i="6"/>
  <c r="K541" i="6"/>
  <c r="L540" i="6"/>
  <c r="K540" i="6"/>
  <c r="L539" i="6"/>
  <c r="K539" i="6"/>
  <c r="L538" i="6"/>
  <c r="K538" i="6"/>
  <c r="L537" i="6"/>
  <c r="K537" i="6"/>
  <c r="L536" i="6"/>
  <c r="K536" i="6"/>
  <c r="L535" i="6"/>
  <c r="K535" i="6"/>
  <c r="L534" i="6"/>
  <c r="K534" i="6"/>
  <c r="L533" i="6"/>
  <c r="K533" i="6"/>
  <c r="L532" i="6"/>
  <c r="K532" i="6"/>
  <c r="L531" i="6"/>
  <c r="K531" i="6"/>
  <c r="L530" i="6"/>
  <c r="K530" i="6"/>
  <c r="L529" i="6"/>
  <c r="K529" i="6"/>
  <c r="L528" i="6"/>
  <c r="K528" i="6"/>
  <c r="L527" i="6"/>
  <c r="K527" i="6"/>
  <c r="L526" i="6"/>
  <c r="K526" i="6"/>
  <c r="L525" i="6"/>
  <c r="K525" i="6"/>
  <c r="L524" i="6"/>
  <c r="K524" i="6"/>
  <c r="L523" i="6"/>
  <c r="K523" i="6"/>
  <c r="L522" i="6"/>
  <c r="K522" i="6"/>
  <c r="L521" i="6"/>
  <c r="K521" i="6"/>
  <c r="L520" i="6"/>
  <c r="K520" i="6"/>
  <c r="L519" i="6"/>
  <c r="K519" i="6"/>
  <c r="L518" i="6"/>
  <c r="K518" i="6"/>
  <c r="L517" i="6"/>
  <c r="K517" i="6"/>
  <c r="L516" i="6"/>
  <c r="K516" i="6"/>
  <c r="L515" i="6"/>
  <c r="K515" i="6"/>
  <c r="L514" i="6"/>
  <c r="K514" i="6"/>
  <c r="L513" i="6"/>
  <c r="K513" i="6"/>
  <c r="L512" i="6"/>
  <c r="K512" i="6"/>
  <c r="L511" i="6"/>
  <c r="K511" i="6"/>
  <c r="L510" i="6"/>
  <c r="K510" i="6"/>
  <c r="L509" i="6"/>
  <c r="K509" i="6"/>
  <c r="L508" i="6"/>
  <c r="K508" i="6"/>
  <c r="L507" i="6"/>
  <c r="K507" i="6"/>
  <c r="L506" i="6"/>
  <c r="K506" i="6"/>
  <c r="L505" i="6"/>
  <c r="K505" i="6"/>
  <c r="L504" i="6"/>
  <c r="K504" i="6"/>
  <c r="L503" i="6"/>
  <c r="K503" i="6"/>
  <c r="L502" i="6"/>
  <c r="K502" i="6"/>
  <c r="L501" i="6"/>
  <c r="K501" i="6"/>
  <c r="L500" i="6"/>
  <c r="K500" i="6"/>
  <c r="L499" i="6"/>
  <c r="K499" i="6"/>
  <c r="L498" i="6"/>
  <c r="K498" i="6"/>
  <c r="L497" i="6"/>
  <c r="K497" i="6"/>
  <c r="L496" i="6"/>
  <c r="K496" i="6"/>
  <c r="L495" i="6"/>
  <c r="K495" i="6"/>
  <c r="L494" i="6"/>
  <c r="K494" i="6"/>
  <c r="L493" i="6"/>
  <c r="K493" i="6"/>
  <c r="L492" i="6"/>
  <c r="K492" i="6"/>
  <c r="L491" i="6"/>
  <c r="K491" i="6"/>
  <c r="L490" i="6"/>
  <c r="K490" i="6"/>
  <c r="L489" i="6"/>
  <c r="K489" i="6"/>
  <c r="L488" i="6"/>
  <c r="K488" i="6"/>
  <c r="L487" i="6"/>
  <c r="K487" i="6"/>
  <c r="L486" i="6"/>
  <c r="K486" i="6"/>
  <c r="L485" i="6"/>
  <c r="K485" i="6"/>
  <c r="L484" i="6"/>
  <c r="K484" i="6"/>
  <c r="L483" i="6"/>
  <c r="K483" i="6"/>
  <c r="L482" i="6"/>
  <c r="K482" i="6"/>
  <c r="L481" i="6"/>
  <c r="K481" i="6"/>
  <c r="L480" i="6"/>
  <c r="K480" i="6"/>
  <c r="L479" i="6"/>
  <c r="K479" i="6"/>
  <c r="L478" i="6"/>
  <c r="K478" i="6"/>
  <c r="L477" i="6"/>
  <c r="K477" i="6"/>
  <c r="L476" i="6"/>
  <c r="K476" i="6"/>
  <c r="L475" i="6"/>
  <c r="K475" i="6"/>
  <c r="L474" i="6"/>
  <c r="K474" i="6"/>
  <c r="L473" i="6"/>
  <c r="K473" i="6"/>
  <c r="L472" i="6"/>
  <c r="K472" i="6"/>
  <c r="L471" i="6"/>
  <c r="K471" i="6"/>
  <c r="L470" i="6"/>
  <c r="K470" i="6"/>
  <c r="L469" i="6"/>
  <c r="K469" i="6"/>
  <c r="L468" i="6"/>
  <c r="K468" i="6"/>
  <c r="L467" i="6"/>
  <c r="K467" i="6"/>
  <c r="L466" i="6"/>
  <c r="K466" i="6"/>
  <c r="L465" i="6"/>
  <c r="K465" i="6"/>
  <c r="L464" i="6"/>
  <c r="K464" i="6"/>
  <c r="L463" i="6"/>
  <c r="K463" i="6"/>
  <c r="L462" i="6"/>
  <c r="K462" i="6"/>
  <c r="L461" i="6"/>
  <c r="K461" i="6"/>
  <c r="L460" i="6"/>
  <c r="K460" i="6"/>
  <c r="L459" i="6"/>
  <c r="K459" i="6"/>
  <c r="L458" i="6"/>
  <c r="K458" i="6"/>
  <c r="L457" i="6"/>
  <c r="K457" i="6"/>
  <c r="L456" i="6"/>
  <c r="K456" i="6"/>
  <c r="L455" i="6"/>
  <c r="K455" i="6"/>
  <c r="L454" i="6"/>
  <c r="K454" i="6"/>
  <c r="L453" i="6"/>
  <c r="K453" i="6"/>
  <c r="L452" i="6"/>
  <c r="K452" i="6"/>
  <c r="L451" i="6"/>
  <c r="K451" i="6"/>
  <c r="L450" i="6"/>
  <c r="K450" i="6"/>
  <c r="L449" i="6"/>
  <c r="K449" i="6"/>
  <c r="L448" i="6"/>
  <c r="K448" i="6"/>
  <c r="L447" i="6"/>
  <c r="K447" i="6"/>
  <c r="L446" i="6"/>
  <c r="K446" i="6"/>
  <c r="L445" i="6"/>
  <c r="K445" i="6"/>
  <c r="L444" i="6"/>
  <c r="K444" i="6"/>
  <c r="L443" i="6"/>
  <c r="K443" i="6"/>
  <c r="L442" i="6"/>
  <c r="K442" i="6"/>
  <c r="L441" i="6"/>
  <c r="K441" i="6"/>
  <c r="L440" i="6"/>
  <c r="K440" i="6"/>
  <c r="L439" i="6"/>
  <c r="K439" i="6"/>
  <c r="L438" i="6"/>
  <c r="K438" i="6"/>
  <c r="L437" i="6"/>
  <c r="K437" i="6"/>
  <c r="L436" i="6"/>
  <c r="K436" i="6"/>
  <c r="L435" i="6"/>
  <c r="K435" i="6"/>
  <c r="L434" i="6"/>
  <c r="K434" i="6"/>
  <c r="L433" i="6"/>
  <c r="K433" i="6"/>
  <c r="L432" i="6"/>
  <c r="K432" i="6"/>
  <c r="L431" i="6"/>
  <c r="K431" i="6"/>
  <c r="L430" i="6"/>
  <c r="K430" i="6"/>
  <c r="L429" i="6"/>
  <c r="K429" i="6"/>
  <c r="L428" i="6"/>
  <c r="K428" i="6"/>
  <c r="L427" i="6"/>
  <c r="K427" i="6"/>
  <c r="L426" i="6"/>
  <c r="K426" i="6"/>
  <c r="L425" i="6"/>
  <c r="K425" i="6"/>
  <c r="L424" i="6"/>
  <c r="K424" i="6"/>
  <c r="L423" i="6"/>
  <c r="K423" i="6"/>
  <c r="L422" i="6"/>
  <c r="K422" i="6"/>
  <c r="L421" i="6"/>
  <c r="K421" i="6"/>
  <c r="L420" i="6"/>
  <c r="K420" i="6"/>
  <c r="L419" i="6"/>
  <c r="K419" i="6"/>
  <c r="L418" i="6"/>
  <c r="K418" i="6"/>
  <c r="L417" i="6"/>
  <c r="K417" i="6"/>
  <c r="L416" i="6"/>
  <c r="K416" i="6"/>
  <c r="L415" i="6"/>
  <c r="K415" i="6"/>
  <c r="L414" i="6"/>
  <c r="K414" i="6"/>
  <c r="L413" i="6"/>
  <c r="K413" i="6"/>
  <c r="L412" i="6"/>
  <c r="K412" i="6"/>
  <c r="L411" i="6"/>
  <c r="K411" i="6"/>
  <c r="L410" i="6"/>
  <c r="K410" i="6"/>
  <c r="L409" i="6"/>
  <c r="K409" i="6"/>
  <c r="L408" i="6"/>
  <c r="K408" i="6"/>
  <c r="L407" i="6"/>
  <c r="K407" i="6"/>
  <c r="L406" i="6"/>
  <c r="K406" i="6"/>
  <c r="L405" i="6"/>
  <c r="K405" i="6"/>
  <c r="L404" i="6"/>
  <c r="K404" i="6"/>
  <c r="L403" i="6"/>
  <c r="K403" i="6"/>
  <c r="L402" i="6"/>
  <c r="K402" i="6"/>
  <c r="L401" i="6"/>
  <c r="K401" i="6"/>
  <c r="L400" i="6"/>
  <c r="K400" i="6"/>
  <c r="L399" i="6"/>
  <c r="K399" i="6"/>
  <c r="L398" i="6"/>
  <c r="K398" i="6"/>
  <c r="L397" i="6"/>
  <c r="K397" i="6"/>
  <c r="L396" i="6"/>
  <c r="K396" i="6"/>
  <c r="L395" i="6"/>
  <c r="K395" i="6"/>
  <c r="L394" i="6"/>
  <c r="K394" i="6"/>
  <c r="L393" i="6"/>
  <c r="K393" i="6"/>
  <c r="L392" i="6"/>
  <c r="K392" i="6"/>
  <c r="L391" i="6"/>
  <c r="K391" i="6"/>
  <c r="L390" i="6"/>
  <c r="K390" i="6"/>
  <c r="L389" i="6"/>
  <c r="K389" i="6"/>
  <c r="L388" i="6"/>
  <c r="K388" i="6"/>
  <c r="L387" i="6"/>
  <c r="K387" i="6"/>
  <c r="L386" i="6"/>
  <c r="K386" i="6"/>
  <c r="L385" i="6"/>
  <c r="K385" i="6"/>
  <c r="L384" i="6"/>
  <c r="K384" i="6"/>
  <c r="L383" i="6"/>
  <c r="K383" i="6"/>
  <c r="L382" i="6"/>
  <c r="K382" i="6"/>
  <c r="L381" i="6"/>
  <c r="K381" i="6"/>
  <c r="L380" i="6"/>
  <c r="K380" i="6"/>
  <c r="L379" i="6"/>
  <c r="K379" i="6"/>
  <c r="L378" i="6"/>
  <c r="K378" i="6"/>
  <c r="L377" i="6"/>
  <c r="K377" i="6"/>
  <c r="L376" i="6"/>
  <c r="K376" i="6"/>
  <c r="L375" i="6"/>
  <c r="K375" i="6"/>
  <c r="L374" i="6"/>
  <c r="K374" i="6"/>
  <c r="L373" i="6"/>
  <c r="K373" i="6"/>
  <c r="L372" i="6"/>
  <c r="K372" i="6"/>
  <c r="L371" i="6"/>
  <c r="K371" i="6"/>
  <c r="L370" i="6"/>
  <c r="K370" i="6"/>
  <c r="L369" i="6"/>
  <c r="K369" i="6"/>
  <c r="L368" i="6"/>
  <c r="K368" i="6"/>
  <c r="L367" i="6"/>
  <c r="K367" i="6"/>
  <c r="L366" i="6"/>
  <c r="K366" i="6"/>
  <c r="L365" i="6"/>
  <c r="K365" i="6"/>
  <c r="L364" i="6"/>
  <c r="K364" i="6"/>
  <c r="L363" i="6"/>
  <c r="K363" i="6"/>
  <c r="L362" i="6"/>
  <c r="K362" i="6"/>
  <c r="L361" i="6"/>
  <c r="K361" i="6"/>
  <c r="L360" i="6"/>
  <c r="K360" i="6"/>
  <c r="L359" i="6"/>
  <c r="K359" i="6"/>
  <c r="L358" i="6"/>
  <c r="K358" i="6"/>
  <c r="L357" i="6"/>
  <c r="K357" i="6"/>
  <c r="L356" i="6"/>
  <c r="K356" i="6"/>
  <c r="L355" i="6"/>
  <c r="K355" i="6"/>
  <c r="L354" i="6"/>
  <c r="K354" i="6"/>
  <c r="L353" i="6"/>
  <c r="K353" i="6"/>
  <c r="L352" i="6"/>
  <c r="K352" i="6"/>
  <c r="L351" i="6"/>
  <c r="K351" i="6"/>
  <c r="L350" i="6"/>
  <c r="K350" i="6"/>
  <c r="L349" i="6"/>
  <c r="K349" i="6"/>
  <c r="L348" i="6"/>
  <c r="K348" i="6"/>
  <c r="L347" i="6"/>
  <c r="K347" i="6"/>
  <c r="L346" i="6"/>
  <c r="K346" i="6"/>
  <c r="L345" i="6"/>
  <c r="K345" i="6"/>
  <c r="L344" i="6"/>
  <c r="K344" i="6"/>
  <c r="L343" i="6"/>
  <c r="K343" i="6"/>
  <c r="L342" i="6"/>
  <c r="K342" i="6"/>
  <c r="L341" i="6"/>
  <c r="K341" i="6"/>
  <c r="L340" i="6"/>
  <c r="K340" i="6"/>
  <c r="L339" i="6"/>
  <c r="K339" i="6"/>
  <c r="L338" i="6"/>
  <c r="K338" i="6"/>
  <c r="L337" i="6"/>
  <c r="K337" i="6"/>
  <c r="L336" i="6"/>
  <c r="K336" i="6"/>
  <c r="L335" i="6"/>
  <c r="K335" i="6"/>
  <c r="L334" i="6"/>
  <c r="K334" i="6"/>
  <c r="L333" i="6"/>
  <c r="K333" i="6"/>
  <c r="L332" i="6"/>
  <c r="K332" i="6"/>
  <c r="L331" i="6"/>
  <c r="K331" i="6"/>
  <c r="L330" i="6"/>
  <c r="K330" i="6"/>
  <c r="L329" i="6"/>
  <c r="K329" i="6"/>
  <c r="L328" i="6"/>
  <c r="K328" i="6"/>
  <c r="L327" i="6"/>
  <c r="K327" i="6"/>
  <c r="L326" i="6"/>
  <c r="K326" i="6"/>
  <c r="L325" i="6"/>
  <c r="K325" i="6"/>
  <c r="L324" i="6"/>
  <c r="K324" i="6"/>
  <c r="L323" i="6"/>
  <c r="K323" i="6"/>
  <c r="L322" i="6"/>
  <c r="K322" i="6"/>
  <c r="L321" i="6"/>
  <c r="K321" i="6"/>
  <c r="L320" i="6"/>
  <c r="K320" i="6"/>
  <c r="L319" i="6"/>
  <c r="K319" i="6"/>
  <c r="L318" i="6"/>
  <c r="K318" i="6"/>
  <c r="L317" i="6"/>
  <c r="K317" i="6"/>
  <c r="L316" i="6"/>
  <c r="K316" i="6"/>
  <c r="L315" i="6"/>
  <c r="K315" i="6"/>
  <c r="L314" i="6"/>
  <c r="K314" i="6"/>
  <c r="L313" i="6"/>
  <c r="K313" i="6"/>
  <c r="L312" i="6"/>
  <c r="K312" i="6"/>
  <c r="L311" i="6"/>
  <c r="K311" i="6"/>
  <c r="L310" i="6"/>
  <c r="K310" i="6"/>
  <c r="L309" i="6"/>
  <c r="K309" i="6"/>
  <c r="L308" i="6"/>
  <c r="K308" i="6"/>
  <c r="L307" i="6"/>
  <c r="K307" i="6"/>
  <c r="L306" i="6"/>
  <c r="K306" i="6"/>
  <c r="L305" i="6"/>
  <c r="K305" i="6"/>
  <c r="L304" i="6"/>
  <c r="K304" i="6"/>
  <c r="L303" i="6"/>
  <c r="K303" i="6"/>
  <c r="L302" i="6"/>
  <c r="K302" i="6"/>
  <c r="L301" i="6"/>
  <c r="K301" i="6"/>
  <c r="L300" i="6"/>
  <c r="K300" i="6"/>
  <c r="L299" i="6"/>
  <c r="K299" i="6"/>
  <c r="L298" i="6"/>
  <c r="K298" i="6"/>
  <c r="L297" i="6"/>
  <c r="K297" i="6"/>
  <c r="L296" i="6"/>
  <c r="K296" i="6"/>
  <c r="L295" i="6"/>
  <c r="K295" i="6"/>
  <c r="L294" i="6"/>
  <c r="K294" i="6"/>
  <c r="L293" i="6"/>
  <c r="K293" i="6"/>
  <c r="L292" i="6"/>
  <c r="K292" i="6"/>
  <c r="L291" i="6"/>
  <c r="K291" i="6"/>
  <c r="L290" i="6"/>
  <c r="K290" i="6"/>
  <c r="L289" i="6"/>
  <c r="K289" i="6"/>
  <c r="L288" i="6"/>
  <c r="K288" i="6"/>
  <c r="L287" i="6"/>
  <c r="K287" i="6"/>
  <c r="L286" i="6"/>
  <c r="K286" i="6"/>
  <c r="L285" i="6"/>
  <c r="K285" i="6"/>
  <c r="L284" i="6"/>
  <c r="K284" i="6"/>
  <c r="L283" i="6"/>
  <c r="K283" i="6"/>
  <c r="L282" i="6"/>
  <c r="K282" i="6"/>
  <c r="L281" i="6"/>
  <c r="K281" i="6"/>
  <c r="L280" i="6"/>
  <c r="K280" i="6"/>
  <c r="L279" i="6"/>
  <c r="K279" i="6"/>
  <c r="L278" i="6"/>
  <c r="K278" i="6"/>
  <c r="L277" i="6"/>
  <c r="K277" i="6"/>
  <c r="L276" i="6"/>
  <c r="K276" i="6"/>
  <c r="L275" i="6"/>
  <c r="K275" i="6"/>
  <c r="L274" i="6"/>
  <c r="K274" i="6"/>
  <c r="L273" i="6"/>
  <c r="K273" i="6"/>
  <c r="L272" i="6"/>
  <c r="K272" i="6"/>
  <c r="L271" i="6"/>
  <c r="K271" i="6"/>
  <c r="L270" i="6"/>
  <c r="K270" i="6"/>
  <c r="L269" i="6"/>
  <c r="K269" i="6"/>
  <c r="L268" i="6"/>
  <c r="K268" i="6"/>
  <c r="L267" i="6"/>
  <c r="K267" i="6"/>
  <c r="L266" i="6"/>
  <c r="K266" i="6"/>
  <c r="L265" i="6"/>
  <c r="K265" i="6"/>
  <c r="L264" i="6"/>
  <c r="K264" i="6"/>
  <c r="L263" i="6"/>
  <c r="K263" i="6"/>
  <c r="L262" i="6"/>
  <c r="K262" i="6"/>
  <c r="L261" i="6"/>
  <c r="K261" i="6"/>
  <c r="L260" i="6"/>
  <c r="K260" i="6"/>
  <c r="L259" i="6"/>
  <c r="K259" i="6"/>
  <c r="L258" i="6"/>
  <c r="K258" i="6"/>
  <c r="L257" i="6"/>
  <c r="K257" i="6"/>
  <c r="L256" i="6"/>
  <c r="K256" i="6"/>
  <c r="L255" i="6"/>
  <c r="K255" i="6"/>
  <c r="L254" i="6"/>
  <c r="K254" i="6"/>
  <c r="L253" i="6"/>
  <c r="K253" i="6"/>
  <c r="L252" i="6"/>
  <c r="K252" i="6"/>
  <c r="L251" i="6"/>
  <c r="K251" i="6"/>
  <c r="L250" i="6"/>
  <c r="K250" i="6"/>
  <c r="L249" i="6"/>
  <c r="K249" i="6"/>
  <c r="L248" i="6"/>
  <c r="K248" i="6"/>
  <c r="L247" i="6"/>
  <c r="K247" i="6"/>
  <c r="L246" i="6"/>
  <c r="K246" i="6"/>
  <c r="L245" i="6"/>
  <c r="K245" i="6"/>
  <c r="L244" i="6"/>
  <c r="K244" i="6"/>
  <c r="L243" i="6"/>
  <c r="K243" i="6"/>
  <c r="L242" i="6"/>
  <c r="K242" i="6"/>
  <c r="L241" i="6"/>
  <c r="K241" i="6"/>
  <c r="L240" i="6"/>
  <c r="K240" i="6"/>
  <c r="L239" i="6"/>
  <c r="K239" i="6"/>
  <c r="L238" i="6"/>
  <c r="K238" i="6"/>
  <c r="L237" i="6"/>
  <c r="K237" i="6"/>
  <c r="L236" i="6"/>
  <c r="K236" i="6"/>
  <c r="L235" i="6"/>
  <c r="K235" i="6"/>
  <c r="L234" i="6"/>
  <c r="K234" i="6"/>
  <c r="L233" i="6"/>
  <c r="K233" i="6"/>
  <c r="L232" i="6"/>
  <c r="K232" i="6"/>
  <c r="L231" i="6"/>
  <c r="K231" i="6"/>
  <c r="L230" i="6"/>
  <c r="K230" i="6"/>
  <c r="L229" i="6"/>
  <c r="K229" i="6"/>
  <c r="L228" i="6"/>
  <c r="K228" i="6"/>
  <c r="L227" i="6"/>
  <c r="K227" i="6"/>
  <c r="L226" i="6"/>
  <c r="K226" i="6"/>
  <c r="L225" i="6"/>
  <c r="K225" i="6"/>
  <c r="L224" i="6"/>
  <c r="K224" i="6"/>
  <c r="L223" i="6"/>
  <c r="K223" i="6"/>
  <c r="L222" i="6"/>
  <c r="K222" i="6"/>
  <c r="L221" i="6"/>
  <c r="K221" i="6"/>
  <c r="L220" i="6"/>
  <c r="K220" i="6"/>
  <c r="L219" i="6"/>
  <c r="K219" i="6"/>
  <c r="L218" i="6"/>
  <c r="K218" i="6"/>
  <c r="L217" i="6"/>
  <c r="K217" i="6"/>
  <c r="L216" i="6"/>
  <c r="K216" i="6"/>
  <c r="L215" i="6"/>
  <c r="K215" i="6"/>
  <c r="L214" i="6"/>
  <c r="K214" i="6"/>
  <c r="L213" i="6"/>
  <c r="K213" i="6"/>
  <c r="L212" i="6"/>
  <c r="K212" i="6"/>
  <c r="L211" i="6"/>
  <c r="K211" i="6"/>
  <c r="L210" i="6"/>
  <c r="K210" i="6"/>
  <c r="L209" i="6"/>
  <c r="K209" i="6"/>
  <c r="L208" i="6"/>
  <c r="K208" i="6"/>
  <c r="L207" i="6"/>
  <c r="K207" i="6"/>
  <c r="L206" i="6"/>
  <c r="K206" i="6"/>
  <c r="L205" i="6"/>
  <c r="K205" i="6"/>
  <c r="L204" i="6"/>
  <c r="K204" i="6"/>
  <c r="L203" i="6"/>
  <c r="K203" i="6"/>
  <c r="L202" i="6"/>
  <c r="K202" i="6"/>
  <c r="L201" i="6"/>
  <c r="K201" i="6"/>
  <c r="L200" i="6"/>
  <c r="K200" i="6"/>
  <c r="L199" i="6"/>
  <c r="K199" i="6"/>
  <c r="L198" i="6"/>
  <c r="K198" i="6"/>
  <c r="L197" i="6"/>
  <c r="K197" i="6"/>
  <c r="L196" i="6"/>
  <c r="K196" i="6"/>
  <c r="L195" i="6"/>
  <c r="K195" i="6"/>
  <c r="L194" i="6"/>
  <c r="K194" i="6"/>
  <c r="L193" i="6"/>
  <c r="K193" i="6"/>
  <c r="L192" i="6"/>
  <c r="K192" i="6"/>
  <c r="L191" i="6"/>
  <c r="K191" i="6"/>
  <c r="L190" i="6"/>
  <c r="K190" i="6"/>
  <c r="L189" i="6"/>
  <c r="K189" i="6"/>
  <c r="L188" i="6"/>
  <c r="K188" i="6"/>
  <c r="L187" i="6"/>
  <c r="K187" i="6"/>
  <c r="L186" i="6"/>
  <c r="K186" i="6"/>
  <c r="L185" i="6"/>
  <c r="K185" i="6"/>
  <c r="L184" i="6"/>
  <c r="K184" i="6"/>
  <c r="L183" i="6"/>
  <c r="K183" i="6"/>
  <c r="L182" i="6"/>
  <c r="K182" i="6"/>
  <c r="L181" i="6"/>
  <c r="K181" i="6"/>
  <c r="L180" i="6"/>
  <c r="K180" i="6"/>
  <c r="L179" i="6"/>
  <c r="K179" i="6"/>
  <c r="L178" i="6"/>
  <c r="K178" i="6"/>
  <c r="L177" i="6"/>
  <c r="K177" i="6"/>
  <c r="L176" i="6"/>
  <c r="K176" i="6"/>
  <c r="L175" i="6"/>
  <c r="K175" i="6"/>
  <c r="L174" i="6"/>
  <c r="K174" i="6"/>
  <c r="L173" i="6"/>
  <c r="K173" i="6"/>
  <c r="L172" i="6"/>
  <c r="K172" i="6"/>
  <c r="L171" i="6"/>
  <c r="K171" i="6"/>
  <c r="L170" i="6"/>
  <c r="K170" i="6"/>
  <c r="L169" i="6"/>
  <c r="K169" i="6"/>
  <c r="L168" i="6"/>
  <c r="K168" i="6"/>
  <c r="L167" i="6"/>
  <c r="K167" i="6"/>
  <c r="L166" i="6"/>
  <c r="K166" i="6"/>
  <c r="L165" i="6"/>
  <c r="K165" i="6"/>
  <c r="L164" i="6"/>
  <c r="K164" i="6"/>
  <c r="L163" i="6"/>
  <c r="K163" i="6"/>
  <c r="L162" i="6"/>
  <c r="K162" i="6"/>
  <c r="L161" i="6"/>
  <c r="K161" i="6"/>
  <c r="L160" i="6"/>
  <c r="K160" i="6"/>
  <c r="L159" i="6"/>
  <c r="K159" i="6"/>
  <c r="L158" i="6"/>
  <c r="K158" i="6"/>
  <c r="L157" i="6"/>
  <c r="K157" i="6"/>
  <c r="L156" i="6"/>
  <c r="K156" i="6"/>
  <c r="L155" i="6"/>
  <c r="K155" i="6"/>
  <c r="L154" i="6"/>
  <c r="K154" i="6"/>
  <c r="L153" i="6"/>
  <c r="K153" i="6"/>
  <c r="L152" i="6"/>
  <c r="K152" i="6"/>
  <c r="L151" i="6"/>
  <c r="K151" i="6"/>
  <c r="L150" i="6"/>
  <c r="K150" i="6"/>
  <c r="L149" i="6"/>
  <c r="K149" i="6"/>
  <c r="L148" i="6"/>
  <c r="K148" i="6"/>
  <c r="L147" i="6"/>
  <c r="K147" i="6"/>
  <c r="L146" i="6"/>
  <c r="K146" i="6"/>
  <c r="L145" i="6"/>
  <c r="K145" i="6"/>
  <c r="L144" i="6"/>
  <c r="K144" i="6"/>
  <c r="L143" i="6"/>
  <c r="K143" i="6"/>
  <c r="L142" i="6"/>
  <c r="K142" i="6"/>
  <c r="L141" i="6"/>
  <c r="K141" i="6"/>
  <c r="L140" i="6"/>
  <c r="K140" i="6"/>
  <c r="L139" i="6"/>
  <c r="K139" i="6"/>
  <c r="L138" i="6"/>
  <c r="K138" i="6"/>
  <c r="L137" i="6"/>
  <c r="K137" i="6"/>
  <c r="L136" i="6"/>
  <c r="K136" i="6"/>
  <c r="L135" i="6"/>
  <c r="K135" i="6"/>
  <c r="L134" i="6"/>
  <c r="K134" i="6"/>
  <c r="L133" i="6"/>
  <c r="K133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6" i="6"/>
  <c r="K126" i="6"/>
  <c r="L125" i="6"/>
  <c r="K125" i="6"/>
  <c r="L124" i="6"/>
  <c r="K124" i="6"/>
  <c r="L123" i="6"/>
  <c r="K123" i="6"/>
  <c r="L122" i="6"/>
  <c r="K122" i="6"/>
  <c r="L121" i="6"/>
  <c r="K121" i="6"/>
  <c r="L120" i="6"/>
  <c r="K120" i="6"/>
  <c r="L119" i="6"/>
  <c r="K119" i="6"/>
  <c r="L118" i="6"/>
  <c r="K118" i="6"/>
  <c r="L117" i="6"/>
  <c r="K117" i="6"/>
  <c r="L116" i="6"/>
  <c r="K116" i="6"/>
  <c r="L115" i="6"/>
  <c r="K115" i="6"/>
  <c r="L114" i="6"/>
  <c r="K114" i="6"/>
  <c r="L113" i="6"/>
  <c r="K113" i="6"/>
  <c r="L112" i="6"/>
  <c r="K112" i="6"/>
  <c r="L111" i="6"/>
  <c r="K111" i="6"/>
  <c r="L110" i="6"/>
  <c r="K110" i="6"/>
  <c r="L109" i="6"/>
  <c r="K109" i="6"/>
  <c r="L108" i="6"/>
  <c r="K108" i="6"/>
  <c r="L107" i="6"/>
  <c r="K107" i="6"/>
  <c r="L106" i="6"/>
  <c r="K106" i="6"/>
  <c r="L105" i="6"/>
  <c r="K105" i="6"/>
  <c r="L104" i="6"/>
  <c r="K104" i="6"/>
  <c r="L103" i="6"/>
  <c r="K103" i="6"/>
  <c r="L102" i="6"/>
  <c r="K102" i="6"/>
  <c r="L101" i="6"/>
  <c r="K101" i="6"/>
  <c r="L100" i="6"/>
  <c r="K100" i="6"/>
  <c r="L99" i="6"/>
  <c r="K99" i="6"/>
  <c r="L98" i="6"/>
  <c r="K98" i="6"/>
  <c r="L97" i="6"/>
  <c r="K97" i="6"/>
  <c r="L96" i="6"/>
  <c r="K96" i="6"/>
  <c r="L95" i="6"/>
  <c r="K95" i="6"/>
  <c r="L94" i="6"/>
  <c r="K94" i="6"/>
  <c r="L93" i="6"/>
  <c r="K93" i="6"/>
  <c r="L92" i="6"/>
  <c r="K92" i="6"/>
  <c r="L91" i="6"/>
  <c r="K91" i="6"/>
  <c r="L90" i="6"/>
  <c r="K90" i="6"/>
  <c r="L89" i="6"/>
  <c r="K89" i="6"/>
  <c r="L88" i="6"/>
  <c r="K88" i="6"/>
  <c r="L87" i="6"/>
  <c r="K87" i="6"/>
  <c r="L86" i="6"/>
  <c r="K86" i="6"/>
  <c r="L85" i="6"/>
  <c r="K85" i="6"/>
  <c r="L84" i="6"/>
  <c r="K84" i="6"/>
  <c r="L83" i="6"/>
  <c r="K83" i="6"/>
  <c r="L82" i="6"/>
  <c r="K82" i="6"/>
  <c r="L81" i="6"/>
  <c r="K81" i="6"/>
  <c r="L80" i="6"/>
  <c r="K80" i="6"/>
  <c r="L79" i="6"/>
  <c r="K79" i="6"/>
  <c r="L78" i="6"/>
  <c r="K78" i="6"/>
  <c r="L77" i="6"/>
  <c r="K77" i="6"/>
  <c r="L76" i="6"/>
  <c r="K76" i="6"/>
  <c r="L75" i="6"/>
  <c r="K75" i="6"/>
  <c r="L74" i="6"/>
  <c r="K74" i="6"/>
  <c r="L73" i="6"/>
  <c r="K73" i="6"/>
  <c r="L72" i="6"/>
  <c r="K72" i="6"/>
  <c r="L71" i="6"/>
  <c r="K71" i="6"/>
  <c r="L70" i="6"/>
  <c r="K70" i="6"/>
  <c r="L69" i="6"/>
  <c r="K69" i="6"/>
  <c r="L68" i="6"/>
  <c r="K68" i="6"/>
  <c r="L67" i="6"/>
  <c r="K67" i="6"/>
  <c r="L66" i="6"/>
  <c r="K66" i="6"/>
  <c r="L65" i="6"/>
  <c r="K65" i="6"/>
  <c r="L64" i="6"/>
  <c r="K64" i="6"/>
  <c r="L63" i="6"/>
  <c r="K63" i="6"/>
  <c r="L62" i="6"/>
  <c r="K62" i="6"/>
  <c r="L61" i="6"/>
  <c r="K61" i="6"/>
  <c r="L60" i="6"/>
  <c r="K60" i="6"/>
  <c r="L59" i="6"/>
  <c r="K59" i="6"/>
  <c r="L58" i="6"/>
  <c r="K58" i="6"/>
  <c r="L57" i="6"/>
  <c r="K57" i="6"/>
  <c r="L56" i="6"/>
  <c r="K56" i="6"/>
  <c r="L55" i="6"/>
  <c r="K55" i="6"/>
  <c r="L54" i="6"/>
  <c r="K54" i="6"/>
  <c r="L53" i="6"/>
  <c r="K53" i="6"/>
  <c r="L52" i="6"/>
  <c r="K52" i="6"/>
  <c r="L51" i="6"/>
  <c r="K51" i="6"/>
  <c r="L50" i="6"/>
  <c r="K50" i="6"/>
  <c r="L49" i="6"/>
  <c r="K49" i="6"/>
  <c r="L48" i="6"/>
  <c r="K48" i="6"/>
  <c r="L47" i="6"/>
  <c r="K47" i="6"/>
  <c r="L46" i="6"/>
  <c r="K46" i="6"/>
  <c r="L45" i="6"/>
  <c r="K45" i="6"/>
  <c r="L44" i="6"/>
  <c r="K44" i="6"/>
  <c r="L43" i="6"/>
  <c r="K43" i="6"/>
  <c r="L42" i="6"/>
  <c r="K42" i="6"/>
  <c r="L41" i="6"/>
  <c r="K41" i="6"/>
  <c r="L40" i="6"/>
  <c r="K40" i="6"/>
  <c r="L39" i="6"/>
  <c r="K39" i="6"/>
  <c r="L38" i="6"/>
  <c r="K38" i="6"/>
  <c r="L37" i="6"/>
  <c r="K37" i="6"/>
  <c r="L36" i="6"/>
  <c r="K36" i="6"/>
  <c r="L35" i="6"/>
  <c r="K35" i="6"/>
  <c r="L34" i="6"/>
  <c r="K34" i="6"/>
  <c r="L33" i="6"/>
  <c r="K33" i="6"/>
  <c r="L32" i="6"/>
  <c r="K32" i="6"/>
  <c r="L31" i="6"/>
  <c r="K31" i="6"/>
  <c r="L30" i="6"/>
  <c r="K30" i="6"/>
  <c r="L29" i="6"/>
  <c r="K29" i="6"/>
  <c r="L28" i="6"/>
  <c r="K28" i="6"/>
  <c r="L27" i="6"/>
  <c r="K27" i="6"/>
  <c r="L26" i="6"/>
  <c r="K26" i="6"/>
  <c r="L25" i="6"/>
  <c r="K25" i="6"/>
  <c r="L24" i="6"/>
  <c r="K24" i="6"/>
  <c r="L23" i="6"/>
  <c r="K23" i="6"/>
  <c r="L22" i="6"/>
  <c r="K22" i="6"/>
  <c r="L21" i="6"/>
  <c r="K21" i="6"/>
  <c r="L20" i="6"/>
  <c r="K20" i="6"/>
  <c r="L19" i="6"/>
  <c r="K19" i="6"/>
  <c r="L18" i="6"/>
  <c r="K18" i="6"/>
  <c r="L17" i="6"/>
  <c r="K17" i="6"/>
  <c r="L16" i="6"/>
  <c r="K16" i="6"/>
  <c r="L15" i="6"/>
  <c r="K15" i="6"/>
  <c r="L14" i="6"/>
  <c r="K14" i="6"/>
  <c r="L13" i="6"/>
  <c r="K13" i="6"/>
  <c r="L12" i="6"/>
  <c r="K12" i="6"/>
  <c r="L11" i="6"/>
  <c r="K11" i="6"/>
  <c r="L10" i="6"/>
  <c r="K10" i="6"/>
  <c r="L9" i="6"/>
  <c r="K9" i="6"/>
  <c r="L8" i="6"/>
  <c r="K8" i="6"/>
  <c r="L7" i="6"/>
  <c r="K7" i="6"/>
  <c r="L6" i="6"/>
  <c r="K6" i="6"/>
  <c r="L5" i="6"/>
  <c r="K5" i="6"/>
  <c r="L4" i="6"/>
  <c r="K4" i="6"/>
  <c r="L3" i="6"/>
  <c r="K3" i="6"/>
  <c r="L2" i="6"/>
  <c r="K2" i="6"/>
  <c r="L5001" i="19"/>
  <c r="K5001" i="19"/>
  <c r="L5000" i="19"/>
  <c r="K5000" i="19"/>
  <c r="L4999" i="19"/>
  <c r="K4999" i="19"/>
  <c r="L4998" i="19"/>
  <c r="K4998" i="19"/>
  <c r="L4997" i="19"/>
  <c r="K4997" i="19"/>
  <c r="L4996" i="19"/>
  <c r="K4996" i="19"/>
  <c r="L4995" i="19"/>
  <c r="K4995" i="19"/>
  <c r="L4994" i="19"/>
  <c r="K4994" i="19"/>
  <c r="L4993" i="19"/>
  <c r="K4993" i="19"/>
  <c r="L4992" i="19"/>
  <c r="K4992" i="19"/>
  <c r="L4991" i="19"/>
  <c r="K4991" i="19"/>
  <c r="L4990" i="19"/>
  <c r="K4990" i="19"/>
  <c r="L4989" i="19"/>
  <c r="K4989" i="19"/>
  <c r="L4988" i="19"/>
  <c r="K4988" i="19"/>
  <c r="L4987" i="19"/>
  <c r="K4987" i="19"/>
  <c r="L4986" i="19"/>
  <c r="K4986" i="19"/>
  <c r="L4985" i="19"/>
  <c r="K4985" i="19"/>
  <c r="L4984" i="19"/>
  <c r="K4984" i="19"/>
  <c r="L4983" i="19"/>
  <c r="K4983" i="19"/>
  <c r="L4982" i="19"/>
  <c r="K4982" i="19"/>
  <c r="L4981" i="19"/>
  <c r="K4981" i="19"/>
  <c r="L4980" i="19"/>
  <c r="K4980" i="19"/>
  <c r="L4979" i="19"/>
  <c r="K4979" i="19"/>
  <c r="L4978" i="19"/>
  <c r="K4978" i="19"/>
  <c r="L4977" i="19"/>
  <c r="K4977" i="19"/>
  <c r="L4976" i="19"/>
  <c r="K4976" i="19"/>
  <c r="L4975" i="19"/>
  <c r="K4975" i="19"/>
  <c r="L4974" i="19"/>
  <c r="K4974" i="19"/>
  <c r="L4973" i="19"/>
  <c r="K4973" i="19"/>
  <c r="L4972" i="19"/>
  <c r="K4972" i="19"/>
  <c r="L4971" i="19"/>
  <c r="K4971" i="19"/>
  <c r="L4970" i="19"/>
  <c r="K4970" i="19"/>
  <c r="L4969" i="19"/>
  <c r="K4969" i="19"/>
  <c r="L4968" i="19"/>
  <c r="K4968" i="19"/>
  <c r="L4967" i="19"/>
  <c r="K4967" i="19"/>
  <c r="L4966" i="19"/>
  <c r="K4966" i="19"/>
  <c r="L4965" i="19"/>
  <c r="K4965" i="19"/>
  <c r="L4964" i="19"/>
  <c r="K4964" i="19"/>
  <c r="L4963" i="19"/>
  <c r="K4963" i="19"/>
  <c r="L4962" i="19"/>
  <c r="K4962" i="19"/>
  <c r="L4961" i="19"/>
  <c r="K4961" i="19"/>
  <c r="L4960" i="19"/>
  <c r="K4960" i="19"/>
  <c r="L4959" i="19"/>
  <c r="K4959" i="19"/>
  <c r="L4958" i="19"/>
  <c r="K4958" i="19"/>
  <c r="L4957" i="19"/>
  <c r="K4957" i="19"/>
  <c r="L4956" i="19"/>
  <c r="K4956" i="19"/>
  <c r="L4955" i="19"/>
  <c r="K4955" i="19"/>
  <c r="L4954" i="19"/>
  <c r="K4954" i="19"/>
  <c r="L4953" i="19"/>
  <c r="K4953" i="19"/>
  <c r="L4952" i="19"/>
  <c r="K4952" i="19"/>
  <c r="L4951" i="19"/>
  <c r="K4951" i="19"/>
  <c r="L4950" i="19"/>
  <c r="K4950" i="19"/>
  <c r="L4949" i="19"/>
  <c r="K4949" i="19"/>
  <c r="L4948" i="19"/>
  <c r="K4948" i="19"/>
  <c r="L4947" i="19"/>
  <c r="K4947" i="19"/>
  <c r="L4946" i="19"/>
  <c r="K4946" i="19"/>
  <c r="L4945" i="19"/>
  <c r="K4945" i="19"/>
  <c r="L4944" i="19"/>
  <c r="K4944" i="19"/>
  <c r="L4943" i="19"/>
  <c r="K4943" i="19"/>
  <c r="L4942" i="19"/>
  <c r="K4942" i="19"/>
  <c r="L4941" i="19"/>
  <c r="K4941" i="19"/>
  <c r="L4940" i="19"/>
  <c r="K4940" i="19"/>
  <c r="L4939" i="19"/>
  <c r="K4939" i="19"/>
  <c r="L4938" i="19"/>
  <c r="K4938" i="19"/>
  <c r="L4937" i="19"/>
  <c r="K4937" i="19"/>
  <c r="L4936" i="19"/>
  <c r="K4936" i="19"/>
  <c r="L4935" i="19"/>
  <c r="K4935" i="19"/>
  <c r="L4934" i="19"/>
  <c r="K4934" i="19"/>
  <c r="L4933" i="19"/>
  <c r="K4933" i="19"/>
  <c r="L4932" i="19"/>
  <c r="K4932" i="19"/>
  <c r="L4931" i="19"/>
  <c r="K4931" i="19"/>
  <c r="L4930" i="19"/>
  <c r="K4930" i="19"/>
  <c r="L4929" i="19"/>
  <c r="K4929" i="19"/>
  <c r="L4928" i="19"/>
  <c r="K4928" i="19"/>
  <c r="L4927" i="19"/>
  <c r="K4927" i="19"/>
  <c r="L4926" i="19"/>
  <c r="K4926" i="19"/>
  <c r="L4925" i="19"/>
  <c r="K4925" i="19"/>
  <c r="L4924" i="19"/>
  <c r="K4924" i="19"/>
  <c r="L4923" i="19"/>
  <c r="K4923" i="19"/>
  <c r="L4922" i="19"/>
  <c r="K4922" i="19"/>
  <c r="L4921" i="19"/>
  <c r="K4921" i="19"/>
  <c r="L4920" i="19"/>
  <c r="K4920" i="19"/>
  <c r="L4919" i="19"/>
  <c r="K4919" i="19"/>
  <c r="L4918" i="19"/>
  <c r="K4918" i="19"/>
  <c r="L4917" i="19"/>
  <c r="K4917" i="19"/>
  <c r="L4916" i="19"/>
  <c r="K4916" i="19"/>
  <c r="L4915" i="19"/>
  <c r="K4915" i="19"/>
  <c r="L4914" i="19"/>
  <c r="K4914" i="19"/>
  <c r="L4913" i="19"/>
  <c r="K4913" i="19"/>
  <c r="L4912" i="19"/>
  <c r="K4912" i="19"/>
  <c r="L4911" i="19"/>
  <c r="K4911" i="19"/>
  <c r="L4910" i="19"/>
  <c r="K4910" i="19"/>
  <c r="L4909" i="19"/>
  <c r="K4909" i="19"/>
  <c r="L4908" i="19"/>
  <c r="K4908" i="19"/>
  <c r="L4907" i="19"/>
  <c r="K4907" i="19"/>
  <c r="L4906" i="19"/>
  <c r="K4906" i="19"/>
  <c r="L4905" i="19"/>
  <c r="K4905" i="19"/>
  <c r="L4904" i="19"/>
  <c r="K4904" i="19"/>
  <c r="L4903" i="19"/>
  <c r="K4903" i="19"/>
  <c r="L4902" i="19"/>
  <c r="K4902" i="19"/>
  <c r="L4901" i="19"/>
  <c r="K4901" i="19"/>
  <c r="L4900" i="19"/>
  <c r="K4900" i="19"/>
  <c r="L4899" i="19"/>
  <c r="K4899" i="19"/>
  <c r="L4898" i="19"/>
  <c r="K4898" i="19"/>
  <c r="L4897" i="19"/>
  <c r="K4897" i="19"/>
  <c r="L4896" i="19"/>
  <c r="K4896" i="19"/>
  <c r="L4895" i="19"/>
  <c r="K4895" i="19"/>
  <c r="L4894" i="19"/>
  <c r="K4894" i="19"/>
  <c r="L4893" i="19"/>
  <c r="K4893" i="19"/>
  <c r="L4892" i="19"/>
  <c r="K4892" i="19"/>
  <c r="L4891" i="19"/>
  <c r="K4891" i="19"/>
  <c r="L4890" i="19"/>
  <c r="K4890" i="19"/>
  <c r="L4889" i="19"/>
  <c r="K4889" i="19"/>
  <c r="L4888" i="19"/>
  <c r="K4888" i="19"/>
  <c r="L4887" i="19"/>
  <c r="K4887" i="19"/>
  <c r="L4886" i="19"/>
  <c r="K4886" i="19"/>
  <c r="L4885" i="19"/>
  <c r="K4885" i="19"/>
  <c r="L4884" i="19"/>
  <c r="K4884" i="19"/>
  <c r="L4883" i="19"/>
  <c r="K4883" i="19"/>
  <c r="L4882" i="19"/>
  <c r="K4882" i="19"/>
  <c r="L4881" i="19"/>
  <c r="K4881" i="19"/>
  <c r="L4880" i="19"/>
  <c r="K4880" i="19"/>
  <c r="L4879" i="19"/>
  <c r="K4879" i="19"/>
  <c r="L4878" i="19"/>
  <c r="K4878" i="19"/>
  <c r="L4877" i="19"/>
  <c r="K4877" i="19"/>
  <c r="L4876" i="19"/>
  <c r="K4876" i="19"/>
  <c r="L4875" i="19"/>
  <c r="K4875" i="19"/>
  <c r="L4874" i="19"/>
  <c r="K4874" i="19"/>
  <c r="L4873" i="19"/>
  <c r="K4873" i="19"/>
  <c r="L4872" i="19"/>
  <c r="K4872" i="19"/>
  <c r="L4871" i="19"/>
  <c r="K4871" i="19"/>
  <c r="L4870" i="19"/>
  <c r="K4870" i="19"/>
  <c r="L4869" i="19"/>
  <c r="K4869" i="19"/>
  <c r="L4868" i="19"/>
  <c r="K4868" i="19"/>
  <c r="L4867" i="19"/>
  <c r="K4867" i="19"/>
  <c r="L4866" i="19"/>
  <c r="K4866" i="19"/>
  <c r="L4865" i="19"/>
  <c r="K4865" i="19"/>
  <c r="L4864" i="19"/>
  <c r="K4864" i="19"/>
  <c r="L4863" i="19"/>
  <c r="K4863" i="19"/>
  <c r="L4862" i="19"/>
  <c r="K4862" i="19"/>
  <c r="L4861" i="19"/>
  <c r="K4861" i="19"/>
  <c r="L4860" i="19"/>
  <c r="K4860" i="19"/>
  <c r="L4859" i="19"/>
  <c r="K4859" i="19"/>
  <c r="L4858" i="19"/>
  <c r="K4858" i="19"/>
  <c r="L4857" i="19"/>
  <c r="K4857" i="19"/>
  <c r="L4856" i="19"/>
  <c r="K4856" i="19"/>
  <c r="L4855" i="19"/>
  <c r="K4855" i="19"/>
  <c r="L4854" i="19"/>
  <c r="K4854" i="19"/>
  <c r="L4853" i="19"/>
  <c r="K4853" i="19"/>
  <c r="L4852" i="19"/>
  <c r="K4852" i="19"/>
  <c r="L4851" i="19"/>
  <c r="K4851" i="19"/>
  <c r="L4850" i="19"/>
  <c r="K4850" i="19"/>
  <c r="L4849" i="19"/>
  <c r="K4849" i="19"/>
  <c r="L4848" i="19"/>
  <c r="K4848" i="19"/>
  <c r="L4847" i="19"/>
  <c r="K4847" i="19"/>
  <c r="L4846" i="19"/>
  <c r="K4846" i="19"/>
  <c r="L4845" i="19"/>
  <c r="K4845" i="19"/>
  <c r="L4844" i="19"/>
  <c r="K4844" i="19"/>
  <c r="L4843" i="19"/>
  <c r="K4843" i="19"/>
  <c r="L4842" i="19"/>
  <c r="K4842" i="19"/>
  <c r="L4841" i="19"/>
  <c r="K4841" i="19"/>
  <c r="L4840" i="19"/>
  <c r="K4840" i="19"/>
  <c r="L4839" i="19"/>
  <c r="K4839" i="19"/>
  <c r="L4838" i="19"/>
  <c r="K4838" i="19"/>
  <c r="L4837" i="19"/>
  <c r="K4837" i="19"/>
  <c r="L4836" i="19"/>
  <c r="K4836" i="19"/>
  <c r="L4835" i="19"/>
  <c r="K4835" i="19"/>
  <c r="L4834" i="19"/>
  <c r="K4834" i="19"/>
  <c r="L4833" i="19"/>
  <c r="K4833" i="19"/>
  <c r="L4832" i="19"/>
  <c r="K4832" i="19"/>
  <c r="L4831" i="19"/>
  <c r="K4831" i="19"/>
  <c r="L4830" i="19"/>
  <c r="K4830" i="19"/>
  <c r="L4829" i="19"/>
  <c r="K4829" i="19"/>
  <c r="L4828" i="19"/>
  <c r="K4828" i="19"/>
  <c r="L4827" i="19"/>
  <c r="K4827" i="19"/>
  <c r="L4826" i="19"/>
  <c r="K4826" i="19"/>
  <c r="L4825" i="19"/>
  <c r="K4825" i="19"/>
  <c r="L4824" i="19"/>
  <c r="K4824" i="19"/>
  <c r="L4823" i="19"/>
  <c r="K4823" i="19"/>
  <c r="L4822" i="19"/>
  <c r="K4822" i="19"/>
  <c r="L4821" i="19"/>
  <c r="K4821" i="19"/>
  <c r="L4820" i="19"/>
  <c r="K4820" i="19"/>
  <c r="L4819" i="19"/>
  <c r="K4819" i="19"/>
  <c r="L4818" i="19"/>
  <c r="K4818" i="19"/>
  <c r="L4817" i="19"/>
  <c r="K4817" i="19"/>
  <c r="L4816" i="19"/>
  <c r="K4816" i="19"/>
  <c r="L4815" i="19"/>
  <c r="K4815" i="19"/>
  <c r="L4814" i="19"/>
  <c r="K4814" i="19"/>
  <c r="L4813" i="19"/>
  <c r="K4813" i="19"/>
  <c r="L4812" i="19"/>
  <c r="K4812" i="19"/>
  <c r="L4811" i="19"/>
  <c r="K4811" i="19"/>
  <c r="L4810" i="19"/>
  <c r="K4810" i="19"/>
  <c r="L4809" i="19"/>
  <c r="K4809" i="19"/>
  <c r="L4808" i="19"/>
  <c r="K4808" i="19"/>
  <c r="L4807" i="19"/>
  <c r="K4807" i="19"/>
  <c r="L4806" i="19"/>
  <c r="K4806" i="19"/>
  <c r="L4805" i="19"/>
  <c r="K4805" i="19"/>
  <c r="L4804" i="19"/>
  <c r="K4804" i="19"/>
  <c r="L4803" i="19"/>
  <c r="K4803" i="19"/>
  <c r="L4802" i="19"/>
  <c r="K4802" i="19"/>
  <c r="L4801" i="19"/>
  <c r="K4801" i="19"/>
  <c r="L4800" i="19"/>
  <c r="K4800" i="19"/>
  <c r="L4799" i="19"/>
  <c r="K4799" i="19"/>
  <c r="L4798" i="19"/>
  <c r="K4798" i="19"/>
  <c r="L4797" i="19"/>
  <c r="K4797" i="19"/>
  <c r="L4796" i="19"/>
  <c r="K4796" i="19"/>
  <c r="L4795" i="19"/>
  <c r="K4795" i="19"/>
  <c r="L4794" i="19"/>
  <c r="K4794" i="19"/>
  <c r="L4793" i="19"/>
  <c r="K4793" i="19"/>
  <c r="L4792" i="19"/>
  <c r="K4792" i="19"/>
  <c r="L4791" i="19"/>
  <c r="K4791" i="19"/>
  <c r="L4790" i="19"/>
  <c r="K4790" i="19"/>
  <c r="L4789" i="19"/>
  <c r="K4789" i="19"/>
  <c r="L4788" i="19"/>
  <c r="K4788" i="19"/>
  <c r="L4787" i="19"/>
  <c r="K4787" i="19"/>
  <c r="L4786" i="19"/>
  <c r="K4786" i="19"/>
  <c r="L4785" i="19"/>
  <c r="K4785" i="19"/>
  <c r="L4784" i="19"/>
  <c r="K4784" i="19"/>
  <c r="L4783" i="19"/>
  <c r="K4783" i="19"/>
  <c r="L4782" i="19"/>
  <c r="K4782" i="19"/>
  <c r="L4781" i="19"/>
  <c r="K4781" i="19"/>
  <c r="L4780" i="19"/>
  <c r="K4780" i="19"/>
  <c r="L4779" i="19"/>
  <c r="K4779" i="19"/>
  <c r="L4778" i="19"/>
  <c r="K4778" i="19"/>
  <c r="L4777" i="19"/>
  <c r="K4777" i="19"/>
  <c r="L4776" i="19"/>
  <c r="K4776" i="19"/>
  <c r="L4775" i="19"/>
  <c r="K4775" i="19"/>
  <c r="L4774" i="19"/>
  <c r="K4774" i="19"/>
  <c r="L4773" i="19"/>
  <c r="K4773" i="19"/>
  <c r="L4772" i="19"/>
  <c r="K4772" i="19"/>
  <c r="L4771" i="19"/>
  <c r="K4771" i="19"/>
  <c r="L4770" i="19"/>
  <c r="K4770" i="19"/>
  <c r="L4769" i="19"/>
  <c r="K4769" i="19"/>
  <c r="L4768" i="19"/>
  <c r="K4768" i="19"/>
  <c r="L4767" i="19"/>
  <c r="K4767" i="19"/>
  <c r="L4766" i="19"/>
  <c r="K4766" i="19"/>
  <c r="L4765" i="19"/>
  <c r="K4765" i="19"/>
  <c r="L4764" i="19"/>
  <c r="K4764" i="19"/>
  <c r="L4763" i="19"/>
  <c r="K4763" i="19"/>
  <c r="L4762" i="19"/>
  <c r="K4762" i="19"/>
  <c r="L4761" i="19"/>
  <c r="K4761" i="19"/>
  <c r="L4760" i="19"/>
  <c r="K4760" i="19"/>
  <c r="L4759" i="19"/>
  <c r="K4759" i="19"/>
  <c r="L4758" i="19"/>
  <c r="K4758" i="19"/>
  <c r="L4757" i="19"/>
  <c r="K4757" i="19"/>
  <c r="L4756" i="19"/>
  <c r="K4756" i="19"/>
  <c r="L4755" i="19"/>
  <c r="K4755" i="19"/>
  <c r="L4754" i="19"/>
  <c r="K4754" i="19"/>
  <c r="L4753" i="19"/>
  <c r="K4753" i="19"/>
  <c r="L4752" i="19"/>
  <c r="K4752" i="19"/>
  <c r="L4751" i="19"/>
  <c r="K4751" i="19"/>
  <c r="L4750" i="19"/>
  <c r="K4750" i="19"/>
  <c r="L4749" i="19"/>
  <c r="K4749" i="19"/>
  <c r="L4748" i="19"/>
  <c r="K4748" i="19"/>
  <c r="L4747" i="19"/>
  <c r="K4747" i="19"/>
  <c r="L4746" i="19"/>
  <c r="K4746" i="19"/>
  <c r="L4745" i="19"/>
  <c r="K4745" i="19"/>
  <c r="L4744" i="19"/>
  <c r="K4744" i="19"/>
  <c r="L4743" i="19"/>
  <c r="K4743" i="19"/>
  <c r="L4742" i="19"/>
  <c r="K4742" i="19"/>
  <c r="L4741" i="19"/>
  <c r="K4741" i="19"/>
  <c r="L4740" i="19"/>
  <c r="K4740" i="19"/>
  <c r="L4739" i="19"/>
  <c r="K4739" i="19"/>
  <c r="L4738" i="19"/>
  <c r="K4738" i="19"/>
  <c r="L4737" i="19"/>
  <c r="K4737" i="19"/>
  <c r="L4736" i="19"/>
  <c r="K4736" i="19"/>
  <c r="L4735" i="19"/>
  <c r="K4735" i="19"/>
  <c r="L4734" i="19"/>
  <c r="K4734" i="19"/>
  <c r="L4733" i="19"/>
  <c r="K4733" i="19"/>
  <c r="L4732" i="19"/>
  <c r="K4732" i="19"/>
  <c r="L4731" i="19"/>
  <c r="K4731" i="19"/>
  <c r="L4730" i="19"/>
  <c r="K4730" i="19"/>
  <c r="L4729" i="19"/>
  <c r="K4729" i="19"/>
  <c r="L4728" i="19"/>
  <c r="K4728" i="19"/>
  <c r="L4727" i="19"/>
  <c r="K4727" i="19"/>
  <c r="L4726" i="19"/>
  <c r="K4726" i="19"/>
  <c r="L4725" i="19"/>
  <c r="K4725" i="19"/>
  <c r="L4724" i="19"/>
  <c r="K4724" i="19"/>
  <c r="L4723" i="19"/>
  <c r="K4723" i="19"/>
  <c r="L4722" i="19"/>
  <c r="K4722" i="19"/>
  <c r="L4721" i="19"/>
  <c r="K4721" i="19"/>
  <c r="L4720" i="19"/>
  <c r="K4720" i="19"/>
  <c r="L4719" i="19"/>
  <c r="K4719" i="19"/>
  <c r="L4718" i="19"/>
  <c r="K4718" i="19"/>
  <c r="L4717" i="19"/>
  <c r="K4717" i="19"/>
  <c r="L4716" i="19"/>
  <c r="K4716" i="19"/>
  <c r="L4715" i="19"/>
  <c r="K4715" i="19"/>
  <c r="L4714" i="19"/>
  <c r="K4714" i="19"/>
  <c r="L4713" i="19"/>
  <c r="K4713" i="19"/>
  <c r="L4712" i="19"/>
  <c r="K4712" i="19"/>
  <c r="L4711" i="19"/>
  <c r="K4711" i="19"/>
  <c r="L4710" i="19"/>
  <c r="K4710" i="19"/>
  <c r="L4709" i="19"/>
  <c r="K4709" i="19"/>
  <c r="L4708" i="19"/>
  <c r="K4708" i="19"/>
  <c r="L4707" i="19"/>
  <c r="K4707" i="19"/>
  <c r="L4706" i="19"/>
  <c r="K4706" i="19"/>
  <c r="L4705" i="19"/>
  <c r="K4705" i="19"/>
  <c r="L4704" i="19"/>
  <c r="K4704" i="19"/>
  <c r="L4703" i="19"/>
  <c r="K4703" i="19"/>
  <c r="L4702" i="19"/>
  <c r="K4702" i="19"/>
  <c r="L4701" i="19"/>
  <c r="K4701" i="19"/>
  <c r="L4700" i="19"/>
  <c r="K4700" i="19"/>
  <c r="L4699" i="19"/>
  <c r="K4699" i="19"/>
  <c r="L4698" i="19"/>
  <c r="K4698" i="19"/>
  <c r="L4697" i="19"/>
  <c r="K4697" i="19"/>
  <c r="L4696" i="19"/>
  <c r="K4696" i="19"/>
  <c r="L4695" i="19"/>
  <c r="K4695" i="19"/>
  <c r="L4694" i="19"/>
  <c r="K4694" i="19"/>
  <c r="L4693" i="19"/>
  <c r="K4693" i="19"/>
  <c r="L4692" i="19"/>
  <c r="K4692" i="19"/>
  <c r="L4691" i="19"/>
  <c r="K4691" i="19"/>
  <c r="L4690" i="19"/>
  <c r="K4690" i="19"/>
  <c r="L4689" i="19"/>
  <c r="K4689" i="19"/>
  <c r="L4688" i="19"/>
  <c r="K4688" i="19"/>
  <c r="L4687" i="19"/>
  <c r="K4687" i="19"/>
  <c r="L4686" i="19"/>
  <c r="K4686" i="19"/>
  <c r="L4685" i="19"/>
  <c r="K4685" i="19"/>
  <c r="L4684" i="19"/>
  <c r="K4684" i="19"/>
  <c r="L4683" i="19"/>
  <c r="K4683" i="19"/>
  <c r="L4682" i="19"/>
  <c r="K4682" i="19"/>
  <c r="L4681" i="19"/>
  <c r="K4681" i="19"/>
  <c r="L4680" i="19"/>
  <c r="K4680" i="19"/>
  <c r="L4679" i="19"/>
  <c r="K4679" i="19"/>
  <c r="L4678" i="19"/>
  <c r="K4678" i="19"/>
  <c r="L4677" i="19"/>
  <c r="K4677" i="19"/>
  <c r="L4676" i="19"/>
  <c r="K4676" i="19"/>
  <c r="L4675" i="19"/>
  <c r="K4675" i="19"/>
  <c r="L4674" i="19"/>
  <c r="K4674" i="19"/>
  <c r="L4673" i="19"/>
  <c r="K4673" i="19"/>
  <c r="L4672" i="19"/>
  <c r="K4672" i="19"/>
  <c r="L4671" i="19"/>
  <c r="K4671" i="19"/>
  <c r="L4670" i="19"/>
  <c r="K4670" i="19"/>
  <c r="L4669" i="19"/>
  <c r="K4669" i="19"/>
  <c r="L4668" i="19"/>
  <c r="K4668" i="19"/>
  <c r="L4667" i="19"/>
  <c r="K4667" i="19"/>
  <c r="L4666" i="19"/>
  <c r="K4666" i="19"/>
  <c r="L4665" i="19"/>
  <c r="K4665" i="19"/>
  <c r="L4664" i="19"/>
  <c r="K4664" i="19"/>
  <c r="L4663" i="19"/>
  <c r="K4663" i="19"/>
  <c r="L4662" i="19"/>
  <c r="K4662" i="19"/>
  <c r="L4661" i="19"/>
  <c r="K4661" i="19"/>
  <c r="L4660" i="19"/>
  <c r="K4660" i="19"/>
  <c r="L4659" i="19"/>
  <c r="K4659" i="19"/>
  <c r="L4658" i="19"/>
  <c r="K4658" i="19"/>
  <c r="L4657" i="19"/>
  <c r="K4657" i="19"/>
  <c r="L4656" i="19"/>
  <c r="K4656" i="19"/>
  <c r="L4655" i="19"/>
  <c r="K4655" i="19"/>
  <c r="L4654" i="19"/>
  <c r="K4654" i="19"/>
  <c r="L4653" i="19"/>
  <c r="K4653" i="19"/>
  <c r="L4652" i="19"/>
  <c r="K4652" i="19"/>
  <c r="L4651" i="19"/>
  <c r="K4651" i="19"/>
  <c r="L4650" i="19"/>
  <c r="K4650" i="19"/>
  <c r="L4649" i="19"/>
  <c r="K4649" i="19"/>
  <c r="L4648" i="19"/>
  <c r="K4648" i="19"/>
  <c r="L4647" i="19"/>
  <c r="K4647" i="19"/>
  <c r="L4646" i="19"/>
  <c r="K4646" i="19"/>
  <c r="L4645" i="19"/>
  <c r="K4645" i="19"/>
  <c r="L4644" i="19"/>
  <c r="K4644" i="19"/>
  <c r="L4643" i="19"/>
  <c r="K4643" i="19"/>
  <c r="L4642" i="19"/>
  <c r="K4642" i="19"/>
  <c r="L4641" i="19"/>
  <c r="K4641" i="19"/>
  <c r="L4640" i="19"/>
  <c r="K4640" i="19"/>
  <c r="L4639" i="19"/>
  <c r="K4639" i="19"/>
  <c r="L4638" i="19"/>
  <c r="K4638" i="19"/>
  <c r="L4637" i="19"/>
  <c r="K4637" i="19"/>
  <c r="L4636" i="19"/>
  <c r="K4636" i="19"/>
  <c r="L4635" i="19"/>
  <c r="K4635" i="19"/>
  <c r="L4634" i="19"/>
  <c r="K4634" i="19"/>
  <c r="L4633" i="19"/>
  <c r="K4633" i="19"/>
  <c r="L4632" i="19"/>
  <c r="K4632" i="19"/>
  <c r="L4631" i="19"/>
  <c r="K4631" i="19"/>
  <c r="L4630" i="19"/>
  <c r="K4630" i="19"/>
  <c r="L4629" i="19"/>
  <c r="K4629" i="19"/>
  <c r="L4628" i="19"/>
  <c r="K4628" i="19"/>
  <c r="L4627" i="19"/>
  <c r="K4627" i="19"/>
  <c r="L4626" i="19"/>
  <c r="K4626" i="19"/>
  <c r="L4625" i="19"/>
  <c r="K4625" i="19"/>
  <c r="L4624" i="19"/>
  <c r="K4624" i="19"/>
  <c r="L4623" i="19"/>
  <c r="K4623" i="19"/>
  <c r="L4622" i="19"/>
  <c r="K4622" i="19"/>
  <c r="L4621" i="19"/>
  <c r="K4621" i="19"/>
  <c r="L4620" i="19"/>
  <c r="K4620" i="19"/>
  <c r="L4619" i="19"/>
  <c r="K4619" i="19"/>
  <c r="L4618" i="19"/>
  <c r="K4618" i="19"/>
  <c r="L4617" i="19"/>
  <c r="K4617" i="19"/>
  <c r="L4616" i="19"/>
  <c r="K4616" i="19"/>
  <c r="L4615" i="19"/>
  <c r="K4615" i="19"/>
  <c r="L4614" i="19"/>
  <c r="K4614" i="19"/>
  <c r="L4613" i="19"/>
  <c r="K4613" i="19"/>
  <c r="L4612" i="19"/>
  <c r="K4612" i="19"/>
  <c r="L4611" i="19"/>
  <c r="K4611" i="19"/>
  <c r="L4610" i="19"/>
  <c r="K4610" i="19"/>
  <c r="L4609" i="19"/>
  <c r="K4609" i="19"/>
  <c r="L4608" i="19"/>
  <c r="K4608" i="19"/>
  <c r="L4607" i="19"/>
  <c r="K4607" i="19"/>
  <c r="L4606" i="19"/>
  <c r="K4606" i="19"/>
  <c r="L4605" i="19"/>
  <c r="K4605" i="19"/>
  <c r="L4604" i="19"/>
  <c r="K4604" i="19"/>
  <c r="L4603" i="19"/>
  <c r="K4603" i="19"/>
  <c r="L4602" i="19"/>
  <c r="K4602" i="19"/>
  <c r="L4601" i="19"/>
  <c r="K4601" i="19"/>
  <c r="L4600" i="19"/>
  <c r="K4600" i="19"/>
  <c r="L4599" i="19"/>
  <c r="K4599" i="19"/>
  <c r="L4598" i="19"/>
  <c r="K4598" i="19"/>
  <c r="L4597" i="19"/>
  <c r="K4597" i="19"/>
  <c r="L4596" i="19"/>
  <c r="K4596" i="19"/>
  <c r="L4595" i="19"/>
  <c r="K4595" i="19"/>
  <c r="L4594" i="19"/>
  <c r="K4594" i="19"/>
  <c r="L4593" i="19"/>
  <c r="K4593" i="19"/>
  <c r="L4592" i="19"/>
  <c r="K4592" i="19"/>
  <c r="L4591" i="19"/>
  <c r="K4591" i="19"/>
  <c r="L4590" i="19"/>
  <c r="K4590" i="19"/>
  <c r="L4589" i="19"/>
  <c r="K4589" i="19"/>
  <c r="L4588" i="19"/>
  <c r="K4588" i="19"/>
  <c r="L4587" i="19"/>
  <c r="K4587" i="19"/>
  <c r="L4586" i="19"/>
  <c r="K4586" i="19"/>
  <c r="L4585" i="19"/>
  <c r="K4585" i="19"/>
  <c r="L4584" i="19"/>
  <c r="K4584" i="19"/>
  <c r="L4583" i="19"/>
  <c r="K4583" i="19"/>
  <c r="L4582" i="19"/>
  <c r="K4582" i="19"/>
  <c r="L4581" i="19"/>
  <c r="K4581" i="19"/>
  <c r="L4580" i="19"/>
  <c r="K4580" i="19"/>
  <c r="L4579" i="19"/>
  <c r="K4579" i="19"/>
  <c r="L4578" i="19"/>
  <c r="K4578" i="19"/>
  <c r="L4577" i="19"/>
  <c r="K4577" i="19"/>
  <c r="L4576" i="19"/>
  <c r="K4576" i="19"/>
  <c r="L4575" i="19"/>
  <c r="K4575" i="19"/>
  <c r="L4574" i="19"/>
  <c r="K4574" i="19"/>
  <c r="L4573" i="19"/>
  <c r="K4573" i="19"/>
  <c r="L4572" i="19"/>
  <c r="K4572" i="19"/>
  <c r="L4571" i="19"/>
  <c r="K4571" i="19"/>
  <c r="L4570" i="19"/>
  <c r="K4570" i="19"/>
  <c r="L4569" i="19"/>
  <c r="K4569" i="19"/>
  <c r="L4568" i="19"/>
  <c r="K4568" i="19"/>
  <c r="L4567" i="19"/>
  <c r="K4567" i="19"/>
  <c r="L4566" i="19"/>
  <c r="K4566" i="19"/>
  <c r="L4565" i="19"/>
  <c r="K4565" i="19"/>
  <c r="L4564" i="19"/>
  <c r="K4564" i="19"/>
  <c r="L4563" i="19"/>
  <c r="K4563" i="19"/>
  <c r="L4562" i="19"/>
  <c r="K4562" i="19"/>
  <c r="L4561" i="19"/>
  <c r="K4561" i="19"/>
  <c r="L4560" i="19"/>
  <c r="K4560" i="19"/>
  <c r="L4559" i="19"/>
  <c r="K4559" i="19"/>
  <c r="L4558" i="19"/>
  <c r="K4558" i="19"/>
  <c r="L4557" i="19"/>
  <c r="K4557" i="19"/>
  <c r="L4556" i="19"/>
  <c r="K4556" i="19"/>
  <c r="L4555" i="19"/>
  <c r="K4555" i="19"/>
  <c r="L4554" i="19"/>
  <c r="K4554" i="19"/>
  <c r="L4553" i="19"/>
  <c r="K4553" i="19"/>
  <c r="L4552" i="19"/>
  <c r="K4552" i="19"/>
  <c r="L4551" i="19"/>
  <c r="K4551" i="19"/>
  <c r="L4550" i="19"/>
  <c r="K4550" i="19"/>
  <c r="L4549" i="19"/>
  <c r="K4549" i="19"/>
  <c r="L4548" i="19"/>
  <c r="K4548" i="19"/>
  <c r="L4547" i="19"/>
  <c r="K4547" i="19"/>
  <c r="L4546" i="19"/>
  <c r="K4546" i="19"/>
  <c r="L4545" i="19"/>
  <c r="K4545" i="19"/>
  <c r="L4544" i="19"/>
  <c r="K4544" i="19"/>
  <c r="L4543" i="19"/>
  <c r="K4543" i="19"/>
  <c r="L4542" i="19"/>
  <c r="K4542" i="19"/>
  <c r="L4541" i="19"/>
  <c r="K4541" i="19"/>
  <c r="L4540" i="19"/>
  <c r="K4540" i="19"/>
  <c r="L4539" i="19"/>
  <c r="K4539" i="19"/>
  <c r="L4538" i="19"/>
  <c r="K4538" i="19"/>
  <c r="L4537" i="19"/>
  <c r="K4537" i="19"/>
  <c r="L4536" i="19"/>
  <c r="K4536" i="19"/>
  <c r="L4535" i="19"/>
  <c r="K4535" i="19"/>
  <c r="L4534" i="19"/>
  <c r="K4534" i="19"/>
  <c r="L4533" i="19"/>
  <c r="K4533" i="19"/>
  <c r="L4532" i="19"/>
  <c r="K4532" i="19"/>
  <c r="L4531" i="19"/>
  <c r="K4531" i="19"/>
  <c r="L4530" i="19"/>
  <c r="K4530" i="19"/>
  <c r="L4529" i="19"/>
  <c r="K4529" i="19"/>
  <c r="L4528" i="19"/>
  <c r="K4528" i="19"/>
  <c r="L4527" i="19"/>
  <c r="K4527" i="19"/>
  <c r="L4526" i="19"/>
  <c r="K4526" i="19"/>
  <c r="L4525" i="19"/>
  <c r="K4525" i="19"/>
  <c r="L4524" i="19"/>
  <c r="K4524" i="19"/>
  <c r="L4523" i="19"/>
  <c r="K4523" i="19"/>
  <c r="L4522" i="19"/>
  <c r="K4522" i="19"/>
  <c r="L4521" i="19"/>
  <c r="K4521" i="19"/>
  <c r="L4520" i="19"/>
  <c r="K4520" i="19"/>
  <c r="L4519" i="19"/>
  <c r="K4519" i="19"/>
  <c r="L4518" i="19"/>
  <c r="K4518" i="19"/>
  <c r="L4517" i="19"/>
  <c r="K4517" i="19"/>
  <c r="L4516" i="19"/>
  <c r="K4516" i="19"/>
  <c r="L4515" i="19"/>
  <c r="K4515" i="19"/>
  <c r="L4514" i="19"/>
  <c r="K4514" i="19"/>
  <c r="L4513" i="19"/>
  <c r="K4513" i="19"/>
  <c r="L4512" i="19"/>
  <c r="K4512" i="19"/>
  <c r="L4511" i="19"/>
  <c r="K4511" i="19"/>
  <c r="L4510" i="19"/>
  <c r="K4510" i="19"/>
  <c r="L4509" i="19"/>
  <c r="K4509" i="19"/>
  <c r="L4508" i="19"/>
  <c r="K4508" i="19"/>
  <c r="L4507" i="19"/>
  <c r="K4507" i="19"/>
  <c r="L4506" i="19"/>
  <c r="K4506" i="19"/>
  <c r="L4505" i="19"/>
  <c r="K4505" i="19"/>
  <c r="L4504" i="19"/>
  <c r="K4504" i="19"/>
  <c r="L4503" i="19"/>
  <c r="K4503" i="19"/>
  <c r="L4502" i="19"/>
  <c r="K4502" i="19"/>
  <c r="L4501" i="19"/>
  <c r="K4501" i="19"/>
  <c r="L4500" i="19"/>
  <c r="K4500" i="19"/>
  <c r="L4499" i="19"/>
  <c r="K4499" i="19"/>
  <c r="L4498" i="19"/>
  <c r="K4498" i="19"/>
  <c r="L4497" i="19"/>
  <c r="K4497" i="19"/>
  <c r="L4496" i="19"/>
  <c r="K4496" i="19"/>
  <c r="L4495" i="19"/>
  <c r="K4495" i="19"/>
  <c r="L4494" i="19"/>
  <c r="K4494" i="19"/>
  <c r="L4493" i="19"/>
  <c r="K4493" i="19"/>
  <c r="L4492" i="19"/>
  <c r="K4492" i="19"/>
  <c r="L4491" i="19"/>
  <c r="K4491" i="19"/>
  <c r="L4490" i="19"/>
  <c r="K4490" i="19"/>
  <c r="L4489" i="19"/>
  <c r="K4489" i="19"/>
  <c r="L4488" i="19"/>
  <c r="K4488" i="19"/>
  <c r="L4487" i="19"/>
  <c r="K4487" i="19"/>
  <c r="L4486" i="19"/>
  <c r="K4486" i="19"/>
  <c r="L4485" i="19"/>
  <c r="K4485" i="19"/>
  <c r="L4484" i="19"/>
  <c r="K4484" i="19"/>
  <c r="L4483" i="19"/>
  <c r="K4483" i="19"/>
  <c r="L4482" i="19"/>
  <c r="K4482" i="19"/>
  <c r="L4481" i="19"/>
  <c r="K4481" i="19"/>
  <c r="L4480" i="19"/>
  <c r="K4480" i="19"/>
  <c r="L4479" i="19"/>
  <c r="K4479" i="19"/>
  <c r="L4478" i="19"/>
  <c r="K4478" i="19"/>
  <c r="L4477" i="19"/>
  <c r="K4477" i="19"/>
  <c r="L4476" i="19"/>
  <c r="K4476" i="19"/>
  <c r="L4475" i="19"/>
  <c r="K4475" i="19"/>
  <c r="L4474" i="19"/>
  <c r="K4474" i="19"/>
  <c r="L4473" i="19"/>
  <c r="K4473" i="19"/>
  <c r="L4472" i="19"/>
  <c r="K4472" i="19"/>
  <c r="L4471" i="19"/>
  <c r="K4471" i="19"/>
  <c r="L4470" i="19"/>
  <c r="K4470" i="19"/>
  <c r="L4469" i="19"/>
  <c r="K4469" i="19"/>
  <c r="L4468" i="19"/>
  <c r="K4468" i="19"/>
  <c r="L4467" i="19"/>
  <c r="K4467" i="19"/>
  <c r="L4466" i="19"/>
  <c r="K4466" i="19"/>
  <c r="L4465" i="19"/>
  <c r="K4465" i="19"/>
  <c r="L4464" i="19"/>
  <c r="K4464" i="19"/>
  <c r="L4463" i="19"/>
  <c r="K4463" i="19"/>
  <c r="L4462" i="19"/>
  <c r="K4462" i="19"/>
  <c r="L4461" i="19"/>
  <c r="K4461" i="19"/>
  <c r="L4460" i="19"/>
  <c r="K4460" i="19"/>
  <c r="L4459" i="19"/>
  <c r="K4459" i="19"/>
  <c r="L4458" i="19"/>
  <c r="K4458" i="19"/>
  <c r="L4457" i="19"/>
  <c r="K4457" i="19"/>
  <c r="L4456" i="19"/>
  <c r="K4456" i="19"/>
  <c r="L4455" i="19"/>
  <c r="K4455" i="19"/>
  <c r="L4454" i="19"/>
  <c r="K4454" i="19"/>
  <c r="L4453" i="19"/>
  <c r="K4453" i="19"/>
  <c r="L4452" i="19"/>
  <c r="K4452" i="19"/>
  <c r="L4451" i="19"/>
  <c r="K4451" i="19"/>
  <c r="L4450" i="19"/>
  <c r="K4450" i="19"/>
  <c r="L4449" i="19"/>
  <c r="K4449" i="19"/>
  <c r="L4448" i="19"/>
  <c r="K4448" i="19"/>
  <c r="L4447" i="19"/>
  <c r="K4447" i="19"/>
  <c r="L4446" i="19"/>
  <c r="K4446" i="19"/>
  <c r="L4445" i="19"/>
  <c r="K4445" i="19"/>
  <c r="L4444" i="19"/>
  <c r="K4444" i="19"/>
  <c r="L4443" i="19"/>
  <c r="K4443" i="19"/>
  <c r="L4442" i="19"/>
  <c r="K4442" i="19"/>
  <c r="L4441" i="19"/>
  <c r="K4441" i="19"/>
  <c r="L4440" i="19"/>
  <c r="K4440" i="19"/>
  <c r="L4439" i="19"/>
  <c r="K4439" i="19"/>
  <c r="L4438" i="19"/>
  <c r="K4438" i="19"/>
  <c r="L4437" i="19"/>
  <c r="K4437" i="19"/>
  <c r="L4436" i="19"/>
  <c r="K4436" i="19"/>
  <c r="L4435" i="19"/>
  <c r="K4435" i="19"/>
  <c r="L4434" i="19"/>
  <c r="K4434" i="19"/>
  <c r="L4433" i="19"/>
  <c r="K4433" i="19"/>
  <c r="L4432" i="19"/>
  <c r="K4432" i="19"/>
  <c r="L4431" i="19"/>
  <c r="K4431" i="19"/>
  <c r="L4430" i="19"/>
  <c r="K4430" i="19"/>
  <c r="L4429" i="19"/>
  <c r="K4429" i="19"/>
  <c r="L4428" i="19"/>
  <c r="K4428" i="19"/>
  <c r="L4427" i="19"/>
  <c r="K4427" i="19"/>
  <c r="L4426" i="19"/>
  <c r="K4426" i="19"/>
  <c r="L4425" i="19"/>
  <c r="K4425" i="19"/>
  <c r="L4424" i="19"/>
  <c r="K4424" i="19"/>
  <c r="L4423" i="19"/>
  <c r="K4423" i="19"/>
  <c r="L4422" i="19"/>
  <c r="K4422" i="19"/>
  <c r="L4421" i="19"/>
  <c r="K4421" i="19"/>
  <c r="L4420" i="19"/>
  <c r="K4420" i="19"/>
  <c r="L4419" i="19"/>
  <c r="K4419" i="19"/>
  <c r="L4418" i="19"/>
  <c r="K4418" i="19"/>
  <c r="L4417" i="19"/>
  <c r="K4417" i="19"/>
  <c r="L4416" i="19"/>
  <c r="K4416" i="19"/>
  <c r="L4415" i="19"/>
  <c r="K4415" i="19"/>
  <c r="L4414" i="19"/>
  <c r="K4414" i="19"/>
  <c r="L4413" i="19"/>
  <c r="K4413" i="19"/>
  <c r="L4412" i="19"/>
  <c r="K4412" i="19"/>
  <c r="L4411" i="19"/>
  <c r="K4411" i="19"/>
  <c r="L4410" i="19"/>
  <c r="K4410" i="19"/>
  <c r="L4409" i="19"/>
  <c r="K4409" i="19"/>
  <c r="L4408" i="19"/>
  <c r="K4408" i="19"/>
  <c r="L4407" i="19"/>
  <c r="K4407" i="19"/>
  <c r="L4406" i="19"/>
  <c r="K4406" i="19"/>
  <c r="L4405" i="19"/>
  <c r="K4405" i="19"/>
  <c r="L4404" i="19"/>
  <c r="K4404" i="19"/>
  <c r="L4403" i="19"/>
  <c r="K4403" i="19"/>
  <c r="L4402" i="19"/>
  <c r="K4402" i="19"/>
  <c r="L4401" i="19"/>
  <c r="K4401" i="19"/>
  <c r="L4400" i="19"/>
  <c r="K4400" i="19"/>
  <c r="L4399" i="19"/>
  <c r="K4399" i="19"/>
  <c r="L4398" i="19"/>
  <c r="K4398" i="19"/>
  <c r="L4397" i="19"/>
  <c r="K4397" i="19"/>
  <c r="L4396" i="19"/>
  <c r="K4396" i="19"/>
  <c r="L4395" i="19"/>
  <c r="K4395" i="19"/>
  <c r="L4394" i="19"/>
  <c r="K4394" i="19"/>
  <c r="L4393" i="19"/>
  <c r="K4393" i="19"/>
  <c r="L4392" i="19"/>
  <c r="K4392" i="19"/>
  <c r="L4391" i="19"/>
  <c r="K4391" i="19"/>
  <c r="L4390" i="19"/>
  <c r="K4390" i="19"/>
  <c r="L4389" i="19"/>
  <c r="K4389" i="19"/>
  <c r="L4388" i="19"/>
  <c r="K4388" i="19"/>
  <c r="L4387" i="19"/>
  <c r="K4387" i="19"/>
  <c r="L4386" i="19"/>
  <c r="K4386" i="19"/>
  <c r="L4385" i="19"/>
  <c r="K4385" i="19"/>
  <c r="L4384" i="19"/>
  <c r="K4384" i="19"/>
  <c r="L4383" i="19"/>
  <c r="K4383" i="19"/>
  <c r="L4382" i="19"/>
  <c r="K4382" i="19"/>
  <c r="L4381" i="19"/>
  <c r="K4381" i="19"/>
  <c r="L4380" i="19"/>
  <c r="K4380" i="19"/>
  <c r="L4379" i="19"/>
  <c r="K4379" i="19"/>
  <c r="L4378" i="19"/>
  <c r="K4378" i="19"/>
  <c r="L4377" i="19"/>
  <c r="K4377" i="19"/>
  <c r="L4376" i="19"/>
  <c r="K4376" i="19"/>
  <c r="L4375" i="19"/>
  <c r="K4375" i="19"/>
  <c r="L4374" i="19"/>
  <c r="K4374" i="19"/>
  <c r="L4373" i="19"/>
  <c r="K4373" i="19"/>
  <c r="L4372" i="19"/>
  <c r="K4372" i="19"/>
  <c r="L4371" i="19"/>
  <c r="K4371" i="19"/>
  <c r="L4370" i="19"/>
  <c r="K4370" i="19"/>
  <c r="L4369" i="19"/>
  <c r="K4369" i="19"/>
  <c r="L4368" i="19"/>
  <c r="K4368" i="19"/>
  <c r="L4367" i="19"/>
  <c r="K4367" i="19"/>
  <c r="L4366" i="19"/>
  <c r="K4366" i="19"/>
  <c r="L4365" i="19"/>
  <c r="K4365" i="19"/>
  <c r="L4364" i="19"/>
  <c r="K4364" i="19"/>
  <c r="L4363" i="19"/>
  <c r="K4363" i="19"/>
  <c r="L4362" i="19"/>
  <c r="K4362" i="19"/>
  <c r="L4361" i="19"/>
  <c r="K4361" i="19"/>
  <c r="L4360" i="19"/>
  <c r="K4360" i="19"/>
  <c r="L4359" i="19"/>
  <c r="K4359" i="19"/>
  <c r="L4358" i="19"/>
  <c r="K4358" i="19"/>
  <c r="L4357" i="19"/>
  <c r="K4357" i="19"/>
  <c r="L4356" i="19"/>
  <c r="K4356" i="19"/>
  <c r="L4355" i="19"/>
  <c r="K4355" i="19"/>
  <c r="L4354" i="19"/>
  <c r="K4354" i="19"/>
  <c r="L4353" i="19"/>
  <c r="K4353" i="19"/>
  <c r="L4352" i="19"/>
  <c r="K4352" i="19"/>
  <c r="L4351" i="19"/>
  <c r="K4351" i="19"/>
  <c r="L4350" i="19"/>
  <c r="K4350" i="19"/>
  <c r="L4349" i="19"/>
  <c r="K4349" i="19"/>
  <c r="L4348" i="19"/>
  <c r="K4348" i="19"/>
  <c r="L4347" i="19"/>
  <c r="K4347" i="19"/>
  <c r="L4346" i="19"/>
  <c r="K4346" i="19"/>
  <c r="L4345" i="19"/>
  <c r="K4345" i="19"/>
  <c r="L4344" i="19"/>
  <c r="K4344" i="19"/>
  <c r="L4343" i="19"/>
  <c r="K4343" i="19"/>
  <c r="L4342" i="19"/>
  <c r="K4342" i="19"/>
  <c r="L4341" i="19"/>
  <c r="K4341" i="19"/>
  <c r="L4340" i="19"/>
  <c r="K4340" i="19"/>
  <c r="L4339" i="19"/>
  <c r="K4339" i="19"/>
  <c r="L4338" i="19"/>
  <c r="K4338" i="19"/>
  <c r="L4337" i="19"/>
  <c r="K4337" i="19"/>
  <c r="L4336" i="19"/>
  <c r="K4336" i="19"/>
  <c r="L4335" i="19"/>
  <c r="K4335" i="19"/>
  <c r="L4334" i="19"/>
  <c r="K4334" i="19"/>
  <c r="L4333" i="19"/>
  <c r="K4333" i="19"/>
  <c r="L4332" i="19"/>
  <c r="K4332" i="19"/>
  <c r="L4331" i="19"/>
  <c r="K4331" i="19"/>
  <c r="L4330" i="19"/>
  <c r="K4330" i="19"/>
  <c r="L4329" i="19"/>
  <c r="K4329" i="19"/>
  <c r="L4328" i="19"/>
  <c r="K4328" i="19"/>
  <c r="L4327" i="19"/>
  <c r="K4327" i="19"/>
  <c r="L4326" i="19"/>
  <c r="K4326" i="19"/>
  <c r="L4325" i="19"/>
  <c r="K4325" i="19"/>
  <c r="L4324" i="19"/>
  <c r="K4324" i="19"/>
  <c r="L4323" i="19"/>
  <c r="K4323" i="19"/>
  <c r="L4322" i="19"/>
  <c r="K4322" i="19"/>
  <c r="L4321" i="19"/>
  <c r="K4321" i="19"/>
  <c r="L4320" i="19"/>
  <c r="K4320" i="19"/>
  <c r="L4319" i="19"/>
  <c r="K4319" i="19"/>
  <c r="L4318" i="19"/>
  <c r="K4318" i="19"/>
  <c r="L4317" i="19"/>
  <c r="K4317" i="19"/>
  <c r="L4316" i="19"/>
  <c r="K4316" i="19"/>
  <c r="L4315" i="19"/>
  <c r="K4315" i="19"/>
  <c r="L4314" i="19"/>
  <c r="K4314" i="19"/>
  <c r="L4313" i="19"/>
  <c r="K4313" i="19"/>
  <c r="L4312" i="19"/>
  <c r="K4312" i="19"/>
  <c r="L4311" i="19"/>
  <c r="K4311" i="19"/>
  <c r="L4310" i="19"/>
  <c r="K4310" i="19"/>
  <c r="L4309" i="19"/>
  <c r="K4309" i="19"/>
  <c r="L4308" i="19"/>
  <c r="K4308" i="19"/>
  <c r="L4307" i="19"/>
  <c r="K4307" i="19"/>
  <c r="L4306" i="19"/>
  <c r="K4306" i="19"/>
  <c r="L4305" i="19"/>
  <c r="K4305" i="19"/>
  <c r="L4304" i="19"/>
  <c r="K4304" i="19"/>
  <c r="L4303" i="19"/>
  <c r="K4303" i="19"/>
  <c r="L4302" i="19"/>
  <c r="K4302" i="19"/>
  <c r="L4301" i="19"/>
  <c r="K4301" i="19"/>
  <c r="L4300" i="19"/>
  <c r="K4300" i="19"/>
  <c r="L4299" i="19"/>
  <c r="K4299" i="19"/>
  <c r="L4298" i="19"/>
  <c r="K4298" i="19"/>
  <c r="L4297" i="19"/>
  <c r="K4297" i="19"/>
  <c r="L4296" i="19"/>
  <c r="K4296" i="19"/>
  <c r="L4295" i="19"/>
  <c r="K4295" i="19"/>
  <c r="L4294" i="19"/>
  <c r="K4294" i="19"/>
  <c r="L4293" i="19"/>
  <c r="K4293" i="19"/>
  <c r="L4292" i="19"/>
  <c r="K4292" i="19"/>
  <c r="L4291" i="19"/>
  <c r="K4291" i="19"/>
  <c r="L4290" i="19"/>
  <c r="K4290" i="19"/>
  <c r="L4289" i="19"/>
  <c r="K4289" i="19"/>
  <c r="L4288" i="19"/>
  <c r="K4288" i="19"/>
  <c r="L4287" i="19"/>
  <c r="K4287" i="19"/>
  <c r="L4286" i="19"/>
  <c r="K4286" i="19"/>
  <c r="L4285" i="19"/>
  <c r="K4285" i="19"/>
  <c r="L4284" i="19"/>
  <c r="K4284" i="19"/>
  <c r="L4283" i="19"/>
  <c r="K4283" i="19"/>
  <c r="L4282" i="19"/>
  <c r="K4282" i="19"/>
  <c r="L4281" i="19"/>
  <c r="K4281" i="19"/>
  <c r="L4280" i="19"/>
  <c r="K4280" i="19"/>
  <c r="L4279" i="19"/>
  <c r="K4279" i="19"/>
  <c r="L4278" i="19"/>
  <c r="K4278" i="19"/>
  <c r="L4277" i="19"/>
  <c r="K4277" i="19"/>
  <c r="L4276" i="19"/>
  <c r="K4276" i="19"/>
  <c r="L4275" i="19"/>
  <c r="K4275" i="19"/>
  <c r="L4274" i="19"/>
  <c r="K4274" i="19"/>
  <c r="L4273" i="19"/>
  <c r="K4273" i="19"/>
  <c r="L4272" i="19"/>
  <c r="K4272" i="19"/>
  <c r="L4271" i="19"/>
  <c r="K4271" i="19"/>
  <c r="L4270" i="19"/>
  <c r="K4270" i="19"/>
  <c r="L4269" i="19"/>
  <c r="K4269" i="19"/>
  <c r="L4268" i="19"/>
  <c r="K4268" i="19"/>
  <c r="L4267" i="19"/>
  <c r="K4267" i="19"/>
  <c r="L4266" i="19"/>
  <c r="K4266" i="19"/>
  <c r="L4265" i="19"/>
  <c r="K4265" i="19"/>
  <c r="L4264" i="19"/>
  <c r="K4264" i="19"/>
  <c r="L4263" i="19"/>
  <c r="K4263" i="19"/>
  <c r="L4262" i="19"/>
  <c r="K4262" i="19"/>
  <c r="L4261" i="19"/>
  <c r="K4261" i="19"/>
  <c r="L4260" i="19"/>
  <c r="K4260" i="19"/>
  <c r="L4259" i="19"/>
  <c r="K4259" i="19"/>
  <c r="L4258" i="19"/>
  <c r="K4258" i="19"/>
  <c r="L4257" i="19"/>
  <c r="K4257" i="19"/>
  <c r="L4256" i="19"/>
  <c r="K4256" i="19"/>
  <c r="L4255" i="19"/>
  <c r="K4255" i="19"/>
  <c r="L4254" i="19"/>
  <c r="K4254" i="19"/>
  <c r="L4253" i="19"/>
  <c r="K4253" i="19"/>
  <c r="L4252" i="19"/>
  <c r="K4252" i="19"/>
  <c r="L4251" i="19"/>
  <c r="K4251" i="19"/>
  <c r="L4250" i="19"/>
  <c r="K4250" i="19"/>
  <c r="L4249" i="19"/>
  <c r="K4249" i="19"/>
  <c r="L4248" i="19"/>
  <c r="K4248" i="19"/>
  <c r="L4247" i="19"/>
  <c r="K4247" i="19"/>
  <c r="L4246" i="19"/>
  <c r="K4246" i="19"/>
  <c r="L4245" i="19"/>
  <c r="K4245" i="19"/>
  <c r="L4244" i="19"/>
  <c r="K4244" i="19"/>
  <c r="L4243" i="19"/>
  <c r="K4243" i="19"/>
  <c r="L4242" i="19"/>
  <c r="K4242" i="19"/>
  <c r="L4241" i="19"/>
  <c r="K4241" i="19"/>
  <c r="L4240" i="19"/>
  <c r="K4240" i="19"/>
  <c r="L4239" i="19"/>
  <c r="K4239" i="19"/>
  <c r="L4238" i="19"/>
  <c r="K4238" i="19"/>
  <c r="L4237" i="19"/>
  <c r="K4237" i="19"/>
  <c r="L4236" i="19"/>
  <c r="K4236" i="19"/>
  <c r="L4235" i="19"/>
  <c r="K4235" i="19"/>
  <c r="L4234" i="19"/>
  <c r="K4234" i="19"/>
  <c r="L4233" i="19"/>
  <c r="K4233" i="19"/>
  <c r="L4232" i="19"/>
  <c r="K4232" i="19"/>
  <c r="L4231" i="19"/>
  <c r="K4231" i="19"/>
  <c r="L4230" i="19"/>
  <c r="K4230" i="19"/>
  <c r="L4229" i="19"/>
  <c r="K4229" i="19"/>
  <c r="L4228" i="19"/>
  <c r="K4228" i="19"/>
  <c r="L4227" i="19"/>
  <c r="K4227" i="19"/>
  <c r="L4226" i="19"/>
  <c r="K4226" i="19"/>
  <c r="L4225" i="19"/>
  <c r="K4225" i="19"/>
  <c r="L4224" i="19"/>
  <c r="K4224" i="19"/>
  <c r="L4223" i="19"/>
  <c r="K4223" i="19"/>
  <c r="L4222" i="19"/>
  <c r="K4222" i="19"/>
  <c r="L4221" i="19"/>
  <c r="K4221" i="19"/>
  <c r="L4220" i="19"/>
  <c r="K4220" i="19"/>
  <c r="L4219" i="19"/>
  <c r="K4219" i="19"/>
  <c r="L4218" i="19"/>
  <c r="K4218" i="19"/>
  <c r="L4217" i="19"/>
  <c r="K4217" i="19"/>
  <c r="L4216" i="19"/>
  <c r="K4216" i="19"/>
  <c r="L4215" i="19"/>
  <c r="K4215" i="19"/>
  <c r="L4214" i="19"/>
  <c r="K4214" i="19"/>
  <c r="L4213" i="19"/>
  <c r="K4213" i="19"/>
  <c r="L4212" i="19"/>
  <c r="K4212" i="19"/>
  <c r="L4211" i="19"/>
  <c r="K4211" i="19"/>
  <c r="L4210" i="19"/>
  <c r="K4210" i="19"/>
  <c r="L4209" i="19"/>
  <c r="K4209" i="19"/>
  <c r="L4208" i="19"/>
  <c r="K4208" i="19"/>
  <c r="L4207" i="19"/>
  <c r="K4207" i="19"/>
  <c r="L4206" i="19"/>
  <c r="K4206" i="19"/>
  <c r="L4205" i="19"/>
  <c r="K4205" i="19"/>
  <c r="L4204" i="19"/>
  <c r="K4204" i="19"/>
  <c r="L4203" i="19"/>
  <c r="K4203" i="19"/>
  <c r="L4202" i="19"/>
  <c r="K4202" i="19"/>
  <c r="L4201" i="19"/>
  <c r="K4201" i="19"/>
  <c r="L4200" i="19"/>
  <c r="K4200" i="19"/>
  <c r="L4199" i="19"/>
  <c r="K4199" i="19"/>
  <c r="L4198" i="19"/>
  <c r="K4198" i="19"/>
  <c r="L4197" i="19"/>
  <c r="K4197" i="19"/>
  <c r="L4196" i="19"/>
  <c r="K4196" i="19"/>
  <c r="L4195" i="19"/>
  <c r="K4195" i="19"/>
  <c r="L4194" i="19"/>
  <c r="K4194" i="19"/>
  <c r="L4193" i="19"/>
  <c r="K4193" i="19"/>
  <c r="L4192" i="19"/>
  <c r="K4192" i="19"/>
  <c r="L4191" i="19"/>
  <c r="K4191" i="19"/>
  <c r="L4190" i="19"/>
  <c r="K4190" i="19"/>
  <c r="L4189" i="19"/>
  <c r="K4189" i="19"/>
  <c r="L4188" i="19"/>
  <c r="K4188" i="19"/>
  <c r="L4187" i="19"/>
  <c r="K4187" i="19"/>
  <c r="L4186" i="19"/>
  <c r="K4186" i="19"/>
  <c r="L4185" i="19"/>
  <c r="K4185" i="19"/>
  <c r="L4184" i="19"/>
  <c r="K4184" i="19"/>
  <c r="L4183" i="19"/>
  <c r="K4183" i="19"/>
  <c r="L4182" i="19"/>
  <c r="K4182" i="19"/>
  <c r="L4181" i="19"/>
  <c r="K4181" i="19"/>
  <c r="L4180" i="19"/>
  <c r="K4180" i="19"/>
  <c r="L4179" i="19"/>
  <c r="K4179" i="19"/>
  <c r="L4178" i="19"/>
  <c r="K4178" i="19"/>
  <c r="L4177" i="19"/>
  <c r="K4177" i="19"/>
  <c r="L4176" i="19"/>
  <c r="K4176" i="19"/>
  <c r="L4175" i="19"/>
  <c r="K4175" i="19"/>
  <c r="L4174" i="19"/>
  <c r="K4174" i="19"/>
  <c r="L4173" i="19"/>
  <c r="K4173" i="19"/>
  <c r="L4172" i="19"/>
  <c r="K4172" i="19"/>
  <c r="L4171" i="19"/>
  <c r="K4171" i="19"/>
  <c r="L4170" i="19"/>
  <c r="K4170" i="19"/>
  <c r="L4169" i="19"/>
  <c r="K4169" i="19"/>
  <c r="L4168" i="19"/>
  <c r="K4168" i="19"/>
  <c r="L4167" i="19"/>
  <c r="K4167" i="19"/>
  <c r="L4166" i="19"/>
  <c r="K4166" i="19"/>
  <c r="L4165" i="19"/>
  <c r="K4165" i="19"/>
  <c r="L4164" i="19"/>
  <c r="K4164" i="19"/>
  <c r="L4163" i="19"/>
  <c r="K4163" i="19"/>
  <c r="L4162" i="19"/>
  <c r="K4162" i="19"/>
  <c r="L4161" i="19"/>
  <c r="K4161" i="19"/>
  <c r="L4160" i="19"/>
  <c r="K4160" i="19"/>
  <c r="L4159" i="19"/>
  <c r="K4159" i="19"/>
  <c r="L4158" i="19"/>
  <c r="K4158" i="19"/>
  <c r="L4157" i="19"/>
  <c r="K4157" i="19"/>
  <c r="L4156" i="19"/>
  <c r="K4156" i="19"/>
  <c r="L4155" i="19"/>
  <c r="K4155" i="19"/>
  <c r="L4154" i="19"/>
  <c r="K4154" i="19"/>
  <c r="L4153" i="19"/>
  <c r="K4153" i="19"/>
  <c r="L4152" i="19"/>
  <c r="K4152" i="19"/>
  <c r="L4151" i="19"/>
  <c r="K4151" i="19"/>
  <c r="L4150" i="19"/>
  <c r="K4150" i="19"/>
  <c r="L4149" i="19"/>
  <c r="K4149" i="19"/>
  <c r="L4148" i="19"/>
  <c r="K4148" i="19"/>
  <c r="L4147" i="19"/>
  <c r="K4147" i="19"/>
  <c r="L4146" i="19"/>
  <c r="K4146" i="19"/>
  <c r="L4145" i="19"/>
  <c r="K4145" i="19"/>
  <c r="L4144" i="19"/>
  <c r="K4144" i="19"/>
  <c r="L4143" i="19"/>
  <c r="K4143" i="19"/>
  <c r="L4142" i="19"/>
  <c r="K4142" i="19"/>
  <c r="L4141" i="19"/>
  <c r="K4141" i="19"/>
  <c r="L4140" i="19"/>
  <c r="K4140" i="19"/>
  <c r="L4139" i="19"/>
  <c r="K4139" i="19"/>
  <c r="L4138" i="19"/>
  <c r="K4138" i="19"/>
  <c r="L4137" i="19"/>
  <c r="K4137" i="19"/>
  <c r="L4136" i="19"/>
  <c r="K4136" i="19"/>
  <c r="L4135" i="19"/>
  <c r="K4135" i="19"/>
  <c r="L4134" i="19"/>
  <c r="K4134" i="19"/>
  <c r="L4133" i="19"/>
  <c r="K4133" i="19"/>
  <c r="L4132" i="19"/>
  <c r="K4132" i="19"/>
  <c r="L4131" i="19"/>
  <c r="K4131" i="19"/>
  <c r="L4130" i="19"/>
  <c r="K4130" i="19"/>
  <c r="L4129" i="19"/>
  <c r="K4129" i="19"/>
  <c r="L4128" i="19"/>
  <c r="K4128" i="19"/>
  <c r="L4127" i="19"/>
  <c r="K4127" i="19"/>
  <c r="L4126" i="19"/>
  <c r="K4126" i="19"/>
  <c r="L4125" i="19"/>
  <c r="K4125" i="19"/>
  <c r="L4124" i="19"/>
  <c r="K4124" i="19"/>
  <c r="L4123" i="19"/>
  <c r="K4123" i="19"/>
  <c r="L4122" i="19"/>
  <c r="K4122" i="19"/>
  <c r="L4121" i="19"/>
  <c r="K4121" i="19"/>
  <c r="L4120" i="19"/>
  <c r="K4120" i="19"/>
  <c r="L4119" i="19"/>
  <c r="K4119" i="19"/>
  <c r="L4118" i="19"/>
  <c r="K4118" i="19"/>
  <c r="L4117" i="19"/>
  <c r="K4117" i="19"/>
  <c r="L4116" i="19"/>
  <c r="K4116" i="19"/>
  <c r="L4115" i="19"/>
  <c r="K4115" i="19"/>
  <c r="L4114" i="19"/>
  <c r="K4114" i="19"/>
  <c r="L4113" i="19"/>
  <c r="K4113" i="19"/>
  <c r="L4112" i="19"/>
  <c r="K4112" i="19"/>
  <c r="L4111" i="19"/>
  <c r="K4111" i="19"/>
  <c r="L4110" i="19"/>
  <c r="K4110" i="19"/>
  <c r="L4109" i="19"/>
  <c r="K4109" i="19"/>
  <c r="L4108" i="19"/>
  <c r="K4108" i="19"/>
  <c r="L4107" i="19"/>
  <c r="K4107" i="19"/>
  <c r="L4106" i="19"/>
  <c r="K4106" i="19"/>
  <c r="L4105" i="19"/>
  <c r="K4105" i="19"/>
  <c r="L4104" i="19"/>
  <c r="K4104" i="19"/>
  <c r="L4103" i="19"/>
  <c r="K4103" i="19"/>
  <c r="L4102" i="19"/>
  <c r="K4102" i="19"/>
  <c r="L4101" i="19"/>
  <c r="K4101" i="19"/>
  <c r="L4100" i="19"/>
  <c r="K4100" i="19"/>
  <c r="L4099" i="19"/>
  <c r="K4099" i="19"/>
  <c r="L4098" i="19"/>
  <c r="K4098" i="19"/>
  <c r="L4097" i="19"/>
  <c r="K4097" i="19"/>
  <c r="L4096" i="19"/>
  <c r="K4096" i="19"/>
  <c r="L4095" i="19"/>
  <c r="K4095" i="19"/>
  <c r="L4094" i="19"/>
  <c r="K4094" i="19"/>
  <c r="L4093" i="19"/>
  <c r="K4093" i="19"/>
  <c r="L4092" i="19"/>
  <c r="K4092" i="19"/>
  <c r="L4091" i="19"/>
  <c r="K4091" i="19"/>
  <c r="L4090" i="19"/>
  <c r="K4090" i="19"/>
  <c r="L4089" i="19"/>
  <c r="K4089" i="19"/>
  <c r="L4088" i="19"/>
  <c r="K4088" i="19"/>
  <c r="L4087" i="19"/>
  <c r="K4087" i="19"/>
  <c r="L4086" i="19"/>
  <c r="K4086" i="19"/>
  <c r="L4085" i="19"/>
  <c r="K4085" i="19"/>
  <c r="L4084" i="19"/>
  <c r="K4084" i="19"/>
  <c r="L4083" i="19"/>
  <c r="K4083" i="19"/>
  <c r="L4082" i="19"/>
  <c r="K4082" i="19"/>
  <c r="L4081" i="19"/>
  <c r="K4081" i="19"/>
  <c r="L4080" i="19"/>
  <c r="K4080" i="19"/>
  <c r="L4079" i="19"/>
  <c r="K4079" i="19"/>
  <c r="L4078" i="19"/>
  <c r="K4078" i="19"/>
  <c r="L4077" i="19"/>
  <c r="K4077" i="19"/>
  <c r="L4076" i="19"/>
  <c r="K4076" i="19"/>
  <c r="L4075" i="19"/>
  <c r="K4075" i="19"/>
  <c r="L4074" i="19"/>
  <c r="K4074" i="19"/>
  <c r="L4073" i="19"/>
  <c r="K4073" i="19"/>
  <c r="L4072" i="19"/>
  <c r="K4072" i="19"/>
  <c r="L4071" i="19"/>
  <c r="K4071" i="19"/>
  <c r="L4070" i="19"/>
  <c r="K4070" i="19"/>
  <c r="L4069" i="19"/>
  <c r="K4069" i="19"/>
  <c r="L4068" i="19"/>
  <c r="K4068" i="19"/>
  <c r="L4067" i="19"/>
  <c r="K4067" i="19"/>
  <c r="L4066" i="19"/>
  <c r="K4066" i="19"/>
  <c r="L4065" i="19"/>
  <c r="K4065" i="19"/>
  <c r="L4064" i="19"/>
  <c r="K4064" i="19"/>
  <c r="L4063" i="19"/>
  <c r="K4063" i="19"/>
  <c r="L4062" i="19"/>
  <c r="K4062" i="19"/>
  <c r="L4061" i="19"/>
  <c r="K4061" i="19"/>
  <c r="L4060" i="19"/>
  <c r="K4060" i="19"/>
  <c r="L4059" i="19"/>
  <c r="K4059" i="19"/>
  <c r="L4058" i="19"/>
  <c r="K4058" i="19"/>
  <c r="L4057" i="19"/>
  <c r="K4057" i="19"/>
  <c r="L4056" i="19"/>
  <c r="K4056" i="19"/>
  <c r="L4055" i="19"/>
  <c r="K4055" i="19"/>
  <c r="L4054" i="19"/>
  <c r="K4054" i="19"/>
  <c r="L4053" i="19"/>
  <c r="K4053" i="19"/>
  <c r="L4052" i="19"/>
  <c r="K4052" i="19"/>
  <c r="L4051" i="19"/>
  <c r="K4051" i="19"/>
  <c r="L4050" i="19"/>
  <c r="K4050" i="19"/>
  <c r="L4049" i="19"/>
  <c r="K4049" i="19"/>
  <c r="L4048" i="19"/>
  <c r="K4048" i="19"/>
  <c r="L4047" i="19"/>
  <c r="K4047" i="19"/>
  <c r="L4046" i="19"/>
  <c r="K4046" i="19"/>
  <c r="L4045" i="19"/>
  <c r="K4045" i="19"/>
  <c r="L4044" i="19"/>
  <c r="K4044" i="19"/>
  <c r="L4043" i="19"/>
  <c r="K4043" i="19"/>
  <c r="L4042" i="19"/>
  <c r="K4042" i="19"/>
  <c r="L4041" i="19"/>
  <c r="K4041" i="19"/>
  <c r="L4040" i="19"/>
  <c r="K4040" i="19"/>
  <c r="L4039" i="19"/>
  <c r="K4039" i="19"/>
  <c r="L4038" i="19"/>
  <c r="K4038" i="19"/>
  <c r="L4037" i="19"/>
  <c r="K4037" i="19"/>
  <c r="L4036" i="19"/>
  <c r="K4036" i="19"/>
  <c r="L4035" i="19"/>
  <c r="K4035" i="19"/>
  <c r="L4034" i="19"/>
  <c r="K4034" i="19"/>
  <c r="L4033" i="19"/>
  <c r="K4033" i="19"/>
  <c r="L4032" i="19"/>
  <c r="K4032" i="19"/>
  <c r="L4031" i="19"/>
  <c r="K4031" i="19"/>
  <c r="L4030" i="19"/>
  <c r="K4030" i="19"/>
  <c r="L4029" i="19"/>
  <c r="K4029" i="19"/>
  <c r="L4028" i="19"/>
  <c r="K4028" i="19"/>
  <c r="L4027" i="19"/>
  <c r="K4027" i="19"/>
  <c r="L4026" i="19"/>
  <c r="K4026" i="19"/>
  <c r="L4025" i="19"/>
  <c r="K4025" i="19"/>
  <c r="L4024" i="19"/>
  <c r="K4024" i="19"/>
  <c r="L4023" i="19"/>
  <c r="K4023" i="19"/>
  <c r="L4022" i="19"/>
  <c r="K4022" i="19"/>
  <c r="L4021" i="19"/>
  <c r="K4021" i="19"/>
  <c r="L4020" i="19"/>
  <c r="K4020" i="19"/>
  <c r="L4019" i="19"/>
  <c r="K4019" i="19"/>
  <c r="L4018" i="19"/>
  <c r="K4018" i="19"/>
  <c r="L4017" i="19"/>
  <c r="K4017" i="19"/>
  <c r="L4016" i="19"/>
  <c r="K4016" i="19"/>
  <c r="L4015" i="19"/>
  <c r="K4015" i="19"/>
  <c r="L4014" i="19"/>
  <c r="K4014" i="19"/>
  <c r="L4013" i="19"/>
  <c r="K4013" i="19"/>
  <c r="L4012" i="19"/>
  <c r="K4012" i="19"/>
  <c r="L4011" i="19"/>
  <c r="K4011" i="19"/>
  <c r="L4010" i="19"/>
  <c r="K4010" i="19"/>
  <c r="L4009" i="19"/>
  <c r="K4009" i="19"/>
  <c r="L4008" i="19"/>
  <c r="K4008" i="19"/>
  <c r="L4007" i="19"/>
  <c r="K4007" i="19"/>
  <c r="L4006" i="19"/>
  <c r="K4006" i="19"/>
  <c r="L4005" i="19"/>
  <c r="K4005" i="19"/>
  <c r="L4004" i="19"/>
  <c r="K4004" i="19"/>
  <c r="L4003" i="19"/>
  <c r="K4003" i="19"/>
  <c r="L4002" i="19"/>
  <c r="K4002" i="19"/>
  <c r="L4001" i="19"/>
  <c r="K4001" i="19"/>
  <c r="L4000" i="19"/>
  <c r="K4000" i="19"/>
  <c r="L3999" i="19"/>
  <c r="K3999" i="19"/>
  <c r="L3998" i="19"/>
  <c r="K3998" i="19"/>
  <c r="L3997" i="19"/>
  <c r="K3997" i="19"/>
  <c r="L3996" i="19"/>
  <c r="K3996" i="19"/>
  <c r="L3995" i="19"/>
  <c r="K3995" i="19"/>
  <c r="L3994" i="19"/>
  <c r="K3994" i="19"/>
  <c r="L3993" i="19"/>
  <c r="K3993" i="19"/>
  <c r="L3992" i="19"/>
  <c r="K3992" i="19"/>
  <c r="L3991" i="19"/>
  <c r="K3991" i="19"/>
  <c r="L3990" i="19"/>
  <c r="K3990" i="19"/>
  <c r="L3989" i="19"/>
  <c r="K3989" i="19"/>
  <c r="L3988" i="19"/>
  <c r="K3988" i="19"/>
  <c r="L3987" i="19"/>
  <c r="K3987" i="19"/>
  <c r="L3986" i="19"/>
  <c r="K3986" i="19"/>
  <c r="L3985" i="19"/>
  <c r="K3985" i="19"/>
  <c r="L3984" i="19"/>
  <c r="K3984" i="19"/>
  <c r="L3983" i="19"/>
  <c r="K3983" i="19"/>
  <c r="L3982" i="19"/>
  <c r="K3982" i="19"/>
  <c r="L3981" i="19"/>
  <c r="K3981" i="19"/>
  <c r="L3980" i="19"/>
  <c r="K3980" i="19"/>
  <c r="L3979" i="19"/>
  <c r="K3979" i="19"/>
  <c r="L3978" i="19"/>
  <c r="K3978" i="19"/>
  <c r="L3977" i="19"/>
  <c r="K3977" i="19"/>
  <c r="L3976" i="19"/>
  <c r="K3976" i="19"/>
  <c r="L3975" i="19"/>
  <c r="K3975" i="19"/>
  <c r="L3974" i="19"/>
  <c r="K3974" i="19"/>
  <c r="L3973" i="19"/>
  <c r="K3973" i="19"/>
  <c r="L3972" i="19"/>
  <c r="K3972" i="19"/>
  <c r="L3971" i="19"/>
  <c r="K3971" i="19"/>
  <c r="L3970" i="19"/>
  <c r="K3970" i="19"/>
  <c r="L3969" i="19"/>
  <c r="K3969" i="19"/>
  <c r="L3968" i="19"/>
  <c r="K3968" i="19"/>
  <c r="L3967" i="19"/>
  <c r="K3967" i="19"/>
  <c r="L3966" i="19"/>
  <c r="K3966" i="19"/>
  <c r="L3965" i="19"/>
  <c r="K3965" i="19"/>
  <c r="L3964" i="19"/>
  <c r="K3964" i="19"/>
  <c r="L3963" i="19"/>
  <c r="K3963" i="19"/>
  <c r="L3962" i="19"/>
  <c r="K3962" i="19"/>
  <c r="L3961" i="19"/>
  <c r="K3961" i="19"/>
  <c r="L3960" i="19"/>
  <c r="K3960" i="19"/>
  <c r="L3959" i="19"/>
  <c r="K3959" i="19"/>
  <c r="L3958" i="19"/>
  <c r="K3958" i="19"/>
  <c r="L3957" i="19"/>
  <c r="K3957" i="19"/>
  <c r="L3956" i="19"/>
  <c r="K3956" i="19"/>
  <c r="L3955" i="19"/>
  <c r="K3955" i="19"/>
  <c r="L3954" i="19"/>
  <c r="K3954" i="19"/>
  <c r="L3953" i="19"/>
  <c r="K3953" i="19"/>
  <c r="L3952" i="19"/>
  <c r="K3952" i="19"/>
  <c r="L3951" i="19"/>
  <c r="K3951" i="19"/>
  <c r="L3950" i="19"/>
  <c r="K3950" i="19"/>
  <c r="L3949" i="19"/>
  <c r="K3949" i="19"/>
  <c r="L3948" i="19"/>
  <c r="K3948" i="19"/>
  <c r="L3947" i="19"/>
  <c r="K3947" i="19"/>
  <c r="L3946" i="19"/>
  <c r="K3946" i="19"/>
  <c r="L3945" i="19"/>
  <c r="K3945" i="19"/>
  <c r="L3944" i="19"/>
  <c r="K3944" i="19"/>
  <c r="L3943" i="19"/>
  <c r="K3943" i="19"/>
  <c r="L3942" i="19"/>
  <c r="K3942" i="19"/>
  <c r="L3941" i="19"/>
  <c r="K3941" i="19"/>
  <c r="L3940" i="19"/>
  <c r="K3940" i="19"/>
  <c r="L3939" i="19"/>
  <c r="K3939" i="19"/>
  <c r="L3938" i="19"/>
  <c r="K3938" i="19"/>
  <c r="L3937" i="19"/>
  <c r="K3937" i="19"/>
  <c r="L3936" i="19"/>
  <c r="K3936" i="19"/>
  <c r="L3935" i="19"/>
  <c r="K3935" i="19"/>
  <c r="L3934" i="19"/>
  <c r="K3934" i="19"/>
  <c r="L3933" i="19"/>
  <c r="K3933" i="19"/>
  <c r="L3932" i="19"/>
  <c r="K3932" i="19"/>
  <c r="L3931" i="19"/>
  <c r="K3931" i="19"/>
  <c r="L3930" i="19"/>
  <c r="K3930" i="19"/>
  <c r="L3929" i="19"/>
  <c r="K3929" i="19"/>
  <c r="L3928" i="19"/>
  <c r="K3928" i="19"/>
  <c r="L3927" i="19"/>
  <c r="K3927" i="19"/>
  <c r="L3926" i="19"/>
  <c r="K3926" i="19"/>
  <c r="L3925" i="19"/>
  <c r="K3925" i="19"/>
  <c r="L3924" i="19"/>
  <c r="K3924" i="19"/>
  <c r="L3923" i="19"/>
  <c r="K3923" i="19"/>
  <c r="L3922" i="19"/>
  <c r="K3922" i="19"/>
  <c r="L3921" i="19"/>
  <c r="K3921" i="19"/>
  <c r="L3920" i="19"/>
  <c r="K3920" i="19"/>
  <c r="L3919" i="19"/>
  <c r="K3919" i="19"/>
  <c r="L3918" i="19"/>
  <c r="K3918" i="19"/>
  <c r="L3917" i="19"/>
  <c r="K3917" i="19"/>
  <c r="L3916" i="19"/>
  <c r="K3916" i="19"/>
  <c r="L3915" i="19"/>
  <c r="K3915" i="19"/>
  <c r="L3914" i="19"/>
  <c r="K3914" i="19"/>
  <c r="L3913" i="19"/>
  <c r="K3913" i="19"/>
  <c r="L3912" i="19"/>
  <c r="K3912" i="19"/>
  <c r="L3911" i="19"/>
  <c r="K3911" i="19"/>
  <c r="L3910" i="19"/>
  <c r="K3910" i="19"/>
  <c r="L3909" i="19"/>
  <c r="K3909" i="19"/>
  <c r="L3908" i="19"/>
  <c r="K3908" i="19"/>
  <c r="L3907" i="19"/>
  <c r="K3907" i="19"/>
  <c r="L3906" i="19"/>
  <c r="K3906" i="19"/>
  <c r="L3905" i="19"/>
  <c r="K3905" i="19"/>
  <c r="L3904" i="19"/>
  <c r="K3904" i="19"/>
  <c r="L3903" i="19"/>
  <c r="K3903" i="19"/>
  <c r="L3902" i="19"/>
  <c r="K3902" i="19"/>
  <c r="L3901" i="19"/>
  <c r="K3901" i="19"/>
  <c r="L3900" i="19"/>
  <c r="K3900" i="19"/>
  <c r="L3899" i="19"/>
  <c r="K3899" i="19"/>
  <c r="L3898" i="19"/>
  <c r="K3898" i="19"/>
  <c r="L3897" i="19"/>
  <c r="K3897" i="19"/>
  <c r="L3896" i="19"/>
  <c r="K3896" i="19"/>
  <c r="L3895" i="19"/>
  <c r="K3895" i="19"/>
  <c r="L3894" i="19"/>
  <c r="K3894" i="19"/>
  <c r="L3893" i="19"/>
  <c r="K3893" i="19"/>
  <c r="L3892" i="19"/>
  <c r="K3892" i="19"/>
  <c r="L3891" i="19"/>
  <c r="K3891" i="19"/>
  <c r="L3890" i="19"/>
  <c r="K3890" i="19"/>
  <c r="L3889" i="19"/>
  <c r="K3889" i="19"/>
  <c r="L3888" i="19"/>
  <c r="K3888" i="19"/>
  <c r="L3887" i="19"/>
  <c r="K3887" i="19"/>
  <c r="L3886" i="19"/>
  <c r="K3886" i="19"/>
  <c r="L3885" i="19"/>
  <c r="K3885" i="19"/>
  <c r="L3884" i="19"/>
  <c r="K3884" i="19"/>
  <c r="L3883" i="19"/>
  <c r="K3883" i="19"/>
  <c r="L3882" i="19"/>
  <c r="K3882" i="19"/>
  <c r="L3881" i="19"/>
  <c r="K3881" i="19"/>
  <c r="L3880" i="19"/>
  <c r="K3880" i="19"/>
  <c r="L3879" i="19"/>
  <c r="K3879" i="19"/>
  <c r="L3878" i="19"/>
  <c r="K3878" i="19"/>
  <c r="L3877" i="19"/>
  <c r="K3877" i="19"/>
  <c r="L3876" i="19"/>
  <c r="K3876" i="19"/>
  <c r="L3875" i="19"/>
  <c r="K3875" i="19"/>
  <c r="L3874" i="19"/>
  <c r="K3874" i="19"/>
  <c r="L3873" i="19"/>
  <c r="K3873" i="19"/>
  <c r="L3872" i="19"/>
  <c r="K3872" i="19"/>
  <c r="L3871" i="19"/>
  <c r="K3871" i="19"/>
  <c r="L3870" i="19"/>
  <c r="K3870" i="19"/>
  <c r="L3869" i="19"/>
  <c r="K3869" i="19"/>
  <c r="L3868" i="19"/>
  <c r="K3868" i="19"/>
  <c r="L3867" i="19"/>
  <c r="K3867" i="19"/>
  <c r="L3866" i="19"/>
  <c r="K3866" i="19"/>
  <c r="L3865" i="19"/>
  <c r="K3865" i="19"/>
  <c r="L3864" i="19"/>
  <c r="K3864" i="19"/>
  <c r="L3863" i="19"/>
  <c r="K3863" i="19"/>
  <c r="L3862" i="19"/>
  <c r="K3862" i="19"/>
  <c r="L3861" i="19"/>
  <c r="K3861" i="19"/>
  <c r="L3860" i="19"/>
  <c r="K3860" i="19"/>
  <c r="L3859" i="19"/>
  <c r="K3859" i="19"/>
  <c r="L3858" i="19"/>
  <c r="K3858" i="19"/>
  <c r="L3857" i="19"/>
  <c r="K3857" i="19"/>
  <c r="L3856" i="19"/>
  <c r="K3856" i="19"/>
  <c r="L3855" i="19"/>
  <c r="K3855" i="19"/>
  <c r="L3854" i="19"/>
  <c r="K3854" i="19"/>
  <c r="L3853" i="19"/>
  <c r="K3853" i="19"/>
  <c r="L3852" i="19"/>
  <c r="K3852" i="19"/>
  <c r="L3851" i="19"/>
  <c r="K3851" i="19"/>
  <c r="L3850" i="19"/>
  <c r="K3850" i="19"/>
  <c r="L3849" i="19"/>
  <c r="K3849" i="19"/>
  <c r="L3848" i="19"/>
  <c r="K3848" i="19"/>
  <c r="L3847" i="19"/>
  <c r="K3847" i="19"/>
  <c r="L3846" i="19"/>
  <c r="K3846" i="19"/>
  <c r="L3845" i="19"/>
  <c r="K3845" i="19"/>
  <c r="L3844" i="19"/>
  <c r="K3844" i="19"/>
  <c r="L3843" i="19"/>
  <c r="K3843" i="19"/>
  <c r="L3842" i="19"/>
  <c r="K3842" i="19"/>
  <c r="L3841" i="19"/>
  <c r="K3841" i="19"/>
  <c r="L3840" i="19"/>
  <c r="K3840" i="19"/>
  <c r="L3839" i="19"/>
  <c r="K3839" i="19"/>
  <c r="L3838" i="19"/>
  <c r="K3838" i="19"/>
  <c r="L3837" i="19"/>
  <c r="K3837" i="19"/>
  <c r="L3836" i="19"/>
  <c r="K3836" i="19"/>
  <c r="L3835" i="19"/>
  <c r="K3835" i="19"/>
  <c r="L3834" i="19"/>
  <c r="K3834" i="19"/>
  <c r="L3833" i="19"/>
  <c r="K3833" i="19"/>
  <c r="L3832" i="19"/>
  <c r="K3832" i="19"/>
  <c r="L3831" i="19"/>
  <c r="K3831" i="19"/>
  <c r="L3830" i="19"/>
  <c r="K3830" i="19"/>
  <c r="L3829" i="19"/>
  <c r="K3829" i="19"/>
  <c r="L3828" i="19"/>
  <c r="K3828" i="19"/>
  <c r="L3827" i="19"/>
  <c r="K3827" i="19"/>
  <c r="L3826" i="19"/>
  <c r="K3826" i="19"/>
  <c r="L3825" i="19"/>
  <c r="K3825" i="19"/>
  <c r="L3824" i="19"/>
  <c r="K3824" i="19"/>
  <c r="L3823" i="19"/>
  <c r="K3823" i="19"/>
  <c r="L3822" i="19"/>
  <c r="K3822" i="19"/>
  <c r="L3821" i="19"/>
  <c r="K3821" i="19"/>
  <c r="L3820" i="19"/>
  <c r="K3820" i="19"/>
  <c r="L3819" i="19"/>
  <c r="K3819" i="19"/>
  <c r="L3818" i="19"/>
  <c r="K3818" i="19"/>
  <c r="L3817" i="19"/>
  <c r="K3817" i="19"/>
  <c r="L3816" i="19"/>
  <c r="K3816" i="19"/>
  <c r="L3815" i="19"/>
  <c r="K3815" i="19"/>
  <c r="L3814" i="19"/>
  <c r="K3814" i="19"/>
  <c r="L3813" i="19"/>
  <c r="K3813" i="19"/>
  <c r="L3812" i="19"/>
  <c r="K3812" i="19"/>
  <c r="L3811" i="19"/>
  <c r="K3811" i="19"/>
  <c r="L3810" i="19"/>
  <c r="K3810" i="19"/>
  <c r="L3809" i="19"/>
  <c r="K3809" i="19"/>
  <c r="L3808" i="19"/>
  <c r="K3808" i="19"/>
  <c r="L3807" i="19"/>
  <c r="K3807" i="19"/>
  <c r="L3806" i="19"/>
  <c r="K3806" i="19"/>
  <c r="L3805" i="19"/>
  <c r="K3805" i="19"/>
  <c r="L3804" i="19"/>
  <c r="K3804" i="19"/>
  <c r="L3803" i="19"/>
  <c r="K3803" i="19"/>
  <c r="L3802" i="19"/>
  <c r="K3802" i="19"/>
  <c r="L3801" i="19"/>
  <c r="K3801" i="19"/>
  <c r="L3800" i="19"/>
  <c r="K3800" i="19"/>
  <c r="L3799" i="19"/>
  <c r="K3799" i="19"/>
  <c r="L3798" i="19"/>
  <c r="K3798" i="19"/>
  <c r="L3797" i="19"/>
  <c r="K3797" i="19"/>
  <c r="L3796" i="19"/>
  <c r="K3796" i="19"/>
  <c r="L3795" i="19"/>
  <c r="K3795" i="19"/>
  <c r="L3794" i="19"/>
  <c r="K3794" i="19"/>
  <c r="L3793" i="19"/>
  <c r="K3793" i="19"/>
  <c r="L3792" i="19"/>
  <c r="K3792" i="19"/>
  <c r="L3791" i="19"/>
  <c r="K3791" i="19"/>
  <c r="L3790" i="19"/>
  <c r="K3790" i="19"/>
  <c r="L3789" i="19"/>
  <c r="K3789" i="19"/>
  <c r="L3788" i="19"/>
  <c r="K3788" i="19"/>
  <c r="L3787" i="19"/>
  <c r="K3787" i="19"/>
  <c r="L3786" i="19"/>
  <c r="K3786" i="19"/>
  <c r="L3785" i="19"/>
  <c r="K3785" i="19"/>
  <c r="L3784" i="19"/>
  <c r="K3784" i="19"/>
  <c r="L3783" i="19"/>
  <c r="K3783" i="19"/>
  <c r="L3782" i="19"/>
  <c r="K3782" i="19"/>
  <c r="L3781" i="19"/>
  <c r="K3781" i="19"/>
  <c r="L3780" i="19"/>
  <c r="K3780" i="19"/>
  <c r="L3779" i="19"/>
  <c r="K3779" i="19"/>
  <c r="L3778" i="19"/>
  <c r="K3778" i="19"/>
  <c r="L3777" i="19"/>
  <c r="K3777" i="19"/>
  <c r="L3776" i="19"/>
  <c r="K3776" i="19"/>
  <c r="L3775" i="19"/>
  <c r="K3775" i="19"/>
  <c r="L3774" i="19"/>
  <c r="K3774" i="19"/>
  <c r="L3773" i="19"/>
  <c r="K3773" i="19"/>
  <c r="L3772" i="19"/>
  <c r="K3772" i="19"/>
  <c r="L3771" i="19"/>
  <c r="K3771" i="19"/>
  <c r="L3770" i="19"/>
  <c r="K3770" i="19"/>
  <c r="L3769" i="19"/>
  <c r="K3769" i="19"/>
  <c r="L3768" i="19"/>
  <c r="K3768" i="19"/>
  <c r="L3767" i="19"/>
  <c r="K3767" i="19"/>
  <c r="L3766" i="19"/>
  <c r="K3766" i="19"/>
  <c r="L3765" i="19"/>
  <c r="K3765" i="19"/>
  <c r="L3764" i="19"/>
  <c r="K3764" i="19"/>
  <c r="L3763" i="19"/>
  <c r="K3763" i="19"/>
  <c r="L3762" i="19"/>
  <c r="K3762" i="19"/>
  <c r="L3761" i="19"/>
  <c r="K3761" i="19"/>
  <c r="L3760" i="19"/>
  <c r="K3760" i="19"/>
  <c r="L3759" i="19"/>
  <c r="K3759" i="19"/>
  <c r="L3758" i="19"/>
  <c r="K3758" i="19"/>
  <c r="L3757" i="19"/>
  <c r="K3757" i="19"/>
  <c r="L3756" i="19"/>
  <c r="K3756" i="19"/>
  <c r="L3755" i="19"/>
  <c r="K3755" i="19"/>
  <c r="L3754" i="19"/>
  <c r="K3754" i="19"/>
  <c r="L3753" i="19"/>
  <c r="K3753" i="19"/>
  <c r="L3752" i="19"/>
  <c r="K3752" i="19"/>
  <c r="L3751" i="19"/>
  <c r="K3751" i="19"/>
  <c r="L3750" i="19"/>
  <c r="K3750" i="19"/>
  <c r="L3749" i="19"/>
  <c r="K3749" i="19"/>
  <c r="L3748" i="19"/>
  <c r="K3748" i="19"/>
  <c r="L3747" i="19"/>
  <c r="K3747" i="19"/>
  <c r="L3746" i="19"/>
  <c r="K3746" i="19"/>
  <c r="L3745" i="19"/>
  <c r="K3745" i="19"/>
  <c r="L3744" i="19"/>
  <c r="K3744" i="19"/>
  <c r="L3743" i="19"/>
  <c r="K3743" i="19"/>
  <c r="L3742" i="19"/>
  <c r="K3742" i="19"/>
  <c r="L3741" i="19"/>
  <c r="K3741" i="19"/>
  <c r="L3740" i="19"/>
  <c r="K3740" i="19"/>
  <c r="L3739" i="19"/>
  <c r="K3739" i="19"/>
  <c r="L3738" i="19"/>
  <c r="K3738" i="19"/>
  <c r="L3737" i="19"/>
  <c r="K3737" i="19"/>
  <c r="L3736" i="19"/>
  <c r="K3736" i="19"/>
  <c r="L3735" i="19"/>
  <c r="K3735" i="19"/>
  <c r="L3734" i="19"/>
  <c r="K3734" i="19"/>
  <c r="L3733" i="19"/>
  <c r="K3733" i="19"/>
  <c r="L3732" i="19"/>
  <c r="K3732" i="19"/>
  <c r="L3731" i="19"/>
  <c r="K3731" i="19"/>
  <c r="L3730" i="19"/>
  <c r="K3730" i="19"/>
  <c r="L3729" i="19"/>
  <c r="K3729" i="19"/>
  <c r="L3728" i="19"/>
  <c r="K3728" i="19"/>
  <c r="L3727" i="19"/>
  <c r="K3727" i="19"/>
  <c r="L3726" i="19"/>
  <c r="K3726" i="19"/>
  <c r="L3725" i="19"/>
  <c r="K3725" i="19"/>
  <c r="L3724" i="19"/>
  <c r="K3724" i="19"/>
  <c r="L3723" i="19"/>
  <c r="K3723" i="19"/>
  <c r="L3722" i="19"/>
  <c r="K3722" i="19"/>
  <c r="L3721" i="19"/>
  <c r="K3721" i="19"/>
  <c r="L3720" i="19"/>
  <c r="K3720" i="19"/>
  <c r="L3719" i="19"/>
  <c r="K3719" i="19"/>
  <c r="L3718" i="19"/>
  <c r="K3718" i="19"/>
  <c r="L3717" i="19"/>
  <c r="K3717" i="19"/>
  <c r="L3716" i="19"/>
  <c r="K3716" i="19"/>
  <c r="L3715" i="19"/>
  <c r="K3715" i="19"/>
  <c r="L3714" i="19"/>
  <c r="K3714" i="19"/>
  <c r="L3713" i="19"/>
  <c r="K3713" i="19"/>
  <c r="L3712" i="19"/>
  <c r="K3712" i="19"/>
  <c r="L3711" i="19"/>
  <c r="K3711" i="19"/>
  <c r="L3710" i="19"/>
  <c r="K3710" i="19"/>
  <c r="L3709" i="19"/>
  <c r="K3709" i="19"/>
  <c r="L3708" i="19"/>
  <c r="K3708" i="19"/>
  <c r="L3707" i="19"/>
  <c r="K3707" i="19"/>
  <c r="L3706" i="19"/>
  <c r="K3706" i="19"/>
  <c r="L3705" i="19"/>
  <c r="K3705" i="19"/>
  <c r="L3704" i="19"/>
  <c r="K3704" i="19"/>
  <c r="L3703" i="19"/>
  <c r="K3703" i="19"/>
  <c r="L3702" i="19"/>
  <c r="K3702" i="19"/>
  <c r="L3701" i="19"/>
  <c r="K3701" i="19"/>
  <c r="L3700" i="19"/>
  <c r="K3700" i="19"/>
  <c r="L3699" i="19"/>
  <c r="K3699" i="19"/>
  <c r="L3698" i="19"/>
  <c r="K3698" i="19"/>
  <c r="L3697" i="19"/>
  <c r="K3697" i="19"/>
  <c r="L3696" i="19"/>
  <c r="K3696" i="19"/>
  <c r="L3695" i="19"/>
  <c r="K3695" i="19"/>
  <c r="L3694" i="19"/>
  <c r="K3694" i="19"/>
  <c r="L3693" i="19"/>
  <c r="K3693" i="19"/>
  <c r="L3692" i="19"/>
  <c r="K3692" i="19"/>
  <c r="L3691" i="19"/>
  <c r="K3691" i="19"/>
  <c r="L3690" i="19"/>
  <c r="K3690" i="19"/>
  <c r="L3689" i="19"/>
  <c r="K3689" i="19"/>
  <c r="L3688" i="19"/>
  <c r="K3688" i="19"/>
  <c r="L3687" i="19"/>
  <c r="K3687" i="19"/>
  <c r="L3686" i="19"/>
  <c r="K3686" i="19"/>
  <c r="L3685" i="19"/>
  <c r="K3685" i="19"/>
  <c r="L3684" i="19"/>
  <c r="K3684" i="19"/>
  <c r="L3683" i="19"/>
  <c r="K3683" i="19"/>
  <c r="L3682" i="19"/>
  <c r="K3682" i="19"/>
  <c r="L3681" i="19"/>
  <c r="K3681" i="19"/>
  <c r="L3680" i="19"/>
  <c r="K3680" i="19"/>
  <c r="L3679" i="19"/>
  <c r="K3679" i="19"/>
  <c r="L3678" i="19"/>
  <c r="K3678" i="19"/>
  <c r="L3677" i="19"/>
  <c r="K3677" i="19"/>
  <c r="L3676" i="19"/>
  <c r="K3676" i="19"/>
  <c r="L3675" i="19"/>
  <c r="K3675" i="19"/>
  <c r="L3674" i="19"/>
  <c r="K3674" i="19"/>
  <c r="L3673" i="19"/>
  <c r="K3673" i="19"/>
  <c r="L3672" i="19"/>
  <c r="K3672" i="19"/>
  <c r="L3671" i="19"/>
  <c r="K3671" i="19"/>
  <c r="L3670" i="19"/>
  <c r="K3670" i="19"/>
  <c r="L3669" i="19"/>
  <c r="K3669" i="19"/>
  <c r="L3668" i="19"/>
  <c r="K3668" i="19"/>
  <c r="L3667" i="19"/>
  <c r="K3667" i="19"/>
  <c r="L3666" i="19"/>
  <c r="K3666" i="19"/>
  <c r="L3665" i="19"/>
  <c r="K3665" i="19"/>
  <c r="L3664" i="19"/>
  <c r="K3664" i="19"/>
  <c r="L3663" i="19"/>
  <c r="K3663" i="19"/>
  <c r="L3662" i="19"/>
  <c r="K3662" i="19"/>
  <c r="L3661" i="19"/>
  <c r="K3661" i="19"/>
  <c r="L3660" i="19"/>
  <c r="K3660" i="19"/>
  <c r="L3659" i="19"/>
  <c r="K3659" i="19"/>
  <c r="L3658" i="19"/>
  <c r="K3658" i="19"/>
  <c r="L3657" i="19"/>
  <c r="K3657" i="19"/>
  <c r="L3656" i="19"/>
  <c r="K3656" i="19"/>
  <c r="L3655" i="19"/>
  <c r="K3655" i="19"/>
  <c r="L3654" i="19"/>
  <c r="K3654" i="19"/>
  <c r="L3653" i="19"/>
  <c r="K3653" i="19"/>
  <c r="L3652" i="19"/>
  <c r="K3652" i="19"/>
  <c r="L3651" i="19"/>
  <c r="K3651" i="19"/>
  <c r="L3650" i="19"/>
  <c r="K3650" i="19"/>
  <c r="L3649" i="19"/>
  <c r="K3649" i="19"/>
  <c r="L3648" i="19"/>
  <c r="K3648" i="19"/>
  <c r="L3647" i="19"/>
  <c r="K3647" i="19"/>
  <c r="L3646" i="19"/>
  <c r="K3646" i="19"/>
  <c r="L3645" i="19"/>
  <c r="K3645" i="19"/>
  <c r="L3644" i="19"/>
  <c r="K3644" i="19"/>
  <c r="L3643" i="19"/>
  <c r="K3643" i="19"/>
  <c r="L3642" i="19"/>
  <c r="K3642" i="19"/>
  <c r="L3641" i="19"/>
  <c r="K3641" i="19"/>
  <c r="L3640" i="19"/>
  <c r="K3640" i="19"/>
  <c r="L3639" i="19"/>
  <c r="K3639" i="19"/>
  <c r="L3638" i="19"/>
  <c r="K3638" i="19"/>
  <c r="L3637" i="19"/>
  <c r="K3637" i="19"/>
  <c r="L3636" i="19"/>
  <c r="K3636" i="19"/>
  <c r="L3635" i="19"/>
  <c r="K3635" i="19"/>
  <c r="L3634" i="19"/>
  <c r="K3634" i="19"/>
  <c r="L3633" i="19"/>
  <c r="K3633" i="19"/>
  <c r="L3632" i="19"/>
  <c r="K3632" i="19"/>
  <c r="L3631" i="19"/>
  <c r="K3631" i="19"/>
  <c r="L3630" i="19"/>
  <c r="K3630" i="19"/>
  <c r="L3629" i="19"/>
  <c r="K3629" i="19"/>
  <c r="L3628" i="19"/>
  <c r="K3628" i="19"/>
  <c r="L3627" i="19"/>
  <c r="K3627" i="19"/>
  <c r="L3626" i="19"/>
  <c r="K3626" i="19"/>
  <c r="L3625" i="19"/>
  <c r="K3625" i="19"/>
  <c r="L3624" i="19"/>
  <c r="K3624" i="19"/>
  <c r="L3623" i="19"/>
  <c r="K3623" i="19"/>
  <c r="L3622" i="19"/>
  <c r="K3622" i="19"/>
  <c r="L3621" i="19"/>
  <c r="K3621" i="19"/>
  <c r="L3620" i="19"/>
  <c r="K3620" i="19"/>
  <c r="L3619" i="19"/>
  <c r="K3619" i="19"/>
  <c r="L3618" i="19"/>
  <c r="K3618" i="19"/>
  <c r="L3617" i="19"/>
  <c r="K3617" i="19"/>
  <c r="L3616" i="19"/>
  <c r="K3616" i="19"/>
  <c r="L3615" i="19"/>
  <c r="K3615" i="19"/>
  <c r="L3614" i="19"/>
  <c r="K3614" i="19"/>
  <c r="L3613" i="19"/>
  <c r="K3613" i="19"/>
  <c r="L3612" i="19"/>
  <c r="K3612" i="19"/>
  <c r="L3611" i="19"/>
  <c r="K3611" i="19"/>
  <c r="L3610" i="19"/>
  <c r="K3610" i="19"/>
  <c r="L3609" i="19"/>
  <c r="K3609" i="19"/>
  <c r="L3608" i="19"/>
  <c r="K3608" i="19"/>
  <c r="L3607" i="19"/>
  <c r="K3607" i="19"/>
  <c r="L3606" i="19"/>
  <c r="K3606" i="19"/>
  <c r="L3605" i="19"/>
  <c r="K3605" i="19"/>
  <c r="L3604" i="19"/>
  <c r="K3604" i="19"/>
  <c r="L3603" i="19"/>
  <c r="K3603" i="19"/>
  <c r="L3602" i="19"/>
  <c r="K3602" i="19"/>
  <c r="L3601" i="19"/>
  <c r="K3601" i="19"/>
  <c r="L3600" i="19"/>
  <c r="K3600" i="19"/>
  <c r="L3599" i="19"/>
  <c r="K3599" i="19"/>
  <c r="L3598" i="19"/>
  <c r="K3598" i="19"/>
  <c r="L3597" i="19"/>
  <c r="K3597" i="19"/>
  <c r="L3596" i="19"/>
  <c r="K3596" i="19"/>
  <c r="L3595" i="19"/>
  <c r="K3595" i="19"/>
  <c r="L3594" i="19"/>
  <c r="K3594" i="19"/>
  <c r="L3593" i="19"/>
  <c r="K3593" i="19"/>
  <c r="L3592" i="19"/>
  <c r="K3592" i="19"/>
  <c r="L3591" i="19"/>
  <c r="K3591" i="19"/>
  <c r="L3590" i="19"/>
  <c r="K3590" i="19"/>
  <c r="L3589" i="19"/>
  <c r="K3589" i="19"/>
  <c r="L3588" i="19"/>
  <c r="K3588" i="19"/>
  <c r="L3587" i="19"/>
  <c r="K3587" i="19"/>
  <c r="L3586" i="19"/>
  <c r="K3586" i="19"/>
  <c r="L3585" i="19"/>
  <c r="K3585" i="19"/>
  <c r="L3584" i="19"/>
  <c r="K3584" i="19"/>
  <c r="L3583" i="19"/>
  <c r="K3583" i="19"/>
  <c r="L3582" i="19"/>
  <c r="K3582" i="19"/>
  <c r="L3581" i="19"/>
  <c r="K3581" i="19"/>
  <c r="L3580" i="19"/>
  <c r="K3580" i="19"/>
  <c r="L3579" i="19"/>
  <c r="K3579" i="19"/>
  <c r="L3578" i="19"/>
  <c r="K3578" i="19"/>
  <c r="L3577" i="19"/>
  <c r="K3577" i="19"/>
  <c r="L3576" i="19"/>
  <c r="K3576" i="19"/>
  <c r="L3575" i="19"/>
  <c r="K3575" i="19"/>
  <c r="L3574" i="19"/>
  <c r="K3574" i="19"/>
  <c r="L3573" i="19"/>
  <c r="K3573" i="19"/>
  <c r="L3572" i="19"/>
  <c r="K3572" i="19"/>
  <c r="L3571" i="19"/>
  <c r="K3571" i="19"/>
  <c r="L3570" i="19"/>
  <c r="K3570" i="19"/>
  <c r="L3569" i="19"/>
  <c r="K3569" i="19"/>
  <c r="L3568" i="19"/>
  <c r="K3568" i="19"/>
  <c r="L3567" i="19"/>
  <c r="K3567" i="19"/>
  <c r="L3566" i="19"/>
  <c r="K3566" i="19"/>
  <c r="L3565" i="19"/>
  <c r="K3565" i="19"/>
  <c r="L3564" i="19"/>
  <c r="K3564" i="19"/>
  <c r="L3563" i="19"/>
  <c r="K3563" i="19"/>
  <c r="L3562" i="19"/>
  <c r="K3562" i="19"/>
  <c r="L3561" i="19"/>
  <c r="K3561" i="19"/>
  <c r="L3560" i="19"/>
  <c r="K3560" i="19"/>
  <c r="L3559" i="19"/>
  <c r="K3559" i="19"/>
  <c r="L3558" i="19"/>
  <c r="K3558" i="19"/>
  <c r="L3557" i="19"/>
  <c r="K3557" i="19"/>
  <c r="L3556" i="19"/>
  <c r="K3556" i="19"/>
  <c r="L3555" i="19"/>
  <c r="K3555" i="19"/>
  <c r="L3554" i="19"/>
  <c r="K3554" i="19"/>
  <c r="L3553" i="19"/>
  <c r="K3553" i="19"/>
  <c r="L3552" i="19"/>
  <c r="K3552" i="19"/>
  <c r="L3551" i="19"/>
  <c r="K3551" i="19"/>
  <c r="L3550" i="19"/>
  <c r="K3550" i="19"/>
  <c r="L3549" i="19"/>
  <c r="K3549" i="19"/>
  <c r="L3548" i="19"/>
  <c r="K3548" i="19"/>
  <c r="L3547" i="19"/>
  <c r="K3547" i="19"/>
  <c r="L3546" i="19"/>
  <c r="K3546" i="19"/>
  <c r="L3545" i="19"/>
  <c r="K3545" i="19"/>
  <c r="L3544" i="19"/>
  <c r="K3544" i="19"/>
  <c r="L3543" i="19"/>
  <c r="K3543" i="19"/>
  <c r="L3542" i="19"/>
  <c r="K3542" i="19"/>
  <c r="L3541" i="19"/>
  <c r="K3541" i="19"/>
  <c r="L3540" i="19"/>
  <c r="K3540" i="19"/>
  <c r="L3539" i="19"/>
  <c r="K3539" i="19"/>
  <c r="L3538" i="19"/>
  <c r="K3538" i="19"/>
  <c r="L3537" i="19"/>
  <c r="K3537" i="19"/>
  <c r="L3536" i="19"/>
  <c r="K3536" i="19"/>
  <c r="L3535" i="19"/>
  <c r="K3535" i="19"/>
  <c r="L3534" i="19"/>
  <c r="K3534" i="19"/>
  <c r="L3533" i="19"/>
  <c r="K3533" i="19"/>
  <c r="L3532" i="19"/>
  <c r="K3532" i="19"/>
  <c r="L3531" i="19"/>
  <c r="K3531" i="19"/>
  <c r="L3530" i="19"/>
  <c r="K3530" i="19"/>
  <c r="L3529" i="19"/>
  <c r="K3529" i="19"/>
  <c r="L3528" i="19"/>
  <c r="K3528" i="19"/>
  <c r="L3527" i="19"/>
  <c r="K3527" i="19"/>
  <c r="L3526" i="19"/>
  <c r="K3526" i="19"/>
  <c r="L3525" i="19"/>
  <c r="K3525" i="19"/>
  <c r="L3524" i="19"/>
  <c r="K3524" i="19"/>
  <c r="L3523" i="19"/>
  <c r="K3523" i="19"/>
  <c r="L3522" i="19"/>
  <c r="K3522" i="19"/>
  <c r="L3521" i="19"/>
  <c r="K3521" i="19"/>
  <c r="L3520" i="19"/>
  <c r="K3520" i="19"/>
  <c r="L3519" i="19"/>
  <c r="K3519" i="19"/>
  <c r="L3518" i="19"/>
  <c r="K3518" i="19"/>
  <c r="L3517" i="19"/>
  <c r="K3517" i="19"/>
  <c r="L3516" i="19"/>
  <c r="K3516" i="19"/>
  <c r="L3515" i="19"/>
  <c r="K3515" i="19"/>
  <c r="L3514" i="19"/>
  <c r="K3514" i="19"/>
  <c r="L3513" i="19"/>
  <c r="K3513" i="19"/>
  <c r="L3512" i="19"/>
  <c r="K3512" i="19"/>
  <c r="L3511" i="19"/>
  <c r="K3511" i="19"/>
  <c r="L3510" i="19"/>
  <c r="K3510" i="19"/>
  <c r="L3509" i="19"/>
  <c r="K3509" i="19"/>
  <c r="L3508" i="19"/>
  <c r="K3508" i="19"/>
  <c r="L3507" i="19"/>
  <c r="K3507" i="19"/>
  <c r="L3506" i="19"/>
  <c r="K3506" i="19"/>
  <c r="L3505" i="19"/>
  <c r="K3505" i="19"/>
  <c r="L3504" i="19"/>
  <c r="K3504" i="19"/>
  <c r="L3503" i="19"/>
  <c r="K3503" i="19"/>
  <c r="L3502" i="19"/>
  <c r="K3502" i="19"/>
  <c r="L3501" i="19"/>
  <c r="K3501" i="19"/>
  <c r="L3500" i="19"/>
  <c r="K3500" i="19"/>
  <c r="L3499" i="19"/>
  <c r="K3499" i="19"/>
  <c r="L3498" i="19"/>
  <c r="K3498" i="19"/>
  <c r="L3497" i="19"/>
  <c r="K3497" i="19"/>
  <c r="L3496" i="19"/>
  <c r="K3496" i="19"/>
  <c r="L3495" i="19"/>
  <c r="K3495" i="19"/>
  <c r="L3494" i="19"/>
  <c r="K3494" i="19"/>
  <c r="L3493" i="19"/>
  <c r="K3493" i="19"/>
  <c r="L3492" i="19"/>
  <c r="K3492" i="19"/>
  <c r="L3491" i="19"/>
  <c r="K3491" i="19"/>
  <c r="L3490" i="19"/>
  <c r="K3490" i="19"/>
  <c r="L3489" i="19"/>
  <c r="K3489" i="19"/>
  <c r="L3488" i="19"/>
  <c r="K3488" i="19"/>
  <c r="L3487" i="19"/>
  <c r="K3487" i="19"/>
  <c r="L3486" i="19"/>
  <c r="K3486" i="19"/>
  <c r="L3485" i="19"/>
  <c r="K3485" i="19"/>
  <c r="L3484" i="19"/>
  <c r="K3484" i="19"/>
  <c r="L3483" i="19"/>
  <c r="K3483" i="19"/>
  <c r="L3482" i="19"/>
  <c r="K3482" i="19"/>
  <c r="L3481" i="19"/>
  <c r="K3481" i="19"/>
  <c r="L3480" i="19"/>
  <c r="K3480" i="19"/>
  <c r="L3479" i="19"/>
  <c r="K3479" i="19"/>
  <c r="L3478" i="19"/>
  <c r="K3478" i="19"/>
  <c r="L3477" i="19"/>
  <c r="K3477" i="19"/>
  <c r="L3476" i="19"/>
  <c r="K3476" i="19"/>
  <c r="L3475" i="19"/>
  <c r="K3475" i="19"/>
  <c r="L3474" i="19"/>
  <c r="K3474" i="19"/>
  <c r="L3473" i="19"/>
  <c r="K3473" i="19"/>
  <c r="L3472" i="19"/>
  <c r="K3472" i="19"/>
  <c r="L3471" i="19"/>
  <c r="K3471" i="19"/>
  <c r="L3470" i="19"/>
  <c r="K3470" i="19"/>
  <c r="L3469" i="19"/>
  <c r="K3469" i="19"/>
  <c r="L3468" i="19"/>
  <c r="K3468" i="19"/>
  <c r="L3467" i="19"/>
  <c r="K3467" i="19"/>
  <c r="L3466" i="19"/>
  <c r="K3466" i="19"/>
  <c r="L3465" i="19"/>
  <c r="K3465" i="19"/>
  <c r="L3464" i="19"/>
  <c r="K3464" i="19"/>
  <c r="L3463" i="19"/>
  <c r="K3463" i="19"/>
  <c r="L3462" i="19"/>
  <c r="K3462" i="19"/>
  <c r="L3461" i="19"/>
  <c r="K3461" i="19"/>
  <c r="L3460" i="19"/>
  <c r="K3460" i="19"/>
  <c r="L3459" i="19"/>
  <c r="K3459" i="19"/>
  <c r="L3458" i="19"/>
  <c r="K3458" i="19"/>
  <c r="L3457" i="19"/>
  <c r="K3457" i="19"/>
  <c r="L3456" i="19"/>
  <c r="K3456" i="19"/>
  <c r="L3455" i="19"/>
  <c r="K3455" i="19"/>
  <c r="L3454" i="19"/>
  <c r="K3454" i="19"/>
  <c r="L3453" i="19"/>
  <c r="K3453" i="19"/>
  <c r="L3452" i="19"/>
  <c r="K3452" i="19"/>
  <c r="L3451" i="19"/>
  <c r="K3451" i="19"/>
  <c r="L3450" i="19"/>
  <c r="K3450" i="19"/>
  <c r="L3449" i="19"/>
  <c r="K3449" i="19"/>
  <c r="L3448" i="19"/>
  <c r="K3448" i="19"/>
  <c r="L3447" i="19"/>
  <c r="K3447" i="19"/>
  <c r="L3446" i="19"/>
  <c r="K3446" i="19"/>
  <c r="L3445" i="19"/>
  <c r="K3445" i="19"/>
  <c r="L3444" i="19"/>
  <c r="K3444" i="19"/>
  <c r="L3443" i="19"/>
  <c r="K3443" i="19"/>
  <c r="L3442" i="19"/>
  <c r="K3442" i="19"/>
  <c r="L3441" i="19"/>
  <c r="K3441" i="19"/>
  <c r="L3440" i="19"/>
  <c r="K3440" i="19"/>
  <c r="L3439" i="19"/>
  <c r="K3439" i="19"/>
  <c r="L3438" i="19"/>
  <c r="K3438" i="19"/>
  <c r="L3437" i="19"/>
  <c r="K3437" i="19"/>
  <c r="L3436" i="19"/>
  <c r="K3436" i="19"/>
  <c r="L3435" i="19"/>
  <c r="K3435" i="19"/>
  <c r="L3434" i="19"/>
  <c r="K3434" i="19"/>
  <c r="L3433" i="19"/>
  <c r="K3433" i="19"/>
  <c r="L3432" i="19"/>
  <c r="K3432" i="19"/>
  <c r="L3431" i="19"/>
  <c r="K3431" i="19"/>
  <c r="L3430" i="19"/>
  <c r="K3430" i="19"/>
  <c r="L3429" i="19"/>
  <c r="K3429" i="19"/>
  <c r="L3428" i="19"/>
  <c r="K3428" i="19"/>
  <c r="L3427" i="19"/>
  <c r="K3427" i="19"/>
  <c r="L3426" i="19"/>
  <c r="K3426" i="19"/>
  <c r="L3425" i="19"/>
  <c r="K3425" i="19"/>
  <c r="L3424" i="19"/>
  <c r="K3424" i="19"/>
  <c r="L3423" i="19"/>
  <c r="K3423" i="19"/>
  <c r="L3422" i="19"/>
  <c r="K3422" i="19"/>
  <c r="L3421" i="19"/>
  <c r="K3421" i="19"/>
  <c r="L3420" i="19"/>
  <c r="K3420" i="19"/>
  <c r="L3419" i="19"/>
  <c r="K3419" i="19"/>
  <c r="L3418" i="19"/>
  <c r="K3418" i="19"/>
  <c r="L3417" i="19"/>
  <c r="K3417" i="19"/>
  <c r="L3416" i="19"/>
  <c r="K3416" i="19"/>
  <c r="L3415" i="19"/>
  <c r="K3415" i="19"/>
  <c r="L3414" i="19"/>
  <c r="K3414" i="19"/>
  <c r="L3413" i="19"/>
  <c r="K3413" i="19"/>
  <c r="L3412" i="19"/>
  <c r="K3412" i="19"/>
  <c r="L3411" i="19"/>
  <c r="K3411" i="19"/>
  <c r="L3410" i="19"/>
  <c r="K3410" i="19"/>
  <c r="L3409" i="19"/>
  <c r="K3409" i="19"/>
  <c r="L3408" i="19"/>
  <c r="K3408" i="19"/>
  <c r="L3407" i="19"/>
  <c r="K3407" i="19"/>
  <c r="L3406" i="19"/>
  <c r="K3406" i="19"/>
  <c r="L3405" i="19"/>
  <c r="K3405" i="19"/>
  <c r="L3404" i="19"/>
  <c r="K3404" i="19"/>
  <c r="L3403" i="19"/>
  <c r="K3403" i="19"/>
  <c r="L3402" i="19"/>
  <c r="K3402" i="19"/>
  <c r="L3401" i="19"/>
  <c r="K3401" i="19"/>
  <c r="L3400" i="19"/>
  <c r="K3400" i="19"/>
  <c r="L3399" i="19"/>
  <c r="K3399" i="19"/>
  <c r="L3398" i="19"/>
  <c r="K3398" i="19"/>
  <c r="L3397" i="19"/>
  <c r="K3397" i="19"/>
  <c r="L3396" i="19"/>
  <c r="K3396" i="19"/>
  <c r="L3395" i="19"/>
  <c r="K3395" i="19"/>
  <c r="L3394" i="19"/>
  <c r="K3394" i="19"/>
  <c r="L3393" i="19"/>
  <c r="K3393" i="19"/>
  <c r="L3392" i="19"/>
  <c r="K3392" i="19"/>
  <c r="L3391" i="19"/>
  <c r="K3391" i="19"/>
  <c r="L3390" i="19"/>
  <c r="K3390" i="19"/>
  <c r="L3389" i="19"/>
  <c r="K3389" i="19"/>
  <c r="L3388" i="19"/>
  <c r="K3388" i="19"/>
  <c r="L3387" i="19"/>
  <c r="K3387" i="19"/>
  <c r="L3386" i="19"/>
  <c r="K3386" i="19"/>
  <c r="L3385" i="19"/>
  <c r="K3385" i="19"/>
  <c r="L3384" i="19"/>
  <c r="K3384" i="19"/>
  <c r="L3383" i="19"/>
  <c r="K3383" i="19"/>
  <c r="L3382" i="19"/>
  <c r="K3382" i="19"/>
  <c r="L3381" i="19"/>
  <c r="K3381" i="19"/>
  <c r="L3380" i="19"/>
  <c r="K3380" i="19"/>
  <c r="L3379" i="19"/>
  <c r="K3379" i="19"/>
  <c r="L3378" i="19"/>
  <c r="K3378" i="19"/>
  <c r="L3377" i="19"/>
  <c r="K3377" i="19"/>
  <c r="L3376" i="19"/>
  <c r="K3376" i="19"/>
  <c r="L3375" i="19"/>
  <c r="K3375" i="19"/>
  <c r="L3374" i="19"/>
  <c r="K3374" i="19"/>
  <c r="L3373" i="19"/>
  <c r="K3373" i="19"/>
  <c r="L3372" i="19"/>
  <c r="K3372" i="19"/>
  <c r="L3371" i="19"/>
  <c r="K3371" i="19"/>
  <c r="L3370" i="19"/>
  <c r="K3370" i="19"/>
  <c r="L3369" i="19"/>
  <c r="K3369" i="19"/>
  <c r="L3368" i="19"/>
  <c r="K3368" i="19"/>
  <c r="L3367" i="19"/>
  <c r="K3367" i="19"/>
  <c r="L3366" i="19"/>
  <c r="K3366" i="19"/>
  <c r="L3365" i="19"/>
  <c r="K3365" i="19"/>
  <c r="L3364" i="19"/>
  <c r="K3364" i="19"/>
  <c r="L3363" i="19"/>
  <c r="K3363" i="19"/>
  <c r="L3362" i="19"/>
  <c r="K3362" i="19"/>
  <c r="L3361" i="19"/>
  <c r="K3361" i="19"/>
  <c r="L3360" i="19"/>
  <c r="K3360" i="19"/>
  <c r="L3359" i="19"/>
  <c r="K3359" i="19"/>
  <c r="L3358" i="19"/>
  <c r="K3358" i="19"/>
  <c r="L3357" i="19"/>
  <c r="K3357" i="19"/>
  <c r="L3356" i="19"/>
  <c r="K3356" i="19"/>
  <c r="L3355" i="19"/>
  <c r="K3355" i="19"/>
  <c r="L3354" i="19"/>
  <c r="K3354" i="19"/>
  <c r="L3353" i="19"/>
  <c r="K3353" i="19"/>
  <c r="L3352" i="19"/>
  <c r="K3352" i="19"/>
  <c r="L3351" i="19"/>
  <c r="K3351" i="19"/>
  <c r="L3350" i="19"/>
  <c r="K3350" i="19"/>
  <c r="L3349" i="19"/>
  <c r="K3349" i="19"/>
  <c r="L3348" i="19"/>
  <c r="K3348" i="19"/>
  <c r="L3347" i="19"/>
  <c r="K3347" i="19"/>
  <c r="L3346" i="19"/>
  <c r="K3346" i="19"/>
  <c r="L3345" i="19"/>
  <c r="K3345" i="19"/>
  <c r="L3344" i="19"/>
  <c r="K3344" i="19"/>
  <c r="L3343" i="19"/>
  <c r="K3343" i="19"/>
  <c r="L3342" i="19"/>
  <c r="K3342" i="19"/>
  <c r="L3341" i="19"/>
  <c r="K3341" i="19"/>
  <c r="L3340" i="19"/>
  <c r="K3340" i="19"/>
  <c r="L3339" i="19"/>
  <c r="K3339" i="19"/>
  <c r="L3338" i="19"/>
  <c r="K3338" i="19"/>
  <c r="L3337" i="19"/>
  <c r="K3337" i="19"/>
  <c r="L3336" i="19"/>
  <c r="K3336" i="19"/>
  <c r="L3335" i="19"/>
  <c r="K3335" i="19"/>
  <c r="L3334" i="19"/>
  <c r="K3334" i="19"/>
  <c r="L3333" i="19"/>
  <c r="K3333" i="19"/>
  <c r="L3332" i="19"/>
  <c r="K3332" i="19"/>
  <c r="L3331" i="19"/>
  <c r="K3331" i="19"/>
  <c r="L3330" i="19"/>
  <c r="K3330" i="19"/>
  <c r="L3329" i="19"/>
  <c r="K3329" i="19"/>
  <c r="L3328" i="19"/>
  <c r="K3328" i="19"/>
  <c r="L3327" i="19"/>
  <c r="K3327" i="19"/>
  <c r="L3326" i="19"/>
  <c r="K3326" i="19"/>
  <c r="L3325" i="19"/>
  <c r="K3325" i="19"/>
  <c r="L3324" i="19"/>
  <c r="K3324" i="19"/>
  <c r="L3323" i="19"/>
  <c r="K3323" i="19"/>
  <c r="L3322" i="19"/>
  <c r="K3322" i="19"/>
  <c r="L3321" i="19"/>
  <c r="K3321" i="19"/>
  <c r="L3320" i="19"/>
  <c r="K3320" i="19"/>
  <c r="L3319" i="19"/>
  <c r="K3319" i="19"/>
  <c r="L3318" i="19"/>
  <c r="K3318" i="19"/>
  <c r="L3317" i="19"/>
  <c r="K3317" i="19"/>
  <c r="L3316" i="19"/>
  <c r="K3316" i="19"/>
  <c r="L3315" i="19"/>
  <c r="K3315" i="19"/>
  <c r="L3314" i="19"/>
  <c r="K3314" i="19"/>
  <c r="L3313" i="19"/>
  <c r="K3313" i="19"/>
  <c r="L3312" i="19"/>
  <c r="K3312" i="19"/>
  <c r="L3311" i="19"/>
  <c r="K3311" i="19"/>
  <c r="L3310" i="19"/>
  <c r="K3310" i="19"/>
  <c r="L3309" i="19"/>
  <c r="K3309" i="19"/>
  <c r="L3308" i="19"/>
  <c r="K3308" i="19"/>
  <c r="L3307" i="19"/>
  <c r="K3307" i="19"/>
  <c r="L3306" i="19"/>
  <c r="K3306" i="19"/>
  <c r="L3305" i="19"/>
  <c r="K3305" i="19"/>
  <c r="L3304" i="19"/>
  <c r="K3304" i="19"/>
  <c r="L3303" i="19"/>
  <c r="K3303" i="19"/>
  <c r="L3302" i="19"/>
  <c r="K3302" i="19"/>
  <c r="L3301" i="19"/>
  <c r="K3301" i="19"/>
  <c r="L3300" i="19"/>
  <c r="K3300" i="19"/>
  <c r="L3299" i="19"/>
  <c r="K3299" i="19"/>
  <c r="L3298" i="19"/>
  <c r="K3298" i="19"/>
  <c r="L3297" i="19"/>
  <c r="K3297" i="19"/>
  <c r="L3296" i="19"/>
  <c r="K3296" i="19"/>
  <c r="L3295" i="19"/>
  <c r="K3295" i="19"/>
  <c r="L3294" i="19"/>
  <c r="K3294" i="19"/>
  <c r="L3293" i="19"/>
  <c r="K3293" i="19"/>
  <c r="L3292" i="19"/>
  <c r="K3292" i="19"/>
  <c r="L3291" i="19"/>
  <c r="K3291" i="19"/>
  <c r="L3290" i="19"/>
  <c r="K3290" i="19"/>
  <c r="L3289" i="19"/>
  <c r="K3289" i="19"/>
  <c r="L3288" i="19"/>
  <c r="K3288" i="19"/>
  <c r="L3287" i="19"/>
  <c r="K3287" i="19"/>
  <c r="L3286" i="19"/>
  <c r="K3286" i="19"/>
  <c r="L3285" i="19"/>
  <c r="K3285" i="19"/>
  <c r="L3284" i="19"/>
  <c r="K3284" i="19"/>
  <c r="L3283" i="19"/>
  <c r="K3283" i="19"/>
  <c r="L3282" i="19"/>
  <c r="K3282" i="19"/>
  <c r="L3281" i="19"/>
  <c r="K3281" i="19"/>
  <c r="L3280" i="19"/>
  <c r="K3280" i="19"/>
  <c r="L3279" i="19"/>
  <c r="K3279" i="19"/>
  <c r="L3278" i="19"/>
  <c r="K3278" i="19"/>
  <c r="L3277" i="19"/>
  <c r="K3277" i="19"/>
  <c r="L3276" i="19"/>
  <c r="K3276" i="19"/>
  <c r="L3275" i="19"/>
  <c r="K3275" i="19"/>
  <c r="L3274" i="19"/>
  <c r="K3274" i="19"/>
  <c r="L3273" i="19"/>
  <c r="K3273" i="19"/>
  <c r="L3272" i="19"/>
  <c r="K3272" i="19"/>
  <c r="L3271" i="19"/>
  <c r="K3271" i="19"/>
  <c r="L3270" i="19"/>
  <c r="K3270" i="19"/>
  <c r="L3269" i="19"/>
  <c r="K3269" i="19"/>
  <c r="L3268" i="19"/>
  <c r="K3268" i="19"/>
  <c r="L3267" i="19"/>
  <c r="K3267" i="19"/>
  <c r="L3266" i="19"/>
  <c r="K3266" i="19"/>
  <c r="L3265" i="19"/>
  <c r="K3265" i="19"/>
  <c r="L3264" i="19"/>
  <c r="K3264" i="19"/>
  <c r="L3263" i="19"/>
  <c r="K3263" i="19"/>
  <c r="L3262" i="19"/>
  <c r="K3262" i="19"/>
  <c r="L3261" i="19"/>
  <c r="K3261" i="19"/>
  <c r="L3260" i="19"/>
  <c r="K3260" i="19"/>
  <c r="L3259" i="19"/>
  <c r="K3259" i="19"/>
  <c r="L3258" i="19"/>
  <c r="K3258" i="19"/>
  <c r="L3257" i="19"/>
  <c r="K3257" i="19"/>
  <c r="L3256" i="19"/>
  <c r="K3256" i="19"/>
  <c r="L3255" i="19"/>
  <c r="K3255" i="19"/>
  <c r="L3254" i="19"/>
  <c r="K3254" i="19"/>
  <c r="L3253" i="19"/>
  <c r="K3253" i="19"/>
  <c r="L3252" i="19"/>
  <c r="K3252" i="19"/>
  <c r="L3251" i="19"/>
  <c r="K3251" i="19"/>
  <c r="L3250" i="19"/>
  <c r="K3250" i="19"/>
  <c r="L3249" i="19"/>
  <c r="K3249" i="19"/>
  <c r="L3248" i="19"/>
  <c r="K3248" i="19"/>
  <c r="L3247" i="19"/>
  <c r="K3247" i="19"/>
  <c r="L3246" i="19"/>
  <c r="K3246" i="19"/>
  <c r="L3245" i="19"/>
  <c r="K3245" i="19"/>
  <c r="L3244" i="19"/>
  <c r="K3244" i="19"/>
  <c r="L3243" i="19"/>
  <c r="K3243" i="19"/>
  <c r="L3242" i="19"/>
  <c r="K3242" i="19"/>
  <c r="L3241" i="19"/>
  <c r="K3241" i="19"/>
  <c r="L3240" i="19"/>
  <c r="K3240" i="19"/>
  <c r="L3239" i="19"/>
  <c r="K3239" i="19"/>
  <c r="L3238" i="19"/>
  <c r="K3238" i="19"/>
  <c r="L3237" i="19"/>
  <c r="K3237" i="19"/>
  <c r="L3236" i="19"/>
  <c r="K3236" i="19"/>
  <c r="L3235" i="19"/>
  <c r="K3235" i="19"/>
  <c r="L3234" i="19"/>
  <c r="K3234" i="19"/>
  <c r="L3233" i="19"/>
  <c r="K3233" i="19"/>
  <c r="L3232" i="19"/>
  <c r="K3232" i="19"/>
  <c r="L3231" i="19"/>
  <c r="K3231" i="19"/>
  <c r="L3230" i="19"/>
  <c r="K3230" i="19"/>
  <c r="L3229" i="19"/>
  <c r="K3229" i="19"/>
  <c r="L3228" i="19"/>
  <c r="K3228" i="19"/>
  <c r="L3227" i="19"/>
  <c r="K3227" i="19"/>
  <c r="L3226" i="19"/>
  <c r="K3226" i="19"/>
  <c r="L3225" i="19"/>
  <c r="K3225" i="19"/>
  <c r="L3224" i="19"/>
  <c r="K3224" i="19"/>
  <c r="L3223" i="19"/>
  <c r="K3223" i="19"/>
  <c r="L3222" i="19"/>
  <c r="K3222" i="19"/>
  <c r="L3221" i="19"/>
  <c r="K3221" i="19"/>
  <c r="L3220" i="19"/>
  <c r="K3220" i="19"/>
  <c r="L3219" i="19"/>
  <c r="K3219" i="19"/>
  <c r="L3218" i="19"/>
  <c r="K3218" i="19"/>
  <c r="L3217" i="19"/>
  <c r="K3217" i="19"/>
  <c r="L3216" i="19"/>
  <c r="K3216" i="19"/>
  <c r="L3215" i="19"/>
  <c r="K3215" i="19"/>
  <c r="L3214" i="19"/>
  <c r="K3214" i="19"/>
  <c r="L3213" i="19"/>
  <c r="K3213" i="19"/>
  <c r="L3212" i="19"/>
  <c r="K3212" i="19"/>
  <c r="L3211" i="19"/>
  <c r="K3211" i="19"/>
  <c r="L3210" i="19"/>
  <c r="K3210" i="19"/>
  <c r="L3209" i="19"/>
  <c r="K3209" i="19"/>
  <c r="L3208" i="19"/>
  <c r="K3208" i="19"/>
  <c r="L3207" i="19"/>
  <c r="K3207" i="19"/>
  <c r="L3206" i="19"/>
  <c r="K3206" i="19"/>
  <c r="L3205" i="19"/>
  <c r="K3205" i="19"/>
  <c r="L3204" i="19"/>
  <c r="K3204" i="19"/>
  <c r="L3203" i="19"/>
  <c r="K3203" i="19"/>
  <c r="L3202" i="19"/>
  <c r="K3202" i="19"/>
  <c r="L3201" i="19"/>
  <c r="K3201" i="19"/>
  <c r="L3200" i="19"/>
  <c r="K3200" i="19"/>
  <c r="L3199" i="19"/>
  <c r="K3199" i="19"/>
  <c r="L3198" i="19"/>
  <c r="K3198" i="19"/>
  <c r="L3197" i="19"/>
  <c r="K3197" i="19"/>
  <c r="L3196" i="19"/>
  <c r="K3196" i="19"/>
  <c r="L3195" i="19"/>
  <c r="K3195" i="19"/>
  <c r="L3194" i="19"/>
  <c r="K3194" i="19"/>
  <c r="L3193" i="19"/>
  <c r="K3193" i="19"/>
  <c r="L3192" i="19"/>
  <c r="K3192" i="19"/>
  <c r="L3191" i="19"/>
  <c r="K3191" i="19"/>
  <c r="L3190" i="19"/>
  <c r="K3190" i="19"/>
  <c r="L3189" i="19"/>
  <c r="K3189" i="19"/>
  <c r="L3188" i="19"/>
  <c r="K3188" i="19"/>
  <c r="L3187" i="19"/>
  <c r="K3187" i="19"/>
  <c r="L3186" i="19"/>
  <c r="K3186" i="19"/>
  <c r="L3185" i="19"/>
  <c r="K3185" i="19"/>
  <c r="L3184" i="19"/>
  <c r="K3184" i="19"/>
  <c r="L3183" i="19"/>
  <c r="K3183" i="19"/>
  <c r="L3182" i="19"/>
  <c r="K3182" i="19"/>
  <c r="L3181" i="19"/>
  <c r="K3181" i="19"/>
  <c r="L3180" i="19"/>
  <c r="K3180" i="19"/>
  <c r="L3179" i="19"/>
  <c r="K3179" i="19"/>
  <c r="L3178" i="19"/>
  <c r="K3178" i="19"/>
  <c r="L3177" i="19"/>
  <c r="K3177" i="19"/>
  <c r="L3176" i="19"/>
  <c r="K3176" i="19"/>
  <c r="L3175" i="19"/>
  <c r="K3175" i="19"/>
  <c r="L3174" i="19"/>
  <c r="K3174" i="19"/>
  <c r="L3173" i="19"/>
  <c r="K3173" i="19"/>
  <c r="L3172" i="19"/>
  <c r="K3172" i="19"/>
  <c r="L3171" i="19"/>
  <c r="K3171" i="19"/>
  <c r="L3170" i="19"/>
  <c r="K3170" i="19"/>
  <c r="L3169" i="19"/>
  <c r="K3169" i="19"/>
  <c r="L3168" i="19"/>
  <c r="K3168" i="19"/>
  <c r="L3167" i="19"/>
  <c r="K3167" i="19"/>
  <c r="L3166" i="19"/>
  <c r="K3166" i="19"/>
  <c r="L3165" i="19"/>
  <c r="K3165" i="19"/>
  <c r="L3164" i="19"/>
  <c r="K3164" i="19"/>
  <c r="L3163" i="19"/>
  <c r="K3163" i="19"/>
  <c r="L3162" i="19"/>
  <c r="K3162" i="19"/>
  <c r="L3161" i="19"/>
  <c r="K3161" i="19"/>
  <c r="L3160" i="19"/>
  <c r="K3160" i="19"/>
  <c r="L3159" i="19"/>
  <c r="K3159" i="19"/>
  <c r="L3158" i="19"/>
  <c r="K3158" i="19"/>
  <c r="L3157" i="19"/>
  <c r="K3157" i="19"/>
  <c r="L3156" i="19"/>
  <c r="K3156" i="19"/>
  <c r="L3155" i="19"/>
  <c r="K3155" i="19"/>
  <c r="L3154" i="19"/>
  <c r="K3154" i="19"/>
  <c r="L3153" i="19"/>
  <c r="K3153" i="19"/>
  <c r="L3152" i="19"/>
  <c r="K3152" i="19"/>
  <c r="L3151" i="19"/>
  <c r="K3151" i="19"/>
  <c r="L3150" i="19"/>
  <c r="K3150" i="19"/>
  <c r="L3149" i="19"/>
  <c r="K3149" i="19"/>
  <c r="L3148" i="19"/>
  <c r="K3148" i="19"/>
  <c r="L3147" i="19"/>
  <c r="K3147" i="19"/>
  <c r="L3146" i="19"/>
  <c r="K3146" i="19"/>
  <c r="L3145" i="19"/>
  <c r="K3145" i="19"/>
  <c r="L3144" i="19"/>
  <c r="K3144" i="19"/>
  <c r="L3143" i="19"/>
  <c r="K3143" i="19"/>
  <c r="L3142" i="19"/>
  <c r="K3142" i="19"/>
  <c r="L3141" i="19"/>
  <c r="K3141" i="19"/>
  <c r="L3140" i="19"/>
  <c r="K3140" i="19"/>
  <c r="L3139" i="19"/>
  <c r="K3139" i="19"/>
  <c r="L3138" i="19"/>
  <c r="K3138" i="19"/>
  <c r="L3137" i="19"/>
  <c r="K3137" i="19"/>
  <c r="L3136" i="19"/>
  <c r="K3136" i="19"/>
  <c r="L3135" i="19"/>
  <c r="K3135" i="19"/>
  <c r="L3134" i="19"/>
  <c r="K3134" i="19"/>
  <c r="L3133" i="19"/>
  <c r="K3133" i="19"/>
  <c r="L3132" i="19"/>
  <c r="K3132" i="19"/>
  <c r="L3131" i="19"/>
  <c r="K3131" i="19"/>
  <c r="L3130" i="19"/>
  <c r="K3130" i="19"/>
  <c r="L3129" i="19"/>
  <c r="K3129" i="19"/>
  <c r="L3128" i="19"/>
  <c r="K3128" i="19"/>
  <c r="L3127" i="19"/>
  <c r="K3127" i="19"/>
  <c r="L3126" i="19"/>
  <c r="K3126" i="19"/>
  <c r="L3125" i="19"/>
  <c r="K3125" i="19"/>
  <c r="L3124" i="19"/>
  <c r="K3124" i="19"/>
  <c r="L3123" i="19"/>
  <c r="K3123" i="19"/>
  <c r="L3122" i="19"/>
  <c r="K3122" i="19"/>
  <c r="L3121" i="19"/>
  <c r="K3121" i="19"/>
  <c r="L3120" i="19"/>
  <c r="K3120" i="19"/>
  <c r="L3119" i="19"/>
  <c r="K3119" i="19"/>
  <c r="L3118" i="19"/>
  <c r="K3118" i="19"/>
  <c r="L3117" i="19"/>
  <c r="K3117" i="19"/>
  <c r="L3116" i="19"/>
  <c r="K3116" i="19"/>
  <c r="L3115" i="19"/>
  <c r="K3115" i="19"/>
  <c r="L3114" i="19"/>
  <c r="K3114" i="19"/>
  <c r="L3113" i="19"/>
  <c r="K3113" i="19"/>
  <c r="L3112" i="19"/>
  <c r="K3112" i="19"/>
  <c r="L3111" i="19"/>
  <c r="K3111" i="19"/>
  <c r="L3110" i="19"/>
  <c r="K3110" i="19"/>
  <c r="L3109" i="19"/>
  <c r="K3109" i="19"/>
  <c r="L3108" i="19"/>
  <c r="K3108" i="19"/>
  <c r="L3107" i="19"/>
  <c r="K3107" i="19"/>
  <c r="L3106" i="19"/>
  <c r="K3106" i="19"/>
  <c r="L3105" i="19"/>
  <c r="K3105" i="19"/>
  <c r="L3104" i="19"/>
  <c r="K3104" i="19"/>
  <c r="L3103" i="19"/>
  <c r="K3103" i="19"/>
  <c r="L3102" i="19"/>
  <c r="K3102" i="19"/>
  <c r="L3101" i="19"/>
  <c r="K3101" i="19"/>
  <c r="L3100" i="19"/>
  <c r="K3100" i="19"/>
  <c r="L3099" i="19"/>
  <c r="K3099" i="19"/>
  <c r="L3098" i="19"/>
  <c r="K3098" i="19"/>
  <c r="L3097" i="19"/>
  <c r="K3097" i="19"/>
  <c r="L3096" i="19"/>
  <c r="K3096" i="19"/>
  <c r="L3095" i="19"/>
  <c r="K3095" i="19"/>
  <c r="L3094" i="19"/>
  <c r="K3094" i="19"/>
  <c r="L3093" i="19"/>
  <c r="K3093" i="19"/>
  <c r="L3092" i="19"/>
  <c r="K3092" i="19"/>
  <c r="L3091" i="19"/>
  <c r="K3091" i="19"/>
  <c r="L3090" i="19"/>
  <c r="K3090" i="19"/>
  <c r="L3089" i="19"/>
  <c r="K3089" i="19"/>
  <c r="L3088" i="19"/>
  <c r="K3088" i="19"/>
  <c r="L3087" i="19"/>
  <c r="K3087" i="19"/>
  <c r="L3086" i="19"/>
  <c r="K3086" i="19"/>
  <c r="L3085" i="19"/>
  <c r="K3085" i="19"/>
  <c r="L3084" i="19"/>
  <c r="K3084" i="19"/>
  <c r="L3083" i="19"/>
  <c r="K3083" i="19"/>
  <c r="L3082" i="19"/>
  <c r="K3082" i="19"/>
  <c r="L3081" i="19"/>
  <c r="K3081" i="19"/>
  <c r="L3080" i="19"/>
  <c r="K3080" i="19"/>
  <c r="L3079" i="19"/>
  <c r="K3079" i="19"/>
  <c r="L3078" i="19"/>
  <c r="K3078" i="19"/>
  <c r="L3077" i="19"/>
  <c r="K3077" i="19"/>
  <c r="L3076" i="19"/>
  <c r="K3076" i="19"/>
  <c r="L3075" i="19"/>
  <c r="K3075" i="19"/>
  <c r="L3074" i="19"/>
  <c r="K3074" i="19"/>
  <c r="L3073" i="19"/>
  <c r="K3073" i="19"/>
  <c r="L3072" i="19"/>
  <c r="K3072" i="19"/>
  <c r="L3071" i="19"/>
  <c r="K3071" i="19"/>
  <c r="L3070" i="19"/>
  <c r="K3070" i="19"/>
  <c r="L3069" i="19"/>
  <c r="K3069" i="19"/>
  <c r="L3068" i="19"/>
  <c r="K3068" i="19"/>
  <c r="L3067" i="19"/>
  <c r="K3067" i="19"/>
  <c r="L3066" i="19"/>
  <c r="K3066" i="19"/>
  <c r="L3065" i="19"/>
  <c r="K3065" i="19"/>
  <c r="L3064" i="19"/>
  <c r="K3064" i="19"/>
  <c r="L3063" i="19"/>
  <c r="K3063" i="19"/>
  <c r="L3062" i="19"/>
  <c r="K3062" i="19"/>
  <c r="L3061" i="19"/>
  <c r="K3061" i="19"/>
  <c r="L3060" i="19"/>
  <c r="K3060" i="19"/>
  <c r="L3059" i="19"/>
  <c r="K3059" i="19"/>
  <c r="L3058" i="19"/>
  <c r="K3058" i="19"/>
  <c r="L3057" i="19"/>
  <c r="K3057" i="19"/>
  <c r="L3056" i="19"/>
  <c r="K3056" i="19"/>
  <c r="L3055" i="19"/>
  <c r="K3055" i="19"/>
  <c r="L3054" i="19"/>
  <c r="K3054" i="19"/>
  <c r="L3053" i="19"/>
  <c r="K3053" i="19"/>
  <c r="L3052" i="19"/>
  <c r="K3052" i="19"/>
  <c r="L3051" i="19"/>
  <c r="K3051" i="19"/>
  <c r="L3050" i="19"/>
  <c r="K3050" i="19"/>
  <c r="L3049" i="19"/>
  <c r="K3049" i="19"/>
  <c r="L3048" i="19"/>
  <c r="K3048" i="19"/>
  <c r="L3047" i="19"/>
  <c r="K3047" i="19"/>
  <c r="L3046" i="19"/>
  <c r="K3046" i="19"/>
  <c r="L3045" i="19"/>
  <c r="K3045" i="19"/>
  <c r="L3044" i="19"/>
  <c r="K3044" i="19"/>
  <c r="L3043" i="19"/>
  <c r="K3043" i="19"/>
  <c r="L3042" i="19"/>
  <c r="K3042" i="19"/>
  <c r="L3041" i="19"/>
  <c r="K3041" i="19"/>
  <c r="L3040" i="19"/>
  <c r="K3040" i="19"/>
  <c r="L3039" i="19"/>
  <c r="K3039" i="19"/>
  <c r="L3038" i="19"/>
  <c r="K3038" i="19"/>
  <c r="L3037" i="19"/>
  <c r="K3037" i="19"/>
  <c r="L3036" i="19"/>
  <c r="K3036" i="19"/>
  <c r="L3035" i="19"/>
  <c r="K3035" i="19"/>
  <c r="L3034" i="19"/>
  <c r="K3034" i="19"/>
  <c r="L3033" i="19"/>
  <c r="K3033" i="19"/>
  <c r="L3032" i="19"/>
  <c r="K3032" i="19"/>
  <c r="L3031" i="19"/>
  <c r="K3031" i="19"/>
  <c r="L3030" i="19"/>
  <c r="K3030" i="19"/>
  <c r="L3029" i="19"/>
  <c r="K3029" i="19"/>
  <c r="L3028" i="19"/>
  <c r="K3028" i="19"/>
  <c r="L3027" i="19"/>
  <c r="K3027" i="19"/>
  <c r="L3026" i="19"/>
  <c r="K3026" i="19"/>
  <c r="L3025" i="19"/>
  <c r="K3025" i="19"/>
  <c r="L3024" i="19"/>
  <c r="K3024" i="19"/>
  <c r="L3023" i="19"/>
  <c r="K3023" i="19"/>
  <c r="L3022" i="19"/>
  <c r="K3022" i="19"/>
  <c r="L3021" i="19"/>
  <c r="K3021" i="19"/>
  <c r="L3020" i="19"/>
  <c r="K3020" i="19"/>
  <c r="L3019" i="19"/>
  <c r="K3019" i="19"/>
  <c r="L3018" i="19"/>
  <c r="K3018" i="19"/>
  <c r="L3017" i="19"/>
  <c r="K3017" i="19"/>
  <c r="L3016" i="19"/>
  <c r="K3016" i="19"/>
  <c r="L3015" i="19"/>
  <c r="K3015" i="19"/>
  <c r="L3014" i="19"/>
  <c r="K3014" i="19"/>
  <c r="L3013" i="19"/>
  <c r="K3013" i="19"/>
  <c r="L3012" i="19"/>
  <c r="K3012" i="19"/>
  <c r="L3011" i="19"/>
  <c r="K3011" i="19"/>
  <c r="L3010" i="19"/>
  <c r="K3010" i="19"/>
  <c r="L3009" i="19"/>
  <c r="K3009" i="19"/>
  <c r="L3008" i="19"/>
  <c r="K3008" i="19"/>
  <c r="L3007" i="19"/>
  <c r="K3007" i="19"/>
  <c r="L3006" i="19"/>
  <c r="K3006" i="19"/>
  <c r="L3005" i="19"/>
  <c r="K3005" i="19"/>
  <c r="L3004" i="19"/>
  <c r="K3004" i="19"/>
  <c r="L3003" i="19"/>
  <c r="K3003" i="19"/>
  <c r="L3002" i="19"/>
  <c r="K3002" i="19"/>
  <c r="L3001" i="19"/>
  <c r="K3001" i="19"/>
  <c r="L3000" i="19"/>
  <c r="K3000" i="19"/>
  <c r="L2999" i="19"/>
  <c r="K2999" i="19"/>
  <c r="L2998" i="19"/>
  <c r="K2998" i="19"/>
  <c r="L2997" i="19"/>
  <c r="K2997" i="19"/>
  <c r="L2996" i="19"/>
  <c r="K2996" i="19"/>
  <c r="L2995" i="19"/>
  <c r="K2995" i="19"/>
  <c r="L2994" i="19"/>
  <c r="K2994" i="19"/>
  <c r="L2993" i="19"/>
  <c r="K2993" i="19"/>
  <c r="L2992" i="19"/>
  <c r="K2992" i="19"/>
  <c r="L2991" i="19"/>
  <c r="K2991" i="19"/>
  <c r="L2990" i="19"/>
  <c r="K2990" i="19"/>
  <c r="L2989" i="19"/>
  <c r="K2989" i="19"/>
  <c r="L2988" i="19"/>
  <c r="K2988" i="19"/>
  <c r="L2987" i="19"/>
  <c r="K2987" i="19"/>
  <c r="L2986" i="19"/>
  <c r="K2986" i="19"/>
  <c r="L2985" i="19"/>
  <c r="K2985" i="19"/>
  <c r="L2984" i="19"/>
  <c r="K2984" i="19"/>
  <c r="L2983" i="19"/>
  <c r="K2983" i="19"/>
  <c r="L2982" i="19"/>
  <c r="K2982" i="19"/>
  <c r="L2981" i="19"/>
  <c r="K2981" i="19"/>
  <c r="L2980" i="19"/>
  <c r="K2980" i="19"/>
  <c r="L2979" i="19"/>
  <c r="K2979" i="19"/>
  <c r="L2978" i="19"/>
  <c r="K2978" i="19"/>
  <c r="L2977" i="19"/>
  <c r="K2977" i="19"/>
  <c r="L2976" i="19"/>
  <c r="K2976" i="19"/>
  <c r="L2975" i="19"/>
  <c r="K2975" i="19"/>
  <c r="L2974" i="19"/>
  <c r="K2974" i="19"/>
  <c r="L2973" i="19"/>
  <c r="K2973" i="19"/>
  <c r="L2972" i="19"/>
  <c r="K2972" i="19"/>
  <c r="L2971" i="19"/>
  <c r="K2971" i="19"/>
  <c r="L2970" i="19"/>
  <c r="K2970" i="19"/>
  <c r="L2969" i="19"/>
  <c r="K2969" i="19"/>
  <c r="L2968" i="19"/>
  <c r="K2968" i="19"/>
  <c r="L2967" i="19"/>
  <c r="K2967" i="19"/>
  <c r="L2966" i="19"/>
  <c r="K2966" i="19"/>
  <c r="L2965" i="19"/>
  <c r="K2965" i="19"/>
  <c r="L2964" i="19"/>
  <c r="K2964" i="19"/>
  <c r="L2963" i="19"/>
  <c r="K2963" i="19"/>
  <c r="L2962" i="19"/>
  <c r="K2962" i="19"/>
  <c r="L2961" i="19"/>
  <c r="K2961" i="19"/>
  <c r="L2960" i="19"/>
  <c r="K2960" i="19"/>
  <c r="L2959" i="19"/>
  <c r="K2959" i="19"/>
  <c r="L2958" i="19"/>
  <c r="K2958" i="19"/>
  <c r="L2957" i="19"/>
  <c r="K2957" i="19"/>
  <c r="L2956" i="19"/>
  <c r="K2956" i="19"/>
  <c r="L2955" i="19"/>
  <c r="K2955" i="19"/>
  <c r="L2954" i="19"/>
  <c r="K2954" i="19"/>
  <c r="L2953" i="19"/>
  <c r="K2953" i="19"/>
  <c r="L2952" i="19"/>
  <c r="K2952" i="19"/>
  <c r="L2951" i="19"/>
  <c r="K2951" i="19"/>
  <c r="L2950" i="19"/>
  <c r="K2950" i="19"/>
  <c r="L2949" i="19"/>
  <c r="K2949" i="19"/>
  <c r="L2948" i="19"/>
  <c r="K2948" i="19"/>
  <c r="L2947" i="19"/>
  <c r="K2947" i="19"/>
  <c r="L2946" i="19"/>
  <c r="K2946" i="19"/>
  <c r="L2945" i="19"/>
  <c r="K2945" i="19"/>
  <c r="L2944" i="19"/>
  <c r="K2944" i="19"/>
  <c r="L2943" i="19"/>
  <c r="K2943" i="19"/>
  <c r="L2942" i="19"/>
  <c r="K2942" i="19"/>
  <c r="L2941" i="19"/>
  <c r="K2941" i="19"/>
  <c r="L2940" i="19"/>
  <c r="K2940" i="19"/>
  <c r="L2939" i="19"/>
  <c r="K2939" i="19"/>
  <c r="L2938" i="19"/>
  <c r="K2938" i="19"/>
  <c r="L2937" i="19"/>
  <c r="K2937" i="19"/>
  <c r="L2936" i="19"/>
  <c r="K2936" i="19"/>
  <c r="L2935" i="19"/>
  <c r="K2935" i="19"/>
  <c r="L2934" i="19"/>
  <c r="K2934" i="19"/>
  <c r="L2933" i="19"/>
  <c r="K2933" i="19"/>
  <c r="L2932" i="19"/>
  <c r="K2932" i="19"/>
  <c r="L2931" i="19"/>
  <c r="K2931" i="19"/>
  <c r="L2930" i="19"/>
  <c r="K2930" i="19"/>
  <c r="L2929" i="19"/>
  <c r="K2929" i="19"/>
  <c r="L2928" i="19"/>
  <c r="K2928" i="19"/>
  <c r="L2927" i="19"/>
  <c r="K2927" i="19"/>
  <c r="L2926" i="19"/>
  <c r="K2926" i="19"/>
  <c r="L2925" i="19"/>
  <c r="K2925" i="19"/>
  <c r="L2924" i="19"/>
  <c r="K2924" i="19"/>
  <c r="L2923" i="19"/>
  <c r="K2923" i="19"/>
  <c r="L2922" i="19"/>
  <c r="K2922" i="19"/>
  <c r="L2921" i="19"/>
  <c r="K2921" i="19"/>
  <c r="L2920" i="19"/>
  <c r="K2920" i="19"/>
  <c r="L2919" i="19"/>
  <c r="K2919" i="19"/>
  <c r="L2918" i="19"/>
  <c r="K2918" i="19"/>
  <c r="L2917" i="19"/>
  <c r="K2917" i="19"/>
  <c r="L2916" i="19"/>
  <c r="K2916" i="19"/>
  <c r="L2915" i="19"/>
  <c r="K2915" i="19"/>
  <c r="L2914" i="19"/>
  <c r="K2914" i="19"/>
  <c r="L2913" i="19"/>
  <c r="K2913" i="19"/>
  <c r="L2912" i="19"/>
  <c r="K2912" i="19"/>
  <c r="L2911" i="19"/>
  <c r="K2911" i="19"/>
  <c r="L2910" i="19"/>
  <c r="K2910" i="19"/>
  <c r="L2909" i="19"/>
  <c r="K2909" i="19"/>
  <c r="L2908" i="19"/>
  <c r="K2908" i="19"/>
  <c r="L2907" i="19"/>
  <c r="K2907" i="19"/>
  <c r="L2906" i="19"/>
  <c r="K2906" i="19"/>
  <c r="L2905" i="19"/>
  <c r="K2905" i="19"/>
  <c r="L2904" i="19"/>
  <c r="K2904" i="19"/>
  <c r="L2903" i="19"/>
  <c r="K2903" i="19"/>
  <c r="L2902" i="19"/>
  <c r="K2902" i="19"/>
  <c r="L2901" i="19"/>
  <c r="K2901" i="19"/>
  <c r="L2900" i="19"/>
  <c r="K2900" i="19"/>
  <c r="L2899" i="19"/>
  <c r="K2899" i="19"/>
  <c r="L2898" i="19"/>
  <c r="K2898" i="19"/>
  <c r="L2897" i="19"/>
  <c r="K2897" i="19"/>
  <c r="L2896" i="19"/>
  <c r="K2896" i="19"/>
  <c r="L2895" i="19"/>
  <c r="K2895" i="19"/>
  <c r="L2894" i="19"/>
  <c r="K2894" i="19"/>
  <c r="L2893" i="19"/>
  <c r="K2893" i="19"/>
  <c r="L2892" i="19"/>
  <c r="K2892" i="19"/>
  <c r="L2891" i="19"/>
  <c r="K2891" i="19"/>
  <c r="L2890" i="19"/>
  <c r="K2890" i="19"/>
  <c r="L2889" i="19"/>
  <c r="K2889" i="19"/>
  <c r="L2888" i="19"/>
  <c r="K2888" i="19"/>
  <c r="L2887" i="19"/>
  <c r="K2887" i="19"/>
  <c r="L2886" i="19"/>
  <c r="K2886" i="19"/>
  <c r="L2885" i="19"/>
  <c r="K2885" i="19"/>
  <c r="L2884" i="19"/>
  <c r="K2884" i="19"/>
  <c r="L2883" i="19"/>
  <c r="K2883" i="19"/>
  <c r="L2882" i="19"/>
  <c r="K2882" i="19"/>
  <c r="L2881" i="19"/>
  <c r="K2881" i="19"/>
  <c r="L2880" i="19"/>
  <c r="K2880" i="19"/>
  <c r="L2879" i="19"/>
  <c r="K2879" i="19"/>
  <c r="L2878" i="19"/>
  <c r="K2878" i="19"/>
  <c r="L2877" i="19"/>
  <c r="K2877" i="19"/>
  <c r="L2876" i="19"/>
  <c r="K2876" i="19"/>
  <c r="L2875" i="19"/>
  <c r="K2875" i="19"/>
  <c r="L2874" i="19"/>
  <c r="K2874" i="19"/>
  <c r="L2873" i="19"/>
  <c r="K2873" i="19"/>
  <c r="L2872" i="19"/>
  <c r="K2872" i="19"/>
  <c r="L2871" i="19"/>
  <c r="K2871" i="19"/>
  <c r="L2870" i="19"/>
  <c r="K2870" i="19"/>
  <c r="L2869" i="19"/>
  <c r="K2869" i="19"/>
  <c r="L2868" i="19"/>
  <c r="K2868" i="19"/>
  <c r="L2867" i="19"/>
  <c r="K2867" i="19"/>
  <c r="L2866" i="19"/>
  <c r="K2866" i="19"/>
  <c r="L2865" i="19"/>
  <c r="K2865" i="19"/>
  <c r="L2864" i="19"/>
  <c r="K2864" i="19"/>
  <c r="L2863" i="19"/>
  <c r="K2863" i="19"/>
  <c r="L2862" i="19"/>
  <c r="K2862" i="19"/>
  <c r="L2861" i="19"/>
  <c r="K2861" i="19"/>
  <c r="L2860" i="19"/>
  <c r="K2860" i="19"/>
  <c r="L2859" i="19"/>
  <c r="K2859" i="19"/>
  <c r="L2858" i="19"/>
  <c r="K2858" i="19"/>
  <c r="L2857" i="19"/>
  <c r="K2857" i="19"/>
  <c r="L2856" i="19"/>
  <c r="K2856" i="19"/>
  <c r="L2855" i="19"/>
  <c r="K2855" i="19"/>
  <c r="L2854" i="19"/>
  <c r="K2854" i="19"/>
  <c r="L2853" i="19"/>
  <c r="K2853" i="19"/>
  <c r="L2852" i="19"/>
  <c r="K2852" i="19"/>
  <c r="L2851" i="19"/>
  <c r="K2851" i="19"/>
  <c r="L2850" i="19"/>
  <c r="K2850" i="19"/>
  <c r="L2849" i="19"/>
  <c r="K2849" i="19"/>
  <c r="L2848" i="19"/>
  <c r="K2848" i="19"/>
  <c r="L2847" i="19"/>
  <c r="K2847" i="19"/>
  <c r="L2846" i="19"/>
  <c r="K2846" i="19"/>
  <c r="L2845" i="19"/>
  <c r="K2845" i="19"/>
  <c r="L2844" i="19"/>
  <c r="K2844" i="19"/>
  <c r="L2843" i="19"/>
  <c r="K2843" i="19"/>
  <c r="L2842" i="19"/>
  <c r="K2842" i="19"/>
  <c r="L2841" i="19"/>
  <c r="K2841" i="19"/>
  <c r="L2840" i="19"/>
  <c r="K2840" i="19"/>
  <c r="L2839" i="19"/>
  <c r="K2839" i="19"/>
  <c r="L2838" i="19"/>
  <c r="K2838" i="19"/>
  <c r="L2837" i="19"/>
  <c r="K2837" i="19"/>
  <c r="L2836" i="19"/>
  <c r="K2836" i="19"/>
  <c r="L2835" i="19"/>
  <c r="K2835" i="19"/>
  <c r="L2834" i="19"/>
  <c r="K2834" i="19"/>
  <c r="L2833" i="19"/>
  <c r="K2833" i="19"/>
  <c r="L2832" i="19"/>
  <c r="K2832" i="19"/>
  <c r="L2831" i="19"/>
  <c r="K2831" i="19"/>
  <c r="L2830" i="19"/>
  <c r="K2830" i="19"/>
  <c r="L2829" i="19"/>
  <c r="K2829" i="19"/>
  <c r="L2828" i="19"/>
  <c r="K2828" i="19"/>
  <c r="L2827" i="19"/>
  <c r="K2827" i="19"/>
  <c r="L2826" i="19"/>
  <c r="K2826" i="19"/>
  <c r="L2825" i="19"/>
  <c r="K2825" i="19"/>
  <c r="L2824" i="19"/>
  <c r="K2824" i="19"/>
  <c r="L2823" i="19"/>
  <c r="K2823" i="19"/>
  <c r="L2822" i="19"/>
  <c r="K2822" i="19"/>
  <c r="L2821" i="19"/>
  <c r="K2821" i="19"/>
  <c r="L2820" i="19"/>
  <c r="K2820" i="19"/>
  <c r="L2819" i="19"/>
  <c r="K2819" i="19"/>
  <c r="L2818" i="19"/>
  <c r="K2818" i="19"/>
  <c r="L2817" i="19"/>
  <c r="K2817" i="19"/>
  <c r="L2816" i="19"/>
  <c r="K2816" i="19"/>
  <c r="L2815" i="19"/>
  <c r="K2815" i="19"/>
  <c r="L2814" i="19"/>
  <c r="K2814" i="19"/>
  <c r="L2813" i="19"/>
  <c r="K2813" i="19"/>
  <c r="L2812" i="19"/>
  <c r="K2812" i="19"/>
  <c r="L2811" i="19"/>
  <c r="K2811" i="19"/>
  <c r="L2810" i="19"/>
  <c r="K2810" i="19"/>
  <c r="L2809" i="19"/>
  <c r="K2809" i="19"/>
  <c r="L2808" i="19"/>
  <c r="K2808" i="19"/>
  <c r="L2807" i="19"/>
  <c r="K2807" i="19"/>
  <c r="L2806" i="19"/>
  <c r="K2806" i="19"/>
  <c r="L2805" i="19"/>
  <c r="K2805" i="19"/>
  <c r="L2804" i="19"/>
  <c r="K2804" i="19"/>
  <c r="L2803" i="19"/>
  <c r="K2803" i="19"/>
  <c r="L2802" i="19"/>
  <c r="K2802" i="19"/>
  <c r="L2801" i="19"/>
  <c r="K2801" i="19"/>
  <c r="L2800" i="19"/>
  <c r="K2800" i="19"/>
  <c r="L2799" i="19"/>
  <c r="K2799" i="19"/>
  <c r="L2798" i="19"/>
  <c r="K2798" i="19"/>
  <c r="L2797" i="19"/>
  <c r="K2797" i="19"/>
  <c r="L2796" i="19"/>
  <c r="K2796" i="19"/>
  <c r="L2795" i="19"/>
  <c r="K2795" i="19"/>
  <c r="L2794" i="19"/>
  <c r="K2794" i="19"/>
  <c r="L2793" i="19"/>
  <c r="K2793" i="19"/>
  <c r="L2792" i="19"/>
  <c r="K2792" i="19"/>
  <c r="L2791" i="19"/>
  <c r="K2791" i="19"/>
  <c r="L2790" i="19"/>
  <c r="K2790" i="19"/>
  <c r="L2789" i="19"/>
  <c r="K2789" i="19"/>
  <c r="L2788" i="19"/>
  <c r="K2788" i="19"/>
  <c r="L2787" i="19"/>
  <c r="K2787" i="19"/>
  <c r="L2786" i="19"/>
  <c r="K2786" i="19"/>
  <c r="L2785" i="19"/>
  <c r="K2785" i="19"/>
  <c r="L2784" i="19"/>
  <c r="K2784" i="19"/>
  <c r="L2783" i="19"/>
  <c r="K2783" i="19"/>
  <c r="L2782" i="19"/>
  <c r="K2782" i="19"/>
  <c r="L2781" i="19"/>
  <c r="K2781" i="19"/>
  <c r="L2780" i="19"/>
  <c r="K2780" i="19"/>
  <c r="L2779" i="19"/>
  <c r="K2779" i="19"/>
  <c r="L2778" i="19"/>
  <c r="K2778" i="19"/>
  <c r="L2777" i="19"/>
  <c r="K2777" i="19"/>
  <c r="L2776" i="19"/>
  <c r="K2776" i="19"/>
  <c r="L2775" i="19"/>
  <c r="K2775" i="19"/>
  <c r="L2774" i="19"/>
  <c r="K2774" i="19"/>
  <c r="L2773" i="19"/>
  <c r="K2773" i="19"/>
  <c r="L2772" i="19"/>
  <c r="K2772" i="19"/>
  <c r="L2771" i="19"/>
  <c r="K2771" i="19"/>
  <c r="L2770" i="19"/>
  <c r="K2770" i="19"/>
  <c r="L2769" i="19"/>
  <c r="K2769" i="19"/>
  <c r="L2768" i="19"/>
  <c r="K2768" i="19"/>
  <c r="L2767" i="19"/>
  <c r="K2767" i="19"/>
  <c r="L2766" i="19"/>
  <c r="K2766" i="19"/>
  <c r="L2765" i="19"/>
  <c r="K2765" i="19"/>
  <c r="L2764" i="19"/>
  <c r="K2764" i="19"/>
  <c r="L2763" i="19"/>
  <c r="K2763" i="19"/>
  <c r="L2762" i="19"/>
  <c r="K2762" i="19"/>
  <c r="L2761" i="19"/>
  <c r="K2761" i="19"/>
  <c r="L2760" i="19"/>
  <c r="K2760" i="19"/>
  <c r="L2759" i="19"/>
  <c r="K2759" i="19"/>
  <c r="L2758" i="19"/>
  <c r="K2758" i="19"/>
  <c r="L2757" i="19"/>
  <c r="K2757" i="19"/>
  <c r="L2756" i="19"/>
  <c r="K2756" i="19"/>
  <c r="L2755" i="19"/>
  <c r="K2755" i="19"/>
  <c r="L2754" i="19"/>
  <c r="K2754" i="19"/>
  <c r="L2753" i="19"/>
  <c r="K2753" i="19"/>
  <c r="L2752" i="19"/>
  <c r="K2752" i="19"/>
  <c r="L2751" i="19"/>
  <c r="K2751" i="19"/>
  <c r="L2750" i="19"/>
  <c r="K2750" i="19"/>
  <c r="L2749" i="19"/>
  <c r="K2749" i="19"/>
  <c r="L2748" i="19"/>
  <c r="K2748" i="19"/>
  <c r="L2747" i="19"/>
  <c r="K2747" i="19"/>
  <c r="L2746" i="19"/>
  <c r="K2746" i="19"/>
  <c r="L2745" i="19"/>
  <c r="K2745" i="19"/>
  <c r="L2744" i="19"/>
  <c r="K2744" i="19"/>
  <c r="L2743" i="19"/>
  <c r="K2743" i="19"/>
  <c r="L2742" i="19"/>
  <c r="K2742" i="19"/>
  <c r="L2741" i="19"/>
  <c r="K2741" i="19"/>
  <c r="L2740" i="19"/>
  <c r="K2740" i="19"/>
  <c r="L2739" i="19"/>
  <c r="K2739" i="19"/>
  <c r="L2738" i="19"/>
  <c r="K2738" i="19"/>
  <c r="L2737" i="19"/>
  <c r="K2737" i="19"/>
  <c r="L2736" i="19"/>
  <c r="K2736" i="19"/>
  <c r="L2735" i="19"/>
  <c r="K2735" i="19"/>
  <c r="L2734" i="19"/>
  <c r="K2734" i="19"/>
  <c r="L2733" i="19"/>
  <c r="K2733" i="19"/>
  <c r="L2732" i="19"/>
  <c r="K2732" i="19"/>
  <c r="L2731" i="19"/>
  <c r="K2731" i="19"/>
  <c r="L2730" i="19"/>
  <c r="K2730" i="19"/>
  <c r="L2729" i="19"/>
  <c r="K2729" i="19"/>
  <c r="L2728" i="19"/>
  <c r="K2728" i="19"/>
  <c r="L2727" i="19"/>
  <c r="K2727" i="19"/>
  <c r="L2726" i="19"/>
  <c r="K2726" i="19"/>
  <c r="L2725" i="19"/>
  <c r="K2725" i="19"/>
  <c r="L2724" i="19"/>
  <c r="K2724" i="19"/>
  <c r="L2723" i="19"/>
  <c r="K2723" i="19"/>
  <c r="L2722" i="19"/>
  <c r="K2722" i="19"/>
  <c r="L2721" i="19"/>
  <c r="K2721" i="19"/>
  <c r="L2720" i="19"/>
  <c r="K2720" i="19"/>
  <c r="L2719" i="19"/>
  <c r="K2719" i="19"/>
  <c r="L2718" i="19"/>
  <c r="K2718" i="19"/>
  <c r="L2717" i="19"/>
  <c r="K2717" i="19"/>
  <c r="L2716" i="19"/>
  <c r="K2716" i="19"/>
  <c r="L2715" i="19"/>
  <c r="K2715" i="19"/>
  <c r="L2714" i="19"/>
  <c r="K2714" i="19"/>
  <c r="L2713" i="19"/>
  <c r="K2713" i="19"/>
  <c r="L2712" i="19"/>
  <c r="K2712" i="19"/>
  <c r="L2711" i="19"/>
  <c r="K2711" i="19"/>
  <c r="L2710" i="19"/>
  <c r="K2710" i="19"/>
  <c r="L2709" i="19"/>
  <c r="K2709" i="19"/>
  <c r="L2708" i="19"/>
  <c r="K2708" i="19"/>
  <c r="L2707" i="19"/>
  <c r="K2707" i="19"/>
  <c r="L2706" i="19"/>
  <c r="K2706" i="19"/>
  <c r="L2705" i="19"/>
  <c r="K2705" i="19"/>
  <c r="L2704" i="19"/>
  <c r="K2704" i="19"/>
  <c r="L2703" i="19"/>
  <c r="K2703" i="19"/>
  <c r="L2702" i="19"/>
  <c r="K2702" i="19"/>
  <c r="L2701" i="19"/>
  <c r="K2701" i="19"/>
  <c r="L2700" i="19"/>
  <c r="K2700" i="19"/>
  <c r="L2699" i="19"/>
  <c r="K2699" i="19"/>
  <c r="L2698" i="19"/>
  <c r="K2698" i="19"/>
  <c r="L2697" i="19"/>
  <c r="K2697" i="19"/>
  <c r="L2696" i="19"/>
  <c r="K2696" i="19"/>
  <c r="L2695" i="19"/>
  <c r="K2695" i="19"/>
  <c r="L2694" i="19"/>
  <c r="K2694" i="19"/>
  <c r="L2693" i="19"/>
  <c r="K2693" i="19"/>
  <c r="L2692" i="19"/>
  <c r="K2692" i="19"/>
  <c r="L2691" i="19"/>
  <c r="K2691" i="19"/>
  <c r="L2690" i="19"/>
  <c r="K2690" i="19"/>
  <c r="L2689" i="19"/>
  <c r="K2689" i="19"/>
  <c r="L2688" i="19"/>
  <c r="K2688" i="19"/>
  <c r="L2687" i="19"/>
  <c r="K2687" i="19"/>
  <c r="L2686" i="19"/>
  <c r="K2686" i="19"/>
  <c r="L2685" i="19"/>
  <c r="K2685" i="19"/>
  <c r="L2684" i="19"/>
  <c r="K2684" i="19"/>
  <c r="L2683" i="19"/>
  <c r="K2683" i="19"/>
  <c r="L2682" i="19"/>
  <c r="K2682" i="19"/>
  <c r="L2681" i="19"/>
  <c r="K2681" i="19"/>
  <c r="L2680" i="19"/>
  <c r="K2680" i="19"/>
  <c r="L2679" i="19"/>
  <c r="K2679" i="19"/>
  <c r="L2678" i="19"/>
  <c r="K2678" i="19"/>
  <c r="L2677" i="19"/>
  <c r="K2677" i="19"/>
  <c r="L2676" i="19"/>
  <c r="K2676" i="19"/>
  <c r="L2675" i="19"/>
  <c r="K2675" i="19"/>
  <c r="L2674" i="19"/>
  <c r="K2674" i="19"/>
  <c r="L2673" i="19"/>
  <c r="K2673" i="19"/>
  <c r="L2672" i="19"/>
  <c r="K2672" i="19"/>
  <c r="L2671" i="19"/>
  <c r="K2671" i="19"/>
  <c r="L2670" i="19"/>
  <c r="K2670" i="19"/>
  <c r="L2669" i="19"/>
  <c r="K2669" i="19"/>
  <c r="L2668" i="19"/>
  <c r="K2668" i="19"/>
  <c r="L2667" i="19"/>
  <c r="K2667" i="19"/>
  <c r="L2666" i="19"/>
  <c r="K2666" i="19"/>
  <c r="L2665" i="19"/>
  <c r="K2665" i="19"/>
  <c r="L2664" i="19"/>
  <c r="K2664" i="19"/>
  <c r="L2663" i="19"/>
  <c r="K2663" i="19"/>
  <c r="L2662" i="19"/>
  <c r="K2662" i="19"/>
  <c r="L2661" i="19"/>
  <c r="K2661" i="19"/>
  <c r="L2660" i="19"/>
  <c r="K2660" i="19"/>
  <c r="L2659" i="19"/>
  <c r="K2659" i="19"/>
  <c r="L2658" i="19"/>
  <c r="K2658" i="19"/>
  <c r="L2657" i="19"/>
  <c r="K2657" i="19"/>
  <c r="L2656" i="19"/>
  <c r="K2656" i="19"/>
  <c r="L2655" i="19"/>
  <c r="K2655" i="19"/>
  <c r="L2654" i="19"/>
  <c r="K2654" i="19"/>
  <c r="L2653" i="19"/>
  <c r="K2653" i="19"/>
  <c r="L2652" i="19"/>
  <c r="K2652" i="19"/>
  <c r="L2651" i="19"/>
  <c r="K2651" i="19"/>
  <c r="L2650" i="19"/>
  <c r="K2650" i="19"/>
  <c r="L2649" i="19"/>
  <c r="K2649" i="19"/>
  <c r="L2648" i="19"/>
  <c r="K2648" i="19"/>
  <c r="L2647" i="19"/>
  <c r="K2647" i="19"/>
  <c r="L2646" i="19"/>
  <c r="K2646" i="19"/>
  <c r="L2645" i="19"/>
  <c r="K2645" i="19"/>
  <c r="L2644" i="19"/>
  <c r="K2644" i="19"/>
  <c r="L2643" i="19"/>
  <c r="K2643" i="19"/>
  <c r="L2642" i="19"/>
  <c r="K2642" i="19"/>
  <c r="L2641" i="19"/>
  <c r="K2641" i="19"/>
  <c r="L2640" i="19"/>
  <c r="K2640" i="19"/>
  <c r="L2639" i="19"/>
  <c r="K2639" i="19"/>
  <c r="L2638" i="19"/>
  <c r="K2638" i="19"/>
  <c r="L2637" i="19"/>
  <c r="K2637" i="19"/>
  <c r="L2636" i="19"/>
  <c r="K2636" i="19"/>
  <c r="L2635" i="19"/>
  <c r="K2635" i="19"/>
  <c r="L2634" i="19"/>
  <c r="K2634" i="19"/>
  <c r="L2633" i="19"/>
  <c r="K2633" i="19"/>
  <c r="L2632" i="19"/>
  <c r="K2632" i="19"/>
  <c r="L2631" i="19"/>
  <c r="K2631" i="19"/>
  <c r="L2630" i="19"/>
  <c r="K2630" i="19"/>
  <c r="L2629" i="19"/>
  <c r="K2629" i="19"/>
  <c r="L2628" i="19"/>
  <c r="K2628" i="19"/>
  <c r="L2627" i="19"/>
  <c r="K2627" i="19"/>
  <c r="L2626" i="19"/>
  <c r="K2626" i="19"/>
  <c r="L2625" i="19"/>
  <c r="K2625" i="19"/>
  <c r="L2624" i="19"/>
  <c r="K2624" i="19"/>
  <c r="L2623" i="19"/>
  <c r="K2623" i="19"/>
  <c r="L2622" i="19"/>
  <c r="K2622" i="19"/>
  <c r="L2621" i="19"/>
  <c r="K2621" i="19"/>
  <c r="L2620" i="19"/>
  <c r="K2620" i="19"/>
  <c r="L2619" i="19"/>
  <c r="K2619" i="19"/>
  <c r="L2618" i="19"/>
  <c r="K2618" i="19"/>
  <c r="L2617" i="19"/>
  <c r="K2617" i="19"/>
  <c r="L2616" i="19"/>
  <c r="K2616" i="19"/>
  <c r="L2615" i="19"/>
  <c r="K2615" i="19"/>
  <c r="L2614" i="19"/>
  <c r="K2614" i="19"/>
  <c r="L2613" i="19"/>
  <c r="K2613" i="19"/>
  <c r="L2612" i="19"/>
  <c r="K2612" i="19"/>
  <c r="L2611" i="19"/>
  <c r="K2611" i="19"/>
  <c r="L2610" i="19"/>
  <c r="K2610" i="19"/>
  <c r="L2609" i="19"/>
  <c r="K2609" i="19"/>
  <c r="L2608" i="19"/>
  <c r="K2608" i="19"/>
  <c r="L2607" i="19"/>
  <c r="K2607" i="19"/>
  <c r="L2606" i="19"/>
  <c r="K2606" i="19"/>
  <c r="L2605" i="19"/>
  <c r="K2605" i="19"/>
  <c r="L2604" i="19"/>
  <c r="K2604" i="19"/>
  <c r="L2603" i="19"/>
  <c r="K2603" i="19"/>
  <c r="L2602" i="19"/>
  <c r="K2602" i="19"/>
  <c r="L2601" i="19"/>
  <c r="K2601" i="19"/>
  <c r="L2600" i="19"/>
  <c r="K2600" i="19"/>
  <c r="L2599" i="19"/>
  <c r="K2599" i="19"/>
  <c r="L2598" i="19"/>
  <c r="K2598" i="19"/>
  <c r="L2597" i="19"/>
  <c r="K2597" i="19"/>
  <c r="L2596" i="19"/>
  <c r="K2596" i="19"/>
  <c r="L2595" i="19"/>
  <c r="K2595" i="19"/>
  <c r="L2594" i="19"/>
  <c r="K2594" i="19"/>
  <c r="L2593" i="19"/>
  <c r="K2593" i="19"/>
  <c r="L2592" i="19"/>
  <c r="K2592" i="19"/>
  <c r="L2591" i="19"/>
  <c r="K2591" i="19"/>
  <c r="L2590" i="19"/>
  <c r="K2590" i="19"/>
  <c r="L2589" i="19"/>
  <c r="K2589" i="19"/>
  <c r="L2588" i="19"/>
  <c r="K2588" i="19"/>
  <c r="L2587" i="19"/>
  <c r="K2587" i="19"/>
  <c r="L2586" i="19"/>
  <c r="K2586" i="19"/>
  <c r="L2585" i="19"/>
  <c r="K2585" i="19"/>
  <c r="L2584" i="19"/>
  <c r="K2584" i="19"/>
  <c r="L2583" i="19"/>
  <c r="K2583" i="19"/>
  <c r="L2582" i="19"/>
  <c r="K2582" i="19"/>
  <c r="L2581" i="19"/>
  <c r="K2581" i="19"/>
  <c r="L2580" i="19"/>
  <c r="K2580" i="19"/>
  <c r="L2579" i="19"/>
  <c r="K2579" i="19"/>
  <c r="L2578" i="19"/>
  <c r="K2578" i="19"/>
  <c r="L2577" i="19"/>
  <c r="K2577" i="19"/>
  <c r="L2576" i="19"/>
  <c r="K2576" i="19"/>
  <c r="L2575" i="19"/>
  <c r="K2575" i="19"/>
  <c r="L2574" i="19"/>
  <c r="K2574" i="19"/>
  <c r="L2573" i="19"/>
  <c r="K2573" i="19"/>
  <c r="L2572" i="19"/>
  <c r="K2572" i="19"/>
  <c r="L2571" i="19"/>
  <c r="K2571" i="19"/>
  <c r="L2570" i="19"/>
  <c r="K2570" i="19"/>
  <c r="L2569" i="19"/>
  <c r="K2569" i="19"/>
  <c r="L2568" i="19"/>
  <c r="K2568" i="19"/>
  <c r="L2567" i="19"/>
  <c r="K2567" i="19"/>
  <c r="L2566" i="19"/>
  <c r="K2566" i="19"/>
  <c r="L2565" i="19"/>
  <c r="K2565" i="19"/>
  <c r="L2564" i="19"/>
  <c r="K2564" i="19"/>
  <c r="L2563" i="19"/>
  <c r="K2563" i="19"/>
  <c r="L2562" i="19"/>
  <c r="K2562" i="19"/>
  <c r="L2561" i="19"/>
  <c r="K2561" i="19"/>
  <c r="L2560" i="19"/>
  <c r="K2560" i="19"/>
  <c r="L2559" i="19"/>
  <c r="K2559" i="19"/>
  <c r="L2558" i="19"/>
  <c r="K2558" i="19"/>
  <c r="L2557" i="19"/>
  <c r="K2557" i="19"/>
  <c r="L2556" i="19"/>
  <c r="K2556" i="19"/>
  <c r="L2555" i="19"/>
  <c r="K2555" i="19"/>
  <c r="L2554" i="19"/>
  <c r="K2554" i="19"/>
  <c r="L2553" i="19"/>
  <c r="K2553" i="19"/>
  <c r="L2552" i="19"/>
  <c r="K2552" i="19"/>
  <c r="L2551" i="19"/>
  <c r="K2551" i="19"/>
  <c r="L2550" i="19"/>
  <c r="K2550" i="19"/>
  <c r="L2549" i="19"/>
  <c r="K2549" i="19"/>
  <c r="L2548" i="19"/>
  <c r="K2548" i="19"/>
  <c r="L2547" i="19"/>
  <c r="K2547" i="19"/>
  <c r="L2546" i="19"/>
  <c r="K2546" i="19"/>
  <c r="L2545" i="19"/>
  <c r="K2545" i="19"/>
  <c r="L2544" i="19"/>
  <c r="K2544" i="19"/>
  <c r="L2543" i="19"/>
  <c r="K2543" i="19"/>
  <c r="L2542" i="19"/>
  <c r="K2542" i="19"/>
  <c r="L2541" i="19"/>
  <c r="K2541" i="19"/>
  <c r="L2540" i="19"/>
  <c r="K2540" i="19"/>
  <c r="L2539" i="19"/>
  <c r="K2539" i="19"/>
  <c r="L2538" i="19"/>
  <c r="K2538" i="19"/>
  <c r="L2537" i="19"/>
  <c r="K2537" i="19"/>
  <c r="L2536" i="19"/>
  <c r="K2536" i="19"/>
  <c r="L2535" i="19"/>
  <c r="K2535" i="19"/>
  <c r="L2534" i="19"/>
  <c r="K2534" i="19"/>
  <c r="L2533" i="19"/>
  <c r="K2533" i="19"/>
  <c r="L2532" i="19"/>
  <c r="K2532" i="19"/>
  <c r="L2531" i="19"/>
  <c r="K2531" i="19"/>
  <c r="L2530" i="19"/>
  <c r="K2530" i="19"/>
  <c r="L2529" i="19"/>
  <c r="K2529" i="19"/>
  <c r="L2528" i="19"/>
  <c r="K2528" i="19"/>
  <c r="L2527" i="19"/>
  <c r="K2527" i="19"/>
  <c r="L2526" i="19"/>
  <c r="K2526" i="19"/>
  <c r="L2525" i="19"/>
  <c r="K2525" i="19"/>
  <c r="L2524" i="19"/>
  <c r="K2524" i="19"/>
  <c r="L2523" i="19"/>
  <c r="K2523" i="19"/>
  <c r="L2522" i="19"/>
  <c r="K2522" i="19"/>
  <c r="L2521" i="19"/>
  <c r="K2521" i="19"/>
  <c r="L2520" i="19"/>
  <c r="K2520" i="19"/>
  <c r="L2519" i="19"/>
  <c r="K2519" i="19"/>
  <c r="L2518" i="19"/>
  <c r="K2518" i="19"/>
  <c r="L2517" i="19"/>
  <c r="K2517" i="19"/>
  <c r="L2516" i="19"/>
  <c r="K2516" i="19"/>
  <c r="L2515" i="19"/>
  <c r="K2515" i="19"/>
  <c r="L2514" i="19"/>
  <c r="K2514" i="19"/>
  <c r="L2513" i="19"/>
  <c r="K2513" i="19"/>
  <c r="L2512" i="19"/>
  <c r="K2512" i="19"/>
  <c r="L2511" i="19"/>
  <c r="K2511" i="19"/>
  <c r="L2510" i="19"/>
  <c r="K2510" i="19"/>
  <c r="L2509" i="19"/>
  <c r="K2509" i="19"/>
  <c r="L2508" i="19"/>
  <c r="K2508" i="19"/>
  <c r="L2507" i="19"/>
  <c r="K2507" i="19"/>
  <c r="L2506" i="19"/>
  <c r="K2506" i="19"/>
  <c r="L2505" i="19"/>
  <c r="K2505" i="19"/>
  <c r="L2504" i="19"/>
  <c r="K2504" i="19"/>
  <c r="L2503" i="19"/>
  <c r="K2503" i="19"/>
  <c r="L2502" i="19"/>
  <c r="K2502" i="19"/>
  <c r="L2501" i="19"/>
  <c r="K2501" i="19"/>
  <c r="L2500" i="19"/>
  <c r="K2500" i="19"/>
  <c r="L2499" i="19"/>
  <c r="K2499" i="19"/>
  <c r="L2498" i="19"/>
  <c r="K2498" i="19"/>
  <c r="L2497" i="19"/>
  <c r="K2497" i="19"/>
  <c r="L2496" i="19"/>
  <c r="K2496" i="19"/>
  <c r="L2495" i="19"/>
  <c r="K2495" i="19"/>
  <c r="L2494" i="19"/>
  <c r="K2494" i="19"/>
  <c r="L2493" i="19"/>
  <c r="K2493" i="19"/>
  <c r="L2492" i="19"/>
  <c r="K2492" i="19"/>
  <c r="L2491" i="19"/>
  <c r="K2491" i="19"/>
  <c r="L2490" i="19"/>
  <c r="K2490" i="19"/>
  <c r="L2489" i="19"/>
  <c r="K2489" i="19"/>
  <c r="L2488" i="19"/>
  <c r="K2488" i="19"/>
  <c r="L2487" i="19"/>
  <c r="K2487" i="19"/>
  <c r="L2486" i="19"/>
  <c r="K2486" i="19"/>
  <c r="L2485" i="19"/>
  <c r="K2485" i="19"/>
  <c r="L2484" i="19"/>
  <c r="K2484" i="19"/>
  <c r="L2483" i="19"/>
  <c r="K2483" i="19"/>
  <c r="L2482" i="19"/>
  <c r="K2482" i="19"/>
  <c r="L2481" i="19"/>
  <c r="K2481" i="19"/>
  <c r="L2480" i="19"/>
  <c r="K2480" i="19"/>
  <c r="L2479" i="19"/>
  <c r="K2479" i="19"/>
  <c r="L2478" i="19"/>
  <c r="K2478" i="19"/>
  <c r="L2477" i="19"/>
  <c r="K2477" i="19"/>
  <c r="L2476" i="19"/>
  <c r="K2476" i="19"/>
  <c r="L2475" i="19"/>
  <c r="K2475" i="19"/>
  <c r="L2474" i="19"/>
  <c r="K2474" i="19"/>
  <c r="L2473" i="19"/>
  <c r="K2473" i="19"/>
  <c r="L2472" i="19"/>
  <c r="K2472" i="19"/>
  <c r="L2471" i="19"/>
  <c r="K2471" i="19"/>
  <c r="L2470" i="19"/>
  <c r="K2470" i="19"/>
  <c r="L2469" i="19"/>
  <c r="K2469" i="19"/>
  <c r="L2468" i="19"/>
  <c r="K2468" i="19"/>
  <c r="L2467" i="19"/>
  <c r="K2467" i="19"/>
  <c r="L2466" i="19"/>
  <c r="K2466" i="19"/>
  <c r="L2465" i="19"/>
  <c r="K2465" i="19"/>
  <c r="L2464" i="19"/>
  <c r="K2464" i="19"/>
  <c r="L2463" i="19"/>
  <c r="K2463" i="19"/>
  <c r="L2462" i="19"/>
  <c r="K2462" i="19"/>
  <c r="L2461" i="19"/>
  <c r="K2461" i="19"/>
  <c r="L2460" i="19"/>
  <c r="K2460" i="19"/>
  <c r="L2459" i="19"/>
  <c r="K2459" i="19"/>
  <c r="L2458" i="19"/>
  <c r="K2458" i="19"/>
  <c r="L2457" i="19"/>
  <c r="K2457" i="19"/>
  <c r="L2456" i="19"/>
  <c r="K2456" i="19"/>
  <c r="L2455" i="19"/>
  <c r="K2455" i="19"/>
  <c r="L2454" i="19"/>
  <c r="K2454" i="19"/>
  <c r="L2453" i="19"/>
  <c r="K2453" i="19"/>
  <c r="L2452" i="19"/>
  <c r="K2452" i="19"/>
  <c r="L2451" i="19"/>
  <c r="K2451" i="19"/>
  <c r="L2450" i="19"/>
  <c r="K2450" i="19"/>
  <c r="L2449" i="19"/>
  <c r="K2449" i="19"/>
  <c r="L2448" i="19"/>
  <c r="K2448" i="19"/>
  <c r="L2447" i="19"/>
  <c r="K2447" i="19"/>
  <c r="L2446" i="19"/>
  <c r="K2446" i="19"/>
  <c r="L2445" i="19"/>
  <c r="K2445" i="19"/>
  <c r="L2444" i="19"/>
  <c r="K2444" i="19"/>
  <c r="L2443" i="19"/>
  <c r="K2443" i="19"/>
  <c r="L2442" i="19"/>
  <c r="K2442" i="19"/>
  <c r="L2441" i="19"/>
  <c r="K2441" i="19"/>
  <c r="L2440" i="19"/>
  <c r="K2440" i="19"/>
  <c r="L2439" i="19"/>
  <c r="K2439" i="19"/>
  <c r="L2438" i="19"/>
  <c r="K2438" i="19"/>
  <c r="L2437" i="19"/>
  <c r="K2437" i="19"/>
  <c r="L2436" i="19"/>
  <c r="K2436" i="19"/>
  <c r="L2435" i="19"/>
  <c r="K2435" i="19"/>
  <c r="L2434" i="19"/>
  <c r="K2434" i="19"/>
  <c r="L2433" i="19"/>
  <c r="K2433" i="19"/>
  <c r="L2432" i="19"/>
  <c r="K2432" i="19"/>
  <c r="L2431" i="19"/>
  <c r="K2431" i="19"/>
  <c r="L2430" i="19"/>
  <c r="K2430" i="19"/>
  <c r="L2429" i="19"/>
  <c r="K2429" i="19"/>
  <c r="L2428" i="19"/>
  <c r="K2428" i="19"/>
  <c r="L2427" i="19"/>
  <c r="K2427" i="19"/>
  <c r="L2426" i="19"/>
  <c r="K2426" i="19"/>
  <c r="L2425" i="19"/>
  <c r="K2425" i="19"/>
  <c r="L2424" i="19"/>
  <c r="K2424" i="19"/>
  <c r="L2423" i="19"/>
  <c r="K2423" i="19"/>
  <c r="L2422" i="19"/>
  <c r="K2422" i="19"/>
  <c r="L2421" i="19"/>
  <c r="K2421" i="19"/>
  <c r="L2420" i="19"/>
  <c r="K2420" i="19"/>
  <c r="L2419" i="19"/>
  <c r="K2419" i="19"/>
  <c r="L2418" i="19"/>
  <c r="K2418" i="19"/>
  <c r="L2417" i="19"/>
  <c r="K2417" i="19"/>
  <c r="L2416" i="19"/>
  <c r="K2416" i="19"/>
  <c r="L2415" i="19"/>
  <c r="K2415" i="19"/>
  <c r="L2414" i="19"/>
  <c r="K2414" i="19"/>
  <c r="L2413" i="19"/>
  <c r="K2413" i="19"/>
  <c r="L2412" i="19"/>
  <c r="K2412" i="19"/>
  <c r="L2411" i="19"/>
  <c r="K2411" i="19"/>
  <c r="L2410" i="19"/>
  <c r="K2410" i="19"/>
  <c r="L2409" i="19"/>
  <c r="K2409" i="19"/>
  <c r="L2408" i="19"/>
  <c r="K2408" i="19"/>
  <c r="L2407" i="19"/>
  <c r="K2407" i="19"/>
  <c r="L2406" i="19"/>
  <c r="K2406" i="19"/>
  <c r="L2405" i="19"/>
  <c r="K2405" i="19"/>
  <c r="L2404" i="19"/>
  <c r="K2404" i="19"/>
  <c r="L2403" i="19"/>
  <c r="K2403" i="19"/>
  <c r="L2402" i="19"/>
  <c r="K2402" i="19"/>
  <c r="L2401" i="19"/>
  <c r="K2401" i="19"/>
  <c r="L2400" i="19"/>
  <c r="K2400" i="19"/>
  <c r="L2399" i="19"/>
  <c r="K2399" i="19"/>
  <c r="L2398" i="19"/>
  <c r="K2398" i="19"/>
  <c r="L2397" i="19"/>
  <c r="K2397" i="19"/>
  <c r="L2396" i="19"/>
  <c r="K2396" i="19"/>
  <c r="L2395" i="19"/>
  <c r="K2395" i="19"/>
  <c r="L2394" i="19"/>
  <c r="K2394" i="19"/>
  <c r="L2393" i="19"/>
  <c r="K2393" i="19"/>
  <c r="L2392" i="19"/>
  <c r="K2392" i="19"/>
  <c r="L2391" i="19"/>
  <c r="K2391" i="19"/>
  <c r="L2390" i="19"/>
  <c r="K2390" i="19"/>
  <c r="L2389" i="19"/>
  <c r="K2389" i="19"/>
  <c r="L2388" i="19"/>
  <c r="K2388" i="19"/>
  <c r="L2387" i="19"/>
  <c r="K2387" i="19"/>
  <c r="L2386" i="19"/>
  <c r="K2386" i="19"/>
  <c r="L2385" i="19"/>
  <c r="K2385" i="19"/>
  <c r="L2384" i="19"/>
  <c r="K2384" i="19"/>
  <c r="L2383" i="19"/>
  <c r="K2383" i="19"/>
  <c r="L2382" i="19"/>
  <c r="K2382" i="19"/>
  <c r="L2381" i="19"/>
  <c r="K2381" i="19"/>
  <c r="L2380" i="19"/>
  <c r="K2380" i="19"/>
  <c r="L2379" i="19"/>
  <c r="K2379" i="19"/>
  <c r="L2378" i="19"/>
  <c r="K2378" i="19"/>
  <c r="L2377" i="19"/>
  <c r="K2377" i="19"/>
  <c r="L2376" i="19"/>
  <c r="K2376" i="19"/>
  <c r="L2375" i="19"/>
  <c r="K2375" i="19"/>
  <c r="L2374" i="19"/>
  <c r="K2374" i="19"/>
  <c r="L2373" i="19"/>
  <c r="K2373" i="19"/>
  <c r="L2372" i="19"/>
  <c r="K2372" i="19"/>
  <c r="L2371" i="19"/>
  <c r="K2371" i="19"/>
  <c r="L2370" i="19"/>
  <c r="K2370" i="19"/>
  <c r="L2369" i="19"/>
  <c r="K2369" i="19"/>
  <c r="L2368" i="19"/>
  <c r="K2368" i="19"/>
  <c r="L2367" i="19"/>
  <c r="K2367" i="19"/>
  <c r="L2366" i="19"/>
  <c r="K2366" i="19"/>
  <c r="L2365" i="19"/>
  <c r="K2365" i="19"/>
  <c r="L2364" i="19"/>
  <c r="K2364" i="19"/>
  <c r="L2363" i="19"/>
  <c r="K2363" i="19"/>
  <c r="L2362" i="19"/>
  <c r="K2362" i="19"/>
  <c r="L2361" i="19"/>
  <c r="K2361" i="19"/>
  <c r="L2360" i="19"/>
  <c r="K2360" i="19"/>
  <c r="L2359" i="19"/>
  <c r="K2359" i="19"/>
  <c r="L2358" i="19"/>
  <c r="K2358" i="19"/>
  <c r="L2357" i="19"/>
  <c r="K2357" i="19"/>
  <c r="L2356" i="19"/>
  <c r="K2356" i="19"/>
  <c r="L2355" i="19"/>
  <c r="K2355" i="19"/>
  <c r="L2354" i="19"/>
  <c r="K2354" i="19"/>
  <c r="L2353" i="19"/>
  <c r="K2353" i="19"/>
  <c r="L2352" i="19"/>
  <c r="K2352" i="19"/>
  <c r="L2351" i="19"/>
  <c r="K2351" i="19"/>
  <c r="L2350" i="19"/>
  <c r="K2350" i="19"/>
  <c r="L2349" i="19"/>
  <c r="K2349" i="19"/>
  <c r="L2348" i="19"/>
  <c r="K2348" i="19"/>
  <c r="L2347" i="19"/>
  <c r="K2347" i="19"/>
  <c r="L2346" i="19"/>
  <c r="K2346" i="19"/>
  <c r="L2345" i="19"/>
  <c r="K2345" i="19"/>
  <c r="L2344" i="19"/>
  <c r="K2344" i="19"/>
  <c r="L2343" i="19"/>
  <c r="K2343" i="19"/>
  <c r="L2342" i="19"/>
  <c r="K2342" i="19"/>
  <c r="L2341" i="19"/>
  <c r="K2341" i="19"/>
  <c r="L2340" i="19"/>
  <c r="K2340" i="19"/>
  <c r="L2339" i="19"/>
  <c r="K2339" i="19"/>
  <c r="L2338" i="19"/>
  <c r="K2338" i="19"/>
  <c r="L2337" i="19"/>
  <c r="K2337" i="19"/>
  <c r="L2336" i="19"/>
  <c r="K2336" i="19"/>
  <c r="L2335" i="19"/>
  <c r="K2335" i="19"/>
  <c r="L2334" i="19"/>
  <c r="K2334" i="19"/>
  <c r="L2333" i="19"/>
  <c r="K2333" i="19"/>
  <c r="L2332" i="19"/>
  <c r="K2332" i="19"/>
  <c r="L2331" i="19"/>
  <c r="K2331" i="19"/>
  <c r="L2330" i="19"/>
  <c r="K2330" i="19"/>
  <c r="L2329" i="19"/>
  <c r="K2329" i="19"/>
  <c r="L2328" i="19"/>
  <c r="K2328" i="19"/>
  <c r="L2327" i="19"/>
  <c r="K2327" i="19"/>
  <c r="L2326" i="19"/>
  <c r="K2326" i="19"/>
  <c r="L2325" i="19"/>
  <c r="K2325" i="19"/>
  <c r="L2324" i="19"/>
  <c r="K2324" i="19"/>
  <c r="L2323" i="19"/>
  <c r="K2323" i="19"/>
  <c r="L2322" i="19"/>
  <c r="K2322" i="19"/>
  <c r="L2321" i="19"/>
  <c r="K2321" i="19"/>
  <c r="L2320" i="19"/>
  <c r="K2320" i="19"/>
  <c r="L2319" i="19"/>
  <c r="K2319" i="19"/>
  <c r="L2318" i="19"/>
  <c r="K2318" i="19"/>
  <c r="L2317" i="19"/>
  <c r="K2317" i="19"/>
  <c r="L2316" i="19"/>
  <c r="K2316" i="19"/>
  <c r="L2315" i="19"/>
  <c r="K2315" i="19"/>
  <c r="L2314" i="19"/>
  <c r="K2314" i="19"/>
  <c r="L2313" i="19"/>
  <c r="K2313" i="19"/>
  <c r="L2312" i="19"/>
  <c r="K2312" i="19"/>
  <c r="L2311" i="19"/>
  <c r="K2311" i="19"/>
  <c r="L2310" i="19"/>
  <c r="K2310" i="19"/>
  <c r="L2309" i="19"/>
  <c r="K2309" i="19"/>
  <c r="L2308" i="19"/>
  <c r="K2308" i="19"/>
  <c r="L2307" i="19"/>
  <c r="K2307" i="19"/>
  <c r="L2306" i="19"/>
  <c r="K2306" i="19"/>
  <c r="L2305" i="19"/>
  <c r="K2305" i="19"/>
  <c r="L2304" i="19"/>
  <c r="K2304" i="19"/>
  <c r="L2303" i="19"/>
  <c r="K2303" i="19"/>
  <c r="L2302" i="19"/>
  <c r="K2302" i="19"/>
  <c r="L2301" i="19"/>
  <c r="K2301" i="19"/>
  <c r="L2300" i="19"/>
  <c r="K2300" i="19"/>
  <c r="L2299" i="19"/>
  <c r="K2299" i="19"/>
  <c r="L2298" i="19"/>
  <c r="K2298" i="19"/>
  <c r="L2297" i="19"/>
  <c r="K2297" i="19"/>
  <c r="L2296" i="19"/>
  <c r="K2296" i="19"/>
  <c r="L2295" i="19"/>
  <c r="K2295" i="19"/>
  <c r="L2294" i="19"/>
  <c r="K2294" i="19"/>
  <c r="L2293" i="19"/>
  <c r="K2293" i="19"/>
  <c r="L2292" i="19"/>
  <c r="K2292" i="19"/>
  <c r="L2291" i="19"/>
  <c r="K2291" i="19"/>
  <c r="L2290" i="19"/>
  <c r="K2290" i="19"/>
  <c r="L2289" i="19"/>
  <c r="K2289" i="19"/>
  <c r="L2288" i="19"/>
  <c r="K2288" i="19"/>
  <c r="L2287" i="19"/>
  <c r="K2287" i="19"/>
  <c r="L2286" i="19"/>
  <c r="K2286" i="19"/>
  <c r="L2285" i="19"/>
  <c r="K2285" i="19"/>
  <c r="L2284" i="19"/>
  <c r="K2284" i="19"/>
  <c r="L2283" i="19"/>
  <c r="K2283" i="19"/>
  <c r="L2282" i="19"/>
  <c r="K2282" i="19"/>
  <c r="L2281" i="19"/>
  <c r="K2281" i="19"/>
  <c r="L2280" i="19"/>
  <c r="K2280" i="19"/>
  <c r="L2279" i="19"/>
  <c r="K2279" i="19"/>
  <c r="L2278" i="19"/>
  <c r="K2278" i="19"/>
  <c r="L2277" i="19"/>
  <c r="K2277" i="19"/>
  <c r="L2276" i="19"/>
  <c r="K2276" i="19"/>
  <c r="L2275" i="19"/>
  <c r="K2275" i="19"/>
  <c r="L2274" i="19"/>
  <c r="K2274" i="19"/>
  <c r="L2273" i="19"/>
  <c r="K2273" i="19"/>
  <c r="L2272" i="19"/>
  <c r="K2272" i="19"/>
  <c r="L2271" i="19"/>
  <c r="K2271" i="19"/>
  <c r="L2270" i="19"/>
  <c r="K2270" i="19"/>
  <c r="L2269" i="19"/>
  <c r="K2269" i="19"/>
  <c r="L2268" i="19"/>
  <c r="K2268" i="19"/>
  <c r="L2267" i="19"/>
  <c r="K2267" i="19"/>
  <c r="L2266" i="19"/>
  <c r="K2266" i="19"/>
  <c r="L2265" i="19"/>
  <c r="K2265" i="19"/>
  <c r="L2264" i="19"/>
  <c r="K2264" i="19"/>
  <c r="L2263" i="19"/>
  <c r="K2263" i="19"/>
  <c r="L2262" i="19"/>
  <c r="K2262" i="19"/>
  <c r="L2261" i="19"/>
  <c r="K2261" i="19"/>
  <c r="L2260" i="19"/>
  <c r="K2260" i="19"/>
  <c r="L2259" i="19"/>
  <c r="K2259" i="19"/>
  <c r="L2258" i="19"/>
  <c r="K2258" i="19"/>
  <c r="L2257" i="19"/>
  <c r="K2257" i="19"/>
  <c r="L2256" i="19"/>
  <c r="K2256" i="19"/>
  <c r="L2255" i="19"/>
  <c r="K2255" i="19"/>
  <c r="L2254" i="19"/>
  <c r="K2254" i="19"/>
  <c r="L2253" i="19"/>
  <c r="K2253" i="19"/>
  <c r="L2252" i="19"/>
  <c r="K2252" i="19"/>
  <c r="L2251" i="19"/>
  <c r="K2251" i="19"/>
  <c r="L2250" i="19"/>
  <c r="K2250" i="19"/>
  <c r="L2249" i="19"/>
  <c r="K2249" i="19"/>
  <c r="L2248" i="19"/>
  <c r="K2248" i="19"/>
  <c r="L2247" i="19"/>
  <c r="K2247" i="19"/>
  <c r="L2246" i="19"/>
  <c r="K2246" i="19"/>
  <c r="L2245" i="19"/>
  <c r="K2245" i="19"/>
  <c r="L2244" i="19"/>
  <c r="K2244" i="19"/>
  <c r="L2243" i="19"/>
  <c r="K2243" i="19"/>
  <c r="L2242" i="19"/>
  <c r="K2242" i="19"/>
  <c r="L2241" i="19"/>
  <c r="K2241" i="19"/>
  <c r="L2240" i="19"/>
  <c r="K2240" i="19"/>
  <c r="L2239" i="19"/>
  <c r="K2239" i="19"/>
  <c r="L2238" i="19"/>
  <c r="K2238" i="19"/>
  <c r="L2237" i="19"/>
  <c r="K2237" i="19"/>
  <c r="L2236" i="19"/>
  <c r="K2236" i="19"/>
  <c r="L2235" i="19"/>
  <c r="K2235" i="19"/>
  <c r="L2234" i="19"/>
  <c r="K2234" i="19"/>
  <c r="L2233" i="19"/>
  <c r="K2233" i="19"/>
  <c r="L2232" i="19"/>
  <c r="K2232" i="19"/>
  <c r="L2231" i="19"/>
  <c r="K2231" i="19"/>
  <c r="L2230" i="19"/>
  <c r="K2230" i="19"/>
  <c r="L2229" i="19"/>
  <c r="K2229" i="19"/>
  <c r="L2228" i="19"/>
  <c r="K2228" i="19"/>
  <c r="L2227" i="19"/>
  <c r="K2227" i="19"/>
  <c r="L2226" i="19"/>
  <c r="K2226" i="19"/>
  <c r="L2225" i="19"/>
  <c r="K2225" i="19"/>
  <c r="L2224" i="19"/>
  <c r="K2224" i="19"/>
  <c r="L2223" i="19"/>
  <c r="K2223" i="19"/>
  <c r="L2222" i="19"/>
  <c r="K2222" i="19"/>
  <c r="L2221" i="19"/>
  <c r="K2221" i="19"/>
  <c r="L2220" i="19"/>
  <c r="K2220" i="19"/>
  <c r="L2219" i="19"/>
  <c r="K2219" i="19"/>
  <c r="L2218" i="19"/>
  <c r="K2218" i="19"/>
  <c r="L2217" i="19"/>
  <c r="K2217" i="19"/>
  <c r="L2216" i="19"/>
  <c r="K2216" i="19"/>
  <c r="L2215" i="19"/>
  <c r="K2215" i="19"/>
  <c r="L2214" i="19"/>
  <c r="K2214" i="19"/>
  <c r="L2213" i="19"/>
  <c r="K2213" i="19"/>
  <c r="L2212" i="19"/>
  <c r="K2212" i="19"/>
  <c r="L2211" i="19"/>
  <c r="K2211" i="19"/>
  <c r="L2210" i="19"/>
  <c r="K2210" i="19"/>
  <c r="L2209" i="19"/>
  <c r="K2209" i="19"/>
  <c r="L2208" i="19"/>
  <c r="K2208" i="19"/>
  <c r="L2207" i="19"/>
  <c r="K2207" i="19"/>
  <c r="L2206" i="19"/>
  <c r="K2206" i="19"/>
  <c r="L2205" i="19"/>
  <c r="K2205" i="19"/>
  <c r="L2204" i="19"/>
  <c r="K2204" i="19"/>
  <c r="L2203" i="19"/>
  <c r="K2203" i="19"/>
  <c r="L2202" i="19"/>
  <c r="K2202" i="19"/>
  <c r="L2201" i="19"/>
  <c r="K2201" i="19"/>
  <c r="L2200" i="19"/>
  <c r="K2200" i="19"/>
  <c r="L2199" i="19"/>
  <c r="K2199" i="19"/>
  <c r="L2198" i="19"/>
  <c r="K2198" i="19"/>
  <c r="L2197" i="19"/>
  <c r="K2197" i="19"/>
  <c r="L2196" i="19"/>
  <c r="K2196" i="19"/>
  <c r="L2195" i="19"/>
  <c r="K2195" i="19"/>
  <c r="L2194" i="19"/>
  <c r="K2194" i="19"/>
  <c r="L2193" i="19"/>
  <c r="K2193" i="19"/>
  <c r="L2192" i="19"/>
  <c r="K2192" i="19"/>
  <c r="L2191" i="19"/>
  <c r="K2191" i="19"/>
  <c r="L2190" i="19"/>
  <c r="K2190" i="19"/>
  <c r="L2189" i="19"/>
  <c r="K2189" i="19"/>
  <c r="L2188" i="19"/>
  <c r="K2188" i="19"/>
  <c r="L2187" i="19"/>
  <c r="K2187" i="19"/>
  <c r="L2186" i="19"/>
  <c r="K2186" i="19"/>
  <c r="L2185" i="19"/>
  <c r="K2185" i="19"/>
  <c r="L2184" i="19"/>
  <c r="K2184" i="19"/>
  <c r="L2183" i="19"/>
  <c r="K2183" i="19"/>
  <c r="L2182" i="19"/>
  <c r="K2182" i="19"/>
  <c r="L2181" i="19"/>
  <c r="K2181" i="19"/>
  <c r="L2180" i="19"/>
  <c r="K2180" i="19"/>
  <c r="L2179" i="19"/>
  <c r="K2179" i="19"/>
  <c r="L2178" i="19"/>
  <c r="K2178" i="19"/>
  <c r="L2177" i="19"/>
  <c r="K2177" i="19"/>
  <c r="L2176" i="19"/>
  <c r="K2176" i="19"/>
  <c r="L2175" i="19"/>
  <c r="K2175" i="19"/>
  <c r="L2174" i="19"/>
  <c r="K2174" i="19"/>
  <c r="L2173" i="19"/>
  <c r="K2173" i="19"/>
  <c r="L2172" i="19"/>
  <c r="K2172" i="19"/>
  <c r="L2171" i="19"/>
  <c r="K2171" i="19"/>
  <c r="L2170" i="19"/>
  <c r="K2170" i="19"/>
  <c r="L2169" i="19"/>
  <c r="K2169" i="19"/>
  <c r="L2168" i="19"/>
  <c r="K2168" i="19"/>
  <c r="L2167" i="19"/>
  <c r="K2167" i="19"/>
  <c r="L2166" i="19"/>
  <c r="K2166" i="19"/>
  <c r="L2165" i="19"/>
  <c r="K2165" i="19"/>
  <c r="L2164" i="19"/>
  <c r="K2164" i="19"/>
  <c r="L2163" i="19"/>
  <c r="K2163" i="19"/>
  <c r="L2162" i="19"/>
  <c r="K2162" i="19"/>
  <c r="L2161" i="19"/>
  <c r="K2161" i="19"/>
  <c r="L2160" i="19"/>
  <c r="K2160" i="19"/>
  <c r="L2159" i="19"/>
  <c r="K2159" i="19"/>
  <c r="L2158" i="19"/>
  <c r="K2158" i="19"/>
  <c r="L2157" i="19"/>
  <c r="K2157" i="19"/>
  <c r="L2156" i="19"/>
  <c r="K2156" i="19"/>
  <c r="L2155" i="19"/>
  <c r="K2155" i="19"/>
  <c r="L2154" i="19"/>
  <c r="K2154" i="19"/>
  <c r="L2153" i="19"/>
  <c r="K2153" i="19"/>
  <c r="L2152" i="19"/>
  <c r="K2152" i="19"/>
  <c r="L2151" i="19"/>
  <c r="K2151" i="19"/>
  <c r="L2150" i="19"/>
  <c r="K2150" i="19"/>
  <c r="L2149" i="19"/>
  <c r="K2149" i="19"/>
  <c r="L2148" i="19"/>
  <c r="K2148" i="19"/>
  <c r="L2147" i="19"/>
  <c r="K2147" i="19"/>
  <c r="L2146" i="19"/>
  <c r="K2146" i="19"/>
  <c r="L2145" i="19"/>
  <c r="K2145" i="19"/>
  <c r="L2144" i="19"/>
  <c r="K2144" i="19"/>
  <c r="L2143" i="19"/>
  <c r="K2143" i="19"/>
  <c r="L2142" i="19"/>
  <c r="K2142" i="19"/>
  <c r="L2141" i="19"/>
  <c r="K2141" i="19"/>
  <c r="L2140" i="19"/>
  <c r="K2140" i="19"/>
  <c r="L2139" i="19"/>
  <c r="K2139" i="19"/>
  <c r="L2138" i="19"/>
  <c r="K2138" i="19"/>
  <c r="L2137" i="19"/>
  <c r="K2137" i="19"/>
  <c r="L2136" i="19"/>
  <c r="K2136" i="19"/>
  <c r="L2135" i="19"/>
  <c r="K2135" i="19"/>
  <c r="L2134" i="19"/>
  <c r="K2134" i="19"/>
  <c r="L2133" i="19"/>
  <c r="K2133" i="19"/>
  <c r="L2132" i="19"/>
  <c r="K2132" i="19"/>
  <c r="L2131" i="19"/>
  <c r="K2131" i="19"/>
  <c r="L2130" i="19"/>
  <c r="K2130" i="19"/>
  <c r="L2129" i="19"/>
  <c r="K2129" i="19"/>
  <c r="L2128" i="19"/>
  <c r="K2128" i="19"/>
  <c r="L2127" i="19"/>
  <c r="K2127" i="19"/>
  <c r="L2126" i="19"/>
  <c r="K2126" i="19"/>
  <c r="L2125" i="19"/>
  <c r="K2125" i="19"/>
  <c r="L2124" i="19"/>
  <c r="K2124" i="19"/>
  <c r="L2123" i="19"/>
  <c r="K2123" i="19"/>
  <c r="L2122" i="19"/>
  <c r="K2122" i="19"/>
  <c r="L2121" i="19"/>
  <c r="K2121" i="19"/>
  <c r="L2120" i="19"/>
  <c r="K2120" i="19"/>
  <c r="L2119" i="19"/>
  <c r="K2119" i="19"/>
  <c r="L2118" i="19"/>
  <c r="K2118" i="19"/>
  <c r="L2117" i="19"/>
  <c r="K2117" i="19"/>
  <c r="L2116" i="19"/>
  <c r="K2116" i="19"/>
  <c r="L2115" i="19"/>
  <c r="K2115" i="19"/>
  <c r="L2114" i="19"/>
  <c r="K2114" i="19"/>
  <c r="L2113" i="19"/>
  <c r="K2113" i="19"/>
  <c r="L2112" i="19"/>
  <c r="K2112" i="19"/>
  <c r="L2111" i="19"/>
  <c r="K2111" i="19"/>
  <c r="L2110" i="19"/>
  <c r="K2110" i="19"/>
  <c r="L2109" i="19"/>
  <c r="K2109" i="19"/>
  <c r="L2108" i="19"/>
  <c r="K2108" i="19"/>
  <c r="L2107" i="19"/>
  <c r="K2107" i="19"/>
  <c r="L2106" i="19"/>
  <c r="K2106" i="19"/>
  <c r="L2105" i="19"/>
  <c r="K2105" i="19"/>
  <c r="L2104" i="19"/>
  <c r="K2104" i="19"/>
  <c r="L2103" i="19"/>
  <c r="K2103" i="19"/>
  <c r="L2102" i="19"/>
  <c r="K2102" i="19"/>
  <c r="L2101" i="19"/>
  <c r="K2101" i="19"/>
  <c r="L2100" i="19"/>
  <c r="K2100" i="19"/>
  <c r="L2099" i="19"/>
  <c r="K2099" i="19"/>
  <c r="L2098" i="19"/>
  <c r="K2098" i="19"/>
  <c r="L2097" i="19"/>
  <c r="K2097" i="19"/>
  <c r="L2096" i="19"/>
  <c r="K2096" i="19"/>
  <c r="L2095" i="19"/>
  <c r="K2095" i="19"/>
  <c r="L2094" i="19"/>
  <c r="K2094" i="19"/>
  <c r="L2093" i="19"/>
  <c r="K2093" i="19"/>
  <c r="L2092" i="19"/>
  <c r="K2092" i="19"/>
  <c r="L2091" i="19"/>
  <c r="K2091" i="19"/>
  <c r="L2090" i="19"/>
  <c r="K2090" i="19"/>
  <c r="L2089" i="19"/>
  <c r="K2089" i="19"/>
  <c r="L2088" i="19"/>
  <c r="K2088" i="19"/>
  <c r="L2087" i="19"/>
  <c r="K2087" i="19"/>
  <c r="L2086" i="19"/>
  <c r="K2086" i="19"/>
  <c r="L2085" i="19"/>
  <c r="K2085" i="19"/>
  <c r="L2084" i="19"/>
  <c r="K2084" i="19"/>
  <c r="L2083" i="19"/>
  <c r="K2083" i="19"/>
  <c r="L2082" i="19"/>
  <c r="K2082" i="19"/>
  <c r="L2081" i="19"/>
  <c r="K2081" i="19"/>
  <c r="L2080" i="19"/>
  <c r="K2080" i="19"/>
  <c r="L2079" i="19"/>
  <c r="K2079" i="19"/>
  <c r="L2078" i="19"/>
  <c r="K2078" i="19"/>
  <c r="L2077" i="19"/>
  <c r="K2077" i="19"/>
  <c r="L2076" i="19"/>
  <c r="K2076" i="19"/>
  <c r="L2075" i="19"/>
  <c r="K2075" i="19"/>
  <c r="L2074" i="19"/>
  <c r="K2074" i="19"/>
  <c r="L2073" i="19"/>
  <c r="K2073" i="19"/>
  <c r="L2072" i="19"/>
  <c r="K2072" i="19"/>
  <c r="L2071" i="19"/>
  <c r="K2071" i="19"/>
  <c r="L2070" i="19"/>
  <c r="K2070" i="19"/>
  <c r="L2069" i="19"/>
  <c r="K2069" i="19"/>
  <c r="L2068" i="19"/>
  <c r="K2068" i="19"/>
  <c r="L2067" i="19"/>
  <c r="K2067" i="19"/>
  <c r="L2066" i="19"/>
  <c r="K2066" i="19"/>
  <c r="L2065" i="19"/>
  <c r="K2065" i="19"/>
  <c r="L2064" i="19"/>
  <c r="K2064" i="19"/>
  <c r="L2063" i="19"/>
  <c r="K2063" i="19"/>
  <c r="L2062" i="19"/>
  <c r="K2062" i="19"/>
  <c r="L2061" i="19"/>
  <c r="K2061" i="19"/>
  <c r="L2060" i="19"/>
  <c r="K2060" i="19"/>
  <c r="L2059" i="19"/>
  <c r="K2059" i="19"/>
  <c r="L2058" i="19"/>
  <c r="K2058" i="19"/>
  <c r="L2057" i="19"/>
  <c r="K2057" i="19"/>
  <c r="L2056" i="19"/>
  <c r="K2056" i="19"/>
  <c r="L2055" i="19"/>
  <c r="K2055" i="19"/>
  <c r="L2054" i="19"/>
  <c r="K2054" i="19"/>
  <c r="L2053" i="19"/>
  <c r="K2053" i="19"/>
  <c r="L2052" i="19"/>
  <c r="K2052" i="19"/>
  <c r="L2051" i="19"/>
  <c r="K2051" i="19"/>
  <c r="L2050" i="19"/>
  <c r="K2050" i="19"/>
  <c r="L2049" i="19"/>
  <c r="K2049" i="19"/>
  <c r="L2048" i="19"/>
  <c r="K2048" i="19"/>
  <c r="L2047" i="19"/>
  <c r="K2047" i="19"/>
  <c r="L2046" i="19"/>
  <c r="K2046" i="19"/>
  <c r="L2045" i="19"/>
  <c r="K2045" i="19"/>
  <c r="L2044" i="19"/>
  <c r="K2044" i="19"/>
  <c r="L2043" i="19"/>
  <c r="K2043" i="19"/>
  <c r="L2042" i="19"/>
  <c r="K2042" i="19"/>
  <c r="L2041" i="19"/>
  <c r="K2041" i="19"/>
  <c r="L2040" i="19"/>
  <c r="K2040" i="19"/>
  <c r="L2039" i="19"/>
  <c r="K2039" i="19"/>
  <c r="L2038" i="19"/>
  <c r="K2038" i="19"/>
  <c r="L2037" i="19"/>
  <c r="K2037" i="19"/>
  <c r="L2036" i="19"/>
  <c r="K2036" i="19"/>
  <c r="L2035" i="19"/>
  <c r="K2035" i="19"/>
  <c r="L2034" i="19"/>
  <c r="K2034" i="19"/>
  <c r="L2033" i="19"/>
  <c r="K2033" i="19"/>
  <c r="L2032" i="19"/>
  <c r="K2032" i="19"/>
  <c r="L2031" i="19"/>
  <c r="K2031" i="19"/>
  <c r="L2030" i="19"/>
  <c r="K2030" i="19"/>
  <c r="L2029" i="19"/>
  <c r="K2029" i="19"/>
  <c r="L2028" i="19"/>
  <c r="K2028" i="19"/>
  <c r="L2027" i="19"/>
  <c r="K2027" i="19"/>
  <c r="L2026" i="19"/>
  <c r="K2026" i="19"/>
  <c r="L2025" i="19"/>
  <c r="K2025" i="19"/>
  <c r="L2024" i="19"/>
  <c r="K2024" i="19"/>
  <c r="L2023" i="19"/>
  <c r="K2023" i="19"/>
  <c r="L2022" i="19"/>
  <c r="K2022" i="19"/>
  <c r="L2021" i="19"/>
  <c r="K2021" i="19"/>
  <c r="L2020" i="19"/>
  <c r="K2020" i="19"/>
  <c r="L2019" i="19"/>
  <c r="K2019" i="19"/>
  <c r="L2018" i="19"/>
  <c r="K2018" i="19"/>
  <c r="L2017" i="19"/>
  <c r="K2017" i="19"/>
  <c r="L2016" i="19"/>
  <c r="K2016" i="19"/>
  <c r="L2015" i="19"/>
  <c r="K2015" i="19"/>
  <c r="L2014" i="19"/>
  <c r="K2014" i="19"/>
  <c r="L2013" i="19"/>
  <c r="K2013" i="19"/>
  <c r="L2012" i="19"/>
  <c r="K2012" i="19"/>
  <c r="L2011" i="19"/>
  <c r="K2011" i="19"/>
  <c r="L2010" i="19"/>
  <c r="K2010" i="19"/>
  <c r="L2009" i="19"/>
  <c r="K2009" i="19"/>
  <c r="L2008" i="19"/>
  <c r="K2008" i="19"/>
  <c r="L2007" i="19"/>
  <c r="K2007" i="19"/>
  <c r="L2006" i="19"/>
  <c r="K2006" i="19"/>
  <c r="L2005" i="19"/>
  <c r="K2005" i="19"/>
  <c r="L2004" i="19"/>
  <c r="K2004" i="19"/>
  <c r="L2003" i="19"/>
  <c r="K2003" i="19"/>
  <c r="L2002" i="19"/>
  <c r="K2002" i="19"/>
  <c r="L2001" i="19"/>
  <c r="K2001" i="19"/>
  <c r="L2000" i="19"/>
  <c r="K2000" i="19"/>
  <c r="L1999" i="19"/>
  <c r="K1999" i="19"/>
  <c r="L1998" i="19"/>
  <c r="K1998" i="19"/>
  <c r="L1997" i="19"/>
  <c r="K1997" i="19"/>
  <c r="L1996" i="19"/>
  <c r="K1996" i="19"/>
  <c r="L1995" i="19"/>
  <c r="K1995" i="19"/>
  <c r="L1994" i="19"/>
  <c r="K1994" i="19"/>
  <c r="L1993" i="19"/>
  <c r="K1993" i="19"/>
  <c r="L1992" i="19"/>
  <c r="K1992" i="19"/>
  <c r="L1991" i="19"/>
  <c r="K1991" i="19"/>
  <c r="L1990" i="19"/>
  <c r="K1990" i="19"/>
  <c r="L1989" i="19"/>
  <c r="K1989" i="19"/>
  <c r="L1988" i="19"/>
  <c r="K1988" i="19"/>
  <c r="L1987" i="19"/>
  <c r="K1987" i="19"/>
  <c r="L1986" i="19"/>
  <c r="K1986" i="19"/>
  <c r="L1985" i="19"/>
  <c r="K1985" i="19"/>
  <c r="L1984" i="19"/>
  <c r="K1984" i="19"/>
  <c r="L1983" i="19"/>
  <c r="K1983" i="19"/>
  <c r="L1982" i="19"/>
  <c r="K1982" i="19"/>
  <c r="L1981" i="19"/>
  <c r="K1981" i="19"/>
  <c r="L1980" i="19"/>
  <c r="K1980" i="19"/>
  <c r="L1979" i="19"/>
  <c r="K1979" i="19"/>
  <c r="L1978" i="19"/>
  <c r="K1978" i="19"/>
  <c r="L1977" i="19"/>
  <c r="K1977" i="19"/>
  <c r="L1976" i="19"/>
  <c r="K1976" i="19"/>
  <c r="L1975" i="19"/>
  <c r="K1975" i="19"/>
  <c r="L1974" i="19"/>
  <c r="K1974" i="19"/>
  <c r="L1973" i="19"/>
  <c r="K1973" i="19"/>
  <c r="L1972" i="19"/>
  <c r="K1972" i="19"/>
  <c r="L1971" i="19"/>
  <c r="K1971" i="19"/>
  <c r="L1970" i="19"/>
  <c r="K1970" i="19"/>
  <c r="L1969" i="19"/>
  <c r="K1969" i="19"/>
  <c r="L1968" i="19"/>
  <c r="K1968" i="19"/>
  <c r="L1967" i="19"/>
  <c r="K1967" i="19"/>
  <c r="L1966" i="19"/>
  <c r="K1966" i="19"/>
  <c r="L1965" i="19"/>
  <c r="K1965" i="19"/>
  <c r="L1964" i="19"/>
  <c r="K1964" i="19"/>
  <c r="L1963" i="19"/>
  <c r="K1963" i="19"/>
  <c r="L1962" i="19"/>
  <c r="K1962" i="19"/>
  <c r="L1961" i="19"/>
  <c r="K1961" i="19"/>
  <c r="L1960" i="19"/>
  <c r="K1960" i="19"/>
  <c r="L1959" i="19"/>
  <c r="K1959" i="19"/>
  <c r="L1958" i="19"/>
  <c r="K1958" i="19"/>
  <c r="L1957" i="19"/>
  <c r="K1957" i="19"/>
  <c r="L1956" i="19"/>
  <c r="K1956" i="19"/>
  <c r="L1955" i="19"/>
  <c r="K1955" i="19"/>
  <c r="L1954" i="19"/>
  <c r="K1954" i="19"/>
  <c r="L1953" i="19"/>
  <c r="K1953" i="19"/>
  <c r="L1952" i="19"/>
  <c r="K1952" i="19"/>
  <c r="L1951" i="19"/>
  <c r="K1951" i="19"/>
  <c r="L1950" i="19"/>
  <c r="K1950" i="19"/>
  <c r="L1949" i="19"/>
  <c r="K1949" i="19"/>
  <c r="L1948" i="19"/>
  <c r="K1948" i="19"/>
  <c r="L1947" i="19"/>
  <c r="K1947" i="19"/>
  <c r="L1946" i="19"/>
  <c r="K1946" i="19"/>
  <c r="L1945" i="19"/>
  <c r="K1945" i="19"/>
  <c r="L1944" i="19"/>
  <c r="K1944" i="19"/>
  <c r="L1943" i="19"/>
  <c r="K1943" i="19"/>
  <c r="L1942" i="19"/>
  <c r="K1942" i="19"/>
  <c r="L1941" i="19"/>
  <c r="K1941" i="19"/>
  <c r="L1940" i="19"/>
  <c r="K1940" i="19"/>
  <c r="L1939" i="19"/>
  <c r="K1939" i="19"/>
  <c r="L1938" i="19"/>
  <c r="K1938" i="19"/>
  <c r="L1937" i="19"/>
  <c r="K1937" i="19"/>
  <c r="L1936" i="19"/>
  <c r="K1936" i="19"/>
  <c r="L1935" i="19"/>
  <c r="K1935" i="19"/>
  <c r="L1934" i="19"/>
  <c r="K1934" i="19"/>
  <c r="L1933" i="19"/>
  <c r="K1933" i="19"/>
  <c r="L1932" i="19"/>
  <c r="K1932" i="19"/>
  <c r="L1931" i="19"/>
  <c r="K1931" i="19"/>
  <c r="L1930" i="19"/>
  <c r="K1930" i="19"/>
  <c r="L1929" i="19"/>
  <c r="K1929" i="19"/>
  <c r="L1928" i="19"/>
  <c r="K1928" i="19"/>
  <c r="L1927" i="19"/>
  <c r="K1927" i="19"/>
  <c r="L1926" i="19"/>
  <c r="K1926" i="19"/>
  <c r="L1925" i="19"/>
  <c r="K1925" i="19"/>
  <c r="L1924" i="19"/>
  <c r="K1924" i="19"/>
  <c r="L1923" i="19"/>
  <c r="K1923" i="19"/>
  <c r="L1922" i="19"/>
  <c r="K1922" i="19"/>
  <c r="L1921" i="19"/>
  <c r="K1921" i="19"/>
  <c r="L1920" i="19"/>
  <c r="K1920" i="19"/>
  <c r="L1919" i="19"/>
  <c r="K1919" i="19"/>
  <c r="L1918" i="19"/>
  <c r="K1918" i="19"/>
  <c r="L1917" i="19"/>
  <c r="K1917" i="19"/>
  <c r="L1916" i="19"/>
  <c r="K1916" i="19"/>
  <c r="L1915" i="19"/>
  <c r="K1915" i="19"/>
  <c r="L1914" i="19"/>
  <c r="K1914" i="19"/>
  <c r="L1913" i="19"/>
  <c r="K1913" i="19"/>
  <c r="L1912" i="19"/>
  <c r="K1912" i="19"/>
  <c r="L1911" i="19"/>
  <c r="K1911" i="19"/>
  <c r="L1910" i="19"/>
  <c r="K1910" i="19"/>
  <c r="L1909" i="19"/>
  <c r="K1909" i="19"/>
  <c r="L1908" i="19"/>
  <c r="K1908" i="19"/>
  <c r="L1907" i="19"/>
  <c r="K1907" i="19"/>
  <c r="L1906" i="19"/>
  <c r="K1906" i="19"/>
  <c r="L1905" i="19"/>
  <c r="K1905" i="19"/>
  <c r="L1904" i="19"/>
  <c r="K1904" i="19"/>
  <c r="L1903" i="19"/>
  <c r="K1903" i="19"/>
  <c r="L1902" i="19"/>
  <c r="K1902" i="19"/>
  <c r="L1901" i="19"/>
  <c r="K1901" i="19"/>
  <c r="L1900" i="19"/>
  <c r="K1900" i="19"/>
  <c r="L1899" i="19"/>
  <c r="K1899" i="19"/>
  <c r="L1898" i="19"/>
  <c r="K1898" i="19"/>
  <c r="L1897" i="19"/>
  <c r="K1897" i="19"/>
  <c r="L1896" i="19"/>
  <c r="K1896" i="19"/>
  <c r="L1895" i="19"/>
  <c r="K1895" i="19"/>
  <c r="L1894" i="19"/>
  <c r="K1894" i="19"/>
  <c r="L1893" i="19"/>
  <c r="K1893" i="19"/>
  <c r="L1892" i="19"/>
  <c r="K1892" i="19"/>
  <c r="L1891" i="19"/>
  <c r="K1891" i="19"/>
  <c r="L1890" i="19"/>
  <c r="K1890" i="19"/>
  <c r="L1889" i="19"/>
  <c r="K1889" i="19"/>
  <c r="L1888" i="19"/>
  <c r="K1888" i="19"/>
  <c r="L1887" i="19"/>
  <c r="K1887" i="19"/>
  <c r="L1886" i="19"/>
  <c r="K1886" i="19"/>
  <c r="L1885" i="19"/>
  <c r="K1885" i="19"/>
  <c r="L1884" i="19"/>
  <c r="K1884" i="19"/>
  <c r="L1883" i="19"/>
  <c r="K1883" i="19"/>
  <c r="L1882" i="19"/>
  <c r="K1882" i="19"/>
  <c r="L1881" i="19"/>
  <c r="K1881" i="19"/>
  <c r="L1880" i="19"/>
  <c r="K1880" i="19"/>
  <c r="L1879" i="19"/>
  <c r="K1879" i="19"/>
  <c r="L1878" i="19"/>
  <c r="K1878" i="19"/>
  <c r="L1877" i="19"/>
  <c r="K1877" i="19"/>
  <c r="L1876" i="19"/>
  <c r="K1876" i="19"/>
  <c r="L1875" i="19"/>
  <c r="K1875" i="19"/>
  <c r="L1874" i="19"/>
  <c r="K1874" i="19"/>
  <c r="L1873" i="19"/>
  <c r="K1873" i="19"/>
  <c r="L1872" i="19"/>
  <c r="K1872" i="19"/>
  <c r="L1871" i="19"/>
  <c r="K1871" i="19"/>
  <c r="L1870" i="19"/>
  <c r="K1870" i="19"/>
  <c r="L1869" i="19"/>
  <c r="K1869" i="19"/>
  <c r="L1868" i="19"/>
  <c r="K1868" i="19"/>
  <c r="L1867" i="19"/>
  <c r="K1867" i="19"/>
  <c r="L1866" i="19"/>
  <c r="K1866" i="19"/>
  <c r="L1865" i="19"/>
  <c r="K1865" i="19"/>
  <c r="L1864" i="19"/>
  <c r="K1864" i="19"/>
  <c r="L1863" i="19"/>
  <c r="K1863" i="19"/>
  <c r="L1862" i="19"/>
  <c r="K1862" i="19"/>
  <c r="L1861" i="19"/>
  <c r="K1861" i="19"/>
  <c r="L1860" i="19"/>
  <c r="K1860" i="19"/>
  <c r="L1859" i="19"/>
  <c r="K1859" i="19"/>
  <c r="L1858" i="19"/>
  <c r="K1858" i="19"/>
  <c r="L1857" i="19"/>
  <c r="K1857" i="19"/>
  <c r="L1856" i="19"/>
  <c r="K1856" i="19"/>
  <c r="L1855" i="19"/>
  <c r="K1855" i="19"/>
  <c r="L1854" i="19"/>
  <c r="K1854" i="19"/>
  <c r="L1853" i="19"/>
  <c r="K1853" i="19"/>
  <c r="L1852" i="19"/>
  <c r="K1852" i="19"/>
  <c r="L1851" i="19"/>
  <c r="K1851" i="19"/>
  <c r="L1850" i="19"/>
  <c r="K1850" i="19"/>
  <c r="L1849" i="19"/>
  <c r="K1849" i="19"/>
  <c r="L1848" i="19"/>
  <c r="K1848" i="19"/>
  <c r="L1847" i="19"/>
  <c r="K1847" i="19"/>
  <c r="L1846" i="19"/>
  <c r="K1846" i="19"/>
  <c r="L1845" i="19"/>
  <c r="K1845" i="19"/>
  <c r="L1844" i="19"/>
  <c r="K1844" i="19"/>
  <c r="L1843" i="19"/>
  <c r="K1843" i="19"/>
  <c r="L1842" i="19"/>
  <c r="K1842" i="19"/>
  <c r="L1841" i="19"/>
  <c r="K1841" i="19"/>
  <c r="L1840" i="19"/>
  <c r="K1840" i="19"/>
  <c r="L1839" i="19"/>
  <c r="K1839" i="19"/>
  <c r="L1838" i="19"/>
  <c r="K1838" i="19"/>
  <c r="L1837" i="19"/>
  <c r="K1837" i="19"/>
  <c r="L1836" i="19"/>
  <c r="K1836" i="19"/>
  <c r="L1835" i="19"/>
  <c r="K1835" i="19"/>
  <c r="L1834" i="19"/>
  <c r="K1834" i="19"/>
  <c r="L1833" i="19"/>
  <c r="K1833" i="19"/>
  <c r="L1832" i="19"/>
  <c r="K1832" i="19"/>
  <c r="L1831" i="19"/>
  <c r="K1831" i="19"/>
  <c r="L1830" i="19"/>
  <c r="K1830" i="19"/>
  <c r="L1829" i="19"/>
  <c r="K1829" i="19"/>
  <c r="L1828" i="19"/>
  <c r="K1828" i="19"/>
  <c r="L1827" i="19"/>
  <c r="K1827" i="19"/>
  <c r="L1826" i="19"/>
  <c r="K1826" i="19"/>
  <c r="L1825" i="19"/>
  <c r="K1825" i="19"/>
  <c r="L1824" i="19"/>
  <c r="K1824" i="19"/>
  <c r="L1823" i="19"/>
  <c r="K1823" i="19"/>
  <c r="L1822" i="19"/>
  <c r="K1822" i="19"/>
  <c r="L1821" i="19"/>
  <c r="K1821" i="19"/>
  <c r="L1820" i="19"/>
  <c r="K1820" i="19"/>
  <c r="L1819" i="19"/>
  <c r="K1819" i="19"/>
  <c r="L1818" i="19"/>
  <c r="K1818" i="19"/>
  <c r="L1817" i="19"/>
  <c r="K1817" i="19"/>
  <c r="L1816" i="19"/>
  <c r="K1816" i="19"/>
  <c r="L1815" i="19"/>
  <c r="K1815" i="19"/>
  <c r="L1814" i="19"/>
  <c r="K1814" i="19"/>
  <c r="L1813" i="19"/>
  <c r="K1813" i="19"/>
  <c r="L1812" i="19"/>
  <c r="K1812" i="19"/>
  <c r="L1811" i="19"/>
  <c r="K1811" i="19"/>
  <c r="L1810" i="19"/>
  <c r="K1810" i="19"/>
  <c r="L1809" i="19"/>
  <c r="K1809" i="19"/>
  <c r="L1808" i="19"/>
  <c r="K1808" i="19"/>
  <c r="L1807" i="19"/>
  <c r="K1807" i="19"/>
  <c r="L1806" i="19"/>
  <c r="K1806" i="19"/>
  <c r="L1805" i="19"/>
  <c r="K1805" i="19"/>
  <c r="L1804" i="19"/>
  <c r="K1804" i="19"/>
  <c r="L1803" i="19"/>
  <c r="K1803" i="19"/>
  <c r="L1802" i="19"/>
  <c r="K1802" i="19"/>
  <c r="L1801" i="19"/>
  <c r="K1801" i="19"/>
  <c r="L1800" i="19"/>
  <c r="K1800" i="19"/>
  <c r="L1799" i="19"/>
  <c r="K1799" i="19"/>
  <c r="L1798" i="19"/>
  <c r="K1798" i="19"/>
  <c r="L1797" i="19"/>
  <c r="K1797" i="19"/>
  <c r="L1796" i="19"/>
  <c r="K1796" i="19"/>
  <c r="L1795" i="19"/>
  <c r="K1795" i="19"/>
  <c r="L1794" i="19"/>
  <c r="K1794" i="19"/>
  <c r="L1793" i="19"/>
  <c r="K1793" i="19"/>
  <c r="L1792" i="19"/>
  <c r="K1792" i="19"/>
  <c r="L1791" i="19"/>
  <c r="K1791" i="19"/>
  <c r="L1790" i="19"/>
  <c r="K1790" i="19"/>
  <c r="L1789" i="19"/>
  <c r="K1789" i="19"/>
  <c r="L1788" i="19"/>
  <c r="K1788" i="19"/>
  <c r="L1787" i="19"/>
  <c r="K1787" i="19"/>
  <c r="L1786" i="19"/>
  <c r="K1786" i="19"/>
  <c r="L1785" i="19"/>
  <c r="K1785" i="19"/>
  <c r="L1784" i="19"/>
  <c r="K1784" i="19"/>
  <c r="L1783" i="19"/>
  <c r="K1783" i="19"/>
  <c r="L1782" i="19"/>
  <c r="K1782" i="19"/>
  <c r="L1781" i="19"/>
  <c r="K1781" i="19"/>
  <c r="L1780" i="19"/>
  <c r="K1780" i="19"/>
  <c r="L1779" i="19"/>
  <c r="K1779" i="19"/>
  <c r="L1778" i="19"/>
  <c r="K1778" i="19"/>
  <c r="L1777" i="19"/>
  <c r="K1777" i="19"/>
  <c r="L1776" i="19"/>
  <c r="K1776" i="19"/>
  <c r="L1775" i="19"/>
  <c r="K1775" i="19"/>
  <c r="L1774" i="19"/>
  <c r="K1774" i="19"/>
  <c r="L1773" i="19"/>
  <c r="K1773" i="19"/>
  <c r="L1772" i="19"/>
  <c r="K1772" i="19"/>
  <c r="L1771" i="19"/>
  <c r="K1771" i="19"/>
  <c r="L1770" i="19"/>
  <c r="K1770" i="19"/>
  <c r="L1769" i="19"/>
  <c r="K1769" i="19"/>
  <c r="L1768" i="19"/>
  <c r="K1768" i="19"/>
  <c r="L1767" i="19"/>
  <c r="K1767" i="19"/>
  <c r="L1766" i="19"/>
  <c r="K1766" i="19"/>
  <c r="L1765" i="19"/>
  <c r="K1765" i="19"/>
  <c r="L1764" i="19"/>
  <c r="K1764" i="19"/>
  <c r="L1763" i="19"/>
  <c r="K1763" i="19"/>
  <c r="L1762" i="19"/>
  <c r="K1762" i="19"/>
  <c r="L1761" i="19"/>
  <c r="K1761" i="19"/>
  <c r="L1760" i="19"/>
  <c r="K1760" i="19"/>
  <c r="L1759" i="19"/>
  <c r="K1759" i="19"/>
  <c r="L1758" i="19"/>
  <c r="K1758" i="19"/>
  <c r="L1757" i="19"/>
  <c r="K1757" i="19"/>
  <c r="L1756" i="19"/>
  <c r="K1756" i="19"/>
  <c r="L1755" i="19"/>
  <c r="K1755" i="19"/>
  <c r="L1754" i="19"/>
  <c r="K1754" i="19"/>
  <c r="L1753" i="19"/>
  <c r="K1753" i="19"/>
  <c r="L1752" i="19"/>
  <c r="K1752" i="19"/>
  <c r="L1751" i="19"/>
  <c r="K1751" i="19"/>
  <c r="L1750" i="19"/>
  <c r="K1750" i="19"/>
  <c r="L1749" i="19"/>
  <c r="K1749" i="19"/>
  <c r="L1748" i="19"/>
  <c r="K1748" i="19"/>
  <c r="L1747" i="19"/>
  <c r="K1747" i="19"/>
  <c r="L1746" i="19"/>
  <c r="K1746" i="19"/>
  <c r="L1745" i="19"/>
  <c r="K1745" i="19"/>
  <c r="L1744" i="19"/>
  <c r="K1744" i="19"/>
  <c r="L1743" i="19"/>
  <c r="K1743" i="19"/>
  <c r="L1742" i="19"/>
  <c r="K1742" i="19"/>
  <c r="L1741" i="19"/>
  <c r="K1741" i="19"/>
  <c r="L1740" i="19"/>
  <c r="K1740" i="19"/>
  <c r="L1739" i="19"/>
  <c r="K1739" i="19"/>
  <c r="L1738" i="19"/>
  <c r="K1738" i="19"/>
  <c r="L1737" i="19"/>
  <c r="K1737" i="19"/>
  <c r="L1736" i="19"/>
  <c r="K1736" i="19"/>
  <c r="L1735" i="19"/>
  <c r="K1735" i="19"/>
  <c r="L1734" i="19"/>
  <c r="K1734" i="19"/>
  <c r="L1733" i="19"/>
  <c r="K1733" i="19"/>
  <c r="L1732" i="19"/>
  <c r="K1732" i="19"/>
  <c r="L1731" i="19"/>
  <c r="K1731" i="19"/>
  <c r="L1730" i="19"/>
  <c r="K1730" i="19"/>
  <c r="L1729" i="19"/>
  <c r="K1729" i="19"/>
  <c r="L1728" i="19"/>
  <c r="K1728" i="19"/>
  <c r="L1727" i="19"/>
  <c r="K1727" i="19"/>
  <c r="L1726" i="19"/>
  <c r="K1726" i="19"/>
  <c r="L1725" i="19"/>
  <c r="K1725" i="19"/>
  <c r="L1724" i="19"/>
  <c r="K1724" i="19"/>
  <c r="L1723" i="19"/>
  <c r="K1723" i="19"/>
  <c r="L1722" i="19"/>
  <c r="K1722" i="19"/>
  <c r="L1721" i="19"/>
  <c r="K1721" i="19"/>
  <c r="L1720" i="19"/>
  <c r="K1720" i="19"/>
  <c r="L1719" i="19"/>
  <c r="K1719" i="19"/>
  <c r="L1718" i="19"/>
  <c r="K1718" i="19"/>
  <c r="L1717" i="19"/>
  <c r="K1717" i="19"/>
  <c r="L1716" i="19"/>
  <c r="K1716" i="19"/>
  <c r="L1715" i="19"/>
  <c r="K1715" i="19"/>
  <c r="L1714" i="19"/>
  <c r="K1714" i="19"/>
  <c r="L1713" i="19"/>
  <c r="K1713" i="19"/>
  <c r="L1712" i="19"/>
  <c r="K1712" i="19"/>
  <c r="L1711" i="19"/>
  <c r="K1711" i="19"/>
  <c r="L1710" i="19"/>
  <c r="K1710" i="19"/>
  <c r="L1709" i="19"/>
  <c r="K1709" i="19"/>
  <c r="L1708" i="19"/>
  <c r="K1708" i="19"/>
  <c r="L1707" i="19"/>
  <c r="K1707" i="19"/>
  <c r="L1706" i="19"/>
  <c r="K1706" i="19"/>
  <c r="L1705" i="19"/>
  <c r="K1705" i="19"/>
  <c r="L1704" i="19"/>
  <c r="K1704" i="19"/>
  <c r="L1703" i="19"/>
  <c r="K1703" i="19"/>
  <c r="L1702" i="19"/>
  <c r="K1702" i="19"/>
  <c r="L1701" i="19"/>
  <c r="K1701" i="19"/>
  <c r="L1700" i="19"/>
  <c r="K1700" i="19"/>
  <c r="L1699" i="19"/>
  <c r="K1699" i="19"/>
  <c r="L1698" i="19"/>
  <c r="K1698" i="19"/>
  <c r="L1697" i="19"/>
  <c r="K1697" i="19"/>
  <c r="L1696" i="19"/>
  <c r="K1696" i="19"/>
  <c r="L1695" i="19"/>
  <c r="K1695" i="19"/>
  <c r="L1694" i="19"/>
  <c r="K1694" i="19"/>
  <c r="L1693" i="19"/>
  <c r="K1693" i="19"/>
  <c r="L1692" i="19"/>
  <c r="K1692" i="19"/>
  <c r="L1691" i="19"/>
  <c r="K1691" i="19"/>
  <c r="L1690" i="19"/>
  <c r="K1690" i="19"/>
  <c r="L1689" i="19"/>
  <c r="K1689" i="19"/>
  <c r="L1688" i="19"/>
  <c r="K1688" i="19"/>
  <c r="L1687" i="19"/>
  <c r="K1687" i="19"/>
  <c r="L1686" i="19"/>
  <c r="K1686" i="19"/>
  <c r="L1685" i="19"/>
  <c r="K1685" i="19"/>
  <c r="L1684" i="19"/>
  <c r="K1684" i="19"/>
  <c r="L1683" i="19"/>
  <c r="K1683" i="19"/>
  <c r="L1682" i="19"/>
  <c r="K1682" i="19"/>
  <c r="L1681" i="19"/>
  <c r="K1681" i="19"/>
  <c r="L1680" i="19"/>
  <c r="K1680" i="19"/>
  <c r="L1679" i="19"/>
  <c r="K1679" i="19"/>
  <c r="L1678" i="19"/>
  <c r="K1678" i="19"/>
  <c r="L1677" i="19"/>
  <c r="K1677" i="19"/>
  <c r="L1676" i="19"/>
  <c r="K1676" i="19"/>
  <c r="L1675" i="19"/>
  <c r="K1675" i="19"/>
  <c r="L1674" i="19"/>
  <c r="K1674" i="19"/>
  <c r="L1673" i="19"/>
  <c r="K1673" i="19"/>
  <c r="L1672" i="19"/>
  <c r="K1672" i="19"/>
  <c r="L1671" i="19"/>
  <c r="K1671" i="19"/>
  <c r="L1670" i="19"/>
  <c r="K1670" i="19"/>
  <c r="L1669" i="19"/>
  <c r="K1669" i="19"/>
  <c r="L1668" i="19"/>
  <c r="K1668" i="19"/>
  <c r="L1667" i="19"/>
  <c r="K1667" i="19"/>
  <c r="L1666" i="19"/>
  <c r="K1666" i="19"/>
  <c r="L1665" i="19"/>
  <c r="K1665" i="19"/>
  <c r="L1664" i="19"/>
  <c r="K1664" i="19"/>
  <c r="L1663" i="19"/>
  <c r="K1663" i="19"/>
  <c r="L1662" i="19"/>
  <c r="K1662" i="19"/>
  <c r="L1661" i="19"/>
  <c r="K1661" i="19"/>
  <c r="L1660" i="19"/>
  <c r="K1660" i="19"/>
  <c r="L1659" i="19"/>
  <c r="K1659" i="19"/>
  <c r="L1658" i="19"/>
  <c r="K1658" i="19"/>
  <c r="L1657" i="19"/>
  <c r="K1657" i="19"/>
  <c r="L1656" i="19"/>
  <c r="K1656" i="19"/>
  <c r="L1655" i="19"/>
  <c r="K1655" i="19"/>
  <c r="L1654" i="19"/>
  <c r="K1654" i="19"/>
  <c r="L1653" i="19"/>
  <c r="K1653" i="19"/>
  <c r="L1652" i="19"/>
  <c r="K1652" i="19"/>
  <c r="L1651" i="19"/>
  <c r="K1651" i="19"/>
  <c r="L1650" i="19"/>
  <c r="K1650" i="19"/>
  <c r="L1649" i="19"/>
  <c r="K1649" i="19"/>
  <c r="L1648" i="19"/>
  <c r="K1648" i="19"/>
  <c r="L1647" i="19"/>
  <c r="K1647" i="19"/>
  <c r="L1646" i="19"/>
  <c r="K1646" i="19"/>
  <c r="L1645" i="19"/>
  <c r="K1645" i="19"/>
  <c r="L1644" i="19"/>
  <c r="K1644" i="19"/>
  <c r="L1643" i="19"/>
  <c r="K1643" i="19"/>
  <c r="L1642" i="19"/>
  <c r="K1642" i="19"/>
  <c r="L1641" i="19"/>
  <c r="K1641" i="19"/>
  <c r="L1640" i="19"/>
  <c r="K1640" i="19"/>
  <c r="L1639" i="19"/>
  <c r="K1639" i="19"/>
  <c r="L1638" i="19"/>
  <c r="K1638" i="19"/>
  <c r="L1637" i="19"/>
  <c r="K1637" i="19"/>
  <c r="L1636" i="19"/>
  <c r="K1636" i="19"/>
  <c r="L1635" i="19"/>
  <c r="K1635" i="19"/>
  <c r="L1634" i="19"/>
  <c r="K1634" i="19"/>
  <c r="L1633" i="19"/>
  <c r="K1633" i="19"/>
  <c r="L1632" i="19"/>
  <c r="K1632" i="19"/>
  <c r="L1631" i="19"/>
  <c r="K1631" i="19"/>
  <c r="L1630" i="19"/>
  <c r="K1630" i="19"/>
  <c r="L1629" i="19"/>
  <c r="K1629" i="19"/>
  <c r="L1628" i="19"/>
  <c r="K1628" i="19"/>
  <c r="L1627" i="19"/>
  <c r="K1627" i="19"/>
  <c r="L1626" i="19"/>
  <c r="K1626" i="19"/>
  <c r="L1625" i="19"/>
  <c r="K1625" i="19"/>
  <c r="L1624" i="19"/>
  <c r="K1624" i="19"/>
  <c r="L1623" i="19"/>
  <c r="K1623" i="19"/>
  <c r="L1622" i="19"/>
  <c r="K1622" i="19"/>
  <c r="L1621" i="19"/>
  <c r="K1621" i="19"/>
  <c r="L1620" i="19"/>
  <c r="K1620" i="19"/>
  <c r="L1619" i="19"/>
  <c r="K1619" i="19"/>
  <c r="L1618" i="19"/>
  <c r="K1618" i="19"/>
  <c r="L1617" i="19"/>
  <c r="K1617" i="19"/>
  <c r="L1616" i="19"/>
  <c r="K1616" i="19"/>
  <c r="L1615" i="19"/>
  <c r="K1615" i="19"/>
  <c r="L1614" i="19"/>
  <c r="K1614" i="19"/>
  <c r="L1613" i="19"/>
  <c r="K1613" i="19"/>
  <c r="L1612" i="19"/>
  <c r="K1612" i="19"/>
  <c r="L1611" i="19"/>
  <c r="K1611" i="19"/>
  <c r="L1610" i="19"/>
  <c r="K1610" i="19"/>
  <c r="L1609" i="19"/>
  <c r="K1609" i="19"/>
  <c r="L1608" i="19"/>
  <c r="K1608" i="19"/>
  <c r="L1607" i="19"/>
  <c r="K1607" i="19"/>
  <c r="L1606" i="19"/>
  <c r="K1606" i="19"/>
  <c r="L1605" i="19"/>
  <c r="K1605" i="19"/>
  <c r="L1604" i="19"/>
  <c r="K1604" i="19"/>
  <c r="L1603" i="19"/>
  <c r="K1603" i="19"/>
  <c r="L1602" i="19"/>
  <c r="K1602" i="19"/>
  <c r="L1601" i="19"/>
  <c r="K1601" i="19"/>
  <c r="L1600" i="19"/>
  <c r="K1600" i="19"/>
  <c r="L1599" i="19"/>
  <c r="K1599" i="19"/>
  <c r="L1598" i="19"/>
  <c r="K1598" i="19"/>
  <c r="L1597" i="19"/>
  <c r="K1597" i="19"/>
  <c r="L1596" i="19"/>
  <c r="K1596" i="19"/>
  <c r="L1595" i="19"/>
  <c r="K1595" i="19"/>
  <c r="L1594" i="19"/>
  <c r="K1594" i="19"/>
  <c r="L1593" i="19"/>
  <c r="K1593" i="19"/>
  <c r="L1592" i="19"/>
  <c r="K1592" i="19"/>
  <c r="L1591" i="19"/>
  <c r="K1591" i="19"/>
  <c r="L1590" i="19"/>
  <c r="K1590" i="19"/>
  <c r="L1589" i="19"/>
  <c r="K1589" i="19"/>
  <c r="L1588" i="19"/>
  <c r="K1588" i="19"/>
  <c r="L1587" i="19"/>
  <c r="K1587" i="19"/>
  <c r="L1586" i="19"/>
  <c r="K1586" i="19"/>
  <c r="L1585" i="19"/>
  <c r="K1585" i="19"/>
  <c r="L1584" i="19"/>
  <c r="K1584" i="19"/>
  <c r="L1583" i="19"/>
  <c r="K1583" i="19"/>
  <c r="L1582" i="19"/>
  <c r="K1582" i="19"/>
  <c r="L1581" i="19"/>
  <c r="K1581" i="19"/>
  <c r="L1580" i="19"/>
  <c r="K1580" i="19"/>
  <c r="L1579" i="19"/>
  <c r="K1579" i="19"/>
  <c r="L1578" i="19"/>
  <c r="K1578" i="19"/>
  <c r="L1577" i="19"/>
  <c r="K1577" i="19"/>
  <c r="L1576" i="19"/>
  <c r="K1576" i="19"/>
  <c r="L1575" i="19"/>
  <c r="K1575" i="19"/>
  <c r="L1574" i="19"/>
  <c r="K1574" i="19"/>
  <c r="L1573" i="19"/>
  <c r="K1573" i="19"/>
  <c r="L1572" i="19"/>
  <c r="K1572" i="19"/>
  <c r="L1571" i="19"/>
  <c r="K1571" i="19"/>
  <c r="L1570" i="19"/>
  <c r="K1570" i="19"/>
  <c r="L1569" i="19"/>
  <c r="K1569" i="19"/>
  <c r="L1568" i="19"/>
  <c r="K1568" i="19"/>
  <c r="L1567" i="19"/>
  <c r="K1567" i="19"/>
  <c r="L1566" i="19"/>
  <c r="K1566" i="19"/>
  <c r="L1565" i="19"/>
  <c r="K1565" i="19"/>
  <c r="L1564" i="19"/>
  <c r="K1564" i="19"/>
  <c r="L1563" i="19"/>
  <c r="K1563" i="19"/>
  <c r="L1562" i="19"/>
  <c r="K1562" i="19"/>
  <c r="L1561" i="19"/>
  <c r="K1561" i="19"/>
  <c r="L1560" i="19"/>
  <c r="K1560" i="19"/>
  <c r="L1559" i="19"/>
  <c r="K1559" i="19"/>
  <c r="L1558" i="19"/>
  <c r="K1558" i="19"/>
  <c r="L1557" i="19"/>
  <c r="K1557" i="19"/>
  <c r="L1556" i="19"/>
  <c r="K1556" i="19"/>
  <c r="L1555" i="19"/>
  <c r="K1555" i="19"/>
  <c r="L1554" i="19"/>
  <c r="K1554" i="19"/>
  <c r="L1553" i="19"/>
  <c r="K1553" i="19"/>
  <c r="L1552" i="19"/>
  <c r="K1552" i="19"/>
  <c r="L1551" i="19"/>
  <c r="K1551" i="19"/>
  <c r="L1550" i="19"/>
  <c r="K1550" i="19"/>
  <c r="L1549" i="19"/>
  <c r="K1549" i="19"/>
  <c r="L1548" i="19"/>
  <c r="K1548" i="19"/>
  <c r="L1547" i="19"/>
  <c r="K1547" i="19"/>
  <c r="L1546" i="19"/>
  <c r="K1546" i="19"/>
  <c r="L1545" i="19"/>
  <c r="K1545" i="19"/>
  <c r="L1544" i="19"/>
  <c r="K1544" i="19"/>
  <c r="L1543" i="19"/>
  <c r="K1543" i="19"/>
  <c r="L1542" i="19"/>
  <c r="K1542" i="19"/>
  <c r="L1541" i="19"/>
  <c r="K1541" i="19"/>
  <c r="L1540" i="19"/>
  <c r="K1540" i="19"/>
  <c r="L1539" i="19"/>
  <c r="K1539" i="19"/>
  <c r="L1538" i="19"/>
  <c r="K1538" i="19"/>
  <c r="L1537" i="19"/>
  <c r="K1537" i="19"/>
  <c r="L1536" i="19"/>
  <c r="K1536" i="19"/>
  <c r="L1535" i="19"/>
  <c r="K1535" i="19"/>
  <c r="L1534" i="19"/>
  <c r="K1534" i="19"/>
  <c r="L1533" i="19"/>
  <c r="K1533" i="19"/>
  <c r="L1532" i="19"/>
  <c r="K1532" i="19"/>
  <c r="L1531" i="19"/>
  <c r="K1531" i="19"/>
  <c r="L1530" i="19"/>
  <c r="K1530" i="19"/>
  <c r="L1529" i="19"/>
  <c r="K1529" i="19"/>
  <c r="L1528" i="19"/>
  <c r="K1528" i="19"/>
  <c r="L1527" i="19"/>
  <c r="K1527" i="19"/>
  <c r="L1526" i="19"/>
  <c r="K1526" i="19"/>
  <c r="L1525" i="19"/>
  <c r="K1525" i="19"/>
  <c r="L1524" i="19"/>
  <c r="K1524" i="19"/>
  <c r="L1523" i="19"/>
  <c r="K1523" i="19"/>
  <c r="L1522" i="19"/>
  <c r="K1522" i="19"/>
  <c r="L1521" i="19"/>
  <c r="K1521" i="19"/>
  <c r="L1520" i="19"/>
  <c r="K1520" i="19"/>
  <c r="L1519" i="19"/>
  <c r="K1519" i="19"/>
  <c r="L1518" i="19"/>
  <c r="K1518" i="19"/>
  <c r="L1517" i="19"/>
  <c r="K1517" i="19"/>
  <c r="L1516" i="19"/>
  <c r="K1516" i="19"/>
  <c r="L1515" i="19"/>
  <c r="K1515" i="19"/>
  <c r="L1514" i="19"/>
  <c r="K1514" i="19"/>
  <c r="L1513" i="19"/>
  <c r="K1513" i="19"/>
  <c r="L1512" i="19"/>
  <c r="K1512" i="19"/>
  <c r="L1511" i="19"/>
  <c r="K1511" i="19"/>
  <c r="L1510" i="19"/>
  <c r="K1510" i="19"/>
  <c r="L1509" i="19"/>
  <c r="K1509" i="19"/>
  <c r="L1508" i="19"/>
  <c r="K1508" i="19"/>
  <c r="L1507" i="19"/>
  <c r="K1507" i="19"/>
  <c r="L1506" i="19"/>
  <c r="K1506" i="19"/>
  <c r="L1505" i="19"/>
  <c r="K1505" i="19"/>
  <c r="L1504" i="19"/>
  <c r="K1504" i="19"/>
  <c r="L1503" i="19"/>
  <c r="K1503" i="19"/>
  <c r="L1502" i="19"/>
  <c r="K1502" i="19"/>
  <c r="L1501" i="19"/>
  <c r="K1501" i="19"/>
  <c r="L1500" i="19"/>
  <c r="K1500" i="19"/>
  <c r="L1499" i="19"/>
  <c r="K1499" i="19"/>
  <c r="L1498" i="19"/>
  <c r="K1498" i="19"/>
  <c r="L1497" i="19"/>
  <c r="K1497" i="19"/>
  <c r="L1496" i="19"/>
  <c r="K1496" i="19"/>
  <c r="L1495" i="19"/>
  <c r="K1495" i="19"/>
  <c r="L1494" i="19"/>
  <c r="K1494" i="19"/>
  <c r="L1493" i="19"/>
  <c r="K1493" i="19"/>
  <c r="L1492" i="19"/>
  <c r="K1492" i="19"/>
  <c r="L1491" i="19"/>
  <c r="K1491" i="19"/>
  <c r="L1490" i="19"/>
  <c r="K1490" i="19"/>
  <c r="L1489" i="19"/>
  <c r="K1489" i="19"/>
  <c r="L1488" i="19"/>
  <c r="K1488" i="19"/>
  <c r="L1487" i="19"/>
  <c r="K1487" i="19"/>
  <c r="L1486" i="19"/>
  <c r="K1486" i="19"/>
  <c r="L1485" i="19"/>
  <c r="K1485" i="19"/>
  <c r="L1484" i="19"/>
  <c r="K1484" i="19"/>
  <c r="L1483" i="19"/>
  <c r="K1483" i="19"/>
  <c r="L1482" i="19"/>
  <c r="K1482" i="19"/>
  <c r="L1481" i="19"/>
  <c r="K1481" i="19"/>
  <c r="L1480" i="19"/>
  <c r="K1480" i="19"/>
  <c r="L1479" i="19"/>
  <c r="K1479" i="19"/>
  <c r="L1478" i="19"/>
  <c r="K1478" i="19"/>
  <c r="L1477" i="19"/>
  <c r="K1477" i="19"/>
  <c r="L1476" i="19"/>
  <c r="K1476" i="19"/>
  <c r="L1475" i="19"/>
  <c r="K1475" i="19"/>
  <c r="L1474" i="19"/>
  <c r="K1474" i="19"/>
  <c r="L1473" i="19"/>
  <c r="K1473" i="19"/>
  <c r="L1472" i="19"/>
  <c r="K1472" i="19"/>
  <c r="L1471" i="19"/>
  <c r="K1471" i="19"/>
  <c r="L1470" i="19"/>
  <c r="K1470" i="19"/>
  <c r="L1469" i="19"/>
  <c r="K1469" i="19"/>
  <c r="L1468" i="19"/>
  <c r="K1468" i="19"/>
  <c r="L1467" i="19"/>
  <c r="K1467" i="19"/>
  <c r="L1466" i="19"/>
  <c r="K1466" i="19"/>
  <c r="L1465" i="19"/>
  <c r="K1465" i="19"/>
  <c r="L1464" i="19"/>
  <c r="K1464" i="19"/>
  <c r="L1463" i="19"/>
  <c r="K1463" i="19"/>
  <c r="L1462" i="19"/>
  <c r="K1462" i="19"/>
  <c r="L1461" i="19"/>
  <c r="K1461" i="19"/>
  <c r="L1460" i="19"/>
  <c r="K1460" i="19"/>
  <c r="L1459" i="19"/>
  <c r="K1459" i="19"/>
  <c r="L1458" i="19"/>
  <c r="K1458" i="19"/>
  <c r="L1457" i="19"/>
  <c r="K1457" i="19"/>
  <c r="L1456" i="19"/>
  <c r="K1456" i="19"/>
  <c r="L1455" i="19"/>
  <c r="K1455" i="19"/>
  <c r="L1454" i="19"/>
  <c r="K1454" i="19"/>
  <c r="L1453" i="19"/>
  <c r="K1453" i="19"/>
  <c r="L1452" i="19"/>
  <c r="K1452" i="19"/>
  <c r="L1451" i="19"/>
  <c r="K1451" i="19"/>
  <c r="L1450" i="19"/>
  <c r="K1450" i="19"/>
  <c r="L1449" i="19"/>
  <c r="K1449" i="19"/>
  <c r="L1448" i="19"/>
  <c r="K1448" i="19"/>
  <c r="L1447" i="19"/>
  <c r="K1447" i="19"/>
  <c r="L1446" i="19"/>
  <c r="K1446" i="19"/>
  <c r="L1445" i="19"/>
  <c r="K1445" i="19"/>
  <c r="L1444" i="19"/>
  <c r="K1444" i="19"/>
  <c r="L1443" i="19"/>
  <c r="K1443" i="19"/>
  <c r="L1442" i="19"/>
  <c r="K1442" i="19"/>
  <c r="L1441" i="19"/>
  <c r="K1441" i="19"/>
  <c r="L1440" i="19"/>
  <c r="K1440" i="19"/>
  <c r="L1439" i="19"/>
  <c r="K1439" i="19"/>
  <c r="L1438" i="19"/>
  <c r="K1438" i="19"/>
  <c r="L1437" i="19"/>
  <c r="K1437" i="19"/>
  <c r="L1436" i="19"/>
  <c r="K1436" i="19"/>
  <c r="L1435" i="19"/>
  <c r="K1435" i="19"/>
  <c r="L1434" i="19"/>
  <c r="K1434" i="19"/>
  <c r="L1433" i="19"/>
  <c r="K1433" i="19"/>
  <c r="L1432" i="19"/>
  <c r="K1432" i="19"/>
  <c r="L1431" i="19"/>
  <c r="K1431" i="19"/>
  <c r="L1430" i="19"/>
  <c r="K1430" i="19"/>
  <c r="L1429" i="19"/>
  <c r="K1429" i="19"/>
  <c r="L1428" i="19"/>
  <c r="K1428" i="19"/>
  <c r="L1427" i="19"/>
  <c r="K1427" i="19"/>
  <c r="L1426" i="19"/>
  <c r="K1426" i="19"/>
  <c r="L1425" i="19"/>
  <c r="K1425" i="19"/>
  <c r="L1424" i="19"/>
  <c r="K1424" i="19"/>
  <c r="L1423" i="19"/>
  <c r="K1423" i="19"/>
  <c r="L1422" i="19"/>
  <c r="K1422" i="19"/>
  <c r="L1421" i="19"/>
  <c r="K1421" i="19"/>
  <c r="L1420" i="19"/>
  <c r="K1420" i="19"/>
  <c r="L1419" i="19"/>
  <c r="K1419" i="19"/>
  <c r="L1418" i="19"/>
  <c r="K1418" i="19"/>
  <c r="L1417" i="19"/>
  <c r="K1417" i="19"/>
  <c r="L1416" i="19"/>
  <c r="K1416" i="19"/>
  <c r="L1415" i="19"/>
  <c r="K1415" i="19"/>
  <c r="L1414" i="19"/>
  <c r="K1414" i="19"/>
  <c r="L1413" i="19"/>
  <c r="K1413" i="19"/>
  <c r="L1412" i="19"/>
  <c r="K1412" i="19"/>
  <c r="L1411" i="19"/>
  <c r="K1411" i="19"/>
  <c r="L1410" i="19"/>
  <c r="K1410" i="19"/>
  <c r="L1409" i="19"/>
  <c r="K1409" i="19"/>
  <c r="L1408" i="19"/>
  <c r="K1408" i="19"/>
  <c r="L1407" i="19"/>
  <c r="K1407" i="19"/>
  <c r="L1406" i="19"/>
  <c r="K1406" i="19"/>
  <c r="L1405" i="19"/>
  <c r="K1405" i="19"/>
  <c r="L1404" i="19"/>
  <c r="K1404" i="19"/>
  <c r="L1403" i="19"/>
  <c r="K1403" i="19"/>
  <c r="L1402" i="19"/>
  <c r="K1402" i="19"/>
  <c r="L1401" i="19"/>
  <c r="K1401" i="19"/>
  <c r="L1400" i="19"/>
  <c r="K1400" i="19"/>
  <c r="L1399" i="19"/>
  <c r="K1399" i="19"/>
  <c r="L1398" i="19"/>
  <c r="K1398" i="19"/>
  <c r="L1397" i="19"/>
  <c r="K1397" i="19"/>
  <c r="L1396" i="19"/>
  <c r="K1396" i="19"/>
  <c r="L1395" i="19"/>
  <c r="K1395" i="19"/>
  <c r="L1394" i="19"/>
  <c r="K1394" i="19"/>
  <c r="L1393" i="19"/>
  <c r="K1393" i="19"/>
  <c r="L1392" i="19"/>
  <c r="K1392" i="19"/>
  <c r="L1391" i="19"/>
  <c r="K1391" i="19"/>
  <c r="L1390" i="19"/>
  <c r="K1390" i="19"/>
  <c r="L1389" i="19"/>
  <c r="K1389" i="19"/>
  <c r="L1388" i="19"/>
  <c r="K1388" i="19"/>
  <c r="L1387" i="19"/>
  <c r="K1387" i="19"/>
  <c r="L1386" i="19"/>
  <c r="K1386" i="19"/>
  <c r="L1385" i="19"/>
  <c r="K1385" i="19"/>
  <c r="L1384" i="19"/>
  <c r="K1384" i="19"/>
  <c r="L1383" i="19"/>
  <c r="K1383" i="19"/>
  <c r="L1382" i="19"/>
  <c r="K1382" i="19"/>
  <c r="L1381" i="19"/>
  <c r="K1381" i="19"/>
  <c r="L1380" i="19"/>
  <c r="K1380" i="19"/>
  <c r="L1379" i="19"/>
  <c r="K1379" i="19"/>
  <c r="L1378" i="19"/>
  <c r="K1378" i="19"/>
  <c r="L1377" i="19"/>
  <c r="K1377" i="19"/>
  <c r="L1376" i="19"/>
  <c r="K1376" i="19"/>
  <c r="L1375" i="19"/>
  <c r="K1375" i="19"/>
  <c r="L1374" i="19"/>
  <c r="K1374" i="19"/>
  <c r="L1373" i="19"/>
  <c r="K1373" i="19"/>
  <c r="L1372" i="19"/>
  <c r="K1372" i="19"/>
  <c r="L1371" i="19"/>
  <c r="K1371" i="19"/>
  <c r="L1370" i="19"/>
  <c r="K1370" i="19"/>
  <c r="L1369" i="19"/>
  <c r="K1369" i="19"/>
  <c r="L1368" i="19"/>
  <c r="K1368" i="19"/>
  <c r="L1367" i="19"/>
  <c r="K1367" i="19"/>
  <c r="L1366" i="19"/>
  <c r="K1366" i="19"/>
  <c r="L1365" i="19"/>
  <c r="K1365" i="19"/>
  <c r="L1364" i="19"/>
  <c r="K1364" i="19"/>
  <c r="L1363" i="19"/>
  <c r="K1363" i="19"/>
  <c r="L1362" i="19"/>
  <c r="K1362" i="19"/>
  <c r="L1361" i="19"/>
  <c r="K1361" i="19"/>
  <c r="L1360" i="19"/>
  <c r="K1360" i="19"/>
  <c r="L1359" i="19"/>
  <c r="K1359" i="19"/>
  <c r="L1358" i="19"/>
  <c r="K1358" i="19"/>
  <c r="L1357" i="19"/>
  <c r="K1357" i="19"/>
  <c r="L1356" i="19"/>
  <c r="K1356" i="19"/>
  <c r="L1355" i="19"/>
  <c r="K1355" i="19"/>
  <c r="L1354" i="19"/>
  <c r="K1354" i="19"/>
  <c r="L1353" i="19"/>
  <c r="K1353" i="19"/>
  <c r="L1352" i="19"/>
  <c r="K1352" i="19"/>
  <c r="L1351" i="19"/>
  <c r="K1351" i="19"/>
  <c r="L1350" i="19"/>
  <c r="K1350" i="19"/>
  <c r="L1349" i="19"/>
  <c r="K1349" i="19"/>
  <c r="L1348" i="19"/>
  <c r="K1348" i="19"/>
  <c r="L1347" i="19"/>
  <c r="K1347" i="19"/>
  <c r="L1346" i="19"/>
  <c r="K1346" i="19"/>
  <c r="L1345" i="19"/>
  <c r="K1345" i="19"/>
  <c r="L1344" i="19"/>
  <c r="K1344" i="19"/>
  <c r="L1343" i="19"/>
  <c r="K1343" i="19"/>
  <c r="L1342" i="19"/>
  <c r="K1342" i="19"/>
  <c r="L1341" i="19"/>
  <c r="K1341" i="19"/>
  <c r="L1340" i="19"/>
  <c r="K1340" i="19"/>
  <c r="L1339" i="19"/>
  <c r="K1339" i="19"/>
  <c r="L1338" i="19"/>
  <c r="K1338" i="19"/>
  <c r="L1337" i="19"/>
  <c r="K1337" i="19"/>
  <c r="L1336" i="19"/>
  <c r="K1336" i="19"/>
  <c r="L1335" i="19"/>
  <c r="K1335" i="19"/>
  <c r="L1334" i="19"/>
  <c r="K1334" i="19"/>
  <c r="L1333" i="19"/>
  <c r="K1333" i="19"/>
  <c r="L1332" i="19"/>
  <c r="K1332" i="19"/>
  <c r="L1331" i="19"/>
  <c r="K1331" i="19"/>
  <c r="L1330" i="19"/>
  <c r="K1330" i="19"/>
  <c r="L1329" i="19"/>
  <c r="K1329" i="19"/>
  <c r="L1328" i="19"/>
  <c r="K1328" i="19"/>
  <c r="L1327" i="19"/>
  <c r="K1327" i="19"/>
  <c r="L1326" i="19"/>
  <c r="K1326" i="19"/>
  <c r="L1325" i="19"/>
  <c r="K1325" i="19"/>
  <c r="L1324" i="19"/>
  <c r="K1324" i="19"/>
  <c r="L1323" i="19"/>
  <c r="K1323" i="19"/>
  <c r="L1322" i="19"/>
  <c r="K1322" i="19"/>
  <c r="L1321" i="19"/>
  <c r="K1321" i="19"/>
  <c r="L1320" i="19"/>
  <c r="K1320" i="19"/>
  <c r="L1319" i="19"/>
  <c r="K1319" i="19"/>
  <c r="L1318" i="19"/>
  <c r="K1318" i="19"/>
  <c r="L1317" i="19"/>
  <c r="K1317" i="19"/>
  <c r="L1316" i="19"/>
  <c r="K1316" i="19"/>
  <c r="L1315" i="19"/>
  <c r="K1315" i="19"/>
  <c r="L1314" i="19"/>
  <c r="K1314" i="19"/>
  <c r="L1313" i="19"/>
  <c r="K1313" i="19"/>
  <c r="L1312" i="19"/>
  <c r="K1312" i="19"/>
  <c r="L1311" i="19"/>
  <c r="K1311" i="19"/>
  <c r="L1310" i="19"/>
  <c r="K1310" i="19"/>
  <c r="L1309" i="19"/>
  <c r="K1309" i="19"/>
  <c r="L1308" i="19"/>
  <c r="K1308" i="19"/>
  <c r="L1307" i="19"/>
  <c r="K1307" i="19"/>
  <c r="L1306" i="19"/>
  <c r="K1306" i="19"/>
  <c r="L1305" i="19"/>
  <c r="K1305" i="19"/>
  <c r="L1304" i="19"/>
  <c r="K1304" i="19"/>
  <c r="L1303" i="19"/>
  <c r="K1303" i="19"/>
  <c r="L1302" i="19"/>
  <c r="K1302" i="19"/>
  <c r="L1301" i="19"/>
  <c r="K1301" i="19"/>
  <c r="L1300" i="19"/>
  <c r="K1300" i="19"/>
  <c r="L1299" i="19"/>
  <c r="K1299" i="19"/>
  <c r="L1298" i="19"/>
  <c r="K1298" i="19"/>
  <c r="L1297" i="19"/>
  <c r="K1297" i="19"/>
  <c r="L1296" i="19"/>
  <c r="K1296" i="19"/>
  <c r="L1295" i="19"/>
  <c r="K1295" i="19"/>
  <c r="L1294" i="19"/>
  <c r="K1294" i="19"/>
  <c r="L1293" i="19"/>
  <c r="K1293" i="19"/>
  <c r="L1292" i="19"/>
  <c r="K1292" i="19"/>
  <c r="L1291" i="19"/>
  <c r="K1291" i="19"/>
  <c r="L1290" i="19"/>
  <c r="K1290" i="19"/>
  <c r="L1289" i="19"/>
  <c r="K1289" i="19"/>
  <c r="L1288" i="19"/>
  <c r="K1288" i="19"/>
  <c r="L1287" i="19"/>
  <c r="K1287" i="19"/>
  <c r="L1286" i="19"/>
  <c r="K1286" i="19"/>
  <c r="L1285" i="19"/>
  <c r="K1285" i="19"/>
  <c r="L1284" i="19"/>
  <c r="K1284" i="19"/>
  <c r="L1283" i="19"/>
  <c r="K1283" i="19"/>
  <c r="L1282" i="19"/>
  <c r="K1282" i="19"/>
  <c r="L1281" i="19"/>
  <c r="K1281" i="19"/>
  <c r="L1280" i="19"/>
  <c r="K1280" i="19"/>
  <c r="L1279" i="19"/>
  <c r="K1279" i="19"/>
  <c r="L1278" i="19"/>
  <c r="K1278" i="19"/>
  <c r="L1277" i="19"/>
  <c r="K1277" i="19"/>
  <c r="L1276" i="19"/>
  <c r="K1276" i="19"/>
  <c r="L1275" i="19"/>
  <c r="K1275" i="19"/>
  <c r="L1274" i="19"/>
  <c r="K1274" i="19"/>
  <c r="L1273" i="19"/>
  <c r="K1273" i="19"/>
  <c r="L1272" i="19"/>
  <c r="K1272" i="19"/>
  <c r="L1271" i="19"/>
  <c r="K1271" i="19"/>
  <c r="L1270" i="19"/>
  <c r="K1270" i="19"/>
  <c r="L1269" i="19"/>
  <c r="K1269" i="19"/>
  <c r="L1268" i="19"/>
  <c r="K1268" i="19"/>
  <c r="L1267" i="19"/>
  <c r="K1267" i="19"/>
  <c r="L1266" i="19"/>
  <c r="K1266" i="19"/>
  <c r="L1265" i="19"/>
  <c r="K1265" i="19"/>
  <c r="L1264" i="19"/>
  <c r="K1264" i="19"/>
  <c r="L1263" i="19"/>
  <c r="K1263" i="19"/>
  <c r="L1262" i="19"/>
  <c r="K1262" i="19"/>
  <c r="L1261" i="19"/>
  <c r="K1261" i="19"/>
  <c r="L1260" i="19"/>
  <c r="K1260" i="19"/>
  <c r="L1259" i="19"/>
  <c r="K1259" i="19"/>
  <c r="L1258" i="19"/>
  <c r="K1258" i="19"/>
  <c r="L1257" i="19"/>
  <c r="K1257" i="19"/>
  <c r="L1256" i="19"/>
  <c r="K1256" i="19"/>
  <c r="L1255" i="19"/>
  <c r="K1255" i="19"/>
  <c r="L1254" i="19"/>
  <c r="K1254" i="19"/>
  <c r="L1253" i="19"/>
  <c r="K1253" i="19"/>
  <c r="L1252" i="19"/>
  <c r="K1252" i="19"/>
  <c r="L1251" i="19"/>
  <c r="K1251" i="19"/>
  <c r="L1250" i="19"/>
  <c r="K1250" i="19"/>
  <c r="L1249" i="19"/>
  <c r="K1249" i="19"/>
  <c r="L1248" i="19"/>
  <c r="K1248" i="19"/>
  <c r="L1247" i="19"/>
  <c r="K1247" i="19"/>
  <c r="L1246" i="19"/>
  <c r="K1246" i="19"/>
  <c r="L1245" i="19"/>
  <c r="K1245" i="19"/>
  <c r="L1244" i="19"/>
  <c r="K1244" i="19"/>
  <c r="L1243" i="19"/>
  <c r="K1243" i="19"/>
  <c r="L1242" i="19"/>
  <c r="K1242" i="19"/>
  <c r="L1241" i="19"/>
  <c r="K1241" i="19"/>
  <c r="L1240" i="19"/>
  <c r="K1240" i="19"/>
  <c r="L1239" i="19"/>
  <c r="K1239" i="19"/>
  <c r="L1238" i="19"/>
  <c r="K1238" i="19"/>
  <c r="L1237" i="19"/>
  <c r="K1237" i="19"/>
  <c r="L1236" i="19"/>
  <c r="K1236" i="19"/>
  <c r="L1235" i="19"/>
  <c r="K1235" i="19"/>
  <c r="L1234" i="19"/>
  <c r="K1234" i="19"/>
  <c r="L1233" i="19"/>
  <c r="K1233" i="19"/>
  <c r="L1232" i="19"/>
  <c r="K1232" i="19"/>
  <c r="L1231" i="19"/>
  <c r="K1231" i="19"/>
  <c r="L1230" i="19"/>
  <c r="K1230" i="19"/>
  <c r="L1229" i="19"/>
  <c r="K1229" i="19"/>
  <c r="L1228" i="19"/>
  <c r="K1228" i="19"/>
  <c r="L1227" i="19"/>
  <c r="K1227" i="19"/>
  <c r="L1226" i="19"/>
  <c r="K1226" i="19"/>
  <c r="L1225" i="19"/>
  <c r="K1225" i="19"/>
  <c r="L1224" i="19"/>
  <c r="K1224" i="19"/>
  <c r="L1223" i="19"/>
  <c r="K1223" i="19"/>
  <c r="L1222" i="19"/>
  <c r="K1222" i="19"/>
  <c r="L1221" i="19"/>
  <c r="K1221" i="19"/>
  <c r="L1220" i="19"/>
  <c r="K1220" i="19"/>
  <c r="L1219" i="19"/>
  <c r="K1219" i="19"/>
  <c r="L1218" i="19"/>
  <c r="K1218" i="19"/>
  <c r="L1217" i="19"/>
  <c r="K1217" i="19"/>
  <c r="L1216" i="19"/>
  <c r="K1216" i="19"/>
  <c r="L1215" i="19"/>
  <c r="K1215" i="19"/>
  <c r="L1214" i="19"/>
  <c r="K1214" i="19"/>
  <c r="L1213" i="19"/>
  <c r="K1213" i="19"/>
  <c r="L1212" i="19"/>
  <c r="K1212" i="19"/>
  <c r="L1211" i="19"/>
  <c r="K1211" i="19"/>
  <c r="L1210" i="19"/>
  <c r="K1210" i="19"/>
  <c r="L1209" i="19"/>
  <c r="K1209" i="19"/>
  <c r="L1208" i="19"/>
  <c r="K1208" i="19"/>
  <c r="L1207" i="19"/>
  <c r="K1207" i="19"/>
  <c r="L1206" i="19"/>
  <c r="K1206" i="19"/>
  <c r="L1205" i="19"/>
  <c r="K1205" i="19"/>
  <c r="L1204" i="19"/>
  <c r="K1204" i="19"/>
  <c r="L1203" i="19"/>
  <c r="K1203" i="19"/>
  <c r="L1202" i="19"/>
  <c r="K1202" i="19"/>
  <c r="L1201" i="19"/>
  <c r="K1201" i="19"/>
  <c r="L1200" i="19"/>
  <c r="K1200" i="19"/>
  <c r="L1199" i="19"/>
  <c r="K1199" i="19"/>
  <c r="L1198" i="19"/>
  <c r="K1198" i="19"/>
  <c r="L1197" i="19"/>
  <c r="K1197" i="19"/>
  <c r="L1196" i="19"/>
  <c r="K1196" i="19"/>
  <c r="L1195" i="19"/>
  <c r="K1195" i="19"/>
  <c r="L1194" i="19"/>
  <c r="K1194" i="19"/>
  <c r="L1193" i="19"/>
  <c r="K1193" i="19"/>
  <c r="L1192" i="19"/>
  <c r="K1192" i="19"/>
  <c r="L1191" i="19"/>
  <c r="K1191" i="19"/>
  <c r="L1190" i="19"/>
  <c r="K1190" i="19"/>
  <c r="L1189" i="19"/>
  <c r="K1189" i="19"/>
  <c r="L1188" i="19"/>
  <c r="K1188" i="19"/>
  <c r="L1187" i="19"/>
  <c r="K1187" i="19"/>
  <c r="L1186" i="19"/>
  <c r="K1186" i="19"/>
  <c r="L1185" i="19"/>
  <c r="K1185" i="19"/>
  <c r="L1184" i="19"/>
  <c r="K1184" i="19"/>
  <c r="L1183" i="19"/>
  <c r="K1183" i="19"/>
  <c r="L1182" i="19"/>
  <c r="K1182" i="19"/>
  <c r="L1181" i="19"/>
  <c r="K1181" i="19"/>
  <c r="L1180" i="19"/>
  <c r="K1180" i="19"/>
  <c r="L1179" i="19"/>
  <c r="K1179" i="19"/>
  <c r="L1178" i="19"/>
  <c r="K1178" i="19"/>
  <c r="L1177" i="19"/>
  <c r="K1177" i="19"/>
  <c r="L1176" i="19"/>
  <c r="K1176" i="19"/>
  <c r="L1175" i="19"/>
  <c r="K1175" i="19"/>
  <c r="L1174" i="19"/>
  <c r="K1174" i="19"/>
  <c r="L1173" i="19"/>
  <c r="K1173" i="19"/>
  <c r="L1172" i="19"/>
  <c r="K1172" i="19"/>
  <c r="L1171" i="19"/>
  <c r="K1171" i="19"/>
  <c r="L1170" i="19"/>
  <c r="K1170" i="19"/>
  <c r="L1169" i="19"/>
  <c r="K1169" i="19"/>
  <c r="L1168" i="19"/>
  <c r="K1168" i="19"/>
  <c r="L1167" i="19"/>
  <c r="K1167" i="19"/>
  <c r="L1166" i="19"/>
  <c r="K1166" i="19"/>
  <c r="L1165" i="19"/>
  <c r="K1165" i="19"/>
  <c r="L1164" i="19"/>
  <c r="K1164" i="19"/>
  <c r="L1163" i="19"/>
  <c r="K1163" i="19"/>
  <c r="L1162" i="19"/>
  <c r="K1162" i="19"/>
  <c r="L1161" i="19"/>
  <c r="K1161" i="19"/>
  <c r="L1160" i="19"/>
  <c r="K1160" i="19"/>
  <c r="L1159" i="19"/>
  <c r="K1159" i="19"/>
  <c r="L1158" i="19"/>
  <c r="K1158" i="19"/>
  <c r="L1157" i="19"/>
  <c r="K1157" i="19"/>
  <c r="L1156" i="19"/>
  <c r="K1156" i="19"/>
  <c r="L1155" i="19"/>
  <c r="K1155" i="19"/>
  <c r="L1154" i="19"/>
  <c r="K1154" i="19"/>
  <c r="L1153" i="19"/>
  <c r="K1153" i="19"/>
  <c r="L1152" i="19"/>
  <c r="K1152" i="19"/>
  <c r="L1151" i="19"/>
  <c r="K1151" i="19"/>
  <c r="L1150" i="19"/>
  <c r="K1150" i="19"/>
  <c r="L1149" i="19"/>
  <c r="K1149" i="19"/>
  <c r="L1148" i="19"/>
  <c r="K1148" i="19"/>
  <c r="L1147" i="19"/>
  <c r="K1147" i="19"/>
  <c r="L1146" i="19"/>
  <c r="K1146" i="19"/>
  <c r="L1145" i="19"/>
  <c r="K1145" i="19"/>
  <c r="L1144" i="19"/>
  <c r="K1144" i="19"/>
  <c r="L1143" i="19"/>
  <c r="K1143" i="19"/>
  <c r="L1142" i="19"/>
  <c r="K1142" i="19"/>
  <c r="L1141" i="19"/>
  <c r="K1141" i="19"/>
  <c r="L1140" i="19"/>
  <c r="K1140" i="19"/>
  <c r="L1139" i="19"/>
  <c r="K1139" i="19"/>
  <c r="L1138" i="19"/>
  <c r="K1138" i="19"/>
  <c r="L1137" i="19"/>
  <c r="K1137" i="19"/>
  <c r="L1136" i="19"/>
  <c r="K1136" i="19"/>
  <c r="L1135" i="19"/>
  <c r="K1135" i="19"/>
  <c r="L1134" i="19"/>
  <c r="K1134" i="19"/>
  <c r="L1133" i="19"/>
  <c r="K1133" i="19"/>
  <c r="L1132" i="19"/>
  <c r="K1132" i="19"/>
  <c r="L1131" i="19"/>
  <c r="K1131" i="19"/>
  <c r="L1130" i="19"/>
  <c r="K1130" i="19"/>
  <c r="L1129" i="19"/>
  <c r="K1129" i="19"/>
  <c r="L1128" i="19"/>
  <c r="K1128" i="19"/>
  <c r="L1127" i="19"/>
  <c r="K1127" i="19"/>
  <c r="L1126" i="19"/>
  <c r="K1126" i="19"/>
  <c r="L1125" i="19"/>
  <c r="K1125" i="19"/>
  <c r="L1124" i="19"/>
  <c r="K1124" i="19"/>
  <c r="L1123" i="19"/>
  <c r="K1123" i="19"/>
  <c r="L1122" i="19"/>
  <c r="K1122" i="19"/>
  <c r="L1121" i="19"/>
  <c r="K1121" i="19"/>
  <c r="L1120" i="19"/>
  <c r="K1120" i="19"/>
  <c r="L1119" i="19"/>
  <c r="K1119" i="19"/>
  <c r="L1118" i="19"/>
  <c r="K1118" i="19"/>
  <c r="L1117" i="19"/>
  <c r="K1117" i="19"/>
  <c r="L1116" i="19"/>
  <c r="K1116" i="19"/>
  <c r="L1115" i="19"/>
  <c r="K1115" i="19"/>
  <c r="L1114" i="19"/>
  <c r="K1114" i="19"/>
  <c r="L1113" i="19"/>
  <c r="K1113" i="19"/>
  <c r="L1112" i="19"/>
  <c r="K1112" i="19"/>
  <c r="L1111" i="19"/>
  <c r="K1111" i="19"/>
  <c r="L1110" i="19"/>
  <c r="K1110" i="19"/>
  <c r="L1109" i="19"/>
  <c r="K1109" i="19"/>
  <c r="L1108" i="19"/>
  <c r="K1108" i="19"/>
  <c r="L1107" i="19"/>
  <c r="K1107" i="19"/>
  <c r="L1106" i="19"/>
  <c r="K1106" i="19"/>
  <c r="L1105" i="19"/>
  <c r="K1105" i="19"/>
  <c r="L1104" i="19"/>
  <c r="K1104" i="19"/>
  <c r="L1103" i="19"/>
  <c r="K1103" i="19"/>
  <c r="L1102" i="19"/>
  <c r="K1102" i="19"/>
  <c r="L1101" i="19"/>
  <c r="K1101" i="19"/>
  <c r="L1100" i="19"/>
  <c r="K1100" i="19"/>
  <c r="L1099" i="19"/>
  <c r="K1099" i="19"/>
  <c r="L1098" i="19"/>
  <c r="K1098" i="19"/>
  <c r="L1097" i="19"/>
  <c r="K1097" i="19"/>
  <c r="L1096" i="19"/>
  <c r="K1096" i="19"/>
  <c r="L1095" i="19"/>
  <c r="K1095" i="19"/>
  <c r="L1094" i="19"/>
  <c r="K1094" i="19"/>
  <c r="L1093" i="19"/>
  <c r="K1093" i="19"/>
  <c r="L1092" i="19"/>
  <c r="K1092" i="19"/>
  <c r="L1091" i="19"/>
  <c r="K1091" i="19"/>
  <c r="L1090" i="19"/>
  <c r="K1090" i="19"/>
  <c r="L1089" i="19"/>
  <c r="K1089" i="19"/>
  <c r="L1088" i="19"/>
  <c r="K1088" i="19"/>
  <c r="L1087" i="19"/>
  <c r="K1087" i="19"/>
  <c r="L1086" i="19"/>
  <c r="K1086" i="19"/>
  <c r="L1085" i="19"/>
  <c r="K1085" i="19"/>
  <c r="L1084" i="19"/>
  <c r="K1084" i="19"/>
  <c r="L1083" i="19"/>
  <c r="K1083" i="19"/>
  <c r="L1082" i="19"/>
  <c r="K1082" i="19"/>
  <c r="L1081" i="19"/>
  <c r="K1081" i="19"/>
  <c r="L1080" i="19"/>
  <c r="K1080" i="19"/>
  <c r="L1079" i="19"/>
  <c r="K1079" i="19"/>
  <c r="L1078" i="19"/>
  <c r="K1078" i="19"/>
  <c r="L1077" i="19"/>
  <c r="K1077" i="19"/>
  <c r="L1076" i="19"/>
  <c r="K1076" i="19"/>
  <c r="L1075" i="19"/>
  <c r="K1075" i="19"/>
  <c r="L1074" i="19"/>
  <c r="K1074" i="19"/>
  <c r="L1073" i="19"/>
  <c r="K1073" i="19"/>
  <c r="L1072" i="19"/>
  <c r="K1072" i="19"/>
  <c r="L1071" i="19"/>
  <c r="K1071" i="19"/>
  <c r="L1070" i="19"/>
  <c r="K1070" i="19"/>
  <c r="L1069" i="19"/>
  <c r="K1069" i="19"/>
  <c r="L1068" i="19"/>
  <c r="K1068" i="19"/>
  <c r="L1067" i="19"/>
  <c r="K1067" i="19"/>
  <c r="L1066" i="19"/>
  <c r="K1066" i="19"/>
  <c r="L1065" i="19"/>
  <c r="K1065" i="19"/>
  <c r="L1064" i="19"/>
  <c r="K1064" i="19"/>
  <c r="L1063" i="19"/>
  <c r="K1063" i="19"/>
  <c r="L1062" i="19"/>
  <c r="K1062" i="19"/>
  <c r="L1061" i="19"/>
  <c r="K1061" i="19"/>
  <c r="L1060" i="19"/>
  <c r="K1060" i="19"/>
  <c r="L1059" i="19"/>
  <c r="K1059" i="19"/>
  <c r="L1058" i="19"/>
  <c r="K1058" i="19"/>
  <c r="L1057" i="19"/>
  <c r="K1057" i="19"/>
  <c r="L1056" i="19"/>
  <c r="K1056" i="19"/>
  <c r="L1055" i="19"/>
  <c r="K1055" i="19"/>
  <c r="L1054" i="19"/>
  <c r="K1054" i="19"/>
  <c r="L1053" i="19"/>
  <c r="K1053" i="19"/>
  <c r="L1052" i="19"/>
  <c r="K1052" i="19"/>
  <c r="L1051" i="19"/>
  <c r="K1051" i="19"/>
  <c r="L1050" i="19"/>
  <c r="K1050" i="19"/>
  <c r="L1049" i="19"/>
  <c r="K1049" i="19"/>
  <c r="L1048" i="19"/>
  <c r="K1048" i="19"/>
  <c r="L1047" i="19"/>
  <c r="K1047" i="19"/>
  <c r="L1046" i="19"/>
  <c r="K1046" i="19"/>
  <c r="L1045" i="19"/>
  <c r="K1045" i="19"/>
  <c r="L1044" i="19"/>
  <c r="K1044" i="19"/>
  <c r="L1043" i="19"/>
  <c r="K1043" i="19"/>
  <c r="L1042" i="19"/>
  <c r="K1042" i="19"/>
  <c r="L1041" i="19"/>
  <c r="K1041" i="19"/>
  <c r="L1040" i="19"/>
  <c r="K1040" i="19"/>
  <c r="L1039" i="19"/>
  <c r="K1039" i="19"/>
  <c r="L1038" i="19"/>
  <c r="K1038" i="19"/>
  <c r="L1037" i="19"/>
  <c r="K1037" i="19"/>
  <c r="L1036" i="19"/>
  <c r="K1036" i="19"/>
  <c r="L1035" i="19"/>
  <c r="K1035" i="19"/>
  <c r="L1034" i="19"/>
  <c r="K1034" i="19"/>
  <c r="L1033" i="19"/>
  <c r="K1033" i="19"/>
  <c r="L1032" i="19"/>
  <c r="K1032" i="19"/>
  <c r="L1031" i="19"/>
  <c r="K1031" i="19"/>
  <c r="L1030" i="19"/>
  <c r="K1030" i="19"/>
  <c r="L1029" i="19"/>
  <c r="K1029" i="19"/>
  <c r="L1028" i="19"/>
  <c r="K1028" i="19"/>
  <c r="L1027" i="19"/>
  <c r="K1027" i="19"/>
  <c r="L1026" i="19"/>
  <c r="K1026" i="19"/>
  <c r="L1025" i="19"/>
  <c r="K1025" i="19"/>
  <c r="L1024" i="19"/>
  <c r="K1024" i="19"/>
  <c r="L1023" i="19"/>
  <c r="K1023" i="19"/>
  <c r="L1022" i="19"/>
  <c r="K1022" i="19"/>
  <c r="L1021" i="19"/>
  <c r="K1021" i="19"/>
  <c r="L1020" i="19"/>
  <c r="K1020" i="19"/>
  <c r="L1019" i="19"/>
  <c r="K1019" i="19"/>
  <c r="L1018" i="19"/>
  <c r="K1018" i="19"/>
  <c r="L1017" i="19"/>
  <c r="K1017" i="19"/>
  <c r="L1016" i="19"/>
  <c r="K1016" i="19"/>
  <c r="L1015" i="19"/>
  <c r="K1015" i="19"/>
  <c r="L1014" i="19"/>
  <c r="K1014" i="19"/>
  <c r="L1013" i="19"/>
  <c r="K1013" i="19"/>
  <c r="L1012" i="19"/>
  <c r="K1012" i="19"/>
  <c r="L1011" i="19"/>
  <c r="K1011" i="19"/>
  <c r="L1010" i="19"/>
  <c r="K1010" i="19"/>
  <c r="L1009" i="19"/>
  <c r="K1009" i="19"/>
  <c r="L1008" i="19"/>
  <c r="K1008" i="19"/>
  <c r="L1007" i="19"/>
  <c r="K1007" i="19"/>
  <c r="L1006" i="19"/>
  <c r="K1006" i="19"/>
  <c r="L1005" i="19"/>
  <c r="K1005" i="19"/>
  <c r="L1004" i="19"/>
  <c r="K1004" i="19"/>
  <c r="L1003" i="19"/>
  <c r="K1003" i="19"/>
  <c r="L1002" i="19"/>
  <c r="K1002" i="19"/>
  <c r="L1001" i="19"/>
  <c r="K1001" i="19"/>
  <c r="L1000" i="19"/>
  <c r="K1000" i="19"/>
  <c r="L999" i="19"/>
  <c r="K999" i="19"/>
  <c r="L998" i="19"/>
  <c r="K998" i="19"/>
  <c r="L997" i="19"/>
  <c r="K997" i="19"/>
  <c r="L996" i="19"/>
  <c r="K996" i="19"/>
  <c r="L995" i="19"/>
  <c r="K995" i="19"/>
  <c r="L994" i="19"/>
  <c r="K994" i="19"/>
  <c r="L993" i="19"/>
  <c r="K993" i="19"/>
  <c r="L992" i="19"/>
  <c r="K992" i="19"/>
  <c r="L991" i="19"/>
  <c r="K991" i="19"/>
  <c r="L990" i="19"/>
  <c r="K990" i="19"/>
  <c r="L989" i="19"/>
  <c r="K989" i="19"/>
  <c r="L988" i="19"/>
  <c r="K988" i="19"/>
  <c r="L987" i="19"/>
  <c r="K987" i="19"/>
  <c r="L986" i="19"/>
  <c r="K986" i="19"/>
  <c r="L985" i="19"/>
  <c r="K985" i="19"/>
  <c r="L984" i="19"/>
  <c r="K984" i="19"/>
  <c r="L983" i="19"/>
  <c r="K983" i="19"/>
  <c r="L982" i="19"/>
  <c r="K982" i="19"/>
  <c r="L981" i="19"/>
  <c r="K981" i="19"/>
  <c r="L980" i="19"/>
  <c r="K980" i="19"/>
  <c r="L979" i="19"/>
  <c r="K979" i="19"/>
  <c r="L978" i="19"/>
  <c r="K978" i="19"/>
  <c r="L977" i="19"/>
  <c r="K977" i="19"/>
  <c r="L976" i="19"/>
  <c r="K976" i="19"/>
  <c r="L975" i="19"/>
  <c r="K975" i="19"/>
  <c r="L974" i="19"/>
  <c r="K974" i="19"/>
  <c r="L973" i="19"/>
  <c r="K973" i="19"/>
  <c r="L972" i="19"/>
  <c r="K972" i="19"/>
  <c r="L971" i="19"/>
  <c r="K971" i="19"/>
  <c r="L970" i="19"/>
  <c r="K970" i="19"/>
  <c r="L969" i="19"/>
  <c r="K969" i="19"/>
  <c r="L968" i="19"/>
  <c r="K968" i="19"/>
  <c r="L967" i="19"/>
  <c r="K967" i="19"/>
  <c r="L966" i="19"/>
  <c r="K966" i="19"/>
  <c r="L965" i="19"/>
  <c r="K965" i="19"/>
  <c r="L964" i="19"/>
  <c r="K964" i="19"/>
  <c r="L963" i="19"/>
  <c r="K963" i="19"/>
  <c r="L962" i="19"/>
  <c r="K962" i="19"/>
  <c r="L961" i="19"/>
  <c r="K961" i="19"/>
  <c r="L960" i="19"/>
  <c r="K960" i="19"/>
  <c r="L959" i="19"/>
  <c r="K959" i="19"/>
  <c r="L958" i="19"/>
  <c r="K958" i="19"/>
  <c r="L957" i="19"/>
  <c r="K957" i="19"/>
  <c r="L956" i="19"/>
  <c r="K956" i="19"/>
  <c r="L955" i="19"/>
  <c r="K955" i="19"/>
  <c r="L954" i="19"/>
  <c r="K954" i="19"/>
  <c r="L953" i="19"/>
  <c r="K953" i="19"/>
  <c r="L952" i="19"/>
  <c r="K952" i="19"/>
  <c r="L951" i="19"/>
  <c r="K951" i="19"/>
  <c r="L950" i="19"/>
  <c r="K950" i="19"/>
  <c r="L949" i="19"/>
  <c r="K949" i="19"/>
  <c r="L948" i="19"/>
  <c r="K948" i="19"/>
  <c r="L947" i="19"/>
  <c r="K947" i="19"/>
  <c r="L946" i="19"/>
  <c r="K946" i="19"/>
  <c r="L945" i="19"/>
  <c r="K945" i="19"/>
  <c r="L944" i="19"/>
  <c r="K944" i="19"/>
  <c r="L943" i="19"/>
  <c r="K943" i="19"/>
  <c r="L942" i="19"/>
  <c r="K942" i="19"/>
  <c r="L941" i="19"/>
  <c r="K941" i="19"/>
  <c r="L940" i="19"/>
  <c r="K940" i="19"/>
  <c r="L939" i="19"/>
  <c r="K939" i="19"/>
  <c r="L938" i="19"/>
  <c r="K938" i="19"/>
  <c r="L937" i="19"/>
  <c r="K937" i="19"/>
  <c r="L936" i="19"/>
  <c r="K936" i="19"/>
  <c r="L935" i="19"/>
  <c r="K935" i="19"/>
  <c r="L934" i="19"/>
  <c r="K934" i="19"/>
  <c r="L933" i="19"/>
  <c r="K933" i="19"/>
  <c r="L932" i="19"/>
  <c r="K932" i="19"/>
  <c r="L931" i="19"/>
  <c r="K931" i="19"/>
  <c r="L930" i="19"/>
  <c r="K930" i="19"/>
  <c r="L929" i="19"/>
  <c r="K929" i="19"/>
  <c r="L928" i="19"/>
  <c r="K928" i="19"/>
  <c r="L927" i="19"/>
  <c r="K927" i="19"/>
  <c r="L926" i="19"/>
  <c r="K926" i="19"/>
  <c r="L925" i="19"/>
  <c r="K925" i="19"/>
  <c r="L924" i="19"/>
  <c r="K924" i="19"/>
  <c r="L923" i="19"/>
  <c r="K923" i="19"/>
  <c r="L922" i="19"/>
  <c r="K922" i="19"/>
  <c r="L921" i="19"/>
  <c r="K921" i="19"/>
  <c r="L920" i="19"/>
  <c r="K920" i="19"/>
  <c r="L919" i="19"/>
  <c r="K919" i="19"/>
  <c r="L918" i="19"/>
  <c r="K918" i="19"/>
  <c r="L917" i="19"/>
  <c r="K917" i="19"/>
  <c r="L916" i="19"/>
  <c r="K916" i="19"/>
  <c r="L915" i="19"/>
  <c r="K915" i="19"/>
  <c r="L914" i="19"/>
  <c r="K914" i="19"/>
  <c r="L913" i="19"/>
  <c r="K913" i="19"/>
  <c r="L912" i="19"/>
  <c r="K912" i="19"/>
  <c r="L911" i="19"/>
  <c r="K911" i="19"/>
  <c r="L910" i="19"/>
  <c r="K910" i="19"/>
  <c r="L909" i="19"/>
  <c r="K909" i="19"/>
  <c r="L908" i="19"/>
  <c r="K908" i="19"/>
  <c r="L907" i="19"/>
  <c r="K907" i="19"/>
  <c r="L906" i="19"/>
  <c r="K906" i="19"/>
  <c r="L905" i="19"/>
  <c r="K905" i="19"/>
  <c r="L904" i="19"/>
  <c r="K904" i="19"/>
  <c r="L903" i="19"/>
  <c r="K903" i="19"/>
  <c r="L902" i="19"/>
  <c r="K902" i="19"/>
  <c r="L901" i="19"/>
  <c r="K901" i="19"/>
  <c r="L900" i="19"/>
  <c r="K900" i="19"/>
  <c r="L899" i="19"/>
  <c r="K899" i="19"/>
  <c r="L898" i="19"/>
  <c r="K898" i="19"/>
  <c r="L897" i="19"/>
  <c r="K897" i="19"/>
  <c r="L896" i="19"/>
  <c r="K896" i="19"/>
  <c r="L895" i="19"/>
  <c r="K895" i="19"/>
  <c r="L894" i="19"/>
  <c r="K894" i="19"/>
  <c r="L893" i="19"/>
  <c r="K893" i="19"/>
  <c r="L892" i="19"/>
  <c r="K892" i="19"/>
  <c r="L891" i="19"/>
  <c r="K891" i="19"/>
  <c r="L890" i="19"/>
  <c r="K890" i="19"/>
  <c r="L889" i="19"/>
  <c r="K889" i="19"/>
  <c r="L888" i="19"/>
  <c r="K888" i="19"/>
  <c r="L887" i="19"/>
  <c r="K887" i="19"/>
  <c r="L886" i="19"/>
  <c r="K886" i="19"/>
  <c r="L885" i="19"/>
  <c r="K885" i="19"/>
  <c r="L884" i="19"/>
  <c r="K884" i="19"/>
  <c r="L883" i="19"/>
  <c r="K883" i="19"/>
  <c r="L882" i="19"/>
  <c r="K882" i="19"/>
  <c r="L881" i="19"/>
  <c r="K881" i="19"/>
  <c r="L880" i="19"/>
  <c r="K880" i="19"/>
  <c r="L879" i="19"/>
  <c r="K879" i="19"/>
  <c r="L878" i="19"/>
  <c r="K878" i="19"/>
  <c r="L877" i="19"/>
  <c r="K877" i="19"/>
  <c r="L876" i="19"/>
  <c r="K876" i="19"/>
  <c r="L875" i="19"/>
  <c r="K875" i="19"/>
  <c r="L874" i="19"/>
  <c r="K874" i="19"/>
  <c r="L873" i="19"/>
  <c r="K873" i="19"/>
  <c r="L872" i="19"/>
  <c r="K872" i="19"/>
  <c r="L871" i="19"/>
  <c r="K871" i="19"/>
  <c r="L870" i="19"/>
  <c r="K870" i="19"/>
  <c r="L869" i="19"/>
  <c r="K869" i="19"/>
  <c r="L868" i="19"/>
  <c r="K868" i="19"/>
  <c r="L867" i="19"/>
  <c r="K867" i="19"/>
  <c r="L866" i="19"/>
  <c r="K866" i="19"/>
  <c r="L865" i="19"/>
  <c r="K865" i="19"/>
  <c r="L864" i="19"/>
  <c r="K864" i="19"/>
  <c r="L863" i="19"/>
  <c r="K863" i="19"/>
  <c r="L862" i="19"/>
  <c r="K862" i="19"/>
  <c r="L861" i="19"/>
  <c r="K861" i="19"/>
  <c r="L860" i="19"/>
  <c r="K860" i="19"/>
  <c r="L859" i="19"/>
  <c r="K859" i="19"/>
  <c r="L858" i="19"/>
  <c r="K858" i="19"/>
  <c r="L857" i="19"/>
  <c r="K857" i="19"/>
  <c r="L856" i="19"/>
  <c r="K856" i="19"/>
  <c r="L855" i="19"/>
  <c r="K855" i="19"/>
  <c r="L854" i="19"/>
  <c r="K854" i="19"/>
  <c r="L853" i="19"/>
  <c r="K853" i="19"/>
  <c r="L852" i="19"/>
  <c r="K852" i="19"/>
  <c r="L851" i="19"/>
  <c r="K851" i="19"/>
  <c r="L850" i="19"/>
  <c r="K850" i="19"/>
  <c r="L849" i="19"/>
  <c r="K849" i="19"/>
  <c r="L848" i="19"/>
  <c r="K848" i="19"/>
  <c r="L847" i="19"/>
  <c r="K847" i="19"/>
  <c r="L846" i="19"/>
  <c r="K846" i="19"/>
  <c r="L845" i="19"/>
  <c r="K845" i="19"/>
  <c r="L844" i="19"/>
  <c r="K844" i="19"/>
  <c r="L843" i="19"/>
  <c r="K843" i="19"/>
  <c r="L842" i="19"/>
  <c r="K842" i="19"/>
  <c r="L841" i="19"/>
  <c r="K841" i="19"/>
  <c r="L840" i="19"/>
  <c r="K840" i="19"/>
  <c r="L839" i="19"/>
  <c r="K839" i="19"/>
  <c r="L838" i="19"/>
  <c r="K838" i="19"/>
  <c r="L837" i="19"/>
  <c r="K837" i="19"/>
  <c r="L836" i="19"/>
  <c r="K836" i="19"/>
  <c r="L835" i="19"/>
  <c r="K835" i="19"/>
  <c r="L834" i="19"/>
  <c r="K834" i="19"/>
  <c r="L833" i="19"/>
  <c r="K833" i="19"/>
  <c r="L832" i="19"/>
  <c r="K832" i="19"/>
  <c r="L831" i="19"/>
  <c r="K831" i="19"/>
  <c r="L830" i="19"/>
  <c r="K830" i="19"/>
  <c r="L829" i="19"/>
  <c r="K829" i="19"/>
  <c r="L828" i="19"/>
  <c r="K828" i="19"/>
  <c r="L827" i="19"/>
  <c r="K827" i="19"/>
  <c r="L826" i="19"/>
  <c r="K826" i="19"/>
  <c r="L825" i="19"/>
  <c r="K825" i="19"/>
  <c r="L824" i="19"/>
  <c r="K824" i="19"/>
  <c r="L823" i="19"/>
  <c r="K823" i="19"/>
  <c r="L822" i="19"/>
  <c r="K822" i="19"/>
  <c r="L821" i="19"/>
  <c r="K821" i="19"/>
  <c r="L820" i="19"/>
  <c r="K820" i="19"/>
  <c r="L819" i="19"/>
  <c r="K819" i="19"/>
  <c r="L818" i="19"/>
  <c r="K818" i="19"/>
  <c r="L817" i="19"/>
  <c r="K817" i="19"/>
  <c r="L816" i="19"/>
  <c r="K816" i="19"/>
  <c r="L815" i="19"/>
  <c r="K815" i="19"/>
  <c r="L814" i="19"/>
  <c r="K814" i="19"/>
  <c r="L813" i="19"/>
  <c r="K813" i="19"/>
  <c r="L812" i="19"/>
  <c r="K812" i="19"/>
  <c r="L811" i="19"/>
  <c r="K811" i="19"/>
  <c r="L810" i="19"/>
  <c r="K810" i="19"/>
  <c r="L809" i="19"/>
  <c r="K809" i="19"/>
  <c r="L808" i="19"/>
  <c r="K808" i="19"/>
  <c r="L807" i="19"/>
  <c r="K807" i="19"/>
  <c r="L806" i="19"/>
  <c r="K806" i="19"/>
  <c r="L805" i="19"/>
  <c r="K805" i="19"/>
  <c r="L804" i="19"/>
  <c r="K804" i="19"/>
  <c r="L803" i="19"/>
  <c r="K803" i="19"/>
  <c r="L802" i="19"/>
  <c r="K802" i="19"/>
  <c r="L801" i="19"/>
  <c r="K801" i="19"/>
  <c r="L800" i="19"/>
  <c r="K800" i="19"/>
  <c r="L799" i="19"/>
  <c r="K799" i="19"/>
  <c r="L798" i="19"/>
  <c r="K798" i="19"/>
  <c r="L797" i="19"/>
  <c r="K797" i="19"/>
  <c r="L796" i="19"/>
  <c r="K796" i="19"/>
  <c r="L795" i="19"/>
  <c r="K795" i="19"/>
  <c r="L794" i="19"/>
  <c r="K794" i="19"/>
  <c r="L793" i="19"/>
  <c r="K793" i="19"/>
  <c r="L792" i="19"/>
  <c r="K792" i="19"/>
  <c r="L791" i="19"/>
  <c r="K791" i="19"/>
  <c r="L790" i="19"/>
  <c r="K790" i="19"/>
  <c r="L789" i="19"/>
  <c r="K789" i="19"/>
  <c r="L788" i="19"/>
  <c r="K788" i="19"/>
  <c r="L787" i="19"/>
  <c r="K787" i="19"/>
  <c r="L786" i="19"/>
  <c r="K786" i="19"/>
  <c r="L785" i="19"/>
  <c r="K785" i="19"/>
  <c r="L784" i="19"/>
  <c r="K784" i="19"/>
  <c r="L783" i="19"/>
  <c r="K783" i="19"/>
  <c r="L782" i="19"/>
  <c r="K782" i="19"/>
  <c r="L781" i="19"/>
  <c r="K781" i="19"/>
  <c r="L780" i="19"/>
  <c r="K780" i="19"/>
  <c r="L779" i="19"/>
  <c r="K779" i="19"/>
  <c r="L778" i="19"/>
  <c r="K778" i="19"/>
  <c r="L777" i="19"/>
  <c r="K777" i="19"/>
  <c r="L776" i="19"/>
  <c r="K776" i="19"/>
  <c r="L775" i="19"/>
  <c r="K775" i="19"/>
  <c r="L774" i="19"/>
  <c r="K774" i="19"/>
  <c r="L773" i="19"/>
  <c r="K773" i="19"/>
  <c r="L772" i="19"/>
  <c r="K772" i="19"/>
  <c r="L771" i="19"/>
  <c r="K771" i="19"/>
  <c r="L770" i="19"/>
  <c r="K770" i="19"/>
  <c r="L769" i="19"/>
  <c r="K769" i="19"/>
  <c r="L768" i="19"/>
  <c r="K768" i="19"/>
  <c r="L767" i="19"/>
  <c r="K767" i="19"/>
  <c r="L766" i="19"/>
  <c r="K766" i="19"/>
  <c r="L765" i="19"/>
  <c r="K765" i="19"/>
  <c r="L764" i="19"/>
  <c r="K764" i="19"/>
  <c r="L763" i="19"/>
  <c r="K763" i="19"/>
  <c r="L762" i="19"/>
  <c r="K762" i="19"/>
  <c r="L761" i="19"/>
  <c r="K761" i="19"/>
  <c r="L760" i="19"/>
  <c r="K760" i="19"/>
  <c r="L759" i="19"/>
  <c r="K759" i="19"/>
  <c r="L758" i="19"/>
  <c r="K758" i="19"/>
  <c r="L757" i="19"/>
  <c r="K757" i="19"/>
  <c r="L756" i="19"/>
  <c r="K756" i="19"/>
  <c r="L755" i="19"/>
  <c r="K755" i="19"/>
  <c r="L754" i="19"/>
  <c r="K754" i="19"/>
  <c r="L753" i="19"/>
  <c r="K753" i="19"/>
  <c r="L752" i="19"/>
  <c r="K752" i="19"/>
  <c r="L751" i="19"/>
  <c r="K751" i="19"/>
  <c r="L750" i="19"/>
  <c r="K750" i="19"/>
  <c r="L749" i="19"/>
  <c r="K749" i="19"/>
  <c r="L748" i="19"/>
  <c r="K748" i="19"/>
  <c r="L747" i="19"/>
  <c r="K747" i="19"/>
  <c r="L746" i="19"/>
  <c r="K746" i="19"/>
  <c r="L745" i="19"/>
  <c r="K745" i="19"/>
  <c r="L744" i="19"/>
  <c r="K744" i="19"/>
  <c r="L743" i="19"/>
  <c r="K743" i="19"/>
  <c r="L742" i="19"/>
  <c r="K742" i="19"/>
  <c r="L741" i="19"/>
  <c r="K741" i="19"/>
  <c r="L740" i="19"/>
  <c r="K740" i="19"/>
  <c r="L739" i="19"/>
  <c r="K739" i="19"/>
  <c r="L738" i="19"/>
  <c r="K738" i="19"/>
  <c r="L737" i="19"/>
  <c r="K737" i="19"/>
  <c r="L736" i="19"/>
  <c r="K736" i="19"/>
  <c r="L735" i="19"/>
  <c r="K735" i="19"/>
  <c r="L734" i="19"/>
  <c r="K734" i="19"/>
  <c r="L733" i="19"/>
  <c r="K733" i="19"/>
  <c r="L732" i="19"/>
  <c r="K732" i="19"/>
  <c r="L731" i="19"/>
  <c r="K731" i="19"/>
  <c r="L730" i="19"/>
  <c r="K730" i="19"/>
  <c r="L729" i="19"/>
  <c r="K729" i="19"/>
  <c r="L728" i="19"/>
  <c r="K728" i="19"/>
  <c r="L727" i="19"/>
  <c r="K727" i="19"/>
  <c r="L726" i="19"/>
  <c r="K726" i="19"/>
  <c r="L725" i="19"/>
  <c r="K725" i="19"/>
  <c r="L724" i="19"/>
  <c r="K724" i="19"/>
  <c r="L723" i="19"/>
  <c r="K723" i="19"/>
  <c r="L722" i="19"/>
  <c r="K722" i="19"/>
  <c r="L721" i="19"/>
  <c r="K721" i="19"/>
  <c r="L720" i="19"/>
  <c r="K720" i="19"/>
  <c r="L719" i="19"/>
  <c r="K719" i="19"/>
  <c r="L718" i="19"/>
  <c r="K718" i="19"/>
  <c r="L717" i="19"/>
  <c r="K717" i="19"/>
  <c r="L716" i="19"/>
  <c r="K716" i="19"/>
  <c r="L715" i="19"/>
  <c r="K715" i="19"/>
  <c r="L714" i="19"/>
  <c r="K714" i="19"/>
  <c r="L713" i="19"/>
  <c r="K713" i="19"/>
  <c r="L712" i="19"/>
  <c r="K712" i="19"/>
  <c r="L711" i="19"/>
  <c r="K711" i="19"/>
  <c r="L710" i="19"/>
  <c r="K710" i="19"/>
  <c r="L709" i="19"/>
  <c r="K709" i="19"/>
  <c r="L708" i="19"/>
  <c r="K708" i="19"/>
  <c r="L707" i="19"/>
  <c r="K707" i="19"/>
  <c r="L706" i="19"/>
  <c r="K706" i="19"/>
  <c r="L705" i="19"/>
  <c r="K705" i="19"/>
  <c r="L704" i="19"/>
  <c r="K704" i="19"/>
  <c r="L703" i="19"/>
  <c r="K703" i="19"/>
  <c r="L702" i="19"/>
  <c r="K702" i="19"/>
  <c r="L701" i="19"/>
  <c r="K701" i="19"/>
  <c r="L700" i="19"/>
  <c r="K700" i="19"/>
  <c r="L699" i="19"/>
  <c r="K699" i="19"/>
  <c r="L698" i="19"/>
  <c r="K698" i="19"/>
  <c r="L697" i="19"/>
  <c r="K697" i="19"/>
  <c r="L696" i="19"/>
  <c r="K696" i="19"/>
  <c r="L695" i="19"/>
  <c r="K695" i="19"/>
  <c r="L694" i="19"/>
  <c r="K694" i="19"/>
  <c r="L693" i="19"/>
  <c r="K693" i="19"/>
  <c r="L692" i="19"/>
  <c r="K692" i="19"/>
  <c r="L691" i="19"/>
  <c r="K691" i="19"/>
  <c r="L690" i="19"/>
  <c r="K690" i="19"/>
  <c r="L689" i="19"/>
  <c r="K689" i="19"/>
  <c r="L688" i="19"/>
  <c r="K688" i="19"/>
  <c r="L687" i="19"/>
  <c r="K687" i="19"/>
  <c r="L686" i="19"/>
  <c r="K686" i="19"/>
  <c r="L685" i="19"/>
  <c r="K685" i="19"/>
  <c r="L684" i="19"/>
  <c r="K684" i="19"/>
  <c r="L683" i="19"/>
  <c r="K683" i="19"/>
  <c r="L682" i="19"/>
  <c r="K682" i="19"/>
  <c r="L681" i="19"/>
  <c r="K681" i="19"/>
  <c r="L680" i="19"/>
  <c r="K680" i="19"/>
  <c r="L679" i="19"/>
  <c r="K679" i="19"/>
  <c r="L678" i="19"/>
  <c r="K678" i="19"/>
  <c r="L677" i="19"/>
  <c r="K677" i="19"/>
  <c r="L676" i="19"/>
  <c r="K676" i="19"/>
  <c r="L675" i="19"/>
  <c r="K675" i="19"/>
  <c r="L674" i="19"/>
  <c r="K674" i="19"/>
  <c r="L673" i="19"/>
  <c r="K673" i="19"/>
  <c r="L672" i="19"/>
  <c r="K672" i="19"/>
  <c r="L671" i="19"/>
  <c r="K671" i="19"/>
  <c r="L670" i="19"/>
  <c r="K670" i="19"/>
  <c r="L669" i="19"/>
  <c r="K669" i="19"/>
  <c r="L668" i="19"/>
  <c r="K668" i="19"/>
  <c r="L667" i="19"/>
  <c r="K667" i="19"/>
  <c r="L666" i="19"/>
  <c r="K666" i="19"/>
  <c r="L665" i="19"/>
  <c r="K665" i="19"/>
  <c r="L664" i="19"/>
  <c r="K664" i="19"/>
  <c r="L663" i="19"/>
  <c r="K663" i="19"/>
  <c r="L662" i="19"/>
  <c r="K662" i="19"/>
  <c r="L661" i="19"/>
  <c r="K661" i="19"/>
  <c r="L660" i="19"/>
  <c r="K660" i="19"/>
  <c r="L659" i="19"/>
  <c r="K659" i="19"/>
  <c r="L658" i="19"/>
  <c r="K658" i="19"/>
  <c r="L657" i="19"/>
  <c r="K657" i="19"/>
  <c r="L656" i="19"/>
  <c r="K656" i="19"/>
  <c r="L655" i="19"/>
  <c r="K655" i="19"/>
  <c r="L654" i="19"/>
  <c r="K654" i="19"/>
  <c r="L653" i="19"/>
  <c r="K653" i="19"/>
  <c r="L652" i="19"/>
  <c r="K652" i="19"/>
  <c r="L651" i="19"/>
  <c r="K651" i="19"/>
  <c r="L650" i="19"/>
  <c r="K650" i="19"/>
  <c r="L649" i="19"/>
  <c r="K649" i="19"/>
  <c r="L648" i="19"/>
  <c r="K648" i="19"/>
  <c r="L647" i="19"/>
  <c r="K647" i="19"/>
  <c r="L646" i="19"/>
  <c r="K646" i="19"/>
  <c r="L645" i="19"/>
  <c r="K645" i="19"/>
  <c r="L644" i="19"/>
  <c r="K644" i="19"/>
  <c r="L643" i="19"/>
  <c r="K643" i="19"/>
  <c r="L642" i="19"/>
  <c r="K642" i="19"/>
  <c r="L641" i="19"/>
  <c r="K641" i="19"/>
  <c r="L640" i="19"/>
  <c r="K640" i="19"/>
  <c r="L639" i="19"/>
  <c r="K639" i="19"/>
  <c r="L638" i="19"/>
  <c r="K638" i="19"/>
  <c r="L637" i="19"/>
  <c r="K637" i="19"/>
  <c r="L636" i="19"/>
  <c r="K636" i="19"/>
  <c r="L635" i="19"/>
  <c r="K635" i="19"/>
  <c r="L634" i="19"/>
  <c r="K634" i="19"/>
  <c r="L633" i="19"/>
  <c r="K633" i="19"/>
  <c r="L632" i="19"/>
  <c r="K632" i="19"/>
  <c r="L631" i="19"/>
  <c r="K631" i="19"/>
  <c r="L630" i="19"/>
  <c r="K630" i="19"/>
  <c r="L629" i="19"/>
  <c r="K629" i="19"/>
  <c r="L628" i="19"/>
  <c r="K628" i="19"/>
  <c r="L627" i="19"/>
  <c r="K627" i="19"/>
  <c r="L626" i="19"/>
  <c r="K626" i="19"/>
  <c r="L625" i="19"/>
  <c r="K625" i="19"/>
  <c r="L624" i="19"/>
  <c r="K624" i="19"/>
  <c r="L623" i="19"/>
  <c r="K623" i="19"/>
  <c r="L622" i="19"/>
  <c r="K622" i="19"/>
  <c r="L621" i="19"/>
  <c r="K621" i="19"/>
  <c r="L620" i="19"/>
  <c r="K620" i="19"/>
  <c r="L619" i="19"/>
  <c r="K619" i="19"/>
  <c r="L618" i="19"/>
  <c r="K618" i="19"/>
  <c r="L617" i="19"/>
  <c r="K617" i="19"/>
  <c r="L616" i="19"/>
  <c r="K616" i="19"/>
  <c r="L615" i="19"/>
  <c r="K615" i="19"/>
  <c r="L614" i="19"/>
  <c r="K614" i="19"/>
  <c r="L613" i="19"/>
  <c r="K613" i="19"/>
  <c r="L612" i="19"/>
  <c r="K612" i="19"/>
  <c r="L611" i="19"/>
  <c r="K611" i="19"/>
  <c r="L610" i="19"/>
  <c r="K610" i="19"/>
  <c r="L609" i="19"/>
  <c r="K609" i="19"/>
  <c r="L608" i="19"/>
  <c r="K608" i="19"/>
  <c r="L607" i="19"/>
  <c r="K607" i="19"/>
  <c r="L606" i="19"/>
  <c r="K606" i="19"/>
  <c r="L605" i="19"/>
  <c r="K605" i="19"/>
  <c r="L604" i="19"/>
  <c r="K604" i="19"/>
  <c r="L603" i="19"/>
  <c r="K603" i="19"/>
  <c r="L602" i="19"/>
  <c r="K602" i="19"/>
  <c r="L601" i="19"/>
  <c r="K601" i="19"/>
  <c r="L600" i="19"/>
  <c r="K600" i="19"/>
  <c r="L599" i="19"/>
  <c r="K599" i="19"/>
  <c r="L598" i="19"/>
  <c r="K598" i="19"/>
  <c r="L597" i="19"/>
  <c r="K597" i="19"/>
  <c r="L596" i="19"/>
  <c r="K596" i="19"/>
  <c r="L595" i="19"/>
  <c r="K595" i="19"/>
  <c r="L594" i="19"/>
  <c r="K594" i="19"/>
  <c r="L593" i="19"/>
  <c r="K593" i="19"/>
  <c r="L592" i="19"/>
  <c r="K592" i="19"/>
  <c r="L591" i="19"/>
  <c r="K591" i="19"/>
  <c r="L590" i="19"/>
  <c r="K590" i="19"/>
  <c r="L589" i="19"/>
  <c r="K589" i="19"/>
  <c r="L588" i="19"/>
  <c r="K588" i="19"/>
  <c r="L587" i="19"/>
  <c r="K587" i="19"/>
  <c r="L586" i="19"/>
  <c r="K586" i="19"/>
  <c r="L585" i="19"/>
  <c r="K585" i="19"/>
  <c r="L584" i="19"/>
  <c r="K584" i="19"/>
  <c r="L583" i="19"/>
  <c r="K583" i="19"/>
  <c r="L582" i="19"/>
  <c r="K582" i="19"/>
  <c r="L581" i="19"/>
  <c r="K581" i="19"/>
  <c r="L580" i="19"/>
  <c r="K580" i="19"/>
  <c r="L579" i="19"/>
  <c r="K579" i="19"/>
  <c r="L578" i="19"/>
  <c r="K578" i="19"/>
  <c r="L577" i="19"/>
  <c r="K577" i="19"/>
  <c r="L576" i="19"/>
  <c r="K576" i="19"/>
  <c r="L575" i="19"/>
  <c r="K575" i="19"/>
  <c r="L574" i="19"/>
  <c r="K574" i="19"/>
  <c r="L573" i="19"/>
  <c r="K573" i="19"/>
  <c r="L572" i="19"/>
  <c r="K572" i="19"/>
  <c r="L571" i="19"/>
  <c r="K571" i="19"/>
  <c r="L570" i="19"/>
  <c r="K570" i="19"/>
  <c r="L569" i="19"/>
  <c r="K569" i="19"/>
  <c r="L568" i="19"/>
  <c r="K568" i="19"/>
  <c r="L567" i="19"/>
  <c r="K567" i="19"/>
  <c r="L566" i="19"/>
  <c r="K566" i="19"/>
  <c r="L565" i="19"/>
  <c r="K565" i="19"/>
  <c r="L564" i="19"/>
  <c r="K564" i="19"/>
  <c r="L563" i="19"/>
  <c r="K563" i="19"/>
  <c r="L562" i="19"/>
  <c r="K562" i="19"/>
  <c r="L561" i="19"/>
  <c r="K561" i="19"/>
  <c r="L560" i="19"/>
  <c r="K560" i="19"/>
  <c r="L559" i="19"/>
  <c r="K559" i="19"/>
  <c r="L558" i="19"/>
  <c r="K558" i="19"/>
  <c r="L557" i="19"/>
  <c r="K557" i="19"/>
  <c r="L556" i="19"/>
  <c r="K556" i="19"/>
  <c r="L555" i="19"/>
  <c r="K555" i="19"/>
  <c r="L554" i="19"/>
  <c r="K554" i="19"/>
  <c r="L553" i="19"/>
  <c r="K553" i="19"/>
  <c r="L552" i="19"/>
  <c r="K552" i="19"/>
  <c r="L551" i="19"/>
  <c r="K551" i="19"/>
  <c r="L550" i="19"/>
  <c r="K550" i="19"/>
  <c r="L549" i="19"/>
  <c r="K549" i="19"/>
  <c r="L548" i="19"/>
  <c r="K548" i="19"/>
  <c r="L547" i="19"/>
  <c r="K547" i="19"/>
  <c r="L546" i="19"/>
  <c r="K546" i="19"/>
  <c r="L545" i="19"/>
  <c r="K545" i="19"/>
  <c r="L544" i="19"/>
  <c r="K544" i="19"/>
  <c r="L543" i="19"/>
  <c r="K543" i="19"/>
  <c r="L542" i="19"/>
  <c r="K542" i="19"/>
  <c r="L541" i="19"/>
  <c r="K541" i="19"/>
  <c r="L540" i="19"/>
  <c r="K540" i="19"/>
  <c r="L539" i="19"/>
  <c r="K539" i="19"/>
  <c r="L538" i="19"/>
  <c r="K538" i="19"/>
  <c r="L537" i="19"/>
  <c r="K537" i="19"/>
  <c r="L536" i="19"/>
  <c r="K536" i="19"/>
  <c r="L535" i="19"/>
  <c r="K535" i="19"/>
  <c r="L534" i="19"/>
  <c r="K534" i="19"/>
  <c r="L533" i="19"/>
  <c r="K533" i="19"/>
  <c r="L532" i="19"/>
  <c r="K532" i="19"/>
  <c r="L531" i="19"/>
  <c r="K531" i="19"/>
  <c r="L530" i="19"/>
  <c r="K530" i="19"/>
  <c r="L529" i="19"/>
  <c r="K529" i="19"/>
  <c r="L528" i="19"/>
  <c r="K528" i="19"/>
  <c r="L527" i="19"/>
  <c r="K527" i="19"/>
  <c r="L526" i="19"/>
  <c r="K526" i="19"/>
  <c r="L525" i="19"/>
  <c r="K525" i="19"/>
  <c r="L524" i="19"/>
  <c r="K524" i="19"/>
  <c r="L523" i="19"/>
  <c r="K523" i="19"/>
  <c r="L522" i="19"/>
  <c r="K522" i="19"/>
  <c r="L521" i="19"/>
  <c r="K521" i="19"/>
  <c r="L520" i="19"/>
  <c r="K520" i="19"/>
  <c r="L519" i="19"/>
  <c r="K519" i="19"/>
  <c r="L518" i="19"/>
  <c r="K518" i="19"/>
  <c r="L517" i="19"/>
  <c r="K517" i="19"/>
  <c r="L516" i="19"/>
  <c r="K516" i="19"/>
  <c r="L515" i="19"/>
  <c r="K515" i="19"/>
  <c r="L514" i="19"/>
  <c r="K514" i="19"/>
  <c r="L513" i="19"/>
  <c r="K513" i="19"/>
  <c r="L512" i="19"/>
  <c r="K512" i="19"/>
  <c r="L511" i="19"/>
  <c r="K511" i="19"/>
  <c r="L510" i="19"/>
  <c r="K510" i="19"/>
  <c r="L509" i="19"/>
  <c r="K509" i="19"/>
  <c r="L508" i="19"/>
  <c r="K508" i="19"/>
  <c r="L507" i="19"/>
  <c r="K507" i="19"/>
  <c r="L506" i="19"/>
  <c r="K506" i="19"/>
  <c r="L505" i="19"/>
  <c r="K505" i="19"/>
  <c r="L504" i="19"/>
  <c r="K504" i="19"/>
  <c r="L503" i="19"/>
  <c r="K503" i="19"/>
  <c r="L502" i="19"/>
  <c r="K502" i="19"/>
  <c r="L501" i="19"/>
  <c r="K501" i="19"/>
  <c r="L500" i="19"/>
  <c r="K500" i="19"/>
  <c r="L499" i="19"/>
  <c r="K499" i="19"/>
  <c r="L498" i="19"/>
  <c r="K498" i="19"/>
  <c r="L497" i="19"/>
  <c r="K497" i="19"/>
  <c r="L496" i="19"/>
  <c r="K496" i="19"/>
  <c r="L495" i="19"/>
  <c r="K495" i="19"/>
  <c r="L494" i="19"/>
  <c r="K494" i="19"/>
  <c r="L493" i="19"/>
  <c r="K493" i="19"/>
  <c r="L492" i="19"/>
  <c r="K492" i="19"/>
  <c r="L491" i="19"/>
  <c r="K491" i="19"/>
  <c r="L490" i="19"/>
  <c r="K490" i="19"/>
  <c r="L489" i="19"/>
  <c r="K489" i="19"/>
  <c r="L488" i="19"/>
  <c r="K488" i="19"/>
  <c r="L487" i="19"/>
  <c r="K487" i="19"/>
  <c r="L486" i="19"/>
  <c r="K486" i="19"/>
  <c r="L485" i="19"/>
  <c r="K485" i="19"/>
  <c r="L484" i="19"/>
  <c r="K484" i="19"/>
  <c r="L483" i="19"/>
  <c r="K483" i="19"/>
  <c r="L482" i="19"/>
  <c r="K482" i="19"/>
  <c r="L481" i="19"/>
  <c r="K481" i="19"/>
  <c r="L480" i="19"/>
  <c r="K480" i="19"/>
  <c r="L479" i="19"/>
  <c r="K479" i="19"/>
  <c r="L478" i="19"/>
  <c r="K478" i="19"/>
  <c r="L477" i="19"/>
  <c r="K477" i="19"/>
  <c r="L476" i="19"/>
  <c r="K476" i="19"/>
  <c r="L475" i="19"/>
  <c r="K475" i="19"/>
  <c r="L474" i="19"/>
  <c r="K474" i="19"/>
  <c r="L473" i="19"/>
  <c r="K473" i="19"/>
  <c r="L472" i="19"/>
  <c r="K472" i="19"/>
  <c r="L471" i="19"/>
  <c r="K471" i="19"/>
  <c r="L470" i="19"/>
  <c r="K470" i="19"/>
  <c r="L469" i="19"/>
  <c r="K469" i="19"/>
  <c r="L468" i="19"/>
  <c r="K468" i="19"/>
  <c r="L467" i="19"/>
  <c r="K467" i="19"/>
  <c r="L466" i="19"/>
  <c r="K466" i="19"/>
  <c r="L465" i="19"/>
  <c r="K465" i="19"/>
  <c r="L464" i="19"/>
  <c r="K464" i="19"/>
  <c r="L463" i="19"/>
  <c r="K463" i="19"/>
  <c r="L462" i="19"/>
  <c r="K462" i="19"/>
  <c r="L461" i="19"/>
  <c r="K461" i="19"/>
  <c r="L460" i="19"/>
  <c r="K460" i="19"/>
  <c r="L459" i="19"/>
  <c r="K459" i="19"/>
  <c r="L458" i="19"/>
  <c r="K458" i="19"/>
  <c r="L457" i="19"/>
  <c r="K457" i="19"/>
  <c r="L456" i="19"/>
  <c r="K456" i="19"/>
  <c r="L455" i="19"/>
  <c r="K455" i="19"/>
  <c r="L454" i="19"/>
  <c r="K454" i="19"/>
  <c r="L453" i="19"/>
  <c r="K453" i="19"/>
  <c r="L452" i="19"/>
  <c r="K452" i="19"/>
  <c r="L451" i="19"/>
  <c r="K451" i="19"/>
  <c r="L450" i="19"/>
  <c r="K450" i="19"/>
  <c r="L449" i="19"/>
  <c r="K449" i="19"/>
  <c r="L448" i="19"/>
  <c r="K448" i="19"/>
  <c r="L447" i="19"/>
  <c r="K447" i="19"/>
  <c r="L446" i="19"/>
  <c r="K446" i="19"/>
  <c r="L445" i="19"/>
  <c r="K445" i="19"/>
  <c r="L444" i="19"/>
  <c r="K444" i="19"/>
  <c r="L443" i="19"/>
  <c r="K443" i="19"/>
  <c r="L442" i="19"/>
  <c r="K442" i="19"/>
  <c r="L441" i="19"/>
  <c r="K441" i="19"/>
  <c r="L440" i="19"/>
  <c r="K440" i="19"/>
  <c r="L439" i="19"/>
  <c r="K439" i="19"/>
  <c r="L438" i="19"/>
  <c r="K438" i="19"/>
  <c r="L437" i="19"/>
  <c r="K437" i="19"/>
  <c r="L436" i="19"/>
  <c r="K436" i="19"/>
  <c r="L435" i="19"/>
  <c r="K435" i="19"/>
  <c r="L434" i="19"/>
  <c r="K434" i="19"/>
  <c r="L433" i="19"/>
  <c r="K433" i="19"/>
  <c r="L432" i="19"/>
  <c r="K432" i="19"/>
  <c r="L431" i="19"/>
  <c r="K431" i="19"/>
  <c r="L430" i="19"/>
  <c r="K430" i="19"/>
  <c r="L429" i="19"/>
  <c r="K429" i="19"/>
  <c r="L428" i="19"/>
  <c r="K428" i="19"/>
  <c r="L427" i="19"/>
  <c r="K427" i="19"/>
  <c r="L426" i="19"/>
  <c r="K426" i="19"/>
  <c r="L425" i="19"/>
  <c r="K425" i="19"/>
  <c r="L424" i="19"/>
  <c r="K424" i="19"/>
  <c r="L423" i="19"/>
  <c r="K423" i="19"/>
  <c r="L422" i="19"/>
  <c r="K422" i="19"/>
  <c r="L421" i="19"/>
  <c r="K421" i="19"/>
  <c r="L420" i="19"/>
  <c r="K420" i="19"/>
  <c r="L419" i="19"/>
  <c r="K419" i="19"/>
  <c r="L418" i="19"/>
  <c r="K418" i="19"/>
  <c r="L417" i="19"/>
  <c r="K417" i="19"/>
  <c r="L416" i="19"/>
  <c r="K416" i="19"/>
  <c r="L415" i="19"/>
  <c r="K415" i="19"/>
  <c r="L414" i="19"/>
  <c r="K414" i="19"/>
  <c r="L413" i="19"/>
  <c r="K413" i="19"/>
  <c r="L412" i="19"/>
  <c r="K412" i="19"/>
  <c r="L411" i="19"/>
  <c r="K411" i="19"/>
  <c r="L410" i="19"/>
  <c r="K410" i="19"/>
  <c r="L409" i="19"/>
  <c r="K409" i="19"/>
  <c r="L408" i="19"/>
  <c r="K408" i="19"/>
  <c r="L407" i="19"/>
  <c r="K407" i="19"/>
  <c r="L406" i="19"/>
  <c r="K406" i="19"/>
  <c r="L405" i="19"/>
  <c r="K405" i="19"/>
  <c r="L404" i="19"/>
  <c r="K404" i="19"/>
  <c r="L403" i="19"/>
  <c r="K403" i="19"/>
  <c r="L402" i="19"/>
  <c r="K402" i="19"/>
  <c r="L401" i="19"/>
  <c r="K401" i="19"/>
  <c r="L400" i="19"/>
  <c r="K400" i="19"/>
  <c r="L399" i="19"/>
  <c r="K399" i="19"/>
  <c r="L398" i="19"/>
  <c r="K398" i="19"/>
  <c r="L397" i="19"/>
  <c r="K397" i="19"/>
  <c r="L396" i="19"/>
  <c r="K396" i="19"/>
  <c r="L395" i="19"/>
  <c r="K395" i="19"/>
  <c r="L394" i="19"/>
  <c r="K394" i="19"/>
  <c r="L393" i="19"/>
  <c r="K393" i="19"/>
  <c r="L392" i="19"/>
  <c r="K392" i="19"/>
  <c r="L391" i="19"/>
  <c r="K391" i="19"/>
  <c r="L390" i="19"/>
  <c r="K390" i="19"/>
  <c r="L389" i="19"/>
  <c r="K389" i="19"/>
  <c r="L388" i="19"/>
  <c r="K388" i="19"/>
  <c r="L387" i="19"/>
  <c r="K387" i="19"/>
  <c r="L386" i="19"/>
  <c r="K386" i="19"/>
  <c r="L385" i="19"/>
  <c r="K385" i="19"/>
  <c r="L384" i="19"/>
  <c r="K384" i="19"/>
  <c r="L383" i="19"/>
  <c r="K383" i="19"/>
  <c r="L382" i="19"/>
  <c r="K382" i="19"/>
  <c r="L381" i="19"/>
  <c r="K381" i="19"/>
  <c r="L380" i="19"/>
  <c r="K380" i="19"/>
  <c r="L379" i="19"/>
  <c r="K379" i="19"/>
  <c r="L378" i="19"/>
  <c r="K378" i="19"/>
  <c r="L377" i="19"/>
  <c r="K377" i="19"/>
  <c r="L376" i="19"/>
  <c r="K376" i="19"/>
  <c r="L375" i="19"/>
  <c r="K375" i="19"/>
  <c r="L374" i="19"/>
  <c r="K374" i="19"/>
  <c r="L373" i="19"/>
  <c r="K373" i="19"/>
  <c r="L372" i="19"/>
  <c r="K372" i="19"/>
  <c r="L371" i="19"/>
  <c r="K371" i="19"/>
  <c r="L370" i="19"/>
  <c r="K370" i="19"/>
  <c r="L369" i="19"/>
  <c r="K369" i="19"/>
  <c r="L368" i="19"/>
  <c r="K368" i="19"/>
  <c r="L367" i="19"/>
  <c r="K367" i="19"/>
  <c r="L366" i="19"/>
  <c r="K366" i="19"/>
  <c r="L365" i="19"/>
  <c r="K365" i="19"/>
  <c r="L364" i="19"/>
  <c r="K364" i="19"/>
  <c r="L363" i="19"/>
  <c r="K363" i="19"/>
  <c r="L362" i="19"/>
  <c r="K362" i="19"/>
  <c r="L361" i="19"/>
  <c r="K361" i="19"/>
  <c r="L360" i="19"/>
  <c r="K360" i="19"/>
  <c r="L359" i="19"/>
  <c r="K359" i="19"/>
  <c r="L358" i="19"/>
  <c r="K358" i="19"/>
  <c r="L357" i="19"/>
  <c r="K357" i="19"/>
  <c r="L356" i="19"/>
  <c r="K356" i="19"/>
  <c r="L355" i="19"/>
  <c r="K355" i="19"/>
  <c r="L354" i="19"/>
  <c r="K354" i="19"/>
  <c r="L353" i="19"/>
  <c r="K353" i="19"/>
  <c r="L352" i="19"/>
  <c r="K352" i="19"/>
  <c r="L351" i="19"/>
  <c r="K351" i="19"/>
  <c r="L350" i="19"/>
  <c r="K350" i="19"/>
  <c r="L349" i="19"/>
  <c r="K349" i="19"/>
  <c r="L348" i="19"/>
  <c r="K348" i="19"/>
  <c r="L347" i="19"/>
  <c r="K347" i="19"/>
  <c r="L346" i="19"/>
  <c r="K346" i="19"/>
  <c r="L345" i="19"/>
  <c r="K345" i="19"/>
  <c r="L344" i="19"/>
  <c r="K344" i="19"/>
  <c r="L343" i="19"/>
  <c r="K343" i="19"/>
  <c r="L342" i="19"/>
  <c r="K342" i="19"/>
  <c r="L341" i="19"/>
  <c r="K341" i="19"/>
  <c r="L340" i="19"/>
  <c r="K340" i="19"/>
  <c r="L339" i="19"/>
  <c r="K339" i="19"/>
  <c r="L338" i="19"/>
  <c r="K338" i="19"/>
  <c r="L337" i="19"/>
  <c r="K337" i="19"/>
  <c r="L336" i="19"/>
  <c r="K336" i="19"/>
  <c r="L335" i="19"/>
  <c r="K335" i="19"/>
  <c r="L334" i="19"/>
  <c r="K334" i="19"/>
  <c r="L333" i="19"/>
  <c r="K333" i="19"/>
  <c r="L332" i="19"/>
  <c r="K332" i="19"/>
  <c r="L331" i="19"/>
  <c r="K331" i="19"/>
  <c r="L330" i="19"/>
  <c r="K330" i="19"/>
  <c r="L329" i="19"/>
  <c r="K329" i="19"/>
  <c r="L328" i="19"/>
  <c r="K328" i="19"/>
  <c r="L327" i="19"/>
  <c r="K327" i="19"/>
  <c r="L326" i="19"/>
  <c r="K326" i="19"/>
  <c r="L325" i="19"/>
  <c r="K325" i="19"/>
  <c r="L324" i="19"/>
  <c r="K324" i="19"/>
  <c r="L323" i="19"/>
  <c r="K323" i="19"/>
  <c r="L322" i="19"/>
  <c r="K322" i="19"/>
  <c r="L321" i="19"/>
  <c r="K321" i="19"/>
  <c r="L320" i="19"/>
  <c r="K320" i="19"/>
  <c r="L319" i="19"/>
  <c r="K319" i="19"/>
  <c r="L318" i="19"/>
  <c r="K318" i="19"/>
  <c r="L317" i="19"/>
  <c r="K317" i="19"/>
  <c r="L316" i="19"/>
  <c r="K316" i="19"/>
  <c r="L315" i="19"/>
  <c r="K315" i="19"/>
  <c r="L314" i="19"/>
  <c r="K314" i="19"/>
  <c r="L313" i="19"/>
  <c r="K313" i="19"/>
  <c r="L312" i="19"/>
  <c r="K312" i="19"/>
  <c r="L311" i="19"/>
  <c r="K311" i="19"/>
  <c r="L310" i="19"/>
  <c r="K310" i="19"/>
  <c r="L309" i="19"/>
  <c r="K309" i="19"/>
  <c r="L308" i="19"/>
  <c r="K308" i="19"/>
  <c r="L307" i="19"/>
  <c r="K307" i="19"/>
  <c r="L306" i="19"/>
  <c r="K306" i="19"/>
  <c r="L305" i="19"/>
  <c r="K305" i="19"/>
  <c r="L304" i="19"/>
  <c r="K304" i="19"/>
  <c r="L303" i="19"/>
  <c r="K303" i="19"/>
  <c r="L302" i="19"/>
  <c r="K302" i="19"/>
  <c r="L301" i="19"/>
  <c r="K301" i="19"/>
  <c r="L300" i="19"/>
  <c r="K300" i="19"/>
  <c r="L299" i="19"/>
  <c r="K299" i="19"/>
  <c r="L298" i="19"/>
  <c r="K298" i="19"/>
  <c r="L297" i="19"/>
  <c r="K297" i="19"/>
  <c r="L296" i="19"/>
  <c r="K296" i="19"/>
  <c r="L295" i="19"/>
  <c r="K295" i="19"/>
  <c r="L294" i="19"/>
  <c r="K294" i="19"/>
  <c r="L293" i="19"/>
  <c r="K293" i="19"/>
  <c r="L292" i="19"/>
  <c r="K292" i="19"/>
  <c r="L291" i="19"/>
  <c r="K291" i="19"/>
  <c r="L290" i="19"/>
  <c r="K290" i="19"/>
  <c r="L289" i="19"/>
  <c r="K289" i="19"/>
  <c r="L288" i="19"/>
  <c r="K288" i="19"/>
  <c r="L287" i="19"/>
  <c r="K287" i="19"/>
  <c r="L286" i="19"/>
  <c r="K286" i="19"/>
  <c r="L285" i="19"/>
  <c r="K285" i="19"/>
  <c r="L284" i="19"/>
  <c r="K284" i="19"/>
  <c r="L283" i="19"/>
  <c r="K283" i="19"/>
  <c r="L282" i="19"/>
  <c r="K282" i="19"/>
  <c r="L281" i="19"/>
  <c r="K281" i="19"/>
  <c r="L280" i="19"/>
  <c r="K280" i="19"/>
  <c r="L279" i="19"/>
  <c r="K279" i="19"/>
  <c r="L278" i="19"/>
  <c r="K278" i="19"/>
  <c r="L277" i="19"/>
  <c r="K277" i="19"/>
  <c r="L276" i="19"/>
  <c r="K276" i="19"/>
  <c r="L275" i="19"/>
  <c r="K275" i="19"/>
  <c r="L274" i="19"/>
  <c r="K274" i="19"/>
  <c r="L273" i="19"/>
  <c r="K273" i="19"/>
  <c r="L272" i="19"/>
  <c r="K272" i="19"/>
  <c r="L271" i="19"/>
  <c r="K271" i="19"/>
  <c r="L270" i="19"/>
  <c r="K270" i="19"/>
  <c r="L269" i="19"/>
  <c r="K269" i="19"/>
  <c r="L268" i="19"/>
  <c r="K268" i="19"/>
  <c r="L267" i="19"/>
  <c r="K267" i="19"/>
  <c r="L266" i="19"/>
  <c r="K266" i="19"/>
  <c r="L265" i="19"/>
  <c r="K265" i="19"/>
  <c r="L264" i="19"/>
  <c r="K264" i="19"/>
  <c r="L263" i="19"/>
  <c r="K263" i="19"/>
  <c r="L262" i="19"/>
  <c r="K262" i="19"/>
  <c r="L261" i="19"/>
  <c r="K261" i="19"/>
  <c r="L260" i="19"/>
  <c r="K260" i="19"/>
  <c r="L259" i="19"/>
  <c r="K259" i="19"/>
  <c r="L258" i="19"/>
  <c r="K258" i="19"/>
  <c r="L257" i="19"/>
  <c r="K257" i="19"/>
  <c r="L256" i="19"/>
  <c r="K256" i="19"/>
  <c r="L255" i="19"/>
  <c r="K255" i="19"/>
  <c r="L254" i="19"/>
  <c r="K254" i="19"/>
  <c r="L253" i="19"/>
  <c r="K253" i="19"/>
  <c r="L252" i="19"/>
  <c r="K252" i="19"/>
  <c r="L251" i="19"/>
  <c r="K251" i="19"/>
  <c r="L250" i="19"/>
  <c r="K250" i="19"/>
  <c r="L249" i="19"/>
  <c r="K249" i="19"/>
  <c r="L248" i="19"/>
  <c r="K248" i="19"/>
  <c r="L247" i="19"/>
  <c r="K247" i="19"/>
  <c r="L246" i="19"/>
  <c r="K246" i="19"/>
  <c r="L245" i="19"/>
  <c r="K245" i="19"/>
  <c r="L244" i="19"/>
  <c r="K244" i="19"/>
  <c r="L243" i="19"/>
  <c r="K243" i="19"/>
  <c r="L242" i="19"/>
  <c r="K242" i="19"/>
  <c r="L241" i="19"/>
  <c r="K241" i="19"/>
  <c r="L240" i="19"/>
  <c r="K240" i="19"/>
  <c r="L239" i="19"/>
  <c r="K239" i="19"/>
  <c r="L238" i="19"/>
  <c r="K238" i="19"/>
  <c r="L237" i="19"/>
  <c r="K237" i="19"/>
  <c r="L236" i="19"/>
  <c r="K236" i="19"/>
  <c r="L235" i="19"/>
  <c r="K235" i="19"/>
  <c r="L234" i="19"/>
  <c r="K234" i="19"/>
  <c r="L233" i="19"/>
  <c r="K233" i="19"/>
  <c r="L232" i="19"/>
  <c r="K232" i="19"/>
  <c r="L231" i="19"/>
  <c r="K231" i="19"/>
  <c r="L230" i="19"/>
  <c r="K230" i="19"/>
  <c r="L229" i="19"/>
  <c r="K229" i="19"/>
  <c r="L228" i="19"/>
  <c r="K228" i="19"/>
  <c r="L227" i="19"/>
  <c r="K227" i="19"/>
  <c r="L226" i="19"/>
  <c r="K226" i="19"/>
  <c r="L225" i="19"/>
  <c r="K225" i="19"/>
  <c r="L224" i="19"/>
  <c r="K224" i="19"/>
  <c r="L223" i="19"/>
  <c r="K223" i="19"/>
  <c r="L222" i="19"/>
  <c r="K222" i="19"/>
  <c r="L221" i="19"/>
  <c r="K221" i="19"/>
  <c r="L220" i="19"/>
  <c r="K220" i="19"/>
  <c r="L219" i="19"/>
  <c r="K219" i="19"/>
  <c r="L218" i="19"/>
  <c r="K218" i="19"/>
  <c r="L217" i="19"/>
  <c r="K217" i="19"/>
  <c r="L216" i="19"/>
  <c r="K216" i="19"/>
  <c r="L215" i="19"/>
  <c r="K215" i="19"/>
  <c r="L214" i="19"/>
  <c r="K214" i="19"/>
  <c r="L213" i="19"/>
  <c r="K213" i="19"/>
  <c r="L212" i="19"/>
  <c r="K212" i="19"/>
  <c r="L211" i="19"/>
  <c r="K211" i="19"/>
  <c r="L210" i="19"/>
  <c r="K210" i="19"/>
  <c r="L209" i="19"/>
  <c r="K209" i="19"/>
  <c r="L208" i="19"/>
  <c r="K208" i="19"/>
  <c r="L207" i="19"/>
  <c r="K207" i="19"/>
  <c r="L206" i="19"/>
  <c r="K206" i="19"/>
  <c r="L205" i="19"/>
  <c r="K205" i="19"/>
  <c r="L204" i="19"/>
  <c r="K204" i="19"/>
  <c r="L203" i="19"/>
  <c r="K203" i="19"/>
  <c r="L202" i="19"/>
  <c r="K202" i="19"/>
  <c r="L201" i="19"/>
  <c r="K201" i="19"/>
  <c r="L200" i="19"/>
  <c r="K200" i="19"/>
  <c r="L199" i="19"/>
  <c r="K199" i="19"/>
  <c r="L198" i="19"/>
  <c r="K198" i="19"/>
  <c r="L197" i="19"/>
  <c r="K197" i="19"/>
  <c r="L196" i="19"/>
  <c r="K196" i="19"/>
  <c r="L195" i="19"/>
  <c r="K195" i="19"/>
  <c r="L194" i="19"/>
  <c r="K194" i="19"/>
  <c r="L193" i="19"/>
  <c r="K193" i="19"/>
  <c r="L192" i="19"/>
  <c r="K192" i="19"/>
  <c r="L191" i="19"/>
  <c r="K191" i="19"/>
  <c r="L190" i="19"/>
  <c r="K190" i="19"/>
  <c r="L189" i="19"/>
  <c r="K189" i="19"/>
  <c r="L188" i="19"/>
  <c r="K188" i="19"/>
  <c r="L187" i="19"/>
  <c r="K187" i="19"/>
  <c r="L186" i="19"/>
  <c r="K186" i="19"/>
  <c r="L185" i="19"/>
  <c r="K185" i="19"/>
  <c r="L184" i="19"/>
  <c r="K184" i="19"/>
  <c r="L183" i="19"/>
  <c r="K183" i="19"/>
  <c r="L182" i="19"/>
  <c r="K182" i="19"/>
  <c r="L181" i="19"/>
  <c r="K181" i="19"/>
  <c r="L180" i="19"/>
  <c r="K180" i="19"/>
  <c r="L179" i="19"/>
  <c r="K179" i="19"/>
  <c r="L178" i="19"/>
  <c r="K178" i="19"/>
  <c r="L177" i="19"/>
  <c r="K177" i="19"/>
  <c r="L176" i="19"/>
  <c r="K176" i="19"/>
  <c r="L175" i="19"/>
  <c r="K175" i="19"/>
  <c r="L174" i="19"/>
  <c r="K174" i="19"/>
  <c r="L173" i="19"/>
  <c r="K173" i="19"/>
  <c r="L172" i="19"/>
  <c r="K172" i="19"/>
  <c r="L171" i="19"/>
  <c r="K171" i="19"/>
  <c r="L170" i="19"/>
  <c r="K170" i="19"/>
  <c r="L169" i="19"/>
  <c r="K169" i="19"/>
  <c r="L168" i="19"/>
  <c r="K168" i="19"/>
  <c r="L167" i="19"/>
  <c r="K167" i="19"/>
  <c r="L166" i="19"/>
  <c r="K166" i="19"/>
  <c r="L165" i="19"/>
  <c r="K165" i="19"/>
  <c r="L164" i="19"/>
  <c r="K164" i="19"/>
  <c r="L163" i="19"/>
  <c r="K163" i="19"/>
  <c r="L162" i="19"/>
  <c r="K162" i="19"/>
  <c r="L161" i="19"/>
  <c r="K161" i="19"/>
  <c r="L160" i="19"/>
  <c r="K160" i="19"/>
  <c r="L159" i="19"/>
  <c r="K159" i="19"/>
  <c r="L158" i="19"/>
  <c r="K158" i="19"/>
  <c r="L157" i="19"/>
  <c r="K157" i="19"/>
  <c r="L156" i="19"/>
  <c r="K156" i="19"/>
  <c r="L155" i="19"/>
  <c r="K155" i="19"/>
  <c r="L154" i="19"/>
  <c r="K154" i="19"/>
  <c r="L153" i="19"/>
  <c r="K153" i="19"/>
  <c r="L152" i="19"/>
  <c r="K152" i="19"/>
  <c r="L151" i="19"/>
  <c r="K151" i="19"/>
  <c r="L150" i="19"/>
  <c r="K150" i="19"/>
  <c r="L149" i="19"/>
  <c r="K149" i="19"/>
  <c r="L148" i="19"/>
  <c r="K148" i="19"/>
  <c r="L147" i="19"/>
  <c r="K147" i="19"/>
  <c r="L146" i="19"/>
  <c r="K146" i="19"/>
  <c r="L145" i="19"/>
  <c r="K145" i="19"/>
  <c r="L144" i="19"/>
  <c r="K144" i="19"/>
  <c r="L143" i="19"/>
  <c r="K143" i="19"/>
  <c r="L142" i="19"/>
  <c r="K142" i="19"/>
  <c r="L141" i="19"/>
  <c r="K141" i="19"/>
  <c r="L140" i="19"/>
  <c r="K140" i="19"/>
  <c r="L139" i="19"/>
  <c r="K139" i="19"/>
  <c r="L138" i="19"/>
  <c r="K138" i="19"/>
  <c r="L137" i="19"/>
  <c r="K137" i="19"/>
  <c r="L136" i="19"/>
  <c r="K136" i="19"/>
  <c r="L135" i="19"/>
  <c r="K135" i="19"/>
  <c r="L134" i="19"/>
  <c r="K134" i="19"/>
  <c r="L133" i="19"/>
  <c r="K133" i="19"/>
  <c r="L132" i="19"/>
  <c r="K132" i="19"/>
  <c r="L131" i="19"/>
  <c r="K131" i="19"/>
  <c r="L130" i="19"/>
  <c r="K130" i="19"/>
  <c r="L129" i="19"/>
  <c r="K129" i="19"/>
  <c r="L128" i="19"/>
  <c r="K128" i="19"/>
  <c r="L127" i="19"/>
  <c r="K127" i="19"/>
  <c r="L126" i="19"/>
  <c r="K126" i="19"/>
  <c r="L125" i="19"/>
  <c r="K125" i="19"/>
  <c r="L124" i="19"/>
  <c r="K124" i="19"/>
  <c r="L123" i="19"/>
  <c r="K123" i="19"/>
  <c r="L122" i="19"/>
  <c r="K122" i="19"/>
  <c r="L121" i="19"/>
  <c r="K121" i="19"/>
  <c r="L120" i="19"/>
  <c r="K120" i="19"/>
  <c r="L119" i="19"/>
  <c r="K119" i="19"/>
  <c r="L118" i="19"/>
  <c r="K118" i="19"/>
  <c r="L117" i="19"/>
  <c r="K117" i="19"/>
  <c r="L116" i="19"/>
  <c r="K116" i="19"/>
  <c r="L115" i="19"/>
  <c r="K115" i="19"/>
  <c r="L114" i="19"/>
  <c r="K114" i="19"/>
  <c r="L113" i="19"/>
  <c r="K113" i="19"/>
  <c r="L112" i="19"/>
  <c r="K112" i="19"/>
  <c r="L111" i="19"/>
  <c r="K111" i="19"/>
  <c r="L110" i="19"/>
  <c r="K110" i="19"/>
  <c r="L109" i="19"/>
  <c r="K109" i="19"/>
  <c r="L108" i="19"/>
  <c r="K108" i="19"/>
  <c r="L107" i="19"/>
  <c r="K107" i="19"/>
  <c r="L106" i="19"/>
  <c r="K106" i="19"/>
  <c r="L105" i="19"/>
  <c r="K105" i="19"/>
  <c r="L104" i="19"/>
  <c r="K104" i="19"/>
  <c r="L103" i="19"/>
  <c r="K103" i="19"/>
  <c r="L102" i="19"/>
  <c r="K102" i="19"/>
  <c r="L101" i="19"/>
  <c r="K101" i="19"/>
  <c r="L100" i="19"/>
  <c r="K100" i="19"/>
  <c r="L99" i="19"/>
  <c r="K99" i="19"/>
  <c r="L98" i="19"/>
  <c r="K98" i="19"/>
  <c r="L97" i="19"/>
  <c r="K97" i="19"/>
  <c r="L96" i="19"/>
  <c r="K96" i="19"/>
  <c r="L95" i="19"/>
  <c r="K95" i="19"/>
  <c r="L94" i="19"/>
  <c r="K94" i="19"/>
  <c r="L93" i="19"/>
  <c r="K93" i="19"/>
  <c r="L92" i="19"/>
  <c r="K92" i="19"/>
  <c r="L91" i="19"/>
  <c r="K91" i="19"/>
  <c r="L90" i="19"/>
  <c r="K90" i="19"/>
  <c r="L89" i="19"/>
  <c r="K89" i="19"/>
  <c r="L88" i="19"/>
  <c r="K88" i="19"/>
  <c r="L87" i="19"/>
  <c r="K87" i="19"/>
  <c r="L86" i="19"/>
  <c r="K86" i="19"/>
  <c r="L85" i="19"/>
  <c r="K85" i="19"/>
  <c r="L84" i="19"/>
  <c r="K84" i="19"/>
  <c r="L83" i="19"/>
  <c r="K83" i="19"/>
  <c r="L82" i="19"/>
  <c r="K82" i="19"/>
  <c r="L81" i="19"/>
  <c r="K81" i="19"/>
  <c r="L80" i="19"/>
  <c r="K80" i="19"/>
  <c r="L79" i="19"/>
  <c r="K79" i="19"/>
  <c r="L78" i="19"/>
  <c r="K78" i="19"/>
  <c r="L77" i="19"/>
  <c r="K77" i="19"/>
  <c r="L76" i="19"/>
  <c r="K76" i="19"/>
  <c r="L75" i="19"/>
  <c r="K75" i="19"/>
  <c r="L74" i="19"/>
  <c r="K74" i="19"/>
  <c r="L73" i="19"/>
  <c r="K73" i="19"/>
  <c r="L72" i="19"/>
  <c r="K72" i="19"/>
  <c r="L71" i="19"/>
  <c r="K71" i="19"/>
  <c r="L70" i="19"/>
  <c r="K70" i="19"/>
  <c r="L69" i="19"/>
  <c r="K69" i="19"/>
  <c r="L68" i="19"/>
  <c r="K68" i="19"/>
  <c r="L67" i="19"/>
  <c r="K67" i="19"/>
  <c r="L66" i="19"/>
  <c r="K66" i="19"/>
  <c r="L65" i="19"/>
  <c r="K65" i="19"/>
  <c r="L64" i="19"/>
  <c r="K64" i="19"/>
  <c r="L63" i="19"/>
  <c r="K63" i="19"/>
  <c r="L62" i="19"/>
  <c r="K62" i="19"/>
  <c r="L61" i="19"/>
  <c r="K61" i="19"/>
  <c r="L60" i="19"/>
  <c r="K60" i="19"/>
  <c r="L59" i="19"/>
  <c r="K59" i="19"/>
  <c r="L58" i="19"/>
  <c r="K58" i="19"/>
  <c r="L57" i="19"/>
  <c r="K57" i="19"/>
  <c r="L56" i="19"/>
  <c r="K56" i="19"/>
  <c r="L55" i="19"/>
  <c r="K55" i="19"/>
  <c r="L54" i="19"/>
  <c r="K54" i="19"/>
  <c r="L53" i="19"/>
  <c r="K53" i="19"/>
  <c r="L52" i="19"/>
  <c r="K52" i="19"/>
  <c r="L51" i="19"/>
  <c r="K51" i="19"/>
  <c r="L50" i="19"/>
  <c r="K50" i="19"/>
  <c r="L49" i="19"/>
  <c r="K49" i="19"/>
  <c r="L48" i="19"/>
  <c r="K48" i="19"/>
  <c r="L47" i="19"/>
  <c r="K47" i="19"/>
  <c r="L46" i="19"/>
  <c r="K46" i="19"/>
  <c r="L45" i="19"/>
  <c r="K45" i="19"/>
  <c r="L44" i="19"/>
  <c r="K44" i="19"/>
  <c r="L43" i="19"/>
  <c r="K43" i="19"/>
  <c r="L42" i="19"/>
  <c r="K42" i="19"/>
  <c r="L41" i="19"/>
  <c r="K41" i="19"/>
  <c r="L40" i="19"/>
  <c r="K40" i="19"/>
  <c r="L39" i="19"/>
  <c r="K39" i="19"/>
  <c r="L38" i="19"/>
  <c r="K38" i="19"/>
  <c r="L37" i="19"/>
  <c r="K37" i="19"/>
  <c r="L36" i="19"/>
  <c r="K36" i="19"/>
  <c r="L35" i="19"/>
  <c r="K35" i="19"/>
  <c r="L34" i="19"/>
  <c r="K34" i="19"/>
  <c r="L33" i="19"/>
  <c r="K33" i="19"/>
  <c r="L32" i="19"/>
  <c r="K32" i="19"/>
  <c r="L31" i="19"/>
  <c r="K31" i="19"/>
  <c r="L30" i="19"/>
  <c r="K30" i="19"/>
  <c r="L29" i="19"/>
  <c r="K29" i="19"/>
  <c r="L28" i="19"/>
  <c r="K28" i="19"/>
  <c r="L27" i="19"/>
  <c r="K27" i="19"/>
  <c r="L26" i="19"/>
  <c r="K26" i="19"/>
  <c r="L25" i="19"/>
  <c r="K25" i="19"/>
  <c r="L24" i="19"/>
  <c r="K24" i="19"/>
  <c r="L23" i="19"/>
  <c r="K23" i="19"/>
  <c r="L22" i="19"/>
  <c r="K22" i="19"/>
  <c r="L21" i="19"/>
  <c r="K21" i="19"/>
  <c r="L20" i="19"/>
  <c r="K20" i="19"/>
  <c r="L19" i="19"/>
  <c r="K19" i="19"/>
  <c r="L18" i="19"/>
  <c r="K18" i="19"/>
  <c r="L17" i="19"/>
  <c r="K17" i="19"/>
  <c r="L16" i="19"/>
  <c r="K16" i="19"/>
  <c r="L15" i="19"/>
  <c r="K15" i="19"/>
  <c r="L14" i="19"/>
  <c r="K14" i="19"/>
  <c r="L13" i="19"/>
  <c r="K13" i="19"/>
  <c r="L12" i="19"/>
  <c r="K12" i="19"/>
  <c r="L11" i="19"/>
  <c r="K11" i="19"/>
  <c r="L10" i="19"/>
  <c r="K10" i="19"/>
  <c r="L9" i="19"/>
  <c r="K9" i="19"/>
  <c r="L8" i="19"/>
  <c r="K8" i="19"/>
  <c r="L7" i="19"/>
  <c r="K7" i="19"/>
  <c r="L6" i="19"/>
  <c r="K6" i="19"/>
  <c r="L5" i="19"/>
  <c r="K5" i="19"/>
  <c r="L4" i="19"/>
  <c r="K4" i="19"/>
  <c r="L3" i="19"/>
  <c r="K3" i="19"/>
  <c r="L2" i="19"/>
  <c r="K2" i="19"/>
  <c r="P5001" i="23"/>
  <c r="O5001" i="23"/>
  <c r="N5001" i="23"/>
  <c r="M5001" i="23"/>
  <c r="L5001" i="23"/>
  <c r="K5001" i="23"/>
  <c r="P5000" i="23"/>
  <c r="O5000" i="23"/>
  <c r="N5000" i="23"/>
  <c r="M5000" i="23"/>
  <c r="L5000" i="23"/>
  <c r="K5000" i="23"/>
  <c r="P4999" i="23"/>
  <c r="O4999" i="23"/>
  <c r="N4999" i="23"/>
  <c r="M4999" i="23"/>
  <c r="L4999" i="23"/>
  <c r="K4999" i="23"/>
  <c r="P4998" i="23"/>
  <c r="O4998" i="23"/>
  <c r="N4998" i="23"/>
  <c r="M4998" i="23"/>
  <c r="L4998" i="23"/>
  <c r="K4998" i="23"/>
  <c r="P4997" i="23"/>
  <c r="O4997" i="23"/>
  <c r="N4997" i="23"/>
  <c r="M4997" i="23"/>
  <c r="L4997" i="23"/>
  <c r="K4997" i="23"/>
  <c r="P4996" i="23"/>
  <c r="O4996" i="23"/>
  <c r="N4996" i="23"/>
  <c r="M4996" i="23"/>
  <c r="L4996" i="23"/>
  <c r="K4996" i="23"/>
  <c r="P4995" i="23"/>
  <c r="O4995" i="23"/>
  <c r="N4995" i="23"/>
  <c r="M4995" i="23"/>
  <c r="L4995" i="23"/>
  <c r="K4995" i="23"/>
  <c r="P4994" i="23"/>
  <c r="O4994" i="23"/>
  <c r="N4994" i="23"/>
  <c r="M4994" i="23"/>
  <c r="L4994" i="23"/>
  <c r="K4994" i="23"/>
  <c r="P4993" i="23"/>
  <c r="O4993" i="23"/>
  <c r="N4993" i="23"/>
  <c r="M4993" i="23"/>
  <c r="L4993" i="23"/>
  <c r="K4993" i="23"/>
  <c r="P4992" i="23"/>
  <c r="O4992" i="23"/>
  <c r="N4992" i="23"/>
  <c r="M4992" i="23"/>
  <c r="L4992" i="23"/>
  <c r="K4992" i="23"/>
  <c r="P4991" i="23"/>
  <c r="O4991" i="23"/>
  <c r="N4991" i="23"/>
  <c r="M4991" i="23"/>
  <c r="L4991" i="23"/>
  <c r="K4991" i="23"/>
  <c r="P4990" i="23"/>
  <c r="O4990" i="23"/>
  <c r="N4990" i="23"/>
  <c r="M4990" i="23"/>
  <c r="L4990" i="23"/>
  <c r="K4990" i="23"/>
  <c r="P4989" i="23"/>
  <c r="O4989" i="23"/>
  <c r="N4989" i="23"/>
  <c r="M4989" i="23"/>
  <c r="L4989" i="23"/>
  <c r="K4989" i="23"/>
  <c r="P4988" i="23"/>
  <c r="O4988" i="23"/>
  <c r="N4988" i="23"/>
  <c r="M4988" i="23"/>
  <c r="L4988" i="23"/>
  <c r="K4988" i="23"/>
  <c r="P4987" i="23"/>
  <c r="O4987" i="23"/>
  <c r="N4987" i="23"/>
  <c r="M4987" i="23"/>
  <c r="L4987" i="23"/>
  <c r="K4987" i="23"/>
  <c r="P4986" i="23"/>
  <c r="O4986" i="23"/>
  <c r="N4986" i="23"/>
  <c r="M4986" i="23"/>
  <c r="L4986" i="23"/>
  <c r="K4986" i="23"/>
  <c r="P4985" i="23"/>
  <c r="O4985" i="23"/>
  <c r="N4985" i="23"/>
  <c r="M4985" i="23"/>
  <c r="L4985" i="23"/>
  <c r="K4985" i="23"/>
  <c r="P4984" i="23"/>
  <c r="O4984" i="23"/>
  <c r="N4984" i="23"/>
  <c r="M4984" i="23"/>
  <c r="L4984" i="23"/>
  <c r="K4984" i="23"/>
  <c r="P4983" i="23"/>
  <c r="O4983" i="23"/>
  <c r="N4983" i="23"/>
  <c r="M4983" i="23"/>
  <c r="L4983" i="23"/>
  <c r="K4983" i="23"/>
  <c r="P4982" i="23"/>
  <c r="O4982" i="23"/>
  <c r="N4982" i="23"/>
  <c r="M4982" i="23"/>
  <c r="L4982" i="23"/>
  <c r="K4982" i="23"/>
  <c r="P4981" i="23"/>
  <c r="O4981" i="23"/>
  <c r="N4981" i="23"/>
  <c r="M4981" i="23"/>
  <c r="L4981" i="23"/>
  <c r="K4981" i="23"/>
  <c r="P4980" i="23"/>
  <c r="O4980" i="23"/>
  <c r="N4980" i="23"/>
  <c r="M4980" i="23"/>
  <c r="L4980" i="23"/>
  <c r="K4980" i="23"/>
  <c r="P4979" i="23"/>
  <c r="O4979" i="23"/>
  <c r="N4979" i="23"/>
  <c r="M4979" i="23"/>
  <c r="L4979" i="23"/>
  <c r="K4979" i="23"/>
  <c r="P4978" i="23"/>
  <c r="O4978" i="23"/>
  <c r="N4978" i="23"/>
  <c r="M4978" i="23"/>
  <c r="L4978" i="23"/>
  <c r="K4978" i="23"/>
  <c r="P4977" i="23"/>
  <c r="O4977" i="23"/>
  <c r="N4977" i="23"/>
  <c r="M4977" i="23"/>
  <c r="L4977" i="23"/>
  <c r="K4977" i="23"/>
  <c r="P4976" i="23"/>
  <c r="O4976" i="23"/>
  <c r="N4976" i="23"/>
  <c r="M4976" i="23"/>
  <c r="L4976" i="23"/>
  <c r="K4976" i="23"/>
  <c r="P4975" i="23"/>
  <c r="O4975" i="23"/>
  <c r="N4975" i="23"/>
  <c r="M4975" i="23"/>
  <c r="L4975" i="23"/>
  <c r="K4975" i="23"/>
  <c r="P4974" i="23"/>
  <c r="O4974" i="23"/>
  <c r="N4974" i="23"/>
  <c r="M4974" i="23"/>
  <c r="L4974" i="23"/>
  <c r="K4974" i="23"/>
  <c r="P4973" i="23"/>
  <c r="O4973" i="23"/>
  <c r="N4973" i="23"/>
  <c r="M4973" i="23"/>
  <c r="L4973" i="23"/>
  <c r="K4973" i="23"/>
  <c r="P4972" i="23"/>
  <c r="O4972" i="23"/>
  <c r="N4972" i="23"/>
  <c r="M4972" i="23"/>
  <c r="L4972" i="23"/>
  <c r="K4972" i="23"/>
  <c r="P4971" i="23"/>
  <c r="O4971" i="23"/>
  <c r="N4971" i="23"/>
  <c r="M4971" i="23"/>
  <c r="L4971" i="23"/>
  <c r="K4971" i="23"/>
  <c r="P4970" i="23"/>
  <c r="O4970" i="23"/>
  <c r="N4970" i="23"/>
  <c r="M4970" i="23"/>
  <c r="L4970" i="23"/>
  <c r="K4970" i="23"/>
  <c r="P4969" i="23"/>
  <c r="O4969" i="23"/>
  <c r="N4969" i="23"/>
  <c r="M4969" i="23"/>
  <c r="L4969" i="23"/>
  <c r="K4969" i="23"/>
  <c r="P4968" i="23"/>
  <c r="O4968" i="23"/>
  <c r="N4968" i="23"/>
  <c r="M4968" i="23"/>
  <c r="L4968" i="23"/>
  <c r="K4968" i="23"/>
  <c r="P4967" i="23"/>
  <c r="O4967" i="23"/>
  <c r="N4967" i="23"/>
  <c r="M4967" i="23"/>
  <c r="L4967" i="23"/>
  <c r="K4967" i="23"/>
  <c r="P4966" i="23"/>
  <c r="O4966" i="23"/>
  <c r="N4966" i="23"/>
  <c r="M4966" i="23"/>
  <c r="L4966" i="23"/>
  <c r="K4966" i="23"/>
  <c r="P4965" i="23"/>
  <c r="O4965" i="23"/>
  <c r="N4965" i="23"/>
  <c r="M4965" i="23"/>
  <c r="L4965" i="23"/>
  <c r="K4965" i="23"/>
  <c r="P4964" i="23"/>
  <c r="O4964" i="23"/>
  <c r="N4964" i="23"/>
  <c r="M4964" i="23"/>
  <c r="L4964" i="23"/>
  <c r="K4964" i="23"/>
  <c r="P4963" i="23"/>
  <c r="O4963" i="23"/>
  <c r="N4963" i="23"/>
  <c r="M4963" i="23"/>
  <c r="L4963" i="23"/>
  <c r="K4963" i="23"/>
  <c r="P4962" i="23"/>
  <c r="O4962" i="23"/>
  <c r="N4962" i="23"/>
  <c r="M4962" i="23"/>
  <c r="L4962" i="23"/>
  <c r="K4962" i="23"/>
  <c r="P4961" i="23"/>
  <c r="O4961" i="23"/>
  <c r="N4961" i="23"/>
  <c r="M4961" i="23"/>
  <c r="L4961" i="23"/>
  <c r="K4961" i="23"/>
  <c r="P4960" i="23"/>
  <c r="O4960" i="23"/>
  <c r="N4960" i="23"/>
  <c r="M4960" i="23"/>
  <c r="L4960" i="23"/>
  <c r="K4960" i="23"/>
  <c r="P4959" i="23"/>
  <c r="O4959" i="23"/>
  <c r="N4959" i="23"/>
  <c r="M4959" i="23"/>
  <c r="L4959" i="23"/>
  <c r="K4959" i="23"/>
  <c r="P4958" i="23"/>
  <c r="O4958" i="23"/>
  <c r="N4958" i="23"/>
  <c r="M4958" i="23"/>
  <c r="L4958" i="23"/>
  <c r="K4958" i="23"/>
  <c r="P4957" i="23"/>
  <c r="O4957" i="23"/>
  <c r="N4957" i="23"/>
  <c r="M4957" i="23"/>
  <c r="L4957" i="23"/>
  <c r="K4957" i="23"/>
  <c r="P4956" i="23"/>
  <c r="O4956" i="23"/>
  <c r="N4956" i="23"/>
  <c r="M4956" i="23"/>
  <c r="L4956" i="23"/>
  <c r="K4956" i="23"/>
  <c r="P4955" i="23"/>
  <c r="O4955" i="23"/>
  <c r="N4955" i="23"/>
  <c r="M4955" i="23"/>
  <c r="L4955" i="23"/>
  <c r="K4955" i="23"/>
  <c r="P4954" i="23"/>
  <c r="O4954" i="23"/>
  <c r="N4954" i="23"/>
  <c r="M4954" i="23"/>
  <c r="L4954" i="23"/>
  <c r="K4954" i="23"/>
  <c r="P4953" i="23"/>
  <c r="O4953" i="23"/>
  <c r="N4953" i="23"/>
  <c r="M4953" i="23"/>
  <c r="L4953" i="23"/>
  <c r="K4953" i="23"/>
  <c r="P4952" i="23"/>
  <c r="O4952" i="23"/>
  <c r="N4952" i="23"/>
  <c r="M4952" i="23"/>
  <c r="L4952" i="23"/>
  <c r="K4952" i="23"/>
  <c r="P4951" i="23"/>
  <c r="O4951" i="23"/>
  <c r="N4951" i="23"/>
  <c r="M4951" i="23"/>
  <c r="L4951" i="23"/>
  <c r="K4951" i="23"/>
  <c r="P4950" i="23"/>
  <c r="O4950" i="23"/>
  <c r="N4950" i="23"/>
  <c r="M4950" i="23"/>
  <c r="L4950" i="23"/>
  <c r="K4950" i="23"/>
  <c r="P4949" i="23"/>
  <c r="O4949" i="23"/>
  <c r="N4949" i="23"/>
  <c r="M4949" i="23"/>
  <c r="L4949" i="23"/>
  <c r="K4949" i="23"/>
  <c r="P4948" i="23"/>
  <c r="O4948" i="23"/>
  <c r="N4948" i="23"/>
  <c r="M4948" i="23"/>
  <c r="L4948" i="23"/>
  <c r="K4948" i="23"/>
  <c r="P4947" i="23"/>
  <c r="O4947" i="23"/>
  <c r="N4947" i="23"/>
  <c r="M4947" i="23"/>
  <c r="L4947" i="23"/>
  <c r="K4947" i="23"/>
  <c r="P4946" i="23"/>
  <c r="O4946" i="23"/>
  <c r="N4946" i="23"/>
  <c r="M4946" i="23"/>
  <c r="L4946" i="23"/>
  <c r="K4946" i="23"/>
  <c r="P4945" i="23"/>
  <c r="O4945" i="23"/>
  <c r="N4945" i="23"/>
  <c r="M4945" i="23"/>
  <c r="L4945" i="23"/>
  <c r="K4945" i="23"/>
  <c r="P4944" i="23"/>
  <c r="O4944" i="23"/>
  <c r="N4944" i="23"/>
  <c r="M4944" i="23"/>
  <c r="L4944" i="23"/>
  <c r="K4944" i="23"/>
  <c r="P4943" i="23"/>
  <c r="O4943" i="23"/>
  <c r="N4943" i="23"/>
  <c r="M4943" i="23"/>
  <c r="L4943" i="23"/>
  <c r="K4943" i="23"/>
  <c r="P4942" i="23"/>
  <c r="O4942" i="23"/>
  <c r="N4942" i="23"/>
  <c r="M4942" i="23"/>
  <c r="L4942" i="23"/>
  <c r="K4942" i="23"/>
  <c r="P4941" i="23"/>
  <c r="O4941" i="23"/>
  <c r="N4941" i="23"/>
  <c r="M4941" i="23"/>
  <c r="L4941" i="23"/>
  <c r="K4941" i="23"/>
  <c r="P4940" i="23"/>
  <c r="O4940" i="23"/>
  <c r="N4940" i="23"/>
  <c r="M4940" i="23"/>
  <c r="L4940" i="23"/>
  <c r="K4940" i="23"/>
  <c r="P4939" i="23"/>
  <c r="O4939" i="23"/>
  <c r="N4939" i="23"/>
  <c r="M4939" i="23"/>
  <c r="L4939" i="23"/>
  <c r="K4939" i="23"/>
  <c r="P4938" i="23"/>
  <c r="O4938" i="23"/>
  <c r="N4938" i="23"/>
  <c r="M4938" i="23"/>
  <c r="L4938" i="23"/>
  <c r="K4938" i="23"/>
  <c r="P4937" i="23"/>
  <c r="O4937" i="23"/>
  <c r="N4937" i="23"/>
  <c r="M4937" i="23"/>
  <c r="L4937" i="23"/>
  <c r="K4937" i="23"/>
  <c r="P4936" i="23"/>
  <c r="O4936" i="23"/>
  <c r="N4936" i="23"/>
  <c r="M4936" i="23"/>
  <c r="L4936" i="23"/>
  <c r="K4936" i="23"/>
  <c r="P4935" i="23"/>
  <c r="O4935" i="23"/>
  <c r="N4935" i="23"/>
  <c r="M4935" i="23"/>
  <c r="L4935" i="23"/>
  <c r="K4935" i="23"/>
  <c r="P4934" i="23"/>
  <c r="O4934" i="23"/>
  <c r="N4934" i="23"/>
  <c r="M4934" i="23"/>
  <c r="L4934" i="23"/>
  <c r="K4934" i="23"/>
  <c r="P4933" i="23"/>
  <c r="O4933" i="23"/>
  <c r="N4933" i="23"/>
  <c r="M4933" i="23"/>
  <c r="L4933" i="23"/>
  <c r="K4933" i="23"/>
  <c r="P4932" i="23"/>
  <c r="O4932" i="23"/>
  <c r="N4932" i="23"/>
  <c r="M4932" i="23"/>
  <c r="L4932" i="23"/>
  <c r="K4932" i="23"/>
  <c r="P4931" i="23"/>
  <c r="O4931" i="23"/>
  <c r="N4931" i="23"/>
  <c r="M4931" i="23"/>
  <c r="L4931" i="23"/>
  <c r="K4931" i="23"/>
  <c r="P4930" i="23"/>
  <c r="O4930" i="23"/>
  <c r="N4930" i="23"/>
  <c r="M4930" i="23"/>
  <c r="L4930" i="23"/>
  <c r="K4930" i="23"/>
  <c r="P4929" i="23"/>
  <c r="O4929" i="23"/>
  <c r="N4929" i="23"/>
  <c r="M4929" i="23"/>
  <c r="L4929" i="23"/>
  <c r="K4929" i="23"/>
  <c r="P4928" i="23"/>
  <c r="O4928" i="23"/>
  <c r="N4928" i="23"/>
  <c r="M4928" i="23"/>
  <c r="L4928" i="23"/>
  <c r="K4928" i="23"/>
  <c r="P4927" i="23"/>
  <c r="O4927" i="23"/>
  <c r="N4927" i="23"/>
  <c r="M4927" i="23"/>
  <c r="L4927" i="23"/>
  <c r="K4927" i="23"/>
  <c r="P4926" i="23"/>
  <c r="O4926" i="23"/>
  <c r="N4926" i="23"/>
  <c r="M4926" i="23"/>
  <c r="L4926" i="23"/>
  <c r="K4926" i="23"/>
  <c r="P4925" i="23"/>
  <c r="O4925" i="23"/>
  <c r="N4925" i="23"/>
  <c r="M4925" i="23"/>
  <c r="L4925" i="23"/>
  <c r="K4925" i="23"/>
  <c r="P4924" i="23"/>
  <c r="O4924" i="23"/>
  <c r="N4924" i="23"/>
  <c r="M4924" i="23"/>
  <c r="L4924" i="23"/>
  <c r="K4924" i="23"/>
  <c r="P4923" i="23"/>
  <c r="O4923" i="23"/>
  <c r="N4923" i="23"/>
  <c r="M4923" i="23"/>
  <c r="L4923" i="23"/>
  <c r="K4923" i="23"/>
  <c r="P4922" i="23"/>
  <c r="O4922" i="23"/>
  <c r="N4922" i="23"/>
  <c r="M4922" i="23"/>
  <c r="L4922" i="23"/>
  <c r="K4922" i="23"/>
  <c r="P4921" i="23"/>
  <c r="O4921" i="23"/>
  <c r="N4921" i="23"/>
  <c r="M4921" i="23"/>
  <c r="L4921" i="23"/>
  <c r="K4921" i="23"/>
  <c r="P4920" i="23"/>
  <c r="O4920" i="23"/>
  <c r="N4920" i="23"/>
  <c r="M4920" i="23"/>
  <c r="L4920" i="23"/>
  <c r="K4920" i="23"/>
  <c r="P4919" i="23"/>
  <c r="O4919" i="23"/>
  <c r="N4919" i="23"/>
  <c r="M4919" i="23"/>
  <c r="L4919" i="23"/>
  <c r="K4919" i="23"/>
  <c r="P4918" i="23"/>
  <c r="O4918" i="23"/>
  <c r="N4918" i="23"/>
  <c r="M4918" i="23"/>
  <c r="L4918" i="23"/>
  <c r="K4918" i="23"/>
  <c r="P4917" i="23"/>
  <c r="O4917" i="23"/>
  <c r="N4917" i="23"/>
  <c r="M4917" i="23"/>
  <c r="L4917" i="23"/>
  <c r="K4917" i="23"/>
  <c r="P4916" i="23"/>
  <c r="O4916" i="23"/>
  <c r="N4916" i="23"/>
  <c r="M4916" i="23"/>
  <c r="L4916" i="23"/>
  <c r="K4916" i="23"/>
  <c r="P4915" i="23"/>
  <c r="O4915" i="23"/>
  <c r="N4915" i="23"/>
  <c r="M4915" i="23"/>
  <c r="L4915" i="23"/>
  <c r="K4915" i="23"/>
  <c r="P4914" i="23"/>
  <c r="O4914" i="23"/>
  <c r="N4914" i="23"/>
  <c r="M4914" i="23"/>
  <c r="L4914" i="23"/>
  <c r="K4914" i="23"/>
  <c r="P4913" i="23"/>
  <c r="O4913" i="23"/>
  <c r="N4913" i="23"/>
  <c r="M4913" i="23"/>
  <c r="L4913" i="23"/>
  <c r="K4913" i="23"/>
  <c r="P4912" i="23"/>
  <c r="O4912" i="23"/>
  <c r="N4912" i="23"/>
  <c r="M4912" i="23"/>
  <c r="L4912" i="23"/>
  <c r="K4912" i="23"/>
  <c r="P4911" i="23"/>
  <c r="O4911" i="23"/>
  <c r="N4911" i="23"/>
  <c r="M4911" i="23"/>
  <c r="L4911" i="23"/>
  <c r="K4911" i="23"/>
  <c r="P4910" i="23"/>
  <c r="O4910" i="23"/>
  <c r="N4910" i="23"/>
  <c r="M4910" i="23"/>
  <c r="L4910" i="23"/>
  <c r="K4910" i="23"/>
  <c r="P4909" i="23"/>
  <c r="O4909" i="23"/>
  <c r="N4909" i="23"/>
  <c r="M4909" i="23"/>
  <c r="L4909" i="23"/>
  <c r="K4909" i="23"/>
  <c r="P4908" i="23"/>
  <c r="O4908" i="23"/>
  <c r="N4908" i="23"/>
  <c r="M4908" i="23"/>
  <c r="L4908" i="23"/>
  <c r="K4908" i="23"/>
  <c r="P4907" i="23"/>
  <c r="O4907" i="23"/>
  <c r="N4907" i="23"/>
  <c r="M4907" i="23"/>
  <c r="L4907" i="23"/>
  <c r="K4907" i="23"/>
  <c r="P4906" i="23"/>
  <c r="O4906" i="23"/>
  <c r="N4906" i="23"/>
  <c r="M4906" i="23"/>
  <c r="L4906" i="23"/>
  <c r="K4906" i="23"/>
  <c r="P4905" i="23"/>
  <c r="O4905" i="23"/>
  <c r="N4905" i="23"/>
  <c r="M4905" i="23"/>
  <c r="L4905" i="23"/>
  <c r="K4905" i="23"/>
  <c r="P4904" i="23"/>
  <c r="O4904" i="23"/>
  <c r="N4904" i="23"/>
  <c r="M4904" i="23"/>
  <c r="L4904" i="23"/>
  <c r="K4904" i="23"/>
  <c r="P4903" i="23"/>
  <c r="O4903" i="23"/>
  <c r="N4903" i="23"/>
  <c r="M4903" i="23"/>
  <c r="L4903" i="23"/>
  <c r="K4903" i="23"/>
  <c r="P4902" i="23"/>
  <c r="O4902" i="23"/>
  <c r="N4902" i="23"/>
  <c r="M4902" i="23"/>
  <c r="L4902" i="23"/>
  <c r="K4902" i="23"/>
  <c r="P4901" i="23"/>
  <c r="O4901" i="23"/>
  <c r="N4901" i="23"/>
  <c r="M4901" i="23"/>
  <c r="L4901" i="23"/>
  <c r="K4901" i="23"/>
  <c r="P4900" i="23"/>
  <c r="O4900" i="23"/>
  <c r="N4900" i="23"/>
  <c r="M4900" i="23"/>
  <c r="L4900" i="23"/>
  <c r="K4900" i="23"/>
  <c r="P4899" i="23"/>
  <c r="O4899" i="23"/>
  <c r="N4899" i="23"/>
  <c r="M4899" i="23"/>
  <c r="L4899" i="23"/>
  <c r="K4899" i="23"/>
  <c r="P4898" i="23"/>
  <c r="O4898" i="23"/>
  <c r="N4898" i="23"/>
  <c r="M4898" i="23"/>
  <c r="L4898" i="23"/>
  <c r="K4898" i="23"/>
  <c r="P4897" i="23"/>
  <c r="O4897" i="23"/>
  <c r="N4897" i="23"/>
  <c r="M4897" i="23"/>
  <c r="L4897" i="23"/>
  <c r="K4897" i="23"/>
  <c r="P4896" i="23"/>
  <c r="O4896" i="23"/>
  <c r="N4896" i="23"/>
  <c r="M4896" i="23"/>
  <c r="L4896" i="23"/>
  <c r="K4896" i="23"/>
  <c r="P4895" i="23"/>
  <c r="O4895" i="23"/>
  <c r="N4895" i="23"/>
  <c r="M4895" i="23"/>
  <c r="L4895" i="23"/>
  <c r="K4895" i="23"/>
  <c r="P4894" i="23"/>
  <c r="O4894" i="23"/>
  <c r="N4894" i="23"/>
  <c r="M4894" i="23"/>
  <c r="L4894" i="23"/>
  <c r="K4894" i="23"/>
  <c r="P4893" i="23"/>
  <c r="O4893" i="23"/>
  <c r="N4893" i="23"/>
  <c r="M4893" i="23"/>
  <c r="L4893" i="23"/>
  <c r="K4893" i="23"/>
  <c r="P4892" i="23"/>
  <c r="O4892" i="23"/>
  <c r="N4892" i="23"/>
  <c r="M4892" i="23"/>
  <c r="L4892" i="23"/>
  <c r="K4892" i="23"/>
  <c r="P4891" i="23"/>
  <c r="O4891" i="23"/>
  <c r="N4891" i="23"/>
  <c r="M4891" i="23"/>
  <c r="L4891" i="23"/>
  <c r="K4891" i="23"/>
  <c r="P4890" i="23"/>
  <c r="O4890" i="23"/>
  <c r="N4890" i="23"/>
  <c r="M4890" i="23"/>
  <c r="L4890" i="23"/>
  <c r="K4890" i="23"/>
  <c r="P4889" i="23"/>
  <c r="O4889" i="23"/>
  <c r="N4889" i="23"/>
  <c r="M4889" i="23"/>
  <c r="L4889" i="23"/>
  <c r="K4889" i="23"/>
  <c r="P4888" i="23"/>
  <c r="O4888" i="23"/>
  <c r="N4888" i="23"/>
  <c r="M4888" i="23"/>
  <c r="L4888" i="23"/>
  <c r="K4888" i="23"/>
  <c r="P4887" i="23"/>
  <c r="O4887" i="23"/>
  <c r="N4887" i="23"/>
  <c r="M4887" i="23"/>
  <c r="L4887" i="23"/>
  <c r="K4887" i="23"/>
  <c r="P4886" i="23"/>
  <c r="O4886" i="23"/>
  <c r="N4886" i="23"/>
  <c r="M4886" i="23"/>
  <c r="L4886" i="23"/>
  <c r="K4886" i="23"/>
  <c r="P4885" i="23"/>
  <c r="O4885" i="23"/>
  <c r="N4885" i="23"/>
  <c r="M4885" i="23"/>
  <c r="L4885" i="23"/>
  <c r="K4885" i="23"/>
  <c r="P4884" i="23"/>
  <c r="O4884" i="23"/>
  <c r="N4884" i="23"/>
  <c r="M4884" i="23"/>
  <c r="L4884" i="23"/>
  <c r="K4884" i="23"/>
  <c r="P4883" i="23"/>
  <c r="O4883" i="23"/>
  <c r="N4883" i="23"/>
  <c r="M4883" i="23"/>
  <c r="L4883" i="23"/>
  <c r="K4883" i="23"/>
  <c r="P4882" i="23"/>
  <c r="O4882" i="23"/>
  <c r="N4882" i="23"/>
  <c r="M4882" i="23"/>
  <c r="L4882" i="23"/>
  <c r="K4882" i="23"/>
  <c r="P4881" i="23"/>
  <c r="O4881" i="23"/>
  <c r="N4881" i="23"/>
  <c r="M4881" i="23"/>
  <c r="L4881" i="23"/>
  <c r="K4881" i="23"/>
  <c r="P4880" i="23"/>
  <c r="O4880" i="23"/>
  <c r="N4880" i="23"/>
  <c r="M4880" i="23"/>
  <c r="L4880" i="23"/>
  <c r="K4880" i="23"/>
  <c r="P4879" i="23"/>
  <c r="O4879" i="23"/>
  <c r="N4879" i="23"/>
  <c r="M4879" i="23"/>
  <c r="L4879" i="23"/>
  <c r="K4879" i="23"/>
  <c r="P4878" i="23"/>
  <c r="O4878" i="23"/>
  <c r="N4878" i="23"/>
  <c r="M4878" i="23"/>
  <c r="L4878" i="23"/>
  <c r="K4878" i="23"/>
  <c r="P4877" i="23"/>
  <c r="O4877" i="23"/>
  <c r="N4877" i="23"/>
  <c r="M4877" i="23"/>
  <c r="L4877" i="23"/>
  <c r="K4877" i="23"/>
  <c r="P4876" i="23"/>
  <c r="O4876" i="23"/>
  <c r="N4876" i="23"/>
  <c r="M4876" i="23"/>
  <c r="L4876" i="23"/>
  <c r="K4876" i="23"/>
  <c r="P4875" i="23"/>
  <c r="O4875" i="23"/>
  <c r="N4875" i="23"/>
  <c r="M4875" i="23"/>
  <c r="L4875" i="23"/>
  <c r="K4875" i="23"/>
  <c r="P4874" i="23"/>
  <c r="O4874" i="23"/>
  <c r="N4874" i="23"/>
  <c r="M4874" i="23"/>
  <c r="L4874" i="23"/>
  <c r="K4874" i="23"/>
  <c r="P4873" i="23"/>
  <c r="O4873" i="23"/>
  <c r="N4873" i="23"/>
  <c r="M4873" i="23"/>
  <c r="L4873" i="23"/>
  <c r="K4873" i="23"/>
  <c r="P4872" i="23"/>
  <c r="O4872" i="23"/>
  <c r="N4872" i="23"/>
  <c r="M4872" i="23"/>
  <c r="L4872" i="23"/>
  <c r="K4872" i="23"/>
  <c r="P4871" i="23"/>
  <c r="O4871" i="23"/>
  <c r="N4871" i="23"/>
  <c r="M4871" i="23"/>
  <c r="L4871" i="23"/>
  <c r="K4871" i="23"/>
  <c r="P4870" i="23"/>
  <c r="O4870" i="23"/>
  <c r="N4870" i="23"/>
  <c r="M4870" i="23"/>
  <c r="L4870" i="23"/>
  <c r="K4870" i="23"/>
  <c r="P4869" i="23"/>
  <c r="O4869" i="23"/>
  <c r="N4869" i="23"/>
  <c r="M4869" i="23"/>
  <c r="L4869" i="23"/>
  <c r="K4869" i="23"/>
  <c r="P4868" i="23"/>
  <c r="O4868" i="23"/>
  <c r="N4868" i="23"/>
  <c r="M4868" i="23"/>
  <c r="L4868" i="23"/>
  <c r="K4868" i="23"/>
  <c r="P4867" i="23"/>
  <c r="O4867" i="23"/>
  <c r="N4867" i="23"/>
  <c r="M4867" i="23"/>
  <c r="L4867" i="23"/>
  <c r="K4867" i="23"/>
  <c r="P4866" i="23"/>
  <c r="O4866" i="23"/>
  <c r="N4866" i="23"/>
  <c r="M4866" i="23"/>
  <c r="L4866" i="23"/>
  <c r="K4866" i="23"/>
  <c r="P4865" i="23"/>
  <c r="O4865" i="23"/>
  <c r="N4865" i="23"/>
  <c r="M4865" i="23"/>
  <c r="L4865" i="23"/>
  <c r="K4865" i="23"/>
  <c r="P4864" i="23"/>
  <c r="O4864" i="23"/>
  <c r="N4864" i="23"/>
  <c r="M4864" i="23"/>
  <c r="L4864" i="23"/>
  <c r="K4864" i="23"/>
  <c r="P4863" i="23"/>
  <c r="O4863" i="23"/>
  <c r="N4863" i="23"/>
  <c r="M4863" i="23"/>
  <c r="L4863" i="23"/>
  <c r="K4863" i="23"/>
  <c r="P4862" i="23"/>
  <c r="O4862" i="23"/>
  <c r="N4862" i="23"/>
  <c r="M4862" i="23"/>
  <c r="L4862" i="23"/>
  <c r="K4862" i="23"/>
  <c r="P4861" i="23"/>
  <c r="O4861" i="23"/>
  <c r="N4861" i="23"/>
  <c r="M4861" i="23"/>
  <c r="L4861" i="23"/>
  <c r="K4861" i="23"/>
  <c r="P4860" i="23"/>
  <c r="O4860" i="23"/>
  <c r="N4860" i="23"/>
  <c r="M4860" i="23"/>
  <c r="L4860" i="23"/>
  <c r="K4860" i="23"/>
  <c r="P4859" i="23"/>
  <c r="O4859" i="23"/>
  <c r="N4859" i="23"/>
  <c r="M4859" i="23"/>
  <c r="L4859" i="23"/>
  <c r="K4859" i="23"/>
  <c r="P4858" i="23"/>
  <c r="O4858" i="23"/>
  <c r="N4858" i="23"/>
  <c r="M4858" i="23"/>
  <c r="L4858" i="23"/>
  <c r="K4858" i="23"/>
  <c r="P4857" i="23"/>
  <c r="O4857" i="23"/>
  <c r="N4857" i="23"/>
  <c r="M4857" i="23"/>
  <c r="L4857" i="23"/>
  <c r="K4857" i="23"/>
  <c r="P4856" i="23"/>
  <c r="O4856" i="23"/>
  <c r="N4856" i="23"/>
  <c r="M4856" i="23"/>
  <c r="L4856" i="23"/>
  <c r="K4856" i="23"/>
  <c r="P4855" i="23"/>
  <c r="O4855" i="23"/>
  <c r="N4855" i="23"/>
  <c r="M4855" i="23"/>
  <c r="L4855" i="23"/>
  <c r="K4855" i="23"/>
  <c r="P4854" i="23"/>
  <c r="O4854" i="23"/>
  <c r="N4854" i="23"/>
  <c r="M4854" i="23"/>
  <c r="L4854" i="23"/>
  <c r="K4854" i="23"/>
  <c r="P4853" i="23"/>
  <c r="O4853" i="23"/>
  <c r="N4853" i="23"/>
  <c r="M4853" i="23"/>
  <c r="L4853" i="23"/>
  <c r="K4853" i="23"/>
  <c r="P4852" i="23"/>
  <c r="O4852" i="23"/>
  <c r="N4852" i="23"/>
  <c r="M4852" i="23"/>
  <c r="L4852" i="23"/>
  <c r="K4852" i="23"/>
  <c r="P4851" i="23"/>
  <c r="O4851" i="23"/>
  <c r="N4851" i="23"/>
  <c r="M4851" i="23"/>
  <c r="L4851" i="23"/>
  <c r="K4851" i="23"/>
  <c r="P4850" i="23"/>
  <c r="O4850" i="23"/>
  <c r="N4850" i="23"/>
  <c r="M4850" i="23"/>
  <c r="L4850" i="23"/>
  <c r="K4850" i="23"/>
  <c r="P4849" i="23"/>
  <c r="O4849" i="23"/>
  <c r="N4849" i="23"/>
  <c r="M4849" i="23"/>
  <c r="L4849" i="23"/>
  <c r="K4849" i="23"/>
  <c r="P4848" i="23"/>
  <c r="O4848" i="23"/>
  <c r="N4848" i="23"/>
  <c r="M4848" i="23"/>
  <c r="L4848" i="23"/>
  <c r="K4848" i="23"/>
  <c r="P4847" i="23"/>
  <c r="O4847" i="23"/>
  <c r="N4847" i="23"/>
  <c r="M4847" i="23"/>
  <c r="L4847" i="23"/>
  <c r="K4847" i="23"/>
  <c r="P4846" i="23"/>
  <c r="O4846" i="23"/>
  <c r="N4846" i="23"/>
  <c r="M4846" i="23"/>
  <c r="L4846" i="23"/>
  <c r="K4846" i="23"/>
  <c r="P4845" i="23"/>
  <c r="O4845" i="23"/>
  <c r="N4845" i="23"/>
  <c r="M4845" i="23"/>
  <c r="L4845" i="23"/>
  <c r="K4845" i="23"/>
  <c r="P4844" i="23"/>
  <c r="O4844" i="23"/>
  <c r="N4844" i="23"/>
  <c r="M4844" i="23"/>
  <c r="L4844" i="23"/>
  <c r="K4844" i="23"/>
  <c r="P4843" i="23"/>
  <c r="O4843" i="23"/>
  <c r="N4843" i="23"/>
  <c r="M4843" i="23"/>
  <c r="L4843" i="23"/>
  <c r="K4843" i="23"/>
  <c r="P4842" i="23"/>
  <c r="O4842" i="23"/>
  <c r="N4842" i="23"/>
  <c r="M4842" i="23"/>
  <c r="L4842" i="23"/>
  <c r="K4842" i="23"/>
  <c r="P4841" i="23"/>
  <c r="O4841" i="23"/>
  <c r="N4841" i="23"/>
  <c r="M4841" i="23"/>
  <c r="L4841" i="23"/>
  <c r="K4841" i="23"/>
  <c r="P4840" i="23"/>
  <c r="O4840" i="23"/>
  <c r="N4840" i="23"/>
  <c r="M4840" i="23"/>
  <c r="L4840" i="23"/>
  <c r="K4840" i="23"/>
  <c r="P4839" i="23"/>
  <c r="O4839" i="23"/>
  <c r="N4839" i="23"/>
  <c r="M4839" i="23"/>
  <c r="L4839" i="23"/>
  <c r="K4839" i="23"/>
  <c r="P4838" i="23"/>
  <c r="O4838" i="23"/>
  <c r="N4838" i="23"/>
  <c r="M4838" i="23"/>
  <c r="L4838" i="23"/>
  <c r="K4838" i="23"/>
  <c r="P4837" i="23"/>
  <c r="O4837" i="23"/>
  <c r="N4837" i="23"/>
  <c r="M4837" i="23"/>
  <c r="L4837" i="23"/>
  <c r="K4837" i="23"/>
  <c r="P4836" i="23"/>
  <c r="O4836" i="23"/>
  <c r="N4836" i="23"/>
  <c r="M4836" i="23"/>
  <c r="L4836" i="23"/>
  <c r="K4836" i="23"/>
  <c r="P4835" i="23"/>
  <c r="O4835" i="23"/>
  <c r="N4835" i="23"/>
  <c r="M4835" i="23"/>
  <c r="L4835" i="23"/>
  <c r="K4835" i="23"/>
  <c r="P4834" i="23"/>
  <c r="O4834" i="23"/>
  <c r="N4834" i="23"/>
  <c r="M4834" i="23"/>
  <c r="L4834" i="23"/>
  <c r="K4834" i="23"/>
  <c r="P4833" i="23"/>
  <c r="O4833" i="23"/>
  <c r="N4833" i="23"/>
  <c r="M4833" i="23"/>
  <c r="L4833" i="23"/>
  <c r="K4833" i="23"/>
  <c r="P4832" i="23"/>
  <c r="O4832" i="23"/>
  <c r="N4832" i="23"/>
  <c r="M4832" i="23"/>
  <c r="L4832" i="23"/>
  <c r="K4832" i="23"/>
  <c r="P4831" i="23"/>
  <c r="O4831" i="23"/>
  <c r="N4831" i="23"/>
  <c r="M4831" i="23"/>
  <c r="L4831" i="23"/>
  <c r="K4831" i="23"/>
  <c r="P4830" i="23"/>
  <c r="O4830" i="23"/>
  <c r="N4830" i="23"/>
  <c r="M4830" i="23"/>
  <c r="L4830" i="23"/>
  <c r="K4830" i="23"/>
  <c r="P4829" i="23"/>
  <c r="O4829" i="23"/>
  <c r="N4829" i="23"/>
  <c r="M4829" i="23"/>
  <c r="L4829" i="23"/>
  <c r="K4829" i="23"/>
  <c r="P4828" i="23"/>
  <c r="O4828" i="23"/>
  <c r="N4828" i="23"/>
  <c r="M4828" i="23"/>
  <c r="L4828" i="23"/>
  <c r="K4828" i="23"/>
  <c r="P4827" i="23"/>
  <c r="O4827" i="23"/>
  <c r="N4827" i="23"/>
  <c r="M4827" i="23"/>
  <c r="L4827" i="23"/>
  <c r="K4827" i="23"/>
  <c r="P4826" i="23"/>
  <c r="O4826" i="23"/>
  <c r="N4826" i="23"/>
  <c r="M4826" i="23"/>
  <c r="L4826" i="23"/>
  <c r="K4826" i="23"/>
  <c r="P4825" i="23"/>
  <c r="O4825" i="23"/>
  <c r="N4825" i="23"/>
  <c r="M4825" i="23"/>
  <c r="L4825" i="23"/>
  <c r="K4825" i="23"/>
  <c r="P4824" i="23"/>
  <c r="O4824" i="23"/>
  <c r="N4824" i="23"/>
  <c r="M4824" i="23"/>
  <c r="L4824" i="23"/>
  <c r="K4824" i="23"/>
  <c r="P4823" i="23"/>
  <c r="O4823" i="23"/>
  <c r="N4823" i="23"/>
  <c r="M4823" i="23"/>
  <c r="L4823" i="23"/>
  <c r="K4823" i="23"/>
  <c r="P4822" i="23"/>
  <c r="O4822" i="23"/>
  <c r="N4822" i="23"/>
  <c r="M4822" i="23"/>
  <c r="L4822" i="23"/>
  <c r="K4822" i="23"/>
  <c r="P4821" i="23"/>
  <c r="O4821" i="23"/>
  <c r="N4821" i="23"/>
  <c r="M4821" i="23"/>
  <c r="L4821" i="23"/>
  <c r="K4821" i="23"/>
  <c r="P4820" i="23"/>
  <c r="O4820" i="23"/>
  <c r="N4820" i="23"/>
  <c r="M4820" i="23"/>
  <c r="L4820" i="23"/>
  <c r="K4820" i="23"/>
  <c r="P4819" i="23"/>
  <c r="O4819" i="23"/>
  <c r="N4819" i="23"/>
  <c r="M4819" i="23"/>
  <c r="L4819" i="23"/>
  <c r="K4819" i="23"/>
  <c r="P4818" i="23"/>
  <c r="O4818" i="23"/>
  <c r="N4818" i="23"/>
  <c r="M4818" i="23"/>
  <c r="L4818" i="23"/>
  <c r="K4818" i="23"/>
  <c r="P4817" i="23"/>
  <c r="O4817" i="23"/>
  <c r="N4817" i="23"/>
  <c r="M4817" i="23"/>
  <c r="L4817" i="23"/>
  <c r="K4817" i="23"/>
  <c r="P4816" i="23"/>
  <c r="O4816" i="23"/>
  <c r="N4816" i="23"/>
  <c r="M4816" i="23"/>
  <c r="L4816" i="23"/>
  <c r="K4816" i="23"/>
  <c r="P4815" i="23"/>
  <c r="O4815" i="23"/>
  <c r="N4815" i="23"/>
  <c r="M4815" i="23"/>
  <c r="L4815" i="23"/>
  <c r="K4815" i="23"/>
  <c r="P4814" i="23"/>
  <c r="O4814" i="23"/>
  <c r="N4814" i="23"/>
  <c r="M4814" i="23"/>
  <c r="L4814" i="23"/>
  <c r="K4814" i="23"/>
  <c r="P4813" i="23"/>
  <c r="O4813" i="23"/>
  <c r="N4813" i="23"/>
  <c r="M4813" i="23"/>
  <c r="L4813" i="23"/>
  <c r="K4813" i="23"/>
  <c r="P4812" i="23"/>
  <c r="O4812" i="23"/>
  <c r="N4812" i="23"/>
  <c r="M4812" i="23"/>
  <c r="L4812" i="23"/>
  <c r="K4812" i="23"/>
  <c r="P4811" i="23"/>
  <c r="O4811" i="23"/>
  <c r="N4811" i="23"/>
  <c r="M4811" i="23"/>
  <c r="L4811" i="23"/>
  <c r="K4811" i="23"/>
  <c r="P4810" i="23"/>
  <c r="O4810" i="23"/>
  <c r="N4810" i="23"/>
  <c r="M4810" i="23"/>
  <c r="L4810" i="23"/>
  <c r="K4810" i="23"/>
  <c r="P4809" i="23"/>
  <c r="O4809" i="23"/>
  <c r="N4809" i="23"/>
  <c r="M4809" i="23"/>
  <c r="L4809" i="23"/>
  <c r="K4809" i="23"/>
  <c r="P4808" i="23"/>
  <c r="O4808" i="23"/>
  <c r="N4808" i="23"/>
  <c r="M4808" i="23"/>
  <c r="L4808" i="23"/>
  <c r="K4808" i="23"/>
  <c r="P4807" i="23"/>
  <c r="O4807" i="23"/>
  <c r="N4807" i="23"/>
  <c r="M4807" i="23"/>
  <c r="L4807" i="23"/>
  <c r="K4807" i="23"/>
  <c r="P4806" i="23"/>
  <c r="O4806" i="23"/>
  <c r="N4806" i="23"/>
  <c r="M4806" i="23"/>
  <c r="L4806" i="23"/>
  <c r="K4806" i="23"/>
  <c r="P4805" i="23"/>
  <c r="O4805" i="23"/>
  <c r="N4805" i="23"/>
  <c r="M4805" i="23"/>
  <c r="L4805" i="23"/>
  <c r="K4805" i="23"/>
  <c r="P4804" i="23"/>
  <c r="O4804" i="23"/>
  <c r="N4804" i="23"/>
  <c r="M4804" i="23"/>
  <c r="L4804" i="23"/>
  <c r="K4804" i="23"/>
  <c r="P4803" i="23"/>
  <c r="O4803" i="23"/>
  <c r="N4803" i="23"/>
  <c r="M4803" i="23"/>
  <c r="L4803" i="23"/>
  <c r="K4803" i="23"/>
  <c r="P4802" i="23"/>
  <c r="O4802" i="23"/>
  <c r="N4802" i="23"/>
  <c r="M4802" i="23"/>
  <c r="L4802" i="23"/>
  <c r="K4802" i="23"/>
  <c r="P4801" i="23"/>
  <c r="O4801" i="23"/>
  <c r="N4801" i="23"/>
  <c r="M4801" i="23"/>
  <c r="L4801" i="23"/>
  <c r="K4801" i="23"/>
  <c r="P4800" i="23"/>
  <c r="O4800" i="23"/>
  <c r="N4800" i="23"/>
  <c r="M4800" i="23"/>
  <c r="L4800" i="23"/>
  <c r="K4800" i="23"/>
  <c r="P4799" i="23"/>
  <c r="O4799" i="23"/>
  <c r="N4799" i="23"/>
  <c r="M4799" i="23"/>
  <c r="L4799" i="23"/>
  <c r="K4799" i="23"/>
  <c r="P4798" i="23"/>
  <c r="O4798" i="23"/>
  <c r="N4798" i="23"/>
  <c r="M4798" i="23"/>
  <c r="L4798" i="23"/>
  <c r="K4798" i="23"/>
  <c r="P4797" i="23"/>
  <c r="O4797" i="23"/>
  <c r="N4797" i="23"/>
  <c r="M4797" i="23"/>
  <c r="L4797" i="23"/>
  <c r="K4797" i="23"/>
  <c r="P4796" i="23"/>
  <c r="O4796" i="23"/>
  <c r="N4796" i="23"/>
  <c r="M4796" i="23"/>
  <c r="L4796" i="23"/>
  <c r="K4796" i="23"/>
  <c r="P4795" i="23"/>
  <c r="O4795" i="23"/>
  <c r="N4795" i="23"/>
  <c r="M4795" i="23"/>
  <c r="L4795" i="23"/>
  <c r="K4795" i="23"/>
  <c r="P4794" i="23"/>
  <c r="O4794" i="23"/>
  <c r="N4794" i="23"/>
  <c r="M4794" i="23"/>
  <c r="L4794" i="23"/>
  <c r="K4794" i="23"/>
  <c r="P4793" i="23"/>
  <c r="O4793" i="23"/>
  <c r="N4793" i="23"/>
  <c r="M4793" i="23"/>
  <c r="L4793" i="23"/>
  <c r="K4793" i="23"/>
  <c r="P4792" i="23"/>
  <c r="O4792" i="23"/>
  <c r="N4792" i="23"/>
  <c r="M4792" i="23"/>
  <c r="L4792" i="23"/>
  <c r="K4792" i="23"/>
  <c r="P4791" i="23"/>
  <c r="O4791" i="23"/>
  <c r="N4791" i="23"/>
  <c r="M4791" i="23"/>
  <c r="L4791" i="23"/>
  <c r="K4791" i="23"/>
  <c r="P4790" i="23"/>
  <c r="O4790" i="23"/>
  <c r="N4790" i="23"/>
  <c r="M4790" i="23"/>
  <c r="L4790" i="23"/>
  <c r="K4790" i="23"/>
  <c r="P4789" i="23"/>
  <c r="O4789" i="23"/>
  <c r="N4789" i="23"/>
  <c r="M4789" i="23"/>
  <c r="L4789" i="23"/>
  <c r="K4789" i="23"/>
  <c r="P4788" i="23"/>
  <c r="O4788" i="23"/>
  <c r="N4788" i="23"/>
  <c r="M4788" i="23"/>
  <c r="L4788" i="23"/>
  <c r="K4788" i="23"/>
  <c r="P4787" i="23"/>
  <c r="O4787" i="23"/>
  <c r="N4787" i="23"/>
  <c r="M4787" i="23"/>
  <c r="L4787" i="23"/>
  <c r="K4787" i="23"/>
  <c r="P4786" i="23"/>
  <c r="O4786" i="23"/>
  <c r="N4786" i="23"/>
  <c r="M4786" i="23"/>
  <c r="L4786" i="23"/>
  <c r="K4786" i="23"/>
  <c r="P4785" i="23"/>
  <c r="O4785" i="23"/>
  <c r="N4785" i="23"/>
  <c r="M4785" i="23"/>
  <c r="L4785" i="23"/>
  <c r="K4785" i="23"/>
  <c r="P4784" i="23"/>
  <c r="O4784" i="23"/>
  <c r="N4784" i="23"/>
  <c r="M4784" i="23"/>
  <c r="L4784" i="23"/>
  <c r="K4784" i="23"/>
  <c r="P4783" i="23"/>
  <c r="O4783" i="23"/>
  <c r="N4783" i="23"/>
  <c r="M4783" i="23"/>
  <c r="L4783" i="23"/>
  <c r="K4783" i="23"/>
  <c r="P4782" i="23"/>
  <c r="O4782" i="23"/>
  <c r="N4782" i="23"/>
  <c r="M4782" i="23"/>
  <c r="L4782" i="23"/>
  <c r="K4782" i="23"/>
  <c r="P4781" i="23"/>
  <c r="O4781" i="23"/>
  <c r="N4781" i="23"/>
  <c r="M4781" i="23"/>
  <c r="L4781" i="23"/>
  <c r="K4781" i="23"/>
  <c r="P4780" i="23"/>
  <c r="O4780" i="23"/>
  <c r="N4780" i="23"/>
  <c r="M4780" i="23"/>
  <c r="L4780" i="23"/>
  <c r="K4780" i="23"/>
  <c r="P4779" i="23"/>
  <c r="O4779" i="23"/>
  <c r="N4779" i="23"/>
  <c r="M4779" i="23"/>
  <c r="L4779" i="23"/>
  <c r="K4779" i="23"/>
  <c r="P4778" i="23"/>
  <c r="O4778" i="23"/>
  <c r="N4778" i="23"/>
  <c r="M4778" i="23"/>
  <c r="L4778" i="23"/>
  <c r="K4778" i="23"/>
  <c r="P4777" i="23"/>
  <c r="O4777" i="23"/>
  <c r="N4777" i="23"/>
  <c r="M4777" i="23"/>
  <c r="L4777" i="23"/>
  <c r="K4777" i="23"/>
  <c r="P4776" i="23"/>
  <c r="O4776" i="23"/>
  <c r="N4776" i="23"/>
  <c r="M4776" i="23"/>
  <c r="L4776" i="23"/>
  <c r="K4776" i="23"/>
  <c r="P4775" i="23"/>
  <c r="O4775" i="23"/>
  <c r="N4775" i="23"/>
  <c r="M4775" i="23"/>
  <c r="L4775" i="23"/>
  <c r="K4775" i="23"/>
  <c r="P4774" i="23"/>
  <c r="O4774" i="23"/>
  <c r="N4774" i="23"/>
  <c r="M4774" i="23"/>
  <c r="L4774" i="23"/>
  <c r="K4774" i="23"/>
  <c r="P4773" i="23"/>
  <c r="O4773" i="23"/>
  <c r="N4773" i="23"/>
  <c r="M4773" i="23"/>
  <c r="L4773" i="23"/>
  <c r="K4773" i="23"/>
  <c r="P4772" i="23"/>
  <c r="O4772" i="23"/>
  <c r="N4772" i="23"/>
  <c r="M4772" i="23"/>
  <c r="L4772" i="23"/>
  <c r="K4772" i="23"/>
  <c r="P4771" i="23"/>
  <c r="O4771" i="23"/>
  <c r="N4771" i="23"/>
  <c r="M4771" i="23"/>
  <c r="L4771" i="23"/>
  <c r="K4771" i="23"/>
  <c r="P4770" i="23"/>
  <c r="O4770" i="23"/>
  <c r="N4770" i="23"/>
  <c r="M4770" i="23"/>
  <c r="L4770" i="23"/>
  <c r="K4770" i="23"/>
  <c r="P4769" i="23"/>
  <c r="O4769" i="23"/>
  <c r="N4769" i="23"/>
  <c r="M4769" i="23"/>
  <c r="L4769" i="23"/>
  <c r="K4769" i="23"/>
  <c r="P4768" i="23"/>
  <c r="O4768" i="23"/>
  <c r="N4768" i="23"/>
  <c r="M4768" i="23"/>
  <c r="L4768" i="23"/>
  <c r="K4768" i="23"/>
  <c r="P4767" i="23"/>
  <c r="O4767" i="23"/>
  <c r="N4767" i="23"/>
  <c r="M4767" i="23"/>
  <c r="L4767" i="23"/>
  <c r="K4767" i="23"/>
  <c r="P4766" i="23"/>
  <c r="O4766" i="23"/>
  <c r="N4766" i="23"/>
  <c r="M4766" i="23"/>
  <c r="L4766" i="23"/>
  <c r="K4766" i="23"/>
  <c r="P4765" i="23"/>
  <c r="O4765" i="23"/>
  <c r="N4765" i="23"/>
  <c r="M4765" i="23"/>
  <c r="L4765" i="23"/>
  <c r="K4765" i="23"/>
  <c r="P4764" i="23"/>
  <c r="O4764" i="23"/>
  <c r="N4764" i="23"/>
  <c r="M4764" i="23"/>
  <c r="L4764" i="23"/>
  <c r="K4764" i="23"/>
  <c r="P4763" i="23"/>
  <c r="O4763" i="23"/>
  <c r="N4763" i="23"/>
  <c r="M4763" i="23"/>
  <c r="L4763" i="23"/>
  <c r="K4763" i="23"/>
  <c r="P4762" i="23"/>
  <c r="O4762" i="23"/>
  <c r="N4762" i="23"/>
  <c r="M4762" i="23"/>
  <c r="L4762" i="23"/>
  <c r="K4762" i="23"/>
  <c r="P4761" i="23"/>
  <c r="O4761" i="23"/>
  <c r="N4761" i="23"/>
  <c r="M4761" i="23"/>
  <c r="L4761" i="23"/>
  <c r="K4761" i="23"/>
  <c r="P4760" i="23"/>
  <c r="O4760" i="23"/>
  <c r="N4760" i="23"/>
  <c r="M4760" i="23"/>
  <c r="L4760" i="23"/>
  <c r="K4760" i="23"/>
  <c r="P4759" i="23"/>
  <c r="O4759" i="23"/>
  <c r="N4759" i="23"/>
  <c r="M4759" i="23"/>
  <c r="L4759" i="23"/>
  <c r="K4759" i="23"/>
  <c r="P4758" i="23"/>
  <c r="O4758" i="23"/>
  <c r="N4758" i="23"/>
  <c r="M4758" i="23"/>
  <c r="L4758" i="23"/>
  <c r="K4758" i="23"/>
  <c r="P4757" i="23"/>
  <c r="O4757" i="23"/>
  <c r="N4757" i="23"/>
  <c r="M4757" i="23"/>
  <c r="L4757" i="23"/>
  <c r="K4757" i="23"/>
  <c r="P4756" i="23"/>
  <c r="O4756" i="23"/>
  <c r="N4756" i="23"/>
  <c r="M4756" i="23"/>
  <c r="L4756" i="23"/>
  <c r="K4756" i="23"/>
  <c r="P4755" i="23"/>
  <c r="O4755" i="23"/>
  <c r="N4755" i="23"/>
  <c r="M4755" i="23"/>
  <c r="L4755" i="23"/>
  <c r="K4755" i="23"/>
  <c r="P4754" i="23"/>
  <c r="O4754" i="23"/>
  <c r="N4754" i="23"/>
  <c r="M4754" i="23"/>
  <c r="L4754" i="23"/>
  <c r="K4754" i="23"/>
  <c r="P4753" i="23"/>
  <c r="O4753" i="23"/>
  <c r="N4753" i="23"/>
  <c r="M4753" i="23"/>
  <c r="L4753" i="23"/>
  <c r="K4753" i="23"/>
  <c r="P4752" i="23"/>
  <c r="O4752" i="23"/>
  <c r="N4752" i="23"/>
  <c r="M4752" i="23"/>
  <c r="L4752" i="23"/>
  <c r="K4752" i="23"/>
  <c r="P4751" i="23"/>
  <c r="O4751" i="23"/>
  <c r="N4751" i="23"/>
  <c r="M4751" i="23"/>
  <c r="L4751" i="23"/>
  <c r="K4751" i="23"/>
  <c r="P4750" i="23"/>
  <c r="O4750" i="23"/>
  <c r="N4750" i="23"/>
  <c r="M4750" i="23"/>
  <c r="L4750" i="23"/>
  <c r="K4750" i="23"/>
  <c r="P4749" i="23"/>
  <c r="O4749" i="23"/>
  <c r="N4749" i="23"/>
  <c r="M4749" i="23"/>
  <c r="L4749" i="23"/>
  <c r="K4749" i="23"/>
  <c r="P4748" i="23"/>
  <c r="O4748" i="23"/>
  <c r="N4748" i="23"/>
  <c r="M4748" i="23"/>
  <c r="L4748" i="23"/>
  <c r="K4748" i="23"/>
  <c r="P4747" i="23"/>
  <c r="O4747" i="23"/>
  <c r="N4747" i="23"/>
  <c r="M4747" i="23"/>
  <c r="L4747" i="23"/>
  <c r="K4747" i="23"/>
  <c r="P4746" i="23"/>
  <c r="O4746" i="23"/>
  <c r="N4746" i="23"/>
  <c r="M4746" i="23"/>
  <c r="L4746" i="23"/>
  <c r="K4746" i="23"/>
  <c r="P4745" i="23"/>
  <c r="O4745" i="23"/>
  <c r="N4745" i="23"/>
  <c r="M4745" i="23"/>
  <c r="L4745" i="23"/>
  <c r="K4745" i="23"/>
  <c r="P4744" i="23"/>
  <c r="O4744" i="23"/>
  <c r="N4744" i="23"/>
  <c r="M4744" i="23"/>
  <c r="L4744" i="23"/>
  <c r="K4744" i="23"/>
  <c r="P4743" i="23"/>
  <c r="O4743" i="23"/>
  <c r="N4743" i="23"/>
  <c r="M4743" i="23"/>
  <c r="L4743" i="23"/>
  <c r="K4743" i="23"/>
  <c r="P4742" i="23"/>
  <c r="O4742" i="23"/>
  <c r="N4742" i="23"/>
  <c r="M4742" i="23"/>
  <c r="L4742" i="23"/>
  <c r="K4742" i="23"/>
  <c r="P4741" i="23"/>
  <c r="O4741" i="23"/>
  <c r="N4741" i="23"/>
  <c r="M4741" i="23"/>
  <c r="L4741" i="23"/>
  <c r="K4741" i="23"/>
  <c r="P4740" i="23"/>
  <c r="O4740" i="23"/>
  <c r="N4740" i="23"/>
  <c r="M4740" i="23"/>
  <c r="L4740" i="23"/>
  <c r="K4740" i="23"/>
  <c r="P4739" i="23"/>
  <c r="O4739" i="23"/>
  <c r="N4739" i="23"/>
  <c r="M4739" i="23"/>
  <c r="L4739" i="23"/>
  <c r="K4739" i="23"/>
  <c r="P4738" i="23"/>
  <c r="O4738" i="23"/>
  <c r="N4738" i="23"/>
  <c r="M4738" i="23"/>
  <c r="L4738" i="23"/>
  <c r="K4738" i="23"/>
  <c r="P4737" i="23"/>
  <c r="O4737" i="23"/>
  <c r="N4737" i="23"/>
  <c r="M4737" i="23"/>
  <c r="L4737" i="23"/>
  <c r="K4737" i="23"/>
  <c r="P4736" i="23"/>
  <c r="O4736" i="23"/>
  <c r="N4736" i="23"/>
  <c r="M4736" i="23"/>
  <c r="L4736" i="23"/>
  <c r="K4736" i="23"/>
  <c r="P4735" i="23"/>
  <c r="O4735" i="23"/>
  <c r="N4735" i="23"/>
  <c r="M4735" i="23"/>
  <c r="L4735" i="23"/>
  <c r="K4735" i="23"/>
  <c r="P4734" i="23"/>
  <c r="O4734" i="23"/>
  <c r="N4734" i="23"/>
  <c r="M4734" i="23"/>
  <c r="L4734" i="23"/>
  <c r="K4734" i="23"/>
  <c r="P4733" i="23"/>
  <c r="O4733" i="23"/>
  <c r="N4733" i="23"/>
  <c r="M4733" i="23"/>
  <c r="L4733" i="23"/>
  <c r="K4733" i="23"/>
  <c r="P4732" i="23"/>
  <c r="O4732" i="23"/>
  <c r="N4732" i="23"/>
  <c r="M4732" i="23"/>
  <c r="L4732" i="23"/>
  <c r="K4732" i="23"/>
  <c r="P4731" i="23"/>
  <c r="O4731" i="23"/>
  <c r="N4731" i="23"/>
  <c r="M4731" i="23"/>
  <c r="L4731" i="23"/>
  <c r="K4731" i="23"/>
  <c r="P4730" i="23"/>
  <c r="O4730" i="23"/>
  <c r="N4730" i="23"/>
  <c r="M4730" i="23"/>
  <c r="L4730" i="23"/>
  <c r="K4730" i="23"/>
  <c r="P4729" i="23"/>
  <c r="O4729" i="23"/>
  <c r="N4729" i="23"/>
  <c r="M4729" i="23"/>
  <c r="L4729" i="23"/>
  <c r="K4729" i="23"/>
  <c r="P4728" i="23"/>
  <c r="O4728" i="23"/>
  <c r="N4728" i="23"/>
  <c r="M4728" i="23"/>
  <c r="L4728" i="23"/>
  <c r="K4728" i="23"/>
  <c r="P4727" i="23"/>
  <c r="O4727" i="23"/>
  <c r="N4727" i="23"/>
  <c r="M4727" i="23"/>
  <c r="L4727" i="23"/>
  <c r="K4727" i="23"/>
  <c r="P4726" i="23"/>
  <c r="O4726" i="23"/>
  <c r="N4726" i="23"/>
  <c r="M4726" i="23"/>
  <c r="L4726" i="23"/>
  <c r="K4726" i="23"/>
  <c r="P4725" i="23"/>
  <c r="O4725" i="23"/>
  <c r="N4725" i="23"/>
  <c r="M4725" i="23"/>
  <c r="L4725" i="23"/>
  <c r="K4725" i="23"/>
  <c r="P4724" i="23"/>
  <c r="O4724" i="23"/>
  <c r="N4724" i="23"/>
  <c r="M4724" i="23"/>
  <c r="L4724" i="23"/>
  <c r="K4724" i="23"/>
  <c r="P4723" i="23"/>
  <c r="O4723" i="23"/>
  <c r="N4723" i="23"/>
  <c r="M4723" i="23"/>
  <c r="L4723" i="23"/>
  <c r="K4723" i="23"/>
  <c r="P4722" i="23"/>
  <c r="O4722" i="23"/>
  <c r="N4722" i="23"/>
  <c r="M4722" i="23"/>
  <c r="L4722" i="23"/>
  <c r="K4722" i="23"/>
  <c r="P4721" i="23"/>
  <c r="O4721" i="23"/>
  <c r="N4721" i="23"/>
  <c r="M4721" i="23"/>
  <c r="L4721" i="23"/>
  <c r="K4721" i="23"/>
  <c r="P4720" i="23"/>
  <c r="O4720" i="23"/>
  <c r="N4720" i="23"/>
  <c r="M4720" i="23"/>
  <c r="L4720" i="23"/>
  <c r="K4720" i="23"/>
  <c r="P4719" i="23"/>
  <c r="O4719" i="23"/>
  <c r="N4719" i="23"/>
  <c r="M4719" i="23"/>
  <c r="L4719" i="23"/>
  <c r="K4719" i="23"/>
  <c r="P4718" i="23"/>
  <c r="O4718" i="23"/>
  <c r="N4718" i="23"/>
  <c r="M4718" i="23"/>
  <c r="L4718" i="23"/>
  <c r="K4718" i="23"/>
  <c r="P4717" i="23"/>
  <c r="O4717" i="23"/>
  <c r="N4717" i="23"/>
  <c r="M4717" i="23"/>
  <c r="L4717" i="23"/>
  <c r="K4717" i="23"/>
  <c r="P4716" i="23"/>
  <c r="O4716" i="23"/>
  <c r="N4716" i="23"/>
  <c r="M4716" i="23"/>
  <c r="L4716" i="23"/>
  <c r="K4716" i="23"/>
  <c r="P4715" i="23"/>
  <c r="O4715" i="23"/>
  <c r="N4715" i="23"/>
  <c r="M4715" i="23"/>
  <c r="L4715" i="23"/>
  <c r="K4715" i="23"/>
  <c r="P4714" i="23"/>
  <c r="O4714" i="23"/>
  <c r="N4714" i="23"/>
  <c r="M4714" i="23"/>
  <c r="L4714" i="23"/>
  <c r="K4714" i="23"/>
  <c r="P4713" i="23"/>
  <c r="O4713" i="23"/>
  <c r="N4713" i="23"/>
  <c r="M4713" i="23"/>
  <c r="L4713" i="23"/>
  <c r="K4713" i="23"/>
  <c r="P4712" i="23"/>
  <c r="O4712" i="23"/>
  <c r="N4712" i="23"/>
  <c r="M4712" i="23"/>
  <c r="L4712" i="23"/>
  <c r="K4712" i="23"/>
  <c r="P4711" i="23"/>
  <c r="O4711" i="23"/>
  <c r="N4711" i="23"/>
  <c r="M4711" i="23"/>
  <c r="L4711" i="23"/>
  <c r="K4711" i="23"/>
  <c r="P4710" i="23"/>
  <c r="O4710" i="23"/>
  <c r="N4710" i="23"/>
  <c r="M4710" i="23"/>
  <c r="L4710" i="23"/>
  <c r="K4710" i="23"/>
  <c r="P4709" i="23"/>
  <c r="O4709" i="23"/>
  <c r="N4709" i="23"/>
  <c r="M4709" i="23"/>
  <c r="L4709" i="23"/>
  <c r="K4709" i="23"/>
  <c r="P4708" i="23"/>
  <c r="O4708" i="23"/>
  <c r="N4708" i="23"/>
  <c r="M4708" i="23"/>
  <c r="L4708" i="23"/>
  <c r="K4708" i="23"/>
  <c r="P4707" i="23"/>
  <c r="O4707" i="23"/>
  <c r="N4707" i="23"/>
  <c r="M4707" i="23"/>
  <c r="L4707" i="23"/>
  <c r="K4707" i="23"/>
  <c r="P4706" i="23"/>
  <c r="O4706" i="23"/>
  <c r="N4706" i="23"/>
  <c r="M4706" i="23"/>
  <c r="L4706" i="23"/>
  <c r="K4706" i="23"/>
  <c r="P4705" i="23"/>
  <c r="O4705" i="23"/>
  <c r="N4705" i="23"/>
  <c r="M4705" i="23"/>
  <c r="L4705" i="23"/>
  <c r="K4705" i="23"/>
  <c r="P4704" i="23"/>
  <c r="O4704" i="23"/>
  <c r="N4704" i="23"/>
  <c r="M4704" i="23"/>
  <c r="L4704" i="23"/>
  <c r="K4704" i="23"/>
  <c r="P4703" i="23"/>
  <c r="O4703" i="23"/>
  <c r="N4703" i="23"/>
  <c r="M4703" i="23"/>
  <c r="L4703" i="23"/>
  <c r="K4703" i="23"/>
  <c r="P4702" i="23"/>
  <c r="O4702" i="23"/>
  <c r="N4702" i="23"/>
  <c r="M4702" i="23"/>
  <c r="L4702" i="23"/>
  <c r="K4702" i="23"/>
  <c r="P4701" i="23"/>
  <c r="O4701" i="23"/>
  <c r="N4701" i="23"/>
  <c r="M4701" i="23"/>
  <c r="L4701" i="23"/>
  <c r="K4701" i="23"/>
  <c r="P4700" i="23"/>
  <c r="O4700" i="23"/>
  <c r="N4700" i="23"/>
  <c r="M4700" i="23"/>
  <c r="L4700" i="23"/>
  <c r="K4700" i="23"/>
  <c r="P4699" i="23"/>
  <c r="O4699" i="23"/>
  <c r="N4699" i="23"/>
  <c r="M4699" i="23"/>
  <c r="L4699" i="23"/>
  <c r="K4699" i="23"/>
  <c r="P4698" i="23"/>
  <c r="O4698" i="23"/>
  <c r="N4698" i="23"/>
  <c r="M4698" i="23"/>
  <c r="L4698" i="23"/>
  <c r="K4698" i="23"/>
  <c r="P4697" i="23"/>
  <c r="O4697" i="23"/>
  <c r="N4697" i="23"/>
  <c r="M4697" i="23"/>
  <c r="L4697" i="23"/>
  <c r="K4697" i="23"/>
  <c r="P4696" i="23"/>
  <c r="O4696" i="23"/>
  <c r="N4696" i="23"/>
  <c r="M4696" i="23"/>
  <c r="L4696" i="23"/>
  <c r="K4696" i="23"/>
  <c r="P4695" i="23"/>
  <c r="O4695" i="23"/>
  <c r="N4695" i="23"/>
  <c r="M4695" i="23"/>
  <c r="L4695" i="23"/>
  <c r="K4695" i="23"/>
  <c r="P4694" i="23"/>
  <c r="O4694" i="23"/>
  <c r="N4694" i="23"/>
  <c r="M4694" i="23"/>
  <c r="L4694" i="23"/>
  <c r="K4694" i="23"/>
  <c r="P4693" i="23"/>
  <c r="O4693" i="23"/>
  <c r="N4693" i="23"/>
  <c r="M4693" i="23"/>
  <c r="L4693" i="23"/>
  <c r="K4693" i="23"/>
  <c r="P4692" i="23"/>
  <c r="O4692" i="23"/>
  <c r="N4692" i="23"/>
  <c r="M4692" i="23"/>
  <c r="L4692" i="23"/>
  <c r="K4692" i="23"/>
  <c r="P4691" i="23"/>
  <c r="O4691" i="23"/>
  <c r="N4691" i="23"/>
  <c r="M4691" i="23"/>
  <c r="L4691" i="23"/>
  <c r="K4691" i="23"/>
  <c r="P4690" i="23"/>
  <c r="O4690" i="23"/>
  <c r="N4690" i="23"/>
  <c r="M4690" i="23"/>
  <c r="L4690" i="23"/>
  <c r="K4690" i="23"/>
  <c r="P4689" i="23"/>
  <c r="O4689" i="23"/>
  <c r="N4689" i="23"/>
  <c r="M4689" i="23"/>
  <c r="L4689" i="23"/>
  <c r="K4689" i="23"/>
  <c r="P4688" i="23"/>
  <c r="O4688" i="23"/>
  <c r="N4688" i="23"/>
  <c r="M4688" i="23"/>
  <c r="L4688" i="23"/>
  <c r="K4688" i="23"/>
  <c r="P4687" i="23"/>
  <c r="O4687" i="23"/>
  <c r="N4687" i="23"/>
  <c r="M4687" i="23"/>
  <c r="L4687" i="23"/>
  <c r="K4687" i="23"/>
  <c r="P4686" i="23"/>
  <c r="O4686" i="23"/>
  <c r="N4686" i="23"/>
  <c r="M4686" i="23"/>
  <c r="L4686" i="23"/>
  <c r="K4686" i="23"/>
  <c r="P4685" i="23"/>
  <c r="O4685" i="23"/>
  <c r="N4685" i="23"/>
  <c r="M4685" i="23"/>
  <c r="L4685" i="23"/>
  <c r="K4685" i="23"/>
  <c r="P4684" i="23"/>
  <c r="O4684" i="23"/>
  <c r="N4684" i="23"/>
  <c r="M4684" i="23"/>
  <c r="L4684" i="23"/>
  <c r="K4684" i="23"/>
  <c r="P4683" i="23"/>
  <c r="O4683" i="23"/>
  <c r="N4683" i="23"/>
  <c r="M4683" i="23"/>
  <c r="L4683" i="23"/>
  <c r="K4683" i="23"/>
  <c r="P4682" i="23"/>
  <c r="O4682" i="23"/>
  <c r="N4682" i="23"/>
  <c r="M4682" i="23"/>
  <c r="L4682" i="23"/>
  <c r="K4682" i="23"/>
  <c r="P4681" i="23"/>
  <c r="O4681" i="23"/>
  <c r="N4681" i="23"/>
  <c r="M4681" i="23"/>
  <c r="L4681" i="23"/>
  <c r="K4681" i="23"/>
  <c r="P4680" i="23"/>
  <c r="O4680" i="23"/>
  <c r="N4680" i="23"/>
  <c r="M4680" i="23"/>
  <c r="L4680" i="23"/>
  <c r="K4680" i="23"/>
  <c r="P4679" i="23"/>
  <c r="O4679" i="23"/>
  <c r="N4679" i="23"/>
  <c r="M4679" i="23"/>
  <c r="L4679" i="23"/>
  <c r="K4679" i="23"/>
  <c r="P4678" i="23"/>
  <c r="O4678" i="23"/>
  <c r="N4678" i="23"/>
  <c r="M4678" i="23"/>
  <c r="L4678" i="23"/>
  <c r="K4678" i="23"/>
  <c r="P4677" i="23"/>
  <c r="O4677" i="23"/>
  <c r="N4677" i="23"/>
  <c r="M4677" i="23"/>
  <c r="L4677" i="23"/>
  <c r="K4677" i="23"/>
  <c r="P4676" i="23"/>
  <c r="O4676" i="23"/>
  <c r="N4676" i="23"/>
  <c r="M4676" i="23"/>
  <c r="L4676" i="23"/>
  <c r="K4676" i="23"/>
  <c r="P4675" i="23"/>
  <c r="O4675" i="23"/>
  <c r="N4675" i="23"/>
  <c r="M4675" i="23"/>
  <c r="L4675" i="23"/>
  <c r="K4675" i="23"/>
  <c r="P4674" i="23"/>
  <c r="O4674" i="23"/>
  <c r="N4674" i="23"/>
  <c r="M4674" i="23"/>
  <c r="L4674" i="23"/>
  <c r="K4674" i="23"/>
  <c r="P4673" i="23"/>
  <c r="O4673" i="23"/>
  <c r="N4673" i="23"/>
  <c r="M4673" i="23"/>
  <c r="L4673" i="23"/>
  <c r="K4673" i="23"/>
  <c r="P4672" i="23"/>
  <c r="O4672" i="23"/>
  <c r="N4672" i="23"/>
  <c r="M4672" i="23"/>
  <c r="L4672" i="23"/>
  <c r="K4672" i="23"/>
  <c r="P4671" i="23"/>
  <c r="O4671" i="23"/>
  <c r="N4671" i="23"/>
  <c r="M4671" i="23"/>
  <c r="L4671" i="23"/>
  <c r="K4671" i="23"/>
  <c r="P4670" i="23"/>
  <c r="O4670" i="23"/>
  <c r="N4670" i="23"/>
  <c r="M4670" i="23"/>
  <c r="L4670" i="23"/>
  <c r="K4670" i="23"/>
  <c r="P4669" i="23"/>
  <c r="O4669" i="23"/>
  <c r="N4669" i="23"/>
  <c r="M4669" i="23"/>
  <c r="L4669" i="23"/>
  <c r="K4669" i="23"/>
  <c r="P4668" i="23"/>
  <c r="O4668" i="23"/>
  <c r="N4668" i="23"/>
  <c r="M4668" i="23"/>
  <c r="L4668" i="23"/>
  <c r="K4668" i="23"/>
  <c r="P4667" i="23"/>
  <c r="O4667" i="23"/>
  <c r="N4667" i="23"/>
  <c r="M4667" i="23"/>
  <c r="L4667" i="23"/>
  <c r="K4667" i="23"/>
  <c r="P4666" i="23"/>
  <c r="O4666" i="23"/>
  <c r="N4666" i="23"/>
  <c r="M4666" i="23"/>
  <c r="L4666" i="23"/>
  <c r="K4666" i="23"/>
  <c r="P4665" i="23"/>
  <c r="O4665" i="23"/>
  <c r="N4665" i="23"/>
  <c r="M4665" i="23"/>
  <c r="L4665" i="23"/>
  <c r="K4665" i="23"/>
  <c r="P4664" i="23"/>
  <c r="O4664" i="23"/>
  <c r="N4664" i="23"/>
  <c r="M4664" i="23"/>
  <c r="L4664" i="23"/>
  <c r="K4664" i="23"/>
  <c r="P4663" i="23"/>
  <c r="O4663" i="23"/>
  <c r="N4663" i="23"/>
  <c r="M4663" i="23"/>
  <c r="L4663" i="23"/>
  <c r="K4663" i="23"/>
  <c r="P4662" i="23"/>
  <c r="O4662" i="23"/>
  <c r="N4662" i="23"/>
  <c r="M4662" i="23"/>
  <c r="L4662" i="23"/>
  <c r="K4662" i="23"/>
  <c r="P4661" i="23"/>
  <c r="O4661" i="23"/>
  <c r="N4661" i="23"/>
  <c r="M4661" i="23"/>
  <c r="L4661" i="23"/>
  <c r="K4661" i="23"/>
  <c r="P4660" i="23"/>
  <c r="O4660" i="23"/>
  <c r="N4660" i="23"/>
  <c r="M4660" i="23"/>
  <c r="L4660" i="23"/>
  <c r="K4660" i="23"/>
  <c r="P4659" i="23"/>
  <c r="O4659" i="23"/>
  <c r="N4659" i="23"/>
  <c r="M4659" i="23"/>
  <c r="L4659" i="23"/>
  <c r="K4659" i="23"/>
  <c r="P4658" i="23"/>
  <c r="O4658" i="23"/>
  <c r="N4658" i="23"/>
  <c r="M4658" i="23"/>
  <c r="L4658" i="23"/>
  <c r="K4658" i="23"/>
  <c r="P4657" i="23"/>
  <c r="O4657" i="23"/>
  <c r="N4657" i="23"/>
  <c r="M4657" i="23"/>
  <c r="L4657" i="23"/>
  <c r="K4657" i="23"/>
  <c r="P4656" i="23"/>
  <c r="O4656" i="23"/>
  <c r="N4656" i="23"/>
  <c r="M4656" i="23"/>
  <c r="L4656" i="23"/>
  <c r="K4656" i="23"/>
  <c r="P4655" i="23"/>
  <c r="O4655" i="23"/>
  <c r="N4655" i="23"/>
  <c r="M4655" i="23"/>
  <c r="L4655" i="23"/>
  <c r="K4655" i="23"/>
  <c r="P4654" i="23"/>
  <c r="O4654" i="23"/>
  <c r="N4654" i="23"/>
  <c r="M4654" i="23"/>
  <c r="L4654" i="23"/>
  <c r="K4654" i="23"/>
  <c r="P4653" i="23"/>
  <c r="O4653" i="23"/>
  <c r="N4653" i="23"/>
  <c r="M4653" i="23"/>
  <c r="L4653" i="23"/>
  <c r="K4653" i="23"/>
  <c r="P4652" i="23"/>
  <c r="O4652" i="23"/>
  <c r="N4652" i="23"/>
  <c r="M4652" i="23"/>
  <c r="L4652" i="23"/>
  <c r="K4652" i="23"/>
  <c r="P4651" i="23"/>
  <c r="O4651" i="23"/>
  <c r="N4651" i="23"/>
  <c r="M4651" i="23"/>
  <c r="L4651" i="23"/>
  <c r="K4651" i="23"/>
  <c r="P4650" i="23"/>
  <c r="O4650" i="23"/>
  <c r="N4650" i="23"/>
  <c r="M4650" i="23"/>
  <c r="L4650" i="23"/>
  <c r="K4650" i="23"/>
  <c r="P4649" i="23"/>
  <c r="O4649" i="23"/>
  <c r="N4649" i="23"/>
  <c r="M4649" i="23"/>
  <c r="L4649" i="23"/>
  <c r="K4649" i="23"/>
  <c r="P4648" i="23"/>
  <c r="O4648" i="23"/>
  <c r="N4648" i="23"/>
  <c r="M4648" i="23"/>
  <c r="L4648" i="23"/>
  <c r="K4648" i="23"/>
  <c r="P4647" i="23"/>
  <c r="O4647" i="23"/>
  <c r="N4647" i="23"/>
  <c r="M4647" i="23"/>
  <c r="L4647" i="23"/>
  <c r="K4647" i="23"/>
  <c r="P4646" i="23"/>
  <c r="O4646" i="23"/>
  <c r="N4646" i="23"/>
  <c r="M4646" i="23"/>
  <c r="L4646" i="23"/>
  <c r="K4646" i="23"/>
  <c r="P4645" i="23"/>
  <c r="O4645" i="23"/>
  <c r="N4645" i="23"/>
  <c r="M4645" i="23"/>
  <c r="L4645" i="23"/>
  <c r="K4645" i="23"/>
  <c r="P4644" i="23"/>
  <c r="O4644" i="23"/>
  <c r="N4644" i="23"/>
  <c r="M4644" i="23"/>
  <c r="L4644" i="23"/>
  <c r="K4644" i="23"/>
  <c r="P4643" i="23"/>
  <c r="O4643" i="23"/>
  <c r="N4643" i="23"/>
  <c r="M4643" i="23"/>
  <c r="L4643" i="23"/>
  <c r="K4643" i="23"/>
  <c r="P4642" i="23"/>
  <c r="O4642" i="23"/>
  <c r="N4642" i="23"/>
  <c r="M4642" i="23"/>
  <c r="L4642" i="23"/>
  <c r="K4642" i="23"/>
  <c r="P4641" i="23"/>
  <c r="O4641" i="23"/>
  <c r="N4641" i="23"/>
  <c r="M4641" i="23"/>
  <c r="L4641" i="23"/>
  <c r="K4641" i="23"/>
  <c r="P4640" i="23"/>
  <c r="O4640" i="23"/>
  <c r="N4640" i="23"/>
  <c r="M4640" i="23"/>
  <c r="L4640" i="23"/>
  <c r="K4640" i="23"/>
  <c r="P4639" i="23"/>
  <c r="O4639" i="23"/>
  <c r="N4639" i="23"/>
  <c r="M4639" i="23"/>
  <c r="L4639" i="23"/>
  <c r="K4639" i="23"/>
  <c r="P4638" i="23"/>
  <c r="O4638" i="23"/>
  <c r="N4638" i="23"/>
  <c r="M4638" i="23"/>
  <c r="L4638" i="23"/>
  <c r="K4638" i="23"/>
  <c r="P4637" i="23"/>
  <c r="O4637" i="23"/>
  <c r="N4637" i="23"/>
  <c r="M4637" i="23"/>
  <c r="L4637" i="23"/>
  <c r="K4637" i="23"/>
  <c r="P4636" i="23"/>
  <c r="O4636" i="23"/>
  <c r="N4636" i="23"/>
  <c r="M4636" i="23"/>
  <c r="L4636" i="23"/>
  <c r="K4636" i="23"/>
  <c r="P4635" i="23"/>
  <c r="O4635" i="23"/>
  <c r="N4635" i="23"/>
  <c r="M4635" i="23"/>
  <c r="L4635" i="23"/>
  <c r="K4635" i="23"/>
  <c r="P4634" i="23"/>
  <c r="O4634" i="23"/>
  <c r="N4634" i="23"/>
  <c r="M4634" i="23"/>
  <c r="L4634" i="23"/>
  <c r="K4634" i="23"/>
  <c r="P4633" i="23"/>
  <c r="O4633" i="23"/>
  <c r="N4633" i="23"/>
  <c r="M4633" i="23"/>
  <c r="L4633" i="23"/>
  <c r="K4633" i="23"/>
  <c r="P4632" i="23"/>
  <c r="O4632" i="23"/>
  <c r="N4632" i="23"/>
  <c r="M4632" i="23"/>
  <c r="L4632" i="23"/>
  <c r="K4632" i="23"/>
  <c r="P4631" i="23"/>
  <c r="O4631" i="23"/>
  <c r="N4631" i="23"/>
  <c r="M4631" i="23"/>
  <c r="L4631" i="23"/>
  <c r="K4631" i="23"/>
  <c r="P4630" i="23"/>
  <c r="O4630" i="23"/>
  <c r="N4630" i="23"/>
  <c r="M4630" i="23"/>
  <c r="L4630" i="23"/>
  <c r="K4630" i="23"/>
  <c r="P4629" i="23"/>
  <c r="O4629" i="23"/>
  <c r="N4629" i="23"/>
  <c r="M4629" i="23"/>
  <c r="L4629" i="23"/>
  <c r="K4629" i="23"/>
  <c r="P4628" i="23"/>
  <c r="O4628" i="23"/>
  <c r="N4628" i="23"/>
  <c r="M4628" i="23"/>
  <c r="L4628" i="23"/>
  <c r="K4628" i="23"/>
  <c r="P4627" i="23"/>
  <c r="O4627" i="23"/>
  <c r="N4627" i="23"/>
  <c r="M4627" i="23"/>
  <c r="L4627" i="23"/>
  <c r="K4627" i="23"/>
  <c r="P4626" i="23"/>
  <c r="O4626" i="23"/>
  <c r="N4626" i="23"/>
  <c r="M4626" i="23"/>
  <c r="L4626" i="23"/>
  <c r="K4626" i="23"/>
  <c r="P4625" i="23"/>
  <c r="O4625" i="23"/>
  <c r="N4625" i="23"/>
  <c r="M4625" i="23"/>
  <c r="L4625" i="23"/>
  <c r="K4625" i="23"/>
  <c r="P4624" i="23"/>
  <c r="O4624" i="23"/>
  <c r="N4624" i="23"/>
  <c r="M4624" i="23"/>
  <c r="L4624" i="23"/>
  <c r="K4624" i="23"/>
  <c r="P4623" i="23"/>
  <c r="O4623" i="23"/>
  <c r="N4623" i="23"/>
  <c r="M4623" i="23"/>
  <c r="L4623" i="23"/>
  <c r="K4623" i="23"/>
  <c r="P4622" i="23"/>
  <c r="O4622" i="23"/>
  <c r="N4622" i="23"/>
  <c r="M4622" i="23"/>
  <c r="L4622" i="23"/>
  <c r="K4622" i="23"/>
  <c r="P4621" i="23"/>
  <c r="O4621" i="23"/>
  <c r="N4621" i="23"/>
  <c r="M4621" i="23"/>
  <c r="L4621" i="23"/>
  <c r="K4621" i="23"/>
  <c r="P4620" i="23"/>
  <c r="O4620" i="23"/>
  <c r="N4620" i="23"/>
  <c r="M4620" i="23"/>
  <c r="L4620" i="23"/>
  <c r="K4620" i="23"/>
  <c r="P4619" i="23"/>
  <c r="O4619" i="23"/>
  <c r="N4619" i="23"/>
  <c r="M4619" i="23"/>
  <c r="L4619" i="23"/>
  <c r="K4619" i="23"/>
  <c r="P4618" i="23"/>
  <c r="O4618" i="23"/>
  <c r="N4618" i="23"/>
  <c r="M4618" i="23"/>
  <c r="L4618" i="23"/>
  <c r="K4618" i="23"/>
  <c r="P4617" i="23"/>
  <c r="O4617" i="23"/>
  <c r="N4617" i="23"/>
  <c r="M4617" i="23"/>
  <c r="L4617" i="23"/>
  <c r="K4617" i="23"/>
  <c r="P4616" i="23"/>
  <c r="O4616" i="23"/>
  <c r="N4616" i="23"/>
  <c r="M4616" i="23"/>
  <c r="L4616" i="23"/>
  <c r="K4616" i="23"/>
  <c r="P4615" i="23"/>
  <c r="O4615" i="23"/>
  <c r="N4615" i="23"/>
  <c r="M4615" i="23"/>
  <c r="L4615" i="23"/>
  <c r="K4615" i="23"/>
  <c r="P4614" i="23"/>
  <c r="O4614" i="23"/>
  <c r="N4614" i="23"/>
  <c r="M4614" i="23"/>
  <c r="L4614" i="23"/>
  <c r="K4614" i="23"/>
  <c r="P4613" i="23"/>
  <c r="O4613" i="23"/>
  <c r="N4613" i="23"/>
  <c r="M4613" i="23"/>
  <c r="L4613" i="23"/>
  <c r="K4613" i="23"/>
  <c r="P4612" i="23"/>
  <c r="O4612" i="23"/>
  <c r="N4612" i="23"/>
  <c r="M4612" i="23"/>
  <c r="L4612" i="23"/>
  <c r="K4612" i="23"/>
  <c r="P4611" i="23"/>
  <c r="O4611" i="23"/>
  <c r="N4611" i="23"/>
  <c r="M4611" i="23"/>
  <c r="L4611" i="23"/>
  <c r="K4611" i="23"/>
  <c r="P4610" i="23"/>
  <c r="O4610" i="23"/>
  <c r="N4610" i="23"/>
  <c r="M4610" i="23"/>
  <c r="L4610" i="23"/>
  <c r="K4610" i="23"/>
  <c r="P4609" i="23"/>
  <c r="O4609" i="23"/>
  <c r="N4609" i="23"/>
  <c r="M4609" i="23"/>
  <c r="L4609" i="23"/>
  <c r="K4609" i="23"/>
  <c r="P4608" i="23"/>
  <c r="O4608" i="23"/>
  <c r="N4608" i="23"/>
  <c r="M4608" i="23"/>
  <c r="L4608" i="23"/>
  <c r="K4608" i="23"/>
  <c r="P4607" i="23"/>
  <c r="O4607" i="23"/>
  <c r="N4607" i="23"/>
  <c r="M4607" i="23"/>
  <c r="L4607" i="23"/>
  <c r="K4607" i="23"/>
  <c r="P4606" i="23"/>
  <c r="O4606" i="23"/>
  <c r="N4606" i="23"/>
  <c r="M4606" i="23"/>
  <c r="L4606" i="23"/>
  <c r="K4606" i="23"/>
  <c r="P4605" i="23"/>
  <c r="O4605" i="23"/>
  <c r="N4605" i="23"/>
  <c r="M4605" i="23"/>
  <c r="L4605" i="23"/>
  <c r="K4605" i="23"/>
  <c r="P4604" i="23"/>
  <c r="O4604" i="23"/>
  <c r="N4604" i="23"/>
  <c r="M4604" i="23"/>
  <c r="L4604" i="23"/>
  <c r="K4604" i="23"/>
  <c r="P4603" i="23"/>
  <c r="O4603" i="23"/>
  <c r="N4603" i="23"/>
  <c r="M4603" i="23"/>
  <c r="L4603" i="23"/>
  <c r="K4603" i="23"/>
  <c r="P4602" i="23"/>
  <c r="O4602" i="23"/>
  <c r="N4602" i="23"/>
  <c r="M4602" i="23"/>
  <c r="L4602" i="23"/>
  <c r="K4602" i="23"/>
  <c r="P4601" i="23"/>
  <c r="O4601" i="23"/>
  <c r="N4601" i="23"/>
  <c r="M4601" i="23"/>
  <c r="L4601" i="23"/>
  <c r="K4601" i="23"/>
  <c r="P4600" i="23"/>
  <c r="O4600" i="23"/>
  <c r="N4600" i="23"/>
  <c r="M4600" i="23"/>
  <c r="L4600" i="23"/>
  <c r="K4600" i="23"/>
  <c r="P4599" i="23"/>
  <c r="O4599" i="23"/>
  <c r="N4599" i="23"/>
  <c r="M4599" i="23"/>
  <c r="L4599" i="23"/>
  <c r="K4599" i="23"/>
  <c r="P4598" i="23"/>
  <c r="O4598" i="23"/>
  <c r="N4598" i="23"/>
  <c r="M4598" i="23"/>
  <c r="L4598" i="23"/>
  <c r="K4598" i="23"/>
  <c r="P4597" i="23"/>
  <c r="O4597" i="23"/>
  <c r="N4597" i="23"/>
  <c r="M4597" i="23"/>
  <c r="L4597" i="23"/>
  <c r="K4597" i="23"/>
  <c r="P4596" i="23"/>
  <c r="O4596" i="23"/>
  <c r="N4596" i="23"/>
  <c r="M4596" i="23"/>
  <c r="L4596" i="23"/>
  <c r="K4596" i="23"/>
  <c r="P4595" i="23"/>
  <c r="O4595" i="23"/>
  <c r="N4595" i="23"/>
  <c r="M4595" i="23"/>
  <c r="L4595" i="23"/>
  <c r="K4595" i="23"/>
  <c r="P4594" i="23"/>
  <c r="O4594" i="23"/>
  <c r="N4594" i="23"/>
  <c r="M4594" i="23"/>
  <c r="L4594" i="23"/>
  <c r="K4594" i="23"/>
  <c r="P4593" i="23"/>
  <c r="O4593" i="23"/>
  <c r="N4593" i="23"/>
  <c r="M4593" i="23"/>
  <c r="L4593" i="23"/>
  <c r="K4593" i="23"/>
  <c r="P4592" i="23"/>
  <c r="O4592" i="23"/>
  <c r="N4592" i="23"/>
  <c r="M4592" i="23"/>
  <c r="L4592" i="23"/>
  <c r="K4592" i="23"/>
  <c r="P4591" i="23"/>
  <c r="O4591" i="23"/>
  <c r="N4591" i="23"/>
  <c r="M4591" i="23"/>
  <c r="L4591" i="23"/>
  <c r="K4591" i="23"/>
  <c r="P4590" i="23"/>
  <c r="O4590" i="23"/>
  <c r="N4590" i="23"/>
  <c r="M4590" i="23"/>
  <c r="L4590" i="23"/>
  <c r="K4590" i="23"/>
  <c r="P4589" i="23"/>
  <c r="O4589" i="23"/>
  <c r="N4589" i="23"/>
  <c r="M4589" i="23"/>
  <c r="L4589" i="23"/>
  <c r="K4589" i="23"/>
  <c r="P4588" i="23"/>
  <c r="O4588" i="23"/>
  <c r="N4588" i="23"/>
  <c r="M4588" i="23"/>
  <c r="L4588" i="23"/>
  <c r="K4588" i="23"/>
  <c r="P4587" i="23"/>
  <c r="O4587" i="23"/>
  <c r="N4587" i="23"/>
  <c r="M4587" i="23"/>
  <c r="L4587" i="23"/>
  <c r="K4587" i="23"/>
  <c r="P4586" i="23"/>
  <c r="O4586" i="23"/>
  <c r="N4586" i="23"/>
  <c r="M4586" i="23"/>
  <c r="L4586" i="23"/>
  <c r="K4586" i="23"/>
  <c r="P4585" i="23"/>
  <c r="O4585" i="23"/>
  <c r="N4585" i="23"/>
  <c r="M4585" i="23"/>
  <c r="L4585" i="23"/>
  <c r="K4585" i="23"/>
  <c r="P4584" i="23"/>
  <c r="O4584" i="23"/>
  <c r="N4584" i="23"/>
  <c r="M4584" i="23"/>
  <c r="L4584" i="23"/>
  <c r="K4584" i="23"/>
  <c r="P4583" i="23"/>
  <c r="O4583" i="23"/>
  <c r="N4583" i="23"/>
  <c r="M4583" i="23"/>
  <c r="L4583" i="23"/>
  <c r="K4583" i="23"/>
  <c r="P4582" i="23"/>
  <c r="O4582" i="23"/>
  <c r="N4582" i="23"/>
  <c r="M4582" i="23"/>
  <c r="L4582" i="23"/>
  <c r="K4582" i="23"/>
  <c r="P4581" i="23"/>
  <c r="O4581" i="23"/>
  <c r="N4581" i="23"/>
  <c r="M4581" i="23"/>
  <c r="L4581" i="23"/>
  <c r="K4581" i="23"/>
  <c r="P4580" i="23"/>
  <c r="O4580" i="23"/>
  <c r="N4580" i="23"/>
  <c r="M4580" i="23"/>
  <c r="L4580" i="23"/>
  <c r="K4580" i="23"/>
  <c r="P4579" i="23"/>
  <c r="O4579" i="23"/>
  <c r="N4579" i="23"/>
  <c r="M4579" i="23"/>
  <c r="L4579" i="23"/>
  <c r="K4579" i="23"/>
  <c r="P4578" i="23"/>
  <c r="O4578" i="23"/>
  <c r="N4578" i="23"/>
  <c r="M4578" i="23"/>
  <c r="L4578" i="23"/>
  <c r="K4578" i="23"/>
  <c r="P4577" i="23"/>
  <c r="O4577" i="23"/>
  <c r="N4577" i="23"/>
  <c r="M4577" i="23"/>
  <c r="L4577" i="23"/>
  <c r="K4577" i="23"/>
  <c r="P4576" i="23"/>
  <c r="O4576" i="23"/>
  <c r="N4576" i="23"/>
  <c r="M4576" i="23"/>
  <c r="L4576" i="23"/>
  <c r="K4576" i="23"/>
  <c r="P4575" i="23"/>
  <c r="O4575" i="23"/>
  <c r="N4575" i="23"/>
  <c r="M4575" i="23"/>
  <c r="L4575" i="23"/>
  <c r="K4575" i="23"/>
  <c r="P4574" i="23"/>
  <c r="O4574" i="23"/>
  <c r="N4574" i="23"/>
  <c r="M4574" i="23"/>
  <c r="L4574" i="23"/>
  <c r="K4574" i="23"/>
  <c r="P4573" i="23"/>
  <c r="O4573" i="23"/>
  <c r="N4573" i="23"/>
  <c r="M4573" i="23"/>
  <c r="L4573" i="23"/>
  <c r="K4573" i="23"/>
  <c r="P4572" i="23"/>
  <c r="O4572" i="23"/>
  <c r="N4572" i="23"/>
  <c r="M4572" i="23"/>
  <c r="L4572" i="23"/>
  <c r="K4572" i="23"/>
  <c r="P4571" i="23"/>
  <c r="O4571" i="23"/>
  <c r="N4571" i="23"/>
  <c r="M4571" i="23"/>
  <c r="L4571" i="23"/>
  <c r="K4571" i="23"/>
  <c r="P4570" i="23"/>
  <c r="O4570" i="23"/>
  <c r="N4570" i="23"/>
  <c r="M4570" i="23"/>
  <c r="L4570" i="23"/>
  <c r="K4570" i="23"/>
  <c r="P4569" i="23"/>
  <c r="O4569" i="23"/>
  <c r="N4569" i="23"/>
  <c r="M4569" i="23"/>
  <c r="L4569" i="23"/>
  <c r="K4569" i="23"/>
  <c r="P4568" i="23"/>
  <c r="O4568" i="23"/>
  <c r="N4568" i="23"/>
  <c r="M4568" i="23"/>
  <c r="L4568" i="23"/>
  <c r="K4568" i="23"/>
  <c r="P4567" i="23"/>
  <c r="O4567" i="23"/>
  <c r="N4567" i="23"/>
  <c r="M4567" i="23"/>
  <c r="L4567" i="23"/>
  <c r="K4567" i="23"/>
  <c r="P4566" i="23"/>
  <c r="O4566" i="23"/>
  <c r="N4566" i="23"/>
  <c r="M4566" i="23"/>
  <c r="L4566" i="23"/>
  <c r="K4566" i="23"/>
  <c r="P4565" i="23"/>
  <c r="O4565" i="23"/>
  <c r="N4565" i="23"/>
  <c r="M4565" i="23"/>
  <c r="L4565" i="23"/>
  <c r="K4565" i="23"/>
  <c r="P4564" i="23"/>
  <c r="O4564" i="23"/>
  <c r="N4564" i="23"/>
  <c r="M4564" i="23"/>
  <c r="L4564" i="23"/>
  <c r="K4564" i="23"/>
  <c r="P4563" i="23"/>
  <c r="O4563" i="23"/>
  <c r="N4563" i="23"/>
  <c r="M4563" i="23"/>
  <c r="L4563" i="23"/>
  <c r="K4563" i="23"/>
  <c r="P4562" i="23"/>
  <c r="O4562" i="23"/>
  <c r="N4562" i="23"/>
  <c r="M4562" i="23"/>
  <c r="L4562" i="23"/>
  <c r="K4562" i="23"/>
  <c r="P4561" i="23"/>
  <c r="O4561" i="23"/>
  <c r="N4561" i="23"/>
  <c r="M4561" i="23"/>
  <c r="L4561" i="23"/>
  <c r="K4561" i="23"/>
  <c r="P4560" i="23"/>
  <c r="O4560" i="23"/>
  <c r="N4560" i="23"/>
  <c r="M4560" i="23"/>
  <c r="L4560" i="23"/>
  <c r="K4560" i="23"/>
  <c r="P4559" i="23"/>
  <c r="O4559" i="23"/>
  <c r="N4559" i="23"/>
  <c r="M4559" i="23"/>
  <c r="L4559" i="23"/>
  <c r="K4559" i="23"/>
  <c r="P4558" i="23"/>
  <c r="O4558" i="23"/>
  <c r="N4558" i="23"/>
  <c r="M4558" i="23"/>
  <c r="L4558" i="23"/>
  <c r="K4558" i="23"/>
  <c r="P4557" i="23"/>
  <c r="O4557" i="23"/>
  <c r="N4557" i="23"/>
  <c r="M4557" i="23"/>
  <c r="L4557" i="23"/>
  <c r="K4557" i="23"/>
  <c r="P4556" i="23"/>
  <c r="O4556" i="23"/>
  <c r="N4556" i="23"/>
  <c r="M4556" i="23"/>
  <c r="L4556" i="23"/>
  <c r="K4556" i="23"/>
  <c r="P4555" i="23"/>
  <c r="O4555" i="23"/>
  <c r="N4555" i="23"/>
  <c r="M4555" i="23"/>
  <c r="L4555" i="23"/>
  <c r="K4555" i="23"/>
  <c r="P4554" i="23"/>
  <c r="O4554" i="23"/>
  <c r="N4554" i="23"/>
  <c r="M4554" i="23"/>
  <c r="L4554" i="23"/>
  <c r="K4554" i="23"/>
  <c r="P4553" i="23"/>
  <c r="O4553" i="23"/>
  <c r="N4553" i="23"/>
  <c r="M4553" i="23"/>
  <c r="L4553" i="23"/>
  <c r="K4553" i="23"/>
  <c r="P4552" i="23"/>
  <c r="O4552" i="23"/>
  <c r="N4552" i="23"/>
  <c r="M4552" i="23"/>
  <c r="L4552" i="23"/>
  <c r="K4552" i="23"/>
  <c r="P4551" i="23"/>
  <c r="O4551" i="23"/>
  <c r="N4551" i="23"/>
  <c r="M4551" i="23"/>
  <c r="L4551" i="23"/>
  <c r="K4551" i="23"/>
  <c r="P4550" i="23"/>
  <c r="O4550" i="23"/>
  <c r="N4550" i="23"/>
  <c r="M4550" i="23"/>
  <c r="L4550" i="23"/>
  <c r="K4550" i="23"/>
  <c r="P4549" i="23"/>
  <c r="O4549" i="23"/>
  <c r="N4549" i="23"/>
  <c r="M4549" i="23"/>
  <c r="L4549" i="23"/>
  <c r="K4549" i="23"/>
  <c r="P4548" i="23"/>
  <c r="O4548" i="23"/>
  <c r="N4548" i="23"/>
  <c r="M4548" i="23"/>
  <c r="L4548" i="23"/>
  <c r="K4548" i="23"/>
  <c r="P4547" i="23"/>
  <c r="O4547" i="23"/>
  <c r="N4547" i="23"/>
  <c r="M4547" i="23"/>
  <c r="L4547" i="23"/>
  <c r="K4547" i="23"/>
  <c r="P4546" i="23"/>
  <c r="O4546" i="23"/>
  <c r="N4546" i="23"/>
  <c r="M4546" i="23"/>
  <c r="L4546" i="23"/>
  <c r="K4546" i="23"/>
  <c r="P4545" i="23"/>
  <c r="O4545" i="23"/>
  <c r="N4545" i="23"/>
  <c r="M4545" i="23"/>
  <c r="L4545" i="23"/>
  <c r="K4545" i="23"/>
  <c r="P4544" i="23"/>
  <c r="O4544" i="23"/>
  <c r="N4544" i="23"/>
  <c r="M4544" i="23"/>
  <c r="L4544" i="23"/>
  <c r="K4544" i="23"/>
  <c r="P4543" i="23"/>
  <c r="O4543" i="23"/>
  <c r="N4543" i="23"/>
  <c r="M4543" i="23"/>
  <c r="L4543" i="23"/>
  <c r="K4543" i="23"/>
  <c r="P4542" i="23"/>
  <c r="O4542" i="23"/>
  <c r="N4542" i="23"/>
  <c r="M4542" i="23"/>
  <c r="L4542" i="23"/>
  <c r="K4542" i="23"/>
  <c r="P4541" i="23"/>
  <c r="O4541" i="23"/>
  <c r="N4541" i="23"/>
  <c r="M4541" i="23"/>
  <c r="L4541" i="23"/>
  <c r="K4541" i="23"/>
  <c r="P4540" i="23"/>
  <c r="O4540" i="23"/>
  <c r="N4540" i="23"/>
  <c r="M4540" i="23"/>
  <c r="L4540" i="23"/>
  <c r="K4540" i="23"/>
  <c r="P4539" i="23"/>
  <c r="O4539" i="23"/>
  <c r="N4539" i="23"/>
  <c r="M4539" i="23"/>
  <c r="L4539" i="23"/>
  <c r="K4539" i="23"/>
  <c r="P4538" i="23"/>
  <c r="O4538" i="23"/>
  <c r="N4538" i="23"/>
  <c r="M4538" i="23"/>
  <c r="L4538" i="23"/>
  <c r="K4538" i="23"/>
  <c r="P4537" i="23"/>
  <c r="O4537" i="23"/>
  <c r="N4537" i="23"/>
  <c r="M4537" i="23"/>
  <c r="L4537" i="23"/>
  <c r="K4537" i="23"/>
  <c r="P4536" i="23"/>
  <c r="O4536" i="23"/>
  <c r="N4536" i="23"/>
  <c r="M4536" i="23"/>
  <c r="L4536" i="23"/>
  <c r="K4536" i="23"/>
  <c r="P4535" i="23"/>
  <c r="O4535" i="23"/>
  <c r="N4535" i="23"/>
  <c r="M4535" i="23"/>
  <c r="L4535" i="23"/>
  <c r="K4535" i="23"/>
  <c r="P4534" i="23"/>
  <c r="O4534" i="23"/>
  <c r="N4534" i="23"/>
  <c r="M4534" i="23"/>
  <c r="L4534" i="23"/>
  <c r="K4534" i="23"/>
  <c r="P4533" i="23"/>
  <c r="O4533" i="23"/>
  <c r="N4533" i="23"/>
  <c r="M4533" i="23"/>
  <c r="L4533" i="23"/>
  <c r="K4533" i="23"/>
  <c r="P4532" i="23"/>
  <c r="O4532" i="23"/>
  <c r="N4532" i="23"/>
  <c r="M4532" i="23"/>
  <c r="L4532" i="23"/>
  <c r="K4532" i="23"/>
  <c r="P4531" i="23"/>
  <c r="O4531" i="23"/>
  <c r="N4531" i="23"/>
  <c r="M4531" i="23"/>
  <c r="L4531" i="23"/>
  <c r="K4531" i="23"/>
  <c r="P4530" i="23"/>
  <c r="O4530" i="23"/>
  <c r="N4530" i="23"/>
  <c r="M4530" i="23"/>
  <c r="L4530" i="23"/>
  <c r="K4530" i="23"/>
  <c r="P4529" i="23"/>
  <c r="O4529" i="23"/>
  <c r="N4529" i="23"/>
  <c r="M4529" i="23"/>
  <c r="L4529" i="23"/>
  <c r="K4529" i="23"/>
  <c r="P4528" i="23"/>
  <c r="O4528" i="23"/>
  <c r="N4528" i="23"/>
  <c r="M4528" i="23"/>
  <c r="L4528" i="23"/>
  <c r="K4528" i="23"/>
  <c r="P4527" i="23"/>
  <c r="O4527" i="23"/>
  <c r="N4527" i="23"/>
  <c r="M4527" i="23"/>
  <c r="L4527" i="23"/>
  <c r="K4527" i="23"/>
  <c r="P4526" i="23"/>
  <c r="O4526" i="23"/>
  <c r="N4526" i="23"/>
  <c r="M4526" i="23"/>
  <c r="L4526" i="23"/>
  <c r="K4526" i="23"/>
  <c r="P4525" i="23"/>
  <c r="O4525" i="23"/>
  <c r="N4525" i="23"/>
  <c r="M4525" i="23"/>
  <c r="L4525" i="23"/>
  <c r="K4525" i="23"/>
  <c r="P4524" i="23"/>
  <c r="O4524" i="23"/>
  <c r="N4524" i="23"/>
  <c r="M4524" i="23"/>
  <c r="L4524" i="23"/>
  <c r="K4524" i="23"/>
  <c r="P4523" i="23"/>
  <c r="O4523" i="23"/>
  <c r="N4523" i="23"/>
  <c r="M4523" i="23"/>
  <c r="L4523" i="23"/>
  <c r="K4523" i="23"/>
  <c r="P4522" i="23"/>
  <c r="O4522" i="23"/>
  <c r="N4522" i="23"/>
  <c r="M4522" i="23"/>
  <c r="L4522" i="23"/>
  <c r="K4522" i="23"/>
  <c r="P4521" i="23"/>
  <c r="O4521" i="23"/>
  <c r="N4521" i="23"/>
  <c r="M4521" i="23"/>
  <c r="L4521" i="23"/>
  <c r="K4521" i="23"/>
  <c r="P4520" i="23"/>
  <c r="O4520" i="23"/>
  <c r="N4520" i="23"/>
  <c r="M4520" i="23"/>
  <c r="L4520" i="23"/>
  <c r="K4520" i="23"/>
  <c r="P4519" i="23"/>
  <c r="O4519" i="23"/>
  <c r="N4519" i="23"/>
  <c r="M4519" i="23"/>
  <c r="L4519" i="23"/>
  <c r="K4519" i="23"/>
  <c r="P4518" i="23"/>
  <c r="O4518" i="23"/>
  <c r="N4518" i="23"/>
  <c r="M4518" i="23"/>
  <c r="L4518" i="23"/>
  <c r="K4518" i="23"/>
  <c r="P4517" i="23"/>
  <c r="O4517" i="23"/>
  <c r="N4517" i="23"/>
  <c r="M4517" i="23"/>
  <c r="L4517" i="23"/>
  <c r="K4517" i="23"/>
  <c r="P4516" i="23"/>
  <c r="O4516" i="23"/>
  <c r="N4516" i="23"/>
  <c r="M4516" i="23"/>
  <c r="L4516" i="23"/>
  <c r="K4516" i="23"/>
  <c r="P4515" i="23"/>
  <c r="O4515" i="23"/>
  <c r="N4515" i="23"/>
  <c r="M4515" i="23"/>
  <c r="L4515" i="23"/>
  <c r="K4515" i="23"/>
  <c r="P4514" i="23"/>
  <c r="O4514" i="23"/>
  <c r="N4514" i="23"/>
  <c r="M4514" i="23"/>
  <c r="L4514" i="23"/>
  <c r="K4514" i="23"/>
  <c r="P4513" i="23"/>
  <c r="O4513" i="23"/>
  <c r="N4513" i="23"/>
  <c r="M4513" i="23"/>
  <c r="L4513" i="23"/>
  <c r="K4513" i="23"/>
  <c r="P4512" i="23"/>
  <c r="O4512" i="23"/>
  <c r="N4512" i="23"/>
  <c r="M4512" i="23"/>
  <c r="L4512" i="23"/>
  <c r="K4512" i="23"/>
  <c r="P4511" i="23"/>
  <c r="O4511" i="23"/>
  <c r="N4511" i="23"/>
  <c r="M4511" i="23"/>
  <c r="L4511" i="23"/>
  <c r="K4511" i="23"/>
  <c r="P4510" i="23"/>
  <c r="O4510" i="23"/>
  <c r="N4510" i="23"/>
  <c r="M4510" i="23"/>
  <c r="L4510" i="23"/>
  <c r="K4510" i="23"/>
  <c r="P4509" i="23"/>
  <c r="O4509" i="23"/>
  <c r="N4509" i="23"/>
  <c r="M4509" i="23"/>
  <c r="L4509" i="23"/>
  <c r="K4509" i="23"/>
  <c r="P4508" i="23"/>
  <c r="O4508" i="23"/>
  <c r="N4508" i="23"/>
  <c r="M4508" i="23"/>
  <c r="L4508" i="23"/>
  <c r="K4508" i="23"/>
  <c r="P4507" i="23"/>
  <c r="O4507" i="23"/>
  <c r="N4507" i="23"/>
  <c r="M4507" i="23"/>
  <c r="L4507" i="23"/>
  <c r="K4507" i="23"/>
  <c r="P4506" i="23"/>
  <c r="O4506" i="23"/>
  <c r="N4506" i="23"/>
  <c r="M4506" i="23"/>
  <c r="L4506" i="23"/>
  <c r="K4506" i="23"/>
  <c r="P4505" i="23"/>
  <c r="O4505" i="23"/>
  <c r="N4505" i="23"/>
  <c r="M4505" i="23"/>
  <c r="L4505" i="23"/>
  <c r="K4505" i="23"/>
  <c r="P4504" i="23"/>
  <c r="O4504" i="23"/>
  <c r="N4504" i="23"/>
  <c r="M4504" i="23"/>
  <c r="L4504" i="23"/>
  <c r="K4504" i="23"/>
  <c r="P4503" i="23"/>
  <c r="O4503" i="23"/>
  <c r="N4503" i="23"/>
  <c r="M4503" i="23"/>
  <c r="L4503" i="23"/>
  <c r="K4503" i="23"/>
  <c r="P4502" i="23"/>
  <c r="O4502" i="23"/>
  <c r="N4502" i="23"/>
  <c r="M4502" i="23"/>
  <c r="L4502" i="23"/>
  <c r="K4502" i="23"/>
  <c r="P4501" i="23"/>
  <c r="O4501" i="23"/>
  <c r="N4501" i="23"/>
  <c r="M4501" i="23"/>
  <c r="L4501" i="23"/>
  <c r="K4501" i="23"/>
  <c r="P4500" i="23"/>
  <c r="O4500" i="23"/>
  <c r="N4500" i="23"/>
  <c r="M4500" i="23"/>
  <c r="L4500" i="23"/>
  <c r="K4500" i="23"/>
  <c r="P4499" i="23"/>
  <c r="O4499" i="23"/>
  <c r="N4499" i="23"/>
  <c r="M4499" i="23"/>
  <c r="L4499" i="23"/>
  <c r="K4499" i="23"/>
  <c r="P4498" i="23"/>
  <c r="O4498" i="23"/>
  <c r="N4498" i="23"/>
  <c r="M4498" i="23"/>
  <c r="L4498" i="23"/>
  <c r="K4498" i="23"/>
  <c r="P4497" i="23"/>
  <c r="O4497" i="23"/>
  <c r="N4497" i="23"/>
  <c r="M4497" i="23"/>
  <c r="L4497" i="23"/>
  <c r="K4497" i="23"/>
  <c r="P4496" i="23"/>
  <c r="O4496" i="23"/>
  <c r="N4496" i="23"/>
  <c r="M4496" i="23"/>
  <c r="L4496" i="23"/>
  <c r="K4496" i="23"/>
  <c r="P4495" i="23"/>
  <c r="O4495" i="23"/>
  <c r="N4495" i="23"/>
  <c r="M4495" i="23"/>
  <c r="L4495" i="23"/>
  <c r="K4495" i="23"/>
  <c r="P4494" i="23"/>
  <c r="O4494" i="23"/>
  <c r="N4494" i="23"/>
  <c r="M4494" i="23"/>
  <c r="L4494" i="23"/>
  <c r="K4494" i="23"/>
  <c r="P4493" i="23"/>
  <c r="O4493" i="23"/>
  <c r="N4493" i="23"/>
  <c r="M4493" i="23"/>
  <c r="L4493" i="23"/>
  <c r="K4493" i="23"/>
  <c r="P4492" i="23"/>
  <c r="O4492" i="23"/>
  <c r="N4492" i="23"/>
  <c r="M4492" i="23"/>
  <c r="L4492" i="23"/>
  <c r="K4492" i="23"/>
  <c r="P4491" i="23"/>
  <c r="O4491" i="23"/>
  <c r="N4491" i="23"/>
  <c r="M4491" i="23"/>
  <c r="L4491" i="23"/>
  <c r="K4491" i="23"/>
  <c r="P4490" i="23"/>
  <c r="O4490" i="23"/>
  <c r="N4490" i="23"/>
  <c r="M4490" i="23"/>
  <c r="L4490" i="23"/>
  <c r="K4490" i="23"/>
  <c r="P4489" i="23"/>
  <c r="O4489" i="23"/>
  <c r="N4489" i="23"/>
  <c r="M4489" i="23"/>
  <c r="L4489" i="23"/>
  <c r="K4489" i="23"/>
  <c r="P4488" i="23"/>
  <c r="O4488" i="23"/>
  <c r="N4488" i="23"/>
  <c r="M4488" i="23"/>
  <c r="L4488" i="23"/>
  <c r="K4488" i="23"/>
  <c r="P4487" i="23"/>
  <c r="O4487" i="23"/>
  <c r="N4487" i="23"/>
  <c r="M4487" i="23"/>
  <c r="L4487" i="23"/>
  <c r="K4487" i="23"/>
  <c r="P4486" i="23"/>
  <c r="O4486" i="23"/>
  <c r="N4486" i="23"/>
  <c r="M4486" i="23"/>
  <c r="L4486" i="23"/>
  <c r="K4486" i="23"/>
  <c r="P4485" i="23"/>
  <c r="O4485" i="23"/>
  <c r="N4485" i="23"/>
  <c r="M4485" i="23"/>
  <c r="L4485" i="23"/>
  <c r="K4485" i="23"/>
  <c r="P4484" i="23"/>
  <c r="O4484" i="23"/>
  <c r="N4484" i="23"/>
  <c r="M4484" i="23"/>
  <c r="L4484" i="23"/>
  <c r="K4484" i="23"/>
  <c r="P4483" i="23"/>
  <c r="O4483" i="23"/>
  <c r="N4483" i="23"/>
  <c r="M4483" i="23"/>
  <c r="L4483" i="23"/>
  <c r="K4483" i="23"/>
  <c r="P4482" i="23"/>
  <c r="O4482" i="23"/>
  <c r="N4482" i="23"/>
  <c r="M4482" i="23"/>
  <c r="L4482" i="23"/>
  <c r="K4482" i="23"/>
  <c r="P4481" i="23"/>
  <c r="O4481" i="23"/>
  <c r="N4481" i="23"/>
  <c r="M4481" i="23"/>
  <c r="L4481" i="23"/>
  <c r="K4481" i="23"/>
  <c r="P4480" i="23"/>
  <c r="O4480" i="23"/>
  <c r="N4480" i="23"/>
  <c r="M4480" i="23"/>
  <c r="L4480" i="23"/>
  <c r="K4480" i="23"/>
  <c r="P4479" i="23"/>
  <c r="O4479" i="23"/>
  <c r="N4479" i="23"/>
  <c r="M4479" i="23"/>
  <c r="L4479" i="23"/>
  <c r="K4479" i="23"/>
  <c r="P4478" i="23"/>
  <c r="O4478" i="23"/>
  <c r="N4478" i="23"/>
  <c r="M4478" i="23"/>
  <c r="L4478" i="23"/>
  <c r="K4478" i="23"/>
  <c r="P4477" i="23"/>
  <c r="O4477" i="23"/>
  <c r="N4477" i="23"/>
  <c r="M4477" i="23"/>
  <c r="L4477" i="23"/>
  <c r="K4477" i="23"/>
  <c r="P4476" i="23"/>
  <c r="O4476" i="23"/>
  <c r="N4476" i="23"/>
  <c r="M4476" i="23"/>
  <c r="L4476" i="23"/>
  <c r="K4476" i="23"/>
  <c r="P4475" i="23"/>
  <c r="O4475" i="23"/>
  <c r="N4475" i="23"/>
  <c r="M4475" i="23"/>
  <c r="L4475" i="23"/>
  <c r="K4475" i="23"/>
  <c r="P4474" i="23"/>
  <c r="O4474" i="23"/>
  <c r="N4474" i="23"/>
  <c r="M4474" i="23"/>
  <c r="L4474" i="23"/>
  <c r="K4474" i="23"/>
  <c r="P4473" i="23"/>
  <c r="O4473" i="23"/>
  <c r="N4473" i="23"/>
  <c r="M4473" i="23"/>
  <c r="L4473" i="23"/>
  <c r="K4473" i="23"/>
  <c r="P4472" i="23"/>
  <c r="O4472" i="23"/>
  <c r="N4472" i="23"/>
  <c r="M4472" i="23"/>
  <c r="L4472" i="23"/>
  <c r="K4472" i="23"/>
  <c r="P4471" i="23"/>
  <c r="O4471" i="23"/>
  <c r="N4471" i="23"/>
  <c r="M4471" i="23"/>
  <c r="L4471" i="23"/>
  <c r="K4471" i="23"/>
  <c r="P4470" i="23"/>
  <c r="O4470" i="23"/>
  <c r="N4470" i="23"/>
  <c r="M4470" i="23"/>
  <c r="L4470" i="23"/>
  <c r="K4470" i="23"/>
  <c r="P4469" i="23"/>
  <c r="O4469" i="23"/>
  <c r="N4469" i="23"/>
  <c r="M4469" i="23"/>
  <c r="L4469" i="23"/>
  <c r="K4469" i="23"/>
  <c r="P4468" i="23"/>
  <c r="O4468" i="23"/>
  <c r="N4468" i="23"/>
  <c r="M4468" i="23"/>
  <c r="L4468" i="23"/>
  <c r="K4468" i="23"/>
  <c r="P4467" i="23"/>
  <c r="O4467" i="23"/>
  <c r="N4467" i="23"/>
  <c r="M4467" i="23"/>
  <c r="L4467" i="23"/>
  <c r="K4467" i="23"/>
  <c r="P4466" i="23"/>
  <c r="O4466" i="23"/>
  <c r="N4466" i="23"/>
  <c r="M4466" i="23"/>
  <c r="L4466" i="23"/>
  <c r="K4466" i="23"/>
  <c r="P4465" i="23"/>
  <c r="O4465" i="23"/>
  <c r="N4465" i="23"/>
  <c r="M4465" i="23"/>
  <c r="L4465" i="23"/>
  <c r="K4465" i="23"/>
  <c r="P4464" i="23"/>
  <c r="O4464" i="23"/>
  <c r="N4464" i="23"/>
  <c r="M4464" i="23"/>
  <c r="L4464" i="23"/>
  <c r="K4464" i="23"/>
  <c r="P4463" i="23"/>
  <c r="O4463" i="23"/>
  <c r="N4463" i="23"/>
  <c r="M4463" i="23"/>
  <c r="L4463" i="23"/>
  <c r="K4463" i="23"/>
  <c r="P4462" i="23"/>
  <c r="O4462" i="23"/>
  <c r="N4462" i="23"/>
  <c r="M4462" i="23"/>
  <c r="L4462" i="23"/>
  <c r="K4462" i="23"/>
  <c r="P4461" i="23"/>
  <c r="O4461" i="23"/>
  <c r="N4461" i="23"/>
  <c r="M4461" i="23"/>
  <c r="L4461" i="23"/>
  <c r="K4461" i="23"/>
  <c r="P4460" i="23"/>
  <c r="O4460" i="23"/>
  <c r="N4460" i="23"/>
  <c r="M4460" i="23"/>
  <c r="L4460" i="23"/>
  <c r="K4460" i="23"/>
  <c r="P4459" i="23"/>
  <c r="O4459" i="23"/>
  <c r="N4459" i="23"/>
  <c r="M4459" i="23"/>
  <c r="L4459" i="23"/>
  <c r="K4459" i="23"/>
  <c r="P4458" i="23"/>
  <c r="O4458" i="23"/>
  <c r="N4458" i="23"/>
  <c r="M4458" i="23"/>
  <c r="L4458" i="23"/>
  <c r="K4458" i="23"/>
  <c r="P4457" i="23"/>
  <c r="O4457" i="23"/>
  <c r="N4457" i="23"/>
  <c r="M4457" i="23"/>
  <c r="L4457" i="23"/>
  <c r="K4457" i="23"/>
  <c r="P4456" i="23"/>
  <c r="O4456" i="23"/>
  <c r="N4456" i="23"/>
  <c r="M4456" i="23"/>
  <c r="L4456" i="23"/>
  <c r="K4456" i="23"/>
  <c r="P4455" i="23"/>
  <c r="O4455" i="23"/>
  <c r="N4455" i="23"/>
  <c r="M4455" i="23"/>
  <c r="L4455" i="23"/>
  <c r="K4455" i="23"/>
  <c r="P4454" i="23"/>
  <c r="O4454" i="23"/>
  <c r="N4454" i="23"/>
  <c r="M4454" i="23"/>
  <c r="L4454" i="23"/>
  <c r="K4454" i="23"/>
  <c r="P4453" i="23"/>
  <c r="O4453" i="23"/>
  <c r="N4453" i="23"/>
  <c r="M4453" i="23"/>
  <c r="L4453" i="23"/>
  <c r="K4453" i="23"/>
  <c r="P4452" i="23"/>
  <c r="O4452" i="23"/>
  <c r="N4452" i="23"/>
  <c r="M4452" i="23"/>
  <c r="L4452" i="23"/>
  <c r="K4452" i="23"/>
  <c r="P4451" i="23"/>
  <c r="O4451" i="23"/>
  <c r="N4451" i="23"/>
  <c r="M4451" i="23"/>
  <c r="L4451" i="23"/>
  <c r="K4451" i="23"/>
  <c r="P4450" i="23"/>
  <c r="O4450" i="23"/>
  <c r="N4450" i="23"/>
  <c r="M4450" i="23"/>
  <c r="L4450" i="23"/>
  <c r="K4450" i="23"/>
  <c r="P4449" i="23"/>
  <c r="O4449" i="23"/>
  <c r="N4449" i="23"/>
  <c r="M4449" i="23"/>
  <c r="L4449" i="23"/>
  <c r="K4449" i="23"/>
  <c r="P4448" i="23"/>
  <c r="O4448" i="23"/>
  <c r="N4448" i="23"/>
  <c r="M4448" i="23"/>
  <c r="L4448" i="23"/>
  <c r="K4448" i="23"/>
  <c r="P4447" i="23"/>
  <c r="O4447" i="23"/>
  <c r="N4447" i="23"/>
  <c r="M4447" i="23"/>
  <c r="L4447" i="23"/>
  <c r="K4447" i="23"/>
  <c r="P4446" i="23"/>
  <c r="O4446" i="23"/>
  <c r="N4446" i="23"/>
  <c r="M4446" i="23"/>
  <c r="L4446" i="23"/>
  <c r="K4446" i="23"/>
  <c r="P4445" i="23"/>
  <c r="O4445" i="23"/>
  <c r="N4445" i="23"/>
  <c r="M4445" i="23"/>
  <c r="L4445" i="23"/>
  <c r="K4445" i="23"/>
  <c r="P4444" i="23"/>
  <c r="O4444" i="23"/>
  <c r="N4444" i="23"/>
  <c r="M4444" i="23"/>
  <c r="L4444" i="23"/>
  <c r="K4444" i="23"/>
  <c r="P4443" i="23"/>
  <c r="O4443" i="23"/>
  <c r="N4443" i="23"/>
  <c r="M4443" i="23"/>
  <c r="L4443" i="23"/>
  <c r="K4443" i="23"/>
  <c r="P4442" i="23"/>
  <c r="O4442" i="23"/>
  <c r="N4442" i="23"/>
  <c r="M4442" i="23"/>
  <c r="L4442" i="23"/>
  <c r="K4442" i="23"/>
  <c r="P4441" i="23"/>
  <c r="O4441" i="23"/>
  <c r="N4441" i="23"/>
  <c r="M4441" i="23"/>
  <c r="L4441" i="23"/>
  <c r="K4441" i="23"/>
  <c r="P4440" i="23"/>
  <c r="O4440" i="23"/>
  <c r="N4440" i="23"/>
  <c r="M4440" i="23"/>
  <c r="L4440" i="23"/>
  <c r="K4440" i="23"/>
  <c r="P4439" i="23"/>
  <c r="O4439" i="23"/>
  <c r="N4439" i="23"/>
  <c r="M4439" i="23"/>
  <c r="L4439" i="23"/>
  <c r="K4439" i="23"/>
  <c r="P4438" i="23"/>
  <c r="O4438" i="23"/>
  <c r="N4438" i="23"/>
  <c r="M4438" i="23"/>
  <c r="L4438" i="23"/>
  <c r="K4438" i="23"/>
  <c r="P4437" i="23"/>
  <c r="O4437" i="23"/>
  <c r="N4437" i="23"/>
  <c r="M4437" i="23"/>
  <c r="L4437" i="23"/>
  <c r="K4437" i="23"/>
  <c r="P4436" i="23"/>
  <c r="O4436" i="23"/>
  <c r="N4436" i="23"/>
  <c r="M4436" i="23"/>
  <c r="L4436" i="23"/>
  <c r="K4436" i="23"/>
  <c r="P4435" i="23"/>
  <c r="O4435" i="23"/>
  <c r="N4435" i="23"/>
  <c r="M4435" i="23"/>
  <c r="L4435" i="23"/>
  <c r="K4435" i="23"/>
  <c r="P4434" i="23"/>
  <c r="O4434" i="23"/>
  <c r="N4434" i="23"/>
  <c r="M4434" i="23"/>
  <c r="L4434" i="23"/>
  <c r="K4434" i="23"/>
  <c r="P4433" i="23"/>
  <c r="O4433" i="23"/>
  <c r="N4433" i="23"/>
  <c r="M4433" i="23"/>
  <c r="L4433" i="23"/>
  <c r="K4433" i="23"/>
  <c r="P4432" i="23"/>
  <c r="O4432" i="23"/>
  <c r="N4432" i="23"/>
  <c r="M4432" i="23"/>
  <c r="L4432" i="23"/>
  <c r="K4432" i="23"/>
  <c r="P4431" i="23"/>
  <c r="O4431" i="23"/>
  <c r="N4431" i="23"/>
  <c r="M4431" i="23"/>
  <c r="L4431" i="23"/>
  <c r="K4431" i="23"/>
  <c r="P4430" i="23"/>
  <c r="O4430" i="23"/>
  <c r="N4430" i="23"/>
  <c r="M4430" i="23"/>
  <c r="L4430" i="23"/>
  <c r="K4430" i="23"/>
  <c r="P4429" i="23"/>
  <c r="O4429" i="23"/>
  <c r="N4429" i="23"/>
  <c r="M4429" i="23"/>
  <c r="L4429" i="23"/>
  <c r="K4429" i="23"/>
  <c r="P4428" i="23"/>
  <c r="O4428" i="23"/>
  <c r="N4428" i="23"/>
  <c r="M4428" i="23"/>
  <c r="L4428" i="23"/>
  <c r="K4428" i="23"/>
  <c r="P4427" i="23"/>
  <c r="O4427" i="23"/>
  <c r="N4427" i="23"/>
  <c r="M4427" i="23"/>
  <c r="L4427" i="23"/>
  <c r="K4427" i="23"/>
  <c r="P4426" i="23"/>
  <c r="O4426" i="23"/>
  <c r="N4426" i="23"/>
  <c r="M4426" i="23"/>
  <c r="L4426" i="23"/>
  <c r="K4426" i="23"/>
  <c r="P4425" i="23"/>
  <c r="O4425" i="23"/>
  <c r="N4425" i="23"/>
  <c r="M4425" i="23"/>
  <c r="L4425" i="23"/>
  <c r="K4425" i="23"/>
  <c r="P4424" i="23"/>
  <c r="O4424" i="23"/>
  <c r="N4424" i="23"/>
  <c r="M4424" i="23"/>
  <c r="L4424" i="23"/>
  <c r="K4424" i="23"/>
  <c r="P4423" i="23"/>
  <c r="O4423" i="23"/>
  <c r="N4423" i="23"/>
  <c r="M4423" i="23"/>
  <c r="L4423" i="23"/>
  <c r="K4423" i="23"/>
  <c r="P4422" i="23"/>
  <c r="O4422" i="23"/>
  <c r="N4422" i="23"/>
  <c r="M4422" i="23"/>
  <c r="L4422" i="23"/>
  <c r="K4422" i="23"/>
  <c r="P4421" i="23"/>
  <c r="O4421" i="23"/>
  <c r="N4421" i="23"/>
  <c r="M4421" i="23"/>
  <c r="L4421" i="23"/>
  <c r="K4421" i="23"/>
  <c r="P4420" i="23"/>
  <c r="O4420" i="23"/>
  <c r="N4420" i="23"/>
  <c r="M4420" i="23"/>
  <c r="L4420" i="23"/>
  <c r="K4420" i="23"/>
  <c r="P4419" i="23"/>
  <c r="O4419" i="23"/>
  <c r="N4419" i="23"/>
  <c r="M4419" i="23"/>
  <c r="L4419" i="23"/>
  <c r="K4419" i="23"/>
  <c r="P4418" i="23"/>
  <c r="O4418" i="23"/>
  <c r="N4418" i="23"/>
  <c r="M4418" i="23"/>
  <c r="L4418" i="23"/>
  <c r="K4418" i="23"/>
  <c r="P4417" i="23"/>
  <c r="O4417" i="23"/>
  <c r="N4417" i="23"/>
  <c r="M4417" i="23"/>
  <c r="L4417" i="23"/>
  <c r="K4417" i="23"/>
  <c r="P4416" i="23"/>
  <c r="O4416" i="23"/>
  <c r="N4416" i="23"/>
  <c r="M4416" i="23"/>
  <c r="L4416" i="23"/>
  <c r="K4416" i="23"/>
  <c r="P4415" i="23"/>
  <c r="O4415" i="23"/>
  <c r="N4415" i="23"/>
  <c r="M4415" i="23"/>
  <c r="L4415" i="23"/>
  <c r="K4415" i="23"/>
  <c r="P4414" i="23"/>
  <c r="O4414" i="23"/>
  <c r="N4414" i="23"/>
  <c r="M4414" i="23"/>
  <c r="L4414" i="23"/>
  <c r="K4414" i="23"/>
  <c r="P4413" i="23"/>
  <c r="O4413" i="23"/>
  <c r="N4413" i="23"/>
  <c r="M4413" i="23"/>
  <c r="L4413" i="23"/>
  <c r="K4413" i="23"/>
  <c r="P4412" i="23"/>
  <c r="O4412" i="23"/>
  <c r="N4412" i="23"/>
  <c r="M4412" i="23"/>
  <c r="L4412" i="23"/>
  <c r="K4412" i="23"/>
  <c r="P4411" i="23"/>
  <c r="O4411" i="23"/>
  <c r="N4411" i="23"/>
  <c r="M4411" i="23"/>
  <c r="L4411" i="23"/>
  <c r="K4411" i="23"/>
  <c r="P4410" i="23"/>
  <c r="O4410" i="23"/>
  <c r="N4410" i="23"/>
  <c r="M4410" i="23"/>
  <c r="L4410" i="23"/>
  <c r="K4410" i="23"/>
  <c r="P4409" i="23"/>
  <c r="O4409" i="23"/>
  <c r="N4409" i="23"/>
  <c r="M4409" i="23"/>
  <c r="L4409" i="23"/>
  <c r="K4409" i="23"/>
  <c r="P4408" i="23"/>
  <c r="O4408" i="23"/>
  <c r="N4408" i="23"/>
  <c r="M4408" i="23"/>
  <c r="L4408" i="23"/>
  <c r="K4408" i="23"/>
  <c r="P4407" i="23"/>
  <c r="O4407" i="23"/>
  <c r="N4407" i="23"/>
  <c r="M4407" i="23"/>
  <c r="L4407" i="23"/>
  <c r="K4407" i="23"/>
  <c r="P4406" i="23"/>
  <c r="O4406" i="23"/>
  <c r="N4406" i="23"/>
  <c r="M4406" i="23"/>
  <c r="L4406" i="23"/>
  <c r="K4406" i="23"/>
  <c r="P4405" i="23"/>
  <c r="O4405" i="23"/>
  <c r="N4405" i="23"/>
  <c r="M4405" i="23"/>
  <c r="L4405" i="23"/>
  <c r="K4405" i="23"/>
  <c r="P4404" i="23"/>
  <c r="O4404" i="23"/>
  <c r="N4404" i="23"/>
  <c r="M4404" i="23"/>
  <c r="L4404" i="23"/>
  <c r="K4404" i="23"/>
  <c r="P4403" i="23"/>
  <c r="O4403" i="23"/>
  <c r="N4403" i="23"/>
  <c r="M4403" i="23"/>
  <c r="L4403" i="23"/>
  <c r="K4403" i="23"/>
  <c r="P4402" i="23"/>
  <c r="O4402" i="23"/>
  <c r="N4402" i="23"/>
  <c r="M4402" i="23"/>
  <c r="L4402" i="23"/>
  <c r="K4402" i="23"/>
  <c r="P4401" i="23"/>
  <c r="O4401" i="23"/>
  <c r="N4401" i="23"/>
  <c r="M4401" i="23"/>
  <c r="L4401" i="23"/>
  <c r="K4401" i="23"/>
  <c r="P4400" i="23"/>
  <c r="O4400" i="23"/>
  <c r="N4400" i="23"/>
  <c r="M4400" i="23"/>
  <c r="L4400" i="23"/>
  <c r="K4400" i="23"/>
  <c r="P4399" i="23"/>
  <c r="O4399" i="23"/>
  <c r="N4399" i="23"/>
  <c r="M4399" i="23"/>
  <c r="L4399" i="23"/>
  <c r="K4399" i="23"/>
  <c r="P4398" i="23"/>
  <c r="O4398" i="23"/>
  <c r="N4398" i="23"/>
  <c r="M4398" i="23"/>
  <c r="L4398" i="23"/>
  <c r="K4398" i="23"/>
  <c r="P4397" i="23"/>
  <c r="O4397" i="23"/>
  <c r="N4397" i="23"/>
  <c r="M4397" i="23"/>
  <c r="L4397" i="23"/>
  <c r="K4397" i="23"/>
  <c r="P4396" i="23"/>
  <c r="O4396" i="23"/>
  <c r="N4396" i="23"/>
  <c r="M4396" i="23"/>
  <c r="L4396" i="23"/>
  <c r="K4396" i="23"/>
  <c r="P4395" i="23"/>
  <c r="O4395" i="23"/>
  <c r="N4395" i="23"/>
  <c r="M4395" i="23"/>
  <c r="L4395" i="23"/>
  <c r="K4395" i="23"/>
  <c r="P4394" i="23"/>
  <c r="O4394" i="23"/>
  <c r="N4394" i="23"/>
  <c r="M4394" i="23"/>
  <c r="L4394" i="23"/>
  <c r="K4394" i="23"/>
  <c r="P4393" i="23"/>
  <c r="O4393" i="23"/>
  <c r="N4393" i="23"/>
  <c r="M4393" i="23"/>
  <c r="L4393" i="23"/>
  <c r="K4393" i="23"/>
  <c r="P4392" i="23"/>
  <c r="O4392" i="23"/>
  <c r="N4392" i="23"/>
  <c r="M4392" i="23"/>
  <c r="L4392" i="23"/>
  <c r="K4392" i="23"/>
  <c r="P4391" i="23"/>
  <c r="O4391" i="23"/>
  <c r="N4391" i="23"/>
  <c r="M4391" i="23"/>
  <c r="L4391" i="23"/>
  <c r="K4391" i="23"/>
  <c r="P4390" i="23"/>
  <c r="O4390" i="23"/>
  <c r="N4390" i="23"/>
  <c r="M4390" i="23"/>
  <c r="L4390" i="23"/>
  <c r="K4390" i="23"/>
  <c r="P4389" i="23"/>
  <c r="O4389" i="23"/>
  <c r="N4389" i="23"/>
  <c r="M4389" i="23"/>
  <c r="L4389" i="23"/>
  <c r="K4389" i="23"/>
  <c r="P4388" i="23"/>
  <c r="O4388" i="23"/>
  <c r="N4388" i="23"/>
  <c r="M4388" i="23"/>
  <c r="L4388" i="23"/>
  <c r="K4388" i="23"/>
  <c r="P4387" i="23"/>
  <c r="O4387" i="23"/>
  <c r="N4387" i="23"/>
  <c r="M4387" i="23"/>
  <c r="L4387" i="23"/>
  <c r="K4387" i="23"/>
  <c r="P4386" i="23"/>
  <c r="O4386" i="23"/>
  <c r="N4386" i="23"/>
  <c r="M4386" i="23"/>
  <c r="L4386" i="23"/>
  <c r="K4386" i="23"/>
  <c r="P4385" i="23"/>
  <c r="O4385" i="23"/>
  <c r="N4385" i="23"/>
  <c r="M4385" i="23"/>
  <c r="L4385" i="23"/>
  <c r="K4385" i="23"/>
  <c r="P4384" i="23"/>
  <c r="O4384" i="23"/>
  <c r="N4384" i="23"/>
  <c r="M4384" i="23"/>
  <c r="L4384" i="23"/>
  <c r="K4384" i="23"/>
  <c r="P4383" i="23"/>
  <c r="O4383" i="23"/>
  <c r="N4383" i="23"/>
  <c r="M4383" i="23"/>
  <c r="L4383" i="23"/>
  <c r="K4383" i="23"/>
  <c r="P4382" i="23"/>
  <c r="O4382" i="23"/>
  <c r="N4382" i="23"/>
  <c r="M4382" i="23"/>
  <c r="L4382" i="23"/>
  <c r="K4382" i="23"/>
  <c r="P4381" i="23"/>
  <c r="O4381" i="23"/>
  <c r="N4381" i="23"/>
  <c r="M4381" i="23"/>
  <c r="L4381" i="23"/>
  <c r="K4381" i="23"/>
  <c r="P4380" i="23"/>
  <c r="O4380" i="23"/>
  <c r="N4380" i="23"/>
  <c r="M4380" i="23"/>
  <c r="L4380" i="23"/>
  <c r="K4380" i="23"/>
  <c r="P4379" i="23"/>
  <c r="O4379" i="23"/>
  <c r="N4379" i="23"/>
  <c r="M4379" i="23"/>
  <c r="L4379" i="23"/>
  <c r="K4379" i="23"/>
  <c r="P4378" i="23"/>
  <c r="O4378" i="23"/>
  <c r="N4378" i="23"/>
  <c r="M4378" i="23"/>
  <c r="L4378" i="23"/>
  <c r="K4378" i="23"/>
  <c r="P4377" i="23"/>
  <c r="O4377" i="23"/>
  <c r="N4377" i="23"/>
  <c r="M4377" i="23"/>
  <c r="L4377" i="23"/>
  <c r="K4377" i="23"/>
  <c r="P4376" i="23"/>
  <c r="O4376" i="23"/>
  <c r="N4376" i="23"/>
  <c r="M4376" i="23"/>
  <c r="L4376" i="23"/>
  <c r="K4376" i="23"/>
  <c r="P4375" i="23"/>
  <c r="O4375" i="23"/>
  <c r="N4375" i="23"/>
  <c r="M4375" i="23"/>
  <c r="L4375" i="23"/>
  <c r="K4375" i="23"/>
  <c r="P4374" i="23"/>
  <c r="O4374" i="23"/>
  <c r="N4374" i="23"/>
  <c r="M4374" i="23"/>
  <c r="L4374" i="23"/>
  <c r="K4374" i="23"/>
  <c r="P4373" i="23"/>
  <c r="O4373" i="23"/>
  <c r="N4373" i="23"/>
  <c r="M4373" i="23"/>
  <c r="L4373" i="23"/>
  <c r="K4373" i="23"/>
  <c r="P4372" i="23"/>
  <c r="O4372" i="23"/>
  <c r="N4372" i="23"/>
  <c r="M4372" i="23"/>
  <c r="L4372" i="23"/>
  <c r="K4372" i="23"/>
  <c r="P4371" i="23"/>
  <c r="O4371" i="23"/>
  <c r="N4371" i="23"/>
  <c r="M4371" i="23"/>
  <c r="L4371" i="23"/>
  <c r="K4371" i="23"/>
  <c r="P4370" i="23"/>
  <c r="O4370" i="23"/>
  <c r="N4370" i="23"/>
  <c r="M4370" i="23"/>
  <c r="L4370" i="23"/>
  <c r="K4370" i="23"/>
  <c r="P4369" i="23"/>
  <c r="O4369" i="23"/>
  <c r="N4369" i="23"/>
  <c r="M4369" i="23"/>
  <c r="L4369" i="23"/>
  <c r="K4369" i="23"/>
  <c r="P4368" i="23"/>
  <c r="O4368" i="23"/>
  <c r="N4368" i="23"/>
  <c r="M4368" i="23"/>
  <c r="L4368" i="23"/>
  <c r="K4368" i="23"/>
  <c r="P4367" i="23"/>
  <c r="O4367" i="23"/>
  <c r="N4367" i="23"/>
  <c r="M4367" i="23"/>
  <c r="L4367" i="23"/>
  <c r="K4367" i="23"/>
  <c r="P4366" i="23"/>
  <c r="O4366" i="23"/>
  <c r="N4366" i="23"/>
  <c r="M4366" i="23"/>
  <c r="L4366" i="23"/>
  <c r="K4366" i="23"/>
  <c r="P4365" i="23"/>
  <c r="O4365" i="23"/>
  <c r="N4365" i="23"/>
  <c r="M4365" i="23"/>
  <c r="L4365" i="23"/>
  <c r="K4365" i="23"/>
  <c r="P4364" i="23"/>
  <c r="O4364" i="23"/>
  <c r="N4364" i="23"/>
  <c r="M4364" i="23"/>
  <c r="L4364" i="23"/>
  <c r="K4364" i="23"/>
  <c r="P4363" i="23"/>
  <c r="O4363" i="23"/>
  <c r="N4363" i="23"/>
  <c r="M4363" i="23"/>
  <c r="L4363" i="23"/>
  <c r="K4363" i="23"/>
  <c r="P4362" i="23"/>
  <c r="O4362" i="23"/>
  <c r="N4362" i="23"/>
  <c r="M4362" i="23"/>
  <c r="L4362" i="23"/>
  <c r="K4362" i="23"/>
  <c r="P4361" i="23"/>
  <c r="O4361" i="23"/>
  <c r="N4361" i="23"/>
  <c r="M4361" i="23"/>
  <c r="L4361" i="23"/>
  <c r="K4361" i="23"/>
  <c r="P4360" i="23"/>
  <c r="O4360" i="23"/>
  <c r="N4360" i="23"/>
  <c r="M4360" i="23"/>
  <c r="L4360" i="23"/>
  <c r="K4360" i="23"/>
  <c r="P4359" i="23"/>
  <c r="O4359" i="23"/>
  <c r="N4359" i="23"/>
  <c r="M4359" i="23"/>
  <c r="L4359" i="23"/>
  <c r="K4359" i="23"/>
  <c r="P4358" i="23"/>
  <c r="O4358" i="23"/>
  <c r="N4358" i="23"/>
  <c r="M4358" i="23"/>
  <c r="L4358" i="23"/>
  <c r="K4358" i="23"/>
  <c r="P4357" i="23"/>
  <c r="O4357" i="23"/>
  <c r="N4357" i="23"/>
  <c r="M4357" i="23"/>
  <c r="L4357" i="23"/>
  <c r="K4357" i="23"/>
  <c r="P4356" i="23"/>
  <c r="O4356" i="23"/>
  <c r="N4356" i="23"/>
  <c r="M4356" i="23"/>
  <c r="L4356" i="23"/>
  <c r="K4356" i="23"/>
  <c r="P4355" i="23"/>
  <c r="O4355" i="23"/>
  <c r="N4355" i="23"/>
  <c r="M4355" i="23"/>
  <c r="L4355" i="23"/>
  <c r="K4355" i="23"/>
  <c r="P4354" i="23"/>
  <c r="O4354" i="23"/>
  <c r="N4354" i="23"/>
  <c r="M4354" i="23"/>
  <c r="L4354" i="23"/>
  <c r="K4354" i="23"/>
  <c r="P4353" i="23"/>
  <c r="O4353" i="23"/>
  <c r="N4353" i="23"/>
  <c r="M4353" i="23"/>
  <c r="L4353" i="23"/>
  <c r="K4353" i="23"/>
  <c r="P4352" i="23"/>
  <c r="O4352" i="23"/>
  <c r="N4352" i="23"/>
  <c r="M4352" i="23"/>
  <c r="L4352" i="23"/>
  <c r="K4352" i="23"/>
  <c r="P4351" i="23"/>
  <c r="O4351" i="23"/>
  <c r="N4351" i="23"/>
  <c r="M4351" i="23"/>
  <c r="L4351" i="23"/>
  <c r="K4351" i="23"/>
  <c r="P4350" i="23"/>
  <c r="O4350" i="23"/>
  <c r="N4350" i="23"/>
  <c r="M4350" i="23"/>
  <c r="L4350" i="23"/>
  <c r="K4350" i="23"/>
  <c r="P4349" i="23"/>
  <c r="O4349" i="23"/>
  <c r="N4349" i="23"/>
  <c r="M4349" i="23"/>
  <c r="L4349" i="23"/>
  <c r="K4349" i="23"/>
  <c r="P4348" i="23"/>
  <c r="O4348" i="23"/>
  <c r="N4348" i="23"/>
  <c r="M4348" i="23"/>
  <c r="L4348" i="23"/>
  <c r="K4348" i="23"/>
  <c r="P4347" i="23"/>
  <c r="O4347" i="23"/>
  <c r="N4347" i="23"/>
  <c r="M4347" i="23"/>
  <c r="L4347" i="23"/>
  <c r="K4347" i="23"/>
  <c r="P4346" i="23"/>
  <c r="O4346" i="23"/>
  <c r="N4346" i="23"/>
  <c r="M4346" i="23"/>
  <c r="L4346" i="23"/>
  <c r="K4346" i="23"/>
  <c r="P4345" i="23"/>
  <c r="O4345" i="23"/>
  <c r="N4345" i="23"/>
  <c r="M4345" i="23"/>
  <c r="L4345" i="23"/>
  <c r="K4345" i="23"/>
  <c r="P4344" i="23"/>
  <c r="O4344" i="23"/>
  <c r="N4344" i="23"/>
  <c r="M4344" i="23"/>
  <c r="L4344" i="23"/>
  <c r="K4344" i="23"/>
  <c r="P4343" i="23"/>
  <c r="O4343" i="23"/>
  <c r="N4343" i="23"/>
  <c r="M4343" i="23"/>
  <c r="L4343" i="23"/>
  <c r="K4343" i="23"/>
  <c r="P4342" i="23"/>
  <c r="O4342" i="23"/>
  <c r="N4342" i="23"/>
  <c r="M4342" i="23"/>
  <c r="L4342" i="23"/>
  <c r="K4342" i="23"/>
  <c r="P4341" i="23"/>
  <c r="O4341" i="23"/>
  <c r="N4341" i="23"/>
  <c r="M4341" i="23"/>
  <c r="L4341" i="23"/>
  <c r="K4341" i="23"/>
  <c r="P4340" i="23"/>
  <c r="O4340" i="23"/>
  <c r="N4340" i="23"/>
  <c r="M4340" i="23"/>
  <c r="L4340" i="23"/>
  <c r="K4340" i="23"/>
  <c r="P4339" i="23"/>
  <c r="O4339" i="23"/>
  <c r="N4339" i="23"/>
  <c r="M4339" i="23"/>
  <c r="L4339" i="23"/>
  <c r="K4339" i="23"/>
  <c r="P4338" i="23"/>
  <c r="O4338" i="23"/>
  <c r="N4338" i="23"/>
  <c r="M4338" i="23"/>
  <c r="L4338" i="23"/>
  <c r="K4338" i="23"/>
  <c r="P4337" i="23"/>
  <c r="O4337" i="23"/>
  <c r="N4337" i="23"/>
  <c r="M4337" i="23"/>
  <c r="L4337" i="23"/>
  <c r="K4337" i="23"/>
  <c r="P4336" i="23"/>
  <c r="O4336" i="23"/>
  <c r="N4336" i="23"/>
  <c r="M4336" i="23"/>
  <c r="L4336" i="23"/>
  <c r="K4336" i="23"/>
  <c r="P4335" i="23"/>
  <c r="O4335" i="23"/>
  <c r="N4335" i="23"/>
  <c r="M4335" i="23"/>
  <c r="L4335" i="23"/>
  <c r="K4335" i="23"/>
  <c r="P4334" i="23"/>
  <c r="O4334" i="23"/>
  <c r="N4334" i="23"/>
  <c r="M4334" i="23"/>
  <c r="L4334" i="23"/>
  <c r="K4334" i="23"/>
  <c r="P4333" i="23"/>
  <c r="O4333" i="23"/>
  <c r="N4333" i="23"/>
  <c r="M4333" i="23"/>
  <c r="L4333" i="23"/>
  <c r="K4333" i="23"/>
  <c r="P4332" i="23"/>
  <c r="O4332" i="23"/>
  <c r="N4332" i="23"/>
  <c r="M4332" i="23"/>
  <c r="L4332" i="23"/>
  <c r="K4332" i="23"/>
  <c r="P4331" i="23"/>
  <c r="O4331" i="23"/>
  <c r="N4331" i="23"/>
  <c r="M4331" i="23"/>
  <c r="L4331" i="23"/>
  <c r="K4331" i="23"/>
  <c r="P4330" i="23"/>
  <c r="O4330" i="23"/>
  <c r="N4330" i="23"/>
  <c r="M4330" i="23"/>
  <c r="L4330" i="23"/>
  <c r="K4330" i="23"/>
  <c r="P4329" i="23"/>
  <c r="O4329" i="23"/>
  <c r="N4329" i="23"/>
  <c r="M4329" i="23"/>
  <c r="L4329" i="23"/>
  <c r="K4329" i="23"/>
  <c r="P4328" i="23"/>
  <c r="O4328" i="23"/>
  <c r="N4328" i="23"/>
  <c r="M4328" i="23"/>
  <c r="L4328" i="23"/>
  <c r="K4328" i="23"/>
  <c r="P4327" i="23"/>
  <c r="O4327" i="23"/>
  <c r="N4327" i="23"/>
  <c r="M4327" i="23"/>
  <c r="L4327" i="23"/>
  <c r="K4327" i="23"/>
  <c r="P4326" i="23"/>
  <c r="O4326" i="23"/>
  <c r="N4326" i="23"/>
  <c r="M4326" i="23"/>
  <c r="L4326" i="23"/>
  <c r="K4326" i="23"/>
  <c r="P4325" i="23"/>
  <c r="O4325" i="23"/>
  <c r="N4325" i="23"/>
  <c r="M4325" i="23"/>
  <c r="L4325" i="23"/>
  <c r="K4325" i="23"/>
  <c r="P4324" i="23"/>
  <c r="O4324" i="23"/>
  <c r="N4324" i="23"/>
  <c r="M4324" i="23"/>
  <c r="L4324" i="23"/>
  <c r="K4324" i="23"/>
  <c r="P4323" i="23"/>
  <c r="O4323" i="23"/>
  <c r="N4323" i="23"/>
  <c r="M4323" i="23"/>
  <c r="L4323" i="23"/>
  <c r="K4323" i="23"/>
  <c r="P4322" i="23"/>
  <c r="O4322" i="23"/>
  <c r="N4322" i="23"/>
  <c r="M4322" i="23"/>
  <c r="L4322" i="23"/>
  <c r="K4322" i="23"/>
  <c r="P4321" i="23"/>
  <c r="O4321" i="23"/>
  <c r="N4321" i="23"/>
  <c r="M4321" i="23"/>
  <c r="L4321" i="23"/>
  <c r="K4321" i="23"/>
  <c r="P4320" i="23"/>
  <c r="O4320" i="23"/>
  <c r="N4320" i="23"/>
  <c r="M4320" i="23"/>
  <c r="L4320" i="23"/>
  <c r="K4320" i="23"/>
  <c r="P4319" i="23"/>
  <c r="O4319" i="23"/>
  <c r="N4319" i="23"/>
  <c r="M4319" i="23"/>
  <c r="L4319" i="23"/>
  <c r="K4319" i="23"/>
  <c r="P4318" i="23"/>
  <c r="O4318" i="23"/>
  <c r="N4318" i="23"/>
  <c r="M4318" i="23"/>
  <c r="L4318" i="23"/>
  <c r="K4318" i="23"/>
  <c r="P4317" i="23"/>
  <c r="O4317" i="23"/>
  <c r="N4317" i="23"/>
  <c r="M4317" i="23"/>
  <c r="L4317" i="23"/>
  <c r="K4317" i="23"/>
  <c r="P4316" i="23"/>
  <c r="O4316" i="23"/>
  <c r="N4316" i="23"/>
  <c r="M4316" i="23"/>
  <c r="L4316" i="23"/>
  <c r="K4316" i="23"/>
  <c r="P4315" i="23"/>
  <c r="O4315" i="23"/>
  <c r="N4315" i="23"/>
  <c r="M4315" i="23"/>
  <c r="L4315" i="23"/>
  <c r="K4315" i="23"/>
  <c r="P4314" i="23"/>
  <c r="O4314" i="23"/>
  <c r="N4314" i="23"/>
  <c r="M4314" i="23"/>
  <c r="L4314" i="23"/>
  <c r="K4314" i="23"/>
  <c r="P4313" i="23"/>
  <c r="O4313" i="23"/>
  <c r="N4313" i="23"/>
  <c r="M4313" i="23"/>
  <c r="L4313" i="23"/>
  <c r="K4313" i="23"/>
  <c r="P4312" i="23"/>
  <c r="O4312" i="23"/>
  <c r="N4312" i="23"/>
  <c r="M4312" i="23"/>
  <c r="L4312" i="23"/>
  <c r="K4312" i="23"/>
  <c r="P4311" i="23"/>
  <c r="O4311" i="23"/>
  <c r="N4311" i="23"/>
  <c r="M4311" i="23"/>
  <c r="L4311" i="23"/>
  <c r="K4311" i="23"/>
  <c r="P4310" i="23"/>
  <c r="O4310" i="23"/>
  <c r="N4310" i="23"/>
  <c r="M4310" i="23"/>
  <c r="L4310" i="23"/>
  <c r="K4310" i="23"/>
  <c r="P4309" i="23"/>
  <c r="O4309" i="23"/>
  <c r="N4309" i="23"/>
  <c r="M4309" i="23"/>
  <c r="L4309" i="23"/>
  <c r="K4309" i="23"/>
  <c r="P4308" i="23"/>
  <c r="O4308" i="23"/>
  <c r="N4308" i="23"/>
  <c r="M4308" i="23"/>
  <c r="L4308" i="23"/>
  <c r="K4308" i="23"/>
  <c r="P4307" i="23"/>
  <c r="O4307" i="23"/>
  <c r="N4307" i="23"/>
  <c r="M4307" i="23"/>
  <c r="L4307" i="23"/>
  <c r="K4307" i="23"/>
  <c r="P4306" i="23"/>
  <c r="O4306" i="23"/>
  <c r="N4306" i="23"/>
  <c r="M4306" i="23"/>
  <c r="L4306" i="23"/>
  <c r="K4306" i="23"/>
  <c r="P4305" i="23"/>
  <c r="O4305" i="23"/>
  <c r="N4305" i="23"/>
  <c r="M4305" i="23"/>
  <c r="L4305" i="23"/>
  <c r="K4305" i="23"/>
  <c r="P4304" i="23"/>
  <c r="O4304" i="23"/>
  <c r="N4304" i="23"/>
  <c r="M4304" i="23"/>
  <c r="L4304" i="23"/>
  <c r="K4304" i="23"/>
  <c r="P4303" i="23"/>
  <c r="O4303" i="23"/>
  <c r="N4303" i="23"/>
  <c r="M4303" i="23"/>
  <c r="L4303" i="23"/>
  <c r="K4303" i="23"/>
  <c r="P4302" i="23"/>
  <c r="O4302" i="23"/>
  <c r="N4302" i="23"/>
  <c r="M4302" i="23"/>
  <c r="L4302" i="23"/>
  <c r="K4302" i="23"/>
  <c r="P4301" i="23"/>
  <c r="O4301" i="23"/>
  <c r="N4301" i="23"/>
  <c r="M4301" i="23"/>
  <c r="L4301" i="23"/>
  <c r="K4301" i="23"/>
  <c r="P4300" i="23"/>
  <c r="O4300" i="23"/>
  <c r="N4300" i="23"/>
  <c r="M4300" i="23"/>
  <c r="L4300" i="23"/>
  <c r="K4300" i="23"/>
  <c r="P4299" i="23"/>
  <c r="O4299" i="23"/>
  <c r="N4299" i="23"/>
  <c r="M4299" i="23"/>
  <c r="L4299" i="23"/>
  <c r="K4299" i="23"/>
  <c r="P4298" i="23"/>
  <c r="O4298" i="23"/>
  <c r="N4298" i="23"/>
  <c r="M4298" i="23"/>
  <c r="L4298" i="23"/>
  <c r="K4298" i="23"/>
  <c r="P4297" i="23"/>
  <c r="O4297" i="23"/>
  <c r="N4297" i="23"/>
  <c r="M4297" i="23"/>
  <c r="L4297" i="23"/>
  <c r="K4297" i="23"/>
  <c r="P4296" i="23"/>
  <c r="O4296" i="23"/>
  <c r="N4296" i="23"/>
  <c r="M4296" i="23"/>
  <c r="L4296" i="23"/>
  <c r="K4296" i="23"/>
  <c r="P4295" i="23"/>
  <c r="O4295" i="23"/>
  <c r="N4295" i="23"/>
  <c r="M4295" i="23"/>
  <c r="L4295" i="23"/>
  <c r="K4295" i="23"/>
  <c r="P4294" i="23"/>
  <c r="O4294" i="23"/>
  <c r="N4294" i="23"/>
  <c r="M4294" i="23"/>
  <c r="L4294" i="23"/>
  <c r="K4294" i="23"/>
  <c r="P4293" i="23"/>
  <c r="O4293" i="23"/>
  <c r="N4293" i="23"/>
  <c r="M4293" i="23"/>
  <c r="L4293" i="23"/>
  <c r="K4293" i="23"/>
  <c r="P4292" i="23"/>
  <c r="O4292" i="23"/>
  <c r="N4292" i="23"/>
  <c r="M4292" i="23"/>
  <c r="L4292" i="23"/>
  <c r="K4292" i="23"/>
  <c r="P4291" i="23"/>
  <c r="O4291" i="23"/>
  <c r="N4291" i="23"/>
  <c r="M4291" i="23"/>
  <c r="L4291" i="23"/>
  <c r="K4291" i="23"/>
  <c r="P4290" i="23"/>
  <c r="O4290" i="23"/>
  <c r="N4290" i="23"/>
  <c r="M4290" i="23"/>
  <c r="L4290" i="23"/>
  <c r="K4290" i="23"/>
  <c r="P4289" i="23"/>
  <c r="O4289" i="23"/>
  <c r="N4289" i="23"/>
  <c r="M4289" i="23"/>
  <c r="L4289" i="23"/>
  <c r="K4289" i="23"/>
  <c r="P4288" i="23"/>
  <c r="O4288" i="23"/>
  <c r="N4288" i="23"/>
  <c r="M4288" i="23"/>
  <c r="L4288" i="23"/>
  <c r="K4288" i="23"/>
  <c r="P4287" i="23"/>
  <c r="O4287" i="23"/>
  <c r="N4287" i="23"/>
  <c r="M4287" i="23"/>
  <c r="L4287" i="23"/>
  <c r="K4287" i="23"/>
  <c r="P4286" i="23"/>
  <c r="O4286" i="23"/>
  <c r="N4286" i="23"/>
  <c r="M4286" i="23"/>
  <c r="L4286" i="23"/>
  <c r="K4286" i="23"/>
  <c r="P4285" i="23"/>
  <c r="O4285" i="23"/>
  <c r="N4285" i="23"/>
  <c r="M4285" i="23"/>
  <c r="L4285" i="23"/>
  <c r="K4285" i="23"/>
  <c r="P4284" i="23"/>
  <c r="O4284" i="23"/>
  <c r="N4284" i="23"/>
  <c r="M4284" i="23"/>
  <c r="L4284" i="23"/>
  <c r="K4284" i="23"/>
  <c r="P4283" i="23"/>
  <c r="O4283" i="23"/>
  <c r="N4283" i="23"/>
  <c r="M4283" i="23"/>
  <c r="L4283" i="23"/>
  <c r="K4283" i="23"/>
  <c r="P4282" i="23"/>
  <c r="O4282" i="23"/>
  <c r="N4282" i="23"/>
  <c r="M4282" i="23"/>
  <c r="L4282" i="23"/>
  <c r="K4282" i="23"/>
  <c r="P4281" i="23"/>
  <c r="O4281" i="23"/>
  <c r="N4281" i="23"/>
  <c r="M4281" i="23"/>
  <c r="L4281" i="23"/>
  <c r="K4281" i="23"/>
  <c r="P4280" i="23"/>
  <c r="O4280" i="23"/>
  <c r="N4280" i="23"/>
  <c r="M4280" i="23"/>
  <c r="L4280" i="23"/>
  <c r="K4280" i="23"/>
  <c r="P4279" i="23"/>
  <c r="O4279" i="23"/>
  <c r="N4279" i="23"/>
  <c r="M4279" i="23"/>
  <c r="L4279" i="23"/>
  <c r="K4279" i="23"/>
  <c r="P4278" i="23"/>
  <c r="O4278" i="23"/>
  <c r="N4278" i="23"/>
  <c r="M4278" i="23"/>
  <c r="L4278" i="23"/>
  <c r="K4278" i="23"/>
  <c r="P4277" i="23"/>
  <c r="O4277" i="23"/>
  <c r="N4277" i="23"/>
  <c r="M4277" i="23"/>
  <c r="L4277" i="23"/>
  <c r="K4277" i="23"/>
  <c r="P4276" i="23"/>
  <c r="O4276" i="23"/>
  <c r="N4276" i="23"/>
  <c r="M4276" i="23"/>
  <c r="L4276" i="23"/>
  <c r="K4276" i="23"/>
  <c r="P4275" i="23"/>
  <c r="O4275" i="23"/>
  <c r="N4275" i="23"/>
  <c r="M4275" i="23"/>
  <c r="L4275" i="23"/>
  <c r="K4275" i="23"/>
  <c r="P4274" i="23"/>
  <c r="O4274" i="23"/>
  <c r="N4274" i="23"/>
  <c r="M4274" i="23"/>
  <c r="L4274" i="23"/>
  <c r="K4274" i="23"/>
  <c r="P4273" i="23"/>
  <c r="O4273" i="23"/>
  <c r="N4273" i="23"/>
  <c r="M4273" i="23"/>
  <c r="L4273" i="23"/>
  <c r="K4273" i="23"/>
  <c r="P4272" i="23"/>
  <c r="O4272" i="23"/>
  <c r="N4272" i="23"/>
  <c r="M4272" i="23"/>
  <c r="L4272" i="23"/>
  <c r="K4272" i="23"/>
  <c r="P4271" i="23"/>
  <c r="O4271" i="23"/>
  <c r="N4271" i="23"/>
  <c r="M4271" i="23"/>
  <c r="L4271" i="23"/>
  <c r="K4271" i="23"/>
  <c r="P4270" i="23"/>
  <c r="O4270" i="23"/>
  <c r="N4270" i="23"/>
  <c r="M4270" i="23"/>
  <c r="L4270" i="23"/>
  <c r="K4270" i="23"/>
  <c r="P4269" i="23"/>
  <c r="O4269" i="23"/>
  <c r="N4269" i="23"/>
  <c r="M4269" i="23"/>
  <c r="L4269" i="23"/>
  <c r="K4269" i="23"/>
  <c r="P4268" i="23"/>
  <c r="O4268" i="23"/>
  <c r="N4268" i="23"/>
  <c r="M4268" i="23"/>
  <c r="L4268" i="23"/>
  <c r="K4268" i="23"/>
  <c r="P4267" i="23"/>
  <c r="O4267" i="23"/>
  <c r="N4267" i="23"/>
  <c r="M4267" i="23"/>
  <c r="L4267" i="23"/>
  <c r="K4267" i="23"/>
  <c r="P4266" i="23"/>
  <c r="O4266" i="23"/>
  <c r="N4266" i="23"/>
  <c r="M4266" i="23"/>
  <c r="L4266" i="23"/>
  <c r="K4266" i="23"/>
  <c r="P4265" i="23"/>
  <c r="O4265" i="23"/>
  <c r="N4265" i="23"/>
  <c r="M4265" i="23"/>
  <c r="L4265" i="23"/>
  <c r="K4265" i="23"/>
  <c r="P4264" i="23"/>
  <c r="O4264" i="23"/>
  <c r="N4264" i="23"/>
  <c r="M4264" i="23"/>
  <c r="L4264" i="23"/>
  <c r="K4264" i="23"/>
  <c r="P4263" i="23"/>
  <c r="O4263" i="23"/>
  <c r="N4263" i="23"/>
  <c r="M4263" i="23"/>
  <c r="L4263" i="23"/>
  <c r="K4263" i="23"/>
  <c r="P4262" i="23"/>
  <c r="O4262" i="23"/>
  <c r="N4262" i="23"/>
  <c r="M4262" i="23"/>
  <c r="L4262" i="23"/>
  <c r="K4262" i="23"/>
  <c r="P4261" i="23"/>
  <c r="O4261" i="23"/>
  <c r="N4261" i="23"/>
  <c r="M4261" i="23"/>
  <c r="L4261" i="23"/>
  <c r="K4261" i="23"/>
  <c r="P4260" i="23"/>
  <c r="O4260" i="23"/>
  <c r="N4260" i="23"/>
  <c r="M4260" i="23"/>
  <c r="L4260" i="23"/>
  <c r="K4260" i="23"/>
  <c r="P4259" i="23"/>
  <c r="O4259" i="23"/>
  <c r="N4259" i="23"/>
  <c r="M4259" i="23"/>
  <c r="L4259" i="23"/>
  <c r="K4259" i="23"/>
  <c r="P4258" i="23"/>
  <c r="O4258" i="23"/>
  <c r="N4258" i="23"/>
  <c r="M4258" i="23"/>
  <c r="L4258" i="23"/>
  <c r="K4258" i="23"/>
  <c r="P4257" i="23"/>
  <c r="O4257" i="23"/>
  <c r="N4257" i="23"/>
  <c r="M4257" i="23"/>
  <c r="L4257" i="23"/>
  <c r="K4257" i="23"/>
  <c r="P4256" i="23"/>
  <c r="O4256" i="23"/>
  <c r="N4256" i="23"/>
  <c r="M4256" i="23"/>
  <c r="L4256" i="23"/>
  <c r="K4256" i="23"/>
  <c r="P4255" i="23"/>
  <c r="O4255" i="23"/>
  <c r="N4255" i="23"/>
  <c r="M4255" i="23"/>
  <c r="L4255" i="23"/>
  <c r="K4255" i="23"/>
  <c r="P4254" i="23"/>
  <c r="O4254" i="23"/>
  <c r="N4254" i="23"/>
  <c r="M4254" i="23"/>
  <c r="L4254" i="23"/>
  <c r="K4254" i="23"/>
  <c r="P4253" i="23"/>
  <c r="O4253" i="23"/>
  <c r="N4253" i="23"/>
  <c r="M4253" i="23"/>
  <c r="L4253" i="23"/>
  <c r="K4253" i="23"/>
  <c r="P4252" i="23"/>
  <c r="O4252" i="23"/>
  <c r="N4252" i="23"/>
  <c r="M4252" i="23"/>
  <c r="L4252" i="23"/>
  <c r="K4252" i="23"/>
  <c r="P4251" i="23"/>
  <c r="O4251" i="23"/>
  <c r="N4251" i="23"/>
  <c r="M4251" i="23"/>
  <c r="L4251" i="23"/>
  <c r="K4251" i="23"/>
  <c r="P4250" i="23"/>
  <c r="O4250" i="23"/>
  <c r="N4250" i="23"/>
  <c r="M4250" i="23"/>
  <c r="L4250" i="23"/>
  <c r="K4250" i="23"/>
  <c r="P4249" i="23"/>
  <c r="O4249" i="23"/>
  <c r="N4249" i="23"/>
  <c r="M4249" i="23"/>
  <c r="L4249" i="23"/>
  <c r="K4249" i="23"/>
  <c r="P4248" i="23"/>
  <c r="O4248" i="23"/>
  <c r="N4248" i="23"/>
  <c r="M4248" i="23"/>
  <c r="L4248" i="23"/>
  <c r="K4248" i="23"/>
  <c r="P4247" i="23"/>
  <c r="O4247" i="23"/>
  <c r="N4247" i="23"/>
  <c r="M4247" i="23"/>
  <c r="L4247" i="23"/>
  <c r="K4247" i="23"/>
  <c r="P4246" i="23"/>
  <c r="O4246" i="23"/>
  <c r="N4246" i="23"/>
  <c r="M4246" i="23"/>
  <c r="L4246" i="23"/>
  <c r="K4246" i="23"/>
  <c r="P4245" i="23"/>
  <c r="O4245" i="23"/>
  <c r="N4245" i="23"/>
  <c r="M4245" i="23"/>
  <c r="L4245" i="23"/>
  <c r="K4245" i="23"/>
  <c r="P4244" i="23"/>
  <c r="O4244" i="23"/>
  <c r="N4244" i="23"/>
  <c r="M4244" i="23"/>
  <c r="L4244" i="23"/>
  <c r="K4244" i="23"/>
  <c r="P4243" i="23"/>
  <c r="O4243" i="23"/>
  <c r="N4243" i="23"/>
  <c r="M4243" i="23"/>
  <c r="L4243" i="23"/>
  <c r="K4243" i="23"/>
  <c r="P4242" i="23"/>
  <c r="O4242" i="23"/>
  <c r="N4242" i="23"/>
  <c r="M4242" i="23"/>
  <c r="L4242" i="23"/>
  <c r="K4242" i="23"/>
  <c r="P4241" i="23"/>
  <c r="O4241" i="23"/>
  <c r="N4241" i="23"/>
  <c r="M4241" i="23"/>
  <c r="L4241" i="23"/>
  <c r="K4241" i="23"/>
  <c r="P4240" i="23"/>
  <c r="O4240" i="23"/>
  <c r="N4240" i="23"/>
  <c r="M4240" i="23"/>
  <c r="L4240" i="23"/>
  <c r="K4240" i="23"/>
  <c r="P4239" i="23"/>
  <c r="O4239" i="23"/>
  <c r="N4239" i="23"/>
  <c r="M4239" i="23"/>
  <c r="L4239" i="23"/>
  <c r="K4239" i="23"/>
  <c r="P4238" i="23"/>
  <c r="O4238" i="23"/>
  <c r="N4238" i="23"/>
  <c r="M4238" i="23"/>
  <c r="L4238" i="23"/>
  <c r="K4238" i="23"/>
  <c r="P4237" i="23"/>
  <c r="O4237" i="23"/>
  <c r="N4237" i="23"/>
  <c r="M4237" i="23"/>
  <c r="L4237" i="23"/>
  <c r="K4237" i="23"/>
  <c r="P4236" i="23"/>
  <c r="O4236" i="23"/>
  <c r="N4236" i="23"/>
  <c r="M4236" i="23"/>
  <c r="L4236" i="23"/>
  <c r="K4236" i="23"/>
  <c r="P4235" i="23"/>
  <c r="O4235" i="23"/>
  <c r="N4235" i="23"/>
  <c r="M4235" i="23"/>
  <c r="L4235" i="23"/>
  <c r="K4235" i="23"/>
  <c r="P4234" i="23"/>
  <c r="O4234" i="23"/>
  <c r="N4234" i="23"/>
  <c r="M4234" i="23"/>
  <c r="L4234" i="23"/>
  <c r="K4234" i="23"/>
  <c r="P4233" i="23"/>
  <c r="O4233" i="23"/>
  <c r="N4233" i="23"/>
  <c r="M4233" i="23"/>
  <c r="L4233" i="23"/>
  <c r="K4233" i="23"/>
  <c r="P4232" i="23"/>
  <c r="O4232" i="23"/>
  <c r="N4232" i="23"/>
  <c r="M4232" i="23"/>
  <c r="L4232" i="23"/>
  <c r="K4232" i="23"/>
  <c r="P4231" i="23"/>
  <c r="O4231" i="23"/>
  <c r="N4231" i="23"/>
  <c r="M4231" i="23"/>
  <c r="L4231" i="23"/>
  <c r="K4231" i="23"/>
  <c r="P4230" i="23"/>
  <c r="O4230" i="23"/>
  <c r="N4230" i="23"/>
  <c r="M4230" i="23"/>
  <c r="L4230" i="23"/>
  <c r="K4230" i="23"/>
  <c r="P4229" i="23"/>
  <c r="O4229" i="23"/>
  <c r="N4229" i="23"/>
  <c r="M4229" i="23"/>
  <c r="L4229" i="23"/>
  <c r="K4229" i="23"/>
  <c r="P4228" i="23"/>
  <c r="O4228" i="23"/>
  <c r="N4228" i="23"/>
  <c r="M4228" i="23"/>
  <c r="L4228" i="23"/>
  <c r="K4228" i="23"/>
  <c r="P4227" i="23"/>
  <c r="O4227" i="23"/>
  <c r="N4227" i="23"/>
  <c r="M4227" i="23"/>
  <c r="L4227" i="23"/>
  <c r="K4227" i="23"/>
  <c r="P4226" i="23"/>
  <c r="O4226" i="23"/>
  <c r="N4226" i="23"/>
  <c r="M4226" i="23"/>
  <c r="L4226" i="23"/>
  <c r="K4226" i="23"/>
  <c r="P4225" i="23"/>
  <c r="O4225" i="23"/>
  <c r="N4225" i="23"/>
  <c r="M4225" i="23"/>
  <c r="L4225" i="23"/>
  <c r="K4225" i="23"/>
  <c r="P4224" i="23"/>
  <c r="O4224" i="23"/>
  <c r="N4224" i="23"/>
  <c r="M4224" i="23"/>
  <c r="L4224" i="23"/>
  <c r="K4224" i="23"/>
  <c r="P4223" i="23"/>
  <c r="O4223" i="23"/>
  <c r="N4223" i="23"/>
  <c r="M4223" i="23"/>
  <c r="L4223" i="23"/>
  <c r="K4223" i="23"/>
  <c r="P4222" i="23"/>
  <c r="O4222" i="23"/>
  <c r="N4222" i="23"/>
  <c r="M4222" i="23"/>
  <c r="L4222" i="23"/>
  <c r="K4222" i="23"/>
  <c r="P4221" i="23"/>
  <c r="O4221" i="23"/>
  <c r="N4221" i="23"/>
  <c r="M4221" i="23"/>
  <c r="L4221" i="23"/>
  <c r="K4221" i="23"/>
  <c r="P4220" i="23"/>
  <c r="O4220" i="23"/>
  <c r="N4220" i="23"/>
  <c r="M4220" i="23"/>
  <c r="L4220" i="23"/>
  <c r="K4220" i="23"/>
  <c r="P4219" i="23"/>
  <c r="O4219" i="23"/>
  <c r="N4219" i="23"/>
  <c r="M4219" i="23"/>
  <c r="L4219" i="23"/>
  <c r="K4219" i="23"/>
  <c r="P4218" i="23"/>
  <c r="O4218" i="23"/>
  <c r="N4218" i="23"/>
  <c r="M4218" i="23"/>
  <c r="L4218" i="23"/>
  <c r="K4218" i="23"/>
  <c r="P4217" i="23"/>
  <c r="O4217" i="23"/>
  <c r="N4217" i="23"/>
  <c r="M4217" i="23"/>
  <c r="L4217" i="23"/>
  <c r="K4217" i="23"/>
  <c r="P4216" i="23"/>
  <c r="O4216" i="23"/>
  <c r="N4216" i="23"/>
  <c r="M4216" i="23"/>
  <c r="L4216" i="23"/>
  <c r="K4216" i="23"/>
  <c r="P4215" i="23"/>
  <c r="O4215" i="23"/>
  <c r="N4215" i="23"/>
  <c r="M4215" i="23"/>
  <c r="L4215" i="23"/>
  <c r="K4215" i="23"/>
  <c r="P4214" i="23"/>
  <c r="O4214" i="23"/>
  <c r="N4214" i="23"/>
  <c r="M4214" i="23"/>
  <c r="L4214" i="23"/>
  <c r="K4214" i="23"/>
  <c r="P4213" i="23"/>
  <c r="O4213" i="23"/>
  <c r="N4213" i="23"/>
  <c r="M4213" i="23"/>
  <c r="L4213" i="23"/>
  <c r="K4213" i="23"/>
  <c r="P4212" i="23"/>
  <c r="O4212" i="23"/>
  <c r="N4212" i="23"/>
  <c r="M4212" i="23"/>
  <c r="L4212" i="23"/>
  <c r="K4212" i="23"/>
  <c r="P4211" i="23"/>
  <c r="O4211" i="23"/>
  <c r="N4211" i="23"/>
  <c r="M4211" i="23"/>
  <c r="L4211" i="23"/>
  <c r="K4211" i="23"/>
  <c r="P4210" i="23"/>
  <c r="O4210" i="23"/>
  <c r="N4210" i="23"/>
  <c r="M4210" i="23"/>
  <c r="L4210" i="23"/>
  <c r="K4210" i="23"/>
  <c r="P4209" i="23"/>
  <c r="O4209" i="23"/>
  <c r="N4209" i="23"/>
  <c r="M4209" i="23"/>
  <c r="L4209" i="23"/>
  <c r="K4209" i="23"/>
  <c r="P4208" i="23"/>
  <c r="O4208" i="23"/>
  <c r="N4208" i="23"/>
  <c r="M4208" i="23"/>
  <c r="L4208" i="23"/>
  <c r="K4208" i="23"/>
  <c r="P4207" i="23"/>
  <c r="O4207" i="23"/>
  <c r="N4207" i="23"/>
  <c r="M4207" i="23"/>
  <c r="L4207" i="23"/>
  <c r="K4207" i="23"/>
  <c r="P4206" i="23"/>
  <c r="O4206" i="23"/>
  <c r="N4206" i="23"/>
  <c r="M4206" i="23"/>
  <c r="L4206" i="23"/>
  <c r="K4206" i="23"/>
  <c r="P4205" i="23"/>
  <c r="O4205" i="23"/>
  <c r="N4205" i="23"/>
  <c r="M4205" i="23"/>
  <c r="L4205" i="23"/>
  <c r="K4205" i="23"/>
  <c r="P4204" i="23"/>
  <c r="O4204" i="23"/>
  <c r="N4204" i="23"/>
  <c r="M4204" i="23"/>
  <c r="L4204" i="23"/>
  <c r="K4204" i="23"/>
  <c r="P4203" i="23"/>
  <c r="O4203" i="23"/>
  <c r="N4203" i="23"/>
  <c r="M4203" i="23"/>
  <c r="L4203" i="23"/>
  <c r="K4203" i="23"/>
  <c r="P4202" i="23"/>
  <c r="O4202" i="23"/>
  <c r="N4202" i="23"/>
  <c r="M4202" i="23"/>
  <c r="L4202" i="23"/>
  <c r="K4202" i="23"/>
  <c r="P4201" i="23"/>
  <c r="O4201" i="23"/>
  <c r="N4201" i="23"/>
  <c r="M4201" i="23"/>
  <c r="L4201" i="23"/>
  <c r="K4201" i="23"/>
  <c r="P4200" i="23"/>
  <c r="O4200" i="23"/>
  <c r="N4200" i="23"/>
  <c r="M4200" i="23"/>
  <c r="L4200" i="23"/>
  <c r="K4200" i="23"/>
  <c r="P4199" i="23"/>
  <c r="O4199" i="23"/>
  <c r="N4199" i="23"/>
  <c r="M4199" i="23"/>
  <c r="L4199" i="23"/>
  <c r="K4199" i="23"/>
  <c r="P4198" i="23"/>
  <c r="O4198" i="23"/>
  <c r="N4198" i="23"/>
  <c r="M4198" i="23"/>
  <c r="L4198" i="23"/>
  <c r="K4198" i="23"/>
  <c r="P4197" i="23"/>
  <c r="O4197" i="23"/>
  <c r="N4197" i="23"/>
  <c r="M4197" i="23"/>
  <c r="L4197" i="23"/>
  <c r="K4197" i="23"/>
  <c r="P4196" i="23"/>
  <c r="O4196" i="23"/>
  <c r="N4196" i="23"/>
  <c r="M4196" i="23"/>
  <c r="L4196" i="23"/>
  <c r="K4196" i="23"/>
  <c r="P4195" i="23"/>
  <c r="O4195" i="23"/>
  <c r="N4195" i="23"/>
  <c r="M4195" i="23"/>
  <c r="L4195" i="23"/>
  <c r="K4195" i="23"/>
  <c r="P4194" i="23"/>
  <c r="O4194" i="23"/>
  <c r="N4194" i="23"/>
  <c r="M4194" i="23"/>
  <c r="L4194" i="23"/>
  <c r="K4194" i="23"/>
  <c r="P4193" i="23"/>
  <c r="O4193" i="23"/>
  <c r="N4193" i="23"/>
  <c r="M4193" i="23"/>
  <c r="L4193" i="23"/>
  <c r="K4193" i="23"/>
  <c r="P4192" i="23"/>
  <c r="O4192" i="23"/>
  <c r="N4192" i="23"/>
  <c r="M4192" i="23"/>
  <c r="L4192" i="23"/>
  <c r="K4192" i="23"/>
  <c r="P4191" i="23"/>
  <c r="O4191" i="23"/>
  <c r="N4191" i="23"/>
  <c r="M4191" i="23"/>
  <c r="L4191" i="23"/>
  <c r="K4191" i="23"/>
  <c r="P4190" i="23"/>
  <c r="O4190" i="23"/>
  <c r="N4190" i="23"/>
  <c r="M4190" i="23"/>
  <c r="L4190" i="23"/>
  <c r="K4190" i="23"/>
  <c r="P4189" i="23"/>
  <c r="O4189" i="23"/>
  <c r="N4189" i="23"/>
  <c r="M4189" i="23"/>
  <c r="L4189" i="23"/>
  <c r="K4189" i="23"/>
  <c r="P4188" i="23"/>
  <c r="O4188" i="23"/>
  <c r="N4188" i="23"/>
  <c r="M4188" i="23"/>
  <c r="L4188" i="23"/>
  <c r="K4188" i="23"/>
  <c r="P4187" i="23"/>
  <c r="O4187" i="23"/>
  <c r="N4187" i="23"/>
  <c r="M4187" i="23"/>
  <c r="L4187" i="23"/>
  <c r="K4187" i="23"/>
  <c r="P4186" i="23"/>
  <c r="O4186" i="23"/>
  <c r="N4186" i="23"/>
  <c r="M4186" i="23"/>
  <c r="L4186" i="23"/>
  <c r="K4186" i="23"/>
  <c r="P4185" i="23"/>
  <c r="O4185" i="23"/>
  <c r="N4185" i="23"/>
  <c r="M4185" i="23"/>
  <c r="L4185" i="23"/>
  <c r="K4185" i="23"/>
  <c r="P4184" i="23"/>
  <c r="O4184" i="23"/>
  <c r="N4184" i="23"/>
  <c r="M4184" i="23"/>
  <c r="L4184" i="23"/>
  <c r="K4184" i="23"/>
  <c r="P4183" i="23"/>
  <c r="O4183" i="23"/>
  <c r="N4183" i="23"/>
  <c r="M4183" i="23"/>
  <c r="L4183" i="23"/>
  <c r="K4183" i="23"/>
  <c r="P4182" i="23"/>
  <c r="O4182" i="23"/>
  <c r="N4182" i="23"/>
  <c r="M4182" i="23"/>
  <c r="L4182" i="23"/>
  <c r="K4182" i="23"/>
  <c r="P4181" i="23"/>
  <c r="O4181" i="23"/>
  <c r="N4181" i="23"/>
  <c r="M4181" i="23"/>
  <c r="L4181" i="23"/>
  <c r="K4181" i="23"/>
  <c r="P4180" i="23"/>
  <c r="O4180" i="23"/>
  <c r="N4180" i="23"/>
  <c r="M4180" i="23"/>
  <c r="L4180" i="23"/>
  <c r="K4180" i="23"/>
  <c r="P4179" i="23"/>
  <c r="O4179" i="23"/>
  <c r="N4179" i="23"/>
  <c r="M4179" i="23"/>
  <c r="L4179" i="23"/>
  <c r="K4179" i="23"/>
  <c r="P4178" i="23"/>
  <c r="O4178" i="23"/>
  <c r="N4178" i="23"/>
  <c r="M4178" i="23"/>
  <c r="L4178" i="23"/>
  <c r="K4178" i="23"/>
  <c r="P4177" i="23"/>
  <c r="O4177" i="23"/>
  <c r="N4177" i="23"/>
  <c r="M4177" i="23"/>
  <c r="L4177" i="23"/>
  <c r="K4177" i="23"/>
  <c r="P4176" i="23"/>
  <c r="O4176" i="23"/>
  <c r="N4176" i="23"/>
  <c r="M4176" i="23"/>
  <c r="L4176" i="23"/>
  <c r="K4176" i="23"/>
  <c r="P4175" i="23"/>
  <c r="O4175" i="23"/>
  <c r="N4175" i="23"/>
  <c r="M4175" i="23"/>
  <c r="L4175" i="23"/>
  <c r="K4175" i="23"/>
  <c r="P4174" i="23"/>
  <c r="O4174" i="23"/>
  <c r="N4174" i="23"/>
  <c r="M4174" i="23"/>
  <c r="L4174" i="23"/>
  <c r="K4174" i="23"/>
  <c r="P4173" i="23"/>
  <c r="O4173" i="23"/>
  <c r="N4173" i="23"/>
  <c r="M4173" i="23"/>
  <c r="L4173" i="23"/>
  <c r="K4173" i="23"/>
  <c r="P4172" i="23"/>
  <c r="O4172" i="23"/>
  <c r="N4172" i="23"/>
  <c r="M4172" i="23"/>
  <c r="L4172" i="23"/>
  <c r="K4172" i="23"/>
  <c r="P4171" i="23"/>
  <c r="O4171" i="23"/>
  <c r="N4171" i="23"/>
  <c r="M4171" i="23"/>
  <c r="L4171" i="23"/>
  <c r="K4171" i="23"/>
  <c r="P4170" i="23"/>
  <c r="O4170" i="23"/>
  <c r="N4170" i="23"/>
  <c r="M4170" i="23"/>
  <c r="L4170" i="23"/>
  <c r="K4170" i="23"/>
  <c r="P4169" i="23"/>
  <c r="O4169" i="23"/>
  <c r="N4169" i="23"/>
  <c r="M4169" i="23"/>
  <c r="L4169" i="23"/>
  <c r="K4169" i="23"/>
  <c r="P4168" i="23"/>
  <c r="O4168" i="23"/>
  <c r="N4168" i="23"/>
  <c r="M4168" i="23"/>
  <c r="L4168" i="23"/>
  <c r="K4168" i="23"/>
  <c r="P4167" i="23"/>
  <c r="O4167" i="23"/>
  <c r="N4167" i="23"/>
  <c r="M4167" i="23"/>
  <c r="L4167" i="23"/>
  <c r="K4167" i="23"/>
  <c r="P4166" i="23"/>
  <c r="O4166" i="23"/>
  <c r="N4166" i="23"/>
  <c r="M4166" i="23"/>
  <c r="L4166" i="23"/>
  <c r="K4166" i="23"/>
  <c r="P4165" i="23"/>
  <c r="O4165" i="23"/>
  <c r="N4165" i="23"/>
  <c r="M4165" i="23"/>
  <c r="L4165" i="23"/>
  <c r="K4165" i="23"/>
  <c r="P4164" i="23"/>
  <c r="O4164" i="23"/>
  <c r="N4164" i="23"/>
  <c r="M4164" i="23"/>
  <c r="L4164" i="23"/>
  <c r="K4164" i="23"/>
  <c r="P4163" i="23"/>
  <c r="O4163" i="23"/>
  <c r="N4163" i="23"/>
  <c r="M4163" i="23"/>
  <c r="L4163" i="23"/>
  <c r="K4163" i="23"/>
  <c r="P4162" i="23"/>
  <c r="O4162" i="23"/>
  <c r="N4162" i="23"/>
  <c r="M4162" i="23"/>
  <c r="L4162" i="23"/>
  <c r="K4162" i="23"/>
  <c r="P4161" i="23"/>
  <c r="O4161" i="23"/>
  <c r="N4161" i="23"/>
  <c r="M4161" i="23"/>
  <c r="L4161" i="23"/>
  <c r="K4161" i="23"/>
  <c r="P4160" i="23"/>
  <c r="O4160" i="23"/>
  <c r="N4160" i="23"/>
  <c r="M4160" i="23"/>
  <c r="L4160" i="23"/>
  <c r="K4160" i="23"/>
  <c r="P4159" i="23"/>
  <c r="O4159" i="23"/>
  <c r="N4159" i="23"/>
  <c r="M4159" i="23"/>
  <c r="L4159" i="23"/>
  <c r="K4159" i="23"/>
  <c r="P4158" i="23"/>
  <c r="O4158" i="23"/>
  <c r="N4158" i="23"/>
  <c r="M4158" i="23"/>
  <c r="L4158" i="23"/>
  <c r="K4158" i="23"/>
  <c r="P4157" i="23"/>
  <c r="O4157" i="23"/>
  <c r="N4157" i="23"/>
  <c r="M4157" i="23"/>
  <c r="L4157" i="23"/>
  <c r="K4157" i="23"/>
  <c r="P4156" i="23"/>
  <c r="O4156" i="23"/>
  <c r="N4156" i="23"/>
  <c r="M4156" i="23"/>
  <c r="L4156" i="23"/>
  <c r="K4156" i="23"/>
  <c r="P4155" i="23"/>
  <c r="O4155" i="23"/>
  <c r="N4155" i="23"/>
  <c r="M4155" i="23"/>
  <c r="L4155" i="23"/>
  <c r="K4155" i="23"/>
  <c r="P4154" i="23"/>
  <c r="O4154" i="23"/>
  <c r="N4154" i="23"/>
  <c r="M4154" i="23"/>
  <c r="L4154" i="23"/>
  <c r="K4154" i="23"/>
  <c r="P4153" i="23"/>
  <c r="O4153" i="23"/>
  <c r="N4153" i="23"/>
  <c r="M4153" i="23"/>
  <c r="L4153" i="23"/>
  <c r="K4153" i="23"/>
  <c r="P4152" i="23"/>
  <c r="O4152" i="23"/>
  <c r="N4152" i="23"/>
  <c r="M4152" i="23"/>
  <c r="L4152" i="23"/>
  <c r="K4152" i="23"/>
  <c r="P4151" i="23"/>
  <c r="O4151" i="23"/>
  <c r="N4151" i="23"/>
  <c r="M4151" i="23"/>
  <c r="L4151" i="23"/>
  <c r="K4151" i="23"/>
  <c r="P4150" i="23"/>
  <c r="O4150" i="23"/>
  <c r="N4150" i="23"/>
  <c r="M4150" i="23"/>
  <c r="L4150" i="23"/>
  <c r="K4150" i="23"/>
  <c r="P4149" i="23"/>
  <c r="O4149" i="23"/>
  <c r="N4149" i="23"/>
  <c r="M4149" i="23"/>
  <c r="L4149" i="23"/>
  <c r="K4149" i="23"/>
  <c r="P4148" i="23"/>
  <c r="O4148" i="23"/>
  <c r="N4148" i="23"/>
  <c r="M4148" i="23"/>
  <c r="L4148" i="23"/>
  <c r="K4148" i="23"/>
  <c r="P4147" i="23"/>
  <c r="O4147" i="23"/>
  <c r="N4147" i="23"/>
  <c r="M4147" i="23"/>
  <c r="L4147" i="23"/>
  <c r="K4147" i="23"/>
  <c r="P4146" i="23"/>
  <c r="O4146" i="23"/>
  <c r="N4146" i="23"/>
  <c r="M4146" i="23"/>
  <c r="L4146" i="23"/>
  <c r="K4146" i="23"/>
  <c r="P4145" i="23"/>
  <c r="O4145" i="23"/>
  <c r="N4145" i="23"/>
  <c r="M4145" i="23"/>
  <c r="L4145" i="23"/>
  <c r="K4145" i="23"/>
  <c r="P4144" i="23"/>
  <c r="O4144" i="23"/>
  <c r="N4144" i="23"/>
  <c r="M4144" i="23"/>
  <c r="L4144" i="23"/>
  <c r="K4144" i="23"/>
  <c r="P4143" i="23"/>
  <c r="O4143" i="23"/>
  <c r="N4143" i="23"/>
  <c r="M4143" i="23"/>
  <c r="L4143" i="23"/>
  <c r="K4143" i="23"/>
  <c r="P4142" i="23"/>
  <c r="O4142" i="23"/>
  <c r="N4142" i="23"/>
  <c r="M4142" i="23"/>
  <c r="L4142" i="23"/>
  <c r="K4142" i="23"/>
  <c r="P4141" i="23"/>
  <c r="O4141" i="23"/>
  <c r="N4141" i="23"/>
  <c r="M4141" i="23"/>
  <c r="L4141" i="23"/>
  <c r="K4141" i="23"/>
  <c r="P4140" i="23"/>
  <c r="O4140" i="23"/>
  <c r="N4140" i="23"/>
  <c r="M4140" i="23"/>
  <c r="L4140" i="23"/>
  <c r="K4140" i="23"/>
  <c r="P4139" i="23"/>
  <c r="O4139" i="23"/>
  <c r="N4139" i="23"/>
  <c r="M4139" i="23"/>
  <c r="L4139" i="23"/>
  <c r="K4139" i="23"/>
  <c r="P4138" i="23"/>
  <c r="O4138" i="23"/>
  <c r="N4138" i="23"/>
  <c r="M4138" i="23"/>
  <c r="L4138" i="23"/>
  <c r="K4138" i="23"/>
  <c r="P4137" i="23"/>
  <c r="O4137" i="23"/>
  <c r="N4137" i="23"/>
  <c r="M4137" i="23"/>
  <c r="L4137" i="23"/>
  <c r="K4137" i="23"/>
  <c r="P4136" i="23"/>
  <c r="O4136" i="23"/>
  <c r="N4136" i="23"/>
  <c r="M4136" i="23"/>
  <c r="L4136" i="23"/>
  <c r="K4136" i="23"/>
  <c r="P4135" i="23"/>
  <c r="O4135" i="23"/>
  <c r="N4135" i="23"/>
  <c r="M4135" i="23"/>
  <c r="L4135" i="23"/>
  <c r="K4135" i="23"/>
  <c r="P4134" i="23"/>
  <c r="O4134" i="23"/>
  <c r="N4134" i="23"/>
  <c r="M4134" i="23"/>
  <c r="L4134" i="23"/>
  <c r="K4134" i="23"/>
  <c r="P4133" i="23"/>
  <c r="O4133" i="23"/>
  <c r="N4133" i="23"/>
  <c r="M4133" i="23"/>
  <c r="L4133" i="23"/>
  <c r="K4133" i="23"/>
  <c r="P4132" i="23"/>
  <c r="O4132" i="23"/>
  <c r="N4132" i="23"/>
  <c r="M4132" i="23"/>
  <c r="L4132" i="23"/>
  <c r="K4132" i="23"/>
  <c r="P4131" i="23"/>
  <c r="O4131" i="23"/>
  <c r="N4131" i="23"/>
  <c r="M4131" i="23"/>
  <c r="L4131" i="23"/>
  <c r="K4131" i="23"/>
  <c r="P4130" i="23"/>
  <c r="O4130" i="23"/>
  <c r="N4130" i="23"/>
  <c r="M4130" i="23"/>
  <c r="L4130" i="23"/>
  <c r="K4130" i="23"/>
  <c r="P4129" i="23"/>
  <c r="O4129" i="23"/>
  <c r="N4129" i="23"/>
  <c r="M4129" i="23"/>
  <c r="L4129" i="23"/>
  <c r="K4129" i="23"/>
  <c r="P4128" i="23"/>
  <c r="O4128" i="23"/>
  <c r="N4128" i="23"/>
  <c r="M4128" i="23"/>
  <c r="L4128" i="23"/>
  <c r="K4128" i="23"/>
  <c r="P4127" i="23"/>
  <c r="O4127" i="23"/>
  <c r="N4127" i="23"/>
  <c r="M4127" i="23"/>
  <c r="L4127" i="23"/>
  <c r="K4127" i="23"/>
  <c r="P4126" i="23"/>
  <c r="O4126" i="23"/>
  <c r="N4126" i="23"/>
  <c r="M4126" i="23"/>
  <c r="L4126" i="23"/>
  <c r="K4126" i="23"/>
  <c r="P4125" i="23"/>
  <c r="O4125" i="23"/>
  <c r="N4125" i="23"/>
  <c r="M4125" i="23"/>
  <c r="L4125" i="23"/>
  <c r="K4125" i="23"/>
  <c r="P4124" i="23"/>
  <c r="O4124" i="23"/>
  <c r="N4124" i="23"/>
  <c r="M4124" i="23"/>
  <c r="L4124" i="23"/>
  <c r="K4124" i="23"/>
  <c r="P4123" i="23"/>
  <c r="O4123" i="23"/>
  <c r="N4123" i="23"/>
  <c r="M4123" i="23"/>
  <c r="L4123" i="23"/>
  <c r="K4123" i="23"/>
  <c r="P4122" i="23"/>
  <c r="O4122" i="23"/>
  <c r="N4122" i="23"/>
  <c r="M4122" i="23"/>
  <c r="L4122" i="23"/>
  <c r="K4122" i="23"/>
  <c r="P4121" i="23"/>
  <c r="O4121" i="23"/>
  <c r="N4121" i="23"/>
  <c r="M4121" i="23"/>
  <c r="L4121" i="23"/>
  <c r="K4121" i="23"/>
  <c r="P4120" i="23"/>
  <c r="O4120" i="23"/>
  <c r="N4120" i="23"/>
  <c r="M4120" i="23"/>
  <c r="L4120" i="23"/>
  <c r="K4120" i="23"/>
  <c r="P4119" i="23"/>
  <c r="O4119" i="23"/>
  <c r="N4119" i="23"/>
  <c r="M4119" i="23"/>
  <c r="L4119" i="23"/>
  <c r="K4119" i="23"/>
  <c r="P4118" i="23"/>
  <c r="O4118" i="23"/>
  <c r="N4118" i="23"/>
  <c r="M4118" i="23"/>
  <c r="L4118" i="23"/>
  <c r="K4118" i="23"/>
  <c r="P4117" i="23"/>
  <c r="O4117" i="23"/>
  <c r="N4117" i="23"/>
  <c r="M4117" i="23"/>
  <c r="L4117" i="23"/>
  <c r="K4117" i="23"/>
  <c r="P4116" i="23"/>
  <c r="O4116" i="23"/>
  <c r="N4116" i="23"/>
  <c r="M4116" i="23"/>
  <c r="L4116" i="23"/>
  <c r="K4116" i="23"/>
  <c r="P4115" i="23"/>
  <c r="O4115" i="23"/>
  <c r="N4115" i="23"/>
  <c r="M4115" i="23"/>
  <c r="L4115" i="23"/>
  <c r="K4115" i="23"/>
  <c r="P4114" i="23"/>
  <c r="O4114" i="23"/>
  <c r="N4114" i="23"/>
  <c r="M4114" i="23"/>
  <c r="L4114" i="23"/>
  <c r="K4114" i="23"/>
  <c r="P4113" i="23"/>
  <c r="O4113" i="23"/>
  <c r="N4113" i="23"/>
  <c r="M4113" i="23"/>
  <c r="L4113" i="23"/>
  <c r="K4113" i="23"/>
  <c r="P4112" i="23"/>
  <c r="O4112" i="23"/>
  <c r="N4112" i="23"/>
  <c r="M4112" i="23"/>
  <c r="L4112" i="23"/>
  <c r="K4112" i="23"/>
  <c r="P4111" i="23"/>
  <c r="O4111" i="23"/>
  <c r="N4111" i="23"/>
  <c r="M4111" i="23"/>
  <c r="L4111" i="23"/>
  <c r="K4111" i="23"/>
  <c r="P4110" i="23"/>
  <c r="O4110" i="23"/>
  <c r="N4110" i="23"/>
  <c r="M4110" i="23"/>
  <c r="L4110" i="23"/>
  <c r="K4110" i="23"/>
  <c r="P4109" i="23"/>
  <c r="O4109" i="23"/>
  <c r="N4109" i="23"/>
  <c r="M4109" i="23"/>
  <c r="L4109" i="23"/>
  <c r="K4109" i="23"/>
  <c r="P4108" i="23"/>
  <c r="O4108" i="23"/>
  <c r="N4108" i="23"/>
  <c r="M4108" i="23"/>
  <c r="L4108" i="23"/>
  <c r="K4108" i="23"/>
  <c r="P4107" i="23"/>
  <c r="O4107" i="23"/>
  <c r="N4107" i="23"/>
  <c r="M4107" i="23"/>
  <c r="L4107" i="23"/>
  <c r="K4107" i="23"/>
  <c r="P4106" i="23"/>
  <c r="O4106" i="23"/>
  <c r="N4106" i="23"/>
  <c r="M4106" i="23"/>
  <c r="L4106" i="23"/>
  <c r="K4106" i="23"/>
  <c r="P4105" i="23"/>
  <c r="O4105" i="23"/>
  <c r="N4105" i="23"/>
  <c r="M4105" i="23"/>
  <c r="L4105" i="23"/>
  <c r="K4105" i="23"/>
  <c r="P4104" i="23"/>
  <c r="O4104" i="23"/>
  <c r="N4104" i="23"/>
  <c r="M4104" i="23"/>
  <c r="L4104" i="23"/>
  <c r="K4104" i="23"/>
  <c r="P4103" i="23"/>
  <c r="O4103" i="23"/>
  <c r="N4103" i="23"/>
  <c r="M4103" i="23"/>
  <c r="L4103" i="23"/>
  <c r="K4103" i="23"/>
  <c r="P4102" i="23"/>
  <c r="O4102" i="23"/>
  <c r="N4102" i="23"/>
  <c r="M4102" i="23"/>
  <c r="L4102" i="23"/>
  <c r="K4102" i="23"/>
  <c r="P4101" i="23"/>
  <c r="O4101" i="23"/>
  <c r="N4101" i="23"/>
  <c r="M4101" i="23"/>
  <c r="L4101" i="23"/>
  <c r="K4101" i="23"/>
  <c r="P4100" i="23"/>
  <c r="O4100" i="23"/>
  <c r="N4100" i="23"/>
  <c r="M4100" i="23"/>
  <c r="L4100" i="23"/>
  <c r="K4100" i="23"/>
  <c r="P4099" i="23"/>
  <c r="O4099" i="23"/>
  <c r="N4099" i="23"/>
  <c r="M4099" i="23"/>
  <c r="L4099" i="23"/>
  <c r="K4099" i="23"/>
  <c r="P4098" i="23"/>
  <c r="O4098" i="23"/>
  <c r="N4098" i="23"/>
  <c r="M4098" i="23"/>
  <c r="L4098" i="23"/>
  <c r="K4098" i="23"/>
  <c r="P4097" i="23"/>
  <c r="O4097" i="23"/>
  <c r="N4097" i="23"/>
  <c r="M4097" i="23"/>
  <c r="L4097" i="23"/>
  <c r="K4097" i="23"/>
  <c r="P4096" i="23"/>
  <c r="O4096" i="23"/>
  <c r="N4096" i="23"/>
  <c r="M4096" i="23"/>
  <c r="L4096" i="23"/>
  <c r="K4096" i="23"/>
  <c r="P4095" i="23"/>
  <c r="O4095" i="23"/>
  <c r="N4095" i="23"/>
  <c r="M4095" i="23"/>
  <c r="L4095" i="23"/>
  <c r="K4095" i="23"/>
  <c r="P4094" i="23"/>
  <c r="O4094" i="23"/>
  <c r="N4094" i="23"/>
  <c r="M4094" i="23"/>
  <c r="L4094" i="23"/>
  <c r="K4094" i="23"/>
  <c r="P4093" i="23"/>
  <c r="O4093" i="23"/>
  <c r="N4093" i="23"/>
  <c r="M4093" i="23"/>
  <c r="L4093" i="23"/>
  <c r="K4093" i="23"/>
  <c r="P4092" i="23"/>
  <c r="O4092" i="23"/>
  <c r="N4092" i="23"/>
  <c r="M4092" i="23"/>
  <c r="L4092" i="23"/>
  <c r="K4092" i="23"/>
  <c r="P4091" i="23"/>
  <c r="O4091" i="23"/>
  <c r="N4091" i="23"/>
  <c r="M4091" i="23"/>
  <c r="L4091" i="23"/>
  <c r="K4091" i="23"/>
  <c r="P4090" i="23"/>
  <c r="O4090" i="23"/>
  <c r="N4090" i="23"/>
  <c r="M4090" i="23"/>
  <c r="L4090" i="23"/>
  <c r="K4090" i="23"/>
  <c r="P4089" i="23"/>
  <c r="O4089" i="23"/>
  <c r="N4089" i="23"/>
  <c r="M4089" i="23"/>
  <c r="L4089" i="23"/>
  <c r="K4089" i="23"/>
  <c r="P4088" i="23"/>
  <c r="O4088" i="23"/>
  <c r="N4088" i="23"/>
  <c r="M4088" i="23"/>
  <c r="L4088" i="23"/>
  <c r="K4088" i="23"/>
  <c r="P4087" i="23"/>
  <c r="O4087" i="23"/>
  <c r="N4087" i="23"/>
  <c r="M4087" i="23"/>
  <c r="L4087" i="23"/>
  <c r="K4087" i="23"/>
  <c r="P4086" i="23"/>
  <c r="O4086" i="23"/>
  <c r="N4086" i="23"/>
  <c r="M4086" i="23"/>
  <c r="L4086" i="23"/>
  <c r="K4086" i="23"/>
  <c r="P4085" i="23"/>
  <c r="O4085" i="23"/>
  <c r="N4085" i="23"/>
  <c r="M4085" i="23"/>
  <c r="L4085" i="23"/>
  <c r="K4085" i="23"/>
  <c r="P4084" i="23"/>
  <c r="O4084" i="23"/>
  <c r="N4084" i="23"/>
  <c r="M4084" i="23"/>
  <c r="L4084" i="23"/>
  <c r="K4084" i="23"/>
  <c r="P4083" i="23"/>
  <c r="O4083" i="23"/>
  <c r="N4083" i="23"/>
  <c r="M4083" i="23"/>
  <c r="L4083" i="23"/>
  <c r="K4083" i="23"/>
  <c r="P4082" i="23"/>
  <c r="O4082" i="23"/>
  <c r="N4082" i="23"/>
  <c r="M4082" i="23"/>
  <c r="L4082" i="23"/>
  <c r="K4082" i="23"/>
  <c r="P4081" i="23"/>
  <c r="O4081" i="23"/>
  <c r="N4081" i="23"/>
  <c r="M4081" i="23"/>
  <c r="L4081" i="23"/>
  <c r="K4081" i="23"/>
  <c r="P4080" i="23"/>
  <c r="O4080" i="23"/>
  <c r="N4080" i="23"/>
  <c r="M4080" i="23"/>
  <c r="L4080" i="23"/>
  <c r="K4080" i="23"/>
  <c r="P4079" i="23"/>
  <c r="O4079" i="23"/>
  <c r="N4079" i="23"/>
  <c r="M4079" i="23"/>
  <c r="L4079" i="23"/>
  <c r="K4079" i="23"/>
  <c r="P4078" i="23"/>
  <c r="O4078" i="23"/>
  <c r="N4078" i="23"/>
  <c r="M4078" i="23"/>
  <c r="L4078" i="23"/>
  <c r="K4078" i="23"/>
  <c r="P4077" i="23"/>
  <c r="O4077" i="23"/>
  <c r="N4077" i="23"/>
  <c r="M4077" i="23"/>
  <c r="L4077" i="23"/>
  <c r="K4077" i="23"/>
  <c r="P4076" i="23"/>
  <c r="O4076" i="23"/>
  <c r="N4076" i="23"/>
  <c r="M4076" i="23"/>
  <c r="L4076" i="23"/>
  <c r="K4076" i="23"/>
  <c r="P4075" i="23"/>
  <c r="O4075" i="23"/>
  <c r="N4075" i="23"/>
  <c r="M4075" i="23"/>
  <c r="L4075" i="23"/>
  <c r="K4075" i="23"/>
  <c r="P4074" i="23"/>
  <c r="O4074" i="23"/>
  <c r="N4074" i="23"/>
  <c r="M4074" i="23"/>
  <c r="L4074" i="23"/>
  <c r="K4074" i="23"/>
  <c r="P4073" i="23"/>
  <c r="O4073" i="23"/>
  <c r="N4073" i="23"/>
  <c r="M4073" i="23"/>
  <c r="L4073" i="23"/>
  <c r="K4073" i="23"/>
  <c r="P4072" i="23"/>
  <c r="O4072" i="23"/>
  <c r="N4072" i="23"/>
  <c r="M4072" i="23"/>
  <c r="L4072" i="23"/>
  <c r="K4072" i="23"/>
  <c r="P4071" i="23"/>
  <c r="O4071" i="23"/>
  <c r="N4071" i="23"/>
  <c r="M4071" i="23"/>
  <c r="L4071" i="23"/>
  <c r="K4071" i="23"/>
  <c r="P4070" i="23"/>
  <c r="O4070" i="23"/>
  <c r="N4070" i="23"/>
  <c r="M4070" i="23"/>
  <c r="L4070" i="23"/>
  <c r="K4070" i="23"/>
  <c r="P4069" i="23"/>
  <c r="O4069" i="23"/>
  <c r="N4069" i="23"/>
  <c r="M4069" i="23"/>
  <c r="L4069" i="23"/>
  <c r="K4069" i="23"/>
  <c r="P4068" i="23"/>
  <c r="O4068" i="23"/>
  <c r="N4068" i="23"/>
  <c r="M4068" i="23"/>
  <c r="L4068" i="23"/>
  <c r="K4068" i="23"/>
  <c r="P4067" i="23"/>
  <c r="O4067" i="23"/>
  <c r="N4067" i="23"/>
  <c r="M4067" i="23"/>
  <c r="L4067" i="23"/>
  <c r="K4067" i="23"/>
  <c r="P4066" i="23"/>
  <c r="O4066" i="23"/>
  <c r="N4066" i="23"/>
  <c r="M4066" i="23"/>
  <c r="L4066" i="23"/>
  <c r="K4066" i="23"/>
  <c r="P4065" i="23"/>
  <c r="O4065" i="23"/>
  <c r="N4065" i="23"/>
  <c r="M4065" i="23"/>
  <c r="L4065" i="23"/>
  <c r="K4065" i="23"/>
  <c r="P4064" i="23"/>
  <c r="O4064" i="23"/>
  <c r="N4064" i="23"/>
  <c r="M4064" i="23"/>
  <c r="L4064" i="23"/>
  <c r="K4064" i="23"/>
  <c r="P4063" i="23"/>
  <c r="O4063" i="23"/>
  <c r="N4063" i="23"/>
  <c r="M4063" i="23"/>
  <c r="L4063" i="23"/>
  <c r="K4063" i="23"/>
  <c r="P4062" i="23"/>
  <c r="O4062" i="23"/>
  <c r="N4062" i="23"/>
  <c r="M4062" i="23"/>
  <c r="L4062" i="23"/>
  <c r="K4062" i="23"/>
  <c r="P4061" i="23"/>
  <c r="O4061" i="23"/>
  <c r="N4061" i="23"/>
  <c r="M4061" i="23"/>
  <c r="L4061" i="23"/>
  <c r="K4061" i="23"/>
  <c r="P4060" i="23"/>
  <c r="O4060" i="23"/>
  <c r="N4060" i="23"/>
  <c r="M4060" i="23"/>
  <c r="L4060" i="23"/>
  <c r="K4060" i="23"/>
  <c r="P4059" i="23"/>
  <c r="O4059" i="23"/>
  <c r="N4059" i="23"/>
  <c r="M4059" i="23"/>
  <c r="L4059" i="23"/>
  <c r="K4059" i="23"/>
  <c r="P4058" i="23"/>
  <c r="O4058" i="23"/>
  <c r="N4058" i="23"/>
  <c r="M4058" i="23"/>
  <c r="L4058" i="23"/>
  <c r="K4058" i="23"/>
  <c r="P4057" i="23"/>
  <c r="O4057" i="23"/>
  <c r="N4057" i="23"/>
  <c r="M4057" i="23"/>
  <c r="L4057" i="23"/>
  <c r="K4057" i="23"/>
  <c r="P4056" i="23"/>
  <c r="O4056" i="23"/>
  <c r="N4056" i="23"/>
  <c r="M4056" i="23"/>
  <c r="L4056" i="23"/>
  <c r="K4056" i="23"/>
  <c r="P4055" i="23"/>
  <c r="O4055" i="23"/>
  <c r="N4055" i="23"/>
  <c r="M4055" i="23"/>
  <c r="L4055" i="23"/>
  <c r="K4055" i="23"/>
  <c r="P4054" i="23"/>
  <c r="O4054" i="23"/>
  <c r="N4054" i="23"/>
  <c r="M4054" i="23"/>
  <c r="L4054" i="23"/>
  <c r="K4054" i="23"/>
  <c r="P4053" i="23"/>
  <c r="O4053" i="23"/>
  <c r="N4053" i="23"/>
  <c r="M4053" i="23"/>
  <c r="L4053" i="23"/>
  <c r="K4053" i="23"/>
  <c r="P4052" i="23"/>
  <c r="O4052" i="23"/>
  <c r="N4052" i="23"/>
  <c r="M4052" i="23"/>
  <c r="L4052" i="23"/>
  <c r="K4052" i="23"/>
  <c r="P4051" i="23"/>
  <c r="O4051" i="23"/>
  <c r="N4051" i="23"/>
  <c r="M4051" i="23"/>
  <c r="L4051" i="23"/>
  <c r="K4051" i="23"/>
  <c r="P4050" i="23"/>
  <c r="O4050" i="23"/>
  <c r="N4050" i="23"/>
  <c r="M4050" i="23"/>
  <c r="L4050" i="23"/>
  <c r="K4050" i="23"/>
  <c r="P4049" i="23"/>
  <c r="O4049" i="23"/>
  <c r="N4049" i="23"/>
  <c r="M4049" i="23"/>
  <c r="L4049" i="23"/>
  <c r="K4049" i="23"/>
  <c r="P4048" i="23"/>
  <c r="O4048" i="23"/>
  <c r="N4048" i="23"/>
  <c r="M4048" i="23"/>
  <c r="L4048" i="23"/>
  <c r="K4048" i="23"/>
  <c r="P4047" i="23"/>
  <c r="O4047" i="23"/>
  <c r="N4047" i="23"/>
  <c r="M4047" i="23"/>
  <c r="L4047" i="23"/>
  <c r="K4047" i="23"/>
  <c r="P4046" i="23"/>
  <c r="O4046" i="23"/>
  <c r="N4046" i="23"/>
  <c r="M4046" i="23"/>
  <c r="L4046" i="23"/>
  <c r="K4046" i="23"/>
  <c r="P4045" i="23"/>
  <c r="O4045" i="23"/>
  <c r="N4045" i="23"/>
  <c r="M4045" i="23"/>
  <c r="L4045" i="23"/>
  <c r="K4045" i="23"/>
  <c r="P4044" i="23"/>
  <c r="O4044" i="23"/>
  <c r="N4044" i="23"/>
  <c r="M4044" i="23"/>
  <c r="L4044" i="23"/>
  <c r="K4044" i="23"/>
  <c r="P4043" i="23"/>
  <c r="O4043" i="23"/>
  <c r="N4043" i="23"/>
  <c r="M4043" i="23"/>
  <c r="L4043" i="23"/>
  <c r="K4043" i="23"/>
  <c r="P4042" i="23"/>
  <c r="O4042" i="23"/>
  <c r="N4042" i="23"/>
  <c r="M4042" i="23"/>
  <c r="L4042" i="23"/>
  <c r="K4042" i="23"/>
  <c r="P4041" i="23"/>
  <c r="O4041" i="23"/>
  <c r="N4041" i="23"/>
  <c r="M4041" i="23"/>
  <c r="L4041" i="23"/>
  <c r="K4041" i="23"/>
  <c r="P4040" i="23"/>
  <c r="O4040" i="23"/>
  <c r="N4040" i="23"/>
  <c r="M4040" i="23"/>
  <c r="L4040" i="23"/>
  <c r="K4040" i="23"/>
  <c r="P4039" i="23"/>
  <c r="O4039" i="23"/>
  <c r="N4039" i="23"/>
  <c r="M4039" i="23"/>
  <c r="L4039" i="23"/>
  <c r="K4039" i="23"/>
  <c r="P4038" i="23"/>
  <c r="O4038" i="23"/>
  <c r="N4038" i="23"/>
  <c r="M4038" i="23"/>
  <c r="L4038" i="23"/>
  <c r="K4038" i="23"/>
  <c r="P4037" i="23"/>
  <c r="O4037" i="23"/>
  <c r="N4037" i="23"/>
  <c r="M4037" i="23"/>
  <c r="L4037" i="23"/>
  <c r="K4037" i="23"/>
  <c r="P4036" i="23"/>
  <c r="O4036" i="23"/>
  <c r="N4036" i="23"/>
  <c r="M4036" i="23"/>
  <c r="L4036" i="23"/>
  <c r="K4036" i="23"/>
  <c r="P4035" i="23"/>
  <c r="O4035" i="23"/>
  <c r="N4035" i="23"/>
  <c r="M4035" i="23"/>
  <c r="L4035" i="23"/>
  <c r="K4035" i="23"/>
  <c r="P4034" i="23"/>
  <c r="O4034" i="23"/>
  <c r="N4034" i="23"/>
  <c r="M4034" i="23"/>
  <c r="L4034" i="23"/>
  <c r="K4034" i="23"/>
  <c r="P4033" i="23"/>
  <c r="O4033" i="23"/>
  <c r="N4033" i="23"/>
  <c r="M4033" i="23"/>
  <c r="L4033" i="23"/>
  <c r="K4033" i="23"/>
  <c r="P4032" i="23"/>
  <c r="O4032" i="23"/>
  <c r="N4032" i="23"/>
  <c r="M4032" i="23"/>
  <c r="L4032" i="23"/>
  <c r="K4032" i="23"/>
  <c r="P4031" i="23"/>
  <c r="O4031" i="23"/>
  <c r="N4031" i="23"/>
  <c r="M4031" i="23"/>
  <c r="L4031" i="23"/>
  <c r="K4031" i="23"/>
  <c r="P4030" i="23"/>
  <c r="O4030" i="23"/>
  <c r="N4030" i="23"/>
  <c r="M4030" i="23"/>
  <c r="L4030" i="23"/>
  <c r="K4030" i="23"/>
  <c r="P4029" i="23"/>
  <c r="O4029" i="23"/>
  <c r="N4029" i="23"/>
  <c r="M4029" i="23"/>
  <c r="L4029" i="23"/>
  <c r="K4029" i="23"/>
  <c r="P4028" i="23"/>
  <c r="O4028" i="23"/>
  <c r="N4028" i="23"/>
  <c r="M4028" i="23"/>
  <c r="L4028" i="23"/>
  <c r="K4028" i="23"/>
  <c r="P4027" i="23"/>
  <c r="O4027" i="23"/>
  <c r="N4027" i="23"/>
  <c r="M4027" i="23"/>
  <c r="L4027" i="23"/>
  <c r="K4027" i="23"/>
  <c r="P4026" i="23"/>
  <c r="O4026" i="23"/>
  <c r="N4026" i="23"/>
  <c r="M4026" i="23"/>
  <c r="L4026" i="23"/>
  <c r="K4026" i="23"/>
  <c r="P4025" i="23"/>
  <c r="O4025" i="23"/>
  <c r="N4025" i="23"/>
  <c r="M4025" i="23"/>
  <c r="L4025" i="23"/>
  <c r="K4025" i="23"/>
  <c r="P4024" i="23"/>
  <c r="O4024" i="23"/>
  <c r="N4024" i="23"/>
  <c r="M4024" i="23"/>
  <c r="L4024" i="23"/>
  <c r="K4024" i="23"/>
  <c r="P4023" i="23"/>
  <c r="O4023" i="23"/>
  <c r="N4023" i="23"/>
  <c r="M4023" i="23"/>
  <c r="L4023" i="23"/>
  <c r="K4023" i="23"/>
  <c r="P4022" i="23"/>
  <c r="O4022" i="23"/>
  <c r="N4022" i="23"/>
  <c r="M4022" i="23"/>
  <c r="L4022" i="23"/>
  <c r="K4022" i="23"/>
  <c r="P4021" i="23"/>
  <c r="O4021" i="23"/>
  <c r="N4021" i="23"/>
  <c r="M4021" i="23"/>
  <c r="L4021" i="23"/>
  <c r="K4021" i="23"/>
  <c r="P4020" i="23"/>
  <c r="O4020" i="23"/>
  <c r="N4020" i="23"/>
  <c r="M4020" i="23"/>
  <c r="L4020" i="23"/>
  <c r="K4020" i="23"/>
  <c r="P4019" i="23"/>
  <c r="O4019" i="23"/>
  <c r="N4019" i="23"/>
  <c r="M4019" i="23"/>
  <c r="L4019" i="23"/>
  <c r="K4019" i="23"/>
  <c r="P4018" i="23"/>
  <c r="O4018" i="23"/>
  <c r="N4018" i="23"/>
  <c r="M4018" i="23"/>
  <c r="L4018" i="23"/>
  <c r="K4018" i="23"/>
  <c r="P4017" i="23"/>
  <c r="O4017" i="23"/>
  <c r="N4017" i="23"/>
  <c r="M4017" i="23"/>
  <c r="L4017" i="23"/>
  <c r="K4017" i="23"/>
  <c r="P4016" i="23"/>
  <c r="O4016" i="23"/>
  <c r="N4016" i="23"/>
  <c r="M4016" i="23"/>
  <c r="L4016" i="23"/>
  <c r="K4016" i="23"/>
  <c r="P4015" i="23"/>
  <c r="O4015" i="23"/>
  <c r="N4015" i="23"/>
  <c r="M4015" i="23"/>
  <c r="L4015" i="23"/>
  <c r="K4015" i="23"/>
  <c r="P4014" i="23"/>
  <c r="O4014" i="23"/>
  <c r="N4014" i="23"/>
  <c r="M4014" i="23"/>
  <c r="L4014" i="23"/>
  <c r="K4014" i="23"/>
  <c r="P4013" i="23"/>
  <c r="O4013" i="23"/>
  <c r="N4013" i="23"/>
  <c r="M4013" i="23"/>
  <c r="L4013" i="23"/>
  <c r="K4013" i="23"/>
  <c r="P4012" i="23"/>
  <c r="O4012" i="23"/>
  <c r="N4012" i="23"/>
  <c r="M4012" i="23"/>
  <c r="L4012" i="23"/>
  <c r="K4012" i="23"/>
  <c r="P4011" i="23"/>
  <c r="O4011" i="23"/>
  <c r="N4011" i="23"/>
  <c r="M4011" i="23"/>
  <c r="L4011" i="23"/>
  <c r="K4011" i="23"/>
  <c r="P4010" i="23"/>
  <c r="O4010" i="23"/>
  <c r="N4010" i="23"/>
  <c r="M4010" i="23"/>
  <c r="L4010" i="23"/>
  <c r="K4010" i="23"/>
  <c r="P4009" i="23"/>
  <c r="O4009" i="23"/>
  <c r="N4009" i="23"/>
  <c r="M4009" i="23"/>
  <c r="L4009" i="23"/>
  <c r="K4009" i="23"/>
  <c r="P4008" i="23"/>
  <c r="O4008" i="23"/>
  <c r="N4008" i="23"/>
  <c r="M4008" i="23"/>
  <c r="L4008" i="23"/>
  <c r="K4008" i="23"/>
  <c r="P4007" i="23"/>
  <c r="O4007" i="23"/>
  <c r="N4007" i="23"/>
  <c r="M4007" i="23"/>
  <c r="L4007" i="23"/>
  <c r="K4007" i="23"/>
  <c r="P4006" i="23"/>
  <c r="O4006" i="23"/>
  <c r="N4006" i="23"/>
  <c r="M4006" i="23"/>
  <c r="L4006" i="23"/>
  <c r="K4006" i="23"/>
  <c r="P4005" i="23"/>
  <c r="O4005" i="23"/>
  <c r="N4005" i="23"/>
  <c r="M4005" i="23"/>
  <c r="L4005" i="23"/>
  <c r="K4005" i="23"/>
  <c r="P4004" i="23"/>
  <c r="O4004" i="23"/>
  <c r="N4004" i="23"/>
  <c r="M4004" i="23"/>
  <c r="L4004" i="23"/>
  <c r="K4004" i="23"/>
  <c r="P4003" i="23"/>
  <c r="O4003" i="23"/>
  <c r="N4003" i="23"/>
  <c r="M4003" i="23"/>
  <c r="L4003" i="23"/>
  <c r="K4003" i="23"/>
  <c r="P4002" i="23"/>
  <c r="O4002" i="23"/>
  <c r="N4002" i="23"/>
  <c r="M4002" i="23"/>
  <c r="L4002" i="23"/>
  <c r="K4002" i="23"/>
  <c r="P4001" i="23"/>
  <c r="O4001" i="23"/>
  <c r="N4001" i="23"/>
  <c r="M4001" i="23"/>
  <c r="L4001" i="23"/>
  <c r="K4001" i="23"/>
  <c r="P4000" i="23"/>
  <c r="O4000" i="23"/>
  <c r="N4000" i="23"/>
  <c r="M4000" i="23"/>
  <c r="L4000" i="23"/>
  <c r="K4000" i="23"/>
  <c r="P3999" i="23"/>
  <c r="O3999" i="23"/>
  <c r="N3999" i="23"/>
  <c r="M3999" i="23"/>
  <c r="L3999" i="23"/>
  <c r="K3999" i="23"/>
  <c r="P3998" i="23"/>
  <c r="O3998" i="23"/>
  <c r="N3998" i="23"/>
  <c r="M3998" i="23"/>
  <c r="L3998" i="23"/>
  <c r="K3998" i="23"/>
  <c r="P3997" i="23"/>
  <c r="O3997" i="23"/>
  <c r="N3997" i="23"/>
  <c r="M3997" i="23"/>
  <c r="L3997" i="23"/>
  <c r="K3997" i="23"/>
  <c r="P3996" i="23"/>
  <c r="O3996" i="23"/>
  <c r="N3996" i="23"/>
  <c r="M3996" i="23"/>
  <c r="L3996" i="23"/>
  <c r="K3996" i="23"/>
  <c r="P3995" i="23"/>
  <c r="O3995" i="23"/>
  <c r="N3995" i="23"/>
  <c r="M3995" i="23"/>
  <c r="L3995" i="23"/>
  <c r="K3995" i="23"/>
  <c r="P3994" i="23"/>
  <c r="O3994" i="23"/>
  <c r="N3994" i="23"/>
  <c r="M3994" i="23"/>
  <c r="L3994" i="23"/>
  <c r="K3994" i="23"/>
  <c r="P3993" i="23"/>
  <c r="O3993" i="23"/>
  <c r="N3993" i="23"/>
  <c r="M3993" i="23"/>
  <c r="L3993" i="23"/>
  <c r="K3993" i="23"/>
  <c r="P3992" i="23"/>
  <c r="O3992" i="23"/>
  <c r="N3992" i="23"/>
  <c r="M3992" i="23"/>
  <c r="L3992" i="23"/>
  <c r="K3992" i="23"/>
  <c r="P3991" i="23"/>
  <c r="O3991" i="23"/>
  <c r="N3991" i="23"/>
  <c r="M3991" i="23"/>
  <c r="L3991" i="23"/>
  <c r="K3991" i="23"/>
  <c r="P3990" i="23"/>
  <c r="O3990" i="23"/>
  <c r="N3990" i="23"/>
  <c r="M3990" i="23"/>
  <c r="L3990" i="23"/>
  <c r="K3990" i="23"/>
  <c r="P3989" i="23"/>
  <c r="O3989" i="23"/>
  <c r="N3989" i="23"/>
  <c r="M3989" i="23"/>
  <c r="L3989" i="23"/>
  <c r="K3989" i="23"/>
  <c r="P3988" i="23"/>
  <c r="O3988" i="23"/>
  <c r="N3988" i="23"/>
  <c r="M3988" i="23"/>
  <c r="L3988" i="23"/>
  <c r="K3988" i="23"/>
  <c r="P3987" i="23"/>
  <c r="O3987" i="23"/>
  <c r="N3987" i="23"/>
  <c r="M3987" i="23"/>
  <c r="L3987" i="23"/>
  <c r="K3987" i="23"/>
  <c r="P3986" i="23"/>
  <c r="O3986" i="23"/>
  <c r="N3986" i="23"/>
  <c r="M3986" i="23"/>
  <c r="L3986" i="23"/>
  <c r="K3986" i="23"/>
  <c r="P3985" i="23"/>
  <c r="O3985" i="23"/>
  <c r="N3985" i="23"/>
  <c r="M3985" i="23"/>
  <c r="L3985" i="23"/>
  <c r="K3985" i="23"/>
  <c r="P3984" i="23"/>
  <c r="O3984" i="23"/>
  <c r="N3984" i="23"/>
  <c r="M3984" i="23"/>
  <c r="L3984" i="23"/>
  <c r="K3984" i="23"/>
  <c r="P3983" i="23"/>
  <c r="O3983" i="23"/>
  <c r="N3983" i="23"/>
  <c r="M3983" i="23"/>
  <c r="L3983" i="23"/>
  <c r="K3983" i="23"/>
  <c r="P3982" i="23"/>
  <c r="O3982" i="23"/>
  <c r="N3982" i="23"/>
  <c r="M3982" i="23"/>
  <c r="L3982" i="23"/>
  <c r="K3982" i="23"/>
  <c r="P3981" i="23"/>
  <c r="O3981" i="23"/>
  <c r="N3981" i="23"/>
  <c r="M3981" i="23"/>
  <c r="L3981" i="23"/>
  <c r="K3981" i="23"/>
  <c r="P3980" i="23"/>
  <c r="O3980" i="23"/>
  <c r="N3980" i="23"/>
  <c r="M3980" i="23"/>
  <c r="L3980" i="23"/>
  <c r="K3980" i="23"/>
  <c r="P3979" i="23"/>
  <c r="O3979" i="23"/>
  <c r="N3979" i="23"/>
  <c r="M3979" i="23"/>
  <c r="L3979" i="23"/>
  <c r="K3979" i="23"/>
  <c r="P3978" i="23"/>
  <c r="O3978" i="23"/>
  <c r="N3978" i="23"/>
  <c r="M3978" i="23"/>
  <c r="L3978" i="23"/>
  <c r="K3978" i="23"/>
  <c r="P3977" i="23"/>
  <c r="O3977" i="23"/>
  <c r="N3977" i="23"/>
  <c r="M3977" i="23"/>
  <c r="L3977" i="23"/>
  <c r="K3977" i="23"/>
  <c r="P3976" i="23"/>
  <c r="O3976" i="23"/>
  <c r="N3976" i="23"/>
  <c r="M3976" i="23"/>
  <c r="L3976" i="23"/>
  <c r="K3976" i="23"/>
  <c r="P3975" i="23"/>
  <c r="O3975" i="23"/>
  <c r="N3975" i="23"/>
  <c r="M3975" i="23"/>
  <c r="L3975" i="23"/>
  <c r="K3975" i="23"/>
  <c r="P3974" i="23"/>
  <c r="O3974" i="23"/>
  <c r="N3974" i="23"/>
  <c r="M3974" i="23"/>
  <c r="L3974" i="23"/>
  <c r="K3974" i="23"/>
  <c r="P3973" i="23"/>
  <c r="O3973" i="23"/>
  <c r="N3973" i="23"/>
  <c r="M3973" i="23"/>
  <c r="L3973" i="23"/>
  <c r="K3973" i="23"/>
  <c r="P3972" i="23"/>
  <c r="O3972" i="23"/>
  <c r="N3972" i="23"/>
  <c r="M3972" i="23"/>
  <c r="L3972" i="23"/>
  <c r="K3972" i="23"/>
  <c r="P3971" i="23"/>
  <c r="O3971" i="23"/>
  <c r="N3971" i="23"/>
  <c r="M3971" i="23"/>
  <c r="L3971" i="23"/>
  <c r="K3971" i="23"/>
  <c r="P3970" i="23"/>
  <c r="O3970" i="23"/>
  <c r="N3970" i="23"/>
  <c r="M3970" i="23"/>
  <c r="L3970" i="23"/>
  <c r="K3970" i="23"/>
  <c r="P3969" i="23"/>
  <c r="O3969" i="23"/>
  <c r="N3969" i="23"/>
  <c r="M3969" i="23"/>
  <c r="L3969" i="23"/>
  <c r="K3969" i="23"/>
  <c r="P3968" i="23"/>
  <c r="O3968" i="23"/>
  <c r="N3968" i="23"/>
  <c r="M3968" i="23"/>
  <c r="L3968" i="23"/>
  <c r="K3968" i="23"/>
  <c r="P3967" i="23"/>
  <c r="O3967" i="23"/>
  <c r="N3967" i="23"/>
  <c r="M3967" i="23"/>
  <c r="L3967" i="23"/>
  <c r="K3967" i="23"/>
  <c r="P3966" i="23"/>
  <c r="O3966" i="23"/>
  <c r="N3966" i="23"/>
  <c r="M3966" i="23"/>
  <c r="L3966" i="23"/>
  <c r="K3966" i="23"/>
  <c r="P3965" i="23"/>
  <c r="O3965" i="23"/>
  <c r="N3965" i="23"/>
  <c r="M3965" i="23"/>
  <c r="L3965" i="23"/>
  <c r="K3965" i="23"/>
  <c r="P3964" i="23"/>
  <c r="O3964" i="23"/>
  <c r="N3964" i="23"/>
  <c r="M3964" i="23"/>
  <c r="L3964" i="23"/>
  <c r="K3964" i="23"/>
  <c r="P3963" i="23"/>
  <c r="O3963" i="23"/>
  <c r="N3963" i="23"/>
  <c r="M3963" i="23"/>
  <c r="L3963" i="23"/>
  <c r="K3963" i="23"/>
  <c r="P3962" i="23"/>
  <c r="O3962" i="23"/>
  <c r="N3962" i="23"/>
  <c r="M3962" i="23"/>
  <c r="L3962" i="23"/>
  <c r="K3962" i="23"/>
  <c r="P3961" i="23"/>
  <c r="O3961" i="23"/>
  <c r="N3961" i="23"/>
  <c r="M3961" i="23"/>
  <c r="L3961" i="23"/>
  <c r="K3961" i="23"/>
  <c r="P3960" i="23"/>
  <c r="O3960" i="23"/>
  <c r="N3960" i="23"/>
  <c r="M3960" i="23"/>
  <c r="L3960" i="23"/>
  <c r="K3960" i="23"/>
  <c r="P3959" i="23"/>
  <c r="O3959" i="23"/>
  <c r="N3959" i="23"/>
  <c r="M3959" i="23"/>
  <c r="L3959" i="23"/>
  <c r="K3959" i="23"/>
  <c r="P3958" i="23"/>
  <c r="O3958" i="23"/>
  <c r="N3958" i="23"/>
  <c r="M3958" i="23"/>
  <c r="L3958" i="23"/>
  <c r="K3958" i="23"/>
  <c r="P3957" i="23"/>
  <c r="O3957" i="23"/>
  <c r="N3957" i="23"/>
  <c r="M3957" i="23"/>
  <c r="L3957" i="23"/>
  <c r="K3957" i="23"/>
  <c r="P3956" i="23"/>
  <c r="O3956" i="23"/>
  <c r="N3956" i="23"/>
  <c r="M3956" i="23"/>
  <c r="L3956" i="23"/>
  <c r="K3956" i="23"/>
  <c r="P3955" i="23"/>
  <c r="O3955" i="23"/>
  <c r="N3955" i="23"/>
  <c r="M3955" i="23"/>
  <c r="L3955" i="23"/>
  <c r="K3955" i="23"/>
  <c r="P3954" i="23"/>
  <c r="O3954" i="23"/>
  <c r="N3954" i="23"/>
  <c r="M3954" i="23"/>
  <c r="L3954" i="23"/>
  <c r="K3954" i="23"/>
  <c r="P3953" i="23"/>
  <c r="O3953" i="23"/>
  <c r="N3953" i="23"/>
  <c r="M3953" i="23"/>
  <c r="L3953" i="23"/>
  <c r="K3953" i="23"/>
  <c r="P3952" i="23"/>
  <c r="O3952" i="23"/>
  <c r="N3952" i="23"/>
  <c r="M3952" i="23"/>
  <c r="L3952" i="23"/>
  <c r="K3952" i="23"/>
  <c r="P3951" i="23"/>
  <c r="O3951" i="23"/>
  <c r="N3951" i="23"/>
  <c r="M3951" i="23"/>
  <c r="L3951" i="23"/>
  <c r="K3951" i="23"/>
  <c r="P3950" i="23"/>
  <c r="O3950" i="23"/>
  <c r="N3950" i="23"/>
  <c r="M3950" i="23"/>
  <c r="L3950" i="23"/>
  <c r="K3950" i="23"/>
  <c r="P3949" i="23"/>
  <c r="O3949" i="23"/>
  <c r="N3949" i="23"/>
  <c r="M3949" i="23"/>
  <c r="L3949" i="23"/>
  <c r="K3949" i="23"/>
  <c r="P3948" i="23"/>
  <c r="O3948" i="23"/>
  <c r="N3948" i="23"/>
  <c r="M3948" i="23"/>
  <c r="L3948" i="23"/>
  <c r="K3948" i="23"/>
  <c r="P3947" i="23"/>
  <c r="O3947" i="23"/>
  <c r="N3947" i="23"/>
  <c r="M3947" i="23"/>
  <c r="L3947" i="23"/>
  <c r="K3947" i="23"/>
  <c r="P3946" i="23"/>
  <c r="O3946" i="23"/>
  <c r="N3946" i="23"/>
  <c r="M3946" i="23"/>
  <c r="L3946" i="23"/>
  <c r="K3946" i="23"/>
  <c r="P3945" i="23"/>
  <c r="O3945" i="23"/>
  <c r="N3945" i="23"/>
  <c r="M3945" i="23"/>
  <c r="L3945" i="23"/>
  <c r="K3945" i="23"/>
  <c r="P3944" i="23"/>
  <c r="O3944" i="23"/>
  <c r="N3944" i="23"/>
  <c r="M3944" i="23"/>
  <c r="L3944" i="23"/>
  <c r="K3944" i="23"/>
  <c r="P3943" i="23"/>
  <c r="O3943" i="23"/>
  <c r="N3943" i="23"/>
  <c r="M3943" i="23"/>
  <c r="L3943" i="23"/>
  <c r="K3943" i="23"/>
  <c r="P3942" i="23"/>
  <c r="O3942" i="23"/>
  <c r="N3942" i="23"/>
  <c r="M3942" i="23"/>
  <c r="L3942" i="23"/>
  <c r="K3942" i="23"/>
  <c r="P3941" i="23"/>
  <c r="O3941" i="23"/>
  <c r="N3941" i="23"/>
  <c r="M3941" i="23"/>
  <c r="L3941" i="23"/>
  <c r="K3941" i="23"/>
  <c r="P3940" i="23"/>
  <c r="O3940" i="23"/>
  <c r="N3940" i="23"/>
  <c r="M3940" i="23"/>
  <c r="L3940" i="23"/>
  <c r="K3940" i="23"/>
  <c r="P3939" i="23"/>
  <c r="O3939" i="23"/>
  <c r="N3939" i="23"/>
  <c r="M3939" i="23"/>
  <c r="L3939" i="23"/>
  <c r="K3939" i="23"/>
  <c r="P3938" i="23"/>
  <c r="O3938" i="23"/>
  <c r="N3938" i="23"/>
  <c r="M3938" i="23"/>
  <c r="L3938" i="23"/>
  <c r="K3938" i="23"/>
  <c r="P3937" i="23"/>
  <c r="O3937" i="23"/>
  <c r="N3937" i="23"/>
  <c r="M3937" i="23"/>
  <c r="L3937" i="23"/>
  <c r="K3937" i="23"/>
  <c r="P3936" i="23"/>
  <c r="O3936" i="23"/>
  <c r="N3936" i="23"/>
  <c r="M3936" i="23"/>
  <c r="L3936" i="23"/>
  <c r="K3936" i="23"/>
  <c r="P3935" i="23"/>
  <c r="O3935" i="23"/>
  <c r="N3935" i="23"/>
  <c r="M3935" i="23"/>
  <c r="L3935" i="23"/>
  <c r="K3935" i="23"/>
  <c r="P3934" i="23"/>
  <c r="O3934" i="23"/>
  <c r="N3934" i="23"/>
  <c r="M3934" i="23"/>
  <c r="L3934" i="23"/>
  <c r="K3934" i="23"/>
  <c r="P3933" i="23"/>
  <c r="O3933" i="23"/>
  <c r="N3933" i="23"/>
  <c r="M3933" i="23"/>
  <c r="L3933" i="23"/>
  <c r="K3933" i="23"/>
  <c r="P3932" i="23"/>
  <c r="O3932" i="23"/>
  <c r="N3932" i="23"/>
  <c r="M3932" i="23"/>
  <c r="L3932" i="23"/>
  <c r="K3932" i="23"/>
  <c r="P3931" i="23"/>
  <c r="O3931" i="23"/>
  <c r="N3931" i="23"/>
  <c r="M3931" i="23"/>
  <c r="L3931" i="23"/>
  <c r="K3931" i="23"/>
  <c r="P3930" i="23"/>
  <c r="O3930" i="23"/>
  <c r="N3930" i="23"/>
  <c r="M3930" i="23"/>
  <c r="L3930" i="23"/>
  <c r="K3930" i="23"/>
  <c r="P3929" i="23"/>
  <c r="O3929" i="23"/>
  <c r="N3929" i="23"/>
  <c r="M3929" i="23"/>
  <c r="L3929" i="23"/>
  <c r="K3929" i="23"/>
  <c r="P3928" i="23"/>
  <c r="O3928" i="23"/>
  <c r="N3928" i="23"/>
  <c r="M3928" i="23"/>
  <c r="L3928" i="23"/>
  <c r="K3928" i="23"/>
  <c r="P3927" i="23"/>
  <c r="O3927" i="23"/>
  <c r="N3927" i="23"/>
  <c r="M3927" i="23"/>
  <c r="L3927" i="23"/>
  <c r="K3927" i="23"/>
  <c r="P3926" i="23"/>
  <c r="O3926" i="23"/>
  <c r="N3926" i="23"/>
  <c r="M3926" i="23"/>
  <c r="L3926" i="23"/>
  <c r="K3926" i="23"/>
  <c r="P3925" i="23"/>
  <c r="O3925" i="23"/>
  <c r="N3925" i="23"/>
  <c r="M3925" i="23"/>
  <c r="L3925" i="23"/>
  <c r="K3925" i="23"/>
  <c r="P3924" i="23"/>
  <c r="O3924" i="23"/>
  <c r="N3924" i="23"/>
  <c r="M3924" i="23"/>
  <c r="L3924" i="23"/>
  <c r="K3924" i="23"/>
  <c r="P3923" i="23"/>
  <c r="O3923" i="23"/>
  <c r="N3923" i="23"/>
  <c r="M3923" i="23"/>
  <c r="L3923" i="23"/>
  <c r="K3923" i="23"/>
  <c r="P3922" i="23"/>
  <c r="O3922" i="23"/>
  <c r="N3922" i="23"/>
  <c r="M3922" i="23"/>
  <c r="L3922" i="23"/>
  <c r="K3922" i="23"/>
  <c r="P3921" i="23"/>
  <c r="O3921" i="23"/>
  <c r="N3921" i="23"/>
  <c r="M3921" i="23"/>
  <c r="L3921" i="23"/>
  <c r="K3921" i="23"/>
  <c r="P3920" i="23"/>
  <c r="O3920" i="23"/>
  <c r="N3920" i="23"/>
  <c r="M3920" i="23"/>
  <c r="L3920" i="23"/>
  <c r="K3920" i="23"/>
  <c r="P3919" i="23"/>
  <c r="O3919" i="23"/>
  <c r="N3919" i="23"/>
  <c r="M3919" i="23"/>
  <c r="L3919" i="23"/>
  <c r="K3919" i="23"/>
  <c r="P3918" i="23"/>
  <c r="O3918" i="23"/>
  <c r="N3918" i="23"/>
  <c r="M3918" i="23"/>
  <c r="L3918" i="23"/>
  <c r="K3918" i="23"/>
  <c r="P3917" i="23"/>
  <c r="O3917" i="23"/>
  <c r="N3917" i="23"/>
  <c r="M3917" i="23"/>
  <c r="L3917" i="23"/>
  <c r="K3917" i="23"/>
  <c r="P3916" i="23"/>
  <c r="O3916" i="23"/>
  <c r="N3916" i="23"/>
  <c r="M3916" i="23"/>
  <c r="L3916" i="23"/>
  <c r="K3916" i="23"/>
  <c r="P3915" i="23"/>
  <c r="O3915" i="23"/>
  <c r="N3915" i="23"/>
  <c r="M3915" i="23"/>
  <c r="L3915" i="23"/>
  <c r="K3915" i="23"/>
  <c r="P3914" i="23"/>
  <c r="O3914" i="23"/>
  <c r="N3914" i="23"/>
  <c r="M3914" i="23"/>
  <c r="L3914" i="23"/>
  <c r="K3914" i="23"/>
  <c r="P3913" i="23"/>
  <c r="O3913" i="23"/>
  <c r="N3913" i="23"/>
  <c r="M3913" i="23"/>
  <c r="L3913" i="23"/>
  <c r="K3913" i="23"/>
  <c r="P3912" i="23"/>
  <c r="O3912" i="23"/>
  <c r="N3912" i="23"/>
  <c r="M3912" i="23"/>
  <c r="L3912" i="23"/>
  <c r="K3912" i="23"/>
  <c r="P3911" i="23"/>
  <c r="O3911" i="23"/>
  <c r="N3911" i="23"/>
  <c r="M3911" i="23"/>
  <c r="L3911" i="23"/>
  <c r="K3911" i="23"/>
  <c r="P3910" i="23"/>
  <c r="O3910" i="23"/>
  <c r="N3910" i="23"/>
  <c r="M3910" i="23"/>
  <c r="L3910" i="23"/>
  <c r="K3910" i="23"/>
  <c r="P3909" i="23"/>
  <c r="O3909" i="23"/>
  <c r="N3909" i="23"/>
  <c r="M3909" i="23"/>
  <c r="L3909" i="23"/>
  <c r="K3909" i="23"/>
  <c r="P3908" i="23"/>
  <c r="O3908" i="23"/>
  <c r="N3908" i="23"/>
  <c r="M3908" i="23"/>
  <c r="L3908" i="23"/>
  <c r="K3908" i="23"/>
  <c r="P3907" i="23"/>
  <c r="O3907" i="23"/>
  <c r="N3907" i="23"/>
  <c r="M3907" i="23"/>
  <c r="L3907" i="23"/>
  <c r="K3907" i="23"/>
  <c r="P3906" i="23"/>
  <c r="O3906" i="23"/>
  <c r="N3906" i="23"/>
  <c r="M3906" i="23"/>
  <c r="L3906" i="23"/>
  <c r="K3906" i="23"/>
  <c r="P3905" i="23"/>
  <c r="O3905" i="23"/>
  <c r="N3905" i="23"/>
  <c r="M3905" i="23"/>
  <c r="L3905" i="23"/>
  <c r="K3905" i="23"/>
  <c r="P3904" i="23"/>
  <c r="O3904" i="23"/>
  <c r="N3904" i="23"/>
  <c r="M3904" i="23"/>
  <c r="L3904" i="23"/>
  <c r="K3904" i="23"/>
  <c r="P3903" i="23"/>
  <c r="O3903" i="23"/>
  <c r="N3903" i="23"/>
  <c r="M3903" i="23"/>
  <c r="L3903" i="23"/>
  <c r="K3903" i="23"/>
  <c r="P3902" i="23"/>
  <c r="O3902" i="23"/>
  <c r="N3902" i="23"/>
  <c r="M3902" i="23"/>
  <c r="L3902" i="23"/>
  <c r="K3902" i="23"/>
  <c r="P3901" i="23"/>
  <c r="O3901" i="23"/>
  <c r="N3901" i="23"/>
  <c r="M3901" i="23"/>
  <c r="L3901" i="23"/>
  <c r="K3901" i="23"/>
  <c r="P3900" i="23"/>
  <c r="O3900" i="23"/>
  <c r="N3900" i="23"/>
  <c r="M3900" i="23"/>
  <c r="L3900" i="23"/>
  <c r="K3900" i="23"/>
  <c r="P3899" i="23"/>
  <c r="O3899" i="23"/>
  <c r="N3899" i="23"/>
  <c r="M3899" i="23"/>
  <c r="L3899" i="23"/>
  <c r="K3899" i="23"/>
  <c r="P3898" i="23"/>
  <c r="O3898" i="23"/>
  <c r="N3898" i="23"/>
  <c r="M3898" i="23"/>
  <c r="L3898" i="23"/>
  <c r="K3898" i="23"/>
  <c r="P3897" i="23"/>
  <c r="O3897" i="23"/>
  <c r="N3897" i="23"/>
  <c r="M3897" i="23"/>
  <c r="L3897" i="23"/>
  <c r="K3897" i="23"/>
  <c r="P3896" i="23"/>
  <c r="O3896" i="23"/>
  <c r="N3896" i="23"/>
  <c r="M3896" i="23"/>
  <c r="L3896" i="23"/>
  <c r="K3896" i="23"/>
  <c r="P3895" i="23"/>
  <c r="O3895" i="23"/>
  <c r="N3895" i="23"/>
  <c r="M3895" i="23"/>
  <c r="L3895" i="23"/>
  <c r="K3895" i="23"/>
  <c r="P3894" i="23"/>
  <c r="O3894" i="23"/>
  <c r="N3894" i="23"/>
  <c r="M3894" i="23"/>
  <c r="L3894" i="23"/>
  <c r="K3894" i="23"/>
  <c r="P3893" i="23"/>
  <c r="O3893" i="23"/>
  <c r="N3893" i="23"/>
  <c r="M3893" i="23"/>
  <c r="L3893" i="23"/>
  <c r="K3893" i="23"/>
  <c r="P3892" i="23"/>
  <c r="O3892" i="23"/>
  <c r="N3892" i="23"/>
  <c r="M3892" i="23"/>
  <c r="L3892" i="23"/>
  <c r="K3892" i="23"/>
  <c r="P3891" i="23"/>
  <c r="O3891" i="23"/>
  <c r="N3891" i="23"/>
  <c r="M3891" i="23"/>
  <c r="L3891" i="23"/>
  <c r="K3891" i="23"/>
  <c r="P3890" i="23"/>
  <c r="O3890" i="23"/>
  <c r="N3890" i="23"/>
  <c r="M3890" i="23"/>
  <c r="L3890" i="23"/>
  <c r="K3890" i="23"/>
  <c r="P3889" i="23"/>
  <c r="O3889" i="23"/>
  <c r="N3889" i="23"/>
  <c r="M3889" i="23"/>
  <c r="L3889" i="23"/>
  <c r="K3889" i="23"/>
  <c r="P3888" i="23"/>
  <c r="O3888" i="23"/>
  <c r="N3888" i="23"/>
  <c r="M3888" i="23"/>
  <c r="L3888" i="23"/>
  <c r="K3888" i="23"/>
  <c r="P3887" i="23"/>
  <c r="O3887" i="23"/>
  <c r="N3887" i="23"/>
  <c r="M3887" i="23"/>
  <c r="L3887" i="23"/>
  <c r="K3887" i="23"/>
  <c r="P3886" i="23"/>
  <c r="O3886" i="23"/>
  <c r="N3886" i="23"/>
  <c r="M3886" i="23"/>
  <c r="L3886" i="23"/>
  <c r="K3886" i="23"/>
  <c r="P3885" i="23"/>
  <c r="O3885" i="23"/>
  <c r="N3885" i="23"/>
  <c r="M3885" i="23"/>
  <c r="L3885" i="23"/>
  <c r="K3885" i="23"/>
  <c r="P3884" i="23"/>
  <c r="O3884" i="23"/>
  <c r="N3884" i="23"/>
  <c r="M3884" i="23"/>
  <c r="L3884" i="23"/>
  <c r="K3884" i="23"/>
  <c r="P3883" i="23"/>
  <c r="O3883" i="23"/>
  <c r="N3883" i="23"/>
  <c r="M3883" i="23"/>
  <c r="L3883" i="23"/>
  <c r="K3883" i="23"/>
  <c r="P3882" i="23"/>
  <c r="O3882" i="23"/>
  <c r="N3882" i="23"/>
  <c r="M3882" i="23"/>
  <c r="L3882" i="23"/>
  <c r="K3882" i="23"/>
  <c r="P3881" i="23"/>
  <c r="O3881" i="23"/>
  <c r="N3881" i="23"/>
  <c r="M3881" i="23"/>
  <c r="L3881" i="23"/>
  <c r="K3881" i="23"/>
  <c r="P3880" i="23"/>
  <c r="O3880" i="23"/>
  <c r="N3880" i="23"/>
  <c r="M3880" i="23"/>
  <c r="L3880" i="23"/>
  <c r="K3880" i="23"/>
  <c r="P3879" i="23"/>
  <c r="O3879" i="23"/>
  <c r="N3879" i="23"/>
  <c r="M3879" i="23"/>
  <c r="L3879" i="23"/>
  <c r="K3879" i="23"/>
  <c r="P3878" i="23"/>
  <c r="O3878" i="23"/>
  <c r="N3878" i="23"/>
  <c r="M3878" i="23"/>
  <c r="L3878" i="23"/>
  <c r="K3878" i="23"/>
  <c r="P3877" i="23"/>
  <c r="O3877" i="23"/>
  <c r="N3877" i="23"/>
  <c r="M3877" i="23"/>
  <c r="L3877" i="23"/>
  <c r="K3877" i="23"/>
  <c r="P3876" i="23"/>
  <c r="O3876" i="23"/>
  <c r="N3876" i="23"/>
  <c r="M3876" i="23"/>
  <c r="L3876" i="23"/>
  <c r="K3876" i="23"/>
  <c r="P3875" i="23"/>
  <c r="O3875" i="23"/>
  <c r="N3875" i="23"/>
  <c r="M3875" i="23"/>
  <c r="L3875" i="23"/>
  <c r="K3875" i="23"/>
  <c r="P3874" i="23"/>
  <c r="O3874" i="23"/>
  <c r="N3874" i="23"/>
  <c r="M3874" i="23"/>
  <c r="L3874" i="23"/>
  <c r="K3874" i="23"/>
  <c r="P3873" i="23"/>
  <c r="O3873" i="23"/>
  <c r="N3873" i="23"/>
  <c r="M3873" i="23"/>
  <c r="L3873" i="23"/>
  <c r="K3873" i="23"/>
  <c r="P3872" i="23"/>
  <c r="O3872" i="23"/>
  <c r="N3872" i="23"/>
  <c r="M3872" i="23"/>
  <c r="L3872" i="23"/>
  <c r="K3872" i="23"/>
  <c r="P3871" i="23"/>
  <c r="O3871" i="23"/>
  <c r="N3871" i="23"/>
  <c r="M3871" i="23"/>
  <c r="L3871" i="23"/>
  <c r="K3871" i="23"/>
  <c r="P3870" i="23"/>
  <c r="O3870" i="23"/>
  <c r="N3870" i="23"/>
  <c r="M3870" i="23"/>
  <c r="L3870" i="23"/>
  <c r="K3870" i="23"/>
  <c r="P3869" i="23"/>
  <c r="O3869" i="23"/>
  <c r="N3869" i="23"/>
  <c r="M3869" i="23"/>
  <c r="L3869" i="23"/>
  <c r="K3869" i="23"/>
  <c r="P3868" i="23"/>
  <c r="O3868" i="23"/>
  <c r="N3868" i="23"/>
  <c r="M3868" i="23"/>
  <c r="L3868" i="23"/>
  <c r="K3868" i="23"/>
  <c r="P3867" i="23"/>
  <c r="O3867" i="23"/>
  <c r="N3867" i="23"/>
  <c r="M3867" i="23"/>
  <c r="L3867" i="23"/>
  <c r="K3867" i="23"/>
  <c r="P3866" i="23"/>
  <c r="O3866" i="23"/>
  <c r="N3866" i="23"/>
  <c r="M3866" i="23"/>
  <c r="L3866" i="23"/>
  <c r="K3866" i="23"/>
  <c r="P3865" i="23"/>
  <c r="O3865" i="23"/>
  <c r="N3865" i="23"/>
  <c r="M3865" i="23"/>
  <c r="L3865" i="23"/>
  <c r="K3865" i="23"/>
  <c r="P3864" i="23"/>
  <c r="O3864" i="23"/>
  <c r="N3864" i="23"/>
  <c r="M3864" i="23"/>
  <c r="L3864" i="23"/>
  <c r="K3864" i="23"/>
  <c r="P3863" i="23"/>
  <c r="O3863" i="23"/>
  <c r="N3863" i="23"/>
  <c r="M3863" i="23"/>
  <c r="L3863" i="23"/>
  <c r="K3863" i="23"/>
  <c r="P3862" i="23"/>
  <c r="O3862" i="23"/>
  <c r="N3862" i="23"/>
  <c r="M3862" i="23"/>
  <c r="L3862" i="23"/>
  <c r="K3862" i="23"/>
  <c r="P3861" i="23"/>
  <c r="O3861" i="23"/>
  <c r="N3861" i="23"/>
  <c r="M3861" i="23"/>
  <c r="L3861" i="23"/>
  <c r="K3861" i="23"/>
  <c r="P3860" i="23"/>
  <c r="O3860" i="23"/>
  <c r="N3860" i="23"/>
  <c r="M3860" i="23"/>
  <c r="L3860" i="23"/>
  <c r="K3860" i="23"/>
  <c r="P3859" i="23"/>
  <c r="O3859" i="23"/>
  <c r="N3859" i="23"/>
  <c r="M3859" i="23"/>
  <c r="L3859" i="23"/>
  <c r="K3859" i="23"/>
  <c r="P3858" i="23"/>
  <c r="O3858" i="23"/>
  <c r="N3858" i="23"/>
  <c r="M3858" i="23"/>
  <c r="L3858" i="23"/>
  <c r="K3858" i="23"/>
  <c r="P3857" i="23"/>
  <c r="O3857" i="23"/>
  <c r="N3857" i="23"/>
  <c r="M3857" i="23"/>
  <c r="L3857" i="23"/>
  <c r="K3857" i="23"/>
  <c r="P3856" i="23"/>
  <c r="O3856" i="23"/>
  <c r="N3856" i="23"/>
  <c r="M3856" i="23"/>
  <c r="L3856" i="23"/>
  <c r="K3856" i="23"/>
  <c r="P3855" i="23"/>
  <c r="O3855" i="23"/>
  <c r="N3855" i="23"/>
  <c r="M3855" i="23"/>
  <c r="L3855" i="23"/>
  <c r="K3855" i="23"/>
  <c r="P3854" i="23"/>
  <c r="O3854" i="23"/>
  <c r="N3854" i="23"/>
  <c r="M3854" i="23"/>
  <c r="L3854" i="23"/>
  <c r="K3854" i="23"/>
  <c r="P3853" i="23"/>
  <c r="O3853" i="23"/>
  <c r="N3853" i="23"/>
  <c r="M3853" i="23"/>
  <c r="L3853" i="23"/>
  <c r="K3853" i="23"/>
  <c r="P3852" i="23"/>
  <c r="O3852" i="23"/>
  <c r="N3852" i="23"/>
  <c r="M3852" i="23"/>
  <c r="L3852" i="23"/>
  <c r="K3852" i="23"/>
  <c r="P3851" i="23"/>
  <c r="O3851" i="23"/>
  <c r="N3851" i="23"/>
  <c r="M3851" i="23"/>
  <c r="L3851" i="23"/>
  <c r="K3851" i="23"/>
  <c r="P3850" i="23"/>
  <c r="O3850" i="23"/>
  <c r="N3850" i="23"/>
  <c r="M3850" i="23"/>
  <c r="L3850" i="23"/>
  <c r="K3850" i="23"/>
  <c r="P3849" i="23"/>
  <c r="O3849" i="23"/>
  <c r="N3849" i="23"/>
  <c r="M3849" i="23"/>
  <c r="L3849" i="23"/>
  <c r="K3849" i="23"/>
  <c r="P3848" i="23"/>
  <c r="O3848" i="23"/>
  <c r="N3848" i="23"/>
  <c r="M3848" i="23"/>
  <c r="L3848" i="23"/>
  <c r="K3848" i="23"/>
  <c r="P3847" i="23"/>
  <c r="O3847" i="23"/>
  <c r="N3847" i="23"/>
  <c r="M3847" i="23"/>
  <c r="L3847" i="23"/>
  <c r="K3847" i="23"/>
  <c r="P3846" i="23"/>
  <c r="O3846" i="23"/>
  <c r="N3846" i="23"/>
  <c r="M3846" i="23"/>
  <c r="L3846" i="23"/>
  <c r="K3846" i="23"/>
  <c r="P3845" i="23"/>
  <c r="O3845" i="23"/>
  <c r="N3845" i="23"/>
  <c r="M3845" i="23"/>
  <c r="L3845" i="23"/>
  <c r="K3845" i="23"/>
  <c r="P3844" i="23"/>
  <c r="O3844" i="23"/>
  <c r="N3844" i="23"/>
  <c r="M3844" i="23"/>
  <c r="L3844" i="23"/>
  <c r="K3844" i="23"/>
  <c r="P3843" i="23"/>
  <c r="O3843" i="23"/>
  <c r="N3843" i="23"/>
  <c r="M3843" i="23"/>
  <c r="L3843" i="23"/>
  <c r="K3843" i="23"/>
  <c r="P3842" i="23"/>
  <c r="O3842" i="23"/>
  <c r="N3842" i="23"/>
  <c r="M3842" i="23"/>
  <c r="L3842" i="23"/>
  <c r="K3842" i="23"/>
  <c r="P3841" i="23"/>
  <c r="O3841" i="23"/>
  <c r="N3841" i="23"/>
  <c r="M3841" i="23"/>
  <c r="L3841" i="23"/>
  <c r="K3841" i="23"/>
  <c r="P3840" i="23"/>
  <c r="O3840" i="23"/>
  <c r="N3840" i="23"/>
  <c r="M3840" i="23"/>
  <c r="L3840" i="23"/>
  <c r="K3840" i="23"/>
  <c r="P3839" i="23"/>
  <c r="O3839" i="23"/>
  <c r="N3839" i="23"/>
  <c r="M3839" i="23"/>
  <c r="L3839" i="23"/>
  <c r="K3839" i="23"/>
  <c r="P3838" i="23"/>
  <c r="O3838" i="23"/>
  <c r="N3838" i="23"/>
  <c r="M3838" i="23"/>
  <c r="L3838" i="23"/>
  <c r="K3838" i="23"/>
  <c r="P3837" i="23"/>
  <c r="O3837" i="23"/>
  <c r="N3837" i="23"/>
  <c r="M3837" i="23"/>
  <c r="L3837" i="23"/>
  <c r="K3837" i="23"/>
  <c r="P3836" i="23"/>
  <c r="O3836" i="23"/>
  <c r="N3836" i="23"/>
  <c r="M3836" i="23"/>
  <c r="L3836" i="23"/>
  <c r="K3836" i="23"/>
  <c r="P3835" i="23"/>
  <c r="O3835" i="23"/>
  <c r="N3835" i="23"/>
  <c r="M3835" i="23"/>
  <c r="L3835" i="23"/>
  <c r="K3835" i="23"/>
  <c r="P3834" i="23"/>
  <c r="O3834" i="23"/>
  <c r="N3834" i="23"/>
  <c r="M3834" i="23"/>
  <c r="L3834" i="23"/>
  <c r="K3834" i="23"/>
  <c r="P3833" i="23"/>
  <c r="O3833" i="23"/>
  <c r="N3833" i="23"/>
  <c r="M3833" i="23"/>
  <c r="L3833" i="23"/>
  <c r="K3833" i="23"/>
  <c r="P3832" i="23"/>
  <c r="O3832" i="23"/>
  <c r="N3832" i="23"/>
  <c r="M3832" i="23"/>
  <c r="L3832" i="23"/>
  <c r="K3832" i="23"/>
  <c r="P3831" i="23"/>
  <c r="O3831" i="23"/>
  <c r="N3831" i="23"/>
  <c r="M3831" i="23"/>
  <c r="L3831" i="23"/>
  <c r="K3831" i="23"/>
  <c r="P3830" i="23"/>
  <c r="O3830" i="23"/>
  <c r="N3830" i="23"/>
  <c r="M3830" i="23"/>
  <c r="L3830" i="23"/>
  <c r="K3830" i="23"/>
  <c r="P3829" i="23"/>
  <c r="O3829" i="23"/>
  <c r="N3829" i="23"/>
  <c r="M3829" i="23"/>
  <c r="L3829" i="23"/>
  <c r="K3829" i="23"/>
  <c r="P3828" i="23"/>
  <c r="O3828" i="23"/>
  <c r="N3828" i="23"/>
  <c r="M3828" i="23"/>
  <c r="L3828" i="23"/>
  <c r="K3828" i="23"/>
  <c r="P3827" i="23"/>
  <c r="O3827" i="23"/>
  <c r="N3827" i="23"/>
  <c r="M3827" i="23"/>
  <c r="L3827" i="23"/>
  <c r="K3827" i="23"/>
  <c r="P3826" i="23"/>
  <c r="O3826" i="23"/>
  <c r="N3826" i="23"/>
  <c r="M3826" i="23"/>
  <c r="L3826" i="23"/>
  <c r="K3826" i="23"/>
  <c r="P3825" i="23"/>
  <c r="O3825" i="23"/>
  <c r="N3825" i="23"/>
  <c r="M3825" i="23"/>
  <c r="L3825" i="23"/>
  <c r="K3825" i="23"/>
  <c r="P3824" i="23"/>
  <c r="O3824" i="23"/>
  <c r="N3824" i="23"/>
  <c r="M3824" i="23"/>
  <c r="L3824" i="23"/>
  <c r="K3824" i="23"/>
  <c r="P3823" i="23"/>
  <c r="O3823" i="23"/>
  <c r="N3823" i="23"/>
  <c r="M3823" i="23"/>
  <c r="L3823" i="23"/>
  <c r="K3823" i="23"/>
  <c r="P3822" i="23"/>
  <c r="O3822" i="23"/>
  <c r="N3822" i="23"/>
  <c r="M3822" i="23"/>
  <c r="L3822" i="23"/>
  <c r="K3822" i="23"/>
  <c r="P3821" i="23"/>
  <c r="O3821" i="23"/>
  <c r="N3821" i="23"/>
  <c r="M3821" i="23"/>
  <c r="L3821" i="23"/>
  <c r="K3821" i="23"/>
  <c r="P3820" i="23"/>
  <c r="O3820" i="23"/>
  <c r="N3820" i="23"/>
  <c r="M3820" i="23"/>
  <c r="L3820" i="23"/>
  <c r="K3820" i="23"/>
  <c r="P3819" i="23"/>
  <c r="O3819" i="23"/>
  <c r="N3819" i="23"/>
  <c r="M3819" i="23"/>
  <c r="L3819" i="23"/>
  <c r="K3819" i="23"/>
  <c r="P3818" i="23"/>
  <c r="O3818" i="23"/>
  <c r="N3818" i="23"/>
  <c r="M3818" i="23"/>
  <c r="L3818" i="23"/>
  <c r="K3818" i="23"/>
  <c r="P3817" i="23"/>
  <c r="O3817" i="23"/>
  <c r="N3817" i="23"/>
  <c r="M3817" i="23"/>
  <c r="L3817" i="23"/>
  <c r="K3817" i="23"/>
  <c r="P3816" i="23"/>
  <c r="O3816" i="23"/>
  <c r="N3816" i="23"/>
  <c r="M3816" i="23"/>
  <c r="L3816" i="23"/>
  <c r="K3816" i="23"/>
  <c r="P3815" i="23"/>
  <c r="O3815" i="23"/>
  <c r="N3815" i="23"/>
  <c r="M3815" i="23"/>
  <c r="L3815" i="23"/>
  <c r="K3815" i="23"/>
  <c r="P3814" i="23"/>
  <c r="O3814" i="23"/>
  <c r="N3814" i="23"/>
  <c r="M3814" i="23"/>
  <c r="L3814" i="23"/>
  <c r="K3814" i="23"/>
  <c r="P3813" i="23"/>
  <c r="O3813" i="23"/>
  <c r="N3813" i="23"/>
  <c r="M3813" i="23"/>
  <c r="L3813" i="23"/>
  <c r="K3813" i="23"/>
  <c r="P3812" i="23"/>
  <c r="O3812" i="23"/>
  <c r="N3812" i="23"/>
  <c r="M3812" i="23"/>
  <c r="L3812" i="23"/>
  <c r="K3812" i="23"/>
  <c r="P3811" i="23"/>
  <c r="O3811" i="23"/>
  <c r="N3811" i="23"/>
  <c r="M3811" i="23"/>
  <c r="L3811" i="23"/>
  <c r="K3811" i="23"/>
  <c r="P3810" i="23"/>
  <c r="O3810" i="23"/>
  <c r="N3810" i="23"/>
  <c r="M3810" i="23"/>
  <c r="L3810" i="23"/>
  <c r="K3810" i="23"/>
  <c r="P3809" i="23"/>
  <c r="O3809" i="23"/>
  <c r="N3809" i="23"/>
  <c r="M3809" i="23"/>
  <c r="L3809" i="23"/>
  <c r="K3809" i="23"/>
  <c r="P3808" i="23"/>
  <c r="O3808" i="23"/>
  <c r="N3808" i="23"/>
  <c r="M3808" i="23"/>
  <c r="L3808" i="23"/>
  <c r="K3808" i="23"/>
  <c r="P3807" i="23"/>
  <c r="O3807" i="23"/>
  <c r="N3807" i="23"/>
  <c r="M3807" i="23"/>
  <c r="L3807" i="23"/>
  <c r="K3807" i="23"/>
  <c r="P3806" i="23"/>
  <c r="O3806" i="23"/>
  <c r="N3806" i="23"/>
  <c r="M3806" i="23"/>
  <c r="L3806" i="23"/>
  <c r="K3806" i="23"/>
  <c r="P3805" i="23"/>
  <c r="O3805" i="23"/>
  <c r="N3805" i="23"/>
  <c r="M3805" i="23"/>
  <c r="L3805" i="23"/>
  <c r="K3805" i="23"/>
  <c r="P3804" i="23"/>
  <c r="O3804" i="23"/>
  <c r="N3804" i="23"/>
  <c r="M3804" i="23"/>
  <c r="L3804" i="23"/>
  <c r="K3804" i="23"/>
  <c r="P3803" i="23"/>
  <c r="O3803" i="23"/>
  <c r="N3803" i="23"/>
  <c r="M3803" i="23"/>
  <c r="L3803" i="23"/>
  <c r="K3803" i="23"/>
  <c r="P3802" i="23"/>
  <c r="O3802" i="23"/>
  <c r="N3802" i="23"/>
  <c r="M3802" i="23"/>
  <c r="L3802" i="23"/>
  <c r="K3802" i="23"/>
  <c r="P3801" i="23"/>
  <c r="O3801" i="23"/>
  <c r="N3801" i="23"/>
  <c r="M3801" i="23"/>
  <c r="L3801" i="23"/>
  <c r="K3801" i="23"/>
  <c r="P3800" i="23"/>
  <c r="O3800" i="23"/>
  <c r="N3800" i="23"/>
  <c r="M3800" i="23"/>
  <c r="L3800" i="23"/>
  <c r="K3800" i="23"/>
  <c r="P3799" i="23"/>
  <c r="O3799" i="23"/>
  <c r="N3799" i="23"/>
  <c r="M3799" i="23"/>
  <c r="L3799" i="23"/>
  <c r="K3799" i="23"/>
  <c r="P3798" i="23"/>
  <c r="O3798" i="23"/>
  <c r="N3798" i="23"/>
  <c r="M3798" i="23"/>
  <c r="L3798" i="23"/>
  <c r="K3798" i="23"/>
  <c r="P3797" i="23"/>
  <c r="O3797" i="23"/>
  <c r="N3797" i="23"/>
  <c r="M3797" i="23"/>
  <c r="L3797" i="23"/>
  <c r="K3797" i="23"/>
  <c r="P3796" i="23"/>
  <c r="O3796" i="23"/>
  <c r="N3796" i="23"/>
  <c r="M3796" i="23"/>
  <c r="L3796" i="23"/>
  <c r="K3796" i="23"/>
  <c r="P3795" i="23"/>
  <c r="O3795" i="23"/>
  <c r="N3795" i="23"/>
  <c r="M3795" i="23"/>
  <c r="L3795" i="23"/>
  <c r="K3795" i="23"/>
  <c r="P3794" i="23"/>
  <c r="O3794" i="23"/>
  <c r="N3794" i="23"/>
  <c r="M3794" i="23"/>
  <c r="L3794" i="23"/>
  <c r="K3794" i="23"/>
  <c r="P3793" i="23"/>
  <c r="O3793" i="23"/>
  <c r="N3793" i="23"/>
  <c r="M3793" i="23"/>
  <c r="L3793" i="23"/>
  <c r="K3793" i="23"/>
  <c r="P3792" i="23"/>
  <c r="O3792" i="23"/>
  <c r="N3792" i="23"/>
  <c r="M3792" i="23"/>
  <c r="L3792" i="23"/>
  <c r="K3792" i="23"/>
  <c r="P3791" i="23"/>
  <c r="O3791" i="23"/>
  <c r="N3791" i="23"/>
  <c r="M3791" i="23"/>
  <c r="L3791" i="23"/>
  <c r="K3791" i="23"/>
  <c r="P3790" i="23"/>
  <c r="O3790" i="23"/>
  <c r="N3790" i="23"/>
  <c r="M3790" i="23"/>
  <c r="L3790" i="23"/>
  <c r="K3790" i="23"/>
  <c r="P3789" i="23"/>
  <c r="O3789" i="23"/>
  <c r="N3789" i="23"/>
  <c r="M3789" i="23"/>
  <c r="L3789" i="23"/>
  <c r="K3789" i="23"/>
  <c r="P3788" i="23"/>
  <c r="O3788" i="23"/>
  <c r="N3788" i="23"/>
  <c r="M3788" i="23"/>
  <c r="L3788" i="23"/>
  <c r="K3788" i="23"/>
  <c r="P3787" i="23"/>
  <c r="O3787" i="23"/>
  <c r="N3787" i="23"/>
  <c r="M3787" i="23"/>
  <c r="L3787" i="23"/>
  <c r="K3787" i="23"/>
  <c r="P3786" i="23"/>
  <c r="O3786" i="23"/>
  <c r="N3786" i="23"/>
  <c r="M3786" i="23"/>
  <c r="L3786" i="23"/>
  <c r="K3786" i="23"/>
  <c r="P3785" i="23"/>
  <c r="O3785" i="23"/>
  <c r="N3785" i="23"/>
  <c r="M3785" i="23"/>
  <c r="L3785" i="23"/>
  <c r="K3785" i="23"/>
  <c r="P3784" i="23"/>
  <c r="O3784" i="23"/>
  <c r="N3784" i="23"/>
  <c r="M3784" i="23"/>
  <c r="L3784" i="23"/>
  <c r="K3784" i="23"/>
  <c r="P3783" i="23"/>
  <c r="O3783" i="23"/>
  <c r="N3783" i="23"/>
  <c r="M3783" i="23"/>
  <c r="L3783" i="23"/>
  <c r="K3783" i="23"/>
  <c r="P3782" i="23"/>
  <c r="O3782" i="23"/>
  <c r="N3782" i="23"/>
  <c r="M3782" i="23"/>
  <c r="L3782" i="23"/>
  <c r="K3782" i="23"/>
  <c r="P3781" i="23"/>
  <c r="O3781" i="23"/>
  <c r="N3781" i="23"/>
  <c r="M3781" i="23"/>
  <c r="L3781" i="23"/>
  <c r="K3781" i="23"/>
  <c r="P3780" i="23"/>
  <c r="O3780" i="23"/>
  <c r="N3780" i="23"/>
  <c r="M3780" i="23"/>
  <c r="L3780" i="23"/>
  <c r="K3780" i="23"/>
  <c r="P3779" i="23"/>
  <c r="O3779" i="23"/>
  <c r="N3779" i="23"/>
  <c r="M3779" i="23"/>
  <c r="L3779" i="23"/>
  <c r="K3779" i="23"/>
  <c r="P3778" i="23"/>
  <c r="O3778" i="23"/>
  <c r="N3778" i="23"/>
  <c r="M3778" i="23"/>
  <c r="L3778" i="23"/>
  <c r="K3778" i="23"/>
  <c r="P3777" i="23"/>
  <c r="O3777" i="23"/>
  <c r="N3777" i="23"/>
  <c r="M3777" i="23"/>
  <c r="L3777" i="23"/>
  <c r="K3777" i="23"/>
  <c r="P3776" i="23"/>
  <c r="O3776" i="23"/>
  <c r="N3776" i="23"/>
  <c r="M3776" i="23"/>
  <c r="L3776" i="23"/>
  <c r="K3776" i="23"/>
  <c r="P3775" i="23"/>
  <c r="O3775" i="23"/>
  <c r="N3775" i="23"/>
  <c r="M3775" i="23"/>
  <c r="L3775" i="23"/>
  <c r="K3775" i="23"/>
  <c r="P3774" i="23"/>
  <c r="O3774" i="23"/>
  <c r="N3774" i="23"/>
  <c r="M3774" i="23"/>
  <c r="L3774" i="23"/>
  <c r="K3774" i="23"/>
  <c r="P3773" i="23"/>
  <c r="O3773" i="23"/>
  <c r="N3773" i="23"/>
  <c r="M3773" i="23"/>
  <c r="L3773" i="23"/>
  <c r="K3773" i="23"/>
  <c r="P3772" i="23"/>
  <c r="O3772" i="23"/>
  <c r="N3772" i="23"/>
  <c r="M3772" i="23"/>
  <c r="L3772" i="23"/>
  <c r="K3772" i="23"/>
  <c r="P3771" i="23"/>
  <c r="O3771" i="23"/>
  <c r="N3771" i="23"/>
  <c r="M3771" i="23"/>
  <c r="L3771" i="23"/>
  <c r="K3771" i="23"/>
  <c r="P3770" i="23"/>
  <c r="O3770" i="23"/>
  <c r="N3770" i="23"/>
  <c r="M3770" i="23"/>
  <c r="L3770" i="23"/>
  <c r="K3770" i="23"/>
  <c r="P3769" i="23"/>
  <c r="O3769" i="23"/>
  <c r="N3769" i="23"/>
  <c r="M3769" i="23"/>
  <c r="L3769" i="23"/>
  <c r="K3769" i="23"/>
  <c r="P3768" i="23"/>
  <c r="O3768" i="23"/>
  <c r="N3768" i="23"/>
  <c r="M3768" i="23"/>
  <c r="L3768" i="23"/>
  <c r="K3768" i="23"/>
  <c r="P3767" i="23"/>
  <c r="O3767" i="23"/>
  <c r="N3767" i="23"/>
  <c r="M3767" i="23"/>
  <c r="L3767" i="23"/>
  <c r="K3767" i="23"/>
  <c r="P3766" i="23"/>
  <c r="O3766" i="23"/>
  <c r="N3766" i="23"/>
  <c r="M3766" i="23"/>
  <c r="L3766" i="23"/>
  <c r="K3766" i="23"/>
  <c r="P3765" i="23"/>
  <c r="O3765" i="23"/>
  <c r="N3765" i="23"/>
  <c r="M3765" i="23"/>
  <c r="L3765" i="23"/>
  <c r="K3765" i="23"/>
  <c r="P3764" i="23"/>
  <c r="O3764" i="23"/>
  <c r="N3764" i="23"/>
  <c r="M3764" i="23"/>
  <c r="L3764" i="23"/>
  <c r="K3764" i="23"/>
  <c r="P3763" i="23"/>
  <c r="O3763" i="23"/>
  <c r="N3763" i="23"/>
  <c r="M3763" i="23"/>
  <c r="L3763" i="23"/>
  <c r="K3763" i="23"/>
  <c r="P3762" i="23"/>
  <c r="O3762" i="23"/>
  <c r="N3762" i="23"/>
  <c r="M3762" i="23"/>
  <c r="L3762" i="23"/>
  <c r="K3762" i="23"/>
  <c r="P3761" i="23"/>
  <c r="O3761" i="23"/>
  <c r="N3761" i="23"/>
  <c r="M3761" i="23"/>
  <c r="L3761" i="23"/>
  <c r="K3761" i="23"/>
  <c r="P3760" i="23"/>
  <c r="O3760" i="23"/>
  <c r="N3760" i="23"/>
  <c r="M3760" i="23"/>
  <c r="L3760" i="23"/>
  <c r="K3760" i="23"/>
  <c r="P3759" i="23"/>
  <c r="O3759" i="23"/>
  <c r="N3759" i="23"/>
  <c r="M3759" i="23"/>
  <c r="L3759" i="23"/>
  <c r="K3759" i="23"/>
  <c r="P3758" i="23"/>
  <c r="O3758" i="23"/>
  <c r="N3758" i="23"/>
  <c r="M3758" i="23"/>
  <c r="L3758" i="23"/>
  <c r="K3758" i="23"/>
  <c r="P3757" i="23"/>
  <c r="O3757" i="23"/>
  <c r="N3757" i="23"/>
  <c r="M3757" i="23"/>
  <c r="L3757" i="23"/>
  <c r="K3757" i="23"/>
  <c r="P3756" i="23"/>
  <c r="O3756" i="23"/>
  <c r="N3756" i="23"/>
  <c r="M3756" i="23"/>
  <c r="L3756" i="23"/>
  <c r="K3756" i="23"/>
  <c r="P3755" i="23"/>
  <c r="O3755" i="23"/>
  <c r="N3755" i="23"/>
  <c r="M3755" i="23"/>
  <c r="L3755" i="23"/>
  <c r="K3755" i="23"/>
  <c r="P3754" i="23"/>
  <c r="O3754" i="23"/>
  <c r="N3754" i="23"/>
  <c r="M3754" i="23"/>
  <c r="L3754" i="23"/>
  <c r="K3754" i="23"/>
  <c r="P3753" i="23"/>
  <c r="O3753" i="23"/>
  <c r="N3753" i="23"/>
  <c r="M3753" i="23"/>
  <c r="L3753" i="23"/>
  <c r="K3753" i="23"/>
  <c r="P3752" i="23"/>
  <c r="O3752" i="23"/>
  <c r="N3752" i="23"/>
  <c r="M3752" i="23"/>
  <c r="L3752" i="23"/>
  <c r="K3752" i="23"/>
  <c r="P3751" i="23"/>
  <c r="O3751" i="23"/>
  <c r="N3751" i="23"/>
  <c r="M3751" i="23"/>
  <c r="L3751" i="23"/>
  <c r="K3751" i="23"/>
  <c r="P3750" i="23"/>
  <c r="O3750" i="23"/>
  <c r="N3750" i="23"/>
  <c r="M3750" i="23"/>
  <c r="L3750" i="23"/>
  <c r="K3750" i="23"/>
  <c r="P3749" i="23"/>
  <c r="O3749" i="23"/>
  <c r="N3749" i="23"/>
  <c r="M3749" i="23"/>
  <c r="L3749" i="23"/>
  <c r="K3749" i="23"/>
  <c r="P3748" i="23"/>
  <c r="O3748" i="23"/>
  <c r="N3748" i="23"/>
  <c r="M3748" i="23"/>
  <c r="L3748" i="23"/>
  <c r="K3748" i="23"/>
  <c r="P3747" i="23"/>
  <c r="O3747" i="23"/>
  <c r="N3747" i="23"/>
  <c r="M3747" i="23"/>
  <c r="L3747" i="23"/>
  <c r="K3747" i="23"/>
  <c r="P3746" i="23"/>
  <c r="O3746" i="23"/>
  <c r="N3746" i="23"/>
  <c r="M3746" i="23"/>
  <c r="L3746" i="23"/>
  <c r="K3746" i="23"/>
  <c r="P3745" i="23"/>
  <c r="O3745" i="23"/>
  <c r="N3745" i="23"/>
  <c r="M3745" i="23"/>
  <c r="L3745" i="23"/>
  <c r="K3745" i="23"/>
  <c r="P3744" i="23"/>
  <c r="O3744" i="23"/>
  <c r="N3744" i="23"/>
  <c r="M3744" i="23"/>
  <c r="L3744" i="23"/>
  <c r="K3744" i="23"/>
  <c r="P3743" i="23"/>
  <c r="O3743" i="23"/>
  <c r="N3743" i="23"/>
  <c r="M3743" i="23"/>
  <c r="L3743" i="23"/>
  <c r="K3743" i="23"/>
  <c r="P3742" i="23"/>
  <c r="O3742" i="23"/>
  <c r="N3742" i="23"/>
  <c r="M3742" i="23"/>
  <c r="L3742" i="23"/>
  <c r="K3742" i="23"/>
  <c r="P3741" i="23"/>
  <c r="O3741" i="23"/>
  <c r="N3741" i="23"/>
  <c r="M3741" i="23"/>
  <c r="L3741" i="23"/>
  <c r="K3741" i="23"/>
  <c r="P3740" i="23"/>
  <c r="O3740" i="23"/>
  <c r="N3740" i="23"/>
  <c r="M3740" i="23"/>
  <c r="L3740" i="23"/>
  <c r="K3740" i="23"/>
  <c r="P3739" i="23"/>
  <c r="O3739" i="23"/>
  <c r="N3739" i="23"/>
  <c r="M3739" i="23"/>
  <c r="L3739" i="23"/>
  <c r="K3739" i="23"/>
  <c r="P3738" i="23"/>
  <c r="O3738" i="23"/>
  <c r="N3738" i="23"/>
  <c r="M3738" i="23"/>
  <c r="L3738" i="23"/>
  <c r="K3738" i="23"/>
  <c r="P3737" i="23"/>
  <c r="O3737" i="23"/>
  <c r="N3737" i="23"/>
  <c r="M3737" i="23"/>
  <c r="L3737" i="23"/>
  <c r="K3737" i="23"/>
  <c r="P3736" i="23"/>
  <c r="O3736" i="23"/>
  <c r="N3736" i="23"/>
  <c r="M3736" i="23"/>
  <c r="L3736" i="23"/>
  <c r="K3736" i="23"/>
  <c r="P3735" i="23"/>
  <c r="O3735" i="23"/>
  <c r="N3735" i="23"/>
  <c r="M3735" i="23"/>
  <c r="L3735" i="23"/>
  <c r="K3735" i="23"/>
  <c r="P3734" i="23"/>
  <c r="O3734" i="23"/>
  <c r="N3734" i="23"/>
  <c r="M3734" i="23"/>
  <c r="L3734" i="23"/>
  <c r="K3734" i="23"/>
  <c r="P3733" i="23"/>
  <c r="O3733" i="23"/>
  <c r="N3733" i="23"/>
  <c r="M3733" i="23"/>
  <c r="L3733" i="23"/>
  <c r="K3733" i="23"/>
  <c r="P3732" i="23"/>
  <c r="O3732" i="23"/>
  <c r="N3732" i="23"/>
  <c r="M3732" i="23"/>
  <c r="L3732" i="23"/>
  <c r="K3732" i="23"/>
  <c r="P3731" i="23"/>
  <c r="O3731" i="23"/>
  <c r="N3731" i="23"/>
  <c r="M3731" i="23"/>
  <c r="L3731" i="23"/>
  <c r="K3731" i="23"/>
  <c r="P3730" i="23"/>
  <c r="O3730" i="23"/>
  <c r="N3730" i="23"/>
  <c r="M3730" i="23"/>
  <c r="L3730" i="23"/>
  <c r="K3730" i="23"/>
  <c r="P3729" i="23"/>
  <c r="O3729" i="23"/>
  <c r="N3729" i="23"/>
  <c r="M3729" i="23"/>
  <c r="L3729" i="23"/>
  <c r="K3729" i="23"/>
  <c r="P3728" i="23"/>
  <c r="O3728" i="23"/>
  <c r="N3728" i="23"/>
  <c r="M3728" i="23"/>
  <c r="L3728" i="23"/>
  <c r="K3728" i="23"/>
  <c r="P3727" i="23"/>
  <c r="O3727" i="23"/>
  <c r="N3727" i="23"/>
  <c r="M3727" i="23"/>
  <c r="L3727" i="23"/>
  <c r="K3727" i="23"/>
  <c r="P3726" i="23"/>
  <c r="O3726" i="23"/>
  <c r="N3726" i="23"/>
  <c r="M3726" i="23"/>
  <c r="L3726" i="23"/>
  <c r="K3726" i="23"/>
  <c r="P3725" i="23"/>
  <c r="O3725" i="23"/>
  <c r="N3725" i="23"/>
  <c r="M3725" i="23"/>
  <c r="L3725" i="23"/>
  <c r="K3725" i="23"/>
  <c r="P3724" i="23"/>
  <c r="O3724" i="23"/>
  <c r="N3724" i="23"/>
  <c r="M3724" i="23"/>
  <c r="L3724" i="23"/>
  <c r="K3724" i="23"/>
  <c r="P3723" i="23"/>
  <c r="O3723" i="23"/>
  <c r="N3723" i="23"/>
  <c r="M3723" i="23"/>
  <c r="L3723" i="23"/>
  <c r="K3723" i="23"/>
  <c r="P3722" i="23"/>
  <c r="O3722" i="23"/>
  <c r="N3722" i="23"/>
  <c r="M3722" i="23"/>
  <c r="L3722" i="23"/>
  <c r="K3722" i="23"/>
  <c r="P3721" i="23"/>
  <c r="O3721" i="23"/>
  <c r="N3721" i="23"/>
  <c r="M3721" i="23"/>
  <c r="L3721" i="23"/>
  <c r="K3721" i="23"/>
  <c r="P3720" i="23"/>
  <c r="O3720" i="23"/>
  <c r="N3720" i="23"/>
  <c r="M3720" i="23"/>
  <c r="L3720" i="23"/>
  <c r="K3720" i="23"/>
  <c r="P3719" i="23"/>
  <c r="O3719" i="23"/>
  <c r="N3719" i="23"/>
  <c r="M3719" i="23"/>
  <c r="L3719" i="23"/>
  <c r="K3719" i="23"/>
  <c r="P3718" i="23"/>
  <c r="O3718" i="23"/>
  <c r="N3718" i="23"/>
  <c r="M3718" i="23"/>
  <c r="L3718" i="23"/>
  <c r="K3718" i="23"/>
  <c r="P3717" i="23"/>
  <c r="O3717" i="23"/>
  <c r="N3717" i="23"/>
  <c r="M3717" i="23"/>
  <c r="L3717" i="23"/>
  <c r="K3717" i="23"/>
  <c r="P3716" i="23"/>
  <c r="O3716" i="23"/>
  <c r="N3716" i="23"/>
  <c r="M3716" i="23"/>
  <c r="L3716" i="23"/>
  <c r="K3716" i="23"/>
  <c r="P3715" i="23"/>
  <c r="O3715" i="23"/>
  <c r="N3715" i="23"/>
  <c r="M3715" i="23"/>
  <c r="L3715" i="23"/>
  <c r="K3715" i="23"/>
  <c r="P3714" i="23"/>
  <c r="O3714" i="23"/>
  <c r="N3714" i="23"/>
  <c r="M3714" i="23"/>
  <c r="L3714" i="23"/>
  <c r="K3714" i="23"/>
  <c r="P3713" i="23"/>
  <c r="O3713" i="23"/>
  <c r="N3713" i="23"/>
  <c r="M3713" i="23"/>
  <c r="L3713" i="23"/>
  <c r="K3713" i="23"/>
  <c r="P3712" i="23"/>
  <c r="O3712" i="23"/>
  <c r="N3712" i="23"/>
  <c r="M3712" i="23"/>
  <c r="L3712" i="23"/>
  <c r="K3712" i="23"/>
  <c r="P3711" i="23"/>
  <c r="O3711" i="23"/>
  <c r="N3711" i="23"/>
  <c r="M3711" i="23"/>
  <c r="L3711" i="23"/>
  <c r="K3711" i="23"/>
  <c r="P3710" i="23"/>
  <c r="O3710" i="23"/>
  <c r="N3710" i="23"/>
  <c r="M3710" i="23"/>
  <c r="L3710" i="23"/>
  <c r="K3710" i="23"/>
  <c r="P3709" i="23"/>
  <c r="O3709" i="23"/>
  <c r="N3709" i="23"/>
  <c r="M3709" i="23"/>
  <c r="L3709" i="23"/>
  <c r="K3709" i="23"/>
  <c r="P3708" i="23"/>
  <c r="O3708" i="23"/>
  <c r="N3708" i="23"/>
  <c r="M3708" i="23"/>
  <c r="L3708" i="23"/>
  <c r="K3708" i="23"/>
  <c r="P3707" i="23"/>
  <c r="O3707" i="23"/>
  <c r="N3707" i="23"/>
  <c r="M3707" i="23"/>
  <c r="L3707" i="23"/>
  <c r="K3707" i="23"/>
  <c r="P3706" i="23"/>
  <c r="O3706" i="23"/>
  <c r="N3706" i="23"/>
  <c r="M3706" i="23"/>
  <c r="L3706" i="23"/>
  <c r="K3706" i="23"/>
  <c r="P3705" i="23"/>
  <c r="O3705" i="23"/>
  <c r="N3705" i="23"/>
  <c r="M3705" i="23"/>
  <c r="L3705" i="23"/>
  <c r="K3705" i="23"/>
  <c r="P3704" i="23"/>
  <c r="O3704" i="23"/>
  <c r="N3704" i="23"/>
  <c r="M3704" i="23"/>
  <c r="L3704" i="23"/>
  <c r="K3704" i="23"/>
  <c r="P3703" i="23"/>
  <c r="O3703" i="23"/>
  <c r="N3703" i="23"/>
  <c r="M3703" i="23"/>
  <c r="L3703" i="23"/>
  <c r="K3703" i="23"/>
  <c r="P3702" i="23"/>
  <c r="O3702" i="23"/>
  <c r="N3702" i="23"/>
  <c r="M3702" i="23"/>
  <c r="L3702" i="23"/>
  <c r="K3702" i="23"/>
  <c r="P3701" i="23"/>
  <c r="O3701" i="23"/>
  <c r="N3701" i="23"/>
  <c r="M3701" i="23"/>
  <c r="L3701" i="23"/>
  <c r="K3701" i="23"/>
  <c r="P3700" i="23"/>
  <c r="O3700" i="23"/>
  <c r="N3700" i="23"/>
  <c r="M3700" i="23"/>
  <c r="L3700" i="23"/>
  <c r="K3700" i="23"/>
  <c r="P3699" i="23"/>
  <c r="O3699" i="23"/>
  <c r="N3699" i="23"/>
  <c r="M3699" i="23"/>
  <c r="L3699" i="23"/>
  <c r="K3699" i="23"/>
  <c r="P3698" i="23"/>
  <c r="O3698" i="23"/>
  <c r="N3698" i="23"/>
  <c r="M3698" i="23"/>
  <c r="L3698" i="23"/>
  <c r="K3698" i="23"/>
  <c r="P3697" i="23"/>
  <c r="O3697" i="23"/>
  <c r="N3697" i="23"/>
  <c r="M3697" i="23"/>
  <c r="L3697" i="23"/>
  <c r="K3697" i="23"/>
  <c r="P3696" i="23"/>
  <c r="O3696" i="23"/>
  <c r="N3696" i="23"/>
  <c r="M3696" i="23"/>
  <c r="L3696" i="23"/>
  <c r="K3696" i="23"/>
  <c r="P3695" i="23"/>
  <c r="O3695" i="23"/>
  <c r="N3695" i="23"/>
  <c r="M3695" i="23"/>
  <c r="L3695" i="23"/>
  <c r="K3695" i="23"/>
  <c r="P3694" i="23"/>
  <c r="O3694" i="23"/>
  <c r="N3694" i="23"/>
  <c r="M3694" i="23"/>
  <c r="L3694" i="23"/>
  <c r="K3694" i="23"/>
  <c r="P3693" i="23"/>
  <c r="O3693" i="23"/>
  <c r="N3693" i="23"/>
  <c r="M3693" i="23"/>
  <c r="L3693" i="23"/>
  <c r="K3693" i="23"/>
  <c r="P3692" i="23"/>
  <c r="O3692" i="23"/>
  <c r="N3692" i="23"/>
  <c r="M3692" i="23"/>
  <c r="L3692" i="23"/>
  <c r="K3692" i="23"/>
  <c r="P3691" i="23"/>
  <c r="O3691" i="23"/>
  <c r="N3691" i="23"/>
  <c r="M3691" i="23"/>
  <c r="L3691" i="23"/>
  <c r="K3691" i="23"/>
  <c r="P3690" i="23"/>
  <c r="O3690" i="23"/>
  <c r="N3690" i="23"/>
  <c r="M3690" i="23"/>
  <c r="L3690" i="23"/>
  <c r="K3690" i="23"/>
  <c r="P3689" i="23"/>
  <c r="O3689" i="23"/>
  <c r="N3689" i="23"/>
  <c r="M3689" i="23"/>
  <c r="L3689" i="23"/>
  <c r="K3689" i="23"/>
  <c r="P3688" i="23"/>
  <c r="O3688" i="23"/>
  <c r="N3688" i="23"/>
  <c r="M3688" i="23"/>
  <c r="L3688" i="23"/>
  <c r="K3688" i="23"/>
  <c r="P3687" i="23"/>
  <c r="O3687" i="23"/>
  <c r="N3687" i="23"/>
  <c r="M3687" i="23"/>
  <c r="L3687" i="23"/>
  <c r="K3687" i="23"/>
  <c r="P3686" i="23"/>
  <c r="O3686" i="23"/>
  <c r="N3686" i="23"/>
  <c r="M3686" i="23"/>
  <c r="L3686" i="23"/>
  <c r="K3686" i="23"/>
  <c r="P3685" i="23"/>
  <c r="O3685" i="23"/>
  <c r="N3685" i="23"/>
  <c r="M3685" i="23"/>
  <c r="L3685" i="23"/>
  <c r="K3685" i="23"/>
  <c r="P3684" i="23"/>
  <c r="O3684" i="23"/>
  <c r="N3684" i="23"/>
  <c r="M3684" i="23"/>
  <c r="L3684" i="23"/>
  <c r="K3684" i="23"/>
  <c r="P3683" i="23"/>
  <c r="O3683" i="23"/>
  <c r="N3683" i="23"/>
  <c r="M3683" i="23"/>
  <c r="L3683" i="23"/>
  <c r="K3683" i="23"/>
  <c r="P3682" i="23"/>
  <c r="O3682" i="23"/>
  <c r="N3682" i="23"/>
  <c r="M3682" i="23"/>
  <c r="L3682" i="23"/>
  <c r="K3682" i="23"/>
  <c r="P3681" i="23"/>
  <c r="O3681" i="23"/>
  <c r="N3681" i="23"/>
  <c r="M3681" i="23"/>
  <c r="L3681" i="23"/>
  <c r="K3681" i="23"/>
  <c r="P3680" i="23"/>
  <c r="O3680" i="23"/>
  <c r="N3680" i="23"/>
  <c r="M3680" i="23"/>
  <c r="L3680" i="23"/>
  <c r="K3680" i="23"/>
  <c r="P3679" i="23"/>
  <c r="O3679" i="23"/>
  <c r="N3679" i="23"/>
  <c r="M3679" i="23"/>
  <c r="L3679" i="23"/>
  <c r="K3679" i="23"/>
  <c r="P3678" i="23"/>
  <c r="O3678" i="23"/>
  <c r="N3678" i="23"/>
  <c r="M3678" i="23"/>
  <c r="L3678" i="23"/>
  <c r="K3678" i="23"/>
  <c r="P3677" i="23"/>
  <c r="O3677" i="23"/>
  <c r="N3677" i="23"/>
  <c r="M3677" i="23"/>
  <c r="L3677" i="23"/>
  <c r="K3677" i="23"/>
  <c r="P3676" i="23"/>
  <c r="O3676" i="23"/>
  <c r="N3676" i="23"/>
  <c r="M3676" i="23"/>
  <c r="L3676" i="23"/>
  <c r="K3676" i="23"/>
  <c r="P3675" i="23"/>
  <c r="O3675" i="23"/>
  <c r="N3675" i="23"/>
  <c r="M3675" i="23"/>
  <c r="L3675" i="23"/>
  <c r="K3675" i="23"/>
  <c r="P3674" i="23"/>
  <c r="O3674" i="23"/>
  <c r="N3674" i="23"/>
  <c r="M3674" i="23"/>
  <c r="L3674" i="23"/>
  <c r="K3674" i="23"/>
  <c r="P3673" i="23"/>
  <c r="O3673" i="23"/>
  <c r="N3673" i="23"/>
  <c r="M3673" i="23"/>
  <c r="L3673" i="23"/>
  <c r="K3673" i="23"/>
  <c r="P3672" i="23"/>
  <c r="O3672" i="23"/>
  <c r="N3672" i="23"/>
  <c r="M3672" i="23"/>
  <c r="L3672" i="23"/>
  <c r="K3672" i="23"/>
  <c r="P3671" i="23"/>
  <c r="O3671" i="23"/>
  <c r="N3671" i="23"/>
  <c r="M3671" i="23"/>
  <c r="L3671" i="23"/>
  <c r="K3671" i="23"/>
  <c r="P3670" i="23"/>
  <c r="O3670" i="23"/>
  <c r="N3670" i="23"/>
  <c r="M3670" i="23"/>
  <c r="L3670" i="23"/>
  <c r="K3670" i="23"/>
  <c r="P3669" i="23"/>
  <c r="O3669" i="23"/>
  <c r="N3669" i="23"/>
  <c r="M3669" i="23"/>
  <c r="L3669" i="23"/>
  <c r="K3669" i="23"/>
  <c r="P3668" i="23"/>
  <c r="O3668" i="23"/>
  <c r="N3668" i="23"/>
  <c r="M3668" i="23"/>
  <c r="L3668" i="23"/>
  <c r="K3668" i="23"/>
  <c r="P3667" i="23"/>
  <c r="O3667" i="23"/>
  <c r="N3667" i="23"/>
  <c r="M3667" i="23"/>
  <c r="L3667" i="23"/>
  <c r="K3667" i="23"/>
  <c r="P3666" i="23"/>
  <c r="O3666" i="23"/>
  <c r="N3666" i="23"/>
  <c r="M3666" i="23"/>
  <c r="L3666" i="23"/>
  <c r="K3666" i="23"/>
  <c r="P3665" i="23"/>
  <c r="O3665" i="23"/>
  <c r="N3665" i="23"/>
  <c r="M3665" i="23"/>
  <c r="L3665" i="23"/>
  <c r="K3665" i="23"/>
  <c r="P3664" i="23"/>
  <c r="O3664" i="23"/>
  <c r="N3664" i="23"/>
  <c r="M3664" i="23"/>
  <c r="L3664" i="23"/>
  <c r="K3664" i="23"/>
  <c r="P3663" i="23"/>
  <c r="O3663" i="23"/>
  <c r="N3663" i="23"/>
  <c r="M3663" i="23"/>
  <c r="L3663" i="23"/>
  <c r="K3663" i="23"/>
  <c r="P3662" i="23"/>
  <c r="O3662" i="23"/>
  <c r="N3662" i="23"/>
  <c r="M3662" i="23"/>
  <c r="L3662" i="23"/>
  <c r="K3662" i="23"/>
  <c r="P3661" i="23"/>
  <c r="O3661" i="23"/>
  <c r="N3661" i="23"/>
  <c r="M3661" i="23"/>
  <c r="L3661" i="23"/>
  <c r="K3661" i="23"/>
  <c r="P3660" i="23"/>
  <c r="O3660" i="23"/>
  <c r="N3660" i="23"/>
  <c r="M3660" i="23"/>
  <c r="L3660" i="23"/>
  <c r="K3660" i="23"/>
  <c r="P3659" i="23"/>
  <c r="O3659" i="23"/>
  <c r="N3659" i="23"/>
  <c r="M3659" i="23"/>
  <c r="L3659" i="23"/>
  <c r="K3659" i="23"/>
  <c r="P3658" i="23"/>
  <c r="O3658" i="23"/>
  <c r="N3658" i="23"/>
  <c r="M3658" i="23"/>
  <c r="L3658" i="23"/>
  <c r="K3658" i="23"/>
  <c r="P3657" i="23"/>
  <c r="O3657" i="23"/>
  <c r="N3657" i="23"/>
  <c r="M3657" i="23"/>
  <c r="L3657" i="23"/>
  <c r="K3657" i="23"/>
  <c r="P3656" i="23"/>
  <c r="O3656" i="23"/>
  <c r="N3656" i="23"/>
  <c r="M3656" i="23"/>
  <c r="L3656" i="23"/>
  <c r="K3656" i="23"/>
  <c r="P3655" i="23"/>
  <c r="O3655" i="23"/>
  <c r="N3655" i="23"/>
  <c r="M3655" i="23"/>
  <c r="L3655" i="23"/>
  <c r="K3655" i="23"/>
  <c r="P3654" i="23"/>
  <c r="O3654" i="23"/>
  <c r="N3654" i="23"/>
  <c r="M3654" i="23"/>
  <c r="L3654" i="23"/>
  <c r="K3654" i="23"/>
  <c r="P3653" i="23"/>
  <c r="O3653" i="23"/>
  <c r="N3653" i="23"/>
  <c r="M3653" i="23"/>
  <c r="L3653" i="23"/>
  <c r="K3653" i="23"/>
  <c r="P3652" i="23"/>
  <c r="O3652" i="23"/>
  <c r="N3652" i="23"/>
  <c r="M3652" i="23"/>
  <c r="L3652" i="23"/>
  <c r="K3652" i="23"/>
  <c r="P3651" i="23"/>
  <c r="O3651" i="23"/>
  <c r="N3651" i="23"/>
  <c r="M3651" i="23"/>
  <c r="L3651" i="23"/>
  <c r="K3651" i="23"/>
  <c r="P3650" i="23"/>
  <c r="O3650" i="23"/>
  <c r="N3650" i="23"/>
  <c r="M3650" i="23"/>
  <c r="L3650" i="23"/>
  <c r="K3650" i="23"/>
  <c r="P3649" i="23"/>
  <c r="O3649" i="23"/>
  <c r="N3649" i="23"/>
  <c r="M3649" i="23"/>
  <c r="L3649" i="23"/>
  <c r="K3649" i="23"/>
  <c r="P3648" i="23"/>
  <c r="O3648" i="23"/>
  <c r="N3648" i="23"/>
  <c r="M3648" i="23"/>
  <c r="L3648" i="23"/>
  <c r="K3648" i="23"/>
  <c r="P3647" i="23"/>
  <c r="O3647" i="23"/>
  <c r="N3647" i="23"/>
  <c r="M3647" i="23"/>
  <c r="L3647" i="23"/>
  <c r="K3647" i="23"/>
  <c r="P3646" i="23"/>
  <c r="O3646" i="23"/>
  <c r="N3646" i="23"/>
  <c r="M3646" i="23"/>
  <c r="L3646" i="23"/>
  <c r="K3646" i="23"/>
  <c r="P3645" i="23"/>
  <c r="O3645" i="23"/>
  <c r="N3645" i="23"/>
  <c r="M3645" i="23"/>
  <c r="L3645" i="23"/>
  <c r="K3645" i="23"/>
  <c r="P3644" i="23"/>
  <c r="O3644" i="23"/>
  <c r="N3644" i="23"/>
  <c r="M3644" i="23"/>
  <c r="L3644" i="23"/>
  <c r="K3644" i="23"/>
  <c r="P3643" i="23"/>
  <c r="O3643" i="23"/>
  <c r="N3643" i="23"/>
  <c r="M3643" i="23"/>
  <c r="L3643" i="23"/>
  <c r="K3643" i="23"/>
  <c r="P3642" i="23"/>
  <c r="O3642" i="23"/>
  <c r="N3642" i="23"/>
  <c r="M3642" i="23"/>
  <c r="L3642" i="23"/>
  <c r="K3642" i="23"/>
  <c r="P3641" i="23"/>
  <c r="O3641" i="23"/>
  <c r="N3641" i="23"/>
  <c r="M3641" i="23"/>
  <c r="L3641" i="23"/>
  <c r="K3641" i="23"/>
  <c r="P3640" i="23"/>
  <c r="O3640" i="23"/>
  <c r="N3640" i="23"/>
  <c r="M3640" i="23"/>
  <c r="L3640" i="23"/>
  <c r="K3640" i="23"/>
  <c r="P3639" i="23"/>
  <c r="O3639" i="23"/>
  <c r="N3639" i="23"/>
  <c r="M3639" i="23"/>
  <c r="L3639" i="23"/>
  <c r="K3639" i="23"/>
  <c r="P3638" i="23"/>
  <c r="O3638" i="23"/>
  <c r="N3638" i="23"/>
  <c r="M3638" i="23"/>
  <c r="L3638" i="23"/>
  <c r="K3638" i="23"/>
  <c r="P3637" i="23"/>
  <c r="O3637" i="23"/>
  <c r="N3637" i="23"/>
  <c r="M3637" i="23"/>
  <c r="L3637" i="23"/>
  <c r="K3637" i="23"/>
  <c r="P3636" i="23"/>
  <c r="O3636" i="23"/>
  <c r="N3636" i="23"/>
  <c r="M3636" i="23"/>
  <c r="L3636" i="23"/>
  <c r="K3636" i="23"/>
  <c r="P3635" i="23"/>
  <c r="O3635" i="23"/>
  <c r="N3635" i="23"/>
  <c r="M3635" i="23"/>
  <c r="L3635" i="23"/>
  <c r="K3635" i="23"/>
  <c r="P3634" i="23"/>
  <c r="O3634" i="23"/>
  <c r="N3634" i="23"/>
  <c r="M3634" i="23"/>
  <c r="L3634" i="23"/>
  <c r="K3634" i="23"/>
  <c r="P3633" i="23"/>
  <c r="O3633" i="23"/>
  <c r="N3633" i="23"/>
  <c r="M3633" i="23"/>
  <c r="L3633" i="23"/>
  <c r="K3633" i="23"/>
  <c r="P3632" i="23"/>
  <c r="O3632" i="23"/>
  <c r="N3632" i="23"/>
  <c r="M3632" i="23"/>
  <c r="L3632" i="23"/>
  <c r="K3632" i="23"/>
  <c r="P3631" i="23"/>
  <c r="O3631" i="23"/>
  <c r="N3631" i="23"/>
  <c r="M3631" i="23"/>
  <c r="L3631" i="23"/>
  <c r="K3631" i="23"/>
  <c r="P3630" i="23"/>
  <c r="O3630" i="23"/>
  <c r="N3630" i="23"/>
  <c r="M3630" i="23"/>
  <c r="L3630" i="23"/>
  <c r="K3630" i="23"/>
  <c r="P3629" i="23"/>
  <c r="O3629" i="23"/>
  <c r="N3629" i="23"/>
  <c r="M3629" i="23"/>
  <c r="L3629" i="23"/>
  <c r="K3629" i="23"/>
  <c r="P3628" i="23"/>
  <c r="O3628" i="23"/>
  <c r="N3628" i="23"/>
  <c r="M3628" i="23"/>
  <c r="L3628" i="23"/>
  <c r="K3628" i="23"/>
  <c r="P3627" i="23"/>
  <c r="O3627" i="23"/>
  <c r="N3627" i="23"/>
  <c r="M3627" i="23"/>
  <c r="L3627" i="23"/>
  <c r="K3627" i="23"/>
  <c r="P3626" i="23"/>
  <c r="O3626" i="23"/>
  <c r="N3626" i="23"/>
  <c r="M3626" i="23"/>
  <c r="L3626" i="23"/>
  <c r="K3626" i="23"/>
  <c r="P3625" i="23"/>
  <c r="O3625" i="23"/>
  <c r="N3625" i="23"/>
  <c r="M3625" i="23"/>
  <c r="L3625" i="23"/>
  <c r="K3625" i="23"/>
  <c r="P3624" i="23"/>
  <c r="O3624" i="23"/>
  <c r="N3624" i="23"/>
  <c r="M3624" i="23"/>
  <c r="L3624" i="23"/>
  <c r="K3624" i="23"/>
  <c r="P3623" i="23"/>
  <c r="O3623" i="23"/>
  <c r="N3623" i="23"/>
  <c r="M3623" i="23"/>
  <c r="L3623" i="23"/>
  <c r="K3623" i="23"/>
  <c r="P3622" i="23"/>
  <c r="O3622" i="23"/>
  <c r="N3622" i="23"/>
  <c r="M3622" i="23"/>
  <c r="L3622" i="23"/>
  <c r="K3622" i="23"/>
  <c r="P3621" i="23"/>
  <c r="O3621" i="23"/>
  <c r="N3621" i="23"/>
  <c r="M3621" i="23"/>
  <c r="L3621" i="23"/>
  <c r="K3621" i="23"/>
  <c r="P3620" i="23"/>
  <c r="O3620" i="23"/>
  <c r="N3620" i="23"/>
  <c r="M3620" i="23"/>
  <c r="L3620" i="23"/>
  <c r="K3620" i="23"/>
  <c r="P3619" i="23"/>
  <c r="O3619" i="23"/>
  <c r="N3619" i="23"/>
  <c r="M3619" i="23"/>
  <c r="L3619" i="23"/>
  <c r="K3619" i="23"/>
  <c r="P3618" i="23"/>
  <c r="O3618" i="23"/>
  <c r="N3618" i="23"/>
  <c r="M3618" i="23"/>
  <c r="L3618" i="23"/>
  <c r="K3618" i="23"/>
  <c r="P3617" i="23"/>
  <c r="O3617" i="23"/>
  <c r="N3617" i="23"/>
  <c r="M3617" i="23"/>
  <c r="L3617" i="23"/>
  <c r="K3617" i="23"/>
  <c r="P3616" i="23"/>
  <c r="O3616" i="23"/>
  <c r="N3616" i="23"/>
  <c r="M3616" i="23"/>
  <c r="L3616" i="23"/>
  <c r="K3616" i="23"/>
  <c r="P3615" i="23"/>
  <c r="O3615" i="23"/>
  <c r="N3615" i="23"/>
  <c r="M3615" i="23"/>
  <c r="L3615" i="23"/>
  <c r="K3615" i="23"/>
  <c r="P3614" i="23"/>
  <c r="O3614" i="23"/>
  <c r="N3614" i="23"/>
  <c r="M3614" i="23"/>
  <c r="L3614" i="23"/>
  <c r="K3614" i="23"/>
  <c r="P3613" i="23"/>
  <c r="O3613" i="23"/>
  <c r="N3613" i="23"/>
  <c r="M3613" i="23"/>
  <c r="L3613" i="23"/>
  <c r="K3613" i="23"/>
  <c r="P3612" i="23"/>
  <c r="O3612" i="23"/>
  <c r="N3612" i="23"/>
  <c r="M3612" i="23"/>
  <c r="L3612" i="23"/>
  <c r="K3612" i="23"/>
  <c r="P3611" i="23"/>
  <c r="O3611" i="23"/>
  <c r="N3611" i="23"/>
  <c r="M3611" i="23"/>
  <c r="L3611" i="23"/>
  <c r="K3611" i="23"/>
  <c r="P3610" i="23"/>
  <c r="O3610" i="23"/>
  <c r="N3610" i="23"/>
  <c r="M3610" i="23"/>
  <c r="L3610" i="23"/>
  <c r="K3610" i="23"/>
  <c r="P3609" i="23"/>
  <c r="O3609" i="23"/>
  <c r="N3609" i="23"/>
  <c r="M3609" i="23"/>
  <c r="L3609" i="23"/>
  <c r="K3609" i="23"/>
  <c r="P3608" i="23"/>
  <c r="O3608" i="23"/>
  <c r="N3608" i="23"/>
  <c r="M3608" i="23"/>
  <c r="L3608" i="23"/>
  <c r="K3608" i="23"/>
  <c r="P3607" i="23"/>
  <c r="O3607" i="23"/>
  <c r="N3607" i="23"/>
  <c r="M3607" i="23"/>
  <c r="L3607" i="23"/>
  <c r="K3607" i="23"/>
  <c r="P3606" i="23"/>
  <c r="O3606" i="23"/>
  <c r="N3606" i="23"/>
  <c r="M3606" i="23"/>
  <c r="L3606" i="23"/>
  <c r="K3606" i="23"/>
  <c r="P3605" i="23"/>
  <c r="O3605" i="23"/>
  <c r="N3605" i="23"/>
  <c r="M3605" i="23"/>
  <c r="L3605" i="23"/>
  <c r="K3605" i="23"/>
  <c r="P3604" i="23"/>
  <c r="O3604" i="23"/>
  <c r="N3604" i="23"/>
  <c r="M3604" i="23"/>
  <c r="L3604" i="23"/>
  <c r="K3604" i="23"/>
  <c r="P3603" i="23"/>
  <c r="O3603" i="23"/>
  <c r="N3603" i="23"/>
  <c r="M3603" i="23"/>
  <c r="L3603" i="23"/>
  <c r="K3603" i="23"/>
  <c r="P3602" i="23"/>
  <c r="O3602" i="23"/>
  <c r="N3602" i="23"/>
  <c r="M3602" i="23"/>
  <c r="L3602" i="23"/>
  <c r="K3602" i="23"/>
  <c r="P3601" i="23"/>
  <c r="O3601" i="23"/>
  <c r="N3601" i="23"/>
  <c r="M3601" i="23"/>
  <c r="L3601" i="23"/>
  <c r="K3601" i="23"/>
  <c r="P3600" i="23"/>
  <c r="O3600" i="23"/>
  <c r="N3600" i="23"/>
  <c r="M3600" i="23"/>
  <c r="L3600" i="23"/>
  <c r="K3600" i="23"/>
  <c r="P3599" i="23"/>
  <c r="O3599" i="23"/>
  <c r="N3599" i="23"/>
  <c r="M3599" i="23"/>
  <c r="L3599" i="23"/>
  <c r="K3599" i="23"/>
  <c r="P3598" i="23"/>
  <c r="O3598" i="23"/>
  <c r="N3598" i="23"/>
  <c r="M3598" i="23"/>
  <c r="L3598" i="23"/>
  <c r="K3598" i="23"/>
  <c r="P3597" i="23"/>
  <c r="O3597" i="23"/>
  <c r="N3597" i="23"/>
  <c r="M3597" i="23"/>
  <c r="L3597" i="23"/>
  <c r="K3597" i="23"/>
  <c r="P3596" i="23"/>
  <c r="O3596" i="23"/>
  <c r="N3596" i="23"/>
  <c r="M3596" i="23"/>
  <c r="L3596" i="23"/>
  <c r="K3596" i="23"/>
  <c r="P3595" i="23"/>
  <c r="O3595" i="23"/>
  <c r="N3595" i="23"/>
  <c r="M3595" i="23"/>
  <c r="L3595" i="23"/>
  <c r="K3595" i="23"/>
  <c r="P3594" i="23"/>
  <c r="O3594" i="23"/>
  <c r="N3594" i="23"/>
  <c r="M3594" i="23"/>
  <c r="L3594" i="23"/>
  <c r="K3594" i="23"/>
  <c r="P3593" i="23"/>
  <c r="O3593" i="23"/>
  <c r="N3593" i="23"/>
  <c r="M3593" i="23"/>
  <c r="L3593" i="23"/>
  <c r="K3593" i="23"/>
  <c r="P3592" i="23"/>
  <c r="O3592" i="23"/>
  <c r="N3592" i="23"/>
  <c r="M3592" i="23"/>
  <c r="L3592" i="23"/>
  <c r="K3592" i="23"/>
  <c r="P3591" i="23"/>
  <c r="O3591" i="23"/>
  <c r="N3591" i="23"/>
  <c r="M3591" i="23"/>
  <c r="L3591" i="23"/>
  <c r="K3591" i="23"/>
  <c r="P3590" i="23"/>
  <c r="O3590" i="23"/>
  <c r="N3590" i="23"/>
  <c r="M3590" i="23"/>
  <c r="L3590" i="23"/>
  <c r="K3590" i="23"/>
  <c r="P3589" i="23"/>
  <c r="O3589" i="23"/>
  <c r="N3589" i="23"/>
  <c r="M3589" i="23"/>
  <c r="L3589" i="23"/>
  <c r="K3589" i="23"/>
  <c r="P3588" i="23"/>
  <c r="O3588" i="23"/>
  <c r="N3588" i="23"/>
  <c r="M3588" i="23"/>
  <c r="L3588" i="23"/>
  <c r="K3588" i="23"/>
  <c r="P3587" i="23"/>
  <c r="O3587" i="23"/>
  <c r="N3587" i="23"/>
  <c r="M3587" i="23"/>
  <c r="L3587" i="23"/>
  <c r="K3587" i="23"/>
  <c r="P3586" i="23"/>
  <c r="O3586" i="23"/>
  <c r="N3586" i="23"/>
  <c r="M3586" i="23"/>
  <c r="L3586" i="23"/>
  <c r="K3586" i="23"/>
  <c r="P3585" i="23"/>
  <c r="O3585" i="23"/>
  <c r="N3585" i="23"/>
  <c r="M3585" i="23"/>
  <c r="L3585" i="23"/>
  <c r="K3585" i="23"/>
  <c r="P3584" i="23"/>
  <c r="O3584" i="23"/>
  <c r="N3584" i="23"/>
  <c r="M3584" i="23"/>
  <c r="L3584" i="23"/>
  <c r="K3584" i="23"/>
  <c r="P3583" i="23"/>
  <c r="O3583" i="23"/>
  <c r="N3583" i="23"/>
  <c r="M3583" i="23"/>
  <c r="L3583" i="23"/>
  <c r="K3583" i="23"/>
  <c r="P3582" i="23"/>
  <c r="O3582" i="23"/>
  <c r="N3582" i="23"/>
  <c r="M3582" i="23"/>
  <c r="L3582" i="23"/>
  <c r="K3582" i="23"/>
  <c r="P3581" i="23"/>
  <c r="O3581" i="23"/>
  <c r="N3581" i="23"/>
  <c r="M3581" i="23"/>
  <c r="L3581" i="23"/>
  <c r="K3581" i="23"/>
  <c r="P3580" i="23"/>
  <c r="O3580" i="23"/>
  <c r="N3580" i="23"/>
  <c r="M3580" i="23"/>
  <c r="L3580" i="23"/>
  <c r="K3580" i="23"/>
  <c r="P3579" i="23"/>
  <c r="O3579" i="23"/>
  <c r="N3579" i="23"/>
  <c r="M3579" i="23"/>
  <c r="L3579" i="23"/>
  <c r="K3579" i="23"/>
  <c r="P3578" i="23"/>
  <c r="O3578" i="23"/>
  <c r="N3578" i="23"/>
  <c r="M3578" i="23"/>
  <c r="L3578" i="23"/>
  <c r="K3578" i="23"/>
  <c r="P3577" i="23"/>
  <c r="O3577" i="23"/>
  <c r="N3577" i="23"/>
  <c r="M3577" i="23"/>
  <c r="L3577" i="23"/>
  <c r="K3577" i="23"/>
  <c r="P3576" i="23"/>
  <c r="O3576" i="23"/>
  <c r="N3576" i="23"/>
  <c r="M3576" i="23"/>
  <c r="L3576" i="23"/>
  <c r="K3576" i="23"/>
  <c r="P3575" i="23"/>
  <c r="O3575" i="23"/>
  <c r="N3575" i="23"/>
  <c r="M3575" i="23"/>
  <c r="L3575" i="23"/>
  <c r="K3575" i="23"/>
  <c r="P3574" i="23"/>
  <c r="O3574" i="23"/>
  <c r="N3574" i="23"/>
  <c r="M3574" i="23"/>
  <c r="L3574" i="23"/>
  <c r="K3574" i="23"/>
  <c r="P3573" i="23"/>
  <c r="O3573" i="23"/>
  <c r="N3573" i="23"/>
  <c r="M3573" i="23"/>
  <c r="L3573" i="23"/>
  <c r="K3573" i="23"/>
  <c r="P3572" i="23"/>
  <c r="O3572" i="23"/>
  <c r="N3572" i="23"/>
  <c r="M3572" i="23"/>
  <c r="L3572" i="23"/>
  <c r="K3572" i="23"/>
  <c r="P3571" i="23"/>
  <c r="O3571" i="23"/>
  <c r="N3571" i="23"/>
  <c r="M3571" i="23"/>
  <c r="L3571" i="23"/>
  <c r="K3571" i="23"/>
  <c r="P3570" i="23"/>
  <c r="O3570" i="23"/>
  <c r="N3570" i="23"/>
  <c r="M3570" i="23"/>
  <c r="L3570" i="23"/>
  <c r="K3570" i="23"/>
  <c r="P3569" i="23"/>
  <c r="O3569" i="23"/>
  <c r="N3569" i="23"/>
  <c r="M3569" i="23"/>
  <c r="L3569" i="23"/>
  <c r="K3569" i="23"/>
  <c r="P3568" i="23"/>
  <c r="O3568" i="23"/>
  <c r="N3568" i="23"/>
  <c r="M3568" i="23"/>
  <c r="L3568" i="23"/>
  <c r="K3568" i="23"/>
  <c r="P3567" i="23"/>
  <c r="O3567" i="23"/>
  <c r="N3567" i="23"/>
  <c r="M3567" i="23"/>
  <c r="L3567" i="23"/>
  <c r="K3567" i="23"/>
  <c r="P3566" i="23"/>
  <c r="O3566" i="23"/>
  <c r="N3566" i="23"/>
  <c r="M3566" i="23"/>
  <c r="L3566" i="23"/>
  <c r="K3566" i="23"/>
  <c r="P3565" i="23"/>
  <c r="O3565" i="23"/>
  <c r="N3565" i="23"/>
  <c r="M3565" i="23"/>
  <c r="L3565" i="23"/>
  <c r="K3565" i="23"/>
  <c r="P3564" i="23"/>
  <c r="O3564" i="23"/>
  <c r="N3564" i="23"/>
  <c r="M3564" i="23"/>
  <c r="L3564" i="23"/>
  <c r="K3564" i="23"/>
  <c r="P3563" i="23"/>
  <c r="O3563" i="23"/>
  <c r="N3563" i="23"/>
  <c r="M3563" i="23"/>
  <c r="L3563" i="23"/>
  <c r="K3563" i="23"/>
  <c r="P3562" i="23"/>
  <c r="O3562" i="23"/>
  <c r="N3562" i="23"/>
  <c r="M3562" i="23"/>
  <c r="L3562" i="23"/>
  <c r="K3562" i="23"/>
  <c r="P3561" i="23"/>
  <c r="O3561" i="23"/>
  <c r="N3561" i="23"/>
  <c r="M3561" i="23"/>
  <c r="L3561" i="23"/>
  <c r="K3561" i="23"/>
  <c r="P3560" i="23"/>
  <c r="O3560" i="23"/>
  <c r="N3560" i="23"/>
  <c r="M3560" i="23"/>
  <c r="L3560" i="23"/>
  <c r="K3560" i="23"/>
  <c r="P3559" i="23"/>
  <c r="O3559" i="23"/>
  <c r="N3559" i="23"/>
  <c r="M3559" i="23"/>
  <c r="L3559" i="23"/>
  <c r="K3559" i="23"/>
  <c r="P3558" i="23"/>
  <c r="O3558" i="23"/>
  <c r="N3558" i="23"/>
  <c r="M3558" i="23"/>
  <c r="L3558" i="23"/>
  <c r="K3558" i="23"/>
  <c r="P3557" i="23"/>
  <c r="O3557" i="23"/>
  <c r="N3557" i="23"/>
  <c r="M3557" i="23"/>
  <c r="L3557" i="23"/>
  <c r="K3557" i="23"/>
  <c r="P3556" i="23"/>
  <c r="O3556" i="23"/>
  <c r="N3556" i="23"/>
  <c r="M3556" i="23"/>
  <c r="L3556" i="23"/>
  <c r="K3556" i="23"/>
  <c r="P3555" i="23"/>
  <c r="O3555" i="23"/>
  <c r="N3555" i="23"/>
  <c r="M3555" i="23"/>
  <c r="L3555" i="23"/>
  <c r="K3555" i="23"/>
  <c r="P3554" i="23"/>
  <c r="O3554" i="23"/>
  <c r="N3554" i="23"/>
  <c r="M3554" i="23"/>
  <c r="L3554" i="23"/>
  <c r="K3554" i="23"/>
  <c r="P3553" i="23"/>
  <c r="O3553" i="23"/>
  <c r="N3553" i="23"/>
  <c r="M3553" i="23"/>
  <c r="L3553" i="23"/>
  <c r="K3553" i="23"/>
  <c r="P3552" i="23"/>
  <c r="O3552" i="23"/>
  <c r="N3552" i="23"/>
  <c r="M3552" i="23"/>
  <c r="L3552" i="23"/>
  <c r="K3552" i="23"/>
  <c r="P3551" i="23"/>
  <c r="O3551" i="23"/>
  <c r="N3551" i="23"/>
  <c r="M3551" i="23"/>
  <c r="L3551" i="23"/>
  <c r="K3551" i="23"/>
  <c r="P3550" i="23"/>
  <c r="O3550" i="23"/>
  <c r="N3550" i="23"/>
  <c r="M3550" i="23"/>
  <c r="L3550" i="23"/>
  <c r="K3550" i="23"/>
  <c r="P3549" i="23"/>
  <c r="O3549" i="23"/>
  <c r="N3549" i="23"/>
  <c r="M3549" i="23"/>
  <c r="L3549" i="23"/>
  <c r="K3549" i="23"/>
  <c r="P3548" i="23"/>
  <c r="O3548" i="23"/>
  <c r="N3548" i="23"/>
  <c r="M3548" i="23"/>
  <c r="L3548" i="23"/>
  <c r="K3548" i="23"/>
  <c r="P3547" i="23"/>
  <c r="O3547" i="23"/>
  <c r="N3547" i="23"/>
  <c r="M3547" i="23"/>
  <c r="L3547" i="23"/>
  <c r="K3547" i="23"/>
  <c r="P3546" i="23"/>
  <c r="O3546" i="23"/>
  <c r="N3546" i="23"/>
  <c r="M3546" i="23"/>
  <c r="L3546" i="23"/>
  <c r="K3546" i="23"/>
  <c r="P3545" i="23"/>
  <c r="O3545" i="23"/>
  <c r="N3545" i="23"/>
  <c r="M3545" i="23"/>
  <c r="L3545" i="23"/>
  <c r="K3545" i="23"/>
  <c r="P3544" i="23"/>
  <c r="O3544" i="23"/>
  <c r="N3544" i="23"/>
  <c r="M3544" i="23"/>
  <c r="L3544" i="23"/>
  <c r="K3544" i="23"/>
  <c r="P3543" i="23"/>
  <c r="O3543" i="23"/>
  <c r="N3543" i="23"/>
  <c r="M3543" i="23"/>
  <c r="L3543" i="23"/>
  <c r="K3543" i="23"/>
  <c r="P3542" i="23"/>
  <c r="O3542" i="23"/>
  <c r="N3542" i="23"/>
  <c r="M3542" i="23"/>
  <c r="L3542" i="23"/>
  <c r="K3542" i="23"/>
  <c r="P3541" i="23"/>
  <c r="O3541" i="23"/>
  <c r="N3541" i="23"/>
  <c r="M3541" i="23"/>
  <c r="L3541" i="23"/>
  <c r="K3541" i="23"/>
  <c r="P3540" i="23"/>
  <c r="O3540" i="23"/>
  <c r="N3540" i="23"/>
  <c r="M3540" i="23"/>
  <c r="L3540" i="23"/>
  <c r="K3540" i="23"/>
  <c r="P3539" i="23"/>
  <c r="O3539" i="23"/>
  <c r="N3539" i="23"/>
  <c r="M3539" i="23"/>
  <c r="L3539" i="23"/>
  <c r="K3539" i="23"/>
  <c r="P3538" i="23"/>
  <c r="O3538" i="23"/>
  <c r="N3538" i="23"/>
  <c r="M3538" i="23"/>
  <c r="L3538" i="23"/>
  <c r="K3538" i="23"/>
  <c r="P3537" i="23"/>
  <c r="O3537" i="23"/>
  <c r="N3537" i="23"/>
  <c r="M3537" i="23"/>
  <c r="L3537" i="23"/>
  <c r="K3537" i="23"/>
  <c r="P3536" i="23"/>
  <c r="O3536" i="23"/>
  <c r="N3536" i="23"/>
  <c r="M3536" i="23"/>
  <c r="L3536" i="23"/>
  <c r="K3536" i="23"/>
  <c r="P3535" i="23"/>
  <c r="O3535" i="23"/>
  <c r="N3535" i="23"/>
  <c r="M3535" i="23"/>
  <c r="L3535" i="23"/>
  <c r="K3535" i="23"/>
  <c r="P3534" i="23"/>
  <c r="O3534" i="23"/>
  <c r="N3534" i="23"/>
  <c r="M3534" i="23"/>
  <c r="L3534" i="23"/>
  <c r="K3534" i="23"/>
  <c r="P3533" i="23"/>
  <c r="O3533" i="23"/>
  <c r="N3533" i="23"/>
  <c r="M3533" i="23"/>
  <c r="L3533" i="23"/>
  <c r="K3533" i="23"/>
  <c r="P3532" i="23"/>
  <c r="O3532" i="23"/>
  <c r="N3532" i="23"/>
  <c r="M3532" i="23"/>
  <c r="L3532" i="23"/>
  <c r="K3532" i="23"/>
  <c r="P3531" i="23"/>
  <c r="O3531" i="23"/>
  <c r="N3531" i="23"/>
  <c r="M3531" i="23"/>
  <c r="L3531" i="23"/>
  <c r="K3531" i="23"/>
  <c r="P3530" i="23"/>
  <c r="O3530" i="23"/>
  <c r="N3530" i="23"/>
  <c r="M3530" i="23"/>
  <c r="L3530" i="23"/>
  <c r="K3530" i="23"/>
  <c r="P3529" i="23"/>
  <c r="O3529" i="23"/>
  <c r="N3529" i="23"/>
  <c r="M3529" i="23"/>
  <c r="L3529" i="23"/>
  <c r="K3529" i="23"/>
  <c r="P3528" i="23"/>
  <c r="O3528" i="23"/>
  <c r="N3528" i="23"/>
  <c r="M3528" i="23"/>
  <c r="L3528" i="23"/>
  <c r="K3528" i="23"/>
  <c r="P3527" i="23"/>
  <c r="O3527" i="23"/>
  <c r="N3527" i="23"/>
  <c r="M3527" i="23"/>
  <c r="L3527" i="23"/>
  <c r="K3527" i="23"/>
  <c r="P3526" i="23"/>
  <c r="O3526" i="23"/>
  <c r="N3526" i="23"/>
  <c r="M3526" i="23"/>
  <c r="L3526" i="23"/>
  <c r="K3526" i="23"/>
  <c r="P3525" i="23"/>
  <c r="O3525" i="23"/>
  <c r="N3525" i="23"/>
  <c r="M3525" i="23"/>
  <c r="L3525" i="23"/>
  <c r="K3525" i="23"/>
  <c r="P3524" i="23"/>
  <c r="O3524" i="23"/>
  <c r="N3524" i="23"/>
  <c r="M3524" i="23"/>
  <c r="L3524" i="23"/>
  <c r="K3524" i="23"/>
  <c r="P3523" i="23"/>
  <c r="O3523" i="23"/>
  <c r="N3523" i="23"/>
  <c r="M3523" i="23"/>
  <c r="L3523" i="23"/>
  <c r="K3523" i="23"/>
  <c r="P3522" i="23"/>
  <c r="O3522" i="23"/>
  <c r="N3522" i="23"/>
  <c r="M3522" i="23"/>
  <c r="L3522" i="23"/>
  <c r="K3522" i="23"/>
  <c r="P3521" i="23"/>
  <c r="O3521" i="23"/>
  <c r="N3521" i="23"/>
  <c r="M3521" i="23"/>
  <c r="L3521" i="23"/>
  <c r="K3521" i="23"/>
  <c r="P3520" i="23"/>
  <c r="O3520" i="23"/>
  <c r="N3520" i="23"/>
  <c r="M3520" i="23"/>
  <c r="L3520" i="23"/>
  <c r="K3520" i="23"/>
  <c r="P3519" i="23"/>
  <c r="O3519" i="23"/>
  <c r="N3519" i="23"/>
  <c r="M3519" i="23"/>
  <c r="L3519" i="23"/>
  <c r="K3519" i="23"/>
  <c r="P3518" i="23"/>
  <c r="O3518" i="23"/>
  <c r="N3518" i="23"/>
  <c r="M3518" i="23"/>
  <c r="L3518" i="23"/>
  <c r="K3518" i="23"/>
  <c r="P3517" i="23"/>
  <c r="O3517" i="23"/>
  <c r="N3517" i="23"/>
  <c r="M3517" i="23"/>
  <c r="L3517" i="23"/>
  <c r="K3517" i="23"/>
  <c r="P3516" i="23"/>
  <c r="O3516" i="23"/>
  <c r="N3516" i="23"/>
  <c r="M3516" i="23"/>
  <c r="L3516" i="23"/>
  <c r="K3516" i="23"/>
  <c r="P3515" i="23"/>
  <c r="O3515" i="23"/>
  <c r="N3515" i="23"/>
  <c r="M3515" i="23"/>
  <c r="L3515" i="23"/>
  <c r="K3515" i="23"/>
  <c r="P3514" i="23"/>
  <c r="O3514" i="23"/>
  <c r="N3514" i="23"/>
  <c r="M3514" i="23"/>
  <c r="L3514" i="23"/>
  <c r="K3514" i="23"/>
  <c r="P3513" i="23"/>
  <c r="O3513" i="23"/>
  <c r="N3513" i="23"/>
  <c r="M3513" i="23"/>
  <c r="L3513" i="23"/>
  <c r="K3513" i="23"/>
  <c r="P3512" i="23"/>
  <c r="O3512" i="23"/>
  <c r="N3512" i="23"/>
  <c r="M3512" i="23"/>
  <c r="L3512" i="23"/>
  <c r="K3512" i="23"/>
  <c r="P3511" i="23"/>
  <c r="O3511" i="23"/>
  <c r="N3511" i="23"/>
  <c r="M3511" i="23"/>
  <c r="L3511" i="23"/>
  <c r="K3511" i="23"/>
  <c r="P3510" i="23"/>
  <c r="O3510" i="23"/>
  <c r="N3510" i="23"/>
  <c r="M3510" i="23"/>
  <c r="L3510" i="23"/>
  <c r="K3510" i="23"/>
  <c r="P3509" i="23"/>
  <c r="O3509" i="23"/>
  <c r="N3509" i="23"/>
  <c r="M3509" i="23"/>
  <c r="L3509" i="23"/>
  <c r="K3509" i="23"/>
  <c r="P3508" i="23"/>
  <c r="O3508" i="23"/>
  <c r="N3508" i="23"/>
  <c r="M3508" i="23"/>
  <c r="L3508" i="23"/>
  <c r="K3508" i="23"/>
  <c r="P3507" i="23"/>
  <c r="O3507" i="23"/>
  <c r="N3507" i="23"/>
  <c r="M3507" i="23"/>
  <c r="L3507" i="23"/>
  <c r="K3507" i="23"/>
  <c r="P3506" i="23"/>
  <c r="O3506" i="23"/>
  <c r="N3506" i="23"/>
  <c r="M3506" i="23"/>
  <c r="L3506" i="23"/>
  <c r="K3506" i="23"/>
  <c r="P3505" i="23"/>
  <c r="O3505" i="23"/>
  <c r="N3505" i="23"/>
  <c r="M3505" i="23"/>
  <c r="L3505" i="23"/>
  <c r="K3505" i="23"/>
  <c r="P3504" i="23"/>
  <c r="O3504" i="23"/>
  <c r="N3504" i="23"/>
  <c r="M3504" i="23"/>
  <c r="L3504" i="23"/>
  <c r="K3504" i="23"/>
  <c r="P3503" i="23"/>
  <c r="O3503" i="23"/>
  <c r="N3503" i="23"/>
  <c r="M3503" i="23"/>
  <c r="L3503" i="23"/>
  <c r="K3503" i="23"/>
  <c r="P3502" i="23"/>
  <c r="O3502" i="23"/>
  <c r="N3502" i="23"/>
  <c r="M3502" i="23"/>
  <c r="L3502" i="23"/>
  <c r="K3502" i="23"/>
  <c r="P3501" i="23"/>
  <c r="O3501" i="23"/>
  <c r="N3501" i="23"/>
  <c r="M3501" i="23"/>
  <c r="L3501" i="23"/>
  <c r="K3501" i="23"/>
  <c r="P3500" i="23"/>
  <c r="O3500" i="23"/>
  <c r="N3500" i="23"/>
  <c r="M3500" i="23"/>
  <c r="L3500" i="23"/>
  <c r="K3500" i="23"/>
  <c r="P3499" i="23"/>
  <c r="O3499" i="23"/>
  <c r="N3499" i="23"/>
  <c r="M3499" i="23"/>
  <c r="L3499" i="23"/>
  <c r="K3499" i="23"/>
  <c r="P3498" i="23"/>
  <c r="O3498" i="23"/>
  <c r="N3498" i="23"/>
  <c r="M3498" i="23"/>
  <c r="L3498" i="23"/>
  <c r="K3498" i="23"/>
  <c r="P3497" i="23"/>
  <c r="O3497" i="23"/>
  <c r="N3497" i="23"/>
  <c r="M3497" i="23"/>
  <c r="L3497" i="23"/>
  <c r="K3497" i="23"/>
  <c r="P3496" i="23"/>
  <c r="O3496" i="23"/>
  <c r="N3496" i="23"/>
  <c r="M3496" i="23"/>
  <c r="L3496" i="23"/>
  <c r="K3496" i="23"/>
  <c r="P3495" i="23"/>
  <c r="O3495" i="23"/>
  <c r="N3495" i="23"/>
  <c r="M3495" i="23"/>
  <c r="L3495" i="23"/>
  <c r="K3495" i="23"/>
  <c r="P3494" i="23"/>
  <c r="O3494" i="23"/>
  <c r="N3494" i="23"/>
  <c r="M3494" i="23"/>
  <c r="L3494" i="23"/>
  <c r="K3494" i="23"/>
  <c r="P3493" i="23"/>
  <c r="O3493" i="23"/>
  <c r="N3493" i="23"/>
  <c r="M3493" i="23"/>
  <c r="L3493" i="23"/>
  <c r="K3493" i="23"/>
  <c r="P3492" i="23"/>
  <c r="O3492" i="23"/>
  <c r="N3492" i="23"/>
  <c r="M3492" i="23"/>
  <c r="L3492" i="23"/>
  <c r="K3492" i="23"/>
  <c r="P3491" i="23"/>
  <c r="O3491" i="23"/>
  <c r="N3491" i="23"/>
  <c r="M3491" i="23"/>
  <c r="L3491" i="23"/>
  <c r="K3491" i="23"/>
  <c r="P3490" i="23"/>
  <c r="O3490" i="23"/>
  <c r="N3490" i="23"/>
  <c r="M3490" i="23"/>
  <c r="L3490" i="23"/>
  <c r="K3490" i="23"/>
  <c r="P3489" i="23"/>
  <c r="O3489" i="23"/>
  <c r="N3489" i="23"/>
  <c r="M3489" i="23"/>
  <c r="L3489" i="23"/>
  <c r="K3489" i="23"/>
  <c r="P3488" i="23"/>
  <c r="O3488" i="23"/>
  <c r="N3488" i="23"/>
  <c r="M3488" i="23"/>
  <c r="L3488" i="23"/>
  <c r="K3488" i="23"/>
  <c r="P3487" i="23"/>
  <c r="O3487" i="23"/>
  <c r="N3487" i="23"/>
  <c r="M3487" i="23"/>
  <c r="L3487" i="23"/>
  <c r="K3487" i="23"/>
  <c r="P3486" i="23"/>
  <c r="O3486" i="23"/>
  <c r="N3486" i="23"/>
  <c r="M3486" i="23"/>
  <c r="L3486" i="23"/>
  <c r="K3486" i="23"/>
  <c r="P3485" i="23"/>
  <c r="O3485" i="23"/>
  <c r="N3485" i="23"/>
  <c r="M3485" i="23"/>
  <c r="L3485" i="23"/>
  <c r="K3485" i="23"/>
  <c r="P3484" i="23"/>
  <c r="O3484" i="23"/>
  <c r="N3484" i="23"/>
  <c r="M3484" i="23"/>
  <c r="L3484" i="23"/>
  <c r="K3484" i="23"/>
  <c r="P3483" i="23"/>
  <c r="O3483" i="23"/>
  <c r="N3483" i="23"/>
  <c r="M3483" i="23"/>
  <c r="L3483" i="23"/>
  <c r="K3483" i="23"/>
  <c r="P3482" i="23"/>
  <c r="O3482" i="23"/>
  <c r="N3482" i="23"/>
  <c r="M3482" i="23"/>
  <c r="L3482" i="23"/>
  <c r="K3482" i="23"/>
  <c r="P3481" i="23"/>
  <c r="O3481" i="23"/>
  <c r="N3481" i="23"/>
  <c r="M3481" i="23"/>
  <c r="L3481" i="23"/>
  <c r="K3481" i="23"/>
  <c r="P3480" i="23"/>
  <c r="O3480" i="23"/>
  <c r="N3480" i="23"/>
  <c r="M3480" i="23"/>
  <c r="L3480" i="23"/>
  <c r="K3480" i="23"/>
  <c r="P3479" i="23"/>
  <c r="O3479" i="23"/>
  <c r="N3479" i="23"/>
  <c r="M3479" i="23"/>
  <c r="L3479" i="23"/>
  <c r="K3479" i="23"/>
  <c r="P3478" i="23"/>
  <c r="O3478" i="23"/>
  <c r="N3478" i="23"/>
  <c r="M3478" i="23"/>
  <c r="L3478" i="23"/>
  <c r="K3478" i="23"/>
  <c r="P3477" i="23"/>
  <c r="O3477" i="23"/>
  <c r="N3477" i="23"/>
  <c r="M3477" i="23"/>
  <c r="L3477" i="23"/>
  <c r="K3477" i="23"/>
  <c r="P3476" i="23"/>
  <c r="O3476" i="23"/>
  <c r="N3476" i="23"/>
  <c r="M3476" i="23"/>
  <c r="L3476" i="23"/>
  <c r="K3476" i="23"/>
  <c r="P3475" i="23"/>
  <c r="O3475" i="23"/>
  <c r="N3475" i="23"/>
  <c r="M3475" i="23"/>
  <c r="L3475" i="23"/>
  <c r="K3475" i="23"/>
  <c r="P3474" i="23"/>
  <c r="O3474" i="23"/>
  <c r="N3474" i="23"/>
  <c r="M3474" i="23"/>
  <c r="L3474" i="23"/>
  <c r="K3474" i="23"/>
  <c r="P3473" i="23"/>
  <c r="O3473" i="23"/>
  <c r="N3473" i="23"/>
  <c r="M3473" i="23"/>
  <c r="L3473" i="23"/>
  <c r="K3473" i="23"/>
  <c r="P3472" i="23"/>
  <c r="O3472" i="23"/>
  <c r="N3472" i="23"/>
  <c r="M3472" i="23"/>
  <c r="L3472" i="23"/>
  <c r="K3472" i="23"/>
  <c r="P3471" i="23"/>
  <c r="O3471" i="23"/>
  <c r="N3471" i="23"/>
  <c r="M3471" i="23"/>
  <c r="L3471" i="23"/>
  <c r="K3471" i="23"/>
  <c r="P3470" i="23"/>
  <c r="O3470" i="23"/>
  <c r="N3470" i="23"/>
  <c r="M3470" i="23"/>
  <c r="L3470" i="23"/>
  <c r="K3470" i="23"/>
  <c r="P3469" i="23"/>
  <c r="O3469" i="23"/>
  <c r="N3469" i="23"/>
  <c r="M3469" i="23"/>
  <c r="L3469" i="23"/>
  <c r="K3469" i="23"/>
  <c r="P3468" i="23"/>
  <c r="O3468" i="23"/>
  <c r="N3468" i="23"/>
  <c r="M3468" i="23"/>
  <c r="L3468" i="23"/>
  <c r="K3468" i="23"/>
  <c r="P3467" i="23"/>
  <c r="O3467" i="23"/>
  <c r="N3467" i="23"/>
  <c r="M3467" i="23"/>
  <c r="L3467" i="23"/>
  <c r="K3467" i="23"/>
  <c r="P3466" i="23"/>
  <c r="O3466" i="23"/>
  <c r="N3466" i="23"/>
  <c r="M3466" i="23"/>
  <c r="L3466" i="23"/>
  <c r="K3466" i="23"/>
  <c r="P3465" i="23"/>
  <c r="O3465" i="23"/>
  <c r="N3465" i="23"/>
  <c r="M3465" i="23"/>
  <c r="L3465" i="23"/>
  <c r="K3465" i="23"/>
  <c r="P3464" i="23"/>
  <c r="O3464" i="23"/>
  <c r="N3464" i="23"/>
  <c r="M3464" i="23"/>
  <c r="L3464" i="23"/>
  <c r="K3464" i="23"/>
  <c r="P3463" i="23"/>
  <c r="O3463" i="23"/>
  <c r="N3463" i="23"/>
  <c r="M3463" i="23"/>
  <c r="L3463" i="23"/>
  <c r="K3463" i="23"/>
  <c r="P3462" i="23"/>
  <c r="O3462" i="23"/>
  <c r="N3462" i="23"/>
  <c r="M3462" i="23"/>
  <c r="L3462" i="23"/>
  <c r="K3462" i="23"/>
  <c r="P3461" i="23"/>
  <c r="O3461" i="23"/>
  <c r="N3461" i="23"/>
  <c r="M3461" i="23"/>
  <c r="L3461" i="23"/>
  <c r="K3461" i="23"/>
  <c r="P3460" i="23"/>
  <c r="O3460" i="23"/>
  <c r="N3460" i="23"/>
  <c r="M3460" i="23"/>
  <c r="L3460" i="23"/>
  <c r="K3460" i="23"/>
  <c r="P3459" i="23"/>
  <c r="O3459" i="23"/>
  <c r="N3459" i="23"/>
  <c r="M3459" i="23"/>
  <c r="L3459" i="23"/>
  <c r="K3459" i="23"/>
  <c r="P3458" i="23"/>
  <c r="O3458" i="23"/>
  <c r="N3458" i="23"/>
  <c r="M3458" i="23"/>
  <c r="L3458" i="23"/>
  <c r="K3458" i="23"/>
  <c r="P3457" i="23"/>
  <c r="O3457" i="23"/>
  <c r="N3457" i="23"/>
  <c r="M3457" i="23"/>
  <c r="L3457" i="23"/>
  <c r="K3457" i="23"/>
  <c r="P3456" i="23"/>
  <c r="O3456" i="23"/>
  <c r="N3456" i="23"/>
  <c r="M3456" i="23"/>
  <c r="L3456" i="23"/>
  <c r="K3456" i="23"/>
  <c r="P3455" i="23"/>
  <c r="O3455" i="23"/>
  <c r="N3455" i="23"/>
  <c r="M3455" i="23"/>
  <c r="L3455" i="23"/>
  <c r="K3455" i="23"/>
  <c r="P3454" i="23"/>
  <c r="O3454" i="23"/>
  <c r="N3454" i="23"/>
  <c r="M3454" i="23"/>
  <c r="L3454" i="23"/>
  <c r="K3454" i="23"/>
  <c r="P3453" i="23"/>
  <c r="O3453" i="23"/>
  <c r="N3453" i="23"/>
  <c r="M3453" i="23"/>
  <c r="L3453" i="23"/>
  <c r="K3453" i="23"/>
  <c r="P3452" i="23"/>
  <c r="O3452" i="23"/>
  <c r="N3452" i="23"/>
  <c r="M3452" i="23"/>
  <c r="L3452" i="23"/>
  <c r="K3452" i="23"/>
  <c r="P3451" i="23"/>
  <c r="O3451" i="23"/>
  <c r="N3451" i="23"/>
  <c r="M3451" i="23"/>
  <c r="L3451" i="23"/>
  <c r="K3451" i="23"/>
  <c r="P3450" i="23"/>
  <c r="O3450" i="23"/>
  <c r="N3450" i="23"/>
  <c r="M3450" i="23"/>
  <c r="L3450" i="23"/>
  <c r="K3450" i="23"/>
  <c r="P3449" i="23"/>
  <c r="O3449" i="23"/>
  <c r="N3449" i="23"/>
  <c r="M3449" i="23"/>
  <c r="L3449" i="23"/>
  <c r="K3449" i="23"/>
  <c r="P3448" i="23"/>
  <c r="O3448" i="23"/>
  <c r="N3448" i="23"/>
  <c r="M3448" i="23"/>
  <c r="L3448" i="23"/>
  <c r="K3448" i="23"/>
  <c r="P3447" i="23"/>
  <c r="O3447" i="23"/>
  <c r="N3447" i="23"/>
  <c r="M3447" i="23"/>
  <c r="L3447" i="23"/>
  <c r="K3447" i="23"/>
  <c r="P3446" i="23"/>
  <c r="O3446" i="23"/>
  <c r="N3446" i="23"/>
  <c r="M3446" i="23"/>
  <c r="L3446" i="23"/>
  <c r="K3446" i="23"/>
  <c r="P3445" i="23"/>
  <c r="O3445" i="23"/>
  <c r="N3445" i="23"/>
  <c r="M3445" i="23"/>
  <c r="L3445" i="23"/>
  <c r="K3445" i="23"/>
  <c r="P3444" i="23"/>
  <c r="O3444" i="23"/>
  <c r="N3444" i="23"/>
  <c r="M3444" i="23"/>
  <c r="L3444" i="23"/>
  <c r="K3444" i="23"/>
  <c r="P3443" i="23"/>
  <c r="O3443" i="23"/>
  <c r="N3443" i="23"/>
  <c r="M3443" i="23"/>
  <c r="L3443" i="23"/>
  <c r="K3443" i="23"/>
  <c r="P3442" i="23"/>
  <c r="O3442" i="23"/>
  <c r="N3442" i="23"/>
  <c r="M3442" i="23"/>
  <c r="L3442" i="23"/>
  <c r="K3442" i="23"/>
  <c r="P3441" i="23"/>
  <c r="O3441" i="23"/>
  <c r="N3441" i="23"/>
  <c r="M3441" i="23"/>
  <c r="L3441" i="23"/>
  <c r="K3441" i="23"/>
  <c r="P3440" i="23"/>
  <c r="O3440" i="23"/>
  <c r="N3440" i="23"/>
  <c r="M3440" i="23"/>
  <c r="L3440" i="23"/>
  <c r="K3440" i="23"/>
  <c r="P3439" i="23"/>
  <c r="O3439" i="23"/>
  <c r="N3439" i="23"/>
  <c r="M3439" i="23"/>
  <c r="L3439" i="23"/>
  <c r="K3439" i="23"/>
  <c r="P3438" i="23"/>
  <c r="O3438" i="23"/>
  <c r="N3438" i="23"/>
  <c r="M3438" i="23"/>
  <c r="L3438" i="23"/>
  <c r="K3438" i="23"/>
  <c r="P3437" i="23"/>
  <c r="O3437" i="23"/>
  <c r="N3437" i="23"/>
  <c r="M3437" i="23"/>
  <c r="L3437" i="23"/>
  <c r="K3437" i="23"/>
  <c r="P3436" i="23"/>
  <c r="O3436" i="23"/>
  <c r="N3436" i="23"/>
  <c r="M3436" i="23"/>
  <c r="L3436" i="23"/>
  <c r="K3436" i="23"/>
  <c r="P3435" i="23"/>
  <c r="O3435" i="23"/>
  <c r="N3435" i="23"/>
  <c r="M3435" i="23"/>
  <c r="L3435" i="23"/>
  <c r="K3435" i="23"/>
  <c r="P3434" i="23"/>
  <c r="O3434" i="23"/>
  <c r="N3434" i="23"/>
  <c r="M3434" i="23"/>
  <c r="L3434" i="23"/>
  <c r="K3434" i="23"/>
  <c r="P3433" i="23"/>
  <c r="O3433" i="23"/>
  <c r="N3433" i="23"/>
  <c r="M3433" i="23"/>
  <c r="L3433" i="23"/>
  <c r="K3433" i="23"/>
  <c r="P3432" i="23"/>
  <c r="O3432" i="23"/>
  <c r="N3432" i="23"/>
  <c r="M3432" i="23"/>
  <c r="L3432" i="23"/>
  <c r="K3432" i="23"/>
  <c r="P3431" i="23"/>
  <c r="O3431" i="23"/>
  <c r="N3431" i="23"/>
  <c r="M3431" i="23"/>
  <c r="L3431" i="23"/>
  <c r="K3431" i="23"/>
  <c r="P3430" i="23"/>
  <c r="O3430" i="23"/>
  <c r="N3430" i="23"/>
  <c r="M3430" i="23"/>
  <c r="L3430" i="23"/>
  <c r="K3430" i="23"/>
  <c r="P3429" i="23"/>
  <c r="O3429" i="23"/>
  <c r="N3429" i="23"/>
  <c r="M3429" i="23"/>
  <c r="L3429" i="23"/>
  <c r="K3429" i="23"/>
  <c r="P3428" i="23"/>
  <c r="O3428" i="23"/>
  <c r="N3428" i="23"/>
  <c r="M3428" i="23"/>
  <c r="L3428" i="23"/>
  <c r="K3428" i="23"/>
  <c r="P3427" i="23"/>
  <c r="O3427" i="23"/>
  <c r="N3427" i="23"/>
  <c r="M3427" i="23"/>
  <c r="L3427" i="23"/>
  <c r="K3427" i="23"/>
  <c r="P3426" i="23"/>
  <c r="O3426" i="23"/>
  <c r="N3426" i="23"/>
  <c r="M3426" i="23"/>
  <c r="L3426" i="23"/>
  <c r="K3426" i="23"/>
  <c r="P3425" i="23"/>
  <c r="O3425" i="23"/>
  <c r="N3425" i="23"/>
  <c r="M3425" i="23"/>
  <c r="L3425" i="23"/>
  <c r="K3425" i="23"/>
  <c r="P3424" i="23"/>
  <c r="O3424" i="23"/>
  <c r="N3424" i="23"/>
  <c r="M3424" i="23"/>
  <c r="L3424" i="23"/>
  <c r="K3424" i="23"/>
  <c r="P3423" i="23"/>
  <c r="O3423" i="23"/>
  <c r="N3423" i="23"/>
  <c r="M3423" i="23"/>
  <c r="L3423" i="23"/>
  <c r="K3423" i="23"/>
  <c r="P3422" i="23"/>
  <c r="O3422" i="23"/>
  <c r="N3422" i="23"/>
  <c r="M3422" i="23"/>
  <c r="L3422" i="23"/>
  <c r="K3422" i="23"/>
  <c r="P3421" i="23"/>
  <c r="O3421" i="23"/>
  <c r="N3421" i="23"/>
  <c r="M3421" i="23"/>
  <c r="L3421" i="23"/>
  <c r="K3421" i="23"/>
  <c r="P3420" i="23"/>
  <c r="O3420" i="23"/>
  <c r="N3420" i="23"/>
  <c r="M3420" i="23"/>
  <c r="L3420" i="23"/>
  <c r="K3420" i="23"/>
  <c r="P3419" i="23"/>
  <c r="O3419" i="23"/>
  <c r="N3419" i="23"/>
  <c r="M3419" i="23"/>
  <c r="L3419" i="23"/>
  <c r="K3419" i="23"/>
  <c r="P3418" i="23"/>
  <c r="O3418" i="23"/>
  <c r="N3418" i="23"/>
  <c r="M3418" i="23"/>
  <c r="L3418" i="23"/>
  <c r="K3418" i="23"/>
  <c r="P3417" i="23"/>
  <c r="O3417" i="23"/>
  <c r="N3417" i="23"/>
  <c r="M3417" i="23"/>
  <c r="L3417" i="23"/>
  <c r="K3417" i="23"/>
  <c r="P3416" i="23"/>
  <c r="O3416" i="23"/>
  <c r="N3416" i="23"/>
  <c r="M3416" i="23"/>
  <c r="L3416" i="23"/>
  <c r="K3416" i="23"/>
  <c r="P3415" i="23"/>
  <c r="O3415" i="23"/>
  <c r="N3415" i="23"/>
  <c r="M3415" i="23"/>
  <c r="L3415" i="23"/>
  <c r="K3415" i="23"/>
  <c r="P3414" i="23"/>
  <c r="O3414" i="23"/>
  <c r="N3414" i="23"/>
  <c r="M3414" i="23"/>
  <c r="L3414" i="23"/>
  <c r="K3414" i="23"/>
  <c r="P3413" i="23"/>
  <c r="O3413" i="23"/>
  <c r="N3413" i="23"/>
  <c r="M3413" i="23"/>
  <c r="L3413" i="23"/>
  <c r="K3413" i="23"/>
  <c r="P3412" i="23"/>
  <c r="O3412" i="23"/>
  <c r="N3412" i="23"/>
  <c r="M3412" i="23"/>
  <c r="L3412" i="23"/>
  <c r="K3412" i="23"/>
  <c r="P3411" i="23"/>
  <c r="O3411" i="23"/>
  <c r="N3411" i="23"/>
  <c r="M3411" i="23"/>
  <c r="L3411" i="23"/>
  <c r="K3411" i="23"/>
  <c r="P3410" i="23"/>
  <c r="O3410" i="23"/>
  <c r="N3410" i="23"/>
  <c r="M3410" i="23"/>
  <c r="L3410" i="23"/>
  <c r="K3410" i="23"/>
  <c r="P3409" i="23"/>
  <c r="O3409" i="23"/>
  <c r="N3409" i="23"/>
  <c r="M3409" i="23"/>
  <c r="L3409" i="23"/>
  <c r="K3409" i="23"/>
  <c r="P3408" i="23"/>
  <c r="O3408" i="23"/>
  <c r="N3408" i="23"/>
  <c r="M3408" i="23"/>
  <c r="L3408" i="23"/>
  <c r="K3408" i="23"/>
  <c r="P3407" i="23"/>
  <c r="O3407" i="23"/>
  <c r="N3407" i="23"/>
  <c r="M3407" i="23"/>
  <c r="L3407" i="23"/>
  <c r="K3407" i="23"/>
  <c r="P3406" i="23"/>
  <c r="O3406" i="23"/>
  <c r="N3406" i="23"/>
  <c r="M3406" i="23"/>
  <c r="L3406" i="23"/>
  <c r="K3406" i="23"/>
  <c r="P3405" i="23"/>
  <c r="O3405" i="23"/>
  <c r="N3405" i="23"/>
  <c r="M3405" i="23"/>
  <c r="L3405" i="23"/>
  <c r="K3405" i="23"/>
  <c r="P3404" i="23"/>
  <c r="O3404" i="23"/>
  <c r="N3404" i="23"/>
  <c r="M3404" i="23"/>
  <c r="L3404" i="23"/>
  <c r="K3404" i="23"/>
  <c r="P3403" i="23"/>
  <c r="O3403" i="23"/>
  <c r="N3403" i="23"/>
  <c r="M3403" i="23"/>
  <c r="L3403" i="23"/>
  <c r="K3403" i="23"/>
  <c r="P3402" i="23"/>
  <c r="O3402" i="23"/>
  <c r="N3402" i="23"/>
  <c r="M3402" i="23"/>
  <c r="L3402" i="23"/>
  <c r="K3402" i="23"/>
  <c r="P3401" i="23"/>
  <c r="O3401" i="23"/>
  <c r="N3401" i="23"/>
  <c r="M3401" i="23"/>
  <c r="L3401" i="23"/>
  <c r="K3401" i="23"/>
  <c r="P3400" i="23"/>
  <c r="O3400" i="23"/>
  <c r="N3400" i="23"/>
  <c r="M3400" i="23"/>
  <c r="L3400" i="23"/>
  <c r="K3400" i="23"/>
  <c r="P3399" i="23"/>
  <c r="O3399" i="23"/>
  <c r="N3399" i="23"/>
  <c r="M3399" i="23"/>
  <c r="L3399" i="23"/>
  <c r="K3399" i="23"/>
  <c r="P3398" i="23"/>
  <c r="O3398" i="23"/>
  <c r="N3398" i="23"/>
  <c r="M3398" i="23"/>
  <c r="L3398" i="23"/>
  <c r="K3398" i="23"/>
  <c r="P3397" i="23"/>
  <c r="O3397" i="23"/>
  <c r="N3397" i="23"/>
  <c r="M3397" i="23"/>
  <c r="L3397" i="23"/>
  <c r="K3397" i="23"/>
  <c r="P3396" i="23"/>
  <c r="O3396" i="23"/>
  <c r="N3396" i="23"/>
  <c r="M3396" i="23"/>
  <c r="L3396" i="23"/>
  <c r="K3396" i="23"/>
  <c r="P3395" i="23"/>
  <c r="O3395" i="23"/>
  <c r="N3395" i="23"/>
  <c r="M3395" i="23"/>
  <c r="L3395" i="23"/>
  <c r="K3395" i="23"/>
  <c r="P3394" i="23"/>
  <c r="O3394" i="23"/>
  <c r="N3394" i="23"/>
  <c r="M3394" i="23"/>
  <c r="L3394" i="23"/>
  <c r="K3394" i="23"/>
  <c r="P3393" i="23"/>
  <c r="O3393" i="23"/>
  <c r="N3393" i="23"/>
  <c r="M3393" i="23"/>
  <c r="L3393" i="23"/>
  <c r="K3393" i="23"/>
  <c r="P3392" i="23"/>
  <c r="O3392" i="23"/>
  <c r="N3392" i="23"/>
  <c r="M3392" i="23"/>
  <c r="L3392" i="23"/>
  <c r="K3392" i="23"/>
  <c r="P3391" i="23"/>
  <c r="O3391" i="23"/>
  <c r="N3391" i="23"/>
  <c r="M3391" i="23"/>
  <c r="L3391" i="23"/>
  <c r="K3391" i="23"/>
  <c r="P3390" i="23"/>
  <c r="O3390" i="23"/>
  <c r="N3390" i="23"/>
  <c r="M3390" i="23"/>
  <c r="L3390" i="23"/>
  <c r="K3390" i="23"/>
  <c r="P3389" i="23"/>
  <c r="O3389" i="23"/>
  <c r="N3389" i="23"/>
  <c r="M3389" i="23"/>
  <c r="L3389" i="23"/>
  <c r="K3389" i="23"/>
  <c r="P3388" i="23"/>
  <c r="O3388" i="23"/>
  <c r="N3388" i="23"/>
  <c r="M3388" i="23"/>
  <c r="L3388" i="23"/>
  <c r="K3388" i="23"/>
  <c r="P3387" i="23"/>
  <c r="O3387" i="23"/>
  <c r="N3387" i="23"/>
  <c r="M3387" i="23"/>
  <c r="L3387" i="23"/>
  <c r="K3387" i="23"/>
  <c r="P3386" i="23"/>
  <c r="O3386" i="23"/>
  <c r="N3386" i="23"/>
  <c r="M3386" i="23"/>
  <c r="L3386" i="23"/>
  <c r="K3386" i="23"/>
  <c r="P3385" i="23"/>
  <c r="O3385" i="23"/>
  <c r="N3385" i="23"/>
  <c r="M3385" i="23"/>
  <c r="L3385" i="23"/>
  <c r="K3385" i="23"/>
  <c r="P3384" i="23"/>
  <c r="O3384" i="23"/>
  <c r="N3384" i="23"/>
  <c r="M3384" i="23"/>
  <c r="L3384" i="23"/>
  <c r="K3384" i="23"/>
  <c r="P3383" i="23"/>
  <c r="O3383" i="23"/>
  <c r="N3383" i="23"/>
  <c r="M3383" i="23"/>
  <c r="L3383" i="23"/>
  <c r="K3383" i="23"/>
  <c r="P3382" i="23"/>
  <c r="O3382" i="23"/>
  <c r="N3382" i="23"/>
  <c r="M3382" i="23"/>
  <c r="L3382" i="23"/>
  <c r="K3382" i="23"/>
  <c r="P3381" i="23"/>
  <c r="O3381" i="23"/>
  <c r="N3381" i="23"/>
  <c r="M3381" i="23"/>
  <c r="L3381" i="23"/>
  <c r="K3381" i="23"/>
  <c r="P3380" i="23"/>
  <c r="O3380" i="23"/>
  <c r="N3380" i="23"/>
  <c r="M3380" i="23"/>
  <c r="L3380" i="23"/>
  <c r="K3380" i="23"/>
  <c r="P3379" i="23"/>
  <c r="O3379" i="23"/>
  <c r="N3379" i="23"/>
  <c r="M3379" i="23"/>
  <c r="L3379" i="23"/>
  <c r="K3379" i="23"/>
  <c r="P3378" i="23"/>
  <c r="O3378" i="23"/>
  <c r="N3378" i="23"/>
  <c r="M3378" i="23"/>
  <c r="L3378" i="23"/>
  <c r="K3378" i="23"/>
  <c r="P3377" i="23"/>
  <c r="O3377" i="23"/>
  <c r="N3377" i="23"/>
  <c r="M3377" i="23"/>
  <c r="L3377" i="23"/>
  <c r="K3377" i="23"/>
  <c r="P3376" i="23"/>
  <c r="O3376" i="23"/>
  <c r="N3376" i="23"/>
  <c r="M3376" i="23"/>
  <c r="L3376" i="23"/>
  <c r="K3376" i="23"/>
  <c r="P3375" i="23"/>
  <c r="O3375" i="23"/>
  <c r="N3375" i="23"/>
  <c r="M3375" i="23"/>
  <c r="L3375" i="23"/>
  <c r="K3375" i="23"/>
  <c r="P3374" i="23"/>
  <c r="O3374" i="23"/>
  <c r="N3374" i="23"/>
  <c r="M3374" i="23"/>
  <c r="L3374" i="23"/>
  <c r="K3374" i="23"/>
  <c r="P3373" i="23"/>
  <c r="O3373" i="23"/>
  <c r="N3373" i="23"/>
  <c r="M3373" i="23"/>
  <c r="L3373" i="23"/>
  <c r="K3373" i="23"/>
  <c r="P3372" i="23"/>
  <c r="O3372" i="23"/>
  <c r="N3372" i="23"/>
  <c r="M3372" i="23"/>
  <c r="L3372" i="23"/>
  <c r="K3372" i="23"/>
  <c r="P3371" i="23"/>
  <c r="O3371" i="23"/>
  <c r="N3371" i="23"/>
  <c r="M3371" i="23"/>
  <c r="L3371" i="23"/>
  <c r="K3371" i="23"/>
  <c r="P3370" i="23"/>
  <c r="O3370" i="23"/>
  <c r="N3370" i="23"/>
  <c r="M3370" i="23"/>
  <c r="L3370" i="23"/>
  <c r="K3370" i="23"/>
  <c r="P3369" i="23"/>
  <c r="O3369" i="23"/>
  <c r="N3369" i="23"/>
  <c r="M3369" i="23"/>
  <c r="L3369" i="23"/>
  <c r="K3369" i="23"/>
  <c r="P3368" i="23"/>
  <c r="O3368" i="23"/>
  <c r="N3368" i="23"/>
  <c r="M3368" i="23"/>
  <c r="L3368" i="23"/>
  <c r="K3368" i="23"/>
  <c r="P3367" i="23"/>
  <c r="O3367" i="23"/>
  <c r="N3367" i="23"/>
  <c r="M3367" i="23"/>
  <c r="L3367" i="23"/>
  <c r="K3367" i="23"/>
  <c r="P3366" i="23"/>
  <c r="O3366" i="23"/>
  <c r="N3366" i="23"/>
  <c r="M3366" i="23"/>
  <c r="L3366" i="23"/>
  <c r="K3366" i="23"/>
  <c r="P3365" i="23"/>
  <c r="O3365" i="23"/>
  <c r="N3365" i="23"/>
  <c r="M3365" i="23"/>
  <c r="L3365" i="23"/>
  <c r="K3365" i="23"/>
  <c r="P3364" i="23"/>
  <c r="O3364" i="23"/>
  <c r="N3364" i="23"/>
  <c r="M3364" i="23"/>
  <c r="L3364" i="23"/>
  <c r="K3364" i="23"/>
  <c r="P3363" i="23"/>
  <c r="O3363" i="23"/>
  <c r="N3363" i="23"/>
  <c r="M3363" i="23"/>
  <c r="L3363" i="23"/>
  <c r="K3363" i="23"/>
  <c r="P3362" i="23"/>
  <c r="O3362" i="23"/>
  <c r="N3362" i="23"/>
  <c r="M3362" i="23"/>
  <c r="L3362" i="23"/>
  <c r="K3362" i="23"/>
  <c r="P3361" i="23"/>
  <c r="O3361" i="23"/>
  <c r="N3361" i="23"/>
  <c r="M3361" i="23"/>
  <c r="L3361" i="23"/>
  <c r="K3361" i="23"/>
  <c r="P3360" i="23"/>
  <c r="O3360" i="23"/>
  <c r="N3360" i="23"/>
  <c r="M3360" i="23"/>
  <c r="L3360" i="23"/>
  <c r="K3360" i="23"/>
  <c r="P3359" i="23"/>
  <c r="O3359" i="23"/>
  <c r="N3359" i="23"/>
  <c r="M3359" i="23"/>
  <c r="L3359" i="23"/>
  <c r="K3359" i="23"/>
  <c r="P3358" i="23"/>
  <c r="O3358" i="23"/>
  <c r="N3358" i="23"/>
  <c r="M3358" i="23"/>
  <c r="L3358" i="23"/>
  <c r="K3358" i="23"/>
  <c r="P3357" i="23"/>
  <c r="O3357" i="23"/>
  <c r="N3357" i="23"/>
  <c r="M3357" i="23"/>
  <c r="L3357" i="23"/>
  <c r="K3357" i="23"/>
  <c r="P3356" i="23"/>
  <c r="O3356" i="23"/>
  <c r="N3356" i="23"/>
  <c r="M3356" i="23"/>
  <c r="L3356" i="23"/>
  <c r="K3356" i="23"/>
  <c r="P3355" i="23"/>
  <c r="O3355" i="23"/>
  <c r="N3355" i="23"/>
  <c r="M3355" i="23"/>
  <c r="L3355" i="23"/>
  <c r="K3355" i="23"/>
  <c r="P3354" i="23"/>
  <c r="O3354" i="23"/>
  <c r="N3354" i="23"/>
  <c r="M3354" i="23"/>
  <c r="L3354" i="23"/>
  <c r="K3354" i="23"/>
  <c r="P3353" i="23"/>
  <c r="O3353" i="23"/>
  <c r="N3353" i="23"/>
  <c r="M3353" i="23"/>
  <c r="L3353" i="23"/>
  <c r="K3353" i="23"/>
  <c r="P3352" i="23"/>
  <c r="O3352" i="23"/>
  <c r="N3352" i="23"/>
  <c r="M3352" i="23"/>
  <c r="L3352" i="23"/>
  <c r="K3352" i="23"/>
  <c r="P3351" i="23"/>
  <c r="O3351" i="23"/>
  <c r="N3351" i="23"/>
  <c r="M3351" i="23"/>
  <c r="L3351" i="23"/>
  <c r="K3351" i="23"/>
  <c r="P3350" i="23"/>
  <c r="O3350" i="23"/>
  <c r="N3350" i="23"/>
  <c r="M3350" i="23"/>
  <c r="L3350" i="23"/>
  <c r="K3350" i="23"/>
  <c r="P3349" i="23"/>
  <c r="O3349" i="23"/>
  <c r="N3349" i="23"/>
  <c r="M3349" i="23"/>
  <c r="L3349" i="23"/>
  <c r="K3349" i="23"/>
  <c r="P3348" i="23"/>
  <c r="O3348" i="23"/>
  <c r="N3348" i="23"/>
  <c r="M3348" i="23"/>
  <c r="L3348" i="23"/>
  <c r="K3348" i="23"/>
  <c r="P3347" i="23"/>
  <c r="O3347" i="23"/>
  <c r="N3347" i="23"/>
  <c r="M3347" i="23"/>
  <c r="L3347" i="23"/>
  <c r="K3347" i="23"/>
  <c r="P3346" i="23"/>
  <c r="O3346" i="23"/>
  <c r="N3346" i="23"/>
  <c r="M3346" i="23"/>
  <c r="L3346" i="23"/>
  <c r="K3346" i="23"/>
  <c r="P3345" i="23"/>
  <c r="O3345" i="23"/>
  <c r="N3345" i="23"/>
  <c r="M3345" i="23"/>
  <c r="L3345" i="23"/>
  <c r="K3345" i="23"/>
  <c r="P3344" i="23"/>
  <c r="O3344" i="23"/>
  <c r="N3344" i="23"/>
  <c r="M3344" i="23"/>
  <c r="L3344" i="23"/>
  <c r="K3344" i="23"/>
  <c r="P3343" i="23"/>
  <c r="O3343" i="23"/>
  <c r="N3343" i="23"/>
  <c r="M3343" i="23"/>
  <c r="L3343" i="23"/>
  <c r="K3343" i="23"/>
  <c r="P3342" i="23"/>
  <c r="O3342" i="23"/>
  <c r="N3342" i="23"/>
  <c r="M3342" i="23"/>
  <c r="L3342" i="23"/>
  <c r="K3342" i="23"/>
  <c r="P3341" i="23"/>
  <c r="O3341" i="23"/>
  <c r="N3341" i="23"/>
  <c r="M3341" i="23"/>
  <c r="L3341" i="23"/>
  <c r="K3341" i="23"/>
  <c r="P3340" i="23"/>
  <c r="O3340" i="23"/>
  <c r="N3340" i="23"/>
  <c r="M3340" i="23"/>
  <c r="L3340" i="23"/>
  <c r="K3340" i="23"/>
  <c r="P3339" i="23"/>
  <c r="O3339" i="23"/>
  <c r="N3339" i="23"/>
  <c r="M3339" i="23"/>
  <c r="L3339" i="23"/>
  <c r="K3339" i="23"/>
  <c r="P3338" i="23"/>
  <c r="O3338" i="23"/>
  <c r="N3338" i="23"/>
  <c r="M3338" i="23"/>
  <c r="L3338" i="23"/>
  <c r="K3338" i="23"/>
  <c r="P3337" i="23"/>
  <c r="O3337" i="23"/>
  <c r="N3337" i="23"/>
  <c r="M3337" i="23"/>
  <c r="L3337" i="23"/>
  <c r="K3337" i="23"/>
  <c r="P3336" i="23"/>
  <c r="O3336" i="23"/>
  <c r="N3336" i="23"/>
  <c r="M3336" i="23"/>
  <c r="L3336" i="23"/>
  <c r="K3336" i="23"/>
  <c r="P3335" i="23"/>
  <c r="O3335" i="23"/>
  <c r="N3335" i="23"/>
  <c r="M3335" i="23"/>
  <c r="L3335" i="23"/>
  <c r="K3335" i="23"/>
  <c r="P3334" i="23"/>
  <c r="O3334" i="23"/>
  <c r="N3334" i="23"/>
  <c r="M3334" i="23"/>
  <c r="L3334" i="23"/>
  <c r="K3334" i="23"/>
  <c r="P3333" i="23"/>
  <c r="O3333" i="23"/>
  <c r="N3333" i="23"/>
  <c r="M3333" i="23"/>
  <c r="L3333" i="23"/>
  <c r="K3333" i="23"/>
  <c r="P3332" i="23"/>
  <c r="O3332" i="23"/>
  <c r="N3332" i="23"/>
  <c r="M3332" i="23"/>
  <c r="L3332" i="23"/>
  <c r="K3332" i="23"/>
  <c r="P3331" i="23"/>
  <c r="O3331" i="23"/>
  <c r="N3331" i="23"/>
  <c r="M3331" i="23"/>
  <c r="L3331" i="23"/>
  <c r="K3331" i="23"/>
  <c r="P3330" i="23"/>
  <c r="O3330" i="23"/>
  <c r="N3330" i="23"/>
  <c r="M3330" i="23"/>
  <c r="L3330" i="23"/>
  <c r="K3330" i="23"/>
  <c r="P3329" i="23"/>
  <c r="O3329" i="23"/>
  <c r="N3329" i="23"/>
  <c r="M3329" i="23"/>
  <c r="L3329" i="23"/>
  <c r="K3329" i="23"/>
  <c r="P3328" i="23"/>
  <c r="O3328" i="23"/>
  <c r="N3328" i="23"/>
  <c r="M3328" i="23"/>
  <c r="L3328" i="23"/>
  <c r="K3328" i="23"/>
  <c r="P3327" i="23"/>
  <c r="O3327" i="23"/>
  <c r="N3327" i="23"/>
  <c r="M3327" i="23"/>
  <c r="L3327" i="23"/>
  <c r="K3327" i="23"/>
  <c r="P3326" i="23"/>
  <c r="O3326" i="23"/>
  <c r="N3326" i="23"/>
  <c r="M3326" i="23"/>
  <c r="L3326" i="23"/>
  <c r="K3326" i="23"/>
  <c r="P3325" i="23"/>
  <c r="O3325" i="23"/>
  <c r="N3325" i="23"/>
  <c r="M3325" i="23"/>
  <c r="L3325" i="23"/>
  <c r="K3325" i="23"/>
  <c r="P3324" i="23"/>
  <c r="O3324" i="23"/>
  <c r="N3324" i="23"/>
  <c r="M3324" i="23"/>
  <c r="L3324" i="23"/>
  <c r="K3324" i="23"/>
  <c r="P3323" i="23"/>
  <c r="O3323" i="23"/>
  <c r="N3323" i="23"/>
  <c r="M3323" i="23"/>
  <c r="L3323" i="23"/>
  <c r="K3323" i="23"/>
  <c r="P3322" i="23"/>
  <c r="O3322" i="23"/>
  <c r="N3322" i="23"/>
  <c r="M3322" i="23"/>
  <c r="L3322" i="23"/>
  <c r="K3322" i="23"/>
  <c r="P3321" i="23"/>
  <c r="O3321" i="23"/>
  <c r="N3321" i="23"/>
  <c r="M3321" i="23"/>
  <c r="L3321" i="23"/>
  <c r="K3321" i="23"/>
  <c r="P3320" i="23"/>
  <c r="O3320" i="23"/>
  <c r="N3320" i="23"/>
  <c r="M3320" i="23"/>
  <c r="L3320" i="23"/>
  <c r="K3320" i="23"/>
  <c r="P3319" i="23"/>
  <c r="O3319" i="23"/>
  <c r="N3319" i="23"/>
  <c r="M3319" i="23"/>
  <c r="L3319" i="23"/>
  <c r="K3319" i="23"/>
  <c r="P3318" i="23"/>
  <c r="O3318" i="23"/>
  <c r="N3318" i="23"/>
  <c r="M3318" i="23"/>
  <c r="L3318" i="23"/>
  <c r="K3318" i="23"/>
  <c r="P3317" i="23"/>
  <c r="O3317" i="23"/>
  <c r="N3317" i="23"/>
  <c r="M3317" i="23"/>
  <c r="L3317" i="23"/>
  <c r="K3317" i="23"/>
  <c r="P3316" i="23"/>
  <c r="O3316" i="23"/>
  <c r="N3316" i="23"/>
  <c r="M3316" i="23"/>
  <c r="L3316" i="23"/>
  <c r="K3316" i="23"/>
  <c r="P3315" i="23"/>
  <c r="O3315" i="23"/>
  <c r="N3315" i="23"/>
  <c r="M3315" i="23"/>
  <c r="L3315" i="23"/>
  <c r="K3315" i="23"/>
  <c r="P3314" i="23"/>
  <c r="O3314" i="23"/>
  <c r="N3314" i="23"/>
  <c r="M3314" i="23"/>
  <c r="L3314" i="23"/>
  <c r="K3314" i="23"/>
  <c r="P3313" i="23"/>
  <c r="O3313" i="23"/>
  <c r="N3313" i="23"/>
  <c r="M3313" i="23"/>
  <c r="L3313" i="23"/>
  <c r="K3313" i="23"/>
  <c r="P3312" i="23"/>
  <c r="O3312" i="23"/>
  <c r="N3312" i="23"/>
  <c r="M3312" i="23"/>
  <c r="L3312" i="23"/>
  <c r="K3312" i="23"/>
  <c r="P3311" i="23"/>
  <c r="O3311" i="23"/>
  <c r="N3311" i="23"/>
  <c r="M3311" i="23"/>
  <c r="L3311" i="23"/>
  <c r="K3311" i="23"/>
  <c r="P3310" i="23"/>
  <c r="O3310" i="23"/>
  <c r="N3310" i="23"/>
  <c r="M3310" i="23"/>
  <c r="L3310" i="23"/>
  <c r="K3310" i="23"/>
  <c r="P3309" i="23"/>
  <c r="O3309" i="23"/>
  <c r="N3309" i="23"/>
  <c r="M3309" i="23"/>
  <c r="L3309" i="23"/>
  <c r="K3309" i="23"/>
  <c r="P3308" i="23"/>
  <c r="O3308" i="23"/>
  <c r="N3308" i="23"/>
  <c r="M3308" i="23"/>
  <c r="L3308" i="23"/>
  <c r="K3308" i="23"/>
  <c r="P3307" i="23"/>
  <c r="O3307" i="23"/>
  <c r="N3307" i="23"/>
  <c r="M3307" i="23"/>
  <c r="L3307" i="23"/>
  <c r="K3307" i="23"/>
  <c r="P3306" i="23"/>
  <c r="O3306" i="23"/>
  <c r="N3306" i="23"/>
  <c r="M3306" i="23"/>
  <c r="L3306" i="23"/>
  <c r="K3306" i="23"/>
  <c r="P3305" i="23"/>
  <c r="O3305" i="23"/>
  <c r="N3305" i="23"/>
  <c r="M3305" i="23"/>
  <c r="L3305" i="23"/>
  <c r="K3305" i="23"/>
  <c r="P3304" i="23"/>
  <c r="O3304" i="23"/>
  <c r="N3304" i="23"/>
  <c r="M3304" i="23"/>
  <c r="L3304" i="23"/>
  <c r="K3304" i="23"/>
  <c r="P3303" i="23"/>
  <c r="O3303" i="23"/>
  <c r="N3303" i="23"/>
  <c r="M3303" i="23"/>
  <c r="L3303" i="23"/>
  <c r="K3303" i="23"/>
  <c r="P3302" i="23"/>
  <c r="O3302" i="23"/>
  <c r="N3302" i="23"/>
  <c r="M3302" i="23"/>
  <c r="L3302" i="23"/>
  <c r="K3302" i="23"/>
  <c r="P3301" i="23"/>
  <c r="O3301" i="23"/>
  <c r="N3301" i="23"/>
  <c r="M3301" i="23"/>
  <c r="L3301" i="23"/>
  <c r="K3301" i="23"/>
  <c r="P3300" i="23"/>
  <c r="O3300" i="23"/>
  <c r="N3300" i="23"/>
  <c r="M3300" i="23"/>
  <c r="L3300" i="23"/>
  <c r="K3300" i="23"/>
  <c r="P3299" i="23"/>
  <c r="O3299" i="23"/>
  <c r="N3299" i="23"/>
  <c r="M3299" i="23"/>
  <c r="L3299" i="23"/>
  <c r="K3299" i="23"/>
  <c r="P3298" i="23"/>
  <c r="O3298" i="23"/>
  <c r="N3298" i="23"/>
  <c r="M3298" i="23"/>
  <c r="L3298" i="23"/>
  <c r="K3298" i="23"/>
  <c r="P3297" i="23"/>
  <c r="O3297" i="23"/>
  <c r="N3297" i="23"/>
  <c r="M3297" i="23"/>
  <c r="L3297" i="23"/>
  <c r="K3297" i="23"/>
  <c r="P3296" i="23"/>
  <c r="O3296" i="23"/>
  <c r="N3296" i="23"/>
  <c r="M3296" i="23"/>
  <c r="L3296" i="23"/>
  <c r="K3296" i="23"/>
  <c r="P3295" i="23"/>
  <c r="O3295" i="23"/>
  <c r="N3295" i="23"/>
  <c r="M3295" i="23"/>
  <c r="L3295" i="23"/>
  <c r="K3295" i="23"/>
  <c r="P3294" i="23"/>
  <c r="O3294" i="23"/>
  <c r="N3294" i="23"/>
  <c r="M3294" i="23"/>
  <c r="L3294" i="23"/>
  <c r="K3294" i="23"/>
  <c r="P3293" i="23"/>
  <c r="O3293" i="23"/>
  <c r="N3293" i="23"/>
  <c r="M3293" i="23"/>
  <c r="L3293" i="23"/>
  <c r="K3293" i="23"/>
  <c r="P3292" i="23"/>
  <c r="O3292" i="23"/>
  <c r="N3292" i="23"/>
  <c r="M3292" i="23"/>
  <c r="L3292" i="23"/>
  <c r="K3292" i="23"/>
  <c r="P3291" i="23"/>
  <c r="O3291" i="23"/>
  <c r="N3291" i="23"/>
  <c r="M3291" i="23"/>
  <c r="L3291" i="23"/>
  <c r="K3291" i="23"/>
  <c r="P3290" i="23"/>
  <c r="O3290" i="23"/>
  <c r="N3290" i="23"/>
  <c r="M3290" i="23"/>
  <c r="L3290" i="23"/>
  <c r="K3290" i="23"/>
  <c r="P3289" i="23"/>
  <c r="O3289" i="23"/>
  <c r="N3289" i="23"/>
  <c r="M3289" i="23"/>
  <c r="L3289" i="23"/>
  <c r="K3289" i="23"/>
  <c r="P3288" i="23"/>
  <c r="O3288" i="23"/>
  <c r="N3288" i="23"/>
  <c r="M3288" i="23"/>
  <c r="L3288" i="23"/>
  <c r="K3288" i="23"/>
  <c r="P3287" i="23"/>
  <c r="O3287" i="23"/>
  <c r="N3287" i="23"/>
  <c r="M3287" i="23"/>
  <c r="L3287" i="23"/>
  <c r="K3287" i="23"/>
  <c r="P3286" i="23"/>
  <c r="O3286" i="23"/>
  <c r="N3286" i="23"/>
  <c r="M3286" i="23"/>
  <c r="L3286" i="23"/>
  <c r="K3286" i="23"/>
  <c r="P3285" i="23"/>
  <c r="O3285" i="23"/>
  <c r="N3285" i="23"/>
  <c r="M3285" i="23"/>
  <c r="L3285" i="23"/>
  <c r="K3285" i="23"/>
  <c r="P3284" i="23"/>
  <c r="O3284" i="23"/>
  <c r="N3284" i="23"/>
  <c r="M3284" i="23"/>
  <c r="L3284" i="23"/>
  <c r="K3284" i="23"/>
  <c r="P3283" i="23"/>
  <c r="O3283" i="23"/>
  <c r="N3283" i="23"/>
  <c r="M3283" i="23"/>
  <c r="L3283" i="23"/>
  <c r="K3283" i="23"/>
  <c r="P3282" i="23"/>
  <c r="O3282" i="23"/>
  <c r="N3282" i="23"/>
  <c r="M3282" i="23"/>
  <c r="L3282" i="23"/>
  <c r="K3282" i="23"/>
  <c r="P3281" i="23"/>
  <c r="O3281" i="23"/>
  <c r="N3281" i="23"/>
  <c r="M3281" i="23"/>
  <c r="L3281" i="23"/>
  <c r="K3281" i="23"/>
  <c r="P3280" i="23"/>
  <c r="O3280" i="23"/>
  <c r="N3280" i="23"/>
  <c r="M3280" i="23"/>
  <c r="L3280" i="23"/>
  <c r="K3280" i="23"/>
  <c r="P3279" i="23"/>
  <c r="O3279" i="23"/>
  <c r="N3279" i="23"/>
  <c r="M3279" i="23"/>
  <c r="L3279" i="23"/>
  <c r="K3279" i="23"/>
  <c r="P3278" i="23"/>
  <c r="O3278" i="23"/>
  <c r="N3278" i="23"/>
  <c r="M3278" i="23"/>
  <c r="L3278" i="23"/>
  <c r="K3278" i="23"/>
  <c r="P3277" i="23"/>
  <c r="O3277" i="23"/>
  <c r="N3277" i="23"/>
  <c r="M3277" i="23"/>
  <c r="L3277" i="23"/>
  <c r="K3277" i="23"/>
  <c r="P3276" i="23"/>
  <c r="O3276" i="23"/>
  <c r="N3276" i="23"/>
  <c r="M3276" i="23"/>
  <c r="L3276" i="23"/>
  <c r="K3276" i="23"/>
  <c r="P3275" i="23"/>
  <c r="O3275" i="23"/>
  <c r="N3275" i="23"/>
  <c r="M3275" i="23"/>
  <c r="L3275" i="23"/>
  <c r="K3275" i="23"/>
  <c r="P3274" i="23"/>
  <c r="O3274" i="23"/>
  <c r="N3274" i="23"/>
  <c r="M3274" i="23"/>
  <c r="L3274" i="23"/>
  <c r="K3274" i="23"/>
  <c r="P3273" i="23"/>
  <c r="O3273" i="23"/>
  <c r="N3273" i="23"/>
  <c r="M3273" i="23"/>
  <c r="L3273" i="23"/>
  <c r="K3273" i="23"/>
  <c r="P3272" i="23"/>
  <c r="O3272" i="23"/>
  <c r="N3272" i="23"/>
  <c r="M3272" i="23"/>
  <c r="L3272" i="23"/>
  <c r="K3272" i="23"/>
  <c r="P3271" i="23"/>
  <c r="O3271" i="23"/>
  <c r="N3271" i="23"/>
  <c r="M3271" i="23"/>
  <c r="L3271" i="23"/>
  <c r="K3271" i="23"/>
  <c r="P3270" i="23"/>
  <c r="O3270" i="23"/>
  <c r="N3270" i="23"/>
  <c r="M3270" i="23"/>
  <c r="L3270" i="23"/>
  <c r="K3270" i="23"/>
  <c r="P3269" i="23"/>
  <c r="O3269" i="23"/>
  <c r="N3269" i="23"/>
  <c r="M3269" i="23"/>
  <c r="L3269" i="23"/>
  <c r="K3269" i="23"/>
  <c r="P3268" i="23"/>
  <c r="O3268" i="23"/>
  <c r="N3268" i="23"/>
  <c r="M3268" i="23"/>
  <c r="L3268" i="23"/>
  <c r="K3268" i="23"/>
  <c r="P3267" i="23"/>
  <c r="O3267" i="23"/>
  <c r="N3267" i="23"/>
  <c r="M3267" i="23"/>
  <c r="L3267" i="23"/>
  <c r="K3267" i="23"/>
  <c r="P3266" i="23"/>
  <c r="O3266" i="23"/>
  <c r="N3266" i="23"/>
  <c r="M3266" i="23"/>
  <c r="L3266" i="23"/>
  <c r="K3266" i="23"/>
  <c r="P3265" i="23"/>
  <c r="O3265" i="23"/>
  <c r="N3265" i="23"/>
  <c r="M3265" i="23"/>
  <c r="L3265" i="23"/>
  <c r="K3265" i="23"/>
  <c r="P3264" i="23"/>
  <c r="O3264" i="23"/>
  <c r="N3264" i="23"/>
  <c r="M3264" i="23"/>
  <c r="L3264" i="23"/>
  <c r="K3264" i="23"/>
  <c r="P3263" i="23"/>
  <c r="O3263" i="23"/>
  <c r="N3263" i="23"/>
  <c r="M3263" i="23"/>
  <c r="L3263" i="23"/>
  <c r="K3263" i="23"/>
  <c r="P3262" i="23"/>
  <c r="O3262" i="23"/>
  <c r="N3262" i="23"/>
  <c r="M3262" i="23"/>
  <c r="L3262" i="23"/>
  <c r="K3262" i="23"/>
  <c r="P3261" i="23"/>
  <c r="O3261" i="23"/>
  <c r="N3261" i="23"/>
  <c r="M3261" i="23"/>
  <c r="L3261" i="23"/>
  <c r="K3261" i="23"/>
  <c r="P3260" i="23"/>
  <c r="O3260" i="23"/>
  <c r="N3260" i="23"/>
  <c r="M3260" i="23"/>
  <c r="L3260" i="23"/>
  <c r="K3260" i="23"/>
  <c r="P3259" i="23"/>
  <c r="O3259" i="23"/>
  <c r="N3259" i="23"/>
  <c r="M3259" i="23"/>
  <c r="L3259" i="23"/>
  <c r="K3259" i="23"/>
  <c r="P3258" i="23"/>
  <c r="O3258" i="23"/>
  <c r="N3258" i="23"/>
  <c r="M3258" i="23"/>
  <c r="L3258" i="23"/>
  <c r="K3258" i="23"/>
  <c r="P3257" i="23"/>
  <c r="O3257" i="23"/>
  <c r="N3257" i="23"/>
  <c r="M3257" i="23"/>
  <c r="L3257" i="23"/>
  <c r="K3257" i="23"/>
  <c r="P3256" i="23"/>
  <c r="O3256" i="23"/>
  <c r="N3256" i="23"/>
  <c r="M3256" i="23"/>
  <c r="L3256" i="23"/>
  <c r="K3256" i="23"/>
  <c r="P3255" i="23"/>
  <c r="O3255" i="23"/>
  <c r="N3255" i="23"/>
  <c r="M3255" i="23"/>
  <c r="L3255" i="23"/>
  <c r="K3255" i="23"/>
  <c r="P3254" i="23"/>
  <c r="O3254" i="23"/>
  <c r="N3254" i="23"/>
  <c r="M3254" i="23"/>
  <c r="L3254" i="23"/>
  <c r="K3254" i="23"/>
  <c r="P3253" i="23"/>
  <c r="O3253" i="23"/>
  <c r="N3253" i="23"/>
  <c r="M3253" i="23"/>
  <c r="L3253" i="23"/>
  <c r="K3253" i="23"/>
  <c r="P3252" i="23"/>
  <c r="O3252" i="23"/>
  <c r="N3252" i="23"/>
  <c r="M3252" i="23"/>
  <c r="L3252" i="23"/>
  <c r="K3252" i="23"/>
  <c r="P3251" i="23"/>
  <c r="O3251" i="23"/>
  <c r="N3251" i="23"/>
  <c r="M3251" i="23"/>
  <c r="L3251" i="23"/>
  <c r="K3251" i="23"/>
  <c r="P3250" i="23"/>
  <c r="O3250" i="23"/>
  <c r="N3250" i="23"/>
  <c r="M3250" i="23"/>
  <c r="L3250" i="23"/>
  <c r="K3250" i="23"/>
  <c r="P3249" i="23"/>
  <c r="O3249" i="23"/>
  <c r="N3249" i="23"/>
  <c r="M3249" i="23"/>
  <c r="L3249" i="23"/>
  <c r="K3249" i="23"/>
  <c r="P3248" i="23"/>
  <c r="O3248" i="23"/>
  <c r="N3248" i="23"/>
  <c r="M3248" i="23"/>
  <c r="L3248" i="23"/>
  <c r="K3248" i="23"/>
  <c r="P3247" i="23"/>
  <c r="O3247" i="23"/>
  <c r="N3247" i="23"/>
  <c r="M3247" i="23"/>
  <c r="L3247" i="23"/>
  <c r="K3247" i="23"/>
  <c r="P3246" i="23"/>
  <c r="O3246" i="23"/>
  <c r="N3246" i="23"/>
  <c r="M3246" i="23"/>
  <c r="L3246" i="23"/>
  <c r="K3246" i="23"/>
  <c r="P3245" i="23"/>
  <c r="O3245" i="23"/>
  <c r="N3245" i="23"/>
  <c r="M3245" i="23"/>
  <c r="L3245" i="23"/>
  <c r="K3245" i="23"/>
  <c r="P3244" i="23"/>
  <c r="O3244" i="23"/>
  <c r="N3244" i="23"/>
  <c r="M3244" i="23"/>
  <c r="L3244" i="23"/>
  <c r="K3244" i="23"/>
  <c r="P3243" i="23"/>
  <c r="O3243" i="23"/>
  <c r="N3243" i="23"/>
  <c r="M3243" i="23"/>
  <c r="L3243" i="23"/>
  <c r="K3243" i="23"/>
  <c r="P3242" i="23"/>
  <c r="O3242" i="23"/>
  <c r="N3242" i="23"/>
  <c r="M3242" i="23"/>
  <c r="L3242" i="23"/>
  <c r="K3242" i="23"/>
  <c r="P3241" i="23"/>
  <c r="O3241" i="23"/>
  <c r="N3241" i="23"/>
  <c r="M3241" i="23"/>
  <c r="L3241" i="23"/>
  <c r="K3241" i="23"/>
  <c r="P3240" i="23"/>
  <c r="O3240" i="23"/>
  <c r="N3240" i="23"/>
  <c r="M3240" i="23"/>
  <c r="L3240" i="23"/>
  <c r="K3240" i="23"/>
  <c r="P3239" i="23"/>
  <c r="O3239" i="23"/>
  <c r="N3239" i="23"/>
  <c r="M3239" i="23"/>
  <c r="L3239" i="23"/>
  <c r="K3239" i="23"/>
  <c r="P3238" i="23"/>
  <c r="O3238" i="23"/>
  <c r="N3238" i="23"/>
  <c r="M3238" i="23"/>
  <c r="L3238" i="23"/>
  <c r="K3238" i="23"/>
  <c r="P3237" i="23"/>
  <c r="O3237" i="23"/>
  <c r="N3237" i="23"/>
  <c r="M3237" i="23"/>
  <c r="L3237" i="23"/>
  <c r="K3237" i="23"/>
  <c r="P3236" i="23"/>
  <c r="O3236" i="23"/>
  <c r="N3236" i="23"/>
  <c r="M3236" i="23"/>
  <c r="L3236" i="23"/>
  <c r="K3236" i="23"/>
  <c r="P3235" i="23"/>
  <c r="O3235" i="23"/>
  <c r="N3235" i="23"/>
  <c r="M3235" i="23"/>
  <c r="L3235" i="23"/>
  <c r="K3235" i="23"/>
  <c r="P3234" i="23"/>
  <c r="O3234" i="23"/>
  <c r="N3234" i="23"/>
  <c r="M3234" i="23"/>
  <c r="L3234" i="23"/>
  <c r="K3234" i="23"/>
  <c r="P3233" i="23"/>
  <c r="O3233" i="23"/>
  <c r="N3233" i="23"/>
  <c r="M3233" i="23"/>
  <c r="L3233" i="23"/>
  <c r="K3233" i="23"/>
  <c r="P3232" i="23"/>
  <c r="O3232" i="23"/>
  <c r="N3232" i="23"/>
  <c r="M3232" i="23"/>
  <c r="L3232" i="23"/>
  <c r="K3232" i="23"/>
  <c r="P3231" i="23"/>
  <c r="O3231" i="23"/>
  <c r="N3231" i="23"/>
  <c r="M3231" i="23"/>
  <c r="L3231" i="23"/>
  <c r="K3231" i="23"/>
  <c r="P3230" i="23"/>
  <c r="O3230" i="23"/>
  <c r="N3230" i="23"/>
  <c r="M3230" i="23"/>
  <c r="L3230" i="23"/>
  <c r="K3230" i="23"/>
  <c r="P3229" i="23"/>
  <c r="O3229" i="23"/>
  <c r="N3229" i="23"/>
  <c r="M3229" i="23"/>
  <c r="L3229" i="23"/>
  <c r="K3229" i="23"/>
  <c r="P3228" i="23"/>
  <c r="O3228" i="23"/>
  <c r="N3228" i="23"/>
  <c r="M3228" i="23"/>
  <c r="L3228" i="23"/>
  <c r="K3228" i="23"/>
  <c r="P3227" i="23"/>
  <c r="O3227" i="23"/>
  <c r="N3227" i="23"/>
  <c r="M3227" i="23"/>
  <c r="L3227" i="23"/>
  <c r="K3227" i="23"/>
  <c r="P3226" i="23"/>
  <c r="O3226" i="23"/>
  <c r="N3226" i="23"/>
  <c r="M3226" i="23"/>
  <c r="L3226" i="23"/>
  <c r="K3226" i="23"/>
  <c r="P3225" i="23"/>
  <c r="O3225" i="23"/>
  <c r="N3225" i="23"/>
  <c r="M3225" i="23"/>
  <c r="L3225" i="23"/>
  <c r="K3225" i="23"/>
  <c r="P3224" i="23"/>
  <c r="O3224" i="23"/>
  <c r="N3224" i="23"/>
  <c r="M3224" i="23"/>
  <c r="L3224" i="23"/>
  <c r="K3224" i="23"/>
  <c r="P3223" i="23"/>
  <c r="O3223" i="23"/>
  <c r="N3223" i="23"/>
  <c r="M3223" i="23"/>
  <c r="L3223" i="23"/>
  <c r="K3223" i="23"/>
  <c r="P3222" i="23"/>
  <c r="O3222" i="23"/>
  <c r="N3222" i="23"/>
  <c r="M3222" i="23"/>
  <c r="L3222" i="23"/>
  <c r="K3222" i="23"/>
  <c r="P3221" i="23"/>
  <c r="O3221" i="23"/>
  <c r="N3221" i="23"/>
  <c r="M3221" i="23"/>
  <c r="L3221" i="23"/>
  <c r="K3221" i="23"/>
  <c r="P3220" i="23"/>
  <c r="O3220" i="23"/>
  <c r="N3220" i="23"/>
  <c r="M3220" i="23"/>
  <c r="L3220" i="23"/>
  <c r="K3220" i="23"/>
  <c r="P3219" i="23"/>
  <c r="O3219" i="23"/>
  <c r="N3219" i="23"/>
  <c r="M3219" i="23"/>
  <c r="L3219" i="23"/>
  <c r="K3219" i="23"/>
  <c r="P3218" i="23"/>
  <c r="O3218" i="23"/>
  <c r="N3218" i="23"/>
  <c r="M3218" i="23"/>
  <c r="L3218" i="23"/>
  <c r="K3218" i="23"/>
  <c r="P3217" i="23"/>
  <c r="O3217" i="23"/>
  <c r="N3217" i="23"/>
  <c r="M3217" i="23"/>
  <c r="L3217" i="23"/>
  <c r="K3217" i="23"/>
  <c r="P3216" i="23"/>
  <c r="O3216" i="23"/>
  <c r="N3216" i="23"/>
  <c r="M3216" i="23"/>
  <c r="L3216" i="23"/>
  <c r="K3216" i="23"/>
  <c r="P3215" i="23"/>
  <c r="O3215" i="23"/>
  <c r="N3215" i="23"/>
  <c r="M3215" i="23"/>
  <c r="L3215" i="23"/>
  <c r="K3215" i="23"/>
  <c r="P3214" i="23"/>
  <c r="O3214" i="23"/>
  <c r="N3214" i="23"/>
  <c r="M3214" i="23"/>
  <c r="L3214" i="23"/>
  <c r="K3214" i="23"/>
  <c r="P3213" i="23"/>
  <c r="O3213" i="23"/>
  <c r="N3213" i="23"/>
  <c r="M3213" i="23"/>
  <c r="L3213" i="23"/>
  <c r="K3213" i="23"/>
  <c r="P3212" i="23"/>
  <c r="O3212" i="23"/>
  <c r="N3212" i="23"/>
  <c r="M3212" i="23"/>
  <c r="L3212" i="23"/>
  <c r="K3212" i="23"/>
  <c r="P3211" i="23"/>
  <c r="O3211" i="23"/>
  <c r="N3211" i="23"/>
  <c r="M3211" i="23"/>
  <c r="L3211" i="23"/>
  <c r="K3211" i="23"/>
  <c r="P3210" i="23"/>
  <c r="O3210" i="23"/>
  <c r="N3210" i="23"/>
  <c r="M3210" i="23"/>
  <c r="L3210" i="23"/>
  <c r="K3210" i="23"/>
  <c r="P3209" i="23"/>
  <c r="O3209" i="23"/>
  <c r="N3209" i="23"/>
  <c r="M3209" i="23"/>
  <c r="L3209" i="23"/>
  <c r="K3209" i="23"/>
  <c r="P3208" i="23"/>
  <c r="O3208" i="23"/>
  <c r="N3208" i="23"/>
  <c r="M3208" i="23"/>
  <c r="L3208" i="23"/>
  <c r="K3208" i="23"/>
  <c r="P3207" i="23"/>
  <c r="O3207" i="23"/>
  <c r="N3207" i="23"/>
  <c r="M3207" i="23"/>
  <c r="L3207" i="23"/>
  <c r="K3207" i="23"/>
  <c r="P3206" i="23"/>
  <c r="O3206" i="23"/>
  <c r="N3206" i="23"/>
  <c r="M3206" i="23"/>
  <c r="L3206" i="23"/>
  <c r="K3206" i="23"/>
  <c r="P3205" i="23"/>
  <c r="O3205" i="23"/>
  <c r="N3205" i="23"/>
  <c r="M3205" i="23"/>
  <c r="L3205" i="23"/>
  <c r="K3205" i="23"/>
  <c r="P3204" i="23"/>
  <c r="O3204" i="23"/>
  <c r="N3204" i="23"/>
  <c r="M3204" i="23"/>
  <c r="L3204" i="23"/>
  <c r="K3204" i="23"/>
  <c r="P3203" i="23"/>
  <c r="O3203" i="23"/>
  <c r="N3203" i="23"/>
  <c r="M3203" i="23"/>
  <c r="L3203" i="23"/>
  <c r="K3203" i="23"/>
  <c r="P3202" i="23"/>
  <c r="O3202" i="23"/>
  <c r="N3202" i="23"/>
  <c r="M3202" i="23"/>
  <c r="L3202" i="23"/>
  <c r="K3202" i="23"/>
  <c r="P3201" i="23"/>
  <c r="O3201" i="23"/>
  <c r="N3201" i="23"/>
  <c r="M3201" i="23"/>
  <c r="L3201" i="23"/>
  <c r="K3201" i="23"/>
  <c r="P3200" i="23"/>
  <c r="O3200" i="23"/>
  <c r="N3200" i="23"/>
  <c r="M3200" i="23"/>
  <c r="L3200" i="23"/>
  <c r="K3200" i="23"/>
  <c r="P3199" i="23"/>
  <c r="O3199" i="23"/>
  <c r="N3199" i="23"/>
  <c r="M3199" i="23"/>
  <c r="L3199" i="23"/>
  <c r="K3199" i="23"/>
  <c r="P3198" i="23"/>
  <c r="O3198" i="23"/>
  <c r="N3198" i="23"/>
  <c r="M3198" i="23"/>
  <c r="L3198" i="23"/>
  <c r="K3198" i="23"/>
  <c r="P3197" i="23"/>
  <c r="O3197" i="23"/>
  <c r="N3197" i="23"/>
  <c r="M3197" i="23"/>
  <c r="L3197" i="23"/>
  <c r="K3197" i="23"/>
  <c r="P3196" i="23"/>
  <c r="O3196" i="23"/>
  <c r="N3196" i="23"/>
  <c r="M3196" i="23"/>
  <c r="L3196" i="23"/>
  <c r="K3196" i="23"/>
  <c r="P3195" i="23"/>
  <c r="O3195" i="23"/>
  <c r="N3195" i="23"/>
  <c r="M3195" i="23"/>
  <c r="L3195" i="23"/>
  <c r="K3195" i="23"/>
  <c r="P3194" i="23"/>
  <c r="O3194" i="23"/>
  <c r="N3194" i="23"/>
  <c r="M3194" i="23"/>
  <c r="L3194" i="23"/>
  <c r="K3194" i="23"/>
  <c r="P3193" i="23"/>
  <c r="O3193" i="23"/>
  <c r="N3193" i="23"/>
  <c r="M3193" i="23"/>
  <c r="L3193" i="23"/>
  <c r="K3193" i="23"/>
  <c r="P3192" i="23"/>
  <c r="O3192" i="23"/>
  <c r="N3192" i="23"/>
  <c r="M3192" i="23"/>
  <c r="L3192" i="23"/>
  <c r="K3192" i="23"/>
  <c r="P3191" i="23"/>
  <c r="O3191" i="23"/>
  <c r="N3191" i="23"/>
  <c r="M3191" i="23"/>
  <c r="L3191" i="23"/>
  <c r="K3191" i="23"/>
  <c r="P3190" i="23"/>
  <c r="O3190" i="23"/>
  <c r="N3190" i="23"/>
  <c r="M3190" i="23"/>
  <c r="L3190" i="23"/>
  <c r="K3190" i="23"/>
  <c r="P3189" i="23"/>
  <c r="O3189" i="23"/>
  <c r="N3189" i="23"/>
  <c r="M3189" i="23"/>
  <c r="L3189" i="23"/>
  <c r="K3189" i="23"/>
  <c r="P3188" i="23"/>
  <c r="O3188" i="23"/>
  <c r="N3188" i="23"/>
  <c r="M3188" i="23"/>
  <c r="L3188" i="23"/>
  <c r="K3188" i="23"/>
  <c r="P3187" i="23"/>
  <c r="O3187" i="23"/>
  <c r="N3187" i="23"/>
  <c r="M3187" i="23"/>
  <c r="L3187" i="23"/>
  <c r="K3187" i="23"/>
  <c r="P3186" i="23"/>
  <c r="O3186" i="23"/>
  <c r="N3186" i="23"/>
  <c r="M3186" i="23"/>
  <c r="L3186" i="23"/>
  <c r="K3186" i="23"/>
  <c r="P3185" i="23"/>
  <c r="O3185" i="23"/>
  <c r="N3185" i="23"/>
  <c r="M3185" i="23"/>
  <c r="L3185" i="23"/>
  <c r="K3185" i="23"/>
  <c r="P3184" i="23"/>
  <c r="O3184" i="23"/>
  <c r="N3184" i="23"/>
  <c r="M3184" i="23"/>
  <c r="L3184" i="23"/>
  <c r="K3184" i="23"/>
  <c r="P3183" i="23"/>
  <c r="O3183" i="23"/>
  <c r="N3183" i="23"/>
  <c r="M3183" i="23"/>
  <c r="L3183" i="23"/>
  <c r="K3183" i="23"/>
  <c r="P3182" i="23"/>
  <c r="O3182" i="23"/>
  <c r="N3182" i="23"/>
  <c r="M3182" i="23"/>
  <c r="L3182" i="23"/>
  <c r="K3182" i="23"/>
  <c r="P3181" i="23"/>
  <c r="O3181" i="23"/>
  <c r="N3181" i="23"/>
  <c r="M3181" i="23"/>
  <c r="L3181" i="23"/>
  <c r="K3181" i="23"/>
  <c r="P3180" i="23"/>
  <c r="O3180" i="23"/>
  <c r="N3180" i="23"/>
  <c r="M3180" i="23"/>
  <c r="L3180" i="23"/>
  <c r="K3180" i="23"/>
  <c r="P3179" i="23"/>
  <c r="O3179" i="23"/>
  <c r="N3179" i="23"/>
  <c r="M3179" i="23"/>
  <c r="L3179" i="23"/>
  <c r="K3179" i="23"/>
  <c r="P3178" i="23"/>
  <c r="O3178" i="23"/>
  <c r="N3178" i="23"/>
  <c r="M3178" i="23"/>
  <c r="L3178" i="23"/>
  <c r="K3178" i="23"/>
  <c r="P3177" i="23"/>
  <c r="O3177" i="23"/>
  <c r="N3177" i="23"/>
  <c r="M3177" i="23"/>
  <c r="L3177" i="23"/>
  <c r="K3177" i="23"/>
  <c r="P3176" i="23"/>
  <c r="O3176" i="23"/>
  <c r="N3176" i="23"/>
  <c r="M3176" i="23"/>
  <c r="L3176" i="23"/>
  <c r="K3176" i="23"/>
  <c r="P3175" i="23"/>
  <c r="O3175" i="23"/>
  <c r="N3175" i="23"/>
  <c r="M3175" i="23"/>
  <c r="L3175" i="23"/>
  <c r="K3175" i="23"/>
  <c r="P3174" i="23"/>
  <c r="O3174" i="23"/>
  <c r="N3174" i="23"/>
  <c r="M3174" i="23"/>
  <c r="L3174" i="23"/>
  <c r="K3174" i="23"/>
  <c r="P3173" i="23"/>
  <c r="O3173" i="23"/>
  <c r="N3173" i="23"/>
  <c r="M3173" i="23"/>
  <c r="L3173" i="23"/>
  <c r="K3173" i="23"/>
  <c r="P3172" i="23"/>
  <c r="O3172" i="23"/>
  <c r="N3172" i="23"/>
  <c r="M3172" i="23"/>
  <c r="L3172" i="23"/>
  <c r="K3172" i="23"/>
  <c r="P3171" i="23"/>
  <c r="O3171" i="23"/>
  <c r="N3171" i="23"/>
  <c r="M3171" i="23"/>
  <c r="L3171" i="23"/>
  <c r="K3171" i="23"/>
  <c r="P3170" i="23"/>
  <c r="O3170" i="23"/>
  <c r="N3170" i="23"/>
  <c r="M3170" i="23"/>
  <c r="L3170" i="23"/>
  <c r="K3170" i="23"/>
  <c r="P3169" i="23"/>
  <c r="O3169" i="23"/>
  <c r="N3169" i="23"/>
  <c r="M3169" i="23"/>
  <c r="L3169" i="23"/>
  <c r="K3169" i="23"/>
  <c r="P3168" i="23"/>
  <c r="O3168" i="23"/>
  <c r="N3168" i="23"/>
  <c r="M3168" i="23"/>
  <c r="L3168" i="23"/>
  <c r="K3168" i="23"/>
  <c r="P3167" i="23"/>
  <c r="O3167" i="23"/>
  <c r="N3167" i="23"/>
  <c r="M3167" i="23"/>
  <c r="L3167" i="23"/>
  <c r="K3167" i="23"/>
  <c r="P3166" i="23"/>
  <c r="O3166" i="23"/>
  <c r="N3166" i="23"/>
  <c r="M3166" i="23"/>
  <c r="L3166" i="23"/>
  <c r="K3166" i="23"/>
  <c r="P3165" i="23"/>
  <c r="O3165" i="23"/>
  <c r="N3165" i="23"/>
  <c r="M3165" i="23"/>
  <c r="L3165" i="23"/>
  <c r="K3165" i="23"/>
  <c r="P3164" i="23"/>
  <c r="O3164" i="23"/>
  <c r="N3164" i="23"/>
  <c r="M3164" i="23"/>
  <c r="L3164" i="23"/>
  <c r="K3164" i="23"/>
  <c r="P3163" i="23"/>
  <c r="O3163" i="23"/>
  <c r="N3163" i="23"/>
  <c r="M3163" i="23"/>
  <c r="L3163" i="23"/>
  <c r="K3163" i="23"/>
  <c r="P3162" i="23"/>
  <c r="O3162" i="23"/>
  <c r="N3162" i="23"/>
  <c r="M3162" i="23"/>
  <c r="L3162" i="23"/>
  <c r="K3162" i="23"/>
  <c r="P3161" i="23"/>
  <c r="O3161" i="23"/>
  <c r="N3161" i="23"/>
  <c r="M3161" i="23"/>
  <c r="L3161" i="23"/>
  <c r="K3161" i="23"/>
  <c r="P3160" i="23"/>
  <c r="O3160" i="23"/>
  <c r="N3160" i="23"/>
  <c r="M3160" i="23"/>
  <c r="L3160" i="23"/>
  <c r="K3160" i="23"/>
  <c r="P3159" i="23"/>
  <c r="O3159" i="23"/>
  <c r="N3159" i="23"/>
  <c r="M3159" i="23"/>
  <c r="L3159" i="23"/>
  <c r="K3159" i="23"/>
  <c r="P3158" i="23"/>
  <c r="O3158" i="23"/>
  <c r="N3158" i="23"/>
  <c r="M3158" i="23"/>
  <c r="L3158" i="23"/>
  <c r="K3158" i="23"/>
  <c r="P3157" i="23"/>
  <c r="O3157" i="23"/>
  <c r="N3157" i="23"/>
  <c r="M3157" i="23"/>
  <c r="L3157" i="23"/>
  <c r="K3157" i="23"/>
  <c r="P3156" i="23"/>
  <c r="O3156" i="23"/>
  <c r="N3156" i="23"/>
  <c r="M3156" i="23"/>
  <c r="L3156" i="23"/>
  <c r="K3156" i="23"/>
  <c r="P3155" i="23"/>
  <c r="O3155" i="23"/>
  <c r="N3155" i="23"/>
  <c r="M3155" i="23"/>
  <c r="L3155" i="23"/>
  <c r="K3155" i="23"/>
  <c r="P3154" i="23"/>
  <c r="O3154" i="23"/>
  <c r="N3154" i="23"/>
  <c r="M3154" i="23"/>
  <c r="L3154" i="23"/>
  <c r="K3154" i="23"/>
  <c r="P3153" i="23"/>
  <c r="O3153" i="23"/>
  <c r="N3153" i="23"/>
  <c r="M3153" i="23"/>
  <c r="L3153" i="23"/>
  <c r="K3153" i="23"/>
  <c r="P3152" i="23"/>
  <c r="O3152" i="23"/>
  <c r="N3152" i="23"/>
  <c r="M3152" i="23"/>
  <c r="L3152" i="23"/>
  <c r="K3152" i="23"/>
  <c r="P3151" i="23"/>
  <c r="O3151" i="23"/>
  <c r="N3151" i="23"/>
  <c r="M3151" i="23"/>
  <c r="L3151" i="23"/>
  <c r="K3151" i="23"/>
  <c r="P3150" i="23"/>
  <c r="O3150" i="23"/>
  <c r="N3150" i="23"/>
  <c r="M3150" i="23"/>
  <c r="L3150" i="23"/>
  <c r="K3150" i="23"/>
  <c r="P3149" i="23"/>
  <c r="O3149" i="23"/>
  <c r="N3149" i="23"/>
  <c r="M3149" i="23"/>
  <c r="L3149" i="23"/>
  <c r="K3149" i="23"/>
  <c r="P3148" i="23"/>
  <c r="O3148" i="23"/>
  <c r="N3148" i="23"/>
  <c r="M3148" i="23"/>
  <c r="L3148" i="23"/>
  <c r="K3148" i="23"/>
  <c r="P3147" i="23"/>
  <c r="O3147" i="23"/>
  <c r="N3147" i="23"/>
  <c r="M3147" i="23"/>
  <c r="L3147" i="23"/>
  <c r="K3147" i="23"/>
  <c r="P3146" i="23"/>
  <c r="O3146" i="23"/>
  <c r="N3146" i="23"/>
  <c r="M3146" i="23"/>
  <c r="L3146" i="23"/>
  <c r="K3146" i="23"/>
  <c r="P3145" i="23"/>
  <c r="O3145" i="23"/>
  <c r="N3145" i="23"/>
  <c r="M3145" i="23"/>
  <c r="L3145" i="23"/>
  <c r="K3145" i="23"/>
  <c r="P3144" i="23"/>
  <c r="O3144" i="23"/>
  <c r="N3144" i="23"/>
  <c r="M3144" i="23"/>
  <c r="L3144" i="23"/>
  <c r="K3144" i="23"/>
  <c r="P3143" i="23"/>
  <c r="O3143" i="23"/>
  <c r="N3143" i="23"/>
  <c r="M3143" i="23"/>
  <c r="L3143" i="23"/>
  <c r="K3143" i="23"/>
  <c r="P3142" i="23"/>
  <c r="O3142" i="23"/>
  <c r="N3142" i="23"/>
  <c r="M3142" i="23"/>
  <c r="L3142" i="23"/>
  <c r="K3142" i="23"/>
  <c r="P3141" i="23"/>
  <c r="O3141" i="23"/>
  <c r="N3141" i="23"/>
  <c r="M3141" i="23"/>
  <c r="L3141" i="23"/>
  <c r="K3141" i="23"/>
  <c r="P3140" i="23"/>
  <c r="O3140" i="23"/>
  <c r="N3140" i="23"/>
  <c r="M3140" i="23"/>
  <c r="L3140" i="23"/>
  <c r="K3140" i="23"/>
  <c r="P3139" i="23"/>
  <c r="O3139" i="23"/>
  <c r="N3139" i="23"/>
  <c r="M3139" i="23"/>
  <c r="L3139" i="23"/>
  <c r="K3139" i="23"/>
  <c r="P3138" i="23"/>
  <c r="O3138" i="23"/>
  <c r="N3138" i="23"/>
  <c r="M3138" i="23"/>
  <c r="L3138" i="23"/>
  <c r="K3138" i="23"/>
  <c r="P3137" i="23"/>
  <c r="O3137" i="23"/>
  <c r="N3137" i="23"/>
  <c r="M3137" i="23"/>
  <c r="L3137" i="23"/>
  <c r="K3137" i="23"/>
  <c r="P3136" i="23"/>
  <c r="O3136" i="23"/>
  <c r="N3136" i="23"/>
  <c r="M3136" i="23"/>
  <c r="L3136" i="23"/>
  <c r="K3136" i="23"/>
  <c r="P3135" i="23"/>
  <c r="O3135" i="23"/>
  <c r="N3135" i="23"/>
  <c r="M3135" i="23"/>
  <c r="L3135" i="23"/>
  <c r="K3135" i="23"/>
  <c r="P3134" i="23"/>
  <c r="O3134" i="23"/>
  <c r="N3134" i="23"/>
  <c r="M3134" i="23"/>
  <c r="L3134" i="23"/>
  <c r="K3134" i="23"/>
  <c r="P3133" i="23"/>
  <c r="O3133" i="23"/>
  <c r="N3133" i="23"/>
  <c r="M3133" i="23"/>
  <c r="L3133" i="23"/>
  <c r="K3133" i="23"/>
  <c r="P3132" i="23"/>
  <c r="O3132" i="23"/>
  <c r="N3132" i="23"/>
  <c r="M3132" i="23"/>
  <c r="L3132" i="23"/>
  <c r="K3132" i="23"/>
  <c r="P3131" i="23"/>
  <c r="O3131" i="23"/>
  <c r="N3131" i="23"/>
  <c r="M3131" i="23"/>
  <c r="L3131" i="23"/>
  <c r="K3131" i="23"/>
  <c r="P3130" i="23"/>
  <c r="O3130" i="23"/>
  <c r="N3130" i="23"/>
  <c r="M3130" i="23"/>
  <c r="L3130" i="23"/>
  <c r="K3130" i="23"/>
  <c r="P3129" i="23"/>
  <c r="O3129" i="23"/>
  <c r="N3129" i="23"/>
  <c r="M3129" i="23"/>
  <c r="L3129" i="23"/>
  <c r="K3129" i="23"/>
  <c r="P3128" i="23"/>
  <c r="O3128" i="23"/>
  <c r="N3128" i="23"/>
  <c r="M3128" i="23"/>
  <c r="L3128" i="23"/>
  <c r="K3128" i="23"/>
  <c r="P3127" i="23"/>
  <c r="O3127" i="23"/>
  <c r="N3127" i="23"/>
  <c r="M3127" i="23"/>
  <c r="L3127" i="23"/>
  <c r="K3127" i="23"/>
  <c r="P3126" i="23"/>
  <c r="O3126" i="23"/>
  <c r="N3126" i="23"/>
  <c r="M3126" i="23"/>
  <c r="L3126" i="23"/>
  <c r="K3126" i="23"/>
  <c r="P3125" i="23"/>
  <c r="O3125" i="23"/>
  <c r="N3125" i="23"/>
  <c r="M3125" i="23"/>
  <c r="L3125" i="23"/>
  <c r="K3125" i="23"/>
  <c r="P3124" i="23"/>
  <c r="O3124" i="23"/>
  <c r="N3124" i="23"/>
  <c r="M3124" i="23"/>
  <c r="L3124" i="23"/>
  <c r="K3124" i="23"/>
  <c r="P3123" i="23"/>
  <c r="O3123" i="23"/>
  <c r="N3123" i="23"/>
  <c r="M3123" i="23"/>
  <c r="L3123" i="23"/>
  <c r="K3123" i="23"/>
  <c r="P3122" i="23"/>
  <c r="O3122" i="23"/>
  <c r="N3122" i="23"/>
  <c r="M3122" i="23"/>
  <c r="L3122" i="23"/>
  <c r="K3122" i="23"/>
  <c r="P3121" i="23"/>
  <c r="O3121" i="23"/>
  <c r="N3121" i="23"/>
  <c r="M3121" i="23"/>
  <c r="L3121" i="23"/>
  <c r="K3121" i="23"/>
  <c r="P3120" i="23"/>
  <c r="O3120" i="23"/>
  <c r="N3120" i="23"/>
  <c r="M3120" i="23"/>
  <c r="L3120" i="23"/>
  <c r="K3120" i="23"/>
  <c r="P3119" i="23"/>
  <c r="O3119" i="23"/>
  <c r="N3119" i="23"/>
  <c r="M3119" i="23"/>
  <c r="L3119" i="23"/>
  <c r="K3119" i="23"/>
  <c r="P3118" i="23"/>
  <c r="O3118" i="23"/>
  <c r="N3118" i="23"/>
  <c r="M3118" i="23"/>
  <c r="L3118" i="23"/>
  <c r="K3118" i="23"/>
  <c r="P3117" i="23"/>
  <c r="O3117" i="23"/>
  <c r="N3117" i="23"/>
  <c r="M3117" i="23"/>
  <c r="L3117" i="23"/>
  <c r="K3117" i="23"/>
  <c r="P3116" i="23"/>
  <c r="O3116" i="23"/>
  <c r="N3116" i="23"/>
  <c r="M3116" i="23"/>
  <c r="L3116" i="23"/>
  <c r="K3116" i="23"/>
  <c r="P3115" i="23"/>
  <c r="O3115" i="23"/>
  <c r="N3115" i="23"/>
  <c r="M3115" i="23"/>
  <c r="L3115" i="23"/>
  <c r="K3115" i="23"/>
  <c r="P3114" i="23"/>
  <c r="O3114" i="23"/>
  <c r="N3114" i="23"/>
  <c r="M3114" i="23"/>
  <c r="L3114" i="23"/>
  <c r="K3114" i="23"/>
  <c r="P3113" i="23"/>
  <c r="O3113" i="23"/>
  <c r="N3113" i="23"/>
  <c r="M3113" i="23"/>
  <c r="L3113" i="23"/>
  <c r="K3113" i="23"/>
  <c r="P3112" i="23"/>
  <c r="O3112" i="23"/>
  <c r="N3112" i="23"/>
  <c r="M3112" i="23"/>
  <c r="L3112" i="23"/>
  <c r="K3112" i="23"/>
  <c r="P3111" i="23"/>
  <c r="O3111" i="23"/>
  <c r="N3111" i="23"/>
  <c r="M3111" i="23"/>
  <c r="L3111" i="23"/>
  <c r="K3111" i="23"/>
  <c r="P3110" i="23"/>
  <c r="O3110" i="23"/>
  <c r="N3110" i="23"/>
  <c r="M3110" i="23"/>
  <c r="L3110" i="23"/>
  <c r="K3110" i="23"/>
  <c r="P3109" i="23"/>
  <c r="O3109" i="23"/>
  <c r="N3109" i="23"/>
  <c r="M3109" i="23"/>
  <c r="L3109" i="23"/>
  <c r="K3109" i="23"/>
  <c r="P3108" i="23"/>
  <c r="O3108" i="23"/>
  <c r="N3108" i="23"/>
  <c r="M3108" i="23"/>
  <c r="L3108" i="23"/>
  <c r="K3108" i="23"/>
  <c r="P3107" i="23"/>
  <c r="O3107" i="23"/>
  <c r="N3107" i="23"/>
  <c r="M3107" i="23"/>
  <c r="L3107" i="23"/>
  <c r="K3107" i="23"/>
  <c r="P3106" i="23"/>
  <c r="O3106" i="23"/>
  <c r="N3106" i="23"/>
  <c r="M3106" i="23"/>
  <c r="L3106" i="23"/>
  <c r="K3106" i="23"/>
  <c r="P3105" i="23"/>
  <c r="O3105" i="23"/>
  <c r="N3105" i="23"/>
  <c r="M3105" i="23"/>
  <c r="L3105" i="23"/>
  <c r="K3105" i="23"/>
  <c r="P3104" i="23"/>
  <c r="O3104" i="23"/>
  <c r="N3104" i="23"/>
  <c r="M3104" i="23"/>
  <c r="L3104" i="23"/>
  <c r="K3104" i="23"/>
  <c r="P3103" i="23"/>
  <c r="O3103" i="23"/>
  <c r="N3103" i="23"/>
  <c r="M3103" i="23"/>
  <c r="L3103" i="23"/>
  <c r="K3103" i="23"/>
  <c r="P3102" i="23"/>
  <c r="O3102" i="23"/>
  <c r="N3102" i="23"/>
  <c r="M3102" i="23"/>
  <c r="L3102" i="23"/>
  <c r="K3102" i="23"/>
  <c r="P3101" i="23"/>
  <c r="O3101" i="23"/>
  <c r="N3101" i="23"/>
  <c r="M3101" i="23"/>
  <c r="L3101" i="23"/>
  <c r="K3101" i="23"/>
  <c r="P3100" i="23"/>
  <c r="O3100" i="23"/>
  <c r="N3100" i="23"/>
  <c r="M3100" i="23"/>
  <c r="L3100" i="23"/>
  <c r="K3100" i="23"/>
  <c r="P3099" i="23"/>
  <c r="O3099" i="23"/>
  <c r="N3099" i="23"/>
  <c r="M3099" i="23"/>
  <c r="L3099" i="23"/>
  <c r="K3099" i="23"/>
  <c r="P3098" i="23"/>
  <c r="O3098" i="23"/>
  <c r="N3098" i="23"/>
  <c r="M3098" i="23"/>
  <c r="L3098" i="23"/>
  <c r="K3098" i="23"/>
  <c r="P3097" i="23"/>
  <c r="O3097" i="23"/>
  <c r="N3097" i="23"/>
  <c r="M3097" i="23"/>
  <c r="L3097" i="23"/>
  <c r="K3097" i="23"/>
  <c r="P3096" i="23"/>
  <c r="O3096" i="23"/>
  <c r="N3096" i="23"/>
  <c r="M3096" i="23"/>
  <c r="L3096" i="23"/>
  <c r="K3096" i="23"/>
  <c r="P3095" i="23"/>
  <c r="O3095" i="23"/>
  <c r="N3095" i="23"/>
  <c r="M3095" i="23"/>
  <c r="L3095" i="23"/>
  <c r="K3095" i="23"/>
  <c r="P3094" i="23"/>
  <c r="O3094" i="23"/>
  <c r="N3094" i="23"/>
  <c r="M3094" i="23"/>
  <c r="L3094" i="23"/>
  <c r="K3094" i="23"/>
  <c r="P3093" i="23"/>
  <c r="O3093" i="23"/>
  <c r="N3093" i="23"/>
  <c r="M3093" i="23"/>
  <c r="L3093" i="23"/>
  <c r="K3093" i="23"/>
  <c r="P3092" i="23"/>
  <c r="O3092" i="23"/>
  <c r="N3092" i="23"/>
  <c r="M3092" i="23"/>
  <c r="L3092" i="23"/>
  <c r="K3092" i="23"/>
  <c r="P3091" i="23"/>
  <c r="O3091" i="23"/>
  <c r="N3091" i="23"/>
  <c r="M3091" i="23"/>
  <c r="L3091" i="23"/>
  <c r="K3091" i="23"/>
  <c r="P3090" i="23"/>
  <c r="O3090" i="23"/>
  <c r="N3090" i="23"/>
  <c r="M3090" i="23"/>
  <c r="L3090" i="23"/>
  <c r="K3090" i="23"/>
  <c r="P3089" i="23"/>
  <c r="O3089" i="23"/>
  <c r="N3089" i="23"/>
  <c r="M3089" i="23"/>
  <c r="L3089" i="23"/>
  <c r="K3089" i="23"/>
  <c r="P3088" i="23"/>
  <c r="O3088" i="23"/>
  <c r="N3088" i="23"/>
  <c r="M3088" i="23"/>
  <c r="L3088" i="23"/>
  <c r="K3088" i="23"/>
  <c r="P3087" i="23"/>
  <c r="O3087" i="23"/>
  <c r="N3087" i="23"/>
  <c r="M3087" i="23"/>
  <c r="L3087" i="23"/>
  <c r="K3087" i="23"/>
  <c r="P3086" i="23"/>
  <c r="O3086" i="23"/>
  <c r="N3086" i="23"/>
  <c r="M3086" i="23"/>
  <c r="L3086" i="23"/>
  <c r="K3086" i="23"/>
  <c r="P3085" i="23"/>
  <c r="O3085" i="23"/>
  <c r="N3085" i="23"/>
  <c r="M3085" i="23"/>
  <c r="L3085" i="23"/>
  <c r="K3085" i="23"/>
  <c r="P3084" i="23"/>
  <c r="O3084" i="23"/>
  <c r="N3084" i="23"/>
  <c r="M3084" i="23"/>
  <c r="L3084" i="23"/>
  <c r="K3084" i="23"/>
  <c r="P3083" i="23"/>
  <c r="O3083" i="23"/>
  <c r="N3083" i="23"/>
  <c r="M3083" i="23"/>
  <c r="L3083" i="23"/>
  <c r="K3083" i="23"/>
  <c r="P3082" i="23"/>
  <c r="O3082" i="23"/>
  <c r="N3082" i="23"/>
  <c r="M3082" i="23"/>
  <c r="L3082" i="23"/>
  <c r="K3082" i="23"/>
  <c r="P3081" i="23"/>
  <c r="O3081" i="23"/>
  <c r="N3081" i="23"/>
  <c r="M3081" i="23"/>
  <c r="L3081" i="23"/>
  <c r="K3081" i="23"/>
  <c r="P3080" i="23"/>
  <c r="O3080" i="23"/>
  <c r="N3080" i="23"/>
  <c r="M3080" i="23"/>
  <c r="L3080" i="23"/>
  <c r="K3080" i="23"/>
  <c r="P3079" i="23"/>
  <c r="O3079" i="23"/>
  <c r="N3079" i="23"/>
  <c r="M3079" i="23"/>
  <c r="L3079" i="23"/>
  <c r="K3079" i="23"/>
  <c r="P3078" i="23"/>
  <c r="O3078" i="23"/>
  <c r="N3078" i="23"/>
  <c r="M3078" i="23"/>
  <c r="L3078" i="23"/>
  <c r="K3078" i="23"/>
  <c r="P3077" i="23"/>
  <c r="O3077" i="23"/>
  <c r="N3077" i="23"/>
  <c r="M3077" i="23"/>
  <c r="L3077" i="23"/>
  <c r="K3077" i="23"/>
  <c r="P3076" i="23"/>
  <c r="O3076" i="23"/>
  <c r="N3076" i="23"/>
  <c r="M3076" i="23"/>
  <c r="L3076" i="23"/>
  <c r="K3076" i="23"/>
  <c r="P3075" i="23"/>
  <c r="O3075" i="23"/>
  <c r="N3075" i="23"/>
  <c r="M3075" i="23"/>
  <c r="L3075" i="23"/>
  <c r="K3075" i="23"/>
  <c r="P3074" i="23"/>
  <c r="O3074" i="23"/>
  <c r="N3074" i="23"/>
  <c r="M3074" i="23"/>
  <c r="L3074" i="23"/>
  <c r="K3074" i="23"/>
  <c r="P3073" i="23"/>
  <c r="O3073" i="23"/>
  <c r="N3073" i="23"/>
  <c r="M3073" i="23"/>
  <c r="L3073" i="23"/>
  <c r="K3073" i="23"/>
  <c r="P3072" i="23"/>
  <c r="O3072" i="23"/>
  <c r="N3072" i="23"/>
  <c r="M3072" i="23"/>
  <c r="L3072" i="23"/>
  <c r="K3072" i="23"/>
  <c r="P3071" i="23"/>
  <c r="O3071" i="23"/>
  <c r="N3071" i="23"/>
  <c r="M3071" i="23"/>
  <c r="L3071" i="23"/>
  <c r="K3071" i="23"/>
  <c r="P3070" i="23"/>
  <c r="O3070" i="23"/>
  <c r="N3070" i="23"/>
  <c r="M3070" i="23"/>
  <c r="L3070" i="23"/>
  <c r="K3070" i="23"/>
  <c r="P3069" i="23"/>
  <c r="O3069" i="23"/>
  <c r="N3069" i="23"/>
  <c r="M3069" i="23"/>
  <c r="L3069" i="23"/>
  <c r="K3069" i="23"/>
  <c r="P3068" i="23"/>
  <c r="O3068" i="23"/>
  <c r="N3068" i="23"/>
  <c r="M3068" i="23"/>
  <c r="L3068" i="23"/>
  <c r="K3068" i="23"/>
  <c r="P3067" i="23"/>
  <c r="O3067" i="23"/>
  <c r="N3067" i="23"/>
  <c r="M3067" i="23"/>
  <c r="L3067" i="23"/>
  <c r="K3067" i="23"/>
  <c r="P3066" i="23"/>
  <c r="O3066" i="23"/>
  <c r="N3066" i="23"/>
  <c r="M3066" i="23"/>
  <c r="L3066" i="23"/>
  <c r="K3066" i="23"/>
  <c r="P3065" i="23"/>
  <c r="O3065" i="23"/>
  <c r="N3065" i="23"/>
  <c r="M3065" i="23"/>
  <c r="L3065" i="23"/>
  <c r="K3065" i="23"/>
  <c r="P3064" i="23"/>
  <c r="O3064" i="23"/>
  <c r="N3064" i="23"/>
  <c r="M3064" i="23"/>
  <c r="L3064" i="23"/>
  <c r="K3064" i="23"/>
  <c r="P3063" i="23"/>
  <c r="O3063" i="23"/>
  <c r="N3063" i="23"/>
  <c r="M3063" i="23"/>
  <c r="L3063" i="23"/>
  <c r="K3063" i="23"/>
  <c r="P3062" i="23"/>
  <c r="O3062" i="23"/>
  <c r="N3062" i="23"/>
  <c r="M3062" i="23"/>
  <c r="L3062" i="23"/>
  <c r="K3062" i="23"/>
  <c r="P3061" i="23"/>
  <c r="O3061" i="23"/>
  <c r="N3061" i="23"/>
  <c r="M3061" i="23"/>
  <c r="L3061" i="23"/>
  <c r="K3061" i="23"/>
  <c r="P3060" i="23"/>
  <c r="O3060" i="23"/>
  <c r="N3060" i="23"/>
  <c r="M3060" i="23"/>
  <c r="L3060" i="23"/>
  <c r="K3060" i="23"/>
  <c r="P3059" i="23"/>
  <c r="O3059" i="23"/>
  <c r="N3059" i="23"/>
  <c r="M3059" i="23"/>
  <c r="L3059" i="23"/>
  <c r="K3059" i="23"/>
  <c r="P3058" i="23"/>
  <c r="O3058" i="23"/>
  <c r="N3058" i="23"/>
  <c r="M3058" i="23"/>
  <c r="L3058" i="23"/>
  <c r="K3058" i="23"/>
  <c r="P3057" i="23"/>
  <c r="O3057" i="23"/>
  <c r="N3057" i="23"/>
  <c r="M3057" i="23"/>
  <c r="L3057" i="23"/>
  <c r="K3057" i="23"/>
  <c r="P3056" i="23"/>
  <c r="O3056" i="23"/>
  <c r="N3056" i="23"/>
  <c r="M3056" i="23"/>
  <c r="L3056" i="23"/>
  <c r="K3056" i="23"/>
  <c r="P3055" i="23"/>
  <c r="O3055" i="23"/>
  <c r="N3055" i="23"/>
  <c r="M3055" i="23"/>
  <c r="L3055" i="23"/>
  <c r="K3055" i="23"/>
  <c r="P3054" i="23"/>
  <c r="O3054" i="23"/>
  <c r="N3054" i="23"/>
  <c r="M3054" i="23"/>
  <c r="L3054" i="23"/>
  <c r="K3054" i="23"/>
  <c r="P3053" i="23"/>
  <c r="O3053" i="23"/>
  <c r="N3053" i="23"/>
  <c r="M3053" i="23"/>
  <c r="L3053" i="23"/>
  <c r="K3053" i="23"/>
  <c r="P3052" i="23"/>
  <c r="O3052" i="23"/>
  <c r="N3052" i="23"/>
  <c r="M3052" i="23"/>
  <c r="L3052" i="23"/>
  <c r="K3052" i="23"/>
  <c r="P3051" i="23"/>
  <c r="O3051" i="23"/>
  <c r="N3051" i="23"/>
  <c r="M3051" i="23"/>
  <c r="L3051" i="23"/>
  <c r="K3051" i="23"/>
  <c r="P3050" i="23"/>
  <c r="O3050" i="23"/>
  <c r="N3050" i="23"/>
  <c r="M3050" i="23"/>
  <c r="L3050" i="23"/>
  <c r="K3050" i="23"/>
  <c r="P3049" i="23"/>
  <c r="O3049" i="23"/>
  <c r="N3049" i="23"/>
  <c r="M3049" i="23"/>
  <c r="L3049" i="23"/>
  <c r="K3049" i="23"/>
  <c r="P3048" i="23"/>
  <c r="O3048" i="23"/>
  <c r="N3048" i="23"/>
  <c r="M3048" i="23"/>
  <c r="L3048" i="23"/>
  <c r="K3048" i="23"/>
  <c r="P3047" i="23"/>
  <c r="O3047" i="23"/>
  <c r="N3047" i="23"/>
  <c r="M3047" i="23"/>
  <c r="L3047" i="23"/>
  <c r="K3047" i="23"/>
  <c r="P3046" i="23"/>
  <c r="O3046" i="23"/>
  <c r="N3046" i="23"/>
  <c r="M3046" i="23"/>
  <c r="L3046" i="23"/>
  <c r="K3046" i="23"/>
  <c r="P3045" i="23"/>
  <c r="O3045" i="23"/>
  <c r="N3045" i="23"/>
  <c r="M3045" i="23"/>
  <c r="L3045" i="23"/>
  <c r="K3045" i="23"/>
  <c r="P3044" i="23"/>
  <c r="O3044" i="23"/>
  <c r="N3044" i="23"/>
  <c r="M3044" i="23"/>
  <c r="L3044" i="23"/>
  <c r="K3044" i="23"/>
  <c r="P3043" i="23"/>
  <c r="O3043" i="23"/>
  <c r="N3043" i="23"/>
  <c r="M3043" i="23"/>
  <c r="L3043" i="23"/>
  <c r="K3043" i="23"/>
  <c r="P3042" i="23"/>
  <c r="O3042" i="23"/>
  <c r="N3042" i="23"/>
  <c r="M3042" i="23"/>
  <c r="L3042" i="23"/>
  <c r="K3042" i="23"/>
  <c r="P3041" i="23"/>
  <c r="O3041" i="23"/>
  <c r="N3041" i="23"/>
  <c r="M3041" i="23"/>
  <c r="L3041" i="23"/>
  <c r="K3041" i="23"/>
  <c r="P3040" i="23"/>
  <c r="O3040" i="23"/>
  <c r="N3040" i="23"/>
  <c r="M3040" i="23"/>
  <c r="L3040" i="23"/>
  <c r="K3040" i="23"/>
  <c r="P3039" i="23"/>
  <c r="O3039" i="23"/>
  <c r="N3039" i="23"/>
  <c r="M3039" i="23"/>
  <c r="L3039" i="23"/>
  <c r="K3039" i="23"/>
  <c r="P3038" i="23"/>
  <c r="O3038" i="23"/>
  <c r="N3038" i="23"/>
  <c r="M3038" i="23"/>
  <c r="L3038" i="23"/>
  <c r="K3038" i="23"/>
  <c r="P3037" i="23"/>
  <c r="O3037" i="23"/>
  <c r="N3037" i="23"/>
  <c r="M3037" i="23"/>
  <c r="L3037" i="23"/>
  <c r="K3037" i="23"/>
  <c r="P3036" i="23"/>
  <c r="O3036" i="23"/>
  <c r="N3036" i="23"/>
  <c r="M3036" i="23"/>
  <c r="L3036" i="23"/>
  <c r="K3036" i="23"/>
  <c r="P3035" i="23"/>
  <c r="O3035" i="23"/>
  <c r="N3035" i="23"/>
  <c r="M3035" i="23"/>
  <c r="L3035" i="23"/>
  <c r="K3035" i="23"/>
  <c r="P3034" i="23"/>
  <c r="O3034" i="23"/>
  <c r="N3034" i="23"/>
  <c r="M3034" i="23"/>
  <c r="L3034" i="23"/>
  <c r="K3034" i="23"/>
  <c r="P3033" i="23"/>
  <c r="O3033" i="23"/>
  <c r="N3033" i="23"/>
  <c r="M3033" i="23"/>
  <c r="L3033" i="23"/>
  <c r="K3033" i="23"/>
  <c r="P3032" i="23"/>
  <c r="O3032" i="23"/>
  <c r="N3032" i="23"/>
  <c r="M3032" i="23"/>
  <c r="L3032" i="23"/>
  <c r="K3032" i="23"/>
  <c r="P3031" i="23"/>
  <c r="O3031" i="23"/>
  <c r="N3031" i="23"/>
  <c r="M3031" i="23"/>
  <c r="L3031" i="23"/>
  <c r="K3031" i="23"/>
  <c r="P3030" i="23"/>
  <c r="O3030" i="23"/>
  <c r="N3030" i="23"/>
  <c r="M3030" i="23"/>
  <c r="L3030" i="23"/>
  <c r="K3030" i="23"/>
  <c r="P3029" i="23"/>
  <c r="O3029" i="23"/>
  <c r="N3029" i="23"/>
  <c r="M3029" i="23"/>
  <c r="L3029" i="23"/>
  <c r="K3029" i="23"/>
  <c r="P3028" i="23"/>
  <c r="O3028" i="23"/>
  <c r="N3028" i="23"/>
  <c r="M3028" i="23"/>
  <c r="L3028" i="23"/>
  <c r="K3028" i="23"/>
  <c r="P3027" i="23"/>
  <c r="O3027" i="23"/>
  <c r="N3027" i="23"/>
  <c r="M3027" i="23"/>
  <c r="L3027" i="23"/>
  <c r="K3027" i="23"/>
  <c r="P3026" i="23"/>
  <c r="O3026" i="23"/>
  <c r="N3026" i="23"/>
  <c r="M3026" i="23"/>
  <c r="L3026" i="23"/>
  <c r="K3026" i="23"/>
  <c r="P3025" i="23"/>
  <c r="O3025" i="23"/>
  <c r="N3025" i="23"/>
  <c r="M3025" i="23"/>
  <c r="L3025" i="23"/>
  <c r="K3025" i="23"/>
  <c r="P3024" i="23"/>
  <c r="O3024" i="23"/>
  <c r="N3024" i="23"/>
  <c r="M3024" i="23"/>
  <c r="L3024" i="23"/>
  <c r="K3024" i="23"/>
  <c r="P3023" i="23"/>
  <c r="O3023" i="23"/>
  <c r="N3023" i="23"/>
  <c r="M3023" i="23"/>
  <c r="L3023" i="23"/>
  <c r="K3023" i="23"/>
  <c r="P3022" i="23"/>
  <c r="O3022" i="23"/>
  <c r="N3022" i="23"/>
  <c r="M3022" i="23"/>
  <c r="L3022" i="23"/>
  <c r="K3022" i="23"/>
  <c r="P3021" i="23"/>
  <c r="O3021" i="23"/>
  <c r="N3021" i="23"/>
  <c r="M3021" i="23"/>
  <c r="L3021" i="23"/>
  <c r="K3021" i="23"/>
  <c r="P3020" i="23"/>
  <c r="O3020" i="23"/>
  <c r="N3020" i="23"/>
  <c r="M3020" i="23"/>
  <c r="L3020" i="23"/>
  <c r="K3020" i="23"/>
  <c r="P3019" i="23"/>
  <c r="O3019" i="23"/>
  <c r="N3019" i="23"/>
  <c r="M3019" i="23"/>
  <c r="L3019" i="23"/>
  <c r="K3019" i="23"/>
  <c r="P3018" i="23"/>
  <c r="O3018" i="23"/>
  <c r="N3018" i="23"/>
  <c r="M3018" i="23"/>
  <c r="L3018" i="23"/>
  <c r="K3018" i="23"/>
  <c r="P3017" i="23"/>
  <c r="O3017" i="23"/>
  <c r="N3017" i="23"/>
  <c r="M3017" i="23"/>
  <c r="L3017" i="23"/>
  <c r="K3017" i="23"/>
  <c r="P3016" i="23"/>
  <c r="O3016" i="23"/>
  <c r="N3016" i="23"/>
  <c r="M3016" i="23"/>
  <c r="L3016" i="23"/>
  <c r="K3016" i="23"/>
  <c r="P3015" i="23"/>
  <c r="O3015" i="23"/>
  <c r="N3015" i="23"/>
  <c r="M3015" i="23"/>
  <c r="L3015" i="23"/>
  <c r="K3015" i="23"/>
  <c r="P3014" i="23"/>
  <c r="O3014" i="23"/>
  <c r="N3014" i="23"/>
  <c r="M3014" i="23"/>
  <c r="L3014" i="23"/>
  <c r="K3014" i="23"/>
  <c r="P3013" i="23"/>
  <c r="O3013" i="23"/>
  <c r="N3013" i="23"/>
  <c r="M3013" i="23"/>
  <c r="L3013" i="23"/>
  <c r="K3013" i="23"/>
  <c r="P3012" i="23"/>
  <c r="O3012" i="23"/>
  <c r="N3012" i="23"/>
  <c r="M3012" i="23"/>
  <c r="L3012" i="23"/>
  <c r="K3012" i="23"/>
  <c r="P3011" i="23"/>
  <c r="O3011" i="23"/>
  <c r="N3011" i="23"/>
  <c r="M3011" i="23"/>
  <c r="L3011" i="23"/>
  <c r="K3011" i="23"/>
  <c r="P3010" i="23"/>
  <c r="O3010" i="23"/>
  <c r="N3010" i="23"/>
  <c r="M3010" i="23"/>
  <c r="L3010" i="23"/>
  <c r="K3010" i="23"/>
  <c r="P3009" i="23"/>
  <c r="O3009" i="23"/>
  <c r="N3009" i="23"/>
  <c r="M3009" i="23"/>
  <c r="L3009" i="23"/>
  <c r="K3009" i="23"/>
  <c r="P3008" i="23"/>
  <c r="O3008" i="23"/>
  <c r="N3008" i="23"/>
  <c r="M3008" i="23"/>
  <c r="L3008" i="23"/>
  <c r="K3008" i="23"/>
  <c r="P3007" i="23"/>
  <c r="O3007" i="23"/>
  <c r="N3007" i="23"/>
  <c r="M3007" i="23"/>
  <c r="L3007" i="23"/>
  <c r="K3007" i="23"/>
  <c r="P3006" i="23"/>
  <c r="O3006" i="23"/>
  <c r="N3006" i="23"/>
  <c r="M3006" i="23"/>
  <c r="L3006" i="23"/>
  <c r="K3006" i="23"/>
  <c r="P3005" i="23"/>
  <c r="O3005" i="23"/>
  <c r="N3005" i="23"/>
  <c r="M3005" i="23"/>
  <c r="L3005" i="23"/>
  <c r="K3005" i="23"/>
  <c r="P3004" i="23"/>
  <c r="O3004" i="23"/>
  <c r="N3004" i="23"/>
  <c r="M3004" i="23"/>
  <c r="L3004" i="23"/>
  <c r="K3004" i="23"/>
  <c r="P3003" i="23"/>
  <c r="O3003" i="23"/>
  <c r="N3003" i="23"/>
  <c r="M3003" i="23"/>
  <c r="L3003" i="23"/>
  <c r="K3003" i="23"/>
  <c r="P3002" i="23"/>
  <c r="O3002" i="23"/>
  <c r="N3002" i="23"/>
  <c r="M3002" i="23"/>
  <c r="L3002" i="23"/>
  <c r="K3002" i="23"/>
  <c r="P3001" i="23"/>
  <c r="O3001" i="23"/>
  <c r="N3001" i="23"/>
  <c r="M3001" i="23"/>
  <c r="L3001" i="23"/>
  <c r="K3001" i="23"/>
  <c r="P3000" i="23"/>
  <c r="O3000" i="23"/>
  <c r="N3000" i="23"/>
  <c r="M3000" i="23"/>
  <c r="L3000" i="23"/>
  <c r="K3000" i="23"/>
  <c r="P2999" i="23"/>
  <c r="O2999" i="23"/>
  <c r="N2999" i="23"/>
  <c r="M2999" i="23"/>
  <c r="L2999" i="23"/>
  <c r="K2999" i="23"/>
  <c r="P2998" i="23"/>
  <c r="O2998" i="23"/>
  <c r="N2998" i="23"/>
  <c r="M2998" i="23"/>
  <c r="L2998" i="23"/>
  <c r="K2998" i="23"/>
  <c r="P2997" i="23"/>
  <c r="O2997" i="23"/>
  <c r="N2997" i="23"/>
  <c r="M2997" i="23"/>
  <c r="L2997" i="23"/>
  <c r="K2997" i="23"/>
  <c r="P2996" i="23"/>
  <c r="O2996" i="23"/>
  <c r="N2996" i="23"/>
  <c r="M2996" i="23"/>
  <c r="L2996" i="23"/>
  <c r="K2996" i="23"/>
  <c r="P2995" i="23"/>
  <c r="O2995" i="23"/>
  <c r="N2995" i="23"/>
  <c r="M2995" i="23"/>
  <c r="L2995" i="23"/>
  <c r="K2995" i="23"/>
  <c r="P2994" i="23"/>
  <c r="O2994" i="23"/>
  <c r="N2994" i="23"/>
  <c r="M2994" i="23"/>
  <c r="L2994" i="23"/>
  <c r="K2994" i="23"/>
  <c r="P2993" i="23"/>
  <c r="O2993" i="23"/>
  <c r="N2993" i="23"/>
  <c r="M2993" i="23"/>
  <c r="L2993" i="23"/>
  <c r="K2993" i="23"/>
  <c r="P2992" i="23"/>
  <c r="O2992" i="23"/>
  <c r="N2992" i="23"/>
  <c r="M2992" i="23"/>
  <c r="L2992" i="23"/>
  <c r="K2992" i="23"/>
  <c r="P2991" i="23"/>
  <c r="O2991" i="23"/>
  <c r="N2991" i="23"/>
  <c r="M2991" i="23"/>
  <c r="L2991" i="23"/>
  <c r="K2991" i="23"/>
  <c r="P2990" i="23"/>
  <c r="O2990" i="23"/>
  <c r="N2990" i="23"/>
  <c r="M2990" i="23"/>
  <c r="L2990" i="23"/>
  <c r="K2990" i="23"/>
  <c r="P2989" i="23"/>
  <c r="O2989" i="23"/>
  <c r="N2989" i="23"/>
  <c r="M2989" i="23"/>
  <c r="L2989" i="23"/>
  <c r="K2989" i="23"/>
  <c r="P2988" i="23"/>
  <c r="O2988" i="23"/>
  <c r="N2988" i="23"/>
  <c r="M2988" i="23"/>
  <c r="L2988" i="23"/>
  <c r="K2988" i="23"/>
  <c r="P2987" i="23"/>
  <c r="O2987" i="23"/>
  <c r="N2987" i="23"/>
  <c r="M2987" i="23"/>
  <c r="L2987" i="23"/>
  <c r="K2987" i="23"/>
  <c r="P2986" i="23"/>
  <c r="O2986" i="23"/>
  <c r="N2986" i="23"/>
  <c r="M2986" i="23"/>
  <c r="L2986" i="23"/>
  <c r="K2986" i="23"/>
  <c r="P2985" i="23"/>
  <c r="O2985" i="23"/>
  <c r="N2985" i="23"/>
  <c r="M2985" i="23"/>
  <c r="L2985" i="23"/>
  <c r="K2985" i="23"/>
  <c r="P2984" i="23"/>
  <c r="O2984" i="23"/>
  <c r="N2984" i="23"/>
  <c r="M2984" i="23"/>
  <c r="L2984" i="23"/>
  <c r="K2984" i="23"/>
  <c r="P2983" i="23"/>
  <c r="O2983" i="23"/>
  <c r="N2983" i="23"/>
  <c r="M2983" i="23"/>
  <c r="L2983" i="23"/>
  <c r="K2983" i="23"/>
  <c r="P2982" i="23"/>
  <c r="O2982" i="23"/>
  <c r="N2982" i="23"/>
  <c r="M2982" i="23"/>
  <c r="L2982" i="23"/>
  <c r="K2982" i="23"/>
  <c r="P2981" i="23"/>
  <c r="O2981" i="23"/>
  <c r="N2981" i="23"/>
  <c r="M2981" i="23"/>
  <c r="L2981" i="23"/>
  <c r="K2981" i="23"/>
  <c r="P2980" i="23"/>
  <c r="O2980" i="23"/>
  <c r="N2980" i="23"/>
  <c r="M2980" i="23"/>
  <c r="L2980" i="23"/>
  <c r="K2980" i="23"/>
  <c r="P2979" i="23"/>
  <c r="O2979" i="23"/>
  <c r="N2979" i="23"/>
  <c r="M2979" i="23"/>
  <c r="L2979" i="23"/>
  <c r="K2979" i="23"/>
  <c r="P2978" i="23"/>
  <c r="O2978" i="23"/>
  <c r="N2978" i="23"/>
  <c r="M2978" i="23"/>
  <c r="L2978" i="23"/>
  <c r="K2978" i="23"/>
  <c r="P2977" i="23"/>
  <c r="O2977" i="23"/>
  <c r="N2977" i="23"/>
  <c r="M2977" i="23"/>
  <c r="L2977" i="23"/>
  <c r="K2977" i="23"/>
  <c r="P2976" i="23"/>
  <c r="O2976" i="23"/>
  <c r="N2976" i="23"/>
  <c r="M2976" i="23"/>
  <c r="L2976" i="23"/>
  <c r="K2976" i="23"/>
  <c r="P2975" i="23"/>
  <c r="O2975" i="23"/>
  <c r="N2975" i="23"/>
  <c r="M2975" i="23"/>
  <c r="L2975" i="23"/>
  <c r="K2975" i="23"/>
  <c r="P2974" i="23"/>
  <c r="O2974" i="23"/>
  <c r="N2974" i="23"/>
  <c r="M2974" i="23"/>
  <c r="L2974" i="23"/>
  <c r="K2974" i="23"/>
  <c r="P2973" i="23"/>
  <c r="O2973" i="23"/>
  <c r="N2973" i="23"/>
  <c r="M2973" i="23"/>
  <c r="L2973" i="23"/>
  <c r="K2973" i="23"/>
  <c r="P2972" i="23"/>
  <c r="O2972" i="23"/>
  <c r="N2972" i="23"/>
  <c r="M2972" i="23"/>
  <c r="L2972" i="23"/>
  <c r="K2972" i="23"/>
  <c r="P2971" i="23"/>
  <c r="O2971" i="23"/>
  <c r="N2971" i="23"/>
  <c r="M2971" i="23"/>
  <c r="L2971" i="23"/>
  <c r="K2971" i="23"/>
  <c r="P2970" i="23"/>
  <c r="O2970" i="23"/>
  <c r="N2970" i="23"/>
  <c r="M2970" i="23"/>
  <c r="L2970" i="23"/>
  <c r="K2970" i="23"/>
  <c r="P2969" i="23"/>
  <c r="O2969" i="23"/>
  <c r="N2969" i="23"/>
  <c r="M2969" i="23"/>
  <c r="L2969" i="23"/>
  <c r="K2969" i="23"/>
  <c r="P2968" i="23"/>
  <c r="O2968" i="23"/>
  <c r="N2968" i="23"/>
  <c r="M2968" i="23"/>
  <c r="L2968" i="23"/>
  <c r="K2968" i="23"/>
  <c r="P2967" i="23"/>
  <c r="O2967" i="23"/>
  <c r="N2967" i="23"/>
  <c r="M2967" i="23"/>
  <c r="L2967" i="23"/>
  <c r="K2967" i="23"/>
  <c r="P2966" i="23"/>
  <c r="O2966" i="23"/>
  <c r="N2966" i="23"/>
  <c r="M2966" i="23"/>
  <c r="L2966" i="23"/>
  <c r="K2966" i="23"/>
  <c r="P2965" i="23"/>
  <c r="O2965" i="23"/>
  <c r="N2965" i="23"/>
  <c r="M2965" i="23"/>
  <c r="L2965" i="23"/>
  <c r="K2965" i="23"/>
  <c r="P2964" i="23"/>
  <c r="O2964" i="23"/>
  <c r="N2964" i="23"/>
  <c r="M2964" i="23"/>
  <c r="L2964" i="23"/>
  <c r="K2964" i="23"/>
  <c r="P2963" i="23"/>
  <c r="O2963" i="23"/>
  <c r="N2963" i="23"/>
  <c r="M2963" i="23"/>
  <c r="L2963" i="23"/>
  <c r="K2963" i="23"/>
  <c r="P2962" i="23"/>
  <c r="O2962" i="23"/>
  <c r="N2962" i="23"/>
  <c r="M2962" i="23"/>
  <c r="L2962" i="23"/>
  <c r="K2962" i="23"/>
  <c r="P2961" i="23"/>
  <c r="O2961" i="23"/>
  <c r="N2961" i="23"/>
  <c r="M2961" i="23"/>
  <c r="L2961" i="23"/>
  <c r="K2961" i="23"/>
  <c r="P2960" i="23"/>
  <c r="O2960" i="23"/>
  <c r="N2960" i="23"/>
  <c r="M2960" i="23"/>
  <c r="L2960" i="23"/>
  <c r="K2960" i="23"/>
  <c r="P2959" i="23"/>
  <c r="O2959" i="23"/>
  <c r="N2959" i="23"/>
  <c r="M2959" i="23"/>
  <c r="L2959" i="23"/>
  <c r="K2959" i="23"/>
  <c r="P2958" i="23"/>
  <c r="O2958" i="23"/>
  <c r="N2958" i="23"/>
  <c r="M2958" i="23"/>
  <c r="L2958" i="23"/>
  <c r="K2958" i="23"/>
  <c r="P2957" i="23"/>
  <c r="O2957" i="23"/>
  <c r="N2957" i="23"/>
  <c r="M2957" i="23"/>
  <c r="L2957" i="23"/>
  <c r="K2957" i="23"/>
  <c r="P2956" i="23"/>
  <c r="O2956" i="23"/>
  <c r="N2956" i="23"/>
  <c r="M2956" i="23"/>
  <c r="L2956" i="23"/>
  <c r="K2956" i="23"/>
  <c r="P2955" i="23"/>
  <c r="O2955" i="23"/>
  <c r="N2955" i="23"/>
  <c r="M2955" i="23"/>
  <c r="L2955" i="23"/>
  <c r="K2955" i="23"/>
  <c r="P2954" i="23"/>
  <c r="O2954" i="23"/>
  <c r="N2954" i="23"/>
  <c r="M2954" i="23"/>
  <c r="L2954" i="23"/>
  <c r="K2954" i="23"/>
  <c r="P2953" i="23"/>
  <c r="O2953" i="23"/>
  <c r="N2953" i="23"/>
  <c r="M2953" i="23"/>
  <c r="L2953" i="23"/>
  <c r="K2953" i="23"/>
  <c r="P2952" i="23"/>
  <c r="O2952" i="23"/>
  <c r="N2952" i="23"/>
  <c r="M2952" i="23"/>
  <c r="L2952" i="23"/>
  <c r="K2952" i="23"/>
  <c r="P2951" i="23"/>
  <c r="O2951" i="23"/>
  <c r="N2951" i="23"/>
  <c r="M2951" i="23"/>
  <c r="L2951" i="23"/>
  <c r="K2951" i="23"/>
  <c r="P2950" i="23"/>
  <c r="O2950" i="23"/>
  <c r="N2950" i="23"/>
  <c r="M2950" i="23"/>
  <c r="L2950" i="23"/>
  <c r="K2950" i="23"/>
  <c r="P2949" i="23"/>
  <c r="O2949" i="23"/>
  <c r="N2949" i="23"/>
  <c r="M2949" i="23"/>
  <c r="L2949" i="23"/>
  <c r="K2949" i="23"/>
  <c r="P2948" i="23"/>
  <c r="O2948" i="23"/>
  <c r="N2948" i="23"/>
  <c r="M2948" i="23"/>
  <c r="L2948" i="23"/>
  <c r="K2948" i="23"/>
  <c r="P2947" i="23"/>
  <c r="O2947" i="23"/>
  <c r="N2947" i="23"/>
  <c r="M2947" i="23"/>
  <c r="L2947" i="23"/>
  <c r="K2947" i="23"/>
  <c r="P2946" i="23"/>
  <c r="O2946" i="23"/>
  <c r="N2946" i="23"/>
  <c r="M2946" i="23"/>
  <c r="L2946" i="23"/>
  <c r="K2946" i="23"/>
  <c r="P2945" i="23"/>
  <c r="O2945" i="23"/>
  <c r="N2945" i="23"/>
  <c r="M2945" i="23"/>
  <c r="L2945" i="23"/>
  <c r="K2945" i="23"/>
  <c r="P2944" i="23"/>
  <c r="O2944" i="23"/>
  <c r="N2944" i="23"/>
  <c r="M2944" i="23"/>
  <c r="L2944" i="23"/>
  <c r="K2944" i="23"/>
  <c r="P2943" i="23"/>
  <c r="O2943" i="23"/>
  <c r="N2943" i="23"/>
  <c r="M2943" i="23"/>
  <c r="L2943" i="23"/>
  <c r="K2943" i="23"/>
  <c r="P2942" i="23"/>
  <c r="O2942" i="23"/>
  <c r="N2942" i="23"/>
  <c r="M2942" i="23"/>
  <c r="L2942" i="23"/>
  <c r="K2942" i="23"/>
  <c r="P2941" i="23"/>
  <c r="O2941" i="23"/>
  <c r="N2941" i="23"/>
  <c r="M2941" i="23"/>
  <c r="L2941" i="23"/>
  <c r="K2941" i="23"/>
  <c r="P2940" i="23"/>
  <c r="O2940" i="23"/>
  <c r="N2940" i="23"/>
  <c r="M2940" i="23"/>
  <c r="L2940" i="23"/>
  <c r="K2940" i="23"/>
  <c r="P2939" i="23"/>
  <c r="O2939" i="23"/>
  <c r="N2939" i="23"/>
  <c r="M2939" i="23"/>
  <c r="L2939" i="23"/>
  <c r="K2939" i="23"/>
  <c r="P2938" i="23"/>
  <c r="O2938" i="23"/>
  <c r="N2938" i="23"/>
  <c r="M2938" i="23"/>
  <c r="L2938" i="23"/>
  <c r="K2938" i="23"/>
  <c r="P2937" i="23"/>
  <c r="O2937" i="23"/>
  <c r="N2937" i="23"/>
  <c r="M2937" i="23"/>
  <c r="L2937" i="23"/>
  <c r="K2937" i="23"/>
  <c r="P2936" i="23"/>
  <c r="O2936" i="23"/>
  <c r="N2936" i="23"/>
  <c r="M2936" i="23"/>
  <c r="L2936" i="23"/>
  <c r="K2936" i="23"/>
  <c r="P2935" i="23"/>
  <c r="O2935" i="23"/>
  <c r="N2935" i="23"/>
  <c r="M2935" i="23"/>
  <c r="L2935" i="23"/>
  <c r="K2935" i="23"/>
  <c r="P2934" i="23"/>
  <c r="O2934" i="23"/>
  <c r="N2934" i="23"/>
  <c r="M2934" i="23"/>
  <c r="L2934" i="23"/>
  <c r="K2934" i="23"/>
  <c r="P2933" i="23"/>
  <c r="O2933" i="23"/>
  <c r="N2933" i="23"/>
  <c r="M2933" i="23"/>
  <c r="L2933" i="23"/>
  <c r="K2933" i="23"/>
  <c r="P2932" i="23"/>
  <c r="O2932" i="23"/>
  <c r="N2932" i="23"/>
  <c r="M2932" i="23"/>
  <c r="L2932" i="23"/>
  <c r="K2932" i="23"/>
  <c r="P2931" i="23"/>
  <c r="O2931" i="23"/>
  <c r="N2931" i="23"/>
  <c r="M2931" i="23"/>
  <c r="L2931" i="23"/>
  <c r="K2931" i="23"/>
  <c r="P2930" i="23"/>
  <c r="O2930" i="23"/>
  <c r="N2930" i="23"/>
  <c r="M2930" i="23"/>
  <c r="L2930" i="23"/>
  <c r="K2930" i="23"/>
  <c r="P2929" i="23"/>
  <c r="O2929" i="23"/>
  <c r="N2929" i="23"/>
  <c r="M2929" i="23"/>
  <c r="L2929" i="23"/>
  <c r="K2929" i="23"/>
  <c r="P2928" i="23"/>
  <c r="O2928" i="23"/>
  <c r="N2928" i="23"/>
  <c r="M2928" i="23"/>
  <c r="L2928" i="23"/>
  <c r="K2928" i="23"/>
  <c r="P2927" i="23"/>
  <c r="O2927" i="23"/>
  <c r="N2927" i="23"/>
  <c r="M2927" i="23"/>
  <c r="L2927" i="23"/>
  <c r="K2927" i="23"/>
  <c r="P2926" i="23"/>
  <c r="O2926" i="23"/>
  <c r="N2926" i="23"/>
  <c r="M2926" i="23"/>
  <c r="L2926" i="23"/>
  <c r="K2926" i="23"/>
  <c r="P2925" i="23"/>
  <c r="O2925" i="23"/>
  <c r="N2925" i="23"/>
  <c r="M2925" i="23"/>
  <c r="L2925" i="23"/>
  <c r="K2925" i="23"/>
  <c r="P2924" i="23"/>
  <c r="O2924" i="23"/>
  <c r="N2924" i="23"/>
  <c r="M2924" i="23"/>
  <c r="L2924" i="23"/>
  <c r="K2924" i="23"/>
  <c r="P2923" i="23"/>
  <c r="O2923" i="23"/>
  <c r="N2923" i="23"/>
  <c r="M2923" i="23"/>
  <c r="L2923" i="23"/>
  <c r="K2923" i="23"/>
  <c r="P2922" i="23"/>
  <c r="O2922" i="23"/>
  <c r="N2922" i="23"/>
  <c r="M2922" i="23"/>
  <c r="L2922" i="23"/>
  <c r="K2922" i="23"/>
  <c r="P2921" i="23"/>
  <c r="O2921" i="23"/>
  <c r="N2921" i="23"/>
  <c r="M2921" i="23"/>
  <c r="L2921" i="23"/>
  <c r="K2921" i="23"/>
  <c r="P2920" i="23"/>
  <c r="O2920" i="23"/>
  <c r="N2920" i="23"/>
  <c r="M2920" i="23"/>
  <c r="L2920" i="23"/>
  <c r="K2920" i="23"/>
  <c r="P2919" i="23"/>
  <c r="O2919" i="23"/>
  <c r="N2919" i="23"/>
  <c r="M2919" i="23"/>
  <c r="L2919" i="23"/>
  <c r="K2919" i="23"/>
  <c r="P2918" i="23"/>
  <c r="O2918" i="23"/>
  <c r="N2918" i="23"/>
  <c r="M2918" i="23"/>
  <c r="L2918" i="23"/>
  <c r="K2918" i="23"/>
  <c r="P2917" i="23"/>
  <c r="O2917" i="23"/>
  <c r="N2917" i="23"/>
  <c r="M2917" i="23"/>
  <c r="L2917" i="23"/>
  <c r="K2917" i="23"/>
  <c r="P2916" i="23"/>
  <c r="O2916" i="23"/>
  <c r="N2916" i="23"/>
  <c r="M2916" i="23"/>
  <c r="L2916" i="23"/>
  <c r="K2916" i="23"/>
  <c r="P2915" i="23"/>
  <c r="O2915" i="23"/>
  <c r="N2915" i="23"/>
  <c r="M2915" i="23"/>
  <c r="L2915" i="23"/>
  <c r="K2915" i="23"/>
  <c r="P2914" i="23"/>
  <c r="O2914" i="23"/>
  <c r="N2914" i="23"/>
  <c r="M2914" i="23"/>
  <c r="L2914" i="23"/>
  <c r="K2914" i="23"/>
  <c r="P2913" i="23"/>
  <c r="O2913" i="23"/>
  <c r="N2913" i="23"/>
  <c r="M2913" i="23"/>
  <c r="L2913" i="23"/>
  <c r="K2913" i="23"/>
  <c r="P2912" i="23"/>
  <c r="O2912" i="23"/>
  <c r="N2912" i="23"/>
  <c r="M2912" i="23"/>
  <c r="L2912" i="23"/>
  <c r="K2912" i="23"/>
  <c r="P2911" i="23"/>
  <c r="O2911" i="23"/>
  <c r="N2911" i="23"/>
  <c r="M2911" i="23"/>
  <c r="L2911" i="23"/>
  <c r="K2911" i="23"/>
  <c r="P2910" i="23"/>
  <c r="O2910" i="23"/>
  <c r="N2910" i="23"/>
  <c r="M2910" i="23"/>
  <c r="L2910" i="23"/>
  <c r="K2910" i="23"/>
  <c r="P2909" i="23"/>
  <c r="O2909" i="23"/>
  <c r="N2909" i="23"/>
  <c r="M2909" i="23"/>
  <c r="L2909" i="23"/>
  <c r="K2909" i="23"/>
  <c r="P2908" i="23"/>
  <c r="O2908" i="23"/>
  <c r="N2908" i="23"/>
  <c r="M2908" i="23"/>
  <c r="L2908" i="23"/>
  <c r="K2908" i="23"/>
  <c r="P2907" i="23"/>
  <c r="O2907" i="23"/>
  <c r="N2907" i="23"/>
  <c r="M2907" i="23"/>
  <c r="L2907" i="23"/>
  <c r="K2907" i="23"/>
  <c r="P2906" i="23"/>
  <c r="O2906" i="23"/>
  <c r="N2906" i="23"/>
  <c r="M2906" i="23"/>
  <c r="L2906" i="23"/>
  <c r="K2906" i="23"/>
  <c r="P2905" i="23"/>
  <c r="O2905" i="23"/>
  <c r="N2905" i="23"/>
  <c r="M2905" i="23"/>
  <c r="L2905" i="23"/>
  <c r="K2905" i="23"/>
  <c r="P2904" i="23"/>
  <c r="O2904" i="23"/>
  <c r="N2904" i="23"/>
  <c r="M2904" i="23"/>
  <c r="L2904" i="23"/>
  <c r="K2904" i="23"/>
  <c r="P2903" i="23"/>
  <c r="O2903" i="23"/>
  <c r="N2903" i="23"/>
  <c r="M2903" i="23"/>
  <c r="L2903" i="23"/>
  <c r="K2903" i="23"/>
  <c r="P2902" i="23"/>
  <c r="O2902" i="23"/>
  <c r="N2902" i="23"/>
  <c r="M2902" i="23"/>
  <c r="L2902" i="23"/>
  <c r="K2902" i="23"/>
  <c r="P2901" i="23"/>
  <c r="O2901" i="23"/>
  <c r="N2901" i="23"/>
  <c r="M2901" i="23"/>
  <c r="L2901" i="23"/>
  <c r="K2901" i="23"/>
  <c r="P2900" i="23"/>
  <c r="O2900" i="23"/>
  <c r="N2900" i="23"/>
  <c r="M2900" i="23"/>
  <c r="L2900" i="23"/>
  <c r="K2900" i="23"/>
  <c r="P2899" i="23"/>
  <c r="O2899" i="23"/>
  <c r="N2899" i="23"/>
  <c r="M2899" i="23"/>
  <c r="L2899" i="23"/>
  <c r="K2899" i="23"/>
  <c r="P2898" i="23"/>
  <c r="O2898" i="23"/>
  <c r="N2898" i="23"/>
  <c r="M2898" i="23"/>
  <c r="L2898" i="23"/>
  <c r="K2898" i="23"/>
  <c r="P2897" i="23"/>
  <c r="O2897" i="23"/>
  <c r="N2897" i="23"/>
  <c r="M2897" i="23"/>
  <c r="L2897" i="23"/>
  <c r="K2897" i="23"/>
  <c r="P2896" i="23"/>
  <c r="O2896" i="23"/>
  <c r="N2896" i="23"/>
  <c r="M2896" i="23"/>
  <c r="L2896" i="23"/>
  <c r="K2896" i="23"/>
  <c r="P2895" i="23"/>
  <c r="O2895" i="23"/>
  <c r="N2895" i="23"/>
  <c r="M2895" i="23"/>
  <c r="L2895" i="23"/>
  <c r="K2895" i="23"/>
  <c r="P2894" i="23"/>
  <c r="O2894" i="23"/>
  <c r="N2894" i="23"/>
  <c r="M2894" i="23"/>
  <c r="L2894" i="23"/>
  <c r="K2894" i="23"/>
  <c r="P2893" i="23"/>
  <c r="O2893" i="23"/>
  <c r="N2893" i="23"/>
  <c r="M2893" i="23"/>
  <c r="L2893" i="23"/>
  <c r="K2893" i="23"/>
  <c r="P2892" i="23"/>
  <c r="O2892" i="23"/>
  <c r="N2892" i="23"/>
  <c r="M2892" i="23"/>
  <c r="L2892" i="23"/>
  <c r="K2892" i="23"/>
  <c r="P2891" i="23"/>
  <c r="O2891" i="23"/>
  <c r="N2891" i="23"/>
  <c r="M2891" i="23"/>
  <c r="L2891" i="23"/>
  <c r="K2891" i="23"/>
  <c r="P2890" i="23"/>
  <c r="O2890" i="23"/>
  <c r="N2890" i="23"/>
  <c r="M2890" i="23"/>
  <c r="L2890" i="23"/>
  <c r="K2890" i="23"/>
  <c r="P2889" i="23"/>
  <c r="O2889" i="23"/>
  <c r="N2889" i="23"/>
  <c r="M2889" i="23"/>
  <c r="L2889" i="23"/>
  <c r="K2889" i="23"/>
  <c r="P2888" i="23"/>
  <c r="O2888" i="23"/>
  <c r="N2888" i="23"/>
  <c r="M2888" i="23"/>
  <c r="L2888" i="23"/>
  <c r="K2888" i="23"/>
  <c r="P2887" i="23"/>
  <c r="O2887" i="23"/>
  <c r="N2887" i="23"/>
  <c r="M2887" i="23"/>
  <c r="L2887" i="23"/>
  <c r="K2887" i="23"/>
  <c r="P2886" i="23"/>
  <c r="O2886" i="23"/>
  <c r="N2886" i="23"/>
  <c r="M2886" i="23"/>
  <c r="L2886" i="23"/>
  <c r="K2886" i="23"/>
  <c r="P2885" i="23"/>
  <c r="O2885" i="23"/>
  <c r="N2885" i="23"/>
  <c r="M2885" i="23"/>
  <c r="L2885" i="23"/>
  <c r="K2885" i="23"/>
  <c r="P2884" i="23"/>
  <c r="O2884" i="23"/>
  <c r="N2884" i="23"/>
  <c r="M2884" i="23"/>
  <c r="L2884" i="23"/>
  <c r="K2884" i="23"/>
  <c r="P2883" i="23"/>
  <c r="O2883" i="23"/>
  <c r="N2883" i="23"/>
  <c r="M2883" i="23"/>
  <c r="L2883" i="23"/>
  <c r="K2883" i="23"/>
  <c r="P2882" i="23"/>
  <c r="O2882" i="23"/>
  <c r="N2882" i="23"/>
  <c r="M2882" i="23"/>
  <c r="L2882" i="23"/>
  <c r="K2882" i="23"/>
  <c r="P2881" i="23"/>
  <c r="O2881" i="23"/>
  <c r="N2881" i="23"/>
  <c r="M2881" i="23"/>
  <c r="L2881" i="23"/>
  <c r="K2881" i="23"/>
  <c r="P2880" i="23"/>
  <c r="O2880" i="23"/>
  <c r="N2880" i="23"/>
  <c r="M2880" i="23"/>
  <c r="L2880" i="23"/>
  <c r="K2880" i="23"/>
  <c r="P2879" i="23"/>
  <c r="O2879" i="23"/>
  <c r="N2879" i="23"/>
  <c r="M2879" i="23"/>
  <c r="L2879" i="23"/>
  <c r="K2879" i="23"/>
  <c r="P2878" i="23"/>
  <c r="O2878" i="23"/>
  <c r="N2878" i="23"/>
  <c r="M2878" i="23"/>
  <c r="L2878" i="23"/>
  <c r="K2878" i="23"/>
  <c r="P2877" i="23"/>
  <c r="O2877" i="23"/>
  <c r="N2877" i="23"/>
  <c r="M2877" i="23"/>
  <c r="L2877" i="23"/>
  <c r="K2877" i="23"/>
  <c r="P2876" i="23"/>
  <c r="O2876" i="23"/>
  <c r="N2876" i="23"/>
  <c r="M2876" i="23"/>
  <c r="L2876" i="23"/>
  <c r="K2876" i="23"/>
  <c r="P2875" i="23"/>
  <c r="O2875" i="23"/>
  <c r="N2875" i="23"/>
  <c r="M2875" i="23"/>
  <c r="L2875" i="23"/>
  <c r="K2875" i="23"/>
  <c r="P2874" i="23"/>
  <c r="O2874" i="23"/>
  <c r="N2874" i="23"/>
  <c r="M2874" i="23"/>
  <c r="L2874" i="23"/>
  <c r="K2874" i="23"/>
  <c r="P2873" i="23"/>
  <c r="O2873" i="23"/>
  <c r="N2873" i="23"/>
  <c r="M2873" i="23"/>
  <c r="L2873" i="23"/>
  <c r="K2873" i="23"/>
  <c r="P2872" i="23"/>
  <c r="O2872" i="23"/>
  <c r="N2872" i="23"/>
  <c r="M2872" i="23"/>
  <c r="L2872" i="23"/>
  <c r="K2872" i="23"/>
  <c r="P2871" i="23"/>
  <c r="O2871" i="23"/>
  <c r="N2871" i="23"/>
  <c r="M2871" i="23"/>
  <c r="L2871" i="23"/>
  <c r="K2871" i="23"/>
  <c r="P2870" i="23"/>
  <c r="O2870" i="23"/>
  <c r="N2870" i="23"/>
  <c r="M2870" i="23"/>
  <c r="L2870" i="23"/>
  <c r="K2870" i="23"/>
  <c r="P2869" i="23"/>
  <c r="O2869" i="23"/>
  <c r="N2869" i="23"/>
  <c r="M2869" i="23"/>
  <c r="L2869" i="23"/>
  <c r="K2869" i="23"/>
  <c r="P2868" i="23"/>
  <c r="O2868" i="23"/>
  <c r="N2868" i="23"/>
  <c r="M2868" i="23"/>
  <c r="L2868" i="23"/>
  <c r="K2868" i="23"/>
  <c r="P2867" i="23"/>
  <c r="O2867" i="23"/>
  <c r="N2867" i="23"/>
  <c r="M2867" i="23"/>
  <c r="L2867" i="23"/>
  <c r="K2867" i="23"/>
  <c r="P2866" i="23"/>
  <c r="O2866" i="23"/>
  <c r="N2866" i="23"/>
  <c r="M2866" i="23"/>
  <c r="L2866" i="23"/>
  <c r="K2866" i="23"/>
  <c r="P2865" i="23"/>
  <c r="O2865" i="23"/>
  <c r="N2865" i="23"/>
  <c r="M2865" i="23"/>
  <c r="L2865" i="23"/>
  <c r="K2865" i="23"/>
  <c r="P2864" i="23"/>
  <c r="O2864" i="23"/>
  <c r="N2864" i="23"/>
  <c r="M2864" i="23"/>
  <c r="L2864" i="23"/>
  <c r="K2864" i="23"/>
  <c r="P2863" i="23"/>
  <c r="O2863" i="23"/>
  <c r="N2863" i="23"/>
  <c r="M2863" i="23"/>
  <c r="L2863" i="23"/>
  <c r="K2863" i="23"/>
  <c r="P2862" i="23"/>
  <c r="O2862" i="23"/>
  <c r="N2862" i="23"/>
  <c r="M2862" i="23"/>
  <c r="L2862" i="23"/>
  <c r="K2862" i="23"/>
  <c r="P2861" i="23"/>
  <c r="O2861" i="23"/>
  <c r="N2861" i="23"/>
  <c r="M2861" i="23"/>
  <c r="L2861" i="23"/>
  <c r="K2861" i="23"/>
  <c r="P2860" i="23"/>
  <c r="O2860" i="23"/>
  <c r="N2860" i="23"/>
  <c r="M2860" i="23"/>
  <c r="L2860" i="23"/>
  <c r="K2860" i="23"/>
  <c r="P2859" i="23"/>
  <c r="O2859" i="23"/>
  <c r="N2859" i="23"/>
  <c r="M2859" i="23"/>
  <c r="L2859" i="23"/>
  <c r="K2859" i="23"/>
  <c r="P2858" i="23"/>
  <c r="O2858" i="23"/>
  <c r="N2858" i="23"/>
  <c r="M2858" i="23"/>
  <c r="L2858" i="23"/>
  <c r="K2858" i="23"/>
  <c r="P2857" i="23"/>
  <c r="O2857" i="23"/>
  <c r="N2857" i="23"/>
  <c r="M2857" i="23"/>
  <c r="L2857" i="23"/>
  <c r="K2857" i="23"/>
  <c r="P2856" i="23"/>
  <c r="O2856" i="23"/>
  <c r="N2856" i="23"/>
  <c r="M2856" i="23"/>
  <c r="L2856" i="23"/>
  <c r="K2856" i="23"/>
  <c r="P2855" i="23"/>
  <c r="O2855" i="23"/>
  <c r="N2855" i="23"/>
  <c r="M2855" i="23"/>
  <c r="L2855" i="23"/>
  <c r="K2855" i="23"/>
  <c r="P2854" i="23"/>
  <c r="O2854" i="23"/>
  <c r="N2854" i="23"/>
  <c r="M2854" i="23"/>
  <c r="L2854" i="23"/>
  <c r="K2854" i="23"/>
  <c r="P2853" i="23"/>
  <c r="O2853" i="23"/>
  <c r="N2853" i="23"/>
  <c r="M2853" i="23"/>
  <c r="L2853" i="23"/>
  <c r="K2853" i="23"/>
  <c r="P2852" i="23"/>
  <c r="O2852" i="23"/>
  <c r="N2852" i="23"/>
  <c r="M2852" i="23"/>
  <c r="L2852" i="23"/>
  <c r="K2852" i="23"/>
  <c r="P2851" i="23"/>
  <c r="O2851" i="23"/>
  <c r="N2851" i="23"/>
  <c r="M2851" i="23"/>
  <c r="L2851" i="23"/>
  <c r="K2851" i="23"/>
  <c r="P2850" i="23"/>
  <c r="O2850" i="23"/>
  <c r="N2850" i="23"/>
  <c r="M2850" i="23"/>
  <c r="L2850" i="23"/>
  <c r="K2850" i="23"/>
  <c r="P2849" i="23"/>
  <c r="O2849" i="23"/>
  <c r="N2849" i="23"/>
  <c r="M2849" i="23"/>
  <c r="L2849" i="23"/>
  <c r="K2849" i="23"/>
  <c r="P2848" i="23"/>
  <c r="O2848" i="23"/>
  <c r="N2848" i="23"/>
  <c r="M2848" i="23"/>
  <c r="L2848" i="23"/>
  <c r="K2848" i="23"/>
  <c r="P2847" i="23"/>
  <c r="O2847" i="23"/>
  <c r="N2847" i="23"/>
  <c r="M2847" i="23"/>
  <c r="L2847" i="23"/>
  <c r="K2847" i="23"/>
  <c r="P2846" i="23"/>
  <c r="O2846" i="23"/>
  <c r="N2846" i="23"/>
  <c r="M2846" i="23"/>
  <c r="L2846" i="23"/>
  <c r="K2846" i="23"/>
  <c r="P2845" i="23"/>
  <c r="O2845" i="23"/>
  <c r="N2845" i="23"/>
  <c r="M2845" i="23"/>
  <c r="L2845" i="23"/>
  <c r="K2845" i="23"/>
  <c r="P2844" i="23"/>
  <c r="O2844" i="23"/>
  <c r="N2844" i="23"/>
  <c r="M2844" i="23"/>
  <c r="L2844" i="23"/>
  <c r="K2844" i="23"/>
  <c r="P2843" i="23"/>
  <c r="O2843" i="23"/>
  <c r="N2843" i="23"/>
  <c r="M2843" i="23"/>
  <c r="L2843" i="23"/>
  <c r="K2843" i="23"/>
  <c r="P2842" i="23"/>
  <c r="O2842" i="23"/>
  <c r="N2842" i="23"/>
  <c r="M2842" i="23"/>
  <c r="L2842" i="23"/>
  <c r="K2842" i="23"/>
  <c r="P2841" i="23"/>
  <c r="O2841" i="23"/>
  <c r="N2841" i="23"/>
  <c r="M2841" i="23"/>
  <c r="L2841" i="23"/>
  <c r="K2841" i="23"/>
  <c r="P2840" i="23"/>
  <c r="O2840" i="23"/>
  <c r="N2840" i="23"/>
  <c r="M2840" i="23"/>
  <c r="L2840" i="23"/>
  <c r="K2840" i="23"/>
  <c r="P2839" i="23"/>
  <c r="O2839" i="23"/>
  <c r="N2839" i="23"/>
  <c r="M2839" i="23"/>
  <c r="L2839" i="23"/>
  <c r="K2839" i="23"/>
  <c r="P2838" i="23"/>
  <c r="O2838" i="23"/>
  <c r="N2838" i="23"/>
  <c r="M2838" i="23"/>
  <c r="L2838" i="23"/>
  <c r="K2838" i="23"/>
  <c r="P2837" i="23"/>
  <c r="O2837" i="23"/>
  <c r="N2837" i="23"/>
  <c r="M2837" i="23"/>
  <c r="L2837" i="23"/>
  <c r="K2837" i="23"/>
  <c r="P2836" i="23"/>
  <c r="O2836" i="23"/>
  <c r="N2836" i="23"/>
  <c r="M2836" i="23"/>
  <c r="L2836" i="23"/>
  <c r="K2836" i="23"/>
  <c r="P2835" i="23"/>
  <c r="O2835" i="23"/>
  <c r="N2835" i="23"/>
  <c r="M2835" i="23"/>
  <c r="L2835" i="23"/>
  <c r="K2835" i="23"/>
  <c r="P2834" i="23"/>
  <c r="O2834" i="23"/>
  <c r="N2834" i="23"/>
  <c r="M2834" i="23"/>
  <c r="L2834" i="23"/>
  <c r="K2834" i="23"/>
  <c r="P2833" i="23"/>
  <c r="O2833" i="23"/>
  <c r="N2833" i="23"/>
  <c r="M2833" i="23"/>
  <c r="L2833" i="23"/>
  <c r="K2833" i="23"/>
  <c r="P2832" i="23"/>
  <c r="O2832" i="23"/>
  <c r="N2832" i="23"/>
  <c r="M2832" i="23"/>
  <c r="L2832" i="23"/>
  <c r="K2832" i="23"/>
  <c r="P2831" i="23"/>
  <c r="O2831" i="23"/>
  <c r="N2831" i="23"/>
  <c r="M2831" i="23"/>
  <c r="L2831" i="23"/>
  <c r="K2831" i="23"/>
  <c r="P2830" i="23"/>
  <c r="O2830" i="23"/>
  <c r="N2830" i="23"/>
  <c r="M2830" i="23"/>
  <c r="L2830" i="23"/>
  <c r="K2830" i="23"/>
  <c r="P2829" i="23"/>
  <c r="O2829" i="23"/>
  <c r="N2829" i="23"/>
  <c r="M2829" i="23"/>
  <c r="L2829" i="23"/>
  <c r="K2829" i="23"/>
  <c r="P2828" i="23"/>
  <c r="O2828" i="23"/>
  <c r="N2828" i="23"/>
  <c r="M2828" i="23"/>
  <c r="L2828" i="23"/>
  <c r="K2828" i="23"/>
  <c r="P2827" i="23"/>
  <c r="O2827" i="23"/>
  <c r="N2827" i="23"/>
  <c r="M2827" i="23"/>
  <c r="L2827" i="23"/>
  <c r="K2827" i="23"/>
  <c r="P2826" i="23"/>
  <c r="O2826" i="23"/>
  <c r="N2826" i="23"/>
  <c r="M2826" i="23"/>
  <c r="L2826" i="23"/>
  <c r="K2826" i="23"/>
  <c r="P2825" i="23"/>
  <c r="O2825" i="23"/>
  <c r="N2825" i="23"/>
  <c r="M2825" i="23"/>
  <c r="L2825" i="23"/>
  <c r="K2825" i="23"/>
  <c r="P2824" i="23"/>
  <c r="O2824" i="23"/>
  <c r="N2824" i="23"/>
  <c r="M2824" i="23"/>
  <c r="L2824" i="23"/>
  <c r="K2824" i="23"/>
  <c r="P2823" i="23"/>
  <c r="O2823" i="23"/>
  <c r="N2823" i="23"/>
  <c r="M2823" i="23"/>
  <c r="L2823" i="23"/>
  <c r="K2823" i="23"/>
  <c r="P2822" i="23"/>
  <c r="O2822" i="23"/>
  <c r="N2822" i="23"/>
  <c r="M2822" i="23"/>
  <c r="L2822" i="23"/>
  <c r="K2822" i="23"/>
  <c r="P2821" i="23"/>
  <c r="O2821" i="23"/>
  <c r="N2821" i="23"/>
  <c r="M2821" i="23"/>
  <c r="L2821" i="23"/>
  <c r="K2821" i="23"/>
  <c r="P2820" i="23"/>
  <c r="O2820" i="23"/>
  <c r="N2820" i="23"/>
  <c r="M2820" i="23"/>
  <c r="L2820" i="23"/>
  <c r="K2820" i="23"/>
  <c r="P2819" i="23"/>
  <c r="O2819" i="23"/>
  <c r="N2819" i="23"/>
  <c r="M2819" i="23"/>
  <c r="L2819" i="23"/>
  <c r="K2819" i="23"/>
  <c r="P2818" i="23"/>
  <c r="O2818" i="23"/>
  <c r="N2818" i="23"/>
  <c r="M2818" i="23"/>
  <c r="L2818" i="23"/>
  <c r="K2818" i="23"/>
  <c r="P2817" i="23"/>
  <c r="O2817" i="23"/>
  <c r="N2817" i="23"/>
  <c r="M2817" i="23"/>
  <c r="L2817" i="23"/>
  <c r="K2817" i="23"/>
  <c r="P2816" i="23"/>
  <c r="O2816" i="23"/>
  <c r="N2816" i="23"/>
  <c r="M2816" i="23"/>
  <c r="L2816" i="23"/>
  <c r="K2816" i="23"/>
  <c r="P2815" i="23"/>
  <c r="O2815" i="23"/>
  <c r="N2815" i="23"/>
  <c r="M2815" i="23"/>
  <c r="L2815" i="23"/>
  <c r="K2815" i="23"/>
  <c r="P2814" i="23"/>
  <c r="O2814" i="23"/>
  <c r="N2814" i="23"/>
  <c r="M2814" i="23"/>
  <c r="L2814" i="23"/>
  <c r="K2814" i="23"/>
  <c r="P2813" i="23"/>
  <c r="O2813" i="23"/>
  <c r="N2813" i="23"/>
  <c r="M2813" i="23"/>
  <c r="L2813" i="23"/>
  <c r="K2813" i="23"/>
  <c r="P2812" i="23"/>
  <c r="O2812" i="23"/>
  <c r="N2812" i="23"/>
  <c r="M2812" i="23"/>
  <c r="L2812" i="23"/>
  <c r="K2812" i="23"/>
  <c r="P2811" i="23"/>
  <c r="O2811" i="23"/>
  <c r="N2811" i="23"/>
  <c r="M2811" i="23"/>
  <c r="L2811" i="23"/>
  <c r="K2811" i="23"/>
  <c r="P2810" i="23"/>
  <c r="O2810" i="23"/>
  <c r="N2810" i="23"/>
  <c r="M2810" i="23"/>
  <c r="L2810" i="23"/>
  <c r="K2810" i="23"/>
  <c r="P2809" i="23"/>
  <c r="O2809" i="23"/>
  <c r="N2809" i="23"/>
  <c r="M2809" i="23"/>
  <c r="L2809" i="23"/>
  <c r="K2809" i="23"/>
  <c r="P2808" i="23"/>
  <c r="O2808" i="23"/>
  <c r="N2808" i="23"/>
  <c r="M2808" i="23"/>
  <c r="L2808" i="23"/>
  <c r="K2808" i="23"/>
  <c r="P2807" i="23"/>
  <c r="O2807" i="23"/>
  <c r="N2807" i="23"/>
  <c r="M2807" i="23"/>
  <c r="L2807" i="23"/>
  <c r="K2807" i="23"/>
  <c r="P2806" i="23"/>
  <c r="O2806" i="23"/>
  <c r="N2806" i="23"/>
  <c r="M2806" i="23"/>
  <c r="L2806" i="23"/>
  <c r="K2806" i="23"/>
  <c r="P2805" i="23"/>
  <c r="O2805" i="23"/>
  <c r="N2805" i="23"/>
  <c r="M2805" i="23"/>
  <c r="L2805" i="23"/>
  <c r="K2805" i="23"/>
  <c r="P2804" i="23"/>
  <c r="O2804" i="23"/>
  <c r="N2804" i="23"/>
  <c r="M2804" i="23"/>
  <c r="L2804" i="23"/>
  <c r="K2804" i="23"/>
  <c r="P2803" i="23"/>
  <c r="O2803" i="23"/>
  <c r="N2803" i="23"/>
  <c r="M2803" i="23"/>
  <c r="L2803" i="23"/>
  <c r="K2803" i="23"/>
  <c r="P2802" i="23"/>
  <c r="O2802" i="23"/>
  <c r="N2802" i="23"/>
  <c r="M2802" i="23"/>
  <c r="L2802" i="23"/>
  <c r="K2802" i="23"/>
  <c r="P2801" i="23"/>
  <c r="O2801" i="23"/>
  <c r="N2801" i="23"/>
  <c r="M2801" i="23"/>
  <c r="L2801" i="23"/>
  <c r="K2801" i="23"/>
  <c r="P2800" i="23"/>
  <c r="O2800" i="23"/>
  <c r="N2800" i="23"/>
  <c r="M2800" i="23"/>
  <c r="L2800" i="23"/>
  <c r="K2800" i="23"/>
  <c r="P2799" i="23"/>
  <c r="O2799" i="23"/>
  <c r="N2799" i="23"/>
  <c r="M2799" i="23"/>
  <c r="L2799" i="23"/>
  <c r="K2799" i="23"/>
  <c r="P2798" i="23"/>
  <c r="O2798" i="23"/>
  <c r="N2798" i="23"/>
  <c r="M2798" i="23"/>
  <c r="L2798" i="23"/>
  <c r="K2798" i="23"/>
  <c r="P2797" i="23"/>
  <c r="O2797" i="23"/>
  <c r="N2797" i="23"/>
  <c r="M2797" i="23"/>
  <c r="L2797" i="23"/>
  <c r="K2797" i="23"/>
  <c r="P2796" i="23"/>
  <c r="O2796" i="23"/>
  <c r="N2796" i="23"/>
  <c r="M2796" i="23"/>
  <c r="L2796" i="23"/>
  <c r="K2796" i="23"/>
  <c r="P2795" i="23"/>
  <c r="O2795" i="23"/>
  <c r="N2795" i="23"/>
  <c r="M2795" i="23"/>
  <c r="L2795" i="23"/>
  <c r="K2795" i="23"/>
  <c r="P2794" i="23"/>
  <c r="O2794" i="23"/>
  <c r="N2794" i="23"/>
  <c r="M2794" i="23"/>
  <c r="L2794" i="23"/>
  <c r="K2794" i="23"/>
  <c r="P2793" i="23"/>
  <c r="O2793" i="23"/>
  <c r="N2793" i="23"/>
  <c r="M2793" i="23"/>
  <c r="L2793" i="23"/>
  <c r="K2793" i="23"/>
  <c r="P2792" i="23"/>
  <c r="O2792" i="23"/>
  <c r="N2792" i="23"/>
  <c r="M2792" i="23"/>
  <c r="L2792" i="23"/>
  <c r="K2792" i="23"/>
  <c r="P2791" i="23"/>
  <c r="O2791" i="23"/>
  <c r="N2791" i="23"/>
  <c r="M2791" i="23"/>
  <c r="L2791" i="23"/>
  <c r="K2791" i="23"/>
  <c r="P2790" i="23"/>
  <c r="O2790" i="23"/>
  <c r="N2790" i="23"/>
  <c r="M2790" i="23"/>
  <c r="L2790" i="23"/>
  <c r="K2790" i="23"/>
  <c r="P2789" i="23"/>
  <c r="O2789" i="23"/>
  <c r="N2789" i="23"/>
  <c r="M2789" i="23"/>
  <c r="L2789" i="23"/>
  <c r="K2789" i="23"/>
  <c r="P2788" i="23"/>
  <c r="O2788" i="23"/>
  <c r="N2788" i="23"/>
  <c r="M2788" i="23"/>
  <c r="L2788" i="23"/>
  <c r="K2788" i="23"/>
  <c r="P2787" i="23"/>
  <c r="O2787" i="23"/>
  <c r="N2787" i="23"/>
  <c r="M2787" i="23"/>
  <c r="L2787" i="23"/>
  <c r="K2787" i="23"/>
  <c r="P2786" i="23"/>
  <c r="O2786" i="23"/>
  <c r="N2786" i="23"/>
  <c r="M2786" i="23"/>
  <c r="L2786" i="23"/>
  <c r="K2786" i="23"/>
  <c r="P2785" i="23"/>
  <c r="O2785" i="23"/>
  <c r="N2785" i="23"/>
  <c r="M2785" i="23"/>
  <c r="L2785" i="23"/>
  <c r="K2785" i="23"/>
  <c r="P2784" i="23"/>
  <c r="O2784" i="23"/>
  <c r="N2784" i="23"/>
  <c r="M2784" i="23"/>
  <c r="L2784" i="23"/>
  <c r="K2784" i="23"/>
  <c r="P2783" i="23"/>
  <c r="O2783" i="23"/>
  <c r="N2783" i="23"/>
  <c r="M2783" i="23"/>
  <c r="L2783" i="23"/>
  <c r="K2783" i="23"/>
  <c r="P2782" i="23"/>
  <c r="O2782" i="23"/>
  <c r="N2782" i="23"/>
  <c r="M2782" i="23"/>
  <c r="L2782" i="23"/>
  <c r="K2782" i="23"/>
  <c r="P2781" i="23"/>
  <c r="O2781" i="23"/>
  <c r="N2781" i="23"/>
  <c r="M2781" i="23"/>
  <c r="L2781" i="23"/>
  <c r="K2781" i="23"/>
  <c r="P2780" i="23"/>
  <c r="O2780" i="23"/>
  <c r="N2780" i="23"/>
  <c r="M2780" i="23"/>
  <c r="L2780" i="23"/>
  <c r="K2780" i="23"/>
  <c r="P2779" i="23"/>
  <c r="O2779" i="23"/>
  <c r="N2779" i="23"/>
  <c r="M2779" i="23"/>
  <c r="L2779" i="23"/>
  <c r="K2779" i="23"/>
  <c r="P2778" i="23"/>
  <c r="O2778" i="23"/>
  <c r="N2778" i="23"/>
  <c r="M2778" i="23"/>
  <c r="L2778" i="23"/>
  <c r="K2778" i="23"/>
  <c r="P2777" i="23"/>
  <c r="O2777" i="23"/>
  <c r="N2777" i="23"/>
  <c r="M2777" i="23"/>
  <c r="L2777" i="23"/>
  <c r="K2777" i="23"/>
  <c r="P2776" i="23"/>
  <c r="O2776" i="23"/>
  <c r="N2776" i="23"/>
  <c r="M2776" i="23"/>
  <c r="L2776" i="23"/>
  <c r="K2776" i="23"/>
  <c r="P2775" i="23"/>
  <c r="O2775" i="23"/>
  <c r="N2775" i="23"/>
  <c r="M2775" i="23"/>
  <c r="L2775" i="23"/>
  <c r="K2775" i="23"/>
  <c r="P2774" i="23"/>
  <c r="O2774" i="23"/>
  <c r="N2774" i="23"/>
  <c r="M2774" i="23"/>
  <c r="L2774" i="23"/>
  <c r="K2774" i="23"/>
  <c r="P2773" i="23"/>
  <c r="O2773" i="23"/>
  <c r="N2773" i="23"/>
  <c r="M2773" i="23"/>
  <c r="L2773" i="23"/>
  <c r="K2773" i="23"/>
  <c r="P2772" i="23"/>
  <c r="O2772" i="23"/>
  <c r="N2772" i="23"/>
  <c r="M2772" i="23"/>
  <c r="L2772" i="23"/>
  <c r="K2772" i="23"/>
  <c r="P2771" i="23"/>
  <c r="O2771" i="23"/>
  <c r="N2771" i="23"/>
  <c r="M2771" i="23"/>
  <c r="L2771" i="23"/>
  <c r="K2771" i="23"/>
  <c r="P2770" i="23"/>
  <c r="O2770" i="23"/>
  <c r="N2770" i="23"/>
  <c r="M2770" i="23"/>
  <c r="L2770" i="23"/>
  <c r="K2770" i="23"/>
  <c r="P2769" i="23"/>
  <c r="O2769" i="23"/>
  <c r="N2769" i="23"/>
  <c r="M2769" i="23"/>
  <c r="L2769" i="23"/>
  <c r="K2769" i="23"/>
  <c r="P2768" i="23"/>
  <c r="O2768" i="23"/>
  <c r="N2768" i="23"/>
  <c r="M2768" i="23"/>
  <c r="L2768" i="23"/>
  <c r="K2768" i="23"/>
  <c r="P2767" i="23"/>
  <c r="O2767" i="23"/>
  <c r="N2767" i="23"/>
  <c r="M2767" i="23"/>
  <c r="L2767" i="23"/>
  <c r="K2767" i="23"/>
  <c r="P2766" i="23"/>
  <c r="O2766" i="23"/>
  <c r="N2766" i="23"/>
  <c r="M2766" i="23"/>
  <c r="L2766" i="23"/>
  <c r="K2766" i="23"/>
  <c r="P2765" i="23"/>
  <c r="O2765" i="23"/>
  <c r="N2765" i="23"/>
  <c r="M2765" i="23"/>
  <c r="L2765" i="23"/>
  <c r="K2765" i="23"/>
  <c r="P2764" i="23"/>
  <c r="O2764" i="23"/>
  <c r="N2764" i="23"/>
  <c r="M2764" i="23"/>
  <c r="L2764" i="23"/>
  <c r="K2764" i="23"/>
  <c r="P2763" i="23"/>
  <c r="O2763" i="23"/>
  <c r="N2763" i="23"/>
  <c r="M2763" i="23"/>
  <c r="L2763" i="23"/>
  <c r="K2763" i="23"/>
  <c r="P2762" i="23"/>
  <c r="O2762" i="23"/>
  <c r="N2762" i="23"/>
  <c r="M2762" i="23"/>
  <c r="L2762" i="23"/>
  <c r="K2762" i="23"/>
  <c r="P2761" i="23"/>
  <c r="O2761" i="23"/>
  <c r="N2761" i="23"/>
  <c r="M2761" i="23"/>
  <c r="L2761" i="23"/>
  <c r="K2761" i="23"/>
  <c r="P2760" i="23"/>
  <c r="O2760" i="23"/>
  <c r="N2760" i="23"/>
  <c r="M2760" i="23"/>
  <c r="L2760" i="23"/>
  <c r="K2760" i="23"/>
  <c r="P2759" i="23"/>
  <c r="O2759" i="23"/>
  <c r="N2759" i="23"/>
  <c r="M2759" i="23"/>
  <c r="L2759" i="23"/>
  <c r="K2759" i="23"/>
  <c r="P2758" i="23"/>
  <c r="O2758" i="23"/>
  <c r="N2758" i="23"/>
  <c r="M2758" i="23"/>
  <c r="L2758" i="23"/>
  <c r="K2758" i="23"/>
  <c r="P2757" i="23"/>
  <c r="O2757" i="23"/>
  <c r="N2757" i="23"/>
  <c r="M2757" i="23"/>
  <c r="L2757" i="23"/>
  <c r="K2757" i="23"/>
  <c r="P2756" i="23"/>
  <c r="O2756" i="23"/>
  <c r="N2756" i="23"/>
  <c r="M2756" i="23"/>
  <c r="L2756" i="23"/>
  <c r="K2756" i="23"/>
  <c r="P2755" i="23"/>
  <c r="O2755" i="23"/>
  <c r="N2755" i="23"/>
  <c r="M2755" i="23"/>
  <c r="L2755" i="23"/>
  <c r="K2755" i="23"/>
  <c r="P2754" i="23"/>
  <c r="O2754" i="23"/>
  <c r="N2754" i="23"/>
  <c r="M2754" i="23"/>
  <c r="L2754" i="23"/>
  <c r="K2754" i="23"/>
  <c r="P2753" i="23"/>
  <c r="O2753" i="23"/>
  <c r="N2753" i="23"/>
  <c r="M2753" i="23"/>
  <c r="L2753" i="23"/>
  <c r="K2753" i="23"/>
  <c r="P2752" i="23"/>
  <c r="O2752" i="23"/>
  <c r="N2752" i="23"/>
  <c r="M2752" i="23"/>
  <c r="L2752" i="23"/>
  <c r="K2752" i="23"/>
  <c r="P2751" i="23"/>
  <c r="O2751" i="23"/>
  <c r="N2751" i="23"/>
  <c r="M2751" i="23"/>
  <c r="L2751" i="23"/>
  <c r="K2751" i="23"/>
  <c r="P2750" i="23"/>
  <c r="O2750" i="23"/>
  <c r="N2750" i="23"/>
  <c r="M2750" i="23"/>
  <c r="L2750" i="23"/>
  <c r="K2750" i="23"/>
  <c r="P2749" i="23"/>
  <c r="O2749" i="23"/>
  <c r="N2749" i="23"/>
  <c r="M2749" i="23"/>
  <c r="L2749" i="23"/>
  <c r="K2749" i="23"/>
  <c r="P2748" i="23"/>
  <c r="O2748" i="23"/>
  <c r="N2748" i="23"/>
  <c r="M2748" i="23"/>
  <c r="L2748" i="23"/>
  <c r="K2748" i="23"/>
  <c r="P2747" i="23"/>
  <c r="O2747" i="23"/>
  <c r="N2747" i="23"/>
  <c r="M2747" i="23"/>
  <c r="L2747" i="23"/>
  <c r="K2747" i="23"/>
  <c r="P2746" i="23"/>
  <c r="O2746" i="23"/>
  <c r="N2746" i="23"/>
  <c r="M2746" i="23"/>
  <c r="L2746" i="23"/>
  <c r="K2746" i="23"/>
  <c r="P2745" i="23"/>
  <c r="O2745" i="23"/>
  <c r="N2745" i="23"/>
  <c r="M2745" i="23"/>
  <c r="L2745" i="23"/>
  <c r="K2745" i="23"/>
  <c r="P2744" i="23"/>
  <c r="O2744" i="23"/>
  <c r="N2744" i="23"/>
  <c r="M2744" i="23"/>
  <c r="L2744" i="23"/>
  <c r="K2744" i="23"/>
  <c r="P2743" i="23"/>
  <c r="O2743" i="23"/>
  <c r="N2743" i="23"/>
  <c r="M2743" i="23"/>
  <c r="L2743" i="23"/>
  <c r="K2743" i="23"/>
  <c r="P2742" i="23"/>
  <c r="O2742" i="23"/>
  <c r="N2742" i="23"/>
  <c r="M2742" i="23"/>
  <c r="L2742" i="23"/>
  <c r="K2742" i="23"/>
  <c r="P2741" i="23"/>
  <c r="O2741" i="23"/>
  <c r="N2741" i="23"/>
  <c r="M2741" i="23"/>
  <c r="L2741" i="23"/>
  <c r="K2741" i="23"/>
  <c r="P2740" i="23"/>
  <c r="O2740" i="23"/>
  <c r="N2740" i="23"/>
  <c r="M2740" i="23"/>
  <c r="L2740" i="23"/>
  <c r="K2740" i="23"/>
  <c r="P2739" i="23"/>
  <c r="O2739" i="23"/>
  <c r="N2739" i="23"/>
  <c r="M2739" i="23"/>
  <c r="L2739" i="23"/>
  <c r="K2739" i="23"/>
  <c r="P2738" i="23"/>
  <c r="O2738" i="23"/>
  <c r="N2738" i="23"/>
  <c r="M2738" i="23"/>
  <c r="L2738" i="23"/>
  <c r="K2738" i="23"/>
  <c r="P2737" i="23"/>
  <c r="O2737" i="23"/>
  <c r="N2737" i="23"/>
  <c r="M2737" i="23"/>
  <c r="L2737" i="23"/>
  <c r="K2737" i="23"/>
  <c r="P2736" i="23"/>
  <c r="O2736" i="23"/>
  <c r="N2736" i="23"/>
  <c r="M2736" i="23"/>
  <c r="L2736" i="23"/>
  <c r="K2736" i="23"/>
  <c r="P2735" i="23"/>
  <c r="O2735" i="23"/>
  <c r="N2735" i="23"/>
  <c r="M2735" i="23"/>
  <c r="L2735" i="23"/>
  <c r="K2735" i="23"/>
  <c r="P2734" i="23"/>
  <c r="O2734" i="23"/>
  <c r="N2734" i="23"/>
  <c r="M2734" i="23"/>
  <c r="L2734" i="23"/>
  <c r="K2734" i="23"/>
  <c r="P2733" i="23"/>
  <c r="O2733" i="23"/>
  <c r="N2733" i="23"/>
  <c r="M2733" i="23"/>
  <c r="L2733" i="23"/>
  <c r="K2733" i="23"/>
  <c r="P2732" i="23"/>
  <c r="O2732" i="23"/>
  <c r="N2732" i="23"/>
  <c r="M2732" i="23"/>
  <c r="L2732" i="23"/>
  <c r="K2732" i="23"/>
  <c r="P2731" i="23"/>
  <c r="O2731" i="23"/>
  <c r="N2731" i="23"/>
  <c r="M2731" i="23"/>
  <c r="L2731" i="23"/>
  <c r="K2731" i="23"/>
  <c r="P2730" i="23"/>
  <c r="O2730" i="23"/>
  <c r="N2730" i="23"/>
  <c r="M2730" i="23"/>
  <c r="L2730" i="23"/>
  <c r="K2730" i="23"/>
  <c r="P2729" i="23"/>
  <c r="O2729" i="23"/>
  <c r="N2729" i="23"/>
  <c r="M2729" i="23"/>
  <c r="L2729" i="23"/>
  <c r="K2729" i="23"/>
  <c r="P2728" i="23"/>
  <c r="O2728" i="23"/>
  <c r="N2728" i="23"/>
  <c r="M2728" i="23"/>
  <c r="L2728" i="23"/>
  <c r="K2728" i="23"/>
  <c r="P2727" i="23"/>
  <c r="O2727" i="23"/>
  <c r="N2727" i="23"/>
  <c r="M2727" i="23"/>
  <c r="L2727" i="23"/>
  <c r="K2727" i="23"/>
  <c r="P2726" i="23"/>
  <c r="O2726" i="23"/>
  <c r="N2726" i="23"/>
  <c r="M2726" i="23"/>
  <c r="L2726" i="23"/>
  <c r="K2726" i="23"/>
  <c r="P2725" i="23"/>
  <c r="O2725" i="23"/>
  <c r="N2725" i="23"/>
  <c r="M2725" i="23"/>
  <c r="L2725" i="23"/>
  <c r="K2725" i="23"/>
  <c r="P2724" i="23"/>
  <c r="O2724" i="23"/>
  <c r="N2724" i="23"/>
  <c r="M2724" i="23"/>
  <c r="L2724" i="23"/>
  <c r="K2724" i="23"/>
  <c r="P2723" i="23"/>
  <c r="O2723" i="23"/>
  <c r="N2723" i="23"/>
  <c r="M2723" i="23"/>
  <c r="L2723" i="23"/>
  <c r="K2723" i="23"/>
  <c r="P2722" i="23"/>
  <c r="O2722" i="23"/>
  <c r="N2722" i="23"/>
  <c r="M2722" i="23"/>
  <c r="L2722" i="23"/>
  <c r="K2722" i="23"/>
  <c r="P2721" i="23"/>
  <c r="O2721" i="23"/>
  <c r="N2721" i="23"/>
  <c r="M2721" i="23"/>
  <c r="L2721" i="23"/>
  <c r="K2721" i="23"/>
  <c r="P2720" i="23"/>
  <c r="O2720" i="23"/>
  <c r="N2720" i="23"/>
  <c r="M2720" i="23"/>
  <c r="L2720" i="23"/>
  <c r="K2720" i="23"/>
  <c r="P2719" i="23"/>
  <c r="O2719" i="23"/>
  <c r="N2719" i="23"/>
  <c r="M2719" i="23"/>
  <c r="L2719" i="23"/>
  <c r="K2719" i="23"/>
  <c r="P2718" i="23"/>
  <c r="O2718" i="23"/>
  <c r="N2718" i="23"/>
  <c r="M2718" i="23"/>
  <c r="L2718" i="23"/>
  <c r="K2718" i="23"/>
  <c r="P2717" i="23"/>
  <c r="O2717" i="23"/>
  <c r="N2717" i="23"/>
  <c r="M2717" i="23"/>
  <c r="L2717" i="23"/>
  <c r="K2717" i="23"/>
  <c r="P2716" i="23"/>
  <c r="O2716" i="23"/>
  <c r="N2716" i="23"/>
  <c r="M2716" i="23"/>
  <c r="L2716" i="23"/>
  <c r="K2716" i="23"/>
  <c r="P2715" i="23"/>
  <c r="O2715" i="23"/>
  <c r="N2715" i="23"/>
  <c r="M2715" i="23"/>
  <c r="L2715" i="23"/>
  <c r="K2715" i="23"/>
  <c r="P2714" i="23"/>
  <c r="O2714" i="23"/>
  <c r="N2714" i="23"/>
  <c r="M2714" i="23"/>
  <c r="L2714" i="23"/>
  <c r="K2714" i="23"/>
  <c r="P2713" i="23"/>
  <c r="O2713" i="23"/>
  <c r="N2713" i="23"/>
  <c r="M2713" i="23"/>
  <c r="L2713" i="23"/>
  <c r="K2713" i="23"/>
  <c r="P2712" i="23"/>
  <c r="O2712" i="23"/>
  <c r="N2712" i="23"/>
  <c r="M2712" i="23"/>
  <c r="L2712" i="23"/>
  <c r="K2712" i="23"/>
  <c r="P2711" i="23"/>
  <c r="O2711" i="23"/>
  <c r="N2711" i="23"/>
  <c r="M2711" i="23"/>
  <c r="L2711" i="23"/>
  <c r="K2711" i="23"/>
  <c r="P2710" i="23"/>
  <c r="O2710" i="23"/>
  <c r="N2710" i="23"/>
  <c r="M2710" i="23"/>
  <c r="L2710" i="23"/>
  <c r="K2710" i="23"/>
  <c r="P2709" i="23"/>
  <c r="O2709" i="23"/>
  <c r="N2709" i="23"/>
  <c r="M2709" i="23"/>
  <c r="L2709" i="23"/>
  <c r="K2709" i="23"/>
  <c r="P2708" i="23"/>
  <c r="O2708" i="23"/>
  <c r="N2708" i="23"/>
  <c r="M2708" i="23"/>
  <c r="L2708" i="23"/>
  <c r="K2708" i="23"/>
  <c r="P2707" i="23"/>
  <c r="O2707" i="23"/>
  <c r="N2707" i="23"/>
  <c r="M2707" i="23"/>
  <c r="L2707" i="23"/>
  <c r="K2707" i="23"/>
  <c r="P2706" i="23"/>
  <c r="O2706" i="23"/>
  <c r="N2706" i="23"/>
  <c r="M2706" i="23"/>
  <c r="L2706" i="23"/>
  <c r="K2706" i="23"/>
  <c r="P2705" i="23"/>
  <c r="O2705" i="23"/>
  <c r="N2705" i="23"/>
  <c r="M2705" i="23"/>
  <c r="L2705" i="23"/>
  <c r="K2705" i="23"/>
  <c r="P2704" i="23"/>
  <c r="O2704" i="23"/>
  <c r="N2704" i="23"/>
  <c r="M2704" i="23"/>
  <c r="L2704" i="23"/>
  <c r="K2704" i="23"/>
  <c r="P2703" i="23"/>
  <c r="O2703" i="23"/>
  <c r="N2703" i="23"/>
  <c r="M2703" i="23"/>
  <c r="L2703" i="23"/>
  <c r="K2703" i="23"/>
  <c r="P2702" i="23"/>
  <c r="O2702" i="23"/>
  <c r="N2702" i="23"/>
  <c r="M2702" i="23"/>
  <c r="L2702" i="23"/>
  <c r="K2702" i="23"/>
  <c r="P2701" i="23"/>
  <c r="O2701" i="23"/>
  <c r="N2701" i="23"/>
  <c r="M2701" i="23"/>
  <c r="L2701" i="23"/>
  <c r="K2701" i="23"/>
  <c r="P2700" i="23"/>
  <c r="O2700" i="23"/>
  <c r="N2700" i="23"/>
  <c r="M2700" i="23"/>
  <c r="L2700" i="23"/>
  <c r="K2700" i="23"/>
  <c r="P2699" i="23"/>
  <c r="O2699" i="23"/>
  <c r="N2699" i="23"/>
  <c r="M2699" i="23"/>
  <c r="L2699" i="23"/>
  <c r="K2699" i="23"/>
  <c r="P2698" i="23"/>
  <c r="O2698" i="23"/>
  <c r="N2698" i="23"/>
  <c r="M2698" i="23"/>
  <c r="L2698" i="23"/>
  <c r="K2698" i="23"/>
  <c r="P2697" i="23"/>
  <c r="O2697" i="23"/>
  <c r="N2697" i="23"/>
  <c r="M2697" i="23"/>
  <c r="L2697" i="23"/>
  <c r="K2697" i="23"/>
  <c r="P2696" i="23"/>
  <c r="O2696" i="23"/>
  <c r="N2696" i="23"/>
  <c r="M2696" i="23"/>
  <c r="L2696" i="23"/>
  <c r="K2696" i="23"/>
  <c r="P2695" i="23"/>
  <c r="O2695" i="23"/>
  <c r="N2695" i="23"/>
  <c r="M2695" i="23"/>
  <c r="L2695" i="23"/>
  <c r="K2695" i="23"/>
  <c r="P2694" i="23"/>
  <c r="O2694" i="23"/>
  <c r="N2694" i="23"/>
  <c r="M2694" i="23"/>
  <c r="L2694" i="23"/>
  <c r="K2694" i="23"/>
  <c r="P2693" i="23"/>
  <c r="O2693" i="23"/>
  <c r="N2693" i="23"/>
  <c r="M2693" i="23"/>
  <c r="L2693" i="23"/>
  <c r="K2693" i="23"/>
  <c r="P2692" i="23"/>
  <c r="O2692" i="23"/>
  <c r="N2692" i="23"/>
  <c r="M2692" i="23"/>
  <c r="L2692" i="23"/>
  <c r="K2692" i="23"/>
  <c r="P2691" i="23"/>
  <c r="O2691" i="23"/>
  <c r="N2691" i="23"/>
  <c r="M2691" i="23"/>
  <c r="L2691" i="23"/>
  <c r="K2691" i="23"/>
  <c r="P2690" i="23"/>
  <c r="O2690" i="23"/>
  <c r="N2690" i="23"/>
  <c r="M2690" i="23"/>
  <c r="L2690" i="23"/>
  <c r="K2690" i="23"/>
  <c r="P2689" i="23"/>
  <c r="O2689" i="23"/>
  <c r="N2689" i="23"/>
  <c r="M2689" i="23"/>
  <c r="L2689" i="23"/>
  <c r="K2689" i="23"/>
  <c r="P2688" i="23"/>
  <c r="O2688" i="23"/>
  <c r="N2688" i="23"/>
  <c r="M2688" i="23"/>
  <c r="L2688" i="23"/>
  <c r="K2688" i="23"/>
  <c r="P2687" i="23"/>
  <c r="O2687" i="23"/>
  <c r="N2687" i="23"/>
  <c r="M2687" i="23"/>
  <c r="L2687" i="23"/>
  <c r="K2687" i="23"/>
  <c r="P2686" i="23"/>
  <c r="O2686" i="23"/>
  <c r="N2686" i="23"/>
  <c r="M2686" i="23"/>
  <c r="L2686" i="23"/>
  <c r="K2686" i="23"/>
  <c r="P2685" i="23"/>
  <c r="O2685" i="23"/>
  <c r="N2685" i="23"/>
  <c r="M2685" i="23"/>
  <c r="L2685" i="23"/>
  <c r="K2685" i="23"/>
  <c r="P2684" i="23"/>
  <c r="O2684" i="23"/>
  <c r="N2684" i="23"/>
  <c r="M2684" i="23"/>
  <c r="L2684" i="23"/>
  <c r="K2684" i="23"/>
  <c r="P2683" i="23"/>
  <c r="O2683" i="23"/>
  <c r="N2683" i="23"/>
  <c r="M2683" i="23"/>
  <c r="L2683" i="23"/>
  <c r="K2683" i="23"/>
  <c r="P2682" i="23"/>
  <c r="O2682" i="23"/>
  <c r="N2682" i="23"/>
  <c r="M2682" i="23"/>
  <c r="L2682" i="23"/>
  <c r="K2682" i="23"/>
  <c r="P2681" i="23"/>
  <c r="O2681" i="23"/>
  <c r="N2681" i="23"/>
  <c r="M2681" i="23"/>
  <c r="L2681" i="23"/>
  <c r="K2681" i="23"/>
  <c r="P2680" i="23"/>
  <c r="O2680" i="23"/>
  <c r="N2680" i="23"/>
  <c r="M2680" i="23"/>
  <c r="L2680" i="23"/>
  <c r="K2680" i="23"/>
  <c r="P2679" i="23"/>
  <c r="O2679" i="23"/>
  <c r="N2679" i="23"/>
  <c r="M2679" i="23"/>
  <c r="L2679" i="23"/>
  <c r="K2679" i="23"/>
  <c r="P2678" i="23"/>
  <c r="O2678" i="23"/>
  <c r="N2678" i="23"/>
  <c r="M2678" i="23"/>
  <c r="L2678" i="23"/>
  <c r="K2678" i="23"/>
  <c r="P2677" i="23"/>
  <c r="O2677" i="23"/>
  <c r="N2677" i="23"/>
  <c r="M2677" i="23"/>
  <c r="L2677" i="23"/>
  <c r="K2677" i="23"/>
  <c r="P2676" i="23"/>
  <c r="O2676" i="23"/>
  <c r="N2676" i="23"/>
  <c r="M2676" i="23"/>
  <c r="L2676" i="23"/>
  <c r="K2676" i="23"/>
  <c r="P2675" i="23"/>
  <c r="O2675" i="23"/>
  <c r="N2675" i="23"/>
  <c r="M2675" i="23"/>
  <c r="L2675" i="23"/>
  <c r="K2675" i="23"/>
  <c r="P2674" i="23"/>
  <c r="O2674" i="23"/>
  <c r="N2674" i="23"/>
  <c r="M2674" i="23"/>
  <c r="L2674" i="23"/>
  <c r="K2674" i="23"/>
  <c r="P2673" i="23"/>
  <c r="O2673" i="23"/>
  <c r="N2673" i="23"/>
  <c r="M2673" i="23"/>
  <c r="L2673" i="23"/>
  <c r="K2673" i="23"/>
  <c r="P2672" i="23"/>
  <c r="O2672" i="23"/>
  <c r="N2672" i="23"/>
  <c r="M2672" i="23"/>
  <c r="L2672" i="23"/>
  <c r="K2672" i="23"/>
  <c r="P2671" i="23"/>
  <c r="O2671" i="23"/>
  <c r="N2671" i="23"/>
  <c r="M2671" i="23"/>
  <c r="L2671" i="23"/>
  <c r="K2671" i="23"/>
  <c r="P2670" i="23"/>
  <c r="O2670" i="23"/>
  <c r="N2670" i="23"/>
  <c r="M2670" i="23"/>
  <c r="L2670" i="23"/>
  <c r="K2670" i="23"/>
  <c r="P2669" i="23"/>
  <c r="O2669" i="23"/>
  <c r="N2669" i="23"/>
  <c r="M2669" i="23"/>
  <c r="L2669" i="23"/>
  <c r="K2669" i="23"/>
  <c r="P2668" i="23"/>
  <c r="O2668" i="23"/>
  <c r="N2668" i="23"/>
  <c r="M2668" i="23"/>
  <c r="L2668" i="23"/>
  <c r="K2668" i="23"/>
  <c r="P2667" i="23"/>
  <c r="O2667" i="23"/>
  <c r="N2667" i="23"/>
  <c r="M2667" i="23"/>
  <c r="L2667" i="23"/>
  <c r="K2667" i="23"/>
  <c r="P2666" i="23"/>
  <c r="O2666" i="23"/>
  <c r="N2666" i="23"/>
  <c r="M2666" i="23"/>
  <c r="L2666" i="23"/>
  <c r="K2666" i="23"/>
  <c r="P2665" i="23"/>
  <c r="O2665" i="23"/>
  <c r="N2665" i="23"/>
  <c r="M2665" i="23"/>
  <c r="L2665" i="23"/>
  <c r="K2665" i="23"/>
  <c r="P2664" i="23"/>
  <c r="O2664" i="23"/>
  <c r="N2664" i="23"/>
  <c r="M2664" i="23"/>
  <c r="L2664" i="23"/>
  <c r="K2664" i="23"/>
  <c r="P2663" i="23"/>
  <c r="O2663" i="23"/>
  <c r="N2663" i="23"/>
  <c r="M2663" i="23"/>
  <c r="L2663" i="23"/>
  <c r="K2663" i="23"/>
  <c r="P2662" i="23"/>
  <c r="O2662" i="23"/>
  <c r="N2662" i="23"/>
  <c r="M2662" i="23"/>
  <c r="L2662" i="23"/>
  <c r="K2662" i="23"/>
  <c r="P2661" i="23"/>
  <c r="O2661" i="23"/>
  <c r="N2661" i="23"/>
  <c r="M2661" i="23"/>
  <c r="L2661" i="23"/>
  <c r="K2661" i="23"/>
  <c r="P2660" i="23"/>
  <c r="O2660" i="23"/>
  <c r="N2660" i="23"/>
  <c r="M2660" i="23"/>
  <c r="L2660" i="23"/>
  <c r="K2660" i="23"/>
  <c r="P2659" i="23"/>
  <c r="O2659" i="23"/>
  <c r="N2659" i="23"/>
  <c r="M2659" i="23"/>
  <c r="L2659" i="23"/>
  <c r="K2659" i="23"/>
  <c r="P2658" i="23"/>
  <c r="O2658" i="23"/>
  <c r="N2658" i="23"/>
  <c r="M2658" i="23"/>
  <c r="L2658" i="23"/>
  <c r="K2658" i="23"/>
  <c r="P2657" i="23"/>
  <c r="O2657" i="23"/>
  <c r="N2657" i="23"/>
  <c r="M2657" i="23"/>
  <c r="L2657" i="23"/>
  <c r="K2657" i="23"/>
  <c r="P2656" i="23"/>
  <c r="O2656" i="23"/>
  <c r="N2656" i="23"/>
  <c r="M2656" i="23"/>
  <c r="L2656" i="23"/>
  <c r="K2656" i="23"/>
  <c r="P2655" i="23"/>
  <c r="O2655" i="23"/>
  <c r="N2655" i="23"/>
  <c r="M2655" i="23"/>
  <c r="L2655" i="23"/>
  <c r="K2655" i="23"/>
  <c r="P2654" i="23"/>
  <c r="O2654" i="23"/>
  <c r="N2654" i="23"/>
  <c r="M2654" i="23"/>
  <c r="L2654" i="23"/>
  <c r="K2654" i="23"/>
  <c r="P2653" i="23"/>
  <c r="O2653" i="23"/>
  <c r="N2653" i="23"/>
  <c r="M2653" i="23"/>
  <c r="L2653" i="23"/>
  <c r="K2653" i="23"/>
  <c r="P2652" i="23"/>
  <c r="O2652" i="23"/>
  <c r="N2652" i="23"/>
  <c r="M2652" i="23"/>
  <c r="L2652" i="23"/>
  <c r="K2652" i="23"/>
  <c r="P2651" i="23"/>
  <c r="O2651" i="23"/>
  <c r="N2651" i="23"/>
  <c r="M2651" i="23"/>
  <c r="L2651" i="23"/>
  <c r="K2651" i="23"/>
  <c r="P2650" i="23"/>
  <c r="O2650" i="23"/>
  <c r="N2650" i="23"/>
  <c r="M2650" i="23"/>
  <c r="L2650" i="23"/>
  <c r="K2650" i="23"/>
  <c r="P2649" i="23"/>
  <c r="O2649" i="23"/>
  <c r="N2649" i="23"/>
  <c r="M2649" i="23"/>
  <c r="L2649" i="23"/>
  <c r="K2649" i="23"/>
  <c r="P2648" i="23"/>
  <c r="O2648" i="23"/>
  <c r="N2648" i="23"/>
  <c r="M2648" i="23"/>
  <c r="L2648" i="23"/>
  <c r="K2648" i="23"/>
  <c r="P2647" i="23"/>
  <c r="O2647" i="23"/>
  <c r="N2647" i="23"/>
  <c r="M2647" i="23"/>
  <c r="L2647" i="23"/>
  <c r="K2647" i="23"/>
  <c r="P2646" i="23"/>
  <c r="O2646" i="23"/>
  <c r="N2646" i="23"/>
  <c r="M2646" i="23"/>
  <c r="L2646" i="23"/>
  <c r="K2646" i="23"/>
  <c r="P2645" i="23"/>
  <c r="O2645" i="23"/>
  <c r="N2645" i="23"/>
  <c r="M2645" i="23"/>
  <c r="L2645" i="23"/>
  <c r="K2645" i="23"/>
  <c r="P2644" i="23"/>
  <c r="O2644" i="23"/>
  <c r="N2644" i="23"/>
  <c r="M2644" i="23"/>
  <c r="L2644" i="23"/>
  <c r="K2644" i="23"/>
  <c r="P2643" i="23"/>
  <c r="O2643" i="23"/>
  <c r="N2643" i="23"/>
  <c r="M2643" i="23"/>
  <c r="L2643" i="23"/>
  <c r="K2643" i="23"/>
  <c r="P2642" i="23"/>
  <c r="O2642" i="23"/>
  <c r="N2642" i="23"/>
  <c r="M2642" i="23"/>
  <c r="L2642" i="23"/>
  <c r="K2642" i="23"/>
  <c r="P2641" i="23"/>
  <c r="O2641" i="23"/>
  <c r="N2641" i="23"/>
  <c r="M2641" i="23"/>
  <c r="L2641" i="23"/>
  <c r="K2641" i="23"/>
  <c r="P2640" i="23"/>
  <c r="O2640" i="23"/>
  <c r="N2640" i="23"/>
  <c r="M2640" i="23"/>
  <c r="L2640" i="23"/>
  <c r="K2640" i="23"/>
  <c r="P2639" i="23"/>
  <c r="O2639" i="23"/>
  <c r="N2639" i="23"/>
  <c r="M2639" i="23"/>
  <c r="L2639" i="23"/>
  <c r="K2639" i="23"/>
  <c r="P2638" i="23"/>
  <c r="O2638" i="23"/>
  <c r="N2638" i="23"/>
  <c r="M2638" i="23"/>
  <c r="L2638" i="23"/>
  <c r="K2638" i="23"/>
  <c r="P2637" i="23"/>
  <c r="O2637" i="23"/>
  <c r="N2637" i="23"/>
  <c r="M2637" i="23"/>
  <c r="L2637" i="23"/>
  <c r="K2637" i="23"/>
  <c r="P2636" i="23"/>
  <c r="O2636" i="23"/>
  <c r="N2636" i="23"/>
  <c r="M2636" i="23"/>
  <c r="L2636" i="23"/>
  <c r="K2636" i="23"/>
  <c r="P2635" i="23"/>
  <c r="O2635" i="23"/>
  <c r="N2635" i="23"/>
  <c r="M2635" i="23"/>
  <c r="L2635" i="23"/>
  <c r="K2635" i="23"/>
  <c r="P2634" i="23"/>
  <c r="O2634" i="23"/>
  <c r="N2634" i="23"/>
  <c r="M2634" i="23"/>
  <c r="L2634" i="23"/>
  <c r="K2634" i="23"/>
  <c r="P2633" i="23"/>
  <c r="O2633" i="23"/>
  <c r="N2633" i="23"/>
  <c r="M2633" i="23"/>
  <c r="L2633" i="23"/>
  <c r="K2633" i="23"/>
  <c r="P2632" i="23"/>
  <c r="O2632" i="23"/>
  <c r="N2632" i="23"/>
  <c r="M2632" i="23"/>
  <c r="L2632" i="23"/>
  <c r="K2632" i="23"/>
  <c r="P2631" i="23"/>
  <c r="O2631" i="23"/>
  <c r="N2631" i="23"/>
  <c r="M2631" i="23"/>
  <c r="L2631" i="23"/>
  <c r="K2631" i="23"/>
  <c r="P2630" i="23"/>
  <c r="O2630" i="23"/>
  <c r="N2630" i="23"/>
  <c r="M2630" i="23"/>
  <c r="L2630" i="23"/>
  <c r="K2630" i="23"/>
  <c r="P2629" i="23"/>
  <c r="O2629" i="23"/>
  <c r="N2629" i="23"/>
  <c r="M2629" i="23"/>
  <c r="L2629" i="23"/>
  <c r="K2629" i="23"/>
  <c r="P2628" i="23"/>
  <c r="O2628" i="23"/>
  <c r="N2628" i="23"/>
  <c r="M2628" i="23"/>
  <c r="L2628" i="23"/>
  <c r="K2628" i="23"/>
  <c r="P2627" i="23"/>
  <c r="O2627" i="23"/>
  <c r="N2627" i="23"/>
  <c r="M2627" i="23"/>
  <c r="L2627" i="23"/>
  <c r="K2627" i="23"/>
  <c r="P2626" i="23"/>
  <c r="O2626" i="23"/>
  <c r="N2626" i="23"/>
  <c r="M2626" i="23"/>
  <c r="L2626" i="23"/>
  <c r="K2626" i="23"/>
  <c r="P2625" i="23"/>
  <c r="O2625" i="23"/>
  <c r="N2625" i="23"/>
  <c r="M2625" i="23"/>
  <c r="L2625" i="23"/>
  <c r="K2625" i="23"/>
  <c r="P2624" i="23"/>
  <c r="O2624" i="23"/>
  <c r="N2624" i="23"/>
  <c r="M2624" i="23"/>
  <c r="L2624" i="23"/>
  <c r="K2624" i="23"/>
  <c r="P2623" i="23"/>
  <c r="O2623" i="23"/>
  <c r="N2623" i="23"/>
  <c r="M2623" i="23"/>
  <c r="L2623" i="23"/>
  <c r="K2623" i="23"/>
  <c r="P2622" i="23"/>
  <c r="O2622" i="23"/>
  <c r="N2622" i="23"/>
  <c r="M2622" i="23"/>
  <c r="L2622" i="23"/>
  <c r="K2622" i="23"/>
  <c r="P2621" i="23"/>
  <c r="O2621" i="23"/>
  <c r="N2621" i="23"/>
  <c r="M2621" i="23"/>
  <c r="L2621" i="23"/>
  <c r="K2621" i="23"/>
  <c r="P2620" i="23"/>
  <c r="O2620" i="23"/>
  <c r="N2620" i="23"/>
  <c r="M2620" i="23"/>
  <c r="L2620" i="23"/>
  <c r="K2620" i="23"/>
  <c r="P2619" i="23"/>
  <c r="O2619" i="23"/>
  <c r="N2619" i="23"/>
  <c r="M2619" i="23"/>
  <c r="L2619" i="23"/>
  <c r="K2619" i="23"/>
  <c r="P2618" i="23"/>
  <c r="O2618" i="23"/>
  <c r="N2618" i="23"/>
  <c r="M2618" i="23"/>
  <c r="L2618" i="23"/>
  <c r="K2618" i="23"/>
  <c r="P2617" i="23"/>
  <c r="O2617" i="23"/>
  <c r="N2617" i="23"/>
  <c r="M2617" i="23"/>
  <c r="L2617" i="23"/>
  <c r="K2617" i="23"/>
  <c r="P2616" i="23"/>
  <c r="O2616" i="23"/>
  <c r="N2616" i="23"/>
  <c r="M2616" i="23"/>
  <c r="L2616" i="23"/>
  <c r="K2616" i="23"/>
  <c r="P2615" i="23"/>
  <c r="O2615" i="23"/>
  <c r="N2615" i="23"/>
  <c r="M2615" i="23"/>
  <c r="L2615" i="23"/>
  <c r="K2615" i="23"/>
  <c r="P2614" i="23"/>
  <c r="O2614" i="23"/>
  <c r="N2614" i="23"/>
  <c r="M2614" i="23"/>
  <c r="L2614" i="23"/>
  <c r="K2614" i="23"/>
  <c r="P2613" i="23"/>
  <c r="O2613" i="23"/>
  <c r="N2613" i="23"/>
  <c r="M2613" i="23"/>
  <c r="L2613" i="23"/>
  <c r="K2613" i="23"/>
  <c r="P2612" i="23"/>
  <c r="O2612" i="23"/>
  <c r="N2612" i="23"/>
  <c r="M2612" i="23"/>
  <c r="L2612" i="23"/>
  <c r="K2612" i="23"/>
  <c r="P2611" i="23"/>
  <c r="O2611" i="23"/>
  <c r="N2611" i="23"/>
  <c r="M2611" i="23"/>
  <c r="L2611" i="23"/>
  <c r="K2611" i="23"/>
  <c r="P2610" i="23"/>
  <c r="O2610" i="23"/>
  <c r="N2610" i="23"/>
  <c r="M2610" i="23"/>
  <c r="L2610" i="23"/>
  <c r="K2610" i="23"/>
  <c r="P2609" i="23"/>
  <c r="O2609" i="23"/>
  <c r="N2609" i="23"/>
  <c r="M2609" i="23"/>
  <c r="L2609" i="23"/>
  <c r="K2609" i="23"/>
  <c r="P2608" i="23"/>
  <c r="O2608" i="23"/>
  <c r="N2608" i="23"/>
  <c r="M2608" i="23"/>
  <c r="L2608" i="23"/>
  <c r="K2608" i="23"/>
  <c r="P2607" i="23"/>
  <c r="O2607" i="23"/>
  <c r="N2607" i="23"/>
  <c r="M2607" i="23"/>
  <c r="L2607" i="23"/>
  <c r="K2607" i="23"/>
  <c r="P2606" i="23"/>
  <c r="O2606" i="23"/>
  <c r="N2606" i="23"/>
  <c r="M2606" i="23"/>
  <c r="L2606" i="23"/>
  <c r="K2606" i="23"/>
  <c r="P2605" i="23"/>
  <c r="O2605" i="23"/>
  <c r="N2605" i="23"/>
  <c r="M2605" i="23"/>
  <c r="L2605" i="23"/>
  <c r="K2605" i="23"/>
  <c r="P2604" i="23"/>
  <c r="O2604" i="23"/>
  <c r="N2604" i="23"/>
  <c r="M2604" i="23"/>
  <c r="L2604" i="23"/>
  <c r="K2604" i="23"/>
  <c r="P2603" i="23"/>
  <c r="O2603" i="23"/>
  <c r="N2603" i="23"/>
  <c r="M2603" i="23"/>
  <c r="L2603" i="23"/>
  <c r="K2603" i="23"/>
  <c r="P2602" i="23"/>
  <c r="O2602" i="23"/>
  <c r="N2602" i="23"/>
  <c r="M2602" i="23"/>
  <c r="L2602" i="23"/>
  <c r="K2602" i="23"/>
  <c r="P2601" i="23"/>
  <c r="O2601" i="23"/>
  <c r="N2601" i="23"/>
  <c r="M2601" i="23"/>
  <c r="L2601" i="23"/>
  <c r="K2601" i="23"/>
  <c r="P2600" i="23"/>
  <c r="O2600" i="23"/>
  <c r="N2600" i="23"/>
  <c r="M2600" i="23"/>
  <c r="L2600" i="23"/>
  <c r="K2600" i="23"/>
  <c r="P2599" i="23"/>
  <c r="O2599" i="23"/>
  <c r="N2599" i="23"/>
  <c r="M2599" i="23"/>
  <c r="L2599" i="23"/>
  <c r="K2599" i="23"/>
  <c r="P2598" i="23"/>
  <c r="O2598" i="23"/>
  <c r="N2598" i="23"/>
  <c r="M2598" i="23"/>
  <c r="L2598" i="23"/>
  <c r="K2598" i="23"/>
  <c r="P2597" i="23"/>
  <c r="O2597" i="23"/>
  <c r="N2597" i="23"/>
  <c r="M2597" i="23"/>
  <c r="L2597" i="23"/>
  <c r="K2597" i="23"/>
  <c r="P2596" i="23"/>
  <c r="O2596" i="23"/>
  <c r="N2596" i="23"/>
  <c r="M2596" i="23"/>
  <c r="L2596" i="23"/>
  <c r="K2596" i="23"/>
  <c r="P2595" i="23"/>
  <c r="O2595" i="23"/>
  <c r="N2595" i="23"/>
  <c r="M2595" i="23"/>
  <c r="L2595" i="23"/>
  <c r="K2595" i="23"/>
  <c r="P2594" i="23"/>
  <c r="O2594" i="23"/>
  <c r="N2594" i="23"/>
  <c r="M2594" i="23"/>
  <c r="L2594" i="23"/>
  <c r="K2594" i="23"/>
  <c r="P2593" i="23"/>
  <c r="O2593" i="23"/>
  <c r="N2593" i="23"/>
  <c r="M2593" i="23"/>
  <c r="L2593" i="23"/>
  <c r="K2593" i="23"/>
  <c r="P2592" i="23"/>
  <c r="O2592" i="23"/>
  <c r="N2592" i="23"/>
  <c r="M2592" i="23"/>
  <c r="L2592" i="23"/>
  <c r="K2592" i="23"/>
  <c r="P2591" i="23"/>
  <c r="O2591" i="23"/>
  <c r="N2591" i="23"/>
  <c r="M2591" i="23"/>
  <c r="L2591" i="23"/>
  <c r="K2591" i="23"/>
  <c r="P2590" i="23"/>
  <c r="O2590" i="23"/>
  <c r="N2590" i="23"/>
  <c r="M2590" i="23"/>
  <c r="L2590" i="23"/>
  <c r="K2590" i="23"/>
  <c r="P2589" i="23"/>
  <c r="O2589" i="23"/>
  <c r="N2589" i="23"/>
  <c r="M2589" i="23"/>
  <c r="L2589" i="23"/>
  <c r="K2589" i="23"/>
  <c r="P2588" i="23"/>
  <c r="O2588" i="23"/>
  <c r="N2588" i="23"/>
  <c r="M2588" i="23"/>
  <c r="L2588" i="23"/>
  <c r="K2588" i="23"/>
  <c r="P2587" i="23"/>
  <c r="O2587" i="23"/>
  <c r="N2587" i="23"/>
  <c r="M2587" i="23"/>
  <c r="L2587" i="23"/>
  <c r="K2587" i="23"/>
  <c r="P2586" i="23"/>
  <c r="O2586" i="23"/>
  <c r="N2586" i="23"/>
  <c r="M2586" i="23"/>
  <c r="L2586" i="23"/>
  <c r="K2586" i="23"/>
  <c r="P2585" i="23"/>
  <c r="O2585" i="23"/>
  <c r="N2585" i="23"/>
  <c r="M2585" i="23"/>
  <c r="L2585" i="23"/>
  <c r="K2585" i="23"/>
  <c r="P2584" i="23"/>
  <c r="O2584" i="23"/>
  <c r="N2584" i="23"/>
  <c r="M2584" i="23"/>
  <c r="L2584" i="23"/>
  <c r="K2584" i="23"/>
  <c r="P2583" i="23"/>
  <c r="O2583" i="23"/>
  <c r="N2583" i="23"/>
  <c r="M2583" i="23"/>
  <c r="L2583" i="23"/>
  <c r="K2583" i="23"/>
  <c r="P2582" i="23"/>
  <c r="O2582" i="23"/>
  <c r="N2582" i="23"/>
  <c r="M2582" i="23"/>
  <c r="L2582" i="23"/>
  <c r="K2582" i="23"/>
  <c r="P2581" i="23"/>
  <c r="O2581" i="23"/>
  <c r="N2581" i="23"/>
  <c r="M2581" i="23"/>
  <c r="L2581" i="23"/>
  <c r="K2581" i="23"/>
  <c r="P2580" i="23"/>
  <c r="O2580" i="23"/>
  <c r="N2580" i="23"/>
  <c r="M2580" i="23"/>
  <c r="L2580" i="23"/>
  <c r="K2580" i="23"/>
  <c r="P2579" i="23"/>
  <c r="O2579" i="23"/>
  <c r="N2579" i="23"/>
  <c r="M2579" i="23"/>
  <c r="L2579" i="23"/>
  <c r="K2579" i="23"/>
  <c r="P2578" i="23"/>
  <c r="O2578" i="23"/>
  <c r="N2578" i="23"/>
  <c r="M2578" i="23"/>
  <c r="L2578" i="23"/>
  <c r="K2578" i="23"/>
  <c r="P2577" i="23"/>
  <c r="O2577" i="23"/>
  <c r="N2577" i="23"/>
  <c r="M2577" i="23"/>
  <c r="L2577" i="23"/>
  <c r="K2577" i="23"/>
  <c r="P2576" i="23"/>
  <c r="O2576" i="23"/>
  <c r="N2576" i="23"/>
  <c r="M2576" i="23"/>
  <c r="L2576" i="23"/>
  <c r="K2576" i="23"/>
  <c r="P2575" i="23"/>
  <c r="O2575" i="23"/>
  <c r="N2575" i="23"/>
  <c r="M2575" i="23"/>
  <c r="L2575" i="23"/>
  <c r="K2575" i="23"/>
  <c r="P2574" i="23"/>
  <c r="O2574" i="23"/>
  <c r="N2574" i="23"/>
  <c r="M2574" i="23"/>
  <c r="L2574" i="23"/>
  <c r="K2574" i="23"/>
  <c r="P2573" i="23"/>
  <c r="O2573" i="23"/>
  <c r="N2573" i="23"/>
  <c r="M2573" i="23"/>
  <c r="L2573" i="23"/>
  <c r="K2573" i="23"/>
  <c r="P2572" i="23"/>
  <c r="O2572" i="23"/>
  <c r="N2572" i="23"/>
  <c r="M2572" i="23"/>
  <c r="L2572" i="23"/>
  <c r="K2572" i="23"/>
  <c r="P2571" i="23"/>
  <c r="O2571" i="23"/>
  <c r="N2571" i="23"/>
  <c r="M2571" i="23"/>
  <c r="L2571" i="23"/>
  <c r="K2571" i="23"/>
  <c r="P2570" i="23"/>
  <c r="O2570" i="23"/>
  <c r="N2570" i="23"/>
  <c r="M2570" i="23"/>
  <c r="L2570" i="23"/>
  <c r="K2570" i="23"/>
  <c r="P2569" i="23"/>
  <c r="O2569" i="23"/>
  <c r="N2569" i="23"/>
  <c r="M2569" i="23"/>
  <c r="L2569" i="23"/>
  <c r="K2569" i="23"/>
  <c r="P2568" i="23"/>
  <c r="O2568" i="23"/>
  <c r="N2568" i="23"/>
  <c r="M2568" i="23"/>
  <c r="L2568" i="23"/>
  <c r="K2568" i="23"/>
  <c r="P2567" i="23"/>
  <c r="O2567" i="23"/>
  <c r="N2567" i="23"/>
  <c r="M2567" i="23"/>
  <c r="L2567" i="23"/>
  <c r="K2567" i="23"/>
  <c r="P2566" i="23"/>
  <c r="O2566" i="23"/>
  <c r="N2566" i="23"/>
  <c r="M2566" i="23"/>
  <c r="L2566" i="23"/>
  <c r="K2566" i="23"/>
  <c r="P2565" i="23"/>
  <c r="O2565" i="23"/>
  <c r="N2565" i="23"/>
  <c r="M2565" i="23"/>
  <c r="L2565" i="23"/>
  <c r="K2565" i="23"/>
  <c r="P2564" i="23"/>
  <c r="O2564" i="23"/>
  <c r="N2564" i="23"/>
  <c r="M2564" i="23"/>
  <c r="L2564" i="23"/>
  <c r="K2564" i="23"/>
  <c r="P2563" i="23"/>
  <c r="O2563" i="23"/>
  <c r="N2563" i="23"/>
  <c r="M2563" i="23"/>
  <c r="L2563" i="23"/>
  <c r="K2563" i="23"/>
  <c r="P2562" i="23"/>
  <c r="O2562" i="23"/>
  <c r="N2562" i="23"/>
  <c r="M2562" i="23"/>
  <c r="L2562" i="23"/>
  <c r="K2562" i="23"/>
  <c r="P2561" i="23"/>
  <c r="O2561" i="23"/>
  <c r="N2561" i="23"/>
  <c r="M2561" i="23"/>
  <c r="L2561" i="23"/>
  <c r="K2561" i="23"/>
  <c r="P2560" i="23"/>
  <c r="O2560" i="23"/>
  <c r="N2560" i="23"/>
  <c r="M2560" i="23"/>
  <c r="L2560" i="23"/>
  <c r="K2560" i="23"/>
  <c r="P2559" i="23"/>
  <c r="O2559" i="23"/>
  <c r="N2559" i="23"/>
  <c r="M2559" i="23"/>
  <c r="L2559" i="23"/>
  <c r="K2559" i="23"/>
  <c r="P2558" i="23"/>
  <c r="O2558" i="23"/>
  <c r="N2558" i="23"/>
  <c r="M2558" i="23"/>
  <c r="L2558" i="23"/>
  <c r="K2558" i="23"/>
  <c r="P2557" i="23"/>
  <c r="O2557" i="23"/>
  <c r="N2557" i="23"/>
  <c r="M2557" i="23"/>
  <c r="L2557" i="23"/>
  <c r="K2557" i="23"/>
  <c r="P2556" i="23"/>
  <c r="O2556" i="23"/>
  <c r="N2556" i="23"/>
  <c r="M2556" i="23"/>
  <c r="L2556" i="23"/>
  <c r="K2556" i="23"/>
  <c r="P2555" i="23"/>
  <c r="O2555" i="23"/>
  <c r="N2555" i="23"/>
  <c r="M2555" i="23"/>
  <c r="L2555" i="23"/>
  <c r="K2555" i="23"/>
  <c r="P2554" i="23"/>
  <c r="O2554" i="23"/>
  <c r="N2554" i="23"/>
  <c r="M2554" i="23"/>
  <c r="L2554" i="23"/>
  <c r="K2554" i="23"/>
  <c r="P2553" i="23"/>
  <c r="O2553" i="23"/>
  <c r="N2553" i="23"/>
  <c r="M2553" i="23"/>
  <c r="L2553" i="23"/>
  <c r="K2553" i="23"/>
  <c r="P2552" i="23"/>
  <c r="O2552" i="23"/>
  <c r="N2552" i="23"/>
  <c r="M2552" i="23"/>
  <c r="L2552" i="23"/>
  <c r="K2552" i="23"/>
  <c r="P2551" i="23"/>
  <c r="O2551" i="23"/>
  <c r="N2551" i="23"/>
  <c r="M2551" i="23"/>
  <c r="L2551" i="23"/>
  <c r="K2551" i="23"/>
  <c r="P2550" i="23"/>
  <c r="O2550" i="23"/>
  <c r="N2550" i="23"/>
  <c r="M2550" i="23"/>
  <c r="L2550" i="23"/>
  <c r="K2550" i="23"/>
  <c r="P2549" i="23"/>
  <c r="O2549" i="23"/>
  <c r="N2549" i="23"/>
  <c r="M2549" i="23"/>
  <c r="L2549" i="23"/>
  <c r="K2549" i="23"/>
  <c r="P2548" i="23"/>
  <c r="O2548" i="23"/>
  <c r="N2548" i="23"/>
  <c r="M2548" i="23"/>
  <c r="L2548" i="23"/>
  <c r="K2548" i="23"/>
  <c r="P2547" i="23"/>
  <c r="O2547" i="23"/>
  <c r="N2547" i="23"/>
  <c r="M2547" i="23"/>
  <c r="L2547" i="23"/>
  <c r="K2547" i="23"/>
  <c r="P2546" i="23"/>
  <c r="O2546" i="23"/>
  <c r="N2546" i="23"/>
  <c r="M2546" i="23"/>
  <c r="L2546" i="23"/>
  <c r="K2546" i="23"/>
  <c r="P2545" i="23"/>
  <c r="O2545" i="23"/>
  <c r="N2545" i="23"/>
  <c r="M2545" i="23"/>
  <c r="L2545" i="23"/>
  <c r="K2545" i="23"/>
  <c r="P2544" i="23"/>
  <c r="O2544" i="23"/>
  <c r="N2544" i="23"/>
  <c r="M2544" i="23"/>
  <c r="L2544" i="23"/>
  <c r="K2544" i="23"/>
  <c r="P2543" i="23"/>
  <c r="O2543" i="23"/>
  <c r="N2543" i="23"/>
  <c r="M2543" i="23"/>
  <c r="L2543" i="23"/>
  <c r="K2543" i="23"/>
  <c r="P2542" i="23"/>
  <c r="O2542" i="23"/>
  <c r="N2542" i="23"/>
  <c r="M2542" i="23"/>
  <c r="L2542" i="23"/>
  <c r="K2542" i="23"/>
  <c r="P2541" i="23"/>
  <c r="O2541" i="23"/>
  <c r="N2541" i="23"/>
  <c r="M2541" i="23"/>
  <c r="L2541" i="23"/>
  <c r="K2541" i="23"/>
  <c r="P2540" i="23"/>
  <c r="O2540" i="23"/>
  <c r="N2540" i="23"/>
  <c r="M2540" i="23"/>
  <c r="L2540" i="23"/>
  <c r="K2540" i="23"/>
  <c r="P2539" i="23"/>
  <c r="O2539" i="23"/>
  <c r="N2539" i="23"/>
  <c r="M2539" i="23"/>
  <c r="L2539" i="23"/>
  <c r="K2539" i="23"/>
  <c r="P2538" i="23"/>
  <c r="O2538" i="23"/>
  <c r="N2538" i="23"/>
  <c r="M2538" i="23"/>
  <c r="L2538" i="23"/>
  <c r="K2538" i="23"/>
  <c r="P2537" i="23"/>
  <c r="O2537" i="23"/>
  <c r="N2537" i="23"/>
  <c r="M2537" i="23"/>
  <c r="L2537" i="23"/>
  <c r="K2537" i="23"/>
  <c r="P2536" i="23"/>
  <c r="O2536" i="23"/>
  <c r="N2536" i="23"/>
  <c r="M2536" i="23"/>
  <c r="L2536" i="23"/>
  <c r="K2536" i="23"/>
  <c r="P2535" i="23"/>
  <c r="O2535" i="23"/>
  <c r="N2535" i="23"/>
  <c r="M2535" i="23"/>
  <c r="L2535" i="23"/>
  <c r="K2535" i="23"/>
  <c r="P2534" i="23"/>
  <c r="O2534" i="23"/>
  <c r="N2534" i="23"/>
  <c r="M2534" i="23"/>
  <c r="L2534" i="23"/>
  <c r="K2534" i="23"/>
  <c r="P2533" i="23"/>
  <c r="O2533" i="23"/>
  <c r="N2533" i="23"/>
  <c r="M2533" i="23"/>
  <c r="L2533" i="23"/>
  <c r="K2533" i="23"/>
  <c r="P2532" i="23"/>
  <c r="O2532" i="23"/>
  <c r="N2532" i="23"/>
  <c r="M2532" i="23"/>
  <c r="L2532" i="23"/>
  <c r="K2532" i="23"/>
  <c r="P2531" i="23"/>
  <c r="O2531" i="23"/>
  <c r="N2531" i="23"/>
  <c r="M2531" i="23"/>
  <c r="L2531" i="23"/>
  <c r="K2531" i="23"/>
  <c r="P2530" i="23"/>
  <c r="O2530" i="23"/>
  <c r="N2530" i="23"/>
  <c r="M2530" i="23"/>
  <c r="L2530" i="23"/>
  <c r="K2530" i="23"/>
  <c r="P2529" i="23"/>
  <c r="O2529" i="23"/>
  <c r="N2529" i="23"/>
  <c r="M2529" i="23"/>
  <c r="L2529" i="23"/>
  <c r="K2529" i="23"/>
  <c r="P2528" i="23"/>
  <c r="O2528" i="23"/>
  <c r="N2528" i="23"/>
  <c r="M2528" i="23"/>
  <c r="L2528" i="23"/>
  <c r="K2528" i="23"/>
  <c r="P2527" i="23"/>
  <c r="O2527" i="23"/>
  <c r="N2527" i="23"/>
  <c r="M2527" i="23"/>
  <c r="L2527" i="23"/>
  <c r="K2527" i="23"/>
  <c r="P2526" i="23"/>
  <c r="O2526" i="23"/>
  <c r="N2526" i="23"/>
  <c r="M2526" i="23"/>
  <c r="L2526" i="23"/>
  <c r="K2526" i="23"/>
  <c r="P2525" i="23"/>
  <c r="O2525" i="23"/>
  <c r="N2525" i="23"/>
  <c r="M2525" i="23"/>
  <c r="L2525" i="23"/>
  <c r="K2525" i="23"/>
  <c r="P2524" i="23"/>
  <c r="O2524" i="23"/>
  <c r="N2524" i="23"/>
  <c r="M2524" i="23"/>
  <c r="L2524" i="23"/>
  <c r="K2524" i="23"/>
  <c r="P2523" i="23"/>
  <c r="O2523" i="23"/>
  <c r="N2523" i="23"/>
  <c r="M2523" i="23"/>
  <c r="L2523" i="23"/>
  <c r="K2523" i="23"/>
  <c r="P2522" i="23"/>
  <c r="O2522" i="23"/>
  <c r="N2522" i="23"/>
  <c r="M2522" i="23"/>
  <c r="L2522" i="23"/>
  <c r="K2522" i="23"/>
  <c r="P2521" i="23"/>
  <c r="O2521" i="23"/>
  <c r="N2521" i="23"/>
  <c r="M2521" i="23"/>
  <c r="L2521" i="23"/>
  <c r="K2521" i="23"/>
  <c r="P2520" i="23"/>
  <c r="O2520" i="23"/>
  <c r="N2520" i="23"/>
  <c r="M2520" i="23"/>
  <c r="L2520" i="23"/>
  <c r="K2520" i="23"/>
  <c r="P2519" i="23"/>
  <c r="O2519" i="23"/>
  <c r="N2519" i="23"/>
  <c r="M2519" i="23"/>
  <c r="L2519" i="23"/>
  <c r="K2519" i="23"/>
  <c r="P2518" i="23"/>
  <c r="O2518" i="23"/>
  <c r="N2518" i="23"/>
  <c r="M2518" i="23"/>
  <c r="L2518" i="23"/>
  <c r="K2518" i="23"/>
  <c r="P2517" i="23"/>
  <c r="O2517" i="23"/>
  <c r="N2517" i="23"/>
  <c r="M2517" i="23"/>
  <c r="L2517" i="23"/>
  <c r="K2517" i="23"/>
  <c r="P2516" i="23"/>
  <c r="O2516" i="23"/>
  <c r="N2516" i="23"/>
  <c r="M2516" i="23"/>
  <c r="L2516" i="23"/>
  <c r="K2516" i="23"/>
  <c r="P2515" i="23"/>
  <c r="O2515" i="23"/>
  <c r="N2515" i="23"/>
  <c r="M2515" i="23"/>
  <c r="L2515" i="23"/>
  <c r="K2515" i="23"/>
  <c r="P2514" i="23"/>
  <c r="O2514" i="23"/>
  <c r="N2514" i="23"/>
  <c r="M2514" i="23"/>
  <c r="L2514" i="23"/>
  <c r="K2514" i="23"/>
  <c r="P2513" i="23"/>
  <c r="O2513" i="23"/>
  <c r="N2513" i="23"/>
  <c r="M2513" i="23"/>
  <c r="L2513" i="23"/>
  <c r="K2513" i="23"/>
  <c r="P2512" i="23"/>
  <c r="O2512" i="23"/>
  <c r="N2512" i="23"/>
  <c r="M2512" i="23"/>
  <c r="L2512" i="23"/>
  <c r="K2512" i="23"/>
  <c r="P2511" i="23"/>
  <c r="O2511" i="23"/>
  <c r="N2511" i="23"/>
  <c r="M2511" i="23"/>
  <c r="L2511" i="23"/>
  <c r="K2511" i="23"/>
  <c r="P2510" i="23"/>
  <c r="O2510" i="23"/>
  <c r="N2510" i="23"/>
  <c r="M2510" i="23"/>
  <c r="L2510" i="23"/>
  <c r="K2510" i="23"/>
  <c r="P2509" i="23"/>
  <c r="O2509" i="23"/>
  <c r="N2509" i="23"/>
  <c r="M2509" i="23"/>
  <c r="L2509" i="23"/>
  <c r="K2509" i="23"/>
  <c r="P2508" i="23"/>
  <c r="O2508" i="23"/>
  <c r="N2508" i="23"/>
  <c r="M2508" i="23"/>
  <c r="L2508" i="23"/>
  <c r="K2508" i="23"/>
  <c r="P2507" i="23"/>
  <c r="O2507" i="23"/>
  <c r="N2507" i="23"/>
  <c r="M2507" i="23"/>
  <c r="L2507" i="23"/>
  <c r="K2507" i="23"/>
  <c r="P2506" i="23"/>
  <c r="O2506" i="23"/>
  <c r="N2506" i="23"/>
  <c r="M2506" i="23"/>
  <c r="L2506" i="23"/>
  <c r="K2506" i="23"/>
  <c r="P2505" i="23"/>
  <c r="O2505" i="23"/>
  <c r="N2505" i="23"/>
  <c r="M2505" i="23"/>
  <c r="L2505" i="23"/>
  <c r="K2505" i="23"/>
  <c r="P2504" i="23"/>
  <c r="O2504" i="23"/>
  <c r="N2504" i="23"/>
  <c r="M2504" i="23"/>
  <c r="L2504" i="23"/>
  <c r="K2504" i="23"/>
  <c r="P2503" i="23"/>
  <c r="O2503" i="23"/>
  <c r="N2503" i="23"/>
  <c r="M2503" i="23"/>
  <c r="L2503" i="23"/>
  <c r="K2503" i="23"/>
  <c r="P2502" i="23"/>
  <c r="O2502" i="23"/>
  <c r="N2502" i="23"/>
  <c r="M2502" i="23"/>
  <c r="L2502" i="23"/>
  <c r="K2502" i="23"/>
  <c r="P2501" i="23"/>
  <c r="O2501" i="23"/>
  <c r="N2501" i="23"/>
  <c r="M2501" i="23"/>
  <c r="L2501" i="23"/>
  <c r="K2501" i="23"/>
  <c r="P2500" i="23"/>
  <c r="O2500" i="23"/>
  <c r="N2500" i="23"/>
  <c r="M2500" i="23"/>
  <c r="L2500" i="23"/>
  <c r="K2500" i="23"/>
  <c r="P2499" i="23"/>
  <c r="O2499" i="23"/>
  <c r="N2499" i="23"/>
  <c r="M2499" i="23"/>
  <c r="L2499" i="23"/>
  <c r="K2499" i="23"/>
  <c r="P2498" i="23"/>
  <c r="O2498" i="23"/>
  <c r="N2498" i="23"/>
  <c r="M2498" i="23"/>
  <c r="L2498" i="23"/>
  <c r="K2498" i="23"/>
  <c r="P2497" i="23"/>
  <c r="O2497" i="23"/>
  <c r="N2497" i="23"/>
  <c r="M2497" i="23"/>
  <c r="L2497" i="23"/>
  <c r="K2497" i="23"/>
  <c r="P2496" i="23"/>
  <c r="O2496" i="23"/>
  <c r="N2496" i="23"/>
  <c r="M2496" i="23"/>
  <c r="L2496" i="23"/>
  <c r="K2496" i="23"/>
  <c r="P2495" i="23"/>
  <c r="O2495" i="23"/>
  <c r="N2495" i="23"/>
  <c r="M2495" i="23"/>
  <c r="L2495" i="23"/>
  <c r="K2495" i="23"/>
  <c r="P2494" i="23"/>
  <c r="O2494" i="23"/>
  <c r="N2494" i="23"/>
  <c r="M2494" i="23"/>
  <c r="L2494" i="23"/>
  <c r="K2494" i="23"/>
  <c r="P2493" i="23"/>
  <c r="O2493" i="23"/>
  <c r="N2493" i="23"/>
  <c r="M2493" i="23"/>
  <c r="L2493" i="23"/>
  <c r="K2493" i="23"/>
  <c r="P2492" i="23"/>
  <c r="O2492" i="23"/>
  <c r="N2492" i="23"/>
  <c r="M2492" i="23"/>
  <c r="L2492" i="23"/>
  <c r="K2492" i="23"/>
  <c r="P2491" i="23"/>
  <c r="O2491" i="23"/>
  <c r="N2491" i="23"/>
  <c r="M2491" i="23"/>
  <c r="L2491" i="23"/>
  <c r="K2491" i="23"/>
  <c r="P2490" i="23"/>
  <c r="O2490" i="23"/>
  <c r="N2490" i="23"/>
  <c r="M2490" i="23"/>
  <c r="L2490" i="23"/>
  <c r="K2490" i="23"/>
  <c r="P2489" i="23"/>
  <c r="O2489" i="23"/>
  <c r="N2489" i="23"/>
  <c r="M2489" i="23"/>
  <c r="L2489" i="23"/>
  <c r="K2489" i="23"/>
  <c r="P2488" i="23"/>
  <c r="O2488" i="23"/>
  <c r="N2488" i="23"/>
  <c r="M2488" i="23"/>
  <c r="L2488" i="23"/>
  <c r="K2488" i="23"/>
  <c r="P2487" i="23"/>
  <c r="O2487" i="23"/>
  <c r="N2487" i="23"/>
  <c r="M2487" i="23"/>
  <c r="L2487" i="23"/>
  <c r="K2487" i="23"/>
  <c r="P2486" i="23"/>
  <c r="O2486" i="23"/>
  <c r="N2486" i="23"/>
  <c r="M2486" i="23"/>
  <c r="L2486" i="23"/>
  <c r="K2486" i="23"/>
  <c r="P2485" i="23"/>
  <c r="O2485" i="23"/>
  <c r="N2485" i="23"/>
  <c r="M2485" i="23"/>
  <c r="L2485" i="23"/>
  <c r="K2485" i="23"/>
  <c r="P2484" i="23"/>
  <c r="O2484" i="23"/>
  <c r="N2484" i="23"/>
  <c r="M2484" i="23"/>
  <c r="L2484" i="23"/>
  <c r="K2484" i="23"/>
  <c r="P2483" i="23"/>
  <c r="O2483" i="23"/>
  <c r="N2483" i="23"/>
  <c r="M2483" i="23"/>
  <c r="L2483" i="23"/>
  <c r="K2483" i="23"/>
  <c r="P2482" i="23"/>
  <c r="O2482" i="23"/>
  <c r="N2482" i="23"/>
  <c r="M2482" i="23"/>
  <c r="L2482" i="23"/>
  <c r="K2482" i="23"/>
  <c r="P2481" i="23"/>
  <c r="O2481" i="23"/>
  <c r="N2481" i="23"/>
  <c r="M2481" i="23"/>
  <c r="L2481" i="23"/>
  <c r="K2481" i="23"/>
  <c r="P2480" i="23"/>
  <c r="O2480" i="23"/>
  <c r="N2480" i="23"/>
  <c r="M2480" i="23"/>
  <c r="L2480" i="23"/>
  <c r="K2480" i="23"/>
  <c r="P2479" i="23"/>
  <c r="O2479" i="23"/>
  <c r="N2479" i="23"/>
  <c r="M2479" i="23"/>
  <c r="L2479" i="23"/>
  <c r="K2479" i="23"/>
  <c r="P2478" i="23"/>
  <c r="O2478" i="23"/>
  <c r="N2478" i="23"/>
  <c r="M2478" i="23"/>
  <c r="L2478" i="23"/>
  <c r="K2478" i="23"/>
  <c r="P2477" i="23"/>
  <c r="O2477" i="23"/>
  <c r="N2477" i="23"/>
  <c r="M2477" i="23"/>
  <c r="L2477" i="23"/>
  <c r="K2477" i="23"/>
  <c r="P2476" i="23"/>
  <c r="O2476" i="23"/>
  <c r="N2476" i="23"/>
  <c r="M2476" i="23"/>
  <c r="L2476" i="23"/>
  <c r="K2476" i="23"/>
  <c r="P2475" i="23"/>
  <c r="O2475" i="23"/>
  <c r="N2475" i="23"/>
  <c r="M2475" i="23"/>
  <c r="L2475" i="23"/>
  <c r="K2475" i="23"/>
  <c r="P2474" i="23"/>
  <c r="O2474" i="23"/>
  <c r="N2474" i="23"/>
  <c r="M2474" i="23"/>
  <c r="L2474" i="23"/>
  <c r="K2474" i="23"/>
  <c r="P2473" i="23"/>
  <c r="O2473" i="23"/>
  <c r="N2473" i="23"/>
  <c r="M2473" i="23"/>
  <c r="L2473" i="23"/>
  <c r="K2473" i="23"/>
  <c r="P2472" i="23"/>
  <c r="O2472" i="23"/>
  <c r="N2472" i="23"/>
  <c r="M2472" i="23"/>
  <c r="L2472" i="23"/>
  <c r="K2472" i="23"/>
  <c r="P2471" i="23"/>
  <c r="O2471" i="23"/>
  <c r="N2471" i="23"/>
  <c r="M2471" i="23"/>
  <c r="L2471" i="23"/>
  <c r="K2471" i="23"/>
  <c r="P2470" i="23"/>
  <c r="O2470" i="23"/>
  <c r="N2470" i="23"/>
  <c r="M2470" i="23"/>
  <c r="L2470" i="23"/>
  <c r="K2470" i="23"/>
  <c r="P2469" i="23"/>
  <c r="O2469" i="23"/>
  <c r="N2469" i="23"/>
  <c r="M2469" i="23"/>
  <c r="L2469" i="23"/>
  <c r="K2469" i="23"/>
  <c r="P2468" i="23"/>
  <c r="O2468" i="23"/>
  <c r="N2468" i="23"/>
  <c r="M2468" i="23"/>
  <c r="L2468" i="23"/>
  <c r="K2468" i="23"/>
  <c r="P2467" i="23"/>
  <c r="O2467" i="23"/>
  <c r="N2467" i="23"/>
  <c r="M2467" i="23"/>
  <c r="L2467" i="23"/>
  <c r="K2467" i="23"/>
  <c r="P2466" i="23"/>
  <c r="O2466" i="23"/>
  <c r="N2466" i="23"/>
  <c r="M2466" i="23"/>
  <c r="L2466" i="23"/>
  <c r="K2466" i="23"/>
  <c r="P2465" i="23"/>
  <c r="O2465" i="23"/>
  <c r="N2465" i="23"/>
  <c r="M2465" i="23"/>
  <c r="L2465" i="23"/>
  <c r="K2465" i="23"/>
  <c r="P2464" i="23"/>
  <c r="O2464" i="23"/>
  <c r="N2464" i="23"/>
  <c r="M2464" i="23"/>
  <c r="L2464" i="23"/>
  <c r="K2464" i="23"/>
  <c r="P2463" i="23"/>
  <c r="O2463" i="23"/>
  <c r="N2463" i="23"/>
  <c r="M2463" i="23"/>
  <c r="L2463" i="23"/>
  <c r="K2463" i="23"/>
  <c r="P2462" i="23"/>
  <c r="O2462" i="23"/>
  <c r="N2462" i="23"/>
  <c r="M2462" i="23"/>
  <c r="L2462" i="23"/>
  <c r="K2462" i="23"/>
  <c r="P2461" i="23"/>
  <c r="O2461" i="23"/>
  <c r="N2461" i="23"/>
  <c r="M2461" i="23"/>
  <c r="L2461" i="23"/>
  <c r="K2461" i="23"/>
  <c r="P2460" i="23"/>
  <c r="O2460" i="23"/>
  <c r="N2460" i="23"/>
  <c r="M2460" i="23"/>
  <c r="L2460" i="23"/>
  <c r="K2460" i="23"/>
  <c r="P2459" i="23"/>
  <c r="O2459" i="23"/>
  <c r="N2459" i="23"/>
  <c r="M2459" i="23"/>
  <c r="L2459" i="23"/>
  <c r="K2459" i="23"/>
  <c r="P2458" i="23"/>
  <c r="O2458" i="23"/>
  <c r="N2458" i="23"/>
  <c r="M2458" i="23"/>
  <c r="L2458" i="23"/>
  <c r="K2458" i="23"/>
  <c r="P2457" i="23"/>
  <c r="O2457" i="23"/>
  <c r="N2457" i="23"/>
  <c r="M2457" i="23"/>
  <c r="L2457" i="23"/>
  <c r="K2457" i="23"/>
  <c r="P2456" i="23"/>
  <c r="O2456" i="23"/>
  <c r="N2456" i="23"/>
  <c r="M2456" i="23"/>
  <c r="L2456" i="23"/>
  <c r="K2456" i="23"/>
  <c r="P2455" i="23"/>
  <c r="O2455" i="23"/>
  <c r="N2455" i="23"/>
  <c r="M2455" i="23"/>
  <c r="L2455" i="23"/>
  <c r="K2455" i="23"/>
  <c r="P2454" i="23"/>
  <c r="O2454" i="23"/>
  <c r="N2454" i="23"/>
  <c r="M2454" i="23"/>
  <c r="L2454" i="23"/>
  <c r="K2454" i="23"/>
  <c r="P2453" i="23"/>
  <c r="O2453" i="23"/>
  <c r="N2453" i="23"/>
  <c r="M2453" i="23"/>
  <c r="L2453" i="23"/>
  <c r="K2453" i="23"/>
  <c r="P2452" i="23"/>
  <c r="O2452" i="23"/>
  <c r="N2452" i="23"/>
  <c r="M2452" i="23"/>
  <c r="L2452" i="23"/>
  <c r="K2452" i="23"/>
  <c r="P2451" i="23"/>
  <c r="O2451" i="23"/>
  <c r="N2451" i="23"/>
  <c r="M2451" i="23"/>
  <c r="L2451" i="23"/>
  <c r="K2451" i="23"/>
  <c r="P2450" i="23"/>
  <c r="O2450" i="23"/>
  <c r="N2450" i="23"/>
  <c r="M2450" i="23"/>
  <c r="L2450" i="23"/>
  <c r="K2450" i="23"/>
  <c r="P2449" i="23"/>
  <c r="O2449" i="23"/>
  <c r="N2449" i="23"/>
  <c r="M2449" i="23"/>
  <c r="L2449" i="23"/>
  <c r="K2449" i="23"/>
  <c r="P2448" i="23"/>
  <c r="O2448" i="23"/>
  <c r="N2448" i="23"/>
  <c r="M2448" i="23"/>
  <c r="L2448" i="23"/>
  <c r="K2448" i="23"/>
  <c r="P2447" i="23"/>
  <c r="O2447" i="23"/>
  <c r="N2447" i="23"/>
  <c r="M2447" i="23"/>
  <c r="L2447" i="23"/>
  <c r="K2447" i="23"/>
  <c r="P2446" i="23"/>
  <c r="O2446" i="23"/>
  <c r="N2446" i="23"/>
  <c r="M2446" i="23"/>
  <c r="L2446" i="23"/>
  <c r="K2446" i="23"/>
  <c r="P2445" i="23"/>
  <c r="O2445" i="23"/>
  <c r="N2445" i="23"/>
  <c r="M2445" i="23"/>
  <c r="L2445" i="23"/>
  <c r="K2445" i="23"/>
  <c r="P2444" i="23"/>
  <c r="O2444" i="23"/>
  <c r="N2444" i="23"/>
  <c r="M2444" i="23"/>
  <c r="L2444" i="23"/>
  <c r="K2444" i="23"/>
  <c r="P2443" i="23"/>
  <c r="O2443" i="23"/>
  <c r="N2443" i="23"/>
  <c r="M2443" i="23"/>
  <c r="L2443" i="23"/>
  <c r="K2443" i="23"/>
  <c r="P2442" i="23"/>
  <c r="O2442" i="23"/>
  <c r="N2442" i="23"/>
  <c r="M2442" i="23"/>
  <c r="L2442" i="23"/>
  <c r="K2442" i="23"/>
  <c r="P2441" i="23"/>
  <c r="O2441" i="23"/>
  <c r="N2441" i="23"/>
  <c r="M2441" i="23"/>
  <c r="L2441" i="23"/>
  <c r="K2441" i="23"/>
  <c r="P2440" i="23"/>
  <c r="O2440" i="23"/>
  <c r="N2440" i="23"/>
  <c r="M2440" i="23"/>
  <c r="L2440" i="23"/>
  <c r="K2440" i="23"/>
  <c r="P2439" i="23"/>
  <c r="O2439" i="23"/>
  <c r="N2439" i="23"/>
  <c r="M2439" i="23"/>
  <c r="L2439" i="23"/>
  <c r="K2439" i="23"/>
  <c r="P2438" i="23"/>
  <c r="O2438" i="23"/>
  <c r="N2438" i="23"/>
  <c r="M2438" i="23"/>
  <c r="L2438" i="23"/>
  <c r="K2438" i="23"/>
  <c r="P2437" i="23"/>
  <c r="O2437" i="23"/>
  <c r="N2437" i="23"/>
  <c r="M2437" i="23"/>
  <c r="L2437" i="23"/>
  <c r="K2437" i="23"/>
  <c r="P2436" i="23"/>
  <c r="O2436" i="23"/>
  <c r="N2436" i="23"/>
  <c r="M2436" i="23"/>
  <c r="L2436" i="23"/>
  <c r="K2436" i="23"/>
  <c r="P2435" i="23"/>
  <c r="O2435" i="23"/>
  <c r="N2435" i="23"/>
  <c r="M2435" i="23"/>
  <c r="L2435" i="23"/>
  <c r="K2435" i="23"/>
  <c r="P2434" i="23"/>
  <c r="O2434" i="23"/>
  <c r="N2434" i="23"/>
  <c r="M2434" i="23"/>
  <c r="L2434" i="23"/>
  <c r="K2434" i="23"/>
  <c r="P2433" i="23"/>
  <c r="O2433" i="23"/>
  <c r="N2433" i="23"/>
  <c r="M2433" i="23"/>
  <c r="L2433" i="23"/>
  <c r="K2433" i="23"/>
  <c r="P2432" i="23"/>
  <c r="O2432" i="23"/>
  <c r="N2432" i="23"/>
  <c r="M2432" i="23"/>
  <c r="L2432" i="23"/>
  <c r="K2432" i="23"/>
  <c r="P2431" i="23"/>
  <c r="O2431" i="23"/>
  <c r="N2431" i="23"/>
  <c r="M2431" i="23"/>
  <c r="L2431" i="23"/>
  <c r="K2431" i="23"/>
  <c r="P2430" i="23"/>
  <c r="O2430" i="23"/>
  <c r="N2430" i="23"/>
  <c r="M2430" i="23"/>
  <c r="L2430" i="23"/>
  <c r="K2430" i="23"/>
  <c r="P2429" i="23"/>
  <c r="O2429" i="23"/>
  <c r="N2429" i="23"/>
  <c r="M2429" i="23"/>
  <c r="L2429" i="23"/>
  <c r="K2429" i="23"/>
  <c r="P2428" i="23"/>
  <c r="O2428" i="23"/>
  <c r="N2428" i="23"/>
  <c r="M2428" i="23"/>
  <c r="L2428" i="23"/>
  <c r="K2428" i="23"/>
  <c r="P2427" i="23"/>
  <c r="O2427" i="23"/>
  <c r="N2427" i="23"/>
  <c r="M2427" i="23"/>
  <c r="L2427" i="23"/>
  <c r="K2427" i="23"/>
  <c r="P2426" i="23"/>
  <c r="O2426" i="23"/>
  <c r="N2426" i="23"/>
  <c r="M2426" i="23"/>
  <c r="L2426" i="23"/>
  <c r="K2426" i="23"/>
  <c r="P2425" i="23"/>
  <c r="O2425" i="23"/>
  <c r="N2425" i="23"/>
  <c r="M2425" i="23"/>
  <c r="L2425" i="23"/>
  <c r="K2425" i="23"/>
  <c r="P2424" i="23"/>
  <c r="O2424" i="23"/>
  <c r="N2424" i="23"/>
  <c r="M2424" i="23"/>
  <c r="L2424" i="23"/>
  <c r="K2424" i="23"/>
  <c r="P2423" i="23"/>
  <c r="O2423" i="23"/>
  <c r="N2423" i="23"/>
  <c r="M2423" i="23"/>
  <c r="L2423" i="23"/>
  <c r="K2423" i="23"/>
  <c r="P2422" i="23"/>
  <c r="O2422" i="23"/>
  <c r="N2422" i="23"/>
  <c r="M2422" i="23"/>
  <c r="L2422" i="23"/>
  <c r="K2422" i="23"/>
  <c r="P2421" i="23"/>
  <c r="O2421" i="23"/>
  <c r="N2421" i="23"/>
  <c r="M2421" i="23"/>
  <c r="L2421" i="23"/>
  <c r="K2421" i="23"/>
  <c r="P2420" i="23"/>
  <c r="O2420" i="23"/>
  <c r="N2420" i="23"/>
  <c r="M2420" i="23"/>
  <c r="L2420" i="23"/>
  <c r="K2420" i="23"/>
  <c r="P2419" i="23"/>
  <c r="O2419" i="23"/>
  <c r="N2419" i="23"/>
  <c r="M2419" i="23"/>
  <c r="L2419" i="23"/>
  <c r="K2419" i="23"/>
  <c r="P2418" i="23"/>
  <c r="O2418" i="23"/>
  <c r="N2418" i="23"/>
  <c r="M2418" i="23"/>
  <c r="L2418" i="23"/>
  <c r="K2418" i="23"/>
  <c r="P2417" i="23"/>
  <c r="O2417" i="23"/>
  <c r="N2417" i="23"/>
  <c r="M2417" i="23"/>
  <c r="L2417" i="23"/>
  <c r="K2417" i="23"/>
  <c r="P2416" i="23"/>
  <c r="O2416" i="23"/>
  <c r="N2416" i="23"/>
  <c r="M2416" i="23"/>
  <c r="L2416" i="23"/>
  <c r="K2416" i="23"/>
  <c r="P2415" i="23"/>
  <c r="O2415" i="23"/>
  <c r="N2415" i="23"/>
  <c r="M2415" i="23"/>
  <c r="L2415" i="23"/>
  <c r="K2415" i="23"/>
  <c r="P2414" i="23"/>
  <c r="O2414" i="23"/>
  <c r="N2414" i="23"/>
  <c r="M2414" i="23"/>
  <c r="L2414" i="23"/>
  <c r="K2414" i="23"/>
  <c r="P2413" i="23"/>
  <c r="O2413" i="23"/>
  <c r="N2413" i="23"/>
  <c r="M2413" i="23"/>
  <c r="L2413" i="23"/>
  <c r="K2413" i="23"/>
  <c r="P2412" i="23"/>
  <c r="O2412" i="23"/>
  <c r="N2412" i="23"/>
  <c r="M2412" i="23"/>
  <c r="L2412" i="23"/>
  <c r="K2412" i="23"/>
  <c r="P2411" i="23"/>
  <c r="O2411" i="23"/>
  <c r="N2411" i="23"/>
  <c r="M2411" i="23"/>
  <c r="L2411" i="23"/>
  <c r="K2411" i="23"/>
  <c r="P2410" i="23"/>
  <c r="O2410" i="23"/>
  <c r="N2410" i="23"/>
  <c r="M2410" i="23"/>
  <c r="L2410" i="23"/>
  <c r="K2410" i="23"/>
  <c r="P2409" i="23"/>
  <c r="O2409" i="23"/>
  <c r="N2409" i="23"/>
  <c r="M2409" i="23"/>
  <c r="L2409" i="23"/>
  <c r="K2409" i="23"/>
  <c r="P2408" i="23"/>
  <c r="O2408" i="23"/>
  <c r="N2408" i="23"/>
  <c r="M2408" i="23"/>
  <c r="L2408" i="23"/>
  <c r="K2408" i="23"/>
  <c r="P2407" i="23"/>
  <c r="O2407" i="23"/>
  <c r="N2407" i="23"/>
  <c r="M2407" i="23"/>
  <c r="L2407" i="23"/>
  <c r="K2407" i="23"/>
  <c r="P2406" i="23"/>
  <c r="O2406" i="23"/>
  <c r="N2406" i="23"/>
  <c r="M2406" i="23"/>
  <c r="L2406" i="23"/>
  <c r="K2406" i="23"/>
  <c r="P2405" i="23"/>
  <c r="O2405" i="23"/>
  <c r="N2405" i="23"/>
  <c r="M2405" i="23"/>
  <c r="L2405" i="23"/>
  <c r="K2405" i="23"/>
  <c r="P2404" i="23"/>
  <c r="O2404" i="23"/>
  <c r="N2404" i="23"/>
  <c r="M2404" i="23"/>
  <c r="L2404" i="23"/>
  <c r="K2404" i="23"/>
  <c r="P2403" i="23"/>
  <c r="O2403" i="23"/>
  <c r="N2403" i="23"/>
  <c r="M2403" i="23"/>
  <c r="L2403" i="23"/>
  <c r="K2403" i="23"/>
  <c r="P2402" i="23"/>
  <c r="O2402" i="23"/>
  <c r="N2402" i="23"/>
  <c r="M2402" i="23"/>
  <c r="L2402" i="23"/>
  <c r="K2402" i="23"/>
  <c r="P2401" i="23"/>
  <c r="O2401" i="23"/>
  <c r="N2401" i="23"/>
  <c r="M2401" i="23"/>
  <c r="L2401" i="23"/>
  <c r="K2401" i="23"/>
  <c r="P2400" i="23"/>
  <c r="O2400" i="23"/>
  <c r="N2400" i="23"/>
  <c r="M2400" i="23"/>
  <c r="L2400" i="23"/>
  <c r="K2400" i="23"/>
  <c r="P2399" i="23"/>
  <c r="O2399" i="23"/>
  <c r="N2399" i="23"/>
  <c r="M2399" i="23"/>
  <c r="L2399" i="23"/>
  <c r="K2399" i="23"/>
  <c r="P2398" i="23"/>
  <c r="O2398" i="23"/>
  <c r="N2398" i="23"/>
  <c r="M2398" i="23"/>
  <c r="L2398" i="23"/>
  <c r="K2398" i="23"/>
  <c r="P2397" i="23"/>
  <c r="O2397" i="23"/>
  <c r="N2397" i="23"/>
  <c r="M2397" i="23"/>
  <c r="L2397" i="23"/>
  <c r="K2397" i="23"/>
  <c r="P2396" i="23"/>
  <c r="O2396" i="23"/>
  <c r="N2396" i="23"/>
  <c r="M2396" i="23"/>
  <c r="L2396" i="23"/>
  <c r="K2396" i="23"/>
  <c r="P2395" i="23"/>
  <c r="O2395" i="23"/>
  <c r="N2395" i="23"/>
  <c r="M2395" i="23"/>
  <c r="L2395" i="23"/>
  <c r="K2395" i="23"/>
  <c r="P2394" i="23"/>
  <c r="O2394" i="23"/>
  <c r="N2394" i="23"/>
  <c r="M2394" i="23"/>
  <c r="L2394" i="23"/>
  <c r="K2394" i="23"/>
  <c r="P2393" i="23"/>
  <c r="O2393" i="23"/>
  <c r="N2393" i="23"/>
  <c r="M2393" i="23"/>
  <c r="L2393" i="23"/>
  <c r="K2393" i="23"/>
  <c r="P2392" i="23"/>
  <c r="O2392" i="23"/>
  <c r="N2392" i="23"/>
  <c r="M2392" i="23"/>
  <c r="L2392" i="23"/>
  <c r="K2392" i="23"/>
  <c r="P2391" i="23"/>
  <c r="O2391" i="23"/>
  <c r="N2391" i="23"/>
  <c r="M2391" i="23"/>
  <c r="L2391" i="23"/>
  <c r="K2391" i="23"/>
  <c r="P2390" i="23"/>
  <c r="O2390" i="23"/>
  <c r="N2390" i="23"/>
  <c r="M2390" i="23"/>
  <c r="L2390" i="23"/>
  <c r="K2390" i="23"/>
  <c r="P2389" i="23"/>
  <c r="O2389" i="23"/>
  <c r="N2389" i="23"/>
  <c r="M2389" i="23"/>
  <c r="L2389" i="23"/>
  <c r="K2389" i="23"/>
  <c r="P2388" i="23"/>
  <c r="O2388" i="23"/>
  <c r="N2388" i="23"/>
  <c r="M2388" i="23"/>
  <c r="L2388" i="23"/>
  <c r="K2388" i="23"/>
  <c r="P2387" i="23"/>
  <c r="O2387" i="23"/>
  <c r="N2387" i="23"/>
  <c r="M2387" i="23"/>
  <c r="L2387" i="23"/>
  <c r="K2387" i="23"/>
  <c r="P2386" i="23"/>
  <c r="O2386" i="23"/>
  <c r="N2386" i="23"/>
  <c r="M2386" i="23"/>
  <c r="L2386" i="23"/>
  <c r="K2386" i="23"/>
  <c r="P2385" i="23"/>
  <c r="O2385" i="23"/>
  <c r="N2385" i="23"/>
  <c r="M2385" i="23"/>
  <c r="L2385" i="23"/>
  <c r="K2385" i="23"/>
  <c r="P2384" i="23"/>
  <c r="O2384" i="23"/>
  <c r="N2384" i="23"/>
  <c r="M2384" i="23"/>
  <c r="L2384" i="23"/>
  <c r="K2384" i="23"/>
  <c r="P2383" i="23"/>
  <c r="O2383" i="23"/>
  <c r="N2383" i="23"/>
  <c r="M2383" i="23"/>
  <c r="L2383" i="23"/>
  <c r="K2383" i="23"/>
  <c r="P2382" i="23"/>
  <c r="O2382" i="23"/>
  <c r="N2382" i="23"/>
  <c r="M2382" i="23"/>
  <c r="L2382" i="23"/>
  <c r="K2382" i="23"/>
  <c r="P2381" i="23"/>
  <c r="O2381" i="23"/>
  <c r="N2381" i="23"/>
  <c r="M2381" i="23"/>
  <c r="L2381" i="23"/>
  <c r="K2381" i="23"/>
  <c r="P2380" i="23"/>
  <c r="O2380" i="23"/>
  <c r="N2380" i="23"/>
  <c r="M2380" i="23"/>
  <c r="L2380" i="23"/>
  <c r="K2380" i="23"/>
  <c r="P2379" i="23"/>
  <c r="O2379" i="23"/>
  <c r="N2379" i="23"/>
  <c r="M2379" i="23"/>
  <c r="L2379" i="23"/>
  <c r="K2379" i="23"/>
  <c r="P2378" i="23"/>
  <c r="O2378" i="23"/>
  <c r="N2378" i="23"/>
  <c r="M2378" i="23"/>
  <c r="L2378" i="23"/>
  <c r="K2378" i="23"/>
  <c r="P2377" i="23"/>
  <c r="O2377" i="23"/>
  <c r="N2377" i="23"/>
  <c r="M2377" i="23"/>
  <c r="L2377" i="23"/>
  <c r="K2377" i="23"/>
  <c r="P2376" i="23"/>
  <c r="O2376" i="23"/>
  <c r="N2376" i="23"/>
  <c r="M2376" i="23"/>
  <c r="L2376" i="23"/>
  <c r="K2376" i="23"/>
  <c r="P2375" i="23"/>
  <c r="O2375" i="23"/>
  <c r="N2375" i="23"/>
  <c r="M2375" i="23"/>
  <c r="L2375" i="23"/>
  <c r="K2375" i="23"/>
  <c r="P2374" i="23"/>
  <c r="O2374" i="23"/>
  <c r="N2374" i="23"/>
  <c r="M2374" i="23"/>
  <c r="L2374" i="23"/>
  <c r="K2374" i="23"/>
  <c r="P2373" i="23"/>
  <c r="O2373" i="23"/>
  <c r="N2373" i="23"/>
  <c r="M2373" i="23"/>
  <c r="L2373" i="23"/>
  <c r="K2373" i="23"/>
  <c r="P2372" i="23"/>
  <c r="O2372" i="23"/>
  <c r="N2372" i="23"/>
  <c r="M2372" i="23"/>
  <c r="L2372" i="23"/>
  <c r="K2372" i="23"/>
  <c r="P2371" i="23"/>
  <c r="O2371" i="23"/>
  <c r="N2371" i="23"/>
  <c r="M2371" i="23"/>
  <c r="L2371" i="23"/>
  <c r="K2371" i="23"/>
  <c r="P2370" i="23"/>
  <c r="O2370" i="23"/>
  <c r="N2370" i="23"/>
  <c r="M2370" i="23"/>
  <c r="L2370" i="23"/>
  <c r="K2370" i="23"/>
  <c r="P2369" i="23"/>
  <c r="O2369" i="23"/>
  <c r="N2369" i="23"/>
  <c r="M2369" i="23"/>
  <c r="L2369" i="23"/>
  <c r="K2369" i="23"/>
  <c r="P2368" i="23"/>
  <c r="O2368" i="23"/>
  <c r="N2368" i="23"/>
  <c r="M2368" i="23"/>
  <c r="L2368" i="23"/>
  <c r="K2368" i="23"/>
  <c r="P2367" i="23"/>
  <c r="O2367" i="23"/>
  <c r="N2367" i="23"/>
  <c r="M2367" i="23"/>
  <c r="L2367" i="23"/>
  <c r="K2367" i="23"/>
  <c r="P2366" i="23"/>
  <c r="O2366" i="23"/>
  <c r="N2366" i="23"/>
  <c r="M2366" i="23"/>
  <c r="L2366" i="23"/>
  <c r="K2366" i="23"/>
  <c r="P2365" i="23"/>
  <c r="O2365" i="23"/>
  <c r="N2365" i="23"/>
  <c r="M2365" i="23"/>
  <c r="L2365" i="23"/>
  <c r="K2365" i="23"/>
  <c r="P2364" i="23"/>
  <c r="O2364" i="23"/>
  <c r="N2364" i="23"/>
  <c r="M2364" i="23"/>
  <c r="L2364" i="23"/>
  <c r="K2364" i="23"/>
  <c r="P2363" i="23"/>
  <c r="O2363" i="23"/>
  <c r="N2363" i="23"/>
  <c r="M2363" i="23"/>
  <c r="L2363" i="23"/>
  <c r="K2363" i="23"/>
  <c r="P2362" i="23"/>
  <c r="O2362" i="23"/>
  <c r="N2362" i="23"/>
  <c r="M2362" i="23"/>
  <c r="L2362" i="23"/>
  <c r="K2362" i="23"/>
  <c r="P2361" i="23"/>
  <c r="O2361" i="23"/>
  <c r="N2361" i="23"/>
  <c r="M2361" i="23"/>
  <c r="L2361" i="23"/>
  <c r="K2361" i="23"/>
  <c r="P2360" i="23"/>
  <c r="O2360" i="23"/>
  <c r="N2360" i="23"/>
  <c r="M2360" i="23"/>
  <c r="L2360" i="23"/>
  <c r="K2360" i="23"/>
  <c r="P2359" i="23"/>
  <c r="O2359" i="23"/>
  <c r="N2359" i="23"/>
  <c r="M2359" i="23"/>
  <c r="L2359" i="23"/>
  <c r="K2359" i="23"/>
  <c r="P2358" i="23"/>
  <c r="O2358" i="23"/>
  <c r="N2358" i="23"/>
  <c r="M2358" i="23"/>
  <c r="L2358" i="23"/>
  <c r="K2358" i="23"/>
  <c r="P2357" i="23"/>
  <c r="O2357" i="23"/>
  <c r="N2357" i="23"/>
  <c r="M2357" i="23"/>
  <c r="L2357" i="23"/>
  <c r="K2357" i="23"/>
  <c r="P2356" i="23"/>
  <c r="O2356" i="23"/>
  <c r="N2356" i="23"/>
  <c r="M2356" i="23"/>
  <c r="L2356" i="23"/>
  <c r="K2356" i="23"/>
  <c r="P2355" i="23"/>
  <c r="O2355" i="23"/>
  <c r="N2355" i="23"/>
  <c r="M2355" i="23"/>
  <c r="L2355" i="23"/>
  <c r="K2355" i="23"/>
  <c r="P2354" i="23"/>
  <c r="O2354" i="23"/>
  <c r="N2354" i="23"/>
  <c r="M2354" i="23"/>
  <c r="L2354" i="23"/>
  <c r="K2354" i="23"/>
  <c r="P2353" i="23"/>
  <c r="O2353" i="23"/>
  <c r="N2353" i="23"/>
  <c r="M2353" i="23"/>
  <c r="L2353" i="23"/>
  <c r="K2353" i="23"/>
  <c r="P2352" i="23"/>
  <c r="O2352" i="23"/>
  <c r="N2352" i="23"/>
  <c r="M2352" i="23"/>
  <c r="L2352" i="23"/>
  <c r="K2352" i="23"/>
  <c r="P2351" i="23"/>
  <c r="O2351" i="23"/>
  <c r="N2351" i="23"/>
  <c r="M2351" i="23"/>
  <c r="L2351" i="23"/>
  <c r="K2351" i="23"/>
  <c r="P2350" i="23"/>
  <c r="O2350" i="23"/>
  <c r="N2350" i="23"/>
  <c r="M2350" i="23"/>
  <c r="L2350" i="23"/>
  <c r="K2350" i="23"/>
  <c r="P2349" i="23"/>
  <c r="O2349" i="23"/>
  <c r="N2349" i="23"/>
  <c r="M2349" i="23"/>
  <c r="L2349" i="23"/>
  <c r="K2349" i="23"/>
  <c r="P2348" i="23"/>
  <c r="O2348" i="23"/>
  <c r="N2348" i="23"/>
  <c r="M2348" i="23"/>
  <c r="L2348" i="23"/>
  <c r="K2348" i="23"/>
  <c r="P2347" i="23"/>
  <c r="O2347" i="23"/>
  <c r="N2347" i="23"/>
  <c r="M2347" i="23"/>
  <c r="L2347" i="23"/>
  <c r="K2347" i="23"/>
  <c r="P2346" i="23"/>
  <c r="O2346" i="23"/>
  <c r="N2346" i="23"/>
  <c r="M2346" i="23"/>
  <c r="L2346" i="23"/>
  <c r="K2346" i="23"/>
  <c r="P2345" i="23"/>
  <c r="O2345" i="23"/>
  <c r="N2345" i="23"/>
  <c r="M2345" i="23"/>
  <c r="L2345" i="23"/>
  <c r="K2345" i="23"/>
  <c r="P2344" i="23"/>
  <c r="O2344" i="23"/>
  <c r="N2344" i="23"/>
  <c r="M2344" i="23"/>
  <c r="L2344" i="23"/>
  <c r="K2344" i="23"/>
  <c r="P2343" i="23"/>
  <c r="O2343" i="23"/>
  <c r="N2343" i="23"/>
  <c r="M2343" i="23"/>
  <c r="L2343" i="23"/>
  <c r="K2343" i="23"/>
  <c r="P2342" i="23"/>
  <c r="O2342" i="23"/>
  <c r="N2342" i="23"/>
  <c r="M2342" i="23"/>
  <c r="L2342" i="23"/>
  <c r="K2342" i="23"/>
  <c r="P2341" i="23"/>
  <c r="O2341" i="23"/>
  <c r="N2341" i="23"/>
  <c r="M2341" i="23"/>
  <c r="L2341" i="23"/>
  <c r="K2341" i="23"/>
  <c r="P2340" i="23"/>
  <c r="O2340" i="23"/>
  <c r="N2340" i="23"/>
  <c r="M2340" i="23"/>
  <c r="L2340" i="23"/>
  <c r="K2340" i="23"/>
  <c r="P2339" i="23"/>
  <c r="O2339" i="23"/>
  <c r="N2339" i="23"/>
  <c r="M2339" i="23"/>
  <c r="L2339" i="23"/>
  <c r="K2339" i="23"/>
  <c r="P2338" i="23"/>
  <c r="O2338" i="23"/>
  <c r="N2338" i="23"/>
  <c r="M2338" i="23"/>
  <c r="L2338" i="23"/>
  <c r="K2338" i="23"/>
  <c r="P2337" i="23"/>
  <c r="O2337" i="23"/>
  <c r="N2337" i="23"/>
  <c r="M2337" i="23"/>
  <c r="L2337" i="23"/>
  <c r="K2337" i="23"/>
  <c r="P2336" i="23"/>
  <c r="O2336" i="23"/>
  <c r="N2336" i="23"/>
  <c r="M2336" i="23"/>
  <c r="L2336" i="23"/>
  <c r="K2336" i="23"/>
  <c r="P2335" i="23"/>
  <c r="O2335" i="23"/>
  <c r="N2335" i="23"/>
  <c r="M2335" i="23"/>
  <c r="L2335" i="23"/>
  <c r="K2335" i="23"/>
  <c r="P2334" i="23"/>
  <c r="O2334" i="23"/>
  <c r="N2334" i="23"/>
  <c r="M2334" i="23"/>
  <c r="L2334" i="23"/>
  <c r="K2334" i="23"/>
  <c r="P2333" i="23"/>
  <c r="O2333" i="23"/>
  <c r="N2333" i="23"/>
  <c r="M2333" i="23"/>
  <c r="L2333" i="23"/>
  <c r="K2333" i="23"/>
  <c r="P2332" i="23"/>
  <c r="O2332" i="23"/>
  <c r="N2332" i="23"/>
  <c r="M2332" i="23"/>
  <c r="L2332" i="23"/>
  <c r="K2332" i="23"/>
  <c r="P2331" i="23"/>
  <c r="O2331" i="23"/>
  <c r="N2331" i="23"/>
  <c r="M2331" i="23"/>
  <c r="L2331" i="23"/>
  <c r="K2331" i="23"/>
  <c r="P2330" i="23"/>
  <c r="O2330" i="23"/>
  <c r="N2330" i="23"/>
  <c r="M2330" i="23"/>
  <c r="L2330" i="23"/>
  <c r="K2330" i="23"/>
  <c r="P2329" i="23"/>
  <c r="O2329" i="23"/>
  <c r="N2329" i="23"/>
  <c r="M2329" i="23"/>
  <c r="L2329" i="23"/>
  <c r="K2329" i="23"/>
  <c r="P2328" i="23"/>
  <c r="O2328" i="23"/>
  <c r="N2328" i="23"/>
  <c r="M2328" i="23"/>
  <c r="L2328" i="23"/>
  <c r="K2328" i="23"/>
  <c r="P2327" i="23"/>
  <c r="O2327" i="23"/>
  <c r="N2327" i="23"/>
  <c r="M2327" i="23"/>
  <c r="L2327" i="23"/>
  <c r="K2327" i="23"/>
  <c r="P2326" i="23"/>
  <c r="O2326" i="23"/>
  <c r="N2326" i="23"/>
  <c r="M2326" i="23"/>
  <c r="L2326" i="23"/>
  <c r="K2326" i="23"/>
  <c r="P2325" i="23"/>
  <c r="O2325" i="23"/>
  <c r="N2325" i="23"/>
  <c r="M2325" i="23"/>
  <c r="L2325" i="23"/>
  <c r="K2325" i="23"/>
  <c r="P2324" i="23"/>
  <c r="O2324" i="23"/>
  <c r="N2324" i="23"/>
  <c r="M2324" i="23"/>
  <c r="L2324" i="23"/>
  <c r="K2324" i="23"/>
  <c r="P2323" i="23"/>
  <c r="O2323" i="23"/>
  <c r="N2323" i="23"/>
  <c r="M2323" i="23"/>
  <c r="L2323" i="23"/>
  <c r="K2323" i="23"/>
  <c r="P2322" i="23"/>
  <c r="O2322" i="23"/>
  <c r="N2322" i="23"/>
  <c r="M2322" i="23"/>
  <c r="L2322" i="23"/>
  <c r="K2322" i="23"/>
  <c r="P2321" i="23"/>
  <c r="O2321" i="23"/>
  <c r="N2321" i="23"/>
  <c r="M2321" i="23"/>
  <c r="L2321" i="23"/>
  <c r="K2321" i="23"/>
  <c r="P2320" i="23"/>
  <c r="O2320" i="23"/>
  <c r="N2320" i="23"/>
  <c r="M2320" i="23"/>
  <c r="L2320" i="23"/>
  <c r="K2320" i="23"/>
  <c r="P2319" i="23"/>
  <c r="O2319" i="23"/>
  <c r="N2319" i="23"/>
  <c r="M2319" i="23"/>
  <c r="L2319" i="23"/>
  <c r="K2319" i="23"/>
  <c r="P2318" i="23"/>
  <c r="O2318" i="23"/>
  <c r="N2318" i="23"/>
  <c r="M2318" i="23"/>
  <c r="L2318" i="23"/>
  <c r="K2318" i="23"/>
  <c r="P2317" i="23"/>
  <c r="O2317" i="23"/>
  <c r="N2317" i="23"/>
  <c r="M2317" i="23"/>
  <c r="L2317" i="23"/>
  <c r="K2317" i="23"/>
  <c r="P2316" i="23"/>
  <c r="O2316" i="23"/>
  <c r="N2316" i="23"/>
  <c r="M2316" i="23"/>
  <c r="L2316" i="23"/>
  <c r="K2316" i="23"/>
  <c r="P2315" i="23"/>
  <c r="O2315" i="23"/>
  <c r="N2315" i="23"/>
  <c r="M2315" i="23"/>
  <c r="L2315" i="23"/>
  <c r="K2315" i="23"/>
  <c r="P2314" i="23"/>
  <c r="O2314" i="23"/>
  <c r="N2314" i="23"/>
  <c r="M2314" i="23"/>
  <c r="L2314" i="23"/>
  <c r="K2314" i="23"/>
  <c r="P2313" i="23"/>
  <c r="O2313" i="23"/>
  <c r="N2313" i="23"/>
  <c r="M2313" i="23"/>
  <c r="L2313" i="23"/>
  <c r="K2313" i="23"/>
  <c r="P2312" i="23"/>
  <c r="O2312" i="23"/>
  <c r="N2312" i="23"/>
  <c r="M2312" i="23"/>
  <c r="L2312" i="23"/>
  <c r="K2312" i="23"/>
  <c r="P2311" i="23"/>
  <c r="O2311" i="23"/>
  <c r="N2311" i="23"/>
  <c r="M2311" i="23"/>
  <c r="L2311" i="23"/>
  <c r="K2311" i="23"/>
  <c r="P2310" i="23"/>
  <c r="O2310" i="23"/>
  <c r="N2310" i="23"/>
  <c r="M2310" i="23"/>
  <c r="L2310" i="23"/>
  <c r="K2310" i="23"/>
  <c r="P2309" i="23"/>
  <c r="O2309" i="23"/>
  <c r="N2309" i="23"/>
  <c r="M2309" i="23"/>
  <c r="L2309" i="23"/>
  <c r="K2309" i="23"/>
  <c r="P2308" i="23"/>
  <c r="O2308" i="23"/>
  <c r="N2308" i="23"/>
  <c r="M2308" i="23"/>
  <c r="L2308" i="23"/>
  <c r="K2308" i="23"/>
  <c r="P2307" i="23"/>
  <c r="O2307" i="23"/>
  <c r="N2307" i="23"/>
  <c r="M2307" i="23"/>
  <c r="L2307" i="23"/>
  <c r="K2307" i="23"/>
  <c r="P2306" i="23"/>
  <c r="O2306" i="23"/>
  <c r="N2306" i="23"/>
  <c r="M2306" i="23"/>
  <c r="L2306" i="23"/>
  <c r="K2306" i="23"/>
  <c r="P2305" i="23"/>
  <c r="O2305" i="23"/>
  <c r="N2305" i="23"/>
  <c r="M2305" i="23"/>
  <c r="L2305" i="23"/>
  <c r="K2305" i="23"/>
  <c r="P2304" i="23"/>
  <c r="O2304" i="23"/>
  <c r="N2304" i="23"/>
  <c r="M2304" i="23"/>
  <c r="L2304" i="23"/>
  <c r="K2304" i="23"/>
  <c r="P2303" i="23"/>
  <c r="O2303" i="23"/>
  <c r="N2303" i="23"/>
  <c r="M2303" i="23"/>
  <c r="L2303" i="23"/>
  <c r="K2303" i="23"/>
  <c r="P2302" i="23"/>
  <c r="O2302" i="23"/>
  <c r="N2302" i="23"/>
  <c r="M2302" i="23"/>
  <c r="L2302" i="23"/>
  <c r="K2302" i="23"/>
  <c r="P2301" i="23"/>
  <c r="O2301" i="23"/>
  <c r="N2301" i="23"/>
  <c r="M2301" i="23"/>
  <c r="L2301" i="23"/>
  <c r="K2301" i="23"/>
  <c r="P2300" i="23"/>
  <c r="O2300" i="23"/>
  <c r="N2300" i="23"/>
  <c r="M2300" i="23"/>
  <c r="L2300" i="23"/>
  <c r="K2300" i="23"/>
  <c r="P2299" i="23"/>
  <c r="O2299" i="23"/>
  <c r="N2299" i="23"/>
  <c r="M2299" i="23"/>
  <c r="L2299" i="23"/>
  <c r="K2299" i="23"/>
  <c r="P2298" i="23"/>
  <c r="O2298" i="23"/>
  <c r="N2298" i="23"/>
  <c r="M2298" i="23"/>
  <c r="L2298" i="23"/>
  <c r="K2298" i="23"/>
  <c r="P2297" i="23"/>
  <c r="O2297" i="23"/>
  <c r="N2297" i="23"/>
  <c r="M2297" i="23"/>
  <c r="L2297" i="23"/>
  <c r="K2297" i="23"/>
  <c r="P2296" i="23"/>
  <c r="O2296" i="23"/>
  <c r="N2296" i="23"/>
  <c r="M2296" i="23"/>
  <c r="L2296" i="23"/>
  <c r="K2296" i="23"/>
  <c r="P2295" i="23"/>
  <c r="O2295" i="23"/>
  <c r="N2295" i="23"/>
  <c r="M2295" i="23"/>
  <c r="L2295" i="23"/>
  <c r="K2295" i="23"/>
  <c r="P2294" i="23"/>
  <c r="O2294" i="23"/>
  <c r="N2294" i="23"/>
  <c r="M2294" i="23"/>
  <c r="L2294" i="23"/>
  <c r="K2294" i="23"/>
  <c r="P2293" i="23"/>
  <c r="O2293" i="23"/>
  <c r="N2293" i="23"/>
  <c r="M2293" i="23"/>
  <c r="L2293" i="23"/>
  <c r="K2293" i="23"/>
  <c r="P2292" i="23"/>
  <c r="O2292" i="23"/>
  <c r="N2292" i="23"/>
  <c r="M2292" i="23"/>
  <c r="L2292" i="23"/>
  <c r="K2292" i="23"/>
  <c r="P2291" i="23"/>
  <c r="O2291" i="23"/>
  <c r="N2291" i="23"/>
  <c r="M2291" i="23"/>
  <c r="L2291" i="23"/>
  <c r="K2291" i="23"/>
  <c r="P2290" i="23"/>
  <c r="O2290" i="23"/>
  <c r="N2290" i="23"/>
  <c r="M2290" i="23"/>
  <c r="L2290" i="23"/>
  <c r="K2290" i="23"/>
  <c r="P2289" i="23"/>
  <c r="O2289" i="23"/>
  <c r="N2289" i="23"/>
  <c r="M2289" i="23"/>
  <c r="L2289" i="23"/>
  <c r="K2289" i="23"/>
  <c r="P2288" i="23"/>
  <c r="O2288" i="23"/>
  <c r="N2288" i="23"/>
  <c r="M2288" i="23"/>
  <c r="L2288" i="23"/>
  <c r="K2288" i="23"/>
  <c r="P2287" i="23"/>
  <c r="O2287" i="23"/>
  <c r="N2287" i="23"/>
  <c r="M2287" i="23"/>
  <c r="L2287" i="23"/>
  <c r="K2287" i="23"/>
  <c r="P2286" i="23"/>
  <c r="O2286" i="23"/>
  <c r="N2286" i="23"/>
  <c r="M2286" i="23"/>
  <c r="L2286" i="23"/>
  <c r="K2286" i="23"/>
  <c r="P2285" i="23"/>
  <c r="O2285" i="23"/>
  <c r="N2285" i="23"/>
  <c r="M2285" i="23"/>
  <c r="L2285" i="23"/>
  <c r="K2285" i="23"/>
  <c r="P2284" i="23"/>
  <c r="O2284" i="23"/>
  <c r="N2284" i="23"/>
  <c r="M2284" i="23"/>
  <c r="L2284" i="23"/>
  <c r="K2284" i="23"/>
  <c r="P2283" i="23"/>
  <c r="O2283" i="23"/>
  <c r="N2283" i="23"/>
  <c r="M2283" i="23"/>
  <c r="L2283" i="23"/>
  <c r="K2283" i="23"/>
  <c r="P2282" i="23"/>
  <c r="O2282" i="23"/>
  <c r="N2282" i="23"/>
  <c r="M2282" i="23"/>
  <c r="L2282" i="23"/>
  <c r="K2282" i="23"/>
  <c r="P2281" i="23"/>
  <c r="O2281" i="23"/>
  <c r="N2281" i="23"/>
  <c r="M2281" i="23"/>
  <c r="L2281" i="23"/>
  <c r="K2281" i="23"/>
  <c r="P2280" i="23"/>
  <c r="O2280" i="23"/>
  <c r="N2280" i="23"/>
  <c r="M2280" i="23"/>
  <c r="L2280" i="23"/>
  <c r="K2280" i="23"/>
  <c r="P2279" i="23"/>
  <c r="O2279" i="23"/>
  <c r="N2279" i="23"/>
  <c r="M2279" i="23"/>
  <c r="L2279" i="23"/>
  <c r="K2279" i="23"/>
  <c r="P2278" i="23"/>
  <c r="O2278" i="23"/>
  <c r="N2278" i="23"/>
  <c r="M2278" i="23"/>
  <c r="L2278" i="23"/>
  <c r="K2278" i="23"/>
  <c r="P2277" i="23"/>
  <c r="O2277" i="23"/>
  <c r="N2277" i="23"/>
  <c r="M2277" i="23"/>
  <c r="L2277" i="23"/>
  <c r="K2277" i="23"/>
  <c r="P2276" i="23"/>
  <c r="O2276" i="23"/>
  <c r="N2276" i="23"/>
  <c r="M2276" i="23"/>
  <c r="L2276" i="23"/>
  <c r="K2276" i="23"/>
  <c r="P2275" i="23"/>
  <c r="O2275" i="23"/>
  <c r="N2275" i="23"/>
  <c r="M2275" i="23"/>
  <c r="L2275" i="23"/>
  <c r="K2275" i="23"/>
  <c r="P2274" i="23"/>
  <c r="O2274" i="23"/>
  <c r="N2274" i="23"/>
  <c r="M2274" i="23"/>
  <c r="L2274" i="23"/>
  <c r="K2274" i="23"/>
  <c r="P2273" i="23"/>
  <c r="O2273" i="23"/>
  <c r="N2273" i="23"/>
  <c r="M2273" i="23"/>
  <c r="L2273" i="23"/>
  <c r="K2273" i="23"/>
  <c r="P2272" i="23"/>
  <c r="O2272" i="23"/>
  <c r="N2272" i="23"/>
  <c r="M2272" i="23"/>
  <c r="L2272" i="23"/>
  <c r="K2272" i="23"/>
  <c r="P2271" i="23"/>
  <c r="O2271" i="23"/>
  <c r="N2271" i="23"/>
  <c r="M2271" i="23"/>
  <c r="L2271" i="23"/>
  <c r="K2271" i="23"/>
  <c r="P2270" i="23"/>
  <c r="O2270" i="23"/>
  <c r="N2270" i="23"/>
  <c r="M2270" i="23"/>
  <c r="L2270" i="23"/>
  <c r="K2270" i="23"/>
  <c r="P2269" i="23"/>
  <c r="O2269" i="23"/>
  <c r="N2269" i="23"/>
  <c r="M2269" i="23"/>
  <c r="L2269" i="23"/>
  <c r="K2269" i="23"/>
  <c r="P2268" i="23"/>
  <c r="O2268" i="23"/>
  <c r="N2268" i="23"/>
  <c r="M2268" i="23"/>
  <c r="L2268" i="23"/>
  <c r="K2268" i="23"/>
  <c r="P2267" i="23"/>
  <c r="O2267" i="23"/>
  <c r="N2267" i="23"/>
  <c r="M2267" i="23"/>
  <c r="L2267" i="23"/>
  <c r="K2267" i="23"/>
  <c r="P2266" i="23"/>
  <c r="O2266" i="23"/>
  <c r="N2266" i="23"/>
  <c r="M2266" i="23"/>
  <c r="L2266" i="23"/>
  <c r="K2266" i="23"/>
  <c r="P2265" i="23"/>
  <c r="O2265" i="23"/>
  <c r="N2265" i="23"/>
  <c r="M2265" i="23"/>
  <c r="L2265" i="23"/>
  <c r="K2265" i="23"/>
  <c r="P2264" i="23"/>
  <c r="O2264" i="23"/>
  <c r="N2264" i="23"/>
  <c r="M2264" i="23"/>
  <c r="L2264" i="23"/>
  <c r="K2264" i="23"/>
  <c r="P2263" i="23"/>
  <c r="O2263" i="23"/>
  <c r="N2263" i="23"/>
  <c r="M2263" i="23"/>
  <c r="L2263" i="23"/>
  <c r="K2263" i="23"/>
  <c r="P2262" i="23"/>
  <c r="O2262" i="23"/>
  <c r="N2262" i="23"/>
  <c r="M2262" i="23"/>
  <c r="L2262" i="23"/>
  <c r="K2262" i="23"/>
  <c r="P2261" i="23"/>
  <c r="O2261" i="23"/>
  <c r="N2261" i="23"/>
  <c r="M2261" i="23"/>
  <c r="L2261" i="23"/>
  <c r="K2261" i="23"/>
  <c r="P2260" i="23"/>
  <c r="O2260" i="23"/>
  <c r="N2260" i="23"/>
  <c r="M2260" i="23"/>
  <c r="L2260" i="23"/>
  <c r="K2260" i="23"/>
  <c r="P2259" i="23"/>
  <c r="O2259" i="23"/>
  <c r="N2259" i="23"/>
  <c r="M2259" i="23"/>
  <c r="L2259" i="23"/>
  <c r="K2259" i="23"/>
  <c r="P2258" i="23"/>
  <c r="O2258" i="23"/>
  <c r="N2258" i="23"/>
  <c r="M2258" i="23"/>
  <c r="L2258" i="23"/>
  <c r="K2258" i="23"/>
  <c r="P2257" i="23"/>
  <c r="O2257" i="23"/>
  <c r="N2257" i="23"/>
  <c r="M2257" i="23"/>
  <c r="L2257" i="23"/>
  <c r="K2257" i="23"/>
  <c r="P2256" i="23"/>
  <c r="O2256" i="23"/>
  <c r="N2256" i="23"/>
  <c r="M2256" i="23"/>
  <c r="L2256" i="23"/>
  <c r="K2256" i="23"/>
  <c r="P2255" i="23"/>
  <c r="O2255" i="23"/>
  <c r="N2255" i="23"/>
  <c r="M2255" i="23"/>
  <c r="L2255" i="23"/>
  <c r="K2255" i="23"/>
  <c r="P2254" i="23"/>
  <c r="O2254" i="23"/>
  <c r="N2254" i="23"/>
  <c r="M2254" i="23"/>
  <c r="L2254" i="23"/>
  <c r="K2254" i="23"/>
  <c r="P2253" i="23"/>
  <c r="O2253" i="23"/>
  <c r="N2253" i="23"/>
  <c r="M2253" i="23"/>
  <c r="L2253" i="23"/>
  <c r="K2253" i="23"/>
  <c r="P2252" i="23"/>
  <c r="O2252" i="23"/>
  <c r="N2252" i="23"/>
  <c r="M2252" i="23"/>
  <c r="L2252" i="23"/>
  <c r="K2252" i="23"/>
  <c r="P2251" i="23"/>
  <c r="O2251" i="23"/>
  <c r="N2251" i="23"/>
  <c r="M2251" i="23"/>
  <c r="L2251" i="23"/>
  <c r="K2251" i="23"/>
  <c r="P2250" i="23"/>
  <c r="O2250" i="23"/>
  <c r="N2250" i="23"/>
  <c r="M2250" i="23"/>
  <c r="L2250" i="23"/>
  <c r="K2250" i="23"/>
  <c r="P2249" i="23"/>
  <c r="O2249" i="23"/>
  <c r="N2249" i="23"/>
  <c r="M2249" i="23"/>
  <c r="L2249" i="23"/>
  <c r="K2249" i="23"/>
  <c r="P2248" i="23"/>
  <c r="O2248" i="23"/>
  <c r="N2248" i="23"/>
  <c r="M2248" i="23"/>
  <c r="L2248" i="23"/>
  <c r="K2248" i="23"/>
  <c r="P2247" i="23"/>
  <c r="O2247" i="23"/>
  <c r="N2247" i="23"/>
  <c r="M2247" i="23"/>
  <c r="L2247" i="23"/>
  <c r="K2247" i="23"/>
  <c r="P2246" i="23"/>
  <c r="O2246" i="23"/>
  <c r="N2246" i="23"/>
  <c r="M2246" i="23"/>
  <c r="L2246" i="23"/>
  <c r="K2246" i="23"/>
  <c r="P2245" i="23"/>
  <c r="O2245" i="23"/>
  <c r="N2245" i="23"/>
  <c r="M2245" i="23"/>
  <c r="L2245" i="23"/>
  <c r="K2245" i="23"/>
  <c r="P2244" i="23"/>
  <c r="O2244" i="23"/>
  <c r="N2244" i="23"/>
  <c r="M2244" i="23"/>
  <c r="L2244" i="23"/>
  <c r="K2244" i="23"/>
  <c r="P2243" i="23"/>
  <c r="O2243" i="23"/>
  <c r="N2243" i="23"/>
  <c r="M2243" i="23"/>
  <c r="L2243" i="23"/>
  <c r="K2243" i="23"/>
  <c r="P2242" i="23"/>
  <c r="O2242" i="23"/>
  <c r="N2242" i="23"/>
  <c r="M2242" i="23"/>
  <c r="L2242" i="23"/>
  <c r="K2242" i="23"/>
  <c r="P2241" i="23"/>
  <c r="O2241" i="23"/>
  <c r="N2241" i="23"/>
  <c r="M2241" i="23"/>
  <c r="L2241" i="23"/>
  <c r="K2241" i="23"/>
  <c r="P2240" i="23"/>
  <c r="O2240" i="23"/>
  <c r="N2240" i="23"/>
  <c r="M2240" i="23"/>
  <c r="L2240" i="23"/>
  <c r="K2240" i="23"/>
  <c r="P2239" i="23"/>
  <c r="O2239" i="23"/>
  <c r="N2239" i="23"/>
  <c r="M2239" i="23"/>
  <c r="L2239" i="23"/>
  <c r="K2239" i="23"/>
  <c r="P2238" i="23"/>
  <c r="O2238" i="23"/>
  <c r="N2238" i="23"/>
  <c r="M2238" i="23"/>
  <c r="L2238" i="23"/>
  <c r="K2238" i="23"/>
  <c r="P2237" i="23"/>
  <c r="O2237" i="23"/>
  <c r="N2237" i="23"/>
  <c r="M2237" i="23"/>
  <c r="L2237" i="23"/>
  <c r="K2237" i="23"/>
  <c r="P2236" i="23"/>
  <c r="O2236" i="23"/>
  <c r="N2236" i="23"/>
  <c r="M2236" i="23"/>
  <c r="L2236" i="23"/>
  <c r="K2236" i="23"/>
  <c r="P2235" i="23"/>
  <c r="O2235" i="23"/>
  <c r="N2235" i="23"/>
  <c r="M2235" i="23"/>
  <c r="L2235" i="23"/>
  <c r="K2235" i="23"/>
  <c r="P2234" i="23"/>
  <c r="O2234" i="23"/>
  <c r="N2234" i="23"/>
  <c r="M2234" i="23"/>
  <c r="L2234" i="23"/>
  <c r="K2234" i="23"/>
  <c r="P2233" i="23"/>
  <c r="O2233" i="23"/>
  <c r="N2233" i="23"/>
  <c r="M2233" i="23"/>
  <c r="L2233" i="23"/>
  <c r="K2233" i="23"/>
  <c r="P2232" i="23"/>
  <c r="O2232" i="23"/>
  <c r="N2232" i="23"/>
  <c r="M2232" i="23"/>
  <c r="L2232" i="23"/>
  <c r="K2232" i="23"/>
  <c r="P2231" i="23"/>
  <c r="O2231" i="23"/>
  <c r="N2231" i="23"/>
  <c r="M2231" i="23"/>
  <c r="L2231" i="23"/>
  <c r="K2231" i="23"/>
  <c r="P2230" i="23"/>
  <c r="O2230" i="23"/>
  <c r="N2230" i="23"/>
  <c r="M2230" i="23"/>
  <c r="L2230" i="23"/>
  <c r="K2230" i="23"/>
  <c r="P2229" i="23"/>
  <c r="O2229" i="23"/>
  <c r="N2229" i="23"/>
  <c r="M2229" i="23"/>
  <c r="L2229" i="23"/>
  <c r="K2229" i="23"/>
  <c r="P2228" i="23"/>
  <c r="O2228" i="23"/>
  <c r="N2228" i="23"/>
  <c r="M2228" i="23"/>
  <c r="L2228" i="23"/>
  <c r="K2228" i="23"/>
  <c r="P2227" i="23"/>
  <c r="O2227" i="23"/>
  <c r="N2227" i="23"/>
  <c r="M2227" i="23"/>
  <c r="L2227" i="23"/>
  <c r="K2227" i="23"/>
  <c r="P2226" i="23"/>
  <c r="O2226" i="23"/>
  <c r="N2226" i="23"/>
  <c r="M2226" i="23"/>
  <c r="L2226" i="23"/>
  <c r="K2226" i="23"/>
  <c r="P2225" i="23"/>
  <c r="O2225" i="23"/>
  <c r="N2225" i="23"/>
  <c r="M2225" i="23"/>
  <c r="L2225" i="23"/>
  <c r="K2225" i="23"/>
  <c r="P2224" i="23"/>
  <c r="O2224" i="23"/>
  <c r="N2224" i="23"/>
  <c r="M2224" i="23"/>
  <c r="L2224" i="23"/>
  <c r="K2224" i="23"/>
  <c r="P2223" i="23"/>
  <c r="O2223" i="23"/>
  <c r="N2223" i="23"/>
  <c r="M2223" i="23"/>
  <c r="L2223" i="23"/>
  <c r="K2223" i="23"/>
  <c r="P2222" i="23"/>
  <c r="O2222" i="23"/>
  <c r="N2222" i="23"/>
  <c r="M2222" i="23"/>
  <c r="L2222" i="23"/>
  <c r="K2222" i="23"/>
  <c r="P2221" i="23"/>
  <c r="O2221" i="23"/>
  <c r="N2221" i="23"/>
  <c r="M2221" i="23"/>
  <c r="L2221" i="23"/>
  <c r="K2221" i="23"/>
  <c r="P2220" i="23"/>
  <c r="O2220" i="23"/>
  <c r="N2220" i="23"/>
  <c r="M2220" i="23"/>
  <c r="L2220" i="23"/>
  <c r="K2220" i="23"/>
  <c r="P2219" i="23"/>
  <c r="O2219" i="23"/>
  <c r="N2219" i="23"/>
  <c r="M2219" i="23"/>
  <c r="L2219" i="23"/>
  <c r="K2219" i="23"/>
  <c r="P2218" i="23"/>
  <c r="O2218" i="23"/>
  <c r="N2218" i="23"/>
  <c r="M2218" i="23"/>
  <c r="L2218" i="23"/>
  <c r="K2218" i="23"/>
  <c r="P2217" i="23"/>
  <c r="O2217" i="23"/>
  <c r="N2217" i="23"/>
  <c r="M2217" i="23"/>
  <c r="L2217" i="23"/>
  <c r="K2217" i="23"/>
  <c r="P2216" i="23"/>
  <c r="O2216" i="23"/>
  <c r="N2216" i="23"/>
  <c r="M2216" i="23"/>
  <c r="L2216" i="23"/>
  <c r="K2216" i="23"/>
  <c r="P2215" i="23"/>
  <c r="O2215" i="23"/>
  <c r="N2215" i="23"/>
  <c r="M2215" i="23"/>
  <c r="L2215" i="23"/>
  <c r="K2215" i="23"/>
  <c r="P2214" i="23"/>
  <c r="O2214" i="23"/>
  <c r="N2214" i="23"/>
  <c r="M2214" i="23"/>
  <c r="L2214" i="23"/>
  <c r="K2214" i="23"/>
  <c r="P2213" i="23"/>
  <c r="O2213" i="23"/>
  <c r="N2213" i="23"/>
  <c r="M2213" i="23"/>
  <c r="L2213" i="23"/>
  <c r="K2213" i="23"/>
  <c r="P2212" i="23"/>
  <c r="O2212" i="23"/>
  <c r="N2212" i="23"/>
  <c r="M2212" i="23"/>
  <c r="L2212" i="23"/>
  <c r="K2212" i="23"/>
  <c r="P2211" i="23"/>
  <c r="O2211" i="23"/>
  <c r="N2211" i="23"/>
  <c r="M2211" i="23"/>
  <c r="L2211" i="23"/>
  <c r="K2211" i="23"/>
  <c r="P2210" i="23"/>
  <c r="O2210" i="23"/>
  <c r="N2210" i="23"/>
  <c r="M2210" i="23"/>
  <c r="L2210" i="23"/>
  <c r="K2210" i="23"/>
  <c r="P2209" i="23"/>
  <c r="O2209" i="23"/>
  <c r="N2209" i="23"/>
  <c r="M2209" i="23"/>
  <c r="L2209" i="23"/>
  <c r="K2209" i="23"/>
  <c r="P2208" i="23"/>
  <c r="O2208" i="23"/>
  <c r="N2208" i="23"/>
  <c r="M2208" i="23"/>
  <c r="L2208" i="23"/>
  <c r="K2208" i="23"/>
  <c r="P2207" i="23"/>
  <c r="O2207" i="23"/>
  <c r="N2207" i="23"/>
  <c r="M2207" i="23"/>
  <c r="L2207" i="23"/>
  <c r="K2207" i="23"/>
  <c r="P2206" i="23"/>
  <c r="O2206" i="23"/>
  <c r="N2206" i="23"/>
  <c r="M2206" i="23"/>
  <c r="L2206" i="23"/>
  <c r="K2206" i="23"/>
  <c r="P2205" i="23"/>
  <c r="O2205" i="23"/>
  <c r="N2205" i="23"/>
  <c r="M2205" i="23"/>
  <c r="L2205" i="23"/>
  <c r="K2205" i="23"/>
  <c r="P2204" i="23"/>
  <c r="O2204" i="23"/>
  <c r="N2204" i="23"/>
  <c r="M2204" i="23"/>
  <c r="L2204" i="23"/>
  <c r="K2204" i="23"/>
  <c r="P2203" i="23"/>
  <c r="O2203" i="23"/>
  <c r="N2203" i="23"/>
  <c r="M2203" i="23"/>
  <c r="L2203" i="23"/>
  <c r="K2203" i="23"/>
  <c r="P2202" i="23"/>
  <c r="O2202" i="23"/>
  <c r="N2202" i="23"/>
  <c r="M2202" i="23"/>
  <c r="L2202" i="23"/>
  <c r="K2202" i="23"/>
  <c r="P2201" i="23"/>
  <c r="O2201" i="23"/>
  <c r="N2201" i="23"/>
  <c r="M2201" i="23"/>
  <c r="L2201" i="23"/>
  <c r="K2201" i="23"/>
  <c r="P2200" i="23"/>
  <c r="O2200" i="23"/>
  <c r="N2200" i="23"/>
  <c r="M2200" i="23"/>
  <c r="L2200" i="23"/>
  <c r="K2200" i="23"/>
  <c r="P2199" i="23"/>
  <c r="O2199" i="23"/>
  <c r="N2199" i="23"/>
  <c r="M2199" i="23"/>
  <c r="L2199" i="23"/>
  <c r="K2199" i="23"/>
  <c r="P2198" i="23"/>
  <c r="O2198" i="23"/>
  <c r="N2198" i="23"/>
  <c r="M2198" i="23"/>
  <c r="L2198" i="23"/>
  <c r="K2198" i="23"/>
  <c r="P2197" i="23"/>
  <c r="O2197" i="23"/>
  <c r="N2197" i="23"/>
  <c r="M2197" i="23"/>
  <c r="L2197" i="23"/>
  <c r="K2197" i="23"/>
  <c r="P2196" i="23"/>
  <c r="O2196" i="23"/>
  <c r="N2196" i="23"/>
  <c r="M2196" i="23"/>
  <c r="L2196" i="23"/>
  <c r="K2196" i="23"/>
  <c r="P2195" i="23"/>
  <c r="O2195" i="23"/>
  <c r="N2195" i="23"/>
  <c r="M2195" i="23"/>
  <c r="L2195" i="23"/>
  <c r="K2195" i="23"/>
  <c r="P2194" i="23"/>
  <c r="O2194" i="23"/>
  <c r="N2194" i="23"/>
  <c r="M2194" i="23"/>
  <c r="L2194" i="23"/>
  <c r="K2194" i="23"/>
  <c r="P2193" i="23"/>
  <c r="O2193" i="23"/>
  <c r="N2193" i="23"/>
  <c r="M2193" i="23"/>
  <c r="L2193" i="23"/>
  <c r="K2193" i="23"/>
  <c r="P2192" i="23"/>
  <c r="O2192" i="23"/>
  <c r="N2192" i="23"/>
  <c r="M2192" i="23"/>
  <c r="L2192" i="23"/>
  <c r="K2192" i="23"/>
  <c r="P2191" i="23"/>
  <c r="O2191" i="23"/>
  <c r="N2191" i="23"/>
  <c r="M2191" i="23"/>
  <c r="L2191" i="23"/>
  <c r="K2191" i="23"/>
  <c r="P2190" i="23"/>
  <c r="O2190" i="23"/>
  <c r="N2190" i="23"/>
  <c r="M2190" i="23"/>
  <c r="L2190" i="23"/>
  <c r="K2190" i="23"/>
  <c r="P2189" i="23"/>
  <c r="O2189" i="23"/>
  <c r="N2189" i="23"/>
  <c r="M2189" i="23"/>
  <c r="L2189" i="23"/>
  <c r="K2189" i="23"/>
  <c r="P2188" i="23"/>
  <c r="O2188" i="23"/>
  <c r="N2188" i="23"/>
  <c r="M2188" i="23"/>
  <c r="L2188" i="23"/>
  <c r="K2188" i="23"/>
  <c r="P2187" i="23"/>
  <c r="O2187" i="23"/>
  <c r="N2187" i="23"/>
  <c r="M2187" i="23"/>
  <c r="L2187" i="23"/>
  <c r="K2187" i="23"/>
  <c r="P2186" i="23"/>
  <c r="O2186" i="23"/>
  <c r="N2186" i="23"/>
  <c r="M2186" i="23"/>
  <c r="L2186" i="23"/>
  <c r="K2186" i="23"/>
  <c r="P2185" i="23"/>
  <c r="O2185" i="23"/>
  <c r="N2185" i="23"/>
  <c r="M2185" i="23"/>
  <c r="L2185" i="23"/>
  <c r="K2185" i="23"/>
  <c r="P2184" i="23"/>
  <c r="O2184" i="23"/>
  <c r="N2184" i="23"/>
  <c r="M2184" i="23"/>
  <c r="L2184" i="23"/>
  <c r="K2184" i="23"/>
  <c r="P2183" i="23"/>
  <c r="O2183" i="23"/>
  <c r="N2183" i="23"/>
  <c r="M2183" i="23"/>
  <c r="L2183" i="23"/>
  <c r="K2183" i="23"/>
  <c r="P2182" i="23"/>
  <c r="O2182" i="23"/>
  <c r="N2182" i="23"/>
  <c r="M2182" i="23"/>
  <c r="L2182" i="23"/>
  <c r="K2182" i="23"/>
  <c r="P2181" i="23"/>
  <c r="O2181" i="23"/>
  <c r="N2181" i="23"/>
  <c r="M2181" i="23"/>
  <c r="L2181" i="23"/>
  <c r="K2181" i="23"/>
  <c r="P2180" i="23"/>
  <c r="O2180" i="23"/>
  <c r="N2180" i="23"/>
  <c r="M2180" i="23"/>
  <c r="L2180" i="23"/>
  <c r="K2180" i="23"/>
  <c r="P2179" i="23"/>
  <c r="O2179" i="23"/>
  <c r="N2179" i="23"/>
  <c r="M2179" i="23"/>
  <c r="L2179" i="23"/>
  <c r="K2179" i="23"/>
  <c r="P2178" i="23"/>
  <c r="O2178" i="23"/>
  <c r="N2178" i="23"/>
  <c r="M2178" i="23"/>
  <c r="L2178" i="23"/>
  <c r="K2178" i="23"/>
  <c r="P2177" i="23"/>
  <c r="O2177" i="23"/>
  <c r="N2177" i="23"/>
  <c r="M2177" i="23"/>
  <c r="L2177" i="23"/>
  <c r="K2177" i="23"/>
  <c r="P2176" i="23"/>
  <c r="O2176" i="23"/>
  <c r="N2176" i="23"/>
  <c r="M2176" i="23"/>
  <c r="L2176" i="23"/>
  <c r="K2176" i="23"/>
  <c r="P2175" i="23"/>
  <c r="O2175" i="23"/>
  <c r="N2175" i="23"/>
  <c r="M2175" i="23"/>
  <c r="L2175" i="23"/>
  <c r="K2175" i="23"/>
  <c r="P2174" i="23"/>
  <c r="O2174" i="23"/>
  <c r="N2174" i="23"/>
  <c r="M2174" i="23"/>
  <c r="L2174" i="23"/>
  <c r="K2174" i="23"/>
  <c r="P2173" i="23"/>
  <c r="O2173" i="23"/>
  <c r="N2173" i="23"/>
  <c r="M2173" i="23"/>
  <c r="L2173" i="23"/>
  <c r="K2173" i="23"/>
  <c r="P2172" i="23"/>
  <c r="O2172" i="23"/>
  <c r="N2172" i="23"/>
  <c r="M2172" i="23"/>
  <c r="L2172" i="23"/>
  <c r="K2172" i="23"/>
  <c r="P2171" i="23"/>
  <c r="O2171" i="23"/>
  <c r="N2171" i="23"/>
  <c r="M2171" i="23"/>
  <c r="L2171" i="23"/>
  <c r="K2171" i="23"/>
  <c r="P2170" i="23"/>
  <c r="O2170" i="23"/>
  <c r="N2170" i="23"/>
  <c r="M2170" i="23"/>
  <c r="L2170" i="23"/>
  <c r="K2170" i="23"/>
  <c r="P2169" i="23"/>
  <c r="O2169" i="23"/>
  <c r="N2169" i="23"/>
  <c r="M2169" i="23"/>
  <c r="L2169" i="23"/>
  <c r="K2169" i="23"/>
  <c r="P2168" i="23"/>
  <c r="O2168" i="23"/>
  <c r="N2168" i="23"/>
  <c r="M2168" i="23"/>
  <c r="L2168" i="23"/>
  <c r="K2168" i="23"/>
  <c r="P2167" i="23"/>
  <c r="O2167" i="23"/>
  <c r="N2167" i="23"/>
  <c r="M2167" i="23"/>
  <c r="L2167" i="23"/>
  <c r="K2167" i="23"/>
  <c r="P2166" i="23"/>
  <c r="O2166" i="23"/>
  <c r="N2166" i="23"/>
  <c r="M2166" i="23"/>
  <c r="L2166" i="23"/>
  <c r="K2166" i="23"/>
  <c r="P2165" i="23"/>
  <c r="O2165" i="23"/>
  <c r="N2165" i="23"/>
  <c r="M2165" i="23"/>
  <c r="L2165" i="23"/>
  <c r="K2165" i="23"/>
  <c r="P2164" i="23"/>
  <c r="O2164" i="23"/>
  <c r="N2164" i="23"/>
  <c r="M2164" i="23"/>
  <c r="L2164" i="23"/>
  <c r="K2164" i="23"/>
  <c r="P2163" i="23"/>
  <c r="O2163" i="23"/>
  <c r="N2163" i="23"/>
  <c r="M2163" i="23"/>
  <c r="L2163" i="23"/>
  <c r="K2163" i="23"/>
  <c r="P2162" i="23"/>
  <c r="O2162" i="23"/>
  <c r="N2162" i="23"/>
  <c r="M2162" i="23"/>
  <c r="L2162" i="23"/>
  <c r="K2162" i="23"/>
  <c r="P2161" i="23"/>
  <c r="O2161" i="23"/>
  <c r="N2161" i="23"/>
  <c r="M2161" i="23"/>
  <c r="L2161" i="23"/>
  <c r="K2161" i="23"/>
  <c r="P2160" i="23"/>
  <c r="O2160" i="23"/>
  <c r="N2160" i="23"/>
  <c r="M2160" i="23"/>
  <c r="L2160" i="23"/>
  <c r="K2160" i="23"/>
  <c r="P2159" i="23"/>
  <c r="O2159" i="23"/>
  <c r="N2159" i="23"/>
  <c r="M2159" i="23"/>
  <c r="L2159" i="23"/>
  <c r="K2159" i="23"/>
  <c r="P2158" i="23"/>
  <c r="O2158" i="23"/>
  <c r="N2158" i="23"/>
  <c r="M2158" i="23"/>
  <c r="L2158" i="23"/>
  <c r="K2158" i="23"/>
  <c r="P2157" i="23"/>
  <c r="O2157" i="23"/>
  <c r="N2157" i="23"/>
  <c r="M2157" i="23"/>
  <c r="L2157" i="23"/>
  <c r="K2157" i="23"/>
  <c r="P2156" i="23"/>
  <c r="O2156" i="23"/>
  <c r="N2156" i="23"/>
  <c r="M2156" i="23"/>
  <c r="L2156" i="23"/>
  <c r="K2156" i="23"/>
  <c r="P2155" i="23"/>
  <c r="O2155" i="23"/>
  <c r="N2155" i="23"/>
  <c r="M2155" i="23"/>
  <c r="L2155" i="23"/>
  <c r="K2155" i="23"/>
  <c r="P2154" i="23"/>
  <c r="O2154" i="23"/>
  <c r="N2154" i="23"/>
  <c r="M2154" i="23"/>
  <c r="L2154" i="23"/>
  <c r="K2154" i="23"/>
  <c r="P2153" i="23"/>
  <c r="O2153" i="23"/>
  <c r="N2153" i="23"/>
  <c r="M2153" i="23"/>
  <c r="L2153" i="23"/>
  <c r="K2153" i="23"/>
  <c r="P2152" i="23"/>
  <c r="O2152" i="23"/>
  <c r="N2152" i="23"/>
  <c r="M2152" i="23"/>
  <c r="L2152" i="23"/>
  <c r="K2152" i="23"/>
  <c r="P2151" i="23"/>
  <c r="O2151" i="23"/>
  <c r="N2151" i="23"/>
  <c r="M2151" i="23"/>
  <c r="L2151" i="23"/>
  <c r="K2151" i="23"/>
  <c r="P2150" i="23"/>
  <c r="O2150" i="23"/>
  <c r="N2150" i="23"/>
  <c r="M2150" i="23"/>
  <c r="L2150" i="23"/>
  <c r="K2150" i="23"/>
  <c r="P2149" i="23"/>
  <c r="O2149" i="23"/>
  <c r="N2149" i="23"/>
  <c r="M2149" i="23"/>
  <c r="L2149" i="23"/>
  <c r="K2149" i="23"/>
  <c r="P2148" i="23"/>
  <c r="O2148" i="23"/>
  <c r="N2148" i="23"/>
  <c r="M2148" i="23"/>
  <c r="L2148" i="23"/>
  <c r="K2148" i="23"/>
  <c r="P2147" i="23"/>
  <c r="O2147" i="23"/>
  <c r="N2147" i="23"/>
  <c r="M2147" i="23"/>
  <c r="L2147" i="23"/>
  <c r="K2147" i="23"/>
  <c r="P2146" i="23"/>
  <c r="O2146" i="23"/>
  <c r="N2146" i="23"/>
  <c r="M2146" i="23"/>
  <c r="L2146" i="23"/>
  <c r="K2146" i="23"/>
  <c r="P2145" i="23"/>
  <c r="O2145" i="23"/>
  <c r="N2145" i="23"/>
  <c r="M2145" i="23"/>
  <c r="L2145" i="23"/>
  <c r="K2145" i="23"/>
  <c r="P2144" i="23"/>
  <c r="O2144" i="23"/>
  <c r="N2144" i="23"/>
  <c r="M2144" i="23"/>
  <c r="L2144" i="23"/>
  <c r="K2144" i="23"/>
  <c r="P2143" i="23"/>
  <c r="O2143" i="23"/>
  <c r="N2143" i="23"/>
  <c r="M2143" i="23"/>
  <c r="L2143" i="23"/>
  <c r="K2143" i="23"/>
  <c r="P2142" i="23"/>
  <c r="O2142" i="23"/>
  <c r="N2142" i="23"/>
  <c r="M2142" i="23"/>
  <c r="L2142" i="23"/>
  <c r="K2142" i="23"/>
  <c r="P2141" i="23"/>
  <c r="O2141" i="23"/>
  <c r="N2141" i="23"/>
  <c r="M2141" i="23"/>
  <c r="L2141" i="23"/>
  <c r="K2141" i="23"/>
  <c r="P2140" i="23"/>
  <c r="O2140" i="23"/>
  <c r="N2140" i="23"/>
  <c r="M2140" i="23"/>
  <c r="L2140" i="23"/>
  <c r="K2140" i="23"/>
  <c r="P2139" i="23"/>
  <c r="O2139" i="23"/>
  <c r="N2139" i="23"/>
  <c r="M2139" i="23"/>
  <c r="L2139" i="23"/>
  <c r="K2139" i="23"/>
  <c r="P2138" i="23"/>
  <c r="O2138" i="23"/>
  <c r="N2138" i="23"/>
  <c r="M2138" i="23"/>
  <c r="L2138" i="23"/>
  <c r="K2138" i="23"/>
  <c r="P2137" i="23"/>
  <c r="O2137" i="23"/>
  <c r="N2137" i="23"/>
  <c r="M2137" i="23"/>
  <c r="L2137" i="23"/>
  <c r="K2137" i="23"/>
  <c r="P2136" i="23"/>
  <c r="O2136" i="23"/>
  <c r="N2136" i="23"/>
  <c r="M2136" i="23"/>
  <c r="L2136" i="23"/>
  <c r="K2136" i="23"/>
  <c r="P2135" i="23"/>
  <c r="O2135" i="23"/>
  <c r="N2135" i="23"/>
  <c r="M2135" i="23"/>
  <c r="L2135" i="23"/>
  <c r="K2135" i="23"/>
  <c r="P2134" i="23"/>
  <c r="O2134" i="23"/>
  <c r="N2134" i="23"/>
  <c r="M2134" i="23"/>
  <c r="L2134" i="23"/>
  <c r="K2134" i="23"/>
  <c r="P2133" i="23"/>
  <c r="O2133" i="23"/>
  <c r="N2133" i="23"/>
  <c r="M2133" i="23"/>
  <c r="L2133" i="23"/>
  <c r="K2133" i="23"/>
  <c r="P2132" i="23"/>
  <c r="O2132" i="23"/>
  <c r="N2132" i="23"/>
  <c r="M2132" i="23"/>
  <c r="L2132" i="23"/>
  <c r="K2132" i="23"/>
  <c r="P2131" i="23"/>
  <c r="O2131" i="23"/>
  <c r="N2131" i="23"/>
  <c r="M2131" i="23"/>
  <c r="L2131" i="23"/>
  <c r="K2131" i="23"/>
  <c r="P2130" i="23"/>
  <c r="O2130" i="23"/>
  <c r="N2130" i="23"/>
  <c r="M2130" i="23"/>
  <c r="L2130" i="23"/>
  <c r="K2130" i="23"/>
  <c r="P2129" i="23"/>
  <c r="O2129" i="23"/>
  <c r="N2129" i="23"/>
  <c r="M2129" i="23"/>
  <c r="L2129" i="23"/>
  <c r="K2129" i="23"/>
  <c r="P2128" i="23"/>
  <c r="O2128" i="23"/>
  <c r="N2128" i="23"/>
  <c r="M2128" i="23"/>
  <c r="L2128" i="23"/>
  <c r="K2128" i="23"/>
  <c r="P2127" i="23"/>
  <c r="O2127" i="23"/>
  <c r="N2127" i="23"/>
  <c r="M2127" i="23"/>
  <c r="L2127" i="23"/>
  <c r="K2127" i="23"/>
  <c r="P2126" i="23"/>
  <c r="O2126" i="23"/>
  <c r="N2126" i="23"/>
  <c r="M2126" i="23"/>
  <c r="L2126" i="23"/>
  <c r="K2126" i="23"/>
  <c r="P2125" i="23"/>
  <c r="O2125" i="23"/>
  <c r="N2125" i="23"/>
  <c r="M2125" i="23"/>
  <c r="L2125" i="23"/>
  <c r="K2125" i="23"/>
  <c r="P2124" i="23"/>
  <c r="O2124" i="23"/>
  <c r="N2124" i="23"/>
  <c r="M2124" i="23"/>
  <c r="L2124" i="23"/>
  <c r="K2124" i="23"/>
  <c r="P2123" i="23"/>
  <c r="O2123" i="23"/>
  <c r="N2123" i="23"/>
  <c r="M2123" i="23"/>
  <c r="L2123" i="23"/>
  <c r="K2123" i="23"/>
  <c r="P2122" i="23"/>
  <c r="O2122" i="23"/>
  <c r="N2122" i="23"/>
  <c r="M2122" i="23"/>
  <c r="L2122" i="23"/>
  <c r="K2122" i="23"/>
  <c r="P2121" i="23"/>
  <c r="O2121" i="23"/>
  <c r="N2121" i="23"/>
  <c r="M2121" i="23"/>
  <c r="L2121" i="23"/>
  <c r="K2121" i="23"/>
  <c r="P2120" i="23"/>
  <c r="O2120" i="23"/>
  <c r="N2120" i="23"/>
  <c r="M2120" i="23"/>
  <c r="L2120" i="23"/>
  <c r="K2120" i="23"/>
  <c r="P2119" i="23"/>
  <c r="O2119" i="23"/>
  <c r="N2119" i="23"/>
  <c r="M2119" i="23"/>
  <c r="L2119" i="23"/>
  <c r="K2119" i="23"/>
  <c r="P2118" i="23"/>
  <c r="O2118" i="23"/>
  <c r="N2118" i="23"/>
  <c r="M2118" i="23"/>
  <c r="L2118" i="23"/>
  <c r="K2118" i="23"/>
  <c r="P2117" i="23"/>
  <c r="O2117" i="23"/>
  <c r="N2117" i="23"/>
  <c r="M2117" i="23"/>
  <c r="L2117" i="23"/>
  <c r="K2117" i="23"/>
  <c r="P2116" i="23"/>
  <c r="O2116" i="23"/>
  <c r="N2116" i="23"/>
  <c r="M2116" i="23"/>
  <c r="L2116" i="23"/>
  <c r="K2116" i="23"/>
  <c r="P2115" i="23"/>
  <c r="O2115" i="23"/>
  <c r="N2115" i="23"/>
  <c r="M2115" i="23"/>
  <c r="L2115" i="23"/>
  <c r="K2115" i="23"/>
  <c r="P2114" i="23"/>
  <c r="O2114" i="23"/>
  <c r="N2114" i="23"/>
  <c r="M2114" i="23"/>
  <c r="L2114" i="23"/>
  <c r="K2114" i="23"/>
  <c r="P2113" i="23"/>
  <c r="O2113" i="23"/>
  <c r="N2113" i="23"/>
  <c r="M2113" i="23"/>
  <c r="L2113" i="23"/>
  <c r="K2113" i="23"/>
  <c r="P2112" i="23"/>
  <c r="O2112" i="23"/>
  <c r="N2112" i="23"/>
  <c r="M2112" i="23"/>
  <c r="L2112" i="23"/>
  <c r="K2112" i="23"/>
  <c r="P2111" i="23"/>
  <c r="O2111" i="23"/>
  <c r="N2111" i="23"/>
  <c r="M2111" i="23"/>
  <c r="L2111" i="23"/>
  <c r="K2111" i="23"/>
  <c r="P2110" i="23"/>
  <c r="O2110" i="23"/>
  <c r="N2110" i="23"/>
  <c r="M2110" i="23"/>
  <c r="L2110" i="23"/>
  <c r="K2110" i="23"/>
  <c r="P2109" i="23"/>
  <c r="O2109" i="23"/>
  <c r="N2109" i="23"/>
  <c r="M2109" i="23"/>
  <c r="L2109" i="23"/>
  <c r="K2109" i="23"/>
  <c r="P2108" i="23"/>
  <c r="O2108" i="23"/>
  <c r="N2108" i="23"/>
  <c r="M2108" i="23"/>
  <c r="L2108" i="23"/>
  <c r="K2108" i="23"/>
  <c r="P2107" i="23"/>
  <c r="O2107" i="23"/>
  <c r="N2107" i="23"/>
  <c r="M2107" i="23"/>
  <c r="L2107" i="23"/>
  <c r="K2107" i="23"/>
  <c r="P2106" i="23"/>
  <c r="O2106" i="23"/>
  <c r="N2106" i="23"/>
  <c r="M2106" i="23"/>
  <c r="L2106" i="23"/>
  <c r="K2106" i="23"/>
  <c r="P2105" i="23"/>
  <c r="O2105" i="23"/>
  <c r="N2105" i="23"/>
  <c r="M2105" i="23"/>
  <c r="L2105" i="23"/>
  <c r="K2105" i="23"/>
  <c r="P2104" i="23"/>
  <c r="O2104" i="23"/>
  <c r="N2104" i="23"/>
  <c r="M2104" i="23"/>
  <c r="L2104" i="23"/>
  <c r="K2104" i="23"/>
  <c r="P2103" i="23"/>
  <c r="O2103" i="23"/>
  <c r="N2103" i="23"/>
  <c r="M2103" i="23"/>
  <c r="L2103" i="23"/>
  <c r="K2103" i="23"/>
  <c r="P2102" i="23"/>
  <c r="O2102" i="23"/>
  <c r="N2102" i="23"/>
  <c r="M2102" i="23"/>
  <c r="L2102" i="23"/>
  <c r="K2102" i="23"/>
  <c r="P2101" i="23"/>
  <c r="O2101" i="23"/>
  <c r="N2101" i="23"/>
  <c r="M2101" i="23"/>
  <c r="L2101" i="23"/>
  <c r="K2101" i="23"/>
  <c r="P2100" i="23"/>
  <c r="O2100" i="23"/>
  <c r="N2100" i="23"/>
  <c r="M2100" i="23"/>
  <c r="L2100" i="23"/>
  <c r="K2100" i="23"/>
  <c r="P2099" i="23"/>
  <c r="O2099" i="23"/>
  <c r="N2099" i="23"/>
  <c r="M2099" i="23"/>
  <c r="L2099" i="23"/>
  <c r="K2099" i="23"/>
  <c r="P2098" i="23"/>
  <c r="O2098" i="23"/>
  <c r="N2098" i="23"/>
  <c r="M2098" i="23"/>
  <c r="L2098" i="23"/>
  <c r="K2098" i="23"/>
  <c r="P2097" i="23"/>
  <c r="O2097" i="23"/>
  <c r="N2097" i="23"/>
  <c r="M2097" i="23"/>
  <c r="L2097" i="23"/>
  <c r="K2097" i="23"/>
  <c r="P2096" i="23"/>
  <c r="O2096" i="23"/>
  <c r="N2096" i="23"/>
  <c r="M2096" i="23"/>
  <c r="L2096" i="23"/>
  <c r="K2096" i="23"/>
  <c r="P2095" i="23"/>
  <c r="O2095" i="23"/>
  <c r="N2095" i="23"/>
  <c r="M2095" i="23"/>
  <c r="L2095" i="23"/>
  <c r="K2095" i="23"/>
  <c r="P2094" i="23"/>
  <c r="O2094" i="23"/>
  <c r="N2094" i="23"/>
  <c r="M2094" i="23"/>
  <c r="L2094" i="23"/>
  <c r="K2094" i="23"/>
  <c r="P2093" i="23"/>
  <c r="O2093" i="23"/>
  <c r="N2093" i="23"/>
  <c r="M2093" i="23"/>
  <c r="L2093" i="23"/>
  <c r="K2093" i="23"/>
  <c r="P2092" i="23"/>
  <c r="O2092" i="23"/>
  <c r="N2092" i="23"/>
  <c r="M2092" i="23"/>
  <c r="L2092" i="23"/>
  <c r="K2092" i="23"/>
  <c r="P2091" i="23"/>
  <c r="O2091" i="23"/>
  <c r="N2091" i="23"/>
  <c r="M2091" i="23"/>
  <c r="L2091" i="23"/>
  <c r="K2091" i="23"/>
  <c r="P2090" i="23"/>
  <c r="O2090" i="23"/>
  <c r="N2090" i="23"/>
  <c r="M2090" i="23"/>
  <c r="L2090" i="23"/>
  <c r="K2090" i="23"/>
  <c r="P2089" i="23"/>
  <c r="O2089" i="23"/>
  <c r="N2089" i="23"/>
  <c r="M2089" i="23"/>
  <c r="L2089" i="23"/>
  <c r="K2089" i="23"/>
  <c r="P2088" i="23"/>
  <c r="O2088" i="23"/>
  <c r="N2088" i="23"/>
  <c r="M2088" i="23"/>
  <c r="L2088" i="23"/>
  <c r="K2088" i="23"/>
  <c r="P2087" i="23"/>
  <c r="O2087" i="23"/>
  <c r="N2087" i="23"/>
  <c r="M2087" i="23"/>
  <c r="L2087" i="23"/>
  <c r="K2087" i="23"/>
  <c r="P2086" i="23"/>
  <c r="O2086" i="23"/>
  <c r="N2086" i="23"/>
  <c r="M2086" i="23"/>
  <c r="L2086" i="23"/>
  <c r="K2086" i="23"/>
  <c r="P2085" i="23"/>
  <c r="O2085" i="23"/>
  <c r="N2085" i="23"/>
  <c r="M2085" i="23"/>
  <c r="L2085" i="23"/>
  <c r="K2085" i="23"/>
  <c r="P2084" i="23"/>
  <c r="O2084" i="23"/>
  <c r="N2084" i="23"/>
  <c r="M2084" i="23"/>
  <c r="L2084" i="23"/>
  <c r="K2084" i="23"/>
  <c r="P2083" i="23"/>
  <c r="O2083" i="23"/>
  <c r="N2083" i="23"/>
  <c r="M2083" i="23"/>
  <c r="L2083" i="23"/>
  <c r="K2083" i="23"/>
  <c r="P2082" i="23"/>
  <c r="O2082" i="23"/>
  <c r="N2082" i="23"/>
  <c r="M2082" i="23"/>
  <c r="L2082" i="23"/>
  <c r="K2082" i="23"/>
  <c r="P2081" i="23"/>
  <c r="O2081" i="23"/>
  <c r="N2081" i="23"/>
  <c r="M2081" i="23"/>
  <c r="L2081" i="23"/>
  <c r="K2081" i="23"/>
  <c r="P2080" i="23"/>
  <c r="O2080" i="23"/>
  <c r="N2080" i="23"/>
  <c r="M2080" i="23"/>
  <c r="L2080" i="23"/>
  <c r="K2080" i="23"/>
  <c r="P2079" i="23"/>
  <c r="O2079" i="23"/>
  <c r="N2079" i="23"/>
  <c r="M2079" i="23"/>
  <c r="L2079" i="23"/>
  <c r="K2079" i="23"/>
  <c r="P2078" i="23"/>
  <c r="O2078" i="23"/>
  <c r="N2078" i="23"/>
  <c r="M2078" i="23"/>
  <c r="L2078" i="23"/>
  <c r="K2078" i="23"/>
  <c r="P2077" i="23"/>
  <c r="O2077" i="23"/>
  <c r="N2077" i="23"/>
  <c r="M2077" i="23"/>
  <c r="L2077" i="23"/>
  <c r="K2077" i="23"/>
  <c r="P2076" i="23"/>
  <c r="O2076" i="23"/>
  <c r="N2076" i="23"/>
  <c r="M2076" i="23"/>
  <c r="L2076" i="23"/>
  <c r="K2076" i="23"/>
  <c r="P2075" i="23"/>
  <c r="O2075" i="23"/>
  <c r="N2075" i="23"/>
  <c r="M2075" i="23"/>
  <c r="L2075" i="23"/>
  <c r="K2075" i="23"/>
  <c r="P2074" i="23"/>
  <c r="O2074" i="23"/>
  <c r="N2074" i="23"/>
  <c r="M2074" i="23"/>
  <c r="L2074" i="23"/>
  <c r="K2074" i="23"/>
  <c r="P2073" i="23"/>
  <c r="O2073" i="23"/>
  <c r="N2073" i="23"/>
  <c r="M2073" i="23"/>
  <c r="L2073" i="23"/>
  <c r="K2073" i="23"/>
  <c r="P2072" i="23"/>
  <c r="O2072" i="23"/>
  <c r="N2072" i="23"/>
  <c r="M2072" i="23"/>
  <c r="L2072" i="23"/>
  <c r="K2072" i="23"/>
  <c r="P2071" i="23"/>
  <c r="O2071" i="23"/>
  <c r="N2071" i="23"/>
  <c r="M2071" i="23"/>
  <c r="L2071" i="23"/>
  <c r="K2071" i="23"/>
  <c r="P2070" i="23"/>
  <c r="O2070" i="23"/>
  <c r="N2070" i="23"/>
  <c r="M2070" i="23"/>
  <c r="L2070" i="23"/>
  <c r="K2070" i="23"/>
  <c r="P2069" i="23"/>
  <c r="O2069" i="23"/>
  <c r="N2069" i="23"/>
  <c r="M2069" i="23"/>
  <c r="L2069" i="23"/>
  <c r="K2069" i="23"/>
  <c r="P2068" i="23"/>
  <c r="O2068" i="23"/>
  <c r="N2068" i="23"/>
  <c r="M2068" i="23"/>
  <c r="L2068" i="23"/>
  <c r="K2068" i="23"/>
  <c r="P2067" i="23"/>
  <c r="O2067" i="23"/>
  <c r="N2067" i="23"/>
  <c r="M2067" i="23"/>
  <c r="L2067" i="23"/>
  <c r="K2067" i="23"/>
  <c r="P2066" i="23"/>
  <c r="O2066" i="23"/>
  <c r="N2066" i="23"/>
  <c r="M2066" i="23"/>
  <c r="L2066" i="23"/>
  <c r="K2066" i="23"/>
  <c r="P2065" i="23"/>
  <c r="O2065" i="23"/>
  <c r="N2065" i="23"/>
  <c r="M2065" i="23"/>
  <c r="L2065" i="23"/>
  <c r="K2065" i="23"/>
  <c r="P2064" i="23"/>
  <c r="O2064" i="23"/>
  <c r="N2064" i="23"/>
  <c r="M2064" i="23"/>
  <c r="L2064" i="23"/>
  <c r="K2064" i="23"/>
  <c r="P2063" i="23"/>
  <c r="O2063" i="23"/>
  <c r="N2063" i="23"/>
  <c r="M2063" i="23"/>
  <c r="L2063" i="23"/>
  <c r="K2063" i="23"/>
  <c r="P2062" i="23"/>
  <c r="O2062" i="23"/>
  <c r="N2062" i="23"/>
  <c r="M2062" i="23"/>
  <c r="L2062" i="23"/>
  <c r="K2062" i="23"/>
  <c r="P2061" i="23"/>
  <c r="O2061" i="23"/>
  <c r="N2061" i="23"/>
  <c r="M2061" i="23"/>
  <c r="L2061" i="23"/>
  <c r="K2061" i="23"/>
  <c r="P2060" i="23"/>
  <c r="O2060" i="23"/>
  <c r="N2060" i="23"/>
  <c r="M2060" i="23"/>
  <c r="L2060" i="23"/>
  <c r="K2060" i="23"/>
  <c r="P2059" i="23"/>
  <c r="O2059" i="23"/>
  <c r="N2059" i="23"/>
  <c r="M2059" i="23"/>
  <c r="L2059" i="23"/>
  <c r="K2059" i="23"/>
  <c r="P2058" i="23"/>
  <c r="O2058" i="23"/>
  <c r="N2058" i="23"/>
  <c r="M2058" i="23"/>
  <c r="L2058" i="23"/>
  <c r="K2058" i="23"/>
  <c r="P2057" i="23"/>
  <c r="O2057" i="23"/>
  <c r="N2057" i="23"/>
  <c r="M2057" i="23"/>
  <c r="L2057" i="23"/>
  <c r="K2057" i="23"/>
  <c r="P2056" i="23"/>
  <c r="O2056" i="23"/>
  <c r="N2056" i="23"/>
  <c r="M2056" i="23"/>
  <c r="L2056" i="23"/>
  <c r="K2056" i="23"/>
  <c r="P2055" i="23"/>
  <c r="O2055" i="23"/>
  <c r="N2055" i="23"/>
  <c r="M2055" i="23"/>
  <c r="L2055" i="23"/>
  <c r="K2055" i="23"/>
  <c r="P2054" i="23"/>
  <c r="O2054" i="23"/>
  <c r="N2054" i="23"/>
  <c r="M2054" i="23"/>
  <c r="L2054" i="23"/>
  <c r="K2054" i="23"/>
  <c r="P2053" i="23"/>
  <c r="O2053" i="23"/>
  <c r="N2053" i="23"/>
  <c r="M2053" i="23"/>
  <c r="L2053" i="23"/>
  <c r="K2053" i="23"/>
  <c r="P2052" i="23"/>
  <c r="O2052" i="23"/>
  <c r="N2052" i="23"/>
  <c r="M2052" i="23"/>
  <c r="L2052" i="23"/>
  <c r="K2052" i="23"/>
  <c r="P2051" i="23"/>
  <c r="O2051" i="23"/>
  <c r="N2051" i="23"/>
  <c r="M2051" i="23"/>
  <c r="L2051" i="23"/>
  <c r="K2051" i="23"/>
  <c r="P2050" i="23"/>
  <c r="O2050" i="23"/>
  <c r="N2050" i="23"/>
  <c r="M2050" i="23"/>
  <c r="L2050" i="23"/>
  <c r="K2050" i="23"/>
  <c r="P2049" i="23"/>
  <c r="O2049" i="23"/>
  <c r="N2049" i="23"/>
  <c r="M2049" i="23"/>
  <c r="L2049" i="23"/>
  <c r="K2049" i="23"/>
  <c r="P2048" i="23"/>
  <c r="O2048" i="23"/>
  <c r="N2048" i="23"/>
  <c r="M2048" i="23"/>
  <c r="L2048" i="23"/>
  <c r="K2048" i="23"/>
  <c r="P2047" i="23"/>
  <c r="O2047" i="23"/>
  <c r="N2047" i="23"/>
  <c r="M2047" i="23"/>
  <c r="L2047" i="23"/>
  <c r="K2047" i="23"/>
  <c r="P2046" i="23"/>
  <c r="O2046" i="23"/>
  <c r="N2046" i="23"/>
  <c r="M2046" i="23"/>
  <c r="L2046" i="23"/>
  <c r="K2046" i="23"/>
  <c r="P2045" i="23"/>
  <c r="O2045" i="23"/>
  <c r="N2045" i="23"/>
  <c r="M2045" i="23"/>
  <c r="L2045" i="23"/>
  <c r="K2045" i="23"/>
  <c r="P2044" i="23"/>
  <c r="O2044" i="23"/>
  <c r="N2044" i="23"/>
  <c r="M2044" i="23"/>
  <c r="L2044" i="23"/>
  <c r="K2044" i="23"/>
  <c r="P2043" i="23"/>
  <c r="O2043" i="23"/>
  <c r="N2043" i="23"/>
  <c r="M2043" i="23"/>
  <c r="L2043" i="23"/>
  <c r="K2043" i="23"/>
  <c r="P2042" i="23"/>
  <c r="O2042" i="23"/>
  <c r="N2042" i="23"/>
  <c r="M2042" i="23"/>
  <c r="L2042" i="23"/>
  <c r="K2042" i="23"/>
  <c r="P2041" i="23"/>
  <c r="O2041" i="23"/>
  <c r="N2041" i="23"/>
  <c r="M2041" i="23"/>
  <c r="L2041" i="23"/>
  <c r="K2041" i="23"/>
  <c r="P2040" i="23"/>
  <c r="O2040" i="23"/>
  <c r="N2040" i="23"/>
  <c r="M2040" i="23"/>
  <c r="L2040" i="23"/>
  <c r="K2040" i="23"/>
  <c r="P2039" i="23"/>
  <c r="O2039" i="23"/>
  <c r="N2039" i="23"/>
  <c r="M2039" i="23"/>
  <c r="L2039" i="23"/>
  <c r="K2039" i="23"/>
  <c r="P2038" i="23"/>
  <c r="O2038" i="23"/>
  <c r="N2038" i="23"/>
  <c r="M2038" i="23"/>
  <c r="L2038" i="23"/>
  <c r="K2038" i="23"/>
  <c r="P2037" i="23"/>
  <c r="O2037" i="23"/>
  <c r="N2037" i="23"/>
  <c r="M2037" i="23"/>
  <c r="L2037" i="23"/>
  <c r="K2037" i="23"/>
  <c r="P2036" i="23"/>
  <c r="O2036" i="23"/>
  <c r="N2036" i="23"/>
  <c r="M2036" i="23"/>
  <c r="L2036" i="23"/>
  <c r="K2036" i="23"/>
  <c r="P2035" i="23"/>
  <c r="O2035" i="23"/>
  <c r="N2035" i="23"/>
  <c r="M2035" i="23"/>
  <c r="L2035" i="23"/>
  <c r="K2035" i="23"/>
  <c r="P2034" i="23"/>
  <c r="O2034" i="23"/>
  <c r="N2034" i="23"/>
  <c r="M2034" i="23"/>
  <c r="L2034" i="23"/>
  <c r="K2034" i="23"/>
  <c r="P2033" i="23"/>
  <c r="O2033" i="23"/>
  <c r="N2033" i="23"/>
  <c r="M2033" i="23"/>
  <c r="L2033" i="23"/>
  <c r="K2033" i="23"/>
  <c r="P2032" i="23"/>
  <c r="O2032" i="23"/>
  <c r="N2032" i="23"/>
  <c r="M2032" i="23"/>
  <c r="L2032" i="23"/>
  <c r="K2032" i="23"/>
  <c r="P2031" i="23"/>
  <c r="O2031" i="23"/>
  <c r="N2031" i="23"/>
  <c r="M2031" i="23"/>
  <c r="L2031" i="23"/>
  <c r="K2031" i="23"/>
  <c r="P2030" i="23"/>
  <c r="O2030" i="23"/>
  <c r="N2030" i="23"/>
  <c r="M2030" i="23"/>
  <c r="L2030" i="23"/>
  <c r="K2030" i="23"/>
  <c r="P2029" i="23"/>
  <c r="O2029" i="23"/>
  <c r="N2029" i="23"/>
  <c r="M2029" i="23"/>
  <c r="L2029" i="23"/>
  <c r="K2029" i="23"/>
  <c r="P2028" i="23"/>
  <c r="O2028" i="23"/>
  <c r="N2028" i="23"/>
  <c r="M2028" i="23"/>
  <c r="L2028" i="23"/>
  <c r="K2028" i="23"/>
  <c r="P2027" i="23"/>
  <c r="O2027" i="23"/>
  <c r="N2027" i="23"/>
  <c r="M2027" i="23"/>
  <c r="L2027" i="23"/>
  <c r="K2027" i="23"/>
  <c r="P2026" i="23"/>
  <c r="O2026" i="23"/>
  <c r="N2026" i="23"/>
  <c r="M2026" i="23"/>
  <c r="L2026" i="23"/>
  <c r="K2026" i="23"/>
  <c r="P2025" i="23"/>
  <c r="O2025" i="23"/>
  <c r="N2025" i="23"/>
  <c r="M2025" i="23"/>
  <c r="L2025" i="23"/>
  <c r="K2025" i="23"/>
  <c r="P2024" i="23"/>
  <c r="O2024" i="23"/>
  <c r="N2024" i="23"/>
  <c r="M2024" i="23"/>
  <c r="L2024" i="23"/>
  <c r="K2024" i="23"/>
  <c r="P2023" i="23"/>
  <c r="O2023" i="23"/>
  <c r="N2023" i="23"/>
  <c r="M2023" i="23"/>
  <c r="L2023" i="23"/>
  <c r="K2023" i="23"/>
  <c r="P2022" i="23"/>
  <c r="O2022" i="23"/>
  <c r="N2022" i="23"/>
  <c r="M2022" i="23"/>
  <c r="L2022" i="23"/>
  <c r="K2022" i="23"/>
  <c r="P2021" i="23"/>
  <c r="O2021" i="23"/>
  <c r="N2021" i="23"/>
  <c r="M2021" i="23"/>
  <c r="L2021" i="23"/>
  <c r="K2021" i="23"/>
  <c r="P2020" i="23"/>
  <c r="O2020" i="23"/>
  <c r="N2020" i="23"/>
  <c r="M2020" i="23"/>
  <c r="L2020" i="23"/>
  <c r="K2020" i="23"/>
  <c r="P2019" i="23"/>
  <c r="O2019" i="23"/>
  <c r="N2019" i="23"/>
  <c r="M2019" i="23"/>
  <c r="L2019" i="23"/>
  <c r="K2019" i="23"/>
  <c r="P2018" i="23"/>
  <c r="O2018" i="23"/>
  <c r="N2018" i="23"/>
  <c r="M2018" i="23"/>
  <c r="L2018" i="23"/>
  <c r="K2018" i="23"/>
  <c r="P2017" i="23"/>
  <c r="O2017" i="23"/>
  <c r="N2017" i="23"/>
  <c r="M2017" i="23"/>
  <c r="L2017" i="23"/>
  <c r="K2017" i="23"/>
  <c r="P2016" i="23"/>
  <c r="O2016" i="23"/>
  <c r="N2016" i="23"/>
  <c r="M2016" i="23"/>
  <c r="L2016" i="23"/>
  <c r="K2016" i="23"/>
  <c r="P2015" i="23"/>
  <c r="O2015" i="23"/>
  <c r="N2015" i="23"/>
  <c r="M2015" i="23"/>
  <c r="L2015" i="23"/>
  <c r="K2015" i="23"/>
  <c r="P2014" i="23"/>
  <c r="O2014" i="23"/>
  <c r="N2014" i="23"/>
  <c r="M2014" i="23"/>
  <c r="L2014" i="23"/>
  <c r="K2014" i="23"/>
  <c r="P2013" i="23"/>
  <c r="O2013" i="23"/>
  <c r="N2013" i="23"/>
  <c r="M2013" i="23"/>
  <c r="L2013" i="23"/>
  <c r="K2013" i="23"/>
  <c r="P2012" i="23"/>
  <c r="O2012" i="23"/>
  <c r="N2012" i="23"/>
  <c r="M2012" i="23"/>
  <c r="L2012" i="23"/>
  <c r="K2012" i="23"/>
  <c r="P2011" i="23"/>
  <c r="O2011" i="23"/>
  <c r="N2011" i="23"/>
  <c r="M2011" i="23"/>
  <c r="L2011" i="23"/>
  <c r="K2011" i="23"/>
  <c r="P2010" i="23"/>
  <c r="O2010" i="23"/>
  <c r="N2010" i="23"/>
  <c r="M2010" i="23"/>
  <c r="L2010" i="23"/>
  <c r="K2010" i="23"/>
  <c r="P2009" i="23"/>
  <c r="O2009" i="23"/>
  <c r="N2009" i="23"/>
  <c r="M2009" i="23"/>
  <c r="L2009" i="23"/>
  <c r="K2009" i="23"/>
  <c r="P2008" i="23"/>
  <c r="O2008" i="23"/>
  <c r="N2008" i="23"/>
  <c r="M2008" i="23"/>
  <c r="L2008" i="23"/>
  <c r="K2008" i="23"/>
  <c r="P2007" i="23"/>
  <c r="O2007" i="23"/>
  <c r="N2007" i="23"/>
  <c r="M2007" i="23"/>
  <c r="L2007" i="23"/>
  <c r="K2007" i="23"/>
  <c r="P2006" i="23"/>
  <c r="O2006" i="23"/>
  <c r="N2006" i="23"/>
  <c r="M2006" i="23"/>
  <c r="L2006" i="23"/>
  <c r="K2006" i="23"/>
  <c r="P2005" i="23"/>
  <c r="O2005" i="23"/>
  <c r="N2005" i="23"/>
  <c r="M2005" i="23"/>
  <c r="L2005" i="23"/>
  <c r="K2005" i="23"/>
  <c r="P2004" i="23"/>
  <c r="O2004" i="23"/>
  <c r="N2004" i="23"/>
  <c r="M2004" i="23"/>
  <c r="L2004" i="23"/>
  <c r="K2004" i="23"/>
  <c r="P2003" i="23"/>
  <c r="O2003" i="23"/>
  <c r="N2003" i="23"/>
  <c r="M2003" i="23"/>
  <c r="L2003" i="23"/>
  <c r="K2003" i="23"/>
  <c r="P2002" i="23"/>
  <c r="O2002" i="23"/>
  <c r="N2002" i="23"/>
  <c r="M2002" i="23"/>
  <c r="L2002" i="23"/>
  <c r="K2002" i="23"/>
  <c r="P2001" i="23"/>
  <c r="O2001" i="23"/>
  <c r="N2001" i="23"/>
  <c r="M2001" i="23"/>
  <c r="L2001" i="23"/>
  <c r="K2001" i="23"/>
  <c r="P2000" i="23"/>
  <c r="O2000" i="23"/>
  <c r="N2000" i="23"/>
  <c r="M2000" i="23"/>
  <c r="L2000" i="23"/>
  <c r="K2000" i="23"/>
  <c r="P1999" i="23"/>
  <c r="O1999" i="23"/>
  <c r="N1999" i="23"/>
  <c r="M1999" i="23"/>
  <c r="L1999" i="23"/>
  <c r="K1999" i="23"/>
  <c r="P1998" i="23"/>
  <c r="O1998" i="23"/>
  <c r="N1998" i="23"/>
  <c r="M1998" i="23"/>
  <c r="L1998" i="23"/>
  <c r="K1998" i="23"/>
  <c r="P1997" i="23"/>
  <c r="O1997" i="23"/>
  <c r="N1997" i="23"/>
  <c r="M1997" i="23"/>
  <c r="L1997" i="23"/>
  <c r="K1997" i="23"/>
  <c r="P1996" i="23"/>
  <c r="O1996" i="23"/>
  <c r="N1996" i="23"/>
  <c r="M1996" i="23"/>
  <c r="L1996" i="23"/>
  <c r="K1996" i="23"/>
  <c r="P1995" i="23"/>
  <c r="O1995" i="23"/>
  <c r="N1995" i="23"/>
  <c r="M1995" i="23"/>
  <c r="L1995" i="23"/>
  <c r="K1995" i="23"/>
  <c r="P1994" i="23"/>
  <c r="O1994" i="23"/>
  <c r="N1994" i="23"/>
  <c r="M1994" i="23"/>
  <c r="L1994" i="23"/>
  <c r="K1994" i="23"/>
  <c r="P1993" i="23"/>
  <c r="O1993" i="23"/>
  <c r="N1993" i="23"/>
  <c r="M1993" i="23"/>
  <c r="L1993" i="23"/>
  <c r="K1993" i="23"/>
  <c r="P1992" i="23"/>
  <c r="O1992" i="23"/>
  <c r="N1992" i="23"/>
  <c r="M1992" i="23"/>
  <c r="L1992" i="23"/>
  <c r="K1992" i="23"/>
  <c r="P1991" i="23"/>
  <c r="O1991" i="23"/>
  <c r="N1991" i="23"/>
  <c r="M1991" i="23"/>
  <c r="L1991" i="23"/>
  <c r="K1991" i="23"/>
  <c r="P1990" i="23"/>
  <c r="O1990" i="23"/>
  <c r="N1990" i="23"/>
  <c r="M1990" i="23"/>
  <c r="L1990" i="23"/>
  <c r="K1990" i="23"/>
  <c r="P1989" i="23"/>
  <c r="O1989" i="23"/>
  <c r="N1989" i="23"/>
  <c r="M1989" i="23"/>
  <c r="L1989" i="23"/>
  <c r="K1989" i="23"/>
  <c r="P1988" i="23"/>
  <c r="O1988" i="23"/>
  <c r="N1988" i="23"/>
  <c r="M1988" i="23"/>
  <c r="L1988" i="23"/>
  <c r="K1988" i="23"/>
  <c r="P1987" i="23"/>
  <c r="O1987" i="23"/>
  <c r="N1987" i="23"/>
  <c r="M1987" i="23"/>
  <c r="L1987" i="23"/>
  <c r="K1987" i="23"/>
  <c r="P1986" i="23"/>
  <c r="O1986" i="23"/>
  <c r="N1986" i="23"/>
  <c r="M1986" i="23"/>
  <c r="L1986" i="23"/>
  <c r="K1986" i="23"/>
  <c r="P1985" i="23"/>
  <c r="O1985" i="23"/>
  <c r="N1985" i="23"/>
  <c r="M1985" i="23"/>
  <c r="L1985" i="23"/>
  <c r="K1985" i="23"/>
  <c r="P1984" i="23"/>
  <c r="O1984" i="23"/>
  <c r="N1984" i="23"/>
  <c r="M1984" i="23"/>
  <c r="L1984" i="23"/>
  <c r="K1984" i="23"/>
  <c r="P1983" i="23"/>
  <c r="O1983" i="23"/>
  <c r="N1983" i="23"/>
  <c r="M1983" i="23"/>
  <c r="L1983" i="23"/>
  <c r="K1983" i="23"/>
  <c r="P1982" i="23"/>
  <c r="O1982" i="23"/>
  <c r="N1982" i="23"/>
  <c r="M1982" i="23"/>
  <c r="L1982" i="23"/>
  <c r="K1982" i="23"/>
  <c r="P1981" i="23"/>
  <c r="O1981" i="23"/>
  <c r="N1981" i="23"/>
  <c r="M1981" i="23"/>
  <c r="L1981" i="23"/>
  <c r="K1981" i="23"/>
  <c r="P1980" i="23"/>
  <c r="O1980" i="23"/>
  <c r="N1980" i="23"/>
  <c r="M1980" i="23"/>
  <c r="L1980" i="23"/>
  <c r="K1980" i="23"/>
  <c r="P1979" i="23"/>
  <c r="O1979" i="23"/>
  <c r="N1979" i="23"/>
  <c r="M1979" i="23"/>
  <c r="L1979" i="23"/>
  <c r="K1979" i="23"/>
  <c r="P1978" i="23"/>
  <c r="O1978" i="23"/>
  <c r="N1978" i="23"/>
  <c r="M1978" i="23"/>
  <c r="L1978" i="23"/>
  <c r="K1978" i="23"/>
  <c r="P1977" i="23"/>
  <c r="O1977" i="23"/>
  <c r="N1977" i="23"/>
  <c r="M1977" i="23"/>
  <c r="L1977" i="23"/>
  <c r="K1977" i="23"/>
  <c r="P1976" i="23"/>
  <c r="O1976" i="23"/>
  <c r="N1976" i="23"/>
  <c r="M1976" i="23"/>
  <c r="L1976" i="23"/>
  <c r="K1976" i="23"/>
  <c r="P1975" i="23"/>
  <c r="O1975" i="23"/>
  <c r="N1975" i="23"/>
  <c r="M1975" i="23"/>
  <c r="L1975" i="23"/>
  <c r="K1975" i="23"/>
  <c r="P1974" i="23"/>
  <c r="O1974" i="23"/>
  <c r="N1974" i="23"/>
  <c r="M1974" i="23"/>
  <c r="L1974" i="23"/>
  <c r="K1974" i="23"/>
  <c r="P1973" i="23"/>
  <c r="O1973" i="23"/>
  <c r="N1973" i="23"/>
  <c r="M1973" i="23"/>
  <c r="L1973" i="23"/>
  <c r="K1973" i="23"/>
  <c r="P1972" i="23"/>
  <c r="O1972" i="23"/>
  <c r="N1972" i="23"/>
  <c r="M1972" i="23"/>
  <c r="L1972" i="23"/>
  <c r="K1972" i="23"/>
  <c r="P1971" i="23"/>
  <c r="O1971" i="23"/>
  <c r="N1971" i="23"/>
  <c r="M1971" i="23"/>
  <c r="L1971" i="23"/>
  <c r="K1971" i="23"/>
  <c r="P1970" i="23"/>
  <c r="O1970" i="23"/>
  <c r="N1970" i="23"/>
  <c r="M1970" i="23"/>
  <c r="L1970" i="23"/>
  <c r="K1970" i="23"/>
  <c r="P1969" i="23"/>
  <c r="O1969" i="23"/>
  <c r="N1969" i="23"/>
  <c r="M1969" i="23"/>
  <c r="L1969" i="23"/>
  <c r="K1969" i="23"/>
  <c r="P1968" i="23"/>
  <c r="O1968" i="23"/>
  <c r="N1968" i="23"/>
  <c r="M1968" i="23"/>
  <c r="L1968" i="23"/>
  <c r="K1968" i="23"/>
  <c r="P1967" i="23"/>
  <c r="O1967" i="23"/>
  <c r="N1967" i="23"/>
  <c r="M1967" i="23"/>
  <c r="L1967" i="23"/>
  <c r="K1967" i="23"/>
  <c r="P1966" i="23"/>
  <c r="O1966" i="23"/>
  <c r="N1966" i="23"/>
  <c r="M1966" i="23"/>
  <c r="L1966" i="23"/>
  <c r="K1966" i="23"/>
  <c r="P1965" i="23"/>
  <c r="O1965" i="23"/>
  <c r="N1965" i="23"/>
  <c r="M1965" i="23"/>
  <c r="L1965" i="23"/>
  <c r="K1965" i="23"/>
  <c r="P1964" i="23"/>
  <c r="O1964" i="23"/>
  <c r="N1964" i="23"/>
  <c r="M1964" i="23"/>
  <c r="L1964" i="23"/>
  <c r="K1964" i="23"/>
  <c r="P1963" i="23"/>
  <c r="O1963" i="23"/>
  <c r="N1963" i="23"/>
  <c r="M1963" i="23"/>
  <c r="L1963" i="23"/>
  <c r="K1963" i="23"/>
  <c r="P1962" i="23"/>
  <c r="O1962" i="23"/>
  <c r="N1962" i="23"/>
  <c r="M1962" i="23"/>
  <c r="L1962" i="23"/>
  <c r="K1962" i="23"/>
  <c r="P1961" i="23"/>
  <c r="O1961" i="23"/>
  <c r="N1961" i="23"/>
  <c r="M1961" i="23"/>
  <c r="L1961" i="23"/>
  <c r="K1961" i="23"/>
  <c r="P1960" i="23"/>
  <c r="O1960" i="23"/>
  <c r="N1960" i="23"/>
  <c r="M1960" i="23"/>
  <c r="L1960" i="23"/>
  <c r="K1960" i="23"/>
  <c r="P1959" i="23"/>
  <c r="O1959" i="23"/>
  <c r="N1959" i="23"/>
  <c r="M1959" i="23"/>
  <c r="L1959" i="23"/>
  <c r="K1959" i="23"/>
  <c r="P1958" i="23"/>
  <c r="O1958" i="23"/>
  <c r="N1958" i="23"/>
  <c r="M1958" i="23"/>
  <c r="L1958" i="23"/>
  <c r="K1958" i="23"/>
  <c r="P1957" i="23"/>
  <c r="O1957" i="23"/>
  <c r="N1957" i="23"/>
  <c r="M1957" i="23"/>
  <c r="L1957" i="23"/>
  <c r="K1957" i="23"/>
  <c r="P1956" i="23"/>
  <c r="O1956" i="23"/>
  <c r="N1956" i="23"/>
  <c r="M1956" i="23"/>
  <c r="L1956" i="23"/>
  <c r="K1956" i="23"/>
  <c r="P1955" i="23"/>
  <c r="O1955" i="23"/>
  <c r="N1955" i="23"/>
  <c r="M1955" i="23"/>
  <c r="L1955" i="23"/>
  <c r="K1955" i="23"/>
  <c r="P1954" i="23"/>
  <c r="O1954" i="23"/>
  <c r="N1954" i="23"/>
  <c r="M1954" i="23"/>
  <c r="L1954" i="23"/>
  <c r="K1954" i="23"/>
  <c r="P1953" i="23"/>
  <c r="O1953" i="23"/>
  <c r="N1953" i="23"/>
  <c r="M1953" i="23"/>
  <c r="L1953" i="23"/>
  <c r="K1953" i="23"/>
  <c r="P1952" i="23"/>
  <c r="O1952" i="23"/>
  <c r="N1952" i="23"/>
  <c r="M1952" i="23"/>
  <c r="L1952" i="23"/>
  <c r="K1952" i="23"/>
  <c r="P1951" i="23"/>
  <c r="O1951" i="23"/>
  <c r="N1951" i="23"/>
  <c r="M1951" i="23"/>
  <c r="L1951" i="23"/>
  <c r="K1951" i="23"/>
  <c r="P1950" i="23"/>
  <c r="O1950" i="23"/>
  <c r="N1950" i="23"/>
  <c r="M1950" i="23"/>
  <c r="L1950" i="23"/>
  <c r="K1950" i="23"/>
  <c r="P1949" i="23"/>
  <c r="O1949" i="23"/>
  <c r="N1949" i="23"/>
  <c r="M1949" i="23"/>
  <c r="L1949" i="23"/>
  <c r="K1949" i="23"/>
  <c r="P1948" i="23"/>
  <c r="O1948" i="23"/>
  <c r="N1948" i="23"/>
  <c r="M1948" i="23"/>
  <c r="L1948" i="23"/>
  <c r="K1948" i="23"/>
  <c r="P1947" i="23"/>
  <c r="O1947" i="23"/>
  <c r="N1947" i="23"/>
  <c r="M1947" i="23"/>
  <c r="L1947" i="23"/>
  <c r="K1947" i="23"/>
  <c r="P1946" i="23"/>
  <c r="O1946" i="23"/>
  <c r="N1946" i="23"/>
  <c r="M1946" i="23"/>
  <c r="L1946" i="23"/>
  <c r="K1946" i="23"/>
  <c r="P1945" i="23"/>
  <c r="O1945" i="23"/>
  <c r="N1945" i="23"/>
  <c r="M1945" i="23"/>
  <c r="L1945" i="23"/>
  <c r="K1945" i="23"/>
  <c r="P1944" i="23"/>
  <c r="O1944" i="23"/>
  <c r="N1944" i="23"/>
  <c r="M1944" i="23"/>
  <c r="L1944" i="23"/>
  <c r="K1944" i="23"/>
  <c r="P1943" i="23"/>
  <c r="O1943" i="23"/>
  <c r="N1943" i="23"/>
  <c r="M1943" i="23"/>
  <c r="L1943" i="23"/>
  <c r="K1943" i="23"/>
  <c r="P1942" i="23"/>
  <c r="O1942" i="23"/>
  <c r="N1942" i="23"/>
  <c r="M1942" i="23"/>
  <c r="L1942" i="23"/>
  <c r="K1942" i="23"/>
  <c r="P1941" i="23"/>
  <c r="O1941" i="23"/>
  <c r="N1941" i="23"/>
  <c r="M1941" i="23"/>
  <c r="L1941" i="23"/>
  <c r="K1941" i="23"/>
  <c r="P1940" i="23"/>
  <c r="O1940" i="23"/>
  <c r="N1940" i="23"/>
  <c r="M1940" i="23"/>
  <c r="L1940" i="23"/>
  <c r="K1940" i="23"/>
  <c r="P1939" i="23"/>
  <c r="O1939" i="23"/>
  <c r="N1939" i="23"/>
  <c r="M1939" i="23"/>
  <c r="L1939" i="23"/>
  <c r="K1939" i="23"/>
  <c r="P1938" i="23"/>
  <c r="O1938" i="23"/>
  <c r="N1938" i="23"/>
  <c r="M1938" i="23"/>
  <c r="L1938" i="23"/>
  <c r="K1938" i="23"/>
  <c r="P1937" i="23"/>
  <c r="O1937" i="23"/>
  <c r="N1937" i="23"/>
  <c r="M1937" i="23"/>
  <c r="L1937" i="23"/>
  <c r="K1937" i="23"/>
  <c r="P1936" i="23"/>
  <c r="O1936" i="23"/>
  <c r="N1936" i="23"/>
  <c r="M1936" i="23"/>
  <c r="L1936" i="23"/>
  <c r="K1936" i="23"/>
  <c r="P1935" i="23"/>
  <c r="O1935" i="23"/>
  <c r="N1935" i="23"/>
  <c r="M1935" i="23"/>
  <c r="L1935" i="23"/>
  <c r="K1935" i="23"/>
  <c r="P1934" i="23"/>
  <c r="O1934" i="23"/>
  <c r="N1934" i="23"/>
  <c r="M1934" i="23"/>
  <c r="L1934" i="23"/>
  <c r="K1934" i="23"/>
  <c r="P1933" i="23"/>
  <c r="O1933" i="23"/>
  <c r="N1933" i="23"/>
  <c r="M1933" i="23"/>
  <c r="L1933" i="23"/>
  <c r="K1933" i="23"/>
  <c r="P1932" i="23"/>
  <c r="O1932" i="23"/>
  <c r="N1932" i="23"/>
  <c r="M1932" i="23"/>
  <c r="L1932" i="23"/>
  <c r="K1932" i="23"/>
  <c r="P1931" i="23"/>
  <c r="O1931" i="23"/>
  <c r="N1931" i="23"/>
  <c r="M1931" i="23"/>
  <c r="L1931" i="23"/>
  <c r="K1931" i="23"/>
  <c r="P1930" i="23"/>
  <c r="O1930" i="23"/>
  <c r="N1930" i="23"/>
  <c r="M1930" i="23"/>
  <c r="L1930" i="23"/>
  <c r="K1930" i="23"/>
  <c r="P1929" i="23"/>
  <c r="O1929" i="23"/>
  <c r="N1929" i="23"/>
  <c r="M1929" i="23"/>
  <c r="L1929" i="23"/>
  <c r="K1929" i="23"/>
  <c r="P1928" i="23"/>
  <c r="O1928" i="23"/>
  <c r="N1928" i="23"/>
  <c r="M1928" i="23"/>
  <c r="L1928" i="23"/>
  <c r="K1928" i="23"/>
  <c r="P1927" i="23"/>
  <c r="O1927" i="23"/>
  <c r="N1927" i="23"/>
  <c r="M1927" i="23"/>
  <c r="L1927" i="23"/>
  <c r="K1927" i="23"/>
  <c r="P1926" i="23"/>
  <c r="O1926" i="23"/>
  <c r="N1926" i="23"/>
  <c r="M1926" i="23"/>
  <c r="L1926" i="23"/>
  <c r="K1926" i="23"/>
  <c r="P1925" i="23"/>
  <c r="O1925" i="23"/>
  <c r="N1925" i="23"/>
  <c r="M1925" i="23"/>
  <c r="L1925" i="23"/>
  <c r="K1925" i="23"/>
  <c r="P1924" i="23"/>
  <c r="O1924" i="23"/>
  <c r="N1924" i="23"/>
  <c r="M1924" i="23"/>
  <c r="L1924" i="23"/>
  <c r="K1924" i="23"/>
  <c r="P1923" i="23"/>
  <c r="O1923" i="23"/>
  <c r="N1923" i="23"/>
  <c r="M1923" i="23"/>
  <c r="L1923" i="23"/>
  <c r="K1923" i="23"/>
  <c r="P1922" i="23"/>
  <c r="O1922" i="23"/>
  <c r="N1922" i="23"/>
  <c r="M1922" i="23"/>
  <c r="L1922" i="23"/>
  <c r="K1922" i="23"/>
  <c r="P1921" i="23"/>
  <c r="O1921" i="23"/>
  <c r="N1921" i="23"/>
  <c r="M1921" i="23"/>
  <c r="L1921" i="23"/>
  <c r="K1921" i="23"/>
  <c r="P1920" i="23"/>
  <c r="O1920" i="23"/>
  <c r="N1920" i="23"/>
  <c r="M1920" i="23"/>
  <c r="L1920" i="23"/>
  <c r="K1920" i="23"/>
  <c r="P1919" i="23"/>
  <c r="O1919" i="23"/>
  <c r="N1919" i="23"/>
  <c r="M1919" i="23"/>
  <c r="L1919" i="23"/>
  <c r="K1919" i="23"/>
  <c r="P1918" i="23"/>
  <c r="O1918" i="23"/>
  <c r="N1918" i="23"/>
  <c r="M1918" i="23"/>
  <c r="L1918" i="23"/>
  <c r="K1918" i="23"/>
  <c r="P1917" i="23"/>
  <c r="O1917" i="23"/>
  <c r="N1917" i="23"/>
  <c r="M1917" i="23"/>
  <c r="L1917" i="23"/>
  <c r="K1917" i="23"/>
  <c r="P1916" i="23"/>
  <c r="O1916" i="23"/>
  <c r="N1916" i="23"/>
  <c r="M1916" i="23"/>
  <c r="L1916" i="23"/>
  <c r="K1916" i="23"/>
  <c r="P1915" i="23"/>
  <c r="O1915" i="23"/>
  <c r="N1915" i="23"/>
  <c r="M1915" i="23"/>
  <c r="L1915" i="23"/>
  <c r="K1915" i="23"/>
  <c r="P1914" i="23"/>
  <c r="O1914" i="23"/>
  <c r="N1914" i="23"/>
  <c r="M1914" i="23"/>
  <c r="L1914" i="23"/>
  <c r="K1914" i="23"/>
  <c r="P1913" i="23"/>
  <c r="O1913" i="23"/>
  <c r="N1913" i="23"/>
  <c r="M1913" i="23"/>
  <c r="L1913" i="23"/>
  <c r="K1913" i="23"/>
  <c r="P1912" i="23"/>
  <c r="O1912" i="23"/>
  <c r="N1912" i="23"/>
  <c r="M1912" i="23"/>
  <c r="L1912" i="23"/>
  <c r="K1912" i="23"/>
  <c r="P1911" i="23"/>
  <c r="O1911" i="23"/>
  <c r="N1911" i="23"/>
  <c r="M1911" i="23"/>
  <c r="L1911" i="23"/>
  <c r="K1911" i="23"/>
  <c r="P1910" i="23"/>
  <c r="O1910" i="23"/>
  <c r="N1910" i="23"/>
  <c r="M1910" i="23"/>
  <c r="L1910" i="23"/>
  <c r="K1910" i="23"/>
  <c r="P1909" i="23"/>
  <c r="O1909" i="23"/>
  <c r="N1909" i="23"/>
  <c r="M1909" i="23"/>
  <c r="L1909" i="23"/>
  <c r="K1909" i="23"/>
  <c r="P1908" i="23"/>
  <c r="O1908" i="23"/>
  <c r="N1908" i="23"/>
  <c r="M1908" i="23"/>
  <c r="L1908" i="23"/>
  <c r="K1908" i="23"/>
  <c r="P1907" i="23"/>
  <c r="O1907" i="23"/>
  <c r="N1907" i="23"/>
  <c r="M1907" i="23"/>
  <c r="L1907" i="23"/>
  <c r="K1907" i="23"/>
  <c r="P1906" i="23"/>
  <c r="O1906" i="23"/>
  <c r="N1906" i="23"/>
  <c r="M1906" i="23"/>
  <c r="L1906" i="23"/>
  <c r="K1906" i="23"/>
  <c r="P1905" i="23"/>
  <c r="O1905" i="23"/>
  <c r="N1905" i="23"/>
  <c r="M1905" i="23"/>
  <c r="L1905" i="23"/>
  <c r="K1905" i="23"/>
  <c r="P1904" i="23"/>
  <c r="O1904" i="23"/>
  <c r="N1904" i="23"/>
  <c r="M1904" i="23"/>
  <c r="L1904" i="23"/>
  <c r="K1904" i="23"/>
  <c r="P1903" i="23"/>
  <c r="O1903" i="23"/>
  <c r="N1903" i="23"/>
  <c r="M1903" i="23"/>
  <c r="L1903" i="23"/>
  <c r="K1903" i="23"/>
  <c r="P1902" i="23"/>
  <c r="O1902" i="23"/>
  <c r="N1902" i="23"/>
  <c r="M1902" i="23"/>
  <c r="L1902" i="23"/>
  <c r="K1902" i="23"/>
  <c r="P1901" i="23"/>
  <c r="O1901" i="23"/>
  <c r="N1901" i="23"/>
  <c r="M1901" i="23"/>
  <c r="L1901" i="23"/>
  <c r="K1901" i="23"/>
  <c r="P1900" i="23"/>
  <c r="O1900" i="23"/>
  <c r="N1900" i="23"/>
  <c r="M1900" i="23"/>
  <c r="L1900" i="23"/>
  <c r="K1900" i="23"/>
  <c r="P1899" i="23"/>
  <c r="O1899" i="23"/>
  <c r="N1899" i="23"/>
  <c r="M1899" i="23"/>
  <c r="L1899" i="23"/>
  <c r="K1899" i="23"/>
  <c r="P1898" i="23"/>
  <c r="O1898" i="23"/>
  <c r="N1898" i="23"/>
  <c r="M1898" i="23"/>
  <c r="L1898" i="23"/>
  <c r="K1898" i="23"/>
  <c r="P1897" i="23"/>
  <c r="O1897" i="23"/>
  <c r="N1897" i="23"/>
  <c r="M1897" i="23"/>
  <c r="L1897" i="23"/>
  <c r="K1897" i="23"/>
  <c r="P1896" i="23"/>
  <c r="O1896" i="23"/>
  <c r="N1896" i="23"/>
  <c r="M1896" i="23"/>
  <c r="L1896" i="23"/>
  <c r="K1896" i="23"/>
  <c r="P1895" i="23"/>
  <c r="O1895" i="23"/>
  <c r="N1895" i="23"/>
  <c r="M1895" i="23"/>
  <c r="L1895" i="23"/>
  <c r="K1895" i="23"/>
  <c r="P1894" i="23"/>
  <c r="O1894" i="23"/>
  <c r="N1894" i="23"/>
  <c r="M1894" i="23"/>
  <c r="L1894" i="23"/>
  <c r="K1894" i="23"/>
  <c r="P1893" i="23"/>
  <c r="O1893" i="23"/>
  <c r="N1893" i="23"/>
  <c r="M1893" i="23"/>
  <c r="L1893" i="23"/>
  <c r="K1893" i="23"/>
  <c r="P1892" i="23"/>
  <c r="O1892" i="23"/>
  <c r="N1892" i="23"/>
  <c r="M1892" i="23"/>
  <c r="L1892" i="23"/>
  <c r="K1892" i="23"/>
  <c r="P1891" i="23"/>
  <c r="O1891" i="23"/>
  <c r="N1891" i="23"/>
  <c r="M1891" i="23"/>
  <c r="L1891" i="23"/>
  <c r="K1891" i="23"/>
  <c r="P1890" i="23"/>
  <c r="O1890" i="23"/>
  <c r="N1890" i="23"/>
  <c r="M1890" i="23"/>
  <c r="L1890" i="23"/>
  <c r="K1890" i="23"/>
  <c r="P1889" i="23"/>
  <c r="O1889" i="23"/>
  <c r="N1889" i="23"/>
  <c r="M1889" i="23"/>
  <c r="L1889" i="23"/>
  <c r="K1889" i="23"/>
  <c r="P1888" i="23"/>
  <c r="O1888" i="23"/>
  <c r="N1888" i="23"/>
  <c r="M1888" i="23"/>
  <c r="L1888" i="23"/>
  <c r="K1888" i="23"/>
  <c r="P1887" i="23"/>
  <c r="O1887" i="23"/>
  <c r="N1887" i="23"/>
  <c r="M1887" i="23"/>
  <c r="L1887" i="23"/>
  <c r="K1887" i="23"/>
  <c r="P1886" i="23"/>
  <c r="O1886" i="23"/>
  <c r="N1886" i="23"/>
  <c r="M1886" i="23"/>
  <c r="L1886" i="23"/>
  <c r="K1886" i="23"/>
  <c r="P1885" i="23"/>
  <c r="O1885" i="23"/>
  <c r="N1885" i="23"/>
  <c r="M1885" i="23"/>
  <c r="L1885" i="23"/>
  <c r="K1885" i="23"/>
  <c r="P1884" i="23"/>
  <c r="O1884" i="23"/>
  <c r="N1884" i="23"/>
  <c r="M1884" i="23"/>
  <c r="L1884" i="23"/>
  <c r="K1884" i="23"/>
  <c r="P1883" i="23"/>
  <c r="O1883" i="23"/>
  <c r="N1883" i="23"/>
  <c r="M1883" i="23"/>
  <c r="L1883" i="23"/>
  <c r="K1883" i="23"/>
  <c r="P1882" i="23"/>
  <c r="O1882" i="23"/>
  <c r="N1882" i="23"/>
  <c r="M1882" i="23"/>
  <c r="L1882" i="23"/>
  <c r="K1882" i="23"/>
  <c r="P1881" i="23"/>
  <c r="O1881" i="23"/>
  <c r="N1881" i="23"/>
  <c r="M1881" i="23"/>
  <c r="L1881" i="23"/>
  <c r="K1881" i="23"/>
  <c r="P1880" i="23"/>
  <c r="O1880" i="23"/>
  <c r="N1880" i="23"/>
  <c r="M1880" i="23"/>
  <c r="L1880" i="23"/>
  <c r="K1880" i="23"/>
  <c r="P1879" i="23"/>
  <c r="O1879" i="23"/>
  <c r="N1879" i="23"/>
  <c r="M1879" i="23"/>
  <c r="L1879" i="23"/>
  <c r="K1879" i="23"/>
  <c r="P1878" i="23"/>
  <c r="O1878" i="23"/>
  <c r="N1878" i="23"/>
  <c r="M1878" i="23"/>
  <c r="L1878" i="23"/>
  <c r="K1878" i="23"/>
  <c r="P1877" i="23"/>
  <c r="O1877" i="23"/>
  <c r="N1877" i="23"/>
  <c r="M1877" i="23"/>
  <c r="L1877" i="23"/>
  <c r="K1877" i="23"/>
  <c r="P1876" i="23"/>
  <c r="O1876" i="23"/>
  <c r="N1876" i="23"/>
  <c r="M1876" i="23"/>
  <c r="L1876" i="23"/>
  <c r="K1876" i="23"/>
  <c r="P1875" i="23"/>
  <c r="O1875" i="23"/>
  <c r="N1875" i="23"/>
  <c r="M1875" i="23"/>
  <c r="L1875" i="23"/>
  <c r="K1875" i="23"/>
  <c r="P1874" i="23"/>
  <c r="O1874" i="23"/>
  <c r="N1874" i="23"/>
  <c r="M1874" i="23"/>
  <c r="L1874" i="23"/>
  <c r="K1874" i="23"/>
  <c r="P1873" i="23"/>
  <c r="O1873" i="23"/>
  <c r="N1873" i="23"/>
  <c r="M1873" i="23"/>
  <c r="L1873" i="23"/>
  <c r="K1873" i="23"/>
  <c r="P1872" i="23"/>
  <c r="O1872" i="23"/>
  <c r="N1872" i="23"/>
  <c r="M1872" i="23"/>
  <c r="L1872" i="23"/>
  <c r="K1872" i="23"/>
  <c r="P1871" i="23"/>
  <c r="O1871" i="23"/>
  <c r="N1871" i="23"/>
  <c r="M1871" i="23"/>
  <c r="L1871" i="23"/>
  <c r="K1871" i="23"/>
  <c r="P1870" i="23"/>
  <c r="O1870" i="23"/>
  <c r="N1870" i="23"/>
  <c r="M1870" i="23"/>
  <c r="L1870" i="23"/>
  <c r="K1870" i="23"/>
  <c r="P1869" i="23"/>
  <c r="O1869" i="23"/>
  <c r="N1869" i="23"/>
  <c r="M1869" i="23"/>
  <c r="L1869" i="23"/>
  <c r="K1869" i="23"/>
  <c r="P1868" i="23"/>
  <c r="O1868" i="23"/>
  <c r="N1868" i="23"/>
  <c r="M1868" i="23"/>
  <c r="L1868" i="23"/>
  <c r="K1868" i="23"/>
  <c r="P1867" i="23"/>
  <c r="O1867" i="23"/>
  <c r="N1867" i="23"/>
  <c r="M1867" i="23"/>
  <c r="L1867" i="23"/>
  <c r="K1867" i="23"/>
  <c r="P1866" i="23"/>
  <c r="O1866" i="23"/>
  <c r="N1866" i="23"/>
  <c r="M1866" i="23"/>
  <c r="L1866" i="23"/>
  <c r="K1866" i="23"/>
  <c r="P1865" i="23"/>
  <c r="O1865" i="23"/>
  <c r="N1865" i="23"/>
  <c r="M1865" i="23"/>
  <c r="L1865" i="23"/>
  <c r="K1865" i="23"/>
  <c r="P1864" i="23"/>
  <c r="O1864" i="23"/>
  <c r="N1864" i="23"/>
  <c r="M1864" i="23"/>
  <c r="L1864" i="23"/>
  <c r="K1864" i="23"/>
  <c r="P1863" i="23"/>
  <c r="O1863" i="23"/>
  <c r="N1863" i="23"/>
  <c r="M1863" i="23"/>
  <c r="L1863" i="23"/>
  <c r="K1863" i="23"/>
  <c r="P1862" i="23"/>
  <c r="O1862" i="23"/>
  <c r="N1862" i="23"/>
  <c r="M1862" i="23"/>
  <c r="L1862" i="23"/>
  <c r="K1862" i="23"/>
  <c r="P1861" i="23"/>
  <c r="O1861" i="23"/>
  <c r="N1861" i="23"/>
  <c r="M1861" i="23"/>
  <c r="L1861" i="23"/>
  <c r="K1861" i="23"/>
  <c r="P1860" i="23"/>
  <c r="O1860" i="23"/>
  <c r="N1860" i="23"/>
  <c r="M1860" i="23"/>
  <c r="L1860" i="23"/>
  <c r="K1860" i="23"/>
  <c r="P1859" i="23"/>
  <c r="O1859" i="23"/>
  <c r="N1859" i="23"/>
  <c r="M1859" i="23"/>
  <c r="L1859" i="23"/>
  <c r="K1859" i="23"/>
  <c r="P1858" i="23"/>
  <c r="O1858" i="23"/>
  <c r="N1858" i="23"/>
  <c r="M1858" i="23"/>
  <c r="L1858" i="23"/>
  <c r="K1858" i="23"/>
  <c r="P1857" i="23"/>
  <c r="O1857" i="23"/>
  <c r="N1857" i="23"/>
  <c r="M1857" i="23"/>
  <c r="L1857" i="23"/>
  <c r="K1857" i="23"/>
  <c r="P1856" i="23"/>
  <c r="O1856" i="23"/>
  <c r="N1856" i="23"/>
  <c r="M1856" i="23"/>
  <c r="L1856" i="23"/>
  <c r="K1856" i="23"/>
  <c r="P1855" i="23"/>
  <c r="O1855" i="23"/>
  <c r="N1855" i="23"/>
  <c r="M1855" i="23"/>
  <c r="L1855" i="23"/>
  <c r="K1855" i="23"/>
  <c r="P1854" i="23"/>
  <c r="O1854" i="23"/>
  <c r="N1854" i="23"/>
  <c r="M1854" i="23"/>
  <c r="L1854" i="23"/>
  <c r="K1854" i="23"/>
  <c r="P1853" i="23"/>
  <c r="O1853" i="23"/>
  <c r="N1853" i="23"/>
  <c r="M1853" i="23"/>
  <c r="L1853" i="23"/>
  <c r="K1853" i="23"/>
  <c r="P1852" i="23"/>
  <c r="O1852" i="23"/>
  <c r="N1852" i="23"/>
  <c r="M1852" i="23"/>
  <c r="L1852" i="23"/>
  <c r="K1852" i="23"/>
  <c r="P1851" i="23"/>
  <c r="O1851" i="23"/>
  <c r="N1851" i="23"/>
  <c r="M1851" i="23"/>
  <c r="L1851" i="23"/>
  <c r="K1851" i="23"/>
  <c r="P1850" i="23"/>
  <c r="O1850" i="23"/>
  <c r="N1850" i="23"/>
  <c r="M1850" i="23"/>
  <c r="L1850" i="23"/>
  <c r="K1850" i="23"/>
  <c r="P1849" i="23"/>
  <c r="O1849" i="23"/>
  <c r="N1849" i="23"/>
  <c r="M1849" i="23"/>
  <c r="L1849" i="23"/>
  <c r="K1849" i="23"/>
  <c r="P1848" i="23"/>
  <c r="O1848" i="23"/>
  <c r="N1848" i="23"/>
  <c r="M1848" i="23"/>
  <c r="L1848" i="23"/>
  <c r="K1848" i="23"/>
  <c r="P1847" i="23"/>
  <c r="O1847" i="23"/>
  <c r="N1847" i="23"/>
  <c r="M1847" i="23"/>
  <c r="L1847" i="23"/>
  <c r="K1847" i="23"/>
  <c r="P1846" i="23"/>
  <c r="O1846" i="23"/>
  <c r="N1846" i="23"/>
  <c r="M1846" i="23"/>
  <c r="L1846" i="23"/>
  <c r="K1846" i="23"/>
  <c r="P1845" i="23"/>
  <c r="O1845" i="23"/>
  <c r="N1845" i="23"/>
  <c r="M1845" i="23"/>
  <c r="L1845" i="23"/>
  <c r="K1845" i="23"/>
  <c r="P1844" i="23"/>
  <c r="O1844" i="23"/>
  <c r="N1844" i="23"/>
  <c r="M1844" i="23"/>
  <c r="L1844" i="23"/>
  <c r="K1844" i="23"/>
  <c r="P1843" i="23"/>
  <c r="O1843" i="23"/>
  <c r="N1843" i="23"/>
  <c r="M1843" i="23"/>
  <c r="L1843" i="23"/>
  <c r="K1843" i="23"/>
  <c r="P1842" i="23"/>
  <c r="O1842" i="23"/>
  <c r="N1842" i="23"/>
  <c r="M1842" i="23"/>
  <c r="L1842" i="23"/>
  <c r="K1842" i="23"/>
  <c r="P1841" i="23"/>
  <c r="O1841" i="23"/>
  <c r="N1841" i="23"/>
  <c r="M1841" i="23"/>
  <c r="L1841" i="23"/>
  <c r="K1841" i="23"/>
  <c r="P1840" i="23"/>
  <c r="O1840" i="23"/>
  <c r="N1840" i="23"/>
  <c r="M1840" i="23"/>
  <c r="L1840" i="23"/>
  <c r="K1840" i="23"/>
  <c r="P1839" i="23"/>
  <c r="O1839" i="23"/>
  <c r="N1839" i="23"/>
  <c r="M1839" i="23"/>
  <c r="L1839" i="23"/>
  <c r="K1839" i="23"/>
  <c r="P1838" i="23"/>
  <c r="O1838" i="23"/>
  <c r="N1838" i="23"/>
  <c r="M1838" i="23"/>
  <c r="L1838" i="23"/>
  <c r="K1838" i="23"/>
  <c r="P1837" i="23"/>
  <c r="O1837" i="23"/>
  <c r="N1837" i="23"/>
  <c r="M1837" i="23"/>
  <c r="L1837" i="23"/>
  <c r="K1837" i="23"/>
  <c r="P1836" i="23"/>
  <c r="O1836" i="23"/>
  <c r="N1836" i="23"/>
  <c r="M1836" i="23"/>
  <c r="L1836" i="23"/>
  <c r="K1836" i="23"/>
  <c r="P1835" i="23"/>
  <c r="O1835" i="23"/>
  <c r="N1835" i="23"/>
  <c r="M1835" i="23"/>
  <c r="L1835" i="23"/>
  <c r="K1835" i="23"/>
  <c r="P1834" i="23"/>
  <c r="O1834" i="23"/>
  <c r="N1834" i="23"/>
  <c r="M1834" i="23"/>
  <c r="L1834" i="23"/>
  <c r="K1834" i="23"/>
  <c r="P1833" i="23"/>
  <c r="O1833" i="23"/>
  <c r="N1833" i="23"/>
  <c r="M1833" i="23"/>
  <c r="L1833" i="23"/>
  <c r="K1833" i="23"/>
  <c r="P1832" i="23"/>
  <c r="O1832" i="23"/>
  <c r="N1832" i="23"/>
  <c r="M1832" i="23"/>
  <c r="L1832" i="23"/>
  <c r="K1832" i="23"/>
  <c r="P1831" i="23"/>
  <c r="O1831" i="23"/>
  <c r="N1831" i="23"/>
  <c r="M1831" i="23"/>
  <c r="L1831" i="23"/>
  <c r="K1831" i="23"/>
  <c r="P1830" i="23"/>
  <c r="O1830" i="23"/>
  <c r="N1830" i="23"/>
  <c r="M1830" i="23"/>
  <c r="L1830" i="23"/>
  <c r="K1830" i="23"/>
  <c r="P1829" i="23"/>
  <c r="O1829" i="23"/>
  <c r="N1829" i="23"/>
  <c r="M1829" i="23"/>
  <c r="L1829" i="23"/>
  <c r="K1829" i="23"/>
  <c r="P1828" i="23"/>
  <c r="O1828" i="23"/>
  <c r="N1828" i="23"/>
  <c r="M1828" i="23"/>
  <c r="L1828" i="23"/>
  <c r="K1828" i="23"/>
  <c r="P1827" i="23"/>
  <c r="O1827" i="23"/>
  <c r="N1827" i="23"/>
  <c r="M1827" i="23"/>
  <c r="L1827" i="23"/>
  <c r="K1827" i="23"/>
  <c r="P1826" i="23"/>
  <c r="O1826" i="23"/>
  <c r="N1826" i="23"/>
  <c r="M1826" i="23"/>
  <c r="L1826" i="23"/>
  <c r="K1826" i="23"/>
  <c r="P1825" i="23"/>
  <c r="O1825" i="23"/>
  <c r="N1825" i="23"/>
  <c r="M1825" i="23"/>
  <c r="L1825" i="23"/>
  <c r="K1825" i="23"/>
  <c r="P1824" i="23"/>
  <c r="O1824" i="23"/>
  <c r="N1824" i="23"/>
  <c r="M1824" i="23"/>
  <c r="L1824" i="23"/>
  <c r="K1824" i="23"/>
  <c r="P1823" i="23"/>
  <c r="O1823" i="23"/>
  <c r="N1823" i="23"/>
  <c r="M1823" i="23"/>
  <c r="L1823" i="23"/>
  <c r="K1823" i="23"/>
  <c r="P1822" i="23"/>
  <c r="O1822" i="23"/>
  <c r="N1822" i="23"/>
  <c r="M1822" i="23"/>
  <c r="L1822" i="23"/>
  <c r="K1822" i="23"/>
  <c r="P1821" i="23"/>
  <c r="O1821" i="23"/>
  <c r="N1821" i="23"/>
  <c r="M1821" i="23"/>
  <c r="L1821" i="23"/>
  <c r="K1821" i="23"/>
  <c r="P1820" i="23"/>
  <c r="O1820" i="23"/>
  <c r="N1820" i="23"/>
  <c r="M1820" i="23"/>
  <c r="L1820" i="23"/>
  <c r="K1820" i="23"/>
  <c r="P1819" i="23"/>
  <c r="O1819" i="23"/>
  <c r="N1819" i="23"/>
  <c r="M1819" i="23"/>
  <c r="L1819" i="23"/>
  <c r="K1819" i="23"/>
  <c r="P1818" i="23"/>
  <c r="O1818" i="23"/>
  <c r="N1818" i="23"/>
  <c r="M1818" i="23"/>
  <c r="L1818" i="23"/>
  <c r="K1818" i="23"/>
  <c r="P1817" i="23"/>
  <c r="O1817" i="23"/>
  <c r="N1817" i="23"/>
  <c r="M1817" i="23"/>
  <c r="L1817" i="23"/>
  <c r="K1817" i="23"/>
  <c r="P1816" i="23"/>
  <c r="O1816" i="23"/>
  <c r="N1816" i="23"/>
  <c r="M1816" i="23"/>
  <c r="L1816" i="23"/>
  <c r="K1816" i="23"/>
  <c r="P1815" i="23"/>
  <c r="O1815" i="23"/>
  <c r="N1815" i="23"/>
  <c r="M1815" i="23"/>
  <c r="L1815" i="23"/>
  <c r="K1815" i="23"/>
  <c r="P1814" i="23"/>
  <c r="O1814" i="23"/>
  <c r="N1814" i="23"/>
  <c r="M1814" i="23"/>
  <c r="L1814" i="23"/>
  <c r="K1814" i="23"/>
  <c r="P1813" i="23"/>
  <c r="O1813" i="23"/>
  <c r="N1813" i="23"/>
  <c r="M1813" i="23"/>
  <c r="L1813" i="23"/>
  <c r="K1813" i="23"/>
  <c r="P1812" i="23"/>
  <c r="O1812" i="23"/>
  <c r="N1812" i="23"/>
  <c r="M1812" i="23"/>
  <c r="L1812" i="23"/>
  <c r="K1812" i="23"/>
  <c r="P1811" i="23"/>
  <c r="O1811" i="23"/>
  <c r="N1811" i="23"/>
  <c r="M1811" i="23"/>
  <c r="L1811" i="23"/>
  <c r="K1811" i="23"/>
  <c r="P1810" i="23"/>
  <c r="O1810" i="23"/>
  <c r="N1810" i="23"/>
  <c r="M1810" i="23"/>
  <c r="L1810" i="23"/>
  <c r="K1810" i="23"/>
  <c r="P1809" i="23"/>
  <c r="O1809" i="23"/>
  <c r="N1809" i="23"/>
  <c r="M1809" i="23"/>
  <c r="L1809" i="23"/>
  <c r="K1809" i="23"/>
  <c r="P1808" i="23"/>
  <c r="O1808" i="23"/>
  <c r="N1808" i="23"/>
  <c r="M1808" i="23"/>
  <c r="L1808" i="23"/>
  <c r="K1808" i="23"/>
  <c r="P1807" i="23"/>
  <c r="O1807" i="23"/>
  <c r="N1807" i="23"/>
  <c r="M1807" i="23"/>
  <c r="L1807" i="23"/>
  <c r="K1807" i="23"/>
  <c r="P1806" i="23"/>
  <c r="O1806" i="23"/>
  <c r="N1806" i="23"/>
  <c r="M1806" i="23"/>
  <c r="L1806" i="23"/>
  <c r="K1806" i="23"/>
  <c r="P1805" i="23"/>
  <c r="O1805" i="23"/>
  <c r="N1805" i="23"/>
  <c r="M1805" i="23"/>
  <c r="L1805" i="23"/>
  <c r="K1805" i="23"/>
  <c r="P1804" i="23"/>
  <c r="O1804" i="23"/>
  <c r="N1804" i="23"/>
  <c r="M1804" i="23"/>
  <c r="L1804" i="23"/>
  <c r="K1804" i="23"/>
  <c r="P1803" i="23"/>
  <c r="O1803" i="23"/>
  <c r="N1803" i="23"/>
  <c r="M1803" i="23"/>
  <c r="L1803" i="23"/>
  <c r="K1803" i="23"/>
  <c r="P1802" i="23"/>
  <c r="O1802" i="23"/>
  <c r="N1802" i="23"/>
  <c r="M1802" i="23"/>
  <c r="L1802" i="23"/>
  <c r="K1802" i="23"/>
  <c r="P1801" i="23"/>
  <c r="O1801" i="23"/>
  <c r="N1801" i="23"/>
  <c r="M1801" i="23"/>
  <c r="L1801" i="23"/>
  <c r="K1801" i="23"/>
  <c r="P1800" i="23"/>
  <c r="O1800" i="23"/>
  <c r="N1800" i="23"/>
  <c r="M1800" i="23"/>
  <c r="L1800" i="23"/>
  <c r="K1800" i="23"/>
  <c r="P1799" i="23"/>
  <c r="O1799" i="23"/>
  <c r="N1799" i="23"/>
  <c r="M1799" i="23"/>
  <c r="L1799" i="23"/>
  <c r="K1799" i="23"/>
  <c r="P1798" i="23"/>
  <c r="O1798" i="23"/>
  <c r="N1798" i="23"/>
  <c r="M1798" i="23"/>
  <c r="L1798" i="23"/>
  <c r="K1798" i="23"/>
  <c r="P1797" i="23"/>
  <c r="O1797" i="23"/>
  <c r="N1797" i="23"/>
  <c r="M1797" i="23"/>
  <c r="L1797" i="23"/>
  <c r="K1797" i="23"/>
  <c r="P1796" i="23"/>
  <c r="O1796" i="23"/>
  <c r="N1796" i="23"/>
  <c r="M1796" i="23"/>
  <c r="L1796" i="23"/>
  <c r="K1796" i="23"/>
  <c r="P1795" i="23"/>
  <c r="O1795" i="23"/>
  <c r="N1795" i="23"/>
  <c r="M1795" i="23"/>
  <c r="L1795" i="23"/>
  <c r="K1795" i="23"/>
  <c r="P1794" i="23"/>
  <c r="O1794" i="23"/>
  <c r="N1794" i="23"/>
  <c r="M1794" i="23"/>
  <c r="L1794" i="23"/>
  <c r="K1794" i="23"/>
  <c r="P1793" i="23"/>
  <c r="O1793" i="23"/>
  <c r="N1793" i="23"/>
  <c r="M1793" i="23"/>
  <c r="L1793" i="23"/>
  <c r="K1793" i="23"/>
  <c r="P1792" i="23"/>
  <c r="O1792" i="23"/>
  <c r="N1792" i="23"/>
  <c r="M1792" i="23"/>
  <c r="L1792" i="23"/>
  <c r="K1792" i="23"/>
  <c r="P1791" i="23"/>
  <c r="O1791" i="23"/>
  <c r="N1791" i="23"/>
  <c r="M1791" i="23"/>
  <c r="L1791" i="23"/>
  <c r="K1791" i="23"/>
  <c r="P1790" i="23"/>
  <c r="O1790" i="23"/>
  <c r="N1790" i="23"/>
  <c r="M1790" i="23"/>
  <c r="L1790" i="23"/>
  <c r="K1790" i="23"/>
  <c r="P1789" i="23"/>
  <c r="O1789" i="23"/>
  <c r="N1789" i="23"/>
  <c r="M1789" i="23"/>
  <c r="L1789" i="23"/>
  <c r="K1789" i="23"/>
  <c r="P1788" i="23"/>
  <c r="O1788" i="23"/>
  <c r="N1788" i="23"/>
  <c r="M1788" i="23"/>
  <c r="L1788" i="23"/>
  <c r="K1788" i="23"/>
  <c r="P1787" i="23"/>
  <c r="O1787" i="23"/>
  <c r="N1787" i="23"/>
  <c r="M1787" i="23"/>
  <c r="L1787" i="23"/>
  <c r="K1787" i="23"/>
  <c r="P1786" i="23"/>
  <c r="O1786" i="23"/>
  <c r="N1786" i="23"/>
  <c r="M1786" i="23"/>
  <c r="L1786" i="23"/>
  <c r="K1786" i="23"/>
  <c r="P1785" i="23"/>
  <c r="O1785" i="23"/>
  <c r="N1785" i="23"/>
  <c r="M1785" i="23"/>
  <c r="L1785" i="23"/>
  <c r="K1785" i="23"/>
  <c r="P1784" i="23"/>
  <c r="O1784" i="23"/>
  <c r="N1784" i="23"/>
  <c r="M1784" i="23"/>
  <c r="L1784" i="23"/>
  <c r="K1784" i="23"/>
  <c r="P1783" i="23"/>
  <c r="O1783" i="23"/>
  <c r="N1783" i="23"/>
  <c r="M1783" i="23"/>
  <c r="L1783" i="23"/>
  <c r="K1783" i="23"/>
  <c r="P1782" i="23"/>
  <c r="O1782" i="23"/>
  <c r="N1782" i="23"/>
  <c r="M1782" i="23"/>
  <c r="L1782" i="23"/>
  <c r="K1782" i="23"/>
  <c r="P1781" i="23"/>
  <c r="O1781" i="23"/>
  <c r="N1781" i="23"/>
  <c r="M1781" i="23"/>
  <c r="L1781" i="23"/>
  <c r="K1781" i="23"/>
  <c r="P1780" i="23"/>
  <c r="O1780" i="23"/>
  <c r="N1780" i="23"/>
  <c r="M1780" i="23"/>
  <c r="L1780" i="23"/>
  <c r="K1780" i="23"/>
  <c r="P1779" i="23"/>
  <c r="O1779" i="23"/>
  <c r="N1779" i="23"/>
  <c r="M1779" i="23"/>
  <c r="L1779" i="23"/>
  <c r="K1779" i="23"/>
  <c r="P1778" i="23"/>
  <c r="O1778" i="23"/>
  <c r="N1778" i="23"/>
  <c r="M1778" i="23"/>
  <c r="L1778" i="23"/>
  <c r="K1778" i="23"/>
  <c r="P1777" i="23"/>
  <c r="O1777" i="23"/>
  <c r="N1777" i="23"/>
  <c r="M1777" i="23"/>
  <c r="L1777" i="23"/>
  <c r="K1777" i="23"/>
  <c r="P1776" i="23"/>
  <c r="O1776" i="23"/>
  <c r="N1776" i="23"/>
  <c r="M1776" i="23"/>
  <c r="L1776" i="23"/>
  <c r="K1776" i="23"/>
  <c r="P1775" i="23"/>
  <c r="O1775" i="23"/>
  <c r="N1775" i="23"/>
  <c r="M1775" i="23"/>
  <c r="L1775" i="23"/>
  <c r="K1775" i="23"/>
  <c r="P1774" i="23"/>
  <c r="O1774" i="23"/>
  <c r="N1774" i="23"/>
  <c r="M1774" i="23"/>
  <c r="L1774" i="23"/>
  <c r="K1774" i="23"/>
  <c r="P1773" i="23"/>
  <c r="O1773" i="23"/>
  <c r="N1773" i="23"/>
  <c r="M1773" i="23"/>
  <c r="L1773" i="23"/>
  <c r="K1773" i="23"/>
  <c r="P1772" i="23"/>
  <c r="O1772" i="23"/>
  <c r="N1772" i="23"/>
  <c r="M1772" i="23"/>
  <c r="L1772" i="23"/>
  <c r="K1772" i="23"/>
  <c r="P1771" i="23"/>
  <c r="O1771" i="23"/>
  <c r="N1771" i="23"/>
  <c r="M1771" i="23"/>
  <c r="L1771" i="23"/>
  <c r="K1771" i="23"/>
  <c r="P1770" i="23"/>
  <c r="O1770" i="23"/>
  <c r="N1770" i="23"/>
  <c r="M1770" i="23"/>
  <c r="L1770" i="23"/>
  <c r="K1770" i="23"/>
  <c r="P1769" i="23"/>
  <c r="O1769" i="23"/>
  <c r="N1769" i="23"/>
  <c r="M1769" i="23"/>
  <c r="L1769" i="23"/>
  <c r="K1769" i="23"/>
  <c r="P1768" i="23"/>
  <c r="O1768" i="23"/>
  <c r="N1768" i="23"/>
  <c r="M1768" i="23"/>
  <c r="L1768" i="23"/>
  <c r="K1768" i="23"/>
  <c r="P1767" i="23"/>
  <c r="O1767" i="23"/>
  <c r="N1767" i="23"/>
  <c r="M1767" i="23"/>
  <c r="L1767" i="23"/>
  <c r="K1767" i="23"/>
  <c r="P1766" i="23"/>
  <c r="O1766" i="23"/>
  <c r="N1766" i="23"/>
  <c r="M1766" i="23"/>
  <c r="L1766" i="23"/>
  <c r="K1766" i="23"/>
  <c r="P1765" i="23"/>
  <c r="O1765" i="23"/>
  <c r="N1765" i="23"/>
  <c r="M1765" i="23"/>
  <c r="L1765" i="23"/>
  <c r="K1765" i="23"/>
  <c r="P1764" i="23"/>
  <c r="O1764" i="23"/>
  <c r="N1764" i="23"/>
  <c r="M1764" i="23"/>
  <c r="L1764" i="23"/>
  <c r="K1764" i="23"/>
  <c r="P1763" i="23"/>
  <c r="O1763" i="23"/>
  <c r="N1763" i="23"/>
  <c r="M1763" i="23"/>
  <c r="L1763" i="23"/>
  <c r="K1763" i="23"/>
  <c r="P1762" i="23"/>
  <c r="O1762" i="23"/>
  <c r="N1762" i="23"/>
  <c r="M1762" i="23"/>
  <c r="L1762" i="23"/>
  <c r="K1762" i="23"/>
  <c r="P1761" i="23"/>
  <c r="O1761" i="23"/>
  <c r="N1761" i="23"/>
  <c r="M1761" i="23"/>
  <c r="L1761" i="23"/>
  <c r="K1761" i="23"/>
  <c r="P1760" i="23"/>
  <c r="O1760" i="23"/>
  <c r="N1760" i="23"/>
  <c r="M1760" i="23"/>
  <c r="L1760" i="23"/>
  <c r="K1760" i="23"/>
  <c r="P1759" i="23"/>
  <c r="O1759" i="23"/>
  <c r="N1759" i="23"/>
  <c r="M1759" i="23"/>
  <c r="L1759" i="23"/>
  <c r="K1759" i="23"/>
  <c r="P1758" i="23"/>
  <c r="O1758" i="23"/>
  <c r="N1758" i="23"/>
  <c r="M1758" i="23"/>
  <c r="L1758" i="23"/>
  <c r="K1758" i="23"/>
  <c r="P1757" i="23"/>
  <c r="O1757" i="23"/>
  <c r="N1757" i="23"/>
  <c r="M1757" i="23"/>
  <c r="L1757" i="23"/>
  <c r="K1757" i="23"/>
  <c r="P1756" i="23"/>
  <c r="O1756" i="23"/>
  <c r="N1756" i="23"/>
  <c r="M1756" i="23"/>
  <c r="L1756" i="23"/>
  <c r="K1756" i="23"/>
  <c r="P1755" i="23"/>
  <c r="O1755" i="23"/>
  <c r="N1755" i="23"/>
  <c r="M1755" i="23"/>
  <c r="L1755" i="23"/>
  <c r="K1755" i="23"/>
  <c r="P1754" i="23"/>
  <c r="O1754" i="23"/>
  <c r="N1754" i="23"/>
  <c r="M1754" i="23"/>
  <c r="L1754" i="23"/>
  <c r="K1754" i="23"/>
  <c r="P1753" i="23"/>
  <c r="O1753" i="23"/>
  <c r="N1753" i="23"/>
  <c r="M1753" i="23"/>
  <c r="L1753" i="23"/>
  <c r="K1753" i="23"/>
  <c r="P1752" i="23"/>
  <c r="O1752" i="23"/>
  <c r="N1752" i="23"/>
  <c r="M1752" i="23"/>
  <c r="L1752" i="23"/>
  <c r="K1752" i="23"/>
  <c r="P1751" i="23"/>
  <c r="O1751" i="23"/>
  <c r="N1751" i="23"/>
  <c r="M1751" i="23"/>
  <c r="L1751" i="23"/>
  <c r="K1751" i="23"/>
  <c r="P1750" i="23"/>
  <c r="O1750" i="23"/>
  <c r="N1750" i="23"/>
  <c r="M1750" i="23"/>
  <c r="L1750" i="23"/>
  <c r="K1750" i="23"/>
  <c r="P1749" i="23"/>
  <c r="O1749" i="23"/>
  <c r="N1749" i="23"/>
  <c r="M1749" i="23"/>
  <c r="L1749" i="23"/>
  <c r="K1749" i="23"/>
  <c r="P1748" i="23"/>
  <c r="O1748" i="23"/>
  <c r="N1748" i="23"/>
  <c r="M1748" i="23"/>
  <c r="L1748" i="23"/>
  <c r="K1748" i="23"/>
  <c r="P1747" i="23"/>
  <c r="O1747" i="23"/>
  <c r="N1747" i="23"/>
  <c r="M1747" i="23"/>
  <c r="L1747" i="23"/>
  <c r="K1747" i="23"/>
  <c r="P1746" i="23"/>
  <c r="O1746" i="23"/>
  <c r="N1746" i="23"/>
  <c r="M1746" i="23"/>
  <c r="L1746" i="23"/>
  <c r="K1746" i="23"/>
  <c r="P1745" i="23"/>
  <c r="O1745" i="23"/>
  <c r="N1745" i="23"/>
  <c r="M1745" i="23"/>
  <c r="L1745" i="23"/>
  <c r="K1745" i="23"/>
  <c r="P1744" i="23"/>
  <c r="O1744" i="23"/>
  <c r="N1744" i="23"/>
  <c r="M1744" i="23"/>
  <c r="L1744" i="23"/>
  <c r="K1744" i="23"/>
  <c r="P1743" i="23"/>
  <c r="O1743" i="23"/>
  <c r="N1743" i="23"/>
  <c r="M1743" i="23"/>
  <c r="L1743" i="23"/>
  <c r="K1743" i="23"/>
  <c r="P1742" i="23"/>
  <c r="O1742" i="23"/>
  <c r="N1742" i="23"/>
  <c r="M1742" i="23"/>
  <c r="L1742" i="23"/>
  <c r="K1742" i="23"/>
  <c r="P1741" i="23"/>
  <c r="O1741" i="23"/>
  <c r="N1741" i="23"/>
  <c r="M1741" i="23"/>
  <c r="L1741" i="23"/>
  <c r="K1741" i="23"/>
  <c r="P1740" i="23"/>
  <c r="O1740" i="23"/>
  <c r="N1740" i="23"/>
  <c r="M1740" i="23"/>
  <c r="L1740" i="23"/>
  <c r="K1740" i="23"/>
  <c r="P1739" i="23"/>
  <c r="O1739" i="23"/>
  <c r="N1739" i="23"/>
  <c r="M1739" i="23"/>
  <c r="L1739" i="23"/>
  <c r="K1739" i="23"/>
  <c r="P1738" i="23"/>
  <c r="O1738" i="23"/>
  <c r="N1738" i="23"/>
  <c r="M1738" i="23"/>
  <c r="L1738" i="23"/>
  <c r="K1738" i="23"/>
  <c r="P1737" i="23"/>
  <c r="O1737" i="23"/>
  <c r="N1737" i="23"/>
  <c r="M1737" i="23"/>
  <c r="L1737" i="23"/>
  <c r="K1737" i="23"/>
  <c r="P1736" i="23"/>
  <c r="O1736" i="23"/>
  <c r="N1736" i="23"/>
  <c r="M1736" i="23"/>
  <c r="L1736" i="23"/>
  <c r="K1736" i="23"/>
  <c r="P1735" i="23"/>
  <c r="O1735" i="23"/>
  <c r="N1735" i="23"/>
  <c r="M1735" i="23"/>
  <c r="L1735" i="23"/>
  <c r="K1735" i="23"/>
  <c r="P1734" i="23"/>
  <c r="O1734" i="23"/>
  <c r="N1734" i="23"/>
  <c r="M1734" i="23"/>
  <c r="L1734" i="23"/>
  <c r="K1734" i="23"/>
  <c r="P1733" i="23"/>
  <c r="O1733" i="23"/>
  <c r="N1733" i="23"/>
  <c r="M1733" i="23"/>
  <c r="L1733" i="23"/>
  <c r="K1733" i="23"/>
  <c r="P1732" i="23"/>
  <c r="O1732" i="23"/>
  <c r="N1732" i="23"/>
  <c r="M1732" i="23"/>
  <c r="L1732" i="23"/>
  <c r="K1732" i="23"/>
  <c r="P1731" i="23"/>
  <c r="O1731" i="23"/>
  <c r="N1731" i="23"/>
  <c r="M1731" i="23"/>
  <c r="L1731" i="23"/>
  <c r="K1731" i="23"/>
  <c r="P1730" i="23"/>
  <c r="O1730" i="23"/>
  <c r="N1730" i="23"/>
  <c r="M1730" i="23"/>
  <c r="L1730" i="23"/>
  <c r="K1730" i="23"/>
  <c r="P1729" i="23"/>
  <c r="O1729" i="23"/>
  <c r="N1729" i="23"/>
  <c r="M1729" i="23"/>
  <c r="L1729" i="23"/>
  <c r="K1729" i="23"/>
  <c r="P1728" i="23"/>
  <c r="O1728" i="23"/>
  <c r="N1728" i="23"/>
  <c r="M1728" i="23"/>
  <c r="L1728" i="23"/>
  <c r="K1728" i="23"/>
  <c r="P1727" i="23"/>
  <c r="O1727" i="23"/>
  <c r="N1727" i="23"/>
  <c r="M1727" i="23"/>
  <c r="L1727" i="23"/>
  <c r="K1727" i="23"/>
  <c r="P1726" i="23"/>
  <c r="O1726" i="23"/>
  <c r="N1726" i="23"/>
  <c r="M1726" i="23"/>
  <c r="L1726" i="23"/>
  <c r="K1726" i="23"/>
  <c r="P1725" i="23"/>
  <c r="O1725" i="23"/>
  <c r="N1725" i="23"/>
  <c r="M1725" i="23"/>
  <c r="L1725" i="23"/>
  <c r="K1725" i="23"/>
  <c r="P1724" i="23"/>
  <c r="O1724" i="23"/>
  <c r="N1724" i="23"/>
  <c r="M1724" i="23"/>
  <c r="L1724" i="23"/>
  <c r="K1724" i="23"/>
  <c r="P1723" i="23"/>
  <c r="O1723" i="23"/>
  <c r="N1723" i="23"/>
  <c r="M1723" i="23"/>
  <c r="L1723" i="23"/>
  <c r="K1723" i="23"/>
  <c r="P1722" i="23"/>
  <c r="O1722" i="23"/>
  <c r="N1722" i="23"/>
  <c r="M1722" i="23"/>
  <c r="L1722" i="23"/>
  <c r="K1722" i="23"/>
  <c r="P1721" i="23"/>
  <c r="O1721" i="23"/>
  <c r="N1721" i="23"/>
  <c r="M1721" i="23"/>
  <c r="L1721" i="23"/>
  <c r="K1721" i="23"/>
  <c r="P1720" i="23"/>
  <c r="O1720" i="23"/>
  <c r="N1720" i="23"/>
  <c r="M1720" i="23"/>
  <c r="L1720" i="23"/>
  <c r="K1720" i="23"/>
  <c r="P1719" i="23"/>
  <c r="O1719" i="23"/>
  <c r="N1719" i="23"/>
  <c r="M1719" i="23"/>
  <c r="L1719" i="23"/>
  <c r="K1719" i="23"/>
  <c r="P1718" i="23"/>
  <c r="O1718" i="23"/>
  <c r="N1718" i="23"/>
  <c r="M1718" i="23"/>
  <c r="L1718" i="23"/>
  <c r="K1718" i="23"/>
  <c r="P1717" i="23"/>
  <c r="O1717" i="23"/>
  <c r="N1717" i="23"/>
  <c r="M1717" i="23"/>
  <c r="L1717" i="23"/>
  <c r="K1717" i="23"/>
  <c r="P1716" i="23"/>
  <c r="O1716" i="23"/>
  <c r="N1716" i="23"/>
  <c r="M1716" i="23"/>
  <c r="L1716" i="23"/>
  <c r="K1716" i="23"/>
  <c r="P1715" i="23"/>
  <c r="O1715" i="23"/>
  <c r="N1715" i="23"/>
  <c r="M1715" i="23"/>
  <c r="L1715" i="23"/>
  <c r="K1715" i="23"/>
  <c r="P1714" i="23"/>
  <c r="O1714" i="23"/>
  <c r="N1714" i="23"/>
  <c r="M1714" i="23"/>
  <c r="L1714" i="23"/>
  <c r="K1714" i="23"/>
  <c r="P1713" i="23"/>
  <c r="O1713" i="23"/>
  <c r="N1713" i="23"/>
  <c r="M1713" i="23"/>
  <c r="L1713" i="23"/>
  <c r="K1713" i="23"/>
  <c r="P1712" i="23"/>
  <c r="O1712" i="23"/>
  <c r="N1712" i="23"/>
  <c r="M1712" i="23"/>
  <c r="L1712" i="23"/>
  <c r="K1712" i="23"/>
  <c r="P1711" i="23"/>
  <c r="O1711" i="23"/>
  <c r="N1711" i="23"/>
  <c r="M1711" i="23"/>
  <c r="L1711" i="23"/>
  <c r="K1711" i="23"/>
  <c r="P1710" i="23"/>
  <c r="O1710" i="23"/>
  <c r="N1710" i="23"/>
  <c r="M1710" i="23"/>
  <c r="L1710" i="23"/>
  <c r="K1710" i="23"/>
  <c r="P1709" i="23"/>
  <c r="O1709" i="23"/>
  <c r="N1709" i="23"/>
  <c r="M1709" i="23"/>
  <c r="L1709" i="23"/>
  <c r="K1709" i="23"/>
  <c r="P1708" i="23"/>
  <c r="O1708" i="23"/>
  <c r="N1708" i="23"/>
  <c r="M1708" i="23"/>
  <c r="L1708" i="23"/>
  <c r="K1708" i="23"/>
  <c r="P1707" i="23"/>
  <c r="O1707" i="23"/>
  <c r="N1707" i="23"/>
  <c r="M1707" i="23"/>
  <c r="L1707" i="23"/>
  <c r="K1707" i="23"/>
  <c r="P1706" i="23"/>
  <c r="O1706" i="23"/>
  <c r="N1706" i="23"/>
  <c r="M1706" i="23"/>
  <c r="L1706" i="23"/>
  <c r="K1706" i="23"/>
  <c r="P1705" i="23"/>
  <c r="O1705" i="23"/>
  <c r="N1705" i="23"/>
  <c r="M1705" i="23"/>
  <c r="L1705" i="23"/>
  <c r="K1705" i="23"/>
  <c r="P1704" i="23"/>
  <c r="O1704" i="23"/>
  <c r="N1704" i="23"/>
  <c r="M1704" i="23"/>
  <c r="L1704" i="23"/>
  <c r="K1704" i="23"/>
  <c r="P1703" i="23"/>
  <c r="O1703" i="23"/>
  <c r="N1703" i="23"/>
  <c r="M1703" i="23"/>
  <c r="L1703" i="23"/>
  <c r="K1703" i="23"/>
  <c r="P1702" i="23"/>
  <c r="O1702" i="23"/>
  <c r="N1702" i="23"/>
  <c r="M1702" i="23"/>
  <c r="L1702" i="23"/>
  <c r="K1702" i="23"/>
  <c r="P1701" i="23"/>
  <c r="O1701" i="23"/>
  <c r="N1701" i="23"/>
  <c r="M1701" i="23"/>
  <c r="L1701" i="23"/>
  <c r="K1701" i="23"/>
  <c r="P1700" i="23"/>
  <c r="O1700" i="23"/>
  <c r="N1700" i="23"/>
  <c r="M1700" i="23"/>
  <c r="L1700" i="23"/>
  <c r="K1700" i="23"/>
  <c r="P1699" i="23"/>
  <c r="O1699" i="23"/>
  <c r="N1699" i="23"/>
  <c r="M1699" i="23"/>
  <c r="L1699" i="23"/>
  <c r="K1699" i="23"/>
  <c r="P1698" i="23"/>
  <c r="O1698" i="23"/>
  <c r="N1698" i="23"/>
  <c r="M1698" i="23"/>
  <c r="L1698" i="23"/>
  <c r="K1698" i="23"/>
  <c r="P1697" i="23"/>
  <c r="O1697" i="23"/>
  <c r="N1697" i="23"/>
  <c r="M1697" i="23"/>
  <c r="L1697" i="23"/>
  <c r="K1697" i="23"/>
  <c r="P1696" i="23"/>
  <c r="O1696" i="23"/>
  <c r="N1696" i="23"/>
  <c r="M1696" i="23"/>
  <c r="L1696" i="23"/>
  <c r="K1696" i="23"/>
  <c r="P1695" i="23"/>
  <c r="O1695" i="23"/>
  <c r="N1695" i="23"/>
  <c r="M1695" i="23"/>
  <c r="L1695" i="23"/>
  <c r="K1695" i="23"/>
  <c r="P1694" i="23"/>
  <c r="O1694" i="23"/>
  <c r="N1694" i="23"/>
  <c r="M1694" i="23"/>
  <c r="L1694" i="23"/>
  <c r="K1694" i="23"/>
  <c r="P1693" i="23"/>
  <c r="O1693" i="23"/>
  <c r="N1693" i="23"/>
  <c r="M1693" i="23"/>
  <c r="L1693" i="23"/>
  <c r="K1693" i="23"/>
  <c r="P1692" i="23"/>
  <c r="O1692" i="23"/>
  <c r="N1692" i="23"/>
  <c r="M1692" i="23"/>
  <c r="L1692" i="23"/>
  <c r="K1692" i="23"/>
  <c r="P1691" i="23"/>
  <c r="O1691" i="23"/>
  <c r="N1691" i="23"/>
  <c r="M1691" i="23"/>
  <c r="L1691" i="23"/>
  <c r="K1691" i="23"/>
  <c r="P1690" i="23"/>
  <c r="O1690" i="23"/>
  <c r="N1690" i="23"/>
  <c r="M1690" i="23"/>
  <c r="L1690" i="23"/>
  <c r="K1690" i="23"/>
  <c r="P1689" i="23"/>
  <c r="O1689" i="23"/>
  <c r="N1689" i="23"/>
  <c r="M1689" i="23"/>
  <c r="L1689" i="23"/>
  <c r="K1689" i="23"/>
  <c r="P1688" i="23"/>
  <c r="O1688" i="23"/>
  <c r="N1688" i="23"/>
  <c r="M1688" i="23"/>
  <c r="L1688" i="23"/>
  <c r="K1688" i="23"/>
  <c r="P1687" i="23"/>
  <c r="O1687" i="23"/>
  <c r="N1687" i="23"/>
  <c r="M1687" i="23"/>
  <c r="L1687" i="23"/>
  <c r="K1687" i="23"/>
  <c r="P1686" i="23"/>
  <c r="O1686" i="23"/>
  <c r="N1686" i="23"/>
  <c r="M1686" i="23"/>
  <c r="L1686" i="23"/>
  <c r="K1686" i="23"/>
  <c r="P1685" i="23"/>
  <c r="O1685" i="23"/>
  <c r="N1685" i="23"/>
  <c r="M1685" i="23"/>
  <c r="L1685" i="23"/>
  <c r="K1685" i="23"/>
  <c r="P1684" i="23"/>
  <c r="O1684" i="23"/>
  <c r="N1684" i="23"/>
  <c r="M1684" i="23"/>
  <c r="L1684" i="23"/>
  <c r="K1684" i="23"/>
  <c r="P1683" i="23"/>
  <c r="O1683" i="23"/>
  <c r="N1683" i="23"/>
  <c r="M1683" i="23"/>
  <c r="L1683" i="23"/>
  <c r="K1683" i="23"/>
  <c r="P1682" i="23"/>
  <c r="O1682" i="23"/>
  <c r="N1682" i="23"/>
  <c r="M1682" i="23"/>
  <c r="L1682" i="23"/>
  <c r="K1682" i="23"/>
  <c r="P1681" i="23"/>
  <c r="O1681" i="23"/>
  <c r="N1681" i="23"/>
  <c r="M1681" i="23"/>
  <c r="L1681" i="23"/>
  <c r="K1681" i="23"/>
  <c r="P1680" i="23"/>
  <c r="O1680" i="23"/>
  <c r="N1680" i="23"/>
  <c r="M1680" i="23"/>
  <c r="L1680" i="23"/>
  <c r="K1680" i="23"/>
  <c r="P1679" i="23"/>
  <c r="O1679" i="23"/>
  <c r="N1679" i="23"/>
  <c r="M1679" i="23"/>
  <c r="L1679" i="23"/>
  <c r="K1679" i="23"/>
  <c r="P1678" i="23"/>
  <c r="O1678" i="23"/>
  <c r="N1678" i="23"/>
  <c r="M1678" i="23"/>
  <c r="L1678" i="23"/>
  <c r="K1678" i="23"/>
  <c r="P1677" i="23"/>
  <c r="O1677" i="23"/>
  <c r="N1677" i="23"/>
  <c r="M1677" i="23"/>
  <c r="L1677" i="23"/>
  <c r="K1677" i="23"/>
  <c r="P1676" i="23"/>
  <c r="O1676" i="23"/>
  <c r="N1676" i="23"/>
  <c r="M1676" i="23"/>
  <c r="L1676" i="23"/>
  <c r="K1676" i="23"/>
  <c r="P1675" i="23"/>
  <c r="O1675" i="23"/>
  <c r="N1675" i="23"/>
  <c r="M1675" i="23"/>
  <c r="L1675" i="23"/>
  <c r="K1675" i="23"/>
  <c r="P1674" i="23"/>
  <c r="O1674" i="23"/>
  <c r="N1674" i="23"/>
  <c r="M1674" i="23"/>
  <c r="L1674" i="23"/>
  <c r="K1674" i="23"/>
  <c r="P1673" i="23"/>
  <c r="O1673" i="23"/>
  <c r="N1673" i="23"/>
  <c r="M1673" i="23"/>
  <c r="L1673" i="23"/>
  <c r="K1673" i="23"/>
  <c r="P1672" i="23"/>
  <c r="O1672" i="23"/>
  <c r="N1672" i="23"/>
  <c r="M1672" i="23"/>
  <c r="L1672" i="23"/>
  <c r="K1672" i="23"/>
  <c r="P1671" i="23"/>
  <c r="O1671" i="23"/>
  <c r="N1671" i="23"/>
  <c r="M1671" i="23"/>
  <c r="L1671" i="23"/>
  <c r="K1671" i="23"/>
  <c r="P1670" i="23"/>
  <c r="O1670" i="23"/>
  <c r="N1670" i="23"/>
  <c r="M1670" i="23"/>
  <c r="L1670" i="23"/>
  <c r="K1670" i="23"/>
  <c r="P1669" i="23"/>
  <c r="O1669" i="23"/>
  <c r="N1669" i="23"/>
  <c r="M1669" i="23"/>
  <c r="L1669" i="23"/>
  <c r="K1669" i="23"/>
  <c r="P1668" i="23"/>
  <c r="O1668" i="23"/>
  <c r="N1668" i="23"/>
  <c r="M1668" i="23"/>
  <c r="L1668" i="23"/>
  <c r="K1668" i="23"/>
  <c r="P1667" i="23"/>
  <c r="O1667" i="23"/>
  <c r="N1667" i="23"/>
  <c r="M1667" i="23"/>
  <c r="L1667" i="23"/>
  <c r="K1667" i="23"/>
  <c r="P1666" i="23"/>
  <c r="O1666" i="23"/>
  <c r="N1666" i="23"/>
  <c r="M1666" i="23"/>
  <c r="L1666" i="23"/>
  <c r="K1666" i="23"/>
  <c r="P1665" i="23"/>
  <c r="O1665" i="23"/>
  <c r="N1665" i="23"/>
  <c r="M1665" i="23"/>
  <c r="L1665" i="23"/>
  <c r="K1665" i="23"/>
  <c r="P1664" i="23"/>
  <c r="O1664" i="23"/>
  <c r="N1664" i="23"/>
  <c r="M1664" i="23"/>
  <c r="L1664" i="23"/>
  <c r="K1664" i="23"/>
  <c r="P1663" i="23"/>
  <c r="O1663" i="23"/>
  <c r="N1663" i="23"/>
  <c r="M1663" i="23"/>
  <c r="L1663" i="23"/>
  <c r="K1663" i="23"/>
  <c r="P1662" i="23"/>
  <c r="O1662" i="23"/>
  <c r="N1662" i="23"/>
  <c r="M1662" i="23"/>
  <c r="L1662" i="23"/>
  <c r="K1662" i="23"/>
  <c r="P1661" i="23"/>
  <c r="O1661" i="23"/>
  <c r="N1661" i="23"/>
  <c r="M1661" i="23"/>
  <c r="L1661" i="23"/>
  <c r="K1661" i="23"/>
  <c r="P1660" i="23"/>
  <c r="O1660" i="23"/>
  <c r="N1660" i="23"/>
  <c r="M1660" i="23"/>
  <c r="L1660" i="23"/>
  <c r="K1660" i="23"/>
  <c r="P1659" i="23"/>
  <c r="O1659" i="23"/>
  <c r="N1659" i="23"/>
  <c r="M1659" i="23"/>
  <c r="L1659" i="23"/>
  <c r="K1659" i="23"/>
  <c r="P1658" i="23"/>
  <c r="O1658" i="23"/>
  <c r="N1658" i="23"/>
  <c r="M1658" i="23"/>
  <c r="L1658" i="23"/>
  <c r="K1658" i="23"/>
  <c r="P1657" i="23"/>
  <c r="O1657" i="23"/>
  <c r="N1657" i="23"/>
  <c r="M1657" i="23"/>
  <c r="L1657" i="23"/>
  <c r="K1657" i="23"/>
  <c r="P1656" i="23"/>
  <c r="O1656" i="23"/>
  <c r="N1656" i="23"/>
  <c r="M1656" i="23"/>
  <c r="L1656" i="23"/>
  <c r="K1656" i="23"/>
  <c r="P1655" i="23"/>
  <c r="O1655" i="23"/>
  <c r="N1655" i="23"/>
  <c r="M1655" i="23"/>
  <c r="L1655" i="23"/>
  <c r="K1655" i="23"/>
  <c r="P1654" i="23"/>
  <c r="O1654" i="23"/>
  <c r="N1654" i="23"/>
  <c r="M1654" i="23"/>
  <c r="L1654" i="23"/>
  <c r="K1654" i="23"/>
  <c r="P1653" i="23"/>
  <c r="O1653" i="23"/>
  <c r="N1653" i="23"/>
  <c r="M1653" i="23"/>
  <c r="L1653" i="23"/>
  <c r="K1653" i="23"/>
  <c r="P1652" i="23"/>
  <c r="O1652" i="23"/>
  <c r="N1652" i="23"/>
  <c r="M1652" i="23"/>
  <c r="L1652" i="23"/>
  <c r="K1652" i="23"/>
  <c r="P1651" i="23"/>
  <c r="O1651" i="23"/>
  <c r="N1651" i="23"/>
  <c r="M1651" i="23"/>
  <c r="L1651" i="23"/>
  <c r="K1651" i="23"/>
  <c r="P1650" i="23"/>
  <c r="O1650" i="23"/>
  <c r="N1650" i="23"/>
  <c r="M1650" i="23"/>
  <c r="L1650" i="23"/>
  <c r="K1650" i="23"/>
  <c r="P1649" i="23"/>
  <c r="O1649" i="23"/>
  <c r="N1649" i="23"/>
  <c r="M1649" i="23"/>
  <c r="L1649" i="23"/>
  <c r="K1649" i="23"/>
  <c r="P1648" i="23"/>
  <c r="O1648" i="23"/>
  <c r="N1648" i="23"/>
  <c r="M1648" i="23"/>
  <c r="L1648" i="23"/>
  <c r="K1648" i="23"/>
  <c r="P1647" i="23"/>
  <c r="O1647" i="23"/>
  <c r="N1647" i="23"/>
  <c r="M1647" i="23"/>
  <c r="L1647" i="23"/>
  <c r="K1647" i="23"/>
  <c r="P1646" i="23"/>
  <c r="O1646" i="23"/>
  <c r="N1646" i="23"/>
  <c r="M1646" i="23"/>
  <c r="L1646" i="23"/>
  <c r="K1646" i="23"/>
  <c r="P1645" i="23"/>
  <c r="O1645" i="23"/>
  <c r="N1645" i="23"/>
  <c r="M1645" i="23"/>
  <c r="L1645" i="23"/>
  <c r="K1645" i="23"/>
  <c r="P1644" i="23"/>
  <c r="O1644" i="23"/>
  <c r="N1644" i="23"/>
  <c r="M1644" i="23"/>
  <c r="L1644" i="23"/>
  <c r="K1644" i="23"/>
  <c r="P1643" i="23"/>
  <c r="O1643" i="23"/>
  <c r="N1643" i="23"/>
  <c r="M1643" i="23"/>
  <c r="L1643" i="23"/>
  <c r="K1643" i="23"/>
  <c r="P1642" i="23"/>
  <c r="O1642" i="23"/>
  <c r="N1642" i="23"/>
  <c r="M1642" i="23"/>
  <c r="L1642" i="23"/>
  <c r="K1642" i="23"/>
  <c r="P1641" i="23"/>
  <c r="O1641" i="23"/>
  <c r="N1641" i="23"/>
  <c r="M1641" i="23"/>
  <c r="L1641" i="23"/>
  <c r="K1641" i="23"/>
  <c r="P1640" i="23"/>
  <c r="O1640" i="23"/>
  <c r="N1640" i="23"/>
  <c r="M1640" i="23"/>
  <c r="L1640" i="23"/>
  <c r="K1640" i="23"/>
  <c r="P1639" i="23"/>
  <c r="O1639" i="23"/>
  <c r="N1639" i="23"/>
  <c r="M1639" i="23"/>
  <c r="L1639" i="23"/>
  <c r="K1639" i="23"/>
  <c r="P1638" i="23"/>
  <c r="O1638" i="23"/>
  <c r="N1638" i="23"/>
  <c r="M1638" i="23"/>
  <c r="L1638" i="23"/>
  <c r="K1638" i="23"/>
  <c r="P1637" i="23"/>
  <c r="O1637" i="23"/>
  <c r="N1637" i="23"/>
  <c r="M1637" i="23"/>
  <c r="L1637" i="23"/>
  <c r="K1637" i="23"/>
  <c r="P1636" i="23"/>
  <c r="O1636" i="23"/>
  <c r="N1636" i="23"/>
  <c r="M1636" i="23"/>
  <c r="L1636" i="23"/>
  <c r="K1636" i="23"/>
  <c r="P1635" i="23"/>
  <c r="O1635" i="23"/>
  <c r="N1635" i="23"/>
  <c r="M1635" i="23"/>
  <c r="L1635" i="23"/>
  <c r="K1635" i="23"/>
  <c r="P1634" i="23"/>
  <c r="O1634" i="23"/>
  <c r="N1634" i="23"/>
  <c r="M1634" i="23"/>
  <c r="L1634" i="23"/>
  <c r="K1634" i="23"/>
  <c r="P1633" i="23"/>
  <c r="O1633" i="23"/>
  <c r="N1633" i="23"/>
  <c r="M1633" i="23"/>
  <c r="L1633" i="23"/>
  <c r="K1633" i="23"/>
  <c r="P1632" i="23"/>
  <c r="O1632" i="23"/>
  <c r="N1632" i="23"/>
  <c r="M1632" i="23"/>
  <c r="L1632" i="23"/>
  <c r="K1632" i="23"/>
  <c r="P1631" i="23"/>
  <c r="O1631" i="23"/>
  <c r="N1631" i="23"/>
  <c r="M1631" i="23"/>
  <c r="L1631" i="23"/>
  <c r="K1631" i="23"/>
  <c r="P1630" i="23"/>
  <c r="O1630" i="23"/>
  <c r="N1630" i="23"/>
  <c r="M1630" i="23"/>
  <c r="L1630" i="23"/>
  <c r="K1630" i="23"/>
  <c r="P1629" i="23"/>
  <c r="O1629" i="23"/>
  <c r="N1629" i="23"/>
  <c r="M1629" i="23"/>
  <c r="L1629" i="23"/>
  <c r="K1629" i="23"/>
  <c r="P1628" i="23"/>
  <c r="O1628" i="23"/>
  <c r="N1628" i="23"/>
  <c r="M1628" i="23"/>
  <c r="L1628" i="23"/>
  <c r="K1628" i="23"/>
  <c r="P1627" i="23"/>
  <c r="O1627" i="23"/>
  <c r="N1627" i="23"/>
  <c r="M1627" i="23"/>
  <c r="L1627" i="23"/>
  <c r="K1627" i="23"/>
  <c r="P1626" i="23"/>
  <c r="O1626" i="23"/>
  <c r="N1626" i="23"/>
  <c r="M1626" i="23"/>
  <c r="L1626" i="23"/>
  <c r="K1626" i="23"/>
  <c r="P1625" i="23"/>
  <c r="O1625" i="23"/>
  <c r="N1625" i="23"/>
  <c r="M1625" i="23"/>
  <c r="L1625" i="23"/>
  <c r="K1625" i="23"/>
  <c r="P1624" i="23"/>
  <c r="O1624" i="23"/>
  <c r="N1624" i="23"/>
  <c r="M1624" i="23"/>
  <c r="L1624" i="23"/>
  <c r="K1624" i="23"/>
  <c r="P1623" i="23"/>
  <c r="O1623" i="23"/>
  <c r="N1623" i="23"/>
  <c r="M1623" i="23"/>
  <c r="L1623" i="23"/>
  <c r="K1623" i="23"/>
  <c r="P1622" i="23"/>
  <c r="O1622" i="23"/>
  <c r="N1622" i="23"/>
  <c r="M1622" i="23"/>
  <c r="L1622" i="23"/>
  <c r="K1622" i="23"/>
  <c r="P1621" i="23"/>
  <c r="O1621" i="23"/>
  <c r="N1621" i="23"/>
  <c r="M1621" i="23"/>
  <c r="L1621" i="23"/>
  <c r="K1621" i="23"/>
  <c r="P1620" i="23"/>
  <c r="O1620" i="23"/>
  <c r="N1620" i="23"/>
  <c r="M1620" i="23"/>
  <c r="L1620" i="23"/>
  <c r="K1620" i="23"/>
  <c r="P1619" i="23"/>
  <c r="O1619" i="23"/>
  <c r="N1619" i="23"/>
  <c r="M1619" i="23"/>
  <c r="L1619" i="23"/>
  <c r="K1619" i="23"/>
  <c r="P1618" i="23"/>
  <c r="O1618" i="23"/>
  <c r="N1618" i="23"/>
  <c r="M1618" i="23"/>
  <c r="L1618" i="23"/>
  <c r="K1618" i="23"/>
  <c r="P1617" i="23"/>
  <c r="O1617" i="23"/>
  <c r="N1617" i="23"/>
  <c r="M1617" i="23"/>
  <c r="L1617" i="23"/>
  <c r="K1617" i="23"/>
  <c r="P1616" i="23"/>
  <c r="O1616" i="23"/>
  <c r="N1616" i="23"/>
  <c r="M1616" i="23"/>
  <c r="L1616" i="23"/>
  <c r="K1616" i="23"/>
  <c r="P1615" i="23"/>
  <c r="O1615" i="23"/>
  <c r="N1615" i="23"/>
  <c r="M1615" i="23"/>
  <c r="L1615" i="23"/>
  <c r="K1615" i="23"/>
  <c r="P1614" i="23"/>
  <c r="O1614" i="23"/>
  <c r="N1614" i="23"/>
  <c r="M1614" i="23"/>
  <c r="L1614" i="23"/>
  <c r="K1614" i="23"/>
  <c r="P1613" i="23"/>
  <c r="O1613" i="23"/>
  <c r="N1613" i="23"/>
  <c r="M1613" i="23"/>
  <c r="L1613" i="23"/>
  <c r="K1613" i="23"/>
  <c r="P1612" i="23"/>
  <c r="O1612" i="23"/>
  <c r="N1612" i="23"/>
  <c r="M1612" i="23"/>
  <c r="L1612" i="23"/>
  <c r="K1612" i="23"/>
  <c r="P1611" i="23"/>
  <c r="O1611" i="23"/>
  <c r="N1611" i="23"/>
  <c r="M1611" i="23"/>
  <c r="L1611" i="23"/>
  <c r="K1611" i="23"/>
  <c r="P1610" i="23"/>
  <c r="O1610" i="23"/>
  <c r="N1610" i="23"/>
  <c r="M1610" i="23"/>
  <c r="L1610" i="23"/>
  <c r="K1610" i="23"/>
  <c r="P1609" i="23"/>
  <c r="O1609" i="23"/>
  <c r="N1609" i="23"/>
  <c r="M1609" i="23"/>
  <c r="L1609" i="23"/>
  <c r="K1609" i="23"/>
  <c r="P1608" i="23"/>
  <c r="O1608" i="23"/>
  <c r="N1608" i="23"/>
  <c r="M1608" i="23"/>
  <c r="L1608" i="23"/>
  <c r="K1608" i="23"/>
  <c r="P1607" i="23"/>
  <c r="O1607" i="23"/>
  <c r="N1607" i="23"/>
  <c r="M1607" i="23"/>
  <c r="L1607" i="23"/>
  <c r="K1607" i="23"/>
  <c r="P1606" i="23"/>
  <c r="O1606" i="23"/>
  <c r="N1606" i="23"/>
  <c r="M1606" i="23"/>
  <c r="L1606" i="23"/>
  <c r="K1606" i="23"/>
  <c r="P1605" i="23"/>
  <c r="O1605" i="23"/>
  <c r="N1605" i="23"/>
  <c r="M1605" i="23"/>
  <c r="L1605" i="23"/>
  <c r="K1605" i="23"/>
  <c r="P1604" i="23"/>
  <c r="O1604" i="23"/>
  <c r="N1604" i="23"/>
  <c r="M1604" i="23"/>
  <c r="L1604" i="23"/>
  <c r="K1604" i="23"/>
  <c r="P1603" i="23"/>
  <c r="O1603" i="23"/>
  <c r="N1603" i="23"/>
  <c r="M1603" i="23"/>
  <c r="L1603" i="23"/>
  <c r="K1603" i="23"/>
  <c r="P1602" i="23"/>
  <c r="O1602" i="23"/>
  <c r="N1602" i="23"/>
  <c r="M1602" i="23"/>
  <c r="L1602" i="23"/>
  <c r="K1602" i="23"/>
  <c r="P1601" i="23"/>
  <c r="O1601" i="23"/>
  <c r="N1601" i="23"/>
  <c r="M1601" i="23"/>
  <c r="L1601" i="23"/>
  <c r="K1601" i="23"/>
  <c r="P1600" i="23"/>
  <c r="O1600" i="23"/>
  <c r="N1600" i="23"/>
  <c r="M1600" i="23"/>
  <c r="L1600" i="23"/>
  <c r="K1600" i="23"/>
  <c r="P1599" i="23"/>
  <c r="O1599" i="23"/>
  <c r="N1599" i="23"/>
  <c r="M1599" i="23"/>
  <c r="L1599" i="23"/>
  <c r="K1599" i="23"/>
  <c r="P1598" i="23"/>
  <c r="O1598" i="23"/>
  <c r="N1598" i="23"/>
  <c r="M1598" i="23"/>
  <c r="L1598" i="23"/>
  <c r="K1598" i="23"/>
  <c r="P1597" i="23"/>
  <c r="O1597" i="23"/>
  <c r="N1597" i="23"/>
  <c r="M1597" i="23"/>
  <c r="L1597" i="23"/>
  <c r="K1597" i="23"/>
  <c r="P1596" i="23"/>
  <c r="O1596" i="23"/>
  <c r="N1596" i="23"/>
  <c r="M1596" i="23"/>
  <c r="L1596" i="23"/>
  <c r="K1596" i="23"/>
  <c r="P1595" i="23"/>
  <c r="O1595" i="23"/>
  <c r="N1595" i="23"/>
  <c r="M1595" i="23"/>
  <c r="L1595" i="23"/>
  <c r="K1595" i="23"/>
  <c r="P1594" i="23"/>
  <c r="O1594" i="23"/>
  <c r="N1594" i="23"/>
  <c r="M1594" i="23"/>
  <c r="L1594" i="23"/>
  <c r="K1594" i="23"/>
  <c r="P1593" i="23"/>
  <c r="O1593" i="23"/>
  <c r="N1593" i="23"/>
  <c r="M1593" i="23"/>
  <c r="L1593" i="23"/>
  <c r="K1593" i="23"/>
  <c r="P1592" i="23"/>
  <c r="O1592" i="23"/>
  <c r="N1592" i="23"/>
  <c r="M1592" i="23"/>
  <c r="L1592" i="23"/>
  <c r="K1592" i="23"/>
  <c r="P1591" i="23"/>
  <c r="O1591" i="23"/>
  <c r="N1591" i="23"/>
  <c r="M1591" i="23"/>
  <c r="L1591" i="23"/>
  <c r="K1591" i="23"/>
  <c r="P1590" i="23"/>
  <c r="O1590" i="23"/>
  <c r="N1590" i="23"/>
  <c r="M1590" i="23"/>
  <c r="L1590" i="23"/>
  <c r="K1590" i="23"/>
  <c r="P1589" i="23"/>
  <c r="O1589" i="23"/>
  <c r="N1589" i="23"/>
  <c r="M1589" i="23"/>
  <c r="L1589" i="23"/>
  <c r="K1589" i="23"/>
  <c r="P1588" i="23"/>
  <c r="O1588" i="23"/>
  <c r="N1588" i="23"/>
  <c r="M1588" i="23"/>
  <c r="L1588" i="23"/>
  <c r="K1588" i="23"/>
  <c r="P1587" i="23"/>
  <c r="O1587" i="23"/>
  <c r="N1587" i="23"/>
  <c r="M1587" i="23"/>
  <c r="L1587" i="23"/>
  <c r="K1587" i="23"/>
  <c r="P1586" i="23"/>
  <c r="O1586" i="23"/>
  <c r="N1586" i="23"/>
  <c r="M1586" i="23"/>
  <c r="L1586" i="23"/>
  <c r="K1586" i="23"/>
  <c r="P1585" i="23"/>
  <c r="O1585" i="23"/>
  <c r="N1585" i="23"/>
  <c r="M1585" i="23"/>
  <c r="L1585" i="23"/>
  <c r="K1585" i="23"/>
  <c r="P1584" i="23"/>
  <c r="O1584" i="23"/>
  <c r="N1584" i="23"/>
  <c r="M1584" i="23"/>
  <c r="L1584" i="23"/>
  <c r="K1584" i="23"/>
  <c r="P1583" i="23"/>
  <c r="O1583" i="23"/>
  <c r="N1583" i="23"/>
  <c r="M1583" i="23"/>
  <c r="L1583" i="23"/>
  <c r="K1583" i="23"/>
  <c r="P1582" i="23"/>
  <c r="O1582" i="23"/>
  <c r="N1582" i="23"/>
  <c r="M1582" i="23"/>
  <c r="L1582" i="23"/>
  <c r="K1582" i="23"/>
  <c r="P1581" i="23"/>
  <c r="O1581" i="23"/>
  <c r="N1581" i="23"/>
  <c r="M1581" i="23"/>
  <c r="L1581" i="23"/>
  <c r="K1581" i="23"/>
  <c r="P1580" i="23"/>
  <c r="O1580" i="23"/>
  <c r="N1580" i="23"/>
  <c r="M1580" i="23"/>
  <c r="L1580" i="23"/>
  <c r="K1580" i="23"/>
  <c r="P1579" i="23"/>
  <c r="O1579" i="23"/>
  <c r="N1579" i="23"/>
  <c r="M1579" i="23"/>
  <c r="L1579" i="23"/>
  <c r="K1579" i="23"/>
  <c r="P1578" i="23"/>
  <c r="O1578" i="23"/>
  <c r="N1578" i="23"/>
  <c r="M1578" i="23"/>
  <c r="L1578" i="23"/>
  <c r="K1578" i="23"/>
  <c r="P1577" i="23"/>
  <c r="O1577" i="23"/>
  <c r="N1577" i="23"/>
  <c r="M1577" i="23"/>
  <c r="L1577" i="23"/>
  <c r="K1577" i="23"/>
  <c r="P1576" i="23"/>
  <c r="O1576" i="23"/>
  <c r="N1576" i="23"/>
  <c r="M1576" i="23"/>
  <c r="L1576" i="23"/>
  <c r="K1576" i="23"/>
  <c r="P1575" i="23"/>
  <c r="O1575" i="23"/>
  <c r="N1575" i="23"/>
  <c r="M1575" i="23"/>
  <c r="L1575" i="23"/>
  <c r="K1575" i="23"/>
  <c r="P1574" i="23"/>
  <c r="O1574" i="23"/>
  <c r="N1574" i="23"/>
  <c r="M1574" i="23"/>
  <c r="L1574" i="23"/>
  <c r="K1574" i="23"/>
  <c r="P1573" i="23"/>
  <c r="O1573" i="23"/>
  <c r="N1573" i="23"/>
  <c r="M1573" i="23"/>
  <c r="L1573" i="23"/>
  <c r="K1573" i="23"/>
  <c r="P1572" i="23"/>
  <c r="O1572" i="23"/>
  <c r="N1572" i="23"/>
  <c r="M1572" i="23"/>
  <c r="L1572" i="23"/>
  <c r="K1572" i="23"/>
  <c r="P1571" i="23"/>
  <c r="O1571" i="23"/>
  <c r="N1571" i="23"/>
  <c r="M1571" i="23"/>
  <c r="L1571" i="23"/>
  <c r="K1571" i="23"/>
  <c r="P1570" i="23"/>
  <c r="O1570" i="23"/>
  <c r="N1570" i="23"/>
  <c r="M1570" i="23"/>
  <c r="L1570" i="23"/>
  <c r="K1570" i="23"/>
  <c r="P1569" i="23"/>
  <c r="O1569" i="23"/>
  <c r="N1569" i="23"/>
  <c r="M1569" i="23"/>
  <c r="L1569" i="23"/>
  <c r="K1569" i="23"/>
  <c r="P1568" i="23"/>
  <c r="O1568" i="23"/>
  <c r="N1568" i="23"/>
  <c r="M1568" i="23"/>
  <c r="L1568" i="23"/>
  <c r="K1568" i="23"/>
  <c r="P1567" i="23"/>
  <c r="O1567" i="23"/>
  <c r="N1567" i="23"/>
  <c r="M1567" i="23"/>
  <c r="L1567" i="23"/>
  <c r="K1567" i="23"/>
  <c r="P1566" i="23"/>
  <c r="O1566" i="23"/>
  <c r="N1566" i="23"/>
  <c r="M1566" i="23"/>
  <c r="L1566" i="23"/>
  <c r="K1566" i="23"/>
  <c r="P1565" i="23"/>
  <c r="O1565" i="23"/>
  <c r="N1565" i="23"/>
  <c r="M1565" i="23"/>
  <c r="L1565" i="23"/>
  <c r="K1565" i="23"/>
  <c r="P1564" i="23"/>
  <c r="O1564" i="23"/>
  <c r="N1564" i="23"/>
  <c r="M1564" i="23"/>
  <c r="L1564" i="23"/>
  <c r="K1564" i="23"/>
  <c r="P1563" i="23"/>
  <c r="O1563" i="23"/>
  <c r="N1563" i="23"/>
  <c r="M1563" i="23"/>
  <c r="L1563" i="23"/>
  <c r="K1563" i="23"/>
  <c r="P1562" i="23"/>
  <c r="O1562" i="23"/>
  <c r="N1562" i="23"/>
  <c r="M1562" i="23"/>
  <c r="L1562" i="23"/>
  <c r="K1562" i="23"/>
  <c r="P1561" i="23"/>
  <c r="O1561" i="23"/>
  <c r="N1561" i="23"/>
  <c r="M1561" i="23"/>
  <c r="L1561" i="23"/>
  <c r="K1561" i="23"/>
  <c r="P1560" i="23"/>
  <c r="O1560" i="23"/>
  <c r="N1560" i="23"/>
  <c r="M1560" i="23"/>
  <c r="L1560" i="23"/>
  <c r="K1560" i="23"/>
  <c r="P1559" i="23"/>
  <c r="O1559" i="23"/>
  <c r="N1559" i="23"/>
  <c r="M1559" i="23"/>
  <c r="L1559" i="23"/>
  <c r="K1559" i="23"/>
  <c r="P1558" i="23"/>
  <c r="O1558" i="23"/>
  <c r="N1558" i="23"/>
  <c r="M1558" i="23"/>
  <c r="L1558" i="23"/>
  <c r="K1558" i="23"/>
  <c r="P1557" i="23"/>
  <c r="O1557" i="23"/>
  <c r="N1557" i="23"/>
  <c r="M1557" i="23"/>
  <c r="L1557" i="23"/>
  <c r="K1557" i="23"/>
  <c r="P1556" i="23"/>
  <c r="O1556" i="23"/>
  <c r="N1556" i="23"/>
  <c r="M1556" i="23"/>
  <c r="L1556" i="23"/>
  <c r="K1556" i="23"/>
  <c r="P1555" i="23"/>
  <c r="O1555" i="23"/>
  <c r="N1555" i="23"/>
  <c r="M1555" i="23"/>
  <c r="L1555" i="23"/>
  <c r="K1555" i="23"/>
  <c r="P1554" i="23"/>
  <c r="O1554" i="23"/>
  <c r="N1554" i="23"/>
  <c r="M1554" i="23"/>
  <c r="L1554" i="23"/>
  <c r="K1554" i="23"/>
  <c r="P1553" i="23"/>
  <c r="O1553" i="23"/>
  <c r="N1553" i="23"/>
  <c r="M1553" i="23"/>
  <c r="L1553" i="23"/>
  <c r="K1553" i="23"/>
  <c r="P1552" i="23"/>
  <c r="O1552" i="23"/>
  <c r="N1552" i="23"/>
  <c r="M1552" i="23"/>
  <c r="L1552" i="23"/>
  <c r="K1552" i="23"/>
  <c r="P1551" i="23"/>
  <c r="O1551" i="23"/>
  <c r="N1551" i="23"/>
  <c r="M1551" i="23"/>
  <c r="L1551" i="23"/>
  <c r="K1551" i="23"/>
  <c r="P1550" i="23"/>
  <c r="O1550" i="23"/>
  <c r="N1550" i="23"/>
  <c r="M1550" i="23"/>
  <c r="L1550" i="23"/>
  <c r="K1550" i="23"/>
  <c r="P1549" i="23"/>
  <c r="O1549" i="23"/>
  <c r="N1549" i="23"/>
  <c r="M1549" i="23"/>
  <c r="L1549" i="23"/>
  <c r="K1549" i="23"/>
  <c r="P1548" i="23"/>
  <c r="O1548" i="23"/>
  <c r="N1548" i="23"/>
  <c r="M1548" i="23"/>
  <c r="L1548" i="23"/>
  <c r="K1548" i="23"/>
  <c r="P1547" i="23"/>
  <c r="O1547" i="23"/>
  <c r="N1547" i="23"/>
  <c r="M1547" i="23"/>
  <c r="L1547" i="23"/>
  <c r="K1547" i="23"/>
  <c r="P1546" i="23"/>
  <c r="O1546" i="23"/>
  <c r="N1546" i="23"/>
  <c r="M1546" i="23"/>
  <c r="L1546" i="23"/>
  <c r="K1546" i="23"/>
  <c r="P1545" i="23"/>
  <c r="O1545" i="23"/>
  <c r="N1545" i="23"/>
  <c r="M1545" i="23"/>
  <c r="L1545" i="23"/>
  <c r="K1545" i="23"/>
  <c r="P1544" i="23"/>
  <c r="O1544" i="23"/>
  <c r="N1544" i="23"/>
  <c r="M1544" i="23"/>
  <c r="L1544" i="23"/>
  <c r="K1544" i="23"/>
  <c r="P1543" i="23"/>
  <c r="O1543" i="23"/>
  <c r="N1543" i="23"/>
  <c r="M1543" i="23"/>
  <c r="L1543" i="23"/>
  <c r="K1543" i="23"/>
  <c r="P1542" i="23"/>
  <c r="O1542" i="23"/>
  <c r="N1542" i="23"/>
  <c r="M1542" i="23"/>
  <c r="L1542" i="23"/>
  <c r="K1542" i="23"/>
  <c r="P1541" i="23"/>
  <c r="O1541" i="23"/>
  <c r="N1541" i="23"/>
  <c r="M1541" i="23"/>
  <c r="L1541" i="23"/>
  <c r="K1541" i="23"/>
  <c r="P1540" i="23"/>
  <c r="O1540" i="23"/>
  <c r="N1540" i="23"/>
  <c r="M1540" i="23"/>
  <c r="L1540" i="23"/>
  <c r="K1540" i="23"/>
  <c r="P1539" i="23"/>
  <c r="O1539" i="23"/>
  <c r="N1539" i="23"/>
  <c r="M1539" i="23"/>
  <c r="L1539" i="23"/>
  <c r="K1539" i="23"/>
  <c r="P1538" i="23"/>
  <c r="O1538" i="23"/>
  <c r="N1538" i="23"/>
  <c r="M1538" i="23"/>
  <c r="L1538" i="23"/>
  <c r="K1538" i="23"/>
  <c r="P1537" i="23"/>
  <c r="O1537" i="23"/>
  <c r="N1537" i="23"/>
  <c r="M1537" i="23"/>
  <c r="L1537" i="23"/>
  <c r="K1537" i="23"/>
  <c r="P1536" i="23"/>
  <c r="O1536" i="23"/>
  <c r="N1536" i="23"/>
  <c r="M1536" i="23"/>
  <c r="L1536" i="23"/>
  <c r="K1536" i="23"/>
  <c r="P1535" i="23"/>
  <c r="O1535" i="23"/>
  <c r="N1535" i="23"/>
  <c r="M1535" i="23"/>
  <c r="L1535" i="23"/>
  <c r="K1535" i="23"/>
  <c r="P1534" i="23"/>
  <c r="O1534" i="23"/>
  <c r="N1534" i="23"/>
  <c r="M1534" i="23"/>
  <c r="L1534" i="23"/>
  <c r="K1534" i="23"/>
  <c r="P1533" i="23"/>
  <c r="O1533" i="23"/>
  <c r="N1533" i="23"/>
  <c r="M1533" i="23"/>
  <c r="L1533" i="23"/>
  <c r="K1533" i="23"/>
  <c r="P1532" i="23"/>
  <c r="O1532" i="23"/>
  <c r="N1532" i="23"/>
  <c r="M1532" i="23"/>
  <c r="L1532" i="23"/>
  <c r="K1532" i="23"/>
  <c r="P1531" i="23"/>
  <c r="O1531" i="23"/>
  <c r="N1531" i="23"/>
  <c r="M1531" i="23"/>
  <c r="L1531" i="23"/>
  <c r="K1531" i="23"/>
  <c r="P1530" i="23"/>
  <c r="O1530" i="23"/>
  <c r="N1530" i="23"/>
  <c r="M1530" i="23"/>
  <c r="L1530" i="23"/>
  <c r="K1530" i="23"/>
  <c r="P1529" i="23"/>
  <c r="O1529" i="23"/>
  <c r="N1529" i="23"/>
  <c r="M1529" i="23"/>
  <c r="L1529" i="23"/>
  <c r="K1529" i="23"/>
  <c r="P1528" i="23"/>
  <c r="O1528" i="23"/>
  <c r="N1528" i="23"/>
  <c r="M1528" i="23"/>
  <c r="L1528" i="23"/>
  <c r="K1528" i="23"/>
  <c r="P1527" i="23"/>
  <c r="O1527" i="23"/>
  <c r="N1527" i="23"/>
  <c r="M1527" i="23"/>
  <c r="L1527" i="23"/>
  <c r="K1527" i="23"/>
  <c r="P1526" i="23"/>
  <c r="O1526" i="23"/>
  <c r="N1526" i="23"/>
  <c r="M1526" i="23"/>
  <c r="L1526" i="23"/>
  <c r="K1526" i="23"/>
  <c r="P1525" i="23"/>
  <c r="O1525" i="23"/>
  <c r="N1525" i="23"/>
  <c r="M1525" i="23"/>
  <c r="L1525" i="23"/>
  <c r="K1525" i="23"/>
  <c r="P1524" i="23"/>
  <c r="O1524" i="23"/>
  <c r="N1524" i="23"/>
  <c r="M1524" i="23"/>
  <c r="L1524" i="23"/>
  <c r="K1524" i="23"/>
  <c r="P1523" i="23"/>
  <c r="O1523" i="23"/>
  <c r="N1523" i="23"/>
  <c r="M1523" i="23"/>
  <c r="L1523" i="23"/>
  <c r="K1523" i="23"/>
  <c r="P1522" i="23"/>
  <c r="O1522" i="23"/>
  <c r="N1522" i="23"/>
  <c r="M1522" i="23"/>
  <c r="L1522" i="23"/>
  <c r="K1522" i="23"/>
  <c r="P1521" i="23"/>
  <c r="O1521" i="23"/>
  <c r="N1521" i="23"/>
  <c r="M1521" i="23"/>
  <c r="L1521" i="23"/>
  <c r="K1521" i="23"/>
  <c r="P1520" i="23"/>
  <c r="O1520" i="23"/>
  <c r="N1520" i="23"/>
  <c r="M1520" i="23"/>
  <c r="L1520" i="23"/>
  <c r="K1520" i="23"/>
  <c r="P1519" i="23"/>
  <c r="O1519" i="23"/>
  <c r="N1519" i="23"/>
  <c r="M1519" i="23"/>
  <c r="L1519" i="23"/>
  <c r="K1519" i="23"/>
  <c r="P1518" i="23"/>
  <c r="O1518" i="23"/>
  <c r="N1518" i="23"/>
  <c r="M1518" i="23"/>
  <c r="L1518" i="23"/>
  <c r="K1518" i="23"/>
  <c r="P1517" i="23"/>
  <c r="O1517" i="23"/>
  <c r="N1517" i="23"/>
  <c r="M1517" i="23"/>
  <c r="L1517" i="23"/>
  <c r="K1517" i="23"/>
  <c r="P1516" i="23"/>
  <c r="O1516" i="23"/>
  <c r="N1516" i="23"/>
  <c r="M1516" i="23"/>
  <c r="L1516" i="23"/>
  <c r="K1516" i="23"/>
  <c r="P1515" i="23"/>
  <c r="O1515" i="23"/>
  <c r="N1515" i="23"/>
  <c r="M1515" i="23"/>
  <c r="L1515" i="23"/>
  <c r="K1515" i="23"/>
  <c r="P1514" i="23"/>
  <c r="O1514" i="23"/>
  <c r="N1514" i="23"/>
  <c r="M1514" i="23"/>
  <c r="L1514" i="23"/>
  <c r="K1514" i="23"/>
  <c r="P1513" i="23"/>
  <c r="O1513" i="23"/>
  <c r="N1513" i="23"/>
  <c r="M1513" i="23"/>
  <c r="L1513" i="23"/>
  <c r="K1513" i="23"/>
  <c r="P1512" i="23"/>
  <c r="O1512" i="23"/>
  <c r="N1512" i="23"/>
  <c r="M1512" i="23"/>
  <c r="L1512" i="23"/>
  <c r="K1512" i="23"/>
  <c r="P1511" i="23"/>
  <c r="O1511" i="23"/>
  <c r="N1511" i="23"/>
  <c r="M1511" i="23"/>
  <c r="L1511" i="23"/>
  <c r="K1511" i="23"/>
  <c r="P1510" i="23"/>
  <c r="O1510" i="23"/>
  <c r="N1510" i="23"/>
  <c r="M1510" i="23"/>
  <c r="L1510" i="23"/>
  <c r="K1510" i="23"/>
  <c r="P1509" i="23"/>
  <c r="O1509" i="23"/>
  <c r="N1509" i="23"/>
  <c r="M1509" i="23"/>
  <c r="L1509" i="23"/>
  <c r="K1509" i="23"/>
  <c r="P1508" i="23"/>
  <c r="O1508" i="23"/>
  <c r="N1508" i="23"/>
  <c r="M1508" i="23"/>
  <c r="L1508" i="23"/>
  <c r="K1508" i="23"/>
  <c r="P1507" i="23"/>
  <c r="O1507" i="23"/>
  <c r="N1507" i="23"/>
  <c r="M1507" i="23"/>
  <c r="L1507" i="23"/>
  <c r="K1507" i="23"/>
  <c r="P1506" i="23"/>
  <c r="O1506" i="23"/>
  <c r="N1506" i="23"/>
  <c r="M1506" i="23"/>
  <c r="L1506" i="23"/>
  <c r="K1506" i="23"/>
  <c r="P1505" i="23"/>
  <c r="O1505" i="23"/>
  <c r="N1505" i="23"/>
  <c r="M1505" i="23"/>
  <c r="L1505" i="23"/>
  <c r="K1505" i="23"/>
  <c r="P1504" i="23"/>
  <c r="O1504" i="23"/>
  <c r="N1504" i="23"/>
  <c r="M1504" i="23"/>
  <c r="L1504" i="23"/>
  <c r="K1504" i="23"/>
  <c r="P1503" i="23"/>
  <c r="O1503" i="23"/>
  <c r="N1503" i="23"/>
  <c r="M1503" i="23"/>
  <c r="L1503" i="23"/>
  <c r="K1503" i="23"/>
  <c r="P1502" i="23"/>
  <c r="O1502" i="23"/>
  <c r="N1502" i="23"/>
  <c r="M1502" i="23"/>
  <c r="L1502" i="23"/>
  <c r="K1502" i="23"/>
  <c r="P1501" i="23"/>
  <c r="O1501" i="23"/>
  <c r="N1501" i="23"/>
  <c r="M1501" i="23"/>
  <c r="L1501" i="23"/>
  <c r="K1501" i="23"/>
  <c r="P1500" i="23"/>
  <c r="O1500" i="23"/>
  <c r="N1500" i="23"/>
  <c r="M1500" i="23"/>
  <c r="L1500" i="23"/>
  <c r="K1500" i="23"/>
  <c r="P1499" i="23"/>
  <c r="O1499" i="23"/>
  <c r="N1499" i="23"/>
  <c r="M1499" i="23"/>
  <c r="L1499" i="23"/>
  <c r="K1499" i="23"/>
  <c r="P1498" i="23"/>
  <c r="O1498" i="23"/>
  <c r="N1498" i="23"/>
  <c r="M1498" i="23"/>
  <c r="L1498" i="23"/>
  <c r="K1498" i="23"/>
  <c r="P1497" i="23"/>
  <c r="O1497" i="23"/>
  <c r="N1497" i="23"/>
  <c r="M1497" i="23"/>
  <c r="L1497" i="23"/>
  <c r="K1497" i="23"/>
  <c r="P1496" i="23"/>
  <c r="O1496" i="23"/>
  <c r="N1496" i="23"/>
  <c r="M1496" i="23"/>
  <c r="L1496" i="23"/>
  <c r="K1496" i="23"/>
  <c r="P1495" i="23"/>
  <c r="O1495" i="23"/>
  <c r="N1495" i="23"/>
  <c r="M1495" i="23"/>
  <c r="L1495" i="23"/>
  <c r="K1495" i="23"/>
  <c r="P1494" i="23"/>
  <c r="O1494" i="23"/>
  <c r="N1494" i="23"/>
  <c r="M1494" i="23"/>
  <c r="L1494" i="23"/>
  <c r="K1494" i="23"/>
  <c r="P1493" i="23"/>
  <c r="O1493" i="23"/>
  <c r="N1493" i="23"/>
  <c r="M1493" i="23"/>
  <c r="L1493" i="23"/>
  <c r="K1493" i="23"/>
  <c r="P1492" i="23"/>
  <c r="O1492" i="23"/>
  <c r="N1492" i="23"/>
  <c r="M1492" i="23"/>
  <c r="L1492" i="23"/>
  <c r="K1492" i="23"/>
  <c r="P1491" i="23"/>
  <c r="O1491" i="23"/>
  <c r="N1491" i="23"/>
  <c r="M1491" i="23"/>
  <c r="L1491" i="23"/>
  <c r="K1491" i="23"/>
  <c r="P1490" i="23"/>
  <c r="O1490" i="23"/>
  <c r="N1490" i="23"/>
  <c r="M1490" i="23"/>
  <c r="L1490" i="23"/>
  <c r="K1490" i="23"/>
  <c r="P1489" i="23"/>
  <c r="O1489" i="23"/>
  <c r="N1489" i="23"/>
  <c r="M1489" i="23"/>
  <c r="L1489" i="23"/>
  <c r="K1489" i="23"/>
  <c r="P1488" i="23"/>
  <c r="O1488" i="23"/>
  <c r="N1488" i="23"/>
  <c r="M1488" i="23"/>
  <c r="L1488" i="23"/>
  <c r="K1488" i="23"/>
  <c r="P1487" i="23"/>
  <c r="O1487" i="23"/>
  <c r="N1487" i="23"/>
  <c r="M1487" i="23"/>
  <c r="L1487" i="23"/>
  <c r="K1487" i="23"/>
  <c r="P1486" i="23"/>
  <c r="O1486" i="23"/>
  <c r="N1486" i="23"/>
  <c r="M1486" i="23"/>
  <c r="L1486" i="23"/>
  <c r="K1486" i="23"/>
  <c r="P1485" i="23"/>
  <c r="O1485" i="23"/>
  <c r="N1485" i="23"/>
  <c r="M1485" i="23"/>
  <c r="L1485" i="23"/>
  <c r="K1485" i="23"/>
  <c r="P1484" i="23"/>
  <c r="O1484" i="23"/>
  <c r="N1484" i="23"/>
  <c r="M1484" i="23"/>
  <c r="L1484" i="23"/>
  <c r="K1484" i="23"/>
  <c r="P1483" i="23"/>
  <c r="O1483" i="23"/>
  <c r="N1483" i="23"/>
  <c r="M1483" i="23"/>
  <c r="L1483" i="23"/>
  <c r="K1483" i="23"/>
  <c r="P1482" i="23"/>
  <c r="O1482" i="23"/>
  <c r="N1482" i="23"/>
  <c r="M1482" i="23"/>
  <c r="L1482" i="23"/>
  <c r="K1482" i="23"/>
  <c r="P1481" i="23"/>
  <c r="O1481" i="23"/>
  <c r="N1481" i="23"/>
  <c r="M1481" i="23"/>
  <c r="L1481" i="23"/>
  <c r="K1481" i="23"/>
  <c r="P1480" i="23"/>
  <c r="O1480" i="23"/>
  <c r="N1480" i="23"/>
  <c r="M1480" i="23"/>
  <c r="L1480" i="23"/>
  <c r="K1480" i="23"/>
  <c r="P1479" i="23"/>
  <c r="O1479" i="23"/>
  <c r="N1479" i="23"/>
  <c r="M1479" i="23"/>
  <c r="L1479" i="23"/>
  <c r="K1479" i="23"/>
  <c r="P1478" i="23"/>
  <c r="O1478" i="23"/>
  <c r="N1478" i="23"/>
  <c r="M1478" i="23"/>
  <c r="L1478" i="23"/>
  <c r="K1478" i="23"/>
  <c r="P1477" i="23"/>
  <c r="O1477" i="23"/>
  <c r="N1477" i="23"/>
  <c r="M1477" i="23"/>
  <c r="L1477" i="23"/>
  <c r="K1477" i="23"/>
  <c r="P1476" i="23"/>
  <c r="O1476" i="23"/>
  <c r="N1476" i="23"/>
  <c r="M1476" i="23"/>
  <c r="L1476" i="23"/>
  <c r="K1476" i="23"/>
  <c r="P1475" i="23"/>
  <c r="O1475" i="23"/>
  <c r="N1475" i="23"/>
  <c r="M1475" i="23"/>
  <c r="L1475" i="23"/>
  <c r="K1475" i="23"/>
  <c r="P1474" i="23"/>
  <c r="O1474" i="23"/>
  <c r="N1474" i="23"/>
  <c r="M1474" i="23"/>
  <c r="L1474" i="23"/>
  <c r="K1474" i="23"/>
  <c r="P1473" i="23"/>
  <c r="O1473" i="23"/>
  <c r="N1473" i="23"/>
  <c r="M1473" i="23"/>
  <c r="L1473" i="23"/>
  <c r="K1473" i="23"/>
  <c r="P1472" i="23"/>
  <c r="O1472" i="23"/>
  <c r="N1472" i="23"/>
  <c r="M1472" i="23"/>
  <c r="L1472" i="23"/>
  <c r="K1472" i="23"/>
  <c r="P1471" i="23"/>
  <c r="O1471" i="23"/>
  <c r="N1471" i="23"/>
  <c r="M1471" i="23"/>
  <c r="L1471" i="23"/>
  <c r="K1471" i="23"/>
  <c r="P1470" i="23"/>
  <c r="O1470" i="23"/>
  <c r="N1470" i="23"/>
  <c r="M1470" i="23"/>
  <c r="L1470" i="23"/>
  <c r="K1470" i="23"/>
  <c r="P1469" i="23"/>
  <c r="O1469" i="23"/>
  <c r="N1469" i="23"/>
  <c r="M1469" i="23"/>
  <c r="L1469" i="23"/>
  <c r="K1469" i="23"/>
  <c r="P1468" i="23"/>
  <c r="O1468" i="23"/>
  <c r="N1468" i="23"/>
  <c r="M1468" i="23"/>
  <c r="L1468" i="23"/>
  <c r="K1468" i="23"/>
  <c r="P1467" i="23"/>
  <c r="O1467" i="23"/>
  <c r="N1467" i="23"/>
  <c r="M1467" i="23"/>
  <c r="L1467" i="23"/>
  <c r="K1467" i="23"/>
  <c r="P1466" i="23"/>
  <c r="O1466" i="23"/>
  <c r="N1466" i="23"/>
  <c r="M1466" i="23"/>
  <c r="L1466" i="23"/>
  <c r="K1466" i="23"/>
  <c r="P1465" i="23"/>
  <c r="O1465" i="23"/>
  <c r="N1465" i="23"/>
  <c r="M1465" i="23"/>
  <c r="L1465" i="23"/>
  <c r="K1465" i="23"/>
  <c r="P1464" i="23"/>
  <c r="O1464" i="23"/>
  <c r="N1464" i="23"/>
  <c r="M1464" i="23"/>
  <c r="L1464" i="23"/>
  <c r="K1464" i="23"/>
  <c r="P1463" i="23"/>
  <c r="O1463" i="23"/>
  <c r="N1463" i="23"/>
  <c r="M1463" i="23"/>
  <c r="L1463" i="23"/>
  <c r="K1463" i="23"/>
  <c r="P1462" i="23"/>
  <c r="O1462" i="23"/>
  <c r="N1462" i="23"/>
  <c r="M1462" i="23"/>
  <c r="L1462" i="23"/>
  <c r="K1462" i="23"/>
  <c r="P1461" i="23"/>
  <c r="O1461" i="23"/>
  <c r="N1461" i="23"/>
  <c r="M1461" i="23"/>
  <c r="L1461" i="23"/>
  <c r="K1461" i="23"/>
  <c r="P1460" i="23"/>
  <c r="O1460" i="23"/>
  <c r="N1460" i="23"/>
  <c r="M1460" i="23"/>
  <c r="L1460" i="23"/>
  <c r="K1460" i="23"/>
  <c r="P1459" i="23"/>
  <c r="O1459" i="23"/>
  <c r="N1459" i="23"/>
  <c r="M1459" i="23"/>
  <c r="L1459" i="23"/>
  <c r="K1459" i="23"/>
  <c r="P1458" i="23"/>
  <c r="O1458" i="23"/>
  <c r="N1458" i="23"/>
  <c r="M1458" i="23"/>
  <c r="L1458" i="23"/>
  <c r="K1458" i="23"/>
  <c r="P1457" i="23"/>
  <c r="O1457" i="23"/>
  <c r="N1457" i="23"/>
  <c r="M1457" i="23"/>
  <c r="L1457" i="23"/>
  <c r="K1457" i="23"/>
  <c r="P1456" i="23"/>
  <c r="O1456" i="23"/>
  <c r="N1456" i="23"/>
  <c r="M1456" i="23"/>
  <c r="L1456" i="23"/>
  <c r="K1456" i="23"/>
  <c r="P1455" i="23"/>
  <c r="O1455" i="23"/>
  <c r="N1455" i="23"/>
  <c r="M1455" i="23"/>
  <c r="L1455" i="23"/>
  <c r="K1455" i="23"/>
  <c r="P1454" i="23"/>
  <c r="O1454" i="23"/>
  <c r="N1454" i="23"/>
  <c r="M1454" i="23"/>
  <c r="L1454" i="23"/>
  <c r="K1454" i="23"/>
  <c r="P1453" i="23"/>
  <c r="O1453" i="23"/>
  <c r="N1453" i="23"/>
  <c r="M1453" i="23"/>
  <c r="L1453" i="23"/>
  <c r="K1453" i="23"/>
  <c r="P1452" i="23"/>
  <c r="O1452" i="23"/>
  <c r="N1452" i="23"/>
  <c r="M1452" i="23"/>
  <c r="L1452" i="23"/>
  <c r="K1452" i="23"/>
  <c r="P1451" i="23"/>
  <c r="O1451" i="23"/>
  <c r="N1451" i="23"/>
  <c r="M1451" i="23"/>
  <c r="L1451" i="23"/>
  <c r="K1451" i="23"/>
  <c r="P1450" i="23"/>
  <c r="O1450" i="23"/>
  <c r="N1450" i="23"/>
  <c r="M1450" i="23"/>
  <c r="L1450" i="23"/>
  <c r="K1450" i="23"/>
  <c r="P1449" i="23"/>
  <c r="O1449" i="23"/>
  <c r="N1449" i="23"/>
  <c r="M1449" i="23"/>
  <c r="L1449" i="23"/>
  <c r="K1449" i="23"/>
  <c r="P1448" i="23"/>
  <c r="O1448" i="23"/>
  <c r="N1448" i="23"/>
  <c r="M1448" i="23"/>
  <c r="L1448" i="23"/>
  <c r="K1448" i="23"/>
  <c r="P1447" i="23"/>
  <c r="O1447" i="23"/>
  <c r="N1447" i="23"/>
  <c r="M1447" i="23"/>
  <c r="L1447" i="23"/>
  <c r="K1447" i="23"/>
  <c r="P1446" i="23"/>
  <c r="O1446" i="23"/>
  <c r="N1446" i="23"/>
  <c r="M1446" i="23"/>
  <c r="L1446" i="23"/>
  <c r="K1446" i="23"/>
  <c r="P1445" i="23"/>
  <c r="O1445" i="23"/>
  <c r="N1445" i="23"/>
  <c r="M1445" i="23"/>
  <c r="L1445" i="23"/>
  <c r="K1445" i="23"/>
  <c r="P1444" i="23"/>
  <c r="O1444" i="23"/>
  <c r="N1444" i="23"/>
  <c r="M1444" i="23"/>
  <c r="L1444" i="23"/>
  <c r="K1444" i="23"/>
  <c r="P1443" i="23"/>
  <c r="O1443" i="23"/>
  <c r="N1443" i="23"/>
  <c r="M1443" i="23"/>
  <c r="L1443" i="23"/>
  <c r="K1443" i="23"/>
  <c r="P1442" i="23"/>
  <c r="O1442" i="23"/>
  <c r="N1442" i="23"/>
  <c r="M1442" i="23"/>
  <c r="L1442" i="23"/>
  <c r="K1442" i="23"/>
  <c r="P1441" i="23"/>
  <c r="O1441" i="23"/>
  <c r="N1441" i="23"/>
  <c r="M1441" i="23"/>
  <c r="L1441" i="23"/>
  <c r="K1441" i="23"/>
  <c r="P1440" i="23"/>
  <c r="O1440" i="23"/>
  <c r="N1440" i="23"/>
  <c r="M1440" i="23"/>
  <c r="L1440" i="23"/>
  <c r="K1440" i="23"/>
  <c r="P1439" i="23"/>
  <c r="O1439" i="23"/>
  <c r="N1439" i="23"/>
  <c r="M1439" i="23"/>
  <c r="L1439" i="23"/>
  <c r="K1439" i="23"/>
  <c r="P1438" i="23"/>
  <c r="O1438" i="23"/>
  <c r="N1438" i="23"/>
  <c r="M1438" i="23"/>
  <c r="L1438" i="23"/>
  <c r="K1438" i="23"/>
  <c r="P1437" i="23"/>
  <c r="O1437" i="23"/>
  <c r="N1437" i="23"/>
  <c r="M1437" i="23"/>
  <c r="L1437" i="23"/>
  <c r="K1437" i="23"/>
  <c r="P1436" i="23"/>
  <c r="O1436" i="23"/>
  <c r="N1436" i="23"/>
  <c r="M1436" i="23"/>
  <c r="L1436" i="23"/>
  <c r="K1436" i="23"/>
  <c r="P1435" i="23"/>
  <c r="O1435" i="23"/>
  <c r="N1435" i="23"/>
  <c r="M1435" i="23"/>
  <c r="L1435" i="23"/>
  <c r="K1435" i="23"/>
  <c r="P1434" i="23"/>
  <c r="O1434" i="23"/>
  <c r="N1434" i="23"/>
  <c r="M1434" i="23"/>
  <c r="L1434" i="23"/>
  <c r="K1434" i="23"/>
  <c r="P1433" i="23"/>
  <c r="O1433" i="23"/>
  <c r="N1433" i="23"/>
  <c r="M1433" i="23"/>
  <c r="L1433" i="23"/>
  <c r="K1433" i="23"/>
  <c r="P1432" i="23"/>
  <c r="O1432" i="23"/>
  <c r="N1432" i="23"/>
  <c r="M1432" i="23"/>
  <c r="L1432" i="23"/>
  <c r="K1432" i="23"/>
  <c r="P1431" i="23"/>
  <c r="O1431" i="23"/>
  <c r="N1431" i="23"/>
  <c r="M1431" i="23"/>
  <c r="L1431" i="23"/>
  <c r="K1431" i="23"/>
  <c r="P1430" i="23"/>
  <c r="O1430" i="23"/>
  <c r="N1430" i="23"/>
  <c r="M1430" i="23"/>
  <c r="L1430" i="23"/>
  <c r="K1430" i="23"/>
  <c r="P1429" i="23"/>
  <c r="O1429" i="23"/>
  <c r="N1429" i="23"/>
  <c r="M1429" i="23"/>
  <c r="L1429" i="23"/>
  <c r="K1429" i="23"/>
  <c r="P1428" i="23"/>
  <c r="O1428" i="23"/>
  <c r="N1428" i="23"/>
  <c r="M1428" i="23"/>
  <c r="L1428" i="23"/>
  <c r="K1428" i="23"/>
  <c r="P1427" i="23"/>
  <c r="O1427" i="23"/>
  <c r="N1427" i="23"/>
  <c r="M1427" i="23"/>
  <c r="L1427" i="23"/>
  <c r="K1427" i="23"/>
  <c r="P1426" i="23"/>
  <c r="O1426" i="23"/>
  <c r="N1426" i="23"/>
  <c r="M1426" i="23"/>
  <c r="L1426" i="23"/>
  <c r="K1426" i="23"/>
  <c r="P1425" i="23"/>
  <c r="O1425" i="23"/>
  <c r="N1425" i="23"/>
  <c r="M1425" i="23"/>
  <c r="L1425" i="23"/>
  <c r="K1425" i="23"/>
  <c r="P1424" i="23"/>
  <c r="O1424" i="23"/>
  <c r="N1424" i="23"/>
  <c r="M1424" i="23"/>
  <c r="L1424" i="23"/>
  <c r="K1424" i="23"/>
  <c r="P1423" i="23"/>
  <c r="O1423" i="23"/>
  <c r="N1423" i="23"/>
  <c r="M1423" i="23"/>
  <c r="L1423" i="23"/>
  <c r="K1423" i="23"/>
  <c r="P1422" i="23"/>
  <c r="O1422" i="23"/>
  <c r="N1422" i="23"/>
  <c r="M1422" i="23"/>
  <c r="L1422" i="23"/>
  <c r="K1422" i="23"/>
  <c r="P1421" i="23"/>
  <c r="O1421" i="23"/>
  <c r="N1421" i="23"/>
  <c r="M1421" i="23"/>
  <c r="L1421" i="23"/>
  <c r="K1421" i="23"/>
  <c r="P1420" i="23"/>
  <c r="O1420" i="23"/>
  <c r="N1420" i="23"/>
  <c r="M1420" i="23"/>
  <c r="L1420" i="23"/>
  <c r="K1420" i="23"/>
  <c r="P1419" i="23"/>
  <c r="O1419" i="23"/>
  <c r="N1419" i="23"/>
  <c r="M1419" i="23"/>
  <c r="L1419" i="23"/>
  <c r="K1419" i="23"/>
  <c r="P1418" i="23"/>
  <c r="O1418" i="23"/>
  <c r="N1418" i="23"/>
  <c r="M1418" i="23"/>
  <c r="L1418" i="23"/>
  <c r="K1418" i="23"/>
  <c r="P1417" i="23"/>
  <c r="O1417" i="23"/>
  <c r="N1417" i="23"/>
  <c r="M1417" i="23"/>
  <c r="L1417" i="23"/>
  <c r="K1417" i="23"/>
  <c r="P1416" i="23"/>
  <c r="O1416" i="23"/>
  <c r="N1416" i="23"/>
  <c r="M1416" i="23"/>
  <c r="L1416" i="23"/>
  <c r="K1416" i="23"/>
  <c r="P1415" i="23"/>
  <c r="O1415" i="23"/>
  <c r="N1415" i="23"/>
  <c r="M1415" i="23"/>
  <c r="L1415" i="23"/>
  <c r="K1415" i="23"/>
  <c r="P1414" i="23"/>
  <c r="O1414" i="23"/>
  <c r="N1414" i="23"/>
  <c r="M1414" i="23"/>
  <c r="L1414" i="23"/>
  <c r="K1414" i="23"/>
  <c r="P1413" i="23"/>
  <c r="O1413" i="23"/>
  <c r="N1413" i="23"/>
  <c r="M1413" i="23"/>
  <c r="L1413" i="23"/>
  <c r="K1413" i="23"/>
  <c r="P1412" i="23"/>
  <c r="O1412" i="23"/>
  <c r="N1412" i="23"/>
  <c r="M1412" i="23"/>
  <c r="L1412" i="23"/>
  <c r="K1412" i="23"/>
  <c r="P1411" i="23"/>
  <c r="O1411" i="23"/>
  <c r="N1411" i="23"/>
  <c r="M1411" i="23"/>
  <c r="L1411" i="23"/>
  <c r="K1411" i="23"/>
  <c r="P1410" i="23"/>
  <c r="O1410" i="23"/>
  <c r="N1410" i="23"/>
  <c r="M1410" i="23"/>
  <c r="L1410" i="23"/>
  <c r="K1410" i="23"/>
  <c r="P1409" i="23"/>
  <c r="O1409" i="23"/>
  <c r="N1409" i="23"/>
  <c r="M1409" i="23"/>
  <c r="L1409" i="23"/>
  <c r="K1409" i="23"/>
  <c r="P1408" i="23"/>
  <c r="O1408" i="23"/>
  <c r="N1408" i="23"/>
  <c r="M1408" i="23"/>
  <c r="L1408" i="23"/>
  <c r="K1408" i="23"/>
  <c r="P1407" i="23"/>
  <c r="O1407" i="23"/>
  <c r="N1407" i="23"/>
  <c r="M1407" i="23"/>
  <c r="L1407" i="23"/>
  <c r="K1407" i="23"/>
  <c r="P1406" i="23"/>
  <c r="O1406" i="23"/>
  <c r="N1406" i="23"/>
  <c r="M1406" i="23"/>
  <c r="L1406" i="23"/>
  <c r="K1406" i="23"/>
  <c r="P1405" i="23"/>
  <c r="O1405" i="23"/>
  <c r="N1405" i="23"/>
  <c r="M1405" i="23"/>
  <c r="L1405" i="23"/>
  <c r="K1405" i="23"/>
  <c r="P1404" i="23"/>
  <c r="O1404" i="23"/>
  <c r="N1404" i="23"/>
  <c r="M1404" i="23"/>
  <c r="L1404" i="23"/>
  <c r="K1404" i="23"/>
  <c r="P1403" i="23"/>
  <c r="O1403" i="23"/>
  <c r="N1403" i="23"/>
  <c r="M1403" i="23"/>
  <c r="L1403" i="23"/>
  <c r="K1403" i="23"/>
  <c r="P1402" i="23"/>
  <c r="O1402" i="23"/>
  <c r="N1402" i="23"/>
  <c r="M1402" i="23"/>
  <c r="L1402" i="23"/>
  <c r="K1402" i="23"/>
  <c r="P1401" i="23"/>
  <c r="O1401" i="23"/>
  <c r="N1401" i="23"/>
  <c r="M1401" i="23"/>
  <c r="L1401" i="23"/>
  <c r="K1401" i="23"/>
  <c r="P1400" i="23"/>
  <c r="O1400" i="23"/>
  <c r="N1400" i="23"/>
  <c r="M1400" i="23"/>
  <c r="L1400" i="23"/>
  <c r="K1400" i="23"/>
  <c r="P1399" i="23"/>
  <c r="O1399" i="23"/>
  <c r="N1399" i="23"/>
  <c r="M1399" i="23"/>
  <c r="L1399" i="23"/>
  <c r="K1399" i="23"/>
  <c r="P1398" i="23"/>
  <c r="O1398" i="23"/>
  <c r="N1398" i="23"/>
  <c r="M1398" i="23"/>
  <c r="L1398" i="23"/>
  <c r="K1398" i="23"/>
  <c r="P1397" i="23"/>
  <c r="O1397" i="23"/>
  <c r="N1397" i="23"/>
  <c r="M1397" i="23"/>
  <c r="L1397" i="23"/>
  <c r="K1397" i="23"/>
  <c r="P1396" i="23"/>
  <c r="O1396" i="23"/>
  <c r="N1396" i="23"/>
  <c r="M1396" i="23"/>
  <c r="L1396" i="23"/>
  <c r="K1396" i="23"/>
  <c r="P1395" i="23"/>
  <c r="O1395" i="23"/>
  <c r="N1395" i="23"/>
  <c r="M1395" i="23"/>
  <c r="L1395" i="23"/>
  <c r="K1395" i="23"/>
  <c r="P1394" i="23"/>
  <c r="O1394" i="23"/>
  <c r="N1394" i="23"/>
  <c r="M1394" i="23"/>
  <c r="L1394" i="23"/>
  <c r="K1394" i="23"/>
  <c r="P1393" i="23"/>
  <c r="O1393" i="23"/>
  <c r="N1393" i="23"/>
  <c r="M1393" i="23"/>
  <c r="L1393" i="23"/>
  <c r="K1393" i="23"/>
  <c r="P1392" i="23"/>
  <c r="O1392" i="23"/>
  <c r="N1392" i="23"/>
  <c r="M1392" i="23"/>
  <c r="L1392" i="23"/>
  <c r="K1392" i="23"/>
  <c r="P1391" i="23"/>
  <c r="O1391" i="23"/>
  <c r="N1391" i="23"/>
  <c r="M1391" i="23"/>
  <c r="L1391" i="23"/>
  <c r="K1391" i="23"/>
  <c r="P1390" i="23"/>
  <c r="O1390" i="23"/>
  <c r="N1390" i="23"/>
  <c r="M1390" i="23"/>
  <c r="L1390" i="23"/>
  <c r="K1390" i="23"/>
  <c r="P1389" i="23"/>
  <c r="O1389" i="23"/>
  <c r="N1389" i="23"/>
  <c r="M1389" i="23"/>
  <c r="L1389" i="23"/>
  <c r="K1389" i="23"/>
  <c r="P1388" i="23"/>
  <c r="O1388" i="23"/>
  <c r="N1388" i="23"/>
  <c r="M1388" i="23"/>
  <c r="L1388" i="23"/>
  <c r="K1388" i="23"/>
  <c r="P1387" i="23"/>
  <c r="O1387" i="23"/>
  <c r="N1387" i="23"/>
  <c r="M1387" i="23"/>
  <c r="L1387" i="23"/>
  <c r="K1387" i="23"/>
  <c r="P1386" i="23"/>
  <c r="O1386" i="23"/>
  <c r="N1386" i="23"/>
  <c r="M1386" i="23"/>
  <c r="L1386" i="23"/>
  <c r="K1386" i="23"/>
  <c r="P1385" i="23"/>
  <c r="O1385" i="23"/>
  <c r="N1385" i="23"/>
  <c r="M1385" i="23"/>
  <c r="L1385" i="23"/>
  <c r="K1385" i="23"/>
  <c r="P1384" i="23"/>
  <c r="O1384" i="23"/>
  <c r="N1384" i="23"/>
  <c r="M1384" i="23"/>
  <c r="L1384" i="23"/>
  <c r="K1384" i="23"/>
  <c r="P1383" i="23"/>
  <c r="O1383" i="23"/>
  <c r="N1383" i="23"/>
  <c r="M1383" i="23"/>
  <c r="L1383" i="23"/>
  <c r="K1383" i="23"/>
  <c r="P1382" i="23"/>
  <c r="O1382" i="23"/>
  <c r="N1382" i="23"/>
  <c r="M1382" i="23"/>
  <c r="L1382" i="23"/>
  <c r="K1382" i="23"/>
  <c r="P1381" i="23"/>
  <c r="O1381" i="23"/>
  <c r="N1381" i="23"/>
  <c r="M1381" i="23"/>
  <c r="L1381" i="23"/>
  <c r="K1381" i="23"/>
  <c r="P1380" i="23"/>
  <c r="O1380" i="23"/>
  <c r="N1380" i="23"/>
  <c r="M1380" i="23"/>
  <c r="L1380" i="23"/>
  <c r="K1380" i="23"/>
  <c r="P1379" i="23"/>
  <c r="O1379" i="23"/>
  <c r="N1379" i="23"/>
  <c r="M1379" i="23"/>
  <c r="L1379" i="23"/>
  <c r="K1379" i="23"/>
  <c r="P1378" i="23"/>
  <c r="O1378" i="23"/>
  <c r="N1378" i="23"/>
  <c r="M1378" i="23"/>
  <c r="L1378" i="23"/>
  <c r="K1378" i="23"/>
  <c r="P1377" i="23"/>
  <c r="O1377" i="23"/>
  <c r="N1377" i="23"/>
  <c r="M1377" i="23"/>
  <c r="L1377" i="23"/>
  <c r="K1377" i="23"/>
  <c r="P1376" i="23"/>
  <c r="O1376" i="23"/>
  <c r="N1376" i="23"/>
  <c r="M1376" i="23"/>
  <c r="L1376" i="23"/>
  <c r="K1376" i="23"/>
  <c r="P1375" i="23"/>
  <c r="O1375" i="23"/>
  <c r="N1375" i="23"/>
  <c r="M1375" i="23"/>
  <c r="L1375" i="23"/>
  <c r="K1375" i="23"/>
  <c r="P1374" i="23"/>
  <c r="O1374" i="23"/>
  <c r="N1374" i="23"/>
  <c r="M1374" i="23"/>
  <c r="L1374" i="23"/>
  <c r="K1374" i="23"/>
  <c r="P1373" i="23"/>
  <c r="O1373" i="23"/>
  <c r="N1373" i="23"/>
  <c r="M1373" i="23"/>
  <c r="L1373" i="23"/>
  <c r="K1373" i="23"/>
  <c r="P1372" i="23"/>
  <c r="O1372" i="23"/>
  <c r="N1372" i="23"/>
  <c r="M1372" i="23"/>
  <c r="L1372" i="23"/>
  <c r="K1372" i="23"/>
  <c r="P1371" i="23"/>
  <c r="O1371" i="23"/>
  <c r="N1371" i="23"/>
  <c r="M1371" i="23"/>
  <c r="L1371" i="23"/>
  <c r="K1371" i="23"/>
  <c r="P1370" i="23"/>
  <c r="O1370" i="23"/>
  <c r="N1370" i="23"/>
  <c r="M1370" i="23"/>
  <c r="L1370" i="23"/>
  <c r="K1370" i="23"/>
  <c r="P1369" i="23"/>
  <c r="O1369" i="23"/>
  <c r="N1369" i="23"/>
  <c r="M1369" i="23"/>
  <c r="L1369" i="23"/>
  <c r="K1369" i="23"/>
  <c r="P1368" i="23"/>
  <c r="O1368" i="23"/>
  <c r="N1368" i="23"/>
  <c r="M1368" i="23"/>
  <c r="L1368" i="23"/>
  <c r="K1368" i="23"/>
  <c r="P1367" i="23"/>
  <c r="O1367" i="23"/>
  <c r="N1367" i="23"/>
  <c r="M1367" i="23"/>
  <c r="L1367" i="23"/>
  <c r="K1367" i="23"/>
  <c r="P1366" i="23"/>
  <c r="O1366" i="23"/>
  <c r="N1366" i="23"/>
  <c r="M1366" i="23"/>
  <c r="L1366" i="23"/>
  <c r="K1366" i="23"/>
  <c r="P1365" i="23"/>
  <c r="O1365" i="23"/>
  <c r="N1365" i="23"/>
  <c r="M1365" i="23"/>
  <c r="L1365" i="23"/>
  <c r="K1365" i="23"/>
  <c r="P1364" i="23"/>
  <c r="O1364" i="23"/>
  <c r="N1364" i="23"/>
  <c r="M1364" i="23"/>
  <c r="L1364" i="23"/>
  <c r="K1364" i="23"/>
  <c r="P1363" i="23"/>
  <c r="O1363" i="23"/>
  <c r="N1363" i="23"/>
  <c r="M1363" i="23"/>
  <c r="L1363" i="23"/>
  <c r="K1363" i="23"/>
  <c r="P1362" i="23"/>
  <c r="O1362" i="23"/>
  <c r="N1362" i="23"/>
  <c r="M1362" i="23"/>
  <c r="L1362" i="23"/>
  <c r="K1362" i="23"/>
  <c r="P1361" i="23"/>
  <c r="O1361" i="23"/>
  <c r="N1361" i="23"/>
  <c r="M1361" i="23"/>
  <c r="L1361" i="23"/>
  <c r="K1361" i="23"/>
  <c r="P1360" i="23"/>
  <c r="O1360" i="23"/>
  <c r="N1360" i="23"/>
  <c r="M1360" i="23"/>
  <c r="L1360" i="23"/>
  <c r="K1360" i="23"/>
  <c r="P1359" i="23"/>
  <c r="O1359" i="23"/>
  <c r="N1359" i="23"/>
  <c r="M1359" i="23"/>
  <c r="L1359" i="23"/>
  <c r="K1359" i="23"/>
  <c r="P1358" i="23"/>
  <c r="O1358" i="23"/>
  <c r="N1358" i="23"/>
  <c r="M1358" i="23"/>
  <c r="L1358" i="23"/>
  <c r="K1358" i="23"/>
  <c r="P1357" i="23"/>
  <c r="O1357" i="23"/>
  <c r="N1357" i="23"/>
  <c r="M1357" i="23"/>
  <c r="L1357" i="23"/>
  <c r="K1357" i="23"/>
  <c r="P1356" i="23"/>
  <c r="O1356" i="23"/>
  <c r="N1356" i="23"/>
  <c r="M1356" i="23"/>
  <c r="L1356" i="23"/>
  <c r="K1356" i="23"/>
  <c r="P1355" i="23"/>
  <c r="O1355" i="23"/>
  <c r="N1355" i="23"/>
  <c r="M1355" i="23"/>
  <c r="L1355" i="23"/>
  <c r="K1355" i="23"/>
  <c r="P1354" i="23"/>
  <c r="O1354" i="23"/>
  <c r="N1354" i="23"/>
  <c r="M1354" i="23"/>
  <c r="L1354" i="23"/>
  <c r="K1354" i="23"/>
  <c r="P1353" i="23"/>
  <c r="O1353" i="23"/>
  <c r="N1353" i="23"/>
  <c r="M1353" i="23"/>
  <c r="L1353" i="23"/>
  <c r="K1353" i="23"/>
  <c r="P1352" i="23"/>
  <c r="O1352" i="23"/>
  <c r="N1352" i="23"/>
  <c r="M1352" i="23"/>
  <c r="L1352" i="23"/>
  <c r="K1352" i="23"/>
  <c r="P1351" i="23"/>
  <c r="O1351" i="23"/>
  <c r="N1351" i="23"/>
  <c r="M1351" i="23"/>
  <c r="L1351" i="23"/>
  <c r="K1351" i="23"/>
  <c r="P1350" i="23"/>
  <c r="O1350" i="23"/>
  <c r="N1350" i="23"/>
  <c r="M1350" i="23"/>
  <c r="L1350" i="23"/>
  <c r="K1350" i="23"/>
  <c r="P1349" i="23"/>
  <c r="O1349" i="23"/>
  <c r="N1349" i="23"/>
  <c r="M1349" i="23"/>
  <c r="L1349" i="23"/>
  <c r="K1349" i="23"/>
  <c r="P1348" i="23"/>
  <c r="O1348" i="23"/>
  <c r="N1348" i="23"/>
  <c r="M1348" i="23"/>
  <c r="L1348" i="23"/>
  <c r="K1348" i="23"/>
  <c r="P1347" i="23"/>
  <c r="O1347" i="23"/>
  <c r="N1347" i="23"/>
  <c r="M1347" i="23"/>
  <c r="L1347" i="23"/>
  <c r="K1347" i="23"/>
  <c r="P1346" i="23"/>
  <c r="O1346" i="23"/>
  <c r="N1346" i="23"/>
  <c r="M1346" i="23"/>
  <c r="L1346" i="23"/>
  <c r="K1346" i="23"/>
  <c r="P1345" i="23"/>
  <c r="O1345" i="23"/>
  <c r="N1345" i="23"/>
  <c r="M1345" i="23"/>
  <c r="L1345" i="23"/>
  <c r="K1345" i="23"/>
  <c r="P1344" i="23"/>
  <c r="O1344" i="23"/>
  <c r="N1344" i="23"/>
  <c r="M1344" i="23"/>
  <c r="L1344" i="23"/>
  <c r="K1344" i="23"/>
  <c r="P1343" i="23"/>
  <c r="O1343" i="23"/>
  <c r="N1343" i="23"/>
  <c r="M1343" i="23"/>
  <c r="L1343" i="23"/>
  <c r="K1343" i="23"/>
  <c r="P1342" i="23"/>
  <c r="O1342" i="23"/>
  <c r="N1342" i="23"/>
  <c r="M1342" i="23"/>
  <c r="L1342" i="23"/>
  <c r="K1342" i="23"/>
  <c r="P1341" i="23"/>
  <c r="O1341" i="23"/>
  <c r="N1341" i="23"/>
  <c r="M1341" i="23"/>
  <c r="L1341" i="23"/>
  <c r="K1341" i="23"/>
  <c r="P1340" i="23"/>
  <c r="O1340" i="23"/>
  <c r="N1340" i="23"/>
  <c r="M1340" i="23"/>
  <c r="L1340" i="23"/>
  <c r="K1340" i="23"/>
  <c r="P1339" i="23"/>
  <c r="O1339" i="23"/>
  <c r="N1339" i="23"/>
  <c r="M1339" i="23"/>
  <c r="L1339" i="23"/>
  <c r="K1339" i="23"/>
  <c r="P1338" i="23"/>
  <c r="O1338" i="23"/>
  <c r="N1338" i="23"/>
  <c r="M1338" i="23"/>
  <c r="L1338" i="23"/>
  <c r="K1338" i="23"/>
  <c r="P1337" i="23"/>
  <c r="O1337" i="23"/>
  <c r="N1337" i="23"/>
  <c r="M1337" i="23"/>
  <c r="L1337" i="23"/>
  <c r="K1337" i="23"/>
  <c r="P1336" i="23"/>
  <c r="O1336" i="23"/>
  <c r="N1336" i="23"/>
  <c r="M1336" i="23"/>
  <c r="L1336" i="23"/>
  <c r="K1336" i="23"/>
  <c r="P1335" i="23"/>
  <c r="O1335" i="23"/>
  <c r="N1335" i="23"/>
  <c r="M1335" i="23"/>
  <c r="L1335" i="23"/>
  <c r="K1335" i="23"/>
  <c r="P1334" i="23"/>
  <c r="O1334" i="23"/>
  <c r="N1334" i="23"/>
  <c r="M1334" i="23"/>
  <c r="L1334" i="23"/>
  <c r="K1334" i="23"/>
  <c r="P1333" i="23"/>
  <c r="O1333" i="23"/>
  <c r="N1333" i="23"/>
  <c r="M1333" i="23"/>
  <c r="L1333" i="23"/>
  <c r="K1333" i="23"/>
  <c r="P1332" i="23"/>
  <c r="O1332" i="23"/>
  <c r="N1332" i="23"/>
  <c r="M1332" i="23"/>
  <c r="L1332" i="23"/>
  <c r="K1332" i="23"/>
  <c r="P1331" i="23"/>
  <c r="O1331" i="23"/>
  <c r="N1331" i="23"/>
  <c r="M1331" i="23"/>
  <c r="L1331" i="23"/>
  <c r="K1331" i="23"/>
  <c r="P1330" i="23"/>
  <c r="O1330" i="23"/>
  <c r="N1330" i="23"/>
  <c r="M1330" i="23"/>
  <c r="L1330" i="23"/>
  <c r="K1330" i="23"/>
  <c r="P1329" i="23"/>
  <c r="O1329" i="23"/>
  <c r="N1329" i="23"/>
  <c r="M1329" i="23"/>
  <c r="L1329" i="23"/>
  <c r="K1329" i="23"/>
  <c r="P1328" i="23"/>
  <c r="O1328" i="23"/>
  <c r="N1328" i="23"/>
  <c r="M1328" i="23"/>
  <c r="L1328" i="23"/>
  <c r="K1328" i="23"/>
  <c r="P1327" i="23"/>
  <c r="O1327" i="23"/>
  <c r="N1327" i="23"/>
  <c r="M1327" i="23"/>
  <c r="L1327" i="23"/>
  <c r="K1327" i="23"/>
  <c r="P1326" i="23"/>
  <c r="O1326" i="23"/>
  <c r="N1326" i="23"/>
  <c r="M1326" i="23"/>
  <c r="L1326" i="23"/>
  <c r="K1326" i="23"/>
  <c r="P1325" i="23"/>
  <c r="O1325" i="23"/>
  <c r="N1325" i="23"/>
  <c r="M1325" i="23"/>
  <c r="L1325" i="23"/>
  <c r="K1325" i="23"/>
  <c r="P1324" i="23"/>
  <c r="O1324" i="23"/>
  <c r="N1324" i="23"/>
  <c r="M1324" i="23"/>
  <c r="L1324" i="23"/>
  <c r="K1324" i="23"/>
  <c r="P1323" i="23"/>
  <c r="O1323" i="23"/>
  <c r="N1323" i="23"/>
  <c r="M1323" i="23"/>
  <c r="L1323" i="23"/>
  <c r="K1323" i="23"/>
  <c r="P1322" i="23"/>
  <c r="O1322" i="23"/>
  <c r="N1322" i="23"/>
  <c r="M1322" i="23"/>
  <c r="L1322" i="23"/>
  <c r="K1322" i="23"/>
  <c r="P1321" i="23"/>
  <c r="O1321" i="23"/>
  <c r="N1321" i="23"/>
  <c r="M1321" i="23"/>
  <c r="L1321" i="23"/>
  <c r="K1321" i="23"/>
  <c r="P1320" i="23"/>
  <c r="O1320" i="23"/>
  <c r="N1320" i="23"/>
  <c r="M1320" i="23"/>
  <c r="L1320" i="23"/>
  <c r="K1320" i="23"/>
  <c r="P1319" i="23"/>
  <c r="O1319" i="23"/>
  <c r="N1319" i="23"/>
  <c r="M1319" i="23"/>
  <c r="L1319" i="23"/>
  <c r="K1319" i="23"/>
  <c r="P1318" i="23"/>
  <c r="O1318" i="23"/>
  <c r="N1318" i="23"/>
  <c r="M1318" i="23"/>
  <c r="L1318" i="23"/>
  <c r="K1318" i="23"/>
  <c r="P1317" i="23"/>
  <c r="O1317" i="23"/>
  <c r="N1317" i="23"/>
  <c r="M1317" i="23"/>
  <c r="L1317" i="23"/>
  <c r="K1317" i="23"/>
  <c r="P1316" i="23"/>
  <c r="O1316" i="23"/>
  <c r="N1316" i="23"/>
  <c r="M1316" i="23"/>
  <c r="L1316" i="23"/>
  <c r="K1316" i="23"/>
  <c r="P1315" i="23"/>
  <c r="O1315" i="23"/>
  <c r="N1315" i="23"/>
  <c r="M1315" i="23"/>
  <c r="L1315" i="23"/>
  <c r="K1315" i="23"/>
  <c r="P1314" i="23"/>
  <c r="O1314" i="23"/>
  <c r="N1314" i="23"/>
  <c r="M1314" i="23"/>
  <c r="L1314" i="23"/>
  <c r="K1314" i="23"/>
  <c r="P1313" i="23"/>
  <c r="O1313" i="23"/>
  <c r="N1313" i="23"/>
  <c r="M1313" i="23"/>
  <c r="L1313" i="23"/>
  <c r="K1313" i="23"/>
  <c r="P1312" i="23"/>
  <c r="O1312" i="23"/>
  <c r="N1312" i="23"/>
  <c r="M1312" i="23"/>
  <c r="L1312" i="23"/>
  <c r="K1312" i="23"/>
  <c r="P1311" i="23"/>
  <c r="O1311" i="23"/>
  <c r="N1311" i="23"/>
  <c r="M1311" i="23"/>
  <c r="L1311" i="23"/>
  <c r="K1311" i="23"/>
  <c r="P1310" i="23"/>
  <c r="O1310" i="23"/>
  <c r="N1310" i="23"/>
  <c r="M1310" i="23"/>
  <c r="L1310" i="23"/>
  <c r="K1310" i="23"/>
  <c r="P1309" i="23"/>
  <c r="O1309" i="23"/>
  <c r="N1309" i="23"/>
  <c r="M1309" i="23"/>
  <c r="L1309" i="23"/>
  <c r="K1309" i="23"/>
  <c r="P1308" i="23"/>
  <c r="O1308" i="23"/>
  <c r="N1308" i="23"/>
  <c r="M1308" i="23"/>
  <c r="L1308" i="23"/>
  <c r="K1308" i="23"/>
  <c r="P1307" i="23"/>
  <c r="O1307" i="23"/>
  <c r="N1307" i="23"/>
  <c r="M1307" i="23"/>
  <c r="L1307" i="23"/>
  <c r="K1307" i="23"/>
  <c r="P1306" i="23"/>
  <c r="O1306" i="23"/>
  <c r="N1306" i="23"/>
  <c r="M1306" i="23"/>
  <c r="L1306" i="23"/>
  <c r="K1306" i="23"/>
  <c r="P1305" i="23"/>
  <c r="O1305" i="23"/>
  <c r="N1305" i="23"/>
  <c r="M1305" i="23"/>
  <c r="L1305" i="23"/>
  <c r="K1305" i="23"/>
  <c r="P1304" i="23"/>
  <c r="O1304" i="23"/>
  <c r="N1304" i="23"/>
  <c r="M1304" i="23"/>
  <c r="L1304" i="23"/>
  <c r="K1304" i="23"/>
  <c r="P1303" i="23"/>
  <c r="O1303" i="23"/>
  <c r="N1303" i="23"/>
  <c r="M1303" i="23"/>
  <c r="L1303" i="23"/>
  <c r="K1303" i="23"/>
  <c r="P1302" i="23"/>
  <c r="O1302" i="23"/>
  <c r="N1302" i="23"/>
  <c r="M1302" i="23"/>
  <c r="L1302" i="23"/>
  <c r="K1302" i="23"/>
  <c r="P1301" i="23"/>
  <c r="O1301" i="23"/>
  <c r="N1301" i="23"/>
  <c r="M1301" i="23"/>
  <c r="L1301" i="23"/>
  <c r="K1301" i="23"/>
  <c r="P1300" i="23"/>
  <c r="O1300" i="23"/>
  <c r="N1300" i="23"/>
  <c r="M1300" i="23"/>
  <c r="L1300" i="23"/>
  <c r="K1300" i="23"/>
  <c r="P1299" i="23"/>
  <c r="O1299" i="23"/>
  <c r="N1299" i="23"/>
  <c r="M1299" i="23"/>
  <c r="L1299" i="23"/>
  <c r="K1299" i="23"/>
  <c r="P1298" i="23"/>
  <c r="O1298" i="23"/>
  <c r="N1298" i="23"/>
  <c r="M1298" i="23"/>
  <c r="L1298" i="23"/>
  <c r="K1298" i="23"/>
  <c r="P1297" i="23"/>
  <c r="O1297" i="23"/>
  <c r="N1297" i="23"/>
  <c r="M1297" i="23"/>
  <c r="L1297" i="23"/>
  <c r="K1297" i="23"/>
  <c r="P1296" i="23"/>
  <c r="O1296" i="23"/>
  <c r="N1296" i="23"/>
  <c r="M1296" i="23"/>
  <c r="L1296" i="23"/>
  <c r="K1296" i="23"/>
  <c r="P1295" i="23"/>
  <c r="O1295" i="23"/>
  <c r="N1295" i="23"/>
  <c r="M1295" i="23"/>
  <c r="L1295" i="23"/>
  <c r="K1295" i="23"/>
  <c r="P1294" i="23"/>
  <c r="O1294" i="23"/>
  <c r="N1294" i="23"/>
  <c r="M1294" i="23"/>
  <c r="L1294" i="23"/>
  <c r="K1294" i="23"/>
  <c r="P1293" i="23"/>
  <c r="O1293" i="23"/>
  <c r="N1293" i="23"/>
  <c r="M1293" i="23"/>
  <c r="L1293" i="23"/>
  <c r="K1293" i="23"/>
  <c r="P1292" i="23"/>
  <c r="O1292" i="23"/>
  <c r="N1292" i="23"/>
  <c r="M1292" i="23"/>
  <c r="L1292" i="23"/>
  <c r="K1292" i="23"/>
  <c r="P1291" i="23"/>
  <c r="O1291" i="23"/>
  <c r="N1291" i="23"/>
  <c r="M1291" i="23"/>
  <c r="L1291" i="23"/>
  <c r="K1291" i="23"/>
  <c r="P1290" i="23"/>
  <c r="O1290" i="23"/>
  <c r="N1290" i="23"/>
  <c r="M1290" i="23"/>
  <c r="L1290" i="23"/>
  <c r="K1290" i="23"/>
  <c r="P1289" i="23"/>
  <c r="O1289" i="23"/>
  <c r="N1289" i="23"/>
  <c r="M1289" i="23"/>
  <c r="L1289" i="23"/>
  <c r="K1289" i="23"/>
  <c r="P1288" i="23"/>
  <c r="O1288" i="23"/>
  <c r="N1288" i="23"/>
  <c r="M1288" i="23"/>
  <c r="L1288" i="23"/>
  <c r="K1288" i="23"/>
  <c r="P1287" i="23"/>
  <c r="O1287" i="23"/>
  <c r="N1287" i="23"/>
  <c r="M1287" i="23"/>
  <c r="L1287" i="23"/>
  <c r="K1287" i="23"/>
  <c r="P1286" i="23"/>
  <c r="O1286" i="23"/>
  <c r="N1286" i="23"/>
  <c r="M1286" i="23"/>
  <c r="L1286" i="23"/>
  <c r="K1286" i="23"/>
  <c r="P1285" i="23"/>
  <c r="O1285" i="23"/>
  <c r="N1285" i="23"/>
  <c r="M1285" i="23"/>
  <c r="L1285" i="23"/>
  <c r="K1285" i="23"/>
  <c r="P1284" i="23"/>
  <c r="O1284" i="23"/>
  <c r="N1284" i="23"/>
  <c r="M1284" i="23"/>
  <c r="L1284" i="23"/>
  <c r="K1284" i="23"/>
  <c r="P1283" i="23"/>
  <c r="O1283" i="23"/>
  <c r="N1283" i="23"/>
  <c r="M1283" i="23"/>
  <c r="L1283" i="23"/>
  <c r="K1283" i="23"/>
  <c r="P1282" i="23"/>
  <c r="O1282" i="23"/>
  <c r="N1282" i="23"/>
  <c r="M1282" i="23"/>
  <c r="L1282" i="23"/>
  <c r="K1282" i="23"/>
  <c r="P1281" i="23"/>
  <c r="O1281" i="23"/>
  <c r="N1281" i="23"/>
  <c r="M1281" i="23"/>
  <c r="L1281" i="23"/>
  <c r="K1281" i="23"/>
  <c r="P1280" i="23"/>
  <c r="O1280" i="23"/>
  <c r="N1280" i="23"/>
  <c r="M1280" i="23"/>
  <c r="L1280" i="23"/>
  <c r="K1280" i="23"/>
  <c r="P1279" i="23"/>
  <c r="O1279" i="23"/>
  <c r="N1279" i="23"/>
  <c r="M1279" i="23"/>
  <c r="L1279" i="23"/>
  <c r="K1279" i="23"/>
  <c r="P1278" i="23"/>
  <c r="O1278" i="23"/>
  <c r="N1278" i="23"/>
  <c r="M1278" i="23"/>
  <c r="L1278" i="23"/>
  <c r="K1278" i="23"/>
  <c r="P1277" i="23"/>
  <c r="O1277" i="23"/>
  <c r="N1277" i="23"/>
  <c r="M1277" i="23"/>
  <c r="L1277" i="23"/>
  <c r="K1277" i="23"/>
  <c r="P1276" i="23"/>
  <c r="O1276" i="23"/>
  <c r="N1276" i="23"/>
  <c r="M1276" i="23"/>
  <c r="L1276" i="23"/>
  <c r="K1276" i="23"/>
  <c r="P1275" i="23"/>
  <c r="O1275" i="23"/>
  <c r="N1275" i="23"/>
  <c r="M1275" i="23"/>
  <c r="L1275" i="23"/>
  <c r="K1275" i="23"/>
  <c r="P1274" i="23"/>
  <c r="O1274" i="23"/>
  <c r="N1274" i="23"/>
  <c r="M1274" i="23"/>
  <c r="L1274" i="23"/>
  <c r="K1274" i="23"/>
  <c r="P1273" i="23"/>
  <c r="O1273" i="23"/>
  <c r="N1273" i="23"/>
  <c r="M1273" i="23"/>
  <c r="L1273" i="23"/>
  <c r="K1273" i="23"/>
  <c r="P1272" i="23"/>
  <c r="O1272" i="23"/>
  <c r="N1272" i="23"/>
  <c r="M1272" i="23"/>
  <c r="L1272" i="23"/>
  <c r="K1272" i="23"/>
  <c r="P1271" i="23"/>
  <c r="O1271" i="23"/>
  <c r="N1271" i="23"/>
  <c r="M1271" i="23"/>
  <c r="L1271" i="23"/>
  <c r="K1271" i="23"/>
  <c r="P1270" i="23"/>
  <c r="O1270" i="23"/>
  <c r="N1270" i="23"/>
  <c r="M1270" i="23"/>
  <c r="L1270" i="23"/>
  <c r="K1270" i="23"/>
  <c r="P1269" i="23"/>
  <c r="O1269" i="23"/>
  <c r="N1269" i="23"/>
  <c r="M1269" i="23"/>
  <c r="L1269" i="23"/>
  <c r="K1269" i="23"/>
  <c r="P1268" i="23"/>
  <c r="O1268" i="23"/>
  <c r="N1268" i="23"/>
  <c r="M1268" i="23"/>
  <c r="L1268" i="23"/>
  <c r="K1268" i="23"/>
  <c r="P1267" i="23"/>
  <c r="O1267" i="23"/>
  <c r="N1267" i="23"/>
  <c r="M1267" i="23"/>
  <c r="L1267" i="23"/>
  <c r="K1267" i="23"/>
  <c r="P1266" i="23"/>
  <c r="O1266" i="23"/>
  <c r="N1266" i="23"/>
  <c r="M1266" i="23"/>
  <c r="L1266" i="23"/>
  <c r="K1266" i="23"/>
  <c r="P1265" i="23"/>
  <c r="O1265" i="23"/>
  <c r="N1265" i="23"/>
  <c r="M1265" i="23"/>
  <c r="L1265" i="23"/>
  <c r="K1265" i="23"/>
  <c r="P1264" i="23"/>
  <c r="O1264" i="23"/>
  <c r="N1264" i="23"/>
  <c r="M1264" i="23"/>
  <c r="L1264" i="23"/>
  <c r="K1264" i="23"/>
  <c r="P1263" i="23"/>
  <c r="O1263" i="23"/>
  <c r="N1263" i="23"/>
  <c r="M1263" i="23"/>
  <c r="L1263" i="23"/>
  <c r="K1263" i="23"/>
  <c r="P1262" i="23"/>
  <c r="O1262" i="23"/>
  <c r="N1262" i="23"/>
  <c r="M1262" i="23"/>
  <c r="L1262" i="23"/>
  <c r="K1262" i="23"/>
  <c r="P1261" i="23"/>
  <c r="O1261" i="23"/>
  <c r="N1261" i="23"/>
  <c r="M1261" i="23"/>
  <c r="L1261" i="23"/>
  <c r="K1261" i="23"/>
  <c r="P1260" i="23"/>
  <c r="O1260" i="23"/>
  <c r="N1260" i="23"/>
  <c r="M1260" i="23"/>
  <c r="L1260" i="23"/>
  <c r="K1260" i="23"/>
  <c r="P1259" i="23"/>
  <c r="O1259" i="23"/>
  <c r="N1259" i="23"/>
  <c r="M1259" i="23"/>
  <c r="L1259" i="23"/>
  <c r="K1259" i="23"/>
  <c r="P1258" i="23"/>
  <c r="O1258" i="23"/>
  <c r="N1258" i="23"/>
  <c r="M1258" i="23"/>
  <c r="L1258" i="23"/>
  <c r="K1258" i="23"/>
  <c r="P1257" i="23"/>
  <c r="O1257" i="23"/>
  <c r="N1257" i="23"/>
  <c r="M1257" i="23"/>
  <c r="L1257" i="23"/>
  <c r="K1257" i="23"/>
  <c r="P1256" i="23"/>
  <c r="O1256" i="23"/>
  <c r="N1256" i="23"/>
  <c r="M1256" i="23"/>
  <c r="L1256" i="23"/>
  <c r="K1256" i="23"/>
  <c r="P1255" i="23"/>
  <c r="O1255" i="23"/>
  <c r="N1255" i="23"/>
  <c r="M1255" i="23"/>
  <c r="L1255" i="23"/>
  <c r="K1255" i="23"/>
  <c r="P1254" i="23"/>
  <c r="O1254" i="23"/>
  <c r="N1254" i="23"/>
  <c r="M1254" i="23"/>
  <c r="L1254" i="23"/>
  <c r="K1254" i="23"/>
  <c r="P1253" i="23"/>
  <c r="O1253" i="23"/>
  <c r="N1253" i="23"/>
  <c r="M1253" i="23"/>
  <c r="L1253" i="23"/>
  <c r="K1253" i="23"/>
  <c r="P1252" i="23"/>
  <c r="O1252" i="23"/>
  <c r="N1252" i="23"/>
  <c r="M1252" i="23"/>
  <c r="L1252" i="23"/>
  <c r="K1252" i="23"/>
  <c r="P1251" i="23"/>
  <c r="O1251" i="23"/>
  <c r="N1251" i="23"/>
  <c r="M1251" i="23"/>
  <c r="L1251" i="23"/>
  <c r="K1251" i="23"/>
  <c r="P1250" i="23"/>
  <c r="O1250" i="23"/>
  <c r="N1250" i="23"/>
  <c r="M1250" i="23"/>
  <c r="L1250" i="23"/>
  <c r="K1250" i="23"/>
  <c r="P1249" i="23"/>
  <c r="O1249" i="23"/>
  <c r="N1249" i="23"/>
  <c r="M1249" i="23"/>
  <c r="L1249" i="23"/>
  <c r="K1249" i="23"/>
  <c r="P1248" i="23"/>
  <c r="O1248" i="23"/>
  <c r="N1248" i="23"/>
  <c r="M1248" i="23"/>
  <c r="L1248" i="23"/>
  <c r="K1248" i="23"/>
  <c r="P1247" i="23"/>
  <c r="O1247" i="23"/>
  <c r="N1247" i="23"/>
  <c r="M1247" i="23"/>
  <c r="L1247" i="23"/>
  <c r="K1247" i="23"/>
  <c r="P1246" i="23"/>
  <c r="O1246" i="23"/>
  <c r="N1246" i="23"/>
  <c r="M1246" i="23"/>
  <c r="L1246" i="23"/>
  <c r="K1246" i="23"/>
  <c r="P1245" i="23"/>
  <c r="O1245" i="23"/>
  <c r="N1245" i="23"/>
  <c r="M1245" i="23"/>
  <c r="L1245" i="23"/>
  <c r="K1245" i="23"/>
  <c r="P1244" i="23"/>
  <c r="O1244" i="23"/>
  <c r="N1244" i="23"/>
  <c r="M1244" i="23"/>
  <c r="L1244" i="23"/>
  <c r="K1244" i="23"/>
  <c r="P1243" i="23"/>
  <c r="O1243" i="23"/>
  <c r="N1243" i="23"/>
  <c r="M1243" i="23"/>
  <c r="L1243" i="23"/>
  <c r="K1243" i="23"/>
  <c r="P1242" i="23"/>
  <c r="O1242" i="23"/>
  <c r="N1242" i="23"/>
  <c r="M1242" i="23"/>
  <c r="L1242" i="23"/>
  <c r="K1242" i="23"/>
  <c r="P1241" i="23"/>
  <c r="O1241" i="23"/>
  <c r="N1241" i="23"/>
  <c r="M1241" i="23"/>
  <c r="L1241" i="23"/>
  <c r="K1241" i="23"/>
  <c r="P1240" i="23"/>
  <c r="O1240" i="23"/>
  <c r="N1240" i="23"/>
  <c r="M1240" i="23"/>
  <c r="L1240" i="23"/>
  <c r="K1240" i="23"/>
  <c r="P1239" i="23"/>
  <c r="O1239" i="23"/>
  <c r="N1239" i="23"/>
  <c r="M1239" i="23"/>
  <c r="L1239" i="23"/>
  <c r="K1239" i="23"/>
  <c r="P1238" i="23"/>
  <c r="O1238" i="23"/>
  <c r="N1238" i="23"/>
  <c r="M1238" i="23"/>
  <c r="L1238" i="23"/>
  <c r="K1238" i="23"/>
  <c r="P1237" i="23"/>
  <c r="O1237" i="23"/>
  <c r="N1237" i="23"/>
  <c r="M1237" i="23"/>
  <c r="L1237" i="23"/>
  <c r="K1237" i="23"/>
  <c r="P1236" i="23"/>
  <c r="O1236" i="23"/>
  <c r="N1236" i="23"/>
  <c r="M1236" i="23"/>
  <c r="L1236" i="23"/>
  <c r="K1236" i="23"/>
  <c r="P1235" i="23"/>
  <c r="O1235" i="23"/>
  <c r="N1235" i="23"/>
  <c r="M1235" i="23"/>
  <c r="L1235" i="23"/>
  <c r="K1235" i="23"/>
  <c r="P1234" i="23"/>
  <c r="O1234" i="23"/>
  <c r="N1234" i="23"/>
  <c r="M1234" i="23"/>
  <c r="L1234" i="23"/>
  <c r="K1234" i="23"/>
  <c r="P1233" i="23"/>
  <c r="O1233" i="23"/>
  <c r="N1233" i="23"/>
  <c r="M1233" i="23"/>
  <c r="L1233" i="23"/>
  <c r="K1233" i="23"/>
  <c r="P1232" i="23"/>
  <c r="O1232" i="23"/>
  <c r="N1232" i="23"/>
  <c r="M1232" i="23"/>
  <c r="L1232" i="23"/>
  <c r="K1232" i="23"/>
  <c r="P1231" i="23"/>
  <c r="O1231" i="23"/>
  <c r="N1231" i="23"/>
  <c r="M1231" i="23"/>
  <c r="L1231" i="23"/>
  <c r="K1231" i="23"/>
  <c r="P1230" i="23"/>
  <c r="O1230" i="23"/>
  <c r="N1230" i="23"/>
  <c r="M1230" i="23"/>
  <c r="L1230" i="23"/>
  <c r="K1230" i="23"/>
  <c r="P1229" i="23"/>
  <c r="O1229" i="23"/>
  <c r="N1229" i="23"/>
  <c r="M1229" i="23"/>
  <c r="L1229" i="23"/>
  <c r="K1229" i="23"/>
  <c r="P1228" i="23"/>
  <c r="O1228" i="23"/>
  <c r="N1228" i="23"/>
  <c r="M1228" i="23"/>
  <c r="L1228" i="23"/>
  <c r="K1228" i="23"/>
  <c r="P1227" i="23"/>
  <c r="O1227" i="23"/>
  <c r="N1227" i="23"/>
  <c r="M1227" i="23"/>
  <c r="L1227" i="23"/>
  <c r="K1227" i="23"/>
  <c r="P1226" i="23"/>
  <c r="O1226" i="23"/>
  <c r="N1226" i="23"/>
  <c r="M1226" i="23"/>
  <c r="L1226" i="23"/>
  <c r="K1226" i="23"/>
  <c r="P1225" i="23"/>
  <c r="O1225" i="23"/>
  <c r="N1225" i="23"/>
  <c r="M1225" i="23"/>
  <c r="L1225" i="23"/>
  <c r="K1225" i="23"/>
  <c r="P1224" i="23"/>
  <c r="O1224" i="23"/>
  <c r="N1224" i="23"/>
  <c r="M1224" i="23"/>
  <c r="L1224" i="23"/>
  <c r="K1224" i="23"/>
  <c r="P1223" i="23"/>
  <c r="O1223" i="23"/>
  <c r="N1223" i="23"/>
  <c r="M1223" i="23"/>
  <c r="L1223" i="23"/>
  <c r="K1223" i="23"/>
  <c r="P1222" i="23"/>
  <c r="O1222" i="23"/>
  <c r="N1222" i="23"/>
  <c r="M1222" i="23"/>
  <c r="L1222" i="23"/>
  <c r="K1222" i="23"/>
  <c r="P1221" i="23"/>
  <c r="O1221" i="23"/>
  <c r="N1221" i="23"/>
  <c r="M1221" i="23"/>
  <c r="L1221" i="23"/>
  <c r="K1221" i="23"/>
  <c r="P1220" i="23"/>
  <c r="O1220" i="23"/>
  <c r="N1220" i="23"/>
  <c r="M1220" i="23"/>
  <c r="L1220" i="23"/>
  <c r="K1220" i="23"/>
  <c r="P1219" i="23"/>
  <c r="O1219" i="23"/>
  <c r="N1219" i="23"/>
  <c r="M1219" i="23"/>
  <c r="L1219" i="23"/>
  <c r="K1219" i="23"/>
  <c r="P1218" i="23"/>
  <c r="O1218" i="23"/>
  <c r="N1218" i="23"/>
  <c r="M1218" i="23"/>
  <c r="L1218" i="23"/>
  <c r="K1218" i="23"/>
  <c r="P1217" i="23"/>
  <c r="O1217" i="23"/>
  <c r="N1217" i="23"/>
  <c r="M1217" i="23"/>
  <c r="L1217" i="23"/>
  <c r="K1217" i="23"/>
  <c r="P1216" i="23"/>
  <c r="O1216" i="23"/>
  <c r="N1216" i="23"/>
  <c r="M1216" i="23"/>
  <c r="L1216" i="23"/>
  <c r="K1216" i="23"/>
  <c r="P1215" i="23"/>
  <c r="O1215" i="23"/>
  <c r="N1215" i="23"/>
  <c r="M1215" i="23"/>
  <c r="L1215" i="23"/>
  <c r="K1215" i="23"/>
  <c r="P1214" i="23"/>
  <c r="O1214" i="23"/>
  <c r="N1214" i="23"/>
  <c r="M1214" i="23"/>
  <c r="L1214" i="23"/>
  <c r="K1214" i="23"/>
  <c r="P1213" i="23"/>
  <c r="O1213" i="23"/>
  <c r="N1213" i="23"/>
  <c r="M1213" i="23"/>
  <c r="L1213" i="23"/>
  <c r="K1213" i="23"/>
  <c r="P1212" i="23"/>
  <c r="O1212" i="23"/>
  <c r="N1212" i="23"/>
  <c r="M1212" i="23"/>
  <c r="L1212" i="23"/>
  <c r="K1212" i="23"/>
  <c r="P1211" i="23"/>
  <c r="O1211" i="23"/>
  <c r="N1211" i="23"/>
  <c r="M1211" i="23"/>
  <c r="L1211" i="23"/>
  <c r="K1211" i="23"/>
  <c r="P1210" i="23"/>
  <c r="O1210" i="23"/>
  <c r="N1210" i="23"/>
  <c r="M1210" i="23"/>
  <c r="L1210" i="23"/>
  <c r="K1210" i="23"/>
  <c r="P1209" i="23"/>
  <c r="O1209" i="23"/>
  <c r="N1209" i="23"/>
  <c r="M1209" i="23"/>
  <c r="L1209" i="23"/>
  <c r="K1209" i="23"/>
  <c r="P1208" i="23"/>
  <c r="O1208" i="23"/>
  <c r="N1208" i="23"/>
  <c r="M1208" i="23"/>
  <c r="L1208" i="23"/>
  <c r="K1208" i="23"/>
  <c r="P1207" i="23"/>
  <c r="O1207" i="23"/>
  <c r="N1207" i="23"/>
  <c r="M1207" i="23"/>
  <c r="L1207" i="23"/>
  <c r="K1207" i="23"/>
  <c r="P1206" i="23"/>
  <c r="O1206" i="23"/>
  <c r="N1206" i="23"/>
  <c r="M1206" i="23"/>
  <c r="L1206" i="23"/>
  <c r="K1206" i="23"/>
  <c r="P1205" i="23"/>
  <c r="O1205" i="23"/>
  <c r="N1205" i="23"/>
  <c r="M1205" i="23"/>
  <c r="L1205" i="23"/>
  <c r="K1205" i="23"/>
  <c r="P1204" i="23"/>
  <c r="O1204" i="23"/>
  <c r="N1204" i="23"/>
  <c r="M1204" i="23"/>
  <c r="L1204" i="23"/>
  <c r="K1204" i="23"/>
  <c r="P1203" i="23"/>
  <c r="O1203" i="23"/>
  <c r="N1203" i="23"/>
  <c r="M1203" i="23"/>
  <c r="L1203" i="23"/>
  <c r="K1203" i="23"/>
  <c r="P1202" i="23"/>
  <c r="O1202" i="23"/>
  <c r="N1202" i="23"/>
  <c r="M1202" i="23"/>
  <c r="L1202" i="23"/>
  <c r="K1202" i="23"/>
  <c r="P1201" i="23"/>
  <c r="O1201" i="23"/>
  <c r="N1201" i="23"/>
  <c r="M1201" i="23"/>
  <c r="L1201" i="23"/>
  <c r="K1201" i="23"/>
  <c r="P1200" i="23"/>
  <c r="O1200" i="23"/>
  <c r="N1200" i="23"/>
  <c r="M1200" i="23"/>
  <c r="L1200" i="23"/>
  <c r="K1200" i="23"/>
  <c r="P1199" i="23"/>
  <c r="O1199" i="23"/>
  <c r="N1199" i="23"/>
  <c r="M1199" i="23"/>
  <c r="L1199" i="23"/>
  <c r="K1199" i="23"/>
  <c r="P1198" i="23"/>
  <c r="O1198" i="23"/>
  <c r="N1198" i="23"/>
  <c r="M1198" i="23"/>
  <c r="L1198" i="23"/>
  <c r="K1198" i="23"/>
  <c r="P1197" i="23"/>
  <c r="O1197" i="23"/>
  <c r="N1197" i="23"/>
  <c r="M1197" i="23"/>
  <c r="L1197" i="23"/>
  <c r="K1197" i="23"/>
  <c r="P1196" i="23"/>
  <c r="O1196" i="23"/>
  <c r="N1196" i="23"/>
  <c r="M1196" i="23"/>
  <c r="L1196" i="23"/>
  <c r="K1196" i="23"/>
  <c r="P1195" i="23"/>
  <c r="O1195" i="23"/>
  <c r="N1195" i="23"/>
  <c r="M1195" i="23"/>
  <c r="L1195" i="23"/>
  <c r="K1195" i="23"/>
  <c r="P1194" i="23"/>
  <c r="O1194" i="23"/>
  <c r="N1194" i="23"/>
  <c r="M1194" i="23"/>
  <c r="L1194" i="23"/>
  <c r="K1194" i="23"/>
  <c r="P1193" i="23"/>
  <c r="O1193" i="23"/>
  <c r="N1193" i="23"/>
  <c r="M1193" i="23"/>
  <c r="L1193" i="23"/>
  <c r="K1193" i="23"/>
  <c r="P1192" i="23"/>
  <c r="O1192" i="23"/>
  <c r="N1192" i="23"/>
  <c r="M1192" i="23"/>
  <c r="L1192" i="23"/>
  <c r="K1192" i="23"/>
  <c r="P1191" i="23"/>
  <c r="O1191" i="23"/>
  <c r="N1191" i="23"/>
  <c r="M1191" i="23"/>
  <c r="L1191" i="23"/>
  <c r="K1191" i="23"/>
  <c r="P1190" i="23"/>
  <c r="O1190" i="23"/>
  <c r="N1190" i="23"/>
  <c r="M1190" i="23"/>
  <c r="L1190" i="23"/>
  <c r="K1190" i="23"/>
  <c r="P1189" i="23"/>
  <c r="O1189" i="23"/>
  <c r="N1189" i="23"/>
  <c r="M1189" i="23"/>
  <c r="L1189" i="23"/>
  <c r="K1189" i="23"/>
  <c r="P1188" i="23"/>
  <c r="O1188" i="23"/>
  <c r="N1188" i="23"/>
  <c r="M1188" i="23"/>
  <c r="L1188" i="23"/>
  <c r="K1188" i="23"/>
  <c r="P1187" i="23"/>
  <c r="O1187" i="23"/>
  <c r="N1187" i="23"/>
  <c r="M1187" i="23"/>
  <c r="L1187" i="23"/>
  <c r="K1187" i="23"/>
  <c r="P1186" i="23"/>
  <c r="O1186" i="23"/>
  <c r="N1186" i="23"/>
  <c r="M1186" i="23"/>
  <c r="L1186" i="23"/>
  <c r="K1186" i="23"/>
  <c r="P1185" i="23"/>
  <c r="O1185" i="23"/>
  <c r="N1185" i="23"/>
  <c r="M1185" i="23"/>
  <c r="L1185" i="23"/>
  <c r="K1185" i="23"/>
  <c r="P1184" i="23"/>
  <c r="O1184" i="23"/>
  <c r="N1184" i="23"/>
  <c r="M1184" i="23"/>
  <c r="L1184" i="23"/>
  <c r="K1184" i="23"/>
  <c r="P1183" i="23"/>
  <c r="O1183" i="23"/>
  <c r="N1183" i="23"/>
  <c r="M1183" i="23"/>
  <c r="L1183" i="23"/>
  <c r="K1183" i="23"/>
  <c r="P1182" i="23"/>
  <c r="O1182" i="23"/>
  <c r="N1182" i="23"/>
  <c r="M1182" i="23"/>
  <c r="L1182" i="23"/>
  <c r="K1182" i="23"/>
  <c r="P1181" i="23"/>
  <c r="O1181" i="23"/>
  <c r="N1181" i="23"/>
  <c r="M1181" i="23"/>
  <c r="L1181" i="23"/>
  <c r="K1181" i="23"/>
  <c r="P1180" i="23"/>
  <c r="O1180" i="23"/>
  <c r="N1180" i="23"/>
  <c r="M1180" i="23"/>
  <c r="L1180" i="23"/>
  <c r="K1180" i="23"/>
  <c r="P1179" i="23"/>
  <c r="O1179" i="23"/>
  <c r="N1179" i="23"/>
  <c r="M1179" i="23"/>
  <c r="L1179" i="23"/>
  <c r="K1179" i="23"/>
  <c r="P1178" i="23"/>
  <c r="O1178" i="23"/>
  <c r="N1178" i="23"/>
  <c r="M1178" i="23"/>
  <c r="L1178" i="23"/>
  <c r="K1178" i="23"/>
  <c r="P1177" i="23"/>
  <c r="O1177" i="23"/>
  <c r="N1177" i="23"/>
  <c r="M1177" i="23"/>
  <c r="L1177" i="23"/>
  <c r="K1177" i="23"/>
  <c r="P1176" i="23"/>
  <c r="O1176" i="23"/>
  <c r="N1176" i="23"/>
  <c r="M1176" i="23"/>
  <c r="L1176" i="23"/>
  <c r="K1176" i="23"/>
  <c r="P1175" i="23"/>
  <c r="O1175" i="23"/>
  <c r="N1175" i="23"/>
  <c r="M1175" i="23"/>
  <c r="L1175" i="23"/>
  <c r="K1175" i="23"/>
  <c r="P1174" i="23"/>
  <c r="O1174" i="23"/>
  <c r="N1174" i="23"/>
  <c r="M1174" i="23"/>
  <c r="L1174" i="23"/>
  <c r="K1174" i="23"/>
  <c r="P1173" i="23"/>
  <c r="O1173" i="23"/>
  <c r="N1173" i="23"/>
  <c r="M1173" i="23"/>
  <c r="L1173" i="23"/>
  <c r="K1173" i="23"/>
  <c r="P1172" i="23"/>
  <c r="O1172" i="23"/>
  <c r="N1172" i="23"/>
  <c r="M1172" i="23"/>
  <c r="L1172" i="23"/>
  <c r="K1172" i="23"/>
  <c r="P1171" i="23"/>
  <c r="O1171" i="23"/>
  <c r="N1171" i="23"/>
  <c r="M1171" i="23"/>
  <c r="L1171" i="23"/>
  <c r="K1171" i="23"/>
  <c r="P1170" i="23"/>
  <c r="O1170" i="23"/>
  <c r="N1170" i="23"/>
  <c r="M1170" i="23"/>
  <c r="L1170" i="23"/>
  <c r="K1170" i="23"/>
  <c r="P1169" i="23"/>
  <c r="O1169" i="23"/>
  <c r="N1169" i="23"/>
  <c r="M1169" i="23"/>
  <c r="L1169" i="23"/>
  <c r="K1169" i="23"/>
  <c r="P1168" i="23"/>
  <c r="O1168" i="23"/>
  <c r="N1168" i="23"/>
  <c r="M1168" i="23"/>
  <c r="L1168" i="23"/>
  <c r="K1168" i="23"/>
  <c r="P1167" i="23"/>
  <c r="O1167" i="23"/>
  <c r="N1167" i="23"/>
  <c r="M1167" i="23"/>
  <c r="L1167" i="23"/>
  <c r="K1167" i="23"/>
  <c r="P1166" i="23"/>
  <c r="O1166" i="23"/>
  <c r="N1166" i="23"/>
  <c r="M1166" i="23"/>
  <c r="L1166" i="23"/>
  <c r="K1166" i="23"/>
  <c r="P1165" i="23"/>
  <c r="O1165" i="23"/>
  <c r="N1165" i="23"/>
  <c r="M1165" i="23"/>
  <c r="L1165" i="23"/>
  <c r="K1165" i="23"/>
  <c r="P1164" i="23"/>
  <c r="O1164" i="23"/>
  <c r="N1164" i="23"/>
  <c r="M1164" i="23"/>
  <c r="L1164" i="23"/>
  <c r="K1164" i="23"/>
  <c r="P1163" i="23"/>
  <c r="O1163" i="23"/>
  <c r="N1163" i="23"/>
  <c r="M1163" i="23"/>
  <c r="L1163" i="23"/>
  <c r="K1163" i="23"/>
  <c r="P1162" i="23"/>
  <c r="O1162" i="23"/>
  <c r="N1162" i="23"/>
  <c r="M1162" i="23"/>
  <c r="L1162" i="23"/>
  <c r="K1162" i="23"/>
  <c r="P1161" i="23"/>
  <c r="O1161" i="23"/>
  <c r="N1161" i="23"/>
  <c r="M1161" i="23"/>
  <c r="L1161" i="23"/>
  <c r="K1161" i="23"/>
  <c r="P1160" i="23"/>
  <c r="O1160" i="23"/>
  <c r="N1160" i="23"/>
  <c r="M1160" i="23"/>
  <c r="L1160" i="23"/>
  <c r="K1160" i="23"/>
  <c r="P1159" i="23"/>
  <c r="O1159" i="23"/>
  <c r="N1159" i="23"/>
  <c r="M1159" i="23"/>
  <c r="L1159" i="23"/>
  <c r="K1159" i="23"/>
  <c r="P1158" i="23"/>
  <c r="O1158" i="23"/>
  <c r="N1158" i="23"/>
  <c r="M1158" i="23"/>
  <c r="L1158" i="23"/>
  <c r="K1158" i="23"/>
  <c r="P1157" i="23"/>
  <c r="O1157" i="23"/>
  <c r="N1157" i="23"/>
  <c r="M1157" i="23"/>
  <c r="L1157" i="23"/>
  <c r="K1157" i="23"/>
  <c r="P1156" i="23"/>
  <c r="O1156" i="23"/>
  <c r="N1156" i="23"/>
  <c r="M1156" i="23"/>
  <c r="L1156" i="23"/>
  <c r="K1156" i="23"/>
  <c r="P1155" i="23"/>
  <c r="O1155" i="23"/>
  <c r="N1155" i="23"/>
  <c r="M1155" i="23"/>
  <c r="L1155" i="23"/>
  <c r="K1155" i="23"/>
  <c r="P1154" i="23"/>
  <c r="O1154" i="23"/>
  <c r="N1154" i="23"/>
  <c r="M1154" i="23"/>
  <c r="L1154" i="23"/>
  <c r="K1154" i="23"/>
  <c r="P1153" i="23"/>
  <c r="O1153" i="23"/>
  <c r="N1153" i="23"/>
  <c r="M1153" i="23"/>
  <c r="L1153" i="23"/>
  <c r="K1153" i="23"/>
  <c r="P1152" i="23"/>
  <c r="O1152" i="23"/>
  <c r="N1152" i="23"/>
  <c r="M1152" i="23"/>
  <c r="L1152" i="23"/>
  <c r="K1152" i="23"/>
  <c r="P1151" i="23"/>
  <c r="O1151" i="23"/>
  <c r="N1151" i="23"/>
  <c r="M1151" i="23"/>
  <c r="L1151" i="23"/>
  <c r="K1151" i="23"/>
  <c r="P1150" i="23"/>
  <c r="O1150" i="23"/>
  <c r="N1150" i="23"/>
  <c r="M1150" i="23"/>
  <c r="L1150" i="23"/>
  <c r="K1150" i="23"/>
  <c r="P1149" i="23"/>
  <c r="O1149" i="23"/>
  <c r="N1149" i="23"/>
  <c r="M1149" i="23"/>
  <c r="L1149" i="23"/>
  <c r="K1149" i="23"/>
  <c r="P1148" i="23"/>
  <c r="O1148" i="23"/>
  <c r="N1148" i="23"/>
  <c r="M1148" i="23"/>
  <c r="L1148" i="23"/>
  <c r="K1148" i="23"/>
  <c r="P1147" i="23"/>
  <c r="O1147" i="23"/>
  <c r="N1147" i="23"/>
  <c r="M1147" i="23"/>
  <c r="L1147" i="23"/>
  <c r="K1147" i="23"/>
  <c r="P1146" i="23"/>
  <c r="O1146" i="23"/>
  <c r="N1146" i="23"/>
  <c r="M1146" i="23"/>
  <c r="L1146" i="23"/>
  <c r="K1146" i="23"/>
  <c r="P1145" i="23"/>
  <c r="O1145" i="23"/>
  <c r="N1145" i="23"/>
  <c r="M1145" i="23"/>
  <c r="L1145" i="23"/>
  <c r="K1145" i="23"/>
  <c r="P1144" i="23"/>
  <c r="O1144" i="23"/>
  <c r="N1144" i="23"/>
  <c r="M1144" i="23"/>
  <c r="L1144" i="23"/>
  <c r="K1144" i="23"/>
  <c r="P1143" i="23"/>
  <c r="O1143" i="23"/>
  <c r="N1143" i="23"/>
  <c r="M1143" i="23"/>
  <c r="L1143" i="23"/>
  <c r="K1143" i="23"/>
  <c r="P1142" i="23"/>
  <c r="O1142" i="23"/>
  <c r="N1142" i="23"/>
  <c r="M1142" i="23"/>
  <c r="L1142" i="23"/>
  <c r="K1142" i="23"/>
  <c r="P1141" i="23"/>
  <c r="O1141" i="23"/>
  <c r="N1141" i="23"/>
  <c r="M1141" i="23"/>
  <c r="L1141" i="23"/>
  <c r="K1141" i="23"/>
  <c r="P1140" i="23"/>
  <c r="O1140" i="23"/>
  <c r="N1140" i="23"/>
  <c r="M1140" i="23"/>
  <c r="L1140" i="23"/>
  <c r="K1140" i="23"/>
  <c r="P1139" i="23"/>
  <c r="O1139" i="23"/>
  <c r="N1139" i="23"/>
  <c r="M1139" i="23"/>
  <c r="L1139" i="23"/>
  <c r="K1139" i="23"/>
  <c r="P1138" i="23"/>
  <c r="O1138" i="23"/>
  <c r="N1138" i="23"/>
  <c r="M1138" i="23"/>
  <c r="L1138" i="23"/>
  <c r="K1138" i="23"/>
  <c r="P1137" i="23"/>
  <c r="O1137" i="23"/>
  <c r="N1137" i="23"/>
  <c r="M1137" i="23"/>
  <c r="L1137" i="23"/>
  <c r="K1137" i="23"/>
  <c r="P1136" i="23"/>
  <c r="O1136" i="23"/>
  <c r="N1136" i="23"/>
  <c r="M1136" i="23"/>
  <c r="L1136" i="23"/>
  <c r="K1136" i="23"/>
  <c r="P1135" i="23"/>
  <c r="O1135" i="23"/>
  <c r="N1135" i="23"/>
  <c r="M1135" i="23"/>
  <c r="L1135" i="23"/>
  <c r="K1135" i="23"/>
  <c r="P1134" i="23"/>
  <c r="O1134" i="23"/>
  <c r="N1134" i="23"/>
  <c r="M1134" i="23"/>
  <c r="L1134" i="23"/>
  <c r="K1134" i="23"/>
  <c r="P1133" i="23"/>
  <c r="O1133" i="23"/>
  <c r="N1133" i="23"/>
  <c r="M1133" i="23"/>
  <c r="L1133" i="23"/>
  <c r="K1133" i="23"/>
  <c r="P1132" i="23"/>
  <c r="O1132" i="23"/>
  <c r="N1132" i="23"/>
  <c r="M1132" i="23"/>
  <c r="L1132" i="23"/>
  <c r="K1132" i="23"/>
  <c r="P1131" i="23"/>
  <c r="O1131" i="23"/>
  <c r="N1131" i="23"/>
  <c r="M1131" i="23"/>
  <c r="L1131" i="23"/>
  <c r="K1131" i="23"/>
  <c r="P1130" i="23"/>
  <c r="O1130" i="23"/>
  <c r="N1130" i="23"/>
  <c r="M1130" i="23"/>
  <c r="L1130" i="23"/>
  <c r="K1130" i="23"/>
  <c r="P1129" i="23"/>
  <c r="O1129" i="23"/>
  <c r="N1129" i="23"/>
  <c r="M1129" i="23"/>
  <c r="L1129" i="23"/>
  <c r="K1129" i="23"/>
  <c r="P1128" i="23"/>
  <c r="O1128" i="23"/>
  <c r="N1128" i="23"/>
  <c r="M1128" i="23"/>
  <c r="L1128" i="23"/>
  <c r="K1128" i="23"/>
  <c r="P1127" i="23"/>
  <c r="O1127" i="23"/>
  <c r="N1127" i="23"/>
  <c r="M1127" i="23"/>
  <c r="L1127" i="23"/>
  <c r="K1127" i="23"/>
  <c r="P1126" i="23"/>
  <c r="O1126" i="23"/>
  <c r="N1126" i="23"/>
  <c r="M1126" i="23"/>
  <c r="L1126" i="23"/>
  <c r="K1126" i="23"/>
  <c r="P1125" i="23"/>
  <c r="O1125" i="23"/>
  <c r="N1125" i="23"/>
  <c r="M1125" i="23"/>
  <c r="L1125" i="23"/>
  <c r="K1125" i="23"/>
  <c r="P1124" i="23"/>
  <c r="O1124" i="23"/>
  <c r="N1124" i="23"/>
  <c r="M1124" i="23"/>
  <c r="L1124" i="23"/>
  <c r="K1124" i="23"/>
  <c r="P1123" i="23"/>
  <c r="O1123" i="23"/>
  <c r="N1123" i="23"/>
  <c r="M1123" i="23"/>
  <c r="L1123" i="23"/>
  <c r="K1123" i="23"/>
  <c r="P1122" i="23"/>
  <c r="O1122" i="23"/>
  <c r="N1122" i="23"/>
  <c r="M1122" i="23"/>
  <c r="L1122" i="23"/>
  <c r="K1122" i="23"/>
  <c r="P1121" i="23"/>
  <c r="O1121" i="23"/>
  <c r="N1121" i="23"/>
  <c r="M1121" i="23"/>
  <c r="L1121" i="23"/>
  <c r="K1121" i="23"/>
  <c r="P1120" i="23"/>
  <c r="O1120" i="23"/>
  <c r="N1120" i="23"/>
  <c r="M1120" i="23"/>
  <c r="L1120" i="23"/>
  <c r="K1120" i="23"/>
  <c r="P1119" i="23"/>
  <c r="O1119" i="23"/>
  <c r="N1119" i="23"/>
  <c r="M1119" i="23"/>
  <c r="L1119" i="23"/>
  <c r="K1119" i="23"/>
  <c r="P1118" i="23"/>
  <c r="O1118" i="23"/>
  <c r="N1118" i="23"/>
  <c r="M1118" i="23"/>
  <c r="L1118" i="23"/>
  <c r="K1118" i="23"/>
  <c r="P1117" i="23"/>
  <c r="O1117" i="23"/>
  <c r="N1117" i="23"/>
  <c r="M1117" i="23"/>
  <c r="L1117" i="23"/>
  <c r="K1117" i="23"/>
  <c r="P1116" i="23"/>
  <c r="O1116" i="23"/>
  <c r="N1116" i="23"/>
  <c r="M1116" i="23"/>
  <c r="L1116" i="23"/>
  <c r="K1116" i="23"/>
  <c r="P1115" i="23"/>
  <c r="O1115" i="23"/>
  <c r="N1115" i="23"/>
  <c r="M1115" i="23"/>
  <c r="L1115" i="23"/>
  <c r="K1115" i="23"/>
  <c r="P1114" i="23"/>
  <c r="O1114" i="23"/>
  <c r="N1114" i="23"/>
  <c r="M1114" i="23"/>
  <c r="L1114" i="23"/>
  <c r="K1114" i="23"/>
  <c r="P1113" i="23"/>
  <c r="O1113" i="23"/>
  <c r="N1113" i="23"/>
  <c r="M1113" i="23"/>
  <c r="L1113" i="23"/>
  <c r="K1113" i="23"/>
  <c r="P1112" i="23"/>
  <c r="O1112" i="23"/>
  <c r="N1112" i="23"/>
  <c r="M1112" i="23"/>
  <c r="L1112" i="23"/>
  <c r="K1112" i="23"/>
  <c r="P1111" i="23"/>
  <c r="O1111" i="23"/>
  <c r="N1111" i="23"/>
  <c r="M1111" i="23"/>
  <c r="L1111" i="23"/>
  <c r="K1111" i="23"/>
  <c r="P1110" i="23"/>
  <c r="O1110" i="23"/>
  <c r="N1110" i="23"/>
  <c r="M1110" i="23"/>
  <c r="L1110" i="23"/>
  <c r="K1110" i="23"/>
  <c r="P1109" i="23"/>
  <c r="O1109" i="23"/>
  <c r="N1109" i="23"/>
  <c r="M1109" i="23"/>
  <c r="L1109" i="23"/>
  <c r="K1109" i="23"/>
  <c r="P1108" i="23"/>
  <c r="O1108" i="23"/>
  <c r="N1108" i="23"/>
  <c r="M1108" i="23"/>
  <c r="L1108" i="23"/>
  <c r="K1108" i="23"/>
  <c r="P1107" i="23"/>
  <c r="O1107" i="23"/>
  <c r="N1107" i="23"/>
  <c r="M1107" i="23"/>
  <c r="L1107" i="23"/>
  <c r="K1107" i="23"/>
  <c r="P1106" i="23"/>
  <c r="O1106" i="23"/>
  <c r="N1106" i="23"/>
  <c r="M1106" i="23"/>
  <c r="L1106" i="23"/>
  <c r="K1106" i="23"/>
  <c r="P1105" i="23"/>
  <c r="O1105" i="23"/>
  <c r="N1105" i="23"/>
  <c r="M1105" i="23"/>
  <c r="L1105" i="23"/>
  <c r="K1105" i="23"/>
  <c r="P1104" i="23"/>
  <c r="O1104" i="23"/>
  <c r="N1104" i="23"/>
  <c r="M1104" i="23"/>
  <c r="L1104" i="23"/>
  <c r="K1104" i="23"/>
  <c r="P1103" i="23"/>
  <c r="O1103" i="23"/>
  <c r="N1103" i="23"/>
  <c r="M1103" i="23"/>
  <c r="L1103" i="23"/>
  <c r="K1103" i="23"/>
  <c r="P1102" i="23"/>
  <c r="O1102" i="23"/>
  <c r="N1102" i="23"/>
  <c r="M1102" i="23"/>
  <c r="L1102" i="23"/>
  <c r="K1102" i="23"/>
  <c r="P1101" i="23"/>
  <c r="O1101" i="23"/>
  <c r="N1101" i="23"/>
  <c r="M1101" i="23"/>
  <c r="L1101" i="23"/>
  <c r="K1101" i="23"/>
  <c r="P1100" i="23"/>
  <c r="O1100" i="23"/>
  <c r="N1100" i="23"/>
  <c r="M1100" i="23"/>
  <c r="L1100" i="23"/>
  <c r="K1100" i="23"/>
  <c r="P1099" i="23"/>
  <c r="O1099" i="23"/>
  <c r="N1099" i="23"/>
  <c r="M1099" i="23"/>
  <c r="L1099" i="23"/>
  <c r="K1099" i="23"/>
  <c r="P1098" i="23"/>
  <c r="O1098" i="23"/>
  <c r="N1098" i="23"/>
  <c r="M1098" i="23"/>
  <c r="L1098" i="23"/>
  <c r="K1098" i="23"/>
  <c r="P1097" i="23"/>
  <c r="O1097" i="23"/>
  <c r="N1097" i="23"/>
  <c r="M1097" i="23"/>
  <c r="L1097" i="23"/>
  <c r="K1097" i="23"/>
  <c r="P1096" i="23"/>
  <c r="O1096" i="23"/>
  <c r="N1096" i="23"/>
  <c r="M1096" i="23"/>
  <c r="L1096" i="23"/>
  <c r="K1096" i="23"/>
  <c r="P1095" i="23"/>
  <c r="O1095" i="23"/>
  <c r="N1095" i="23"/>
  <c r="M1095" i="23"/>
  <c r="L1095" i="23"/>
  <c r="K1095" i="23"/>
  <c r="P1094" i="23"/>
  <c r="O1094" i="23"/>
  <c r="N1094" i="23"/>
  <c r="M1094" i="23"/>
  <c r="L1094" i="23"/>
  <c r="K1094" i="23"/>
  <c r="P1093" i="23"/>
  <c r="O1093" i="23"/>
  <c r="N1093" i="23"/>
  <c r="M1093" i="23"/>
  <c r="L1093" i="23"/>
  <c r="K1093" i="23"/>
  <c r="P1092" i="23"/>
  <c r="O1092" i="23"/>
  <c r="N1092" i="23"/>
  <c r="M1092" i="23"/>
  <c r="L1092" i="23"/>
  <c r="K1092" i="23"/>
  <c r="P1091" i="23"/>
  <c r="O1091" i="23"/>
  <c r="N1091" i="23"/>
  <c r="M1091" i="23"/>
  <c r="L1091" i="23"/>
  <c r="K1091" i="23"/>
  <c r="P1090" i="23"/>
  <c r="O1090" i="23"/>
  <c r="N1090" i="23"/>
  <c r="M1090" i="23"/>
  <c r="L1090" i="23"/>
  <c r="K1090" i="23"/>
  <c r="P1089" i="23"/>
  <c r="O1089" i="23"/>
  <c r="N1089" i="23"/>
  <c r="M1089" i="23"/>
  <c r="L1089" i="23"/>
  <c r="K1089" i="23"/>
  <c r="P1088" i="23"/>
  <c r="O1088" i="23"/>
  <c r="N1088" i="23"/>
  <c r="M1088" i="23"/>
  <c r="L1088" i="23"/>
  <c r="K1088" i="23"/>
  <c r="P1087" i="23"/>
  <c r="O1087" i="23"/>
  <c r="N1087" i="23"/>
  <c r="M1087" i="23"/>
  <c r="L1087" i="23"/>
  <c r="K1087" i="23"/>
  <c r="P1086" i="23"/>
  <c r="O1086" i="23"/>
  <c r="N1086" i="23"/>
  <c r="M1086" i="23"/>
  <c r="L1086" i="23"/>
  <c r="K1086" i="23"/>
  <c r="P1085" i="23"/>
  <c r="O1085" i="23"/>
  <c r="N1085" i="23"/>
  <c r="M1085" i="23"/>
  <c r="L1085" i="23"/>
  <c r="K1085" i="23"/>
  <c r="P1084" i="23"/>
  <c r="O1084" i="23"/>
  <c r="N1084" i="23"/>
  <c r="M1084" i="23"/>
  <c r="L1084" i="23"/>
  <c r="K1084" i="23"/>
  <c r="P1083" i="23"/>
  <c r="O1083" i="23"/>
  <c r="N1083" i="23"/>
  <c r="M1083" i="23"/>
  <c r="L1083" i="23"/>
  <c r="K1083" i="23"/>
  <c r="P1082" i="23"/>
  <c r="O1082" i="23"/>
  <c r="N1082" i="23"/>
  <c r="M1082" i="23"/>
  <c r="L1082" i="23"/>
  <c r="K1082" i="23"/>
  <c r="P1081" i="23"/>
  <c r="O1081" i="23"/>
  <c r="N1081" i="23"/>
  <c r="M1081" i="23"/>
  <c r="L1081" i="23"/>
  <c r="K1081" i="23"/>
  <c r="P1080" i="23"/>
  <c r="O1080" i="23"/>
  <c r="N1080" i="23"/>
  <c r="M1080" i="23"/>
  <c r="L1080" i="23"/>
  <c r="K1080" i="23"/>
  <c r="P1079" i="23"/>
  <c r="O1079" i="23"/>
  <c r="N1079" i="23"/>
  <c r="M1079" i="23"/>
  <c r="L1079" i="23"/>
  <c r="K1079" i="23"/>
  <c r="P1078" i="23"/>
  <c r="O1078" i="23"/>
  <c r="N1078" i="23"/>
  <c r="M1078" i="23"/>
  <c r="L1078" i="23"/>
  <c r="K1078" i="23"/>
  <c r="P1077" i="23"/>
  <c r="O1077" i="23"/>
  <c r="N1077" i="23"/>
  <c r="M1077" i="23"/>
  <c r="L1077" i="23"/>
  <c r="K1077" i="23"/>
  <c r="P1076" i="23"/>
  <c r="O1076" i="23"/>
  <c r="N1076" i="23"/>
  <c r="M1076" i="23"/>
  <c r="L1076" i="23"/>
  <c r="K1076" i="23"/>
  <c r="P1075" i="23"/>
  <c r="O1075" i="23"/>
  <c r="N1075" i="23"/>
  <c r="M1075" i="23"/>
  <c r="L1075" i="23"/>
  <c r="K1075" i="23"/>
  <c r="P1074" i="23"/>
  <c r="O1074" i="23"/>
  <c r="N1074" i="23"/>
  <c r="M1074" i="23"/>
  <c r="L1074" i="23"/>
  <c r="K1074" i="23"/>
  <c r="P1073" i="23"/>
  <c r="O1073" i="23"/>
  <c r="N1073" i="23"/>
  <c r="M1073" i="23"/>
  <c r="L1073" i="23"/>
  <c r="K1073" i="23"/>
  <c r="P1072" i="23"/>
  <c r="O1072" i="23"/>
  <c r="N1072" i="23"/>
  <c r="M1072" i="23"/>
  <c r="L1072" i="23"/>
  <c r="K1072" i="23"/>
  <c r="P1071" i="23"/>
  <c r="O1071" i="23"/>
  <c r="N1071" i="23"/>
  <c r="M1071" i="23"/>
  <c r="L1071" i="23"/>
  <c r="K1071" i="23"/>
  <c r="P1070" i="23"/>
  <c r="O1070" i="23"/>
  <c r="N1070" i="23"/>
  <c r="M1070" i="23"/>
  <c r="L1070" i="23"/>
  <c r="K1070" i="23"/>
  <c r="P1069" i="23"/>
  <c r="O1069" i="23"/>
  <c r="N1069" i="23"/>
  <c r="M1069" i="23"/>
  <c r="L1069" i="23"/>
  <c r="K1069" i="23"/>
  <c r="P1068" i="23"/>
  <c r="O1068" i="23"/>
  <c r="N1068" i="23"/>
  <c r="M1068" i="23"/>
  <c r="L1068" i="23"/>
  <c r="K1068" i="23"/>
  <c r="P1067" i="23"/>
  <c r="O1067" i="23"/>
  <c r="N1067" i="23"/>
  <c r="M1067" i="23"/>
  <c r="L1067" i="23"/>
  <c r="K1067" i="23"/>
  <c r="P1066" i="23"/>
  <c r="O1066" i="23"/>
  <c r="N1066" i="23"/>
  <c r="M1066" i="23"/>
  <c r="L1066" i="23"/>
  <c r="K1066" i="23"/>
  <c r="P1065" i="23"/>
  <c r="O1065" i="23"/>
  <c r="N1065" i="23"/>
  <c r="M1065" i="23"/>
  <c r="L1065" i="23"/>
  <c r="K1065" i="23"/>
  <c r="P1064" i="23"/>
  <c r="O1064" i="23"/>
  <c r="N1064" i="23"/>
  <c r="M1064" i="23"/>
  <c r="L1064" i="23"/>
  <c r="K1064" i="23"/>
  <c r="P1063" i="23"/>
  <c r="O1063" i="23"/>
  <c r="N1063" i="23"/>
  <c r="M1063" i="23"/>
  <c r="L1063" i="23"/>
  <c r="K1063" i="23"/>
  <c r="P1062" i="23"/>
  <c r="O1062" i="23"/>
  <c r="N1062" i="23"/>
  <c r="M1062" i="23"/>
  <c r="L1062" i="23"/>
  <c r="K1062" i="23"/>
  <c r="P1061" i="23"/>
  <c r="O1061" i="23"/>
  <c r="N1061" i="23"/>
  <c r="M1061" i="23"/>
  <c r="L1061" i="23"/>
  <c r="K1061" i="23"/>
  <c r="P1060" i="23"/>
  <c r="O1060" i="23"/>
  <c r="N1060" i="23"/>
  <c r="M1060" i="23"/>
  <c r="L1060" i="23"/>
  <c r="K1060" i="23"/>
  <c r="P1059" i="23"/>
  <c r="O1059" i="23"/>
  <c r="N1059" i="23"/>
  <c r="M1059" i="23"/>
  <c r="L1059" i="23"/>
  <c r="K1059" i="23"/>
  <c r="P1058" i="23"/>
  <c r="O1058" i="23"/>
  <c r="N1058" i="23"/>
  <c r="M1058" i="23"/>
  <c r="L1058" i="23"/>
  <c r="K1058" i="23"/>
  <c r="P1057" i="23"/>
  <c r="O1057" i="23"/>
  <c r="N1057" i="23"/>
  <c r="M1057" i="23"/>
  <c r="L1057" i="23"/>
  <c r="K1057" i="23"/>
  <c r="P1056" i="23"/>
  <c r="O1056" i="23"/>
  <c r="N1056" i="23"/>
  <c r="M1056" i="23"/>
  <c r="L1056" i="23"/>
  <c r="K1056" i="23"/>
  <c r="P1055" i="23"/>
  <c r="O1055" i="23"/>
  <c r="N1055" i="23"/>
  <c r="M1055" i="23"/>
  <c r="L1055" i="23"/>
  <c r="K1055" i="23"/>
  <c r="P1054" i="23"/>
  <c r="O1054" i="23"/>
  <c r="N1054" i="23"/>
  <c r="M1054" i="23"/>
  <c r="L1054" i="23"/>
  <c r="K1054" i="23"/>
  <c r="P1053" i="23"/>
  <c r="O1053" i="23"/>
  <c r="N1053" i="23"/>
  <c r="M1053" i="23"/>
  <c r="L1053" i="23"/>
  <c r="K1053" i="23"/>
  <c r="P1052" i="23"/>
  <c r="O1052" i="23"/>
  <c r="N1052" i="23"/>
  <c r="M1052" i="23"/>
  <c r="L1052" i="23"/>
  <c r="K1052" i="23"/>
  <c r="P1051" i="23"/>
  <c r="O1051" i="23"/>
  <c r="N1051" i="23"/>
  <c r="M1051" i="23"/>
  <c r="L1051" i="23"/>
  <c r="K1051" i="23"/>
  <c r="P1050" i="23"/>
  <c r="O1050" i="23"/>
  <c r="N1050" i="23"/>
  <c r="M1050" i="23"/>
  <c r="L1050" i="23"/>
  <c r="K1050" i="23"/>
  <c r="P1049" i="23"/>
  <c r="O1049" i="23"/>
  <c r="N1049" i="23"/>
  <c r="M1049" i="23"/>
  <c r="L1049" i="23"/>
  <c r="K1049" i="23"/>
  <c r="P1048" i="23"/>
  <c r="O1048" i="23"/>
  <c r="N1048" i="23"/>
  <c r="M1048" i="23"/>
  <c r="L1048" i="23"/>
  <c r="K1048" i="23"/>
  <c r="P1047" i="23"/>
  <c r="O1047" i="23"/>
  <c r="N1047" i="23"/>
  <c r="M1047" i="23"/>
  <c r="L1047" i="23"/>
  <c r="K1047" i="23"/>
  <c r="P1046" i="23"/>
  <c r="O1046" i="23"/>
  <c r="N1046" i="23"/>
  <c r="M1046" i="23"/>
  <c r="L1046" i="23"/>
  <c r="K1046" i="23"/>
  <c r="P1045" i="23"/>
  <c r="O1045" i="23"/>
  <c r="N1045" i="23"/>
  <c r="M1045" i="23"/>
  <c r="L1045" i="23"/>
  <c r="K1045" i="23"/>
  <c r="P1044" i="23"/>
  <c r="O1044" i="23"/>
  <c r="N1044" i="23"/>
  <c r="M1044" i="23"/>
  <c r="L1044" i="23"/>
  <c r="K1044" i="23"/>
  <c r="P1043" i="23"/>
  <c r="O1043" i="23"/>
  <c r="N1043" i="23"/>
  <c r="M1043" i="23"/>
  <c r="L1043" i="23"/>
  <c r="K1043" i="23"/>
  <c r="P1042" i="23"/>
  <c r="O1042" i="23"/>
  <c r="N1042" i="23"/>
  <c r="M1042" i="23"/>
  <c r="L1042" i="23"/>
  <c r="K1042" i="23"/>
  <c r="P1041" i="23"/>
  <c r="O1041" i="23"/>
  <c r="N1041" i="23"/>
  <c r="M1041" i="23"/>
  <c r="L1041" i="23"/>
  <c r="K1041" i="23"/>
  <c r="P1040" i="23"/>
  <c r="O1040" i="23"/>
  <c r="N1040" i="23"/>
  <c r="M1040" i="23"/>
  <c r="L1040" i="23"/>
  <c r="K1040" i="23"/>
  <c r="P1039" i="23"/>
  <c r="O1039" i="23"/>
  <c r="N1039" i="23"/>
  <c r="M1039" i="23"/>
  <c r="L1039" i="23"/>
  <c r="K1039" i="23"/>
  <c r="P1038" i="23"/>
  <c r="O1038" i="23"/>
  <c r="N1038" i="23"/>
  <c r="M1038" i="23"/>
  <c r="L1038" i="23"/>
  <c r="K1038" i="23"/>
  <c r="P1037" i="23"/>
  <c r="O1037" i="23"/>
  <c r="N1037" i="23"/>
  <c r="M1037" i="23"/>
  <c r="L1037" i="23"/>
  <c r="K1037" i="23"/>
  <c r="P1036" i="23"/>
  <c r="O1036" i="23"/>
  <c r="N1036" i="23"/>
  <c r="M1036" i="23"/>
  <c r="L1036" i="23"/>
  <c r="K1036" i="23"/>
  <c r="P1035" i="23"/>
  <c r="O1035" i="23"/>
  <c r="N1035" i="23"/>
  <c r="M1035" i="23"/>
  <c r="L1035" i="23"/>
  <c r="K1035" i="23"/>
  <c r="P1034" i="23"/>
  <c r="O1034" i="23"/>
  <c r="N1034" i="23"/>
  <c r="M1034" i="23"/>
  <c r="L1034" i="23"/>
  <c r="K1034" i="23"/>
  <c r="P1033" i="23"/>
  <c r="O1033" i="23"/>
  <c r="N1033" i="23"/>
  <c r="M1033" i="23"/>
  <c r="L1033" i="23"/>
  <c r="K1033" i="23"/>
  <c r="P1032" i="23"/>
  <c r="O1032" i="23"/>
  <c r="N1032" i="23"/>
  <c r="M1032" i="23"/>
  <c r="L1032" i="23"/>
  <c r="K1032" i="23"/>
  <c r="P1031" i="23"/>
  <c r="O1031" i="23"/>
  <c r="N1031" i="23"/>
  <c r="M1031" i="23"/>
  <c r="L1031" i="23"/>
  <c r="K1031" i="23"/>
  <c r="P1030" i="23"/>
  <c r="O1030" i="23"/>
  <c r="N1030" i="23"/>
  <c r="M1030" i="23"/>
  <c r="L1030" i="23"/>
  <c r="K1030" i="23"/>
  <c r="P1029" i="23"/>
  <c r="O1029" i="23"/>
  <c r="N1029" i="23"/>
  <c r="M1029" i="23"/>
  <c r="L1029" i="23"/>
  <c r="K1029" i="23"/>
  <c r="P1028" i="23"/>
  <c r="O1028" i="23"/>
  <c r="N1028" i="23"/>
  <c r="M1028" i="23"/>
  <c r="L1028" i="23"/>
  <c r="K1028" i="23"/>
  <c r="P1027" i="23"/>
  <c r="O1027" i="23"/>
  <c r="N1027" i="23"/>
  <c r="M1027" i="23"/>
  <c r="L1027" i="23"/>
  <c r="K1027" i="23"/>
  <c r="P1026" i="23"/>
  <c r="O1026" i="23"/>
  <c r="N1026" i="23"/>
  <c r="M1026" i="23"/>
  <c r="L1026" i="23"/>
  <c r="K1026" i="23"/>
  <c r="P1025" i="23"/>
  <c r="O1025" i="23"/>
  <c r="N1025" i="23"/>
  <c r="M1025" i="23"/>
  <c r="L1025" i="23"/>
  <c r="K1025" i="23"/>
  <c r="P1024" i="23"/>
  <c r="O1024" i="23"/>
  <c r="N1024" i="23"/>
  <c r="M1024" i="23"/>
  <c r="L1024" i="23"/>
  <c r="K1024" i="23"/>
  <c r="P1023" i="23"/>
  <c r="O1023" i="23"/>
  <c r="N1023" i="23"/>
  <c r="M1023" i="23"/>
  <c r="L1023" i="23"/>
  <c r="K1023" i="23"/>
  <c r="P1022" i="23"/>
  <c r="O1022" i="23"/>
  <c r="N1022" i="23"/>
  <c r="M1022" i="23"/>
  <c r="L1022" i="23"/>
  <c r="K1022" i="23"/>
  <c r="P1021" i="23"/>
  <c r="O1021" i="23"/>
  <c r="N1021" i="23"/>
  <c r="M1021" i="23"/>
  <c r="L1021" i="23"/>
  <c r="K1021" i="23"/>
  <c r="P1020" i="23"/>
  <c r="O1020" i="23"/>
  <c r="N1020" i="23"/>
  <c r="M1020" i="23"/>
  <c r="L1020" i="23"/>
  <c r="K1020" i="23"/>
  <c r="P1019" i="23"/>
  <c r="O1019" i="23"/>
  <c r="N1019" i="23"/>
  <c r="M1019" i="23"/>
  <c r="L1019" i="23"/>
  <c r="K1019" i="23"/>
  <c r="P1018" i="23"/>
  <c r="O1018" i="23"/>
  <c r="N1018" i="23"/>
  <c r="M1018" i="23"/>
  <c r="L1018" i="23"/>
  <c r="K1018" i="23"/>
  <c r="P1017" i="23"/>
  <c r="O1017" i="23"/>
  <c r="N1017" i="23"/>
  <c r="M1017" i="23"/>
  <c r="L1017" i="23"/>
  <c r="K1017" i="23"/>
  <c r="P1016" i="23"/>
  <c r="O1016" i="23"/>
  <c r="N1016" i="23"/>
  <c r="M1016" i="23"/>
  <c r="L1016" i="23"/>
  <c r="K1016" i="23"/>
  <c r="P1015" i="23"/>
  <c r="O1015" i="23"/>
  <c r="N1015" i="23"/>
  <c r="M1015" i="23"/>
  <c r="L1015" i="23"/>
  <c r="K1015" i="23"/>
  <c r="P1014" i="23"/>
  <c r="O1014" i="23"/>
  <c r="N1014" i="23"/>
  <c r="M1014" i="23"/>
  <c r="L1014" i="23"/>
  <c r="K1014" i="23"/>
  <c r="P1013" i="23"/>
  <c r="O1013" i="23"/>
  <c r="N1013" i="23"/>
  <c r="M1013" i="23"/>
  <c r="L1013" i="23"/>
  <c r="K1013" i="23"/>
  <c r="P1012" i="23"/>
  <c r="O1012" i="23"/>
  <c r="N1012" i="23"/>
  <c r="M1012" i="23"/>
  <c r="L1012" i="23"/>
  <c r="K1012" i="23"/>
  <c r="P1011" i="23"/>
  <c r="O1011" i="23"/>
  <c r="N1011" i="23"/>
  <c r="M1011" i="23"/>
  <c r="L1011" i="23"/>
  <c r="K1011" i="23"/>
  <c r="P1010" i="23"/>
  <c r="O1010" i="23"/>
  <c r="N1010" i="23"/>
  <c r="M1010" i="23"/>
  <c r="L1010" i="23"/>
  <c r="K1010" i="23"/>
  <c r="P1009" i="23"/>
  <c r="O1009" i="23"/>
  <c r="N1009" i="23"/>
  <c r="M1009" i="23"/>
  <c r="L1009" i="23"/>
  <c r="K1009" i="23"/>
  <c r="P1008" i="23"/>
  <c r="O1008" i="23"/>
  <c r="N1008" i="23"/>
  <c r="M1008" i="23"/>
  <c r="L1008" i="23"/>
  <c r="K1008" i="23"/>
  <c r="P1007" i="23"/>
  <c r="O1007" i="23"/>
  <c r="N1007" i="23"/>
  <c r="M1007" i="23"/>
  <c r="L1007" i="23"/>
  <c r="K1007" i="23"/>
  <c r="P1006" i="23"/>
  <c r="O1006" i="23"/>
  <c r="N1006" i="23"/>
  <c r="M1006" i="23"/>
  <c r="L1006" i="23"/>
  <c r="K1006" i="23"/>
  <c r="P1005" i="23"/>
  <c r="O1005" i="23"/>
  <c r="N1005" i="23"/>
  <c r="M1005" i="23"/>
  <c r="L1005" i="23"/>
  <c r="K1005" i="23"/>
  <c r="P1004" i="23"/>
  <c r="O1004" i="23"/>
  <c r="N1004" i="23"/>
  <c r="M1004" i="23"/>
  <c r="L1004" i="23"/>
  <c r="K1004" i="23"/>
  <c r="P1003" i="23"/>
  <c r="O1003" i="23"/>
  <c r="N1003" i="23"/>
  <c r="M1003" i="23"/>
  <c r="L1003" i="23"/>
  <c r="K1003" i="23"/>
  <c r="P1002" i="23"/>
  <c r="O1002" i="23"/>
  <c r="N1002" i="23"/>
  <c r="M1002" i="23"/>
  <c r="L1002" i="23"/>
  <c r="K1002" i="23"/>
  <c r="P1001" i="23"/>
  <c r="O1001" i="23"/>
  <c r="N1001" i="23"/>
  <c r="M1001" i="23"/>
  <c r="L1001" i="23"/>
  <c r="K1001" i="23"/>
  <c r="P1000" i="23"/>
  <c r="O1000" i="23"/>
  <c r="N1000" i="23"/>
  <c r="M1000" i="23"/>
  <c r="L1000" i="23"/>
  <c r="K1000" i="23"/>
  <c r="P999" i="23"/>
  <c r="O999" i="23"/>
  <c r="N999" i="23"/>
  <c r="M999" i="23"/>
  <c r="L999" i="23"/>
  <c r="K999" i="23"/>
  <c r="P998" i="23"/>
  <c r="O998" i="23"/>
  <c r="N998" i="23"/>
  <c r="M998" i="23"/>
  <c r="L998" i="23"/>
  <c r="K998" i="23"/>
  <c r="P997" i="23"/>
  <c r="O997" i="23"/>
  <c r="N997" i="23"/>
  <c r="M997" i="23"/>
  <c r="L997" i="23"/>
  <c r="K997" i="23"/>
  <c r="P996" i="23"/>
  <c r="O996" i="23"/>
  <c r="N996" i="23"/>
  <c r="M996" i="23"/>
  <c r="L996" i="23"/>
  <c r="K996" i="23"/>
  <c r="P995" i="23"/>
  <c r="O995" i="23"/>
  <c r="N995" i="23"/>
  <c r="M995" i="23"/>
  <c r="L995" i="23"/>
  <c r="K995" i="23"/>
  <c r="P994" i="23"/>
  <c r="O994" i="23"/>
  <c r="N994" i="23"/>
  <c r="M994" i="23"/>
  <c r="L994" i="23"/>
  <c r="K994" i="23"/>
  <c r="P993" i="23"/>
  <c r="O993" i="23"/>
  <c r="N993" i="23"/>
  <c r="M993" i="23"/>
  <c r="L993" i="23"/>
  <c r="K993" i="23"/>
  <c r="P992" i="23"/>
  <c r="O992" i="23"/>
  <c r="N992" i="23"/>
  <c r="M992" i="23"/>
  <c r="L992" i="23"/>
  <c r="K992" i="23"/>
  <c r="P991" i="23"/>
  <c r="O991" i="23"/>
  <c r="N991" i="23"/>
  <c r="M991" i="23"/>
  <c r="L991" i="23"/>
  <c r="K991" i="23"/>
  <c r="P990" i="23"/>
  <c r="O990" i="23"/>
  <c r="N990" i="23"/>
  <c r="M990" i="23"/>
  <c r="L990" i="23"/>
  <c r="K990" i="23"/>
  <c r="P989" i="23"/>
  <c r="O989" i="23"/>
  <c r="N989" i="23"/>
  <c r="M989" i="23"/>
  <c r="L989" i="23"/>
  <c r="K989" i="23"/>
  <c r="P988" i="23"/>
  <c r="O988" i="23"/>
  <c r="N988" i="23"/>
  <c r="M988" i="23"/>
  <c r="L988" i="23"/>
  <c r="K988" i="23"/>
  <c r="P987" i="23"/>
  <c r="O987" i="23"/>
  <c r="N987" i="23"/>
  <c r="M987" i="23"/>
  <c r="L987" i="23"/>
  <c r="K987" i="23"/>
  <c r="P986" i="23"/>
  <c r="O986" i="23"/>
  <c r="N986" i="23"/>
  <c r="M986" i="23"/>
  <c r="L986" i="23"/>
  <c r="K986" i="23"/>
  <c r="P985" i="23"/>
  <c r="O985" i="23"/>
  <c r="N985" i="23"/>
  <c r="M985" i="23"/>
  <c r="L985" i="23"/>
  <c r="K985" i="23"/>
  <c r="P984" i="23"/>
  <c r="O984" i="23"/>
  <c r="N984" i="23"/>
  <c r="M984" i="23"/>
  <c r="L984" i="23"/>
  <c r="K984" i="23"/>
  <c r="P983" i="23"/>
  <c r="O983" i="23"/>
  <c r="N983" i="23"/>
  <c r="M983" i="23"/>
  <c r="L983" i="23"/>
  <c r="K983" i="23"/>
  <c r="P982" i="23"/>
  <c r="O982" i="23"/>
  <c r="N982" i="23"/>
  <c r="M982" i="23"/>
  <c r="L982" i="23"/>
  <c r="K982" i="23"/>
  <c r="P981" i="23"/>
  <c r="O981" i="23"/>
  <c r="N981" i="23"/>
  <c r="M981" i="23"/>
  <c r="L981" i="23"/>
  <c r="K981" i="23"/>
  <c r="P980" i="23"/>
  <c r="O980" i="23"/>
  <c r="N980" i="23"/>
  <c r="M980" i="23"/>
  <c r="L980" i="23"/>
  <c r="K980" i="23"/>
  <c r="P979" i="23"/>
  <c r="O979" i="23"/>
  <c r="N979" i="23"/>
  <c r="M979" i="23"/>
  <c r="L979" i="23"/>
  <c r="K979" i="23"/>
  <c r="P978" i="23"/>
  <c r="O978" i="23"/>
  <c r="N978" i="23"/>
  <c r="M978" i="23"/>
  <c r="L978" i="23"/>
  <c r="K978" i="23"/>
  <c r="P977" i="23"/>
  <c r="O977" i="23"/>
  <c r="N977" i="23"/>
  <c r="M977" i="23"/>
  <c r="L977" i="23"/>
  <c r="K977" i="23"/>
  <c r="P976" i="23"/>
  <c r="O976" i="23"/>
  <c r="N976" i="23"/>
  <c r="M976" i="23"/>
  <c r="L976" i="23"/>
  <c r="K976" i="23"/>
  <c r="P975" i="23"/>
  <c r="O975" i="23"/>
  <c r="N975" i="23"/>
  <c r="M975" i="23"/>
  <c r="L975" i="23"/>
  <c r="K975" i="23"/>
  <c r="P974" i="23"/>
  <c r="O974" i="23"/>
  <c r="N974" i="23"/>
  <c r="M974" i="23"/>
  <c r="L974" i="23"/>
  <c r="K974" i="23"/>
  <c r="P973" i="23"/>
  <c r="O973" i="23"/>
  <c r="N973" i="23"/>
  <c r="M973" i="23"/>
  <c r="L973" i="23"/>
  <c r="K973" i="23"/>
  <c r="P972" i="23"/>
  <c r="O972" i="23"/>
  <c r="N972" i="23"/>
  <c r="M972" i="23"/>
  <c r="L972" i="23"/>
  <c r="K972" i="23"/>
  <c r="P971" i="23"/>
  <c r="O971" i="23"/>
  <c r="N971" i="23"/>
  <c r="M971" i="23"/>
  <c r="L971" i="23"/>
  <c r="K971" i="23"/>
  <c r="P970" i="23"/>
  <c r="O970" i="23"/>
  <c r="N970" i="23"/>
  <c r="M970" i="23"/>
  <c r="L970" i="23"/>
  <c r="K970" i="23"/>
  <c r="P969" i="23"/>
  <c r="O969" i="23"/>
  <c r="N969" i="23"/>
  <c r="M969" i="23"/>
  <c r="L969" i="23"/>
  <c r="K969" i="23"/>
  <c r="P968" i="23"/>
  <c r="O968" i="23"/>
  <c r="N968" i="23"/>
  <c r="M968" i="23"/>
  <c r="L968" i="23"/>
  <c r="K968" i="23"/>
  <c r="P967" i="23"/>
  <c r="O967" i="23"/>
  <c r="N967" i="23"/>
  <c r="M967" i="23"/>
  <c r="L967" i="23"/>
  <c r="K967" i="23"/>
  <c r="P966" i="23"/>
  <c r="O966" i="23"/>
  <c r="N966" i="23"/>
  <c r="M966" i="23"/>
  <c r="L966" i="23"/>
  <c r="K966" i="23"/>
  <c r="P965" i="23"/>
  <c r="O965" i="23"/>
  <c r="N965" i="23"/>
  <c r="M965" i="23"/>
  <c r="L965" i="23"/>
  <c r="K965" i="23"/>
  <c r="P964" i="23"/>
  <c r="O964" i="23"/>
  <c r="N964" i="23"/>
  <c r="M964" i="23"/>
  <c r="L964" i="23"/>
  <c r="K964" i="23"/>
  <c r="P963" i="23"/>
  <c r="O963" i="23"/>
  <c r="N963" i="23"/>
  <c r="M963" i="23"/>
  <c r="L963" i="23"/>
  <c r="K963" i="23"/>
  <c r="P962" i="23"/>
  <c r="O962" i="23"/>
  <c r="N962" i="23"/>
  <c r="M962" i="23"/>
  <c r="L962" i="23"/>
  <c r="K962" i="23"/>
  <c r="P961" i="23"/>
  <c r="O961" i="23"/>
  <c r="N961" i="23"/>
  <c r="M961" i="23"/>
  <c r="L961" i="23"/>
  <c r="K961" i="23"/>
  <c r="P960" i="23"/>
  <c r="O960" i="23"/>
  <c r="N960" i="23"/>
  <c r="M960" i="23"/>
  <c r="L960" i="23"/>
  <c r="K960" i="23"/>
  <c r="P959" i="23"/>
  <c r="O959" i="23"/>
  <c r="N959" i="23"/>
  <c r="M959" i="23"/>
  <c r="L959" i="23"/>
  <c r="K959" i="23"/>
  <c r="P958" i="23"/>
  <c r="O958" i="23"/>
  <c r="N958" i="23"/>
  <c r="M958" i="23"/>
  <c r="L958" i="23"/>
  <c r="K958" i="23"/>
  <c r="P957" i="23"/>
  <c r="O957" i="23"/>
  <c r="N957" i="23"/>
  <c r="M957" i="23"/>
  <c r="L957" i="23"/>
  <c r="K957" i="23"/>
  <c r="P956" i="23"/>
  <c r="O956" i="23"/>
  <c r="N956" i="23"/>
  <c r="M956" i="23"/>
  <c r="L956" i="23"/>
  <c r="K956" i="23"/>
  <c r="P955" i="23"/>
  <c r="O955" i="23"/>
  <c r="N955" i="23"/>
  <c r="M955" i="23"/>
  <c r="L955" i="23"/>
  <c r="K955" i="23"/>
  <c r="P954" i="23"/>
  <c r="O954" i="23"/>
  <c r="N954" i="23"/>
  <c r="M954" i="23"/>
  <c r="L954" i="23"/>
  <c r="K954" i="23"/>
  <c r="P953" i="23"/>
  <c r="O953" i="23"/>
  <c r="N953" i="23"/>
  <c r="M953" i="23"/>
  <c r="L953" i="23"/>
  <c r="K953" i="23"/>
  <c r="P952" i="23"/>
  <c r="O952" i="23"/>
  <c r="N952" i="23"/>
  <c r="M952" i="23"/>
  <c r="L952" i="23"/>
  <c r="K952" i="23"/>
  <c r="P951" i="23"/>
  <c r="O951" i="23"/>
  <c r="N951" i="23"/>
  <c r="M951" i="23"/>
  <c r="L951" i="23"/>
  <c r="K951" i="23"/>
  <c r="P950" i="23"/>
  <c r="O950" i="23"/>
  <c r="N950" i="23"/>
  <c r="M950" i="23"/>
  <c r="L950" i="23"/>
  <c r="K950" i="23"/>
  <c r="P949" i="23"/>
  <c r="O949" i="23"/>
  <c r="N949" i="23"/>
  <c r="M949" i="23"/>
  <c r="L949" i="23"/>
  <c r="K949" i="23"/>
  <c r="P948" i="23"/>
  <c r="O948" i="23"/>
  <c r="N948" i="23"/>
  <c r="M948" i="23"/>
  <c r="L948" i="23"/>
  <c r="K948" i="23"/>
  <c r="P947" i="23"/>
  <c r="O947" i="23"/>
  <c r="N947" i="23"/>
  <c r="M947" i="23"/>
  <c r="L947" i="23"/>
  <c r="K947" i="23"/>
  <c r="P946" i="23"/>
  <c r="O946" i="23"/>
  <c r="N946" i="23"/>
  <c r="M946" i="23"/>
  <c r="L946" i="23"/>
  <c r="K946" i="23"/>
  <c r="P945" i="23"/>
  <c r="O945" i="23"/>
  <c r="N945" i="23"/>
  <c r="M945" i="23"/>
  <c r="L945" i="23"/>
  <c r="K945" i="23"/>
  <c r="P944" i="23"/>
  <c r="O944" i="23"/>
  <c r="N944" i="23"/>
  <c r="M944" i="23"/>
  <c r="L944" i="23"/>
  <c r="K944" i="23"/>
  <c r="P943" i="23"/>
  <c r="O943" i="23"/>
  <c r="N943" i="23"/>
  <c r="M943" i="23"/>
  <c r="L943" i="23"/>
  <c r="K943" i="23"/>
  <c r="P942" i="23"/>
  <c r="O942" i="23"/>
  <c r="N942" i="23"/>
  <c r="M942" i="23"/>
  <c r="L942" i="23"/>
  <c r="K942" i="23"/>
  <c r="P941" i="23"/>
  <c r="O941" i="23"/>
  <c r="N941" i="23"/>
  <c r="M941" i="23"/>
  <c r="L941" i="23"/>
  <c r="K941" i="23"/>
  <c r="P940" i="23"/>
  <c r="O940" i="23"/>
  <c r="N940" i="23"/>
  <c r="M940" i="23"/>
  <c r="L940" i="23"/>
  <c r="K940" i="23"/>
  <c r="P939" i="23"/>
  <c r="O939" i="23"/>
  <c r="N939" i="23"/>
  <c r="M939" i="23"/>
  <c r="L939" i="23"/>
  <c r="K939" i="23"/>
  <c r="P938" i="23"/>
  <c r="O938" i="23"/>
  <c r="N938" i="23"/>
  <c r="M938" i="23"/>
  <c r="L938" i="23"/>
  <c r="K938" i="23"/>
  <c r="P937" i="23"/>
  <c r="O937" i="23"/>
  <c r="N937" i="23"/>
  <c r="M937" i="23"/>
  <c r="L937" i="23"/>
  <c r="K937" i="23"/>
  <c r="P936" i="23"/>
  <c r="O936" i="23"/>
  <c r="N936" i="23"/>
  <c r="M936" i="23"/>
  <c r="L936" i="23"/>
  <c r="K936" i="23"/>
  <c r="P935" i="23"/>
  <c r="O935" i="23"/>
  <c r="N935" i="23"/>
  <c r="M935" i="23"/>
  <c r="L935" i="23"/>
  <c r="K935" i="23"/>
  <c r="P934" i="23"/>
  <c r="O934" i="23"/>
  <c r="N934" i="23"/>
  <c r="M934" i="23"/>
  <c r="L934" i="23"/>
  <c r="K934" i="23"/>
  <c r="P933" i="23"/>
  <c r="O933" i="23"/>
  <c r="N933" i="23"/>
  <c r="M933" i="23"/>
  <c r="L933" i="23"/>
  <c r="K933" i="23"/>
  <c r="P932" i="23"/>
  <c r="O932" i="23"/>
  <c r="N932" i="23"/>
  <c r="M932" i="23"/>
  <c r="L932" i="23"/>
  <c r="K932" i="23"/>
  <c r="P931" i="23"/>
  <c r="O931" i="23"/>
  <c r="N931" i="23"/>
  <c r="M931" i="23"/>
  <c r="L931" i="23"/>
  <c r="K931" i="23"/>
  <c r="P930" i="23"/>
  <c r="O930" i="23"/>
  <c r="N930" i="23"/>
  <c r="M930" i="23"/>
  <c r="L930" i="23"/>
  <c r="K930" i="23"/>
  <c r="P929" i="23"/>
  <c r="O929" i="23"/>
  <c r="N929" i="23"/>
  <c r="M929" i="23"/>
  <c r="L929" i="23"/>
  <c r="K929" i="23"/>
  <c r="P928" i="23"/>
  <c r="O928" i="23"/>
  <c r="N928" i="23"/>
  <c r="M928" i="23"/>
  <c r="L928" i="23"/>
  <c r="K928" i="23"/>
  <c r="P927" i="23"/>
  <c r="O927" i="23"/>
  <c r="N927" i="23"/>
  <c r="M927" i="23"/>
  <c r="L927" i="23"/>
  <c r="K927" i="23"/>
  <c r="P926" i="23"/>
  <c r="O926" i="23"/>
  <c r="N926" i="23"/>
  <c r="M926" i="23"/>
  <c r="L926" i="23"/>
  <c r="K926" i="23"/>
  <c r="P925" i="23"/>
  <c r="O925" i="23"/>
  <c r="N925" i="23"/>
  <c r="M925" i="23"/>
  <c r="L925" i="23"/>
  <c r="K925" i="23"/>
  <c r="P924" i="23"/>
  <c r="O924" i="23"/>
  <c r="N924" i="23"/>
  <c r="M924" i="23"/>
  <c r="L924" i="23"/>
  <c r="K924" i="23"/>
  <c r="P923" i="23"/>
  <c r="O923" i="23"/>
  <c r="N923" i="23"/>
  <c r="M923" i="23"/>
  <c r="L923" i="23"/>
  <c r="K923" i="23"/>
  <c r="P922" i="23"/>
  <c r="O922" i="23"/>
  <c r="N922" i="23"/>
  <c r="M922" i="23"/>
  <c r="L922" i="23"/>
  <c r="K922" i="23"/>
  <c r="P921" i="23"/>
  <c r="O921" i="23"/>
  <c r="N921" i="23"/>
  <c r="M921" i="23"/>
  <c r="L921" i="23"/>
  <c r="K921" i="23"/>
  <c r="P920" i="23"/>
  <c r="O920" i="23"/>
  <c r="N920" i="23"/>
  <c r="M920" i="23"/>
  <c r="L920" i="23"/>
  <c r="K920" i="23"/>
  <c r="P919" i="23"/>
  <c r="O919" i="23"/>
  <c r="N919" i="23"/>
  <c r="M919" i="23"/>
  <c r="L919" i="23"/>
  <c r="K919" i="23"/>
  <c r="P918" i="23"/>
  <c r="O918" i="23"/>
  <c r="N918" i="23"/>
  <c r="M918" i="23"/>
  <c r="L918" i="23"/>
  <c r="K918" i="23"/>
  <c r="P917" i="23"/>
  <c r="O917" i="23"/>
  <c r="N917" i="23"/>
  <c r="M917" i="23"/>
  <c r="L917" i="23"/>
  <c r="K917" i="23"/>
  <c r="P916" i="23"/>
  <c r="O916" i="23"/>
  <c r="N916" i="23"/>
  <c r="M916" i="23"/>
  <c r="L916" i="23"/>
  <c r="K916" i="23"/>
  <c r="P915" i="23"/>
  <c r="O915" i="23"/>
  <c r="N915" i="23"/>
  <c r="M915" i="23"/>
  <c r="L915" i="23"/>
  <c r="K915" i="23"/>
  <c r="P914" i="23"/>
  <c r="O914" i="23"/>
  <c r="N914" i="23"/>
  <c r="M914" i="23"/>
  <c r="L914" i="23"/>
  <c r="K914" i="23"/>
  <c r="P913" i="23"/>
  <c r="O913" i="23"/>
  <c r="N913" i="23"/>
  <c r="M913" i="23"/>
  <c r="L913" i="23"/>
  <c r="K913" i="23"/>
  <c r="P912" i="23"/>
  <c r="O912" i="23"/>
  <c r="N912" i="23"/>
  <c r="M912" i="23"/>
  <c r="L912" i="23"/>
  <c r="K912" i="23"/>
  <c r="P911" i="23"/>
  <c r="O911" i="23"/>
  <c r="N911" i="23"/>
  <c r="M911" i="23"/>
  <c r="L911" i="23"/>
  <c r="K911" i="23"/>
  <c r="P910" i="23"/>
  <c r="O910" i="23"/>
  <c r="N910" i="23"/>
  <c r="M910" i="23"/>
  <c r="L910" i="23"/>
  <c r="K910" i="23"/>
  <c r="P909" i="23"/>
  <c r="O909" i="23"/>
  <c r="N909" i="23"/>
  <c r="M909" i="23"/>
  <c r="L909" i="23"/>
  <c r="K909" i="23"/>
  <c r="P908" i="23"/>
  <c r="O908" i="23"/>
  <c r="N908" i="23"/>
  <c r="M908" i="23"/>
  <c r="L908" i="23"/>
  <c r="K908" i="23"/>
  <c r="P907" i="23"/>
  <c r="O907" i="23"/>
  <c r="N907" i="23"/>
  <c r="M907" i="23"/>
  <c r="L907" i="23"/>
  <c r="K907" i="23"/>
  <c r="P906" i="23"/>
  <c r="O906" i="23"/>
  <c r="N906" i="23"/>
  <c r="M906" i="23"/>
  <c r="L906" i="23"/>
  <c r="K906" i="23"/>
  <c r="P905" i="23"/>
  <c r="O905" i="23"/>
  <c r="N905" i="23"/>
  <c r="M905" i="23"/>
  <c r="L905" i="23"/>
  <c r="K905" i="23"/>
  <c r="P904" i="23"/>
  <c r="O904" i="23"/>
  <c r="N904" i="23"/>
  <c r="M904" i="23"/>
  <c r="L904" i="23"/>
  <c r="K904" i="23"/>
  <c r="P903" i="23"/>
  <c r="O903" i="23"/>
  <c r="N903" i="23"/>
  <c r="M903" i="23"/>
  <c r="L903" i="23"/>
  <c r="K903" i="23"/>
  <c r="P902" i="23"/>
  <c r="O902" i="23"/>
  <c r="N902" i="23"/>
  <c r="M902" i="23"/>
  <c r="L902" i="23"/>
  <c r="K902" i="23"/>
  <c r="P901" i="23"/>
  <c r="O901" i="23"/>
  <c r="N901" i="23"/>
  <c r="M901" i="23"/>
  <c r="L901" i="23"/>
  <c r="K901" i="23"/>
  <c r="P900" i="23"/>
  <c r="O900" i="23"/>
  <c r="N900" i="23"/>
  <c r="M900" i="23"/>
  <c r="L900" i="23"/>
  <c r="K900" i="23"/>
  <c r="P899" i="23"/>
  <c r="O899" i="23"/>
  <c r="N899" i="23"/>
  <c r="M899" i="23"/>
  <c r="L899" i="23"/>
  <c r="K899" i="23"/>
  <c r="P898" i="23"/>
  <c r="O898" i="23"/>
  <c r="N898" i="23"/>
  <c r="M898" i="23"/>
  <c r="L898" i="23"/>
  <c r="K898" i="23"/>
  <c r="P897" i="23"/>
  <c r="O897" i="23"/>
  <c r="N897" i="23"/>
  <c r="M897" i="23"/>
  <c r="L897" i="23"/>
  <c r="K897" i="23"/>
  <c r="P896" i="23"/>
  <c r="O896" i="23"/>
  <c r="N896" i="23"/>
  <c r="M896" i="23"/>
  <c r="L896" i="23"/>
  <c r="K896" i="23"/>
  <c r="P895" i="23"/>
  <c r="O895" i="23"/>
  <c r="N895" i="23"/>
  <c r="M895" i="23"/>
  <c r="L895" i="23"/>
  <c r="K895" i="23"/>
  <c r="P894" i="23"/>
  <c r="O894" i="23"/>
  <c r="N894" i="23"/>
  <c r="M894" i="23"/>
  <c r="L894" i="23"/>
  <c r="K894" i="23"/>
  <c r="P893" i="23"/>
  <c r="O893" i="23"/>
  <c r="N893" i="23"/>
  <c r="M893" i="23"/>
  <c r="L893" i="23"/>
  <c r="K893" i="23"/>
  <c r="P892" i="23"/>
  <c r="O892" i="23"/>
  <c r="N892" i="23"/>
  <c r="M892" i="23"/>
  <c r="L892" i="23"/>
  <c r="K892" i="23"/>
  <c r="P891" i="23"/>
  <c r="O891" i="23"/>
  <c r="N891" i="23"/>
  <c r="M891" i="23"/>
  <c r="L891" i="23"/>
  <c r="K891" i="23"/>
  <c r="P890" i="23"/>
  <c r="O890" i="23"/>
  <c r="N890" i="23"/>
  <c r="M890" i="23"/>
  <c r="L890" i="23"/>
  <c r="K890" i="23"/>
  <c r="P889" i="23"/>
  <c r="O889" i="23"/>
  <c r="N889" i="23"/>
  <c r="M889" i="23"/>
  <c r="L889" i="23"/>
  <c r="K889" i="23"/>
  <c r="P888" i="23"/>
  <c r="O888" i="23"/>
  <c r="N888" i="23"/>
  <c r="M888" i="23"/>
  <c r="L888" i="23"/>
  <c r="K888" i="23"/>
  <c r="P887" i="23"/>
  <c r="O887" i="23"/>
  <c r="N887" i="23"/>
  <c r="M887" i="23"/>
  <c r="L887" i="23"/>
  <c r="K887" i="23"/>
  <c r="P886" i="23"/>
  <c r="O886" i="23"/>
  <c r="N886" i="23"/>
  <c r="M886" i="23"/>
  <c r="L886" i="23"/>
  <c r="K886" i="23"/>
  <c r="P885" i="23"/>
  <c r="O885" i="23"/>
  <c r="N885" i="23"/>
  <c r="M885" i="23"/>
  <c r="L885" i="23"/>
  <c r="K885" i="23"/>
  <c r="P884" i="23"/>
  <c r="O884" i="23"/>
  <c r="N884" i="23"/>
  <c r="M884" i="23"/>
  <c r="L884" i="23"/>
  <c r="K884" i="23"/>
  <c r="P883" i="23"/>
  <c r="O883" i="23"/>
  <c r="N883" i="23"/>
  <c r="M883" i="23"/>
  <c r="L883" i="23"/>
  <c r="K883" i="23"/>
  <c r="P882" i="23"/>
  <c r="O882" i="23"/>
  <c r="N882" i="23"/>
  <c r="M882" i="23"/>
  <c r="L882" i="23"/>
  <c r="K882" i="23"/>
  <c r="P881" i="23"/>
  <c r="O881" i="23"/>
  <c r="N881" i="23"/>
  <c r="M881" i="23"/>
  <c r="L881" i="23"/>
  <c r="K881" i="23"/>
  <c r="P880" i="23"/>
  <c r="O880" i="23"/>
  <c r="N880" i="23"/>
  <c r="M880" i="23"/>
  <c r="L880" i="23"/>
  <c r="K880" i="23"/>
  <c r="P879" i="23"/>
  <c r="O879" i="23"/>
  <c r="N879" i="23"/>
  <c r="M879" i="23"/>
  <c r="L879" i="23"/>
  <c r="K879" i="23"/>
  <c r="P878" i="23"/>
  <c r="O878" i="23"/>
  <c r="N878" i="23"/>
  <c r="M878" i="23"/>
  <c r="L878" i="23"/>
  <c r="K878" i="23"/>
  <c r="P877" i="23"/>
  <c r="O877" i="23"/>
  <c r="N877" i="23"/>
  <c r="M877" i="23"/>
  <c r="L877" i="23"/>
  <c r="K877" i="23"/>
  <c r="P876" i="23"/>
  <c r="O876" i="23"/>
  <c r="N876" i="23"/>
  <c r="M876" i="23"/>
  <c r="L876" i="23"/>
  <c r="K876" i="23"/>
  <c r="P875" i="23"/>
  <c r="O875" i="23"/>
  <c r="N875" i="23"/>
  <c r="M875" i="23"/>
  <c r="L875" i="23"/>
  <c r="K875" i="23"/>
  <c r="P874" i="23"/>
  <c r="O874" i="23"/>
  <c r="N874" i="23"/>
  <c r="M874" i="23"/>
  <c r="L874" i="23"/>
  <c r="K874" i="23"/>
  <c r="P873" i="23"/>
  <c r="O873" i="23"/>
  <c r="N873" i="23"/>
  <c r="M873" i="23"/>
  <c r="L873" i="23"/>
  <c r="K873" i="23"/>
  <c r="P872" i="23"/>
  <c r="O872" i="23"/>
  <c r="N872" i="23"/>
  <c r="M872" i="23"/>
  <c r="L872" i="23"/>
  <c r="K872" i="23"/>
  <c r="P871" i="23"/>
  <c r="O871" i="23"/>
  <c r="N871" i="23"/>
  <c r="M871" i="23"/>
  <c r="L871" i="23"/>
  <c r="K871" i="23"/>
  <c r="P870" i="23"/>
  <c r="O870" i="23"/>
  <c r="N870" i="23"/>
  <c r="M870" i="23"/>
  <c r="L870" i="23"/>
  <c r="K870" i="23"/>
  <c r="P869" i="23"/>
  <c r="O869" i="23"/>
  <c r="N869" i="23"/>
  <c r="M869" i="23"/>
  <c r="L869" i="23"/>
  <c r="K869" i="23"/>
  <c r="P868" i="23"/>
  <c r="O868" i="23"/>
  <c r="N868" i="23"/>
  <c r="M868" i="23"/>
  <c r="L868" i="23"/>
  <c r="K868" i="23"/>
  <c r="P867" i="23"/>
  <c r="O867" i="23"/>
  <c r="N867" i="23"/>
  <c r="M867" i="23"/>
  <c r="L867" i="23"/>
  <c r="K867" i="23"/>
  <c r="P866" i="23"/>
  <c r="O866" i="23"/>
  <c r="N866" i="23"/>
  <c r="M866" i="23"/>
  <c r="L866" i="23"/>
  <c r="K866" i="23"/>
  <c r="P865" i="23"/>
  <c r="O865" i="23"/>
  <c r="N865" i="23"/>
  <c r="M865" i="23"/>
  <c r="L865" i="23"/>
  <c r="K865" i="23"/>
  <c r="P864" i="23"/>
  <c r="O864" i="23"/>
  <c r="N864" i="23"/>
  <c r="M864" i="23"/>
  <c r="L864" i="23"/>
  <c r="K864" i="23"/>
  <c r="P863" i="23"/>
  <c r="O863" i="23"/>
  <c r="N863" i="23"/>
  <c r="M863" i="23"/>
  <c r="L863" i="23"/>
  <c r="K863" i="23"/>
  <c r="P862" i="23"/>
  <c r="O862" i="23"/>
  <c r="N862" i="23"/>
  <c r="M862" i="23"/>
  <c r="L862" i="23"/>
  <c r="K862" i="23"/>
  <c r="P861" i="23"/>
  <c r="O861" i="23"/>
  <c r="N861" i="23"/>
  <c r="M861" i="23"/>
  <c r="L861" i="23"/>
  <c r="K861" i="23"/>
  <c r="P860" i="23"/>
  <c r="O860" i="23"/>
  <c r="N860" i="23"/>
  <c r="M860" i="23"/>
  <c r="L860" i="23"/>
  <c r="K860" i="23"/>
  <c r="P859" i="23"/>
  <c r="O859" i="23"/>
  <c r="N859" i="23"/>
  <c r="M859" i="23"/>
  <c r="L859" i="23"/>
  <c r="K859" i="23"/>
  <c r="P858" i="23"/>
  <c r="O858" i="23"/>
  <c r="N858" i="23"/>
  <c r="M858" i="23"/>
  <c r="L858" i="23"/>
  <c r="K858" i="23"/>
  <c r="P857" i="23"/>
  <c r="O857" i="23"/>
  <c r="N857" i="23"/>
  <c r="M857" i="23"/>
  <c r="L857" i="23"/>
  <c r="K857" i="23"/>
  <c r="P856" i="23"/>
  <c r="O856" i="23"/>
  <c r="N856" i="23"/>
  <c r="M856" i="23"/>
  <c r="L856" i="23"/>
  <c r="K856" i="23"/>
  <c r="P855" i="23"/>
  <c r="O855" i="23"/>
  <c r="N855" i="23"/>
  <c r="M855" i="23"/>
  <c r="L855" i="23"/>
  <c r="K855" i="23"/>
  <c r="P854" i="23"/>
  <c r="O854" i="23"/>
  <c r="N854" i="23"/>
  <c r="M854" i="23"/>
  <c r="L854" i="23"/>
  <c r="K854" i="23"/>
  <c r="P853" i="23"/>
  <c r="O853" i="23"/>
  <c r="N853" i="23"/>
  <c r="M853" i="23"/>
  <c r="L853" i="23"/>
  <c r="K853" i="23"/>
  <c r="P852" i="23"/>
  <c r="O852" i="23"/>
  <c r="N852" i="23"/>
  <c r="M852" i="23"/>
  <c r="L852" i="23"/>
  <c r="K852" i="23"/>
  <c r="P851" i="23"/>
  <c r="O851" i="23"/>
  <c r="N851" i="23"/>
  <c r="M851" i="23"/>
  <c r="L851" i="23"/>
  <c r="K851" i="23"/>
  <c r="P850" i="23"/>
  <c r="O850" i="23"/>
  <c r="N850" i="23"/>
  <c r="M850" i="23"/>
  <c r="L850" i="23"/>
  <c r="K850" i="23"/>
  <c r="P849" i="23"/>
  <c r="O849" i="23"/>
  <c r="N849" i="23"/>
  <c r="M849" i="23"/>
  <c r="L849" i="23"/>
  <c r="K849" i="23"/>
  <c r="P848" i="23"/>
  <c r="O848" i="23"/>
  <c r="N848" i="23"/>
  <c r="M848" i="23"/>
  <c r="L848" i="23"/>
  <c r="K848" i="23"/>
  <c r="P847" i="23"/>
  <c r="O847" i="23"/>
  <c r="N847" i="23"/>
  <c r="M847" i="23"/>
  <c r="L847" i="23"/>
  <c r="K847" i="23"/>
  <c r="P846" i="23"/>
  <c r="O846" i="23"/>
  <c r="N846" i="23"/>
  <c r="M846" i="23"/>
  <c r="L846" i="23"/>
  <c r="K846" i="23"/>
  <c r="P845" i="23"/>
  <c r="O845" i="23"/>
  <c r="N845" i="23"/>
  <c r="M845" i="23"/>
  <c r="L845" i="23"/>
  <c r="K845" i="23"/>
  <c r="P844" i="23"/>
  <c r="O844" i="23"/>
  <c r="N844" i="23"/>
  <c r="M844" i="23"/>
  <c r="L844" i="23"/>
  <c r="K844" i="23"/>
  <c r="P843" i="23"/>
  <c r="O843" i="23"/>
  <c r="N843" i="23"/>
  <c r="M843" i="23"/>
  <c r="L843" i="23"/>
  <c r="K843" i="23"/>
  <c r="P842" i="23"/>
  <c r="O842" i="23"/>
  <c r="N842" i="23"/>
  <c r="M842" i="23"/>
  <c r="L842" i="23"/>
  <c r="K842" i="23"/>
  <c r="P841" i="23"/>
  <c r="O841" i="23"/>
  <c r="N841" i="23"/>
  <c r="M841" i="23"/>
  <c r="L841" i="23"/>
  <c r="K841" i="23"/>
  <c r="P840" i="23"/>
  <c r="O840" i="23"/>
  <c r="N840" i="23"/>
  <c r="M840" i="23"/>
  <c r="L840" i="23"/>
  <c r="K840" i="23"/>
  <c r="P839" i="23"/>
  <c r="O839" i="23"/>
  <c r="N839" i="23"/>
  <c r="M839" i="23"/>
  <c r="L839" i="23"/>
  <c r="K839" i="23"/>
  <c r="P838" i="23"/>
  <c r="O838" i="23"/>
  <c r="N838" i="23"/>
  <c r="M838" i="23"/>
  <c r="L838" i="23"/>
  <c r="K838" i="23"/>
  <c r="P837" i="23"/>
  <c r="O837" i="23"/>
  <c r="N837" i="23"/>
  <c r="M837" i="23"/>
  <c r="L837" i="23"/>
  <c r="K837" i="23"/>
  <c r="P836" i="23"/>
  <c r="O836" i="23"/>
  <c r="N836" i="23"/>
  <c r="M836" i="23"/>
  <c r="L836" i="23"/>
  <c r="K836" i="23"/>
  <c r="P835" i="23"/>
  <c r="O835" i="23"/>
  <c r="N835" i="23"/>
  <c r="M835" i="23"/>
  <c r="L835" i="23"/>
  <c r="K835" i="23"/>
  <c r="P834" i="23"/>
  <c r="O834" i="23"/>
  <c r="N834" i="23"/>
  <c r="M834" i="23"/>
  <c r="L834" i="23"/>
  <c r="K834" i="23"/>
  <c r="P833" i="23"/>
  <c r="O833" i="23"/>
  <c r="N833" i="23"/>
  <c r="M833" i="23"/>
  <c r="L833" i="23"/>
  <c r="K833" i="23"/>
  <c r="P832" i="23"/>
  <c r="O832" i="23"/>
  <c r="N832" i="23"/>
  <c r="M832" i="23"/>
  <c r="L832" i="23"/>
  <c r="K832" i="23"/>
  <c r="P831" i="23"/>
  <c r="O831" i="23"/>
  <c r="N831" i="23"/>
  <c r="M831" i="23"/>
  <c r="L831" i="23"/>
  <c r="K831" i="23"/>
  <c r="P830" i="23"/>
  <c r="O830" i="23"/>
  <c r="N830" i="23"/>
  <c r="M830" i="23"/>
  <c r="L830" i="23"/>
  <c r="K830" i="23"/>
  <c r="P829" i="23"/>
  <c r="O829" i="23"/>
  <c r="N829" i="23"/>
  <c r="M829" i="23"/>
  <c r="L829" i="23"/>
  <c r="K829" i="23"/>
  <c r="P828" i="23"/>
  <c r="O828" i="23"/>
  <c r="N828" i="23"/>
  <c r="M828" i="23"/>
  <c r="L828" i="23"/>
  <c r="K828" i="23"/>
  <c r="P827" i="23"/>
  <c r="O827" i="23"/>
  <c r="N827" i="23"/>
  <c r="M827" i="23"/>
  <c r="L827" i="23"/>
  <c r="K827" i="23"/>
  <c r="P826" i="23"/>
  <c r="O826" i="23"/>
  <c r="N826" i="23"/>
  <c r="M826" i="23"/>
  <c r="L826" i="23"/>
  <c r="K826" i="23"/>
  <c r="P825" i="23"/>
  <c r="O825" i="23"/>
  <c r="N825" i="23"/>
  <c r="M825" i="23"/>
  <c r="L825" i="23"/>
  <c r="K825" i="23"/>
  <c r="P824" i="23"/>
  <c r="O824" i="23"/>
  <c r="N824" i="23"/>
  <c r="M824" i="23"/>
  <c r="L824" i="23"/>
  <c r="K824" i="23"/>
  <c r="P823" i="23"/>
  <c r="O823" i="23"/>
  <c r="N823" i="23"/>
  <c r="M823" i="23"/>
  <c r="L823" i="23"/>
  <c r="K823" i="23"/>
  <c r="P822" i="23"/>
  <c r="O822" i="23"/>
  <c r="N822" i="23"/>
  <c r="M822" i="23"/>
  <c r="L822" i="23"/>
  <c r="K822" i="23"/>
  <c r="P821" i="23"/>
  <c r="O821" i="23"/>
  <c r="N821" i="23"/>
  <c r="M821" i="23"/>
  <c r="L821" i="23"/>
  <c r="K821" i="23"/>
  <c r="P820" i="23"/>
  <c r="O820" i="23"/>
  <c r="N820" i="23"/>
  <c r="M820" i="23"/>
  <c r="L820" i="23"/>
  <c r="K820" i="23"/>
  <c r="P819" i="23"/>
  <c r="O819" i="23"/>
  <c r="N819" i="23"/>
  <c r="M819" i="23"/>
  <c r="L819" i="23"/>
  <c r="K819" i="23"/>
  <c r="P818" i="23"/>
  <c r="O818" i="23"/>
  <c r="N818" i="23"/>
  <c r="M818" i="23"/>
  <c r="L818" i="23"/>
  <c r="K818" i="23"/>
  <c r="P817" i="23"/>
  <c r="O817" i="23"/>
  <c r="N817" i="23"/>
  <c r="M817" i="23"/>
  <c r="L817" i="23"/>
  <c r="K817" i="23"/>
  <c r="P816" i="23"/>
  <c r="O816" i="23"/>
  <c r="N816" i="23"/>
  <c r="M816" i="23"/>
  <c r="L816" i="23"/>
  <c r="K816" i="23"/>
  <c r="P815" i="23"/>
  <c r="O815" i="23"/>
  <c r="N815" i="23"/>
  <c r="M815" i="23"/>
  <c r="L815" i="23"/>
  <c r="K815" i="23"/>
  <c r="P814" i="23"/>
  <c r="O814" i="23"/>
  <c r="N814" i="23"/>
  <c r="M814" i="23"/>
  <c r="L814" i="23"/>
  <c r="K814" i="23"/>
  <c r="P813" i="23"/>
  <c r="O813" i="23"/>
  <c r="N813" i="23"/>
  <c r="M813" i="23"/>
  <c r="L813" i="23"/>
  <c r="K813" i="23"/>
  <c r="P812" i="23"/>
  <c r="O812" i="23"/>
  <c r="N812" i="23"/>
  <c r="M812" i="23"/>
  <c r="L812" i="23"/>
  <c r="K812" i="23"/>
  <c r="P811" i="23"/>
  <c r="O811" i="23"/>
  <c r="N811" i="23"/>
  <c r="M811" i="23"/>
  <c r="L811" i="23"/>
  <c r="K811" i="23"/>
  <c r="P810" i="23"/>
  <c r="O810" i="23"/>
  <c r="N810" i="23"/>
  <c r="M810" i="23"/>
  <c r="L810" i="23"/>
  <c r="K810" i="23"/>
  <c r="P809" i="23"/>
  <c r="O809" i="23"/>
  <c r="N809" i="23"/>
  <c r="M809" i="23"/>
  <c r="L809" i="23"/>
  <c r="K809" i="23"/>
  <c r="P808" i="23"/>
  <c r="O808" i="23"/>
  <c r="N808" i="23"/>
  <c r="M808" i="23"/>
  <c r="L808" i="23"/>
  <c r="K808" i="23"/>
  <c r="P807" i="23"/>
  <c r="O807" i="23"/>
  <c r="N807" i="23"/>
  <c r="M807" i="23"/>
  <c r="L807" i="23"/>
  <c r="K807" i="23"/>
  <c r="P806" i="23"/>
  <c r="O806" i="23"/>
  <c r="N806" i="23"/>
  <c r="M806" i="23"/>
  <c r="L806" i="23"/>
  <c r="K806" i="23"/>
  <c r="P805" i="23"/>
  <c r="O805" i="23"/>
  <c r="N805" i="23"/>
  <c r="M805" i="23"/>
  <c r="L805" i="23"/>
  <c r="K805" i="23"/>
  <c r="P804" i="23"/>
  <c r="O804" i="23"/>
  <c r="N804" i="23"/>
  <c r="M804" i="23"/>
  <c r="L804" i="23"/>
  <c r="K804" i="23"/>
  <c r="P803" i="23"/>
  <c r="O803" i="23"/>
  <c r="N803" i="23"/>
  <c r="M803" i="23"/>
  <c r="L803" i="23"/>
  <c r="K803" i="23"/>
  <c r="P802" i="23"/>
  <c r="O802" i="23"/>
  <c r="N802" i="23"/>
  <c r="M802" i="23"/>
  <c r="L802" i="23"/>
  <c r="K802" i="23"/>
  <c r="P801" i="23"/>
  <c r="O801" i="23"/>
  <c r="N801" i="23"/>
  <c r="M801" i="23"/>
  <c r="L801" i="23"/>
  <c r="K801" i="23"/>
  <c r="P800" i="23"/>
  <c r="O800" i="23"/>
  <c r="N800" i="23"/>
  <c r="M800" i="23"/>
  <c r="L800" i="23"/>
  <c r="K800" i="23"/>
  <c r="P799" i="23"/>
  <c r="O799" i="23"/>
  <c r="N799" i="23"/>
  <c r="M799" i="23"/>
  <c r="L799" i="23"/>
  <c r="K799" i="23"/>
  <c r="P798" i="23"/>
  <c r="O798" i="23"/>
  <c r="N798" i="23"/>
  <c r="M798" i="23"/>
  <c r="L798" i="23"/>
  <c r="K798" i="23"/>
  <c r="P797" i="23"/>
  <c r="O797" i="23"/>
  <c r="N797" i="23"/>
  <c r="M797" i="23"/>
  <c r="L797" i="23"/>
  <c r="K797" i="23"/>
  <c r="P796" i="23"/>
  <c r="O796" i="23"/>
  <c r="N796" i="23"/>
  <c r="M796" i="23"/>
  <c r="L796" i="23"/>
  <c r="K796" i="23"/>
  <c r="P795" i="23"/>
  <c r="O795" i="23"/>
  <c r="N795" i="23"/>
  <c r="M795" i="23"/>
  <c r="L795" i="23"/>
  <c r="K795" i="23"/>
  <c r="P794" i="23"/>
  <c r="O794" i="23"/>
  <c r="N794" i="23"/>
  <c r="M794" i="23"/>
  <c r="L794" i="23"/>
  <c r="K794" i="23"/>
  <c r="P793" i="23"/>
  <c r="O793" i="23"/>
  <c r="N793" i="23"/>
  <c r="M793" i="23"/>
  <c r="L793" i="23"/>
  <c r="K793" i="23"/>
  <c r="P792" i="23"/>
  <c r="O792" i="23"/>
  <c r="N792" i="23"/>
  <c r="M792" i="23"/>
  <c r="L792" i="23"/>
  <c r="K792" i="23"/>
  <c r="P791" i="23"/>
  <c r="O791" i="23"/>
  <c r="N791" i="23"/>
  <c r="M791" i="23"/>
  <c r="L791" i="23"/>
  <c r="K791" i="23"/>
  <c r="P790" i="23"/>
  <c r="O790" i="23"/>
  <c r="N790" i="23"/>
  <c r="M790" i="23"/>
  <c r="L790" i="23"/>
  <c r="K790" i="23"/>
  <c r="P789" i="23"/>
  <c r="O789" i="23"/>
  <c r="N789" i="23"/>
  <c r="M789" i="23"/>
  <c r="L789" i="23"/>
  <c r="K789" i="23"/>
  <c r="P788" i="23"/>
  <c r="O788" i="23"/>
  <c r="N788" i="23"/>
  <c r="M788" i="23"/>
  <c r="L788" i="23"/>
  <c r="K788" i="23"/>
  <c r="P787" i="23"/>
  <c r="O787" i="23"/>
  <c r="N787" i="23"/>
  <c r="M787" i="23"/>
  <c r="L787" i="23"/>
  <c r="K787" i="23"/>
  <c r="P786" i="23"/>
  <c r="O786" i="23"/>
  <c r="N786" i="23"/>
  <c r="M786" i="23"/>
  <c r="L786" i="23"/>
  <c r="K786" i="23"/>
  <c r="P785" i="23"/>
  <c r="O785" i="23"/>
  <c r="N785" i="23"/>
  <c r="M785" i="23"/>
  <c r="L785" i="23"/>
  <c r="K785" i="23"/>
  <c r="P784" i="23"/>
  <c r="O784" i="23"/>
  <c r="N784" i="23"/>
  <c r="M784" i="23"/>
  <c r="L784" i="23"/>
  <c r="K784" i="23"/>
  <c r="P783" i="23"/>
  <c r="O783" i="23"/>
  <c r="N783" i="23"/>
  <c r="M783" i="23"/>
  <c r="L783" i="23"/>
  <c r="K783" i="23"/>
  <c r="P782" i="23"/>
  <c r="O782" i="23"/>
  <c r="N782" i="23"/>
  <c r="M782" i="23"/>
  <c r="L782" i="23"/>
  <c r="K782" i="23"/>
  <c r="P781" i="23"/>
  <c r="O781" i="23"/>
  <c r="N781" i="23"/>
  <c r="M781" i="23"/>
  <c r="L781" i="23"/>
  <c r="K781" i="23"/>
  <c r="P780" i="23"/>
  <c r="O780" i="23"/>
  <c r="N780" i="23"/>
  <c r="M780" i="23"/>
  <c r="L780" i="23"/>
  <c r="K780" i="23"/>
  <c r="P779" i="23"/>
  <c r="O779" i="23"/>
  <c r="N779" i="23"/>
  <c r="M779" i="23"/>
  <c r="L779" i="23"/>
  <c r="K779" i="23"/>
  <c r="P778" i="23"/>
  <c r="O778" i="23"/>
  <c r="N778" i="23"/>
  <c r="M778" i="23"/>
  <c r="L778" i="23"/>
  <c r="K778" i="23"/>
  <c r="P777" i="23"/>
  <c r="O777" i="23"/>
  <c r="N777" i="23"/>
  <c r="M777" i="23"/>
  <c r="L777" i="23"/>
  <c r="K777" i="23"/>
  <c r="P776" i="23"/>
  <c r="O776" i="23"/>
  <c r="N776" i="23"/>
  <c r="M776" i="23"/>
  <c r="L776" i="23"/>
  <c r="K776" i="23"/>
  <c r="P775" i="23"/>
  <c r="O775" i="23"/>
  <c r="N775" i="23"/>
  <c r="M775" i="23"/>
  <c r="L775" i="23"/>
  <c r="K775" i="23"/>
  <c r="P774" i="23"/>
  <c r="O774" i="23"/>
  <c r="N774" i="23"/>
  <c r="M774" i="23"/>
  <c r="L774" i="23"/>
  <c r="K774" i="23"/>
  <c r="P773" i="23"/>
  <c r="O773" i="23"/>
  <c r="N773" i="23"/>
  <c r="M773" i="23"/>
  <c r="L773" i="23"/>
  <c r="K773" i="23"/>
  <c r="P772" i="23"/>
  <c r="O772" i="23"/>
  <c r="N772" i="23"/>
  <c r="M772" i="23"/>
  <c r="L772" i="23"/>
  <c r="K772" i="23"/>
  <c r="P771" i="23"/>
  <c r="O771" i="23"/>
  <c r="N771" i="23"/>
  <c r="M771" i="23"/>
  <c r="L771" i="23"/>
  <c r="K771" i="23"/>
  <c r="P770" i="23"/>
  <c r="O770" i="23"/>
  <c r="N770" i="23"/>
  <c r="M770" i="23"/>
  <c r="L770" i="23"/>
  <c r="K770" i="23"/>
  <c r="P769" i="23"/>
  <c r="O769" i="23"/>
  <c r="N769" i="23"/>
  <c r="M769" i="23"/>
  <c r="L769" i="23"/>
  <c r="K769" i="23"/>
  <c r="P768" i="23"/>
  <c r="O768" i="23"/>
  <c r="N768" i="23"/>
  <c r="M768" i="23"/>
  <c r="L768" i="23"/>
  <c r="K768" i="23"/>
  <c r="P767" i="23"/>
  <c r="O767" i="23"/>
  <c r="N767" i="23"/>
  <c r="M767" i="23"/>
  <c r="L767" i="23"/>
  <c r="K767" i="23"/>
  <c r="P766" i="23"/>
  <c r="O766" i="23"/>
  <c r="N766" i="23"/>
  <c r="M766" i="23"/>
  <c r="L766" i="23"/>
  <c r="K766" i="23"/>
  <c r="P765" i="23"/>
  <c r="O765" i="23"/>
  <c r="N765" i="23"/>
  <c r="M765" i="23"/>
  <c r="L765" i="23"/>
  <c r="K765" i="23"/>
  <c r="P764" i="23"/>
  <c r="O764" i="23"/>
  <c r="N764" i="23"/>
  <c r="M764" i="23"/>
  <c r="L764" i="23"/>
  <c r="K764" i="23"/>
  <c r="P763" i="23"/>
  <c r="O763" i="23"/>
  <c r="N763" i="23"/>
  <c r="M763" i="23"/>
  <c r="L763" i="23"/>
  <c r="K763" i="23"/>
  <c r="P762" i="23"/>
  <c r="O762" i="23"/>
  <c r="N762" i="23"/>
  <c r="M762" i="23"/>
  <c r="L762" i="23"/>
  <c r="K762" i="23"/>
  <c r="P761" i="23"/>
  <c r="O761" i="23"/>
  <c r="N761" i="23"/>
  <c r="M761" i="23"/>
  <c r="L761" i="23"/>
  <c r="K761" i="23"/>
  <c r="P760" i="23"/>
  <c r="O760" i="23"/>
  <c r="N760" i="23"/>
  <c r="M760" i="23"/>
  <c r="L760" i="23"/>
  <c r="K760" i="23"/>
  <c r="P759" i="23"/>
  <c r="O759" i="23"/>
  <c r="N759" i="23"/>
  <c r="M759" i="23"/>
  <c r="L759" i="23"/>
  <c r="K759" i="23"/>
  <c r="P758" i="23"/>
  <c r="O758" i="23"/>
  <c r="N758" i="23"/>
  <c r="M758" i="23"/>
  <c r="L758" i="23"/>
  <c r="K758" i="23"/>
  <c r="P757" i="23"/>
  <c r="O757" i="23"/>
  <c r="N757" i="23"/>
  <c r="M757" i="23"/>
  <c r="L757" i="23"/>
  <c r="K757" i="23"/>
  <c r="P756" i="23"/>
  <c r="O756" i="23"/>
  <c r="N756" i="23"/>
  <c r="M756" i="23"/>
  <c r="L756" i="23"/>
  <c r="K756" i="23"/>
  <c r="P755" i="23"/>
  <c r="O755" i="23"/>
  <c r="N755" i="23"/>
  <c r="M755" i="23"/>
  <c r="L755" i="23"/>
  <c r="K755" i="23"/>
  <c r="P754" i="23"/>
  <c r="O754" i="23"/>
  <c r="N754" i="23"/>
  <c r="M754" i="23"/>
  <c r="L754" i="23"/>
  <c r="K754" i="23"/>
  <c r="P753" i="23"/>
  <c r="O753" i="23"/>
  <c r="N753" i="23"/>
  <c r="M753" i="23"/>
  <c r="L753" i="23"/>
  <c r="K753" i="23"/>
  <c r="P752" i="23"/>
  <c r="O752" i="23"/>
  <c r="N752" i="23"/>
  <c r="M752" i="23"/>
  <c r="L752" i="23"/>
  <c r="K752" i="23"/>
  <c r="P751" i="23"/>
  <c r="O751" i="23"/>
  <c r="N751" i="23"/>
  <c r="M751" i="23"/>
  <c r="L751" i="23"/>
  <c r="K751" i="23"/>
  <c r="P750" i="23"/>
  <c r="O750" i="23"/>
  <c r="N750" i="23"/>
  <c r="M750" i="23"/>
  <c r="L750" i="23"/>
  <c r="K750" i="23"/>
  <c r="P749" i="23"/>
  <c r="O749" i="23"/>
  <c r="N749" i="23"/>
  <c r="M749" i="23"/>
  <c r="L749" i="23"/>
  <c r="K749" i="23"/>
  <c r="P748" i="23"/>
  <c r="O748" i="23"/>
  <c r="N748" i="23"/>
  <c r="M748" i="23"/>
  <c r="L748" i="23"/>
  <c r="K748" i="23"/>
  <c r="P747" i="23"/>
  <c r="O747" i="23"/>
  <c r="N747" i="23"/>
  <c r="M747" i="23"/>
  <c r="L747" i="23"/>
  <c r="K747" i="23"/>
  <c r="P746" i="23"/>
  <c r="O746" i="23"/>
  <c r="N746" i="23"/>
  <c r="M746" i="23"/>
  <c r="L746" i="23"/>
  <c r="K746" i="23"/>
  <c r="P745" i="23"/>
  <c r="O745" i="23"/>
  <c r="N745" i="23"/>
  <c r="M745" i="23"/>
  <c r="L745" i="23"/>
  <c r="K745" i="23"/>
  <c r="P744" i="23"/>
  <c r="O744" i="23"/>
  <c r="N744" i="23"/>
  <c r="M744" i="23"/>
  <c r="L744" i="23"/>
  <c r="K744" i="23"/>
  <c r="P743" i="23"/>
  <c r="O743" i="23"/>
  <c r="N743" i="23"/>
  <c r="M743" i="23"/>
  <c r="L743" i="23"/>
  <c r="K743" i="23"/>
  <c r="P742" i="23"/>
  <c r="O742" i="23"/>
  <c r="N742" i="23"/>
  <c r="M742" i="23"/>
  <c r="L742" i="23"/>
  <c r="K742" i="23"/>
  <c r="P741" i="23"/>
  <c r="O741" i="23"/>
  <c r="N741" i="23"/>
  <c r="M741" i="23"/>
  <c r="L741" i="23"/>
  <c r="K741" i="23"/>
  <c r="P740" i="23"/>
  <c r="O740" i="23"/>
  <c r="N740" i="23"/>
  <c r="M740" i="23"/>
  <c r="L740" i="23"/>
  <c r="K740" i="23"/>
  <c r="P739" i="23"/>
  <c r="O739" i="23"/>
  <c r="N739" i="23"/>
  <c r="M739" i="23"/>
  <c r="L739" i="23"/>
  <c r="K739" i="23"/>
  <c r="P738" i="23"/>
  <c r="O738" i="23"/>
  <c r="N738" i="23"/>
  <c r="M738" i="23"/>
  <c r="L738" i="23"/>
  <c r="K738" i="23"/>
  <c r="P737" i="23"/>
  <c r="O737" i="23"/>
  <c r="N737" i="23"/>
  <c r="M737" i="23"/>
  <c r="L737" i="23"/>
  <c r="K737" i="23"/>
  <c r="P736" i="23"/>
  <c r="O736" i="23"/>
  <c r="N736" i="23"/>
  <c r="M736" i="23"/>
  <c r="L736" i="23"/>
  <c r="K736" i="23"/>
  <c r="P735" i="23"/>
  <c r="O735" i="23"/>
  <c r="N735" i="23"/>
  <c r="M735" i="23"/>
  <c r="L735" i="23"/>
  <c r="K735" i="23"/>
  <c r="P734" i="23"/>
  <c r="O734" i="23"/>
  <c r="N734" i="23"/>
  <c r="M734" i="23"/>
  <c r="L734" i="23"/>
  <c r="K734" i="23"/>
  <c r="P733" i="23"/>
  <c r="O733" i="23"/>
  <c r="N733" i="23"/>
  <c r="M733" i="23"/>
  <c r="L733" i="23"/>
  <c r="K733" i="23"/>
  <c r="P732" i="23"/>
  <c r="O732" i="23"/>
  <c r="N732" i="23"/>
  <c r="M732" i="23"/>
  <c r="L732" i="23"/>
  <c r="K732" i="23"/>
  <c r="P731" i="23"/>
  <c r="O731" i="23"/>
  <c r="N731" i="23"/>
  <c r="M731" i="23"/>
  <c r="L731" i="23"/>
  <c r="K731" i="23"/>
  <c r="P730" i="23"/>
  <c r="O730" i="23"/>
  <c r="N730" i="23"/>
  <c r="M730" i="23"/>
  <c r="L730" i="23"/>
  <c r="K730" i="23"/>
  <c r="P729" i="23"/>
  <c r="O729" i="23"/>
  <c r="N729" i="23"/>
  <c r="M729" i="23"/>
  <c r="L729" i="23"/>
  <c r="K729" i="23"/>
  <c r="P728" i="23"/>
  <c r="O728" i="23"/>
  <c r="N728" i="23"/>
  <c r="M728" i="23"/>
  <c r="L728" i="23"/>
  <c r="K728" i="23"/>
  <c r="P727" i="23"/>
  <c r="O727" i="23"/>
  <c r="N727" i="23"/>
  <c r="M727" i="23"/>
  <c r="L727" i="23"/>
  <c r="K727" i="23"/>
  <c r="P726" i="23"/>
  <c r="O726" i="23"/>
  <c r="N726" i="23"/>
  <c r="M726" i="23"/>
  <c r="L726" i="23"/>
  <c r="K726" i="23"/>
  <c r="P725" i="23"/>
  <c r="O725" i="23"/>
  <c r="N725" i="23"/>
  <c r="M725" i="23"/>
  <c r="L725" i="23"/>
  <c r="K725" i="23"/>
  <c r="P724" i="23"/>
  <c r="O724" i="23"/>
  <c r="N724" i="23"/>
  <c r="M724" i="23"/>
  <c r="L724" i="23"/>
  <c r="K724" i="23"/>
  <c r="P723" i="23"/>
  <c r="O723" i="23"/>
  <c r="N723" i="23"/>
  <c r="M723" i="23"/>
  <c r="L723" i="23"/>
  <c r="K723" i="23"/>
  <c r="P722" i="23"/>
  <c r="O722" i="23"/>
  <c r="N722" i="23"/>
  <c r="M722" i="23"/>
  <c r="L722" i="23"/>
  <c r="K722" i="23"/>
  <c r="P721" i="23"/>
  <c r="O721" i="23"/>
  <c r="N721" i="23"/>
  <c r="M721" i="23"/>
  <c r="L721" i="23"/>
  <c r="K721" i="23"/>
  <c r="P720" i="23"/>
  <c r="O720" i="23"/>
  <c r="N720" i="23"/>
  <c r="M720" i="23"/>
  <c r="L720" i="23"/>
  <c r="K720" i="23"/>
  <c r="P719" i="23"/>
  <c r="O719" i="23"/>
  <c r="N719" i="23"/>
  <c r="M719" i="23"/>
  <c r="L719" i="23"/>
  <c r="K719" i="23"/>
  <c r="P718" i="23"/>
  <c r="O718" i="23"/>
  <c r="N718" i="23"/>
  <c r="M718" i="23"/>
  <c r="L718" i="23"/>
  <c r="K718" i="23"/>
  <c r="P717" i="23"/>
  <c r="O717" i="23"/>
  <c r="N717" i="23"/>
  <c r="M717" i="23"/>
  <c r="L717" i="23"/>
  <c r="K717" i="23"/>
  <c r="P716" i="23"/>
  <c r="O716" i="23"/>
  <c r="N716" i="23"/>
  <c r="M716" i="23"/>
  <c r="L716" i="23"/>
  <c r="K716" i="23"/>
  <c r="P715" i="23"/>
  <c r="O715" i="23"/>
  <c r="N715" i="23"/>
  <c r="M715" i="23"/>
  <c r="L715" i="23"/>
  <c r="K715" i="23"/>
  <c r="P714" i="23"/>
  <c r="O714" i="23"/>
  <c r="N714" i="23"/>
  <c r="M714" i="23"/>
  <c r="L714" i="23"/>
  <c r="K714" i="23"/>
  <c r="P713" i="23"/>
  <c r="O713" i="23"/>
  <c r="N713" i="23"/>
  <c r="M713" i="23"/>
  <c r="L713" i="23"/>
  <c r="K713" i="23"/>
  <c r="P712" i="23"/>
  <c r="O712" i="23"/>
  <c r="N712" i="23"/>
  <c r="M712" i="23"/>
  <c r="L712" i="23"/>
  <c r="K712" i="23"/>
  <c r="P711" i="23"/>
  <c r="O711" i="23"/>
  <c r="N711" i="23"/>
  <c r="M711" i="23"/>
  <c r="L711" i="23"/>
  <c r="K711" i="23"/>
  <c r="P710" i="23"/>
  <c r="O710" i="23"/>
  <c r="N710" i="23"/>
  <c r="M710" i="23"/>
  <c r="L710" i="23"/>
  <c r="K710" i="23"/>
  <c r="P709" i="23"/>
  <c r="O709" i="23"/>
  <c r="N709" i="23"/>
  <c r="M709" i="23"/>
  <c r="L709" i="23"/>
  <c r="K709" i="23"/>
  <c r="P708" i="23"/>
  <c r="O708" i="23"/>
  <c r="N708" i="23"/>
  <c r="M708" i="23"/>
  <c r="L708" i="23"/>
  <c r="K708" i="23"/>
  <c r="P707" i="23"/>
  <c r="O707" i="23"/>
  <c r="N707" i="23"/>
  <c r="M707" i="23"/>
  <c r="L707" i="23"/>
  <c r="K707" i="23"/>
  <c r="P706" i="23"/>
  <c r="O706" i="23"/>
  <c r="N706" i="23"/>
  <c r="M706" i="23"/>
  <c r="L706" i="23"/>
  <c r="K706" i="23"/>
  <c r="P705" i="23"/>
  <c r="O705" i="23"/>
  <c r="N705" i="23"/>
  <c r="M705" i="23"/>
  <c r="L705" i="23"/>
  <c r="K705" i="23"/>
  <c r="P704" i="23"/>
  <c r="O704" i="23"/>
  <c r="N704" i="23"/>
  <c r="M704" i="23"/>
  <c r="L704" i="23"/>
  <c r="K704" i="23"/>
  <c r="P703" i="23"/>
  <c r="O703" i="23"/>
  <c r="N703" i="23"/>
  <c r="M703" i="23"/>
  <c r="L703" i="23"/>
  <c r="K703" i="23"/>
  <c r="P702" i="23"/>
  <c r="O702" i="23"/>
  <c r="N702" i="23"/>
  <c r="M702" i="23"/>
  <c r="L702" i="23"/>
  <c r="K702" i="23"/>
  <c r="P701" i="23"/>
  <c r="O701" i="23"/>
  <c r="N701" i="23"/>
  <c r="M701" i="23"/>
  <c r="L701" i="23"/>
  <c r="K701" i="23"/>
  <c r="P700" i="23"/>
  <c r="O700" i="23"/>
  <c r="N700" i="23"/>
  <c r="M700" i="23"/>
  <c r="L700" i="23"/>
  <c r="K700" i="23"/>
  <c r="P699" i="23"/>
  <c r="O699" i="23"/>
  <c r="N699" i="23"/>
  <c r="M699" i="23"/>
  <c r="L699" i="23"/>
  <c r="K699" i="23"/>
  <c r="P698" i="23"/>
  <c r="O698" i="23"/>
  <c r="N698" i="23"/>
  <c r="M698" i="23"/>
  <c r="L698" i="23"/>
  <c r="K698" i="23"/>
  <c r="P697" i="23"/>
  <c r="O697" i="23"/>
  <c r="N697" i="23"/>
  <c r="M697" i="23"/>
  <c r="L697" i="23"/>
  <c r="K697" i="23"/>
  <c r="P696" i="23"/>
  <c r="O696" i="23"/>
  <c r="N696" i="23"/>
  <c r="M696" i="23"/>
  <c r="L696" i="23"/>
  <c r="K696" i="23"/>
  <c r="P695" i="23"/>
  <c r="O695" i="23"/>
  <c r="N695" i="23"/>
  <c r="M695" i="23"/>
  <c r="L695" i="23"/>
  <c r="K695" i="23"/>
  <c r="P694" i="23"/>
  <c r="O694" i="23"/>
  <c r="N694" i="23"/>
  <c r="M694" i="23"/>
  <c r="L694" i="23"/>
  <c r="K694" i="23"/>
  <c r="P693" i="23"/>
  <c r="O693" i="23"/>
  <c r="N693" i="23"/>
  <c r="M693" i="23"/>
  <c r="L693" i="23"/>
  <c r="K693" i="23"/>
  <c r="P692" i="23"/>
  <c r="O692" i="23"/>
  <c r="N692" i="23"/>
  <c r="M692" i="23"/>
  <c r="L692" i="23"/>
  <c r="K692" i="23"/>
  <c r="P691" i="23"/>
  <c r="O691" i="23"/>
  <c r="N691" i="23"/>
  <c r="M691" i="23"/>
  <c r="L691" i="23"/>
  <c r="K691" i="23"/>
  <c r="P690" i="23"/>
  <c r="O690" i="23"/>
  <c r="N690" i="23"/>
  <c r="M690" i="23"/>
  <c r="L690" i="23"/>
  <c r="K690" i="23"/>
  <c r="P689" i="23"/>
  <c r="O689" i="23"/>
  <c r="N689" i="23"/>
  <c r="M689" i="23"/>
  <c r="L689" i="23"/>
  <c r="K689" i="23"/>
  <c r="P688" i="23"/>
  <c r="O688" i="23"/>
  <c r="N688" i="23"/>
  <c r="M688" i="23"/>
  <c r="L688" i="23"/>
  <c r="K688" i="23"/>
  <c r="P687" i="23"/>
  <c r="O687" i="23"/>
  <c r="N687" i="23"/>
  <c r="M687" i="23"/>
  <c r="L687" i="23"/>
  <c r="K687" i="23"/>
  <c r="P686" i="23"/>
  <c r="O686" i="23"/>
  <c r="N686" i="23"/>
  <c r="M686" i="23"/>
  <c r="L686" i="23"/>
  <c r="K686" i="23"/>
  <c r="P685" i="23"/>
  <c r="O685" i="23"/>
  <c r="N685" i="23"/>
  <c r="M685" i="23"/>
  <c r="L685" i="23"/>
  <c r="K685" i="23"/>
  <c r="P684" i="23"/>
  <c r="O684" i="23"/>
  <c r="N684" i="23"/>
  <c r="M684" i="23"/>
  <c r="L684" i="23"/>
  <c r="K684" i="23"/>
  <c r="P683" i="23"/>
  <c r="O683" i="23"/>
  <c r="N683" i="23"/>
  <c r="M683" i="23"/>
  <c r="L683" i="23"/>
  <c r="K683" i="23"/>
  <c r="P682" i="23"/>
  <c r="O682" i="23"/>
  <c r="N682" i="23"/>
  <c r="M682" i="23"/>
  <c r="L682" i="23"/>
  <c r="K682" i="23"/>
  <c r="P681" i="23"/>
  <c r="O681" i="23"/>
  <c r="N681" i="23"/>
  <c r="M681" i="23"/>
  <c r="L681" i="23"/>
  <c r="K681" i="23"/>
  <c r="P680" i="23"/>
  <c r="O680" i="23"/>
  <c r="N680" i="23"/>
  <c r="M680" i="23"/>
  <c r="L680" i="23"/>
  <c r="K680" i="23"/>
  <c r="P679" i="23"/>
  <c r="O679" i="23"/>
  <c r="N679" i="23"/>
  <c r="M679" i="23"/>
  <c r="L679" i="23"/>
  <c r="K679" i="23"/>
  <c r="P678" i="23"/>
  <c r="O678" i="23"/>
  <c r="N678" i="23"/>
  <c r="M678" i="23"/>
  <c r="L678" i="23"/>
  <c r="K678" i="23"/>
  <c r="P677" i="23"/>
  <c r="O677" i="23"/>
  <c r="N677" i="23"/>
  <c r="M677" i="23"/>
  <c r="L677" i="23"/>
  <c r="K677" i="23"/>
  <c r="P676" i="23"/>
  <c r="O676" i="23"/>
  <c r="N676" i="23"/>
  <c r="M676" i="23"/>
  <c r="L676" i="23"/>
  <c r="K676" i="23"/>
  <c r="P675" i="23"/>
  <c r="O675" i="23"/>
  <c r="N675" i="23"/>
  <c r="M675" i="23"/>
  <c r="L675" i="23"/>
  <c r="K675" i="23"/>
  <c r="P674" i="23"/>
  <c r="O674" i="23"/>
  <c r="N674" i="23"/>
  <c r="M674" i="23"/>
  <c r="L674" i="23"/>
  <c r="K674" i="23"/>
  <c r="P673" i="23"/>
  <c r="O673" i="23"/>
  <c r="N673" i="23"/>
  <c r="M673" i="23"/>
  <c r="L673" i="23"/>
  <c r="K673" i="23"/>
  <c r="P672" i="23"/>
  <c r="O672" i="23"/>
  <c r="N672" i="23"/>
  <c r="M672" i="23"/>
  <c r="L672" i="23"/>
  <c r="K672" i="23"/>
  <c r="P671" i="23"/>
  <c r="O671" i="23"/>
  <c r="N671" i="23"/>
  <c r="M671" i="23"/>
  <c r="L671" i="23"/>
  <c r="K671" i="23"/>
  <c r="P670" i="23"/>
  <c r="O670" i="23"/>
  <c r="N670" i="23"/>
  <c r="M670" i="23"/>
  <c r="L670" i="23"/>
  <c r="K670" i="23"/>
  <c r="P669" i="23"/>
  <c r="O669" i="23"/>
  <c r="N669" i="23"/>
  <c r="M669" i="23"/>
  <c r="L669" i="23"/>
  <c r="K669" i="23"/>
  <c r="P668" i="23"/>
  <c r="O668" i="23"/>
  <c r="N668" i="23"/>
  <c r="M668" i="23"/>
  <c r="L668" i="23"/>
  <c r="K668" i="23"/>
  <c r="P667" i="23"/>
  <c r="O667" i="23"/>
  <c r="N667" i="23"/>
  <c r="M667" i="23"/>
  <c r="L667" i="23"/>
  <c r="K667" i="23"/>
  <c r="P666" i="23"/>
  <c r="O666" i="23"/>
  <c r="N666" i="23"/>
  <c r="M666" i="23"/>
  <c r="L666" i="23"/>
  <c r="K666" i="23"/>
  <c r="P665" i="23"/>
  <c r="O665" i="23"/>
  <c r="N665" i="23"/>
  <c r="M665" i="23"/>
  <c r="L665" i="23"/>
  <c r="K665" i="23"/>
  <c r="P664" i="23"/>
  <c r="O664" i="23"/>
  <c r="N664" i="23"/>
  <c r="M664" i="23"/>
  <c r="L664" i="23"/>
  <c r="K664" i="23"/>
  <c r="P663" i="23"/>
  <c r="O663" i="23"/>
  <c r="N663" i="23"/>
  <c r="M663" i="23"/>
  <c r="L663" i="23"/>
  <c r="K663" i="23"/>
  <c r="P662" i="23"/>
  <c r="O662" i="23"/>
  <c r="N662" i="23"/>
  <c r="M662" i="23"/>
  <c r="L662" i="23"/>
  <c r="K662" i="23"/>
  <c r="P661" i="23"/>
  <c r="O661" i="23"/>
  <c r="N661" i="23"/>
  <c r="M661" i="23"/>
  <c r="L661" i="23"/>
  <c r="K661" i="23"/>
  <c r="P660" i="23"/>
  <c r="O660" i="23"/>
  <c r="N660" i="23"/>
  <c r="M660" i="23"/>
  <c r="L660" i="23"/>
  <c r="K660" i="23"/>
  <c r="P659" i="23"/>
  <c r="O659" i="23"/>
  <c r="N659" i="23"/>
  <c r="M659" i="23"/>
  <c r="L659" i="23"/>
  <c r="K659" i="23"/>
  <c r="P658" i="23"/>
  <c r="O658" i="23"/>
  <c r="N658" i="23"/>
  <c r="M658" i="23"/>
  <c r="L658" i="23"/>
  <c r="K658" i="23"/>
  <c r="P657" i="23"/>
  <c r="O657" i="23"/>
  <c r="N657" i="23"/>
  <c r="M657" i="23"/>
  <c r="L657" i="23"/>
  <c r="K657" i="23"/>
  <c r="P656" i="23"/>
  <c r="O656" i="23"/>
  <c r="N656" i="23"/>
  <c r="M656" i="23"/>
  <c r="L656" i="23"/>
  <c r="K656" i="23"/>
  <c r="P655" i="23"/>
  <c r="O655" i="23"/>
  <c r="N655" i="23"/>
  <c r="M655" i="23"/>
  <c r="L655" i="23"/>
  <c r="K655" i="23"/>
  <c r="P654" i="23"/>
  <c r="O654" i="23"/>
  <c r="N654" i="23"/>
  <c r="M654" i="23"/>
  <c r="L654" i="23"/>
  <c r="K654" i="23"/>
  <c r="P653" i="23"/>
  <c r="O653" i="23"/>
  <c r="N653" i="23"/>
  <c r="M653" i="23"/>
  <c r="L653" i="23"/>
  <c r="K653" i="23"/>
  <c r="P652" i="23"/>
  <c r="O652" i="23"/>
  <c r="N652" i="23"/>
  <c r="M652" i="23"/>
  <c r="L652" i="23"/>
  <c r="K652" i="23"/>
  <c r="P651" i="23"/>
  <c r="O651" i="23"/>
  <c r="N651" i="23"/>
  <c r="M651" i="23"/>
  <c r="L651" i="23"/>
  <c r="K651" i="23"/>
  <c r="P650" i="23"/>
  <c r="O650" i="23"/>
  <c r="N650" i="23"/>
  <c r="M650" i="23"/>
  <c r="L650" i="23"/>
  <c r="K650" i="23"/>
  <c r="P649" i="23"/>
  <c r="O649" i="23"/>
  <c r="N649" i="23"/>
  <c r="M649" i="23"/>
  <c r="L649" i="23"/>
  <c r="K649" i="23"/>
  <c r="P648" i="23"/>
  <c r="O648" i="23"/>
  <c r="N648" i="23"/>
  <c r="M648" i="23"/>
  <c r="L648" i="23"/>
  <c r="K648" i="23"/>
  <c r="P647" i="23"/>
  <c r="O647" i="23"/>
  <c r="N647" i="23"/>
  <c r="M647" i="23"/>
  <c r="L647" i="23"/>
  <c r="K647" i="23"/>
  <c r="P646" i="23"/>
  <c r="O646" i="23"/>
  <c r="N646" i="23"/>
  <c r="M646" i="23"/>
  <c r="L646" i="23"/>
  <c r="K646" i="23"/>
  <c r="P645" i="23"/>
  <c r="O645" i="23"/>
  <c r="N645" i="23"/>
  <c r="M645" i="23"/>
  <c r="L645" i="23"/>
  <c r="K645" i="23"/>
  <c r="P644" i="23"/>
  <c r="O644" i="23"/>
  <c r="N644" i="23"/>
  <c r="M644" i="23"/>
  <c r="L644" i="23"/>
  <c r="K644" i="23"/>
  <c r="P643" i="23"/>
  <c r="O643" i="23"/>
  <c r="N643" i="23"/>
  <c r="M643" i="23"/>
  <c r="L643" i="23"/>
  <c r="K643" i="23"/>
  <c r="P642" i="23"/>
  <c r="O642" i="23"/>
  <c r="N642" i="23"/>
  <c r="M642" i="23"/>
  <c r="L642" i="23"/>
  <c r="K642" i="23"/>
  <c r="P641" i="23"/>
  <c r="O641" i="23"/>
  <c r="N641" i="23"/>
  <c r="M641" i="23"/>
  <c r="L641" i="23"/>
  <c r="K641" i="23"/>
  <c r="P640" i="23"/>
  <c r="O640" i="23"/>
  <c r="N640" i="23"/>
  <c r="M640" i="23"/>
  <c r="L640" i="23"/>
  <c r="K640" i="23"/>
  <c r="P639" i="23"/>
  <c r="O639" i="23"/>
  <c r="N639" i="23"/>
  <c r="M639" i="23"/>
  <c r="L639" i="23"/>
  <c r="K639" i="23"/>
  <c r="P638" i="23"/>
  <c r="O638" i="23"/>
  <c r="N638" i="23"/>
  <c r="M638" i="23"/>
  <c r="L638" i="23"/>
  <c r="K638" i="23"/>
  <c r="P637" i="23"/>
  <c r="O637" i="23"/>
  <c r="N637" i="23"/>
  <c r="M637" i="23"/>
  <c r="L637" i="23"/>
  <c r="K637" i="23"/>
  <c r="P636" i="23"/>
  <c r="O636" i="23"/>
  <c r="N636" i="23"/>
  <c r="M636" i="23"/>
  <c r="L636" i="23"/>
  <c r="K636" i="23"/>
  <c r="P635" i="23"/>
  <c r="O635" i="23"/>
  <c r="N635" i="23"/>
  <c r="M635" i="23"/>
  <c r="L635" i="23"/>
  <c r="K635" i="23"/>
  <c r="P634" i="23"/>
  <c r="O634" i="23"/>
  <c r="N634" i="23"/>
  <c r="M634" i="23"/>
  <c r="L634" i="23"/>
  <c r="K634" i="23"/>
  <c r="P633" i="23"/>
  <c r="O633" i="23"/>
  <c r="N633" i="23"/>
  <c r="M633" i="23"/>
  <c r="L633" i="23"/>
  <c r="K633" i="23"/>
  <c r="P632" i="23"/>
  <c r="O632" i="23"/>
  <c r="N632" i="23"/>
  <c r="M632" i="23"/>
  <c r="L632" i="23"/>
  <c r="K632" i="23"/>
  <c r="P631" i="23"/>
  <c r="O631" i="23"/>
  <c r="N631" i="23"/>
  <c r="M631" i="23"/>
  <c r="L631" i="23"/>
  <c r="K631" i="23"/>
  <c r="P630" i="23"/>
  <c r="O630" i="23"/>
  <c r="N630" i="23"/>
  <c r="M630" i="23"/>
  <c r="L630" i="23"/>
  <c r="K630" i="23"/>
  <c r="P629" i="23"/>
  <c r="O629" i="23"/>
  <c r="N629" i="23"/>
  <c r="M629" i="23"/>
  <c r="L629" i="23"/>
  <c r="K629" i="23"/>
  <c r="P628" i="23"/>
  <c r="O628" i="23"/>
  <c r="N628" i="23"/>
  <c r="M628" i="23"/>
  <c r="L628" i="23"/>
  <c r="K628" i="23"/>
  <c r="P627" i="23"/>
  <c r="O627" i="23"/>
  <c r="N627" i="23"/>
  <c r="M627" i="23"/>
  <c r="L627" i="23"/>
  <c r="K627" i="23"/>
  <c r="P626" i="23"/>
  <c r="O626" i="23"/>
  <c r="N626" i="23"/>
  <c r="M626" i="23"/>
  <c r="L626" i="23"/>
  <c r="K626" i="23"/>
  <c r="P625" i="23"/>
  <c r="O625" i="23"/>
  <c r="N625" i="23"/>
  <c r="M625" i="23"/>
  <c r="L625" i="23"/>
  <c r="K625" i="23"/>
  <c r="P624" i="23"/>
  <c r="O624" i="23"/>
  <c r="N624" i="23"/>
  <c r="M624" i="23"/>
  <c r="L624" i="23"/>
  <c r="K624" i="23"/>
  <c r="P623" i="23"/>
  <c r="O623" i="23"/>
  <c r="N623" i="23"/>
  <c r="M623" i="23"/>
  <c r="L623" i="23"/>
  <c r="K623" i="23"/>
  <c r="P622" i="23"/>
  <c r="O622" i="23"/>
  <c r="N622" i="23"/>
  <c r="M622" i="23"/>
  <c r="L622" i="23"/>
  <c r="K622" i="23"/>
  <c r="P621" i="23"/>
  <c r="O621" i="23"/>
  <c r="N621" i="23"/>
  <c r="M621" i="23"/>
  <c r="L621" i="23"/>
  <c r="K621" i="23"/>
  <c r="P620" i="23"/>
  <c r="O620" i="23"/>
  <c r="N620" i="23"/>
  <c r="M620" i="23"/>
  <c r="L620" i="23"/>
  <c r="K620" i="23"/>
  <c r="P619" i="23"/>
  <c r="O619" i="23"/>
  <c r="N619" i="23"/>
  <c r="M619" i="23"/>
  <c r="L619" i="23"/>
  <c r="K619" i="23"/>
  <c r="P618" i="23"/>
  <c r="O618" i="23"/>
  <c r="N618" i="23"/>
  <c r="M618" i="23"/>
  <c r="L618" i="23"/>
  <c r="K618" i="23"/>
  <c r="P617" i="23"/>
  <c r="O617" i="23"/>
  <c r="N617" i="23"/>
  <c r="M617" i="23"/>
  <c r="L617" i="23"/>
  <c r="K617" i="23"/>
  <c r="P616" i="23"/>
  <c r="O616" i="23"/>
  <c r="N616" i="23"/>
  <c r="M616" i="23"/>
  <c r="L616" i="23"/>
  <c r="K616" i="23"/>
  <c r="P615" i="23"/>
  <c r="O615" i="23"/>
  <c r="N615" i="23"/>
  <c r="M615" i="23"/>
  <c r="L615" i="23"/>
  <c r="K615" i="23"/>
  <c r="P614" i="23"/>
  <c r="O614" i="23"/>
  <c r="N614" i="23"/>
  <c r="M614" i="23"/>
  <c r="L614" i="23"/>
  <c r="K614" i="23"/>
  <c r="P613" i="23"/>
  <c r="O613" i="23"/>
  <c r="N613" i="23"/>
  <c r="M613" i="23"/>
  <c r="L613" i="23"/>
  <c r="K613" i="23"/>
  <c r="P612" i="23"/>
  <c r="O612" i="23"/>
  <c r="N612" i="23"/>
  <c r="M612" i="23"/>
  <c r="L612" i="23"/>
  <c r="K612" i="23"/>
  <c r="P611" i="23"/>
  <c r="O611" i="23"/>
  <c r="N611" i="23"/>
  <c r="M611" i="23"/>
  <c r="L611" i="23"/>
  <c r="K611" i="23"/>
  <c r="P610" i="23"/>
  <c r="O610" i="23"/>
  <c r="N610" i="23"/>
  <c r="M610" i="23"/>
  <c r="L610" i="23"/>
  <c r="K610" i="23"/>
  <c r="P609" i="23"/>
  <c r="O609" i="23"/>
  <c r="N609" i="23"/>
  <c r="M609" i="23"/>
  <c r="L609" i="23"/>
  <c r="K609" i="23"/>
  <c r="P608" i="23"/>
  <c r="O608" i="23"/>
  <c r="N608" i="23"/>
  <c r="M608" i="23"/>
  <c r="L608" i="23"/>
  <c r="K608" i="23"/>
  <c r="P607" i="23"/>
  <c r="O607" i="23"/>
  <c r="N607" i="23"/>
  <c r="M607" i="23"/>
  <c r="L607" i="23"/>
  <c r="K607" i="23"/>
  <c r="P606" i="23"/>
  <c r="O606" i="23"/>
  <c r="N606" i="23"/>
  <c r="M606" i="23"/>
  <c r="L606" i="23"/>
  <c r="K606" i="23"/>
  <c r="P605" i="23"/>
  <c r="O605" i="23"/>
  <c r="N605" i="23"/>
  <c r="M605" i="23"/>
  <c r="L605" i="23"/>
  <c r="K605" i="23"/>
  <c r="P604" i="23"/>
  <c r="O604" i="23"/>
  <c r="N604" i="23"/>
  <c r="M604" i="23"/>
  <c r="L604" i="23"/>
  <c r="K604" i="23"/>
  <c r="P603" i="23"/>
  <c r="O603" i="23"/>
  <c r="N603" i="23"/>
  <c r="M603" i="23"/>
  <c r="L603" i="23"/>
  <c r="K603" i="23"/>
  <c r="P602" i="23"/>
  <c r="O602" i="23"/>
  <c r="N602" i="23"/>
  <c r="M602" i="23"/>
  <c r="L602" i="23"/>
  <c r="K602" i="23"/>
  <c r="P601" i="23"/>
  <c r="O601" i="23"/>
  <c r="N601" i="23"/>
  <c r="M601" i="23"/>
  <c r="L601" i="23"/>
  <c r="K601" i="23"/>
  <c r="P600" i="23"/>
  <c r="O600" i="23"/>
  <c r="N600" i="23"/>
  <c r="M600" i="23"/>
  <c r="L600" i="23"/>
  <c r="K600" i="23"/>
  <c r="P599" i="23"/>
  <c r="O599" i="23"/>
  <c r="N599" i="23"/>
  <c r="M599" i="23"/>
  <c r="L599" i="23"/>
  <c r="K599" i="23"/>
  <c r="P598" i="23"/>
  <c r="O598" i="23"/>
  <c r="N598" i="23"/>
  <c r="M598" i="23"/>
  <c r="L598" i="23"/>
  <c r="K598" i="23"/>
  <c r="P597" i="23"/>
  <c r="O597" i="23"/>
  <c r="N597" i="23"/>
  <c r="M597" i="23"/>
  <c r="L597" i="23"/>
  <c r="K597" i="23"/>
  <c r="P596" i="23"/>
  <c r="O596" i="23"/>
  <c r="N596" i="23"/>
  <c r="M596" i="23"/>
  <c r="L596" i="23"/>
  <c r="K596" i="23"/>
  <c r="P595" i="23"/>
  <c r="O595" i="23"/>
  <c r="N595" i="23"/>
  <c r="M595" i="23"/>
  <c r="L595" i="23"/>
  <c r="K595" i="23"/>
  <c r="P594" i="23"/>
  <c r="O594" i="23"/>
  <c r="N594" i="23"/>
  <c r="M594" i="23"/>
  <c r="L594" i="23"/>
  <c r="K594" i="23"/>
  <c r="P593" i="23"/>
  <c r="O593" i="23"/>
  <c r="N593" i="23"/>
  <c r="M593" i="23"/>
  <c r="L593" i="23"/>
  <c r="K593" i="23"/>
  <c r="P592" i="23"/>
  <c r="O592" i="23"/>
  <c r="N592" i="23"/>
  <c r="M592" i="23"/>
  <c r="L592" i="23"/>
  <c r="K592" i="23"/>
  <c r="P591" i="23"/>
  <c r="O591" i="23"/>
  <c r="N591" i="23"/>
  <c r="M591" i="23"/>
  <c r="L591" i="23"/>
  <c r="K591" i="23"/>
  <c r="P590" i="23"/>
  <c r="O590" i="23"/>
  <c r="N590" i="23"/>
  <c r="M590" i="23"/>
  <c r="L590" i="23"/>
  <c r="K590" i="23"/>
  <c r="P589" i="23"/>
  <c r="O589" i="23"/>
  <c r="N589" i="23"/>
  <c r="M589" i="23"/>
  <c r="L589" i="23"/>
  <c r="K589" i="23"/>
  <c r="P588" i="23"/>
  <c r="O588" i="23"/>
  <c r="N588" i="23"/>
  <c r="M588" i="23"/>
  <c r="L588" i="23"/>
  <c r="K588" i="23"/>
  <c r="P587" i="23"/>
  <c r="O587" i="23"/>
  <c r="N587" i="23"/>
  <c r="M587" i="23"/>
  <c r="L587" i="23"/>
  <c r="K587" i="23"/>
  <c r="P586" i="23"/>
  <c r="O586" i="23"/>
  <c r="N586" i="23"/>
  <c r="M586" i="23"/>
  <c r="L586" i="23"/>
  <c r="K586" i="23"/>
  <c r="P585" i="23"/>
  <c r="O585" i="23"/>
  <c r="N585" i="23"/>
  <c r="M585" i="23"/>
  <c r="L585" i="23"/>
  <c r="K585" i="23"/>
  <c r="P584" i="23"/>
  <c r="O584" i="23"/>
  <c r="N584" i="23"/>
  <c r="M584" i="23"/>
  <c r="L584" i="23"/>
  <c r="K584" i="23"/>
  <c r="P583" i="23"/>
  <c r="O583" i="23"/>
  <c r="N583" i="23"/>
  <c r="M583" i="23"/>
  <c r="L583" i="23"/>
  <c r="K583" i="23"/>
  <c r="P582" i="23"/>
  <c r="O582" i="23"/>
  <c r="N582" i="23"/>
  <c r="M582" i="23"/>
  <c r="L582" i="23"/>
  <c r="K582" i="23"/>
  <c r="P581" i="23"/>
  <c r="O581" i="23"/>
  <c r="N581" i="23"/>
  <c r="M581" i="23"/>
  <c r="L581" i="23"/>
  <c r="K581" i="23"/>
  <c r="P580" i="23"/>
  <c r="O580" i="23"/>
  <c r="N580" i="23"/>
  <c r="M580" i="23"/>
  <c r="L580" i="23"/>
  <c r="K580" i="23"/>
  <c r="P579" i="23"/>
  <c r="O579" i="23"/>
  <c r="N579" i="23"/>
  <c r="M579" i="23"/>
  <c r="L579" i="23"/>
  <c r="K579" i="23"/>
  <c r="P578" i="23"/>
  <c r="O578" i="23"/>
  <c r="N578" i="23"/>
  <c r="M578" i="23"/>
  <c r="L578" i="23"/>
  <c r="K578" i="23"/>
  <c r="P577" i="23"/>
  <c r="O577" i="23"/>
  <c r="N577" i="23"/>
  <c r="M577" i="23"/>
  <c r="L577" i="23"/>
  <c r="K577" i="23"/>
  <c r="P576" i="23"/>
  <c r="O576" i="23"/>
  <c r="N576" i="23"/>
  <c r="M576" i="23"/>
  <c r="L576" i="23"/>
  <c r="K576" i="23"/>
  <c r="P575" i="23"/>
  <c r="O575" i="23"/>
  <c r="N575" i="23"/>
  <c r="M575" i="23"/>
  <c r="L575" i="23"/>
  <c r="K575" i="23"/>
  <c r="P574" i="23"/>
  <c r="O574" i="23"/>
  <c r="N574" i="23"/>
  <c r="M574" i="23"/>
  <c r="L574" i="23"/>
  <c r="K574" i="23"/>
  <c r="P573" i="23"/>
  <c r="O573" i="23"/>
  <c r="N573" i="23"/>
  <c r="M573" i="23"/>
  <c r="L573" i="23"/>
  <c r="K573" i="23"/>
  <c r="P572" i="23"/>
  <c r="O572" i="23"/>
  <c r="N572" i="23"/>
  <c r="M572" i="23"/>
  <c r="L572" i="23"/>
  <c r="K572" i="23"/>
  <c r="P571" i="23"/>
  <c r="O571" i="23"/>
  <c r="N571" i="23"/>
  <c r="M571" i="23"/>
  <c r="L571" i="23"/>
  <c r="K571" i="23"/>
  <c r="P570" i="23"/>
  <c r="O570" i="23"/>
  <c r="N570" i="23"/>
  <c r="M570" i="23"/>
  <c r="L570" i="23"/>
  <c r="K570" i="23"/>
  <c r="P569" i="23"/>
  <c r="O569" i="23"/>
  <c r="N569" i="23"/>
  <c r="M569" i="23"/>
  <c r="L569" i="23"/>
  <c r="K569" i="23"/>
  <c r="P568" i="23"/>
  <c r="O568" i="23"/>
  <c r="N568" i="23"/>
  <c r="M568" i="23"/>
  <c r="L568" i="23"/>
  <c r="K568" i="23"/>
  <c r="P567" i="23"/>
  <c r="O567" i="23"/>
  <c r="N567" i="23"/>
  <c r="M567" i="23"/>
  <c r="L567" i="23"/>
  <c r="K567" i="23"/>
  <c r="P566" i="23"/>
  <c r="O566" i="23"/>
  <c r="N566" i="23"/>
  <c r="M566" i="23"/>
  <c r="L566" i="23"/>
  <c r="K566" i="23"/>
  <c r="P565" i="23"/>
  <c r="O565" i="23"/>
  <c r="N565" i="23"/>
  <c r="M565" i="23"/>
  <c r="L565" i="23"/>
  <c r="K565" i="23"/>
  <c r="P564" i="23"/>
  <c r="O564" i="23"/>
  <c r="N564" i="23"/>
  <c r="M564" i="23"/>
  <c r="L564" i="23"/>
  <c r="K564" i="23"/>
  <c r="P563" i="23"/>
  <c r="O563" i="23"/>
  <c r="N563" i="23"/>
  <c r="M563" i="23"/>
  <c r="L563" i="23"/>
  <c r="K563" i="23"/>
  <c r="P562" i="23"/>
  <c r="O562" i="23"/>
  <c r="N562" i="23"/>
  <c r="M562" i="23"/>
  <c r="L562" i="23"/>
  <c r="K562" i="23"/>
  <c r="P561" i="23"/>
  <c r="O561" i="23"/>
  <c r="N561" i="23"/>
  <c r="M561" i="23"/>
  <c r="L561" i="23"/>
  <c r="K561" i="23"/>
  <c r="P560" i="23"/>
  <c r="O560" i="23"/>
  <c r="N560" i="23"/>
  <c r="M560" i="23"/>
  <c r="L560" i="23"/>
  <c r="K560" i="23"/>
  <c r="P559" i="23"/>
  <c r="O559" i="23"/>
  <c r="N559" i="23"/>
  <c r="M559" i="23"/>
  <c r="L559" i="23"/>
  <c r="K559" i="23"/>
  <c r="P558" i="23"/>
  <c r="O558" i="23"/>
  <c r="N558" i="23"/>
  <c r="M558" i="23"/>
  <c r="L558" i="23"/>
  <c r="K558" i="23"/>
  <c r="P557" i="23"/>
  <c r="O557" i="23"/>
  <c r="N557" i="23"/>
  <c r="M557" i="23"/>
  <c r="L557" i="23"/>
  <c r="K557" i="23"/>
  <c r="P556" i="23"/>
  <c r="O556" i="23"/>
  <c r="N556" i="23"/>
  <c r="M556" i="23"/>
  <c r="L556" i="23"/>
  <c r="K556" i="23"/>
  <c r="P555" i="23"/>
  <c r="O555" i="23"/>
  <c r="N555" i="23"/>
  <c r="M555" i="23"/>
  <c r="L555" i="23"/>
  <c r="K555" i="23"/>
  <c r="P554" i="23"/>
  <c r="O554" i="23"/>
  <c r="N554" i="23"/>
  <c r="M554" i="23"/>
  <c r="L554" i="23"/>
  <c r="K554" i="23"/>
  <c r="P553" i="23"/>
  <c r="O553" i="23"/>
  <c r="N553" i="23"/>
  <c r="M553" i="23"/>
  <c r="L553" i="23"/>
  <c r="K553" i="23"/>
  <c r="P552" i="23"/>
  <c r="O552" i="23"/>
  <c r="N552" i="23"/>
  <c r="M552" i="23"/>
  <c r="L552" i="23"/>
  <c r="K552" i="23"/>
  <c r="P551" i="23"/>
  <c r="O551" i="23"/>
  <c r="N551" i="23"/>
  <c r="M551" i="23"/>
  <c r="L551" i="23"/>
  <c r="K551" i="23"/>
  <c r="P550" i="23"/>
  <c r="O550" i="23"/>
  <c r="N550" i="23"/>
  <c r="M550" i="23"/>
  <c r="L550" i="23"/>
  <c r="K550" i="23"/>
  <c r="P549" i="23"/>
  <c r="O549" i="23"/>
  <c r="N549" i="23"/>
  <c r="M549" i="23"/>
  <c r="L549" i="23"/>
  <c r="K549" i="23"/>
  <c r="P548" i="23"/>
  <c r="O548" i="23"/>
  <c r="N548" i="23"/>
  <c r="M548" i="23"/>
  <c r="L548" i="23"/>
  <c r="K548" i="23"/>
  <c r="P547" i="23"/>
  <c r="O547" i="23"/>
  <c r="N547" i="23"/>
  <c r="M547" i="23"/>
  <c r="L547" i="23"/>
  <c r="K547" i="23"/>
  <c r="P546" i="23"/>
  <c r="O546" i="23"/>
  <c r="N546" i="23"/>
  <c r="M546" i="23"/>
  <c r="L546" i="23"/>
  <c r="K546" i="23"/>
  <c r="P545" i="23"/>
  <c r="O545" i="23"/>
  <c r="N545" i="23"/>
  <c r="M545" i="23"/>
  <c r="L545" i="23"/>
  <c r="K545" i="23"/>
  <c r="P544" i="23"/>
  <c r="O544" i="23"/>
  <c r="N544" i="23"/>
  <c r="M544" i="23"/>
  <c r="L544" i="23"/>
  <c r="K544" i="23"/>
  <c r="P543" i="23"/>
  <c r="O543" i="23"/>
  <c r="N543" i="23"/>
  <c r="M543" i="23"/>
  <c r="L543" i="23"/>
  <c r="K543" i="23"/>
  <c r="P542" i="23"/>
  <c r="O542" i="23"/>
  <c r="N542" i="23"/>
  <c r="M542" i="23"/>
  <c r="L542" i="23"/>
  <c r="K542" i="23"/>
  <c r="P541" i="23"/>
  <c r="O541" i="23"/>
  <c r="N541" i="23"/>
  <c r="M541" i="23"/>
  <c r="L541" i="23"/>
  <c r="K541" i="23"/>
  <c r="P540" i="23"/>
  <c r="O540" i="23"/>
  <c r="N540" i="23"/>
  <c r="M540" i="23"/>
  <c r="L540" i="23"/>
  <c r="K540" i="23"/>
  <c r="P539" i="23"/>
  <c r="O539" i="23"/>
  <c r="N539" i="23"/>
  <c r="M539" i="23"/>
  <c r="L539" i="23"/>
  <c r="K539" i="23"/>
  <c r="P538" i="23"/>
  <c r="O538" i="23"/>
  <c r="N538" i="23"/>
  <c r="M538" i="23"/>
  <c r="L538" i="23"/>
  <c r="K538" i="23"/>
  <c r="P537" i="23"/>
  <c r="O537" i="23"/>
  <c r="N537" i="23"/>
  <c r="M537" i="23"/>
  <c r="L537" i="23"/>
  <c r="K537" i="23"/>
  <c r="P536" i="23"/>
  <c r="O536" i="23"/>
  <c r="N536" i="23"/>
  <c r="M536" i="23"/>
  <c r="L536" i="23"/>
  <c r="K536" i="23"/>
  <c r="P535" i="23"/>
  <c r="O535" i="23"/>
  <c r="N535" i="23"/>
  <c r="M535" i="23"/>
  <c r="L535" i="23"/>
  <c r="K535" i="23"/>
  <c r="P534" i="23"/>
  <c r="O534" i="23"/>
  <c r="N534" i="23"/>
  <c r="M534" i="23"/>
  <c r="L534" i="23"/>
  <c r="K534" i="23"/>
  <c r="P533" i="23"/>
  <c r="O533" i="23"/>
  <c r="N533" i="23"/>
  <c r="M533" i="23"/>
  <c r="L533" i="23"/>
  <c r="K533" i="23"/>
  <c r="P532" i="23"/>
  <c r="O532" i="23"/>
  <c r="N532" i="23"/>
  <c r="M532" i="23"/>
  <c r="L532" i="23"/>
  <c r="K532" i="23"/>
  <c r="P531" i="23"/>
  <c r="O531" i="23"/>
  <c r="N531" i="23"/>
  <c r="M531" i="23"/>
  <c r="L531" i="23"/>
  <c r="K531" i="23"/>
  <c r="P530" i="23"/>
  <c r="O530" i="23"/>
  <c r="N530" i="23"/>
  <c r="M530" i="23"/>
  <c r="L530" i="23"/>
  <c r="K530" i="23"/>
  <c r="P529" i="23"/>
  <c r="O529" i="23"/>
  <c r="N529" i="23"/>
  <c r="M529" i="23"/>
  <c r="L529" i="23"/>
  <c r="K529" i="23"/>
  <c r="P528" i="23"/>
  <c r="O528" i="23"/>
  <c r="N528" i="23"/>
  <c r="M528" i="23"/>
  <c r="L528" i="23"/>
  <c r="K528" i="23"/>
  <c r="P527" i="23"/>
  <c r="O527" i="23"/>
  <c r="N527" i="23"/>
  <c r="M527" i="23"/>
  <c r="L527" i="23"/>
  <c r="K527" i="23"/>
  <c r="P526" i="23"/>
  <c r="O526" i="23"/>
  <c r="N526" i="23"/>
  <c r="M526" i="23"/>
  <c r="L526" i="23"/>
  <c r="K526" i="23"/>
  <c r="P525" i="23"/>
  <c r="O525" i="23"/>
  <c r="N525" i="23"/>
  <c r="M525" i="23"/>
  <c r="L525" i="23"/>
  <c r="K525" i="23"/>
  <c r="P524" i="23"/>
  <c r="O524" i="23"/>
  <c r="N524" i="23"/>
  <c r="M524" i="23"/>
  <c r="L524" i="23"/>
  <c r="K524" i="23"/>
  <c r="P523" i="23"/>
  <c r="O523" i="23"/>
  <c r="N523" i="23"/>
  <c r="M523" i="23"/>
  <c r="L523" i="23"/>
  <c r="K523" i="23"/>
  <c r="P522" i="23"/>
  <c r="O522" i="23"/>
  <c r="N522" i="23"/>
  <c r="M522" i="23"/>
  <c r="L522" i="23"/>
  <c r="K522" i="23"/>
  <c r="P521" i="23"/>
  <c r="O521" i="23"/>
  <c r="N521" i="23"/>
  <c r="M521" i="23"/>
  <c r="L521" i="23"/>
  <c r="K521" i="23"/>
  <c r="P520" i="23"/>
  <c r="O520" i="23"/>
  <c r="N520" i="23"/>
  <c r="M520" i="23"/>
  <c r="L520" i="23"/>
  <c r="K520" i="23"/>
  <c r="P519" i="23"/>
  <c r="O519" i="23"/>
  <c r="N519" i="23"/>
  <c r="M519" i="23"/>
  <c r="L519" i="23"/>
  <c r="K519" i="23"/>
  <c r="P518" i="23"/>
  <c r="O518" i="23"/>
  <c r="N518" i="23"/>
  <c r="M518" i="23"/>
  <c r="L518" i="23"/>
  <c r="K518" i="23"/>
  <c r="P517" i="23"/>
  <c r="O517" i="23"/>
  <c r="N517" i="23"/>
  <c r="M517" i="23"/>
  <c r="L517" i="23"/>
  <c r="K517" i="23"/>
  <c r="P516" i="23"/>
  <c r="O516" i="23"/>
  <c r="N516" i="23"/>
  <c r="M516" i="23"/>
  <c r="L516" i="23"/>
  <c r="K516" i="23"/>
  <c r="P515" i="23"/>
  <c r="O515" i="23"/>
  <c r="N515" i="23"/>
  <c r="M515" i="23"/>
  <c r="L515" i="23"/>
  <c r="K515" i="23"/>
  <c r="P514" i="23"/>
  <c r="O514" i="23"/>
  <c r="N514" i="23"/>
  <c r="M514" i="23"/>
  <c r="L514" i="23"/>
  <c r="K514" i="23"/>
  <c r="P513" i="23"/>
  <c r="O513" i="23"/>
  <c r="N513" i="23"/>
  <c r="M513" i="23"/>
  <c r="L513" i="23"/>
  <c r="K513" i="23"/>
  <c r="P512" i="23"/>
  <c r="O512" i="23"/>
  <c r="N512" i="23"/>
  <c r="M512" i="23"/>
  <c r="L512" i="23"/>
  <c r="K512" i="23"/>
  <c r="P511" i="23"/>
  <c r="O511" i="23"/>
  <c r="N511" i="23"/>
  <c r="M511" i="23"/>
  <c r="L511" i="23"/>
  <c r="K511" i="23"/>
  <c r="P510" i="23"/>
  <c r="O510" i="23"/>
  <c r="N510" i="23"/>
  <c r="M510" i="23"/>
  <c r="L510" i="23"/>
  <c r="K510" i="23"/>
  <c r="P509" i="23"/>
  <c r="O509" i="23"/>
  <c r="N509" i="23"/>
  <c r="M509" i="23"/>
  <c r="L509" i="23"/>
  <c r="K509" i="23"/>
  <c r="P508" i="23"/>
  <c r="O508" i="23"/>
  <c r="N508" i="23"/>
  <c r="M508" i="23"/>
  <c r="L508" i="23"/>
  <c r="K508" i="23"/>
  <c r="P507" i="23"/>
  <c r="O507" i="23"/>
  <c r="N507" i="23"/>
  <c r="M507" i="23"/>
  <c r="L507" i="23"/>
  <c r="K507" i="23"/>
  <c r="P506" i="23"/>
  <c r="O506" i="23"/>
  <c r="N506" i="23"/>
  <c r="M506" i="23"/>
  <c r="L506" i="23"/>
  <c r="K506" i="23"/>
  <c r="P505" i="23"/>
  <c r="O505" i="23"/>
  <c r="N505" i="23"/>
  <c r="M505" i="23"/>
  <c r="L505" i="23"/>
  <c r="K505" i="23"/>
  <c r="P504" i="23"/>
  <c r="O504" i="23"/>
  <c r="N504" i="23"/>
  <c r="M504" i="23"/>
  <c r="L504" i="23"/>
  <c r="K504" i="23"/>
  <c r="P503" i="23"/>
  <c r="O503" i="23"/>
  <c r="N503" i="23"/>
  <c r="M503" i="23"/>
  <c r="L503" i="23"/>
  <c r="K503" i="23"/>
  <c r="P502" i="23"/>
  <c r="O502" i="23"/>
  <c r="N502" i="23"/>
  <c r="M502" i="23"/>
  <c r="L502" i="23"/>
  <c r="K502" i="23"/>
  <c r="P501" i="23"/>
  <c r="O501" i="23"/>
  <c r="N501" i="23"/>
  <c r="M501" i="23"/>
  <c r="L501" i="23"/>
  <c r="K501" i="23"/>
  <c r="P500" i="23"/>
  <c r="O500" i="23"/>
  <c r="N500" i="23"/>
  <c r="M500" i="23"/>
  <c r="L500" i="23"/>
  <c r="K500" i="23"/>
  <c r="P499" i="23"/>
  <c r="O499" i="23"/>
  <c r="N499" i="23"/>
  <c r="M499" i="23"/>
  <c r="L499" i="23"/>
  <c r="K499" i="23"/>
  <c r="P498" i="23"/>
  <c r="O498" i="23"/>
  <c r="N498" i="23"/>
  <c r="M498" i="23"/>
  <c r="L498" i="23"/>
  <c r="K498" i="23"/>
  <c r="P497" i="23"/>
  <c r="O497" i="23"/>
  <c r="N497" i="23"/>
  <c r="M497" i="23"/>
  <c r="L497" i="23"/>
  <c r="K497" i="23"/>
  <c r="P496" i="23"/>
  <c r="O496" i="23"/>
  <c r="N496" i="23"/>
  <c r="M496" i="23"/>
  <c r="L496" i="23"/>
  <c r="K496" i="23"/>
  <c r="P495" i="23"/>
  <c r="O495" i="23"/>
  <c r="N495" i="23"/>
  <c r="M495" i="23"/>
  <c r="L495" i="23"/>
  <c r="K495" i="23"/>
  <c r="P494" i="23"/>
  <c r="O494" i="23"/>
  <c r="N494" i="23"/>
  <c r="M494" i="23"/>
  <c r="L494" i="23"/>
  <c r="K494" i="23"/>
  <c r="P493" i="23"/>
  <c r="O493" i="23"/>
  <c r="N493" i="23"/>
  <c r="M493" i="23"/>
  <c r="L493" i="23"/>
  <c r="K493" i="23"/>
  <c r="P492" i="23"/>
  <c r="O492" i="23"/>
  <c r="N492" i="23"/>
  <c r="M492" i="23"/>
  <c r="L492" i="23"/>
  <c r="K492" i="23"/>
  <c r="P491" i="23"/>
  <c r="O491" i="23"/>
  <c r="N491" i="23"/>
  <c r="M491" i="23"/>
  <c r="L491" i="23"/>
  <c r="K491" i="23"/>
  <c r="P490" i="23"/>
  <c r="O490" i="23"/>
  <c r="N490" i="23"/>
  <c r="M490" i="23"/>
  <c r="L490" i="23"/>
  <c r="K490" i="23"/>
  <c r="P489" i="23"/>
  <c r="O489" i="23"/>
  <c r="N489" i="23"/>
  <c r="M489" i="23"/>
  <c r="L489" i="23"/>
  <c r="K489" i="23"/>
  <c r="P488" i="23"/>
  <c r="O488" i="23"/>
  <c r="N488" i="23"/>
  <c r="M488" i="23"/>
  <c r="L488" i="23"/>
  <c r="K488" i="23"/>
  <c r="P487" i="23"/>
  <c r="O487" i="23"/>
  <c r="N487" i="23"/>
  <c r="M487" i="23"/>
  <c r="L487" i="23"/>
  <c r="K487" i="23"/>
  <c r="P486" i="23"/>
  <c r="O486" i="23"/>
  <c r="N486" i="23"/>
  <c r="M486" i="23"/>
  <c r="L486" i="23"/>
  <c r="K486" i="23"/>
  <c r="P485" i="23"/>
  <c r="O485" i="23"/>
  <c r="N485" i="23"/>
  <c r="M485" i="23"/>
  <c r="L485" i="23"/>
  <c r="K485" i="23"/>
  <c r="P484" i="23"/>
  <c r="O484" i="23"/>
  <c r="N484" i="23"/>
  <c r="M484" i="23"/>
  <c r="L484" i="23"/>
  <c r="K484" i="23"/>
  <c r="P483" i="23"/>
  <c r="O483" i="23"/>
  <c r="N483" i="23"/>
  <c r="M483" i="23"/>
  <c r="L483" i="23"/>
  <c r="K483" i="23"/>
  <c r="P482" i="23"/>
  <c r="O482" i="23"/>
  <c r="N482" i="23"/>
  <c r="M482" i="23"/>
  <c r="L482" i="23"/>
  <c r="K482" i="23"/>
  <c r="P481" i="23"/>
  <c r="O481" i="23"/>
  <c r="N481" i="23"/>
  <c r="M481" i="23"/>
  <c r="L481" i="23"/>
  <c r="K481" i="23"/>
  <c r="P480" i="23"/>
  <c r="O480" i="23"/>
  <c r="N480" i="23"/>
  <c r="M480" i="23"/>
  <c r="L480" i="23"/>
  <c r="K480" i="23"/>
  <c r="P479" i="23"/>
  <c r="O479" i="23"/>
  <c r="N479" i="23"/>
  <c r="M479" i="23"/>
  <c r="L479" i="23"/>
  <c r="K479" i="23"/>
  <c r="P478" i="23"/>
  <c r="O478" i="23"/>
  <c r="N478" i="23"/>
  <c r="M478" i="23"/>
  <c r="L478" i="23"/>
  <c r="K478" i="23"/>
  <c r="P477" i="23"/>
  <c r="O477" i="23"/>
  <c r="N477" i="23"/>
  <c r="M477" i="23"/>
  <c r="L477" i="23"/>
  <c r="K477" i="23"/>
  <c r="P476" i="23"/>
  <c r="O476" i="23"/>
  <c r="N476" i="23"/>
  <c r="M476" i="23"/>
  <c r="L476" i="23"/>
  <c r="K476" i="23"/>
  <c r="P475" i="23"/>
  <c r="O475" i="23"/>
  <c r="N475" i="23"/>
  <c r="M475" i="23"/>
  <c r="L475" i="23"/>
  <c r="K475" i="23"/>
  <c r="P474" i="23"/>
  <c r="O474" i="23"/>
  <c r="N474" i="23"/>
  <c r="M474" i="23"/>
  <c r="L474" i="23"/>
  <c r="K474" i="23"/>
  <c r="P473" i="23"/>
  <c r="O473" i="23"/>
  <c r="N473" i="23"/>
  <c r="M473" i="23"/>
  <c r="L473" i="23"/>
  <c r="K473" i="23"/>
  <c r="P472" i="23"/>
  <c r="O472" i="23"/>
  <c r="N472" i="23"/>
  <c r="M472" i="23"/>
  <c r="L472" i="23"/>
  <c r="K472" i="23"/>
  <c r="P471" i="23"/>
  <c r="O471" i="23"/>
  <c r="N471" i="23"/>
  <c r="M471" i="23"/>
  <c r="L471" i="23"/>
  <c r="K471" i="23"/>
  <c r="P470" i="23"/>
  <c r="O470" i="23"/>
  <c r="N470" i="23"/>
  <c r="M470" i="23"/>
  <c r="L470" i="23"/>
  <c r="K470" i="23"/>
  <c r="P469" i="23"/>
  <c r="O469" i="23"/>
  <c r="N469" i="23"/>
  <c r="M469" i="23"/>
  <c r="L469" i="23"/>
  <c r="K469" i="23"/>
  <c r="P468" i="23"/>
  <c r="O468" i="23"/>
  <c r="N468" i="23"/>
  <c r="M468" i="23"/>
  <c r="L468" i="23"/>
  <c r="K468" i="23"/>
  <c r="P467" i="23"/>
  <c r="O467" i="23"/>
  <c r="N467" i="23"/>
  <c r="M467" i="23"/>
  <c r="L467" i="23"/>
  <c r="K467" i="23"/>
  <c r="P466" i="23"/>
  <c r="O466" i="23"/>
  <c r="N466" i="23"/>
  <c r="M466" i="23"/>
  <c r="L466" i="23"/>
  <c r="K466" i="23"/>
  <c r="P465" i="23"/>
  <c r="O465" i="23"/>
  <c r="N465" i="23"/>
  <c r="M465" i="23"/>
  <c r="L465" i="23"/>
  <c r="K465" i="23"/>
  <c r="P464" i="23"/>
  <c r="O464" i="23"/>
  <c r="N464" i="23"/>
  <c r="M464" i="23"/>
  <c r="L464" i="23"/>
  <c r="K464" i="23"/>
  <c r="P463" i="23"/>
  <c r="O463" i="23"/>
  <c r="N463" i="23"/>
  <c r="M463" i="23"/>
  <c r="L463" i="23"/>
  <c r="K463" i="23"/>
  <c r="P462" i="23"/>
  <c r="O462" i="23"/>
  <c r="N462" i="23"/>
  <c r="M462" i="23"/>
  <c r="L462" i="23"/>
  <c r="K462" i="23"/>
  <c r="P461" i="23"/>
  <c r="O461" i="23"/>
  <c r="N461" i="23"/>
  <c r="M461" i="23"/>
  <c r="L461" i="23"/>
  <c r="K461" i="23"/>
  <c r="P460" i="23"/>
  <c r="O460" i="23"/>
  <c r="N460" i="23"/>
  <c r="M460" i="23"/>
  <c r="L460" i="23"/>
  <c r="K460" i="23"/>
  <c r="P459" i="23"/>
  <c r="O459" i="23"/>
  <c r="N459" i="23"/>
  <c r="M459" i="23"/>
  <c r="L459" i="23"/>
  <c r="K459" i="23"/>
  <c r="P458" i="23"/>
  <c r="O458" i="23"/>
  <c r="N458" i="23"/>
  <c r="M458" i="23"/>
  <c r="L458" i="23"/>
  <c r="K458" i="23"/>
  <c r="P457" i="23"/>
  <c r="O457" i="23"/>
  <c r="N457" i="23"/>
  <c r="M457" i="23"/>
  <c r="L457" i="23"/>
  <c r="K457" i="23"/>
  <c r="P456" i="23"/>
  <c r="O456" i="23"/>
  <c r="N456" i="23"/>
  <c r="M456" i="23"/>
  <c r="L456" i="23"/>
  <c r="K456" i="23"/>
  <c r="P455" i="23"/>
  <c r="O455" i="23"/>
  <c r="N455" i="23"/>
  <c r="M455" i="23"/>
  <c r="L455" i="23"/>
  <c r="K455" i="23"/>
  <c r="P454" i="23"/>
  <c r="O454" i="23"/>
  <c r="N454" i="23"/>
  <c r="M454" i="23"/>
  <c r="L454" i="23"/>
  <c r="K454" i="23"/>
  <c r="P453" i="23"/>
  <c r="O453" i="23"/>
  <c r="N453" i="23"/>
  <c r="M453" i="23"/>
  <c r="L453" i="23"/>
  <c r="K453" i="23"/>
  <c r="P452" i="23"/>
  <c r="O452" i="23"/>
  <c r="N452" i="23"/>
  <c r="M452" i="23"/>
  <c r="L452" i="23"/>
  <c r="K452" i="23"/>
  <c r="P451" i="23"/>
  <c r="O451" i="23"/>
  <c r="N451" i="23"/>
  <c r="M451" i="23"/>
  <c r="L451" i="23"/>
  <c r="K451" i="23"/>
  <c r="P450" i="23"/>
  <c r="O450" i="23"/>
  <c r="N450" i="23"/>
  <c r="M450" i="23"/>
  <c r="L450" i="23"/>
  <c r="K450" i="23"/>
  <c r="P449" i="23"/>
  <c r="O449" i="23"/>
  <c r="N449" i="23"/>
  <c r="M449" i="23"/>
  <c r="L449" i="23"/>
  <c r="K449" i="23"/>
  <c r="P448" i="23"/>
  <c r="O448" i="23"/>
  <c r="N448" i="23"/>
  <c r="M448" i="23"/>
  <c r="L448" i="23"/>
  <c r="K448" i="23"/>
  <c r="P447" i="23"/>
  <c r="O447" i="23"/>
  <c r="N447" i="23"/>
  <c r="M447" i="23"/>
  <c r="L447" i="23"/>
  <c r="K447" i="23"/>
  <c r="P446" i="23"/>
  <c r="O446" i="23"/>
  <c r="N446" i="23"/>
  <c r="M446" i="23"/>
  <c r="L446" i="23"/>
  <c r="K446" i="23"/>
  <c r="P445" i="23"/>
  <c r="O445" i="23"/>
  <c r="N445" i="23"/>
  <c r="M445" i="23"/>
  <c r="L445" i="23"/>
  <c r="K445" i="23"/>
  <c r="P444" i="23"/>
  <c r="O444" i="23"/>
  <c r="N444" i="23"/>
  <c r="M444" i="23"/>
  <c r="L444" i="23"/>
  <c r="K444" i="23"/>
  <c r="P443" i="23"/>
  <c r="O443" i="23"/>
  <c r="N443" i="23"/>
  <c r="M443" i="23"/>
  <c r="L443" i="23"/>
  <c r="K443" i="23"/>
  <c r="P442" i="23"/>
  <c r="O442" i="23"/>
  <c r="N442" i="23"/>
  <c r="M442" i="23"/>
  <c r="L442" i="23"/>
  <c r="K442" i="23"/>
  <c r="P441" i="23"/>
  <c r="O441" i="23"/>
  <c r="N441" i="23"/>
  <c r="M441" i="23"/>
  <c r="L441" i="23"/>
  <c r="K441" i="23"/>
  <c r="P440" i="23"/>
  <c r="O440" i="23"/>
  <c r="N440" i="23"/>
  <c r="M440" i="23"/>
  <c r="L440" i="23"/>
  <c r="K440" i="23"/>
  <c r="P439" i="23"/>
  <c r="O439" i="23"/>
  <c r="N439" i="23"/>
  <c r="M439" i="23"/>
  <c r="L439" i="23"/>
  <c r="K439" i="23"/>
  <c r="P438" i="23"/>
  <c r="O438" i="23"/>
  <c r="N438" i="23"/>
  <c r="M438" i="23"/>
  <c r="L438" i="23"/>
  <c r="K438" i="23"/>
  <c r="P437" i="23"/>
  <c r="O437" i="23"/>
  <c r="N437" i="23"/>
  <c r="M437" i="23"/>
  <c r="L437" i="23"/>
  <c r="K437" i="23"/>
  <c r="P436" i="23"/>
  <c r="O436" i="23"/>
  <c r="N436" i="23"/>
  <c r="M436" i="23"/>
  <c r="L436" i="23"/>
  <c r="K436" i="23"/>
  <c r="P435" i="23"/>
  <c r="O435" i="23"/>
  <c r="N435" i="23"/>
  <c r="M435" i="23"/>
  <c r="L435" i="23"/>
  <c r="K435" i="23"/>
  <c r="P434" i="23"/>
  <c r="O434" i="23"/>
  <c r="N434" i="23"/>
  <c r="M434" i="23"/>
  <c r="L434" i="23"/>
  <c r="K434" i="23"/>
  <c r="P433" i="23"/>
  <c r="O433" i="23"/>
  <c r="N433" i="23"/>
  <c r="M433" i="23"/>
  <c r="L433" i="23"/>
  <c r="K433" i="23"/>
  <c r="P432" i="23"/>
  <c r="O432" i="23"/>
  <c r="N432" i="23"/>
  <c r="M432" i="23"/>
  <c r="L432" i="23"/>
  <c r="K432" i="23"/>
  <c r="P431" i="23"/>
  <c r="O431" i="23"/>
  <c r="N431" i="23"/>
  <c r="M431" i="23"/>
  <c r="L431" i="23"/>
  <c r="K431" i="23"/>
  <c r="P430" i="23"/>
  <c r="O430" i="23"/>
  <c r="N430" i="23"/>
  <c r="M430" i="23"/>
  <c r="L430" i="23"/>
  <c r="K430" i="23"/>
  <c r="P429" i="23"/>
  <c r="O429" i="23"/>
  <c r="N429" i="23"/>
  <c r="M429" i="23"/>
  <c r="L429" i="23"/>
  <c r="K429" i="23"/>
  <c r="P428" i="23"/>
  <c r="O428" i="23"/>
  <c r="N428" i="23"/>
  <c r="M428" i="23"/>
  <c r="L428" i="23"/>
  <c r="K428" i="23"/>
  <c r="P427" i="23"/>
  <c r="O427" i="23"/>
  <c r="N427" i="23"/>
  <c r="M427" i="23"/>
  <c r="L427" i="23"/>
  <c r="K427" i="23"/>
  <c r="P426" i="23"/>
  <c r="O426" i="23"/>
  <c r="N426" i="23"/>
  <c r="M426" i="23"/>
  <c r="L426" i="23"/>
  <c r="K426" i="23"/>
  <c r="P425" i="23"/>
  <c r="O425" i="23"/>
  <c r="N425" i="23"/>
  <c r="M425" i="23"/>
  <c r="L425" i="23"/>
  <c r="K425" i="23"/>
  <c r="P424" i="23"/>
  <c r="O424" i="23"/>
  <c r="N424" i="23"/>
  <c r="M424" i="23"/>
  <c r="L424" i="23"/>
  <c r="K424" i="23"/>
  <c r="P423" i="23"/>
  <c r="O423" i="23"/>
  <c r="N423" i="23"/>
  <c r="M423" i="23"/>
  <c r="L423" i="23"/>
  <c r="K423" i="23"/>
  <c r="P422" i="23"/>
  <c r="O422" i="23"/>
  <c r="N422" i="23"/>
  <c r="M422" i="23"/>
  <c r="L422" i="23"/>
  <c r="K422" i="23"/>
  <c r="P421" i="23"/>
  <c r="O421" i="23"/>
  <c r="N421" i="23"/>
  <c r="M421" i="23"/>
  <c r="L421" i="23"/>
  <c r="K421" i="23"/>
  <c r="P420" i="23"/>
  <c r="O420" i="23"/>
  <c r="N420" i="23"/>
  <c r="M420" i="23"/>
  <c r="L420" i="23"/>
  <c r="K420" i="23"/>
  <c r="P419" i="23"/>
  <c r="O419" i="23"/>
  <c r="N419" i="23"/>
  <c r="M419" i="23"/>
  <c r="L419" i="23"/>
  <c r="K419" i="23"/>
  <c r="P418" i="23"/>
  <c r="O418" i="23"/>
  <c r="N418" i="23"/>
  <c r="M418" i="23"/>
  <c r="L418" i="23"/>
  <c r="K418" i="23"/>
  <c r="P417" i="23"/>
  <c r="O417" i="23"/>
  <c r="N417" i="23"/>
  <c r="M417" i="23"/>
  <c r="L417" i="23"/>
  <c r="K417" i="23"/>
  <c r="P416" i="23"/>
  <c r="O416" i="23"/>
  <c r="N416" i="23"/>
  <c r="M416" i="23"/>
  <c r="L416" i="23"/>
  <c r="K416" i="23"/>
  <c r="P415" i="23"/>
  <c r="O415" i="23"/>
  <c r="N415" i="23"/>
  <c r="M415" i="23"/>
  <c r="L415" i="23"/>
  <c r="K415" i="23"/>
  <c r="P414" i="23"/>
  <c r="O414" i="23"/>
  <c r="N414" i="23"/>
  <c r="M414" i="23"/>
  <c r="L414" i="23"/>
  <c r="K414" i="23"/>
  <c r="P413" i="23"/>
  <c r="O413" i="23"/>
  <c r="N413" i="23"/>
  <c r="M413" i="23"/>
  <c r="L413" i="23"/>
  <c r="K413" i="23"/>
  <c r="P412" i="23"/>
  <c r="O412" i="23"/>
  <c r="N412" i="23"/>
  <c r="M412" i="23"/>
  <c r="L412" i="23"/>
  <c r="K412" i="23"/>
  <c r="P411" i="23"/>
  <c r="O411" i="23"/>
  <c r="N411" i="23"/>
  <c r="M411" i="23"/>
  <c r="L411" i="23"/>
  <c r="K411" i="23"/>
  <c r="P410" i="23"/>
  <c r="O410" i="23"/>
  <c r="N410" i="23"/>
  <c r="M410" i="23"/>
  <c r="L410" i="23"/>
  <c r="K410" i="23"/>
  <c r="P409" i="23"/>
  <c r="O409" i="23"/>
  <c r="N409" i="23"/>
  <c r="M409" i="23"/>
  <c r="L409" i="23"/>
  <c r="K409" i="23"/>
  <c r="P408" i="23"/>
  <c r="O408" i="23"/>
  <c r="N408" i="23"/>
  <c r="M408" i="23"/>
  <c r="L408" i="23"/>
  <c r="K408" i="23"/>
  <c r="P407" i="23"/>
  <c r="O407" i="23"/>
  <c r="N407" i="23"/>
  <c r="M407" i="23"/>
  <c r="L407" i="23"/>
  <c r="K407" i="23"/>
  <c r="P406" i="23"/>
  <c r="O406" i="23"/>
  <c r="N406" i="23"/>
  <c r="M406" i="23"/>
  <c r="L406" i="23"/>
  <c r="K406" i="23"/>
  <c r="P405" i="23"/>
  <c r="O405" i="23"/>
  <c r="N405" i="23"/>
  <c r="M405" i="23"/>
  <c r="L405" i="23"/>
  <c r="K405" i="23"/>
  <c r="P404" i="23"/>
  <c r="O404" i="23"/>
  <c r="N404" i="23"/>
  <c r="M404" i="23"/>
  <c r="L404" i="23"/>
  <c r="K404" i="23"/>
  <c r="P403" i="23"/>
  <c r="O403" i="23"/>
  <c r="N403" i="23"/>
  <c r="M403" i="23"/>
  <c r="L403" i="23"/>
  <c r="K403" i="23"/>
  <c r="P402" i="23"/>
  <c r="O402" i="23"/>
  <c r="N402" i="23"/>
  <c r="M402" i="23"/>
  <c r="L402" i="23"/>
  <c r="K402" i="23"/>
  <c r="P401" i="23"/>
  <c r="O401" i="23"/>
  <c r="N401" i="23"/>
  <c r="M401" i="23"/>
  <c r="L401" i="23"/>
  <c r="K401" i="23"/>
  <c r="P400" i="23"/>
  <c r="O400" i="23"/>
  <c r="N400" i="23"/>
  <c r="M400" i="23"/>
  <c r="L400" i="23"/>
  <c r="K400" i="23"/>
  <c r="P399" i="23"/>
  <c r="O399" i="23"/>
  <c r="N399" i="23"/>
  <c r="M399" i="23"/>
  <c r="L399" i="23"/>
  <c r="K399" i="23"/>
  <c r="P398" i="23"/>
  <c r="O398" i="23"/>
  <c r="N398" i="23"/>
  <c r="M398" i="23"/>
  <c r="L398" i="23"/>
  <c r="K398" i="23"/>
  <c r="P397" i="23"/>
  <c r="O397" i="23"/>
  <c r="N397" i="23"/>
  <c r="M397" i="23"/>
  <c r="L397" i="23"/>
  <c r="K397" i="23"/>
  <c r="P396" i="23"/>
  <c r="O396" i="23"/>
  <c r="N396" i="23"/>
  <c r="M396" i="23"/>
  <c r="L396" i="23"/>
  <c r="K396" i="23"/>
  <c r="P395" i="23"/>
  <c r="O395" i="23"/>
  <c r="N395" i="23"/>
  <c r="M395" i="23"/>
  <c r="L395" i="23"/>
  <c r="K395" i="23"/>
  <c r="P394" i="23"/>
  <c r="O394" i="23"/>
  <c r="N394" i="23"/>
  <c r="M394" i="23"/>
  <c r="L394" i="23"/>
  <c r="K394" i="23"/>
  <c r="P393" i="23"/>
  <c r="O393" i="23"/>
  <c r="N393" i="23"/>
  <c r="M393" i="23"/>
  <c r="L393" i="23"/>
  <c r="K393" i="23"/>
  <c r="P392" i="23"/>
  <c r="O392" i="23"/>
  <c r="N392" i="23"/>
  <c r="M392" i="23"/>
  <c r="L392" i="23"/>
  <c r="K392" i="23"/>
  <c r="P391" i="23"/>
  <c r="O391" i="23"/>
  <c r="N391" i="23"/>
  <c r="M391" i="23"/>
  <c r="L391" i="23"/>
  <c r="K391" i="23"/>
  <c r="P390" i="23"/>
  <c r="O390" i="23"/>
  <c r="N390" i="23"/>
  <c r="M390" i="23"/>
  <c r="L390" i="23"/>
  <c r="K390" i="23"/>
  <c r="P389" i="23"/>
  <c r="O389" i="23"/>
  <c r="N389" i="23"/>
  <c r="M389" i="23"/>
  <c r="L389" i="23"/>
  <c r="K389" i="23"/>
  <c r="P388" i="23"/>
  <c r="O388" i="23"/>
  <c r="N388" i="23"/>
  <c r="M388" i="23"/>
  <c r="L388" i="23"/>
  <c r="K388" i="23"/>
  <c r="P387" i="23"/>
  <c r="O387" i="23"/>
  <c r="N387" i="23"/>
  <c r="M387" i="23"/>
  <c r="L387" i="23"/>
  <c r="K387" i="23"/>
  <c r="P386" i="23"/>
  <c r="O386" i="23"/>
  <c r="N386" i="23"/>
  <c r="M386" i="23"/>
  <c r="L386" i="23"/>
  <c r="K386" i="23"/>
  <c r="P385" i="23"/>
  <c r="O385" i="23"/>
  <c r="N385" i="23"/>
  <c r="M385" i="23"/>
  <c r="L385" i="23"/>
  <c r="K385" i="23"/>
  <c r="P384" i="23"/>
  <c r="O384" i="23"/>
  <c r="N384" i="23"/>
  <c r="M384" i="23"/>
  <c r="L384" i="23"/>
  <c r="K384" i="23"/>
  <c r="P383" i="23"/>
  <c r="O383" i="23"/>
  <c r="N383" i="23"/>
  <c r="M383" i="23"/>
  <c r="L383" i="23"/>
  <c r="K383" i="23"/>
  <c r="P382" i="23"/>
  <c r="O382" i="23"/>
  <c r="N382" i="23"/>
  <c r="M382" i="23"/>
  <c r="L382" i="23"/>
  <c r="K382" i="23"/>
  <c r="P381" i="23"/>
  <c r="O381" i="23"/>
  <c r="N381" i="23"/>
  <c r="M381" i="23"/>
  <c r="L381" i="23"/>
  <c r="K381" i="23"/>
  <c r="P380" i="23"/>
  <c r="O380" i="23"/>
  <c r="N380" i="23"/>
  <c r="M380" i="23"/>
  <c r="L380" i="23"/>
  <c r="K380" i="23"/>
  <c r="P379" i="23"/>
  <c r="O379" i="23"/>
  <c r="N379" i="23"/>
  <c r="M379" i="23"/>
  <c r="L379" i="23"/>
  <c r="K379" i="23"/>
  <c r="P378" i="23"/>
  <c r="O378" i="23"/>
  <c r="N378" i="23"/>
  <c r="M378" i="23"/>
  <c r="L378" i="23"/>
  <c r="K378" i="23"/>
  <c r="P377" i="23"/>
  <c r="O377" i="23"/>
  <c r="N377" i="23"/>
  <c r="M377" i="23"/>
  <c r="L377" i="23"/>
  <c r="K377" i="23"/>
  <c r="P376" i="23"/>
  <c r="O376" i="23"/>
  <c r="N376" i="23"/>
  <c r="M376" i="23"/>
  <c r="L376" i="23"/>
  <c r="K376" i="23"/>
  <c r="P375" i="23"/>
  <c r="O375" i="23"/>
  <c r="N375" i="23"/>
  <c r="M375" i="23"/>
  <c r="L375" i="23"/>
  <c r="K375" i="23"/>
  <c r="P374" i="23"/>
  <c r="O374" i="23"/>
  <c r="N374" i="23"/>
  <c r="M374" i="23"/>
  <c r="L374" i="23"/>
  <c r="K374" i="23"/>
  <c r="P373" i="23"/>
  <c r="O373" i="23"/>
  <c r="N373" i="23"/>
  <c r="M373" i="23"/>
  <c r="L373" i="23"/>
  <c r="K373" i="23"/>
  <c r="P372" i="23"/>
  <c r="O372" i="23"/>
  <c r="N372" i="23"/>
  <c r="M372" i="23"/>
  <c r="L372" i="23"/>
  <c r="K372" i="23"/>
  <c r="P371" i="23"/>
  <c r="O371" i="23"/>
  <c r="N371" i="23"/>
  <c r="M371" i="23"/>
  <c r="L371" i="23"/>
  <c r="K371" i="23"/>
  <c r="P370" i="23"/>
  <c r="O370" i="23"/>
  <c r="N370" i="23"/>
  <c r="M370" i="23"/>
  <c r="L370" i="23"/>
  <c r="K370" i="23"/>
  <c r="P369" i="23"/>
  <c r="O369" i="23"/>
  <c r="N369" i="23"/>
  <c r="M369" i="23"/>
  <c r="L369" i="23"/>
  <c r="K369" i="23"/>
  <c r="P368" i="23"/>
  <c r="O368" i="23"/>
  <c r="N368" i="23"/>
  <c r="M368" i="23"/>
  <c r="L368" i="23"/>
  <c r="K368" i="23"/>
  <c r="P367" i="23"/>
  <c r="O367" i="23"/>
  <c r="N367" i="23"/>
  <c r="M367" i="23"/>
  <c r="L367" i="23"/>
  <c r="K367" i="23"/>
  <c r="P366" i="23"/>
  <c r="O366" i="23"/>
  <c r="N366" i="23"/>
  <c r="M366" i="23"/>
  <c r="L366" i="23"/>
  <c r="K366" i="23"/>
  <c r="P365" i="23"/>
  <c r="O365" i="23"/>
  <c r="N365" i="23"/>
  <c r="M365" i="23"/>
  <c r="L365" i="23"/>
  <c r="K365" i="23"/>
  <c r="P364" i="23"/>
  <c r="O364" i="23"/>
  <c r="N364" i="23"/>
  <c r="M364" i="23"/>
  <c r="L364" i="23"/>
  <c r="K364" i="23"/>
  <c r="P363" i="23"/>
  <c r="O363" i="23"/>
  <c r="N363" i="23"/>
  <c r="M363" i="23"/>
  <c r="L363" i="23"/>
  <c r="K363" i="23"/>
  <c r="P362" i="23"/>
  <c r="O362" i="23"/>
  <c r="N362" i="23"/>
  <c r="M362" i="23"/>
  <c r="L362" i="23"/>
  <c r="K362" i="23"/>
  <c r="P361" i="23"/>
  <c r="O361" i="23"/>
  <c r="N361" i="23"/>
  <c r="M361" i="23"/>
  <c r="L361" i="23"/>
  <c r="K361" i="23"/>
  <c r="P360" i="23"/>
  <c r="O360" i="23"/>
  <c r="N360" i="23"/>
  <c r="M360" i="23"/>
  <c r="L360" i="23"/>
  <c r="K360" i="23"/>
  <c r="P359" i="23"/>
  <c r="O359" i="23"/>
  <c r="N359" i="23"/>
  <c r="M359" i="23"/>
  <c r="L359" i="23"/>
  <c r="K359" i="23"/>
  <c r="P358" i="23"/>
  <c r="O358" i="23"/>
  <c r="N358" i="23"/>
  <c r="M358" i="23"/>
  <c r="L358" i="23"/>
  <c r="K358" i="23"/>
  <c r="P357" i="23"/>
  <c r="O357" i="23"/>
  <c r="N357" i="23"/>
  <c r="M357" i="23"/>
  <c r="L357" i="23"/>
  <c r="K357" i="23"/>
  <c r="P356" i="23"/>
  <c r="O356" i="23"/>
  <c r="N356" i="23"/>
  <c r="M356" i="23"/>
  <c r="L356" i="23"/>
  <c r="K356" i="23"/>
  <c r="P355" i="23"/>
  <c r="O355" i="23"/>
  <c r="N355" i="23"/>
  <c r="M355" i="23"/>
  <c r="L355" i="23"/>
  <c r="K355" i="23"/>
  <c r="P354" i="23"/>
  <c r="O354" i="23"/>
  <c r="N354" i="23"/>
  <c r="M354" i="23"/>
  <c r="L354" i="23"/>
  <c r="K354" i="23"/>
  <c r="P353" i="23"/>
  <c r="O353" i="23"/>
  <c r="N353" i="23"/>
  <c r="M353" i="23"/>
  <c r="L353" i="23"/>
  <c r="K353" i="23"/>
  <c r="P352" i="23"/>
  <c r="O352" i="23"/>
  <c r="N352" i="23"/>
  <c r="M352" i="23"/>
  <c r="L352" i="23"/>
  <c r="K352" i="23"/>
  <c r="P351" i="23"/>
  <c r="O351" i="23"/>
  <c r="N351" i="23"/>
  <c r="M351" i="23"/>
  <c r="L351" i="23"/>
  <c r="K351" i="23"/>
  <c r="P350" i="23"/>
  <c r="O350" i="23"/>
  <c r="N350" i="23"/>
  <c r="M350" i="23"/>
  <c r="L350" i="23"/>
  <c r="K350" i="23"/>
  <c r="P349" i="23"/>
  <c r="O349" i="23"/>
  <c r="N349" i="23"/>
  <c r="M349" i="23"/>
  <c r="L349" i="23"/>
  <c r="K349" i="23"/>
  <c r="P348" i="23"/>
  <c r="O348" i="23"/>
  <c r="N348" i="23"/>
  <c r="M348" i="23"/>
  <c r="L348" i="23"/>
  <c r="K348" i="23"/>
  <c r="P347" i="23"/>
  <c r="O347" i="23"/>
  <c r="N347" i="23"/>
  <c r="M347" i="23"/>
  <c r="L347" i="23"/>
  <c r="K347" i="23"/>
  <c r="P346" i="23"/>
  <c r="O346" i="23"/>
  <c r="N346" i="23"/>
  <c r="M346" i="23"/>
  <c r="L346" i="23"/>
  <c r="K346" i="23"/>
  <c r="P345" i="23"/>
  <c r="O345" i="23"/>
  <c r="N345" i="23"/>
  <c r="M345" i="23"/>
  <c r="L345" i="23"/>
  <c r="K345" i="23"/>
  <c r="P344" i="23"/>
  <c r="O344" i="23"/>
  <c r="N344" i="23"/>
  <c r="M344" i="23"/>
  <c r="L344" i="23"/>
  <c r="K344" i="23"/>
  <c r="P343" i="23"/>
  <c r="O343" i="23"/>
  <c r="N343" i="23"/>
  <c r="M343" i="23"/>
  <c r="L343" i="23"/>
  <c r="K343" i="23"/>
  <c r="P342" i="23"/>
  <c r="O342" i="23"/>
  <c r="N342" i="23"/>
  <c r="M342" i="23"/>
  <c r="L342" i="23"/>
  <c r="K342" i="23"/>
  <c r="P341" i="23"/>
  <c r="O341" i="23"/>
  <c r="N341" i="23"/>
  <c r="M341" i="23"/>
  <c r="L341" i="23"/>
  <c r="K341" i="23"/>
  <c r="P340" i="23"/>
  <c r="O340" i="23"/>
  <c r="N340" i="23"/>
  <c r="M340" i="23"/>
  <c r="L340" i="23"/>
  <c r="K340" i="23"/>
  <c r="P339" i="23"/>
  <c r="O339" i="23"/>
  <c r="N339" i="23"/>
  <c r="M339" i="23"/>
  <c r="L339" i="23"/>
  <c r="K339" i="23"/>
  <c r="P338" i="23"/>
  <c r="O338" i="23"/>
  <c r="N338" i="23"/>
  <c r="M338" i="23"/>
  <c r="L338" i="23"/>
  <c r="K338" i="23"/>
  <c r="P337" i="23"/>
  <c r="O337" i="23"/>
  <c r="N337" i="23"/>
  <c r="M337" i="23"/>
  <c r="L337" i="23"/>
  <c r="K337" i="23"/>
  <c r="P336" i="23"/>
  <c r="O336" i="23"/>
  <c r="N336" i="23"/>
  <c r="M336" i="23"/>
  <c r="L336" i="23"/>
  <c r="K336" i="23"/>
  <c r="P335" i="23"/>
  <c r="O335" i="23"/>
  <c r="N335" i="23"/>
  <c r="M335" i="23"/>
  <c r="L335" i="23"/>
  <c r="K335" i="23"/>
  <c r="P334" i="23"/>
  <c r="O334" i="23"/>
  <c r="N334" i="23"/>
  <c r="M334" i="23"/>
  <c r="L334" i="23"/>
  <c r="K334" i="23"/>
  <c r="P333" i="23"/>
  <c r="O333" i="23"/>
  <c r="N333" i="23"/>
  <c r="M333" i="23"/>
  <c r="L333" i="23"/>
  <c r="K333" i="23"/>
  <c r="P332" i="23"/>
  <c r="O332" i="23"/>
  <c r="N332" i="23"/>
  <c r="M332" i="23"/>
  <c r="L332" i="23"/>
  <c r="K332" i="23"/>
  <c r="P331" i="23"/>
  <c r="O331" i="23"/>
  <c r="N331" i="23"/>
  <c r="M331" i="23"/>
  <c r="L331" i="23"/>
  <c r="K331" i="23"/>
  <c r="P330" i="23"/>
  <c r="O330" i="23"/>
  <c r="N330" i="23"/>
  <c r="M330" i="23"/>
  <c r="L330" i="23"/>
  <c r="K330" i="23"/>
  <c r="P329" i="23"/>
  <c r="O329" i="23"/>
  <c r="N329" i="23"/>
  <c r="M329" i="23"/>
  <c r="L329" i="23"/>
  <c r="K329" i="23"/>
  <c r="P328" i="23"/>
  <c r="O328" i="23"/>
  <c r="N328" i="23"/>
  <c r="M328" i="23"/>
  <c r="L328" i="23"/>
  <c r="K328" i="23"/>
  <c r="P327" i="23"/>
  <c r="O327" i="23"/>
  <c r="N327" i="23"/>
  <c r="M327" i="23"/>
  <c r="L327" i="23"/>
  <c r="K327" i="23"/>
  <c r="P326" i="23"/>
  <c r="O326" i="23"/>
  <c r="N326" i="23"/>
  <c r="M326" i="23"/>
  <c r="L326" i="23"/>
  <c r="K326" i="23"/>
  <c r="P325" i="23"/>
  <c r="O325" i="23"/>
  <c r="N325" i="23"/>
  <c r="M325" i="23"/>
  <c r="L325" i="23"/>
  <c r="K325" i="23"/>
  <c r="P324" i="23"/>
  <c r="O324" i="23"/>
  <c r="N324" i="23"/>
  <c r="M324" i="23"/>
  <c r="L324" i="23"/>
  <c r="K324" i="23"/>
  <c r="P323" i="23"/>
  <c r="O323" i="23"/>
  <c r="N323" i="23"/>
  <c r="M323" i="23"/>
  <c r="L323" i="23"/>
  <c r="K323" i="23"/>
  <c r="P322" i="23"/>
  <c r="O322" i="23"/>
  <c r="N322" i="23"/>
  <c r="M322" i="23"/>
  <c r="L322" i="23"/>
  <c r="K322" i="23"/>
  <c r="P321" i="23"/>
  <c r="O321" i="23"/>
  <c r="N321" i="23"/>
  <c r="M321" i="23"/>
  <c r="L321" i="23"/>
  <c r="K321" i="23"/>
  <c r="P320" i="23"/>
  <c r="O320" i="23"/>
  <c r="N320" i="23"/>
  <c r="M320" i="23"/>
  <c r="L320" i="23"/>
  <c r="K320" i="23"/>
  <c r="P319" i="23"/>
  <c r="O319" i="23"/>
  <c r="N319" i="23"/>
  <c r="M319" i="23"/>
  <c r="L319" i="23"/>
  <c r="K319" i="23"/>
  <c r="P318" i="23"/>
  <c r="O318" i="23"/>
  <c r="N318" i="23"/>
  <c r="M318" i="23"/>
  <c r="L318" i="23"/>
  <c r="K318" i="23"/>
  <c r="P317" i="23"/>
  <c r="O317" i="23"/>
  <c r="N317" i="23"/>
  <c r="M317" i="23"/>
  <c r="L317" i="23"/>
  <c r="K317" i="23"/>
  <c r="P316" i="23"/>
  <c r="O316" i="23"/>
  <c r="N316" i="23"/>
  <c r="M316" i="23"/>
  <c r="L316" i="23"/>
  <c r="K316" i="23"/>
  <c r="P315" i="23"/>
  <c r="O315" i="23"/>
  <c r="N315" i="23"/>
  <c r="M315" i="23"/>
  <c r="L315" i="23"/>
  <c r="K315" i="23"/>
  <c r="P314" i="23"/>
  <c r="O314" i="23"/>
  <c r="N314" i="23"/>
  <c r="M314" i="23"/>
  <c r="L314" i="23"/>
  <c r="K314" i="23"/>
  <c r="P313" i="23"/>
  <c r="O313" i="23"/>
  <c r="N313" i="23"/>
  <c r="M313" i="23"/>
  <c r="L313" i="23"/>
  <c r="K313" i="23"/>
  <c r="P312" i="23"/>
  <c r="O312" i="23"/>
  <c r="N312" i="23"/>
  <c r="M312" i="23"/>
  <c r="L312" i="23"/>
  <c r="K312" i="23"/>
  <c r="P311" i="23"/>
  <c r="O311" i="23"/>
  <c r="N311" i="23"/>
  <c r="M311" i="23"/>
  <c r="L311" i="23"/>
  <c r="K311" i="23"/>
  <c r="P310" i="23"/>
  <c r="O310" i="23"/>
  <c r="N310" i="23"/>
  <c r="M310" i="23"/>
  <c r="L310" i="23"/>
  <c r="K310" i="23"/>
  <c r="P309" i="23"/>
  <c r="O309" i="23"/>
  <c r="N309" i="23"/>
  <c r="M309" i="23"/>
  <c r="L309" i="23"/>
  <c r="K309" i="23"/>
  <c r="P308" i="23"/>
  <c r="O308" i="23"/>
  <c r="N308" i="23"/>
  <c r="M308" i="23"/>
  <c r="L308" i="23"/>
  <c r="K308" i="23"/>
  <c r="P307" i="23"/>
  <c r="O307" i="23"/>
  <c r="N307" i="23"/>
  <c r="M307" i="23"/>
  <c r="L307" i="23"/>
  <c r="K307" i="23"/>
  <c r="P306" i="23"/>
  <c r="O306" i="23"/>
  <c r="N306" i="23"/>
  <c r="M306" i="23"/>
  <c r="L306" i="23"/>
  <c r="K306" i="23"/>
  <c r="P305" i="23"/>
  <c r="O305" i="23"/>
  <c r="N305" i="23"/>
  <c r="M305" i="23"/>
  <c r="L305" i="23"/>
  <c r="K305" i="23"/>
  <c r="P304" i="23"/>
  <c r="O304" i="23"/>
  <c r="N304" i="23"/>
  <c r="M304" i="23"/>
  <c r="L304" i="23"/>
  <c r="K304" i="23"/>
  <c r="P303" i="23"/>
  <c r="O303" i="23"/>
  <c r="N303" i="23"/>
  <c r="M303" i="23"/>
  <c r="L303" i="23"/>
  <c r="K303" i="23"/>
  <c r="P302" i="23"/>
  <c r="O302" i="23"/>
  <c r="N302" i="23"/>
  <c r="M302" i="23"/>
  <c r="L302" i="23"/>
  <c r="K302" i="23"/>
  <c r="P301" i="23"/>
  <c r="O301" i="23"/>
  <c r="N301" i="23"/>
  <c r="M301" i="23"/>
  <c r="L301" i="23"/>
  <c r="K301" i="23"/>
  <c r="P300" i="23"/>
  <c r="O300" i="23"/>
  <c r="N300" i="23"/>
  <c r="M300" i="23"/>
  <c r="L300" i="23"/>
  <c r="K300" i="23"/>
  <c r="P299" i="23"/>
  <c r="O299" i="23"/>
  <c r="N299" i="23"/>
  <c r="M299" i="23"/>
  <c r="L299" i="23"/>
  <c r="K299" i="23"/>
  <c r="P298" i="23"/>
  <c r="O298" i="23"/>
  <c r="N298" i="23"/>
  <c r="M298" i="23"/>
  <c r="L298" i="23"/>
  <c r="K298" i="23"/>
  <c r="P297" i="23"/>
  <c r="O297" i="23"/>
  <c r="N297" i="23"/>
  <c r="M297" i="23"/>
  <c r="L297" i="23"/>
  <c r="K297" i="23"/>
  <c r="P296" i="23"/>
  <c r="O296" i="23"/>
  <c r="N296" i="23"/>
  <c r="M296" i="23"/>
  <c r="L296" i="23"/>
  <c r="K296" i="23"/>
  <c r="P295" i="23"/>
  <c r="O295" i="23"/>
  <c r="N295" i="23"/>
  <c r="M295" i="23"/>
  <c r="L295" i="23"/>
  <c r="K295" i="23"/>
  <c r="P294" i="23"/>
  <c r="O294" i="23"/>
  <c r="N294" i="23"/>
  <c r="M294" i="23"/>
  <c r="L294" i="23"/>
  <c r="K294" i="23"/>
  <c r="P293" i="23"/>
  <c r="O293" i="23"/>
  <c r="N293" i="23"/>
  <c r="M293" i="23"/>
  <c r="L293" i="23"/>
  <c r="K293" i="23"/>
  <c r="P292" i="23"/>
  <c r="O292" i="23"/>
  <c r="N292" i="23"/>
  <c r="M292" i="23"/>
  <c r="L292" i="23"/>
  <c r="K292" i="23"/>
  <c r="P291" i="23"/>
  <c r="O291" i="23"/>
  <c r="N291" i="23"/>
  <c r="M291" i="23"/>
  <c r="L291" i="23"/>
  <c r="K291" i="23"/>
  <c r="P290" i="23"/>
  <c r="O290" i="23"/>
  <c r="N290" i="23"/>
  <c r="M290" i="23"/>
  <c r="L290" i="23"/>
  <c r="K290" i="23"/>
  <c r="P289" i="23"/>
  <c r="O289" i="23"/>
  <c r="N289" i="23"/>
  <c r="M289" i="23"/>
  <c r="L289" i="23"/>
  <c r="K289" i="23"/>
  <c r="P288" i="23"/>
  <c r="O288" i="23"/>
  <c r="N288" i="23"/>
  <c r="M288" i="23"/>
  <c r="L288" i="23"/>
  <c r="K288" i="23"/>
  <c r="P287" i="23"/>
  <c r="O287" i="23"/>
  <c r="N287" i="23"/>
  <c r="M287" i="23"/>
  <c r="L287" i="23"/>
  <c r="K287" i="23"/>
  <c r="P286" i="23"/>
  <c r="O286" i="23"/>
  <c r="N286" i="23"/>
  <c r="M286" i="23"/>
  <c r="L286" i="23"/>
  <c r="K286" i="23"/>
  <c r="P285" i="23"/>
  <c r="O285" i="23"/>
  <c r="N285" i="23"/>
  <c r="M285" i="23"/>
  <c r="L285" i="23"/>
  <c r="K285" i="23"/>
  <c r="P284" i="23"/>
  <c r="O284" i="23"/>
  <c r="N284" i="23"/>
  <c r="M284" i="23"/>
  <c r="L284" i="23"/>
  <c r="K284" i="23"/>
  <c r="P283" i="23"/>
  <c r="O283" i="23"/>
  <c r="N283" i="23"/>
  <c r="M283" i="23"/>
  <c r="L283" i="23"/>
  <c r="K283" i="23"/>
  <c r="P282" i="23"/>
  <c r="O282" i="23"/>
  <c r="N282" i="23"/>
  <c r="M282" i="23"/>
  <c r="L282" i="23"/>
  <c r="K282" i="23"/>
  <c r="P281" i="23"/>
  <c r="O281" i="23"/>
  <c r="N281" i="23"/>
  <c r="M281" i="23"/>
  <c r="L281" i="23"/>
  <c r="K281" i="23"/>
  <c r="P280" i="23"/>
  <c r="O280" i="23"/>
  <c r="N280" i="23"/>
  <c r="M280" i="23"/>
  <c r="L280" i="23"/>
  <c r="K280" i="23"/>
  <c r="P279" i="23"/>
  <c r="O279" i="23"/>
  <c r="N279" i="23"/>
  <c r="M279" i="23"/>
  <c r="L279" i="23"/>
  <c r="K279" i="23"/>
  <c r="P278" i="23"/>
  <c r="O278" i="23"/>
  <c r="N278" i="23"/>
  <c r="M278" i="23"/>
  <c r="L278" i="23"/>
  <c r="K278" i="23"/>
  <c r="P277" i="23"/>
  <c r="O277" i="23"/>
  <c r="N277" i="23"/>
  <c r="M277" i="23"/>
  <c r="L277" i="23"/>
  <c r="K277" i="23"/>
  <c r="P276" i="23"/>
  <c r="O276" i="23"/>
  <c r="N276" i="23"/>
  <c r="M276" i="23"/>
  <c r="L276" i="23"/>
  <c r="K276" i="23"/>
  <c r="P275" i="23"/>
  <c r="O275" i="23"/>
  <c r="N275" i="23"/>
  <c r="M275" i="23"/>
  <c r="L275" i="23"/>
  <c r="K275" i="23"/>
  <c r="P274" i="23"/>
  <c r="O274" i="23"/>
  <c r="N274" i="23"/>
  <c r="M274" i="23"/>
  <c r="L274" i="23"/>
  <c r="K274" i="23"/>
  <c r="P273" i="23"/>
  <c r="O273" i="23"/>
  <c r="N273" i="23"/>
  <c r="M273" i="23"/>
  <c r="L273" i="23"/>
  <c r="K273" i="23"/>
  <c r="P272" i="23"/>
  <c r="O272" i="23"/>
  <c r="N272" i="23"/>
  <c r="M272" i="23"/>
  <c r="L272" i="23"/>
  <c r="K272" i="23"/>
  <c r="P271" i="23"/>
  <c r="O271" i="23"/>
  <c r="N271" i="23"/>
  <c r="M271" i="23"/>
  <c r="L271" i="23"/>
  <c r="K271" i="23"/>
  <c r="P270" i="23"/>
  <c r="O270" i="23"/>
  <c r="N270" i="23"/>
  <c r="M270" i="23"/>
  <c r="L270" i="23"/>
  <c r="K270" i="23"/>
  <c r="P269" i="23"/>
  <c r="O269" i="23"/>
  <c r="N269" i="23"/>
  <c r="M269" i="23"/>
  <c r="L269" i="23"/>
  <c r="K269" i="23"/>
  <c r="P268" i="23"/>
  <c r="O268" i="23"/>
  <c r="N268" i="23"/>
  <c r="M268" i="23"/>
  <c r="L268" i="23"/>
  <c r="K268" i="23"/>
  <c r="P267" i="23"/>
  <c r="O267" i="23"/>
  <c r="N267" i="23"/>
  <c r="M267" i="23"/>
  <c r="L267" i="23"/>
  <c r="K267" i="23"/>
  <c r="P266" i="23"/>
  <c r="O266" i="23"/>
  <c r="N266" i="23"/>
  <c r="M266" i="23"/>
  <c r="L266" i="23"/>
  <c r="K266" i="23"/>
  <c r="P265" i="23"/>
  <c r="O265" i="23"/>
  <c r="N265" i="23"/>
  <c r="M265" i="23"/>
  <c r="L265" i="23"/>
  <c r="K265" i="23"/>
  <c r="P264" i="23"/>
  <c r="O264" i="23"/>
  <c r="N264" i="23"/>
  <c r="M264" i="23"/>
  <c r="L264" i="23"/>
  <c r="K264" i="23"/>
  <c r="P263" i="23"/>
  <c r="O263" i="23"/>
  <c r="N263" i="23"/>
  <c r="M263" i="23"/>
  <c r="L263" i="23"/>
  <c r="K263" i="23"/>
  <c r="P262" i="23"/>
  <c r="O262" i="23"/>
  <c r="N262" i="23"/>
  <c r="M262" i="23"/>
  <c r="L262" i="23"/>
  <c r="K262" i="23"/>
  <c r="P261" i="23"/>
  <c r="O261" i="23"/>
  <c r="N261" i="23"/>
  <c r="M261" i="23"/>
  <c r="L261" i="23"/>
  <c r="K261" i="23"/>
  <c r="P260" i="23"/>
  <c r="O260" i="23"/>
  <c r="N260" i="23"/>
  <c r="M260" i="23"/>
  <c r="L260" i="23"/>
  <c r="K260" i="23"/>
  <c r="P259" i="23"/>
  <c r="O259" i="23"/>
  <c r="N259" i="23"/>
  <c r="M259" i="23"/>
  <c r="L259" i="23"/>
  <c r="K259" i="23"/>
  <c r="P258" i="23"/>
  <c r="O258" i="23"/>
  <c r="N258" i="23"/>
  <c r="M258" i="23"/>
  <c r="L258" i="23"/>
  <c r="K258" i="23"/>
  <c r="P257" i="23"/>
  <c r="O257" i="23"/>
  <c r="N257" i="23"/>
  <c r="M257" i="23"/>
  <c r="L257" i="23"/>
  <c r="K257" i="23"/>
  <c r="P256" i="23"/>
  <c r="O256" i="23"/>
  <c r="N256" i="23"/>
  <c r="M256" i="23"/>
  <c r="L256" i="23"/>
  <c r="K256" i="23"/>
  <c r="P255" i="23"/>
  <c r="O255" i="23"/>
  <c r="N255" i="23"/>
  <c r="M255" i="23"/>
  <c r="L255" i="23"/>
  <c r="K255" i="23"/>
  <c r="P254" i="23"/>
  <c r="O254" i="23"/>
  <c r="N254" i="23"/>
  <c r="M254" i="23"/>
  <c r="L254" i="23"/>
  <c r="K254" i="23"/>
  <c r="P253" i="23"/>
  <c r="O253" i="23"/>
  <c r="N253" i="23"/>
  <c r="M253" i="23"/>
  <c r="L253" i="23"/>
  <c r="K253" i="23"/>
  <c r="P252" i="23"/>
  <c r="O252" i="23"/>
  <c r="N252" i="23"/>
  <c r="M252" i="23"/>
  <c r="L252" i="23"/>
  <c r="K252" i="23"/>
  <c r="P251" i="23"/>
  <c r="O251" i="23"/>
  <c r="N251" i="23"/>
  <c r="M251" i="23"/>
  <c r="L251" i="23"/>
  <c r="K251" i="23"/>
  <c r="P250" i="23"/>
  <c r="O250" i="23"/>
  <c r="N250" i="23"/>
  <c r="M250" i="23"/>
  <c r="L250" i="23"/>
  <c r="K250" i="23"/>
  <c r="P249" i="23"/>
  <c r="O249" i="23"/>
  <c r="N249" i="23"/>
  <c r="M249" i="23"/>
  <c r="L249" i="23"/>
  <c r="K249" i="23"/>
  <c r="P248" i="23"/>
  <c r="O248" i="23"/>
  <c r="N248" i="23"/>
  <c r="M248" i="23"/>
  <c r="L248" i="23"/>
  <c r="K248" i="23"/>
  <c r="P247" i="23"/>
  <c r="O247" i="23"/>
  <c r="N247" i="23"/>
  <c r="M247" i="23"/>
  <c r="L247" i="23"/>
  <c r="K247" i="23"/>
  <c r="P246" i="23"/>
  <c r="O246" i="23"/>
  <c r="N246" i="23"/>
  <c r="M246" i="23"/>
  <c r="L246" i="23"/>
  <c r="K246" i="23"/>
  <c r="P245" i="23"/>
  <c r="O245" i="23"/>
  <c r="N245" i="23"/>
  <c r="M245" i="23"/>
  <c r="L245" i="23"/>
  <c r="K245" i="23"/>
  <c r="P244" i="23"/>
  <c r="O244" i="23"/>
  <c r="N244" i="23"/>
  <c r="M244" i="23"/>
  <c r="L244" i="23"/>
  <c r="K244" i="23"/>
  <c r="P243" i="23"/>
  <c r="O243" i="23"/>
  <c r="N243" i="23"/>
  <c r="M243" i="23"/>
  <c r="L243" i="23"/>
  <c r="K243" i="23"/>
  <c r="P242" i="23"/>
  <c r="O242" i="23"/>
  <c r="N242" i="23"/>
  <c r="M242" i="23"/>
  <c r="L242" i="23"/>
  <c r="K242" i="23"/>
  <c r="P241" i="23"/>
  <c r="O241" i="23"/>
  <c r="N241" i="23"/>
  <c r="M241" i="23"/>
  <c r="L241" i="23"/>
  <c r="K241" i="23"/>
  <c r="P240" i="23"/>
  <c r="O240" i="23"/>
  <c r="N240" i="23"/>
  <c r="M240" i="23"/>
  <c r="L240" i="23"/>
  <c r="K240" i="23"/>
  <c r="P239" i="23"/>
  <c r="O239" i="23"/>
  <c r="N239" i="23"/>
  <c r="M239" i="23"/>
  <c r="L239" i="23"/>
  <c r="K239" i="23"/>
  <c r="P238" i="23"/>
  <c r="O238" i="23"/>
  <c r="N238" i="23"/>
  <c r="M238" i="23"/>
  <c r="L238" i="23"/>
  <c r="K238" i="23"/>
  <c r="P237" i="23"/>
  <c r="O237" i="23"/>
  <c r="N237" i="23"/>
  <c r="M237" i="23"/>
  <c r="L237" i="23"/>
  <c r="K237" i="23"/>
  <c r="P236" i="23"/>
  <c r="O236" i="23"/>
  <c r="N236" i="23"/>
  <c r="M236" i="23"/>
  <c r="L236" i="23"/>
  <c r="K236" i="23"/>
  <c r="P235" i="23"/>
  <c r="O235" i="23"/>
  <c r="N235" i="23"/>
  <c r="M235" i="23"/>
  <c r="L235" i="23"/>
  <c r="K235" i="23"/>
  <c r="P234" i="23"/>
  <c r="O234" i="23"/>
  <c r="N234" i="23"/>
  <c r="M234" i="23"/>
  <c r="L234" i="23"/>
  <c r="K234" i="23"/>
  <c r="P233" i="23"/>
  <c r="O233" i="23"/>
  <c r="N233" i="23"/>
  <c r="M233" i="23"/>
  <c r="L233" i="23"/>
  <c r="K233" i="23"/>
  <c r="P232" i="23"/>
  <c r="O232" i="23"/>
  <c r="N232" i="23"/>
  <c r="M232" i="23"/>
  <c r="L232" i="23"/>
  <c r="K232" i="23"/>
  <c r="P231" i="23"/>
  <c r="O231" i="23"/>
  <c r="N231" i="23"/>
  <c r="M231" i="23"/>
  <c r="L231" i="23"/>
  <c r="K231" i="23"/>
  <c r="P230" i="23"/>
  <c r="O230" i="23"/>
  <c r="N230" i="23"/>
  <c r="M230" i="23"/>
  <c r="L230" i="23"/>
  <c r="K230" i="23"/>
  <c r="P229" i="23"/>
  <c r="O229" i="23"/>
  <c r="N229" i="23"/>
  <c r="M229" i="23"/>
  <c r="L229" i="23"/>
  <c r="K229" i="23"/>
  <c r="P228" i="23"/>
  <c r="O228" i="23"/>
  <c r="N228" i="23"/>
  <c r="M228" i="23"/>
  <c r="L228" i="23"/>
  <c r="K228" i="23"/>
  <c r="P227" i="23"/>
  <c r="O227" i="23"/>
  <c r="N227" i="23"/>
  <c r="M227" i="23"/>
  <c r="L227" i="23"/>
  <c r="K227" i="23"/>
  <c r="P226" i="23"/>
  <c r="O226" i="23"/>
  <c r="N226" i="23"/>
  <c r="M226" i="23"/>
  <c r="L226" i="23"/>
  <c r="K226" i="23"/>
  <c r="P225" i="23"/>
  <c r="O225" i="23"/>
  <c r="N225" i="23"/>
  <c r="M225" i="23"/>
  <c r="L225" i="23"/>
  <c r="K225" i="23"/>
  <c r="P224" i="23"/>
  <c r="O224" i="23"/>
  <c r="N224" i="23"/>
  <c r="M224" i="23"/>
  <c r="L224" i="23"/>
  <c r="K224" i="23"/>
  <c r="P223" i="23"/>
  <c r="O223" i="23"/>
  <c r="N223" i="23"/>
  <c r="M223" i="23"/>
  <c r="L223" i="23"/>
  <c r="K223" i="23"/>
  <c r="P222" i="23"/>
  <c r="O222" i="23"/>
  <c r="N222" i="23"/>
  <c r="M222" i="23"/>
  <c r="L222" i="23"/>
  <c r="K222" i="23"/>
  <c r="P221" i="23"/>
  <c r="O221" i="23"/>
  <c r="N221" i="23"/>
  <c r="M221" i="23"/>
  <c r="L221" i="23"/>
  <c r="K221" i="23"/>
  <c r="P220" i="23"/>
  <c r="O220" i="23"/>
  <c r="N220" i="23"/>
  <c r="M220" i="23"/>
  <c r="L220" i="23"/>
  <c r="K220" i="23"/>
  <c r="P219" i="23"/>
  <c r="O219" i="23"/>
  <c r="N219" i="23"/>
  <c r="M219" i="23"/>
  <c r="L219" i="23"/>
  <c r="K219" i="23"/>
  <c r="P218" i="23"/>
  <c r="O218" i="23"/>
  <c r="N218" i="23"/>
  <c r="M218" i="23"/>
  <c r="L218" i="23"/>
  <c r="K218" i="23"/>
  <c r="P217" i="23"/>
  <c r="O217" i="23"/>
  <c r="N217" i="23"/>
  <c r="M217" i="23"/>
  <c r="L217" i="23"/>
  <c r="K217" i="23"/>
  <c r="P216" i="23"/>
  <c r="O216" i="23"/>
  <c r="N216" i="23"/>
  <c r="M216" i="23"/>
  <c r="L216" i="23"/>
  <c r="K216" i="23"/>
  <c r="P215" i="23"/>
  <c r="O215" i="23"/>
  <c r="N215" i="23"/>
  <c r="M215" i="23"/>
  <c r="L215" i="23"/>
  <c r="K215" i="23"/>
  <c r="P214" i="23"/>
  <c r="O214" i="23"/>
  <c r="N214" i="23"/>
  <c r="M214" i="23"/>
  <c r="L214" i="23"/>
  <c r="K214" i="23"/>
  <c r="P213" i="23"/>
  <c r="O213" i="23"/>
  <c r="N213" i="23"/>
  <c r="M213" i="23"/>
  <c r="L213" i="23"/>
  <c r="K213" i="23"/>
  <c r="P212" i="23"/>
  <c r="O212" i="23"/>
  <c r="N212" i="23"/>
  <c r="M212" i="23"/>
  <c r="L212" i="23"/>
  <c r="K212" i="23"/>
  <c r="P211" i="23"/>
  <c r="O211" i="23"/>
  <c r="N211" i="23"/>
  <c r="M211" i="23"/>
  <c r="L211" i="23"/>
  <c r="K211" i="23"/>
  <c r="P210" i="23"/>
  <c r="O210" i="23"/>
  <c r="N210" i="23"/>
  <c r="M210" i="23"/>
  <c r="L210" i="23"/>
  <c r="K210" i="23"/>
  <c r="P209" i="23"/>
  <c r="O209" i="23"/>
  <c r="N209" i="23"/>
  <c r="M209" i="23"/>
  <c r="L209" i="23"/>
  <c r="K209" i="23"/>
  <c r="P208" i="23"/>
  <c r="O208" i="23"/>
  <c r="N208" i="23"/>
  <c r="M208" i="23"/>
  <c r="L208" i="23"/>
  <c r="K208" i="23"/>
  <c r="P207" i="23"/>
  <c r="O207" i="23"/>
  <c r="N207" i="23"/>
  <c r="M207" i="23"/>
  <c r="L207" i="23"/>
  <c r="K207" i="23"/>
  <c r="P206" i="23"/>
  <c r="O206" i="23"/>
  <c r="N206" i="23"/>
  <c r="M206" i="23"/>
  <c r="L206" i="23"/>
  <c r="K206" i="23"/>
  <c r="P205" i="23"/>
  <c r="O205" i="23"/>
  <c r="N205" i="23"/>
  <c r="M205" i="23"/>
  <c r="L205" i="23"/>
  <c r="K205" i="23"/>
  <c r="P204" i="23"/>
  <c r="O204" i="23"/>
  <c r="N204" i="23"/>
  <c r="M204" i="23"/>
  <c r="L204" i="23"/>
  <c r="K204" i="23"/>
  <c r="P203" i="23"/>
  <c r="O203" i="23"/>
  <c r="N203" i="23"/>
  <c r="M203" i="23"/>
  <c r="L203" i="23"/>
  <c r="K203" i="23"/>
  <c r="P202" i="23"/>
  <c r="O202" i="23"/>
  <c r="N202" i="23"/>
  <c r="M202" i="23"/>
  <c r="L202" i="23"/>
  <c r="K202" i="23"/>
  <c r="P201" i="23"/>
  <c r="O201" i="23"/>
  <c r="N201" i="23"/>
  <c r="M201" i="23"/>
  <c r="L201" i="23"/>
  <c r="K201" i="23"/>
  <c r="P200" i="23"/>
  <c r="O200" i="23"/>
  <c r="N200" i="23"/>
  <c r="M200" i="23"/>
  <c r="L200" i="23"/>
  <c r="K200" i="23"/>
  <c r="P199" i="23"/>
  <c r="O199" i="23"/>
  <c r="N199" i="23"/>
  <c r="M199" i="23"/>
  <c r="L199" i="23"/>
  <c r="K199" i="23"/>
  <c r="P198" i="23"/>
  <c r="O198" i="23"/>
  <c r="N198" i="23"/>
  <c r="M198" i="23"/>
  <c r="L198" i="23"/>
  <c r="K198" i="23"/>
  <c r="P197" i="23"/>
  <c r="O197" i="23"/>
  <c r="N197" i="23"/>
  <c r="M197" i="23"/>
  <c r="L197" i="23"/>
  <c r="K197" i="23"/>
  <c r="P196" i="23"/>
  <c r="O196" i="23"/>
  <c r="N196" i="23"/>
  <c r="M196" i="23"/>
  <c r="L196" i="23"/>
  <c r="K196" i="23"/>
  <c r="P195" i="23"/>
  <c r="O195" i="23"/>
  <c r="N195" i="23"/>
  <c r="M195" i="23"/>
  <c r="L195" i="23"/>
  <c r="K195" i="23"/>
  <c r="P194" i="23"/>
  <c r="O194" i="23"/>
  <c r="N194" i="23"/>
  <c r="M194" i="23"/>
  <c r="L194" i="23"/>
  <c r="K194" i="23"/>
  <c r="P193" i="23"/>
  <c r="O193" i="23"/>
  <c r="N193" i="23"/>
  <c r="M193" i="23"/>
  <c r="L193" i="23"/>
  <c r="K193" i="23"/>
  <c r="P192" i="23"/>
  <c r="O192" i="23"/>
  <c r="N192" i="23"/>
  <c r="M192" i="23"/>
  <c r="L192" i="23"/>
  <c r="K192" i="23"/>
  <c r="P191" i="23"/>
  <c r="O191" i="23"/>
  <c r="N191" i="23"/>
  <c r="M191" i="23"/>
  <c r="L191" i="23"/>
  <c r="K191" i="23"/>
  <c r="P190" i="23"/>
  <c r="O190" i="23"/>
  <c r="N190" i="23"/>
  <c r="M190" i="23"/>
  <c r="L190" i="23"/>
  <c r="K190" i="23"/>
  <c r="P189" i="23"/>
  <c r="O189" i="23"/>
  <c r="N189" i="23"/>
  <c r="M189" i="23"/>
  <c r="L189" i="23"/>
  <c r="K189" i="23"/>
  <c r="P188" i="23"/>
  <c r="O188" i="23"/>
  <c r="N188" i="23"/>
  <c r="M188" i="23"/>
  <c r="L188" i="23"/>
  <c r="K188" i="23"/>
  <c r="P187" i="23"/>
  <c r="O187" i="23"/>
  <c r="N187" i="23"/>
  <c r="M187" i="23"/>
  <c r="L187" i="23"/>
  <c r="K187" i="23"/>
  <c r="P186" i="23"/>
  <c r="O186" i="23"/>
  <c r="N186" i="23"/>
  <c r="M186" i="23"/>
  <c r="L186" i="23"/>
  <c r="K186" i="23"/>
  <c r="P185" i="23"/>
  <c r="O185" i="23"/>
  <c r="N185" i="23"/>
  <c r="M185" i="23"/>
  <c r="L185" i="23"/>
  <c r="K185" i="23"/>
  <c r="P184" i="23"/>
  <c r="O184" i="23"/>
  <c r="N184" i="23"/>
  <c r="M184" i="23"/>
  <c r="L184" i="23"/>
  <c r="K184" i="23"/>
  <c r="P183" i="23"/>
  <c r="O183" i="23"/>
  <c r="N183" i="23"/>
  <c r="M183" i="23"/>
  <c r="L183" i="23"/>
  <c r="K183" i="23"/>
  <c r="P182" i="23"/>
  <c r="O182" i="23"/>
  <c r="N182" i="23"/>
  <c r="M182" i="23"/>
  <c r="L182" i="23"/>
  <c r="K182" i="23"/>
  <c r="P181" i="23"/>
  <c r="O181" i="23"/>
  <c r="N181" i="23"/>
  <c r="M181" i="23"/>
  <c r="L181" i="23"/>
  <c r="K181" i="23"/>
  <c r="P180" i="23"/>
  <c r="O180" i="23"/>
  <c r="N180" i="23"/>
  <c r="M180" i="23"/>
  <c r="L180" i="23"/>
  <c r="K180" i="23"/>
  <c r="P179" i="23"/>
  <c r="O179" i="23"/>
  <c r="N179" i="23"/>
  <c r="M179" i="23"/>
  <c r="L179" i="23"/>
  <c r="K179" i="23"/>
  <c r="P178" i="23"/>
  <c r="O178" i="23"/>
  <c r="N178" i="23"/>
  <c r="M178" i="23"/>
  <c r="L178" i="23"/>
  <c r="K178" i="23"/>
  <c r="P177" i="23"/>
  <c r="O177" i="23"/>
  <c r="N177" i="23"/>
  <c r="M177" i="23"/>
  <c r="L177" i="23"/>
  <c r="K177" i="23"/>
  <c r="P176" i="23"/>
  <c r="O176" i="23"/>
  <c r="N176" i="23"/>
  <c r="M176" i="23"/>
  <c r="L176" i="23"/>
  <c r="K176" i="23"/>
  <c r="P175" i="23"/>
  <c r="O175" i="23"/>
  <c r="N175" i="23"/>
  <c r="M175" i="23"/>
  <c r="L175" i="23"/>
  <c r="K175" i="23"/>
  <c r="P174" i="23"/>
  <c r="O174" i="23"/>
  <c r="N174" i="23"/>
  <c r="M174" i="23"/>
  <c r="L174" i="23"/>
  <c r="K174" i="23"/>
  <c r="P173" i="23"/>
  <c r="O173" i="23"/>
  <c r="N173" i="23"/>
  <c r="M173" i="23"/>
  <c r="L173" i="23"/>
  <c r="K173" i="23"/>
  <c r="P172" i="23"/>
  <c r="O172" i="23"/>
  <c r="N172" i="23"/>
  <c r="M172" i="23"/>
  <c r="L172" i="23"/>
  <c r="K172" i="23"/>
  <c r="P171" i="23"/>
  <c r="O171" i="23"/>
  <c r="N171" i="23"/>
  <c r="M171" i="23"/>
  <c r="L171" i="23"/>
  <c r="K171" i="23"/>
  <c r="P170" i="23"/>
  <c r="O170" i="23"/>
  <c r="N170" i="23"/>
  <c r="M170" i="23"/>
  <c r="L170" i="23"/>
  <c r="K170" i="23"/>
  <c r="P169" i="23"/>
  <c r="O169" i="23"/>
  <c r="N169" i="23"/>
  <c r="M169" i="23"/>
  <c r="L169" i="23"/>
  <c r="K169" i="23"/>
  <c r="P168" i="23"/>
  <c r="O168" i="23"/>
  <c r="N168" i="23"/>
  <c r="M168" i="23"/>
  <c r="L168" i="23"/>
  <c r="K168" i="23"/>
  <c r="P167" i="23"/>
  <c r="O167" i="23"/>
  <c r="N167" i="23"/>
  <c r="M167" i="23"/>
  <c r="L167" i="23"/>
  <c r="K167" i="23"/>
  <c r="P166" i="23"/>
  <c r="O166" i="23"/>
  <c r="N166" i="23"/>
  <c r="M166" i="23"/>
  <c r="L166" i="23"/>
  <c r="K166" i="23"/>
  <c r="P165" i="23"/>
  <c r="O165" i="23"/>
  <c r="N165" i="23"/>
  <c r="M165" i="23"/>
  <c r="L165" i="23"/>
  <c r="K165" i="23"/>
  <c r="P164" i="23"/>
  <c r="O164" i="23"/>
  <c r="N164" i="23"/>
  <c r="M164" i="23"/>
  <c r="L164" i="23"/>
  <c r="K164" i="23"/>
  <c r="P163" i="23"/>
  <c r="O163" i="23"/>
  <c r="N163" i="23"/>
  <c r="M163" i="23"/>
  <c r="L163" i="23"/>
  <c r="K163" i="23"/>
  <c r="P162" i="23"/>
  <c r="O162" i="23"/>
  <c r="N162" i="23"/>
  <c r="M162" i="23"/>
  <c r="L162" i="23"/>
  <c r="K162" i="23"/>
  <c r="P161" i="23"/>
  <c r="O161" i="23"/>
  <c r="N161" i="23"/>
  <c r="M161" i="23"/>
  <c r="L161" i="23"/>
  <c r="K161" i="23"/>
  <c r="P160" i="23"/>
  <c r="O160" i="23"/>
  <c r="N160" i="23"/>
  <c r="M160" i="23"/>
  <c r="L160" i="23"/>
  <c r="K160" i="23"/>
  <c r="P159" i="23"/>
  <c r="O159" i="23"/>
  <c r="N159" i="23"/>
  <c r="M159" i="23"/>
  <c r="L159" i="23"/>
  <c r="K159" i="23"/>
  <c r="P158" i="23"/>
  <c r="O158" i="23"/>
  <c r="N158" i="23"/>
  <c r="M158" i="23"/>
  <c r="L158" i="23"/>
  <c r="K158" i="23"/>
  <c r="P157" i="23"/>
  <c r="O157" i="23"/>
  <c r="N157" i="23"/>
  <c r="M157" i="23"/>
  <c r="L157" i="23"/>
  <c r="K157" i="23"/>
  <c r="P156" i="23"/>
  <c r="O156" i="23"/>
  <c r="N156" i="23"/>
  <c r="M156" i="23"/>
  <c r="L156" i="23"/>
  <c r="K156" i="23"/>
  <c r="P155" i="23"/>
  <c r="O155" i="23"/>
  <c r="N155" i="23"/>
  <c r="M155" i="23"/>
  <c r="L155" i="23"/>
  <c r="K155" i="23"/>
  <c r="P154" i="23"/>
  <c r="O154" i="23"/>
  <c r="N154" i="23"/>
  <c r="M154" i="23"/>
  <c r="L154" i="23"/>
  <c r="K154" i="23"/>
  <c r="P153" i="23"/>
  <c r="O153" i="23"/>
  <c r="N153" i="23"/>
  <c r="M153" i="23"/>
  <c r="L153" i="23"/>
  <c r="K153" i="23"/>
  <c r="P152" i="23"/>
  <c r="O152" i="23"/>
  <c r="N152" i="23"/>
  <c r="M152" i="23"/>
  <c r="L152" i="23"/>
  <c r="K152" i="23"/>
  <c r="P151" i="23"/>
  <c r="O151" i="23"/>
  <c r="N151" i="23"/>
  <c r="M151" i="23"/>
  <c r="L151" i="23"/>
  <c r="K151" i="23"/>
  <c r="P150" i="23"/>
  <c r="O150" i="23"/>
  <c r="N150" i="23"/>
  <c r="M150" i="23"/>
  <c r="L150" i="23"/>
  <c r="K150" i="23"/>
  <c r="P149" i="23"/>
  <c r="O149" i="23"/>
  <c r="N149" i="23"/>
  <c r="M149" i="23"/>
  <c r="L149" i="23"/>
  <c r="K149" i="23"/>
  <c r="P148" i="23"/>
  <c r="O148" i="23"/>
  <c r="N148" i="23"/>
  <c r="M148" i="23"/>
  <c r="L148" i="23"/>
  <c r="K148" i="23"/>
  <c r="P147" i="23"/>
  <c r="O147" i="23"/>
  <c r="N147" i="23"/>
  <c r="M147" i="23"/>
  <c r="L147" i="23"/>
  <c r="K147" i="23"/>
  <c r="P146" i="23"/>
  <c r="O146" i="23"/>
  <c r="N146" i="23"/>
  <c r="M146" i="23"/>
  <c r="L146" i="23"/>
  <c r="K146" i="23"/>
  <c r="P145" i="23"/>
  <c r="O145" i="23"/>
  <c r="N145" i="23"/>
  <c r="M145" i="23"/>
  <c r="L145" i="23"/>
  <c r="K145" i="23"/>
  <c r="P144" i="23"/>
  <c r="O144" i="23"/>
  <c r="N144" i="23"/>
  <c r="M144" i="23"/>
  <c r="L144" i="23"/>
  <c r="K144" i="23"/>
  <c r="P143" i="23"/>
  <c r="O143" i="23"/>
  <c r="N143" i="23"/>
  <c r="M143" i="23"/>
  <c r="L143" i="23"/>
  <c r="K143" i="23"/>
  <c r="P142" i="23"/>
  <c r="O142" i="23"/>
  <c r="N142" i="23"/>
  <c r="M142" i="23"/>
  <c r="L142" i="23"/>
  <c r="K142" i="23"/>
  <c r="P141" i="23"/>
  <c r="O141" i="23"/>
  <c r="N141" i="23"/>
  <c r="M141" i="23"/>
  <c r="L141" i="23"/>
  <c r="K141" i="23"/>
  <c r="P140" i="23"/>
  <c r="O140" i="23"/>
  <c r="N140" i="23"/>
  <c r="M140" i="23"/>
  <c r="L140" i="23"/>
  <c r="K140" i="23"/>
  <c r="P139" i="23"/>
  <c r="O139" i="23"/>
  <c r="N139" i="23"/>
  <c r="M139" i="23"/>
  <c r="L139" i="23"/>
  <c r="K139" i="23"/>
  <c r="P138" i="23"/>
  <c r="O138" i="23"/>
  <c r="N138" i="23"/>
  <c r="M138" i="23"/>
  <c r="L138" i="23"/>
  <c r="K138" i="23"/>
  <c r="P137" i="23"/>
  <c r="O137" i="23"/>
  <c r="N137" i="23"/>
  <c r="M137" i="23"/>
  <c r="L137" i="23"/>
  <c r="K137" i="23"/>
  <c r="P136" i="23"/>
  <c r="O136" i="23"/>
  <c r="N136" i="23"/>
  <c r="M136" i="23"/>
  <c r="L136" i="23"/>
  <c r="K136" i="23"/>
  <c r="P135" i="23"/>
  <c r="O135" i="23"/>
  <c r="N135" i="23"/>
  <c r="M135" i="23"/>
  <c r="L135" i="23"/>
  <c r="K135" i="23"/>
  <c r="P134" i="23"/>
  <c r="O134" i="23"/>
  <c r="N134" i="23"/>
  <c r="M134" i="23"/>
  <c r="L134" i="23"/>
  <c r="K134" i="23"/>
  <c r="P133" i="23"/>
  <c r="O133" i="23"/>
  <c r="N133" i="23"/>
  <c r="M133" i="23"/>
  <c r="L133" i="23"/>
  <c r="K133" i="23"/>
  <c r="P132" i="23"/>
  <c r="O132" i="23"/>
  <c r="N132" i="23"/>
  <c r="M132" i="23"/>
  <c r="L132" i="23"/>
  <c r="K132" i="23"/>
  <c r="P131" i="23"/>
  <c r="O131" i="23"/>
  <c r="N131" i="23"/>
  <c r="M131" i="23"/>
  <c r="L131" i="23"/>
  <c r="K131" i="23"/>
  <c r="P130" i="23"/>
  <c r="O130" i="23"/>
  <c r="N130" i="23"/>
  <c r="M130" i="23"/>
  <c r="L130" i="23"/>
  <c r="K130" i="23"/>
  <c r="P129" i="23"/>
  <c r="O129" i="23"/>
  <c r="N129" i="23"/>
  <c r="M129" i="23"/>
  <c r="L129" i="23"/>
  <c r="K129" i="23"/>
  <c r="P128" i="23"/>
  <c r="O128" i="23"/>
  <c r="N128" i="23"/>
  <c r="M128" i="23"/>
  <c r="L128" i="23"/>
  <c r="K128" i="23"/>
  <c r="P127" i="23"/>
  <c r="O127" i="23"/>
  <c r="N127" i="23"/>
  <c r="M127" i="23"/>
  <c r="L127" i="23"/>
  <c r="K127" i="23"/>
  <c r="P126" i="23"/>
  <c r="O126" i="23"/>
  <c r="N126" i="23"/>
  <c r="M126" i="23"/>
  <c r="L126" i="23"/>
  <c r="K126" i="23"/>
  <c r="P125" i="23"/>
  <c r="O125" i="23"/>
  <c r="N125" i="23"/>
  <c r="M125" i="23"/>
  <c r="L125" i="23"/>
  <c r="K125" i="23"/>
  <c r="P124" i="23"/>
  <c r="O124" i="23"/>
  <c r="N124" i="23"/>
  <c r="M124" i="23"/>
  <c r="L124" i="23"/>
  <c r="K124" i="23"/>
  <c r="P123" i="23"/>
  <c r="O123" i="23"/>
  <c r="N123" i="23"/>
  <c r="M123" i="23"/>
  <c r="L123" i="23"/>
  <c r="K123" i="23"/>
  <c r="P122" i="23"/>
  <c r="O122" i="23"/>
  <c r="N122" i="23"/>
  <c r="M122" i="23"/>
  <c r="L122" i="23"/>
  <c r="K122" i="23"/>
  <c r="P121" i="23"/>
  <c r="O121" i="23"/>
  <c r="N121" i="23"/>
  <c r="M121" i="23"/>
  <c r="L121" i="23"/>
  <c r="K121" i="23"/>
  <c r="P120" i="23"/>
  <c r="O120" i="23"/>
  <c r="N120" i="23"/>
  <c r="M120" i="23"/>
  <c r="L120" i="23"/>
  <c r="K120" i="23"/>
  <c r="P119" i="23"/>
  <c r="O119" i="23"/>
  <c r="N119" i="23"/>
  <c r="M119" i="23"/>
  <c r="L119" i="23"/>
  <c r="K119" i="23"/>
  <c r="P118" i="23"/>
  <c r="O118" i="23"/>
  <c r="N118" i="23"/>
  <c r="M118" i="23"/>
  <c r="L118" i="23"/>
  <c r="K118" i="23"/>
  <c r="P117" i="23"/>
  <c r="O117" i="23"/>
  <c r="N117" i="23"/>
  <c r="M117" i="23"/>
  <c r="L117" i="23"/>
  <c r="K117" i="23"/>
  <c r="P116" i="23"/>
  <c r="O116" i="23"/>
  <c r="N116" i="23"/>
  <c r="M116" i="23"/>
  <c r="L116" i="23"/>
  <c r="K116" i="23"/>
  <c r="P115" i="23"/>
  <c r="O115" i="23"/>
  <c r="N115" i="23"/>
  <c r="M115" i="23"/>
  <c r="L115" i="23"/>
  <c r="K115" i="23"/>
  <c r="P114" i="23"/>
  <c r="O114" i="23"/>
  <c r="N114" i="23"/>
  <c r="M114" i="23"/>
  <c r="L114" i="23"/>
  <c r="K114" i="23"/>
  <c r="P113" i="23"/>
  <c r="O113" i="23"/>
  <c r="N113" i="23"/>
  <c r="M113" i="23"/>
  <c r="L113" i="23"/>
  <c r="K113" i="23"/>
  <c r="P112" i="23"/>
  <c r="O112" i="23"/>
  <c r="N112" i="23"/>
  <c r="M112" i="23"/>
  <c r="L112" i="23"/>
  <c r="K112" i="23"/>
  <c r="P111" i="23"/>
  <c r="O111" i="23"/>
  <c r="N111" i="23"/>
  <c r="M111" i="23"/>
  <c r="L111" i="23"/>
  <c r="K111" i="23"/>
  <c r="P110" i="23"/>
  <c r="O110" i="23"/>
  <c r="N110" i="23"/>
  <c r="M110" i="23"/>
  <c r="L110" i="23"/>
  <c r="K110" i="23"/>
  <c r="P109" i="23"/>
  <c r="O109" i="23"/>
  <c r="N109" i="23"/>
  <c r="M109" i="23"/>
  <c r="L109" i="23"/>
  <c r="K109" i="23"/>
  <c r="P108" i="23"/>
  <c r="O108" i="23"/>
  <c r="N108" i="23"/>
  <c r="M108" i="23"/>
  <c r="L108" i="23"/>
  <c r="K108" i="23"/>
  <c r="P107" i="23"/>
  <c r="O107" i="23"/>
  <c r="N107" i="23"/>
  <c r="M107" i="23"/>
  <c r="L107" i="23"/>
  <c r="K107" i="23"/>
  <c r="P106" i="23"/>
  <c r="O106" i="23"/>
  <c r="N106" i="23"/>
  <c r="M106" i="23"/>
  <c r="L106" i="23"/>
  <c r="K106" i="23"/>
  <c r="P105" i="23"/>
  <c r="O105" i="23"/>
  <c r="N105" i="23"/>
  <c r="M105" i="23"/>
  <c r="L105" i="23"/>
  <c r="K105" i="23"/>
  <c r="P104" i="23"/>
  <c r="O104" i="23"/>
  <c r="N104" i="23"/>
  <c r="M104" i="23"/>
  <c r="L104" i="23"/>
  <c r="K104" i="23"/>
  <c r="P103" i="23"/>
  <c r="O103" i="23"/>
  <c r="N103" i="23"/>
  <c r="M103" i="23"/>
  <c r="L103" i="23"/>
  <c r="K103" i="23"/>
  <c r="P102" i="23"/>
  <c r="O102" i="23"/>
  <c r="N102" i="23"/>
  <c r="M102" i="23"/>
  <c r="L102" i="23"/>
  <c r="K102" i="23"/>
  <c r="P101" i="23"/>
  <c r="O101" i="23"/>
  <c r="N101" i="23"/>
  <c r="M101" i="23"/>
  <c r="L101" i="23"/>
  <c r="K101" i="23"/>
  <c r="P100" i="23"/>
  <c r="O100" i="23"/>
  <c r="N100" i="23"/>
  <c r="M100" i="23"/>
  <c r="L100" i="23"/>
  <c r="K100" i="23"/>
  <c r="P99" i="23"/>
  <c r="O99" i="23"/>
  <c r="N99" i="23"/>
  <c r="M99" i="23"/>
  <c r="L99" i="23"/>
  <c r="K99" i="23"/>
  <c r="P98" i="23"/>
  <c r="O98" i="23"/>
  <c r="N98" i="23"/>
  <c r="M98" i="23"/>
  <c r="L98" i="23"/>
  <c r="K98" i="23"/>
  <c r="P97" i="23"/>
  <c r="O97" i="23"/>
  <c r="N97" i="23"/>
  <c r="M97" i="23"/>
  <c r="L97" i="23"/>
  <c r="K97" i="23"/>
  <c r="P96" i="23"/>
  <c r="O96" i="23"/>
  <c r="N96" i="23"/>
  <c r="M96" i="23"/>
  <c r="L96" i="23"/>
  <c r="K96" i="23"/>
  <c r="P95" i="23"/>
  <c r="O95" i="23"/>
  <c r="N95" i="23"/>
  <c r="M95" i="23"/>
  <c r="L95" i="23"/>
  <c r="K95" i="23"/>
  <c r="P94" i="23"/>
  <c r="O94" i="23"/>
  <c r="N94" i="23"/>
  <c r="M94" i="23"/>
  <c r="L94" i="23"/>
  <c r="K94" i="23"/>
  <c r="P93" i="23"/>
  <c r="O93" i="23"/>
  <c r="N93" i="23"/>
  <c r="M93" i="23"/>
  <c r="L93" i="23"/>
  <c r="K93" i="23"/>
  <c r="P92" i="23"/>
  <c r="O92" i="23"/>
  <c r="N92" i="23"/>
  <c r="M92" i="23"/>
  <c r="L92" i="23"/>
  <c r="K92" i="23"/>
  <c r="P91" i="23"/>
  <c r="O91" i="23"/>
  <c r="N91" i="23"/>
  <c r="M91" i="23"/>
  <c r="L91" i="23"/>
  <c r="K91" i="23"/>
  <c r="P90" i="23"/>
  <c r="O90" i="23"/>
  <c r="N90" i="23"/>
  <c r="M90" i="23"/>
  <c r="L90" i="23"/>
  <c r="K90" i="23"/>
  <c r="P89" i="23"/>
  <c r="O89" i="23"/>
  <c r="N89" i="23"/>
  <c r="M89" i="23"/>
  <c r="L89" i="23"/>
  <c r="K89" i="23"/>
  <c r="P88" i="23"/>
  <c r="O88" i="23"/>
  <c r="N88" i="23"/>
  <c r="M88" i="23"/>
  <c r="L88" i="23"/>
  <c r="K88" i="23"/>
  <c r="P87" i="23"/>
  <c r="O87" i="23"/>
  <c r="N87" i="23"/>
  <c r="M87" i="23"/>
  <c r="L87" i="23"/>
  <c r="K87" i="23"/>
  <c r="P86" i="23"/>
  <c r="O86" i="23"/>
  <c r="N86" i="23"/>
  <c r="M86" i="23"/>
  <c r="L86" i="23"/>
  <c r="K86" i="23"/>
  <c r="P85" i="23"/>
  <c r="O85" i="23"/>
  <c r="N85" i="23"/>
  <c r="M85" i="23"/>
  <c r="L85" i="23"/>
  <c r="K85" i="23"/>
  <c r="P84" i="23"/>
  <c r="O84" i="23"/>
  <c r="N84" i="23"/>
  <c r="M84" i="23"/>
  <c r="L84" i="23"/>
  <c r="K84" i="23"/>
  <c r="P83" i="23"/>
  <c r="O83" i="23"/>
  <c r="N83" i="23"/>
  <c r="M83" i="23"/>
  <c r="L83" i="23"/>
  <c r="K83" i="23"/>
  <c r="P82" i="23"/>
  <c r="O82" i="23"/>
  <c r="N82" i="23"/>
  <c r="M82" i="23"/>
  <c r="L82" i="23"/>
  <c r="K82" i="23"/>
  <c r="P81" i="23"/>
  <c r="O81" i="23"/>
  <c r="N81" i="23"/>
  <c r="M81" i="23"/>
  <c r="L81" i="23"/>
  <c r="K81" i="23"/>
  <c r="P80" i="23"/>
  <c r="O80" i="23"/>
  <c r="N80" i="23"/>
  <c r="M80" i="23"/>
  <c r="L80" i="23"/>
  <c r="K80" i="23"/>
  <c r="P79" i="23"/>
  <c r="O79" i="23"/>
  <c r="N79" i="23"/>
  <c r="M79" i="23"/>
  <c r="L79" i="23"/>
  <c r="K79" i="23"/>
  <c r="P78" i="23"/>
  <c r="O78" i="23"/>
  <c r="N78" i="23"/>
  <c r="M78" i="23"/>
  <c r="L78" i="23"/>
  <c r="K78" i="23"/>
  <c r="P77" i="23"/>
  <c r="O77" i="23"/>
  <c r="N77" i="23"/>
  <c r="M77" i="23"/>
  <c r="L77" i="23"/>
  <c r="K77" i="23"/>
  <c r="P76" i="23"/>
  <c r="O76" i="23"/>
  <c r="N76" i="23"/>
  <c r="M76" i="23"/>
  <c r="L76" i="23"/>
  <c r="K76" i="23"/>
  <c r="P75" i="23"/>
  <c r="O75" i="23"/>
  <c r="N75" i="23"/>
  <c r="M75" i="23"/>
  <c r="L75" i="23"/>
  <c r="K75" i="23"/>
  <c r="P74" i="23"/>
  <c r="O74" i="23"/>
  <c r="N74" i="23"/>
  <c r="M74" i="23"/>
  <c r="L74" i="23"/>
  <c r="K74" i="23"/>
  <c r="P73" i="23"/>
  <c r="O73" i="23"/>
  <c r="N73" i="23"/>
  <c r="M73" i="23"/>
  <c r="L73" i="23"/>
  <c r="K73" i="23"/>
  <c r="P72" i="23"/>
  <c r="O72" i="23"/>
  <c r="N72" i="23"/>
  <c r="M72" i="23"/>
  <c r="L72" i="23"/>
  <c r="K72" i="23"/>
  <c r="P71" i="23"/>
  <c r="O71" i="23"/>
  <c r="N71" i="23"/>
  <c r="M71" i="23"/>
  <c r="L71" i="23"/>
  <c r="K71" i="23"/>
  <c r="P70" i="23"/>
  <c r="O70" i="23"/>
  <c r="N70" i="23"/>
  <c r="M70" i="23"/>
  <c r="L70" i="23"/>
  <c r="K70" i="23"/>
  <c r="P69" i="23"/>
  <c r="O69" i="23"/>
  <c r="N69" i="23"/>
  <c r="M69" i="23"/>
  <c r="L69" i="23"/>
  <c r="K69" i="23"/>
  <c r="P68" i="23"/>
  <c r="O68" i="23"/>
  <c r="N68" i="23"/>
  <c r="M68" i="23"/>
  <c r="L68" i="23"/>
  <c r="K68" i="23"/>
  <c r="P67" i="23"/>
  <c r="O67" i="23"/>
  <c r="N67" i="23"/>
  <c r="M67" i="23"/>
  <c r="L67" i="23"/>
  <c r="K67" i="23"/>
  <c r="P66" i="23"/>
  <c r="O66" i="23"/>
  <c r="N66" i="23"/>
  <c r="M66" i="23"/>
  <c r="L66" i="23"/>
  <c r="K66" i="23"/>
  <c r="P65" i="23"/>
  <c r="O65" i="23"/>
  <c r="N65" i="23"/>
  <c r="M65" i="23"/>
  <c r="L65" i="23"/>
  <c r="K65" i="23"/>
  <c r="P64" i="23"/>
  <c r="O64" i="23"/>
  <c r="N64" i="23"/>
  <c r="M64" i="23"/>
  <c r="L64" i="23"/>
  <c r="K64" i="23"/>
  <c r="P63" i="23"/>
  <c r="O63" i="23"/>
  <c r="N63" i="23"/>
  <c r="M63" i="23"/>
  <c r="L63" i="23"/>
  <c r="K63" i="23"/>
  <c r="P62" i="23"/>
  <c r="O62" i="23"/>
  <c r="N62" i="23"/>
  <c r="M62" i="23"/>
  <c r="L62" i="23"/>
  <c r="K62" i="23"/>
  <c r="P61" i="23"/>
  <c r="O61" i="23"/>
  <c r="N61" i="23"/>
  <c r="M61" i="23"/>
  <c r="L61" i="23"/>
  <c r="K61" i="23"/>
  <c r="P60" i="23"/>
  <c r="O60" i="23"/>
  <c r="N60" i="23"/>
  <c r="M60" i="23"/>
  <c r="L60" i="23"/>
  <c r="K60" i="23"/>
  <c r="P59" i="23"/>
  <c r="O59" i="23"/>
  <c r="N59" i="23"/>
  <c r="M59" i="23"/>
  <c r="L59" i="23"/>
  <c r="K59" i="23"/>
  <c r="P58" i="23"/>
  <c r="O58" i="23"/>
  <c r="N58" i="23"/>
  <c r="M58" i="23"/>
  <c r="L58" i="23"/>
  <c r="K58" i="23"/>
  <c r="P57" i="23"/>
  <c r="O57" i="23"/>
  <c r="N57" i="23"/>
  <c r="M57" i="23"/>
  <c r="L57" i="23"/>
  <c r="K57" i="23"/>
  <c r="P56" i="23"/>
  <c r="O56" i="23"/>
  <c r="N56" i="23"/>
  <c r="M56" i="23"/>
  <c r="L56" i="23"/>
  <c r="K56" i="23"/>
  <c r="P55" i="23"/>
  <c r="O55" i="23"/>
  <c r="N55" i="23"/>
  <c r="M55" i="23"/>
  <c r="L55" i="23"/>
  <c r="K55" i="23"/>
  <c r="P54" i="23"/>
  <c r="O54" i="23"/>
  <c r="N54" i="23"/>
  <c r="M54" i="23"/>
  <c r="L54" i="23"/>
  <c r="K54" i="23"/>
  <c r="P53" i="23"/>
  <c r="O53" i="23"/>
  <c r="N53" i="23"/>
  <c r="M53" i="23"/>
  <c r="L53" i="23"/>
  <c r="K53" i="23"/>
  <c r="P52" i="23"/>
  <c r="O52" i="23"/>
  <c r="N52" i="23"/>
  <c r="M52" i="23"/>
  <c r="L52" i="23"/>
  <c r="K52" i="23"/>
  <c r="P51" i="23"/>
  <c r="O51" i="23"/>
  <c r="N51" i="23"/>
  <c r="M51" i="23"/>
  <c r="L51" i="23"/>
  <c r="K51" i="23"/>
  <c r="P50" i="23"/>
  <c r="O50" i="23"/>
  <c r="N50" i="23"/>
  <c r="M50" i="23"/>
  <c r="L50" i="23"/>
  <c r="K50" i="23"/>
  <c r="P49" i="23"/>
  <c r="O49" i="23"/>
  <c r="N49" i="23"/>
  <c r="M49" i="23"/>
  <c r="L49" i="23"/>
  <c r="K49" i="23"/>
  <c r="P48" i="23"/>
  <c r="O48" i="23"/>
  <c r="N48" i="23"/>
  <c r="M48" i="23"/>
  <c r="L48" i="23"/>
  <c r="K48" i="23"/>
  <c r="P47" i="23"/>
  <c r="O47" i="23"/>
  <c r="N47" i="23"/>
  <c r="M47" i="23"/>
  <c r="L47" i="23"/>
  <c r="K47" i="23"/>
  <c r="P46" i="23"/>
  <c r="O46" i="23"/>
  <c r="N46" i="23"/>
  <c r="M46" i="23"/>
  <c r="L46" i="23"/>
  <c r="K46" i="23"/>
  <c r="P45" i="23"/>
  <c r="O45" i="23"/>
  <c r="N45" i="23"/>
  <c r="M45" i="23"/>
  <c r="L45" i="23"/>
  <c r="K45" i="23"/>
  <c r="P44" i="23"/>
  <c r="O44" i="23"/>
  <c r="N44" i="23"/>
  <c r="M44" i="23"/>
  <c r="L44" i="23"/>
  <c r="K44" i="23"/>
  <c r="P43" i="23"/>
  <c r="O43" i="23"/>
  <c r="N43" i="23"/>
  <c r="M43" i="23"/>
  <c r="L43" i="23"/>
  <c r="K43" i="23"/>
  <c r="P42" i="23"/>
  <c r="O42" i="23"/>
  <c r="N42" i="23"/>
  <c r="M42" i="23"/>
  <c r="L42" i="23"/>
  <c r="K42" i="23"/>
  <c r="P41" i="23"/>
  <c r="O41" i="23"/>
  <c r="N41" i="23"/>
  <c r="M41" i="23"/>
  <c r="L41" i="23"/>
  <c r="K41" i="23"/>
  <c r="P40" i="23"/>
  <c r="O40" i="23"/>
  <c r="N40" i="23"/>
  <c r="M40" i="23"/>
  <c r="L40" i="23"/>
  <c r="K40" i="23"/>
  <c r="P39" i="23"/>
  <c r="O39" i="23"/>
  <c r="N39" i="23"/>
  <c r="M39" i="23"/>
  <c r="L39" i="23"/>
  <c r="K39" i="23"/>
  <c r="P38" i="23"/>
  <c r="O38" i="23"/>
  <c r="N38" i="23"/>
  <c r="M38" i="23"/>
  <c r="L38" i="23"/>
  <c r="K38" i="23"/>
  <c r="P37" i="23"/>
  <c r="O37" i="23"/>
  <c r="N37" i="23"/>
  <c r="M37" i="23"/>
  <c r="L37" i="23"/>
  <c r="K37" i="23"/>
  <c r="P36" i="23"/>
  <c r="O36" i="23"/>
  <c r="N36" i="23"/>
  <c r="M36" i="23"/>
  <c r="L36" i="23"/>
  <c r="K36" i="23"/>
  <c r="P35" i="23"/>
  <c r="O35" i="23"/>
  <c r="N35" i="23"/>
  <c r="M35" i="23"/>
  <c r="L35" i="23"/>
  <c r="K35" i="23"/>
  <c r="P34" i="23"/>
  <c r="O34" i="23"/>
  <c r="N34" i="23"/>
  <c r="M34" i="23"/>
  <c r="L34" i="23"/>
  <c r="K34" i="23"/>
  <c r="P33" i="23"/>
  <c r="O33" i="23"/>
  <c r="N33" i="23"/>
  <c r="M33" i="23"/>
  <c r="L33" i="23"/>
  <c r="K33" i="23"/>
  <c r="P32" i="23"/>
  <c r="O32" i="23"/>
  <c r="N32" i="23"/>
  <c r="M32" i="23"/>
  <c r="L32" i="23"/>
  <c r="K32" i="23"/>
  <c r="P31" i="23"/>
  <c r="O31" i="23"/>
  <c r="N31" i="23"/>
  <c r="M31" i="23"/>
  <c r="L31" i="23"/>
  <c r="K31" i="23"/>
  <c r="P30" i="23"/>
  <c r="O30" i="23"/>
  <c r="N30" i="23"/>
  <c r="M30" i="23"/>
  <c r="L30" i="23"/>
  <c r="K30" i="23"/>
  <c r="P29" i="23"/>
  <c r="O29" i="23"/>
  <c r="N29" i="23"/>
  <c r="M29" i="23"/>
  <c r="L29" i="23"/>
  <c r="K29" i="23"/>
  <c r="P28" i="23"/>
  <c r="O28" i="23"/>
  <c r="N28" i="23"/>
  <c r="M28" i="23"/>
  <c r="L28" i="23"/>
  <c r="K28" i="23"/>
  <c r="P27" i="23"/>
  <c r="O27" i="23"/>
  <c r="N27" i="23"/>
  <c r="M27" i="23"/>
  <c r="L27" i="23"/>
  <c r="K27" i="23"/>
  <c r="P26" i="23"/>
  <c r="O26" i="23"/>
  <c r="N26" i="23"/>
  <c r="M26" i="23"/>
  <c r="L26" i="23"/>
  <c r="K26" i="23"/>
  <c r="P25" i="23"/>
  <c r="O25" i="23"/>
  <c r="N25" i="23"/>
  <c r="M25" i="23"/>
  <c r="L25" i="23"/>
  <c r="K25" i="23"/>
  <c r="P24" i="23"/>
  <c r="O24" i="23"/>
  <c r="N24" i="23"/>
  <c r="M24" i="23"/>
  <c r="L24" i="23"/>
  <c r="K24" i="23"/>
  <c r="P23" i="23"/>
  <c r="O23" i="23"/>
  <c r="N23" i="23"/>
  <c r="M23" i="23"/>
  <c r="L23" i="23"/>
  <c r="K23" i="23"/>
  <c r="P22" i="23"/>
  <c r="O22" i="23"/>
  <c r="N22" i="23"/>
  <c r="M22" i="23"/>
  <c r="L22" i="23"/>
  <c r="K22" i="23"/>
  <c r="P21" i="23"/>
  <c r="O21" i="23"/>
  <c r="N21" i="23"/>
  <c r="M21" i="23"/>
  <c r="L21" i="23"/>
  <c r="K21" i="23"/>
  <c r="P20" i="23"/>
  <c r="O20" i="23"/>
  <c r="N20" i="23"/>
  <c r="M20" i="23"/>
  <c r="L20" i="23"/>
  <c r="K20" i="23"/>
  <c r="P19" i="23"/>
  <c r="O19" i="23"/>
  <c r="N19" i="23"/>
  <c r="M19" i="23"/>
  <c r="L19" i="23"/>
  <c r="K19" i="23"/>
  <c r="P18" i="23"/>
  <c r="O18" i="23"/>
  <c r="N18" i="23"/>
  <c r="M18" i="23"/>
  <c r="L18" i="23"/>
  <c r="K18" i="23"/>
  <c r="P17" i="23"/>
  <c r="O17" i="23"/>
  <c r="N17" i="23"/>
  <c r="M17" i="23"/>
  <c r="L17" i="23"/>
  <c r="K17" i="23"/>
  <c r="P16" i="23"/>
  <c r="O16" i="23"/>
  <c r="N16" i="23"/>
  <c r="M16" i="23"/>
  <c r="L16" i="23"/>
  <c r="K16" i="23"/>
  <c r="P15" i="23"/>
  <c r="O15" i="23"/>
  <c r="N15" i="23"/>
  <c r="M15" i="23"/>
  <c r="L15" i="23"/>
  <c r="K15" i="23"/>
  <c r="P14" i="23"/>
  <c r="O14" i="23"/>
  <c r="N14" i="23"/>
  <c r="M14" i="23"/>
  <c r="L14" i="23"/>
  <c r="K14" i="23"/>
  <c r="P13" i="23"/>
  <c r="O13" i="23"/>
  <c r="N13" i="23"/>
  <c r="M13" i="23"/>
  <c r="L13" i="23"/>
  <c r="K13" i="23"/>
  <c r="P12" i="23"/>
  <c r="O12" i="23"/>
  <c r="N12" i="23"/>
  <c r="M12" i="23"/>
  <c r="L12" i="23"/>
  <c r="K12" i="23"/>
  <c r="P11" i="23"/>
  <c r="O11" i="23"/>
  <c r="N11" i="23"/>
  <c r="M11" i="23"/>
  <c r="L11" i="23"/>
  <c r="K11" i="23"/>
  <c r="P10" i="23"/>
  <c r="O10" i="23"/>
  <c r="N10" i="23"/>
  <c r="M10" i="23"/>
  <c r="L10" i="23"/>
  <c r="K10" i="23"/>
  <c r="P9" i="23"/>
  <c r="O9" i="23"/>
  <c r="N9" i="23"/>
  <c r="M9" i="23"/>
  <c r="L9" i="23"/>
  <c r="K9" i="23"/>
  <c r="P8" i="23"/>
  <c r="O8" i="23"/>
  <c r="N8" i="23"/>
  <c r="M8" i="23"/>
  <c r="L8" i="23"/>
  <c r="K8" i="23"/>
  <c r="P7" i="23"/>
  <c r="O7" i="23"/>
  <c r="N7" i="23"/>
  <c r="M7" i="23"/>
  <c r="L7" i="23"/>
  <c r="K7" i="23"/>
  <c r="P6" i="23"/>
  <c r="O6" i="23"/>
  <c r="N6" i="23"/>
  <c r="M6" i="23"/>
  <c r="L6" i="23"/>
  <c r="K6" i="23"/>
  <c r="P5" i="23"/>
  <c r="O5" i="23"/>
  <c r="N5" i="23"/>
  <c r="M5" i="23"/>
  <c r="L5" i="23"/>
  <c r="K5" i="23"/>
  <c r="P4" i="23"/>
  <c r="O4" i="23"/>
  <c r="N4" i="23"/>
  <c r="M4" i="23"/>
  <c r="L4" i="23"/>
  <c r="K4" i="23"/>
  <c r="P3" i="23"/>
  <c r="O3" i="23"/>
  <c r="N3" i="23"/>
  <c r="M3" i="23"/>
  <c r="L3" i="23"/>
  <c r="K3" i="23"/>
  <c r="P2" i="23"/>
  <c r="O2" i="23"/>
  <c r="N2" i="23"/>
  <c r="M2" i="23"/>
  <c r="L2" i="23"/>
  <c r="K2" i="23"/>
  <c r="F6" i="7"/>
  <c r="F5" i="7"/>
  <c r="A13" i="31"/>
</calcChain>
</file>

<file path=xl/sharedStrings.xml><?xml version="1.0" encoding="utf-8"?>
<sst xmlns="http://schemas.openxmlformats.org/spreadsheetml/2006/main" count="128586" uniqueCount="5541">
  <si>
    <t>HOTEL CHANNEL PROFITABILITY DATASET</t>
  </si>
  <si>
    <t>Unnamed: 1</t>
  </si>
  <si>
    <t>Generated for Data Analytics Training</t>
  </si>
  <si>
    <t>TABLE</t>
  </si>
  <si>
    <t>ROWS</t>
  </si>
  <si>
    <t>fact_bookings</t>
  </si>
  <si>
    <t>dim_channels</t>
  </si>
  <si>
    <t>dim_rate_codes</t>
  </si>
  <si>
    <t>fact_marketing_spend</t>
  </si>
  <si>
    <t>OBJECTIVE</t>
  </si>
  <si>
    <t>Analyze channel profitability: gross revenue, commission leakage, net yield</t>
  </si>
  <si>
    <t>DATE RANGE</t>
  </si>
  <si>
    <t>2024-01-01 to 2024-12-31</t>
  </si>
  <si>
    <t>CURRENCY</t>
  </si>
  <si>
    <t>THB (Thai Baht)</t>
  </si>
  <si>
    <t>booking_id</t>
  </si>
  <si>
    <t>booking_date</t>
  </si>
  <si>
    <t>check_in_date</t>
  </si>
  <si>
    <t>channel_id</t>
  </si>
  <si>
    <t>rate_code_id</t>
  </si>
  <si>
    <t>gross_room_revenue</t>
  </si>
  <si>
    <t>commission_amount</t>
  </si>
  <si>
    <t>net_room_revenue</t>
  </si>
  <si>
    <t>status</t>
  </si>
  <si>
    <t>net_margin</t>
  </si>
  <si>
    <t>BK10001</t>
  </si>
  <si>
    <t>2024-02-27</t>
  </si>
  <si>
    <t>CH_02</t>
  </si>
  <si>
    <t>RT_PROMO</t>
  </si>
  <si>
    <t>Checked-Out</t>
  </si>
  <si>
    <t>BK10002</t>
  </si>
  <si>
    <t>2024-04-24</t>
  </si>
  <si>
    <t>2024-04-28</t>
  </si>
  <si>
    <t>CH_01</t>
  </si>
  <si>
    <t>RT_BAR</t>
  </si>
  <si>
    <t>BK10003</t>
  </si>
  <si>
    <t>2024-10-06</t>
  </si>
  <si>
    <t>2024-10-08</t>
  </si>
  <si>
    <t>BK10004</t>
  </si>
  <si>
    <t>2024-01-16</t>
  </si>
  <si>
    <t>2024-01-18</t>
  </si>
  <si>
    <t>Cancelled</t>
  </si>
  <si>
    <t>BK10005</t>
  </si>
  <si>
    <t>2024-10-14</t>
  </si>
  <si>
    <t>2024-10-20</t>
  </si>
  <si>
    <t>CH_06</t>
  </si>
  <si>
    <t>RT_CORP</t>
  </si>
  <si>
    <t>BK10006</t>
  </si>
  <si>
    <t>2024-10-19</t>
  </si>
  <si>
    <t>BK10007</t>
  </si>
  <si>
    <t>2024-01-04</t>
  </si>
  <si>
    <t>2024-01-28</t>
  </si>
  <si>
    <t>CH_03</t>
  </si>
  <si>
    <t>BK10008</t>
  </si>
  <si>
    <t>2024-08-04</t>
  </si>
  <si>
    <t>2024-08-14</t>
  </si>
  <si>
    <t>Confirmed</t>
  </si>
  <si>
    <t>BK10009</t>
  </si>
  <si>
    <t>2024-06-21</t>
  </si>
  <si>
    <t>2024-06-24</t>
  </si>
  <si>
    <t>RT_NET</t>
  </si>
  <si>
    <t>BK10010</t>
  </si>
  <si>
    <t>2024-07-02</t>
  </si>
  <si>
    <t>2024-07-29</t>
  </si>
  <si>
    <t>CH_04</t>
  </si>
  <si>
    <t>BK10011</t>
  </si>
  <si>
    <t>2024-01-23</t>
  </si>
  <si>
    <t>2024-02-15</t>
  </si>
  <si>
    <t>BK10012</t>
  </si>
  <si>
    <t>2024-07-12</t>
  </si>
  <si>
    <t>2024-07-14</t>
  </si>
  <si>
    <t>BK10013</t>
  </si>
  <si>
    <t>2024-11-12</t>
  </si>
  <si>
    <t>2024-12-10</t>
  </si>
  <si>
    <t>BK10014</t>
  </si>
  <si>
    <t>2024-04-08</t>
  </si>
  <si>
    <t>2024-04-30</t>
  </si>
  <si>
    <t>BK10015</t>
  </si>
  <si>
    <t>2024-05-28</t>
  </si>
  <si>
    <t>2024-05-30</t>
  </si>
  <si>
    <t>BK10016</t>
  </si>
  <si>
    <t>2024-07-13</t>
  </si>
  <si>
    <t>2024-07-21</t>
  </si>
  <si>
    <t>BK10017</t>
  </si>
  <si>
    <t>2024-03-24</t>
  </si>
  <si>
    <t>2024-04-04</t>
  </si>
  <si>
    <t>BK10018</t>
  </si>
  <si>
    <t>2024-12-25</t>
  </si>
  <si>
    <t>2025-01-23</t>
  </si>
  <si>
    <t>RT_GOVT</t>
  </si>
  <si>
    <t>BK10019</t>
  </si>
  <si>
    <t>2024-11-07</t>
  </si>
  <si>
    <t>2024-11-27</t>
  </si>
  <si>
    <t>BK10020</t>
  </si>
  <si>
    <t>2024-05-05</t>
  </si>
  <si>
    <t>2024-05-10</t>
  </si>
  <si>
    <t>BK10021</t>
  </si>
  <si>
    <t>2024-11-23</t>
  </si>
  <si>
    <t>2024-12-15</t>
  </si>
  <si>
    <t>BK10022</t>
  </si>
  <si>
    <t>2024-01-29</t>
  </si>
  <si>
    <t>2024-02-05</t>
  </si>
  <si>
    <t>BK10023</t>
  </si>
  <si>
    <t>2024-07-24</t>
  </si>
  <si>
    <t>2024-08-01</t>
  </si>
  <si>
    <t>BK10024</t>
  </si>
  <si>
    <t>2024-06-10</t>
  </si>
  <si>
    <t>2024-06-16</t>
  </si>
  <si>
    <t>BK10025</t>
  </si>
  <si>
    <t>2024-11-25</t>
  </si>
  <si>
    <t>2024-12-09</t>
  </si>
  <si>
    <t>BK10026</t>
  </si>
  <si>
    <t>2024-05-06</t>
  </si>
  <si>
    <t>2024-05-29</t>
  </si>
  <si>
    <t>CH_07</t>
  </si>
  <si>
    <t>RT_PKG</t>
  </si>
  <si>
    <t>BK10027</t>
  </si>
  <si>
    <t>2024-10-26</t>
  </si>
  <si>
    <t>2024-11-08</t>
  </si>
  <si>
    <t>BK10028</t>
  </si>
  <si>
    <t>2024-07-04</t>
  </si>
  <si>
    <t>2024-07-11</t>
  </si>
  <si>
    <t>BK10029</t>
  </si>
  <si>
    <t>2024-09-17</t>
  </si>
  <si>
    <t>2024-10-02</t>
  </si>
  <si>
    <t>BK10030</t>
  </si>
  <si>
    <t>2024-02-26</t>
  </si>
  <si>
    <t>2024-03-01</t>
  </si>
  <si>
    <t>BK10031</t>
  </si>
  <si>
    <t>2024-11-01</t>
  </si>
  <si>
    <t>2024-11-03</t>
  </si>
  <si>
    <t>BK10032</t>
  </si>
  <si>
    <t>2024-08-27</t>
  </si>
  <si>
    <t>2024-09-12</t>
  </si>
  <si>
    <t>BK10033</t>
  </si>
  <si>
    <t>2024-01-06</t>
  </si>
  <si>
    <t>2024-01-27</t>
  </si>
  <si>
    <t>BK10034</t>
  </si>
  <si>
    <t>2024-11-24</t>
  </si>
  <si>
    <t>2024-12-04</t>
  </si>
  <si>
    <t>BK10035</t>
  </si>
  <si>
    <t>2024-03-21</t>
  </si>
  <si>
    <t>BK10036</t>
  </si>
  <si>
    <t>2024-05-14</t>
  </si>
  <si>
    <t>BK10037</t>
  </si>
  <si>
    <t>2024-11-16</t>
  </si>
  <si>
    <t>BK10038</t>
  </si>
  <si>
    <t>2024-03-19</t>
  </si>
  <si>
    <t>2024-03-30</t>
  </si>
  <si>
    <t>BK10039</t>
  </si>
  <si>
    <t>2024-09-28</t>
  </si>
  <si>
    <t>2024-10-27</t>
  </si>
  <si>
    <t>BK10040</t>
  </si>
  <si>
    <t>2024-09-07</t>
  </si>
  <si>
    <t>BK10041</t>
  </si>
  <si>
    <t>2024-06-06</t>
  </si>
  <si>
    <t>2024-06-13</t>
  </si>
  <si>
    <t>BK10042</t>
  </si>
  <si>
    <t>2024-02-10</t>
  </si>
  <si>
    <t>2024-02-12</t>
  </si>
  <si>
    <t>BK10043</t>
  </si>
  <si>
    <t>2024-09-29</t>
  </si>
  <si>
    <t>2024-10-23</t>
  </si>
  <si>
    <t>BK10044</t>
  </si>
  <si>
    <t>2024-08-31</t>
  </si>
  <si>
    <t>2024-09-30</t>
  </si>
  <si>
    <t>BK10045</t>
  </si>
  <si>
    <t>2024-09-27</t>
  </si>
  <si>
    <t>2024-10-24</t>
  </si>
  <si>
    <t>CH_08</t>
  </si>
  <si>
    <t>BK10046</t>
  </si>
  <si>
    <t>2024-10-03</t>
  </si>
  <si>
    <t>BK10047</t>
  </si>
  <si>
    <t>2024-12-31</t>
  </si>
  <si>
    <t>2025-01-09</t>
  </si>
  <si>
    <t>BK10048</t>
  </si>
  <si>
    <t>2024-11-28</t>
  </si>
  <si>
    <t>BK10049</t>
  </si>
  <si>
    <t>2024-08-19</t>
  </si>
  <si>
    <t>2024-08-22</t>
  </si>
  <si>
    <t>BK10050</t>
  </si>
  <si>
    <t>2024-06-22</t>
  </si>
  <si>
    <t>BK10051</t>
  </si>
  <si>
    <t>2024-10-28</t>
  </si>
  <si>
    <t>2024-11-04</t>
  </si>
  <si>
    <t>BK10052</t>
  </si>
  <si>
    <t>2024-11-19</t>
  </si>
  <si>
    <t>2024-11-20</t>
  </si>
  <si>
    <t>BK10053</t>
  </si>
  <si>
    <t>2024-06-18</t>
  </si>
  <si>
    <t>2024-06-20</t>
  </si>
  <si>
    <t>BK10054</t>
  </si>
  <si>
    <t>2024-12-08</t>
  </si>
  <si>
    <t>2024-12-23</t>
  </si>
  <si>
    <t>BK10055</t>
  </si>
  <si>
    <t>2024-11-06</t>
  </si>
  <si>
    <t>BK10056</t>
  </si>
  <si>
    <t>2024-07-27</t>
  </si>
  <si>
    <t>2024-08-02</t>
  </si>
  <si>
    <t>BK10057</t>
  </si>
  <si>
    <t>2024-08-08</t>
  </si>
  <si>
    <t>BK10058</t>
  </si>
  <si>
    <t>2024-02-18</t>
  </si>
  <si>
    <t>BK10059</t>
  </si>
  <si>
    <t>2024-02-01</t>
  </si>
  <si>
    <t>2024-02-13</t>
  </si>
  <si>
    <t>CH_05</t>
  </si>
  <si>
    <t>RT_WALK</t>
  </si>
  <si>
    <t>BK10060</t>
  </si>
  <si>
    <t>2024-05-07</t>
  </si>
  <si>
    <t>2024-05-13</t>
  </si>
  <si>
    <t>BK10061</t>
  </si>
  <si>
    <t>2024-03-12</t>
  </si>
  <si>
    <t>2024-03-25</t>
  </si>
  <si>
    <t>BK10062</t>
  </si>
  <si>
    <t>2024-06-03</t>
  </si>
  <si>
    <t>BK10063</t>
  </si>
  <si>
    <t>2024-10-11</t>
  </si>
  <si>
    <t>BK10064</t>
  </si>
  <si>
    <t>2024-02-17</t>
  </si>
  <si>
    <t>2024-03-17</t>
  </si>
  <si>
    <t>BK10065</t>
  </si>
  <si>
    <t>2024-03-26</t>
  </si>
  <si>
    <t>BK10066</t>
  </si>
  <si>
    <t>2024-08-21</t>
  </si>
  <si>
    <t>BK10067</t>
  </si>
  <si>
    <t>2024-01-02</t>
  </si>
  <si>
    <t>2024-01-14</t>
  </si>
  <si>
    <t>BK10068</t>
  </si>
  <si>
    <t>2024-05-26</t>
  </si>
  <si>
    <t>2024-06-08</t>
  </si>
  <si>
    <t>BK10069</t>
  </si>
  <si>
    <t>2024-03-20</t>
  </si>
  <si>
    <t>BK10070</t>
  </si>
  <si>
    <t>2024-11-15</t>
  </si>
  <si>
    <t>BK10071</t>
  </si>
  <si>
    <t>2024-06-09</t>
  </si>
  <si>
    <t>BK10072</t>
  </si>
  <si>
    <t>2024-09-14</t>
  </si>
  <si>
    <t>2024-10-13</t>
  </si>
  <si>
    <t>BK10073</t>
  </si>
  <si>
    <t>2024-01-30</t>
  </si>
  <si>
    <t>2024-02-29</t>
  </si>
  <si>
    <t>BK10074</t>
  </si>
  <si>
    <t>2024-02-24</t>
  </si>
  <si>
    <t>BK10075</t>
  </si>
  <si>
    <t>2024-07-25</t>
  </si>
  <si>
    <t>2024-07-28</t>
  </si>
  <si>
    <t>BK10076</t>
  </si>
  <si>
    <t>2024-05-24</t>
  </si>
  <si>
    <t>BK10077</t>
  </si>
  <si>
    <t>2024-08-23</t>
  </si>
  <si>
    <t>BK10078</t>
  </si>
  <si>
    <t>2024-07-09</t>
  </si>
  <si>
    <t>BK10079</t>
  </si>
  <si>
    <t>BK10080</t>
  </si>
  <si>
    <t>2024-12-29</t>
  </si>
  <si>
    <t>BK10081</t>
  </si>
  <si>
    <t>2024-02-07</t>
  </si>
  <si>
    <t>BK10082</t>
  </si>
  <si>
    <t>BK10083</t>
  </si>
  <si>
    <t>2024-03-08</t>
  </si>
  <si>
    <t>2024-04-06</t>
  </si>
  <si>
    <t>BK10084</t>
  </si>
  <si>
    <t>2024-05-16</t>
  </si>
  <si>
    <t>BK10085</t>
  </si>
  <si>
    <t>2024-10-05</t>
  </si>
  <si>
    <t>BK10086</t>
  </si>
  <si>
    <t>BK10087</t>
  </si>
  <si>
    <t>2024-12-05</t>
  </si>
  <si>
    <t>BK10088</t>
  </si>
  <si>
    <t>2024-05-15</t>
  </si>
  <si>
    <t>2024-05-18</t>
  </si>
  <si>
    <t>BK10089</t>
  </si>
  <si>
    <t>2024-05-19</t>
  </si>
  <si>
    <t>BK10090</t>
  </si>
  <si>
    <t>2024-04-14</t>
  </si>
  <si>
    <t>BK10091</t>
  </si>
  <si>
    <t>2024-09-15</t>
  </si>
  <si>
    <t>BK10092</t>
  </si>
  <si>
    <t>BK10093</t>
  </si>
  <si>
    <t>BK10094</t>
  </si>
  <si>
    <t>2024-11-22</t>
  </si>
  <si>
    <t>2024-11-30</t>
  </si>
  <si>
    <t>BK10095</t>
  </si>
  <si>
    <t>2024-10-09</t>
  </si>
  <si>
    <t>2024-10-31</t>
  </si>
  <si>
    <t>BK10096</t>
  </si>
  <si>
    <t>BK10097</t>
  </si>
  <si>
    <t>2024-04-03</t>
  </si>
  <si>
    <t>BK10098</t>
  </si>
  <si>
    <t>2024-10-25</t>
  </si>
  <si>
    <t>2024-11-11</t>
  </si>
  <si>
    <t>BK10099</t>
  </si>
  <si>
    <t>2024-01-22</t>
  </si>
  <si>
    <t>2024-01-31</t>
  </si>
  <si>
    <t>BK10100</t>
  </si>
  <si>
    <t>2024-07-08</t>
  </si>
  <si>
    <t>BK10101</t>
  </si>
  <si>
    <t>2024-02-22</t>
  </si>
  <si>
    <t>2024-03-04</t>
  </si>
  <si>
    <t>BK10102</t>
  </si>
  <si>
    <t>2024-11-13</t>
  </si>
  <si>
    <t>2024-12-06</t>
  </si>
  <si>
    <t>BK10103</t>
  </si>
  <si>
    <t>2024-04-18</t>
  </si>
  <si>
    <t>BK10104</t>
  </si>
  <si>
    <t>2024-01-13</t>
  </si>
  <si>
    <t>BK10105</t>
  </si>
  <si>
    <t>BK10106</t>
  </si>
  <si>
    <t>2024-05-21</t>
  </si>
  <si>
    <t>BK10107</t>
  </si>
  <si>
    <t>2024-08-10</t>
  </si>
  <si>
    <t>BK10108</t>
  </si>
  <si>
    <t>2024-04-23</t>
  </si>
  <si>
    <t>2024-04-29</t>
  </si>
  <si>
    <t>BK10109</t>
  </si>
  <si>
    <t>2024-06-28</t>
  </si>
  <si>
    <t>2024-07-07</t>
  </si>
  <si>
    <t>BK10110</t>
  </si>
  <si>
    <t>BK10111</t>
  </si>
  <si>
    <t>2024-06-17</t>
  </si>
  <si>
    <t>2024-06-25</t>
  </si>
  <si>
    <t>BK10112</t>
  </si>
  <si>
    <t>2024-07-18</t>
  </si>
  <si>
    <t>BK10113</t>
  </si>
  <si>
    <t>2024-01-15</t>
  </si>
  <si>
    <t>BK10114</t>
  </si>
  <si>
    <t>2024-04-01</t>
  </si>
  <si>
    <t>2024-04-19</t>
  </si>
  <si>
    <t>BK10115</t>
  </si>
  <si>
    <t>2024-01-20</t>
  </si>
  <si>
    <t>BK10116</t>
  </si>
  <si>
    <t>BK10117</t>
  </si>
  <si>
    <t>2024-07-16</t>
  </si>
  <si>
    <t>2024-08-13</t>
  </si>
  <si>
    <t>BK10118</t>
  </si>
  <si>
    <t>2024-02-14</t>
  </si>
  <si>
    <t>BK10119</t>
  </si>
  <si>
    <t>BK10120</t>
  </si>
  <si>
    <t>2024-07-05</t>
  </si>
  <si>
    <t>BK10121</t>
  </si>
  <si>
    <t>BK10122</t>
  </si>
  <si>
    <t>2024-06-02</t>
  </si>
  <si>
    <t>BK10123</t>
  </si>
  <si>
    <t>BK10124</t>
  </si>
  <si>
    <t>2024-04-21</t>
  </si>
  <si>
    <t>BK10125</t>
  </si>
  <si>
    <t>2024-12-12</t>
  </si>
  <si>
    <t>2025-01-04</t>
  </si>
  <si>
    <t>BK10126</t>
  </si>
  <si>
    <t>2024-10-18</t>
  </si>
  <si>
    <t>BK10127</t>
  </si>
  <si>
    <t>2024-06-04</t>
  </si>
  <si>
    <t>BK10128</t>
  </si>
  <si>
    <t>2024-11-26</t>
  </si>
  <si>
    <t>BK10129</t>
  </si>
  <si>
    <t>2024-09-04</t>
  </si>
  <si>
    <t>BK10130</t>
  </si>
  <si>
    <t>2024-03-27</t>
  </si>
  <si>
    <t>2024-04-17</t>
  </si>
  <si>
    <t>BK10131</t>
  </si>
  <si>
    <t>BK10132</t>
  </si>
  <si>
    <t>BK10133</t>
  </si>
  <si>
    <t>2024-03-16</t>
  </si>
  <si>
    <t>BK10134</t>
  </si>
  <si>
    <t>BK10135</t>
  </si>
  <si>
    <t>2024-07-31</t>
  </si>
  <si>
    <t>2024-08-28</t>
  </si>
  <si>
    <t>BK10136</t>
  </si>
  <si>
    <t>2024-12-22</t>
  </si>
  <si>
    <t>2025-01-03</t>
  </si>
  <si>
    <t>BK10137</t>
  </si>
  <si>
    <t>2024-04-05</t>
  </si>
  <si>
    <t>BK10138</t>
  </si>
  <si>
    <t>2024-08-05</t>
  </si>
  <si>
    <t>2024-08-12</t>
  </si>
  <si>
    <t>BK10139</t>
  </si>
  <si>
    <t>2024-09-22</t>
  </si>
  <si>
    <t>BK10140</t>
  </si>
  <si>
    <t>2024-03-03</t>
  </si>
  <si>
    <t>BK10141</t>
  </si>
  <si>
    <t>2024-12-07</t>
  </si>
  <si>
    <t>BK10142</t>
  </si>
  <si>
    <t>2024-06-11</t>
  </si>
  <si>
    <t>BK10143</t>
  </si>
  <si>
    <t>2024-11-09</t>
  </si>
  <si>
    <t>BK10144</t>
  </si>
  <si>
    <t>2024-08-06</t>
  </si>
  <si>
    <t>2024-09-01</t>
  </si>
  <si>
    <t>BK10145</t>
  </si>
  <si>
    <t>2024-03-22</t>
  </si>
  <si>
    <t>BK10146</t>
  </si>
  <si>
    <t>2024-05-12</t>
  </si>
  <si>
    <t>2024-06-05</t>
  </si>
  <si>
    <t>BK10147</t>
  </si>
  <si>
    <t>2024-06-14</t>
  </si>
  <si>
    <t>BK10148</t>
  </si>
  <si>
    <t>BK10149</t>
  </si>
  <si>
    <t>BK10150</t>
  </si>
  <si>
    <t>2024-06-12</t>
  </si>
  <si>
    <t>2024-07-10</t>
  </si>
  <si>
    <t>BK10151</t>
  </si>
  <si>
    <t>2024-03-18</t>
  </si>
  <si>
    <t>BK10152</t>
  </si>
  <si>
    <t>2024-12-27</t>
  </si>
  <si>
    <t>2025-01-02</t>
  </si>
  <si>
    <t>BK10153</t>
  </si>
  <si>
    <t>BK10154</t>
  </si>
  <si>
    <t>2024-04-15</t>
  </si>
  <si>
    <t>2024-05-11</t>
  </si>
  <si>
    <t>BK10155</t>
  </si>
  <si>
    <t>BK10156</t>
  </si>
  <si>
    <t>BK10157</t>
  </si>
  <si>
    <t>BK10158</t>
  </si>
  <si>
    <t>BK10159</t>
  </si>
  <si>
    <t>2024-04-22</t>
  </si>
  <si>
    <t>BK10160</t>
  </si>
  <si>
    <t>2024-09-05</t>
  </si>
  <si>
    <t>BK10161</t>
  </si>
  <si>
    <t>2024-04-20</t>
  </si>
  <si>
    <t>BK10162</t>
  </si>
  <si>
    <t>2024-11-14</t>
  </si>
  <si>
    <t>2024-12-01</t>
  </si>
  <si>
    <t>BK10163</t>
  </si>
  <si>
    <t>2024-10-30</t>
  </si>
  <si>
    <t>2024-11-17</t>
  </si>
  <si>
    <t>BK10164</t>
  </si>
  <si>
    <t>BK10165</t>
  </si>
  <si>
    <t>BK10166</t>
  </si>
  <si>
    <t>2024-05-02</t>
  </si>
  <si>
    <t>BK10167</t>
  </si>
  <si>
    <t>2024-05-22</t>
  </si>
  <si>
    <t>2024-06-15</t>
  </si>
  <si>
    <t>BK10168</t>
  </si>
  <si>
    <t>2024-05-09</t>
  </si>
  <si>
    <t>BK10169</t>
  </si>
  <si>
    <t>2024-10-04</t>
  </si>
  <si>
    <t>BK10170</t>
  </si>
  <si>
    <t>BK10171</t>
  </si>
  <si>
    <t>BK10172</t>
  </si>
  <si>
    <t>2024-11-18</t>
  </si>
  <si>
    <t>BK10173</t>
  </si>
  <si>
    <t>2024-12-11</t>
  </si>
  <si>
    <t>BK10174</t>
  </si>
  <si>
    <t>2024-08-26</t>
  </si>
  <si>
    <t>BK10175</t>
  </si>
  <si>
    <t>BK10176</t>
  </si>
  <si>
    <t>2024-02-28</t>
  </si>
  <si>
    <t>2024-03-23</t>
  </si>
  <si>
    <t>BK10177</t>
  </si>
  <si>
    <t>2024-02-25</t>
  </si>
  <si>
    <t>2024-03-14</t>
  </si>
  <si>
    <t>BK10178</t>
  </si>
  <si>
    <t>2024-10-21</t>
  </si>
  <si>
    <t>BK10179</t>
  </si>
  <si>
    <t>2024-07-22</t>
  </si>
  <si>
    <t>BK10180</t>
  </si>
  <si>
    <t>2024-11-21</t>
  </si>
  <si>
    <t>BK10181</t>
  </si>
  <si>
    <t>2024-03-15</t>
  </si>
  <si>
    <t>BK10182</t>
  </si>
  <si>
    <t>BK10183</t>
  </si>
  <si>
    <t>2024-06-26</t>
  </si>
  <si>
    <t>BK10184</t>
  </si>
  <si>
    <t>2024-02-21</t>
  </si>
  <si>
    <t>BK10185</t>
  </si>
  <si>
    <t>2024-08-03</t>
  </si>
  <si>
    <t>2024-08-29</t>
  </si>
  <si>
    <t>BK10186</t>
  </si>
  <si>
    <t>BK10187</t>
  </si>
  <si>
    <t>2024-12-28</t>
  </si>
  <si>
    <t>2025-01-01</t>
  </si>
  <si>
    <t>BK10188</t>
  </si>
  <si>
    <t>BK10189</t>
  </si>
  <si>
    <t>2024-09-08</t>
  </si>
  <si>
    <t>BK10190</t>
  </si>
  <si>
    <t>BK10191</t>
  </si>
  <si>
    <t>2024-06-19</t>
  </si>
  <si>
    <t>BK10192</t>
  </si>
  <si>
    <t>BK10193</t>
  </si>
  <si>
    <t>BK10194</t>
  </si>
  <si>
    <t>2024-09-06</t>
  </si>
  <si>
    <t>BK10195</t>
  </si>
  <si>
    <t>2024-06-23</t>
  </si>
  <si>
    <t>2024-07-01</t>
  </si>
  <si>
    <t>BK10196</t>
  </si>
  <si>
    <t>2024-06-07</t>
  </si>
  <si>
    <t>BK10197</t>
  </si>
  <si>
    <t>2024-02-20</t>
  </si>
  <si>
    <t>BK10198</t>
  </si>
  <si>
    <t>BK10199</t>
  </si>
  <si>
    <t>2024-12-18</t>
  </si>
  <si>
    <t>BK10200</t>
  </si>
  <si>
    <t>BK10201</t>
  </si>
  <si>
    <t>2024-05-04</t>
  </si>
  <si>
    <t>BK10202</t>
  </si>
  <si>
    <t>2024-08-30</t>
  </si>
  <si>
    <t>2024-09-16</t>
  </si>
  <si>
    <t>BK10203</t>
  </si>
  <si>
    <t>BK10204</t>
  </si>
  <si>
    <t>2024-05-27</t>
  </si>
  <si>
    <t>BK10205</t>
  </si>
  <si>
    <t>BK10206</t>
  </si>
  <si>
    <t>2024-12-19</t>
  </si>
  <si>
    <t>2024-12-24</t>
  </si>
  <si>
    <t>BK10207</t>
  </si>
  <si>
    <t>BK10208</t>
  </si>
  <si>
    <t>BK10209</t>
  </si>
  <si>
    <t>2024-07-03</t>
  </si>
  <si>
    <t>BK10210</t>
  </si>
  <si>
    <t>BK10211</t>
  </si>
  <si>
    <t>2024-10-10</t>
  </si>
  <si>
    <t>BK10212</t>
  </si>
  <si>
    <t>BK10213</t>
  </si>
  <si>
    <t>2024-01-07</t>
  </si>
  <si>
    <t>2024-01-25</t>
  </si>
  <si>
    <t>BK10214</t>
  </si>
  <si>
    <t>BK10215</t>
  </si>
  <si>
    <t>BK10216</t>
  </si>
  <si>
    <t>2024-02-03</t>
  </si>
  <si>
    <t>BK10217</t>
  </si>
  <si>
    <t>BK10218</t>
  </si>
  <si>
    <t>BK10219</t>
  </si>
  <si>
    <t>BK10220</t>
  </si>
  <si>
    <t>2024-09-24</t>
  </si>
  <si>
    <t>BK10221</t>
  </si>
  <si>
    <t>2024-06-01</t>
  </si>
  <si>
    <t>BK10222</t>
  </si>
  <si>
    <t>BK10223</t>
  </si>
  <si>
    <t>BK10224</t>
  </si>
  <si>
    <t>BK10225</t>
  </si>
  <si>
    <t>2024-03-29</t>
  </si>
  <si>
    <t>BK10226</t>
  </si>
  <si>
    <t>2024-08-11</t>
  </si>
  <si>
    <t>BK10227</t>
  </si>
  <si>
    <t>BK10228</t>
  </si>
  <si>
    <t>BK10229</t>
  </si>
  <si>
    <t>2024-12-17</t>
  </si>
  <si>
    <t>BK10230</t>
  </si>
  <si>
    <t>BK10231</t>
  </si>
  <si>
    <t>BK10232</t>
  </si>
  <si>
    <t>BK10233</t>
  </si>
  <si>
    <t>2024-02-06</t>
  </si>
  <si>
    <t>BK10234</t>
  </si>
  <si>
    <t>BK10235</t>
  </si>
  <si>
    <t>2024-08-15</t>
  </si>
  <si>
    <t>BK10236</t>
  </si>
  <si>
    <t>2025-01-05</t>
  </si>
  <si>
    <t>BK10237</t>
  </si>
  <si>
    <t>BK10238</t>
  </si>
  <si>
    <t>2024-01-21</t>
  </si>
  <si>
    <t>BK10239</t>
  </si>
  <si>
    <t>2024-11-05</t>
  </si>
  <si>
    <t>BK10240</t>
  </si>
  <si>
    <t>2025-01-06</t>
  </si>
  <si>
    <t>BK10241</t>
  </si>
  <si>
    <t>2024-01-11</t>
  </si>
  <si>
    <t>2024-02-04</t>
  </si>
  <si>
    <t>BK10242</t>
  </si>
  <si>
    <t>2024-10-22</t>
  </si>
  <si>
    <t>BK10243</t>
  </si>
  <si>
    <t>2024-09-13</t>
  </si>
  <si>
    <t>BK10244</t>
  </si>
  <si>
    <t>2024-04-02</t>
  </si>
  <si>
    <t>BK10245</t>
  </si>
  <si>
    <t>2024-02-16</t>
  </si>
  <si>
    <t>2024-03-02</t>
  </si>
  <si>
    <t>BK10246</t>
  </si>
  <si>
    <t>BK10247</t>
  </si>
  <si>
    <t>2024-06-30</t>
  </si>
  <si>
    <t>BK10248</t>
  </si>
  <si>
    <t>BK10249</t>
  </si>
  <si>
    <t>2024-01-19</t>
  </si>
  <si>
    <t>2024-02-02</t>
  </si>
  <si>
    <t>BK10250</t>
  </si>
  <si>
    <t>BK10251</t>
  </si>
  <si>
    <t>2024-09-20</t>
  </si>
  <si>
    <t>2024-10-16</t>
  </si>
  <si>
    <t>BK10252</t>
  </si>
  <si>
    <t>BK10253</t>
  </si>
  <si>
    <t>BK10254</t>
  </si>
  <si>
    <t>BK10255</t>
  </si>
  <si>
    <t>BK10256</t>
  </si>
  <si>
    <t>2024-09-09</t>
  </si>
  <si>
    <t>BK10257</t>
  </si>
  <si>
    <t>BK10258</t>
  </si>
  <si>
    <t>BK10259</t>
  </si>
  <si>
    <t>BK10260</t>
  </si>
  <si>
    <t>2024-08-24</t>
  </si>
  <si>
    <t>2024-09-23</t>
  </si>
  <si>
    <t>BK10261</t>
  </si>
  <si>
    <t>BK10262</t>
  </si>
  <si>
    <t>BK10263</t>
  </si>
  <si>
    <t>BK10264</t>
  </si>
  <si>
    <t>2024-04-07</t>
  </si>
  <si>
    <t>BK10265</t>
  </si>
  <si>
    <t>2024-03-10</t>
  </si>
  <si>
    <t>BK10266</t>
  </si>
  <si>
    <t>BK10267</t>
  </si>
  <si>
    <t>BK10268</t>
  </si>
  <si>
    <t>BK10269</t>
  </si>
  <si>
    <t>2024-08-16</t>
  </si>
  <si>
    <t>2024-09-02</t>
  </si>
  <si>
    <t>BK10270</t>
  </si>
  <si>
    <t>2024-11-02</t>
  </si>
  <si>
    <t>BK10271</t>
  </si>
  <si>
    <t>BK10272</t>
  </si>
  <si>
    <t>2024-05-20</t>
  </si>
  <si>
    <t>BK10273</t>
  </si>
  <si>
    <t>BK10274</t>
  </si>
  <si>
    <t>BK10275</t>
  </si>
  <si>
    <t>2024-09-10</t>
  </si>
  <si>
    <t>BK10276</t>
  </si>
  <si>
    <t>2024-10-29</t>
  </si>
  <si>
    <t>BK10277</t>
  </si>
  <si>
    <t>BK10278</t>
  </si>
  <si>
    <t>BK10279</t>
  </si>
  <si>
    <t>2024-02-08</t>
  </si>
  <si>
    <t>2024-02-23</t>
  </si>
  <si>
    <t>BK10280</t>
  </si>
  <si>
    <t>BK10281</t>
  </si>
  <si>
    <t>BK10282</t>
  </si>
  <si>
    <t>BK10283</t>
  </si>
  <si>
    <t>BK10284</t>
  </si>
  <si>
    <t>BK10285</t>
  </si>
  <si>
    <t>2024-04-26</t>
  </si>
  <si>
    <t>BK10286</t>
  </si>
  <si>
    <t>BK10287</t>
  </si>
  <si>
    <t>BK10288</t>
  </si>
  <si>
    <t>2024-01-24</t>
  </si>
  <si>
    <t>BK10289</t>
  </si>
  <si>
    <t>BK10290</t>
  </si>
  <si>
    <t>BK10291</t>
  </si>
  <si>
    <t>2024-03-28</t>
  </si>
  <si>
    <t>BK10292</t>
  </si>
  <si>
    <t>BK10293</t>
  </si>
  <si>
    <t>BK10294</t>
  </si>
  <si>
    <t>BK10295</t>
  </si>
  <si>
    <t>BK10296</t>
  </si>
  <si>
    <t>BK10297</t>
  </si>
  <si>
    <t>BK10298</t>
  </si>
  <si>
    <t>2024-05-08</t>
  </si>
  <si>
    <t>BK10299</t>
  </si>
  <si>
    <t>2024-07-15</t>
  </si>
  <si>
    <t>BK10300</t>
  </si>
  <si>
    <t>BK10301</t>
  </si>
  <si>
    <t>BK10302</t>
  </si>
  <si>
    <t>BK10303</t>
  </si>
  <si>
    <t>2024-01-26</t>
  </si>
  <si>
    <t>BK10304</t>
  </si>
  <si>
    <t>BK10305</t>
  </si>
  <si>
    <t>BK10306</t>
  </si>
  <si>
    <t>2024-12-13</t>
  </si>
  <si>
    <t>BK10307</t>
  </si>
  <si>
    <t>2024-12-14</t>
  </si>
  <si>
    <t>BK10308</t>
  </si>
  <si>
    <t>BK10309</t>
  </si>
  <si>
    <t>BK10310</t>
  </si>
  <si>
    <t>BK10311</t>
  </si>
  <si>
    <t>BK10312</t>
  </si>
  <si>
    <t>2024-07-06</t>
  </si>
  <si>
    <t>BK10313</t>
  </si>
  <si>
    <t>BK10314</t>
  </si>
  <si>
    <t>2024-05-31</t>
  </si>
  <si>
    <t>BK10315</t>
  </si>
  <si>
    <t>2024-09-26</t>
  </si>
  <si>
    <t>BK10316</t>
  </si>
  <si>
    <t>BK10317</t>
  </si>
  <si>
    <t>2024-10-12</t>
  </si>
  <si>
    <t>BK10318</t>
  </si>
  <si>
    <t>2024-01-08</t>
  </si>
  <si>
    <t>BK10319</t>
  </si>
  <si>
    <t>BK10320</t>
  </si>
  <si>
    <t>BK10321</t>
  </si>
  <si>
    <t>BK10322</t>
  </si>
  <si>
    <t>BK10323</t>
  </si>
  <si>
    <t>BK10324</t>
  </si>
  <si>
    <t>BK10325</t>
  </si>
  <si>
    <t>2024-03-13</t>
  </si>
  <si>
    <t>BK10326</t>
  </si>
  <si>
    <t>BK10327</t>
  </si>
  <si>
    <t>BK10328</t>
  </si>
  <si>
    <t>BK10329</t>
  </si>
  <si>
    <t>BK10330</t>
  </si>
  <si>
    <t>2024-05-23</t>
  </si>
  <si>
    <t>BK10331</t>
  </si>
  <si>
    <t>BK10332</t>
  </si>
  <si>
    <t>BK10333</t>
  </si>
  <si>
    <t>BK10334</t>
  </si>
  <si>
    <t>BK10335</t>
  </si>
  <si>
    <t>BK10336</t>
  </si>
  <si>
    <t>BK10337</t>
  </si>
  <si>
    <t>BK10338</t>
  </si>
  <si>
    <t>BK10339</t>
  </si>
  <si>
    <t>BK10340</t>
  </si>
  <si>
    <t>BK10341</t>
  </si>
  <si>
    <t>BK10342</t>
  </si>
  <si>
    <t>BK10343</t>
  </si>
  <si>
    <t>BK10344</t>
  </si>
  <si>
    <t>BK10345</t>
  </si>
  <si>
    <t>BK10346</t>
  </si>
  <si>
    <t>2024-03-05</t>
  </si>
  <si>
    <t>BK10347</t>
  </si>
  <si>
    <t>BK10348</t>
  </si>
  <si>
    <t>2024-09-19</t>
  </si>
  <si>
    <t>2024-10-07</t>
  </si>
  <si>
    <t>BK10349</t>
  </si>
  <si>
    <t>2024-11-10</t>
  </si>
  <si>
    <t>BK10350</t>
  </si>
  <si>
    <t>BK10351</t>
  </si>
  <si>
    <t>BK10352</t>
  </si>
  <si>
    <t>2024-12-20</t>
  </si>
  <si>
    <t>BK10353</t>
  </si>
  <si>
    <t>2024-03-06</t>
  </si>
  <si>
    <t>BK10354</t>
  </si>
  <si>
    <t>BK10355</t>
  </si>
  <si>
    <t>BK10356</t>
  </si>
  <si>
    <t>BK10357</t>
  </si>
  <si>
    <t>BK10358</t>
  </si>
  <si>
    <t>2024-12-21</t>
  </si>
  <si>
    <t>BK10359</t>
  </si>
  <si>
    <t>2024-05-03</t>
  </si>
  <si>
    <t>BK10360</t>
  </si>
  <si>
    <t>2024-07-30</t>
  </si>
  <si>
    <t>2024-08-09</t>
  </si>
  <si>
    <t>BK10361</t>
  </si>
  <si>
    <t>BK10362</t>
  </si>
  <si>
    <t>BK10363</t>
  </si>
  <si>
    <t>2025-01-15</t>
  </si>
  <si>
    <t>BK10364</t>
  </si>
  <si>
    <t>BK10365</t>
  </si>
  <si>
    <t>BK10366</t>
  </si>
  <si>
    <t>BK10367</t>
  </si>
  <si>
    <t>BK10368</t>
  </si>
  <si>
    <t>BK10369</t>
  </si>
  <si>
    <t>BK10370</t>
  </si>
  <si>
    <t>BK10371</t>
  </si>
  <si>
    <t>BK10372</t>
  </si>
  <si>
    <t>BK10373</t>
  </si>
  <si>
    <t>2024-08-07</t>
  </si>
  <si>
    <t>2024-09-03</t>
  </si>
  <si>
    <t>BK10374</t>
  </si>
  <si>
    <t>BK10375</t>
  </si>
  <si>
    <t>BK10376</t>
  </si>
  <si>
    <t>BK10377</t>
  </si>
  <si>
    <t>BK10378</t>
  </si>
  <si>
    <t>BK10379</t>
  </si>
  <si>
    <t>BK10380</t>
  </si>
  <si>
    <t>2024-07-17</t>
  </si>
  <si>
    <t>BK10381</t>
  </si>
  <si>
    <t>BK10382</t>
  </si>
  <si>
    <t>BK10383</t>
  </si>
  <si>
    <t>2024-02-11</t>
  </si>
  <si>
    <t>2024-02-19</t>
  </si>
  <si>
    <t>BK10384</t>
  </si>
  <si>
    <t>BK10385</t>
  </si>
  <si>
    <t>BK10386</t>
  </si>
  <si>
    <t>BK10387</t>
  </si>
  <si>
    <t>BK10388</t>
  </si>
  <si>
    <t>BK10389</t>
  </si>
  <si>
    <t>BK10390</t>
  </si>
  <si>
    <t>2024-03-11</t>
  </si>
  <si>
    <t>BK10391</t>
  </si>
  <si>
    <t>BK10392</t>
  </si>
  <si>
    <t>BK10393</t>
  </si>
  <si>
    <t>BK10394</t>
  </si>
  <si>
    <t>BK10395</t>
  </si>
  <si>
    <t>BK10396</t>
  </si>
  <si>
    <t>2024-06-27</t>
  </si>
  <si>
    <t>BK10397</t>
  </si>
  <si>
    <t>2025-01-18</t>
  </si>
  <si>
    <t>BK10398</t>
  </si>
  <si>
    <t>2024-07-26</t>
  </si>
  <si>
    <t>BK10399</t>
  </si>
  <si>
    <t>BK10400</t>
  </si>
  <si>
    <t>BK10401</t>
  </si>
  <si>
    <t>BK10402</t>
  </si>
  <si>
    <t>2024-08-17</t>
  </si>
  <si>
    <t>BK10403</t>
  </si>
  <si>
    <t>BK10404</t>
  </si>
  <si>
    <t>2024-09-18</t>
  </si>
  <si>
    <t>BK10405</t>
  </si>
  <si>
    <t>2024-04-09</t>
  </si>
  <si>
    <t>BK10406</t>
  </si>
  <si>
    <t>BK10407</t>
  </si>
  <si>
    <t>BK10408</t>
  </si>
  <si>
    <t>2024-12-03</t>
  </si>
  <si>
    <t>BK10409</t>
  </si>
  <si>
    <t>2024-08-25</t>
  </si>
  <si>
    <t>BK10410</t>
  </si>
  <si>
    <t>2025-01-12</t>
  </si>
  <si>
    <t>BK10411</t>
  </si>
  <si>
    <t>BK10412</t>
  </si>
  <si>
    <t>2024-09-11</t>
  </si>
  <si>
    <t>BK10413</t>
  </si>
  <si>
    <t>BK10414</t>
  </si>
  <si>
    <t>BK10415</t>
  </si>
  <si>
    <t>BK10416</t>
  </si>
  <si>
    <t>2024-11-29</t>
  </si>
  <si>
    <t>BK10417</t>
  </si>
  <si>
    <t>BK10418</t>
  </si>
  <si>
    <t>BK10419</t>
  </si>
  <si>
    <t>BK10420</t>
  </si>
  <si>
    <t>BK10421</t>
  </si>
  <si>
    <t>BK10422</t>
  </si>
  <si>
    <t>BK10423</t>
  </si>
  <si>
    <t>2024-09-25</t>
  </si>
  <si>
    <t>BK10424</t>
  </si>
  <si>
    <t>BK10425</t>
  </si>
  <si>
    <t>BK10426</t>
  </si>
  <si>
    <t>BK10427</t>
  </si>
  <si>
    <t>BK10428</t>
  </si>
  <si>
    <t>2024-12-02</t>
  </si>
  <si>
    <t>BK10429</t>
  </si>
  <si>
    <t>BK10430</t>
  </si>
  <si>
    <t>BK10431</t>
  </si>
  <si>
    <t>2024-03-07</t>
  </si>
  <si>
    <t>BK10432</t>
  </si>
  <si>
    <t>BK10433</t>
  </si>
  <si>
    <t>BK10434</t>
  </si>
  <si>
    <t>BK10435</t>
  </si>
  <si>
    <t>2024-01-10</t>
  </si>
  <si>
    <t>BK10436</t>
  </si>
  <si>
    <t>2024-07-23</t>
  </si>
  <si>
    <t>BK10437</t>
  </si>
  <si>
    <t>2024-04-25</t>
  </si>
  <si>
    <t>BK10438</t>
  </si>
  <si>
    <t>BK10439</t>
  </si>
  <si>
    <t>BK10440</t>
  </si>
  <si>
    <t>BK10441</t>
  </si>
  <si>
    <t>2025-01-13</t>
  </si>
  <si>
    <t>BK10442</t>
  </si>
  <si>
    <t>BK10443</t>
  </si>
  <si>
    <t>BK10444</t>
  </si>
  <si>
    <t>BK10445</t>
  </si>
  <si>
    <t>BK10446</t>
  </si>
  <si>
    <t>BK10447</t>
  </si>
  <si>
    <t>BK10448</t>
  </si>
  <si>
    <t>2024-04-12</t>
  </si>
  <si>
    <t>BK10449</t>
  </si>
  <si>
    <t>BK10450</t>
  </si>
  <si>
    <t>BK10451</t>
  </si>
  <si>
    <t>BK10452</t>
  </si>
  <si>
    <t>BK10453</t>
  </si>
  <si>
    <t>BK10454</t>
  </si>
  <si>
    <t>2024-08-18</t>
  </si>
  <si>
    <t>BK10455</t>
  </si>
  <si>
    <t>BK10456</t>
  </si>
  <si>
    <t>BK10457</t>
  </si>
  <si>
    <t>BK10458</t>
  </si>
  <si>
    <t>2025-01-20</t>
  </si>
  <si>
    <t>BK10459</t>
  </si>
  <si>
    <t>BK10460</t>
  </si>
  <si>
    <t>2025-01-17</t>
  </si>
  <si>
    <t>BK10461</t>
  </si>
  <si>
    <t>BK10462</t>
  </si>
  <si>
    <t>BK10463</t>
  </si>
  <si>
    <t>BK10464</t>
  </si>
  <si>
    <t>BK10465</t>
  </si>
  <si>
    <t>BK10466</t>
  </si>
  <si>
    <t>BK10467</t>
  </si>
  <si>
    <t>BK10468</t>
  </si>
  <si>
    <t>2024-10-01</t>
  </si>
  <si>
    <t>BK10469</t>
  </si>
  <si>
    <t>BK10470</t>
  </si>
  <si>
    <t>2024-06-29</t>
  </si>
  <si>
    <t>BK10471</t>
  </si>
  <si>
    <t>BK10472</t>
  </si>
  <si>
    <t>BK10473</t>
  </si>
  <si>
    <t>BK10474</t>
  </si>
  <si>
    <t>BK10475</t>
  </si>
  <si>
    <t>BK10476</t>
  </si>
  <si>
    <t>BK10477</t>
  </si>
  <si>
    <t>BK10478</t>
  </si>
  <si>
    <t>2024-03-09</t>
  </si>
  <si>
    <t>BK10479</t>
  </si>
  <si>
    <t>BK10480</t>
  </si>
  <si>
    <t>BK10481</t>
  </si>
  <si>
    <t>BK10482</t>
  </si>
  <si>
    <t>BK10483</t>
  </si>
  <si>
    <t>BK10484</t>
  </si>
  <si>
    <t>BK10485</t>
  </si>
  <si>
    <t>BK10486</t>
  </si>
  <si>
    <t>BK10487</t>
  </si>
  <si>
    <t>BK10488</t>
  </si>
  <si>
    <t>BK10489</t>
  </si>
  <si>
    <t>BK10490</t>
  </si>
  <si>
    <t>BK10491</t>
  </si>
  <si>
    <t>BK10492</t>
  </si>
  <si>
    <t>BK10493</t>
  </si>
  <si>
    <t>2024-10-15</t>
  </si>
  <si>
    <t>BK10494</t>
  </si>
  <si>
    <t>BK10495</t>
  </si>
  <si>
    <t>BK10496</t>
  </si>
  <si>
    <t>BK10497</t>
  </si>
  <si>
    <t>BK10498</t>
  </si>
  <si>
    <t>BK10499</t>
  </si>
  <si>
    <t>BK10500</t>
  </si>
  <si>
    <t>BK10501</t>
  </si>
  <si>
    <t>BK10502</t>
  </si>
  <si>
    <t>BK10503</t>
  </si>
  <si>
    <t>2024-01-17</t>
  </si>
  <si>
    <t>BK10504</t>
  </si>
  <si>
    <t>2024-07-19</t>
  </si>
  <si>
    <t>BK10505</t>
  </si>
  <si>
    <t>BK10506</t>
  </si>
  <si>
    <t>BK10507</t>
  </si>
  <si>
    <t>BK10508</t>
  </si>
  <si>
    <t>BK10509</t>
  </si>
  <si>
    <t>BK10510</t>
  </si>
  <si>
    <t>BK10511</t>
  </si>
  <si>
    <t>BK10512</t>
  </si>
  <si>
    <t>BK10513</t>
  </si>
  <si>
    <t>BK10514</t>
  </si>
  <si>
    <t>BK10515</t>
  </si>
  <si>
    <t>BK10516</t>
  </si>
  <si>
    <t>2024-12-30</t>
  </si>
  <si>
    <t>2025-01-21</t>
  </si>
  <si>
    <t>BK10517</t>
  </si>
  <si>
    <t>BK10518</t>
  </si>
  <si>
    <t>BK10519</t>
  </si>
  <si>
    <t>BK10520</t>
  </si>
  <si>
    <t>BK10521</t>
  </si>
  <si>
    <t>BK10522</t>
  </si>
  <si>
    <t>BK10523</t>
  </si>
  <si>
    <t>BK10524</t>
  </si>
  <si>
    <t>BK10525</t>
  </si>
  <si>
    <t>BK10526</t>
  </si>
  <si>
    <t>BK10527</t>
  </si>
  <si>
    <t>BK10528</t>
  </si>
  <si>
    <t>BK10529</t>
  </si>
  <si>
    <t>BK10530</t>
  </si>
  <si>
    <t>BK10531</t>
  </si>
  <si>
    <t>BK10532</t>
  </si>
  <si>
    <t>BK10533</t>
  </si>
  <si>
    <t>BK10534</t>
  </si>
  <si>
    <t>BK10535</t>
  </si>
  <si>
    <t>BK10536</t>
  </si>
  <si>
    <t>BK10537</t>
  </si>
  <si>
    <t>BK10538</t>
  </si>
  <si>
    <t>BK10539</t>
  </si>
  <si>
    <t>BK10540</t>
  </si>
  <si>
    <t>BK10541</t>
  </si>
  <si>
    <t>BK10542</t>
  </si>
  <si>
    <t>BK10543</t>
  </si>
  <si>
    <t>BK10544</t>
  </si>
  <si>
    <t>BK10545</t>
  </si>
  <si>
    <t>BK10546</t>
  </si>
  <si>
    <t>2024-10-17</t>
  </si>
  <si>
    <t>BK10547</t>
  </si>
  <si>
    <t>BK10548</t>
  </si>
  <si>
    <t>BK10549</t>
  </si>
  <si>
    <t>BK10550</t>
  </si>
  <si>
    <t>BK10551</t>
  </si>
  <si>
    <t>2024-05-01</t>
  </si>
  <si>
    <t>BK10552</t>
  </si>
  <si>
    <t>BK10553</t>
  </si>
  <si>
    <t>2024-01-12</t>
  </si>
  <si>
    <t>BK10554</t>
  </si>
  <si>
    <t>BK10555</t>
  </si>
  <si>
    <t>BK10556</t>
  </si>
  <si>
    <t>BK10557</t>
  </si>
  <si>
    <t>BK10558</t>
  </si>
  <si>
    <t>BK10559</t>
  </si>
  <si>
    <t>BK10560</t>
  </si>
  <si>
    <t>BK10561</t>
  </si>
  <si>
    <t>BK10562</t>
  </si>
  <si>
    <t>BK10563</t>
  </si>
  <si>
    <t>BK10564</t>
  </si>
  <si>
    <t>BK10565</t>
  </si>
  <si>
    <t>2024-04-11</t>
  </si>
  <si>
    <t>BK10566</t>
  </si>
  <si>
    <t>BK10567</t>
  </si>
  <si>
    <t>BK10568</t>
  </si>
  <si>
    <t>BK10569</t>
  </si>
  <si>
    <t>BK10570</t>
  </si>
  <si>
    <t>BK10571</t>
  </si>
  <si>
    <t>BK10572</t>
  </si>
  <si>
    <t>BK10573</t>
  </si>
  <si>
    <t>BK10574</t>
  </si>
  <si>
    <t>BK10575</t>
  </si>
  <si>
    <t>BK10576</t>
  </si>
  <si>
    <t>2024-12-26</t>
  </si>
  <si>
    <t>BK10577</t>
  </si>
  <si>
    <t>BK10578</t>
  </si>
  <si>
    <t>2024-04-13</t>
  </si>
  <si>
    <t>BK10579</t>
  </si>
  <si>
    <t>BK10580</t>
  </si>
  <si>
    <t>BK10581</t>
  </si>
  <si>
    <t>BK10582</t>
  </si>
  <si>
    <t>BK10583</t>
  </si>
  <si>
    <t>BK10584</t>
  </si>
  <si>
    <t>BK10585</t>
  </si>
  <si>
    <t>BK10586</t>
  </si>
  <si>
    <t>BK10587</t>
  </si>
  <si>
    <t>2024-09-21</t>
  </si>
  <si>
    <t>BK10588</t>
  </si>
  <si>
    <t>BK10589</t>
  </si>
  <si>
    <t>BK10590</t>
  </si>
  <si>
    <t>BK10591</t>
  </si>
  <si>
    <t>BK10592</t>
  </si>
  <si>
    <t>BK10593</t>
  </si>
  <si>
    <t>BK10594</t>
  </si>
  <si>
    <t>BK10595</t>
  </si>
  <si>
    <t>BK10596</t>
  </si>
  <si>
    <t>BK10597</t>
  </si>
  <si>
    <t>BK10598</t>
  </si>
  <si>
    <t>BK10599</t>
  </si>
  <si>
    <t>BK10600</t>
  </si>
  <si>
    <t>BK10601</t>
  </si>
  <si>
    <t>BK10602</t>
  </si>
  <si>
    <t>BK10603</t>
  </si>
  <si>
    <t>BK10604</t>
  </si>
  <si>
    <t>2024-01-03</t>
  </si>
  <si>
    <t>BK10605</t>
  </si>
  <si>
    <t>BK10606</t>
  </si>
  <si>
    <t>BK10607</t>
  </si>
  <si>
    <t>BK10608</t>
  </si>
  <si>
    <t>BK10609</t>
  </si>
  <si>
    <t>BK10610</t>
  </si>
  <si>
    <t>2024-03-31</t>
  </si>
  <si>
    <t>BK10611</t>
  </si>
  <si>
    <t>BK10612</t>
  </si>
  <si>
    <t>BK10613</t>
  </si>
  <si>
    <t>BK10614</t>
  </si>
  <si>
    <t>BK10615</t>
  </si>
  <si>
    <t>BK10616</t>
  </si>
  <si>
    <t>BK10617</t>
  </si>
  <si>
    <t>BK10618</t>
  </si>
  <si>
    <t>BK10619</t>
  </si>
  <si>
    <t>BK10620</t>
  </si>
  <si>
    <t>BK10621</t>
  </si>
  <si>
    <t>BK10622</t>
  </si>
  <si>
    <t>BK10623</t>
  </si>
  <si>
    <t>2024-05-25</t>
  </si>
  <si>
    <t>BK10624</t>
  </si>
  <si>
    <t>BK10625</t>
  </si>
  <si>
    <t>BK10626</t>
  </si>
  <si>
    <t>BK10627</t>
  </si>
  <si>
    <t>BK10628</t>
  </si>
  <si>
    <t>BK10629</t>
  </si>
  <si>
    <t>BK10630</t>
  </si>
  <si>
    <t>BK10631</t>
  </si>
  <si>
    <t>BK10632</t>
  </si>
  <si>
    <t>BK10633</t>
  </si>
  <si>
    <t>BK10634</t>
  </si>
  <si>
    <t>BK10635</t>
  </si>
  <si>
    <t>2024-02-09</t>
  </si>
  <si>
    <t>BK10636</t>
  </si>
  <si>
    <t>BK10637</t>
  </si>
  <si>
    <t>BK10638</t>
  </si>
  <si>
    <t>BK10639</t>
  </si>
  <si>
    <t>BK10640</t>
  </si>
  <si>
    <t>BK10641</t>
  </si>
  <si>
    <t>BK10642</t>
  </si>
  <si>
    <t>BK10643</t>
  </si>
  <si>
    <t>BK10644</t>
  </si>
  <si>
    <t>BK10645</t>
  </si>
  <si>
    <t>BK10646</t>
  </si>
  <si>
    <t>BK10647</t>
  </si>
  <si>
    <t>BK10648</t>
  </si>
  <si>
    <t>BK10649</t>
  </si>
  <si>
    <t>BK10650</t>
  </si>
  <si>
    <t>BK10651</t>
  </si>
  <si>
    <t>BK10652</t>
  </si>
  <si>
    <t>BK10653</t>
  </si>
  <si>
    <t>BK10654</t>
  </si>
  <si>
    <t>BK10655</t>
  </si>
  <si>
    <t>BK10656</t>
  </si>
  <si>
    <t>BK10657</t>
  </si>
  <si>
    <t>BK10658</t>
  </si>
  <si>
    <t>2024-01-09</t>
  </si>
  <si>
    <t>BK10659</t>
  </si>
  <si>
    <t>BK10660</t>
  </si>
  <si>
    <t>2025-01-22</t>
  </si>
  <si>
    <t>BK10661</t>
  </si>
  <si>
    <t>BK10662</t>
  </si>
  <si>
    <t>BK10663</t>
  </si>
  <si>
    <t>BK10664</t>
  </si>
  <si>
    <t>BK10665</t>
  </si>
  <si>
    <t>BK10666</t>
  </si>
  <si>
    <t>BK10667</t>
  </si>
  <si>
    <t>BK10668</t>
  </si>
  <si>
    <t>BK10669</t>
  </si>
  <si>
    <t>BK10670</t>
  </si>
  <si>
    <t>BK10671</t>
  </si>
  <si>
    <t>BK10672</t>
  </si>
  <si>
    <t>BK10673</t>
  </si>
  <si>
    <t>BK10674</t>
  </si>
  <si>
    <t>BK10675</t>
  </si>
  <si>
    <t>BK10676</t>
  </si>
  <si>
    <t>BK10677</t>
  </si>
  <si>
    <t>BK10678</t>
  </si>
  <si>
    <t>BK10679</t>
  </si>
  <si>
    <t>BK10680</t>
  </si>
  <si>
    <t>BK10681</t>
  </si>
  <si>
    <t>BK10682</t>
  </si>
  <si>
    <t>BK10683</t>
  </si>
  <si>
    <t>BK10684</t>
  </si>
  <si>
    <t>BK10685</t>
  </si>
  <si>
    <t>2024-08-20</t>
  </si>
  <si>
    <t>BK10686</t>
  </si>
  <si>
    <t>BK10687</t>
  </si>
  <si>
    <t>BK10688</t>
  </si>
  <si>
    <t>BK10689</t>
  </si>
  <si>
    <t>BK10690</t>
  </si>
  <si>
    <t>BK10691</t>
  </si>
  <si>
    <t>BK10692</t>
  </si>
  <si>
    <t>BK10693</t>
  </si>
  <si>
    <t>2024-04-10</t>
  </si>
  <si>
    <t>BK10694</t>
  </si>
  <si>
    <t>BK10695</t>
  </si>
  <si>
    <t>BK10696</t>
  </si>
  <si>
    <t>BK10697</t>
  </si>
  <si>
    <t>BK10698</t>
  </si>
  <si>
    <t>BK10699</t>
  </si>
  <si>
    <t>BK10700</t>
  </si>
  <si>
    <t>BK10701</t>
  </si>
  <si>
    <t>BK10702</t>
  </si>
  <si>
    <t>BK10703</t>
  </si>
  <si>
    <t>BK10704</t>
  </si>
  <si>
    <t>BK10705</t>
  </si>
  <si>
    <t>BK10706</t>
  </si>
  <si>
    <t>BK10707</t>
  </si>
  <si>
    <t>BK10708</t>
  </si>
  <si>
    <t>BK10709</t>
  </si>
  <si>
    <t>BK10710</t>
  </si>
  <si>
    <t>BK10711</t>
  </si>
  <si>
    <t>BK10712</t>
  </si>
  <si>
    <t>BK10713</t>
  </si>
  <si>
    <t>BK10714</t>
  </si>
  <si>
    <t>BK10715</t>
  </si>
  <si>
    <t>BK10716</t>
  </si>
  <si>
    <t>BK10717</t>
  </si>
  <si>
    <t>BK10718</t>
  </si>
  <si>
    <t>BK10719</t>
  </si>
  <si>
    <t>BK10720</t>
  </si>
  <si>
    <t>BK10721</t>
  </si>
  <si>
    <t>BK10722</t>
  </si>
  <si>
    <t>BK10723</t>
  </si>
  <si>
    <t>2025-01-25</t>
  </si>
  <si>
    <t>BK10724</t>
  </si>
  <si>
    <t>BK10725</t>
  </si>
  <si>
    <t>BK10726</t>
  </si>
  <si>
    <t>BK10727</t>
  </si>
  <si>
    <t>BK10728</t>
  </si>
  <si>
    <t>BK10729</t>
  </si>
  <si>
    <t>BK10730</t>
  </si>
  <si>
    <t>BK10731</t>
  </si>
  <si>
    <t>BK10732</t>
  </si>
  <si>
    <t>BK10733</t>
  </si>
  <si>
    <t>BK10734</t>
  </si>
  <si>
    <t>BK10735</t>
  </si>
  <si>
    <t>BK10736</t>
  </si>
  <si>
    <t>BK10737</t>
  </si>
  <si>
    <t>BK10738</t>
  </si>
  <si>
    <t>BK10739</t>
  </si>
  <si>
    <t>BK10740</t>
  </si>
  <si>
    <t>BK10741</t>
  </si>
  <si>
    <t>BK10742</t>
  </si>
  <si>
    <t>BK10743</t>
  </si>
  <si>
    <t>BK10744</t>
  </si>
  <si>
    <t>BK10745</t>
  </si>
  <si>
    <t>BK10746</t>
  </si>
  <si>
    <t>BK10747</t>
  </si>
  <si>
    <t>BK10748</t>
  </si>
  <si>
    <t>BK10749</t>
  </si>
  <si>
    <t>BK10750</t>
  </si>
  <si>
    <t>BK10751</t>
  </si>
  <si>
    <t>BK10752</t>
  </si>
  <si>
    <t>BK10753</t>
  </si>
  <si>
    <t>BK10754</t>
  </si>
  <si>
    <t>BK10755</t>
  </si>
  <si>
    <t>BK10756</t>
  </si>
  <si>
    <t>BK10757</t>
  </si>
  <si>
    <t>BK10758</t>
  </si>
  <si>
    <t>BK10759</t>
  </si>
  <si>
    <t>BK10760</t>
  </si>
  <si>
    <t>2025-01-08</t>
  </si>
  <si>
    <t>BK10761</t>
  </si>
  <si>
    <t>BK10762</t>
  </si>
  <si>
    <t>BK10763</t>
  </si>
  <si>
    <t>BK10764</t>
  </si>
  <si>
    <t>BK10765</t>
  </si>
  <si>
    <t>BK10766</t>
  </si>
  <si>
    <t>BK10767</t>
  </si>
  <si>
    <t>BK10768</t>
  </si>
  <si>
    <t>BK10769</t>
  </si>
  <si>
    <t>BK10770</t>
  </si>
  <si>
    <t>BK10771</t>
  </si>
  <si>
    <t>BK10772</t>
  </si>
  <si>
    <t>BK10773</t>
  </si>
  <si>
    <t>BK10774</t>
  </si>
  <si>
    <t>BK10775</t>
  </si>
  <si>
    <t>BK10776</t>
  </si>
  <si>
    <t>BK10777</t>
  </si>
  <si>
    <t>BK10778</t>
  </si>
  <si>
    <t>BK10779</t>
  </si>
  <si>
    <t>BK10780</t>
  </si>
  <si>
    <t>BK10781</t>
  </si>
  <si>
    <t>BK10782</t>
  </si>
  <si>
    <t>BK10783</t>
  </si>
  <si>
    <t>BK10784</t>
  </si>
  <si>
    <t>BK10785</t>
  </si>
  <si>
    <t>BK10786</t>
  </si>
  <si>
    <t>BK10787</t>
  </si>
  <si>
    <t>BK10788</t>
  </si>
  <si>
    <t>BK10789</t>
  </si>
  <si>
    <t>BK10790</t>
  </si>
  <si>
    <t>BK10791</t>
  </si>
  <si>
    <t>BK10792</t>
  </si>
  <si>
    <t>BK10793</t>
  </si>
  <si>
    <t>BK10794</t>
  </si>
  <si>
    <t>BK10795</t>
  </si>
  <si>
    <t>BK10796</t>
  </si>
  <si>
    <t>BK10797</t>
  </si>
  <si>
    <t>BK10798</t>
  </si>
  <si>
    <t>BK10799</t>
  </si>
  <si>
    <t>BK10800</t>
  </si>
  <si>
    <t>BK10801</t>
  </si>
  <si>
    <t>BK10802</t>
  </si>
  <si>
    <t>BK10803</t>
  </si>
  <si>
    <t>BK10804</t>
  </si>
  <si>
    <t>BK10805</t>
  </si>
  <si>
    <t>BK10806</t>
  </si>
  <si>
    <t>BK10807</t>
  </si>
  <si>
    <t>BK10808</t>
  </si>
  <si>
    <t>BK10809</t>
  </si>
  <si>
    <t>BK10810</t>
  </si>
  <si>
    <t>BK10811</t>
  </si>
  <si>
    <t>BK10812</t>
  </si>
  <si>
    <t>BK10813</t>
  </si>
  <si>
    <t>BK10814</t>
  </si>
  <si>
    <t>2024-05-17</t>
  </si>
  <si>
    <t>BK10815</t>
  </si>
  <si>
    <t>BK10816</t>
  </si>
  <si>
    <t>BK10817</t>
  </si>
  <si>
    <t>BK10818</t>
  </si>
  <si>
    <t>BK10819</t>
  </si>
  <si>
    <t>BK10820</t>
  </si>
  <si>
    <t>BK10821</t>
  </si>
  <si>
    <t>BK10822</t>
  </si>
  <si>
    <t>BK10823</t>
  </si>
  <si>
    <t>BK10824</t>
  </si>
  <si>
    <t>BK10825</t>
  </si>
  <si>
    <t>BK10826</t>
  </si>
  <si>
    <t>BK10827</t>
  </si>
  <si>
    <t>BK10828</t>
  </si>
  <si>
    <t>BK10829</t>
  </si>
  <si>
    <t>BK10830</t>
  </si>
  <si>
    <t>BK10831</t>
  </si>
  <si>
    <t>BK10832</t>
  </si>
  <si>
    <t>BK10833</t>
  </si>
  <si>
    <t>BK10834</t>
  </si>
  <si>
    <t>BK10835</t>
  </si>
  <si>
    <t>BK10836</t>
  </si>
  <si>
    <t>BK10837</t>
  </si>
  <si>
    <t>BK10838</t>
  </si>
  <si>
    <t>BK10839</t>
  </si>
  <si>
    <t>BK10840</t>
  </si>
  <si>
    <t>BK10841</t>
  </si>
  <si>
    <t>BK10842</t>
  </si>
  <si>
    <t>BK10843</t>
  </si>
  <si>
    <t>BK10844</t>
  </si>
  <si>
    <t>BK10845</t>
  </si>
  <si>
    <t>BK10846</t>
  </si>
  <si>
    <t>BK10847</t>
  </si>
  <si>
    <t>BK10848</t>
  </si>
  <si>
    <t>BK10849</t>
  </si>
  <si>
    <t>BK10850</t>
  </si>
  <si>
    <t>BK10851</t>
  </si>
  <si>
    <t>2024-01-01</t>
  </si>
  <si>
    <t>BK10852</t>
  </si>
  <si>
    <t>BK10853</t>
  </si>
  <si>
    <t>2024-01-05</t>
  </si>
  <si>
    <t>BK10854</t>
  </si>
  <si>
    <t>BK10855</t>
  </si>
  <si>
    <t>2024-04-27</t>
  </si>
  <si>
    <t>BK10856</t>
  </si>
  <si>
    <t>BK10857</t>
  </si>
  <si>
    <t>BK10858</t>
  </si>
  <si>
    <t>BK10859</t>
  </si>
  <si>
    <t>BK10860</t>
  </si>
  <si>
    <t>BK10861</t>
  </si>
  <si>
    <t>BK10862</t>
  </si>
  <si>
    <t>BK10863</t>
  </si>
  <si>
    <t>BK10864</t>
  </si>
  <si>
    <t>BK10865</t>
  </si>
  <si>
    <t>BK10866</t>
  </si>
  <si>
    <t>BK10867</t>
  </si>
  <si>
    <t>BK10868</t>
  </si>
  <si>
    <t>BK10869</t>
  </si>
  <si>
    <t>BK10870</t>
  </si>
  <si>
    <t>BK10871</t>
  </si>
  <si>
    <t>BK10872</t>
  </si>
  <si>
    <t>BK10873</t>
  </si>
  <si>
    <t>BK10874</t>
  </si>
  <si>
    <t>BK10875</t>
  </si>
  <si>
    <t>BK10876</t>
  </si>
  <si>
    <t>BK10877</t>
  </si>
  <si>
    <t>BK10878</t>
  </si>
  <si>
    <t>BK10879</t>
  </si>
  <si>
    <t>BK10880</t>
  </si>
  <si>
    <t>BK10881</t>
  </si>
  <si>
    <t>BK10882</t>
  </si>
  <si>
    <t>BK10883</t>
  </si>
  <si>
    <t>BK10884</t>
  </si>
  <si>
    <t>BK10885</t>
  </si>
  <si>
    <t>BK10886</t>
  </si>
  <si>
    <t>BK10887</t>
  </si>
  <si>
    <t>BK10888</t>
  </si>
  <si>
    <t>BK10889</t>
  </si>
  <si>
    <t>BK10890</t>
  </si>
  <si>
    <t>BK10891</t>
  </si>
  <si>
    <t>BK10892</t>
  </si>
  <si>
    <t>BK10893</t>
  </si>
  <si>
    <t>BK10894</t>
  </si>
  <si>
    <t>BK10895</t>
  </si>
  <si>
    <t>BK10896</t>
  </si>
  <si>
    <t>BK10897</t>
  </si>
  <si>
    <t>BK10898</t>
  </si>
  <si>
    <t>BK10899</t>
  </si>
  <si>
    <t>BK10900</t>
  </si>
  <si>
    <t>BK10901</t>
  </si>
  <si>
    <t>BK10902</t>
  </si>
  <si>
    <t>BK10903</t>
  </si>
  <si>
    <t>BK10904</t>
  </si>
  <si>
    <t>BK10905</t>
  </si>
  <si>
    <t>BK10906</t>
  </si>
  <si>
    <t>BK10907</t>
  </si>
  <si>
    <t>BK10908</t>
  </si>
  <si>
    <t>BK10909</t>
  </si>
  <si>
    <t>BK10910</t>
  </si>
  <si>
    <t>BK10911</t>
  </si>
  <si>
    <t>BK10912</t>
  </si>
  <si>
    <t>BK10913</t>
  </si>
  <si>
    <t>BK10914</t>
  </si>
  <si>
    <t>BK10915</t>
  </si>
  <si>
    <t>BK10916</t>
  </si>
  <si>
    <t>2025-01-07</t>
  </si>
  <si>
    <t>BK10917</t>
  </si>
  <si>
    <t>BK10918</t>
  </si>
  <si>
    <t>BK10919</t>
  </si>
  <si>
    <t>BK10920</t>
  </si>
  <si>
    <t>BK10921</t>
  </si>
  <si>
    <t>BK10922</t>
  </si>
  <si>
    <t>BK10923</t>
  </si>
  <si>
    <t>2025-01-19</t>
  </si>
  <si>
    <t>BK10924</t>
  </si>
  <si>
    <t>BK10925</t>
  </si>
  <si>
    <t>BK10926</t>
  </si>
  <si>
    <t>BK10927</t>
  </si>
  <si>
    <t>BK10928</t>
  </si>
  <si>
    <t>2024-04-16</t>
  </si>
  <si>
    <t>BK10929</t>
  </si>
  <si>
    <t>BK10930</t>
  </si>
  <si>
    <t>BK10931</t>
  </si>
  <si>
    <t>BK10932</t>
  </si>
  <si>
    <t>BK10933</t>
  </si>
  <si>
    <t>BK10934</t>
  </si>
  <si>
    <t>BK10935</t>
  </si>
  <si>
    <t>BK10936</t>
  </si>
  <si>
    <t>BK10937</t>
  </si>
  <si>
    <t>BK10938</t>
  </si>
  <si>
    <t>BK10939</t>
  </si>
  <si>
    <t>BK10940</t>
  </si>
  <si>
    <t>BK10941</t>
  </si>
  <si>
    <t>BK10942</t>
  </si>
  <si>
    <t>BK10943</t>
  </si>
  <si>
    <t>BK10944</t>
  </si>
  <si>
    <t>BK10945</t>
  </si>
  <si>
    <t>BK10946</t>
  </si>
  <si>
    <t>BK10947</t>
  </si>
  <si>
    <t>BK10948</t>
  </si>
  <si>
    <t>BK10949</t>
  </si>
  <si>
    <t>BK10950</t>
  </si>
  <si>
    <t>BK10951</t>
  </si>
  <si>
    <t>BK10952</t>
  </si>
  <si>
    <t>BK10953</t>
  </si>
  <si>
    <t>BK10954</t>
  </si>
  <si>
    <t>BK10955</t>
  </si>
  <si>
    <t>BK10956</t>
  </si>
  <si>
    <t>BK10957</t>
  </si>
  <si>
    <t>BK10958</t>
  </si>
  <si>
    <t>BK10959</t>
  </si>
  <si>
    <t>BK10960</t>
  </si>
  <si>
    <t>BK10961</t>
  </si>
  <si>
    <t>BK10962</t>
  </si>
  <si>
    <t>BK10963</t>
  </si>
  <si>
    <t>BK10964</t>
  </si>
  <si>
    <t>BK10965</t>
  </si>
  <si>
    <t>BK10966</t>
  </si>
  <si>
    <t>BK10967</t>
  </si>
  <si>
    <t>BK10968</t>
  </si>
  <si>
    <t>BK10969</t>
  </si>
  <si>
    <t>BK10970</t>
  </si>
  <si>
    <t>BK10971</t>
  </si>
  <si>
    <t>BK10972</t>
  </si>
  <si>
    <t>BK10973</t>
  </si>
  <si>
    <t>BK10974</t>
  </si>
  <si>
    <t>BK10975</t>
  </si>
  <si>
    <t>BK10976</t>
  </si>
  <si>
    <t>BK10977</t>
  </si>
  <si>
    <t>BK10978</t>
  </si>
  <si>
    <t>BK10979</t>
  </si>
  <si>
    <t>BK10980</t>
  </si>
  <si>
    <t>BK10981</t>
  </si>
  <si>
    <t>BK10982</t>
  </si>
  <si>
    <t>BK10983</t>
  </si>
  <si>
    <t>BK10984</t>
  </si>
  <si>
    <t>BK10985</t>
  </si>
  <si>
    <t>BK10986</t>
  </si>
  <si>
    <t>BK10987</t>
  </si>
  <si>
    <t>BK10988</t>
  </si>
  <si>
    <t>BK10989</t>
  </si>
  <si>
    <t>BK10990</t>
  </si>
  <si>
    <t>BK10991</t>
  </si>
  <si>
    <t>BK10992</t>
  </si>
  <si>
    <t>BK10993</t>
  </si>
  <si>
    <t>BK10994</t>
  </si>
  <si>
    <t>BK10995</t>
  </si>
  <si>
    <t>BK10996</t>
  </si>
  <si>
    <t>BK10997</t>
  </si>
  <si>
    <t>BK10998</t>
  </si>
  <si>
    <t>BK10999</t>
  </si>
  <si>
    <t>BK11000</t>
  </si>
  <si>
    <t>BK11001</t>
  </si>
  <si>
    <t>BK11002</t>
  </si>
  <si>
    <t>BK11003</t>
  </si>
  <si>
    <t>BK11004</t>
  </si>
  <si>
    <t>BK11005</t>
  </si>
  <si>
    <t>BK11006</t>
  </si>
  <si>
    <t>BK11007</t>
  </si>
  <si>
    <t>BK11008</t>
  </si>
  <si>
    <t>BK11009</t>
  </si>
  <si>
    <t>BK11010</t>
  </si>
  <si>
    <t>BK11011</t>
  </si>
  <si>
    <t>BK11012</t>
  </si>
  <si>
    <t>BK11013</t>
  </si>
  <si>
    <t>BK11014</t>
  </si>
  <si>
    <t>BK11015</t>
  </si>
  <si>
    <t>BK11016</t>
  </si>
  <si>
    <t>BK11017</t>
  </si>
  <si>
    <t>BK11018</t>
  </si>
  <si>
    <t>BK11019</t>
  </si>
  <si>
    <t>BK11020</t>
  </si>
  <si>
    <t>BK11021</t>
  </si>
  <si>
    <t>BK11022</t>
  </si>
  <si>
    <t>BK11023</t>
  </si>
  <si>
    <t>BK11024</t>
  </si>
  <si>
    <t>BK11025</t>
  </si>
  <si>
    <t>BK11026</t>
  </si>
  <si>
    <t>BK11027</t>
  </si>
  <si>
    <t>BK11028</t>
  </si>
  <si>
    <t>BK11029</t>
  </si>
  <si>
    <t>BK11030</t>
  </si>
  <si>
    <t>BK11031</t>
  </si>
  <si>
    <t>BK11032</t>
  </si>
  <si>
    <t>BK11033</t>
  </si>
  <si>
    <t>BK11034</t>
  </si>
  <si>
    <t>BK11035</t>
  </si>
  <si>
    <t>BK11036</t>
  </si>
  <si>
    <t>BK11037</t>
  </si>
  <si>
    <t>BK11038</t>
  </si>
  <si>
    <t>BK11039</t>
  </si>
  <si>
    <t>BK11040</t>
  </si>
  <si>
    <t>BK11041</t>
  </si>
  <si>
    <t>BK11042</t>
  </si>
  <si>
    <t>BK11043</t>
  </si>
  <si>
    <t>BK11044</t>
  </si>
  <si>
    <t>BK11045</t>
  </si>
  <si>
    <t>BK11046</t>
  </si>
  <si>
    <t>BK11047</t>
  </si>
  <si>
    <t>BK11048</t>
  </si>
  <si>
    <t>BK11049</t>
  </si>
  <si>
    <t>BK11050</t>
  </si>
  <si>
    <t>BK11051</t>
  </si>
  <si>
    <t>BK11052</t>
  </si>
  <si>
    <t>BK11053</t>
  </si>
  <si>
    <t>BK11054</t>
  </si>
  <si>
    <t>BK11055</t>
  </si>
  <si>
    <t>BK11056</t>
  </si>
  <si>
    <t>BK11057</t>
  </si>
  <si>
    <t>BK11058</t>
  </si>
  <si>
    <t>BK11059</t>
  </si>
  <si>
    <t>BK11060</t>
  </si>
  <si>
    <t>BK11061</t>
  </si>
  <si>
    <t>BK11062</t>
  </si>
  <si>
    <t>BK11063</t>
  </si>
  <si>
    <t>BK11064</t>
  </si>
  <si>
    <t>BK11065</t>
  </si>
  <si>
    <t>BK11066</t>
  </si>
  <si>
    <t>BK11067</t>
  </si>
  <si>
    <t>BK11068</t>
  </si>
  <si>
    <t>2025-01-29</t>
  </si>
  <si>
    <t>BK11069</t>
  </si>
  <si>
    <t>BK11070</t>
  </si>
  <si>
    <t>BK11071</t>
  </si>
  <si>
    <t>BK11072</t>
  </si>
  <si>
    <t>BK11073</t>
  </si>
  <si>
    <t>BK11074</t>
  </si>
  <si>
    <t>BK11075</t>
  </si>
  <si>
    <t>BK11076</t>
  </si>
  <si>
    <t>BK11077</t>
  </si>
  <si>
    <t>BK11078</t>
  </si>
  <si>
    <t>BK11079</t>
  </si>
  <si>
    <t>BK11080</t>
  </si>
  <si>
    <t>BK11081</t>
  </si>
  <si>
    <t>BK11082</t>
  </si>
  <si>
    <t>BK11083</t>
  </si>
  <si>
    <t>BK11084</t>
  </si>
  <si>
    <t>BK11085</t>
  </si>
  <si>
    <t>BK11086</t>
  </si>
  <si>
    <t>BK11087</t>
  </si>
  <si>
    <t>BK11088</t>
  </si>
  <si>
    <t>BK11089</t>
  </si>
  <si>
    <t>BK11090</t>
  </si>
  <si>
    <t>BK11091</t>
  </si>
  <si>
    <t>BK11092</t>
  </si>
  <si>
    <t>BK11093</t>
  </si>
  <si>
    <t>BK11094</t>
  </si>
  <si>
    <t>BK11095</t>
  </si>
  <si>
    <t>BK11096</t>
  </si>
  <si>
    <t>BK11097</t>
  </si>
  <si>
    <t>BK11098</t>
  </si>
  <si>
    <t>BK11099</t>
  </si>
  <si>
    <t>BK11100</t>
  </si>
  <si>
    <t>BK11101</t>
  </si>
  <si>
    <t>BK11102</t>
  </si>
  <si>
    <t>BK11103</t>
  </si>
  <si>
    <t>BK11104</t>
  </si>
  <si>
    <t>BK11105</t>
  </si>
  <si>
    <t>BK11106</t>
  </si>
  <si>
    <t>BK11107</t>
  </si>
  <si>
    <t>BK11108</t>
  </si>
  <si>
    <t>BK11109</t>
  </si>
  <si>
    <t>BK11110</t>
  </si>
  <si>
    <t>BK11111</t>
  </si>
  <si>
    <t>BK11112</t>
  </si>
  <si>
    <t>BK11113</t>
  </si>
  <si>
    <t>BK11114</t>
  </si>
  <si>
    <t>BK11115</t>
  </si>
  <si>
    <t>BK11116</t>
  </si>
  <si>
    <t>BK11117</t>
  </si>
  <si>
    <t>BK11118</t>
  </si>
  <si>
    <t>BK11119</t>
  </si>
  <si>
    <t>BK11120</t>
  </si>
  <si>
    <t>BK11121</t>
  </si>
  <si>
    <t>BK11122</t>
  </si>
  <si>
    <t>BK11123</t>
  </si>
  <si>
    <t>BK11124</t>
  </si>
  <si>
    <t>BK11125</t>
  </si>
  <si>
    <t>BK11126</t>
  </si>
  <si>
    <t>BK11127</t>
  </si>
  <si>
    <t>BK11128</t>
  </si>
  <si>
    <t>BK11129</t>
  </si>
  <si>
    <t>BK11130</t>
  </si>
  <si>
    <t>BK11131</t>
  </si>
  <si>
    <t>BK11132</t>
  </si>
  <si>
    <t>2025-01-16</t>
  </si>
  <si>
    <t>BK11133</t>
  </si>
  <si>
    <t>BK11134</t>
  </si>
  <si>
    <t>BK11135</t>
  </si>
  <si>
    <t>BK11136</t>
  </si>
  <si>
    <t>BK11137</t>
  </si>
  <si>
    <t>BK11138</t>
  </si>
  <si>
    <t>BK11139</t>
  </si>
  <si>
    <t>BK11140</t>
  </si>
  <si>
    <t>BK11141</t>
  </si>
  <si>
    <t>BK11142</t>
  </si>
  <si>
    <t>BK11143</t>
  </si>
  <si>
    <t>BK11144</t>
  </si>
  <si>
    <t>BK11145</t>
  </si>
  <si>
    <t>BK11146</t>
  </si>
  <si>
    <t>BK11147</t>
  </si>
  <si>
    <t>BK11148</t>
  </si>
  <si>
    <t>BK11149</t>
  </si>
  <si>
    <t>BK11150</t>
  </si>
  <si>
    <t>BK11151</t>
  </si>
  <si>
    <t>BK11152</t>
  </si>
  <si>
    <t>BK11153</t>
  </si>
  <si>
    <t>BK11154</t>
  </si>
  <si>
    <t>BK11155</t>
  </si>
  <si>
    <t>BK11156</t>
  </si>
  <si>
    <t>BK11157</t>
  </si>
  <si>
    <t>BK11158</t>
  </si>
  <si>
    <t>BK11159</t>
  </si>
  <si>
    <t>BK11160</t>
  </si>
  <si>
    <t>BK11161</t>
  </si>
  <si>
    <t>BK11162</t>
  </si>
  <si>
    <t>BK11163</t>
  </si>
  <si>
    <t>BK11164</t>
  </si>
  <si>
    <t>BK11165</t>
  </si>
  <si>
    <t>BK11166</t>
  </si>
  <si>
    <t>BK11167</t>
  </si>
  <si>
    <t>BK11168</t>
  </si>
  <si>
    <t>BK11169</t>
  </si>
  <si>
    <t>BK11170</t>
  </si>
  <si>
    <t>BK11171</t>
  </si>
  <si>
    <t>BK11172</t>
  </si>
  <si>
    <t>BK11173</t>
  </si>
  <si>
    <t>BK11174</t>
  </si>
  <si>
    <t>BK11175</t>
  </si>
  <si>
    <t>BK11176</t>
  </si>
  <si>
    <t>BK11177</t>
  </si>
  <si>
    <t>BK11178</t>
  </si>
  <si>
    <t>BK11179</t>
  </si>
  <si>
    <t>BK11180</t>
  </si>
  <si>
    <t>BK11181</t>
  </si>
  <si>
    <t>2024-12-16</t>
  </si>
  <si>
    <t>BK11182</t>
  </si>
  <si>
    <t>BK11183</t>
  </si>
  <si>
    <t>BK11184</t>
  </si>
  <si>
    <t>BK11185</t>
  </si>
  <si>
    <t>BK11186</t>
  </si>
  <si>
    <t>BK11187</t>
  </si>
  <si>
    <t>BK11188</t>
  </si>
  <si>
    <t>BK11189</t>
  </si>
  <si>
    <t>BK11190</t>
  </si>
  <si>
    <t>BK11191</t>
  </si>
  <si>
    <t>BK11192</t>
  </si>
  <si>
    <t>BK11193</t>
  </si>
  <si>
    <t>2025-01-11</t>
  </si>
  <si>
    <t>BK11194</t>
  </si>
  <si>
    <t>BK11195</t>
  </si>
  <si>
    <t>BK11196</t>
  </si>
  <si>
    <t>BK11197</t>
  </si>
  <si>
    <t>BK11198</t>
  </si>
  <si>
    <t>BK11199</t>
  </si>
  <si>
    <t>BK11200</t>
  </si>
  <si>
    <t>BK11201</t>
  </si>
  <si>
    <t>BK11202</t>
  </si>
  <si>
    <t>BK11203</t>
  </si>
  <si>
    <t>BK11204</t>
  </si>
  <si>
    <t>BK11205</t>
  </si>
  <si>
    <t>BK11206</t>
  </si>
  <si>
    <t>BK11207</t>
  </si>
  <si>
    <t>BK11208</t>
  </si>
  <si>
    <t>BK11209</t>
  </si>
  <si>
    <t>BK11210</t>
  </si>
  <si>
    <t>BK11211</t>
  </si>
  <si>
    <t>BK11212</t>
  </si>
  <si>
    <t>BK11213</t>
  </si>
  <si>
    <t>BK11214</t>
  </si>
  <si>
    <t>BK11215</t>
  </si>
  <si>
    <t>BK11216</t>
  </si>
  <si>
    <t>BK11217</t>
  </si>
  <si>
    <t>BK11218</t>
  </si>
  <si>
    <t>BK11219</t>
  </si>
  <si>
    <t>BK11220</t>
  </si>
  <si>
    <t>BK11221</t>
  </si>
  <si>
    <t>BK11222</t>
  </si>
  <si>
    <t>BK11223</t>
  </si>
  <si>
    <t>BK11224</t>
  </si>
  <si>
    <t>BK11225</t>
  </si>
  <si>
    <t>BK11226</t>
  </si>
  <si>
    <t>BK11227</t>
  </si>
  <si>
    <t>BK11228</t>
  </si>
  <si>
    <t>BK11229</t>
  </si>
  <si>
    <t>BK11230</t>
  </si>
  <si>
    <t>BK11231</t>
  </si>
  <si>
    <t>BK11232</t>
  </si>
  <si>
    <t>BK11233</t>
  </si>
  <si>
    <t>BK11234</t>
  </si>
  <si>
    <t>BK11235</t>
  </si>
  <si>
    <t>BK11236</t>
  </si>
  <si>
    <t>BK11237</t>
  </si>
  <si>
    <t>BK11238</t>
  </si>
  <si>
    <t>BK11239</t>
  </si>
  <si>
    <t>BK11240</t>
  </si>
  <si>
    <t>BK11241</t>
  </si>
  <si>
    <t>BK11242</t>
  </si>
  <si>
    <t>BK11243</t>
  </si>
  <si>
    <t>BK11244</t>
  </si>
  <si>
    <t>BK11245</t>
  </si>
  <si>
    <t>BK11246</t>
  </si>
  <si>
    <t>BK11247</t>
  </si>
  <si>
    <t>BK11248</t>
  </si>
  <si>
    <t>BK11249</t>
  </si>
  <si>
    <t>BK11250</t>
  </si>
  <si>
    <t>BK11251</t>
  </si>
  <si>
    <t>BK11252</t>
  </si>
  <si>
    <t>BK11253</t>
  </si>
  <si>
    <t>BK11254</t>
  </si>
  <si>
    <t>BK11255</t>
  </si>
  <si>
    <t>BK11256</t>
  </si>
  <si>
    <t>BK11257</t>
  </si>
  <si>
    <t>BK11258</t>
  </si>
  <si>
    <t>BK11259</t>
  </si>
  <si>
    <t>BK11260</t>
  </si>
  <si>
    <t>BK11261</t>
  </si>
  <si>
    <t>BK11262</t>
  </si>
  <si>
    <t>BK11263</t>
  </si>
  <si>
    <t>BK11264</t>
  </si>
  <si>
    <t>BK11265</t>
  </si>
  <si>
    <t>BK11266</t>
  </si>
  <si>
    <t>BK11267</t>
  </si>
  <si>
    <t>BK11268</t>
  </si>
  <si>
    <t>BK11269</t>
  </si>
  <si>
    <t>BK11270</t>
  </si>
  <si>
    <t>BK11271</t>
  </si>
  <si>
    <t>BK11272</t>
  </si>
  <si>
    <t>BK11273</t>
  </si>
  <si>
    <t>BK11274</t>
  </si>
  <si>
    <t>BK11275</t>
  </si>
  <si>
    <t>BK11276</t>
  </si>
  <si>
    <t>BK11277</t>
  </si>
  <si>
    <t>BK11278</t>
  </si>
  <si>
    <t>BK11279</t>
  </si>
  <si>
    <t>BK11280</t>
  </si>
  <si>
    <t>BK11281</t>
  </si>
  <si>
    <t>BK11282</t>
  </si>
  <si>
    <t>BK11283</t>
  </si>
  <si>
    <t>BK11284</t>
  </si>
  <si>
    <t>BK11285</t>
  </si>
  <si>
    <t>BK11286</t>
  </si>
  <si>
    <t>BK11287</t>
  </si>
  <si>
    <t>BK11288</t>
  </si>
  <si>
    <t>BK11289</t>
  </si>
  <si>
    <t>BK11290</t>
  </si>
  <si>
    <t>BK11291</t>
  </si>
  <si>
    <t>BK11292</t>
  </si>
  <si>
    <t>BK11293</t>
  </si>
  <si>
    <t>BK11294</t>
  </si>
  <si>
    <t>BK11295</t>
  </si>
  <si>
    <t>BK11296</t>
  </si>
  <si>
    <t>BK11297</t>
  </si>
  <si>
    <t>BK11298</t>
  </si>
  <si>
    <t>BK11299</t>
  </si>
  <si>
    <t>BK11300</t>
  </si>
  <si>
    <t>BK11301</t>
  </si>
  <si>
    <t>BK11302</t>
  </si>
  <si>
    <t>BK11303</t>
  </si>
  <si>
    <t>BK11304</t>
  </si>
  <si>
    <t>BK11305</t>
  </si>
  <si>
    <t>BK11306</t>
  </si>
  <si>
    <t>BK11307</t>
  </si>
  <si>
    <t>BK11308</t>
  </si>
  <si>
    <t>BK11309</t>
  </si>
  <si>
    <t>BK11310</t>
  </si>
  <si>
    <t>BK11311</t>
  </si>
  <si>
    <t>BK11312</t>
  </si>
  <si>
    <t>BK11313</t>
  </si>
  <si>
    <t>BK11314</t>
  </si>
  <si>
    <t>BK11315</t>
  </si>
  <si>
    <t>BK11316</t>
  </si>
  <si>
    <t>BK11317</t>
  </si>
  <si>
    <t>BK11318</t>
  </si>
  <si>
    <t>BK11319</t>
  </si>
  <si>
    <t>BK11320</t>
  </si>
  <si>
    <t>BK11321</t>
  </si>
  <si>
    <t>BK11322</t>
  </si>
  <si>
    <t>BK11323</t>
  </si>
  <si>
    <t>BK11324</t>
  </si>
  <si>
    <t>BK11325</t>
  </si>
  <si>
    <t>BK11326</t>
  </si>
  <si>
    <t>BK11327</t>
  </si>
  <si>
    <t>BK11328</t>
  </si>
  <si>
    <t>BK11329</t>
  </si>
  <si>
    <t>BK11330</t>
  </si>
  <si>
    <t>BK11331</t>
  </si>
  <si>
    <t>BK11332</t>
  </si>
  <si>
    <t>BK11333</t>
  </si>
  <si>
    <t>BK11334</t>
  </si>
  <si>
    <t>BK11335</t>
  </si>
  <si>
    <t>BK11336</t>
  </si>
  <si>
    <t>BK11337</t>
  </si>
  <si>
    <t>BK11338</t>
  </si>
  <si>
    <t>BK11339</t>
  </si>
  <si>
    <t>BK11340</t>
  </si>
  <si>
    <t>BK11341</t>
  </si>
  <si>
    <t>BK11342</t>
  </si>
  <si>
    <t>BK11343</t>
  </si>
  <si>
    <t>BK11344</t>
  </si>
  <si>
    <t>BK11345</t>
  </si>
  <si>
    <t>BK11346</t>
  </si>
  <si>
    <t>BK11347</t>
  </si>
  <si>
    <t>BK11348</t>
  </si>
  <si>
    <t>BK11349</t>
  </si>
  <si>
    <t>BK11350</t>
  </si>
  <si>
    <t>BK11351</t>
  </si>
  <si>
    <t>BK11352</t>
  </si>
  <si>
    <t>BK11353</t>
  </si>
  <si>
    <t>BK11354</t>
  </si>
  <si>
    <t>BK11355</t>
  </si>
  <si>
    <t>BK11356</t>
  </si>
  <si>
    <t>BK11357</t>
  </si>
  <si>
    <t>BK11358</t>
  </si>
  <si>
    <t>BK11359</t>
  </si>
  <si>
    <t>BK11360</t>
  </si>
  <si>
    <t>BK11361</t>
  </si>
  <si>
    <t>BK11362</t>
  </si>
  <si>
    <t>BK11363</t>
  </si>
  <si>
    <t>BK11364</t>
  </si>
  <si>
    <t>BK11365</t>
  </si>
  <si>
    <t>BK11366</t>
  </si>
  <si>
    <t>BK11367</t>
  </si>
  <si>
    <t>BK11368</t>
  </si>
  <si>
    <t>BK11369</t>
  </si>
  <si>
    <t>BK11370</t>
  </si>
  <si>
    <t>BK11371</t>
  </si>
  <si>
    <t>BK11372</t>
  </si>
  <si>
    <t>BK11373</t>
  </si>
  <si>
    <t>BK11374</t>
  </si>
  <si>
    <t>BK11375</t>
  </si>
  <si>
    <t>BK11376</t>
  </si>
  <si>
    <t>BK11377</t>
  </si>
  <si>
    <t>BK11378</t>
  </si>
  <si>
    <t>BK11379</t>
  </si>
  <si>
    <t>BK11380</t>
  </si>
  <si>
    <t>BK11381</t>
  </si>
  <si>
    <t>BK11382</t>
  </si>
  <si>
    <t>BK11383</t>
  </si>
  <si>
    <t>BK11384</t>
  </si>
  <si>
    <t>BK11385</t>
  </si>
  <si>
    <t>BK11386</t>
  </si>
  <si>
    <t>BK11387</t>
  </si>
  <si>
    <t>BK11388</t>
  </si>
  <si>
    <t>BK11389</t>
  </si>
  <si>
    <t>BK11390</t>
  </si>
  <si>
    <t>BK11391</t>
  </si>
  <si>
    <t>BK11392</t>
  </si>
  <si>
    <t>BK11393</t>
  </si>
  <si>
    <t>BK11394</t>
  </si>
  <si>
    <t>2024-07-20</t>
  </si>
  <si>
    <t>BK11395</t>
  </si>
  <si>
    <t>BK11396</t>
  </si>
  <si>
    <t>BK11397</t>
  </si>
  <si>
    <t>BK11398</t>
  </si>
  <si>
    <t>BK11399</t>
  </si>
  <si>
    <t>BK11400</t>
  </si>
  <si>
    <t>BK11401</t>
  </si>
  <si>
    <t>BK11402</t>
  </si>
  <si>
    <t>BK11403</t>
  </si>
  <si>
    <t>BK11404</t>
  </si>
  <si>
    <t>BK11405</t>
  </si>
  <si>
    <t>BK11406</t>
  </si>
  <si>
    <t>BK11407</t>
  </si>
  <si>
    <t>BK11408</t>
  </si>
  <si>
    <t>BK11409</t>
  </si>
  <si>
    <t>BK11410</t>
  </si>
  <si>
    <t>BK11411</t>
  </si>
  <si>
    <t>BK11412</t>
  </si>
  <si>
    <t>BK11413</t>
  </si>
  <si>
    <t>BK11414</t>
  </si>
  <si>
    <t>BK11415</t>
  </si>
  <si>
    <t>BK11416</t>
  </si>
  <si>
    <t>BK11417</t>
  </si>
  <si>
    <t>BK11418</t>
  </si>
  <si>
    <t>BK11419</t>
  </si>
  <si>
    <t>BK11420</t>
  </si>
  <si>
    <t>BK11421</t>
  </si>
  <si>
    <t>BK11422</t>
  </si>
  <si>
    <t>BK11423</t>
  </si>
  <si>
    <t>BK11424</t>
  </si>
  <si>
    <t>BK11425</t>
  </si>
  <si>
    <t>BK11426</t>
  </si>
  <si>
    <t>BK11427</t>
  </si>
  <si>
    <t>BK11428</t>
  </si>
  <si>
    <t>BK11429</t>
  </si>
  <si>
    <t>BK11430</t>
  </si>
  <si>
    <t>BK11431</t>
  </si>
  <si>
    <t>BK11432</t>
  </si>
  <si>
    <t>BK11433</t>
  </si>
  <si>
    <t>BK11434</t>
  </si>
  <si>
    <t>BK11435</t>
  </si>
  <si>
    <t>BK11436</t>
  </si>
  <si>
    <t>BK11437</t>
  </si>
  <si>
    <t>BK11438</t>
  </si>
  <si>
    <t>BK11439</t>
  </si>
  <si>
    <t>BK11440</t>
  </si>
  <si>
    <t>BK11441</t>
  </si>
  <si>
    <t>BK11442</t>
  </si>
  <si>
    <t>BK11443</t>
  </si>
  <si>
    <t>BK11444</t>
  </si>
  <si>
    <t>BK11445</t>
  </si>
  <si>
    <t>BK11446</t>
  </si>
  <si>
    <t>BK11447</t>
  </si>
  <si>
    <t>BK11448</t>
  </si>
  <si>
    <t>BK11449</t>
  </si>
  <si>
    <t>BK11450</t>
  </si>
  <si>
    <t>BK11451</t>
  </si>
  <si>
    <t>BK11452</t>
  </si>
  <si>
    <t>BK11453</t>
  </si>
  <si>
    <t>BK11454</t>
  </si>
  <si>
    <t>BK11455</t>
  </si>
  <si>
    <t>BK11456</t>
  </si>
  <si>
    <t>BK11457</t>
  </si>
  <si>
    <t>BK11458</t>
  </si>
  <si>
    <t>BK11459</t>
  </si>
  <si>
    <t>BK11460</t>
  </si>
  <si>
    <t>BK11461</t>
  </si>
  <si>
    <t>BK11462</t>
  </si>
  <si>
    <t>BK11463</t>
  </si>
  <si>
    <t>BK11464</t>
  </si>
  <si>
    <t>BK11465</t>
  </si>
  <si>
    <t>BK11466</t>
  </si>
  <si>
    <t>BK11467</t>
  </si>
  <si>
    <t>BK11468</t>
  </si>
  <si>
    <t>BK11469</t>
  </si>
  <si>
    <t>BK11470</t>
  </si>
  <si>
    <t>BK11471</t>
  </si>
  <si>
    <t>BK11472</t>
  </si>
  <si>
    <t>BK11473</t>
  </si>
  <si>
    <t>BK11474</t>
  </si>
  <si>
    <t>BK11475</t>
  </si>
  <si>
    <t>BK11476</t>
  </si>
  <si>
    <t>BK11477</t>
  </si>
  <si>
    <t>BK11478</t>
  </si>
  <si>
    <t>BK11479</t>
  </si>
  <si>
    <t>BK11480</t>
  </si>
  <si>
    <t>BK11481</t>
  </si>
  <si>
    <t>BK11482</t>
  </si>
  <si>
    <t>BK11483</t>
  </si>
  <si>
    <t>BK11484</t>
  </si>
  <si>
    <t>BK11485</t>
  </si>
  <si>
    <t>BK11486</t>
  </si>
  <si>
    <t>BK11487</t>
  </si>
  <si>
    <t>BK11488</t>
  </si>
  <si>
    <t>BK11489</t>
  </si>
  <si>
    <t>BK11490</t>
  </si>
  <si>
    <t>BK11491</t>
  </si>
  <si>
    <t>BK11492</t>
  </si>
  <si>
    <t>BK11493</t>
  </si>
  <si>
    <t>BK11494</t>
  </si>
  <si>
    <t>BK11495</t>
  </si>
  <si>
    <t>BK11496</t>
  </si>
  <si>
    <t>BK11497</t>
  </si>
  <si>
    <t>BK11498</t>
  </si>
  <si>
    <t>BK11499</t>
  </si>
  <si>
    <t>BK11500</t>
  </si>
  <si>
    <t>BK11501</t>
  </si>
  <si>
    <t>BK11502</t>
  </si>
  <si>
    <t>BK11503</t>
  </si>
  <si>
    <t>BK11504</t>
  </si>
  <si>
    <t>BK11505</t>
  </si>
  <si>
    <t>BK11506</t>
  </si>
  <si>
    <t>BK11507</t>
  </si>
  <si>
    <t>BK11508</t>
  </si>
  <si>
    <t>BK11509</t>
  </si>
  <si>
    <t>BK11510</t>
  </si>
  <si>
    <t>BK11511</t>
  </si>
  <si>
    <t>BK11512</t>
  </si>
  <si>
    <t>BK11513</t>
  </si>
  <si>
    <t>BK11514</t>
  </si>
  <si>
    <t>BK11515</t>
  </si>
  <si>
    <t>BK11516</t>
  </si>
  <si>
    <t>BK11517</t>
  </si>
  <si>
    <t>BK11518</t>
  </si>
  <si>
    <t>BK11519</t>
  </si>
  <si>
    <t>BK11520</t>
  </si>
  <si>
    <t>BK11521</t>
  </si>
  <si>
    <t>BK11522</t>
  </si>
  <si>
    <t>BK11523</t>
  </si>
  <si>
    <t>BK11524</t>
  </si>
  <si>
    <t>BK11525</t>
  </si>
  <si>
    <t>BK11526</t>
  </si>
  <si>
    <t>BK11527</t>
  </si>
  <si>
    <t>BK11528</t>
  </si>
  <si>
    <t>BK11529</t>
  </si>
  <si>
    <t>BK11530</t>
  </si>
  <si>
    <t>BK11531</t>
  </si>
  <si>
    <t>BK11532</t>
  </si>
  <si>
    <t>BK11533</t>
  </si>
  <si>
    <t>BK11534</t>
  </si>
  <si>
    <t>BK11535</t>
  </si>
  <si>
    <t>BK11536</t>
  </si>
  <si>
    <t>BK11537</t>
  </si>
  <si>
    <t>BK11538</t>
  </si>
  <si>
    <t>BK11539</t>
  </si>
  <si>
    <t>BK11540</t>
  </si>
  <si>
    <t>BK11541</t>
  </si>
  <si>
    <t>BK11542</t>
  </si>
  <si>
    <t>BK11543</t>
  </si>
  <si>
    <t>BK11544</t>
  </si>
  <si>
    <t>BK11545</t>
  </si>
  <si>
    <t>BK11546</t>
  </si>
  <si>
    <t>BK11547</t>
  </si>
  <si>
    <t>BK11548</t>
  </si>
  <si>
    <t>BK11549</t>
  </si>
  <si>
    <t>BK11550</t>
  </si>
  <si>
    <t>BK11551</t>
  </si>
  <si>
    <t>BK11552</t>
  </si>
  <si>
    <t>BK11553</t>
  </si>
  <si>
    <t>BK11554</t>
  </si>
  <si>
    <t>BK11555</t>
  </si>
  <si>
    <t>BK11556</t>
  </si>
  <si>
    <t>BK11557</t>
  </si>
  <si>
    <t>BK11558</t>
  </si>
  <si>
    <t>BK11559</t>
  </si>
  <si>
    <t>BK11560</t>
  </si>
  <si>
    <t>BK11561</t>
  </si>
  <si>
    <t>BK11562</t>
  </si>
  <si>
    <t>BK11563</t>
  </si>
  <si>
    <t>BK11564</t>
  </si>
  <si>
    <t>BK11565</t>
  </si>
  <si>
    <t>BK11566</t>
  </si>
  <si>
    <t>BK11567</t>
  </si>
  <si>
    <t>BK11568</t>
  </si>
  <si>
    <t>BK11569</t>
  </si>
  <si>
    <t>BK11570</t>
  </si>
  <si>
    <t>2025-01-10</t>
  </si>
  <si>
    <t>BK11571</t>
  </si>
  <si>
    <t>BK11572</t>
  </si>
  <si>
    <t>BK11573</t>
  </si>
  <si>
    <t>BK11574</t>
  </si>
  <si>
    <t>BK11575</t>
  </si>
  <si>
    <t>BK11576</t>
  </si>
  <si>
    <t>BK11577</t>
  </si>
  <si>
    <t>BK11578</t>
  </si>
  <si>
    <t>BK11579</t>
  </si>
  <si>
    <t>BK11580</t>
  </si>
  <si>
    <t>BK11581</t>
  </si>
  <si>
    <t>BK11582</t>
  </si>
  <si>
    <t>BK11583</t>
  </si>
  <si>
    <t>BK11584</t>
  </si>
  <si>
    <t>BK11585</t>
  </si>
  <si>
    <t>BK11586</t>
  </si>
  <si>
    <t>BK11587</t>
  </si>
  <si>
    <t>BK11588</t>
  </si>
  <si>
    <t>BK11589</t>
  </si>
  <si>
    <t>BK11590</t>
  </si>
  <si>
    <t>BK11591</t>
  </si>
  <si>
    <t>BK11592</t>
  </si>
  <si>
    <t>BK11593</t>
  </si>
  <si>
    <t>BK11594</t>
  </si>
  <si>
    <t>BK11595</t>
  </si>
  <si>
    <t>BK11596</t>
  </si>
  <si>
    <t>BK11597</t>
  </si>
  <si>
    <t>BK11598</t>
  </si>
  <si>
    <t>BK11599</t>
  </si>
  <si>
    <t>BK11600</t>
  </si>
  <si>
    <t>BK11601</t>
  </si>
  <si>
    <t>BK11602</t>
  </si>
  <si>
    <t>BK11603</t>
  </si>
  <si>
    <t>BK11604</t>
  </si>
  <si>
    <t>BK11605</t>
  </si>
  <si>
    <t>BK11606</t>
  </si>
  <si>
    <t>BK11607</t>
  </si>
  <si>
    <t>BK11608</t>
  </si>
  <si>
    <t>BK11609</t>
  </si>
  <si>
    <t>BK11610</t>
  </si>
  <si>
    <t>BK11611</t>
  </si>
  <si>
    <t>BK11612</t>
  </si>
  <si>
    <t>BK11613</t>
  </si>
  <si>
    <t>BK11614</t>
  </si>
  <si>
    <t>BK11615</t>
  </si>
  <si>
    <t>BK11616</t>
  </si>
  <si>
    <t>BK11617</t>
  </si>
  <si>
    <t>BK11618</t>
  </si>
  <si>
    <t>BK11619</t>
  </si>
  <si>
    <t>BK11620</t>
  </si>
  <si>
    <t>BK11621</t>
  </si>
  <si>
    <t>BK11622</t>
  </si>
  <si>
    <t>BK11623</t>
  </si>
  <si>
    <t>BK11624</t>
  </si>
  <si>
    <t>BK11625</t>
  </si>
  <si>
    <t>BK11626</t>
  </si>
  <si>
    <t>BK11627</t>
  </si>
  <si>
    <t>BK11628</t>
  </si>
  <si>
    <t>BK11629</t>
  </si>
  <si>
    <t>BK11630</t>
  </si>
  <si>
    <t>BK11631</t>
  </si>
  <si>
    <t>BK11632</t>
  </si>
  <si>
    <t>BK11633</t>
  </si>
  <si>
    <t>BK11634</t>
  </si>
  <si>
    <t>BK11635</t>
  </si>
  <si>
    <t>BK11636</t>
  </si>
  <si>
    <t>BK11637</t>
  </si>
  <si>
    <t>BK11638</t>
  </si>
  <si>
    <t>BK11639</t>
  </si>
  <si>
    <t>BK11640</t>
  </si>
  <si>
    <t>BK11641</t>
  </si>
  <si>
    <t>BK11642</t>
  </si>
  <si>
    <t>BK11643</t>
  </si>
  <si>
    <t>BK11644</t>
  </si>
  <si>
    <t>BK11645</t>
  </si>
  <si>
    <t>BK11646</t>
  </si>
  <si>
    <t>BK11647</t>
  </si>
  <si>
    <t>BK11648</t>
  </si>
  <si>
    <t>BK11649</t>
  </si>
  <si>
    <t>BK11650</t>
  </si>
  <si>
    <t>BK11651</t>
  </si>
  <si>
    <t>BK11652</t>
  </si>
  <si>
    <t>BK11653</t>
  </si>
  <si>
    <t>BK11654</t>
  </si>
  <si>
    <t>BK11655</t>
  </si>
  <si>
    <t>BK11656</t>
  </si>
  <si>
    <t>BK11657</t>
  </si>
  <si>
    <t>BK11658</t>
  </si>
  <si>
    <t>BK11659</t>
  </si>
  <si>
    <t>BK11660</t>
  </si>
  <si>
    <t>BK11661</t>
  </si>
  <si>
    <t>BK11662</t>
  </si>
  <si>
    <t>BK11663</t>
  </si>
  <si>
    <t>BK11664</t>
  </si>
  <si>
    <t>BK11665</t>
  </si>
  <si>
    <t>BK11666</t>
  </si>
  <si>
    <t>BK11667</t>
  </si>
  <si>
    <t>BK11668</t>
  </si>
  <si>
    <t>BK11669</t>
  </si>
  <si>
    <t>BK11670</t>
  </si>
  <si>
    <t>BK11671</t>
  </si>
  <si>
    <t>BK11672</t>
  </si>
  <si>
    <t>BK11673</t>
  </si>
  <si>
    <t>BK11674</t>
  </si>
  <si>
    <t>BK11675</t>
  </si>
  <si>
    <t>BK11676</t>
  </si>
  <si>
    <t>BK11677</t>
  </si>
  <si>
    <t>BK11678</t>
  </si>
  <si>
    <t>BK11679</t>
  </si>
  <si>
    <t>BK11680</t>
  </si>
  <si>
    <t>BK11681</t>
  </si>
  <si>
    <t>BK11682</t>
  </si>
  <si>
    <t>BK11683</t>
  </si>
  <si>
    <t>BK11684</t>
  </si>
  <si>
    <t>BK11685</t>
  </si>
  <si>
    <t>BK11686</t>
  </si>
  <si>
    <t>BK11687</t>
  </si>
  <si>
    <t>BK11688</t>
  </si>
  <si>
    <t>BK11689</t>
  </si>
  <si>
    <t>BK11690</t>
  </si>
  <si>
    <t>BK11691</t>
  </si>
  <si>
    <t>BK11692</t>
  </si>
  <si>
    <t>BK11693</t>
  </si>
  <si>
    <t>BK11694</t>
  </si>
  <si>
    <t>BK11695</t>
  </si>
  <si>
    <t>BK11696</t>
  </si>
  <si>
    <t>BK11697</t>
  </si>
  <si>
    <t>BK11698</t>
  </si>
  <si>
    <t>BK11699</t>
  </si>
  <si>
    <t>BK11700</t>
  </si>
  <si>
    <t>BK11701</t>
  </si>
  <si>
    <t>BK11702</t>
  </si>
  <si>
    <t>BK11703</t>
  </si>
  <si>
    <t>BK11704</t>
  </si>
  <si>
    <t>BK11705</t>
  </si>
  <si>
    <t>BK11706</t>
  </si>
  <si>
    <t>BK11707</t>
  </si>
  <si>
    <t>BK11708</t>
  </si>
  <si>
    <t>BK11709</t>
  </si>
  <si>
    <t>2025-01-24</t>
  </si>
  <si>
    <t>BK11710</t>
  </si>
  <si>
    <t>BK11711</t>
  </si>
  <si>
    <t>BK11712</t>
  </si>
  <si>
    <t>BK11713</t>
  </si>
  <si>
    <t>BK11714</t>
  </si>
  <si>
    <t>BK11715</t>
  </si>
  <si>
    <t>BK11716</t>
  </si>
  <si>
    <t>BK11717</t>
  </si>
  <si>
    <t>BK11718</t>
  </si>
  <si>
    <t>BK11719</t>
  </si>
  <si>
    <t>BK11720</t>
  </si>
  <si>
    <t>BK11721</t>
  </si>
  <si>
    <t>BK11722</t>
  </si>
  <si>
    <t>BK11723</t>
  </si>
  <si>
    <t>BK11724</t>
  </si>
  <si>
    <t>BK11725</t>
  </si>
  <si>
    <t>BK11726</t>
  </si>
  <si>
    <t>BK11727</t>
  </si>
  <si>
    <t>BK11728</t>
  </si>
  <si>
    <t>BK11729</t>
  </si>
  <si>
    <t>BK11730</t>
  </si>
  <si>
    <t>BK11731</t>
  </si>
  <si>
    <t>BK11732</t>
  </si>
  <si>
    <t>BK11733</t>
  </si>
  <si>
    <t>BK11734</t>
  </si>
  <si>
    <t>BK11735</t>
  </si>
  <si>
    <t>BK11736</t>
  </si>
  <si>
    <t>BK11737</t>
  </si>
  <si>
    <t>BK11738</t>
  </si>
  <si>
    <t>BK11739</t>
  </si>
  <si>
    <t>BK11740</t>
  </si>
  <si>
    <t>BK11741</t>
  </si>
  <si>
    <t>BK11742</t>
  </si>
  <si>
    <t>BK11743</t>
  </si>
  <si>
    <t>BK11744</t>
  </si>
  <si>
    <t>BK11745</t>
  </si>
  <si>
    <t>BK11746</t>
  </si>
  <si>
    <t>BK11747</t>
  </si>
  <si>
    <t>BK11748</t>
  </si>
  <si>
    <t>BK11749</t>
  </si>
  <si>
    <t>BK11750</t>
  </si>
  <si>
    <t>BK11751</t>
  </si>
  <si>
    <t>BK11752</t>
  </si>
  <si>
    <t>BK11753</t>
  </si>
  <si>
    <t>BK11754</t>
  </si>
  <si>
    <t>BK11755</t>
  </si>
  <si>
    <t>BK11756</t>
  </si>
  <si>
    <t>BK11757</t>
  </si>
  <si>
    <t>BK11758</t>
  </si>
  <si>
    <t>BK11759</t>
  </si>
  <si>
    <t>BK11760</t>
  </si>
  <si>
    <t>BK11761</t>
  </si>
  <si>
    <t>BK11762</t>
  </si>
  <si>
    <t>BK11763</t>
  </si>
  <si>
    <t>BK11764</t>
  </si>
  <si>
    <t>BK11765</t>
  </si>
  <si>
    <t>BK11766</t>
  </si>
  <si>
    <t>BK11767</t>
  </si>
  <si>
    <t>BK11768</t>
  </si>
  <si>
    <t>BK11769</t>
  </si>
  <si>
    <t>BK11770</t>
  </si>
  <si>
    <t>BK11771</t>
  </si>
  <si>
    <t>BK11772</t>
  </si>
  <si>
    <t>BK11773</t>
  </si>
  <si>
    <t>BK11774</t>
  </si>
  <si>
    <t>BK11775</t>
  </si>
  <si>
    <t>BK11776</t>
  </si>
  <si>
    <t>BK11777</t>
  </si>
  <si>
    <t>BK11778</t>
  </si>
  <si>
    <t>BK11779</t>
  </si>
  <si>
    <t>BK11780</t>
  </si>
  <si>
    <t>BK11781</t>
  </si>
  <si>
    <t>BK11782</t>
  </si>
  <si>
    <t>BK11783</t>
  </si>
  <si>
    <t>BK11784</t>
  </si>
  <si>
    <t>BK11785</t>
  </si>
  <si>
    <t>BK11786</t>
  </si>
  <si>
    <t>BK11787</t>
  </si>
  <si>
    <t>BK11788</t>
  </si>
  <si>
    <t>BK11789</t>
  </si>
  <si>
    <t>BK11790</t>
  </si>
  <si>
    <t>BK11791</t>
  </si>
  <si>
    <t>BK11792</t>
  </si>
  <si>
    <t>BK11793</t>
  </si>
  <si>
    <t>BK11794</t>
  </si>
  <si>
    <t>BK11795</t>
  </si>
  <si>
    <t>BK11796</t>
  </si>
  <si>
    <t>BK11797</t>
  </si>
  <si>
    <t>BK11798</t>
  </si>
  <si>
    <t>BK11799</t>
  </si>
  <si>
    <t>BK11800</t>
  </si>
  <si>
    <t>BK11801</t>
  </si>
  <si>
    <t>BK11802</t>
  </si>
  <si>
    <t>BK11803</t>
  </si>
  <si>
    <t>BK11804</t>
  </si>
  <si>
    <t>2025-01-27</t>
  </si>
  <si>
    <t>BK11805</t>
  </si>
  <si>
    <t>BK11806</t>
  </si>
  <si>
    <t>BK11807</t>
  </si>
  <si>
    <t>BK11808</t>
  </si>
  <si>
    <t>BK11809</t>
  </si>
  <si>
    <t>BK11810</t>
  </si>
  <si>
    <t>BK11811</t>
  </si>
  <si>
    <t>BK11812</t>
  </si>
  <si>
    <t>BK11813</t>
  </si>
  <si>
    <t>BK11814</t>
  </si>
  <si>
    <t>BK11815</t>
  </si>
  <si>
    <t>BK11816</t>
  </si>
  <si>
    <t>BK11817</t>
  </si>
  <si>
    <t>BK11818</t>
  </si>
  <si>
    <t>BK11819</t>
  </si>
  <si>
    <t>BK11820</t>
  </si>
  <si>
    <t>BK11821</t>
  </si>
  <si>
    <t>BK11822</t>
  </si>
  <si>
    <t>BK11823</t>
  </si>
  <si>
    <t>BK11824</t>
  </si>
  <si>
    <t>BK11825</t>
  </si>
  <si>
    <t>BK11826</t>
  </si>
  <si>
    <t>BK11827</t>
  </si>
  <si>
    <t>BK11828</t>
  </si>
  <si>
    <t>BK11829</t>
  </si>
  <si>
    <t>BK11830</t>
  </si>
  <si>
    <t>BK11831</t>
  </si>
  <si>
    <t>BK11832</t>
  </si>
  <si>
    <t>BK11833</t>
  </si>
  <si>
    <t>BK11834</t>
  </si>
  <si>
    <t>BK11835</t>
  </si>
  <si>
    <t>BK11836</t>
  </si>
  <si>
    <t>BK11837</t>
  </si>
  <si>
    <t>BK11838</t>
  </si>
  <si>
    <t>BK11839</t>
  </si>
  <si>
    <t>BK11840</t>
  </si>
  <si>
    <t>BK11841</t>
  </si>
  <si>
    <t>BK11842</t>
  </si>
  <si>
    <t>BK11843</t>
  </si>
  <si>
    <t>BK11844</t>
  </si>
  <si>
    <t>BK11845</t>
  </si>
  <si>
    <t>BK11846</t>
  </si>
  <si>
    <t>BK11847</t>
  </si>
  <si>
    <t>BK11848</t>
  </si>
  <si>
    <t>BK11849</t>
  </si>
  <si>
    <t>BK11850</t>
  </si>
  <si>
    <t>BK11851</t>
  </si>
  <si>
    <t>BK11852</t>
  </si>
  <si>
    <t>BK11853</t>
  </si>
  <si>
    <t>BK11854</t>
  </si>
  <si>
    <t>BK11855</t>
  </si>
  <si>
    <t>BK11856</t>
  </si>
  <si>
    <t>BK11857</t>
  </si>
  <si>
    <t>BK11858</t>
  </si>
  <si>
    <t>BK11859</t>
  </si>
  <si>
    <t>BK11860</t>
  </si>
  <si>
    <t>BK11861</t>
  </si>
  <si>
    <t>BK11862</t>
  </si>
  <si>
    <t>BK11863</t>
  </si>
  <si>
    <t>BK11864</t>
  </si>
  <si>
    <t>BK11865</t>
  </si>
  <si>
    <t>BK11866</t>
  </si>
  <si>
    <t>BK11867</t>
  </si>
  <si>
    <t>BK11868</t>
  </si>
  <si>
    <t>BK11869</t>
  </si>
  <si>
    <t>BK11870</t>
  </si>
  <si>
    <t>BK11871</t>
  </si>
  <si>
    <t>BK11872</t>
  </si>
  <si>
    <t>BK11873</t>
  </si>
  <si>
    <t>BK11874</t>
  </si>
  <si>
    <t>BK11875</t>
  </si>
  <si>
    <t>BK11876</t>
  </si>
  <si>
    <t>BK11877</t>
  </si>
  <si>
    <t>BK11878</t>
  </si>
  <si>
    <t>BK11879</t>
  </si>
  <si>
    <t>BK11880</t>
  </si>
  <si>
    <t>BK11881</t>
  </si>
  <si>
    <t>BK11882</t>
  </si>
  <si>
    <t>BK11883</t>
  </si>
  <si>
    <t>BK11884</t>
  </si>
  <si>
    <t>BK11885</t>
  </si>
  <si>
    <t>BK11886</t>
  </si>
  <si>
    <t>BK11887</t>
  </si>
  <si>
    <t>BK11888</t>
  </si>
  <si>
    <t>BK11889</t>
  </si>
  <si>
    <t>BK11890</t>
  </si>
  <si>
    <t>BK11891</t>
  </si>
  <si>
    <t>BK11892</t>
  </si>
  <si>
    <t>BK11893</t>
  </si>
  <si>
    <t>BK11894</t>
  </si>
  <si>
    <t>BK11895</t>
  </si>
  <si>
    <t>BK11896</t>
  </si>
  <si>
    <t>BK11897</t>
  </si>
  <si>
    <t>BK11898</t>
  </si>
  <si>
    <t>BK11899</t>
  </si>
  <si>
    <t>BK11900</t>
  </si>
  <si>
    <t>BK11901</t>
  </si>
  <si>
    <t>BK11902</t>
  </si>
  <si>
    <t>BK11903</t>
  </si>
  <si>
    <t>BK11904</t>
  </si>
  <si>
    <t>BK11905</t>
  </si>
  <si>
    <t>BK11906</t>
  </si>
  <si>
    <t>BK11907</t>
  </si>
  <si>
    <t>BK11908</t>
  </si>
  <si>
    <t>BK11909</t>
  </si>
  <si>
    <t>BK11910</t>
  </si>
  <si>
    <t>BK11911</t>
  </si>
  <si>
    <t>BK11912</t>
  </si>
  <si>
    <t>BK11913</t>
  </si>
  <si>
    <t>BK11914</t>
  </si>
  <si>
    <t>BK11915</t>
  </si>
  <si>
    <t>BK11916</t>
  </si>
  <si>
    <t>BK11917</t>
  </si>
  <si>
    <t>BK11918</t>
  </si>
  <si>
    <t>BK11919</t>
  </si>
  <si>
    <t>BK11920</t>
  </si>
  <si>
    <t>BK11921</t>
  </si>
  <si>
    <t>BK11922</t>
  </si>
  <si>
    <t>BK11923</t>
  </si>
  <si>
    <t>BK11924</t>
  </si>
  <si>
    <t>2025-01-14</t>
  </si>
  <si>
    <t>BK11925</t>
  </si>
  <si>
    <t>BK11926</t>
  </si>
  <si>
    <t>BK11927</t>
  </si>
  <si>
    <t>BK11928</t>
  </si>
  <si>
    <t>BK11929</t>
  </si>
  <si>
    <t>BK11930</t>
  </si>
  <si>
    <t>BK11931</t>
  </si>
  <si>
    <t>BK11932</t>
  </si>
  <si>
    <t>BK11933</t>
  </si>
  <si>
    <t>BK11934</t>
  </si>
  <si>
    <t>BK11935</t>
  </si>
  <si>
    <t>BK11936</t>
  </si>
  <si>
    <t>BK11937</t>
  </si>
  <si>
    <t>BK11938</t>
  </si>
  <si>
    <t>BK11939</t>
  </si>
  <si>
    <t>BK11940</t>
  </si>
  <si>
    <t>BK11941</t>
  </si>
  <si>
    <t>BK11942</t>
  </si>
  <si>
    <t>BK11943</t>
  </si>
  <si>
    <t>BK11944</t>
  </si>
  <si>
    <t>BK11945</t>
  </si>
  <si>
    <t>BK11946</t>
  </si>
  <si>
    <t>BK11947</t>
  </si>
  <si>
    <t>BK11948</t>
  </si>
  <si>
    <t>BK11949</t>
  </si>
  <si>
    <t>BK11950</t>
  </si>
  <si>
    <t>BK11951</t>
  </si>
  <si>
    <t>BK11952</t>
  </si>
  <si>
    <t>BK11953</t>
  </si>
  <si>
    <t>BK11954</t>
  </si>
  <si>
    <t>BK11955</t>
  </si>
  <si>
    <t>BK11956</t>
  </si>
  <si>
    <t>BK11957</t>
  </si>
  <si>
    <t>BK11958</t>
  </si>
  <si>
    <t>BK11959</t>
  </si>
  <si>
    <t>BK11960</t>
  </si>
  <si>
    <t>BK11961</t>
  </si>
  <si>
    <t>BK11962</t>
  </si>
  <si>
    <t>BK11963</t>
  </si>
  <si>
    <t>BK11964</t>
  </si>
  <si>
    <t>BK11965</t>
  </si>
  <si>
    <t>BK11966</t>
  </si>
  <si>
    <t>BK11967</t>
  </si>
  <si>
    <t>BK11968</t>
  </si>
  <si>
    <t>BK11969</t>
  </si>
  <si>
    <t>BK11970</t>
  </si>
  <si>
    <t>BK11971</t>
  </si>
  <si>
    <t>BK11972</t>
  </si>
  <si>
    <t>BK11973</t>
  </si>
  <si>
    <t>BK11974</t>
  </si>
  <si>
    <t>BK11975</t>
  </si>
  <si>
    <t>BK11976</t>
  </si>
  <si>
    <t>BK11977</t>
  </si>
  <si>
    <t>BK11978</t>
  </si>
  <si>
    <t>BK11979</t>
  </si>
  <si>
    <t>BK11980</t>
  </si>
  <si>
    <t>BK11981</t>
  </si>
  <si>
    <t>BK11982</t>
  </si>
  <si>
    <t>BK11983</t>
  </si>
  <si>
    <t>BK11984</t>
  </si>
  <si>
    <t>BK11985</t>
  </si>
  <si>
    <t>BK11986</t>
  </si>
  <si>
    <t>BK11987</t>
  </si>
  <si>
    <t>BK11988</t>
  </si>
  <si>
    <t>BK11989</t>
  </si>
  <si>
    <t>BK11990</t>
  </si>
  <si>
    <t>BK11991</t>
  </si>
  <si>
    <t>BK11992</t>
  </si>
  <si>
    <t>BK11993</t>
  </si>
  <si>
    <t>BK11994</t>
  </si>
  <si>
    <t>BK11995</t>
  </si>
  <si>
    <t>BK11996</t>
  </si>
  <si>
    <t>BK11997</t>
  </si>
  <si>
    <t>BK11998</t>
  </si>
  <si>
    <t>BK11999</t>
  </si>
  <si>
    <t>BK12000</t>
  </si>
  <si>
    <t>BK12001</t>
  </si>
  <si>
    <t>BK12002</t>
  </si>
  <si>
    <t>BK12003</t>
  </si>
  <si>
    <t>BK12004</t>
  </si>
  <si>
    <t>BK12005</t>
  </si>
  <si>
    <t>BK12006</t>
  </si>
  <si>
    <t>BK12007</t>
  </si>
  <si>
    <t>BK12008</t>
  </si>
  <si>
    <t>BK12009</t>
  </si>
  <si>
    <t>BK12010</t>
  </si>
  <si>
    <t>BK12011</t>
  </si>
  <si>
    <t>BK12012</t>
  </si>
  <si>
    <t>BK12013</t>
  </si>
  <si>
    <t>BK12014</t>
  </si>
  <si>
    <t>BK12015</t>
  </si>
  <si>
    <t>BK12016</t>
  </si>
  <si>
    <t>BK12017</t>
  </si>
  <si>
    <t>BK12018</t>
  </si>
  <si>
    <t>BK12019</t>
  </si>
  <si>
    <t>BK12020</t>
  </si>
  <si>
    <t>BK12021</t>
  </si>
  <si>
    <t>BK12022</t>
  </si>
  <si>
    <t>BK12023</t>
  </si>
  <si>
    <t>BK12024</t>
  </si>
  <si>
    <t>BK12025</t>
  </si>
  <si>
    <t>BK12026</t>
  </si>
  <si>
    <t>BK12027</t>
  </si>
  <si>
    <t>BK12028</t>
  </si>
  <si>
    <t>BK12029</t>
  </si>
  <si>
    <t>BK12030</t>
  </si>
  <si>
    <t>BK12031</t>
  </si>
  <si>
    <t>BK12032</t>
  </si>
  <si>
    <t>BK12033</t>
  </si>
  <si>
    <t>BK12034</t>
  </si>
  <si>
    <t>BK12035</t>
  </si>
  <si>
    <t>BK12036</t>
  </si>
  <si>
    <t>BK12037</t>
  </si>
  <si>
    <t>BK12038</t>
  </si>
  <si>
    <t>BK12039</t>
  </si>
  <si>
    <t>BK12040</t>
  </si>
  <si>
    <t>BK12041</t>
  </si>
  <si>
    <t>BK12042</t>
  </si>
  <si>
    <t>BK12043</t>
  </si>
  <si>
    <t>BK12044</t>
  </si>
  <si>
    <t>BK12045</t>
  </si>
  <si>
    <t>BK12046</t>
  </si>
  <si>
    <t>BK12047</t>
  </si>
  <si>
    <t>BK12048</t>
  </si>
  <si>
    <t>BK12049</t>
  </si>
  <si>
    <t>BK12050</t>
  </si>
  <si>
    <t>BK12051</t>
  </si>
  <si>
    <t>BK12052</t>
  </si>
  <si>
    <t>BK12053</t>
  </si>
  <si>
    <t>BK12054</t>
  </si>
  <si>
    <t>BK12055</t>
  </si>
  <si>
    <t>BK12056</t>
  </si>
  <si>
    <t>BK12057</t>
  </si>
  <si>
    <t>BK12058</t>
  </si>
  <si>
    <t>BK12059</t>
  </si>
  <si>
    <t>BK12060</t>
  </si>
  <si>
    <t>BK12061</t>
  </si>
  <si>
    <t>BK12062</t>
  </si>
  <si>
    <t>BK12063</t>
  </si>
  <si>
    <t>BK12064</t>
  </si>
  <si>
    <t>BK12065</t>
  </si>
  <si>
    <t>BK12066</t>
  </si>
  <si>
    <t>BK12067</t>
  </si>
  <si>
    <t>BK12068</t>
  </si>
  <si>
    <t>BK12069</t>
  </si>
  <si>
    <t>BK12070</t>
  </si>
  <si>
    <t>BK12071</t>
  </si>
  <si>
    <t>BK12072</t>
  </si>
  <si>
    <t>BK12073</t>
  </si>
  <si>
    <t>BK12074</t>
  </si>
  <si>
    <t>BK12075</t>
  </si>
  <si>
    <t>BK12076</t>
  </si>
  <si>
    <t>BK12077</t>
  </si>
  <si>
    <t>BK12078</t>
  </si>
  <si>
    <t>BK12079</t>
  </si>
  <si>
    <t>BK12080</t>
  </si>
  <si>
    <t>BK12081</t>
  </si>
  <si>
    <t>BK12082</t>
  </si>
  <si>
    <t>BK12083</t>
  </si>
  <si>
    <t>BK12084</t>
  </si>
  <si>
    <t>BK12085</t>
  </si>
  <si>
    <t>BK12086</t>
  </si>
  <si>
    <t>BK12087</t>
  </si>
  <si>
    <t>BK12088</t>
  </si>
  <si>
    <t>BK12089</t>
  </si>
  <si>
    <t>BK12090</t>
  </si>
  <si>
    <t>BK12091</t>
  </si>
  <si>
    <t>BK12092</t>
  </si>
  <si>
    <t>BK12093</t>
  </si>
  <si>
    <t>BK12094</t>
  </si>
  <si>
    <t>BK12095</t>
  </si>
  <si>
    <t>BK12096</t>
  </si>
  <si>
    <t>BK12097</t>
  </si>
  <si>
    <t>BK12098</t>
  </si>
  <si>
    <t>BK12099</t>
  </si>
  <si>
    <t>BK12100</t>
  </si>
  <si>
    <t>BK12101</t>
  </si>
  <si>
    <t>BK12102</t>
  </si>
  <si>
    <t>BK12103</t>
  </si>
  <si>
    <t>BK12104</t>
  </si>
  <si>
    <t>BK12105</t>
  </si>
  <si>
    <t>BK12106</t>
  </si>
  <si>
    <t>BK12107</t>
  </si>
  <si>
    <t>BK12108</t>
  </si>
  <si>
    <t>BK12109</t>
  </si>
  <si>
    <t>BK12110</t>
  </si>
  <si>
    <t>BK12111</t>
  </si>
  <si>
    <t>BK12112</t>
  </si>
  <si>
    <t>BK12113</t>
  </si>
  <si>
    <t>BK12114</t>
  </si>
  <si>
    <t>BK12115</t>
  </si>
  <si>
    <t>BK12116</t>
  </si>
  <si>
    <t>BK12117</t>
  </si>
  <si>
    <t>BK12118</t>
  </si>
  <si>
    <t>BK12119</t>
  </si>
  <si>
    <t>BK12120</t>
  </si>
  <si>
    <t>BK12121</t>
  </si>
  <si>
    <t>BK12122</t>
  </si>
  <si>
    <t>BK12123</t>
  </si>
  <si>
    <t>BK12124</t>
  </si>
  <si>
    <t>BK12125</t>
  </si>
  <si>
    <t>BK12126</t>
  </si>
  <si>
    <t>BK12127</t>
  </si>
  <si>
    <t>BK12128</t>
  </si>
  <si>
    <t>BK12129</t>
  </si>
  <si>
    <t>BK12130</t>
  </si>
  <si>
    <t>BK12131</t>
  </si>
  <si>
    <t>BK12132</t>
  </si>
  <si>
    <t>BK12133</t>
  </si>
  <si>
    <t>BK12134</t>
  </si>
  <si>
    <t>BK12135</t>
  </si>
  <si>
    <t>BK12136</t>
  </si>
  <si>
    <t>BK12137</t>
  </si>
  <si>
    <t>BK12138</t>
  </si>
  <si>
    <t>BK12139</t>
  </si>
  <si>
    <t>BK12140</t>
  </si>
  <si>
    <t>BK12141</t>
  </si>
  <si>
    <t>BK12142</t>
  </si>
  <si>
    <t>BK12143</t>
  </si>
  <si>
    <t>BK12144</t>
  </si>
  <si>
    <t>BK12145</t>
  </si>
  <si>
    <t>BK12146</t>
  </si>
  <si>
    <t>BK12147</t>
  </si>
  <si>
    <t>BK12148</t>
  </si>
  <si>
    <t>BK12149</t>
  </si>
  <si>
    <t>BK12150</t>
  </si>
  <si>
    <t>BK12151</t>
  </si>
  <si>
    <t>BK12152</t>
  </si>
  <si>
    <t>BK12153</t>
  </si>
  <si>
    <t>BK12154</t>
  </si>
  <si>
    <t>BK12155</t>
  </si>
  <si>
    <t>BK12156</t>
  </si>
  <si>
    <t>BK12157</t>
  </si>
  <si>
    <t>BK12158</t>
  </si>
  <si>
    <t>BK12159</t>
  </si>
  <si>
    <t>BK12160</t>
  </si>
  <si>
    <t>BK12161</t>
  </si>
  <si>
    <t>BK12162</t>
  </si>
  <si>
    <t>BK12163</t>
  </si>
  <si>
    <t>BK12164</t>
  </si>
  <si>
    <t>BK12165</t>
  </si>
  <si>
    <t>BK12166</t>
  </si>
  <si>
    <t>BK12167</t>
  </si>
  <si>
    <t>BK12168</t>
  </si>
  <si>
    <t>BK12169</t>
  </si>
  <si>
    <t>BK12170</t>
  </si>
  <si>
    <t>BK12171</t>
  </si>
  <si>
    <t>BK12172</t>
  </si>
  <si>
    <t>BK12173</t>
  </si>
  <si>
    <t>BK12174</t>
  </si>
  <si>
    <t>BK12175</t>
  </si>
  <si>
    <t>BK12176</t>
  </si>
  <si>
    <t>BK12177</t>
  </si>
  <si>
    <t>BK12178</t>
  </si>
  <si>
    <t>BK12179</t>
  </si>
  <si>
    <t>BK12180</t>
  </si>
  <si>
    <t>BK12181</t>
  </si>
  <si>
    <t>BK12182</t>
  </si>
  <si>
    <t>BK12183</t>
  </si>
  <si>
    <t>BK12184</t>
  </si>
  <si>
    <t>BK12185</t>
  </si>
  <si>
    <t>BK12186</t>
  </si>
  <si>
    <t>BK12187</t>
  </si>
  <si>
    <t>BK12188</t>
  </si>
  <si>
    <t>BK12189</t>
  </si>
  <si>
    <t>BK12190</t>
  </si>
  <si>
    <t>BK12191</t>
  </si>
  <si>
    <t>BK12192</t>
  </si>
  <si>
    <t>BK12193</t>
  </si>
  <si>
    <t>BK12194</t>
  </si>
  <si>
    <t>BK12195</t>
  </si>
  <si>
    <t>BK12196</t>
  </si>
  <si>
    <t>BK12197</t>
  </si>
  <si>
    <t>BK12198</t>
  </si>
  <si>
    <t>BK12199</t>
  </si>
  <si>
    <t>BK12200</t>
  </si>
  <si>
    <t>BK12201</t>
  </si>
  <si>
    <t>BK12202</t>
  </si>
  <si>
    <t>BK12203</t>
  </si>
  <si>
    <t>BK12204</t>
  </si>
  <si>
    <t>BK12205</t>
  </si>
  <si>
    <t>BK12206</t>
  </si>
  <si>
    <t>BK12207</t>
  </si>
  <si>
    <t>BK12208</t>
  </si>
  <si>
    <t>BK12209</t>
  </si>
  <si>
    <t>BK12210</t>
  </si>
  <si>
    <t>BK12211</t>
  </si>
  <si>
    <t>BK12212</t>
  </si>
  <si>
    <t>BK12213</t>
  </si>
  <si>
    <t>BK12214</t>
  </si>
  <si>
    <t>BK12215</t>
  </si>
  <si>
    <t>BK12216</t>
  </si>
  <si>
    <t>BK12217</t>
  </si>
  <si>
    <t>BK12218</t>
  </si>
  <si>
    <t>BK12219</t>
  </si>
  <si>
    <t>BK12220</t>
  </si>
  <si>
    <t>BK12221</t>
  </si>
  <si>
    <t>BK12222</t>
  </si>
  <si>
    <t>BK12223</t>
  </si>
  <si>
    <t>BK12224</t>
  </si>
  <si>
    <t>BK12225</t>
  </si>
  <si>
    <t>BK12226</t>
  </si>
  <si>
    <t>BK12227</t>
  </si>
  <si>
    <t>BK12228</t>
  </si>
  <si>
    <t>BK12229</t>
  </si>
  <si>
    <t>BK12230</t>
  </si>
  <si>
    <t>BK12231</t>
  </si>
  <si>
    <t>BK12232</t>
  </si>
  <si>
    <t>BK12233</t>
  </si>
  <si>
    <t>BK12234</t>
  </si>
  <si>
    <t>BK12235</t>
  </si>
  <si>
    <t>BK12236</t>
  </si>
  <si>
    <t>BK12237</t>
  </si>
  <si>
    <t>BK12238</t>
  </si>
  <si>
    <t>BK12239</t>
  </si>
  <si>
    <t>BK12240</t>
  </si>
  <si>
    <t>BK12241</t>
  </si>
  <si>
    <t>BK12242</t>
  </si>
  <si>
    <t>BK12243</t>
  </si>
  <si>
    <t>BK12244</t>
  </si>
  <si>
    <t>BK12245</t>
  </si>
  <si>
    <t>BK12246</t>
  </si>
  <si>
    <t>BK12247</t>
  </si>
  <si>
    <t>BK12248</t>
  </si>
  <si>
    <t>BK12249</t>
  </si>
  <si>
    <t>BK12250</t>
  </si>
  <si>
    <t>BK12251</t>
  </si>
  <si>
    <t>BK12252</t>
  </si>
  <si>
    <t>BK12253</t>
  </si>
  <si>
    <t>BK12254</t>
  </si>
  <si>
    <t>BK12255</t>
  </si>
  <si>
    <t>BK12256</t>
  </si>
  <si>
    <t>BK12257</t>
  </si>
  <si>
    <t>BK12258</t>
  </si>
  <si>
    <t>BK12259</t>
  </si>
  <si>
    <t>BK12260</t>
  </si>
  <si>
    <t>BK12261</t>
  </si>
  <si>
    <t>BK12262</t>
  </si>
  <si>
    <t>BK12263</t>
  </si>
  <si>
    <t>BK12264</t>
  </si>
  <si>
    <t>BK12265</t>
  </si>
  <si>
    <t>BK12266</t>
  </si>
  <si>
    <t>BK12267</t>
  </si>
  <si>
    <t>BK12268</t>
  </si>
  <si>
    <t>BK12269</t>
  </si>
  <si>
    <t>BK12270</t>
  </si>
  <si>
    <t>BK12271</t>
  </si>
  <si>
    <t>BK12272</t>
  </si>
  <si>
    <t>BK12273</t>
  </si>
  <si>
    <t>BK12274</t>
  </si>
  <si>
    <t>BK12275</t>
  </si>
  <si>
    <t>BK12276</t>
  </si>
  <si>
    <t>BK12277</t>
  </si>
  <si>
    <t>BK12278</t>
  </si>
  <si>
    <t>BK12279</t>
  </si>
  <si>
    <t>BK12280</t>
  </si>
  <si>
    <t>BK12281</t>
  </si>
  <si>
    <t>BK12282</t>
  </si>
  <si>
    <t>BK12283</t>
  </si>
  <si>
    <t>BK12284</t>
  </si>
  <si>
    <t>BK12285</t>
  </si>
  <si>
    <t>BK12286</t>
  </si>
  <si>
    <t>BK12287</t>
  </si>
  <si>
    <t>BK12288</t>
  </si>
  <si>
    <t>BK12289</t>
  </si>
  <si>
    <t>BK12290</t>
  </si>
  <si>
    <t>BK12291</t>
  </si>
  <si>
    <t>BK12292</t>
  </si>
  <si>
    <t>BK12293</t>
  </si>
  <si>
    <t>BK12294</t>
  </si>
  <si>
    <t>BK12295</t>
  </si>
  <si>
    <t>BK12296</t>
  </si>
  <si>
    <t>BK12297</t>
  </si>
  <si>
    <t>BK12298</t>
  </si>
  <si>
    <t>BK12299</t>
  </si>
  <si>
    <t>BK12300</t>
  </si>
  <si>
    <t>BK12301</t>
  </si>
  <si>
    <t>BK12302</t>
  </si>
  <si>
    <t>BK12303</t>
  </si>
  <si>
    <t>BK12304</t>
  </si>
  <si>
    <t>BK12305</t>
  </si>
  <si>
    <t>BK12306</t>
  </si>
  <si>
    <t>BK12307</t>
  </si>
  <si>
    <t>BK12308</t>
  </si>
  <si>
    <t>BK12309</t>
  </si>
  <si>
    <t>BK12310</t>
  </si>
  <si>
    <t>BK12311</t>
  </si>
  <si>
    <t>BK12312</t>
  </si>
  <si>
    <t>BK12313</t>
  </si>
  <si>
    <t>BK12314</t>
  </si>
  <si>
    <t>BK12315</t>
  </si>
  <si>
    <t>BK12316</t>
  </si>
  <si>
    <t>BK12317</t>
  </si>
  <si>
    <t>BK12318</t>
  </si>
  <si>
    <t>BK12319</t>
  </si>
  <si>
    <t>BK12320</t>
  </si>
  <si>
    <t>BK12321</t>
  </si>
  <si>
    <t>BK12322</t>
  </si>
  <si>
    <t>BK12323</t>
  </si>
  <si>
    <t>BK12324</t>
  </si>
  <si>
    <t>BK12325</t>
  </si>
  <si>
    <t>BK12326</t>
  </si>
  <si>
    <t>BK12327</t>
  </si>
  <si>
    <t>BK12328</t>
  </si>
  <si>
    <t>BK12329</t>
  </si>
  <si>
    <t>BK12330</t>
  </si>
  <si>
    <t>BK12331</t>
  </si>
  <si>
    <t>BK12332</t>
  </si>
  <si>
    <t>BK12333</t>
  </si>
  <si>
    <t>BK12334</t>
  </si>
  <si>
    <t>BK12335</t>
  </si>
  <si>
    <t>BK12336</t>
  </si>
  <si>
    <t>BK12337</t>
  </si>
  <si>
    <t>BK12338</t>
  </si>
  <si>
    <t>BK12339</t>
  </si>
  <si>
    <t>BK12340</t>
  </si>
  <si>
    <t>BK12341</t>
  </si>
  <si>
    <t>BK12342</t>
  </si>
  <si>
    <t>BK12343</t>
  </si>
  <si>
    <t>BK12344</t>
  </si>
  <si>
    <t>BK12345</t>
  </si>
  <si>
    <t>BK12346</t>
  </si>
  <si>
    <t>BK12347</t>
  </si>
  <si>
    <t>BK12348</t>
  </si>
  <si>
    <t>BK12349</t>
  </si>
  <si>
    <t>BK12350</t>
  </si>
  <si>
    <t>BK12351</t>
  </si>
  <si>
    <t>BK12352</t>
  </si>
  <si>
    <t>BK12353</t>
  </si>
  <si>
    <t>BK12354</t>
  </si>
  <si>
    <t>BK12355</t>
  </si>
  <si>
    <t>BK12356</t>
  </si>
  <si>
    <t>BK12357</t>
  </si>
  <si>
    <t>BK12358</t>
  </si>
  <si>
    <t>BK12359</t>
  </si>
  <si>
    <t>BK12360</t>
  </si>
  <si>
    <t>BK12361</t>
  </si>
  <si>
    <t>BK12362</t>
  </si>
  <si>
    <t>BK12363</t>
  </si>
  <si>
    <t>BK12364</t>
  </si>
  <si>
    <t>BK12365</t>
  </si>
  <si>
    <t>BK12366</t>
  </si>
  <si>
    <t>BK12367</t>
  </si>
  <si>
    <t>BK12368</t>
  </si>
  <si>
    <t>BK12369</t>
  </si>
  <si>
    <t>BK12370</t>
  </si>
  <si>
    <t>BK12371</t>
  </si>
  <si>
    <t>BK12372</t>
  </si>
  <si>
    <t>BK12373</t>
  </si>
  <si>
    <t>BK12374</t>
  </si>
  <si>
    <t>BK12375</t>
  </si>
  <si>
    <t>BK12376</t>
  </si>
  <si>
    <t>BK12377</t>
  </si>
  <si>
    <t>BK12378</t>
  </si>
  <si>
    <t>BK12379</t>
  </si>
  <si>
    <t>BK12380</t>
  </si>
  <si>
    <t>BK12381</t>
  </si>
  <si>
    <t>BK12382</t>
  </si>
  <si>
    <t>BK12383</t>
  </si>
  <si>
    <t>BK12384</t>
  </si>
  <si>
    <t>BK12385</t>
  </si>
  <si>
    <t>BK12386</t>
  </si>
  <si>
    <t>BK12387</t>
  </si>
  <si>
    <t>BK12388</t>
  </si>
  <si>
    <t>BK12389</t>
  </si>
  <si>
    <t>BK12390</t>
  </si>
  <si>
    <t>BK12391</t>
  </si>
  <si>
    <t>BK12392</t>
  </si>
  <si>
    <t>BK12393</t>
  </si>
  <si>
    <t>BK12394</t>
  </si>
  <si>
    <t>BK12395</t>
  </si>
  <si>
    <t>BK12396</t>
  </si>
  <si>
    <t>BK12397</t>
  </si>
  <si>
    <t>BK12398</t>
  </si>
  <si>
    <t>BK12399</t>
  </si>
  <si>
    <t>BK12400</t>
  </si>
  <si>
    <t>BK12401</t>
  </si>
  <si>
    <t>BK12402</t>
  </si>
  <si>
    <t>BK12403</t>
  </si>
  <si>
    <t>BK12404</t>
  </si>
  <si>
    <t>BK12405</t>
  </si>
  <si>
    <t>BK12406</t>
  </si>
  <si>
    <t>BK12407</t>
  </si>
  <si>
    <t>BK12408</t>
  </si>
  <si>
    <t>BK12409</t>
  </si>
  <si>
    <t>BK12410</t>
  </si>
  <si>
    <t>BK12411</t>
  </si>
  <si>
    <t>BK12412</t>
  </si>
  <si>
    <t>BK12413</t>
  </si>
  <si>
    <t>BK12414</t>
  </si>
  <si>
    <t>BK12415</t>
  </si>
  <si>
    <t>BK12416</t>
  </si>
  <si>
    <t>BK12417</t>
  </si>
  <si>
    <t>BK12418</t>
  </si>
  <si>
    <t>BK12419</t>
  </si>
  <si>
    <t>BK12420</t>
  </si>
  <si>
    <t>BK12421</t>
  </si>
  <si>
    <t>BK12422</t>
  </si>
  <si>
    <t>BK12423</t>
  </si>
  <si>
    <t>BK12424</t>
  </si>
  <si>
    <t>BK12425</t>
  </si>
  <si>
    <t>BK12426</t>
  </si>
  <si>
    <t>BK12427</t>
  </si>
  <si>
    <t>BK12428</t>
  </si>
  <si>
    <t>BK12429</t>
  </si>
  <si>
    <t>BK12430</t>
  </si>
  <si>
    <t>BK12431</t>
  </si>
  <si>
    <t>BK12432</t>
  </si>
  <si>
    <t>BK12433</t>
  </si>
  <si>
    <t>BK12434</t>
  </si>
  <si>
    <t>BK12435</t>
  </si>
  <si>
    <t>BK12436</t>
  </si>
  <si>
    <t>BK12437</t>
  </si>
  <si>
    <t>BK12438</t>
  </si>
  <si>
    <t>BK12439</t>
  </si>
  <si>
    <t>BK12440</t>
  </si>
  <si>
    <t>BK12441</t>
  </si>
  <si>
    <t>BK12442</t>
  </si>
  <si>
    <t>BK12443</t>
  </si>
  <si>
    <t>BK12444</t>
  </si>
  <si>
    <t>BK12445</t>
  </si>
  <si>
    <t>BK12446</t>
  </si>
  <si>
    <t>BK12447</t>
  </si>
  <si>
    <t>BK12448</t>
  </si>
  <si>
    <t>BK12449</t>
  </si>
  <si>
    <t>BK12450</t>
  </si>
  <si>
    <t>BK12451</t>
  </si>
  <si>
    <t>BK12452</t>
  </si>
  <si>
    <t>BK12453</t>
  </si>
  <si>
    <t>BK12454</t>
  </si>
  <si>
    <t>BK12455</t>
  </si>
  <si>
    <t>BK12456</t>
  </si>
  <si>
    <t>BK12457</t>
  </si>
  <si>
    <t>BK12458</t>
  </si>
  <si>
    <t>BK12459</t>
  </si>
  <si>
    <t>BK12460</t>
  </si>
  <si>
    <t>BK12461</t>
  </si>
  <si>
    <t>BK12462</t>
  </si>
  <si>
    <t>BK12463</t>
  </si>
  <si>
    <t>BK12464</t>
  </si>
  <si>
    <t>BK12465</t>
  </si>
  <si>
    <t>BK12466</t>
  </si>
  <si>
    <t>BK12467</t>
  </si>
  <si>
    <t>BK12468</t>
  </si>
  <si>
    <t>BK12469</t>
  </si>
  <si>
    <t>BK12470</t>
  </si>
  <si>
    <t>BK12471</t>
  </si>
  <si>
    <t>BK12472</t>
  </si>
  <si>
    <t>BK12473</t>
  </si>
  <si>
    <t>BK12474</t>
  </si>
  <si>
    <t>BK12475</t>
  </si>
  <si>
    <t>BK12476</t>
  </si>
  <si>
    <t>BK12477</t>
  </si>
  <si>
    <t>BK12478</t>
  </si>
  <si>
    <t>BK12479</t>
  </si>
  <si>
    <t>BK12480</t>
  </si>
  <si>
    <t>BK12481</t>
  </si>
  <si>
    <t>BK12482</t>
  </si>
  <si>
    <t>BK12483</t>
  </si>
  <si>
    <t>BK12484</t>
  </si>
  <si>
    <t>BK12485</t>
  </si>
  <si>
    <t>BK12486</t>
  </si>
  <si>
    <t>BK12487</t>
  </si>
  <si>
    <t>BK12488</t>
  </si>
  <si>
    <t>BK12489</t>
  </si>
  <si>
    <t>BK12490</t>
  </si>
  <si>
    <t>BK12491</t>
  </si>
  <si>
    <t>BK12492</t>
  </si>
  <si>
    <t>BK12493</t>
  </si>
  <si>
    <t>BK12494</t>
  </si>
  <si>
    <t>BK12495</t>
  </si>
  <si>
    <t>BK12496</t>
  </si>
  <si>
    <t>BK12497</t>
  </si>
  <si>
    <t>BK12498</t>
  </si>
  <si>
    <t>BK12499</t>
  </si>
  <si>
    <t>BK12500</t>
  </si>
  <si>
    <t>BK12501</t>
  </si>
  <si>
    <t>BK12502</t>
  </si>
  <si>
    <t>BK12503</t>
  </si>
  <si>
    <t>BK12504</t>
  </si>
  <si>
    <t>BK12505</t>
  </si>
  <si>
    <t>BK12506</t>
  </si>
  <si>
    <t>BK12507</t>
  </si>
  <si>
    <t>BK12508</t>
  </si>
  <si>
    <t>BK12509</t>
  </si>
  <si>
    <t>BK12510</t>
  </si>
  <si>
    <t>BK12511</t>
  </si>
  <si>
    <t>BK12512</t>
  </si>
  <si>
    <t>BK12513</t>
  </si>
  <si>
    <t>BK12514</t>
  </si>
  <si>
    <t>BK12515</t>
  </si>
  <si>
    <t>BK12516</t>
  </si>
  <si>
    <t>BK12517</t>
  </si>
  <si>
    <t>BK12518</t>
  </si>
  <si>
    <t>BK12519</t>
  </si>
  <si>
    <t>BK12520</t>
  </si>
  <si>
    <t>BK12521</t>
  </si>
  <si>
    <t>BK12522</t>
  </si>
  <si>
    <t>BK12523</t>
  </si>
  <si>
    <t>BK12524</t>
  </si>
  <si>
    <t>BK12525</t>
  </si>
  <si>
    <t>BK12526</t>
  </si>
  <si>
    <t>BK12527</t>
  </si>
  <si>
    <t>BK12528</t>
  </si>
  <si>
    <t>BK12529</t>
  </si>
  <si>
    <t>BK12530</t>
  </si>
  <si>
    <t>BK12531</t>
  </si>
  <si>
    <t>BK12532</t>
  </si>
  <si>
    <t>BK12533</t>
  </si>
  <si>
    <t>BK12534</t>
  </si>
  <si>
    <t>BK12535</t>
  </si>
  <si>
    <t>BK12536</t>
  </si>
  <si>
    <t>BK12537</t>
  </si>
  <si>
    <t>BK12538</t>
  </si>
  <si>
    <t>BK12539</t>
  </si>
  <si>
    <t>BK12540</t>
  </si>
  <si>
    <t>BK12541</t>
  </si>
  <si>
    <t>BK12542</t>
  </si>
  <si>
    <t>BK12543</t>
  </si>
  <si>
    <t>BK12544</t>
  </si>
  <si>
    <t>BK12545</t>
  </si>
  <si>
    <t>BK12546</t>
  </si>
  <si>
    <t>BK12547</t>
  </si>
  <si>
    <t>BK12548</t>
  </si>
  <si>
    <t>BK12549</t>
  </si>
  <si>
    <t>BK12550</t>
  </si>
  <si>
    <t>BK12551</t>
  </si>
  <si>
    <t>BK12552</t>
  </si>
  <si>
    <t>2025-01-30</t>
  </si>
  <si>
    <t>BK12553</t>
  </si>
  <si>
    <t>BK12554</t>
  </si>
  <si>
    <t>BK12555</t>
  </si>
  <si>
    <t>BK12556</t>
  </si>
  <si>
    <t>BK12557</t>
  </si>
  <si>
    <t>BK12558</t>
  </si>
  <si>
    <t>BK12559</t>
  </si>
  <si>
    <t>BK12560</t>
  </si>
  <si>
    <t>BK12561</t>
  </si>
  <si>
    <t>BK12562</t>
  </si>
  <si>
    <t>BK12563</t>
  </si>
  <si>
    <t>BK12564</t>
  </si>
  <si>
    <t>BK12565</t>
  </si>
  <si>
    <t>BK12566</t>
  </si>
  <si>
    <t>BK12567</t>
  </si>
  <si>
    <t>BK12568</t>
  </si>
  <si>
    <t>BK12569</t>
  </si>
  <si>
    <t>BK12570</t>
  </si>
  <si>
    <t>BK12571</t>
  </si>
  <si>
    <t>BK12572</t>
  </si>
  <si>
    <t>BK12573</t>
  </si>
  <si>
    <t>BK12574</t>
  </si>
  <si>
    <t>BK12575</t>
  </si>
  <si>
    <t>BK12576</t>
  </si>
  <si>
    <t>BK12577</t>
  </si>
  <si>
    <t>BK12578</t>
  </si>
  <si>
    <t>BK12579</t>
  </si>
  <si>
    <t>BK12580</t>
  </si>
  <si>
    <t>BK12581</t>
  </si>
  <si>
    <t>BK12582</t>
  </si>
  <si>
    <t>BK12583</t>
  </si>
  <si>
    <t>BK12584</t>
  </si>
  <si>
    <t>BK12585</t>
  </si>
  <si>
    <t>BK12586</t>
  </si>
  <si>
    <t>BK12587</t>
  </si>
  <si>
    <t>BK12588</t>
  </si>
  <si>
    <t>BK12589</t>
  </si>
  <si>
    <t>BK12590</t>
  </si>
  <si>
    <t>BK12591</t>
  </si>
  <si>
    <t>BK12592</t>
  </si>
  <si>
    <t>BK12593</t>
  </si>
  <si>
    <t>BK12594</t>
  </si>
  <si>
    <t>BK12595</t>
  </si>
  <si>
    <t>BK12596</t>
  </si>
  <si>
    <t>BK12597</t>
  </si>
  <si>
    <t>BK12598</t>
  </si>
  <si>
    <t>BK12599</t>
  </si>
  <si>
    <t>BK12600</t>
  </si>
  <si>
    <t>BK12601</t>
  </si>
  <si>
    <t>BK12602</t>
  </si>
  <si>
    <t>BK12603</t>
  </si>
  <si>
    <t>BK12604</t>
  </si>
  <si>
    <t>BK12605</t>
  </si>
  <si>
    <t>BK12606</t>
  </si>
  <si>
    <t>BK12607</t>
  </si>
  <si>
    <t>BK12608</t>
  </si>
  <si>
    <t>BK12609</t>
  </si>
  <si>
    <t>BK12610</t>
  </si>
  <si>
    <t>BK12611</t>
  </si>
  <si>
    <t>BK12612</t>
  </si>
  <si>
    <t>BK12613</t>
  </si>
  <si>
    <t>BK12614</t>
  </si>
  <si>
    <t>BK12615</t>
  </si>
  <si>
    <t>BK12616</t>
  </si>
  <si>
    <t>BK12617</t>
  </si>
  <si>
    <t>BK12618</t>
  </si>
  <si>
    <t>BK12619</t>
  </si>
  <si>
    <t>BK12620</t>
  </si>
  <si>
    <t>BK12621</t>
  </si>
  <si>
    <t>BK12622</t>
  </si>
  <si>
    <t>BK12623</t>
  </si>
  <si>
    <t>BK12624</t>
  </si>
  <si>
    <t>BK12625</t>
  </si>
  <si>
    <t>BK12626</t>
  </si>
  <si>
    <t>BK12627</t>
  </si>
  <si>
    <t>BK12628</t>
  </si>
  <si>
    <t>BK12629</t>
  </si>
  <si>
    <t>BK12630</t>
  </si>
  <si>
    <t>2025-01-28</t>
  </si>
  <si>
    <t>BK12631</t>
  </si>
  <si>
    <t>BK12632</t>
  </si>
  <si>
    <t>BK12633</t>
  </si>
  <si>
    <t>BK12634</t>
  </si>
  <si>
    <t>BK12635</t>
  </si>
  <si>
    <t>BK12636</t>
  </si>
  <si>
    <t>BK12637</t>
  </si>
  <si>
    <t>BK12638</t>
  </si>
  <si>
    <t>BK12639</t>
  </si>
  <si>
    <t>BK12640</t>
  </si>
  <si>
    <t>BK12641</t>
  </si>
  <si>
    <t>BK12642</t>
  </si>
  <si>
    <t>BK12643</t>
  </si>
  <si>
    <t>BK12644</t>
  </si>
  <si>
    <t>BK12645</t>
  </si>
  <si>
    <t>BK12646</t>
  </si>
  <si>
    <t>BK12647</t>
  </si>
  <si>
    <t>BK12648</t>
  </si>
  <si>
    <t>BK12649</t>
  </si>
  <si>
    <t>BK12650</t>
  </si>
  <si>
    <t>BK12651</t>
  </si>
  <si>
    <t>BK12652</t>
  </si>
  <si>
    <t>BK12653</t>
  </si>
  <si>
    <t>BK12654</t>
  </si>
  <si>
    <t>BK12655</t>
  </si>
  <si>
    <t>BK12656</t>
  </si>
  <si>
    <t>BK12657</t>
  </si>
  <si>
    <t>BK12658</t>
  </si>
  <si>
    <t>BK12659</t>
  </si>
  <si>
    <t>BK12660</t>
  </si>
  <si>
    <t>BK12661</t>
  </si>
  <si>
    <t>BK12662</t>
  </si>
  <si>
    <t>BK12663</t>
  </si>
  <si>
    <t>BK12664</t>
  </si>
  <si>
    <t>BK12665</t>
  </si>
  <si>
    <t>BK12666</t>
  </si>
  <si>
    <t>BK12667</t>
  </si>
  <si>
    <t>BK12668</t>
  </si>
  <si>
    <t>BK12669</t>
  </si>
  <si>
    <t>BK12670</t>
  </si>
  <si>
    <t>BK12671</t>
  </si>
  <si>
    <t>BK12672</t>
  </si>
  <si>
    <t>BK12673</t>
  </si>
  <si>
    <t>BK12674</t>
  </si>
  <si>
    <t>BK12675</t>
  </si>
  <si>
    <t>BK12676</t>
  </si>
  <si>
    <t>BK12677</t>
  </si>
  <si>
    <t>BK12678</t>
  </si>
  <si>
    <t>BK12679</t>
  </si>
  <si>
    <t>BK12680</t>
  </si>
  <si>
    <t>BK12681</t>
  </si>
  <si>
    <t>BK12682</t>
  </si>
  <si>
    <t>BK12683</t>
  </si>
  <si>
    <t>BK12684</t>
  </si>
  <si>
    <t>BK12685</t>
  </si>
  <si>
    <t>BK12686</t>
  </si>
  <si>
    <t>BK12687</t>
  </si>
  <si>
    <t>BK12688</t>
  </si>
  <si>
    <t>BK12689</t>
  </si>
  <si>
    <t>BK12690</t>
  </si>
  <si>
    <t>BK12691</t>
  </si>
  <si>
    <t>BK12692</t>
  </si>
  <si>
    <t>BK12693</t>
  </si>
  <si>
    <t>BK12694</t>
  </si>
  <si>
    <t>BK12695</t>
  </si>
  <si>
    <t>BK12696</t>
  </si>
  <si>
    <t>BK12697</t>
  </si>
  <si>
    <t>BK12698</t>
  </si>
  <si>
    <t>BK12699</t>
  </si>
  <si>
    <t>BK12700</t>
  </si>
  <si>
    <t>BK12701</t>
  </si>
  <si>
    <t>BK12702</t>
  </si>
  <si>
    <t>BK12703</t>
  </si>
  <si>
    <t>BK12704</t>
  </si>
  <si>
    <t>BK12705</t>
  </si>
  <si>
    <t>BK12706</t>
  </si>
  <si>
    <t>BK12707</t>
  </si>
  <si>
    <t>BK12708</t>
  </si>
  <si>
    <t>BK12709</t>
  </si>
  <si>
    <t>BK12710</t>
  </si>
  <si>
    <t>BK12711</t>
  </si>
  <si>
    <t>BK12712</t>
  </si>
  <si>
    <t>BK12713</t>
  </si>
  <si>
    <t>BK12714</t>
  </si>
  <si>
    <t>BK12715</t>
  </si>
  <si>
    <t>BK12716</t>
  </si>
  <si>
    <t>BK12717</t>
  </si>
  <si>
    <t>BK12718</t>
  </si>
  <si>
    <t>BK12719</t>
  </si>
  <si>
    <t>BK12720</t>
  </si>
  <si>
    <t>BK12721</t>
  </si>
  <si>
    <t>BK12722</t>
  </si>
  <si>
    <t>BK12723</t>
  </si>
  <si>
    <t>BK12724</t>
  </si>
  <si>
    <t>BK12725</t>
  </si>
  <si>
    <t>BK12726</t>
  </si>
  <si>
    <t>BK12727</t>
  </si>
  <si>
    <t>BK12728</t>
  </si>
  <si>
    <t>BK12729</t>
  </si>
  <si>
    <t>BK12730</t>
  </si>
  <si>
    <t>BK12731</t>
  </si>
  <si>
    <t>BK12732</t>
  </si>
  <si>
    <t>BK12733</t>
  </si>
  <si>
    <t>BK12734</t>
  </si>
  <si>
    <t>BK12735</t>
  </si>
  <si>
    <t>BK12736</t>
  </si>
  <si>
    <t>BK12737</t>
  </si>
  <si>
    <t>BK12738</t>
  </si>
  <si>
    <t>BK12739</t>
  </si>
  <si>
    <t>BK12740</t>
  </si>
  <si>
    <t>BK12741</t>
  </si>
  <si>
    <t>BK12742</t>
  </si>
  <si>
    <t>BK12743</t>
  </si>
  <si>
    <t>BK12744</t>
  </si>
  <si>
    <t>BK12745</t>
  </si>
  <si>
    <t>BK12746</t>
  </si>
  <si>
    <t>BK12747</t>
  </si>
  <si>
    <t>BK12748</t>
  </si>
  <si>
    <t>BK12749</t>
  </si>
  <si>
    <t>BK12750</t>
  </si>
  <si>
    <t>BK12751</t>
  </si>
  <si>
    <t>BK12752</t>
  </si>
  <si>
    <t>BK12753</t>
  </si>
  <si>
    <t>BK12754</t>
  </si>
  <si>
    <t>BK12755</t>
  </si>
  <si>
    <t>BK12756</t>
  </si>
  <si>
    <t>BK12757</t>
  </si>
  <si>
    <t>BK12758</t>
  </si>
  <si>
    <t>BK12759</t>
  </si>
  <si>
    <t>BK12760</t>
  </si>
  <si>
    <t>BK12761</t>
  </si>
  <si>
    <t>BK12762</t>
  </si>
  <si>
    <t>BK12763</t>
  </si>
  <si>
    <t>BK12764</t>
  </si>
  <si>
    <t>BK12765</t>
  </si>
  <si>
    <t>BK12766</t>
  </si>
  <si>
    <t>BK12767</t>
  </si>
  <si>
    <t>BK12768</t>
  </si>
  <si>
    <t>BK12769</t>
  </si>
  <si>
    <t>BK12770</t>
  </si>
  <si>
    <t>BK12771</t>
  </si>
  <si>
    <t>BK12772</t>
  </si>
  <si>
    <t>BK12773</t>
  </si>
  <si>
    <t>BK12774</t>
  </si>
  <si>
    <t>BK12775</t>
  </si>
  <si>
    <t>BK12776</t>
  </si>
  <si>
    <t>BK12777</t>
  </si>
  <si>
    <t>BK12778</t>
  </si>
  <si>
    <t>BK12779</t>
  </si>
  <si>
    <t>BK12780</t>
  </si>
  <si>
    <t>BK12781</t>
  </si>
  <si>
    <t>BK12782</t>
  </si>
  <si>
    <t>BK12783</t>
  </si>
  <si>
    <t>BK12784</t>
  </si>
  <si>
    <t>BK12785</t>
  </si>
  <si>
    <t>BK12786</t>
  </si>
  <si>
    <t>BK12787</t>
  </si>
  <si>
    <t>BK12788</t>
  </si>
  <si>
    <t>BK12789</t>
  </si>
  <si>
    <t>BK12790</t>
  </si>
  <si>
    <t>BK12791</t>
  </si>
  <si>
    <t>BK12792</t>
  </si>
  <si>
    <t>BK12793</t>
  </si>
  <si>
    <t>BK12794</t>
  </si>
  <si>
    <t>BK12795</t>
  </si>
  <si>
    <t>BK12796</t>
  </si>
  <si>
    <t>BK12797</t>
  </si>
  <si>
    <t>BK12798</t>
  </si>
  <si>
    <t>BK12799</t>
  </si>
  <si>
    <t>BK12800</t>
  </si>
  <si>
    <t>BK12801</t>
  </si>
  <si>
    <t>BK12802</t>
  </si>
  <si>
    <t>BK12803</t>
  </si>
  <si>
    <t>BK12804</t>
  </si>
  <si>
    <t>BK12805</t>
  </si>
  <si>
    <t>BK12806</t>
  </si>
  <si>
    <t>BK12807</t>
  </si>
  <si>
    <t>BK12808</t>
  </si>
  <si>
    <t>BK12809</t>
  </si>
  <si>
    <t>BK12810</t>
  </si>
  <si>
    <t>BK12811</t>
  </si>
  <si>
    <t>BK12812</t>
  </si>
  <si>
    <t>BK12813</t>
  </si>
  <si>
    <t>BK12814</t>
  </si>
  <si>
    <t>BK12815</t>
  </si>
  <si>
    <t>BK12816</t>
  </si>
  <si>
    <t>BK12817</t>
  </si>
  <si>
    <t>BK12818</t>
  </si>
  <si>
    <t>BK12819</t>
  </si>
  <si>
    <t>BK12820</t>
  </si>
  <si>
    <t>BK12821</t>
  </si>
  <si>
    <t>BK12822</t>
  </si>
  <si>
    <t>BK12823</t>
  </si>
  <si>
    <t>BK12824</t>
  </si>
  <si>
    <t>BK12825</t>
  </si>
  <si>
    <t>BK12826</t>
  </si>
  <si>
    <t>BK12827</t>
  </si>
  <si>
    <t>BK12828</t>
  </si>
  <si>
    <t>BK12829</t>
  </si>
  <si>
    <t>BK12830</t>
  </si>
  <si>
    <t>BK12831</t>
  </si>
  <si>
    <t>BK12832</t>
  </si>
  <si>
    <t>BK12833</t>
  </si>
  <si>
    <t>BK12834</t>
  </si>
  <si>
    <t>BK12835</t>
  </si>
  <si>
    <t>BK12836</t>
  </si>
  <si>
    <t>BK12837</t>
  </si>
  <si>
    <t>BK12838</t>
  </si>
  <si>
    <t>BK12839</t>
  </si>
  <si>
    <t>BK12840</t>
  </si>
  <si>
    <t>BK12841</t>
  </si>
  <si>
    <t>BK12842</t>
  </si>
  <si>
    <t>BK12843</t>
  </si>
  <si>
    <t>BK12844</t>
  </si>
  <si>
    <t>BK12845</t>
  </si>
  <si>
    <t>BK12846</t>
  </si>
  <si>
    <t>BK12847</t>
  </si>
  <si>
    <t>BK12848</t>
  </si>
  <si>
    <t>BK12849</t>
  </si>
  <si>
    <t>BK12850</t>
  </si>
  <si>
    <t>BK12851</t>
  </si>
  <si>
    <t>BK12852</t>
  </si>
  <si>
    <t>BK12853</t>
  </si>
  <si>
    <t>BK12854</t>
  </si>
  <si>
    <t>BK12855</t>
  </si>
  <si>
    <t>BK12856</t>
  </si>
  <si>
    <t>BK12857</t>
  </si>
  <si>
    <t>BK12858</t>
  </si>
  <si>
    <t>BK12859</t>
  </si>
  <si>
    <t>BK12860</t>
  </si>
  <si>
    <t>BK12861</t>
  </si>
  <si>
    <t>BK12862</t>
  </si>
  <si>
    <t>BK12863</t>
  </si>
  <si>
    <t>BK12864</t>
  </si>
  <si>
    <t>BK12865</t>
  </si>
  <si>
    <t>BK12866</t>
  </si>
  <si>
    <t>BK12867</t>
  </si>
  <si>
    <t>BK12868</t>
  </si>
  <si>
    <t>BK12869</t>
  </si>
  <si>
    <t>BK12870</t>
  </si>
  <si>
    <t>BK12871</t>
  </si>
  <si>
    <t>BK12872</t>
  </si>
  <si>
    <t>BK12873</t>
  </si>
  <si>
    <t>BK12874</t>
  </si>
  <si>
    <t>BK12875</t>
  </si>
  <si>
    <t>BK12876</t>
  </si>
  <si>
    <t>BK12877</t>
  </si>
  <si>
    <t>BK12878</t>
  </si>
  <si>
    <t>BK12879</t>
  </si>
  <si>
    <t>BK12880</t>
  </si>
  <si>
    <t>BK12881</t>
  </si>
  <si>
    <t>BK12882</t>
  </si>
  <si>
    <t>BK12883</t>
  </si>
  <si>
    <t>BK12884</t>
  </si>
  <si>
    <t>BK12885</t>
  </si>
  <si>
    <t>BK12886</t>
  </si>
  <si>
    <t>BK12887</t>
  </si>
  <si>
    <t>BK12888</t>
  </si>
  <si>
    <t>BK12889</t>
  </si>
  <si>
    <t>BK12890</t>
  </si>
  <si>
    <t>BK12891</t>
  </si>
  <si>
    <t>BK12892</t>
  </si>
  <si>
    <t>BK12893</t>
  </si>
  <si>
    <t>BK12894</t>
  </si>
  <si>
    <t>BK12895</t>
  </si>
  <si>
    <t>BK12896</t>
  </si>
  <si>
    <t>BK12897</t>
  </si>
  <si>
    <t>BK12898</t>
  </si>
  <si>
    <t>BK12899</t>
  </si>
  <si>
    <t>BK12900</t>
  </si>
  <si>
    <t>BK12901</t>
  </si>
  <si>
    <t>BK12902</t>
  </si>
  <si>
    <t>BK12903</t>
  </si>
  <si>
    <t>BK12904</t>
  </si>
  <si>
    <t>BK12905</t>
  </si>
  <si>
    <t>BK12906</t>
  </si>
  <si>
    <t>BK12907</t>
  </si>
  <si>
    <t>BK12908</t>
  </si>
  <si>
    <t>BK12909</t>
  </si>
  <si>
    <t>BK12910</t>
  </si>
  <si>
    <t>BK12911</t>
  </si>
  <si>
    <t>BK12912</t>
  </si>
  <si>
    <t>BK12913</t>
  </si>
  <si>
    <t>BK12914</t>
  </si>
  <si>
    <t>BK12915</t>
  </si>
  <si>
    <t>BK12916</t>
  </si>
  <si>
    <t>BK12917</t>
  </si>
  <si>
    <t>BK12918</t>
  </si>
  <si>
    <t>BK12919</t>
  </si>
  <si>
    <t>BK12920</t>
  </si>
  <si>
    <t>BK12921</t>
  </si>
  <si>
    <t>BK12922</t>
  </si>
  <si>
    <t>BK12923</t>
  </si>
  <si>
    <t>BK12924</t>
  </si>
  <si>
    <t>BK12925</t>
  </si>
  <si>
    <t>BK12926</t>
  </si>
  <si>
    <t>BK12927</t>
  </si>
  <si>
    <t>BK12928</t>
  </si>
  <si>
    <t>BK12929</t>
  </si>
  <si>
    <t>BK12930</t>
  </si>
  <si>
    <t>BK12931</t>
  </si>
  <si>
    <t>BK12932</t>
  </si>
  <si>
    <t>BK12933</t>
  </si>
  <si>
    <t>BK12934</t>
  </si>
  <si>
    <t>BK12935</t>
  </si>
  <si>
    <t>BK12936</t>
  </si>
  <si>
    <t>BK12937</t>
  </si>
  <si>
    <t>BK12938</t>
  </si>
  <si>
    <t>BK12939</t>
  </si>
  <si>
    <t>BK12940</t>
  </si>
  <si>
    <t>BK12941</t>
  </si>
  <si>
    <t>BK12942</t>
  </si>
  <si>
    <t>BK12943</t>
  </si>
  <si>
    <t>BK12944</t>
  </si>
  <si>
    <t>BK12945</t>
  </si>
  <si>
    <t>BK12946</t>
  </si>
  <si>
    <t>BK12947</t>
  </si>
  <si>
    <t>BK12948</t>
  </si>
  <si>
    <t>BK12949</t>
  </si>
  <si>
    <t>BK12950</t>
  </si>
  <si>
    <t>BK12951</t>
  </si>
  <si>
    <t>BK12952</t>
  </si>
  <si>
    <t>BK12953</t>
  </si>
  <si>
    <t>BK12954</t>
  </si>
  <si>
    <t>BK12955</t>
  </si>
  <si>
    <t>BK12956</t>
  </si>
  <si>
    <t>BK12957</t>
  </si>
  <si>
    <t>BK12958</t>
  </si>
  <si>
    <t>BK12959</t>
  </si>
  <si>
    <t>BK12960</t>
  </si>
  <si>
    <t>BK12961</t>
  </si>
  <si>
    <t>BK12962</t>
  </si>
  <si>
    <t>BK12963</t>
  </si>
  <si>
    <t>BK12964</t>
  </si>
  <si>
    <t>BK12965</t>
  </si>
  <si>
    <t>BK12966</t>
  </si>
  <si>
    <t>BK12967</t>
  </si>
  <si>
    <t>BK12968</t>
  </si>
  <si>
    <t>BK12969</t>
  </si>
  <si>
    <t>BK12970</t>
  </si>
  <si>
    <t>BK12971</t>
  </si>
  <si>
    <t>BK12972</t>
  </si>
  <si>
    <t>BK12973</t>
  </si>
  <si>
    <t>BK12974</t>
  </si>
  <si>
    <t>BK12975</t>
  </si>
  <si>
    <t>BK12976</t>
  </si>
  <si>
    <t>BK12977</t>
  </si>
  <si>
    <t>BK12978</t>
  </si>
  <si>
    <t>BK12979</t>
  </si>
  <si>
    <t>BK12980</t>
  </si>
  <si>
    <t>BK12981</t>
  </si>
  <si>
    <t>BK12982</t>
  </si>
  <si>
    <t>BK12983</t>
  </si>
  <si>
    <t>BK12984</t>
  </si>
  <si>
    <t>BK12985</t>
  </si>
  <si>
    <t>BK12986</t>
  </si>
  <si>
    <t>BK12987</t>
  </si>
  <si>
    <t>BK12988</t>
  </si>
  <si>
    <t>BK12989</t>
  </si>
  <si>
    <t>BK12990</t>
  </si>
  <si>
    <t>BK12991</t>
  </si>
  <si>
    <t>BK12992</t>
  </si>
  <si>
    <t>BK12993</t>
  </si>
  <si>
    <t>BK12994</t>
  </si>
  <si>
    <t>BK12995</t>
  </si>
  <si>
    <t>BK12996</t>
  </si>
  <si>
    <t>BK12997</t>
  </si>
  <si>
    <t>BK12998</t>
  </si>
  <si>
    <t>BK12999</t>
  </si>
  <si>
    <t>BK13000</t>
  </si>
  <si>
    <t>BK13001</t>
  </si>
  <si>
    <t>BK13002</t>
  </si>
  <si>
    <t>BK13003</t>
  </si>
  <si>
    <t>BK13004</t>
  </si>
  <si>
    <t>BK13005</t>
  </si>
  <si>
    <t>BK13006</t>
  </si>
  <si>
    <t>BK13007</t>
  </si>
  <si>
    <t>BK13008</t>
  </si>
  <si>
    <t>BK13009</t>
  </si>
  <si>
    <t>BK13010</t>
  </si>
  <si>
    <t>BK13011</t>
  </si>
  <si>
    <t>BK13012</t>
  </si>
  <si>
    <t>BK13013</t>
  </si>
  <si>
    <t>BK13014</t>
  </si>
  <si>
    <t>BK13015</t>
  </si>
  <si>
    <t>BK13016</t>
  </si>
  <si>
    <t>BK13017</t>
  </si>
  <si>
    <t>BK13018</t>
  </si>
  <si>
    <t>BK13019</t>
  </si>
  <si>
    <t>BK13020</t>
  </si>
  <si>
    <t>BK13021</t>
  </si>
  <si>
    <t>BK13022</t>
  </si>
  <si>
    <t>BK13023</t>
  </si>
  <si>
    <t>BK13024</t>
  </si>
  <si>
    <t>BK13025</t>
  </si>
  <si>
    <t>BK13026</t>
  </si>
  <si>
    <t>BK13027</t>
  </si>
  <si>
    <t>BK13028</t>
  </si>
  <si>
    <t>BK13029</t>
  </si>
  <si>
    <t>BK13030</t>
  </si>
  <si>
    <t>BK13031</t>
  </si>
  <si>
    <t>BK13032</t>
  </si>
  <si>
    <t>BK13033</t>
  </si>
  <si>
    <t>BK13034</t>
  </si>
  <si>
    <t>BK13035</t>
  </si>
  <si>
    <t>BK13036</t>
  </si>
  <si>
    <t>BK13037</t>
  </si>
  <si>
    <t>BK13038</t>
  </si>
  <si>
    <t>BK13039</t>
  </si>
  <si>
    <t>BK13040</t>
  </si>
  <si>
    <t>BK13041</t>
  </si>
  <si>
    <t>BK13042</t>
  </si>
  <si>
    <t>BK13043</t>
  </si>
  <si>
    <t>BK13044</t>
  </si>
  <si>
    <t>BK13045</t>
  </si>
  <si>
    <t>BK13046</t>
  </si>
  <si>
    <t>BK13047</t>
  </si>
  <si>
    <t>BK13048</t>
  </si>
  <si>
    <t>BK13049</t>
  </si>
  <si>
    <t>BK13050</t>
  </si>
  <si>
    <t>BK13051</t>
  </si>
  <si>
    <t>BK13052</t>
  </si>
  <si>
    <t>BK13053</t>
  </si>
  <si>
    <t>BK13054</t>
  </si>
  <si>
    <t>BK13055</t>
  </si>
  <si>
    <t>BK13056</t>
  </si>
  <si>
    <t>BK13057</t>
  </si>
  <si>
    <t>BK13058</t>
  </si>
  <si>
    <t>BK13059</t>
  </si>
  <si>
    <t>BK13060</t>
  </si>
  <si>
    <t>BK13061</t>
  </si>
  <si>
    <t>BK13062</t>
  </si>
  <si>
    <t>BK13063</t>
  </si>
  <si>
    <t>BK13064</t>
  </si>
  <si>
    <t>BK13065</t>
  </si>
  <si>
    <t>BK13066</t>
  </si>
  <si>
    <t>BK13067</t>
  </si>
  <si>
    <t>BK13068</t>
  </si>
  <si>
    <t>BK13069</t>
  </si>
  <si>
    <t>BK13070</t>
  </si>
  <si>
    <t>BK13071</t>
  </si>
  <si>
    <t>BK13072</t>
  </si>
  <si>
    <t>BK13073</t>
  </si>
  <si>
    <t>BK13074</t>
  </si>
  <si>
    <t>BK13075</t>
  </si>
  <si>
    <t>BK13076</t>
  </si>
  <si>
    <t>BK13077</t>
  </si>
  <si>
    <t>BK13078</t>
  </si>
  <si>
    <t>BK13079</t>
  </si>
  <si>
    <t>BK13080</t>
  </si>
  <si>
    <t>BK13081</t>
  </si>
  <si>
    <t>BK13082</t>
  </si>
  <si>
    <t>BK13083</t>
  </si>
  <si>
    <t>BK13084</t>
  </si>
  <si>
    <t>BK13085</t>
  </si>
  <si>
    <t>BK13086</t>
  </si>
  <si>
    <t>BK13087</t>
  </si>
  <si>
    <t>BK13088</t>
  </si>
  <si>
    <t>BK13089</t>
  </si>
  <si>
    <t>BK13090</t>
  </si>
  <si>
    <t>BK13091</t>
  </si>
  <si>
    <t>BK13092</t>
  </si>
  <si>
    <t>BK13093</t>
  </si>
  <si>
    <t>BK13094</t>
  </si>
  <si>
    <t>BK13095</t>
  </si>
  <si>
    <t>BK13096</t>
  </si>
  <si>
    <t>BK13097</t>
  </si>
  <si>
    <t>BK13098</t>
  </si>
  <si>
    <t>BK13099</t>
  </si>
  <si>
    <t>BK13100</t>
  </si>
  <si>
    <t>BK13101</t>
  </si>
  <si>
    <t>BK13102</t>
  </si>
  <si>
    <t>BK13103</t>
  </si>
  <si>
    <t>BK13104</t>
  </si>
  <si>
    <t>BK13105</t>
  </si>
  <si>
    <t>BK13106</t>
  </si>
  <si>
    <t>BK13107</t>
  </si>
  <si>
    <t>BK13108</t>
  </si>
  <si>
    <t>BK13109</t>
  </si>
  <si>
    <t>BK13110</t>
  </si>
  <si>
    <t>BK13111</t>
  </si>
  <si>
    <t>BK13112</t>
  </si>
  <si>
    <t>BK13113</t>
  </si>
  <si>
    <t>BK13114</t>
  </si>
  <si>
    <t>BK13115</t>
  </si>
  <si>
    <t>BK13116</t>
  </si>
  <si>
    <t>BK13117</t>
  </si>
  <si>
    <t>BK13118</t>
  </si>
  <si>
    <t>BK13119</t>
  </si>
  <si>
    <t>BK13120</t>
  </si>
  <si>
    <t>BK13121</t>
  </si>
  <si>
    <t>BK13122</t>
  </si>
  <si>
    <t>BK13123</t>
  </si>
  <si>
    <t>BK13124</t>
  </si>
  <si>
    <t>BK13125</t>
  </si>
  <si>
    <t>BK13126</t>
  </si>
  <si>
    <t>BK13127</t>
  </si>
  <si>
    <t>BK13128</t>
  </si>
  <si>
    <t>BK13129</t>
  </si>
  <si>
    <t>BK13130</t>
  </si>
  <si>
    <t>BK13131</t>
  </si>
  <si>
    <t>BK13132</t>
  </si>
  <si>
    <t>BK13133</t>
  </si>
  <si>
    <t>BK13134</t>
  </si>
  <si>
    <t>BK13135</t>
  </si>
  <si>
    <t>BK13136</t>
  </si>
  <si>
    <t>BK13137</t>
  </si>
  <si>
    <t>BK13138</t>
  </si>
  <si>
    <t>BK13139</t>
  </si>
  <si>
    <t>BK13140</t>
  </si>
  <si>
    <t>BK13141</t>
  </si>
  <si>
    <t>BK13142</t>
  </si>
  <si>
    <t>BK13143</t>
  </si>
  <si>
    <t>BK13144</t>
  </si>
  <si>
    <t>BK13145</t>
  </si>
  <si>
    <t>BK13146</t>
  </si>
  <si>
    <t>BK13147</t>
  </si>
  <si>
    <t>BK13148</t>
  </si>
  <si>
    <t>BK13149</t>
  </si>
  <si>
    <t>BK13150</t>
  </si>
  <si>
    <t>BK13151</t>
  </si>
  <si>
    <t>BK13152</t>
  </si>
  <si>
    <t>BK13153</t>
  </si>
  <si>
    <t>BK13154</t>
  </si>
  <si>
    <t>BK13155</t>
  </si>
  <si>
    <t>BK13156</t>
  </si>
  <si>
    <t>BK13157</t>
  </si>
  <si>
    <t>BK13158</t>
  </si>
  <si>
    <t>BK13159</t>
  </si>
  <si>
    <t>BK13160</t>
  </si>
  <si>
    <t>BK13161</t>
  </si>
  <si>
    <t>BK13162</t>
  </si>
  <si>
    <t>BK13163</t>
  </si>
  <si>
    <t>BK13164</t>
  </si>
  <si>
    <t>BK13165</t>
  </si>
  <si>
    <t>BK13166</t>
  </si>
  <si>
    <t>BK13167</t>
  </si>
  <si>
    <t>BK13168</t>
  </si>
  <si>
    <t>BK13169</t>
  </si>
  <si>
    <t>BK13170</t>
  </si>
  <si>
    <t>BK13171</t>
  </si>
  <si>
    <t>BK13172</t>
  </si>
  <si>
    <t>BK13173</t>
  </si>
  <si>
    <t>BK13174</t>
  </si>
  <si>
    <t>BK13175</t>
  </si>
  <si>
    <t>BK13176</t>
  </si>
  <si>
    <t>BK13177</t>
  </si>
  <si>
    <t>BK13178</t>
  </si>
  <si>
    <t>BK13179</t>
  </si>
  <si>
    <t>BK13180</t>
  </si>
  <si>
    <t>BK13181</t>
  </si>
  <si>
    <t>BK13182</t>
  </si>
  <si>
    <t>BK13183</t>
  </si>
  <si>
    <t>BK13184</t>
  </si>
  <si>
    <t>BK13185</t>
  </si>
  <si>
    <t>BK13186</t>
  </si>
  <si>
    <t>BK13187</t>
  </si>
  <si>
    <t>BK13188</t>
  </si>
  <si>
    <t>BK13189</t>
  </si>
  <si>
    <t>BK13190</t>
  </si>
  <si>
    <t>BK13191</t>
  </si>
  <si>
    <t>BK13192</t>
  </si>
  <si>
    <t>BK13193</t>
  </si>
  <si>
    <t>BK13194</t>
  </si>
  <si>
    <t>BK13195</t>
  </si>
  <si>
    <t>BK13196</t>
  </si>
  <si>
    <t>BK13197</t>
  </si>
  <si>
    <t>BK13198</t>
  </si>
  <si>
    <t>BK13199</t>
  </si>
  <si>
    <t>BK13200</t>
  </si>
  <si>
    <t>BK13201</t>
  </si>
  <si>
    <t>BK13202</t>
  </si>
  <si>
    <t>BK13203</t>
  </si>
  <si>
    <t>BK13204</t>
  </si>
  <si>
    <t>BK13205</t>
  </si>
  <si>
    <t>BK13206</t>
  </si>
  <si>
    <t>BK13207</t>
  </si>
  <si>
    <t>BK13208</t>
  </si>
  <si>
    <t>BK13209</t>
  </si>
  <si>
    <t>BK13210</t>
  </si>
  <si>
    <t>BK13211</t>
  </si>
  <si>
    <t>BK13212</t>
  </si>
  <si>
    <t>BK13213</t>
  </si>
  <si>
    <t>BK13214</t>
  </si>
  <si>
    <t>BK13215</t>
  </si>
  <si>
    <t>BK13216</t>
  </si>
  <si>
    <t>BK13217</t>
  </si>
  <si>
    <t>BK13218</t>
  </si>
  <si>
    <t>BK13219</t>
  </si>
  <si>
    <t>BK13220</t>
  </si>
  <si>
    <t>BK13221</t>
  </si>
  <si>
    <t>BK13222</t>
  </si>
  <si>
    <t>BK13223</t>
  </si>
  <si>
    <t>BK13224</t>
  </si>
  <si>
    <t>BK13225</t>
  </si>
  <si>
    <t>BK13226</t>
  </si>
  <si>
    <t>BK13227</t>
  </si>
  <si>
    <t>BK13228</t>
  </si>
  <si>
    <t>BK13229</t>
  </si>
  <si>
    <t>BK13230</t>
  </si>
  <si>
    <t>BK13231</t>
  </si>
  <si>
    <t>BK13232</t>
  </si>
  <si>
    <t>BK13233</t>
  </si>
  <si>
    <t>BK13234</t>
  </si>
  <si>
    <t>BK13235</t>
  </si>
  <si>
    <t>BK13236</t>
  </si>
  <si>
    <t>BK13237</t>
  </si>
  <si>
    <t>BK13238</t>
  </si>
  <si>
    <t>BK13239</t>
  </si>
  <si>
    <t>BK13240</t>
  </si>
  <si>
    <t>BK13241</t>
  </si>
  <si>
    <t>BK13242</t>
  </si>
  <si>
    <t>BK13243</t>
  </si>
  <si>
    <t>BK13244</t>
  </si>
  <si>
    <t>BK13245</t>
  </si>
  <si>
    <t>BK13246</t>
  </si>
  <si>
    <t>BK13247</t>
  </si>
  <si>
    <t>BK13248</t>
  </si>
  <si>
    <t>BK13249</t>
  </si>
  <si>
    <t>BK13250</t>
  </si>
  <si>
    <t>BK13251</t>
  </si>
  <si>
    <t>BK13252</t>
  </si>
  <si>
    <t>BK13253</t>
  </si>
  <si>
    <t>BK13254</t>
  </si>
  <si>
    <t>BK13255</t>
  </si>
  <si>
    <t>BK13256</t>
  </si>
  <si>
    <t>BK13257</t>
  </si>
  <si>
    <t>BK13258</t>
  </si>
  <si>
    <t>BK13259</t>
  </si>
  <si>
    <t>BK13260</t>
  </si>
  <si>
    <t>BK13261</t>
  </si>
  <si>
    <t>BK13262</t>
  </si>
  <si>
    <t>BK13263</t>
  </si>
  <si>
    <t>BK13264</t>
  </si>
  <si>
    <t>BK13265</t>
  </si>
  <si>
    <t>BK13266</t>
  </si>
  <si>
    <t>BK13267</t>
  </si>
  <si>
    <t>BK13268</t>
  </si>
  <si>
    <t>BK13269</t>
  </si>
  <si>
    <t>BK13270</t>
  </si>
  <si>
    <t>BK13271</t>
  </si>
  <si>
    <t>BK13272</t>
  </si>
  <si>
    <t>BK13273</t>
  </si>
  <si>
    <t>BK13274</t>
  </si>
  <si>
    <t>BK13275</t>
  </si>
  <si>
    <t>BK13276</t>
  </si>
  <si>
    <t>BK13277</t>
  </si>
  <si>
    <t>BK13278</t>
  </si>
  <si>
    <t>BK13279</t>
  </si>
  <si>
    <t>BK13280</t>
  </si>
  <si>
    <t>BK13281</t>
  </si>
  <si>
    <t>BK13282</t>
  </si>
  <si>
    <t>BK13283</t>
  </si>
  <si>
    <t>BK13284</t>
  </si>
  <si>
    <t>BK13285</t>
  </si>
  <si>
    <t>BK13286</t>
  </si>
  <si>
    <t>BK13287</t>
  </si>
  <si>
    <t>BK13288</t>
  </si>
  <si>
    <t>BK13289</t>
  </si>
  <si>
    <t>BK13290</t>
  </si>
  <si>
    <t>BK13291</t>
  </si>
  <si>
    <t>BK13292</t>
  </si>
  <si>
    <t>BK13293</t>
  </si>
  <si>
    <t>BK13294</t>
  </si>
  <si>
    <t>BK13295</t>
  </si>
  <si>
    <t>BK13296</t>
  </si>
  <si>
    <t>BK13297</t>
  </si>
  <si>
    <t>BK13298</t>
  </si>
  <si>
    <t>BK13299</t>
  </si>
  <si>
    <t>BK13300</t>
  </si>
  <si>
    <t>BK13301</t>
  </si>
  <si>
    <t>BK13302</t>
  </si>
  <si>
    <t>BK13303</t>
  </si>
  <si>
    <t>BK13304</t>
  </si>
  <si>
    <t>BK13305</t>
  </si>
  <si>
    <t>BK13306</t>
  </si>
  <si>
    <t>BK13307</t>
  </si>
  <si>
    <t>BK13308</t>
  </si>
  <si>
    <t>BK13309</t>
  </si>
  <si>
    <t>BK13310</t>
  </si>
  <si>
    <t>BK13311</t>
  </si>
  <si>
    <t>BK13312</t>
  </si>
  <si>
    <t>BK13313</t>
  </si>
  <si>
    <t>BK13314</t>
  </si>
  <si>
    <t>BK13315</t>
  </si>
  <si>
    <t>BK13316</t>
  </si>
  <si>
    <t>BK13317</t>
  </si>
  <si>
    <t>BK13318</t>
  </si>
  <si>
    <t>BK13319</t>
  </si>
  <si>
    <t>BK13320</t>
  </si>
  <si>
    <t>BK13321</t>
  </si>
  <si>
    <t>BK13322</t>
  </si>
  <si>
    <t>BK13323</t>
  </si>
  <si>
    <t>BK13324</t>
  </si>
  <si>
    <t>BK13325</t>
  </si>
  <si>
    <t>BK13326</t>
  </si>
  <si>
    <t>BK13327</t>
  </si>
  <si>
    <t>BK13328</t>
  </si>
  <si>
    <t>BK13329</t>
  </si>
  <si>
    <t>BK13330</t>
  </si>
  <si>
    <t>BK13331</t>
  </si>
  <si>
    <t>BK13332</t>
  </si>
  <si>
    <t>BK13333</t>
  </si>
  <si>
    <t>BK13334</t>
  </si>
  <si>
    <t>BK13335</t>
  </si>
  <si>
    <t>BK13336</t>
  </si>
  <si>
    <t>BK13337</t>
  </si>
  <si>
    <t>BK13338</t>
  </si>
  <si>
    <t>BK13339</t>
  </si>
  <si>
    <t>BK13340</t>
  </si>
  <si>
    <t>BK13341</t>
  </si>
  <si>
    <t>BK13342</t>
  </si>
  <si>
    <t>BK13343</t>
  </si>
  <si>
    <t>BK13344</t>
  </si>
  <si>
    <t>BK13345</t>
  </si>
  <si>
    <t>BK13346</t>
  </si>
  <si>
    <t>BK13347</t>
  </si>
  <si>
    <t>BK13348</t>
  </si>
  <si>
    <t>BK13349</t>
  </si>
  <si>
    <t>BK13350</t>
  </si>
  <si>
    <t>BK13351</t>
  </si>
  <si>
    <t>BK13352</t>
  </si>
  <si>
    <t>BK13353</t>
  </si>
  <si>
    <t>BK13354</t>
  </si>
  <si>
    <t>BK13355</t>
  </si>
  <si>
    <t>BK13356</t>
  </si>
  <si>
    <t>BK13357</t>
  </si>
  <si>
    <t>BK13358</t>
  </si>
  <si>
    <t>BK13359</t>
  </si>
  <si>
    <t>BK13360</t>
  </si>
  <si>
    <t>BK13361</t>
  </si>
  <si>
    <t>BK13362</t>
  </si>
  <si>
    <t>BK13363</t>
  </si>
  <si>
    <t>BK13364</t>
  </si>
  <si>
    <t>BK13365</t>
  </si>
  <si>
    <t>BK13366</t>
  </si>
  <si>
    <t>BK13367</t>
  </si>
  <si>
    <t>BK13368</t>
  </si>
  <si>
    <t>BK13369</t>
  </si>
  <si>
    <t>BK13370</t>
  </si>
  <si>
    <t>BK13371</t>
  </si>
  <si>
    <t>BK13372</t>
  </si>
  <si>
    <t>BK13373</t>
  </si>
  <si>
    <t>BK13374</t>
  </si>
  <si>
    <t>BK13375</t>
  </si>
  <si>
    <t>BK13376</t>
  </si>
  <si>
    <t>BK13377</t>
  </si>
  <si>
    <t>BK13378</t>
  </si>
  <si>
    <t>BK13379</t>
  </si>
  <si>
    <t>BK13380</t>
  </si>
  <si>
    <t>BK13381</t>
  </si>
  <si>
    <t>BK13382</t>
  </si>
  <si>
    <t>BK13383</t>
  </si>
  <si>
    <t>BK13384</t>
  </si>
  <si>
    <t>BK13385</t>
  </si>
  <si>
    <t>BK13386</t>
  </si>
  <si>
    <t>BK13387</t>
  </si>
  <si>
    <t>BK13388</t>
  </si>
  <si>
    <t>BK13389</t>
  </si>
  <si>
    <t>BK13390</t>
  </si>
  <si>
    <t>BK13391</t>
  </si>
  <si>
    <t>BK13392</t>
  </si>
  <si>
    <t>BK13393</t>
  </si>
  <si>
    <t>BK13394</t>
  </si>
  <si>
    <t>BK13395</t>
  </si>
  <si>
    <t>BK13396</t>
  </si>
  <si>
    <t>BK13397</t>
  </si>
  <si>
    <t>BK13398</t>
  </si>
  <si>
    <t>BK13399</t>
  </si>
  <si>
    <t>BK13400</t>
  </si>
  <si>
    <t>BK13401</t>
  </si>
  <si>
    <t>BK13402</t>
  </si>
  <si>
    <t>BK13403</t>
  </si>
  <si>
    <t>BK13404</t>
  </si>
  <si>
    <t>BK13405</t>
  </si>
  <si>
    <t>BK13406</t>
  </si>
  <si>
    <t>BK13407</t>
  </si>
  <si>
    <t>BK13408</t>
  </si>
  <si>
    <t>BK13409</t>
  </si>
  <si>
    <t>BK13410</t>
  </si>
  <si>
    <t>BK13411</t>
  </si>
  <si>
    <t>BK13412</t>
  </si>
  <si>
    <t>BK13413</t>
  </si>
  <si>
    <t>BK13414</t>
  </si>
  <si>
    <t>BK13415</t>
  </si>
  <si>
    <t>BK13416</t>
  </si>
  <si>
    <t>BK13417</t>
  </si>
  <si>
    <t>BK13418</t>
  </si>
  <si>
    <t>BK13419</t>
  </si>
  <si>
    <t>BK13420</t>
  </si>
  <si>
    <t>BK13421</t>
  </si>
  <si>
    <t>BK13422</t>
  </si>
  <si>
    <t>BK13423</t>
  </si>
  <si>
    <t>BK13424</t>
  </si>
  <si>
    <t>BK13425</t>
  </si>
  <si>
    <t>BK13426</t>
  </si>
  <si>
    <t>BK13427</t>
  </si>
  <si>
    <t>BK13428</t>
  </si>
  <si>
    <t>BK13429</t>
  </si>
  <si>
    <t>BK13430</t>
  </si>
  <si>
    <t>BK13431</t>
  </si>
  <si>
    <t>BK13432</t>
  </si>
  <si>
    <t>BK13433</t>
  </si>
  <si>
    <t>BK13434</t>
  </si>
  <si>
    <t>BK13435</t>
  </si>
  <si>
    <t>BK13436</t>
  </si>
  <si>
    <t>BK13437</t>
  </si>
  <si>
    <t>BK13438</t>
  </si>
  <si>
    <t>BK13439</t>
  </si>
  <si>
    <t>BK13440</t>
  </si>
  <si>
    <t>BK13441</t>
  </si>
  <si>
    <t>BK13442</t>
  </si>
  <si>
    <t>BK13443</t>
  </si>
  <si>
    <t>BK13444</t>
  </si>
  <si>
    <t>BK13445</t>
  </si>
  <si>
    <t>BK13446</t>
  </si>
  <si>
    <t>BK13447</t>
  </si>
  <si>
    <t>BK13448</t>
  </si>
  <si>
    <t>BK13449</t>
  </si>
  <si>
    <t>BK13450</t>
  </si>
  <si>
    <t>BK13451</t>
  </si>
  <si>
    <t>BK13452</t>
  </si>
  <si>
    <t>BK13453</t>
  </si>
  <si>
    <t>BK13454</t>
  </si>
  <si>
    <t>BK13455</t>
  </si>
  <si>
    <t>BK13456</t>
  </si>
  <si>
    <t>BK13457</t>
  </si>
  <si>
    <t>BK13458</t>
  </si>
  <si>
    <t>BK13459</t>
  </si>
  <si>
    <t>BK13460</t>
  </si>
  <si>
    <t>BK13461</t>
  </si>
  <si>
    <t>BK13462</t>
  </si>
  <si>
    <t>BK13463</t>
  </si>
  <si>
    <t>BK13464</t>
  </si>
  <si>
    <t>BK13465</t>
  </si>
  <si>
    <t>BK13466</t>
  </si>
  <si>
    <t>BK13467</t>
  </si>
  <si>
    <t>BK13468</t>
  </si>
  <si>
    <t>BK13469</t>
  </si>
  <si>
    <t>BK13470</t>
  </si>
  <si>
    <t>BK13471</t>
  </si>
  <si>
    <t>BK13472</t>
  </si>
  <si>
    <t>BK13473</t>
  </si>
  <si>
    <t>BK13474</t>
  </si>
  <si>
    <t>BK13475</t>
  </si>
  <si>
    <t>BK13476</t>
  </si>
  <si>
    <t>BK13477</t>
  </si>
  <si>
    <t>BK13478</t>
  </si>
  <si>
    <t>BK13479</t>
  </si>
  <si>
    <t>BK13480</t>
  </si>
  <si>
    <t>BK13481</t>
  </si>
  <si>
    <t>BK13482</t>
  </si>
  <si>
    <t>BK13483</t>
  </si>
  <si>
    <t>BK13484</t>
  </si>
  <si>
    <t>BK13485</t>
  </si>
  <si>
    <t>BK13486</t>
  </si>
  <si>
    <t>BK13487</t>
  </si>
  <si>
    <t>BK13488</t>
  </si>
  <si>
    <t>BK13489</t>
  </si>
  <si>
    <t>BK13490</t>
  </si>
  <si>
    <t>BK13491</t>
  </si>
  <si>
    <t>BK13492</t>
  </si>
  <si>
    <t>BK13493</t>
  </si>
  <si>
    <t>BK13494</t>
  </si>
  <si>
    <t>BK13495</t>
  </si>
  <si>
    <t>BK13496</t>
  </si>
  <si>
    <t>BK13497</t>
  </si>
  <si>
    <t>BK13498</t>
  </si>
  <si>
    <t>BK13499</t>
  </si>
  <si>
    <t>BK13500</t>
  </si>
  <si>
    <t>BK13501</t>
  </si>
  <si>
    <t>BK13502</t>
  </si>
  <si>
    <t>BK13503</t>
  </si>
  <si>
    <t>BK13504</t>
  </si>
  <si>
    <t>BK13505</t>
  </si>
  <si>
    <t>BK13506</t>
  </si>
  <si>
    <t>BK13507</t>
  </si>
  <si>
    <t>BK13508</t>
  </si>
  <si>
    <t>BK13509</t>
  </si>
  <si>
    <t>BK13510</t>
  </si>
  <si>
    <t>BK13511</t>
  </si>
  <si>
    <t>BK13512</t>
  </si>
  <si>
    <t>BK13513</t>
  </si>
  <si>
    <t>BK13514</t>
  </si>
  <si>
    <t>BK13515</t>
  </si>
  <si>
    <t>BK13516</t>
  </si>
  <si>
    <t>BK13517</t>
  </si>
  <si>
    <t>BK13518</t>
  </si>
  <si>
    <t>BK13519</t>
  </si>
  <si>
    <t>BK13520</t>
  </si>
  <si>
    <t>BK13521</t>
  </si>
  <si>
    <t>BK13522</t>
  </si>
  <si>
    <t>BK13523</t>
  </si>
  <si>
    <t>BK13524</t>
  </si>
  <si>
    <t>BK13525</t>
  </si>
  <si>
    <t>BK13526</t>
  </si>
  <si>
    <t>BK13527</t>
  </si>
  <si>
    <t>BK13528</t>
  </si>
  <si>
    <t>BK13529</t>
  </si>
  <si>
    <t>BK13530</t>
  </si>
  <si>
    <t>BK13531</t>
  </si>
  <si>
    <t>BK13532</t>
  </si>
  <si>
    <t>BK13533</t>
  </si>
  <si>
    <t>BK13534</t>
  </si>
  <si>
    <t>BK13535</t>
  </si>
  <si>
    <t>BK13536</t>
  </si>
  <si>
    <t>BK13537</t>
  </si>
  <si>
    <t>BK13538</t>
  </si>
  <si>
    <t>BK13539</t>
  </si>
  <si>
    <t>BK13540</t>
  </si>
  <si>
    <t>BK13541</t>
  </si>
  <si>
    <t>BK13542</t>
  </si>
  <si>
    <t>BK13543</t>
  </si>
  <si>
    <t>BK13544</t>
  </si>
  <si>
    <t>BK13545</t>
  </si>
  <si>
    <t>BK13546</t>
  </si>
  <si>
    <t>BK13547</t>
  </si>
  <si>
    <t>BK13548</t>
  </si>
  <si>
    <t>BK13549</t>
  </si>
  <si>
    <t>BK13550</t>
  </si>
  <si>
    <t>BK13551</t>
  </si>
  <si>
    <t>BK13552</t>
  </si>
  <si>
    <t>BK13553</t>
  </si>
  <si>
    <t>BK13554</t>
  </si>
  <si>
    <t>BK13555</t>
  </si>
  <si>
    <t>BK13556</t>
  </si>
  <si>
    <t>BK13557</t>
  </si>
  <si>
    <t>BK13558</t>
  </si>
  <si>
    <t>BK13559</t>
  </si>
  <si>
    <t>BK13560</t>
  </si>
  <si>
    <t>BK13561</t>
  </si>
  <si>
    <t>BK13562</t>
  </si>
  <si>
    <t>BK13563</t>
  </si>
  <si>
    <t>BK13564</t>
  </si>
  <si>
    <t>BK13565</t>
  </si>
  <si>
    <t>BK13566</t>
  </si>
  <si>
    <t>BK13567</t>
  </si>
  <si>
    <t>BK13568</t>
  </si>
  <si>
    <t>BK13569</t>
  </si>
  <si>
    <t>BK13570</t>
  </si>
  <si>
    <t>BK13571</t>
  </si>
  <si>
    <t>BK13572</t>
  </si>
  <si>
    <t>BK13573</t>
  </si>
  <si>
    <t>BK13574</t>
  </si>
  <si>
    <t>BK13575</t>
  </si>
  <si>
    <t>BK13576</t>
  </si>
  <si>
    <t>BK13577</t>
  </si>
  <si>
    <t>BK13578</t>
  </si>
  <si>
    <t>BK13579</t>
  </si>
  <si>
    <t>BK13580</t>
  </si>
  <si>
    <t>BK13581</t>
  </si>
  <si>
    <t>BK13582</t>
  </si>
  <si>
    <t>BK13583</t>
  </si>
  <si>
    <t>BK13584</t>
  </si>
  <si>
    <t>BK13585</t>
  </si>
  <si>
    <t>BK13586</t>
  </si>
  <si>
    <t>BK13587</t>
  </si>
  <si>
    <t>BK13588</t>
  </si>
  <si>
    <t>BK13589</t>
  </si>
  <si>
    <t>BK13590</t>
  </si>
  <si>
    <t>BK13591</t>
  </si>
  <si>
    <t>BK13592</t>
  </si>
  <si>
    <t>BK13593</t>
  </si>
  <si>
    <t>BK13594</t>
  </si>
  <si>
    <t>BK13595</t>
  </si>
  <si>
    <t>BK13596</t>
  </si>
  <si>
    <t>BK13597</t>
  </si>
  <si>
    <t>BK13598</t>
  </si>
  <si>
    <t>BK13599</t>
  </si>
  <si>
    <t>BK13600</t>
  </si>
  <si>
    <t>BK13601</t>
  </si>
  <si>
    <t>BK13602</t>
  </si>
  <si>
    <t>BK13603</t>
  </si>
  <si>
    <t>BK13604</t>
  </si>
  <si>
    <t>BK13605</t>
  </si>
  <si>
    <t>BK13606</t>
  </si>
  <si>
    <t>BK13607</t>
  </si>
  <si>
    <t>BK13608</t>
  </si>
  <si>
    <t>BK13609</t>
  </si>
  <si>
    <t>BK13610</t>
  </si>
  <si>
    <t>BK13611</t>
  </si>
  <si>
    <t>BK13612</t>
  </si>
  <si>
    <t>BK13613</t>
  </si>
  <si>
    <t>BK13614</t>
  </si>
  <si>
    <t>BK13615</t>
  </si>
  <si>
    <t>BK13616</t>
  </si>
  <si>
    <t>BK13617</t>
  </si>
  <si>
    <t>BK13618</t>
  </si>
  <si>
    <t>BK13619</t>
  </si>
  <si>
    <t>BK13620</t>
  </si>
  <si>
    <t>BK13621</t>
  </si>
  <si>
    <t>BK13622</t>
  </si>
  <si>
    <t>BK13623</t>
  </si>
  <si>
    <t>BK13624</t>
  </si>
  <si>
    <t>BK13625</t>
  </si>
  <si>
    <t>BK13626</t>
  </si>
  <si>
    <t>BK13627</t>
  </si>
  <si>
    <t>BK13628</t>
  </si>
  <si>
    <t>BK13629</t>
  </si>
  <si>
    <t>BK13630</t>
  </si>
  <si>
    <t>BK13631</t>
  </si>
  <si>
    <t>BK13632</t>
  </si>
  <si>
    <t>BK13633</t>
  </si>
  <si>
    <t>BK13634</t>
  </si>
  <si>
    <t>BK13635</t>
  </si>
  <si>
    <t>BK13636</t>
  </si>
  <si>
    <t>BK13637</t>
  </si>
  <si>
    <t>BK13638</t>
  </si>
  <si>
    <t>BK13639</t>
  </si>
  <si>
    <t>BK13640</t>
  </si>
  <si>
    <t>BK13641</t>
  </si>
  <si>
    <t>BK13642</t>
  </si>
  <si>
    <t>BK13643</t>
  </si>
  <si>
    <t>BK13644</t>
  </si>
  <si>
    <t>BK13645</t>
  </si>
  <si>
    <t>BK13646</t>
  </si>
  <si>
    <t>BK13647</t>
  </si>
  <si>
    <t>BK13648</t>
  </si>
  <si>
    <t>BK13649</t>
  </si>
  <si>
    <t>BK13650</t>
  </si>
  <si>
    <t>BK13651</t>
  </si>
  <si>
    <t>BK13652</t>
  </si>
  <si>
    <t>BK13653</t>
  </si>
  <si>
    <t>BK13654</t>
  </si>
  <si>
    <t>BK13655</t>
  </si>
  <si>
    <t>BK13656</t>
  </si>
  <si>
    <t>BK13657</t>
  </si>
  <si>
    <t>BK13658</t>
  </si>
  <si>
    <t>BK13659</t>
  </si>
  <si>
    <t>BK13660</t>
  </si>
  <si>
    <t>BK13661</t>
  </si>
  <si>
    <t>BK13662</t>
  </si>
  <si>
    <t>BK13663</t>
  </si>
  <si>
    <t>BK13664</t>
  </si>
  <si>
    <t>BK13665</t>
  </si>
  <si>
    <t>BK13666</t>
  </si>
  <si>
    <t>BK13667</t>
  </si>
  <si>
    <t>BK13668</t>
  </si>
  <si>
    <t>BK13669</t>
  </si>
  <si>
    <t>BK13670</t>
  </si>
  <si>
    <t>BK13671</t>
  </si>
  <si>
    <t>BK13672</t>
  </si>
  <si>
    <t>BK13673</t>
  </si>
  <si>
    <t>BK13674</t>
  </si>
  <si>
    <t>BK13675</t>
  </si>
  <si>
    <t>BK13676</t>
  </si>
  <si>
    <t>BK13677</t>
  </si>
  <si>
    <t>BK13678</t>
  </si>
  <si>
    <t>BK13679</t>
  </si>
  <si>
    <t>BK13680</t>
  </si>
  <si>
    <t>BK13681</t>
  </si>
  <si>
    <t>BK13682</t>
  </si>
  <si>
    <t>BK13683</t>
  </si>
  <si>
    <t>BK13684</t>
  </si>
  <si>
    <t>BK13685</t>
  </si>
  <si>
    <t>BK13686</t>
  </si>
  <si>
    <t>BK13687</t>
  </si>
  <si>
    <t>BK13688</t>
  </si>
  <si>
    <t>BK13689</t>
  </si>
  <si>
    <t>BK13690</t>
  </si>
  <si>
    <t>BK13691</t>
  </si>
  <si>
    <t>BK13692</t>
  </si>
  <si>
    <t>BK13693</t>
  </si>
  <si>
    <t>BK13694</t>
  </si>
  <si>
    <t>BK13695</t>
  </si>
  <si>
    <t>BK13696</t>
  </si>
  <si>
    <t>BK13697</t>
  </si>
  <si>
    <t>BK13698</t>
  </si>
  <si>
    <t>BK13699</t>
  </si>
  <si>
    <t>BK13700</t>
  </si>
  <si>
    <t>BK13701</t>
  </si>
  <si>
    <t>BK13702</t>
  </si>
  <si>
    <t>BK13703</t>
  </si>
  <si>
    <t>BK13704</t>
  </si>
  <si>
    <t>BK13705</t>
  </si>
  <si>
    <t>BK13706</t>
  </si>
  <si>
    <t>BK13707</t>
  </si>
  <si>
    <t>BK13708</t>
  </si>
  <si>
    <t>BK13709</t>
  </si>
  <si>
    <t>BK13710</t>
  </si>
  <si>
    <t>BK13711</t>
  </si>
  <si>
    <t>BK13712</t>
  </si>
  <si>
    <t>BK13713</t>
  </si>
  <si>
    <t>BK13714</t>
  </si>
  <si>
    <t>BK13715</t>
  </si>
  <si>
    <t>BK13716</t>
  </si>
  <si>
    <t>BK13717</t>
  </si>
  <si>
    <t>BK13718</t>
  </si>
  <si>
    <t>BK13719</t>
  </si>
  <si>
    <t>BK13720</t>
  </si>
  <si>
    <t>BK13721</t>
  </si>
  <si>
    <t>BK13722</t>
  </si>
  <si>
    <t>BK13723</t>
  </si>
  <si>
    <t>BK13724</t>
  </si>
  <si>
    <t>BK13725</t>
  </si>
  <si>
    <t>BK13726</t>
  </si>
  <si>
    <t>BK13727</t>
  </si>
  <si>
    <t>BK13728</t>
  </si>
  <si>
    <t>BK13729</t>
  </si>
  <si>
    <t>BK13730</t>
  </si>
  <si>
    <t>BK13731</t>
  </si>
  <si>
    <t>BK13732</t>
  </si>
  <si>
    <t>BK13733</t>
  </si>
  <si>
    <t>BK13734</t>
  </si>
  <si>
    <t>BK13735</t>
  </si>
  <si>
    <t>BK13736</t>
  </si>
  <si>
    <t>BK13737</t>
  </si>
  <si>
    <t>BK13738</t>
  </si>
  <si>
    <t>BK13739</t>
  </si>
  <si>
    <t>BK13740</t>
  </si>
  <si>
    <t>BK13741</t>
  </si>
  <si>
    <t>BK13742</t>
  </si>
  <si>
    <t>BK13743</t>
  </si>
  <si>
    <t>BK13744</t>
  </si>
  <si>
    <t>BK13745</t>
  </si>
  <si>
    <t>BK13746</t>
  </si>
  <si>
    <t>BK13747</t>
  </si>
  <si>
    <t>BK13748</t>
  </si>
  <si>
    <t>BK13749</t>
  </si>
  <si>
    <t>BK13750</t>
  </si>
  <si>
    <t>BK13751</t>
  </si>
  <si>
    <t>BK13752</t>
  </si>
  <si>
    <t>BK13753</t>
  </si>
  <si>
    <t>BK13754</t>
  </si>
  <si>
    <t>BK13755</t>
  </si>
  <si>
    <t>BK13756</t>
  </si>
  <si>
    <t>BK13757</t>
  </si>
  <si>
    <t>BK13758</t>
  </si>
  <si>
    <t>BK13759</t>
  </si>
  <si>
    <t>BK13760</t>
  </si>
  <si>
    <t>BK13761</t>
  </si>
  <si>
    <t>BK13762</t>
  </si>
  <si>
    <t>BK13763</t>
  </si>
  <si>
    <t>BK13764</t>
  </si>
  <si>
    <t>BK13765</t>
  </si>
  <si>
    <t>BK13766</t>
  </si>
  <si>
    <t>BK13767</t>
  </si>
  <si>
    <t>BK13768</t>
  </si>
  <si>
    <t>BK13769</t>
  </si>
  <si>
    <t>BK13770</t>
  </si>
  <si>
    <t>BK13771</t>
  </si>
  <si>
    <t>BK13772</t>
  </si>
  <si>
    <t>BK13773</t>
  </si>
  <si>
    <t>BK13774</t>
  </si>
  <si>
    <t>BK13775</t>
  </si>
  <si>
    <t>BK13776</t>
  </si>
  <si>
    <t>BK13777</t>
  </si>
  <si>
    <t>BK13778</t>
  </si>
  <si>
    <t>BK13779</t>
  </si>
  <si>
    <t>BK13780</t>
  </si>
  <si>
    <t>BK13781</t>
  </si>
  <si>
    <t>BK13782</t>
  </si>
  <si>
    <t>BK13783</t>
  </si>
  <si>
    <t>BK13784</t>
  </si>
  <si>
    <t>BK13785</t>
  </si>
  <si>
    <t>BK13786</t>
  </si>
  <si>
    <t>BK13787</t>
  </si>
  <si>
    <t>BK13788</t>
  </si>
  <si>
    <t>BK13789</t>
  </si>
  <si>
    <t>BK13790</t>
  </si>
  <si>
    <t>BK13791</t>
  </si>
  <si>
    <t>BK13792</t>
  </si>
  <si>
    <t>BK13793</t>
  </si>
  <si>
    <t>BK13794</t>
  </si>
  <si>
    <t>BK13795</t>
  </si>
  <si>
    <t>BK13796</t>
  </si>
  <si>
    <t>BK13797</t>
  </si>
  <si>
    <t>BK13798</t>
  </si>
  <si>
    <t>BK13799</t>
  </si>
  <si>
    <t>BK13800</t>
  </si>
  <si>
    <t>BK13801</t>
  </si>
  <si>
    <t>BK13802</t>
  </si>
  <si>
    <t>BK13803</t>
  </si>
  <si>
    <t>BK13804</t>
  </si>
  <si>
    <t>BK13805</t>
  </si>
  <si>
    <t>BK13806</t>
  </si>
  <si>
    <t>BK13807</t>
  </si>
  <si>
    <t>BK13808</t>
  </si>
  <si>
    <t>BK13809</t>
  </si>
  <si>
    <t>BK13810</t>
  </si>
  <si>
    <t>BK13811</t>
  </si>
  <si>
    <t>BK13812</t>
  </si>
  <si>
    <t>BK13813</t>
  </si>
  <si>
    <t>BK13814</t>
  </si>
  <si>
    <t>BK13815</t>
  </si>
  <si>
    <t>BK13816</t>
  </si>
  <si>
    <t>BK13817</t>
  </si>
  <si>
    <t>BK13818</t>
  </si>
  <si>
    <t>BK13819</t>
  </si>
  <si>
    <t>BK13820</t>
  </si>
  <si>
    <t>BK13821</t>
  </si>
  <si>
    <t>BK13822</t>
  </si>
  <si>
    <t>BK13823</t>
  </si>
  <si>
    <t>BK13824</t>
  </si>
  <si>
    <t>BK13825</t>
  </si>
  <si>
    <t>BK13826</t>
  </si>
  <si>
    <t>BK13827</t>
  </si>
  <si>
    <t>BK13828</t>
  </si>
  <si>
    <t>BK13829</t>
  </si>
  <si>
    <t>BK13830</t>
  </si>
  <si>
    <t>BK13831</t>
  </si>
  <si>
    <t>BK13832</t>
  </si>
  <si>
    <t>BK13833</t>
  </si>
  <si>
    <t>BK13834</t>
  </si>
  <si>
    <t>BK13835</t>
  </si>
  <si>
    <t>BK13836</t>
  </si>
  <si>
    <t>BK13837</t>
  </si>
  <si>
    <t>BK13838</t>
  </si>
  <si>
    <t>BK13839</t>
  </si>
  <si>
    <t>BK13840</t>
  </si>
  <si>
    <t>BK13841</t>
  </si>
  <si>
    <t>BK13842</t>
  </si>
  <si>
    <t>BK13843</t>
  </si>
  <si>
    <t>BK13844</t>
  </si>
  <si>
    <t>BK13845</t>
  </si>
  <si>
    <t>BK13846</t>
  </si>
  <si>
    <t>BK13847</t>
  </si>
  <si>
    <t>BK13848</t>
  </si>
  <si>
    <t>BK13849</t>
  </si>
  <si>
    <t>BK13850</t>
  </si>
  <si>
    <t>BK13851</t>
  </si>
  <si>
    <t>BK13852</t>
  </si>
  <si>
    <t>BK13853</t>
  </si>
  <si>
    <t>BK13854</t>
  </si>
  <si>
    <t>BK13855</t>
  </si>
  <si>
    <t>BK13856</t>
  </si>
  <si>
    <t>BK13857</t>
  </si>
  <si>
    <t>BK13858</t>
  </si>
  <si>
    <t>BK13859</t>
  </si>
  <si>
    <t>BK13860</t>
  </si>
  <si>
    <t>BK13861</t>
  </si>
  <si>
    <t>BK13862</t>
  </si>
  <si>
    <t>BK13863</t>
  </si>
  <si>
    <t>BK13864</t>
  </si>
  <si>
    <t>BK13865</t>
  </si>
  <si>
    <t>BK13866</t>
  </si>
  <si>
    <t>BK13867</t>
  </si>
  <si>
    <t>BK13868</t>
  </si>
  <si>
    <t>BK13869</t>
  </si>
  <si>
    <t>BK13870</t>
  </si>
  <si>
    <t>BK13871</t>
  </si>
  <si>
    <t>BK13872</t>
  </si>
  <si>
    <t>BK13873</t>
  </si>
  <si>
    <t>BK13874</t>
  </si>
  <si>
    <t>BK13875</t>
  </si>
  <si>
    <t>BK13876</t>
  </si>
  <si>
    <t>BK13877</t>
  </si>
  <si>
    <t>BK13878</t>
  </si>
  <si>
    <t>BK13879</t>
  </si>
  <si>
    <t>BK13880</t>
  </si>
  <si>
    <t>BK13881</t>
  </si>
  <si>
    <t>BK13882</t>
  </si>
  <si>
    <t>BK13883</t>
  </si>
  <si>
    <t>BK13884</t>
  </si>
  <si>
    <t>BK13885</t>
  </si>
  <si>
    <t>BK13886</t>
  </si>
  <si>
    <t>BK13887</t>
  </si>
  <si>
    <t>BK13888</t>
  </si>
  <si>
    <t>BK13889</t>
  </si>
  <si>
    <t>BK13890</t>
  </si>
  <si>
    <t>BK13891</t>
  </si>
  <si>
    <t>BK13892</t>
  </si>
  <si>
    <t>BK13893</t>
  </si>
  <si>
    <t>BK13894</t>
  </si>
  <si>
    <t>BK13895</t>
  </si>
  <si>
    <t>BK13896</t>
  </si>
  <si>
    <t>BK13897</t>
  </si>
  <si>
    <t>BK13898</t>
  </si>
  <si>
    <t>BK13899</t>
  </si>
  <si>
    <t>BK13900</t>
  </si>
  <si>
    <t>BK13901</t>
  </si>
  <si>
    <t>BK13902</t>
  </si>
  <si>
    <t>BK13903</t>
  </si>
  <si>
    <t>BK13904</t>
  </si>
  <si>
    <t>BK13905</t>
  </si>
  <si>
    <t>BK13906</t>
  </si>
  <si>
    <t>BK13907</t>
  </si>
  <si>
    <t>BK13908</t>
  </si>
  <si>
    <t>BK13909</t>
  </si>
  <si>
    <t>BK13910</t>
  </si>
  <si>
    <t>BK13911</t>
  </si>
  <si>
    <t>BK13912</t>
  </si>
  <si>
    <t>BK13913</t>
  </si>
  <si>
    <t>BK13914</t>
  </si>
  <si>
    <t>BK13915</t>
  </si>
  <si>
    <t>BK13916</t>
  </si>
  <si>
    <t>BK13917</t>
  </si>
  <si>
    <t>BK13918</t>
  </si>
  <si>
    <t>BK13919</t>
  </si>
  <si>
    <t>BK13920</t>
  </si>
  <si>
    <t>BK13921</t>
  </si>
  <si>
    <t>BK13922</t>
  </si>
  <si>
    <t>BK13923</t>
  </si>
  <si>
    <t>BK13924</t>
  </si>
  <si>
    <t>BK13925</t>
  </si>
  <si>
    <t>BK13926</t>
  </si>
  <si>
    <t>BK13927</t>
  </si>
  <si>
    <t>BK13928</t>
  </si>
  <si>
    <t>BK13929</t>
  </si>
  <si>
    <t>BK13930</t>
  </si>
  <si>
    <t>BK13931</t>
  </si>
  <si>
    <t>BK13932</t>
  </si>
  <si>
    <t>BK13933</t>
  </si>
  <si>
    <t>BK13934</t>
  </si>
  <si>
    <t>BK13935</t>
  </si>
  <si>
    <t>BK13936</t>
  </si>
  <si>
    <t>BK13937</t>
  </si>
  <si>
    <t>BK13938</t>
  </si>
  <si>
    <t>BK13939</t>
  </si>
  <si>
    <t>BK13940</t>
  </si>
  <si>
    <t>BK13941</t>
  </si>
  <si>
    <t>BK13942</t>
  </si>
  <si>
    <t>BK13943</t>
  </si>
  <si>
    <t>BK13944</t>
  </si>
  <si>
    <t>BK13945</t>
  </si>
  <si>
    <t>BK13946</t>
  </si>
  <si>
    <t>BK13947</t>
  </si>
  <si>
    <t>BK13948</t>
  </si>
  <si>
    <t>BK13949</t>
  </si>
  <si>
    <t>BK13950</t>
  </si>
  <si>
    <t>BK13951</t>
  </si>
  <si>
    <t>BK13952</t>
  </si>
  <si>
    <t>BK13953</t>
  </si>
  <si>
    <t>BK13954</t>
  </si>
  <si>
    <t>BK13955</t>
  </si>
  <si>
    <t>BK13956</t>
  </si>
  <si>
    <t>BK13957</t>
  </si>
  <si>
    <t>BK13958</t>
  </si>
  <si>
    <t>BK13959</t>
  </si>
  <si>
    <t>BK13960</t>
  </si>
  <si>
    <t>BK13961</t>
  </si>
  <si>
    <t>BK13962</t>
  </si>
  <si>
    <t>BK13963</t>
  </si>
  <si>
    <t>BK13964</t>
  </si>
  <si>
    <t>BK13965</t>
  </si>
  <si>
    <t>BK13966</t>
  </si>
  <si>
    <t>BK13967</t>
  </si>
  <si>
    <t>BK13968</t>
  </si>
  <si>
    <t>BK13969</t>
  </si>
  <si>
    <t>BK13970</t>
  </si>
  <si>
    <t>BK13971</t>
  </si>
  <si>
    <t>BK13972</t>
  </si>
  <si>
    <t>BK13973</t>
  </si>
  <si>
    <t>BK13974</t>
  </si>
  <si>
    <t>BK13975</t>
  </si>
  <si>
    <t>BK13976</t>
  </si>
  <si>
    <t>BK13977</t>
  </si>
  <si>
    <t>BK13978</t>
  </si>
  <si>
    <t>BK13979</t>
  </si>
  <si>
    <t>BK13980</t>
  </si>
  <si>
    <t>BK13981</t>
  </si>
  <si>
    <t>BK13982</t>
  </si>
  <si>
    <t>BK13983</t>
  </si>
  <si>
    <t>BK13984</t>
  </si>
  <si>
    <t>BK13985</t>
  </si>
  <si>
    <t>BK13986</t>
  </si>
  <si>
    <t>BK13987</t>
  </si>
  <si>
    <t>BK13988</t>
  </si>
  <si>
    <t>BK13989</t>
  </si>
  <si>
    <t>BK13990</t>
  </si>
  <si>
    <t>BK13991</t>
  </si>
  <si>
    <t>BK13992</t>
  </si>
  <si>
    <t>BK13993</t>
  </si>
  <si>
    <t>BK13994</t>
  </si>
  <si>
    <t>BK13995</t>
  </si>
  <si>
    <t>BK13996</t>
  </si>
  <si>
    <t>BK13997</t>
  </si>
  <si>
    <t>BK13998</t>
  </si>
  <si>
    <t>BK13999</t>
  </si>
  <si>
    <t>BK14000</t>
  </si>
  <si>
    <t>BK14001</t>
  </si>
  <si>
    <t>BK14002</t>
  </si>
  <si>
    <t>BK14003</t>
  </si>
  <si>
    <t>BK14004</t>
  </si>
  <si>
    <t>BK14005</t>
  </si>
  <si>
    <t>BK14006</t>
  </si>
  <si>
    <t>BK14007</t>
  </si>
  <si>
    <t>BK14008</t>
  </si>
  <si>
    <t>BK14009</t>
  </si>
  <si>
    <t>BK14010</t>
  </si>
  <si>
    <t>BK14011</t>
  </si>
  <si>
    <t>BK14012</t>
  </si>
  <si>
    <t>BK14013</t>
  </si>
  <si>
    <t>BK14014</t>
  </si>
  <si>
    <t>BK14015</t>
  </si>
  <si>
    <t>BK14016</t>
  </si>
  <si>
    <t>BK14017</t>
  </si>
  <si>
    <t>BK14018</t>
  </si>
  <si>
    <t>BK14019</t>
  </si>
  <si>
    <t>BK14020</t>
  </si>
  <si>
    <t>BK14021</t>
  </si>
  <si>
    <t>BK14022</t>
  </si>
  <si>
    <t>BK14023</t>
  </si>
  <si>
    <t>BK14024</t>
  </si>
  <si>
    <t>BK14025</t>
  </si>
  <si>
    <t>BK14026</t>
  </si>
  <si>
    <t>BK14027</t>
  </si>
  <si>
    <t>BK14028</t>
  </si>
  <si>
    <t>BK14029</t>
  </si>
  <si>
    <t>BK14030</t>
  </si>
  <si>
    <t>BK14031</t>
  </si>
  <si>
    <t>BK14032</t>
  </si>
  <si>
    <t>BK14033</t>
  </si>
  <si>
    <t>BK14034</t>
  </si>
  <si>
    <t>BK14035</t>
  </si>
  <si>
    <t>BK14036</t>
  </si>
  <si>
    <t>BK14037</t>
  </si>
  <si>
    <t>BK14038</t>
  </si>
  <si>
    <t>BK14039</t>
  </si>
  <si>
    <t>BK14040</t>
  </si>
  <si>
    <t>BK14041</t>
  </si>
  <si>
    <t>BK14042</t>
  </si>
  <si>
    <t>BK14043</t>
  </si>
  <si>
    <t>BK14044</t>
  </si>
  <si>
    <t>BK14045</t>
  </si>
  <si>
    <t>BK14046</t>
  </si>
  <si>
    <t>BK14047</t>
  </si>
  <si>
    <t>BK14048</t>
  </si>
  <si>
    <t>BK14049</t>
  </si>
  <si>
    <t>BK14050</t>
  </si>
  <si>
    <t>BK14051</t>
  </si>
  <si>
    <t>BK14052</t>
  </si>
  <si>
    <t>BK14053</t>
  </si>
  <si>
    <t>BK14054</t>
  </si>
  <si>
    <t>BK14055</t>
  </si>
  <si>
    <t>BK14056</t>
  </si>
  <si>
    <t>BK14057</t>
  </si>
  <si>
    <t>BK14058</t>
  </si>
  <si>
    <t>BK14059</t>
  </si>
  <si>
    <t>BK14060</t>
  </si>
  <si>
    <t>BK14061</t>
  </si>
  <si>
    <t>BK14062</t>
  </si>
  <si>
    <t>BK14063</t>
  </si>
  <si>
    <t>BK14064</t>
  </si>
  <si>
    <t>BK14065</t>
  </si>
  <si>
    <t>BK14066</t>
  </si>
  <si>
    <t>BK14067</t>
  </si>
  <si>
    <t>BK14068</t>
  </si>
  <si>
    <t>BK14069</t>
  </si>
  <si>
    <t>BK14070</t>
  </si>
  <si>
    <t>BK14071</t>
  </si>
  <si>
    <t>BK14072</t>
  </si>
  <si>
    <t>BK14073</t>
  </si>
  <si>
    <t>BK14074</t>
  </si>
  <si>
    <t>BK14075</t>
  </si>
  <si>
    <t>BK14076</t>
  </si>
  <si>
    <t>BK14077</t>
  </si>
  <si>
    <t>BK14078</t>
  </si>
  <si>
    <t>BK14079</t>
  </si>
  <si>
    <t>BK14080</t>
  </si>
  <si>
    <t>BK14081</t>
  </si>
  <si>
    <t>BK14082</t>
  </si>
  <si>
    <t>BK14083</t>
  </si>
  <si>
    <t>BK14084</t>
  </si>
  <si>
    <t>BK14085</t>
  </si>
  <si>
    <t>BK14086</t>
  </si>
  <si>
    <t>BK14087</t>
  </si>
  <si>
    <t>BK14088</t>
  </si>
  <si>
    <t>BK14089</t>
  </si>
  <si>
    <t>BK14090</t>
  </si>
  <si>
    <t>BK14091</t>
  </si>
  <si>
    <t>BK14092</t>
  </si>
  <si>
    <t>BK14093</t>
  </si>
  <si>
    <t>BK14094</t>
  </si>
  <si>
    <t>BK14095</t>
  </si>
  <si>
    <t>BK14096</t>
  </si>
  <si>
    <t>BK14097</t>
  </si>
  <si>
    <t>BK14098</t>
  </si>
  <si>
    <t>BK14099</t>
  </si>
  <si>
    <t>BK14100</t>
  </si>
  <si>
    <t>BK14101</t>
  </si>
  <si>
    <t>BK14102</t>
  </si>
  <si>
    <t>BK14103</t>
  </si>
  <si>
    <t>BK14104</t>
  </si>
  <si>
    <t>BK14105</t>
  </si>
  <si>
    <t>BK14106</t>
  </si>
  <si>
    <t>BK14107</t>
  </si>
  <si>
    <t>BK14108</t>
  </si>
  <si>
    <t>BK14109</t>
  </si>
  <si>
    <t>BK14110</t>
  </si>
  <si>
    <t>BK14111</t>
  </si>
  <si>
    <t>BK14112</t>
  </si>
  <si>
    <t>BK14113</t>
  </si>
  <si>
    <t>BK14114</t>
  </si>
  <si>
    <t>BK14115</t>
  </si>
  <si>
    <t>BK14116</t>
  </si>
  <si>
    <t>BK14117</t>
  </si>
  <si>
    <t>BK14118</t>
  </si>
  <si>
    <t>BK14119</t>
  </si>
  <si>
    <t>BK14120</t>
  </si>
  <si>
    <t>BK14121</t>
  </si>
  <si>
    <t>BK14122</t>
  </si>
  <si>
    <t>BK14123</t>
  </si>
  <si>
    <t>BK14124</t>
  </si>
  <si>
    <t>BK14125</t>
  </si>
  <si>
    <t>BK14126</t>
  </si>
  <si>
    <t>BK14127</t>
  </si>
  <si>
    <t>BK14128</t>
  </si>
  <si>
    <t>BK14129</t>
  </si>
  <si>
    <t>BK14130</t>
  </si>
  <si>
    <t>BK14131</t>
  </si>
  <si>
    <t>BK14132</t>
  </si>
  <si>
    <t>BK14133</t>
  </si>
  <si>
    <t>BK14134</t>
  </si>
  <si>
    <t>BK14135</t>
  </si>
  <si>
    <t>BK14136</t>
  </si>
  <si>
    <t>BK14137</t>
  </si>
  <si>
    <t>BK14138</t>
  </si>
  <si>
    <t>BK14139</t>
  </si>
  <si>
    <t>BK14140</t>
  </si>
  <si>
    <t>BK14141</t>
  </si>
  <si>
    <t>BK14142</t>
  </si>
  <si>
    <t>BK14143</t>
  </si>
  <si>
    <t>BK14144</t>
  </si>
  <si>
    <t>BK14145</t>
  </si>
  <si>
    <t>BK14146</t>
  </si>
  <si>
    <t>BK14147</t>
  </si>
  <si>
    <t>BK14148</t>
  </si>
  <si>
    <t>BK14149</t>
  </si>
  <si>
    <t>BK14150</t>
  </si>
  <si>
    <t>BK14151</t>
  </si>
  <si>
    <t>BK14152</t>
  </si>
  <si>
    <t>BK14153</t>
  </si>
  <si>
    <t>BK14154</t>
  </si>
  <si>
    <t>BK14155</t>
  </si>
  <si>
    <t>BK14156</t>
  </si>
  <si>
    <t>BK14157</t>
  </si>
  <si>
    <t>BK14158</t>
  </si>
  <si>
    <t>BK14159</t>
  </si>
  <si>
    <t>BK14160</t>
  </si>
  <si>
    <t>BK14161</t>
  </si>
  <si>
    <t>BK14162</t>
  </si>
  <si>
    <t>BK14163</t>
  </si>
  <si>
    <t>BK14164</t>
  </si>
  <si>
    <t>BK14165</t>
  </si>
  <si>
    <t>BK14166</t>
  </si>
  <si>
    <t>BK14167</t>
  </si>
  <si>
    <t>BK14168</t>
  </si>
  <si>
    <t>BK14169</t>
  </si>
  <si>
    <t>BK14170</t>
  </si>
  <si>
    <t>BK14171</t>
  </si>
  <si>
    <t>BK14172</t>
  </si>
  <si>
    <t>BK14173</t>
  </si>
  <si>
    <t>BK14174</t>
  </si>
  <si>
    <t>BK14175</t>
  </si>
  <si>
    <t>BK14176</t>
  </si>
  <si>
    <t>BK14177</t>
  </si>
  <si>
    <t>BK14178</t>
  </si>
  <si>
    <t>BK14179</t>
  </si>
  <si>
    <t>BK14180</t>
  </si>
  <si>
    <t>BK14181</t>
  </si>
  <si>
    <t>BK14182</t>
  </si>
  <si>
    <t>BK14183</t>
  </si>
  <si>
    <t>BK14184</t>
  </si>
  <si>
    <t>BK14185</t>
  </si>
  <si>
    <t>BK14186</t>
  </si>
  <si>
    <t>BK14187</t>
  </si>
  <si>
    <t>BK14188</t>
  </si>
  <si>
    <t>BK14189</t>
  </si>
  <si>
    <t>BK14190</t>
  </si>
  <si>
    <t>BK14191</t>
  </si>
  <si>
    <t>BK14192</t>
  </si>
  <si>
    <t>BK14193</t>
  </si>
  <si>
    <t>BK14194</t>
  </si>
  <si>
    <t>BK14195</t>
  </si>
  <si>
    <t>BK14196</t>
  </si>
  <si>
    <t>BK14197</t>
  </si>
  <si>
    <t>BK14198</t>
  </si>
  <si>
    <t>BK14199</t>
  </si>
  <si>
    <t>BK14200</t>
  </si>
  <si>
    <t>BK14201</t>
  </si>
  <si>
    <t>BK14202</t>
  </si>
  <si>
    <t>BK14203</t>
  </si>
  <si>
    <t>BK14204</t>
  </si>
  <si>
    <t>BK14205</t>
  </si>
  <si>
    <t>BK14206</t>
  </si>
  <si>
    <t>BK14207</t>
  </si>
  <si>
    <t>BK14208</t>
  </si>
  <si>
    <t>BK14209</t>
  </si>
  <si>
    <t>BK14210</t>
  </si>
  <si>
    <t>BK14211</t>
  </si>
  <si>
    <t>BK14212</t>
  </si>
  <si>
    <t>BK14213</t>
  </si>
  <si>
    <t>BK14214</t>
  </si>
  <si>
    <t>BK14215</t>
  </si>
  <si>
    <t>BK14216</t>
  </si>
  <si>
    <t>BK14217</t>
  </si>
  <si>
    <t>BK14218</t>
  </si>
  <si>
    <t>BK14219</t>
  </si>
  <si>
    <t>BK14220</t>
  </si>
  <si>
    <t>BK14221</t>
  </si>
  <si>
    <t>BK14222</t>
  </si>
  <si>
    <t>BK14223</t>
  </si>
  <si>
    <t>BK14224</t>
  </si>
  <si>
    <t>BK14225</t>
  </si>
  <si>
    <t>BK14226</t>
  </si>
  <si>
    <t>BK14227</t>
  </si>
  <si>
    <t>BK14228</t>
  </si>
  <si>
    <t>BK14229</t>
  </si>
  <si>
    <t>BK14230</t>
  </si>
  <si>
    <t>BK14231</t>
  </si>
  <si>
    <t>BK14232</t>
  </si>
  <si>
    <t>BK14233</t>
  </si>
  <si>
    <t>BK14234</t>
  </si>
  <si>
    <t>BK14235</t>
  </si>
  <si>
    <t>BK14236</t>
  </si>
  <si>
    <t>BK14237</t>
  </si>
  <si>
    <t>BK14238</t>
  </si>
  <si>
    <t>BK14239</t>
  </si>
  <si>
    <t>BK14240</t>
  </si>
  <si>
    <t>BK14241</t>
  </si>
  <si>
    <t>BK14242</t>
  </si>
  <si>
    <t>BK14243</t>
  </si>
  <si>
    <t>BK14244</t>
  </si>
  <si>
    <t>BK14245</t>
  </si>
  <si>
    <t>BK14246</t>
  </si>
  <si>
    <t>BK14247</t>
  </si>
  <si>
    <t>BK14248</t>
  </si>
  <si>
    <t>BK14249</t>
  </si>
  <si>
    <t>BK14250</t>
  </si>
  <si>
    <t>BK14251</t>
  </si>
  <si>
    <t>BK14252</t>
  </si>
  <si>
    <t>BK14253</t>
  </si>
  <si>
    <t>BK14254</t>
  </si>
  <si>
    <t>BK14255</t>
  </si>
  <si>
    <t>BK14256</t>
  </si>
  <si>
    <t>BK14257</t>
  </si>
  <si>
    <t>BK14258</t>
  </si>
  <si>
    <t>BK14259</t>
  </si>
  <si>
    <t>BK14260</t>
  </si>
  <si>
    <t>BK14261</t>
  </si>
  <si>
    <t>BK14262</t>
  </si>
  <si>
    <t>BK14263</t>
  </si>
  <si>
    <t>BK14264</t>
  </si>
  <si>
    <t>BK14265</t>
  </si>
  <si>
    <t>BK14266</t>
  </si>
  <si>
    <t>BK14267</t>
  </si>
  <si>
    <t>BK14268</t>
  </si>
  <si>
    <t>BK14269</t>
  </si>
  <si>
    <t>BK14270</t>
  </si>
  <si>
    <t>BK14271</t>
  </si>
  <si>
    <t>BK14272</t>
  </si>
  <si>
    <t>BK14273</t>
  </si>
  <si>
    <t>BK14274</t>
  </si>
  <si>
    <t>BK14275</t>
  </si>
  <si>
    <t>BK14276</t>
  </si>
  <si>
    <t>BK14277</t>
  </si>
  <si>
    <t>BK14278</t>
  </si>
  <si>
    <t>BK14279</t>
  </si>
  <si>
    <t>BK14280</t>
  </si>
  <si>
    <t>BK14281</t>
  </si>
  <si>
    <t>BK14282</t>
  </si>
  <si>
    <t>BK14283</t>
  </si>
  <si>
    <t>BK14284</t>
  </si>
  <si>
    <t>BK14285</t>
  </si>
  <si>
    <t>BK14286</t>
  </si>
  <si>
    <t>BK14287</t>
  </si>
  <si>
    <t>BK14288</t>
  </si>
  <si>
    <t>BK14289</t>
  </si>
  <si>
    <t>BK14290</t>
  </si>
  <si>
    <t>BK14291</t>
  </si>
  <si>
    <t>BK14292</t>
  </si>
  <si>
    <t>BK14293</t>
  </si>
  <si>
    <t>BK14294</t>
  </si>
  <si>
    <t>BK14295</t>
  </si>
  <si>
    <t>BK14296</t>
  </si>
  <si>
    <t>BK14297</t>
  </si>
  <si>
    <t>BK14298</t>
  </si>
  <si>
    <t>BK14299</t>
  </si>
  <si>
    <t>BK14300</t>
  </si>
  <si>
    <t>BK14301</t>
  </si>
  <si>
    <t>BK14302</t>
  </si>
  <si>
    <t>BK14303</t>
  </si>
  <si>
    <t>BK14304</t>
  </si>
  <si>
    <t>BK14305</t>
  </si>
  <si>
    <t>BK14306</t>
  </si>
  <si>
    <t>BK14307</t>
  </si>
  <si>
    <t>BK14308</t>
  </si>
  <si>
    <t>BK14309</t>
  </si>
  <si>
    <t>BK14310</t>
  </si>
  <si>
    <t>BK14311</t>
  </si>
  <si>
    <t>BK14312</t>
  </si>
  <si>
    <t>BK14313</t>
  </si>
  <si>
    <t>BK14314</t>
  </si>
  <si>
    <t>BK14315</t>
  </si>
  <si>
    <t>BK14316</t>
  </si>
  <si>
    <t>BK14317</t>
  </si>
  <si>
    <t>BK14318</t>
  </si>
  <si>
    <t>BK14319</t>
  </si>
  <si>
    <t>BK14320</t>
  </si>
  <si>
    <t>BK14321</t>
  </si>
  <si>
    <t>BK14322</t>
  </si>
  <si>
    <t>BK14323</t>
  </si>
  <si>
    <t>BK14324</t>
  </si>
  <si>
    <t>BK14325</t>
  </si>
  <si>
    <t>BK14326</t>
  </si>
  <si>
    <t>BK14327</t>
  </si>
  <si>
    <t>BK14328</t>
  </si>
  <si>
    <t>BK14329</t>
  </si>
  <si>
    <t>BK14330</t>
  </si>
  <si>
    <t>BK14331</t>
  </si>
  <si>
    <t>BK14332</t>
  </si>
  <si>
    <t>BK14333</t>
  </si>
  <si>
    <t>BK14334</t>
  </si>
  <si>
    <t>BK14335</t>
  </si>
  <si>
    <t>BK14336</t>
  </si>
  <si>
    <t>BK14337</t>
  </si>
  <si>
    <t>BK14338</t>
  </si>
  <si>
    <t>BK14339</t>
  </si>
  <si>
    <t>BK14340</t>
  </si>
  <si>
    <t>BK14341</t>
  </si>
  <si>
    <t>BK14342</t>
  </si>
  <si>
    <t>BK14343</t>
  </si>
  <si>
    <t>BK14344</t>
  </si>
  <si>
    <t>BK14345</t>
  </si>
  <si>
    <t>BK14346</t>
  </si>
  <si>
    <t>BK14347</t>
  </si>
  <si>
    <t>BK14348</t>
  </si>
  <si>
    <t>BK14349</t>
  </si>
  <si>
    <t>BK14350</t>
  </si>
  <si>
    <t>BK14351</t>
  </si>
  <si>
    <t>BK14352</t>
  </si>
  <si>
    <t>BK14353</t>
  </si>
  <si>
    <t>BK14354</t>
  </si>
  <si>
    <t>BK14355</t>
  </si>
  <si>
    <t>BK14356</t>
  </si>
  <si>
    <t>BK14357</t>
  </si>
  <si>
    <t>BK14358</t>
  </si>
  <si>
    <t>BK14359</t>
  </si>
  <si>
    <t>BK14360</t>
  </si>
  <si>
    <t>BK14361</t>
  </si>
  <si>
    <t>BK14362</t>
  </si>
  <si>
    <t>BK14363</t>
  </si>
  <si>
    <t>BK14364</t>
  </si>
  <si>
    <t>BK14365</t>
  </si>
  <si>
    <t>BK14366</t>
  </si>
  <si>
    <t>BK14367</t>
  </si>
  <si>
    <t>BK14368</t>
  </si>
  <si>
    <t>BK14369</t>
  </si>
  <si>
    <t>BK14370</t>
  </si>
  <si>
    <t>BK14371</t>
  </si>
  <si>
    <t>BK14372</t>
  </si>
  <si>
    <t>BK14373</t>
  </si>
  <si>
    <t>BK14374</t>
  </si>
  <si>
    <t>BK14375</t>
  </si>
  <si>
    <t>BK14376</t>
  </si>
  <si>
    <t>BK14377</t>
  </si>
  <si>
    <t>BK14378</t>
  </si>
  <si>
    <t>BK14379</t>
  </si>
  <si>
    <t>BK14380</t>
  </si>
  <si>
    <t>BK14381</t>
  </si>
  <si>
    <t>BK14382</t>
  </si>
  <si>
    <t>BK14383</t>
  </si>
  <si>
    <t>BK14384</t>
  </si>
  <si>
    <t>BK14385</t>
  </si>
  <si>
    <t>BK14386</t>
  </si>
  <si>
    <t>BK14387</t>
  </si>
  <si>
    <t>BK14388</t>
  </si>
  <si>
    <t>BK14389</t>
  </si>
  <si>
    <t>BK14390</t>
  </si>
  <si>
    <t>BK14391</t>
  </si>
  <si>
    <t>BK14392</t>
  </si>
  <si>
    <t>BK14393</t>
  </si>
  <si>
    <t>BK14394</t>
  </si>
  <si>
    <t>BK14395</t>
  </si>
  <si>
    <t>BK14396</t>
  </si>
  <si>
    <t>BK14397</t>
  </si>
  <si>
    <t>BK14398</t>
  </si>
  <si>
    <t>BK14399</t>
  </si>
  <si>
    <t>BK14400</t>
  </si>
  <si>
    <t>BK14401</t>
  </si>
  <si>
    <t>BK14402</t>
  </si>
  <si>
    <t>BK14403</t>
  </si>
  <si>
    <t>BK14404</t>
  </si>
  <si>
    <t>BK14405</t>
  </si>
  <si>
    <t>BK14406</t>
  </si>
  <si>
    <t>BK14407</t>
  </si>
  <si>
    <t>BK14408</t>
  </si>
  <si>
    <t>BK14409</t>
  </si>
  <si>
    <t>BK14410</t>
  </si>
  <si>
    <t>BK14411</t>
  </si>
  <si>
    <t>BK14412</t>
  </si>
  <si>
    <t>BK14413</t>
  </si>
  <si>
    <t>BK14414</t>
  </si>
  <si>
    <t>BK14415</t>
  </si>
  <si>
    <t>BK14416</t>
  </si>
  <si>
    <t>BK14417</t>
  </si>
  <si>
    <t>BK14418</t>
  </si>
  <si>
    <t>BK14419</t>
  </si>
  <si>
    <t>BK14420</t>
  </si>
  <si>
    <t>BK14421</t>
  </si>
  <si>
    <t>BK14422</t>
  </si>
  <si>
    <t>BK14423</t>
  </si>
  <si>
    <t>BK14424</t>
  </si>
  <si>
    <t>BK14425</t>
  </si>
  <si>
    <t>BK14426</t>
  </si>
  <si>
    <t>BK14427</t>
  </si>
  <si>
    <t>BK14428</t>
  </si>
  <si>
    <t>BK14429</t>
  </si>
  <si>
    <t>BK14430</t>
  </si>
  <si>
    <t>BK14431</t>
  </si>
  <si>
    <t>BK14432</t>
  </si>
  <si>
    <t>BK14433</t>
  </si>
  <si>
    <t>BK14434</t>
  </si>
  <si>
    <t>BK14435</t>
  </si>
  <si>
    <t>BK14436</t>
  </si>
  <si>
    <t>BK14437</t>
  </si>
  <si>
    <t>BK14438</t>
  </si>
  <si>
    <t>BK14439</t>
  </si>
  <si>
    <t>BK14440</t>
  </si>
  <si>
    <t>BK14441</t>
  </si>
  <si>
    <t>BK14442</t>
  </si>
  <si>
    <t>BK14443</t>
  </si>
  <si>
    <t>BK14444</t>
  </si>
  <si>
    <t>BK14445</t>
  </si>
  <si>
    <t>BK14446</t>
  </si>
  <si>
    <t>BK14447</t>
  </si>
  <si>
    <t>BK14448</t>
  </si>
  <si>
    <t>BK14449</t>
  </si>
  <si>
    <t>BK14450</t>
  </si>
  <si>
    <t>BK14451</t>
  </si>
  <si>
    <t>BK14452</t>
  </si>
  <si>
    <t>BK14453</t>
  </si>
  <si>
    <t>BK14454</t>
  </si>
  <si>
    <t>BK14455</t>
  </si>
  <si>
    <t>BK14456</t>
  </si>
  <si>
    <t>BK14457</t>
  </si>
  <si>
    <t>BK14458</t>
  </si>
  <si>
    <t>BK14459</t>
  </si>
  <si>
    <t>BK14460</t>
  </si>
  <si>
    <t>BK14461</t>
  </si>
  <si>
    <t>BK14462</t>
  </si>
  <si>
    <t>BK14463</t>
  </si>
  <si>
    <t>BK14464</t>
  </si>
  <si>
    <t>BK14465</t>
  </si>
  <si>
    <t>BK14466</t>
  </si>
  <si>
    <t>BK14467</t>
  </si>
  <si>
    <t>BK14468</t>
  </si>
  <si>
    <t>BK14469</t>
  </si>
  <si>
    <t>BK14470</t>
  </si>
  <si>
    <t>BK14471</t>
  </si>
  <si>
    <t>BK14472</t>
  </si>
  <si>
    <t>BK14473</t>
  </si>
  <si>
    <t>BK14474</t>
  </si>
  <si>
    <t>BK14475</t>
  </si>
  <si>
    <t>BK14476</t>
  </si>
  <si>
    <t>BK14477</t>
  </si>
  <si>
    <t>BK14478</t>
  </si>
  <si>
    <t>BK14479</t>
  </si>
  <si>
    <t>BK14480</t>
  </si>
  <si>
    <t>BK14481</t>
  </si>
  <si>
    <t>BK14482</t>
  </si>
  <si>
    <t>BK14483</t>
  </si>
  <si>
    <t>BK14484</t>
  </si>
  <si>
    <t>BK14485</t>
  </si>
  <si>
    <t>BK14486</t>
  </si>
  <si>
    <t>BK14487</t>
  </si>
  <si>
    <t>BK14488</t>
  </si>
  <si>
    <t>BK14489</t>
  </si>
  <si>
    <t>BK14490</t>
  </si>
  <si>
    <t>BK14491</t>
  </si>
  <si>
    <t>BK14492</t>
  </si>
  <si>
    <t>BK14493</t>
  </si>
  <si>
    <t>BK14494</t>
  </si>
  <si>
    <t>BK14495</t>
  </si>
  <si>
    <t>BK14496</t>
  </si>
  <si>
    <t>BK14497</t>
  </si>
  <si>
    <t>BK14498</t>
  </si>
  <si>
    <t>BK14499</t>
  </si>
  <si>
    <t>BK14500</t>
  </si>
  <si>
    <t>BK14501</t>
  </si>
  <si>
    <t>BK14502</t>
  </si>
  <si>
    <t>BK14503</t>
  </si>
  <si>
    <t>BK14504</t>
  </si>
  <si>
    <t>BK14505</t>
  </si>
  <si>
    <t>BK14506</t>
  </si>
  <si>
    <t>BK14507</t>
  </si>
  <si>
    <t>BK14508</t>
  </si>
  <si>
    <t>BK14509</t>
  </si>
  <si>
    <t>BK14510</t>
  </si>
  <si>
    <t>BK14511</t>
  </si>
  <si>
    <t>BK14512</t>
  </si>
  <si>
    <t>BK14513</t>
  </si>
  <si>
    <t>BK14514</t>
  </si>
  <si>
    <t>BK14515</t>
  </si>
  <si>
    <t>BK14516</t>
  </si>
  <si>
    <t>BK14517</t>
  </si>
  <si>
    <t>BK14518</t>
  </si>
  <si>
    <t>BK14519</t>
  </si>
  <si>
    <t>BK14520</t>
  </si>
  <si>
    <t>BK14521</t>
  </si>
  <si>
    <t>BK14522</t>
  </si>
  <si>
    <t>BK14523</t>
  </si>
  <si>
    <t>BK14524</t>
  </si>
  <si>
    <t>BK14525</t>
  </si>
  <si>
    <t>BK14526</t>
  </si>
  <si>
    <t>BK14527</t>
  </si>
  <si>
    <t>BK14528</t>
  </si>
  <si>
    <t>BK14529</t>
  </si>
  <si>
    <t>BK14530</t>
  </si>
  <si>
    <t>BK14531</t>
  </si>
  <si>
    <t>BK14532</t>
  </si>
  <si>
    <t>BK14533</t>
  </si>
  <si>
    <t>BK14534</t>
  </si>
  <si>
    <t>BK14535</t>
  </si>
  <si>
    <t>BK14536</t>
  </si>
  <si>
    <t>BK14537</t>
  </si>
  <si>
    <t>BK14538</t>
  </si>
  <si>
    <t>BK14539</t>
  </si>
  <si>
    <t>BK14540</t>
  </si>
  <si>
    <t>BK14541</t>
  </si>
  <si>
    <t>BK14542</t>
  </si>
  <si>
    <t>BK14543</t>
  </si>
  <si>
    <t>BK14544</t>
  </si>
  <si>
    <t>BK14545</t>
  </si>
  <si>
    <t>BK14546</t>
  </si>
  <si>
    <t>BK14547</t>
  </si>
  <si>
    <t>BK14548</t>
  </si>
  <si>
    <t>BK14549</t>
  </si>
  <si>
    <t>BK14550</t>
  </si>
  <si>
    <t>BK14551</t>
  </si>
  <si>
    <t>BK14552</t>
  </si>
  <si>
    <t>BK14553</t>
  </si>
  <si>
    <t>BK14554</t>
  </si>
  <si>
    <t>BK14555</t>
  </si>
  <si>
    <t>BK14556</t>
  </si>
  <si>
    <t>BK14557</t>
  </si>
  <si>
    <t>BK14558</t>
  </si>
  <si>
    <t>BK14559</t>
  </si>
  <si>
    <t>BK14560</t>
  </si>
  <si>
    <t>BK14561</t>
  </si>
  <si>
    <t>BK14562</t>
  </si>
  <si>
    <t>BK14563</t>
  </si>
  <si>
    <t>BK14564</t>
  </si>
  <si>
    <t>BK14565</t>
  </si>
  <si>
    <t>BK14566</t>
  </si>
  <si>
    <t>BK14567</t>
  </si>
  <si>
    <t>BK14568</t>
  </si>
  <si>
    <t>BK14569</t>
  </si>
  <si>
    <t>BK14570</t>
  </si>
  <si>
    <t>BK14571</t>
  </si>
  <si>
    <t>BK14572</t>
  </si>
  <si>
    <t>BK14573</t>
  </si>
  <si>
    <t>BK14574</t>
  </si>
  <si>
    <t>BK14575</t>
  </si>
  <si>
    <t>BK14576</t>
  </si>
  <si>
    <t>BK14577</t>
  </si>
  <si>
    <t>BK14578</t>
  </si>
  <si>
    <t>BK14579</t>
  </si>
  <si>
    <t>BK14580</t>
  </si>
  <si>
    <t>BK14581</t>
  </si>
  <si>
    <t>BK14582</t>
  </si>
  <si>
    <t>BK14583</t>
  </si>
  <si>
    <t>BK14584</t>
  </si>
  <si>
    <t>BK14585</t>
  </si>
  <si>
    <t>BK14586</t>
  </si>
  <si>
    <t>BK14587</t>
  </si>
  <si>
    <t>BK14588</t>
  </si>
  <si>
    <t>BK14589</t>
  </si>
  <si>
    <t>BK14590</t>
  </si>
  <si>
    <t>BK14591</t>
  </si>
  <si>
    <t>BK14592</t>
  </si>
  <si>
    <t>BK14593</t>
  </si>
  <si>
    <t>BK14594</t>
  </si>
  <si>
    <t>BK14595</t>
  </si>
  <si>
    <t>BK14596</t>
  </si>
  <si>
    <t>BK14597</t>
  </si>
  <si>
    <t>BK14598</t>
  </si>
  <si>
    <t>BK14599</t>
  </si>
  <si>
    <t>BK14600</t>
  </si>
  <si>
    <t>BK14601</t>
  </si>
  <si>
    <t>BK14602</t>
  </si>
  <si>
    <t>BK14603</t>
  </si>
  <si>
    <t>BK14604</t>
  </si>
  <si>
    <t>BK14605</t>
  </si>
  <si>
    <t>BK14606</t>
  </si>
  <si>
    <t>BK14607</t>
  </si>
  <si>
    <t>BK14608</t>
  </si>
  <si>
    <t>BK14609</t>
  </si>
  <si>
    <t>BK14610</t>
  </si>
  <si>
    <t>BK14611</t>
  </si>
  <si>
    <t>BK14612</t>
  </si>
  <si>
    <t>BK14613</t>
  </si>
  <si>
    <t>BK14614</t>
  </si>
  <si>
    <t>BK14615</t>
  </si>
  <si>
    <t>BK14616</t>
  </si>
  <si>
    <t>BK14617</t>
  </si>
  <si>
    <t>BK14618</t>
  </si>
  <si>
    <t>BK14619</t>
  </si>
  <si>
    <t>BK14620</t>
  </si>
  <si>
    <t>BK14621</t>
  </si>
  <si>
    <t>BK14622</t>
  </si>
  <si>
    <t>BK14623</t>
  </si>
  <si>
    <t>BK14624</t>
  </si>
  <si>
    <t>BK14625</t>
  </si>
  <si>
    <t>BK14626</t>
  </si>
  <si>
    <t>BK14627</t>
  </si>
  <si>
    <t>BK14628</t>
  </si>
  <si>
    <t>BK14629</t>
  </si>
  <si>
    <t>BK14630</t>
  </si>
  <si>
    <t>BK14631</t>
  </si>
  <si>
    <t>BK14632</t>
  </si>
  <si>
    <t>BK14633</t>
  </si>
  <si>
    <t>BK14634</t>
  </si>
  <si>
    <t>BK14635</t>
  </si>
  <si>
    <t>BK14636</t>
  </si>
  <si>
    <t>BK14637</t>
  </si>
  <si>
    <t>BK14638</t>
  </si>
  <si>
    <t>BK14639</t>
  </si>
  <si>
    <t>BK14640</t>
  </si>
  <si>
    <t>BK14641</t>
  </si>
  <si>
    <t>BK14642</t>
  </si>
  <si>
    <t>BK14643</t>
  </si>
  <si>
    <t>BK14644</t>
  </si>
  <si>
    <t>BK14645</t>
  </si>
  <si>
    <t>BK14646</t>
  </si>
  <si>
    <t>BK14647</t>
  </si>
  <si>
    <t>BK14648</t>
  </si>
  <si>
    <t>BK14649</t>
  </si>
  <si>
    <t>BK14650</t>
  </si>
  <si>
    <t>BK14651</t>
  </si>
  <si>
    <t>BK14652</t>
  </si>
  <si>
    <t>BK14653</t>
  </si>
  <si>
    <t>BK14654</t>
  </si>
  <si>
    <t>BK14655</t>
  </si>
  <si>
    <t>BK14656</t>
  </si>
  <si>
    <t>BK14657</t>
  </si>
  <si>
    <t>BK14658</t>
  </si>
  <si>
    <t>BK14659</t>
  </si>
  <si>
    <t>BK14660</t>
  </si>
  <si>
    <t>BK14661</t>
  </si>
  <si>
    <t>BK14662</t>
  </si>
  <si>
    <t>BK14663</t>
  </si>
  <si>
    <t>BK14664</t>
  </si>
  <si>
    <t>BK14665</t>
  </si>
  <si>
    <t>BK14666</t>
  </si>
  <si>
    <t>BK14667</t>
  </si>
  <si>
    <t>BK14668</t>
  </si>
  <si>
    <t>BK14669</t>
  </si>
  <si>
    <t>BK14670</t>
  </si>
  <si>
    <t>BK14671</t>
  </si>
  <si>
    <t>BK14672</t>
  </si>
  <si>
    <t>BK14673</t>
  </si>
  <si>
    <t>BK14674</t>
  </si>
  <si>
    <t>BK14675</t>
  </si>
  <si>
    <t>BK14676</t>
  </si>
  <si>
    <t>BK14677</t>
  </si>
  <si>
    <t>BK14678</t>
  </si>
  <si>
    <t>BK14679</t>
  </si>
  <si>
    <t>BK14680</t>
  </si>
  <si>
    <t>BK14681</t>
  </si>
  <si>
    <t>BK14682</t>
  </si>
  <si>
    <t>BK14683</t>
  </si>
  <si>
    <t>BK14684</t>
  </si>
  <si>
    <t>BK14685</t>
  </si>
  <si>
    <t>BK14686</t>
  </si>
  <si>
    <t>BK14687</t>
  </si>
  <si>
    <t>BK14688</t>
  </si>
  <si>
    <t>BK14689</t>
  </si>
  <si>
    <t>BK14690</t>
  </si>
  <si>
    <t>BK14691</t>
  </si>
  <si>
    <t>BK14692</t>
  </si>
  <si>
    <t>BK14693</t>
  </si>
  <si>
    <t>BK14694</t>
  </si>
  <si>
    <t>BK14695</t>
  </si>
  <si>
    <t>BK14696</t>
  </si>
  <si>
    <t>BK14697</t>
  </si>
  <si>
    <t>BK14698</t>
  </si>
  <si>
    <t>BK14699</t>
  </si>
  <si>
    <t>BK14700</t>
  </si>
  <si>
    <t>BK14701</t>
  </si>
  <si>
    <t>BK14702</t>
  </si>
  <si>
    <t>BK14703</t>
  </si>
  <si>
    <t>BK14704</t>
  </si>
  <si>
    <t>BK14705</t>
  </si>
  <si>
    <t>BK14706</t>
  </si>
  <si>
    <t>BK14707</t>
  </si>
  <si>
    <t>BK14708</t>
  </si>
  <si>
    <t>BK14709</t>
  </si>
  <si>
    <t>BK14710</t>
  </si>
  <si>
    <t>BK14711</t>
  </si>
  <si>
    <t>BK14712</t>
  </si>
  <si>
    <t>BK14713</t>
  </si>
  <si>
    <t>BK14714</t>
  </si>
  <si>
    <t>BK14715</t>
  </si>
  <si>
    <t>BK14716</t>
  </si>
  <si>
    <t>BK14717</t>
  </si>
  <si>
    <t>BK14718</t>
  </si>
  <si>
    <t>BK14719</t>
  </si>
  <si>
    <t>BK14720</t>
  </si>
  <si>
    <t>BK14721</t>
  </si>
  <si>
    <t>BK14722</t>
  </si>
  <si>
    <t>BK14723</t>
  </si>
  <si>
    <t>BK14724</t>
  </si>
  <si>
    <t>BK14725</t>
  </si>
  <si>
    <t>BK14726</t>
  </si>
  <si>
    <t>BK14727</t>
  </si>
  <si>
    <t>BK14728</t>
  </si>
  <si>
    <t>BK14729</t>
  </si>
  <si>
    <t>BK14730</t>
  </si>
  <si>
    <t>BK14731</t>
  </si>
  <si>
    <t>BK14732</t>
  </si>
  <si>
    <t>BK14733</t>
  </si>
  <si>
    <t>BK14734</t>
  </si>
  <si>
    <t>BK14735</t>
  </si>
  <si>
    <t>BK14736</t>
  </si>
  <si>
    <t>BK14737</t>
  </si>
  <si>
    <t>BK14738</t>
  </si>
  <si>
    <t>BK14739</t>
  </si>
  <si>
    <t>BK14740</t>
  </si>
  <si>
    <t>BK14741</t>
  </si>
  <si>
    <t>BK14742</t>
  </si>
  <si>
    <t>BK14743</t>
  </si>
  <si>
    <t>BK14744</t>
  </si>
  <si>
    <t>BK14745</t>
  </si>
  <si>
    <t>BK14746</t>
  </si>
  <si>
    <t>BK14747</t>
  </si>
  <si>
    <t>BK14748</t>
  </si>
  <si>
    <t>BK14749</t>
  </si>
  <si>
    <t>BK14750</t>
  </si>
  <si>
    <t>BK14751</t>
  </si>
  <si>
    <t>BK14752</t>
  </si>
  <si>
    <t>BK14753</t>
  </si>
  <si>
    <t>BK14754</t>
  </si>
  <si>
    <t>BK14755</t>
  </si>
  <si>
    <t>BK14756</t>
  </si>
  <si>
    <t>BK14757</t>
  </si>
  <si>
    <t>BK14758</t>
  </si>
  <si>
    <t>BK14759</t>
  </si>
  <si>
    <t>BK14760</t>
  </si>
  <si>
    <t>BK14761</t>
  </si>
  <si>
    <t>BK14762</t>
  </si>
  <si>
    <t>BK14763</t>
  </si>
  <si>
    <t>BK14764</t>
  </si>
  <si>
    <t>BK14765</t>
  </si>
  <si>
    <t>BK14766</t>
  </si>
  <si>
    <t>BK14767</t>
  </si>
  <si>
    <t>BK14768</t>
  </si>
  <si>
    <t>BK14769</t>
  </si>
  <si>
    <t>BK14770</t>
  </si>
  <si>
    <t>BK14771</t>
  </si>
  <si>
    <t>BK14772</t>
  </si>
  <si>
    <t>BK14773</t>
  </si>
  <si>
    <t>BK14774</t>
  </si>
  <si>
    <t>BK14775</t>
  </si>
  <si>
    <t>BK14776</t>
  </si>
  <si>
    <t>BK14777</t>
  </si>
  <si>
    <t>BK14778</t>
  </si>
  <si>
    <t>BK14779</t>
  </si>
  <si>
    <t>BK14780</t>
  </si>
  <si>
    <t>BK14781</t>
  </si>
  <si>
    <t>BK14782</t>
  </si>
  <si>
    <t>BK14783</t>
  </si>
  <si>
    <t>BK14784</t>
  </si>
  <si>
    <t>BK14785</t>
  </si>
  <si>
    <t>BK14786</t>
  </si>
  <si>
    <t>BK14787</t>
  </si>
  <si>
    <t>BK14788</t>
  </si>
  <si>
    <t>BK14789</t>
  </si>
  <si>
    <t>BK14790</t>
  </si>
  <si>
    <t>BK14791</t>
  </si>
  <si>
    <t>BK14792</t>
  </si>
  <si>
    <t>BK14793</t>
  </si>
  <si>
    <t>BK14794</t>
  </si>
  <si>
    <t>BK14795</t>
  </si>
  <si>
    <t>BK14796</t>
  </si>
  <si>
    <t>BK14797</t>
  </si>
  <si>
    <t>BK14798</t>
  </si>
  <si>
    <t>BK14799</t>
  </si>
  <si>
    <t>BK14800</t>
  </si>
  <si>
    <t>BK14801</t>
  </si>
  <si>
    <t>BK14802</t>
  </si>
  <si>
    <t>BK14803</t>
  </si>
  <si>
    <t>BK14804</t>
  </si>
  <si>
    <t>BK14805</t>
  </si>
  <si>
    <t>BK14806</t>
  </si>
  <si>
    <t>BK14807</t>
  </si>
  <si>
    <t>BK14808</t>
  </si>
  <si>
    <t>BK14809</t>
  </si>
  <si>
    <t>BK14810</t>
  </si>
  <si>
    <t>BK14811</t>
  </si>
  <si>
    <t>BK14812</t>
  </si>
  <si>
    <t>BK14813</t>
  </si>
  <si>
    <t>BK14814</t>
  </si>
  <si>
    <t>BK14815</t>
  </si>
  <si>
    <t>BK14816</t>
  </si>
  <si>
    <t>BK14817</t>
  </si>
  <si>
    <t>BK14818</t>
  </si>
  <si>
    <t>BK14819</t>
  </si>
  <si>
    <t>BK14820</t>
  </si>
  <si>
    <t>BK14821</t>
  </si>
  <si>
    <t>BK14822</t>
  </si>
  <si>
    <t>BK14823</t>
  </si>
  <si>
    <t>BK14824</t>
  </si>
  <si>
    <t>BK14825</t>
  </si>
  <si>
    <t>BK14826</t>
  </si>
  <si>
    <t>BK14827</t>
  </si>
  <si>
    <t>BK14828</t>
  </si>
  <si>
    <t>BK14829</t>
  </si>
  <si>
    <t>BK14830</t>
  </si>
  <si>
    <t>BK14831</t>
  </si>
  <si>
    <t>BK14832</t>
  </si>
  <si>
    <t>BK14833</t>
  </si>
  <si>
    <t>BK14834</t>
  </si>
  <si>
    <t>BK14835</t>
  </si>
  <si>
    <t>BK14836</t>
  </si>
  <si>
    <t>BK14837</t>
  </si>
  <si>
    <t>BK14838</t>
  </si>
  <si>
    <t>BK14839</t>
  </si>
  <si>
    <t>BK14840</t>
  </si>
  <si>
    <t>BK14841</t>
  </si>
  <si>
    <t>BK14842</t>
  </si>
  <si>
    <t>BK14843</t>
  </si>
  <si>
    <t>BK14844</t>
  </si>
  <si>
    <t>BK14845</t>
  </si>
  <si>
    <t>BK14846</t>
  </si>
  <si>
    <t>BK14847</t>
  </si>
  <si>
    <t>BK14848</t>
  </si>
  <si>
    <t>BK14849</t>
  </si>
  <si>
    <t>BK14850</t>
  </si>
  <si>
    <t>BK14851</t>
  </si>
  <si>
    <t>BK14852</t>
  </si>
  <si>
    <t>BK14853</t>
  </si>
  <si>
    <t>BK14854</t>
  </si>
  <si>
    <t>BK14855</t>
  </si>
  <si>
    <t>BK14856</t>
  </si>
  <si>
    <t>BK14857</t>
  </si>
  <si>
    <t>BK14858</t>
  </si>
  <si>
    <t>BK14859</t>
  </si>
  <si>
    <t>BK14860</t>
  </si>
  <si>
    <t>BK14861</t>
  </si>
  <si>
    <t>BK14862</t>
  </si>
  <si>
    <t>BK14863</t>
  </si>
  <si>
    <t>BK14864</t>
  </si>
  <si>
    <t>BK14865</t>
  </si>
  <si>
    <t>BK14866</t>
  </si>
  <si>
    <t>BK14867</t>
  </si>
  <si>
    <t>BK14868</t>
  </si>
  <si>
    <t>BK14869</t>
  </si>
  <si>
    <t>BK14870</t>
  </si>
  <si>
    <t>BK14871</t>
  </si>
  <si>
    <t>BK14872</t>
  </si>
  <si>
    <t>BK14873</t>
  </si>
  <si>
    <t>BK14874</t>
  </si>
  <si>
    <t>BK14875</t>
  </si>
  <si>
    <t>BK14876</t>
  </si>
  <si>
    <t>BK14877</t>
  </si>
  <si>
    <t>BK14878</t>
  </si>
  <si>
    <t>BK14879</t>
  </si>
  <si>
    <t>BK14880</t>
  </si>
  <si>
    <t>BK14881</t>
  </si>
  <si>
    <t>BK14882</t>
  </si>
  <si>
    <t>BK14883</t>
  </si>
  <si>
    <t>BK14884</t>
  </si>
  <si>
    <t>BK14885</t>
  </si>
  <si>
    <t>BK14886</t>
  </si>
  <si>
    <t>BK14887</t>
  </si>
  <si>
    <t>BK14888</t>
  </si>
  <si>
    <t>BK14889</t>
  </si>
  <si>
    <t>BK14890</t>
  </si>
  <si>
    <t>BK14891</t>
  </si>
  <si>
    <t>BK14892</t>
  </si>
  <si>
    <t>BK14893</t>
  </si>
  <si>
    <t>BK14894</t>
  </si>
  <si>
    <t>BK14895</t>
  </si>
  <si>
    <t>BK14896</t>
  </si>
  <si>
    <t>BK14897</t>
  </si>
  <si>
    <t>BK14898</t>
  </si>
  <si>
    <t>BK14899</t>
  </si>
  <si>
    <t>BK14900</t>
  </si>
  <si>
    <t>BK14901</t>
  </si>
  <si>
    <t>BK14902</t>
  </si>
  <si>
    <t>BK14903</t>
  </si>
  <si>
    <t>BK14904</t>
  </si>
  <si>
    <t>BK14905</t>
  </si>
  <si>
    <t>BK14906</t>
  </si>
  <si>
    <t>BK14907</t>
  </si>
  <si>
    <t>BK14908</t>
  </si>
  <si>
    <t>BK14909</t>
  </si>
  <si>
    <t>BK14910</t>
  </si>
  <si>
    <t>BK14911</t>
  </si>
  <si>
    <t>BK14912</t>
  </si>
  <si>
    <t>BK14913</t>
  </si>
  <si>
    <t>BK14914</t>
  </si>
  <si>
    <t>BK14915</t>
  </si>
  <si>
    <t>BK14916</t>
  </si>
  <si>
    <t>BK14917</t>
  </si>
  <si>
    <t>BK14918</t>
  </si>
  <si>
    <t>BK14919</t>
  </si>
  <si>
    <t>BK14920</t>
  </si>
  <si>
    <t>BK14921</t>
  </si>
  <si>
    <t>BK14922</t>
  </si>
  <si>
    <t>BK14923</t>
  </si>
  <si>
    <t>BK14924</t>
  </si>
  <si>
    <t>BK14925</t>
  </si>
  <si>
    <t>BK14926</t>
  </si>
  <si>
    <t>BK14927</t>
  </si>
  <si>
    <t>BK14928</t>
  </si>
  <si>
    <t>BK14929</t>
  </si>
  <si>
    <t>BK14930</t>
  </si>
  <si>
    <t>BK14931</t>
  </si>
  <si>
    <t>BK14932</t>
  </si>
  <si>
    <t>BK14933</t>
  </si>
  <si>
    <t>BK14934</t>
  </si>
  <si>
    <t>BK14935</t>
  </si>
  <si>
    <t>BK14936</t>
  </si>
  <si>
    <t>BK14937</t>
  </si>
  <si>
    <t>BK14938</t>
  </si>
  <si>
    <t>BK14939</t>
  </si>
  <si>
    <t>BK14940</t>
  </si>
  <si>
    <t>BK14941</t>
  </si>
  <si>
    <t>BK14942</t>
  </si>
  <si>
    <t>BK14943</t>
  </si>
  <si>
    <t>BK14944</t>
  </si>
  <si>
    <t>BK14945</t>
  </si>
  <si>
    <t>BK14946</t>
  </si>
  <si>
    <t>BK14947</t>
  </si>
  <si>
    <t>BK14948</t>
  </si>
  <si>
    <t>BK14949</t>
  </si>
  <si>
    <t>BK14950</t>
  </si>
  <si>
    <t>BK14951</t>
  </si>
  <si>
    <t>BK14952</t>
  </si>
  <si>
    <t>BK14953</t>
  </si>
  <si>
    <t>BK14954</t>
  </si>
  <si>
    <t>BK14955</t>
  </si>
  <si>
    <t>BK14956</t>
  </si>
  <si>
    <t>BK14957</t>
  </si>
  <si>
    <t>BK14958</t>
  </si>
  <si>
    <t>BK14959</t>
  </si>
  <si>
    <t>BK14960</t>
  </si>
  <si>
    <t>BK14961</t>
  </si>
  <si>
    <t>BK14962</t>
  </si>
  <si>
    <t>BK14963</t>
  </si>
  <si>
    <t>BK14964</t>
  </si>
  <si>
    <t>BK14965</t>
  </si>
  <si>
    <t>BK14966</t>
  </si>
  <si>
    <t>BK14967</t>
  </si>
  <si>
    <t>BK14968</t>
  </si>
  <si>
    <t>BK14969</t>
  </si>
  <si>
    <t>BK14970</t>
  </si>
  <si>
    <t>BK14971</t>
  </si>
  <si>
    <t>BK14972</t>
  </si>
  <si>
    <t>BK14973</t>
  </si>
  <si>
    <t>BK14974</t>
  </si>
  <si>
    <t>BK14975</t>
  </si>
  <si>
    <t>BK14976</t>
  </si>
  <si>
    <t>BK14977</t>
  </si>
  <si>
    <t>BK14978</t>
  </si>
  <si>
    <t>BK14979</t>
  </si>
  <si>
    <t>BK14980</t>
  </si>
  <si>
    <t>BK14981</t>
  </si>
  <si>
    <t>BK14982</t>
  </si>
  <si>
    <t>BK14983</t>
  </si>
  <si>
    <t>BK14984</t>
  </si>
  <si>
    <t>BK14985</t>
  </si>
  <si>
    <t>BK14986</t>
  </si>
  <si>
    <t>BK14987</t>
  </si>
  <si>
    <t>BK14988</t>
  </si>
  <si>
    <t>BK14989</t>
  </si>
  <si>
    <t>BK14990</t>
  </si>
  <si>
    <t>BK14991</t>
  </si>
  <si>
    <t>BK14992</t>
  </si>
  <si>
    <t>BK14993</t>
  </si>
  <si>
    <t>BK14994</t>
  </si>
  <si>
    <t>BK14995</t>
  </si>
  <si>
    <t>BK14996</t>
  </si>
  <si>
    <t>BK14997</t>
  </si>
  <si>
    <t>BK14998</t>
  </si>
  <si>
    <t>BK14999</t>
  </si>
  <si>
    <t>BK15000</t>
  </si>
  <si>
    <t>channel_name</t>
  </si>
  <si>
    <t>channel_type</t>
  </si>
  <si>
    <t>commission_model</t>
  </si>
  <si>
    <t>default_commission_rate</t>
  </si>
  <si>
    <t>contract_owner</t>
  </si>
  <si>
    <t>Booking.com</t>
  </si>
  <si>
    <t>OTA</t>
  </si>
  <si>
    <t>Percentage</t>
  </si>
  <si>
    <t>Somchai P.</t>
  </si>
  <si>
    <t>Expedia</t>
  </si>
  <si>
    <t>Agoda</t>
  </si>
  <si>
    <t>Nattaya K.</t>
  </si>
  <si>
    <t>Direct Website</t>
  </si>
  <si>
    <t>Direct</t>
  </si>
  <si>
    <t>Flat Fee</t>
  </si>
  <si>
    <t>Walk-in</t>
  </si>
  <si>
    <t>Corporate Direct</t>
  </si>
  <si>
    <t>Corporate</t>
  </si>
  <si>
    <t>Wichai S.</t>
  </si>
  <si>
    <t>Travel Agency</t>
  </si>
  <si>
    <t>Offline</t>
  </si>
  <si>
    <t>GDS (Amadeus)</t>
  </si>
  <si>
    <t>GDS</t>
  </si>
  <si>
    <t>rate_name</t>
  </si>
  <si>
    <t>is_commissionable</t>
  </si>
  <si>
    <t>Best Available Rate</t>
  </si>
  <si>
    <t>Corporate Rate</t>
  </si>
  <si>
    <t>Package Rate</t>
  </si>
  <si>
    <t>Net Rate (OTA)</t>
  </si>
  <si>
    <t>Promotional Rate</t>
  </si>
  <si>
    <t>Walk-in Rate</t>
  </si>
  <si>
    <t>Government Rate</t>
  </si>
  <si>
    <t>Row Labels</t>
  </si>
  <si>
    <t>Grand Total</t>
  </si>
  <si>
    <t>Sum of net_room_revenue</t>
  </si>
  <si>
    <t>Average of net_room_revenue</t>
  </si>
  <si>
    <t>Sum of gross_room_revenue</t>
  </si>
  <si>
    <t>Net Margin</t>
  </si>
  <si>
    <t>Sum of Netmargin</t>
  </si>
  <si>
    <t>Q2</t>
  </si>
  <si>
    <t>ดูcorrelation</t>
  </si>
  <si>
    <t>Count of booking_id</t>
  </si>
  <si>
    <t>ไม่เสมอไปเนื่องจากช่องทางของDirect คือช่องทาง Hero เพราะ เป็นช่องทางที่ลูกค้ากล้าจ่ายในราคาที่สูง ถึง Net ADR จะสูงแต่ Volume ไม่ได้สวนทางกันมาก กลับมียอดจอดมากกว่าอีก3ช่องทาง และช่องทางที่volume สูง อย่าง OTA ก็มี Net ADRที่ไม่ได้ต่ำที่สุดเสมอไป แต่ขายได้มากที่สุด</t>
  </si>
  <si>
    <t>H1. Direct channels มี Net ADR และ Net Margin สูงกว่า OTA channels อย่างมีนัยสำคัญ</t>
  </si>
  <si>
    <t>Q1.ช่องทางที่มี Net ADR สูง → มี volume bookings ต่ำหรือสูง</t>
  </si>
  <si>
    <t>Q2.OTA vs Direct → ต่างกัน กี่ % ใน Net Margin</t>
  </si>
  <si>
    <t>Column Labels</t>
  </si>
  <si>
    <t>Total Count of booking_id</t>
  </si>
  <si>
    <t>Cancelled Flag</t>
  </si>
  <si>
    <t>Checked-Out Flag</t>
  </si>
  <si>
    <t>Net_revenue</t>
  </si>
  <si>
    <t>Gross Revenue</t>
  </si>
  <si>
    <t>Total Sum of Net_revenue</t>
  </si>
  <si>
    <t>Sum of Net_revenue</t>
  </si>
  <si>
    <t>Total Sum of Gross Revenue</t>
  </si>
  <si>
    <t>Sum of Gross Revenue</t>
  </si>
  <si>
    <t>total_booking</t>
  </si>
  <si>
    <t>เป็นจริง</t>
  </si>
  <si>
    <t>เนื่องจากช่องทางOTA มีห้องที่ cancelled มากถึง26.32% อาจจะทำให้รายได้ของโรงแรมหายไปด้วย</t>
  </si>
  <si>
    <t>ส่งผลกระทบอย่างมหาศาลเนื่องจาก cancellation ทั้งหมดรวมกัน 20.28% ทำให้รายได้ที่ควรได้หายไป</t>
  </si>
  <si>
    <t>Total Average of netmargin</t>
  </si>
  <si>
    <t>Average of netmargin</t>
  </si>
  <si>
    <t>Q4.มีความสัมพันธ์ระหว่าง:Commission สูง Net ADR ต่ำ จริงหรือไม่</t>
  </si>
  <si>
    <t>Sum of netmargin</t>
  </si>
  <si>
    <t>H3Channels ที่มี Commission สูง จะมี Net Revenue ต่อ booking ต่ำกว่า</t>
  </si>
  <si>
    <t>Q3.Cancellation ส่งผลต่อ Net Revenue จริง มากแค่ไหน</t>
  </si>
  <si>
    <t>Sum of net_room_revenue2</t>
  </si>
  <si>
    <t>Average of gross_room_revenue</t>
  </si>
  <si>
    <t>จริง สูงกว่า9.43%</t>
  </si>
  <si>
    <t>Details for Sum of Netmargin - channel_type: Corporate</t>
  </si>
  <si>
    <t>Q6ถ้าตัด OTA ออก → รายได้หายไปเท่าไร vs margin ดีขึ้นเท่าไร</t>
  </si>
  <si>
    <t>Q5 Cancellation ส่งผลต่อ average net margin ต่อ booking ที่ “สำเร็จจริง” แค่ไหน</t>
  </si>
  <si>
    <t>Direct (Website, Walk-in)</t>
  </si>
  <si>
    <t>กำไรดี + เสถียร ควรลงทุนเพิ่ม ยิงads</t>
  </si>
  <si>
    <t>กำไรดี + predictable ควรทำสัญญากับรัฐบาลมากขึ้นและบริษัทแต่ละที่มากขึ้นโดยเป็นสัญญาระยะยาว</t>
  </si>
  <si>
    <t>Travel Agent</t>
  </si>
  <si>
    <t>ไม่เด่น แต่มีประโยชน์บางช่วง ใช้เป็นsup</t>
  </si>
  <si>
    <t>GDS (เช่น Amadeus)</t>
  </si>
  <si>
    <t>ควรoptimize commission</t>
  </si>
  <si>
    <t>OTA (Booking, Expedia, Agoda)</t>
  </si>
  <si>
    <t>ปรับจำนวนห้องให้booking พอประมาณ</t>
  </si>
  <si>
    <t>Average of Netmargin</t>
  </si>
  <si>
    <t xml:space="preserve">H2.ช่องทาง OTA มีอัตราการยกเลิกการจองสูงกว่าส่งผลให้รายได้ที่เกิดขึ้นจริงลดลง และทำให้ประสิทธิภาพด้านต้นทุนลดลง </t>
  </si>
  <si>
    <t>Q3. Cancellation ส่งผลต่อ Net Revenue จริง มากแค่ไหน</t>
  </si>
  <si>
    <t xml:space="preserve">Cancellationไม่ได้ลดทอนเปอร์เซ็นต์ของ net margin ของยอดที่เข้าพักสำเร็จจริง เนื่องจากยอดยกเลิกส่วนใหญ่เป็นของOTA ที่ มี margin ต่ำทำให้ภาพรวมของยอดสำเร็จจริง </t>
  </si>
  <si>
    <t>Q1.ช่องทางที่มี Net ADR สูงจะมี volume bookings ต่ำหรือสูง</t>
  </si>
  <si>
    <t xml:space="preserve">สรุป:ช่องทางที่ Net ADR สูงอย่าง Direct / Walk-in มี Volume ที่ดี (ไม่ต่ำ) </t>
  </si>
  <si>
    <t xml:space="preserve">ส่วนช่องทางที่เน้น Volume อย่าง OTA ก็มี Net ADR ที่รับได้ (ไม่ได้ต่ำที่สุด) </t>
  </si>
  <si>
    <t>ดังนั้น โรงแรมจึงควรรักษาบาลานซ์โดยใช้ OTA เพื่อดึง Volume ควบคู่ไปกับการทำโปรโมชัน</t>
  </si>
  <si>
    <t>กระตุ้นให้ลูกค้ามาจอง Direct มากขึ้นเพื่อดึงกำไร (Net ADR) ให้สูงสุด</t>
  </si>
  <si>
    <t xml:space="preserve">เนื่องจากOTA มีอัตราการยกเลิกสูง ทำให้จำนวนการเข้าพักจริงลดลง ส่งผลให้รายได้ที่ได้จริง (realized revenue) </t>
  </si>
  <si>
    <t>ต่ำกว่าที่คาด และเมื่อรวมกับค่าคอมมิชชั่นที่สูง ทำให้ประสิทธิภาพด้านต้นทุนแย่ลงและกำไรลดลง</t>
  </si>
  <si>
    <t>OTA สร้าง</t>
  </si>
  <si>
    <t xml:space="preserve">ยอดขายสูง แต่มี cancellation สูง ทำให้รายได้จริงลดลงอย่างมีนัยสำคัญ และเกิด lost revenue จำนวนมากในขณะที่ </t>
  </si>
  <si>
    <t>Direct channels แม้ volume น้อยกว่า แต่ให้รายได้ที่ “มั่นคงและคาดการณ์ได้” มากกว่า</t>
  </si>
  <si>
    <t>Channels ที่มี commission สูง จะทำให้ Net ADR และ Net Margin ลดลงอย่างมีนัยสำคัญ</t>
  </si>
  <si>
    <t>โดยรวม Channels ที่มี commission สูง มีแนวโน้มให้ Net Revenue ต่อ booking ต่ำกว่า</t>
  </si>
  <si>
    <t>แม้ช่องทาง OTA จะมีอัตราการยกเลิกการจองสูงกว่าช่องทางอื่นอย่างมีนัยสำคัญแต่ Cancellation แทบไม่ส่งผลต่อ Average Net Margin ต่อ booking ที่สำเร็จ</t>
  </si>
  <si>
    <t xml:space="preserve">พบว่า OTA เป็นแหล่งรายได้หลักของโรงแรม โดยสร้างรายได้มากกว่า 50%แต่มีต้นทุนสูงและ </t>
  </si>
  <si>
    <t xml:space="preserve">margin ต่ำกว่าเมื่อจำลองการตัด OTA ออก พบว่ารายได้และจำนวน booking </t>
  </si>
  <si>
    <t xml:space="preserve">ลดลงอย่างมีนัยสำคัญแม้ว่า margin จะดีขึ้นดังนั้น OTA มีบทบาทสำคัญในด้านการสร้าง </t>
  </si>
  <si>
    <t xml:space="preserve">demandขณะที่ช่องทาง direct มีประสิทธิภาพด้านกำไรที่ดีกว่ากลยุทธ์ที่เหมาะสมคือการ </t>
  </si>
  <si>
    <t>optimize สัดส่วนช่องทางไม่ใช่การตัด OTA ออกทั้งหมด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</si>
</sst>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FFFFFF"/>
      <name val="Arial"/>
      <family val="2"/>
    </font>
    <font>
      <b/>
      <sz val="11"/>
      <color theme="1"/>
      <name val="Tahoma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0" fontId="2" fillId="3" borderId="1" xfId="0" applyNumberFormat="1" applyFont="1" applyFill="1" applyBorder="1" applyAlignment="1">
      <alignment horizontal="left" vertical="center"/>
    </xf>
    <xf numFmtId="10" fontId="2" fillId="0" borderId="1" xfId="0" applyNumberFormat="1" applyFont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4" fontId="2" fillId="3" borderId="1" xfId="0" applyNumberFormat="1" applyFont="1" applyFill="1" applyBorder="1" applyAlignment="1">
      <alignment horizontal="left" vertical="center"/>
    </xf>
    <xf numFmtId="0" fontId="0" fillId="4" borderId="0" xfId="0" applyFill="1"/>
    <xf numFmtId="10" fontId="0" fillId="5" borderId="0" xfId="0" applyNumberFormat="1" applyFill="1"/>
    <xf numFmtId="0" fontId="0" fillId="0" borderId="0" xfId="0" applyAlignment="1">
      <alignment wrapText="1"/>
    </xf>
    <xf numFmtId="0" fontId="0" fillId="6" borderId="0" xfId="0" applyFill="1"/>
    <xf numFmtId="0" fontId="0" fillId="7" borderId="0" xfId="0" applyFill="1"/>
    <xf numFmtId="10" fontId="0" fillId="6" borderId="0" xfId="0" applyNumberFormat="1" applyFill="1"/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</cellXfs>
  <cellStyles count="1">
    <cellStyle name="Normal" xfId="0" builtinId="0"/>
  </cellStyles>
  <dxfs count="13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[hotel_channel_profitability_final (version 1).xlsx]H1_NetADR_NetMargin!PivotTable16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929595493942753"/>
          <c:y val="5.0056900757625707E-2"/>
          <c:w val="0.48331258881282196"/>
          <c:h val="0.643125829504117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H1_NetADR_NetMargin!$B$56</c:f>
              <c:strCache>
                <c:ptCount val="1"/>
                <c:pt idx="0">
                  <c:v>Average of net_room_revenue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H1_NetADR_NetMargin!$A$57:$A$62</c:f>
              <c:strCache>
                <c:ptCount val="5"/>
                <c:pt idx="0">
                  <c:v>Corporate</c:v>
                </c:pt>
                <c:pt idx="1">
                  <c:v>Direct</c:v>
                </c:pt>
                <c:pt idx="2">
                  <c:v>GDS</c:v>
                </c:pt>
                <c:pt idx="3">
                  <c:v>Offline</c:v>
                </c:pt>
                <c:pt idx="4">
                  <c:v>OTA</c:v>
                </c:pt>
              </c:strCache>
            </c:strRef>
          </c:cat>
          <c:val>
            <c:numRef>
              <c:f>H1_NetADR_NetMargin!$B$57:$B$62</c:f>
              <c:numCache>
                <c:formatCode>0.00</c:formatCode>
                <c:ptCount val="5"/>
                <c:pt idx="0">
                  <c:v>7414.6190549828143</c:v>
                </c:pt>
                <c:pt idx="1">
                  <c:v>9632.2961418144041</c:v>
                </c:pt>
                <c:pt idx="2">
                  <c:v>6607.330159235672</c:v>
                </c:pt>
                <c:pt idx="3">
                  <c:v>7892.7551575931329</c:v>
                </c:pt>
                <c:pt idx="4">
                  <c:v>7453.9647889842754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4-434A-AFEE-4FF8F4ECB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90113552"/>
        <c:axId val="1990108752"/>
      </c:barChart>
      <c:lineChart>
        <c:grouping val="standard"/>
        <c:varyColors val="0"/>
        <c:ser>
          <c:idx val="1"/>
          <c:order val="1"/>
          <c:tx>
            <c:strRef>
              <c:f>H1_NetADR_NetMargin!$C$56</c:f>
              <c:strCache>
                <c:ptCount val="1"/>
                <c:pt idx="0">
                  <c:v>Count of booking_id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H1_NetADR_NetMargin!$A$57:$A$62</c:f>
              <c:strCache>
                <c:ptCount val="5"/>
                <c:pt idx="0">
                  <c:v>Corporate</c:v>
                </c:pt>
                <c:pt idx="1">
                  <c:v>Direct</c:v>
                </c:pt>
                <c:pt idx="2">
                  <c:v>GDS</c:v>
                </c:pt>
                <c:pt idx="3">
                  <c:v>Offline</c:v>
                </c:pt>
                <c:pt idx="4">
                  <c:v>OTA</c:v>
                </c:pt>
              </c:strCache>
            </c:strRef>
          </c:cat>
          <c:val>
            <c:numRef>
              <c:f>H1_NetADR_NetMargin!$C$57:$C$62</c:f>
              <c:numCache>
                <c:formatCode>General</c:formatCode>
                <c:ptCount val="5"/>
                <c:pt idx="0">
                  <c:v>582</c:v>
                </c:pt>
                <c:pt idx="1">
                  <c:v>959</c:v>
                </c:pt>
                <c:pt idx="2">
                  <c:v>314</c:v>
                </c:pt>
                <c:pt idx="3">
                  <c:v>349</c:v>
                </c:pt>
                <c:pt idx="4">
                  <c:v>2796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64-434A-AFEE-4FF8F4ECB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848544"/>
        <c:axId val="1944850464"/>
      </c:lineChart>
      <c:catAx>
        <c:axId val="1990113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90108752"/>
        <c:crosses val="autoZero"/>
        <c:auto val="1"/>
        <c:lblAlgn val="ctr"/>
        <c:lblOffset val="100"/>
        <c:noMultiLvlLbl val="0"/>
      </c:catAx>
      <c:valAx>
        <c:axId val="199010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Net</a:t>
                </a:r>
                <a:r>
                  <a:rPr lang="en-US" baseline="0"/>
                  <a:t> ADR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90113552"/>
        <c:crosses val="autoZero"/>
        <c:crossBetween val="between"/>
      </c:valAx>
      <c:valAx>
        <c:axId val="19448504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</a:t>
                </a:r>
                <a:r>
                  <a:rPr lang="en-US" baseline="0"/>
                  <a:t> booking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44848544"/>
        <c:crosses val="max"/>
        <c:crossBetween val="between"/>
      </c:valAx>
      <c:catAx>
        <c:axId val="194484854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944850464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41426378719092"/>
          <c:y val="0.72411732162257447"/>
          <c:w val="0.29094701209646301"/>
          <c:h val="0.252561967361610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[hotel_channel_profitability_final (version 1).xlsx]H1_NetADR_NetMargin!PivotTable16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Net ADR and Volume Bookings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26021505376344084"/>
          <c:y val="2.4213081215631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3582342954159592E-2"/>
              <c:y val="-7.126577861049091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036611722346246E-2"/>
          <c:y val="9.3876340171802283E-2"/>
          <c:w val="0.60180848361696737"/>
          <c:h val="0.834778068362997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H1_NetADR_NetMargin!$B$56</c:f>
              <c:strCache>
                <c:ptCount val="1"/>
                <c:pt idx="0">
                  <c:v>Average of net_room_revenue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H1_NetADR_NetMargin!$A$57:$A$62</c:f>
              <c:strCache>
                <c:ptCount val="5"/>
                <c:pt idx="0">
                  <c:v>Corporate</c:v>
                </c:pt>
                <c:pt idx="1">
                  <c:v>Direct</c:v>
                </c:pt>
                <c:pt idx="2">
                  <c:v>GDS</c:v>
                </c:pt>
                <c:pt idx="3">
                  <c:v>Offline</c:v>
                </c:pt>
                <c:pt idx="4">
                  <c:v>OTA</c:v>
                </c:pt>
              </c:strCache>
            </c:strRef>
          </c:cat>
          <c:val>
            <c:numRef>
              <c:f>H1_NetADR_NetMargin!$B$57:$B$62</c:f>
              <c:numCache>
                <c:formatCode>0.00</c:formatCode>
                <c:ptCount val="5"/>
                <c:pt idx="0">
                  <c:v>7414.6190549828143</c:v>
                </c:pt>
                <c:pt idx="1">
                  <c:v>9632.2961418144041</c:v>
                </c:pt>
                <c:pt idx="2">
                  <c:v>6607.330159235672</c:v>
                </c:pt>
                <c:pt idx="3">
                  <c:v>7892.7551575931329</c:v>
                </c:pt>
                <c:pt idx="4">
                  <c:v>7453.9647889842754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B-40DC-8AD5-BCD5F46946C1}"/>
            </c:ext>
          </c:extLst>
        </c:ser>
        <c:ser>
          <c:idx val="1"/>
          <c:order val="1"/>
          <c:tx>
            <c:strRef>
              <c:f>H1_NetADR_NetMargin!$C$56</c:f>
              <c:strCache>
                <c:ptCount val="1"/>
                <c:pt idx="0">
                  <c:v>Count of booking_id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EB-40DC-8AD5-BCD5F46946C1}"/>
              </c:ext>
            </c:extLst>
          </c:dPt>
          <c:dLbls>
            <c:dLbl>
              <c:idx val="4"/>
              <c:layout>
                <c:manualLayout>
                  <c:x val="1.3582342954159592E-2"/>
                  <c:y val="-7.1265778610490916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EB-40DC-8AD5-BCD5F46946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H1_NetADR_NetMargin!$A$57:$A$62</c:f>
              <c:strCache>
                <c:ptCount val="5"/>
                <c:pt idx="0">
                  <c:v>Corporate</c:v>
                </c:pt>
                <c:pt idx="1">
                  <c:v>Direct</c:v>
                </c:pt>
                <c:pt idx="2">
                  <c:v>GDS</c:v>
                </c:pt>
                <c:pt idx="3">
                  <c:v>Offline</c:v>
                </c:pt>
                <c:pt idx="4">
                  <c:v>OTA</c:v>
                </c:pt>
              </c:strCache>
            </c:strRef>
          </c:cat>
          <c:val>
            <c:numRef>
              <c:f>H1_NetADR_NetMargin!$C$57:$C$62</c:f>
              <c:numCache>
                <c:formatCode>General</c:formatCode>
                <c:ptCount val="5"/>
                <c:pt idx="0">
                  <c:v>582</c:v>
                </c:pt>
                <c:pt idx="1">
                  <c:v>959</c:v>
                </c:pt>
                <c:pt idx="2">
                  <c:v>314</c:v>
                </c:pt>
                <c:pt idx="3">
                  <c:v>349</c:v>
                </c:pt>
                <c:pt idx="4">
                  <c:v>2796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EB-40DC-8AD5-BCD5F46946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0076592"/>
        <c:axId val="1990080432"/>
      </c:barChart>
      <c:catAx>
        <c:axId val="199007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90080432"/>
        <c:crosses val="autoZero"/>
        <c:auto val="1"/>
        <c:lblAlgn val="ctr"/>
        <c:lblOffset val="100"/>
        <c:noMultiLvlLbl val="0"/>
      </c:catAx>
      <c:valAx>
        <c:axId val="199008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9007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010881916500667"/>
          <c:y val="0.44217625857992243"/>
          <c:w val="0.29083628553222013"/>
          <c:h val="0.108959628087072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[hotel_channel_profitability_final (version 1).xlsx]H2_ช่องทาง OTA มีอัตราการยกเลิก!PivotTable6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'H2_ช่องทาง OTA มีอัตราการยกเลิก'!$B$3:$B$5</c:f>
              <c:strCache>
                <c:ptCount val="1"/>
                <c:pt idx="0">
                  <c:v>Checked-Out - Count of booking_id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multiLvlStrRef>
              <c:f>'H2_ช่องทาง OTA มีอัตราการยกเลิก'!$A$6:$A$19</c:f>
              <c:multiLvlStrCache>
                <c:ptCount val="8"/>
                <c:lvl>
                  <c:pt idx="0">
                    <c:v>Corporate Direct</c:v>
                  </c:pt>
                  <c:pt idx="1">
                    <c:v>Direct Website</c:v>
                  </c:pt>
                  <c:pt idx="2">
                    <c:v>Walk-in</c:v>
                  </c:pt>
                  <c:pt idx="3">
                    <c:v>GDS (Amadeus)</c:v>
                  </c:pt>
                  <c:pt idx="4">
                    <c:v>Travel Agency</c:v>
                  </c:pt>
                  <c:pt idx="5">
                    <c:v>Agoda</c:v>
                  </c:pt>
                  <c:pt idx="6">
                    <c:v>Booking.com</c:v>
                  </c:pt>
                  <c:pt idx="7">
                    <c:v>Expedia</c:v>
                  </c:pt>
                </c:lvl>
                <c:lvl>
                  <c:pt idx="0">
                    <c:v>Corporate</c:v>
                  </c:pt>
                  <c:pt idx="1">
                    <c:v>Direct</c:v>
                  </c:pt>
                  <c:pt idx="3">
                    <c:v>GDS</c:v>
                  </c:pt>
                  <c:pt idx="4">
                    <c:v>Offline</c:v>
                  </c:pt>
                  <c:pt idx="5">
                    <c:v>OTA</c:v>
                  </c:pt>
                </c:lvl>
              </c:multiLvlStrCache>
            </c:multiLvlStrRef>
          </c:cat>
          <c:val>
            <c:numRef>
              <c:f>'H2_ช่องทาง OTA มีอัตราการยกเลิก'!$B$6:$B$19</c:f>
              <c:numCache>
                <c:formatCode>General</c:formatCode>
                <c:ptCount val="8"/>
                <c:pt idx="0">
                  <c:v>439</c:v>
                </c:pt>
                <c:pt idx="1">
                  <c:v>562</c:v>
                </c:pt>
                <c:pt idx="2">
                  <c:v>152</c:v>
                </c:pt>
                <c:pt idx="3">
                  <c:v>209</c:v>
                </c:pt>
                <c:pt idx="4">
                  <c:v>251</c:v>
                </c:pt>
                <c:pt idx="5">
                  <c:v>557</c:v>
                </c:pt>
                <c:pt idx="6">
                  <c:v>642</c:v>
                </c:pt>
                <c:pt idx="7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C-4519-9B61-133A05A5B31E}"/>
            </c:ext>
          </c:extLst>
        </c:ser>
        <c:ser>
          <c:idx val="1"/>
          <c:order val="1"/>
          <c:tx>
            <c:strRef>
              <c:f>'H2_ช่องทาง OTA มีอัตราการยกเลิก'!$C$3:$C$5</c:f>
              <c:strCache>
                <c:ptCount val="1"/>
                <c:pt idx="0">
                  <c:v>Checked-Out - Sum of Net_revenue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multiLvlStrRef>
              <c:f>'H2_ช่องทาง OTA มีอัตราการยกเลิก'!$A$6:$A$19</c:f>
              <c:multiLvlStrCache>
                <c:ptCount val="8"/>
                <c:lvl>
                  <c:pt idx="0">
                    <c:v>Corporate Direct</c:v>
                  </c:pt>
                  <c:pt idx="1">
                    <c:v>Direct Website</c:v>
                  </c:pt>
                  <c:pt idx="2">
                    <c:v>Walk-in</c:v>
                  </c:pt>
                  <c:pt idx="3">
                    <c:v>GDS (Amadeus)</c:v>
                  </c:pt>
                  <c:pt idx="4">
                    <c:v>Travel Agency</c:v>
                  </c:pt>
                  <c:pt idx="5">
                    <c:v>Agoda</c:v>
                  </c:pt>
                  <c:pt idx="6">
                    <c:v>Booking.com</c:v>
                  </c:pt>
                  <c:pt idx="7">
                    <c:v>Expedia</c:v>
                  </c:pt>
                </c:lvl>
                <c:lvl>
                  <c:pt idx="0">
                    <c:v>Corporate</c:v>
                  </c:pt>
                  <c:pt idx="1">
                    <c:v>Direct</c:v>
                  </c:pt>
                  <c:pt idx="3">
                    <c:v>GDS</c:v>
                  </c:pt>
                  <c:pt idx="4">
                    <c:v>Offline</c:v>
                  </c:pt>
                  <c:pt idx="5">
                    <c:v>OTA</c:v>
                  </c:pt>
                </c:lvl>
              </c:multiLvlStrCache>
            </c:multiLvlStrRef>
          </c:cat>
          <c:val>
            <c:numRef>
              <c:f>'H2_ช่องทาง OTA มีอัตราการยกเลิก'!$C$6:$C$19</c:f>
              <c:numCache>
                <c:formatCode>General</c:formatCode>
                <c:ptCount val="8"/>
                <c:pt idx="0">
                  <c:v>3279589.3899999992</c:v>
                </c:pt>
                <c:pt idx="1">
                  <c:v>5260114.6100000013</c:v>
                </c:pt>
                <c:pt idx="2">
                  <c:v>1599246.2399999995</c:v>
                </c:pt>
                <c:pt idx="3">
                  <c:v>1366196.3100000003</c:v>
                </c:pt>
                <c:pt idx="4">
                  <c:v>1990323.6400000013</c:v>
                </c:pt>
                <c:pt idx="5">
                  <c:v>4040107.8399999994</c:v>
                </c:pt>
                <c:pt idx="6">
                  <c:v>4893987.1599999936</c:v>
                </c:pt>
                <c:pt idx="7">
                  <c:v>3614511.379999999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0C-4519-9B61-133A05A5B31E}"/>
            </c:ext>
          </c:extLst>
        </c:ser>
        <c:ser>
          <c:idx val="2"/>
          <c:order val="2"/>
          <c:tx>
            <c:strRef>
              <c:f>'H2_ช่องทาง OTA มีอัตราการยกเลิก'!$D$3:$D$5</c:f>
              <c:strCache>
                <c:ptCount val="1"/>
                <c:pt idx="0">
                  <c:v>Checked-Out - Sum of Gross Revenue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multiLvlStrRef>
              <c:f>'H2_ช่องทาง OTA มีอัตราการยกเลิก'!$A$6:$A$19</c:f>
              <c:multiLvlStrCache>
                <c:ptCount val="8"/>
                <c:lvl>
                  <c:pt idx="0">
                    <c:v>Corporate Direct</c:v>
                  </c:pt>
                  <c:pt idx="1">
                    <c:v>Direct Website</c:v>
                  </c:pt>
                  <c:pt idx="2">
                    <c:v>Walk-in</c:v>
                  </c:pt>
                  <c:pt idx="3">
                    <c:v>GDS (Amadeus)</c:v>
                  </c:pt>
                  <c:pt idx="4">
                    <c:v>Travel Agency</c:v>
                  </c:pt>
                  <c:pt idx="5">
                    <c:v>Agoda</c:v>
                  </c:pt>
                  <c:pt idx="6">
                    <c:v>Booking.com</c:v>
                  </c:pt>
                  <c:pt idx="7">
                    <c:v>Expedia</c:v>
                  </c:pt>
                </c:lvl>
                <c:lvl>
                  <c:pt idx="0">
                    <c:v>Corporate</c:v>
                  </c:pt>
                  <c:pt idx="1">
                    <c:v>Direct</c:v>
                  </c:pt>
                  <c:pt idx="3">
                    <c:v>GDS</c:v>
                  </c:pt>
                  <c:pt idx="4">
                    <c:v>Offline</c:v>
                  </c:pt>
                  <c:pt idx="5">
                    <c:v>OTA</c:v>
                  </c:pt>
                </c:lvl>
              </c:multiLvlStrCache>
            </c:multiLvlStrRef>
          </c:cat>
          <c:val>
            <c:numRef>
              <c:f>'H2_ช่องทาง OTA มีอัตราการยกเลิก'!$D$6:$D$19</c:f>
              <c:numCache>
                <c:formatCode>General</c:formatCode>
                <c:ptCount val="8"/>
                <c:pt idx="0">
                  <c:v>3365293.0000000019</c:v>
                </c:pt>
                <c:pt idx="1">
                  <c:v>5260114.6100000013</c:v>
                </c:pt>
                <c:pt idx="2">
                  <c:v>1599246.2399999995</c:v>
                </c:pt>
                <c:pt idx="3">
                  <c:v>1707745.3499999996</c:v>
                </c:pt>
                <c:pt idx="4">
                  <c:v>2211470.8299999987</c:v>
                </c:pt>
                <c:pt idx="5">
                  <c:v>4300613.2300000004</c:v>
                </c:pt>
                <c:pt idx="6">
                  <c:v>5442204.5699999994</c:v>
                </c:pt>
                <c:pt idx="7">
                  <c:v>4132428.6900000032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0C-4519-9B61-133A05A5B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44167152"/>
        <c:axId val="444171952"/>
      </c:barChart>
      <c:catAx>
        <c:axId val="4441671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4171952"/>
        <c:crosses val="autoZero"/>
        <c:auto val="1"/>
        <c:lblAlgn val="ctr"/>
        <c:lblOffset val="100"/>
        <c:noMultiLvlLbl val="0"/>
      </c:catAx>
      <c:valAx>
        <c:axId val="44417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4416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[hotel_channel_profitability_final (version 1).xlsx]Sheet4!PivotTable7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Sheet4!$B$1:$B$3</c:f>
              <c:strCache>
                <c:ptCount val="1"/>
                <c:pt idx="0">
                  <c:v>Cancelled - Count of booking_id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multiLvlStrRef>
              <c:f>Sheet4!$A$4:$A$17</c:f>
              <c:multiLvlStrCache>
                <c:ptCount val="8"/>
                <c:lvl>
                  <c:pt idx="0">
                    <c:v>Corporate Direct</c:v>
                  </c:pt>
                  <c:pt idx="1">
                    <c:v>Direct Website</c:v>
                  </c:pt>
                  <c:pt idx="2">
                    <c:v>Walk-in</c:v>
                  </c:pt>
                  <c:pt idx="3">
                    <c:v>GDS (Amadeus)</c:v>
                  </c:pt>
                  <c:pt idx="4">
                    <c:v>Travel Agency</c:v>
                  </c:pt>
                  <c:pt idx="5">
                    <c:v>Agoda</c:v>
                  </c:pt>
                  <c:pt idx="6">
                    <c:v>Booking.com</c:v>
                  </c:pt>
                  <c:pt idx="7">
                    <c:v>Expedia</c:v>
                  </c:pt>
                </c:lvl>
                <c:lvl>
                  <c:pt idx="0">
                    <c:v>Corporate</c:v>
                  </c:pt>
                  <c:pt idx="1">
                    <c:v>Direct</c:v>
                  </c:pt>
                  <c:pt idx="3">
                    <c:v>GDS</c:v>
                  </c:pt>
                  <c:pt idx="4">
                    <c:v>Offline</c:v>
                  </c:pt>
                  <c:pt idx="5">
                    <c:v>OTA</c:v>
                  </c:pt>
                </c:lvl>
              </c:multiLvlStrCache>
            </c:multiLvlStrRef>
          </c:cat>
          <c:val>
            <c:numRef>
              <c:f>Sheet4!$B$4:$B$17</c:f>
              <c:numCache>
                <c:formatCode>General</c:formatCode>
                <c:ptCount val="8"/>
                <c:pt idx="0">
                  <c:v>61</c:v>
                </c:pt>
                <c:pt idx="1">
                  <c:v>90</c:v>
                </c:pt>
                <c:pt idx="2">
                  <c:v>18</c:v>
                </c:pt>
                <c:pt idx="3">
                  <c:v>57</c:v>
                </c:pt>
                <c:pt idx="4">
                  <c:v>52</c:v>
                </c:pt>
                <c:pt idx="5">
                  <c:v>199</c:v>
                </c:pt>
                <c:pt idx="6">
                  <c:v>332</c:v>
                </c:pt>
                <c:pt idx="7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1-4AD8-8318-B582439A44C1}"/>
            </c:ext>
          </c:extLst>
        </c:ser>
        <c:ser>
          <c:idx val="1"/>
          <c:order val="1"/>
          <c:tx>
            <c:strRef>
              <c:f>Sheet4!$C$1:$C$3</c:f>
              <c:strCache>
                <c:ptCount val="1"/>
                <c:pt idx="0">
                  <c:v>Cancelled - Sum of Net_revenue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multiLvlStrRef>
              <c:f>Sheet4!$A$4:$A$17</c:f>
              <c:multiLvlStrCache>
                <c:ptCount val="8"/>
                <c:lvl>
                  <c:pt idx="0">
                    <c:v>Corporate Direct</c:v>
                  </c:pt>
                  <c:pt idx="1">
                    <c:v>Direct Website</c:v>
                  </c:pt>
                  <c:pt idx="2">
                    <c:v>Walk-in</c:v>
                  </c:pt>
                  <c:pt idx="3">
                    <c:v>GDS (Amadeus)</c:v>
                  </c:pt>
                  <c:pt idx="4">
                    <c:v>Travel Agency</c:v>
                  </c:pt>
                  <c:pt idx="5">
                    <c:v>Agoda</c:v>
                  </c:pt>
                  <c:pt idx="6">
                    <c:v>Booking.com</c:v>
                  </c:pt>
                  <c:pt idx="7">
                    <c:v>Expedia</c:v>
                  </c:pt>
                </c:lvl>
                <c:lvl>
                  <c:pt idx="0">
                    <c:v>Corporate</c:v>
                  </c:pt>
                  <c:pt idx="1">
                    <c:v>Direct</c:v>
                  </c:pt>
                  <c:pt idx="3">
                    <c:v>GDS</c:v>
                  </c:pt>
                  <c:pt idx="4">
                    <c:v>Offline</c:v>
                  </c:pt>
                  <c:pt idx="5">
                    <c:v>OTA</c:v>
                  </c:pt>
                </c:lvl>
              </c:multiLvlStrCache>
            </c:multiLvlStrRef>
          </c:cat>
          <c:val>
            <c:numRef>
              <c:f>Sheet4!$C$4:$C$17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A1-4AD8-8318-B582439A44C1}"/>
            </c:ext>
          </c:extLst>
        </c:ser>
        <c:ser>
          <c:idx val="2"/>
          <c:order val="2"/>
          <c:tx>
            <c:strRef>
              <c:f>Sheet4!$D$1:$D$3</c:f>
              <c:strCache>
                <c:ptCount val="1"/>
                <c:pt idx="0">
                  <c:v>Cancelled - Sum of Gross Revenue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multiLvlStrRef>
              <c:f>Sheet4!$A$4:$A$17</c:f>
              <c:multiLvlStrCache>
                <c:ptCount val="8"/>
                <c:lvl>
                  <c:pt idx="0">
                    <c:v>Corporate Direct</c:v>
                  </c:pt>
                  <c:pt idx="1">
                    <c:v>Direct Website</c:v>
                  </c:pt>
                  <c:pt idx="2">
                    <c:v>Walk-in</c:v>
                  </c:pt>
                  <c:pt idx="3">
                    <c:v>GDS (Amadeus)</c:v>
                  </c:pt>
                  <c:pt idx="4">
                    <c:v>Travel Agency</c:v>
                  </c:pt>
                  <c:pt idx="5">
                    <c:v>Agoda</c:v>
                  </c:pt>
                  <c:pt idx="6">
                    <c:v>Booking.com</c:v>
                  </c:pt>
                  <c:pt idx="7">
                    <c:v>Expedia</c:v>
                  </c:pt>
                </c:lvl>
                <c:lvl>
                  <c:pt idx="0">
                    <c:v>Corporate</c:v>
                  </c:pt>
                  <c:pt idx="1">
                    <c:v>Direct</c:v>
                  </c:pt>
                  <c:pt idx="3">
                    <c:v>GDS</c:v>
                  </c:pt>
                  <c:pt idx="4">
                    <c:v>Offline</c:v>
                  </c:pt>
                  <c:pt idx="5">
                    <c:v>OTA</c:v>
                  </c:pt>
                </c:lvl>
              </c:multiLvlStrCache>
            </c:multiLvlStrRef>
          </c:cat>
          <c:val>
            <c:numRef>
              <c:f>Sheet4!$D$4:$D$17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A1-4AD8-8318-B582439A4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32227375"/>
        <c:axId val="932227855"/>
      </c:barChart>
      <c:catAx>
        <c:axId val="9322273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32227855"/>
        <c:crosses val="autoZero"/>
        <c:auto val="1"/>
        <c:lblAlgn val="ctr"/>
        <c:lblOffset val="100"/>
        <c:noMultiLvlLbl val="0"/>
      </c:catAx>
      <c:valAx>
        <c:axId val="93222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3222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[hotel_channel_profitability_final (version 1).xlsx]H2_ช่องทาง OTA มีอัตราการยกเลิก!PivotTable2</c:name>
    <c:fmtId val="0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'H2_ช่องทาง OTA มีอัตราการยกเลิก'!$B$86:$B$88</c:f>
              <c:strCache>
                <c:ptCount val="1"/>
                <c:pt idx="0">
                  <c:v>Cancelled - Count of booking_id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'H2_ช่องทาง OTA มีอัตราการยกเลิก'!$A$89:$A$97</c:f>
              <c:strCache>
                <c:ptCount val="8"/>
                <c:pt idx="0">
                  <c:v>Agoda</c:v>
                </c:pt>
                <c:pt idx="1">
                  <c:v>Booking.com</c:v>
                </c:pt>
                <c:pt idx="2">
                  <c:v>Corporate Direct</c:v>
                </c:pt>
                <c:pt idx="3">
                  <c:v>Direct Website</c:v>
                </c:pt>
                <c:pt idx="4">
                  <c:v>Expedia</c:v>
                </c:pt>
                <c:pt idx="5">
                  <c:v>GDS (Amadeus)</c:v>
                </c:pt>
                <c:pt idx="6">
                  <c:v>Travel Agency</c:v>
                </c:pt>
                <c:pt idx="7">
                  <c:v>Walk-in</c:v>
                </c:pt>
              </c:strCache>
            </c:strRef>
          </c:cat>
          <c:val>
            <c:numRef>
              <c:f>'H2_ช่องทาง OTA มีอัตราการยกเลิก'!$B$89:$B$97</c:f>
              <c:numCache>
                <c:formatCode>0.00%</c:formatCode>
                <c:ptCount val="8"/>
                <c:pt idx="0">
                  <c:v>0.22309417040358745</c:v>
                </c:pt>
                <c:pt idx="1">
                  <c:v>0.29642857142857143</c:v>
                </c:pt>
                <c:pt idx="2">
                  <c:v>0.10481099656357389</c:v>
                </c:pt>
                <c:pt idx="3">
                  <c:v>0.11889035667107001</c:v>
                </c:pt>
                <c:pt idx="4">
                  <c:v>0.26147959183673469</c:v>
                </c:pt>
                <c:pt idx="5">
                  <c:v>0.18152866242038215</c:v>
                </c:pt>
                <c:pt idx="6">
                  <c:v>0.14899713467048711</c:v>
                </c:pt>
                <c:pt idx="7">
                  <c:v>8.9108910891089105E-2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70-4F7C-B98C-C3C6B4033CC9}"/>
            </c:ext>
          </c:extLst>
        </c:ser>
        <c:ser>
          <c:idx val="1"/>
          <c:order val="1"/>
          <c:tx>
            <c:strRef>
              <c:f>'H2_ช่องทาง OTA มีอัตราการยกเลิก'!$C$86:$C$88</c:f>
              <c:strCache>
                <c:ptCount val="1"/>
                <c:pt idx="0">
                  <c:v>Cancelled - Average of netmargin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'H2_ช่องทาง OTA มีอัตราการยกเลิก'!$A$89:$A$97</c:f>
              <c:strCache>
                <c:ptCount val="8"/>
                <c:pt idx="0">
                  <c:v>Agoda</c:v>
                </c:pt>
                <c:pt idx="1">
                  <c:v>Booking.com</c:v>
                </c:pt>
                <c:pt idx="2">
                  <c:v>Corporate Direct</c:v>
                </c:pt>
                <c:pt idx="3">
                  <c:v>Direct Website</c:v>
                </c:pt>
                <c:pt idx="4">
                  <c:v>Expedia</c:v>
                </c:pt>
                <c:pt idx="5">
                  <c:v>GDS (Amadeus)</c:v>
                </c:pt>
                <c:pt idx="6">
                  <c:v>Travel Agency</c:v>
                </c:pt>
                <c:pt idx="7">
                  <c:v>Walk-in</c:v>
                </c:pt>
              </c:strCache>
            </c:strRef>
          </c:cat>
          <c:val>
            <c:numRef>
              <c:f>'H2_ช่องทาง OTA มีอัตราการยกเลิก'!$C$89:$C$97</c:f>
              <c:numCache>
                <c:formatCode>0.00%</c:formatCode>
                <c:ptCount val="8"/>
                <c:pt idx="0">
                  <c:v>0.93255565354690029</c:v>
                </c:pt>
                <c:pt idx="1">
                  <c:v>0.90607052223019036</c:v>
                </c:pt>
                <c:pt idx="2">
                  <c:v>0.97149905597630126</c:v>
                </c:pt>
                <c:pt idx="3">
                  <c:v>1</c:v>
                </c:pt>
                <c:pt idx="4">
                  <c:v>0.89485472016140577</c:v>
                </c:pt>
                <c:pt idx="5">
                  <c:v>0.79999999592512261</c:v>
                </c:pt>
                <c:pt idx="6">
                  <c:v>0.90000002281645919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70-4F7C-B98C-C3C6B4033CC9}"/>
            </c:ext>
          </c:extLst>
        </c:ser>
        <c:ser>
          <c:idx val="2"/>
          <c:order val="2"/>
          <c:tx>
            <c:strRef>
              <c:f>'H2_ช่องทาง OTA มีอัตราการยกเลิก'!$D$86:$D$88</c:f>
              <c:strCache>
                <c:ptCount val="1"/>
                <c:pt idx="0">
                  <c:v>Checked-Out - Count of booking_id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'H2_ช่องทาง OTA มีอัตราการยกเลิก'!$A$89:$A$97</c:f>
              <c:strCache>
                <c:ptCount val="8"/>
                <c:pt idx="0">
                  <c:v>Agoda</c:v>
                </c:pt>
                <c:pt idx="1">
                  <c:v>Booking.com</c:v>
                </c:pt>
                <c:pt idx="2">
                  <c:v>Corporate Direct</c:v>
                </c:pt>
                <c:pt idx="3">
                  <c:v>Direct Website</c:v>
                </c:pt>
                <c:pt idx="4">
                  <c:v>Expedia</c:v>
                </c:pt>
                <c:pt idx="5">
                  <c:v>GDS (Amadeus)</c:v>
                </c:pt>
                <c:pt idx="6">
                  <c:v>Travel Agency</c:v>
                </c:pt>
                <c:pt idx="7">
                  <c:v>Walk-in</c:v>
                </c:pt>
              </c:strCache>
            </c:strRef>
          </c:cat>
          <c:val>
            <c:numRef>
              <c:f>'H2_ช่องทาง OTA มีอัตราการยกเลิก'!$D$89:$D$97</c:f>
              <c:numCache>
                <c:formatCode>0.00%</c:formatCode>
                <c:ptCount val="8"/>
                <c:pt idx="0">
                  <c:v>0.62443946188340804</c:v>
                </c:pt>
                <c:pt idx="1">
                  <c:v>0.57321428571428568</c:v>
                </c:pt>
                <c:pt idx="2">
                  <c:v>0.75429553264604809</c:v>
                </c:pt>
                <c:pt idx="3">
                  <c:v>0.74240422721268162</c:v>
                </c:pt>
                <c:pt idx="4">
                  <c:v>0.58801020408163263</c:v>
                </c:pt>
                <c:pt idx="5">
                  <c:v>0.66560509554140124</c:v>
                </c:pt>
                <c:pt idx="6">
                  <c:v>0.71919770773638969</c:v>
                </c:pt>
                <c:pt idx="7">
                  <c:v>0.75247524752475248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70-4F7C-B98C-C3C6B4033CC9}"/>
            </c:ext>
          </c:extLst>
        </c:ser>
        <c:ser>
          <c:idx val="3"/>
          <c:order val="3"/>
          <c:tx>
            <c:strRef>
              <c:f>'H2_ช่องทาง OTA มีอัตราการยกเลิก'!$E$86:$E$88</c:f>
              <c:strCache>
                <c:ptCount val="1"/>
                <c:pt idx="0">
                  <c:v>Checked-Out - Average of netmargin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'H2_ช่องทาง OTA มีอัตราการยกเลิก'!$A$89:$A$97</c:f>
              <c:strCache>
                <c:ptCount val="8"/>
                <c:pt idx="0">
                  <c:v>Agoda</c:v>
                </c:pt>
                <c:pt idx="1">
                  <c:v>Booking.com</c:v>
                </c:pt>
                <c:pt idx="2">
                  <c:v>Corporate Direct</c:v>
                </c:pt>
                <c:pt idx="3">
                  <c:v>Direct Website</c:v>
                </c:pt>
                <c:pt idx="4">
                  <c:v>Expedia</c:v>
                </c:pt>
                <c:pt idx="5">
                  <c:v>GDS (Amadeus)</c:v>
                </c:pt>
                <c:pt idx="6">
                  <c:v>Travel Agency</c:v>
                </c:pt>
                <c:pt idx="7">
                  <c:v>Walk-in</c:v>
                </c:pt>
              </c:strCache>
            </c:strRef>
          </c:cat>
          <c:val>
            <c:numRef>
              <c:f>'H2_ช่องทาง OTA มีอัตราการยกเลิก'!$E$89:$E$97</c:f>
              <c:numCache>
                <c:formatCode>0.00%</c:formatCode>
                <c:ptCount val="8"/>
                <c:pt idx="0">
                  <c:v>0.93942598972100499</c:v>
                </c:pt>
                <c:pt idx="1">
                  <c:v>0.89926556362433852</c:v>
                </c:pt>
                <c:pt idx="2">
                  <c:v>0.97453309117512166</c:v>
                </c:pt>
                <c:pt idx="3">
                  <c:v>1</c:v>
                </c:pt>
                <c:pt idx="4">
                  <c:v>0.87466999460794059</c:v>
                </c:pt>
                <c:pt idx="5">
                  <c:v>0.80000001756702155</c:v>
                </c:pt>
                <c:pt idx="6">
                  <c:v>0.89999995161591206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70-4F7C-B98C-C3C6B4033CC9}"/>
            </c:ext>
          </c:extLst>
        </c:ser>
        <c:ser>
          <c:idx val="4"/>
          <c:order val="4"/>
          <c:tx>
            <c:strRef>
              <c:f>'H2_ช่องทาง OTA มีอัตราการยกเลิก'!$F$86:$F$88</c:f>
              <c:strCache>
                <c:ptCount val="1"/>
                <c:pt idx="0">
                  <c:v>Confirmed - Count of booking_id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'H2_ช่องทาง OTA มีอัตราการยกเลิก'!$A$89:$A$97</c:f>
              <c:strCache>
                <c:ptCount val="8"/>
                <c:pt idx="0">
                  <c:v>Agoda</c:v>
                </c:pt>
                <c:pt idx="1">
                  <c:v>Booking.com</c:v>
                </c:pt>
                <c:pt idx="2">
                  <c:v>Corporate Direct</c:v>
                </c:pt>
                <c:pt idx="3">
                  <c:v>Direct Website</c:v>
                </c:pt>
                <c:pt idx="4">
                  <c:v>Expedia</c:v>
                </c:pt>
                <c:pt idx="5">
                  <c:v>GDS (Amadeus)</c:v>
                </c:pt>
                <c:pt idx="6">
                  <c:v>Travel Agency</c:v>
                </c:pt>
                <c:pt idx="7">
                  <c:v>Walk-in</c:v>
                </c:pt>
              </c:strCache>
            </c:strRef>
          </c:cat>
          <c:val>
            <c:numRef>
              <c:f>'H2_ช่องทาง OTA มีอัตราการยกเลิก'!$F$89:$F$97</c:f>
              <c:numCache>
                <c:formatCode>0.00%</c:formatCode>
                <c:ptCount val="8"/>
                <c:pt idx="0">
                  <c:v>0.15246636771300448</c:v>
                </c:pt>
                <c:pt idx="1">
                  <c:v>0.13035714285714287</c:v>
                </c:pt>
                <c:pt idx="2">
                  <c:v>0.14089347079037801</c:v>
                </c:pt>
                <c:pt idx="3">
                  <c:v>0.13870541611624834</c:v>
                </c:pt>
                <c:pt idx="4">
                  <c:v>0.15051020408163265</c:v>
                </c:pt>
                <c:pt idx="5">
                  <c:v>0.15286624203821655</c:v>
                </c:pt>
                <c:pt idx="6">
                  <c:v>0.1318051575931232</c:v>
                </c:pt>
                <c:pt idx="7">
                  <c:v>0.15841584158415842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70-4F7C-B98C-C3C6B4033CC9}"/>
            </c:ext>
          </c:extLst>
        </c:ser>
        <c:ser>
          <c:idx val="5"/>
          <c:order val="5"/>
          <c:tx>
            <c:strRef>
              <c:f>'H2_ช่องทาง OTA มีอัตราการยกเลิก'!$G$86:$G$88</c:f>
              <c:strCache>
                <c:ptCount val="1"/>
                <c:pt idx="0">
                  <c:v>Confirmed - Average of netmargin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'H2_ช่องทาง OTA มีอัตราการยกเลิก'!$A$89:$A$97</c:f>
              <c:strCache>
                <c:ptCount val="8"/>
                <c:pt idx="0">
                  <c:v>Agoda</c:v>
                </c:pt>
                <c:pt idx="1">
                  <c:v>Booking.com</c:v>
                </c:pt>
                <c:pt idx="2">
                  <c:v>Corporate Direct</c:v>
                </c:pt>
                <c:pt idx="3">
                  <c:v>Direct Website</c:v>
                </c:pt>
                <c:pt idx="4">
                  <c:v>Expedia</c:v>
                </c:pt>
                <c:pt idx="5">
                  <c:v>GDS (Amadeus)</c:v>
                </c:pt>
                <c:pt idx="6">
                  <c:v>Travel Agency</c:v>
                </c:pt>
                <c:pt idx="7">
                  <c:v>Walk-in</c:v>
                </c:pt>
              </c:strCache>
            </c:strRef>
          </c:cat>
          <c:val>
            <c:numRef>
              <c:f>'H2_ช่องทาง OTA มีอัตราการยกเลิก'!$G$89:$G$97</c:f>
              <c:numCache>
                <c:formatCode>0.00%</c:formatCode>
                <c:ptCount val="8"/>
                <c:pt idx="0">
                  <c:v>0.9386070441751645</c:v>
                </c:pt>
                <c:pt idx="1">
                  <c:v>0.89854056099086399</c:v>
                </c:pt>
                <c:pt idx="2">
                  <c:v>0.97517853591785819</c:v>
                </c:pt>
                <c:pt idx="3">
                  <c:v>1</c:v>
                </c:pt>
                <c:pt idx="4">
                  <c:v>0.87233811632827996</c:v>
                </c:pt>
                <c:pt idx="5">
                  <c:v>0.80000002532803594</c:v>
                </c:pt>
                <c:pt idx="6">
                  <c:v>0.90000002920530731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70-4F7C-B98C-C3C6B4033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634847"/>
        <c:axId val="646623807"/>
      </c:lineChart>
      <c:catAx>
        <c:axId val="6466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46623807"/>
        <c:crosses val="autoZero"/>
        <c:auto val="1"/>
        <c:lblAlgn val="ctr"/>
        <c:lblOffset val="100"/>
        <c:noMultiLvlLbl val="0"/>
      </c:catAx>
      <c:valAx>
        <c:axId val="64662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4663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6.4442925766354672E-2"/>
          <c:y val="0.120195221498952"/>
          <c:w val="0.90013569058584653"/>
          <c:h val="0.80412718901940539"/>
        </c:manualLayout>
      </c:layout>
      <c:scatterChart>
        <c:scatterStyle val="lineMarker"/>
        <c:varyColors val="0"/>
        <c:ser>
          <c:idx val="0"/>
          <c:order val="0"/>
          <c:tx>
            <c:strRef>
              <c:f>'fact_bookingswork H2 (2)'!$H$1</c:f>
              <c:strCache>
                <c:ptCount val="1"/>
                <c:pt idx="0">
                  <c:v>net_room_revenue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'fact_bookingswork H2 (2)'!$G$2:$G$5001</c:f>
              <c:numCache>
                <c:formatCode>General</c:formatCode>
                <c:ptCount val="5000"/>
                <c:pt idx="0">
                  <c:v>4073.79</c:v>
                </c:pt>
                <c:pt idx="1">
                  <c:v>496.76</c:v>
                </c:pt>
                <c:pt idx="2">
                  <c:v>2697.8</c:v>
                </c:pt>
                <c:pt idx="3">
                  <c:v>3210.75</c:v>
                </c:pt>
                <c:pt idx="4">
                  <c:v>172.12</c:v>
                </c:pt>
                <c:pt idx="5">
                  <c:v>1376.52</c:v>
                </c:pt>
                <c:pt idx="6">
                  <c:v>548.16</c:v>
                </c:pt>
                <c:pt idx="7">
                  <c:v>1120.73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1245.93</c:v>
                </c:pt>
                <c:pt idx="13">
                  <c:v>921.78</c:v>
                </c:pt>
                <c:pt idx="14">
                  <c:v>0</c:v>
                </c:pt>
                <c:pt idx="15">
                  <c:v>428.64</c:v>
                </c:pt>
                <c:pt idx="16">
                  <c:v>0</c:v>
                </c:pt>
                <c:pt idx="17">
                  <c:v>0</c:v>
                </c:pt>
                <c:pt idx="18">
                  <c:v>1514.7</c:v>
                </c:pt>
                <c:pt idx="19">
                  <c:v>2804.14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603.22</c:v>
                </c:pt>
                <c:pt idx="24">
                  <c:v>0</c:v>
                </c:pt>
                <c:pt idx="25">
                  <c:v>674.39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1041.25</c:v>
                </c:pt>
                <c:pt idx="30">
                  <c:v>460.93</c:v>
                </c:pt>
                <c:pt idx="31">
                  <c:v>506.42</c:v>
                </c:pt>
                <c:pt idx="32">
                  <c:v>599.32000000000005</c:v>
                </c:pt>
                <c:pt idx="33">
                  <c:v>0</c:v>
                </c:pt>
                <c:pt idx="34">
                  <c:v>531.14</c:v>
                </c:pt>
                <c:pt idx="35">
                  <c:v>1037.53</c:v>
                </c:pt>
                <c:pt idx="36">
                  <c:v>729.45</c:v>
                </c:pt>
                <c:pt idx="37">
                  <c:v>0</c:v>
                </c:pt>
                <c:pt idx="38">
                  <c:v>823.74</c:v>
                </c:pt>
                <c:pt idx="39">
                  <c:v>981.38</c:v>
                </c:pt>
                <c:pt idx="40">
                  <c:v>0</c:v>
                </c:pt>
                <c:pt idx="41">
                  <c:v>538.28</c:v>
                </c:pt>
                <c:pt idx="42">
                  <c:v>0</c:v>
                </c:pt>
                <c:pt idx="43">
                  <c:v>870.4</c:v>
                </c:pt>
                <c:pt idx="44">
                  <c:v>705.03</c:v>
                </c:pt>
                <c:pt idx="45">
                  <c:v>2384.34</c:v>
                </c:pt>
                <c:pt idx="46">
                  <c:v>2341.02</c:v>
                </c:pt>
                <c:pt idx="47">
                  <c:v>2864.15</c:v>
                </c:pt>
                <c:pt idx="48">
                  <c:v>546.46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262.74</c:v>
                </c:pt>
                <c:pt idx="53">
                  <c:v>1881.85</c:v>
                </c:pt>
                <c:pt idx="54">
                  <c:v>2246.6999999999998</c:v>
                </c:pt>
                <c:pt idx="55">
                  <c:v>360.94</c:v>
                </c:pt>
                <c:pt idx="56">
                  <c:v>2165.4899999999998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1082.96</c:v>
                </c:pt>
                <c:pt idx="63">
                  <c:v>0</c:v>
                </c:pt>
                <c:pt idx="64">
                  <c:v>1807.28</c:v>
                </c:pt>
                <c:pt idx="65">
                  <c:v>0</c:v>
                </c:pt>
                <c:pt idx="66">
                  <c:v>0</c:v>
                </c:pt>
                <c:pt idx="67">
                  <c:v>1118.6099999999999</c:v>
                </c:pt>
                <c:pt idx="68">
                  <c:v>871.36</c:v>
                </c:pt>
                <c:pt idx="69">
                  <c:v>0</c:v>
                </c:pt>
                <c:pt idx="70">
                  <c:v>1098.08</c:v>
                </c:pt>
                <c:pt idx="71">
                  <c:v>4591.2700000000004</c:v>
                </c:pt>
                <c:pt idx="72">
                  <c:v>612.94000000000005</c:v>
                </c:pt>
                <c:pt idx="73">
                  <c:v>2458.33</c:v>
                </c:pt>
                <c:pt idx="74">
                  <c:v>1022.13</c:v>
                </c:pt>
                <c:pt idx="75">
                  <c:v>1389.49</c:v>
                </c:pt>
                <c:pt idx="76">
                  <c:v>777.72</c:v>
                </c:pt>
                <c:pt idx="77">
                  <c:v>0</c:v>
                </c:pt>
                <c:pt idx="78">
                  <c:v>876.06</c:v>
                </c:pt>
                <c:pt idx="79">
                  <c:v>0</c:v>
                </c:pt>
                <c:pt idx="80">
                  <c:v>0</c:v>
                </c:pt>
                <c:pt idx="81">
                  <c:v>716.62</c:v>
                </c:pt>
                <c:pt idx="82">
                  <c:v>666.75</c:v>
                </c:pt>
                <c:pt idx="83">
                  <c:v>0</c:v>
                </c:pt>
                <c:pt idx="84">
                  <c:v>710.39</c:v>
                </c:pt>
                <c:pt idx="85">
                  <c:v>0</c:v>
                </c:pt>
                <c:pt idx="86">
                  <c:v>911.77</c:v>
                </c:pt>
                <c:pt idx="87">
                  <c:v>338.72</c:v>
                </c:pt>
                <c:pt idx="88">
                  <c:v>272.08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372.66</c:v>
                </c:pt>
                <c:pt idx="94">
                  <c:v>446.72</c:v>
                </c:pt>
                <c:pt idx="95">
                  <c:v>0</c:v>
                </c:pt>
                <c:pt idx="96">
                  <c:v>1017.96</c:v>
                </c:pt>
                <c:pt idx="97">
                  <c:v>0</c:v>
                </c:pt>
                <c:pt idx="98">
                  <c:v>2333.67</c:v>
                </c:pt>
                <c:pt idx="99">
                  <c:v>0</c:v>
                </c:pt>
                <c:pt idx="100">
                  <c:v>2275.04</c:v>
                </c:pt>
                <c:pt idx="101">
                  <c:v>460.35</c:v>
                </c:pt>
                <c:pt idx="102">
                  <c:v>0</c:v>
                </c:pt>
                <c:pt idx="103">
                  <c:v>795.85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2214</c:v>
                </c:pt>
                <c:pt idx="109">
                  <c:v>0</c:v>
                </c:pt>
                <c:pt idx="110">
                  <c:v>1281.81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538.65</c:v>
                </c:pt>
                <c:pt idx="117">
                  <c:v>0</c:v>
                </c:pt>
                <c:pt idx="118">
                  <c:v>3549.79</c:v>
                </c:pt>
                <c:pt idx="119">
                  <c:v>611.20000000000005</c:v>
                </c:pt>
                <c:pt idx="120">
                  <c:v>2428.98</c:v>
                </c:pt>
                <c:pt idx="121">
                  <c:v>2706.81</c:v>
                </c:pt>
                <c:pt idx="122">
                  <c:v>324.14</c:v>
                </c:pt>
                <c:pt idx="123">
                  <c:v>1830.95</c:v>
                </c:pt>
                <c:pt idx="124">
                  <c:v>0</c:v>
                </c:pt>
                <c:pt idx="125">
                  <c:v>0</c:v>
                </c:pt>
                <c:pt idx="126">
                  <c:v>539.21</c:v>
                </c:pt>
                <c:pt idx="127">
                  <c:v>1011.9</c:v>
                </c:pt>
                <c:pt idx="128">
                  <c:v>1405.47</c:v>
                </c:pt>
                <c:pt idx="129">
                  <c:v>0</c:v>
                </c:pt>
                <c:pt idx="130">
                  <c:v>0</c:v>
                </c:pt>
                <c:pt idx="131">
                  <c:v>1577.8</c:v>
                </c:pt>
                <c:pt idx="132">
                  <c:v>0</c:v>
                </c:pt>
                <c:pt idx="133">
                  <c:v>0</c:v>
                </c:pt>
                <c:pt idx="134">
                  <c:v>2266.19</c:v>
                </c:pt>
                <c:pt idx="135">
                  <c:v>532.75</c:v>
                </c:pt>
                <c:pt idx="136">
                  <c:v>0</c:v>
                </c:pt>
                <c:pt idx="137">
                  <c:v>738.94</c:v>
                </c:pt>
                <c:pt idx="138">
                  <c:v>436.26</c:v>
                </c:pt>
                <c:pt idx="139">
                  <c:v>0</c:v>
                </c:pt>
                <c:pt idx="140">
                  <c:v>1812.64</c:v>
                </c:pt>
                <c:pt idx="141">
                  <c:v>3598.01</c:v>
                </c:pt>
                <c:pt idx="142">
                  <c:v>0</c:v>
                </c:pt>
                <c:pt idx="143">
                  <c:v>1261.9000000000001</c:v>
                </c:pt>
                <c:pt idx="144">
                  <c:v>1455.93</c:v>
                </c:pt>
                <c:pt idx="145">
                  <c:v>1043.75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4418.33</c:v>
                </c:pt>
                <c:pt idx="150">
                  <c:v>0</c:v>
                </c:pt>
                <c:pt idx="151">
                  <c:v>0</c:v>
                </c:pt>
                <c:pt idx="152">
                  <c:v>976.22</c:v>
                </c:pt>
                <c:pt idx="153">
                  <c:v>1414.94</c:v>
                </c:pt>
                <c:pt idx="154">
                  <c:v>647.25</c:v>
                </c:pt>
                <c:pt idx="155">
                  <c:v>585.09</c:v>
                </c:pt>
                <c:pt idx="156">
                  <c:v>0</c:v>
                </c:pt>
                <c:pt idx="157">
                  <c:v>967.53</c:v>
                </c:pt>
                <c:pt idx="158">
                  <c:v>1681.06</c:v>
                </c:pt>
                <c:pt idx="159">
                  <c:v>0</c:v>
                </c:pt>
                <c:pt idx="160">
                  <c:v>0</c:v>
                </c:pt>
                <c:pt idx="161">
                  <c:v>2468.1</c:v>
                </c:pt>
                <c:pt idx="162">
                  <c:v>0</c:v>
                </c:pt>
                <c:pt idx="163">
                  <c:v>1961.8</c:v>
                </c:pt>
                <c:pt idx="164">
                  <c:v>1424.61</c:v>
                </c:pt>
                <c:pt idx="165">
                  <c:v>0</c:v>
                </c:pt>
                <c:pt idx="166">
                  <c:v>624.91999999999996</c:v>
                </c:pt>
                <c:pt idx="167">
                  <c:v>0</c:v>
                </c:pt>
                <c:pt idx="168">
                  <c:v>639.02</c:v>
                </c:pt>
                <c:pt idx="169">
                  <c:v>492.31</c:v>
                </c:pt>
                <c:pt idx="170">
                  <c:v>684.56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526.32000000000005</c:v>
                </c:pt>
                <c:pt idx="175">
                  <c:v>453.75</c:v>
                </c:pt>
                <c:pt idx="176">
                  <c:v>0</c:v>
                </c:pt>
                <c:pt idx="177">
                  <c:v>0</c:v>
                </c:pt>
                <c:pt idx="178">
                  <c:v>511.39</c:v>
                </c:pt>
                <c:pt idx="179">
                  <c:v>601.29999999999995</c:v>
                </c:pt>
                <c:pt idx="180">
                  <c:v>829.21</c:v>
                </c:pt>
                <c:pt idx="181">
                  <c:v>993.12</c:v>
                </c:pt>
                <c:pt idx="182">
                  <c:v>0</c:v>
                </c:pt>
                <c:pt idx="183">
                  <c:v>1487.23</c:v>
                </c:pt>
                <c:pt idx="184">
                  <c:v>901.91</c:v>
                </c:pt>
                <c:pt idx="185">
                  <c:v>0</c:v>
                </c:pt>
                <c:pt idx="186">
                  <c:v>0</c:v>
                </c:pt>
                <c:pt idx="187">
                  <c:v>1470.86</c:v>
                </c:pt>
                <c:pt idx="188">
                  <c:v>0</c:v>
                </c:pt>
                <c:pt idx="189">
                  <c:v>647.30999999999995</c:v>
                </c:pt>
                <c:pt idx="190">
                  <c:v>678.07</c:v>
                </c:pt>
                <c:pt idx="191">
                  <c:v>0</c:v>
                </c:pt>
                <c:pt idx="192">
                  <c:v>0</c:v>
                </c:pt>
                <c:pt idx="193">
                  <c:v>1827.45</c:v>
                </c:pt>
                <c:pt idx="194">
                  <c:v>0</c:v>
                </c:pt>
                <c:pt idx="195">
                  <c:v>989.18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448.37</c:v>
                </c:pt>
                <c:pt idx="200">
                  <c:v>501.61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2308.35</c:v>
                </c:pt>
                <c:pt idx="205">
                  <c:v>1855.19</c:v>
                </c:pt>
                <c:pt idx="206">
                  <c:v>695.71</c:v>
                </c:pt>
                <c:pt idx="207">
                  <c:v>0</c:v>
                </c:pt>
                <c:pt idx="208">
                  <c:v>869.07</c:v>
                </c:pt>
                <c:pt idx="209">
                  <c:v>1267.27</c:v>
                </c:pt>
                <c:pt idx="210">
                  <c:v>2169.66</c:v>
                </c:pt>
                <c:pt idx="211">
                  <c:v>0</c:v>
                </c:pt>
                <c:pt idx="212">
                  <c:v>605.21</c:v>
                </c:pt>
                <c:pt idx="213">
                  <c:v>0</c:v>
                </c:pt>
                <c:pt idx="214">
                  <c:v>284.88</c:v>
                </c:pt>
                <c:pt idx="215">
                  <c:v>2441.81</c:v>
                </c:pt>
                <c:pt idx="216">
                  <c:v>987.09</c:v>
                </c:pt>
                <c:pt idx="217">
                  <c:v>268.98</c:v>
                </c:pt>
                <c:pt idx="218">
                  <c:v>0</c:v>
                </c:pt>
                <c:pt idx="219">
                  <c:v>1731.29</c:v>
                </c:pt>
                <c:pt idx="220">
                  <c:v>0</c:v>
                </c:pt>
                <c:pt idx="221">
                  <c:v>0</c:v>
                </c:pt>
                <c:pt idx="222">
                  <c:v>3089.19</c:v>
                </c:pt>
                <c:pt idx="223">
                  <c:v>0</c:v>
                </c:pt>
                <c:pt idx="224">
                  <c:v>0</c:v>
                </c:pt>
                <c:pt idx="225">
                  <c:v>3243.17</c:v>
                </c:pt>
                <c:pt idx="226">
                  <c:v>641.64</c:v>
                </c:pt>
                <c:pt idx="227">
                  <c:v>2294.2600000000002</c:v>
                </c:pt>
                <c:pt idx="228">
                  <c:v>0</c:v>
                </c:pt>
                <c:pt idx="229">
                  <c:v>0</c:v>
                </c:pt>
                <c:pt idx="230">
                  <c:v>1096.06</c:v>
                </c:pt>
                <c:pt idx="231">
                  <c:v>1454.79</c:v>
                </c:pt>
                <c:pt idx="232">
                  <c:v>1332.42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2415.2199999999998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1629.8</c:v>
                </c:pt>
                <c:pt idx="241">
                  <c:v>0</c:v>
                </c:pt>
                <c:pt idx="242">
                  <c:v>920.22</c:v>
                </c:pt>
                <c:pt idx="243">
                  <c:v>0</c:v>
                </c:pt>
                <c:pt idx="244">
                  <c:v>0</c:v>
                </c:pt>
                <c:pt idx="245">
                  <c:v>1361.05</c:v>
                </c:pt>
                <c:pt idx="246">
                  <c:v>0</c:v>
                </c:pt>
                <c:pt idx="247">
                  <c:v>0</c:v>
                </c:pt>
                <c:pt idx="248">
                  <c:v>737.98</c:v>
                </c:pt>
                <c:pt idx="249">
                  <c:v>1250.21</c:v>
                </c:pt>
                <c:pt idx="250">
                  <c:v>0</c:v>
                </c:pt>
                <c:pt idx="251">
                  <c:v>1750.01</c:v>
                </c:pt>
                <c:pt idx="252">
                  <c:v>284.08</c:v>
                </c:pt>
                <c:pt idx="253">
                  <c:v>777.9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2826.79</c:v>
                </c:pt>
                <c:pt idx="258">
                  <c:v>564.77</c:v>
                </c:pt>
                <c:pt idx="259">
                  <c:v>0</c:v>
                </c:pt>
                <c:pt idx="260">
                  <c:v>184.11</c:v>
                </c:pt>
                <c:pt idx="261">
                  <c:v>1058.5999999999999</c:v>
                </c:pt>
                <c:pt idx="262">
                  <c:v>0</c:v>
                </c:pt>
                <c:pt idx="263">
                  <c:v>0</c:v>
                </c:pt>
                <c:pt idx="264">
                  <c:v>467.16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455.83</c:v>
                </c:pt>
                <c:pt idx="269">
                  <c:v>0</c:v>
                </c:pt>
                <c:pt idx="270">
                  <c:v>0</c:v>
                </c:pt>
                <c:pt idx="271">
                  <c:v>404.4</c:v>
                </c:pt>
                <c:pt idx="272">
                  <c:v>0</c:v>
                </c:pt>
                <c:pt idx="273">
                  <c:v>1325.79</c:v>
                </c:pt>
                <c:pt idx="274">
                  <c:v>247.18</c:v>
                </c:pt>
                <c:pt idx="275">
                  <c:v>0</c:v>
                </c:pt>
                <c:pt idx="276">
                  <c:v>0</c:v>
                </c:pt>
                <c:pt idx="277">
                  <c:v>3249.65</c:v>
                </c:pt>
                <c:pt idx="278">
                  <c:v>134.38999999999999</c:v>
                </c:pt>
                <c:pt idx="279">
                  <c:v>1313.58</c:v>
                </c:pt>
                <c:pt idx="280">
                  <c:v>0</c:v>
                </c:pt>
                <c:pt idx="281">
                  <c:v>0</c:v>
                </c:pt>
                <c:pt idx="282">
                  <c:v>1683.72</c:v>
                </c:pt>
                <c:pt idx="283">
                  <c:v>875.04</c:v>
                </c:pt>
                <c:pt idx="284">
                  <c:v>0</c:v>
                </c:pt>
                <c:pt idx="285">
                  <c:v>1930.24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1288.24</c:v>
                </c:pt>
                <c:pt idx="291">
                  <c:v>0</c:v>
                </c:pt>
                <c:pt idx="292">
                  <c:v>953.53</c:v>
                </c:pt>
                <c:pt idx="293">
                  <c:v>0</c:v>
                </c:pt>
                <c:pt idx="294">
                  <c:v>0</c:v>
                </c:pt>
                <c:pt idx="295">
                  <c:v>910.59</c:v>
                </c:pt>
                <c:pt idx="296">
                  <c:v>0</c:v>
                </c:pt>
                <c:pt idx="297">
                  <c:v>2135.1</c:v>
                </c:pt>
                <c:pt idx="298">
                  <c:v>418.24</c:v>
                </c:pt>
                <c:pt idx="299">
                  <c:v>0</c:v>
                </c:pt>
                <c:pt idx="300">
                  <c:v>0</c:v>
                </c:pt>
                <c:pt idx="301">
                  <c:v>1809.06</c:v>
                </c:pt>
                <c:pt idx="302">
                  <c:v>535.17999999999995</c:v>
                </c:pt>
                <c:pt idx="303">
                  <c:v>0</c:v>
                </c:pt>
                <c:pt idx="304">
                  <c:v>928.44</c:v>
                </c:pt>
                <c:pt idx="305">
                  <c:v>0</c:v>
                </c:pt>
                <c:pt idx="306">
                  <c:v>1533.17</c:v>
                </c:pt>
                <c:pt idx="307">
                  <c:v>1743.39</c:v>
                </c:pt>
                <c:pt idx="308">
                  <c:v>252.38</c:v>
                </c:pt>
                <c:pt idx="309">
                  <c:v>2286.5500000000002</c:v>
                </c:pt>
                <c:pt idx="310">
                  <c:v>1244.21</c:v>
                </c:pt>
                <c:pt idx="311">
                  <c:v>2167.71</c:v>
                </c:pt>
                <c:pt idx="312">
                  <c:v>0</c:v>
                </c:pt>
                <c:pt idx="313">
                  <c:v>0</c:v>
                </c:pt>
                <c:pt idx="314">
                  <c:v>1583.67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292.86</c:v>
                </c:pt>
                <c:pt idx="319">
                  <c:v>1766.22</c:v>
                </c:pt>
                <c:pt idx="320">
                  <c:v>1163.03</c:v>
                </c:pt>
                <c:pt idx="321">
                  <c:v>0</c:v>
                </c:pt>
                <c:pt idx="322">
                  <c:v>2593.9899999999998</c:v>
                </c:pt>
                <c:pt idx="323">
                  <c:v>1483.98</c:v>
                </c:pt>
                <c:pt idx="324">
                  <c:v>452.88</c:v>
                </c:pt>
                <c:pt idx="325">
                  <c:v>0</c:v>
                </c:pt>
                <c:pt idx="326">
                  <c:v>418.25</c:v>
                </c:pt>
                <c:pt idx="327">
                  <c:v>1299.1099999999999</c:v>
                </c:pt>
                <c:pt idx="328">
                  <c:v>0</c:v>
                </c:pt>
                <c:pt idx="329">
                  <c:v>1208.1600000000001</c:v>
                </c:pt>
                <c:pt idx="330">
                  <c:v>0</c:v>
                </c:pt>
                <c:pt idx="331">
                  <c:v>0</c:v>
                </c:pt>
                <c:pt idx="332">
                  <c:v>499.62</c:v>
                </c:pt>
                <c:pt idx="333">
                  <c:v>252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2626.53</c:v>
                </c:pt>
                <c:pt idx="339">
                  <c:v>1935.56</c:v>
                </c:pt>
                <c:pt idx="340">
                  <c:v>582.66999999999996</c:v>
                </c:pt>
                <c:pt idx="341">
                  <c:v>1407.55</c:v>
                </c:pt>
                <c:pt idx="342">
                  <c:v>1452.2</c:v>
                </c:pt>
                <c:pt idx="343">
                  <c:v>510.45</c:v>
                </c:pt>
                <c:pt idx="344">
                  <c:v>0</c:v>
                </c:pt>
                <c:pt idx="345">
                  <c:v>0</c:v>
                </c:pt>
                <c:pt idx="346">
                  <c:v>292.08999999999997</c:v>
                </c:pt>
                <c:pt idx="347">
                  <c:v>0</c:v>
                </c:pt>
                <c:pt idx="348">
                  <c:v>600.58000000000004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968.87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1990.88</c:v>
                </c:pt>
                <c:pt idx="358">
                  <c:v>0</c:v>
                </c:pt>
                <c:pt idx="359">
                  <c:v>1657.73</c:v>
                </c:pt>
                <c:pt idx="360">
                  <c:v>0</c:v>
                </c:pt>
                <c:pt idx="361">
                  <c:v>0</c:v>
                </c:pt>
                <c:pt idx="362">
                  <c:v>5466.03</c:v>
                </c:pt>
                <c:pt idx="363">
                  <c:v>141.11000000000001</c:v>
                </c:pt>
                <c:pt idx="364">
                  <c:v>997.8</c:v>
                </c:pt>
                <c:pt idx="365">
                  <c:v>0</c:v>
                </c:pt>
                <c:pt idx="366">
                  <c:v>0</c:v>
                </c:pt>
                <c:pt idx="367">
                  <c:v>1236.72</c:v>
                </c:pt>
                <c:pt idx="368">
                  <c:v>0</c:v>
                </c:pt>
                <c:pt idx="369">
                  <c:v>0</c:v>
                </c:pt>
                <c:pt idx="370">
                  <c:v>668.37</c:v>
                </c:pt>
                <c:pt idx="371">
                  <c:v>924.86</c:v>
                </c:pt>
                <c:pt idx="372">
                  <c:v>0</c:v>
                </c:pt>
                <c:pt idx="373">
                  <c:v>402.93</c:v>
                </c:pt>
                <c:pt idx="374">
                  <c:v>356.92</c:v>
                </c:pt>
                <c:pt idx="375">
                  <c:v>0</c:v>
                </c:pt>
                <c:pt idx="376">
                  <c:v>871.42</c:v>
                </c:pt>
                <c:pt idx="377">
                  <c:v>768.96</c:v>
                </c:pt>
                <c:pt idx="378">
                  <c:v>414.55</c:v>
                </c:pt>
                <c:pt idx="379">
                  <c:v>292.97000000000003</c:v>
                </c:pt>
                <c:pt idx="380">
                  <c:v>520.98</c:v>
                </c:pt>
                <c:pt idx="381">
                  <c:v>1021.53</c:v>
                </c:pt>
                <c:pt idx="382">
                  <c:v>1387.11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991.54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490.53</c:v>
                </c:pt>
                <c:pt idx="395">
                  <c:v>2333.0100000000002</c:v>
                </c:pt>
                <c:pt idx="396">
                  <c:v>0</c:v>
                </c:pt>
                <c:pt idx="397">
                  <c:v>0</c:v>
                </c:pt>
                <c:pt idx="398">
                  <c:v>3376.98</c:v>
                </c:pt>
                <c:pt idx="399">
                  <c:v>958.19</c:v>
                </c:pt>
                <c:pt idx="400">
                  <c:v>0</c:v>
                </c:pt>
                <c:pt idx="401">
                  <c:v>273.16000000000003</c:v>
                </c:pt>
                <c:pt idx="402">
                  <c:v>1317.8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407.03</c:v>
                </c:pt>
                <c:pt idx="407">
                  <c:v>437.27</c:v>
                </c:pt>
                <c:pt idx="408">
                  <c:v>0</c:v>
                </c:pt>
                <c:pt idx="409">
                  <c:v>689.92</c:v>
                </c:pt>
                <c:pt idx="410">
                  <c:v>0</c:v>
                </c:pt>
                <c:pt idx="411">
                  <c:v>0</c:v>
                </c:pt>
                <c:pt idx="412">
                  <c:v>844.29</c:v>
                </c:pt>
                <c:pt idx="413">
                  <c:v>235.14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3079.96</c:v>
                </c:pt>
                <c:pt idx="418">
                  <c:v>0</c:v>
                </c:pt>
                <c:pt idx="419">
                  <c:v>664.64</c:v>
                </c:pt>
                <c:pt idx="420">
                  <c:v>1413.92</c:v>
                </c:pt>
                <c:pt idx="421">
                  <c:v>153.81</c:v>
                </c:pt>
                <c:pt idx="422">
                  <c:v>1251.43</c:v>
                </c:pt>
                <c:pt idx="423">
                  <c:v>0</c:v>
                </c:pt>
                <c:pt idx="424">
                  <c:v>368.19</c:v>
                </c:pt>
                <c:pt idx="425">
                  <c:v>624.85</c:v>
                </c:pt>
                <c:pt idx="426">
                  <c:v>1635.35</c:v>
                </c:pt>
                <c:pt idx="427">
                  <c:v>0</c:v>
                </c:pt>
                <c:pt idx="428">
                  <c:v>0</c:v>
                </c:pt>
                <c:pt idx="429">
                  <c:v>527.28</c:v>
                </c:pt>
                <c:pt idx="430">
                  <c:v>1697.15</c:v>
                </c:pt>
                <c:pt idx="431">
                  <c:v>1069.54</c:v>
                </c:pt>
                <c:pt idx="432">
                  <c:v>0</c:v>
                </c:pt>
                <c:pt idx="433">
                  <c:v>0</c:v>
                </c:pt>
                <c:pt idx="434">
                  <c:v>1060.47</c:v>
                </c:pt>
                <c:pt idx="435">
                  <c:v>1102.77</c:v>
                </c:pt>
                <c:pt idx="436">
                  <c:v>573.59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619.28</c:v>
                </c:pt>
                <c:pt idx="441">
                  <c:v>1439.48</c:v>
                </c:pt>
                <c:pt idx="442">
                  <c:v>0</c:v>
                </c:pt>
                <c:pt idx="443">
                  <c:v>563.88</c:v>
                </c:pt>
                <c:pt idx="444">
                  <c:v>1287.82</c:v>
                </c:pt>
                <c:pt idx="445">
                  <c:v>0</c:v>
                </c:pt>
                <c:pt idx="446">
                  <c:v>662.79</c:v>
                </c:pt>
                <c:pt idx="447">
                  <c:v>460.45</c:v>
                </c:pt>
                <c:pt idx="448">
                  <c:v>0</c:v>
                </c:pt>
                <c:pt idx="449">
                  <c:v>427.55</c:v>
                </c:pt>
                <c:pt idx="450">
                  <c:v>1286.6500000000001</c:v>
                </c:pt>
                <c:pt idx="451">
                  <c:v>0</c:v>
                </c:pt>
                <c:pt idx="452">
                  <c:v>1292.8</c:v>
                </c:pt>
                <c:pt idx="453">
                  <c:v>0</c:v>
                </c:pt>
                <c:pt idx="454">
                  <c:v>1512.15</c:v>
                </c:pt>
                <c:pt idx="455">
                  <c:v>0</c:v>
                </c:pt>
                <c:pt idx="456">
                  <c:v>700.57</c:v>
                </c:pt>
                <c:pt idx="457">
                  <c:v>0</c:v>
                </c:pt>
                <c:pt idx="458">
                  <c:v>441.88</c:v>
                </c:pt>
                <c:pt idx="459">
                  <c:v>0</c:v>
                </c:pt>
                <c:pt idx="460">
                  <c:v>1910</c:v>
                </c:pt>
                <c:pt idx="461">
                  <c:v>0</c:v>
                </c:pt>
                <c:pt idx="462">
                  <c:v>1489.47</c:v>
                </c:pt>
                <c:pt idx="463">
                  <c:v>1890.6</c:v>
                </c:pt>
                <c:pt idx="464">
                  <c:v>0</c:v>
                </c:pt>
                <c:pt idx="465">
                  <c:v>0</c:v>
                </c:pt>
                <c:pt idx="466">
                  <c:v>779.38</c:v>
                </c:pt>
                <c:pt idx="467">
                  <c:v>0</c:v>
                </c:pt>
                <c:pt idx="468">
                  <c:v>1273.32</c:v>
                </c:pt>
                <c:pt idx="469">
                  <c:v>1466.26</c:v>
                </c:pt>
                <c:pt idx="470">
                  <c:v>2525.7199999999998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1366.48</c:v>
                </c:pt>
                <c:pt idx="480">
                  <c:v>0</c:v>
                </c:pt>
                <c:pt idx="481">
                  <c:v>1120.1099999999999</c:v>
                </c:pt>
                <c:pt idx="482">
                  <c:v>0</c:v>
                </c:pt>
                <c:pt idx="483">
                  <c:v>645.52</c:v>
                </c:pt>
                <c:pt idx="484">
                  <c:v>0</c:v>
                </c:pt>
                <c:pt idx="485">
                  <c:v>0</c:v>
                </c:pt>
                <c:pt idx="486">
                  <c:v>863.56</c:v>
                </c:pt>
                <c:pt idx="487">
                  <c:v>707.56</c:v>
                </c:pt>
                <c:pt idx="488">
                  <c:v>715.93</c:v>
                </c:pt>
                <c:pt idx="489">
                  <c:v>2146.5100000000002</c:v>
                </c:pt>
                <c:pt idx="490">
                  <c:v>0</c:v>
                </c:pt>
                <c:pt idx="491">
                  <c:v>0</c:v>
                </c:pt>
                <c:pt idx="492">
                  <c:v>1735.57</c:v>
                </c:pt>
                <c:pt idx="493">
                  <c:v>697.5</c:v>
                </c:pt>
                <c:pt idx="494">
                  <c:v>0</c:v>
                </c:pt>
                <c:pt idx="495">
                  <c:v>311.2</c:v>
                </c:pt>
                <c:pt idx="496">
                  <c:v>482.52</c:v>
                </c:pt>
                <c:pt idx="497">
                  <c:v>0</c:v>
                </c:pt>
                <c:pt idx="498">
                  <c:v>0</c:v>
                </c:pt>
                <c:pt idx="499">
                  <c:v>397.59</c:v>
                </c:pt>
                <c:pt idx="500">
                  <c:v>760.77</c:v>
                </c:pt>
                <c:pt idx="501">
                  <c:v>2382.11</c:v>
                </c:pt>
                <c:pt idx="502">
                  <c:v>0</c:v>
                </c:pt>
                <c:pt idx="503">
                  <c:v>0</c:v>
                </c:pt>
                <c:pt idx="504">
                  <c:v>790.69</c:v>
                </c:pt>
                <c:pt idx="505">
                  <c:v>1541.49</c:v>
                </c:pt>
                <c:pt idx="506">
                  <c:v>496.71</c:v>
                </c:pt>
                <c:pt idx="507">
                  <c:v>940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570.85</c:v>
                </c:pt>
                <c:pt idx="515">
                  <c:v>1780.4</c:v>
                </c:pt>
                <c:pt idx="516">
                  <c:v>958.26</c:v>
                </c:pt>
                <c:pt idx="517">
                  <c:v>0</c:v>
                </c:pt>
                <c:pt idx="518">
                  <c:v>0</c:v>
                </c:pt>
                <c:pt idx="519">
                  <c:v>3465.93</c:v>
                </c:pt>
                <c:pt idx="520">
                  <c:v>1167.25</c:v>
                </c:pt>
                <c:pt idx="521">
                  <c:v>0</c:v>
                </c:pt>
                <c:pt idx="522">
                  <c:v>2298.5100000000002</c:v>
                </c:pt>
                <c:pt idx="523">
                  <c:v>1851.46</c:v>
                </c:pt>
                <c:pt idx="524">
                  <c:v>0</c:v>
                </c:pt>
                <c:pt idx="525">
                  <c:v>0</c:v>
                </c:pt>
                <c:pt idx="526">
                  <c:v>376.98</c:v>
                </c:pt>
                <c:pt idx="527">
                  <c:v>578.82000000000005</c:v>
                </c:pt>
                <c:pt idx="528">
                  <c:v>111.04</c:v>
                </c:pt>
                <c:pt idx="529">
                  <c:v>429.24</c:v>
                </c:pt>
                <c:pt idx="530">
                  <c:v>2475.44</c:v>
                </c:pt>
                <c:pt idx="531">
                  <c:v>898.39</c:v>
                </c:pt>
                <c:pt idx="532">
                  <c:v>0</c:v>
                </c:pt>
                <c:pt idx="533">
                  <c:v>745.93</c:v>
                </c:pt>
                <c:pt idx="534">
                  <c:v>0</c:v>
                </c:pt>
                <c:pt idx="535">
                  <c:v>0</c:v>
                </c:pt>
                <c:pt idx="536">
                  <c:v>2520.4699999999998</c:v>
                </c:pt>
                <c:pt idx="537">
                  <c:v>0</c:v>
                </c:pt>
                <c:pt idx="538">
                  <c:v>3670.89</c:v>
                </c:pt>
                <c:pt idx="539">
                  <c:v>0</c:v>
                </c:pt>
                <c:pt idx="540">
                  <c:v>0</c:v>
                </c:pt>
                <c:pt idx="541">
                  <c:v>1146.08</c:v>
                </c:pt>
                <c:pt idx="542">
                  <c:v>894.97</c:v>
                </c:pt>
                <c:pt idx="543">
                  <c:v>429.31</c:v>
                </c:pt>
                <c:pt idx="544">
                  <c:v>1559.32</c:v>
                </c:pt>
                <c:pt idx="545">
                  <c:v>2576.0100000000002</c:v>
                </c:pt>
                <c:pt idx="546">
                  <c:v>0</c:v>
                </c:pt>
                <c:pt idx="547">
                  <c:v>586.59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2067.09</c:v>
                </c:pt>
                <c:pt idx="554">
                  <c:v>0</c:v>
                </c:pt>
                <c:pt idx="555">
                  <c:v>1279.95</c:v>
                </c:pt>
                <c:pt idx="556">
                  <c:v>253.64</c:v>
                </c:pt>
                <c:pt idx="557">
                  <c:v>715.14</c:v>
                </c:pt>
                <c:pt idx="558">
                  <c:v>603.54</c:v>
                </c:pt>
                <c:pt idx="559">
                  <c:v>841.1</c:v>
                </c:pt>
                <c:pt idx="560">
                  <c:v>0</c:v>
                </c:pt>
                <c:pt idx="561">
                  <c:v>0</c:v>
                </c:pt>
                <c:pt idx="562">
                  <c:v>437.22</c:v>
                </c:pt>
                <c:pt idx="563">
                  <c:v>0</c:v>
                </c:pt>
                <c:pt idx="564">
                  <c:v>3248.68</c:v>
                </c:pt>
                <c:pt idx="565">
                  <c:v>124.45</c:v>
                </c:pt>
                <c:pt idx="566">
                  <c:v>1294.25</c:v>
                </c:pt>
                <c:pt idx="567">
                  <c:v>0</c:v>
                </c:pt>
                <c:pt idx="568">
                  <c:v>1766.45</c:v>
                </c:pt>
                <c:pt idx="569">
                  <c:v>0</c:v>
                </c:pt>
                <c:pt idx="570">
                  <c:v>818.93</c:v>
                </c:pt>
                <c:pt idx="571">
                  <c:v>0</c:v>
                </c:pt>
                <c:pt idx="572">
                  <c:v>0</c:v>
                </c:pt>
                <c:pt idx="573">
                  <c:v>2275.2399999999998</c:v>
                </c:pt>
                <c:pt idx="574">
                  <c:v>0</c:v>
                </c:pt>
                <c:pt idx="575">
                  <c:v>1804.23</c:v>
                </c:pt>
                <c:pt idx="576">
                  <c:v>792.19</c:v>
                </c:pt>
                <c:pt idx="577">
                  <c:v>1184.52</c:v>
                </c:pt>
                <c:pt idx="578">
                  <c:v>961.24</c:v>
                </c:pt>
                <c:pt idx="579">
                  <c:v>0</c:v>
                </c:pt>
                <c:pt idx="580">
                  <c:v>0</c:v>
                </c:pt>
                <c:pt idx="581">
                  <c:v>155.44999999999999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1054.9000000000001</c:v>
                </c:pt>
                <c:pt idx="590">
                  <c:v>0</c:v>
                </c:pt>
                <c:pt idx="591">
                  <c:v>3334.66</c:v>
                </c:pt>
                <c:pt idx="592">
                  <c:v>0</c:v>
                </c:pt>
                <c:pt idx="593">
                  <c:v>1213.21</c:v>
                </c:pt>
                <c:pt idx="594">
                  <c:v>0</c:v>
                </c:pt>
                <c:pt idx="595">
                  <c:v>995.56</c:v>
                </c:pt>
                <c:pt idx="596">
                  <c:v>549.13</c:v>
                </c:pt>
                <c:pt idx="597">
                  <c:v>2127.0300000000002</c:v>
                </c:pt>
                <c:pt idx="598">
                  <c:v>1547.86</c:v>
                </c:pt>
                <c:pt idx="599">
                  <c:v>584.11</c:v>
                </c:pt>
                <c:pt idx="600">
                  <c:v>418.61</c:v>
                </c:pt>
                <c:pt idx="601">
                  <c:v>0</c:v>
                </c:pt>
                <c:pt idx="602">
                  <c:v>0</c:v>
                </c:pt>
                <c:pt idx="603">
                  <c:v>419.67</c:v>
                </c:pt>
                <c:pt idx="604">
                  <c:v>612.54999999999995</c:v>
                </c:pt>
                <c:pt idx="605">
                  <c:v>0</c:v>
                </c:pt>
                <c:pt idx="606">
                  <c:v>321.79000000000002</c:v>
                </c:pt>
                <c:pt idx="607">
                  <c:v>0</c:v>
                </c:pt>
                <c:pt idx="608">
                  <c:v>595.64</c:v>
                </c:pt>
                <c:pt idx="609">
                  <c:v>0</c:v>
                </c:pt>
                <c:pt idx="610">
                  <c:v>0</c:v>
                </c:pt>
                <c:pt idx="611">
                  <c:v>307.95999999999998</c:v>
                </c:pt>
                <c:pt idx="612">
                  <c:v>0</c:v>
                </c:pt>
                <c:pt idx="613">
                  <c:v>1444.97</c:v>
                </c:pt>
                <c:pt idx="614">
                  <c:v>0</c:v>
                </c:pt>
                <c:pt idx="615">
                  <c:v>478.7</c:v>
                </c:pt>
                <c:pt idx="616">
                  <c:v>1105.99</c:v>
                </c:pt>
                <c:pt idx="617">
                  <c:v>355</c:v>
                </c:pt>
                <c:pt idx="618">
                  <c:v>413.58</c:v>
                </c:pt>
                <c:pt idx="619">
                  <c:v>298.26</c:v>
                </c:pt>
                <c:pt idx="620">
                  <c:v>886.53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1549.77</c:v>
                </c:pt>
                <c:pt idx="625">
                  <c:v>759.44</c:v>
                </c:pt>
                <c:pt idx="626">
                  <c:v>0</c:v>
                </c:pt>
                <c:pt idx="627">
                  <c:v>1898.22</c:v>
                </c:pt>
                <c:pt idx="628">
                  <c:v>0</c:v>
                </c:pt>
                <c:pt idx="629">
                  <c:v>0</c:v>
                </c:pt>
                <c:pt idx="630">
                  <c:v>1195.53</c:v>
                </c:pt>
                <c:pt idx="631">
                  <c:v>0</c:v>
                </c:pt>
                <c:pt idx="632">
                  <c:v>932.66</c:v>
                </c:pt>
                <c:pt idx="633">
                  <c:v>0</c:v>
                </c:pt>
                <c:pt idx="634">
                  <c:v>0</c:v>
                </c:pt>
                <c:pt idx="635">
                  <c:v>1875.07</c:v>
                </c:pt>
                <c:pt idx="636">
                  <c:v>259.14999999999998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2647.31</c:v>
                </c:pt>
                <c:pt idx="642">
                  <c:v>0</c:v>
                </c:pt>
                <c:pt idx="643">
                  <c:v>469.68</c:v>
                </c:pt>
                <c:pt idx="644">
                  <c:v>0</c:v>
                </c:pt>
                <c:pt idx="645">
                  <c:v>1309.26</c:v>
                </c:pt>
                <c:pt idx="646">
                  <c:v>0</c:v>
                </c:pt>
                <c:pt idx="647">
                  <c:v>0</c:v>
                </c:pt>
                <c:pt idx="648">
                  <c:v>930.23</c:v>
                </c:pt>
                <c:pt idx="649">
                  <c:v>0</c:v>
                </c:pt>
                <c:pt idx="650">
                  <c:v>802.54</c:v>
                </c:pt>
                <c:pt idx="651">
                  <c:v>447.55</c:v>
                </c:pt>
                <c:pt idx="652">
                  <c:v>1002.83</c:v>
                </c:pt>
                <c:pt idx="653">
                  <c:v>0</c:v>
                </c:pt>
                <c:pt idx="654">
                  <c:v>2264.65</c:v>
                </c:pt>
                <c:pt idx="655">
                  <c:v>0</c:v>
                </c:pt>
                <c:pt idx="656">
                  <c:v>0</c:v>
                </c:pt>
                <c:pt idx="657">
                  <c:v>1720.55</c:v>
                </c:pt>
                <c:pt idx="658">
                  <c:v>3220.88</c:v>
                </c:pt>
                <c:pt idx="659">
                  <c:v>0</c:v>
                </c:pt>
                <c:pt idx="660">
                  <c:v>573.29999999999995</c:v>
                </c:pt>
                <c:pt idx="661">
                  <c:v>1185</c:v>
                </c:pt>
                <c:pt idx="662">
                  <c:v>0</c:v>
                </c:pt>
                <c:pt idx="663">
                  <c:v>0</c:v>
                </c:pt>
                <c:pt idx="664">
                  <c:v>951.59</c:v>
                </c:pt>
                <c:pt idx="665">
                  <c:v>0</c:v>
                </c:pt>
                <c:pt idx="666">
                  <c:v>580.16999999999996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302.77999999999997</c:v>
                </c:pt>
                <c:pt idx="673">
                  <c:v>0</c:v>
                </c:pt>
                <c:pt idx="674">
                  <c:v>0</c:v>
                </c:pt>
                <c:pt idx="675">
                  <c:v>870.53</c:v>
                </c:pt>
                <c:pt idx="676">
                  <c:v>0</c:v>
                </c:pt>
                <c:pt idx="677">
                  <c:v>349.53</c:v>
                </c:pt>
                <c:pt idx="678">
                  <c:v>571.77</c:v>
                </c:pt>
                <c:pt idx="679">
                  <c:v>2584.2199999999998</c:v>
                </c:pt>
                <c:pt idx="680">
                  <c:v>0</c:v>
                </c:pt>
                <c:pt idx="681">
                  <c:v>922.31</c:v>
                </c:pt>
                <c:pt idx="682">
                  <c:v>0</c:v>
                </c:pt>
                <c:pt idx="683">
                  <c:v>0</c:v>
                </c:pt>
                <c:pt idx="684">
                  <c:v>692.22</c:v>
                </c:pt>
                <c:pt idx="685">
                  <c:v>0</c:v>
                </c:pt>
                <c:pt idx="686">
                  <c:v>1048.1099999999999</c:v>
                </c:pt>
                <c:pt idx="687">
                  <c:v>841.29</c:v>
                </c:pt>
                <c:pt idx="688">
                  <c:v>1869.73</c:v>
                </c:pt>
                <c:pt idx="689">
                  <c:v>0</c:v>
                </c:pt>
                <c:pt idx="690">
                  <c:v>1000.72</c:v>
                </c:pt>
                <c:pt idx="691">
                  <c:v>1128.96</c:v>
                </c:pt>
                <c:pt idx="692">
                  <c:v>1030.74</c:v>
                </c:pt>
                <c:pt idx="693">
                  <c:v>0</c:v>
                </c:pt>
                <c:pt idx="694">
                  <c:v>808.83</c:v>
                </c:pt>
                <c:pt idx="695">
                  <c:v>0</c:v>
                </c:pt>
                <c:pt idx="696">
                  <c:v>0</c:v>
                </c:pt>
                <c:pt idx="697">
                  <c:v>1361.51</c:v>
                </c:pt>
                <c:pt idx="698">
                  <c:v>1280.42</c:v>
                </c:pt>
                <c:pt idx="699">
                  <c:v>0</c:v>
                </c:pt>
                <c:pt idx="700">
                  <c:v>567.29</c:v>
                </c:pt>
                <c:pt idx="701">
                  <c:v>0</c:v>
                </c:pt>
                <c:pt idx="702">
                  <c:v>704.92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826.77</c:v>
                </c:pt>
                <c:pt idx="709">
                  <c:v>0</c:v>
                </c:pt>
                <c:pt idx="710">
                  <c:v>1616.62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250.2</c:v>
                </c:pt>
                <c:pt idx="715">
                  <c:v>850.94</c:v>
                </c:pt>
                <c:pt idx="716">
                  <c:v>1008.89</c:v>
                </c:pt>
                <c:pt idx="717">
                  <c:v>1274.04</c:v>
                </c:pt>
                <c:pt idx="718">
                  <c:v>2441.42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717.25</c:v>
                </c:pt>
                <c:pt idx="723">
                  <c:v>1777.62</c:v>
                </c:pt>
                <c:pt idx="724">
                  <c:v>1820.73</c:v>
                </c:pt>
                <c:pt idx="725">
                  <c:v>0</c:v>
                </c:pt>
                <c:pt idx="726">
                  <c:v>0</c:v>
                </c:pt>
                <c:pt idx="727">
                  <c:v>459.3</c:v>
                </c:pt>
                <c:pt idx="728">
                  <c:v>0</c:v>
                </c:pt>
                <c:pt idx="729">
                  <c:v>608.33000000000004</c:v>
                </c:pt>
                <c:pt idx="730">
                  <c:v>0</c:v>
                </c:pt>
                <c:pt idx="731">
                  <c:v>1151.8399999999999</c:v>
                </c:pt>
                <c:pt idx="732">
                  <c:v>0</c:v>
                </c:pt>
                <c:pt idx="733">
                  <c:v>2180.21</c:v>
                </c:pt>
                <c:pt idx="734">
                  <c:v>308.69</c:v>
                </c:pt>
                <c:pt idx="735">
                  <c:v>401.35</c:v>
                </c:pt>
                <c:pt idx="736">
                  <c:v>0</c:v>
                </c:pt>
                <c:pt idx="737">
                  <c:v>0</c:v>
                </c:pt>
                <c:pt idx="738">
                  <c:v>3080.09</c:v>
                </c:pt>
                <c:pt idx="739">
                  <c:v>1748.25</c:v>
                </c:pt>
                <c:pt idx="740">
                  <c:v>1006.25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714.29</c:v>
                </c:pt>
                <c:pt idx="745">
                  <c:v>0</c:v>
                </c:pt>
                <c:pt idx="746">
                  <c:v>0</c:v>
                </c:pt>
                <c:pt idx="747">
                  <c:v>962.87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3098.25</c:v>
                </c:pt>
                <c:pt idx="752">
                  <c:v>983.36</c:v>
                </c:pt>
                <c:pt idx="753">
                  <c:v>2294.67</c:v>
                </c:pt>
                <c:pt idx="754">
                  <c:v>2437.17</c:v>
                </c:pt>
                <c:pt idx="755">
                  <c:v>592.5</c:v>
                </c:pt>
                <c:pt idx="756">
                  <c:v>3346.81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1286.97</c:v>
                </c:pt>
                <c:pt idx="767">
                  <c:v>0</c:v>
                </c:pt>
                <c:pt idx="768">
                  <c:v>1348.35</c:v>
                </c:pt>
                <c:pt idx="769">
                  <c:v>4379.74</c:v>
                </c:pt>
                <c:pt idx="770">
                  <c:v>4422.95</c:v>
                </c:pt>
                <c:pt idx="771">
                  <c:v>773.88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1042.1199999999999</c:v>
                </c:pt>
                <c:pt idx="777">
                  <c:v>0</c:v>
                </c:pt>
                <c:pt idx="778">
                  <c:v>0</c:v>
                </c:pt>
                <c:pt idx="779">
                  <c:v>861.5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1054.8800000000001</c:v>
                </c:pt>
                <c:pt idx="784">
                  <c:v>1631.65</c:v>
                </c:pt>
                <c:pt idx="785">
                  <c:v>1673.92</c:v>
                </c:pt>
                <c:pt idx="786">
                  <c:v>1339.08</c:v>
                </c:pt>
                <c:pt idx="787">
                  <c:v>0</c:v>
                </c:pt>
                <c:pt idx="788">
                  <c:v>1382.04</c:v>
                </c:pt>
                <c:pt idx="789">
                  <c:v>0</c:v>
                </c:pt>
                <c:pt idx="790">
                  <c:v>0</c:v>
                </c:pt>
                <c:pt idx="791">
                  <c:v>1368.95</c:v>
                </c:pt>
                <c:pt idx="792">
                  <c:v>506.04</c:v>
                </c:pt>
                <c:pt idx="793">
                  <c:v>0</c:v>
                </c:pt>
                <c:pt idx="794">
                  <c:v>806.95</c:v>
                </c:pt>
                <c:pt idx="795">
                  <c:v>0</c:v>
                </c:pt>
                <c:pt idx="796">
                  <c:v>1492.06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3900.37</c:v>
                </c:pt>
                <c:pt idx="801">
                  <c:v>580.36</c:v>
                </c:pt>
                <c:pt idx="802">
                  <c:v>0</c:v>
                </c:pt>
                <c:pt idx="803">
                  <c:v>3844.63</c:v>
                </c:pt>
                <c:pt idx="804">
                  <c:v>1722.14</c:v>
                </c:pt>
                <c:pt idx="805">
                  <c:v>389.64</c:v>
                </c:pt>
                <c:pt idx="806">
                  <c:v>840.05</c:v>
                </c:pt>
                <c:pt idx="807">
                  <c:v>669.02</c:v>
                </c:pt>
                <c:pt idx="808">
                  <c:v>788.78</c:v>
                </c:pt>
                <c:pt idx="809">
                  <c:v>265.20999999999998</c:v>
                </c:pt>
                <c:pt idx="810">
                  <c:v>783.43</c:v>
                </c:pt>
                <c:pt idx="811">
                  <c:v>1818.19</c:v>
                </c:pt>
                <c:pt idx="812">
                  <c:v>0</c:v>
                </c:pt>
                <c:pt idx="813">
                  <c:v>1383.66</c:v>
                </c:pt>
                <c:pt idx="814">
                  <c:v>0</c:v>
                </c:pt>
                <c:pt idx="815">
                  <c:v>0</c:v>
                </c:pt>
                <c:pt idx="816">
                  <c:v>731.88</c:v>
                </c:pt>
                <c:pt idx="817">
                  <c:v>823.59</c:v>
                </c:pt>
                <c:pt idx="818">
                  <c:v>2100.75</c:v>
                </c:pt>
                <c:pt idx="819">
                  <c:v>0</c:v>
                </c:pt>
                <c:pt idx="820">
                  <c:v>1260.68</c:v>
                </c:pt>
                <c:pt idx="821">
                  <c:v>1621.19</c:v>
                </c:pt>
                <c:pt idx="822">
                  <c:v>0</c:v>
                </c:pt>
                <c:pt idx="823">
                  <c:v>3202.5</c:v>
                </c:pt>
                <c:pt idx="824">
                  <c:v>453.91</c:v>
                </c:pt>
                <c:pt idx="825">
                  <c:v>1214.53</c:v>
                </c:pt>
                <c:pt idx="826">
                  <c:v>0</c:v>
                </c:pt>
                <c:pt idx="827">
                  <c:v>1729.02</c:v>
                </c:pt>
                <c:pt idx="828">
                  <c:v>1156.42</c:v>
                </c:pt>
                <c:pt idx="829">
                  <c:v>0</c:v>
                </c:pt>
                <c:pt idx="830">
                  <c:v>1524.06</c:v>
                </c:pt>
                <c:pt idx="831">
                  <c:v>0</c:v>
                </c:pt>
                <c:pt idx="832">
                  <c:v>414.8</c:v>
                </c:pt>
                <c:pt idx="833">
                  <c:v>0</c:v>
                </c:pt>
                <c:pt idx="834">
                  <c:v>2947.37</c:v>
                </c:pt>
                <c:pt idx="835">
                  <c:v>637.16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387.76</c:v>
                </c:pt>
                <c:pt idx="845">
                  <c:v>840.69</c:v>
                </c:pt>
                <c:pt idx="846">
                  <c:v>0</c:v>
                </c:pt>
                <c:pt idx="847">
                  <c:v>497.28</c:v>
                </c:pt>
                <c:pt idx="848">
                  <c:v>0</c:v>
                </c:pt>
                <c:pt idx="849">
                  <c:v>663.79</c:v>
                </c:pt>
                <c:pt idx="850">
                  <c:v>3507.7</c:v>
                </c:pt>
                <c:pt idx="851">
                  <c:v>0</c:v>
                </c:pt>
                <c:pt idx="852">
                  <c:v>0</c:v>
                </c:pt>
                <c:pt idx="853">
                  <c:v>135.31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1133.9000000000001</c:v>
                </c:pt>
                <c:pt idx="858">
                  <c:v>332.76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1235.27</c:v>
                </c:pt>
                <c:pt idx="863">
                  <c:v>606.52</c:v>
                </c:pt>
                <c:pt idx="864">
                  <c:v>0</c:v>
                </c:pt>
                <c:pt idx="865">
                  <c:v>2543.04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478.18</c:v>
                </c:pt>
                <c:pt idx="870">
                  <c:v>0</c:v>
                </c:pt>
                <c:pt idx="871">
                  <c:v>2013.19</c:v>
                </c:pt>
                <c:pt idx="872">
                  <c:v>1508.82</c:v>
                </c:pt>
                <c:pt idx="873">
                  <c:v>1093.53</c:v>
                </c:pt>
                <c:pt idx="874">
                  <c:v>1417.09</c:v>
                </c:pt>
                <c:pt idx="875">
                  <c:v>0</c:v>
                </c:pt>
                <c:pt idx="876">
                  <c:v>265.11</c:v>
                </c:pt>
                <c:pt idx="877">
                  <c:v>2254.25</c:v>
                </c:pt>
                <c:pt idx="878">
                  <c:v>389.81</c:v>
                </c:pt>
                <c:pt idx="879">
                  <c:v>552.89</c:v>
                </c:pt>
                <c:pt idx="880">
                  <c:v>1752.23</c:v>
                </c:pt>
                <c:pt idx="881">
                  <c:v>0</c:v>
                </c:pt>
                <c:pt idx="882">
                  <c:v>0</c:v>
                </c:pt>
                <c:pt idx="883">
                  <c:v>1663.56</c:v>
                </c:pt>
                <c:pt idx="884">
                  <c:v>0</c:v>
                </c:pt>
                <c:pt idx="885">
                  <c:v>622.54</c:v>
                </c:pt>
                <c:pt idx="886">
                  <c:v>1168.05</c:v>
                </c:pt>
                <c:pt idx="887">
                  <c:v>0</c:v>
                </c:pt>
                <c:pt idx="888">
                  <c:v>713.41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902.33</c:v>
                </c:pt>
                <c:pt idx="895">
                  <c:v>0</c:v>
                </c:pt>
                <c:pt idx="896">
                  <c:v>167.33</c:v>
                </c:pt>
                <c:pt idx="897">
                  <c:v>3707.61</c:v>
                </c:pt>
                <c:pt idx="898">
                  <c:v>0</c:v>
                </c:pt>
                <c:pt idx="899">
                  <c:v>1427.52</c:v>
                </c:pt>
                <c:pt idx="900">
                  <c:v>0</c:v>
                </c:pt>
                <c:pt idx="901">
                  <c:v>777.78</c:v>
                </c:pt>
                <c:pt idx="902">
                  <c:v>3979.36</c:v>
                </c:pt>
                <c:pt idx="903">
                  <c:v>0</c:v>
                </c:pt>
                <c:pt idx="904">
                  <c:v>1077.55</c:v>
                </c:pt>
                <c:pt idx="905">
                  <c:v>0</c:v>
                </c:pt>
                <c:pt idx="906">
                  <c:v>255.17</c:v>
                </c:pt>
                <c:pt idx="907">
                  <c:v>0</c:v>
                </c:pt>
                <c:pt idx="908">
                  <c:v>2185.85</c:v>
                </c:pt>
                <c:pt idx="909">
                  <c:v>0</c:v>
                </c:pt>
                <c:pt idx="910">
                  <c:v>1245.8900000000001</c:v>
                </c:pt>
                <c:pt idx="911">
                  <c:v>1901.19</c:v>
                </c:pt>
                <c:pt idx="912">
                  <c:v>909.9</c:v>
                </c:pt>
                <c:pt idx="913">
                  <c:v>0</c:v>
                </c:pt>
                <c:pt idx="914">
                  <c:v>1855.6</c:v>
                </c:pt>
                <c:pt idx="915">
                  <c:v>403.77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2847.69</c:v>
                </c:pt>
                <c:pt idx="923">
                  <c:v>0</c:v>
                </c:pt>
                <c:pt idx="924">
                  <c:v>119.39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511.94</c:v>
                </c:pt>
                <c:pt idx="929">
                  <c:v>774.48</c:v>
                </c:pt>
                <c:pt idx="930">
                  <c:v>1106.8599999999999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1211.8900000000001</c:v>
                </c:pt>
                <c:pt idx="937">
                  <c:v>640.20000000000005</c:v>
                </c:pt>
                <c:pt idx="938">
                  <c:v>0</c:v>
                </c:pt>
                <c:pt idx="939">
                  <c:v>1770.52</c:v>
                </c:pt>
                <c:pt idx="940">
                  <c:v>0</c:v>
                </c:pt>
                <c:pt idx="941">
                  <c:v>0</c:v>
                </c:pt>
                <c:pt idx="942">
                  <c:v>2478.67</c:v>
                </c:pt>
                <c:pt idx="943">
                  <c:v>1209.49</c:v>
                </c:pt>
                <c:pt idx="944">
                  <c:v>618.25</c:v>
                </c:pt>
                <c:pt idx="945">
                  <c:v>0</c:v>
                </c:pt>
                <c:pt idx="946">
                  <c:v>549.6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1902.49</c:v>
                </c:pt>
                <c:pt idx="951">
                  <c:v>495.25</c:v>
                </c:pt>
                <c:pt idx="952">
                  <c:v>908.75</c:v>
                </c:pt>
                <c:pt idx="953">
                  <c:v>0</c:v>
                </c:pt>
                <c:pt idx="954">
                  <c:v>3548.75</c:v>
                </c:pt>
                <c:pt idx="955">
                  <c:v>612.85</c:v>
                </c:pt>
                <c:pt idx="956">
                  <c:v>1391.42</c:v>
                </c:pt>
                <c:pt idx="957">
                  <c:v>345.22</c:v>
                </c:pt>
                <c:pt idx="958">
                  <c:v>3047.64</c:v>
                </c:pt>
                <c:pt idx="959">
                  <c:v>1386.36</c:v>
                </c:pt>
                <c:pt idx="960">
                  <c:v>845.9</c:v>
                </c:pt>
                <c:pt idx="961">
                  <c:v>0</c:v>
                </c:pt>
                <c:pt idx="962">
                  <c:v>0</c:v>
                </c:pt>
                <c:pt idx="963">
                  <c:v>263.32</c:v>
                </c:pt>
                <c:pt idx="964">
                  <c:v>257.45999999999998</c:v>
                </c:pt>
                <c:pt idx="965">
                  <c:v>1450.05</c:v>
                </c:pt>
                <c:pt idx="966">
                  <c:v>1066.9000000000001</c:v>
                </c:pt>
                <c:pt idx="967">
                  <c:v>0</c:v>
                </c:pt>
                <c:pt idx="968">
                  <c:v>459.83</c:v>
                </c:pt>
                <c:pt idx="969">
                  <c:v>0</c:v>
                </c:pt>
                <c:pt idx="970">
                  <c:v>730.62</c:v>
                </c:pt>
                <c:pt idx="971">
                  <c:v>0</c:v>
                </c:pt>
                <c:pt idx="972">
                  <c:v>1142.45</c:v>
                </c:pt>
                <c:pt idx="973">
                  <c:v>0</c:v>
                </c:pt>
                <c:pt idx="974">
                  <c:v>1252.78</c:v>
                </c:pt>
                <c:pt idx="975">
                  <c:v>2274.42</c:v>
                </c:pt>
                <c:pt idx="976">
                  <c:v>857.66</c:v>
                </c:pt>
                <c:pt idx="977">
                  <c:v>0</c:v>
                </c:pt>
                <c:pt idx="978">
                  <c:v>0</c:v>
                </c:pt>
                <c:pt idx="979">
                  <c:v>1355.62</c:v>
                </c:pt>
                <c:pt idx="980">
                  <c:v>1814.39</c:v>
                </c:pt>
                <c:pt idx="981">
                  <c:v>0</c:v>
                </c:pt>
                <c:pt idx="982">
                  <c:v>469.18</c:v>
                </c:pt>
                <c:pt idx="983">
                  <c:v>346.39</c:v>
                </c:pt>
                <c:pt idx="984">
                  <c:v>518.72</c:v>
                </c:pt>
                <c:pt idx="985">
                  <c:v>356.57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1174.98</c:v>
                </c:pt>
                <c:pt idx="992">
                  <c:v>0</c:v>
                </c:pt>
                <c:pt idx="993">
                  <c:v>556.54999999999995</c:v>
                </c:pt>
                <c:pt idx="994">
                  <c:v>0</c:v>
                </c:pt>
                <c:pt idx="995">
                  <c:v>816.35</c:v>
                </c:pt>
                <c:pt idx="996">
                  <c:v>0</c:v>
                </c:pt>
                <c:pt idx="997">
                  <c:v>0</c:v>
                </c:pt>
                <c:pt idx="998">
                  <c:v>558.19000000000005</c:v>
                </c:pt>
                <c:pt idx="999">
                  <c:v>0</c:v>
                </c:pt>
                <c:pt idx="1000">
                  <c:v>305.52999999999997</c:v>
                </c:pt>
                <c:pt idx="1001">
                  <c:v>389.58</c:v>
                </c:pt>
                <c:pt idx="1002">
                  <c:v>823.77</c:v>
                </c:pt>
                <c:pt idx="1003">
                  <c:v>0</c:v>
                </c:pt>
                <c:pt idx="1004">
                  <c:v>319.52999999999997</c:v>
                </c:pt>
                <c:pt idx="1005">
                  <c:v>611.32000000000005</c:v>
                </c:pt>
                <c:pt idx="1006">
                  <c:v>0</c:v>
                </c:pt>
                <c:pt idx="1007">
                  <c:v>2055.08</c:v>
                </c:pt>
                <c:pt idx="1008">
                  <c:v>0</c:v>
                </c:pt>
                <c:pt idx="1009">
                  <c:v>624.92999999999995</c:v>
                </c:pt>
                <c:pt idx="1010">
                  <c:v>1196.26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634.34</c:v>
                </c:pt>
                <c:pt idx="1016">
                  <c:v>0</c:v>
                </c:pt>
                <c:pt idx="1017">
                  <c:v>0</c:v>
                </c:pt>
                <c:pt idx="1018">
                  <c:v>434.95</c:v>
                </c:pt>
                <c:pt idx="1019">
                  <c:v>1653.04</c:v>
                </c:pt>
                <c:pt idx="1020">
                  <c:v>0</c:v>
                </c:pt>
                <c:pt idx="1021">
                  <c:v>0</c:v>
                </c:pt>
                <c:pt idx="1022">
                  <c:v>840.79</c:v>
                </c:pt>
                <c:pt idx="1023">
                  <c:v>497.74</c:v>
                </c:pt>
                <c:pt idx="1024">
                  <c:v>1136.1300000000001</c:v>
                </c:pt>
                <c:pt idx="1025">
                  <c:v>465.48</c:v>
                </c:pt>
                <c:pt idx="1026">
                  <c:v>0</c:v>
                </c:pt>
                <c:pt idx="1027">
                  <c:v>303.39</c:v>
                </c:pt>
                <c:pt idx="1028">
                  <c:v>0</c:v>
                </c:pt>
                <c:pt idx="1029">
                  <c:v>1151.7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1348</c:v>
                </c:pt>
                <c:pt idx="1034">
                  <c:v>0</c:v>
                </c:pt>
                <c:pt idx="1035">
                  <c:v>1023.4</c:v>
                </c:pt>
                <c:pt idx="1036">
                  <c:v>2593.2600000000002</c:v>
                </c:pt>
                <c:pt idx="1037">
                  <c:v>2208.2800000000002</c:v>
                </c:pt>
                <c:pt idx="1038">
                  <c:v>0</c:v>
                </c:pt>
                <c:pt idx="1039">
                  <c:v>342.61</c:v>
                </c:pt>
                <c:pt idx="1040">
                  <c:v>1352.61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454.97</c:v>
                </c:pt>
                <c:pt idx="1046">
                  <c:v>0</c:v>
                </c:pt>
                <c:pt idx="1047">
                  <c:v>0</c:v>
                </c:pt>
                <c:pt idx="1048">
                  <c:v>412.04</c:v>
                </c:pt>
                <c:pt idx="1049">
                  <c:v>0</c:v>
                </c:pt>
                <c:pt idx="1050">
                  <c:v>0</c:v>
                </c:pt>
                <c:pt idx="1051">
                  <c:v>1206.52</c:v>
                </c:pt>
                <c:pt idx="1052">
                  <c:v>1161.07</c:v>
                </c:pt>
                <c:pt idx="1053">
                  <c:v>0</c:v>
                </c:pt>
                <c:pt idx="1054">
                  <c:v>1103.04</c:v>
                </c:pt>
                <c:pt idx="1055">
                  <c:v>730.24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160.18</c:v>
                </c:pt>
                <c:pt idx="1061">
                  <c:v>803.71</c:v>
                </c:pt>
                <c:pt idx="1062">
                  <c:v>1165.8599999999999</c:v>
                </c:pt>
                <c:pt idx="1063">
                  <c:v>0</c:v>
                </c:pt>
                <c:pt idx="1064">
                  <c:v>3268.77</c:v>
                </c:pt>
                <c:pt idx="1065">
                  <c:v>641.92999999999995</c:v>
                </c:pt>
                <c:pt idx="1066">
                  <c:v>859.66</c:v>
                </c:pt>
                <c:pt idx="1067">
                  <c:v>1779.38</c:v>
                </c:pt>
                <c:pt idx="1068">
                  <c:v>0</c:v>
                </c:pt>
                <c:pt idx="1069">
                  <c:v>0</c:v>
                </c:pt>
                <c:pt idx="1070">
                  <c:v>862.43</c:v>
                </c:pt>
                <c:pt idx="1071">
                  <c:v>1838.79</c:v>
                </c:pt>
                <c:pt idx="1072">
                  <c:v>0</c:v>
                </c:pt>
                <c:pt idx="1073">
                  <c:v>2421.5300000000002</c:v>
                </c:pt>
                <c:pt idx="1074">
                  <c:v>658.33</c:v>
                </c:pt>
                <c:pt idx="1075">
                  <c:v>0</c:v>
                </c:pt>
                <c:pt idx="1076">
                  <c:v>1016.35</c:v>
                </c:pt>
                <c:pt idx="1077">
                  <c:v>405.64</c:v>
                </c:pt>
                <c:pt idx="1078">
                  <c:v>3323.19</c:v>
                </c:pt>
                <c:pt idx="1079">
                  <c:v>2284.27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1058.1500000000001</c:v>
                </c:pt>
                <c:pt idx="1084">
                  <c:v>0</c:v>
                </c:pt>
                <c:pt idx="1085">
                  <c:v>1964.34</c:v>
                </c:pt>
                <c:pt idx="1086">
                  <c:v>0</c:v>
                </c:pt>
                <c:pt idx="1087">
                  <c:v>0</c:v>
                </c:pt>
                <c:pt idx="1088">
                  <c:v>1069.55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763.45</c:v>
                </c:pt>
                <c:pt idx="1093">
                  <c:v>726.4</c:v>
                </c:pt>
                <c:pt idx="1094">
                  <c:v>778.41</c:v>
                </c:pt>
                <c:pt idx="1095">
                  <c:v>0</c:v>
                </c:pt>
                <c:pt idx="1096">
                  <c:v>0</c:v>
                </c:pt>
                <c:pt idx="1097">
                  <c:v>596.55999999999995</c:v>
                </c:pt>
                <c:pt idx="1098">
                  <c:v>0</c:v>
                </c:pt>
                <c:pt idx="1099">
                  <c:v>597.69000000000005</c:v>
                </c:pt>
                <c:pt idx="1100">
                  <c:v>0</c:v>
                </c:pt>
                <c:pt idx="1101">
                  <c:v>2145.2600000000002</c:v>
                </c:pt>
                <c:pt idx="1102">
                  <c:v>1662.14</c:v>
                </c:pt>
                <c:pt idx="1103">
                  <c:v>0</c:v>
                </c:pt>
                <c:pt idx="1104">
                  <c:v>0</c:v>
                </c:pt>
                <c:pt idx="1105">
                  <c:v>2233</c:v>
                </c:pt>
                <c:pt idx="1106">
                  <c:v>0</c:v>
                </c:pt>
                <c:pt idx="1107">
                  <c:v>506.74</c:v>
                </c:pt>
                <c:pt idx="1108">
                  <c:v>0</c:v>
                </c:pt>
                <c:pt idx="1109">
                  <c:v>0</c:v>
                </c:pt>
                <c:pt idx="1110">
                  <c:v>1888.68</c:v>
                </c:pt>
                <c:pt idx="1111">
                  <c:v>1876.56</c:v>
                </c:pt>
                <c:pt idx="1112">
                  <c:v>0</c:v>
                </c:pt>
                <c:pt idx="1113">
                  <c:v>658.32</c:v>
                </c:pt>
                <c:pt idx="1114">
                  <c:v>0</c:v>
                </c:pt>
                <c:pt idx="1115">
                  <c:v>2483.64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212.61</c:v>
                </c:pt>
                <c:pt idx="1120">
                  <c:v>427.12</c:v>
                </c:pt>
                <c:pt idx="1121">
                  <c:v>0</c:v>
                </c:pt>
                <c:pt idx="1122">
                  <c:v>631.72</c:v>
                </c:pt>
                <c:pt idx="1123">
                  <c:v>162.94</c:v>
                </c:pt>
                <c:pt idx="1124">
                  <c:v>782.56</c:v>
                </c:pt>
                <c:pt idx="1125">
                  <c:v>0</c:v>
                </c:pt>
                <c:pt idx="1126">
                  <c:v>794.64</c:v>
                </c:pt>
                <c:pt idx="1127">
                  <c:v>0</c:v>
                </c:pt>
                <c:pt idx="1128">
                  <c:v>197.24</c:v>
                </c:pt>
                <c:pt idx="1129">
                  <c:v>708.66</c:v>
                </c:pt>
                <c:pt idx="1130">
                  <c:v>424.94</c:v>
                </c:pt>
                <c:pt idx="1131">
                  <c:v>210.59</c:v>
                </c:pt>
                <c:pt idx="1132">
                  <c:v>545.95000000000005</c:v>
                </c:pt>
                <c:pt idx="1133">
                  <c:v>806.7</c:v>
                </c:pt>
                <c:pt idx="1134">
                  <c:v>0</c:v>
                </c:pt>
                <c:pt idx="1135">
                  <c:v>2930.54</c:v>
                </c:pt>
                <c:pt idx="1136">
                  <c:v>0</c:v>
                </c:pt>
                <c:pt idx="1137">
                  <c:v>1459.13</c:v>
                </c:pt>
                <c:pt idx="1138">
                  <c:v>433.76</c:v>
                </c:pt>
                <c:pt idx="1139">
                  <c:v>2058.27</c:v>
                </c:pt>
                <c:pt idx="1140">
                  <c:v>312.29000000000002</c:v>
                </c:pt>
                <c:pt idx="1141">
                  <c:v>410.4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1371.72</c:v>
                </c:pt>
                <c:pt idx="1146">
                  <c:v>119.63</c:v>
                </c:pt>
                <c:pt idx="1147">
                  <c:v>2547.59</c:v>
                </c:pt>
                <c:pt idx="1148">
                  <c:v>1647.6</c:v>
                </c:pt>
                <c:pt idx="1149">
                  <c:v>468.31</c:v>
                </c:pt>
                <c:pt idx="1150">
                  <c:v>963.29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614.80999999999995</c:v>
                </c:pt>
                <c:pt idx="1159">
                  <c:v>0</c:v>
                </c:pt>
                <c:pt idx="1160">
                  <c:v>0</c:v>
                </c:pt>
                <c:pt idx="1161">
                  <c:v>1351.04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376.64</c:v>
                </c:pt>
                <c:pt idx="1166">
                  <c:v>0</c:v>
                </c:pt>
                <c:pt idx="1167">
                  <c:v>1836.52</c:v>
                </c:pt>
                <c:pt idx="1168">
                  <c:v>2883.23</c:v>
                </c:pt>
                <c:pt idx="1169">
                  <c:v>0</c:v>
                </c:pt>
                <c:pt idx="1170">
                  <c:v>220.77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400.45</c:v>
                </c:pt>
                <c:pt idx="1175">
                  <c:v>0</c:v>
                </c:pt>
                <c:pt idx="1176">
                  <c:v>0</c:v>
                </c:pt>
                <c:pt idx="1177">
                  <c:v>1640.75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338.34</c:v>
                </c:pt>
                <c:pt idx="1183">
                  <c:v>1037.46</c:v>
                </c:pt>
                <c:pt idx="1184">
                  <c:v>873.6</c:v>
                </c:pt>
                <c:pt idx="1185">
                  <c:v>0</c:v>
                </c:pt>
                <c:pt idx="1186">
                  <c:v>1661.17</c:v>
                </c:pt>
                <c:pt idx="1187">
                  <c:v>1966.61</c:v>
                </c:pt>
                <c:pt idx="1188">
                  <c:v>0</c:v>
                </c:pt>
                <c:pt idx="1189">
                  <c:v>621.37</c:v>
                </c:pt>
                <c:pt idx="1190">
                  <c:v>1489.2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576.05999999999995</c:v>
                </c:pt>
                <c:pt idx="1197">
                  <c:v>965.62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288.79000000000002</c:v>
                </c:pt>
                <c:pt idx="1202">
                  <c:v>742.72</c:v>
                </c:pt>
                <c:pt idx="1203">
                  <c:v>0</c:v>
                </c:pt>
                <c:pt idx="1204">
                  <c:v>245</c:v>
                </c:pt>
                <c:pt idx="1205">
                  <c:v>1558.14</c:v>
                </c:pt>
                <c:pt idx="1206">
                  <c:v>300.74</c:v>
                </c:pt>
                <c:pt idx="1207">
                  <c:v>778.99</c:v>
                </c:pt>
                <c:pt idx="1208">
                  <c:v>1276.71</c:v>
                </c:pt>
                <c:pt idx="1209">
                  <c:v>503.43</c:v>
                </c:pt>
                <c:pt idx="1210">
                  <c:v>1779.03</c:v>
                </c:pt>
                <c:pt idx="1211">
                  <c:v>555.08000000000004</c:v>
                </c:pt>
                <c:pt idx="1212">
                  <c:v>0</c:v>
                </c:pt>
                <c:pt idx="1213">
                  <c:v>1970.09</c:v>
                </c:pt>
                <c:pt idx="1214">
                  <c:v>2243.71</c:v>
                </c:pt>
                <c:pt idx="1215">
                  <c:v>0</c:v>
                </c:pt>
                <c:pt idx="1216">
                  <c:v>1381.59</c:v>
                </c:pt>
                <c:pt idx="1217">
                  <c:v>2369.14</c:v>
                </c:pt>
                <c:pt idx="1218">
                  <c:v>0</c:v>
                </c:pt>
                <c:pt idx="1219">
                  <c:v>0</c:v>
                </c:pt>
                <c:pt idx="1220">
                  <c:v>532.83000000000004</c:v>
                </c:pt>
                <c:pt idx="1221">
                  <c:v>2409.4899999999998</c:v>
                </c:pt>
                <c:pt idx="1222">
                  <c:v>369.21</c:v>
                </c:pt>
                <c:pt idx="1223">
                  <c:v>1392.42</c:v>
                </c:pt>
                <c:pt idx="1224">
                  <c:v>361.74</c:v>
                </c:pt>
                <c:pt idx="1225">
                  <c:v>140.07</c:v>
                </c:pt>
                <c:pt idx="1226">
                  <c:v>723.64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1275.6099999999999</c:v>
                </c:pt>
                <c:pt idx="1231">
                  <c:v>0</c:v>
                </c:pt>
                <c:pt idx="1232">
                  <c:v>0</c:v>
                </c:pt>
                <c:pt idx="1233">
                  <c:v>331.55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329.28</c:v>
                </c:pt>
                <c:pt idx="1238">
                  <c:v>0</c:v>
                </c:pt>
                <c:pt idx="1239">
                  <c:v>1254.53</c:v>
                </c:pt>
                <c:pt idx="1240">
                  <c:v>186.3</c:v>
                </c:pt>
                <c:pt idx="1241">
                  <c:v>574.66</c:v>
                </c:pt>
                <c:pt idx="1242">
                  <c:v>0</c:v>
                </c:pt>
                <c:pt idx="1243">
                  <c:v>248.07</c:v>
                </c:pt>
                <c:pt idx="1244">
                  <c:v>149.59</c:v>
                </c:pt>
                <c:pt idx="1245">
                  <c:v>0</c:v>
                </c:pt>
                <c:pt idx="1246">
                  <c:v>0</c:v>
                </c:pt>
                <c:pt idx="1247">
                  <c:v>757.42</c:v>
                </c:pt>
                <c:pt idx="1248">
                  <c:v>117.99</c:v>
                </c:pt>
                <c:pt idx="1249">
                  <c:v>0</c:v>
                </c:pt>
                <c:pt idx="1250">
                  <c:v>586.30999999999995</c:v>
                </c:pt>
                <c:pt idx="1251">
                  <c:v>119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517.80999999999995</c:v>
                </c:pt>
                <c:pt idx="1256">
                  <c:v>1655.91</c:v>
                </c:pt>
                <c:pt idx="1257">
                  <c:v>0</c:v>
                </c:pt>
                <c:pt idx="1258">
                  <c:v>453.47</c:v>
                </c:pt>
                <c:pt idx="1259">
                  <c:v>653.69000000000005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549.6</c:v>
                </c:pt>
                <c:pt idx="1264">
                  <c:v>616.9</c:v>
                </c:pt>
                <c:pt idx="1265">
                  <c:v>0</c:v>
                </c:pt>
                <c:pt idx="1266">
                  <c:v>0</c:v>
                </c:pt>
                <c:pt idx="1267">
                  <c:v>665.79</c:v>
                </c:pt>
                <c:pt idx="1268">
                  <c:v>2330.9899999999998</c:v>
                </c:pt>
                <c:pt idx="1269">
                  <c:v>0</c:v>
                </c:pt>
                <c:pt idx="1270">
                  <c:v>0</c:v>
                </c:pt>
                <c:pt idx="1271">
                  <c:v>627.83000000000004</c:v>
                </c:pt>
                <c:pt idx="1272">
                  <c:v>1700.89</c:v>
                </c:pt>
                <c:pt idx="1273">
                  <c:v>332.74</c:v>
                </c:pt>
                <c:pt idx="1274">
                  <c:v>0</c:v>
                </c:pt>
                <c:pt idx="1275">
                  <c:v>860.52</c:v>
                </c:pt>
                <c:pt idx="1276">
                  <c:v>0</c:v>
                </c:pt>
                <c:pt idx="1277">
                  <c:v>1423.97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1118.19</c:v>
                </c:pt>
                <c:pt idx="1282">
                  <c:v>0</c:v>
                </c:pt>
                <c:pt idx="1283">
                  <c:v>1318.44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429.88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2604.2399999999998</c:v>
                </c:pt>
                <c:pt idx="1293">
                  <c:v>1731.6</c:v>
                </c:pt>
                <c:pt idx="1294">
                  <c:v>0</c:v>
                </c:pt>
                <c:pt idx="1295">
                  <c:v>0</c:v>
                </c:pt>
                <c:pt idx="1296">
                  <c:v>736.54</c:v>
                </c:pt>
                <c:pt idx="1297">
                  <c:v>0</c:v>
                </c:pt>
                <c:pt idx="1298">
                  <c:v>0</c:v>
                </c:pt>
                <c:pt idx="1299">
                  <c:v>531.12</c:v>
                </c:pt>
                <c:pt idx="1300">
                  <c:v>0</c:v>
                </c:pt>
                <c:pt idx="1301">
                  <c:v>1058.53</c:v>
                </c:pt>
                <c:pt idx="1302">
                  <c:v>1085.6199999999999</c:v>
                </c:pt>
                <c:pt idx="1303">
                  <c:v>1674.79</c:v>
                </c:pt>
                <c:pt idx="1304">
                  <c:v>570.91</c:v>
                </c:pt>
                <c:pt idx="1305">
                  <c:v>0</c:v>
                </c:pt>
                <c:pt idx="1306">
                  <c:v>0</c:v>
                </c:pt>
                <c:pt idx="1307">
                  <c:v>853.21</c:v>
                </c:pt>
                <c:pt idx="1308">
                  <c:v>0</c:v>
                </c:pt>
                <c:pt idx="1309">
                  <c:v>994.65</c:v>
                </c:pt>
                <c:pt idx="1310">
                  <c:v>0</c:v>
                </c:pt>
                <c:pt idx="1311">
                  <c:v>994.29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927.5</c:v>
                </c:pt>
                <c:pt idx="1316">
                  <c:v>3007</c:v>
                </c:pt>
                <c:pt idx="1317">
                  <c:v>0</c:v>
                </c:pt>
                <c:pt idx="1318">
                  <c:v>991.2</c:v>
                </c:pt>
                <c:pt idx="1319">
                  <c:v>0</c:v>
                </c:pt>
                <c:pt idx="1320">
                  <c:v>2983.32</c:v>
                </c:pt>
                <c:pt idx="1321">
                  <c:v>0</c:v>
                </c:pt>
                <c:pt idx="1322">
                  <c:v>0</c:v>
                </c:pt>
                <c:pt idx="1323">
                  <c:v>890.73</c:v>
                </c:pt>
                <c:pt idx="1324">
                  <c:v>343.48</c:v>
                </c:pt>
                <c:pt idx="1325">
                  <c:v>431.7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619.01</c:v>
                </c:pt>
                <c:pt idx="1330">
                  <c:v>2779.56</c:v>
                </c:pt>
                <c:pt idx="1331">
                  <c:v>2420.3200000000002</c:v>
                </c:pt>
                <c:pt idx="1332">
                  <c:v>0</c:v>
                </c:pt>
                <c:pt idx="1333">
                  <c:v>250.1</c:v>
                </c:pt>
                <c:pt idx="1334">
                  <c:v>0</c:v>
                </c:pt>
                <c:pt idx="1335">
                  <c:v>379.43</c:v>
                </c:pt>
                <c:pt idx="1336">
                  <c:v>827.13</c:v>
                </c:pt>
                <c:pt idx="1337">
                  <c:v>582.02</c:v>
                </c:pt>
                <c:pt idx="1338">
                  <c:v>1688.61</c:v>
                </c:pt>
                <c:pt idx="1339">
                  <c:v>360.95</c:v>
                </c:pt>
                <c:pt idx="1340">
                  <c:v>0</c:v>
                </c:pt>
                <c:pt idx="1341">
                  <c:v>939.8</c:v>
                </c:pt>
                <c:pt idx="1342">
                  <c:v>428.84</c:v>
                </c:pt>
                <c:pt idx="1343">
                  <c:v>0</c:v>
                </c:pt>
                <c:pt idx="1344">
                  <c:v>2344.73</c:v>
                </c:pt>
                <c:pt idx="1345">
                  <c:v>408.98</c:v>
                </c:pt>
                <c:pt idx="1346">
                  <c:v>767.73</c:v>
                </c:pt>
                <c:pt idx="1347">
                  <c:v>2123.9299999999998</c:v>
                </c:pt>
                <c:pt idx="1348">
                  <c:v>692.75</c:v>
                </c:pt>
                <c:pt idx="1349">
                  <c:v>313.88</c:v>
                </c:pt>
                <c:pt idx="1350">
                  <c:v>0</c:v>
                </c:pt>
                <c:pt idx="1351">
                  <c:v>0</c:v>
                </c:pt>
                <c:pt idx="1352">
                  <c:v>639.16</c:v>
                </c:pt>
                <c:pt idx="1353">
                  <c:v>1574.34</c:v>
                </c:pt>
                <c:pt idx="1354">
                  <c:v>572.15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841.54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142.69999999999999</c:v>
                </c:pt>
                <c:pt idx="1364">
                  <c:v>0</c:v>
                </c:pt>
                <c:pt idx="1365">
                  <c:v>458.01</c:v>
                </c:pt>
                <c:pt idx="1366">
                  <c:v>548.15</c:v>
                </c:pt>
                <c:pt idx="1367">
                  <c:v>502.11</c:v>
                </c:pt>
                <c:pt idx="1368">
                  <c:v>2883.58</c:v>
                </c:pt>
                <c:pt idx="1369">
                  <c:v>0</c:v>
                </c:pt>
                <c:pt idx="1370">
                  <c:v>993.77</c:v>
                </c:pt>
                <c:pt idx="1371">
                  <c:v>1027.26</c:v>
                </c:pt>
                <c:pt idx="1372">
                  <c:v>0</c:v>
                </c:pt>
                <c:pt idx="1373">
                  <c:v>758.11</c:v>
                </c:pt>
                <c:pt idx="1374">
                  <c:v>447.74</c:v>
                </c:pt>
                <c:pt idx="1375">
                  <c:v>0</c:v>
                </c:pt>
                <c:pt idx="1376">
                  <c:v>0</c:v>
                </c:pt>
                <c:pt idx="1377">
                  <c:v>1075.3599999999999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1063.56</c:v>
                </c:pt>
                <c:pt idx="1382">
                  <c:v>0</c:v>
                </c:pt>
                <c:pt idx="1383">
                  <c:v>422.6</c:v>
                </c:pt>
                <c:pt idx="1384">
                  <c:v>415.9</c:v>
                </c:pt>
                <c:pt idx="1385">
                  <c:v>0</c:v>
                </c:pt>
                <c:pt idx="1386">
                  <c:v>0</c:v>
                </c:pt>
                <c:pt idx="1387">
                  <c:v>558.59</c:v>
                </c:pt>
                <c:pt idx="1388">
                  <c:v>1355.37</c:v>
                </c:pt>
                <c:pt idx="1389">
                  <c:v>1465.47</c:v>
                </c:pt>
                <c:pt idx="1390">
                  <c:v>423.59</c:v>
                </c:pt>
                <c:pt idx="1391">
                  <c:v>709.61</c:v>
                </c:pt>
                <c:pt idx="1392">
                  <c:v>1408</c:v>
                </c:pt>
                <c:pt idx="1393">
                  <c:v>311.02</c:v>
                </c:pt>
                <c:pt idx="1394">
                  <c:v>2680.52</c:v>
                </c:pt>
                <c:pt idx="1395">
                  <c:v>0</c:v>
                </c:pt>
                <c:pt idx="1396">
                  <c:v>1792.88</c:v>
                </c:pt>
                <c:pt idx="1397">
                  <c:v>438.82</c:v>
                </c:pt>
                <c:pt idx="1398">
                  <c:v>2433.0500000000002</c:v>
                </c:pt>
                <c:pt idx="1399">
                  <c:v>1535.03</c:v>
                </c:pt>
                <c:pt idx="1400">
                  <c:v>1023.85</c:v>
                </c:pt>
                <c:pt idx="1401">
                  <c:v>0</c:v>
                </c:pt>
                <c:pt idx="1402">
                  <c:v>313.27</c:v>
                </c:pt>
                <c:pt idx="1403">
                  <c:v>587.75</c:v>
                </c:pt>
                <c:pt idx="1404">
                  <c:v>642.76</c:v>
                </c:pt>
                <c:pt idx="1405">
                  <c:v>0</c:v>
                </c:pt>
                <c:pt idx="1406">
                  <c:v>0</c:v>
                </c:pt>
                <c:pt idx="1407">
                  <c:v>941.27</c:v>
                </c:pt>
                <c:pt idx="1408">
                  <c:v>0</c:v>
                </c:pt>
                <c:pt idx="1409">
                  <c:v>1552.44</c:v>
                </c:pt>
                <c:pt idx="1410">
                  <c:v>609.34</c:v>
                </c:pt>
                <c:pt idx="1411">
                  <c:v>0</c:v>
                </c:pt>
                <c:pt idx="1412">
                  <c:v>1166.06</c:v>
                </c:pt>
                <c:pt idx="1413">
                  <c:v>305.16000000000003</c:v>
                </c:pt>
                <c:pt idx="1414">
                  <c:v>0</c:v>
                </c:pt>
                <c:pt idx="1415">
                  <c:v>2990.44</c:v>
                </c:pt>
                <c:pt idx="1416">
                  <c:v>568.82000000000005</c:v>
                </c:pt>
                <c:pt idx="1417">
                  <c:v>1675.71</c:v>
                </c:pt>
                <c:pt idx="1418">
                  <c:v>1100.8</c:v>
                </c:pt>
                <c:pt idx="1419">
                  <c:v>1063.02</c:v>
                </c:pt>
                <c:pt idx="1420">
                  <c:v>0</c:v>
                </c:pt>
                <c:pt idx="1421">
                  <c:v>0</c:v>
                </c:pt>
                <c:pt idx="1422">
                  <c:v>1393.18</c:v>
                </c:pt>
                <c:pt idx="1423">
                  <c:v>0</c:v>
                </c:pt>
                <c:pt idx="1424">
                  <c:v>292.55</c:v>
                </c:pt>
                <c:pt idx="1425">
                  <c:v>1654.42</c:v>
                </c:pt>
                <c:pt idx="1426">
                  <c:v>318.69</c:v>
                </c:pt>
                <c:pt idx="1427">
                  <c:v>1445.86</c:v>
                </c:pt>
                <c:pt idx="1428">
                  <c:v>0</c:v>
                </c:pt>
                <c:pt idx="1429">
                  <c:v>397.63</c:v>
                </c:pt>
                <c:pt idx="1430">
                  <c:v>1925.59</c:v>
                </c:pt>
                <c:pt idx="1431">
                  <c:v>3042.59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1115.47</c:v>
                </c:pt>
                <c:pt idx="1436">
                  <c:v>0</c:v>
                </c:pt>
                <c:pt idx="1437">
                  <c:v>1085.1099999999999</c:v>
                </c:pt>
                <c:pt idx="1438">
                  <c:v>1635.17</c:v>
                </c:pt>
                <c:pt idx="1439">
                  <c:v>826.41</c:v>
                </c:pt>
                <c:pt idx="1440">
                  <c:v>2875.98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446.27</c:v>
                </c:pt>
                <c:pt idx="1450">
                  <c:v>0</c:v>
                </c:pt>
                <c:pt idx="1451">
                  <c:v>610.41</c:v>
                </c:pt>
                <c:pt idx="1452">
                  <c:v>0</c:v>
                </c:pt>
                <c:pt idx="1453">
                  <c:v>4125.75</c:v>
                </c:pt>
                <c:pt idx="1454">
                  <c:v>621.17999999999995</c:v>
                </c:pt>
                <c:pt idx="1455">
                  <c:v>1021.91</c:v>
                </c:pt>
                <c:pt idx="1456">
                  <c:v>0</c:v>
                </c:pt>
                <c:pt idx="1457">
                  <c:v>2940.52</c:v>
                </c:pt>
                <c:pt idx="1458">
                  <c:v>0</c:v>
                </c:pt>
                <c:pt idx="1459">
                  <c:v>135.29</c:v>
                </c:pt>
                <c:pt idx="1460">
                  <c:v>0</c:v>
                </c:pt>
                <c:pt idx="1461">
                  <c:v>2016.68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1236.25</c:v>
                </c:pt>
                <c:pt idx="1466">
                  <c:v>0</c:v>
                </c:pt>
                <c:pt idx="1467">
                  <c:v>0</c:v>
                </c:pt>
                <c:pt idx="1468">
                  <c:v>1743.78</c:v>
                </c:pt>
                <c:pt idx="1469">
                  <c:v>0</c:v>
                </c:pt>
                <c:pt idx="1470">
                  <c:v>296.3</c:v>
                </c:pt>
                <c:pt idx="1471">
                  <c:v>4589.7299999999996</c:v>
                </c:pt>
                <c:pt idx="1472">
                  <c:v>2226.67</c:v>
                </c:pt>
                <c:pt idx="1473">
                  <c:v>815.74</c:v>
                </c:pt>
                <c:pt idx="1474">
                  <c:v>661.69</c:v>
                </c:pt>
                <c:pt idx="1475">
                  <c:v>1107.49</c:v>
                </c:pt>
                <c:pt idx="1476">
                  <c:v>922.24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357.29</c:v>
                </c:pt>
                <c:pt idx="1481">
                  <c:v>659.25</c:v>
                </c:pt>
                <c:pt idx="1482">
                  <c:v>5589.85</c:v>
                </c:pt>
                <c:pt idx="1483">
                  <c:v>827.53</c:v>
                </c:pt>
                <c:pt idx="1484">
                  <c:v>590.25</c:v>
                </c:pt>
                <c:pt idx="1485">
                  <c:v>1280.07</c:v>
                </c:pt>
                <c:pt idx="1486">
                  <c:v>0</c:v>
                </c:pt>
                <c:pt idx="1487">
                  <c:v>2222.86</c:v>
                </c:pt>
                <c:pt idx="1488">
                  <c:v>2235.13</c:v>
                </c:pt>
                <c:pt idx="1489">
                  <c:v>888.48</c:v>
                </c:pt>
                <c:pt idx="1490">
                  <c:v>1431.41</c:v>
                </c:pt>
                <c:pt idx="1491">
                  <c:v>0</c:v>
                </c:pt>
                <c:pt idx="1492">
                  <c:v>0</c:v>
                </c:pt>
                <c:pt idx="1493">
                  <c:v>1482.02</c:v>
                </c:pt>
                <c:pt idx="1494">
                  <c:v>0</c:v>
                </c:pt>
                <c:pt idx="1495">
                  <c:v>1071</c:v>
                </c:pt>
                <c:pt idx="1496">
                  <c:v>156</c:v>
                </c:pt>
                <c:pt idx="1497">
                  <c:v>1092.5999999999999</c:v>
                </c:pt>
                <c:pt idx="1498">
                  <c:v>0</c:v>
                </c:pt>
                <c:pt idx="1499">
                  <c:v>334.14</c:v>
                </c:pt>
                <c:pt idx="1500">
                  <c:v>839.29</c:v>
                </c:pt>
                <c:pt idx="1501">
                  <c:v>818.27</c:v>
                </c:pt>
                <c:pt idx="1502">
                  <c:v>301.12</c:v>
                </c:pt>
                <c:pt idx="1503">
                  <c:v>1407.56</c:v>
                </c:pt>
                <c:pt idx="1504">
                  <c:v>270.91000000000003</c:v>
                </c:pt>
                <c:pt idx="1505">
                  <c:v>222.15</c:v>
                </c:pt>
                <c:pt idx="1506">
                  <c:v>2072.04</c:v>
                </c:pt>
                <c:pt idx="1507">
                  <c:v>864.5</c:v>
                </c:pt>
                <c:pt idx="1508">
                  <c:v>323.3</c:v>
                </c:pt>
                <c:pt idx="1509">
                  <c:v>637.14</c:v>
                </c:pt>
                <c:pt idx="1510">
                  <c:v>913.22</c:v>
                </c:pt>
                <c:pt idx="1511">
                  <c:v>853.07</c:v>
                </c:pt>
                <c:pt idx="1512">
                  <c:v>0</c:v>
                </c:pt>
                <c:pt idx="1513">
                  <c:v>281.04000000000002</c:v>
                </c:pt>
                <c:pt idx="1514">
                  <c:v>0</c:v>
                </c:pt>
                <c:pt idx="1515">
                  <c:v>0</c:v>
                </c:pt>
                <c:pt idx="1516">
                  <c:v>374.49</c:v>
                </c:pt>
                <c:pt idx="1517">
                  <c:v>830.13</c:v>
                </c:pt>
                <c:pt idx="1518">
                  <c:v>2340.7600000000002</c:v>
                </c:pt>
                <c:pt idx="1519">
                  <c:v>383.96</c:v>
                </c:pt>
                <c:pt idx="1520">
                  <c:v>0</c:v>
                </c:pt>
                <c:pt idx="1521">
                  <c:v>2483.33</c:v>
                </c:pt>
                <c:pt idx="1522">
                  <c:v>1381.3</c:v>
                </c:pt>
                <c:pt idx="1523">
                  <c:v>929.33</c:v>
                </c:pt>
                <c:pt idx="1524">
                  <c:v>0</c:v>
                </c:pt>
                <c:pt idx="1525">
                  <c:v>0</c:v>
                </c:pt>
                <c:pt idx="1526">
                  <c:v>691.45</c:v>
                </c:pt>
                <c:pt idx="1527">
                  <c:v>0</c:v>
                </c:pt>
                <c:pt idx="1528">
                  <c:v>0</c:v>
                </c:pt>
                <c:pt idx="1529">
                  <c:v>2029.82</c:v>
                </c:pt>
                <c:pt idx="1530">
                  <c:v>1552.07</c:v>
                </c:pt>
                <c:pt idx="1531">
                  <c:v>367.45</c:v>
                </c:pt>
                <c:pt idx="1532">
                  <c:v>0</c:v>
                </c:pt>
                <c:pt idx="1533">
                  <c:v>149.80000000000001</c:v>
                </c:pt>
                <c:pt idx="1534">
                  <c:v>0</c:v>
                </c:pt>
                <c:pt idx="1535">
                  <c:v>1439.92</c:v>
                </c:pt>
                <c:pt idx="1536">
                  <c:v>0</c:v>
                </c:pt>
                <c:pt idx="1537">
                  <c:v>1050.8</c:v>
                </c:pt>
                <c:pt idx="1538">
                  <c:v>0</c:v>
                </c:pt>
                <c:pt idx="1539">
                  <c:v>2281.9499999999998</c:v>
                </c:pt>
                <c:pt idx="1540">
                  <c:v>725.85</c:v>
                </c:pt>
                <c:pt idx="1541">
                  <c:v>1521.53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566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1036.6099999999999</c:v>
                </c:pt>
                <c:pt idx="1555">
                  <c:v>0</c:v>
                </c:pt>
                <c:pt idx="1556">
                  <c:v>0</c:v>
                </c:pt>
                <c:pt idx="1557">
                  <c:v>1220.18</c:v>
                </c:pt>
                <c:pt idx="1558">
                  <c:v>119.04</c:v>
                </c:pt>
                <c:pt idx="1559">
                  <c:v>0</c:v>
                </c:pt>
                <c:pt idx="1560">
                  <c:v>133.72</c:v>
                </c:pt>
                <c:pt idx="1561">
                  <c:v>251.24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1235.98</c:v>
                </c:pt>
                <c:pt idx="1566">
                  <c:v>3990.23</c:v>
                </c:pt>
                <c:pt idx="1567">
                  <c:v>2397.5100000000002</c:v>
                </c:pt>
                <c:pt idx="1568">
                  <c:v>0</c:v>
                </c:pt>
                <c:pt idx="1569">
                  <c:v>4063.46</c:v>
                </c:pt>
                <c:pt idx="1570">
                  <c:v>0</c:v>
                </c:pt>
                <c:pt idx="1571">
                  <c:v>459.91</c:v>
                </c:pt>
                <c:pt idx="1572">
                  <c:v>2341.62</c:v>
                </c:pt>
                <c:pt idx="1573">
                  <c:v>0</c:v>
                </c:pt>
                <c:pt idx="1574">
                  <c:v>1130.18</c:v>
                </c:pt>
                <c:pt idx="1575">
                  <c:v>0</c:v>
                </c:pt>
                <c:pt idx="1576">
                  <c:v>0</c:v>
                </c:pt>
                <c:pt idx="1577">
                  <c:v>2219.38</c:v>
                </c:pt>
                <c:pt idx="1578">
                  <c:v>0</c:v>
                </c:pt>
                <c:pt idx="1579">
                  <c:v>0</c:v>
                </c:pt>
                <c:pt idx="1580">
                  <c:v>994.46</c:v>
                </c:pt>
                <c:pt idx="1581">
                  <c:v>1892.48</c:v>
                </c:pt>
                <c:pt idx="1582">
                  <c:v>295.3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1083.27</c:v>
                </c:pt>
                <c:pt idx="1587">
                  <c:v>282.19</c:v>
                </c:pt>
                <c:pt idx="1588">
                  <c:v>1773.33</c:v>
                </c:pt>
                <c:pt idx="1589">
                  <c:v>0</c:v>
                </c:pt>
                <c:pt idx="1590">
                  <c:v>791.12</c:v>
                </c:pt>
                <c:pt idx="1591">
                  <c:v>678.87</c:v>
                </c:pt>
                <c:pt idx="1592">
                  <c:v>1735.76</c:v>
                </c:pt>
                <c:pt idx="1593">
                  <c:v>0</c:v>
                </c:pt>
                <c:pt idx="1594">
                  <c:v>0</c:v>
                </c:pt>
                <c:pt idx="1595">
                  <c:v>1371.87</c:v>
                </c:pt>
                <c:pt idx="1596">
                  <c:v>263.51</c:v>
                </c:pt>
                <c:pt idx="1597">
                  <c:v>637.25</c:v>
                </c:pt>
                <c:pt idx="1598">
                  <c:v>2564.04</c:v>
                </c:pt>
                <c:pt idx="1599">
                  <c:v>0</c:v>
                </c:pt>
                <c:pt idx="1600">
                  <c:v>707.77</c:v>
                </c:pt>
                <c:pt idx="1601">
                  <c:v>649.49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374.01</c:v>
                </c:pt>
                <c:pt idx="1606">
                  <c:v>0</c:v>
                </c:pt>
                <c:pt idx="1607">
                  <c:v>1182.23</c:v>
                </c:pt>
                <c:pt idx="1608">
                  <c:v>0</c:v>
                </c:pt>
                <c:pt idx="1609">
                  <c:v>0</c:v>
                </c:pt>
                <c:pt idx="1610">
                  <c:v>653.08000000000004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1548.99</c:v>
                </c:pt>
                <c:pt idx="1615">
                  <c:v>1690.91</c:v>
                </c:pt>
                <c:pt idx="1616">
                  <c:v>1023.91</c:v>
                </c:pt>
                <c:pt idx="1617">
                  <c:v>0</c:v>
                </c:pt>
                <c:pt idx="1618">
                  <c:v>0</c:v>
                </c:pt>
                <c:pt idx="1619">
                  <c:v>1112.1400000000001</c:v>
                </c:pt>
                <c:pt idx="1620">
                  <c:v>782.13</c:v>
                </c:pt>
                <c:pt idx="1621">
                  <c:v>2177.36</c:v>
                </c:pt>
                <c:pt idx="1622">
                  <c:v>0</c:v>
                </c:pt>
                <c:pt idx="1623">
                  <c:v>507</c:v>
                </c:pt>
                <c:pt idx="1624">
                  <c:v>395.87</c:v>
                </c:pt>
                <c:pt idx="1625">
                  <c:v>976.38</c:v>
                </c:pt>
                <c:pt idx="1626">
                  <c:v>0</c:v>
                </c:pt>
                <c:pt idx="1627">
                  <c:v>869.04</c:v>
                </c:pt>
                <c:pt idx="1628">
                  <c:v>706.17</c:v>
                </c:pt>
                <c:pt idx="1629">
                  <c:v>2225.62</c:v>
                </c:pt>
                <c:pt idx="1630">
                  <c:v>0</c:v>
                </c:pt>
                <c:pt idx="1631">
                  <c:v>938.71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4585.68</c:v>
                </c:pt>
                <c:pt idx="1637">
                  <c:v>225.3</c:v>
                </c:pt>
                <c:pt idx="1638">
                  <c:v>0</c:v>
                </c:pt>
                <c:pt idx="1639">
                  <c:v>1209.98</c:v>
                </c:pt>
                <c:pt idx="1640">
                  <c:v>1312.8</c:v>
                </c:pt>
                <c:pt idx="1641">
                  <c:v>0</c:v>
                </c:pt>
                <c:pt idx="1642">
                  <c:v>2938.04</c:v>
                </c:pt>
                <c:pt idx="1643">
                  <c:v>0</c:v>
                </c:pt>
                <c:pt idx="1644">
                  <c:v>967.07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475.13</c:v>
                </c:pt>
                <c:pt idx="1654">
                  <c:v>0</c:v>
                </c:pt>
                <c:pt idx="1655">
                  <c:v>1115.05</c:v>
                </c:pt>
                <c:pt idx="1656">
                  <c:v>0</c:v>
                </c:pt>
                <c:pt idx="1657">
                  <c:v>1196.5899999999999</c:v>
                </c:pt>
                <c:pt idx="1658">
                  <c:v>1261.83</c:v>
                </c:pt>
                <c:pt idx="1659">
                  <c:v>0</c:v>
                </c:pt>
                <c:pt idx="1660">
                  <c:v>703.06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706.26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1380.81</c:v>
                </c:pt>
                <c:pt idx="1669">
                  <c:v>2866.45</c:v>
                </c:pt>
                <c:pt idx="1670">
                  <c:v>649.1</c:v>
                </c:pt>
                <c:pt idx="1671">
                  <c:v>344.01</c:v>
                </c:pt>
                <c:pt idx="1672">
                  <c:v>0</c:v>
                </c:pt>
                <c:pt idx="1673">
                  <c:v>0</c:v>
                </c:pt>
                <c:pt idx="1674">
                  <c:v>1347.77</c:v>
                </c:pt>
                <c:pt idx="1675">
                  <c:v>0</c:v>
                </c:pt>
                <c:pt idx="1676">
                  <c:v>1144.1099999999999</c:v>
                </c:pt>
                <c:pt idx="1677">
                  <c:v>381.27</c:v>
                </c:pt>
                <c:pt idx="1678">
                  <c:v>0</c:v>
                </c:pt>
                <c:pt idx="1679">
                  <c:v>0</c:v>
                </c:pt>
                <c:pt idx="1680">
                  <c:v>1471.77</c:v>
                </c:pt>
                <c:pt idx="1681">
                  <c:v>303.58</c:v>
                </c:pt>
                <c:pt idx="1682">
                  <c:v>1012.53</c:v>
                </c:pt>
                <c:pt idx="1683">
                  <c:v>0</c:v>
                </c:pt>
                <c:pt idx="1684">
                  <c:v>1345.12</c:v>
                </c:pt>
                <c:pt idx="1685">
                  <c:v>661.68</c:v>
                </c:pt>
                <c:pt idx="1686">
                  <c:v>0</c:v>
                </c:pt>
                <c:pt idx="1687">
                  <c:v>0</c:v>
                </c:pt>
                <c:pt idx="1688">
                  <c:v>1293.47</c:v>
                </c:pt>
                <c:pt idx="1689">
                  <c:v>0</c:v>
                </c:pt>
                <c:pt idx="1690">
                  <c:v>1132.3900000000001</c:v>
                </c:pt>
                <c:pt idx="1691">
                  <c:v>2462.83</c:v>
                </c:pt>
                <c:pt idx="1692">
                  <c:v>559.91999999999996</c:v>
                </c:pt>
                <c:pt idx="1693">
                  <c:v>364.92</c:v>
                </c:pt>
                <c:pt idx="1694">
                  <c:v>0</c:v>
                </c:pt>
                <c:pt idx="1695">
                  <c:v>0</c:v>
                </c:pt>
                <c:pt idx="1696">
                  <c:v>542.22</c:v>
                </c:pt>
                <c:pt idx="1697">
                  <c:v>0</c:v>
                </c:pt>
                <c:pt idx="1698">
                  <c:v>300.47000000000003</c:v>
                </c:pt>
                <c:pt idx="1699">
                  <c:v>2117.83</c:v>
                </c:pt>
                <c:pt idx="1700">
                  <c:v>0</c:v>
                </c:pt>
                <c:pt idx="1701">
                  <c:v>429.98</c:v>
                </c:pt>
                <c:pt idx="1702">
                  <c:v>495.53</c:v>
                </c:pt>
                <c:pt idx="1703">
                  <c:v>1540.23</c:v>
                </c:pt>
                <c:pt idx="1704">
                  <c:v>420.76</c:v>
                </c:pt>
                <c:pt idx="1705">
                  <c:v>0</c:v>
                </c:pt>
                <c:pt idx="1706">
                  <c:v>4551.47</c:v>
                </c:pt>
                <c:pt idx="1707">
                  <c:v>346.2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925.36</c:v>
                </c:pt>
                <c:pt idx="1712">
                  <c:v>0</c:v>
                </c:pt>
                <c:pt idx="1713">
                  <c:v>0</c:v>
                </c:pt>
                <c:pt idx="1714">
                  <c:v>897.36</c:v>
                </c:pt>
                <c:pt idx="1715">
                  <c:v>0</c:v>
                </c:pt>
                <c:pt idx="1716">
                  <c:v>1257.51</c:v>
                </c:pt>
                <c:pt idx="1717">
                  <c:v>0</c:v>
                </c:pt>
                <c:pt idx="1718">
                  <c:v>1519.3</c:v>
                </c:pt>
                <c:pt idx="1719">
                  <c:v>0</c:v>
                </c:pt>
                <c:pt idx="1720">
                  <c:v>530.73</c:v>
                </c:pt>
                <c:pt idx="1721">
                  <c:v>922.75</c:v>
                </c:pt>
                <c:pt idx="1722">
                  <c:v>154.01</c:v>
                </c:pt>
                <c:pt idx="1723">
                  <c:v>378.7</c:v>
                </c:pt>
                <c:pt idx="1724">
                  <c:v>0</c:v>
                </c:pt>
                <c:pt idx="1725">
                  <c:v>1817.13</c:v>
                </c:pt>
                <c:pt idx="1726">
                  <c:v>0</c:v>
                </c:pt>
                <c:pt idx="1727">
                  <c:v>553.29999999999995</c:v>
                </c:pt>
                <c:pt idx="1728">
                  <c:v>477.94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1439.72</c:v>
                </c:pt>
                <c:pt idx="1733">
                  <c:v>0</c:v>
                </c:pt>
                <c:pt idx="1734">
                  <c:v>925.69</c:v>
                </c:pt>
                <c:pt idx="1735">
                  <c:v>1953.23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531.13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199.7</c:v>
                </c:pt>
                <c:pt idx="1747">
                  <c:v>1062.3</c:v>
                </c:pt>
                <c:pt idx="1748">
                  <c:v>0</c:v>
                </c:pt>
                <c:pt idx="1749">
                  <c:v>821.8</c:v>
                </c:pt>
                <c:pt idx="1750">
                  <c:v>423.94</c:v>
                </c:pt>
                <c:pt idx="1751">
                  <c:v>3033.71</c:v>
                </c:pt>
                <c:pt idx="1752">
                  <c:v>1337.79</c:v>
                </c:pt>
                <c:pt idx="1753">
                  <c:v>946.63</c:v>
                </c:pt>
                <c:pt idx="1754">
                  <c:v>411.03</c:v>
                </c:pt>
                <c:pt idx="1755">
                  <c:v>0</c:v>
                </c:pt>
                <c:pt idx="1756">
                  <c:v>1186.26</c:v>
                </c:pt>
                <c:pt idx="1757">
                  <c:v>0</c:v>
                </c:pt>
                <c:pt idx="1758">
                  <c:v>0</c:v>
                </c:pt>
                <c:pt idx="1759">
                  <c:v>1237.95</c:v>
                </c:pt>
                <c:pt idx="1760">
                  <c:v>1245.0899999999999</c:v>
                </c:pt>
                <c:pt idx="1761">
                  <c:v>0</c:v>
                </c:pt>
                <c:pt idx="1762">
                  <c:v>2025.72</c:v>
                </c:pt>
                <c:pt idx="1763">
                  <c:v>1551.46</c:v>
                </c:pt>
                <c:pt idx="1764">
                  <c:v>685.26</c:v>
                </c:pt>
                <c:pt idx="1765">
                  <c:v>1039.04</c:v>
                </c:pt>
                <c:pt idx="1766">
                  <c:v>704.99</c:v>
                </c:pt>
                <c:pt idx="1767">
                  <c:v>0</c:v>
                </c:pt>
                <c:pt idx="1768">
                  <c:v>0</c:v>
                </c:pt>
                <c:pt idx="1769">
                  <c:v>2407.2800000000002</c:v>
                </c:pt>
                <c:pt idx="1770">
                  <c:v>738.64</c:v>
                </c:pt>
                <c:pt idx="1771">
                  <c:v>190.13</c:v>
                </c:pt>
                <c:pt idx="1772">
                  <c:v>0</c:v>
                </c:pt>
                <c:pt idx="1773">
                  <c:v>2155.2600000000002</c:v>
                </c:pt>
                <c:pt idx="1774">
                  <c:v>0</c:v>
                </c:pt>
                <c:pt idx="1775">
                  <c:v>2642.74</c:v>
                </c:pt>
                <c:pt idx="1776">
                  <c:v>0</c:v>
                </c:pt>
                <c:pt idx="1777">
                  <c:v>0</c:v>
                </c:pt>
                <c:pt idx="1778">
                  <c:v>463.73</c:v>
                </c:pt>
                <c:pt idx="1779">
                  <c:v>3582.29</c:v>
                </c:pt>
                <c:pt idx="1780">
                  <c:v>373.66</c:v>
                </c:pt>
                <c:pt idx="1781">
                  <c:v>511.48</c:v>
                </c:pt>
                <c:pt idx="1782">
                  <c:v>0</c:v>
                </c:pt>
                <c:pt idx="1783">
                  <c:v>932.63</c:v>
                </c:pt>
                <c:pt idx="1784">
                  <c:v>0</c:v>
                </c:pt>
                <c:pt idx="1785">
                  <c:v>916.87</c:v>
                </c:pt>
                <c:pt idx="1786">
                  <c:v>283.67</c:v>
                </c:pt>
                <c:pt idx="1787">
                  <c:v>671.19</c:v>
                </c:pt>
                <c:pt idx="1788">
                  <c:v>0</c:v>
                </c:pt>
                <c:pt idx="1789">
                  <c:v>0</c:v>
                </c:pt>
                <c:pt idx="1790">
                  <c:v>313.88</c:v>
                </c:pt>
                <c:pt idx="1791">
                  <c:v>0</c:v>
                </c:pt>
                <c:pt idx="1792">
                  <c:v>0</c:v>
                </c:pt>
                <c:pt idx="1793">
                  <c:v>394.18</c:v>
                </c:pt>
                <c:pt idx="1794">
                  <c:v>0</c:v>
                </c:pt>
                <c:pt idx="1795">
                  <c:v>747.87</c:v>
                </c:pt>
                <c:pt idx="1796">
                  <c:v>0</c:v>
                </c:pt>
                <c:pt idx="1797">
                  <c:v>0</c:v>
                </c:pt>
                <c:pt idx="1798">
                  <c:v>475.24</c:v>
                </c:pt>
                <c:pt idx="1799">
                  <c:v>0</c:v>
                </c:pt>
                <c:pt idx="1800">
                  <c:v>0</c:v>
                </c:pt>
                <c:pt idx="1801">
                  <c:v>819.36</c:v>
                </c:pt>
                <c:pt idx="1802">
                  <c:v>2864.94</c:v>
                </c:pt>
                <c:pt idx="1803">
                  <c:v>0</c:v>
                </c:pt>
                <c:pt idx="1804">
                  <c:v>290.64999999999998</c:v>
                </c:pt>
                <c:pt idx="1805">
                  <c:v>0</c:v>
                </c:pt>
                <c:pt idx="1806">
                  <c:v>302.69</c:v>
                </c:pt>
                <c:pt idx="1807">
                  <c:v>1333.24</c:v>
                </c:pt>
                <c:pt idx="1808">
                  <c:v>0</c:v>
                </c:pt>
                <c:pt idx="1809">
                  <c:v>1117.72</c:v>
                </c:pt>
                <c:pt idx="1810">
                  <c:v>1163.3</c:v>
                </c:pt>
                <c:pt idx="1811">
                  <c:v>1471.77</c:v>
                </c:pt>
                <c:pt idx="1812">
                  <c:v>0</c:v>
                </c:pt>
                <c:pt idx="1813">
                  <c:v>1867.94</c:v>
                </c:pt>
                <c:pt idx="1814">
                  <c:v>0</c:v>
                </c:pt>
                <c:pt idx="1815">
                  <c:v>0</c:v>
                </c:pt>
                <c:pt idx="1816">
                  <c:v>603.27</c:v>
                </c:pt>
                <c:pt idx="1817">
                  <c:v>0</c:v>
                </c:pt>
                <c:pt idx="1818">
                  <c:v>6003.8</c:v>
                </c:pt>
                <c:pt idx="1819">
                  <c:v>0</c:v>
                </c:pt>
                <c:pt idx="1820">
                  <c:v>0</c:v>
                </c:pt>
                <c:pt idx="1821">
                  <c:v>1978.31</c:v>
                </c:pt>
                <c:pt idx="1822">
                  <c:v>1865.1</c:v>
                </c:pt>
                <c:pt idx="1823">
                  <c:v>446.56</c:v>
                </c:pt>
                <c:pt idx="1824">
                  <c:v>0</c:v>
                </c:pt>
                <c:pt idx="1825">
                  <c:v>1375.92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673.78</c:v>
                </c:pt>
                <c:pt idx="1833">
                  <c:v>0</c:v>
                </c:pt>
                <c:pt idx="1834">
                  <c:v>1122.99</c:v>
                </c:pt>
                <c:pt idx="1835">
                  <c:v>780.63</c:v>
                </c:pt>
                <c:pt idx="1836">
                  <c:v>0</c:v>
                </c:pt>
                <c:pt idx="1837">
                  <c:v>0</c:v>
                </c:pt>
                <c:pt idx="1838">
                  <c:v>1063.03</c:v>
                </c:pt>
                <c:pt idx="1839">
                  <c:v>0</c:v>
                </c:pt>
                <c:pt idx="1840">
                  <c:v>540.1</c:v>
                </c:pt>
                <c:pt idx="1841">
                  <c:v>1768.66</c:v>
                </c:pt>
                <c:pt idx="1842">
                  <c:v>752.48</c:v>
                </c:pt>
                <c:pt idx="1843">
                  <c:v>0</c:v>
                </c:pt>
                <c:pt idx="1844">
                  <c:v>0</c:v>
                </c:pt>
                <c:pt idx="1845">
                  <c:v>275.83999999999997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1757.46</c:v>
                </c:pt>
                <c:pt idx="1850">
                  <c:v>0</c:v>
                </c:pt>
                <c:pt idx="1851">
                  <c:v>0</c:v>
                </c:pt>
                <c:pt idx="1852">
                  <c:v>905.07</c:v>
                </c:pt>
                <c:pt idx="1853">
                  <c:v>0</c:v>
                </c:pt>
                <c:pt idx="1854">
                  <c:v>0</c:v>
                </c:pt>
                <c:pt idx="1855">
                  <c:v>334.15</c:v>
                </c:pt>
                <c:pt idx="1856">
                  <c:v>0</c:v>
                </c:pt>
                <c:pt idx="1857">
                  <c:v>0</c:v>
                </c:pt>
                <c:pt idx="1858">
                  <c:v>815.55</c:v>
                </c:pt>
                <c:pt idx="1859">
                  <c:v>1180.5</c:v>
                </c:pt>
                <c:pt idx="1860">
                  <c:v>1200.1600000000001</c:v>
                </c:pt>
                <c:pt idx="1861">
                  <c:v>0</c:v>
                </c:pt>
                <c:pt idx="1862">
                  <c:v>1818.28</c:v>
                </c:pt>
                <c:pt idx="1863">
                  <c:v>988.25</c:v>
                </c:pt>
                <c:pt idx="1864">
                  <c:v>213.47</c:v>
                </c:pt>
                <c:pt idx="1865">
                  <c:v>1538.46</c:v>
                </c:pt>
                <c:pt idx="1866">
                  <c:v>1763.74</c:v>
                </c:pt>
                <c:pt idx="1867">
                  <c:v>1571.84</c:v>
                </c:pt>
                <c:pt idx="1868">
                  <c:v>0</c:v>
                </c:pt>
                <c:pt idx="1869">
                  <c:v>0</c:v>
                </c:pt>
                <c:pt idx="1870">
                  <c:v>2084.21</c:v>
                </c:pt>
                <c:pt idx="1871">
                  <c:v>596.79</c:v>
                </c:pt>
                <c:pt idx="1872">
                  <c:v>1788.89</c:v>
                </c:pt>
                <c:pt idx="1873">
                  <c:v>0</c:v>
                </c:pt>
                <c:pt idx="1874">
                  <c:v>3147.4</c:v>
                </c:pt>
                <c:pt idx="1875">
                  <c:v>670.41</c:v>
                </c:pt>
                <c:pt idx="1876">
                  <c:v>0</c:v>
                </c:pt>
                <c:pt idx="1877">
                  <c:v>0</c:v>
                </c:pt>
                <c:pt idx="1878">
                  <c:v>454.55</c:v>
                </c:pt>
                <c:pt idx="1879">
                  <c:v>0</c:v>
                </c:pt>
                <c:pt idx="1880">
                  <c:v>581.92999999999995</c:v>
                </c:pt>
                <c:pt idx="1881">
                  <c:v>659.89</c:v>
                </c:pt>
                <c:pt idx="1882">
                  <c:v>0</c:v>
                </c:pt>
                <c:pt idx="1883">
                  <c:v>0</c:v>
                </c:pt>
                <c:pt idx="1884">
                  <c:v>626.25</c:v>
                </c:pt>
                <c:pt idx="1885">
                  <c:v>1871.28</c:v>
                </c:pt>
                <c:pt idx="1886">
                  <c:v>0</c:v>
                </c:pt>
                <c:pt idx="1887">
                  <c:v>1221.71</c:v>
                </c:pt>
                <c:pt idx="1888">
                  <c:v>0</c:v>
                </c:pt>
                <c:pt idx="1889">
                  <c:v>1574.74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632.85</c:v>
                </c:pt>
                <c:pt idx="1894">
                  <c:v>0</c:v>
                </c:pt>
                <c:pt idx="1895">
                  <c:v>2283.2199999999998</c:v>
                </c:pt>
                <c:pt idx="1896">
                  <c:v>381.1</c:v>
                </c:pt>
                <c:pt idx="1897">
                  <c:v>1038.03</c:v>
                </c:pt>
                <c:pt idx="1898">
                  <c:v>1892.84</c:v>
                </c:pt>
                <c:pt idx="1899">
                  <c:v>0</c:v>
                </c:pt>
                <c:pt idx="1900">
                  <c:v>0</c:v>
                </c:pt>
                <c:pt idx="1901">
                  <c:v>631.02</c:v>
                </c:pt>
                <c:pt idx="1902">
                  <c:v>994.19</c:v>
                </c:pt>
                <c:pt idx="1903">
                  <c:v>0</c:v>
                </c:pt>
                <c:pt idx="1904">
                  <c:v>867</c:v>
                </c:pt>
                <c:pt idx="1905">
                  <c:v>2649.46</c:v>
                </c:pt>
                <c:pt idx="1906">
                  <c:v>0</c:v>
                </c:pt>
                <c:pt idx="1907">
                  <c:v>0</c:v>
                </c:pt>
                <c:pt idx="1908">
                  <c:v>3388.78</c:v>
                </c:pt>
                <c:pt idx="1909">
                  <c:v>1052.6099999999999</c:v>
                </c:pt>
                <c:pt idx="1910">
                  <c:v>347.9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824.93</c:v>
                </c:pt>
                <c:pt idx="1915">
                  <c:v>0</c:v>
                </c:pt>
                <c:pt idx="1916">
                  <c:v>0</c:v>
                </c:pt>
                <c:pt idx="1917">
                  <c:v>711.51</c:v>
                </c:pt>
                <c:pt idx="1918">
                  <c:v>0</c:v>
                </c:pt>
                <c:pt idx="1919">
                  <c:v>819.27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1898.91</c:v>
                </c:pt>
                <c:pt idx="1924">
                  <c:v>268.33</c:v>
                </c:pt>
                <c:pt idx="1925">
                  <c:v>890.71</c:v>
                </c:pt>
                <c:pt idx="1926">
                  <c:v>1142.43</c:v>
                </c:pt>
                <c:pt idx="1927">
                  <c:v>0</c:v>
                </c:pt>
                <c:pt idx="1928">
                  <c:v>319.52999999999997</c:v>
                </c:pt>
                <c:pt idx="1929">
                  <c:v>617.92999999999995</c:v>
                </c:pt>
                <c:pt idx="1930">
                  <c:v>1258.6500000000001</c:v>
                </c:pt>
                <c:pt idx="1931">
                  <c:v>1478.26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803.12</c:v>
                </c:pt>
                <c:pt idx="1936">
                  <c:v>0</c:v>
                </c:pt>
                <c:pt idx="1937">
                  <c:v>333.22</c:v>
                </c:pt>
                <c:pt idx="1938">
                  <c:v>1367.56</c:v>
                </c:pt>
                <c:pt idx="1939">
                  <c:v>3003.95</c:v>
                </c:pt>
                <c:pt idx="1940">
                  <c:v>329.5</c:v>
                </c:pt>
                <c:pt idx="1941">
                  <c:v>2100.37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1652.48</c:v>
                </c:pt>
                <c:pt idx="1946">
                  <c:v>1517.28</c:v>
                </c:pt>
                <c:pt idx="1947">
                  <c:v>2315.81</c:v>
                </c:pt>
                <c:pt idx="1948">
                  <c:v>821.26</c:v>
                </c:pt>
                <c:pt idx="1949">
                  <c:v>0</c:v>
                </c:pt>
                <c:pt idx="1950">
                  <c:v>841.68</c:v>
                </c:pt>
                <c:pt idx="1951">
                  <c:v>0</c:v>
                </c:pt>
                <c:pt idx="1952">
                  <c:v>2129.21</c:v>
                </c:pt>
                <c:pt idx="1953">
                  <c:v>3300.3</c:v>
                </c:pt>
                <c:pt idx="1954">
                  <c:v>0</c:v>
                </c:pt>
                <c:pt idx="1955">
                  <c:v>0</c:v>
                </c:pt>
                <c:pt idx="1956">
                  <c:v>1586.88</c:v>
                </c:pt>
                <c:pt idx="1957">
                  <c:v>493.42</c:v>
                </c:pt>
                <c:pt idx="1958">
                  <c:v>931.32</c:v>
                </c:pt>
                <c:pt idx="1959">
                  <c:v>1680.35</c:v>
                </c:pt>
                <c:pt idx="1960">
                  <c:v>0</c:v>
                </c:pt>
                <c:pt idx="1961">
                  <c:v>2742.7</c:v>
                </c:pt>
                <c:pt idx="1962">
                  <c:v>1171.93</c:v>
                </c:pt>
                <c:pt idx="1963">
                  <c:v>0</c:v>
                </c:pt>
                <c:pt idx="1964">
                  <c:v>0</c:v>
                </c:pt>
                <c:pt idx="1965">
                  <c:v>1767.09</c:v>
                </c:pt>
                <c:pt idx="1966">
                  <c:v>0</c:v>
                </c:pt>
                <c:pt idx="1967">
                  <c:v>869.15</c:v>
                </c:pt>
                <c:pt idx="1968">
                  <c:v>0</c:v>
                </c:pt>
                <c:pt idx="1969">
                  <c:v>0</c:v>
                </c:pt>
                <c:pt idx="1970">
                  <c:v>603.28</c:v>
                </c:pt>
                <c:pt idx="1971">
                  <c:v>0</c:v>
                </c:pt>
                <c:pt idx="1972">
                  <c:v>0</c:v>
                </c:pt>
                <c:pt idx="1973">
                  <c:v>1585.91</c:v>
                </c:pt>
                <c:pt idx="1974">
                  <c:v>0</c:v>
                </c:pt>
                <c:pt idx="1975">
                  <c:v>358.34</c:v>
                </c:pt>
                <c:pt idx="1976">
                  <c:v>0</c:v>
                </c:pt>
                <c:pt idx="1977">
                  <c:v>1552.75</c:v>
                </c:pt>
                <c:pt idx="1978">
                  <c:v>1125.8900000000001</c:v>
                </c:pt>
                <c:pt idx="1979">
                  <c:v>1169.48</c:v>
                </c:pt>
                <c:pt idx="1980">
                  <c:v>0</c:v>
                </c:pt>
                <c:pt idx="1981">
                  <c:v>0</c:v>
                </c:pt>
                <c:pt idx="1982">
                  <c:v>366.93</c:v>
                </c:pt>
                <c:pt idx="1983">
                  <c:v>0</c:v>
                </c:pt>
                <c:pt idx="1984">
                  <c:v>0</c:v>
                </c:pt>
                <c:pt idx="1985">
                  <c:v>1031.05</c:v>
                </c:pt>
                <c:pt idx="1986">
                  <c:v>0</c:v>
                </c:pt>
                <c:pt idx="1987">
                  <c:v>0</c:v>
                </c:pt>
                <c:pt idx="1988">
                  <c:v>600.83000000000004</c:v>
                </c:pt>
                <c:pt idx="1989">
                  <c:v>0</c:v>
                </c:pt>
                <c:pt idx="1990">
                  <c:v>406.2</c:v>
                </c:pt>
                <c:pt idx="1991">
                  <c:v>1677.12</c:v>
                </c:pt>
                <c:pt idx="1992">
                  <c:v>958.93</c:v>
                </c:pt>
                <c:pt idx="1993">
                  <c:v>1850.12</c:v>
                </c:pt>
                <c:pt idx="1994">
                  <c:v>0</c:v>
                </c:pt>
                <c:pt idx="1995">
                  <c:v>407.44</c:v>
                </c:pt>
                <c:pt idx="1996">
                  <c:v>568.49</c:v>
                </c:pt>
                <c:pt idx="1997">
                  <c:v>124.32</c:v>
                </c:pt>
                <c:pt idx="1998">
                  <c:v>3304.75</c:v>
                </c:pt>
                <c:pt idx="1999">
                  <c:v>0</c:v>
                </c:pt>
                <c:pt idx="2000">
                  <c:v>285.68</c:v>
                </c:pt>
                <c:pt idx="2001">
                  <c:v>0</c:v>
                </c:pt>
                <c:pt idx="2002">
                  <c:v>994.19</c:v>
                </c:pt>
                <c:pt idx="2003">
                  <c:v>1567.69</c:v>
                </c:pt>
                <c:pt idx="2004">
                  <c:v>317.14</c:v>
                </c:pt>
                <c:pt idx="2005">
                  <c:v>1134.1500000000001</c:v>
                </c:pt>
                <c:pt idx="2006">
                  <c:v>1068.08</c:v>
                </c:pt>
                <c:pt idx="2007">
                  <c:v>405.78</c:v>
                </c:pt>
                <c:pt idx="2008">
                  <c:v>0</c:v>
                </c:pt>
                <c:pt idx="2009">
                  <c:v>1089.44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548.94000000000005</c:v>
                </c:pt>
                <c:pt idx="2014">
                  <c:v>1548.28</c:v>
                </c:pt>
                <c:pt idx="2015">
                  <c:v>0</c:v>
                </c:pt>
                <c:pt idx="2016">
                  <c:v>449.3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1118.6500000000001</c:v>
                </c:pt>
                <c:pt idx="2021">
                  <c:v>3205.47</c:v>
                </c:pt>
                <c:pt idx="2022">
                  <c:v>0</c:v>
                </c:pt>
                <c:pt idx="2023">
                  <c:v>504.94</c:v>
                </c:pt>
                <c:pt idx="2024">
                  <c:v>558.85</c:v>
                </c:pt>
                <c:pt idx="2025">
                  <c:v>0</c:v>
                </c:pt>
                <c:pt idx="2026">
                  <c:v>0</c:v>
                </c:pt>
                <c:pt idx="2027">
                  <c:v>748.51</c:v>
                </c:pt>
                <c:pt idx="2028">
                  <c:v>0</c:v>
                </c:pt>
                <c:pt idx="2029">
                  <c:v>0</c:v>
                </c:pt>
                <c:pt idx="2030">
                  <c:v>323.52</c:v>
                </c:pt>
                <c:pt idx="2031">
                  <c:v>0</c:v>
                </c:pt>
                <c:pt idx="2032">
                  <c:v>1160.1199999999999</c:v>
                </c:pt>
                <c:pt idx="2033">
                  <c:v>0</c:v>
                </c:pt>
                <c:pt idx="2034">
                  <c:v>0</c:v>
                </c:pt>
                <c:pt idx="2035">
                  <c:v>1178.77</c:v>
                </c:pt>
                <c:pt idx="2036">
                  <c:v>0</c:v>
                </c:pt>
                <c:pt idx="2037">
                  <c:v>0</c:v>
                </c:pt>
                <c:pt idx="2038">
                  <c:v>1026.54</c:v>
                </c:pt>
                <c:pt idx="2039">
                  <c:v>0</c:v>
                </c:pt>
                <c:pt idx="2040">
                  <c:v>1672.96</c:v>
                </c:pt>
                <c:pt idx="2041">
                  <c:v>1701.15</c:v>
                </c:pt>
                <c:pt idx="2042">
                  <c:v>475.04</c:v>
                </c:pt>
                <c:pt idx="2043">
                  <c:v>0</c:v>
                </c:pt>
                <c:pt idx="2044">
                  <c:v>1410.69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1322.25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320.99</c:v>
                </c:pt>
                <c:pt idx="2053">
                  <c:v>0</c:v>
                </c:pt>
                <c:pt idx="2054">
                  <c:v>1259.92</c:v>
                </c:pt>
                <c:pt idx="2055">
                  <c:v>0</c:v>
                </c:pt>
                <c:pt idx="2056">
                  <c:v>463.24</c:v>
                </c:pt>
                <c:pt idx="2057">
                  <c:v>0</c:v>
                </c:pt>
                <c:pt idx="2058">
                  <c:v>1030.72</c:v>
                </c:pt>
                <c:pt idx="2059">
                  <c:v>0</c:v>
                </c:pt>
                <c:pt idx="2060">
                  <c:v>243.92</c:v>
                </c:pt>
                <c:pt idx="2061">
                  <c:v>0</c:v>
                </c:pt>
                <c:pt idx="2062">
                  <c:v>2030.61</c:v>
                </c:pt>
                <c:pt idx="2063">
                  <c:v>564.65</c:v>
                </c:pt>
                <c:pt idx="2064">
                  <c:v>1922.31</c:v>
                </c:pt>
                <c:pt idx="2065">
                  <c:v>2239.12</c:v>
                </c:pt>
                <c:pt idx="2066">
                  <c:v>0</c:v>
                </c:pt>
                <c:pt idx="2067">
                  <c:v>426.8</c:v>
                </c:pt>
                <c:pt idx="2068">
                  <c:v>865.82</c:v>
                </c:pt>
                <c:pt idx="2069">
                  <c:v>1417.56</c:v>
                </c:pt>
                <c:pt idx="2070">
                  <c:v>506.79</c:v>
                </c:pt>
                <c:pt idx="2071">
                  <c:v>0</c:v>
                </c:pt>
                <c:pt idx="2072">
                  <c:v>594.16999999999996</c:v>
                </c:pt>
                <c:pt idx="2073">
                  <c:v>2294.2399999999998</c:v>
                </c:pt>
                <c:pt idx="2074">
                  <c:v>0</c:v>
                </c:pt>
                <c:pt idx="2075">
                  <c:v>0</c:v>
                </c:pt>
                <c:pt idx="2076">
                  <c:v>599.54999999999995</c:v>
                </c:pt>
                <c:pt idx="2077">
                  <c:v>459.17</c:v>
                </c:pt>
                <c:pt idx="2078">
                  <c:v>0</c:v>
                </c:pt>
                <c:pt idx="2079">
                  <c:v>415.34</c:v>
                </c:pt>
                <c:pt idx="2080">
                  <c:v>0</c:v>
                </c:pt>
                <c:pt idx="2081">
                  <c:v>1618.79</c:v>
                </c:pt>
                <c:pt idx="2082">
                  <c:v>1108.1099999999999</c:v>
                </c:pt>
                <c:pt idx="2083">
                  <c:v>1023.74</c:v>
                </c:pt>
                <c:pt idx="2084">
                  <c:v>0</c:v>
                </c:pt>
                <c:pt idx="2085">
                  <c:v>157.63</c:v>
                </c:pt>
                <c:pt idx="2086">
                  <c:v>0</c:v>
                </c:pt>
                <c:pt idx="2087">
                  <c:v>2678.01</c:v>
                </c:pt>
                <c:pt idx="2088">
                  <c:v>0</c:v>
                </c:pt>
                <c:pt idx="2089">
                  <c:v>4277.47</c:v>
                </c:pt>
                <c:pt idx="2090">
                  <c:v>2108.4</c:v>
                </c:pt>
                <c:pt idx="2091">
                  <c:v>0</c:v>
                </c:pt>
                <c:pt idx="2092">
                  <c:v>431.07</c:v>
                </c:pt>
                <c:pt idx="2093">
                  <c:v>290.81</c:v>
                </c:pt>
                <c:pt idx="2094">
                  <c:v>1837.77</c:v>
                </c:pt>
                <c:pt idx="2095">
                  <c:v>0</c:v>
                </c:pt>
                <c:pt idx="2096">
                  <c:v>3689.99</c:v>
                </c:pt>
                <c:pt idx="2097">
                  <c:v>0</c:v>
                </c:pt>
                <c:pt idx="2098">
                  <c:v>0</c:v>
                </c:pt>
                <c:pt idx="2099">
                  <c:v>2284.73</c:v>
                </c:pt>
                <c:pt idx="2100">
                  <c:v>479.18</c:v>
                </c:pt>
                <c:pt idx="2101">
                  <c:v>323.66000000000003</c:v>
                </c:pt>
                <c:pt idx="2102">
                  <c:v>0</c:v>
                </c:pt>
                <c:pt idx="2103">
                  <c:v>0</c:v>
                </c:pt>
                <c:pt idx="2104">
                  <c:v>252.94</c:v>
                </c:pt>
                <c:pt idx="2105">
                  <c:v>253.04</c:v>
                </c:pt>
                <c:pt idx="2106">
                  <c:v>128.80000000000001</c:v>
                </c:pt>
                <c:pt idx="2107">
                  <c:v>2364.94</c:v>
                </c:pt>
                <c:pt idx="2108">
                  <c:v>843.42</c:v>
                </c:pt>
                <c:pt idx="2109">
                  <c:v>0</c:v>
                </c:pt>
                <c:pt idx="2110">
                  <c:v>647.09</c:v>
                </c:pt>
                <c:pt idx="2111">
                  <c:v>134.66999999999999</c:v>
                </c:pt>
                <c:pt idx="2112">
                  <c:v>991.09</c:v>
                </c:pt>
                <c:pt idx="2113">
                  <c:v>1166.68</c:v>
                </c:pt>
                <c:pt idx="2114">
                  <c:v>584.58000000000004</c:v>
                </c:pt>
                <c:pt idx="2115">
                  <c:v>0</c:v>
                </c:pt>
                <c:pt idx="2116">
                  <c:v>2735.43</c:v>
                </c:pt>
                <c:pt idx="2117">
                  <c:v>498.97</c:v>
                </c:pt>
                <c:pt idx="2118">
                  <c:v>0</c:v>
                </c:pt>
                <c:pt idx="2119">
                  <c:v>351.53</c:v>
                </c:pt>
                <c:pt idx="2120">
                  <c:v>1193.19</c:v>
                </c:pt>
                <c:pt idx="2121">
                  <c:v>0</c:v>
                </c:pt>
                <c:pt idx="2122">
                  <c:v>0</c:v>
                </c:pt>
                <c:pt idx="2123">
                  <c:v>407.17</c:v>
                </c:pt>
                <c:pt idx="2124">
                  <c:v>1402.22</c:v>
                </c:pt>
                <c:pt idx="2125">
                  <c:v>567.98</c:v>
                </c:pt>
                <c:pt idx="2126">
                  <c:v>518.83000000000004</c:v>
                </c:pt>
                <c:pt idx="2127">
                  <c:v>0</c:v>
                </c:pt>
                <c:pt idx="2128">
                  <c:v>411.44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567.76</c:v>
                </c:pt>
                <c:pt idx="2134">
                  <c:v>347.93</c:v>
                </c:pt>
                <c:pt idx="2135">
                  <c:v>0</c:v>
                </c:pt>
                <c:pt idx="2136">
                  <c:v>835.39</c:v>
                </c:pt>
                <c:pt idx="2137">
                  <c:v>0</c:v>
                </c:pt>
                <c:pt idx="2138">
                  <c:v>185.87</c:v>
                </c:pt>
                <c:pt idx="2139">
                  <c:v>967.62</c:v>
                </c:pt>
                <c:pt idx="2140">
                  <c:v>235.94</c:v>
                </c:pt>
                <c:pt idx="2141">
                  <c:v>0</c:v>
                </c:pt>
                <c:pt idx="2142">
                  <c:v>603.1</c:v>
                </c:pt>
                <c:pt idx="2143">
                  <c:v>855.2</c:v>
                </c:pt>
                <c:pt idx="2144">
                  <c:v>0</c:v>
                </c:pt>
                <c:pt idx="2145">
                  <c:v>343.44</c:v>
                </c:pt>
                <c:pt idx="2146">
                  <c:v>459.68</c:v>
                </c:pt>
                <c:pt idx="2147">
                  <c:v>255.73</c:v>
                </c:pt>
                <c:pt idx="2148">
                  <c:v>794.91</c:v>
                </c:pt>
                <c:pt idx="2149">
                  <c:v>500.18</c:v>
                </c:pt>
                <c:pt idx="2150">
                  <c:v>1648.56</c:v>
                </c:pt>
                <c:pt idx="2151">
                  <c:v>1598.61</c:v>
                </c:pt>
                <c:pt idx="2152">
                  <c:v>0</c:v>
                </c:pt>
                <c:pt idx="2153">
                  <c:v>3822.32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748.29</c:v>
                </c:pt>
                <c:pt idx="2158">
                  <c:v>0</c:v>
                </c:pt>
                <c:pt idx="2159">
                  <c:v>821.21</c:v>
                </c:pt>
                <c:pt idx="2160">
                  <c:v>0</c:v>
                </c:pt>
                <c:pt idx="2161">
                  <c:v>479.02</c:v>
                </c:pt>
                <c:pt idx="2162">
                  <c:v>507.23</c:v>
                </c:pt>
                <c:pt idx="2163">
                  <c:v>0</c:v>
                </c:pt>
                <c:pt idx="2164">
                  <c:v>1455.48</c:v>
                </c:pt>
                <c:pt idx="2165">
                  <c:v>0</c:v>
                </c:pt>
                <c:pt idx="2166">
                  <c:v>1700.43</c:v>
                </c:pt>
                <c:pt idx="2167">
                  <c:v>0</c:v>
                </c:pt>
                <c:pt idx="2168">
                  <c:v>0</c:v>
                </c:pt>
                <c:pt idx="2169">
                  <c:v>319.24</c:v>
                </c:pt>
                <c:pt idx="2170">
                  <c:v>0</c:v>
                </c:pt>
                <c:pt idx="2171">
                  <c:v>0</c:v>
                </c:pt>
                <c:pt idx="2172">
                  <c:v>962.31</c:v>
                </c:pt>
                <c:pt idx="2173">
                  <c:v>0</c:v>
                </c:pt>
                <c:pt idx="2174">
                  <c:v>1910.03</c:v>
                </c:pt>
                <c:pt idx="2175">
                  <c:v>2287.42</c:v>
                </c:pt>
                <c:pt idx="2176">
                  <c:v>0</c:v>
                </c:pt>
                <c:pt idx="2177">
                  <c:v>406.06</c:v>
                </c:pt>
                <c:pt idx="2178">
                  <c:v>2454.29</c:v>
                </c:pt>
                <c:pt idx="2179">
                  <c:v>0</c:v>
                </c:pt>
                <c:pt idx="2180">
                  <c:v>609.15</c:v>
                </c:pt>
                <c:pt idx="2181">
                  <c:v>0</c:v>
                </c:pt>
                <c:pt idx="2182">
                  <c:v>1683.46</c:v>
                </c:pt>
                <c:pt idx="2183">
                  <c:v>474.49</c:v>
                </c:pt>
                <c:pt idx="2184">
                  <c:v>0</c:v>
                </c:pt>
                <c:pt idx="2185">
                  <c:v>582.6</c:v>
                </c:pt>
                <c:pt idx="2186">
                  <c:v>2596.1999999999998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762.63</c:v>
                </c:pt>
                <c:pt idx="2191">
                  <c:v>1296.3900000000001</c:v>
                </c:pt>
                <c:pt idx="2192">
                  <c:v>227.84</c:v>
                </c:pt>
                <c:pt idx="2193">
                  <c:v>0</c:v>
                </c:pt>
                <c:pt idx="2194">
                  <c:v>4579.93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2482.19</c:v>
                </c:pt>
                <c:pt idx="2203">
                  <c:v>0</c:v>
                </c:pt>
                <c:pt idx="2204">
                  <c:v>0</c:v>
                </c:pt>
                <c:pt idx="2205">
                  <c:v>1085.82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270.37</c:v>
                </c:pt>
                <c:pt idx="2211">
                  <c:v>1024.25</c:v>
                </c:pt>
                <c:pt idx="2212">
                  <c:v>314.56</c:v>
                </c:pt>
                <c:pt idx="2213">
                  <c:v>995.93</c:v>
                </c:pt>
                <c:pt idx="2214">
                  <c:v>0</c:v>
                </c:pt>
                <c:pt idx="2215">
                  <c:v>1848.48</c:v>
                </c:pt>
                <c:pt idx="2216">
                  <c:v>0</c:v>
                </c:pt>
                <c:pt idx="2217">
                  <c:v>901.77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640.51</c:v>
                </c:pt>
                <c:pt idx="2224">
                  <c:v>2880.12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719.6</c:v>
                </c:pt>
                <c:pt idx="2230">
                  <c:v>3714.28</c:v>
                </c:pt>
                <c:pt idx="2231">
                  <c:v>0</c:v>
                </c:pt>
                <c:pt idx="2232">
                  <c:v>779.68</c:v>
                </c:pt>
                <c:pt idx="2233">
                  <c:v>0</c:v>
                </c:pt>
                <c:pt idx="2234">
                  <c:v>1263.0899999999999</c:v>
                </c:pt>
                <c:pt idx="2235">
                  <c:v>0</c:v>
                </c:pt>
                <c:pt idx="2236">
                  <c:v>2365.7600000000002</c:v>
                </c:pt>
                <c:pt idx="2237">
                  <c:v>860.39</c:v>
                </c:pt>
                <c:pt idx="2238">
                  <c:v>0</c:v>
                </c:pt>
                <c:pt idx="2239">
                  <c:v>1380.28</c:v>
                </c:pt>
                <c:pt idx="2240">
                  <c:v>0</c:v>
                </c:pt>
                <c:pt idx="2241">
                  <c:v>2722.25</c:v>
                </c:pt>
                <c:pt idx="2242">
                  <c:v>0</c:v>
                </c:pt>
                <c:pt idx="2243">
                  <c:v>0</c:v>
                </c:pt>
                <c:pt idx="2244">
                  <c:v>4020.06</c:v>
                </c:pt>
                <c:pt idx="2245">
                  <c:v>1500.31</c:v>
                </c:pt>
                <c:pt idx="2246">
                  <c:v>1324.74</c:v>
                </c:pt>
                <c:pt idx="2247">
                  <c:v>411.72</c:v>
                </c:pt>
                <c:pt idx="2248">
                  <c:v>0</c:v>
                </c:pt>
                <c:pt idx="2249">
                  <c:v>1417.35</c:v>
                </c:pt>
                <c:pt idx="2250">
                  <c:v>1056.5999999999999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678.08</c:v>
                </c:pt>
                <c:pt idx="2255">
                  <c:v>0</c:v>
                </c:pt>
                <c:pt idx="2256">
                  <c:v>1000.04</c:v>
                </c:pt>
                <c:pt idx="2257">
                  <c:v>1627.95</c:v>
                </c:pt>
                <c:pt idx="2258">
                  <c:v>3209.83</c:v>
                </c:pt>
                <c:pt idx="2259">
                  <c:v>0</c:v>
                </c:pt>
                <c:pt idx="2260">
                  <c:v>902.92</c:v>
                </c:pt>
                <c:pt idx="2261">
                  <c:v>0</c:v>
                </c:pt>
                <c:pt idx="2262">
                  <c:v>2378.0100000000002</c:v>
                </c:pt>
                <c:pt idx="2263">
                  <c:v>1478.02</c:v>
                </c:pt>
                <c:pt idx="2264">
                  <c:v>0</c:v>
                </c:pt>
                <c:pt idx="2265">
                  <c:v>0</c:v>
                </c:pt>
                <c:pt idx="2266">
                  <c:v>313.26</c:v>
                </c:pt>
                <c:pt idx="2267">
                  <c:v>0</c:v>
                </c:pt>
                <c:pt idx="2268">
                  <c:v>2729.41</c:v>
                </c:pt>
                <c:pt idx="2269">
                  <c:v>0</c:v>
                </c:pt>
                <c:pt idx="2270">
                  <c:v>0</c:v>
                </c:pt>
                <c:pt idx="2271">
                  <c:v>2069.86</c:v>
                </c:pt>
                <c:pt idx="2272">
                  <c:v>0</c:v>
                </c:pt>
                <c:pt idx="2273">
                  <c:v>0</c:v>
                </c:pt>
                <c:pt idx="2274">
                  <c:v>563.22</c:v>
                </c:pt>
                <c:pt idx="2275">
                  <c:v>0</c:v>
                </c:pt>
                <c:pt idx="2276">
                  <c:v>2918.75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601.46</c:v>
                </c:pt>
                <c:pt idx="2281">
                  <c:v>0</c:v>
                </c:pt>
                <c:pt idx="2282">
                  <c:v>1006.55</c:v>
                </c:pt>
                <c:pt idx="2283">
                  <c:v>0</c:v>
                </c:pt>
                <c:pt idx="2284">
                  <c:v>387.07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1890.69</c:v>
                </c:pt>
                <c:pt idx="2290">
                  <c:v>1669.77</c:v>
                </c:pt>
                <c:pt idx="2291">
                  <c:v>1750.58</c:v>
                </c:pt>
                <c:pt idx="2292">
                  <c:v>606.95000000000005</c:v>
                </c:pt>
                <c:pt idx="2293">
                  <c:v>1583.18</c:v>
                </c:pt>
                <c:pt idx="2294">
                  <c:v>0</c:v>
                </c:pt>
                <c:pt idx="2295">
                  <c:v>0</c:v>
                </c:pt>
                <c:pt idx="2296">
                  <c:v>575.11</c:v>
                </c:pt>
                <c:pt idx="2297">
                  <c:v>0</c:v>
                </c:pt>
                <c:pt idx="2298">
                  <c:v>517.79</c:v>
                </c:pt>
                <c:pt idx="2299">
                  <c:v>0</c:v>
                </c:pt>
                <c:pt idx="2300">
                  <c:v>1340.29</c:v>
                </c:pt>
                <c:pt idx="2301">
                  <c:v>0</c:v>
                </c:pt>
                <c:pt idx="2302">
                  <c:v>0</c:v>
                </c:pt>
                <c:pt idx="2303">
                  <c:v>104.65</c:v>
                </c:pt>
                <c:pt idx="2304">
                  <c:v>0</c:v>
                </c:pt>
                <c:pt idx="2305">
                  <c:v>0</c:v>
                </c:pt>
                <c:pt idx="2306">
                  <c:v>452.46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420.06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599.87</c:v>
                </c:pt>
                <c:pt idx="2320">
                  <c:v>1584.48</c:v>
                </c:pt>
                <c:pt idx="2321">
                  <c:v>0</c:v>
                </c:pt>
                <c:pt idx="2322">
                  <c:v>1320.17</c:v>
                </c:pt>
                <c:pt idx="2323">
                  <c:v>0</c:v>
                </c:pt>
                <c:pt idx="2324">
                  <c:v>1407.53</c:v>
                </c:pt>
                <c:pt idx="2325">
                  <c:v>290.02999999999997</c:v>
                </c:pt>
                <c:pt idx="2326">
                  <c:v>146.11000000000001</c:v>
                </c:pt>
                <c:pt idx="2327">
                  <c:v>934.36</c:v>
                </c:pt>
                <c:pt idx="2328">
                  <c:v>503.33</c:v>
                </c:pt>
                <c:pt idx="2329">
                  <c:v>935.05</c:v>
                </c:pt>
                <c:pt idx="2330">
                  <c:v>0</c:v>
                </c:pt>
                <c:pt idx="2331">
                  <c:v>980.13</c:v>
                </c:pt>
                <c:pt idx="2332">
                  <c:v>0</c:v>
                </c:pt>
                <c:pt idx="2333">
                  <c:v>0</c:v>
                </c:pt>
                <c:pt idx="2334">
                  <c:v>2587.8000000000002</c:v>
                </c:pt>
                <c:pt idx="2335">
                  <c:v>0</c:v>
                </c:pt>
                <c:pt idx="2336">
                  <c:v>0</c:v>
                </c:pt>
                <c:pt idx="2337">
                  <c:v>464.17</c:v>
                </c:pt>
                <c:pt idx="2338">
                  <c:v>526.12</c:v>
                </c:pt>
                <c:pt idx="2339">
                  <c:v>1604.47</c:v>
                </c:pt>
                <c:pt idx="2340">
                  <c:v>2171.59</c:v>
                </c:pt>
                <c:pt idx="2341">
                  <c:v>576.04999999999995</c:v>
                </c:pt>
                <c:pt idx="2342">
                  <c:v>0</c:v>
                </c:pt>
                <c:pt idx="2343">
                  <c:v>593.53</c:v>
                </c:pt>
                <c:pt idx="2344">
                  <c:v>2034.33</c:v>
                </c:pt>
                <c:pt idx="2345">
                  <c:v>0</c:v>
                </c:pt>
                <c:pt idx="2346">
                  <c:v>0</c:v>
                </c:pt>
                <c:pt idx="2347">
                  <c:v>344.07</c:v>
                </c:pt>
                <c:pt idx="2348">
                  <c:v>0</c:v>
                </c:pt>
                <c:pt idx="2349">
                  <c:v>1195.77</c:v>
                </c:pt>
                <c:pt idx="2350">
                  <c:v>344.29</c:v>
                </c:pt>
                <c:pt idx="2351">
                  <c:v>334.57</c:v>
                </c:pt>
                <c:pt idx="2352">
                  <c:v>1845.36</c:v>
                </c:pt>
                <c:pt idx="2353">
                  <c:v>0</c:v>
                </c:pt>
                <c:pt idx="2354">
                  <c:v>948.31</c:v>
                </c:pt>
                <c:pt idx="2355">
                  <c:v>0</c:v>
                </c:pt>
                <c:pt idx="2356">
                  <c:v>1258.48</c:v>
                </c:pt>
                <c:pt idx="2357">
                  <c:v>651</c:v>
                </c:pt>
                <c:pt idx="2358">
                  <c:v>0</c:v>
                </c:pt>
                <c:pt idx="2359">
                  <c:v>1419.12</c:v>
                </c:pt>
                <c:pt idx="2360">
                  <c:v>0</c:v>
                </c:pt>
                <c:pt idx="2361">
                  <c:v>0</c:v>
                </c:pt>
                <c:pt idx="2362">
                  <c:v>1511.52</c:v>
                </c:pt>
                <c:pt idx="2363">
                  <c:v>2444.4</c:v>
                </c:pt>
                <c:pt idx="2364">
                  <c:v>0</c:v>
                </c:pt>
                <c:pt idx="2365">
                  <c:v>712.51</c:v>
                </c:pt>
                <c:pt idx="2366">
                  <c:v>0</c:v>
                </c:pt>
                <c:pt idx="2367">
                  <c:v>2213.52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2785.62</c:v>
                </c:pt>
                <c:pt idx="2373">
                  <c:v>0</c:v>
                </c:pt>
                <c:pt idx="2374">
                  <c:v>1235.4000000000001</c:v>
                </c:pt>
                <c:pt idx="2375">
                  <c:v>701.14</c:v>
                </c:pt>
                <c:pt idx="2376">
                  <c:v>0</c:v>
                </c:pt>
                <c:pt idx="2377">
                  <c:v>357.77</c:v>
                </c:pt>
                <c:pt idx="2378">
                  <c:v>0</c:v>
                </c:pt>
                <c:pt idx="2379">
                  <c:v>0</c:v>
                </c:pt>
                <c:pt idx="2380">
                  <c:v>996</c:v>
                </c:pt>
                <c:pt idx="2381">
                  <c:v>1478.72</c:v>
                </c:pt>
                <c:pt idx="2382">
                  <c:v>1658.75</c:v>
                </c:pt>
                <c:pt idx="2383">
                  <c:v>1916.42</c:v>
                </c:pt>
                <c:pt idx="2384">
                  <c:v>2662.91</c:v>
                </c:pt>
                <c:pt idx="2385">
                  <c:v>0</c:v>
                </c:pt>
                <c:pt idx="2386">
                  <c:v>1441.28</c:v>
                </c:pt>
                <c:pt idx="2387">
                  <c:v>0</c:v>
                </c:pt>
                <c:pt idx="2388">
                  <c:v>1542.53</c:v>
                </c:pt>
                <c:pt idx="2389">
                  <c:v>1084.51</c:v>
                </c:pt>
                <c:pt idx="2390">
                  <c:v>610.63</c:v>
                </c:pt>
                <c:pt idx="2391">
                  <c:v>540.25</c:v>
                </c:pt>
                <c:pt idx="2392">
                  <c:v>311.38</c:v>
                </c:pt>
                <c:pt idx="2393">
                  <c:v>0</c:v>
                </c:pt>
                <c:pt idx="2394">
                  <c:v>1399.39</c:v>
                </c:pt>
                <c:pt idx="2395">
                  <c:v>0</c:v>
                </c:pt>
                <c:pt idx="2396">
                  <c:v>0</c:v>
                </c:pt>
                <c:pt idx="2397">
                  <c:v>376.12</c:v>
                </c:pt>
                <c:pt idx="2398">
                  <c:v>1347.82</c:v>
                </c:pt>
                <c:pt idx="2399">
                  <c:v>569.05999999999995</c:v>
                </c:pt>
                <c:pt idx="2400">
                  <c:v>529.73</c:v>
                </c:pt>
                <c:pt idx="2401">
                  <c:v>1297.3800000000001</c:v>
                </c:pt>
                <c:pt idx="2402">
                  <c:v>3707.74</c:v>
                </c:pt>
                <c:pt idx="2403">
                  <c:v>1610.48</c:v>
                </c:pt>
                <c:pt idx="2404">
                  <c:v>1435.85</c:v>
                </c:pt>
                <c:pt idx="2405">
                  <c:v>1217.0899999999999</c:v>
                </c:pt>
                <c:pt idx="2406">
                  <c:v>0</c:v>
                </c:pt>
                <c:pt idx="2407">
                  <c:v>0</c:v>
                </c:pt>
                <c:pt idx="2408">
                  <c:v>1000.41</c:v>
                </c:pt>
                <c:pt idx="2409">
                  <c:v>1379.3</c:v>
                </c:pt>
                <c:pt idx="2410">
                  <c:v>0</c:v>
                </c:pt>
                <c:pt idx="2411">
                  <c:v>368.61</c:v>
                </c:pt>
                <c:pt idx="2412">
                  <c:v>305.08999999999997</c:v>
                </c:pt>
                <c:pt idx="2413">
                  <c:v>0</c:v>
                </c:pt>
                <c:pt idx="2414">
                  <c:v>0</c:v>
                </c:pt>
                <c:pt idx="2415">
                  <c:v>534.58000000000004</c:v>
                </c:pt>
                <c:pt idx="2416">
                  <c:v>0</c:v>
                </c:pt>
                <c:pt idx="2417">
                  <c:v>0</c:v>
                </c:pt>
                <c:pt idx="2418">
                  <c:v>172.13</c:v>
                </c:pt>
                <c:pt idx="2419">
                  <c:v>0</c:v>
                </c:pt>
                <c:pt idx="2420">
                  <c:v>0</c:v>
                </c:pt>
                <c:pt idx="2421">
                  <c:v>1436.49</c:v>
                </c:pt>
                <c:pt idx="2422">
                  <c:v>1583.93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536.04999999999995</c:v>
                </c:pt>
                <c:pt idx="2431">
                  <c:v>422.65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895.81</c:v>
                </c:pt>
                <c:pt idx="2438">
                  <c:v>0</c:v>
                </c:pt>
                <c:pt idx="2439">
                  <c:v>243.19</c:v>
                </c:pt>
                <c:pt idx="2440">
                  <c:v>365.03</c:v>
                </c:pt>
                <c:pt idx="2441">
                  <c:v>633.82000000000005</c:v>
                </c:pt>
                <c:pt idx="2442">
                  <c:v>575.33000000000004</c:v>
                </c:pt>
                <c:pt idx="2443">
                  <c:v>796.12</c:v>
                </c:pt>
                <c:pt idx="2444">
                  <c:v>0</c:v>
                </c:pt>
                <c:pt idx="2445">
                  <c:v>1234.95</c:v>
                </c:pt>
                <c:pt idx="2446">
                  <c:v>0</c:v>
                </c:pt>
                <c:pt idx="2447">
                  <c:v>1819.04</c:v>
                </c:pt>
                <c:pt idx="2448">
                  <c:v>0</c:v>
                </c:pt>
                <c:pt idx="2449">
                  <c:v>1576.66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635.04999999999995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1232.1099999999999</c:v>
                </c:pt>
                <c:pt idx="2464">
                  <c:v>254.07</c:v>
                </c:pt>
                <c:pt idx="2465">
                  <c:v>0</c:v>
                </c:pt>
                <c:pt idx="2466">
                  <c:v>0</c:v>
                </c:pt>
                <c:pt idx="2467">
                  <c:v>451.99</c:v>
                </c:pt>
                <c:pt idx="2468">
                  <c:v>146.19</c:v>
                </c:pt>
                <c:pt idx="2469">
                  <c:v>4830.62</c:v>
                </c:pt>
                <c:pt idx="2470">
                  <c:v>1102.23</c:v>
                </c:pt>
                <c:pt idx="2471">
                  <c:v>0</c:v>
                </c:pt>
                <c:pt idx="2472">
                  <c:v>285</c:v>
                </c:pt>
                <c:pt idx="2473">
                  <c:v>2461.2600000000002</c:v>
                </c:pt>
                <c:pt idx="2474">
                  <c:v>0</c:v>
                </c:pt>
                <c:pt idx="2475">
                  <c:v>855.02</c:v>
                </c:pt>
                <c:pt idx="2476">
                  <c:v>0</c:v>
                </c:pt>
                <c:pt idx="2477">
                  <c:v>909.57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476.39</c:v>
                </c:pt>
                <c:pt idx="2483">
                  <c:v>2895.01</c:v>
                </c:pt>
                <c:pt idx="2484">
                  <c:v>2056.7399999999998</c:v>
                </c:pt>
                <c:pt idx="2485">
                  <c:v>0</c:v>
                </c:pt>
                <c:pt idx="2486">
                  <c:v>1945.22</c:v>
                </c:pt>
                <c:pt idx="2487">
                  <c:v>0</c:v>
                </c:pt>
                <c:pt idx="2488">
                  <c:v>328.45</c:v>
                </c:pt>
                <c:pt idx="2489">
                  <c:v>1306.54</c:v>
                </c:pt>
                <c:pt idx="2490">
                  <c:v>0</c:v>
                </c:pt>
                <c:pt idx="2491">
                  <c:v>1859.15</c:v>
                </c:pt>
                <c:pt idx="2492">
                  <c:v>0</c:v>
                </c:pt>
                <c:pt idx="2493">
                  <c:v>1244.1199999999999</c:v>
                </c:pt>
                <c:pt idx="2494">
                  <c:v>2273.64</c:v>
                </c:pt>
                <c:pt idx="2495">
                  <c:v>657.79</c:v>
                </c:pt>
                <c:pt idx="2496">
                  <c:v>0</c:v>
                </c:pt>
                <c:pt idx="2497">
                  <c:v>0</c:v>
                </c:pt>
                <c:pt idx="2498">
                  <c:v>1174.8599999999999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656.56</c:v>
                </c:pt>
                <c:pt idx="2503">
                  <c:v>0</c:v>
                </c:pt>
                <c:pt idx="2504">
                  <c:v>1573.48</c:v>
                </c:pt>
                <c:pt idx="2505">
                  <c:v>0</c:v>
                </c:pt>
                <c:pt idx="2506">
                  <c:v>1557.7</c:v>
                </c:pt>
                <c:pt idx="2507">
                  <c:v>740.69</c:v>
                </c:pt>
                <c:pt idx="2508">
                  <c:v>0</c:v>
                </c:pt>
                <c:pt idx="2509">
                  <c:v>704.4</c:v>
                </c:pt>
                <c:pt idx="2510">
                  <c:v>0</c:v>
                </c:pt>
                <c:pt idx="2511">
                  <c:v>2423.65</c:v>
                </c:pt>
                <c:pt idx="2512">
                  <c:v>514.88</c:v>
                </c:pt>
                <c:pt idx="2513">
                  <c:v>0</c:v>
                </c:pt>
                <c:pt idx="2514">
                  <c:v>603.57000000000005</c:v>
                </c:pt>
                <c:pt idx="2515">
                  <c:v>602.87</c:v>
                </c:pt>
                <c:pt idx="2516">
                  <c:v>926.81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377.17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1572.56</c:v>
                </c:pt>
                <c:pt idx="2525">
                  <c:v>2174.27</c:v>
                </c:pt>
                <c:pt idx="2526">
                  <c:v>0</c:v>
                </c:pt>
                <c:pt idx="2527">
                  <c:v>0</c:v>
                </c:pt>
                <c:pt idx="2528">
                  <c:v>880.55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1077.02</c:v>
                </c:pt>
                <c:pt idx="2534">
                  <c:v>1308.3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549.41999999999996</c:v>
                </c:pt>
                <c:pt idx="2539">
                  <c:v>1156.8900000000001</c:v>
                </c:pt>
                <c:pt idx="2540">
                  <c:v>0</c:v>
                </c:pt>
                <c:pt idx="2541">
                  <c:v>0</c:v>
                </c:pt>
                <c:pt idx="2542">
                  <c:v>657.93</c:v>
                </c:pt>
                <c:pt idx="2543">
                  <c:v>0</c:v>
                </c:pt>
                <c:pt idx="2544">
                  <c:v>898.36</c:v>
                </c:pt>
                <c:pt idx="2545">
                  <c:v>0</c:v>
                </c:pt>
                <c:pt idx="2546">
                  <c:v>1541.77</c:v>
                </c:pt>
                <c:pt idx="2547">
                  <c:v>0</c:v>
                </c:pt>
                <c:pt idx="2548">
                  <c:v>393.96</c:v>
                </c:pt>
                <c:pt idx="2549">
                  <c:v>0</c:v>
                </c:pt>
                <c:pt idx="2550">
                  <c:v>630.16999999999996</c:v>
                </c:pt>
                <c:pt idx="2551">
                  <c:v>0</c:v>
                </c:pt>
                <c:pt idx="2552">
                  <c:v>0</c:v>
                </c:pt>
                <c:pt idx="2553">
                  <c:v>1937.13</c:v>
                </c:pt>
                <c:pt idx="2554">
                  <c:v>829.1</c:v>
                </c:pt>
                <c:pt idx="2555">
                  <c:v>0</c:v>
                </c:pt>
                <c:pt idx="2556">
                  <c:v>0</c:v>
                </c:pt>
                <c:pt idx="2557">
                  <c:v>1969.61</c:v>
                </c:pt>
                <c:pt idx="2558">
                  <c:v>0</c:v>
                </c:pt>
                <c:pt idx="2559">
                  <c:v>969.92</c:v>
                </c:pt>
                <c:pt idx="2560">
                  <c:v>3117.76</c:v>
                </c:pt>
                <c:pt idx="2561">
                  <c:v>171.98</c:v>
                </c:pt>
                <c:pt idx="2562">
                  <c:v>0</c:v>
                </c:pt>
                <c:pt idx="2563">
                  <c:v>949.38</c:v>
                </c:pt>
                <c:pt idx="2564">
                  <c:v>405.49</c:v>
                </c:pt>
                <c:pt idx="2565">
                  <c:v>1500.87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377.18</c:v>
                </c:pt>
                <c:pt idx="2572">
                  <c:v>0</c:v>
                </c:pt>
                <c:pt idx="2573">
                  <c:v>986.79</c:v>
                </c:pt>
                <c:pt idx="2574">
                  <c:v>0</c:v>
                </c:pt>
                <c:pt idx="2575">
                  <c:v>1905.39</c:v>
                </c:pt>
                <c:pt idx="2576">
                  <c:v>0</c:v>
                </c:pt>
                <c:pt idx="2577">
                  <c:v>1194.0999999999999</c:v>
                </c:pt>
                <c:pt idx="2578">
                  <c:v>2381.35</c:v>
                </c:pt>
                <c:pt idx="2579">
                  <c:v>0</c:v>
                </c:pt>
                <c:pt idx="2580">
                  <c:v>300.13</c:v>
                </c:pt>
                <c:pt idx="2581">
                  <c:v>0</c:v>
                </c:pt>
                <c:pt idx="2582">
                  <c:v>1128.4100000000001</c:v>
                </c:pt>
                <c:pt idx="2583">
                  <c:v>158.58000000000001</c:v>
                </c:pt>
                <c:pt idx="2584">
                  <c:v>0</c:v>
                </c:pt>
                <c:pt idx="2585">
                  <c:v>2671.02</c:v>
                </c:pt>
                <c:pt idx="2586">
                  <c:v>762.45</c:v>
                </c:pt>
                <c:pt idx="2587">
                  <c:v>0</c:v>
                </c:pt>
                <c:pt idx="2588">
                  <c:v>590.45000000000005</c:v>
                </c:pt>
                <c:pt idx="2589">
                  <c:v>0</c:v>
                </c:pt>
                <c:pt idx="2590">
                  <c:v>0</c:v>
                </c:pt>
                <c:pt idx="2591">
                  <c:v>1531.93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1982.58</c:v>
                </c:pt>
                <c:pt idx="2596">
                  <c:v>3409.93</c:v>
                </c:pt>
                <c:pt idx="2597">
                  <c:v>1146.22</c:v>
                </c:pt>
                <c:pt idx="2598">
                  <c:v>0</c:v>
                </c:pt>
                <c:pt idx="2599">
                  <c:v>0</c:v>
                </c:pt>
                <c:pt idx="2600">
                  <c:v>895.15</c:v>
                </c:pt>
                <c:pt idx="2601">
                  <c:v>0</c:v>
                </c:pt>
                <c:pt idx="2602">
                  <c:v>467.18</c:v>
                </c:pt>
                <c:pt idx="2603">
                  <c:v>918.32</c:v>
                </c:pt>
                <c:pt idx="2604">
                  <c:v>519.57000000000005</c:v>
                </c:pt>
                <c:pt idx="2605">
                  <c:v>1610.18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831.92</c:v>
                </c:pt>
                <c:pt idx="2611">
                  <c:v>0</c:v>
                </c:pt>
                <c:pt idx="2612">
                  <c:v>0</c:v>
                </c:pt>
                <c:pt idx="2613">
                  <c:v>613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645.32000000000005</c:v>
                </c:pt>
                <c:pt idx="2618">
                  <c:v>0</c:v>
                </c:pt>
                <c:pt idx="2619">
                  <c:v>0</c:v>
                </c:pt>
                <c:pt idx="2620">
                  <c:v>421.2</c:v>
                </c:pt>
                <c:pt idx="2621">
                  <c:v>189.23</c:v>
                </c:pt>
                <c:pt idx="2622">
                  <c:v>272.88</c:v>
                </c:pt>
                <c:pt idx="2623">
                  <c:v>1534.1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1716.04</c:v>
                </c:pt>
                <c:pt idx="2628">
                  <c:v>0</c:v>
                </c:pt>
                <c:pt idx="2629">
                  <c:v>1196.8800000000001</c:v>
                </c:pt>
                <c:pt idx="2630">
                  <c:v>119.54</c:v>
                </c:pt>
                <c:pt idx="2631">
                  <c:v>0</c:v>
                </c:pt>
                <c:pt idx="2632">
                  <c:v>2091.4299999999998</c:v>
                </c:pt>
                <c:pt idx="2633">
                  <c:v>879.37</c:v>
                </c:pt>
                <c:pt idx="2634">
                  <c:v>1447.34</c:v>
                </c:pt>
                <c:pt idx="2635">
                  <c:v>0</c:v>
                </c:pt>
                <c:pt idx="2636">
                  <c:v>2181.12</c:v>
                </c:pt>
                <c:pt idx="2637">
                  <c:v>0</c:v>
                </c:pt>
                <c:pt idx="2638">
                  <c:v>1121.3900000000001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1261.33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337.94</c:v>
                </c:pt>
                <c:pt idx="2648">
                  <c:v>0</c:v>
                </c:pt>
                <c:pt idx="2649">
                  <c:v>1673.32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894.19</c:v>
                </c:pt>
                <c:pt idx="2654">
                  <c:v>238.45</c:v>
                </c:pt>
                <c:pt idx="2655">
                  <c:v>0</c:v>
                </c:pt>
                <c:pt idx="2656">
                  <c:v>0</c:v>
                </c:pt>
                <c:pt idx="2657">
                  <c:v>2304.41</c:v>
                </c:pt>
                <c:pt idx="2658">
                  <c:v>508.73</c:v>
                </c:pt>
                <c:pt idx="2659">
                  <c:v>838.76</c:v>
                </c:pt>
                <c:pt idx="2660">
                  <c:v>1085.82</c:v>
                </c:pt>
                <c:pt idx="2661">
                  <c:v>1701.99</c:v>
                </c:pt>
                <c:pt idx="2662">
                  <c:v>1400.33</c:v>
                </c:pt>
                <c:pt idx="2663">
                  <c:v>0</c:v>
                </c:pt>
                <c:pt idx="2664">
                  <c:v>661.25</c:v>
                </c:pt>
                <c:pt idx="2665">
                  <c:v>484.86</c:v>
                </c:pt>
                <c:pt idx="2666">
                  <c:v>0</c:v>
                </c:pt>
                <c:pt idx="2667">
                  <c:v>1335.81</c:v>
                </c:pt>
                <c:pt idx="2668">
                  <c:v>1004.04</c:v>
                </c:pt>
                <c:pt idx="2669">
                  <c:v>982.17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597.87</c:v>
                </c:pt>
                <c:pt idx="2674">
                  <c:v>2023.52</c:v>
                </c:pt>
                <c:pt idx="2675">
                  <c:v>340.73</c:v>
                </c:pt>
                <c:pt idx="2676">
                  <c:v>0</c:v>
                </c:pt>
                <c:pt idx="2677">
                  <c:v>0</c:v>
                </c:pt>
                <c:pt idx="2678">
                  <c:v>1104.23</c:v>
                </c:pt>
                <c:pt idx="2679">
                  <c:v>0</c:v>
                </c:pt>
                <c:pt idx="2680">
                  <c:v>1036.79</c:v>
                </c:pt>
                <c:pt idx="2681">
                  <c:v>379.6</c:v>
                </c:pt>
                <c:pt idx="2682">
                  <c:v>0</c:v>
                </c:pt>
                <c:pt idx="2683">
                  <c:v>569.15</c:v>
                </c:pt>
                <c:pt idx="2684">
                  <c:v>2265.66</c:v>
                </c:pt>
                <c:pt idx="2685">
                  <c:v>0</c:v>
                </c:pt>
                <c:pt idx="2686">
                  <c:v>1894.26</c:v>
                </c:pt>
                <c:pt idx="2687">
                  <c:v>2282.9699999999998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1914.54</c:v>
                </c:pt>
                <c:pt idx="2692">
                  <c:v>1408.41</c:v>
                </c:pt>
                <c:pt idx="2693">
                  <c:v>1223.5999999999999</c:v>
                </c:pt>
                <c:pt idx="2694">
                  <c:v>0</c:v>
                </c:pt>
                <c:pt idx="2695">
                  <c:v>0</c:v>
                </c:pt>
                <c:pt idx="2696">
                  <c:v>1124.8499999999999</c:v>
                </c:pt>
                <c:pt idx="2697">
                  <c:v>0</c:v>
                </c:pt>
                <c:pt idx="2698">
                  <c:v>3259.38</c:v>
                </c:pt>
                <c:pt idx="2699">
                  <c:v>1781.97</c:v>
                </c:pt>
                <c:pt idx="2700">
                  <c:v>0</c:v>
                </c:pt>
                <c:pt idx="2701">
                  <c:v>307.58999999999997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549.26</c:v>
                </c:pt>
                <c:pt idx="2707">
                  <c:v>0</c:v>
                </c:pt>
                <c:pt idx="2708">
                  <c:v>1104.8599999999999</c:v>
                </c:pt>
                <c:pt idx="2709">
                  <c:v>396.06</c:v>
                </c:pt>
                <c:pt idx="2710">
                  <c:v>0</c:v>
                </c:pt>
                <c:pt idx="2711">
                  <c:v>1208.27</c:v>
                </c:pt>
                <c:pt idx="2712">
                  <c:v>1092.97</c:v>
                </c:pt>
                <c:pt idx="2713">
                  <c:v>574.61</c:v>
                </c:pt>
                <c:pt idx="2714">
                  <c:v>1098.82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1495.91</c:v>
                </c:pt>
                <c:pt idx="2719">
                  <c:v>0</c:v>
                </c:pt>
                <c:pt idx="2720">
                  <c:v>378.49</c:v>
                </c:pt>
                <c:pt idx="2721">
                  <c:v>670.24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2082.79</c:v>
                </c:pt>
                <c:pt idx="2726">
                  <c:v>1356.84</c:v>
                </c:pt>
                <c:pt idx="2727">
                  <c:v>1652.02</c:v>
                </c:pt>
                <c:pt idx="2728">
                  <c:v>3954.44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288.77999999999997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4122.6000000000004</c:v>
                </c:pt>
                <c:pt idx="2738">
                  <c:v>330.75</c:v>
                </c:pt>
                <c:pt idx="2739">
                  <c:v>0</c:v>
                </c:pt>
                <c:pt idx="2740">
                  <c:v>1704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1176.07</c:v>
                </c:pt>
                <c:pt idx="2746">
                  <c:v>1205.43</c:v>
                </c:pt>
                <c:pt idx="2747">
                  <c:v>0</c:v>
                </c:pt>
                <c:pt idx="2748">
                  <c:v>1044.96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644.04</c:v>
                </c:pt>
                <c:pt idx="2753">
                  <c:v>1215.5</c:v>
                </c:pt>
                <c:pt idx="2754">
                  <c:v>0</c:v>
                </c:pt>
                <c:pt idx="2755">
                  <c:v>0</c:v>
                </c:pt>
                <c:pt idx="2756">
                  <c:v>1815.05</c:v>
                </c:pt>
                <c:pt idx="2757">
                  <c:v>397.4</c:v>
                </c:pt>
                <c:pt idx="2758">
                  <c:v>701.97</c:v>
                </c:pt>
                <c:pt idx="2759">
                  <c:v>807.25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1051.49</c:v>
                </c:pt>
                <c:pt idx="2765">
                  <c:v>0</c:v>
                </c:pt>
                <c:pt idx="2766">
                  <c:v>1355.74</c:v>
                </c:pt>
                <c:pt idx="2767">
                  <c:v>803.22</c:v>
                </c:pt>
                <c:pt idx="2768">
                  <c:v>0</c:v>
                </c:pt>
                <c:pt idx="2769">
                  <c:v>1264.31</c:v>
                </c:pt>
                <c:pt idx="2770">
                  <c:v>1826.31</c:v>
                </c:pt>
                <c:pt idx="2771">
                  <c:v>887.32</c:v>
                </c:pt>
                <c:pt idx="2772">
                  <c:v>2039.25</c:v>
                </c:pt>
                <c:pt idx="2773">
                  <c:v>909.27</c:v>
                </c:pt>
                <c:pt idx="2774">
                  <c:v>1168.9000000000001</c:v>
                </c:pt>
                <c:pt idx="2775">
                  <c:v>1256.8399999999999</c:v>
                </c:pt>
                <c:pt idx="2776">
                  <c:v>1712.86</c:v>
                </c:pt>
                <c:pt idx="2777">
                  <c:v>0</c:v>
                </c:pt>
                <c:pt idx="2778">
                  <c:v>0</c:v>
                </c:pt>
                <c:pt idx="2779">
                  <c:v>573.45000000000005</c:v>
                </c:pt>
                <c:pt idx="2780">
                  <c:v>1086.5</c:v>
                </c:pt>
                <c:pt idx="2781">
                  <c:v>0</c:v>
                </c:pt>
                <c:pt idx="2782">
                  <c:v>1120.1400000000001</c:v>
                </c:pt>
                <c:pt idx="2783">
                  <c:v>0</c:v>
                </c:pt>
                <c:pt idx="2784">
                  <c:v>1753.47</c:v>
                </c:pt>
                <c:pt idx="2785">
                  <c:v>0</c:v>
                </c:pt>
                <c:pt idx="2786">
                  <c:v>1231.3399999999999</c:v>
                </c:pt>
                <c:pt idx="2787">
                  <c:v>661.2</c:v>
                </c:pt>
                <c:pt idx="2788">
                  <c:v>0</c:v>
                </c:pt>
                <c:pt idx="2789">
                  <c:v>261.85000000000002</c:v>
                </c:pt>
                <c:pt idx="2790">
                  <c:v>0</c:v>
                </c:pt>
                <c:pt idx="2791">
                  <c:v>542.5</c:v>
                </c:pt>
                <c:pt idx="2792">
                  <c:v>675.67</c:v>
                </c:pt>
                <c:pt idx="2793">
                  <c:v>0</c:v>
                </c:pt>
                <c:pt idx="2794">
                  <c:v>871.7</c:v>
                </c:pt>
                <c:pt idx="2795">
                  <c:v>1550.22</c:v>
                </c:pt>
                <c:pt idx="2796">
                  <c:v>932.68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3576.58</c:v>
                </c:pt>
                <c:pt idx="2801">
                  <c:v>0</c:v>
                </c:pt>
                <c:pt idx="2802">
                  <c:v>0</c:v>
                </c:pt>
                <c:pt idx="2803">
                  <c:v>412.62</c:v>
                </c:pt>
                <c:pt idx="2804">
                  <c:v>0</c:v>
                </c:pt>
                <c:pt idx="2805">
                  <c:v>0</c:v>
                </c:pt>
                <c:pt idx="2806">
                  <c:v>1152</c:v>
                </c:pt>
                <c:pt idx="2807">
                  <c:v>1281.55</c:v>
                </c:pt>
                <c:pt idx="2808">
                  <c:v>608.71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804.42</c:v>
                </c:pt>
                <c:pt idx="2813">
                  <c:v>2862.83</c:v>
                </c:pt>
                <c:pt idx="2814">
                  <c:v>119.88</c:v>
                </c:pt>
                <c:pt idx="2815">
                  <c:v>0</c:v>
                </c:pt>
                <c:pt idx="2816">
                  <c:v>0</c:v>
                </c:pt>
                <c:pt idx="2817">
                  <c:v>1993.29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2039.56</c:v>
                </c:pt>
                <c:pt idx="2822">
                  <c:v>0</c:v>
                </c:pt>
                <c:pt idx="2823">
                  <c:v>0</c:v>
                </c:pt>
                <c:pt idx="2824">
                  <c:v>1424.4</c:v>
                </c:pt>
                <c:pt idx="2825">
                  <c:v>773.81</c:v>
                </c:pt>
                <c:pt idx="2826">
                  <c:v>0</c:v>
                </c:pt>
                <c:pt idx="2827">
                  <c:v>561.53</c:v>
                </c:pt>
                <c:pt idx="2828">
                  <c:v>2170.08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1612.39</c:v>
                </c:pt>
                <c:pt idx="2834">
                  <c:v>0</c:v>
                </c:pt>
                <c:pt idx="2835">
                  <c:v>622.83000000000004</c:v>
                </c:pt>
                <c:pt idx="2836">
                  <c:v>852.32</c:v>
                </c:pt>
                <c:pt idx="2837">
                  <c:v>0</c:v>
                </c:pt>
                <c:pt idx="2838">
                  <c:v>0</c:v>
                </c:pt>
                <c:pt idx="2839">
                  <c:v>126.66</c:v>
                </c:pt>
                <c:pt idx="2840">
                  <c:v>700.5</c:v>
                </c:pt>
                <c:pt idx="2841">
                  <c:v>158.27000000000001</c:v>
                </c:pt>
                <c:pt idx="2842">
                  <c:v>0</c:v>
                </c:pt>
                <c:pt idx="2843">
                  <c:v>1325.73</c:v>
                </c:pt>
                <c:pt idx="2844">
                  <c:v>0</c:v>
                </c:pt>
                <c:pt idx="2845">
                  <c:v>0</c:v>
                </c:pt>
                <c:pt idx="2846">
                  <c:v>610.23</c:v>
                </c:pt>
                <c:pt idx="2847">
                  <c:v>0</c:v>
                </c:pt>
                <c:pt idx="2848">
                  <c:v>462.26</c:v>
                </c:pt>
                <c:pt idx="2849">
                  <c:v>0</c:v>
                </c:pt>
                <c:pt idx="2850">
                  <c:v>0</c:v>
                </c:pt>
                <c:pt idx="2851">
                  <c:v>3619.1</c:v>
                </c:pt>
                <c:pt idx="2852">
                  <c:v>1154.9100000000001</c:v>
                </c:pt>
                <c:pt idx="2853">
                  <c:v>213.7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312.48</c:v>
                </c:pt>
                <c:pt idx="2859">
                  <c:v>3128.96</c:v>
                </c:pt>
                <c:pt idx="2860">
                  <c:v>0</c:v>
                </c:pt>
                <c:pt idx="2861">
                  <c:v>2332.02</c:v>
                </c:pt>
                <c:pt idx="2862">
                  <c:v>0</c:v>
                </c:pt>
                <c:pt idx="2863">
                  <c:v>397.48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814.9</c:v>
                </c:pt>
                <c:pt idx="2869">
                  <c:v>1743.33</c:v>
                </c:pt>
                <c:pt idx="2870">
                  <c:v>191.85</c:v>
                </c:pt>
                <c:pt idx="2871">
                  <c:v>1372.78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381.08</c:v>
                </c:pt>
                <c:pt idx="2877">
                  <c:v>695.93</c:v>
                </c:pt>
                <c:pt idx="2878">
                  <c:v>651</c:v>
                </c:pt>
                <c:pt idx="2879">
                  <c:v>1780.89</c:v>
                </c:pt>
                <c:pt idx="2880">
                  <c:v>998.06</c:v>
                </c:pt>
                <c:pt idx="2881">
                  <c:v>4619.3</c:v>
                </c:pt>
                <c:pt idx="2882">
                  <c:v>1616.13</c:v>
                </c:pt>
                <c:pt idx="2883">
                  <c:v>0</c:v>
                </c:pt>
                <c:pt idx="2884">
                  <c:v>0</c:v>
                </c:pt>
                <c:pt idx="2885">
                  <c:v>894.41</c:v>
                </c:pt>
                <c:pt idx="2886">
                  <c:v>0</c:v>
                </c:pt>
                <c:pt idx="2887">
                  <c:v>1044.8599999999999</c:v>
                </c:pt>
                <c:pt idx="2888">
                  <c:v>165.35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2711.01</c:v>
                </c:pt>
                <c:pt idx="2893">
                  <c:v>0</c:v>
                </c:pt>
                <c:pt idx="2894">
                  <c:v>117.77</c:v>
                </c:pt>
                <c:pt idx="2895">
                  <c:v>1212.4000000000001</c:v>
                </c:pt>
                <c:pt idx="2896">
                  <c:v>0</c:v>
                </c:pt>
                <c:pt idx="2897">
                  <c:v>0</c:v>
                </c:pt>
                <c:pt idx="2898">
                  <c:v>2155.15</c:v>
                </c:pt>
                <c:pt idx="2899">
                  <c:v>1088.97</c:v>
                </c:pt>
                <c:pt idx="2900">
                  <c:v>398.76</c:v>
                </c:pt>
                <c:pt idx="2901">
                  <c:v>0</c:v>
                </c:pt>
                <c:pt idx="2902">
                  <c:v>0</c:v>
                </c:pt>
                <c:pt idx="2903">
                  <c:v>1141.22</c:v>
                </c:pt>
                <c:pt idx="2904">
                  <c:v>1059.27</c:v>
                </c:pt>
                <c:pt idx="2905">
                  <c:v>0</c:v>
                </c:pt>
                <c:pt idx="2906">
                  <c:v>365.25</c:v>
                </c:pt>
                <c:pt idx="2907">
                  <c:v>808.54</c:v>
                </c:pt>
                <c:pt idx="2908">
                  <c:v>0</c:v>
                </c:pt>
                <c:pt idx="2909">
                  <c:v>460.75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818.96</c:v>
                </c:pt>
                <c:pt idx="2914">
                  <c:v>1377.84</c:v>
                </c:pt>
                <c:pt idx="2915">
                  <c:v>1092.94</c:v>
                </c:pt>
                <c:pt idx="2916">
                  <c:v>0</c:v>
                </c:pt>
                <c:pt idx="2917">
                  <c:v>0</c:v>
                </c:pt>
                <c:pt idx="2918">
                  <c:v>1460.7</c:v>
                </c:pt>
                <c:pt idx="2919">
                  <c:v>988.63</c:v>
                </c:pt>
                <c:pt idx="2920">
                  <c:v>697.79</c:v>
                </c:pt>
                <c:pt idx="2921">
                  <c:v>704.44</c:v>
                </c:pt>
                <c:pt idx="2922">
                  <c:v>942.41</c:v>
                </c:pt>
                <c:pt idx="2923">
                  <c:v>593.79</c:v>
                </c:pt>
                <c:pt idx="2924">
                  <c:v>0</c:v>
                </c:pt>
                <c:pt idx="2925">
                  <c:v>1074.0899999999999</c:v>
                </c:pt>
                <c:pt idx="2926">
                  <c:v>0</c:v>
                </c:pt>
                <c:pt idx="2927">
                  <c:v>0</c:v>
                </c:pt>
                <c:pt idx="2928">
                  <c:v>2392.33</c:v>
                </c:pt>
                <c:pt idx="2929">
                  <c:v>0</c:v>
                </c:pt>
                <c:pt idx="2930">
                  <c:v>914.59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1118.01</c:v>
                </c:pt>
                <c:pt idx="2935">
                  <c:v>409.23</c:v>
                </c:pt>
                <c:pt idx="2936">
                  <c:v>0</c:v>
                </c:pt>
                <c:pt idx="2937">
                  <c:v>626.38</c:v>
                </c:pt>
                <c:pt idx="2938">
                  <c:v>1395.29</c:v>
                </c:pt>
                <c:pt idx="2939">
                  <c:v>2487.35</c:v>
                </c:pt>
                <c:pt idx="2940">
                  <c:v>0</c:v>
                </c:pt>
                <c:pt idx="2941">
                  <c:v>1272.29</c:v>
                </c:pt>
                <c:pt idx="2942">
                  <c:v>0</c:v>
                </c:pt>
                <c:pt idx="2943">
                  <c:v>0</c:v>
                </c:pt>
                <c:pt idx="2944">
                  <c:v>479.94</c:v>
                </c:pt>
                <c:pt idx="2945">
                  <c:v>0</c:v>
                </c:pt>
                <c:pt idx="2946">
                  <c:v>0</c:v>
                </c:pt>
                <c:pt idx="2947">
                  <c:v>318.47000000000003</c:v>
                </c:pt>
                <c:pt idx="2948">
                  <c:v>3507.24</c:v>
                </c:pt>
                <c:pt idx="2949">
                  <c:v>0</c:v>
                </c:pt>
                <c:pt idx="2950">
                  <c:v>494.33</c:v>
                </c:pt>
                <c:pt idx="2951">
                  <c:v>775.6</c:v>
                </c:pt>
                <c:pt idx="2952">
                  <c:v>0</c:v>
                </c:pt>
                <c:pt idx="2953">
                  <c:v>1183.02</c:v>
                </c:pt>
                <c:pt idx="2954">
                  <c:v>1124.27</c:v>
                </c:pt>
                <c:pt idx="2955">
                  <c:v>361.55</c:v>
                </c:pt>
                <c:pt idx="2956">
                  <c:v>320.82</c:v>
                </c:pt>
                <c:pt idx="2957">
                  <c:v>0</c:v>
                </c:pt>
                <c:pt idx="2958">
                  <c:v>1651.65</c:v>
                </c:pt>
                <c:pt idx="2959">
                  <c:v>0</c:v>
                </c:pt>
                <c:pt idx="2960">
                  <c:v>487.96</c:v>
                </c:pt>
                <c:pt idx="2961">
                  <c:v>0</c:v>
                </c:pt>
                <c:pt idx="2962">
                  <c:v>701.97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296.36</c:v>
                </c:pt>
                <c:pt idx="2968">
                  <c:v>0</c:v>
                </c:pt>
                <c:pt idx="2969">
                  <c:v>0</c:v>
                </c:pt>
                <c:pt idx="2970">
                  <c:v>2260.6</c:v>
                </c:pt>
                <c:pt idx="2971">
                  <c:v>1344.97</c:v>
                </c:pt>
                <c:pt idx="2972">
                  <c:v>1238.51</c:v>
                </c:pt>
                <c:pt idx="2973">
                  <c:v>0</c:v>
                </c:pt>
                <c:pt idx="2974">
                  <c:v>0</c:v>
                </c:pt>
                <c:pt idx="2975">
                  <c:v>1122.27</c:v>
                </c:pt>
                <c:pt idx="2976">
                  <c:v>0</c:v>
                </c:pt>
                <c:pt idx="2977">
                  <c:v>0</c:v>
                </c:pt>
                <c:pt idx="2978">
                  <c:v>915.57</c:v>
                </c:pt>
                <c:pt idx="2979">
                  <c:v>1719.62</c:v>
                </c:pt>
                <c:pt idx="2980">
                  <c:v>710.23</c:v>
                </c:pt>
                <c:pt idx="2981">
                  <c:v>504</c:v>
                </c:pt>
                <c:pt idx="2982">
                  <c:v>1227.48</c:v>
                </c:pt>
                <c:pt idx="2983">
                  <c:v>0</c:v>
                </c:pt>
                <c:pt idx="2984">
                  <c:v>2763.64</c:v>
                </c:pt>
                <c:pt idx="2985">
                  <c:v>447.37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448.34</c:v>
                </c:pt>
                <c:pt idx="2991">
                  <c:v>0</c:v>
                </c:pt>
                <c:pt idx="2992">
                  <c:v>1908.04</c:v>
                </c:pt>
                <c:pt idx="2993">
                  <c:v>0</c:v>
                </c:pt>
                <c:pt idx="2994">
                  <c:v>1516.21</c:v>
                </c:pt>
                <c:pt idx="2995">
                  <c:v>243.61</c:v>
                </c:pt>
                <c:pt idx="2996">
                  <c:v>3007.99</c:v>
                </c:pt>
                <c:pt idx="2997">
                  <c:v>0</c:v>
                </c:pt>
                <c:pt idx="2998">
                  <c:v>765.28</c:v>
                </c:pt>
                <c:pt idx="2999">
                  <c:v>0</c:v>
                </c:pt>
                <c:pt idx="3000">
                  <c:v>275.35000000000002</c:v>
                </c:pt>
                <c:pt idx="3001">
                  <c:v>937.41</c:v>
                </c:pt>
                <c:pt idx="3002">
                  <c:v>1128.3</c:v>
                </c:pt>
                <c:pt idx="3003">
                  <c:v>1272.93</c:v>
                </c:pt>
                <c:pt idx="3004">
                  <c:v>399.63</c:v>
                </c:pt>
                <c:pt idx="3005">
                  <c:v>1080.23</c:v>
                </c:pt>
                <c:pt idx="3006">
                  <c:v>1113.2</c:v>
                </c:pt>
                <c:pt idx="3007">
                  <c:v>924.28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1447.12</c:v>
                </c:pt>
                <c:pt idx="3012">
                  <c:v>0</c:v>
                </c:pt>
                <c:pt idx="3013">
                  <c:v>1698.21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2867.9</c:v>
                </c:pt>
                <c:pt idx="3020">
                  <c:v>547.24</c:v>
                </c:pt>
                <c:pt idx="3021">
                  <c:v>0</c:v>
                </c:pt>
                <c:pt idx="3022">
                  <c:v>1062.94</c:v>
                </c:pt>
                <c:pt idx="3023">
                  <c:v>737.3</c:v>
                </c:pt>
                <c:pt idx="3024">
                  <c:v>273.5</c:v>
                </c:pt>
                <c:pt idx="3025">
                  <c:v>0</c:v>
                </c:pt>
                <c:pt idx="3026">
                  <c:v>1251.26</c:v>
                </c:pt>
                <c:pt idx="3027">
                  <c:v>1430.52</c:v>
                </c:pt>
                <c:pt idx="3028">
                  <c:v>735.46</c:v>
                </c:pt>
                <c:pt idx="3029">
                  <c:v>1326.15</c:v>
                </c:pt>
                <c:pt idx="3030">
                  <c:v>0</c:v>
                </c:pt>
                <c:pt idx="3031">
                  <c:v>278.87</c:v>
                </c:pt>
                <c:pt idx="3032">
                  <c:v>1312.15</c:v>
                </c:pt>
                <c:pt idx="3033">
                  <c:v>0</c:v>
                </c:pt>
                <c:pt idx="3034">
                  <c:v>883.14</c:v>
                </c:pt>
                <c:pt idx="3035">
                  <c:v>1129.54</c:v>
                </c:pt>
                <c:pt idx="3036">
                  <c:v>0</c:v>
                </c:pt>
                <c:pt idx="3037">
                  <c:v>1491.16</c:v>
                </c:pt>
                <c:pt idx="3038">
                  <c:v>1072.94</c:v>
                </c:pt>
                <c:pt idx="3039">
                  <c:v>0</c:v>
                </c:pt>
                <c:pt idx="3040">
                  <c:v>0</c:v>
                </c:pt>
                <c:pt idx="3041">
                  <c:v>207.74</c:v>
                </c:pt>
                <c:pt idx="3042">
                  <c:v>0</c:v>
                </c:pt>
                <c:pt idx="3043">
                  <c:v>674.97</c:v>
                </c:pt>
                <c:pt idx="3044">
                  <c:v>196.29</c:v>
                </c:pt>
                <c:pt idx="3045">
                  <c:v>1219.1400000000001</c:v>
                </c:pt>
                <c:pt idx="3046">
                  <c:v>1508.34</c:v>
                </c:pt>
                <c:pt idx="3047">
                  <c:v>803.54</c:v>
                </c:pt>
                <c:pt idx="3048">
                  <c:v>0</c:v>
                </c:pt>
                <c:pt idx="3049">
                  <c:v>366.86</c:v>
                </c:pt>
                <c:pt idx="3050">
                  <c:v>0</c:v>
                </c:pt>
                <c:pt idx="3051">
                  <c:v>899.31</c:v>
                </c:pt>
                <c:pt idx="3052">
                  <c:v>1033.47</c:v>
                </c:pt>
                <c:pt idx="3053">
                  <c:v>0</c:v>
                </c:pt>
                <c:pt idx="3054">
                  <c:v>777.82</c:v>
                </c:pt>
                <c:pt idx="3055">
                  <c:v>635.07000000000005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834.69</c:v>
                </c:pt>
                <c:pt idx="3060">
                  <c:v>0</c:v>
                </c:pt>
                <c:pt idx="3061">
                  <c:v>3080.78</c:v>
                </c:pt>
                <c:pt idx="3062">
                  <c:v>704.41</c:v>
                </c:pt>
                <c:pt idx="3063">
                  <c:v>0</c:v>
                </c:pt>
                <c:pt idx="3064">
                  <c:v>2121.29</c:v>
                </c:pt>
                <c:pt idx="3065">
                  <c:v>2163.71</c:v>
                </c:pt>
                <c:pt idx="3066">
                  <c:v>1006.19</c:v>
                </c:pt>
                <c:pt idx="3067">
                  <c:v>1475.85</c:v>
                </c:pt>
                <c:pt idx="3068">
                  <c:v>723.62</c:v>
                </c:pt>
                <c:pt idx="3069">
                  <c:v>1655.69</c:v>
                </c:pt>
                <c:pt idx="3070">
                  <c:v>1216.82</c:v>
                </c:pt>
                <c:pt idx="3071">
                  <c:v>1017.06</c:v>
                </c:pt>
                <c:pt idx="3072">
                  <c:v>1428.23</c:v>
                </c:pt>
                <c:pt idx="3073">
                  <c:v>1249.25</c:v>
                </c:pt>
                <c:pt idx="3074">
                  <c:v>561.71</c:v>
                </c:pt>
                <c:pt idx="3075">
                  <c:v>619.30999999999995</c:v>
                </c:pt>
                <c:pt idx="3076">
                  <c:v>301.72000000000003</c:v>
                </c:pt>
                <c:pt idx="3077">
                  <c:v>396.96</c:v>
                </c:pt>
                <c:pt idx="3078">
                  <c:v>266.02</c:v>
                </c:pt>
                <c:pt idx="3079">
                  <c:v>2067.36</c:v>
                </c:pt>
                <c:pt idx="3080">
                  <c:v>0</c:v>
                </c:pt>
                <c:pt idx="3081">
                  <c:v>904.13</c:v>
                </c:pt>
                <c:pt idx="3082">
                  <c:v>0</c:v>
                </c:pt>
                <c:pt idx="3083">
                  <c:v>0</c:v>
                </c:pt>
                <c:pt idx="3084">
                  <c:v>528.67999999999995</c:v>
                </c:pt>
                <c:pt idx="3085">
                  <c:v>674.67</c:v>
                </c:pt>
                <c:pt idx="3086">
                  <c:v>0</c:v>
                </c:pt>
                <c:pt idx="3087">
                  <c:v>0</c:v>
                </c:pt>
                <c:pt idx="3088">
                  <c:v>446.43</c:v>
                </c:pt>
                <c:pt idx="3089">
                  <c:v>1791.8</c:v>
                </c:pt>
                <c:pt idx="3090">
                  <c:v>0</c:v>
                </c:pt>
                <c:pt idx="3091">
                  <c:v>1567.66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2141.7199999999998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545.17999999999995</c:v>
                </c:pt>
                <c:pt idx="3101">
                  <c:v>1287.75</c:v>
                </c:pt>
                <c:pt idx="3102">
                  <c:v>0</c:v>
                </c:pt>
                <c:pt idx="3103">
                  <c:v>428.82</c:v>
                </c:pt>
                <c:pt idx="3104">
                  <c:v>535.28</c:v>
                </c:pt>
                <c:pt idx="3105">
                  <c:v>0</c:v>
                </c:pt>
                <c:pt idx="3106">
                  <c:v>0</c:v>
                </c:pt>
                <c:pt idx="3107">
                  <c:v>402.25</c:v>
                </c:pt>
                <c:pt idx="3108">
                  <c:v>996.24</c:v>
                </c:pt>
                <c:pt idx="3109">
                  <c:v>0</c:v>
                </c:pt>
                <c:pt idx="3110">
                  <c:v>765.94</c:v>
                </c:pt>
                <c:pt idx="3111">
                  <c:v>717.36</c:v>
                </c:pt>
                <c:pt idx="3112">
                  <c:v>1509.92</c:v>
                </c:pt>
                <c:pt idx="3113">
                  <c:v>0</c:v>
                </c:pt>
                <c:pt idx="3114">
                  <c:v>668.94</c:v>
                </c:pt>
                <c:pt idx="3115">
                  <c:v>0</c:v>
                </c:pt>
                <c:pt idx="3116">
                  <c:v>0</c:v>
                </c:pt>
                <c:pt idx="3117">
                  <c:v>567.92999999999995</c:v>
                </c:pt>
                <c:pt idx="3118">
                  <c:v>246.25</c:v>
                </c:pt>
                <c:pt idx="3119">
                  <c:v>1056.96</c:v>
                </c:pt>
                <c:pt idx="3120">
                  <c:v>0</c:v>
                </c:pt>
                <c:pt idx="3121">
                  <c:v>270.33</c:v>
                </c:pt>
                <c:pt idx="3122">
                  <c:v>388.99</c:v>
                </c:pt>
                <c:pt idx="3123">
                  <c:v>306.87</c:v>
                </c:pt>
                <c:pt idx="3124">
                  <c:v>296.47000000000003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658.61</c:v>
                </c:pt>
                <c:pt idx="3129">
                  <c:v>0</c:v>
                </c:pt>
                <c:pt idx="3130">
                  <c:v>2340.1999999999998</c:v>
                </c:pt>
                <c:pt idx="3131">
                  <c:v>459.77</c:v>
                </c:pt>
                <c:pt idx="3132">
                  <c:v>0</c:v>
                </c:pt>
                <c:pt idx="3133">
                  <c:v>360.66</c:v>
                </c:pt>
                <c:pt idx="3134">
                  <c:v>136.28</c:v>
                </c:pt>
                <c:pt idx="3135">
                  <c:v>1197.1199999999999</c:v>
                </c:pt>
                <c:pt idx="3136">
                  <c:v>1722.49</c:v>
                </c:pt>
                <c:pt idx="3137">
                  <c:v>0</c:v>
                </c:pt>
                <c:pt idx="3138">
                  <c:v>480.05</c:v>
                </c:pt>
                <c:pt idx="3139">
                  <c:v>1859.95</c:v>
                </c:pt>
                <c:pt idx="3140">
                  <c:v>0</c:v>
                </c:pt>
                <c:pt idx="3141">
                  <c:v>908.01</c:v>
                </c:pt>
                <c:pt idx="3142">
                  <c:v>0</c:v>
                </c:pt>
                <c:pt idx="3143">
                  <c:v>621.29999999999995</c:v>
                </c:pt>
                <c:pt idx="3144">
                  <c:v>341.36</c:v>
                </c:pt>
                <c:pt idx="3145">
                  <c:v>341.11</c:v>
                </c:pt>
                <c:pt idx="3146">
                  <c:v>0</c:v>
                </c:pt>
                <c:pt idx="3147">
                  <c:v>581.24</c:v>
                </c:pt>
                <c:pt idx="3148">
                  <c:v>0</c:v>
                </c:pt>
                <c:pt idx="3149">
                  <c:v>368.5</c:v>
                </c:pt>
                <c:pt idx="3150">
                  <c:v>0</c:v>
                </c:pt>
                <c:pt idx="3151">
                  <c:v>0</c:v>
                </c:pt>
                <c:pt idx="3152">
                  <c:v>96.18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983.36</c:v>
                </c:pt>
                <c:pt idx="3158">
                  <c:v>375.2</c:v>
                </c:pt>
                <c:pt idx="3159">
                  <c:v>0</c:v>
                </c:pt>
                <c:pt idx="3160">
                  <c:v>354.69</c:v>
                </c:pt>
                <c:pt idx="3161">
                  <c:v>0</c:v>
                </c:pt>
                <c:pt idx="3162">
                  <c:v>641.17999999999995</c:v>
                </c:pt>
                <c:pt idx="3163">
                  <c:v>347.03</c:v>
                </c:pt>
                <c:pt idx="3164">
                  <c:v>599.57000000000005</c:v>
                </c:pt>
                <c:pt idx="3165">
                  <c:v>0</c:v>
                </c:pt>
                <c:pt idx="3166">
                  <c:v>0</c:v>
                </c:pt>
                <c:pt idx="3167">
                  <c:v>645.77</c:v>
                </c:pt>
                <c:pt idx="3168">
                  <c:v>0</c:v>
                </c:pt>
                <c:pt idx="3169">
                  <c:v>1472.94</c:v>
                </c:pt>
                <c:pt idx="3170">
                  <c:v>0</c:v>
                </c:pt>
                <c:pt idx="3171">
                  <c:v>1567.35</c:v>
                </c:pt>
                <c:pt idx="3172">
                  <c:v>1200.04</c:v>
                </c:pt>
                <c:pt idx="3173">
                  <c:v>1201.6400000000001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1825.69</c:v>
                </c:pt>
                <c:pt idx="3178">
                  <c:v>291.64999999999998</c:v>
                </c:pt>
                <c:pt idx="3179">
                  <c:v>1451.1</c:v>
                </c:pt>
                <c:pt idx="3180">
                  <c:v>1846.92</c:v>
                </c:pt>
                <c:pt idx="3181">
                  <c:v>0</c:v>
                </c:pt>
                <c:pt idx="3182">
                  <c:v>0</c:v>
                </c:pt>
                <c:pt idx="3183">
                  <c:v>1284.22</c:v>
                </c:pt>
                <c:pt idx="3184">
                  <c:v>896.19</c:v>
                </c:pt>
                <c:pt idx="3185">
                  <c:v>0</c:v>
                </c:pt>
                <c:pt idx="3186">
                  <c:v>2141.64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1593.62</c:v>
                </c:pt>
                <c:pt idx="3191">
                  <c:v>0</c:v>
                </c:pt>
                <c:pt idx="3192">
                  <c:v>799.84</c:v>
                </c:pt>
                <c:pt idx="3193">
                  <c:v>586.77</c:v>
                </c:pt>
                <c:pt idx="3194">
                  <c:v>1410.49</c:v>
                </c:pt>
                <c:pt idx="3195">
                  <c:v>0</c:v>
                </c:pt>
                <c:pt idx="3196">
                  <c:v>0</c:v>
                </c:pt>
                <c:pt idx="3197">
                  <c:v>962.94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732.13</c:v>
                </c:pt>
                <c:pt idx="3202">
                  <c:v>0</c:v>
                </c:pt>
                <c:pt idx="3203">
                  <c:v>0</c:v>
                </c:pt>
                <c:pt idx="3204">
                  <c:v>1048.6600000000001</c:v>
                </c:pt>
                <c:pt idx="3205">
                  <c:v>825.13</c:v>
                </c:pt>
                <c:pt idx="3206">
                  <c:v>2886.88</c:v>
                </c:pt>
                <c:pt idx="3207">
                  <c:v>0</c:v>
                </c:pt>
                <c:pt idx="3208">
                  <c:v>1180.44</c:v>
                </c:pt>
                <c:pt idx="3209">
                  <c:v>3351.66</c:v>
                </c:pt>
                <c:pt idx="3210">
                  <c:v>650.47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396.41</c:v>
                </c:pt>
                <c:pt idx="3215">
                  <c:v>1582.01</c:v>
                </c:pt>
                <c:pt idx="3216">
                  <c:v>0</c:v>
                </c:pt>
                <c:pt idx="3217">
                  <c:v>0</c:v>
                </c:pt>
                <c:pt idx="3218">
                  <c:v>467.17</c:v>
                </c:pt>
                <c:pt idx="3219">
                  <c:v>0</c:v>
                </c:pt>
                <c:pt idx="3220">
                  <c:v>653.39</c:v>
                </c:pt>
                <c:pt idx="3221">
                  <c:v>0</c:v>
                </c:pt>
                <c:pt idx="3222">
                  <c:v>740.9</c:v>
                </c:pt>
                <c:pt idx="3223">
                  <c:v>1893.77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606.26</c:v>
                </c:pt>
                <c:pt idx="3228">
                  <c:v>0</c:v>
                </c:pt>
                <c:pt idx="3229">
                  <c:v>294.83</c:v>
                </c:pt>
                <c:pt idx="3230">
                  <c:v>0</c:v>
                </c:pt>
                <c:pt idx="3231">
                  <c:v>663.87</c:v>
                </c:pt>
                <c:pt idx="3232">
                  <c:v>0</c:v>
                </c:pt>
                <c:pt idx="3233">
                  <c:v>0</c:v>
                </c:pt>
                <c:pt idx="3234">
                  <c:v>705.46</c:v>
                </c:pt>
                <c:pt idx="3235">
                  <c:v>0</c:v>
                </c:pt>
                <c:pt idx="3236">
                  <c:v>0</c:v>
                </c:pt>
                <c:pt idx="3237">
                  <c:v>2720.58</c:v>
                </c:pt>
                <c:pt idx="3238">
                  <c:v>3707.39</c:v>
                </c:pt>
                <c:pt idx="3239">
                  <c:v>1223.2</c:v>
                </c:pt>
                <c:pt idx="3240">
                  <c:v>274.86</c:v>
                </c:pt>
                <c:pt idx="3241">
                  <c:v>0</c:v>
                </c:pt>
                <c:pt idx="3242">
                  <c:v>1099.28</c:v>
                </c:pt>
                <c:pt idx="3243">
                  <c:v>0</c:v>
                </c:pt>
                <c:pt idx="3244">
                  <c:v>712.49</c:v>
                </c:pt>
                <c:pt idx="3245">
                  <c:v>0</c:v>
                </c:pt>
                <c:pt idx="3246">
                  <c:v>195.02</c:v>
                </c:pt>
                <c:pt idx="3247">
                  <c:v>972.21</c:v>
                </c:pt>
                <c:pt idx="3248">
                  <c:v>690.66</c:v>
                </c:pt>
                <c:pt idx="3249">
                  <c:v>1264.05</c:v>
                </c:pt>
                <c:pt idx="3250">
                  <c:v>611.58000000000004</c:v>
                </c:pt>
                <c:pt idx="3251">
                  <c:v>321.62</c:v>
                </c:pt>
                <c:pt idx="3252">
                  <c:v>0</c:v>
                </c:pt>
                <c:pt idx="3253">
                  <c:v>1305.3499999999999</c:v>
                </c:pt>
                <c:pt idx="3254">
                  <c:v>0</c:v>
                </c:pt>
                <c:pt idx="3255">
                  <c:v>1025.32</c:v>
                </c:pt>
                <c:pt idx="3256">
                  <c:v>0</c:v>
                </c:pt>
                <c:pt idx="3257">
                  <c:v>0</c:v>
                </c:pt>
                <c:pt idx="3258">
                  <c:v>1880.67</c:v>
                </c:pt>
                <c:pt idx="3259">
                  <c:v>965.28</c:v>
                </c:pt>
                <c:pt idx="3260">
                  <c:v>0</c:v>
                </c:pt>
                <c:pt idx="3261">
                  <c:v>3211.46</c:v>
                </c:pt>
                <c:pt idx="3262">
                  <c:v>1122.5899999999999</c:v>
                </c:pt>
                <c:pt idx="3263">
                  <c:v>0</c:v>
                </c:pt>
                <c:pt idx="3264">
                  <c:v>1603.78</c:v>
                </c:pt>
                <c:pt idx="3265">
                  <c:v>0</c:v>
                </c:pt>
                <c:pt idx="3266">
                  <c:v>777.66</c:v>
                </c:pt>
                <c:pt idx="3267">
                  <c:v>248.13</c:v>
                </c:pt>
                <c:pt idx="3268">
                  <c:v>683.61</c:v>
                </c:pt>
                <c:pt idx="3269">
                  <c:v>433.14</c:v>
                </c:pt>
                <c:pt idx="3270">
                  <c:v>0</c:v>
                </c:pt>
                <c:pt idx="3271">
                  <c:v>573.32000000000005</c:v>
                </c:pt>
                <c:pt idx="3272">
                  <c:v>1737.91</c:v>
                </c:pt>
                <c:pt idx="3273">
                  <c:v>935.13</c:v>
                </c:pt>
                <c:pt idx="3274">
                  <c:v>2401.66</c:v>
                </c:pt>
                <c:pt idx="3275">
                  <c:v>0</c:v>
                </c:pt>
                <c:pt idx="3276">
                  <c:v>288.16000000000003</c:v>
                </c:pt>
                <c:pt idx="3277">
                  <c:v>0</c:v>
                </c:pt>
                <c:pt idx="3278">
                  <c:v>631.73</c:v>
                </c:pt>
                <c:pt idx="3279">
                  <c:v>1269.01</c:v>
                </c:pt>
                <c:pt idx="3280">
                  <c:v>0</c:v>
                </c:pt>
                <c:pt idx="3281">
                  <c:v>3344.34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388.51</c:v>
                </c:pt>
                <c:pt idx="3286">
                  <c:v>0</c:v>
                </c:pt>
                <c:pt idx="3287">
                  <c:v>0</c:v>
                </c:pt>
                <c:pt idx="3288">
                  <c:v>1538.2</c:v>
                </c:pt>
                <c:pt idx="3289">
                  <c:v>2529.42</c:v>
                </c:pt>
                <c:pt idx="3290">
                  <c:v>467.44</c:v>
                </c:pt>
                <c:pt idx="3291">
                  <c:v>0</c:v>
                </c:pt>
                <c:pt idx="3292">
                  <c:v>570.98</c:v>
                </c:pt>
                <c:pt idx="3293">
                  <c:v>0</c:v>
                </c:pt>
                <c:pt idx="3294">
                  <c:v>899.86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1598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1055.5</c:v>
                </c:pt>
                <c:pt idx="3303">
                  <c:v>0</c:v>
                </c:pt>
                <c:pt idx="3304">
                  <c:v>1503.29</c:v>
                </c:pt>
                <c:pt idx="3305">
                  <c:v>1793.23</c:v>
                </c:pt>
                <c:pt idx="3306">
                  <c:v>824.87</c:v>
                </c:pt>
                <c:pt idx="3307">
                  <c:v>582.77</c:v>
                </c:pt>
                <c:pt idx="3308">
                  <c:v>0</c:v>
                </c:pt>
                <c:pt idx="3309">
                  <c:v>206.94</c:v>
                </c:pt>
                <c:pt idx="3310">
                  <c:v>0</c:v>
                </c:pt>
                <c:pt idx="3311">
                  <c:v>159.16999999999999</c:v>
                </c:pt>
                <c:pt idx="3312">
                  <c:v>0</c:v>
                </c:pt>
                <c:pt idx="3313">
                  <c:v>334.88</c:v>
                </c:pt>
                <c:pt idx="3314">
                  <c:v>0</c:v>
                </c:pt>
                <c:pt idx="3315">
                  <c:v>1047.23</c:v>
                </c:pt>
                <c:pt idx="3316">
                  <c:v>771.07</c:v>
                </c:pt>
                <c:pt idx="3317">
                  <c:v>619.32000000000005</c:v>
                </c:pt>
                <c:pt idx="3318">
                  <c:v>0</c:v>
                </c:pt>
                <c:pt idx="3319">
                  <c:v>0</c:v>
                </c:pt>
                <c:pt idx="3320">
                  <c:v>1148.3</c:v>
                </c:pt>
                <c:pt idx="3321">
                  <c:v>0</c:v>
                </c:pt>
                <c:pt idx="3322">
                  <c:v>0</c:v>
                </c:pt>
                <c:pt idx="3323">
                  <c:v>307.68</c:v>
                </c:pt>
                <c:pt idx="3324">
                  <c:v>1867.09</c:v>
                </c:pt>
                <c:pt idx="3325">
                  <c:v>297.26</c:v>
                </c:pt>
                <c:pt idx="3326">
                  <c:v>966.78</c:v>
                </c:pt>
                <c:pt idx="3327">
                  <c:v>1722.54</c:v>
                </c:pt>
                <c:pt idx="3328">
                  <c:v>0</c:v>
                </c:pt>
                <c:pt idx="3329">
                  <c:v>1420.74</c:v>
                </c:pt>
                <c:pt idx="3330">
                  <c:v>0</c:v>
                </c:pt>
                <c:pt idx="3331">
                  <c:v>1325.17</c:v>
                </c:pt>
                <c:pt idx="3332">
                  <c:v>0</c:v>
                </c:pt>
                <c:pt idx="3333">
                  <c:v>665.7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131.79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850.4</c:v>
                </c:pt>
                <c:pt idx="3342">
                  <c:v>0</c:v>
                </c:pt>
                <c:pt idx="3343">
                  <c:v>755.21</c:v>
                </c:pt>
                <c:pt idx="3344">
                  <c:v>187.03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488.81</c:v>
                </c:pt>
                <c:pt idx="3349">
                  <c:v>292.45</c:v>
                </c:pt>
                <c:pt idx="3350">
                  <c:v>0</c:v>
                </c:pt>
                <c:pt idx="3351">
                  <c:v>1873.72</c:v>
                </c:pt>
                <c:pt idx="3352">
                  <c:v>368.74</c:v>
                </c:pt>
                <c:pt idx="3353">
                  <c:v>1228.58</c:v>
                </c:pt>
                <c:pt idx="3354">
                  <c:v>0</c:v>
                </c:pt>
                <c:pt idx="3355">
                  <c:v>675.11</c:v>
                </c:pt>
                <c:pt idx="3356">
                  <c:v>1385.09</c:v>
                </c:pt>
                <c:pt idx="3357">
                  <c:v>0</c:v>
                </c:pt>
                <c:pt idx="3358">
                  <c:v>794.5</c:v>
                </c:pt>
                <c:pt idx="3359">
                  <c:v>282.32</c:v>
                </c:pt>
                <c:pt idx="3360">
                  <c:v>0</c:v>
                </c:pt>
                <c:pt idx="3361">
                  <c:v>0</c:v>
                </c:pt>
                <c:pt idx="3362">
                  <c:v>1550.81</c:v>
                </c:pt>
                <c:pt idx="3363">
                  <c:v>1042.04</c:v>
                </c:pt>
                <c:pt idx="3364">
                  <c:v>1025.46</c:v>
                </c:pt>
                <c:pt idx="3365">
                  <c:v>695.81</c:v>
                </c:pt>
                <c:pt idx="3366">
                  <c:v>762.68</c:v>
                </c:pt>
                <c:pt idx="3367">
                  <c:v>0</c:v>
                </c:pt>
                <c:pt idx="3368">
                  <c:v>258.91000000000003</c:v>
                </c:pt>
                <c:pt idx="3369">
                  <c:v>1301.6400000000001</c:v>
                </c:pt>
                <c:pt idx="3370">
                  <c:v>1401.47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993.34</c:v>
                </c:pt>
                <c:pt idx="3375">
                  <c:v>0</c:v>
                </c:pt>
                <c:pt idx="3376">
                  <c:v>0</c:v>
                </c:pt>
                <c:pt idx="3377">
                  <c:v>1037.73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939.28</c:v>
                </c:pt>
                <c:pt idx="3382">
                  <c:v>2157.65</c:v>
                </c:pt>
                <c:pt idx="3383">
                  <c:v>295.05</c:v>
                </c:pt>
                <c:pt idx="3384">
                  <c:v>642.37</c:v>
                </c:pt>
                <c:pt idx="3385">
                  <c:v>1324.31</c:v>
                </c:pt>
                <c:pt idx="3386">
                  <c:v>0</c:v>
                </c:pt>
                <c:pt idx="3387">
                  <c:v>0</c:v>
                </c:pt>
                <c:pt idx="3388">
                  <c:v>716.9</c:v>
                </c:pt>
                <c:pt idx="3389">
                  <c:v>595.74</c:v>
                </c:pt>
                <c:pt idx="3390">
                  <c:v>2553.81</c:v>
                </c:pt>
                <c:pt idx="3391">
                  <c:v>1063.05</c:v>
                </c:pt>
                <c:pt idx="3392">
                  <c:v>0</c:v>
                </c:pt>
                <c:pt idx="3393">
                  <c:v>1204.4000000000001</c:v>
                </c:pt>
                <c:pt idx="3394">
                  <c:v>0</c:v>
                </c:pt>
                <c:pt idx="3395">
                  <c:v>1028.7</c:v>
                </c:pt>
                <c:pt idx="3396">
                  <c:v>0</c:v>
                </c:pt>
                <c:pt idx="3397">
                  <c:v>814.86</c:v>
                </c:pt>
                <c:pt idx="3398">
                  <c:v>0</c:v>
                </c:pt>
                <c:pt idx="3399">
                  <c:v>257.83</c:v>
                </c:pt>
                <c:pt idx="3400">
                  <c:v>0</c:v>
                </c:pt>
                <c:pt idx="3401">
                  <c:v>1904.16</c:v>
                </c:pt>
                <c:pt idx="3402">
                  <c:v>0</c:v>
                </c:pt>
                <c:pt idx="3403">
                  <c:v>0</c:v>
                </c:pt>
                <c:pt idx="3404">
                  <c:v>553.89</c:v>
                </c:pt>
                <c:pt idx="3405">
                  <c:v>0</c:v>
                </c:pt>
                <c:pt idx="3406">
                  <c:v>1553.26</c:v>
                </c:pt>
                <c:pt idx="3407">
                  <c:v>1419.06</c:v>
                </c:pt>
                <c:pt idx="3408">
                  <c:v>416.27</c:v>
                </c:pt>
                <c:pt idx="3409">
                  <c:v>0</c:v>
                </c:pt>
                <c:pt idx="3410">
                  <c:v>2920.09</c:v>
                </c:pt>
                <c:pt idx="3411">
                  <c:v>0</c:v>
                </c:pt>
                <c:pt idx="3412">
                  <c:v>628.74</c:v>
                </c:pt>
                <c:pt idx="3413">
                  <c:v>1044.25</c:v>
                </c:pt>
                <c:pt idx="3414">
                  <c:v>310.7</c:v>
                </c:pt>
                <c:pt idx="3415">
                  <c:v>1233.93</c:v>
                </c:pt>
                <c:pt idx="3416">
                  <c:v>0</c:v>
                </c:pt>
                <c:pt idx="3417">
                  <c:v>429.96</c:v>
                </c:pt>
                <c:pt idx="3418">
                  <c:v>0</c:v>
                </c:pt>
                <c:pt idx="3419">
                  <c:v>2742.21</c:v>
                </c:pt>
                <c:pt idx="3420">
                  <c:v>1929.83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1393.6</c:v>
                </c:pt>
                <c:pt idx="3425">
                  <c:v>0</c:v>
                </c:pt>
                <c:pt idx="3426">
                  <c:v>0</c:v>
                </c:pt>
                <c:pt idx="3427">
                  <c:v>337.99</c:v>
                </c:pt>
                <c:pt idx="3428">
                  <c:v>0</c:v>
                </c:pt>
                <c:pt idx="3429">
                  <c:v>0</c:v>
                </c:pt>
                <c:pt idx="3430">
                  <c:v>1327.04</c:v>
                </c:pt>
                <c:pt idx="3431">
                  <c:v>912.54</c:v>
                </c:pt>
                <c:pt idx="3432">
                  <c:v>1208.02</c:v>
                </c:pt>
                <c:pt idx="3433">
                  <c:v>136.97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1141.0899999999999</c:v>
                </c:pt>
                <c:pt idx="3439">
                  <c:v>1452.31</c:v>
                </c:pt>
                <c:pt idx="3440">
                  <c:v>1277.97</c:v>
                </c:pt>
                <c:pt idx="3441">
                  <c:v>0</c:v>
                </c:pt>
                <c:pt idx="3442">
                  <c:v>2610.61</c:v>
                </c:pt>
                <c:pt idx="3443">
                  <c:v>1934.77</c:v>
                </c:pt>
                <c:pt idx="3444">
                  <c:v>0</c:v>
                </c:pt>
                <c:pt idx="3445">
                  <c:v>0</c:v>
                </c:pt>
                <c:pt idx="3446">
                  <c:v>1508.94</c:v>
                </c:pt>
                <c:pt idx="3447">
                  <c:v>0</c:v>
                </c:pt>
                <c:pt idx="3448">
                  <c:v>514.87</c:v>
                </c:pt>
                <c:pt idx="3449">
                  <c:v>0</c:v>
                </c:pt>
                <c:pt idx="3450">
                  <c:v>0</c:v>
                </c:pt>
                <c:pt idx="3451">
                  <c:v>841.57</c:v>
                </c:pt>
                <c:pt idx="3452">
                  <c:v>500.55</c:v>
                </c:pt>
                <c:pt idx="3453">
                  <c:v>856.16</c:v>
                </c:pt>
                <c:pt idx="3454">
                  <c:v>1729.79</c:v>
                </c:pt>
                <c:pt idx="3455">
                  <c:v>584.36</c:v>
                </c:pt>
                <c:pt idx="3456">
                  <c:v>603.41</c:v>
                </c:pt>
                <c:pt idx="3457">
                  <c:v>1281.97</c:v>
                </c:pt>
                <c:pt idx="3458">
                  <c:v>743.35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426.39</c:v>
                </c:pt>
                <c:pt idx="3464">
                  <c:v>592.74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177.9</c:v>
                </c:pt>
                <c:pt idx="3471">
                  <c:v>889.3</c:v>
                </c:pt>
                <c:pt idx="3472">
                  <c:v>1118.0999999999999</c:v>
                </c:pt>
                <c:pt idx="3473">
                  <c:v>340.6</c:v>
                </c:pt>
                <c:pt idx="3474">
                  <c:v>469.37</c:v>
                </c:pt>
                <c:pt idx="3475">
                  <c:v>3643.98</c:v>
                </c:pt>
                <c:pt idx="3476">
                  <c:v>639.1</c:v>
                </c:pt>
                <c:pt idx="3477">
                  <c:v>303.45</c:v>
                </c:pt>
                <c:pt idx="3478">
                  <c:v>1549.37</c:v>
                </c:pt>
                <c:pt idx="3479">
                  <c:v>2174.7399999999998</c:v>
                </c:pt>
                <c:pt idx="3480">
                  <c:v>0</c:v>
                </c:pt>
                <c:pt idx="3481">
                  <c:v>317.94</c:v>
                </c:pt>
                <c:pt idx="3482">
                  <c:v>1679.69</c:v>
                </c:pt>
                <c:pt idx="3483">
                  <c:v>0</c:v>
                </c:pt>
                <c:pt idx="3484">
                  <c:v>279.31</c:v>
                </c:pt>
                <c:pt idx="3485">
                  <c:v>675.29</c:v>
                </c:pt>
                <c:pt idx="3486">
                  <c:v>0</c:v>
                </c:pt>
                <c:pt idx="3487">
                  <c:v>1156.03</c:v>
                </c:pt>
                <c:pt idx="3488">
                  <c:v>0</c:v>
                </c:pt>
                <c:pt idx="3489">
                  <c:v>1314.44</c:v>
                </c:pt>
                <c:pt idx="3490">
                  <c:v>1413.68</c:v>
                </c:pt>
                <c:pt idx="3491">
                  <c:v>0</c:v>
                </c:pt>
                <c:pt idx="3492">
                  <c:v>0</c:v>
                </c:pt>
                <c:pt idx="3493">
                  <c:v>644.20000000000005</c:v>
                </c:pt>
                <c:pt idx="3494">
                  <c:v>601.24</c:v>
                </c:pt>
                <c:pt idx="3495">
                  <c:v>0</c:v>
                </c:pt>
                <c:pt idx="3496">
                  <c:v>0</c:v>
                </c:pt>
                <c:pt idx="3497">
                  <c:v>370.76</c:v>
                </c:pt>
                <c:pt idx="3498">
                  <c:v>0</c:v>
                </c:pt>
                <c:pt idx="3499">
                  <c:v>291.57</c:v>
                </c:pt>
                <c:pt idx="3500">
                  <c:v>0</c:v>
                </c:pt>
                <c:pt idx="3501">
                  <c:v>0</c:v>
                </c:pt>
                <c:pt idx="3502">
                  <c:v>1698.55</c:v>
                </c:pt>
                <c:pt idx="3503">
                  <c:v>0</c:v>
                </c:pt>
                <c:pt idx="3504">
                  <c:v>1244.9100000000001</c:v>
                </c:pt>
                <c:pt idx="3505">
                  <c:v>1812.15</c:v>
                </c:pt>
                <c:pt idx="3506">
                  <c:v>1641.79</c:v>
                </c:pt>
                <c:pt idx="3507">
                  <c:v>843.4</c:v>
                </c:pt>
                <c:pt idx="3508">
                  <c:v>1219.05</c:v>
                </c:pt>
                <c:pt idx="3509">
                  <c:v>1860.79</c:v>
                </c:pt>
                <c:pt idx="3510">
                  <c:v>1249.28</c:v>
                </c:pt>
                <c:pt idx="3511">
                  <c:v>595.05999999999995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2053.52</c:v>
                </c:pt>
                <c:pt idx="3516">
                  <c:v>0</c:v>
                </c:pt>
                <c:pt idx="3517">
                  <c:v>0</c:v>
                </c:pt>
                <c:pt idx="3518">
                  <c:v>1745.9</c:v>
                </c:pt>
                <c:pt idx="3519">
                  <c:v>0</c:v>
                </c:pt>
                <c:pt idx="3520">
                  <c:v>988.98</c:v>
                </c:pt>
                <c:pt idx="3521">
                  <c:v>0</c:v>
                </c:pt>
                <c:pt idx="3522">
                  <c:v>1444.69</c:v>
                </c:pt>
                <c:pt idx="3523">
                  <c:v>593.74</c:v>
                </c:pt>
                <c:pt idx="3524">
                  <c:v>910.28</c:v>
                </c:pt>
                <c:pt idx="3525">
                  <c:v>0</c:v>
                </c:pt>
                <c:pt idx="3526">
                  <c:v>0</c:v>
                </c:pt>
                <c:pt idx="3527">
                  <c:v>1450.03</c:v>
                </c:pt>
                <c:pt idx="3528">
                  <c:v>293.76</c:v>
                </c:pt>
                <c:pt idx="3529">
                  <c:v>629.29999999999995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557.48</c:v>
                </c:pt>
                <c:pt idx="3534">
                  <c:v>0</c:v>
                </c:pt>
                <c:pt idx="3535">
                  <c:v>0</c:v>
                </c:pt>
                <c:pt idx="3536">
                  <c:v>1673.35</c:v>
                </c:pt>
                <c:pt idx="3537">
                  <c:v>1714.15</c:v>
                </c:pt>
                <c:pt idx="3538">
                  <c:v>0</c:v>
                </c:pt>
                <c:pt idx="3539">
                  <c:v>670.48</c:v>
                </c:pt>
                <c:pt idx="3540">
                  <c:v>1372.93</c:v>
                </c:pt>
                <c:pt idx="3541">
                  <c:v>252.78</c:v>
                </c:pt>
                <c:pt idx="3542">
                  <c:v>269.95</c:v>
                </c:pt>
                <c:pt idx="3543">
                  <c:v>0</c:v>
                </c:pt>
                <c:pt idx="3544">
                  <c:v>1047.8599999999999</c:v>
                </c:pt>
                <c:pt idx="3545">
                  <c:v>0</c:v>
                </c:pt>
                <c:pt idx="3546">
                  <c:v>0</c:v>
                </c:pt>
                <c:pt idx="3547">
                  <c:v>898.02</c:v>
                </c:pt>
                <c:pt idx="3548">
                  <c:v>1371.51</c:v>
                </c:pt>
                <c:pt idx="3549">
                  <c:v>356.6</c:v>
                </c:pt>
                <c:pt idx="3550">
                  <c:v>608.36</c:v>
                </c:pt>
                <c:pt idx="3551">
                  <c:v>0</c:v>
                </c:pt>
                <c:pt idx="3552">
                  <c:v>1359.54</c:v>
                </c:pt>
                <c:pt idx="3553">
                  <c:v>1710.1</c:v>
                </c:pt>
                <c:pt idx="3554">
                  <c:v>0</c:v>
                </c:pt>
                <c:pt idx="3555">
                  <c:v>505.43</c:v>
                </c:pt>
                <c:pt idx="3556">
                  <c:v>818.23</c:v>
                </c:pt>
                <c:pt idx="3557">
                  <c:v>0</c:v>
                </c:pt>
                <c:pt idx="3558">
                  <c:v>0</c:v>
                </c:pt>
                <c:pt idx="3559">
                  <c:v>287.7</c:v>
                </c:pt>
                <c:pt idx="3560">
                  <c:v>0</c:v>
                </c:pt>
                <c:pt idx="3561">
                  <c:v>1288.69</c:v>
                </c:pt>
                <c:pt idx="3562">
                  <c:v>1557.54</c:v>
                </c:pt>
                <c:pt idx="3563">
                  <c:v>0</c:v>
                </c:pt>
                <c:pt idx="3564">
                  <c:v>0</c:v>
                </c:pt>
                <c:pt idx="3565">
                  <c:v>2343.63</c:v>
                </c:pt>
                <c:pt idx="3566">
                  <c:v>0</c:v>
                </c:pt>
                <c:pt idx="3567">
                  <c:v>1043.3499999999999</c:v>
                </c:pt>
                <c:pt idx="3568">
                  <c:v>1892.19</c:v>
                </c:pt>
                <c:pt idx="3569">
                  <c:v>327.12</c:v>
                </c:pt>
                <c:pt idx="3570">
                  <c:v>718.49</c:v>
                </c:pt>
                <c:pt idx="3571">
                  <c:v>840.19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2566.04</c:v>
                </c:pt>
                <c:pt idx="3576">
                  <c:v>467.32</c:v>
                </c:pt>
                <c:pt idx="3577">
                  <c:v>0</c:v>
                </c:pt>
                <c:pt idx="3578">
                  <c:v>446.7</c:v>
                </c:pt>
                <c:pt idx="3579">
                  <c:v>1242.9100000000001</c:v>
                </c:pt>
                <c:pt idx="3580">
                  <c:v>1437.96</c:v>
                </c:pt>
                <c:pt idx="3581">
                  <c:v>1364.86</c:v>
                </c:pt>
                <c:pt idx="3582">
                  <c:v>607.09</c:v>
                </c:pt>
                <c:pt idx="3583">
                  <c:v>0</c:v>
                </c:pt>
                <c:pt idx="3584">
                  <c:v>289.52999999999997</c:v>
                </c:pt>
                <c:pt idx="3585">
                  <c:v>728.44</c:v>
                </c:pt>
                <c:pt idx="3586">
                  <c:v>1461.06</c:v>
                </c:pt>
                <c:pt idx="3587">
                  <c:v>107.86</c:v>
                </c:pt>
                <c:pt idx="3588">
                  <c:v>0</c:v>
                </c:pt>
                <c:pt idx="3589">
                  <c:v>1061.19</c:v>
                </c:pt>
                <c:pt idx="3590">
                  <c:v>1438.78</c:v>
                </c:pt>
                <c:pt idx="3591">
                  <c:v>0</c:v>
                </c:pt>
                <c:pt idx="3592">
                  <c:v>1118.9100000000001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1024.97</c:v>
                </c:pt>
                <c:pt idx="3597">
                  <c:v>440.04</c:v>
                </c:pt>
                <c:pt idx="3598">
                  <c:v>829.04</c:v>
                </c:pt>
                <c:pt idx="3599">
                  <c:v>0</c:v>
                </c:pt>
                <c:pt idx="3600">
                  <c:v>656.07</c:v>
                </c:pt>
                <c:pt idx="3601">
                  <c:v>607.27</c:v>
                </c:pt>
                <c:pt idx="3602">
                  <c:v>0</c:v>
                </c:pt>
                <c:pt idx="3603">
                  <c:v>1325.33</c:v>
                </c:pt>
                <c:pt idx="3604">
                  <c:v>490.76</c:v>
                </c:pt>
                <c:pt idx="3605">
                  <c:v>1134.3499999999999</c:v>
                </c:pt>
                <c:pt idx="3606">
                  <c:v>0</c:v>
                </c:pt>
                <c:pt idx="3607">
                  <c:v>1784.63</c:v>
                </c:pt>
                <c:pt idx="3608">
                  <c:v>0</c:v>
                </c:pt>
                <c:pt idx="3609">
                  <c:v>1227.05</c:v>
                </c:pt>
                <c:pt idx="3610">
                  <c:v>1057.0999999999999</c:v>
                </c:pt>
                <c:pt idx="3611">
                  <c:v>1068.83</c:v>
                </c:pt>
                <c:pt idx="3612">
                  <c:v>793.24</c:v>
                </c:pt>
                <c:pt idx="3613">
                  <c:v>3281.86</c:v>
                </c:pt>
                <c:pt idx="3614">
                  <c:v>791.91</c:v>
                </c:pt>
                <c:pt idx="3615">
                  <c:v>1027.3699999999999</c:v>
                </c:pt>
                <c:pt idx="3616">
                  <c:v>0</c:v>
                </c:pt>
                <c:pt idx="3617">
                  <c:v>982.18</c:v>
                </c:pt>
                <c:pt idx="3618">
                  <c:v>0</c:v>
                </c:pt>
                <c:pt idx="3619">
                  <c:v>2982.43</c:v>
                </c:pt>
                <c:pt idx="3620">
                  <c:v>0</c:v>
                </c:pt>
                <c:pt idx="3621">
                  <c:v>657.81</c:v>
                </c:pt>
                <c:pt idx="3622">
                  <c:v>0</c:v>
                </c:pt>
                <c:pt idx="3623">
                  <c:v>442.43</c:v>
                </c:pt>
                <c:pt idx="3624">
                  <c:v>0</c:v>
                </c:pt>
                <c:pt idx="3625">
                  <c:v>675.78</c:v>
                </c:pt>
                <c:pt idx="3626">
                  <c:v>1244.81</c:v>
                </c:pt>
                <c:pt idx="3627">
                  <c:v>1503.64</c:v>
                </c:pt>
                <c:pt idx="3628">
                  <c:v>0</c:v>
                </c:pt>
                <c:pt idx="3629">
                  <c:v>571.27</c:v>
                </c:pt>
                <c:pt idx="3630">
                  <c:v>372.94</c:v>
                </c:pt>
                <c:pt idx="3631">
                  <c:v>435.58</c:v>
                </c:pt>
                <c:pt idx="3632">
                  <c:v>0</c:v>
                </c:pt>
                <c:pt idx="3633">
                  <c:v>1647.08</c:v>
                </c:pt>
                <c:pt idx="3634">
                  <c:v>648.83000000000004</c:v>
                </c:pt>
                <c:pt idx="3635">
                  <c:v>0</c:v>
                </c:pt>
                <c:pt idx="3636">
                  <c:v>0</c:v>
                </c:pt>
                <c:pt idx="3637">
                  <c:v>1122.9000000000001</c:v>
                </c:pt>
                <c:pt idx="3638">
                  <c:v>0</c:v>
                </c:pt>
                <c:pt idx="3639">
                  <c:v>0</c:v>
                </c:pt>
                <c:pt idx="3640">
                  <c:v>986.28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318.36</c:v>
                </c:pt>
                <c:pt idx="3645">
                  <c:v>2276.86</c:v>
                </c:pt>
                <c:pt idx="3646">
                  <c:v>2185.15</c:v>
                </c:pt>
                <c:pt idx="3647">
                  <c:v>0</c:v>
                </c:pt>
                <c:pt idx="3648">
                  <c:v>0</c:v>
                </c:pt>
                <c:pt idx="3649">
                  <c:v>400.17</c:v>
                </c:pt>
                <c:pt idx="3650">
                  <c:v>452.72</c:v>
                </c:pt>
                <c:pt idx="3651">
                  <c:v>0</c:v>
                </c:pt>
                <c:pt idx="3652">
                  <c:v>297.42</c:v>
                </c:pt>
                <c:pt idx="3653">
                  <c:v>976.66</c:v>
                </c:pt>
                <c:pt idx="3654">
                  <c:v>605.01</c:v>
                </c:pt>
                <c:pt idx="3655">
                  <c:v>1103.67</c:v>
                </c:pt>
                <c:pt idx="3656">
                  <c:v>1304.73</c:v>
                </c:pt>
                <c:pt idx="3657">
                  <c:v>648.59</c:v>
                </c:pt>
                <c:pt idx="3658">
                  <c:v>0</c:v>
                </c:pt>
                <c:pt idx="3659">
                  <c:v>0</c:v>
                </c:pt>
                <c:pt idx="3660">
                  <c:v>1376.93</c:v>
                </c:pt>
                <c:pt idx="3661">
                  <c:v>578.14</c:v>
                </c:pt>
                <c:pt idx="3662">
                  <c:v>320.02</c:v>
                </c:pt>
                <c:pt idx="3663">
                  <c:v>756.33</c:v>
                </c:pt>
                <c:pt idx="3664">
                  <c:v>0</c:v>
                </c:pt>
                <c:pt idx="3665">
                  <c:v>1539.68</c:v>
                </c:pt>
                <c:pt idx="3666">
                  <c:v>744.13</c:v>
                </c:pt>
                <c:pt idx="3667">
                  <c:v>944.94</c:v>
                </c:pt>
                <c:pt idx="3668">
                  <c:v>515.27</c:v>
                </c:pt>
                <c:pt idx="3669">
                  <c:v>631.51</c:v>
                </c:pt>
                <c:pt idx="3670">
                  <c:v>0</c:v>
                </c:pt>
                <c:pt idx="3671">
                  <c:v>1422.91</c:v>
                </c:pt>
                <c:pt idx="3672">
                  <c:v>1761.88</c:v>
                </c:pt>
                <c:pt idx="3673">
                  <c:v>1233.96</c:v>
                </c:pt>
                <c:pt idx="3674">
                  <c:v>1234.72</c:v>
                </c:pt>
                <c:pt idx="3675">
                  <c:v>1927.92</c:v>
                </c:pt>
                <c:pt idx="3676">
                  <c:v>492.25</c:v>
                </c:pt>
                <c:pt idx="3677">
                  <c:v>0</c:v>
                </c:pt>
                <c:pt idx="3678">
                  <c:v>0</c:v>
                </c:pt>
                <c:pt idx="3679">
                  <c:v>742.02</c:v>
                </c:pt>
                <c:pt idx="3680">
                  <c:v>0</c:v>
                </c:pt>
                <c:pt idx="3681">
                  <c:v>932.47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3043.52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1459.99</c:v>
                </c:pt>
                <c:pt idx="3690">
                  <c:v>4090.47</c:v>
                </c:pt>
                <c:pt idx="3691">
                  <c:v>876.09</c:v>
                </c:pt>
                <c:pt idx="3692">
                  <c:v>4855.79</c:v>
                </c:pt>
                <c:pt idx="3693">
                  <c:v>686.09</c:v>
                </c:pt>
                <c:pt idx="3694">
                  <c:v>3285.48</c:v>
                </c:pt>
                <c:pt idx="3695">
                  <c:v>0</c:v>
                </c:pt>
                <c:pt idx="3696">
                  <c:v>2770.92</c:v>
                </c:pt>
                <c:pt idx="3697">
                  <c:v>0</c:v>
                </c:pt>
                <c:pt idx="3698">
                  <c:v>943.78</c:v>
                </c:pt>
                <c:pt idx="3699">
                  <c:v>0</c:v>
                </c:pt>
                <c:pt idx="3700">
                  <c:v>0</c:v>
                </c:pt>
                <c:pt idx="3701">
                  <c:v>2211.3200000000002</c:v>
                </c:pt>
                <c:pt idx="3702">
                  <c:v>0</c:v>
                </c:pt>
                <c:pt idx="3703">
                  <c:v>2302.34</c:v>
                </c:pt>
                <c:pt idx="3704">
                  <c:v>1953.1</c:v>
                </c:pt>
                <c:pt idx="3705">
                  <c:v>350.13</c:v>
                </c:pt>
                <c:pt idx="3706">
                  <c:v>1860.86</c:v>
                </c:pt>
                <c:pt idx="3707">
                  <c:v>577.67999999999995</c:v>
                </c:pt>
                <c:pt idx="3708">
                  <c:v>1348.53</c:v>
                </c:pt>
                <c:pt idx="3709">
                  <c:v>1176.69</c:v>
                </c:pt>
                <c:pt idx="3710">
                  <c:v>0</c:v>
                </c:pt>
                <c:pt idx="3711">
                  <c:v>4964.28</c:v>
                </c:pt>
                <c:pt idx="3712">
                  <c:v>0</c:v>
                </c:pt>
                <c:pt idx="3713">
                  <c:v>0</c:v>
                </c:pt>
                <c:pt idx="3714">
                  <c:v>897.58</c:v>
                </c:pt>
                <c:pt idx="3715">
                  <c:v>2646.48</c:v>
                </c:pt>
                <c:pt idx="3716">
                  <c:v>0</c:v>
                </c:pt>
                <c:pt idx="3717">
                  <c:v>1341.97</c:v>
                </c:pt>
                <c:pt idx="3718">
                  <c:v>541.41999999999996</c:v>
                </c:pt>
                <c:pt idx="3719">
                  <c:v>785.68</c:v>
                </c:pt>
                <c:pt idx="3720">
                  <c:v>1016.53</c:v>
                </c:pt>
                <c:pt idx="3721">
                  <c:v>457.96</c:v>
                </c:pt>
                <c:pt idx="3722">
                  <c:v>0</c:v>
                </c:pt>
                <c:pt idx="3723">
                  <c:v>0</c:v>
                </c:pt>
                <c:pt idx="3724">
                  <c:v>2293.9899999999998</c:v>
                </c:pt>
                <c:pt idx="3725">
                  <c:v>0</c:v>
                </c:pt>
                <c:pt idx="3726">
                  <c:v>4192.78</c:v>
                </c:pt>
                <c:pt idx="3727">
                  <c:v>1431.83</c:v>
                </c:pt>
                <c:pt idx="3728">
                  <c:v>0</c:v>
                </c:pt>
                <c:pt idx="3729">
                  <c:v>599.73</c:v>
                </c:pt>
                <c:pt idx="3730">
                  <c:v>1389.6</c:v>
                </c:pt>
                <c:pt idx="3731">
                  <c:v>0</c:v>
                </c:pt>
                <c:pt idx="3732">
                  <c:v>0</c:v>
                </c:pt>
                <c:pt idx="3733">
                  <c:v>1162.3900000000001</c:v>
                </c:pt>
                <c:pt idx="3734">
                  <c:v>151.44999999999999</c:v>
                </c:pt>
                <c:pt idx="3735">
                  <c:v>2505.9499999999998</c:v>
                </c:pt>
                <c:pt idx="3736">
                  <c:v>1716.73</c:v>
                </c:pt>
                <c:pt idx="3737">
                  <c:v>597.79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445.3</c:v>
                </c:pt>
                <c:pt idx="3745">
                  <c:v>0</c:v>
                </c:pt>
                <c:pt idx="3746">
                  <c:v>4289.59</c:v>
                </c:pt>
                <c:pt idx="3747">
                  <c:v>394.11</c:v>
                </c:pt>
                <c:pt idx="3748">
                  <c:v>0</c:v>
                </c:pt>
                <c:pt idx="3749">
                  <c:v>0</c:v>
                </c:pt>
                <c:pt idx="3750">
                  <c:v>1188.67</c:v>
                </c:pt>
                <c:pt idx="3751">
                  <c:v>374.43</c:v>
                </c:pt>
                <c:pt idx="3752">
                  <c:v>746.77</c:v>
                </c:pt>
                <c:pt idx="3753">
                  <c:v>299.35000000000002</c:v>
                </c:pt>
                <c:pt idx="3754">
                  <c:v>1029.72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2643.13</c:v>
                </c:pt>
                <c:pt idx="3759">
                  <c:v>469.99</c:v>
                </c:pt>
                <c:pt idx="3760">
                  <c:v>840.57</c:v>
                </c:pt>
                <c:pt idx="3761">
                  <c:v>3773.28</c:v>
                </c:pt>
                <c:pt idx="3762">
                  <c:v>1228.6099999999999</c:v>
                </c:pt>
                <c:pt idx="3763">
                  <c:v>1682.11</c:v>
                </c:pt>
                <c:pt idx="3764">
                  <c:v>1572.18</c:v>
                </c:pt>
                <c:pt idx="3765">
                  <c:v>0</c:v>
                </c:pt>
                <c:pt idx="3766">
                  <c:v>1495.56</c:v>
                </c:pt>
                <c:pt idx="3767">
                  <c:v>1208.6400000000001</c:v>
                </c:pt>
                <c:pt idx="3768">
                  <c:v>0</c:v>
                </c:pt>
                <c:pt idx="3769">
                  <c:v>3811.34</c:v>
                </c:pt>
                <c:pt idx="3770">
                  <c:v>0</c:v>
                </c:pt>
                <c:pt idx="3771">
                  <c:v>1465.13</c:v>
                </c:pt>
                <c:pt idx="3772">
                  <c:v>0</c:v>
                </c:pt>
                <c:pt idx="3773">
                  <c:v>2035.84</c:v>
                </c:pt>
                <c:pt idx="3774">
                  <c:v>540.14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1529.05</c:v>
                </c:pt>
                <c:pt idx="3780">
                  <c:v>0</c:v>
                </c:pt>
                <c:pt idx="3781">
                  <c:v>905.62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790.03</c:v>
                </c:pt>
                <c:pt idx="3786">
                  <c:v>1105.69</c:v>
                </c:pt>
                <c:pt idx="3787">
                  <c:v>1309.18</c:v>
                </c:pt>
                <c:pt idx="3788">
                  <c:v>0</c:v>
                </c:pt>
                <c:pt idx="3789">
                  <c:v>491.18</c:v>
                </c:pt>
                <c:pt idx="3790">
                  <c:v>405.93</c:v>
                </c:pt>
                <c:pt idx="3791">
                  <c:v>1476.21</c:v>
                </c:pt>
                <c:pt idx="3792">
                  <c:v>0</c:v>
                </c:pt>
                <c:pt idx="3793">
                  <c:v>281.94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429.09</c:v>
                </c:pt>
                <c:pt idx="3799">
                  <c:v>0</c:v>
                </c:pt>
                <c:pt idx="3800">
                  <c:v>1222.8599999999999</c:v>
                </c:pt>
                <c:pt idx="3801">
                  <c:v>0</c:v>
                </c:pt>
                <c:pt idx="3802">
                  <c:v>1028.3900000000001</c:v>
                </c:pt>
                <c:pt idx="3803">
                  <c:v>522.41999999999996</c:v>
                </c:pt>
                <c:pt idx="3804">
                  <c:v>653.66999999999996</c:v>
                </c:pt>
                <c:pt idx="3805">
                  <c:v>409.67</c:v>
                </c:pt>
                <c:pt idx="3806">
                  <c:v>538.01</c:v>
                </c:pt>
                <c:pt idx="3807">
                  <c:v>430.36</c:v>
                </c:pt>
                <c:pt idx="3808">
                  <c:v>0</c:v>
                </c:pt>
                <c:pt idx="3809">
                  <c:v>1774.3</c:v>
                </c:pt>
                <c:pt idx="3810">
                  <c:v>2048.5</c:v>
                </c:pt>
                <c:pt idx="3811">
                  <c:v>0</c:v>
                </c:pt>
                <c:pt idx="3812">
                  <c:v>663.13</c:v>
                </c:pt>
                <c:pt idx="3813">
                  <c:v>2285.63</c:v>
                </c:pt>
                <c:pt idx="3814">
                  <c:v>689.17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510.65</c:v>
                </c:pt>
                <c:pt idx="3821">
                  <c:v>0</c:v>
                </c:pt>
                <c:pt idx="3822">
                  <c:v>2716.77</c:v>
                </c:pt>
                <c:pt idx="3823">
                  <c:v>0</c:v>
                </c:pt>
                <c:pt idx="3824">
                  <c:v>4233.6899999999996</c:v>
                </c:pt>
                <c:pt idx="3825">
                  <c:v>0</c:v>
                </c:pt>
                <c:pt idx="3826">
                  <c:v>143.6</c:v>
                </c:pt>
                <c:pt idx="3827">
                  <c:v>0</c:v>
                </c:pt>
                <c:pt idx="3828">
                  <c:v>0</c:v>
                </c:pt>
                <c:pt idx="3829">
                  <c:v>3638.72</c:v>
                </c:pt>
                <c:pt idx="3830">
                  <c:v>0</c:v>
                </c:pt>
                <c:pt idx="3831">
                  <c:v>0</c:v>
                </c:pt>
                <c:pt idx="3832">
                  <c:v>811.39</c:v>
                </c:pt>
                <c:pt idx="3833">
                  <c:v>1518.96</c:v>
                </c:pt>
                <c:pt idx="3834">
                  <c:v>359.56</c:v>
                </c:pt>
                <c:pt idx="3835">
                  <c:v>1327.69</c:v>
                </c:pt>
                <c:pt idx="3836">
                  <c:v>1168.83</c:v>
                </c:pt>
                <c:pt idx="3837">
                  <c:v>0</c:v>
                </c:pt>
                <c:pt idx="3838">
                  <c:v>531.16</c:v>
                </c:pt>
                <c:pt idx="3839">
                  <c:v>562.09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203.42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1276.47</c:v>
                </c:pt>
                <c:pt idx="3850">
                  <c:v>0</c:v>
                </c:pt>
                <c:pt idx="3851">
                  <c:v>0</c:v>
                </c:pt>
                <c:pt idx="3852">
                  <c:v>1692.08</c:v>
                </c:pt>
                <c:pt idx="3853">
                  <c:v>882.92</c:v>
                </c:pt>
                <c:pt idx="3854">
                  <c:v>0</c:v>
                </c:pt>
                <c:pt idx="3855">
                  <c:v>0</c:v>
                </c:pt>
                <c:pt idx="3856">
                  <c:v>776.34</c:v>
                </c:pt>
                <c:pt idx="3857">
                  <c:v>0</c:v>
                </c:pt>
                <c:pt idx="3858">
                  <c:v>0</c:v>
                </c:pt>
                <c:pt idx="3859">
                  <c:v>769.7</c:v>
                </c:pt>
                <c:pt idx="3860">
                  <c:v>0</c:v>
                </c:pt>
                <c:pt idx="3861">
                  <c:v>0</c:v>
                </c:pt>
                <c:pt idx="3862">
                  <c:v>540.34</c:v>
                </c:pt>
                <c:pt idx="3863">
                  <c:v>0</c:v>
                </c:pt>
                <c:pt idx="3864">
                  <c:v>0</c:v>
                </c:pt>
                <c:pt idx="3865">
                  <c:v>838.97</c:v>
                </c:pt>
                <c:pt idx="3866">
                  <c:v>0</c:v>
                </c:pt>
                <c:pt idx="3867">
                  <c:v>1003.82</c:v>
                </c:pt>
                <c:pt idx="3868">
                  <c:v>822.26</c:v>
                </c:pt>
                <c:pt idx="3869">
                  <c:v>331.3</c:v>
                </c:pt>
                <c:pt idx="3870">
                  <c:v>0</c:v>
                </c:pt>
                <c:pt idx="3871">
                  <c:v>1029.0999999999999</c:v>
                </c:pt>
                <c:pt idx="3872">
                  <c:v>0</c:v>
                </c:pt>
                <c:pt idx="3873">
                  <c:v>1657.22</c:v>
                </c:pt>
                <c:pt idx="3874">
                  <c:v>0</c:v>
                </c:pt>
                <c:pt idx="3875">
                  <c:v>0</c:v>
                </c:pt>
                <c:pt idx="3876">
                  <c:v>676.74</c:v>
                </c:pt>
                <c:pt idx="3877">
                  <c:v>0</c:v>
                </c:pt>
                <c:pt idx="3878">
                  <c:v>1940.3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379.51</c:v>
                </c:pt>
                <c:pt idx="3886">
                  <c:v>0</c:v>
                </c:pt>
                <c:pt idx="3887">
                  <c:v>2338.3000000000002</c:v>
                </c:pt>
                <c:pt idx="3888">
                  <c:v>1281.47</c:v>
                </c:pt>
                <c:pt idx="3889">
                  <c:v>395.04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1141.95</c:v>
                </c:pt>
                <c:pt idx="3897">
                  <c:v>719.7</c:v>
                </c:pt>
                <c:pt idx="3898">
                  <c:v>0</c:v>
                </c:pt>
                <c:pt idx="3899">
                  <c:v>389.04</c:v>
                </c:pt>
                <c:pt idx="3900">
                  <c:v>1591.11</c:v>
                </c:pt>
                <c:pt idx="3901">
                  <c:v>0</c:v>
                </c:pt>
                <c:pt idx="3902">
                  <c:v>469.79</c:v>
                </c:pt>
                <c:pt idx="3903">
                  <c:v>0</c:v>
                </c:pt>
                <c:pt idx="3904">
                  <c:v>876.18</c:v>
                </c:pt>
                <c:pt idx="3905">
                  <c:v>0</c:v>
                </c:pt>
                <c:pt idx="3906">
                  <c:v>0</c:v>
                </c:pt>
                <c:pt idx="3907">
                  <c:v>1488.74</c:v>
                </c:pt>
                <c:pt idx="3908">
                  <c:v>0</c:v>
                </c:pt>
                <c:pt idx="3909">
                  <c:v>538.71</c:v>
                </c:pt>
                <c:pt idx="3910">
                  <c:v>2071.36</c:v>
                </c:pt>
                <c:pt idx="3911">
                  <c:v>0</c:v>
                </c:pt>
                <c:pt idx="3912">
                  <c:v>0</c:v>
                </c:pt>
                <c:pt idx="3913">
                  <c:v>3010.82</c:v>
                </c:pt>
                <c:pt idx="3914">
                  <c:v>0</c:v>
                </c:pt>
                <c:pt idx="3915">
                  <c:v>883.05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548</c:v>
                </c:pt>
                <c:pt idx="3920">
                  <c:v>1404.41</c:v>
                </c:pt>
                <c:pt idx="3921">
                  <c:v>1525.91</c:v>
                </c:pt>
                <c:pt idx="3922">
                  <c:v>0</c:v>
                </c:pt>
                <c:pt idx="3923">
                  <c:v>848.37</c:v>
                </c:pt>
                <c:pt idx="3924">
                  <c:v>1130.6500000000001</c:v>
                </c:pt>
                <c:pt idx="3925">
                  <c:v>522.27</c:v>
                </c:pt>
                <c:pt idx="3926">
                  <c:v>1211.93</c:v>
                </c:pt>
                <c:pt idx="3927">
                  <c:v>489.8</c:v>
                </c:pt>
                <c:pt idx="3928">
                  <c:v>862.8</c:v>
                </c:pt>
                <c:pt idx="3929">
                  <c:v>0</c:v>
                </c:pt>
                <c:pt idx="3930">
                  <c:v>626.55999999999995</c:v>
                </c:pt>
                <c:pt idx="3931">
                  <c:v>969.24</c:v>
                </c:pt>
                <c:pt idx="3932">
                  <c:v>503.64</c:v>
                </c:pt>
                <c:pt idx="3933">
                  <c:v>374.74</c:v>
                </c:pt>
                <c:pt idx="3934">
                  <c:v>0</c:v>
                </c:pt>
                <c:pt idx="3935">
                  <c:v>0</c:v>
                </c:pt>
                <c:pt idx="3936">
                  <c:v>1093.58</c:v>
                </c:pt>
                <c:pt idx="3937">
                  <c:v>0</c:v>
                </c:pt>
                <c:pt idx="3938">
                  <c:v>0</c:v>
                </c:pt>
                <c:pt idx="3939">
                  <c:v>1210.1600000000001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2157.64</c:v>
                </c:pt>
                <c:pt idx="3944">
                  <c:v>0</c:v>
                </c:pt>
                <c:pt idx="3945">
                  <c:v>1510.24</c:v>
                </c:pt>
                <c:pt idx="3946">
                  <c:v>278.36</c:v>
                </c:pt>
                <c:pt idx="3947">
                  <c:v>0</c:v>
                </c:pt>
                <c:pt idx="3948">
                  <c:v>0</c:v>
                </c:pt>
                <c:pt idx="3949">
                  <c:v>944.82</c:v>
                </c:pt>
                <c:pt idx="3950">
                  <c:v>0</c:v>
                </c:pt>
                <c:pt idx="3951">
                  <c:v>1445.05</c:v>
                </c:pt>
                <c:pt idx="3952">
                  <c:v>1091.68</c:v>
                </c:pt>
                <c:pt idx="3953">
                  <c:v>1635.35</c:v>
                </c:pt>
                <c:pt idx="3954">
                  <c:v>691.13</c:v>
                </c:pt>
                <c:pt idx="3955">
                  <c:v>0</c:v>
                </c:pt>
                <c:pt idx="3956">
                  <c:v>939.28</c:v>
                </c:pt>
                <c:pt idx="3957">
                  <c:v>0</c:v>
                </c:pt>
                <c:pt idx="3958">
                  <c:v>0</c:v>
                </c:pt>
                <c:pt idx="3959">
                  <c:v>1460.73</c:v>
                </c:pt>
                <c:pt idx="3960">
                  <c:v>1499.81</c:v>
                </c:pt>
                <c:pt idx="3961">
                  <c:v>0</c:v>
                </c:pt>
                <c:pt idx="3962">
                  <c:v>330.42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1061.56</c:v>
                </c:pt>
                <c:pt idx="3967">
                  <c:v>0</c:v>
                </c:pt>
                <c:pt idx="3968">
                  <c:v>0</c:v>
                </c:pt>
                <c:pt idx="3969">
                  <c:v>762.54</c:v>
                </c:pt>
                <c:pt idx="3970">
                  <c:v>0</c:v>
                </c:pt>
                <c:pt idx="3971">
                  <c:v>600.49</c:v>
                </c:pt>
                <c:pt idx="3972">
                  <c:v>313.51</c:v>
                </c:pt>
                <c:pt idx="3973">
                  <c:v>0</c:v>
                </c:pt>
                <c:pt idx="3974">
                  <c:v>1702.96</c:v>
                </c:pt>
                <c:pt idx="3975">
                  <c:v>565.97</c:v>
                </c:pt>
                <c:pt idx="3976">
                  <c:v>822.11</c:v>
                </c:pt>
                <c:pt idx="3977">
                  <c:v>1336.39</c:v>
                </c:pt>
                <c:pt idx="3978">
                  <c:v>5600.95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2457.14</c:v>
                </c:pt>
                <c:pt idx="3983">
                  <c:v>1912.07</c:v>
                </c:pt>
                <c:pt idx="3984">
                  <c:v>391.55</c:v>
                </c:pt>
                <c:pt idx="3985">
                  <c:v>1326.58</c:v>
                </c:pt>
                <c:pt idx="3986">
                  <c:v>0</c:v>
                </c:pt>
                <c:pt idx="3987">
                  <c:v>603.69000000000005</c:v>
                </c:pt>
                <c:pt idx="3988">
                  <c:v>0</c:v>
                </c:pt>
                <c:pt idx="3989">
                  <c:v>2189.14</c:v>
                </c:pt>
                <c:pt idx="3990">
                  <c:v>1299.8</c:v>
                </c:pt>
                <c:pt idx="3991">
                  <c:v>1050.45</c:v>
                </c:pt>
                <c:pt idx="3992">
                  <c:v>792.3</c:v>
                </c:pt>
                <c:pt idx="3993">
                  <c:v>0</c:v>
                </c:pt>
                <c:pt idx="3994">
                  <c:v>248.82</c:v>
                </c:pt>
                <c:pt idx="3995">
                  <c:v>3262.95</c:v>
                </c:pt>
                <c:pt idx="3996">
                  <c:v>1840.24</c:v>
                </c:pt>
                <c:pt idx="3997">
                  <c:v>1085.1099999999999</c:v>
                </c:pt>
                <c:pt idx="3998">
                  <c:v>0</c:v>
                </c:pt>
                <c:pt idx="3999">
                  <c:v>2115.0100000000002</c:v>
                </c:pt>
                <c:pt idx="4000">
                  <c:v>0</c:v>
                </c:pt>
                <c:pt idx="4001">
                  <c:v>876.18</c:v>
                </c:pt>
                <c:pt idx="4002">
                  <c:v>552.96</c:v>
                </c:pt>
                <c:pt idx="4003">
                  <c:v>0</c:v>
                </c:pt>
                <c:pt idx="4004">
                  <c:v>794.56</c:v>
                </c:pt>
                <c:pt idx="4005">
                  <c:v>638.23</c:v>
                </c:pt>
                <c:pt idx="4006">
                  <c:v>2509.62</c:v>
                </c:pt>
                <c:pt idx="4007">
                  <c:v>0</c:v>
                </c:pt>
                <c:pt idx="4008">
                  <c:v>630.5</c:v>
                </c:pt>
                <c:pt idx="4009">
                  <c:v>686.28</c:v>
                </c:pt>
                <c:pt idx="4010">
                  <c:v>0</c:v>
                </c:pt>
                <c:pt idx="4011">
                  <c:v>471.86</c:v>
                </c:pt>
                <c:pt idx="4012">
                  <c:v>0</c:v>
                </c:pt>
                <c:pt idx="4013">
                  <c:v>383.17</c:v>
                </c:pt>
                <c:pt idx="4014">
                  <c:v>1117.1300000000001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2074.41</c:v>
                </c:pt>
                <c:pt idx="4019">
                  <c:v>591.29</c:v>
                </c:pt>
                <c:pt idx="4020">
                  <c:v>1110.6199999999999</c:v>
                </c:pt>
                <c:pt idx="4021">
                  <c:v>384.61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667.36</c:v>
                </c:pt>
                <c:pt idx="4026">
                  <c:v>1829.81</c:v>
                </c:pt>
                <c:pt idx="4027">
                  <c:v>0</c:v>
                </c:pt>
                <c:pt idx="4028">
                  <c:v>1071.8</c:v>
                </c:pt>
                <c:pt idx="4029">
                  <c:v>1236.23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551.53</c:v>
                </c:pt>
                <c:pt idx="4034">
                  <c:v>968.26</c:v>
                </c:pt>
                <c:pt idx="4035">
                  <c:v>1600.7</c:v>
                </c:pt>
                <c:pt idx="4036">
                  <c:v>0</c:v>
                </c:pt>
                <c:pt idx="4037">
                  <c:v>0</c:v>
                </c:pt>
                <c:pt idx="4038">
                  <c:v>2089.87</c:v>
                </c:pt>
                <c:pt idx="4039">
                  <c:v>1522.41</c:v>
                </c:pt>
                <c:pt idx="4040">
                  <c:v>378.3</c:v>
                </c:pt>
                <c:pt idx="4041">
                  <c:v>906.02</c:v>
                </c:pt>
                <c:pt idx="4042">
                  <c:v>502.91</c:v>
                </c:pt>
                <c:pt idx="4043">
                  <c:v>773.54</c:v>
                </c:pt>
                <c:pt idx="4044">
                  <c:v>0</c:v>
                </c:pt>
                <c:pt idx="4045">
                  <c:v>1658.36</c:v>
                </c:pt>
                <c:pt idx="4046">
                  <c:v>4162.75</c:v>
                </c:pt>
                <c:pt idx="4047">
                  <c:v>1225.8699999999999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740.24</c:v>
                </c:pt>
                <c:pt idx="4052">
                  <c:v>757.41</c:v>
                </c:pt>
                <c:pt idx="4053">
                  <c:v>0</c:v>
                </c:pt>
                <c:pt idx="4054">
                  <c:v>0</c:v>
                </c:pt>
                <c:pt idx="4055">
                  <c:v>1115.8800000000001</c:v>
                </c:pt>
                <c:pt idx="4056">
                  <c:v>0</c:v>
                </c:pt>
                <c:pt idx="4057">
                  <c:v>1764.31</c:v>
                </c:pt>
                <c:pt idx="4058">
                  <c:v>0</c:v>
                </c:pt>
                <c:pt idx="4059">
                  <c:v>0</c:v>
                </c:pt>
                <c:pt idx="4060">
                  <c:v>511.39</c:v>
                </c:pt>
                <c:pt idx="4061">
                  <c:v>0</c:v>
                </c:pt>
                <c:pt idx="4062">
                  <c:v>271.27</c:v>
                </c:pt>
                <c:pt idx="4063">
                  <c:v>2304.8200000000002</c:v>
                </c:pt>
                <c:pt idx="4064">
                  <c:v>443.62</c:v>
                </c:pt>
                <c:pt idx="4065">
                  <c:v>0</c:v>
                </c:pt>
                <c:pt idx="4066">
                  <c:v>0</c:v>
                </c:pt>
                <c:pt idx="4067">
                  <c:v>585.20000000000005</c:v>
                </c:pt>
                <c:pt idx="4068">
                  <c:v>1544.08</c:v>
                </c:pt>
                <c:pt idx="4069">
                  <c:v>0</c:v>
                </c:pt>
                <c:pt idx="4070">
                  <c:v>856.68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3524.59</c:v>
                </c:pt>
                <c:pt idx="4075">
                  <c:v>0</c:v>
                </c:pt>
                <c:pt idx="4076">
                  <c:v>887.16</c:v>
                </c:pt>
                <c:pt idx="4077">
                  <c:v>685.07</c:v>
                </c:pt>
                <c:pt idx="4078">
                  <c:v>206.25</c:v>
                </c:pt>
                <c:pt idx="4079">
                  <c:v>0</c:v>
                </c:pt>
                <c:pt idx="4080">
                  <c:v>314.58999999999997</c:v>
                </c:pt>
                <c:pt idx="4081">
                  <c:v>384.38</c:v>
                </c:pt>
                <c:pt idx="4082">
                  <c:v>0</c:v>
                </c:pt>
                <c:pt idx="4083">
                  <c:v>1172.3399999999999</c:v>
                </c:pt>
                <c:pt idx="4084">
                  <c:v>1634.64</c:v>
                </c:pt>
                <c:pt idx="4085">
                  <c:v>0</c:v>
                </c:pt>
                <c:pt idx="4086">
                  <c:v>345.32</c:v>
                </c:pt>
                <c:pt idx="4087">
                  <c:v>0</c:v>
                </c:pt>
                <c:pt idx="4088">
                  <c:v>0</c:v>
                </c:pt>
                <c:pt idx="4089">
                  <c:v>453.08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2544.69</c:v>
                </c:pt>
                <c:pt idx="4094">
                  <c:v>0</c:v>
                </c:pt>
                <c:pt idx="4095">
                  <c:v>561.19000000000005</c:v>
                </c:pt>
                <c:pt idx="4096">
                  <c:v>1751.26</c:v>
                </c:pt>
                <c:pt idx="4097">
                  <c:v>0</c:v>
                </c:pt>
                <c:pt idx="4098">
                  <c:v>0</c:v>
                </c:pt>
                <c:pt idx="4099">
                  <c:v>401.35</c:v>
                </c:pt>
                <c:pt idx="4100">
                  <c:v>415.91</c:v>
                </c:pt>
                <c:pt idx="4101">
                  <c:v>0</c:v>
                </c:pt>
                <c:pt idx="4102">
                  <c:v>1229.54</c:v>
                </c:pt>
                <c:pt idx="4103">
                  <c:v>0</c:v>
                </c:pt>
                <c:pt idx="4104">
                  <c:v>1938.19</c:v>
                </c:pt>
                <c:pt idx="4105">
                  <c:v>0</c:v>
                </c:pt>
                <c:pt idx="4106">
                  <c:v>1538.86</c:v>
                </c:pt>
                <c:pt idx="4107">
                  <c:v>2131.6999999999998</c:v>
                </c:pt>
                <c:pt idx="4108">
                  <c:v>314.81</c:v>
                </c:pt>
                <c:pt idx="4109">
                  <c:v>1438.19</c:v>
                </c:pt>
                <c:pt idx="4110">
                  <c:v>0</c:v>
                </c:pt>
                <c:pt idx="4111">
                  <c:v>140.91999999999999</c:v>
                </c:pt>
                <c:pt idx="4112">
                  <c:v>625.37</c:v>
                </c:pt>
                <c:pt idx="4113">
                  <c:v>405.61</c:v>
                </c:pt>
                <c:pt idx="4114">
                  <c:v>1935.12</c:v>
                </c:pt>
                <c:pt idx="4115">
                  <c:v>0</c:v>
                </c:pt>
                <c:pt idx="4116">
                  <c:v>1198.31</c:v>
                </c:pt>
                <c:pt idx="4117">
                  <c:v>0</c:v>
                </c:pt>
                <c:pt idx="4118">
                  <c:v>0</c:v>
                </c:pt>
                <c:pt idx="4119">
                  <c:v>1255.77</c:v>
                </c:pt>
                <c:pt idx="4120">
                  <c:v>0</c:v>
                </c:pt>
                <c:pt idx="4121">
                  <c:v>970.66</c:v>
                </c:pt>
                <c:pt idx="4122">
                  <c:v>895.24</c:v>
                </c:pt>
                <c:pt idx="4123">
                  <c:v>110.26</c:v>
                </c:pt>
                <c:pt idx="4124">
                  <c:v>969.77</c:v>
                </c:pt>
                <c:pt idx="4125">
                  <c:v>340.62</c:v>
                </c:pt>
                <c:pt idx="4126">
                  <c:v>0</c:v>
                </c:pt>
                <c:pt idx="4127">
                  <c:v>0</c:v>
                </c:pt>
                <c:pt idx="4128">
                  <c:v>2453.89</c:v>
                </c:pt>
                <c:pt idx="4129">
                  <c:v>1667.67</c:v>
                </c:pt>
                <c:pt idx="4130">
                  <c:v>0</c:v>
                </c:pt>
                <c:pt idx="4131">
                  <c:v>0</c:v>
                </c:pt>
                <c:pt idx="4132">
                  <c:v>1396.62</c:v>
                </c:pt>
                <c:pt idx="4133">
                  <c:v>277.55</c:v>
                </c:pt>
                <c:pt idx="4134">
                  <c:v>1902.3</c:v>
                </c:pt>
                <c:pt idx="4135">
                  <c:v>0</c:v>
                </c:pt>
                <c:pt idx="4136">
                  <c:v>0</c:v>
                </c:pt>
                <c:pt idx="4137">
                  <c:v>682.34</c:v>
                </c:pt>
                <c:pt idx="4138">
                  <c:v>0</c:v>
                </c:pt>
                <c:pt idx="4139">
                  <c:v>0</c:v>
                </c:pt>
                <c:pt idx="4140">
                  <c:v>2279.04</c:v>
                </c:pt>
                <c:pt idx="4141">
                  <c:v>0</c:v>
                </c:pt>
                <c:pt idx="4142">
                  <c:v>143.44</c:v>
                </c:pt>
                <c:pt idx="4143">
                  <c:v>136.66999999999999</c:v>
                </c:pt>
                <c:pt idx="4144">
                  <c:v>289.06</c:v>
                </c:pt>
                <c:pt idx="4145">
                  <c:v>768.79</c:v>
                </c:pt>
                <c:pt idx="4146">
                  <c:v>0</c:v>
                </c:pt>
                <c:pt idx="4147">
                  <c:v>0</c:v>
                </c:pt>
                <c:pt idx="4148">
                  <c:v>1085.99</c:v>
                </c:pt>
                <c:pt idx="4149">
                  <c:v>1360.16</c:v>
                </c:pt>
                <c:pt idx="4150">
                  <c:v>0</c:v>
                </c:pt>
                <c:pt idx="4151">
                  <c:v>423.59</c:v>
                </c:pt>
                <c:pt idx="4152">
                  <c:v>2149.6</c:v>
                </c:pt>
                <c:pt idx="4153">
                  <c:v>1610.32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347.06</c:v>
                </c:pt>
                <c:pt idx="4158">
                  <c:v>0</c:v>
                </c:pt>
                <c:pt idx="4159">
                  <c:v>0</c:v>
                </c:pt>
                <c:pt idx="4160">
                  <c:v>648.75</c:v>
                </c:pt>
                <c:pt idx="4161">
                  <c:v>832.64</c:v>
                </c:pt>
                <c:pt idx="4162">
                  <c:v>324.51</c:v>
                </c:pt>
                <c:pt idx="4163">
                  <c:v>397.22</c:v>
                </c:pt>
                <c:pt idx="4164">
                  <c:v>0</c:v>
                </c:pt>
                <c:pt idx="4165">
                  <c:v>2029.15</c:v>
                </c:pt>
                <c:pt idx="4166">
                  <c:v>0</c:v>
                </c:pt>
                <c:pt idx="4167">
                  <c:v>0</c:v>
                </c:pt>
                <c:pt idx="4168">
                  <c:v>320.43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1025.2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2337.63</c:v>
                </c:pt>
                <c:pt idx="4178">
                  <c:v>604.62</c:v>
                </c:pt>
                <c:pt idx="4179">
                  <c:v>1749.06</c:v>
                </c:pt>
                <c:pt idx="4180">
                  <c:v>0</c:v>
                </c:pt>
                <c:pt idx="4181">
                  <c:v>3154</c:v>
                </c:pt>
                <c:pt idx="4182">
                  <c:v>251.6</c:v>
                </c:pt>
                <c:pt idx="4183">
                  <c:v>0</c:v>
                </c:pt>
                <c:pt idx="4184">
                  <c:v>2010.91</c:v>
                </c:pt>
                <c:pt idx="4185">
                  <c:v>134.81</c:v>
                </c:pt>
                <c:pt idx="4186">
                  <c:v>0</c:v>
                </c:pt>
                <c:pt idx="4187">
                  <c:v>553.92999999999995</c:v>
                </c:pt>
                <c:pt idx="4188">
                  <c:v>2509.73</c:v>
                </c:pt>
                <c:pt idx="4189">
                  <c:v>0</c:v>
                </c:pt>
                <c:pt idx="4190">
                  <c:v>0</c:v>
                </c:pt>
                <c:pt idx="4191">
                  <c:v>130.49</c:v>
                </c:pt>
                <c:pt idx="4192">
                  <c:v>492.37</c:v>
                </c:pt>
                <c:pt idx="4193">
                  <c:v>558.44000000000005</c:v>
                </c:pt>
                <c:pt idx="4194">
                  <c:v>858.58</c:v>
                </c:pt>
                <c:pt idx="4195">
                  <c:v>3983.25</c:v>
                </c:pt>
                <c:pt idx="4196">
                  <c:v>2316.58</c:v>
                </c:pt>
                <c:pt idx="4197">
                  <c:v>1002.95</c:v>
                </c:pt>
                <c:pt idx="4198">
                  <c:v>2233.19</c:v>
                </c:pt>
                <c:pt idx="4199">
                  <c:v>1242.3499999999999</c:v>
                </c:pt>
                <c:pt idx="4200">
                  <c:v>2705.3</c:v>
                </c:pt>
                <c:pt idx="4201">
                  <c:v>0</c:v>
                </c:pt>
                <c:pt idx="4202">
                  <c:v>752.86</c:v>
                </c:pt>
                <c:pt idx="4203">
                  <c:v>909.83</c:v>
                </c:pt>
                <c:pt idx="4204">
                  <c:v>560.74</c:v>
                </c:pt>
                <c:pt idx="4205">
                  <c:v>0</c:v>
                </c:pt>
                <c:pt idx="4206">
                  <c:v>838.75</c:v>
                </c:pt>
                <c:pt idx="4207">
                  <c:v>2824.17</c:v>
                </c:pt>
                <c:pt idx="4208">
                  <c:v>372.27</c:v>
                </c:pt>
                <c:pt idx="4209">
                  <c:v>164.87</c:v>
                </c:pt>
                <c:pt idx="4210">
                  <c:v>0</c:v>
                </c:pt>
                <c:pt idx="4211">
                  <c:v>2100.73</c:v>
                </c:pt>
                <c:pt idx="4212">
                  <c:v>1364.77</c:v>
                </c:pt>
                <c:pt idx="4213">
                  <c:v>935.81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1171.54</c:v>
                </c:pt>
                <c:pt idx="4219">
                  <c:v>1225.8900000000001</c:v>
                </c:pt>
                <c:pt idx="4220">
                  <c:v>288.95999999999998</c:v>
                </c:pt>
                <c:pt idx="4221">
                  <c:v>0</c:v>
                </c:pt>
                <c:pt idx="4222">
                  <c:v>0</c:v>
                </c:pt>
                <c:pt idx="4223">
                  <c:v>128.94</c:v>
                </c:pt>
                <c:pt idx="4224">
                  <c:v>441.87</c:v>
                </c:pt>
                <c:pt idx="4225">
                  <c:v>1151.1099999999999</c:v>
                </c:pt>
                <c:pt idx="4226">
                  <c:v>0</c:v>
                </c:pt>
                <c:pt idx="4227">
                  <c:v>1136.3</c:v>
                </c:pt>
                <c:pt idx="4228">
                  <c:v>0</c:v>
                </c:pt>
                <c:pt idx="4229">
                  <c:v>838.19</c:v>
                </c:pt>
                <c:pt idx="4230">
                  <c:v>0</c:v>
                </c:pt>
                <c:pt idx="4231">
                  <c:v>2074.77</c:v>
                </c:pt>
                <c:pt idx="4232">
                  <c:v>1268.96</c:v>
                </c:pt>
                <c:pt idx="4233">
                  <c:v>469.58</c:v>
                </c:pt>
                <c:pt idx="4234">
                  <c:v>296.76</c:v>
                </c:pt>
                <c:pt idx="4235">
                  <c:v>0</c:v>
                </c:pt>
                <c:pt idx="4236">
                  <c:v>1363.85</c:v>
                </c:pt>
                <c:pt idx="4237">
                  <c:v>1999.62</c:v>
                </c:pt>
                <c:pt idx="4238">
                  <c:v>729.49</c:v>
                </c:pt>
                <c:pt idx="4239">
                  <c:v>2360.52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323.83</c:v>
                </c:pt>
                <c:pt idx="4244">
                  <c:v>877.74</c:v>
                </c:pt>
                <c:pt idx="4245">
                  <c:v>855.9</c:v>
                </c:pt>
                <c:pt idx="4246">
                  <c:v>0</c:v>
                </c:pt>
                <c:pt idx="4247">
                  <c:v>0</c:v>
                </c:pt>
                <c:pt idx="4248">
                  <c:v>1352.27</c:v>
                </c:pt>
                <c:pt idx="4249">
                  <c:v>0</c:v>
                </c:pt>
                <c:pt idx="4250">
                  <c:v>0</c:v>
                </c:pt>
                <c:pt idx="4251">
                  <c:v>638.47</c:v>
                </c:pt>
                <c:pt idx="4252">
                  <c:v>2442.34</c:v>
                </c:pt>
                <c:pt idx="4253">
                  <c:v>0</c:v>
                </c:pt>
                <c:pt idx="4254">
                  <c:v>275.87</c:v>
                </c:pt>
                <c:pt idx="4255">
                  <c:v>0</c:v>
                </c:pt>
                <c:pt idx="4256">
                  <c:v>0</c:v>
                </c:pt>
                <c:pt idx="4257">
                  <c:v>535.02</c:v>
                </c:pt>
                <c:pt idx="4258">
                  <c:v>538.61</c:v>
                </c:pt>
                <c:pt idx="4259">
                  <c:v>0</c:v>
                </c:pt>
                <c:pt idx="4260">
                  <c:v>436.39</c:v>
                </c:pt>
                <c:pt idx="4261">
                  <c:v>3082.08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516.86</c:v>
                </c:pt>
                <c:pt idx="4266">
                  <c:v>2656.7</c:v>
                </c:pt>
                <c:pt idx="4267">
                  <c:v>1414.6</c:v>
                </c:pt>
                <c:pt idx="4268">
                  <c:v>2428.09</c:v>
                </c:pt>
                <c:pt idx="4269">
                  <c:v>0</c:v>
                </c:pt>
                <c:pt idx="4270">
                  <c:v>0</c:v>
                </c:pt>
                <c:pt idx="4271">
                  <c:v>4648.2700000000004</c:v>
                </c:pt>
                <c:pt idx="4272">
                  <c:v>0</c:v>
                </c:pt>
                <c:pt idx="4273">
                  <c:v>0</c:v>
                </c:pt>
                <c:pt idx="4274">
                  <c:v>107.98</c:v>
                </c:pt>
                <c:pt idx="4275">
                  <c:v>469.92</c:v>
                </c:pt>
                <c:pt idx="4276">
                  <c:v>1502.97</c:v>
                </c:pt>
                <c:pt idx="4277">
                  <c:v>1476.14</c:v>
                </c:pt>
                <c:pt idx="4278">
                  <c:v>0</c:v>
                </c:pt>
                <c:pt idx="4279">
                  <c:v>0</c:v>
                </c:pt>
                <c:pt idx="4280">
                  <c:v>269.86</c:v>
                </c:pt>
                <c:pt idx="4281">
                  <c:v>1858.55</c:v>
                </c:pt>
                <c:pt idx="4282">
                  <c:v>410.6</c:v>
                </c:pt>
                <c:pt idx="4283">
                  <c:v>0</c:v>
                </c:pt>
                <c:pt idx="4284">
                  <c:v>0</c:v>
                </c:pt>
                <c:pt idx="4285">
                  <c:v>675.05</c:v>
                </c:pt>
                <c:pt idx="4286">
                  <c:v>1942.37</c:v>
                </c:pt>
                <c:pt idx="4287">
                  <c:v>569.70000000000005</c:v>
                </c:pt>
                <c:pt idx="4288">
                  <c:v>577.45000000000005</c:v>
                </c:pt>
                <c:pt idx="4289">
                  <c:v>0</c:v>
                </c:pt>
                <c:pt idx="4290">
                  <c:v>0</c:v>
                </c:pt>
                <c:pt idx="4291">
                  <c:v>278.62</c:v>
                </c:pt>
                <c:pt idx="4292">
                  <c:v>0</c:v>
                </c:pt>
                <c:pt idx="4293">
                  <c:v>251.39</c:v>
                </c:pt>
                <c:pt idx="4294">
                  <c:v>0</c:v>
                </c:pt>
                <c:pt idx="4295">
                  <c:v>1160.53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2175.33</c:v>
                </c:pt>
                <c:pt idx="4300">
                  <c:v>0</c:v>
                </c:pt>
                <c:pt idx="4301">
                  <c:v>0</c:v>
                </c:pt>
                <c:pt idx="4302">
                  <c:v>1151.1199999999999</c:v>
                </c:pt>
                <c:pt idx="4303">
                  <c:v>452.36</c:v>
                </c:pt>
                <c:pt idx="4304">
                  <c:v>2820.16</c:v>
                </c:pt>
                <c:pt idx="4305">
                  <c:v>0</c:v>
                </c:pt>
                <c:pt idx="4306">
                  <c:v>0</c:v>
                </c:pt>
                <c:pt idx="4307">
                  <c:v>579.59</c:v>
                </c:pt>
                <c:pt idx="4308">
                  <c:v>0</c:v>
                </c:pt>
                <c:pt idx="4309">
                  <c:v>0</c:v>
                </c:pt>
                <c:pt idx="4310">
                  <c:v>1305.55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140.87</c:v>
                </c:pt>
                <c:pt idx="4317">
                  <c:v>0</c:v>
                </c:pt>
                <c:pt idx="4318">
                  <c:v>1010.28</c:v>
                </c:pt>
                <c:pt idx="4319">
                  <c:v>606.39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931.82</c:v>
                </c:pt>
                <c:pt idx="4324">
                  <c:v>546.23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793.3</c:v>
                </c:pt>
                <c:pt idx="4329">
                  <c:v>468.55</c:v>
                </c:pt>
                <c:pt idx="4330">
                  <c:v>0</c:v>
                </c:pt>
                <c:pt idx="4331">
                  <c:v>518.96</c:v>
                </c:pt>
                <c:pt idx="4332">
                  <c:v>832.24</c:v>
                </c:pt>
                <c:pt idx="4333">
                  <c:v>0</c:v>
                </c:pt>
                <c:pt idx="4334">
                  <c:v>0</c:v>
                </c:pt>
                <c:pt idx="4335">
                  <c:v>118.13</c:v>
                </c:pt>
                <c:pt idx="4336">
                  <c:v>0</c:v>
                </c:pt>
                <c:pt idx="4337">
                  <c:v>666</c:v>
                </c:pt>
                <c:pt idx="4338">
                  <c:v>0</c:v>
                </c:pt>
                <c:pt idx="4339">
                  <c:v>0</c:v>
                </c:pt>
                <c:pt idx="4340">
                  <c:v>2421.66</c:v>
                </c:pt>
                <c:pt idx="4341">
                  <c:v>257.64</c:v>
                </c:pt>
                <c:pt idx="4342">
                  <c:v>1775.79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416.16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1951.53</c:v>
                </c:pt>
                <c:pt idx="4354">
                  <c:v>2007.04</c:v>
                </c:pt>
                <c:pt idx="4355">
                  <c:v>430.37</c:v>
                </c:pt>
                <c:pt idx="4356">
                  <c:v>0</c:v>
                </c:pt>
                <c:pt idx="4357">
                  <c:v>0</c:v>
                </c:pt>
                <c:pt idx="4358">
                  <c:v>2621.0700000000002</c:v>
                </c:pt>
                <c:pt idx="4359">
                  <c:v>668.57</c:v>
                </c:pt>
                <c:pt idx="4360">
                  <c:v>3100.91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782.17</c:v>
                </c:pt>
                <c:pt idx="4366">
                  <c:v>418.65</c:v>
                </c:pt>
                <c:pt idx="4367">
                  <c:v>0</c:v>
                </c:pt>
                <c:pt idx="4368">
                  <c:v>855.3</c:v>
                </c:pt>
                <c:pt idx="4369">
                  <c:v>0</c:v>
                </c:pt>
                <c:pt idx="4370">
                  <c:v>615.19000000000005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1216.8599999999999</c:v>
                </c:pt>
                <c:pt idx="4375">
                  <c:v>0</c:v>
                </c:pt>
                <c:pt idx="4376">
                  <c:v>978.22</c:v>
                </c:pt>
                <c:pt idx="4377">
                  <c:v>499.72</c:v>
                </c:pt>
                <c:pt idx="4378">
                  <c:v>479.33</c:v>
                </c:pt>
                <c:pt idx="4379">
                  <c:v>3782.3</c:v>
                </c:pt>
                <c:pt idx="4380">
                  <c:v>0</c:v>
                </c:pt>
                <c:pt idx="4381">
                  <c:v>396.33</c:v>
                </c:pt>
                <c:pt idx="4382">
                  <c:v>431.05</c:v>
                </c:pt>
                <c:pt idx="4383">
                  <c:v>1084.57</c:v>
                </c:pt>
                <c:pt idx="4384">
                  <c:v>523.99</c:v>
                </c:pt>
                <c:pt idx="4385">
                  <c:v>980.28</c:v>
                </c:pt>
                <c:pt idx="4386">
                  <c:v>1018.48</c:v>
                </c:pt>
                <c:pt idx="4387">
                  <c:v>708.08</c:v>
                </c:pt>
                <c:pt idx="4388">
                  <c:v>1374.93</c:v>
                </c:pt>
                <c:pt idx="4389">
                  <c:v>880.91</c:v>
                </c:pt>
                <c:pt idx="4390">
                  <c:v>3500.88</c:v>
                </c:pt>
                <c:pt idx="4391">
                  <c:v>292.38</c:v>
                </c:pt>
                <c:pt idx="4392">
                  <c:v>1223.98</c:v>
                </c:pt>
                <c:pt idx="4393">
                  <c:v>599.20000000000005</c:v>
                </c:pt>
                <c:pt idx="4394">
                  <c:v>786.82</c:v>
                </c:pt>
                <c:pt idx="4395">
                  <c:v>0</c:v>
                </c:pt>
                <c:pt idx="4396">
                  <c:v>335.75</c:v>
                </c:pt>
                <c:pt idx="4397">
                  <c:v>2002.79</c:v>
                </c:pt>
                <c:pt idx="4398">
                  <c:v>0</c:v>
                </c:pt>
                <c:pt idx="4399">
                  <c:v>415.73</c:v>
                </c:pt>
                <c:pt idx="4400">
                  <c:v>0</c:v>
                </c:pt>
                <c:pt idx="4401">
                  <c:v>0</c:v>
                </c:pt>
                <c:pt idx="4402">
                  <c:v>316.19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3136.27</c:v>
                </c:pt>
                <c:pt idx="4410">
                  <c:v>2206.31</c:v>
                </c:pt>
                <c:pt idx="4411">
                  <c:v>0</c:v>
                </c:pt>
                <c:pt idx="4412">
                  <c:v>0</c:v>
                </c:pt>
                <c:pt idx="4413">
                  <c:v>1317.93</c:v>
                </c:pt>
                <c:pt idx="4414">
                  <c:v>0</c:v>
                </c:pt>
                <c:pt idx="4415">
                  <c:v>0</c:v>
                </c:pt>
                <c:pt idx="4416">
                  <c:v>306.66000000000003</c:v>
                </c:pt>
                <c:pt idx="4417">
                  <c:v>1453.24</c:v>
                </c:pt>
                <c:pt idx="4418">
                  <c:v>462.89</c:v>
                </c:pt>
                <c:pt idx="4419">
                  <c:v>2705.37</c:v>
                </c:pt>
                <c:pt idx="4420">
                  <c:v>781.94</c:v>
                </c:pt>
                <c:pt idx="4421">
                  <c:v>0</c:v>
                </c:pt>
                <c:pt idx="4422">
                  <c:v>2157.9299999999998</c:v>
                </c:pt>
                <c:pt idx="4423">
                  <c:v>1448.15</c:v>
                </c:pt>
                <c:pt idx="4424">
                  <c:v>739.35</c:v>
                </c:pt>
                <c:pt idx="4425">
                  <c:v>0</c:v>
                </c:pt>
                <c:pt idx="4426">
                  <c:v>775.59</c:v>
                </c:pt>
                <c:pt idx="4427">
                  <c:v>1022.25</c:v>
                </c:pt>
                <c:pt idx="4428">
                  <c:v>381.16</c:v>
                </c:pt>
                <c:pt idx="4429">
                  <c:v>0</c:v>
                </c:pt>
                <c:pt idx="4430">
                  <c:v>0</c:v>
                </c:pt>
                <c:pt idx="4431">
                  <c:v>1167.82</c:v>
                </c:pt>
                <c:pt idx="4432">
                  <c:v>0</c:v>
                </c:pt>
                <c:pt idx="4433">
                  <c:v>957.87</c:v>
                </c:pt>
                <c:pt idx="4434">
                  <c:v>1127.72</c:v>
                </c:pt>
                <c:pt idx="4435">
                  <c:v>299.19</c:v>
                </c:pt>
                <c:pt idx="4436">
                  <c:v>0</c:v>
                </c:pt>
                <c:pt idx="4437">
                  <c:v>0</c:v>
                </c:pt>
                <c:pt idx="4438">
                  <c:v>214.14</c:v>
                </c:pt>
                <c:pt idx="4439">
                  <c:v>619.74</c:v>
                </c:pt>
                <c:pt idx="4440">
                  <c:v>0</c:v>
                </c:pt>
                <c:pt idx="4441">
                  <c:v>841.84</c:v>
                </c:pt>
                <c:pt idx="4442">
                  <c:v>0</c:v>
                </c:pt>
                <c:pt idx="4443">
                  <c:v>0</c:v>
                </c:pt>
                <c:pt idx="4444">
                  <c:v>2034.37</c:v>
                </c:pt>
                <c:pt idx="4445">
                  <c:v>559.94000000000005</c:v>
                </c:pt>
                <c:pt idx="4446">
                  <c:v>1151.3499999999999</c:v>
                </c:pt>
                <c:pt idx="4447">
                  <c:v>593.73</c:v>
                </c:pt>
                <c:pt idx="4448">
                  <c:v>0</c:v>
                </c:pt>
                <c:pt idx="4449">
                  <c:v>510.93</c:v>
                </c:pt>
                <c:pt idx="4450">
                  <c:v>0</c:v>
                </c:pt>
                <c:pt idx="4451">
                  <c:v>1709.61</c:v>
                </c:pt>
                <c:pt idx="4452">
                  <c:v>0</c:v>
                </c:pt>
                <c:pt idx="4453">
                  <c:v>2458.8200000000002</c:v>
                </c:pt>
                <c:pt idx="4454">
                  <c:v>1056.5</c:v>
                </c:pt>
                <c:pt idx="4455">
                  <c:v>1057.5899999999999</c:v>
                </c:pt>
                <c:pt idx="4456">
                  <c:v>526.66999999999996</c:v>
                </c:pt>
                <c:pt idx="4457">
                  <c:v>622.25</c:v>
                </c:pt>
                <c:pt idx="4458">
                  <c:v>0</c:v>
                </c:pt>
                <c:pt idx="4459">
                  <c:v>0</c:v>
                </c:pt>
                <c:pt idx="4460">
                  <c:v>466.36</c:v>
                </c:pt>
                <c:pt idx="4461">
                  <c:v>2015.99</c:v>
                </c:pt>
                <c:pt idx="4462">
                  <c:v>0</c:v>
                </c:pt>
                <c:pt idx="4463">
                  <c:v>1043.67</c:v>
                </c:pt>
                <c:pt idx="4464">
                  <c:v>578.35</c:v>
                </c:pt>
                <c:pt idx="4465">
                  <c:v>1077.44</c:v>
                </c:pt>
                <c:pt idx="4466">
                  <c:v>0</c:v>
                </c:pt>
                <c:pt idx="4467">
                  <c:v>2374.2600000000002</c:v>
                </c:pt>
                <c:pt idx="4468">
                  <c:v>1074.81</c:v>
                </c:pt>
                <c:pt idx="4469">
                  <c:v>686.7</c:v>
                </c:pt>
                <c:pt idx="4470">
                  <c:v>0</c:v>
                </c:pt>
                <c:pt idx="4471">
                  <c:v>703.04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1811.35</c:v>
                </c:pt>
                <c:pt idx="4477">
                  <c:v>0</c:v>
                </c:pt>
                <c:pt idx="4478">
                  <c:v>889.43</c:v>
                </c:pt>
                <c:pt idx="4479">
                  <c:v>970.66</c:v>
                </c:pt>
                <c:pt idx="4480">
                  <c:v>0</c:v>
                </c:pt>
                <c:pt idx="4481">
                  <c:v>0</c:v>
                </c:pt>
                <c:pt idx="4482">
                  <c:v>3091.76</c:v>
                </c:pt>
                <c:pt idx="4483">
                  <c:v>1546.97</c:v>
                </c:pt>
                <c:pt idx="4484">
                  <c:v>857.26</c:v>
                </c:pt>
                <c:pt idx="4485">
                  <c:v>0</c:v>
                </c:pt>
                <c:pt idx="4486">
                  <c:v>1594.59</c:v>
                </c:pt>
                <c:pt idx="4487">
                  <c:v>407.5</c:v>
                </c:pt>
                <c:pt idx="4488">
                  <c:v>1880.34</c:v>
                </c:pt>
                <c:pt idx="4489">
                  <c:v>302.52</c:v>
                </c:pt>
                <c:pt idx="4490">
                  <c:v>0</c:v>
                </c:pt>
                <c:pt idx="4491">
                  <c:v>2281.44</c:v>
                </c:pt>
                <c:pt idx="4492">
                  <c:v>1175.1400000000001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793.58</c:v>
                </c:pt>
                <c:pt idx="4497">
                  <c:v>670.2</c:v>
                </c:pt>
                <c:pt idx="4498">
                  <c:v>0</c:v>
                </c:pt>
                <c:pt idx="4499">
                  <c:v>0</c:v>
                </c:pt>
                <c:pt idx="4500">
                  <c:v>291.62</c:v>
                </c:pt>
                <c:pt idx="4501">
                  <c:v>0</c:v>
                </c:pt>
                <c:pt idx="4502">
                  <c:v>1165.96</c:v>
                </c:pt>
                <c:pt idx="4503">
                  <c:v>1902.83</c:v>
                </c:pt>
                <c:pt idx="4504">
                  <c:v>884.97</c:v>
                </c:pt>
                <c:pt idx="4505">
                  <c:v>0</c:v>
                </c:pt>
                <c:pt idx="4506">
                  <c:v>0</c:v>
                </c:pt>
                <c:pt idx="4507">
                  <c:v>1301.78</c:v>
                </c:pt>
                <c:pt idx="4508">
                  <c:v>264.61</c:v>
                </c:pt>
                <c:pt idx="4509">
                  <c:v>0</c:v>
                </c:pt>
                <c:pt idx="4510">
                  <c:v>2679.37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759.34</c:v>
                </c:pt>
                <c:pt idx="4516">
                  <c:v>0</c:v>
                </c:pt>
                <c:pt idx="4517">
                  <c:v>260.82</c:v>
                </c:pt>
                <c:pt idx="4518">
                  <c:v>614.32000000000005</c:v>
                </c:pt>
                <c:pt idx="4519">
                  <c:v>2014.2</c:v>
                </c:pt>
                <c:pt idx="4520">
                  <c:v>1384.66</c:v>
                </c:pt>
                <c:pt idx="4521">
                  <c:v>0</c:v>
                </c:pt>
                <c:pt idx="4522">
                  <c:v>2112.41</c:v>
                </c:pt>
                <c:pt idx="4523">
                  <c:v>0</c:v>
                </c:pt>
                <c:pt idx="4524">
                  <c:v>1502.23</c:v>
                </c:pt>
                <c:pt idx="4525">
                  <c:v>0</c:v>
                </c:pt>
                <c:pt idx="4526">
                  <c:v>2510.1799999999998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759.34</c:v>
                </c:pt>
                <c:pt idx="4532">
                  <c:v>0</c:v>
                </c:pt>
                <c:pt idx="4533">
                  <c:v>0</c:v>
                </c:pt>
                <c:pt idx="4534">
                  <c:v>1442.97</c:v>
                </c:pt>
                <c:pt idx="4535">
                  <c:v>0</c:v>
                </c:pt>
                <c:pt idx="4536">
                  <c:v>251.48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1007.3</c:v>
                </c:pt>
                <c:pt idx="4546">
                  <c:v>0</c:v>
                </c:pt>
                <c:pt idx="4547">
                  <c:v>0</c:v>
                </c:pt>
                <c:pt idx="4548">
                  <c:v>984.54</c:v>
                </c:pt>
                <c:pt idx="4549">
                  <c:v>0</c:v>
                </c:pt>
                <c:pt idx="4550">
                  <c:v>2664.85</c:v>
                </c:pt>
                <c:pt idx="4551">
                  <c:v>0</c:v>
                </c:pt>
                <c:pt idx="4552">
                  <c:v>0</c:v>
                </c:pt>
                <c:pt idx="4553">
                  <c:v>4127.75</c:v>
                </c:pt>
                <c:pt idx="4554">
                  <c:v>0</c:v>
                </c:pt>
                <c:pt idx="4555">
                  <c:v>0</c:v>
                </c:pt>
                <c:pt idx="4556">
                  <c:v>464</c:v>
                </c:pt>
                <c:pt idx="4557">
                  <c:v>0</c:v>
                </c:pt>
                <c:pt idx="4558">
                  <c:v>435.11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685.25</c:v>
                </c:pt>
                <c:pt idx="4564">
                  <c:v>566.94000000000005</c:v>
                </c:pt>
                <c:pt idx="4565">
                  <c:v>992.65</c:v>
                </c:pt>
                <c:pt idx="4566">
                  <c:v>0</c:v>
                </c:pt>
                <c:pt idx="4567">
                  <c:v>2281.0700000000002</c:v>
                </c:pt>
                <c:pt idx="4568">
                  <c:v>403.64</c:v>
                </c:pt>
                <c:pt idx="4569">
                  <c:v>2642.84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1254.57</c:v>
                </c:pt>
                <c:pt idx="4574">
                  <c:v>0</c:v>
                </c:pt>
                <c:pt idx="4575">
                  <c:v>290.64999999999998</c:v>
                </c:pt>
                <c:pt idx="4576">
                  <c:v>968.51</c:v>
                </c:pt>
                <c:pt idx="4577">
                  <c:v>1148.32</c:v>
                </c:pt>
                <c:pt idx="4578">
                  <c:v>1163.67</c:v>
                </c:pt>
                <c:pt idx="4579">
                  <c:v>1192.94</c:v>
                </c:pt>
                <c:pt idx="4580">
                  <c:v>352.19</c:v>
                </c:pt>
                <c:pt idx="4581">
                  <c:v>0</c:v>
                </c:pt>
                <c:pt idx="4582">
                  <c:v>1197.71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350.65</c:v>
                </c:pt>
                <c:pt idx="4587">
                  <c:v>0</c:v>
                </c:pt>
                <c:pt idx="4588">
                  <c:v>0</c:v>
                </c:pt>
                <c:pt idx="4589">
                  <c:v>1500.11</c:v>
                </c:pt>
                <c:pt idx="4590">
                  <c:v>420.07</c:v>
                </c:pt>
                <c:pt idx="4591">
                  <c:v>562.26</c:v>
                </c:pt>
                <c:pt idx="4592">
                  <c:v>0</c:v>
                </c:pt>
                <c:pt idx="4593">
                  <c:v>1907.14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1264.28</c:v>
                </c:pt>
                <c:pt idx="4600">
                  <c:v>0</c:v>
                </c:pt>
                <c:pt idx="4601">
                  <c:v>0</c:v>
                </c:pt>
                <c:pt idx="4602">
                  <c:v>1393.25</c:v>
                </c:pt>
                <c:pt idx="4603">
                  <c:v>0</c:v>
                </c:pt>
                <c:pt idx="4604">
                  <c:v>0</c:v>
                </c:pt>
                <c:pt idx="4605">
                  <c:v>1213.8399999999999</c:v>
                </c:pt>
                <c:pt idx="4606">
                  <c:v>1209.8800000000001</c:v>
                </c:pt>
                <c:pt idx="4607">
                  <c:v>585.59</c:v>
                </c:pt>
                <c:pt idx="4608">
                  <c:v>0</c:v>
                </c:pt>
                <c:pt idx="4609">
                  <c:v>0</c:v>
                </c:pt>
                <c:pt idx="4610">
                  <c:v>401.61</c:v>
                </c:pt>
                <c:pt idx="4611">
                  <c:v>131</c:v>
                </c:pt>
                <c:pt idx="4612">
                  <c:v>0</c:v>
                </c:pt>
                <c:pt idx="4613">
                  <c:v>530.92999999999995</c:v>
                </c:pt>
                <c:pt idx="4614">
                  <c:v>0</c:v>
                </c:pt>
                <c:pt idx="4615">
                  <c:v>0</c:v>
                </c:pt>
                <c:pt idx="4616">
                  <c:v>434.02</c:v>
                </c:pt>
                <c:pt idx="4617">
                  <c:v>568.51</c:v>
                </c:pt>
                <c:pt idx="4618">
                  <c:v>0</c:v>
                </c:pt>
                <c:pt idx="4619">
                  <c:v>0</c:v>
                </c:pt>
                <c:pt idx="4620">
                  <c:v>309.99</c:v>
                </c:pt>
                <c:pt idx="4621">
                  <c:v>0</c:v>
                </c:pt>
                <c:pt idx="4622">
                  <c:v>1184.8699999999999</c:v>
                </c:pt>
                <c:pt idx="4623">
                  <c:v>1274.8</c:v>
                </c:pt>
                <c:pt idx="4624">
                  <c:v>790.43</c:v>
                </c:pt>
                <c:pt idx="4625">
                  <c:v>340.54</c:v>
                </c:pt>
                <c:pt idx="4626">
                  <c:v>3609.48</c:v>
                </c:pt>
                <c:pt idx="4627">
                  <c:v>1169.54</c:v>
                </c:pt>
                <c:pt idx="4628">
                  <c:v>1993.82</c:v>
                </c:pt>
                <c:pt idx="4629">
                  <c:v>0</c:v>
                </c:pt>
                <c:pt idx="4630">
                  <c:v>0</c:v>
                </c:pt>
                <c:pt idx="4631">
                  <c:v>654.19000000000005</c:v>
                </c:pt>
                <c:pt idx="4632">
                  <c:v>0</c:v>
                </c:pt>
                <c:pt idx="4633">
                  <c:v>0</c:v>
                </c:pt>
                <c:pt idx="4634">
                  <c:v>801.73</c:v>
                </c:pt>
                <c:pt idx="4635">
                  <c:v>0</c:v>
                </c:pt>
                <c:pt idx="4636">
                  <c:v>661.23</c:v>
                </c:pt>
                <c:pt idx="4637">
                  <c:v>0</c:v>
                </c:pt>
                <c:pt idx="4638">
                  <c:v>0</c:v>
                </c:pt>
                <c:pt idx="4639">
                  <c:v>1084.8699999999999</c:v>
                </c:pt>
                <c:pt idx="4640">
                  <c:v>0</c:v>
                </c:pt>
                <c:pt idx="4641">
                  <c:v>1493.47</c:v>
                </c:pt>
                <c:pt idx="4642">
                  <c:v>868.95</c:v>
                </c:pt>
                <c:pt idx="4643">
                  <c:v>512.12</c:v>
                </c:pt>
                <c:pt idx="4644">
                  <c:v>497.02</c:v>
                </c:pt>
                <c:pt idx="4645">
                  <c:v>0</c:v>
                </c:pt>
                <c:pt idx="4646">
                  <c:v>1182.54</c:v>
                </c:pt>
                <c:pt idx="4647">
                  <c:v>0</c:v>
                </c:pt>
                <c:pt idx="4648">
                  <c:v>672.13</c:v>
                </c:pt>
                <c:pt idx="4649">
                  <c:v>0</c:v>
                </c:pt>
                <c:pt idx="4650">
                  <c:v>757.2</c:v>
                </c:pt>
                <c:pt idx="4651">
                  <c:v>0</c:v>
                </c:pt>
                <c:pt idx="4652">
                  <c:v>1027.3599999999999</c:v>
                </c:pt>
                <c:pt idx="4653">
                  <c:v>598.29</c:v>
                </c:pt>
                <c:pt idx="4654">
                  <c:v>0</c:v>
                </c:pt>
                <c:pt idx="4655">
                  <c:v>0</c:v>
                </c:pt>
                <c:pt idx="4656">
                  <c:v>1556.28</c:v>
                </c:pt>
                <c:pt idx="4657">
                  <c:v>1233.8</c:v>
                </c:pt>
                <c:pt idx="4658">
                  <c:v>2087.54</c:v>
                </c:pt>
                <c:pt idx="4659">
                  <c:v>0</c:v>
                </c:pt>
                <c:pt idx="4660">
                  <c:v>270.62</c:v>
                </c:pt>
                <c:pt idx="4661">
                  <c:v>1574.91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1241.21</c:v>
                </c:pt>
                <c:pt idx="4667">
                  <c:v>1248.0899999999999</c:v>
                </c:pt>
                <c:pt idx="4668">
                  <c:v>2092.1</c:v>
                </c:pt>
                <c:pt idx="4669">
                  <c:v>673.61</c:v>
                </c:pt>
                <c:pt idx="4670">
                  <c:v>3735.55</c:v>
                </c:pt>
                <c:pt idx="4671">
                  <c:v>1026.96</c:v>
                </c:pt>
                <c:pt idx="4672">
                  <c:v>0</c:v>
                </c:pt>
                <c:pt idx="4673">
                  <c:v>0</c:v>
                </c:pt>
                <c:pt idx="4674">
                  <c:v>2116.37</c:v>
                </c:pt>
                <c:pt idx="4675">
                  <c:v>0</c:v>
                </c:pt>
                <c:pt idx="4676">
                  <c:v>1154.1400000000001</c:v>
                </c:pt>
                <c:pt idx="4677">
                  <c:v>0</c:v>
                </c:pt>
                <c:pt idx="4678">
                  <c:v>0</c:v>
                </c:pt>
                <c:pt idx="4679">
                  <c:v>403.01</c:v>
                </c:pt>
                <c:pt idx="4680">
                  <c:v>592.99</c:v>
                </c:pt>
                <c:pt idx="4681">
                  <c:v>2304</c:v>
                </c:pt>
                <c:pt idx="4682">
                  <c:v>1416.92</c:v>
                </c:pt>
                <c:pt idx="4683">
                  <c:v>1307.69</c:v>
                </c:pt>
                <c:pt idx="4684">
                  <c:v>0</c:v>
                </c:pt>
                <c:pt idx="4685">
                  <c:v>0</c:v>
                </c:pt>
                <c:pt idx="4686">
                  <c:v>758.63</c:v>
                </c:pt>
                <c:pt idx="4687">
                  <c:v>0</c:v>
                </c:pt>
                <c:pt idx="4688">
                  <c:v>798.14</c:v>
                </c:pt>
                <c:pt idx="4689">
                  <c:v>0</c:v>
                </c:pt>
                <c:pt idx="4690">
                  <c:v>2185.1</c:v>
                </c:pt>
                <c:pt idx="4691">
                  <c:v>0</c:v>
                </c:pt>
                <c:pt idx="4692">
                  <c:v>1828.17</c:v>
                </c:pt>
                <c:pt idx="4693">
                  <c:v>636.15</c:v>
                </c:pt>
                <c:pt idx="4694">
                  <c:v>284.77999999999997</c:v>
                </c:pt>
                <c:pt idx="4695">
                  <c:v>952.12</c:v>
                </c:pt>
                <c:pt idx="4696">
                  <c:v>1238.78</c:v>
                </c:pt>
                <c:pt idx="4697">
                  <c:v>1565.09</c:v>
                </c:pt>
                <c:pt idx="4698">
                  <c:v>382.83</c:v>
                </c:pt>
                <c:pt idx="4699">
                  <c:v>614.98</c:v>
                </c:pt>
                <c:pt idx="4700">
                  <c:v>2314.1799999999998</c:v>
                </c:pt>
                <c:pt idx="4701">
                  <c:v>1142.46</c:v>
                </c:pt>
                <c:pt idx="4702">
                  <c:v>0</c:v>
                </c:pt>
                <c:pt idx="4703">
                  <c:v>2080.58</c:v>
                </c:pt>
                <c:pt idx="4704">
                  <c:v>893.21</c:v>
                </c:pt>
                <c:pt idx="4705">
                  <c:v>0</c:v>
                </c:pt>
                <c:pt idx="4706">
                  <c:v>0</c:v>
                </c:pt>
                <c:pt idx="4707">
                  <c:v>610.21</c:v>
                </c:pt>
                <c:pt idx="4708">
                  <c:v>0</c:v>
                </c:pt>
                <c:pt idx="4709">
                  <c:v>0</c:v>
                </c:pt>
                <c:pt idx="4710">
                  <c:v>883.85</c:v>
                </c:pt>
                <c:pt idx="4711">
                  <c:v>922.12</c:v>
                </c:pt>
                <c:pt idx="4712">
                  <c:v>961.49</c:v>
                </c:pt>
                <c:pt idx="4713">
                  <c:v>1090.03</c:v>
                </c:pt>
                <c:pt idx="4714">
                  <c:v>1081.55</c:v>
                </c:pt>
                <c:pt idx="4715">
                  <c:v>275.52</c:v>
                </c:pt>
                <c:pt idx="4716">
                  <c:v>0</c:v>
                </c:pt>
                <c:pt idx="4717">
                  <c:v>0</c:v>
                </c:pt>
                <c:pt idx="4718">
                  <c:v>180.59</c:v>
                </c:pt>
                <c:pt idx="4719">
                  <c:v>0</c:v>
                </c:pt>
                <c:pt idx="4720">
                  <c:v>479.3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143.32</c:v>
                </c:pt>
                <c:pt idx="4725">
                  <c:v>2791.15</c:v>
                </c:pt>
                <c:pt idx="4726">
                  <c:v>0</c:v>
                </c:pt>
                <c:pt idx="4727">
                  <c:v>982.03</c:v>
                </c:pt>
                <c:pt idx="4728">
                  <c:v>0</c:v>
                </c:pt>
                <c:pt idx="4729">
                  <c:v>318.51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1690.49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332.34</c:v>
                </c:pt>
                <c:pt idx="4742">
                  <c:v>1072.01</c:v>
                </c:pt>
                <c:pt idx="4743">
                  <c:v>3605.55</c:v>
                </c:pt>
                <c:pt idx="4744">
                  <c:v>2535.7600000000002</c:v>
                </c:pt>
                <c:pt idx="4745">
                  <c:v>553.5</c:v>
                </c:pt>
                <c:pt idx="4746">
                  <c:v>0</c:v>
                </c:pt>
                <c:pt idx="4747">
                  <c:v>360.35</c:v>
                </c:pt>
                <c:pt idx="4748">
                  <c:v>3000.01</c:v>
                </c:pt>
                <c:pt idx="4749">
                  <c:v>790.3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415.5</c:v>
                </c:pt>
                <c:pt idx="4754">
                  <c:v>0</c:v>
                </c:pt>
                <c:pt idx="4755">
                  <c:v>0</c:v>
                </c:pt>
                <c:pt idx="4756">
                  <c:v>409.04</c:v>
                </c:pt>
                <c:pt idx="4757">
                  <c:v>857.13</c:v>
                </c:pt>
                <c:pt idx="4758">
                  <c:v>847.5</c:v>
                </c:pt>
                <c:pt idx="4759">
                  <c:v>1300.55</c:v>
                </c:pt>
                <c:pt idx="4760">
                  <c:v>1009.69</c:v>
                </c:pt>
                <c:pt idx="4761">
                  <c:v>1354.46</c:v>
                </c:pt>
                <c:pt idx="4762">
                  <c:v>1633.18</c:v>
                </c:pt>
                <c:pt idx="4763">
                  <c:v>0</c:v>
                </c:pt>
                <c:pt idx="4764">
                  <c:v>476.77</c:v>
                </c:pt>
                <c:pt idx="4765">
                  <c:v>0</c:v>
                </c:pt>
                <c:pt idx="4766">
                  <c:v>1028.05</c:v>
                </c:pt>
                <c:pt idx="4767">
                  <c:v>4072.15</c:v>
                </c:pt>
                <c:pt idx="4768">
                  <c:v>0</c:v>
                </c:pt>
                <c:pt idx="4769">
                  <c:v>371.91</c:v>
                </c:pt>
                <c:pt idx="4770">
                  <c:v>0</c:v>
                </c:pt>
                <c:pt idx="4771">
                  <c:v>1137.1600000000001</c:v>
                </c:pt>
                <c:pt idx="4772">
                  <c:v>707.14</c:v>
                </c:pt>
                <c:pt idx="4773">
                  <c:v>1302.1199999999999</c:v>
                </c:pt>
                <c:pt idx="4774">
                  <c:v>0</c:v>
                </c:pt>
                <c:pt idx="4775">
                  <c:v>685.65</c:v>
                </c:pt>
                <c:pt idx="4776">
                  <c:v>0</c:v>
                </c:pt>
                <c:pt idx="4777">
                  <c:v>1317.6</c:v>
                </c:pt>
                <c:pt idx="4778">
                  <c:v>0</c:v>
                </c:pt>
                <c:pt idx="4779">
                  <c:v>549.27</c:v>
                </c:pt>
                <c:pt idx="4780">
                  <c:v>0</c:v>
                </c:pt>
                <c:pt idx="4781">
                  <c:v>0</c:v>
                </c:pt>
                <c:pt idx="4782">
                  <c:v>515.15</c:v>
                </c:pt>
                <c:pt idx="4783">
                  <c:v>403.49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809.04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1091.3900000000001</c:v>
                </c:pt>
                <c:pt idx="4792">
                  <c:v>0</c:v>
                </c:pt>
                <c:pt idx="4793">
                  <c:v>144.46</c:v>
                </c:pt>
                <c:pt idx="4794">
                  <c:v>0</c:v>
                </c:pt>
                <c:pt idx="4795">
                  <c:v>422.97</c:v>
                </c:pt>
                <c:pt idx="4796">
                  <c:v>3880.31</c:v>
                </c:pt>
                <c:pt idx="4797">
                  <c:v>0</c:v>
                </c:pt>
                <c:pt idx="4798">
                  <c:v>1537.63</c:v>
                </c:pt>
                <c:pt idx="4799">
                  <c:v>0</c:v>
                </c:pt>
                <c:pt idx="4800">
                  <c:v>514.4</c:v>
                </c:pt>
                <c:pt idx="4801">
                  <c:v>1123.6300000000001</c:v>
                </c:pt>
                <c:pt idx="4802">
                  <c:v>0</c:v>
                </c:pt>
                <c:pt idx="4803">
                  <c:v>3584.2</c:v>
                </c:pt>
                <c:pt idx="4804">
                  <c:v>0</c:v>
                </c:pt>
                <c:pt idx="4805">
                  <c:v>0</c:v>
                </c:pt>
                <c:pt idx="4806">
                  <c:v>163.91</c:v>
                </c:pt>
                <c:pt idx="4807">
                  <c:v>0</c:v>
                </c:pt>
                <c:pt idx="4808">
                  <c:v>527.03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1027.8599999999999</c:v>
                </c:pt>
                <c:pt idx="4813">
                  <c:v>0</c:v>
                </c:pt>
                <c:pt idx="4814">
                  <c:v>484.72</c:v>
                </c:pt>
                <c:pt idx="4815">
                  <c:v>1057.95</c:v>
                </c:pt>
                <c:pt idx="4816">
                  <c:v>990</c:v>
                </c:pt>
                <c:pt idx="4817">
                  <c:v>463.57</c:v>
                </c:pt>
                <c:pt idx="4818">
                  <c:v>0</c:v>
                </c:pt>
                <c:pt idx="4819">
                  <c:v>572.79</c:v>
                </c:pt>
                <c:pt idx="4820">
                  <c:v>0</c:v>
                </c:pt>
                <c:pt idx="4821">
                  <c:v>757.66</c:v>
                </c:pt>
                <c:pt idx="4822">
                  <c:v>0</c:v>
                </c:pt>
                <c:pt idx="4823">
                  <c:v>3177.42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266.42</c:v>
                </c:pt>
                <c:pt idx="4828">
                  <c:v>1594.42</c:v>
                </c:pt>
                <c:pt idx="4829">
                  <c:v>2537.16</c:v>
                </c:pt>
                <c:pt idx="4830">
                  <c:v>329.62</c:v>
                </c:pt>
                <c:pt idx="4831">
                  <c:v>0</c:v>
                </c:pt>
                <c:pt idx="4832">
                  <c:v>321.67</c:v>
                </c:pt>
                <c:pt idx="4833">
                  <c:v>377.94</c:v>
                </c:pt>
                <c:pt idx="4834">
                  <c:v>670.84</c:v>
                </c:pt>
                <c:pt idx="4835">
                  <c:v>2388.4299999999998</c:v>
                </c:pt>
                <c:pt idx="4836">
                  <c:v>0</c:v>
                </c:pt>
                <c:pt idx="4837">
                  <c:v>1321.28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910.17</c:v>
                </c:pt>
                <c:pt idx="4842">
                  <c:v>3360.62</c:v>
                </c:pt>
                <c:pt idx="4843">
                  <c:v>1096</c:v>
                </c:pt>
                <c:pt idx="4844">
                  <c:v>0</c:v>
                </c:pt>
                <c:pt idx="4845">
                  <c:v>915.18</c:v>
                </c:pt>
                <c:pt idx="4846">
                  <c:v>0</c:v>
                </c:pt>
                <c:pt idx="4847">
                  <c:v>238.27</c:v>
                </c:pt>
                <c:pt idx="4848">
                  <c:v>686.22</c:v>
                </c:pt>
                <c:pt idx="4849">
                  <c:v>0</c:v>
                </c:pt>
                <c:pt idx="4850">
                  <c:v>0</c:v>
                </c:pt>
                <c:pt idx="4851">
                  <c:v>594.30999999999995</c:v>
                </c:pt>
                <c:pt idx="4852">
                  <c:v>0</c:v>
                </c:pt>
                <c:pt idx="4853">
                  <c:v>0</c:v>
                </c:pt>
                <c:pt idx="4854">
                  <c:v>420.16</c:v>
                </c:pt>
                <c:pt idx="4855">
                  <c:v>505.99</c:v>
                </c:pt>
                <c:pt idx="4856">
                  <c:v>0</c:v>
                </c:pt>
                <c:pt idx="4857">
                  <c:v>0</c:v>
                </c:pt>
                <c:pt idx="4858">
                  <c:v>867.22</c:v>
                </c:pt>
                <c:pt idx="4859">
                  <c:v>1221.02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1054.46</c:v>
                </c:pt>
                <c:pt idx="4864">
                  <c:v>175.33</c:v>
                </c:pt>
                <c:pt idx="4865">
                  <c:v>1845.24</c:v>
                </c:pt>
                <c:pt idx="4866">
                  <c:v>511.83</c:v>
                </c:pt>
                <c:pt idx="4867">
                  <c:v>2326.33</c:v>
                </c:pt>
                <c:pt idx="4868">
                  <c:v>0</c:v>
                </c:pt>
                <c:pt idx="4869">
                  <c:v>0</c:v>
                </c:pt>
                <c:pt idx="4870">
                  <c:v>275.48</c:v>
                </c:pt>
                <c:pt idx="4871">
                  <c:v>0</c:v>
                </c:pt>
                <c:pt idx="4872">
                  <c:v>2158.2800000000002</c:v>
                </c:pt>
                <c:pt idx="4873">
                  <c:v>0</c:v>
                </c:pt>
                <c:pt idx="4874">
                  <c:v>1178.3699999999999</c:v>
                </c:pt>
                <c:pt idx="4875">
                  <c:v>0</c:v>
                </c:pt>
                <c:pt idx="4876">
                  <c:v>527.27</c:v>
                </c:pt>
                <c:pt idx="4877">
                  <c:v>1449.78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729.34</c:v>
                </c:pt>
                <c:pt idx="4882">
                  <c:v>1266.6300000000001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655.87</c:v>
                </c:pt>
                <c:pt idx="4887">
                  <c:v>1736.29</c:v>
                </c:pt>
                <c:pt idx="4888">
                  <c:v>0</c:v>
                </c:pt>
                <c:pt idx="4889">
                  <c:v>2207.56</c:v>
                </c:pt>
                <c:pt idx="4890">
                  <c:v>348.32</c:v>
                </c:pt>
                <c:pt idx="4891">
                  <c:v>0</c:v>
                </c:pt>
                <c:pt idx="4892">
                  <c:v>0</c:v>
                </c:pt>
                <c:pt idx="4893">
                  <c:v>617.88</c:v>
                </c:pt>
                <c:pt idx="4894">
                  <c:v>0</c:v>
                </c:pt>
                <c:pt idx="4895">
                  <c:v>1192.3800000000001</c:v>
                </c:pt>
                <c:pt idx="4896">
                  <c:v>2241.59</c:v>
                </c:pt>
                <c:pt idx="4897">
                  <c:v>2053.37</c:v>
                </c:pt>
                <c:pt idx="4898">
                  <c:v>5344.76</c:v>
                </c:pt>
                <c:pt idx="4899">
                  <c:v>0</c:v>
                </c:pt>
                <c:pt idx="4900">
                  <c:v>0</c:v>
                </c:pt>
                <c:pt idx="4901">
                  <c:v>2976.84</c:v>
                </c:pt>
                <c:pt idx="4902">
                  <c:v>303.17</c:v>
                </c:pt>
                <c:pt idx="4903">
                  <c:v>303.98</c:v>
                </c:pt>
                <c:pt idx="4904">
                  <c:v>979.16</c:v>
                </c:pt>
                <c:pt idx="4905">
                  <c:v>2449.17</c:v>
                </c:pt>
                <c:pt idx="4906">
                  <c:v>1954.05</c:v>
                </c:pt>
                <c:pt idx="4907">
                  <c:v>242.46</c:v>
                </c:pt>
                <c:pt idx="4908">
                  <c:v>0</c:v>
                </c:pt>
                <c:pt idx="4909">
                  <c:v>0</c:v>
                </c:pt>
                <c:pt idx="4910">
                  <c:v>514.08000000000004</c:v>
                </c:pt>
                <c:pt idx="4911">
                  <c:v>536.42999999999995</c:v>
                </c:pt>
                <c:pt idx="4912">
                  <c:v>853.78</c:v>
                </c:pt>
                <c:pt idx="4913">
                  <c:v>0</c:v>
                </c:pt>
                <c:pt idx="4914">
                  <c:v>601.16999999999996</c:v>
                </c:pt>
                <c:pt idx="4915">
                  <c:v>2496.5</c:v>
                </c:pt>
                <c:pt idx="4916">
                  <c:v>376.91</c:v>
                </c:pt>
                <c:pt idx="4917">
                  <c:v>132.21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1430.64</c:v>
                </c:pt>
                <c:pt idx="4923">
                  <c:v>1656.46</c:v>
                </c:pt>
                <c:pt idx="4924">
                  <c:v>0</c:v>
                </c:pt>
                <c:pt idx="4925">
                  <c:v>365.85</c:v>
                </c:pt>
                <c:pt idx="4926">
                  <c:v>1404.48</c:v>
                </c:pt>
                <c:pt idx="4927">
                  <c:v>0</c:v>
                </c:pt>
                <c:pt idx="4928">
                  <c:v>891.13</c:v>
                </c:pt>
                <c:pt idx="4929">
                  <c:v>572.76</c:v>
                </c:pt>
                <c:pt idx="4930">
                  <c:v>0</c:v>
                </c:pt>
                <c:pt idx="4931">
                  <c:v>707.63</c:v>
                </c:pt>
                <c:pt idx="4932">
                  <c:v>571.34</c:v>
                </c:pt>
                <c:pt idx="4933">
                  <c:v>0</c:v>
                </c:pt>
                <c:pt idx="4934">
                  <c:v>386.16</c:v>
                </c:pt>
                <c:pt idx="4935">
                  <c:v>0</c:v>
                </c:pt>
                <c:pt idx="4936">
                  <c:v>518.80999999999995</c:v>
                </c:pt>
                <c:pt idx="4937">
                  <c:v>1978.15</c:v>
                </c:pt>
                <c:pt idx="4938">
                  <c:v>0</c:v>
                </c:pt>
                <c:pt idx="4939">
                  <c:v>0</c:v>
                </c:pt>
                <c:pt idx="4940">
                  <c:v>1467.66</c:v>
                </c:pt>
                <c:pt idx="4941">
                  <c:v>0</c:v>
                </c:pt>
                <c:pt idx="4942">
                  <c:v>490.12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1285.74</c:v>
                </c:pt>
                <c:pt idx="4947">
                  <c:v>864.43</c:v>
                </c:pt>
                <c:pt idx="4948">
                  <c:v>1026.76</c:v>
                </c:pt>
                <c:pt idx="4949">
                  <c:v>0</c:v>
                </c:pt>
                <c:pt idx="4950">
                  <c:v>720.9</c:v>
                </c:pt>
                <c:pt idx="4951">
                  <c:v>0</c:v>
                </c:pt>
                <c:pt idx="4952">
                  <c:v>3075.87</c:v>
                </c:pt>
                <c:pt idx="4953">
                  <c:v>0</c:v>
                </c:pt>
                <c:pt idx="4954">
                  <c:v>871.5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608.55999999999995</c:v>
                </c:pt>
                <c:pt idx="4959">
                  <c:v>0</c:v>
                </c:pt>
                <c:pt idx="4960">
                  <c:v>412.95</c:v>
                </c:pt>
                <c:pt idx="4961">
                  <c:v>1603.06</c:v>
                </c:pt>
                <c:pt idx="4962">
                  <c:v>0</c:v>
                </c:pt>
                <c:pt idx="4963">
                  <c:v>1202.5899999999999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897.56</c:v>
                </c:pt>
                <c:pt idx="4968">
                  <c:v>393.76</c:v>
                </c:pt>
                <c:pt idx="4969">
                  <c:v>0</c:v>
                </c:pt>
                <c:pt idx="4970">
                  <c:v>0</c:v>
                </c:pt>
                <c:pt idx="4971">
                  <c:v>331.54</c:v>
                </c:pt>
                <c:pt idx="4972">
                  <c:v>2802.97</c:v>
                </c:pt>
                <c:pt idx="4973">
                  <c:v>1746.46</c:v>
                </c:pt>
                <c:pt idx="4974">
                  <c:v>1719.26</c:v>
                </c:pt>
                <c:pt idx="4975">
                  <c:v>1826.54</c:v>
                </c:pt>
                <c:pt idx="4976">
                  <c:v>1608.15</c:v>
                </c:pt>
                <c:pt idx="4977">
                  <c:v>1455.19</c:v>
                </c:pt>
                <c:pt idx="4978">
                  <c:v>1097.5999999999999</c:v>
                </c:pt>
                <c:pt idx="4979">
                  <c:v>888.55</c:v>
                </c:pt>
                <c:pt idx="4980">
                  <c:v>1402.01</c:v>
                </c:pt>
                <c:pt idx="4981">
                  <c:v>335.14</c:v>
                </c:pt>
                <c:pt idx="4982">
                  <c:v>0</c:v>
                </c:pt>
                <c:pt idx="4983">
                  <c:v>0</c:v>
                </c:pt>
                <c:pt idx="4984">
                  <c:v>1116.49</c:v>
                </c:pt>
                <c:pt idx="4985">
                  <c:v>0</c:v>
                </c:pt>
                <c:pt idx="4986">
                  <c:v>759.3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420.53</c:v>
                </c:pt>
                <c:pt idx="4991">
                  <c:v>778.75</c:v>
                </c:pt>
                <c:pt idx="4992">
                  <c:v>2137</c:v>
                </c:pt>
                <c:pt idx="4993">
                  <c:v>434.68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1385.14</c:v>
                </c:pt>
                <c:pt idx="4999">
                  <c:v>1189.32</c:v>
                </c:pt>
              </c:numCache>
            </c:numRef>
          </c:xVal>
          <c:yVal>
            <c:numRef>
              <c:f>'fact_bookingswork H2 (2)'!$H$2:$H$5001</c:f>
              <c:numCache>
                <c:formatCode>General</c:formatCode>
                <c:ptCount val="5000"/>
                <c:pt idx="0">
                  <c:v>18558.39</c:v>
                </c:pt>
                <c:pt idx="1">
                  <c:v>2814.98</c:v>
                </c:pt>
                <c:pt idx="2">
                  <c:v>15287.52</c:v>
                </c:pt>
                <c:pt idx="3">
                  <c:v>18194.259999999998</c:v>
                </c:pt>
                <c:pt idx="4">
                  <c:v>3270.18</c:v>
                </c:pt>
                <c:pt idx="5">
                  <c:v>6270.79</c:v>
                </c:pt>
                <c:pt idx="6">
                  <c:v>4019.83</c:v>
                </c:pt>
                <c:pt idx="7">
                  <c:v>5105.53</c:v>
                </c:pt>
                <c:pt idx="8">
                  <c:v>10484.280000000001</c:v>
                </c:pt>
                <c:pt idx="9">
                  <c:v>2652.9</c:v>
                </c:pt>
                <c:pt idx="10">
                  <c:v>2969.35</c:v>
                </c:pt>
                <c:pt idx="11">
                  <c:v>6175.98</c:v>
                </c:pt>
                <c:pt idx="12">
                  <c:v>7060.28</c:v>
                </c:pt>
                <c:pt idx="13">
                  <c:v>4199.21</c:v>
                </c:pt>
                <c:pt idx="14">
                  <c:v>2830.4</c:v>
                </c:pt>
                <c:pt idx="15">
                  <c:v>2428.94</c:v>
                </c:pt>
                <c:pt idx="16">
                  <c:v>4606.43</c:v>
                </c:pt>
                <c:pt idx="17">
                  <c:v>6660.28</c:v>
                </c:pt>
                <c:pt idx="18">
                  <c:v>6900.31</c:v>
                </c:pt>
                <c:pt idx="19">
                  <c:v>15890.15</c:v>
                </c:pt>
                <c:pt idx="20">
                  <c:v>4095.96</c:v>
                </c:pt>
                <c:pt idx="21">
                  <c:v>3001.73</c:v>
                </c:pt>
                <c:pt idx="22">
                  <c:v>3119.25</c:v>
                </c:pt>
                <c:pt idx="23">
                  <c:v>2747.98</c:v>
                </c:pt>
                <c:pt idx="24">
                  <c:v>8889.7800000000007</c:v>
                </c:pt>
                <c:pt idx="25">
                  <c:v>6069.55</c:v>
                </c:pt>
                <c:pt idx="26">
                  <c:v>11831.79</c:v>
                </c:pt>
                <c:pt idx="27">
                  <c:v>6396.65</c:v>
                </c:pt>
                <c:pt idx="28">
                  <c:v>5254.32</c:v>
                </c:pt>
                <c:pt idx="29">
                  <c:v>4743.46</c:v>
                </c:pt>
                <c:pt idx="30">
                  <c:v>4148.38</c:v>
                </c:pt>
                <c:pt idx="31">
                  <c:v>2307</c:v>
                </c:pt>
                <c:pt idx="32">
                  <c:v>2730.22</c:v>
                </c:pt>
                <c:pt idx="33">
                  <c:v>3788.8</c:v>
                </c:pt>
                <c:pt idx="34">
                  <c:v>4780.2299999999996</c:v>
                </c:pt>
                <c:pt idx="35">
                  <c:v>4726.55</c:v>
                </c:pt>
                <c:pt idx="36">
                  <c:v>13859.5</c:v>
                </c:pt>
                <c:pt idx="37">
                  <c:v>2526.81</c:v>
                </c:pt>
                <c:pt idx="38">
                  <c:v>4667.88</c:v>
                </c:pt>
                <c:pt idx="39">
                  <c:v>7196.81</c:v>
                </c:pt>
                <c:pt idx="40">
                  <c:v>16164.7</c:v>
                </c:pt>
                <c:pt idx="41">
                  <c:v>2452.1799999999998</c:v>
                </c:pt>
                <c:pt idx="42">
                  <c:v>6252.27</c:v>
                </c:pt>
                <c:pt idx="43">
                  <c:v>4932.24</c:v>
                </c:pt>
                <c:pt idx="44">
                  <c:v>2820.1</c:v>
                </c:pt>
                <c:pt idx="45">
                  <c:v>10861.98</c:v>
                </c:pt>
                <c:pt idx="46">
                  <c:v>10664.62</c:v>
                </c:pt>
                <c:pt idx="47">
                  <c:v>16230.21</c:v>
                </c:pt>
                <c:pt idx="48">
                  <c:v>2489.41</c:v>
                </c:pt>
                <c:pt idx="49">
                  <c:v>3006.67</c:v>
                </c:pt>
                <c:pt idx="50">
                  <c:v>3062.56</c:v>
                </c:pt>
                <c:pt idx="51">
                  <c:v>9131.02</c:v>
                </c:pt>
                <c:pt idx="52">
                  <c:v>2364.69</c:v>
                </c:pt>
                <c:pt idx="53">
                  <c:v>16936.63</c:v>
                </c:pt>
                <c:pt idx="54">
                  <c:v>10234.94</c:v>
                </c:pt>
                <c:pt idx="55">
                  <c:v>2646.89</c:v>
                </c:pt>
                <c:pt idx="56">
                  <c:v>12271.11</c:v>
                </c:pt>
                <c:pt idx="57">
                  <c:v>6562.91</c:v>
                </c:pt>
                <c:pt idx="58">
                  <c:v>18026.03</c:v>
                </c:pt>
                <c:pt idx="59">
                  <c:v>3333.04</c:v>
                </c:pt>
                <c:pt idx="60">
                  <c:v>14492.36</c:v>
                </c:pt>
                <c:pt idx="61">
                  <c:v>2559.98</c:v>
                </c:pt>
                <c:pt idx="62">
                  <c:v>7941.71</c:v>
                </c:pt>
                <c:pt idx="63">
                  <c:v>4719.6899999999996</c:v>
                </c:pt>
                <c:pt idx="64">
                  <c:v>8233.17</c:v>
                </c:pt>
                <c:pt idx="65">
                  <c:v>10075.52</c:v>
                </c:pt>
                <c:pt idx="66">
                  <c:v>5002.25</c:v>
                </c:pt>
                <c:pt idx="67">
                  <c:v>4474.43</c:v>
                </c:pt>
                <c:pt idx="68">
                  <c:v>7842.21</c:v>
                </c:pt>
                <c:pt idx="69">
                  <c:v>10147.02</c:v>
                </c:pt>
                <c:pt idx="70">
                  <c:v>6222.46</c:v>
                </c:pt>
                <c:pt idx="71">
                  <c:v>18365.09</c:v>
                </c:pt>
                <c:pt idx="72">
                  <c:v>5516.43</c:v>
                </c:pt>
                <c:pt idx="73">
                  <c:v>9833.2999999999993</c:v>
                </c:pt>
                <c:pt idx="74">
                  <c:v>4656.38</c:v>
                </c:pt>
                <c:pt idx="75">
                  <c:v>7873.76</c:v>
                </c:pt>
                <c:pt idx="76">
                  <c:v>6999.53</c:v>
                </c:pt>
                <c:pt idx="77">
                  <c:v>22813.21</c:v>
                </c:pt>
                <c:pt idx="78">
                  <c:v>4964.37</c:v>
                </c:pt>
                <c:pt idx="79">
                  <c:v>13832.13</c:v>
                </c:pt>
                <c:pt idx="80">
                  <c:v>6370.83</c:v>
                </c:pt>
                <c:pt idx="81">
                  <c:v>13615.71</c:v>
                </c:pt>
                <c:pt idx="82">
                  <c:v>4889.49</c:v>
                </c:pt>
                <c:pt idx="83">
                  <c:v>19884.689999999999</c:v>
                </c:pt>
                <c:pt idx="84">
                  <c:v>6393.46</c:v>
                </c:pt>
                <c:pt idx="85">
                  <c:v>3109.06</c:v>
                </c:pt>
                <c:pt idx="86">
                  <c:v>6686.34</c:v>
                </c:pt>
                <c:pt idx="87">
                  <c:v>1919.41</c:v>
                </c:pt>
                <c:pt idx="88">
                  <c:v>5169.57</c:v>
                </c:pt>
                <c:pt idx="89">
                  <c:v>2350.81</c:v>
                </c:pt>
                <c:pt idx="90">
                  <c:v>3217.5</c:v>
                </c:pt>
                <c:pt idx="91">
                  <c:v>7190.1</c:v>
                </c:pt>
                <c:pt idx="92">
                  <c:v>18546.080000000002</c:v>
                </c:pt>
                <c:pt idx="93">
                  <c:v>7080.45</c:v>
                </c:pt>
                <c:pt idx="94">
                  <c:v>3275.98</c:v>
                </c:pt>
                <c:pt idx="95">
                  <c:v>2870.12</c:v>
                </c:pt>
                <c:pt idx="96">
                  <c:v>5768.43</c:v>
                </c:pt>
                <c:pt idx="97">
                  <c:v>9059.89</c:v>
                </c:pt>
                <c:pt idx="98">
                  <c:v>9334.66</c:v>
                </c:pt>
                <c:pt idx="99">
                  <c:v>2922.13</c:v>
                </c:pt>
                <c:pt idx="100">
                  <c:v>10364.06</c:v>
                </c:pt>
                <c:pt idx="101">
                  <c:v>3375.93</c:v>
                </c:pt>
                <c:pt idx="102">
                  <c:v>5042.3999999999996</c:v>
                </c:pt>
                <c:pt idx="103">
                  <c:v>5836.22</c:v>
                </c:pt>
                <c:pt idx="104">
                  <c:v>3753.45</c:v>
                </c:pt>
                <c:pt idx="105">
                  <c:v>8608.0400000000009</c:v>
                </c:pt>
                <c:pt idx="106">
                  <c:v>3276.44</c:v>
                </c:pt>
                <c:pt idx="107">
                  <c:v>7794.98</c:v>
                </c:pt>
                <c:pt idx="108">
                  <c:v>8855.99</c:v>
                </c:pt>
                <c:pt idx="109">
                  <c:v>4427.6000000000004</c:v>
                </c:pt>
                <c:pt idx="110">
                  <c:v>5127.25</c:v>
                </c:pt>
                <c:pt idx="111">
                  <c:v>5181.55</c:v>
                </c:pt>
                <c:pt idx="112">
                  <c:v>2509.0500000000002</c:v>
                </c:pt>
                <c:pt idx="113">
                  <c:v>9256.4</c:v>
                </c:pt>
                <c:pt idx="114">
                  <c:v>17560.7</c:v>
                </c:pt>
                <c:pt idx="115">
                  <c:v>3226.67</c:v>
                </c:pt>
                <c:pt idx="116">
                  <c:v>10234.26</c:v>
                </c:pt>
                <c:pt idx="117">
                  <c:v>12168.95</c:v>
                </c:pt>
                <c:pt idx="118">
                  <c:v>16171.24</c:v>
                </c:pt>
                <c:pt idx="119">
                  <c:v>11612.81</c:v>
                </c:pt>
                <c:pt idx="120">
                  <c:v>13764.22</c:v>
                </c:pt>
                <c:pt idx="121">
                  <c:v>12331</c:v>
                </c:pt>
                <c:pt idx="122">
                  <c:v>2377</c:v>
                </c:pt>
                <c:pt idx="123">
                  <c:v>7323.81</c:v>
                </c:pt>
                <c:pt idx="124">
                  <c:v>7596.96</c:v>
                </c:pt>
                <c:pt idx="125">
                  <c:v>14762.26</c:v>
                </c:pt>
                <c:pt idx="126">
                  <c:v>10244.92</c:v>
                </c:pt>
                <c:pt idx="127">
                  <c:v>5734.11</c:v>
                </c:pt>
                <c:pt idx="128">
                  <c:v>10306.75</c:v>
                </c:pt>
                <c:pt idx="129">
                  <c:v>10768.06</c:v>
                </c:pt>
                <c:pt idx="130">
                  <c:v>4446.99</c:v>
                </c:pt>
                <c:pt idx="131">
                  <c:v>8940.8700000000008</c:v>
                </c:pt>
                <c:pt idx="132">
                  <c:v>3614.76</c:v>
                </c:pt>
                <c:pt idx="133">
                  <c:v>15146.88</c:v>
                </c:pt>
                <c:pt idx="134">
                  <c:v>9064.76</c:v>
                </c:pt>
                <c:pt idx="135">
                  <c:v>10122.16</c:v>
                </c:pt>
                <c:pt idx="136">
                  <c:v>12970.33</c:v>
                </c:pt>
                <c:pt idx="137">
                  <c:v>4187.3599999999997</c:v>
                </c:pt>
                <c:pt idx="138">
                  <c:v>2472.17</c:v>
                </c:pt>
                <c:pt idx="139">
                  <c:v>11822.11</c:v>
                </c:pt>
                <c:pt idx="140">
                  <c:v>7250.54</c:v>
                </c:pt>
                <c:pt idx="141">
                  <c:v>16390.91</c:v>
                </c:pt>
                <c:pt idx="142">
                  <c:v>27171.54</c:v>
                </c:pt>
                <c:pt idx="143">
                  <c:v>7150.79</c:v>
                </c:pt>
                <c:pt idx="144">
                  <c:v>5823.72</c:v>
                </c:pt>
                <c:pt idx="145">
                  <c:v>7654.13</c:v>
                </c:pt>
                <c:pt idx="146">
                  <c:v>20204.419999999998</c:v>
                </c:pt>
                <c:pt idx="147">
                  <c:v>3657.17</c:v>
                </c:pt>
                <c:pt idx="148">
                  <c:v>6380.51</c:v>
                </c:pt>
                <c:pt idx="149">
                  <c:v>17673.3</c:v>
                </c:pt>
                <c:pt idx="150">
                  <c:v>7129.93</c:v>
                </c:pt>
                <c:pt idx="151">
                  <c:v>4020.93</c:v>
                </c:pt>
                <c:pt idx="152">
                  <c:v>8786.02</c:v>
                </c:pt>
                <c:pt idx="153">
                  <c:v>12734.45</c:v>
                </c:pt>
                <c:pt idx="154">
                  <c:v>3667.74</c:v>
                </c:pt>
                <c:pt idx="155">
                  <c:v>2340.38</c:v>
                </c:pt>
                <c:pt idx="156">
                  <c:v>6312.03</c:v>
                </c:pt>
                <c:pt idx="157">
                  <c:v>7095.21</c:v>
                </c:pt>
                <c:pt idx="158">
                  <c:v>9525.99</c:v>
                </c:pt>
                <c:pt idx="159">
                  <c:v>13576.11</c:v>
                </c:pt>
                <c:pt idx="160">
                  <c:v>2354.09</c:v>
                </c:pt>
                <c:pt idx="161">
                  <c:v>9872.39</c:v>
                </c:pt>
                <c:pt idx="162">
                  <c:v>9913.26</c:v>
                </c:pt>
                <c:pt idx="163">
                  <c:v>11116.86</c:v>
                </c:pt>
                <c:pt idx="164">
                  <c:v>10447.15</c:v>
                </c:pt>
                <c:pt idx="165">
                  <c:v>9677.7800000000007</c:v>
                </c:pt>
                <c:pt idx="166">
                  <c:v>5624.26</c:v>
                </c:pt>
                <c:pt idx="167">
                  <c:v>4074.83</c:v>
                </c:pt>
                <c:pt idx="168">
                  <c:v>3621.08</c:v>
                </c:pt>
                <c:pt idx="169">
                  <c:v>3610.24</c:v>
                </c:pt>
                <c:pt idx="170">
                  <c:v>6161.08</c:v>
                </c:pt>
                <c:pt idx="171">
                  <c:v>10623.63</c:v>
                </c:pt>
                <c:pt idx="172">
                  <c:v>14499.7</c:v>
                </c:pt>
                <c:pt idx="173">
                  <c:v>18078.68</c:v>
                </c:pt>
                <c:pt idx="174">
                  <c:v>3859.69</c:v>
                </c:pt>
                <c:pt idx="175">
                  <c:v>2571.2600000000002</c:v>
                </c:pt>
                <c:pt idx="176">
                  <c:v>2923.18</c:v>
                </c:pt>
                <c:pt idx="177">
                  <c:v>6707.34</c:v>
                </c:pt>
                <c:pt idx="178">
                  <c:v>4602.54</c:v>
                </c:pt>
                <c:pt idx="179">
                  <c:v>3407.34</c:v>
                </c:pt>
                <c:pt idx="180">
                  <c:v>4698.87</c:v>
                </c:pt>
                <c:pt idx="181">
                  <c:v>5627.71</c:v>
                </c:pt>
                <c:pt idx="182">
                  <c:v>7145.06</c:v>
                </c:pt>
                <c:pt idx="183">
                  <c:v>13385.1</c:v>
                </c:pt>
                <c:pt idx="184">
                  <c:v>5110.8100000000004</c:v>
                </c:pt>
                <c:pt idx="185">
                  <c:v>3054.52</c:v>
                </c:pt>
                <c:pt idx="186">
                  <c:v>6627.23</c:v>
                </c:pt>
                <c:pt idx="187">
                  <c:v>10786.32</c:v>
                </c:pt>
                <c:pt idx="188">
                  <c:v>5987.45</c:v>
                </c:pt>
                <c:pt idx="189">
                  <c:v>4746.91</c:v>
                </c:pt>
                <c:pt idx="190">
                  <c:v>3842.4</c:v>
                </c:pt>
                <c:pt idx="191">
                  <c:v>8297.77</c:v>
                </c:pt>
                <c:pt idx="192">
                  <c:v>5165.5</c:v>
                </c:pt>
                <c:pt idx="193">
                  <c:v>10355.549999999999</c:v>
                </c:pt>
                <c:pt idx="194">
                  <c:v>9590.82</c:v>
                </c:pt>
                <c:pt idx="195">
                  <c:v>5605.34</c:v>
                </c:pt>
                <c:pt idx="196">
                  <c:v>8405.09</c:v>
                </c:pt>
                <c:pt idx="197">
                  <c:v>7914.99</c:v>
                </c:pt>
                <c:pt idx="198">
                  <c:v>10784.95</c:v>
                </c:pt>
                <c:pt idx="199">
                  <c:v>2540.79</c:v>
                </c:pt>
                <c:pt idx="200">
                  <c:v>2285.13</c:v>
                </c:pt>
                <c:pt idx="201">
                  <c:v>12548.5</c:v>
                </c:pt>
                <c:pt idx="202">
                  <c:v>7805.36</c:v>
                </c:pt>
                <c:pt idx="203">
                  <c:v>5566.24</c:v>
                </c:pt>
                <c:pt idx="204">
                  <c:v>9233.41</c:v>
                </c:pt>
                <c:pt idx="205">
                  <c:v>10512.75</c:v>
                </c:pt>
                <c:pt idx="206">
                  <c:v>6261.43</c:v>
                </c:pt>
                <c:pt idx="207">
                  <c:v>2876.05</c:v>
                </c:pt>
                <c:pt idx="208">
                  <c:v>3959.1</c:v>
                </c:pt>
                <c:pt idx="209">
                  <c:v>7181.2</c:v>
                </c:pt>
                <c:pt idx="210">
                  <c:v>9884</c:v>
                </c:pt>
                <c:pt idx="211">
                  <c:v>2999.92</c:v>
                </c:pt>
                <c:pt idx="212">
                  <c:v>2757.06</c:v>
                </c:pt>
                <c:pt idx="213">
                  <c:v>8376.9599999999991</c:v>
                </c:pt>
                <c:pt idx="214">
                  <c:v>5412.68</c:v>
                </c:pt>
                <c:pt idx="215">
                  <c:v>11123.78</c:v>
                </c:pt>
                <c:pt idx="216">
                  <c:v>18754.669999999998</c:v>
                </c:pt>
                <c:pt idx="217">
                  <c:v>2420.83</c:v>
                </c:pt>
                <c:pt idx="218">
                  <c:v>12929.12</c:v>
                </c:pt>
                <c:pt idx="219">
                  <c:v>9810.65</c:v>
                </c:pt>
                <c:pt idx="220">
                  <c:v>2932.54</c:v>
                </c:pt>
                <c:pt idx="221">
                  <c:v>6076.68</c:v>
                </c:pt>
                <c:pt idx="222">
                  <c:v>14073</c:v>
                </c:pt>
                <c:pt idx="223">
                  <c:v>4945.3599999999997</c:v>
                </c:pt>
                <c:pt idx="224">
                  <c:v>5211.49</c:v>
                </c:pt>
                <c:pt idx="225">
                  <c:v>14774.42</c:v>
                </c:pt>
                <c:pt idx="226">
                  <c:v>4705.38</c:v>
                </c:pt>
                <c:pt idx="227">
                  <c:v>13000.79</c:v>
                </c:pt>
                <c:pt idx="228">
                  <c:v>8990.9500000000007</c:v>
                </c:pt>
                <c:pt idx="229">
                  <c:v>8209.43</c:v>
                </c:pt>
                <c:pt idx="230">
                  <c:v>9864.51</c:v>
                </c:pt>
                <c:pt idx="231">
                  <c:v>6627.38</c:v>
                </c:pt>
                <c:pt idx="232">
                  <c:v>7550.39</c:v>
                </c:pt>
                <c:pt idx="233">
                  <c:v>16848.64</c:v>
                </c:pt>
                <c:pt idx="234">
                  <c:v>10837.29</c:v>
                </c:pt>
                <c:pt idx="235">
                  <c:v>3216.89</c:v>
                </c:pt>
                <c:pt idx="236">
                  <c:v>11002.67</c:v>
                </c:pt>
                <c:pt idx="237">
                  <c:v>7441.13</c:v>
                </c:pt>
                <c:pt idx="238">
                  <c:v>6371.08</c:v>
                </c:pt>
                <c:pt idx="239">
                  <c:v>20700.669999999998</c:v>
                </c:pt>
                <c:pt idx="240">
                  <c:v>9235.52</c:v>
                </c:pt>
                <c:pt idx="241">
                  <c:v>19193.07</c:v>
                </c:pt>
                <c:pt idx="242">
                  <c:v>8281.9500000000007</c:v>
                </c:pt>
                <c:pt idx="243">
                  <c:v>3594.03</c:v>
                </c:pt>
                <c:pt idx="244">
                  <c:v>11435.35</c:v>
                </c:pt>
                <c:pt idx="245">
                  <c:v>12249.43</c:v>
                </c:pt>
                <c:pt idx="246">
                  <c:v>2617.39</c:v>
                </c:pt>
                <c:pt idx="247">
                  <c:v>9774.4599999999991</c:v>
                </c:pt>
                <c:pt idx="248">
                  <c:v>4181.8900000000003</c:v>
                </c:pt>
                <c:pt idx="249">
                  <c:v>9168.2099999999991</c:v>
                </c:pt>
                <c:pt idx="250">
                  <c:v>5758.24</c:v>
                </c:pt>
                <c:pt idx="251">
                  <c:v>7972.28</c:v>
                </c:pt>
                <c:pt idx="252">
                  <c:v>1609.77</c:v>
                </c:pt>
                <c:pt idx="253">
                  <c:v>7001.08</c:v>
                </c:pt>
                <c:pt idx="254">
                  <c:v>9290.24</c:v>
                </c:pt>
                <c:pt idx="255">
                  <c:v>16997.45</c:v>
                </c:pt>
                <c:pt idx="256">
                  <c:v>7813.04</c:v>
                </c:pt>
                <c:pt idx="257">
                  <c:v>16018.49</c:v>
                </c:pt>
                <c:pt idx="258">
                  <c:v>3200.37</c:v>
                </c:pt>
                <c:pt idx="259">
                  <c:v>2991.32</c:v>
                </c:pt>
                <c:pt idx="260">
                  <c:v>3498.06</c:v>
                </c:pt>
                <c:pt idx="261">
                  <c:v>7763.05</c:v>
                </c:pt>
                <c:pt idx="262">
                  <c:v>2327.08</c:v>
                </c:pt>
                <c:pt idx="263">
                  <c:v>5802.64</c:v>
                </c:pt>
                <c:pt idx="264">
                  <c:v>2647.23</c:v>
                </c:pt>
                <c:pt idx="265">
                  <c:v>3227.24</c:v>
                </c:pt>
                <c:pt idx="266">
                  <c:v>8433.52</c:v>
                </c:pt>
                <c:pt idx="267">
                  <c:v>4573.6899999999996</c:v>
                </c:pt>
                <c:pt idx="268">
                  <c:v>2583.0500000000002</c:v>
                </c:pt>
                <c:pt idx="269">
                  <c:v>7678.64</c:v>
                </c:pt>
                <c:pt idx="270">
                  <c:v>3427.75</c:v>
                </c:pt>
                <c:pt idx="271">
                  <c:v>2291.59</c:v>
                </c:pt>
                <c:pt idx="272">
                  <c:v>2909.58</c:v>
                </c:pt>
                <c:pt idx="273">
                  <c:v>9722.4699999999993</c:v>
                </c:pt>
                <c:pt idx="274">
                  <c:v>4696.41</c:v>
                </c:pt>
                <c:pt idx="275">
                  <c:v>7179.71</c:v>
                </c:pt>
                <c:pt idx="276">
                  <c:v>4801.08</c:v>
                </c:pt>
                <c:pt idx="277">
                  <c:v>14803.97</c:v>
                </c:pt>
                <c:pt idx="278">
                  <c:v>2553.42</c:v>
                </c:pt>
                <c:pt idx="279">
                  <c:v>11822.22</c:v>
                </c:pt>
                <c:pt idx="280">
                  <c:v>2696.03</c:v>
                </c:pt>
                <c:pt idx="281">
                  <c:v>5086.59</c:v>
                </c:pt>
                <c:pt idx="282">
                  <c:v>9541.06</c:v>
                </c:pt>
                <c:pt idx="283">
                  <c:v>4958.53</c:v>
                </c:pt>
                <c:pt idx="284">
                  <c:v>14329.02</c:v>
                </c:pt>
                <c:pt idx="285">
                  <c:v>8793.2900000000009</c:v>
                </c:pt>
                <c:pt idx="286">
                  <c:v>13193.26</c:v>
                </c:pt>
                <c:pt idx="287">
                  <c:v>10732.06</c:v>
                </c:pt>
                <c:pt idx="288">
                  <c:v>10907.33</c:v>
                </c:pt>
                <c:pt idx="289">
                  <c:v>2200.77</c:v>
                </c:pt>
                <c:pt idx="290">
                  <c:v>7300.02</c:v>
                </c:pt>
                <c:pt idx="291">
                  <c:v>7365.77</c:v>
                </c:pt>
                <c:pt idx="292">
                  <c:v>4343.84</c:v>
                </c:pt>
                <c:pt idx="293">
                  <c:v>7209.2</c:v>
                </c:pt>
                <c:pt idx="294">
                  <c:v>14351.95</c:v>
                </c:pt>
                <c:pt idx="295">
                  <c:v>5160.0200000000004</c:v>
                </c:pt>
                <c:pt idx="296">
                  <c:v>4183.07</c:v>
                </c:pt>
                <c:pt idx="297">
                  <c:v>9726.57</c:v>
                </c:pt>
                <c:pt idx="298">
                  <c:v>2370</c:v>
                </c:pt>
                <c:pt idx="299">
                  <c:v>7759.97</c:v>
                </c:pt>
                <c:pt idx="300">
                  <c:v>17429.400000000001</c:v>
                </c:pt>
                <c:pt idx="301">
                  <c:v>8241.2999999999993</c:v>
                </c:pt>
                <c:pt idx="302">
                  <c:v>2438.02</c:v>
                </c:pt>
                <c:pt idx="303">
                  <c:v>6017.09</c:v>
                </c:pt>
                <c:pt idx="304">
                  <c:v>8355.98</c:v>
                </c:pt>
                <c:pt idx="305">
                  <c:v>19521.11</c:v>
                </c:pt>
                <c:pt idx="306">
                  <c:v>6984.42</c:v>
                </c:pt>
                <c:pt idx="307">
                  <c:v>9879.23</c:v>
                </c:pt>
                <c:pt idx="308">
                  <c:v>2271.41</c:v>
                </c:pt>
                <c:pt idx="309">
                  <c:v>20578.93</c:v>
                </c:pt>
                <c:pt idx="310">
                  <c:v>4976.8599999999997</c:v>
                </c:pt>
                <c:pt idx="311">
                  <c:v>9875.14</c:v>
                </c:pt>
                <c:pt idx="312">
                  <c:v>7962.03</c:v>
                </c:pt>
                <c:pt idx="313">
                  <c:v>8088.35</c:v>
                </c:pt>
                <c:pt idx="314">
                  <c:v>7214.51</c:v>
                </c:pt>
                <c:pt idx="315">
                  <c:v>13299.14</c:v>
                </c:pt>
                <c:pt idx="316">
                  <c:v>12539.36</c:v>
                </c:pt>
                <c:pt idx="317">
                  <c:v>3320.27</c:v>
                </c:pt>
                <c:pt idx="318">
                  <c:v>2635.77</c:v>
                </c:pt>
                <c:pt idx="319">
                  <c:v>15896.03</c:v>
                </c:pt>
                <c:pt idx="320">
                  <c:v>4652.1099999999997</c:v>
                </c:pt>
                <c:pt idx="321">
                  <c:v>12310.85</c:v>
                </c:pt>
                <c:pt idx="322">
                  <c:v>23345.93</c:v>
                </c:pt>
                <c:pt idx="323">
                  <c:v>10882.52</c:v>
                </c:pt>
                <c:pt idx="324">
                  <c:v>2063.12</c:v>
                </c:pt>
                <c:pt idx="325">
                  <c:v>2669.29</c:v>
                </c:pt>
                <c:pt idx="326">
                  <c:v>2370.1</c:v>
                </c:pt>
                <c:pt idx="327">
                  <c:v>9526.84</c:v>
                </c:pt>
                <c:pt idx="328">
                  <c:v>21132.44</c:v>
                </c:pt>
                <c:pt idx="329">
                  <c:v>4832.63</c:v>
                </c:pt>
                <c:pt idx="330">
                  <c:v>3263.92</c:v>
                </c:pt>
                <c:pt idx="331">
                  <c:v>6778.2</c:v>
                </c:pt>
                <c:pt idx="332">
                  <c:v>2276.0500000000002</c:v>
                </c:pt>
                <c:pt idx="333">
                  <c:v>4788.05</c:v>
                </c:pt>
                <c:pt idx="334">
                  <c:v>22941.03</c:v>
                </c:pt>
                <c:pt idx="335">
                  <c:v>4024.13</c:v>
                </c:pt>
                <c:pt idx="336">
                  <c:v>2765.75</c:v>
                </c:pt>
                <c:pt idx="337">
                  <c:v>7853.86</c:v>
                </c:pt>
                <c:pt idx="338">
                  <c:v>14883.67</c:v>
                </c:pt>
                <c:pt idx="339">
                  <c:v>17420</c:v>
                </c:pt>
                <c:pt idx="340">
                  <c:v>11070.8</c:v>
                </c:pt>
                <c:pt idx="341">
                  <c:v>7976.11</c:v>
                </c:pt>
                <c:pt idx="342">
                  <c:v>6615.6</c:v>
                </c:pt>
                <c:pt idx="343">
                  <c:v>2892.52</c:v>
                </c:pt>
                <c:pt idx="344">
                  <c:v>3193.69</c:v>
                </c:pt>
                <c:pt idx="345">
                  <c:v>8912.34</c:v>
                </c:pt>
                <c:pt idx="346">
                  <c:v>5549.78</c:v>
                </c:pt>
                <c:pt idx="347">
                  <c:v>18324.07</c:v>
                </c:pt>
                <c:pt idx="348">
                  <c:v>11411.06</c:v>
                </c:pt>
                <c:pt idx="349">
                  <c:v>10184.379999999999</c:v>
                </c:pt>
                <c:pt idx="350">
                  <c:v>12543.31</c:v>
                </c:pt>
                <c:pt idx="351">
                  <c:v>12363.91</c:v>
                </c:pt>
                <c:pt idx="352">
                  <c:v>11238.63</c:v>
                </c:pt>
                <c:pt idx="353">
                  <c:v>5490.25</c:v>
                </c:pt>
                <c:pt idx="354">
                  <c:v>25305.35</c:v>
                </c:pt>
                <c:pt idx="355">
                  <c:v>6973.12</c:v>
                </c:pt>
                <c:pt idx="356">
                  <c:v>2780.8</c:v>
                </c:pt>
                <c:pt idx="357">
                  <c:v>7963.51</c:v>
                </c:pt>
                <c:pt idx="358">
                  <c:v>15142.85</c:v>
                </c:pt>
                <c:pt idx="359">
                  <c:v>7551.89</c:v>
                </c:pt>
                <c:pt idx="360">
                  <c:v>9604.61</c:v>
                </c:pt>
                <c:pt idx="361">
                  <c:v>11441.05</c:v>
                </c:pt>
                <c:pt idx="362">
                  <c:v>21864.14</c:v>
                </c:pt>
                <c:pt idx="363">
                  <c:v>2681.11</c:v>
                </c:pt>
                <c:pt idx="364">
                  <c:v>5654.23</c:v>
                </c:pt>
                <c:pt idx="365">
                  <c:v>8571.83</c:v>
                </c:pt>
                <c:pt idx="366">
                  <c:v>23423.86</c:v>
                </c:pt>
                <c:pt idx="367">
                  <c:v>7008.08</c:v>
                </c:pt>
                <c:pt idx="368">
                  <c:v>3293.62</c:v>
                </c:pt>
                <c:pt idx="369">
                  <c:v>8055.16</c:v>
                </c:pt>
                <c:pt idx="370">
                  <c:v>2673.5</c:v>
                </c:pt>
                <c:pt idx="371">
                  <c:v>6782.31</c:v>
                </c:pt>
                <c:pt idx="372">
                  <c:v>5171.55</c:v>
                </c:pt>
                <c:pt idx="373">
                  <c:v>3626.39</c:v>
                </c:pt>
                <c:pt idx="374">
                  <c:v>2022.56</c:v>
                </c:pt>
                <c:pt idx="375">
                  <c:v>6335.56</c:v>
                </c:pt>
                <c:pt idx="376">
                  <c:v>3485.7</c:v>
                </c:pt>
                <c:pt idx="377">
                  <c:v>14610.18</c:v>
                </c:pt>
                <c:pt idx="378">
                  <c:v>7876.47</c:v>
                </c:pt>
                <c:pt idx="379">
                  <c:v>5566.46</c:v>
                </c:pt>
                <c:pt idx="380">
                  <c:v>2952.21</c:v>
                </c:pt>
                <c:pt idx="381">
                  <c:v>5788.7</c:v>
                </c:pt>
                <c:pt idx="382">
                  <c:v>7860.26</c:v>
                </c:pt>
                <c:pt idx="383">
                  <c:v>5530.11</c:v>
                </c:pt>
                <c:pt idx="384">
                  <c:v>2648.03</c:v>
                </c:pt>
                <c:pt idx="385">
                  <c:v>4538.46</c:v>
                </c:pt>
                <c:pt idx="386">
                  <c:v>15274.88</c:v>
                </c:pt>
                <c:pt idx="387">
                  <c:v>20879.77</c:v>
                </c:pt>
                <c:pt idx="388">
                  <c:v>5618.74</c:v>
                </c:pt>
                <c:pt idx="389">
                  <c:v>3536.91</c:v>
                </c:pt>
                <c:pt idx="390">
                  <c:v>5822.03</c:v>
                </c:pt>
                <c:pt idx="391">
                  <c:v>2570.85</c:v>
                </c:pt>
                <c:pt idx="392">
                  <c:v>3160.88</c:v>
                </c:pt>
                <c:pt idx="393">
                  <c:v>2907.63</c:v>
                </c:pt>
                <c:pt idx="394">
                  <c:v>2779.65</c:v>
                </c:pt>
                <c:pt idx="395">
                  <c:v>13220.37</c:v>
                </c:pt>
                <c:pt idx="396">
                  <c:v>8193.43</c:v>
                </c:pt>
                <c:pt idx="397">
                  <c:v>14661.06</c:v>
                </c:pt>
                <c:pt idx="398">
                  <c:v>15384.03</c:v>
                </c:pt>
                <c:pt idx="399">
                  <c:v>7026.76</c:v>
                </c:pt>
                <c:pt idx="400">
                  <c:v>7190.27</c:v>
                </c:pt>
                <c:pt idx="401">
                  <c:v>2458.4499999999998</c:v>
                </c:pt>
                <c:pt idx="402">
                  <c:v>5271.19</c:v>
                </c:pt>
                <c:pt idx="403">
                  <c:v>5959.4</c:v>
                </c:pt>
                <c:pt idx="404">
                  <c:v>9643.7800000000007</c:v>
                </c:pt>
                <c:pt idx="405">
                  <c:v>11503.34</c:v>
                </c:pt>
                <c:pt idx="406">
                  <c:v>2306.4899999999998</c:v>
                </c:pt>
                <c:pt idx="407">
                  <c:v>8308.2099999999991</c:v>
                </c:pt>
                <c:pt idx="408">
                  <c:v>7462.95</c:v>
                </c:pt>
                <c:pt idx="409">
                  <c:v>2759.67</c:v>
                </c:pt>
                <c:pt idx="410">
                  <c:v>13144.65</c:v>
                </c:pt>
                <c:pt idx="411">
                  <c:v>12284.14</c:v>
                </c:pt>
                <c:pt idx="412">
                  <c:v>7598.63</c:v>
                </c:pt>
                <c:pt idx="413">
                  <c:v>2116.2800000000002</c:v>
                </c:pt>
                <c:pt idx="414">
                  <c:v>8879.35</c:v>
                </c:pt>
                <c:pt idx="415">
                  <c:v>30933.88</c:v>
                </c:pt>
                <c:pt idx="416">
                  <c:v>3768.41</c:v>
                </c:pt>
                <c:pt idx="417">
                  <c:v>14030.95</c:v>
                </c:pt>
                <c:pt idx="418">
                  <c:v>5916.83</c:v>
                </c:pt>
                <c:pt idx="419">
                  <c:v>3766.27</c:v>
                </c:pt>
                <c:pt idx="420">
                  <c:v>5655.7</c:v>
                </c:pt>
                <c:pt idx="421">
                  <c:v>2922.3</c:v>
                </c:pt>
                <c:pt idx="422">
                  <c:v>5005.7299999999996</c:v>
                </c:pt>
                <c:pt idx="423">
                  <c:v>10152.49</c:v>
                </c:pt>
                <c:pt idx="424">
                  <c:v>2700.05</c:v>
                </c:pt>
                <c:pt idx="425">
                  <c:v>3540.81</c:v>
                </c:pt>
                <c:pt idx="426">
                  <c:v>9266.9699999999993</c:v>
                </c:pt>
                <c:pt idx="427">
                  <c:v>18213.48</c:v>
                </c:pt>
                <c:pt idx="428">
                  <c:v>12402.11</c:v>
                </c:pt>
                <c:pt idx="429">
                  <c:v>2402.0300000000002</c:v>
                </c:pt>
                <c:pt idx="430">
                  <c:v>12445.77</c:v>
                </c:pt>
                <c:pt idx="431">
                  <c:v>4872.34</c:v>
                </c:pt>
                <c:pt idx="432">
                  <c:v>3107.89</c:v>
                </c:pt>
                <c:pt idx="433">
                  <c:v>7311.88</c:v>
                </c:pt>
                <c:pt idx="434">
                  <c:v>7776.79</c:v>
                </c:pt>
                <c:pt idx="435">
                  <c:v>6249</c:v>
                </c:pt>
                <c:pt idx="436">
                  <c:v>2294.37</c:v>
                </c:pt>
                <c:pt idx="437">
                  <c:v>3320.15</c:v>
                </c:pt>
                <c:pt idx="438">
                  <c:v>13031.04</c:v>
                </c:pt>
                <c:pt idx="439">
                  <c:v>10991.16</c:v>
                </c:pt>
                <c:pt idx="440">
                  <c:v>11766.39</c:v>
                </c:pt>
                <c:pt idx="441">
                  <c:v>8157.05</c:v>
                </c:pt>
                <c:pt idx="442">
                  <c:v>8083.27</c:v>
                </c:pt>
                <c:pt idx="443">
                  <c:v>2255.5300000000002</c:v>
                </c:pt>
                <c:pt idx="444">
                  <c:v>5151.2700000000004</c:v>
                </c:pt>
                <c:pt idx="445">
                  <c:v>10086.049999999999</c:v>
                </c:pt>
                <c:pt idx="446">
                  <c:v>5965.08</c:v>
                </c:pt>
                <c:pt idx="447">
                  <c:v>8748.57</c:v>
                </c:pt>
                <c:pt idx="448">
                  <c:v>5302.76</c:v>
                </c:pt>
                <c:pt idx="449">
                  <c:v>3135.34</c:v>
                </c:pt>
                <c:pt idx="450">
                  <c:v>5861.39</c:v>
                </c:pt>
                <c:pt idx="451">
                  <c:v>4671.5</c:v>
                </c:pt>
                <c:pt idx="452">
                  <c:v>5889.45</c:v>
                </c:pt>
                <c:pt idx="453">
                  <c:v>7175.54</c:v>
                </c:pt>
                <c:pt idx="454">
                  <c:v>6888.71</c:v>
                </c:pt>
                <c:pt idx="455">
                  <c:v>7139.51</c:v>
                </c:pt>
                <c:pt idx="456">
                  <c:v>5137.51</c:v>
                </c:pt>
                <c:pt idx="457">
                  <c:v>22339.07</c:v>
                </c:pt>
                <c:pt idx="458">
                  <c:v>8395.7999999999993</c:v>
                </c:pt>
                <c:pt idx="459">
                  <c:v>20933.3</c:v>
                </c:pt>
                <c:pt idx="460">
                  <c:v>10823.34</c:v>
                </c:pt>
                <c:pt idx="461">
                  <c:v>5024.8599999999997</c:v>
                </c:pt>
                <c:pt idx="462">
                  <c:v>6785.39</c:v>
                </c:pt>
                <c:pt idx="463">
                  <c:v>8612.76</c:v>
                </c:pt>
                <c:pt idx="464">
                  <c:v>6174.71</c:v>
                </c:pt>
                <c:pt idx="465">
                  <c:v>11034.32</c:v>
                </c:pt>
                <c:pt idx="466">
                  <c:v>4416.5</c:v>
                </c:pt>
                <c:pt idx="467">
                  <c:v>8971.5499999999993</c:v>
                </c:pt>
                <c:pt idx="468">
                  <c:v>5093.2700000000004</c:v>
                </c:pt>
                <c:pt idx="469">
                  <c:v>8308.7900000000009</c:v>
                </c:pt>
                <c:pt idx="470">
                  <c:v>10102.89</c:v>
                </c:pt>
                <c:pt idx="471">
                  <c:v>3014.61</c:v>
                </c:pt>
                <c:pt idx="472">
                  <c:v>5444.71</c:v>
                </c:pt>
                <c:pt idx="473">
                  <c:v>4951</c:v>
                </c:pt>
                <c:pt idx="474">
                  <c:v>4963.58</c:v>
                </c:pt>
                <c:pt idx="475">
                  <c:v>6614.27</c:v>
                </c:pt>
                <c:pt idx="476">
                  <c:v>3443.37</c:v>
                </c:pt>
                <c:pt idx="477">
                  <c:v>2939.04</c:v>
                </c:pt>
                <c:pt idx="478">
                  <c:v>12651.65</c:v>
                </c:pt>
                <c:pt idx="479">
                  <c:v>6225.1</c:v>
                </c:pt>
                <c:pt idx="480">
                  <c:v>5782.78</c:v>
                </c:pt>
                <c:pt idx="481">
                  <c:v>8214.1</c:v>
                </c:pt>
                <c:pt idx="482">
                  <c:v>23929.43</c:v>
                </c:pt>
                <c:pt idx="483">
                  <c:v>2940.7</c:v>
                </c:pt>
                <c:pt idx="484">
                  <c:v>13022.78</c:v>
                </c:pt>
                <c:pt idx="485">
                  <c:v>5269.38</c:v>
                </c:pt>
                <c:pt idx="486">
                  <c:v>4893.54</c:v>
                </c:pt>
                <c:pt idx="487">
                  <c:v>6368.08</c:v>
                </c:pt>
                <c:pt idx="488">
                  <c:v>5250.14</c:v>
                </c:pt>
                <c:pt idx="489">
                  <c:v>8586.0400000000009</c:v>
                </c:pt>
                <c:pt idx="490">
                  <c:v>8787.83</c:v>
                </c:pt>
                <c:pt idx="491">
                  <c:v>22250.09</c:v>
                </c:pt>
                <c:pt idx="492">
                  <c:v>9834.9</c:v>
                </c:pt>
                <c:pt idx="493">
                  <c:v>3952.48</c:v>
                </c:pt>
                <c:pt idx="494">
                  <c:v>8244.68</c:v>
                </c:pt>
                <c:pt idx="495">
                  <c:v>2800.78</c:v>
                </c:pt>
                <c:pt idx="496">
                  <c:v>3538.44</c:v>
                </c:pt>
                <c:pt idx="497">
                  <c:v>7932.65</c:v>
                </c:pt>
                <c:pt idx="498">
                  <c:v>11379.48</c:v>
                </c:pt>
                <c:pt idx="499">
                  <c:v>7554.21</c:v>
                </c:pt>
                <c:pt idx="500">
                  <c:v>4311.05</c:v>
                </c:pt>
                <c:pt idx="501">
                  <c:v>13498.65</c:v>
                </c:pt>
                <c:pt idx="502">
                  <c:v>5552.61</c:v>
                </c:pt>
                <c:pt idx="503">
                  <c:v>4746.58</c:v>
                </c:pt>
                <c:pt idx="504">
                  <c:v>7116.2</c:v>
                </c:pt>
                <c:pt idx="505">
                  <c:v>11304.24</c:v>
                </c:pt>
                <c:pt idx="506">
                  <c:v>9437.44</c:v>
                </c:pt>
                <c:pt idx="507">
                  <c:v>5326.65</c:v>
                </c:pt>
                <c:pt idx="508">
                  <c:v>8428.41</c:v>
                </c:pt>
                <c:pt idx="509">
                  <c:v>12785.99</c:v>
                </c:pt>
                <c:pt idx="510">
                  <c:v>11166.36</c:v>
                </c:pt>
                <c:pt idx="511">
                  <c:v>14056.09</c:v>
                </c:pt>
                <c:pt idx="512">
                  <c:v>4884.24</c:v>
                </c:pt>
                <c:pt idx="513">
                  <c:v>3901.66</c:v>
                </c:pt>
                <c:pt idx="514">
                  <c:v>3234.85</c:v>
                </c:pt>
                <c:pt idx="515">
                  <c:v>7121.62</c:v>
                </c:pt>
                <c:pt idx="516">
                  <c:v>4365.42</c:v>
                </c:pt>
                <c:pt idx="517">
                  <c:v>3144.67</c:v>
                </c:pt>
                <c:pt idx="518">
                  <c:v>9354.11</c:v>
                </c:pt>
                <c:pt idx="519">
                  <c:v>19640.259999999998</c:v>
                </c:pt>
                <c:pt idx="520">
                  <c:v>6614.44</c:v>
                </c:pt>
                <c:pt idx="521">
                  <c:v>3083.85</c:v>
                </c:pt>
                <c:pt idx="522">
                  <c:v>16855.759999999998</c:v>
                </c:pt>
                <c:pt idx="523">
                  <c:v>8434.44</c:v>
                </c:pt>
                <c:pt idx="524">
                  <c:v>4347.07</c:v>
                </c:pt>
                <c:pt idx="525">
                  <c:v>5838.17</c:v>
                </c:pt>
                <c:pt idx="526">
                  <c:v>7162.65</c:v>
                </c:pt>
                <c:pt idx="527">
                  <c:v>3280</c:v>
                </c:pt>
                <c:pt idx="528">
                  <c:v>2109.79</c:v>
                </c:pt>
                <c:pt idx="529">
                  <c:v>2432.37</c:v>
                </c:pt>
                <c:pt idx="530">
                  <c:v>9901.7800000000007</c:v>
                </c:pt>
                <c:pt idx="531">
                  <c:v>5090.8900000000003</c:v>
                </c:pt>
                <c:pt idx="532">
                  <c:v>10365.92</c:v>
                </c:pt>
                <c:pt idx="533">
                  <c:v>4226.91</c:v>
                </c:pt>
                <c:pt idx="534">
                  <c:v>7894.26</c:v>
                </c:pt>
                <c:pt idx="535">
                  <c:v>8386.2800000000007</c:v>
                </c:pt>
                <c:pt idx="536">
                  <c:v>22684.22</c:v>
                </c:pt>
                <c:pt idx="537">
                  <c:v>9718.17</c:v>
                </c:pt>
                <c:pt idx="538">
                  <c:v>16722.919999999998</c:v>
                </c:pt>
                <c:pt idx="539">
                  <c:v>14837.03</c:v>
                </c:pt>
                <c:pt idx="540">
                  <c:v>9636.8700000000008</c:v>
                </c:pt>
                <c:pt idx="541">
                  <c:v>6494.47</c:v>
                </c:pt>
                <c:pt idx="542">
                  <c:v>6563.09</c:v>
                </c:pt>
                <c:pt idx="543">
                  <c:v>2432.7399999999998</c:v>
                </c:pt>
                <c:pt idx="544">
                  <c:v>6237.29</c:v>
                </c:pt>
                <c:pt idx="545">
                  <c:v>11735.17</c:v>
                </c:pt>
                <c:pt idx="546">
                  <c:v>3655.31</c:v>
                </c:pt>
                <c:pt idx="547">
                  <c:v>2672.23</c:v>
                </c:pt>
                <c:pt idx="548">
                  <c:v>29622.65</c:v>
                </c:pt>
                <c:pt idx="549">
                  <c:v>5818.78</c:v>
                </c:pt>
                <c:pt idx="550">
                  <c:v>3246.27</c:v>
                </c:pt>
                <c:pt idx="551">
                  <c:v>6827.18</c:v>
                </c:pt>
                <c:pt idx="552">
                  <c:v>18086.45</c:v>
                </c:pt>
                <c:pt idx="553">
                  <c:v>8268.3799999999992</c:v>
                </c:pt>
                <c:pt idx="554">
                  <c:v>10220.120000000001</c:v>
                </c:pt>
                <c:pt idx="555">
                  <c:v>7253.03</c:v>
                </c:pt>
                <c:pt idx="556">
                  <c:v>2282.77</c:v>
                </c:pt>
                <c:pt idx="557">
                  <c:v>5244.35</c:v>
                </c:pt>
                <c:pt idx="558">
                  <c:v>2414.15</c:v>
                </c:pt>
                <c:pt idx="559">
                  <c:v>7569.91</c:v>
                </c:pt>
                <c:pt idx="560">
                  <c:v>11759.34</c:v>
                </c:pt>
                <c:pt idx="561">
                  <c:v>7537.2</c:v>
                </c:pt>
                <c:pt idx="562">
                  <c:v>8307.1</c:v>
                </c:pt>
                <c:pt idx="563">
                  <c:v>8624.58</c:v>
                </c:pt>
                <c:pt idx="564">
                  <c:v>12994.74</c:v>
                </c:pt>
                <c:pt idx="565">
                  <c:v>2364.5100000000002</c:v>
                </c:pt>
                <c:pt idx="566">
                  <c:v>9491.17</c:v>
                </c:pt>
                <c:pt idx="567">
                  <c:v>7707.3</c:v>
                </c:pt>
                <c:pt idx="568">
                  <c:v>8047.16</c:v>
                </c:pt>
                <c:pt idx="569">
                  <c:v>13385.46</c:v>
                </c:pt>
                <c:pt idx="570">
                  <c:v>4640.6099999999997</c:v>
                </c:pt>
                <c:pt idx="571">
                  <c:v>2424.4299999999998</c:v>
                </c:pt>
                <c:pt idx="572">
                  <c:v>11100.16</c:v>
                </c:pt>
                <c:pt idx="573">
                  <c:v>10364.99</c:v>
                </c:pt>
                <c:pt idx="574">
                  <c:v>3913.11</c:v>
                </c:pt>
                <c:pt idx="575">
                  <c:v>7216.9</c:v>
                </c:pt>
                <c:pt idx="576">
                  <c:v>3608.89</c:v>
                </c:pt>
                <c:pt idx="577">
                  <c:v>4738.09</c:v>
                </c:pt>
                <c:pt idx="578">
                  <c:v>7049.06</c:v>
                </c:pt>
                <c:pt idx="579">
                  <c:v>7805.61</c:v>
                </c:pt>
                <c:pt idx="580">
                  <c:v>2614.15</c:v>
                </c:pt>
                <c:pt idx="581">
                  <c:v>2953.63</c:v>
                </c:pt>
                <c:pt idx="582">
                  <c:v>8054.99</c:v>
                </c:pt>
                <c:pt idx="583">
                  <c:v>9812.6</c:v>
                </c:pt>
                <c:pt idx="584">
                  <c:v>14552.62</c:v>
                </c:pt>
                <c:pt idx="585">
                  <c:v>12853.24</c:v>
                </c:pt>
                <c:pt idx="586">
                  <c:v>2546.9</c:v>
                </c:pt>
                <c:pt idx="587">
                  <c:v>10340.27</c:v>
                </c:pt>
                <c:pt idx="588">
                  <c:v>6291.25</c:v>
                </c:pt>
                <c:pt idx="589">
                  <c:v>4805.67</c:v>
                </c:pt>
                <c:pt idx="590">
                  <c:v>3308.52</c:v>
                </c:pt>
                <c:pt idx="591">
                  <c:v>13338.65</c:v>
                </c:pt>
                <c:pt idx="592">
                  <c:v>7337.75</c:v>
                </c:pt>
                <c:pt idx="593">
                  <c:v>6874.87</c:v>
                </c:pt>
                <c:pt idx="594">
                  <c:v>6621.21</c:v>
                </c:pt>
                <c:pt idx="595">
                  <c:v>5641.5</c:v>
                </c:pt>
                <c:pt idx="596">
                  <c:v>2501.59</c:v>
                </c:pt>
                <c:pt idx="597">
                  <c:v>9689.7800000000007</c:v>
                </c:pt>
                <c:pt idx="598">
                  <c:v>7051.36</c:v>
                </c:pt>
                <c:pt idx="599">
                  <c:v>4283.4799999999996</c:v>
                </c:pt>
                <c:pt idx="600">
                  <c:v>2372.14</c:v>
                </c:pt>
                <c:pt idx="601">
                  <c:v>12769.42</c:v>
                </c:pt>
                <c:pt idx="602">
                  <c:v>2376.52</c:v>
                </c:pt>
                <c:pt idx="603">
                  <c:v>7973.67</c:v>
                </c:pt>
                <c:pt idx="604">
                  <c:v>2450.19</c:v>
                </c:pt>
                <c:pt idx="605">
                  <c:v>2926.68</c:v>
                </c:pt>
                <c:pt idx="606">
                  <c:v>2896.14</c:v>
                </c:pt>
                <c:pt idx="607">
                  <c:v>12686.8</c:v>
                </c:pt>
                <c:pt idx="608">
                  <c:v>3375.27</c:v>
                </c:pt>
                <c:pt idx="609">
                  <c:v>16591.28</c:v>
                </c:pt>
                <c:pt idx="610">
                  <c:v>8467.5300000000007</c:v>
                </c:pt>
                <c:pt idx="611">
                  <c:v>2771.59</c:v>
                </c:pt>
                <c:pt idx="612">
                  <c:v>5695.62</c:v>
                </c:pt>
                <c:pt idx="613">
                  <c:v>8188.19</c:v>
                </c:pt>
                <c:pt idx="614">
                  <c:v>14672.55</c:v>
                </c:pt>
                <c:pt idx="615">
                  <c:v>2712.65</c:v>
                </c:pt>
                <c:pt idx="616">
                  <c:v>5038.42</c:v>
                </c:pt>
                <c:pt idx="617">
                  <c:v>2603.37</c:v>
                </c:pt>
                <c:pt idx="618">
                  <c:v>7857.92</c:v>
                </c:pt>
                <c:pt idx="619">
                  <c:v>2187.23</c:v>
                </c:pt>
                <c:pt idx="620">
                  <c:v>6501.23</c:v>
                </c:pt>
                <c:pt idx="621">
                  <c:v>5764.06</c:v>
                </c:pt>
                <c:pt idx="622">
                  <c:v>6415.97</c:v>
                </c:pt>
                <c:pt idx="623">
                  <c:v>4928.25</c:v>
                </c:pt>
                <c:pt idx="624">
                  <c:v>8782.0499999999993</c:v>
                </c:pt>
                <c:pt idx="625">
                  <c:v>4303.5</c:v>
                </c:pt>
                <c:pt idx="626">
                  <c:v>5609.36</c:v>
                </c:pt>
                <c:pt idx="627">
                  <c:v>17084</c:v>
                </c:pt>
                <c:pt idx="628">
                  <c:v>6635.84</c:v>
                </c:pt>
                <c:pt idx="629">
                  <c:v>5151.43</c:v>
                </c:pt>
                <c:pt idx="630">
                  <c:v>6774.7</c:v>
                </c:pt>
                <c:pt idx="631">
                  <c:v>29031.31</c:v>
                </c:pt>
                <c:pt idx="632">
                  <c:v>5285.06</c:v>
                </c:pt>
                <c:pt idx="633">
                  <c:v>8830.2999999999993</c:v>
                </c:pt>
                <c:pt idx="634">
                  <c:v>5443.97</c:v>
                </c:pt>
                <c:pt idx="635">
                  <c:v>10625.38</c:v>
                </c:pt>
                <c:pt idx="636">
                  <c:v>4923.92</c:v>
                </c:pt>
                <c:pt idx="637">
                  <c:v>13321.87</c:v>
                </c:pt>
                <c:pt idx="638">
                  <c:v>3992.01</c:v>
                </c:pt>
                <c:pt idx="639">
                  <c:v>12206.54</c:v>
                </c:pt>
                <c:pt idx="640">
                  <c:v>5348.39</c:v>
                </c:pt>
                <c:pt idx="641">
                  <c:v>10589.23</c:v>
                </c:pt>
                <c:pt idx="642">
                  <c:v>3128.14</c:v>
                </c:pt>
                <c:pt idx="643">
                  <c:v>2661.53</c:v>
                </c:pt>
                <c:pt idx="644">
                  <c:v>6845.16</c:v>
                </c:pt>
                <c:pt idx="645">
                  <c:v>7419.14</c:v>
                </c:pt>
                <c:pt idx="646">
                  <c:v>11426.41</c:v>
                </c:pt>
                <c:pt idx="647">
                  <c:v>8106.78</c:v>
                </c:pt>
                <c:pt idx="648">
                  <c:v>6821.7</c:v>
                </c:pt>
                <c:pt idx="649">
                  <c:v>13015.94</c:v>
                </c:pt>
                <c:pt idx="650">
                  <c:v>3656</c:v>
                </c:pt>
                <c:pt idx="651">
                  <c:v>2536.15</c:v>
                </c:pt>
                <c:pt idx="652">
                  <c:v>5682.7</c:v>
                </c:pt>
                <c:pt idx="653">
                  <c:v>9228.69</c:v>
                </c:pt>
                <c:pt idx="654">
                  <c:v>10316.719999999999</c:v>
                </c:pt>
                <c:pt idx="655">
                  <c:v>3190.71</c:v>
                </c:pt>
                <c:pt idx="656">
                  <c:v>6043.17</c:v>
                </c:pt>
                <c:pt idx="657">
                  <c:v>9749.81</c:v>
                </c:pt>
                <c:pt idx="658">
                  <c:v>14672.92</c:v>
                </c:pt>
                <c:pt idx="659">
                  <c:v>7244.49</c:v>
                </c:pt>
                <c:pt idx="660">
                  <c:v>2611.71</c:v>
                </c:pt>
                <c:pt idx="661">
                  <c:v>10664.98</c:v>
                </c:pt>
                <c:pt idx="662">
                  <c:v>8498.34</c:v>
                </c:pt>
                <c:pt idx="663">
                  <c:v>9322.07</c:v>
                </c:pt>
                <c:pt idx="664">
                  <c:v>5392.37</c:v>
                </c:pt>
                <c:pt idx="665">
                  <c:v>6918.59</c:v>
                </c:pt>
                <c:pt idx="666">
                  <c:v>2320.69</c:v>
                </c:pt>
                <c:pt idx="667">
                  <c:v>29210.42</c:v>
                </c:pt>
                <c:pt idx="668">
                  <c:v>12738.87</c:v>
                </c:pt>
                <c:pt idx="669">
                  <c:v>10463.629999999999</c:v>
                </c:pt>
                <c:pt idx="670">
                  <c:v>17399.849999999999</c:v>
                </c:pt>
                <c:pt idx="671">
                  <c:v>6103.72</c:v>
                </c:pt>
                <c:pt idx="672">
                  <c:v>2725.04</c:v>
                </c:pt>
                <c:pt idx="673">
                  <c:v>3417.63</c:v>
                </c:pt>
                <c:pt idx="674">
                  <c:v>6137.56</c:v>
                </c:pt>
                <c:pt idx="675">
                  <c:v>3965.73</c:v>
                </c:pt>
                <c:pt idx="676">
                  <c:v>4873.91</c:v>
                </c:pt>
                <c:pt idx="677">
                  <c:v>3145.76</c:v>
                </c:pt>
                <c:pt idx="678">
                  <c:v>3240.01</c:v>
                </c:pt>
                <c:pt idx="679">
                  <c:v>14643.89</c:v>
                </c:pt>
                <c:pt idx="680">
                  <c:v>3574.48</c:v>
                </c:pt>
                <c:pt idx="681">
                  <c:v>8300.83</c:v>
                </c:pt>
                <c:pt idx="682">
                  <c:v>4791.8599999999997</c:v>
                </c:pt>
                <c:pt idx="683">
                  <c:v>6320.62</c:v>
                </c:pt>
                <c:pt idx="684">
                  <c:v>6229.93</c:v>
                </c:pt>
                <c:pt idx="685">
                  <c:v>11114.78</c:v>
                </c:pt>
                <c:pt idx="686">
                  <c:v>4774.7299999999996</c:v>
                </c:pt>
                <c:pt idx="687">
                  <c:v>6169.43</c:v>
                </c:pt>
                <c:pt idx="688">
                  <c:v>7478.93</c:v>
                </c:pt>
                <c:pt idx="689">
                  <c:v>3850.9</c:v>
                </c:pt>
                <c:pt idx="690">
                  <c:v>4558.8100000000004</c:v>
                </c:pt>
                <c:pt idx="691">
                  <c:v>6397.44</c:v>
                </c:pt>
                <c:pt idx="692">
                  <c:v>4122.96</c:v>
                </c:pt>
                <c:pt idx="693">
                  <c:v>6336.17</c:v>
                </c:pt>
                <c:pt idx="694">
                  <c:v>4583.38</c:v>
                </c:pt>
                <c:pt idx="695">
                  <c:v>9948.02</c:v>
                </c:pt>
                <c:pt idx="696">
                  <c:v>5100.08</c:v>
                </c:pt>
                <c:pt idx="697">
                  <c:v>7715.2</c:v>
                </c:pt>
                <c:pt idx="698">
                  <c:v>7255.73</c:v>
                </c:pt>
                <c:pt idx="699">
                  <c:v>7819.95</c:v>
                </c:pt>
                <c:pt idx="700">
                  <c:v>2269.1799999999998</c:v>
                </c:pt>
                <c:pt idx="701">
                  <c:v>4255.4399999999996</c:v>
                </c:pt>
                <c:pt idx="702">
                  <c:v>6344.32</c:v>
                </c:pt>
                <c:pt idx="703">
                  <c:v>28255.43</c:v>
                </c:pt>
                <c:pt idx="704">
                  <c:v>2543.4899999999998</c:v>
                </c:pt>
                <c:pt idx="705">
                  <c:v>4121.34</c:v>
                </c:pt>
                <c:pt idx="706">
                  <c:v>12542.38</c:v>
                </c:pt>
                <c:pt idx="707">
                  <c:v>4643.8999999999996</c:v>
                </c:pt>
                <c:pt idx="708">
                  <c:v>4685.03</c:v>
                </c:pt>
                <c:pt idx="709">
                  <c:v>5651.64</c:v>
                </c:pt>
                <c:pt idx="710">
                  <c:v>6466.49</c:v>
                </c:pt>
                <c:pt idx="711">
                  <c:v>3741.8</c:v>
                </c:pt>
                <c:pt idx="712">
                  <c:v>17830.02</c:v>
                </c:pt>
                <c:pt idx="713">
                  <c:v>4525.74</c:v>
                </c:pt>
                <c:pt idx="714">
                  <c:v>2251.7800000000002</c:v>
                </c:pt>
                <c:pt idx="715">
                  <c:v>4822.01</c:v>
                </c:pt>
                <c:pt idx="716">
                  <c:v>4596.03</c:v>
                </c:pt>
                <c:pt idx="717">
                  <c:v>7219.55</c:v>
                </c:pt>
                <c:pt idx="718">
                  <c:v>11122.05</c:v>
                </c:pt>
                <c:pt idx="719">
                  <c:v>6728.09</c:v>
                </c:pt>
                <c:pt idx="720">
                  <c:v>9677.4</c:v>
                </c:pt>
                <c:pt idx="721">
                  <c:v>9563.07</c:v>
                </c:pt>
                <c:pt idx="722">
                  <c:v>13627.76</c:v>
                </c:pt>
                <c:pt idx="723">
                  <c:v>8098.05</c:v>
                </c:pt>
                <c:pt idx="724">
                  <c:v>8294.42</c:v>
                </c:pt>
                <c:pt idx="725">
                  <c:v>3405.61</c:v>
                </c:pt>
                <c:pt idx="726">
                  <c:v>2503.89</c:v>
                </c:pt>
                <c:pt idx="727">
                  <c:v>2602.67</c:v>
                </c:pt>
                <c:pt idx="728">
                  <c:v>8952.3799999999992</c:v>
                </c:pt>
                <c:pt idx="729">
                  <c:v>4461.12</c:v>
                </c:pt>
                <c:pt idx="730">
                  <c:v>8178.03</c:v>
                </c:pt>
                <c:pt idx="731">
                  <c:v>4607.37</c:v>
                </c:pt>
                <c:pt idx="732">
                  <c:v>3018.05</c:v>
                </c:pt>
                <c:pt idx="733">
                  <c:v>15988.23</c:v>
                </c:pt>
                <c:pt idx="734">
                  <c:v>2263.7399999999998</c:v>
                </c:pt>
                <c:pt idx="735">
                  <c:v>2274.33</c:v>
                </c:pt>
                <c:pt idx="736">
                  <c:v>5763.48</c:v>
                </c:pt>
                <c:pt idx="737">
                  <c:v>18905.03</c:v>
                </c:pt>
                <c:pt idx="738">
                  <c:v>14031.53</c:v>
                </c:pt>
                <c:pt idx="739">
                  <c:v>6993.02</c:v>
                </c:pt>
                <c:pt idx="740">
                  <c:v>4025.02</c:v>
                </c:pt>
                <c:pt idx="741">
                  <c:v>3035.41</c:v>
                </c:pt>
                <c:pt idx="742">
                  <c:v>6890.02</c:v>
                </c:pt>
                <c:pt idx="743">
                  <c:v>7441.91</c:v>
                </c:pt>
                <c:pt idx="744">
                  <c:v>3253.99</c:v>
                </c:pt>
                <c:pt idx="745">
                  <c:v>19810.330000000002</c:v>
                </c:pt>
                <c:pt idx="746">
                  <c:v>5576.13</c:v>
                </c:pt>
                <c:pt idx="747">
                  <c:v>7061.07</c:v>
                </c:pt>
                <c:pt idx="748">
                  <c:v>5887</c:v>
                </c:pt>
                <c:pt idx="749">
                  <c:v>5335.21</c:v>
                </c:pt>
                <c:pt idx="750">
                  <c:v>3425.04</c:v>
                </c:pt>
                <c:pt idx="751">
                  <c:v>14114.26</c:v>
                </c:pt>
                <c:pt idx="752">
                  <c:v>8850.2000000000007</c:v>
                </c:pt>
                <c:pt idx="753">
                  <c:v>13003.11</c:v>
                </c:pt>
                <c:pt idx="754">
                  <c:v>13810.61</c:v>
                </c:pt>
                <c:pt idx="755">
                  <c:v>2370</c:v>
                </c:pt>
                <c:pt idx="756">
                  <c:v>24543.24</c:v>
                </c:pt>
                <c:pt idx="757">
                  <c:v>6360.53</c:v>
                </c:pt>
                <c:pt idx="758">
                  <c:v>2785.56</c:v>
                </c:pt>
                <c:pt idx="759">
                  <c:v>8177.83</c:v>
                </c:pt>
                <c:pt idx="760">
                  <c:v>12715.68</c:v>
                </c:pt>
                <c:pt idx="761">
                  <c:v>11170.08</c:v>
                </c:pt>
                <c:pt idx="762">
                  <c:v>29523.9</c:v>
                </c:pt>
                <c:pt idx="763">
                  <c:v>5301.97</c:v>
                </c:pt>
                <c:pt idx="764">
                  <c:v>14461.56</c:v>
                </c:pt>
                <c:pt idx="765">
                  <c:v>10354.450000000001</c:v>
                </c:pt>
                <c:pt idx="766">
                  <c:v>7292.83</c:v>
                </c:pt>
                <c:pt idx="767">
                  <c:v>4811.2</c:v>
                </c:pt>
                <c:pt idx="768">
                  <c:v>6142.48</c:v>
                </c:pt>
                <c:pt idx="769">
                  <c:v>24818.53</c:v>
                </c:pt>
                <c:pt idx="770">
                  <c:v>25063.41</c:v>
                </c:pt>
                <c:pt idx="771">
                  <c:v>3525.48</c:v>
                </c:pt>
                <c:pt idx="772">
                  <c:v>12922.31</c:v>
                </c:pt>
                <c:pt idx="773">
                  <c:v>11359.77</c:v>
                </c:pt>
                <c:pt idx="774">
                  <c:v>18008.759999999998</c:v>
                </c:pt>
                <c:pt idx="775">
                  <c:v>6319.14</c:v>
                </c:pt>
                <c:pt idx="776">
                  <c:v>5905.36</c:v>
                </c:pt>
                <c:pt idx="777">
                  <c:v>2947.97</c:v>
                </c:pt>
                <c:pt idx="778">
                  <c:v>10432.34</c:v>
                </c:pt>
                <c:pt idx="779">
                  <c:v>4881.83</c:v>
                </c:pt>
                <c:pt idx="780">
                  <c:v>6537.45</c:v>
                </c:pt>
                <c:pt idx="781">
                  <c:v>5450.84</c:v>
                </c:pt>
                <c:pt idx="782">
                  <c:v>14843.75</c:v>
                </c:pt>
                <c:pt idx="783">
                  <c:v>4805.57</c:v>
                </c:pt>
                <c:pt idx="784">
                  <c:v>7433.08</c:v>
                </c:pt>
                <c:pt idx="785">
                  <c:v>7625.65</c:v>
                </c:pt>
                <c:pt idx="786">
                  <c:v>7588.14</c:v>
                </c:pt>
                <c:pt idx="787">
                  <c:v>9811.7900000000009</c:v>
                </c:pt>
                <c:pt idx="788">
                  <c:v>7831.54</c:v>
                </c:pt>
                <c:pt idx="789">
                  <c:v>9538.2800000000007</c:v>
                </c:pt>
                <c:pt idx="790">
                  <c:v>6701.38</c:v>
                </c:pt>
                <c:pt idx="791">
                  <c:v>6236.34</c:v>
                </c:pt>
                <c:pt idx="792">
                  <c:v>2305.29</c:v>
                </c:pt>
                <c:pt idx="793">
                  <c:v>8909.9699999999993</c:v>
                </c:pt>
                <c:pt idx="794">
                  <c:v>4572.7</c:v>
                </c:pt>
                <c:pt idx="795">
                  <c:v>3712.88</c:v>
                </c:pt>
                <c:pt idx="796">
                  <c:v>6797.17</c:v>
                </c:pt>
                <c:pt idx="797">
                  <c:v>7804.78</c:v>
                </c:pt>
                <c:pt idx="798">
                  <c:v>7519.69</c:v>
                </c:pt>
                <c:pt idx="799">
                  <c:v>13302</c:v>
                </c:pt>
                <c:pt idx="800">
                  <c:v>17768.34</c:v>
                </c:pt>
                <c:pt idx="801">
                  <c:v>4256</c:v>
                </c:pt>
                <c:pt idx="802">
                  <c:v>10712.14</c:v>
                </c:pt>
                <c:pt idx="803">
                  <c:v>15378.51</c:v>
                </c:pt>
                <c:pt idx="804">
                  <c:v>6888.56</c:v>
                </c:pt>
                <c:pt idx="805">
                  <c:v>7403.14</c:v>
                </c:pt>
                <c:pt idx="806">
                  <c:v>4760.3</c:v>
                </c:pt>
                <c:pt idx="807">
                  <c:v>4906.13</c:v>
                </c:pt>
                <c:pt idx="808">
                  <c:v>4469.75</c:v>
                </c:pt>
                <c:pt idx="809">
                  <c:v>5039.03</c:v>
                </c:pt>
                <c:pt idx="810">
                  <c:v>14885.18</c:v>
                </c:pt>
                <c:pt idx="811">
                  <c:v>13333.43</c:v>
                </c:pt>
                <c:pt idx="812">
                  <c:v>9225.65</c:v>
                </c:pt>
                <c:pt idx="813">
                  <c:v>7840.77</c:v>
                </c:pt>
                <c:pt idx="814">
                  <c:v>8101.21</c:v>
                </c:pt>
                <c:pt idx="815">
                  <c:v>7070.49</c:v>
                </c:pt>
                <c:pt idx="816">
                  <c:v>6586.87</c:v>
                </c:pt>
                <c:pt idx="817">
                  <c:v>4667.01</c:v>
                </c:pt>
                <c:pt idx="818">
                  <c:v>9570.07</c:v>
                </c:pt>
                <c:pt idx="819">
                  <c:v>4579.53</c:v>
                </c:pt>
                <c:pt idx="820">
                  <c:v>9244.98</c:v>
                </c:pt>
                <c:pt idx="821">
                  <c:v>6484.76</c:v>
                </c:pt>
                <c:pt idx="822">
                  <c:v>6949.41</c:v>
                </c:pt>
                <c:pt idx="823">
                  <c:v>23485</c:v>
                </c:pt>
                <c:pt idx="824">
                  <c:v>2572.17</c:v>
                </c:pt>
                <c:pt idx="825">
                  <c:v>6882.36</c:v>
                </c:pt>
                <c:pt idx="826">
                  <c:v>5668.45</c:v>
                </c:pt>
                <c:pt idx="827">
                  <c:v>7876.63</c:v>
                </c:pt>
                <c:pt idx="828">
                  <c:v>6553.05</c:v>
                </c:pt>
                <c:pt idx="829">
                  <c:v>2716.49</c:v>
                </c:pt>
                <c:pt idx="830">
                  <c:v>13716.5</c:v>
                </c:pt>
                <c:pt idx="831">
                  <c:v>8275.06</c:v>
                </c:pt>
                <c:pt idx="832">
                  <c:v>2350.5100000000002</c:v>
                </c:pt>
                <c:pt idx="833">
                  <c:v>5619.72</c:v>
                </c:pt>
                <c:pt idx="834">
                  <c:v>16701.759999999998</c:v>
                </c:pt>
                <c:pt idx="835">
                  <c:v>2548.66</c:v>
                </c:pt>
                <c:pt idx="836">
                  <c:v>2864.93</c:v>
                </c:pt>
                <c:pt idx="837">
                  <c:v>12311.99</c:v>
                </c:pt>
                <c:pt idx="838">
                  <c:v>3391.32</c:v>
                </c:pt>
                <c:pt idx="839">
                  <c:v>11970.69</c:v>
                </c:pt>
                <c:pt idx="840">
                  <c:v>7872.53</c:v>
                </c:pt>
                <c:pt idx="841">
                  <c:v>18532.150000000001</c:v>
                </c:pt>
                <c:pt idx="842">
                  <c:v>3149.24</c:v>
                </c:pt>
                <c:pt idx="843">
                  <c:v>24514.6</c:v>
                </c:pt>
                <c:pt idx="844">
                  <c:v>2843.61</c:v>
                </c:pt>
                <c:pt idx="845">
                  <c:v>4763.88</c:v>
                </c:pt>
                <c:pt idx="846">
                  <c:v>3966.71</c:v>
                </c:pt>
                <c:pt idx="847">
                  <c:v>2817.95</c:v>
                </c:pt>
                <c:pt idx="848">
                  <c:v>2466.08</c:v>
                </c:pt>
                <c:pt idx="849">
                  <c:v>2655.15</c:v>
                </c:pt>
                <c:pt idx="850">
                  <c:v>14030.78</c:v>
                </c:pt>
                <c:pt idx="851">
                  <c:v>11114</c:v>
                </c:pt>
                <c:pt idx="852">
                  <c:v>8829.2900000000009</c:v>
                </c:pt>
                <c:pt idx="853">
                  <c:v>2570.89</c:v>
                </c:pt>
                <c:pt idx="854">
                  <c:v>8473.69</c:v>
                </c:pt>
                <c:pt idx="855">
                  <c:v>2703.38</c:v>
                </c:pt>
                <c:pt idx="856">
                  <c:v>12319.14</c:v>
                </c:pt>
                <c:pt idx="857">
                  <c:v>6425.46</c:v>
                </c:pt>
                <c:pt idx="858">
                  <c:v>2994.8</c:v>
                </c:pt>
                <c:pt idx="859">
                  <c:v>12870.5</c:v>
                </c:pt>
                <c:pt idx="860">
                  <c:v>4477.38</c:v>
                </c:pt>
                <c:pt idx="861">
                  <c:v>7738.1</c:v>
                </c:pt>
                <c:pt idx="862">
                  <c:v>6999.86</c:v>
                </c:pt>
                <c:pt idx="863">
                  <c:v>2426.06</c:v>
                </c:pt>
                <c:pt idx="864">
                  <c:v>8531.8700000000008</c:v>
                </c:pt>
                <c:pt idx="865">
                  <c:v>22887.41</c:v>
                </c:pt>
                <c:pt idx="866">
                  <c:v>5874.2</c:v>
                </c:pt>
                <c:pt idx="867">
                  <c:v>7007.2</c:v>
                </c:pt>
                <c:pt idx="868">
                  <c:v>3205.48</c:v>
                </c:pt>
                <c:pt idx="869">
                  <c:v>2178.4</c:v>
                </c:pt>
                <c:pt idx="870">
                  <c:v>3595.37</c:v>
                </c:pt>
                <c:pt idx="871">
                  <c:v>8052.74</c:v>
                </c:pt>
                <c:pt idx="872">
                  <c:v>11064.69</c:v>
                </c:pt>
                <c:pt idx="873">
                  <c:v>4981.6099999999997</c:v>
                </c:pt>
                <c:pt idx="874">
                  <c:v>12753.84</c:v>
                </c:pt>
                <c:pt idx="875">
                  <c:v>5997.23</c:v>
                </c:pt>
                <c:pt idx="876">
                  <c:v>1944.14</c:v>
                </c:pt>
                <c:pt idx="877">
                  <c:v>10269.379999999999</c:v>
                </c:pt>
                <c:pt idx="878">
                  <c:v>2208.92</c:v>
                </c:pt>
                <c:pt idx="879">
                  <c:v>10504.95</c:v>
                </c:pt>
                <c:pt idx="880">
                  <c:v>7982.4</c:v>
                </c:pt>
                <c:pt idx="881">
                  <c:v>16003.41</c:v>
                </c:pt>
                <c:pt idx="882">
                  <c:v>4885.3900000000003</c:v>
                </c:pt>
                <c:pt idx="883">
                  <c:v>9426.8700000000008</c:v>
                </c:pt>
                <c:pt idx="884">
                  <c:v>5145.92</c:v>
                </c:pt>
                <c:pt idx="885">
                  <c:v>2490.16</c:v>
                </c:pt>
                <c:pt idx="886">
                  <c:v>5321.1</c:v>
                </c:pt>
                <c:pt idx="887">
                  <c:v>16294.54</c:v>
                </c:pt>
                <c:pt idx="888">
                  <c:v>5231.71</c:v>
                </c:pt>
                <c:pt idx="889">
                  <c:v>2382.1</c:v>
                </c:pt>
                <c:pt idx="890">
                  <c:v>13924.48</c:v>
                </c:pt>
                <c:pt idx="891">
                  <c:v>11238.57</c:v>
                </c:pt>
                <c:pt idx="892">
                  <c:v>6806.62</c:v>
                </c:pt>
                <c:pt idx="893">
                  <c:v>8607.8799999999992</c:v>
                </c:pt>
                <c:pt idx="894">
                  <c:v>3609.33</c:v>
                </c:pt>
                <c:pt idx="895">
                  <c:v>7376.67</c:v>
                </c:pt>
                <c:pt idx="896">
                  <c:v>3179.27</c:v>
                </c:pt>
                <c:pt idx="897">
                  <c:v>16890.240000000002</c:v>
                </c:pt>
                <c:pt idx="898">
                  <c:v>7788.31</c:v>
                </c:pt>
                <c:pt idx="899">
                  <c:v>12847.65</c:v>
                </c:pt>
                <c:pt idx="900">
                  <c:v>15409.42</c:v>
                </c:pt>
                <c:pt idx="901">
                  <c:v>4407.43</c:v>
                </c:pt>
                <c:pt idx="902">
                  <c:v>18128.18</c:v>
                </c:pt>
                <c:pt idx="903">
                  <c:v>11481.46</c:v>
                </c:pt>
                <c:pt idx="904">
                  <c:v>4310.22</c:v>
                </c:pt>
                <c:pt idx="905">
                  <c:v>7723.74</c:v>
                </c:pt>
                <c:pt idx="906">
                  <c:v>1871.25</c:v>
                </c:pt>
                <c:pt idx="907">
                  <c:v>18090.259999999998</c:v>
                </c:pt>
                <c:pt idx="908">
                  <c:v>16029.58</c:v>
                </c:pt>
                <c:pt idx="909">
                  <c:v>12890.66</c:v>
                </c:pt>
                <c:pt idx="910">
                  <c:v>7060.02</c:v>
                </c:pt>
                <c:pt idx="911">
                  <c:v>10773.38</c:v>
                </c:pt>
                <c:pt idx="912">
                  <c:v>5156.12</c:v>
                </c:pt>
                <c:pt idx="913">
                  <c:v>12197.87</c:v>
                </c:pt>
                <c:pt idx="914">
                  <c:v>8453.2999999999993</c:v>
                </c:pt>
                <c:pt idx="915">
                  <c:v>3633.97</c:v>
                </c:pt>
                <c:pt idx="916">
                  <c:v>2517.9299999999998</c:v>
                </c:pt>
                <c:pt idx="917">
                  <c:v>6294.23</c:v>
                </c:pt>
                <c:pt idx="918">
                  <c:v>5916.73</c:v>
                </c:pt>
                <c:pt idx="919">
                  <c:v>13261.33</c:v>
                </c:pt>
                <c:pt idx="920">
                  <c:v>7014.74</c:v>
                </c:pt>
                <c:pt idx="921">
                  <c:v>6430.47</c:v>
                </c:pt>
                <c:pt idx="922">
                  <c:v>11390.78</c:v>
                </c:pt>
                <c:pt idx="923">
                  <c:v>6573.39</c:v>
                </c:pt>
                <c:pt idx="924">
                  <c:v>2268.35</c:v>
                </c:pt>
                <c:pt idx="925">
                  <c:v>16109.58</c:v>
                </c:pt>
                <c:pt idx="926">
                  <c:v>5445.17</c:v>
                </c:pt>
                <c:pt idx="927">
                  <c:v>9335.4699999999993</c:v>
                </c:pt>
                <c:pt idx="928">
                  <c:v>3754.23</c:v>
                </c:pt>
                <c:pt idx="929">
                  <c:v>4388.7</c:v>
                </c:pt>
                <c:pt idx="930">
                  <c:v>5042.37</c:v>
                </c:pt>
                <c:pt idx="931">
                  <c:v>3226.63</c:v>
                </c:pt>
                <c:pt idx="932">
                  <c:v>18314.21</c:v>
                </c:pt>
                <c:pt idx="933">
                  <c:v>9287.0499999999993</c:v>
                </c:pt>
                <c:pt idx="934">
                  <c:v>7023.15</c:v>
                </c:pt>
                <c:pt idx="935">
                  <c:v>11316.49</c:v>
                </c:pt>
                <c:pt idx="936">
                  <c:v>5520.83</c:v>
                </c:pt>
                <c:pt idx="937">
                  <c:v>2560.8000000000002</c:v>
                </c:pt>
                <c:pt idx="938">
                  <c:v>20150.75</c:v>
                </c:pt>
                <c:pt idx="939">
                  <c:v>10032.950000000001</c:v>
                </c:pt>
                <c:pt idx="940">
                  <c:v>10210.969999999999</c:v>
                </c:pt>
                <c:pt idx="941">
                  <c:v>6366.61</c:v>
                </c:pt>
                <c:pt idx="942">
                  <c:v>18176.919999999998</c:v>
                </c:pt>
                <c:pt idx="943">
                  <c:v>6853.76</c:v>
                </c:pt>
                <c:pt idx="944">
                  <c:v>2472.9899999999998</c:v>
                </c:pt>
                <c:pt idx="945">
                  <c:v>8224.25</c:v>
                </c:pt>
                <c:pt idx="946">
                  <c:v>4946.41</c:v>
                </c:pt>
                <c:pt idx="947">
                  <c:v>2825.24</c:v>
                </c:pt>
                <c:pt idx="948">
                  <c:v>10950.27</c:v>
                </c:pt>
                <c:pt idx="949">
                  <c:v>3789.68</c:v>
                </c:pt>
                <c:pt idx="950">
                  <c:v>10780.78</c:v>
                </c:pt>
                <c:pt idx="951">
                  <c:v>2256.16</c:v>
                </c:pt>
                <c:pt idx="952">
                  <c:v>5149.59</c:v>
                </c:pt>
                <c:pt idx="953">
                  <c:v>3771.1</c:v>
                </c:pt>
                <c:pt idx="954">
                  <c:v>14195.02</c:v>
                </c:pt>
                <c:pt idx="955">
                  <c:v>5515.66</c:v>
                </c:pt>
                <c:pt idx="956">
                  <c:v>7884.69</c:v>
                </c:pt>
                <c:pt idx="957">
                  <c:v>2531.61</c:v>
                </c:pt>
                <c:pt idx="958">
                  <c:v>13883.72</c:v>
                </c:pt>
                <c:pt idx="959">
                  <c:v>6315.63</c:v>
                </c:pt>
                <c:pt idx="960">
                  <c:v>7613.08</c:v>
                </c:pt>
                <c:pt idx="961">
                  <c:v>3758.05</c:v>
                </c:pt>
                <c:pt idx="962">
                  <c:v>11709.51</c:v>
                </c:pt>
                <c:pt idx="963">
                  <c:v>2369.88</c:v>
                </c:pt>
                <c:pt idx="964">
                  <c:v>4891.68</c:v>
                </c:pt>
                <c:pt idx="965">
                  <c:v>6605.81</c:v>
                </c:pt>
                <c:pt idx="966">
                  <c:v>6045.74</c:v>
                </c:pt>
                <c:pt idx="967">
                  <c:v>10136.76</c:v>
                </c:pt>
                <c:pt idx="968">
                  <c:v>2605.73</c:v>
                </c:pt>
                <c:pt idx="969">
                  <c:v>8430.5300000000007</c:v>
                </c:pt>
                <c:pt idx="970">
                  <c:v>4140.16</c:v>
                </c:pt>
                <c:pt idx="971">
                  <c:v>4684.9399999999996</c:v>
                </c:pt>
                <c:pt idx="972">
                  <c:v>5204.49</c:v>
                </c:pt>
                <c:pt idx="973">
                  <c:v>15985.08</c:v>
                </c:pt>
                <c:pt idx="974">
                  <c:v>5011.12</c:v>
                </c:pt>
                <c:pt idx="975">
                  <c:v>9097.68</c:v>
                </c:pt>
                <c:pt idx="976">
                  <c:v>4860.08</c:v>
                </c:pt>
                <c:pt idx="977">
                  <c:v>15212.19</c:v>
                </c:pt>
                <c:pt idx="978">
                  <c:v>13445.27</c:v>
                </c:pt>
                <c:pt idx="979">
                  <c:v>9941.2000000000007</c:v>
                </c:pt>
                <c:pt idx="980">
                  <c:v>10281.549999999999</c:v>
                </c:pt>
                <c:pt idx="981">
                  <c:v>2669.27</c:v>
                </c:pt>
                <c:pt idx="982">
                  <c:v>2658.69</c:v>
                </c:pt>
                <c:pt idx="983">
                  <c:v>2540.17</c:v>
                </c:pt>
                <c:pt idx="984">
                  <c:v>2939.41</c:v>
                </c:pt>
                <c:pt idx="985">
                  <c:v>2020.57</c:v>
                </c:pt>
                <c:pt idx="986">
                  <c:v>8789.24</c:v>
                </c:pt>
                <c:pt idx="987">
                  <c:v>18271.650000000001</c:v>
                </c:pt>
                <c:pt idx="988">
                  <c:v>7772.95</c:v>
                </c:pt>
                <c:pt idx="989">
                  <c:v>8154.53</c:v>
                </c:pt>
                <c:pt idx="990">
                  <c:v>2392.9899999999998</c:v>
                </c:pt>
                <c:pt idx="991">
                  <c:v>10574.78</c:v>
                </c:pt>
                <c:pt idx="992">
                  <c:v>2311.27</c:v>
                </c:pt>
                <c:pt idx="993">
                  <c:v>2535.39</c:v>
                </c:pt>
                <c:pt idx="994">
                  <c:v>3529.65</c:v>
                </c:pt>
                <c:pt idx="995">
                  <c:v>4625.9799999999996</c:v>
                </c:pt>
                <c:pt idx="996">
                  <c:v>3417.69</c:v>
                </c:pt>
                <c:pt idx="997">
                  <c:v>8319.01</c:v>
                </c:pt>
                <c:pt idx="998">
                  <c:v>2542.84</c:v>
                </c:pt>
                <c:pt idx="999">
                  <c:v>13079.17</c:v>
                </c:pt>
                <c:pt idx="1000">
                  <c:v>5804.98</c:v>
                </c:pt>
                <c:pt idx="1001">
                  <c:v>2856.88</c:v>
                </c:pt>
                <c:pt idx="1002">
                  <c:v>15651.55</c:v>
                </c:pt>
                <c:pt idx="1003">
                  <c:v>10320.719999999999</c:v>
                </c:pt>
                <c:pt idx="1004">
                  <c:v>2875.72</c:v>
                </c:pt>
                <c:pt idx="1005">
                  <c:v>2445.29</c:v>
                </c:pt>
                <c:pt idx="1006">
                  <c:v>3660.83</c:v>
                </c:pt>
                <c:pt idx="1007">
                  <c:v>15070.61</c:v>
                </c:pt>
                <c:pt idx="1008">
                  <c:v>5912.04</c:v>
                </c:pt>
                <c:pt idx="1009">
                  <c:v>2846.89</c:v>
                </c:pt>
                <c:pt idx="1010">
                  <c:v>5449.63</c:v>
                </c:pt>
                <c:pt idx="1011">
                  <c:v>4035.45</c:v>
                </c:pt>
                <c:pt idx="1012">
                  <c:v>8196.9</c:v>
                </c:pt>
                <c:pt idx="1013">
                  <c:v>10791.55</c:v>
                </c:pt>
                <c:pt idx="1014">
                  <c:v>2742.67</c:v>
                </c:pt>
                <c:pt idx="1015">
                  <c:v>12052.41</c:v>
                </c:pt>
                <c:pt idx="1016">
                  <c:v>5665.53</c:v>
                </c:pt>
                <c:pt idx="1017">
                  <c:v>8608.0300000000007</c:v>
                </c:pt>
                <c:pt idx="1018">
                  <c:v>2464.6999999999998</c:v>
                </c:pt>
                <c:pt idx="1019">
                  <c:v>14877.38</c:v>
                </c:pt>
                <c:pt idx="1020">
                  <c:v>9819.61</c:v>
                </c:pt>
                <c:pt idx="1021">
                  <c:v>3561.46</c:v>
                </c:pt>
                <c:pt idx="1022">
                  <c:v>6165.82</c:v>
                </c:pt>
                <c:pt idx="1023">
                  <c:v>2267.5100000000002</c:v>
                </c:pt>
                <c:pt idx="1024">
                  <c:v>6438.04</c:v>
                </c:pt>
                <c:pt idx="1025">
                  <c:v>2637.69</c:v>
                </c:pt>
                <c:pt idx="1026">
                  <c:v>6792.29</c:v>
                </c:pt>
                <c:pt idx="1027">
                  <c:v>5764.43</c:v>
                </c:pt>
                <c:pt idx="1028">
                  <c:v>6531.97</c:v>
                </c:pt>
                <c:pt idx="1029">
                  <c:v>5246.64</c:v>
                </c:pt>
                <c:pt idx="1030">
                  <c:v>8866.91</c:v>
                </c:pt>
                <c:pt idx="1031">
                  <c:v>10156.709999999999</c:v>
                </c:pt>
                <c:pt idx="1032">
                  <c:v>9896.98</c:v>
                </c:pt>
                <c:pt idx="1033">
                  <c:v>7638.68</c:v>
                </c:pt>
                <c:pt idx="1034">
                  <c:v>6251.75</c:v>
                </c:pt>
                <c:pt idx="1035">
                  <c:v>5799.28</c:v>
                </c:pt>
                <c:pt idx="1036">
                  <c:v>11813.73</c:v>
                </c:pt>
                <c:pt idx="1037">
                  <c:v>19874.560000000001</c:v>
                </c:pt>
                <c:pt idx="1038">
                  <c:v>15401.03</c:v>
                </c:pt>
                <c:pt idx="1039">
                  <c:v>1941.44</c:v>
                </c:pt>
                <c:pt idx="1040">
                  <c:v>5410.44</c:v>
                </c:pt>
                <c:pt idx="1041">
                  <c:v>27390.26</c:v>
                </c:pt>
                <c:pt idx="1042">
                  <c:v>2633.99</c:v>
                </c:pt>
                <c:pt idx="1043">
                  <c:v>5435.98</c:v>
                </c:pt>
                <c:pt idx="1044">
                  <c:v>12354.49</c:v>
                </c:pt>
                <c:pt idx="1045">
                  <c:v>2072.63</c:v>
                </c:pt>
                <c:pt idx="1046">
                  <c:v>8475.98</c:v>
                </c:pt>
                <c:pt idx="1047">
                  <c:v>14656.69</c:v>
                </c:pt>
                <c:pt idx="1048">
                  <c:v>7828.79</c:v>
                </c:pt>
                <c:pt idx="1049">
                  <c:v>5415.49</c:v>
                </c:pt>
                <c:pt idx="1050">
                  <c:v>9274.86</c:v>
                </c:pt>
                <c:pt idx="1051">
                  <c:v>10858.69</c:v>
                </c:pt>
                <c:pt idx="1052">
                  <c:v>5289.3</c:v>
                </c:pt>
                <c:pt idx="1053">
                  <c:v>3539.93</c:v>
                </c:pt>
                <c:pt idx="1054">
                  <c:v>8088.92</c:v>
                </c:pt>
                <c:pt idx="1055">
                  <c:v>2920.94</c:v>
                </c:pt>
                <c:pt idx="1056">
                  <c:v>11808.08</c:v>
                </c:pt>
                <c:pt idx="1057">
                  <c:v>4701.96</c:v>
                </c:pt>
                <c:pt idx="1058">
                  <c:v>13835.39</c:v>
                </c:pt>
                <c:pt idx="1059">
                  <c:v>6976.49</c:v>
                </c:pt>
                <c:pt idx="1060">
                  <c:v>3043.37</c:v>
                </c:pt>
                <c:pt idx="1061">
                  <c:v>15270.41</c:v>
                </c:pt>
                <c:pt idx="1062">
                  <c:v>4663.45</c:v>
                </c:pt>
                <c:pt idx="1063">
                  <c:v>10936.38</c:v>
                </c:pt>
                <c:pt idx="1064">
                  <c:v>14891.09</c:v>
                </c:pt>
                <c:pt idx="1065">
                  <c:v>2924.36</c:v>
                </c:pt>
                <c:pt idx="1066">
                  <c:v>4871.3999999999996</c:v>
                </c:pt>
                <c:pt idx="1067">
                  <c:v>16014.42</c:v>
                </c:pt>
                <c:pt idx="1068">
                  <c:v>3441.74</c:v>
                </c:pt>
                <c:pt idx="1069">
                  <c:v>10841.79</c:v>
                </c:pt>
                <c:pt idx="1070">
                  <c:v>3449.71</c:v>
                </c:pt>
                <c:pt idx="1071">
                  <c:v>7355.16</c:v>
                </c:pt>
                <c:pt idx="1072">
                  <c:v>3419.11</c:v>
                </c:pt>
                <c:pt idx="1073">
                  <c:v>9686.1299999999992</c:v>
                </c:pt>
                <c:pt idx="1074">
                  <c:v>12508.18</c:v>
                </c:pt>
                <c:pt idx="1075">
                  <c:v>2549.15</c:v>
                </c:pt>
                <c:pt idx="1076">
                  <c:v>4630.0200000000004</c:v>
                </c:pt>
                <c:pt idx="1077">
                  <c:v>2298.64</c:v>
                </c:pt>
                <c:pt idx="1078">
                  <c:v>13292.74</c:v>
                </c:pt>
                <c:pt idx="1079">
                  <c:v>10406.129999999999</c:v>
                </c:pt>
                <c:pt idx="1080">
                  <c:v>5649.21</c:v>
                </c:pt>
                <c:pt idx="1081">
                  <c:v>5746.62</c:v>
                </c:pt>
                <c:pt idx="1082">
                  <c:v>3428.49</c:v>
                </c:pt>
                <c:pt idx="1083">
                  <c:v>5996.16</c:v>
                </c:pt>
                <c:pt idx="1084">
                  <c:v>3631.25</c:v>
                </c:pt>
                <c:pt idx="1085">
                  <c:v>8948.65</c:v>
                </c:pt>
                <c:pt idx="1086">
                  <c:v>2759.56</c:v>
                </c:pt>
                <c:pt idx="1087">
                  <c:v>15004.68</c:v>
                </c:pt>
                <c:pt idx="1088">
                  <c:v>4872.42</c:v>
                </c:pt>
                <c:pt idx="1089">
                  <c:v>10800.4</c:v>
                </c:pt>
                <c:pt idx="1090">
                  <c:v>6768.51</c:v>
                </c:pt>
                <c:pt idx="1091">
                  <c:v>9229.93</c:v>
                </c:pt>
                <c:pt idx="1092">
                  <c:v>14505.54</c:v>
                </c:pt>
                <c:pt idx="1093">
                  <c:v>13801.64</c:v>
                </c:pt>
                <c:pt idx="1094">
                  <c:v>7005.65</c:v>
                </c:pt>
                <c:pt idx="1095">
                  <c:v>7274.55</c:v>
                </c:pt>
                <c:pt idx="1096">
                  <c:v>11587.41</c:v>
                </c:pt>
                <c:pt idx="1097">
                  <c:v>4374.74</c:v>
                </c:pt>
                <c:pt idx="1098">
                  <c:v>10096.26</c:v>
                </c:pt>
                <c:pt idx="1099">
                  <c:v>2390.77</c:v>
                </c:pt>
                <c:pt idx="1100">
                  <c:v>12156.03</c:v>
                </c:pt>
                <c:pt idx="1101">
                  <c:v>9772.85</c:v>
                </c:pt>
                <c:pt idx="1102">
                  <c:v>7571.98</c:v>
                </c:pt>
                <c:pt idx="1103">
                  <c:v>4862.6099999999997</c:v>
                </c:pt>
                <c:pt idx="1104">
                  <c:v>2615.7800000000002</c:v>
                </c:pt>
                <c:pt idx="1105">
                  <c:v>20097</c:v>
                </c:pt>
                <c:pt idx="1106">
                  <c:v>3667.7</c:v>
                </c:pt>
                <c:pt idx="1107">
                  <c:v>2308.5100000000002</c:v>
                </c:pt>
                <c:pt idx="1108">
                  <c:v>11984.05</c:v>
                </c:pt>
                <c:pt idx="1109">
                  <c:v>4570.84</c:v>
                </c:pt>
                <c:pt idx="1110">
                  <c:v>10702.5</c:v>
                </c:pt>
                <c:pt idx="1111">
                  <c:v>10633.82</c:v>
                </c:pt>
                <c:pt idx="1112">
                  <c:v>10098.719999999999</c:v>
                </c:pt>
                <c:pt idx="1113">
                  <c:v>4827.71</c:v>
                </c:pt>
                <c:pt idx="1114">
                  <c:v>4970.67</c:v>
                </c:pt>
                <c:pt idx="1115">
                  <c:v>11314.36</c:v>
                </c:pt>
                <c:pt idx="1116">
                  <c:v>4821.32</c:v>
                </c:pt>
                <c:pt idx="1117">
                  <c:v>5485.6</c:v>
                </c:pt>
                <c:pt idx="1118">
                  <c:v>28330.35</c:v>
                </c:pt>
                <c:pt idx="1119">
                  <c:v>4039.65</c:v>
                </c:pt>
                <c:pt idx="1120">
                  <c:v>2420.34</c:v>
                </c:pt>
                <c:pt idx="1121">
                  <c:v>11909.31</c:v>
                </c:pt>
                <c:pt idx="1122">
                  <c:v>4632.62</c:v>
                </c:pt>
                <c:pt idx="1123">
                  <c:v>3095.86</c:v>
                </c:pt>
                <c:pt idx="1124">
                  <c:v>4434.51</c:v>
                </c:pt>
                <c:pt idx="1125">
                  <c:v>6653.06</c:v>
                </c:pt>
                <c:pt idx="1126">
                  <c:v>4502.95</c:v>
                </c:pt>
                <c:pt idx="1127">
                  <c:v>3107.32</c:v>
                </c:pt>
                <c:pt idx="1128">
                  <c:v>3747.6</c:v>
                </c:pt>
                <c:pt idx="1129">
                  <c:v>6377.97</c:v>
                </c:pt>
                <c:pt idx="1130">
                  <c:v>2408.0100000000002</c:v>
                </c:pt>
                <c:pt idx="1131">
                  <c:v>4001.22</c:v>
                </c:pt>
                <c:pt idx="1132">
                  <c:v>2487.08</c:v>
                </c:pt>
                <c:pt idx="1133">
                  <c:v>7260.31</c:v>
                </c:pt>
                <c:pt idx="1134">
                  <c:v>10601.27</c:v>
                </c:pt>
                <c:pt idx="1135">
                  <c:v>11722.16</c:v>
                </c:pt>
                <c:pt idx="1136">
                  <c:v>7735.88</c:v>
                </c:pt>
                <c:pt idx="1137">
                  <c:v>5836.54</c:v>
                </c:pt>
                <c:pt idx="1138">
                  <c:v>1976.03</c:v>
                </c:pt>
                <c:pt idx="1139">
                  <c:v>9376.57</c:v>
                </c:pt>
                <c:pt idx="1140">
                  <c:v>2810.6</c:v>
                </c:pt>
                <c:pt idx="1141">
                  <c:v>2325.59</c:v>
                </c:pt>
                <c:pt idx="1142">
                  <c:v>8485.89</c:v>
                </c:pt>
                <c:pt idx="1143">
                  <c:v>3846.38</c:v>
                </c:pt>
                <c:pt idx="1144">
                  <c:v>13516.81</c:v>
                </c:pt>
                <c:pt idx="1145">
                  <c:v>12345.52</c:v>
                </c:pt>
                <c:pt idx="1146">
                  <c:v>2272.92</c:v>
                </c:pt>
                <c:pt idx="1147">
                  <c:v>18682.36</c:v>
                </c:pt>
                <c:pt idx="1148">
                  <c:v>14828.38</c:v>
                </c:pt>
                <c:pt idx="1149">
                  <c:v>2133.42</c:v>
                </c:pt>
                <c:pt idx="1150">
                  <c:v>5458.62</c:v>
                </c:pt>
                <c:pt idx="1151">
                  <c:v>10987.75</c:v>
                </c:pt>
                <c:pt idx="1152">
                  <c:v>5409.12</c:v>
                </c:pt>
                <c:pt idx="1153">
                  <c:v>8568.84</c:v>
                </c:pt>
                <c:pt idx="1154">
                  <c:v>4193.3900000000003</c:v>
                </c:pt>
                <c:pt idx="1155">
                  <c:v>12304.19</c:v>
                </c:pt>
                <c:pt idx="1156">
                  <c:v>22284.34</c:v>
                </c:pt>
                <c:pt idx="1157">
                  <c:v>18442.919999999998</c:v>
                </c:pt>
                <c:pt idx="1158">
                  <c:v>4508.62</c:v>
                </c:pt>
                <c:pt idx="1159">
                  <c:v>6471.71</c:v>
                </c:pt>
                <c:pt idx="1160">
                  <c:v>23166.560000000001</c:v>
                </c:pt>
                <c:pt idx="1161">
                  <c:v>7655.9</c:v>
                </c:pt>
                <c:pt idx="1162">
                  <c:v>2680.42</c:v>
                </c:pt>
                <c:pt idx="1163">
                  <c:v>12764.83</c:v>
                </c:pt>
                <c:pt idx="1164">
                  <c:v>14573.09</c:v>
                </c:pt>
                <c:pt idx="1165">
                  <c:v>2134.27</c:v>
                </c:pt>
                <c:pt idx="1166">
                  <c:v>9217.0300000000007</c:v>
                </c:pt>
                <c:pt idx="1167">
                  <c:v>8366.35</c:v>
                </c:pt>
                <c:pt idx="1168">
                  <c:v>13134.74</c:v>
                </c:pt>
                <c:pt idx="1169">
                  <c:v>6954.57</c:v>
                </c:pt>
                <c:pt idx="1170">
                  <c:v>4194.6899999999996</c:v>
                </c:pt>
                <c:pt idx="1171">
                  <c:v>2406.2199999999998</c:v>
                </c:pt>
                <c:pt idx="1172">
                  <c:v>9886.5400000000009</c:v>
                </c:pt>
                <c:pt idx="1173">
                  <c:v>5920.03</c:v>
                </c:pt>
                <c:pt idx="1174">
                  <c:v>3604.01</c:v>
                </c:pt>
                <c:pt idx="1175">
                  <c:v>2740.16</c:v>
                </c:pt>
                <c:pt idx="1176">
                  <c:v>5482.99</c:v>
                </c:pt>
                <c:pt idx="1177">
                  <c:v>6563.01</c:v>
                </c:pt>
                <c:pt idx="1178">
                  <c:v>3869.57</c:v>
                </c:pt>
                <c:pt idx="1179">
                  <c:v>15603.31</c:v>
                </c:pt>
                <c:pt idx="1180">
                  <c:v>4690.45</c:v>
                </c:pt>
                <c:pt idx="1181">
                  <c:v>7841.67</c:v>
                </c:pt>
                <c:pt idx="1182">
                  <c:v>6428.39</c:v>
                </c:pt>
                <c:pt idx="1183">
                  <c:v>5878.94</c:v>
                </c:pt>
                <c:pt idx="1184">
                  <c:v>6406.41</c:v>
                </c:pt>
                <c:pt idx="1185">
                  <c:v>3596.09</c:v>
                </c:pt>
                <c:pt idx="1186">
                  <c:v>9413.32</c:v>
                </c:pt>
                <c:pt idx="1187">
                  <c:v>11144.11</c:v>
                </c:pt>
                <c:pt idx="1188">
                  <c:v>5229.76</c:v>
                </c:pt>
                <c:pt idx="1189">
                  <c:v>2485.48</c:v>
                </c:pt>
                <c:pt idx="1190">
                  <c:v>13402.76</c:v>
                </c:pt>
                <c:pt idx="1191">
                  <c:v>9358.2099999999991</c:v>
                </c:pt>
                <c:pt idx="1192">
                  <c:v>6648.74</c:v>
                </c:pt>
                <c:pt idx="1193">
                  <c:v>17054.34</c:v>
                </c:pt>
                <c:pt idx="1194">
                  <c:v>17298.240000000002</c:v>
                </c:pt>
                <c:pt idx="1195">
                  <c:v>7138.24</c:v>
                </c:pt>
                <c:pt idx="1196">
                  <c:v>5184.55</c:v>
                </c:pt>
                <c:pt idx="1197">
                  <c:v>7081.24</c:v>
                </c:pt>
                <c:pt idx="1198">
                  <c:v>6327.46</c:v>
                </c:pt>
                <c:pt idx="1199">
                  <c:v>9925.84</c:v>
                </c:pt>
                <c:pt idx="1200">
                  <c:v>12601.06</c:v>
                </c:pt>
                <c:pt idx="1201">
                  <c:v>5486.96</c:v>
                </c:pt>
                <c:pt idx="1202">
                  <c:v>2970.89</c:v>
                </c:pt>
                <c:pt idx="1203">
                  <c:v>3611.11</c:v>
                </c:pt>
                <c:pt idx="1204">
                  <c:v>2204.9899999999998</c:v>
                </c:pt>
                <c:pt idx="1205">
                  <c:v>7098.22</c:v>
                </c:pt>
                <c:pt idx="1206">
                  <c:v>2205.39</c:v>
                </c:pt>
                <c:pt idx="1207">
                  <c:v>14800.88</c:v>
                </c:pt>
                <c:pt idx="1208">
                  <c:v>7234.68</c:v>
                </c:pt>
                <c:pt idx="1209">
                  <c:v>2852.79</c:v>
                </c:pt>
                <c:pt idx="1210">
                  <c:v>10081.15</c:v>
                </c:pt>
                <c:pt idx="1211">
                  <c:v>4995.7299999999996</c:v>
                </c:pt>
                <c:pt idx="1212">
                  <c:v>2158.46</c:v>
                </c:pt>
                <c:pt idx="1213">
                  <c:v>11163.86</c:v>
                </c:pt>
                <c:pt idx="1214">
                  <c:v>12714.38</c:v>
                </c:pt>
                <c:pt idx="1215">
                  <c:v>6371.15</c:v>
                </c:pt>
                <c:pt idx="1216">
                  <c:v>5526.36</c:v>
                </c:pt>
                <c:pt idx="1217">
                  <c:v>10792.77</c:v>
                </c:pt>
                <c:pt idx="1218">
                  <c:v>8003.68</c:v>
                </c:pt>
                <c:pt idx="1219">
                  <c:v>10018.74</c:v>
                </c:pt>
                <c:pt idx="1220">
                  <c:v>2427.33</c:v>
                </c:pt>
                <c:pt idx="1221">
                  <c:v>10976.55</c:v>
                </c:pt>
                <c:pt idx="1222">
                  <c:v>2092.1799999999998</c:v>
                </c:pt>
                <c:pt idx="1223">
                  <c:v>6343.25</c:v>
                </c:pt>
                <c:pt idx="1224">
                  <c:v>2652.8</c:v>
                </c:pt>
                <c:pt idx="1225">
                  <c:v>2661.4</c:v>
                </c:pt>
                <c:pt idx="1226">
                  <c:v>4100.63</c:v>
                </c:pt>
                <c:pt idx="1227">
                  <c:v>3411.85</c:v>
                </c:pt>
                <c:pt idx="1228">
                  <c:v>4964.46</c:v>
                </c:pt>
                <c:pt idx="1229">
                  <c:v>6867.13</c:v>
                </c:pt>
                <c:pt idx="1230">
                  <c:v>11480.53</c:v>
                </c:pt>
                <c:pt idx="1231">
                  <c:v>3193.07</c:v>
                </c:pt>
                <c:pt idx="1232">
                  <c:v>14302.86</c:v>
                </c:pt>
                <c:pt idx="1233">
                  <c:v>2431.36</c:v>
                </c:pt>
                <c:pt idx="1234">
                  <c:v>7493.37</c:v>
                </c:pt>
                <c:pt idx="1235">
                  <c:v>21701.98</c:v>
                </c:pt>
                <c:pt idx="1236">
                  <c:v>21700.23</c:v>
                </c:pt>
                <c:pt idx="1237">
                  <c:v>6256.31</c:v>
                </c:pt>
                <c:pt idx="1238">
                  <c:v>6363.2</c:v>
                </c:pt>
                <c:pt idx="1239">
                  <c:v>5715.06</c:v>
                </c:pt>
                <c:pt idx="1240">
                  <c:v>3539.7</c:v>
                </c:pt>
                <c:pt idx="1241">
                  <c:v>10918.61</c:v>
                </c:pt>
                <c:pt idx="1242">
                  <c:v>3228.46</c:v>
                </c:pt>
                <c:pt idx="1243">
                  <c:v>4713.24</c:v>
                </c:pt>
                <c:pt idx="1244">
                  <c:v>2842.14</c:v>
                </c:pt>
                <c:pt idx="1245">
                  <c:v>12807.89</c:v>
                </c:pt>
                <c:pt idx="1246">
                  <c:v>10447.44</c:v>
                </c:pt>
                <c:pt idx="1247">
                  <c:v>5554.42</c:v>
                </c:pt>
                <c:pt idx="1248">
                  <c:v>2241.7600000000002</c:v>
                </c:pt>
                <c:pt idx="1249">
                  <c:v>10472.629999999999</c:v>
                </c:pt>
                <c:pt idx="1250">
                  <c:v>3322.4</c:v>
                </c:pt>
                <c:pt idx="1251">
                  <c:v>2260.9299999999998</c:v>
                </c:pt>
                <c:pt idx="1252">
                  <c:v>7654.65</c:v>
                </c:pt>
                <c:pt idx="1253">
                  <c:v>5971.91</c:v>
                </c:pt>
                <c:pt idx="1254">
                  <c:v>2440.19</c:v>
                </c:pt>
                <c:pt idx="1255">
                  <c:v>3797.28</c:v>
                </c:pt>
                <c:pt idx="1256">
                  <c:v>7543.58</c:v>
                </c:pt>
                <c:pt idx="1257">
                  <c:v>9612.43</c:v>
                </c:pt>
                <c:pt idx="1258">
                  <c:v>2569.65</c:v>
                </c:pt>
                <c:pt idx="1259">
                  <c:v>5883.19</c:v>
                </c:pt>
                <c:pt idx="1260">
                  <c:v>11651.62</c:v>
                </c:pt>
                <c:pt idx="1261">
                  <c:v>12432.83</c:v>
                </c:pt>
                <c:pt idx="1262">
                  <c:v>8457.33</c:v>
                </c:pt>
                <c:pt idx="1263">
                  <c:v>2503.71</c:v>
                </c:pt>
                <c:pt idx="1264">
                  <c:v>2810.32</c:v>
                </c:pt>
                <c:pt idx="1265">
                  <c:v>5064.6000000000004</c:v>
                </c:pt>
                <c:pt idx="1266">
                  <c:v>10204.58</c:v>
                </c:pt>
                <c:pt idx="1267">
                  <c:v>3033.05</c:v>
                </c:pt>
                <c:pt idx="1268">
                  <c:v>13208.95</c:v>
                </c:pt>
                <c:pt idx="1269">
                  <c:v>6034.44</c:v>
                </c:pt>
                <c:pt idx="1270">
                  <c:v>15575.82</c:v>
                </c:pt>
                <c:pt idx="1271">
                  <c:v>2860.13</c:v>
                </c:pt>
                <c:pt idx="1272">
                  <c:v>12473.22</c:v>
                </c:pt>
                <c:pt idx="1273">
                  <c:v>2440.13</c:v>
                </c:pt>
                <c:pt idx="1274">
                  <c:v>4225.63</c:v>
                </c:pt>
                <c:pt idx="1275">
                  <c:v>3920.14</c:v>
                </c:pt>
                <c:pt idx="1276">
                  <c:v>3510.67</c:v>
                </c:pt>
                <c:pt idx="1277">
                  <c:v>12815.73</c:v>
                </c:pt>
                <c:pt idx="1278">
                  <c:v>10946.01</c:v>
                </c:pt>
                <c:pt idx="1279">
                  <c:v>6793.51</c:v>
                </c:pt>
                <c:pt idx="1280">
                  <c:v>6660.01</c:v>
                </c:pt>
                <c:pt idx="1281">
                  <c:v>6336.38</c:v>
                </c:pt>
                <c:pt idx="1282">
                  <c:v>10212.870000000001</c:v>
                </c:pt>
                <c:pt idx="1283">
                  <c:v>9668.5499999999993</c:v>
                </c:pt>
                <c:pt idx="1284">
                  <c:v>4001.04</c:v>
                </c:pt>
                <c:pt idx="1285">
                  <c:v>3201.14</c:v>
                </c:pt>
                <c:pt idx="1286">
                  <c:v>19473.22</c:v>
                </c:pt>
                <c:pt idx="1287">
                  <c:v>5645.59</c:v>
                </c:pt>
                <c:pt idx="1288">
                  <c:v>2436.02</c:v>
                </c:pt>
                <c:pt idx="1289">
                  <c:v>3129.21</c:v>
                </c:pt>
                <c:pt idx="1290">
                  <c:v>17275.02</c:v>
                </c:pt>
                <c:pt idx="1291">
                  <c:v>5947.44</c:v>
                </c:pt>
                <c:pt idx="1292">
                  <c:v>11863.75</c:v>
                </c:pt>
                <c:pt idx="1293">
                  <c:v>7888.4</c:v>
                </c:pt>
                <c:pt idx="1294">
                  <c:v>2756.87</c:v>
                </c:pt>
                <c:pt idx="1295">
                  <c:v>18233.45</c:v>
                </c:pt>
                <c:pt idx="1296">
                  <c:v>4173.74</c:v>
                </c:pt>
                <c:pt idx="1297">
                  <c:v>7344.64</c:v>
                </c:pt>
                <c:pt idx="1298">
                  <c:v>5839.95</c:v>
                </c:pt>
                <c:pt idx="1299">
                  <c:v>2419.56</c:v>
                </c:pt>
                <c:pt idx="1300">
                  <c:v>28085.18</c:v>
                </c:pt>
                <c:pt idx="1301">
                  <c:v>4822.22</c:v>
                </c:pt>
                <c:pt idx="1302">
                  <c:v>6151.82</c:v>
                </c:pt>
                <c:pt idx="1303">
                  <c:v>9490.4699999999993</c:v>
                </c:pt>
                <c:pt idx="1304">
                  <c:v>4186.66</c:v>
                </c:pt>
                <c:pt idx="1305">
                  <c:v>3950.05</c:v>
                </c:pt>
                <c:pt idx="1306">
                  <c:v>14148.78</c:v>
                </c:pt>
                <c:pt idx="1307">
                  <c:v>4834.87</c:v>
                </c:pt>
                <c:pt idx="1308">
                  <c:v>7661.58</c:v>
                </c:pt>
                <c:pt idx="1309">
                  <c:v>5636.35</c:v>
                </c:pt>
                <c:pt idx="1310">
                  <c:v>10582.38</c:v>
                </c:pt>
                <c:pt idx="1311">
                  <c:v>8948.64</c:v>
                </c:pt>
                <c:pt idx="1312">
                  <c:v>10824.65</c:v>
                </c:pt>
                <c:pt idx="1313">
                  <c:v>21802.55</c:v>
                </c:pt>
                <c:pt idx="1314">
                  <c:v>6957.69</c:v>
                </c:pt>
                <c:pt idx="1315">
                  <c:v>6801.68</c:v>
                </c:pt>
                <c:pt idx="1316">
                  <c:v>17039.68</c:v>
                </c:pt>
                <c:pt idx="1317">
                  <c:v>3182.47</c:v>
                </c:pt>
                <c:pt idx="1318">
                  <c:v>7268.78</c:v>
                </c:pt>
                <c:pt idx="1319">
                  <c:v>21634.52</c:v>
                </c:pt>
                <c:pt idx="1320">
                  <c:v>16905.47</c:v>
                </c:pt>
                <c:pt idx="1321">
                  <c:v>15036.42</c:v>
                </c:pt>
                <c:pt idx="1322">
                  <c:v>7940.23</c:v>
                </c:pt>
                <c:pt idx="1323">
                  <c:v>6531.99</c:v>
                </c:pt>
                <c:pt idx="1324">
                  <c:v>2518.83</c:v>
                </c:pt>
                <c:pt idx="1325">
                  <c:v>3165.83</c:v>
                </c:pt>
                <c:pt idx="1326">
                  <c:v>2732.86</c:v>
                </c:pt>
                <c:pt idx="1327">
                  <c:v>9073.6</c:v>
                </c:pt>
                <c:pt idx="1328">
                  <c:v>8531.76</c:v>
                </c:pt>
                <c:pt idx="1329">
                  <c:v>11761.15</c:v>
                </c:pt>
                <c:pt idx="1330">
                  <c:v>20383.439999999999</c:v>
                </c:pt>
                <c:pt idx="1331">
                  <c:v>11025.9</c:v>
                </c:pt>
                <c:pt idx="1332">
                  <c:v>3255.88</c:v>
                </c:pt>
                <c:pt idx="1333">
                  <c:v>4751.95</c:v>
                </c:pt>
                <c:pt idx="1334">
                  <c:v>8879.57</c:v>
                </c:pt>
                <c:pt idx="1335">
                  <c:v>2150.1</c:v>
                </c:pt>
                <c:pt idx="1336">
                  <c:v>4687.09</c:v>
                </c:pt>
                <c:pt idx="1337">
                  <c:v>4268.16</c:v>
                </c:pt>
                <c:pt idx="1338">
                  <c:v>12383.1</c:v>
                </c:pt>
                <c:pt idx="1339">
                  <c:v>2045.37</c:v>
                </c:pt>
                <c:pt idx="1340">
                  <c:v>13203.69</c:v>
                </c:pt>
                <c:pt idx="1341">
                  <c:v>3759.22</c:v>
                </c:pt>
                <c:pt idx="1342">
                  <c:v>2430.06</c:v>
                </c:pt>
                <c:pt idx="1343">
                  <c:v>2686.7</c:v>
                </c:pt>
                <c:pt idx="1344">
                  <c:v>9378.9</c:v>
                </c:pt>
                <c:pt idx="1345">
                  <c:v>2317.5500000000002</c:v>
                </c:pt>
                <c:pt idx="1346">
                  <c:v>4350.4399999999996</c:v>
                </c:pt>
                <c:pt idx="1347">
                  <c:v>8495.7199999999993</c:v>
                </c:pt>
                <c:pt idx="1348">
                  <c:v>2771</c:v>
                </c:pt>
                <c:pt idx="1349">
                  <c:v>1778.62</c:v>
                </c:pt>
                <c:pt idx="1350">
                  <c:v>9251.89</c:v>
                </c:pt>
                <c:pt idx="1351">
                  <c:v>1787.82</c:v>
                </c:pt>
                <c:pt idx="1352">
                  <c:v>2911.71</c:v>
                </c:pt>
                <c:pt idx="1353">
                  <c:v>7171.97</c:v>
                </c:pt>
                <c:pt idx="1354">
                  <c:v>2606.48</c:v>
                </c:pt>
                <c:pt idx="1355">
                  <c:v>8084.98</c:v>
                </c:pt>
                <c:pt idx="1356">
                  <c:v>17164.29</c:v>
                </c:pt>
                <c:pt idx="1357">
                  <c:v>11486.39</c:v>
                </c:pt>
                <c:pt idx="1358">
                  <c:v>3366.17</c:v>
                </c:pt>
                <c:pt idx="1359">
                  <c:v>6036.86</c:v>
                </c:pt>
                <c:pt idx="1360">
                  <c:v>19292.53</c:v>
                </c:pt>
                <c:pt idx="1361">
                  <c:v>11372.01</c:v>
                </c:pt>
                <c:pt idx="1362">
                  <c:v>8206.94</c:v>
                </c:pt>
                <c:pt idx="1363">
                  <c:v>2711.34</c:v>
                </c:pt>
                <c:pt idx="1364">
                  <c:v>4983.3</c:v>
                </c:pt>
                <c:pt idx="1365">
                  <c:v>3358.7</c:v>
                </c:pt>
                <c:pt idx="1366">
                  <c:v>2192.62</c:v>
                </c:pt>
                <c:pt idx="1367">
                  <c:v>2845.29</c:v>
                </c:pt>
                <c:pt idx="1368">
                  <c:v>11534.31</c:v>
                </c:pt>
                <c:pt idx="1369">
                  <c:v>5498.46</c:v>
                </c:pt>
                <c:pt idx="1370">
                  <c:v>7287.67</c:v>
                </c:pt>
                <c:pt idx="1371">
                  <c:v>5821.12</c:v>
                </c:pt>
                <c:pt idx="1372">
                  <c:v>10382.15</c:v>
                </c:pt>
                <c:pt idx="1373">
                  <c:v>4295.96</c:v>
                </c:pt>
                <c:pt idx="1374">
                  <c:v>8507.0499999999993</c:v>
                </c:pt>
                <c:pt idx="1375">
                  <c:v>15045.95</c:v>
                </c:pt>
                <c:pt idx="1376">
                  <c:v>9099.41</c:v>
                </c:pt>
                <c:pt idx="1377">
                  <c:v>4898.8500000000004</c:v>
                </c:pt>
                <c:pt idx="1378">
                  <c:v>4986.82</c:v>
                </c:pt>
                <c:pt idx="1379">
                  <c:v>3486.44</c:v>
                </c:pt>
                <c:pt idx="1380">
                  <c:v>15782.79</c:v>
                </c:pt>
                <c:pt idx="1381">
                  <c:v>6026.83</c:v>
                </c:pt>
                <c:pt idx="1382">
                  <c:v>7136.04</c:v>
                </c:pt>
                <c:pt idx="1383">
                  <c:v>2394.7600000000002</c:v>
                </c:pt>
                <c:pt idx="1384">
                  <c:v>7902.16</c:v>
                </c:pt>
                <c:pt idx="1385">
                  <c:v>5985.8</c:v>
                </c:pt>
                <c:pt idx="1386">
                  <c:v>20024.38</c:v>
                </c:pt>
                <c:pt idx="1387">
                  <c:v>2544.71</c:v>
                </c:pt>
                <c:pt idx="1388">
                  <c:v>6174.47</c:v>
                </c:pt>
                <c:pt idx="1389">
                  <c:v>10746.81</c:v>
                </c:pt>
                <c:pt idx="1390">
                  <c:v>2400.35</c:v>
                </c:pt>
                <c:pt idx="1391">
                  <c:v>4021.15</c:v>
                </c:pt>
                <c:pt idx="1392">
                  <c:v>10325.34</c:v>
                </c:pt>
                <c:pt idx="1393">
                  <c:v>2799.21</c:v>
                </c:pt>
                <c:pt idx="1394">
                  <c:v>15189.59</c:v>
                </c:pt>
                <c:pt idx="1395">
                  <c:v>7895.68</c:v>
                </c:pt>
                <c:pt idx="1396">
                  <c:v>16135.97</c:v>
                </c:pt>
                <c:pt idx="1397">
                  <c:v>3949.33</c:v>
                </c:pt>
                <c:pt idx="1398">
                  <c:v>11083.87</c:v>
                </c:pt>
                <c:pt idx="1399">
                  <c:v>8698.49</c:v>
                </c:pt>
                <c:pt idx="1400">
                  <c:v>7508.22</c:v>
                </c:pt>
                <c:pt idx="1401">
                  <c:v>4887.5</c:v>
                </c:pt>
                <c:pt idx="1402">
                  <c:v>2297.35</c:v>
                </c:pt>
                <c:pt idx="1403">
                  <c:v>5289.77</c:v>
                </c:pt>
                <c:pt idx="1404">
                  <c:v>12212.48</c:v>
                </c:pt>
                <c:pt idx="1405">
                  <c:v>9272.65</c:v>
                </c:pt>
                <c:pt idx="1406">
                  <c:v>2440.36</c:v>
                </c:pt>
                <c:pt idx="1407">
                  <c:v>6902.66</c:v>
                </c:pt>
                <c:pt idx="1408">
                  <c:v>2852.02</c:v>
                </c:pt>
                <c:pt idx="1409">
                  <c:v>8797.14</c:v>
                </c:pt>
                <c:pt idx="1410">
                  <c:v>5484.06</c:v>
                </c:pt>
                <c:pt idx="1411">
                  <c:v>3761.71</c:v>
                </c:pt>
                <c:pt idx="1412">
                  <c:v>4664.22</c:v>
                </c:pt>
                <c:pt idx="1413">
                  <c:v>2237.88</c:v>
                </c:pt>
                <c:pt idx="1414">
                  <c:v>8351.42</c:v>
                </c:pt>
                <c:pt idx="1415">
                  <c:v>13623.13</c:v>
                </c:pt>
                <c:pt idx="1416">
                  <c:v>10807.61</c:v>
                </c:pt>
                <c:pt idx="1417">
                  <c:v>6702.86</c:v>
                </c:pt>
                <c:pt idx="1418">
                  <c:v>5014.75</c:v>
                </c:pt>
                <c:pt idx="1419">
                  <c:v>6023.8</c:v>
                </c:pt>
                <c:pt idx="1420">
                  <c:v>12345.78</c:v>
                </c:pt>
                <c:pt idx="1421">
                  <c:v>9169.7999999999993</c:v>
                </c:pt>
                <c:pt idx="1422">
                  <c:v>5572.74</c:v>
                </c:pt>
                <c:pt idx="1423">
                  <c:v>7069.94</c:v>
                </c:pt>
                <c:pt idx="1424">
                  <c:v>2632.92</c:v>
                </c:pt>
                <c:pt idx="1425">
                  <c:v>12132.45</c:v>
                </c:pt>
                <c:pt idx="1426">
                  <c:v>2337.06</c:v>
                </c:pt>
                <c:pt idx="1427">
                  <c:v>8193.19</c:v>
                </c:pt>
                <c:pt idx="1428">
                  <c:v>8993.77</c:v>
                </c:pt>
                <c:pt idx="1429">
                  <c:v>7554.9</c:v>
                </c:pt>
                <c:pt idx="1430">
                  <c:v>10911.66</c:v>
                </c:pt>
                <c:pt idx="1431">
                  <c:v>13860.67</c:v>
                </c:pt>
                <c:pt idx="1432">
                  <c:v>3891.91</c:v>
                </c:pt>
                <c:pt idx="1433">
                  <c:v>19076.16</c:v>
                </c:pt>
                <c:pt idx="1434">
                  <c:v>8544.4</c:v>
                </c:pt>
                <c:pt idx="1435">
                  <c:v>4461.8599999999997</c:v>
                </c:pt>
                <c:pt idx="1436">
                  <c:v>5674.8</c:v>
                </c:pt>
                <c:pt idx="1437">
                  <c:v>4943.29</c:v>
                </c:pt>
                <c:pt idx="1438">
                  <c:v>7449.11</c:v>
                </c:pt>
                <c:pt idx="1439">
                  <c:v>6060.36</c:v>
                </c:pt>
                <c:pt idx="1440">
                  <c:v>16297.25</c:v>
                </c:pt>
                <c:pt idx="1441">
                  <c:v>9477.5</c:v>
                </c:pt>
                <c:pt idx="1442">
                  <c:v>4811.8500000000004</c:v>
                </c:pt>
                <c:pt idx="1443">
                  <c:v>8666.42</c:v>
                </c:pt>
                <c:pt idx="1444">
                  <c:v>5735.4</c:v>
                </c:pt>
                <c:pt idx="1445">
                  <c:v>4683.21</c:v>
                </c:pt>
                <c:pt idx="1446">
                  <c:v>33118.28</c:v>
                </c:pt>
                <c:pt idx="1447">
                  <c:v>2956.06</c:v>
                </c:pt>
                <c:pt idx="1448">
                  <c:v>6911.64</c:v>
                </c:pt>
                <c:pt idx="1449">
                  <c:v>2528.88</c:v>
                </c:pt>
                <c:pt idx="1450">
                  <c:v>19262.740000000002</c:v>
                </c:pt>
                <c:pt idx="1451">
                  <c:v>4476.33</c:v>
                </c:pt>
                <c:pt idx="1452">
                  <c:v>11295.72</c:v>
                </c:pt>
                <c:pt idx="1453">
                  <c:v>23379.23</c:v>
                </c:pt>
                <c:pt idx="1454">
                  <c:v>2829.84</c:v>
                </c:pt>
                <c:pt idx="1455">
                  <c:v>4655.37</c:v>
                </c:pt>
                <c:pt idx="1456">
                  <c:v>8927.57</c:v>
                </c:pt>
                <c:pt idx="1457">
                  <c:v>21563.79</c:v>
                </c:pt>
                <c:pt idx="1458">
                  <c:v>2773.15</c:v>
                </c:pt>
                <c:pt idx="1459">
                  <c:v>2570.42</c:v>
                </c:pt>
                <c:pt idx="1460">
                  <c:v>7558.35</c:v>
                </c:pt>
                <c:pt idx="1461">
                  <c:v>9187.11</c:v>
                </c:pt>
                <c:pt idx="1462">
                  <c:v>5074.49</c:v>
                </c:pt>
                <c:pt idx="1463">
                  <c:v>2544.7399999999998</c:v>
                </c:pt>
                <c:pt idx="1464">
                  <c:v>4993.68</c:v>
                </c:pt>
                <c:pt idx="1465">
                  <c:v>11126.26</c:v>
                </c:pt>
                <c:pt idx="1466">
                  <c:v>6893.37</c:v>
                </c:pt>
                <c:pt idx="1467">
                  <c:v>5764.78</c:v>
                </c:pt>
                <c:pt idx="1468">
                  <c:v>9881.41</c:v>
                </c:pt>
                <c:pt idx="1469">
                  <c:v>2502.56</c:v>
                </c:pt>
                <c:pt idx="1470">
                  <c:v>2666.71</c:v>
                </c:pt>
                <c:pt idx="1471">
                  <c:v>26008.44</c:v>
                </c:pt>
                <c:pt idx="1472">
                  <c:v>10143.700000000001</c:v>
                </c:pt>
                <c:pt idx="1473">
                  <c:v>4622.53</c:v>
                </c:pt>
                <c:pt idx="1474">
                  <c:v>12572.09</c:v>
                </c:pt>
                <c:pt idx="1475">
                  <c:v>5045.22</c:v>
                </c:pt>
                <c:pt idx="1476">
                  <c:v>4201.32</c:v>
                </c:pt>
                <c:pt idx="1477">
                  <c:v>3261.23</c:v>
                </c:pt>
                <c:pt idx="1478">
                  <c:v>8736.64</c:v>
                </c:pt>
                <c:pt idx="1479">
                  <c:v>3511.35</c:v>
                </c:pt>
                <c:pt idx="1480">
                  <c:v>2620.1</c:v>
                </c:pt>
                <c:pt idx="1481">
                  <c:v>3735.78</c:v>
                </c:pt>
                <c:pt idx="1482">
                  <c:v>22359.39</c:v>
                </c:pt>
                <c:pt idx="1483">
                  <c:v>4689.32</c:v>
                </c:pt>
                <c:pt idx="1484">
                  <c:v>2360.9899999999998</c:v>
                </c:pt>
                <c:pt idx="1485">
                  <c:v>5120.29</c:v>
                </c:pt>
                <c:pt idx="1486">
                  <c:v>4637.84</c:v>
                </c:pt>
                <c:pt idx="1487">
                  <c:v>12596.24</c:v>
                </c:pt>
                <c:pt idx="1488">
                  <c:v>20116.13</c:v>
                </c:pt>
                <c:pt idx="1489">
                  <c:v>5034.6899999999996</c:v>
                </c:pt>
                <c:pt idx="1490">
                  <c:v>6520.86</c:v>
                </c:pt>
                <c:pt idx="1491">
                  <c:v>16455.62</c:v>
                </c:pt>
                <c:pt idx="1492">
                  <c:v>2408.33</c:v>
                </c:pt>
                <c:pt idx="1493">
                  <c:v>6751.41</c:v>
                </c:pt>
                <c:pt idx="1494">
                  <c:v>10856.67</c:v>
                </c:pt>
                <c:pt idx="1495">
                  <c:v>6069.02</c:v>
                </c:pt>
                <c:pt idx="1496">
                  <c:v>2963.92</c:v>
                </c:pt>
                <c:pt idx="1497">
                  <c:v>6191.39</c:v>
                </c:pt>
                <c:pt idx="1498">
                  <c:v>3371.65</c:v>
                </c:pt>
                <c:pt idx="1499">
                  <c:v>2450.36</c:v>
                </c:pt>
                <c:pt idx="1500">
                  <c:v>4755.9799999999996</c:v>
                </c:pt>
                <c:pt idx="1501">
                  <c:v>4636.84</c:v>
                </c:pt>
                <c:pt idx="1502">
                  <c:v>2710.07</c:v>
                </c:pt>
                <c:pt idx="1503">
                  <c:v>12668.05</c:v>
                </c:pt>
                <c:pt idx="1504">
                  <c:v>1986.71</c:v>
                </c:pt>
                <c:pt idx="1505">
                  <c:v>4220.8</c:v>
                </c:pt>
                <c:pt idx="1506">
                  <c:v>8288.18</c:v>
                </c:pt>
                <c:pt idx="1507">
                  <c:v>4898.8</c:v>
                </c:pt>
                <c:pt idx="1508">
                  <c:v>2370.83</c:v>
                </c:pt>
                <c:pt idx="1509">
                  <c:v>4672.3900000000003</c:v>
                </c:pt>
                <c:pt idx="1510">
                  <c:v>3652.86</c:v>
                </c:pt>
                <c:pt idx="1511">
                  <c:v>7677.67</c:v>
                </c:pt>
                <c:pt idx="1512">
                  <c:v>9763.2800000000007</c:v>
                </c:pt>
                <c:pt idx="1513">
                  <c:v>5339.84</c:v>
                </c:pt>
                <c:pt idx="1514">
                  <c:v>15757.4</c:v>
                </c:pt>
                <c:pt idx="1515">
                  <c:v>15823.18</c:v>
                </c:pt>
                <c:pt idx="1516">
                  <c:v>2746.26</c:v>
                </c:pt>
                <c:pt idx="1517">
                  <c:v>6087.64</c:v>
                </c:pt>
                <c:pt idx="1518">
                  <c:v>10663.49</c:v>
                </c:pt>
                <c:pt idx="1519">
                  <c:v>2815.71</c:v>
                </c:pt>
                <c:pt idx="1520">
                  <c:v>9964.43</c:v>
                </c:pt>
                <c:pt idx="1521">
                  <c:v>9933.2999999999993</c:v>
                </c:pt>
                <c:pt idx="1522">
                  <c:v>5525.2</c:v>
                </c:pt>
                <c:pt idx="1523">
                  <c:v>6815.06</c:v>
                </c:pt>
                <c:pt idx="1524">
                  <c:v>5810.89</c:v>
                </c:pt>
                <c:pt idx="1525">
                  <c:v>3627.41</c:v>
                </c:pt>
                <c:pt idx="1526">
                  <c:v>2765.78</c:v>
                </c:pt>
                <c:pt idx="1527">
                  <c:v>3377.59</c:v>
                </c:pt>
                <c:pt idx="1528">
                  <c:v>15684.64</c:v>
                </c:pt>
                <c:pt idx="1529">
                  <c:v>8119.28</c:v>
                </c:pt>
                <c:pt idx="1530">
                  <c:v>7070.54</c:v>
                </c:pt>
                <c:pt idx="1531">
                  <c:v>6981.61</c:v>
                </c:pt>
                <c:pt idx="1532">
                  <c:v>6672.75</c:v>
                </c:pt>
                <c:pt idx="1533">
                  <c:v>2846.17</c:v>
                </c:pt>
                <c:pt idx="1534">
                  <c:v>10437.129999999999</c:v>
                </c:pt>
                <c:pt idx="1535">
                  <c:v>8159.57</c:v>
                </c:pt>
                <c:pt idx="1536">
                  <c:v>9796.2900000000009</c:v>
                </c:pt>
                <c:pt idx="1537">
                  <c:v>5954.55</c:v>
                </c:pt>
                <c:pt idx="1538">
                  <c:v>11676.21</c:v>
                </c:pt>
                <c:pt idx="1539">
                  <c:v>9127.7800000000007</c:v>
                </c:pt>
                <c:pt idx="1540">
                  <c:v>6532.66</c:v>
                </c:pt>
                <c:pt idx="1541">
                  <c:v>6931.42</c:v>
                </c:pt>
                <c:pt idx="1542">
                  <c:v>9142.43</c:v>
                </c:pt>
                <c:pt idx="1543">
                  <c:v>26240.080000000002</c:v>
                </c:pt>
                <c:pt idx="1544">
                  <c:v>18563.11</c:v>
                </c:pt>
                <c:pt idx="1545">
                  <c:v>9858.8799999999992</c:v>
                </c:pt>
                <c:pt idx="1546">
                  <c:v>13231.17</c:v>
                </c:pt>
                <c:pt idx="1547">
                  <c:v>5191.08</c:v>
                </c:pt>
                <c:pt idx="1548">
                  <c:v>18609.900000000001</c:v>
                </c:pt>
                <c:pt idx="1549">
                  <c:v>4150.6400000000003</c:v>
                </c:pt>
                <c:pt idx="1550">
                  <c:v>6498.92</c:v>
                </c:pt>
                <c:pt idx="1551">
                  <c:v>5926.42</c:v>
                </c:pt>
                <c:pt idx="1552">
                  <c:v>8404.3799999999992</c:v>
                </c:pt>
                <c:pt idx="1553">
                  <c:v>2712.52</c:v>
                </c:pt>
                <c:pt idx="1554">
                  <c:v>4146.45</c:v>
                </c:pt>
                <c:pt idx="1555">
                  <c:v>5569.76</c:v>
                </c:pt>
                <c:pt idx="1556">
                  <c:v>2635.94</c:v>
                </c:pt>
                <c:pt idx="1557">
                  <c:v>6914.37</c:v>
                </c:pt>
                <c:pt idx="1558">
                  <c:v>2261.8200000000002</c:v>
                </c:pt>
                <c:pt idx="1559">
                  <c:v>3870.12</c:v>
                </c:pt>
                <c:pt idx="1560">
                  <c:v>2540.66</c:v>
                </c:pt>
                <c:pt idx="1561">
                  <c:v>4773.49</c:v>
                </c:pt>
                <c:pt idx="1562">
                  <c:v>3277.02</c:v>
                </c:pt>
                <c:pt idx="1563">
                  <c:v>5306.61</c:v>
                </c:pt>
                <c:pt idx="1564">
                  <c:v>2718.78</c:v>
                </c:pt>
                <c:pt idx="1565">
                  <c:v>23483.56</c:v>
                </c:pt>
                <c:pt idx="1566">
                  <c:v>15960.91</c:v>
                </c:pt>
                <c:pt idx="1567">
                  <c:v>10921.99</c:v>
                </c:pt>
                <c:pt idx="1568">
                  <c:v>4694.95</c:v>
                </c:pt>
                <c:pt idx="1569">
                  <c:v>18511.330000000002</c:v>
                </c:pt>
                <c:pt idx="1570">
                  <c:v>7745.76</c:v>
                </c:pt>
                <c:pt idx="1571">
                  <c:v>3372.68</c:v>
                </c:pt>
                <c:pt idx="1572">
                  <c:v>10667.39</c:v>
                </c:pt>
                <c:pt idx="1573">
                  <c:v>5056.7299999999996</c:v>
                </c:pt>
                <c:pt idx="1574">
                  <c:v>4520.71</c:v>
                </c:pt>
                <c:pt idx="1575">
                  <c:v>16348</c:v>
                </c:pt>
                <c:pt idx="1576">
                  <c:v>3761.48</c:v>
                </c:pt>
                <c:pt idx="1577">
                  <c:v>16275.45</c:v>
                </c:pt>
                <c:pt idx="1578">
                  <c:v>14174.25</c:v>
                </c:pt>
                <c:pt idx="1579">
                  <c:v>3114.67</c:v>
                </c:pt>
                <c:pt idx="1580">
                  <c:v>8950.1299999999992</c:v>
                </c:pt>
                <c:pt idx="1581">
                  <c:v>10724.08</c:v>
                </c:pt>
                <c:pt idx="1582">
                  <c:v>2165.5700000000002</c:v>
                </c:pt>
                <c:pt idx="1583">
                  <c:v>6081.46</c:v>
                </c:pt>
                <c:pt idx="1584">
                  <c:v>18686.61</c:v>
                </c:pt>
                <c:pt idx="1585">
                  <c:v>14565.48</c:v>
                </c:pt>
                <c:pt idx="1586">
                  <c:v>7943.98</c:v>
                </c:pt>
                <c:pt idx="1587">
                  <c:v>2539.75</c:v>
                </c:pt>
                <c:pt idx="1588">
                  <c:v>13004.38</c:v>
                </c:pt>
                <c:pt idx="1589">
                  <c:v>18021.46</c:v>
                </c:pt>
                <c:pt idx="1590">
                  <c:v>15031.2</c:v>
                </c:pt>
                <c:pt idx="1591">
                  <c:v>6109.8</c:v>
                </c:pt>
                <c:pt idx="1592">
                  <c:v>7907.37</c:v>
                </c:pt>
                <c:pt idx="1593">
                  <c:v>5488.16</c:v>
                </c:pt>
                <c:pt idx="1594">
                  <c:v>6043.07</c:v>
                </c:pt>
                <c:pt idx="1595">
                  <c:v>5487.46</c:v>
                </c:pt>
                <c:pt idx="1596">
                  <c:v>5006.66</c:v>
                </c:pt>
                <c:pt idx="1597">
                  <c:v>2549</c:v>
                </c:pt>
                <c:pt idx="1598">
                  <c:v>11680.62</c:v>
                </c:pt>
                <c:pt idx="1599">
                  <c:v>6367.49</c:v>
                </c:pt>
                <c:pt idx="1600">
                  <c:v>3224.28</c:v>
                </c:pt>
                <c:pt idx="1601">
                  <c:v>3680.42</c:v>
                </c:pt>
                <c:pt idx="1602">
                  <c:v>2898.83</c:v>
                </c:pt>
                <c:pt idx="1603">
                  <c:v>8609.26</c:v>
                </c:pt>
                <c:pt idx="1604">
                  <c:v>7877.74</c:v>
                </c:pt>
                <c:pt idx="1605">
                  <c:v>2742.73</c:v>
                </c:pt>
                <c:pt idx="1606">
                  <c:v>9472.34</c:v>
                </c:pt>
                <c:pt idx="1607">
                  <c:v>4728.92</c:v>
                </c:pt>
                <c:pt idx="1608">
                  <c:v>13965.46</c:v>
                </c:pt>
                <c:pt idx="1609">
                  <c:v>17446.47</c:v>
                </c:pt>
                <c:pt idx="1610">
                  <c:v>4789.2700000000004</c:v>
                </c:pt>
                <c:pt idx="1611">
                  <c:v>4270.84</c:v>
                </c:pt>
                <c:pt idx="1612">
                  <c:v>5455.8</c:v>
                </c:pt>
                <c:pt idx="1613">
                  <c:v>11834.8</c:v>
                </c:pt>
                <c:pt idx="1614">
                  <c:v>8777.64</c:v>
                </c:pt>
                <c:pt idx="1615">
                  <c:v>6763.63</c:v>
                </c:pt>
                <c:pt idx="1616">
                  <c:v>4664.49</c:v>
                </c:pt>
                <c:pt idx="1617">
                  <c:v>3066.72</c:v>
                </c:pt>
                <c:pt idx="1618">
                  <c:v>9778.36</c:v>
                </c:pt>
                <c:pt idx="1619">
                  <c:v>6302.14</c:v>
                </c:pt>
                <c:pt idx="1620">
                  <c:v>7039.14</c:v>
                </c:pt>
                <c:pt idx="1621">
                  <c:v>12338.37</c:v>
                </c:pt>
                <c:pt idx="1622">
                  <c:v>8060.53</c:v>
                </c:pt>
                <c:pt idx="1623">
                  <c:v>2309.6799999999998</c:v>
                </c:pt>
                <c:pt idx="1624">
                  <c:v>2243.27</c:v>
                </c:pt>
                <c:pt idx="1625">
                  <c:v>7160.09</c:v>
                </c:pt>
                <c:pt idx="1626">
                  <c:v>2723.49</c:v>
                </c:pt>
                <c:pt idx="1627">
                  <c:v>6372.98</c:v>
                </c:pt>
                <c:pt idx="1628">
                  <c:v>5178.55</c:v>
                </c:pt>
                <c:pt idx="1629">
                  <c:v>20030.59</c:v>
                </c:pt>
                <c:pt idx="1630">
                  <c:v>5352.04</c:v>
                </c:pt>
                <c:pt idx="1631">
                  <c:v>4276.34</c:v>
                </c:pt>
                <c:pt idx="1632">
                  <c:v>18441.41</c:v>
                </c:pt>
                <c:pt idx="1633">
                  <c:v>2589.56</c:v>
                </c:pt>
                <c:pt idx="1634">
                  <c:v>4665.32</c:v>
                </c:pt>
                <c:pt idx="1635">
                  <c:v>4843.29</c:v>
                </c:pt>
                <c:pt idx="1636">
                  <c:v>18342.71</c:v>
                </c:pt>
                <c:pt idx="1637">
                  <c:v>2027.65</c:v>
                </c:pt>
                <c:pt idx="1638">
                  <c:v>13573.7</c:v>
                </c:pt>
                <c:pt idx="1639">
                  <c:v>6856.54</c:v>
                </c:pt>
                <c:pt idx="1640">
                  <c:v>9627.19</c:v>
                </c:pt>
                <c:pt idx="1641">
                  <c:v>4074.39</c:v>
                </c:pt>
                <c:pt idx="1642">
                  <c:v>16648.88</c:v>
                </c:pt>
                <c:pt idx="1643">
                  <c:v>4930.9399999999996</c:v>
                </c:pt>
                <c:pt idx="1644">
                  <c:v>7091.81</c:v>
                </c:pt>
                <c:pt idx="1645">
                  <c:v>6406.57</c:v>
                </c:pt>
                <c:pt idx="1646">
                  <c:v>2961.33</c:v>
                </c:pt>
                <c:pt idx="1647">
                  <c:v>8928.0300000000007</c:v>
                </c:pt>
                <c:pt idx="1648">
                  <c:v>8101.31</c:v>
                </c:pt>
                <c:pt idx="1649">
                  <c:v>2989.03</c:v>
                </c:pt>
                <c:pt idx="1650">
                  <c:v>8259.69</c:v>
                </c:pt>
                <c:pt idx="1651">
                  <c:v>22996.55</c:v>
                </c:pt>
                <c:pt idx="1652">
                  <c:v>13121.84</c:v>
                </c:pt>
                <c:pt idx="1653">
                  <c:v>9027.44</c:v>
                </c:pt>
                <c:pt idx="1654">
                  <c:v>6922.97</c:v>
                </c:pt>
                <c:pt idx="1655">
                  <c:v>8177.01</c:v>
                </c:pt>
                <c:pt idx="1656">
                  <c:v>22913.98</c:v>
                </c:pt>
                <c:pt idx="1657">
                  <c:v>4786.34</c:v>
                </c:pt>
                <c:pt idx="1658">
                  <c:v>5748.32</c:v>
                </c:pt>
                <c:pt idx="1659">
                  <c:v>5251.98</c:v>
                </c:pt>
                <c:pt idx="1660">
                  <c:v>3983.98</c:v>
                </c:pt>
                <c:pt idx="1661">
                  <c:v>4526.24</c:v>
                </c:pt>
                <c:pt idx="1662">
                  <c:v>5554.22</c:v>
                </c:pt>
                <c:pt idx="1663">
                  <c:v>8140.68</c:v>
                </c:pt>
                <c:pt idx="1664">
                  <c:v>2825.03</c:v>
                </c:pt>
                <c:pt idx="1665">
                  <c:v>3573.67</c:v>
                </c:pt>
                <c:pt idx="1666">
                  <c:v>3779.51</c:v>
                </c:pt>
                <c:pt idx="1667">
                  <c:v>16218.81</c:v>
                </c:pt>
                <c:pt idx="1668">
                  <c:v>7824.62</c:v>
                </c:pt>
                <c:pt idx="1669">
                  <c:v>16243.23</c:v>
                </c:pt>
                <c:pt idx="1670">
                  <c:v>3678.22</c:v>
                </c:pt>
                <c:pt idx="1671">
                  <c:v>2522.75</c:v>
                </c:pt>
                <c:pt idx="1672">
                  <c:v>2847.5</c:v>
                </c:pt>
                <c:pt idx="1673">
                  <c:v>3950.69</c:v>
                </c:pt>
                <c:pt idx="1674">
                  <c:v>6139.85</c:v>
                </c:pt>
                <c:pt idx="1675">
                  <c:v>6091.87</c:v>
                </c:pt>
                <c:pt idx="1676">
                  <c:v>5212.08</c:v>
                </c:pt>
                <c:pt idx="1677">
                  <c:v>7244.16</c:v>
                </c:pt>
                <c:pt idx="1678">
                  <c:v>6518.65</c:v>
                </c:pt>
                <c:pt idx="1679">
                  <c:v>7254.68</c:v>
                </c:pt>
                <c:pt idx="1680">
                  <c:v>6704.71</c:v>
                </c:pt>
                <c:pt idx="1681">
                  <c:v>5767.94</c:v>
                </c:pt>
                <c:pt idx="1682">
                  <c:v>7425.23</c:v>
                </c:pt>
                <c:pt idx="1683">
                  <c:v>13784.91</c:v>
                </c:pt>
                <c:pt idx="1684">
                  <c:v>7622.38</c:v>
                </c:pt>
                <c:pt idx="1685">
                  <c:v>4852.3500000000004</c:v>
                </c:pt>
                <c:pt idx="1686">
                  <c:v>19740.82</c:v>
                </c:pt>
                <c:pt idx="1687">
                  <c:v>2919.83</c:v>
                </c:pt>
                <c:pt idx="1688">
                  <c:v>5892.46</c:v>
                </c:pt>
                <c:pt idx="1689">
                  <c:v>4850.09</c:v>
                </c:pt>
                <c:pt idx="1690">
                  <c:v>5158.6400000000003</c:v>
                </c:pt>
                <c:pt idx="1691">
                  <c:v>13956.05</c:v>
                </c:pt>
                <c:pt idx="1692">
                  <c:v>10638.48</c:v>
                </c:pt>
                <c:pt idx="1693">
                  <c:v>6933.56</c:v>
                </c:pt>
                <c:pt idx="1694">
                  <c:v>5996.32</c:v>
                </c:pt>
                <c:pt idx="1695">
                  <c:v>3212.44</c:v>
                </c:pt>
                <c:pt idx="1696">
                  <c:v>3976.3</c:v>
                </c:pt>
                <c:pt idx="1697">
                  <c:v>17560.64</c:v>
                </c:pt>
                <c:pt idx="1698">
                  <c:v>1702.65</c:v>
                </c:pt>
                <c:pt idx="1699">
                  <c:v>12001.02</c:v>
                </c:pt>
                <c:pt idx="1700">
                  <c:v>13413.28</c:v>
                </c:pt>
                <c:pt idx="1701">
                  <c:v>2436.52</c:v>
                </c:pt>
                <c:pt idx="1702">
                  <c:v>2257.41</c:v>
                </c:pt>
                <c:pt idx="1703">
                  <c:v>6160.91</c:v>
                </c:pt>
                <c:pt idx="1704">
                  <c:v>7994.5</c:v>
                </c:pt>
                <c:pt idx="1705">
                  <c:v>8424.66</c:v>
                </c:pt>
                <c:pt idx="1706">
                  <c:v>20734.45</c:v>
                </c:pt>
                <c:pt idx="1707">
                  <c:v>3115.82</c:v>
                </c:pt>
                <c:pt idx="1708">
                  <c:v>13717.86</c:v>
                </c:pt>
                <c:pt idx="1709">
                  <c:v>3611.62</c:v>
                </c:pt>
                <c:pt idx="1710">
                  <c:v>29785.77</c:v>
                </c:pt>
                <c:pt idx="1711">
                  <c:v>5243.74</c:v>
                </c:pt>
                <c:pt idx="1712">
                  <c:v>7450.37</c:v>
                </c:pt>
                <c:pt idx="1713">
                  <c:v>6968.55</c:v>
                </c:pt>
                <c:pt idx="1714">
                  <c:v>8076.24</c:v>
                </c:pt>
                <c:pt idx="1715">
                  <c:v>15014.63</c:v>
                </c:pt>
                <c:pt idx="1716">
                  <c:v>5728.67</c:v>
                </c:pt>
                <c:pt idx="1717">
                  <c:v>8348.8700000000008</c:v>
                </c:pt>
                <c:pt idx="1718">
                  <c:v>6921.26</c:v>
                </c:pt>
                <c:pt idx="1719">
                  <c:v>10191.040000000001</c:v>
                </c:pt>
                <c:pt idx="1720">
                  <c:v>10083.790000000001</c:v>
                </c:pt>
                <c:pt idx="1721">
                  <c:v>5228.9399999999996</c:v>
                </c:pt>
                <c:pt idx="1722">
                  <c:v>2926.19</c:v>
                </c:pt>
                <c:pt idx="1723">
                  <c:v>3408.26</c:v>
                </c:pt>
                <c:pt idx="1724">
                  <c:v>4606.1000000000004</c:v>
                </c:pt>
                <c:pt idx="1725">
                  <c:v>10297.1</c:v>
                </c:pt>
                <c:pt idx="1726">
                  <c:v>6280.15</c:v>
                </c:pt>
                <c:pt idx="1727">
                  <c:v>10512.77</c:v>
                </c:pt>
                <c:pt idx="1728">
                  <c:v>2708.35</c:v>
                </c:pt>
                <c:pt idx="1729">
                  <c:v>2899.65</c:v>
                </c:pt>
                <c:pt idx="1730">
                  <c:v>14880.6</c:v>
                </c:pt>
                <c:pt idx="1731">
                  <c:v>5376.16</c:v>
                </c:pt>
                <c:pt idx="1732">
                  <c:v>8158.39</c:v>
                </c:pt>
                <c:pt idx="1733">
                  <c:v>16037.75</c:v>
                </c:pt>
                <c:pt idx="1734">
                  <c:v>5245.56</c:v>
                </c:pt>
                <c:pt idx="1735">
                  <c:v>7812.9</c:v>
                </c:pt>
                <c:pt idx="1736">
                  <c:v>2908.59</c:v>
                </c:pt>
                <c:pt idx="1737">
                  <c:v>14771.94</c:v>
                </c:pt>
                <c:pt idx="1738">
                  <c:v>13225.23</c:v>
                </c:pt>
                <c:pt idx="1739">
                  <c:v>6981.04</c:v>
                </c:pt>
                <c:pt idx="1740">
                  <c:v>2124.5100000000002</c:v>
                </c:pt>
                <c:pt idx="1741">
                  <c:v>3620.04</c:v>
                </c:pt>
                <c:pt idx="1742">
                  <c:v>6302.9</c:v>
                </c:pt>
                <c:pt idx="1743">
                  <c:v>12098.44</c:v>
                </c:pt>
                <c:pt idx="1744">
                  <c:v>10538.04</c:v>
                </c:pt>
                <c:pt idx="1745">
                  <c:v>9071.65</c:v>
                </c:pt>
                <c:pt idx="1746">
                  <c:v>3794.35</c:v>
                </c:pt>
                <c:pt idx="1747">
                  <c:v>4249.22</c:v>
                </c:pt>
                <c:pt idx="1748">
                  <c:v>6560.75</c:v>
                </c:pt>
                <c:pt idx="1749">
                  <c:v>7396.25</c:v>
                </c:pt>
                <c:pt idx="1750">
                  <c:v>3815.44</c:v>
                </c:pt>
                <c:pt idx="1751">
                  <c:v>17191.02</c:v>
                </c:pt>
                <c:pt idx="1752">
                  <c:v>9810.5</c:v>
                </c:pt>
                <c:pt idx="1753">
                  <c:v>5364.22</c:v>
                </c:pt>
                <c:pt idx="1754">
                  <c:v>2329.19</c:v>
                </c:pt>
                <c:pt idx="1755">
                  <c:v>2404.25</c:v>
                </c:pt>
                <c:pt idx="1756">
                  <c:v>6722.13</c:v>
                </c:pt>
                <c:pt idx="1757">
                  <c:v>7225.09</c:v>
                </c:pt>
                <c:pt idx="1758">
                  <c:v>10801.59</c:v>
                </c:pt>
                <c:pt idx="1759">
                  <c:v>7015.02</c:v>
                </c:pt>
                <c:pt idx="1760">
                  <c:v>11205.78</c:v>
                </c:pt>
                <c:pt idx="1761">
                  <c:v>20038.66</c:v>
                </c:pt>
                <c:pt idx="1762">
                  <c:v>8102.86</c:v>
                </c:pt>
                <c:pt idx="1763">
                  <c:v>8791.6200000000008</c:v>
                </c:pt>
                <c:pt idx="1764">
                  <c:v>6167.37</c:v>
                </c:pt>
                <c:pt idx="1765">
                  <c:v>7619.59</c:v>
                </c:pt>
                <c:pt idx="1766">
                  <c:v>13394.75</c:v>
                </c:pt>
                <c:pt idx="1767">
                  <c:v>4333.9799999999996</c:v>
                </c:pt>
                <c:pt idx="1768">
                  <c:v>17507.73</c:v>
                </c:pt>
                <c:pt idx="1769">
                  <c:v>10966.49</c:v>
                </c:pt>
                <c:pt idx="1770">
                  <c:v>4185.6000000000004</c:v>
                </c:pt>
                <c:pt idx="1771">
                  <c:v>3612.41</c:v>
                </c:pt>
                <c:pt idx="1772">
                  <c:v>7710.68</c:v>
                </c:pt>
                <c:pt idx="1773">
                  <c:v>12213.17</c:v>
                </c:pt>
                <c:pt idx="1774">
                  <c:v>13227.55</c:v>
                </c:pt>
                <c:pt idx="1775">
                  <c:v>10570.98</c:v>
                </c:pt>
                <c:pt idx="1776">
                  <c:v>13035.17</c:v>
                </c:pt>
                <c:pt idx="1777">
                  <c:v>11569.18</c:v>
                </c:pt>
                <c:pt idx="1778">
                  <c:v>2112.56</c:v>
                </c:pt>
                <c:pt idx="1779">
                  <c:v>20299.63</c:v>
                </c:pt>
                <c:pt idx="1780">
                  <c:v>7099.58</c:v>
                </c:pt>
                <c:pt idx="1781">
                  <c:v>4603.28</c:v>
                </c:pt>
                <c:pt idx="1782">
                  <c:v>8183.62</c:v>
                </c:pt>
                <c:pt idx="1783">
                  <c:v>5284.88</c:v>
                </c:pt>
                <c:pt idx="1784">
                  <c:v>3409.58</c:v>
                </c:pt>
                <c:pt idx="1785">
                  <c:v>3667.48</c:v>
                </c:pt>
                <c:pt idx="1786">
                  <c:v>5389.64</c:v>
                </c:pt>
                <c:pt idx="1787">
                  <c:v>6040.7</c:v>
                </c:pt>
                <c:pt idx="1788">
                  <c:v>8341.85</c:v>
                </c:pt>
                <c:pt idx="1789">
                  <c:v>2714.76</c:v>
                </c:pt>
                <c:pt idx="1790">
                  <c:v>2824.97</c:v>
                </c:pt>
                <c:pt idx="1791">
                  <c:v>5396</c:v>
                </c:pt>
                <c:pt idx="1792">
                  <c:v>22991.45</c:v>
                </c:pt>
                <c:pt idx="1793">
                  <c:v>2233.66</c:v>
                </c:pt>
                <c:pt idx="1794">
                  <c:v>12899.51</c:v>
                </c:pt>
                <c:pt idx="1795">
                  <c:v>4237.9399999999996</c:v>
                </c:pt>
                <c:pt idx="1796">
                  <c:v>8443.77</c:v>
                </c:pt>
                <c:pt idx="1797">
                  <c:v>11947.75</c:v>
                </c:pt>
                <c:pt idx="1798">
                  <c:v>2693.04</c:v>
                </c:pt>
                <c:pt idx="1799">
                  <c:v>7378.29</c:v>
                </c:pt>
                <c:pt idx="1800">
                  <c:v>7439.79</c:v>
                </c:pt>
                <c:pt idx="1801">
                  <c:v>4643.07</c:v>
                </c:pt>
                <c:pt idx="1802">
                  <c:v>13051.37</c:v>
                </c:pt>
                <c:pt idx="1803">
                  <c:v>14258.61</c:v>
                </c:pt>
                <c:pt idx="1804">
                  <c:v>5522.34</c:v>
                </c:pt>
                <c:pt idx="1805">
                  <c:v>3104.29</c:v>
                </c:pt>
                <c:pt idx="1806">
                  <c:v>2219.7399999999998</c:v>
                </c:pt>
                <c:pt idx="1807">
                  <c:v>5332.96</c:v>
                </c:pt>
                <c:pt idx="1808">
                  <c:v>6157.85</c:v>
                </c:pt>
                <c:pt idx="1809">
                  <c:v>6333.73</c:v>
                </c:pt>
                <c:pt idx="1810">
                  <c:v>8530.86</c:v>
                </c:pt>
                <c:pt idx="1811">
                  <c:v>10792.98</c:v>
                </c:pt>
                <c:pt idx="1812">
                  <c:v>8479.1</c:v>
                </c:pt>
                <c:pt idx="1813">
                  <c:v>7471.75</c:v>
                </c:pt>
                <c:pt idx="1814">
                  <c:v>9518.68</c:v>
                </c:pt>
                <c:pt idx="1815">
                  <c:v>7860.48</c:v>
                </c:pt>
                <c:pt idx="1816">
                  <c:v>11462.11</c:v>
                </c:pt>
                <c:pt idx="1817">
                  <c:v>5768.88</c:v>
                </c:pt>
                <c:pt idx="1818">
                  <c:v>27350.66</c:v>
                </c:pt>
                <c:pt idx="1819">
                  <c:v>2931.39</c:v>
                </c:pt>
                <c:pt idx="1820">
                  <c:v>4960.6000000000004</c:v>
                </c:pt>
                <c:pt idx="1821">
                  <c:v>11210.4</c:v>
                </c:pt>
                <c:pt idx="1822">
                  <c:v>7460.39</c:v>
                </c:pt>
                <c:pt idx="1823">
                  <c:v>2530.48</c:v>
                </c:pt>
                <c:pt idx="1824">
                  <c:v>8222.7800000000007</c:v>
                </c:pt>
                <c:pt idx="1825">
                  <c:v>6268.08</c:v>
                </c:pt>
                <c:pt idx="1826">
                  <c:v>11548.26</c:v>
                </c:pt>
                <c:pt idx="1827">
                  <c:v>10239.43</c:v>
                </c:pt>
                <c:pt idx="1828">
                  <c:v>12050.97</c:v>
                </c:pt>
                <c:pt idx="1829">
                  <c:v>15616.69</c:v>
                </c:pt>
                <c:pt idx="1830">
                  <c:v>27018.7</c:v>
                </c:pt>
                <c:pt idx="1831">
                  <c:v>3654.75</c:v>
                </c:pt>
                <c:pt idx="1832">
                  <c:v>2695.11</c:v>
                </c:pt>
                <c:pt idx="1833">
                  <c:v>17511.830000000002</c:v>
                </c:pt>
                <c:pt idx="1834">
                  <c:v>6363.6</c:v>
                </c:pt>
                <c:pt idx="1835">
                  <c:v>4423.58</c:v>
                </c:pt>
                <c:pt idx="1836">
                  <c:v>8916.17</c:v>
                </c:pt>
                <c:pt idx="1837">
                  <c:v>3180.85</c:v>
                </c:pt>
                <c:pt idx="1838">
                  <c:v>9567.2999999999993</c:v>
                </c:pt>
                <c:pt idx="1839">
                  <c:v>8675.26</c:v>
                </c:pt>
                <c:pt idx="1840">
                  <c:v>10262</c:v>
                </c:pt>
                <c:pt idx="1841">
                  <c:v>12970.15</c:v>
                </c:pt>
                <c:pt idx="1842">
                  <c:v>4264.05</c:v>
                </c:pt>
                <c:pt idx="1843">
                  <c:v>10522.07</c:v>
                </c:pt>
                <c:pt idx="1844">
                  <c:v>3541.81</c:v>
                </c:pt>
                <c:pt idx="1845">
                  <c:v>2482.56</c:v>
                </c:pt>
                <c:pt idx="1846">
                  <c:v>2871.15</c:v>
                </c:pt>
                <c:pt idx="1847">
                  <c:v>4205.28</c:v>
                </c:pt>
                <c:pt idx="1848">
                  <c:v>4668.34</c:v>
                </c:pt>
                <c:pt idx="1849">
                  <c:v>9958.91</c:v>
                </c:pt>
                <c:pt idx="1850">
                  <c:v>2745.71</c:v>
                </c:pt>
                <c:pt idx="1851">
                  <c:v>13575.36</c:v>
                </c:pt>
                <c:pt idx="1852">
                  <c:v>5128.76</c:v>
                </c:pt>
                <c:pt idx="1853">
                  <c:v>5212.09</c:v>
                </c:pt>
                <c:pt idx="1854">
                  <c:v>4690.26</c:v>
                </c:pt>
                <c:pt idx="1855">
                  <c:v>6348.84</c:v>
                </c:pt>
                <c:pt idx="1856">
                  <c:v>9341</c:v>
                </c:pt>
                <c:pt idx="1857">
                  <c:v>11559.92</c:v>
                </c:pt>
                <c:pt idx="1858">
                  <c:v>5980.7</c:v>
                </c:pt>
                <c:pt idx="1859">
                  <c:v>4721.99</c:v>
                </c:pt>
                <c:pt idx="1860">
                  <c:v>6800.91</c:v>
                </c:pt>
                <c:pt idx="1861">
                  <c:v>4902.88</c:v>
                </c:pt>
                <c:pt idx="1862">
                  <c:v>13334.06</c:v>
                </c:pt>
                <c:pt idx="1863">
                  <c:v>4502.05</c:v>
                </c:pt>
                <c:pt idx="1864">
                  <c:v>4055.83</c:v>
                </c:pt>
                <c:pt idx="1865">
                  <c:v>7008.55</c:v>
                </c:pt>
                <c:pt idx="1866">
                  <c:v>9994.5</c:v>
                </c:pt>
                <c:pt idx="1867">
                  <c:v>7160.59</c:v>
                </c:pt>
                <c:pt idx="1868">
                  <c:v>14715.05</c:v>
                </c:pt>
                <c:pt idx="1869">
                  <c:v>2542.64</c:v>
                </c:pt>
                <c:pt idx="1870">
                  <c:v>11810.54</c:v>
                </c:pt>
                <c:pt idx="1871">
                  <c:v>5371.11</c:v>
                </c:pt>
                <c:pt idx="1872">
                  <c:v>8149.38</c:v>
                </c:pt>
                <c:pt idx="1873">
                  <c:v>2401.39</c:v>
                </c:pt>
                <c:pt idx="1874">
                  <c:v>17835.240000000002</c:v>
                </c:pt>
                <c:pt idx="1875">
                  <c:v>4916.3100000000004</c:v>
                </c:pt>
                <c:pt idx="1876">
                  <c:v>6507.77</c:v>
                </c:pt>
                <c:pt idx="1877">
                  <c:v>2396.0500000000002</c:v>
                </c:pt>
                <c:pt idx="1878">
                  <c:v>2575.81</c:v>
                </c:pt>
                <c:pt idx="1879">
                  <c:v>16986.28</c:v>
                </c:pt>
                <c:pt idx="1880">
                  <c:v>4267.4799999999996</c:v>
                </c:pt>
                <c:pt idx="1881">
                  <c:v>4839.2299999999996</c:v>
                </c:pt>
                <c:pt idx="1882">
                  <c:v>18268.61</c:v>
                </c:pt>
                <c:pt idx="1883">
                  <c:v>3587.47</c:v>
                </c:pt>
                <c:pt idx="1884">
                  <c:v>3548.72</c:v>
                </c:pt>
                <c:pt idx="1885">
                  <c:v>10603.92</c:v>
                </c:pt>
                <c:pt idx="1886">
                  <c:v>5138.33</c:v>
                </c:pt>
                <c:pt idx="1887">
                  <c:v>5565.55</c:v>
                </c:pt>
                <c:pt idx="1888">
                  <c:v>25003.22</c:v>
                </c:pt>
                <c:pt idx="1889">
                  <c:v>8923.52</c:v>
                </c:pt>
                <c:pt idx="1890">
                  <c:v>5971.6</c:v>
                </c:pt>
                <c:pt idx="1891">
                  <c:v>5756.49</c:v>
                </c:pt>
                <c:pt idx="1892">
                  <c:v>2938.35</c:v>
                </c:pt>
                <c:pt idx="1893">
                  <c:v>3586.16</c:v>
                </c:pt>
                <c:pt idx="1894">
                  <c:v>8618.0499999999993</c:v>
                </c:pt>
                <c:pt idx="1895">
                  <c:v>10401.31</c:v>
                </c:pt>
                <c:pt idx="1896">
                  <c:v>2159.58</c:v>
                </c:pt>
                <c:pt idx="1897">
                  <c:v>9342.31</c:v>
                </c:pt>
                <c:pt idx="1898">
                  <c:v>10726.07</c:v>
                </c:pt>
                <c:pt idx="1899">
                  <c:v>2219.58</c:v>
                </c:pt>
                <c:pt idx="1900">
                  <c:v>2073.19</c:v>
                </c:pt>
                <c:pt idx="1901">
                  <c:v>11989.35</c:v>
                </c:pt>
                <c:pt idx="1902">
                  <c:v>5633.75</c:v>
                </c:pt>
                <c:pt idx="1903">
                  <c:v>7737.18</c:v>
                </c:pt>
                <c:pt idx="1904">
                  <c:v>4912.99</c:v>
                </c:pt>
                <c:pt idx="1905">
                  <c:v>15013.59</c:v>
                </c:pt>
                <c:pt idx="1906">
                  <c:v>8013.56</c:v>
                </c:pt>
                <c:pt idx="1907">
                  <c:v>3260.66</c:v>
                </c:pt>
                <c:pt idx="1908">
                  <c:v>15437.79</c:v>
                </c:pt>
                <c:pt idx="1909">
                  <c:v>19999.62</c:v>
                </c:pt>
                <c:pt idx="1910">
                  <c:v>3131.08</c:v>
                </c:pt>
                <c:pt idx="1911">
                  <c:v>8396.7000000000007</c:v>
                </c:pt>
                <c:pt idx="1912">
                  <c:v>14306.16</c:v>
                </c:pt>
                <c:pt idx="1913">
                  <c:v>3610.48</c:v>
                </c:pt>
                <c:pt idx="1914">
                  <c:v>3757.99</c:v>
                </c:pt>
                <c:pt idx="1915">
                  <c:v>7075.68</c:v>
                </c:pt>
                <c:pt idx="1916">
                  <c:v>3646.38</c:v>
                </c:pt>
                <c:pt idx="1917">
                  <c:v>2846.05</c:v>
                </c:pt>
                <c:pt idx="1918">
                  <c:v>9634.24</c:v>
                </c:pt>
                <c:pt idx="1919">
                  <c:v>4642.55</c:v>
                </c:pt>
                <c:pt idx="1920">
                  <c:v>8747.7800000000007</c:v>
                </c:pt>
                <c:pt idx="1921">
                  <c:v>3061.24</c:v>
                </c:pt>
                <c:pt idx="1922">
                  <c:v>8867.7999999999993</c:v>
                </c:pt>
                <c:pt idx="1923">
                  <c:v>10760.48</c:v>
                </c:pt>
                <c:pt idx="1924">
                  <c:v>5098.28</c:v>
                </c:pt>
                <c:pt idx="1925">
                  <c:v>5047.37</c:v>
                </c:pt>
                <c:pt idx="1926">
                  <c:v>4569.74</c:v>
                </c:pt>
                <c:pt idx="1927">
                  <c:v>11478.38</c:v>
                </c:pt>
                <c:pt idx="1928">
                  <c:v>6071.1</c:v>
                </c:pt>
                <c:pt idx="1929">
                  <c:v>4531.5</c:v>
                </c:pt>
                <c:pt idx="1930">
                  <c:v>5733.85</c:v>
                </c:pt>
                <c:pt idx="1931">
                  <c:v>6734.32</c:v>
                </c:pt>
                <c:pt idx="1932">
                  <c:v>6620.24</c:v>
                </c:pt>
                <c:pt idx="1933">
                  <c:v>10314.52</c:v>
                </c:pt>
                <c:pt idx="1934">
                  <c:v>3273.96</c:v>
                </c:pt>
                <c:pt idx="1935">
                  <c:v>5889.56</c:v>
                </c:pt>
                <c:pt idx="1936">
                  <c:v>2761.43</c:v>
                </c:pt>
                <c:pt idx="1937">
                  <c:v>2443.61</c:v>
                </c:pt>
                <c:pt idx="1938">
                  <c:v>7749.54</c:v>
                </c:pt>
                <c:pt idx="1939">
                  <c:v>13684.67</c:v>
                </c:pt>
                <c:pt idx="1940">
                  <c:v>1867.16</c:v>
                </c:pt>
                <c:pt idx="1941">
                  <c:v>9568.36</c:v>
                </c:pt>
                <c:pt idx="1942">
                  <c:v>11672.22</c:v>
                </c:pt>
                <c:pt idx="1943">
                  <c:v>27868.52</c:v>
                </c:pt>
                <c:pt idx="1944">
                  <c:v>9610.1200000000008</c:v>
                </c:pt>
                <c:pt idx="1945">
                  <c:v>9364.08</c:v>
                </c:pt>
                <c:pt idx="1946">
                  <c:v>13655.55</c:v>
                </c:pt>
                <c:pt idx="1947">
                  <c:v>9263.26</c:v>
                </c:pt>
                <c:pt idx="1948">
                  <c:v>4653.8</c:v>
                </c:pt>
                <c:pt idx="1949">
                  <c:v>6302.97</c:v>
                </c:pt>
                <c:pt idx="1950">
                  <c:v>3834.32</c:v>
                </c:pt>
                <c:pt idx="1951">
                  <c:v>6411.14</c:v>
                </c:pt>
                <c:pt idx="1952">
                  <c:v>19162.91</c:v>
                </c:pt>
                <c:pt idx="1953">
                  <c:v>13201.19</c:v>
                </c:pt>
                <c:pt idx="1954">
                  <c:v>8078.15</c:v>
                </c:pt>
                <c:pt idx="1955">
                  <c:v>8808.9</c:v>
                </c:pt>
                <c:pt idx="1956">
                  <c:v>7229.1</c:v>
                </c:pt>
                <c:pt idx="1957">
                  <c:v>9374.99</c:v>
                </c:pt>
                <c:pt idx="1958">
                  <c:v>3725.26</c:v>
                </c:pt>
                <c:pt idx="1959">
                  <c:v>12322.53</c:v>
                </c:pt>
                <c:pt idx="1960">
                  <c:v>16655.990000000002</c:v>
                </c:pt>
                <c:pt idx="1961">
                  <c:v>15541.96</c:v>
                </c:pt>
                <c:pt idx="1962">
                  <c:v>5338.8</c:v>
                </c:pt>
                <c:pt idx="1963">
                  <c:v>5613.08</c:v>
                </c:pt>
                <c:pt idx="1964">
                  <c:v>5182.76</c:v>
                </c:pt>
                <c:pt idx="1965">
                  <c:v>12958.63</c:v>
                </c:pt>
                <c:pt idx="1966">
                  <c:v>5386.68</c:v>
                </c:pt>
                <c:pt idx="1967">
                  <c:v>4925.18</c:v>
                </c:pt>
                <c:pt idx="1968">
                  <c:v>3766.73</c:v>
                </c:pt>
                <c:pt idx="1969">
                  <c:v>14233.72</c:v>
                </c:pt>
                <c:pt idx="1970">
                  <c:v>5429.49</c:v>
                </c:pt>
                <c:pt idx="1971">
                  <c:v>3767.58</c:v>
                </c:pt>
                <c:pt idx="1972">
                  <c:v>6242.63</c:v>
                </c:pt>
                <c:pt idx="1973">
                  <c:v>6343.65</c:v>
                </c:pt>
                <c:pt idx="1974">
                  <c:v>8862.31</c:v>
                </c:pt>
                <c:pt idx="1975">
                  <c:v>3225.09</c:v>
                </c:pt>
                <c:pt idx="1976">
                  <c:v>6311.6</c:v>
                </c:pt>
                <c:pt idx="1977">
                  <c:v>7073.66</c:v>
                </c:pt>
                <c:pt idx="1978">
                  <c:v>4503.5600000000004</c:v>
                </c:pt>
                <c:pt idx="1979">
                  <c:v>10525.28</c:v>
                </c:pt>
                <c:pt idx="1980">
                  <c:v>17794.93</c:v>
                </c:pt>
                <c:pt idx="1981">
                  <c:v>17664.05</c:v>
                </c:pt>
                <c:pt idx="1982">
                  <c:v>2690.83</c:v>
                </c:pt>
                <c:pt idx="1983">
                  <c:v>8724.07</c:v>
                </c:pt>
                <c:pt idx="1984">
                  <c:v>3184.68</c:v>
                </c:pt>
                <c:pt idx="1985">
                  <c:v>4124.2</c:v>
                </c:pt>
                <c:pt idx="1986">
                  <c:v>6318.85</c:v>
                </c:pt>
                <c:pt idx="1987">
                  <c:v>2854.85</c:v>
                </c:pt>
                <c:pt idx="1988">
                  <c:v>2403.34</c:v>
                </c:pt>
                <c:pt idx="1989">
                  <c:v>11899.73</c:v>
                </c:pt>
                <c:pt idx="1990">
                  <c:v>2301.83</c:v>
                </c:pt>
                <c:pt idx="1991">
                  <c:v>9503.7000000000007</c:v>
                </c:pt>
                <c:pt idx="1992">
                  <c:v>18219.61</c:v>
                </c:pt>
                <c:pt idx="1993">
                  <c:v>10484</c:v>
                </c:pt>
                <c:pt idx="1994">
                  <c:v>8749.44</c:v>
                </c:pt>
                <c:pt idx="1995">
                  <c:v>7741.38</c:v>
                </c:pt>
                <c:pt idx="1996">
                  <c:v>2273.96</c:v>
                </c:pt>
                <c:pt idx="1997">
                  <c:v>2362.15</c:v>
                </c:pt>
                <c:pt idx="1998">
                  <c:v>18726.939999999999</c:v>
                </c:pt>
                <c:pt idx="1999">
                  <c:v>20543.86</c:v>
                </c:pt>
                <c:pt idx="2000">
                  <c:v>2571.0700000000002</c:v>
                </c:pt>
                <c:pt idx="2001">
                  <c:v>15594.14</c:v>
                </c:pt>
                <c:pt idx="2002">
                  <c:v>7290.75</c:v>
                </c:pt>
                <c:pt idx="2003">
                  <c:v>6270.78</c:v>
                </c:pt>
                <c:pt idx="2004">
                  <c:v>2325.71</c:v>
                </c:pt>
                <c:pt idx="2005">
                  <c:v>6426.86</c:v>
                </c:pt>
                <c:pt idx="2006">
                  <c:v>4865.71</c:v>
                </c:pt>
                <c:pt idx="2007">
                  <c:v>7709.8</c:v>
                </c:pt>
                <c:pt idx="2008">
                  <c:v>3677.67</c:v>
                </c:pt>
                <c:pt idx="2009">
                  <c:v>6173.47</c:v>
                </c:pt>
                <c:pt idx="2010">
                  <c:v>5969.39</c:v>
                </c:pt>
                <c:pt idx="2011">
                  <c:v>6324.09</c:v>
                </c:pt>
                <c:pt idx="2012">
                  <c:v>3283.97</c:v>
                </c:pt>
                <c:pt idx="2013">
                  <c:v>4940.42</c:v>
                </c:pt>
                <c:pt idx="2014">
                  <c:v>7053.27</c:v>
                </c:pt>
                <c:pt idx="2015">
                  <c:v>6564.21</c:v>
                </c:pt>
                <c:pt idx="2016">
                  <c:v>3294.9</c:v>
                </c:pt>
                <c:pt idx="2017">
                  <c:v>4831.04</c:v>
                </c:pt>
                <c:pt idx="2018">
                  <c:v>9343.65</c:v>
                </c:pt>
                <c:pt idx="2019">
                  <c:v>6222.05</c:v>
                </c:pt>
                <c:pt idx="2020">
                  <c:v>10067.86</c:v>
                </c:pt>
                <c:pt idx="2021">
                  <c:v>14602.68</c:v>
                </c:pt>
                <c:pt idx="2022">
                  <c:v>2633.44</c:v>
                </c:pt>
                <c:pt idx="2023">
                  <c:v>4544.42</c:v>
                </c:pt>
                <c:pt idx="2024">
                  <c:v>10618.24</c:v>
                </c:pt>
                <c:pt idx="2025">
                  <c:v>5259.29</c:v>
                </c:pt>
                <c:pt idx="2026">
                  <c:v>7589.54</c:v>
                </c:pt>
                <c:pt idx="2027">
                  <c:v>5489.08</c:v>
                </c:pt>
                <c:pt idx="2028">
                  <c:v>2894.47</c:v>
                </c:pt>
                <c:pt idx="2029">
                  <c:v>14449.78</c:v>
                </c:pt>
                <c:pt idx="2030">
                  <c:v>2372.52</c:v>
                </c:pt>
                <c:pt idx="2031">
                  <c:v>7988.4</c:v>
                </c:pt>
                <c:pt idx="2032">
                  <c:v>10441.129999999999</c:v>
                </c:pt>
                <c:pt idx="2033">
                  <c:v>13106.08</c:v>
                </c:pt>
                <c:pt idx="2034">
                  <c:v>12064.28</c:v>
                </c:pt>
                <c:pt idx="2035">
                  <c:v>10608.94</c:v>
                </c:pt>
                <c:pt idx="2036">
                  <c:v>11316.56</c:v>
                </c:pt>
                <c:pt idx="2037">
                  <c:v>5612.23</c:v>
                </c:pt>
                <c:pt idx="2038">
                  <c:v>4676.4799999999996</c:v>
                </c:pt>
                <c:pt idx="2039">
                  <c:v>7874.12</c:v>
                </c:pt>
                <c:pt idx="2040">
                  <c:v>7621.26</c:v>
                </c:pt>
                <c:pt idx="2041">
                  <c:v>7749.71</c:v>
                </c:pt>
                <c:pt idx="2042">
                  <c:v>2691.91</c:v>
                </c:pt>
                <c:pt idx="2043">
                  <c:v>2802.75</c:v>
                </c:pt>
                <c:pt idx="2044">
                  <c:v>7993.91</c:v>
                </c:pt>
                <c:pt idx="2045">
                  <c:v>6956.14</c:v>
                </c:pt>
                <c:pt idx="2046">
                  <c:v>3042.64</c:v>
                </c:pt>
                <c:pt idx="2047">
                  <c:v>3500.81</c:v>
                </c:pt>
                <c:pt idx="2048">
                  <c:v>6023.6</c:v>
                </c:pt>
                <c:pt idx="2049">
                  <c:v>2725.58</c:v>
                </c:pt>
                <c:pt idx="2050">
                  <c:v>15286.46</c:v>
                </c:pt>
                <c:pt idx="2051">
                  <c:v>9071.1299999999992</c:v>
                </c:pt>
                <c:pt idx="2052">
                  <c:v>6098.79</c:v>
                </c:pt>
                <c:pt idx="2053">
                  <c:v>6328.82</c:v>
                </c:pt>
                <c:pt idx="2054">
                  <c:v>9239.39</c:v>
                </c:pt>
                <c:pt idx="2055">
                  <c:v>23566.87</c:v>
                </c:pt>
                <c:pt idx="2056">
                  <c:v>2625.01</c:v>
                </c:pt>
                <c:pt idx="2057">
                  <c:v>5758.71</c:v>
                </c:pt>
                <c:pt idx="2058">
                  <c:v>5840.74</c:v>
                </c:pt>
                <c:pt idx="2059">
                  <c:v>2382.89</c:v>
                </c:pt>
                <c:pt idx="2060">
                  <c:v>4634.38</c:v>
                </c:pt>
                <c:pt idx="2061">
                  <c:v>4141.6000000000004</c:v>
                </c:pt>
                <c:pt idx="2062">
                  <c:v>8122.45</c:v>
                </c:pt>
                <c:pt idx="2063">
                  <c:v>5081.8599999999997</c:v>
                </c:pt>
                <c:pt idx="2064">
                  <c:v>10893.07</c:v>
                </c:pt>
                <c:pt idx="2065">
                  <c:v>16420.18</c:v>
                </c:pt>
                <c:pt idx="2066">
                  <c:v>3382.63</c:v>
                </c:pt>
                <c:pt idx="2067">
                  <c:v>1944.32</c:v>
                </c:pt>
                <c:pt idx="2068">
                  <c:v>4906.33</c:v>
                </c:pt>
                <c:pt idx="2069">
                  <c:v>5670.26</c:v>
                </c:pt>
                <c:pt idx="2070">
                  <c:v>2308.6999999999998</c:v>
                </c:pt>
                <c:pt idx="2071">
                  <c:v>16472.060000000001</c:v>
                </c:pt>
                <c:pt idx="2072">
                  <c:v>2376.6799999999998</c:v>
                </c:pt>
                <c:pt idx="2073">
                  <c:v>13000.71</c:v>
                </c:pt>
                <c:pt idx="2074">
                  <c:v>3437.73</c:v>
                </c:pt>
                <c:pt idx="2075">
                  <c:v>8813.44</c:v>
                </c:pt>
                <c:pt idx="2076">
                  <c:v>2398.2199999999998</c:v>
                </c:pt>
                <c:pt idx="2077">
                  <c:v>3367.25</c:v>
                </c:pt>
                <c:pt idx="2078">
                  <c:v>22314.87</c:v>
                </c:pt>
                <c:pt idx="2079">
                  <c:v>7891.4</c:v>
                </c:pt>
                <c:pt idx="2080">
                  <c:v>4072.41</c:v>
                </c:pt>
                <c:pt idx="2081">
                  <c:v>6475.16</c:v>
                </c:pt>
                <c:pt idx="2082">
                  <c:v>6279.3</c:v>
                </c:pt>
                <c:pt idx="2083">
                  <c:v>7507.45</c:v>
                </c:pt>
                <c:pt idx="2084">
                  <c:v>5956.51</c:v>
                </c:pt>
                <c:pt idx="2085">
                  <c:v>2995.04</c:v>
                </c:pt>
                <c:pt idx="2086">
                  <c:v>9726.68</c:v>
                </c:pt>
                <c:pt idx="2087">
                  <c:v>12199.82</c:v>
                </c:pt>
                <c:pt idx="2088">
                  <c:v>14309.97</c:v>
                </c:pt>
                <c:pt idx="2089">
                  <c:v>17109.88</c:v>
                </c:pt>
                <c:pt idx="2090">
                  <c:v>11947.61</c:v>
                </c:pt>
                <c:pt idx="2091">
                  <c:v>5924.02</c:v>
                </c:pt>
                <c:pt idx="2092">
                  <c:v>3879.64</c:v>
                </c:pt>
                <c:pt idx="2093">
                  <c:v>2617.2600000000002</c:v>
                </c:pt>
                <c:pt idx="2094">
                  <c:v>8372.06</c:v>
                </c:pt>
                <c:pt idx="2095">
                  <c:v>2363.66</c:v>
                </c:pt>
                <c:pt idx="2096">
                  <c:v>16809.96</c:v>
                </c:pt>
                <c:pt idx="2097">
                  <c:v>5700.36</c:v>
                </c:pt>
                <c:pt idx="2098">
                  <c:v>8888.4500000000007</c:v>
                </c:pt>
                <c:pt idx="2099">
                  <c:v>12946.8</c:v>
                </c:pt>
                <c:pt idx="2100">
                  <c:v>1916.71</c:v>
                </c:pt>
                <c:pt idx="2101">
                  <c:v>2373.5300000000002</c:v>
                </c:pt>
                <c:pt idx="2102">
                  <c:v>20111.060000000001</c:v>
                </c:pt>
                <c:pt idx="2103">
                  <c:v>6404.82</c:v>
                </c:pt>
                <c:pt idx="2104">
                  <c:v>4805.87</c:v>
                </c:pt>
                <c:pt idx="2105">
                  <c:v>4807.68</c:v>
                </c:pt>
                <c:pt idx="2106">
                  <c:v>2447.29</c:v>
                </c:pt>
                <c:pt idx="2107">
                  <c:v>9459.77</c:v>
                </c:pt>
                <c:pt idx="2108">
                  <c:v>4779.3599999999997</c:v>
                </c:pt>
                <c:pt idx="2109">
                  <c:v>11142.96</c:v>
                </c:pt>
                <c:pt idx="2110">
                  <c:v>5823.79</c:v>
                </c:pt>
                <c:pt idx="2111">
                  <c:v>2558.8200000000002</c:v>
                </c:pt>
                <c:pt idx="2112">
                  <c:v>4514.95</c:v>
                </c:pt>
                <c:pt idx="2113">
                  <c:v>6611.17</c:v>
                </c:pt>
                <c:pt idx="2114">
                  <c:v>2663.08</c:v>
                </c:pt>
                <c:pt idx="2115">
                  <c:v>6753.76</c:v>
                </c:pt>
                <c:pt idx="2116">
                  <c:v>20059.8</c:v>
                </c:pt>
                <c:pt idx="2117">
                  <c:v>2273.0700000000002</c:v>
                </c:pt>
                <c:pt idx="2118">
                  <c:v>12570.41</c:v>
                </c:pt>
                <c:pt idx="2119">
                  <c:v>3163.79</c:v>
                </c:pt>
                <c:pt idx="2120">
                  <c:v>6761.43</c:v>
                </c:pt>
                <c:pt idx="2121">
                  <c:v>10670.12</c:v>
                </c:pt>
                <c:pt idx="2122">
                  <c:v>8875.7900000000009</c:v>
                </c:pt>
                <c:pt idx="2123">
                  <c:v>2985.94</c:v>
                </c:pt>
                <c:pt idx="2124">
                  <c:v>5608.88</c:v>
                </c:pt>
                <c:pt idx="2125">
                  <c:v>4165.21</c:v>
                </c:pt>
                <c:pt idx="2126">
                  <c:v>9857.7999999999993</c:v>
                </c:pt>
                <c:pt idx="2127">
                  <c:v>12991.62</c:v>
                </c:pt>
                <c:pt idx="2128">
                  <c:v>2331.4899999999998</c:v>
                </c:pt>
                <c:pt idx="2129">
                  <c:v>3110.66</c:v>
                </c:pt>
                <c:pt idx="2130">
                  <c:v>6669.97</c:v>
                </c:pt>
                <c:pt idx="2131">
                  <c:v>32281</c:v>
                </c:pt>
                <c:pt idx="2132">
                  <c:v>5283.72</c:v>
                </c:pt>
                <c:pt idx="2133">
                  <c:v>2586.44</c:v>
                </c:pt>
                <c:pt idx="2134">
                  <c:v>6610.73</c:v>
                </c:pt>
                <c:pt idx="2135">
                  <c:v>14174.08</c:v>
                </c:pt>
                <c:pt idx="2136">
                  <c:v>4733.87</c:v>
                </c:pt>
                <c:pt idx="2137">
                  <c:v>16687.11</c:v>
                </c:pt>
                <c:pt idx="2138">
                  <c:v>3531.48</c:v>
                </c:pt>
                <c:pt idx="2139">
                  <c:v>8708.61</c:v>
                </c:pt>
                <c:pt idx="2140">
                  <c:v>4482.87</c:v>
                </c:pt>
                <c:pt idx="2141">
                  <c:v>1949.33</c:v>
                </c:pt>
                <c:pt idx="2142">
                  <c:v>2412.42</c:v>
                </c:pt>
                <c:pt idx="2143">
                  <c:v>7696.81</c:v>
                </c:pt>
                <c:pt idx="2144">
                  <c:v>24698.82</c:v>
                </c:pt>
                <c:pt idx="2145">
                  <c:v>1946.19</c:v>
                </c:pt>
                <c:pt idx="2146">
                  <c:v>8733.85</c:v>
                </c:pt>
                <c:pt idx="2147">
                  <c:v>1875.37</c:v>
                </c:pt>
                <c:pt idx="2148">
                  <c:v>3621.25</c:v>
                </c:pt>
                <c:pt idx="2149">
                  <c:v>2278.59</c:v>
                </c:pt>
                <c:pt idx="2150">
                  <c:v>12089.44</c:v>
                </c:pt>
                <c:pt idx="2151">
                  <c:v>7282.58</c:v>
                </c:pt>
                <c:pt idx="2152">
                  <c:v>12553.6</c:v>
                </c:pt>
                <c:pt idx="2153">
                  <c:v>21659.8</c:v>
                </c:pt>
                <c:pt idx="2154">
                  <c:v>2215.48</c:v>
                </c:pt>
                <c:pt idx="2155">
                  <c:v>10697.24</c:v>
                </c:pt>
                <c:pt idx="2156">
                  <c:v>9944.18</c:v>
                </c:pt>
                <c:pt idx="2157">
                  <c:v>5487.5</c:v>
                </c:pt>
                <c:pt idx="2158">
                  <c:v>4769.6499999999996</c:v>
                </c:pt>
                <c:pt idx="2159">
                  <c:v>7390.85</c:v>
                </c:pt>
                <c:pt idx="2160">
                  <c:v>5861.19</c:v>
                </c:pt>
                <c:pt idx="2161">
                  <c:v>4311.13</c:v>
                </c:pt>
                <c:pt idx="2162">
                  <c:v>4565.08</c:v>
                </c:pt>
                <c:pt idx="2163">
                  <c:v>3633.51</c:v>
                </c:pt>
                <c:pt idx="2164">
                  <c:v>13099.32</c:v>
                </c:pt>
                <c:pt idx="2165">
                  <c:v>13859.95</c:v>
                </c:pt>
                <c:pt idx="2166">
                  <c:v>9635.7800000000007</c:v>
                </c:pt>
                <c:pt idx="2167">
                  <c:v>2620.88</c:v>
                </c:pt>
                <c:pt idx="2168">
                  <c:v>5518.94</c:v>
                </c:pt>
                <c:pt idx="2169">
                  <c:v>2341.09</c:v>
                </c:pt>
                <c:pt idx="2170">
                  <c:v>11493.36</c:v>
                </c:pt>
                <c:pt idx="2171">
                  <c:v>12563.22</c:v>
                </c:pt>
                <c:pt idx="2172">
                  <c:v>7056.9</c:v>
                </c:pt>
                <c:pt idx="2173">
                  <c:v>3554.52</c:v>
                </c:pt>
                <c:pt idx="2174">
                  <c:v>10823.48</c:v>
                </c:pt>
                <c:pt idx="2175">
                  <c:v>10420.49</c:v>
                </c:pt>
                <c:pt idx="2176">
                  <c:v>2832.66</c:v>
                </c:pt>
                <c:pt idx="2177">
                  <c:v>2300.98</c:v>
                </c:pt>
                <c:pt idx="2178">
                  <c:v>9817.16</c:v>
                </c:pt>
                <c:pt idx="2179">
                  <c:v>2765.19</c:v>
                </c:pt>
                <c:pt idx="2180">
                  <c:v>5482.31</c:v>
                </c:pt>
                <c:pt idx="2181">
                  <c:v>2668.82</c:v>
                </c:pt>
                <c:pt idx="2182">
                  <c:v>12345.41</c:v>
                </c:pt>
                <c:pt idx="2183">
                  <c:v>4270.42</c:v>
                </c:pt>
                <c:pt idx="2184">
                  <c:v>16473.86</c:v>
                </c:pt>
                <c:pt idx="2185">
                  <c:v>3301.41</c:v>
                </c:pt>
                <c:pt idx="2186">
                  <c:v>11827.11</c:v>
                </c:pt>
                <c:pt idx="2187">
                  <c:v>2516.71</c:v>
                </c:pt>
                <c:pt idx="2188">
                  <c:v>8106.83</c:v>
                </c:pt>
                <c:pt idx="2189">
                  <c:v>3565.75</c:v>
                </c:pt>
                <c:pt idx="2190">
                  <c:v>3050.5</c:v>
                </c:pt>
                <c:pt idx="2191">
                  <c:v>11667.49</c:v>
                </c:pt>
                <c:pt idx="2192">
                  <c:v>4329.01</c:v>
                </c:pt>
                <c:pt idx="2193">
                  <c:v>3204.14</c:v>
                </c:pt>
                <c:pt idx="2194">
                  <c:v>18319.740000000002</c:v>
                </c:pt>
                <c:pt idx="2195">
                  <c:v>4850.84</c:v>
                </c:pt>
                <c:pt idx="2196">
                  <c:v>8343.83</c:v>
                </c:pt>
                <c:pt idx="2197">
                  <c:v>11406.55</c:v>
                </c:pt>
                <c:pt idx="2198">
                  <c:v>4306.26</c:v>
                </c:pt>
                <c:pt idx="2199">
                  <c:v>4598.32</c:v>
                </c:pt>
                <c:pt idx="2200">
                  <c:v>15150.41</c:v>
                </c:pt>
                <c:pt idx="2201">
                  <c:v>5148.74</c:v>
                </c:pt>
                <c:pt idx="2202">
                  <c:v>9928.77</c:v>
                </c:pt>
                <c:pt idx="2203">
                  <c:v>4935.45</c:v>
                </c:pt>
                <c:pt idx="2204">
                  <c:v>8557.58</c:v>
                </c:pt>
                <c:pt idx="2205">
                  <c:v>7962.7</c:v>
                </c:pt>
                <c:pt idx="2206">
                  <c:v>7272.49</c:v>
                </c:pt>
                <c:pt idx="2207">
                  <c:v>5413.03</c:v>
                </c:pt>
                <c:pt idx="2208">
                  <c:v>13394.17</c:v>
                </c:pt>
                <c:pt idx="2209">
                  <c:v>2493.35</c:v>
                </c:pt>
                <c:pt idx="2210">
                  <c:v>2433.29</c:v>
                </c:pt>
                <c:pt idx="2211">
                  <c:v>7511.19</c:v>
                </c:pt>
                <c:pt idx="2212">
                  <c:v>2306.77</c:v>
                </c:pt>
                <c:pt idx="2213">
                  <c:v>5643.63</c:v>
                </c:pt>
                <c:pt idx="2214">
                  <c:v>9139.32</c:v>
                </c:pt>
                <c:pt idx="2215">
                  <c:v>16636.29</c:v>
                </c:pt>
                <c:pt idx="2216">
                  <c:v>2665.99</c:v>
                </c:pt>
                <c:pt idx="2217">
                  <c:v>5110.03</c:v>
                </c:pt>
                <c:pt idx="2218">
                  <c:v>5369.37</c:v>
                </c:pt>
                <c:pt idx="2219">
                  <c:v>9596.2199999999993</c:v>
                </c:pt>
                <c:pt idx="2220">
                  <c:v>6466.83</c:v>
                </c:pt>
                <c:pt idx="2221">
                  <c:v>3546.43</c:v>
                </c:pt>
                <c:pt idx="2222">
                  <c:v>13406.07</c:v>
                </c:pt>
                <c:pt idx="2223">
                  <c:v>12169.77</c:v>
                </c:pt>
                <c:pt idx="2224">
                  <c:v>13120.57</c:v>
                </c:pt>
                <c:pt idx="2225">
                  <c:v>2159.94</c:v>
                </c:pt>
                <c:pt idx="2226">
                  <c:v>7944.58</c:v>
                </c:pt>
                <c:pt idx="2227">
                  <c:v>4006.97</c:v>
                </c:pt>
                <c:pt idx="2228">
                  <c:v>2554.86</c:v>
                </c:pt>
                <c:pt idx="2229">
                  <c:v>5277.05</c:v>
                </c:pt>
                <c:pt idx="2230">
                  <c:v>16920.63</c:v>
                </c:pt>
                <c:pt idx="2231">
                  <c:v>13067.14</c:v>
                </c:pt>
                <c:pt idx="2232">
                  <c:v>3551.88</c:v>
                </c:pt>
                <c:pt idx="2233">
                  <c:v>3742.22</c:v>
                </c:pt>
                <c:pt idx="2234">
                  <c:v>7157.49</c:v>
                </c:pt>
                <c:pt idx="2235">
                  <c:v>4285.42</c:v>
                </c:pt>
                <c:pt idx="2236">
                  <c:v>9463.0300000000007</c:v>
                </c:pt>
                <c:pt idx="2237">
                  <c:v>4875.54</c:v>
                </c:pt>
                <c:pt idx="2238">
                  <c:v>19493.560000000001</c:v>
                </c:pt>
                <c:pt idx="2239">
                  <c:v>6287.97</c:v>
                </c:pt>
                <c:pt idx="2240">
                  <c:v>5983.32</c:v>
                </c:pt>
                <c:pt idx="2241">
                  <c:v>15426.06</c:v>
                </c:pt>
                <c:pt idx="2242">
                  <c:v>7315.75</c:v>
                </c:pt>
                <c:pt idx="2243">
                  <c:v>6371.98</c:v>
                </c:pt>
                <c:pt idx="2244">
                  <c:v>22780.35</c:v>
                </c:pt>
                <c:pt idx="2245">
                  <c:v>11002.29</c:v>
                </c:pt>
                <c:pt idx="2246">
                  <c:v>6034.93</c:v>
                </c:pt>
                <c:pt idx="2247">
                  <c:v>2333.09</c:v>
                </c:pt>
                <c:pt idx="2248">
                  <c:v>8710.4699999999993</c:v>
                </c:pt>
                <c:pt idx="2249">
                  <c:v>8031.63</c:v>
                </c:pt>
                <c:pt idx="2250">
                  <c:v>4226.3900000000003</c:v>
                </c:pt>
                <c:pt idx="2251">
                  <c:v>5140.0200000000004</c:v>
                </c:pt>
                <c:pt idx="2252">
                  <c:v>8496.84</c:v>
                </c:pt>
                <c:pt idx="2253">
                  <c:v>9252.89</c:v>
                </c:pt>
                <c:pt idx="2254">
                  <c:v>4972.5600000000004</c:v>
                </c:pt>
                <c:pt idx="2255">
                  <c:v>12236.2</c:v>
                </c:pt>
                <c:pt idx="2256">
                  <c:v>4555.7299999999996</c:v>
                </c:pt>
                <c:pt idx="2257">
                  <c:v>9225.06</c:v>
                </c:pt>
                <c:pt idx="2258">
                  <c:v>12839.3</c:v>
                </c:pt>
                <c:pt idx="2259">
                  <c:v>6799.88</c:v>
                </c:pt>
                <c:pt idx="2260">
                  <c:v>6621.42</c:v>
                </c:pt>
                <c:pt idx="2261">
                  <c:v>7462.1</c:v>
                </c:pt>
                <c:pt idx="2262">
                  <c:v>13475.4</c:v>
                </c:pt>
                <c:pt idx="2263">
                  <c:v>8375.4599999999991</c:v>
                </c:pt>
                <c:pt idx="2264">
                  <c:v>1981.74</c:v>
                </c:pt>
                <c:pt idx="2265">
                  <c:v>3462.72</c:v>
                </c:pt>
                <c:pt idx="2266">
                  <c:v>2297.2600000000002</c:v>
                </c:pt>
                <c:pt idx="2267">
                  <c:v>6606.28</c:v>
                </c:pt>
                <c:pt idx="2268">
                  <c:v>15466.69</c:v>
                </c:pt>
                <c:pt idx="2269">
                  <c:v>2557</c:v>
                </c:pt>
                <c:pt idx="2270">
                  <c:v>5246.78</c:v>
                </c:pt>
                <c:pt idx="2271">
                  <c:v>11729.18</c:v>
                </c:pt>
                <c:pt idx="2272">
                  <c:v>3270.77</c:v>
                </c:pt>
                <c:pt idx="2273">
                  <c:v>6077.42</c:v>
                </c:pt>
                <c:pt idx="2274">
                  <c:v>2565.7800000000002</c:v>
                </c:pt>
                <c:pt idx="2275">
                  <c:v>4453.3500000000004</c:v>
                </c:pt>
                <c:pt idx="2276">
                  <c:v>13296.52</c:v>
                </c:pt>
                <c:pt idx="2277">
                  <c:v>2642.03</c:v>
                </c:pt>
                <c:pt idx="2278">
                  <c:v>9017.23</c:v>
                </c:pt>
                <c:pt idx="2279">
                  <c:v>4589.3599999999997</c:v>
                </c:pt>
                <c:pt idx="2280">
                  <c:v>4410.7299999999996</c:v>
                </c:pt>
                <c:pt idx="2281">
                  <c:v>8872.58</c:v>
                </c:pt>
                <c:pt idx="2282">
                  <c:v>4585.42</c:v>
                </c:pt>
                <c:pt idx="2283">
                  <c:v>12992.3</c:v>
                </c:pt>
                <c:pt idx="2284">
                  <c:v>2193.37</c:v>
                </c:pt>
                <c:pt idx="2285">
                  <c:v>3051.57</c:v>
                </c:pt>
                <c:pt idx="2286">
                  <c:v>9681.23</c:v>
                </c:pt>
                <c:pt idx="2287">
                  <c:v>5647.31</c:v>
                </c:pt>
                <c:pt idx="2288">
                  <c:v>3073.94</c:v>
                </c:pt>
                <c:pt idx="2289">
                  <c:v>8613.16</c:v>
                </c:pt>
                <c:pt idx="2290">
                  <c:v>15027.93</c:v>
                </c:pt>
                <c:pt idx="2291">
                  <c:v>7974.86</c:v>
                </c:pt>
                <c:pt idx="2292">
                  <c:v>4450.95</c:v>
                </c:pt>
                <c:pt idx="2293">
                  <c:v>7212.28</c:v>
                </c:pt>
                <c:pt idx="2294">
                  <c:v>6572.84</c:v>
                </c:pt>
                <c:pt idx="2295">
                  <c:v>4118.05</c:v>
                </c:pt>
                <c:pt idx="2296">
                  <c:v>5176.0200000000004</c:v>
                </c:pt>
                <c:pt idx="2297">
                  <c:v>3012.45</c:v>
                </c:pt>
                <c:pt idx="2298">
                  <c:v>4660.16</c:v>
                </c:pt>
                <c:pt idx="2299">
                  <c:v>4957.91</c:v>
                </c:pt>
                <c:pt idx="2300">
                  <c:v>9828.76</c:v>
                </c:pt>
                <c:pt idx="2301">
                  <c:v>17100.22</c:v>
                </c:pt>
                <c:pt idx="2302">
                  <c:v>6136.16</c:v>
                </c:pt>
                <c:pt idx="2303">
                  <c:v>1988.36</c:v>
                </c:pt>
                <c:pt idx="2304">
                  <c:v>12068.08</c:v>
                </c:pt>
                <c:pt idx="2305">
                  <c:v>9028.39</c:v>
                </c:pt>
                <c:pt idx="2306">
                  <c:v>2563.9699999999998</c:v>
                </c:pt>
                <c:pt idx="2307">
                  <c:v>5251.16</c:v>
                </c:pt>
                <c:pt idx="2308">
                  <c:v>24661.13</c:v>
                </c:pt>
                <c:pt idx="2309">
                  <c:v>3145.18</c:v>
                </c:pt>
                <c:pt idx="2310">
                  <c:v>2733.35</c:v>
                </c:pt>
                <c:pt idx="2311">
                  <c:v>6934.22</c:v>
                </c:pt>
                <c:pt idx="2312">
                  <c:v>10344.129999999999</c:v>
                </c:pt>
                <c:pt idx="2313">
                  <c:v>8113.79</c:v>
                </c:pt>
                <c:pt idx="2314">
                  <c:v>2380.31</c:v>
                </c:pt>
                <c:pt idx="2315">
                  <c:v>6598.81</c:v>
                </c:pt>
                <c:pt idx="2316">
                  <c:v>4319.9399999999996</c:v>
                </c:pt>
                <c:pt idx="2317">
                  <c:v>2297.7600000000002</c:v>
                </c:pt>
                <c:pt idx="2318">
                  <c:v>20473.849999999999</c:v>
                </c:pt>
                <c:pt idx="2319">
                  <c:v>11397.48</c:v>
                </c:pt>
                <c:pt idx="2320">
                  <c:v>6337.91</c:v>
                </c:pt>
                <c:pt idx="2321">
                  <c:v>7977.33</c:v>
                </c:pt>
                <c:pt idx="2322">
                  <c:v>7480.95</c:v>
                </c:pt>
                <c:pt idx="2323">
                  <c:v>10658.64</c:v>
                </c:pt>
                <c:pt idx="2324">
                  <c:v>7975.99</c:v>
                </c:pt>
                <c:pt idx="2325">
                  <c:v>2610.23</c:v>
                </c:pt>
                <c:pt idx="2326">
                  <c:v>2776.11</c:v>
                </c:pt>
                <c:pt idx="2327">
                  <c:v>5294.68</c:v>
                </c:pt>
                <c:pt idx="2328">
                  <c:v>2852.18</c:v>
                </c:pt>
                <c:pt idx="2329">
                  <c:v>8415.4500000000007</c:v>
                </c:pt>
                <c:pt idx="2330">
                  <c:v>10704.65</c:v>
                </c:pt>
                <c:pt idx="2331">
                  <c:v>7187.64</c:v>
                </c:pt>
                <c:pt idx="2332">
                  <c:v>2735.7</c:v>
                </c:pt>
                <c:pt idx="2333">
                  <c:v>28135.06</c:v>
                </c:pt>
                <c:pt idx="2334">
                  <c:v>14664.18</c:v>
                </c:pt>
                <c:pt idx="2335">
                  <c:v>22944.71</c:v>
                </c:pt>
                <c:pt idx="2336">
                  <c:v>9505.39</c:v>
                </c:pt>
                <c:pt idx="2337">
                  <c:v>2114.5300000000002</c:v>
                </c:pt>
                <c:pt idx="2338">
                  <c:v>2396.79</c:v>
                </c:pt>
                <c:pt idx="2339">
                  <c:v>7309.24</c:v>
                </c:pt>
                <c:pt idx="2340">
                  <c:v>9892.7999999999993</c:v>
                </c:pt>
                <c:pt idx="2341">
                  <c:v>10944.9</c:v>
                </c:pt>
                <c:pt idx="2342">
                  <c:v>10595.99</c:v>
                </c:pt>
                <c:pt idx="2343">
                  <c:v>5341.73</c:v>
                </c:pt>
                <c:pt idx="2344">
                  <c:v>18308.98</c:v>
                </c:pt>
                <c:pt idx="2345">
                  <c:v>20306.689999999999</c:v>
                </c:pt>
                <c:pt idx="2346">
                  <c:v>3611.46</c:v>
                </c:pt>
                <c:pt idx="2347">
                  <c:v>1949.73</c:v>
                </c:pt>
                <c:pt idx="2348">
                  <c:v>4180.43</c:v>
                </c:pt>
                <c:pt idx="2349">
                  <c:v>6776</c:v>
                </c:pt>
                <c:pt idx="2350">
                  <c:v>2524.8200000000002</c:v>
                </c:pt>
                <c:pt idx="2351">
                  <c:v>1895.92</c:v>
                </c:pt>
                <c:pt idx="2352">
                  <c:v>10457.030000000001</c:v>
                </c:pt>
                <c:pt idx="2353">
                  <c:v>11529.81</c:v>
                </c:pt>
                <c:pt idx="2354">
                  <c:v>6954.25</c:v>
                </c:pt>
                <c:pt idx="2355">
                  <c:v>5130.1499999999996</c:v>
                </c:pt>
                <c:pt idx="2356">
                  <c:v>5733.09</c:v>
                </c:pt>
                <c:pt idx="2357">
                  <c:v>5858.95</c:v>
                </c:pt>
                <c:pt idx="2358">
                  <c:v>8172.42</c:v>
                </c:pt>
                <c:pt idx="2359">
                  <c:v>10406.870000000001</c:v>
                </c:pt>
                <c:pt idx="2360">
                  <c:v>30806.28</c:v>
                </c:pt>
                <c:pt idx="2361">
                  <c:v>6954.84</c:v>
                </c:pt>
                <c:pt idx="2362">
                  <c:v>8565.31</c:v>
                </c:pt>
                <c:pt idx="2363">
                  <c:v>11135.6</c:v>
                </c:pt>
                <c:pt idx="2364">
                  <c:v>14968.44</c:v>
                </c:pt>
                <c:pt idx="2365">
                  <c:v>6412.56</c:v>
                </c:pt>
                <c:pt idx="2366">
                  <c:v>6603.46</c:v>
                </c:pt>
                <c:pt idx="2367">
                  <c:v>8854.08</c:v>
                </c:pt>
                <c:pt idx="2368">
                  <c:v>7589.35</c:v>
                </c:pt>
                <c:pt idx="2369">
                  <c:v>10799.63</c:v>
                </c:pt>
                <c:pt idx="2370">
                  <c:v>7278.41</c:v>
                </c:pt>
                <c:pt idx="2371">
                  <c:v>15959.57</c:v>
                </c:pt>
                <c:pt idx="2372">
                  <c:v>12690.04</c:v>
                </c:pt>
                <c:pt idx="2373">
                  <c:v>15922.56</c:v>
                </c:pt>
                <c:pt idx="2374">
                  <c:v>7000.59</c:v>
                </c:pt>
                <c:pt idx="2375">
                  <c:v>6310.29</c:v>
                </c:pt>
                <c:pt idx="2376">
                  <c:v>3608.16</c:v>
                </c:pt>
                <c:pt idx="2377">
                  <c:v>3219.88</c:v>
                </c:pt>
                <c:pt idx="2378">
                  <c:v>3732.43</c:v>
                </c:pt>
                <c:pt idx="2379">
                  <c:v>9117.42</c:v>
                </c:pt>
                <c:pt idx="2380">
                  <c:v>7304.02</c:v>
                </c:pt>
                <c:pt idx="2381">
                  <c:v>6736.4</c:v>
                </c:pt>
                <c:pt idx="2382">
                  <c:v>9399.59</c:v>
                </c:pt>
                <c:pt idx="2383">
                  <c:v>8730.35</c:v>
                </c:pt>
                <c:pt idx="2384">
                  <c:v>12131.04</c:v>
                </c:pt>
                <c:pt idx="2385">
                  <c:v>3256.74</c:v>
                </c:pt>
                <c:pt idx="2386">
                  <c:v>10569.42</c:v>
                </c:pt>
                <c:pt idx="2387">
                  <c:v>9556.15</c:v>
                </c:pt>
                <c:pt idx="2388">
                  <c:v>8741.02</c:v>
                </c:pt>
                <c:pt idx="2389">
                  <c:v>4940.55</c:v>
                </c:pt>
                <c:pt idx="2390">
                  <c:v>2781.74</c:v>
                </c:pt>
                <c:pt idx="2391">
                  <c:v>4862.21</c:v>
                </c:pt>
                <c:pt idx="2392">
                  <c:v>2283.4499999999998</c:v>
                </c:pt>
                <c:pt idx="2393">
                  <c:v>16229.98</c:v>
                </c:pt>
                <c:pt idx="2394">
                  <c:v>7929.88</c:v>
                </c:pt>
                <c:pt idx="2395">
                  <c:v>10855.5</c:v>
                </c:pt>
                <c:pt idx="2396">
                  <c:v>4286.6899999999996</c:v>
                </c:pt>
                <c:pt idx="2397">
                  <c:v>2131.3200000000002</c:v>
                </c:pt>
                <c:pt idx="2398">
                  <c:v>5391.28</c:v>
                </c:pt>
                <c:pt idx="2399">
                  <c:v>2592.39</c:v>
                </c:pt>
                <c:pt idx="2400">
                  <c:v>2413.1999999999998</c:v>
                </c:pt>
                <c:pt idx="2401">
                  <c:v>5910.31</c:v>
                </c:pt>
                <c:pt idx="2402">
                  <c:v>16890.79</c:v>
                </c:pt>
                <c:pt idx="2403">
                  <c:v>7336.64</c:v>
                </c:pt>
                <c:pt idx="2404">
                  <c:v>10529.53</c:v>
                </c:pt>
                <c:pt idx="2405">
                  <c:v>4868.34</c:v>
                </c:pt>
                <c:pt idx="2406">
                  <c:v>3053.51</c:v>
                </c:pt>
                <c:pt idx="2407">
                  <c:v>11781.57</c:v>
                </c:pt>
                <c:pt idx="2408">
                  <c:v>5669.01</c:v>
                </c:pt>
                <c:pt idx="2409">
                  <c:v>10114.84</c:v>
                </c:pt>
                <c:pt idx="2410">
                  <c:v>6353.08</c:v>
                </c:pt>
                <c:pt idx="2411">
                  <c:v>7003.56</c:v>
                </c:pt>
                <c:pt idx="2412">
                  <c:v>5796.69</c:v>
                </c:pt>
                <c:pt idx="2413">
                  <c:v>4702.5</c:v>
                </c:pt>
                <c:pt idx="2414">
                  <c:v>4307.16</c:v>
                </c:pt>
                <c:pt idx="2415">
                  <c:v>3029.26</c:v>
                </c:pt>
                <c:pt idx="2416">
                  <c:v>2614.44</c:v>
                </c:pt>
                <c:pt idx="2417">
                  <c:v>2605.0300000000002</c:v>
                </c:pt>
                <c:pt idx="2418">
                  <c:v>3270.45</c:v>
                </c:pt>
                <c:pt idx="2419">
                  <c:v>7834.21</c:v>
                </c:pt>
                <c:pt idx="2420">
                  <c:v>3175.7</c:v>
                </c:pt>
                <c:pt idx="2421">
                  <c:v>10534.3</c:v>
                </c:pt>
                <c:pt idx="2422">
                  <c:v>8975.58</c:v>
                </c:pt>
                <c:pt idx="2423">
                  <c:v>5060.7</c:v>
                </c:pt>
                <c:pt idx="2424">
                  <c:v>5421.54</c:v>
                </c:pt>
                <c:pt idx="2425">
                  <c:v>12109.89</c:v>
                </c:pt>
                <c:pt idx="2426">
                  <c:v>10040.540000000001</c:v>
                </c:pt>
                <c:pt idx="2427">
                  <c:v>4150.07</c:v>
                </c:pt>
                <c:pt idx="2428">
                  <c:v>12419.33</c:v>
                </c:pt>
                <c:pt idx="2429">
                  <c:v>4973.13</c:v>
                </c:pt>
                <c:pt idx="2430">
                  <c:v>4824.49</c:v>
                </c:pt>
                <c:pt idx="2431">
                  <c:v>2395</c:v>
                </c:pt>
                <c:pt idx="2432">
                  <c:v>3116.86</c:v>
                </c:pt>
                <c:pt idx="2433">
                  <c:v>11499.29</c:v>
                </c:pt>
                <c:pt idx="2434">
                  <c:v>2596.75</c:v>
                </c:pt>
                <c:pt idx="2435">
                  <c:v>11445.13</c:v>
                </c:pt>
                <c:pt idx="2436">
                  <c:v>5962.47</c:v>
                </c:pt>
                <c:pt idx="2437">
                  <c:v>6569.26</c:v>
                </c:pt>
                <c:pt idx="2438">
                  <c:v>7000.63</c:v>
                </c:pt>
                <c:pt idx="2439">
                  <c:v>2188.6799999999998</c:v>
                </c:pt>
                <c:pt idx="2440">
                  <c:v>2676.89</c:v>
                </c:pt>
                <c:pt idx="2441">
                  <c:v>5704.36</c:v>
                </c:pt>
                <c:pt idx="2442">
                  <c:v>2301.33</c:v>
                </c:pt>
                <c:pt idx="2443">
                  <c:v>7165.1</c:v>
                </c:pt>
                <c:pt idx="2444">
                  <c:v>12243.43</c:v>
                </c:pt>
                <c:pt idx="2445">
                  <c:v>6998.03</c:v>
                </c:pt>
                <c:pt idx="2446">
                  <c:v>4791.8599999999997</c:v>
                </c:pt>
                <c:pt idx="2447">
                  <c:v>7276.14</c:v>
                </c:pt>
                <c:pt idx="2448">
                  <c:v>11968.55</c:v>
                </c:pt>
                <c:pt idx="2449">
                  <c:v>14189.97</c:v>
                </c:pt>
                <c:pt idx="2450">
                  <c:v>13164.25</c:v>
                </c:pt>
                <c:pt idx="2451">
                  <c:v>2963.4</c:v>
                </c:pt>
                <c:pt idx="2452">
                  <c:v>10098.69</c:v>
                </c:pt>
                <c:pt idx="2453">
                  <c:v>12065.9</c:v>
                </c:pt>
                <c:pt idx="2454">
                  <c:v>3838.34</c:v>
                </c:pt>
                <c:pt idx="2455">
                  <c:v>4837.9399999999996</c:v>
                </c:pt>
                <c:pt idx="2456">
                  <c:v>6244.32</c:v>
                </c:pt>
                <c:pt idx="2457">
                  <c:v>15894.51</c:v>
                </c:pt>
                <c:pt idx="2458">
                  <c:v>5777.51</c:v>
                </c:pt>
                <c:pt idx="2459">
                  <c:v>3529.08</c:v>
                </c:pt>
                <c:pt idx="2460">
                  <c:v>4596.75</c:v>
                </c:pt>
                <c:pt idx="2461">
                  <c:v>13733.64</c:v>
                </c:pt>
                <c:pt idx="2462">
                  <c:v>8696.0400000000009</c:v>
                </c:pt>
                <c:pt idx="2463">
                  <c:v>9035.49</c:v>
                </c:pt>
                <c:pt idx="2464">
                  <c:v>4827.3999999999996</c:v>
                </c:pt>
                <c:pt idx="2465">
                  <c:v>3027.07</c:v>
                </c:pt>
                <c:pt idx="2466">
                  <c:v>12045.11</c:v>
                </c:pt>
                <c:pt idx="2467">
                  <c:v>2059.0700000000002</c:v>
                </c:pt>
                <c:pt idx="2468">
                  <c:v>2777.67</c:v>
                </c:pt>
                <c:pt idx="2469">
                  <c:v>22006.15</c:v>
                </c:pt>
                <c:pt idx="2470">
                  <c:v>4408.91</c:v>
                </c:pt>
                <c:pt idx="2471">
                  <c:v>3452.26</c:v>
                </c:pt>
                <c:pt idx="2472">
                  <c:v>2565.0100000000002</c:v>
                </c:pt>
                <c:pt idx="2473">
                  <c:v>9845.0300000000007</c:v>
                </c:pt>
                <c:pt idx="2474">
                  <c:v>6266.94</c:v>
                </c:pt>
                <c:pt idx="2475">
                  <c:v>6270.15</c:v>
                </c:pt>
                <c:pt idx="2476">
                  <c:v>4804.7700000000004</c:v>
                </c:pt>
                <c:pt idx="2477">
                  <c:v>6670.21</c:v>
                </c:pt>
                <c:pt idx="2478">
                  <c:v>5760.58</c:v>
                </c:pt>
                <c:pt idx="2479">
                  <c:v>3064.43</c:v>
                </c:pt>
                <c:pt idx="2480">
                  <c:v>9316.2199999999993</c:v>
                </c:pt>
                <c:pt idx="2481">
                  <c:v>2171.4699999999998</c:v>
                </c:pt>
                <c:pt idx="2482">
                  <c:v>2699.56</c:v>
                </c:pt>
                <c:pt idx="2483">
                  <c:v>11580.04</c:v>
                </c:pt>
                <c:pt idx="2484">
                  <c:v>11654.85</c:v>
                </c:pt>
                <c:pt idx="2485">
                  <c:v>25352.73</c:v>
                </c:pt>
                <c:pt idx="2486">
                  <c:v>14264.97</c:v>
                </c:pt>
                <c:pt idx="2487">
                  <c:v>15637.68</c:v>
                </c:pt>
                <c:pt idx="2488">
                  <c:v>2408.66</c:v>
                </c:pt>
                <c:pt idx="2489">
                  <c:v>7403.75</c:v>
                </c:pt>
                <c:pt idx="2490">
                  <c:v>10737.68</c:v>
                </c:pt>
                <c:pt idx="2491">
                  <c:v>7436.6</c:v>
                </c:pt>
                <c:pt idx="2492">
                  <c:v>6259.47</c:v>
                </c:pt>
                <c:pt idx="2493">
                  <c:v>7050.04</c:v>
                </c:pt>
                <c:pt idx="2494">
                  <c:v>10357.67</c:v>
                </c:pt>
                <c:pt idx="2495">
                  <c:v>2996.6</c:v>
                </c:pt>
                <c:pt idx="2496">
                  <c:v>13385.66</c:v>
                </c:pt>
                <c:pt idx="2497">
                  <c:v>8590.15</c:v>
                </c:pt>
                <c:pt idx="2498">
                  <c:v>4699.46</c:v>
                </c:pt>
                <c:pt idx="2499">
                  <c:v>18597.47</c:v>
                </c:pt>
                <c:pt idx="2500">
                  <c:v>5427.49</c:v>
                </c:pt>
                <c:pt idx="2501">
                  <c:v>5877.63</c:v>
                </c:pt>
                <c:pt idx="2502">
                  <c:v>2626.26</c:v>
                </c:pt>
                <c:pt idx="2503">
                  <c:v>7877.33</c:v>
                </c:pt>
                <c:pt idx="2504">
                  <c:v>11538.89</c:v>
                </c:pt>
                <c:pt idx="2505">
                  <c:v>7428.14</c:v>
                </c:pt>
                <c:pt idx="2506">
                  <c:v>11423.12</c:v>
                </c:pt>
                <c:pt idx="2507">
                  <c:v>3374.25</c:v>
                </c:pt>
                <c:pt idx="2508">
                  <c:v>9509.27</c:v>
                </c:pt>
                <c:pt idx="2509">
                  <c:v>13383.68</c:v>
                </c:pt>
                <c:pt idx="2510">
                  <c:v>4336.8</c:v>
                </c:pt>
                <c:pt idx="2511">
                  <c:v>11041.07</c:v>
                </c:pt>
                <c:pt idx="2512">
                  <c:v>2917.64</c:v>
                </c:pt>
                <c:pt idx="2513">
                  <c:v>14169.72</c:v>
                </c:pt>
                <c:pt idx="2514">
                  <c:v>4426.18</c:v>
                </c:pt>
                <c:pt idx="2515">
                  <c:v>2746.39</c:v>
                </c:pt>
                <c:pt idx="2516">
                  <c:v>4222.16</c:v>
                </c:pt>
                <c:pt idx="2517">
                  <c:v>3582.45</c:v>
                </c:pt>
                <c:pt idx="2518">
                  <c:v>5486.9</c:v>
                </c:pt>
                <c:pt idx="2519">
                  <c:v>6860.11</c:v>
                </c:pt>
                <c:pt idx="2520">
                  <c:v>2137.3200000000002</c:v>
                </c:pt>
                <c:pt idx="2521">
                  <c:v>10550.87</c:v>
                </c:pt>
                <c:pt idx="2522">
                  <c:v>8530.4</c:v>
                </c:pt>
                <c:pt idx="2523">
                  <c:v>6171.65</c:v>
                </c:pt>
                <c:pt idx="2524">
                  <c:v>7163.89</c:v>
                </c:pt>
                <c:pt idx="2525">
                  <c:v>12320.86</c:v>
                </c:pt>
                <c:pt idx="2526">
                  <c:v>10858.15</c:v>
                </c:pt>
                <c:pt idx="2527">
                  <c:v>8295.18</c:v>
                </c:pt>
                <c:pt idx="2528">
                  <c:v>4989.7700000000004</c:v>
                </c:pt>
                <c:pt idx="2529">
                  <c:v>6487.71</c:v>
                </c:pt>
                <c:pt idx="2530">
                  <c:v>12276.18</c:v>
                </c:pt>
                <c:pt idx="2531">
                  <c:v>10980.6</c:v>
                </c:pt>
                <c:pt idx="2532">
                  <c:v>6424.73</c:v>
                </c:pt>
                <c:pt idx="2533">
                  <c:v>6103.14</c:v>
                </c:pt>
                <c:pt idx="2534">
                  <c:v>11774.7</c:v>
                </c:pt>
                <c:pt idx="2535">
                  <c:v>20349.73</c:v>
                </c:pt>
                <c:pt idx="2536">
                  <c:v>10921.13</c:v>
                </c:pt>
                <c:pt idx="2537">
                  <c:v>11241.17</c:v>
                </c:pt>
                <c:pt idx="2538">
                  <c:v>2502.9299999999998</c:v>
                </c:pt>
                <c:pt idx="2539">
                  <c:v>8483.9</c:v>
                </c:pt>
                <c:pt idx="2540">
                  <c:v>4982.75</c:v>
                </c:pt>
                <c:pt idx="2541">
                  <c:v>28095.1</c:v>
                </c:pt>
                <c:pt idx="2542">
                  <c:v>5921.37</c:v>
                </c:pt>
                <c:pt idx="2543">
                  <c:v>2688.31</c:v>
                </c:pt>
                <c:pt idx="2544">
                  <c:v>5090.68</c:v>
                </c:pt>
                <c:pt idx="2545">
                  <c:v>10129.969999999999</c:v>
                </c:pt>
                <c:pt idx="2546">
                  <c:v>8736.68</c:v>
                </c:pt>
                <c:pt idx="2547">
                  <c:v>4805.66</c:v>
                </c:pt>
                <c:pt idx="2548">
                  <c:v>2232.46</c:v>
                </c:pt>
                <c:pt idx="2549">
                  <c:v>6158.01</c:v>
                </c:pt>
                <c:pt idx="2550">
                  <c:v>4621.2700000000004</c:v>
                </c:pt>
                <c:pt idx="2551">
                  <c:v>6708.89</c:v>
                </c:pt>
                <c:pt idx="2552">
                  <c:v>8084.23</c:v>
                </c:pt>
                <c:pt idx="2553">
                  <c:v>10977.09</c:v>
                </c:pt>
                <c:pt idx="2554">
                  <c:v>4698.2299999999996</c:v>
                </c:pt>
                <c:pt idx="2555">
                  <c:v>16066.68</c:v>
                </c:pt>
                <c:pt idx="2556">
                  <c:v>5274.74</c:v>
                </c:pt>
                <c:pt idx="2557">
                  <c:v>7878.45</c:v>
                </c:pt>
                <c:pt idx="2558">
                  <c:v>10672.55</c:v>
                </c:pt>
                <c:pt idx="2559">
                  <c:v>5496.2</c:v>
                </c:pt>
                <c:pt idx="2560">
                  <c:v>12471.03</c:v>
                </c:pt>
                <c:pt idx="2561">
                  <c:v>3267.55</c:v>
                </c:pt>
                <c:pt idx="2562">
                  <c:v>5005.7</c:v>
                </c:pt>
                <c:pt idx="2563">
                  <c:v>4324.96</c:v>
                </c:pt>
                <c:pt idx="2564">
                  <c:v>2297.77</c:v>
                </c:pt>
                <c:pt idx="2565">
                  <c:v>6837.31</c:v>
                </c:pt>
                <c:pt idx="2566">
                  <c:v>16451.21</c:v>
                </c:pt>
                <c:pt idx="2567">
                  <c:v>3100.15</c:v>
                </c:pt>
                <c:pt idx="2568">
                  <c:v>6587.7</c:v>
                </c:pt>
                <c:pt idx="2569">
                  <c:v>5922.1</c:v>
                </c:pt>
                <c:pt idx="2570">
                  <c:v>2206.83</c:v>
                </c:pt>
                <c:pt idx="2571">
                  <c:v>2765.99</c:v>
                </c:pt>
                <c:pt idx="2572">
                  <c:v>12708.37</c:v>
                </c:pt>
                <c:pt idx="2573">
                  <c:v>3947.17</c:v>
                </c:pt>
                <c:pt idx="2574">
                  <c:v>3911.93</c:v>
                </c:pt>
                <c:pt idx="2575">
                  <c:v>7621.56</c:v>
                </c:pt>
                <c:pt idx="2576">
                  <c:v>6908.15</c:v>
                </c:pt>
                <c:pt idx="2577">
                  <c:v>22687.89</c:v>
                </c:pt>
                <c:pt idx="2578">
                  <c:v>17463.21</c:v>
                </c:pt>
                <c:pt idx="2579">
                  <c:v>3338.01</c:v>
                </c:pt>
                <c:pt idx="2580">
                  <c:v>1700.72</c:v>
                </c:pt>
                <c:pt idx="2581">
                  <c:v>18620.75</c:v>
                </c:pt>
                <c:pt idx="2582">
                  <c:v>5140.53</c:v>
                </c:pt>
                <c:pt idx="2583">
                  <c:v>3012.98</c:v>
                </c:pt>
                <c:pt idx="2584">
                  <c:v>6097.88</c:v>
                </c:pt>
                <c:pt idx="2585">
                  <c:v>15135.77</c:v>
                </c:pt>
                <c:pt idx="2586">
                  <c:v>3473.41</c:v>
                </c:pt>
                <c:pt idx="2587">
                  <c:v>9436.4500000000007</c:v>
                </c:pt>
                <c:pt idx="2588">
                  <c:v>2361.8200000000002</c:v>
                </c:pt>
                <c:pt idx="2589">
                  <c:v>8597</c:v>
                </c:pt>
                <c:pt idx="2590">
                  <c:v>2647.81</c:v>
                </c:pt>
                <c:pt idx="2591">
                  <c:v>8680.94</c:v>
                </c:pt>
                <c:pt idx="2592">
                  <c:v>13195.14</c:v>
                </c:pt>
                <c:pt idx="2593">
                  <c:v>3067.72</c:v>
                </c:pt>
                <c:pt idx="2594">
                  <c:v>5425.18</c:v>
                </c:pt>
                <c:pt idx="2595">
                  <c:v>7930.34</c:v>
                </c:pt>
                <c:pt idx="2596">
                  <c:v>13639.74</c:v>
                </c:pt>
                <c:pt idx="2597">
                  <c:v>4584.87</c:v>
                </c:pt>
                <c:pt idx="2598">
                  <c:v>4750.7299999999996</c:v>
                </c:pt>
                <c:pt idx="2599">
                  <c:v>2311.69</c:v>
                </c:pt>
                <c:pt idx="2600">
                  <c:v>8056.33</c:v>
                </c:pt>
                <c:pt idx="2601">
                  <c:v>20610.62</c:v>
                </c:pt>
                <c:pt idx="2602">
                  <c:v>2647.33</c:v>
                </c:pt>
                <c:pt idx="2603">
                  <c:v>5203.78</c:v>
                </c:pt>
                <c:pt idx="2604">
                  <c:v>2366.9299999999998</c:v>
                </c:pt>
                <c:pt idx="2605">
                  <c:v>11807.98</c:v>
                </c:pt>
                <c:pt idx="2606">
                  <c:v>19637.93</c:v>
                </c:pt>
                <c:pt idx="2607">
                  <c:v>5696.3</c:v>
                </c:pt>
                <c:pt idx="2608">
                  <c:v>5495.24</c:v>
                </c:pt>
                <c:pt idx="2609">
                  <c:v>7691.47</c:v>
                </c:pt>
                <c:pt idx="2610">
                  <c:v>7487.32</c:v>
                </c:pt>
                <c:pt idx="2611">
                  <c:v>11424.74</c:v>
                </c:pt>
                <c:pt idx="2612">
                  <c:v>6857.59</c:v>
                </c:pt>
                <c:pt idx="2613">
                  <c:v>4495.3599999999997</c:v>
                </c:pt>
                <c:pt idx="2614">
                  <c:v>5322.18</c:v>
                </c:pt>
                <c:pt idx="2615">
                  <c:v>10440.43</c:v>
                </c:pt>
                <c:pt idx="2616">
                  <c:v>11252.32</c:v>
                </c:pt>
                <c:pt idx="2617">
                  <c:v>4732.37</c:v>
                </c:pt>
                <c:pt idx="2618">
                  <c:v>15761.31</c:v>
                </c:pt>
                <c:pt idx="2619">
                  <c:v>9506.61</c:v>
                </c:pt>
                <c:pt idx="2620">
                  <c:v>8002.84</c:v>
                </c:pt>
                <c:pt idx="2621">
                  <c:v>3595.43</c:v>
                </c:pt>
                <c:pt idx="2622">
                  <c:v>2001.13</c:v>
                </c:pt>
                <c:pt idx="2623">
                  <c:v>11250.06</c:v>
                </c:pt>
                <c:pt idx="2624">
                  <c:v>9019.86</c:v>
                </c:pt>
                <c:pt idx="2625">
                  <c:v>20055.96</c:v>
                </c:pt>
                <c:pt idx="2626">
                  <c:v>29208.57</c:v>
                </c:pt>
                <c:pt idx="2627">
                  <c:v>15444.37</c:v>
                </c:pt>
                <c:pt idx="2628">
                  <c:v>4221.58</c:v>
                </c:pt>
                <c:pt idx="2629">
                  <c:v>5452.45</c:v>
                </c:pt>
                <c:pt idx="2630">
                  <c:v>2271.16</c:v>
                </c:pt>
                <c:pt idx="2631">
                  <c:v>3186.56</c:v>
                </c:pt>
                <c:pt idx="2632">
                  <c:v>9527.6200000000008</c:v>
                </c:pt>
                <c:pt idx="2633">
                  <c:v>6448.75</c:v>
                </c:pt>
                <c:pt idx="2634">
                  <c:v>13026.05</c:v>
                </c:pt>
                <c:pt idx="2635">
                  <c:v>2751.22</c:v>
                </c:pt>
                <c:pt idx="2636">
                  <c:v>15994.84</c:v>
                </c:pt>
                <c:pt idx="2637">
                  <c:v>6240.37</c:v>
                </c:pt>
                <c:pt idx="2638">
                  <c:v>8223.5499999999993</c:v>
                </c:pt>
                <c:pt idx="2639">
                  <c:v>2496.14</c:v>
                </c:pt>
                <c:pt idx="2640">
                  <c:v>4515.55</c:v>
                </c:pt>
                <c:pt idx="2641">
                  <c:v>17578.37</c:v>
                </c:pt>
                <c:pt idx="2642">
                  <c:v>14875.01</c:v>
                </c:pt>
                <c:pt idx="2643">
                  <c:v>7147.53</c:v>
                </c:pt>
                <c:pt idx="2644">
                  <c:v>18098.18</c:v>
                </c:pt>
                <c:pt idx="2645">
                  <c:v>2765.25</c:v>
                </c:pt>
                <c:pt idx="2646">
                  <c:v>6198.12</c:v>
                </c:pt>
                <c:pt idx="2647">
                  <c:v>6420.83</c:v>
                </c:pt>
                <c:pt idx="2648">
                  <c:v>9274.99</c:v>
                </c:pt>
                <c:pt idx="2649">
                  <c:v>7622.92</c:v>
                </c:pt>
                <c:pt idx="2650">
                  <c:v>4660.88</c:v>
                </c:pt>
                <c:pt idx="2651">
                  <c:v>3446.86</c:v>
                </c:pt>
                <c:pt idx="2652">
                  <c:v>5896.8</c:v>
                </c:pt>
                <c:pt idx="2653">
                  <c:v>4073.52</c:v>
                </c:pt>
                <c:pt idx="2654">
                  <c:v>1748.61</c:v>
                </c:pt>
                <c:pt idx="2655">
                  <c:v>6216.3</c:v>
                </c:pt>
                <c:pt idx="2656">
                  <c:v>8600.15</c:v>
                </c:pt>
                <c:pt idx="2657">
                  <c:v>10497.87</c:v>
                </c:pt>
                <c:pt idx="2658">
                  <c:v>2034.93</c:v>
                </c:pt>
                <c:pt idx="2659">
                  <c:v>4752.9799999999996</c:v>
                </c:pt>
                <c:pt idx="2660">
                  <c:v>6152.97</c:v>
                </c:pt>
                <c:pt idx="2661">
                  <c:v>9644.6200000000008</c:v>
                </c:pt>
                <c:pt idx="2662">
                  <c:v>7935.19</c:v>
                </c:pt>
                <c:pt idx="2663">
                  <c:v>2362.63</c:v>
                </c:pt>
                <c:pt idx="2664">
                  <c:v>3012.34</c:v>
                </c:pt>
                <c:pt idx="2665">
                  <c:v>2208.8200000000002</c:v>
                </c:pt>
                <c:pt idx="2666">
                  <c:v>7886.16</c:v>
                </c:pt>
                <c:pt idx="2667">
                  <c:v>9795.9699999999993</c:v>
                </c:pt>
                <c:pt idx="2668">
                  <c:v>9036.34</c:v>
                </c:pt>
                <c:pt idx="2669">
                  <c:v>4474.33</c:v>
                </c:pt>
                <c:pt idx="2670">
                  <c:v>7127.18</c:v>
                </c:pt>
                <c:pt idx="2671">
                  <c:v>7033.96</c:v>
                </c:pt>
                <c:pt idx="2672">
                  <c:v>7884.82</c:v>
                </c:pt>
                <c:pt idx="2673">
                  <c:v>5380.83</c:v>
                </c:pt>
                <c:pt idx="2674">
                  <c:v>9218.24</c:v>
                </c:pt>
                <c:pt idx="2675">
                  <c:v>6473.95</c:v>
                </c:pt>
                <c:pt idx="2676">
                  <c:v>2179.66</c:v>
                </c:pt>
                <c:pt idx="2677">
                  <c:v>7494.01</c:v>
                </c:pt>
                <c:pt idx="2678">
                  <c:v>5030.3999999999996</c:v>
                </c:pt>
                <c:pt idx="2679">
                  <c:v>3491.35</c:v>
                </c:pt>
                <c:pt idx="2680">
                  <c:v>5875.14</c:v>
                </c:pt>
                <c:pt idx="2681">
                  <c:v>2783.74</c:v>
                </c:pt>
                <c:pt idx="2682">
                  <c:v>5971.64</c:v>
                </c:pt>
                <c:pt idx="2683">
                  <c:v>2592.79</c:v>
                </c:pt>
                <c:pt idx="2684">
                  <c:v>9062.66</c:v>
                </c:pt>
                <c:pt idx="2685">
                  <c:v>4843.5600000000004</c:v>
                </c:pt>
                <c:pt idx="2686">
                  <c:v>10734.16</c:v>
                </c:pt>
                <c:pt idx="2687">
                  <c:v>12936.83</c:v>
                </c:pt>
                <c:pt idx="2688">
                  <c:v>2322.85</c:v>
                </c:pt>
                <c:pt idx="2689">
                  <c:v>5742.25</c:v>
                </c:pt>
                <c:pt idx="2690">
                  <c:v>5872.74</c:v>
                </c:pt>
                <c:pt idx="2691">
                  <c:v>10849.04</c:v>
                </c:pt>
                <c:pt idx="2692">
                  <c:v>6416.11</c:v>
                </c:pt>
                <c:pt idx="2693">
                  <c:v>8973.0300000000007</c:v>
                </c:pt>
                <c:pt idx="2694">
                  <c:v>8835.81</c:v>
                </c:pt>
                <c:pt idx="2695">
                  <c:v>6415.85</c:v>
                </c:pt>
                <c:pt idx="2696">
                  <c:v>6374.12</c:v>
                </c:pt>
                <c:pt idx="2697">
                  <c:v>4703.62</c:v>
                </c:pt>
                <c:pt idx="2698">
                  <c:v>23902.16</c:v>
                </c:pt>
                <c:pt idx="2699">
                  <c:v>13067.76</c:v>
                </c:pt>
                <c:pt idx="2700">
                  <c:v>2655.64</c:v>
                </c:pt>
                <c:pt idx="2701">
                  <c:v>5844.2</c:v>
                </c:pt>
                <c:pt idx="2702">
                  <c:v>7533.09</c:v>
                </c:pt>
                <c:pt idx="2703">
                  <c:v>7231.86</c:v>
                </c:pt>
                <c:pt idx="2704">
                  <c:v>18734.97</c:v>
                </c:pt>
                <c:pt idx="2705">
                  <c:v>6939.55</c:v>
                </c:pt>
                <c:pt idx="2706">
                  <c:v>4027.93</c:v>
                </c:pt>
                <c:pt idx="2707">
                  <c:v>5526.4</c:v>
                </c:pt>
                <c:pt idx="2708">
                  <c:v>4419.46</c:v>
                </c:pt>
                <c:pt idx="2709">
                  <c:v>3564.58</c:v>
                </c:pt>
                <c:pt idx="2710">
                  <c:v>13566.28</c:v>
                </c:pt>
                <c:pt idx="2711">
                  <c:v>6846.84</c:v>
                </c:pt>
                <c:pt idx="2712">
                  <c:v>9836.75</c:v>
                </c:pt>
                <c:pt idx="2713">
                  <c:v>5171.45</c:v>
                </c:pt>
                <c:pt idx="2714">
                  <c:v>6226.62</c:v>
                </c:pt>
                <c:pt idx="2715">
                  <c:v>2782.68</c:v>
                </c:pt>
                <c:pt idx="2716">
                  <c:v>11154.25</c:v>
                </c:pt>
                <c:pt idx="2717">
                  <c:v>8123.75</c:v>
                </c:pt>
                <c:pt idx="2718">
                  <c:v>8476.83</c:v>
                </c:pt>
                <c:pt idx="2719">
                  <c:v>4901.17</c:v>
                </c:pt>
                <c:pt idx="2720">
                  <c:v>3406.43</c:v>
                </c:pt>
                <c:pt idx="2721">
                  <c:v>3053.3</c:v>
                </c:pt>
                <c:pt idx="2722">
                  <c:v>8616.74</c:v>
                </c:pt>
                <c:pt idx="2723">
                  <c:v>8043.67</c:v>
                </c:pt>
                <c:pt idx="2724">
                  <c:v>12131.42</c:v>
                </c:pt>
                <c:pt idx="2725">
                  <c:v>9488.2800000000007</c:v>
                </c:pt>
                <c:pt idx="2726">
                  <c:v>5427.34</c:v>
                </c:pt>
                <c:pt idx="2727">
                  <c:v>9361.48</c:v>
                </c:pt>
                <c:pt idx="2728">
                  <c:v>18014.68</c:v>
                </c:pt>
                <c:pt idx="2729">
                  <c:v>10495.03</c:v>
                </c:pt>
                <c:pt idx="2730">
                  <c:v>9935.67</c:v>
                </c:pt>
                <c:pt idx="2731">
                  <c:v>17567.59</c:v>
                </c:pt>
                <c:pt idx="2732">
                  <c:v>2599.0100000000002</c:v>
                </c:pt>
                <c:pt idx="2733">
                  <c:v>9334.2900000000009</c:v>
                </c:pt>
                <c:pt idx="2734">
                  <c:v>7278.86</c:v>
                </c:pt>
                <c:pt idx="2735">
                  <c:v>12850.13</c:v>
                </c:pt>
                <c:pt idx="2736">
                  <c:v>7233.8</c:v>
                </c:pt>
                <c:pt idx="2737">
                  <c:v>23361.42</c:v>
                </c:pt>
                <c:pt idx="2738">
                  <c:v>2425.54</c:v>
                </c:pt>
                <c:pt idx="2739">
                  <c:v>8468.36</c:v>
                </c:pt>
                <c:pt idx="2740">
                  <c:v>9656.01</c:v>
                </c:pt>
                <c:pt idx="2741">
                  <c:v>4618.2</c:v>
                </c:pt>
                <c:pt idx="2742">
                  <c:v>19901.09</c:v>
                </c:pt>
                <c:pt idx="2743">
                  <c:v>17319.810000000001</c:v>
                </c:pt>
                <c:pt idx="2744">
                  <c:v>13313.45</c:v>
                </c:pt>
                <c:pt idx="2745">
                  <c:v>6664.38</c:v>
                </c:pt>
                <c:pt idx="2746">
                  <c:v>5491.38</c:v>
                </c:pt>
                <c:pt idx="2747">
                  <c:v>13412.85</c:v>
                </c:pt>
                <c:pt idx="2748">
                  <c:v>4760.38</c:v>
                </c:pt>
                <c:pt idx="2749">
                  <c:v>9568.4500000000007</c:v>
                </c:pt>
                <c:pt idx="2750">
                  <c:v>8780.58</c:v>
                </c:pt>
                <c:pt idx="2751">
                  <c:v>8518.06</c:v>
                </c:pt>
                <c:pt idx="2752">
                  <c:v>2933.98</c:v>
                </c:pt>
                <c:pt idx="2753">
                  <c:v>5537.3</c:v>
                </c:pt>
                <c:pt idx="2754">
                  <c:v>9398.83</c:v>
                </c:pt>
                <c:pt idx="2755">
                  <c:v>11045.21</c:v>
                </c:pt>
                <c:pt idx="2756">
                  <c:v>10285.26</c:v>
                </c:pt>
                <c:pt idx="2757">
                  <c:v>7550.5</c:v>
                </c:pt>
                <c:pt idx="2758">
                  <c:v>3197.88</c:v>
                </c:pt>
                <c:pt idx="2759">
                  <c:v>3677.45</c:v>
                </c:pt>
                <c:pt idx="2760">
                  <c:v>19724.8</c:v>
                </c:pt>
                <c:pt idx="2761">
                  <c:v>7726.84</c:v>
                </c:pt>
                <c:pt idx="2762">
                  <c:v>6918.51</c:v>
                </c:pt>
                <c:pt idx="2763">
                  <c:v>6193.79</c:v>
                </c:pt>
                <c:pt idx="2764">
                  <c:v>4790.1000000000004</c:v>
                </c:pt>
                <c:pt idx="2765">
                  <c:v>14888.83</c:v>
                </c:pt>
                <c:pt idx="2766">
                  <c:v>7682.55</c:v>
                </c:pt>
                <c:pt idx="2767">
                  <c:v>5890.24</c:v>
                </c:pt>
                <c:pt idx="2768">
                  <c:v>4588.92</c:v>
                </c:pt>
                <c:pt idx="2769">
                  <c:v>5057.2299999999996</c:v>
                </c:pt>
                <c:pt idx="2770">
                  <c:v>8319.85</c:v>
                </c:pt>
                <c:pt idx="2771">
                  <c:v>6507.03</c:v>
                </c:pt>
                <c:pt idx="2772">
                  <c:v>11555.76</c:v>
                </c:pt>
                <c:pt idx="2773">
                  <c:v>5152.55</c:v>
                </c:pt>
                <c:pt idx="2774">
                  <c:v>4675.59</c:v>
                </c:pt>
                <c:pt idx="2775">
                  <c:v>9216.7999999999993</c:v>
                </c:pt>
                <c:pt idx="2776">
                  <c:v>6851.44</c:v>
                </c:pt>
                <c:pt idx="2777">
                  <c:v>6480.23</c:v>
                </c:pt>
                <c:pt idx="2778">
                  <c:v>21350.58</c:v>
                </c:pt>
                <c:pt idx="2779">
                  <c:v>2612.36</c:v>
                </c:pt>
                <c:pt idx="2780">
                  <c:v>9778.5300000000007</c:v>
                </c:pt>
                <c:pt idx="2781">
                  <c:v>8159.83</c:v>
                </c:pt>
                <c:pt idx="2782">
                  <c:v>5102.8599999999997</c:v>
                </c:pt>
                <c:pt idx="2783">
                  <c:v>5496.87</c:v>
                </c:pt>
                <c:pt idx="2784">
                  <c:v>7988.02</c:v>
                </c:pt>
                <c:pt idx="2785">
                  <c:v>3811.25</c:v>
                </c:pt>
                <c:pt idx="2786">
                  <c:v>5609.43</c:v>
                </c:pt>
                <c:pt idx="2787">
                  <c:v>3012.13</c:v>
                </c:pt>
                <c:pt idx="2788">
                  <c:v>26185.919999999998</c:v>
                </c:pt>
                <c:pt idx="2789">
                  <c:v>1920.23</c:v>
                </c:pt>
                <c:pt idx="2790">
                  <c:v>11901.29</c:v>
                </c:pt>
                <c:pt idx="2791">
                  <c:v>2471.38</c:v>
                </c:pt>
                <c:pt idx="2792">
                  <c:v>6081.06</c:v>
                </c:pt>
                <c:pt idx="2793">
                  <c:v>9388.4599999999991</c:v>
                </c:pt>
                <c:pt idx="2794">
                  <c:v>4939.6099999999997</c:v>
                </c:pt>
                <c:pt idx="2795">
                  <c:v>7062.1</c:v>
                </c:pt>
                <c:pt idx="2796">
                  <c:v>3730.73</c:v>
                </c:pt>
                <c:pt idx="2797">
                  <c:v>7527.57</c:v>
                </c:pt>
                <c:pt idx="2798">
                  <c:v>22179.87</c:v>
                </c:pt>
                <c:pt idx="2799">
                  <c:v>17903.09</c:v>
                </c:pt>
                <c:pt idx="2800">
                  <c:v>26228.28</c:v>
                </c:pt>
                <c:pt idx="2801">
                  <c:v>20151.16</c:v>
                </c:pt>
                <c:pt idx="2802">
                  <c:v>7116.83</c:v>
                </c:pt>
                <c:pt idx="2803">
                  <c:v>7839.81</c:v>
                </c:pt>
                <c:pt idx="2804">
                  <c:v>8218.17</c:v>
                </c:pt>
                <c:pt idx="2805">
                  <c:v>2482.14</c:v>
                </c:pt>
                <c:pt idx="2806">
                  <c:v>4608</c:v>
                </c:pt>
                <c:pt idx="2807">
                  <c:v>5838.19</c:v>
                </c:pt>
                <c:pt idx="2808">
                  <c:v>4463.91</c:v>
                </c:pt>
                <c:pt idx="2809">
                  <c:v>7695.08</c:v>
                </c:pt>
                <c:pt idx="2810">
                  <c:v>2853.98</c:v>
                </c:pt>
                <c:pt idx="2811">
                  <c:v>6908.62</c:v>
                </c:pt>
                <c:pt idx="2812">
                  <c:v>7239.79</c:v>
                </c:pt>
                <c:pt idx="2813">
                  <c:v>11451.31</c:v>
                </c:pt>
                <c:pt idx="2814">
                  <c:v>2277.79</c:v>
                </c:pt>
                <c:pt idx="2815">
                  <c:v>14261.96</c:v>
                </c:pt>
                <c:pt idx="2816">
                  <c:v>3392.71</c:v>
                </c:pt>
                <c:pt idx="2817">
                  <c:v>9080.5300000000007</c:v>
                </c:pt>
                <c:pt idx="2818">
                  <c:v>2463.7399999999998</c:v>
                </c:pt>
                <c:pt idx="2819">
                  <c:v>6917.1</c:v>
                </c:pt>
                <c:pt idx="2820">
                  <c:v>11406.15</c:v>
                </c:pt>
                <c:pt idx="2821">
                  <c:v>8158.22</c:v>
                </c:pt>
                <c:pt idx="2822">
                  <c:v>7923.43</c:v>
                </c:pt>
                <c:pt idx="2823">
                  <c:v>8111.55</c:v>
                </c:pt>
                <c:pt idx="2824">
                  <c:v>12819.58</c:v>
                </c:pt>
                <c:pt idx="2825">
                  <c:v>4384.9399999999996</c:v>
                </c:pt>
                <c:pt idx="2826">
                  <c:v>13285.47</c:v>
                </c:pt>
                <c:pt idx="2827">
                  <c:v>4117.88</c:v>
                </c:pt>
                <c:pt idx="2828">
                  <c:v>19530.68</c:v>
                </c:pt>
                <c:pt idx="2829">
                  <c:v>7588.64</c:v>
                </c:pt>
                <c:pt idx="2830">
                  <c:v>2574.23</c:v>
                </c:pt>
                <c:pt idx="2831">
                  <c:v>7646.77</c:v>
                </c:pt>
                <c:pt idx="2832">
                  <c:v>3460.88</c:v>
                </c:pt>
                <c:pt idx="2833">
                  <c:v>7345.33</c:v>
                </c:pt>
                <c:pt idx="2834">
                  <c:v>14302.82</c:v>
                </c:pt>
                <c:pt idx="2835">
                  <c:v>4567.46</c:v>
                </c:pt>
                <c:pt idx="2836">
                  <c:v>4829.83</c:v>
                </c:pt>
                <c:pt idx="2837">
                  <c:v>5698.35</c:v>
                </c:pt>
                <c:pt idx="2838">
                  <c:v>4971.66</c:v>
                </c:pt>
                <c:pt idx="2839">
                  <c:v>2406.5</c:v>
                </c:pt>
                <c:pt idx="2840">
                  <c:v>5137</c:v>
                </c:pt>
                <c:pt idx="2841">
                  <c:v>3007.11</c:v>
                </c:pt>
                <c:pt idx="2842">
                  <c:v>5675.82</c:v>
                </c:pt>
                <c:pt idx="2843">
                  <c:v>6039.43</c:v>
                </c:pt>
                <c:pt idx="2844">
                  <c:v>5687.13</c:v>
                </c:pt>
                <c:pt idx="2845">
                  <c:v>9308.61</c:v>
                </c:pt>
                <c:pt idx="2846">
                  <c:v>3457.96</c:v>
                </c:pt>
                <c:pt idx="2847">
                  <c:v>3450.58</c:v>
                </c:pt>
                <c:pt idx="2848">
                  <c:v>8783</c:v>
                </c:pt>
                <c:pt idx="2849">
                  <c:v>2727.34</c:v>
                </c:pt>
                <c:pt idx="2850">
                  <c:v>6678.44</c:v>
                </c:pt>
                <c:pt idx="2851">
                  <c:v>14476.41</c:v>
                </c:pt>
                <c:pt idx="2852">
                  <c:v>10394.17</c:v>
                </c:pt>
                <c:pt idx="2853">
                  <c:v>4060.2</c:v>
                </c:pt>
                <c:pt idx="2854">
                  <c:v>6509.82</c:v>
                </c:pt>
                <c:pt idx="2855">
                  <c:v>6734.74</c:v>
                </c:pt>
                <c:pt idx="2856">
                  <c:v>5351.68</c:v>
                </c:pt>
                <c:pt idx="2857">
                  <c:v>3745.07</c:v>
                </c:pt>
                <c:pt idx="2858">
                  <c:v>5937.15</c:v>
                </c:pt>
                <c:pt idx="2859">
                  <c:v>17730.75</c:v>
                </c:pt>
                <c:pt idx="2860">
                  <c:v>5816.57</c:v>
                </c:pt>
                <c:pt idx="2861">
                  <c:v>10623.63</c:v>
                </c:pt>
                <c:pt idx="2862">
                  <c:v>15454.15</c:v>
                </c:pt>
                <c:pt idx="2863">
                  <c:v>2914.83</c:v>
                </c:pt>
                <c:pt idx="2864">
                  <c:v>21342.44</c:v>
                </c:pt>
                <c:pt idx="2865">
                  <c:v>4933.74</c:v>
                </c:pt>
                <c:pt idx="2866">
                  <c:v>11541.89</c:v>
                </c:pt>
                <c:pt idx="2867">
                  <c:v>13409.86</c:v>
                </c:pt>
                <c:pt idx="2868">
                  <c:v>4617.79</c:v>
                </c:pt>
                <c:pt idx="2869">
                  <c:v>9878.86</c:v>
                </c:pt>
                <c:pt idx="2870">
                  <c:v>3645.23</c:v>
                </c:pt>
                <c:pt idx="2871">
                  <c:v>10067.030000000001</c:v>
                </c:pt>
                <c:pt idx="2872">
                  <c:v>3528.56</c:v>
                </c:pt>
                <c:pt idx="2873">
                  <c:v>8108.96</c:v>
                </c:pt>
                <c:pt idx="2874">
                  <c:v>10108.129999999999</c:v>
                </c:pt>
                <c:pt idx="2875">
                  <c:v>14964.39</c:v>
                </c:pt>
                <c:pt idx="2876">
                  <c:v>2159.46</c:v>
                </c:pt>
                <c:pt idx="2877">
                  <c:v>6263.33</c:v>
                </c:pt>
                <c:pt idx="2878">
                  <c:v>3689</c:v>
                </c:pt>
                <c:pt idx="2879">
                  <c:v>13059.89</c:v>
                </c:pt>
                <c:pt idx="2880">
                  <c:v>8982.49</c:v>
                </c:pt>
                <c:pt idx="2881">
                  <c:v>18477.22</c:v>
                </c:pt>
                <c:pt idx="2882">
                  <c:v>7362.36</c:v>
                </c:pt>
                <c:pt idx="2883">
                  <c:v>3405.59</c:v>
                </c:pt>
                <c:pt idx="2884">
                  <c:v>5022.1000000000004</c:v>
                </c:pt>
                <c:pt idx="2885">
                  <c:v>5068.3100000000004</c:v>
                </c:pt>
                <c:pt idx="2886">
                  <c:v>6028.59</c:v>
                </c:pt>
                <c:pt idx="2887">
                  <c:v>5920.88</c:v>
                </c:pt>
                <c:pt idx="2888">
                  <c:v>3141.74</c:v>
                </c:pt>
                <c:pt idx="2889">
                  <c:v>6355.48</c:v>
                </c:pt>
                <c:pt idx="2890">
                  <c:v>5256.89</c:v>
                </c:pt>
                <c:pt idx="2891">
                  <c:v>7005.34</c:v>
                </c:pt>
                <c:pt idx="2892">
                  <c:v>10844.02</c:v>
                </c:pt>
                <c:pt idx="2893">
                  <c:v>13224.67</c:v>
                </c:pt>
                <c:pt idx="2894">
                  <c:v>2237.6999999999998</c:v>
                </c:pt>
                <c:pt idx="2895">
                  <c:v>5523.17</c:v>
                </c:pt>
                <c:pt idx="2896">
                  <c:v>3240.95</c:v>
                </c:pt>
                <c:pt idx="2897">
                  <c:v>2179.4299999999998</c:v>
                </c:pt>
                <c:pt idx="2898">
                  <c:v>8620.6</c:v>
                </c:pt>
                <c:pt idx="2899">
                  <c:v>7985.77</c:v>
                </c:pt>
                <c:pt idx="2900">
                  <c:v>2259.66</c:v>
                </c:pt>
                <c:pt idx="2901">
                  <c:v>13969.3</c:v>
                </c:pt>
                <c:pt idx="2902">
                  <c:v>8541.15</c:v>
                </c:pt>
                <c:pt idx="2903">
                  <c:v>21683.15</c:v>
                </c:pt>
                <c:pt idx="2904">
                  <c:v>9533.41</c:v>
                </c:pt>
                <c:pt idx="2905">
                  <c:v>7982.9</c:v>
                </c:pt>
                <c:pt idx="2906">
                  <c:v>3287.23</c:v>
                </c:pt>
                <c:pt idx="2907">
                  <c:v>4581.75</c:v>
                </c:pt>
                <c:pt idx="2908">
                  <c:v>13184.96</c:v>
                </c:pt>
                <c:pt idx="2909">
                  <c:v>2610.9299999999998</c:v>
                </c:pt>
                <c:pt idx="2910">
                  <c:v>5195.04</c:v>
                </c:pt>
                <c:pt idx="2911">
                  <c:v>3000.64</c:v>
                </c:pt>
                <c:pt idx="2912">
                  <c:v>4269.71</c:v>
                </c:pt>
                <c:pt idx="2913">
                  <c:v>3275.83</c:v>
                </c:pt>
                <c:pt idx="2914">
                  <c:v>10104.18</c:v>
                </c:pt>
                <c:pt idx="2915">
                  <c:v>4978.93</c:v>
                </c:pt>
                <c:pt idx="2916">
                  <c:v>7593.26</c:v>
                </c:pt>
                <c:pt idx="2917">
                  <c:v>4888.63</c:v>
                </c:pt>
                <c:pt idx="2918">
                  <c:v>8277.33</c:v>
                </c:pt>
                <c:pt idx="2919">
                  <c:v>7249.92</c:v>
                </c:pt>
                <c:pt idx="2920">
                  <c:v>5117.1000000000004</c:v>
                </c:pt>
                <c:pt idx="2921">
                  <c:v>6339.94</c:v>
                </c:pt>
                <c:pt idx="2922">
                  <c:v>5340.3</c:v>
                </c:pt>
                <c:pt idx="2923">
                  <c:v>4354.5</c:v>
                </c:pt>
                <c:pt idx="2924">
                  <c:v>17462.419999999998</c:v>
                </c:pt>
                <c:pt idx="2925">
                  <c:v>6086.49</c:v>
                </c:pt>
                <c:pt idx="2926">
                  <c:v>7384.55</c:v>
                </c:pt>
                <c:pt idx="2927">
                  <c:v>2695.52</c:v>
                </c:pt>
                <c:pt idx="2928">
                  <c:v>17543.78</c:v>
                </c:pt>
                <c:pt idx="2929">
                  <c:v>20077.57</c:v>
                </c:pt>
                <c:pt idx="2930">
                  <c:v>5182.6499999999996</c:v>
                </c:pt>
                <c:pt idx="2931">
                  <c:v>3244.24</c:v>
                </c:pt>
                <c:pt idx="2932">
                  <c:v>5228.3599999999997</c:v>
                </c:pt>
                <c:pt idx="2933">
                  <c:v>13784.01</c:v>
                </c:pt>
                <c:pt idx="2934">
                  <c:v>8198.76</c:v>
                </c:pt>
                <c:pt idx="2935">
                  <c:v>2319</c:v>
                </c:pt>
                <c:pt idx="2936">
                  <c:v>5806.81</c:v>
                </c:pt>
                <c:pt idx="2937">
                  <c:v>3549.52</c:v>
                </c:pt>
                <c:pt idx="2938">
                  <c:v>6356.34</c:v>
                </c:pt>
                <c:pt idx="2939">
                  <c:v>11331.25</c:v>
                </c:pt>
                <c:pt idx="2940">
                  <c:v>2400.27</c:v>
                </c:pt>
                <c:pt idx="2941">
                  <c:v>5796.01</c:v>
                </c:pt>
                <c:pt idx="2942">
                  <c:v>4849.3599999999997</c:v>
                </c:pt>
                <c:pt idx="2943">
                  <c:v>9279.5499999999993</c:v>
                </c:pt>
                <c:pt idx="2944">
                  <c:v>2719.64</c:v>
                </c:pt>
                <c:pt idx="2945">
                  <c:v>5832.37</c:v>
                </c:pt>
                <c:pt idx="2946">
                  <c:v>9925.83</c:v>
                </c:pt>
                <c:pt idx="2947">
                  <c:v>2866.19</c:v>
                </c:pt>
                <c:pt idx="2948">
                  <c:v>14028.98</c:v>
                </c:pt>
                <c:pt idx="2949">
                  <c:v>4464.12</c:v>
                </c:pt>
                <c:pt idx="2950">
                  <c:v>3625.12</c:v>
                </c:pt>
                <c:pt idx="2951">
                  <c:v>5687.71</c:v>
                </c:pt>
                <c:pt idx="2952">
                  <c:v>15752.56</c:v>
                </c:pt>
                <c:pt idx="2953">
                  <c:v>6703.81</c:v>
                </c:pt>
                <c:pt idx="2954">
                  <c:v>6370.89</c:v>
                </c:pt>
                <c:pt idx="2955">
                  <c:v>3253.96</c:v>
                </c:pt>
                <c:pt idx="2956">
                  <c:v>2352.64</c:v>
                </c:pt>
                <c:pt idx="2957">
                  <c:v>2430</c:v>
                </c:pt>
                <c:pt idx="2958">
                  <c:v>7524.17</c:v>
                </c:pt>
                <c:pt idx="2959">
                  <c:v>3774.09</c:v>
                </c:pt>
                <c:pt idx="2960">
                  <c:v>2222.92</c:v>
                </c:pt>
                <c:pt idx="2961">
                  <c:v>7114.98</c:v>
                </c:pt>
                <c:pt idx="2962">
                  <c:v>2807.88</c:v>
                </c:pt>
                <c:pt idx="2963">
                  <c:v>9150.1</c:v>
                </c:pt>
                <c:pt idx="2964">
                  <c:v>3386.25</c:v>
                </c:pt>
                <c:pt idx="2965">
                  <c:v>2513.2600000000002</c:v>
                </c:pt>
                <c:pt idx="2966">
                  <c:v>17111.43</c:v>
                </c:pt>
                <c:pt idx="2967">
                  <c:v>2173.29</c:v>
                </c:pt>
                <c:pt idx="2968">
                  <c:v>5864</c:v>
                </c:pt>
                <c:pt idx="2969">
                  <c:v>2627.89</c:v>
                </c:pt>
                <c:pt idx="2970">
                  <c:v>10298.280000000001</c:v>
                </c:pt>
                <c:pt idx="2971">
                  <c:v>6127.06</c:v>
                </c:pt>
                <c:pt idx="2972">
                  <c:v>9082.3799999999992</c:v>
                </c:pt>
                <c:pt idx="2973">
                  <c:v>11002.52</c:v>
                </c:pt>
                <c:pt idx="2974">
                  <c:v>8511.16</c:v>
                </c:pt>
                <c:pt idx="2975">
                  <c:v>8230</c:v>
                </c:pt>
                <c:pt idx="2976">
                  <c:v>2989.39</c:v>
                </c:pt>
                <c:pt idx="2977">
                  <c:v>3231.08</c:v>
                </c:pt>
                <c:pt idx="2978">
                  <c:v>5188.26</c:v>
                </c:pt>
                <c:pt idx="2979">
                  <c:v>9744.5400000000009</c:v>
                </c:pt>
                <c:pt idx="2980">
                  <c:v>3235.5</c:v>
                </c:pt>
                <c:pt idx="2981">
                  <c:v>2856</c:v>
                </c:pt>
                <c:pt idx="2982">
                  <c:v>6955.69</c:v>
                </c:pt>
                <c:pt idx="2983">
                  <c:v>12443.27</c:v>
                </c:pt>
                <c:pt idx="2984">
                  <c:v>15660.66</c:v>
                </c:pt>
                <c:pt idx="2985">
                  <c:v>2535.09</c:v>
                </c:pt>
                <c:pt idx="2986">
                  <c:v>9904.9500000000007</c:v>
                </c:pt>
                <c:pt idx="2987">
                  <c:v>13902.62</c:v>
                </c:pt>
                <c:pt idx="2988">
                  <c:v>4854.8100000000004</c:v>
                </c:pt>
                <c:pt idx="2989">
                  <c:v>2326.6</c:v>
                </c:pt>
                <c:pt idx="2990">
                  <c:v>8518.5499999999993</c:v>
                </c:pt>
                <c:pt idx="2991">
                  <c:v>4678.58</c:v>
                </c:pt>
                <c:pt idx="2992">
                  <c:v>10812.2</c:v>
                </c:pt>
                <c:pt idx="2993">
                  <c:v>13535.07</c:v>
                </c:pt>
                <c:pt idx="2994">
                  <c:v>6907.19</c:v>
                </c:pt>
                <c:pt idx="2995">
                  <c:v>2192.4499999999998</c:v>
                </c:pt>
                <c:pt idx="2996">
                  <c:v>12031.97</c:v>
                </c:pt>
                <c:pt idx="2997">
                  <c:v>17970.990000000002</c:v>
                </c:pt>
                <c:pt idx="2998">
                  <c:v>3061.12</c:v>
                </c:pt>
                <c:pt idx="2999">
                  <c:v>6391.9</c:v>
                </c:pt>
                <c:pt idx="3000">
                  <c:v>5231.7299999999996</c:v>
                </c:pt>
                <c:pt idx="3001">
                  <c:v>6874.31</c:v>
                </c:pt>
                <c:pt idx="3002">
                  <c:v>5140.01</c:v>
                </c:pt>
                <c:pt idx="3003">
                  <c:v>9334.85</c:v>
                </c:pt>
                <c:pt idx="3004">
                  <c:v>2264.5700000000002</c:v>
                </c:pt>
                <c:pt idx="3005">
                  <c:v>4921.0600000000004</c:v>
                </c:pt>
                <c:pt idx="3006">
                  <c:v>6308.14</c:v>
                </c:pt>
                <c:pt idx="3007">
                  <c:v>8318.4699999999993</c:v>
                </c:pt>
                <c:pt idx="3008">
                  <c:v>12015.26</c:v>
                </c:pt>
                <c:pt idx="3009">
                  <c:v>9004.25</c:v>
                </c:pt>
                <c:pt idx="3010">
                  <c:v>13921</c:v>
                </c:pt>
                <c:pt idx="3011">
                  <c:v>5788.47</c:v>
                </c:pt>
                <c:pt idx="3012">
                  <c:v>12288.68</c:v>
                </c:pt>
                <c:pt idx="3013">
                  <c:v>6792.85</c:v>
                </c:pt>
                <c:pt idx="3014">
                  <c:v>5319.2</c:v>
                </c:pt>
                <c:pt idx="3015">
                  <c:v>10806.11</c:v>
                </c:pt>
                <c:pt idx="3016">
                  <c:v>3763.65</c:v>
                </c:pt>
                <c:pt idx="3017">
                  <c:v>6994.51</c:v>
                </c:pt>
                <c:pt idx="3018">
                  <c:v>8966.39</c:v>
                </c:pt>
                <c:pt idx="3019">
                  <c:v>16251.46</c:v>
                </c:pt>
                <c:pt idx="3020">
                  <c:v>3101.02</c:v>
                </c:pt>
                <c:pt idx="3021">
                  <c:v>14746.16</c:v>
                </c:pt>
                <c:pt idx="3022">
                  <c:v>20195.91</c:v>
                </c:pt>
                <c:pt idx="3023">
                  <c:v>4178.0200000000004</c:v>
                </c:pt>
                <c:pt idx="3024">
                  <c:v>5196.47</c:v>
                </c:pt>
                <c:pt idx="3025">
                  <c:v>39699.769999999997</c:v>
                </c:pt>
                <c:pt idx="3026">
                  <c:v>7090.44</c:v>
                </c:pt>
                <c:pt idx="3027">
                  <c:v>8106.29</c:v>
                </c:pt>
                <c:pt idx="3028">
                  <c:v>3350.44</c:v>
                </c:pt>
                <c:pt idx="3029">
                  <c:v>11935.32</c:v>
                </c:pt>
                <c:pt idx="3030">
                  <c:v>2685.25</c:v>
                </c:pt>
                <c:pt idx="3031">
                  <c:v>2509.83</c:v>
                </c:pt>
                <c:pt idx="3032">
                  <c:v>5977.59</c:v>
                </c:pt>
                <c:pt idx="3033">
                  <c:v>2938.92</c:v>
                </c:pt>
                <c:pt idx="3034">
                  <c:v>5004.45</c:v>
                </c:pt>
                <c:pt idx="3035">
                  <c:v>8283.26</c:v>
                </c:pt>
                <c:pt idx="3036">
                  <c:v>15279.28</c:v>
                </c:pt>
                <c:pt idx="3037">
                  <c:v>13420.39</c:v>
                </c:pt>
                <c:pt idx="3038">
                  <c:v>6080</c:v>
                </c:pt>
                <c:pt idx="3039">
                  <c:v>11242.4</c:v>
                </c:pt>
                <c:pt idx="3040">
                  <c:v>3904.25</c:v>
                </c:pt>
                <c:pt idx="3041">
                  <c:v>3947.09</c:v>
                </c:pt>
                <c:pt idx="3042">
                  <c:v>5728.44</c:v>
                </c:pt>
                <c:pt idx="3043">
                  <c:v>6074.76</c:v>
                </c:pt>
                <c:pt idx="3044">
                  <c:v>3729.5</c:v>
                </c:pt>
                <c:pt idx="3045">
                  <c:v>6908.43</c:v>
                </c:pt>
                <c:pt idx="3046">
                  <c:v>11061.18</c:v>
                </c:pt>
                <c:pt idx="3047">
                  <c:v>4553.38</c:v>
                </c:pt>
                <c:pt idx="3048">
                  <c:v>14293.87</c:v>
                </c:pt>
                <c:pt idx="3049">
                  <c:v>2690.29</c:v>
                </c:pt>
                <c:pt idx="3050">
                  <c:v>16778.97</c:v>
                </c:pt>
                <c:pt idx="3051">
                  <c:v>6594.95</c:v>
                </c:pt>
                <c:pt idx="3052">
                  <c:v>9301.24</c:v>
                </c:pt>
                <c:pt idx="3053">
                  <c:v>5384.33</c:v>
                </c:pt>
                <c:pt idx="3054">
                  <c:v>5704</c:v>
                </c:pt>
                <c:pt idx="3055">
                  <c:v>4657.17</c:v>
                </c:pt>
                <c:pt idx="3056">
                  <c:v>6178.04</c:v>
                </c:pt>
                <c:pt idx="3057">
                  <c:v>4740.04</c:v>
                </c:pt>
                <c:pt idx="3058">
                  <c:v>17415.98</c:v>
                </c:pt>
                <c:pt idx="3059">
                  <c:v>6121.04</c:v>
                </c:pt>
                <c:pt idx="3060">
                  <c:v>4069.42</c:v>
                </c:pt>
                <c:pt idx="3061">
                  <c:v>17457.77</c:v>
                </c:pt>
                <c:pt idx="3062">
                  <c:v>2817.65</c:v>
                </c:pt>
                <c:pt idx="3063">
                  <c:v>10102.040000000001</c:v>
                </c:pt>
                <c:pt idx="3064">
                  <c:v>8485.17</c:v>
                </c:pt>
                <c:pt idx="3065">
                  <c:v>9856.89</c:v>
                </c:pt>
                <c:pt idx="3066">
                  <c:v>9055.7199999999993</c:v>
                </c:pt>
                <c:pt idx="3067">
                  <c:v>8363.16</c:v>
                </c:pt>
                <c:pt idx="3068">
                  <c:v>5306.57</c:v>
                </c:pt>
                <c:pt idx="3069">
                  <c:v>9382.24</c:v>
                </c:pt>
                <c:pt idx="3070">
                  <c:v>10951.36</c:v>
                </c:pt>
                <c:pt idx="3071">
                  <c:v>4633.25</c:v>
                </c:pt>
                <c:pt idx="3072">
                  <c:v>8093.31</c:v>
                </c:pt>
                <c:pt idx="3073">
                  <c:v>7079.06</c:v>
                </c:pt>
                <c:pt idx="3074">
                  <c:v>10672.52</c:v>
                </c:pt>
                <c:pt idx="3075">
                  <c:v>5573.78</c:v>
                </c:pt>
                <c:pt idx="3076">
                  <c:v>2212.59</c:v>
                </c:pt>
                <c:pt idx="3077">
                  <c:v>2249.41</c:v>
                </c:pt>
                <c:pt idx="3078">
                  <c:v>2394.17</c:v>
                </c:pt>
                <c:pt idx="3079">
                  <c:v>18606.240000000002</c:v>
                </c:pt>
                <c:pt idx="3080">
                  <c:v>8152.44</c:v>
                </c:pt>
                <c:pt idx="3081">
                  <c:v>8137.21</c:v>
                </c:pt>
                <c:pt idx="3082">
                  <c:v>3320.47</c:v>
                </c:pt>
                <c:pt idx="3083">
                  <c:v>8986.9</c:v>
                </c:pt>
                <c:pt idx="3084">
                  <c:v>2408.4499999999998</c:v>
                </c:pt>
                <c:pt idx="3085">
                  <c:v>6072.01</c:v>
                </c:pt>
                <c:pt idx="3086">
                  <c:v>6133.17</c:v>
                </c:pt>
                <c:pt idx="3087">
                  <c:v>5022.3900000000003</c:v>
                </c:pt>
                <c:pt idx="3088">
                  <c:v>2033.76</c:v>
                </c:pt>
                <c:pt idx="3089">
                  <c:v>10153.56</c:v>
                </c:pt>
                <c:pt idx="3090">
                  <c:v>14298.86</c:v>
                </c:pt>
                <c:pt idx="3091">
                  <c:v>14108.99</c:v>
                </c:pt>
                <c:pt idx="3092">
                  <c:v>6192.35</c:v>
                </c:pt>
                <c:pt idx="3093">
                  <c:v>16331.24</c:v>
                </c:pt>
                <c:pt idx="3094">
                  <c:v>9552.48</c:v>
                </c:pt>
                <c:pt idx="3095">
                  <c:v>12136.41</c:v>
                </c:pt>
                <c:pt idx="3096">
                  <c:v>6344.68</c:v>
                </c:pt>
                <c:pt idx="3097">
                  <c:v>4407.34</c:v>
                </c:pt>
                <c:pt idx="3098">
                  <c:v>15413.08</c:v>
                </c:pt>
                <c:pt idx="3099">
                  <c:v>10904.99</c:v>
                </c:pt>
                <c:pt idx="3100">
                  <c:v>2483.59</c:v>
                </c:pt>
                <c:pt idx="3101">
                  <c:v>5151.0200000000004</c:v>
                </c:pt>
                <c:pt idx="3102">
                  <c:v>4773.49</c:v>
                </c:pt>
                <c:pt idx="3103">
                  <c:v>1953.53</c:v>
                </c:pt>
                <c:pt idx="3104">
                  <c:v>2438.4899999999998</c:v>
                </c:pt>
                <c:pt idx="3105">
                  <c:v>3434.8</c:v>
                </c:pt>
                <c:pt idx="3106">
                  <c:v>8622.4</c:v>
                </c:pt>
                <c:pt idx="3107">
                  <c:v>2279.4499999999998</c:v>
                </c:pt>
                <c:pt idx="3108">
                  <c:v>8966.2000000000007</c:v>
                </c:pt>
                <c:pt idx="3109">
                  <c:v>9572.02</c:v>
                </c:pt>
                <c:pt idx="3110">
                  <c:v>3063.78</c:v>
                </c:pt>
                <c:pt idx="3111">
                  <c:v>4065.03</c:v>
                </c:pt>
                <c:pt idx="3112">
                  <c:v>8556.2199999999993</c:v>
                </c:pt>
                <c:pt idx="3113">
                  <c:v>9444.9599999999991</c:v>
                </c:pt>
                <c:pt idx="3114">
                  <c:v>6020.45</c:v>
                </c:pt>
                <c:pt idx="3115">
                  <c:v>5769.68</c:v>
                </c:pt>
                <c:pt idx="3116">
                  <c:v>5213.34</c:v>
                </c:pt>
                <c:pt idx="3117">
                  <c:v>2587.2399999999998</c:v>
                </c:pt>
                <c:pt idx="3118">
                  <c:v>4678.8100000000004</c:v>
                </c:pt>
                <c:pt idx="3119">
                  <c:v>9512.64</c:v>
                </c:pt>
                <c:pt idx="3120">
                  <c:v>6852.35</c:v>
                </c:pt>
                <c:pt idx="3121">
                  <c:v>2432.96</c:v>
                </c:pt>
                <c:pt idx="3122">
                  <c:v>2852.58</c:v>
                </c:pt>
                <c:pt idx="3123">
                  <c:v>2250.39</c:v>
                </c:pt>
                <c:pt idx="3124">
                  <c:v>2174.08</c:v>
                </c:pt>
                <c:pt idx="3125">
                  <c:v>15295.84</c:v>
                </c:pt>
                <c:pt idx="3126">
                  <c:v>5207.2700000000004</c:v>
                </c:pt>
                <c:pt idx="3127">
                  <c:v>5322.07</c:v>
                </c:pt>
                <c:pt idx="3128">
                  <c:v>12513.6</c:v>
                </c:pt>
                <c:pt idx="3129">
                  <c:v>6259.27</c:v>
                </c:pt>
                <c:pt idx="3130">
                  <c:v>13261.14</c:v>
                </c:pt>
                <c:pt idx="3131">
                  <c:v>2605.36</c:v>
                </c:pt>
                <c:pt idx="3132">
                  <c:v>3054.93</c:v>
                </c:pt>
                <c:pt idx="3133">
                  <c:v>2043.73</c:v>
                </c:pt>
                <c:pt idx="3134">
                  <c:v>2589.33</c:v>
                </c:pt>
                <c:pt idx="3135">
                  <c:v>4788.49</c:v>
                </c:pt>
                <c:pt idx="3136">
                  <c:v>9760.77</c:v>
                </c:pt>
                <c:pt idx="3137">
                  <c:v>6515.66</c:v>
                </c:pt>
                <c:pt idx="3138">
                  <c:v>3520.4</c:v>
                </c:pt>
                <c:pt idx="3139">
                  <c:v>7439.8</c:v>
                </c:pt>
                <c:pt idx="3140">
                  <c:v>6236.73</c:v>
                </c:pt>
                <c:pt idx="3141">
                  <c:v>5145.3900000000003</c:v>
                </c:pt>
                <c:pt idx="3142">
                  <c:v>5148.3999999999996</c:v>
                </c:pt>
                <c:pt idx="3143">
                  <c:v>11804.61</c:v>
                </c:pt>
                <c:pt idx="3144">
                  <c:v>6485.94</c:v>
                </c:pt>
                <c:pt idx="3145">
                  <c:v>2501.5</c:v>
                </c:pt>
                <c:pt idx="3146">
                  <c:v>5474.78</c:v>
                </c:pt>
                <c:pt idx="3147">
                  <c:v>2324.96</c:v>
                </c:pt>
                <c:pt idx="3148">
                  <c:v>6320.54</c:v>
                </c:pt>
                <c:pt idx="3149">
                  <c:v>3316.5</c:v>
                </c:pt>
                <c:pt idx="3150">
                  <c:v>7285.89</c:v>
                </c:pt>
                <c:pt idx="3151">
                  <c:v>18232.14</c:v>
                </c:pt>
                <c:pt idx="3152">
                  <c:v>1827.49</c:v>
                </c:pt>
                <c:pt idx="3153">
                  <c:v>5511.13</c:v>
                </c:pt>
                <c:pt idx="3154">
                  <c:v>5176.09</c:v>
                </c:pt>
                <c:pt idx="3155">
                  <c:v>14057.62</c:v>
                </c:pt>
                <c:pt idx="3156">
                  <c:v>4735.05</c:v>
                </c:pt>
                <c:pt idx="3157">
                  <c:v>8850.2199999999993</c:v>
                </c:pt>
                <c:pt idx="3158">
                  <c:v>2126.14</c:v>
                </c:pt>
                <c:pt idx="3159">
                  <c:v>3138.66</c:v>
                </c:pt>
                <c:pt idx="3160">
                  <c:v>2601.0700000000002</c:v>
                </c:pt>
                <c:pt idx="3161">
                  <c:v>15622.37</c:v>
                </c:pt>
                <c:pt idx="3162">
                  <c:v>5770.61</c:v>
                </c:pt>
                <c:pt idx="3163">
                  <c:v>3123.31</c:v>
                </c:pt>
                <c:pt idx="3164">
                  <c:v>5396.14</c:v>
                </c:pt>
                <c:pt idx="3165">
                  <c:v>4281.87</c:v>
                </c:pt>
                <c:pt idx="3166">
                  <c:v>2820.79</c:v>
                </c:pt>
                <c:pt idx="3167">
                  <c:v>2583.06</c:v>
                </c:pt>
                <c:pt idx="3168">
                  <c:v>2313.98</c:v>
                </c:pt>
                <c:pt idx="3169">
                  <c:v>10801.54</c:v>
                </c:pt>
                <c:pt idx="3170">
                  <c:v>10832.33</c:v>
                </c:pt>
                <c:pt idx="3171">
                  <c:v>8881.6200000000008</c:v>
                </c:pt>
                <c:pt idx="3172">
                  <c:v>5466.87</c:v>
                </c:pt>
                <c:pt idx="3173">
                  <c:v>6809.27</c:v>
                </c:pt>
                <c:pt idx="3174">
                  <c:v>8257.16</c:v>
                </c:pt>
                <c:pt idx="3175">
                  <c:v>14369.41</c:v>
                </c:pt>
                <c:pt idx="3176">
                  <c:v>6289.42</c:v>
                </c:pt>
                <c:pt idx="3177">
                  <c:v>10345.58</c:v>
                </c:pt>
                <c:pt idx="3178">
                  <c:v>2138.8000000000002</c:v>
                </c:pt>
                <c:pt idx="3179">
                  <c:v>8222.8700000000008</c:v>
                </c:pt>
                <c:pt idx="3180">
                  <c:v>16622.28</c:v>
                </c:pt>
                <c:pt idx="3181">
                  <c:v>10891.61</c:v>
                </c:pt>
                <c:pt idx="3182">
                  <c:v>9165.2800000000007</c:v>
                </c:pt>
                <c:pt idx="3183">
                  <c:v>5136.87</c:v>
                </c:pt>
                <c:pt idx="3184">
                  <c:v>5078.3900000000003</c:v>
                </c:pt>
                <c:pt idx="3185">
                  <c:v>8714.51</c:v>
                </c:pt>
                <c:pt idx="3186">
                  <c:v>9756.35</c:v>
                </c:pt>
                <c:pt idx="3187">
                  <c:v>19814.330000000002</c:v>
                </c:pt>
                <c:pt idx="3188">
                  <c:v>18460.54</c:v>
                </c:pt>
                <c:pt idx="3189">
                  <c:v>9674.9500000000007</c:v>
                </c:pt>
                <c:pt idx="3190">
                  <c:v>9030.5</c:v>
                </c:pt>
                <c:pt idx="3191">
                  <c:v>5249.7</c:v>
                </c:pt>
                <c:pt idx="3192">
                  <c:v>4532.3999999999996</c:v>
                </c:pt>
                <c:pt idx="3193">
                  <c:v>2347.08</c:v>
                </c:pt>
                <c:pt idx="3194">
                  <c:v>6425.57</c:v>
                </c:pt>
                <c:pt idx="3195">
                  <c:v>15180.39</c:v>
                </c:pt>
                <c:pt idx="3196">
                  <c:v>5635.22</c:v>
                </c:pt>
                <c:pt idx="3197">
                  <c:v>7061.58</c:v>
                </c:pt>
                <c:pt idx="3198">
                  <c:v>4489.6899999999996</c:v>
                </c:pt>
                <c:pt idx="3199">
                  <c:v>16271.79</c:v>
                </c:pt>
                <c:pt idx="3200">
                  <c:v>15358.95</c:v>
                </c:pt>
                <c:pt idx="3201">
                  <c:v>6589.14</c:v>
                </c:pt>
                <c:pt idx="3202">
                  <c:v>6112.62</c:v>
                </c:pt>
                <c:pt idx="3203">
                  <c:v>11910.68</c:v>
                </c:pt>
                <c:pt idx="3204">
                  <c:v>19924.47</c:v>
                </c:pt>
                <c:pt idx="3205">
                  <c:v>6050.99</c:v>
                </c:pt>
                <c:pt idx="3206">
                  <c:v>21170.47</c:v>
                </c:pt>
                <c:pt idx="3207">
                  <c:v>6963.79</c:v>
                </c:pt>
                <c:pt idx="3208">
                  <c:v>6689.16</c:v>
                </c:pt>
                <c:pt idx="3209">
                  <c:v>13406.64</c:v>
                </c:pt>
                <c:pt idx="3210">
                  <c:v>3685.98</c:v>
                </c:pt>
                <c:pt idx="3211">
                  <c:v>4735.66</c:v>
                </c:pt>
                <c:pt idx="3212">
                  <c:v>12303.61</c:v>
                </c:pt>
                <c:pt idx="3213">
                  <c:v>9032.25</c:v>
                </c:pt>
                <c:pt idx="3214">
                  <c:v>1805.89</c:v>
                </c:pt>
                <c:pt idx="3215">
                  <c:v>7206.92</c:v>
                </c:pt>
                <c:pt idx="3216">
                  <c:v>2221.56</c:v>
                </c:pt>
                <c:pt idx="3217">
                  <c:v>4564.09</c:v>
                </c:pt>
                <c:pt idx="3218">
                  <c:v>2128.23</c:v>
                </c:pt>
                <c:pt idx="3219">
                  <c:v>8153.85</c:v>
                </c:pt>
                <c:pt idx="3220">
                  <c:v>2976.57</c:v>
                </c:pt>
                <c:pt idx="3221">
                  <c:v>6135.88</c:v>
                </c:pt>
                <c:pt idx="3222">
                  <c:v>5433.26</c:v>
                </c:pt>
                <c:pt idx="3223">
                  <c:v>10731.35</c:v>
                </c:pt>
                <c:pt idx="3224">
                  <c:v>5936.37</c:v>
                </c:pt>
                <c:pt idx="3225">
                  <c:v>8097.81</c:v>
                </c:pt>
                <c:pt idx="3226">
                  <c:v>12987.34</c:v>
                </c:pt>
                <c:pt idx="3227">
                  <c:v>5456.32</c:v>
                </c:pt>
                <c:pt idx="3228">
                  <c:v>12824.3</c:v>
                </c:pt>
                <c:pt idx="3229">
                  <c:v>2653.49</c:v>
                </c:pt>
                <c:pt idx="3230">
                  <c:v>11607.4</c:v>
                </c:pt>
                <c:pt idx="3231">
                  <c:v>3024.31</c:v>
                </c:pt>
                <c:pt idx="3232">
                  <c:v>6585.91</c:v>
                </c:pt>
                <c:pt idx="3233">
                  <c:v>12570.36</c:v>
                </c:pt>
                <c:pt idx="3234">
                  <c:v>6349.1</c:v>
                </c:pt>
                <c:pt idx="3235">
                  <c:v>4892.42</c:v>
                </c:pt>
                <c:pt idx="3236">
                  <c:v>9675.7900000000009</c:v>
                </c:pt>
                <c:pt idx="3237">
                  <c:v>15416.64</c:v>
                </c:pt>
                <c:pt idx="3238">
                  <c:v>16889.22</c:v>
                </c:pt>
                <c:pt idx="3239">
                  <c:v>6931.44</c:v>
                </c:pt>
                <c:pt idx="3240">
                  <c:v>5222.43</c:v>
                </c:pt>
                <c:pt idx="3241">
                  <c:v>13894.37</c:v>
                </c:pt>
                <c:pt idx="3242">
                  <c:v>5007.84</c:v>
                </c:pt>
                <c:pt idx="3243">
                  <c:v>17825.98</c:v>
                </c:pt>
                <c:pt idx="3244">
                  <c:v>5224.92</c:v>
                </c:pt>
                <c:pt idx="3245">
                  <c:v>14558.39</c:v>
                </c:pt>
                <c:pt idx="3246">
                  <c:v>3705.37</c:v>
                </c:pt>
                <c:pt idx="3247">
                  <c:v>7129.52</c:v>
                </c:pt>
                <c:pt idx="3248">
                  <c:v>13122.58</c:v>
                </c:pt>
                <c:pt idx="3249">
                  <c:v>7162.96</c:v>
                </c:pt>
                <c:pt idx="3250">
                  <c:v>3465.63</c:v>
                </c:pt>
                <c:pt idx="3251">
                  <c:v>2358.56</c:v>
                </c:pt>
                <c:pt idx="3252">
                  <c:v>17091.8</c:v>
                </c:pt>
                <c:pt idx="3253">
                  <c:v>9572.5400000000009</c:v>
                </c:pt>
                <c:pt idx="3254">
                  <c:v>5767.74</c:v>
                </c:pt>
                <c:pt idx="3255">
                  <c:v>9227.86</c:v>
                </c:pt>
                <c:pt idx="3256">
                  <c:v>2341.54</c:v>
                </c:pt>
                <c:pt idx="3257">
                  <c:v>19193.93</c:v>
                </c:pt>
                <c:pt idx="3258">
                  <c:v>7522.7</c:v>
                </c:pt>
                <c:pt idx="3259">
                  <c:v>5469.92</c:v>
                </c:pt>
                <c:pt idx="3260">
                  <c:v>8921.18</c:v>
                </c:pt>
                <c:pt idx="3261">
                  <c:v>14629.97</c:v>
                </c:pt>
                <c:pt idx="3262">
                  <c:v>8232.36</c:v>
                </c:pt>
                <c:pt idx="3263">
                  <c:v>17719.93</c:v>
                </c:pt>
                <c:pt idx="3264">
                  <c:v>11761.05</c:v>
                </c:pt>
                <c:pt idx="3265">
                  <c:v>14817.39</c:v>
                </c:pt>
                <c:pt idx="3266">
                  <c:v>5702.83</c:v>
                </c:pt>
                <c:pt idx="3267">
                  <c:v>1819.61</c:v>
                </c:pt>
                <c:pt idx="3268">
                  <c:v>6152.45</c:v>
                </c:pt>
                <c:pt idx="3269">
                  <c:v>2454.48</c:v>
                </c:pt>
                <c:pt idx="3270">
                  <c:v>4688.2700000000004</c:v>
                </c:pt>
                <c:pt idx="3271">
                  <c:v>3248.84</c:v>
                </c:pt>
                <c:pt idx="3272">
                  <c:v>9848.18</c:v>
                </c:pt>
                <c:pt idx="3273">
                  <c:v>5299.05</c:v>
                </c:pt>
                <c:pt idx="3274">
                  <c:v>17612.150000000001</c:v>
                </c:pt>
                <c:pt idx="3275">
                  <c:v>4634.78</c:v>
                </c:pt>
                <c:pt idx="3276">
                  <c:v>2113.14</c:v>
                </c:pt>
                <c:pt idx="3277">
                  <c:v>3811.23</c:v>
                </c:pt>
                <c:pt idx="3278">
                  <c:v>2526.91</c:v>
                </c:pt>
                <c:pt idx="3279">
                  <c:v>5076.04</c:v>
                </c:pt>
                <c:pt idx="3280">
                  <c:v>6801.31</c:v>
                </c:pt>
                <c:pt idx="3281">
                  <c:v>18951.23</c:v>
                </c:pt>
                <c:pt idx="3282">
                  <c:v>9070.66</c:v>
                </c:pt>
                <c:pt idx="3283">
                  <c:v>4048.49</c:v>
                </c:pt>
                <c:pt idx="3284">
                  <c:v>5719.77</c:v>
                </c:pt>
                <c:pt idx="3285">
                  <c:v>2201.5500000000002</c:v>
                </c:pt>
                <c:pt idx="3286">
                  <c:v>3586.8</c:v>
                </c:pt>
                <c:pt idx="3287">
                  <c:v>8664.25</c:v>
                </c:pt>
                <c:pt idx="3288">
                  <c:v>7007.35</c:v>
                </c:pt>
                <c:pt idx="3289">
                  <c:v>11522.9</c:v>
                </c:pt>
                <c:pt idx="3290">
                  <c:v>8881.2999999999993</c:v>
                </c:pt>
                <c:pt idx="3291">
                  <c:v>5033.2700000000004</c:v>
                </c:pt>
                <c:pt idx="3292">
                  <c:v>2601.15</c:v>
                </c:pt>
                <c:pt idx="3293">
                  <c:v>5584.4</c:v>
                </c:pt>
                <c:pt idx="3294">
                  <c:v>6598.98</c:v>
                </c:pt>
                <c:pt idx="3295">
                  <c:v>10488.96</c:v>
                </c:pt>
                <c:pt idx="3296">
                  <c:v>10080.49</c:v>
                </c:pt>
                <c:pt idx="3297">
                  <c:v>13333.48</c:v>
                </c:pt>
                <c:pt idx="3298">
                  <c:v>7279.79</c:v>
                </c:pt>
                <c:pt idx="3299">
                  <c:v>4083.48</c:v>
                </c:pt>
                <c:pt idx="3300">
                  <c:v>6369.96</c:v>
                </c:pt>
                <c:pt idx="3301">
                  <c:v>11874.69</c:v>
                </c:pt>
                <c:pt idx="3302">
                  <c:v>7740.32</c:v>
                </c:pt>
                <c:pt idx="3303">
                  <c:v>2697.31</c:v>
                </c:pt>
                <c:pt idx="3304">
                  <c:v>6848.34</c:v>
                </c:pt>
                <c:pt idx="3305">
                  <c:v>7172.92</c:v>
                </c:pt>
                <c:pt idx="3306">
                  <c:v>7423.81</c:v>
                </c:pt>
                <c:pt idx="3307">
                  <c:v>3302.34</c:v>
                </c:pt>
                <c:pt idx="3308">
                  <c:v>6467.21</c:v>
                </c:pt>
                <c:pt idx="3309">
                  <c:v>3931.82</c:v>
                </c:pt>
                <c:pt idx="3310">
                  <c:v>4427.5200000000004</c:v>
                </c:pt>
                <c:pt idx="3311">
                  <c:v>3024.23</c:v>
                </c:pt>
                <c:pt idx="3312">
                  <c:v>10729.98</c:v>
                </c:pt>
                <c:pt idx="3313">
                  <c:v>6362.8</c:v>
                </c:pt>
                <c:pt idx="3314">
                  <c:v>18604.080000000002</c:v>
                </c:pt>
                <c:pt idx="3315">
                  <c:v>9425.09</c:v>
                </c:pt>
                <c:pt idx="3316">
                  <c:v>4369.38</c:v>
                </c:pt>
                <c:pt idx="3317">
                  <c:v>2477.27</c:v>
                </c:pt>
                <c:pt idx="3318">
                  <c:v>6462.42</c:v>
                </c:pt>
                <c:pt idx="3319">
                  <c:v>3424.38</c:v>
                </c:pt>
                <c:pt idx="3320">
                  <c:v>5231.13</c:v>
                </c:pt>
                <c:pt idx="3321">
                  <c:v>21619.599999999999</c:v>
                </c:pt>
                <c:pt idx="3322">
                  <c:v>6327.88</c:v>
                </c:pt>
                <c:pt idx="3323">
                  <c:v>5845.94</c:v>
                </c:pt>
                <c:pt idx="3324">
                  <c:v>10580.16</c:v>
                </c:pt>
                <c:pt idx="3325">
                  <c:v>2675.3</c:v>
                </c:pt>
                <c:pt idx="3326">
                  <c:v>7089.76</c:v>
                </c:pt>
                <c:pt idx="3327">
                  <c:v>7847.14</c:v>
                </c:pt>
                <c:pt idx="3328">
                  <c:v>4957.6899999999996</c:v>
                </c:pt>
                <c:pt idx="3329">
                  <c:v>5682.97</c:v>
                </c:pt>
                <c:pt idx="3330">
                  <c:v>5513.55</c:v>
                </c:pt>
                <c:pt idx="3331">
                  <c:v>7509.29</c:v>
                </c:pt>
                <c:pt idx="3332">
                  <c:v>8364.2900000000009</c:v>
                </c:pt>
                <c:pt idx="3333">
                  <c:v>4881.79</c:v>
                </c:pt>
                <c:pt idx="3334">
                  <c:v>12824.67</c:v>
                </c:pt>
                <c:pt idx="3335">
                  <c:v>7604.02</c:v>
                </c:pt>
                <c:pt idx="3336">
                  <c:v>7710.14</c:v>
                </c:pt>
                <c:pt idx="3337">
                  <c:v>2504.04</c:v>
                </c:pt>
                <c:pt idx="3338">
                  <c:v>2558.65</c:v>
                </c:pt>
                <c:pt idx="3339">
                  <c:v>3602.48</c:v>
                </c:pt>
                <c:pt idx="3340">
                  <c:v>2670.91</c:v>
                </c:pt>
                <c:pt idx="3341">
                  <c:v>6236.24</c:v>
                </c:pt>
                <c:pt idx="3342">
                  <c:v>6718.45</c:v>
                </c:pt>
                <c:pt idx="3343">
                  <c:v>5538.22</c:v>
                </c:pt>
                <c:pt idx="3344">
                  <c:v>3553.64</c:v>
                </c:pt>
                <c:pt idx="3345">
                  <c:v>2645.95</c:v>
                </c:pt>
                <c:pt idx="3346">
                  <c:v>4593.8599999999997</c:v>
                </c:pt>
                <c:pt idx="3347">
                  <c:v>11415.4</c:v>
                </c:pt>
                <c:pt idx="3348">
                  <c:v>2226.7800000000002</c:v>
                </c:pt>
                <c:pt idx="3349">
                  <c:v>5556.49</c:v>
                </c:pt>
                <c:pt idx="3350">
                  <c:v>20719.939999999999</c:v>
                </c:pt>
                <c:pt idx="3351">
                  <c:v>10617.77</c:v>
                </c:pt>
                <c:pt idx="3352">
                  <c:v>2704.07</c:v>
                </c:pt>
                <c:pt idx="3353">
                  <c:v>5596.89</c:v>
                </c:pt>
                <c:pt idx="3354">
                  <c:v>12892.55</c:v>
                </c:pt>
                <c:pt idx="3355">
                  <c:v>3075.48</c:v>
                </c:pt>
                <c:pt idx="3356">
                  <c:v>12465.84</c:v>
                </c:pt>
                <c:pt idx="3357">
                  <c:v>15682.45</c:v>
                </c:pt>
                <c:pt idx="3358">
                  <c:v>3619.4</c:v>
                </c:pt>
                <c:pt idx="3359">
                  <c:v>2540.92</c:v>
                </c:pt>
                <c:pt idx="3360">
                  <c:v>7302.6</c:v>
                </c:pt>
                <c:pt idx="3361">
                  <c:v>13875.9</c:v>
                </c:pt>
                <c:pt idx="3362">
                  <c:v>7064.78</c:v>
                </c:pt>
                <c:pt idx="3363">
                  <c:v>9378.34</c:v>
                </c:pt>
                <c:pt idx="3364">
                  <c:v>7520</c:v>
                </c:pt>
                <c:pt idx="3365">
                  <c:v>6262.32</c:v>
                </c:pt>
                <c:pt idx="3366">
                  <c:v>3474.41</c:v>
                </c:pt>
                <c:pt idx="3367">
                  <c:v>14201.93</c:v>
                </c:pt>
                <c:pt idx="3368">
                  <c:v>4919.28</c:v>
                </c:pt>
                <c:pt idx="3369">
                  <c:v>11714.77</c:v>
                </c:pt>
                <c:pt idx="3370">
                  <c:v>6384.48</c:v>
                </c:pt>
                <c:pt idx="3371">
                  <c:v>6478.75</c:v>
                </c:pt>
                <c:pt idx="3372">
                  <c:v>20876.689999999999</c:v>
                </c:pt>
                <c:pt idx="3373">
                  <c:v>6651.27</c:v>
                </c:pt>
                <c:pt idx="3374">
                  <c:v>7284.52</c:v>
                </c:pt>
                <c:pt idx="3375">
                  <c:v>18640.599999999999</c:v>
                </c:pt>
                <c:pt idx="3376">
                  <c:v>3485.48</c:v>
                </c:pt>
                <c:pt idx="3377">
                  <c:v>7610.02</c:v>
                </c:pt>
                <c:pt idx="3378">
                  <c:v>6669.84</c:v>
                </c:pt>
                <c:pt idx="3379">
                  <c:v>12547.86</c:v>
                </c:pt>
                <c:pt idx="3380">
                  <c:v>7739.63</c:v>
                </c:pt>
                <c:pt idx="3381">
                  <c:v>8453.52</c:v>
                </c:pt>
                <c:pt idx="3382">
                  <c:v>9829.2800000000007</c:v>
                </c:pt>
                <c:pt idx="3383">
                  <c:v>2163.71</c:v>
                </c:pt>
                <c:pt idx="3384">
                  <c:v>3640.09</c:v>
                </c:pt>
                <c:pt idx="3385">
                  <c:v>5297.24</c:v>
                </c:pt>
                <c:pt idx="3386">
                  <c:v>22956.46</c:v>
                </c:pt>
                <c:pt idx="3387">
                  <c:v>3294.82</c:v>
                </c:pt>
                <c:pt idx="3388">
                  <c:v>13621.07</c:v>
                </c:pt>
                <c:pt idx="3389">
                  <c:v>4368.75</c:v>
                </c:pt>
                <c:pt idx="3390">
                  <c:v>11634</c:v>
                </c:pt>
                <c:pt idx="3391">
                  <c:v>4842.7700000000004</c:v>
                </c:pt>
                <c:pt idx="3392">
                  <c:v>7194.49</c:v>
                </c:pt>
                <c:pt idx="3393">
                  <c:v>4817.58</c:v>
                </c:pt>
                <c:pt idx="3394">
                  <c:v>7096.74</c:v>
                </c:pt>
                <c:pt idx="3395">
                  <c:v>9258.2800000000007</c:v>
                </c:pt>
                <c:pt idx="3396">
                  <c:v>10404.51</c:v>
                </c:pt>
                <c:pt idx="3397">
                  <c:v>5975.65</c:v>
                </c:pt>
                <c:pt idx="3398">
                  <c:v>18800.07</c:v>
                </c:pt>
                <c:pt idx="3399">
                  <c:v>4898.84</c:v>
                </c:pt>
                <c:pt idx="3400">
                  <c:v>4817.6099999999997</c:v>
                </c:pt>
                <c:pt idx="3401">
                  <c:v>8674.49</c:v>
                </c:pt>
                <c:pt idx="3402">
                  <c:v>3175.29</c:v>
                </c:pt>
                <c:pt idx="3403">
                  <c:v>20420.189999999999</c:v>
                </c:pt>
                <c:pt idx="3404">
                  <c:v>4985.03</c:v>
                </c:pt>
                <c:pt idx="3405">
                  <c:v>5198.47</c:v>
                </c:pt>
                <c:pt idx="3406">
                  <c:v>7075.94</c:v>
                </c:pt>
                <c:pt idx="3407">
                  <c:v>10406.41</c:v>
                </c:pt>
                <c:pt idx="3408">
                  <c:v>7909.1</c:v>
                </c:pt>
                <c:pt idx="3409">
                  <c:v>3716.24</c:v>
                </c:pt>
                <c:pt idx="3410">
                  <c:v>13302.64</c:v>
                </c:pt>
                <c:pt idx="3411">
                  <c:v>7684.18</c:v>
                </c:pt>
                <c:pt idx="3412">
                  <c:v>4610.72</c:v>
                </c:pt>
                <c:pt idx="3413">
                  <c:v>4757.1499999999996</c:v>
                </c:pt>
                <c:pt idx="3414">
                  <c:v>5903.32</c:v>
                </c:pt>
                <c:pt idx="3415">
                  <c:v>5621.22</c:v>
                </c:pt>
                <c:pt idx="3416">
                  <c:v>11318.62</c:v>
                </c:pt>
                <c:pt idx="3417">
                  <c:v>2436.46</c:v>
                </c:pt>
                <c:pt idx="3418">
                  <c:v>2752.01</c:v>
                </c:pt>
                <c:pt idx="3419">
                  <c:v>10968.82</c:v>
                </c:pt>
                <c:pt idx="3420">
                  <c:v>7719.33</c:v>
                </c:pt>
                <c:pt idx="3421">
                  <c:v>3225.24</c:v>
                </c:pt>
                <c:pt idx="3422">
                  <c:v>18299.740000000002</c:v>
                </c:pt>
                <c:pt idx="3423">
                  <c:v>26009.24</c:v>
                </c:pt>
                <c:pt idx="3424">
                  <c:v>7897.08</c:v>
                </c:pt>
                <c:pt idx="3425">
                  <c:v>2675.38</c:v>
                </c:pt>
                <c:pt idx="3426">
                  <c:v>10819.06</c:v>
                </c:pt>
                <c:pt idx="3427">
                  <c:v>6421.81</c:v>
                </c:pt>
                <c:pt idx="3428">
                  <c:v>16400.2</c:v>
                </c:pt>
                <c:pt idx="3429">
                  <c:v>10726.94</c:v>
                </c:pt>
                <c:pt idx="3430">
                  <c:v>11943.36</c:v>
                </c:pt>
                <c:pt idx="3431">
                  <c:v>5171.03</c:v>
                </c:pt>
                <c:pt idx="3432">
                  <c:v>6845.47</c:v>
                </c:pt>
                <c:pt idx="3433">
                  <c:v>2602.38</c:v>
                </c:pt>
                <c:pt idx="3434">
                  <c:v>6241.44</c:v>
                </c:pt>
                <c:pt idx="3435">
                  <c:v>4254.83</c:v>
                </c:pt>
                <c:pt idx="3436">
                  <c:v>14718.76</c:v>
                </c:pt>
                <c:pt idx="3437">
                  <c:v>13688.74</c:v>
                </c:pt>
                <c:pt idx="3438">
                  <c:v>5198.3100000000004</c:v>
                </c:pt>
                <c:pt idx="3439">
                  <c:v>8229.76</c:v>
                </c:pt>
                <c:pt idx="3440">
                  <c:v>7241.81</c:v>
                </c:pt>
                <c:pt idx="3441">
                  <c:v>5251.07</c:v>
                </c:pt>
                <c:pt idx="3442">
                  <c:v>11892.78</c:v>
                </c:pt>
                <c:pt idx="3443">
                  <c:v>10963.67</c:v>
                </c:pt>
                <c:pt idx="3444">
                  <c:v>5812.24</c:v>
                </c:pt>
                <c:pt idx="3445">
                  <c:v>12358.25</c:v>
                </c:pt>
                <c:pt idx="3446">
                  <c:v>13580.5</c:v>
                </c:pt>
                <c:pt idx="3447">
                  <c:v>5513.72</c:v>
                </c:pt>
                <c:pt idx="3448">
                  <c:v>4633.79</c:v>
                </c:pt>
                <c:pt idx="3449">
                  <c:v>5573.71</c:v>
                </c:pt>
                <c:pt idx="3450">
                  <c:v>25783.68</c:v>
                </c:pt>
                <c:pt idx="3451">
                  <c:v>7574.12</c:v>
                </c:pt>
                <c:pt idx="3452">
                  <c:v>2836.46</c:v>
                </c:pt>
                <c:pt idx="3453">
                  <c:v>4851.54</c:v>
                </c:pt>
                <c:pt idx="3454">
                  <c:v>7880.17</c:v>
                </c:pt>
                <c:pt idx="3455">
                  <c:v>2662.06</c:v>
                </c:pt>
                <c:pt idx="3456">
                  <c:v>2413.62</c:v>
                </c:pt>
                <c:pt idx="3457">
                  <c:v>5127.8599999999997</c:v>
                </c:pt>
                <c:pt idx="3458">
                  <c:v>5451.24</c:v>
                </c:pt>
                <c:pt idx="3459">
                  <c:v>14244.48</c:v>
                </c:pt>
                <c:pt idx="3460">
                  <c:v>3286.6</c:v>
                </c:pt>
                <c:pt idx="3461">
                  <c:v>3152.43</c:v>
                </c:pt>
                <c:pt idx="3462">
                  <c:v>2286.65</c:v>
                </c:pt>
                <c:pt idx="3463">
                  <c:v>2416.2199999999998</c:v>
                </c:pt>
                <c:pt idx="3464">
                  <c:v>2370.98</c:v>
                </c:pt>
                <c:pt idx="3465">
                  <c:v>5718.78</c:v>
                </c:pt>
                <c:pt idx="3466">
                  <c:v>16041.05</c:v>
                </c:pt>
                <c:pt idx="3467">
                  <c:v>25695.45</c:v>
                </c:pt>
                <c:pt idx="3468">
                  <c:v>9432.56</c:v>
                </c:pt>
                <c:pt idx="3469">
                  <c:v>3656.32</c:v>
                </c:pt>
                <c:pt idx="3470">
                  <c:v>3380.03</c:v>
                </c:pt>
                <c:pt idx="3471">
                  <c:v>8003.66</c:v>
                </c:pt>
                <c:pt idx="3472">
                  <c:v>6335.93</c:v>
                </c:pt>
                <c:pt idx="3473">
                  <c:v>6471.4</c:v>
                </c:pt>
                <c:pt idx="3474">
                  <c:v>3442.04</c:v>
                </c:pt>
                <c:pt idx="3475">
                  <c:v>16600.330000000002</c:v>
                </c:pt>
                <c:pt idx="3476">
                  <c:v>2556.42</c:v>
                </c:pt>
                <c:pt idx="3477">
                  <c:v>2225.27</c:v>
                </c:pt>
                <c:pt idx="3478">
                  <c:v>7058.25</c:v>
                </c:pt>
                <c:pt idx="3479">
                  <c:v>12323.5</c:v>
                </c:pt>
                <c:pt idx="3480">
                  <c:v>7719.92</c:v>
                </c:pt>
                <c:pt idx="3481">
                  <c:v>6040.76</c:v>
                </c:pt>
                <c:pt idx="3482">
                  <c:v>7651.91</c:v>
                </c:pt>
                <c:pt idx="3483">
                  <c:v>20125.5</c:v>
                </c:pt>
                <c:pt idx="3484">
                  <c:v>2513.77</c:v>
                </c:pt>
                <c:pt idx="3485">
                  <c:v>6077.6</c:v>
                </c:pt>
                <c:pt idx="3486">
                  <c:v>8037.75</c:v>
                </c:pt>
                <c:pt idx="3487">
                  <c:v>8477.52</c:v>
                </c:pt>
                <c:pt idx="3488">
                  <c:v>9421.84</c:v>
                </c:pt>
                <c:pt idx="3489">
                  <c:v>7448.49</c:v>
                </c:pt>
                <c:pt idx="3490">
                  <c:v>5654.73</c:v>
                </c:pt>
                <c:pt idx="3491">
                  <c:v>6429.31</c:v>
                </c:pt>
                <c:pt idx="3492">
                  <c:v>11589.38</c:v>
                </c:pt>
                <c:pt idx="3493">
                  <c:v>3650.44</c:v>
                </c:pt>
                <c:pt idx="3494">
                  <c:v>5411.14</c:v>
                </c:pt>
                <c:pt idx="3495">
                  <c:v>12902.32</c:v>
                </c:pt>
                <c:pt idx="3496">
                  <c:v>6839.79</c:v>
                </c:pt>
                <c:pt idx="3497">
                  <c:v>2100.9899999999998</c:v>
                </c:pt>
                <c:pt idx="3498">
                  <c:v>6856.16</c:v>
                </c:pt>
                <c:pt idx="3499">
                  <c:v>5539.92</c:v>
                </c:pt>
                <c:pt idx="3500">
                  <c:v>9503.64</c:v>
                </c:pt>
                <c:pt idx="3501">
                  <c:v>7897.7</c:v>
                </c:pt>
                <c:pt idx="3502">
                  <c:v>9625.09</c:v>
                </c:pt>
                <c:pt idx="3503">
                  <c:v>8158.53</c:v>
                </c:pt>
                <c:pt idx="3504">
                  <c:v>4979.66</c:v>
                </c:pt>
                <c:pt idx="3505">
                  <c:v>13289.08</c:v>
                </c:pt>
                <c:pt idx="3506">
                  <c:v>14776.09</c:v>
                </c:pt>
                <c:pt idx="3507">
                  <c:v>3842.13</c:v>
                </c:pt>
                <c:pt idx="3508">
                  <c:v>8939.66</c:v>
                </c:pt>
                <c:pt idx="3509">
                  <c:v>10544.51</c:v>
                </c:pt>
                <c:pt idx="3510">
                  <c:v>7079.25</c:v>
                </c:pt>
                <c:pt idx="3511">
                  <c:v>2380.2600000000002</c:v>
                </c:pt>
                <c:pt idx="3512">
                  <c:v>5085.47</c:v>
                </c:pt>
                <c:pt idx="3513">
                  <c:v>6311.72</c:v>
                </c:pt>
                <c:pt idx="3514">
                  <c:v>4527.6899999999996</c:v>
                </c:pt>
                <c:pt idx="3515">
                  <c:v>11636.59</c:v>
                </c:pt>
                <c:pt idx="3516">
                  <c:v>2498.75</c:v>
                </c:pt>
                <c:pt idx="3517">
                  <c:v>13851.83</c:v>
                </c:pt>
                <c:pt idx="3518">
                  <c:v>7953.53</c:v>
                </c:pt>
                <c:pt idx="3519">
                  <c:v>11316.64</c:v>
                </c:pt>
                <c:pt idx="3520">
                  <c:v>5604.23</c:v>
                </c:pt>
                <c:pt idx="3521">
                  <c:v>4308.9399999999996</c:v>
                </c:pt>
                <c:pt idx="3522">
                  <c:v>5778.75</c:v>
                </c:pt>
                <c:pt idx="3523">
                  <c:v>4354.1000000000004</c:v>
                </c:pt>
                <c:pt idx="3524">
                  <c:v>5158.26</c:v>
                </c:pt>
                <c:pt idx="3525">
                  <c:v>6133.1</c:v>
                </c:pt>
                <c:pt idx="3526">
                  <c:v>11912.33</c:v>
                </c:pt>
                <c:pt idx="3527">
                  <c:v>8216.83</c:v>
                </c:pt>
                <c:pt idx="3528">
                  <c:v>5581.34</c:v>
                </c:pt>
                <c:pt idx="3529">
                  <c:v>2866.83</c:v>
                </c:pt>
                <c:pt idx="3530">
                  <c:v>16574.400000000001</c:v>
                </c:pt>
                <c:pt idx="3531">
                  <c:v>15883.02</c:v>
                </c:pt>
                <c:pt idx="3532">
                  <c:v>10823.62</c:v>
                </c:pt>
                <c:pt idx="3533">
                  <c:v>5017.3500000000004</c:v>
                </c:pt>
                <c:pt idx="3534">
                  <c:v>9504.19</c:v>
                </c:pt>
                <c:pt idx="3535">
                  <c:v>6059.46</c:v>
                </c:pt>
                <c:pt idx="3536">
                  <c:v>12271.25</c:v>
                </c:pt>
                <c:pt idx="3537">
                  <c:v>9713.5</c:v>
                </c:pt>
                <c:pt idx="3538">
                  <c:v>9286.3799999999992</c:v>
                </c:pt>
                <c:pt idx="3539">
                  <c:v>12739.09</c:v>
                </c:pt>
                <c:pt idx="3540">
                  <c:v>7779.93</c:v>
                </c:pt>
                <c:pt idx="3541">
                  <c:v>4802.87</c:v>
                </c:pt>
                <c:pt idx="3542">
                  <c:v>5129</c:v>
                </c:pt>
                <c:pt idx="3543">
                  <c:v>14798.55</c:v>
                </c:pt>
                <c:pt idx="3544">
                  <c:v>4773.6099999999997</c:v>
                </c:pt>
                <c:pt idx="3545">
                  <c:v>2544.4899999999998</c:v>
                </c:pt>
                <c:pt idx="3546">
                  <c:v>17911.2</c:v>
                </c:pt>
                <c:pt idx="3547">
                  <c:v>5088.76</c:v>
                </c:pt>
                <c:pt idx="3548">
                  <c:v>12343.61</c:v>
                </c:pt>
                <c:pt idx="3549">
                  <c:v>2615.0500000000002</c:v>
                </c:pt>
                <c:pt idx="3550">
                  <c:v>11558.76</c:v>
                </c:pt>
                <c:pt idx="3551">
                  <c:v>5954.01</c:v>
                </c:pt>
                <c:pt idx="3552">
                  <c:v>12235.82</c:v>
                </c:pt>
                <c:pt idx="3553">
                  <c:v>9690.5499999999993</c:v>
                </c:pt>
                <c:pt idx="3554">
                  <c:v>11969.5</c:v>
                </c:pt>
                <c:pt idx="3555">
                  <c:v>2302.5300000000002</c:v>
                </c:pt>
                <c:pt idx="3556">
                  <c:v>4636.62</c:v>
                </c:pt>
                <c:pt idx="3557">
                  <c:v>20385.490000000002</c:v>
                </c:pt>
                <c:pt idx="3558">
                  <c:v>10969.93</c:v>
                </c:pt>
                <c:pt idx="3559">
                  <c:v>2589.29</c:v>
                </c:pt>
                <c:pt idx="3560">
                  <c:v>6331.49</c:v>
                </c:pt>
                <c:pt idx="3561">
                  <c:v>5870.72</c:v>
                </c:pt>
                <c:pt idx="3562">
                  <c:v>14017.9</c:v>
                </c:pt>
                <c:pt idx="3563">
                  <c:v>6249.5</c:v>
                </c:pt>
                <c:pt idx="3564">
                  <c:v>9091.51</c:v>
                </c:pt>
                <c:pt idx="3565">
                  <c:v>9374.5300000000007</c:v>
                </c:pt>
                <c:pt idx="3566">
                  <c:v>9910.06</c:v>
                </c:pt>
                <c:pt idx="3567">
                  <c:v>4753.0600000000004</c:v>
                </c:pt>
                <c:pt idx="3568">
                  <c:v>10722.43</c:v>
                </c:pt>
                <c:pt idx="3569">
                  <c:v>1853.65</c:v>
                </c:pt>
                <c:pt idx="3570">
                  <c:v>6466.43</c:v>
                </c:pt>
                <c:pt idx="3571">
                  <c:v>15963.57</c:v>
                </c:pt>
                <c:pt idx="3572">
                  <c:v>16000</c:v>
                </c:pt>
                <c:pt idx="3573">
                  <c:v>14646.65</c:v>
                </c:pt>
                <c:pt idx="3574">
                  <c:v>2854.34</c:v>
                </c:pt>
                <c:pt idx="3575">
                  <c:v>11689.75</c:v>
                </c:pt>
                <c:pt idx="3576">
                  <c:v>2648.17</c:v>
                </c:pt>
                <c:pt idx="3577">
                  <c:v>2122.71</c:v>
                </c:pt>
                <c:pt idx="3578">
                  <c:v>2531.31</c:v>
                </c:pt>
                <c:pt idx="3579">
                  <c:v>4971.63</c:v>
                </c:pt>
                <c:pt idx="3580">
                  <c:v>8148.46</c:v>
                </c:pt>
                <c:pt idx="3581">
                  <c:v>6217.68</c:v>
                </c:pt>
                <c:pt idx="3582">
                  <c:v>11534.76</c:v>
                </c:pt>
                <c:pt idx="3583">
                  <c:v>11108.25</c:v>
                </c:pt>
                <c:pt idx="3584">
                  <c:v>2605.77</c:v>
                </c:pt>
                <c:pt idx="3585">
                  <c:v>4127.84</c:v>
                </c:pt>
                <c:pt idx="3586">
                  <c:v>8279.3700000000008</c:v>
                </c:pt>
                <c:pt idx="3587">
                  <c:v>2049.25</c:v>
                </c:pt>
                <c:pt idx="3588">
                  <c:v>6065.81</c:v>
                </c:pt>
                <c:pt idx="3589">
                  <c:v>6013.41</c:v>
                </c:pt>
                <c:pt idx="3590">
                  <c:v>6554.45</c:v>
                </c:pt>
                <c:pt idx="3591">
                  <c:v>6206.81</c:v>
                </c:pt>
                <c:pt idx="3592">
                  <c:v>6340.51</c:v>
                </c:pt>
                <c:pt idx="3593">
                  <c:v>8754.6200000000008</c:v>
                </c:pt>
                <c:pt idx="3594">
                  <c:v>9199.86</c:v>
                </c:pt>
                <c:pt idx="3595">
                  <c:v>8073.89</c:v>
                </c:pt>
                <c:pt idx="3596">
                  <c:v>4669.32</c:v>
                </c:pt>
                <c:pt idx="3597">
                  <c:v>2493.5700000000002</c:v>
                </c:pt>
                <c:pt idx="3598">
                  <c:v>3776.73</c:v>
                </c:pt>
                <c:pt idx="3599">
                  <c:v>3544.73</c:v>
                </c:pt>
                <c:pt idx="3600">
                  <c:v>4811.22</c:v>
                </c:pt>
                <c:pt idx="3601">
                  <c:v>5465.44</c:v>
                </c:pt>
                <c:pt idx="3602">
                  <c:v>2598.29</c:v>
                </c:pt>
                <c:pt idx="3603">
                  <c:v>9719.07</c:v>
                </c:pt>
                <c:pt idx="3604">
                  <c:v>2235.71</c:v>
                </c:pt>
                <c:pt idx="3605">
                  <c:v>4537.3999999999996</c:v>
                </c:pt>
                <c:pt idx="3606">
                  <c:v>5883.08</c:v>
                </c:pt>
                <c:pt idx="3607">
                  <c:v>8129.96</c:v>
                </c:pt>
                <c:pt idx="3608">
                  <c:v>11546</c:v>
                </c:pt>
                <c:pt idx="3609">
                  <c:v>11043.43</c:v>
                </c:pt>
                <c:pt idx="3610">
                  <c:v>7752.03</c:v>
                </c:pt>
                <c:pt idx="3611">
                  <c:v>4869.09</c:v>
                </c:pt>
                <c:pt idx="3612">
                  <c:v>4495.05</c:v>
                </c:pt>
                <c:pt idx="3613">
                  <c:v>14950.71</c:v>
                </c:pt>
                <c:pt idx="3614">
                  <c:v>3167.65</c:v>
                </c:pt>
                <c:pt idx="3615">
                  <c:v>4680.2299999999996</c:v>
                </c:pt>
                <c:pt idx="3616">
                  <c:v>3906.61</c:v>
                </c:pt>
                <c:pt idx="3617">
                  <c:v>8839.6299999999992</c:v>
                </c:pt>
                <c:pt idx="3618">
                  <c:v>9683.0400000000009</c:v>
                </c:pt>
                <c:pt idx="3619">
                  <c:v>13586.63</c:v>
                </c:pt>
                <c:pt idx="3620">
                  <c:v>3267.53</c:v>
                </c:pt>
                <c:pt idx="3621">
                  <c:v>12498.35</c:v>
                </c:pt>
                <c:pt idx="3622">
                  <c:v>3035.79</c:v>
                </c:pt>
                <c:pt idx="3623">
                  <c:v>2507.08</c:v>
                </c:pt>
                <c:pt idx="3624">
                  <c:v>8733.51</c:v>
                </c:pt>
                <c:pt idx="3625">
                  <c:v>2703.13</c:v>
                </c:pt>
                <c:pt idx="3626">
                  <c:v>11203.25</c:v>
                </c:pt>
                <c:pt idx="3627">
                  <c:v>13532.72</c:v>
                </c:pt>
                <c:pt idx="3628">
                  <c:v>2370.06</c:v>
                </c:pt>
                <c:pt idx="3629">
                  <c:v>10854.09</c:v>
                </c:pt>
                <c:pt idx="3630">
                  <c:v>3356.47</c:v>
                </c:pt>
                <c:pt idx="3631">
                  <c:v>2468.2600000000002</c:v>
                </c:pt>
                <c:pt idx="3632">
                  <c:v>12914.63</c:v>
                </c:pt>
                <c:pt idx="3633">
                  <c:v>7503.39</c:v>
                </c:pt>
                <c:pt idx="3634">
                  <c:v>12327.79</c:v>
                </c:pt>
                <c:pt idx="3635">
                  <c:v>20049.439999999999</c:v>
                </c:pt>
                <c:pt idx="3636">
                  <c:v>3261.53</c:v>
                </c:pt>
                <c:pt idx="3637">
                  <c:v>5115.45</c:v>
                </c:pt>
                <c:pt idx="3638">
                  <c:v>6092.98</c:v>
                </c:pt>
                <c:pt idx="3639">
                  <c:v>5705.6</c:v>
                </c:pt>
                <c:pt idx="3640">
                  <c:v>4493.04</c:v>
                </c:pt>
                <c:pt idx="3641">
                  <c:v>20462.259999999998</c:v>
                </c:pt>
                <c:pt idx="3642">
                  <c:v>7188.85</c:v>
                </c:pt>
                <c:pt idx="3643">
                  <c:v>7997.15</c:v>
                </c:pt>
                <c:pt idx="3644">
                  <c:v>2334.67</c:v>
                </c:pt>
                <c:pt idx="3645">
                  <c:v>12902.2</c:v>
                </c:pt>
                <c:pt idx="3646">
                  <c:v>19666.36</c:v>
                </c:pt>
                <c:pt idx="3647">
                  <c:v>2546.06</c:v>
                </c:pt>
                <c:pt idx="3648">
                  <c:v>21282.240000000002</c:v>
                </c:pt>
                <c:pt idx="3649">
                  <c:v>2267.66</c:v>
                </c:pt>
                <c:pt idx="3650">
                  <c:v>3319.91</c:v>
                </c:pt>
                <c:pt idx="3651">
                  <c:v>3406.62</c:v>
                </c:pt>
                <c:pt idx="3652">
                  <c:v>2181.09</c:v>
                </c:pt>
                <c:pt idx="3653">
                  <c:v>5534.44</c:v>
                </c:pt>
                <c:pt idx="3654">
                  <c:v>3428.41</c:v>
                </c:pt>
                <c:pt idx="3655">
                  <c:v>9933.07</c:v>
                </c:pt>
                <c:pt idx="3656">
                  <c:v>5943.78</c:v>
                </c:pt>
                <c:pt idx="3657">
                  <c:v>2594.34</c:v>
                </c:pt>
                <c:pt idx="3658">
                  <c:v>8694.49</c:v>
                </c:pt>
                <c:pt idx="3659">
                  <c:v>23153.27</c:v>
                </c:pt>
                <c:pt idx="3660">
                  <c:v>10097.49</c:v>
                </c:pt>
                <c:pt idx="3661">
                  <c:v>4239.71</c:v>
                </c:pt>
                <c:pt idx="3662">
                  <c:v>2880.22</c:v>
                </c:pt>
                <c:pt idx="3663">
                  <c:v>4285.8599999999997</c:v>
                </c:pt>
                <c:pt idx="3664">
                  <c:v>7907.15</c:v>
                </c:pt>
                <c:pt idx="3665">
                  <c:v>11291.02</c:v>
                </c:pt>
                <c:pt idx="3666">
                  <c:v>5456.92</c:v>
                </c:pt>
                <c:pt idx="3667">
                  <c:v>6929.55</c:v>
                </c:pt>
                <c:pt idx="3668">
                  <c:v>2347.34</c:v>
                </c:pt>
                <c:pt idx="3669">
                  <c:v>5683.62</c:v>
                </c:pt>
                <c:pt idx="3670">
                  <c:v>3498.67</c:v>
                </c:pt>
                <c:pt idx="3671">
                  <c:v>10434.700000000001</c:v>
                </c:pt>
                <c:pt idx="3672">
                  <c:v>12920.44</c:v>
                </c:pt>
                <c:pt idx="3673">
                  <c:v>4935.83</c:v>
                </c:pt>
                <c:pt idx="3674">
                  <c:v>11112.52</c:v>
                </c:pt>
                <c:pt idx="3675">
                  <c:v>10924.87</c:v>
                </c:pt>
                <c:pt idx="3676">
                  <c:v>2789.45</c:v>
                </c:pt>
                <c:pt idx="3677">
                  <c:v>14682.28</c:v>
                </c:pt>
                <c:pt idx="3678">
                  <c:v>2728.66</c:v>
                </c:pt>
                <c:pt idx="3679">
                  <c:v>5441.51</c:v>
                </c:pt>
                <c:pt idx="3680">
                  <c:v>5369.53</c:v>
                </c:pt>
                <c:pt idx="3681">
                  <c:v>8392.24</c:v>
                </c:pt>
                <c:pt idx="3682">
                  <c:v>13460.98</c:v>
                </c:pt>
                <c:pt idx="3683">
                  <c:v>6611.2</c:v>
                </c:pt>
                <c:pt idx="3684">
                  <c:v>5088.82</c:v>
                </c:pt>
                <c:pt idx="3685">
                  <c:v>22319.16</c:v>
                </c:pt>
                <c:pt idx="3686">
                  <c:v>3239.9</c:v>
                </c:pt>
                <c:pt idx="3687">
                  <c:v>10942.31</c:v>
                </c:pt>
                <c:pt idx="3688">
                  <c:v>6775.08</c:v>
                </c:pt>
                <c:pt idx="3689">
                  <c:v>8273.2900000000009</c:v>
                </c:pt>
                <c:pt idx="3690">
                  <c:v>16361.87</c:v>
                </c:pt>
                <c:pt idx="3691">
                  <c:v>7884.78</c:v>
                </c:pt>
                <c:pt idx="3692">
                  <c:v>22120.81</c:v>
                </c:pt>
                <c:pt idx="3693">
                  <c:v>5031.3</c:v>
                </c:pt>
                <c:pt idx="3694">
                  <c:v>18617.740000000002</c:v>
                </c:pt>
                <c:pt idx="3695">
                  <c:v>5432.23</c:v>
                </c:pt>
                <c:pt idx="3696">
                  <c:v>15701.85</c:v>
                </c:pt>
                <c:pt idx="3697">
                  <c:v>4320.0200000000004</c:v>
                </c:pt>
                <c:pt idx="3698">
                  <c:v>5348.11</c:v>
                </c:pt>
                <c:pt idx="3699">
                  <c:v>7922.54</c:v>
                </c:pt>
                <c:pt idx="3700">
                  <c:v>3472.17</c:v>
                </c:pt>
                <c:pt idx="3701">
                  <c:v>12530.84</c:v>
                </c:pt>
                <c:pt idx="3702">
                  <c:v>14474.81</c:v>
                </c:pt>
                <c:pt idx="3703">
                  <c:v>9209.3700000000008</c:v>
                </c:pt>
                <c:pt idx="3704">
                  <c:v>8897.48</c:v>
                </c:pt>
                <c:pt idx="3705">
                  <c:v>2567.65</c:v>
                </c:pt>
                <c:pt idx="3706">
                  <c:v>10544.86</c:v>
                </c:pt>
                <c:pt idx="3707">
                  <c:v>2310.6999999999998</c:v>
                </c:pt>
                <c:pt idx="3708">
                  <c:v>9889.2199999999993</c:v>
                </c:pt>
                <c:pt idx="3709">
                  <c:v>5360.45</c:v>
                </c:pt>
                <c:pt idx="3710">
                  <c:v>23894.06</c:v>
                </c:pt>
                <c:pt idx="3711">
                  <c:v>22615.07</c:v>
                </c:pt>
                <c:pt idx="3712">
                  <c:v>7113.46</c:v>
                </c:pt>
                <c:pt idx="3713">
                  <c:v>3264.22</c:v>
                </c:pt>
                <c:pt idx="3714">
                  <c:v>5086.28</c:v>
                </c:pt>
                <c:pt idx="3715">
                  <c:v>14996.7</c:v>
                </c:pt>
                <c:pt idx="3716">
                  <c:v>19748.45</c:v>
                </c:pt>
                <c:pt idx="3717">
                  <c:v>9841.09</c:v>
                </c:pt>
                <c:pt idx="3718">
                  <c:v>3068.03</c:v>
                </c:pt>
                <c:pt idx="3719">
                  <c:v>5761.66</c:v>
                </c:pt>
                <c:pt idx="3720">
                  <c:v>5760.32</c:v>
                </c:pt>
                <c:pt idx="3721">
                  <c:v>2595.11</c:v>
                </c:pt>
                <c:pt idx="3722">
                  <c:v>3057.53</c:v>
                </c:pt>
                <c:pt idx="3723">
                  <c:v>2160.3200000000002</c:v>
                </c:pt>
                <c:pt idx="3724">
                  <c:v>10450.42</c:v>
                </c:pt>
                <c:pt idx="3725">
                  <c:v>6846.21</c:v>
                </c:pt>
                <c:pt idx="3726">
                  <c:v>19100.419999999998</c:v>
                </c:pt>
                <c:pt idx="3727">
                  <c:v>8113.72</c:v>
                </c:pt>
                <c:pt idx="3728">
                  <c:v>2777.76</c:v>
                </c:pt>
                <c:pt idx="3729">
                  <c:v>4397.9799999999996</c:v>
                </c:pt>
                <c:pt idx="3730">
                  <c:v>7874.42</c:v>
                </c:pt>
                <c:pt idx="3731">
                  <c:v>8304.36</c:v>
                </c:pt>
                <c:pt idx="3732">
                  <c:v>3249.12</c:v>
                </c:pt>
                <c:pt idx="3733">
                  <c:v>5295.33</c:v>
                </c:pt>
                <c:pt idx="3734">
                  <c:v>2877.54</c:v>
                </c:pt>
                <c:pt idx="3735">
                  <c:v>11416.01</c:v>
                </c:pt>
                <c:pt idx="3736">
                  <c:v>9728.11</c:v>
                </c:pt>
                <c:pt idx="3737">
                  <c:v>2723.29</c:v>
                </c:pt>
                <c:pt idx="3738">
                  <c:v>7745.04</c:v>
                </c:pt>
                <c:pt idx="3739">
                  <c:v>9709.57</c:v>
                </c:pt>
                <c:pt idx="3740">
                  <c:v>7498.13</c:v>
                </c:pt>
                <c:pt idx="3741">
                  <c:v>4488.45</c:v>
                </c:pt>
                <c:pt idx="3742">
                  <c:v>3223.25</c:v>
                </c:pt>
                <c:pt idx="3743">
                  <c:v>31597.4</c:v>
                </c:pt>
                <c:pt idx="3744">
                  <c:v>2523.34</c:v>
                </c:pt>
                <c:pt idx="3745">
                  <c:v>13453.32</c:v>
                </c:pt>
                <c:pt idx="3746">
                  <c:v>19541.45</c:v>
                </c:pt>
                <c:pt idx="3747">
                  <c:v>7488.12</c:v>
                </c:pt>
                <c:pt idx="3748">
                  <c:v>11731.43</c:v>
                </c:pt>
                <c:pt idx="3749">
                  <c:v>8101.28</c:v>
                </c:pt>
                <c:pt idx="3750">
                  <c:v>4754.66</c:v>
                </c:pt>
                <c:pt idx="3751">
                  <c:v>7114.17</c:v>
                </c:pt>
                <c:pt idx="3752">
                  <c:v>4231.68</c:v>
                </c:pt>
                <c:pt idx="3753">
                  <c:v>2694.18</c:v>
                </c:pt>
                <c:pt idx="3754">
                  <c:v>9267.4699999999993</c:v>
                </c:pt>
                <c:pt idx="3755">
                  <c:v>8482.51</c:v>
                </c:pt>
                <c:pt idx="3756">
                  <c:v>8934.36</c:v>
                </c:pt>
                <c:pt idx="3757">
                  <c:v>5595.25</c:v>
                </c:pt>
                <c:pt idx="3758">
                  <c:v>12040.93</c:v>
                </c:pt>
                <c:pt idx="3759">
                  <c:v>2663.3</c:v>
                </c:pt>
                <c:pt idx="3760">
                  <c:v>6164.15</c:v>
                </c:pt>
                <c:pt idx="3761">
                  <c:v>17189.400000000001</c:v>
                </c:pt>
                <c:pt idx="3762">
                  <c:v>9009.77</c:v>
                </c:pt>
                <c:pt idx="3763">
                  <c:v>6728.45</c:v>
                </c:pt>
                <c:pt idx="3764">
                  <c:v>7162.15</c:v>
                </c:pt>
                <c:pt idx="3765">
                  <c:v>19175.599999999999</c:v>
                </c:pt>
                <c:pt idx="3766">
                  <c:v>8474.81</c:v>
                </c:pt>
                <c:pt idx="3767">
                  <c:v>5506.05</c:v>
                </c:pt>
                <c:pt idx="3768">
                  <c:v>2706.66</c:v>
                </c:pt>
                <c:pt idx="3769">
                  <c:v>21597.59</c:v>
                </c:pt>
                <c:pt idx="3770">
                  <c:v>18765.41</c:v>
                </c:pt>
                <c:pt idx="3771">
                  <c:v>8302.43</c:v>
                </c:pt>
                <c:pt idx="3772">
                  <c:v>2733.4</c:v>
                </c:pt>
                <c:pt idx="3773">
                  <c:v>18322.580000000002</c:v>
                </c:pt>
                <c:pt idx="3774">
                  <c:v>2460.65</c:v>
                </c:pt>
                <c:pt idx="3775">
                  <c:v>2254.4699999999998</c:v>
                </c:pt>
                <c:pt idx="3776">
                  <c:v>7375.06</c:v>
                </c:pt>
                <c:pt idx="3777">
                  <c:v>8846.0499999999993</c:v>
                </c:pt>
                <c:pt idx="3778">
                  <c:v>12440.57</c:v>
                </c:pt>
                <c:pt idx="3779">
                  <c:v>6965.67</c:v>
                </c:pt>
                <c:pt idx="3780">
                  <c:v>3751.12</c:v>
                </c:pt>
                <c:pt idx="3781">
                  <c:v>5131.83</c:v>
                </c:pt>
                <c:pt idx="3782">
                  <c:v>5085.96</c:v>
                </c:pt>
                <c:pt idx="3783">
                  <c:v>3255.07</c:v>
                </c:pt>
                <c:pt idx="3784">
                  <c:v>5901.27</c:v>
                </c:pt>
                <c:pt idx="3785">
                  <c:v>4476.8599999999997</c:v>
                </c:pt>
                <c:pt idx="3786">
                  <c:v>5037.03</c:v>
                </c:pt>
                <c:pt idx="3787">
                  <c:v>7418.68</c:v>
                </c:pt>
                <c:pt idx="3788">
                  <c:v>14097.08</c:v>
                </c:pt>
                <c:pt idx="3789">
                  <c:v>3601.98</c:v>
                </c:pt>
                <c:pt idx="3790">
                  <c:v>2976.83</c:v>
                </c:pt>
                <c:pt idx="3791">
                  <c:v>5904.82</c:v>
                </c:pt>
                <c:pt idx="3792">
                  <c:v>17607.02</c:v>
                </c:pt>
                <c:pt idx="3793">
                  <c:v>5356.85</c:v>
                </c:pt>
                <c:pt idx="3794">
                  <c:v>2605.73</c:v>
                </c:pt>
                <c:pt idx="3795">
                  <c:v>9681.27</c:v>
                </c:pt>
                <c:pt idx="3796">
                  <c:v>5713.35</c:v>
                </c:pt>
                <c:pt idx="3797">
                  <c:v>20388.669999999998</c:v>
                </c:pt>
                <c:pt idx="3798">
                  <c:v>2431.4899999999998</c:v>
                </c:pt>
                <c:pt idx="3799">
                  <c:v>6453.57</c:v>
                </c:pt>
                <c:pt idx="3800">
                  <c:v>4891.4399999999996</c:v>
                </c:pt>
                <c:pt idx="3801">
                  <c:v>10982.78</c:v>
                </c:pt>
                <c:pt idx="3802">
                  <c:v>7541.54</c:v>
                </c:pt>
                <c:pt idx="3803">
                  <c:v>2089.69</c:v>
                </c:pt>
                <c:pt idx="3804">
                  <c:v>5883.02</c:v>
                </c:pt>
                <c:pt idx="3805">
                  <c:v>2321.4699999999998</c:v>
                </c:pt>
                <c:pt idx="3806">
                  <c:v>10222.1</c:v>
                </c:pt>
                <c:pt idx="3807">
                  <c:v>2438.6799999999998</c:v>
                </c:pt>
                <c:pt idx="3808">
                  <c:v>15820.88</c:v>
                </c:pt>
                <c:pt idx="3809">
                  <c:v>15968.69</c:v>
                </c:pt>
                <c:pt idx="3810">
                  <c:v>11608.17</c:v>
                </c:pt>
                <c:pt idx="3811">
                  <c:v>5669.36</c:v>
                </c:pt>
                <c:pt idx="3812">
                  <c:v>4862.92</c:v>
                </c:pt>
                <c:pt idx="3813">
                  <c:v>9142.5</c:v>
                </c:pt>
                <c:pt idx="3814">
                  <c:v>3139.53</c:v>
                </c:pt>
                <c:pt idx="3815">
                  <c:v>12409.68</c:v>
                </c:pt>
                <c:pt idx="3816">
                  <c:v>15595.01</c:v>
                </c:pt>
                <c:pt idx="3817">
                  <c:v>5461.22</c:v>
                </c:pt>
                <c:pt idx="3818">
                  <c:v>5310.37</c:v>
                </c:pt>
                <c:pt idx="3819">
                  <c:v>10490.77</c:v>
                </c:pt>
                <c:pt idx="3820">
                  <c:v>2893.69</c:v>
                </c:pt>
                <c:pt idx="3821">
                  <c:v>2813.92</c:v>
                </c:pt>
                <c:pt idx="3822">
                  <c:v>12376.41</c:v>
                </c:pt>
                <c:pt idx="3823">
                  <c:v>4337.55</c:v>
                </c:pt>
                <c:pt idx="3824">
                  <c:v>23990.9</c:v>
                </c:pt>
                <c:pt idx="3825">
                  <c:v>13462.1</c:v>
                </c:pt>
                <c:pt idx="3826">
                  <c:v>2728.38</c:v>
                </c:pt>
                <c:pt idx="3827">
                  <c:v>18295.560000000001</c:v>
                </c:pt>
                <c:pt idx="3828">
                  <c:v>23420.63</c:v>
                </c:pt>
                <c:pt idx="3829">
                  <c:v>16576.38</c:v>
                </c:pt>
                <c:pt idx="3830">
                  <c:v>5385.02</c:v>
                </c:pt>
                <c:pt idx="3831">
                  <c:v>21237.58</c:v>
                </c:pt>
                <c:pt idx="3832">
                  <c:v>5950.16</c:v>
                </c:pt>
                <c:pt idx="3833">
                  <c:v>8607.4500000000007</c:v>
                </c:pt>
                <c:pt idx="3834">
                  <c:v>2037.51</c:v>
                </c:pt>
                <c:pt idx="3835">
                  <c:v>7523.59</c:v>
                </c:pt>
                <c:pt idx="3836">
                  <c:v>6623.39</c:v>
                </c:pt>
                <c:pt idx="3837">
                  <c:v>8310.6200000000008</c:v>
                </c:pt>
                <c:pt idx="3838">
                  <c:v>2419.73</c:v>
                </c:pt>
                <c:pt idx="3839">
                  <c:v>2248.38</c:v>
                </c:pt>
                <c:pt idx="3840">
                  <c:v>3580.63</c:v>
                </c:pt>
                <c:pt idx="3841">
                  <c:v>14254.01</c:v>
                </c:pt>
                <c:pt idx="3842">
                  <c:v>3918.77</c:v>
                </c:pt>
                <c:pt idx="3843">
                  <c:v>7335.43</c:v>
                </c:pt>
                <c:pt idx="3844">
                  <c:v>9851.5300000000007</c:v>
                </c:pt>
                <c:pt idx="3845">
                  <c:v>3864.95</c:v>
                </c:pt>
                <c:pt idx="3846">
                  <c:v>18526.73</c:v>
                </c:pt>
                <c:pt idx="3847">
                  <c:v>3273.71</c:v>
                </c:pt>
                <c:pt idx="3848">
                  <c:v>2539.9299999999998</c:v>
                </c:pt>
                <c:pt idx="3849">
                  <c:v>7233.33</c:v>
                </c:pt>
                <c:pt idx="3850">
                  <c:v>2814.74</c:v>
                </c:pt>
                <c:pt idx="3851">
                  <c:v>5968.08</c:v>
                </c:pt>
                <c:pt idx="3852">
                  <c:v>9588.44</c:v>
                </c:pt>
                <c:pt idx="3853">
                  <c:v>7946.28</c:v>
                </c:pt>
                <c:pt idx="3854">
                  <c:v>6541.98</c:v>
                </c:pt>
                <c:pt idx="3855">
                  <c:v>11675.36</c:v>
                </c:pt>
                <c:pt idx="3856">
                  <c:v>3536.67</c:v>
                </c:pt>
                <c:pt idx="3857">
                  <c:v>5002.1000000000004</c:v>
                </c:pt>
                <c:pt idx="3858">
                  <c:v>14291.5</c:v>
                </c:pt>
                <c:pt idx="3859">
                  <c:v>6927.25</c:v>
                </c:pt>
                <c:pt idx="3860">
                  <c:v>2931.67</c:v>
                </c:pt>
                <c:pt idx="3861">
                  <c:v>15327.34</c:v>
                </c:pt>
                <c:pt idx="3862">
                  <c:v>2161.37</c:v>
                </c:pt>
                <c:pt idx="3863">
                  <c:v>18344.099999999999</c:v>
                </c:pt>
                <c:pt idx="3864">
                  <c:v>9039.4</c:v>
                </c:pt>
                <c:pt idx="3865">
                  <c:v>4754.17</c:v>
                </c:pt>
                <c:pt idx="3866">
                  <c:v>3855.01</c:v>
                </c:pt>
                <c:pt idx="3867">
                  <c:v>7361.32</c:v>
                </c:pt>
                <c:pt idx="3868">
                  <c:v>6029.87</c:v>
                </c:pt>
                <c:pt idx="3869">
                  <c:v>1877.35</c:v>
                </c:pt>
                <c:pt idx="3870">
                  <c:v>13709.49</c:v>
                </c:pt>
                <c:pt idx="3871">
                  <c:v>4688.1400000000003</c:v>
                </c:pt>
                <c:pt idx="3872">
                  <c:v>4746.74</c:v>
                </c:pt>
                <c:pt idx="3873">
                  <c:v>7549.55</c:v>
                </c:pt>
                <c:pt idx="3874">
                  <c:v>7297.91</c:v>
                </c:pt>
                <c:pt idx="3875">
                  <c:v>9885.91</c:v>
                </c:pt>
                <c:pt idx="3876">
                  <c:v>3082.93</c:v>
                </c:pt>
                <c:pt idx="3877">
                  <c:v>12159</c:v>
                </c:pt>
                <c:pt idx="3878">
                  <c:v>8839.1200000000008</c:v>
                </c:pt>
                <c:pt idx="3879">
                  <c:v>11531.43</c:v>
                </c:pt>
                <c:pt idx="3880">
                  <c:v>2856.77</c:v>
                </c:pt>
                <c:pt idx="3881">
                  <c:v>4341.54</c:v>
                </c:pt>
                <c:pt idx="3882">
                  <c:v>10241.69</c:v>
                </c:pt>
                <c:pt idx="3883">
                  <c:v>11153.91</c:v>
                </c:pt>
                <c:pt idx="3884">
                  <c:v>10809.33</c:v>
                </c:pt>
                <c:pt idx="3885">
                  <c:v>3415.6</c:v>
                </c:pt>
                <c:pt idx="3886">
                  <c:v>5713.82</c:v>
                </c:pt>
                <c:pt idx="3887">
                  <c:v>13250.36</c:v>
                </c:pt>
                <c:pt idx="3888">
                  <c:v>7261.68</c:v>
                </c:pt>
                <c:pt idx="3889">
                  <c:v>2238.5700000000002</c:v>
                </c:pt>
                <c:pt idx="3890">
                  <c:v>9742.31</c:v>
                </c:pt>
                <c:pt idx="3891">
                  <c:v>3408.97</c:v>
                </c:pt>
                <c:pt idx="3892">
                  <c:v>4553.7</c:v>
                </c:pt>
                <c:pt idx="3893">
                  <c:v>11071.75</c:v>
                </c:pt>
                <c:pt idx="3894">
                  <c:v>5884.66</c:v>
                </c:pt>
                <c:pt idx="3895">
                  <c:v>2779.2</c:v>
                </c:pt>
                <c:pt idx="3896">
                  <c:v>5202.24</c:v>
                </c:pt>
                <c:pt idx="3897">
                  <c:v>6477.35</c:v>
                </c:pt>
                <c:pt idx="3898">
                  <c:v>10837.66</c:v>
                </c:pt>
                <c:pt idx="3899">
                  <c:v>3501.31</c:v>
                </c:pt>
                <c:pt idx="3900">
                  <c:v>9016.32</c:v>
                </c:pt>
                <c:pt idx="3901">
                  <c:v>2424.87</c:v>
                </c:pt>
                <c:pt idx="3902">
                  <c:v>2662.13</c:v>
                </c:pt>
                <c:pt idx="3903">
                  <c:v>21365.87</c:v>
                </c:pt>
                <c:pt idx="3904">
                  <c:v>4965.01</c:v>
                </c:pt>
                <c:pt idx="3905">
                  <c:v>6826.75</c:v>
                </c:pt>
                <c:pt idx="3906">
                  <c:v>5788.21</c:v>
                </c:pt>
                <c:pt idx="3907">
                  <c:v>6782.01</c:v>
                </c:pt>
                <c:pt idx="3908">
                  <c:v>9947.0499999999993</c:v>
                </c:pt>
                <c:pt idx="3909">
                  <c:v>3950.52</c:v>
                </c:pt>
                <c:pt idx="3910">
                  <c:v>11737.7</c:v>
                </c:pt>
                <c:pt idx="3911">
                  <c:v>19070.32</c:v>
                </c:pt>
                <c:pt idx="3912">
                  <c:v>8835.2000000000007</c:v>
                </c:pt>
                <c:pt idx="3913">
                  <c:v>17061.32</c:v>
                </c:pt>
                <c:pt idx="3914">
                  <c:v>4664.47</c:v>
                </c:pt>
                <c:pt idx="3915">
                  <c:v>16778.02</c:v>
                </c:pt>
                <c:pt idx="3916">
                  <c:v>18032.13</c:v>
                </c:pt>
                <c:pt idx="3917">
                  <c:v>7408.75</c:v>
                </c:pt>
                <c:pt idx="3918">
                  <c:v>3092.02</c:v>
                </c:pt>
                <c:pt idx="3919">
                  <c:v>10411.950000000001</c:v>
                </c:pt>
                <c:pt idx="3920">
                  <c:v>6397.87</c:v>
                </c:pt>
                <c:pt idx="3921">
                  <c:v>6951.39</c:v>
                </c:pt>
                <c:pt idx="3922">
                  <c:v>3170.21</c:v>
                </c:pt>
                <c:pt idx="3923">
                  <c:v>4807.3999999999996</c:v>
                </c:pt>
                <c:pt idx="3924">
                  <c:v>6407.02</c:v>
                </c:pt>
                <c:pt idx="3925">
                  <c:v>2379.2199999999998</c:v>
                </c:pt>
                <c:pt idx="3926">
                  <c:v>5521</c:v>
                </c:pt>
                <c:pt idx="3927">
                  <c:v>4408.1499999999996</c:v>
                </c:pt>
                <c:pt idx="3928">
                  <c:v>4889.2299999999996</c:v>
                </c:pt>
                <c:pt idx="3929">
                  <c:v>2948.8</c:v>
                </c:pt>
                <c:pt idx="3930">
                  <c:v>4594.78</c:v>
                </c:pt>
                <c:pt idx="3931">
                  <c:v>4415.43</c:v>
                </c:pt>
                <c:pt idx="3932">
                  <c:v>4532.75</c:v>
                </c:pt>
                <c:pt idx="3933">
                  <c:v>7120.02</c:v>
                </c:pt>
                <c:pt idx="3934">
                  <c:v>2688.34</c:v>
                </c:pt>
                <c:pt idx="3935">
                  <c:v>5136.32</c:v>
                </c:pt>
                <c:pt idx="3936">
                  <c:v>8019.6</c:v>
                </c:pt>
                <c:pt idx="3937">
                  <c:v>9008.8799999999992</c:v>
                </c:pt>
                <c:pt idx="3938">
                  <c:v>16111.61</c:v>
                </c:pt>
                <c:pt idx="3939">
                  <c:v>4840.62</c:v>
                </c:pt>
                <c:pt idx="3940">
                  <c:v>7964.87</c:v>
                </c:pt>
                <c:pt idx="3941">
                  <c:v>11090.3</c:v>
                </c:pt>
                <c:pt idx="3942">
                  <c:v>5419.2</c:v>
                </c:pt>
                <c:pt idx="3943">
                  <c:v>8630.58</c:v>
                </c:pt>
                <c:pt idx="3944">
                  <c:v>5757.8</c:v>
                </c:pt>
                <c:pt idx="3945">
                  <c:v>11075.07</c:v>
                </c:pt>
                <c:pt idx="3946">
                  <c:v>2505.1999999999998</c:v>
                </c:pt>
                <c:pt idx="3947">
                  <c:v>16146.28</c:v>
                </c:pt>
                <c:pt idx="3948">
                  <c:v>9355.31</c:v>
                </c:pt>
                <c:pt idx="3949">
                  <c:v>17951.599999999999</c:v>
                </c:pt>
                <c:pt idx="3950">
                  <c:v>22398.36</c:v>
                </c:pt>
                <c:pt idx="3951">
                  <c:v>10597.01</c:v>
                </c:pt>
                <c:pt idx="3952">
                  <c:v>6186.21</c:v>
                </c:pt>
                <c:pt idx="3953">
                  <c:v>11992.58</c:v>
                </c:pt>
                <c:pt idx="3954">
                  <c:v>5068.29</c:v>
                </c:pt>
                <c:pt idx="3955">
                  <c:v>8590.7099999999991</c:v>
                </c:pt>
                <c:pt idx="3956">
                  <c:v>6888.09</c:v>
                </c:pt>
                <c:pt idx="3957">
                  <c:v>10095.780000000001</c:v>
                </c:pt>
                <c:pt idx="3958">
                  <c:v>2995.39</c:v>
                </c:pt>
                <c:pt idx="3959">
                  <c:v>6654.46</c:v>
                </c:pt>
                <c:pt idx="3960">
                  <c:v>8498.9</c:v>
                </c:pt>
                <c:pt idx="3961">
                  <c:v>3044.98</c:v>
                </c:pt>
                <c:pt idx="3962">
                  <c:v>2973.78</c:v>
                </c:pt>
                <c:pt idx="3963">
                  <c:v>6258.01</c:v>
                </c:pt>
                <c:pt idx="3964">
                  <c:v>7352.07</c:v>
                </c:pt>
                <c:pt idx="3965">
                  <c:v>4013.9</c:v>
                </c:pt>
                <c:pt idx="3966">
                  <c:v>7784.76</c:v>
                </c:pt>
                <c:pt idx="3967">
                  <c:v>13985.01</c:v>
                </c:pt>
                <c:pt idx="3968">
                  <c:v>5742.17</c:v>
                </c:pt>
                <c:pt idx="3969">
                  <c:v>4321.07</c:v>
                </c:pt>
                <c:pt idx="3970">
                  <c:v>20455.599999999999</c:v>
                </c:pt>
                <c:pt idx="3971">
                  <c:v>2401.96</c:v>
                </c:pt>
                <c:pt idx="3972">
                  <c:v>2299.0700000000002</c:v>
                </c:pt>
                <c:pt idx="3973">
                  <c:v>3100.7</c:v>
                </c:pt>
                <c:pt idx="3974">
                  <c:v>12488.36</c:v>
                </c:pt>
                <c:pt idx="3975">
                  <c:v>2578.3000000000002</c:v>
                </c:pt>
                <c:pt idx="3976">
                  <c:v>3288.45</c:v>
                </c:pt>
                <c:pt idx="3977">
                  <c:v>7572.91</c:v>
                </c:pt>
                <c:pt idx="3978">
                  <c:v>22403.82</c:v>
                </c:pt>
                <c:pt idx="3979">
                  <c:v>12352.84</c:v>
                </c:pt>
                <c:pt idx="3980">
                  <c:v>3549.71</c:v>
                </c:pt>
                <c:pt idx="3981">
                  <c:v>5653.73</c:v>
                </c:pt>
                <c:pt idx="3982">
                  <c:v>18019</c:v>
                </c:pt>
                <c:pt idx="3983">
                  <c:v>7648.28</c:v>
                </c:pt>
                <c:pt idx="3984">
                  <c:v>2871.33</c:v>
                </c:pt>
                <c:pt idx="3985">
                  <c:v>6043.29</c:v>
                </c:pt>
                <c:pt idx="3986">
                  <c:v>3553.43</c:v>
                </c:pt>
                <c:pt idx="3987">
                  <c:v>4427.0200000000004</c:v>
                </c:pt>
                <c:pt idx="3988">
                  <c:v>15729.91</c:v>
                </c:pt>
                <c:pt idx="3989">
                  <c:v>8756.5400000000009</c:v>
                </c:pt>
                <c:pt idx="3990">
                  <c:v>9531.8700000000008</c:v>
                </c:pt>
                <c:pt idx="3991">
                  <c:v>4201.82</c:v>
                </c:pt>
                <c:pt idx="3992">
                  <c:v>7130.73</c:v>
                </c:pt>
                <c:pt idx="3993">
                  <c:v>2811.93</c:v>
                </c:pt>
                <c:pt idx="3994">
                  <c:v>4727.5600000000004</c:v>
                </c:pt>
                <c:pt idx="3995">
                  <c:v>18490.080000000002</c:v>
                </c:pt>
                <c:pt idx="3996">
                  <c:v>8383.32</c:v>
                </c:pt>
                <c:pt idx="3997">
                  <c:v>9765.9699999999993</c:v>
                </c:pt>
                <c:pt idx="3998">
                  <c:v>10627.49</c:v>
                </c:pt>
                <c:pt idx="3999">
                  <c:v>8460.02</c:v>
                </c:pt>
                <c:pt idx="4000">
                  <c:v>7346.89</c:v>
                </c:pt>
                <c:pt idx="4001">
                  <c:v>6425.3</c:v>
                </c:pt>
                <c:pt idx="4002">
                  <c:v>2519.0500000000002</c:v>
                </c:pt>
                <c:pt idx="4003">
                  <c:v>6348.54</c:v>
                </c:pt>
                <c:pt idx="4004">
                  <c:v>4502.54</c:v>
                </c:pt>
                <c:pt idx="4005">
                  <c:v>3616.62</c:v>
                </c:pt>
                <c:pt idx="4006">
                  <c:v>14221.21</c:v>
                </c:pt>
                <c:pt idx="4007">
                  <c:v>20495.21</c:v>
                </c:pt>
                <c:pt idx="4008">
                  <c:v>2521.9899999999998</c:v>
                </c:pt>
                <c:pt idx="4009">
                  <c:v>3888.93</c:v>
                </c:pt>
                <c:pt idx="4010">
                  <c:v>6783.86</c:v>
                </c:pt>
                <c:pt idx="4011">
                  <c:v>1887.44</c:v>
                </c:pt>
                <c:pt idx="4012">
                  <c:v>3233.55</c:v>
                </c:pt>
                <c:pt idx="4013">
                  <c:v>2171.2800000000002</c:v>
                </c:pt>
                <c:pt idx="4014">
                  <c:v>6330.4</c:v>
                </c:pt>
                <c:pt idx="4015">
                  <c:v>3447.99</c:v>
                </c:pt>
                <c:pt idx="4016">
                  <c:v>7837.24</c:v>
                </c:pt>
                <c:pt idx="4017">
                  <c:v>8174.54</c:v>
                </c:pt>
                <c:pt idx="4018">
                  <c:v>8297.6299999999992</c:v>
                </c:pt>
                <c:pt idx="4019">
                  <c:v>2693.65</c:v>
                </c:pt>
                <c:pt idx="4020">
                  <c:v>6293.51</c:v>
                </c:pt>
                <c:pt idx="4021">
                  <c:v>3461.5</c:v>
                </c:pt>
                <c:pt idx="4022">
                  <c:v>6937.17</c:v>
                </c:pt>
                <c:pt idx="4023">
                  <c:v>3036</c:v>
                </c:pt>
                <c:pt idx="4024">
                  <c:v>3165.21</c:v>
                </c:pt>
                <c:pt idx="4025">
                  <c:v>4893.9799999999996</c:v>
                </c:pt>
                <c:pt idx="4026">
                  <c:v>13418.64</c:v>
                </c:pt>
                <c:pt idx="4027">
                  <c:v>4843.1099999999997</c:v>
                </c:pt>
                <c:pt idx="4028">
                  <c:v>4882.62</c:v>
                </c:pt>
                <c:pt idx="4029">
                  <c:v>9065.69</c:v>
                </c:pt>
                <c:pt idx="4030">
                  <c:v>14241.15</c:v>
                </c:pt>
                <c:pt idx="4031">
                  <c:v>9453.42</c:v>
                </c:pt>
                <c:pt idx="4032">
                  <c:v>17286.07</c:v>
                </c:pt>
                <c:pt idx="4033">
                  <c:v>2512.52</c:v>
                </c:pt>
                <c:pt idx="4034">
                  <c:v>5486.81</c:v>
                </c:pt>
                <c:pt idx="4035">
                  <c:v>11738.45</c:v>
                </c:pt>
                <c:pt idx="4036">
                  <c:v>12820.61</c:v>
                </c:pt>
                <c:pt idx="4037">
                  <c:v>3194.9</c:v>
                </c:pt>
                <c:pt idx="4038">
                  <c:v>11842.59</c:v>
                </c:pt>
                <c:pt idx="4039">
                  <c:v>6935.44</c:v>
                </c:pt>
                <c:pt idx="4040">
                  <c:v>7187.72</c:v>
                </c:pt>
                <c:pt idx="4041">
                  <c:v>17214.310000000001</c:v>
                </c:pt>
                <c:pt idx="4042">
                  <c:v>3687.97</c:v>
                </c:pt>
                <c:pt idx="4043">
                  <c:v>4383.3900000000003</c:v>
                </c:pt>
                <c:pt idx="4044">
                  <c:v>5927.09</c:v>
                </c:pt>
                <c:pt idx="4045">
                  <c:v>7554.74</c:v>
                </c:pt>
                <c:pt idx="4046">
                  <c:v>16651</c:v>
                </c:pt>
                <c:pt idx="4047">
                  <c:v>6946.6</c:v>
                </c:pt>
                <c:pt idx="4048">
                  <c:v>9254.02</c:v>
                </c:pt>
                <c:pt idx="4049">
                  <c:v>6023.01</c:v>
                </c:pt>
                <c:pt idx="4050">
                  <c:v>7420.04</c:v>
                </c:pt>
                <c:pt idx="4051">
                  <c:v>4194.71</c:v>
                </c:pt>
                <c:pt idx="4052">
                  <c:v>4291.99</c:v>
                </c:pt>
                <c:pt idx="4053">
                  <c:v>10934.56</c:v>
                </c:pt>
                <c:pt idx="4054">
                  <c:v>28436.38</c:v>
                </c:pt>
                <c:pt idx="4055">
                  <c:v>6323.34</c:v>
                </c:pt>
                <c:pt idx="4056">
                  <c:v>8596.5499999999993</c:v>
                </c:pt>
                <c:pt idx="4057">
                  <c:v>12938.31</c:v>
                </c:pt>
                <c:pt idx="4058">
                  <c:v>2266.59</c:v>
                </c:pt>
                <c:pt idx="4059">
                  <c:v>32461.45</c:v>
                </c:pt>
                <c:pt idx="4060">
                  <c:v>4602.54</c:v>
                </c:pt>
                <c:pt idx="4061">
                  <c:v>2358.58</c:v>
                </c:pt>
                <c:pt idx="4062">
                  <c:v>1989.31</c:v>
                </c:pt>
                <c:pt idx="4063">
                  <c:v>9219.2999999999993</c:v>
                </c:pt>
                <c:pt idx="4064">
                  <c:v>2020.93</c:v>
                </c:pt>
                <c:pt idx="4065">
                  <c:v>14186.92</c:v>
                </c:pt>
                <c:pt idx="4066">
                  <c:v>10495.95</c:v>
                </c:pt>
                <c:pt idx="4067">
                  <c:v>5266.78</c:v>
                </c:pt>
                <c:pt idx="4068">
                  <c:v>7034.15</c:v>
                </c:pt>
                <c:pt idx="4069">
                  <c:v>2247.11</c:v>
                </c:pt>
                <c:pt idx="4070">
                  <c:v>4854.53</c:v>
                </c:pt>
                <c:pt idx="4071">
                  <c:v>7142</c:v>
                </c:pt>
                <c:pt idx="4072">
                  <c:v>6084.15</c:v>
                </c:pt>
                <c:pt idx="4073">
                  <c:v>5290.87</c:v>
                </c:pt>
                <c:pt idx="4074">
                  <c:v>16056.45</c:v>
                </c:pt>
                <c:pt idx="4075">
                  <c:v>12445.23</c:v>
                </c:pt>
                <c:pt idx="4076">
                  <c:v>6505.87</c:v>
                </c:pt>
                <c:pt idx="4077">
                  <c:v>5023.8599999999997</c:v>
                </c:pt>
                <c:pt idx="4078">
                  <c:v>3918.79</c:v>
                </c:pt>
                <c:pt idx="4079">
                  <c:v>7424.94</c:v>
                </c:pt>
                <c:pt idx="4080">
                  <c:v>2306.96</c:v>
                </c:pt>
                <c:pt idx="4081">
                  <c:v>3459.42</c:v>
                </c:pt>
                <c:pt idx="4082">
                  <c:v>7723.36</c:v>
                </c:pt>
                <c:pt idx="4083">
                  <c:v>5340.66</c:v>
                </c:pt>
                <c:pt idx="4084">
                  <c:v>7446.68</c:v>
                </c:pt>
                <c:pt idx="4085">
                  <c:v>9164.41</c:v>
                </c:pt>
                <c:pt idx="4086">
                  <c:v>6561.14</c:v>
                </c:pt>
                <c:pt idx="4087">
                  <c:v>9016.49</c:v>
                </c:pt>
                <c:pt idx="4088">
                  <c:v>9006.6299999999992</c:v>
                </c:pt>
                <c:pt idx="4089">
                  <c:v>2567.4699999999998</c:v>
                </c:pt>
                <c:pt idx="4090">
                  <c:v>7354.24</c:v>
                </c:pt>
                <c:pt idx="4091">
                  <c:v>2999.64</c:v>
                </c:pt>
                <c:pt idx="4092">
                  <c:v>3128.41</c:v>
                </c:pt>
                <c:pt idx="4093">
                  <c:v>11592.47</c:v>
                </c:pt>
                <c:pt idx="4094">
                  <c:v>2434.2199999999998</c:v>
                </c:pt>
                <c:pt idx="4095">
                  <c:v>3180.07</c:v>
                </c:pt>
                <c:pt idx="4096">
                  <c:v>7005.06</c:v>
                </c:pt>
                <c:pt idx="4097">
                  <c:v>4403.32</c:v>
                </c:pt>
                <c:pt idx="4098">
                  <c:v>22633.46</c:v>
                </c:pt>
                <c:pt idx="4099">
                  <c:v>2274.3200000000002</c:v>
                </c:pt>
                <c:pt idx="4100">
                  <c:v>2356.81</c:v>
                </c:pt>
                <c:pt idx="4101">
                  <c:v>21564.7</c:v>
                </c:pt>
                <c:pt idx="4102">
                  <c:v>11065.85</c:v>
                </c:pt>
                <c:pt idx="4103">
                  <c:v>11946.24</c:v>
                </c:pt>
                <c:pt idx="4104">
                  <c:v>8829.5400000000009</c:v>
                </c:pt>
                <c:pt idx="4105">
                  <c:v>12007.65</c:v>
                </c:pt>
                <c:pt idx="4106">
                  <c:v>7010.35</c:v>
                </c:pt>
                <c:pt idx="4107">
                  <c:v>9711.06</c:v>
                </c:pt>
                <c:pt idx="4108">
                  <c:v>5981.46</c:v>
                </c:pt>
                <c:pt idx="4109">
                  <c:v>12943.67</c:v>
                </c:pt>
                <c:pt idx="4110">
                  <c:v>17306.490000000002</c:v>
                </c:pt>
                <c:pt idx="4111">
                  <c:v>2677.52</c:v>
                </c:pt>
                <c:pt idx="4112">
                  <c:v>11881.94</c:v>
                </c:pt>
                <c:pt idx="4113">
                  <c:v>2298.4499999999998</c:v>
                </c:pt>
                <c:pt idx="4114">
                  <c:v>7740.47</c:v>
                </c:pt>
                <c:pt idx="4115">
                  <c:v>8777.42</c:v>
                </c:pt>
                <c:pt idx="4116">
                  <c:v>8787.6299999999992</c:v>
                </c:pt>
                <c:pt idx="4117">
                  <c:v>6859.18</c:v>
                </c:pt>
                <c:pt idx="4118">
                  <c:v>5668.52</c:v>
                </c:pt>
                <c:pt idx="4119">
                  <c:v>7116.04</c:v>
                </c:pt>
                <c:pt idx="4120">
                  <c:v>9416.92</c:v>
                </c:pt>
                <c:pt idx="4121">
                  <c:v>18442.57</c:v>
                </c:pt>
                <c:pt idx="4122">
                  <c:v>6565.13</c:v>
                </c:pt>
                <c:pt idx="4123">
                  <c:v>2094.84</c:v>
                </c:pt>
                <c:pt idx="4124">
                  <c:v>4417.82</c:v>
                </c:pt>
                <c:pt idx="4125">
                  <c:v>3065.56</c:v>
                </c:pt>
                <c:pt idx="4126">
                  <c:v>9726.58</c:v>
                </c:pt>
                <c:pt idx="4127">
                  <c:v>2404</c:v>
                </c:pt>
                <c:pt idx="4128">
                  <c:v>13905.36</c:v>
                </c:pt>
                <c:pt idx="4129">
                  <c:v>7597.18</c:v>
                </c:pt>
                <c:pt idx="4130">
                  <c:v>19344.16</c:v>
                </c:pt>
                <c:pt idx="4131">
                  <c:v>8389.9699999999993</c:v>
                </c:pt>
                <c:pt idx="4132">
                  <c:v>10241.84</c:v>
                </c:pt>
                <c:pt idx="4133">
                  <c:v>2035.36</c:v>
                </c:pt>
                <c:pt idx="4134">
                  <c:v>10779.72</c:v>
                </c:pt>
                <c:pt idx="4135">
                  <c:v>5515.23</c:v>
                </c:pt>
                <c:pt idx="4136">
                  <c:v>3434.34</c:v>
                </c:pt>
                <c:pt idx="4137">
                  <c:v>5003.84</c:v>
                </c:pt>
                <c:pt idx="4138">
                  <c:v>5955.93</c:v>
                </c:pt>
                <c:pt idx="4139">
                  <c:v>6847.83</c:v>
                </c:pt>
                <c:pt idx="4140">
                  <c:v>16712.97</c:v>
                </c:pt>
                <c:pt idx="4141">
                  <c:v>8359.35</c:v>
                </c:pt>
                <c:pt idx="4142">
                  <c:v>2725.43</c:v>
                </c:pt>
                <c:pt idx="4143">
                  <c:v>2596.64</c:v>
                </c:pt>
                <c:pt idx="4144">
                  <c:v>5492.07</c:v>
                </c:pt>
                <c:pt idx="4145">
                  <c:v>4356.46</c:v>
                </c:pt>
                <c:pt idx="4146">
                  <c:v>6389.44</c:v>
                </c:pt>
                <c:pt idx="4147">
                  <c:v>6520.39</c:v>
                </c:pt>
                <c:pt idx="4148">
                  <c:v>4947.28</c:v>
                </c:pt>
                <c:pt idx="4149">
                  <c:v>9974.51</c:v>
                </c:pt>
                <c:pt idx="4150">
                  <c:v>6018.85</c:v>
                </c:pt>
                <c:pt idx="4151">
                  <c:v>2400.36</c:v>
                </c:pt>
                <c:pt idx="4152">
                  <c:v>12181.04</c:v>
                </c:pt>
                <c:pt idx="4153">
                  <c:v>14492.85</c:v>
                </c:pt>
                <c:pt idx="4154">
                  <c:v>4220.12</c:v>
                </c:pt>
                <c:pt idx="4155">
                  <c:v>14565.68</c:v>
                </c:pt>
                <c:pt idx="4156">
                  <c:v>2469.2399999999998</c:v>
                </c:pt>
                <c:pt idx="4157">
                  <c:v>1966.65</c:v>
                </c:pt>
                <c:pt idx="4158">
                  <c:v>8554.59</c:v>
                </c:pt>
                <c:pt idx="4159">
                  <c:v>13206.61</c:v>
                </c:pt>
                <c:pt idx="4160">
                  <c:v>2955.39</c:v>
                </c:pt>
                <c:pt idx="4161">
                  <c:v>4718.32</c:v>
                </c:pt>
                <c:pt idx="4162">
                  <c:v>1838.91</c:v>
                </c:pt>
                <c:pt idx="4163">
                  <c:v>7547.22</c:v>
                </c:pt>
                <c:pt idx="4164">
                  <c:v>6530.78</c:v>
                </c:pt>
                <c:pt idx="4165">
                  <c:v>18262.37</c:v>
                </c:pt>
                <c:pt idx="4166">
                  <c:v>2937.12</c:v>
                </c:pt>
                <c:pt idx="4167">
                  <c:v>11412.54</c:v>
                </c:pt>
                <c:pt idx="4168">
                  <c:v>6088.13</c:v>
                </c:pt>
                <c:pt idx="4169">
                  <c:v>5782.13</c:v>
                </c:pt>
                <c:pt idx="4170">
                  <c:v>14884.5</c:v>
                </c:pt>
                <c:pt idx="4171">
                  <c:v>15610.89</c:v>
                </c:pt>
                <c:pt idx="4172">
                  <c:v>7518.13</c:v>
                </c:pt>
                <c:pt idx="4173">
                  <c:v>10921.61</c:v>
                </c:pt>
                <c:pt idx="4174">
                  <c:v>19049.240000000002</c:v>
                </c:pt>
                <c:pt idx="4175">
                  <c:v>2251.96</c:v>
                </c:pt>
                <c:pt idx="4176">
                  <c:v>3212.03</c:v>
                </c:pt>
                <c:pt idx="4177">
                  <c:v>17142.66</c:v>
                </c:pt>
                <c:pt idx="4178">
                  <c:v>4433.91</c:v>
                </c:pt>
                <c:pt idx="4179">
                  <c:v>6996.23</c:v>
                </c:pt>
                <c:pt idx="4180">
                  <c:v>11573.23</c:v>
                </c:pt>
                <c:pt idx="4181">
                  <c:v>12616</c:v>
                </c:pt>
                <c:pt idx="4182">
                  <c:v>4780.46</c:v>
                </c:pt>
                <c:pt idx="4183">
                  <c:v>23777.72</c:v>
                </c:pt>
                <c:pt idx="4184">
                  <c:v>9160.82</c:v>
                </c:pt>
                <c:pt idx="4185">
                  <c:v>2561.33</c:v>
                </c:pt>
                <c:pt idx="4186">
                  <c:v>3161.53</c:v>
                </c:pt>
                <c:pt idx="4187">
                  <c:v>2523.44</c:v>
                </c:pt>
                <c:pt idx="4188">
                  <c:v>10038.94</c:v>
                </c:pt>
                <c:pt idx="4189">
                  <c:v>4228.3</c:v>
                </c:pt>
                <c:pt idx="4190">
                  <c:v>2771.75</c:v>
                </c:pt>
                <c:pt idx="4191">
                  <c:v>2479.34</c:v>
                </c:pt>
                <c:pt idx="4192">
                  <c:v>2790.08</c:v>
                </c:pt>
                <c:pt idx="4193">
                  <c:v>2544</c:v>
                </c:pt>
                <c:pt idx="4194">
                  <c:v>6296.26</c:v>
                </c:pt>
                <c:pt idx="4195">
                  <c:v>15933.02</c:v>
                </c:pt>
                <c:pt idx="4196">
                  <c:v>9266.32</c:v>
                </c:pt>
                <c:pt idx="4197">
                  <c:v>4569.01</c:v>
                </c:pt>
                <c:pt idx="4198">
                  <c:v>8932.7800000000007</c:v>
                </c:pt>
                <c:pt idx="4199">
                  <c:v>11181.12</c:v>
                </c:pt>
                <c:pt idx="4200">
                  <c:v>15330.05</c:v>
                </c:pt>
                <c:pt idx="4201">
                  <c:v>9361.35</c:v>
                </c:pt>
                <c:pt idx="4202">
                  <c:v>4266.24</c:v>
                </c:pt>
                <c:pt idx="4203">
                  <c:v>5155.72</c:v>
                </c:pt>
                <c:pt idx="4204">
                  <c:v>2554.48</c:v>
                </c:pt>
                <c:pt idx="4205">
                  <c:v>10105.77</c:v>
                </c:pt>
                <c:pt idx="4206">
                  <c:v>4752.9399999999996</c:v>
                </c:pt>
                <c:pt idx="4207">
                  <c:v>16003.62</c:v>
                </c:pt>
                <c:pt idx="4208">
                  <c:v>7073.18</c:v>
                </c:pt>
                <c:pt idx="4209">
                  <c:v>3132.55</c:v>
                </c:pt>
                <c:pt idx="4210">
                  <c:v>13857.86</c:v>
                </c:pt>
                <c:pt idx="4211">
                  <c:v>18906.54</c:v>
                </c:pt>
                <c:pt idx="4212">
                  <c:v>10008.33</c:v>
                </c:pt>
                <c:pt idx="4213">
                  <c:v>3743.22</c:v>
                </c:pt>
                <c:pt idx="4214">
                  <c:v>5387.44</c:v>
                </c:pt>
                <c:pt idx="4215">
                  <c:v>3193.91</c:v>
                </c:pt>
                <c:pt idx="4216">
                  <c:v>11805.43</c:v>
                </c:pt>
                <c:pt idx="4217">
                  <c:v>11502.54</c:v>
                </c:pt>
                <c:pt idx="4218">
                  <c:v>10543.81</c:v>
                </c:pt>
                <c:pt idx="4219">
                  <c:v>11032.99</c:v>
                </c:pt>
                <c:pt idx="4220">
                  <c:v>2600.67</c:v>
                </c:pt>
                <c:pt idx="4221">
                  <c:v>2869.97</c:v>
                </c:pt>
                <c:pt idx="4222">
                  <c:v>4777.55</c:v>
                </c:pt>
                <c:pt idx="4223">
                  <c:v>2449.7600000000002</c:v>
                </c:pt>
                <c:pt idx="4224">
                  <c:v>2012.94</c:v>
                </c:pt>
                <c:pt idx="4225">
                  <c:v>5243.95</c:v>
                </c:pt>
                <c:pt idx="4226">
                  <c:v>2991.48</c:v>
                </c:pt>
                <c:pt idx="4227">
                  <c:v>4545.18</c:v>
                </c:pt>
                <c:pt idx="4228">
                  <c:v>2892.69</c:v>
                </c:pt>
                <c:pt idx="4229">
                  <c:v>4749.76</c:v>
                </c:pt>
                <c:pt idx="4230">
                  <c:v>3107.1</c:v>
                </c:pt>
                <c:pt idx="4231">
                  <c:v>8299.06</c:v>
                </c:pt>
                <c:pt idx="4232">
                  <c:v>9305.74</c:v>
                </c:pt>
                <c:pt idx="4233">
                  <c:v>2139.1999999999998</c:v>
                </c:pt>
                <c:pt idx="4234">
                  <c:v>2176.25</c:v>
                </c:pt>
                <c:pt idx="4235">
                  <c:v>3177.44</c:v>
                </c:pt>
                <c:pt idx="4236">
                  <c:v>7728.47</c:v>
                </c:pt>
                <c:pt idx="4237">
                  <c:v>11331.19</c:v>
                </c:pt>
                <c:pt idx="4238">
                  <c:v>5349.6</c:v>
                </c:pt>
                <c:pt idx="4239">
                  <c:v>10753.49</c:v>
                </c:pt>
                <c:pt idx="4240">
                  <c:v>9687.39</c:v>
                </c:pt>
                <c:pt idx="4241">
                  <c:v>9462.4500000000007</c:v>
                </c:pt>
                <c:pt idx="4242">
                  <c:v>8028.15</c:v>
                </c:pt>
                <c:pt idx="4243">
                  <c:v>2374.79</c:v>
                </c:pt>
                <c:pt idx="4244">
                  <c:v>6436.78</c:v>
                </c:pt>
                <c:pt idx="4245">
                  <c:v>6276.56</c:v>
                </c:pt>
                <c:pt idx="4246">
                  <c:v>4469.99</c:v>
                </c:pt>
                <c:pt idx="4247">
                  <c:v>3134.63</c:v>
                </c:pt>
                <c:pt idx="4248">
                  <c:v>7662.85</c:v>
                </c:pt>
                <c:pt idx="4249">
                  <c:v>15854.54</c:v>
                </c:pt>
                <c:pt idx="4250">
                  <c:v>8484.48</c:v>
                </c:pt>
                <c:pt idx="4251">
                  <c:v>2553.9</c:v>
                </c:pt>
                <c:pt idx="4252">
                  <c:v>11126.21</c:v>
                </c:pt>
                <c:pt idx="4253">
                  <c:v>5438.39</c:v>
                </c:pt>
                <c:pt idx="4254">
                  <c:v>2482.83</c:v>
                </c:pt>
                <c:pt idx="4255">
                  <c:v>3879.96</c:v>
                </c:pt>
                <c:pt idx="4256">
                  <c:v>19197.28</c:v>
                </c:pt>
                <c:pt idx="4257">
                  <c:v>10165.48</c:v>
                </c:pt>
                <c:pt idx="4258">
                  <c:v>4847.5</c:v>
                </c:pt>
                <c:pt idx="4259">
                  <c:v>3037.73</c:v>
                </c:pt>
                <c:pt idx="4260">
                  <c:v>2472.89</c:v>
                </c:pt>
                <c:pt idx="4261">
                  <c:v>14040.59</c:v>
                </c:pt>
                <c:pt idx="4262">
                  <c:v>16828.919999999998</c:v>
                </c:pt>
                <c:pt idx="4263">
                  <c:v>13464.86</c:v>
                </c:pt>
                <c:pt idx="4264">
                  <c:v>9817.66</c:v>
                </c:pt>
                <c:pt idx="4265">
                  <c:v>2928.88</c:v>
                </c:pt>
                <c:pt idx="4266">
                  <c:v>12102.77</c:v>
                </c:pt>
                <c:pt idx="4267">
                  <c:v>10373.76</c:v>
                </c:pt>
                <c:pt idx="4268">
                  <c:v>9712.34</c:v>
                </c:pt>
                <c:pt idx="4269">
                  <c:v>7865.07</c:v>
                </c:pt>
                <c:pt idx="4270">
                  <c:v>9824.19</c:v>
                </c:pt>
                <c:pt idx="4271">
                  <c:v>18593.080000000002</c:v>
                </c:pt>
                <c:pt idx="4272">
                  <c:v>7479.59</c:v>
                </c:pt>
                <c:pt idx="4273">
                  <c:v>11204.75</c:v>
                </c:pt>
                <c:pt idx="4274">
                  <c:v>2051.6999999999998</c:v>
                </c:pt>
                <c:pt idx="4275">
                  <c:v>2662.91</c:v>
                </c:pt>
                <c:pt idx="4276">
                  <c:v>8516.83</c:v>
                </c:pt>
                <c:pt idx="4277">
                  <c:v>5904.58</c:v>
                </c:pt>
                <c:pt idx="4278">
                  <c:v>5710.16</c:v>
                </c:pt>
                <c:pt idx="4279">
                  <c:v>5100.93</c:v>
                </c:pt>
                <c:pt idx="4280">
                  <c:v>5127.38</c:v>
                </c:pt>
                <c:pt idx="4281">
                  <c:v>13629.39</c:v>
                </c:pt>
                <c:pt idx="4282">
                  <c:v>2326.71</c:v>
                </c:pt>
                <c:pt idx="4283">
                  <c:v>17017.330000000002</c:v>
                </c:pt>
                <c:pt idx="4284">
                  <c:v>8162.37</c:v>
                </c:pt>
                <c:pt idx="4285">
                  <c:v>12825.86</c:v>
                </c:pt>
                <c:pt idx="4286">
                  <c:v>8848.59</c:v>
                </c:pt>
                <c:pt idx="4287">
                  <c:v>2278.8000000000002</c:v>
                </c:pt>
                <c:pt idx="4288">
                  <c:v>2309.79</c:v>
                </c:pt>
                <c:pt idx="4289">
                  <c:v>3293.52</c:v>
                </c:pt>
                <c:pt idx="4290">
                  <c:v>9957.7999999999993</c:v>
                </c:pt>
                <c:pt idx="4291">
                  <c:v>2507.56</c:v>
                </c:pt>
                <c:pt idx="4292">
                  <c:v>11728.58</c:v>
                </c:pt>
                <c:pt idx="4293">
                  <c:v>1843.54</c:v>
                </c:pt>
                <c:pt idx="4294">
                  <c:v>2579.81</c:v>
                </c:pt>
                <c:pt idx="4295">
                  <c:v>6576.34</c:v>
                </c:pt>
                <c:pt idx="4296">
                  <c:v>2404.52</c:v>
                </c:pt>
                <c:pt idx="4297">
                  <c:v>15389.77</c:v>
                </c:pt>
                <c:pt idx="4298">
                  <c:v>13905.61</c:v>
                </c:pt>
                <c:pt idx="4299">
                  <c:v>15952.45</c:v>
                </c:pt>
                <c:pt idx="4300">
                  <c:v>12216.42</c:v>
                </c:pt>
                <c:pt idx="4301">
                  <c:v>16099.67</c:v>
                </c:pt>
                <c:pt idx="4302">
                  <c:v>4604.5</c:v>
                </c:pt>
                <c:pt idx="4303">
                  <c:v>3317.34</c:v>
                </c:pt>
                <c:pt idx="4304">
                  <c:v>12847.4</c:v>
                </c:pt>
                <c:pt idx="4305">
                  <c:v>3806.09</c:v>
                </c:pt>
                <c:pt idx="4306">
                  <c:v>9563.7800000000007</c:v>
                </c:pt>
                <c:pt idx="4307">
                  <c:v>2318.34</c:v>
                </c:pt>
                <c:pt idx="4308">
                  <c:v>5027.71</c:v>
                </c:pt>
                <c:pt idx="4309">
                  <c:v>6249.24</c:v>
                </c:pt>
                <c:pt idx="4310">
                  <c:v>5222.18</c:v>
                </c:pt>
                <c:pt idx="4311">
                  <c:v>12843.32</c:v>
                </c:pt>
                <c:pt idx="4312">
                  <c:v>32625.29</c:v>
                </c:pt>
                <c:pt idx="4313">
                  <c:v>13448.75</c:v>
                </c:pt>
                <c:pt idx="4314">
                  <c:v>5495.1</c:v>
                </c:pt>
                <c:pt idx="4315">
                  <c:v>4826.03</c:v>
                </c:pt>
                <c:pt idx="4316">
                  <c:v>2676.59</c:v>
                </c:pt>
                <c:pt idx="4317">
                  <c:v>6381.3</c:v>
                </c:pt>
                <c:pt idx="4318">
                  <c:v>4602.3999999999996</c:v>
                </c:pt>
                <c:pt idx="4319">
                  <c:v>2425.5700000000002</c:v>
                </c:pt>
                <c:pt idx="4320">
                  <c:v>5382.18</c:v>
                </c:pt>
                <c:pt idx="4321">
                  <c:v>11150.71</c:v>
                </c:pt>
                <c:pt idx="4322">
                  <c:v>2709.49</c:v>
                </c:pt>
                <c:pt idx="4323">
                  <c:v>5280.31</c:v>
                </c:pt>
                <c:pt idx="4324">
                  <c:v>4005.72</c:v>
                </c:pt>
                <c:pt idx="4325">
                  <c:v>3400.61</c:v>
                </c:pt>
                <c:pt idx="4326">
                  <c:v>11126.41</c:v>
                </c:pt>
                <c:pt idx="4327">
                  <c:v>4593.26</c:v>
                </c:pt>
                <c:pt idx="4328">
                  <c:v>5817.52</c:v>
                </c:pt>
                <c:pt idx="4329">
                  <c:v>2655.09</c:v>
                </c:pt>
                <c:pt idx="4330">
                  <c:v>18526.37</c:v>
                </c:pt>
                <c:pt idx="4331">
                  <c:v>9860.17</c:v>
                </c:pt>
                <c:pt idx="4332">
                  <c:v>7490.13</c:v>
                </c:pt>
                <c:pt idx="4333">
                  <c:v>7170.51</c:v>
                </c:pt>
                <c:pt idx="4334">
                  <c:v>19117.07</c:v>
                </c:pt>
                <c:pt idx="4335">
                  <c:v>2244.44</c:v>
                </c:pt>
                <c:pt idx="4336">
                  <c:v>14067.84</c:v>
                </c:pt>
                <c:pt idx="4337">
                  <c:v>3773.98</c:v>
                </c:pt>
                <c:pt idx="4338">
                  <c:v>7246.01</c:v>
                </c:pt>
                <c:pt idx="4339">
                  <c:v>9520.91</c:v>
                </c:pt>
                <c:pt idx="4340">
                  <c:v>17758.87</c:v>
                </c:pt>
                <c:pt idx="4341">
                  <c:v>1889.39</c:v>
                </c:pt>
                <c:pt idx="4342">
                  <c:v>13022.46</c:v>
                </c:pt>
                <c:pt idx="4343">
                  <c:v>9757.1299999999992</c:v>
                </c:pt>
                <c:pt idx="4344">
                  <c:v>14053.77</c:v>
                </c:pt>
                <c:pt idx="4345">
                  <c:v>8661.35</c:v>
                </c:pt>
                <c:pt idx="4346">
                  <c:v>11201.07</c:v>
                </c:pt>
                <c:pt idx="4347">
                  <c:v>3348.64</c:v>
                </c:pt>
                <c:pt idx="4348">
                  <c:v>2358.21</c:v>
                </c:pt>
                <c:pt idx="4349">
                  <c:v>19614.95</c:v>
                </c:pt>
                <c:pt idx="4350">
                  <c:v>6894.05</c:v>
                </c:pt>
                <c:pt idx="4351">
                  <c:v>3068.59</c:v>
                </c:pt>
                <c:pt idx="4352">
                  <c:v>3917.43</c:v>
                </c:pt>
                <c:pt idx="4353">
                  <c:v>11058.68</c:v>
                </c:pt>
                <c:pt idx="4354">
                  <c:v>18063.310000000001</c:v>
                </c:pt>
                <c:pt idx="4355">
                  <c:v>3156.06</c:v>
                </c:pt>
                <c:pt idx="4356">
                  <c:v>13150.35</c:v>
                </c:pt>
                <c:pt idx="4357">
                  <c:v>4142.7</c:v>
                </c:pt>
                <c:pt idx="4358">
                  <c:v>14852.75</c:v>
                </c:pt>
                <c:pt idx="4359">
                  <c:v>12702.84</c:v>
                </c:pt>
                <c:pt idx="4360">
                  <c:v>14126.36</c:v>
                </c:pt>
                <c:pt idx="4361">
                  <c:v>13605.79</c:v>
                </c:pt>
                <c:pt idx="4362">
                  <c:v>3372.04</c:v>
                </c:pt>
                <c:pt idx="4363">
                  <c:v>5587.19</c:v>
                </c:pt>
                <c:pt idx="4364">
                  <c:v>5228.22</c:v>
                </c:pt>
                <c:pt idx="4365">
                  <c:v>4432.3</c:v>
                </c:pt>
                <c:pt idx="4366">
                  <c:v>7954.41</c:v>
                </c:pt>
                <c:pt idx="4367">
                  <c:v>10531.95</c:v>
                </c:pt>
                <c:pt idx="4368">
                  <c:v>6272.2</c:v>
                </c:pt>
                <c:pt idx="4369">
                  <c:v>3987.69</c:v>
                </c:pt>
                <c:pt idx="4370">
                  <c:v>3486.08</c:v>
                </c:pt>
                <c:pt idx="4371">
                  <c:v>2951.32</c:v>
                </c:pt>
                <c:pt idx="4372">
                  <c:v>8198.8799999999992</c:v>
                </c:pt>
                <c:pt idx="4373">
                  <c:v>3335.3</c:v>
                </c:pt>
                <c:pt idx="4374">
                  <c:v>8923.68</c:v>
                </c:pt>
                <c:pt idx="4375">
                  <c:v>2683.49</c:v>
                </c:pt>
                <c:pt idx="4376">
                  <c:v>4456.3500000000004</c:v>
                </c:pt>
                <c:pt idx="4377">
                  <c:v>9494.67</c:v>
                </c:pt>
                <c:pt idx="4378">
                  <c:v>2716.21</c:v>
                </c:pt>
                <c:pt idx="4379">
                  <c:v>15129.19</c:v>
                </c:pt>
                <c:pt idx="4380">
                  <c:v>4698.4799999999996</c:v>
                </c:pt>
                <c:pt idx="4381">
                  <c:v>2245.84</c:v>
                </c:pt>
                <c:pt idx="4382">
                  <c:v>2442.64</c:v>
                </c:pt>
                <c:pt idx="4383">
                  <c:v>4940.84</c:v>
                </c:pt>
                <c:pt idx="4384">
                  <c:v>2387.06</c:v>
                </c:pt>
                <c:pt idx="4385">
                  <c:v>5554.89</c:v>
                </c:pt>
                <c:pt idx="4386">
                  <c:v>5771.39</c:v>
                </c:pt>
                <c:pt idx="4387">
                  <c:v>4012.48</c:v>
                </c:pt>
                <c:pt idx="4388">
                  <c:v>5499.72</c:v>
                </c:pt>
                <c:pt idx="4389">
                  <c:v>4991.82</c:v>
                </c:pt>
                <c:pt idx="4390">
                  <c:v>14003.51</c:v>
                </c:pt>
                <c:pt idx="4391">
                  <c:v>5555.19</c:v>
                </c:pt>
                <c:pt idx="4392">
                  <c:v>11015.84</c:v>
                </c:pt>
                <c:pt idx="4393">
                  <c:v>2729.7</c:v>
                </c:pt>
                <c:pt idx="4394">
                  <c:v>7081.34</c:v>
                </c:pt>
                <c:pt idx="4395">
                  <c:v>10205.92</c:v>
                </c:pt>
                <c:pt idx="4396">
                  <c:v>6379.18</c:v>
                </c:pt>
                <c:pt idx="4397">
                  <c:v>11349.16</c:v>
                </c:pt>
                <c:pt idx="4398">
                  <c:v>11804.79</c:v>
                </c:pt>
                <c:pt idx="4399">
                  <c:v>3741.56</c:v>
                </c:pt>
                <c:pt idx="4400">
                  <c:v>3610.74</c:v>
                </c:pt>
                <c:pt idx="4401">
                  <c:v>10507.21</c:v>
                </c:pt>
                <c:pt idx="4402">
                  <c:v>2318.75</c:v>
                </c:pt>
                <c:pt idx="4403">
                  <c:v>5104.0600000000004</c:v>
                </c:pt>
                <c:pt idx="4404">
                  <c:v>10739.83</c:v>
                </c:pt>
                <c:pt idx="4405">
                  <c:v>13797.48</c:v>
                </c:pt>
                <c:pt idx="4406">
                  <c:v>14265.81</c:v>
                </c:pt>
                <c:pt idx="4407">
                  <c:v>3441.19</c:v>
                </c:pt>
                <c:pt idx="4408">
                  <c:v>12588.64</c:v>
                </c:pt>
                <c:pt idx="4409">
                  <c:v>12545.06</c:v>
                </c:pt>
                <c:pt idx="4410">
                  <c:v>12502.43</c:v>
                </c:pt>
                <c:pt idx="4411">
                  <c:v>7545.28</c:v>
                </c:pt>
                <c:pt idx="4412">
                  <c:v>7847</c:v>
                </c:pt>
                <c:pt idx="4413">
                  <c:v>7468.27</c:v>
                </c:pt>
                <c:pt idx="4414">
                  <c:v>5993.98</c:v>
                </c:pt>
                <c:pt idx="4415">
                  <c:v>20331.23</c:v>
                </c:pt>
                <c:pt idx="4416">
                  <c:v>2759.98</c:v>
                </c:pt>
                <c:pt idx="4417">
                  <c:v>6620.31</c:v>
                </c:pt>
                <c:pt idx="4418">
                  <c:v>2623.04</c:v>
                </c:pt>
                <c:pt idx="4419">
                  <c:v>10821.5</c:v>
                </c:pt>
                <c:pt idx="4420">
                  <c:v>3562.15</c:v>
                </c:pt>
                <c:pt idx="4421">
                  <c:v>4174.7</c:v>
                </c:pt>
                <c:pt idx="4422">
                  <c:v>19421.38</c:v>
                </c:pt>
                <c:pt idx="4423">
                  <c:v>13033.39</c:v>
                </c:pt>
                <c:pt idx="4424">
                  <c:v>3368.17</c:v>
                </c:pt>
                <c:pt idx="4425">
                  <c:v>5060.1400000000003</c:v>
                </c:pt>
                <c:pt idx="4426">
                  <c:v>4395.01</c:v>
                </c:pt>
                <c:pt idx="4427">
                  <c:v>9200.2199999999993</c:v>
                </c:pt>
                <c:pt idx="4428">
                  <c:v>2159.91</c:v>
                </c:pt>
                <c:pt idx="4429">
                  <c:v>6385.37</c:v>
                </c:pt>
                <c:pt idx="4430">
                  <c:v>6289.58</c:v>
                </c:pt>
                <c:pt idx="4431">
                  <c:v>6617.66</c:v>
                </c:pt>
                <c:pt idx="4432">
                  <c:v>5396.82</c:v>
                </c:pt>
                <c:pt idx="4433">
                  <c:v>8620.7900000000009</c:v>
                </c:pt>
                <c:pt idx="4434">
                  <c:v>10149.52</c:v>
                </c:pt>
                <c:pt idx="4435">
                  <c:v>2194.1</c:v>
                </c:pt>
                <c:pt idx="4436">
                  <c:v>5148.91</c:v>
                </c:pt>
                <c:pt idx="4437">
                  <c:v>14413.15</c:v>
                </c:pt>
                <c:pt idx="4438">
                  <c:v>1927.29</c:v>
                </c:pt>
                <c:pt idx="4439">
                  <c:v>4544.79</c:v>
                </c:pt>
                <c:pt idx="4440">
                  <c:v>5640.54</c:v>
                </c:pt>
                <c:pt idx="4441">
                  <c:v>4770.41</c:v>
                </c:pt>
                <c:pt idx="4442">
                  <c:v>2251.14</c:v>
                </c:pt>
                <c:pt idx="4443">
                  <c:v>7808.8</c:v>
                </c:pt>
                <c:pt idx="4444">
                  <c:v>9267.69</c:v>
                </c:pt>
                <c:pt idx="4445">
                  <c:v>4106.21</c:v>
                </c:pt>
                <c:pt idx="4446">
                  <c:v>8443.23</c:v>
                </c:pt>
                <c:pt idx="4447">
                  <c:v>2704.75</c:v>
                </c:pt>
                <c:pt idx="4448">
                  <c:v>13569.88</c:v>
                </c:pt>
                <c:pt idx="4449">
                  <c:v>3746.83</c:v>
                </c:pt>
                <c:pt idx="4450">
                  <c:v>3106.79</c:v>
                </c:pt>
                <c:pt idx="4451">
                  <c:v>12537.16</c:v>
                </c:pt>
                <c:pt idx="4452">
                  <c:v>2455.11</c:v>
                </c:pt>
                <c:pt idx="4453">
                  <c:v>13933.33</c:v>
                </c:pt>
                <c:pt idx="4454">
                  <c:v>7747.64</c:v>
                </c:pt>
                <c:pt idx="4455">
                  <c:v>4230.3500000000004</c:v>
                </c:pt>
                <c:pt idx="4456">
                  <c:v>2984.44</c:v>
                </c:pt>
                <c:pt idx="4457">
                  <c:v>4563.1499999999996</c:v>
                </c:pt>
                <c:pt idx="4458">
                  <c:v>6578.08</c:v>
                </c:pt>
                <c:pt idx="4459">
                  <c:v>31288.22</c:v>
                </c:pt>
                <c:pt idx="4460">
                  <c:v>8860.8700000000008</c:v>
                </c:pt>
                <c:pt idx="4461">
                  <c:v>18143.93</c:v>
                </c:pt>
                <c:pt idx="4462">
                  <c:v>23168.080000000002</c:v>
                </c:pt>
                <c:pt idx="4463">
                  <c:v>5914.1</c:v>
                </c:pt>
                <c:pt idx="4464">
                  <c:v>10988.62</c:v>
                </c:pt>
                <c:pt idx="4465">
                  <c:v>7901.25</c:v>
                </c:pt>
                <c:pt idx="4466">
                  <c:v>16036.5</c:v>
                </c:pt>
                <c:pt idx="4467">
                  <c:v>17411.28</c:v>
                </c:pt>
                <c:pt idx="4468">
                  <c:v>4896.3599999999997</c:v>
                </c:pt>
                <c:pt idx="4469">
                  <c:v>6180.28</c:v>
                </c:pt>
                <c:pt idx="4470">
                  <c:v>17369.419999999998</c:v>
                </c:pt>
                <c:pt idx="4471">
                  <c:v>3202.72</c:v>
                </c:pt>
                <c:pt idx="4472">
                  <c:v>3311.37</c:v>
                </c:pt>
                <c:pt idx="4473">
                  <c:v>8797.14</c:v>
                </c:pt>
                <c:pt idx="4474">
                  <c:v>2957.99</c:v>
                </c:pt>
                <c:pt idx="4475">
                  <c:v>7790.81</c:v>
                </c:pt>
                <c:pt idx="4476">
                  <c:v>13283.22</c:v>
                </c:pt>
                <c:pt idx="4477">
                  <c:v>6287.67</c:v>
                </c:pt>
                <c:pt idx="4478">
                  <c:v>8004.85</c:v>
                </c:pt>
                <c:pt idx="4479">
                  <c:v>5500.42</c:v>
                </c:pt>
                <c:pt idx="4480">
                  <c:v>10353.299999999999</c:v>
                </c:pt>
                <c:pt idx="4481">
                  <c:v>12819.65</c:v>
                </c:pt>
                <c:pt idx="4482">
                  <c:v>17519.939999999999</c:v>
                </c:pt>
                <c:pt idx="4483">
                  <c:v>7047.33</c:v>
                </c:pt>
                <c:pt idx="4484">
                  <c:v>4857.78</c:v>
                </c:pt>
                <c:pt idx="4485">
                  <c:v>7455</c:v>
                </c:pt>
                <c:pt idx="4486">
                  <c:v>11693.65</c:v>
                </c:pt>
                <c:pt idx="4487">
                  <c:v>2309.1999999999998</c:v>
                </c:pt>
                <c:pt idx="4488">
                  <c:v>10655.25</c:v>
                </c:pt>
                <c:pt idx="4489">
                  <c:v>2218.52</c:v>
                </c:pt>
                <c:pt idx="4490">
                  <c:v>4420.32</c:v>
                </c:pt>
                <c:pt idx="4491">
                  <c:v>10393.23</c:v>
                </c:pt>
                <c:pt idx="4492">
                  <c:v>4700.58</c:v>
                </c:pt>
                <c:pt idx="4493">
                  <c:v>8551.32</c:v>
                </c:pt>
                <c:pt idx="4494">
                  <c:v>5393.31</c:v>
                </c:pt>
                <c:pt idx="4495">
                  <c:v>7424.51</c:v>
                </c:pt>
                <c:pt idx="4496">
                  <c:v>3174.3</c:v>
                </c:pt>
                <c:pt idx="4497">
                  <c:v>6031.77</c:v>
                </c:pt>
                <c:pt idx="4498">
                  <c:v>6522.8</c:v>
                </c:pt>
                <c:pt idx="4499">
                  <c:v>6307.46</c:v>
                </c:pt>
                <c:pt idx="4500">
                  <c:v>2138.5700000000002</c:v>
                </c:pt>
                <c:pt idx="4501">
                  <c:v>2786.15</c:v>
                </c:pt>
                <c:pt idx="4502">
                  <c:v>5311.6</c:v>
                </c:pt>
                <c:pt idx="4503">
                  <c:v>17125.48</c:v>
                </c:pt>
                <c:pt idx="4504">
                  <c:v>3539.88</c:v>
                </c:pt>
                <c:pt idx="4505">
                  <c:v>2313.81</c:v>
                </c:pt>
                <c:pt idx="4506">
                  <c:v>13412.97</c:v>
                </c:pt>
                <c:pt idx="4507">
                  <c:v>11715.99</c:v>
                </c:pt>
                <c:pt idx="4508">
                  <c:v>5027.51</c:v>
                </c:pt>
                <c:pt idx="4509">
                  <c:v>6890.97</c:v>
                </c:pt>
                <c:pt idx="4510">
                  <c:v>15183.12</c:v>
                </c:pt>
                <c:pt idx="4511">
                  <c:v>4808.7299999999996</c:v>
                </c:pt>
                <c:pt idx="4512">
                  <c:v>13427.87</c:v>
                </c:pt>
                <c:pt idx="4513">
                  <c:v>4568.38</c:v>
                </c:pt>
                <c:pt idx="4514">
                  <c:v>15905.02</c:v>
                </c:pt>
                <c:pt idx="4515">
                  <c:v>6834.09</c:v>
                </c:pt>
                <c:pt idx="4516">
                  <c:v>21496.799999999999</c:v>
                </c:pt>
                <c:pt idx="4517">
                  <c:v>4955.5</c:v>
                </c:pt>
                <c:pt idx="4518">
                  <c:v>2798.59</c:v>
                </c:pt>
                <c:pt idx="4519">
                  <c:v>18127.77</c:v>
                </c:pt>
                <c:pt idx="4520">
                  <c:v>12461.99</c:v>
                </c:pt>
                <c:pt idx="4521">
                  <c:v>9109.19</c:v>
                </c:pt>
                <c:pt idx="4522">
                  <c:v>11970.3</c:v>
                </c:pt>
                <c:pt idx="4523">
                  <c:v>8805.11</c:v>
                </c:pt>
                <c:pt idx="4524">
                  <c:v>8512.61</c:v>
                </c:pt>
                <c:pt idx="4525">
                  <c:v>7246.62</c:v>
                </c:pt>
                <c:pt idx="4526">
                  <c:v>10040.74</c:v>
                </c:pt>
                <c:pt idx="4527">
                  <c:v>10914.66</c:v>
                </c:pt>
                <c:pt idx="4528">
                  <c:v>22137.67</c:v>
                </c:pt>
                <c:pt idx="4529">
                  <c:v>2074.7800000000002</c:v>
                </c:pt>
                <c:pt idx="4530">
                  <c:v>4816.75</c:v>
                </c:pt>
                <c:pt idx="4531">
                  <c:v>4302.9399999999996</c:v>
                </c:pt>
                <c:pt idx="4532">
                  <c:v>2602.5100000000002</c:v>
                </c:pt>
                <c:pt idx="4533">
                  <c:v>2301.13</c:v>
                </c:pt>
                <c:pt idx="4534">
                  <c:v>10581.74</c:v>
                </c:pt>
                <c:pt idx="4535">
                  <c:v>5516.35</c:v>
                </c:pt>
                <c:pt idx="4536">
                  <c:v>4778.04</c:v>
                </c:pt>
                <c:pt idx="4537">
                  <c:v>12599.57</c:v>
                </c:pt>
                <c:pt idx="4538">
                  <c:v>5176.91</c:v>
                </c:pt>
                <c:pt idx="4539">
                  <c:v>7668.8</c:v>
                </c:pt>
                <c:pt idx="4540">
                  <c:v>8647.08</c:v>
                </c:pt>
                <c:pt idx="4541">
                  <c:v>9606.42</c:v>
                </c:pt>
                <c:pt idx="4542">
                  <c:v>3973.09</c:v>
                </c:pt>
                <c:pt idx="4543">
                  <c:v>7707.7</c:v>
                </c:pt>
                <c:pt idx="4544">
                  <c:v>13699.36</c:v>
                </c:pt>
                <c:pt idx="4545">
                  <c:v>5708</c:v>
                </c:pt>
                <c:pt idx="4546">
                  <c:v>3144.51</c:v>
                </c:pt>
                <c:pt idx="4547">
                  <c:v>9142.25</c:v>
                </c:pt>
                <c:pt idx="4548">
                  <c:v>5579.03</c:v>
                </c:pt>
                <c:pt idx="4549">
                  <c:v>7423.8</c:v>
                </c:pt>
                <c:pt idx="4550">
                  <c:v>15100.8</c:v>
                </c:pt>
                <c:pt idx="4551">
                  <c:v>9191.6</c:v>
                </c:pt>
                <c:pt idx="4552">
                  <c:v>11794.38</c:v>
                </c:pt>
                <c:pt idx="4553">
                  <c:v>16511</c:v>
                </c:pt>
                <c:pt idx="4554">
                  <c:v>5458.79</c:v>
                </c:pt>
                <c:pt idx="4555">
                  <c:v>5690.59</c:v>
                </c:pt>
                <c:pt idx="4556">
                  <c:v>2629.35</c:v>
                </c:pt>
                <c:pt idx="4557">
                  <c:v>5580.01</c:v>
                </c:pt>
                <c:pt idx="4558">
                  <c:v>2465.62</c:v>
                </c:pt>
                <c:pt idx="4559">
                  <c:v>8413.89</c:v>
                </c:pt>
                <c:pt idx="4560">
                  <c:v>2413</c:v>
                </c:pt>
                <c:pt idx="4561">
                  <c:v>8037.76</c:v>
                </c:pt>
                <c:pt idx="4562">
                  <c:v>23818.37</c:v>
                </c:pt>
                <c:pt idx="4563">
                  <c:v>5025.18</c:v>
                </c:pt>
                <c:pt idx="4564">
                  <c:v>5102.42</c:v>
                </c:pt>
                <c:pt idx="4565">
                  <c:v>5625.01</c:v>
                </c:pt>
                <c:pt idx="4566">
                  <c:v>6844.72</c:v>
                </c:pt>
                <c:pt idx="4567">
                  <c:v>10391.540000000001</c:v>
                </c:pt>
                <c:pt idx="4568">
                  <c:v>2959.99</c:v>
                </c:pt>
                <c:pt idx="4569">
                  <c:v>14976.08</c:v>
                </c:pt>
                <c:pt idx="4570">
                  <c:v>4366.2</c:v>
                </c:pt>
                <c:pt idx="4571">
                  <c:v>3030.59</c:v>
                </c:pt>
                <c:pt idx="4572">
                  <c:v>6439.31</c:v>
                </c:pt>
                <c:pt idx="4573">
                  <c:v>11291.13</c:v>
                </c:pt>
                <c:pt idx="4574">
                  <c:v>7610.15</c:v>
                </c:pt>
                <c:pt idx="4575">
                  <c:v>2615.89</c:v>
                </c:pt>
                <c:pt idx="4576">
                  <c:v>7102.42</c:v>
                </c:pt>
                <c:pt idx="4577">
                  <c:v>8420.98</c:v>
                </c:pt>
                <c:pt idx="4578">
                  <c:v>4654.68</c:v>
                </c:pt>
                <c:pt idx="4579">
                  <c:v>6759.99</c:v>
                </c:pt>
                <c:pt idx="4580">
                  <c:v>2582.6999999999998</c:v>
                </c:pt>
                <c:pt idx="4581">
                  <c:v>6626.09</c:v>
                </c:pt>
                <c:pt idx="4582">
                  <c:v>4790.8500000000004</c:v>
                </c:pt>
                <c:pt idx="4583">
                  <c:v>12831.86</c:v>
                </c:pt>
                <c:pt idx="4584">
                  <c:v>12985.25</c:v>
                </c:pt>
                <c:pt idx="4585">
                  <c:v>6476.86</c:v>
                </c:pt>
                <c:pt idx="4586">
                  <c:v>6662.43</c:v>
                </c:pt>
                <c:pt idx="4587">
                  <c:v>11568.58</c:v>
                </c:pt>
                <c:pt idx="4588">
                  <c:v>2988.59</c:v>
                </c:pt>
                <c:pt idx="4589">
                  <c:v>6833.82</c:v>
                </c:pt>
                <c:pt idx="4590">
                  <c:v>3080.53</c:v>
                </c:pt>
                <c:pt idx="4591">
                  <c:v>10682.99</c:v>
                </c:pt>
                <c:pt idx="4592">
                  <c:v>8359.89</c:v>
                </c:pt>
                <c:pt idx="4593">
                  <c:v>8688.09</c:v>
                </c:pt>
                <c:pt idx="4594">
                  <c:v>12588.32</c:v>
                </c:pt>
                <c:pt idx="4595">
                  <c:v>5916.48</c:v>
                </c:pt>
                <c:pt idx="4596">
                  <c:v>24793.87</c:v>
                </c:pt>
                <c:pt idx="4597">
                  <c:v>5472.92</c:v>
                </c:pt>
                <c:pt idx="4598">
                  <c:v>5145.95</c:v>
                </c:pt>
                <c:pt idx="4599">
                  <c:v>7164.27</c:v>
                </c:pt>
                <c:pt idx="4600">
                  <c:v>10282.26</c:v>
                </c:pt>
                <c:pt idx="4601">
                  <c:v>7002.55</c:v>
                </c:pt>
                <c:pt idx="4602">
                  <c:v>12539.24</c:v>
                </c:pt>
                <c:pt idx="4603">
                  <c:v>11076.01</c:v>
                </c:pt>
                <c:pt idx="4604">
                  <c:v>5859.75</c:v>
                </c:pt>
                <c:pt idx="4605">
                  <c:v>6878.41</c:v>
                </c:pt>
                <c:pt idx="4606">
                  <c:v>6855.97</c:v>
                </c:pt>
                <c:pt idx="4607">
                  <c:v>5270.34</c:v>
                </c:pt>
                <c:pt idx="4608">
                  <c:v>7395.97</c:v>
                </c:pt>
                <c:pt idx="4609">
                  <c:v>5851.14</c:v>
                </c:pt>
                <c:pt idx="4610">
                  <c:v>2945.18</c:v>
                </c:pt>
                <c:pt idx="4611">
                  <c:v>2488.92</c:v>
                </c:pt>
                <c:pt idx="4612">
                  <c:v>6885.82</c:v>
                </c:pt>
                <c:pt idx="4613">
                  <c:v>3893.52</c:v>
                </c:pt>
                <c:pt idx="4614">
                  <c:v>9203.25</c:v>
                </c:pt>
                <c:pt idx="4615">
                  <c:v>2505.89</c:v>
                </c:pt>
                <c:pt idx="4616">
                  <c:v>3182.83</c:v>
                </c:pt>
                <c:pt idx="4617">
                  <c:v>10801.6</c:v>
                </c:pt>
                <c:pt idx="4618">
                  <c:v>4858.2700000000004</c:v>
                </c:pt>
                <c:pt idx="4619">
                  <c:v>8352.33</c:v>
                </c:pt>
                <c:pt idx="4620">
                  <c:v>2789.9</c:v>
                </c:pt>
                <c:pt idx="4621">
                  <c:v>15045.05</c:v>
                </c:pt>
                <c:pt idx="4622">
                  <c:v>6714.28</c:v>
                </c:pt>
                <c:pt idx="4623">
                  <c:v>9348.56</c:v>
                </c:pt>
                <c:pt idx="4624">
                  <c:v>4479.1000000000004</c:v>
                </c:pt>
                <c:pt idx="4625">
                  <c:v>6470.35</c:v>
                </c:pt>
                <c:pt idx="4626">
                  <c:v>16443.18</c:v>
                </c:pt>
                <c:pt idx="4627">
                  <c:v>6627.41</c:v>
                </c:pt>
                <c:pt idx="4628">
                  <c:v>9082.98</c:v>
                </c:pt>
                <c:pt idx="4629">
                  <c:v>26859.040000000001</c:v>
                </c:pt>
                <c:pt idx="4630">
                  <c:v>20685.54</c:v>
                </c:pt>
                <c:pt idx="4631">
                  <c:v>2616.77</c:v>
                </c:pt>
                <c:pt idx="4632">
                  <c:v>8340.32</c:v>
                </c:pt>
                <c:pt idx="4633">
                  <c:v>6689.71</c:v>
                </c:pt>
                <c:pt idx="4634">
                  <c:v>5879.36</c:v>
                </c:pt>
                <c:pt idx="4635">
                  <c:v>2595.06</c:v>
                </c:pt>
                <c:pt idx="4636">
                  <c:v>3746.95</c:v>
                </c:pt>
                <c:pt idx="4637">
                  <c:v>2933.27</c:v>
                </c:pt>
                <c:pt idx="4638">
                  <c:v>7014.98</c:v>
                </c:pt>
                <c:pt idx="4639">
                  <c:v>4942.18</c:v>
                </c:pt>
                <c:pt idx="4640">
                  <c:v>2624.3</c:v>
                </c:pt>
                <c:pt idx="4641">
                  <c:v>8462.98</c:v>
                </c:pt>
                <c:pt idx="4642">
                  <c:v>6372.3</c:v>
                </c:pt>
                <c:pt idx="4643">
                  <c:v>2048.4699999999998</c:v>
                </c:pt>
                <c:pt idx="4644">
                  <c:v>2264.1799999999998</c:v>
                </c:pt>
                <c:pt idx="4645">
                  <c:v>11272.26</c:v>
                </c:pt>
                <c:pt idx="4646">
                  <c:v>6701.03</c:v>
                </c:pt>
                <c:pt idx="4647">
                  <c:v>3297.93</c:v>
                </c:pt>
                <c:pt idx="4648">
                  <c:v>4928.93</c:v>
                </c:pt>
                <c:pt idx="4649">
                  <c:v>3042.13</c:v>
                </c:pt>
                <c:pt idx="4650">
                  <c:v>6814.85</c:v>
                </c:pt>
                <c:pt idx="4651">
                  <c:v>3254.79</c:v>
                </c:pt>
                <c:pt idx="4652">
                  <c:v>4680.21</c:v>
                </c:pt>
                <c:pt idx="4653">
                  <c:v>11367.6</c:v>
                </c:pt>
                <c:pt idx="4654">
                  <c:v>8326.59</c:v>
                </c:pt>
                <c:pt idx="4655">
                  <c:v>6163.15</c:v>
                </c:pt>
                <c:pt idx="4656">
                  <c:v>7089.7</c:v>
                </c:pt>
                <c:pt idx="4657">
                  <c:v>4935.2</c:v>
                </c:pt>
                <c:pt idx="4658">
                  <c:v>15308.62</c:v>
                </c:pt>
                <c:pt idx="4659">
                  <c:v>5135.88</c:v>
                </c:pt>
                <c:pt idx="4660">
                  <c:v>5141.6899999999996</c:v>
                </c:pt>
                <c:pt idx="4661">
                  <c:v>8924.52</c:v>
                </c:pt>
                <c:pt idx="4662">
                  <c:v>14855.06</c:v>
                </c:pt>
                <c:pt idx="4663">
                  <c:v>8613.83</c:v>
                </c:pt>
                <c:pt idx="4664">
                  <c:v>11068.02</c:v>
                </c:pt>
                <c:pt idx="4665">
                  <c:v>8280.51</c:v>
                </c:pt>
                <c:pt idx="4666">
                  <c:v>7033.49</c:v>
                </c:pt>
                <c:pt idx="4667">
                  <c:v>7072.53</c:v>
                </c:pt>
                <c:pt idx="4668">
                  <c:v>9530.7000000000007</c:v>
                </c:pt>
                <c:pt idx="4669">
                  <c:v>4939.83</c:v>
                </c:pt>
                <c:pt idx="4670">
                  <c:v>17017.490000000002</c:v>
                </c:pt>
                <c:pt idx="4671">
                  <c:v>7531.07</c:v>
                </c:pt>
                <c:pt idx="4672">
                  <c:v>17953.66</c:v>
                </c:pt>
                <c:pt idx="4673">
                  <c:v>9066.7199999999993</c:v>
                </c:pt>
                <c:pt idx="4674">
                  <c:v>9641.2199999999993</c:v>
                </c:pt>
                <c:pt idx="4675">
                  <c:v>8888.2800000000007</c:v>
                </c:pt>
                <c:pt idx="4676">
                  <c:v>4616.57</c:v>
                </c:pt>
                <c:pt idx="4677">
                  <c:v>2690.48</c:v>
                </c:pt>
                <c:pt idx="4678">
                  <c:v>16665.71</c:v>
                </c:pt>
                <c:pt idx="4679">
                  <c:v>2283.75</c:v>
                </c:pt>
                <c:pt idx="4680">
                  <c:v>11266.83</c:v>
                </c:pt>
                <c:pt idx="4681">
                  <c:v>13056.03</c:v>
                </c:pt>
                <c:pt idx="4682">
                  <c:v>6454.84</c:v>
                </c:pt>
                <c:pt idx="4683">
                  <c:v>5230.74</c:v>
                </c:pt>
                <c:pt idx="4684">
                  <c:v>16816.39</c:v>
                </c:pt>
                <c:pt idx="4685">
                  <c:v>11306.09</c:v>
                </c:pt>
                <c:pt idx="4686">
                  <c:v>4298.92</c:v>
                </c:pt>
                <c:pt idx="4687">
                  <c:v>6951.39</c:v>
                </c:pt>
                <c:pt idx="4688">
                  <c:v>3635.99</c:v>
                </c:pt>
                <c:pt idx="4689">
                  <c:v>8287.2000000000007</c:v>
                </c:pt>
                <c:pt idx="4690">
                  <c:v>9954.32</c:v>
                </c:pt>
                <c:pt idx="4691">
                  <c:v>20792.05</c:v>
                </c:pt>
                <c:pt idx="4692">
                  <c:v>13406.55</c:v>
                </c:pt>
                <c:pt idx="4693">
                  <c:v>4665.08</c:v>
                </c:pt>
                <c:pt idx="4694">
                  <c:v>2563.06</c:v>
                </c:pt>
                <c:pt idx="4695">
                  <c:v>5395.34</c:v>
                </c:pt>
                <c:pt idx="4696">
                  <c:v>7019.78</c:v>
                </c:pt>
                <c:pt idx="4697">
                  <c:v>8868.86</c:v>
                </c:pt>
                <c:pt idx="4698">
                  <c:v>7273.77</c:v>
                </c:pt>
                <c:pt idx="4699">
                  <c:v>5534.81</c:v>
                </c:pt>
                <c:pt idx="4700">
                  <c:v>13113.71</c:v>
                </c:pt>
                <c:pt idx="4701">
                  <c:v>5204.5600000000004</c:v>
                </c:pt>
                <c:pt idx="4702">
                  <c:v>13444.65</c:v>
                </c:pt>
                <c:pt idx="4703">
                  <c:v>9478.2099999999991</c:v>
                </c:pt>
                <c:pt idx="4704">
                  <c:v>8038.91</c:v>
                </c:pt>
                <c:pt idx="4705">
                  <c:v>7309.76</c:v>
                </c:pt>
                <c:pt idx="4706">
                  <c:v>3052.93</c:v>
                </c:pt>
                <c:pt idx="4707">
                  <c:v>5491.9</c:v>
                </c:pt>
                <c:pt idx="4708">
                  <c:v>8138.95</c:v>
                </c:pt>
                <c:pt idx="4709">
                  <c:v>9102.9599999999991</c:v>
                </c:pt>
                <c:pt idx="4710">
                  <c:v>7954.66</c:v>
                </c:pt>
                <c:pt idx="4711">
                  <c:v>5225.3500000000004</c:v>
                </c:pt>
                <c:pt idx="4712">
                  <c:v>7050.93</c:v>
                </c:pt>
                <c:pt idx="4713">
                  <c:v>6176.81</c:v>
                </c:pt>
                <c:pt idx="4714">
                  <c:v>9733.9599999999991</c:v>
                </c:pt>
                <c:pt idx="4715">
                  <c:v>5234.95</c:v>
                </c:pt>
                <c:pt idx="4716">
                  <c:v>26588.84</c:v>
                </c:pt>
                <c:pt idx="4717">
                  <c:v>2806.64</c:v>
                </c:pt>
                <c:pt idx="4718">
                  <c:v>3431.21</c:v>
                </c:pt>
                <c:pt idx="4719">
                  <c:v>7875.18</c:v>
                </c:pt>
                <c:pt idx="4720">
                  <c:v>3514.9</c:v>
                </c:pt>
                <c:pt idx="4721">
                  <c:v>4994.21</c:v>
                </c:pt>
                <c:pt idx="4722">
                  <c:v>4320.28</c:v>
                </c:pt>
                <c:pt idx="4723">
                  <c:v>7834.85</c:v>
                </c:pt>
                <c:pt idx="4724">
                  <c:v>2723.06</c:v>
                </c:pt>
                <c:pt idx="4725">
                  <c:v>15816.53</c:v>
                </c:pt>
                <c:pt idx="4726">
                  <c:v>6326.19</c:v>
                </c:pt>
                <c:pt idx="4727">
                  <c:v>8838.31</c:v>
                </c:pt>
                <c:pt idx="4728">
                  <c:v>12893.76</c:v>
                </c:pt>
                <c:pt idx="4729">
                  <c:v>2335.75</c:v>
                </c:pt>
                <c:pt idx="4730">
                  <c:v>5899.83</c:v>
                </c:pt>
                <c:pt idx="4731">
                  <c:v>10154.700000000001</c:v>
                </c:pt>
                <c:pt idx="4732">
                  <c:v>27305.78</c:v>
                </c:pt>
                <c:pt idx="4733">
                  <c:v>2260.71</c:v>
                </c:pt>
                <c:pt idx="4734">
                  <c:v>7337.51</c:v>
                </c:pt>
                <c:pt idx="4735">
                  <c:v>2464.79</c:v>
                </c:pt>
                <c:pt idx="4736">
                  <c:v>9579.43</c:v>
                </c:pt>
                <c:pt idx="4737">
                  <c:v>15228.91</c:v>
                </c:pt>
                <c:pt idx="4738">
                  <c:v>11867.7</c:v>
                </c:pt>
                <c:pt idx="4739">
                  <c:v>3016.56</c:v>
                </c:pt>
                <c:pt idx="4740">
                  <c:v>16801.78</c:v>
                </c:pt>
                <c:pt idx="4741">
                  <c:v>2437.1799999999998</c:v>
                </c:pt>
                <c:pt idx="4742">
                  <c:v>6074.72</c:v>
                </c:pt>
                <c:pt idx="4743">
                  <c:v>20431.43</c:v>
                </c:pt>
                <c:pt idx="4744">
                  <c:v>11551.82</c:v>
                </c:pt>
                <c:pt idx="4745">
                  <c:v>10516.41</c:v>
                </c:pt>
                <c:pt idx="4746">
                  <c:v>5356.32</c:v>
                </c:pt>
                <c:pt idx="4747">
                  <c:v>3243.13</c:v>
                </c:pt>
                <c:pt idx="4748">
                  <c:v>13666.73</c:v>
                </c:pt>
                <c:pt idx="4749">
                  <c:v>5795.55</c:v>
                </c:pt>
                <c:pt idx="4750">
                  <c:v>7707.47</c:v>
                </c:pt>
                <c:pt idx="4751">
                  <c:v>4929.82</c:v>
                </c:pt>
                <c:pt idx="4752">
                  <c:v>8582.7800000000007</c:v>
                </c:pt>
                <c:pt idx="4753">
                  <c:v>2354.48</c:v>
                </c:pt>
                <c:pt idx="4754">
                  <c:v>9830.0300000000007</c:v>
                </c:pt>
                <c:pt idx="4755">
                  <c:v>2747.37</c:v>
                </c:pt>
                <c:pt idx="4756">
                  <c:v>1863.4</c:v>
                </c:pt>
                <c:pt idx="4757">
                  <c:v>4857.07</c:v>
                </c:pt>
                <c:pt idx="4758">
                  <c:v>7627.45</c:v>
                </c:pt>
                <c:pt idx="4759">
                  <c:v>7369.76</c:v>
                </c:pt>
                <c:pt idx="4760">
                  <c:v>7404.43</c:v>
                </c:pt>
                <c:pt idx="4761">
                  <c:v>5417.84</c:v>
                </c:pt>
                <c:pt idx="4762">
                  <c:v>9254.66</c:v>
                </c:pt>
                <c:pt idx="4763">
                  <c:v>7004.29</c:v>
                </c:pt>
                <c:pt idx="4764">
                  <c:v>2701.71</c:v>
                </c:pt>
                <c:pt idx="4765">
                  <c:v>15648.14</c:v>
                </c:pt>
                <c:pt idx="4766">
                  <c:v>5825.62</c:v>
                </c:pt>
                <c:pt idx="4767">
                  <c:v>18550.89</c:v>
                </c:pt>
                <c:pt idx="4768">
                  <c:v>11511.82</c:v>
                </c:pt>
                <c:pt idx="4769">
                  <c:v>7066.25</c:v>
                </c:pt>
                <c:pt idx="4770">
                  <c:v>11483.53</c:v>
                </c:pt>
                <c:pt idx="4771">
                  <c:v>5180.3900000000003</c:v>
                </c:pt>
                <c:pt idx="4772">
                  <c:v>6364.21</c:v>
                </c:pt>
                <c:pt idx="4773">
                  <c:v>5208.46</c:v>
                </c:pt>
                <c:pt idx="4774">
                  <c:v>11177.22</c:v>
                </c:pt>
                <c:pt idx="4775">
                  <c:v>5028.12</c:v>
                </c:pt>
                <c:pt idx="4776">
                  <c:v>13702.69</c:v>
                </c:pt>
                <c:pt idx="4777">
                  <c:v>5270.38</c:v>
                </c:pt>
                <c:pt idx="4778">
                  <c:v>3137.69</c:v>
                </c:pt>
                <c:pt idx="4779">
                  <c:v>10436.17</c:v>
                </c:pt>
                <c:pt idx="4780">
                  <c:v>5009.92</c:v>
                </c:pt>
                <c:pt idx="4781">
                  <c:v>21640.38</c:v>
                </c:pt>
                <c:pt idx="4782">
                  <c:v>9787.94</c:v>
                </c:pt>
                <c:pt idx="4783">
                  <c:v>2286.4299999999998</c:v>
                </c:pt>
                <c:pt idx="4784">
                  <c:v>2401.7600000000002</c:v>
                </c:pt>
                <c:pt idx="4785">
                  <c:v>20056.48</c:v>
                </c:pt>
                <c:pt idx="4786">
                  <c:v>5533.69</c:v>
                </c:pt>
                <c:pt idx="4787">
                  <c:v>5932.96</c:v>
                </c:pt>
                <c:pt idx="4788">
                  <c:v>12037.83</c:v>
                </c:pt>
                <c:pt idx="4789">
                  <c:v>4344.33</c:v>
                </c:pt>
                <c:pt idx="4790">
                  <c:v>13769.94</c:v>
                </c:pt>
                <c:pt idx="4791">
                  <c:v>9822.51</c:v>
                </c:pt>
                <c:pt idx="4792">
                  <c:v>8727.4599999999991</c:v>
                </c:pt>
                <c:pt idx="4793">
                  <c:v>2744.66</c:v>
                </c:pt>
                <c:pt idx="4794">
                  <c:v>16463.419999999998</c:v>
                </c:pt>
                <c:pt idx="4795">
                  <c:v>3806.74</c:v>
                </c:pt>
                <c:pt idx="4796">
                  <c:v>17676.97</c:v>
                </c:pt>
                <c:pt idx="4797">
                  <c:v>3108.65</c:v>
                </c:pt>
                <c:pt idx="4798">
                  <c:v>7004.77</c:v>
                </c:pt>
                <c:pt idx="4799">
                  <c:v>6993.46</c:v>
                </c:pt>
                <c:pt idx="4800">
                  <c:v>2343.38</c:v>
                </c:pt>
                <c:pt idx="4801">
                  <c:v>6367.25</c:v>
                </c:pt>
                <c:pt idx="4802">
                  <c:v>4027.47</c:v>
                </c:pt>
                <c:pt idx="4803">
                  <c:v>20310.490000000002</c:v>
                </c:pt>
                <c:pt idx="4804">
                  <c:v>17543.080000000002</c:v>
                </c:pt>
                <c:pt idx="4805">
                  <c:v>2358.08</c:v>
                </c:pt>
                <c:pt idx="4806">
                  <c:v>3114.29</c:v>
                </c:pt>
                <c:pt idx="4807">
                  <c:v>2548.39</c:v>
                </c:pt>
                <c:pt idx="4808">
                  <c:v>10013.49</c:v>
                </c:pt>
                <c:pt idx="4809">
                  <c:v>5626.45</c:v>
                </c:pt>
                <c:pt idx="4810">
                  <c:v>10795.67</c:v>
                </c:pt>
                <c:pt idx="4811">
                  <c:v>6053</c:v>
                </c:pt>
                <c:pt idx="4812">
                  <c:v>9250.74</c:v>
                </c:pt>
                <c:pt idx="4813">
                  <c:v>4240.22</c:v>
                </c:pt>
                <c:pt idx="4814">
                  <c:v>2746.73</c:v>
                </c:pt>
                <c:pt idx="4815">
                  <c:v>4819.53</c:v>
                </c:pt>
                <c:pt idx="4816">
                  <c:v>8909.9500000000007</c:v>
                </c:pt>
                <c:pt idx="4817">
                  <c:v>2626.87</c:v>
                </c:pt>
                <c:pt idx="4818">
                  <c:v>5118.87</c:v>
                </c:pt>
                <c:pt idx="4819">
                  <c:v>3245.79</c:v>
                </c:pt>
                <c:pt idx="4820">
                  <c:v>7745.26</c:v>
                </c:pt>
                <c:pt idx="4821">
                  <c:v>3451.55</c:v>
                </c:pt>
                <c:pt idx="4822">
                  <c:v>15414.83</c:v>
                </c:pt>
                <c:pt idx="4823">
                  <c:v>18005.41</c:v>
                </c:pt>
                <c:pt idx="4824">
                  <c:v>7765.77</c:v>
                </c:pt>
                <c:pt idx="4825">
                  <c:v>5294.31</c:v>
                </c:pt>
                <c:pt idx="4826">
                  <c:v>6230.35</c:v>
                </c:pt>
                <c:pt idx="4827">
                  <c:v>5062.0600000000004</c:v>
                </c:pt>
                <c:pt idx="4828">
                  <c:v>9035.08</c:v>
                </c:pt>
                <c:pt idx="4829">
                  <c:v>11558.18</c:v>
                </c:pt>
                <c:pt idx="4830">
                  <c:v>1867.88</c:v>
                </c:pt>
                <c:pt idx="4831">
                  <c:v>6362.89</c:v>
                </c:pt>
                <c:pt idx="4832">
                  <c:v>2358.89</c:v>
                </c:pt>
                <c:pt idx="4833">
                  <c:v>3401.45</c:v>
                </c:pt>
                <c:pt idx="4834">
                  <c:v>3801.45</c:v>
                </c:pt>
                <c:pt idx="4835">
                  <c:v>10880.6</c:v>
                </c:pt>
                <c:pt idx="4836">
                  <c:v>22796.61</c:v>
                </c:pt>
                <c:pt idx="4837">
                  <c:v>7487.24</c:v>
                </c:pt>
                <c:pt idx="4838">
                  <c:v>8744.2000000000007</c:v>
                </c:pt>
                <c:pt idx="4839">
                  <c:v>6887.27</c:v>
                </c:pt>
                <c:pt idx="4840">
                  <c:v>2691.47</c:v>
                </c:pt>
                <c:pt idx="4841">
                  <c:v>8191.53</c:v>
                </c:pt>
                <c:pt idx="4842">
                  <c:v>13442.49</c:v>
                </c:pt>
                <c:pt idx="4843">
                  <c:v>4992.8900000000003</c:v>
                </c:pt>
                <c:pt idx="4844">
                  <c:v>9326.6200000000008</c:v>
                </c:pt>
                <c:pt idx="4845">
                  <c:v>5186.04</c:v>
                </c:pt>
                <c:pt idx="4846">
                  <c:v>7635.47</c:v>
                </c:pt>
                <c:pt idx="4847">
                  <c:v>4527.07</c:v>
                </c:pt>
                <c:pt idx="4848">
                  <c:v>3888.57</c:v>
                </c:pt>
                <c:pt idx="4849">
                  <c:v>4606.22</c:v>
                </c:pt>
                <c:pt idx="4850">
                  <c:v>12926.17</c:v>
                </c:pt>
                <c:pt idx="4851">
                  <c:v>2707.43</c:v>
                </c:pt>
                <c:pt idx="4852">
                  <c:v>7082.33</c:v>
                </c:pt>
                <c:pt idx="4853">
                  <c:v>2770.23</c:v>
                </c:pt>
                <c:pt idx="4854">
                  <c:v>2380.91</c:v>
                </c:pt>
                <c:pt idx="4855">
                  <c:v>2305.06</c:v>
                </c:pt>
                <c:pt idx="4856">
                  <c:v>2352.9299999999998</c:v>
                </c:pt>
                <c:pt idx="4857">
                  <c:v>15079.81</c:v>
                </c:pt>
                <c:pt idx="4858">
                  <c:v>4914.28</c:v>
                </c:pt>
                <c:pt idx="4859">
                  <c:v>5562.41</c:v>
                </c:pt>
                <c:pt idx="4860">
                  <c:v>13849.22</c:v>
                </c:pt>
                <c:pt idx="4861">
                  <c:v>2735.98</c:v>
                </c:pt>
                <c:pt idx="4862">
                  <c:v>2581.33</c:v>
                </c:pt>
                <c:pt idx="4863">
                  <c:v>9490.18</c:v>
                </c:pt>
                <c:pt idx="4864">
                  <c:v>3331.32</c:v>
                </c:pt>
                <c:pt idx="4865">
                  <c:v>8406.1200000000008</c:v>
                </c:pt>
                <c:pt idx="4866">
                  <c:v>9724.75</c:v>
                </c:pt>
                <c:pt idx="4867">
                  <c:v>13182.56</c:v>
                </c:pt>
                <c:pt idx="4868">
                  <c:v>13084.89</c:v>
                </c:pt>
                <c:pt idx="4869">
                  <c:v>4624.78</c:v>
                </c:pt>
                <c:pt idx="4870">
                  <c:v>2479.31</c:v>
                </c:pt>
                <c:pt idx="4871">
                  <c:v>4009.46</c:v>
                </c:pt>
                <c:pt idx="4872">
                  <c:v>9832.17</c:v>
                </c:pt>
                <c:pt idx="4873">
                  <c:v>3018.49</c:v>
                </c:pt>
                <c:pt idx="4874">
                  <c:v>5368.12</c:v>
                </c:pt>
                <c:pt idx="4875">
                  <c:v>12166.19</c:v>
                </c:pt>
                <c:pt idx="4876">
                  <c:v>2109.0700000000002</c:v>
                </c:pt>
                <c:pt idx="4877">
                  <c:v>8215.39</c:v>
                </c:pt>
                <c:pt idx="4878">
                  <c:v>6678.3</c:v>
                </c:pt>
                <c:pt idx="4879">
                  <c:v>12892.1</c:v>
                </c:pt>
                <c:pt idx="4880">
                  <c:v>5506.81</c:v>
                </c:pt>
                <c:pt idx="4881">
                  <c:v>5348.51</c:v>
                </c:pt>
                <c:pt idx="4882">
                  <c:v>9288.66</c:v>
                </c:pt>
                <c:pt idx="4883">
                  <c:v>19082.650000000001</c:v>
                </c:pt>
                <c:pt idx="4884">
                  <c:v>9942.34</c:v>
                </c:pt>
                <c:pt idx="4885">
                  <c:v>15334.02</c:v>
                </c:pt>
                <c:pt idx="4886">
                  <c:v>5902.83</c:v>
                </c:pt>
                <c:pt idx="4887">
                  <c:v>6945.14</c:v>
                </c:pt>
                <c:pt idx="4888">
                  <c:v>7716.58</c:v>
                </c:pt>
                <c:pt idx="4889">
                  <c:v>8830.26</c:v>
                </c:pt>
                <c:pt idx="4890">
                  <c:v>3134.9</c:v>
                </c:pt>
                <c:pt idx="4891">
                  <c:v>23347</c:v>
                </c:pt>
                <c:pt idx="4892">
                  <c:v>3560.69</c:v>
                </c:pt>
                <c:pt idx="4893">
                  <c:v>2471.52</c:v>
                </c:pt>
                <c:pt idx="4894">
                  <c:v>1871.19</c:v>
                </c:pt>
                <c:pt idx="4895">
                  <c:v>6756.84</c:v>
                </c:pt>
                <c:pt idx="4896">
                  <c:v>16438.36</c:v>
                </c:pt>
                <c:pt idx="4897">
                  <c:v>8213.49</c:v>
                </c:pt>
                <c:pt idx="4898">
                  <c:v>21379.06</c:v>
                </c:pt>
                <c:pt idx="4899">
                  <c:v>5530.94</c:v>
                </c:pt>
                <c:pt idx="4900">
                  <c:v>6071.27</c:v>
                </c:pt>
                <c:pt idx="4901">
                  <c:v>13561.15</c:v>
                </c:pt>
                <c:pt idx="4902">
                  <c:v>2223.2399999999998</c:v>
                </c:pt>
                <c:pt idx="4903">
                  <c:v>5775.64</c:v>
                </c:pt>
                <c:pt idx="4904">
                  <c:v>7180.52</c:v>
                </c:pt>
                <c:pt idx="4905">
                  <c:v>13878.6</c:v>
                </c:pt>
                <c:pt idx="4906">
                  <c:v>11072.96</c:v>
                </c:pt>
                <c:pt idx="4907">
                  <c:v>2182.1</c:v>
                </c:pt>
                <c:pt idx="4908">
                  <c:v>13046.81</c:v>
                </c:pt>
                <c:pt idx="4909">
                  <c:v>15280.31</c:v>
                </c:pt>
                <c:pt idx="4910">
                  <c:v>9767.4500000000007</c:v>
                </c:pt>
                <c:pt idx="4911">
                  <c:v>2443.73</c:v>
                </c:pt>
                <c:pt idx="4912">
                  <c:v>4838.1099999999997</c:v>
                </c:pt>
                <c:pt idx="4913">
                  <c:v>2691.14</c:v>
                </c:pt>
                <c:pt idx="4914">
                  <c:v>3406.64</c:v>
                </c:pt>
                <c:pt idx="4915">
                  <c:v>9985.98</c:v>
                </c:pt>
                <c:pt idx="4916">
                  <c:v>3392.16</c:v>
                </c:pt>
                <c:pt idx="4917">
                  <c:v>2511.9299999999998</c:v>
                </c:pt>
                <c:pt idx="4918">
                  <c:v>3448.68</c:v>
                </c:pt>
                <c:pt idx="4919">
                  <c:v>16947.59</c:v>
                </c:pt>
                <c:pt idx="4920">
                  <c:v>17320.099999999999</c:v>
                </c:pt>
                <c:pt idx="4921">
                  <c:v>7004.73</c:v>
                </c:pt>
                <c:pt idx="4922">
                  <c:v>12875.74</c:v>
                </c:pt>
                <c:pt idx="4923">
                  <c:v>12147.37</c:v>
                </c:pt>
                <c:pt idx="4924">
                  <c:v>4136.9399999999996</c:v>
                </c:pt>
                <c:pt idx="4925">
                  <c:v>6951.14</c:v>
                </c:pt>
                <c:pt idx="4926">
                  <c:v>10299.56</c:v>
                </c:pt>
                <c:pt idx="4927">
                  <c:v>19679.919999999998</c:v>
                </c:pt>
                <c:pt idx="4928">
                  <c:v>16931.490000000002</c:v>
                </c:pt>
                <c:pt idx="4929">
                  <c:v>2609.23</c:v>
                </c:pt>
                <c:pt idx="4930">
                  <c:v>10119.34</c:v>
                </c:pt>
                <c:pt idx="4931">
                  <c:v>5189.2700000000004</c:v>
                </c:pt>
                <c:pt idx="4932">
                  <c:v>5142.04</c:v>
                </c:pt>
                <c:pt idx="4933">
                  <c:v>26083.39</c:v>
                </c:pt>
                <c:pt idx="4934">
                  <c:v>3475.48</c:v>
                </c:pt>
                <c:pt idx="4935">
                  <c:v>6445.25</c:v>
                </c:pt>
                <c:pt idx="4936">
                  <c:v>2075.2600000000002</c:v>
                </c:pt>
                <c:pt idx="4937">
                  <c:v>17803.32</c:v>
                </c:pt>
                <c:pt idx="4938">
                  <c:v>2814.58</c:v>
                </c:pt>
                <c:pt idx="4939">
                  <c:v>16791.55</c:v>
                </c:pt>
                <c:pt idx="4940">
                  <c:v>5870.65</c:v>
                </c:pt>
                <c:pt idx="4941">
                  <c:v>6838.21</c:v>
                </c:pt>
                <c:pt idx="4942">
                  <c:v>2232.79</c:v>
                </c:pt>
                <c:pt idx="4943">
                  <c:v>9733.9699999999993</c:v>
                </c:pt>
                <c:pt idx="4944">
                  <c:v>7316.41</c:v>
                </c:pt>
                <c:pt idx="4945">
                  <c:v>17585.830000000002</c:v>
                </c:pt>
                <c:pt idx="4946">
                  <c:v>9428.76</c:v>
                </c:pt>
                <c:pt idx="4947">
                  <c:v>16424.22</c:v>
                </c:pt>
                <c:pt idx="4948">
                  <c:v>4107.0600000000004</c:v>
                </c:pt>
                <c:pt idx="4949">
                  <c:v>4041.59</c:v>
                </c:pt>
                <c:pt idx="4950">
                  <c:v>13697.19</c:v>
                </c:pt>
                <c:pt idx="4951">
                  <c:v>7997.74</c:v>
                </c:pt>
                <c:pt idx="4952">
                  <c:v>14012.28</c:v>
                </c:pt>
                <c:pt idx="4953">
                  <c:v>5025.9399999999996</c:v>
                </c:pt>
                <c:pt idx="4954">
                  <c:v>7843.51</c:v>
                </c:pt>
                <c:pt idx="4955">
                  <c:v>3579.89</c:v>
                </c:pt>
                <c:pt idx="4956">
                  <c:v>13877.13</c:v>
                </c:pt>
                <c:pt idx="4957">
                  <c:v>22822.14</c:v>
                </c:pt>
                <c:pt idx="4958">
                  <c:v>2434.2199999999998</c:v>
                </c:pt>
                <c:pt idx="4959">
                  <c:v>6644.86</c:v>
                </c:pt>
                <c:pt idx="4960">
                  <c:v>1651.79</c:v>
                </c:pt>
                <c:pt idx="4961">
                  <c:v>7302.82</c:v>
                </c:pt>
                <c:pt idx="4962">
                  <c:v>8028.25</c:v>
                </c:pt>
                <c:pt idx="4963">
                  <c:v>5478.49</c:v>
                </c:pt>
                <c:pt idx="4964">
                  <c:v>12359.61</c:v>
                </c:pt>
                <c:pt idx="4965">
                  <c:v>19792.560000000001</c:v>
                </c:pt>
                <c:pt idx="4966">
                  <c:v>16826.849999999999</c:v>
                </c:pt>
                <c:pt idx="4967">
                  <c:v>6582.1</c:v>
                </c:pt>
                <c:pt idx="4968">
                  <c:v>1793.82</c:v>
                </c:pt>
                <c:pt idx="4969">
                  <c:v>9304.17</c:v>
                </c:pt>
                <c:pt idx="4970">
                  <c:v>2831.22</c:v>
                </c:pt>
                <c:pt idx="4971">
                  <c:v>1878.75</c:v>
                </c:pt>
                <c:pt idx="4972">
                  <c:v>15883.49</c:v>
                </c:pt>
                <c:pt idx="4973">
                  <c:v>9896.61</c:v>
                </c:pt>
                <c:pt idx="4974">
                  <c:v>12607.9</c:v>
                </c:pt>
                <c:pt idx="4975">
                  <c:v>10350.370000000001</c:v>
                </c:pt>
                <c:pt idx="4976">
                  <c:v>6432.61</c:v>
                </c:pt>
                <c:pt idx="4977">
                  <c:v>10671.42</c:v>
                </c:pt>
                <c:pt idx="4978">
                  <c:v>9878.41</c:v>
                </c:pt>
                <c:pt idx="4979">
                  <c:v>5035.09</c:v>
                </c:pt>
                <c:pt idx="4980">
                  <c:v>7944.71</c:v>
                </c:pt>
                <c:pt idx="4981">
                  <c:v>6367.68</c:v>
                </c:pt>
                <c:pt idx="4982">
                  <c:v>9958.9</c:v>
                </c:pt>
                <c:pt idx="4983">
                  <c:v>10023.299999999999</c:v>
                </c:pt>
                <c:pt idx="4984">
                  <c:v>5086.25</c:v>
                </c:pt>
                <c:pt idx="4985">
                  <c:v>7629.78</c:v>
                </c:pt>
                <c:pt idx="4986">
                  <c:v>5568.17</c:v>
                </c:pt>
                <c:pt idx="4987">
                  <c:v>8309.66</c:v>
                </c:pt>
                <c:pt idx="4988">
                  <c:v>2579.17</c:v>
                </c:pt>
                <c:pt idx="4989">
                  <c:v>12521.65</c:v>
                </c:pt>
                <c:pt idx="4990">
                  <c:v>2382.9899999999998</c:v>
                </c:pt>
                <c:pt idx="4991">
                  <c:v>5710.8</c:v>
                </c:pt>
                <c:pt idx="4992">
                  <c:v>9735.2099999999991</c:v>
                </c:pt>
                <c:pt idx="4993">
                  <c:v>2463.2199999999998</c:v>
                </c:pt>
                <c:pt idx="4994">
                  <c:v>18538.5</c:v>
                </c:pt>
                <c:pt idx="4995">
                  <c:v>15125.91</c:v>
                </c:pt>
                <c:pt idx="4996">
                  <c:v>18977.599999999999</c:v>
                </c:pt>
                <c:pt idx="4997">
                  <c:v>4377.6899999999996</c:v>
                </c:pt>
                <c:pt idx="4998">
                  <c:v>7849.14</c:v>
                </c:pt>
                <c:pt idx="4999">
                  <c:v>5418.04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8E-455E-8B70-3DCC1692D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009568"/>
        <c:axId val="2073010048"/>
      </c:scatterChart>
      <c:valAx>
        <c:axId val="207300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73010048"/>
        <c:crosses val="autoZero"/>
        <c:crossBetween val="midCat"/>
      </c:valAx>
      <c:valAx>
        <c:axId val="207301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73009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[hotel_channel_profitability_final (version 1).xlsx]Sheet4!PivotTable7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Sheet4!$B$1:$B$3</c:f>
              <c:strCache>
                <c:ptCount val="1"/>
                <c:pt idx="0">
                  <c:v>Cancelled - Count of booking_id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Sheet4!$A$4:$A$17</c:f>
              <c:multiLvlStrCache>
                <c:ptCount val="8"/>
                <c:lvl>
                  <c:pt idx="0">
                    <c:v>Corporate Direct</c:v>
                  </c:pt>
                  <c:pt idx="1">
                    <c:v>Direct Website</c:v>
                  </c:pt>
                  <c:pt idx="2">
                    <c:v>Walk-in</c:v>
                  </c:pt>
                  <c:pt idx="3">
                    <c:v>GDS (Amadeus)</c:v>
                  </c:pt>
                  <c:pt idx="4">
                    <c:v>Travel Agency</c:v>
                  </c:pt>
                  <c:pt idx="5">
                    <c:v>Agoda</c:v>
                  </c:pt>
                  <c:pt idx="6">
                    <c:v>Booking.com</c:v>
                  </c:pt>
                  <c:pt idx="7">
                    <c:v>Expedia</c:v>
                  </c:pt>
                </c:lvl>
                <c:lvl>
                  <c:pt idx="0">
                    <c:v>Corporate</c:v>
                  </c:pt>
                  <c:pt idx="1">
                    <c:v>Direct</c:v>
                  </c:pt>
                  <c:pt idx="3">
                    <c:v>GDS</c:v>
                  </c:pt>
                  <c:pt idx="4">
                    <c:v>Offline</c:v>
                  </c:pt>
                  <c:pt idx="5">
                    <c:v>OTA</c:v>
                  </c:pt>
                </c:lvl>
              </c:multiLvlStrCache>
            </c:multiLvlStrRef>
          </c:cat>
          <c:val>
            <c:numRef>
              <c:f>Sheet4!$B$4:$B$17</c:f>
              <c:numCache>
                <c:formatCode>General</c:formatCode>
                <c:ptCount val="8"/>
                <c:pt idx="0">
                  <c:v>61</c:v>
                </c:pt>
                <c:pt idx="1">
                  <c:v>90</c:v>
                </c:pt>
                <c:pt idx="2">
                  <c:v>18</c:v>
                </c:pt>
                <c:pt idx="3">
                  <c:v>57</c:v>
                </c:pt>
                <c:pt idx="4">
                  <c:v>52</c:v>
                </c:pt>
                <c:pt idx="5">
                  <c:v>199</c:v>
                </c:pt>
                <c:pt idx="6">
                  <c:v>332</c:v>
                </c:pt>
                <c:pt idx="7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1-4C4B-9D72-EF927B002529}"/>
            </c:ext>
          </c:extLst>
        </c:ser>
        <c:ser>
          <c:idx val="1"/>
          <c:order val="1"/>
          <c:tx>
            <c:strRef>
              <c:f>Sheet4!$C$1:$C$3</c:f>
              <c:strCache>
                <c:ptCount val="1"/>
                <c:pt idx="0">
                  <c:v>Cancelled - Sum of Net_revenue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Sheet4!$A$4:$A$17</c:f>
              <c:multiLvlStrCache>
                <c:ptCount val="8"/>
                <c:lvl>
                  <c:pt idx="0">
                    <c:v>Corporate Direct</c:v>
                  </c:pt>
                  <c:pt idx="1">
                    <c:v>Direct Website</c:v>
                  </c:pt>
                  <c:pt idx="2">
                    <c:v>Walk-in</c:v>
                  </c:pt>
                  <c:pt idx="3">
                    <c:v>GDS (Amadeus)</c:v>
                  </c:pt>
                  <c:pt idx="4">
                    <c:v>Travel Agency</c:v>
                  </c:pt>
                  <c:pt idx="5">
                    <c:v>Agoda</c:v>
                  </c:pt>
                  <c:pt idx="6">
                    <c:v>Booking.com</c:v>
                  </c:pt>
                  <c:pt idx="7">
                    <c:v>Expedia</c:v>
                  </c:pt>
                </c:lvl>
                <c:lvl>
                  <c:pt idx="0">
                    <c:v>Corporate</c:v>
                  </c:pt>
                  <c:pt idx="1">
                    <c:v>Direct</c:v>
                  </c:pt>
                  <c:pt idx="3">
                    <c:v>GDS</c:v>
                  </c:pt>
                  <c:pt idx="4">
                    <c:v>Offline</c:v>
                  </c:pt>
                  <c:pt idx="5">
                    <c:v>OTA</c:v>
                  </c:pt>
                </c:lvl>
              </c:multiLvlStrCache>
            </c:multiLvlStrRef>
          </c:cat>
          <c:val>
            <c:numRef>
              <c:f>Sheet4!$C$4:$C$17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C1-4C4B-9D72-EF927B002529}"/>
            </c:ext>
          </c:extLst>
        </c:ser>
        <c:ser>
          <c:idx val="2"/>
          <c:order val="2"/>
          <c:tx>
            <c:strRef>
              <c:f>Sheet4!$D$1:$D$3</c:f>
              <c:strCache>
                <c:ptCount val="1"/>
                <c:pt idx="0">
                  <c:v>Cancelled - Sum of Gross 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Sheet4!$A$4:$A$17</c:f>
              <c:multiLvlStrCache>
                <c:ptCount val="8"/>
                <c:lvl>
                  <c:pt idx="0">
                    <c:v>Corporate Direct</c:v>
                  </c:pt>
                  <c:pt idx="1">
                    <c:v>Direct Website</c:v>
                  </c:pt>
                  <c:pt idx="2">
                    <c:v>Walk-in</c:v>
                  </c:pt>
                  <c:pt idx="3">
                    <c:v>GDS (Amadeus)</c:v>
                  </c:pt>
                  <c:pt idx="4">
                    <c:v>Travel Agency</c:v>
                  </c:pt>
                  <c:pt idx="5">
                    <c:v>Agoda</c:v>
                  </c:pt>
                  <c:pt idx="6">
                    <c:v>Booking.com</c:v>
                  </c:pt>
                  <c:pt idx="7">
                    <c:v>Expedia</c:v>
                  </c:pt>
                </c:lvl>
                <c:lvl>
                  <c:pt idx="0">
                    <c:v>Corporate</c:v>
                  </c:pt>
                  <c:pt idx="1">
                    <c:v>Direct</c:v>
                  </c:pt>
                  <c:pt idx="3">
                    <c:v>GDS</c:v>
                  </c:pt>
                  <c:pt idx="4">
                    <c:v>Offline</c:v>
                  </c:pt>
                  <c:pt idx="5">
                    <c:v>OTA</c:v>
                  </c:pt>
                </c:lvl>
              </c:multiLvlStrCache>
            </c:multiLvlStrRef>
          </c:cat>
          <c:val>
            <c:numRef>
              <c:f>Sheet4!$D$4:$D$17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C1-4C4B-9D72-EF927B002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2227375"/>
        <c:axId val="932227855"/>
      </c:barChart>
      <c:catAx>
        <c:axId val="932227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32227855"/>
        <c:crosses val="autoZero"/>
        <c:auto val="1"/>
        <c:lblAlgn val="ctr"/>
        <c:lblOffset val="100"/>
        <c:noMultiLvlLbl val="0"/>
      </c:catAx>
      <c:valAx>
        <c:axId val="93222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3222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image" Target="../media/image12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6.xml"/><Relationship Id="rId4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123825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FC4491A1-153E-A395-8143-ECFD7E4C8AE9}"/>
            </a:ext>
          </a:extLst>
        </xdr:cNvPr>
        <xdr:cNvSpPr>
          <a:spLocks noChangeAspect="1" noChangeArrowheads="1"/>
        </xdr:cNvSpPr>
      </xdr:nvSpPr>
      <xdr:spPr bwMode="auto">
        <a:xfrm>
          <a:off x="0" y="9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123825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5F0D1F14-B872-5A74-B4CB-24A6449F17B9}"/>
            </a:ext>
          </a:extLst>
        </xdr:cNvPr>
        <xdr:cNvSpPr>
          <a:spLocks noChangeAspect="1" noChangeArrowheads="1"/>
        </xdr:cNvSpPr>
      </xdr:nvSpPr>
      <xdr:spPr bwMode="auto">
        <a:xfrm>
          <a:off x="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346982</xdr:colOff>
      <xdr:row>0</xdr:row>
      <xdr:rowOff>0</xdr:rowOff>
    </xdr:from>
    <xdr:to>
      <xdr:col>14</xdr:col>
      <xdr:colOff>538633</xdr:colOff>
      <xdr:row>34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A00363-C238-0288-9BF3-563FDFB16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8018" y="0"/>
          <a:ext cx="5634508" cy="6023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349703</xdr:colOff>
      <xdr:row>34</xdr:row>
      <xdr:rowOff>146957</xdr:rowOff>
    </xdr:from>
    <xdr:to>
      <xdr:col>11</xdr:col>
      <xdr:colOff>503996</xdr:colOff>
      <xdr:row>69</xdr:row>
      <xdr:rowOff>14684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5A2684-8069-6442-D49E-3F7B87CA7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90739" y="6161314"/>
          <a:ext cx="3556078" cy="6058977"/>
        </a:xfrm>
        <a:prstGeom prst="rect">
          <a:avLst/>
        </a:prstGeom>
      </xdr:spPr>
    </xdr:pic>
    <xdr:clientData/>
  </xdr:twoCellAnchor>
  <xdr:twoCellAnchor editAs="oneCell">
    <xdr:from>
      <xdr:col>0</xdr:col>
      <xdr:colOff>4325472</xdr:colOff>
      <xdr:row>21</xdr:row>
      <xdr:rowOff>112058</xdr:rowOff>
    </xdr:from>
    <xdr:to>
      <xdr:col>6</xdr:col>
      <xdr:colOff>250365</xdr:colOff>
      <xdr:row>53</xdr:row>
      <xdr:rowOff>22293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6064F7F-322F-0D74-860C-1241B5FC3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5472" y="3877234"/>
          <a:ext cx="8576334" cy="56476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38100</xdr:rowOff>
    </xdr:from>
    <xdr:to>
      <xdr:col>19</xdr:col>
      <xdr:colOff>142875</xdr:colOff>
      <xdr:row>20</xdr:row>
      <xdr:rowOff>30994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B52D31-9A86-4224-A0D8-BE24E11E6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38100"/>
          <a:ext cx="5629275" cy="3612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60</xdr:row>
      <xdr:rowOff>0</xdr:rowOff>
    </xdr:from>
    <xdr:to>
      <xdr:col>19</xdr:col>
      <xdr:colOff>219871</xdr:colOff>
      <xdr:row>86</xdr:row>
      <xdr:rowOff>67341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480F2D-E110-47B5-E6E1-4E0E96748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3800" y="10858500"/>
          <a:ext cx="5706271" cy="477269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304800</xdr:colOff>
      <xdr:row>93</xdr:row>
      <xdr:rowOff>123825</xdr:rowOff>
    </xdr:to>
    <xdr:sp macro="" textlink="">
      <xdr:nvSpPr>
        <xdr:cNvPr id="16385" name="AutoShape 1">
          <a:extLst>
            <a:ext uri="{FF2B5EF4-FFF2-40B4-BE49-F238E27FC236}">
              <a16:creationId xmlns:a16="http://schemas.microsoft.com/office/drawing/2014/main" id="{3E208D89-A97E-0719-2237-2DBF92C576AD}"/>
            </a:ext>
          </a:extLst>
        </xdr:cNvPr>
        <xdr:cNvSpPr>
          <a:spLocks noChangeAspect="1" noChangeArrowheads="1"/>
        </xdr:cNvSpPr>
      </xdr:nvSpPr>
      <xdr:spPr bwMode="auto">
        <a:xfrm>
          <a:off x="7543800" y="166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94</xdr:row>
      <xdr:rowOff>0</xdr:rowOff>
    </xdr:from>
    <xdr:to>
      <xdr:col>13</xdr:col>
      <xdr:colOff>304800</xdr:colOff>
      <xdr:row>95</xdr:row>
      <xdr:rowOff>123825</xdr:rowOff>
    </xdr:to>
    <xdr:sp macro="" textlink="">
      <xdr:nvSpPr>
        <xdr:cNvPr id="16386" name="AutoShape 2">
          <a:extLst>
            <a:ext uri="{FF2B5EF4-FFF2-40B4-BE49-F238E27FC236}">
              <a16:creationId xmlns:a16="http://schemas.microsoft.com/office/drawing/2014/main" id="{4B186E64-2421-0C3D-2053-640944060DDD}"/>
            </a:ext>
          </a:extLst>
        </xdr:cNvPr>
        <xdr:cNvSpPr>
          <a:spLocks noChangeAspect="1" noChangeArrowheads="1"/>
        </xdr:cNvSpPr>
      </xdr:nvSpPr>
      <xdr:spPr bwMode="auto">
        <a:xfrm>
          <a:off x="8915400" y="1701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304800</xdr:colOff>
      <xdr:row>93</xdr:row>
      <xdr:rowOff>123825</xdr:rowOff>
    </xdr:to>
    <xdr:sp macro="" textlink="">
      <xdr:nvSpPr>
        <xdr:cNvPr id="16387" name="AutoShape 3">
          <a:extLst>
            <a:ext uri="{FF2B5EF4-FFF2-40B4-BE49-F238E27FC236}">
              <a16:creationId xmlns:a16="http://schemas.microsoft.com/office/drawing/2014/main" id="{EEA31399-B76E-58D7-3D93-1D196DAD9F04}"/>
            </a:ext>
          </a:extLst>
        </xdr:cNvPr>
        <xdr:cNvSpPr>
          <a:spLocks noChangeAspect="1" noChangeArrowheads="1"/>
        </xdr:cNvSpPr>
      </xdr:nvSpPr>
      <xdr:spPr bwMode="auto">
        <a:xfrm>
          <a:off x="7543800" y="166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304800</xdr:colOff>
      <xdr:row>93</xdr:row>
      <xdr:rowOff>123825</xdr:rowOff>
    </xdr:to>
    <xdr:sp macro="" textlink="">
      <xdr:nvSpPr>
        <xdr:cNvPr id="16388" name="AutoShape 4">
          <a:extLst>
            <a:ext uri="{FF2B5EF4-FFF2-40B4-BE49-F238E27FC236}">
              <a16:creationId xmlns:a16="http://schemas.microsoft.com/office/drawing/2014/main" id="{F7B5031D-08D9-A53F-3AA4-793620854A50}"/>
            </a:ext>
          </a:extLst>
        </xdr:cNvPr>
        <xdr:cNvSpPr>
          <a:spLocks noChangeAspect="1" noChangeArrowheads="1"/>
        </xdr:cNvSpPr>
      </xdr:nvSpPr>
      <xdr:spPr bwMode="auto">
        <a:xfrm>
          <a:off x="7543800" y="166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114299</xdr:colOff>
      <xdr:row>78</xdr:row>
      <xdr:rowOff>142875</xdr:rowOff>
    </xdr:from>
    <xdr:to>
      <xdr:col>17</xdr:col>
      <xdr:colOff>123824</xdr:colOff>
      <xdr:row>101</xdr:row>
      <xdr:rowOff>104775</xdr:rowOff>
    </xdr:to>
    <xdr:sp macro="" textlink="">
      <xdr:nvSpPr>
        <xdr:cNvPr id="16390" name="AutoShape 6">
          <a:extLst>
            <a:ext uri="{FF2B5EF4-FFF2-40B4-BE49-F238E27FC236}">
              <a16:creationId xmlns:a16="http://schemas.microsoft.com/office/drawing/2014/main" id="{F5ECF599-6743-B3C6-D68E-8F24DC68E64E}"/>
            </a:ext>
          </a:extLst>
        </xdr:cNvPr>
        <xdr:cNvSpPr>
          <a:spLocks noChangeAspect="1" noChangeArrowheads="1"/>
        </xdr:cNvSpPr>
      </xdr:nvSpPr>
      <xdr:spPr bwMode="auto">
        <a:xfrm>
          <a:off x="7658099" y="14258925"/>
          <a:ext cx="4124325" cy="412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97</xdr:row>
      <xdr:rowOff>0</xdr:rowOff>
    </xdr:from>
    <xdr:to>
      <xdr:col>14</xdr:col>
      <xdr:colOff>304800</xdr:colOff>
      <xdr:row>98</xdr:row>
      <xdr:rowOff>123825</xdr:rowOff>
    </xdr:to>
    <xdr:sp macro="" textlink="">
      <xdr:nvSpPr>
        <xdr:cNvPr id="16391" name="AutoShape 7">
          <a:extLst>
            <a:ext uri="{FF2B5EF4-FFF2-40B4-BE49-F238E27FC236}">
              <a16:creationId xmlns:a16="http://schemas.microsoft.com/office/drawing/2014/main" id="{EB2810BF-4124-F2E1-8364-1AAD4DAEE05C}"/>
            </a:ext>
          </a:extLst>
        </xdr:cNvPr>
        <xdr:cNvSpPr>
          <a:spLocks noChangeAspect="1" noChangeArrowheads="1"/>
        </xdr:cNvSpPr>
      </xdr:nvSpPr>
      <xdr:spPr bwMode="auto">
        <a:xfrm>
          <a:off x="9601200" y="1755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304800</xdr:colOff>
      <xdr:row>49</xdr:row>
      <xdr:rowOff>123825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4233CCD1-4830-5D2F-5AE9-145BAB196247}"/>
            </a:ext>
          </a:extLst>
        </xdr:cNvPr>
        <xdr:cNvSpPr>
          <a:spLocks noChangeAspect="1" noChangeArrowheads="1"/>
        </xdr:cNvSpPr>
      </xdr:nvSpPr>
      <xdr:spPr bwMode="auto">
        <a:xfrm>
          <a:off x="5486400" y="86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9525</xdr:colOff>
      <xdr:row>21</xdr:row>
      <xdr:rowOff>133350</xdr:rowOff>
    </xdr:from>
    <xdr:to>
      <xdr:col>24</xdr:col>
      <xdr:colOff>154828</xdr:colOff>
      <xdr:row>47</xdr:row>
      <xdr:rowOff>96218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C149C3-BC6A-F8D4-75A5-CCA5F19EA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325" y="3933825"/>
          <a:ext cx="9060703" cy="4668218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90</xdr:row>
      <xdr:rowOff>114300</xdr:rowOff>
    </xdr:from>
    <xdr:to>
      <xdr:col>23</xdr:col>
      <xdr:colOff>633343</xdr:colOff>
      <xdr:row>116</xdr:row>
      <xdr:rowOff>67649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3507BB0-D5C2-231D-5D94-C90E5C94E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72375" y="16402050"/>
          <a:ext cx="8834368" cy="4658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30</xdr:row>
      <xdr:rowOff>0</xdr:rowOff>
    </xdr:from>
    <xdr:to>
      <xdr:col>8</xdr:col>
      <xdr:colOff>304800</xdr:colOff>
      <xdr:row>31</xdr:row>
      <xdr:rowOff>123825</xdr:rowOff>
    </xdr:to>
    <xdr:sp macro="" textlink="">
      <xdr:nvSpPr>
        <xdr:cNvPr id="17409" name="AutoShape 1">
          <a:extLst>
            <a:ext uri="{FF2B5EF4-FFF2-40B4-BE49-F238E27FC236}">
              <a16:creationId xmlns:a16="http://schemas.microsoft.com/office/drawing/2014/main" id="{B541360A-7514-A9CF-D204-290E1DF29B5A}"/>
            </a:ext>
          </a:extLst>
        </xdr:cNvPr>
        <xdr:cNvSpPr>
          <a:spLocks noChangeAspect="1" noChangeArrowheads="1"/>
        </xdr:cNvSpPr>
      </xdr:nvSpPr>
      <xdr:spPr bwMode="auto">
        <a:xfrm>
          <a:off x="5486400" y="542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2598</xdr:colOff>
      <xdr:row>29</xdr:row>
      <xdr:rowOff>61479</xdr:rowOff>
    </xdr:from>
    <xdr:to>
      <xdr:col>27</xdr:col>
      <xdr:colOff>177135</xdr:colOff>
      <xdr:row>55</xdr:row>
      <xdr:rowOff>118629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9BB9AE-85BA-AB7C-07B7-991AA667A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8998" y="5309754"/>
          <a:ext cx="13204737" cy="47625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0</xdr:row>
      <xdr:rowOff>0</xdr:rowOff>
    </xdr:from>
    <xdr:to>
      <xdr:col>16</xdr:col>
      <xdr:colOff>498417</xdr:colOff>
      <xdr:row>28</xdr:row>
      <xdr:rowOff>134352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73C7F6-864E-0B77-4458-FB038D89E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0"/>
          <a:ext cx="5946717" cy="52016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1004886</xdr:colOff>
      <xdr:row>51</xdr:row>
      <xdr:rowOff>0</xdr:rowOff>
    </xdr:from>
    <xdr:to>
      <xdr:col>6</xdr:col>
      <xdr:colOff>66675</xdr:colOff>
      <xdr:row>66</xdr:row>
      <xdr:rowOff>76199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26414ED-DF75-EDB9-240C-0B66DC3F9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62</xdr:row>
      <xdr:rowOff>1</xdr:rowOff>
    </xdr:from>
    <xdr:to>
      <xdr:col>3</xdr:col>
      <xdr:colOff>866775</xdr:colOff>
      <xdr:row>83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34FF7A6-76FF-D504-7AA6-7888F30B1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990600</xdr:colOff>
      <xdr:row>66</xdr:row>
      <xdr:rowOff>96561</xdr:rowOff>
    </xdr:from>
    <xdr:to>
      <xdr:col>7</xdr:col>
      <xdr:colOff>2628901</xdr:colOff>
      <xdr:row>89</xdr:row>
      <xdr:rowOff>161838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68DFF6-F8DD-412F-B6B5-421595C1A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12040911"/>
          <a:ext cx="7810500" cy="4227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2602354</xdr:colOff>
      <xdr:row>66</xdr:row>
      <xdr:rowOff>95250</xdr:rowOff>
    </xdr:from>
    <xdr:to>
      <xdr:col>14</xdr:col>
      <xdr:colOff>571498</xdr:colOff>
      <xdr:row>86</xdr:row>
      <xdr:rowOff>57149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875881-D232-7ACB-0FBF-31F2ABA57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9454" y="12039600"/>
          <a:ext cx="7227445" cy="3581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956982</xdr:colOff>
      <xdr:row>66</xdr:row>
      <xdr:rowOff>85355</xdr:rowOff>
    </xdr:from>
    <xdr:to>
      <xdr:col>7</xdr:col>
      <xdr:colOff>2595283</xdr:colOff>
      <xdr:row>89</xdr:row>
      <xdr:rowOff>150632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92AB4B-F139-6E55-0279-C4B15F0FB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4835" y="11918767"/>
          <a:ext cx="7812742" cy="41890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104773</xdr:colOff>
      <xdr:row>19</xdr:row>
      <xdr:rowOff>28575</xdr:rowOff>
    </xdr:from>
    <xdr:to>
      <xdr:col>5</xdr:col>
      <xdr:colOff>1381124</xdr:colOff>
      <xdr:row>36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DACB36-7376-0EBC-117A-537B12105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104774</xdr:colOff>
      <xdr:row>36</xdr:row>
      <xdr:rowOff>47624</xdr:rowOff>
    </xdr:from>
    <xdr:to>
      <xdr:col>5</xdr:col>
      <xdr:colOff>1314449</xdr:colOff>
      <xdr:row>51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201269-08DD-473A-B64E-C2A2EA3B5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537881</xdr:colOff>
      <xdr:row>98</xdr:row>
      <xdr:rowOff>100853</xdr:rowOff>
    </xdr:from>
    <xdr:to>
      <xdr:col>4</xdr:col>
      <xdr:colOff>537881</xdr:colOff>
      <xdr:row>118</xdr:row>
      <xdr:rowOff>127748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EE0B54-D0B0-D969-22C5-45D54274C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1088570</xdr:colOff>
      <xdr:row>98</xdr:row>
      <xdr:rowOff>84844</xdr:rowOff>
    </xdr:from>
    <xdr:to>
      <xdr:col>8</xdr:col>
      <xdr:colOff>1002845</xdr:colOff>
      <xdr:row>120</xdr:row>
      <xdr:rowOff>100866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82D3EC-C4B3-4AF2-B292-38506866B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99" y="17420344"/>
          <a:ext cx="6232071" cy="3907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905703</xdr:colOff>
      <xdr:row>83</xdr:row>
      <xdr:rowOff>22412</xdr:rowOff>
    </xdr:from>
    <xdr:to>
      <xdr:col>14</xdr:col>
      <xdr:colOff>604556</xdr:colOff>
      <xdr:row>107</xdr:row>
      <xdr:rowOff>112059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A3FDA3F-4865-C20C-B95D-F2686C0DC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96615" y="14903824"/>
          <a:ext cx="8722950" cy="4392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0</xdr:row>
      <xdr:rowOff>47625</xdr:rowOff>
    </xdr:from>
    <xdr:to>
      <xdr:col>7</xdr:col>
      <xdr:colOff>457200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0959B9-BD7A-4CBC-BF54-AC0370D85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1216917</xdr:colOff>
      <xdr:row>50</xdr:row>
      <xdr:rowOff>123825</xdr:rowOff>
    </xdr:from>
    <xdr:to>
      <xdr:col>14</xdr:col>
      <xdr:colOff>590549</xdr:colOff>
      <xdr:row>80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A947BE-AD6C-CCC2-E809-7BB5ABA8E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5192" y="9172575"/>
          <a:ext cx="12260957" cy="537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504824</xdr:colOff>
      <xdr:row>18</xdr:row>
      <xdr:rowOff>93086</xdr:rowOff>
    </xdr:from>
    <xdr:to>
      <xdr:col>33</xdr:col>
      <xdr:colOff>478847</xdr:colOff>
      <xdr:row>46</xdr:row>
      <xdr:rowOff>56283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030353-52F4-E5EE-EBC1-9C2C7B8A0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78915" y="3210359"/>
          <a:ext cx="13135841" cy="4812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19049</xdr:colOff>
      <xdr:row>2</xdr:row>
      <xdr:rowOff>66403</xdr:rowOff>
    </xdr:from>
    <xdr:to>
      <xdr:col>17</xdr:col>
      <xdr:colOff>457199</xdr:colOff>
      <xdr:row>17</xdr:row>
      <xdr:rowOff>142874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EC0AAC7-98F1-8922-F610-3E334F626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4" y="428353"/>
          <a:ext cx="6715125" cy="279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257174</xdr:colOff>
      <xdr:row>18</xdr:row>
      <xdr:rowOff>104775</xdr:rowOff>
    </xdr:from>
    <xdr:to>
      <xdr:col>4</xdr:col>
      <xdr:colOff>752475</xdr:colOff>
      <xdr:row>33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BBB80F-62D9-E580-AB18-C106009EB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Roaming/Microsoft/Excel/hotel_channel_profitability_v2%20(version%201).xlsb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UsEr" refreshedDate="46131.621033564814" createdVersion="8" refreshedVersion="8" minRefreshableVersion="3" recordCount="5000" xr:uid="{B5565AB9-6CF9-4333-A844-47A6556E01FB}">
  <cacheSource type="worksheet">
    <worksheetSource ref="A1:J5001" sheet="fact_bookingswork"/>
  </cacheSource>
  <cacheFields count="10">
    <cacheField name="booking_id" numFmtId="0">
      <sharedItems/>
    </cacheField>
    <cacheField name="booking_date" numFmtId="0">
      <sharedItems/>
    </cacheField>
    <cacheField name="check_in_date" numFmtId="0">
      <sharedItems/>
    </cacheField>
    <cacheField name="channel_id" numFmtId="0">
      <sharedItems count="8">
        <s v="CH_02"/>
        <s v="CH_01"/>
        <s v="CH_06"/>
        <s v="CH_03"/>
        <s v="CH_04"/>
        <s v="CH_07"/>
        <s v="CH_08"/>
        <s v="CH_05"/>
      </sharedItems>
    </cacheField>
    <cacheField name="rate_code_id" numFmtId="0">
      <sharedItems/>
    </cacheField>
    <cacheField name="gross_room_revenue" numFmtId="0">
      <sharedItems containsSemiMixedTypes="0" containsString="0" containsNumber="1" minValue="1787.82" maxValue="39699.769999999997"/>
    </cacheField>
    <cacheField name="commission_amount" numFmtId="0">
      <sharedItems containsSemiMixedTypes="0" containsString="0" containsNumber="1" minValue="0" maxValue="6003.8"/>
    </cacheField>
    <cacheField name="net_room_revenue" numFmtId="0">
      <sharedItems containsSemiMixedTypes="0" containsString="0" containsNumber="1" minValue="1609.77" maxValue="39699.769999999997"/>
    </cacheField>
    <cacheField name="status" numFmtId="0">
      <sharedItems/>
    </cacheField>
    <cacheField name="net_margin" numFmtId="10">
      <sharedItems containsSemiMixedTypes="0" containsString="0" containsNumber="1" minValue="1" maxValue="1.250002163846454" count="2524">
        <n v="1.219512037412728"/>
        <n v="1.1764701703031639"/>
        <n v="1.1764707421478431"/>
        <n v="1.176470491242843"/>
        <n v="1.052633188387184"/>
        <n v="1.2195130119171591"/>
        <n v="1.136363975591008"/>
        <n v="1.2195129594772729"/>
        <n v="1"/>
        <n v="1.1764703382868671"/>
        <n v="1.2195127178683609"/>
        <n v="1.1764720413019669"/>
        <n v="1.219511877002627"/>
        <n v="1.1764703291032499"/>
        <n v="1.2195139702617921"/>
        <n v="1.1111103788584"/>
        <n v="1.219512760727401"/>
        <n v="1.1111108432689389"/>
        <n v="1.2195145210229741"/>
        <n v="1.219513445802902"/>
        <n v="1.1111118084276279"/>
        <n v="1.21951105986396"/>
        <n v="1.0526317688228291"/>
        <n v="1.176469832129361"/>
        <n v="1.136363194248563"/>
        <n v="1.219510802632759"/>
        <n v="1.1764715423418159"/>
        <n v="1.2500017729867741"/>
        <n v="1.2195124645782811"/>
        <n v="1.219512744007756"/>
        <n v="1.1764702982894251"/>
        <n v="1.2195138607139839"/>
        <n v="1.11110970148307"/>
        <n v="1.111111242319162"/>
        <n v="1.2195127670509061"/>
        <n v="1.1363638080917611"/>
        <n v="1.1764705882352939"/>
        <n v="1.136363579128425"/>
        <n v="1.2195120470001231"/>
        <n v="1.250000558730386"/>
        <n v="1.111111536161363"/>
        <n v="1.176470399166889"/>
        <n v="1.2499998638721621"/>
        <n v="1.111111715366641"/>
        <n v="1.2500005084763"/>
        <n v="1.2195117236995261"/>
        <n v="1.176470961776839"/>
        <n v="1.111110317407026"/>
        <n v="1.176469521812435"/>
        <n v="1.052631849532635"/>
        <n v="1.1363639152549649"/>
        <n v="1.1111119800546181"/>
        <n v="1.1363630925139909"/>
        <n v="1.1764708947020179"/>
        <n v="1.0526310698955621"/>
        <n v="1.052632247950342"/>
        <n v="1.1363622488537779"/>
        <n v="1.176470894160109"/>
        <n v="1.2500005356381489"/>
        <n v="1.2195124304567899"/>
        <n v="1.1363624245763391"/>
        <n v="1.1363639478977829"/>
        <n v="1.250000282294808"/>
        <n v="1.2499995124091861"/>
        <n v="1.05263204178905"/>
        <n v="1.2195125420190409"/>
        <n v="1.0526315336253671"/>
        <n v="1.2195126104938769"/>
        <n v="1.136365166175852"/>
        <n v="1.249999658647617"/>
        <n v="1.0526319385607701"/>
        <n v="1.1764702804794469"/>
        <n v="1.136364033279162"/>
        <n v="1.176470522443565"/>
        <n v="1.25"/>
        <n v="1.052632046914888"/>
        <n v="1.1764691834473271"/>
        <n v="1.1764684467492119"/>
        <n v="1.2500006896038089"/>
        <n v="1.2195125224895991"/>
        <n v="1.176470012404224"/>
        <n v="1.136364289605742"/>
        <n v="1.250000282912642"/>
        <n v="1.1111106052569879"/>
        <n v="1.111111198363494"/>
        <n v="1.176471069377873"/>
        <n v="1.249997863594801"/>
        <n v="1.136363828554757"/>
        <n v="1.176470896988135"/>
        <n v="1.2500002532314869"/>
        <n v="1.176470694062892"/>
        <n v="1.13636350583652"/>
        <n v="1.1111115062248189"/>
        <n v="1.17647221271002"/>
        <n v="1.1363648954086161"/>
        <n v="1.1111103897368639"/>
        <n v="1.1363632830615931"/>
        <n v="1.176469901915792"/>
        <n v="1.111110386873335"/>
        <n v="1.1764719693367851"/>
        <n v="1.1764700874891201"/>
        <n v="1.1764696475120431"/>
        <n v="1.1111108620779819"/>
        <n v="1.176471048620473"/>
        <n v="1.1363634677999539"/>
        <n v="1.1363644981682819"/>
        <n v="1.1764704351447011"/>
        <n v="1.1764710080030829"/>
        <n v="1.1764687361017641"/>
        <n v="1.2195104873683329"/>
        <n v="1.2499997292441249"/>
        <n v="1.176470476326366"/>
        <n v="1.1111104012981059"/>
        <n v="1.219512010305372"/>
        <n v="1.1764705063220631"/>
        <n v="1.219512343180899"/>
        <n v="1.219512814374732"/>
        <n v="1.052631967897603"/>
        <n v="1.2195126117201169"/>
        <n v="1.0526316912001119"/>
        <n v="1.1111106521317069"/>
        <n v="1.1764704683175939"/>
        <n v="1.2195118311660631"/>
        <n v="1.2195125087820711"/>
        <n v="1.136363056756309"/>
        <n v="1.17647081446589"/>
        <n v="1.11111144902281"/>
        <n v="1.219512084715227"/>
        <n v="1.176470354511489"/>
        <n v="1.219512172954383"/>
        <n v="1.176470843006133"/>
        <n v="1.1111115135928129"/>
        <n v="1.111111292525448"/>
        <n v="1.1764704475727481"/>
        <n v="1.1363635867852071"/>
        <n v="1.2195118585900151"/>
        <n v="1.1764724153139889"/>
        <n v="1.111111428522457"/>
        <n v="1.176470441346219"/>
        <n v="1.17647022063074"/>
        <n v="1.05263203032538"/>
        <n v="1.136363929125795"/>
        <n v="1.176471254858853"/>
        <n v="1.1764696773194481"/>
        <n v="1.176471358314533"/>
        <n v="1.1363634961074709"/>
        <n v="1.0526316910150519"/>
        <n v="1.21951206331815"/>
        <n v="1.052631372825465"/>
        <n v="1.1111111111111109"/>
        <n v="1.1764709581534969"/>
        <n v="1.1764716559141519"/>
        <n v="1.219512833080679"/>
        <n v="1.1764707493952069"/>
        <n v="1.219513149655604"/>
        <n v="1.176470246239355"/>
        <n v="1.2195121198942691"/>
        <n v="1.176472573839662"/>
        <n v="1.2195114848385571"/>
        <n v="1.2195141959458899"/>
        <n v="1.1111108451671741"/>
        <n v="1.2195128586196129"/>
        <n v="1.1764702309795401"/>
        <n v="1.111111600283524"/>
        <n v="1.111111219096425"/>
        <n v="1.249998995350482"/>
        <n v="1.2195118246424861"/>
        <n v="1.219511789435457"/>
        <n v="1.1111098464585301"/>
        <n v="1.1111107616178379"/>
        <n v="1.2500005373905601"/>
        <n v="1.1111110159244031"/>
        <n v="1.136363636363636"/>
        <n v="1.219512195121951"/>
        <n v="1.176469347284925"/>
        <n v="1.136363159242729"/>
        <n v="1.250000517316658"/>
        <n v="1.2195118736407371"/>
        <n v="1.0526310293334451"/>
        <n v="1.1111113662456951"/>
        <n v="1.0526312461610721"/>
        <n v="1.1764707357345869"/>
        <n v="1.2195114577664909"/>
        <n v="1.1764724185139599"/>
        <n v="1.0526309150993369"/>
        <n v="1.0526313944541521"/>
        <n v="1.176471016802513"/>
        <n v="1.250000313931922"/>
        <n v="1.21951193674696"/>
        <n v="1.249999771315039"/>
        <n v="1.0526311863370019"/>
        <n v="1.1764696519243121"/>
        <n v="1.249998129792407"/>
        <n v="1.1363635693443681"/>
        <n v="1.111110498319265"/>
        <n v="1.176469424887272"/>
        <n v="1.249998565567892"/>
        <n v="1.0526317950908199"/>
        <n v="1.0526314453048129"/>
        <n v="1.0526312952935979"/>
        <n v="1.176471185992866"/>
        <n v="1.176469673674573"/>
        <n v="1.176471261764878"/>
        <n v="1.1764701694685999"/>
        <n v="1.17647185796773"/>
        <n v="1.176470855202993"/>
        <n v="1.219512052433595"/>
        <n v="1.136362989485908"/>
        <n v="1.1111106591551589"/>
        <n v="1.250000474276207"/>
        <n v="1.1764716083746301"/>
        <n v="1.052631072156337"/>
        <n v="1.250000905905416"/>
        <n v="1.1111108186607319"/>
        <n v="1.111110061050522"/>
        <n v="1.2195118648416541"/>
        <n v="1.1764716815310641"/>
        <n v="1.249999115936135"/>
        <n v="1.052633199876809"/>
        <n v="1.2499995005723441"/>
        <n v="1.1363641414047889"/>
        <n v="1.176470920495593"/>
        <n v="1.176470842141498"/>
        <n v="1.219514327464686"/>
        <n v="1.1363635998415531"/>
        <n v="1.2195125955906201"/>
        <n v="1.1363634610166919"/>
        <n v="1.176471435429669"/>
        <n v="1.249998910376269"/>
        <n v="1.052631265834296"/>
        <n v="1.1764706603490229"/>
        <n v="1.249998891613058"/>
        <n v="1.2500004853172131"/>
        <n v="1.1111116699189281"/>
        <n v="1.052631458626953"/>
        <n v="1.1363647961624579"/>
        <n v="1.219512777685839"/>
        <n v="1.2195111597857189"/>
        <n v="1.2195113453752591"/>
        <n v="1.1363637248394649"/>
        <n v="1.0526310774434839"/>
        <n v="1.1764704795377401"/>
        <n v="1.219511332436308"/>
        <n v="1.2195115154723919"/>
        <n v="1.176470055473791"/>
        <n v="1.2500004908438"/>
        <n v="1.1764709422190229"/>
        <n v="1.249999752546054"/>
        <n v="1.219511333151275"/>
        <n v="1.1363643004102699"/>
        <n v="1.2195123610024829"/>
        <n v="1.176469386170339"/>
        <n v="1.1111104131857641"/>
        <n v="1.136363982674748"/>
        <n v="1.1764705284242849"/>
        <n v="1.1764714811966159"/>
        <n v="1.1111119045408779"/>
        <n v="1.1363651778749959"/>
        <n v="1.0526315789473679"/>
        <n v="1.176469769545702"/>
        <n v="1.1764702396165541"/>
        <n v="1.111111267249375"/>
        <n v="1.1363638776246789"/>
        <n v="1.052631857791944"/>
        <n v="1.176471140397811"/>
        <n v="1.176468769803855"/>
        <n v="1.249999297912554"/>
        <n v="1.219511524664294"/>
        <n v="1.176470678086746"/>
        <n v="1.1764699657113831"/>
        <n v="1.136363474562998"/>
        <n v="1.2195119059475199"/>
        <n v="1.0526313585055811"/>
        <n v="1.1764695121951221"/>
        <n v="1.0526308305565959"/>
        <n v="1.1764698627264769"/>
        <n v="1.249999495040286"/>
        <n v="1.1764701260486869"/>
        <n v="1.176471701550305"/>
        <n v="1.111111160092787"/>
        <n v="1.219512501405257"/>
        <n v="1.176470135361315"/>
        <n v="1.1363641211685349"/>
        <n v="1.1764717972327501"/>
        <n v="1.249999599184902"/>
        <n v="1.2195119457153161"/>
        <n v="1.2195132903979069"/>
        <n v="1.249999395286622"/>
        <n v="1.1764710748473399"/>
        <n v="1.11111062437302"/>
        <n v="1.136363896383727"/>
        <n v="1.250001035561171"/>
        <n v="1.1111109643311481"/>
        <n v="1.052632085806118"/>
        <n v="1.249999615228931"/>
        <n v="1.052632469306537"/>
        <n v="1.136363588472233"/>
        <n v="1.219512225431084"/>
        <n v="1.1764703347189269"/>
        <n v="1.219512030402345"/>
        <n v="1.2500006928182461"/>
        <n v="1.2195107082787231"/>
        <n v="1.249999472361226"/>
        <n v="1.136364281194939"/>
        <n v="1.0526301534044551"/>
        <n v="1.2195115353322219"/>
        <n v="1.249999812574736"/>
        <n v="1.1764702459828329"/>
        <n v="1.1764707967739081"/>
        <n v="1.2195123901198841"/>
        <n v="1.2195127237150889"/>
        <n v="1.219512264300787"/>
        <n v="1.136363424131781"/>
        <n v="1.1764693483521209"/>
        <n v="1.052631974987678"/>
        <n v="1.250001020329035"/>
        <n v="1.1111099601538601"/>
        <n v="1.1764718081812711"/>
        <n v="1.1111131155762579"/>
        <n v="1.176470013519471"/>
        <n v="1.176469503990563"/>
        <n v="1.2195112753601329"/>
        <n v="1.1363617157760899"/>
        <n v="1.052632248737579"/>
        <n v="1.1363642598172119"/>
        <n v="1.136363426613118"/>
        <n v="1.176470186346013"/>
        <n v="1.176470314859998"/>
        <n v="1.111110981034886"/>
        <n v="1.1764698067811119"/>
        <n v="1.176471033441437"/>
        <n v="1.176470865042003"/>
        <n v="1.052630830720239"/>
        <n v="1.250000236088932"/>
        <n v="1.1764699251934041"/>
        <n v="1.136363369834499"/>
        <n v="1.2195131291028449"/>
        <n v="1.1764682688326791"/>
        <n v="1.1764706917486401"/>
        <n v="1.219512597026962"/>
        <n v="1.1764701055712881"/>
        <n v="1.2195118626694621"/>
        <n v="1.2195113546297249"/>
        <n v="1.1111113194773921"/>
        <n v="1.176469715542517"/>
        <n v="1.249998922734187"/>
        <n v="1.111110295628688"/>
        <n v="1.219513179162474"/>
        <n v="1.111111464320228"/>
        <n v="1.1764716775565509"/>
        <n v="1.176470869420625"/>
        <n v="1.1111105756894191"/>
        <n v="1.111112002863595"/>
        <n v="1.219511888630352"/>
        <n v="1.1363642994571621"/>
        <n v="1.249999665727584"/>
        <n v="1.2195134256527469"/>
        <n v="1.1764702032124761"/>
        <n v="1.176471121941103"/>
        <n v="1.1764701828761539"/>
        <n v="1.249997796560872"/>
        <n v="1.111110410571976"/>
        <n v="1.2499996133914999"/>
        <n v="1.1111120979847049"/>
        <n v="1.1764699782870629"/>
        <n v="1.2195133626194781"/>
        <n v="1.176470832669626"/>
        <n v="1.2195116907404659"/>
        <n v="1.0526315403265101"/>
        <n v="1.2195121047659621"/>
        <n v="1.219512636206028"/>
        <n v="1.176472622345514"/>
        <n v="1.1363626174592929"/>
        <n v="1.2499994573910931"/>
        <n v="1.1363634373536029"/>
        <n v="1.136362833187557"/>
        <n v="1.176469553670751"/>
        <n v="1.2195120560623109"/>
        <n v="1.24999928500133"/>
        <n v="1.2499987577701479"/>
        <n v="1.2195120452121859"/>
        <n v="1.136363185749468"/>
        <n v="1.2195120395968331"/>
        <n v="1.111111613296875"/>
        <n v="1.1764708596635729"/>
        <n v="1.176470843793286"/>
        <n v="1.136363821565531"/>
        <n v="1.21951231424441"/>
        <n v="1.176470564533838"/>
        <n v="1.1764704004762321"/>
        <n v="1.2195105347356949"/>
        <n v="1.1764701897936789"/>
        <n v="1.176470708730128"/>
        <n v="1.21951194135139"/>
        <n v="1.219511965430212"/>
        <n v="1.21951177932373"/>
        <n v="1.176470123113174"/>
        <n v="1.1764710389016719"/>
        <n v="1.2195117649133951"/>
        <n v="1.219512512525539"/>
        <n v="1.176471231438756"/>
        <n v="1.219511943941376"/>
        <n v="1.219512346116745"/>
        <n v="1.1363627819548869"/>
        <n v="1.2500001625645141"/>
        <n v="1.052631721134546"/>
        <n v="1.1764699703800181"/>
        <n v="1.1363640996060029"/>
        <n v="1.176470719838917"/>
        <n v="1.052631161156016"/>
        <n v="1.052631543588993"/>
        <n v="1.136363261366355"/>
        <n v="1.1764699130315011"/>
        <n v="1.1111119545398651"/>
        <n v="1.2195125009534939"/>
        <n v="1.1363637346971009"/>
        <n v="1.1764696734663731"/>
        <n v="1.176469989945309"/>
        <n v="1.219512659601885"/>
        <n v="1.1764704984701779"/>
        <n v="1.111111435132869"/>
        <n v="1.1764723400453521"/>
        <n v="1.1764706234552531"/>
        <n v="1.249998038184772"/>
        <n v="1.136361878035314"/>
        <n v="1.176471699539031"/>
        <n v="1.1764687095228801"/>
        <n v="1.25000094156639"/>
        <n v="1.250000356359376"/>
        <n v="1.176469855854678"/>
        <n v="1.111112595164953"/>
        <n v="1.176470672270588"/>
        <n v="1.250002060954799"/>
        <n v="1.111110868376981"/>
        <n v="1.219509731913331"/>
        <n v="1.250000620906673"/>
        <n v="1.13636351312147"/>
        <n v="1.2195133701755061"/>
        <n v="1.111110849751918"/>
        <n v="1.2195117913642299"/>
        <n v="1.176470854535248"/>
        <n v="1.052631378540593"/>
        <n v="1.2195116756865101"/>
        <n v="1.176470026636625"/>
        <n v="1.2195128826746351"/>
        <n v="1.136362680653171"/>
        <n v="1.2499993073506721"/>
        <n v="1.2195119785154029"/>
        <n v="1.111111370561932"/>
        <n v="1.1764701878418939"/>
        <n v="1.2195123834825119"/>
        <n v="1.249998839966405"/>
        <n v="1.136363393453574"/>
        <n v="1.13636352293697"/>
        <n v="1.1764711714697691"/>
        <n v="1.176471079642601"/>
        <n v="1.176469903726058"/>
        <n v="1.219511906592692"/>
        <n v="1.111109888083831"/>
        <n v="1.2499995610484971"/>
        <n v="1.052632971102343"/>
        <n v="1.136363515288088"/>
        <n v="1.176471392439675"/>
        <n v="1.219511856527784"/>
        <n v="1.219512283479115"/>
        <n v="1.176470529604952"/>
        <n v="1.1363635863501631"/>
        <n v="1.176471017368568"/>
        <n v="1.250001010922001"/>
        <n v="1.1111108864813071"/>
        <n v="1.176470533671961"/>
        <n v="1.2195101411247431"/>
        <n v="1.1764703597762149"/>
        <n v="1.2499996477637929"/>
        <n v="1.1111109096644829"/>
        <n v="1.1764711104685159"/>
        <n v="1.136363815911613"/>
        <n v="1.219511773501627"/>
        <n v="1.2195125426917031"/>
        <n v="1.1111114030064051"/>
        <n v="1.052632224511824"/>
        <n v="1.219511308984061"/>
        <n v="1.17647136661517"/>
        <n v="1.176468782260633"/>
        <n v="1.1764714407172669"/>
        <n v="1.2195123825773519"/>
        <n v="1.1764703461671411"/>
        <n v="1.136363819257233"/>
        <n v="1.176470473809883"/>
        <n v="1.176470366985245"/>
        <n v="1.136364888964124"/>
        <n v="1.1764707883554859"/>
        <n v="1.176470005988409"/>
        <n v="1.1111115313982891"/>
        <n v="1.219512579918671"/>
        <n v="1.1764707153943601"/>
        <n v="1.219514401220682"/>
        <n v="1.052632394943652"/>
        <n v="1.136365545630198"/>
        <n v="1.05263184796394"/>
        <n v="1.11111304299445"/>
        <n v="1.249998977626376"/>
        <n v="1.1363634252362711"/>
        <n v="1.2195132232014581"/>
        <n v="1.2195121503661721"/>
        <n v="1.0526317972919941"/>
        <n v="1.176471781555565"/>
        <n v="1.111110961741919"/>
        <n v="1.136363046602074"/>
        <n v="1.219509506022024"/>
        <n v="1.176471410553523"/>
        <n v="1.176472595339104"/>
        <n v="1.0526313963392739"/>
        <n v="1.219511916197795"/>
        <n v="1.1764702802054809"/>
        <n v="1.176470182505414"/>
        <n v="1.219512380933033"/>
        <n v="1.111110887486314"/>
        <n v="1.176472103181144"/>
        <n v="1.2195133718994711"/>
        <n v="1.0526313772626421"/>
        <n v="1.111111008786511"/>
        <n v="1.219512979033142"/>
        <n v="1.1363643106867169"/>
        <n v="1.2500017117777149"/>
        <n v="1.0526324436397809"/>
        <n v="1.052631854678427"/>
        <n v="1.2499994639162"/>
        <n v="1.2195118020238951"/>
        <n v="1.21951127768127"/>
        <n v="1.176470829740937"/>
        <n v="1.250000724698598"/>
        <n v="1.249999741898983"/>
        <n v="1.0526319576469161"/>
        <n v="1.219513090656196"/>
        <n v="1.176469564612119"/>
        <n v="1.2500003761451739"/>
        <n v="1.2195119607385261"/>
        <n v="1.1764712749493009"/>
        <n v="1.219512440423975"/>
        <n v="1.2195110437934329"/>
        <n v="1.0526316152311459"/>
        <n v="1.052631426410195"/>
        <n v="1.1111117455196879"/>
        <n v="1.1363646753864229"/>
        <n v="1.2499989543117911"/>
        <n v="1.2195122200790971"/>
        <n v="1.219511937432481"/>
        <n v="1.2195095537814431"/>
        <n v="1.176470918009811"/>
        <n v="1.176470920139705"/>
        <n v="1.1363627889827681"/>
        <n v="1.0526307972225319"/>
        <n v="1.176471074311874"/>
        <n v="1.1363634401267531"/>
        <n v="1.1764704555858481"/>
        <n v="1.1764709801352451"/>
        <n v="1.0526310171843309"/>
        <n v="1.1111105884787791"/>
        <n v="1.176469366821566"/>
        <n v="1.052631447408541"/>
        <n v="1.21951445068112"/>
        <n v="1.111110958072038"/>
        <n v="1.2499991433280679"/>
        <n v="1.2195108373860719"/>
        <n v="1.219512039050527"/>
        <n v="1.111111506439906"/>
        <n v="1.176471347056016"/>
        <n v="1.1111107511064739"/>
        <n v="1.0526327367439241"/>
        <n v="1.1363633930616901"/>
        <n v="1.1111112609738889"/>
        <n v="1.2195113948495839"/>
        <n v="1.1764713425737641"/>
        <n v="1.136363233095715"/>
        <n v="1.1764704345668049"/>
        <n v="1.1764725175352699"/>
        <n v="1.2195126907193701"/>
        <n v="1.219511768028906"/>
        <n v="1.052630826115875"/>
        <n v="1.111112344305371"/>
        <n v="1.249999619077222"/>
        <n v="1.052632152062958"/>
        <n v="1.1363634235086419"/>
        <n v="1.176470150807579"/>
        <n v="1.176470799372942"/>
        <n v="1.111111442717768"/>
        <n v="1.111110896799143"/>
        <n v="1.1363631228428921"/>
        <n v="1.0526320585533699"/>
        <n v="1.249999158501325"/>
        <n v="1.111111615018662"/>
        <n v="1.219511370456255"/>
        <n v="1.136365903536336"/>
        <n v="1.0526313300290251"/>
        <n v="1.176470832158437"/>
        <n v="1.176469351056334"/>
        <n v="1.1764709383354079"/>
        <n v="1.1111108886989489"/>
        <n v="1.1764703247801389"/>
        <n v="1.1764702643778151"/>
        <n v="1.2195117657468839"/>
        <n v="1.219512798012631"/>
        <n v="1.2195125062064129"/>
        <n v="1.176471431712377"/>
        <n v="1.219512079769834"/>
        <n v="1.136361580217129"/>
        <n v="1.052630194634403"/>
        <n v="1.176470444785314"/>
        <n v="1.1111107239822551"/>
        <n v="1.136364010265859"/>
        <n v="1.052631663072962"/>
        <n v="1.2195130059876891"/>
        <n v="1.052631578947369"/>
        <n v="1.052631241522501"/>
        <n v="1.052632583954987"/>
        <n v="1.0526328752278209"/>
        <n v="1.136363472693819"/>
        <n v="1.052632752837056"/>
        <n v="1.1764718275945101"/>
        <n v="1.052633208458466"/>
        <n v="1.136363396957822"/>
        <n v="1.2195124861140201"/>
        <n v="1.1764715039013089"/>
        <n v="1.111111488835139"/>
        <n v="1.219514240866554"/>
        <n v="1.2195123686982261"/>
        <n v="1.219511712632499"/>
        <n v="1.1764704991691239"/>
        <n v="1.2195110012481949"/>
        <n v="1.1363633448299639"/>
        <n v="1.1363615872924799"/>
        <n v="1.2195125684286789"/>
        <n v="1.176471423746682"/>
        <n v="1.136363777401989"/>
        <n v="1.1764681734961131"/>
        <n v="1.219512380149615"/>
        <n v="1.1764700244864319"/>
        <n v="1.2195109854684321"/>
        <n v="1.2195109306501981"/>
        <n v="1.1764713531930391"/>
        <n v="1.176470712198658"/>
        <n v="1.136364070643425"/>
        <n v="1.1764701015746031"/>
        <n v="1.1111107386150301"/>
        <n v="1.136363369049999"/>
        <n v="1.1764704501492991"/>
        <n v="1.136364011567278"/>
        <n v="1.1764706926219739"/>
        <n v="1.1363642626519641"/>
        <n v="1.1363648995763911"/>
        <n v="1.136362344156193"/>
        <n v="1.05263175794884"/>
        <n v="1.2195122393636799"/>
        <n v="1.052631025158093"/>
        <n v="1.176470861820381"/>
        <n v="1.176469835228255"/>
        <n v="1.1363632103763679"/>
        <n v="1.1363640768466701"/>
        <n v="1.1764717386096399"/>
        <n v="1.249998669936849"/>
        <n v="1.1764730088969"/>
        <n v="1.2500005331115589"/>
        <n v="1.1764708420530301"/>
        <n v="1.176471805150743"/>
        <n v="1.1764738954920111"/>
        <n v="1.219513619144764"/>
        <n v="1.2195129092843391"/>
        <n v="1.2195106043399531"/>
        <n v="1.249999257316178"/>
        <n v="1.0526308024814299"/>
        <n v="1.136365260368595"/>
        <n v="1.2499977196230989"/>
        <n v="1.2500002167446509"/>
        <n v="1.136363199760692"/>
        <n v="1.1764711945467541"/>
        <n v="1.17647045130774"/>
        <n v="1.0526316408155589"/>
        <n v="1.219512742786572"/>
        <n v="1.1764708810436"/>
        <n v="1.176468623160567"/>
        <n v="1.052631179323122"/>
        <n v="1.219510278184941"/>
        <n v="1.219511958111384"/>
        <n v="1.1363632557009939"/>
        <n v="1.1764700981106919"/>
        <n v="1.1764694179525761"/>
        <n v="1.13636354831899"/>
        <n v="1.111109920298941"/>
        <n v="1.176470859318784"/>
        <n v="1.111110766814762"/>
        <n v="1.1111125178194781"/>
        <n v="1.2195126792356821"/>
        <n v="1.1764708587352519"/>
        <n v="1.136363878522473"/>
        <n v="1.1363614599429781"/>
        <n v="1.1111106910130311"/>
        <n v="1.0526314065611571"/>
        <n v="1.1363633729605691"/>
        <n v="1.176470989435203"/>
        <n v="1.250001071990601"/>
        <n v="1.1363611989919029"/>
        <n v="1.219511962375754"/>
        <n v="1.052631432851481"/>
        <n v="1.249999254049764"/>
        <n v="1.219512438306994"/>
        <n v="1.1764700023241139"/>
        <n v="1.249999102775295"/>
        <n v="1.111112377132613"/>
        <n v="1.1363632242457209"/>
        <n v="1.176470947213478"/>
        <n v="1.0526320666057789"/>
        <n v="1.1764708577796601"/>
        <n v="1.2195124766695979"/>
        <n v="1.2500011206088939"/>
        <n v="1.2195117017209181"/>
        <n v="1.219512129636964"/>
        <n v="1.136363186345366"/>
        <n v="1.1764702633879951"/>
        <n v="1.176469425200088"/>
        <n v="1.1363639409963071"/>
        <n v="1.1764707391988529"/>
        <n v="1.219510643711305"/>
        <n v="1.219512090338684"/>
        <n v="1.136363783917391"/>
        <n v="1.0526334217754301"/>
        <n v="1.2195119030903081"/>
        <n v="1.111111011247266"/>
        <n v="1.1764707668237631"/>
        <n v="1.111110694451215"/>
        <n v="1.1764707917891271"/>
        <n v="1.2195126038822131"/>
        <n v="1.1764704609813239"/>
        <n v="1.052631662675021"/>
        <n v="1.2195127268979351"/>
        <n v="1.219511962906896"/>
        <n v="1.1363650242357159"/>
        <n v="1.1764691710967989"/>
        <n v="1.250000111809848"/>
        <n v="1.176471215442751"/>
        <n v="1.2500010588778441"/>
        <n v="1.2499995117464049"/>
        <n v="1.176470121242529"/>
        <n v="1.1111113320504491"/>
        <n v="1.1764716397633219"/>
        <n v="1.2195124569458631"/>
        <n v="1.219512664761879"/>
        <n v="1.1764700066897129"/>
        <n v="1.0526329995411481"/>
        <n v="1.1764708732610929"/>
        <n v="1.1764704645519961"/>
        <n v="1.1764714762640069"/>
        <n v="1.111111521104621"/>
        <n v="1.1111110234013919"/>
        <n v="1.1363611196400081"/>
        <n v="1.0526322024260799"/>
        <n v="1.2499993967312479"/>
        <n v="1.1764717890095531"/>
        <n v="1.1363657453296949"/>
        <n v="1.136362760814059"/>
        <n v="1.2500013687904821"/>
        <n v="1.111110532231784"/>
        <n v="1.052630790435668"/>
        <n v="1.136363188361992"/>
        <n v="1.219511623305316"/>
        <n v="1.136363474931722"/>
        <n v="1.250000503357394"/>
        <n v="1.136364169941277"/>
        <n v="1.250001807808286"/>
        <n v="1.21951222961754"/>
        <n v="1.05263112663125"/>
        <n v="1.052632133709511"/>
        <n v="1.176470083595091"/>
        <n v="1.176470094297638"/>
        <n v="1.25000054777832"/>
        <n v="1.1111109410255551"/>
        <n v="1.2195120191822171"/>
        <n v="1.1363645124607289"/>
        <n v="1.2499993970746059"/>
        <n v="1.1764701628637171"/>
        <n v="1.052630182773165"/>
        <n v="1.052631993261594"/>
        <n v="1.0526323507538511"/>
        <n v="1.052631713419941"/>
        <n v="1.2500001566326731"/>
        <n v="1.219512050187642"/>
        <n v="1.136363366818079"/>
        <n v="1.2195119893432229"/>
        <n v="1.250000553010479"/>
        <n v="1.1363636642919239"/>
        <n v="1.111111235255801"/>
        <n v="1.176470149420743"/>
        <n v="1.13636132750269"/>
        <n v="1.111109361157594"/>
        <n v="1.136364055802737"/>
        <n v="1.0526318590664749"/>
        <n v="1.111111656682706"/>
        <n v="1.2195116707577871"/>
        <n v="1.250000911168373"/>
        <n v="1.0526318943167701"/>
        <n v="1.219512320407649"/>
        <n v="1.219512573349709"/>
        <n v="1.1764717070334361"/>
        <n v="1.1363641335457739"/>
        <n v="1.136363161817981"/>
        <n v="1.1764699850985001"/>
        <n v="1.2500003696240041"/>
        <n v="1.2195116722299759"/>
        <n v="1.17647021487939"/>
        <n v="1.1111115846538071"/>
        <n v="1.1764706359105781"/>
        <n v="1.219510927920751"/>
        <n v="1.176470063790805"/>
        <n v="1.1363642077124729"/>
        <n v="1.1363632084205511"/>
        <n v="1.136364426335557"/>
        <n v="1.111111055640398"/>
        <n v="1.2195124802985731"/>
        <n v="1.2500001362939279"/>
        <n v="1.11111385100979"/>
        <n v="1.1764709314027191"/>
        <n v="1.136363778007913"/>
        <n v="1.1764707295625889"/>
        <n v="1.1363643414022651"/>
        <n v="1.0526317538526979"/>
        <n v="1.1363640254811971"/>
        <n v="1.2500010446395371"/>
        <n v="1.219512831575138"/>
        <n v="1.176471769436594"/>
        <n v="1.250000884946354"/>
        <n v="1.1764699116378821"/>
        <n v="1.176470443378564"/>
        <n v="1.1764712279309011"/>
        <n v="1.136363095827966"/>
        <n v="1.219511877325993"/>
        <n v="1.219511212414238"/>
        <n v="1.052631360985953"/>
        <n v="1.219512849921921"/>
        <n v="1.0526323089352529"/>
        <n v="1.136363452714596"/>
        <n v="1.176469816514002"/>
        <n v="1.136362793285727"/>
        <n v="1.2195127332217779"/>
        <n v="1.2195132825706001"/>
        <n v="1.176470419638795"/>
        <n v="1.0526309716797719"/>
        <n v="1.136362950481604"/>
        <n v="1.1764719701641559"/>
        <n v="1.176470833312502"/>
        <n v="1.1764730024789449"/>
        <n v="1.2195126273029711"/>
        <n v="1.25000040578421"/>
        <n v="1.0526311839389579"/>
        <n v="1.2195124539112441"/>
        <n v="1.1111103979048851"/>
        <n v="1.176469466449519"/>
        <n v="1.219511684212915"/>
        <n v="1.219512054163548"/>
        <n v="1.0526319965013149"/>
        <n v="1.176469800762679"/>
        <n v="1.1111124151326479"/>
        <n v="1.176470074098533"/>
        <n v="1.052631228496391"/>
        <n v="1.176469067882659"/>
        <n v="1.1764710929484861"/>
        <n v="1.176471148933574"/>
        <n v="1.2500006399672341"/>
        <n v="1.250001176741931"/>
        <n v="1.052630885395391"/>
        <n v="1.2499988233134549"/>
        <n v="1.111110359979719"/>
        <n v="1.111111693539933"/>
        <n v="1.1764706224528849"/>
        <n v="1.13636308037307"/>
        <n v="1.1764711365305669"/>
        <n v="1.17646907293952"/>
        <n v="1.176470850757126"/>
        <n v="1.176471342918481"/>
        <n v="1.1111114085766449"/>
        <n v="1.2500006170660729"/>
        <n v="1.1764703206007541"/>
        <n v="1.111110570632214"/>
        <n v="1.1363642925669231"/>
        <n v="1.0526318147035221"/>
        <n v="1.219512350806867"/>
        <n v="1.176471712538226"/>
        <n v="1.05263245312686"/>
        <n v="1.1764701547591661"/>
        <n v="1.249999527006957"/>
        <n v="1.219510925133487"/>
        <n v="1.1764707041458391"/>
        <n v="1.052631282413889"/>
        <n v="1.1111120766062459"/>
        <n v="1.17647136737258"/>
        <n v="1.0526324578264969"/>
        <n v="1.1111112950485871"/>
        <n v="1.111109144521889"/>
        <n v="1.1764726950386359"/>
        <n v="1.176470171828766"/>
        <n v="1.176469714523364"/>
        <n v="1.176469448016076"/>
        <n v="1.2195125875674351"/>
        <n v="1.05263167425403"/>
        <n v="1.1363628172668869"/>
        <n v="1.1764710526024951"/>
        <n v="1.136363742928614"/>
        <n v="1.2500003345936359"/>
        <n v="1.052631670783128"/>
        <n v="1.2195120702754521"/>
        <n v="1.1764709555412829"/>
        <n v="1.250000335103125"/>
        <n v="1.1764724479150199"/>
        <n v="1.250000927605923"/>
        <n v="1.1764708655478029"/>
        <n v="1.176470189303686"/>
        <n v="1.1111107627021211"/>
        <n v="1.0526310660689919"/>
        <n v="1.13636388168217"/>
        <n v="1.1764707261875449"/>
        <n v="1.1764711198313871"/>
        <n v="1.176469555994041"/>
        <n v="1.0526316618468889"/>
        <n v="1.2500005294378"/>
        <n v="1.176470501741679"/>
        <n v="1.136363568185534"/>
        <n v="1.219511111604713"/>
        <n v="1.052632876624513"/>
        <n v="1.2195118819156601"/>
        <n v="1.1764710590824949"/>
        <n v="1.2195126379250869"/>
        <n v="1.1764703392054889"/>
        <n v="1.2195124046246459"/>
        <n v="1.1764708520883369"/>
        <n v="1.1363644684733061"/>
        <n v="1.176468761282859"/>
        <n v="1.13636384939121"/>
        <n v="1.1363626031414089"/>
        <n v="1.1764720800739421"/>
        <n v="1.2195128962995569"/>
        <n v="1.176470720074589"/>
        <n v="1.176470096147411"/>
        <n v="1.2195127344536409"/>
        <n v="1.1764694986988209"/>
        <n v="1.1111106353781881"/>
        <n v="1.1764709721267901"/>
        <n v="1.0526317106431959"/>
        <n v="1.176470379409807"/>
        <n v="1.1764709474271271"/>
        <n v="1.176470784136239"/>
        <n v="1.2195119897342821"/>
        <n v="1.0526314999985"/>
        <n v="1.1111118208413711"/>
        <n v="1.219513622973984"/>
        <n v="1.2499991215895709"/>
        <n v="1.176469828004006"/>
        <n v="1.1764707522341009"/>
        <n v="1.0526314757133779"/>
        <n v="1.17647012206357"/>
        <n v="1.2499989058458469"/>
        <n v="1.0526313188713741"/>
        <n v="1.1363632351318551"/>
        <n v="1.2195113983297501"/>
        <n v="1.1363633276509619"/>
        <n v="1.1363638223775481"/>
        <n v="1.176469829176958"/>
        <n v="1.21951205253762"/>
        <n v="1.1764712183208721"/>
        <n v="1.2195120166883351"/>
        <n v="1.1764700856891439"/>
        <n v="1.1111108670101171"/>
        <n v="1.2499994602332221"/>
        <n v="1.1764708410331339"/>
        <n v="1.1111109951463529"/>
        <n v="1.2500001893768671"/>
        <n v="1.219512802423538"/>
        <n v="1.052631522806958"/>
        <n v="1.2500013421881959"/>
        <n v="1.1363640421244661"/>
        <n v="1.1764706639317051"/>
        <n v="1.2195118753277889"/>
        <n v="1.136363952053574"/>
        <n v="1.1764707076695671"/>
        <n v="1.111111725042315"/>
        <n v="1.2499996059051179"/>
        <n v="1.111110077548223"/>
        <n v="1.219511539994854"/>
        <n v="1.111111533374884"/>
        <n v="1.1363631295919849"/>
        <n v="1.2499979195619431"/>
        <n v="1.1764682882749811"/>
        <n v="1.176470216862906"/>
        <n v="1.052631752271316"/>
        <n v="1.176470812666921"/>
        <n v="1.0526314429726999"/>
        <n v="1.052630019262113"/>
        <n v="1.1764703683570299"/>
        <n v="1.1111132719062491"/>
        <n v="1.136363199945136"/>
        <n v="1.249999202651026"/>
        <n v="1.1363626591449489"/>
        <n v="1.17647031365239"/>
        <n v="1.219511643727226"/>
        <n v="1.052631715479001"/>
        <n v="1.1764712552259911"/>
        <n v="1.1111120107197361"/>
        <n v="1.219512368022208"/>
        <n v="1.136362256821148"/>
        <n v="1.111111000748918"/>
        <n v="1.2195124456606601"/>
        <n v="1.1111120891114821"/>
        <n v="1.0526311328431079"/>
        <n v="1.136363470745553"/>
        <n v="1.136361337312225"/>
        <n v="1.1111105790273661"/>
        <n v="1.1111110063776399"/>
        <n v="1.2195112563295469"/>
        <n v="1.2195122591277561"/>
        <n v="1.2195114397829081"/>
        <n v="1.176469495636927"/>
        <n v="1.219511587754831"/>
        <n v="1.052631751544159"/>
        <n v="1.136363980738988"/>
        <n v="1.1764717086792049"/>
        <n v="1.176470789660214"/>
        <n v="1.052632714624179"/>
        <n v="1.2499996922110941"/>
        <n v="1.111110892468506"/>
        <n v="1.176470912240535"/>
        <n v="1.136363913184874"/>
        <n v="1.219511191573404"/>
        <n v="1.17646998876961"/>
        <n v="1.24999911820622"/>
        <n v="1.2195131459262789"/>
        <n v="1.1764703620033059"/>
        <n v="1.2499979151203811"/>
        <n v="1.136363501373524"/>
        <n v="1.0526319791165071"/>
        <n v="1.176470307199847"/>
        <n v="1.1363632125422081"/>
        <n v="1.052630348843421"/>
        <n v="1.219512255098846"/>
        <n v="1.1764704405316211"/>
        <n v="1.1111108247156949"/>
        <n v="1.1111123847076709"/>
        <n v="1.2195122825206699"/>
        <n v="1.2195121225749499"/>
        <n v="1.1764706336700961"/>
        <n v="1.2500013043183369"/>
        <n v="1.136362295820992"/>
        <n v="1.0526314694321739"/>
        <n v="1.052632454739084"/>
        <n v="1.052629643401477"/>
        <n v="1.2499997357229611"/>
        <n v="1.176471326704831"/>
        <n v="1.111111492687751"/>
        <n v="1.052629727765142"/>
        <n v="1.2195129514169589"/>
        <n v="1.1764710331151671"/>
        <n v="1.219512744641543"/>
        <n v="1.1363637723207609"/>
        <n v="1.219513697334442"/>
        <n v="1.111110408718657"/>
        <n v="1.1764700662433829"/>
        <n v="1.1363624185348671"/>
        <n v="1.1363628724602119"/>
        <n v="1.0526314187749799"/>
        <n v="1.176470840535452"/>
        <n v="1.2195140811308209"/>
        <n v="1.0526311012550811"/>
        <n v="1.176470836757241"/>
        <n v="1.05263232412473"/>
        <n v="1.1111107283481521"/>
        <n v="1.052631461541379"/>
        <n v="1.2499979273924109"/>
        <n v="1.1111109667511609"/>
        <n v="1.176467867988223"/>
        <n v="1.0526320007785801"/>
        <n v="1.1363624244815691"/>
        <n v="1.219512599240594"/>
        <n v="1.219512944408603"/>
        <n v="1.2195114918064749"/>
        <n v="1.1764706968670069"/>
        <n v="1.136362642369021"/>
        <n v="1.111111712455265"/>
        <n v="1.111112399765259"/>
        <n v="1.111110867717543"/>
        <n v="1.176470405094346"/>
        <n v="1.136363830523389"/>
        <n v="1.136364409301535"/>
        <n v="1.176470968671814"/>
        <n v="1.2195117504071309"/>
        <n v="1.176472633399682"/>
        <n v="1.111111921799387"/>
        <n v="1.1363632313548111"/>
        <n v="1.1111108509233281"/>
        <n v="1.176470053704326"/>
        <n v="1.219512628190657"/>
        <n v="1.2500016390755611"/>
        <n v="1.1111113015738601"/>
        <n v="1.0526309710534281"/>
        <n v="1.249999727070362"/>
        <n v="1.2499997482064751"/>
        <n v="1.1363632938576109"/>
        <n v="1.1111129376276561"/>
        <n v="1.136363212753239"/>
        <n v="1.1363638334120869"/>
        <n v="1.1764697543956639"/>
        <n v="1.1111113114762969"/>
        <n v="1.0526312329649621"/>
        <n v="1.2195118047462881"/>
        <n v="1.136364067045035"/>
        <n v="1.2195119212464309"/>
        <n v="1.2195119204477629"/>
        <n v="1.176471081342761"/>
        <n v="1.2500002641859951"/>
        <n v="1.1764707088855799"/>
        <n v="1.219511225403429"/>
        <n v="1.1764708551632761"/>
        <n v="1.17647051076915"/>
        <n v="1.13636342979507"/>
        <n v="1.2195120738765819"/>
        <n v="1.1764698318538931"/>
        <n v="1.1764710276743331"/>
        <n v="1.250000591521369"/>
        <n v="1.1363643676496611"/>
        <n v="1.2195125698845191"/>
        <n v="1.1764703969405079"/>
        <n v="1.2500003894293299"/>
        <n v="1.1363634990681759"/>
        <n v="1.176470457277706"/>
        <n v="1.176470307302524"/>
        <n v="1.1363624491785871"/>
        <n v="1.1764702079113241"/>
        <n v="1.176470989446833"/>
        <n v="1.219512323525253"/>
        <n v="1.1363629149823271"/>
        <n v="1.219510971732142"/>
        <n v="1.1764727337384939"/>
        <n v="1.2195117703607039"/>
        <n v="1.219512317457611"/>
        <n v="1.136364146979858"/>
        <n v="1.2195117216746989"/>
        <n v="1.11111046711566"/>
        <n v="1.1111099189727389"/>
        <n v="1.1363640988283359"/>
        <n v="1.052631314248929"/>
        <n v="1.1764685234226611"/>
        <n v="1.1764728123647761"/>
        <n v="1.052631809838666"/>
        <n v="1.250000394451799"/>
        <n v="1.176470902759676"/>
        <n v="1.1764708832383191"/>
        <n v="1.1111128138133419"/>
        <n v="1.052631199772343"/>
        <n v="1.1764714770297731"/>
        <n v="1.1764720319194439"/>
        <n v="1.1363632569243871"/>
        <n v="1.1764708289178121"/>
        <n v="1.2195145020406419"/>
        <n v="1.219510261641612"/>
        <n v="1.219512562181567"/>
        <n v="1.219512170467411"/>
        <n v="1.0526318193861981"/>
        <n v="1.111111943134528"/>
        <n v="1.111111050424437"/>
        <n v="1.176471369539551"/>
        <n v="1.136362196116951"/>
        <n v="1.176468416388877"/>
        <n v="1.1764707569931421"/>
        <n v="1.136364093899414"/>
        <n v="1.2195116420638781"/>
        <n v="1.111112059328037"/>
        <n v="1.1363637673959599"/>
        <n v="1.1764699701470229"/>
        <n v="1.111111630924311"/>
        <n v="1.2195123104418899"/>
        <n v="1.176470840314888"/>
        <n v="1.1111105828733701"/>
        <n v="1.1111128365032239"/>
        <n v="1.1363632629702549"/>
        <n v="1.2195119054687971"/>
        <n v="1.1764704630733891"/>
        <n v="1.2195123906830769"/>
        <n v="1.219512094593703"/>
        <n v="1.1363632063064959"/>
        <n v="1.1764702517555159"/>
        <n v="1.219511997652083"/>
        <n v="1.2195136856787481"/>
        <n v="1.1111120251901909"/>
        <n v="1.136363835424467"/>
        <n v="1.1764705140556979"/>
        <n v="1.176472796201415"/>
        <n v="1.219511724701916"/>
        <n v="1.219513509033648"/>
        <n v="1.2195113285089949"/>
        <n v="1.2195125272411771"/>
        <n v="1.2195119291664851"/>
        <n v="1.1363641112186389"/>
        <n v="1.250001027044126"/>
        <n v="1.176469965655379"/>
        <n v="1.1363639958714129"/>
        <n v="1.052631804396621"/>
        <n v="1.0526317605392039"/>
        <n v="1.176472141711177"/>
        <n v="1.052631900808757"/>
        <n v="1.1363631185745611"/>
        <n v="1.1764710469964059"/>
        <n v="1.1111101898853559"/>
        <n v="1.1764718162839249"/>
        <n v="1.1363639131348131"/>
        <n v="1.111112634099092"/>
        <n v="1.136363466560075"/>
        <n v="1.111111500676675"/>
        <n v="1.2499989136716589"/>
        <n v="1.111110800965792"/>
        <n v="1.176471092578911"/>
        <n v="1.250000687177542"/>
        <n v="1.111110876203403"/>
        <n v="1.0526317970478789"/>
        <n v="1.1363633848302639"/>
        <n v="1.052630815760037"/>
        <n v="1.2195117213110771"/>
        <n v="1.0526304420611521"/>
        <n v="1.219512272705584"/>
        <n v="1.250000567033575"/>
        <n v="1.11111067793108"/>
        <n v="1.250000253935234"/>
        <n v="1.1363635638700831"/>
        <n v="1.1363630230532471"/>
        <n v="1.176469498733127"/>
        <n v="1.1764707396491589"/>
        <n v="1.1363634133124709"/>
        <n v="1.1363621266596371"/>
        <n v="1.176470032078339"/>
        <n v="1.176469920738038"/>
        <n v="1.2195126896300039"/>
        <n v="1.2195121137288929"/>
        <n v="1.2499989360479711"/>
        <n v="1.2499980961519419"/>
        <n v="1.1363632030463939"/>
        <n v="1.136363795530468"/>
        <n v="1.219512484255761"/>
        <n v="1.05263126434583"/>
        <n v="1.2195122393028941"/>
        <n v="1.1764713946888581"/>
        <n v="1.2195136160559861"/>
        <n v="1.2195108664759271"/>
        <n v="1.176468661688469"/>
        <n v="1.219512024891505"/>
        <n v="1.176470635978333"/>
        <n v="1.176471059788327"/>
        <n v="1.176469817176077"/>
        <n v="1.2195107334204309"/>
        <n v="1.1363629934346231"/>
        <n v="1.176471512646641"/>
        <n v="1.1764709248822209"/>
        <n v="1.1764690072834449"/>
        <n v="1.1363629478476689"/>
        <n v="1.17647026671003"/>
        <n v="1.176470713438891"/>
        <n v="1.249999682678699"/>
        <n v="1.176471016338561"/>
        <n v="1.2500002004645969"/>
        <n v="1.052632706462028"/>
        <n v="1.2195118567570571"/>
        <n v="1.176471100240668"/>
        <n v="1.219511767054587"/>
        <n v="1.1363634720299061"/>
        <n v="1.249999366634829"/>
        <n v="1.052631602145462"/>
        <n v="1.136363818564857"/>
        <n v="1.1764723176066609"/>
        <n v="1.2195123849097269"/>
        <n v="1.052632277678577"/>
        <n v="1.176470704827042"/>
        <n v="1.219510509844792"/>
        <n v="1.249997882988543"/>
        <n v="1.176470520473589"/>
        <n v="1.249999369510008"/>
        <n v="1.249999633424097"/>
        <n v="1.2500005452717311"/>
        <n v="1.111111386946662"/>
        <n v="1.176472143631508"/>
        <n v="1.1764717186353"/>
        <n v="1.136363713353173"/>
        <n v="1.1111105175149449"/>
        <n v="1.1363628274487469"/>
        <n v="1.1363629640116899"/>
        <n v="1.052631315882862"/>
        <n v="1.0526307006394231"/>
        <n v="1.1363629549304639"/>
        <n v="1.1363637171712859"/>
        <n v="1.1111110391683181"/>
        <n v="1.2195123293198471"/>
        <n v="1.052633896334912"/>
        <n v="1.21951232311952"/>
        <n v="1.136362861019578"/>
        <n v="1.11111119641027"/>
        <n v="1.1363639773827059"/>
        <n v="1.136363249448231"/>
        <n v="1.176470752833497"/>
        <n v="1.0526318248575339"/>
        <n v="1.2195116831870201"/>
        <n v="1.2195128537481099"/>
        <n v="1.1363654559907581"/>
        <n v="1.2195121486549181"/>
        <n v="1.2499987714565119"/>
        <n v="1.1764703407125641"/>
        <n v="1.1764708750408339"/>
        <n v="1.1764704052622079"/>
        <n v="1.1764708847551231"/>
        <n v="1.2195137335094981"/>
        <n v="1.219510870057315"/>
        <n v="1.136363218752201"/>
        <n v="1.111111357031719"/>
        <n v="1.219512618460791"/>
        <n v="1.052630928567567"/>
        <n v="1.2195113708651399"/>
        <n v="1.1764706883580649"/>
        <n v="1.1363633097918631"/>
        <n v="1.2195125713999211"/>
        <n v="1.2499994482856029"/>
        <n v="1.1764702594334351"/>
        <n v="1.1764709135554849"/>
        <n v="1.2195115108687351"/>
        <n v="1.136364193589011"/>
        <n v="1.176471418799772"/>
        <n v="1.1363634081606011"/>
        <n v="1.1363638450660249"/>
        <n v="1.052631669005168"/>
        <n v="1.136362846424839"/>
        <n v="1.24999886864006"/>
        <n v="1.1111098642757351"/>
        <n v="1.176471189629084"/>
        <n v="1.1111108852009051"/>
        <n v="1.111111970530509"/>
        <n v="1.1764713440036489"/>
        <n v="1.176470449448674"/>
        <n v="1.11111045875007"/>
        <n v="1.219513313464121"/>
        <n v="1.2195118609484541"/>
        <n v="1.250000921261613"/>
        <n v="1.176469959878139"/>
        <n v="1.219512086809202"/>
        <n v="1.111111538624322"/>
        <n v="1.176470437156645"/>
        <n v="1.1363613875673051"/>
        <n v="1.176470405478039"/>
        <n v="1.17647102956314"/>
        <n v="1.219513127847645"/>
        <n v="1.2195118877064439"/>
        <n v="1.21951069877777"/>
        <n v="1.21951131417839"/>
        <n v="1.1764709885797731"/>
        <n v="1.052632276008211"/>
        <n v="1.219511051071335"/>
        <n v="1.2195135215978461"/>
        <n v="1.219513162564456"/>
        <n v="1.1764700522612941"/>
        <n v="1.1363645623947409"/>
        <n v="1.250000494341764"/>
        <n v="1.2195123710163041"/>
        <n v="1.136363287091039"/>
        <n v="1.176470435523064"/>
        <n v="1.176469903251788"/>
        <n v="1.2500005346918781"/>
        <n v="1.136364030900096"/>
        <n v="1.2195141557825111"/>
        <n v="1.111110770228245"/>
        <n v="1.219512469923711"/>
        <n v="1.21951249948747"/>
        <n v="1.2195124380421829"/>
        <n v="1.1363638730777039"/>
        <n v="1.2195129846482531"/>
        <n v="1.111110562961062"/>
        <n v="1.176471421832898"/>
        <n v="1.219512609563727"/>
        <n v="1.2499993298898611"/>
        <n v="1.136363497720781"/>
        <n v="1.05263137754614"/>
        <n v="1.219511526688922"/>
        <n v="1.1363625162693689"/>
        <n v="1.1111109576382741"/>
        <n v="1.250000218315634"/>
        <n v="1.0526299614977681"/>
        <n v="1.219512517441163"/>
        <n v="1.2500006128787899"/>
        <n v="1.111111284457057"/>
        <n v="1.176469917490319"/>
        <n v="1.136363857130368"/>
        <n v="1.111111338673308"/>
        <n v="1.219512261532157"/>
        <n v="1.1363624421450871"/>
        <n v="1.1764699792746329"/>
        <n v="1.052632453771037"/>
        <n v="1.0526319289949491"/>
        <n v="1.219512437432009"/>
        <n v="1.176471098566785"/>
        <n v="1.052631219401116"/>
        <n v="1.2499998273052499"/>
        <n v="1.111111324906173"/>
        <n v="1.0526313130037139"/>
        <n v="1.1764708204672669"/>
        <n v="1.219512539499211"/>
        <n v="1.136364727960121"/>
        <n v="1.176469696543152"/>
        <n v="1.176470766869862"/>
        <n v="1.052630423869001"/>
        <n v="1.136363952426882"/>
        <n v="1.176470043436785"/>
        <n v="1.111111820708792"/>
        <n v="1.136363323121405"/>
        <n v="1.111111729598363"/>
        <n v="1.2499997293965219"/>
        <n v="1.2195124932766119"/>
        <n v="1.176471052481004"/>
        <n v="1.1764703895366899"/>
        <n v="1.0526300712344121"/>
        <n v="1.25000046108362"/>
        <n v="1.0526299325199979"/>
        <n v="1.219511621043712"/>
        <n v="1.136363807121918"/>
        <n v="1.176469026313693"/>
        <n v="1.052631651766464"/>
        <n v="1.11111134420947"/>
        <n v="1.111111787127764"/>
        <n v="1.17646968952911"/>
        <n v="1.176469687046378"/>
        <n v="1.250000763165366"/>
        <n v="1.136363366448341"/>
        <n v="1.2195130278995689"/>
        <n v="1.17646994864286"/>
        <n v="1.1363642633298019"/>
        <n v="1.1363643469934139"/>
        <n v="1.1111114616226649"/>
        <n v="1.1764713592869309"/>
        <n v="1.136362383740958"/>
        <n v="1.17647116811167"/>
        <n v="1.136363429089968"/>
        <n v="1.17647149624227"/>
        <n v="1.136363303719099"/>
        <n v="1.1764683053040099"/>
        <n v="1.17646893101039"/>
        <n v="1.2195115428060801"/>
        <n v="1.2195124103695529"/>
        <n v="1.2195113535000801"/>
        <n v="1.1764718859849099"/>
        <n v="1.1111126617565481"/>
        <n v="1.249999643594901"/>
        <n v="1.1363623824866489"/>
        <n v="1.13636419578354"/>
        <n v="1.176469798517559"/>
        <n v="1.1764698495814561"/>
        <n v="1.1111107696468301"/>
        <n v="1.13636595484222"/>
        <n v="1.2195125841122669"/>
        <n v="1.2195130728951109"/>
        <n v="1.136364682117895"/>
        <n v="1.2195123845923781"/>
        <n v="1.219513110692567"/>
        <n v="1.1363640367392689"/>
        <n v="1.1363633049817741"/>
        <n v="1.1764695678319901"/>
        <n v="1.176470105310256"/>
        <n v="1.2195116674393449"/>
        <n v="1.176471349355708"/>
        <n v="1.176470212621946"/>
        <n v="1.1764710523097801"/>
        <n v="1.0526310228853499"/>
        <n v="1.1764710234734841"/>
        <n v="1.2195118420081099"/>
        <n v="1.1111131382699719"/>
        <n v="1.2499997922202271"/>
        <n v="1.0526307741416321"/>
        <n v="1.1363642314646849"/>
        <n v="1.2195131916085771"/>
        <n v="1.1363631981231621"/>
        <n v="1.2195116499290799"/>
        <n v="1.176470401734901"/>
        <n v="1.1111117789689691"/>
        <n v="1.250000431893056"/>
        <n v="1.2499996319659641"/>
        <n v="1.17647029866855"/>
        <n v="1.176470967617107"/>
        <n v="1.0526314486448001"/>
        <n v="1.176471151406647"/>
        <n v="1.05263188279736"/>
        <n v="1.1764714178527711"/>
        <n v="1.1764703705394211"/>
        <n v="1.2195114671505829"/>
        <n v="1.1111113903942249"/>
        <n v="1.219511542277071"/>
        <n v="1.1764709408626319"/>
        <n v="1.136364185115522"/>
        <n v="1.1111115250749051"/>
        <n v="1.176470394736842"/>
        <n v="1.0526311789191529"/>
        <n v="1.1111105623925881"/>
        <n v="1.0526317200697139"/>
        <n v="1.176471354562469"/>
        <n v="1.1363633898010881"/>
        <n v="1.176471104981355"/>
        <n v="1.136364481152589"/>
        <n v="1.1363634295938561"/>
        <n v="1.111110991652726"/>
        <n v="1.1363639551192151"/>
        <n v="1.136363929167284"/>
        <n v="1.136364081920719"/>
        <n v="1.1764704197615159"/>
        <n v="1.2499991127357899"/>
        <n v="1.249999705368307"/>
        <n v="1.2195124425655559"/>
        <n v="1.1111109884139529"/>
        <n v="1.1764703772258329"/>
        <n v="1.1363630367638611"/>
        <n v="1.176470650931974"/>
        <n v="1.1111113140285771"/>
        <n v="1.219513300598932"/>
        <n v="1.1764704428719519"/>
        <n v="1.1764711699010879"/>
        <n v="1.0526314310022371"/>
        <n v="1.1111113104571759"/>
        <n v="1.136365074415052"/>
        <n v="1.1764729417936259"/>
        <n v="1.1111115752014269"/>
        <n v="1.1111105649233579"/>
        <n v="1.219510473541074"/>
        <n v="1.111111477089135"/>
        <n v="1.2195096766580129"/>
        <n v="1.176470124764122"/>
        <n v="1.1111107173511361"/>
        <n v="1.176470636703935"/>
        <n v="1.219512882561131"/>
        <n v="1.2499990293184651"/>
        <n v="1.21951032233956"/>
        <n v="1.2195128952753549"/>
        <n v="1.17646800763342"/>
        <n v="1.111110615422364"/>
        <n v="1.2499983680290361"/>
        <n v="1.1764710223540791"/>
        <n v="1.176470450736423"/>
        <n v="1.111111295667268"/>
        <n v="1.2195119123080971"/>
        <n v="1.0526309040119179"/>
        <n v="1.111111567802183"/>
        <n v="1.1363642737451709"/>
        <n v="1.136363030408063"/>
        <n v="1.1363657271121581"/>
        <n v="1.052631536887866"/>
        <n v="1.1764704995196491"/>
        <n v="1.176470814014186"/>
        <n v="1.1764714517083961"/>
        <n v="1.0526313756840571"/>
        <n v="1.2499994779147501"/>
        <n v="1.176470708765804"/>
        <n v="1.1363623451880469"/>
        <n v="1.0526319802178981"/>
        <n v="1.0526307674754929"/>
        <n v="1.136362182690386"/>
        <n v="1.0526295629524649"/>
        <n v="1.111111362203425"/>
        <n v="1.176470034898925"/>
        <n v="1.1363631121038651"/>
        <n v="1.1111113036576721"/>
        <n v="1.111109688119335"/>
        <n v="1.111110905202608"/>
        <n v="1.2500019356886789"/>
        <n v="1.136363888852886"/>
        <n v="1.1764711843109701"/>
        <n v="1.219511347443784"/>
        <n v="1.176471192947262"/>
        <n v="1.176470531376685"/>
        <n v="1.136361511127735"/>
        <n v="1.176471232063744"/>
        <n v="1.250000486677685"/>
        <n v="1.1764712832216511"/>
        <n v="1.2195124201161289"/>
        <n v="1.1764708487902109"/>
        <n v="1.1764716265113411"/>
        <n v="1.219512043289545"/>
        <n v="1.1363632501508161"/>
        <n v="1.1111116169940241"/>
        <n v="1.0526317638562031"/>
        <n v="1.13636281005257"/>
        <n v="1.1363635290099841"/>
        <n v="1.176471386171384"/>
        <n v="1.219509493933739"/>
        <n v="1.2195126350785079"/>
        <n v="1.2195110490877401"/>
        <n v="1.2195110479511651"/>
        <n v="1.13636380368324"/>
        <n v="1.176470807493931"/>
        <n v="1.111111518386019"/>
        <n v="1.1111102736396219"/>
        <n v="1.2195112273543389"/>
        <n v="1.111111811122836"/>
        <n v="1.1764703593000809"/>
        <n v="1.21951220956326"/>
        <n v="1.176471267153723"/>
        <n v="1.0526306719285849"/>
        <n v="1.2195118054889931"/>
        <n v="1.1363638103549909"/>
        <n v="1.052631720988727"/>
        <n v="1.1363640188960831"/>
        <n v="1.052631418516786"/>
        <n v="1.176470341869841"/>
        <n v="1.176470079033249"/>
        <n v="1.13636286547724"/>
        <n v="1.1363640162381139"/>
        <n v="1.1111113519277489"/>
        <n v="1.2499993353450221"/>
        <n v="1.219512411850469"/>
        <n v="1.136363084218863"/>
        <n v="1.1363636750120101"/>
        <n v="1.136363875479367"/>
        <n v="1.1363643857749739"/>
        <n v="1.111111833497225"/>
        <n v="1.1764691502884519"/>
        <n v="1.1764691397544971"/>
        <n v="1.176470170122804"/>
        <n v="1.176471254281428"/>
        <n v="1.1363638170240431"/>
        <n v="1.136365787406419"/>
        <n v="1.2500009893506301"/>
        <n v="1.176470867590125"/>
        <n v="1.176471122618155"/>
        <n v="1.2195123691552441"/>
        <n v="1.2195124491230509"/>
        <n v="1.052631934514092"/>
        <n v="1.219510601080291"/>
        <n v="1.1363634986012989"/>
        <n v="1.219511826577415"/>
        <n v="1.136363871261137"/>
        <n v="1.2195115896699049"/>
        <n v="1.111111410448274"/>
        <n v="1.176471835122973"/>
        <n v="1.0526321143897741"/>
        <n v="1.0526309172062609"/>
        <n v="1.1111108753338159"/>
        <n v="1.1764712613688899"/>
        <n v="1.250001009175423"/>
        <n v="1.2195128012494429"/>
        <n v="1.0526313988853799"/>
        <n v="1.176470866225086"/>
        <n v="1.111112772399357"/>
        <n v="1.136362867008192"/>
        <n v="1.2195118221415699"/>
        <n v="1.2499995600891789"/>
        <n v="1.1764707449039791"/>
        <n v="1.136363915694858"/>
        <n v="1.0526309483874059"/>
        <n v="1.136364219465575"/>
        <n v="1.136363308066491"/>
        <n v="1.0526305422046129"/>
        <n v="1.2195142762194739"/>
        <n v="1.0526321472728291"/>
        <n v="1.17647020042815"/>
        <n v="1.1363648130410819"/>
        <n v="1.219511192823157"/>
        <n v="1.219513701926203"/>
        <n v="1.1111108437137009"/>
        <n v="1.219511521246615"/>
        <n v="1.1111093619633829"/>
        <n v="1.2195128510725031"/>
        <n v="1.11111134806373"/>
        <n v="1.136364361702128"/>
        <n v="1.1111105788270159"/>
        <n v="1.2195135289157011"/>
        <n v="1.05263168593778"/>
        <n v="1.111111016264084"/>
        <n v="1.219512004109967"/>
        <n v="1.136363137173074"/>
        <n v="1.2195125177022119"/>
        <n v="1.136363006132985"/>
        <n v="1.176470911433509"/>
        <n v="1.0526316948668499"/>
        <n v="1.136363948497854"/>
        <n v="1.2195126353790611"/>
        <n v="1.2195127994928521"/>
        <n v="1.250001037865484"/>
        <n v="1.1111113511364961"/>
        <n v="1.136363408164802"/>
        <n v="1.0526308268896309"/>
        <n v="1.2195126168800701"/>
        <n v="1.111110665332004"/>
        <n v="1.2195128845072181"/>
        <n v="1.1363640294779851"/>
        <n v="1.052631778584163"/>
        <n v="1.2195120667777219"/>
        <n v="1.1363648193774509"/>
        <n v="1.2195116824148911"/>
        <n v="1.052631400635575"/>
        <n v="1.219512845965822"/>
        <n v="1.1764691396534319"/>
        <n v="1.250000455837547"/>
        <n v="1.2499996761376959"/>
        <n v="1.1764702902845099"/>
        <n v="1.176471612038607"/>
        <n v="1.176469986721145"/>
        <n v="1.052632590167462"/>
        <n v="1.21951172592631"/>
        <n v="1.17647051675869"/>
        <n v="1.176471075601266"/>
        <n v="1.2195121746135049"/>
        <n v="1.1764710174603941"/>
        <n v="1.1111107838444829"/>
        <n v="1.111112070249191"/>
        <n v="1.1111112578094879"/>
        <n v="1.176469966084486"/>
        <n v="1.17647180070658"/>
        <n v="1.219511761802093"/>
        <n v="1.2195142107991559"/>
        <n v="1.2500020715771329"/>
        <n v="1.250000975065622"/>
        <n v="1.1363634695959091"/>
        <n v="1.1764698578771799"/>
        <n v="1.249997891167365"/>
        <n v="1.0526326689408081"/>
        <n v="1.1111116664126159"/>
        <n v="1.1764697526645651"/>
        <n v="1.136363900477624"/>
        <n v="1.219512503667096"/>
        <n v="1.2499980441398519"/>
        <n v="1.1363654747513789"/>
        <n v="1.219511918676726"/>
        <n v="1.1764709700977809"/>
        <n v="1.052632450221495"/>
        <n v="1.2195125138690861"/>
        <n v="1.111111995130819"/>
        <n v="1.1111112939318151"/>
        <n v="1.1363641725410261"/>
        <n v="1.176470667209059"/>
        <n v="1.249999557892242"/>
        <n v="1.176471877362729"/>
        <n v="1.111111521786537"/>
        <n v="1.1764691883350229"/>
        <n v="1.05263072390937"/>
        <n v="1.176471077153564"/>
        <n v="1.2499989959153841"/>
        <n v="1.136363841590238"/>
        <n v="1.111111261504228"/>
        <n v="1.219513655186055"/>
        <n v="1.1363642465149679"/>
        <n v="1.176470030375997"/>
        <n v="1.1764706713281781"/>
        <n v="1.2499978993891421"/>
        <n v="1.176470942088705"/>
        <n v="1.219512593779114"/>
        <n v="1.1764702733470971"/>
        <n v="1.2500004326195111"/>
        <n v="1.1363634275740111"/>
        <n v="1.1764703601602089"/>
        <n v="1.176470731413453"/>
        <n v="1.0526325219391759"/>
        <n v="1.2195107488061729"/>
        <n v="1.1111104467497781"/>
        <n v="1.136363451156158"/>
        <n v="1.1764708910279511"/>
        <n v="1.0526317028924359"/>
        <n v="1.176470739453954"/>
        <n v="1.0526310310293641"/>
        <n v="1.0526320920257359"/>
        <n v="1.219511019961832"/>
        <n v="1.1764712818053911"/>
        <n v="1.1111109310809399"/>
        <n v="1.136364505458787"/>
        <n v="1.0526319432188229"/>
        <n v="1.1111114743433621"/>
        <n v="1.176470891745051"/>
        <n v="1.2195107121297011"/>
        <n v="1.176471222571615"/>
        <n v="1.1111115402291749"/>
        <n v="1.219511405756023"/>
        <n v="1.1111107940561711"/>
        <n v="1.2499997333199639"/>
        <n v="1.219511220140288"/>
        <n v="1.1764702590737359"/>
        <n v="1.1764734442855991"/>
        <n v="1.111110767455922"/>
        <n v="1.0526317108265879"/>
        <n v="1.219511965610899"/>
        <n v="1.1764690333324519"/>
        <n v="1.176469891084063"/>
        <n v="1.2500005028531891"/>
        <n v="1.1764701550967911"/>
        <n v="1.2195127443033409"/>
        <n v="1.0526313508040051"/>
        <n v="1.1764700182177601"/>
        <n v="1.176469948800452"/>
        <n v="1.052633890447725"/>
        <n v="1.2195119346398251"/>
        <n v="1.176470031590519"/>
        <n v="1.219511620535753"/>
        <n v="1.1764698805327301"/>
        <n v="1.2195126471842039"/>
        <n v="1.136362502650055"/>
        <n v="1.1111109078134609"/>
        <n v="1.136363870205688"/>
        <n v="1.219509685961059"/>
        <n v="1.219512765130456"/>
        <n v="1.111111312336837"/>
        <n v="1.13636428135598"/>
        <n v="1.2195132971458731"/>
        <n v="1.1764696721949699"/>
        <n v="1.2195119830429459"/>
        <n v="1.249999210771392"/>
        <n v="1.219512716255398"/>
        <n v="1.111110985414548"/>
        <n v="1.2195121233153481"/>
        <n v="1.052631747390655"/>
        <n v="1.1764722306428199"/>
        <n v="1.2499990751462191"/>
        <n v="1.1111115078213909"/>
        <n v="1.11111143953322"/>
        <n v="1.0526317729077239"/>
        <n v="1.111110780075496"/>
        <n v="1.1764724947939029"/>
        <n v="1.2195114474924"/>
        <n v="1.0526314935604839"/>
        <n v="1.2195114799284521"/>
        <n v="1.2195128465359759"/>
        <n v="1.136361884120668"/>
        <n v="1.1764706794190141"/>
        <n v="1.1111110546130549"/>
        <n v="1.1764682536182669"/>
        <n v="1.1363651424285599"/>
        <n v="1.136363011154973"/>
        <n v="1.1764695253720341"/>
        <n v="1.1764695587750591"/>
        <n v="1.1111106636719561"/>
        <n v="1.219511825807819"/>
        <n v="1.250001927272447"/>
        <n v="1.1363635913479491"/>
        <n v="1.136363100306389"/>
        <n v="1.1111095680191101"/>
        <n v="1.176470999986001"/>
        <n v="1.1363632337911009"/>
        <n v="1.13636446933435"/>
        <n v="1.1363638331493391"/>
        <n v="1.219512299027836"/>
        <n v="1.1111105246304289"/>
        <n v="1.136363287876029"/>
        <n v="1.136363777084991"/>
        <n v="1.250000506500426"/>
        <n v="1.111110711161825"/>
        <n v="1.1764707497663589"/>
        <n v="1.1764684794493541"/>
        <n v="1.136362884566968"/>
        <n v="1.111110978713669"/>
        <n v="1.136363554900812"/>
        <n v="1.176470303833179"/>
        <n v="1.250000152794271"/>
        <n v="1.111111533866513"/>
        <n v="1.219512305381222"/>
        <n v="1.136364359111959"/>
        <n v="1.1764703986627809"/>
        <n v="1.1764709254005099"/>
        <n v="1.176469818309646"/>
        <n v="1.1764702126912481"/>
        <n v="1.2499997285373481"/>
        <n v="1.2195115920462869"/>
        <n v="1.136362043113353"/>
        <n v="1.176470811371606"/>
        <n v="1.250002163846454"/>
        <n v="1.219513287130745"/>
        <n v="1.219512033347675"/>
        <n v="1.1764708195380511"/>
        <n v="1.176470823581188"/>
        <n v="1.1363639596833279"/>
        <n v="1.1764715468883939"/>
        <n v="1.1363634785808261"/>
        <n v="1.1764710988278431"/>
        <n v="1.176470361564635"/>
        <n v="1.2195117516807941"/>
        <n v="1.21951245051156"/>
        <n v="1.1764702257410899"/>
        <n v="1.1363648766024399"/>
        <n v="1.1764701400230111"/>
        <n v="1.219512287241777"/>
        <n v="1.052631761852137"/>
        <n v="1.2195118960127049"/>
        <n v="1.1764710719759539"/>
        <n v="1.2195102247648979"/>
        <n v="1.176472453177138"/>
        <n v="1.2195123698599639"/>
        <n v="1.05263136808705"/>
        <n v="1.250001051599904"/>
        <n v="1.176471283272837"/>
        <n v="1.1111098738762819"/>
        <n v="1.1111112310047939"/>
        <n v="1.2195121140974989"/>
        <n v="1.176469042165734"/>
        <n v="1.136364300025146"/>
        <n v="1.2195120248525251"/>
        <n v="1.136364191316759"/>
        <n v="1.249999628443401"/>
        <n v="1.219512297285033"/>
        <n v="1.1764712129239481"/>
        <n v="1.219511264881358"/>
        <n v="1.1764706154714479"/>
        <n v="1.176470021427461"/>
        <n v="1.1111109898278519"/>
        <n v="1.219511104789385"/>
        <n v="1.2195122651518091"/>
        <n v="1.1764711613595931"/>
        <n v="1.1764696684729921"/>
        <n v="1.219512291965702"/>
        <n v="1.1764707468174931"/>
        <n v="1.136363888750076"/>
        <n v="1.136363178280251"/>
        <n v="1.250000846765863"/>
        <n v="1.052631677198353"/>
        <n v="1.176472039778079"/>
        <n v="1.136363395274705"/>
        <n v="1.249998803650302"/>
        <n v="1.1111112999785819"/>
        <n v="1.1764700814570079"/>
        <n v="1.0526320423396369"/>
        <n v="1.1764725179195299"/>
        <n v="1.111111180691716"/>
        <n v="1.1764705375610449"/>
        <n v="1.13636457108075"/>
        <n v="1.2500005468963631"/>
        <n v="1.219513748873239"/>
        <n v="1.1764701816711529"/>
        <n v="1.2195119586374401"/>
        <n v="1.176470661792596"/>
        <n v="1.052631964755643"/>
        <n v="1.219512342260493"/>
        <n v="1.1363644002850339"/>
        <n v="1.1764703832145409"/>
        <n v="1.176470299532272"/>
        <n v="1.176470275493481"/>
        <n v="1.1764700553643981"/>
        <n v="1.219512094324573"/>
        <n v="1.249997776176625"/>
        <n v="1.052631987477199"/>
        <n v="1.1764708336288281"/>
        <n v="1.219511574447149"/>
        <n v="1.1111119130968281"/>
        <n v="1.2499988433262239"/>
        <n v="1.1764703407745201"/>
        <n v="1.136364130346188"/>
        <n v="1.13636446556891"/>
        <n v="1.176472154899193"/>
        <n v="1.2195113627152769"/>
        <n v="1.219512421270142"/>
        <n v="1.219511957780423"/>
        <n v="1.2195128021794019"/>
        <n v="1.111110785806301"/>
        <n v="1.176470677023115"/>
        <n v="1.1764701832082931"/>
        <n v="1.1764697999169109"/>
        <n v="1.2195112105554531"/>
        <n v="1.111110253421538"/>
        <n v="1.1111126978188159"/>
        <n v="1.176470001064736"/>
        <n v="1.1764714720918961"/>
        <n v="1.176470943663759"/>
        <n v="1.2195130942006871"/>
        <n v="1.1363643267215451"/>
        <n v="1.1764706884653719"/>
        <n v="1.1764705192798679"/>
        <n v="1.0526313593618319"/>
        <n v="1.0526318316933909"/>
        <n v="1.2195121188770639"/>
        <n v="1.2195114933847759"/>
        <n v="1.1764716894787199"/>
        <n v="1.176470496424235"/>
        <n v="1.2195131177444709"/>
        <n v="1.219512769425829"/>
        <n v="1.11111237140297"/>
        <n v="1.176469505423144"/>
        <n v="1.136363438510658"/>
        <n v="1.2195120294059689"/>
        <n v="1.1111113562406929"/>
        <n v="1.052631874629566"/>
        <n v="1.136363409646366"/>
        <n v="1.250001032925534"/>
        <n v="1.2499994206646601"/>
        <n v="1.1363639236591729"/>
        <n v="1.111112885198787"/>
        <n v="1.052631520310167"/>
        <n v="1.1363639366198579"/>
        <n v="1.17646992261821"/>
        <n v="1.1363634847547399"/>
        <n v="1.1363635466794519"/>
        <n v="1.1363629104730051"/>
        <n v="1.219511425419944"/>
        <n v="1.1764710727270591"/>
        <n v="1.136363869920203"/>
        <n v="1.1764701798397159"/>
        <n v="1.1363638340720379"/>
        <n v="1.1363637819537551"/>
        <n v="1.219512857309079"/>
        <n v="1.249999239763415"/>
        <n v="1.1764698114727361"/>
        <n v="1.2499997768237741"/>
        <n v="1.1363638381708201"/>
        <n v="1.1363653777169469"/>
        <n v="1.219512881228602"/>
        <n v="1.1363648684668239"/>
        <n v="1.2500005710017881"/>
        <n v="1.1363635886767229"/>
        <n v="1.249998810039459"/>
        <n v="1.11111064365079"/>
        <n v="1.052631801605902"/>
        <n v="1.1764703019132421"/>
        <n v="1.219512078746845"/>
        <n v="1.111111338658628"/>
        <n v="1.250000591015151"/>
        <n v="1.1363640608220631"/>
        <n v="1.2195113237133051"/>
        <n v="1.176469281783171"/>
        <n v="1.176471401474305"/>
        <n v="1.176470215966152"/>
        <n v="1.2500009912806951"/>
        <n v="1.1764701344585791"/>
        <n v="1.17647194281714"/>
        <n v="1.1764706811575889"/>
        <n v="1.2500003012908509"/>
        <n v="1.219512557310712"/>
        <n v="1.176470681702261"/>
        <n v="1.11111079011989"/>
        <n v="1.136363450606664"/>
        <n v="1.1363632976218161"/>
        <n v="1.2195132940921061"/>
        <n v="1.1363635862245449"/>
        <n v="1.2195126804960761"/>
        <n v="1.176470481026316"/>
        <n v="1.136363829977552"/>
        <n v="1.176470687577633"/>
        <n v="1.2195116676086879"/>
        <n v="1.052631432498762"/>
        <n v="1.052631792967595"/>
        <n v="1.1363649921230381"/>
        <n v="1.176470722431725"/>
        <n v="1.219512517968852"/>
        <n v="1.1764705035556959"/>
        <n v="1.17646988707205"/>
        <n v="1.1764700300790401"/>
        <n v="1.1363632499144021"/>
        <n v="1.1363638648576639"/>
        <n v="1.249999457659476"/>
        <n v="1.2195127985630381"/>
        <n v="1.11111153304296"/>
        <n v="1.2195119524036311"/>
        <n v="1.1764702247179439"/>
        <n v="1.2195124077862789"/>
        <n v="1.1363630075608639"/>
        <n v="1.136363274454304"/>
        <n v="1.0526310417246141"/>
        <n v="1.136365606685855"/>
        <n v="1.219512588160093"/>
        <n v="1.052631097644616"/>
        <n v="1.176469442680927"/>
        <n v="1.2195123213603309"/>
        <n v="1.176470958186455"/>
        <n v="1.2499992862302389"/>
        <n v="1.176470329593021"/>
        <n v="1.176471586593743"/>
        <n v="1.1111112115201269"/>
        <n v="1.2195120017577361"/>
        <n v="1.2195125778313489"/>
        <n v="1.2195125969770551"/>
        <n v="1.0526309630090309"/>
        <n v="1.1111114544792939"/>
        <n v="1.0526307926738181"/>
        <n v="1.05263197760635"/>
        <n v="1.176471100089191"/>
        <n v="1.2500003229778041"/>
        <n v="1.136363274284421"/>
        <n v="1.1764703402454171"/>
        <n v="1.052631493333088"/>
        <n v="1.136362874764095"/>
        <n v="1.052634091386454"/>
        <n v="1.219513244088714"/>
        <n v="1.111111836010386"/>
        <n v="1.176470799749161"/>
        <n v="1.219511713556872"/>
        <n v="1.1363641689383941"/>
        <n v="1.136364083012342"/>
        <n v="1.176470260823101"/>
        <n v="1.1363632730063311"/>
        <n v="1.136363554772132"/>
        <n v="1.052630227156816"/>
        <n v="1.05263340316717"/>
        <n v="1.0526322497710341"/>
        <n v="1.176471263365209"/>
        <n v="1.2195125402241229"/>
        <n v="1.136363590792931"/>
        <n v="1.176469362928894"/>
        <n v="1.1764709745637481"/>
        <n v="1.1111113411095821"/>
        <n v="1.1764726819718809"/>
        <n v="1.219514175794058"/>
        <n v="1.176469590871327"/>
        <n v="1.1764686689397521"/>
        <n v="1.052631300001855"/>
        <n v="1.111110989427988"/>
        <n v="1.052631924745365"/>
        <n v="1.1363636968235451"/>
        <n v="1.1363633181781589"/>
        <n v="1.1363627137222001"/>
        <n v="1.250000357335308"/>
        <n v="1.052630918363505"/>
        <n v="1.219512008750308"/>
        <n v="1.0526328118594639"/>
        <n v="1.2195138382525439"/>
        <n v="1.2499995019394481"/>
        <n v="1.05263094210556"/>
        <n v="1.176471642390182"/>
        <n v="1.2195125786163521"/>
        <n v="1.136363491977777"/>
        <n v="1.249999686186297"/>
        <n v="1.219511447775339"/>
        <n v="1.249999440263837"/>
        <n v="1.1111114092327059"/>
        <n v="1.1764703963783549"/>
        <n v="1.1764692094209419"/>
        <n v="1.1764700177666749"/>
        <n v="1.2195123860824899"/>
        <n v="1.1764697218984459"/>
        <n v="1.1764706985044631"/>
        <n v="1.0526312068970389"/>
        <n v="1.0526312429171121"/>
        <n v="1.1111112874169471"/>
        <n v="1.1363634092800701"/>
        <n v="1.2500013357483659"/>
        <n v="1.111111638013204"/>
        <n v="1.111111312527248"/>
        <n v="1.1111098293901189"/>
        <n v="1.05263372738554"/>
        <n v="1.219514739634564"/>
        <n v="1.219512009077127"/>
        <n v="1.2500011000664439"/>
        <n v="1.1764699690089599"/>
        <n v="1.2500006024778709"/>
        <n v="1.136363147906561"/>
        <n v="1.219511967090501"/>
        <n v="1.136363009764503"/>
        <n v="1.176470892686392"/>
        <n v="1.176470432496499"/>
        <n v="1.1363634664273961"/>
        <n v="1.2195119909908321"/>
        <n v="1.136361530914312"/>
        <n v="1.1363632126622321"/>
        <n v="1.136364505397861"/>
        <n v="1.176470895293527"/>
        <n v="1.249998042209953"/>
        <n v="1.2195123047291041"/>
        <n v="1.052631061199274"/>
        <n v="1.111110881897885"/>
        <n v="1.1764696367408181"/>
        <n v="1.219512143008235"/>
        <n v="1.176470186555953"/>
        <n v="1.219511731611854"/>
        <n v="1.136363285828861"/>
        <n v="1.2500005148089961"/>
        <n v="1.0526295267339281"/>
        <n v="1.1764686001404481"/>
        <n v="1.2499991531997201"/>
        <n v="1.052631168354988"/>
        <n v="1.1363634029109151"/>
        <n v="1.1764723579646801"/>
        <n v="1.052631948267017"/>
        <n v="1.219511809226103"/>
        <n v="1.250001082349478"/>
        <n v="1.111111997320104"/>
        <n v="1.1363626501187929"/>
        <n v="1.1764704987880801"/>
        <n v="1.136363379919699"/>
        <n v="1.2499989141057659"/>
        <n v="1.136362266153002"/>
        <n v="1.219512119183648"/>
        <n v="1.250002156715581"/>
        <n v="1.250000957454549"/>
        <n v="1.0526303991272481"/>
        <n v="1.219511559186512"/>
        <n v="1.2499989693144291"/>
        <n v="1.1764706996369529"/>
        <n v="1.136362501622679"/>
        <n v="1.136363948899187"/>
        <n v="1.1764723606356089"/>
        <n v="1.0526319525931089"/>
        <n v="1.111111556141215"/>
        <n v="1.052632282440163"/>
        <n v="1.1764715234314971"/>
        <n v="1.136363406004999"/>
        <n v="1.13636147116265"/>
        <n v="1.1764728332082379"/>
        <n v="1.1764704286587551"/>
        <n v="1.1111114186713289"/>
        <n v="1.136363060271351"/>
        <n v="1.176470350608473"/>
        <n v="1.052631537514445"/>
        <n v="1.21951231598232"/>
        <n v="1.1764704555197081"/>
        <n v="1.0526311819481271"/>
        <n v="1.1764704194969711"/>
        <n v="1.1363630251196819"/>
        <n v="1.219511483613271"/>
        <n v="1.052631634380131"/>
        <n v="1.1764701551058281"/>
        <n v="1.25000016524348"/>
        <n v="1.176472945534855"/>
        <n v="1.1764689024989361"/>
        <n v="1.219511257195133"/>
        <n v="1.219512706006552"/>
        <n v="1.176471541290647"/>
        <n v="1.176470486312656"/>
        <n v="1.176469415423878"/>
        <n v="1.1764707060751389"/>
        <n v="1.250000178526669"/>
        <n v="1.052631863176597"/>
        <n v="1.1111109093814"/>
        <n v="1.219511301608236"/>
        <n v="1.1111117387387131"/>
        <n v="1.0526321564840619"/>
        <n v="1.1764703290816241"/>
        <n v="1.111111408075776"/>
        <n v="1.136362264150943"/>
        <n v="1.2500003985632591"/>
        <n v="1.1764704941359401"/>
        <n v="1.1111095007934839"/>
        <n v="1.2195123793296689"/>
        <n v="1.1764708124923751"/>
        <n v="1.2499995379568449"/>
        <n v="1.2195134960627709"/>
        <n v="1.1111110539003921"/>
        <n v="1.1111107701066261"/>
        <n v="1.219510891671145"/>
        <n v="1.1111114734212879"/>
        <n v="1.1764703158927921"/>
        <n v="1.1764702326804339"/>
        <n v="1.111111626660666"/>
        <n v="1.111110673214103"/>
        <n v="1.136361150357778"/>
        <n v="1.1111093815668629"/>
        <n v="1.136362736232037"/>
        <n v="1.176471204781141"/>
        <n v="1.219512089851948"/>
        <n v="1.136364189849034"/>
        <n v="1.1363636901991301"/>
        <n v="1.219513818282651"/>
        <n v="1.1363632724196191"/>
        <n v="1.136363418828507"/>
        <n v="1.176470377146023"/>
        <n v="1.136364105714772"/>
        <n v="1.2500005909676499"/>
        <n v="1.1764719679403839"/>
        <n v="1.1363641344246851"/>
        <n v="1.052631400754102"/>
        <n v="1.1111109886336641"/>
        <n v="1.1764714834040679"/>
        <n v="1.052631722636691"/>
        <n v="1.1363632336655589"/>
        <n v="1.136363323087102"/>
        <n v="1.219512045682916"/>
        <n v="1.1111114706777041"/>
        <n v="1.219513413598442"/>
        <n v="1.1363637732417291"/>
        <n v="1.1111113887205879"/>
        <n v="1.1764701604604739"/>
        <n v="1.1764709239871829"/>
        <n v="1.2195115029379919"/>
        <n v="1.1764715569663511"/>
        <n v="1.136363752977043"/>
        <n v="1.1764680408799579"/>
        <n v="1.176470753853734"/>
        <n v="1.136361177722085"/>
        <n v="1.219512124719649"/>
        <n v="1.2499989363014781"/>
        <n v="1.250001575150427"/>
        <n v="1.1111116637404941"/>
        <n v="1.1363621485385089"/>
        <n v="1.2195120114466449"/>
        <n v="1.1111110462305289"/>
        <n v="1.111111395622564"/>
        <n v="1.0526324164447209"/>
        <n v="1.176470317036288"/>
        <n v="1.111110623360243"/>
        <n v="1.05263242861467"/>
        <n v="1.219510539235829"/>
        <n v="1.1111112949910551"/>
        <n v="1.111110665311078"/>
        <n v="1.1764709322239211"/>
        <n v="1.176471141048397"/>
        <n v="1.2499995020287351"/>
        <n v="1.1764700414135449"/>
        <n v="1.1363641518313621"/>
        <n v="1.052632460171953"/>
        <n v="1.176471618780659"/>
        <n v="1.176471537166855"/>
        <n v="1.176470783004874"/>
        <n v="1.176469469640786"/>
        <n v="1.176470826810295"/>
        <n v="1.136363274549369"/>
        <n v="1.111111982157486"/>
        <n v="1.1764707973852491"/>
        <n v="1.2195122185932019"/>
        <n v="1.136365325558532"/>
        <n v="1.176470745348583"/>
        <n v="1.1111094120930161"/>
        <n v="1.136363380368945"/>
        <n v="1.136364176141019"/>
        <n v="1.1764706752524781"/>
        <n v="1.136365044333449"/>
        <n v="1.2499994781719319"/>
        <n v="1.0526309469667969"/>
        <n v="1.2195126590984251"/>
        <n v="1.136362898592125"/>
        <n v="1.052631332613809"/>
        <n v="1.219511998609591"/>
        <n v="1.1764701777012869"/>
        <n v="1.111111199721833"/>
        <n v="1.176471015830693"/>
        <n v="1.1764710172302391"/>
        <n v="1.111110478640847"/>
        <n v="1.136361784339158"/>
        <n v="1.052633270655545"/>
        <n v="1.136362468922723"/>
        <n v="1.1363629223049929"/>
        <n v="1.0526320174788919"/>
        <n v="1.1111115093730961"/>
        <n v="1.176470150187362"/>
        <n v="1.1363632473878329"/>
        <n v="1.1764707195641979"/>
        <n v="1.0526308468629979"/>
        <n v="1.2195122841202251"/>
        <n v="1.1764701444455681"/>
        <n v="1.2195116580681671"/>
        <n v="1.249999044623715"/>
        <n v="1.136363481739509"/>
        <n v="1.1764715301778781"/>
        <n v="1.219512441877876"/>
        <n v="1.1764709357696701"/>
        <n v="1.250001220423048"/>
        <n v="1.2195143495658469"/>
        <n v="1.176471378280652"/>
        <n v="1.1363642819029689"/>
        <n v="1.1111102958979291"/>
        <n v="1.219511517645576"/>
        <n v="1.052631162250607"/>
        <n v="1.2195128143645011"/>
        <n v="1.136363695747886"/>
        <n v="1.0526325002090751"/>
        <n v="1.176469995024942"/>
        <n v="1.176471424570164"/>
        <n v="1.1764700892042881"/>
        <n v="1.219511683297134"/>
        <n v="1.1363629922487211"/>
        <n v="1.219512395776345"/>
        <n v="1.1363630931594051"/>
        <n v="1.2195126757816961"/>
        <n v="1.2499994584724159"/>
        <n v="1.176468527640941"/>
        <n v="1.0526314855198839"/>
        <n v="1.1764701827431461"/>
        <n v="1.219512799697591"/>
        <n v="1.250000955887695"/>
        <n v="1.176469904068929"/>
        <n v="1.219511054760877"/>
        <n v="1.219512734169687"/>
        <n v="1.1363639415062039"/>
        <n v="1.1363642209779901"/>
        <n v="1.1111093770727181"/>
        <n v="1.17647080628839"/>
        <n v="1.1764699178606739"/>
        <n v="1.176470256605697"/>
        <n v="1.1111113118607501"/>
        <n v="1.176470274239708"/>
        <n v="1.219511351583995"/>
        <n v="1.2195119120593449"/>
        <n v="1.111110834677836"/>
        <n v="1.11111090879295"/>
        <n v="1.1111109714305829"/>
        <n v="1.1764704756619171"/>
        <n v="1.1363635718976079"/>
        <n v="1.17647135009819"/>
        <n v="1.1111109969632089"/>
        <n v="1.0526308751755029"/>
        <n v="1.1363623431676571"/>
        <n v="1.0526319655093901"/>
        <n v="1.176470439470604"/>
        <n v="1.111110608249767"/>
        <n v="1.1363630525527131"/>
        <n v="1.176470833859635"/>
        <n v="1.1363625173356089"/>
        <n v="1.176470685068612"/>
        <n v="1.17647076097953"/>
        <n v="1.219511730619071"/>
        <n v="1.0526320293712399"/>
        <n v="1.1111117963202219"/>
        <n v="1.2195119095789559"/>
        <n v="1.136363244213233"/>
        <n v="1.176472087254935"/>
        <n v="1.219512718686272"/>
        <n v="1.1111118394745301"/>
        <n v="1.1764711469572959"/>
        <n v="1.136362961092211"/>
        <n v="1.176471096723164"/>
        <n v="1.1764697173271741"/>
        <n v="1.176470487261442"/>
        <n v="1.219512379190433"/>
        <n v="1.0526318768795331"/>
        <n v="1.2195124305312921"/>
        <n v="1.111111984048295"/>
        <n v="1.2500009599766531"/>
        <n v="1.136363093959571"/>
        <n v="1.250000948698196"/>
        <n v="1.0526313772198039"/>
        <n v="1.0526310950005819"/>
        <n v="1.1764716173248251"/>
        <n v="1.0526331130267499"/>
        <n v="1.111110819231153"/>
        <n v="1.219512167526448"/>
        <n v="1.2195118469271651"/>
        <n v="1.2195119869590081"/>
        <n v="1.17647021869724"/>
        <n v="1.1764703855003"/>
        <n v="1.0526319994327651"/>
        <n v="1.1764716590272799"/>
        <n v="1.2195131060497599"/>
        <n v="1.111111734633752"/>
        <n v="1.1764723796761929"/>
        <n v="1.1764716756167219"/>
        <n v="1.219512972432675"/>
        <n v="1.176470294206019"/>
        <n v="1.0526307471661731"/>
        <n v="1.176469937178199"/>
        <n v="1.2195120685090559"/>
        <n v="1.1764674390217791"/>
        <n v="1.136364985226102"/>
        <n v="1.1111114377691871"/>
        <n v="1.1764695050572811"/>
        <n v="1.219512710696101"/>
        <n v="1.1764709024954461"/>
        <n v="1.249999814022551"/>
        <n v="1.2195121462719991"/>
        <n v="1.176469907675221"/>
        <n v="1.052632276505554"/>
        <n v="1.1764710420540201"/>
        <n v="1.219510753740632"/>
        <n v="1.1764703411720729"/>
        <n v="1.219512724180716"/>
        <n v="1.176469391243478"/>
        <n v="1.2195127651503579"/>
        <n v="1.111110642790758"/>
        <n v="1.052630788996554"/>
        <n v="1.2195114987651849"/>
        <n v="1.052631687189902"/>
        <n v="1.176470275879647"/>
        <n v="1.1111115592644729"/>
        <n v="1.2195120710890881"/>
        <n v="1.2195126040401481"/>
        <n v="1.2500011853565789"/>
        <n v="1.1764712326499409"/>
        <n v="1.1363632114364559"/>
        <n v="1.1363630491373351"/>
        <n v="1.250000719927892"/>
        <n v="1.2499994337652569"/>
        <n v="1.111110402245685"/>
        <n v="1.1764700658887881"/>
        <n v="1.136363359848549"/>
        <n v="1.2499996956226891"/>
        <n v="1.249999766126294"/>
        <n v="1.219512356990373"/>
        <n v="1.1363640452672681"/>
        <n v="1.0526313966937"/>
        <n v="1.1363633831533091"/>
        <n v="1.1764709696943501"/>
        <n v="1.1764704288645489"/>
        <n v="1.1111131478850651"/>
        <n v="1.052631956140037"/>
        <n v="1.2195127939666"/>
        <n v="1.1764697371494239"/>
        <n v="1.176470070215814"/>
        <n v="1.2500005007019841"/>
        <n v="1.1111120937691621"/>
        <n v="1.0526328361061019"/>
        <n v="1.111111283700976"/>
        <n v="1.1363636737828851"/>
        <n v="1.052631654663839"/>
        <n v="1.1363631067734929"/>
        <n v="1.0526315167773179"/>
        <n v="1.2195130364130411"/>
        <n v="1.136364074330301"/>
        <n v="1.111111543278543"/>
        <n v="1.111109832310933"/>
        <n v="1.249997590663338"/>
        <n v="1.111111298342107"/>
        <n v="1.249999574152777"/>
        <n v="1.219510119626118"/>
        <n v="1.0526314187218631"/>
        <n v="1.249998782584135"/>
        <n v="1.0526312331215379"/>
        <n v="1.219512456216975"/>
        <n v="1.1111109694511769"/>
        <n v="1.2500020540460599"/>
        <n v="1.250001513509587"/>
        <n v="1.2195124623090809"/>
        <n v="1.219511215681693"/>
        <n v="1.136363774479269"/>
        <n v="1.219509203822011"/>
        <n v="1.1764683965402529"/>
        <n v="1.1764706623040651"/>
        <n v="1.176470528797235"/>
        <n v="1.1363637084685001"/>
        <n v="1.176470986061368"/>
        <n v="1.249999611355266"/>
        <n v="1.1363632956063949"/>
        <n v="1.1111109986323711"/>
        <n v="1.1764715228526199"/>
        <n v="1.176470884399808"/>
        <n v="1.0526314136388759"/>
        <n v="1.2195114278692549"/>
        <n v="1.136364371059073"/>
        <n v="1.1764715756255799"/>
        <n v="1.136364432303705"/>
        <n v="1.2195124707119831"/>
        <n v="1.1764682001607649"/>
        <n v="1.176470288464724"/>
        <n v="1.21951111472045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UsEr" refreshedDate="46131.655015625001" createdVersion="8" refreshedVersion="8" minRefreshableVersion="3" recordCount="5000" xr:uid="{A19516A7-DB48-4C7E-A3AA-9986BA10CFC3}">
  <cacheSource type="worksheet">
    <worksheetSource ref="A1:K5001" sheet="fact_bookingswork"/>
  </cacheSource>
  <cacheFields count="12">
    <cacheField name="booking_id" numFmtId="0">
      <sharedItems/>
    </cacheField>
    <cacheField name="booking_date" numFmtId="0">
      <sharedItems/>
    </cacheField>
    <cacheField name="check_in_date" numFmtId="0">
      <sharedItems/>
    </cacheField>
    <cacheField name="channel_id" numFmtId="0">
      <sharedItems count="8">
        <s v="CH_02"/>
        <s v="CH_01"/>
        <s v="CH_06"/>
        <s v="CH_03"/>
        <s v="CH_04"/>
        <s v="CH_07"/>
        <s v="CH_08"/>
        <s v="CH_05"/>
      </sharedItems>
    </cacheField>
    <cacheField name="rate_code_id" numFmtId="0">
      <sharedItems/>
    </cacheField>
    <cacheField name="gross_room_revenue" numFmtId="0">
      <sharedItems containsSemiMixedTypes="0" containsString="0" containsNumber="1" minValue="1787.82" maxValue="39699.769999999997"/>
    </cacheField>
    <cacheField name="commission_amount" numFmtId="0">
      <sharedItems containsSemiMixedTypes="0" containsString="0" containsNumber="1" minValue="0" maxValue="6003.8"/>
    </cacheField>
    <cacheField name="net_room_revenue" numFmtId="0">
      <sharedItems containsSemiMixedTypes="0" containsString="0" containsNumber="1" minValue="1609.77" maxValue="39699.769999999997"/>
    </cacheField>
    <cacheField name="status" numFmtId="0">
      <sharedItems/>
    </cacheField>
    <cacheField name="net_margin" numFmtId="10">
      <sharedItems containsSemiMixedTypes="0" containsString="0" containsNumber="1" minValue="1" maxValue="1.250002163846454" count="2524">
        <n v="1.219512037412728"/>
        <n v="1.1764701703031639"/>
        <n v="1.17647074214784"/>
        <n v="1.176470491242843"/>
        <n v="1.052633188387184"/>
        <n v="1.2195130119171591"/>
        <n v="1.136363975591008"/>
        <n v="1.2195129594772729"/>
        <n v="1"/>
        <n v="1.1764703382868671"/>
        <n v="1.2195127178683609"/>
        <n v="1.1764720413019669"/>
        <n v="1.219511877002627"/>
        <n v="1.1764703291032499"/>
        <n v="1.2195139702617921"/>
        <n v="1.1111103788584"/>
        <n v="1.219512760727401"/>
        <n v="1.1111108432689389"/>
        <n v="1.2195145210229741"/>
        <n v="1.219513445802902"/>
        <n v="1.1111118084276279"/>
        <n v="1.21951105986396"/>
        <n v="1.0526317688228291"/>
        <n v="1.176469832129361"/>
        <n v="1.136363194248563"/>
        <n v="1.219510802632759"/>
        <n v="1.1764715423418159"/>
        <n v="1.2500017729867741"/>
        <n v="1.2195124645782811"/>
        <n v="1.219512744007756"/>
        <n v="1.1764702982894251"/>
        <n v="1.2195138607139839"/>
        <n v="1.11110970148307"/>
        <n v="1.111111242319162"/>
        <n v="1.2195127670509061"/>
        <n v="1.1363638080917611"/>
        <n v="1.1764705882352939"/>
        <n v="1.136363579128425"/>
        <n v="1.2195120470001231"/>
        <n v="1.250000558730386"/>
        <n v="1.111111536161363"/>
        <n v="1.176470399166889"/>
        <n v="1.2499998638721621"/>
        <n v="1.111111715366641"/>
        <n v="1.2500005084763"/>
        <n v="1.2195117236995261"/>
        <n v="1.176470961776839"/>
        <n v="1.111110317407026"/>
        <n v="1.176469521812435"/>
        <n v="1.052631849532635"/>
        <n v="1.1363639152549649"/>
        <n v="1.1111119800546181"/>
        <n v="1.1363630925139909"/>
        <n v="1.1764708947020179"/>
        <n v="1.0526310698955621"/>
        <n v="1.052632247950342"/>
        <n v="1.1363622488537779"/>
        <n v="1.176470894160109"/>
        <n v="1.2500005356381489"/>
        <n v="1.2195124304567899"/>
        <n v="1.1363624245763391"/>
        <n v="1.1363639478977829"/>
        <n v="1.250000282294808"/>
        <n v="1.2499995124091861"/>
        <n v="1.05263204178905"/>
        <n v="1.2195125420190409"/>
        <n v="1.0526315336253671"/>
        <n v="1.2195126104938769"/>
        <n v="1.136365166175852"/>
        <n v="1.249999658647617"/>
        <n v="1.0526319385607701"/>
        <n v="1.1764702804794469"/>
        <n v="1.136364033279162"/>
        <n v="1.176470522443565"/>
        <n v="1.25"/>
        <n v="1.052632046914888"/>
        <n v="1.1764691834473271"/>
        <n v="1.1764684467492119"/>
        <n v="1.2500006896038089"/>
        <n v="1.2195125224895991"/>
        <n v="1.176470012404224"/>
        <n v="1.136364289605742"/>
        <n v="1.250000282912642"/>
        <n v="1.1111106052569879"/>
        <n v="1.111111198363494"/>
        <n v="1.176471069377873"/>
        <n v="1.249997863594801"/>
        <n v="1.136363828554757"/>
        <n v="1.176470896988135"/>
        <n v="1.2500002532314869"/>
        <n v="1.176470694062892"/>
        <n v="1.13636350583652"/>
        <n v="1.1111115062248189"/>
        <n v="1.17647221271002"/>
        <n v="1.1363648954086161"/>
        <n v="1.1111103897368639"/>
        <n v="1.1363632830615931"/>
        <n v="1.176469901915792"/>
        <n v="1.111110386873335"/>
        <n v="1.1764719693367851"/>
        <n v="1.1764700874891201"/>
        <n v="1.1764696475120431"/>
        <n v="1.1111108620779819"/>
        <n v="1.176471048620473"/>
        <n v="1.1363634677999539"/>
        <n v="1.1363644981682819"/>
        <n v="1.1764704351447011"/>
        <n v="1.1764710080030829"/>
        <n v="1.1764687361017641"/>
        <n v="1.2195104873683329"/>
        <n v="1.2499997292441249"/>
        <n v="1.176470476326366"/>
        <n v="1.1111104012981059"/>
        <n v="1.219512010305372"/>
        <n v="1.1764705063220631"/>
        <n v="1.219512343180899"/>
        <n v="1.219512814374732"/>
        <n v="1.052631967897603"/>
        <n v="1.2195126117201169"/>
        <n v="1.0526316912001119"/>
        <n v="1.1111106521317069"/>
        <n v="1.1764704683175939"/>
        <n v="1.2195118311660631"/>
        <n v="1.2195125087820711"/>
        <n v="1.136363056756309"/>
        <n v="1.17647081446589"/>
        <n v="1.11111144902281"/>
        <n v="1.219512084715227"/>
        <n v="1.176470354511489"/>
        <n v="1.219512172954383"/>
        <n v="1.176470843006133"/>
        <n v="1.1111115135928129"/>
        <n v="1.111111292525448"/>
        <n v="1.1764704475727481"/>
        <n v="1.1363635867852071"/>
        <n v="1.2195118585900151"/>
        <n v="1.1764724153139889"/>
        <n v="1.111111428522457"/>
        <n v="1.176470441346219"/>
        <n v="1.17647022063074"/>
        <n v="1.05263203032538"/>
        <n v="1.136363929125795"/>
        <n v="1.176471254858853"/>
        <n v="1.1764696773194481"/>
        <n v="1.176471358314533"/>
        <n v="1.1363634961074709"/>
        <n v="1.0526316910150519"/>
        <n v="1.21951206331815"/>
        <n v="1.052631372825465"/>
        <n v="1.1111111111111109"/>
        <n v="1.1764709581534969"/>
        <n v="1.1764716559141519"/>
        <n v="1.219512833080679"/>
        <n v="1.1764707493952069"/>
        <n v="1.219513149655604"/>
        <n v="1.176470246239355"/>
        <n v="1.2195121198942691"/>
        <n v="1.176472573839662"/>
        <n v="1.2195114848385571"/>
        <n v="1.2195141959458899"/>
        <n v="1.1111108451671741"/>
        <n v="1.2195128586196129"/>
        <n v="1.1764702309795401"/>
        <n v="1.111111600283524"/>
        <n v="1.111111219096425"/>
        <n v="1.249998995350482"/>
        <n v="1.2195118246424861"/>
        <n v="1.219511789435457"/>
        <n v="1.1111098464585301"/>
        <n v="1.1111107616178379"/>
        <n v="1.2500005373905601"/>
        <n v="1.1111110159244031"/>
        <n v="1.136363636363636"/>
        <n v="1.219512195121951"/>
        <n v="1.176469347284925"/>
        <n v="1.136363159242729"/>
        <n v="1.250000517316658"/>
        <n v="1.2195118736407371"/>
        <n v="1.0526310293334451"/>
        <n v="1.1111113662456951"/>
        <n v="1.0526312461610721"/>
        <n v="1.1764707357345869"/>
        <n v="1.2195114577664909"/>
        <n v="1.1764724185139599"/>
        <n v="1.0526309150993369"/>
        <n v="1.0526313944541521"/>
        <n v="1.176471016802513"/>
        <n v="1.250000313931922"/>
        <n v="1.21951193674696"/>
        <n v="1.249999771315039"/>
        <n v="1.0526311863370019"/>
        <n v="1.1764696519243121"/>
        <n v="1.249998129792407"/>
        <n v="1.1363635693443681"/>
        <n v="1.111110498319265"/>
        <n v="1.176469424887272"/>
        <n v="1.249998565567892"/>
        <n v="1.0526317950908199"/>
        <n v="1.0526314453048129"/>
        <n v="1.0526312952935979"/>
        <n v="1.176471185992866"/>
        <n v="1.176469673674573"/>
        <n v="1.176471261764878"/>
        <n v="1.1764701694685999"/>
        <n v="1.17647185796773"/>
        <n v="1.176470855202993"/>
        <n v="1.219512052433595"/>
        <n v="1.136362989485908"/>
        <n v="1.1111106591551589"/>
        <n v="1.250000474276207"/>
        <n v="1.1764716083746301"/>
        <n v="1.052631072156337"/>
        <n v="1.250000905905416"/>
        <n v="1.1111108186607319"/>
        <n v="1.111110061050522"/>
        <n v="1.2195118648416541"/>
        <n v="1.1764716815310641"/>
        <n v="1.249999115936135"/>
        <n v="1.052633199876809"/>
        <n v="1.2499995005723441"/>
        <n v="1.1363641414047889"/>
        <n v="1.176470920495593"/>
        <n v="1.176470842141498"/>
        <n v="1.219514327464686"/>
        <n v="1.1363635998415531"/>
        <n v="1.2195125955906201"/>
        <n v="1.1363634610166919"/>
        <n v="1.176471435429669"/>
        <n v="1.249998910376269"/>
        <n v="1.052631265834296"/>
        <n v="1.1764706603490229"/>
        <n v="1.249998891613058"/>
        <n v="1.2500004853172131"/>
        <n v="1.1111116699189281"/>
        <n v="1.052631458626953"/>
        <n v="1.1363647961624579"/>
        <n v="1.219512777685839"/>
        <n v="1.2195111597857189"/>
        <n v="1.2195113453752591"/>
        <n v="1.1363637248394649"/>
        <n v="1.0526310774434839"/>
        <n v="1.1764704795377401"/>
        <n v="1.219511332436308"/>
        <n v="1.2195115154723919"/>
        <n v="1.176470055473791"/>
        <n v="1.2500004908438"/>
        <n v="1.1764709422190229"/>
        <n v="1.249999752546054"/>
        <n v="1.219511333151275"/>
        <n v="1.1363643004102699"/>
        <n v="1.2195123610024829"/>
        <n v="1.176469386170339"/>
        <n v="1.1111104131857641"/>
        <n v="1.136363982674748"/>
        <n v="1.1764705284242849"/>
        <n v="1.1764714811966159"/>
        <n v="1.1111119045408779"/>
        <n v="1.1363651778749959"/>
        <n v="1.0526315789473679"/>
        <n v="1.176469769545702"/>
        <n v="1.1764702396165541"/>
        <n v="1.111111267249375"/>
        <n v="1.1363638776246789"/>
        <n v="1.052631857791944"/>
        <n v="1.176471140397811"/>
        <n v="1.176468769803855"/>
        <n v="1.249999297912554"/>
        <n v="1.219511524664294"/>
        <n v="1.176470678086746"/>
        <n v="1.1764699657113831"/>
        <n v="1.136363474562998"/>
        <n v="1.2195119059475199"/>
        <n v="1.0526313585055811"/>
        <n v="1.1764695121951221"/>
        <n v="1.0526308305565959"/>
        <n v="1.1764698627264769"/>
        <n v="1.249999495040286"/>
        <n v="1.1764701260486869"/>
        <n v="1.176471701550305"/>
        <n v="1.111111160092787"/>
        <n v="1.219512501405257"/>
        <n v="1.176470135361315"/>
        <n v="1.1363641211685349"/>
        <n v="1.1764717972327501"/>
        <n v="1.249999599184902"/>
        <n v="1.2195119457153161"/>
        <n v="1.2195132903979069"/>
        <n v="1.249999395286622"/>
        <n v="1.1764710748473399"/>
        <n v="1.11111062437302"/>
        <n v="1.136363896383727"/>
        <n v="1.250001035561171"/>
        <n v="1.1111109643311481"/>
        <n v="1.052632085806118"/>
        <n v="1.249999615228931"/>
        <n v="1.052632469306537"/>
        <n v="1.136363588472233"/>
        <n v="1.219512225431084"/>
        <n v="1.1764703347189269"/>
        <n v="1.219512030402345"/>
        <n v="1.2500006928182461"/>
        <n v="1.2195107082787231"/>
        <n v="1.249999472361226"/>
        <n v="1.136364281194939"/>
        <n v="1.0526301534044551"/>
        <n v="1.2195115353322219"/>
        <n v="1.249999812574736"/>
        <n v="1.1764702459828329"/>
        <n v="1.1764707967739081"/>
        <n v="1.2195123901198841"/>
        <n v="1.2195127237150889"/>
        <n v="1.219512264300787"/>
        <n v="1.136363424131781"/>
        <n v="1.1764693483521209"/>
        <n v="1.052631974987678"/>
        <n v="1.250001020329035"/>
        <n v="1.1111099601538601"/>
        <n v="1.1764718081812711"/>
        <n v="1.1111131155762579"/>
        <n v="1.176470013519471"/>
        <n v="1.176469503990563"/>
        <n v="1.2195112753601329"/>
        <n v="1.1363617157760899"/>
        <n v="1.052632248737579"/>
        <n v="1.1363642598172119"/>
        <n v="1.136363426613118"/>
        <n v="1.176470186346013"/>
        <n v="1.176470314859998"/>
        <n v="1.111110981034886"/>
        <n v="1.1764698067811119"/>
        <n v="1.176471033441437"/>
        <n v="1.176470865042003"/>
        <n v="1.052630830720239"/>
        <n v="1.250000236088932"/>
        <n v="1.1764699251934041"/>
        <n v="1.136363369834499"/>
        <n v="1.2195131291028449"/>
        <n v="1.1764682688326791"/>
        <n v="1.1764706917486401"/>
        <n v="1.219512597026962"/>
        <n v="1.1764701055712881"/>
        <n v="1.2195118626694621"/>
        <n v="1.2195113546297249"/>
        <n v="1.1111113194773921"/>
        <n v="1.176469715542517"/>
        <n v="1.249998922734187"/>
        <n v="1.111110295628688"/>
        <n v="1.219513179162474"/>
        <n v="1.111111464320228"/>
        <n v="1.1764716775565509"/>
        <n v="1.176470869420625"/>
        <n v="1.1111105756894191"/>
        <n v="1.111112002863595"/>
        <n v="1.219511888630352"/>
        <n v="1.1363642994571621"/>
        <n v="1.249999665727584"/>
        <n v="1.2195134256527469"/>
        <n v="1.1764702032124761"/>
        <n v="1.176471121941103"/>
        <n v="1.1764701828761539"/>
        <n v="1.249997796560872"/>
        <n v="1.111110410571976"/>
        <n v="1.2499996133914999"/>
        <n v="1.1111120979847049"/>
        <n v="1.1764699782870629"/>
        <n v="1.2195133626194781"/>
        <n v="1.176470832669626"/>
        <n v="1.2195116907404659"/>
        <n v="1.0526315403265101"/>
        <n v="1.2195121047659621"/>
        <n v="1.219512636206028"/>
        <n v="1.176472622345514"/>
        <n v="1.1363626174592929"/>
        <n v="1.2499994573910931"/>
        <n v="1.1363634373536029"/>
        <n v="1.136362833187557"/>
        <n v="1.176469553670751"/>
        <n v="1.2195120560623109"/>
        <n v="1.24999928500133"/>
        <n v="1.2499987577701479"/>
        <n v="1.2195120452121859"/>
        <n v="1.136363185749468"/>
        <n v="1.2195120395968331"/>
        <n v="1.111111613296875"/>
        <n v="1.1764708596635729"/>
        <n v="1.176470843793286"/>
        <n v="1.136363821565531"/>
        <n v="1.21951231424441"/>
        <n v="1.176470564533838"/>
        <n v="1.1764704004762321"/>
        <n v="1.2195105347356949"/>
        <n v="1.1764701897936789"/>
        <n v="1.176470708730128"/>
        <n v="1.21951194135139"/>
        <n v="1.219511965430212"/>
        <n v="1.21951177932373"/>
        <n v="1.176470123113174"/>
        <n v="1.1764710389016719"/>
        <n v="1.2195117649133951"/>
        <n v="1.219512512525539"/>
        <n v="1.176471231438756"/>
        <n v="1.219511943941376"/>
        <n v="1.219512346116745"/>
        <n v="1.1363627819548869"/>
        <n v="1.2500001625645141"/>
        <n v="1.052631721134546"/>
        <n v="1.1764699703800181"/>
        <n v="1.1363640996060029"/>
        <n v="1.176470719838917"/>
        <n v="1.052631161156016"/>
        <n v="1.052631543588993"/>
        <n v="1.136363261366355"/>
        <n v="1.1764699130315011"/>
        <n v="1.1111119545398651"/>
        <n v="1.2195125009534939"/>
        <n v="1.1363637346971009"/>
        <n v="1.1764696734663731"/>
        <n v="1.176469989945309"/>
        <n v="1.219512659601885"/>
        <n v="1.1764704984701779"/>
        <n v="1.111111435132869"/>
        <n v="1.1764723400453521"/>
        <n v="1.1764706234552531"/>
        <n v="1.249998038184772"/>
        <n v="1.136361878035314"/>
        <n v="1.176471699539031"/>
        <n v="1.1764687095228801"/>
        <n v="1.25000094156639"/>
        <n v="1.250000356359376"/>
        <n v="1.176469855854678"/>
        <n v="1.111112595164953"/>
        <n v="1.176470672270588"/>
        <n v="1.250002060954799"/>
        <n v="1.111110868376981"/>
        <n v="1.219509731913331"/>
        <n v="1.250000620906673"/>
        <n v="1.13636351312147"/>
        <n v="1.2195133701755061"/>
        <n v="1.111110849751918"/>
        <n v="1.2195117913642299"/>
        <n v="1.176470854535248"/>
        <n v="1.052631378540593"/>
        <n v="1.2195116756865101"/>
        <n v="1.176470026636625"/>
        <n v="1.2195128826746351"/>
        <n v="1.136362680653171"/>
        <n v="1.2499993073506721"/>
        <n v="1.2195119785154029"/>
        <n v="1.111111370561932"/>
        <n v="1.1764701878418939"/>
        <n v="1.2195123834825119"/>
        <n v="1.249998839966405"/>
        <n v="1.136363393453574"/>
        <n v="1.13636352293697"/>
        <n v="1.1764711714697691"/>
        <n v="1.176471079642601"/>
        <n v="1.176469903726058"/>
        <n v="1.219511906592692"/>
        <n v="1.111109888083831"/>
        <n v="1.2499995610484971"/>
        <n v="1.052632971102343"/>
        <n v="1.136363515288088"/>
        <n v="1.176471392439675"/>
        <n v="1.219511856527784"/>
        <n v="1.219512283479115"/>
        <n v="1.176470529604952"/>
        <n v="1.1363635863501631"/>
        <n v="1.176471017368568"/>
        <n v="1.250001010922001"/>
        <n v="1.1111108864813071"/>
        <n v="1.176470533671961"/>
        <n v="1.2195101411247431"/>
        <n v="1.1764703597762149"/>
        <n v="1.2499996477637929"/>
        <n v="1.1111109096644829"/>
        <n v="1.1764711104685159"/>
        <n v="1.136363815911613"/>
        <n v="1.219511773501627"/>
        <n v="1.2195125426917031"/>
        <n v="1.1111114030064051"/>
        <n v="1.052632224511824"/>
        <n v="1.219511308984061"/>
        <n v="1.17647136661517"/>
        <n v="1.176468782260633"/>
        <n v="1.1764714407172669"/>
        <n v="1.2195123825773519"/>
        <n v="1.1764703461671411"/>
        <n v="1.136363819257233"/>
        <n v="1.176470473809883"/>
        <n v="1.176470366985245"/>
        <n v="1.136364888964124"/>
        <n v="1.1764707883554859"/>
        <n v="1.176470005988409"/>
        <n v="1.1111115313982891"/>
        <n v="1.219512579918671"/>
        <n v="1.1764707153943601"/>
        <n v="1.219514401220682"/>
        <n v="1.052632394943652"/>
        <n v="1.136365545630198"/>
        <n v="1.05263184796394"/>
        <n v="1.11111304299445"/>
        <n v="1.249998977626376"/>
        <n v="1.1363634252362711"/>
        <n v="1.2195132232014581"/>
        <n v="1.2195121503661721"/>
        <n v="1.0526317972919941"/>
        <n v="1.176471781555565"/>
        <n v="1.111110961741919"/>
        <n v="1.136363046602074"/>
        <n v="1.219509506022024"/>
        <n v="1.176471410553523"/>
        <n v="1.176472595339104"/>
        <n v="1.0526313963392739"/>
        <n v="1.219511916197795"/>
        <n v="1.1764702802054809"/>
        <n v="1.176470182505414"/>
        <n v="1.219512380933033"/>
        <n v="1.111110887486314"/>
        <n v="1.176472103181144"/>
        <n v="1.2195133718994711"/>
        <n v="1.0526313772626421"/>
        <n v="1.111111008786511"/>
        <n v="1.219512979033142"/>
        <n v="1.1363643106867169"/>
        <n v="1.2500017117777149"/>
        <n v="1.0526324436397809"/>
        <n v="1.052631854678427"/>
        <n v="1.2499994639162"/>
        <n v="1.2195118020238951"/>
        <n v="1.21951127768127"/>
        <n v="1.176470829740937"/>
        <n v="1.250000724698598"/>
        <n v="1.249999741898983"/>
        <n v="1.0526319576469161"/>
        <n v="1.219513090656196"/>
        <n v="1.176469564612119"/>
        <n v="1.2500003761451739"/>
        <n v="1.2195119607385261"/>
        <n v="1.1764712749493009"/>
        <n v="1.219512440423975"/>
        <n v="1.2195110437934329"/>
        <n v="1.0526316152311459"/>
        <n v="1.052631426410195"/>
        <n v="1.1111117455196879"/>
        <n v="1.1363646753864229"/>
        <n v="1.2499989543117911"/>
        <n v="1.2195122200790971"/>
        <n v="1.219511937432481"/>
        <n v="1.2195095537814431"/>
        <n v="1.176470918009811"/>
        <n v="1.176470920139705"/>
        <n v="1.1363627889827681"/>
        <n v="1.0526307972225319"/>
        <n v="1.176471074311874"/>
        <n v="1.1363634401267531"/>
        <n v="1.1764704555858481"/>
        <n v="1.1764709801352451"/>
        <n v="1.0526310171843309"/>
        <n v="1.1111105884787791"/>
        <n v="1.176469366821566"/>
        <n v="1.052631447408541"/>
        <n v="1.21951445068112"/>
        <n v="1.111110958072038"/>
        <n v="1.2499991433280679"/>
        <n v="1.2195108373860719"/>
        <n v="1.219512039050527"/>
        <n v="1.111111506439906"/>
        <n v="1.176471347056016"/>
        <n v="1.1111107511064739"/>
        <n v="1.0526327367439241"/>
        <n v="1.1363633930616901"/>
        <n v="1.1111112609738889"/>
        <n v="1.2195113948495839"/>
        <n v="1.1764713425737641"/>
        <n v="1.136363233095715"/>
        <n v="1.1764704345668049"/>
        <n v="1.1764725175352699"/>
        <n v="1.2195126907193701"/>
        <n v="1.219511768028906"/>
        <n v="1.052630826115875"/>
        <n v="1.111112344305371"/>
        <n v="1.249999619077222"/>
        <n v="1.052632152062958"/>
        <n v="1.1363634235086419"/>
        <n v="1.176470150807579"/>
        <n v="1.176470799372942"/>
        <n v="1.111111442717768"/>
        <n v="1.111110896799143"/>
        <n v="1.1363631228428921"/>
        <n v="1.0526320585533699"/>
        <n v="1.249999158501325"/>
        <n v="1.111111615018662"/>
        <n v="1.219511370456255"/>
        <n v="1.136365903536336"/>
        <n v="1.0526313300290251"/>
        <n v="1.176470832158437"/>
        <n v="1.176469351056334"/>
        <n v="1.1764709383354079"/>
        <n v="1.1111108886989489"/>
        <n v="1.1764703247801389"/>
        <n v="1.1764702643778151"/>
        <n v="1.2195117657468839"/>
        <n v="1.219512798012631"/>
        <n v="1.2195125062064129"/>
        <n v="1.176471431712377"/>
        <n v="1.219512079769834"/>
        <n v="1.136361580217129"/>
        <n v="1.052630194634403"/>
        <n v="1.176470444785314"/>
        <n v="1.1111107239822551"/>
        <n v="1.136364010265859"/>
        <n v="1.052631663072962"/>
        <n v="1.2195130059876891"/>
        <n v="1.052631578947369"/>
        <n v="1.052631241522501"/>
        <n v="1.052632583954987"/>
        <n v="1.0526328752278209"/>
        <n v="1.136363472693819"/>
        <n v="1.052632752837056"/>
        <n v="1.1764718275945101"/>
        <n v="1.052633208458466"/>
        <n v="1.136363396957822"/>
        <n v="1.2195124861140201"/>
        <n v="1.1764715039013089"/>
        <n v="1.111111488835139"/>
        <n v="1.219514240866554"/>
        <n v="1.2195123686982261"/>
        <n v="1.219511712632499"/>
        <n v="1.1764704991691239"/>
        <n v="1.2195110012481949"/>
        <n v="1.1363633448299639"/>
        <n v="1.1363615872924799"/>
        <n v="1.2195125684286789"/>
        <n v="1.176471423746682"/>
        <n v="1.136363777401989"/>
        <n v="1.1764681734961131"/>
        <n v="1.219512380149615"/>
        <n v="1.1764700244864319"/>
        <n v="1.2195109854684321"/>
        <n v="1.2195109306501981"/>
        <n v="1.1764713531930391"/>
        <n v="1.176470712198658"/>
        <n v="1.136364070643425"/>
        <n v="1.1764701015746031"/>
        <n v="1.1111107386150301"/>
        <n v="1.136363369049999"/>
        <n v="1.1764704501492991"/>
        <n v="1.136364011567278"/>
        <n v="1.1764706926219739"/>
        <n v="1.1363642626519641"/>
        <n v="1.1363648995763911"/>
        <n v="1.136362344156193"/>
        <n v="1.05263175794884"/>
        <n v="1.2195122393636799"/>
        <n v="1.052631025158093"/>
        <n v="1.176470861820381"/>
        <n v="1.176469835228255"/>
        <n v="1.1363632103763679"/>
        <n v="1.1363640768466701"/>
        <n v="1.1764717386096399"/>
        <n v="1.249998669936849"/>
        <n v="1.1764730088969"/>
        <n v="1.2500005331115589"/>
        <n v="1.1764708420530301"/>
        <n v="1.176471805150743"/>
        <n v="1.1764738954920111"/>
        <n v="1.219513619144764"/>
        <n v="1.2195129092843391"/>
        <n v="1.2195106043399531"/>
        <n v="1.249999257316178"/>
        <n v="1.0526308024814299"/>
        <n v="1.136365260368595"/>
        <n v="1.2499977196230989"/>
        <n v="1.2500002167446509"/>
        <n v="1.136363199760692"/>
        <n v="1.1764711945467541"/>
        <n v="1.17647045130774"/>
        <n v="1.0526316408155589"/>
        <n v="1.219512742786572"/>
        <n v="1.1764708810436"/>
        <n v="1.176468623160567"/>
        <n v="1.052631179323122"/>
        <n v="1.219510278184941"/>
        <n v="1.219511958111384"/>
        <n v="1.1363632557009939"/>
        <n v="1.1764700981106919"/>
        <n v="1.1764694179525761"/>
        <n v="1.13636354831899"/>
        <n v="1.111109920298941"/>
        <n v="1.176470859318784"/>
        <n v="1.111110766814762"/>
        <n v="1.1111125178194781"/>
        <n v="1.2195126792356821"/>
        <n v="1.1764708587352519"/>
        <n v="1.136363878522473"/>
        <n v="1.1363614599429781"/>
        <n v="1.1111106910130311"/>
        <n v="1.0526314065611571"/>
        <n v="1.1363633729605691"/>
        <n v="1.176470989435203"/>
        <n v="1.250001071990601"/>
        <n v="1.1363611989919029"/>
        <n v="1.219511962375754"/>
        <n v="1.052631432851481"/>
        <n v="1.249999254049764"/>
        <n v="1.219512438306994"/>
        <n v="1.1764700023241139"/>
        <n v="1.249999102775295"/>
        <n v="1.111112377132613"/>
        <n v="1.1363632242457209"/>
        <n v="1.176470947213478"/>
        <n v="1.0526320666057789"/>
        <n v="1.1764708577796601"/>
        <n v="1.2195124766695979"/>
        <n v="1.2500011206088939"/>
        <n v="1.2195117017209181"/>
        <n v="1.219512129636964"/>
        <n v="1.136363186345366"/>
        <n v="1.1764702633879951"/>
        <n v="1.176469425200088"/>
        <n v="1.1363639409963071"/>
        <n v="1.1764707391988529"/>
        <n v="1.219510643711305"/>
        <n v="1.219512090338684"/>
        <n v="1.136363783917391"/>
        <n v="1.0526334217754301"/>
        <n v="1.2195119030903081"/>
        <n v="1.111111011247266"/>
        <n v="1.1764707668237631"/>
        <n v="1.111110694451215"/>
        <n v="1.1764707917891271"/>
        <n v="1.2195126038822131"/>
        <n v="1.1764704609813239"/>
        <n v="1.052631662675021"/>
        <n v="1.2195127268979351"/>
        <n v="1.219511962906896"/>
        <n v="1.1363650242357159"/>
        <n v="1.1764691710967989"/>
        <n v="1.250000111809848"/>
        <n v="1.176471215442751"/>
        <n v="1.2500010588778441"/>
        <n v="1.2499995117464049"/>
        <n v="1.176470121242529"/>
        <n v="1.1111113320504491"/>
        <n v="1.1764716397633219"/>
        <n v="1.2195124569458631"/>
        <n v="1.219512664761879"/>
        <n v="1.1764700066897129"/>
        <n v="1.0526329995411481"/>
        <n v="1.1764708732610929"/>
        <n v="1.1764704645519961"/>
        <n v="1.1764714762640069"/>
        <n v="1.111111521104621"/>
        <n v="1.1111110234013919"/>
        <n v="1.1363611196400081"/>
        <n v="1.0526322024260799"/>
        <n v="1.2499993967312479"/>
        <n v="1.1764717890095531"/>
        <n v="1.1363657453296949"/>
        <n v="1.136362760814059"/>
        <n v="1.2500013687904821"/>
        <n v="1.111110532231784"/>
        <n v="1.052630790435668"/>
        <n v="1.136363188361992"/>
        <n v="1.219511623305316"/>
        <n v="1.136363474931722"/>
        <n v="1.250000503357394"/>
        <n v="1.136364169941277"/>
        <n v="1.250001807808286"/>
        <n v="1.21951222961754"/>
        <n v="1.05263112663125"/>
        <n v="1.052632133709511"/>
        <n v="1.176470083595091"/>
        <n v="1.176470094297638"/>
        <n v="1.25000054777832"/>
        <n v="1.1111109410255551"/>
        <n v="1.2195120191822171"/>
        <n v="1.1363645124607289"/>
        <n v="1.2499993970746059"/>
        <n v="1.1764701628637171"/>
        <n v="1.052630182773165"/>
        <n v="1.052631993261594"/>
        <n v="1.0526323507538511"/>
        <n v="1.052631713419941"/>
        <n v="1.2500001566326731"/>
        <n v="1.219512050187642"/>
        <n v="1.136363366818079"/>
        <n v="1.2195119893432229"/>
        <n v="1.250000553010479"/>
        <n v="1.1363636642919239"/>
        <n v="1.111111235255801"/>
        <n v="1.176470149420743"/>
        <n v="1.13636132750269"/>
        <n v="1.111109361157594"/>
        <n v="1.136364055802737"/>
        <n v="1.0526318590664749"/>
        <n v="1.111111656682706"/>
        <n v="1.2195116707577871"/>
        <n v="1.250000911168373"/>
        <n v="1.0526318943167701"/>
        <n v="1.219512320407649"/>
        <n v="1.219512573349709"/>
        <n v="1.1764717070334361"/>
        <n v="1.1363641335457739"/>
        <n v="1.136363161817981"/>
        <n v="1.1764699850985001"/>
        <n v="1.2500003696240041"/>
        <n v="1.2195116722299759"/>
        <n v="1.17647021487939"/>
        <n v="1.1111115846538071"/>
        <n v="1.1764706359105781"/>
        <n v="1.219510927920751"/>
        <n v="1.176470063790805"/>
        <n v="1.1363642077124729"/>
        <n v="1.1363632084205511"/>
        <n v="1.136364426335557"/>
        <n v="1.111111055640398"/>
        <n v="1.2195124802985731"/>
        <n v="1.2500001362939279"/>
        <n v="1.11111385100979"/>
        <n v="1.1764709314027191"/>
        <n v="1.136363778007913"/>
        <n v="1.1764707295625889"/>
        <n v="1.1363643414022651"/>
        <n v="1.0526317538526979"/>
        <n v="1.1363640254811971"/>
        <n v="1.2500010446395371"/>
        <n v="1.219512831575138"/>
        <n v="1.176471769436594"/>
        <n v="1.250000884946354"/>
        <n v="1.1764699116378821"/>
        <n v="1.176470443378564"/>
        <n v="1.1764712279309011"/>
        <n v="1.136363095827966"/>
        <n v="1.219511877325993"/>
        <n v="1.219511212414238"/>
        <n v="1.052631360985953"/>
        <n v="1.219512849921921"/>
        <n v="1.0526323089352529"/>
        <n v="1.136363452714596"/>
        <n v="1.176469816514002"/>
        <n v="1.136362793285727"/>
        <n v="1.2195127332217779"/>
        <n v="1.2195132825706001"/>
        <n v="1.176470419638795"/>
        <n v="1.0526309716797719"/>
        <n v="1.136362950481604"/>
        <n v="1.1764719701641559"/>
        <n v="1.176470833312502"/>
        <n v="1.1764730024789449"/>
        <n v="1.2195126273029711"/>
        <n v="1.25000040578421"/>
        <n v="1.0526311839389579"/>
        <n v="1.2195124539112441"/>
        <n v="1.1111103979048851"/>
        <n v="1.176469466449519"/>
        <n v="1.219511684212915"/>
        <n v="1.219512054163548"/>
        <n v="1.0526319965013149"/>
        <n v="1.176469800762679"/>
        <n v="1.1111124151326479"/>
        <n v="1.176470074098533"/>
        <n v="1.052631228496391"/>
        <n v="1.176469067882659"/>
        <n v="1.1764710929484861"/>
        <n v="1.176471148933574"/>
        <n v="1.2500006399672341"/>
        <n v="1.250001176741931"/>
        <n v="1.052630885395391"/>
        <n v="1.2499988233134549"/>
        <n v="1.111110359979719"/>
        <n v="1.111111693539933"/>
        <n v="1.1764706224528849"/>
        <n v="1.13636308037307"/>
        <n v="1.1764711365305669"/>
        <n v="1.17646907293952"/>
        <n v="1.176470850757126"/>
        <n v="1.176471342918481"/>
        <n v="1.1111114085766449"/>
        <n v="1.2500006170660729"/>
        <n v="1.1764703206007541"/>
        <n v="1.111110570632214"/>
        <n v="1.1363642925669231"/>
        <n v="1.0526318147035221"/>
        <n v="1.219512350806867"/>
        <n v="1.176471712538226"/>
        <n v="1.05263245312686"/>
        <n v="1.1764701547591661"/>
        <n v="1.249999527006957"/>
        <n v="1.219510925133487"/>
        <n v="1.1764707041458391"/>
        <n v="1.052631282413889"/>
        <n v="1.1111120766062459"/>
        <n v="1.17647136737258"/>
        <n v="1.0526324578264969"/>
        <n v="1.1111112950485871"/>
        <n v="1.111109144521889"/>
        <n v="1.1764726950386359"/>
        <n v="1.176470171828766"/>
        <n v="1.176469714523364"/>
        <n v="1.176469448016076"/>
        <n v="1.2195125875674351"/>
        <n v="1.05263167425403"/>
        <n v="1.1363628172668869"/>
        <n v="1.1764710526024951"/>
        <n v="1.136363742928614"/>
        <n v="1.2500003345936359"/>
        <n v="1.052631670783128"/>
        <n v="1.2195120702754521"/>
        <n v="1.1764709555412829"/>
        <n v="1.250000335103125"/>
        <n v="1.1764724479150199"/>
        <n v="1.250000927605923"/>
        <n v="1.1764708655478029"/>
        <n v="1.176470189303686"/>
        <n v="1.1111107627021211"/>
        <n v="1.0526310660689919"/>
        <n v="1.13636388168217"/>
        <n v="1.1764707261875449"/>
        <n v="1.1764711198313871"/>
        <n v="1.176469555994041"/>
        <n v="1.0526316618468889"/>
        <n v="1.2500005294378"/>
        <n v="1.176470501741679"/>
        <n v="1.136363568185534"/>
        <n v="1.219511111604713"/>
        <n v="1.052632876624513"/>
        <n v="1.2195118819156601"/>
        <n v="1.1764710590824949"/>
        <n v="1.2195126379250869"/>
        <n v="1.1764703392054889"/>
        <n v="1.2195124046246459"/>
        <n v="1.1764708520883369"/>
        <n v="1.1363644684733061"/>
        <n v="1.176468761282859"/>
        <n v="1.13636384939121"/>
        <n v="1.1363626031414089"/>
        <n v="1.1764720800739421"/>
        <n v="1.2195128962995569"/>
        <n v="1.176470720074589"/>
        <n v="1.176470096147411"/>
        <n v="1.2195127344536409"/>
        <n v="1.1764694986988209"/>
        <n v="1.1111106353781881"/>
        <n v="1.1764709721267901"/>
        <n v="1.0526317106431959"/>
        <n v="1.176470379409807"/>
        <n v="1.1764709474271271"/>
        <n v="1.176470784136239"/>
        <n v="1.2195119897342821"/>
        <n v="1.0526314999985"/>
        <n v="1.1111118208413711"/>
        <n v="1.219513622973984"/>
        <n v="1.2499991215895709"/>
        <n v="1.176469828004006"/>
        <n v="1.1764707522341009"/>
        <n v="1.0526314757133779"/>
        <n v="1.17647012206357"/>
        <n v="1.2499989058458469"/>
        <n v="1.0526313188713741"/>
        <n v="1.1363632351318551"/>
        <n v="1.2195113983297501"/>
        <n v="1.1363633276509619"/>
        <n v="1.1363638223775481"/>
        <n v="1.176469829176958"/>
        <n v="1.21951205253762"/>
        <n v="1.1764712183208721"/>
        <n v="1.2195120166883351"/>
        <n v="1.1764700856891439"/>
        <n v="1.1111108670101171"/>
        <n v="1.2499994602332221"/>
        <n v="1.1764708410331339"/>
        <n v="1.1111109951463529"/>
        <n v="1.2500001893768671"/>
        <n v="1.219512802423538"/>
        <n v="1.052631522806958"/>
        <n v="1.2500013421881959"/>
        <n v="1.1363640421244661"/>
        <n v="1.1764706639317051"/>
        <n v="1.2195118753277889"/>
        <n v="1.136363952053574"/>
        <n v="1.1764707076695671"/>
        <n v="1.111111725042315"/>
        <n v="1.2499996059051179"/>
        <n v="1.111110077548223"/>
        <n v="1.219511539994854"/>
        <n v="1.111111533374884"/>
        <n v="1.1363631295919849"/>
        <n v="1.2499979195619431"/>
        <n v="1.1764682882749811"/>
        <n v="1.176470216862906"/>
        <n v="1.052631752271316"/>
        <n v="1.176470812666921"/>
        <n v="1.0526314429726999"/>
        <n v="1.052630019262113"/>
        <n v="1.1764703683570299"/>
        <n v="1.1111132719062491"/>
        <n v="1.136363199945136"/>
        <n v="1.249999202651026"/>
        <n v="1.1363626591449489"/>
        <n v="1.17647031365239"/>
        <n v="1.219511643727226"/>
        <n v="1.052631715479001"/>
        <n v="1.1764712552259911"/>
        <n v="1.1111120107197361"/>
        <n v="1.219512368022208"/>
        <n v="1.136362256821148"/>
        <n v="1.111111000748918"/>
        <n v="1.2195124456606601"/>
        <n v="1.1111120891114821"/>
        <n v="1.0526311328431079"/>
        <n v="1.136363470745553"/>
        <n v="1.136361337312225"/>
        <n v="1.1111105790273661"/>
        <n v="1.1111110063776399"/>
        <n v="1.2195112563295469"/>
        <n v="1.2195122591277561"/>
        <n v="1.2195114397829081"/>
        <n v="1.176469495636927"/>
        <n v="1.219511587754831"/>
        <n v="1.052631751544159"/>
        <n v="1.136363980738988"/>
        <n v="1.1764717086792049"/>
        <n v="1.176470789660214"/>
        <n v="1.052632714624179"/>
        <n v="1.2499996922110941"/>
        <n v="1.111110892468506"/>
        <n v="1.176470912240535"/>
        <n v="1.136363913184874"/>
        <n v="1.219511191573404"/>
        <n v="1.17646998876961"/>
        <n v="1.24999911820622"/>
        <n v="1.2195131459262789"/>
        <n v="1.1764703620033059"/>
        <n v="1.2499979151203811"/>
        <n v="1.136363501373524"/>
        <n v="1.0526319791165071"/>
        <n v="1.176470307199847"/>
        <n v="1.1363632125422081"/>
        <n v="1.052630348843421"/>
        <n v="1.219512255098846"/>
        <n v="1.1764704405316211"/>
        <n v="1.1111108247156949"/>
        <n v="1.1111123847076709"/>
        <n v="1.2195122825206699"/>
        <n v="1.2195121225749499"/>
        <n v="1.1764706336700961"/>
        <n v="1.2500013043183369"/>
        <n v="1.136362295820992"/>
        <n v="1.0526314694321739"/>
        <n v="1.052632454739084"/>
        <n v="1.052629643401477"/>
        <n v="1.2499997357229611"/>
        <n v="1.176471326704831"/>
        <n v="1.111111492687751"/>
        <n v="1.052629727765142"/>
        <n v="1.2195129514169589"/>
        <n v="1.1764710331151671"/>
        <n v="1.219512744641543"/>
        <n v="1.1363637723207609"/>
        <n v="1.219513697334442"/>
        <n v="1.111110408718657"/>
        <n v="1.1764700662433829"/>
        <n v="1.1363624185348671"/>
        <n v="1.1363628724602119"/>
        <n v="1.0526314187749799"/>
        <n v="1.176470840535452"/>
        <n v="1.2195140811308209"/>
        <n v="1.0526311012550811"/>
        <n v="1.176470836757241"/>
        <n v="1.05263232412473"/>
        <n v="1.1111107283481521"/>
        <n v="1.052631461541379"/>
        <n v="1.2499979273924109"/>
        <n v="1.1111109667511609"/>
        <n v="1.176467867988223"/>
        <n v="1.0526320007785801"/>
        <n v="1.1363624244815691"/>
        <n v="1.219512599240594"/>
        <n v="1.219512944408603"/>
        <n v="1.2195114918064749"/>
        <n v="1.1764706968670069"/>
        <n v="1.136362642369021"/>
        <n v="1.111111712455265"/>
        <n v="1.111112399765259"/>
        <n v="1.111110867717543"/>
        <n v="1.176470405094346"/>
        <n v="1.136363830523389"/>
        <n v="1.136364409301535"/>
        <n v="1.176470968671814"/>
        <n v="1.2195117504071309"/>
        <n v="1.176472633399682"/>
        <n v="1.111111921799387"/>
        <n v="1.1363632313548111"/>
        <n v="1.1111108509233281"/>
        <n v="1.176470053704326"/>
        <n v="1.219512628190657"/>
        <n v="1.2500016390755611"/>
        <n v="1.1111113015738601"/>
        <n v="1.0526309710534281"/>
        <n v="1.249999727070362"/>
        <n v="1.2499997482064751"/>
        <n v="1.1363632938576109"/>
        <n v="1.1111129376276561"/>
        <n v="1.136363212753239"/>
        <n v="1.1363638334120869"/>
        <n v="1.1764697543956639"/>
        <n v="1.1111113114762969"/>
        <n v="1.0526312329649621"/>
        <n v="1.2195118047462881"/>
        <n v="1.136364067045035"/>
        <n v="1.2195119212464309"/>
        <n v="1.2195119204477629"/>
        <n v="1.176471081342761"/>
        <n v="1.2500002641859951"/>
        <n v="1.1764707088855799"/>
        <n v="1.219511225403429"/>
        <n v="1.1764708551632761"/>
        <n v="1.17647051076915"/>
        <n v="1.13636342979507"/>
        <n v="1.2195120738765819"/>
        <n v="1.1764698318538931"/>
        <n v="1.1764710276743331"/>
        <n v="1.250000591521369"/>
        <n v="1.1363643676496611"/>
        <n v="1.2195125698845191"/>
        <n v="1.1764703969405079"/>
        <n v="1.2500003894293299"/>
        <n v="1.1363634990681759"/>
        <n v="1.176470457277706"/>
        <n v="1.176470307302524"/>
        <n v="1.1363624491785871"/>
        <n v="1.1764702079113241"/>
        <n v="1.176470989446833"/>
        <n v="1.219512323525253"/>
        <n v="1.1363629149823271"/>
        <n v="1.219510971732142"/>
        <n v="1.1764727337384939"/>
        <n v="1.2195117703607039"/>
        <n v="1.219512317457611"/>
        <n v="1.136364146979858"/>
        <n v="1.2195117216746989"/>
        <n v="1.11111046711566"/>
        <n v="1.1111099189727389"/>
        <n v="1.1363640988283359"/>
        <n v="1.052631314248929"/>
        <n v="1.1764685234226611"/>
        <n v="1.1764728123647761"/>
        <n v="1.052631809838666"/>
        <n v="1.250000394451799"/>
        <n v="1.176470902759676"/>
        <n v="1.1764708832383191"/>
        <n v="1.1111128138133419"/>
        <n v="1.052631199772343"/>
        <n v="1.1764714770297731"/>
        <n v="1.1764720319194439"/>
        <n v="1.1363632569243871"/>
        <n v="1.1764708289178121"/>
        <n v="1.2195145020406419"/>
        <n v="1.219510261641612"/>
        <n v="1.219512562181567"/>
        <n v="1.219512170467411"/>
        <n v="1.0526318193861981"/>
        <n v="1.111111943134528"/>
        <n v="1.111111050424437"/>
        <n v="1.176471369539551"/>
        <n v="1.136362196116951"/>
        <n v="1.176468416388877"/>
        <n v="1.1764707569931421"/>
        <n v="1.136364093899414"/>
        <n v="1.2195116420638781"/>
        <n v="1.111112059328037"/>
        <n v="1.1363637673959599"/>
        <n v="1.1764699701470229"/>
        <n v="1.111111630924311"/>
        <n v="1.2195123104418899"/>
        <n v="1.176470840314888"/>
        <n v="1.1111105828733701"/>
        <n v="1.1111128365032239"/>
        <n v="1.1363632629702549"/>
        <n v="1.2195119054687971"/>
        <n v="1.1764704630733891"/>
        <n v="1.2195123906830769"/>
        <n v="1.219512094593703"/>
        <n v="1.1363632063064959"/>
        <n v="1.1764702517555159"/>
        <n v="1.219511997652083"/>
        <n v="1.2195136856787481"/>
        <n v="1.1111120251901909"/>
        <n v="1.136363835424467"/>
        <n v="1.1764705140556979"/>
        <n v="1.176472796201415"/>
        <n v="1.219511724701916"/>
        <n v="1.219513509033648"/>
        <n v="1.2195113285089949"/>
        <n v="1.2195125272411771"/>
        <n v="1.2195119291664851"/>
        <n v="1.1363641112186389"/>
        <n v="1.250001027044126"/>
        <n v="1.176469965655379"/>
        <n v="1.1363639958714129"/>
        <n v="1.052631804396621"/>
        <n v="1.0526317605392039"/>
        <n v="1.176472141711177"/>
        <n v="1.052631900808757"/>
        <n v="1.1363631185745611"/>
        <n v="1.1764710469964059"/>
        <n v="1.1111101898853559"/>
        <n v="1.1764718162839249"/>
        <n v="1.1363639131348131"/>
        <n v="1.111112634099092"/>
        <n v="1.136363466560075"/>
        <n v="1.111111500676675"/>
        <n v="1.2499989136716589"/>
        <n v="1.111110800965792"/>
        <n v="1.176471092578911"/>
        <n v="1.250000687177542"/>
        <n v="1.111110876203403"/>
        <n v="1.0526317970478789"/>
        <n v="1.1363633848302639"/>
        <n v="1.052630815760037"/>
        <n v="1.2195117213110771"/>
        <n v="1.0526304420611521"/>
        <n v="1.219512272705584"/>
        <n v="1.250000567033575"/>
        <n v="1.11111067793108"/>
        <n v="1.250000253935234"/>
        <n v="1.1363635638700831"/>
        <n v="1.1363630230532471"/>
        <n v="1.176469498733127"/>
        <n v="1.1764707396491589"/>
        <n v="1.1363634133124709"/>
        <n v="1.1363621266596371"/>
        <n v="1.176470032078339"/>
        <n v="1.176469920738038"/>
        <n v="1.2195126896300039"/>
        <n v="1.2195121137288929"/>
        <n v="1.2499989360479711"/>
        <n v="1.2499980961519419"/>
        <n v="1.1363632030463939"/>
        <n v="1.136363795530468"/>
        <n v="1.219512484255761"/>
        <n v="1.05263126434583"/>
        <n v="1.2195122393028941"/>
        <n v="1.1764713946888581"/>
        <n v="1.2195136160559861"/>
        <n v="1.2195108664759271"/>
        <n v="1.176468661688469"/>
        <n v="1.219512024891505"/>
        <n v="1.176470635978333"/>
        <n v="1.176471059788327"/>
        <n v="1.176469817176077"/>
        <n v="1.2195107334204309"/>
        <n v="1.1363629934346231"/>
        <n v="1.176471512646641"/>
        <n v="1.1764709248822209"/>
        <n v="1.1764690072834449"/>
        <n v="1.1363629478476689"/>
        <n v="1.17647026671003"/>
        <n v="1.176470713438891"/>
        <n v="1.249999682678699"/>
        <n v="1.176471016338561"/>
        <n v="1.2500002004645969"/>
        <n v="1.052632706462028"/>
        <n v="1.2195118567570571"/>
        <n v="1.176471100240668"/>
        <n v="1.219511767054587"/>
        <n v="1.1363634720299061"/>
        <n v="1.249999366634829"/>
        <n v="1.052631602145462"/>
        <n v="1.136363818564857"/>
        <n v="1.1764723176066609"/>
        <n v="1.2195123849097269"/>
        <n v="1.052632277678577"/>
        <n v="1.176470704827042"/>
        <n v="1.219510509844792"/>
        <n v="1.249997882988543"/>
        <n v="1.176470520473589"/>
        <n v="1.249999369510008"/>
        <n v="1.249999633424097"/>
        <n v="1.2500005452717311"/>
        <n v="1.111111386946662"/>
        <n v="1.176472143631508"/>
        <n v="1.1764717186353"/>
        <n v="1.136363713353173"/>
        <n v="1.1111105175149449"/>
        <n v="1.1363628274487469"/>
        <n v="1.1363629640116899"/>
        <n v="1.052631315882862"/>
        <n v="1.0526307006394231"/>
        <n v="1.1363629549304639"/>
        <n v="1.1363637171712859"/>
        <n v="1.1111110391683181"/>
        <n v="1.2195123293198471"/>
        <n v="1.052633896334912"/>
        <n v="1.21951232311952"/>
        <n v="1.136362861019578"/>
        <n v="1.11111119641027"/>
        <n v="1.1363639773827059"/>
        <n v="1.136363249448231"/>
        <n v="1.176470752833497"/>
        <n v="1.0526318248575339"/>
        <n v="1.2195116831870201"/>
        <n v="1.2195128537481099"/>
        <n v="1.1363654559907581"/>
        <n v="1.2195121486549181"/>
        <n v="1.2499987714565119"/>
        <n v="1.1764703407125641"/>
        <n v="1.1764708750408339"/>
        <n v="1.1764704052622079"/>
        <n v="1.1764708847551231"/>
        <n v="1.2195137335094981"/>
        <n v="1.219510870057315"/>
        <n v="1.136363218752201"/>
        <n v="1.111111357031719"/>
        <n v="1.219512618460791"/>
        <n v="1.052630928567567"/>
        <n v="1.2195113708651399"/>
        <n v="1.1764706883580649"/>
        <n v="1.1363633097918631"/>
        <n v="1.2195125713999211"/>
        <n v="1.2499994482856029"/>
        <n v="1.1764702594334351"/>
        <n v="1.1764709135554849"/>
        <n v="1.2195115108687351"/>
        <n v="1.136364193589011"/>
        <n v="1.176471418799772"/>
        <n v="1.1363634081606011"/>
        <n v="1.1363638450660249"/>
        <n v="1.052631669005168"/>
        <n v="1.136362846424839"/>
        <n v="1.24999886864006"/>
        <n v="1.1111098642757351"/>
        <n v="1.176471189629084"/>
        <n v="1.1111108852009051"/>
        <n v="1.111111970530509"/>
        <n v="1.1764713440036489"/>
        <n v="1.176470449448674"/>
        <n v="1.11111045875007"/>
        <n v="1.219513313464121"/>
        <n v="1.2195118609484541"/>
        <n v="1.250000921261613"/>
        <n v="1.176469959878139"/>
        <n v="1.219512086809202"/>
        <n v="1.111111538624322"/>
        <n v="1.176470437156645"/>
        <n v="1.1363613875673051"/>
        <n v="1.176470405478039"/>
        <n v="1.17647102956314"/>
        <n v="1.219513127847645"/>
        <n v="1.2195118877064439"/>
        <n v="1.21951069877777"/>
        <n v="1.21951131417839"/>
        <n v="1.1764709885797731"/>
        <n v="1.052632276008211"/>
        <n v="1.219511051071335"/>
        <n v="1.2195135215978461"/>
        <n v="1.219513162564456"/>
        <n v="1.1764700522612941"/>
        <n v="1.1363645623947409"/>
        <n v="1.250000494341764"/>
        <n v="1.2195123710163041"/>
        <n v="1.136363287091039"/>
        <n v="1.176470435523064"/>
        <n v="1.176469903251788"/>
        <n v="1.2500005346918781"/>
        <n v="1.136364030900096"/>
        <n v="1.2195141557825111"/>
        <n v="1.111110770228245"/>
        <n v="1.219512469923711"/>
        <n v="1.21951249948747"/>
        <n v="1.2195124380421829"/>
        <n v="1.1363638730777039"/>
        <n v="1.2195129846482531"/>
        <n v="1.111110562961062"/>
        <n v="1.176471421832898"/>
        <n v="1.219512609563727"/>
        <n v="1.2499993298898611"/>
        <n v="1.136363497720781"/>
        <n v="1.05263137754614"/>
        <n v="1.219511526688922"/>
        <n v="1.1363625162693689"/>
        <n v="1.1111109576382741"/>
        <n v="1.250000218315634"/>
        <n v="1.0526299614977681"/>
        <n v="1.219512517441163"/>
        <n v="1.2500006128787899"/>
        <n v="1.111111284457057"/>
        <n v="1.176469917490319"/>
        <n v="1.136363857130368"/>
        <n v="1.111111338673308"/>
        <n v="1.219512261532157"/>
        <n v="1.1363624421450871"/>
        <n v="1.1764699792746329"/>
        <n v="1.052632453771037"/>
        <n v="1.0526319289949491"/>
        <n v="1.219512437432009"/>
        <n v="1.176471098566785"/>
        <n v="1.052631219401116"/>
        <n v="1.2499998273052499"/>
        <n v="1.111111324906173"/>
        <n v="1.0526313130037139"/>
        <n v="1.1764708204672669"/>
        <n v="1.219512539499211"/>
        <n v="1.136364727960121"/>
        <n v="1.176469696543152"/>
        <n v="1.176470766869862"/>
        <n v="1.052630423869001"/>
        <n v="1.136363952426882"/>
        <n v="1.176470043436785"/>
        <n v="1.111111820708792"/>
        <n v="1.136363323121405"/>
        <n v="1.111111729598363"/>
        <n v="1.2499997293965219"/>
        <n v="1.2195124932766119"/>
        <n v="1.176471052481004"/>
        <n v="1.1764703895366899"/>
        <n v="1.0526300712344121"/>
        <n v="1.25000046108362"/>
        <n v="1.0526299325199979"/>
        <n v="1.219511621043712"/>
        <n v="1.136363807121918"/>
        <n v="1.176469026313693"/>
        <n v="1.052631651766464"/>
        <n v="1.11111134420947"/>
        <n v="1.111111787127764"/>
        <n v="1.17646968952911"/>
        <n v="1.176469687046378"/>
        <n v="1.250000763165366"/>
        <n v="1.136363366448341"/>
        <n v="1.2195130278995689"/>
        <n v="1.17646994864286"/>
        <n v="1.1363642633298019"/>
        <n v="1.1363643469934139"/>
        <n v="1.1111114616226649"/>
        <n v="1.1764713592869309"/>
        <n v="1.136362383740958"/>
        <n v="1.17647116811167"/>
        <n v="1.136363429089968"/>
        <n v="1.17647149624227"/>
        <n v="1.136363303719099"/>
        <n v="1.1764683053040099"/>
        <n v="1.17646893101039"/>
        <n v="1.2195115428060801"/>
        <n v="1.2195124103695529"/>
        <n v="1.2195113535000801"/>
        <n v="1.1764718859849099"/>
        <n v="1.1111126617565481"/>
        <n v="1.249999643594901"/>
        <n v="1.1363623824866489"/>
        <n v="1.13636419578354"/>
        <n v="1.176469798517559"/>
        <n v="1.1764698495814561"/>
        <n v="1.1111107696468301"/>
        <n v="1.13636595484222"/>
        <n v="1.2195125841122669"/>
        <n v="1.2195130728951109"/>
        <n v="1.136364682117895"/>
        <n v="1.2195123845923781"/>
        <n v="1.219513110692567"/>
        <n v="1.1363640367392689"/>
        <n v="1.1363633049817741"/>
        <n v="1.1764695678319901"/>
        <n v="1.176470105310256"/>
        <n v="1.2195116674393449"/>
        <n v="1.176471349355708"/>
        <n v="1.176470212621946"/>
        <n v="1.1764710523097801"/>
        <n v="1.0526310228853499"/>
        <n v="1.1764710234734841"/>
        <n v="1.2195118420081099"/>
        <n v="1.1111131382699719"/>
        <n v="1.2499997922202271"/>
        <n v="1.0526307741416321"/>
        <n v="1.1363642314646849"/>
        <n v="1.2195131916085771"/>
        <n v="1.1363631981231621"/>
        <n v="1.2195116499290799"/>
        <n v="1.176470401734901"/>
        <n v="1.1111117789689691"/>
        <n v="1.250000431893056"/>
        <n v="1.2499996319659641"/>
        <n v="1.17647029866855"/>
        <n v="1.176470967617107"/>
        <n v="1.0526314486448001"/>
        <n v="1.176471151406647"/>
        <n v="1.05263188279736"/>
        <n v="1.1764714178527711"/>
        <n v="1.1764703705394211"/>
        <n v="1.2195114671505829"/>
        <n v="1.1111113903942249"/>
        <n v="1.219511542277071"/>
        <n v="1.1764709408626319"/>
        <n v="1.136364185115522"/>
        <n v="1.1111115250749051"/>
        <n v="1.176470394736842"/>
        <n v="1.0526311789191529"/>
        <n v="1.1111105623925881"/>
        <n v="1.0526317200697139"/>
        <n v="1.176471354562469"/>
        <n v="1.1363633898010881"/>
        <n v="1.176471104981355"/>
        <n v="1.136364481152589"/>
        <n v="1.1363634295938561"/>
        <n v="1.111110991652726"/>
        <n v="1.1363639551192151"/>
        <n v="1.136363929167284"/>
        <n v="1.136364081920719"/>
        <n v="1.1764704197615159"/>
        <n v="1.2499991127357899"/>
        <n v="1.249999705368307"/>
        <n v="1.2195124425655559"/>
        <n v="1.1111109884139529"/>
        <n v="1.1764703772258329"/>
        <n v="1.1363630367638611"/>
        <n v="1.176470650931974"/>
        <n v="1.1111113140285771"/>
        <n v="1.219513300598932"/>
        <n v="1.1764704428719519"/>
        <n v="1.1764711699010879"/>
        <n v="1.0526314310022371"/>
        <n v="1.1111113104571759"/>
        <n v="1.136365074415052"/>
        <n v="1.1764729417936259"/>
        <n v="1.1111115752014269"/>
        <n v="1.1111105649233579"/>
        <n v="1.219510473541074"/>
        <n v="1.111111477089135"/>
        <n v="1.2195096766580129"/>
        <n v="1.176470124764122"/>
        <n v="1.1111107173511361"/>
        <n v="1.176470636703935"/>
        <n v="1.219512882561131"/>
        <n v="1.2499990293184651"/>
        <n v="1.21951032233956"/>
        <n v="1.2195128952753549"/>
        <n v="1.17646800763342"/>
        <n v="1.111110615422364"/>
        <n v="1.2499983680290361"/>
        <n v="1.1764710223540791"/>
        <n v="1.176470450736423"/>
        <n v="1.111111295667268"/>
        <n v="1.2195119123080971"/>
        <n v="1.0526309040119179"/>
        <n v="1.111111567802183"/>
        <n v="1.1363642737451709"/>
        <n v="1.136363030408063"/>
        <n v="1.1363657271121581"/>
        <n v="1.052631536887866"/>
        <n v="1.1764704995196491"/>
        <n v="1.176470814014186"/>
        <n v="1.1764714517083961"/>
        <n v="1.0526313756840571"/>
        <n v="1.2499994779147501"/>
        <n v="1.176470708765804"/>
        <n v="1.1363623451880469"/>
        <n v="1.0526319802178981"/>
        <n v="1.0526307674754929"/>
        <n v="1.136362182690386"/>
        <n v="1.0526295629524649"/>
        <n v="1.111111362203425"/>
        <n v="1.176470034898925"/>
        <n v="1.1363631121038651"/>
        <n v="1.1111113036576721"/>
        <n v="1.111109688119335"/>
        <n v="1.111110905202608"/>
        <n v="1.2500019356886789"/>
        <n v="1.136363888852886"/>
        <n v="1.1764711843109701"/>
        <n v="1.219511347443784"/>
        <n v="1.176471192947262"/>
        <n v="1.176470531376685"/>
        <n v="1.136361511127735"/>
        <n v="1.176471232063744"/>
        <n v="1.250000486677685"/>
        <n v="1.1764712832216511"/>
        <n v="1.2195124201161289"/>
        <n v="1.1764708487902109"/>
        <n v="1.1764716265113411"/>
        <n v="1.219512043289545"/>
        <n v="1.1363632501508161"/>
        <n v="1.1111116169940241"/>
        <n v="1.0526317638562031"/>
        <n v="1.13636281005257"/>
        <n v="1.1363635290099841"/>
        <n v="1.176471386171384"/>
        <n v="1.219509493933739"/>
        <n v="1.2195126350785079"/>
        <n v="1.2195110490877401"/>
        <n v="1.2195110479511651"/>
        <n v="1.13636380368324"/>
        <n v="1.176470807493931"/>
        <n v="1.111111518386019"/>
        <n v="1.1111102736396219"/>
        <n v="1.2195112273543389"/>
        <n v="1.111111811122836"/>
        <n v="1.1764703593000809"/>
        <n v="1.21951220956326"/>
        <n v="1.176471267153723"/>
        <n v="1.0526306719285849"/>
        <n v="1.2195118054889931"/>
        <n v="1.1363638103549909"/>
        <n v="1.052631720988727"/>
        <n v="1.1363640188960831"/>
        <n v="1.052631418516786"/>
        <n v="1.176470341869841"/>
        <n v="1.176470079033249"/>
        <n v="1.13636286547724"/>
        <n v="1.1363640162381139"/>
        <n v="1.1111113519277489"/>
        <n v="1.2499993353450221"/>
        <n v="1.219512411850469"/>
        <n v="1.136363084218863"/>
        <n v="1.1363636750120101"/>
        <n v="1.136363875479367"/>
        <n v="1.1363643857749739"/>
        <n v="1.111111833497225"/>
        <n v="1.1764691502884519"/>
        <n v="1.1764691397544971"/>
        <n v="1.176470170122804"/>
        <n v="1.176471254281428"/>
        <n v="1.1363638170240431"/>
        <n v="1.136365787406419"/>
        <n v="1.2500009893506301"/>
        <n v="1.176470867590125"/>
        <n v="1.176471122618155"/>
        <n v="1.2195123691552441"/>
        <n v="1.2195124491230509"/>
        <n v="1.052631934514092"/>
        <n v="1.219510601080291"/>
        <n v="1.1363634986012989"/>
        <n v="1.219511826577415"/>
        <n v="1.136363871261137"/>
        <n v="1.2195115896699049"/>
        <n v="1.111111410448274"/>
        <n v="1.176471835122973"/>
        <n v="1.0526321143897741"/>
        <n v="1.0526309172062609"/>
        <n v="1.1111108753338159"/>
        <n v="1.1764712613688899"/>
        <n v="1.250001009175423"/>
        <n v="1.2195128012494429"/>
        <n v="1.0526313988853799"/>
        <n v="1.176470866225086"/>
        <n v="1.111112772399357"/>
        <n v="1.136362867008192"/>
        <n v="1.2195118221415699"/>
        <n v="1.2499995600891789"/>
        <n v="1.1764707449039791"/>
        <n v="1.136363915694858"/>
        <n v="1.0526309483874059"/>
        <n v="1.136364219465575"/>
        <n v="1.136363308066491"/>
        <n v="1.0526305422046129"/>
        <n v="1.2195142762194739"/>
        <n v="1.0526321472728291"/>
        <n v="1.17647020042815"/>
        <n v="1.1363648130410819"/>
        <n v="1.219511192823157"/>
        <n v="1.219513701926203"/>
        <n v="1.1111108437137009"/>
        <n v="1.219511521246615"/>
        <n v="1.1111093619633829"/>
        <n v="1.2195128510725031"/>
        <n v="1.11111134806373"/>
        <n v="1.136364361702128"/>
        <n v="1.1111105788270159"/>
        <n v="1.2195135289157011"/>
        <n v="1.05263168593778"/>
        <n v="1.111111016264084"/>
        <n v="1.219512004109967"/>
        <n v="1.136363137173074"/>
        <n v="1.2195125177022119"/>
        <n v="1.136363006132985"/>
        <n v="1.176470911433509"/>
        <n v="1.0526316948668499"/>
        <n v="1.136363948497854"/>
        <n v="1.2195126353790611"/>
        <n v="1.2195127994928521"/>
        <n v="1.250001037865484"/>
        <n v="1.1111113511364961"/>
        <n v="1.136363408164802"/>
        <n v="1.0526308268896309"/>
        <n v="1.2195126168800701"/>
        <n v="1.111110665332004"/>
        <n v="1.2195128845072181"/>
        <n v="1.1363640294779851"/>
        <n v="1.052631778584163"/>
        <n v="1.2195120667777219"/>
        <n v="1.1363648193774509"/>
        <n v="1.2195116824148911"/>
        <n v="1.052631400635575"/>
        <n v="1.219512845965822"/>
        <n v="1.1764691396534319"/>
        <n v="1.250000455837547"/>
        <n v="1.2499996761376959"/>
        <n v="1.1764702902845099"/>
        <n v="1.176471612038607"/>
        <n v="1.176469986721145"/>
        <n v="1.052632590167462"/>
        <n v="1.21951172592631"/>
        <n v="1.17647051675869"/>
        <n v="1.176471075601266"/>
        <n v="1.2195121746135049"/>
        <n v="1.1764710174603941"/>
        <n v="1.1111107838444829"/>
        <n v="1.111112070249191"/>
        <n v="1.1111112578094879"/>
        <n v="1.176469966084486"/>
        <n v="1.17647180070658"/>
        <n v="1.219511761802093"/>
        <n v="1.2195142107991559"/>
        <n v="1.2500020715771329"/>
        <n v="1.250000975065622"/>
        <n v="1.1363634695959091"/>
        <n v="1.1764698578771799"/>
        <n v="1.249997891167365"/>
        <n v="1.0526326689408081"/>
        <n v="1.1111116664126159"/>
        <n v="1.1764697526645651"/>
        <n v="1.136363900477624"/>
        <n v="1.219512503667096"/>
        <n v="1.2499980441398519"/>
        <n v="1.1363654747513789"/>
        <n v="1.219511918676726"/>
        <n v="1.1764709700977809"/>
        <n v="1.052632450221495"/>
        <n v="1.2195125138690861"/>
        <n v="1.111111995130819"/>
        <n v="1.1111112939318151"/>
        <n v="1.1363641725410261"/>
        <n v="1.176470667209059"/>
        <n v="1.249999557892242"/>
        <n v="1.176471877362729"/>
        <n v="1.111111521786537"/>
        <n v="1.1764691883350229"/>
        <n v="1.05263072390937"/>
        <n v="1.176471077153564"/>
        <n v="1.2499989959153841"/>
        <n v="1.136363841590238"/>
        <n v="1.111111261504228"/>
        <n v="1.219513655186055"/>
        <n v="1.1363642465149679"/>
        <n v="1.176470030375997"/>
        <n v="1.1764706713281781"/>
        <n v="1.2499978993891421"/>
        <n v="1.176470942088705"/>
        <n v="1.219512593779114"/>
        <n v="1.1764702733470971"/>
        <n v="1.2500004326195111"/>
        <n v="1.1363634275740111"/>
        <n v="1.1764703601602089"/>
        <n v="1.176470731413453"/>
        <n v="1.0526325219391759"/>
        <n v="1.2195107488061729"/>
        <n v="1.1111104467497781"/>
        <n v="1.136363451156158"/>
        <n v="1.1764708910279511"/>
        <n v="1.0526317028924359"/>
        <n v="1.176470739453954"/>
        <n v="1.0526310310293641"/>
        <n v="1.0526320920257359"/>
        <n v="1.219511019961832"/>
        <n v="1.1764712818053911"/>
        <n v="1.1111109310809399"/>
        <n v="1.136364505458787"/>
        <n v="1.0526319432188229"/>
        <n v="1.1111114743433621"/>
        <n v="1.176470891745051"/>
        <n v="1.2195107121297011"/>
        <n v="1.176471222571615"/>
        <n v="1.1111115402291749"/>
        <n v="1.219511405756023"/>
        <n v="1.1111107940561711"/>
        <n v="1.2499997333199639"/>
        <n v="1.219511220140288"/>
        <n v="1.1764702590737359"/>
        <n v="1.1764734442855991"/>
        <n v="1.111110767455922"/>
        <n v="1.0526317108265879"/>
        <n v="1.219511965610899"/>
        <n v="1.1764690333324519"/>
        <n v="1.176469891084063"/>
        <n v="1.2500005028531891"/>
        <n v="1.1764701550967911"/>
        <n v="1.2195127443033409"/>
        <n v="1.0526313508040051"/>
        <n v="1.1764700182177601"/>
        <n v="1.176469948800452"/>
        <n v="1.052633890447725"/>
        <n v="1.2195119346398251"/>
        <n v="1.176470031590519"/>
        <n v="1.219511620535753"/>
        <n v="1.1764698805327301"/>
        <n v="1.2195126471842039"/>
        <n v="1.136362502650055"/>
        <n v="1.1111109078134609"/>
        <n v="1.136363870205688"/>
        <n v="1.219509685961059"/>
        <n v="1.219512765130456"/>
        <n v="1.111111312336837"/>
        <n v="1.13636428135598"/>
        <n v="1.2195132971458731"/>
        <n v="1.1764696721949699"/>
        <n v="1.2195119830429459"/>
        <n v="1.249999210771392"/>
        <n v="1.219512716255398"/>
        <n v="1.111110985414548"/>
        <n v="1.2195121233153481"/>
        <n v="1.052631747390655"/>
        <n v="1.1764722306428199"/>
        <n v="1.2499990751462191"/>
        <n v="1.1111115078213909"/>
        <n v="1.11111143953322"/>
        <n v="1.0526317729077239"/>
        <n v="1.111110780075496"/>
        <n v="1.1764724947939029"/>
        <n v="1.2195114474924"/>
        <n v="1.0526314935604839"/>
        <n v="1.2195114799284521"/>
        <n v="1.2195128465359759"/>
        <n v="1.136361884120668"/>
        <n v="1.1764706794190141"/>
        <n v="1.1111110546130549"/>
        <n v="1.1764682536182669"/>
        <n v="1.1363651424285599"/>
        <n v="1.136363011154973"/>
        <n v="1.1764695253720341"/>
        <n v="1.1764695587750591"/>
        <n v="1.1111106636719561"/>
        <n v="1.219511825807819"/>
        <n v="1.250001927272447"/>
        <n v="1.1363635913479491"/>
        <n v="1.136363100306389"/>
        <n v="1.1111095680191101"/>
        <n v="1.176470999986001"/>
        <n v="1.1363632337911009"/>
        <n v="1.13636446933435"/>
        <n v="1.1363638331493391"/>
        <n v="1.219512299027836"/>
        <n v="1.1111105246304289"/>
        <n v="1.136363287876029"/>
        <n v="1.136363777084991"/>
        <n v="1.250000506500426"/>
        <n v="1.111110711161825"/>
        <n v="1.1764707497663589"/>
        <n v="1.1764684794493541"/>
        <n v="1.136362884566968"/>
        <n v="1.111110978713669"/>
        <n v="1.136363554900812"/>
        <n v="1.176470303833179"/>
        <n v="1.250000152794271"/>
        <n v="1.111111533866513"/>
        <n v="1.219512305381222"/>
        <n v="1.136364359111959"/>
        <n v="1.1764703986627809"/>
        <n v="1.1764709254005099"/>
        <n v="1.176469818309646"/>
        <n v="1.1764702126912481"/>
        <n v="1.2499997285373481"/>
        <n v="1.2195115920462869"/>
        <n v="1.136362043113353"/>
        <n v="1.176470811371606"/>
        <n v="1.250002163846454"/>
        <n v="1.219513287130745"/>
        <n v="1.219512033347675"/>
        <n v="1.1764708195380511"/>
        <n v="1.176470823581188"/>
        <n v="1.1363639596833279"/>
        <n v="1.1764715468883939"/>
        <n v="1.1363634785808261"/>
        <n v="1.1764710988278431"/>
        <n v="1.176470361564635"/>
        <n v="1.2195117516807941"/>
        <n v="1.21951245051156"/>
        <n v="1.1764702257410899"/>
        <n v="1.1363648766024399"/>
        <n v="1.1764701400230111"/>
        <n v="1.219512287241777"/>
        <n v="1.052631761852137"/>
        <n v="1.2195118960127049"/>
        <n v="1.1764710719759539"/>
        <n v="1.2195102247648979"/>
        <n v="1.176472453177138"/>
        <n v="1.2195123698599639"/>
        <n v="1.05263136808705"/>
        <n v="1.250001051599904"/>
        <n v="1.176471283272837"/>
        <n v="1.1111098738762819"/>
        <n v="1.1111112310047939"/>
        <n v="1.2195121140974989"/>
        <n v="1.176469042165734"/>
        <n v="1.136364300025146"/>
        <n v="1.2195120248525251"/>
        <n v="1.136364191316759"/>
        <n v="1.249999628443401"/>
        <n v="1.219512297285033"/>
        <n v="1.1764712129239481"/>
        <n v="1.219511264881358"/>
        <n v="1.1764706154714479"/>
        <n v="1.176470021427461"/>
        <n v="1.1111109898278519"/>
        <n v="1.219511104789385"/>
        <n v="1.2195122651518091"/>
        <n v="1.1764711613595931"/>
        <n v="1.1764696684729921"/>
        <n v="1.219512291965702"/>
        <n v="1.1764707468174931"/>
        <n v="1.136363888750076"/>
        <n v="1.136363178280251"/>
        <n v="1.250000846765863"/>
        <n v="1.052631677198353"/>
        <n v="1.176472039778079"/>
        <n v="1.136363395274705"/>
        <n v="1.249998803650302"/>
        <n v="1.1111112999785819"/>
        <n v="1.1764700814570079"/>
        <n v="1.0526320423396369"/>
        <n v="1.1764725179195299"/>
        <n v="1.111111180691716"/>
        <n v="1.1764705375610449"/>
        <n v="1.13636457108075"/>
        <n v="1.2500005468963631"/>
        <n v="1.219513748873239"/>
        <n v="1.1764701816711529"/>
        <n v="1.2195119586374401"/>
        <n v="1.176470661792596"/>
        <n v="1.052631964755643"/>
        <n v="1.219512342260493"/>
        <n v="1.1363644002850339"/>
        <n v="1.1764703832145409"/>
        <n v="1.176470299532272"/>
        <n v="1.176470275493481"/>
        <n v="1.1764700553643981"/>
        <n v="1.219512094324573"/>
        <n v="1.249997776176625"/>
        <n v="1.052631987477199"/>
        <n v="1.1764708336288281"/>
        <n v="1.219511574447149"/>
        <n v="1.1111119130968281"/>
        <n v="1.2499988433262239"/>
        <n v="1.1764703407745201"/>
        <n v="1.136364130346188"/>
        <n v="1.13636446556891"/>
        <n v="1.176472154899193"/>
        <n v="1.2195113627152769"/>
        <n v="1.219512421270142"/>
        <n v="1.219511957780423"/>
        <n v="1.2195128021794019"/>
        <n v="1.111110785806301"/>
        <n v="1.176470677023115"/>
        <n v="1.1764701832082931"/>
        <n v="1.1764697999169109"/>
        <n v="1.2195112105554531"/>
        <n v="1.111110253421538"/>
        <n v="1.1111126978188159"/>
        <n v="1.176470001064736"/>
        <n v="1.1764714720918961"/>
        <n v="1.176470943663759"/>
        <n v="1.2195130942006871"/>
        <n v="1.1363643267215451"/>
        <n v="1.1764706884653719"/>
        <n v="1.1764705192798679"/>
        <n v="1.0526313593618319"/>
        <n v="1.0526318316933909"/>
        <n v="1.2195121188770639"/>
        <n v="1.2195114933847759"/>
        <n v="1.1764716894787199"/>
        <n v="1.176470496424235"/>
        <n v="1.2195131177444709"/>
        <n v="1.219512769425829"/>
        <n v="1.11111237140297"/>
        <n v="1.176469505423144"/>
        <n v="1.136363438510658"/>
        <n v="1.2195120294059689"/>
        <n v="1.1111113562406929"/>
        <n v="1.052631874629566"/>
        <n v="1.136363409646366"/>
        <n v="1.250001032925534"/>
        <n v="1.2499994206646601"/>
        <n v="1.1363639236591729"/>
        <n v="1.111112885198787"/>
        <n v="1.052631520310167"/>
        <n v="1.1363639366198579"/>
        <n v="1.17646992261821"/>
        <n v="1.1363634847547399"/>
        <n v="1.1363635466794519"/>
        <n v="1.1363629104730051"/>
        <n v="1.219511425419944"/>
        <n v="1.1764710727270591"/>
        <n v="1.136363869920203"/>
        <n v="1.1764701798397159"/>
        <n v="1.1363638340720379"/>
        <n v="1.1363637819537551"/>
        <n v="1.219512857309079"/>
        <n v="1.249999239763415"/>
        <n v="1.1764698114727361"/>
        <n v="1.2499997768237741"/>
        <n v="1.1363638381708201"/>
        <n v="1.1363653777169469"/>
        <n v="1.219512881228602"/>
        <n v="1.1363648684668239"/>
        <n v="1.2500005710017881"/>
        <n v="1.1363635886767229"/>
        <n v="1.249998810039459"/>
        <n v="1.11111064365079"/>
        <n v="1.052631801605902"/>
        <n v="1.1764703019132421"/>
        <n v="1.219512078746845"/>
        <n v="1.111111338658628"/>
        <n v="1.250000591015151"/>
        <n v="1.1363640608220631"/>
        <n v="1.2195113237133051"/>
        <n v="1.176469281783171"/>
        <n v="1.176471401474305"/>
        <n v="1.176470215966152"/>
        <n v="1.2500009912806951"/>
        <n v="1.1764701344585791"/>
        <n v="1.17647194281714"/>
        <n v="1.1764706811575889"/>
        <n v="1.2500003012908509"/>
        <n v="1.219512557310712"/>
        <n v="1.176470681702261"/>
        <n v="1.11111079011989"/>
        <n v="1.136363450606664"/>
        <n v="1.1363632976218161"/>
        <n v="1.2195132940921061"/>
        <n v="1.1363635862245449"/>
        <n v="1.2195126804960761"/>
        <n v="1.176470481026316"/>
        <n v="1.136363829977552"/>
        <n v="1.176470687577633"/>
        <n v="1.2195116676086879"/>
        <n v="1.052631432498762"/>
        <n v="1.052631792967595"/>
        <n v="1.1363649921230381"/>
        <n v="1.176470722431725"/>
        <n v="1.219512517968852"/>
        <n v="1.1764705035556959"/>
        <n v="1.17646988707205"/>
        <n v="1.1764700300790401"/>
        <n v="1.1363632499144021"/>
        <n v="1.1363638648576639"/>
        <n v="1.249999457659476"/>
        <n v="1.2195127985630381"/>
        <n v="1.11111153304296"/>
        <n v="1.2195119524036311"/>
        <n v="1.1764702247179439"/>
        <n v="1.2195124077862789"/>
        <n v="1.1363630075608639"/>
        <n v="1.136363274454304"/>
        <n v="1.0526310417246141"/>
        <n v="1.136365606685855"/>
        <n v="1.219512588160093"/>
        <n v="1.052631097644616"/>
        <n v="1.176469442680927"/>
        <n v="1.2195123213603309"/>
        <n v="1.176470958186455"/>
        <n v="1.2499992862302389"/>
        <n v="1.176470329593021"/>
        <n v="1.176471586593743"/>
        <n v="1.1111112115201269"/>
        <n v="1.2195120017577361"/>
        <n v="1.2195125778313489"/>
        <n v="1.2195125969770551"/>
        <n v="1.0526309630090309"/>
        <n v="1.1111114544792939"/>
        <n v="1.0526307926738181"/>
        <n v="1.05263197760635"/>
        <n v="1.176471100089191"/>
        <n v="1.2500003229778041"/>
        <n v="1.136363274284421"/>
        <n v="1.1764703402454171"/>
        <n v="1.052631493333088"/>
        <n v="1.136362874764095"/>
        <n v="1.052634091386454"/>
        <n v="1.219513244088714"/>
        <n v="1.111111836010386"/>
        <n v="1.176470799749161"/>
        <n v="1.219511713556872"/>
        <n v="1.1363641689383941"/>
        <n v="1.136364083012342"/>
        <n v="1.176470260823101"/>
        <n v="1.1363632730063311"/>
        <n v="1.136363554772132"/>
        <n v="1.052630227156816"/>
        <n v="1.05263340316717"/>
        <n v="1.0526322497710341"/>
        <n v="1.176471263365209"/>
        <n v="1.2195125402241229"/>
        <n v="1.136363590792931"/>
        <n v="1.176469362928894"/>
        <n v="1.1764709745637481"/>
        <n v="1.1111113411095821"/>
        <n v="1.1764726819718809"/>
        <n v="1.219514175794058"/>
        <n v="1.176469590871327"/>
        <n v="1.1764686689397521"/>
        <n v="1.052631300001855"/>
        <n v="1.111110989427988"/>
        <n v="1.052631924745365"/>
        <n v="1.1363636968235451"/>
        <n v="1.1363633181781589"/>
        <n v="1.1363627137222001"/>
        <n v="1.250000357335308"/>
        <n v="1.052630918363505"/>
        <n v="1.219512008750308"/>
        <n v="1.0526328118594639"/>
        <n v="1.2195138382525439"/>
        <n v="1.2499995019394481"/>
        <n v="1.05263094210556"/>
        <n v="1.176471642390182"/>
        <n v="1.2195125786163521"/>
        <n v="1.136363491977777"/>
        <n v="1.249999686186297"/>
        <n v="1.219511447775339"/>
        <n v="1.249999440263837"/>
        <n v="1.1111114092327059"/>
        <n v="1.1764703963783549"/>
        <n v="1.1764692094209419"/>
        <n v="1.1764700177666749"/>
        <n v="1.2195123860824899"/>
        <n v="1.1764697218984459"/>
        <n v="1.1764706985044631"/>
        <n v="1.0526312068970389"/>
        <n v="1.0526312429171121"/>
        <n v="1.1111112874169471"/>
        <n v="1.1363634092800701"/>
        <n v="1.2500013357483659"/>
        <n v="1.111111638013204"/>
        <n v="1.111111312527248"/>
        <n v="1.1111098293901189"/>
        <n v="1.05263372738554"/>
        <n v="1.219514739634564"/>
        <n v="1.219512009077127"/>
        <n v="1.2500011000664439"/>
        <n v="1.1764699690089599"/>
        <n v="1.2500006024778709"/>
        <n v="1.136363147906561"/>
        <n v="1.219511967090501"/>
        <n v="1.136363009764503"/>
        <n v="1.176470892686392"/>
        <n v="1.176470432496499"/>
        <n v="1.1363634664273961"/>
        <n v="1.2195119909908321"/>
        <n v="1.136361530914312"/>
        <n v="1.1363632126622321"/>
        <n v="1.136364505397861"/>
        <n v="1.176470895293527"/>
        <n v="1.249998042209953"/>
        <n v="1.2195123047291041"/>
        <n v="1.052631061199274"/>
        <n v="1.111110881897885"/>
        <n v="1.1764696367408181"/>
        <n v="1.219512143008235"/>
        <n v="1.176470186555953"/>
        <n v="1.219511731611854"/>
        <n v="1.136363285828861"/>
        <n v="1.2500005148089961"/>
        <n v="1.0526295267339281"/>
        <n v="1.1764686001404481"/>
        <n v="1.2499991531997201"/>
        <n v="1.052631168354988"/>
        <n v="1.1363634029109151"/>
        <n v="1.1764723579646801"/>
        <n v="1.052631948267017"/>
        <n v="1.219511809226103"/>
        <n v="1.250001082349478"/>
        <n v="1.111111997320104"/>
        <n v="1.1363626501187929"/>
        <n v="1.1764704987880801"/>
        <n v="1.136363379919699"/>
        <n v="1.2499989141057659"/>
        <n v="1.136362266153002"/>
        <n v="1.219512119183648"/>
        <n v="1.250002156715581"/>
        <n v="1.250000957454549"/>
        <n v="1.0526303991272481"/>
        <n v="1.219511559186512"/>
        <n v="1.2499989693144291"/>
        <n v="1.1764706996369529"/>
        <n v="1.136362501622679"/>
        <n v="1.136363948899187"/>
        <n v="1.1764723606356089"/>
        <n v="1.0526319525931089"/>
        <n v="1.111111556141215"/>
        <n v="1.052632282440163"/>
        <n v="1.1764715234314971"/>
        <n v="1.136363406004999"/>
        <n v="1.13636147116265"/>
        <n v="1.1764728332082379"/>
        <n v="1.1764704286587551"/>
        <n v="1.1111114186713289"/>
        <n v="1.136363060271351"/>
        <n v="1.176470350608473"/>
        <n v="1.052631537514445"/>
        <n v="1.21951231598232"/>
        <n v="1.1764704555197081"/>
        <n v="1.0526311819481271"/>
        <n v="1.1764704194969711"/>
        <n v="1.1363630251196819"/>
        <n v="1.219511483613271"/>
        <n v="1.052631634380131"/>
        <n v="1.1764701551058281"/>
        <n v="1.25000016524348"/>
        <n v="1.176472945534855"/>
        <n v="1.1764689024989361"/>
        <n v="1.219511257195133"/>
        <n v="1.219512706006552"/>
        <n v="1.176471541290647"/>
        <n v="1.176470486312656"/>
        <n v="1.176469415423878"/>
        <n v="1.1764707060751389"/>
        <n v="1.250000178526669"/>
        <n v="1.052631863176597"/>
        <n v="1.1111109093814"/>
        <n v="1.219511301608236"/>
        <n v="1.1111117387387131"/>
        <n v="1.0526321564840619"/>
        <n v="1.1764703290816241"/>
        <n v="1.111111408075776"/>
        <n v="1.136362264150943"/>
        <n v="1.2500003985632591"/>
        <n v="1.1764704941359401"/>
        <n v="1.1111095007934839"/>
        <n v="1.2195123793296689"/>
        <n v="1.1764708124923751"/>
        <n v="1.2499995379568449"/>
        <n v="1.2195134960627709"/>
        <n v="1.1111110539003921"/>
        <n v="1.1111107701066261"/>
        <n v="1.219510891671145"/>
        <n v="1.1111114734212879"/>
        <n v="1.1764703158927921"/>
        <n v="1.1764702326804339"/>
        <n v="1.111111626660666"/>
        <n v="1.111110673214103"/>
        <n v="1.136361150357778"/>
        <n v="1.1111093815668629"/>
        <n v="1.136362736232037"/>
        <n v="1.176471204781141"/>
        <n v="1.219512089851948"/>
        <n v="1.136364189849034"/>
        <n v="1.1363636901991301"/>
        <n v="1.219513818282651"/>
        <n v="1.1363632724196191"/>
        <n v="1.136363418828507"/>
        <n v="1.176470377146023"/>
        <n v="1.136364105714772"/>
        <n v="1.2500005909676499"/>
        <n v="1.1764719679403839"/>
        <n v="1.1363641344246851"/>
        <n v="1.052631400754102"/>
        <n v="1.1111109886336641"/>
        <n v="1.1764714834040679"/>
        <n v="1.052631722636691"/>
        <n v="1.1363632336655589"/>
        <n v="1.136363323087102"/>
        <n v="1.219512045682916"/>
        <n v="1.1111114706777041"/>
        <n v="1.219513413598442"/>
        <n v="1.1363637732417291"/>
        <n v="1.1111113887205879"/>
        <n v="1.1764701604604739"/>
        <n v="1.1764709239871829"/>
        <n v="1.2195115029379919"/>
        <n v="1.1764715569663511"/>
        <n v="1.136363752977043"/>
        <n v="1.1764680408799579"/>
        <n v="1.176470753853734"/>
        <n v="1.136361177722085"/>
        <n v="1.219512124719649"/>
        <n v="1.2499989363014781"/>
        <n v="1.250001575150427"/>
        <n v="1.1111116637404941"/>
        <n v="1.1363621485385089"/>
        <n v="1.2195120114466449"/>
        <n v="1.1111110462305289"/>
        <n v="1.111111395622564"/>
        <n v="1.0526324164447209"/>
        <n v="1.176470317036288"/>
        <n v="1.111110623360243"/>
        <n v="1.05263242861467"/>
        <n v="1.219510539235829"/>
        <n v="1.1111112949910551"/>
        <n v="1.111110665311078"/>
        <n v="1.1764709322239211"/>
        <n v="1.176471141048397"/>
        <n v="1.2499995020287351"/>
        <n v="1.1764700414135449"/>
        <n v="1.1363641518313621"/>
        <n v="1.052632460171953"/>
        <n v="1.176471618780659"/>
        <n v="1.176471537166855"/>
        <n v="1.176470783004874"/>
        <n v="1.176469469640786"/>
        <n v="1.176470826810295"/>
        <n v="1.136363274549369"/>
        <n v="1.111111982157486"/>
        <n v="1.1764707973852491"/>
        <n v="1.2195122185932019"/>
        <n v="1.136365325558532"/>
        <n v="1.176470745348583"/>
        <n v="1.1111094120930161"/>
        <n v="1.136363380368945"/>
        <n v="1.136364176141019"/>
        <n v="1.1764706752524781"/>
        <n v="1.136365044333449"/>
        <n v="1.2499994781719319"/>
        <n v="1.0526309469667969"/>
        <n v="1.2195126590984251"/>
        <n v="1.136362898592125"/>
        <n v="1.052631332613809"/>
        <n v="1.219511998609591"/>
        <n v="1.1764701777012869"/>
        <n v="1.111111199721833"/>
        <n v="1.176471015830693"/>
        <n v="1.1764710172302391"/>
        <n v="1.111110478640847"/>
        <n v="1.136361784339158"/>
        <n v="1.052633270655545"/>
        <n v="1.136362468922723"/>
        <n v="1.1363629223049929"/>
        <n v="1.0526320174788919"/>
        <n v="1.1111115093730961"/>
        <n v="1.176470150187362"/>
        <n v="1.1363632473878329"/>
        <n v="1.1764707195641979"/>
        <n v="1.0526308468629979"/>
        <n v="1.2195122841202251"/>
        <n v="1.1764701444455681"/>
        <n v="1.2195116580681671"/>
        <n v="1.249999044623715"/>
        <n v="1.136363481739509"/>
        <n v="1.1764715301778781"/>
        <n v="1.219512441877876"/>
        <n v="1.1764709357696701"/>
        <n v="1.250001220423048"/>
        <n v="1.2195143495658469"/>
        <n v="1.176471378280652"/>
        <n v="1.1363642819029689"/>
        <n v="1.1111102958979291"/>
        <n v="1.219511517645576"/>
        <n v="1.052631162250607"/>
        <n v="1.2195128143645011"/>
        <n v="1.136363695747886"/>
        <n v="1.0526325002090751"/>
        <n v="1.176469995024942"/>
        <n v="1.176471424570164"/>
        <n v="1.1764700892042881"/>
        <n v="1.219511683297134"/>
        <n v="1.1363629922487211"/>
        <n v="1.219512395776345"/>
        <n v="1.1363630931594051"/>
        <n v="1.2195126757816961"/>
        <n v="1.2499994584724159"/>
        <n v="1.176468527640941"/>
        <n v="1.0526314855198839"/>
        <n v="1.1764701827431461"/>
        <n v="1.219512799697591"/>
        <n v="1.250000955887695"/>
        <n v="1.176469904068929"/>
        <n v="1.219511054760877"/>
        <n v="1.219512734169687"/>
        <n v="1.1363639415062039"/>
        <n v="1.1363642209779901"/>
        <n v="1.1111093770727181"/>
        <n v="1.17647080628839"/>
        <n v="1.1764699178606739"/>
        <n v="1.176470256605697"/>
        <n v="1.1111113118607501"/>
        <n v="1.176470274239708"/>
        <n v="1.219511351583995"/>
        <n v="1.2195119120593449"/>
        <n v="1.111110834677836"/>
        <n v="1.11111090879295"/>
        <n v="1.1111109714305829"/>
        <n v="1.1764704756619171"/>
        <n v="1.1363635718976079"/>
        <n v="1.17647135009819"/>
        <n v="1.1111109969632089"/>
        <n v="1.0526308751755029"/>
        <n v="1.1363623431676571"/>
        <n v="1.0526319655093901"/>
        <n v="1.176470439470604"/>
        <n v="1.111110608249767"/>
        <n v="1.1363630525527131"/>
        <n v="1.176470833859635"/>
        <n v="1.1363625173356089"/>
        <n v="1.176470685068612"/>
        <n v="1.17647076097953"/>
        <n v="1.219511730619071"/>
        <n v="1.0526320293712399"/>
        <n v="1.1111117963202219"/>
        <n v="1.2195119095789559"/>
        <n v="1.136363244213233"/>
        <n v="1.176472087254935"/>
        <n v="1.219512718686272"/>
        <n v="1.1111118394745301"/>
        <n v="1.1764711469572959"/>
        <n v="1.136362961092211"/>
        <n v="1.176471096723164"/>
        <n v="1.1764697173271741"/>
        <n v="1.176470487261442"/>
        <n v="1.219512379190433"/>
        <n v="1.0526318768795331"/>
        <n v="1.2195124305312921"/>
        <n v="1.111111984048295"/>
        <n v="1.2500009599766531"/>
        <n v="1.136363093959571"/>
        <n v="1.250000948698196"/>
        <n v="1.0526313772198039"/>
        <n v="1.0526310950005819"/>
        <n v="1.1764716173248251"/>
        <n v="1.0526331130267499"/>
        <n v="1.111110819231153"/>
        <n v="1.219512167526448"/>
        <n v="1.2195118469271651"/>
        <n v="1.2195119869590081"/>
        <n v="1.17647021869724"/>
        <n v="1.1764703855003"/>
        <n v="1.0526319994327651"/>
        <n v="1.1764716590272799"/>
        <n v="1.2195131060497599"/>
        <n v="1.111111734633752"/>
        <n v="1.1764723796761929"/>
        <n v="1.1764716756167219"/>
        <n v="1.219512972432675"/>
        <n v="1.176470294206019"/>
        <n v="1.0526307471661731"/>
        <n v="1.176469937178199"/>
        <n v="1.2195120685090559"/>
        <n v="1.1764674390217791"/>
        <n v="1.136364985226102"/>
        <n v="1.1111114377691871"/>
        <n v="1.1764695050572811"/>
        <n v="1.219512710696101"/>
        <n v="1.1764709024954461"/>
        <n v="1.249999814022551"/>
        <n v="1.2195121462719991"/>
        <n v="1.176469907675221"/>
        <n v="1.052632276505554"/>
        <n v="1.1764710420540201"/>
        <n v="1.219510753740632"/>
        <n v="1.1764703411720729"/>
        <n v="1.219512724180716"/>
        <n v="1.176469391243478"/>
        <n v="1.2195127651503579"/>
        <n v="1.111110642790758"/>
        <n v="1.052630788996554"/>
        <n v="1.2195114987651849"/>
        <n v="1.052631687189902"/>
        <n v="1.176470275879647"/>
        <n v="1.1111115592644729"/>
        <n v="1.2195120710890881"/>
        <n v="1.2195126040401481"/>
        <n v="1.2500011853565789"/>
        <n v="1.1764712326499409"/>
        <n v="1.1363632114364559"/>
        <n v="1.1363630491373351"/>
        <n v="1.250000719927892"/>
        <n v="1.2499994337652569"/>
        <n v="1.111110402245685"/>
        <n v="1.1764700658887881"/>
        <n v="1.136363359848549"/>
        <n v="1.2499996956226891"/>
        <n v="1.249999766126294"/>
        <n v="1.219512356990373"/>
        <n v="1.1363640452672681"/>
        <n v="1.0526313966937"/>
        <n v="1.1363633831533091"/>
        <n v="1.1764709696943501"/>
        <n v="1.1764704288645489"/>
        <n v="1.1111131478850651"/>
        <n v="1.052631956140037"/>
        <n v="1.2195127939666"/>
        <n v="1.1764697371494239"/>
        <n v="1.176470070215814"/>
        <n v="1.2500005007019841"/>
        <n v="1.1111120937691621"/>
        <n v="1.0526328361061019"/>
        <n v="1.111111283700976"/>
        <n v="1.1363636737828851"/>
        <n v="1.052631654663839"/>
        <n v="1.1363631067734929"/>
        <n v="1.0526315167773179"/>
        <n v="1.2195130364130411"/>
        <n v="1.136364074330301"/>
        <n v="1.111111543278543"/>
        <n v="1.111109832310933"/>
        <n v="1.249997590663338"/>
        <n v="1.111111298342107"/>
        <n v="1.249999574152777"/>
        <n v="1.219510119626118"/>
        <n v="1.0526314187218631"/>
        <n v="1.249998782584135"/>
        <n v="1.0526312331215379"/>
        <n v="1.219512456216975"/>
        <n v="1.1111109694511769"/>
        <n v="1.2500020540460599"/>
        <n v="1.250001513509587"/>
        <n v="1.2195124623090809"/>
        <n v="1.219511215681693"/>
        <n v="1.136363774479269"/>
        <n v="1.219509203822011"/>
        <n v="1.1764683965402529"/>
        <n v="1.1764706623040651"/>
        <n v="1.176470528797235"/>
        <n v="1.1363637084685001"/>
        <n v="1.176470986061368"/>
        <n v="1.249999611355266"/>
        <n v="1.1363632956063949"/>
        <n v="1.1111109986323711"/>
        <n v="1.1764715228526199"/>
        <n v="1.176470884399808"/>
        <n v="1.0526314136388759"/>
        <n v="1.2195114278692549"/>
        <n v="1.136364371059073"/>
        <n v="1.1764715756255799"/>
        <n v="1.136364432303705"/>
        <n v="1.2195124707119831"/>
        <n v="1.1764682001607649"/>
        <n v="1.176470288464724"/>
        <n v="1.219511114720452"/>
      </sharedItems>
    </cacheField>
    <cacheField name="channel_type" numFmtId="0">
      <sharedItems count="5">
        <s v="OTA"/>
        <s v="Corporate"/>
        <s v="Direct"/>
        <s v="Offline"/>
        <s v="GDS"/>
      </sharedItems>
    </cacheField>
    <cacheField name="Netmargin" numFmtId="0" formula="net_room_revenue/gross_room_revenu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UsEr" refreshedDate="46132.887109722222" createdVersion="8" refreshedVersion="8" minRefreshableVersion="3" recordCount="5000" xr:uid="{9B1859B7-E5AA-42AB-B0E6-27B5A06B6017}">
  <cacheSource type="worksheet">
    <worksheetSource ref="A1:L5001" sheet="fact_bookingswork"/>
  </cacheSource>
  <cacheFields count="12">
    <cacheField name="booking_id" numFmtId="0">
      <sharedItems/>
    </cacheField>
    <cacheField name="booking_date" numFmtId="0">
      <sharedItems/>
    </cacheField>
    <cacheField name="check_in_date" numFmtId="0">
      <sharedItems/>
    </cacheField>
    <cacheField name="channel_id" numFmtId="0">
      <sharedItems/>
    </cacheField>
    <cacheField name="rate_code_id" numFmtId="0">
      <sharedItems/>
    </cacheField>
    <cacheField name="gross_room_revenue" numFmtId="0">
      <sharedItems containsSemiMixedTypes="0" containsString="0" containsNumber="1" minValue="1787.82" maxValue="39699.769999999997"/>
    </cacheField>
    <cacheField name="commission_amount" numFmtId="0">
      <sharedItems containsSemiMixedTypes="0" containsString="0" containsNumber="1" minValue="0" maxValue="6003.8"/>
    </cacheField>
    <cacheField name="net_room_revenue" numFmtId="0">
      <sharedItems containsSemiMixedTypes="0" containsString="0" containsNumber="1" minValue="1609.77" maxValue="39699.769999999997"/>
    </cacheField>
    <cacheField name="status" numFmtId="0">
      <sharedItems count="3">
        <s v="Checked-Out"/>
        <s v="Cancelled"/>
        <s v="Confirmed"/>
      </sharedItems>
    </cacheField>
    <cacheField name="net_margin" numFmtId="10">
      <sharedItems containsSemiMixedTypes="0" containsString="0" containsNumber="1" minValue="1" maxValue="1.250002163846454"/>
    </cacheField>
    <cacheField name="channel_type" numFmtId="0">
      <sharedItems count="5">
        <s v="OTA"/>
        <s v="Corporate"/>
        <s v="Direct"/>
        <s v="Offline"/>
        <s v="GDS"/>
      </sharedItems>
    </cacheField>
    <cacheField name="channel_name" numFmtId="0">
      <sharedItems count="8">
        <s v="Expedia"/>
        <s v="Booking.com"/>
        <s v="Corporate Direct"/>
        <s v="Agoda"/>
        <s v="Direct Website"/>
        <s v="Travel Agency"/>
        <s v="GDS (Amadeus)"/>
        <s v="Walk-i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UsEr" refreshedDate="46132.924412962966" createdVersion="8" refreshedVersion="8" minRefreshableVersion="3" recordCount="5000" xr:uid="{E3F9AB32-F14E-463E-B6CB-D4C0CD3AEA7E}">
  <cacheSource type="worksheet">
    <worksheetSource ref="A1:P5001" sheet="fact_bookingswork H2" r:id="rId1"/>
  </cacheSource>
  <cacheFields count="19">
    <cacheField name="booking_id" numFmtId="0">
      <sharedItems count="5000">
        <s v="BK10001"/>
        <s v="BK10002"/>
        <s v="BK10003"/>
        <s v="BK10004"/>
        <s v="BK10005"/>
        <s v="BK10006"/>
        <s v="BK10007"/>
        <s v="BK10008"/>
        <s v="BK10009"/>
        <s v="BK10010"/>
        <s v="BK10011"/>
        <s v="BK10012"/>
        <s v="BK10013"/>
        <s v="BK10014"/>
        <s v="BK10015"/>
        <s v="BK10016"/>
        <s v="BK10017"/>
        <s v="BK10018"/>
        <s v="BK10019"/>
        <s v="BK10020"/>
        <s v="BK10021"/>
        <s v="BK10022"/>
        <s v="BK10023"/>
        <s v="BK10024"/>
        <s v="BK10025"/>
        <s v="BK10026"/>
        <s v="BK10027"/>
        <s v="BK10028"/>
        <s v="BK10029"/>
        <s v="BK10030"/>
        <s v="BK10031"/>
        <s v="BK10032"/>
        <s v="BK10033"/>
        <s v="BK10034"/>
        <s v="BK10035"/>
        <s v="BK10036"/>
        <s v="BK10037"/>
        <s v="BK10038"/>
        <s v="BK10039"/>
        <s v="BK10040"/>
        <s v="BK10041"/>
        <s v="BK10042"/>
        <s v="BK10043"/>
        <s v="BK10044"/>
        <s v="BK10045"/>
        <s v="BK10046"/>
        <s v="BK10047"/>
        <s v="BK10048"/>
        <s v="BK10049"/>
        <s v="BK10050"/>
        <s v="BK10051"/>
        <s v="BK10052"/>
        <s v="BK10053"/>
        <s v="BK10054"/>
        <s v="BK10055"/>
        <s v="BK10056"/>
        <s v="BK10057"/>
        <s v="BK10058"/>
        <s v="BK10059"/>
        <s v="BK10060"/>
        <s v="BK10061"/>
        <s v="BK10062"/>
        <s v="BK10063"/>
        <s v="BK10064"/>
        <s v="BK10065"/>
        <s v="BK10066"/>
        <s v="BK10067"/>
        <s v="BK10068"/>
        <s v="BK10069"/>
        <s v="BK10070"/>
        <s v="BK10071"/>
        <s v="BK10072"/>
        <s v="BK10073"/>
        <s v="BK10074"/>
        <s v="BK10075"/>
        <s v="BK10076"/>
        <s v="BK10077"/>
        <s v="BK10078"/>
        <s v="BK10079"/>
        <s v="BK10080"/>
        <s v="BK10081"/>
        <s v="BK10082"/>
        <s v="BK10083"/>
        <s v="BK10084"/>
        <s v="BK10085"/>
        <s v="BK10086"/>
        <s v="BK10087"/>
        <s v="BK10088"/>
        <s v="BK10089"/>
        <s v="BK10090"/>
        <s v="BK10091"/>
        <s v="BK10092"/>
        <s v="BK10093"/>
        <s v="BK10094"/>
        <s v="BK10095"/>
        <s v="BK10096"/>
        <s v="BK10097"/>
        <s v="BK10098"/>
        <s v="BK10099"/>
        <s v="BK10100"/>
        <s v="BK10101"/>
        <s v="BK10102"/>
        <s v="BK10103"/>
        <s v="BK10104"/>
        <s v="BK10105"/>
        <s v="BK10106"/>
        <s v="BK10107"/>
        <s v="BK10108"/>
        <s v="BK10109"/>
        <s v="BK10110"/>
        <s v="BK10111"/>
        <s v="BK10112"/>
        <s v="BK10113"/>
        <s v="BK10114"/>
        <s v="BK10115"/>
        <s v="BK10116"/>
        <s v="BK10117"/>
        <s v="BK10118"/>
        <s v="BK10119"/>
        <s v="BK10120"/>
        <s v="BK10121"/>
        <s v="BK10122"/>
        <s v="BK10123"/>
        <s v="BK10124"/>
        <s v="BK10125"/>
        <s v="BK10126"/>
        <s v="BK10127"/>
        <s v="BK10128"/>
        <s v="BK10129"/>
        <s v="BK10130"/>
        <s v="BK10131"/>
        <s v="BK10132"/>
        <s v="BK10133"/>
        <s v="BK10134"/>
        <s v="BK10135"/>
        <s v="BK10136"/>
        <s v="BK10137"/>
        <s v="BK10138"/>
        <s v="BK10139"/>
        <s v="BK10140"/>
        <s v="BK10141"/>
        <s v="BK10142"/>
        <s v="BK10143"/>
        <s v="BK10144"/>
        <s v="BK10145"/>
        <s v="BK10146"/>
        <s v="BK10147"/>
        <s v="BK10148"/>
        <s v="BK10149"/>
        <s v="BK10150"/>
        <s v="BK10151"/>
        <s v="BK10152"/>
        <s v="BK10153"/>
        <s v="BK10154"/>
        <s v="BK10155"/>
        <s v="BK10156"/>
        <s v="BK10157"/>
        <s v="BK10158"/>
        <s v="BK10159"/>
        <s v="BK10160"/>
        <s v="BK10161"/>
        <s v="BK10162"/>
        <s v="BK10163"/>
        <s v="BK10164"/>
        <s v="BK10165"/>
        <s v="BK10166"/>
        <s v="BK10167"/>
        <s v="BK10168"/>
        <s v="BK10169"/>
        <s v="BK10170"/>
        <s v="BK10171"/>
        <s v="BK10172"/>
        <s v="BK10173"/>
        <s v="BK10174"/>
        <s v="BK10175"/>
        <s v="BK10176"/>
        <s v="BK10177"/>
        <s v="BK10178"/>
        <s v="BK10179"/>
        <s v="BK10180"/>
        <s v="BK10181"/>
        <s v="BK10182"/>
        <s v="BK10183"/>
        <s v="BK10184"/>
        <s v="BK10185"/>
        <s v="BK10186"/>
        <s v="BK10187"/>
        <s v="BK10188"/>
        <s v="BK10189"/>
        <s v="BK10190"/>
        <s v="BK10191"/>
        <s v="BK10192"/>
        <s v="BK10193"/>
        <s v="BK10194"/>
        <s v="BK10195"/>
        <s v="BK10196"/>
        <s v="BK10197"/>
        <s v="BK10198"/>
        <s v="BK10199"/>
        <s v="BK10200"/>
        <s v="BK10201"/>
        <s v="BK10202"/>
        <s v="BK10203"/>
        <s v="BK10204"/>
        <s v="BK10205"/>
        <s v="BK10206"/>
        <s v="BK10207"/>
        <s v="BK10208"/>
        <s v="BK10209"/>
        <s v="BK10210"/>
        <s v="BK10211"/>
        <s v="BK10212"/>
        <s v="BK10213"/>
        <s v="BK10214"/>
        <s v="BK10215"/>
        <s v="BK10216"/>
        <s v="BK10217"/>
        <s v="BK10218"/>
        <s v="BK10219"/>
        <s v="BK10220"/>
        <s v="BK10221"/>
        <s v="BK10222"/>
        <s v="BK10223"/>
        <s v="BK10224"/>
        <s v="BK10225"/>
        <s v="BK10226"/>
        <s v="BK10227"/>
        <s v="BK10228"/>
        <s v="BK10229"/>
        <s v="BK10230"/>
        <s v="BK10231"/>
        <s v="BK10232"/>
        <s v="BK10233"/>
        <s v="BK10234"/>
        <s v="BK10235"/>
        <s v="BK10236"/>
        <s v="BK10237"/>
        <s v="BK10238"/>
        <s v="BK10239"/>
        <s v="BK10240"/>
        <s v="BK10241"/>
        <s v="BK10242"/>
        <s v="BK10243"/>
        <s v="BK10244"/>
        <s v="BK10245"/>
        <s v="BK10246"/>
        <s v="BK10247"/>
        <s v="BK10248"/>
        <s v="BK10249"/>
        <s v="BK10250"/>
        <s v="BK10251"/>
        <s v="BK10252"/>
        <s v="BK10253"/>
        <s v="BK10254"/>
        <s v="BK10255"/>
        <s v="BK10256"/>
        <s v="BK10257"/>
        <s v="BK10258"/>
        <s v="BK10259"/>
        <s v="BK10260"/>
        <s v="BK10261"/>
        <s v="BK10262"/>
        <s v="BK10263"/>
        <s v="BK10264"/>
        <s v="BK10265"/>
        <s v="BK10266"/>
        <s v="BK10267"/>
        <s v="BK10268"/>
        <s v="BK10269"/>
        <s v="BK10270"/>
        <s v="BK10271"/>
        <s v="BK10272"/>
        <s v="BK10273"/>
        <s v="BK10274"/>
        <s v="BK10275"/>
        <s v="BK10276"/>
        <s v="BK10277"/>
        <s v="BK10278"/>
        <s v="BK10279"/>
        <s v="BK10280"/>
        <s v="BK10281"/>
        <s v="BK10282"/>
        <s v="BK10283"/>
        <s v="BK10284"/>
        <s v="BK10285"/>
        <s v="BK10286"/>
        <s v="BK10287"/>
        <s v="BK10288"/>
        <s v="BK10289"/>
        <s v="BK10290"/>
        <s v="BK10291"/>
        <s v="BK10292"/>
        <s v="BK10293"/>
        <s v="BK10294"/>
        <s v="BK10295"/>
        <s v="BK10296"/>
        <s v="BK10297"/>
        <s v="BK10298"/>
        <s v="BK10299"/>
        <s v="BK10300"/>
        <s v="BK10301"/>
        <s v="BK10302"/>
        <s v="BK10303"/>
        <s v="BK10304"/>
        <s v="BK10305"/>
        <s v="BK10306"/>
        <s v="BK10307"/>
        <s v="BK10308"/>
        <s v="BK10309"/>
        <s v="BK10310"/>
        <s v="BK10311"/>
        <s v="BK10312"/>
        <s v="BK10313"/>
        <s v="BK10314"/>
        <s v="BK10315"/>
        <s v="BK10316"/>
        <s v="BK10317"/>
        <s v="BK10318"/>
        <s v="BK10319"/>
        <s v="BK10320"/>
        <s v="BK10321"/>
        <s v="BK10322"/>
        <s v="BK10323"/>
        <s v="BK10324"/>
        <s v="BK10325"/>
        <s v="BK10326"/>
        <s v="BK10327"/>
        <s v="BK10328"/>
        <s v="BK10329"/>
        <s v="BK10330"/>
        <s v="BK10331"/>
        <s v="BK10332"/>
        <s v="BK10333"/>
        <s v="BK10334"/>
        <s v="BK10335"/>
        <s v="BK10336"/>
        <s v="BK10337"/>
        <s v="BK10338"/>
        <s v="BK10339"/>
        <s v="BK10340"/>
        <s v="BK10341"/>
        <s v="BK10342"/>
        <s v="BK10343"/>
        <s v="BK10344"/>
        <s v="BK10345"/>
        <s v="BK10346"/>
        <s v="BK10347"/>
        <s v="BK10348"/>
        <s v="BK10349"/>
        <s v="BK10350"/>
        <s v="BK10351"/>
        <s v="BK10352"/>
        <s v="BK10353"/>
        <s v="BK10354"/>
        <s v="BK10355"/>
        <s v="BK10356"/>
        <s v="BK10357"/>
        <s v="BK10358"/>
        <s v="BK10359"/>
        <s v="BK10360"/>
        <s v="BK10361"/>
        <s v="BK10362"/>
        <s v="BK10363"/>
        <s v="BK10364"/>
        <s v="BK10365"/>
        <s v="BK10366"/>
        <s v="BK10367"/>
        <s v="BK10368"/>
        <s v="BK10369"/>
        <s v="BK10370"/>
        <s v="BK10371"/>
        <s v="BK10372"/>
        <s v="BK10373"/>
        <s v="BK10374"/>
        <s v="BK10375"/>
        <s v="BK10376"/>
        <s v="BK10377"/>
        <s v="BK10378"/>
        <s v="BK10379"/>
        <s v="BK10380"/>
        <s v="BK10381"/>
        <s v="BK10382"/>
        <s v="BK10383"/>
        <s v="BK10384"/>
        <s v="BK10385"/>
        <s v="BK10386"/>
        <s v="BK10387"/>
        <s v="BK10388"/>
        <s v="BK10389"/>
        <s v="BK10390"/>
        <s v="BK10391"/>
        <s v="BK10392"/>
        <s v="BK10393"/>
        <s v="BK10394"/>
        <s v="BK10395"/>
        <s v="BK10396"/>
        <s v="BK10397"/>
        <s v="BK10398"/>
        <s v="BK10399"/>
        <s v="BK10400"/>
        <s v="BK10401"/>
        <s v="BK10402"/>
        <s v="BK10403"/>
        <s v="BK10404"/>
        <s v="BK10405"/>
        <s v="BK10406"/>
        <s v="BK10407"/>
        <s v="BK10408"/>
        <s v="BK10409"/>
        <s v="BK10410"/>
        <s v="BK10411"/>
        <s v="BK10412"/>
        <s v="BK10413"/>
        <s v="BK10414"/>
        <s v="BK10415"/>
        <s v="BK10416"/>
        <s v="BK10417"/>
        <s v="BK10418"/>
        <s v="BK10419"/>
        <s v="BK10420"/>
        <s v="BK10421"/>
        <s v="BK10422"/>
        <s v="BK10423"/>
        <s v="BK10424"/>
        <s v="BK10425"/>
        <s v="BK10426"/>
        <s v="BK10427"/>
        <s v="BK10428"/>
        <s v="BK10429"/>
        <s v="BK10430"/>
        <s v="BK10431"/>
        <s v="BK10432"/>
        <s v="BK10433"/>
        <s v="BK10434"/>
        <s v="BK10435"/>
        <s v="BK10436"/>
        <s v="BK10437"/>
        <s v="BK10438"/>
        <s v="BK10439"/>
        <s v="BK10440"/>
        <s v="BK10441"/>
        <s v="BK10442"/>
        <s v="BK10443"/>
        <s v="BK10444"/>
        <s v="BK10445"/>
        <s v="BK10446"/>
        <s v="BK10447"/>
        <s v="BK10448"/>
        <s v="BK10449"/>
        <s v="BK10450"/>
        <s v="BK10451"/>
        <s v="BK10452"/>
        <s v="BK10453"/>
        <s v="BK10454"/>
        <s v="BK10455"/>
        <s v="BK10456"/>
        <s v="BK10457"/>
        <s v="BK10458"/>
        <s v="BK10459"/>
        <s v="BK10460"/>
        <s v="BK10461"/>
        <s v="BK10462"/>
        <s v="BK10463"/>
        <s v="BK10464"/>
        <s v="BK10465"/>
        <s v="BK10466"/>
        <s v="BK10467"/>
        <s v="BK10468"/>
        <s v="BK10469"/>
        <s v="BK10470"/>
        <s v="BK10471"/>
        <s v="BK10472"/>
        <s v="BK10473"/>
        <s v="BK10474"/>
        <s v="BK10475"/>
        <s v="BK10476"/>
        <s v="BK10477"/>
        <s v="BK10478"/>
        <s v="BK10479"/>
        <s v="BK10480"/>
        <s v="BK10481"/>
        <s v="BK10482"/>
        <s v="BK10483"/>
        <s v="BK10484"/>
        <s v="BK10485"/>
        <s v="BK10486"/>
        <s v="BK10487"/>
        <s v="BK10488"/>
        <s v="BK10489"/>
        <s v="BK10490"/>
        <s v="BK10491"/>
        <s v="BK10492"/>
        <s v="BK10493"/>
        <s v="BK10494"/>
        <s v="BK10495"/>
        <s v="BK10496"/>
        <s v="BK10497"/>
        <s v="BK10498"/>
        <s v="BK10499"/>
        <s v="BK10500"/>
        <s v="BK10501"/>
        <s v="BK10502"/>
        <s v="BK10503"/>
        <s v="BK10504"/>
        <s v="BK10505"/>
        <s v="BK10506"/>
        <s v="BK10507"/>
        <s v="BK10508"/>
        <s v="BK10509"/>
        <s v="BK10510"/>
        <s v="BK10511"/>
        <s v="BK10512"/>
        <s v="BK10513"/>
        <s v="BK10514"/>
        <s v="BK10515"/>
        <s v="BK10516"/>
        <s v="BK10517"/>
        <s v="BK10518"/>
        <s v="BK10519"/>
        <s v="BK10520"/>
        <s v="BK10521"/>
        <s v="BK10522"/>
        <s v="BK10523"/>
        <s v="BK10524"/>
        <s v="BK10525"/>
        <s v="BK10526"/>
        <s v="BK10527"/>
        <s v="BK10528"/>
        <s v="BK10529"/>
        <s v="BK10530"/>
        <s v="BK10531"/>
        <s v="BK10532"/>
        <s v="BK10533"/>
        <s v="BK10534"/>
        <s v="BK10535"/>
        <s v="BK10536"/>
        <s v="BK10537"/>
        <s v="BK10538"/>
        <s v="BK10539"/>
        <s v="BK10540"/>
        <s v="BK10541"/>
        <s v="BK10542"/>
        <s v="BK10543"/>
        <s v="BK10544"/>
        <s v="BK10545"/>
        <s v="BK10546"/>
        <s v="BK10547"/>
        <s v="BK10548"/>
        <s v="BK10549"/>
        <s v="BK10550"/>
        <s v="BK10551"/>
        <s v="BK10552"/>
        <s v="BK10553"/>
        <s v="BK10554"/>
        <s v="BK10555"/>
        <s v="BK10556"/>
        <s v="BK10557"/>
        <s v="BK10558"/>
        <s v="BK10559"/>
        <s v="BK10560"/>
        <s v="BK10561"/>
        <s v="BK10562"/>
        <s v="BK10563"/>
        <s v="BK10564"/>
        <s v="BK10565"/>
        <s v="BK10566"/>
        <s v="BK10567"/>
        <s v="BK10568"/>
        <s v="BK10569"/>
        <s v="BK10570"/>
        <s v="BK10571"/>
        <s v="BK10572"/>
        <s v="BK10573"/>
        <s v="BK10574"/>
        <s v="BK10575"/>
        <s v="BK10576"/>
        <s v="BK10577"/>
        <s v="BK10578"/>
        <s v="BK10579"/>
        <s v="BK10580"/>
        <s v="BK10581"/>
        <s v="BK10582"/>
        <s v="BK10583"/>
        <s v="BK10584"/>
        <s v="BK10585"/>
        <s v="BK10586"/>
        <s v="BK10587"/>
        <s v="BK10588"/>
        <s v="BK10589"/>
        <s v="BK10590"/>
        <s v="BK10591"/>
        <s v="BK10592"/>
        <s v="BK10593"/>
        <s v="BK10594"/>
        <s v="BK10595"/>
        <s v="BK10596"/>
        <s v="BK10597"/>
        <s v="BK10598"/>
        <s v="BK10599"/>
        <s v="BK10600"/>
        <s v="BK10601"/>
        <s v="BK10602"/>
        <s v="BK10603"/>
        <s v="BK10604"/>
        <s v="BK10605"/>
        <s v="BK10606"/>
        <s v="BK10607"/>
        <s v="BK10608"/>
        <s v="BK10609"/>
        <s v="BK10610"/>
        <s v="BK10611"/>
        <s v="BK10612"/>
        <s v="BK10613"/>
        <s v="BK10614"/>
        <s v="BK10615"/>
        <s v="BK10616"/>
        <s v="BK10617"/>
        <s v="BK10618"/>
        <s v="BK10619"/>
        <s v="BK10620"/>
        <s v="BK10621"/>
        <s v="BK10622"/>
        <s v="BK10623"/>
        <s v="BK10624"/>
        <s v="BK10625"/>
        <s v="BK10626"/>
        <s v="BK10627"/>
        <s v="BK10628"/>
        <s v="BK10629"/>
        <s v="BK10630"/>
        <s v="BK10631"/>
        <s v="BK10632"/>
        <s v="BK10633"/>
        <s v="BK10634"/>
        <s v="BK10635"/>
        <s v="BK10636"/>
        <s v="BK10637"/>
        <s v="BK10638"/>
        <s v="BK10639"/>
        <s v="BK10640"/>
        <s v="BK10641"/>
        <s v="BK10642"/>
        <s v="BK10643"/>
        <s v="BK10644"/>
        <s v="BK10645"/>
        <s v="BK10646"/>
        <s v="BK10647"/>
        <s v="BK10648"/>
        <s v="BK10649"/>
        <s v="BK10650"/>
        <s v="BK10651"/>
        <s v="BK10652"/>
        <s v="BK10653"/>
        <s v="BK10654"/>
        <s v="BK10655"/>
        <s v="BK10656"/>
        <s v="BK10657"/>
        <s v="BK10658"/>
        <s v="BK10659"/>
        <s v="BK10660"/>
        <s v="BK10661"/>
        <s v="BK10662"/>
        <s v="BK10663"/>
        <s v="BK10664"/>
        <s v="BK10665"/>
        <s v="BK10666"/>
        <s v="BK10667"/>
        <s v="BK10668"/>
        <s v="BK10669"/>
        <s v="BK10670"/>
        <s v="BK10671"/>
        <s v="BK10672"/>
        <s v="BK10673"/>
        <s v="BK10674"/>
        <s v="BK10675"/>
        <s v="BK10676"/>
        <s v="BK10677"/>
        <s v="BK10678"/>
        <s v="BK10679"/>
        <s v="BK10680"/>
        <s v="BK10681"/>
        <s v="BK10682"/>
        <s v="BK10683"/>
        <s v="BK10684"/>
        <s v="BK10685"/>
        <s v="BK10686"/>
        <s v="BK10687"/>
        <s v="BK10688"/>
        <s v="BK10689"/>
        <s v="BK10690"/>
        <s v="BK10691"/>
        <s v="BK10692"/>
        <s v="BK10693"/>
        <s v="BK10694"/>
        <s v="BK10695"/>
        <s v="BK10696"/>
        <s v="BK10697"/>
        <s v="BK10698"/>
        <s v="BK10699"/>
        <s v="BK10700"/>
        <s v="BK10701"/>
        <s v="BK10702"/>
        <s v="BK10703"/>
        <s v="BK10704"/>
        <s v="BK10705"/>
        <s v="BK10706"/>
        <s v="BK10707"/>
        <s v="BK10708"/>
        <s v="BK10709"/>
        <s v="BK10710"/>
        <s v="BK10711"/>
        <s v="BK10712"/>
        <s v="BK10713"/>
        <s v="BK10714"/>
        <s v="BK10715"/>
        <s v="BK10716"/>
        <s v="BK10717"/>
        <s v="BK10718"/>
        <s v="BK10719"/>
        <s v="BK10720"/>
        <s v="BK10721"/>
        <s v="BK10722"/>
        <s v="BK10723"/>
        <s v="BK10724"/>
        <s v="BK10725"/>
        <s v="BK10726"/>
        <s v="BK10727"/>
        <s v="BK10728"/>
        <s v="BK10729"/>
        <s v="BK10730"/>
        <s v="BK10731"/>
        <s v="BK10732"/>
        <s v="BK10733"/>
        <s v="BK10734"/>
        <s v="BK10735"/>
        <s v="BK10736"/>
        <s v="BK10737"/>
        <s v="BK10738"/>
        <s v="BK10739"/>
        <s v="BK10740"/>
        <s v="BK10741"/>
        <s v="BK10742"/>
        <s v="BK10743"/>
        <s v="BK10744"/>
        <s v="BK10745"/>
        <s v="BK10746"/>
        <s v="BK10747"/>
        <s v="BK10748"/>
        <s v="BK10749"/>
        <s v="BK10750"/>
        <s v="BK10751"/>
        <s v="BK10752"/>
        <s v="BK10753"/>
        <s v="BK10754"/>
        <s v="BK10755"/>
        <s v="BK10756"/>
        <s v="BK10757"/>
        <s v="BK10758"/>
        <s v="BK10759"/>
        <s v="BK10760"/>
        <s v="BK10761"/>
        <s v="BK10762"/>
        <s v="BK10763"/>
        <s v="BK10764"/>
        <s v="BK10765"/>
        <s v="BK10766"/>
        <s v="BK10767"/>
        <s v="BK10768"/>
        <s v="BK10769"/>
        <s v="BK10770"/>
        <s v="BK10771"/>
        <s v="BK10772"/>
        <s v="BK10773"/>
        <s v="BK10774"/>
        <s v="BK10775"/>
        <s v="BK10776"/>
        <s v="BK10777"/>
        <s v="BK10778"/>
        <s v="BK10779"/>
        <s v="BK10780"/>
        <s v="BK10781"/>
        <s v="BK10782"/>
        <s v="BK10783"/>
        <s v="BK10784"/>
        <s v="BK10785"/>
        <s v="BK10786"/>
        <s v="BK10787"/>
        <s v="BK10788"/>
        <s v="BK10789"/>
        <s v="BK10790"/>
        <s v="BK10791"/>
        <s v="BK10792"/>
        <s v="BK10793"/>
        <s v="BK10794"/>
        <s v="BK10795"/>
        <s v="BK10796"/>
        <s v="BK10797"/>
        <s v="BK10798"/>
        <s v="BK10799"/>
        <s v="BK10800"/>
        <s v="BK10801"/>
        <s v="BK10802"/>
        <s v="BK10803"/>
        <s v="BK10804"/>
        <s v="BK10805"/>
        <s v="BK10806"/>
        <s v="BK10807"/>
        <s v="BK10808"/>
        <s v="BK10809"/>
        <s v="BK10810"/>
        <s v="BK10811"/>
        <s v="BK10812"/>
        <s v="BK10813"/>
        <s v="BK10814"/>
        <s v="BK10815"/>
        <s v="BK10816"/>
        <s v="BK10817"/>
        <s v="BK10818"/>
        <s v="BK10819"/>
        <s v="BK10820"/>
        <s v="BK10821"/>
        <s v="BK10822"/>
        <s v="BK10823"/>
        <s v="BK10824"/>
        <s v="BK10825"/>
        <s v="BK10826"/>
        <s v="BK10827"/>
        <s v="BK10828"/>
        <s v="BK10829"/>
        <s v="BK10830"/>
        <s v="BK10831"/>
        <s v="BK10832"/>
        <s v="BK10833"/>
        <s v="BK10834"/>
        <s v="BK10835"/>
        <s v="BK10836"/>
        <s v="BK10837"/>
        <s v="BK10838"/>
        <s v="BK10839"/>
        <s v="BK10840"/>
        <s v="BK10841"/>
        <s v="BK10842"/>
        <s v="BK10843"/>
        <s v="BK10844"/>
        <s v="BK10845"/>
        <s v="BK10846"/>
        <s v="BK10847"/>
        <s v="BK10848"/>
        <s v="BK10849"/>
        <s v="BK10850"/>
        <s v="BK10851"/>
        <s v="BK10852"/>
        <s v="BK10853"/>
        <s v="BK10854"/>
        <s v="BK10855"/>
        <s v="BK10856"/>
        <s v="BK10857"/>
        <s v="BK10858"/>
        <s v="BK10859"/>
        <s v="BK10860"/>
        <s v="BK10861"/>
        <s v="BK10862"/>
        <s v="BK10863"/>
        <s v="BK10864"/>
        <s v="BK10865"/>
        <s v="BK10866"/>
        <s v="BK10867"/>
        <s v="BK10868"/>
        <s v="BK10869"/>
        <s v="BK10870"/>
        <s v="BK10871"/>
        <s v="BK10872"/>
        <s v="BK10873"/>
        <s v="BK10874"/>
        <s v="BK10875"/>
        <s v="BK10876"/>
        <s v="BK10877"/>
        <s v="BK10878"/>
        <s v="BK10879"/>
        <s v="BK10880"/>
        <s v="BK10881"/>
        <s v="BK10882"/>
        <s v="BK10883"/>
        <s v="BK10884"/>
        <s v="BK10885"/>
        <s v="BK10886"/>
        <s v="BK10887"/>
        <s v="BK10888"/>
        <s v="BK10889"/>
        <s v="BK10890"/>
        <s v="BK10891"/>
        <s v="BK10892"/>
        <s v="BK10893"/>
        <s v="BK10894"/>
        <s v="BK10895"/>
        <s v="BK10896"/>
        <s v="BK10897"/>
        <s v="BK10898"/>
        <s v="BK10899"/>
        <s v="BK10900"/>
        <s v="BK10901"/>
        <s v="BK10902"/>
        <s v="BK10903"/>
        <s v="BK10904"/>
        <s v="BK10905"/>
        <s v="BK10906"/>
        <s v="BK10907"/>
        <s v="BK10908"/>
        <s v="BK10909"/>
        <s v="BK10910"/>
        <s v="BK10911"/>
        <s v="BK10912"/>
        <s v="BK10913"/>
        <s v="BK10914"/>
        <s v="BK10915"/>
        <s v="BK10916"/>
        <s v="BK10917"/>
        <s v="BK10918"/>
        <s v="BK10919"/>
        <s v="BK10920"/>
        <s v="BK10921"/>
        <s v="BK10922"/>
        <s v="BK10923"/>
        <s v="BK10924"/>
        <s v="BK10925"/>
        <s v="BK10926"/>
        <s v="BK10927"/>
        <s v="BK10928"/>
        <s v="BK10929"/>
        <s v="BK10930"/>
        <s v="BK10931"/>
        <s v="BK10932"/>
        <s v="BK10933"/>
        <s v="BK10934"/>
        <s v="BK10935"/>
        <s v="BK10936"/>
        <s v="BK10937"/>
        <s v="BK10938"/>
        <s v="BK10939"/>
        <s v="BK10940"/>
        <s v="BK10941"/>
        <s v="BK10942"/>
        <s v="BK10943"/>
        <s v="BK10944"/>
        <s v="BK10945"/>
        <s v="BK10946"/>
        <s v="BK10947"/>
        <s v="BK10948"/>
        <s v="BK10949"/>
        <s v="BK10950"/>
        <s v="BK10951"/>
        <s v="BK10952"/>
        <s v="BK10953"/>
        <s v="BK10954"/>
        <s v="BK10955"/>
        <s v="BK10956"/>
        <s v="BK10957"/>
        <s v="BK10958"/>
        <s v="BK10959"/>
        <s v="BK10960"/>
        <s v="BK10961"/>
        <s v="BK10962"/>
        <s v="BK10963"/>
        <s v="BK10964"/>
        <s v="BK10965"/>
        <s v="BK10966"/>
        <s v="BK10967"/>
        <s v="BK10968"/>
        <s v="BK10969"/>
        <s v="BK10970"/>
        <s v="BK10971"/>
        <s v="BK10972"/>
        <s v="BK10973"/>
        <s v="BK10974"/>
        <s v="BK10975"/>
        <s v="BK10976"/>
        <s v="BK10977"/>
        <s v="BK10978"/>
        <s v="BK10979"/>
        <s v="BK10980"/>
        <s v="BK10981"/>
        <s v="BK10982"/>
        <s v="BK10983"/>
        <s v="BK10984"/>
        <s v="BK10985"/>
        <s v="BK10986"/>
        <s v="BK10987"/>
        <s v="BK10988"/>
        <s v="BK10989"/>
        <s v="BK10990"/>
        <s v="BK10991"/>
        <s v="BK10992"/>
        <s v="BK10993"/>
        <s v="BK10994"/>
        <s v="BK10995"/>
        <s v="BK10996"/>
        <s v="BK10997"/>
        <s v="BK10998"/>
        <s v="BK10999"/>
        <s v="BK11000"/>
        <s v="BK11001"/>
        <s v="BK11002"/>
        <s v="BK11003"/>
        <s v="BK11004"/>
        <s v="BK11005"/>
        <s v="BK11006"/>
        <s v="BK11007"/>
        <s v="BK11008"/>
        <s v="BK11009"/>
        <s v="BK11010"/>
        <s v="BK11011"/>
        <s v="BK11012"/>
        <s v="BK11013"/>
        <s v="BK11014"/>
        <s v="BK11015"/>
        <s v="BK11016"/>
        <s v="BK11017"/>
        <s v="BK11018"/>
        <s v="BK11019"/>
        <s v="BK11020"/>
        <s v="BK11021"/>
        <s v="BK11022"/>
        <s v="BK11023"/>
        <s v="BK11024"/>
        <s v="BK11025"/>
        <s v="BK11026"/>
        <s v="BK11027"/>
        <s v="BK11028"/>
        <s v="BK11029"/>
        <s v="BK11030"/>
        <s v="BK11031"/>
        <s v="BK11032"/>
        <s v="BK11033"/>
        <s v="BK11034"/>
        <s v="BK11035"/>
        <s v="BK11036"/>
        <s v="BK11037"/>
        <s v="BK11038"/>
        <s v="BK11039"/>
        <s v="BK11040"/>
        <s v="BK11041"/>
        <s v="BK11042"/>
        <s v="BK11043"/>
        <s v="BK11044"/>
        <s v="BK11045"/>
        <s v="BK11046"/>
        <s v="BK11047"/>
        <s v="BK11048"/>
        <s v="BK11049"/>
        <s v="BK11050"/>
        <s v="BK11051"/>
        <s v="BK11052"/>
        <s v="BK11053"/>
        <s v="BK11054"/>
        <s v="BK11055"/>
        <s v="BK11056"/>
        <s v="BK11057"/>
        <s v="BK11058"/>
        <s v="BK11059"/>
        <s v="BK11060"/>
        <s v="BK11061"/>
        <s v="BK11062"/>
        <s v="BK11063"/>
        <s v="BK11064"/>
        <s v="BK11065"/>
        <s v="BK11066"/>
        <s v="BK11067"/>
        <s v="BK11068"/>
        <s v="BK11069"/>
        <s v="BK11070"/>
        <s v="BK11071"/>
        <s v="BK11072"/>
        <s v="BK11073"/>
        <s v="BK11074"/>
        <s v="BK11075"/>
        <s v="BK11076"/>
        <s v="BK11077"/>
        <s v="BK11078"/>
        <s v="BK11079"/>
        <s v="BK11080"/>
        <s v="BK11081"/>
        <s v="BK11082"/>
        <s v="BK11083"/>
        <s v="BK11084"/>
        <s v="BK11085"/>
        <s v="BK11086"/>
        <s v="BK11087"/>
        <s v="BK11088"/>
        <s v="BK11089"/>
        <s v="BK11090"/>
        <s v="BK11091"/>
        <s v="BK11092"/>
        <s v="BK11093"/>
        <s v="BK11094"/>
        <s v="BK11095"/>
        <s v="BK11096"/>
        <s v="BK11097"/>
        <s v="BK11098"/>
        <s v="BK11099"/>
        <s v="BK11100"/>
        <s v="BK11101"/>
        <s v="BK11102"/>
        <s v="BK11103"/>
        <s v="BK11104"/>
        <s v="BK11105"/>
        <s v="BK11106"/>
        <s v="BK11107"/>
        <s v="BK11108"/>
        <s v="BK11109"/>
        <s v="BK11110"/>
        <s v="BK11111"/>
        <s v="BK11112"/>
        <s v="BK11113"/>
        <s v="BK11114"/>
        <s v="BK11115"/>
        <s v="BK11116"/>
        <s v="BK11117"/>
        <s v="BK11118"/>
        <s v="BK11119"/>
        <s v="BK11120"/>
        <s v="BK11121"/>
        <s v="BK11122"/>
        <s v="BK11123"/>
        <s v="BK11124"/>
        <s v="BK11125"/>
        <s v="BK11126"/>
        <s v="BK11127"/>
        <s v="BK11128"/>
        <s v="BK11129"/>
        <s v="BK11130"/>
        <s v="BK11131"/>
        <s v="BK11132"/>
        <s v="BK11133"/>
        <s v="BK11134"/>
        <s v="BK11135"/>
        <s v="BK11136"/>
        <s v="BK11137"/>
        <s v="BK11138"/>
        <s v="BK11139"/>
        <s v="BK11140"/>
        <s v="BK11141"/>
        <s v="BK11142"/>
        <s v="BK11143"/>
        <s v="BK11144"/>
        <s v="BK11145"/>
        <s v="BK11146"/>
        <s v="BK11147"/>
        <s v="BK11148"/>
        <s v="BK11149"/>
        <s v="BK11150"/>
        <s v="BK11151"/>
        <s v="BK11152"/>
        <s v="BK11153"/>
        <s v="BK11154"/>
        <s v="BK11155"/>
        <s v="BK11156"/>
        <s v="BK11157"/>
        <s v="BK11158"/>
        <s v="BK11159"/>
        <s v="BK11160"/>
        <s v="BK11161"/>
        <s v="BK11162"/>
        <s v="BK11163"/>
        <s v="BK11164"/>
        <s v="BK11165"/>
        <s v="BK11166"/>
        <s v="BK11167"/>
        <s v="BK11168"/>
        <s v="BK11169"/>
        <s v="BK11170"/>
        <s v="BK11171"/>
        <s v="BK11172"/>
        <s v="BK11173"/>
        <s v="BK11174"/>
        <s v="BK11175"/>
        <s v="BK11176"/>
        <s v="BK11177"/>
        <s v="BK11178"/>
        <s v="BK11179"/>
        <s v="BK11180"/>
        <s v="BK11181"/>
        <s v="BK11182"/>
        <s v="BK11183"/>
        <s v="BK11184"/>
        <s v="BK11185"/>
        <s v="BK11186"/>
        <s v="BK11187"/>
        <s v="BK11188"/>
        <s v="BK11189"/>
        <s v="BK11190"/>
        <s v="BK11191"/>
        <s v="BK11192"/>
        <s v="BK11193"/>
        <s v="BK11194"/>
        <s v="BK11195"/>
        <s v="BK11196"/>
        <s v="BK11197"/>
        <s v="BK11198"/>
        <s v="BK11199"/>
        <s v="BK11200"/>
        <s v="BK11201"/>
        <s v="BK11202"/>
        <s v="BK11203"/>
        <s v="BK11204"/>
        <s v="BK11205"/>
        <s v="BK11206"/>
        <s v="BK11207"/>
        <s v="BK11208"/>
        <s v="BK11209"/>
        <s v="BK11210"/>
        <s v="BK11211"/>
        <s v="BK11212"/>
        <s v="BK11213"/>
        <s v="BK11214"/>
        <s v="BK11215"/>
        <s v="BK11216"/>
        <s v="BK11217"/>
        <s v="BK11218"/>
        <s v="BK11219"/>
        <s v="BK11220"/>
        <s v="BK11221"/>
        <s v="BK11222"/>
        <s v="BK11223"/>
        <s v="BK11224"/>
        <s v="BK11225"/>
        <s v="BK11226"/>
        <s v="BK11227"/>
        <s v="BK11228"/>
        <s v="BK11229"/>
        <s v="BK11230"/>
        <s v="BK11231"/>
        <s v="BK11232"/>
        <s v="BK11233"/>
        <s v="BK11234"/>
        <s v="BK11235"/>
        <s v="BK11236"/>
        <s v="BK11237"/>
        <s v="BK11238"/>
        <s v="BK11239"/>
        <s v="BK11240"/>
        <s v="BK11241"/>
        <s v="BK11242"/>
        <s v="BK11243"/>
        <s v="BK11244"/>
        <s v="BK11245"/>
        <s v="BK11246"/>
        <s v="BK11247"/>
        <s v="BK11248"/>
        <s v="BK11249"/>
        <s v="BK11250"/>
        <s v="BK11251"/>
        <s v="BK11252"/>
        <s v="BK11253"/>
        <s v="BK11254"/>
        <s v="BK11255"/>
        <s v="BK11256"/>
        <s v="BK11257"/>
        <s v="BK11258"/>
        <s v="BK11259"/>
        <s v="BK11260"/>
        <s v="BK11261"/>
        <s v="BK11262"/>
        <s v="BK11263"/>
        <s v="BK11264"/>
        <s v="BK11265"/>
        <s v="BK11266"/>
        <s v="BK11267"/>
        <s v="BK11268"/>
        <s v="BK11269"/>
        <s v="BK11270"/>
        <s v="BK11271"/>
        <s v="BK11272"/>
        <s v="BK11273"/>
        <s v="BK11274"/>
        <s v="BK11275"/>
        <s v="BK11276"/>
        <s v="BK11277"/>
        <s v="BK11278"/>
        <s v="BK11279"/>
        <s v="BK11280"/>
        <s v="BK11281"/>
        <s v="BK11282"/>
        <s v="BK11283"/>
        <s v="BK11284"/>
        <s v="BK11285"/>
        <s v="BK11286"/>
        <s v="BK11287"/>
        <s v="BK11288"/>
        <s v="BK11289"/>
        <s v="BK11290"/>
        <s v="BK11291"/>
        <s v="BK11292"/>
        <s v="BK11293"/>
        <s v="BK11294"/>
        <s v="BK11295"/>
        <s v="BK11296"/>
        <s v="BK11297"/>
        <s v="BK11298"/>
        <s v="BK11299"/>
        <s v="BK11300"/>
        <s v="BK11301"/>
        <s v="BK11302"/>
        <s v="BK11303"/>
        <s v="BK11304"/>
        <s v="BK11305"/>
        <s v="BK11306"/>
        <s v="BK11307"/>
        <s v="BK11308"/>
        <s v="BK11309"/>
        <s v="BK11310"/>
        <s v="BK11311"/>
        <s v="BK11312"/>
        <s v="BK11313"/>
        <s v="BK11314"/>
        <s v="BK11315"/>
        <s v="BK11316"/>
        <s v="BK11317"/>
        <s v="BK11318"/>
        <s v="BK11319"/>
        <s v="BK11320"/>
        <s v="BK11321"/>
        <s v="BK11322"/>
        <s v="BK11323"/>
        <s v="BK11324"/>
        <s v="BK11325"/>
        <s v="BK11326"/>
        <s v="BK11327"/>
        <s v="BK11328"/>
        <s v="BK11329"/>
        <s v="BK11330"/>
        <s v="BK11331"/>
        <s v="BK11332"/>
        <s v="BK11333"/>
        <s v="BK11334"/>
        <s v="BK11335"/>
        <s v="BK11336"/>
        <s v="BK11337"/>
        <s v="BK11338"/>
        <s v="BK11339"/>
        <s v="BK11340"/>
        <s v="BK11341"/>
        <s v="BK11342"/>
        <s v="BK11343"/>
        <s v="BK11344"/>
        <s v="BK11345"/>
        <s v="BK11346"/>
        <s v="BK11347"/>
        <s v="BK11348"/>
        <s v="BK11349"/>
        <s v="BK11350"/>
        <s v="BK11351"/>
        <s v="BK11352"/>
        <s v="BK11353"/>
        <s v="BK11354"/>
        <s v="BK11355"/>
        <s v="BK11356"/>
        <s v="BK11357"/>
        <s v="BK11358"/>
        <s v="BK11359"/>
        <s v="BK11360"/>
        <s v="BK11361"/>
        <s v="BK11362"/>
        <s v="BK11363"/>
        <s v="BK11364"/>
        <s v="BK11365"/>
        <s v="BK11366"/>
        <s v="BK11367"/>
        <s v="BK11368"/>
        <s v="BK11369"/>
        <s v="BK11370"/>
        <s v="BK11371"/>
        <s v="BK11372"/>
        <s v="BK11373"/>
        <s v="BK11374"/>
        <s v="BK11375"/>
        <s v="BK11376"/>
        <s v="BK11377"/>
        <s v="BK11378"/>
        <s v="BK11379"/>
        <s v="BK11380"/>
        <s v="BK11381"/>
        <s v="BK11382"/>
        <s v="BK11383"/>
        <s v="BK11384"/>
        <s v="BK11385"/>
        <s v="BK11386"/>
        <s v="BK11387"/>
        <s v="BK11388"/>
        <s v="BK11389"/>
        <s v="BK11390"/>
        <s v="BK11391"/>
        <s v="BK11392"/>
        <s v="BK11393"/>
        <s v="BK11394"/>
        <s v="BK11395"/>
        <s v="BK11396"/>
        <s v="BK11397"/>
        <s v="BK11398"/>
        <s v="BK11399"/>
        <s v="BK11400"/>
        <s v="BK11401"/>
        <s v="BK11402"/>
        <s v="BK11403"/>
        <s v="BK11404"/>
        <s v="BK11405"/>
        <s v="BK11406"/>
        <s v="BK11407"/>
        <s v="BK11408"/>
        <s v="BK11409"/>
        <s v="BK11410"/>
        <s v="BK11411"/>
        <s v="BK11412"/>
        <s v="BK11413"/>
        <s v="BK11414"/>
        <s v="BK11415"/>
        <s v="BK11416"/>
        <s v="BK11417"/>
        <s v="BK11418"/>
        <s v="BK11419"/>
        <s v="BK11420"/>
        <s v="BK11421"/>
        <s v="BK11422"/>
        <s v="BK11423"/>
        <s v="BK11424"/>
        <s v="BK11425"/>
        <s v="BK11426"/>
        <s v="BK11427"/>
        <s v="BK11428"/>
        <s v="BK11429"/>
        <s v="BK11430"/>
        <s v="BK11431"/>
        <s v="BK11432"/>
        <s v="BK11433"/>
        <s v="BK11434"/>
        <s v="BK11435"/>
        <s v="BK11436"/>
        <s v="BK11437"/>
        <s v="BK11438"/>
        <s v="BK11439"/>
        <s v="BK11440"/>
        <s v="BK11441"/>
        <s v="BK11442"/>
        <s v="BK11443"/>
        <s v="BK11444"/>
        <s v="BK11445"/>
        <s v="BK11446"/>
        <s v="BK11447"/>
        <s v="BK11448"/>
        <s v="BK11449"/>
        <s v="BK11450"/>
        <s v="BK11451"/>
        <s v="BK11452"/>
        <s v="BK11453"/>
        <s v="BK11454"/>
        <s v="BK11455"/>
        <s v="BK11456"/>
        <s v="BK11457"/>
        <s v="BK11458"/>
        <s v="BK11459"/>
        <s v="BK11460"/>
        <s v="BK11461"/>
        <s v="BK11462"/>
        <s v="BK11463"/>
        <s v="BK11464"/>
        <s v="BK11465"/>
        <s v="BK11466"/>
        <s v="BK11467"/>
        <s v="BK11468"/>
        <s v="BK11469"/>
        <s v="BK11470"/>
        <s v="BK11471"/>
        <s v="BK11472"/>
        <s v="BK11473"/>
        <s v="BK11474"/>
        <s v="BK11475"/>
        <s v="BK11476"/>
        <s v="BK11477"/>
        <s v="BK11478"/>
        <s v="BK11479"/>
        <s v="BK11480"/>
        <s v="BK11481"/>
        <s v="BK11482"/>
        <s v="BK11483"/>
        <s v="BK11484"/>
        <s v="BK11485"/>
        <s v="BK11486"/>
        <s v="BK11487"/>
        <s v="BK11488"/>
        <s v="BK11489"/>
        <s v="BK11490"/>
        <s v="BK11491"/>
        <s v="BK11492"/>
        <s v="BK11493"/>
        <s v="BK11494"/>
        <s v="BK11495"/>
        <s v="BK11496"/>
        <s v="BK11497"/>
        <s v="BK11498"/>
        <s v="BK11499"/>
        <s v="BK11500"/>
        <s v="BK11501"/>
        <s v="BK11502"/>
        <s v="BK11503"/>
        <s v="BK11504"/>
        <s v="BK11505"/>
        <s v="BK11506"/>
        <s v="BK11507"/>
        <s v="BK11508"/>
        <s v="BK11509"/>
        <s v="BK11510"/>
        <s v="BK11511"/>
        <s v="BK11512"/>
        <s v="BK11513"/>
        <s v="BK11514"/>
        <s v="BK11515"/>
        <s v="BK11516"/>
        <s v="BK11517"/>
        <s v="BK11518"/>
        <s v="BK11519"/>
        <s v="BK11520"/>
        <s v="BK11521"/>
        <s v="BK11522"/>
        <s v="BK11523"/>
        <s v="BK11524"/>
        <s v="BK11525"/>
        <s v="BK11526"/>
        <s v="BK11527"/>
        <s v="BK11528"/>
        <s v="BK11529"/>
        <s v="BK11530"/>
        <s v="BK11531"/>
        <s v="BK11532"/>
        <s v="BK11533"/>
        <s v="BK11534"/>
        <s v="BK11535"/>
        <s v="BK11536"/>
        <s v="BK11537"/>
        <s v="BK11538"/>
        <s v="BK11539"/>
        <s v="BK11540"/>
        <s v="BK11541"/>
        <s v="BK11542"/>
        <s v="BK11543"/>
        <s v="BK11544"/>
        <s v="BK11545"/>
        <s v="BK11546"/>
        <s v="BK11547"/>
        <s v="BK11548"/>
        <s v="BK11549"/>
        <s v="BK11550"/>
        <s v="BK11551"/>
        <s v="BK11552"/>
        <s v="BK11553"/>
        <s v="BK11554"/>
        <s v="BK11555"/>
        <s v="BK11556"/>
        <s v="BK11557"/>
        <s v="BK11558"/>
        <s v="BK11559"/>
        <s v="BK11560"/>
        <s v="BK11561"/>
        <s v="BK11562"/>
        <s v="BK11563"/>
        <s v="BK11564"/>
        <s v="BK11565"/>
        <s v="BK11566"/>
        <s v="BK11567"/>
        <s v="BK11568"/>
        <s v="BK11569"/>
        <s v="BK11570"/>
        <s v="BK11571"/>
        <s v="BK11572"/>
        <s v="BK11573"/>
        <s v="BK11574"/>
        <s v="BK11575"/>
        <s v="BK11576"/>
        <s v="BK11577"/>
        <s v="BK11578"/>
        <s v="BK11579"/>
        <s v="BK11580"/>
        <s v="BK11581"/>
        <s v="BK11582"/>
        <s v="BK11583"/>
        <s v="BK11584"/>
        <s v="BK11585"/>
        <s v="BK11586"/>
        <s v="BK11587"/>
        <s v="BK11588"/>
        <s v="BK11589"/>
        <s v="BK11590"/>
        <s v="BK11591"/>
        <s v="BK11592"/>
        <s v="BK11593"/>
        <s v="BK11594"/>
        <s v="BK11595"/>
        <s v="BK11596"/>
        <s v="BK11597"/>
        <s v="BK11598"/>
        <s v="BK11599"/>
        <s v="BK11600"/>
        <s v="BK11601"/>
        <s v="BK11602"/>
        <s v="BK11603"/>
        <s v="BK11604"/>
        <s v="BK11605"/>
        <s v="BK11606"/>
        <s v="BK11607"/>
        <s v="BK11608"/>
        <s v="BK11609"/>
        <s v="BK11610"/>
        <s v="BK11611"/>
        <s v="BK11612"/>
        <s v="BK11613"/>
        <s v="BK11614"/>
        <s v="BK11615"/>
        <s v="BK11616"/>
        <s v="BK11617"/>
        <s v="BK11618"/>
        <s v="BK11619"/>
        <s v="BK11620"/>
        <s v="BK11621"/>
        <s v="BK11622"/>
        <s v="BK11623"/>
        <s v="BK11624"/>
        <s v="BK11625"/>
        <s v="BK11626"/>
        <s v="BK11627"/>
        <s v="BK11628"/>
        <s v="BK11629"/>
        <s v="BK11630"/>
        <s v="BK11631"/>
        <s v="BK11632"/>
        <s v="BK11633"/>
        <s v="BK11634"/>
        <s v="BK11635"/>
        <s v="BK11636"/>
        <s v="BK11637"/>
        <s v="BK11638"/>
        <s v="BK11639"/>
        <s v="BK11640"/>
        <s v="BK11641"/>
        <s v="BK11642"/>
        <s v="BK11643"/>
        <s v="BK11644"/>
        <s v="BK11645"/>
        <s v="BK11646"/>
        <s v="BK11647"/>
        <s v="BK11648"/>
        <s v="BK11649"/>
        <s v="BK11650"/>
        <s v="BK11651"/>
        <s v="BK11652"/>
        <s v="BK11653"/>
        <s v="BK11654"/>
        <s v="BK11655"/>
        <s v="BK11656"/>
        <s v="BK11657"/>
        <s v="BK11658"/>
        <s v="BK11659"/>
        <s v="BK11660"/>
        <s v="BK11661"/>
        <s v="BK11662"/>
        <s v="BK11663"/>
        <s v="BK11664"/>
        <s v="BK11665"/>
        <s v="BK11666"/>
        <s v="BK11667"/>
        <s v="BK11668"/>
        <s v="BK11669"/>
        <s v="BK11670"/>
        <s v="BK11671"/>
        <s v="BK11672"/>
        <s v="BK11673"/>
        <s v="BK11674"/>
        <s v="BK11675"/>
        <s v="BK11676"/>
        <s v="BK11677"/>
        <s v="BK11678"/>
        <s v="BK11679"/>
        <s v="BK11680"/>
        <s v="BK11681"/>
        <s v="BK11682"/>
        <s v="BK11683"/>
        <s v="BK11684"/>
        <s v="BK11685"/>
        <s v="BK11686"/>
        <s v="BK11687"/>
        <s v="BK11688"/>
        <s v="BK11689"/>
        <s v="BK11690"/>
        <s v="BK11691"/>
        <s v="BK11692"/>
        <s v="BK11693"/>
        <s v="BK11694"/>
        <s v="BK11695"/>
        <s v="BK11696"/>
        <s v="BK11697"/>
        <s v="BK11698"/>
        <s v="BK11699"/>
        <s v="BK11700"/>
        <s v="BK11701"/>
        <s v="BK11702"/>
        <s v="BK11703"/>
        <s v="BK11704"/>
        <s v="BK11705"/>
        <s v="BK11706"/>
        <s v="BK11707"/>
        <s v="BK11708"/>
        <s v="BK11709"/>
        <s v="BK11710"/>
        <s v="BK11711"/>
        <s v="BK11712"/>
        <s v="BK11713"/>
        <s v="BK11714"/>
        <s v="BK11715"/>
        <s v="BK11716"/>
        <s v="BK11717"/>
        <s v="BK11718"/>
        <s v="BK11719"/>
        <s v="BK11720"/>
        <s v="BK11721"/>
        <s v="BK11722"/>
        <s v="BK11723"/>
        <s v="BK11724"/>
        <s v="BK11725"/>
        <s v="BK11726"/>
        <s v="BK11727"/>
        <s v="BK11728"/>
        <s v="BK11729"/>
        <s v="BK11730"/>
        <s v="BK11731"/>
        <s v="BK11732"/>
        <s v="BK11733"/>
        <s v="BK11734"/>
        <s v="BK11735"/>
        <s v="BK11736"/>
        <s v="BK11737"/>
        <s v="BK11738"/>
        <s v="BK11739"/>
        <s v="BK11740"/>
        <s v="BK11741"/>
        <s v="BK11742"/>
        <s v="BK11743"/>
        <s v="BK11744"/>
        <s v="BK11745"/>
        <s v="BK11746"/>
        <s v="BK11747"/>
        <s v="BK11748"/>
        <s v="BK11749"/>
        <s v="BK11750"/>
        <s v="BK11751"/>
        <s v="BK11752"/>
        <s v="BK11753"/>
        <s v="BK11754"/>
        <s v="BK11755"/>
        <s v="BK11756"/>
        <s v="BK11757"/>
        <s v="BK11758"/>
        <s v="BK11759"/>
        <s v="BK11760"/>
        <s v="BK11761"/>
        <s v="BK11762"/>
        <s v="BK11763"/>
        <s v="BK11764"/>
        <s v="BK11765"/>
        <s v="BK11766"/>
        <s v="BK11767"/>
        <s v="BK11768"/>
        <s v="BK11769"/>
        <s v="BK11770"/>
        <s v="BK11771"/>
        <s v="BK11772"/>
        <s v="BK11773"/>
        <s v="BK11774"/>
        <s v="BK11775"/>
        <s v="BK11776"/>
        <s v="BK11777"/>
        <s v="BK11778"/>
        <s v="BK11779"/>
        <s v="BK11780"/>
        <s v="BK11781"/>
        <s v="BK11782"/>
        <s v="BK11783"/>
        <s v="BK11784"/>
        <s v="BK11785"/>
        <s v="BK11786"/>
        <s v="BK11787"/>
        <s v="BK11788"/>
        <s v="BK11789"/>
        <s v="BK11790"/>
        <s v="BK11791"/>
        <s v="BK11792"/>
        <s v="BK11793"/>
        <s v="BK11794"/>
        <s v="BK11795"/>
        <s v="BK11796"/>
        <s v="BK11797"/>
        <s v="BK11798"/>
        <s v="BK11799"/>
        <s v="BK11800"/>
        <s v="BK11801"/>
        <s v="BK11802"/>
        <s v="BK11803"/>
        <s v="BK11804"/>
        <s v="BK11805"/>
        <s v="BK11806"/>
        <s v="BK11807"/>
        <s v="BK11808"/>
        <s v="BK11809"/>
        <s v="BK11810"/>
        <s v="BK11811"/>
        <s v="BK11812"/>
        <s v="BK11813"/>
        <s v="BK11814"/>
        <s v="BK11815"/>
        <s v="BK11816"/>
        <s v="BK11817"/>
        <s v="BK11818"/>
        <s v="BK11819"/>
        <s v="BK11820"/>
        <s v="BK11821"/>
        <s v="BK11822"/>
        <s v="BK11823"/>
        <s v="BK11824"/>
        <s v="BK11825"/>
        <s v="BK11826"/>
        <s v="BK11827"/>
        <s v="BK11828"/>
        <s v="BK11829"/>
        <s v="BK11830"/>
        <s v="BK11831"/>
        <s v="BK11832"/>
        <s v="BK11833"/>
        <s v="BK11834"/>
        <s v="BK11835"/>
        <s v="BK11836"/>
        <s v="BK11837"/>
        <s v="BK11838"/>
        <s v="BK11839"/>
        <s v="BK11840"/>
        <s v="BK11841"/>
        <s v="BK11842"/>
        <s v="BK11843"/>
        <s v="BK11844"/>
        <s v="BK11845"/>
        <s v="BK11846"/>
        <s v="BK11847"/>
        <s v="BK11848"/>
        <s v="BK11849"/>
        <s v="BK11850"/>
        <s v="BK11851"/>
        <s v="BK11852"/>
        <s v="BK11853"/>
        <s v="BK11854"/>
        <s v="BK11855"/>
        <s v="BK11856"/>
        <s v="BK11857"/>
        <s v="BK11858"/>
        <s v="BK11859"/>
        <s v="BK11860"/>
        <s v="BK11861"/>
        <s v="BK11862"/>
        <s v="BK11863"/>
        <s v="BK11864"/>
        <s v="BK11865"/>
        <s v="BK11866"/>
        <s v="BK11867"/>
        <s v="BK11868"/>
        <s v="BK11869"/>
        <s v="BK11870"/>
        <s v="BK11871"/>
        <s v="BK11872"/>
        <s v="BK11873"/>
        <s v="BK11874"/>
        <s v="BK11875"/>
        <s v="BK11876"/>
        <s v="BK11877"/>
        <s v="BK11878"/>
        <s v="BK11879"/>
        <s v="BK11880"/>
        <s v="BK11881"/>
        <s v="BK11882"/>
        <s v="BK11883"/>
        <s v="BK11884"/>
        <s v="BK11885"/>
        <s v="BK11886"/>
        <s v="BK11887"/>
        <s v="BK11888"/>
        <s v="BK11889"/>
        <s v="BK11890"/>
        <s v="BK11891"/>
        <s v="BK11892"/>
        <s v="BK11893"/>
        <s v="BK11894"/>
        <s v="BK11895"/>
        <s v="BK11896"/>
        <s v="BK11897"/>
        <s v="BK11898"/>
        <s v="BK11899"/>
        <s v="BK11900"/>
        <s v="BK11901"/>
        <s v="BK11902"/>
        <s v="BK11903"/>
        <s v="BK11904"/>
        <s v="BK11905"/>
        <s v="BK11906"/>
        <s v="BK11907"/>
        <s v="BK11908"/>
        <s v="BK11909"/>
        <s v="BK11910"/>
        <s v="BK11911"/>
        <s v="BK11912"/>
        <s v="BK11913"/>
        <s v="BK11914"/>
        <s v="BK11915"/>
        <s v="BK11916"/>
        <s v="BK11917"/>
        <s v="BK11918"/>
        <s v="BK11919"/>
        <s v="BK11920"/>
        <s v="BK11921"/>
        <s v="BK11922"/>
        <s v="BK11923"/>
        <s v="BK11924"/>
        <s v="BK11925"/>
        <s v="BK11926"/>
        <s v="BK11927"/>
        <s v="BK11928"/>
        <s v="BK11929"/>
        <s v="BK11930"/>
        <s v="BK11931"/>
        <s v="BK11932"/>
        <s v="BK11933"/>
        <s v="BK11934"/>
        <s v="BK11935"/>
        <s v="BK11936"/>
        <s v="BK11937"/>
        <s v="BK11938"/>
        <s v="BK11939"/>
        <s v="BK11940"/>
        <s v="BK11941"/>
        <s v="BK11942"/>
        <s v="BK11943"/>
        <s v="BK11944"/>
        <s v="BK11945"/>
        <s v="BK11946"/>
        <s v="BK11947"/>
        <s v="BK11948"/>
        <s v="BK11949"/>
        <s v="BK11950"/>
        <s v="BK11951"/>
        <s v="BK11952"/>
        <s v="BK11953"/>
        <s v="BK11954"/>
        <s v="BK11955"/>
        <s v="BK11956"/>
        <s v="BK11957"/>
        <s v="BK11958"/>
        <s v="BK11959"/>
        <s v="BK11960"/>
        <s v="BK11961"/>
        <s v="BK11962"/>
        <s v="BK11963"/>
        <s v="BK11964"/>
        <s v="BK11965"/>
        <s v="BK11966"/>
        <s v="BK11967"/>
        <s v="BK11968"/>
        <s v="BK11969"/>
        <s v="BK11970"/>
        <s v="BK11971"/>
        <s v="BK11972"/>
        <s v="BK11973"/>
        <s v="BK11974"/>
        <s v="BK11975"/>
        <s v="BK11976"/>
        <s v="BK11977"/>
        <s v="BK11978"/>
        <s v="BK11979"/>
        <s v="BK11980"/>
        <s v="BK11981"/>
        <s v="BK11982"/>
        <s v="BK11983"/>
        <s v="BK11984"/>
        <s v="BK11985"/>
        <s v="BK11986"/>
        <s v="BK11987"/>
        <s v="BK11988"/>
        <s v="BK11989"/>
        <s v="BK11990"/>
        <s v="BK11991"/>
        <s v="BK11992"/>
        <s v="BK11993"/>
        <s v="BK11994"/>
        <s v="BK11995"/>
        <s v="BK11996"/>
        <s v="BK11997"/>
        <s v="BK11998"/>
        <s v="BK11999"/>
        <s v="BK12000"/>
        <s v="BK12001"/>
        <s v="BK12002"/>
        <s v="BK12003"/>
        <s v="BK12004"/>
        <s v="BK12005"/>
        <s v="BK12006"/>
        <s v="BK12007"/>
        <s v="BK12008"/>
        <s v="BK12009"/>
        <s v="BK12010"/>
        <s v="BK12011"/>
        <s v="BK12012"/>
        <s v="BK12013"/>
        <s v="BK12014"/>
        <s v="BK12015"/>
        <s v="BK12016"/>
        <s v="BK12017"/>
        <s v="BK12018"/>
        <s v="BK12019"/>
        <s v="BK12020"/>
        <s v="BK12021"/>
        <s v="BK12022"/>
        <s v="BK12023"/>
        <s v="BK12024"/>
        <s v="BK12025"/>
        <s v="BK12026"/>
        <s v="BK12027"/>
        <s v="BK12028"/>
        <s v="BK12029"/>
        <s v="BK12030"/>
        <s v="BK12031"/>
        <s v="BK12032"/>
        <s v="BK12033"/>
        <s v="BK12034"/>
        <s v="BK12035"/>
        <s v="BK12036"/>
        <s v="BK12037"/>
        <s v="BK12038"/>
        <s v="BK12039"/>
        <s v="BK12040"/>
        <s v="BK12041"/>
        <s v="BK12042"/>
        <s v="BK12043"/>
        <s v="BK12044"/>
        <s v="BK12045"/>
        <s v="BK12046"/>
        <s v="BK12047"/>
        <s v="BK12048"/>
        <s v="BK12049"/>
        <s v="BK12050"/>
        <s v="BK12051"/>
        <s v="BK12052"/>
        <s v="BK12053"/>
        <s v="BK12054"/>
        <s v="BK12055"/>
        <s v="BK12056"/>
        <s v="BK12057"/>
        <s v="BK12058"/>
        <s v="BK12059"/>
        <s v="BK12060"/>
        <s v="BK12061"/>
        <s v="BK12062"/>
        <s v="BK12063"/>
        <s v="BK12064"/>
        <s v="BK12065"/>
        <s v="BK12066"/>
        <s v="BK12067"/>
        <s v="BK12068"/>
        <s v="BK12069"/>
        <s v="BK12070"/>
        <s v="BK12071"/>
        <s v="BK12072"/>
        <s v="BK12073"/>
        <s v="BK12074"/>
        <s v="BK12075"/>
        <s v="BK12076"/>
        <s v="BK12077"/>
        <s v="BK12078"/>
        <s v="BK12079"/>
        <s v="BK12080"/>
        <s v="BK12081"/>
        <s v="BK12082"/>
        <s v="BK12083"/>
        <s v="BK12084"/>
        <s v="BK12085"/>
        <s v="BK12086"/>
        <s v="BK12087"/>
        <s v="BK12088"/>
        <s v="BK12089"/>
        <s v="BK12090"/>
        <s v="BK12091"/>
        <s v="BK12092"/>
        <s v="BK12093"/>
        <s v="BK12094"/>
        <s v="BK12095"/>
        <s v="BK12096"/>
        <s v="BK12097"/>
        <s v="BK12098"/>
        <s v="BK12099"/>
        <s v="BK12100"/>
        <s v="BK12101"/>
        <s v="BK12102"/>
        <s v="BK12103"/>
        <s v="BK12104"/>
        <s v="BK12105"/>
        <s v="BK12106"/>
        <s v="BK12107"/>
        <s v="BK12108"/>
        <s v="BK12109"/>
        <s v="BK12110"/>
        <s v="BK12111"/>
        <s v="BK12112"/>
        <s v="BK12113"/>
        <s v="BK12114"/>
        <s v="BK12115"/>
        <s v="BK12116"/>
        <s v="BK12117"/>
        <s v="BK12118"/>
        <s v="BK12119"/>
        <s v="BK12120"/>
        <s v="BK12121"/>
        <s v="BK12122"/>
        <s v="BK12123"/>
        <s v="BK12124"/>
        <s v="BK12125"/>
        <s v="BK12126"/>
        <s v="BK12127"/>
        <s v="BK12128"/>
        <s v="BK12129"/>
        <s v="BK12130"/>
        <s v="BK12131"/>
        <s v="BK12132"/>
        <s v="BK12133"/>
        <s v="BK12134"/>
        <s v="BK12135"/>
        <s v="BK12136"/>
        <s v="BK12137"/>
        <s v="BK12138"/>
        <s v="BK12139"/>
        <s v="BK12140"/>
        <s v="BK12141"/>
        <s v="BK12142"/>
        <s v="BK12143"/>
        <s v="BK12144"/>
        <s v="BK12145"/>
        <s v="BK12146"/>
        <s v="BK12147"/>
        <s v="BK12148"/>
        <s v="BK12149"/>
        <s v="BK12150"/>
        <s v="BK12151"/>
        <s v="BK12152"/>
        <s v="BK12153"/>
        <s v="BK12154"/>
        <s v="BK12155"/>
        <s v="BK12156"/>
        <s v="BK12157"/>
        <s v="BK12158"/>
        <s v="BK12159"/>
        <s v="BK12160"/>
        <s v="BK12161"/>
        <s v="BK12162"/>
        <s v="BK12163"/>
        <s v="BK12164"/>
        <s v="BK12165"/>
        <s v="BK12166"/>
        <s v="BK12167"/>
        <s v="BK12168"/>
        <s v="BK12169"/>
        <s v="BK12170"/>
        <s v="BK12171"/>
        <s v="BK12172"/>
        <s v="BK12173"/>
        <s v="BK12174"/>
        <s v="BK12175"/>
        <s v="BK12176"/>
        <s v="BK12177"/>
        <s v="BK12178"/>
        <s v="BK12179"/>
        <s v="BK12180"/>
        <s v="BK12181"/>
        <s v="BK12182"/>
        <s v="BK12183"/>
        <s v="BK12184"/>
        <s v="BK12185"/>
        <s v="BK12186"/>
        <s v="BK12187"/>
        <s v="BK12188"/>
        <s v="BK12189"/>
        <s v="BK12190"/>
        <s v="BK12191"/>
        <s v="BK12192"/>
        <s v="BK12193"/>
        <s v="BK12194"/>
        <s v="BK12195"/>
        <s v="BK12196"/>
        <s v="BK12197"/>
        <s v="BK12198"/>
        <s v="BK12199"/>
        <s v="BK12200"/>
        <s v="BK12201"/>
        <s v="BK12202"/>
        <s v="BK12203"/>
        <s v="BK12204"/>
        <s v="BK12205"/>
        <s v="BK12206"/>
        <s v="BK12207"/>
        <s v="BK12208"/>
        <s v="BK12209"/>
        <s v="BK12210"/>
        <s v="BK12211"/>
        <s v="BK12212"/>
        <s v="BK12213"/>
        <s v="BK12214"/>
        <s v="BK12215"/>
        <s v="BK12216"/>
        <s v="BK12217"/>
        <s v="BK12218"/>
        <s v="BK12219"/>
        <s v="BK12220"/>
        <s v="BK12221"/>
        <s v="BK12222"/>
        <s v="BK12223"/>
        <s v="BK12224"/>
        <s v="BK12225"/>
        <s v="BK12226"/>
        <s v="BK12227"/>
        <s v="BK12228"/>
        <s v="BK12229"/>
        <s v="BK12230"/>
        <s v="BK12231"/>
        <s v="BK12232"/>
        <s v="BK12233"/>
        <s v="BK12234"/>
        <s v="BK12235"/>
        <s v="BK12236"/>
        <s v="BK12237"/>
        <s v="BK12238"/>
        <s v="BK12239"/>
        <s v="BK12240"/>
        <s v="BK12241"/>
        <s v="BK12242"/>
        <s v="BK12243"/>
        <s v="BK12244"/>
        <s v="BK12245"/>
        <s v="BK12246"/>
        <s v="BK12247"/>
        <s v="BK12248"/>
        <s v="BK12249"/>
        <s v="BK12250"/>
        <s v="BK12251"/>
        <s v="BK12252"/>
        <s v="BK12253"/>
        <s v="BK12254"/>
        <s v="BK12255"/>
        <s v="BK12256"/>
        <s v="BK12257"/>
        <s v="BK12258"/>
        <s v="BK12259"/>
        <s v="BK12260"/>
        <s v="BK12261"/>
        <s v="BK12262"/>
        <s v="BK12263"/>
        <s v="BK12264"/>
        <s v="BK12265"/>
        <s v="BK12266"/>
        <s v="BK12267"/>
        <s v="BK12268"/>
        <s v="BK12269"/>
        <s v="BK12270"/>
        <s v="BK12271"/>
        <s v="BK12272"/>
        <s v="BK12273"/>
        <s v="BK12274"/>
        <s v="BK12275"/>
        <s v="BK12276"/>
        <s v="BK12277"/>
        <s v="BK12278"/>
        <s v="BK12279"/>
        <s v="BK12280"/>
        <s v="BK12281"/>
        <s v="BK12282"/>
        <s v="BK12283"/>
        <s v="BK12284"/>
        <s v="BK12285"/>
        <s v="BK12286"/>
        <s v="BK12287"/>
        <s v="BK12288"/>
        <s v="BK12289"/>
        <s v="BK12290"/>
        <s v="BK12291"/>
        <s v="BK12292"/>
        <s v="BK12293"/>
        <s v="BK12294"/>
        <s v="BK12295"/>
        <s v="BK12296"/>
        <s v="BK12297"/>
        <s v="BK12298"/>
        <s v="BK12299"/>
        <s v="BK12300"/>
        <s v="BK12301"/>
        <s v="BK12302"/>
        <s v="BK12303"/>
        <s v="BK12304"/>
        <s v="BK12305"/>
        <s v="BK12306"/>
        <s v="BK12307"/>
        <s v="BK12308"/>
        <s v="BK12309"/>
        <s v="BK12310"/>
        <s v="BK12311"/>
        <s v="BK12312"/>
        <s v="BK12313"/>
        <s v="BK12314"/>
        <s v="BK12315"/>
        <s v="BK12316"/>
        <s v="BK12317"/>
        <s v="BK12318"/>
        <s v="BK12319"/>
        <s v="BK12320"/>
        <s v="BK12321"/>
        <s v="BK12322"/>
        <s v="BK12323"/>
        <s v="BK12324"/>
        <s v="BK12325"/>
        <s v="BK12326"/>
        <s v="BK12327"/>
        <s v="BK12328"/>
        <s v="BK12329"/>
        <s v="BK12330"/>
        <s v="BK12331"/>
        <s v="BK12332"/>
        <s v="BK12333"/>
        <s v="BK12334"/>
        <s v="BK12335"/>
        <s v="BK12336"/>
        <s v="BK12337"/>
        <s v="BK12338"/>
        <s v="BK12339"/>
        <s v="BK12340"/>
        <s v="BK12341"/>
        <s v="BK12342"/>
        <s v="BK12343"/>
        <s v="BK12344"/>
        <s v="BK12345"/>
        <s v="BK12346"/>
        <s v="BK12347"/>
        <s v="BK12348"/>
        <s v="BK12349"/>
        <s v="BK12350"/>
        <s v="BK12351"/>
        <s v="BK12352"/>
        <s v="BK12353"/>
        <s v="BK12354"/>
        <s v="BK12355"/>
        <s v="BK12356"/>
        <s v="BK12357"/>
        <s v="BK12358"/>
        <s v="BK12359"/>
        <s v="BK12360"/>
        <s v="BK12361"/>
        <s v="BK12362"/>
        <s v="BK12363"/>
        <s v="BK12364"/>
        <s v="BK12365"/>
        <s v="BK12366"/>
        <s v="BK12367"/>
        <s v="BK12368"/>
        <s v="BK12369"/>
        <s v="BK12370"/>
        <s v="BK12371"/>
        <s v="BK12372"/>
        <s v="BK12373"/>
        <s v="BK12374"/>
        <s v="BK12375"/>
        <s v="BK12376"/>
        <s v="BK12377"/>
        <s v="BK12378"/>
        <s v="BK12379"/>
        <s v="BK12380"/>
        <s v="BK12381"/>
        <s v="BK12382"/>
        <s v="BK12383"/>
        <s v="BK12384"/>
        <s v="BK12385"/>
        <s v="BK12386"/>
        <s v="BK12387"/>
        <s v="BK12388"/>
        <s v="BK12389"/>
        <s v="BK12390"/>
        <s v="BK12391"/>
        <s v="BK12392"/>
        <s v="BK12393"/>
        <s v="BK12394"/>
        <s v="BK12395"/>
        <s v="BK12396"/>
        <s v="BK12397"/>
        <s v="BK12398"/>
        <s v="BK12399"/>
        <s v="BK12400"/>
        <s v="BK12401"/>
        <s v="BK12402"/>
        <s v="BK12403"/>
        <s v="BK12404"/>
        <s v="BK12405"/>
        <s v="BK12406"/>
        <s v="BK12407"/>
        <s v="BK12408"/>
        <s v="BK12409"/>
        <s v="BK12410"/>
        <s v="BK12411"/>
        <s v="BK12412"/>
        <s v="BK12413"/>
        <s v="BK12414"/>
        <s v="BK12415"/>
        <s v="BK12416"/>
        <s v="BK12417"/>
        <s v="BK12418"/>
        <s v="BK12419"/>
        <s v="BK12420"/>
        <s v="BK12421"/>
        <s v="BK12422"/>
        <s v="BK12423"/>
        <s v="BK12424"/>
        <s v="BK12425"/>
        <s v="BK12426"/>
        <s v="BK12427"/>
        <s v="BK12428"/>
        <s v="BK12429"/>
        <s v="BK12430"/>
        <s v="BK12431"/>
        <s v="BK12432"/>
        <s v="BK12433"/>
        <s v="BK12434"/>
        <s v="BK12435"/>
        <s v="BK12436"/>
        <s v="BK12437"/>
        <s v="BK12438"/>
        <s v="BK12439"/>
        <s v="BK12440"/>
        <s v="BK12441"/>
        <s v="BK12442"/>
        <s v="BK12443"/>
        <s v="BK12444"/>
        <s v="BK12445"/>
        <s v="BK12446"/>
        <s v="BK12447"/>
        <s v="BK12448"/>
        <s v="BK12449"/>
        <s v="BK12450"/>
        <s v="BK12451"/>
        <s v="BK12452"/>
        <s v="BK12453"/>
        <s v="BK12454"/>
        <s v="BK12455"/>
        <s v="BK12456"/>
        <s v="BK12457"/>
        <s v="BK12458"/>
        <s v="BK12459"/>
        <s v="BK12460"/>
        <s v="BK12461"/>
        <s v="BK12462"/>
        <s v="BK12463"/>
        <s v="BK12464"/>
        <s v="BK12465"/>
        <s v="BK12466"/>
        <s v="BK12467"/>
        <s v="BK12468"/>
        <s v="BK12469"/>
        <s v="BK12470"/>
        <s v="BK12471"/>
        <s v="BK12472"/>
        <s v="BK12473"/>
        <s v="BK12474"/>
        <s v="BK12475"/>
        <s v="BK12476"/>
        <s v="BK12477"/>
        <s v="BK12478"/>
        <s v="BK12479"/>
        <s v="BK12480"/>
        <s v="BK12481"/>
        <s v="BK12482"/>
        <s v="BK12483"/>
        <s v="BK12484"/>
        <s v="BK12485"/>
        <s v="BK12486"/>
        <s v="BK12487"/>
        <s v="BK12488"/>
        <s v="BK12489"/>
        <s v="BK12490"/>
        <s v="BK12491"/>
        <s v="BK12492"/>
        <s v="BK12493"/>
        <s v="BK12494"/>
        <s v="BK12495"/>
        <s v="BK12496"/>
        <s v="BK12497"/>
        <s v="BK12498"/>
        <s v="BK12499"/>
        <s v="BK12500"/>
        <s v="BK12501"/>
        <s v="BK12502"/>
        <s v="BK12503"/>
        <s v="BK12504"/>
        <s v="BK12505"/>
        <s v="BK12506"/>
        <s v="BK12507"/>
        <s v="BK12508"/>
        <s v="BK12509"/>
        <s v="BK12510"/>
        <s v="BK12511"/>
        <s v="BK12512"/>
        <s v="BK12513"/>
        <s v="BK12514"/>
        <s v="BK12515"/>
        <s v="BK12516"/>
        <s v="BK12517"/>
        <s v="BK12518"/>
        <s v="BK12519"/>
        <s v="BK12520"/>
        <s v="BK12521"/>
        <s v="BK12522"/>
        <s v="BK12523"/>
        <s v="BK12524"/>
        <s v="BK12525"/>
        <s v="BK12526"/>
        <s v="BK12527"/>
        <s v="BK12528"/>
        <s v="BK12529"/>
        <s v="BK12530"/>
        <s v="BK12531"/>
        <s v="BK12532"/>
        <s v="BK12533"/>
        <s v="BK12534"/>
        <s v="BK12535"/>
        <s v="BK12536"/>
        <s v="BK12537"/>
        <s v="BK12538"/>
        <s v="BK12539"/>
        <s v="BK12540"/>
        <s v="BK12541"/>
        <s v="BK12542"/>
        <s v="BK12543"/>
        <s v="BK12544"/>
        <s v="BK12545"/>
        <s v="BK12546"/>
        <s v="BK12547"/>
        <s v="BK12548"/>
        <s v="BK12549"/>
        <s v="BK12550"/>
        <s v="BK12551"/>
        <s v="BK12552"/>
        <s v="BK12553"/>
        <s v="BK12554"/>
        <s v="BK12555"/>
        <s v="BK12556"/>
        <s v="BK12557"/>
        <s v="BK12558"/>
        <s v="BK12559"/>
        <s v="BK12560"/>
        <s v="BK12561"/>
        <s v="BK12562"/>
        <s v="BK12563"/>
        <s v="BK12564"/>
        <s v="BK12565"/>
        <s v="BK12566"/>
        <s v="BK12567"/>
        <s v="BK12568"/>
        <s v="BK12569"/>
        <s v="BK12570"/>
        <s v="BK12571"/>
        <s v="BK12572"/>
        <s v="BK12573"/>
        <s v="BK12574"/>
        <s v="BK12575"/>
        <s v="BK12576"/>
        <s v="BK12577"/>
        <s v="BK12578"/>
        <s v="BK12579"/>
        <s v="BK12580"/>
        <s v="BK12581"/>
        <s v="BK12582"/>
        <s v="BK12583"/>
        <s v="BK12584"/>
        <s v="BK12585"/>
        <s v="BK12586"/>
        <s v="BK12587"/>
        <s v="BK12588"/>
        <s v="BK12589"/>
        <s v="BK12590"/>
        <s v="BK12591"/>
        <s v="BK12592"/>
        <s v="BK12593"/>
        <s v="BK12594"/>
        <s v="BK12595"/>
        <s v="BK12596"/>
        <s v="BK12597"/>
        <s v="BK12598"/>
        <s v="BK12599"/>
        <s v="BK12600"/>
        <s v="BK12601"/>
        <s v="BK12602"/>
        <s v="BK12603"/>
        <s v="BK12604"/>
        <s v="BK12605"/>
        <s v="BK12606"/>
        <s v="BK12607"/>
        <s v="BK12608"/>
        <s v="BK12609"/>
        <s v="BK12610"/>
        <s v="BK12611"/>
        <s v="BK12612"/>
        <s v="BK12613"/>
        <s v="BK12614"/>
        <s v="BK12615"/>
        <s v="BK12616"/>
        <s v="BK12617"/>
        <s v="BK12618"/>
        <s v="BK12619"/>
        <s v="BK12620"/>
        <s v="BK12621"/>
        <s v="BK12622"/>
        <s v="BK12623"/>
        <s v="BK12624"/>
        <s v="BK12625"/>
        <s v="BK12626"/>
        <s v="BK12627"/>
        <s v="BK12628"/>
        <s v="BK12629"/>
        <s v="BK12630"/>
        <s v="BK12631"/>
        <s v="BK12632"/>
        <s v="BK12633"/>
        <s v="BK12634"/>
        <s v="BK12635"/>
        <s v="BK12636"/>
        <s v="BK12637"/>
        <s v="BK12638"/>
        <s v="BK12639"/>
        <s v="BK12640"/>
        <s v="BK12641"/>
        <s v="BK12642"/>
        <s v="BK12643"/>
        <s v="BK12644"/>
        <s v="BK12645"/>
        <s v="BK12646"/>
        <s v="BK12647"/>
        <s v="BK12648"/>
        <s v="BK12649"/>
        <s v="BK12650"/>
        <s v="BK12651"/>
        <s v="BK12652"/>
        <s v="BK12653"/>
        <s v="BK12654"/>
        <s v="BK12655"/>
        <s v="BK12656"/>
        <s v="BK12657"/>
        <s v="BK12658"/>
        <s v="BK12659"/>
        <s v="BK12660"/>
        <s v="BK12661"/>
        <s v="BK12662"/>
        <s v="BK12663"/>
        <s v="BK12664"/>
        <s v="BK12665"/>
        <s v="BK12666"/>
        <s v="BK12667"/>
        <s v="BK12668"/>
        <s v="BK12669"/>
        <s v="BK12670"/>
        <s v="BK12671"/>
        <s v="BK12672"/>
        <s v="BK12673"/>
        <s v="BK12674"/>
        <s v="BK12675"/>
        <s v="BK12676"/>
        <s v="BK12677"/>
        <s v="BK12678"/>
        <s v="BK12679"/>
        <s v="BK12680"/>
        <s v="BK12681"/>
        <s v="BK12682"/>
        <s v="BK12683"/>
        <s v="BK12684"/>
        <s v="BK12685"/>
        <s v="BK12686"/>
        <s v="BK12687"/>
        <s v="BK12688"/>
        <s v="BK12689"/>
        <s v="BK12690"/>
        <s v="BK12691"/>
        <s v="BK12692"/>
        <s v="BK12693"/>
        <s v="BK12694"/>
        <s v="BK12695"/>
        <s v="BK12696"/>
        <s v="BK12697"/>
        <s v="BK12698"/>
        <s v="BK12699"/>
        <s v="BK12700"/>
        <s v="BK12701"/>
        <s v="BK12702"/>
        <s v="BK12703"/>
        <s v="BK12704"/>
        <s v="BK12705"/>
        <s v="BK12706"/>
        <s v="BK12707"/>
        <s v="BK12708"/>
        <s v="BK12709"/>
        <s v="BK12710"/>
        <s v="BK12711"/>
        <s v="BK12712"/>
        <s v="BK12713"/>
        <s v="BK12714"/>
        <s v="BK12715"/>
        <s v="BK12716"/>
        <s v="BK12717"/>
        <s v="BK12718"/>
        <s v="BK12719"/>
        <s v="BK12720"/>
        <s v="BK12721"/>
        <s v="BK12722"/>
        <s v="BK12723"/>
        <s v="BK12724"/>
        <s v="BK12725"/>
        <s v="BK12726"/>
        <s v="BK12727"/>
        <s v="BK12728"/>
        <s v="BK12729"/>
        <s v="BK12730"/>
        <s v="BK12731"/>
        <s v="BK12732"/>
        <s v="BK12733"/>
        <s v="BK12734"/>
        <s v="BK12735"/>
        <s v="BK12736"/>
        <s v="BK12737"/>
        <s v="BK12738"/>
        <s v="BK12739"/>
        <s v="BK12740"/>
        <s v="BK12741"/>
        <s v="BK12742"/>
        <s v="BK12743"/>
        <s v="BK12744"/>
        <s v="BK12745"/>
        <s v="BK12746"/>
        <s v="BK12747"/>
        <s v="BK12748"/>
        <s v="BK12749"/>
        <s v="BK12750"/>
        <s v="BK12751"/>
        <s v="BK12752"/>
        <s v="BK12753"/>
        <s v="BK12754"/>
        <s v="BK12755"/>
        <s v="BK12756"/>
        <s v="BK12757"/>
        <s v="BK12758"/>
        <s v="BK12759"/>
        <s v="BK12760"/>
        <s v="BK12761"/>
        <s v="BK12762"/>
        <s v="BK12763"/>
        <s v="BK12764"/>
        <s v="BK12765"/>
        <s v="BK12766"/>
        <s v="BK12767"/>
        <s v="BK12768"/>
        <s v="BK12769"/>
        <s v="BK12770"/>
        <s v="BK12771"/>
        <s v="BK12772"/>
        <s v="BK12773"/>
        <s v="BK12774"/>
        <s v="BK12775"/>
        <s v="BK12776"/>
        <s v="BK12777"/>
        <s v="BK12778"/>
        <s v="BK12779"/>
        <s v="BK12780"/>
        <s v="BK12781"/>
        <s v="BK12782"/>
        <s v="BK12783"/>
        <s v="BK12784"/>
        <s v="BK12785"/>
        <s v="BK12786"/>
        <s v="BK12787"/>
        <s v="BK12788"/>
        <s v="BK12789"/>
        <s v="BK12790"/>
        <s v="BK12791"/>
        <s v="BK12792"/>
        <s v="BK12793"/>
        <s v="BK12794"/>
        <s v="BK12795"/>
        <s v="BK12796"/>
        <s v="BK12797"/>
        <s v="BK12798"/>
        <s v="BK12799"/>
        <s v="BK12800"/>
        <s v="BK12801"/>
        <s v="BK12802"/>
        <s v="BK12803"/>
        <s v="BK12804"/>
        <s v="BK12805"/>
        <s v="BK12806"/>
        <s v="BK12807"/>
        <s v="BK12808"/>
        <s v="BK12809"/>
        <s v="BK12810"/>
        <s v="BK12811"/>
        <s v="BK12812"/>
        <s v="BK12813"/>
        <s v="BK12814"/>
        <s v="BK12815"/>
        <s v="BK12816"/>
        <s v="BK12817"/>
        <s v="BK12818"/>
        <s v="BK12819"/>
        <s v="BK12820"/>
        <s v="BK12821"/>
        <s v="BK12822"/>
        <s v="BK12823"/>
        <s v="BK12824"/>
        <s v="BK12825"/>
        <s v="BK12826"/>
        <s v="BK12827"/>
        <s v="BK12828"/>
        <s v="BK12829"/>
        <s v="BK12830"/>
        <s v="BK12831"/>
        <s v="BK12832"/>
        <s v="BK12833"/>
        <s v="BK12834"/>
        <s v="BK12835"/>
        <s v="BK12836"/>
        <s v="BK12837"/>
        <s v="BK12838"/>
        <s v="BK12839"/>
        <s v="BK12840"/>
        <s v="BK12841"/>
        <s v="BK12842"/>
        <s v="BK12843"/>
        <s v="BK12844"/>
        <s v="BK12845"/>
        <s v="BK12846"/>
        <s v="BK12847"/>
        <s v="BK12848"/>
        <s v="BK12849"/>
        <s v="BK12850"/>
        <s v="BK12851"/>
        <s v="BK12852"/>
        <s v="BK12853"/>
        <s v="BK12854"/>
        <s v="BK12855"/>
        <s v="BK12856"/>
        <s v="BK12857"/>
        <s v="BK12858"/>
        <s v="BK12859"/>
        <s v="BK12860"/>
        <s v="BK12861"/>
        <s v="BK12862"/>
        <s v="BK12863"/>
        <s v="BK12864"/>
        <s v="BK12865"/>
        <s v="BK12866"/>
        <s v="BK12867"/>
        <s v="BK12868"/>
        <s v="BK12869"/>
        <s v="BK12870"/>
        <s v="BK12871"/>
        <s v="BK12872"/>
        <s v="BK12873"/>
        <s v="BK12874"/>
        <s v="BK12875"/>
        <s v="BK12876"/>
        <s v="BK12877"/>
        <s v="BK12878"/>
        <s v="BK12879"/>
        <s v="BK12880"/>
        <s v="BK12881"/>
        <s v="BK12882"/>
        <s v="BK12883"/>
        <s v="BK12884"/>
        <s v="BK12885"/>
        <s v="BK12886"/>
        <s v="BK12887"/>
        <s v="BK12888"/>
        <s v="BK12889"/>
        <s v="BK12890"/>
        <s v="BK12891"/>
        <s v="BK12892"/>
        <s v="BK12893"/>
        <s v="BK12894"/>
        <s v="BK12895"/>
        <s v="BK12896"/>
        <s v="BK12897"/>
        <s v="BK12898"/>
        <s v="BK12899"/>
        <s v="BK12900"/>
        <s v="BK12901"/>
        <s v="BK12902"/>
        <s v="BK12903"/>
        <s v="BK12904"/>
        <s v="BK12905"/>
        <s v="BK12906"/>
        <s v="BK12907"/>
        <s v="BK12908"/>
        <s v="BK12909"/>
        <s v="BK12910"/>
        <s v="BK12911"/>
        <s v="BK12912"/>
        <s v="BK12913"/>
        <s v="BK12914"/>
        <s v="BK12915"/>
        <s v="BK12916"/>
        <s v="BK12917"/>
        <s v="BK12918"/>
        <s v="BK12919"/>
        <s v="BK12920"/>
        <s v="BK12921"/>
        <s v="BK12922"/>
        <s v="BK12923"/>
        <s v="BK12924"/>
        <s v="BK12925"/>
        <s v="BK12926"/>
        <s v="BK12927"/>
        <s v="BK12928"/>
        <s v="BK12929"/>
        <s v="BK12930"/>
        <s v="BK12931"/>
        <s v="BK12932"/>
        <s v="BK12933"/>
        <s v="BK12934"/>
        <s v="BK12935"/>
        <s v="BK12936"/>
        <s v="BK12937"/>
        <s v="BK12938"/>
        <s v="BK12939"/>
        <s v="BK12940"/>
        <s v="BK12941"/>
        <s v="BK12942"/>
        <s v="BK12943"/>
        <s v="BK12944"/>
        <s v="BK12945"/>
        <s v="BK12946"/>
        <s v="BK12947"/>
        <s v="BK12948"/>
        <s v="BK12949"/>
        <s v="BK12950"/>
        <s v="BK12951"/>
        <s v="BK12952"/>
        <s v="BK12953"/>
        <s v="BK12954"/>
        <s v="BK12955"/>
        <s v="BK12956"/>
        <s v="BK12957"/>
        <s v="BK12958"/>
        <s v="BK12959"/>
        <s v="BK12960"/>
        <s v="BK12961"/>
        <s v="BK12962"/>
        <s v="BK12963"/>
        <s v="BK12964"/>
        <s v="BK12965"/>
        <s v="BK12966"/>
        <s v="BK12967"/>
        <s v="BK12968"/>
        <s v="BK12969"/>
        <s v="BK12970"/>
        <s v="BK12971"/>
        <s v="BK12972"/>
        <s v="BK12973"/>
        <s v="BK12974"/>
        <s v="BK12975"/>
        <s v="BK12976"/>
        <s v="BK12977"/>
        <s v="BK12978"/>
        <s v="BK12979"/>
        <s v="BK12980"/>
        <s v="BK12981"/>
        <s v="BK12982"/>
        <s v="BK12983"/>
        <s v="BK12984"/>
        <s v="BK12985"/>
        <s v="BK12986"/>
        <s v="BK12987"/>
        <s v="BK12988"/>
        <s v="BK12989"/>
        <s v="BK12990"/>
        <s v="BK12991"/>
        <s v="BK12992"/>
        <s v="BK12993"/>
        <s v="BK12994"/>
        <s v="BK12995"/>
        <s v="BK12996"/>
        <s v="BK12997"/>
        <s v="BK12998"/>
        <s v="BK12999"/>
        <s v="BK13000"/>
        <s v="BK13001"/>
        <s v="BK13002"/>
        <s v="BK13003"/>
        <s v="BK13004"/>
        <s v="BK13005"/>
        <s v="BK13006"/>
        <s v="BK13007"/>
        <s v="BK13008"/>
        <s v="BK13009"/>
        <s v="BK13010"/>
        <s v="BK13011"/>
        <s v="BK13012"/>
        <s v="BK13013"/>
        <s v="BK13014"/>
        <s v="BK13015"/>
        <s v="BK13016"/>
        <s v="BK13017"/>
        <s v="BK13018"/>
        <s v="BK13019"/>
        <s v="BK13020"/>
        <s v="BK13021"/>
        <s v="BK13022"/>
        <s v="BK13023"/>
        <s v="BK13024"/>
        <s v="BK13025"/>
        <s v="BK13026"/>
        <s v="BK13027"/>
        <s v="BK13028"/>
        <s v="BK13029"/>
        <s v="BK13030"/>
        <s v="BK13031"/>
        <s v="BK13032"/>
        <s v="BK13033"/>
        <s v="BK13034"/>
        <s v="BK13035"/>
        <s v="BK13036"/>
        <s v="BK13037"/>
        <s v="BK13038"/>
        <s v="BK13039"/>
        <s v="BK13040"/>
        <s v="BK13041"/>
        <s v="BK13042"/>
        <s v="BK13043"/>
        <s v="BK13044"/>
        <s v="BK13045"/>
        <s v="BK13046"/>
        <s v="BK13047"/>
        <s v="BK13048"/>
        <s v="BK13049"/>
        <s v="BK13050"/>
        <s v="BK13051"/>
        <s v="BK13052"/>
        <s v="BK13053"/>
        <s v="BK13054"/>
        <s v="BK13055"/>
        <s v="BK13056"/>
        <s v="BK13057"/>
        <s v="BK13058"/>
        <s v="BK13059"/>
        <s v="BK13060"/>
        <s v="BK13061"/>
        <s v="BK13062"/>
        <s v="BK13063"/>
        <s v="BK13064"/>
        <s v="BK13065"/>
        <s v="BK13066"/>
        <s v="BK13067"/>
        <s v="BK13068"/>
        <s v="BK13069"/>
        <s v="BK13070"/>
        <s v="BK13071"/>
        <s v="BK13072"/>
        <s v="BK13073"/>
        <s v="BK13074"/>
        <s v="BK13075"/>
        <s v="BK13076"/>
        <s v="BK13077"/>
        <s v="BK13078"/>
        <s v="BK13079"/>
        <s v="BK13080"/>
        <s v="BK13081"/>
        <s v="BK13082"/>
        <s v="BK13083"/>
        <s v="BK13084"/>
        <s v="BK13085"/>
        <s v="BK13086"/>
        <s v="BK13087"/>
        <s v="BK13088"/>
        <s v="BK13089"/>
        <s v="BK13090"/>
        <s v="BK13091"/>
        <s v="BK13092"/>
        <s v="BK13093"/>
        <s v="BK13094"/>
        <s v="BK13095"/>
        <s v="BK13096"/>
        <s v="BK13097"/>
        <s v="BK13098"/>
        <s v="BK13099"/>
        <s v="BK13100"/>
        <s v="BK13101"/>
        <s v="BK13102"/>
        <s v="BK13103"/>
        <s v="BK13104"/>
        <s v="BK13105"/>
        <s v="BK13106"/>
        <s v="BK13107"/>
        <s v="BK13108"/>
        <s v="BK13109"/>
        <s v="BK13110"/>
        <s v="BK13111"/>
        <s v="BK13112"/>
        <s v="BK13113"/>
        <s v="BK13114"/>
        <s v="BK13115"/>
        <s v="BK13116"/>
        <s v="BK13117"/>
        <s v="BK13118"/>
        <s v="BK13119"/>
        <s v="BK13120"/>
        <s v="BK13121"/>
        <s v="BK13122"/>
        <s v="BK13123"/>
        <s v="BK13124"/>
        <s v="BK13125"/>
        <s v="BK13126"/>
        <s v="BK13127"/>
        <s v="BK13128"/>
        <s v="BK13129"/>
        <s v="BK13130"/>
        <s v="BK13131"/>
        <s v="BK13132"/>
        <s v="BK13133"/>
        <s v="BK13134"/>
        <s v="BK13135"/>
        <s v="BK13136"/>
        <s v="BK13137"/>
        <s v="BK13138"/>
        <s v="BK13139"/>
        <s v="BK13140"/>
        <s v="BK13141"/>
        <s v="BK13142"/>
        <s v="BK13143"/>
        <s v="BK13144"/>
        <s v="BK13145"/>
        <s v="BK13146"/>
        <s v="BK13147"/>
        <s v="BK13148"/>
        <s v="BK13149"/>
        <s v="BK13150"/>
        <s v="BK13151"/>
        <s v="BK13152"/>
        <s v="BK13153"/>
        <s v="BK13154"/>
        <s v="BK13155"/>
        <s v="BK13156"/>
        <s v="BK13157"/>
        <s v="BK13158"/>
        <s v="BK13159"/>
        <s v="BK13160"/>
        <s v="BK13161"/>
        <s v="BK13162"/>
        <s v="BK13163"/>
        <s v="BK13164"/>
        <s v="BK13165"/>
        <s v="BK13166"/>
        <s v="BK13167"/>
        <s v="BK13168"/>
        <s v="BK13169"/>
        <s v="BK13170"/>
        <s v="BK13171"/>
        <s v="BK13172"/>
        <s v="BK13173"/>
        <s v="BK13174"/>
        <s v="BK13175"/>
        <s v="BK13176"/>
        <s v="BK13177"/>
        <s v="BK13178"/>
        <s v="BK13179"/>
        <s v="BK13180"/>
        <s v="BK13181"/>
        <s v="BK13182"/>
        <s v="BK13183"/>
        <s v="BK13184"/>
        <s v="BK13185"/>
        <s v="BK13186"/>
        <s v="BK13187"/>
        <s v="BK13188"/>
        <s v="BK13189"/>
        <s v="BK13190"/>
        <s v="BK13191"/>
        <s v="BK13192"/>
        <s v="BK13193"/>
        <s v="BK13194"/>
        <s v="BK13195"/>
        <s v="BK13196"/>
        <s v="BK13197"/>
        <s v="BK13198"/>
        <s v="BK13199"/>
        <s v="BK13200"/>
        <s v="BK13201"/>
        <s v="BK13202"/>
        <s v="BK13203"/>
        <s v="BK13204"/>
        <s v="BK13205"/>
        <s v="BK13206"/>
        <s v="BK13207"/>
        <s v="BK13208"/>
        <s v="BK13209"/>
        <s v="BK13210"/>
        <s v="BK13211"/>
        <s v="BK13212"/>
        <s v="BK13213"/>
        <s v="BK13214"/>
        <s v="BK13215"/>
        <s v="BK13216"/>
        <s v="BK13217"/>
        <s v="BK13218"/>
        <s v="BK13219"/>
        <s v="BK13220"/>
        <s v="BK13221"/>
        <s v="BK13222"/>
        <s v="BK13223"/>
        <s v="BK13224"/>
        <s v="BK13225"/>
        <s v="BK13226"/>
        <s v="BK13227"/>
        <s v="BK13228"/>
        <s v="BK13229"/>
        <s v="BK13230"/>
        <s v="BK13231"/>
        <s v="BK13232"/>
        <s v="BK13233"/>
        <s v="BK13234"/>
        <s v="BK13235"/>
        <s v="BK13236"/>
        <s v="BK13237"/>
        <s v="BK13238"/>
        <s v="BK13239"/>
        <s v="BK13240"/>
        <s v="BK13241"/>
        <s v="BK13242"/>
        <s v="BK13243"/>
        <s v="BK13244"/>
        <s v="BK13245"/>
        <s v="BK13246"/>
        <s v="BK13247"/>
        <s v="BK13248"/>
        <s v="BK13249"/>
        <s v="BK13250"/>
        <s v="BK13251"/>
        <s v="BK13252"/>
        <s v="BK13253"/>
        <s v="BK13254"/>
        <s v="BK13255"/>
        <s v="BK13256"/>
        <s v="BK13257"/>
        <s v="BK13258"/>
        <s v="BK13259"/>
        <s v="BK13260"/>
        <s v="BK13261"/>
        <s v="BK13262"/>
        <s v="BK13263"/>
        <s v="BK13264"/>
        <s v="BK13265"/>
        <s v="BK13266"/>
        <s v="BK13267"/>
        <s v="BK13268"/>
        <s v="BK13269"/>
        <s v="BK13270"/>
        <s v="BK13271"/>
        <s v="BK13272"/>
        <s v="BK13273"/>
        <s v="BK13274"/>
        <s v="BK13275"/>
        <s v="BK13276"/>
        <s v="BK13277"/>
        <s v="BK13278"/>
        <s v="BK13279"/>
        <s v="BK13280"/>
        <s v="BK13281"/>
        <s v="BK13282"/>
        <s v="BK13283"/>
        <s v="BK13284"/>
        <s v="BK13285"/>
        <s v="BK13286"/>
        <s v="BK13287"/>
        <s v="BK13288"/>
        <s v="BK13289"/>
        <s v="BK13290"/>
        <s v="BK13291"/>
        <s v="BK13292"/>
        <s v="BK13293"/>
        <s v="BK13294"/>
        <s v="BK13295"/>
        <s v="BK13296"/>
        <s v="BK13297"/>
        <s v="BK13298"/>
        <s v="BK13299"/>
        <s v="BK13300"/>
        <s v="BK13301"/>
        <s v="BK13302"/>
        <s v="BK13303"/>
        <s v="BK13304"/>
        <s v="BK13305"/>
        <s v="BK13306"/>
        <s v="BK13307"/>
        <s v="BK13308"/>
        <s v="BK13309"/>
        <s v="BK13310"/>
        <s v="BK13311"/>
        <s v="BK13312"/>
        <s v="BK13313"/>
        <s v="BK13314"/>
        <s v="BK13315"/>
        <s v="BK13316"/>
        <s v="BK13317"/>
        <s v="BK13318"/>
        <s v="BK13319"/>
        <s v="BK13320"/>
        <s v="BK13321"/>
        <s v="BK13322"/>
        <s v="BK13323"/>
        <s v="BK13324"/>
        <s v="BK13325"/>
        <s v="BK13326"/>
        <s v="BK13327"/>
        <s v="BK13328"/>
        <s v="BK13329"/>
        <s v="BK13330"/>
        <s v="BK13331"/>
        <s v="BK13332"/>
        <s v="BK13333"/>
        <s v="BK13334"/>
        <s v="BK13335"/>
        <s v="BK13336"/>
        <s v="BK13337"/>
        <s v="BK13338"/>
        <s v="BK13339"/>
        <s v="BK13340"/>
        <s v="BK13341"/>
        <s v="BK13342"/>
        <s v="BK13343"/>
        <s v="BK13344"/>
        <s v="BK13345"/>
        <s v="BK13346"/>
        <s v="BK13347"/>
        <s v="BK13348"/>
        <s v="BK13349"/>
        <s v="BK13350"/>
        <s v="BK13351"/>
        <s v="BK13352"/>
        <s v="BK13353"/>
        <s v="BK13354"/>
        <s v="BK13355"/>
        <s v="BK13356"/>
        <s v="BK13357"/>
        <s v="BK13358"/>
        <s v="BK13359"/>
        <s v="BK13360"/>
        <s v="BK13361"/>
        <s v="BK13362"/>
        <s v="BK13363"/>
        <s v="BK13364"/>
        <s v="BK13365"/>
        <s v="BK13366"/>
        <s v="BK13367"/>
        <s v="BK13368"/>
        <s v="BK13369"/>
        <s v="BK13370"/>
        <s v="BK13371"/>
        <s v="BK13372"/>
        <s v="BK13373"/>
        <s v="BK13374"/>
        <s v="BK13375"/>
        <s v="BK13376"/>
        <s v="BK13377"/>
        <s v="BK13378"/>
        <s v="BK13379"/>
        <s v="BK13380"/>
        <s v="BK13381"/>
        <s v="BK13382"/>
        <s v="BK13383"/>
        <s v="BK13384"/>
        <s v="BK13385"/>
        <s v="BK13386"/>
        <s v="BK13387"/>
        <s v="BK13388"/>
        <s v="BK13389"/>
        <s v="BK13390"/>
        <s v="BK13391"/>
        <s v="BK13392"/>
        <s v="BK13393"/>
        <s v="BK13394"/>
        <s v="BK13395"/>
        <s v="BK13396"/>
        <s v="BK13397"/>
        <s v="BK13398"/>
        <s v="BK13399"/>
        <s v="BK13400"/>
        <s v="BK13401"/>
        <s v="BK13402"/>
        <s v="BK13403"/>
        <s v="BK13404"/>
        <s v="BK13405"/>
        <s v="BK13406"/>
        <s v="BK13407"/>
        <s v="BK13408"/>
        <s v="BK13409"/>
        <s v="BK13410"/>
        <s v="BK13411"/>
        <s v="BK13412"/>
        <s v="BK13413"/>
        <s v="BK13414"/>
        <s v="BK13415"/>
        <s v="BK13416"/>
        <s v="BK13417"/>
        <s v="BK13418"/>
        <s v="BK13419"/>
        <s v="BK13420"/>
        <s v="BK13421"/>
        <s v="BK13422"/>
        <s v="BK13423"/>
        <s v="BK13424"/>
        <s v="BK13425"/>
        <s v="BK13426"/>
        <s v="BK13427"/>
        <s v="BK13428"/>
        <s v="BK13429"/>
        <s v="BK13430"/>
        <s v="BK13431"/>
        <s v="BK13432"/>
        <s v="BK13433"/>
        <s v="BK13434"/>
        <s v="BK13435"/>
        <s v="BK13436"/>
        <s v="BK13437"/>
        <s v="BK13438"/>
        <s v="BK13439"/>
        <s v="BK13440"/>
        <s v="BK13441"/>
        <s v="BK13442"/>
        <s v="BK13443"/>
        <s v="BK13444"/>
        <s v="BK13445"/>
        <s v="BK13446"/>
        <s v="BK13447"/>
        <s v="BK13448"/>
        <s v="BK13449"/>
        <s v="BK13450"/>
        <s v="BK13451"/>
        <s v="BK13452"/>
        <s v="BK13453"/>
        <s v="BK13454"/>
        <s v="BK13455"/>
        <s v="BK13456"/>
        <s v="BK13457"/>
        <s v="BK13458"/>
        <s v="BK13459"/>
        <s v="BK13460"/>
        <s v="BK13461"/>
        <s v="BK13462"/>
        <s v="BK13463"/>
        <s v="BK13464"/>
        <s v="BK13465"/>
        <s v="BK13466"/>
        <s v="BK13467"/>
        <s v="BK13468"/>
        <s v="BK13469"/>
        <s v="BK13470"/>
        <s v="BK13471"/>
        <s v="BK13472"/>
        <s v="BK13473"/>
        <s v="BK13474"/>
        <s v="BK13475"/>
        <s v="BK13476"/>
        <s v="BK13477"/>
        <s v="BK13478"/>
        <s v="BK13479"/>
        <s v="BK13480"/>
        <s v="BK13481"/>
        <s v="BK13482"/>
        <s v="BK13483"/>
        <s v="BK13484"/>
        <s v="BK13485"/>
        <s v="BK13486"/>
        <s v="BK13487"/>
        <s v="BK13488"/>
        <s v="BK13489"/>
        <s v="BK13490"/>
        <s v="BK13491"/>
        <s v="BK13492"/>
        <s v="BK13493"/>
        <s v="BK13494"/>
        <s v="BK13495"/>
        <s v="BK13496"/>
        <s v="BK13497"/>
        <s v="BK13498"/>
        <s v="BK13499"/>
        <s v="BK13500"/>
        <s v="BK13501"/>
        <s v="BK13502"/>
        <s v="BK13503"/>
        <s v="BK13504"/>
        <s v="BK13505"/>
        <s v="BK13506"/>
        <s v="BK13507"/>
        <s v="BK13508"/>
        <s v="BK13509"/>
        <s v="BK13510"/>
        <s v="BK13511"/>
        <s v="BK13512"/>
        <s v="BK13513"/>
        <s v="BK13514"/>
        <s v="BK13515"/>
        <s v="BK13516"/>
        <s v="BK13517"/>
        <s v="BK13518"/>
        <s v="BK13519"/>
        <s v="BK13520"/>
        <s v="BK13521"/>
        <s v="BK13522"/>
        <s v="BK13523"/>
        <s v="BK13524"/>
        <s v="BK13525"/>
        <s v="BK13526"/>
        <s v="BK13527"/>
        <s v="BK13528"/>
        <s v="BK13529"/>
        <s v="BK13530"/>
        <s v="BK13531"/>
        <s v="BK13532"/>
        <s v="BK13533"/>
        <s v="BK13534"/>
        <s v="BK13535"/>
        <s v="BK13536"/>
        <s v="BK13537"/>
        <s v="BK13538"/>
        <s v="BK13539"/>
        <s v="BK13540"/>
        <s v="BK13541"/>
        <s v="BK13542"/>
        <s v="BK13543"/>
        <s v="BK13544"/>
        <s v="BK13545"/>
        <s v="BK13546"/>
        <s v="BK13547"/>
        <s v="BK13548"/>
        <s v="BK13549"/>
        <s v="BK13550"/>
        <s v="BK13551"/>
        <s v="BK13552"/>
        <s v="BK13553"/>
        <s v="BK13554"/>
        <s v="BK13555"/>
        <s v="BK13556"/>
        <s v="BK13557"/>
        <s v="BK13558"/>
        <s v="BK13559"/>
        <s v="BK13560"/>
        <s v="BK13561"/>
        <s v="BK13562"/>
        <s v="BK13563"/>
        <s v="BK13564"/>
        <s v="BK13565"/>
        <s v="BK13566"/>
        <s v="BK13567"/>
        <s v="BK13568"/>
        <s v="BK13569"/>
        <s v="BK13570"/>
        <s v="BK13571"/>
        <s v="BK13572"/>
        <s v="BK13573"/>
        <s v="BK13574"/>
        <s v="BK13575"/>
        <s v="BK13576"/>
        <s v="BK13577"/>
        <s v="BK13578"/>
        <s v="BK13579"/>
        <s v="BK13580"/>
        <s v="BK13581"/>
        <s v="BK13582"/>
        <s v="BK13583"/>
        <s v="BK13584"/>
        <s v="BK13585"/>
        <s v="BK13586"/>
        <s v="BK13587"/>
        <s v="BK13588"/>
        <s v="BK13589"/>
        <s v="BK13590"/>
        <s v="BK13591"/>
        <s v="BK13592"/>
        <s v="BK13593"/>
        <s v="BK13594"/>
        <s v="BK13595"/>
        <s v="BK13596"/>
        <s v="BK13597"/>
        <s v="BK13598"/>
        <s v="BK13599"/>
        <s v="BK13600"/>
        <s v="BK13601"/>
        <s v="BK13602"/>
        <s v="BK13603"/>
        <s v="BK13604"/>
        <s v="BK13605"/>
        <s v="BK13606"/>
        <s v="BK13607"/>
        <s v="BK13608"/>
        <s v="BK13609"/>
        <s v="BK13610"/>
        <s v="BK13611"/>
        <s v="BK13612"/>
        <s v="BK13613"/>
        <s v="BK13614"/>
        <s v="BK13615"/>
        <s v="BK13616"/>
        <s v="BK13617"/>
        <s v="BK13618"/>
        <s v="BK13619"/>
        <s v="BK13620"/>
        <s v="BK13621"/>
        <s v="BK13622"/>
        <s v="BK13623"/>
        <s v="BK13624"/>
        <s v="BK13625"/>
        <s v="BK13626"/>
        <s v="BK13627"/>
        <s v="BK13628"/>
        <s v="BK13629"/>
        <s v="BK13630"/>
        <s v="BK13631"/>
        <s v="BK13632"/>
        <s v="BK13633"/>
        <s v="BK13634"/>
        <s v="BK13635"/>
        <s v="BK13636"/>
        <s v="BK13637"/>
        <s v="BK13638"/>
        <s v="BK13639"/>
        <s v="BK13640"/>
        <s v="BK13641"/>
        <s v="BK13642"/>
        <s v="BK13643"/>
        <s v="BK13644"/>
        <s v="BK13645"/>
        <s v="BK13646"/>
        <s v="BK13647"/>
        <s v="BK13648"/>
        <s v="BK13649"/>
        <s v="BK13650"/>
        <s v="BK13651"/>
        <s v="BK13652"/>
        <s v="BK13653"/>
        <s v="BK13654"/>
        <s v="BK13655"/>
        <s v="BK13656"/>
        <s v="BK13657"/>
        <s v="BK13658"/>
        <s v="BK13659"/>
        <s v="BK13660"/>
        <s v="BK13661"/>
        <s v="BK13662"/>
        <s v="BK13663"/>
        <s v="BK13664"/>
        <s v="BK13665"/>
        <s v="BK13666"/>
        <s v="BK13667"/>
        <s v="BK13668"/>
        <s v="BK13669"/>
        <s v="BK13670"/>
        <s v="BK13671"/>
        <s v="BK13672"/>
        <s v="BK13673"/>
        <s v="BK13674"/>
        <s v="BK13675"/>
        <s v="BK13676"/>
        <s v="BK13677"/>
        <s v="BK13678"/>
        <s v="BK13679"/>
        <s v="BK13680"/>
        <s v="BK13681"/>
        <s v="BK13682"/>
        <s v="BK13683"/>
        <s v="BK13684"/>
        <s v="BK13685"/>
        <s v="BK13686"/>
        <s v="BK13687"/>
        <s v="BK13688"/>
        <s v="BK13689"/>
        <s v="BK13690"/>
        <s v="BK13691"/>
        <s v="BK13692"/>
        <s v="BK13693"/>
        <s v="BK13694"/>
        <s v="BK13695"/>
        <s v="BK13696"/>
        <s v="BK13697"/>
        <s v="BK13698"/>
        <s v="BK13699"/>
        <s v="BK13700"/>
        <s v="BK13701"/>
        <s v="BK13702"/>
        <s v="BK13703"/>
        <s v="BK13704"/>
        <s v="BK13705"/>
        <s v="BK13706"/>
        <s v="BK13707"/>
        <s v="BK13708"/>
        <s v="BK13709"/>
        <s v="BK13710"/>
        <s v="BK13711"/>
        <s v="BK13712"/>
        <s v="BK13713"/>
        <s v="BK13714"/>
        <s v="BK13715"/>
        <s v="BK13716"/>
        <s v="BK13717"/>
        <s v="BK13718"/>
        <s v="BK13719"/>
        <s v="BK13720"/>
        <s v="BK13721"/>
        <s v="BK13722"/>
        <s v="BK13723"/>
        <s v="BK13724"/>
        <s v="BK13725"/>
        <s v="BK13726"/>
        <s v="BK13727"/>
        <s v="BK13728"/>
        <s v="BK13729"/>
        <s v="BK13730"/>
        <s v="BK13731"/>
        <s v="BK13732"/>
        <s v="BK13733"/>
        <s v="BK13734"/>
        <s v="BK13735"/>
        <s v="BK13736"/>
        <s v="BK13737"/>
        <s v="BK13738"/>
        <s v="BK13739"/>
        <s v="BK13740"/>
        <s v="BK13741"/>
        <s v="BK13742"/>
        <s v="BK13743"/>
        <s v="BK13744"/>
        <s v="BK13745"/>
        <s v="BK13746"/>
        <s v="BK13747"/>
        <s v="BK13748"/>
        <s v="BK13749"/>
        <s v="BK13750"/>
        <s v="BK13751"/>
        <s v="BK13752"/>
        <s v="BK13753"/>
        <s v="BK13754"/>
        <s v="BK13755"/>
        <s v="BK13756"/>
        <s v="BK13757"/>
        <s v="BK13758"/>
        <s v="BK13759"/>
        <s v="BK13760"/>
        <s v="BK13761"/>
        <s v="BK13762"/>
        <s v="BK13763"/>
        <s v="BK13764"/>
        <s v="BK13765"/>
        <s v="BK13766"/>
        <s v="BK13767"/>
        <s v="BK13768"/>
        <s v="BK13769"/>
        <s v="BK13770"/>
        <s v="BK13771"/>
        <s v="BK13772"/>
        <s v="BK13773"/>
        <s v="BK13774"/>
        <s v="BK13775"/>
        <s v="BK13776"/>
        <s v="BK13777"/>
        <s v="BK13778"/>
        <s v="BK13779"/>
        <s v="BK13780"/>
        <s v="BK13781"/>
        <s v="BK13782"/>
        <s v="BK13783"/>
        <s v="BK13784"/>
        <s v="BK13785"/>
        <s v="BK13786"/>
        <s v="BK13787"/>
        <s v="BK13788"/>
        <s v="BK13789"/>
        <s v="BK13790"/>
        <s v="BK13791"/>
        <s v="BK13792"/>
        <s v="BK13793"/>
        <s v="BK13794"/>
        <s v="BK13795"/>
        <s v="BK13796"/>
        <s v="BK13797"/>
        <s v="BK13798"/>
        <s v="BK13799"/>
        <s v="BK13800"/>
        <s v="BK13801"/>
        <s v="BK13802"/>
        <s v="BK13803"/>
        <s v="BK13804"/>
        <s v="BK13805"/>
        <s v="BK13806"/>
        <s v="BK13807"/>
        <s v="BK13808"/>
        <s v="BK13809"/>
        <s v="BK13810"/>
        <s v="BK13811"/>
        <s v="BK13812"/>
        <s v="BK13813"/>
        <s v="BK13814"/>
        <s v="BK13815"/>
        <s v="BK13816"/>
        <s v="BK13817"/>
        <s v="BK13818"/>
        <s v="BK13819"/>
        <s v="BK13820"/>
        <s v="BK13821"/>
        <s v="BK13822"/>
        <s v="BK13823"/>
        <s v="BK13824"/>
        <s v="BK13825"/>
        <s v="BK13826"/>
        <s v="BK13827"/>
        <s v="BK13828"/>
        <s v="BK13829"/>
        <s v="BK13830"/>
        <s v="BK13831"/>
        <s v="BK13832"/>
        <s v="BK13833"/>
        <s v="BK13834"/>
        <s v="BK13835"/>
        <s v="BK13836"/>
        <s v="BK13837"/>
        <s v="BK13838"/>
        <s v="BK13839"/>
        <s v="BK13840"/>
        <s v="BK13841"/>
        <s v="BK13842"/>
        <s v="BK13843"/>
        <s v="BK13844"/>
        <s v="BK13845"/>
        <s v="BK13846"/>
        <s v="BK13847"/>
        <s v="BK13848"/>
        <s v="BK13849"/>
        <s v="BK13850"/>
        <s v="BK13851"/>
        <s v="BK13852"/>
        <s v="BK13853"/>
        <s v="BK13854"/>
        <s v="BK13855"/>
        <s v="BK13856"/>
        <s v="BK13857"/>
        <s v="BK13858"/>
        <s v="BK13859"/>
        <s v="BK13860"/>
        <s v="BK13861"/>
        <s v="BK13862"/>
        <s v="BK13863"/>
        <s v="BK13864"/>
        <s v="BK13865"/>
        <s v="BK13866"/>
        <s v="BK13867"/>
        <s v="BK13868"/>
        <s v="BK13869"/>
        <s v="BK13870"/>
        <s v="BK13871"/>
        <s v="BK13872"/>
        <s v="BK13873"/>
        <s v="BK13874"/>
        <s v="BK13875"/>
        <s v="BK13876"/>
        <s v="BK13877"/>
        <s v="BK13878"/>
        <s v="BK13879"/>
        <s v="BK13880"/>
        <s v="BK13881"/>
        <s v="BK13882"/>
        <s v="BK13883"/>
        <s v="BK13884"/>
        <s v="BK13885"/>
        <s v="BK13886"/>
        <s v="BK13887"/>
        <s v="BK13888"/>
        <s v="BK13889"/>
        <s v="BK13890"/>
        <s v="BK13891"/>
        <s v="BK13892"/>
        <s v="BK13893"/>
        <s v="BK13894"/>
        <s v="BK13895"/>
        <s v="BK13896"/>
        <s v="BK13897"/>
        <s v="BK13898"/>
        <s v="BK13899"/>
        <s v="BK13900"/>
        <s v="BK13901"/>
        <s v="BK13902"/>
        <s v="BK13903"/>
        <s v="BK13904"/>
        <s v="BK13905"/>
        <s v="BK13906"/>
        <s v="BK13907"/>
        <s v="BK13908"/>
        <s v="BK13909"/>
        <s v="BK13910"/>
        <s v="BK13911"/>
        <s v="BK13912"/>
        <s v="BK13913"/>
        <s v="BK13914"/>
        <s v="BK13915"/>
        <s v="BK13916"/>
        <s v="BK13917"/>
        <s v="BK13918"/>
        <s v="BK13919"/>
        <s v="BK13920"/>
        <s v="BK13921"/>
        <s v="BK13922"/>
        <s v="BK13923"/>
        <s v="BK13924"/>
        <s v="BK13925"/>
        <s v="BK13926"/>
        <s v="BK13927"/>
        <s v="BK13928"/>
        <s v="BK13929"/>
        <s v="BK13930"/>
        <s v="BK13931"/>
        <s v="BK13932"/>
        <s v="BK13933"/>
        <s v="BK13934"/>
        <s v="BK13935"/>
        <s v="BK13936"/>
        <s v="BK13937"/>
        <s v="BK13938"/>
        <s v="BK13939"/>
        <s v="BK13940"/>
        <s v="BK13941"/>
        <s v="BK13942"/>
        <s v="BK13943"/>
        <s v="BK13944"/>
        <s v="BK13945"/>
        <s v="BK13946"/>
        <s v="BK13947"/>
        <s v="BK13948"/>
        <s v="BK13949"/>
        <s v="BK13950"/>
        <s v="BK13951"/>
        <s v="BK13952"/>
        <s v="BK13953"/>
        <s v="BK13954"/>
        <s v="BK13955"/>
        <s v="BK13956"/>
        <s v="BK13957"/>
        <s v="BK13958"/>
        <s v="BK13959"/>
        <s v="BK13960"/>
        <s v="BK13961"/>
        <s v="BK13962"/>
        <s v="BK13963"/>
        <s v="BK13964"/>
        <s v="BK13965"/>
        <s v="BK13966"/>
        <s v="BK13967"/>
        <s v="BK13968"/>
        <s v="BK13969"/>
        <s v="BK13970"/>
        <s v="BK13971"/>
        <s v="BK13972"/>
        <s v="BK13973"/>
        <s v="BK13974"/>
        <s v="BK13975"/>
        <s v="BK13976"/>
        <s v="BK13977"/>
        <s v="BK13978"/>
        <s v="BK13979"/>
        <s v="BK13980"/>
        <s v="BK13981"/>
        <s v="BK13982"/>
        <s v="BK13983"/>
        <s v="BK13984"/>
        <s v="BK13985"/>
        <s v="BK13986"/>
        <s v="BK13987"/>
        <s v="BK13988"/>
        <s v="BK13989"/>
        <s v="BK13990"/>
        <s v="BK13991"/>
        <s v="BK13992"/>
        <s v="BK13993"/>
        <s v="BK13994"/>
        <s v="BK13995"/>
        <s v="BK13996"/>
        <s v="BK13997"/>
        <s v="BK13998"/>
        <s v="BK13999"/>
        <s v="BK14000"/>
        <s v="BK14001"/>
        <s v="BK14002"/>
        <s v="BK14003"/>
        <s v="BK14004"/>
        <s v="BK14005"/>
        <s v="BK14006"/>
        <s v="BK14007"/>
        <s v="BK14008"/>
        <s v="BK14009"/>
        <s v="BK14010"/>
        <s v="BK14011"/>
        <s v="BK14012"/>
        <s v="BK14013"/>
        <s v="BK14014"/>
        <s v="BK14015"/>
        <s v="BK14016"/>
        <s v="BK14017"/>
        <s v="BK14018"/>
        <s v="BK14019"/>
        <s v="BK14020"/>
        <s v="BK14021"/>
        <s v="BK14022"/>
        <s v="BK14023"/>
        <s v="BK14024"/>
        <s v="BK14025"/>
        <s v="BK14026"/>
        <s v="BK14027"/>
        <s v="BK14028"/>
        <s v="BK14029"/>
        <s v="BK14030"/>
        <s v="BK14031"/>
        <s v="BK14032"/>
        <s v="BK14033"/>
        <s v="BK14034"/>
        <s v="BK14035"/>
        <s v="BK14036"/>
        <s v="BK14037"/>
        <s v="BK14038"/>
        <s v="BK14039"/>
        <s v="BK14040"/>
        <s v="BK14041"/>
        <s v="BK14042"/>
        <s v="BK14043"/>
        <s v="BK14044"/>
        <s v="BK14045"/>
        <s v="BK14046"/>
        <s v="BK14047"/>
        <s v="BK14048"/>
        <s v="BK14049"/>
        <s v="BK14050"/>
        <s v="BK14051"/>
        <s v="BK14052"/>
        <s v="BK14053"/>
        <s v="BK14054"/>
        <s v="BK14055"/>
        <s v="BK14056"/>
        <s v="BK14057"/>
        <s v="BK14058"/>
        <s v="BK14059"/>
        <s v="BK14060"/>
        <s v="BK14061"/>
        <s v="BK14062"/>
        <s v="BK14063"/>
        <s v="BK14064"/>
        <s v="BK14065"/>
        <s v="BK14066"/>
        <s v="BK14067"/>
        <s v="BK14068"/>
        <s v="BK14069"/>
        <s v="BK14070"/>
        <s v="BK14071"/>
        <s v="BK14072"/>
        <s v="BK14073"/>
        <s v="BK14074"/>
        <s v="BK14075"/>
        <s v="BK14076"/>
        <s v="BK14077"/>
        <s v="BK14078"/>
        <s v="BK14079"/>
        <s v="BK14080"/>
        <s v="BK14081"/>
        <s v="BK14082"/>
        <s v="BK14083"/>
        <s v="BK14084"/>
        <s v="BK14085"/>
        <s v="BK14086"/>
        <s v="BK14087"/>
        <s v="BK14088"/>
        <s v="BK14089"/>
        <s v="BK14090"/>
        <s v="BK14091"/>
        <s v="BK14092"/>
        <s v="BK14093"/>
        <s v="BK14094"/>
        <s v="BK14095"/>
        <s v="BK14096"/>
        <s v="BK14097"/>
        <s v="BK14098"/>
        <s v="BK14099"/>
        <s v="BK14100"/>
        <s v="BK14101"/>
        <s v="BK14102"/>
        <s v="BK14103"/>
        <s v="BK14104"/>
        <s v="BK14105"/>
        <s v="BK14106"/>
        <s v="BK14107"/>
        <s v="BK14108"/>
        <s v="BK14109"/>
        <s v="BK14110"/>
        <s v="BK14111"/>
        <s v="BK14112"/>
        <s v="BK14113"/>
        <s v="BK14114"/>
        <s v="BK14115"/>
        <s v="BK14116"/>
        <s v="BK14117"/>
        <s v="BK14118"/>
        <s v="BK14119"/>
        <s v="BK14120"/>
        <s v="BK14121"/>
        <s v="BK14122"/>
        <s v="BK14123"/>
        <s v="BK14124"/>
        <s v="BK14125"/>
        <s v="BK14126"/>
        <s v="BK14127"/>
        <s v="BK14128"/>
        <s v="BK14129"/>
        <s v="BK14130"/>
        <s v="BK14131"/>
        <s v="BK14132"/>
        <s v="BK14133"/>
        <s v="BK14134"/>
        <s v="BK14135"/>
        <s v="BK14136"/>
        <s v="BK14137"/>
        <s v="BK14138"/>
        <s v="BK14139"/>
        <s v="BK14140"/>
        <s v="BK14141"/>
        <s v="BK14142"/>
        <s v="BK14143"/>
        <s v="BK14144"/>
        <s v="BK14145"/>
        <s v="BK14146"/>
        <s v="BK14147"/>
        <s v="BK14148"/>
        <s v="BK14149"/>
        <s v="BK14150"/>
        <s v="BK14151"/>
        <s v="BK14152"/>
        <s v="BK14153"/>
        <s v="BK14154"/>
        <s v="BK14155"/>
        <s v="BK14156"/>
        <s v="BK14157"/>
        <s v="BK14158"/>
        <s v="BK14159"/>
        <s v="BK14160"/>
        <s v="BK14161"/>
        <s v="BK14162"/>
        <s v="BK14163"/>
        <s v="BK14164"/>
        <s v="BK14165"/>
        <s v="BK14166"/>
        <s v="BK14167"/>
        <s v="BK14168"/>
        <s v="BK14169"/>
        <s v="BK14170"/>
        <s v="BK14171"/>
        <s v="BK14172"/>
        <s v="BK14173"/>
        <s v="BK14174"/>
        <s v="BK14175"/>
        <s v="BK14176"/>
        <s v="BK14177"/>
        <s v="BK14178"/>
        <s v="BK14179"/>
        <s v="BK14180"/>
        <s v="BK14181"/>
        <s v="BK14182"/>
        <s v="BK14183"/>
        <s v="BK14184"/>
        <s v="BK14185"/>
        <s v="BK14186"/>
        <s v="BK14187"/>
        <s v="BK14188"/>
        <s v="BK14189"/>
        <s v="BK14190"/>
        <s v="BK14191"/>
        <s v="BK14192"/>
        <s v="BK14193"/>
        <s v="BK14194"/>
        <s v="BK14195"/>
        <s v="BK14196"/>
        <s v="BK14197"/>
        <s v="BK14198"/>
        <s v="BK14199"/>
        <s v="BK14200"/>
        <s v="BK14201"/>
        <s v="BK14202"/>
        <s v="BK14203"/>
        <s v="BK14204"/>
        <s v="BK14205"/>
        <s v="BK14206"/>
        <s v="BK14207"/>
        <s v="BK14208"/>
        <s v="BK14209"/>
        <s v="BK14210"/>
        <s v="BK14211"/>
        <s v="BK14212"/>
        <s v="BK14213"/>
        <s v="BK14214"/>
        <s v="BK14215"/>
        <s v="BK14216"/>
        <s v="BK14217"/>
        <s v="BK14218"/>
        <s v="BK14219"/>
        <s v="BK14220"/>
        <s v="BK14221"/>
        <s v="BK14222"/>
        <s v="BK14223"/>
        <s v="BK14224"/>
        <s v="BK14225"/>
        <s v="BK14226"/>
        <s v="BK14227"/>
        <s v="BK14228"/>
        <s v="BK14229"/>
        <s v="BK14230"/>
        <s v="BK14231"/>
        <s v="BK14232"/>
        <s v="BK14233"/>
        <s v="BK14234"/>
        <s v="BK14235"/>
        <s v="BK14236"/>
        <s v="BK14237"/>
        <s v="BK14238"/>
        <s v="BK14239"/>
        <s v="BK14240"/>
        <s v="BK14241"/>
        <s v="BK14242"/>
        <s v="BK14243"/>
        <s v="BK14244"/>
        <s v="BK14245"/>
        <s v="BK14246"/>
        <s v="BK14247"/>
        <s v="BK14248"/>
        <s v="BK14249"/>
        <s v="BK14250"/>
        <s v="BK14251"/>
        <s v="BK14252"/>
        <s v="BK14253"/>
        <s v="BK14254"/>
        <s v="BK14255"/>
        <s v="BK14256"/>
        <s v="BK14257"/>
        <s v="BK14258"/>
        <s v="BK14259"/>
        <s v="BK14260"/>
        <s v="BK14261"/>
        <s v="BK14262"/>
        <s v="BK14263"/>
        <s v="BK14264"/>
        <s v="BK14265"/>
        <s v="BK14266"/>
        <s v="BK14267"/>
        <s v="BK14268"/>
        <s v="BK14269"/>
        <s v="BK14270"/>
        <s v="BK14271"/>
        <s v="BK14272"/>
        <s v="BK14273"/>
        <s v="BK14274"/>
        <s v="BK14275"/>
        <s v="BK14276"/>
        <s v="BK14277"/>
        <s v="BK14278"/>
        <s v="BK14279"/>
        <s v="BK14280"/>
        <s v="BK14281"/>
        <s v="BK14282"/>
        <s v="BK14283"/>
        <s v="BK14284"/>
        <s v="BK14285"/>
        <s v="BK14286"/>
        <s v="BK14287"/>
        <s v="BK14288"/>
        <s v="BK14289"/>
        <s v="BK14290"/>
        <s v="BK14291"/>
        <s v="BK14292"/>
        <s v="BK14293"/>
        <s v="BK14294"/>
        <s v="BK14295"/>
        <s v="BK14296"/>
        <s v="BK14297"/>
        <s v="BK14298"/>
        <s v="BK14299"/>
        <s v="BK14300"/>
        <s v="BK14301"/>
        <s v="BK14302"/>
        <s v="BK14303"/>
        <s v="BK14304"/>
        <s v="BK14305"/>
        <s v="BK14306"/>
        <s v="BK14307"/>
        <s v="BK14308"/>
        <s v="BK14309"/>
        <s v="BK14310"/>
        <s v="BK14311"/>
        <s v="BK14312"/>
        <s v="BK14313"/>
        <s v="BK14314"/>
        <s v="BK14315"/>
        <s v="BK14316"/>
        <s v="BK14317"/>
        <s v="BK14318"/>
        <s v="BK14319"/>
        <s v="BK14320"/>
        <s v="BK14321"/>
        <s v="BK14322"/>
        <s v="BK14323"/>
        <s v="BK14324"/>
        <s v="BK14325"/>
        <s v="BK14326"/>
        <s v="BK14327"/>
        <s v="BK14328"/>
        <s v="BK14329"/>
        <s v="BK14330"/>
        <s v="BK14331"/>
        <s v="BK14332"/>
        <s v="BK14333"/>
        <s v="BK14334"/>
        <s v="BK14335"/>
        <s v="BK14336"/>
        <s v="BK14337"/>
        <s v="BK14338"/>
        <s v="BK14339"/>
        <s v="BK14340"/>
        <s v="BK14341"/>
        <s v="BK14342"/>
        <s v="BK14343"/>
        <s v="BK14344"/>
        <s v="BK14345"/>
        <s v="BK14346"/>
        <s v="BK14347"/>
        <s v="BK14348"/>
        <s v="BK14349"/>
        <s v="BK14350"/>
        <s v="BK14351"/>
        <s v="BK14352"/>
        <s v="BK14353"/>
        <s v="BK14354"/>
        <s v="BK14355"/>
        <s v="BK14356"/>
        <s v="BK14357"/>
        <s v="BK14358"/>
        <s v="BK14359"/>
        <s v="BK14360"/>
        <s v="BK14361"/>
        <s v="BK14362"/>
        <s v="BK14363"/>
        <s v="BK14364"/>
        <s v="BK14365"/>
        <s v="BK14366"/>
        <s v="BK14367"/>
        <s v="BK14368"/>
        <s v="BK14369"/>
        <s v="BK14370"/>
        <s v="BK14371"/>
        <s v="BK14372"/>
        <s v="BK14373"/>
        <s v="BK14374"/>
        <s v="BK14375"/>
        <s v="BK14376"/>
        <s v="BK14377"/>
        <s v="BK14378"/>
        <s v="BK14379"/>
        <s v="BK14380"/>
        <s v="BK14381"/>
        <s v="BK14382"/>
        <s v="BK14383"/>
        <s v="BK14384"/>
        <s v="BK14385"/>
        <s v="BK14386"/>
        <s v="BK14387"/>
        <s v="BK14388"/>
        <s v="BK14389"/>
        <s v="BK14390"/>
        <s v="BK14391"/>
        <s v="BK14392"/>
        <s v="BK14393"/>
        <s v="BK14394"/>
        <s v="BK14395"/>
        <s v="BK14396"/>
        <s v="BK14397"/>
        <s v="BK14398"/>
        <s v="BK14399"/>
        <s v="BK14400"/>
        <s v="BK14401"/>
        <s v="BK14402"/>
        <s v="BK14403"/>
        <s v="BK14404"/>
        <s v="BK14405"/>
        <s v="BK14406"/>
        <s v="BK14407"/>
        <s v="BK14408"/>
        <s v="BK14409"/>
        <s v="BK14410"/>
        <s v="BK14411"/>
        <s v="BK14412"/>
        <s v="BK14413"/>
        <s v="BK14414"/>
        <s v="BK14415"/>
        <s v="BK14416"/>
        <s v="BK14417"/>
        <s v="BK14418"/>
        <s v="BK14419"/>
        <s v="BK14420"/>
        <s v="BK14421"/>
        <s v="BK14422"/>
        <s v="BK14423"/>
        <s v="BK14424"/>
        <s v="BK14425"/>
        <s v="BK14426"/>
        <s v="BK14427"/>
        <s v="BK14428"/>
        <s v="BK14429"/>
        <s v="BK14430"/>
        <s v="BK14431"/>
        <s v="BK14432"/>
        <s v="BK14433"/>
        <s v="BK14434"/>
        <s v="BK14435"/>
        <s v="BK14436"/>
        <s v="BK14437"/>
        <s v="BK14438"/>
        <s v="BK14439"/>
        <s v="BK14440"/>
        <s v="BK14441"/>
        <s v="BK14442"/>
        <s v="BK14443"/>
        <s v="BK14444"/>
        <s v="BK14445"/>
        <s v="BK14446"/>
        <s v="BK14447"/>
        <s v="BK14448"/>
        <s v="BK14449"/>
        <s v="BK14450"/>
        <s v="BK14451"/>
        <s v="BK14452"/>
        <s v="BK14453"/>
        <s v="BK14454"/>
        <s v="BK14455"/>
        <s v="BK14456"/>
        <s v="BK14457"/>
        <s v="BK14458"/>
        <s v="BK14459"/>
        <s v="BK14460"/>
        <s v="BK14461"/>
        <s v="BK14462"/>
        <s v="BK14463"/>
        <s v="BK14464"/>
        <s v="BK14465"/>
        <s v="BK14466"/>
        <s v="BK14467"/>
        <s v="BK14468"/>
        <s v="BK14469"/>
        <s v="BK14470"/>
        <s v="BK14471"/>
        <s v="BK14472"/>
        <s v="BK14473"/>
        <s v="BK14474"/>
        <s v="BK14475"/>
        <s v="BK14476"/>
        <s v="BK14477"/>
        <s v="BK14478"/>
        <s v="BK14479"/>
        <s v="BK14480"/>
        <s v="BK14481"/>
        <s v="BK14482"/>
        <s v="BK14483"/>
        <s v="BK14484"/>
        <s v="BK14485"/>
        <s v="BK14486"/>
        <s v="BK14487"/>
        <s v="BK14488"/>
        <s v="BK14489"/>
        <s v="BK14490"/>
        <s v="BK14491"/>
        <s v="BK14492"/>
        <s v="BK14493"/>
        <s v="BK14494"/>
        <s v="BK14495"/>
        <s v="BK14496"/>
        <s v="BK14497"/>
        <s v="BK14498"/>
        <s v="BK14499"/>
        <s v="BK14500"/>
        <s v="BK14501"/>
        <s v="BK14502"/>
        <s v="BK14503"/>
        <s v="BK14504"/>
        <s v="BK14505"/>
        <s v="BK14506"/>
        <s v="BK14507"/>
        <s v="BK14508"/>
        <s v="BK14509"/>
        <s v="BK14510"/>
        <s v="BK14511"/>
        <s v="BK14512"/>
        <s v="BK14513"/>
        <s v="BK14514"/>
        <s v="BK14515"/>
        <s v="BK14516"/>
        <s v="BK14517"/>
        <s v="BK14518"/>
        <s v="BK14519"/>
        <s v="BK14520"/>
        <s v="BK14521"/>
        <s v="BK14522"/>
        <s v="BK14523"/>
        <s v="BK14524"/>
        <s v="BK14525"/>
        <s v="BK14526"/>
        <s v="BK14527"/>
        <s v="BK14528"/>
        <s v="BK14529"/>
        <s v="BK14530"/>
        <s v="BK14531"/>
        <s v="BK14532"/>
        <s v="BK14533"/>
        <s v="BK14534"/>
        <s v="BK14535"/>
        <s v="BK14536"/>
        <s v="BK14537"/>
        <s v="BK14538"/>
        <s v="BK14539"/>
        <s v="BK14540"/>
        <s v="BK14541"/>
        <s v="BK14542"/>
        <s v="BK14543"/>
        <s v="BK14544"/>
        <s v="BK14545"/>
        <s v="BK14546"/>
        <s v="BK14547"/>
        <s v="BK14548"/>
        <s v="BK14549"/>
        <s v="BK14550"/>
        <s v="BK14551"/>
        <s v="BK14552"/>
        <s v="BK14553"/>
        <s v="BK14554"/>
        <s v="BK14555"/>
        <s v="BK14556"/>
        <s v="BK14557"/>
        <s v="BK14558"/>
        <s v="BK14559"/>
        <s v="BK14560"/>
        <s v="BK14561"/>
        <s v="BK14562"/>
        <s v="BK14563"/>
        <s v="BK14564"/>
        <s v="BK14565"/>
        <s v="BK14566"/>
        <s v="BK14567"/>
        <s v="BK14568"/>
        <s v="BK14569"/>
        <s v="BK14570"/>
        <s v="BK14571"/>
        <s v="BK14572"/>
        <s v="BK14573"/>
        <s v="BK14574"/>
        <s v="BK14575"/>
        <s v="BK14576"/>
        <s v="BK14577"/>
        <s v="BK14578"/>
        <s v="BK14579"/>
        <s v="BK14580"/>
        <s v="BK14581"/>
        <s v="BK14582"/>
        <s v="BK14583"/>
        <s v="BK14584"/>
        <s v="BK14585"/>
        <s v="BK14586"/>
        <s v="BK14587"/>
        <s v="BK14588"/>
        <s v="BK14589"/>
        <s v="BK14590"/>
        <s v="BK14591"/>
        <s v="BK14592"/>
        <s v="BK14593"/>
        <s v="BK14594"/>
        <s v="BK14595"/>
        <s v="BK14596"/>
        <s v="BK14597"/>
        <s v="BK14598"/>
        <s v="BK14599"/>
        <s v="BK14600"/>
        <s v="BK14601"/>
        <s v="BK14602"/>
        <s v="BK14603"/>
        <s v="BK14604"/>
        <s v="BK14605"/>
        <s v="BK14606"/>
        <s v="BK14607"/>
        <s v="BK14608"/>
        <s v="BK14609"/>
        <s v="BK14610"/>
        <s v="BK14611"/>
        <s v="BK14612"/>
        <s v="BK14613"/>
        <s v="BK14614"/>
        <s v="BK14615"/>
        <s v="BK14616"/>
        <s v="BK14617"/>
        <s v="BK14618"/>
        <s v="BK14619"/>
        <s v="BK14620"/>
        <s v="BK14621"/>
        <s v="BK14622"/>
        <s v="BK14623"/>
        <s v="BK14624"/>
        <s v="BK14625"/>
        <s v="BK14626"/>
        <s v="BK14627"/>
        <s v="BK14628"/>
        <s v="BK14629"/>
        <s v="BK14630"/>
        <s v="BK14631"/>
        <s v="BK14632"/>
        <s v="BK14633"/>
        <s v="BK14634"/>
        <s v="BK14635"/>
        <s v="BK14636"/>
        <s v="BK14637"/>
        <s v="BK14638"/>
        <s v="BK14639"/>
        <s v="BK14640"/>
        <s v="BK14641"/>
        <s v="BK14642"/>
        <s v="BK14643"/>
        <s v="BK14644"/>
        <s v="BK14645"/>
        <s v="BK14646"/>
        <s v="BK14647"/>
        <s v="BK14648"/>
        <s v="BK14649"/>
        <s v="BK14650"/>
        <s v="BK14651"/>
        <s v="BK14652"/>
        <s v="BK14653"/>
        <s v="BK14654"/>
        <s v="BK14655"/>
        <s v="BK14656"/>
        <s v="BK14657"/>
        <s v="BK14658"/>
        <s v="BK14659"/>
        <s v="BK14660"/>
        <s v="BK14661"/>
        <s v="BK14662"/>
        <s v="BK14663"/>
        <s v="BK14664"/>
        <s v="BK14665"/>
        <s v="BK14666"/>
        <s v="BK14667"/>
        <s v="BK14668"/>
        <s v="BK14669"/>
        <s v="BK14670"/>
        <s v="BK14671"/>
        <s v="BK14672"/>
        <s v="BK14673"/>
        <s v="BK14674"/>
        <s v="BK14675"/>
        <s v="BK14676"/>
        <s v="BK14677"/>
        <s v="BK14678"/>
        <s v="BK14679"/>
        <s v="BK14680"/>
        <s v="BK14681"/>
        <s v="BK14682"/>
        <s v="BK14683"/>
        <s v="BK14684"/>
        <s v="BK14685"/>
        <s v="BK14686"/>
        <s v="BK14687"/>
        <s v="BK14688"/>
        <s v="BK14689"/>
        <s v="BK14690"/>
        <s v="BK14691"/>
        <s v="BK14692"/>
        <s v="BK14693"/>
        <s v="BK14694"/>
        <s v="BK14695"/>
        <s v="BK14696"/>
        <s v="BK14697"/>
        <s v="BK14698"/>
        <s v="BK14699"/>
        <s v="BK14700"/>
        <s v="BK14701"/>
        <s v="BK14702"/>
        <s v="BK14703"/>
        <s v="BK14704"/>
        <s v="BK14705"/>
        <s v="BK14706"/>
        <s v="BK14707"/>
        <s v="BK14708"/>
        <s v="BK14709"/>
        <s v="BK14710"/>
        <s v="BK14711"/>
        <s v="BK14712"/>
        <s v="BK14713"/>
        <s v="BK14714"/>
        <s v="BK14715"/>
        <s v="BK14716"/>
        <s v="BK14717"/>
        <s v="BK14718"/>
        <s v="BK14719"/>
        <s v="BK14720"/>
        <s v="BK14721"/>
        <s v="BK14722"/>
        <s v="BK14723"/>
        <s v="BK14724"/>
        <s v="BK14725"/>
        <s v="BK14726"/>
        <s v="BK14727"/>
        <s v="BK14728"/>
        <s v="BK14729"/>
        <s v="BK14730"/>
        <s v="BK14731"/>
        <s v="BK14732"/>
        <s v="BK14733"/>
        <s v="BK14734"/>
        <s v="BK14735"/>
        <s v="BK14736"/>
        <s v="BK14737"/>
        <s v="BK14738"/>
        <s v="BK14739"/>
        <s v="BK14740"/>
        <s v="BK14741"/>
        <s v="BK14742"/>
        <s v="BK14743"/>
        <s v="BK14744"/>
        <s v="BK14745"/>
        <s v="BK14746"/>
        <s v="BK14747"/>
        <s v="BK14748"/>
        <s v="BK14749"/>
        <s v="BK14750"/>
        <s v="BK14751"/>
        <s v="BK14752"/>
        <s v="BK14753"/>
        <s v="BK14754"/>
        <s v="BK14755"/>
        <s v="BK14756"/>
        <s v="BK14757"/>
        <s v="BK14758"/>
        <s v="BK14759"/>
        <s v="BK14760"/>
        <s v="BK14761"/>
        <s v="BK14762"/>
        <s v="BK14763"/>
        <s v="BK14764"/>
        <s v="BK14765"/>
        <s v="BK14766"/>
        <s v="BK14767"/>
        <s v="BK14768"/>
        <s v="BK14769"/>
        <s v="BK14770"/>
        <s v="BK14771"/>
        <s v="BK14772"/>
        <s v="BK14773"/>
        <s v="BK14774"/>
        <s v="BK14775"/>
        <s v="BK14776"/>
        <s v="BK14777"/>
        <s v="BK14778"/>
        <s v="BK14779"/>
        <s v="BK14780"/>
        <s v="BK14781"/>
        <s v="BK14782"/>
        <s v="BK14783"/>
        <s v="BK14784"/>
        <s v="BK14785"/>
        <s v="BK14786"/>
        <s v="BK14787"/>
        <s v="BK14788"/>
        <s v="BK14789"/>
        <s v="BK14790"/>
        <s v="BK14791"/>
        <s v="BK14792"/>
        <s v="BK14793"/>
        <s v="BK14794"/>
        <s v="BK14795"/>
        <s v="BK14796"/>
        <s v="BK14797"/>
        <s v="BK14798"/>
        <s v="BK14799"/>
        <s v="BK14800"/>
        <s v="BK14801"/>
        <s v="BK14802"/>
        <s v="BK14803"/>
        <s v="BK14804"/>
        <s v="BK14805"/>
        <s v="BK14806"/>
        <s v="BK14807"/>
        <s v="BK14808"/>
        <s v="BK14809"/>
        <s v="BK14810"/>
        <s v="BK14811"/>
        <s v="BK14812"/>
        <s v="BK14813"/>
        <s v="BK14814"/>
        <s v="BK14815"/>
        <s v="BK14816"/>
        <s v="BK14817"/>
        <s v="BK14818"/>
        <s v="BK14819"/>
        <s v="BK14820"/>
        <s v="BK14821"/>
        <s v="BK14822"/>
        <s v="BK14823"/>
        <s v="BK14824"/>
        <s v="BK14825"/>
        <s v="BK14826"/>
        <s v="BK14827"/>
        <s v="BK14828"/>
        <s v="BK14829"/>
        <s v="BK14830"/>
        <s v="BK14831"/>
        <s v="BK14832"/>
        <s v="BK14833"/>
        <s v="BK14834"/>
        <s v="BK14835"/>
        <s v="BK14836"/>
        <s v="BK14837"/>
        <s v="BK14838"/>
        <s v="BK14839"/>
        <s v="BK14840"/>
        <s v="BK14841"/>
        <s v="BK14842"/>
        <s v="BK14843"/>
        <s v="BK14844"/>
        <s v="BK14845"/>
        <s v="BK14846"/>
        <s v="BK14847"/>
        <s v="BK14848"/>
        <s v="BK14849"/>
        <s v="BK14850"/>
        <s v="BK14851"/>
        <s v="BK14852"/>
        <s v="BK14853"/>
        <s v="BK14854"/>
        <s v="BK14855"/>
        <s v="BK14856"/>
        <s v="BK14857"/>
        <s v="BK14858"/>
        <s v="BK14859"/>
        <s v="BK14860"/>
        <s v="BK14861"/>
        <s v="BK14862"/>
        <s v="BK14863"/>
        <s v="BK14864"/>
        <s v="BK14865"/>
        <s v="BK14866"/>
        <s v="BK14867"/>
        <s v="BK14868"/>
        <s v="BK14869"/>
        <s v="BK14870"/>
        <s v="BK14871"/>
        <s v="BK14872"/>
        <s v="BK14873"/>
        <s v="BK14874"/>
        <s v="BK14875"/>
        <s v="BK14876"/>
        <s v="BK14877"/>
        <s v="BK14878"/>
        <s v="BK14879"/>
        <s v="BK14880"/>
        <s v="BK14881"/>
        <s v="BK14882"/>
        <s v="BK14883"/>
        <s v="BK14884"/>
        <s v="BK14885"/>
        <s v="BK14886"/>
        <s v="BK14887"/>
        <s v="BK14888"/>
        <s v="BK14889"/>
        <s v="BK14890"/>
        <s v="BK14891"/>
        <s v="BK14892"/>
        <s v="BK14893"/>
        <s v="BK14894"/>
        <s v="BK14895"/>
        <s v="BK14896"/>
        <s v="BK14897"/>
        <s v="BK14898"/>
        <s v="BK14899"/>
        <s v="BK14900"/>
        <s v="BK14901"/>
        <s v="BK14902"/>
        <s v="BK14903"/>
        <s v="BK14904"/>
        <s v="BK14905"/>
        <s v="BK14906"/>
        <s v="BK14907"/>
        <s v="BK14908"/>
        <s v="BK14909"/>
        <s v="BK14910"/>
        <s v="BK14911"/>
        <s v="BK14912"/>
        <s v="BK14913"/>
        <s v="BK14914"/>
        <s v="BK14915"/>
        <s v="BK14916"/>
        <s v="BK14917"/>
        <s v="BK14918"/>
        <s v="BK14919"/>
        <s v="BK14920"/>
        <s v="BK14921"/>
        <s v="BK14922"/>
        <s v="BK14923"/>
        <s v="BK14924"/>
        <s v="BK14925"/>
        <s v="BK14926"/>
        <s v="BK14927"/>
        <s v="BK14928"/>
        <s v="BK14929"/>
        <s v="BK14930"/>
        <s v="BK14931"/>
        <s v="BK14932"/>
        <s v="BK14933"/>
        <s v="BK14934"/>
        <s v="BK14935"/>
        <s v="BK14936"/>
        <s v="BK14937"/>
        <s v="BK14938"/>
        <s v="BK14939"/>
        <s v="BK14940"/>
        <s v="BK14941"/>
        <s v="BK14942"/>
        <s v="BK14943"/>
        <s v="BK14944"/>
        <s v="BK14945"/>
        <s v="BK14946"/>
        <s v="BK14947"/>
        <s v="BK14948"/>
        <s v="BK14949"/>
        <s v="BK14950"/>
        <s v="BK14951"/>
        <s v="BK14952"/>
        <s v="BK14953"/>
        <s v="BK14954"/>
        <s v="BK14955"/>
        <s v="BK14956"/>
        <s v="BK14957"/>
        <s v="BK14958"/>
        <s v="BK14959"/>
        <s v="BK14960"/>
        <s v="BK14961"/>
        <s v="BK14962"/>
        <s v="BK14963"/>
        <s v="BK14964"/>
        <s v="BK14965"/>
        <s v="BK14966"/>
        <s v="BK14967"/>
        <s v="BK14968"/>
        <s v="BK14969"/>
        <s v="BK14970"/>
        <s v="BK14971"/>
        <s v="BK14972"/>
        <s v="BK14973"/>
        <s v="BK14974"/>
        <s v="BK14975"/>
        <s v="BK14976"/>
        <s v="BK14977"/>
        <s v="BK14978"/>
        <s v="BK14979"/>
        <s v="BK14980"/>
        <s v="BK14981"/>
        <s v="BK14982"/>
        <s v="BK14983"/>
        <s v="BK14984"/>
        <s v="BK14985"/>
        <s v="BK14986"/>
        <s v="BK14987"/>
        <s v="BK14988"/>
        <s v="BK14989"/>
        <s v="BK14990"/>
        <s v="BK14991"/>
        <s v="BK14992"/>
        <s v="BK14993"/>
        <s v="BK14994"/>
        <s v="BK14995"/>
        <s v="BK14996"/>
        <s v="BK14997"/>
        <s v="BK14998"/>
        <s v="BK14999"/>
        <s v="BK15000"/>
      </sharedItems>
    </cacheField>
    <cacheField name="booking_date" numFmtId="0">
      <sharedItems/>
    </cacheField>
    <cacheField name="check_in_date" numFmtId="0">
      <sharedItems/>
    </cacheField>
    <cacheField name="channel_id" numFmtId="0">
      <sharedItems/>
    </cacheField>
    <cacheField name="rate_code_id" numFmtId="0">
      <sharedItems count="7">
        <s v="RT_PROMO"/>
        <s v="RT_BAR"/>
        <s v="RT_CORP"/>
        <s v="RT_NET"/>
        <s v="RT_GOVT"/>
        <s v="RT_PKG"/>
        <s v="RT_WALK"/>
      </sharedItems>
    </cacheField>
    <cacheField name="gross_room_revenue" numFmtId="0">
      <sharedItems containsSemiMixedTypes="0" containsString="0" containsNumber="1" minValue="1787.82" maxValue="39699.769999999997"/>
    </cacheField>
    <cacheField name="commission_amount" numFmtId="0">
      <sharedItems containsSemiMixedTypes="0" containsString="0" containsNumber="1" minValue="0" maxValue="6003.8"/>
    </cacheField>
    <cacheField name="net_room_revenue" numFmtId="0">
      <sharedItems containsSemiMixedTypes="0" containsString="0" containsNumber="1" minValue="1609.77" maxValue="39699.769999999997"/>
    </cacheField>
    <cacheField name="status" numFmtId="0">
      <sharedItems count="3">
        <s v="Checked-Out"/>
        <s v="Cancelled"/>
        <s v="Confirmed"/>
      </sharedItems>
    </cacheField>
    <cacheField name="net_margin" numFmtId="10">
      <sharedItems containsSemiMixedTypes="0" containsString="0" containsNumber="1" minValue="1" maxValue="1.250002163846454"/>
    </cacheField>
    <cacheField name="channel_type" numFmtId="0">
      <sharedItems count="5">
        <s v="OTA"/>
        <s v="Corporate"/>
        <s v="Direct"/>
        <s v="Offline"/>
        <s v="GDS"/>
      </sharedItems>
    </cacheField>
    <cacheField name="channel_name" numFmtId="0">
      <sharedItems count="8">
        <s v="Expedia"/>
        <s v="Booking.com"/>
        <s v="Corporate Direct"/>
        <s v="Agoda"/>
        <s v="Direct Website"/>
        <s v="Travel Agency"/>
        <s v="GDS (Amadeus)"/>
        <s v="Walk-in"/>
      </sharedItems>
    </cacheField>
    <cacheField name="Cancelled Flag" numFmtId="0">
      <sharedItems containsSemiMixedTypes="0" containsString="0" containsNumber="1" containsInteger="1" minValue="0" maxValue="1" count="2">
        <n v="0"/>
        <n v="1"/>
      </sharedItems>
    </cacheField>
    <cacheField name="Checked-Out Flag" numFmtId="0">
      <sharedItems containsSemiMixedTypes="0" containsString="0" containsNumber="1" containsInteger="1" minValue="0" maxValue="1"/>
    </cacheField>
    <cacheField name="Net_revenue" numFmtId="0">
      <sharedItems containsSemiMixedTypes="0" containsString="0" containsNumber="1" minValue="0" maxValue="39699.769999999997" count="3272">
        <n v="18558.39"/>
        <n v="2814.98"/>
        <n v="15287.52"/>
        <n v="0"/>
        <n v="3270.18"/>
        <n v="4019.83"/>
        <n v="2652.9"/>
        <n v="2969.35"/>
        <n v="6175.98"/>
        <n v="7060.28"/>
        <n v="2830.4"/>
        <n v="2428.94"/>
        <n v="6660.28"/>
        <n v="15890.15"/>
        <n v="4095.96"/>
        <n v="3001.73"/>
        <n v="2747.98"/>
        <n v="6069.55"/>
        <n v="11831.79"/>
        <n v="6396.65"/>
        <n v="4743.46"/>
        <n v="4148.38"/>
        <n v="2730.22"/>
        <n v="4726.55"/>
        <n v="13859.5"/>
        <n v="2526.81"/>
        <n v="2452.1799999999998"/>
        <n v="4932.24"/>
        <n v="2820.1"/>
        <n v="10861.98"/>
        <n v="16230.21"/>
        <n v="3006.67"/>
        <n v="2364.69"/>
        <n v="10234.94"/>
        <n v="6562.91"/>
        <n v="18026.03"/>
        <n v="2559.98"/>
        <n v="4719.6899999999996"/>
        <n v="8233.17"/>
        <n v="4474.43"/>
        <n v="10147.02"/>
        <n v="18365.09"/>
        <n v="5516.43"/>
        <n v="4656.38"/>
        <n v="7873.76"/>
        <n v="6999.53"/>
        <n v="13832.13"/>
        <n v="6370.83"/>
        <n v="19884.689999999999"/>
        <n v="6393.46"/>
        <n v="3109.06"/>
        <n v="6686.34"/>
        <n v="1919.41"/>
        <n v="5169.57"/>
        <n v="2350.81"/>
        <n v="7190.1"/>
        <n v="18546.080000000002"/>
        <n v="3275.98"/>
        <n v="2870.12"/>
        <n v="9334.66"/>
        <n v="2922.13"/>
        <n v="10364.06"/>
        <n v="5042.3999999999996"/>
        <n v="5836.22"/>
        <n v="3753.45"/>
        <n v="8608.0400000000009"/>
        <n v="7794.98"/>
        <n v="8855.99"/>
        <n v="4427.6000000000004"/>
        <n v="5127.25"/>
        <n v="5181.55"/>
        <n v="2509.0500000000002"/>
        <n v="9256.4"/>
        <n v="17560.7"/>
        <n v="3226.67"/>
        <n v="10234.26"/>
        <n v="12168.95"/>
        <n v="16171.24"/>
        <n v="2377"/>
        <n v="7323.81"/>
        <n v="7596.96"/>
        <n v="14762.26"/>
        <n v="4446.99"/>
        <n v="15146.88"/>
        <n v="9064.76"/>
        <n v="10122.16"/>
        <n v="12970.33"/>
        <n v="7250.54"/>
        <n v="16390.91"/>
        <n v="27171.54"/>
        <n v="7150.79"/>
        <n v="5823.72"/>
        <n v="20204.419999999998"/>
        <n v="17673.3"/>
        <n v="7129.93"/>
        <n v="8786.02"/>
        <n v="12734.45"/>
        <n v="3667.74"/>
        <n v="2340.38"/>
        <n v="6312.03"/>
        <n v="7095.21"/>
        <n v="13576.11"/>
        <n v="2354.09"/>
        <n v="9913.26"/>
        <n v="9677.7800000000007"/>
        <n v="5624.26"/>
        <n v="3621.08"/>
        <n v="14499.7"/>
        <n v="3859.69"/>
        <n v="2571.2600000000002"/>
        <n v="6707.34"/>
        <n v="4602.54"/>
        <n v="3407.34"/>
        <n v="4698.87"/>
        <n v="7145.06"/>
        <n v="13385.1"/>
        <n v="5110.8100000000004"/>
        <n v="3054.52"/>
        <n v="6627.23"/>
        <n v="10786.32"/>
        <n v="5987.45"/>
        <n v="3842.4"/>
        <n v="8297.77"/>
        <n v="5165.5"/>
        <n v="9590.82"/>
        <n v="8405.09"/>
        <n v="10784.95"/>
        <n v="2285.13"/>
        <n v="12548.5"/>
        <n v="6261.43"/>
        <n v="9884"/>
        <n v="2999.92"/>
        <n v="5412.68"/>
        <n v="11123.78"/>
        <n v="18754.669999999998"/>
        <n v="12929.12"/>
        <n v="9810.65"/>
        <n v="2932.54"/>
        <n v="6076.68"/>
        <n v="14073"/>
        <n v="14774.42"/>
        <n v="13000.79"/>
        <n v="8990.9500000000007"/>
        <n v="8209.43"/>
        <n v="9864.51"/>
        <n v="16848.64"/>
        <n v="10837.29"/>
        <n v="3216.89"/>
        <n v="11002.67"/>
        <n v="7441.13"/>
        <n v="20700.669999999998"/>
        <n v="9235.52"/>
        <n v="19193.07"/>
        <n v="8281.9500000000007"/>
        <n v="3594.03"/>
        <n v="11435.35"/>
        <n v="2617.39"/>
        <n v="9774.4599999999991"/>
        <n v="9168.2099999999991"/>
        <n v="5758.24"/>
        <n v="7972.28"/>
        <n v="1609.77"/>
        <n v="7001.08"/>
        <n v="16997.45"/>
        <n v="7813.04"/>
        <n v="3498.06"/>
        <n v="7763.05"/>
        <n v="2327.08"/>
        <n v="5802.64"/>
        <n v="3227.24"/>
        <n v="8433.52"/>
        <n v="4573.6899999999996"/>
        <n v="2583.0500000000002"/>
        <n v="7678.64"/>
        <n v="2909.58"/>
        <n v="9722.4699999999993"/>
        <n v="7179.71"/>
        <n v="4801.08"/>
        <n v="14803.97"/>
        <n v="2553.42"/>
        <n v="11822.22"/>
        <n v="2696.03"/>
        <n v="5086.59"/>
        <n v="9541.06"/>
        <n v="4958.53"/>
        <n v="8793.2900000000009"/>
        <n v="13193.26"/>
        <n v="10732.06"/>
        <n v="10907.33"/>
        <n v="2200.77"/>
        <n v="4343.84"/>
        <n v="7209.2"/>
        <n v="14351.95"/>
        <n v="4183.07"/>
        <n v="9726.57"/>
        <n v="2370"/>
        <n v="7759.97"/>
        <n v="2438.02"/>
        <n v="6017.09"/>
        <n v="19521.11"/>
        <n v="2271.41"/>
        <n v="9875.14"/>
        <n v="7962.03"/>
        <n v="8088.35"/>
        <n v="13299.14"/>
        <n v="3320.27"/>
        <n v="2635.77"/>
        <n v="15896.03"/>
        <n v="12310.85"/>
        <n v="23345.93"/>
        <n v="10882.52"/>
        <n v="2063.12"/>
        <n v="2370.1"/>
        <n v="9526.84"/>
        <n v="21132.44"/>
        <n v="4832.63"/>
        <n v="3263.92"/>
        <n v="6778.2"/>
        <n v="4788.05"/>
        <n v="2765.75"/>
        <n v="7853.86"/>
        <n v="14883.67"/>
        <n v="11070.8"/>
        <n v="7976.11"/>
        <n v="2892.52"/>
        <n v="8912.34"/>
        <n v="5549.78"/>
        <n v="11411.06"/>
        <n v="10184.379999999999"/>
        <n v="12543.31"/>
        <n v="12363.91"/>
        <n v="25305.35"/>
        <n v="6973.12"/>
        <n v="2780.8"/>
        <n v="7963.51"/>
        <n v="15142.85"/>
        <n v="7551.89"/>
        <n v="21864.14"/>
        <n v="2681.11"/>
        <n v="8571.83"/>
        <n v="23423.86"/>
        <n v="7008.08"/>
        <n v="3293.62"/>
        <n v="5171.55"/>
        <n v="3626.39"/>
        <n v="3485.7"/>
        <n v="7876.47"/>
        <n v="5566.46"/>
        <n v="2952.21"/>
        <n v="5788.7"/>
        <n v="7860.26"/>
        <n v="5530.11"/>
        <n v="2648.03"/>
        <n v="4538.46"/>
        <n v="15274.88"/>
        <n v="5822.03"/>
        <n v="3160.88"/>
        <n v="2907.63"/>
        <n v="2779.65"/>
        <n v="14661.06"/>
        <n v="15384.03"/>
        <n v="7026.76"/>
        <n v="7190.27"/>
        <n v="2458.4499999999998"/>
        <n v="5271.19"/>
        <n v="9643.7800000000007"/>
        <n v="7462.95"/>
        <n v="2759.67"/>
        <n v="12284.14"/>
        <n v="7598.63"/>
        <n v="2116.2800000000002"/>
        <n v="8879.35"/>
        <n v="30933.88"/>
        <n v="3768.41"/>
        <n v="14030.95"/>
        <n v="5916.83"/>
        <n v="5655.7"/>
        <n v="2922.3"/>
        <n v="5005.7299999999996"/>
        <n v="2700.05"/>
        <n v="18213.48"/>
        <n v="12402.11"/>
        <n v="2402.0300000000002"/>
        <n v="12445.77"/>
        <n v="3107.89"/>
        <n v="7311.88"/>
        <n v="6249"/>
        <n v="3320.15"/>
        <n v="13031.04"/>
        <n v="11766.39"/>
        <n v="5151.2700000000004"/>
        <n v="10086.049999999999"/>
        <n v="5965.08"/>
        <n v="8748.57"/>
        <n v="5302.76"/>
        <n v="4671.5"/>
        <n v="5889.45"/>
        <n v="7175.54"/>
        <n v="7139.51"/>
        <n v="22339.07"/>
        <n v="8395.7999999999993"/>
        <n v="10823.34"/>
        <n v="6785.39"/>
        <n v="8612.76"/>
        <n v="11034.32"/>
        <n v="4416.5"/>
        <n v="8971.5499999999993"/>
        <n v="5093.2700000000004"/>
        <n v="8308.7900000000009"/>
        <n v="3014.61"/>
        <n v="4951"/>
        <n v="6614.27"/>
        <n v="3443.37"/>
        <n v="12651.65"/>
        <n v="6225.1"/>
        <n v="5782.78"/>
        <n v="23929.43"/>
        <n v="2940.7"/>
        <n v="13022.78"/>
        <n v="5269.38"/>
        <n v="6368.08"/>
        <n v="5250.14"/>
        <n v="8586.0400000000009"/>
        <n v="22250.09"/>
        <n v="8244.68"/>
        <n v="7932.65"/>
        <n v="11379.48"/>
        <n v="7554.21"/>
        <n v="4746.58"/>
        <n v="7116.2"/>
        <n v="5326.65"/>
        <n v="8428.41"/>
        <n v="12785.99"/>
        <n v="14056.09"/>
        <n v="4884.24"/>
        <n v="3901.66"/>
        <n v="3234.85"/>
        <n v="7121.62"/>
        <n v="3144.67"/>
        <n v="9354.11"/>
        <n v="19640.259999999998"/>
        <n v="6614.44"/>
        <n v="3083.85"/>
        <n v="16855.759999999998"/>
        <n v="8434.44"/>
        <n v="4347.07"/>
        <n v="5838.17"/>
        <n v="7162.65"/>
        <n v="2109.79"/>
        <n v="2432.37"/>
        <n v="5090.8900000000003"/>
        <n v="4226.91"/>
        <n v="7894.26"/>
        <n v="8386.2800000000007"/>
        <n v="22684.22"/>
        <n v="16722.919999999998"/>
        <n v="14837.03"/>
        <n v="9636.8700000000008"/>
        <n v="6494.47"/>
        <n v="2432.7399999999998"/>
        <n v="6237.29"/>
        <n v="3655.31"/>
        <n v="5818.78"/>
        <n v="6827.18"/>
        <n v="18086.45"/>
        <n v="8268.3799999999992"/>
        <n v="10220.120000000001"/>
        <n v="5244.35"/>
        <n v="2414.15"/>
        <n v="11759.34"/>
        <n v="7537.2"/>
        <n v="8307.1"/>
        <n v="12994.74"/>
        <n v="9491.17"/>
        <n v="7707.3"/>
        <n v="13385.46"/>
        <n v="4640.6099999999997"/>
        <n v="11100.16"/>
        <n v="10364.99"/>
        <n v="3913.11"/>
        <n v="7216.9"/>
        <n v="3608.89"/>
        <n v="4738.09"/>
        <n v="7049.06"/>
        <n v="7805.61"/>
        <n v="2614.15"/>
        <n v="8054.99"/>
        <n v="14552.62"/>
        <n v="2546.9"/>
        <n v="10340.27"/>
        <n v="13338.65"/>
        <n v="6874.87"/>
        <n v="6621.21"/>
        <n v="2501.59"/>
        <n v="9689.7800000000007"/>
        <n v="7051.36"/>
        <n v="4283.4799999999996"/>
        <n v="2376.52"/>
        <n v="7973.67"/>
        <n v="2450.19"/>
        <n v="2896.14"/>
        <n v="3375.27"/>
        <n v="16591.28"/>
        <n v="8467.5300000000007"/>
        <n v="5695.62"/>
        <n v="8188.19"/>
        <n v="2712.65"/>
        <n v="2603.37"/>
        <n v="7857.92"/>
        <n v="5764.06"/>
        <n v="4928.25"/>
        <n v="8782.0499999999993"/>
        <n v="4303.5"/>
        <n v="5609.36"/>
        <n v="17084"/>
        <n v="5151.43"/>
        <n v="6774.7"/>
        <n v="29031.31"/>
        <n v="5285.06"/>
        <n v="8830.2999999999993"/>
        <n v="5443.97"/>
        <n v="10625.38"/>
        <n v="4923.92"/>
        <n v="3992.01"/>
        <n v="3128.14"/>
        <n v="7419.14"/>
        <n v="11426.41"/>
        <n v="8106.78"/>
        <n v="6821.7"/>
        <n v="3656"/>
        <n v="5682.7"/>
        <n v="9228.69"/>
        <n v="3190.71"/>
        <n v="6043.17"/>
        <n v="14672.92"/>
        <n v="2611.71"/>
        <n v="10664.98"/>
        <n v="8498.34"/>
        <n v="9322.07"/>
        <n v="2320.69"/>
        <n v="29210.42"/>
        <n v="12738.87"/>
        <n v="10463.629999999999"/>
        <n v="3417.63"/>
        <n v="3965.73"/>
        <n v="4873.91"/>
        <n v="3145.76"/>
        <n v="3240.01"/>
        <n v="14643.89"/>
        <n v="3574.48"/>
        <n v="8300.83"/>
        <n v="4791.8599999999997"/>
        <n v="6320.62"/>
        <n v="11114.78"/>
        <n v="6169.43"/>
        <n v="3850.9"/>
        <n v="6336.17"/>
        <n v="4583.38"/>
        <n v="9948.02"/>
        <n v="7715.2"/>
        <n v="7819.95"/>
        <n v="6344.32"/>
        <n v="2543.4899999999998"/>
        <n v="12542.38"/>
        <n v="4685.03"/>
        <n v="5651.64"/>
        <n v="6466.49"/>
        <n v="17830.02"/>
        <n v="4525.74"/>
        <n v="4822.01"/>
        <n v="4596.03"/>
        <n v="11122.05"/>
        <n v="9677.4"/>
        <n v="9563.07"/>
        <n v="13627.76"/>
        <n v="8098.05"/>
        <n v="8294.42"/>
        <n v="3405.61"/>
        <n v="2503.89"/>
        <n v="8952.3799999999992"/>
        <n v="4461.12"/>
        <n v="8178.03"/>
        <n v="4607.37"/>
        <n v="3018.05"/>
        <n v="2263.7399999999998"/>
        <n v="18905.03"/>
        <n v="6993.02"/>
        <n v="4025.02"/>
        <n v="3035.41"/>
        <n v="6890.02"/>
        <n v="7441.91"/>
        <n v="5887"/>
        <n v="5335.21"/>
        <n v="14114.26"/>
        <n v="8850.2000000000007"/>
        <n v="13810.61"/>
        <n v="6360.53"/>
        <n v="2785.56"/>
        <n v="8177.83"/>
        <n v="12715.68"/>
        <n v="11170.08"/>
        <n v="5301.97"/>
        <n v="14461.56"/>
        <n v="10354.450000000001"/>
        <n v="7292.83"/>
        <n v="4811.2"/>
        <n v="25063.41"/>
        <n v="11359.77"/>
        <n v="18008.759999999998"/>
        <n v="6319.14"/>
        <n v="5905.36"/>
        <n v="10432.34"/>
        <n v="6537.45"/>
        <n v="5450.84"/>
        <n v="14843.75"/>
        <n v="4805.57"/>
        <n v="7433.08"/>
        <n v="9811.7900000000009"/>
        <n v="7831.54"/>
        <n v="9538.2800000000007"/>
        <n v="6701.38"/>
        <n v="4572.7"/>
        <n v="3712.88"/>
        <n v="7804.78"/>
        <n v="17768.34"/>
        <n v="10712.14"/>
        <n v="15378.51"/>
        <n v="6888.56"/>
        <n v="4906.13"/>
        <n v="13333.43"/>
        <n v="7840.77"/>
        <n v="8101.21"/>
        <n v="7070.49"/>
        <n v="9570.07"/>
        <n v="4579.53"/>
        <n v="9244.98"/>
        <n v="6484.76"/>
        <n v="6949.41"/>
        <n v="2572.17"/>
        <n v="5668.45"/>
        <n v="6553.05"/>
        <n v="2716.49"/>
        <n v="13716.5"/>
        <n v="8275.06"/>
        <n v="2350.5100000000002"/>
        <n v="5619.72"/>
        <n v="16701.759999999998"/>
        <n v="2548.66"/>
        <n v="2864.93"/>
        <n v="3391.32"/>
        <n v="11970.69"/>
        <n v="18532.150000000001"/>
        <n v="3149.24"/>
        <n v="24514.6"/>
        <n v="2843.61"/>
        <n v="4763.88"/>
        <n v="3966.71"/>
        <n v="2817.95"/>
        <n v="2466.08"/>
        <n v="14030.78"/>
        <n v="11114"/>
        <n v="8829.2900000000009"/>
        <n v="2703.38"/>
        <n v="12319.14"/>
        <n v="12870.5"/>
        <n v="4477.38"/>
        <n v="22887.41"/>
        <n v="5874.2"/>
        <n v="7007.2"/>
        <n v="3205.48"/>
        <n v="4981.6099999999997"/>
        <n v="5997.23"/>
        <n v="1944.14"/>
        <n v="10269.379999999999"/>
        <n v="2208.92"/>
        <n v="10504.95"/>
        <n v="16003.41"/>
        <n v="4885.3900000000003"/>
        <n v="5145.92"/>
        <n v="2490.16"/>
        <n v="5231.71"/>
        <n v="13924.48"/>
        <n v="11238.57"/>
        <n v="6806.62"/>
        <n v="8607.8799999999992"/>
        <n v="3609.33"/>
        <n v="7376.67"/>
        <n v="3179.27"/>
        <n v="12847.65"/>
        <n v="15409.42"/>
        <n v="4407.43"/>
        <n v="18128.18"/>
        <n v="11481.46"/>
        <n v="4310.22"/>
        <n v="18090.259999999998"/>
        <n v="16029.58"/>
        <n v="12890.66"/>
        <n v="5156.12"/>
        <n v="12197.87"/>
        <n v="8453.2999999999993"/>
        <n v="2517.9299999999998"/>
        <n v="5916.73"/>
        <n v="13261.33"/>
        <n v="11390.78"/>
        <n v="2268.35"/>
        <n v="9335.4699999999993"/>
        <n v="4388.7"/>
        <n v="5042.37"/>
        <n v="3226.63"/>
        <n v="9287.0499999999993"/>
        <n v="7023.15"/>
        <n v="2560.8000000000002"/>
        <n v="20150.75"/>
        <n v="18176.919999999998"/>
        <n v="6853.76"/>
        <n v="2472.9899999999998"/>
        <n v="4946.41"/>
        <n v="2825.24"/>
        <n v="10950.27"/>
        <n v="3789.68"/>
        <n v="10780.78"/>
        <n v="2256.16"/>
        <n v="5149.59"/>
        <n v="3771.1"/>
        <n v="5515.66"/>
        <n v="7884.69"/>
        <n v="2531.61"/>
        <n v="13883.72"/>
        <n v="7613.08"/>
        <n v="3758.05"/>
        <n v="11709.51"/>
        <n v="2369.88"/>
        <n v="4891.68"/>
        <n v="6605.81"/>
        <n v="10136.76"/>
        <n v="4140.16"/>
        <n v="4684.9399999999996"/>
        <n v="5011.12"/>
        <n v="9097.68"/>
        <n v="15212.19"/>
        <n v="13445.27"/>
        <n v="10281.549999999999"/>
        <n v="2669.27"/>
        <n v="2658.69"/>
        <n v="2540.17"/>
        <n v="2939.41"/>
        <n v="2020.57"/>
        <n v="18271.650000000001"/>
        <n v="8154.53"/>
        <n v="2392.9899999999998"/>
        <n v="10574.78"/>
        <n v="2311.27"/>
        <n v="2535.39"/>
        <n v="3529.65"/>
        <n v="4625.9799999999996"/>
        <n v="8319.01"/>
        <n v="5804.98"/>
        <n v="2856.88"/>
        <n v="15651.55"/>
        <n v="2875.72"/>
        <n v="3660.83"/>
        <n v="5912.04"/>
        <n v="5449.63"/>
        <n v="8196.9"/>
        <n v="10791.55"/>
        <n v="2742.67"/>
        <n v="12052.41"/>
        <n v="5665.53"/>
        <n v="8608.0300000000007"/>
        <n v="2464.6999999999998"/>
        <n v="14877.38"/>
        <n v="9819.61"/>
        <n v="3561.46"/>
        <n v="6165.82"/>
        <n v="2267.5100000000002"/>
        <n v="6438.04"/>
        <n v="2637.69"/>
        <n v="6792.29"/>
        <n v="6531.97"/>
        <n v="5246.64"/>
        <n v="10156.709999999999"/>
        <n v="9896.98"/>
        <n v="6251.75"/>
        <n v="11813.73"/>
        <n v="19874.560000000001"/>
        <n v="15401.03"/>
        <n v="5410.44"/>
        <n v="2072.63"/>
        <n v="8475.98"/>
        <n v="7828.79"/>
        <n v="5415.49"/>
        <n v="9274.86"/>
        <n v="10858.69"/>
        <n v="5289.3"/>
        <n v="3539.93"/>
        <n v="2920.94"/>
        <n v="13835.39"/>
        <n v="6976.49"/>
        <n v="3043.37"/>
        <n v="15270.41"/>
        <n v="4663.45"/>
        <n v="10936.38"/>
        <n v="14891.09"/>
        <n v="2924.36"/>
        <n v="4871.3999999999996"/>
        <n v="16014.42"/>
        <n v="3441.74"/>
        <n v="3449.71"/>
        <n v="3419.11"/>
        <n v="12508.18"/>
        <n v="2549.15"/>
        <n v="2298.64"/>
        <n v="13292.74"/>
        <n v="10406.129999999999"/>
        <n v="5649.21"/>
        <n v="5746.62"/>
        <n v="3428.49"/>
        <n v="5996.16"/>
        <n v="3631.25"/>
        <n v="8948.65"/>
        <n v="15004.68"/>
        <n v="10800.4"/>
        <n v="14505.54"/>
        <n v="7005.65"/>
        <n v="7274.55"/>
        <n v="11587.41"/>
        <n v="4374.74"/>
        <n v="12156.03"/>
        <n v="7571.98"/>
        <n v="4862.6099999999997"/>
        <n v="2615.7800000000002"/>
        <n v="20097"/>
        <n v="3667.7"/>
        <n v="2308.5100000000002"/>
        <n v="10633.82"/>
        <n v="10098.719999999999"/>
        <n v="4821.32"/>
        <n v="5485.6"/>
        <n v="28330.35"/>
        <n v="4039.65"/>
        <n v="11909.31"/>
        <n v="3095.86"/>
        <n v="4434.51"/>
        <n v="6653.06"/>
        <n v="4502.95"/>
        <n v="3747.6"/>
        <n v="6377.97"/>
        <n v="2408.0100000000002"/>
        <n v="4001.22"/>
        <n v="2487.08"/>
        <n v="7260.31"/>
        <n v="10601.27"/>
        <n v="1976.03"/>
        <n v="9376.57"/>
        <n v="2810.6"/>
        <n v="2325.59"/>
        <n v="3846.38"/>
        <n v="13516.81"/>
        <n v="12345.52"/>
        <n v="2272.92"/>
        <n v="18682.36"/>
        <n v="2133.42"/>
        <n v="8568.84"/>
        <n v="12304.19"/>
        <n v="22284.34"/>
        <n v="18442.919999999998"/>
        <n v="6471.71"/>
        <n v="7655.9"/>
        <n v="2680.42"/>
        <n v="12764.83"/>
        <n v="14573.09"/>
        <n v="9217.0300000000007"/>
        <n v="13134.74"/>
        <n v="6954.57"/>
        <n v="4194.6899999999996"/>
        <n v="2406.2199999999998"/>
        <n v="9886.5400000000009"/>
        <n v="5920.03"/>
        <n v="3604.01"/>
        <n v="6563.01"/>
        <n v="3869.57"/>
        <n v="15603.31"/>
        <n v="4690.45"/>
        <n v="7841.67"/>
        <n v="6428.39"/>
        <n v="5878.94"/>
        <n v="6406.41"/>
        <n v="9413.32"/>
        <n v="11144.11"/>
        <n v="5229.76"/>
        <n v="2485.48"/>
        <n v="9358.2099999999991"/>
        <n v="6648.74"/>
        <n v="17054.34"/>
        <n v="17298.240000000002"/>
        <n v="7138.24"/>
        <n v="5184.55"/>
        <n v="7081.24"/>
        <n v="6327.46"/>
        <n v="9925.84"/>
        <n v="12601.06"/>
        <n v="3611.11"/>
        <n v="2204.9899999999998"/>
        <n v="2205.39"/>
        <n v="14800.88"/>
        <n v="7234.68"/>
        <n v="10081.15"/>
        <n v="4995.7299999999996"/>
        <n v="2158.46"/>
        <n v="11163.86"/>
        <n v="12714.38"/>
        <n v="10018.74"/>
        <n v="2427.33"/>
        <n v="10976.55"/>
        <n v="2092.1799999999998"/>
        <n v="2652.8"/>
        <n v="2661.4"/>
        <n v="3411.85"/>
        <n v="4964.46"/>
        <n v="6867.13"/>
        <n v="11480.53"/>
        <n v="3193.07"/>
        <n v="14302.86"/>
        <n v="7493.37"/>
        <n v="21701.98"/>
        <n v="21700.23"/>
        <n v="6363.2"/>
        <n v="3539.7"/>
        <n v="10918.61"/>
        <n v="3228.46"/>
        <n v="4713.24"/>
        <n v="12807.89"/>
        <n v="10447.44"/>
        <n v="2241.7600000000002"/>
        <n v="10472.629999999999"/>
        <n v="2260.9299999999998"/>
        <n v="7654.65"/>
        <n v="5971.91"/>
        <n v="3797.28"/>
        <n v="7543.58"/>
        <n v="9612.43"/>
        <n v="2569.65"/>
        <n v="5883.19"/>
        <n v="11651.62"/>
        <n v="12432.83"/>
        <n v="8457.33"/>
        <n v="13208.95"/>
        <n v="6034.44"/>
        <n v="2860.13"/>
        <n v="2440.13"/>
        <n v="4225.63"/>
        <n v="3510.67"/>
        <n v="12815.73"/>
        <n v="6793.51"/>
        <n v="6660.01"/>
        <n v="9668.5499999999993"/>
        <n v="4001.04"/>
        <n v="19473.22"/>
        <n v="5645.59"/>
        <n v="3129.21"/>
        <n v="17275.02"/>
        <n v="11863.75"/>
        <n v="18233.45"/>
        <n v="4173.74"/>
        <n v="7344.64"/>
        <n v="5839.95"/>
        <n v="2419.56"/>
        <n v="4822.22"/>
        <n v="4186.66"/>
        <n v="3950.05"/>
        <n v="7661.58"/>
        <n v="10582.38"/>
        <n v="6801.68"/>
        <n v="3182.47"/>
        <n v="21634.52"/>
        <n v="16905.47"/>
        <n v="15036.42"/>
        <n v="2732.86"/>
        <n v="8531.76"/>
        <n v="11761.15"/>
        <n v="20383.439999999999"/>
        <n v="3255.88"/>
        <n v="4751.95"/>
        <n v="2150.1"/>
        <n v="4687.09"/>
        <n v="13203.69"/>
        <n v="3759.22"/>
        <n v="2430.06"/>
        <n v="2686.7"/>
        <n v="9378.9"/>
        <n v="2317.5500000000002"/>
        <n v="4350.4399999999996"/>
        <n v="8495.7199999999993"/>
        <n v="2771"/>
        <n v="1787.82"/>
        <n v="2911.71"/>
        <n v="2606.48"/>
        <n v="8084.98"/>
        <n v="17164.29"/>
        <n v="11486.39"/>
        <n v="3366.17"/>
        <n v="19292.53"/>
        <n v="8206.94"/>
        <n v="2711.34"/>
        <n v="4983.3"/>
        <n v="3358.7"/>
        <n v="11534.31"/>
        <n v="7287.67"/>
        <n v="10382.15"/>
        <n v="8507.0499999999993"/>
        <n v="9099.41"/>
        <n v="4898.8500000000004"/>
        <n v="4986.82"/>
        <n v="3486.44"/>
        <n v="6026.83"/>
        <n v="7136.04"/>
        <n v="20024.38"/>
        <n v="2544.71"/>
        <n v="6174.47"/>
        <n v="4021.15"/>
        <n v="10325.34"/>
        <n v="2799.21"/>
        <n v="15189.59"/>
        <n v="7508.22"/>
        <n v="4887.5"/>
        <n v="12212.48"/>
        <n v="9272.65"/>
        <n v="6902.66"/>
        <n v="2852.02"/>
        <n v="5484.06"/>
        <n v="3761.71"/>
        <n v="4664.22"/>
        <n v="2237.88"/>
        <n v="8351.42"/>
        <n v="13623.13"/>
        <n v="10807.61"/>
        <n v="5014.75"/>
        <n v="6023.8"/>
        <n v="12345.78"/>
        <n v="5572.74"/>
        <n v="7069.94"/>
        <n v="2632.92"/>
        <n v="12132.45"/>
        <n v="2337.06"/>
        <n v="8993.77"/>
        <n v="7554.9"/>
        <n v="10911.66"/>
        <n v="3891.91"/>
        <n v="4461.8599999999997"/>
        <n v="5674.8"/>
        <n v="4943.29"/>
        <n v="7449.11"/>
        <n v="6060.36"/>
        <n v="16297.25"/>
        <n v="9477.5"/>
        <n v="8666.42"/>
        <n v="5735.4"/>
        <n v="4683.21"/>
        <n v="33118.28"/>
        <n v="2956.06"/>
        <n v="6911.64"/>
        <n v="11295.72"/>
        <n v="8927.57"/>
        <n v="21563.79"/>
        <n v="2570.42"/>
        <n v="9187.11"/>
        <n v="5074.49"/>
        <n v="2544.7399999999998"/>
        <n v="4993.68"/>
        <n v="11126.26"/>
        <n v="9881.41"/>
        <n v="2502.56"/>
        <n v="2666.71"/>
        <n v="26008.44"/>
        <n v="4622.53"/>
        <n v="12572.09"/>
        <n v="3511.35"/>
        <n v="3735.78"/>
        <n v="4689.32"/>
        <n v="12596.24"/>
        <n v="20116.13"/>
        <n v="6520.86"/>
        <n v="2408.33"/>
        <n v="10856.67"/>
        <n v="6191.39"/>
        <n v="3371.65"/>
        <n v="12668.05"/>
        <n v="4220.8"/>
        <n v="8288.18"/>
        <n v="4898.8"/>
        <n v="2370.83"/>
        <n v="4672.3900000000003"/>
        <n v="9763.2800000000007"/>
        <n v="5339.84"/>
        <n v="15757.4"/>
        <n v="15823.18"/>
        <n v="2746.26"/>
        <n v="6087.64"/>
        <n v="10663.49"/>
        <n v="2815.71"/>
        <n v="9964.43"/>
        <n v="9933.2999999999993"/>
        <n v="5525.2"/>
        <n v="6815.06"/>
        <n v="3627.41"/>
        <n v="2765.78"/>
        <n v="3377.59"/>
        <n v="15684.64"/>
        <n v="8119.28"/>
        <n v="6981.61"/>
        <n v="6672.75"/>
        <n v="2846.17"/>
        <n v="10437.129999999999"/>
        <n v="8159.57"/>
        <n v="11676.21"/>
        <n v="9127.7800000000007"/>
        <n v="6532.66"/>
        <n v="6931.42"/>
        <n v="26240.080000000002"/>
        <n v="18563.11"/>
        <n v="9858.8799999999992"/>
        <n v="13231.17"/>
        <n v="4150.6400000000003"/>
        <n v="6498.92"/>
        <n v="5926.42"/>
        <n v="8404.3799999999992"/>
        <n v="4146.45"/>
        <n v="5569.76"/>
        <n v="6914.37"/>
        <n v="2261.8200000000002"/>
        <n v="3870.12"/>
        <n v="2540.66"/>
        <n v="5306.61"/>
        <n v="2718.78"/>
        <n v="23483.56"/>
        <n v="15960.91"/>
        <n v="3372.68"/>
        <n v="16348"/>
        <n v="3761.48"/>
        <n v="16275.45"/>
        <n v="14174.25"/>
        <n v="3114.67"/>
        <n v="8950.1299999999992"/>
        <n v="10724.08"/>
        <n v="6081.46"/>
        <n v="7943.98"/>
        <n v="2539.75"/>
        <n v="13004.38"/>
        <n v="15031.2"/>
        <n v="6109.8"/>
        <n v="7907.37"/>
        <n v="5488.16"/>
        <n v="6043.07"/>
        <n v="5487.46"/>
        <n v="5006.66"/>
        <n v="2549"/>
        <n v="11680.62"/>
        <n v="3224.28"/>
        <n v="2898.83"/>
        <n v="8609.26"/>
        <n v="7877.74"/>
        <n v="9472.34"/>
        <n v="4728.92"/>
        <n v="17446.47"/>
        <n v="4789.2700000000004"/>
        <n v="4270.84"/>
        <n v="5455.8"/>
        <n v="11834.8"/>
        <n v="8777.64"/>
        <n v="6763.63"/>
        <n v="3066.72"/>
        <n v="6302.14"/>
        <n v="12338.37"/>
        <n v="2309.6799999999998"/>
        <n v="2243.27"/>
        <n v="7160.09"/>
        <n v="5178.55"/>
        <n v="5352.04"/>
        <n v="4665.32"/>
        <n v="4843.29"/>
        <n v="2027.65"/>
        <n v="13573.7"/>
        <n v="9627.19"/>
        <n v="4930.9399999999996"/>
        <n v="2961.33"/>
        <n v="8928.0300000000007"/>
        <n v="22996.55"/>
        <n v="13121.84"/>
        <n v="6922.97"/>
        <n v="8177.01"/>
        <n v="22913.98"/>
        <n v="4786.34"/>
        <n v="5748.32"/>
        <n v="5251.98"/>
        <n v="4526.24"/>
        <n v="3573.67"/>
        <n v="3779.51"/>
        <n v="16218.81"/>
        <n v="7824.62"/>
        <n v="16243.23"/>
        <n v="3678.22"/>
        <n v="2847.5"/>
        <n v="6139.85"/>
        <n v="5212.08"/>
        <n v="7244.16"/>
        <n v="6518.65"/>
        <n v="5767.94"/>
        <n v="7622.38"/>
        <n v="19740.82"/>
        <n v="2919.83"/>
        <n v="4850.09"/>
        <n v="13956.05"/>
        <n v="10638.48"/>
        <n v="6933.56"/>
        <n v="5996.32"/>
        <n v="17560.64"/>
        <n v="13413.28"/>
        <n v="2257.41"/>
        <n v="8424.66"/>
        <n v="20734.45"/>
        <n v="3115.82"/>
        <n v="13717.86"/>
        <n v="3611.62"/>
        <n v="5243.74"/>
        <n v="7450.37"/>
        <n v="6968.55"/>
        <n v="8076.24"/>
        <n v="15014.63"/>
        <n v="8348.8700000000008"/>
        <n v="6921.26"/>
        <n v="10083.790000000001"/>
        <n v="5228.9399999999996"/>
        <n v="3408.26"/>
        <n v="4606.1000000000004"/>
        <n v="10297.1"/>
        <n v="6280.15"/>
        <n v="10512.77"/>
        <n v="2708.35"/>
        <n v="2899.65"/>
        <n v="14880.6"/>
        <n v="5376.16"/>
        <n v="5245.56"/>
        <n v="7812.9"/>
        <n v="2908.59"/>
        <n v="14771.94"/>
        <n v="13225.23"/>
        <n v="6981.04"/>
        <n v="2124.5100000000002"/>
        <n v="3620.04"/>
        <n v="12098.44"/>
        <n v="10538.04"/>
        <n v="9071.65"/>
        <n v="4249.22"/>
        <n v="3815.44"/>
        <n v="17191.02"/>
        <n v="9810.5"/>
        <n v="2329.19"/>
        <n v="6722.13"/>
        <n v="7225.09"/>
        <n v="10801.59"/>
        <n v="7015.02"/>
        <n v="11205.78"/>
        <n v="20038.66"/>
        <n v="8791.6200000000008"/>
        <n v="6167.37"/>
        <n v="7619.59"/>
        <n v="13394.75"/>
        <n v="4185.6000000000004"/>
        <n v="3612.41"/>
        <n v="7710.68"/>
        <n v="13227.55"/>
        <n v="10570.98"/>
        <n v="20299.63"/>
        <n v="7099.58"/>
        <n v="4603.28"/>
        <n v="5284.88"/>
        <n v="3409.58"/>
        <n v="3667.48"/>
        <n v="5389.64"/>
        <n v="6040.7"/>
        <n v="8341.85"/>
        <n v="2824.97"/>
        <n v="5396"/>
        <n v="2233.66"/>
        <n v="8443.77"/>
        <n v="11947.75"/>
        <n v="4643.07"/>
        <n v="13051.37"/>
        <n v="5522.34"/>
        <n v="2219.7399999999998"/>
        <n v="5332.96"/>
        <n v="7471.75"/>
        <n v="9518.68"/>
        <n v="11462.11"/>
        <n v="5768.88"/>
        <n v="27350.66"/>
        <n v="11210.4"/>
        <n v="2530.48"/>
        <n v="8222.7800000000007"/>
        <n v="6268.08"/>
        <n v="11548.26"/>
        <n v="10239.43"/>
        <n v="15616.69"/>
        <n v="27018.7"/>
        <n v="3654.75"/>
        <n v="17511.830000000002"/>
        <n v="4423.58"/>
        <n v="9567.2999999999993"/>
        <n v="8675.26"/>
        <n v="10262"/>
        <n v="10522.07"/>
        <n v="3541.81"/>
        <n v="2482.56"/>
        <n v="4205.28"/>
        <n v="13575.36"/>
        <n v="5128.76"/>
        <n v="5212.09"/>
        <n v="4690.26"/>
        <n v="9341"/>
        <n v="11559.92"/>
        <n v="4721.99"/>
        <n v="4902.88"/>
        <n v="4502.05"/>
        <n v="4055.83"/>
        <n v="7008.55"/>
        <n v="5371.11"/>
        <n v="8149.38"/>
        <n v="17835.240000000002"/>
        <n v="4916.3100000000004"/>
        <n v="2396.0500000000002"/>
        <n v="4267.4799999999996"/>
        <n v="4839.2299999999996"/>
        <n v="18268.61"/>
        <n v="5565.55"/>
        <n v="25003.22"/>
        <n v="8923.52"/>
        <n v="5971.6"/>
        <n v="2938.35"/>
        <n v="8618.0499999999993"/>
        <n v="10401.31"/>
        <n v="10726.07"/>
        <n v="2073.19"/>
        <n v="11989.35"/>
        <n v="5633.75"/>
        <n v="7737.18"/>
        <n v="4912.99"/>
        <n v="15013.59"/>
        <n v="8013.56"/>
        <n v="15437.79"/>
        <n v="19999.62"/>
        <n v="3131.08"/>
        <n v="8396.7000000000007"/>
        <n v="3610.48"/>
        <n v="3646.38"/>
        <n v="2846.05"/>
        <n v="9634.24"/>
        <n v="8747.7800000000007"/>
        <n v="3061.24"/>
        <n v="8867.7999999999993"/>
        <n v="10760.48"/>
        <n v="5098.28"/>
        <n v="5047.37"/>
        <n v="11478.38"/>
        <n v="6071.1"/>
        <n v="4531.5"/>
        <n v="5733.85"/>
        <n v="6620.24"/>
        <n v="10314.52"/>
        <n v="3273.96"/>
        <n v="5889.56"/>
        <n v="2443.61"/>
        <n v="1867.16"/>
        <n v="9568.36"/>
        <n v="27868.52"/>
        <n v="9610.1200000000008"/>
        <n v="9364.08"/>
        <n v="13655.55"/>
        <n v="4653.8"/>
        <n v="6411.14"/>
        <n v="19162.91"/>
        <n v="8078.15"/>
        <n v="8808.9"/>
        <n v="12322.53"/>
        <n v="16655.990000000002"/>
        <n v="15541.96"/>
        <n v="5182.76"/>
        <n v="5386.68"/>
        <n v="4925.18"/>
        <n v="14233.72"/>
        <n v="5429.49"/>
        <n v="3767.58"/>
        <n v="6242.63"/>
        <n v="6343.65"/>
        <n v="3225.09"/>
        <n v="4503.5600000000004"/>
        <n v="10525.28"/>
        <n v="17664.05"/>
        <n v="2690.83"/>
        <n v="8724.07"/>
        <n v="3184.68"/>
        <n v="4124.2"/>
        <n v="6318.85"/>
        <n v="2403.34"/>
        <n v="18219.61"/>
        <n v="10484"/>
        <n v="8749.44"/>
        <n v="7741.38"/>
        <n v="2273.96"/>
        <n v="18726.939999999999"/>
        <n v="20543.86"/>
        <n v="2571.0700000000002"/>
        <n v="6270.78"/>
        <n v="7709.8"/>
        <n v="3677.67"/>
        <n v="6173.47"/>
        <n v="6324.09"/>
        <n v="3283.97"/>
        <n v="4940.42"/>
        <n v="7053.27"/>
        <n v="6564.21"/>
        <n v="9343.65"/>
        <n v="6222.05"/>
        <n v="2633.44"/>
        <n v="4544.42"/>
        <n v="10618.24"/>
        <n v="2894.47"/>
        <n v="14449.78"/>
        <n v="2372.52"/>
        <n v="13106.08"/>
        <n v="12064.28"/>
        <n v="10608.94"/>
        <n v="11316.56"/>
        <n v="5612.23"/>
        <n v="4676.4799999999996"/>
        <n v="7874.12"/>
        <n v="7621.26"/>
        <n v="7749.71"/>
        <n v="2802.75"/>
        <n v="7993.91"/>
        <n v="3042.64"/>
        <n v="3500.81"/>
        <n v="6023.6"/>
        <n v="2725.58"/>
        <n v="6098.79"/>
        <n v="6328.82"/>
        <n v="23566.87"/>
        <n v="2625.01"/>
        <n v="5758.71"/>
        <n v="5840.74"/>
        <n v="2382.89"/>
        <n v="4634.38"/>
        <n v="5081.8599999999997"/>
        <n v="10893.07"/>
        <n v="16420.18"/>
        <n v="1944.32"/>
        <n v="4906.33"/>
        <n v="2308.6999999999998"/>
        <n v="16472.060000000001"/>
        <n v="2376.6799999999998"/>
        <n v="13000.71"/>
        <n v="3437.73"/>
        <n v="2398.2199999999998"/>
        <n v="22314.87"/>
        <n v="7891.4"/>
        <n v="4072.41"/>
        <n v="6475.16"/>
        <n v="6279.3"/>
        <n v="7507.45"/>
        <n v="5956.51"/>
        <n v="2995.04"/>
        <n v="9726.68"/>
        <n v="14309.97"/>
        <n v="17109.88"/>
        <n v="5924.02"/>
        <n v="3879.64"/>
        <n v="2363.66"/>
        <n v="16809.96"/>
        <n v="8888.4500000000007"/>
        <n v="1916.71"/>
        <n v="2373.5300000000002"/>
        <n v="6404.82"/>
        <n v="4807.68"/>
        <n v="2447.29"/>
        <n v="9459.77"/>
        <n v="4779.3599999999997"/>
        <n v="11142.96"/>
        <n v="2558.8200000000002"/>
        <n v="4514.95"/>
        <n v="2663.08"/>
        <n v="6753.76"/>
        <n v="2273.0700000000002"/>
        <n v="12570.41"/>
        <n v="3163.79"/>
        <n v="6761.43"/>
        <n v="10670.12"/>
        <n v="8875.7900000000009"/>
        <n v="2985.94"/>
        <n v="9857.7999999999993"/>
        <n v="12991.62"/>
        <n v="3110.66"/>
        <n v="6669.97"/>
        <n v="32281"/>
        <n v="5283.72"/>
        <n v="2586.44"/>
        <n v="16687.11"/>
        <n v="3531.48"/>
        <n v="8708.61"/>
        <n v="4482.87"/>
        <n v="2412.42"/>
        <n v="24698.82"/>
        <n v="8733.85"/>
        <n v="1875.37"/>
        <n v="2278.59"/>
        <n v="7282.58"/>
        <n v="12553.6"/>
        <n v="2215.48"/>
        <n v="10697.24"/>
        <n v="5487.5"/>
        <n v="4769.6499999999996"/>
        <n v="7390.85"/>
        <n v="5861.19"/>
        <n v="4311.13"/>
        <n v="3633.51"/>
        <n v="13099.32"/>
        <n v="13859.95"/>
        <n v="9635.7800000000007"/>
        <n v="2620.88"/>
        <n v="11493.36"/>
        <n v="12563.22"/>
        <n v="7056.9"/>
        <n v="3554.52"/>
        <n v="10823.48"/>
        <n v="10420.49"/>
        <n v="2300.98"/>
        <n v="9817.16"/>
        <n v="4270.42"/>
        <n v="16473.86"/>
        <n v="3301.41"/>
        <n v="2516.71"/>
        <n v="8106.83"/>
        <n v="3050.5"/>
        <n v="4329.01"/>
        <n v="4850.84"/>
        <n v="4306.26"/>
        <n v="4598.32"/>
        <n v="15150.41"/>
        <n v="5148.74"/>
        <n v="4935.45"/>
        <n v="8557.58"/>
        <n v="7962.7"/>
        <n v="7272.49"/>
        <n v="5413.03"/>
        <n v="13394.17"/>
        <n v="2493.35"/>
        <n v="2433.29"/>
        <n v="7511.19"/>
        <n v="2306.77"/>
        <n v="9139.32"/>
        <n v="16636.29"/>
        <n v="2665.99"/>
        <n v="5110.03"/>
        <n v="9596.2199999999993"/>
        <n v="6466.83"/>
        <n v="3546.43"/>
        <n v="13406.07"/>
        <n v="13120.57"/>
        <n v="7944.58"/>
        <n v="4006.97"/>
        <n v="2554.86"/>
        <n v="5277.05"/>
        <n v="3551.88"/>
        <n v="7157.49"/>
        <n v="4285.42"/>
        <n v="4875.54"/>
        <n v="19493.560000000001"/>
        <n v="15426.06"/>
        <n v="7315.75"/>
        <n v="22780.35"/>
        <n v="2333.09"/>
        <n v="8710.4699999999993"/>
        <n v="8031.63"/>
        <n v="4226.3900000000003"/>
        <n v="8496.84"/>
        <n v="4972.5600000000004"/>
        <n v="12236.2"/>
        <n v="9225.06"/>
        <n v="12839.3"/>
        <n v="6799.88"/>
        <n v="6621.42"/>
        <n v="13475.4"/>
        <n v="15466.69"/>
        <n v="2557"/>
        <n v="5246.78"/>
        <n v="11729.18"/>
        <n v="3270.77"/>
        <n v="6077.42"/>
        <n v="2565.7800000000002"/>
        <n v="2642.03"/>
        <n v="9017.23"/>
        <n v="4589.3599999999997"/>
        <n v="4410.7299999999996"/>
        <n v="8872.58"/>
        <n v="4585.42"/>
        <n v="12992.3"/>
        <n v="2193.37"/>
        <n v="9681.23"/>
        <n v="5647.31"/>
        <n v="3073.94"/>
        <n v="8613.16"/>
        <n v="15027.93"/>
        <n v="4450.95"/>
        <n v="4118.05"/>
        <n v="5176.0200000000004"/>
        <n v="3012.45"/>
        <n v="1988.36"/>
        <n v="12068.08"/>
        <n v="9028.39"/>
        <n v="2563.9699999999998"/>
        <n v="2380.31"/>
        <n v="6598.81"/>
        <n v="4319.9399999999996"/>
        <n v="20473.849999999999"/>
        <n v="11397.48"/>
        <n v="6337.91"/>
        <n v="7977.33"/>
        <n v="10658.64"/>
        <n v="2610.23"/>
        <n v="2776.11"/>
        <n v="10704.65"/>
        <n v="7187.64"/>
        <n v="2735.7"/>
        <n v="14664.18"/>
        <n v="22944.71"/>
        <n v="7309.24"/>
        <n v="5341.73"/>
        <n v="18308.98"/>
        <n v="20306.689999999999"/>
        <n v="4180.43"/>
        <n v="6776"/>
        <n v="1895.92"/>
        <n v="10457.030000000001"/>
        <n v="11529.81"/>
        <n v="5130.1499999999996"/>
        <n v="5858.95"/>
        <n v="30806.28"/>
        <n v="6954.84"/>
        <n v="8565.31"/>
        <n v="11135.6"/>
        <n v="14968.44"/>
        <n v="6412.56"/>
        <n v="6603.46"/>
        <n v="8854.08"/>
        <n v="7589.35"/>
        <n v="10799.63"/>
        <n v="7278.41"/>
        <n v="15959.57"/>
        <n v="6310.29"/>
        <n v="3608.16"/>
        <n v="3219.88"/>
        <n v="3732.43"/>
        <n v="9117.42"/>
        <n v="7304.02"/>
        <n v="6736.4"/>
        <n v="8730.35"/>
        <n v="12131.04"/>
        <n v="8741.02"/>
        <n v="2781.74"/>
        <n v="4862.21"/>
        <n v="2283.4499999999998"/>
        <n v="16229.98"/>
        <n v="4286.6899999999996"/>
        <n v="2131.3200000000002"/>
        <n v="2592.39"/>
        <n v="2413.1999999999998"/>
        <n v="5910.31"/>
        <n v="16890.79"/>
        <n v="7336.64"/>
        <n v="10529.53"/>
        <n v="4868.34"/>
        <n v="3053.51"/>
        <n v="11781.57"/>
        <n v="7003.56"/>
        <n v="4702.5"/>
        <n v="4307.16"/>
        <n v="2614.44"/>
        <n v="3270.45"/>
        <n v="7834.21"/>
        <n v="3175.7"/>
        <n v="10534.3"/>
        <n v="8975.58"/>
        <n v="5060.7"/>
        <n v="5421.54"/>
        <n v="12109.89"/>
        <n v="10040.540000000001"/>
        <n v="12419.33"/>
        <n v="4973.13"/>
        <n v="4824.49"/>
        <n v="3116.86"/>
        <n v="11499.29"/>
        <n v="2596.75"/>
        <n v="5962.47"/>
        <n v="6569.26"/>
        <n v="7000.63"/>
        <n v="2188.6799999999998"/>
        <n v="2676.89"/>
        <n v="5704.36"/>
        <n v="12243.43"/>
        <n v="6998.03"/>
        <n v="14189.97"/>
        <n v="13164.25"/>
        <n v="2963.4"/>
        <n v="10098.69"/>
        <n v="4837.9399999999996"/>
        <n v="15894.51"/>
        <n v="5777.51"/>
        <n v="4596.75"/>
        <n v="13733.64"/>
        <n v="9035.49"/>
        <n v="4827.3999999999996"/>
        <n v="12045.11"/>
        <n v="2059.0700000000002"/>
        <n v="2777.67"/>
        <n v="22006.15"/>
        <n v="4408.91"/>
        <n v="3452.26"/>
        <n v="6266.94"/>
        <n v="4804.7700000000004"/>
        <n v="6670.21"/>
        <n v="5760.58"/>
        <n v="2699.56"/>
        <n v="11580.04"/>
        <n v="11654.85"/>
        <n v="25352.73"/>
        <n v="15637.68"/>
        <n v="2408.66"/>
        <n v="10357.67"/>
        <n v="8590.15"/>
        <n v="4699.46"/>
        <n v="5427.49"/>
        <n v="5877.63"/>
        <n v="2626.26"/>
        <n v="11538.89"/>
        <n v="7428.14"/>
        <n v="3374.25"/>
        <n v="4336.8"/>
        <n v="11041.07"/>
        <n v="2746.39"/>
        <n v="4222.16"/>
        <n v="3582.45"/>
        <n v="2137.3200000000002"/>
        <n v="8530.4"/>
        <n v="6171.65"/>
        <n v="7163.89"/>
        <n v="10858.15"/>
        <n v="8295.18"/>
        <n v="4989.7700000000004"/>
        <n v="6487.71"/>
        <n v="12276.18"/>
        <n v="10980.6"/>
        <n v="6424.73"/>
        <n v="6103.14"/>
        <n v="11774.7"/>
        <n v="20349.73"/>
        <n v="11241.17"/>
        <n v="2502.9299999999998"/>
        <n v="4982.75"/>
        <n v="5921.37"/>
        <n v="2688.31"/>
        <n v="5090.68"/>
        <n v="8736.68"/>
        <n v="4805.66"/>
        <n v="6708.89"/>
        <n v="5274.74"/>
        <n v="7878.45"/>
        <n v="5496.2"/>
        <n v="2297.77"/>
        <n v="16451.21"/>
        <n v="6587.7"/>
        <n v="5922.1"/>
        <n v="12708.37"/>
        <n v="3947.17"/>
        <n v="3911.93"/>
        <n v="6908.15"/>
        <n v="17463.21"/>
        <n v="3338.01"/>
        <n v="1700.72"/>
        <n v="18620.75"/>
        <n v="5140.53"/>
        <n v="3012.98"/>
        <n v="6097.88"/>
        <n v="15135.77"/>
        <n v="8597"/>
        <n v="8680.94"/>
        <n v="5425.18"/>
        <n v="7930.34"/>
        <n v="4584.87"/>
        <n v="4750.7299999999996"/>
        <n v="5203.78"/>
        <n v="2366.9299999999998"/>
        <n v="11807.98"/>
        <n v="19637.93"/>
        <n v="5696.3"/>
        <n v="5495.24"/>
        <n v="7691.47"/>
        <n v="11424.74"/>
        <n v="6857.59"/>
        <n v="5322.18"/>
        <n v="10440.43"/>
        <n v="11252.32"/>
        <n v="4732.37"/>
        <n v="15761.31"/>
        <n v="8002.84"/>
        <n v="3595.43"/>
        <n v="2001.13"/>
        <n v="11250.06"/>
        <n v="9019.86"/>
        <n v="20055.96"/>
        <n v="4221.58"/>
        <n v="3186.56"/>
        <n v="9527.6200000000008"/>
        <n v="6448.75"/>
        <n v="13026.05"/>
        <n v="2751.22"/>
        <n v="8223.5499999999993"/>
        <n v="2496.14"/>
        <n v="17578.37"/>
        <n v="14875.01"/>
        <n v="7147.53"/>
        <n v="18098.18"/>
        <n v="2765.25"/>
        <n v="6420.83"/>
        <n v="7622.92"/>
        <n v="4660.88"/>
        <n v="3446.86"/>
        <n v="5896.8"/>
        <n v="8600.15"/>
        <n v="10497.87"/>
        <n v="2034.93"/>
        <n v="4752.9799999999996"/>
        <n v="6152.97"/>
        <n v="7935.19"/>
        <n v="3012.34"/>
        <n v="2208.8200000000002"/>
        <n v="7886.16"/>
        <n v="9795.9699999999993"/>
        <n v="9036.34"/>
        <n v="4474.33"/>
        <n v="7127.18"/>
        <n v="7033.96"/>
        <n v="7884.82"/>
        <n v="5380.83"/>
        <n v="9218.24"/>
        <n v="6473.95"/>
        <n v="2179.66"/>
        <n v="7494.01"/>
        <n v="5030.3999999999996"/>
        <n v="3491.35"/>
        <n v="5875.14"/>
        <n v="2783.74"/>
        <n v="5971.64"/>
        <n v="2592.79"/>
        <n v="2322.85"/>
        <n v="5742.25"/>
        <n v="5872.74"/>
        <n v="10849.04"/>
        <n v="8973.0300000000007"/>
        <n v="8835.81"/>
        <n v="6374.12"/>
        <n v="13067.76"/>
        <n v="2655.64"/>
        <n v="7533.09"/>
        <n v="7231.86"/>
        <n v="18734.97"/>
        <n v="4027.93"/>
        <n v="5526.4"/>
        <n v="4419.46"/>
        <n v="3564.58"/>
        <n v="6846.84"/>
        <n v="9836.75"/>
        <n v="5171.45"/>
        <n v="2782.68"/>
        <n v="11154.25"/>
        <n v="8123.75"/>
        <n v="4901.17"/>
        <n v="3406.43"/>
        <n v="8616.74"/>
        <n v="12131.42"/>
        <n v="9488.2800000000007"/>
        <n v="5427.34"/>
        <n v="9361.48"/>
        <n v="9935.67"/>
        <n v="17567.59"/>
        <n v="2599.0100000000002"/>
        <n v="9334.2900000000009"/>
        <n v="7278.86"/>
        <n v="12850.13"/>
        <n v="2425.54"/>
        <n v="8468.36"/>
        <n v="9656.01"/>
        <n v="4618.2"/>
        <n v="19901.09"/>
        <n v="17319.810000000001"/>
        <n v="13313.45"/>
        <n v="6664.38"/>
        <n v="13412.85"/>
        <n v="9568.4500000000007"/>
        <n v="8780.58"/>
        <n v="8518.06"/>
        <n v="2933.98"/>
        <n v="5537.3"/>
        <n v="9398.83"/>
        <n v="11045.21"/>
        <n v="7550.5"/>
        <n v="3677.45"/>
        <n v="19724.8"/>
        <n v="7726.84"/>
        <n v="4790.1000000000004"/>
        <n v="14888.83"/>
        <n v="7682.55"/>
        <n v="5890.24"/>
        <n v="4588.92"/>
        <n v="5057.2299999999996"/>
        <n v="8319.85"/>
        <n v="11555.76"/>
        <n v="4675.59"/>
        <n v="21350.58"/>
        <n v="2612.36"/>
        <n v="9778.5300000000007"/>
        <n v="5102.8599999999997"/>
        <n v="5496.87"/>
        <n v="7988.02"/>
        <n v="3811.25"/>
        <n v="3012.13"/>
        <n v="26185.919999999998"/>
        <n v="1920.23"/>
        <n v="11901.29"/>
        <n v="9388.4599999999991"/>
        <n v="7062.1"/>
        <n v="3730.73"/>
        <n v="7527.57"/>
        <n v="22179.87"/>
        <n v="17903.09"/>
        <n v="26228.28"/>
        <n v="20151.16"/>
        <n v="2482.14"/>
        <n v="4608"/>
        <n v="7695.08"/>
        <n v="6908.62"/>
        <n v="11451.31"/>
        <n v="3392.71"/>
        <n v="9080.5300000000007"/>
        <n v="2463.7399999999998"/>
        <n v="6917.1"/>
        <n v="11406.15"/>
        <n v="7923.43"/>
        <n v="8111.55"/>
        <n v="12819.58"/>
        <n v="4117.88"/>
        <n v="19530.68"/>
        <n v="7588.64"/>
        <n v="7646.77"/>
        <n v="7345.33"/>
        <n v="4567.46"/>
        <n v="4971.66"/>
        <n v="5137"/>
        <n v="3007.11"/>
        <n v="6039.43"/>
        <n v="5687.13"/>
        <n v="9308.61"/>
        <n v="8783"/>
        <n v="2727.34"/>
        <n v="6678.44"/>
        <n v="14476.41"/>
        <n v="4060.2"/>
        <n v="6509.82"/>
        <n v="5351.68"/>
        <n v="3745.07"/>
        <n v="5937.15"/>
        <n v="17730.75"/>
        <n v="5816.57"/>
        <n v="10623.63"/>
        <n v="15454.15"/>
        <n v="4933.74"/>
        <n v="11541.89"/>
        <n v="3645.23"/>
        <n v="10067.030000000001"/>
        <n v="3528.56"/>
        <n v="10108.129999999999"/>
        <n v="14964.39"/>
        <n v="6263.33"/>
        <n v="3689"/>
        <n v="13059.89"/>
        <n v="8982.49"/>
        <n v="18477.22"/>
        <n v="3405.59"/>
        <n v="5920.88"/>
        <n v="6355.48"/>
        <n v="7005.34"/>
        <n v="10844.02"/>
        <n v="13224.67"/>
        <n v="3240.95"/>
        <n v="2179.4299999999998"/>
        <n v="7985.77"/>
        <n v="2259.66"/>
        <n v="13969.3"/>
        <n v="21683.15"/>
        <n v="9533.41"/>
        <n v="7982.9"/>
        <n v="4581.75"/>
        <n v="13184.96"/>
        <n v="2610.9299999999998"/>
        <n v="4269.71"/>
        <n v="4978.93"/>
        <n v="7593.26"/>
        <n v="4888.63"/>
        <n v="7249.92"/>
        <n v="5117.1000000000004"/>
        <n v="6339.94"/>
        <n v="4354.5"/>
        <n v="17462.419999999998"/>
        <n v="7384.55"/>
        <n v="2695.52"/>
        <n v="17543.78"/>
        <n v="20077.57"/>
        <n v="3244.24"/>
        <n v="5228.3599999999997"/>
        <n v="13784.01"/>
        <n v="8198.76"/>
        <n v="6356.34"/>
        <n v="11331.25"/>
        <n v="2400.27"/>
        <n v="2719.64"/>
        <n v="5832.37"/>
        <n v="2866.19"/>
        <n v="4464.12"/>
        <n v="3625.12"/>
        <n v="5687.71"/>
        <n v="15752.56"/>
        <n v="6703.81"/>
        <n v="6370.89"/>
        <n v="3253.96"/>
        <n v="3774.09"/>
        <n v="7114.98"/>
        <n v="9150.1"/>
        <n v="2513.2600000000002"/>
        <n v="17111.43"/>
        <n v="2173.29"/>
        <n v="5864"/>
        <n v="2627.89"/>
        <n v="9082.3799999999992"/>
        <n v="11002.52"/>
        <n v="8511.16"/>
        <n v="2989.39"/>
        <n v="3231.08"/>
        <n v="9744.5400000000009"/>
        <n v="2856"/>
        <n v="12443.27"/>
        <n v="2535.09"/>
        <n v="9904.9500000000007"/>
        <n v="2326.6"/>
        <n v="8518.5499999999993"/>
        <n v="4678.58"/>
        <n v="10812.2"/>
        <n v="6907.19"/>
        <n v="2192.4499999999998"/>
        <n v="12031.97"/>
        <n v="17970.990000000002"/>
        <n v="3061.12"/>
        <n v="5231.7299999999996"/>
        <n v="5140.01"/>
        <n v="9334.85"/>
        <n v="2264.5700000000002"/>
        <n v="4921.0600000000004"/>
        <n v="6308.14"/>
        <n v="12015.26"/>
        <n v="9004.25"/>
        <n v="13921"/>
        <n v="5788.47"/>
        <n v="12288.68"/>
        <n v="5319.2"/>
        <n v="10806.11"/>
        <n v="3763.65"/>
        <n v="8966.39"/>
        <n v="16251.46"/>
        <n v="14746.16"/>
        <n v="20195.91"/>
        <n v="4178.0200000000004"/>
        <n v="5196.47"/>
        <n v="39699.769999999997"/>
        <n v="8106.29"/>
        <n v="11935.32"/>
        <n v="2685.25"/>
        <n v="2509.83"/>
        <n v="5977.59"/>
        <n v="2938.92"/>
        <n v="5004.45"/>
        <n v="15279.28"/>
        <n v="13420.39"/>
        <n v="6080"/>
        <n v="11242.4"/>
        <n v="3904.25"/>
        <n v="3947.09"/>
        <n v="5728.44"/>
        <n v="6074.76"/>
        <n v="3729.5"/>
        <n v="6908.43"/>
        <n v="11061.18"/>
        <n v="4553.38"/>
        <n v="14293.87"/>
        <n v="2690.29"/>
        <n v="6594.95"/>
        <n v="5704"/>
        <n v="4657.17"/>
        <n v="6178.04"/>
        <n v="4740.04"/>
        <n v="6121.04"/>
        <n v="17457.77"/>
        <n v="8485.17"/>
        <n v="9856.89"/>
        <n v="8363.16"/>
        <n v="5306.57"/>
        <n v="9382.24"/>
        <n v="4633.25"/>
        <n v="8093.31"/>
        <n v="7079.06"/>
        <n v="10672.52"/>
        <n v="5573.78"/>
        <n v="2249.41"/>
        <n v="2394.17"/>
        <n v="18606.240000000002"/>
        <n v="8137.21"/>
        <n v="3320.47"/>
        <n v="8986.9"/>
        <n v="6133.17"/>
        <n v="5022.3900000000003"/>
        <n v="14298.86"/>
        <n v="14108.99"/>
        <n v="6192.35"/>
        <n v="9552.48"/>
        <n v="6344.68"/>
        <n v="15413.08"/>
        <n v="10904.99"/>
        <n v="5151.0200000000004"/>
        <n v="4773.49"/>
        <n v="2438.4899999999998"/>
        <n v="8622.4"/>
        <n v="2279.4499999999998"/>
        <n v="8966.2000000000007"/>
        <n v="3063.78"/>
        <n v="4065.03"/>
        <n v="8556.2199999999993"/>
        <n v="9444.9599999999991"/>
        <n v="5769.68"/>
        <n v="5213.34"/>
        <n v="4678.8100000000004"/>
        <n v="6852.35"/>
        <n v="2852.58"/>
        <n v="2250.39"/>
        <n v="2174.08"/>
        <n v="15295.84"/>
        <n v="5207.2700000000004"/>
        <n v="5322.07"/>
        <n v="12513.6"/>
        <n v="6259.27"/>
        <n v="2605.36"/>
        <n v="2043.73"/>
        <n v="2589.33"/>
        <n v="6515.66"/>
        <n v="3520.4"/>
        <n v="7439.8"/>
        <n v="6236.73"/>
        <n v="5145.3900000000003"/>
        <n v="5148.3999999999996"/>
        <n v="11804.61"/>
        <n v="5474.78"/>
        <n v="6320.54"/>
        <n v="3316.5"/>
        <n v="18232.14"/>
        <n v="5176.09"/>
        <n v="2126.14"/>
        <n v="3138.66"/>
        <n v="15622.37"/>
        <n v="3123.31"/>
        <n v="4281.87"/>
        <n v="2820.79"/>
        <n v="2583.06"/>
        <n v="2313.98"/>
        <n v="6809.27"/>
        <n v="8257.16"/>
        <n v="14369.41"/>
        <n v="6289.42"/>
        <n v="10345.58"/>
        <n v="2138.8000000000002"/>
        <n v="8222.8700000000008"/>
        <n v="16622.28"/>
        <n v="10891.61"/>
        <n v="9165.2800000000007"/>
        <n v="5136.87"/>
        <n v="8714.51"/>
        <n v="9756.35"/>
        <n v="19814.330000000002"/>
        <n v="18460.54"/>
        <n v="9030.5"/>
        <n v="2347.08"/>
        <n v="15180.39"/>
        <n v="7061.58"/>
        <n v="16271.79"/>
        <n v="15358.95"/>
        <n v="6589.14"/>
        <n v="6112.62"/>
        <n v="11910.68"/>
        <n v="19924.47"/>
        <n v="13406.64"/>
        <n v="9032.25"/>
        <n v="2221.56"/>
        <n v="4564.09"/>
        <n v="2128.23"/>
        <n v="2976.57"/>
        <n v="5433.26"/>
        <n v="10731.35"/>
        <n v="5936.37"/>
        <n v="8097.81"/>
        <n v="5456.32"/>
        <n v="12824.3"/>
        <n v="2653.49"/>
        <n v="6585.91"/>
        <n v="6349.1"/>
        <n v="4892.42"/>
        <n v="15416.64"/>
        <n v="16889.22"/>
        <n v="5222.43"/>
        <n v="17825.98"/>
        <n v="5224.92"/>
        <n v="14558.39"/>
        <n v="3705.37"/>
        <n v="2358.56"/>
        <n v="17091.8"/>
        <n v="9572.5400000000009"/>
        <n v="19193.93"/>
        <n v="7522.7"/>
        <n v="5469.92"/>
        <n v="8921.18"/>
        <n v="14629.97"/>
        <n v="17719.93"/>
        <n v="11761.05"/>
        <n v="14817.39"/>
        <n v="5702.83"/>
        <n v="1819.61"/>
        <n v="6152.45"/>
        <n v="4688.2700000000004"/>
        <n v="9848.18"/>
        <n v="4634.78"/>
        <n v="3811.23"/>
        <n v="2526.91"/>
        <n v="6801.31"/>
        <n v="4048.49"/>
        <n v="3586.8"/>
        <n v="7007.35"/>
        <n v="11522.9"/>
        <n v="8881.2999999999993"/>
        <n v="5033.2700000000004"/>
        <n v="2601.15"/>
        <n v="6598.98"/>
        <n v="10080.49"/>
        <n v="7279.79"/>
        <n v="4083.48"/>
        <n v="11874.69"/>
        <n v="6848.34"/>
        <n v="7172.92"/>
        <n v="7423.81"/>
        <n v="3302.34"/>
        <n v="6467.21"/>
        <n v="3931.82"/>
        <n v="3024.23"/>
        <n v="10729.98"/>
        <n v="6362.8"/>
        <n v="18604.080000000002"/>
        <n v="9425.09"/>
        <n v="4369.38"/>
        <n v="5231.13"/>
        <n v="21619.599999999999"/>
        <n v="10580.16"/>
        <n v="2675.3"/>
        <n v="7089.76"/>
        <n v="7847.14"/>
        <n v="4957.6899999999996"/>
        <n v="5513.55"/>
        <n v="4881.79"/>
        <n v="7710.14"/>
        <n v="2504.04"/>
        <n v="2558.65"/>
        <n v="3602.48"/>
        <n v="6236.24"/>
        <n v="5538.22"/>
        <n v="2645.95"/>
        <n v="4593.8599999999997"/>
        <n v="11415.4"/>
        <n v="2226.7800000000002"/>
        <n v="5556.49"/>
        <n v="20719.939999999999"/>
        <n v="10617.77"/>
        <n v="2704.07"/>
        <n v="5596.89"/>
        <n v="15682.45"/>
        <n v="13875.9"/>
        <n v="9378.34"/>
        <n v="6262.32"/>
        <n v="4919.28"/>
        <n v="6384.48"/>
        <n v="6478.75"/>
        <n v="18640.599999999999"/>
        <n v="3485.48"/>
        <n v="6669.84"/>
        <n v="12547.86"/>
        <n v="7739.63"/>
        <n v="8453.52"/>
        <n v="9829.2800000000007"/>
        <n v="2163.71"/>
        <n v="5297.24"/>
        <n v="22956.46"/>
        <n v="13621.07"/>
        <n v="4842.7700000000004"/>
        <n v="7194.49"/>
        <n v="4817.58"/>
        <n v="7096.74"/>
        <n v="9258.2800000000007"/>
        <n v="10404.51"/>
        <n v="5975.65"/>
        <n v="18800.07"/>
        <n v="4898.84"/>
        <n v="4817.6099999999997"/>
        <n v="8674.49"/>
        <n v="20420.189999999999"/>
        <n v="7075.94"/>
        <n v="3716.24"/>
        <n v="13302.64"/>
        <n v="4610.72"/>
        <n v="5621.22"/>
        <n v="2436.46"/>
        <n v="2752.01"/>
        <n v="10968.82"/>
        <n v="7719.33"/>
        <n v="3225.24"/>
        <n v="18299.740000000002"/>
        <n v="26009.24"/>
        <n v="16400.2"/>
        <n v="10726.94"/>
        <n v="11943.36"/>
        <n v="6845.47"/>
        <n v="2602.38"/>
        <n v="6241.44"/>
        <n v="14718.76"/>
        <n v="8229.76"/>
        <n v="7241.81"/>
        <n v="5251.07"/>
        <n v="11892.78"/>
        <n v="10963.67"/>
        <n v="5812.24"/>
        <n v="4633.79"/>
        <n v="7574.12"/>
        <n v="2836.46"/>
        <n v="7880.17"/>
        <n v="5451.24"/>
        <n v="14244.48"/>
        <n v="3286.6"/>
        <n v="3152.43"/>
        <n v="2416.2199999999998"/>
        <n v="16041.05"/>
        <n v="9432.56"/>
        <n v="3656.32"/>
        <n v="3380.03"/>
        <n v="8003.66"/>
        <n v="6471.4"/>
        <n v="3442.04"/>
        <n v="16600.330000000002"/>
        <n v="2556.42"/>
        <n v="2225.27"/>
        <n v="7719.92"/>
        <n v="6040.76"/>
        <n v="7651.91"/>
        <n v="6077.6"/>
        <n v="8037.75"/>
        <n v="8477.52"/>
        <n v="9421.84"/>
        <n v="7448.49"/>
        <n v="5654.73"/>
        <n v="11589.38"/>
        <n v="5411.14"/>
        <n v="6839.79"/>
        <n v="2100.9899999999998"/>
        <n v="7897.7"/>
        <n v="13289.08"/>
        <n v="14776.09"/>
        <n v="3842.13"/>
        <n v="8939.66"/>
        <n v="2380.2600000000002"/>
        <n v="5085.47"/>
        <n v="6311.72"/>
        <n v="4527.6899999999996"/>
        <n v="2498.75"/>
        <n v="13851.83"/>
        <n v="7953.53"/>
        <n v="11316.64"/>
        <n v="5604.23"/>
        <n v="5778.75"/>
        <n v="4354.1000000000004"/>
        <n v="5158.26"/>
        <n v="8216.83"/>
        <n v="5581.34"/>
        <n v="16574.400000000001"/>
        <n v="6059.46"/>
        <n v="12271.25"/>
        <n v="9713.5"/>
        <n v="12739.09"/>
        <n v="4802.87"/>
        <n v="5129"/>
        <n v="4773.6099999999997"/>
        <n v="2544.4899999999998"/>
        <n v="17911.2"/>
        <n v="12343.61"/>
        <n v="2615.0500000000002"/>
        <n v="11558.76"/>
        <n v="5954.01"/>
        <n v="12235.82"/>
        <n v="9690.5499999999993"/>
        <n v="2302.5300000000002"/>
        <n v="4636.62"/>
        <n v="6331.49"/>
        <n v="5870.72"/>
        <n v="14017.9"/>
        <n v="6249.5"/>
        <n v="9374.5300000000007"/>
        <n v="4753.0600000000004"/>
        <n v="10722.43"/>
        <n v="1853.65"/>
        <n v="6466.43"/>
        <n v="15963.57"/>
        <n v="16000"/>
        <n v="2854.34"/>
        <n v="4971.63"/>
        <n v="8148.46"/>
        <n v="6217.68"/>
        <n v="11108.25"/>
        <n v="8279.3700000000008"/>
        <n v="6065.81"/>
        <n v="6206.81"/>
        <n v="6340.51"/>
        <n v="8754.6200000000008"/>
        <n v="9199.86"/>
        <n v="8073.89"/>
        <n v="4669.32"/>
        <n v="3776.73"/>
        <n v="3544.73"/>
        <n v="5465.44"/>
        <n v="2598.29"/>
        <n v="9719.07"/>
        <n v="4537.3999999999996"/>
        <n v="5883.08"/>
        <n v="11546"/>
        <n v="11043.43"/>
        <n v="14950.71"/>
        <n v="3167.65"/>
        <n v="4680.2299999999996"/>
        <n v="3906.61"/>
        <n v="8839.6299999999992"/>
        <n v="9683.0400000000009"/>
        <n v="2507.08"/>
        <n v="2703.13"/>
        <n v="11203.25"/>
        <n v="13532.72"/>
        <n v="2370.06"/>
        <n v="10854.09"/>
        <n v="3356.47"/>
        <n v="12914.63"/>
        <n v="7503.39"/>
        <n v="12327.79"/>
        <n v="20049.439999999999"/>
        <n v="6092.98"/>
        <n v="7188.85"/>
        <n v="12902.2"/>
        <n v="19666.36"/>
        <n v="21282.240000000002"/>
        <n v="3319.91"/>
        <n v="2181.09"/>
        <n v="9933.07"/>
        <n v="5943.78"/>
        <n v="2594.34"/>
        <n v="2347.34"/>
        <n v="5683.62"/>
        <n v="3498.67"/>
        <n v="12920.44"/>
        <n v="11112.52"/>
        <n v="2789.45"/>
        <n v="14682.28"/>
        <n v="2728.66"/>
        <n v="13460.98"/>
        <n v="5088.82"/>
        <n v="22319.16"/>
        <n v="3239.9"/>
        <n v="10942.31"/>
        <n v="6775.08"/>
        <n v="8273.2900000000009"/>
        <n v="7884.78"/>
        <n v="22120.81"/>
        <n v="5031.3"/>
        <n v="5432.23"/>
        <n v="5348.11"/>
        <n v="7922.54"/>
        <n v="3472.17"/>
        <n v="9209.3700000000008"/>
        <n v="8897.48"/>
        <n v="10544.86"/>
        <n v="2310.6999999999998"/>
        <n v="9889.2199999999993"/>
        <n v="23894.06"/>
        <n v="7113.46"/>
        <n v="5086.28"/>
        <n v="14996.7"/>
        <n v="9841.09"/>
        <n v="3068.03"/>
        <n v="5761.66"/>
        <n v="5760.32"/>
        <n v="2595.11"/>
        <n v="2160.3200000000002"/>
        <n v="10450.42"/>
        <n v="6846.21"/>
        <n v="8113.72"/>
        <n v="4397.9799999999996"/>
        <n v="8304.36"/>
        <n v="3249.12"/>
        <n v="5295.33"/>
        <n v="2877.54"/>
        <n v="11416.01"/>
        <n v="9728.11"/>
        <n v="4488.45"/>
        <n v="31597.4"/>
        <n v="13453.32"/>
        <n v="7488.12"/>
        <n v="4231.68"/>
        <n v="2694.18"/>
        <n v="9267.4699999999993"/>
        <n v="8482.51"/>
        <n v="8934.36"/>
        <n v="5595.25"/>
        <n v="6164.15"/>
        <n v="9009.77"/>
        <n v="8474.81"/>
        <n v="5506.05"/>
        <n v="2706.66"/>
        <n v="21597.59"/>
        <n v="18765.41"/>
        <n v="18322.580000000002"/>
        <n v="2460.65"/>
        <n v="2254.4699999999998"/>
        <n v="7375.06"/>
        <n v="8846.0499999999993"/>
        <n v="12440.57"/>
        <n v="3751.12"/>
        <n v="5131.83"/>
        <n v="5085.96"/>
        <n v="3255.07"/>
        <n v="5901.27"/>
        <n v="4476.8599999999997"/>
        <n v="5037.03"/>
        <n v="7418.68"/>
        <n v="5904.82"/>
        <n v="5356.85"/>
        <n v="9681.27"/>
        <n v="2431.4899999999998"/>
        <n v="6453.57"/>
        <n v="10982.78"/>
        <n v="2089.69"/>
        <n v="5883.02"/>
        <n v="2321.4699999999998"/>
        <n v="2438.6799999999998"/>
        <n v="15820.88"/>
        <n v="15968.69"/>
        <n v="11608.17"/>
        <n v="4862.92"/>
        <n v="9142.5"/>
        <n v="15595.01"/>
        <n v="5461.22"/>
        <n v="5310.37"/>
        <n v="2893.69"/>
        <n v="12376.41"/>
        <n v="23990.9"/>
        <n v="13462.1"/>
        <n v="18295.560000000001"/>
        <n v="23420.63"/>
        <n v="16576.38"/>
        <n v="5385.02"/>
        <n v="21237.58"/>
        <n v="5950.16"/>
        <n v="8607.4500000000007"/>
        <n v="2037.51"/>
        <n v="8310.6200000000008"/>
        <n v="2419.73"/>
        <n v="2248.38"/>
        <n v="3580.63"/>
        <n v="14254.01"/>
        <n v="7335.43"/>
        <n v="9851.5300000000007"/>
        <n v="3864.95"/>
        <n v="18526.73"/>
        <n v="3273.71"/>
        <n v="2539.9299999999998"/>
        <n v="7946.28"/>
        <n v="5002.1000000000004"/>
        <n v="14291.5"/>
        <n v="6927.25"/>
        <n v="2931.67"/>
        <n v="15327.34"/>
        <n v="18344.099999999999"/>
        <n v="4754.17"/>
        <n v="7361.32"/>
        <n v="1877.35"/>
        <n v="4688.1400000000003"/>
        <n v="7549.55"/>
        <n v="9885.91"/>
        <n v="8839.1200000000008"/>
        <n v="11531.43"/>
        <n v="4341.54"/>
        <n v="11153.91"/>
        <n v="10809.33"/>
        <n v="3415.6"/>
        <n v="13250.36"/>
        <n v="7261.68"/>
        <n v="2238.5700000000002"/>
        <n v="9742.31"/>
        <n v="3408.97"/>
        <n v="4553.7"/>
        <n v="11071.75"/>
        <n v="2779.2"/>
        <n v="10837.66"/>
        <n v="3501.31"/>
        <n v="9016.32"/>
        <n v="2424.87"/>
        <n v="2662.13"/>
        <n v="21365.87"/>
        <n v="4965.01"/>
        <n v="5788.21"/>
        <n v="6782.01"/>
        <n v="9947.0499999999993"/>
        <n v="11737.7"/>
        <n v="19070.32"/>
        <n v="8835.2000000000007"/>
        <n v="17061.32"/>
        <n v="4664.47"/>
        <n v="16778.02"/>
        <n v="18032.13"/>
        <n v="7408.75"/>
        <n v="3092.02"/>
        <n v="10411.950000000001"/>
        <n v="6397.87"/>
        <n v="6951.39"/>
        <n v="3170.21"/>
        <n v="5521"/>
        <n v="4408.1499999999996"/>
        <n v="2948.8"/>
        <n v="4532.75"/>
        <n v="7120.02"/>
        <n v="9008.8799999999992"/>
        <n v="16111.61"/>
        <n v="7964.87"/>
        <n v="11090.3"/>
        <n v="5419.2"/>
        <n v="8630.58"/>
        <n v="5757.8"/>
        <n v="11075.07"/>
        <n v="2505.1999999999998"/>
        <n v="16146.28"/>
        <n v="9355.31"/>
        <n v="17951.599999999999"/>
        <n v="22398.36"/>
        <n v="10597.01"/>
        <n v="6186.21"/>
        <n v="5068.29"/>
        <n v="6888.09"/>
        <n v="2995.39"/>
        <n v="6654.46"/>
        <n v="8498.9"/>
        <n v="2973.78"/>
        <n v="6258.01"/>
        <n v="7352.07"/>
        <n v="4013.9"/>
        <n v="7784.76"/>
        <n v="5742.17"/>
        <n v="4321.07"/>
        <n v="2401.96"/>
        <n v="2299.0700000000002"/>
        <n v="3100.7"/>
        <n v="3288.45"/>
        <n v="12352.84"/>
        <n v="3549.71"/>
        <n v="5653.73"/>
        <n v="7648.28"/>
        <n v="3553.43"/>
        <n v="4427.0200000000004"/>
        <n v="8756.5400000000009"/>
        <n v="9531.8700000000008"/>
        <n v="4201.82"/>
        <n v="7130.73"/>
        <n v="8383.32"/>
        <n v="9765.9699999999993"/>
        <n v="10627.49"/>
        <n v="8460.02"/>
        <n v="7346.89"/>
        <n v="6425.3"/>
        <n v="6348.54"/>
        <n v="4502.54"/>
        <n v="3616.62"/>
        <n v="14221.21"/>
        <n v="20495.21"/>
        <n v="2521.9899999999998"/>
        <n v="3888.93"/>
        <n v="6783.86"/>
        <n v="1887.44"/>
        <n v="3233.55"/>
        <n v="2171.2800000000002"/>
        <n v="3447.99"/>
        <n v="7837.24"/>
        <n v="8174.54"/>
        <n v="8297.6299999999992"/>
        <n v="2693.65"/>
        <n v="6293.51"/>
        <n v="3461.5"/>
        <n v="3165.21"/>
        <n v="13418.64"/>
        <n v="4843.1099999999997"/>
        <n v="9065.69"/>
        <n v="17286.07"/>
        <n v="12820.61"/>
        <n v="3194.9"/>
        <n v="6935.44"/>
        <n v="7187.72"/>
        <n v="3687.97"/>
        <n v="7554.74"/>
        <n v="16651"/>
        <n v="6946.6"/>
        <n v="6023.01"/>
        <n v="4291.99"/>
        <n v="10934.56"/>
        <n v="28436.38"/>
        <n v="6323.34"/>
        <n v="8596.5499999999993"/>
        <n v="2266.59"/>
        <n v="32461.45"/>
        <n v="2358.58"/>
        <n v="1989.31"/>
        <n v="14186.92"/>
        <n v="10495.95"/>
        <n v="5266.78"/>
        <n v="7034.15"/>
        <n v="2247.11"/>
        <n v="4854.53"/>
        <n v="7142"/>
        <n v="5290.87"/>
        <n v="12445.23"/>
        <n v="6505.87"/>
        <n v="3918.79"/>
        <n v="7424.94"/>
        <n v="2306.96"/>
        <n v="7723.36"/>
        <n v="5340.66"/>
        <n v="9164.41"/>
        <n v="9016.49"/>
        <n v="9006.6299999999992"/>
        <n v="2567.4699999999998"/>
        <n v="2999.64"/>
        <n v="3128.41"/>
        <n v="11592.47"/>
        <n v="7005.06"/>
        <n v="4403.32"/>
        <n v="22633.46"/>
        <n v="21564.7"/>
        <n v="8829.5400000000009"/>
        <n v="12007.65"/>
        <n v="9711.06"/>
        <n v="11881.94"/>
        <n v="8777.42"/>
        <n v="8787.6299999999992"/>
        <n v="6859.18"/>
        <n v="5668.52"/>
        <n v="7116.04"/>
        <n v="9416.92"/>
        <n v="18442.57"/>
        <n v="6565.13"/>
        <n v="2094.84"/>
        <n v="3065.56"/>
        <n v="9726.58"/>
        <n v="13905.36"/>
        <n v="7597.18"/>
        <n v="19344.16"/>
        <n v="8389.9699999999993"/>
        <n v="10779.72"/>
        <n v="3434.34"/>
        <n v="5003.84"/>
        <n v="5955.93"/>
        <n v="6847.83"/>
        <n v="16712.97"/>
        <n v="8359.35"/>
        <n v="2725.43"/>
        <n v="2596.64"/>
        <n v="5492.07"/>
        <n v="4947.28"/>
        <n v="9974.51"/>
        <n v="6018.85"/>
        <n v="14492.85"/>
        <n v="4220.12"/>
        <n v="2469.2399999999998"/>
        <n v="1966.65"/>
        <n v="8554.59"/>
        <n v="13206.61"/>
        <n v="7547.22"/>
        <n v="18262.37"/>
        <n v="2937.12"/>
        <n v="11412.54"/>
        <n v="6088.13"/>
        <n v="5782.13"/>
        <n v="14884.5"/>
        <n v="15610.89"/>
        <n v="7518.13"/>
        <n v="19049.240000000002"/>
        <n v="2251.96"/>
        <n v="3212.03"/>
        <n v="11573.23"/>
        <n v="9160.82"/>
        <n v="2561.33"/>
        <n v="3161.53"/>
        <n v="2523.44"/>
        <n v="10038.94"/>
        <n v="2771.75"/>
        <n v="2479.34"/>
        <n v="2790.08"/>
        <n v="2544"/>
        <n v="6296.26"/>
        <n v="15933.02"/>
        <n v="9266.32"/>
        <n v="8932.7800000000007"/>
        <n v="11181.12"/>
        <n v="15330.05"/>
        <n v="9361.35"/>
        <n v="4266.24"/>
        <n v="2554.48"/>
        <n v="4752.9399999999996"/>
        <n v="16003.62"/>
        <n v="7073.18"/>
        <n v="3132.55"/>
        <n v="13857.86"/>
        <n v="18906.54"/>
        <n v="10008.33"/>
        <n v="3743.22"/>
        <n v="5387.44"/>
        <n v="3193.91"/>
        <n v="11805.43"/>
        <n v="10543.81"/>
        <n v="11032.99"/>
        <n v="4777.55"/>
        <n v="2012.94"/>
        <n v="2991.48"/>
        <n v="4749.76"/>
        <n v="9462.4500000000007"/>
        <n v="8028.15"/>
        <n v="6436.78"/>
        <n v="6276.56"/>
        <n v="4469.99"/>
        <n v="3134.63"/>
        <n v="7662.85"/>
        <n v="8484.48"/>
        <n v="2553.9"/>
        <n v="2482.83"/>
        <n v="3879.96"/>
        <n v="19197.28"/>
        <n v="10165.48"/>
        <n v="3037.73"/>
        <n v="2472.89"/>
        <n v="16828.919999999998"/>
        <n v="13464.86"/>
        <n v="9817.66"/>
        <n v="2928.88"/>
        <n v="10373.76"/>
        <n v="7865.07"/>
        <n v="18593.080000000002"/>
        <n v="7479.59"/>
        <n v="11204.75"/>
        <n v="2051.6999999999998"/>
        <n v="5127.38"/>
        <n v="13629.39"/>
        <n v="8162.37"/>
        <n v="8848.59"/>
        <n v="2278.8000000000002"/>
        <n v="2309.79"/>
        <n v="3293.52"/>
        <n v="2507.56"/>
        <n v="1843.54"/>
        <n v="2579.81"/>
        <n v="15389.77"/>
        <n v="15952.45"/>
        <n v="16099.67"/>
        <n v="4604.5"/>
        <n v="12847.4"/>
        <n v="3806.09"/>
        <n v="5027.71"/>
        <n v="6249.24"/>
        <n v="5222.18"/>
        <n v="12843.32"/>
        <n v="32625.29"/>
        <n v="13448.75"/>
        <n v="5495.1"/>
        <n v="2676.59"/>
        <n v="4602.3999999999996"/>
        <n v="5382.18"/>
        <n v="11150.71"/>
        <n v="5280.31"/>
        <n v="4005.72"/>
        <n v="3400.61"/>
        <n v="11126.41"/>
        <n v="4593.26"/>
        <n v="5817.52"/>
        <n v="18526.37"/>
        <n v="9860.17"/>
        <n v="7490.13"/>
        <n v="7170.51"/>
        <n v="19117.07"/>
        <n v="2244.44"/>
        <n v="14067.84"/>
        <n v="3773.98"/>
        <n v="9520.91"/>
        <n v="17758.87"/>
        <n v="1889.39"/>
        <n v="13022.46"/>
        <n v="9757.1299999999992"/>
        <n v="8661.35"/>
        <n v="11201.07"/>
        <n v="3348.64"/>
        <n v="2358.21"/>
        <n v="19614.95"/>
        <n v="3068.59"/>
        <n v="3917.43"/>
        <n v="11058.68"/>
        <n v="18063.310000000001"/>
        <n v="3156.06"/>
        <n v="13150.35"/>
        <n v="4142.7"/>
        <n v="14852.75"/>
        <n v="12702.84"/>
        <n v="7954.41"/>
        <n v="10531.95"/>
        <n v="3987.69"/>
        <n v="2951.32"/>
        <n v="8198.8799999999992"/>
        <n v="8923.68"/>
        <n v="2683.49"/>
        <n v="4456.3500000000004"/>
        <n v="9494.67"/>
        <n v="15129.19"/>
        <n v="4698.4799999999996"/>
        <n v="2245.84"/>
        <n v="4940.84"/>
        <n v="2387.06"/>
        <n v="5554.89"/>
        <n v="4012.48"/>
        <n v="5499.72"/>
        <n v="14003.51"/>
        <n v="5555.19"/>
        <n v="11015.84"/>
        <n v="7081.34"/>
        <n v="10205.92"/>
        <n v="11804.79"/>
        <n v="3741.56"/>
        <n v="10507.21"/>
        <n v="5104.0600000000004"/>
        <n v="13797.48"/>
        <n v="14265.81"/>
        <n v="3441.19"/>
        <n v="7847"/>
        <n v="7468.27"/>
        <n v="5993.98"/>
        <n v="20331.23"/>
        <n v="6620.31"/>
        <n v="10821.5"/>
        <n v="4174.7"/>
        <n v="19421.38"/>
        <n v="13033.39"/>
        <n v="3368.17"/>
        <n v="5060.1400000000003"/>
        <n v="4395.01"/>
        <n v="9200.2199999999993"/>
        <n v="2159.91"/>
        <n v="6385.37"/>
        <n v="5396.82"/>
        <n v="8620.7900000000009"/>
        <n v="10149.52"/>
        <n v="2194.1"/>
        <n v="14413.15"/>
        <n v="4544.79"/>
        <n v="2251.14"/>
        <n v="7808.8"/>
        <n v="9267.69"/>
        <n v="4106.21"/>
        <n v="8443.23"/>
        <n v="2704.75"/>
        <n v="3746.83"/>
        <n v="3106.79"/>
        <n v="12537.16"/>
        <n v="13933.33"/>
        <n v="4230.3500000000004"/>
        <n v="6578.08"/>
        <n v="31288.22"/>
        <n v="8860.8700000000008"/>
        <n v="10988.62"/>
        <n v="16036.5"/>
        <n v="17411.28"/>
        <n v="4896.3599999999997"/>
        <n v="6180.28"/>
        <n v="17369.419999999998"/>
        <n v="3202.72"/>
        <n v="8797.14"/>
        <n v="7790.81"/>
        <n v="13283.22"/>
        <n v="8004.85"/>
        <n v="5500.42"/>
        <n v="10353.299999999999"/>
        <n v="12819.65"/>
        <n v="7047.33"/>
        <n v="7455"/>
        <n v="11693.65"/>
        <n v="2218.52"/>
        <n v="10393.23"/>
        <n v="4700.58"/>
        <n v="8551.32"/>
        <n v="3174.3"/>
        <n v="6031.77"/>
        <n v="6522.8"/>
        <n v="6307.46"/>
        <n v="2786.15"/>
        <n v="3539.88"/>
        <n v="2313.81"/>
        <n v="5027.51"/>
        <n v="6890.97"/>
        <n v="15183.12"/>
        <n v="13427.87"/>
        <n v="21496.799999999999"/>
        <n v="4955.5"/>
        <n v="18127.77"/>
        <n v="12461.99"/>
        <n v="9109.19"/>
        <n v="11970.3"/>
        <n v="8805.11"/>
        <n v="8512.61"/>
        <n v="7246.62"/>
        <n v="10040.74"/>
        <n v="2074.7800000000002"/>
        <n v="4816.75"/>
        <n v="4302.9399999999996"/>
        <n v="2301.13"/>
        <n v="10581.74"/>
        <n v="5516.35"/>
        <n v="5176.91"/>
        <n v="8647.08"/>
        <n v="9606.42"/>
        <n v="7707.7"/>
        <n v="13699.36"/>
        <n v="3144.51"/>
        <n v="7423.8"/>
        <n v="15100.8"/>
        <n v="11794.38"/>
        <n v="5458.79"/>
        <n v="5580.01"/>
        <n v="2465.62"/>
        <n v="2413"/>
        <n v="8037.76"/>
        <n v="5025.18"/>
        <n v="5102.42"/>
        <n v="5625.01"/>
        <n v="6844.72"/>
        <n v="10391.540000000001"/>
        <n v="2959.99"/>
        <n v="14976.08"/>
        <n v="4366.2"/>
        <n v="3030.59"/>
        <n v="6439.31"/>
        <n v="11291.13"/>
        <n v="2615.89"/>
        <n v="8420.98"/>
        <n v="4654.68"/>
        <n v="6759.99"/>
        <n v="6626.09"/>
        <n v="4790.8500000000004"/>
        <n v="12831.86"/>
        <n v="12985.25"/>
        <n v="6662.43"/>
        <n v="12588.32"/>
        <n v="5145.95"/>
        <n v="7164.27"/>
        <n v="10282.26"/>
        <n v="7002.55"/>
        <n v="12539.24"/>
        <n v="6878.41"/>
        <n v="5270.34"/>
        <n v="7395.97"/>
        <n v="5851.14"/>
        <n v="2945.18"/>
        <n v="2488.92"/>
        <n v="3893.52"/>
        <n v="9203.25"/>
        <n v="3182.83"/>
        <n v="10801.6"/>
        <n v="4858.2700000000004"/>
        <n v="8352.33"/>
        <n v="2789.9"/>
        <n v="4479.1000000000004"/>
        <n v="6470.35"/>
        <n v="16443.18"/>
        <n v="6627.41"/>
        <n v="9082.98"/>
        <n v="26859.040000000001"/>
        <n v="20685.54"/>
        <n v="2616.77"/>
        <n v="8340.32"/>
        <n v="5879.36"/>
        <n v="3746.95"/>
        <n v="2933.27"/>
        <n v="7014.98"/>
        <n v="4942.18"/>
        <n v="2624.3"/>
        <n v="8462.98"/>
        <n v="2048.4699999999998"/>
        <n v="2264.1799999999998"/>
        <n v="11272.26"/>
        <n v="3042.13"/>
        <n v="3254.79"/>
        <n v="4680.21"/>
        <n v="8326.59"/>
        <n v="6163.15"/>
        <n v="4935.2"/>
        <n v="15308.62"/>
        <n v="5135.88"/>
        <n v="8924.52"/>
        <n v="14855.06"/>
        <n v="8613.83"/>
        <n v="11068.02"/>
        <n v="7033.49"/>
        <n v="9530.7000000000007"/>
        <n v="7531.07"/>
        <n v="17953.66"/>
        <n v="9066.7199999999993"/>
        <n v="9641.2199999999993"/>
        <n v="8888.2800000000007"/>
        <n v="4616.57"/>
        <n v="2690.48"/>
        <n v="16665.71"/>
        <n v="2283.75"/>
        <n v="11266.83"/>
        <n v="13056.03"/>
        <n v="16816.39"/>
        <n v="11306.09"/>
        <n v="3635.99"/>
        <n v="9954.32"/>
        <n v="20792.05"/>
        <n v="4665.08"/>
        <n v="2563.06"/>
        <n v="7019.78"/>
        <n v="7273.77"/>
        <n v="13113.71"/>
        <n v="13444.65"/>
        <n v="9478.2099999999991"/>
        <n v="8038.91"/>
        <n v="3052.93"/>
        <n v="5491.9"/>
        <n v="8138.95"/>
        <n v="9102.9599999999991"/>
        <n v="5225.3500000000004"/>
        <n v="7050.93"/>
        <n v="5234.95"/>
        <n v="26588.84"/>
        <n v="3431.21"/>
        <n v="3514.9"/>
        <n v="4994.21"/>
        <n v="4320.28"/>
        <n v="7834.85"/>
        <n v="2723.06"/>
        <n v="15816.53"/>
        <n v="12893.76"/>
        <n v="5899.83"/>
        <n v="10154.700000000001"/>
        <n v="27305.78"/>
        <n v="2260.71"/>
        <n v="7337.51"/>
        <n v="2464.79"/>
        <n v="15228.91"/>
        <n v="11867.7"/>
        <n v="3016.56"/>
        <n v="20431.43"/>
        <n v="11551.82"/>
        <n v="10516.41"/>
        <n v="13666.73"/>
        <n v="5795.55"/>
        <n v="7707.47"/>
        <n v="4929.82"/>
        <n v="2354.48"/>
        <n v="2747.37"/>
        <n v="7627.45"/>
        <n v="7369.76"/>
        <n v="7404.43"/>
        <n v="7004.29"/>
        <n v="2701.71"/>
        <n v="15648.14"/>
        <n v="5825.62"/>
        <n v="18550.89"/>
        <n v="11511.82"/>
        <n v="7066.25"/>
        <n v="5180.3900000000003"/>
        <n v="6364.21"/>
        <n v="5208.46"/>
        <n v="11177.22"/>
        <n v="5028.12"/>
        <n v="10436.17"/>
        <n v="5009.92"/>
        <n v="9787.94"/>
        <n v="2286.4299999999998"/>
        <n v="2401.7600000000002"/>
        <n v="20056.48"/>
        <n v="5533.69"/>
        <n v="5932.96"/>
        <n v="12037.83"/>
        <n v="4344.33"/>
        <n v="13769.94"/>
        <n v="2744.66"/>
        <n v="16463.419999999998"/>
        <n v="3806.74"/>
        <n v="17676.97"/>
        <n v="3108.65"/>
        <n v="7004.77"/>
        <n v="2343.38"/>
        <n v="6367.25"/>
        <n v="17543.080000000002"/>
        <n v="2358.08"/>
        <n v="3114.29"/>
        <n v="2548.39"/>
        <n v="10013.49"/>
        <n v="6053"/>
        <n v="9250.74"/>
        <n v="2746.73"/>
        <n v="4819.53"/>
        <n v="8909.9500000000007"/>
        <n v="5118.87"/>
        <n v="3245.79"/>
        <n v="7745.26"/>
        <n v="3451.55"/>
        <n v="15414.83"/>
        <n v="18005.41"/>
        <n v="7765.77"/>
        <n v="5062.0600000000004"/>
        <n v="9035.08"/>
        <n v="11558.18"/>
        <n v="2358.89"/>
        <n v="3401.45"/>
        <n v="3801.45"/>
        <n v="10880.6"/>
        <n v="22796.61"/>
        <n v="7487.24"/>
        <n v="8744.2000000000007"/>
        <n v="2691.47"/>
        <n v="8191.53"/>
        <n v="13442.49"/>
        <n v="4992.8900000000003"/>
        <n v="5186.04"/>
        <n v="4527.07"/>
        <n v="4606.22"/>
        <n v="2707.43"/>
        <n v="2770.23"/>
        <n v="2380.91"/>
        <n v="2352.9299999999998"/>
        <n v="4914.28"/>
        <n v="5562.41"/>
        <n v="2735.98"/>
        <n v="2581.33"/>
        <n v="3331.32"/>
        <n v="8406.1200000000008"/>
        <n v="9724.75"/>
        <n v="4624.78"/>
        <n v="2479.31"/>
        <n v="4009.46"/>
        <n v="5368.12"/>
        <n v="12166.19"/>
        <n v="6678.3"/>
        <n v="5506.81"/>
        <n v="9288.66"/>
        <n v="5902.83"/>
        <n v="6945.14"/>
        <n v="7716.58"/>
        <n v="8830.26"/>
        <n v="3134.9"/>
        <n v="3560.69"/>
        <n v="1871.19"/>
        <n v="6756.84"/>
        <n v="16438.36"/>
        <n v="8213.49"/>
        <n v="21379.06"/>
        <n v="6071.27"/>
        <n v="13561.15"/>
        <n v="5775.64"/>
        <n v="7180.52"/>
        <n v="13878.6"/>
        <n v="11072.96"/>
        <n v="15280.31"/>
        <n v="9767.4500000000007"/>
        <n v="2443.73"/>
        <n v="2691.14"/>
        <n v="3406.64"/>
        <n v="9985.98"/>
        <n v="3392.16"/>
        <n v="2511.9299999999998"/>
        <n v="16947.59"/>
        <n v="17320.099999999999"/>
        <n v="7004.73"/>
        <n v="4136.9399999999996"/>
        <n v="10299.56"/>
        <n v="16931.490000000002"/>
        <n v="2609.23"/>
        <n v="10119.34"/>
        <n v="5189.2700000000004"/>
        <n v="5142.04"/>
        <n v="26083.39"/>
        <n v="3475.48"/>
        <n v="2814.58"/>
        <n v="16791.55"/>
        <n v="5870.65"/>
        <n v="6838.21"/>
        <n v="2232.79"/>
        <n v="7316.41"/>
        <n v="9428.76"/>
        <n v="16424.22"/>
        <n v="4041.59"/>
        <n v="13697.19"/>
        <n v="7997.74"/>
        <n v="14012.28"/>
        <n v="5025.9399999999996"/>
        <n v="7843.51"/>
        <n v="3579.89"/>
        <n v="13877.13"/>
        <n v="22822.14"/>
        <n v="2434.2199999999998"/>
        <n v="6644.86"/>
        <n v="7302.82"/>
        <n v="8028.25"/>
        <n v="5478.49"/>
        <n v="19792.560000000001"/>
        <n v="1793.82"/>
        <n v="2831.22"/>
        <n v="1878.75"/>
        <n v="15883.49"/>
        <n v="12607.9"/>
        <n v="10350.370000000001"/>
        <n v="6432.61"/>
        <n v="10671.42"/>
        <n v="9878.41"/>
        <n v="5035.09"/>
        <n v="9958.9"/>
        <n v="10023.299999999999"/>
        <n v="5086.25"/>
        <n v="7629.78"/>
        <n v="8309.66"/>
        <n v="2579.17"/>
        <n v="12521.65"/>
        <n v="2382.9899999999998"/>
        <n v="5710.8"/>
        <n v="18538.5"/>
        <n v="15125.91"/>
        <n v="4377.6899999999996"/>
        <n v="5418.04"/>
      </sharedItems>
    </cacheField>
    <cacheField name="Gross Revenue" numFmtId="0">
      <sharedItems containsSemiMixedTypes="0" containsString="0" containsNumber="1" minValue="0" maxValue="39699.769999999997"/>
    </cacheField>
    <cacheField name="Cancelled Falg" numFmtId="0" formula="'Cancelled Flag'/booking_id" databaseField="0"/>
    <cacheField name="Field1" numFmtId="0" formula="'Cancelled Flag'/status" databaseField="0"/>
    <cacheField name="Field2" numFmtId="0" formula="'Cancelled Flag'/statu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UsEr" refreshedDate="46132.991718171295" createdVersion="8" refreshedVersion="8" minRefreshableVersion="3" recordCount="5000" xr:uid="{272E7A25-8C93-49C9-8C84-80EC6EE03FBE}">
  <cacheSource type="worksheet">
    <worksheetSource ref="A1:Q5001" sheet="fact_bookingswork H2 (2)"/>
  </cacheSource>
  <cacheFields count="18">
    <cacheField name="booking_id" numFmtId="0">
      <sharedItems count="5000">
        <s v="BK10001"/>
        <s v="BK10002"/>
        <s v="BK10003"/>
        <s v="BK10004"/>
        <s v="BK10005"/>
        <s v="BK10006"/>
        <s v="BK10007"/>
        <s v="BK10008"/>
        <s v="BK10009"/>
        <s v="BK10010"/>
        <s v="BK10011"/>
        <s v="BK10012"/>
        <s v="BK10013"/>
        <s v="BK10014"/>
        <s v="BK10015"/>
        <s v="BK10016"/>
        <s v="BK10017"/>
        <s v="BK10018"/>
        <s v="BK10019"/>
        <s v="BK10020"/>
        <s v="BK10021"/>
        <s v="BK10022"/>
        <s v="BK10023"/>
        <s v="BK10024"/>
        <s v="BK10025"/>
        <s v="BK10026"/>
        <s v="BK10027"/>
        <s v="BK10028"/>
        <s v="BK10029"/>
        <s v="BK10030"/>
        <s v="BK10031"/>
        <s v="BK10032"/>
        <s v="BK10033"/>
        <s v="BK10034"/>
        <s v="BK10035"/>
        <s v="BK10036"/>
        <s v="BK10037"/>
        <s v="BK10038"/>
        <s v="BK10039"/>
        <s v="BK10040"/>
        <s v="BK10041"/>
        <s v="BK10042"/>
        <s v="BK10043"/>
        <s v="BK10044"/>
        <s v="BK10045"/>
        <s v="BK10046"/>
        <s v="BK10047"/>
        <s v="BK10048"/>
        <s v="BK10049"/>
        <s v="BK10050"/>
        <s v="BK10051"/>
        <s v="BK10052"/>
        <s v="BK10053"/>
        <s v="BK10054"/>
        <s v="BK10055"/>
        <s v="BK10056"/>
        <s v="BK10057"/>
        <s v="BK10058"/>
        <s v="BK10059"/>
        <s v="BK10060"/>
        <s v="BK10061"/>
        <s v="BK10062"/>
        <s v="BK10063"/>
        <s v="BK10064"/>
        <s v="BK10065"/>
        <s v="BK10066"/>
        <s v="BK10067"/>
        <s v="BK10068"/>
        <s v="BK10069"/>
        <s v="BK10070"/>
        <s v="BK10071"/>
        <s v="BK10072"/>
        <s v="BK10073"/>
        <s v="BK10074"/>
        <s v="BK10075"/>
        <s v="BK10076"/>
        <s v="BK10077"/>
        <s v="BK10078"/>
        <s v="BK10079"/>
        <s v="BK10080"/>
        <s v="BK10081"/>
        <s v="BK10082"/>
        <s v="BK10083"/>
        <s v="BK10084"/>
        <s v="BK10085"/>
        <s v="BK10086"/>
        <s v="BK10087"/>
        <s v="BK10088"/>
        <s v="BK10089"/>
        <s v="BK10090"/>
        <s v="BK10091"/>
        <s v="BK10092"/>
        <s v="BK10093"/>
        <s v="BK10094"/>
        <s v="BK10095"/>
        <s v="BK10096"/>
        <s v="BK10097"/>
        <s v="BK10098"/>
        <s v="BK10099"/>
        <s v="BK10100"/>
        <s v="BK10101"/>
        <s v="BK10102"/>
        <s v="BK10103"/>
        <s v="BK10104"/>
        <s v="BK10105"/>
        <s v="BK10106"/>
        <s v="BK10107"/>
        <s v="BK10108"/>
        <s v="BK10109"/>
        <s v="BK10110"/>
        <s v="BK10111"/>
        <s v="BK10112"/>
        <s v="BK10113"/>
        <s v="BK10114"/>
        <s v="BK10115"/>
        <s v="BK10116"/>
        <s v="BK10117"/>
        <s v="BK10118"/>
        <s v="BK10119"/>
        <s v="BK10120"/>
        <s v="BK10121"/>
        <s v="BK10122"/>
        <s v="BK10123"/>
        <s v="BK10124"/>
        <s v="BK10125"/>
        <s v="BK10126"/>
        <s v="BK10127"/>
        <s v="BK10128"/>
        <s v="BK10129"/>
        <s v="BK10130"/>
        <s v="BK10131"/>
        <s v="BK10132"/>
        <s v="BK10133"/>
        <s v="BK10134"/>
        <s v="BK10135"/>
        <s v="BK10136"/>
        <s v="BK10137"/>
        <s v="BK10138"/>
        <s v="BK10139"/>
        <s v="BK10140"/>
        <s v="BK10141"/>
        <s v="BK10142"/>
        <s v="BK10143"/>
        <s v="BK10144"/>
        <s v="BK10145"/>
        <s v="BK10146"/>
        <s v="BK10147"/>
        <s v="BK10148"/>
        <s v="BK10149"/>
        <s v="BK10150"/>
        <s v="BK10151"/>
        <s v="BK10152"/>
        <s v="BK10153"/>
        <s v="BK10154"/>
        <s v="BK10155"/>
        <s v="BK10156"/>
        <s v="BK10157"/>
        <s v="BK10158"/>
        <s v="BK10159"/>
        <s v="BK10160"/>
        <s v="BK10161"/>
        <s v="BK10162"/>
        <s v="BK10163"/>
        <s v="BK10164"/>
        <s v="BK10165"/>
        <s v="BK10166"/>
        <s v="BK10167"/>
        <s v="BK10168"/>
        <s v="BK10169"/>
        <s v="BK10170"/>
        <s v="BK10171"/>
        <s v="BK10172"/>
        <s v="BK10173"/>
        <s v="BK10174"/>
        <s v="BK10175"/>
        <s v="BK10176"/>
        <s v="BK10177"/>
        <s v="BK10178"/>
        <s v="BK10179"/>
        <s v="BK10180"/>
        <s v="BK10181"/>
        <s v="BK10182"/>
        <s v="BK10183"/>
        <s v="BK10184"/>
        <s v="BK10185"/>
        <s v="BK10186"/>
        <s v="BK10187"/>
        <s v="BK10188"/>
        <s v="BK10189"/>
        <s v="BK10190"/>
        <s v="BK10191"/>
        <s v="BK10192"/>
        <s v="BK10193"/>
        <s v="BK10194"/>
        <s v="BK10195"/>
        <s v="BK10196"/>
        <s v="BK10197"/>
        <s v="BK10198"/>
        <s v="BK10199"/>
        <s v="BK10200"/>
        <s v="BK10201"/>
        <s v="BK10202"/>
        <s v="BK10203"/>
        <s v="BK10204"/>
        <s v="BK10205"/>
        <s v="BK10206"/>
        <s v="BK10207"/>
        <s v="BK10208"/>
        <s v="BK10209"/>
        <s v="BK10210"/>
        <s v="BK10211"/>
        <s v="BK10212"/>
        <s v="BK10213"/>
        <s v="BK10214"/>
        <s v="BK10215"/>
        <s v="BK10216"/>
        <s v="BK10217"/>
        <s v="BK10218"/>
        <s v="BK10219"/>
        <s v="BK10220"/>
        <s v="BK10221"/>
        <s v="BK10222"/>
        <s v="BK10223"/>
        <s v="BK10224"/>
        <s v="BK10225"/>
        <s v="BK10226"/>
        <s v="BK10227"/>
        <s v="BK10228"/>
        <s v="BK10229"/>
        <s v="BK10230"/>
        <s v="BK10231"/>
        <s v="BK10232"/>
        <s v="BK10233"/>
        <s v="BK10234"/>
        <s v="BK10235"/>
        <s v="BK10236"/>
        <s v="BK10237"/>
        <s v="BK10238"/>
        <s v="BK10239"/>
        <s v="BK10240"/>
        <s v="BK10241"/>
        <s v="BK10242"/>
        <s v="BK10243"/>
        <s v="BK10244"/>
        <s v="BK10245"/>
        <s v="BK10246"/>
        <s v="BK10247"/>
        <s v="BK10248"/>
        <s v="BK10249"/>
        <s v="BK10250"/>
        <s v="BK10251"/>
        <s v="BK10252"/>
        <s v="BK10253"/>
        <s v="BK10254"/>
        <s v="BK10255"/>
        <s v="BK10256"/>
        <s v="BK10257"/>
        <s v="BK10258"/>
        <s v="BK10259"/>
        <s v="BK10260"/>
        <s v="BK10261"/>
        <s v="BK10262"/>
        <s v="BK10263"/>
        <s v="BK10264"/>
        <s v="BK10265"/>
        <s v="BK10266"/>
        <s v="BK10267"/>
        <s v="BK10268"/>
        <s v="BK10269"/>
        <s v="BK10270"/>
        <s v="BK10271"/>
        <s v="BK10272"/>
        <s v="BK10273"/>
        <s v="BK10274"/>
        <s v="BK10275"/>
        <s v="BK10276"/>
        <s v="BK10277"/>
        <s v="BK10278"/>
        <s v="BK10279"/>
        <s v="BK10280"/>
        <s v="BK10281"/>
        <s v="BK10282"/>
        <s v="BK10283"/>
        <s v="BK10284"/>
        <s v="BK10285"/>
        <s v="BK10286"/>
        <s v="BK10287"/>
        <s v="BK10288"/>
        <s v="BK10289"/>
        <s v="BK10290"/>
        <s v="BK10291"/>
        <s v="BK10292"/>
        <s v="BK10293"/>
        <s v="BK10294"/>
        <s v="BK10295"/>
        <s v="BK10296"/>
        <s v="BK10297"/>
        <s v="BK10298"/>
        <s v="BK10299"/>
        <s v="BK10300"/>
        <s v="BK10301"/>
        <s v="BK10302"/>
        <s v="BK10303"/>
        <s v="BK10304"/>
        <s v="BK10305"/>
        <s v="BK10306"/>
        <s v="BK10307"/>
        <s v="BK10308"/>
        <s v="BK10309"/>
        <s v="BK10310"/>
        <s v="BK10311"/>
        <s v="BK10312"/>
        <s v="BK10313"/>
        <s v="BK10314"/>
        <s v="BK10315"/>
        <s v="BK10316"/>
        <s v="BK10317"/>
        <s v="BK10318"/>
        <s v="BK10319"/>
        <s v="BK10320"/>
        <s v="BK10321"/>
        <s v="BK10322"/>
        <s v="BK10323"/>
        <s v="BK10324"/>
        <s v="BK10325"/>
        <s v="BK10326"/>
        <s v="BK10327"/>
        <s v="BK10328"/>
        <s v="BK10329"/>
        <s v="BK10330"/>
        <s v="BK10331"/>
        <s v="BK10332"/>
        <s v="BK10333"/>
        <s v="BK10334"/>
        <s v="BK10335"/>
        <s v="BK10336"/>
        <s v="BK10337"/>
        <s v="BK10338"/>
        <s v="BK10339"/>
        <s v="BK10340"/>
        <s v="BK10341"/>
        <s v="BK10342"/>
        <s v="BK10343"/>
        <s v="BK10344"/>
        <s v="BK10345"/>
        <s v="BK10346"/>
        <s v="BK10347"/>
        <s v="BK10348"/>
        <s v="BK10349"/>
        <s v="BK10350"/>
        <s v="BK10351"/>
        <s v="BK10352"/>
        <s v="BK10353"/>
        <s v="BK10354"/>
        <s v="BK10355"/>
        <s v="BK10356"/>
        <s v="BK10357"/>
        <s v="BK10358"/>
        <s v="BK10359"/>
        <s v="BK10360"/>
        <s v="BK10361"/>
        <s v="BK10362"/>
        <s v="BK10363"/>
        <s v="BK10364"/>
        <s v="BK10365"/>
        <s v="BK10366"/>
        <s v="BK10367"/>
        <s v="BK10368"/>
        <s v="BK10369"/>
        <s v="BK10370"/>
        <s v="BK10371"/>
        <s v="BK10372"/>
        <s v="BK10373"/>
        <s v="BK10374"/>
        <s v="BK10375"/>
        <s v="BK10376"/>
        <s v="BK10377"/>
        <s v="BK10378"/>
        <s v="BK10379"/>
        <s v="BK10380"/>
        <s v="BK10381"/>
        <s v="BK10382"/>
        <s v="BK10383"/>
        <s v="BK10384"/>
        <s v="BK10385"/>
        <s v="BK10386"/>
        <s v="BK10387"/>
        <s v="BK10388"/>
        <s v="BK10389"/>
        <s v="BK10390"/>
        <s v="BK10391"/>
        <s v="BK10392"/>
        <s v="BK10393"/>
        <s v="BK10394"/>
        <s v="BK10395"/>
        <s v="BK10396"/>
        <s v="BK10397"/>
        <s v="BK10398"/>
        <s v="BK10399"/>
        <s v="BK10400"/>
        <s v="BK10401"/>
        <s v="BK10402"/>
        <s v="BK10403"/>
        <s v="BK10404"/>
        <s v="BK10405"/>
        <s v="BK10406"/>
        <s v="BK10407"/>
        <s v="BK10408"/>
        <s v="BK10409"/>
        <s v="BK10410"/>
        <s v="BK10411"/>
        <s v="BK10412"/>
        <s v="BK10413"/>
        <s v="BK10414"/>
        <s v="BK10415"/>
        <s v="BK10416"/>
        <s v="BK10417"/>
        <s v="BK10418"/>
        <s v="BK10419"/>
        <s v="BK10420"/>
        <s v="BK10421"/>
        <s v="BK10422"/>
        <s v="BK10423"/>
        <s v="BK10424"/>
        <s v="BK10425"/>
        <s v="BK10426"/>
        <s v="BK10427"/>
        <s v="BK10428"/>
        <s v="BK10429"/>
        <s v="BK10430"/>
        <s v="BK10431"/>
        <s v="BK10432"/>
        <s v="BK10433"/>
        <s v="BK10434"/>
        <s v="BK10435"/>
        <s v="BK10436"/>
        <s v="BK10437"/>
        <s v="BK10438"/>
        <s v="BK10439"/>
        <s v="BK10440"/>
        <s v="BK10441"/>
        <s v="BK10442"/>
        <s v="BK10443"/>
        <s v="BK10444"/>
        <s v="BK10445"/>
        <s v="BK10446"/>
        <s v="BK10447"/>
        <s v="BK10448"/>
        <s v="BK10449"/>
        <s v="BK10450"/>
        <s v="BK10451"/>
        <s v="BK10452"/>
        <s v="BK10453"/>
        <s v="BK10454"/>
        <s v="BK10455"/>
        <s v="BK10456"/>
        <s v="BK10457"/>
        <s v="BK10458"/>
        <s v="BK10459"/>
        <s v="BK10460"/>
        <s v="BK10461"/>
        <s v="BK10462"/>
        <s v="BK10463"/>
        <s v="BK10464"/>
        <s v="BK10465"/>
        <s v="BK10466"/>
        <s v="BK10467"/>
        <s v="BK10468"/>
        <s v="BK10469"/>
        <s v="BK10470"/>
        <s v="BK10471"/>
        <s v="BK10472"/>
        <s v="BK10473"/>
        <s v="BK10474"/>
        <s v="BK10475"/>
        <s v="BK10476"/>
        <s v="BK10477"/>
        <s v="BK10478"/>
        <s v="BK10479"/>
        <s v="BK10480"/>
        <s v="BK10481"/>
        <s v="BK10482"/>
        <s v="BK10483"/>
        <s v="BK10484"/>
        <s v="BK10485"/>
        <s v="BK10486"/>
        <s v="BK10487"/>
        <s v="BK10488"/>
        <s v="BK10489"/>
        <s v="BK10490"/>
        <s v="BK10491"/>
        <s v="BK10492"/>
        <s v="BK10493"/>
        <s v="BK10494"/>
        <s v="BK10495"/>
        <s v="BK10496"/>
        <s v="BK10497"/>
        <s v="BK10498"/>
        <s v="BK10499"/>
        <s v="BK10500"/>
        <s v="BK10501"/>
        <s v="BK10502"/>
        <s v="BK10503"/>
        <s v="BK10504"/>
        <s v="BK10505"/>
        <s v="BK10506"/>
        <s v="BK10507"/>
        <s v="BK10508"/>
        <s v="BK10509"/>
        <s v="BK10510"/>
        <s v="BK10511"/>
        <s v="BK10512"/>
        <s v="BK10513"/>
        <s v="BK10514"/>
        <s v="BK10515"/>
        <s v="BK10516"/>
        <s v="BK10517"/>
        <s v="BK10518"/>
        <s v="BK10519"/>
        <s v="BK10520"/>
        <s v="BK10521"/>
        <s v="BK10522"/>
        <s v="BK10523"/>
        <s v="BK10524"/>
        <s v="BK10525"/>
        <s v="BK10526"/>
        <s v="BK10527"/>
        <s v="BK10528"/>
        <s v="BK10529"/>
        <s v="BK10530"/>
        <s v="BK10531"/>
        <s v="BK10532"/>
        <s v="BK10533"/>
        <s v="BK10534"/>
        <s v="BK10535"/>
        <s v="BK10536"/>
        <s v="BK10537"/>
        <s v="BK10538"/>
        <s v="BK10539"/>
        <s v="BK10540"/>
        <s v="BK10541"/>
        <s v="BK10542"/>
        <s v="BK10543"/>
        <s v="BK10544"/>
        <s v="BK10545"/>
        <s v="BK10546"/>
        <s v="BK10547"/>
        <s v="BK10548"/>
        <s v="BK10549"/>
        <s v="BK10550"/>
        <s v="BK10551"/>
        <s v="BK10552"/>
        <s v="BK10553"/>
        <s v="BK10554"/>
        <s v="BK10555"/>
        <s v="BK10556"/>
        <s v="BK10557"/>
        <s v="BK10558"/>
        <s v="BK10559"/>
        <s v="BK10560"/>
        <s v="BK10561"/>
        <s v="BK10562"/>
        <s v="BK10563"/>
        <s v="BK10564"/>
        <s v="BK10565"/>
        <s v="BK10566"/>
        <s v="BK10567"/>
        <s v="BK10568"/>
        <s v="BK10569"/>
        <s v="BK10570"/>
        <s v="BK10571"/>
        <s v="BK10572"/>
        <s v="BK10573"/>
        <s v="BK10574"/>
        <s v="BK10575"/>
        <s v="BK10576"/>
        <s v="BK10577"/>
        <s v="BK10578"/>
        <s v="BK10579"/>
        <s v="BK10580"/>
        <s v="BK10581"/>
        <s v="BK10582"/>
        <s v="BK10583"/>
        <s v="BK10584"/>
        <s v="BK10585"/>
        <s v="BK10586"/>
        <s v="BK10587"/>
        <s v="BK10588"/>
        <s v="BK10589"/>
        <s v="BK10590"/>
        <s v="BK10591"/>
        <s v="BK10592"/>
        <s v="BK10593"/>
        <s v="BK10594"/>
        <s v="BK10595"/>
        <s v="BK10596"/>
        <s v="BK10597"/>
        <s v="BK10598"/>
        <s v="BK10599"/>
        <s v="BK10600"/>
        <s v="BK10601"/>
        <s v="BK10602"/>
        <s v="BK10603"/>
        <s v="BK10604"/>
        <s v="BK10605"/>
        <s v="BK10606"/>
        <s v="BK10607"/>
        <s v="BK10608"/>
        <s v="BK10609"/>
        <s v="BK10610"/>
        <s v="BK10611"/>
        <s v="BK10612"/>
        <s v="BK10613"/>
        <s v="BK10614"/>
        <s v="BK10615"/>
        <s v="BK10616"/>
        <s v="BK10617"/>
        <s v="BK10618"/>
        <s v="BK10619"/>
        <s v="BK10620"/>
        <s v="BK10621"/>
        <s v="BK10622"/>
        <s v="BK10623"/>
        <s v="BK10624"/>
        <s v="BK10625"/>
        <s v="BK10626"/>
        <s v="BK10627"/>
        <s v="BK10628"/>
        <s v="BK10629"/>
        <s v="BK10630"/>
        <s v="BK10631"/>
        <s v="BK10632"/>
        <s v="BK10633"/>
        <s v="BK10634"/>
        <s v="BK10635"/>
        <s v="BK10636"/>
        <s v="BK10637"/>
        <s v="BK10638"/>
        <s v="BK10639"/>
        <s v="BK10640"/>
        <s v="BK10641"/>
        <s v="BK10642"/>
        <s v="BK10643"/>
        <s v="BK10644"/>
        <s v="BK10645"/>
        <s v="BK10646"/>
        <s v="BK10647"/>
        <s v="BK10648"/>
        <s v="BK10649"/>
        <s v="BK10650"/>
        <s v="BK10651"/>
        <s v="BK10652"/>
        <s v="BK10653"/>
        <s v="BK10654"/>
        <s v="BK10655"/>
        <s v="BK10656"/>
        <s v="BK10657"/>
        <s v="BK10658"/>
        <s v="BK10659"/>
        <s v="BK10660"/>
        <s v="BK10661"/>
        <s v="BK10662"/>
        <s v="BK10663"/>
        <s v="BK10664"/>
        <s v="BK10665"/>
        <s v="BK10666"/>
        <s v="BK10667"/>
        <s v="BK10668"/>
        <s v="BK10669"/>
        <s v="BK10670"/>
        <s v="BK10671"/>
        <s v="BK10672"/>
        <s v="BK10673"/>
        <s v="BK10674"/>
        <s v="BK10675"/>
        <s v="BK10676"/>
        <s v="BK10677"/>
        <s v="BK10678"/>
        <s v="BK10679"/>
        <s v="BK10680"/>
        <s v="BK10681"/>
        <s v="BK10682"/>
        <s v="BK10683"/>
        <s v="BK10684"/>
        <s v="BK10685"/>
        <s v="BK10686"/>
        <s v="BK10687"/>
        <s v="BK10688"/>
        <s v="BK10689"/>
        <s v="BK10690"/>
        <s v="BK10691"/>
        <s v="BK10692"/>
        <s v="BK10693"/>
        <s v="BK10694"/>
        <s v="BK10695"/>
        <s v="BK10696"/>
        <s v="BK10697"/>
        <s v="BK10698"/>
        <s v="BK10699"/>
        <s v="BK10700"/>
        <s v="BK10701"/>
        <s v="BK10702"/>
        <s v="BK10703"/>
        <s v="BK10704"/>
        <s v="BK10705"/>
        <s v="BK10706"/>
        <s v="BK10707"/>
        <s v="BK10708"/>
        <s v="BK10709"/>
        <s v="BK10710"/>
        <s v="BK10711"/>
        <s v="BK10712"/>
        <s v="BK10713"/>
        <s v="BK10714"/>
        <s v="BK10715"/>
        <s v="BK10716"/>
        <s v="BK10717"/>
        <s v="BK10718"/>
        <s v="BK10719"/>
        <s v="BK10720"/>
        <s v="BK10721"/>
        <s v="BK10722"/>
        <s v="BK10723"/>
        <s v="BK10724"/>
        <s v="BK10725"/>
        <s v="BK10726"/>
        <s v="BK10727"/>
        <s v="BK10728"/>
        <s v="BK10729"/>
        <s v="BK10730"/>
        <s v="BK10731"/>
        <s v="BK10732"/>
        <s v="BK10733"/>
        <s v="BK10734"/>
        <s v="BK10735"/>
        <s v="BK10736"/>
        <s v="BK10737"/>
        <s v="BK10738"/>
        <s v="BK10739"/>
        <s v="BK10740"/>
        <s v="BK10741"/>
        <s v="BK10742"/>
        <s v="BK10743"/>
        <s v="BK10744"/>
        <s v="BK10745"/>
        <s v="BK10746"/>
        <s v="BK10747"/>
        <s v="BK10748"/>
        <s v="BK10749"/>
        <s v="BK10750"/>
        <s v="BK10751"/>
        <s v="BK10752"/>
        <s v="BK10753"/>
        <s v="BK10754"/>
        <s v="BK10755"/>
        <s v="BK10756"/>
        <s v="BK10757"/>
        <s v="BK10758"/>
        <s v="BK10759"/>
        <s v="BK10760"/>
        <s v="BK10761"/>
        <s v="BK10762"/>
        <s v="BK10763"/>
        <s v="BK10764"/>
        <s v="BK10765"/>
        <s v="BK10766"/>
        <s v="BK10767"/>
        <s v="BK10768"/>
        <s v="BK10769"/>
        <s v="BK10770"/>
        <s v="BK10771"/>
        <s v="BK10772"/>
        <s v="BK10773"/>
        <s v="BK10774"/>
        <s v="BK10775"/>
        <s v="BK10776"/>
        <s v="BK10777"/>
        <s v="BK10778"/>
        <s v="BK10779"/>
        <s v="BK10780"/>
        <s v="BK10781"/>
        <s v="BK10782"/>
        <s v="BK10783"/>
        <s v="BK10784"/>
        <s v="BK10785"/>
        <s v="BK10786"/>
        <s v="BK10787"/>
        <s v="BK10788"/>
        <s v="BK10789"/>
        <s v="BK10790"/>
        <s v="BK10791"/>
        <s v="BK10792"/>
        <s v="BK10793"/>
        <s v="BK10794"/>
        <s v="BK10795"/>
        <s v="BK10796"/>
        <s v="BK10797"/>
        <s v="BK10798"/>
        <s v="BK10799"/>
        <s v="BK10800"/>
        <s v="BK10801"/>
        <s v="BK10802"/>
        <s v="BK10803"/>
        <s v="BK10804"/>
        <s v="BK10805"/>
        <s v="BK10806"/>
        <s v="BK10807"/>
        <s v="BK10808"/>
        <s v="BK10809"/>
        <s v="BK10810"/>
        <s v="BK10811"/>
        <s v="BK10812"/>
        <s v="BK10813"/>
        <s v="BK10814"/>
        <s v="BK10815"/>
        <s v="BK10816"/>
        <s v="BK10817"/>
        <s v="BK10818"/>
        <s v="BK10819"/>
        <s v="BK10820"/>
        <s v="BK10821"/>
        <s v="BK10822"/>
        <s v="BK10823"/>
        <s v="BK10824"/>
        <s v="BK10825"/>
        <s v="BK10826"/>
        <s v="BK10827"/>
        <s v="BK10828"/>
        <s v="BK10829"/>
        <s v="BK10830"/>
        <s v="BK10831"/>
        <s v="BK10832"/>
        <s v="BK10833"/>
        <s v="BK10834"/>
        <s v="BK10835"/>
        <s v="BK10836"/>
        <s v="BK10837"/>
        <s v="BK10838"/>
        <s v="BK10839"/>
        <s v="BK10840"/>
        <s v="BK10841"/>
        <s v="BK10842"/>
        <s v="BK10843"/>
        <s v="BK10844"/>
        <s v="BK10845"/>
        <s v="BK10846"/>
        <s v="BK10847"/>
        <s v="BK10848"/>
        <s v="BK10849"/>
        <s v="BK10850"/>
        <s v="BK10851"/>
        <s v="BK10852"/>
        <s v="BK10853"/>
        <s v="BK10854"/>
        <s v="BK10855"/>
        <s v="BK10856"/>
        <s v="BK10857"/>
        <s v="BK10858"/>
        <s v="BK10859"/>
        <s v="BK10860"/>
        <s v="BK10861"/>
        <s v="BK10862"/>
        <s v="BK10863"/>
        <s v="BK10864"/>
        <s v="BK10865"/>
        <s v="BK10866"/>
        <s v="BK10867"/>
        <s v="BK10868"/>
        <s v="BK10869"/>
        <s v="BK10870"/>
        <s v="BK10871"/>
        <s v="BK10872"/>
        <s v="BK10873"/>
        <s v="BK10874"/>
        <s v="BK10875"/>
        <s v="BK10876"/>
        <s v="BK10877"/>
        <s v="BK10878"/>
        <s v="BK10879"/>
        <s v="BK10880"/>
        <s v="BK10881"/>
        <s v="BK10882"/>
        <s v="BK10883"/>
        <s v="BK10884"/>
        <s v="BK10885"/>
        <s v="BK10886"/>
        <s v="BK10887"/>
        <s v="BK10888"/>
        <s v="BK10889"/>
        <s v="BK10890"/>
        <s v="BK10891"/>
        <s v="BK10892"/>
        <s v="BK10893"/>
        <s v="BK10894"/>
        <s v="BK10895"/>
        <s v="BK10896"/>
        <s v="BK10897"/>
        <s v="BK10898"/>
        <s v="BK10899"/>
        <s v="BK10900"/>
        <s v="BK10901"/>
        <s v="BK10902"/>
        <s v="BK10903"/>
        <s v="BK10904"/>
        <s v="BK10905"/>
        <s v="BK10906"/>
        <s v="BK10907"/>
        <s v="BK10908"/>
        <s v="BK10909"/>
        <s v="BK10910"/>
        <s v="BK10911"/>
        <s v="BK10912"/>
        <s v="BK10913"/>
        <s v="BK10914"/>
        <s v="BK10915"/>
        <s v="BK10916"/>
        <s v="BK10917"/>
        <s v="BK10918"/>
        <s v="BK10919"/>
        <s v="BK10920"/>
        <s v="BK10921"/>
        <s v="BK10922"/>
        <s v="BK10923"/>
        <s v="BK10924"/>
        <s v="BK10925"/>
        <s v="BK10926"/>
        <s v="BK10927"/>
        <s v="BK10928"/>
        <s v="BK10929"/>
        <s v="BK10930"/>
        <s v="BK10931"/>
        <s v="BK10932"/>
        <s v="BK10933"/>
        <s v="BK10934"/>
        <s v="BK10935"/>
        <s v="BK10936"/>
        <s v="BK10937"/>
        <s v="BK10938"/>
        <s v="BK10939"/>
        <s v="BK10940"/>
        <s v="BK10941"/>
        <s v="BK10942"/>
        <s v="BK10943"/>
        <s v="BK10944"/>
        <s v="BK10945"/>
        <s v="BK10946"/>
        <s v="BK10947"/>
        <s v="BK10948"/>
        <s v="BK10949"/>
        <s v="BK10950"/>
        <s v="BK10951"/>
        <s v="BK10952"/>
        <s v="BK10953"/>
        <s v="BK10954"/>
        <s v="BK10955"/>
        <s v="BK10956"/>
        <s v="BK10957"/>
        <s v="BK10958"/>
        <s v="BK10959"/>
        <s v="BK10960"/>
        <s v="BK10961"/>
        <s v="BK10962"/>
        <s v="BK10963"/>
        <s v="BK10964"/>
        <s v="BK10965"/>
        <s v="BK10966"/>
        <s v="BK10967"/>
        <s v="BK10968"/>
        <s v="BK10969"/>
        <s v="BK10970"/>
        <s v="BK10971"/>
        <s v="BK10972"/>
        <s v="BK10973"/>
        <s v="BK10974"/>
        <s v="BK10975"/>
        <s v="BK10976"/>
        <s v="BK10977"/>
        <s v="BK10978"/>
        <s v="BK10979"/>
        <s v="BK10980"/>
        <s v="BK10981"/>
        <s v="BK10982"/>
        <s v="BK10983"/>
        <s v="BK10984"/>
        <s v="BK10985"/>
        <s v="BK10986"/>
        <s v="BK10987"/>
        <s v="BK10988"/>
        <s v="BK10989"/>
        <s v="BK10990"/>
        <s v="BK10991"/>
        <s v="BK10992"/>
        <s v="BK10993"/>
        <s v="BK10994"/>
        <s v="BK10995"/>
        <s v="BK10996"/>
        <s v="BK10997"/>
        <s v="BK10998"/>
        <s v="BK10999"/>
        <s v="BK11000"/>
        <s v="BK11001"/>
        <s v="BK11002"/>
        <s v="BK11003"/>
        <s v="BK11004"/>
        <s v="BK11005"/>
        <s v="BK11006"/>
        <s v="BK11007"/>
        <s v="BK11008"/>
        <s v="BK11009"/>
        <s v="BK11010"/>
        <s v="BK11011"/>
        <s v="BK11012"/>
        <s v="BK11013"/>
        <s v="BK11014"/>
        <s v="BK11015"/>
        <s v="BK11016"/>
        <s v="BK11017"/>
        <s v="BK11018"/>
        <s v="BK11019"/>
        <s v="BK11020"/>
        <s v="BK11021"/>
        <s v="BK11022"/>
        <s v="BK11023"/>
        <s v="BK11024"/>
        <s v="BK11025"/>
        <s v="BK11026"/>
        <s v="BK11027"/>
        <s v="BK11028"/>
        <s v="BK11029"/>
        <s v="BK11030"/>
        <s v="BK11031"/>
        <s v="BK11032"/>
        <s v="BK11033"/>
        <s v="BK11034"/>
        <s v="BK11035"/>
        <s v="BK11036"/>
        <s v="BK11037"/>
        <s v="BK11038"/>
        <s v="BK11039"/>
        <s v="BK11040"/>
        <s v="BK11041"/>
        <s v="BK11042"/>
        <s v="BK11043"/>
        <s v="BK11044"/>
        <s v="BK11045"/>
        <s v="BK11046"/>
        <s v="BK11047"/>
        <s v="BK11048"/>
        <s v="BK11049"/>
        <s v="BK11050"/>
        <s v="BK11051"/>
        <s v="BK11052"/>
        <s v="BK11053"/>
        <s v="BK11054"/>
        <s v="BK11055"/>
        <s v="BK11056"/>
        <s v="BK11057"/>
        <s v="BK11058"/>
        <s v="BK11059"/>
        <s v="BK11060"/>
        <s v="BK11061"/>
        <s v="BK11062"/>
        <s v="BK11063"/>
        <s v="BK11064"/>
        <s v="BK11065"/>
        <s v="BK11066"/>
        <s v="BK11067"/>
        <s v="BK11068"/>
        <s v="BK11069"/>
        <s v="BK11070"/>
        <s v="BK11071"/>
        <s v="BK11072"/>
        <s v="BK11073"/>
        <s v="BK11074"/>
        <s v="BK11075"/>
        <s v="BK11076"/>
        <s v="BK11077"/>
        <s v="BK11078"/>
        <s v="BK11079"/>
        <s v="BK11080"/>
        <s v="BK11081"/>
        <s v="BK11082"/>
        <s v="BK11083"/>
        <s v="BK11084"/>
        <s v="BK11085"/>
        <s v="BK11086"/>
        <s v="BK11087"/>
        <s v="BK11088"/>
        <s v="BK11089"/>
        <s v="BK11090"/>
        <s v="BK11091"/>
        <s v="BK11092"/>
        <s v="BK11093"/>
        <s v="BK11094"/>
        <s v="BK11095"/>
        <s v="BK11096"/>
        <s v="BK11097"/>
        <s v="BK11098"/>
        <s v="BK11099"/>
        <s v="BK11100"/>
        <s v="BK11101"/>
        <s v="BK11102"/>
        <s v="BK11103"/>
        <s v="BK11104"/>
        <s v="BK11105"/>
        <s v="BK11106"/>
        <s v="BK11107"/>
        <s v="BK11108"/>
        <s v="BK11109"/>
        <s v="BK11110"/>
        <s v="BK11111"/>
        <s v="BK11112"/>
        <s v="BK11113"/>
        <s v="BK11114"/>
        <s v="BK11115"/>
        <s v="BK11116"/>
        <s v="BK11117"/>
        <s v="BK11118"/>
        <s v="BK11119"/>
        <s v="BK11120"/>
        <s v="BK11121"/>
        <s v="BK11122"/>
        <s v="BK11123"/>
        <s v="BK11124"/>
        <s v="BK11125"/>
        <s v="BK11126"/>
        <s v="BK11127"/>
        <s v="BK11128"/>
        <s v="BK11129"/>
        <s v="BK11130"/>
        <s v="BK11131"/>
        <s v="BK11132"/>
        <s v="BK11133"/>
        <s v="BK11134"/>
        <s v="BK11135"/>
        <s v="BK11136"/>
        <s v="BK11137"/>
        <s v="BK11138"/>
        <s v="BK11139"/>
        <s v="BK11140"/>
        <s v="BK11141"/>
        <s v="BK11142"/>
        <s v="BK11143"/>
        <s v="BK11144"/>
        <s v="BK11145"/>
        <s v="BK11146"/>
        <s v="BK11147"/>
        <s v="BK11148"/>
        <s v="BK11149"/>
        <s v="BK11150"/>
        <s v="BK11151"/>
        <s v="BK11152"/>
        <s v="BK11153"/>
        <s v="BK11154"/>
        <s v="BK11155"/>
        <s v="BK11156"/>
        <s v="BK11157"/>
        <s v="BK11158"/>
        <s v="BK11159"/>
        <s v="BK11160"/>
        <s v="BK11161"/>
        <s v="BK11162"/>
        <s v="BK11163"/>
        <s v="BK11164"/>
        <s v="BK11165"/>
        <s v="BK11166"/>
        <s v="BK11167"/>
        <s v="BK11168"/>
        <s v="BK11169"/>
        <s v="BK11170"/>
        <s v="BK11171"/>
        <s v="BK11172"/>
        <s v="BK11173"/>
        <s v="BK11174"/>
        <s v="BK11175"/>
        <s v="BK11176"/>
        <s v="BK11177"/>
        <s v="BK11178"/>
        <s v="BK11179"/>
        <s v="BK11180"/>
        <s v="BK11181"/>
        <s v="BK11182"/>
        <s v="BK11183"/>
        <s v="BK11184"/>
        <s v="BK11185"/>
        <s v="BK11186"/>
        <s v="BK11187"/>
        <s v="BK11188"/>
        <s v="BK11189"/>
        <s v="BK11190"/>
        <s v="BK11191"/>
        <s v="BK11192"/>
        <s v="BK11193"/>
        <s v="BK11194"/>
        <s v="BK11195"/>
        <s v="BK11196"/>
        <s v="BK11197"/>
        <s v="BK11198"/>
        <s v="BK11199"/>
        <s v="BK11200"/>
        <s v="BK11201"/>
        <s v="BK11202"/>
        <s v="BK11203"/>
        <s v="BK11204"/>
        <s v="BK11205"/>
        <s v="BK11206"/>
        <s v="BK11207"/>
        <s v="BK11208"/>
        <s v="BK11209"/>
        <s v="BK11210"/>
        <s v="BK11211"/>
        <s v="BK11212"/>
        <s v="BK11213"/>
        <s v="BK11214"/>
        <s v="BK11215"/>
        <s v="BK11216"/>
        <s v="BK11217"/>
        <s v="BK11218"/>
        <s v="BK11219"/>
        <s v="BK11220"/>
        <s v="BK11221"/>
        <s v="BK11222"/>
        <s v="BK11223"/>
        <s v="BK11224"/>
        <s v="BK11225"/>
        <s v="BK11226"/>
        <s v="BK11227"/>
        <s v="BK11228"/>
        <s v="BK11229"/>
        <s v="BK11230"/>
        <s v="BK11231"/>
        <s v="BK11232"/>
        <s v="BK11233"/>
        <s v="BK11234"/>
        <s v="BK11235"/>
        <s v="BK11236"/>
        <s v="BK11237"/>
        <s v="BK11238"/>
        <s v="BK11239"/>
        <s v="BK11240"/>
        <s v="BK11241"/>
        <s v="BK11242"/>
        <s v="BK11243"/>
        <s v="BK11244"/>
        <s v="BK11245"/>
        <s v="BK11246"/>
        <s v="BK11247"/>
        <s v="BK11248"/>
        <s v="BK11249"/>
        <s v="BK11250"/>
        <s v="BK11251"/>
        <s v="BK11252"/>
        <s v="BK11253"/>
        <s v="BK11254"/>
        <s v="BK11255"/>
        <s v="BK11256"/>
        <s v="BK11257"/>
        <s v="BK11258"/>
        <s v="BK11259"/>
        <s v="BK11260"/>
        <s v="BK11261"/>
        <s v="BK11262"/>
        <s v="BK11263"/>
        <s v="BK11264"/>
        <s v="BK11265"/>
        <s v="BK11266"/>
        <s v="BK11267"/>
        <s v="BK11268"/>
        <s v="BK11269"/>
        <s v="BK11270"/>
        <s v="BK11271"/>
        <s v="BK11272"/>
        <s v="BK11273"/>
        <s v="BK11274"/>
        <s v="BK11275"/>
        <s v="BK11276"/>
        <s v="BK11277"/>
        <s v="BK11278"/>
        <s v="BK11279"/>
        <s v="BK11280"/>
        <s v="BK11281"/>
        <s v="BK11282"/>
        <s v="BK11283"/>
        <s v="BK11284"/>
        <s v="BK11285"/>
        <s v="BK11286"/>
        <s v="BK11287"/>
        <s v="BK11288"/>
        <s v="BK11289"/>
        <s v="BK11290"/>
        <s v="BK11291"/>
        <s v="BK11292"/>
        <s v="BK11293"/>
        <s v="BK11294"/>
        <s v="BK11295"/>
        <s v="BK11296"/>
        <s v="BK11297"/>
        <s v="BK11298"/>
        <s v="BK11299"/>
        <s v="BK11300"/>
        <s v="BK11301"/>
        <s v="BK11302"/>
        <s v="BK11303"/>
        <s v="BK11304"/>
        <s v="BK11305"/>
        <s v="BK11306"/>
        <s v="BK11307"/>
        <s v="BK11308"/>
        <s v="BK11309"/>
        <s v="BK11310"/>
        <s v="BK11311"/>
        <s v="BK11312"/>
        <s v="BK11313"/>
        <s v="BK11314"/>
        <s v="BK11315"/>
        <s v="BK11316"/>
        <s v="BK11317"/>
        <s v="BK11318"/>
        <s v="BK11319"/>
        <s v="BK11320"/>
        <s v="BK11321"/>
        <s v="BK11322"/>
        <s v="BK11323"/>
        <s v="BK11324"/>
        <s v="BK11325"/>
        <s v="BK11326"/>
        <s v="BK11327"/>
        <s v="BK11328"/>
        <s v="BK11329"/>
        <s v="BK11330"/>
        <s v="BK11331"/>
        <s v="BK11332"/>
        <s v="BK11333"/>
        <s v="BK11334"/>
        <s v="BK11335"/>
        <s v="BK11336"/>
        <s v="BK11337"/>
        <s v="BK11338"/>
        <s v="BK11339"/>
        <s v="BK11340"/>
        <s v="BK11341"/>
        <s v="BK11342"/>
        <s v="BK11343"/>
        <s v="BK11344"/>
        <s v="BK11345"/>
        <s v="BK11346"/>
        <s v="BK11347"/>
        <s v="BK11348"/>
        <s v="BK11349"/>
        <s v="BK11350"/>
        <s v="BK11351"/>
        <s v="BK11352"/>
        <s v="BK11353"/>
        <s v="BK11354"/>
        <s v="BK11355"/>
        <s v="BK11356"/>
        <s v="BK11357"/>
        <s v="BK11358"/>
        <s v="BK11359"/>
        <s v="BK11360"/>
        <s v="BK11361"/>
        <s v="BK11362"/>
        <s v="BK11363"/>
        <s v="BK11364"/>
        <s v="BK11365"/>
        <s v="BK11366"/>
        <s v="BK11367"/>
        <s v="BK11368"/>
        <s v="BK11369"/>
        <s v="BK11370"/>
        <s v="BK11371"/>
        <s v="BK11372"/>
        <s v="BK11373"/>
        <s v="BK11374"/>
        <s v="BK11375"/>
        <s v="BK11376"/>
        <s v="BK11377"/>
        <s v="BK11378"/>
        <s v="BK11379"/>
        <s v="BK11380"/>
        <s v="BK11381"/>
        <s v="BK11382"/>
        <s v="BK11383"/>
        <s v="BK11384"/>
        <s v="BK11385"/>
        <s v="BK11386"/>
        <s v="BK11387"/>
        <s v="BK11388"/>
        <s v="BK11389"/>
        <s v="BK11390"/>
        <s v="BK11391"/>
        <s v="BK11392"/>
        <s v="BK11393"/>
        <s v="BK11394"/>
        <s v="BK11395"/>
        <s v="BK11396"/>
        <s v="BK11397"/>
        <s v="BK11398"/>
        <s v="BK11399"/>
        <s v="BK11400"/>
        <s v="BK11401"/>
        <s v="BK11402"/>
        <s v="BK11403"/>
        <s v="BK11404"/>
        <s v="BK11405"/>
        <s v="BK11406"/>
        <s v="BK11407"/>
        <s v="BK11408"/>
        <s v="BK11409"/>
        <s v="BK11410"/>
        <s v="BK11411"/>
        <s v="BK11412"/>
        <s v="BK11413"/>
        <s v="BK11414"/>
        <s v="BK11415"/>
        <s v="BK11416"/>
        <s v="BK11417"/>
        <s v="BK11418"/>
        <s v="BK11419"/>
        <s v="BK11420"/>
        <s v="BK11421"/>
        <s v="BK11422"/>
        <s v="BK11423"/>
        <s v="BK11424"/>
        <s v="BK11425"/>
        <s v="BK11426"/>
        <s v="BK11427"/>
        <s v="BK11428"/>
        <s v="BK11429"/>
        <s v="BK11430"/>
        <s v="BK11431"/>
        <s v="BK11432"/>
        <s v="BK11433"/>
        <s v="BK11434"/>
        <s v="BK11435"/>
        <s v="BK11436"/>
        <s v="BK11437"/>
        <s v="BK11438"/>
        <s v="BK11439"/>
        <s v="BK11440"/>
        <s v="BK11441"/>
        <s v="BK11442"/>
        <s v="BK11443"/>
        <s v="BK11444"/>
        <s v="BK11445"/>
        <s v="BK11446"/>
        <s v="BK11447"/>
        <s v="BK11448"/>
        <s v="BK11449"/>
        <s v="BK11450"/>
        <s v="BK11451"/>
        <s v="BK11452"/>
        <s v="BK11453"/>
        <s v="BK11454"/>
        <s v="BK11455"/>
        <s v="BK11456"/>
        <s v="BK11457"/>
        <s v="BK11458"/>
        <s v="BK11459"/>
        <s v="BK11460"/>
        <s v="BK11461"/>
        <s v="BK11462"/>
        <s v="BK11463"/>
        <s v="BK11464"/>
        <s v="BK11465"/>
        <s v="BK11466"/>
        <s v="BK11467"/>
        <s v="BK11468"/>
        <s v="BK11469"/>
        <s v="BK11470"/>
        <s v="BK11471"/>
        <s v="BK11472"/>
        <s v="BK11473"/>
        <s v="BK11474"/>
        <s v="BK11475"/>
        <s v="BK11476"/>
        <s v="BK11477"/>
        <s v="BK11478"/>
        <s v="BK11479"/>
        <s v="BK11480"/>
        <s v="BK11481"/>
        <s v="BK11482"/>
        <s v="BK11483"/>
        <s v="BK11484"/>
        <s v="BK11485"/>
        <s v="BK11486"/>
        <s v="BK11487"/>
        <s v="BK11488"/>
        <s v="BK11489"/>
        <s v="BK11490"/>
        <s v="BK11491"/>
        <s v="BK11492"/>
        <s v="BK11493"/>
        <s v="BK11494"/>
        <s v="BK11495"/>
        <s v="BK11496"/>
        <s v="BK11497"/>
        <s v="BK11498"/>
        <s v="BK11499"/>
        <s v="BK11500"/>
        <s v="BK11501"/>
        <s v="BK11502"/>
        <s v="BK11503"/>
        <s v="BK11504"/>
        <s v="BK11505"/>
        <s v="BK11506"/>
        <s v="BK11507"/>
        <s v="BK11508"/>
        <s v="BK11509"/>
        <s v="BK11510"/>
        <s v="BK11511"/>
        <s v="BK11512"/>
        <s v="BK11513"/>
        <s v="BK11514"/>
        <s v="BK11515"/>
        <s v="BK11516"/>
        <s v="BK11517"/>
        <s v="BK11518"/>
        <s v="BK11519"/>
        <s v="BK11520"/>
        <s v="BK11521"/>
        <s v="BK11522"/>
        <s v="BK11523"/>
        <s v="BK11524"/>
        <s v="BK11525"/>
        <s v="BK11526"/>
        <s v="BK11527"/>
        <s v="BK11528"/>
        <s v="BK11529"/>
        <s v="BK11530"/>
        <s v="BK11531"/>
        <s v="BK11532"/>
        <s v="BK11533"/>
        <s v="BK11534"/>
        <s v="BK11535"/>
        <s v="BK11536"/>
        <s v="BK11537"/>
        <s v="BK11538"/>
        <s v="BK11539"/>
        <s v="BK11540"/>
        <s v="BK11541"/>
        <s v="BK11542"/>
        <s v="BK11543"/>
        <s v="BK11544"/>
        <s v="BK11545"/>
        <s v="BK11546"/>
        <s v="BK11547"/>
        <s v="BK11548"/>
        <s v="BK11549"/>
        <s v="BK11550"/>
        <s v="BK11551"/>
        <s v="BK11552"/>
        <s v="BK11553"/>
        <s v="BK11554"/>
        <s v="BK11555"/>
        <s v="BK11556"/>
        <s v="BK11557"/>
        <s v="BK11558"/>
        <s v="BK11559"/>
        <s v="BK11560"/>
        <s v="BK11561"/>
        <s v="BK11562"/>
        <s v="BK11563"/>
        <s v="BK11564"/>
        <s v="BK11565"/>
        <s v="BK11566"/>
        <s v="BK11567"/>
        <s v="BK11568"/>
        <s v="BK11569"/>
        <s v="BK11570"/>
        <s v="BK11571"/>
        <s v="BK11572"/>
        <s v="BK11573"/>
        <s v="BK11574"/>
        <s v="BK11575"/>
        <s v="BK11576"/>
        <s v="BK11577"/>
        <s v="BK11578"/>
        <s v="BK11579"/>
        <s v="BK11580"/>
        <s v="BK11581"/>
        <s v="BK11582"/>
        <s v="BK11583"/>
        <s v="BK11584"/>
        <s v="BK11585"/>
        <s v="BK11586"/>
        <s v="BK11587"/>
        <s v="BK11588"/>
        <s v="BK11589"/>
        <s v="BK11590"/>
        <s v="BK11591"/>
        <s v="BK11592"/>
        <s v="BK11593"/>
        <s v="BK11594"/>
        <s v="BK11595"/>
        <s v="BK11596"/>
        <s v="BK11597"/>
        <s v="BK11598"/>
        <s v="BK11599"/>
        <s v="BK11600"/>
        <s v="BK11601"/>
        <s v="BK11602"/>
        <s v="BK11603"/>
        <s v="BK11604"/>
        <s v="BK11605"/>
        <s v="BK11606"/>
        <s v="BK11607"/>
        <s v="BK11608"/>
        <s v="BK11609"/>
        <s v="BK11610"/>
        <s v="BK11611"/>
        <s v="BK11612"/>
        <s v="BK11613"/>
        <s v="BK11614"/>
        <s v="BK11615"/>
        <s v="BK11616"/>
        <s v="BK11617"/>
        <s v="BK11618"/>
        <s v="BK11619"/>
        <s v="BK11620"/>
        <s v="BK11621"/>
        <s v="BK11622"/>
        <s v="BK11623"/>
        <s v="BK11624"/>
        <s v="BK11625"/>
        <s v="BK11626"/>
        <s v="BK11627"/>
        <s v="BK11628"/>
        <s v="BK11629"/>
        <s v="BK11630"/>
        <s v="BK11631"/>
        <s v="BK11632"/>
        <s v="BK11633"/>
        <s v="BK11634"/>
        <s v="BK11635"/>
        <s v="BK11636"/>
        <s v="BK11637"/>
        <s v="BK11638"/>
        <s v="BK11639"/>
        <s v="BK11640"/>
        <s v="BK11641"/>
        <s v="BK11642"/>
        <s v="BK11643"/>
        <s v="BK11644"/>
        <s v="BK11645"/>
        <s v="BK11646"/>
        <s v="BK11647"/>
        <s v="BK11648"/>
        <s v="BK11649"/>
        <s v="BK11650"/>
        <s v="BK11651"/>
        <s v="BK11652"/>
        <s v="BK11653"/>
        <s v="BK11654"/>
        <s v="BK11655"/>
        <s v="BK11656"/>
        <s v="BK11657"/>
        <s v="BK11658"/>
        <s v="BK11659"/>
        <s v="BK11660"/>
        <s v="BK11661"/>
        <s v="BK11662"/>
        <s v="BK11663"/>
        <s v="BK11664"/>
        <s v="BK11665"/>
        <s v="BK11666"/>
        <s v="BK11667"/>
        <s v="BK11668"/>
        <s v="BK11669"/>
        <s v="BK11670"/>
        <s v="BK11671"/>
        <s v="BK11672"/>
        <s v="BK11673"/>
        <s v="BK11674"/>
        <s v="BK11675"/>
        <s v="BK11676"/>
        <s v="BK11677"/>
        <s v="BK11678"/>
        <s v="BK11679"/>
        <s v="BK11680"/>
        <s v="BK11681"/>
        <s v="BK11682"/>
        <s v="BK11683"/>
        <s v="BK11684"/>
        <s v="BK11685"/>
        <s v="BK11686"/>
        <s v="BK11687"/>
        <s v="BK11688"/>
        <s v="BK11689"/>
        <s v="BK11690"/>
        <s v="BK11691"/>
        <s v="BK11692"/>
        <s v="BK11693"/>
        <s v="BK11694"/>
        <s v="BK11695"/>
        <s v="BK11696"/>
        <s v="BK11697"/>
        <s v="BK11698"/>
        <s v="BK11699"/>
        <s v="BK11700"/>
        <s v="BK11701"/>
        <s v="BK11702"/>
        <s v="BK11703"/>
        <s v="BK11704"/>
        <s v="BK11705"/>
        <s v="BK11706"/>
        <s v="BK11707"/>
        <s v="BK11708"/>
        <s v="BK11709"/>
        <s v="BK11710"/>
        <s v="BK11711"/>
        <s v="BK11712"/>
        <s v="BK11713"/>
        <s v="BK11714"/>
        <s v="BK11715"/>
        <s v="BK11716"/>
        <s v="BK11717"/>
        <s v="BK11718"/>
        <s v="BK11719"/>
        <s v="BK11720"/>
        <s v="BK11721"/>
        <s v="BK11722"/>
        <s v="BK11723"/>
        <s v="BK11724"/>
        <s v="BK11725"/>
        <s v="BK11726"/>
        <s v="BK11727"/>
        <s v="BK11728"/>
        <s v="BK11729"/>
        <s v="BK11730"/>
        <s v="BK11731"/>
        <s v="BK11732"/>
        <s v="BK11733"/>
        <s v="BK11734"/>
        <s v="BK11735"/>
        <s v="BK11736"/>
        <s v="BK11737"/>
        <s v="BK11738"/>
        <s v="BK11739"/>
        <s v="BK11740"/>
        <s v="BK11741"/>
        <s v="BK11742"/>
        <s v="BK11743"/>
        <s v="BK11744"/>
        <s v="BK11745"/>
        <s v="BK11746"/>
        <s v="BK11747"/>
        <s v="BK11748"/>
        <s v="BK11749"/>
        <s v="BK11750"/>
        <s v="BK11751"/>
        <s v="BK11752"/>
        <s v="BK11753"/>
        <s v="BK11754"/>
        <s v="BK11755"/>
        <s v="BK11756"/>
        <s v="BK11757"/>
        <s v="BK11758"/>
        <s v="BK11759"/>
        <s v="BK11760"/>
        <s v="BK11761"/>
        <s v="BK11762"/>
        <s v="BK11763"/>
        <s v="BK11764"/>
        <s v="BK11765"/>
        <s v="BK11766"/>
        <s v="BK11767"/>
        <s v="BK11768"/>
        <s v="BK11769"/>
        <s v="BK11770"/>
        <s v="BK11771"/>
        <s v="BK11772"/>
        <s v="BK11773"/>
        <s v="BK11774"/>
        <s v="BK11775"/>
        <s v="BK11776"/>
        <s v="BK11777"/>
        <s v="BK11778"/>
        <s v="BK11779"/>
        <s v="BK11780"/>
        <s v="BK11781"/>
        <s v="BK11782"/>
        <s v="BK11783"/>
        <s v="BK11784"/>
        <s v="BK11785"/>
        <s v="BK11786"/>
        <s v="BK11787"/>
        <s v="BK11788"/>
        <s v="BK11789"/>
        <s v="BK11790"/>
        <s v="BK11791"/>
        <s v="BK11792"/>
        <s v="BK11793"/>
        <s v="BK11794"/>
        <s v="BK11795"/>
        <s v="BK11796"/>
        <s v="BK11797"/>
        <s v="BK11798"/>
        <s v="BK11799"/>
        <s v="BK11800"/>
        <s v="BK11801"/>
        <s v="BK11802"/>
        <s v="BK11803"/>
        <s v="BK11804"/>
        <s v="BK11805"/>
        <s v="BK11806"/>
        <s v="BK11807"/>
        <s v="BK11808"/>
        <s v="BK11809"/>
        <s v="BK11810"/>
        <s v="BK11811"/>
        <s v="BK11812"/>
        <s v="BK11813"/>
        <s v="BK11814"/>
        <s v="BK11815"/>
        <s v="BK11816"/>
        <s v="BK11817"/>
        <s v="BK11818"/>
        <s v="BK11819"/>
        <s v="BK11820"/>
        <s v="BK11821"/>
        <s v="BK11822"/>
        <s v="BK11823"/>
        <s v="BK11824"/>
        <s v="BK11825"/>
        <s v="BK11826"/>
        <s v="BK11827"/>
        <s v="BK11828"/>
        <s v="BK11829"/>
        <s v="BK11830"/>
        <s v="BK11831"/>
        <s v="BK11832"/>
        <s v="BK11833"/>
        <s v="BK11834"/>
        <s v="BK11835"/>
        <s v="BK11836"/>
        <s v="BK11837"/>
        <s v="BK11838"/>
        <s v="BK11839"/>
        <s v="BK11840"/>
        <s v="BK11841"/>
        <s v="BK11842"/>
        <s v="BK11843"/>
        <s v="BK11844"/>
        <s v="BK11845"/>
        <s v="BK11846"/>
        <s v="BK11847"/>
        <s v="BK11848"/>
        <s v="BK11849"/>
        <s v="BK11850"/>
        <s v="BK11851"/>
        <s v="BK11852"/>
        <s v="BK11853"/>
        <s v="BK11854"/>
        <s v="BK11855"/>
        <s v="BK11856"/>
        <s v="BK11857"/>
        <s v="BK11858"/>
        <s v="BK11859"/>
        <s v="BK11860"/>
        <s v="BK11861"/>
        <s v="BK11862"/>
        <s v="BK11863"/>
        <s v="BK11864"/>
        <s v="BK11865"/>
        <s v="BK11866"/>
        <s v="BK11867"/>
        <s v="BK11868"/>
        <s v="BK11869"/>
        <s v="BK11870"/>
        <s v="BK11871"/>
        <s v="BK11872"/>
        <s v="BK11873"/>
        <s v="BK11874"/>
        <s v="BK11875"/>
        <s v="BK11876"/>
        <s v="BK11877"/>
        <s v="BK11878"/>
        <s v="BK11879"/>
        <s v="BK11880"/>
        <s v="BK11881"/>
        <s v="BK11882"/>
        <s v="BK11883"/>
        <s v="BK11884"/>
        <s v="BK11885"/>
        <s v="BK11886"/>
        <s v="BK11887"/>
        <s v="BK11888"/>
        <s v="BK11889"/>
        <s v="BK11890"/>
        <s v="BK11891"/>
        <s v="BK11892"/>
        <s v="BK11893"/>
        <s v="BK11894"/>
        <s v="BK11895"/>
        <s v="BK11896"/>
        <s v="BK11897"/>
        <s v="BK11898"/>
        <s v="BK11899"/>
        <s v="BK11900"/>
        <s v="BK11901"/>
        <s v="BK11902"/>
        <s v="BK11903"/>
        <s v="BK11904"/>
        <s v="BK11905"/>
        <s v="BK11906"/>
        <s v="BK11907"/>
        <s v="BK11908"/>
        <s v="BK11909"/>
        <s v="BK11910"/>
        <s v="BK11911"/>
        <s v="BK11912"/>
        <s v="BK11913"/>
        <s v="BK11914"/>
        <s v="BK11915"/>
        <s v="BK11916"/>
        <s v="BK11917"/>
        <s v="BK11918"/>
        <s v="BK11919"/>
        <s v="BK11920"/>
        <s v="BK11921"/>
        <s v="BK11922"/>
        <s v="BK11923"/>
        <s v="BK11924"/>
        <s v="BK11925"/>
        <s v="BK11926"/>
        <s v="BK11927"/>
        <s v="BK11928"/>
        <s v="BK11929"/>
        <s v="BK11930"/>
        <s v="BK11931"/>
        <s v="BK11932"/>
        <s v="BK11933"/>
        <s v="BK11934"/>
        <s v="BK11935"/>
        <s v="BK11936"/>
        <s v="BK11937"/>
        <s v="BK11938"/>
        <s v="BK11939"/>
        <s v="BK11940"/>
        <s v="BK11941"/>
        <s v="BK11942"/>
        <s v="BK11943"/>
        <s v="BK11944"/>
        <s v="BK11945"/>
        <s v="BK11946"/>
        <s v="BK11947"/>
        <s v="BK11948"/>
        <s v="BK11949"/>
        <s v="BK11950"/>
        <s v="BK11951"/>
        <s v="BK11952"/>
        <s v="BK11953"/>
        <s v="BK11954"/>
        <s v="BK11955"/>
        <s v="BK11956"/>
        <s v="BK11957"/>
        <s v="BK11958"/>
        <s v="BK11959"/>
        <s v="BK11960"/>
        <s v="BK11961"/>
        <s v="BK11962"/>
        <s v="BK11963"/>
        <s v="BK11964"/>
        <s v="BK11965"/>
        <s v="BK11966"/>
        <s v="BK11967"/>
        <s v="BK11968"/>
        <s v="BK11969"/>
        <s v="BK11970"/>
        <s v="BK11971"/>
        <s v="BK11972"/>
        <s v="BK11973"/>
        <s v="BK11974"/>
        <s v="BK11975"/>
        <s v="BK11976"/>
        <s v="BK11977"/>
        <s v="BK11978"/>
        <s v="BK11979"/>
        <s v="BK11980"/>
        <s v="BK11981"/>
        <s v="BK11982"/>
        <s v="BK11983"/>
        <s v="BK11984"/>
        <s v="BK11985"/>
        <s v="BK11986"/>
        <s v="BK11987"/>
        <s v="BK11988"/>
        <s v="BK11989"/>
        <s v="BK11990"/>
        <s v="BK11991"/>
        <s v="BK11992"/>
        <s v="BK11993"/>
        <s v="BK11994"/>
        <s v="BK11995"/>
        <s v="BK11996"/>
        <s v="BK11997"/>
        <s v="BK11998"/>
        <s v="BK11999"/>
        <s v="BK12000"/>
        <s v="BK12001"/>
        <s v="BK12002"/>
        <s v="BK12003"/>
        <s v="BK12004"/>
        <s v="BK12005"/>
        <s v="BK12006"/>
        <s v="BK12007"/>
        <s v="BK12008"/>
        <s v="BK12009"/>
        <s v="BK12010"/>
        <s v="BK12011"/>
        <s v="BK12012"/>
        <s v="BK12013"/>
        <s v="BK12014"/>
        <s v="BK12015"/>
        <s v="BK12016"/>
        <s v="BK12017"/>
        <s v="BK12018"/>
        <s v="BK12019"/>
        <s v="BK12020"/>
        <s v="BK12021"/>
        <s v="BK12022"/>
        <s v="BK12023"/>
        <s v="BK12024"/>
        <s v="BK12025"/>
        <s v="BK12026"/>
        <s v="BK12027"/>
        <s v="BK12028"/>
        <s v="BK12029"/>
        <s v="BK12030"/>
        <s v="BK12031"/>
        <s v="BK12032"/>
        <s v="BK12033"/>
        <s v="BK12034"/>
        <s v="BK12035"/>
        <s v="BK12036"/>
        <s v="BK12037"/>
        <s v="BK12038"/>
        <s v="BK12039"/>
        <s v="BK12040"/>
        <s v="BK12041"/>
        <s v="BK12042"/>
        <s v="BK12043"/>
        <s v="BK12044"/>
        <s v="BK12045"/>
        <s v="BK12046"/>
        <s v="BK12047"/>
        <s v="BK12048"/>
        <s v="BK12049"/>
        <s v="BK12050"/>
        <s v="BK12051"/>
        <s v="BK12052"/>
        <s v="BK12053"/>
        <s v="BK12054"/>
        <s v="BK12055"/>
        <s v="BK12056"/>
        <s v="BK12057"/>
        <s v="BK12058"/>
        <s v="BK12059"/>
        <s v="BK12060"/>
        <s v="BK12061"/>
        <s v="BK12062"/>
        <s v="BK12063"/>
        <s v="BK12064"/>
        <s v="BK12065"/>
        <s v="BK12066"/>
        <s v="BK12067"/>
        <s v="BK12068"/>
        <s v="BK12069"/>
        <s v="BK12070"/>
        <s v="BK12071"/>
        <s v="BK12072"/>
        <s v="BK12073"/>
        <s v="BK12074"/>
        <s v="BK12075"/>
        <s v="BK12076"/>
        <s v="BK12077"/>
        <s v="BK12078"/>
        <s v="BK12079"/>
        <s v="BK12080"/>
        <s v="BK12081"/>
        <s v="BK12082"/>
        <s v="BK12083"/>
        <s v="BK12084"/>
        <s v="BK12085"/>
        <s v="BK12086"/>
        <s v="BK12087"/>
        <s v="BK12088"/>
        <s v="BK12089"/>
        <s v="BK12090"/>
        <s v="BK12091"/>
        <s v="BK12092"/>
        <s v="BK12093"/>
        <s v="BK12094"/>
        <s v="BK12095"/>
        <s v="BK12096"/>
        <s v="BK12097"/>
        <s v="BK12098"/>
        <s v="BK12099"/>
        <s v="BK12100"/>
        <s v="BK12101"/>
        <s v="BK12102"/>
        <s v="BK12103"/>
        <s v="BK12104"/>
        <s v="BK12105"/>
        <s v="BK12106"/>
        <s v="BK12107"/>
        <s v="BK12108"/>
        <s v="BK12109"/>
        <s v="BK12110"/>
        <s v="BK12111"/>
        <s v="BK12112"/>
        <s v="BK12113"/>
        <s v="BK12114"/>
        <s v="BK12115"/>
        <s v="BK12116"/>
        <s v="BK12117"/>
        <s v="BK12118"/>
        <s v="BK12119"/>
        <s v="BK12120"/>
        <s v="BK12121"/>
        <s v="BK12122"/>
        <s v="BK12123"/>
        <s v="BK12124"/>
        <s v="BK12125"/>
        <s v="BK12126"/>
        <s v="BK12127"/>
        <s v="BK12128"/>
        <s v="BK12129"/>
        <s v="BK12130"/>
        <s v="BK12131"/>
        <s v="BK12132"/>
        <s v="BK12133"/>
        <s v="BK12134"/>
        <s v="BK12135"/>
        <s v="BK12136"/>
        <s v="BK12137"/>
        <s v="BK12138"/>
        <s v="BK12139"/>
        <s v="BK12140"/>
        <s v="BK12141"/>
        <s v="BK12142"/>
        <s v="BK12143"/>
        <s v="BK12144"/>
        <s v="BK12145"/>
        <s v="BK12146"/>
        <s v="BK12147"/>
        <s v="BK12148"/>
        <s v="BK12149"/>
        <s v="BK12150"/>
        <s v="BK12151"/>
        <s v="BK12152"/>
        <s v="BK12153"/>
        <s v="BK12154"/>
        <s v="BK12155"/>
        <s v="BK12156"/>
        <s v="BK12157"/>
        <s v="BK12158"/>
        <s v="BK12159"/>
        <s v="BK12160"/>
        <s v="BK12161"/>
        <s v="BK12162"/>
        <s v="BK12163"/>
        <s v="BK12164"/>
        <s v="BK12165"/>
        <s v="BK12166"/>
        <s v="BK12167"/>
        <s v="BK12168"/>
        <s v="BK12169"/>
        <s v="BK12170"/>
        <s v="BK12171"/>
        <s v="BK12172"/>
        <s v="BK12173"/>
        <s v="BK12174"/>
        <s v="BK12175"/>
        <s v="BK12176"/>
        <s v="BK12177"/>
        <s v="BK12178"/>
        <s v="BK12179"/>
        <s v="BK12180"/>
        <s v="BK12181"/>
        <s v="BK12182"/>
        <s v="BK12183"/>
        <s v="BK12184"/>
        <s v="BK12185"/>
        <s v="BK12186"/>
        <s v="BK12187"/>
        <s v="BK12188"/>
        <s v="BK12189"/>
        <s v="BK12190"/>
        <s v="BK12191"/>
        <s v="BK12192"/>
        <s v="BK12193"/>
        <s v="BK12194"/>
        <s v="BK12195"/>
        <s v="BK12196"/>
        <s v="BK12197"/>
        <s v="BK12198"/>
        <s v="BK12199"/>
        <s v="BK12200"/>
        <s v="BK12201"/>
        <s v="BK12202"/>
        <s v="BK12203"/>
        <s v="BK12204"/>
        <s v="BK12205"/>
        <s v="BK12206"/>
        <s v="BK12207"/>
        <s v="BK12208"/>
        <s v="BK12209"/>
        <s v="BK12210"/>
        <s v="BK12211"/>
        <s v="BK12212"/>
        <s v="BK12213"/>
        <s v="BK12214"/>
        <s v="BK12215"/>
        <s v="BK12216"/>
        <s v="BK12217"/>
        <s v="BK12218"/>
        <s v="BK12219"/>
        <s v="BK12220"/>
        <s v="BK12221"/>
        <s v="BK12222"/>
        <s v="BK12223"/>
        <s v="BK12224"/>
        <s v="BK12225"/>
        <s v="BK12226"/>
        <s v="BK12227"/>
        <s v="BK12228"/>
        <s v="BK12229"/>
        <s v="BK12230"/>
        <s v="BK12231"/>
        <s v="BK12232"/>
        <s v="BK12233"/>
        <s v="BK12234"/>
        <s v="BK12235"/>
        <s v="BK12236"/>
        <s v="BK12237"/>
        <s v="BK12238"/>
        <s v="BK12239"/>
        <s v="BK12240"/>
        <s v="BK12241"/>
        <s v="BK12242"/>
        <s v="BK12243"/>
        <s v="BK12244"/>
        <s v="BK12245"/>
        <s v="BK12246"/>
        <s v="BK12247"/>
        <s v="BK12248"/>
        <s v="BK12249"/>
        <s v="BK12250"/>
        <s v="BK12251"/>
        <s v="BK12252"/>
        <s v="BK12253"/>
        <s v="BK12254"/>
        <s v="BK12255"/>
        <s v="BK12256"/>
        <s v="BK12257"/>
        <s v="BK12258"/>
        <s v="BK12259"/>
        <s v="BK12260"/>
        <s v="BK12261"/>
        <s v="BK12262"/>
        <s v="BK12263"/>
        <s v="BK12264"/>
        <s v="BK12265"/>
        <s v="BK12266"/>
        <s v="BK12267"/>
        <s v="BK12268"/>
        <s v="BK12269"/>
        <s v="BK12270"/>
        <s v="BK12271"/>
        <s v="BK12272"/>
        <s v="BK12273"/>
        <s v="BK12274"/>
        <s v="BK12275"/>
        <s v="BK12276"/>
        <s v="BK12277"/>
        <s v="BK12278"/>
        <s v="BK12279"/>
        <s v="BK12280"/>
        <s v="BK12281"/>
        <s v="BK12282"/>
        <s v="BK12283"/>
        <s v="BK12284"/>
        <s v="BK12285"/>
        <s v="BK12286"/>
        <s v="BK12287"/>
        <s v="BK12288"/>
        <s v="BK12289"/>
        <s v="BK12290"/>
        <s v="BK12291"/>
        <s v="BK12292"/>
        <s v="BK12293"/>
        <s v="BK12294"/>
        <s v="BK12295"/>
        <s v="BK12296"/>
        <s v="BK12297"/>
        <s v="BK12298"/>
        <s v="BK12299"/>
        <s v="BK12300"/>
        <s v="BK12301"/>
        <s v="BK12302"/>
        <s v="BK12303"/>
        <s v="BK12304"/>
        <s v="BK12305"/>
        <s v="BK12306"/>
        <s v="BK12307"/>
        <s v="BK12308"/>
        <s v="BK12309"/>
        <s v="BK12310"/>
        <s v="BK12311"/>
        <s v="BK12312"/>
        <s v="BK12313"/>
        <s v="BK12314"/>
        <s v="BK12315"/>
        <s v="BK12316"/>
        <s v="BK12317"/>
        <s v="BK12318"/>
        <s v="BK12319"/>
        <s v="BK12320"/>
        <s v="BK12321"/>
        <s v="BK12322"/>
        <s v="BK12323"/>
        <s v="BK12324"/>
        <s v="BK12325"/>
        <s v="BK12326"/>
        <s v="BK12327"/>
        <s v="BK12328"/>
        <s v="BK12329"/>
        <s v="BK12330"/>
        <s v="BK12331"/>
        <s v="BK12332"/>
        <s v="BK12333"/>
        <s v="BK12334"/>
        <s v="BK12335"/>
        <s v="BK12336"/>
        <s v="BK12337"/>
        <s v="BK12338"/>
        <s v="BK12339"/>
        <s v="BK12340"/>
        <s v="BK12341"/>
        <s v="BK12342"/>
        <s v="BK12343"/>
        <s v="BK12344"/>
        <s v="BK12345"/>
        <s v="BK12346"/>
        <s v="BK12347"/>
        <s v="BK12348"/>
        <s v="BK12349"/>
        <s v="BK12350"/>
        <s v="BK12351"/>
        <s v="BK12352"/>
        <s v="BK12353"/>
        <s v="BK12354"/>
        <s v="BK12355"/>
        <s v="BK12356"/>
        <s v="BK12357"/>
        <s v="BK12358"/>
        <s v="BK12359"/>
        <s v="BK12360"/>
        <s v="BK12361"/>
        <s v="BK12362"/>
        <s v="BK12363"/>
        <s v="BK12364"/>
        <s v="BK12365"/>
        <s v="BK12366"/>
        <s v="BK12367"/>
        <s v="BK12368"/>
        <s v="BK12369"/>
        <s v="BK12370"/>
        <s v="BK12371"/>
        <s v="BK12372"/>
        <s v="BK12373"/>
        <s v="BK12374"/>
        <s v="BK12375"/>
        <s v="BK12376"/>
        <s v="BK12377"/>
        <s v="BK12378"/>
        <s v="BK12379"/>
        <s v="BK12380"/>
        <s v="BK12381"/>
        <s v="BK12382"/>
        <s v="BK12383"/>
        <s v="BK12384"/>
        <s v="BK12385"/>
        <s v="BK12386"/>
        <s v="BK12387"/>
        <s v="BK12388"/>
        <s v="BK12389"/>
        <s v="BK12390"/>
        <s v="BK12391"/>
        <s v="BK12392"/>
        <s v="BK12393"/>
        <s v="BK12394"/>
        <s v="BK12395"/>
        <s v="BK12396"/>
        <s v="BK12397"/>
        <s v="BK12398"/>
        <s v="BK12399"/>
        <s v="BK12400"/>
        <s v="BK12401"/>
        <s v="BK12402"/>
        <s v="BK12403"/>
        <s v="BK12404"/>
        <s v="BK12405"/>
        <s v="BK12406"/>
        <s v="BK12407"/>
        <s v="BK12408"/>
        <s v="BK12409"/>
        <s v="BK12410"/>
        <s v="BK12411"/>
        <s v="BK12412"/>
        <s v="BK12413"/>
        <s v="BK12414"/>
        <s v="BK12415"/>
        <s v="BK12416"/>
        <s v="BK12417"/>
        <s v="BK12418"/>
        <s v="BK12419"/>
        <s v="BK12420"/>
        <s v="BK12421"/>
        <s v="BK12422"/>
        <s v="BK12423"/>
        <s v="BK12424"/>
        <s v="BK12425"/>
        <s v="BK12426"/>
        <s v="BK12427"/>
        <s v="BK12428"/>
        <s v="BK12429"/>
        <s v="BK12430"/>
        <s v="BK12431"/>
        <s v="BK12432"/>
        <s v="BK12433"/>
        <s v="BK12434"/>
        <s v="BK12435"/>
        <s v="BK12436"/>
        <s v="BK12437"/>
        <s v="BK12438"/>
        <s v="BK12439"/>
        <s v="BK12440"/>
        <s v="BK12441"/>
        <s v="BK12442"/>
        <s v="BK12443"/>
        <s v="BK12444"/>
        <s v="BK12445"/>
        <s v="BK12446"/>
        <s v="BK12447"/>
        <s v="BK12448"/>
        <s v="BK12449"/>
        <s v="BK12450"/>
        <s v="BK12451"/>
        <s v="BK12452"/>
        <s v="BK12453"/>
        <s v="BK12454"/>
        <s v="BK12455"/>
        <s v="BK12456"/>
        <s v="BK12457"/>
        <s v="BK12458"/>
        <s v="BK12459"/>
        <s v="BK12460"/>
        <s v="BK12461"/>
        <s v="BK12462"/>
        <s v="BK12463"/>
        <s v="BK12464"/>
        <s v="BK12465"/>
        <s v="BK12466"/>
        <s v="BK12467"/>
        <s v="BK12468"/>
        <s v="BK12469"/>
        <s v="BK12470"/>
        <s v="BK12471"/>
        <s v="BK12472"/>
        <s v="BK12473"/>
        <s v="BK12474"/>
        <s v="BK12475"/>
        <s v="BK12476"/>
        <s v="BK12477"/>
        <s v="BK12478"/>
        <s v="BK12479"/>
        <s v="BK12480"/>
        <s v="BK12481"/>
        <s v="BK12482"/>
        <s v="BK12483"/>
        <s v="BK12484"/>
        <s v="BK12485"/>
        <s v="BK12486"/>
        <s v="BK12487"/>
        <s v="BK12488"/>
        <s v="BK12489"/>
        <s v="BK12490"/>
        <s v="BK12491"/>
        <s v="BK12492"/>
        <s v="BK12493"/>
        <s v="BK12494"/>
        <s v="BK12495"/>
        <s v="BK12496"/>
        <s v="BK12497"/>
        <s v="BK12498"/>
        <s v="BK12499"/>
        <s v="BK12500"/>
        <s v="BK12501"/>
        <s v="BK12502"/>
        <s v="BK12503"/>
        <s v="BK12504"/>
        <s v="BK12505"/>
        <s v="BK12506"/>
        <s v="BK12507"/>
        <s v="BK12508"/>
        <s v="BK12509"/>
        <s v="BK12510"/>
        <s v="BK12511"/>
        <s v="BK12512"/>
        <s v="BK12513"/>
        <s v="BK12514"/>
        <s v="BK12515"/>
        <s v="BK12516"/>
        <s v="BK12517"/>
        <s v="BK12518"/>
        <s v="BK12519"/>
        <s v="BK12520"/>
        <s v="BK12521"/>
        <s v="BK12522"/>
        <s v="BK12523"/>
        <s v="BK12524"/>
        <s v="BK12525"/>
        <s v="BK12526"/>
        <s v="BK12527"/>
        <s v="BK12528"/>
        <s v="BK12529"/>
        <s v="BK12530"/>
        <s v="BK12531"/>
        <s v="BK12532"/>
        <s v="BK12533"/>
        <s v="BK12534"/>
        <s v="BK12535"/>
        <s v="BK12536"/>
        <s v="BK12537"/>
        <s v="BK12538"/>
        <s v="BK12539"/>
        <s v="BK12540"/>
        <s v="BK12541"/>
        <s v="BK12542"/>
        <s v="BK12543"/>
        <s v="BK12544"/>
        <s v="BK12545"/>
        <s v="BK12546"/>
        <s v="BK12547"/>
        <s v="BK12548"/>
        <s v="BK12549"/>
        <s v="BK12550"/>
        <s v="BK12551"/>
        <s v="BK12552"/>
        <s v="BK12553"/>
        <s v="BK12554"/>
        <s v="BK12555"/>
        <s v="BK12556"/>
        <s v="BK12557"/>
        <s v="BK12558"/>
        <s v="BK12559"/>
        <s v="BK12560"/>
        <s v="BK12561"/>
        <s v="BK12562"/>
        <s v="BK12563"/>
        <s v="BK12564"/>
        <s v="BK12565"/>
        <s v="BK12566"/>
        <s v="BK12567"/>
        <s v="BK12568"/>
        <s v="BK12569"/>
        <s v="BK12570"/>
        <s v="BK12571"/>
        <s v="BK12572"/>
        <s v="BK12573"/>
        <s v="BK12574"/>
        <s v="BK12575"/>
        <s v="BK12576"/>
        <s v="BK12577"/>
        <s v="BK12578"/>
        <s v="BK12579"/>
        <s v="BK12580"/>
        <s v="BK12581"/>
        <s v="BK12582"/>
        <s v="BK12583"/>
        <s v="BK12584"/>
        <s v="BK12585"/>
        <s v="BK12586"/>
        <s v="BK12587"/>
        <s v="BK12588"/>
        <s v="BK12589"/>
        <s v="BK12590"/>
        <s v="BK12591"/>
        <s v="BK12592"/>
        <s v="BK12593"/>
        <s v="BK12594"/>
        <s v="BK12595"/>
        <s v="BK12596"/>
        <s v="BK12597"/>
        <s v="BK12598"/>
        <s v="BK12599"/>
        <s v="BK12600"/>
        <s v="BK12601"/>
        <s v="BK12602"/>
        <s v="BK12603"/>
        <s v="BK12604"/>
        <s v="BK12605"/>
        <s v="BK12606"/>
        <s v="BK12607"/>
        <s v="BK12608"/>
        <s v="BK12609"/>
        <s v="BK12610"/>
        <s v="BK12611"/>
        <s v="BK12612"/>
        <s v="BK12613"/>
        <s v="BK12614"/>
        <s v="BK12615"/>
        <s v="BK12616"/>
        <s v="BK12617"/>
        <s v="BK12618"/>
        <s v="BK12619"/>
        <s v="BK12620"/>
        <s v="BK12621"/>
        <s v="BK12622"/>
        <s v="BK12623"/>
        <s v="BK12624"/>
        <s v="BK12625"/>
        <s v="BK12626"/>
        <s v="BK12627"/>
        <s v="BK12628"/>
        <s v="BK12629"/>
        <s v="BK12630"/>
        <s v="BK12631"/>
        <s v="BK12632"/>
        <s v="BK12633"/>
        <s v="BK12634"/>
        <s v="BK12635"/>
        <s v="BK12636"/>
        <s v="BK12637"/>
        <s v="BK12638"/>
        <s v="BK12639"/>
        <s v="BK12640"/>
        <s v="BK12641"/>
        <s v="BK12642"/>
        <s v="BK12643"/>
        <s v="BK12644"/>
        <s v="BK12645"/>
        <s v="BK12646"/>
        <s v="BK12647"/>
        <s v="BK12648"/>
        <s v="BK12649"/>
        <s v="BK12650"/>
        <s v="BK12651"/>
        <s v="BK12652"/>
        <s v="BK12653"/>
        <s v="BK12654"/>
        <s v="BK12655"/>
        <s v="BK12656"/>
        <s v="BK12657"/>
        <s v="BK12658"/>
        <s v="BK12659"/>
        <s v="BK12660"/>
        <s v="BK12661"/>
        <s v="BK12662"/>
        <s v="BK12663"/>
        <s v="BK12664"/>
        <s v="BK12665"/>
        <s v="BK12666"/>
        <s v="BK12667"/>
        <s v="BK12668"/>
        <s v="BK12669"/>
        <s v="BK12670"/>
        <s v="BK12671"/>
        <s v="BK12672"/>
        <s v="BK12673"/>
        <s v="BK12674"/>
        <s v="BK12675"/>
        <s v="BK12676"/>
        <s v="BK12677"/>
        <s v="BK12678"/>
        <s v="BK12679"/>
        <s v="BK12680"/>
        <s v="BK12681"/>
        <s v="BK12682"/>
        <s v="BK12683"/>
        <s v="BK12684"/>
        <s v="BK12685"/>
        <s v="BK12686"/>
        <s v="BK12687"/>
        <s v="BK12688"/>
        <s v="BK12689"/>
        <s v="BK12690"/>
        <s v="BK12691"/>
        <s v="BK12692"/>
        <s v="BK12693"/>
        <s v="BK12694"/>
        <s v="BK12695"/>
        <s v="BK12696"/>
        <s v="BK12697"/>
        <s v="BK12698"/>
        <s v="BK12699"/>
        <s v="BK12700"/>
        <s v="BK12701"/>
        <s v="BK12702"/>
        <s v="BK12703"/>
        <s v="BK12704"/>
        <s v="BK12705"/>
        <s v="BK12706"/>
        <s v="BK12707"/>
        <s v="BK12708"/>
        <s v="BK12709"/>
        <s v="BK12710"/>
        <s v="BK12711"/>
        <s v="BK12712"/>
        <s v="BK12713"/>
        <s v="BK12714"/>
        <s v="BK12715"/>
        <s v="BK12716"/>
        <s v="BK12717"/>
        <s v="BK12718"/>
        <s v="BK12719"/>
        <s v="BK12720"/>
        <s v="BK12721"/>
        <s v="BK12722"/>
        <s v="BK12723"/>
        <s v="BK12724"/>
        <s v="BK12725"/>
        <s v="BK12726"/>
        <s v="BK12727"/>
        <s v="BK12728"/>
        <s v="BK12729"/>
        <s v="BK12730"/>
        <s v="BK12731"/>
        <s v="BK12732"/>
        <s v="BK12733"/>
        <s v="BK12734"/>
        <s v="BK12735"/>
        <s v="BK12736"/>
        <s v="BK12737"/>
        <s v="BK12738"/>
        <s v="BK12739"/>
        <s v="BK12740"/>
        <s v="BK12741"/>
        <s v="BK12742"/>
        <s v="BK12743"/>
        <s v="BK12744"/>
        <s v="BK12745"/>
        <s v="BK12746"/>
        <s v="BK12747"/>
        <s v="BK12748"/>
        <s v="BK12749"/>
        <s v="BK12750"/>
        <s v="BK12751"/>
        <s v="BK12752"/>
        <s v="BK12753"/>
        <s v="BK12754"/>
        <s v="BK12755"/>
        <s v="BK12756"/>
        <s v="BK12757"/>
        <s v="BK12758"/>
        <s v="BK12759"/>
        <s v="BK12760"/>
        <s v="BK12761"/>
        <s v="BK12762"/>
        <s v="BK12763"/>
        <s v="BK12764"/>
        <s v="BK12765"/>
        <s v="BK12766"/>
        <s v="BK12767"/>
        <s v="BK12768"/>
        <s v="BK12769"/>
        <s v="BK12770"/>
        <s v="BK12771"/>
        <s v="BK12772"/>
        <s v="BK12773"/>
        <s v="BK12774"/>
        <s v="BK12775"/>
        <s v="BK12776"/>
        <s v="BK12777"/>
        <s v="BK12778"/>
        <s v="BK12779"/>
        <s v="BK12780"/>
        <s v="BK12781"/>
        <s v="BK12782"/>
        <s v="BK12783"/>
        <s v="BK12784"/>
        <s v="BK12785"/>
        <s v="BK12786"/>
        <s v="BK12787"/>
        <s v="BK12788"/>
        <s v="BK12789"/>
        <s v="BK12790"/>
        <s v="BK12791"/>
        <s v="BK12792"/>
        <s v="BK12793"/>
        <s v="BK12794"/>
        <s v="BK12795"/>
        <s v="BK12796"/>
        <s v="BK12797"/>
        <s v="BK12798"/>
        <s v="BK12799"/>
        <s v="BK12800"/>
        <s v="BK12801"/>
        <s v="BK12802"/>
        <s v="BK12803"/>
        <s v="BK12804"/>
        <s v="BK12805"/>
        <s v="BK12806"/>
        <s v="BK12807"/>
        <s v="BK12808"/>
        <s v="BK12809"/>
        <s v="BK12810"/>
        <s v="BK12811"/>
        <s v="BK12812"/>
        <s v="BK12813"/>
        <s v="BK12814"/>
        <s v="BK12815"/>
        <s v="BK12816"/>
        <s v="BK12817"/>
        <s v="BK12818"/>
        <s v="BK12819"/>
        <s v="BK12820"/>
        <s v="BK12821"/>
        <s v="BK12822"/>
        <s v="BK12823"/>
        <s v="BK12824"/>
        <s v="BK12825"/>
        <s v="BK12826"/>
        <s v="BK12827"/>
        <s v="BK12828"/>
        <s v="BK12829"/>
        <s v="BK12830"/>
        <s v="BK12831"/>
        <s v="BK12832"/>
        <s v="BK12833"/>
        <s v="BK12834"/>
        <s v="BK12835"/>
        <s v="BK12836"/>
        <s v="BK12837"/>
        <s v="BK12838"/>
        <s v="BK12839"/>
        <s v="BK12840"/>
        <s v="BK12841"/>
        <s v="BK12842"/>
        <s v="BK12843"/>
        <s v="BK12844"/>
        <s v="BK12845"/>
        <s v="BK12846"/>
        <s v="BK12847"/>
        <s v="BK12848"/>
        <s v="BK12849"/>
        <s v="BK12850"/>
        <s v="BK12851"/>
        <s v="BK12852"/>
        <s v="BK12853"/>
        <s v="BK12854"/>
        <s v="BK12855"/>
        <s v="BK12856"/>
        <s v="BK12857"/>
        <s v="BK12858"/>
        <s v="BK12859"/>
        <s v="BK12860"/>
        <s v="BK12861"/>
        <s v="BK12862"/>
        <s v="BK12863"/>
        <s v="BK12864"/>
        <s v="BK12865"/>
        <s v="BK12866"/>
        <s v="BK12867"/>
        <s v="BK12868"/>
        <s v="BK12869"/>
        <s v="BK12870"/>
        <s v="BK12871"/>
        <s v="BK12872"/>
        <s v="BK12873"/>
        <s v="BK12874"/>
        <s v="BK12875"/>
        <s v="BK12876"/>
        <s v="BK12877"/>
        <s v="BK12878"/>
        <s v="BK12879"/>
        <s v="BK12880"/>
        <s v="BK12881"/>
        <s v="BK12882"/>
        <s v="BK12883"/>
        <s v="BK12884"/>
        <s v="BK12885"/>
        <s v="BK12886"/>
        <s v="BK12887"/>
        <s v="BK12888"/>
        <s v="BK12889"/>
        <s v="BK12890"/>
        <s v="BK12891"/>
        <s v="BK12892"/>
        <s v="BK12893"/>
        <s v="BK12894"/>
        <s v="BK12895"/>
        <s v="BK12896"/>
        <s v="BK12897"/>
        <s v="BK12898"/>
        <s v="BK12899"/>
        <s v="BK12900"/>
        <s v="BK12901"/>
        <s v="BK12902"/>
        <s v="BK12903"/>
        <s v="BK12904"/>
        <s v="BK12905"/>
        <s v="BK12906"/>
        <s v="BK12907"/>
        <s v="BK12908"/>
        <s v="BK12909"/>
        <s v="BK12910"/>
        <s v="BK12911"/>
        <s v="BK12912"/>
        <s v="BK12913"/>
        <s v="BK12914"/>
        <s v="BK12915"/>
        <s v="BK12916"/>
        <s v="BK12917"/>
        <s v="BK12918"/>
        <s v="BK12919"/>
        <s v="BK12920"/>
        <s v="BK12921"/>
        <s v="BK12922"/>
        <s v="BK12923"/>
        <s v="BK12924"/>
        <s v="BK12925"/>
        <s v="BK12926"/>
        <s v="BK12927"/>
        <s v="BK12928"/>
        <s v="BK12929"/>
        <s v="BK12930"/>
        <s v="BK12931"/>
        <s v="BK12932"/>
        <s v="BK12933"/>
        <s v="BK12934"/>
        <s v="BK12935"/>
        <s v="BK12936"/>
        <s v="BK12937"/>
        <s v="BK12938"/>
        <s v="BK12939"/>
        <s v="BK12940"/>
        <s v="BK12941"/>
        <s v="BK12942"/>
        <s v="BK12943"/>
        <s v="BK12944"/>
        <s v="BK12945"/>
        <s v="BK12946"/>
        <s v="BK12947"/>
        <s v="BK12948"/>
        <s v="BK12949"/>
        <s v="BK12950"/>
        <s v="BK12951"/>
        <s v="BK12952"/>
        <s v="BK12953"/>
        <s v="BK12954"/>
        <s v="BK12955"/>
        <s v="BK12956"/>
        <s v="BK12957"/>
        <s v="BK12958"/>
        <s v="BK12959"/>
        <s v="BK12960"/>
        <s v="BK12961"/>
        <s v="BK12962"/>
        <s v="BK12963"/>
        <s v="BK12964"/>
        <s v="BK12965"/>
        <s v="BK12966"/>
        <s v="BK12967"/>
        <s v="BK12968"/>
        <s v="BK12969"/>
        <s v="BK12970"/>
        <s v="BK12971"/>
        <s v="BK12972"/>
        <s v="BK12973"/>
        <s v="BK12974"/>
        <s v="BK12975"/>
        <s v="BK12976"/>
        <s v="BK12977"/>
        <s v="BK12978"/>
        <s v="BK12979"/>
        <s v="BK12980"/>
        <s v="BK12981"/>
        <s v="BK12982"/>
        <s v="BK12983"/>
        <s v="BK12984"/>
        <s v="BK12985"/>
        <s v="BK12986"/>
        <s v="BK12987"/>
        <s v="BK12988"/>
        <s v="BK12989"/>
        <s v="BK12990"/>
        <s v="BK12991"/>
        <s v="BK12992"/>
        <s v="BK12993"/>
        <s v="BK12994"/>
        <s v="BK12995"/>
        <s v="BK12996"/>
        <s v="BK12997"/>
        <s v="BK12998"/>
        <s v="BK12999"/>
        <s v="BK13000"/>
        <s v="BK13001"/>
        <s v="BK13002"/>
        <s v="BK13003"/>
        <s v="BK13004"/>
        <s v="BK13005"/>
        <s v="BK13006"/>
        <s v="BK13007"/>
        <s v="BK13008"/>
        <s v="BK13009"/>
        <s v="BK13010"/>
        <s v="BK13011"/>
        <s v="BK13012"/>
        <s v="BK13013"/>
        <s v="BK13014"/>
        <s v="BK13015"/>
        <s v="BK13016"/>
        <s v="BK13017"/>
        <s v="BK13018"/>
        <s v="BK13019"/>
        <s v="BK13020"/>
        <s v="BK13021"/>
        <s v="BK13022"/>
        <s v="BK13023"/>
        <s v="BK13024"/>
        <s v="BK13025"/>
        <s v="BK13026"/>
        <s v="BK13027"/>
        <s v="BK13028"/>
        <s v="BK13029"/>
        <s v="BK13030"/>
        <s v="BK13031"/>
        <s v="BK13032"/>
        <s v="BK13033"/>
        <s v="BK13034"/>
        <s v="BK13035"/>
        <s v="BK13036"/>
        <s v="BK13037"/>
        <s v="BK13038"/>
        <s v="BK13039"/>
        <s v="BK13040"/>
        <s v="BK13041"/>
        <s v="BK13042"/>
        <s v="BK13043"/>
        <s v="BK13044"/>
        <s v="BK13045"/>
        <s v="BK13046"/>
        <s v="BK13047"/>
        <s v="BK13048"/>
        <s v="BK13049"/>
        <s v="BK13050"/>
        <s v="BK13051"/>
        <s v="BK13052"/>
        <s v="BK13053"/>
        <s v="BK13054"/>
        <s v="BK13055"/>
        <s v="BK13056"/>
        <s v="BK13057"/>
        <s v="BK13058"/>
        <s v="BK13059"/>
        <s v="BK13060"/>
        <s v="BK13061"/>
        <s v="BK13062"/>
        <s v="BK13063"/>
        <s v="BK13064"/>
        <s v="BK13065"/>
        <s v="BK13066"/>
        <s v="BK13067"/>
        <s v="BK13068"/>
        <s v="BK13069"/>
        <s v="BK13070"/>
        <s v="BK13071"/>
        <s v="BK13072"/>
        <s v="BK13073"/>
        <s v="BK13074"/>
        <s v="BK13075"/>
        <s v="BK13076"/>
        <s v="BK13077"/>
        <s v="BK13078"/>
        <s v="BK13079"/>
        <s v="BK13080"/>
        <s v="BK13081"/>
        <s v="BK13082"/>
        <s v="BK13083"/>
        <s v="BK13084"/>
        <s v="BK13085"/>
        <s v="BK13086"/>
        <s v="BK13087"/>
        <s v="BK13088"/>
        <s v="BK13089"/>
        <s v="BK13090"/>
        <s v="BK13091"/>
        <s v="BK13092"/>
        <s v="BK13093"/>
        <s v="BK13094"/>
        <s v="BK13095"/>
        <s v="BK13096"/>
        <s v="BK13097"/>
        <s v="BK13098"/>
        <s v="BK13099"/>
        <s v="BK13100"/>
        <s v="BK13101"/>
        <s v="BK13102"/>
        <s v="BK13103"/>
        <s v="BK13104"/>
        <s v="BK13105"/>
        <s v="BK13106"/>
        <s v="BK13107"/>
        <s v="BK13108"/>
        <s v="BK13109"/>
        <s v="BK13110"/>
        <s v="BK13111"/>
        <s v="BK13112"/>
        <s v="BK13113"/>
        <s v="BK13114"/>
        <s v="BK13115"/>
        <s v="BK13116"/>
        <s v="BK13117"/>
        <s v="BK13118"/>
        <s v="BK13119"/>
        <s v="BK13120"/>
        <s v="BK13121"/>
        <s v="BK13122"/>
        <s v="BK13123"/>
        <s v="BK13124"/>
        <s v="BK13125"/>
        <s v="BK13126"/>
        <s v="BK13127"/>
        <s v="BK13128"/>
        <s v="BK13129"/>
        <s v="BK13130"/>
        <s v="BK13131"/>
        <s v="BK13132"/>
        <s v="BK13133"/>
        <s v="BK13134"/>
        <s v="BK13135"/>
        <s v="BK13136"/>
        <s v="BK13137"/>
        <s v="BK13138"/>
        <s v="BK13139"/>
        <s v="BK13140"/>
        <s v="BK13141"/>
        <s v="BK13142"/>
        <s v="BK13143"/>
        <s v="BK13144"/>
        <s v="BK13145"/>
        <s v="BK13146"/>
        <s v="BK13147"/>
        <s v="BK13148"/>
        <s v="BK13149"/>
        <s v="BK13150"/>
        <s v="BK13151"/>
        <s v="BK13152"/>
        <s v="BK13153"/>
        <s v="BK13154"/>
        <s v="BK13155"/>
        <s v="BK13156"/>
        <s v="BK13157"/>
        <s v="BK13158"/>
        <s v="BK13159"/>
        <s v="BK13160"/>
        <s v="BK13161"/>
        <s v="BK13162"/>
        <s v="BK13163"/>
        <s v="BK13164"/>
        <s v="BK13165"/>
        <s v="BK13166"/>
        <s v="BK13167"/>
        <s v="BK13168"/>
        <s v="BK13169"/>
        <s v="BK13170"/>
        <s v="BK13171"/>
        <s v="BK13172"/>
        <s v="BK13173"/>
        <s v="BK13174"/>
        <s v="BK13175"/>
        <s v="BK13176"/>
        <s v="BK13177"/>
        <s v="BK13178"/>
        <s v="BK13179"/>
        <s v="BK13180"/>
        <s v="BK13181"/>
        <s v="BK13182"/>
        <s v="BK13183"/>
        <s v="BK13184"/>
        <s v="BK13185"/>
        <s v="BK13186"/>
        <s v="BK13187"/>
        <s v="BK13188"/>
        <s v="BK13189"/>
        <s v="BK13190"/>
        <s v="BK13191"/>
        <s v="BK13192"/>
        <s v="BK13193"/>
        <s v="BK13194"/>
        <s v="BK13195"/>
        <s v="BK13196"/>
        <s v="BK13197"/>
        <s v="BK13198"/>
        <s v="BK13199"/>
        <s v="BK13200"/>
        <s v="BK13201"/>
        <s v="BK13202"/>
        <s v="BK13203"/>
        <s v="BK13204"/>
        <s v="BK13205"/>
        <s v="BK13206"/>
        <s v="BK13207"/>
        <s v="BK13208"/>
        <s v="BK13209"/>
        <s v="BK13210"/>
        <s v="BK13211"/>
        <s v="BK13212"/>
        <s v="BK13213"/>
        <s v="BK13214"/>
        <s v="BK13215"/>
        <s v="BK13216"/>
        <s v="BK13217"/>
        <s v="BK13218"/>
        <s v="BK13219"/>
        <s v="BK13220"/>
        <s v="BK13221"/>
        <s v="BK13222"/>
        <s v="BK13223"/>
        <s v="BK13224"/>
        <s v="BK13225"/>
        <s v="BK13226"/>
        <s v="BK13227"/>
        <s v="BK13228"/>
        <s v="BK13229"/>
        <s v="BK13230"/>
        <s v="BK13231"/>
        <s v="BK13232"/>
        <s v="BK13233"/>
        <s v="BK13234"/>
        <s v="BK13235"/>
        <s v="BK13236"/>
        <s v="BK13237"/>
        <s v="BK13238"/>
        <s v="BK13239"/>
        <s v="BK13240"/>
        <s v="BK13241"/>
        <s v="BK13242"/>
        <s v="BK13243"/>
        <s v="BK13244"/>
        <s v="BK13245"/>
        <s v="BK13246"/>
        <s v="BK13247"/>
        <s v="BK13248"/>
        <s v="BK13249"/>
        <s v="BK13250"/>
        <s v="BK13251"/>
        <s v="BK13252"/>
        <s v="BK13253"/>
        <s v="BK13254"/>
        <s v="BK13255"/>
        <s v="BK13256"/>
        <s v="BK13257"/>
        <s v="BK13258"/>
        <s v="BK13259"/>
        <s v="BK13260"/>
        <s v="BK13261"/>
        <s v="BK13262"/>
        <s v="BK13263"/>
        <s v="BK13264"/>
        <s v="BK13265"/>
        <s v="BK13266"/>
        <s v="BK13267"/>
        <s v="BK13268"/>
        <s v="BK13269"/>
        <s v="BK13270"/>
        <s v="BK13271"/>
        <s v="BK13272"/>
        <s v="BK13273"/>
        <s v="BK13274"/>
        <s v="BK13275"/>
        <s v="BK13276"/>
        <s v="BK13277"/>
        <s v="BK13278"/>
        <s v="BK13279"/>
        <s v="BK13280"/>
        <s v="BK13281"/>
        <s v="BK13282"/>
        <s v="BK13283"/>
        <s v="BK13284"/>
        <s v="BK13285"/>
        <s v="BK13286"/>
        <s v="BK13287"/>
        <s v="BK13288"/>
        <s v="BK13289"/>
        <s v="BK13290"/>
        <s v="BK13291"/>
        <s v="BK13292"/>
        <s v="BK13293"/>
        <s v="BK13294"/>
        <s v="BK13295"/>
        <s v="BK13296"/>
        <s v="BK13297"/>
        <s v="BK13298"/>
        <s v="BK13299"/>
        <s v="BK13300"/>
        <s v="BK13301"/>
        <s v="BK13302"/>
        <s v="BK13303"/>
        <s v="BK13304"/>
        <s v="BK13305"/>
        <s v="BK13306"/>
        <s v="BK13307"/>
        <s v="BK13308"/>
        <s v="BK13309"/>
        <s v="BK13310"/>
        <s v="BK13311"/>
        <s v="BK13312"/>
        <s v="BK13313"/>
        <s v="BK13314"/>
        <s v="BK13315"/>
        <s v="BK13316"/>
        <s v="BK13317"/>
        <s v="BK13318"/>
        <s v="BK13319"/>
        <s v="BK13320"/>
        <s v="BK13321"/>
        <s v="BK13322"/>
        <s v="BK13323"/>
        <s v="BK13324"/>
        <s v="BK13325"/>
        <s v="BK13326"/>
        <s v="BK13327"/>
        <s v="BK13328"/>
        <s v="BK13329"/>
        <s v="BK13330"/>
        <s v="BK13331"/>
        <s v="BK13332"/>
        <s v="BK13333"/>
        <s v="BK13334"/>
        <s v="BK13335"/>
        <s v="BK13336"/>
        <s v="BK13337"/>
        <s v="BK13338"/>
        <s v="BK13339"/>
        <s v="BK13340"/>
        <s v="BK13341"/>
        <s v="BK13342"/>
        <s v="BK13343"/>
        <s v="BK13344"/>
        <s v="BK13345"/>
        <s v="BK13346"/>
        <s v="BK13347"/>
        <s v="BK13348"/>
        <s v="BK13349"/>
        <s v="BK13350"/>
        <s v="BK13351"/>
        <s v="BK13352"/>
        <s v="BK13353"/>
        <s v="BK13354"/>
        <s v="BK13355"/>
        <s v="BK13356"/>
        <s v="BK13357"/>
        <s v="BK13358"/>
        <s v="BK13359"/>
        <s v="BK13360"/>
        <s v="BK13361"/>
        <s v="BK13362"/>
        <s v="BK13363"/>
        <s v="BK13364"/>
        <s v="BK13365"/>
        <s v="BK13366"/>
        <s v="BK13367"/>
        <s v="BK13368"/>
        <s v="BK13369"/>
        <s v="BK13370"/>
        <s v="BK13371"/>
        <s v="BK13372"/>
        <s v="BK13373"/>
        <s v="BK13374"/>
        <s v="BK13375"/>
        <s v="BK13376"/>
        <s v="BK13377"/>
        <s v="BK13378"/>
        <s v="BK13379"/>
        <s v="BK13380"/>
        <s v="BK13381"/>
        <s v="BK13382"/>
        <s v="BK13383"/>
        <s v="BK13384"/>
        <s v="BK13385"/>
        <s v="BK13386"/>
        <s v="BK13387"/>
        <s v="BK13388"/>
        <s v="BK13389"/>
        <s v="BK13390"/>
        <s v="BK13391"/>
        <s v="BK13392"/>
        <s v="BK13393"/>
        <s v="BK13394"/>
        <s v="BK13395"/>
        <s v="BK13396"/>
        <s v="BK13397"/>
        <s v="BK13398"/>
        <s v="BK13399"/>
        <s v="BK13400"/>
        <s v="BK13401"/>
        <s v="BK13402"/>
        <s v="BK13403"/>
        <s v="BK13404"/>
        <s v="BK13405"/>
        <s v="BK13406"/>
        <s v="BK13407"/>
        <s v="BK13408"/>
        <s v="BK13409"/>
        <s v="BK13410"/>
        <s v="BK13411"/>
        <s v="BK13412"/>
        <s v="BK13413"/>
        <s v="BK13414"/>
        <s v="BK13415"/>
        <s v="BK13416"/>
        <s v="BK13417"/>
        <s v="BK13418"/>
        <s v="BK13419"/>
        <s v="BK13420"/>
        <s v="BK13421"/>
        <s v="BK13422"/>
        <s v="BK13423"/>
        <s v="BK13424"/>
        <s v="BK13425"/>
        <s v="BK13426"/>
        <s v="BK13427"/>
        <s v="BK13428"/>
        <s v="BK13429"/>
        <s v="BK13430"/>
        <s v="BK13431"/>
        <s v="BK13432"/>
        <s v="BK13433"/>
        <s v="BK13434"/>
        <s v="BK13435"/>
        <s v="BK13436"/>
        <s v="BK13437"/>
        <s v="BK13438"/>
        <s v="BK13439"/>
        <s v="BK13440"/>
        <s v="BK13441"/>
        <s v="BK13442"/>
        <s v="BK13443"/>
        <s v="BK13444"/>
        <s v="BK13445"/>
        <s v="BK13446"/>
        <s v="BK13447"/>
        <s v="BK13448"/>
        <s v="BK13449"/>
        <s v="BK13450"/>
        <s v="BK13451"/>
        <s v="BK13452"/>
        <s v="BK13453"/>
        <s v="BK13454"/>
        <s v="BK13455"/>
        <s v="BK13456"/>
        <s v="BK13457"/>
        <s v="BK13458"/>
        <s v="BK13459"/>
        <s v="BK13460"/>
        <s v="BK13461"/>
        <s v="BK13462"/>
        <s v="BK13463"/>
        <s v="BK13464"/>
        <s v="BK13465"/>
        <s v="BK13466"/>
        <s v="BK13467"/>
        <s v="BK13468"/>
        <s v="BK13469"/>
        <s v="BK13470"/>
        <s v="BK13471"/>
        <s v="BK13472"/>
        <s v="BK13473"/>
        <s v="BK13474"/>
        <s v="BK13475"/>
        <s v="BK13476"/>
        <s v="BK13477"/>
        <s v="BK13478"/>
        <s v="BK13479"/>
        <s v="BK13480"/>
        <s v="BK13481"/>
        <s v="BK13482"/>
        <s v="BK13483"/>
        <s v="BK13484"/>
        <s v="BK13485"/>
        <s v="BK13486"/>
        <s v="BK13487"/>
        <s v="BK13488"/>
        <s v="BK13489"/>
        <s v="BK13490"/>
        <s v="BK13491"/>
        <s v="BK13492"/>
        <s v="BK13493"/>
        <s v="BK13494"/>
        <s v="BK13495"/>
        <s v="BK13496"/>
        <s v="BK13497"/>
        <s v="BK13498"/>
        <s v="BK13499"/>
        <s v="BK13500"/>
        <s v="BK13501"/>
        <s v="BK13502"/>
        <s v="BK13503"/>
        <s v="BK13504"/>
        <s v="BK13505"/>
        <s v="BK13506"/>
        <s v="BK13507"/>
        <s v="BK13508"/>
        <s v="BK13509"/>
        <s v="BK13510"/>
        <s v="BK13511"/>
        <s v="BK13512"/>
        <s v="BK13513"/>
        <s v="BK13514"/>
        <s v="BK13515"/>
        <s v="BK13516"/>
        <s v="BK13517"/>
        <s v="BK13518"/>
        <s v="BK13519"/>
        <s v="BK13520"/>
        <s v="BK13521"/>
        <s v="BK13522"/>
        <s v="BK13523"/>
        <s v="BK13524"/>
        <s v="BK13525"/>
        <s v="BK13526"/>
        <s v="BK13527"/>
        <s v="BK13528"/>
        <s v="BK13529"/>
        <s v="BK13530"/>
        <s v="BK13531"/>
        <s v="BK13532"/>
        <s v="BK13533"/>
        <s v="BK13534"/>
        <s v="BK13535"/>
        <s v="BK13536"/>
        <s v="BK13537"/>
        <s v="BK13538"/>
        <s v="BK13539"/>
        <s v="BK13540"/>
        <s v="BK13541"/>
        <s v="BK13542"/>
        <s v="BK13543"/>
        <s v="BK13544"/>
        <s v="BK13545"/>
        <s v="BK13546"/>
        <s v="BK13547"/>
        <s v="BK13548"/>
        <s v="BK13549"/>
        <s v="BK13550"/>
        <s v="BK13551"/>
        <s v="BK13552"/>
        <s v="BK13553"/>
        <s v="BK13554"/>
        <s v="BK13555"/>
        <s v="BK13556"/>
        <s v="BK13557"/>
        <s v="BK13558"/>
        <s v="BK13559"/>
        <s v="BK13560"/>
        <s v="BK13561"/>
        <s v="BK13562"/>
        <s v="BK13563"/>
        <s v="BK13564"/>
        <s v="BK13565"/>
        <s v="BK13566"/>
        <s v="BK13567"/>
        <s v="BK13568"/>
        <s v="BK13569"/>
        <s v="BK13570"/>
        <s v="BK13571"/>
        <s v="BK13572"/>
        <s v="BK13573"/>
        <s v="BK13574"/>
        <s v="BK13575"/>
        <s v="BK13576"/>
        <s v="BK13577"/>
        <s v="BK13578"/>
        <s v="BK13579"/>
        <s v="BK13580"/>
        <s v="BK13581"/>
        <s v="BK13582"/>
        <s v="BK13583"/>
        <s v="BK13584"/>
        <s v="BK13585"/>
        <s v="BK13586"/>
        <s v="BK13587"/>
        <s v="BK13588"/>
        <s v="BK13589"/>
        <s v="BK13590"/>
        <s v="BK13591"/>
        <s v="BK13592"/>
        <s v="BK13593"/>
        <s v="BK13594"/>
        <s v="BK13595"/>
        <s v="BK13596"/>
        <s v="BK13597"/>
        <s v="BK13598"/>
        <s v="BK13599"/>
        <s v="BK13600"/>
        <s v="BK13601"/>
        <s v="BK13602"/>
        <s v="BK13603"/>
        <s v="BK13604"/>
        <s v="BK13605"/>
        <s v="BK13606"/>
        <s v="BK13607"/>
        <s v="BK13608"/>
        <s v="BK13609"/>
        <s v="BK13610"/>
        <s v="BK13611"/>
        <s v="BK13612"/>
        <s v="BK13613"/>
        <s v="BK13614"/>
        <s v="BK13615"/>
        <s v="BK13616"/>
        <s v="BK13617"/>
        <s v="BK13618"/>
        <s v="BK13619"/>
        <s v="BK13620"/>
        <s v="BK13621"/>
        <s v="BK13622"/>
        <s v="BK13623"/>
        <s v="BK13624"/>
        <s v="BK13625"/>
        <s v="BK13626"/>
        <s v="BK13627"/>
        <s v="BK13628"/>
        <s v="BK13629"/>
        <s v="BK13630"/>
        <s v="BK13631"/>
        <s v="BK13632"/>
        <s v="BK13633"/>
        <s v="BK13634"/>
        <s v="BK13635"/>
        <s v="BK13636"/>
        <s v="BK13637"/>
        <s v="BK13638"/>
        <s v="BK13639"/>
        <s v="BK13640"/>
        <s v="BK13641"/>
        <s v="BK13642"/>
        <s v="BK13643"/>
        <s v="BK13644"/>
        <s v="BK13645"/>
        <s v="BK13646"/>
        <s v="BK13647"/>
        <s v="BK13648"/>
        <s v="BK13649"/>
        <s v="BK13650"/>
        <s v="BK13651"/>
        <s v="BK13652"/>
        <s v="BK13653"/>
        <s v="BK13654"/>
        <s v="BK13655"/>
        <s v="BK13656"/>
        <s v="BK13657"/>
        <s v="BK13658"/>
        <s v="BK13659"/>
        <s v="BK13660"/>
        <s v="BK13661"/>
        <s v="BK13662"/>
        <s v="BK13663"/>
        <s v="BK13664"/>
        <s v="BK13665"/>
        <s v="BK13666"/>
        <s v="BK13667"/>
        <s v="BK13668"/>
        <s v="BK13669"/>
        <s v="BK13670"/>
        <s v="BK13671"/>
        <s v="BK13672"/>
        <s v="BK13673"/>
        <s v="BK13674"/>
        <s v="BK13675"/>
        <s v="BK13676"/>
        <s v="BK13677"/>
        <s v="BK13678"/>
        <s v="BK13679"/>
        <s v="BK13680"/>
        <s v="BK13681"/>
        <s v="BK13682"/>
        <s v="BK13683"/>
        <s v="BK13684"/>
        <s v="BK13685"/>
        <s v="BK13686"/>
        <s v="BK13687"/>
        <s v="BK13688"/>
        <s v="BK13689"/>
        <s v="BK13690"/>
        <s v="BK13691"/>
        <s v="BK13692"/>
        <s v="BK13693"/>
        <s v="BK13694"/>
        <s v="BK13695"/>
        <s v="BK13696"/>
        <s v="BK13697"/>
        <s v="BK13698"/>
        <s v="BK13699"/>
        <s v="BK13700"/>
        <s v="BK13701"/>
        <s v="BK13702"/>
        <s v="BK13703"/>
        <s v="BK13704"/>
        <s v="BK13705"/>
        <s v="BK13706"/>
        <s v="BK13707"/>
        <s v="BK13708"/>
        <s v="BK13709"/>
        <s v="BK13710"/>
        <s v="BK13711"/>
        <s v="BK13712"/>
        <s v="BK13713"/>
        <s v="BK13714"/>
        <s v="BK13715"/>
        <s v="BK13716"/>
        <s v="BK13717"/>
        <s v="BK13718"/>
        <s v="BK13719"/>
        <s v="BK13720"/>
        <s v="BK13721"/>
        <s v="BK13722"/>
        <s v="BK13723"/>
        <s v="BK13724"/>
        <s v="BK13725"/>
        <s v="BK13726"/>
        <s v="BK13727"/>
        <s v="BK13728"/>
        <s v="BK13729"/>
        <s v="BK13730"/>
        <s v="BK13731"/>
        <s v="BK13732"/>
        <s v="BK13733"/>
        <s v="BK13734"/>
        <s v="BK13735"/>
        <s v="BK13736"/>
        <s v="BK13737"/>
        <s v="BK13738"/>
        <s v="BK13739"/>
        <s v="BK13740"/>
        <s v="BK13741"/>
        <s v="BK13742"/>
        <s v="BK13743"/>
        <s v="BK13744"/>
        <s v="BK13745"/>
        <s v="BK13746"/>
        <s v="BK13747"/>
        <s v="BK13748"/>
        <s v="BK13749"/>
        <s v="BK13750"/>
        <s v="BK13751"/>
        <s v="BK13752"/>
        <s v="BK13753"/>
        <s v="BK13754"/>
        <s v="BK13755"/>
        <s v="BK13756"/>
        <s v="BK13757"/>
        <s v="BK13758"/>
        <s v="BK13759"/>
        <s v="BK13760"/>
        <s v="BK13761"/>
        <s v="BK13762"/>
        <s v="BK13763"/>
        <s v="BK13764"/>
        <s v="BK13765"/>
        <s v="BK13766"/>
        <s v="BK13767"/>
        <s v="BK13768"/>
        <s v="BK13769"/>
        <s v="BK13770"/>
        <s v="BK13771"/>
        <s v="BK13772"/>
        <s v="BK13773"/>
        <s v="BK13774"/>
        <s v="BK13775"/>
        <s v="BK13776"/>
        <s v="BK13777"/>
        <s v="BK13778"/>
        <s v="BK13779"/>
        <s v="BK13780"/>
        <s v="BK13781"/>
        <s v="BK13782"/>
        <s v="BK13783"/>
        <s v="BK13784"/>
        <s v="BK13785"/>
        <s v="BK13786"/>
        <s v="BK13787"/>
        <s v="BK13788"/>
        <s v="BK13789"/>
        <s v="BK13790"/>
        <s v="BK13791"/>
        <s v="BK13792"/>
        <s v="BK13793"/>
        <s v="BK13794"/>
        <s v="BK13795"/>
        <s v="BK13796"/>
        <s v="BK13797"/>
        <s v="BK13798"/>
        <s v="BK13799"/>
        <s v="BK13800"/>
        <s v="BK13801"/>
        <s v="BK13802"/>
        <s v="BK13803"/>
        <s v="BK13804"/>
        <s v="BK13805"/>
        <s v="BK13806"/>
        <s v="BK13807"/>
        <s v="BK13808"/>
        <s v="BK13809"/>
        <s v="BK13810"/>
        <s v="BK13811"/>
        <s v="BK13812"/>
        <s v="BK13813"/>
        <s v="BK13814"/>
        <s v="BK13815"/>
        <s v="BK13816"/>
        <s v="BK13817"/>
        <s v="BK13818"/>
        <s v="BK13819"/>
        <s v="BK13820"/>
        <s v="BK13821"/>
        <s v="BK13822"/>
        <s v="BK13823"/>
        <s v="BK13824"/>
        <s v="BK13825"/>
        <s v="BK13826"/>
        <s v="BK13827"/>
        <s v="BK13828"/>
        <s v="BK13829"/>
        <s v="BK13830"/>
        <s v="BK13831"/>
        <s v="BK13832"/>
        <s v="BK13833"/>
        <s v="BK13834"/>
        <s v="BK13835"/>
        <s v="BK13836"/>
        <s v="BK13837"/>
        <s v="BK13838"/>
        <s v="BK13839"/>
        <s v="BK13840"/>
        <s v="BK13841"/>
        <s v="BK13842"/>
        <s v="BK13843"/>
        <s v="BK13844"/>
        <s v="BK13845"/>
        <s v="BK13846"/>
        <s v="BK13847"/>
        <s v="BK13848"/>
        <s v="BK13849"/>
        <s v="BK13850"/>
        <s v="BK13851"/>
        <s v="BK13852"/>
        <s v="BK13853"/>
        <s v="BK13854"/>
        <s v="BK13855"/>
        <s v="BK13856"/>
        <s v="BK13857"/>
        <s v="BK13858"/>
        <s v="BK13859"/>
        <s v="BK13860"/>
        <s v="BK13861"/>
        <s v="BK13862"/>
        <s v="BK13863"/>
        <s v="BK13864"/>
        <s v="BK13865"/>
        <s v="BK13866"/>
        <s v="BK13867"/>
        <s v="BK13868"/>
        <s v="BK13869"/>
        <s v="BK13870"/>
        <s v="BK13871"/>
        <s v="BK13872"/>
        <s v="BK13873"/>
        <s v="BK13874"/>
        <s v="BK13875"/>
        <s v="BK13876"/>
        <s v="BK13877"/>
        <s v="BK13878"/>
        <s v="BK13879"/>
        <s v="BK13880"/>
        <s v="BK13881"/>
        <s v="BK13882"/>
        <s v="BK13883"/>
        <s v="BK13884"/>
        <s v="BK13885"/>
        <s v="BK13886"/>
        <s v="BK13887"/>
        <s v="BK13888"/>
        <s v="BK13889"/>
        <s v="BK13890"/>
        <s v="BK13891"/>
        <s v="BK13892"/>
        <s v="BK13893"/>
        <s v="BK13894"/>
        <s v="BK13895"/>
        <s v="BK13896"/>
        <s v="BK13897"/>
        <s v="BK13898"/>
        <s v="BK13899"/>
        <s v="BK13900"/>
        <s v="BK13901"/>
        <s v="BK13902"/>
        <s v="BK13903"/>
        <s v="BK13904"/>
        <s v="BK13905"/>
        <s v="BK13906"/>
        <s v="BK13907"/>
        <s v="BK13908"/>
        <s v="BK13909"/>
        <s v="BK13910"/>
        <s v="BK13911"/>
        <s v="BK13912"/>
        <s v="BK13913"/>
        <s v="BK13914"/>
        <s v="BK13915"/>
        <s v="BK13916"/>
        <s v="BK13917"/>
        <s v="BK13918"/>
        <s v="BK13919"/>
        <s v="BK13920"/>
        <s v="BK13921"/>
        <s v="BK13922"/>
        <s v="BK13923"/>
        <s v="BK13924"/>
        <s v="BK13925"/>
        <s v="BK13926"/>
        <s v="BK13927"/>
        <s v="BK13928"/>
        <s v="BK13929"/>
        <s v="BK13930"/>
        <s v="BK13931"/>
        <s v="BK13932"/>
        <s v="BK13933"/>
        <s v="BK13934"/>
        <s v="BK13935"/>
        <s v="BK13936"/>
        <s v="BK13937"/>
        <s v="BK13938"/>
        <s v="BK13939"/>
        <s v="BK13940"/>
        <s v="BK13941"/>
        <s v="BK13942"/>
        <s v="BK13943"/>
        <s v="BK13944"/>
        <s v="BK13945"/>
        <s v="BK13946"/>
        <s v="BK13947"/>
        <s v="BK13948"/>
        <s v="BK13949"/>
        <s v="BK13950"/>
        <s v="BK13951"/>
        <s v="BK13952"/>
        <s v="BK13953"/>
        <s v="BK13954"/>
        <s v="BK13955"/>
        <s v="BK13956"/>
        <s v="BK13957"/>
        <s v="BK13958"/>
        <s v="BK13959"/>
        <s v="BK13960"/>
        <s v="BK13961"/>
        <s v="BK13962"/>
        <s v="BK13963"/>
        <s v="BK13964"/>
        <s v="BK13965"/>
        <s v="BK13966"/>
        <s v="BK13967"/>
        <s v="BK13968"/>
        <s v="BK13969"/>
        <s v="BK13970"/>
        <s v="BK13971"/>
        <s v="BK13972"/>
        <s v="BK13973"/>
        <s v="BK13974"/>
        <s v="BK13975"/>
        <s v="BK13976"/>
        <s v="BK13977"/>
        <s v="BK13978"/>
        <s v="BK13979"/>
        <s v="BK13980"/>
        <s v="BK13981"/>
        <s v="BK13982"/>
        <s v="BK13983"/>
        <s v="BK13984"/>
        <s v="BK13985"/>
        <s v="BK13986"/>
        <s v="BK13987"/>
        <s v="BK13988"/>
        <s v="BK13989"/>
        <s v="BK13990"/>
        <s v="BK13991"/>
        <s v="BK13992"/>
        <s v="BK13993"/>
        <s v="BK13994"/>
        <s v="BK13995"/>
        <s v="BK13996"/>
        <s v="BK13997"/>
        <s v="BK13998"/>
        <s v="BK13999"/>
        <s v="BK14000"/>
        <s v="BK14001"/>
        <s v="BK14002"/>
        <s v="BK14003"/>
        <s v="BK14004"/>
        <s v="BK14005"/>
        <s v="BK14006"/>
        <s v="BK14007"/>
        <s v="BK14008"/>
        <s v="BK14009"/>
        <s v="BK14010"/>
        <s v="BK14011"/>
        <s v="BK14012"/>
        <s v="BK14013"/>
        <s v="BK14014"/>
        <s v="BK14015"/>
        <s v="BK14016"/>
        <s v="BK14017"/>
        <s v="BK14018"/>
        <s v="BK14019"/>
        <s v="BK14020"/>
        <s v="BK14021"/>
        <s v="BK14022"/>
        <s v="BK14023"/>
        <s v="BK14024"/>
        <s v="BK14025"/>
        <s v="BK14026"/>
        <s v="BK14027"/>
        <s v="BK14028"/>
        <s v="BK14029"/>
        <s v="BK14030"/>
        <s v="BK14031"/>
        <s v="BK14032"/>
        <s v="BK14033"/>
        <s v="BK14034"/>
        <s v="BK14035"/>
        <s v="BK14036"/>
        <s v="BK14037"/>
        <s v="BK14038"/>
        <s v="BK14039"/>
        <s v="BK14040"/>
        <s v="BK14041"/>
        <s v="BK14042"/>
        <s v="BK14043"/>
        <s v="BK14044"/>
        <s v="BK14045"/>
        <s v="BK14046"/>
        <s v="BK14047"/>
        <s v="BK14048"/>
        <s v="BK14049"/>
        <s v="BK14050"/>
        <s v="BK14051"/>
        <s v="BK14052"/>
        <s v="BK14053"/>
        <s v="BK14054"/>
        <s v="BK14055"/>
        <s v="BK14056"/>
        <s v="BK14057"/>
        <s v="BK14058"/>
        <s v="BK14059"/>
        <s v="BK14060"/>
        <s v="BK14061"/>
        <s v="BK14062"/>
        <s v="BK14063"/>
        <s v="BK14064"/>
        <s v="BK14065"/>
        <s v="BK14066"/>
        <s v="BK14067"/>
        <s v="BK14068"/>
        <s v="BK14069"/>
        <s v="BK14070"/>
        <s v="BK14071"/>
        <s v="BK14072"/>
        <s v="BK14073"/>
        <s v="BK14074"/>
        <s v="BK14075"/>
        <s v="BK14076"/>
        <s v="BK14077"/>
        <s v="BK14078"/>
        <s v="BK14079"/>
        <s v="BK14080"/>
        <s v="BK14081"/>
        <s v="BK14082"/>
        <s v="BK14083"/>
        <s v="BK14084"/>
        <s v="BK14085"/>
        <s v="BK14086"/>
        <s v="BK14087"/>
        <s v="BK14088"/>
        <s v="BK14089"/>
        <s v="BK14090"/>
        <s v="BK14091"/>
        <s v="BK14092"/>
        <s v="BK14093"/>
        <s v="BK14094"/>
        <s v="BK14095"/>
        <s v="BK14096"/>
        <s v="BK14097"/>
        <s v="BK14098"/>
        <s v="BK14099"/>
        <s v="BK14100"/>
        <s v="BK14101"/>
        <s v="BK14102"/>
        <s v="BK14103"/>
        <s v="BK14104"/>
        <s v="BK14105"/>
        <s v="BK14106"/>
        <s v="BK14107"/>
        <s v="BK14108"/>
        <s v="BK14109"/>
        <s v="BK14110"/>
        <s v="BK14111"/>
        <s v="BK14112"/>
        <s v="BK14113"/>
        <s v="BK14114"/>
        <s v="BK14115"/>
        <s v="BK14116"/>
        <s v="BK14117"/>
        <s v="BK14118"/>
        <s v="BK14119"/>
        <s v="BK14120"/>
        <s v="BK14121"/>
        <s v="BK14122"/>
        <s v="BK14123"/>
        <s v="BK14124"/>
        <s v="BK14125"/>
        <s v="BK14126"/>
        <s v="BK14127"/>
        <s v="BK14128"/>
        <s v="BK14129"/>
        <s v="BK14130"/>
        <s v="BK14131"/>
        <s v="BK14132"/>
        <s v="BK14133"/>
        <s v="BK14134"/>
        <s v="BK14135"/>
        <s v="BK14136"/>
        <s v="BK14137"/>
        <s v="BK14138"/>
        <s v="BK14139"/>
        <s v="BK14140"/>
        <s v="BK14141"/>
        <s v="BK14142"/>
        <s v="BK14143"/>
        <s v="BK14144"/>
        <s v="BK14145"/>
        <s v="BK14146"/>
        <s v="BK14147"/>
        <s v="BK14148"/>
        <s v="BK14149"/>
        <s v="BK14150"/>
        <s v="BK14151"/>
        <s v="BK14152"/>
        <s v="BK14153"/>
        <s v="BK14154"/>
        <s v="BK14155"/>
        <s v="BK14156"/>
        <s v="BK14157"/>
        <s v="BK14158"/>
        <s v="BK14159"/>
        <s v="BK14160"/>
        <s v="BK14161"/>
        <s v="BK14162"/>
        <s v="BK14163"/>
        <s v="BK14164"/>
        <s v="BK14165"/>
        <s v="BK14166"/>
        <s v="BK14167"/>
        <s v="BK14168"/>
        <s v="BK14169"/>
        <s v="BK14170"/>
        <s v="BK14171"/>
        <s v="BK14172"/>
        <s v="BK14173"/>
        <s v="BK14174"/>
        <s v="BK14175"/>
        <s v="BK14176"/>
        <s v="BK14177"/>
        <s v="BK14178"/>
        <s v="BK14179"/>
        <s v="BK14180"/>
        <s v="BK14181"/>
        <s v="BK14182"/>
        <s v="BK14183"/>
        <s v="BK14184"/>
        <s v="BK14185"/>
        <s v="BK14186"/>
        <s v="BK14187"/>
        <s v="BK14188"/>
        <s v="BK14189"/>
        <s v="BK14190"/>
        <s v="BK14191"/>
        <s v="BK14192"/>
        <s v="BK14193"/>
        <s v="BK14194"/>
        <s v="BK14195"/>
        <s v="BK14196"/>
        <s v="BK14197"/>
        <s v="BK14198"/>
        <s v="BK14199"/>
        <s v="BK14200"/>
        <s v="BK14201"/>
        <s v="BK14202"/>
        <s v="BK14203"/>
        <s v="BK14204"/>
        <s v="BK14205"/>
        <s v="BK14206"/>
        <s v="BK14207"/>
        <s v="BK14208"/>
        <s v="BK14209"/>
        <s v="BK14210"/>
        <s v="BK14211"/>
        <s v="BK14212"/>
        <s v="BK14213"/>
        <s v="BK14214"/>
        <s v="BK14215"/>
        <s v="BK14216"/>
        <s v="BK14217"/>
        <s v="BK14218"/>
        <s v="BK14219"/>
        <s v="BK14220"/>
        <s v="BK14221"/>
        <s v="BK14222"/>
        <s v="BK14223"/>
        <s v="BK14224"/>
        <s v="BK14225"/>
        <s v="BK14226"/>
        <s v="BK14227"/>
        <s v="BK14228"/>
        <s v="BK14229"/>
        <s v="BK14230"/>
        <s v="BK14231"/>
        <s v="BK14232"/>
        <s v="BK14233"/>
        <s v="BK14234"/>
        <s v="BK14235"/>
        <s v="BK14236"/>
        <s v="BK14237"/>
        <s v="BK14238"/>
        <s v="BK14239"/>
        <s v="BK14240"/>
        <s v="BK14241"/>
        <s v="BK14242"/>
        <s v="BK14243"/>
        <s v="BK14244"/>
        <s v="BK14245"/>
        <s v="BK14246"/>
        <s v="BK14247"/>
        <s v="BK14248"/>
        <s v="BK14249"/>
        <s v="BK14250"/>
        <s v="BK14251"/>
        <s v="BK14252"/>
        <s v="BK14253"/>
        <s v="BK14254"/>
        <s v="BK14255"/>
        <s v="BK14256"/>
        <s v="BK14257"/>
        <s v="BK14258"/>
        <s v="BK14259"/>
        <s v="BK14260"/>
        <s v="BK14261"/>
        <s v="BK14262"/>
        <s v="BK14263"/>
        <s v="BK14264"/>
        <s v="BK14265"/>
        <s v="BK14266"/>
        <s v="BK14267"/>
        <s v="BK14268"/>
        <s v="BK14269"/>
        <s v="BK14270"/>
        <s v="BK14271"/>
        <s v="BK14272"/>
        <s v="BK14273"/>
        <s v="BK14274"/>
        <s v="BK14275"/>
        <s v="BK14276"/>
        <s v="BK14277"/>
        <s v="BK14278"/>
        <s v="BK14279"/>
        <s v="BK14280"/>
        <s v="BK14281"/>
        <s v="BK14282"/>
        <s v="BK14283"/>
        <s v="BK14284"/>
        <s v="BK14285"/>
        <s v="BK14286"/>
        <s v="BK14287"/>
        <s v="BK14288"/>
        <s v="BK14289"/>
        <s v="BK14290"/>
        <s v="BK14291"/>
        <s v="BK14292"/>
        <s v="BK14293"/>
        <s v="BK14294"/>
        <s v="BK14295"/>
        <s v="BK14296"/>
        <s v="BK14297"/>
        <s v="BK14298"/>
        <s v="BK14299"/>
        <s v="BK14300"/>
        <s v="BK14301"/>
        <s v="BK14302"/>
        <s v="BK14303"/>
        <s v="BK14304"/>
        <s v="BK14305"/>
        <s v="BK14306"/>
        <s v="BK14307"/>
        <s v="BK14308"/>
        <s v="BK14309"/>
        <s v="BK14310"/>
        <s v="BK14311"/>
        <s v="BK14312"/>
        <s v="BK14313"/>
        <s v="BK14314"/>
        <s v="BK14315"/>
        <s v="BK14316"/>
        <s v="BK14317"/>
        <s v="BK14318"/>
        <s v="BK14319"/>
        <s v="BK14320"/>
        <s v="BK14321"/>
        <s v="BK14322"/>
        <s v="BK14323"/>
        <s v="BK14324"/>
        <s v="BK14325"/>
        <s v="BK14326"/>
        <s v="BK14327"/>
        <s v="BK14328"/>
        <s v="BK14329"/>
        <s v="BK14330"/>
        <s v="BK14331"/>
        <s v="BK14332"/>
        <s v="BK14333"/>
        <s v="BK14334"/>
        <s v="BK14335"/>
        <s v="BK14336"/>
        <s v="BK14337"/>
        <s v="BK14338"/>
        <s v="BK14339"/>
        <s v="BK14340"/>
        <s v="BK14341"/>
        <s v="BK14342"/>
        <s v="BK14343"/>
        <s v="BK14344"/>
        <s v="BK14345"/>
        <s v="BK14346"/>
        <s v="BK14347"/>
        <s v="BK14348"/>
        <s v="BK14349"/>
        <s v="BK14350"/>
        <s v="BK14351"/>
        <s v="BK14352"/>
        <s v="BK14353"/>
        <s v="BK14354"/>
        <s v="BK14355"/>
        <s v="BK14356"/>
        <s v="BK14357"/>
        <s v="BK14358"/>
        <s v="BK14359"/>
        <s v="BK14360"/>
        <s v="BK14361"/>
        <s v="BK14362"/>
        <s v="BK14363"/>
        <s v="BK14364"/>
        <s v="BK14365"/>
        <s v="BK14366"/>
        <s v="BK14367"/>
        <s v="BK14368"/>
        <s v="BK14369"/>
        <s v="BK14370"/>
        <s v="BK14371"/>
        <s v="BK14372"/>
        <s v="BK14373"/>
        <s v="BK14374"/>
        <s v="BK14375"/>
        <s v="BK14376"/>
        <s v="BK14377"/>
        <s v="BK14378"/>
        <s v="BK14379"/>
        <s v="BK14380"/>
        <s v="BK14381"/>
        <s v="BK14382"/>
        <s v="BK14383"/>
        <s v="BK14384"/>
        <s v="BK14385"/>
        <s v="BK14386"/>
        <s v="BK14387"/>
        <s v="BK14388"/>
        <s v="BK14389"/>
        <s v="BK14390"/>
        <s v="BK14391"/>
        <s v="BK14392"/>
        <s v="BK14393"/>
        <s v="BK14394"/>
        <s v="BK14395"/>
        <s v="BK14396"/>
        <s v="BK14397"/>
        <s v="BK14398"/>
        <s v="BK14399"/>
        <s v="BK14400"/>
        <s v="BK14401"/>
        <s v="BK14402"/>
        <s v="BK14403"/>
        <s v="BK14404"/>
        <s v="BK14405"/>
        <s v="BK14406"/>
        <s v="BK14407"/>
        <s v="BK14408"/>
        <s v="BK14409"/>
        <s v="BK14410"/>
        <s v="BK14411"/>
        <s v="BK14412"/>
        <s v="BK14413"/>
        <s v="BK14414"/>
        <s v="BK14415"/>
        <s v="BK14416"/>
        <s v="BK14417"/>
        <s v="BK14418"/>
        <s v="BK14419"/>
        <s v="BK14420"/>
        <s v="BK14421"/>
        <s v="BK14422"/>
        <s v="BK14423"/>
        <s v="BK14424"/>
        <s v="BK14425"/>
        <s v="BK14426"/>
        <s v="BK14427"/>
        <s v="BK14428"/>
        <s v="BK14429"/>
        <s v="BK14430"/>
        <s v="BK14431"/>
        <s v="BK14432"/>
        <s v="BK14433"/>
        <s v="BK14434"/>
        <s v="BK14435"/>
        <s v="BK14436"/>
        <s v="BK14437"/>
        <s v="BK14438"/>
        <s v="BK14439"/>
        <s v="BK14440"/>
        <s v="BK14441"/>
        <s v="BK14442"/>
        <s v="BK14443"/>
        <s v="BK14444"/>
        <s v="BK14445"/>
        <s v="BK14446"/>
        <s v="BK14447"/>
        <s v="BK14448"/>
        <s v="BK14449"/>
        <s v="BK14450"/>
        <s v="BK14451"/>
        <s v="BK14452"/>
        <s v="BK14453"/>
        <s v="BK14454"/>
        <s v="BK14455"/>
        <s v="BK14456"/>
        <s v="BK14457"/>
        <s v="BK14458"/>
        <s v="BK14459"/>
        <s v="BK14460"/>
        <s v="BK14461"/>
        <s v="BK14462"/>
        <s v="BK14463"/>
        <s v="BK14464"/>
        <s v="BK14465"/>
        <s v="BK14466"/>
        <s v="BK14467"/>
        <s v="BK14468"/>
        <s v="BK14469"/>
        <s v="BK14470"/>
        <s v="BK14471"/>
        <s v="BK14472"/>
        <s v="BK14473"/>
        <s v="BK14474"/>
        <s v="BK14475"/>
        <s v="BK14476"/>
        <s v="BK14477"/>
        <s v="BK14478"/>
        <s v="BK14479"/>
        <s v="BK14480"/>
        <s v="BK14481"/>
        <s v="BK14482"/>
        <s v="BK14483"/>
        <s v="BK14484"/>
        <s v="BK14485"/>
        <s v="BK14486"/>
        <s v="BK14487"/>
        <s v="BK14488"/>
        <s v="BK14489"/>
        <s v="BK14490"/>
        <s v="BK14491"/>
        <s v="BK14492"/>
        <s v="BK14493"/>
        <s v="BK14494"/>
        <s v="BK14495"/>
        <s v="BK14496"/>
        <s v="BK14497"/>
        <s v="BK14498"/>
        <s v="BK14499"/>
        <s v="BK14500"/>
        <s v="BK14501"/>
        <s v="BK14502"/>
        <s v="BK14503"/>
        <s v="BK14504"/>
        <s v="BK14505"/>
        <s v="BK14506"/>
        <s v="BK14507"/>
        <s v="BK14508"/>
        <s v="BK14509"/>
        <s v="BK14510"/>
        <s v="BK14511"/>
        <s v="BK14512"/>
        <s v="BK14513"/>
        <s v="BK14514"/>
        <s v="BK14515"/>
        <s v="BK14516"/>
        <s v="BK14517"/>
        <s v="BK14518"/>
        <s v="BK14519"/>
        <s v="BK14520"/>
        <s v="BK14521"/>
        <s v="BK14522"/>
        <s v="BK14523"/>
        <s v="BK14524"/>
        <s v="BK14525"/>
        <s v="BK14526"/>
        <s v="BK14527"/>
        <s v="BK14528"/>
        <s v="BK14529"/>
        <s v="BK14530"/>
        <s v="BK14531"/>
        <s v="BK14532"/>
        <s v="BK14533"/>
        <s v="BK14534"/>
        <s v="BK14535"/>
        <s v="BK14536"/>
        <s v="BK14537"/>
        <s v="BK14538"/>
        <s v="BK14539"/>
        <s v="BK14540"/>
        <s v="BK14541"/>
        <s v="BK14542"/>
        <s v="BK14543"/>
        <s v="BK14544"/>
        <s v="BK14545"/>
        <s v="BK14546"/>
        <s v="BK14547"/>
        <s v="BK14548"/>
        <s v="BK14549"/>
        <s v="BK14550"/>
        <s v="BK14551"/>
        <s v="BK14552"/>
        <s v="BK14553"/>
        <s v="BK14554"/>
        <s v="BK14555"/>
        <s v="BK14556"/>
        <s v="BK14557"/>
        <s v="BK14558"/>
        <s v="BK14559"/>
        <s v="BK14560"/>
        <s v="BK14561"/>
        <s v="BK14562"/>
        <s v="BK14563"/>
        <s v="BK14564"/>
        <s v="BK14565"/>
        <s v="BK14566"/>
        <s v="BK14567"/>
        <s v="BK14568"/>
        <s v="BK14569"/>
        <s v="BK14570"/>
        <s v="BK14571"/>
        <s v="BK14572"/>
        <s v="BK14573"/>
        <s v="BK14574"/>
        <s v="BK14575"/>
        <s v="BK14576"/>
        <s v="BK14577"/>
        <s v="BK14578"/>
        <s v="BK14579"/>
        <s v="BK14580"/>
        <s v="BK14581"/>
        <s v="BK14582"/>
        <s v="BK14583"/>
        <s v="BK14584"/>
        <s v="BK14585"/>
        <s v="BK14586"/>
        <s v="BK14587"/>
        <s v="BK14588"/>
        <s v="BK14589"/>
        <s v="BK14590"/>
        <s v="BK14591"/>
        <s v="BK14592"/>
        <s v="BK14593"/>
        <s v="BK14594"/>
        <s v="BK14595"/>
        <s v="BK14596"/>
        <s v="BK14597"/>
        <s v="BK14598"/>
        <s v="BK14599"/>
        <s v="BK14600"/>
        <s v="BK14601"/>
        <s v="BK14602"/>
        <s v="BK14603"/>
        <s v="BK14604"/>
        <s v="BK14605"/>
        <s v="BK14606"/>
        <s v="BK14607"/>
        <s v="BK14608"/>
        <s v="BK14609"/>
        <s v="BK14610"/>
        <s v="BK14611"/>
        <s v="BK14612"/>
        <s v="BK14613"/>
        <s v="BK14614"/>
        <s v="BK14615"/>
        <s v="BK14616"/>
        <s v="BK14617"/>
        <s v="BK14618"/>
        <s v="BK14619"/>
        <s v="BK14620"/>
        <s v="BK14621"/>
        <s v="BK14622"/>
        <s v="BK14623"/>
        <s v="BK14624"/>
        <s v="BK14625"/>
        <s v="BK14626"/>
        <s v="BK14627"/>
        <s v="BK14628"/>
        <s v="BK14629"/>
        <s v="BK14630"/>
        <s v="BK14631"/>
        <s v="BK14632"/>
        <s v="BK14633"/>
        <s v="BK14634"/>
        <s v="BK14635"/>
        <s v="BK14636"/>
        <s v="BK14637"/>
        <s v="BK14638"/>
        <s v="BK14639"/>
        <s v="BK14640"/>
        <s v="BK14641"/>
        <s v="BK14642"/>
        <s v="BK14643"/>
        <s v="BK14644"/>
        <s v="BK14645"/>
        <s v="BK14646"/>
        <s v="BK14647"/>
        <s v="BK14648"/>
        <s v="BK14649"/>
        <s v="BK14650"/>
        <s v="BK14651"/>
        <s v="BK14652"/>
        <s v="BK14653"/>
        <s v="BK14654"/>
        <s v="BK14655"/>
        <s v="BK14656"/>
        <s v="BK14657"/>
        <s v="BK14658"/>
        <s v="BK14659"/>
        <s v="BK14660"/>
        <s v="BK14661"/>
        <s v="BK14662"/>
        <s v="BK14663"/>
        <s v="BK14664"/>
        <s v="BK14665"/>
        <s v="BK14666"/>
        <s v="BK14667"/>
        <s v="BK14668"/>
        <s v="BK14669"/>
        <s v="BK14670"/>
        <s v="BK14671"/>
        <s v="BK14672"/>
        <s v="BK14673"/>
        <s v="BK14674"/>
        <s v="BK14675"/>
        <s v="BK14676"/>
        <s v="BK14677"/>
        <s v="BK14678"/>
        <s v="BK14679"/>
        <s v="BK14680"/>
        <s v="BK14681"/>
        <s v="BK14682"/>
        <s v="BK14683"/>
        <s v="BK14684"/>
        <s v="BK14685"/>
        <s v="BK14686"/>
        <s v="BK14687"/>
        <s v="BK14688"/>
        <s v="BK14689"/>
        <s v="BK14690"/>
        <s v="BK14691"/>
        <s v="BK14692"/>
        <s v="BK14693"/>
        <s v="BK14694"/>
        <s v="BK14695"/>
        <s v="BK14696"/>
        <s v="BK14697"/>
        <s v="BK14698"/>
        <s v="BK14699"/>
        <s v="BK14700"/>
        <s v="BK14701"/>
        <s v="BK14702"/>
        <s v="BK14703"/>
        <s v="BK14704"/>
        <s v="BK14705"/>
        <s v="BK14706"/>
        <s v="BK14707"/>
        <s v="BK14708"/>
        <s v="BK14709"/>
        <s v="BK14710"/>
        <s v="BK14711"/>
        <s v="BK14712"/>
        <s v="BK14713"/>
        <s v="BK14714"/>
        <s v="BK14715"/>
        <s v="BK14716"/>
        <s v="BK14717"/>
        <s v="BK14718"/>
        <s v="BK14719"/>
        <s v="BK14720"/>
        <s v="BK14721"/>
        <s v="BK14722"/>
        <s v="BK14723"/>
        <s v="BK14724"/>
        <s v="BK14725"/>
        <s v="BK14726"/>
        <s v="BK14727"/>
        <s v="BK14728"/>
        <s v="BK14729"/>
        <s v="BK14730"/>
        <s v="BK14731"/>
        <s v="BK14732"/>
        <s v="BK14733"/>
        <s v="BK14734"/>
        <s v="BK14735"/>
        <s v="BK14736"/>
        <s v="BK14737"/>
        <s v="BK14738"/>
        <s v="BK14739"/>
        <s v="BK14740"/>
        <s v="BK14741"/>
        <s v="BK14742"/>
        <s v="BK14743"/>
        <s v="BK14744"/>
        <s v="BK14745"/>
        <s v="BK14746"/>
        <s v="BK14747"/>
        <s v="BK14748"/>
        <s v="BK14749"/>
        <s v="BK14750"/>
        <s v="BK14751"/>
        <s v="BK14752"/>
        <s v="BK14753"/>
        <s v="BK14754"/>
        <s v="BK14755"/>
        <s v="BK14756"/>
        <s v="BK14757"/>
        <s v="BK14758"/>
        <s v="BK14759"/>
        <s v="BK14760"/>
        <s v="BK14761"/>
        <s v="BK14762"/>
        <s v="BK14763"/>
        <s v="BK14764"/>
        <s v="BK14765"/>
        <s v="BK14766"/>
        <s v="BK14767"/>
        <s v="BK14768"/>
        <s v="BK14769"/>
        <s v="BK14770"/>
        <s v="BK14771"/>
        <s v="BK14772"/>
        <s v="BK14773"/>
        <s v="BK14774"/>
        <s v="BK14775"/>
        <s v="BK14776"/>
        <s v="BK14777"/>
        <s v="BK14778"/>
        <s v="BK14779"/>
        <s v="BK14780"/>
        <s v="BK14781"/>
        <s v="BK14782"/>
        <s v="BK14783"/>
        <s v="BK14784"/>
        <s v="BK14785"/>
        <s v="BK14786"/>
        <s v="BK14787"/>
        <s v="BK14788"/>
        <s v="BK14789"/>
        <s v="BK14790"/>
        <s v="BK14791"/>
        <s v="BK14792"/>
        <s v="BK14793"/>
        <s v="BK14794"/>
        <s v="BK14795"/>
        <s v="BK14796"/>
        <s v="BK14797"/>
        <s v="BK14798"/>
        <s v="BK14799"/>
        <s v="BK14800"/>
        <s v="BK14801"/>
        <s v="BK14802"/>
        <s v="BK14803"/>
        <s v="BK14804"/>
        <s v="BK14805"/>
        <s v="BK14806"/>
        <s v="BK14807"/>
        <s v="BK14808"/>
        <s v="BK14809"/>
        <s v="BK14810"/>
        <s v="BK14811"/>
        <s v="BK14812"/>
        <s v="BK14813"/>
        <s v="BK14814"/>
        <s v="BK14815"/>
        <s v="BK14816"/>
        <s v="BK14817"/>
        <s v="BK14818"/>
        <s v="BK14819"/>
        <s v="BK14820"/>
        <s v="BK14821"/>
        <s v="BK14822"/>
        <s v="BK14823"/>
        <s v="BK14824"/>
        <s v="BK14825"/>
        <s v="BK14826"/>
        <s v="BK14827"/>
        <s v="BK14828"/>
        <s v="BK14829"/>
        <s v="BK14830"/>
        <s v="BK14831"/>
        <s v="BK14832"/>
        <s v="BK14833"/>
        <s v="BK14834"/>
        <s v="BK14835"/>
        <s v="BK14836"/>
        <s v="BK14837"/>
        <s v="BK14838"/>
        <s v="BK14839"/>
        <s v="BK14840"/>
        <s v="BK14841"/>
        <s v="BK14842"/>
        <s v="BK14843"/>
        <s v="BK14844"/>
        <s v="BK14845"/>
        <s v="BK14846"/>
        <s v="BK14847"/>
        <s v="BK14848"/>
        <s v="BK14849"/>
        <s v="BK14850"/>
        <s v="BK14851"/>
        <s v="BK14852"/>
        <s v="BK14853"/>
        <s v="BK14854"/>
        <s v="BK14855"/>
        <s v="BK14856"/>
        <s v="BK14857"/>
        <s v="BK14858"/>
        <s v="BK14859"/>
        <s v="BK14860"/>
        <s v="BK14861"/>
        <s v="BK14862"/>
        <s v="BK14863"/>
        <s v="BK14864"/>
        <s v="BK14865"/>
        <s v="BK14866"/>
        <s v="BK14867"/>
        <s v="BK14868"/>
        <s v="BK14869"/>
        <s v="BK14870"/>
        <s v="BK14871"/>
        <s v="BK14872"/>
        <s v="BK14873"/>
        <s v="BK14874"/>
        <s v="BK14875"/>
        <s v="BK14876"/>
        <s v="BK14877"/>
        <s v="BK14878"/>
        <s v="BK14879"/>
        <s v="BK14880"/>
        <s v="BK14881"/>
        <s v="BK14882"/>
        <s v="BK14883"/>
        <s v="BK14884"/>
        <s v="BK14885"/>
        <s v="BK14886"/>
        <s v="BK14887"/>
        <s v="BK14888"/>
        <s v="BK14889"/>
        <s v="BK14890"/>
        <s v="BK14891"/>
        <s v="BK14892"/>
        <s v="BK14893"/>
        <s v="BK14894"/>
        <s v="BK14895"/>
        <s v="BK14896"/>
        <s v="BK14897"/>
        <s v="BK14898"/>
        <s v="BK14899"/>
        <s v="BK14900"/>
        <s v="BK14901"/>
        <s v="BK14902"/>
        <s v="BK14903"/>
        <s v="BK14904"/>
        <s v="BK14905"/>
        <s v="BK14906"/>
        <s v="BK14907"/>
        <s v="BK14908"/>
        <s v="BK14909"/>
        <s v="BK14910"/>
        <s v="BK14911"/>
        <s v="BK14912"/>
        <s v="BK14913"/>
        <s v="BK14914"/>
        <s v="BK14915"/>
        <s v="BK14916"/>
        <s v="BK14917"/>
        <s v="BK14918"/>
        <s v="BK14919"/>
        <s v="BK14920"/>
        <s v="BK14921"/>
        <s v="BK14922"/>
        <s v="BK14923"/>
        <s v="BK14924"/>
        <s v="BK14925"/>
        <s v="BK14926"/>
        <s v="BK14927"/>
        <s v="BK14928"/>
        <s v="BK14929"/>
        <s v="BK14930"/>
        <s v="BK14931"/>
        <s v="BK14932"/>
        <s v="BK14933"/>
        <s v="BK14934"/>
        <s v="BK14935"/>
        <s v="BK14936"/>
        <s v="BK14937"/>
        <s v="BK14938"/>
        <s v="BK14939"/>
        <s v="BK14940"/>
        <s v="BK14941"/>
        <s v="BK14942"/>
        <s v="BK14943"/>
        <s v="BK14944"/>
        <s v="BK14945"/>
        <s v="BK14946"/>
        <s v="BK14947"/>
        <s v="BK14948"/>
        <s v="BK14949"/>
        <s v="BK14950"/>
        <s v="BK14951"/>
        <s v="BK14952"/>
        <s v="BK14953"/>
        <s v="BK14954"/>
        <s v="BK14955"/>
        <s v="BK14956"/>
        <s v="BK14957"/>
        <s v="BK14958"/>
        <s v="BK14959"/>
        <s v="BK14960"/>
        <s v="BK14961"/>
        <s v="BK14962"/>
        <s v="BK14963"/>
        <s v="BK14964"/>
        <s v="BK14965"/>
        <s v="BK14966"/>
        <s v="BK14967"/>
        <s v="BK14968"/>
        <s v="BK14969"/>
        <s v="BK14970"/>
        <s v="BK14971"/>
        <s v="BK14972"/>
        <s v="BK14973"/>
        <s v="BK14974"/>
        <s v="BK14975"/>
        <s v="BK14976"/>
        <s v="BK14977"/>
        <s v="BK14978"/>
        <s v="BK14979"/>
        <s v="BK14980"/>
        <s v="BK14981"/>
        <s v="BK14982"/>
        <s v="BK14983"/>
        <s v="BK14984"/>
        <s v="BK14985"/>
        <s v="BK14986"/>
        <s v="BK14987"/>
        <s v="BK14988"/>
        <s v="BK14989"/>
        <s v="BK14990"/>
        <s v="BK14991"/>
        <s v="BK14992"/>
        <s v="BK14993"/>
        <s v="BK14994"/>
        <s v="BK14995"/>
        <s v="BK14996"/>
        <s v="BK14997"/>
        <s v="BK14998"/>
        <s v="BK14999"/>
        <s v="BK15000"/>
      </sharedItems>
    </cacheField>
    <cacheField name="booking_date" numFmtId="0">
      <sharedItems/>
    </cacheField>
    <cacheField name="check_in_date" numFmtId="0">
      <sharedItems/>
    </cacheField>
    <cacheField name="channel_id" numFmtId="0">
      <sharedItems/>
    </cacheField>
    <cacheField name="rate_code_id" numFmtId="0">
      <sharedItems/>
    </cacheField>
    <cacheField name="gross_room_revenue" numFmtId="0">
      <sharedItems containsSemiMixedTypes="0" containsString="0" containsNumber="1" minValue="1787.82" maxValue="39699.769999999997"/>
    </cacheField>
    <cacheField name="commission_amount" numFmtId="0">
      <sharedItems containsSemiMixedTypes="0" containsString="0" containsNumber="1" minValue="0" maxValue="6003.8"/>
    </cacheField>
    <cacheField name="net_room_revenue" numFmtId="0">
      <sharedItems containsSemiMixedTypes="0" containsString="0" containsNumber="1" minValue="1609.77" maxValue="39699.769999999997"/>
    </cacheField>
    <cacheField name="status" numFmtId="0">
      <sharedItems count="3">
        <s v="Checked-Out"/>
        <s v="Cancelled"/>
        <s v="Confirmed"/>
      </sharedItems>
    </cacheField>
    <cacheField name="net_margin" numFmtId="10">
      <sharedItems containsSemiMixedTypes="0" containsString="0" containsNumber="1" minValue="1" maxValue="1.250002163846454" count="2524">
        <n v="1.219512037412728"/>
        <n v="1.1764701703031639"/>
        <n v="1.17647074214784"/>
        <n v="1.176470491242843"/>
        <n v="1.052633188387184"/>
        <n v="1.2195130119171591"/>
        <n v="1.136363975591008"/>
        <n v="1.2195129594772729"/>
        <n v="1"/>
        <n v="1.1764703382868671"/>
        <n v="1.2195127178683609"/>
        <n v="1.1764720413019669"/>
        <n v="1.219511877002627"/>
        <n v="1.1764703291032499"/>
        <n v="1.2195139702617921"/>
        <n v="1.1111103788584"/>
        <n v="1.219512760727401"/>
        <n v="1.1111108432689389"/>
        <n v="1.2195145210229741"/>
        <n v="1.219513445802902"/>
        <n v="1.1111118084276279"/>
        <n v="1.21951105986396"/>
        <n v="1.0526317688228291"/>
        <n v="1.176469832129361"/>
        <n v="1.136363194248563"/>
        <n v="1.219510802632759"/>
        <n v="1.1764715423418159"/>
        <n v="1.2500017729867741"/>
        <n v="1.2195124645782811"/>
        <n v="1.219512744007756"/>
        <n v="1.1764702982894251"/>
        <n v="1.2195138607139839"/>
        <n v="1.11110970148307"/>
        <n v="1.111111242319162"/>
        <n v="1.2195127670509061"/>
        <n v="1.1363638080917611"/>
        <n v="1.1764705882352939"/>
        <n v="1.136363579128425"/>
        <n v="1.2195120470001231"/>
        <n v="1.250000558730386"/>
        <n v="1.111111536161363"/>
        <n v="1.176470399166889"/>
        <n v="1.2499998638721621"/>
        <n v="1.111111715366641"/>
        <n v="1.2500005084763"/>
        <n v="1.2195117236995261"/>
        <n v="1.176470961776839"/>
        <n v="1.111110317407026"/>
        <n v="1.176469521812435"/>
        <n v="1.052631849532635"/>
        <n v="1.1363639152549649"/>
        <n v="1.1111119800546181"/>
        <n v="1.1363630925139909"/>
        <n v="1.1764708947020179"/>
        <n v="1.0526310698955621"/>
        <n v="1.052632247950342"/>
        <n v="1.1363622488537779"/>
        <n v="1.176470894160109"/>
        <n v="1.2500005356381489"/>
        <n v="1.2195124304567899"/>
        <n v="1.1363624245763391"/>
        <n v="1.1363639478977829"/>
        <n v="1.250000282294808"/>
        <n v="1.2499995124091861"/>
        <n v="1.05263204178905"/>
        <n v="1.2195125420190409"/>
        <n v="1.0526315336253671"/>
        <n v="1.2195126104938769"/>
        <n v="1.136365166175852"/>
        <n v="1.249999658647617"/>
        <n v="1.0526319385607701"/>
        <n v="1.1764702804794469"/>
        <n v="1.136364033279162"/>
        <n v="1.176470522443565"/>
        <n v="1.25"/>
        <n v="1.052632046914888"/>
        <n v="1.1764691834473271"/>
        <n v="1.1764684467492119"/>
        <n v="1.2500006896038089"/>
        <n v="1.2195125224895991"/>
        <n v="1.176470012404224"/>
        <n v="1.136364289605742"/>
        <n v="1.250000282912642"/>
        <n v="1.1111106052569879"/>
        <n v="1.111111198363494"/>
        <n v="1.176471069377873"/>
        <n v="1.249997863594801"/>
        <n v="1.136363828554757"/>
        <n v="1.176470896988135"/>
        <n v="1.2500002532314869"/>
        <n v="1.176470694062892"/>
        <n v="1.13636350583652"/>
        <n v="1.1111115062248189"/>
        <n v="1.17647221271002"/>
        <n v="1.1363648954086161"/>
        <n v="1.1111103897368639"/>
        <n v="1.1363632830615931"/>
        <n v="1.176469901915792"/>
        <n v="1.111110386873335"/>
        <n v="1.1764719693367851"/>
        <n v="1.1764700874891201"/>
        <n v="1.1764696475120431"/>
        <n v="1.1111108620779819"/>
        <n v="1.176471048620473"/>
        <n v="1.1363634677999539"/>
        <n v="1.1363644981682819"/>
        <n v="1.1764704351447011"/>
        <n v="1.1764710080030829"/>
        <n v="1.1764687361017641"/>
        <n v="1.2195104873683329"/>
        <n v="1.2499997292441249"/>
        <n v="1.176470476326366"/>
        <n v="1.1111104012981059"/>
        <n v="1.219512010305372"/>
        <n v="1.1764705063220631"/>
        <n v="1.219512343180899"/>
        <n v="1.219512814374732"/>
        <n v="1.052631967897603"/>
        <n v="1.2195126117201169"/>
        <n v="1.0526316912001119"/>
        <n v="1.1111106521317069"/>
        <n v="1.1764704683175939"/>
        <n v="1.2195118311660631"/>
        <n v="1.2195125087820711"/>
        <n v="1.136363056756309"/>
        <n v="1.17647081446589"/>
        <n v="1.11111144902281"/>
        <n v="1.219512084715227"/>
        <n v="1.176470354511489"/>
        <n v="1.219512172954383"/>
        <n v="1.176470843006133"/>
        <n v="1.1111115135928129"/>
        <n v="1.111111292525448"/>
        <n v="1.1764704475727481"/>
        <n v="1.1363635867852071"/>
        <n v="1.2195118585900151"/>
        <n v="1.1764724153139889"/>
        <n v="1.111111428522457"/>
        <n v="1.176470441346219"/>
        <n v="1.17647022063074"/>
        <n v="1.05263203032538"/>
        <n v="1.136363929125795"/>
        <n v="1.176471254858853"/>
        <n v="1.1764696773194481"/>
        <n v="1.176471358314533"/>
        <n v="1.1363634961074709"/>
        <n v="1.0526316910150519"/>
        <n v="1.21951206331815"/>
        <n v="1.052631372825465"/>
        <n v="1.1111111111111109"/>
        <n v="1.1764709581534969"/>
        <n v="1.1764716559141519"/>
        <n v="1.219512833080679"/>
        <n v="1.1764707493952069"/>
        <n v="1.219513149655604"/>
        <n v="1.176470246239355"/>
        <n v="1.2195121198942691"/>
        <n v="1.176472573839662"/>
        <n v="1.2195114848385571"/>
        <n v="1.2195141959458899"/>
        <n v="1.1111108451671741"/>
        <n v="1.2195128586196129"/>
        <n v="1.1764702309795401"/>
        <n v="1.111111600283524"/>
        <n v="1.111111219096425"/>
        <n v="1.249998995350482"/>
        <n v="1.2195118246424861"/>
        <n v="1.219511789435457"/>
        <n v="1.1111098464585301"/>
        <n v="1.1111107616178379"/>
        <n v="1.2500005373905601"/>
        <n v="1.1111110159244031"/>
        <n v="1.136363636363636"/>
        <n v="1.219512195121951"/>
        <n v="1.176469347284925"/>
        <n v="1.136363159242729"/>
        <n v="1.250000517316658"/>
        <n v="1.2195118736407371"/>
        <n v="1.0526310293334451"/>
        <n v="1.1111113662456951"/>
        <n v="1.0526312461610721"/>
        <n v="1.1764707357345869"/>
        <n v="1.2195114577664909"/>
        <n v="1.1764724185139599"/>
        <n v="1.0526309150993369"/>
        <n v="1.0526313944541521"/>
        <n v="1.176471016802513"/>
        <n v="1.250000313931922"/>
        <n v="1.21951193674696"/>
        <n v="1.249999771315039"/>
        <n v="1.0526311863370019"/>
        <n v="1.1764696519243121"/>
        <n v="1.249998129792407"/>
        <n v="1.1363635693443681"/>
        <n v="1.111110498319265"/>
        <n v="1.176469424887272"/>
        <n v="1.249998565567892"/>
        <n v="1.0526317950908199"/>
        <n v="1.0526314453048129"/>
        <n v="1.0526312952935979"/>
        <n v="1.176471185992866"/>
        <n v="1.176469673674573"/>
        <n v="1.176471261764878"/>
        <n v="1.1764701694685999"/>
        <n v="1.17647185796773"/>
        <n v="1.176470855202993"/>
        <n v="1.219512052433595"/>
        <n v="1.136362989485908"/>
        <n v="1.1111106591551589"/>
        <n v="1.250000474276207"/>
        <n v="1.1764716083746301"/>
        <n v="1.052631072156337"/>
        <n v="1.250000905905416"/>
        <n v="1.1111108186607319"/>
        <n v="1.111110061050522"/>
        <n v="1.2195118648416541"/>
        <n v="1.1764716815310641"/>
        <n v="1.249999115936135"/>
        <n v="1.052633199876809"/>
        <n v="1.2499995005723441"/>
        <n v="1.1363641414047889"/>
        <n v="1.176470920495593"/>
        <n v="1.176470842141498"/>
        <n v="1.219514327464686"/>
        <n v="1.1363635998415531"/>
        <n v="1.2195125955906201"/>
        <n v="1.1363634610166919"/>
        <n v="1.176471435429669"/>
        <n v="1.249998910376269"/>
        <n v="1.052631265834296"/>
        <n v="1.1764706603490229"/>
        <n v="1.249998891613058"/>
        <n v="1.2500004853172131"/>
        <n v="1.1111116699189281"/>
        <n v="1.052631458626953"/>
        <n v="1.1363647961624579"/>
        <n v="1.219512777685839"/>
        <n v="1.2195111597857189"/>
        <n v="1.2195113453752591"/>
        <n v="1.1363637248394649"/>
        <n v="1.0526310774434839"/>
        <n v="1.1764704795377401"/>
        <n v="1.219511332436308"/>
        <n v="1.2195115154723919"/>
        <n v="1.176470055473791"/>
        <n v="1.2500004908438"/>
        <n v="1.1764709422190229"/>
        <n v="1.249999752546054"/>
        <n v="1.219511333151275"/>
        <n v="1.1363643004102699"/>
        <n v="1.2195123610024829"/>
        <n v="1.176469386170339"/>
        <n v="1.1111104131857641"/>
        <n v="1.136363982674748"/>
        <n v="1.1764705284242849"/>
        <n v="1.1764714811966159"/>
        <n v="1.1111119045408779"/>
        <n v="1.1363651778749959"/>
        <n v="1.0526315789473679"/>
        <n v="1.176469769545702"/>
        <n v="1.1764702396165541"/>
        <n v="1.111111267249375"/>
        <n v="1.1363638776246789"/>
        <n v="1.052631857791944"/>
        <n v="1.176471140397811"/>
        <n v="1.176468769803855"/>
        <n v="1.249999297912554"/>
        <n v="1.219511524664294"/>
        <n v="1.176470678086746"/>
        <n v="1.1764699657113831"/>
        <n v="1.136363474562998"/>
        <n v="1.2195119059475199"/>
        <n v="1.0526313585055811"/>
        <n v="1.1764695121951221"/>
        <n v="1.0526308305565959"/>
        <n v="1.1764698627264769"/>
        <n v="1.249999495040286"/>
        <n v="1.1764701260486869"/>
        <n v="1.176471701550305"/>
        <n v="1.111111160092787"/>
        <n v="1.219512501405257"/>
        <n v="1.176470135361315"/>
        <n v="1.1363641211685349"/>
        <n v="1.1764717972327501"/>
        <n v="1.249999599184902"/>
        <n v="1.2195119457153161"/>
        <n v="1.2195132903979069"/>
        <n v="1.249999395286622"/>
        <n v="1.1764710748473399"/>
        <n v="1.11111062437302"/>
        <n v="1.136363896383727"/>
        <n v="1.250001035561171"/>
        <n v="1.1111109643311481"/>
        <n v="1.052632085806118"/>
        <n v="1.249999615228931"/>
        <n v="1.052632469306537"/>
        <n v="1.136363588472233"/>
        <n v="1.219512225431084"/>
        <n v="1.1764703347189269"/>
        <n v="1.219512030402345"/>
        <n v="1.2500006928182461"/>
        <n v="1.2195107082787231"/>
        <n v="1.249999472361226"/>
        <n v="1.136364281194939"/>
        <n v="1.0526301534044551"/>
        <n v="1.2195115353322219"/>
        <n v="1.249999812574736"/>
        <n v="1.1764702459828329"/>
        <n v="1.1764707967739081"/>
        <n v="1.2195123901198841"/>
        <n v="1.2195127237150889"/>
        <n v="1.219512264300787"/>
        <n v="1.136363424131781"/>
        <n v="1.1764693483521209"/>
        <n v="1.052631974987678"/>
        <n v="1.250001020329035"/>
        <n v="1.1111099601538601"/>
        <n v="1.1764718081812711"/>
        <n v="1.1111131155762579"/>
        <n v="1.176470013519471"/>
        <n v="1.176469503990563"/>
        <n v="1.2195112753601329"/>
        <n v="1.1363617157760899"/>
        <n v="1.052632248737579"/>
        <n v="1.1363642598172119"/>
        <n v="1.136363426613118"/>
        <n v="1.176470186346013"/>
        <n v="1.176470314859998"/>
        <n v="1.111110981034886"/>
        <n v="1.1764698067811119"/>
        <n v="1.176471033441437"/>
        <n v="1.176470865042003"/>
        <n v="1.052630830720239"/>
        <n v="1.250000236088932"/>
        <n v="1.1764699251934041"/>
        <n v="1.136363369834499"/>
        <n v="1.2195131291028449"/>
        <n v="1.1764682688326791"/>
        <n v="1.1764706917486401"/>
        <n v="1.219512597026962"/>
        <n v="1.1764701055712881"/>
        <n v="1.2195118626694621"/>
        <n v="1.2195113546297249"/>
        <n v="1.1111113194773921"/>
        <n v="1.176469715542517"/>
        <n v="1.249998922734187"/>
        <n v="1.111110295628688"/>
        <n v="1.219513179162474"/>
        <n v="1.111111464320228"/>
        <n v="1.1764716775565509"/>
        <n v="1.176470869420625"/>
        <n v="1.1111105756894191"/>
        <n v="1.111112002863595"/>
        <n v="1.219511888630352"/>
        <n v="1.1363642994571621"/>
        <n v="1.249999665727584"/>
        <n v="1.2195134256527469"/>
        <n v="1.1764702032124761"/>
        <n v="1.176471121941103"/>
        <n v="1.1764701828761539"/>
        <n v="1.249997796560872"/>
        <n v="1.111110410571976"/>
        <n v="1.2499996133914999"/>
        <n v="1.1111120979847049"/>
        <n v="1.1764699782870629"/>
        <n v="1.2195133626194781"/>
        <n v="1.176470832669626"/>
        <n v="1.2195116907404659"/>
        <n v="1.0526315403265101"/>
        <n v="1.2195121047659621"/>
        <n v="1.219512636206028"/>
        <n v="1.176472622345514"/>
        <n v="1.1363626174592929"/>
        <n v="1.2499994573910931"/>
        <n v="1.1363634373536029"/>
        <n v="1.136362833187557"/>
        <n v="1.176469553670751"/>
        <n v="1.2195120560623109"/>
        <n v="1.24999928500133"/>
        <n v="1.2499987577701479"/>
        <n v="1.2195120452121859"/>
        <n v="1.136363185749468"/>
        <n v="1.2195120395968331"/>
        <n v="1.111111613296875"/>
        <n v="1.1764708596635729"/>
        <n v="1.176470843793286"/>
        <n v="1.136363821565531"/>
        <n v="1.21951231424441"/>
        <n v="1.176470564533838"/>
        <n v="1.1764704004762321"/>
        <n v="1.2195105347356949"/>
        <n v="1.1764701897936789"/>
        <n v="1.176470708730128"/>
        <n v="1.21951194135139"/>
        <n v="1.219511965430212"/>
        <n v="1.21951177932373"/>
        <n v="1.176470123113174"/>
        <n v="1.1764710389016719"/>
        <n v="1.2195117649133951"/>
        <n v="1.219512512525539"/>
        <n v="1.176471231438756"/>
        <n v="1.219511943941376"/>
        <n v="1.219512346116745"/>
        <n v="1.1363627819548869"/>
        <n v="1.2500001625645141"/>
        <n v="1.052631721134546"/>
        <n v="1.1764699703800181"/>
        <n v="1.1363640996060029"/>
        <n v="1.176470719838917"/>
        <n v="1.052631161156016"/>
        <n v="1.052631543588993"/>
        <n v="1.136363261366355"/>
        <n v="1.1764699130315011"/>
        <n v="1.1111119545398651"/>
        <n v="1.2195125009534939"/>
        <n v="1.1363637346971009"/>
        <n v="1.1764696734663731"/>
        <n v="1.176469989945309"/>
        <n v="1.219512659601885"/>
        <n v="1.1764704984701779"/>
        <n v="1.111111435132869"/>
        <n v="1.1764723400453521"/>
        <n v="1.1764706234552531"/>
        <n v="1.249998038184772"/>
        <n v="1.136361878035314"/>
        <n v="1.176471699539031"/>
        <n v="1.1764687095228801"/>
        <n v="1.25000094156639"/>
        <n v="1.250000356359376"/>
        <n v="1.176469855854678"/>
        <n v="1.111112595164953"/>
        <n v="1.176470672270588"/>
        <n v="1.250002060954799"/>
        <n v="1.111110868376981"/>
        <n v="1.219509731913331"/>
        <n v="1.250000620906673"/>
        <n v="1.13636351312147"/>
        <n v="1.2195133701755061"/>
        <n v="1.111110849751918"/>
        <n v="1.2195117913642299"/>
        <n v="1.176470854535248"/>
        <n v="1.052631378540593"/>
        <n v="1.2195116756865101"/>
        <n v="1.176470026636625"/>
        <n v="1.2195128826746351"/>
        <n v="1.136362680653171"/>
        <n v="1.2499993073506721"/>
        <n v="1.2195119785154029"/>
        <n v="1.111111370561932"/>
        <n v="1.1764701878418939"/>
        <n v="1.2195123834825119"/>
        <n v="1.249998839966405"/>
        <n v="1.136363393453574"/>
        <n v="1.13636352293697"/>
        <n v="1.1764711714697691"/>
        <n v="1.176471079642601"/>
        <n v="1.176469903726058"/>
        <n v="1.219511906592692"/>
        <n v="1.111109888083831"/>
        <n v="1.2499995610484971"/>
        <n v="1.052632971102343"/>
        <n v="1.136363515288088"/>
        <n v="1.176471392439675"/>
        <n v="1.219511856527784"/>
        <n v="1.219512283479115"/>
        <n v="1.176470529604952"/>
        <n v="1.1363635863501631"/>
        <n v="1.176471017368568"/>
        <n v="1.250001010922001"/>
        <n v="1.1111108864813071"/>
        <n v="1.176470533671961"/>
        <n v="1.2195101411247431"/>
        <n v="1.1764703597762149"/>
        <n v="1.2499996477637929"/>
        <n v="1.1111109096644829"/>
        <n v="1.1764711104685159"/>
        <n v="1.136363815911613"/>
        <n v="1.219511773501627"/>
        <n v="1.2195125426917031"/>
        <n v="1.1111114030064051"/>
        <n v="1.052632224511824"/>
        <n v="1.219511308984061"/>
        <n v="1.17647136661517"/>
        <n v="1.176468782260633"/>
        <n v="1.1764714407172669"/>
        <n v="1.2195123825773519"/>
        <n v="1.1764703461671411"/>
        <n v="1.136363819257233"/>
        <n v="1.176470473809883"/>
        <n v="1.176470366985245"/>
        <n v="1.136364888964124"/>
        <n v="1.1764707883554859"/>
        <n v="1.176470005988409"/>
        <n v="1.1111115313982891"/>
        <n v="1.219512579918671"/>
        <n v="1.1764707153943601"/>
        <n v="1.219514401220682"/>
        <n v="1.052632394943652"/>
        <n v="1.136365545630198"/>
        <n v="1.05263184796394"/>
        <n v="1.11111304299445"/>
        <n v="1.249998977626376"/>
        <n v="1.1363634252362711"/>
        <n v="1.2195132232014581"/>
        <n v="1.2195121503661721"/>
        <n v="1.0526317972919941"/>
        <n v="1.176471781555565"/>
        <n v="1.111110961741919"/>
        <n v="1.136363046602074"/>
        <n v="1.219509506022024"/>
        <n v="1.176471410553523"/>
        <n v="1.176472595339104"/>
        <n v="1.0526313963392739"/>
        <n v="1.219511916197795"/>
        <n v="1.1764702802054809"/>
        <n v="1.176470182505414"/>
        <n v="1.219512380933033"/>
        <n v="1.111110887486314"/>
        <n v="1.176472103181144"/>
        <n v="1.2195133718994711"/>
        <n v="1.0526313772626421"/>
        <n v="1.111111008786511"/>
        <n v="1.219512979033142"/>
        <n v="1.1363643106867169"/>
        <n v="1.2500017117777149"/>
        <n v="1.0526324436397809"/>
        <n v="1.052631854678427"/>
        <n v="1.2499994639162"/>
        <n v="1.2195118020238951"/>
        <n v="1.21951127768127"/>
        <n v="1.176470829740937"/>
        <n v="1.250000724698598"/>
        <n v="1.249999741898983"/>
        <n v="1.0526319576469161"/>
        <n v="1.219513090656196"/>
        <n v="1.176469564612119"/>
        <n v="1.2500003761451739"/>
        <n v="1.2195119607385261"/>
        <n v="1.1764712749493009"/>
        <n v="1.219512440423975"/>
        <n v="1.2195110437934329"/>
        <n v="1.0526316152311459"/>
        <n v="1.052631426410195"/>
        <n v="1.1111117455196879"/>
        <n v="1.1363646753864229"/>
        <n v="1.2499989543117911"/>
        <n v="1.2195122200790971"/>
        <n v="1.219511937432481"/>
        <n v="1.2195095537814431"/>
        <n v="1.176470918009811"/>
        <n v="1.176470920139705"/>
        <n v="1.1363627889827681"/>
        <n v="1.0526307972225319"/>
        <n v="1.176471074311874"/>
        <n v="1.1363634401267531"/>
        <n v="1.1764704555858481"/>
        <n v="1.1764709801352451"/>
        <n v="1.0526310171843309"/>
        <n v="1.1111105884787791"/>
        <n v="1.176469366821566"/>
        <n v="1.052631447408541"/>
        <n v="1.21951445068112"/>
        <n v="1.111110958072038"/>
        <n v="1.2499991433280679"/>
        <n v="1.2195108373860719"/>
        <n v="1.219512039050527"/>
        <n v="1.111111506439906"/>
        <n v="1.176471347056016"/>
        <n v="1.1111107511064739"/>
        <n v="1.0526327367439241"/>
        <n v="1.1363633930616901"/>
        <n v="1.1111112609738889"/>
        <n v="1.2195113948495839"/>
        <n v="1.1764713425737641"/>
        <n v="1.136363233095715"/>
        <n v="1.1764704345668049"/>
        <n v="1.1764725175352699"/>
        <n v="1.2195126907193701"/>
        <n v="1.219511768028906"/>
        <n v="1.052630826115875"/>
        <n v="1.111112344305371"/>
        <n v="1.249999619077222"/>
        <n v="1.052632152062958"/>
        <n v="1.1363634235086419"/>
        <n v="1.176470150807579"/>
        <n v="1.176470799372942"/>
        <n v="1.111111442717768"/>
        <n v="1.111110896799143"/>
        <n v="1.1363631228428921"/>
        <n v="1.0526320585533699"/>
        <n v="1.249999158501325"/>
        <n v="1.111111615018662"/>
        <n v="1.219511370456255"/>
        <n v="1.136365903536336"/>
        <n v="1.0526313300290251"/>
        <n v="1.176470832158437"/>
        <n v="1.176469351056334"/>
        <n v="1.1764709383354079"/>
        <n v="1.1111108886989489"/>
        <n v="1.1764703247801389"/>
        <n v="1.1764702643778151"/>
        <n v="1.2195117657468839"/>
        <n v="1.219512798012631"/>
        <n v="1.2195125062064129"/>
        <n v="1.176471431712377"/>
        <n v="1.219512079769834"/>
        <n v="1.136361580217129"/>
        <n v="1.052630194634403"/>
        <n v="1.176470444785314"/>
        <n v="1.1111107239822551"/>
        <n v="1.136364010265859"/>
        <n v="1.052631663072962"/>
        <n v="1.2195130059876891"/>
        <n v="1.052631578947369"/>
        <n v="1.052631241522501"/>
        <n v="1.052632583954987"/>
        <n v="1.0526328752278209"/>
        <n v="1.136363472693819"/>
        <n v="1.052632752837056"/>
        <n v="1.1764718275945101"/>
        <n v="1.052633208458466"/>
        <n v="1.136363396957822"/>
        <n v="1.2195124861140201"/>
        <n v="1.1764715039013089"/>
        <n v="1.111111488835139"/>
        <n v="1.219514240866554"/>
        <n v="1.2195123686982261"/>
        <n v="1.219511712632499"/>
        <n v="1.1764704991691239"/>
        <n v="1.2195110012481949"/>
        <n v="1.1363633448299639"/>
        <n v="1.1363615872924799"/>
        <n v="1.2195125684286789"/>
        <n v="1.176471423746682"/>
        <n v="1.136363777401989"/>
        <n v="1.1764681734961131"/>
        <n v="1.219512380149615"/>
        <n v="1.1764700244864319"/>
        <n v="1.2195109854684321"/>
        <n v="1.2195109306501981"/>
        <n v="1.1764713531930391"/>
        <n v="1.176470712198658"/>
        <n v="1.136364070643425"/>
        <n v="1.1764701015746031"/>
        <n v="1.1111107386150301"/>
        <n v="1.136363369049999"/>
        <n v="1.1764704501492991"/>
        <n v="1.136364011567278"/>
        <n v="1.1764706926219739"/>
        <n v="1.1363642626519641"/>
        <n v="1.1363648995763911"/>
        <n v="1.136362344156193"/>
        <n v="1.05263175794884"/>
        <n v="1.2195122393636799"/>
        <n v="1.052631025158093"/>
        <n v="1.176470861820381"/>
        <n v="1.176469835228255"/>
        <n v="1.1363632103763679"/>
        <n v="1.1363640768466701"/>
        <n v="1.1764717386096399"/>
        <n v="1.249998669936849"/>
        <n v="1.1764730088969"/>
        <n v="1.2500005331115589"/>
        <n v="1.1764708420530301"/>
        <n v="1.176471805150743"/>
        <n v="1.1764738954920111"/>
        <n v="1.219513619144764"/>
        <n v="1.2195129092843391"/>
        <n v="1.2195106043399531"/>
        <n v="1.249999257316178"/>
        <n v="1.0526308024814299"/>
        <n v="1.136365260368595"/>
        <n v="1.2499977196230989"/>
        <n v="1.2500002167446509"/>
        <n v="1.136363199760692"/>
        <n v="1.1764711945467541"/>
        <n v="1.17647045130774"/>
        <n v="1.0526316408155589"/>
        <n v="1.219512742786572"/>
        <n v="1.1764708810436"/>
        <n v="1.176468623160567"/>
        <n v="1.052631179323122"/>
        <n v="1.219510278184941"/>
        <n v="1.219511958111384"/>
        <n v="1.1363632557009939"/>
        <n v="1.1764700981106919"/>
        <n v="1.1764694179525761"/>
        <n v="1.13636354831899"/>
        <n v="1.111109920298941"/>
        <n v="1.176470859318784"/>
        <n v="1.111110766814762"/>
        <n v="1.1111125178194781"/>
        <n v="1.2195126792356821"/>
        <n v="1.1764708587352519"/>
        <n v="1.136363878522473"/>
        <n v="1.1363614599429781"/>
        <n v="1.1111106910130311"/>
        <n v="1.0526314065611571"/>
        <n v="1.1363633729605691"/>
        <n v="1.176470989435203"/>
        <n v="1.250001071990601"/>
        <n v="1.1363611989919029"/>
        <n v="1.219511962375754"/>
        <n v="1.052631432851481"/>
        <n v="1.249999254049764"/>
        <n v="1.219512438306994"/>
        <n v="1.1764700023241139"/>
        <n v="1.249999102775295"/>
        <n v="1.111112377132613"/>
        <n v="1.1363632242457209"/>
        <n v="1.176470947213478"/>
        <n v="1.0526320666057789"/>
        <n v="1.1764708577796601"/>
        <n v="1.2195124766695979"/>
        <n v="1.2500011206088939"/>
        <n v="1.2195117017209181"/>
        <n v="1.219512129636964"/>
        <n v="1.136363186345366"/>
        <n v="1.1764702633879951"/>
        <n v="1.176469425200088"/>
        <n v="1.1363639409963071"/>
        <n v="1.1764707391988529"/>
        <n v="1.219510643711305"/>
        <n v="1.219512090338684"/>
        <n v="1.136363783917391"/>
        <n v="1.0526334217754301"/>
        <n v="1.2195119030903081"/>
        <n v="1.111111011247266"/>
        <n v="1.1764707668237631"/>
        <n v="1.111110694451215"/>
        <n v="1.1764707917891271"/>
        <n v="1.2195126038822131"/>
        <n v="1.1764704609813239"/>
        <n v="1.052631662675021"/>
        <n v="1.2195127268979351"/>
        <n v="1.219511962906896"/>
        <n v="1.1363650242357159"/>
        <n v="1.1764691710967989"/>
        <n v="1.250000111809848"/>
        <n v="1.176471215442751"/>
        <n v="1.2500010588778441"/>
        <n v="1.2499995117464049"/>
        <n v="1.176470121242529"/>
        <n v="1.1111113320504491"/>
        <n v="1.1764716397633219"/>
        <n v="1.2195124569458631"/>
        <n v="1.219512664761879"/>
        <n v="1.1764700066897129"/>
        <n v="1.0526329995411481"/>
        <n v="1.1764708732610929"/>
        <n v="1.1764704645519961"/>
        <n v="1.1764714762640069"/>
        <n v="1.111111521104621"/>
        <n v="1.1111110234013919"/>
        <n v="1.1363611196400081"/>
        <n v="1.0526322024260799"/>
        <n v="1.2499993967312479"/>
        <n v="1.1764717890095531"/>
        <n v="1.1363657453296949"/>
        <n v="1.136362760814059"/>
        <n v="1.2500013687904821"/>
        <n v="1.111110532231784"/>
        <n v="1.052630790435668"/>
        <n v="1.136363188361992"/>
        <n v="1.219511623305316"/>
        <n v="1.136363474931722"/>
        <n v="1.250000503357394"/>
        <n v="1.136364169941277"/>
        <n v="1.250001807808286"/>
        <n v="1.21951222961754"/>
        <n v="1.05263112663125"/>
        <n v="1.052632133709511"/>
        <n v="1.176470083595091"/>
        <n v="1.176470094297638"/>
        <n v="1.25000054777832"/>
        <n v="1.1111109410255551"/>
        <n v="1.2195120191822171"/>
        <n v="1.1363645124607289"/>
        <n v="1.2499993970746059"/>
        <n v="1.1764701628637171"/>
        <n v="1.052630182773165"/>
        <n v="1.052631993261594"/>
        <n v="1.0526323507538511"/>
        <n v="1.052631713419941"/>
        <n v="1.2500001566326731"/>
        <n v="1.219512050187642"/>
        <n v="1.136363366818079"/>
        <n v="1.2195119893432229"/>
        <n v="1.250000553010479"/>
        <n v="1.1363636642919239"/>
        <n v="1.111111235255801"/>
        <n v="1.176470149420743"/>
        <n v="1.13636132750269"/>
        <n v="1.111109361157594"/>
        <n v="1.136364055802737"/>
        <n v="1.0526318590664749"/>
        <n v="1.111111656682706"/>
        <n v="1.2195116707577871"/>
        <n v="1.250000911168373"/>
        <n v="1.0526318943167701"/>
        <n v="1.219512320407649"/>
        <n v="1.219512573349709"/>
        <n v="1.1764717070334361"/>
        <n v="1.1363641335457739"/>
        <n v="1.136363161817981"/>
        <n v="1.1764699850985001"/>
        <n v="1.2500003696240041"/>
        <n v="1.2195116722299759"/>
        <n v="1.17647021487939"/>
        <n v="1.1111115846538071"/>
        <n v="1.1764706359105781"/>
        <n v="1.219510927920751"/>
        <n v="1.176470063790805"/>
        <n v="1.1363642077124729"/>
        <n v="1.1363632084205511"/>
        <n v="1.136364426335557"/>
        <n v="1.111111055640398"/>
        <n v="1.2195124802985731"/>
        <n v="1.2500001362939279"/>
        <n v="1.11111385100979"/>
        <n v="1.1764709314027191"/>
        <n v="1.136363778007913"/>
        <n v="1.1764707295625889"/>
        <n v="1.1363643414022651"/>
        <n v="1.0526317538526979"/>
        <n v="1.1363640254811971"/>
        <n v="1.2500010446395371"/>
        <n v="1.219512831575138"/>
        <n v="1.176471769436594"/>
        <n v="1.250000884946354"/>
        <n v="1.1764699116378821"/>
        <n v="1.176470443378564"/>
        <n v="1.1764712279309011"/>
        <n v="1.136363095827966"/>
        <n v="1.219511877325993"/>
        <n v="1.219511212414238"/>
        <n v="1.052631360985953"/>
        <n v="1.219512849921921"/>
        <n v="1.0526323089352529"/>
        <n v="1.136363452714596"/>
        <n v="1.176469816514002"/>
        <n v="1.136362793285727"/>
        <n v="1.2195127332217779"/>
        <n v="1.2195132825706001"/>
        <n v="1.176470419638795"/>
        <n v="1.0526309716797719"/>
        <n v="1.136362950481604"/>
        <n v="1.1764719701641559"/>
        <n v="1.176470833312502"/>
        <n v="1.1764730024789449"/>
        <n v="1.2195126273029711"/>
        <n v="1.25000040578421"/>
        <n v="1.0526311839389579"/>
        <n v="1.2195124539112441"/>
        <n v="1.1111103979048851"/>
        <n v="1.176469466449519"/>
        <n v="1.219511684212915"/>
        <n v="1.219512054163548"/>
        <n v="1.0526319965013149"/>
        <n v="1.176469800762679"/>
        <n v="1.1111124151326479"/>
        <n v="1.176470074098533"/>
        <n v="1.052631228496391"/>
        <n v="1.176469067882659"/>
        <n v="1.1764710929484861"/>
        <n v="1.176471148933574"/>
        <n v="1.2500006399672341"/>
        <n v="1.250001176741931"/>
        <n v="1.052630885395391"/>
        <n v="1.2499988233134549"/>
        <n v="1.111110359979719"/>
        <n v="1.111111693539933"/>
        <n v="1.1764706224528849"/>
        <n v="1.13636308037307"/>
        <n v="1.1764711365305669"/>
        <n v="1.17646907293952"/>
        <n v="1.176470850757126"/>
        <n v="1.176471342918481"/>
        <n v="1.1111114085766449"/>
        <n v="1.2500006170660729"/>
        <n v="1.1764703206007541"/>
        <n v="1.111110570632214"/>
        <n v="1.1363642925669231"/>
        <n v="1.0526318147035221"/>
        <n v="1.219512350806867"/>
        <n v="1.176471712538226"/>
        <n v="1.05263245312686"/>
        <n v="1.1764701547591661"/>
        <n v="1.249999527006957"/>
        <n v="1.219510925133487"/>
        <n v="1.1764707041458391"/>
        <n v="1.052631282413889"/>
        <n v="1.1111120766062459"/>
        <n v="1.17647136737258"/>
        <n v="1.0526324578264969"/>
        <n v="1.1111112950485871"/>
        <n v="1.111109144521889"/>
        <n v="1.1764726950386359"/>
        <n v="1.176470171828766"/>
        <n v="1.176469714523364"/>
        <n v="1.176469448016076"/>
        <n v="1.2195125875674351"/>
        <n v="1.05263167425403"/>
        <n v="1.1363628172668869"/>
        <n v="1.1764710526024951"/>
        <n v="1.136363742928614"/>
        <n v="1.2500003345936359"/>
        <n v="1.052631670783128"/>
        <n v="1.2195120702754521"/>
        <n v="1.1764709555412829"/>
        <n v="1.250000335103125"/>
        <n v="1.1764724479150199"/>
        <n v="1.250000927605923"/>
        <n v="1.1764708655478029"/>
        <n v="1.176470189303686"/>
        <n v="1.1111107627021211"/>
        <n v="1.0526310660689919"/>
        <n v="1.13636388168217"/>
        <n v="1.1764707261875449"/>
        <n v="1.1764711198313871"/>
        <n v="1.176469555994041"/>
        <n v="1.0526316618468889"/>
        <n v="1.2500005294378"/>
        <n v="1.176470501741679"/>
        <n v="1.136363568185534"/>
        <n v="1.219511111604713"/>
        <n v="1.052632876624513"/>
        <n v="1.2195118819156601"/>
        <n v="1.1764710590824949"/>
        <n v="1.2195126379250869"/>
        <n v="1.1764703392054889"/>
        <n v="1.2195124046246459"/>
        <n v="1.1764708520883369"/>
        <n v="1.1363644684733061"/>
        <n v="1.176468761282859"/>
        <n v="1.13636384939121"/>
        <n v="1.1363626031414089"/>
        <n v="1.1764720800739421"/>
        <n v="1.2195128962995569"/>
        <n v="1.176470720074589"/>
        <n v="1.176470096147411"/>
        <n v="1.2195127344536409"/>
        <n v="1.1764694986988209"/>
        <n v="1.1111106353781881"/>
        <n v="1.1764709721267901"/>
        <n v="1.0526317106431959"/>
        <n v="1.176470379409807"/>
        <n v="1.1764709474271271"/>
        <n v="1.176470784136239"/>
        <n v="1.2195119897342821"/>
        <n v="1.0526314999985"/>
        <n v="1.1111118208413711"/>
        <n v="1.219513622973984"/>
        <n v="1.2499991215895709"/>
        <n v="1.176469828004006"/>
        <n v="1.1764707522341009"/>
        <n v="1.0526314757133779"/>
        <n v="1.17647012206357"/>
        <n v="1.2499989058458469"/>
        <n v="1.0526313188713741"/>
        <n v="1.1363632351318551"/>
        <n v="1.2195113983297501"/>
        <n v="1.1363633276509619"/>
        <n v="1.1363638223775481"/>
        <n v="1.176469829176958"/>
        <n v="1.21951205253762"/>
        <n v="1.1764712183208721"/>
        <n v="1.2195120166883351"/>
        <n v="1.1764700856891439"/>
        <n v="1.1111108670101171"/>
        <n v="1.2499994602332221"/>
        <n v="1.1764708410331339"/>
        <n v="1.1111109951463529"/>
        <n v="1.2500001893768671"/>
        <n v="1.219512802423538"/>
        <n v="1.052631522806958"/>
        <n v="1.2500013421881959"/>
        <n v="1.1363640421244661"/>
        <n v="1.1764706639317051"/>
        <n v="1.2195118753277889"/>
        <n v="1.136363952053574"/>
        <n v="1.1764707076695671"/>
        <n v="1.111111725042315"/>
        <n v="1.2499996059051179"/>
        <n v="1.111110077548223"/>
        <n v="1.219511539994854"/>
        <n v="1.111111533374884"/>
        <n v="1.1363631295919849"/>
        <n v="1.2499979195619431"/>
        <n v="1.1764682882749811"/>
        <n v="1.176470216862906"/>
        <n v="1.052631752271316"/>
        <n v="1.176470812666921"/>
        <n v="1.0526314429726999"/>
        <n v="1.052630019262113"/>
        <n v="1.1764703683570299"/>
        <n v="1.1111132719062491"/>
        <n v="1.136363199945136"/>
        <n v="1.249999202651026"/>
        <n v="1.1363626591449489"/>
        <n v="1.17647031365239"/>
        <n v="1.219511643727226"/>
        <n v="1.052631715479001"/>
        <n v="1.1764712552259911"/>
        <n v="1.1111120107197361"/>
        <n v="1.219512368022208"/>
        <n v="1.136362256821148"/>
        <n v="1.111111000748918"/>
        <n v="1.2195124456606601"/>
        <n v="1.1111120891114821"/>
        <n v="1.0526311328431079"/>
        <n v="1.136363470745553"/>
        <n v="1.136361337312225"/>
        <n v="1.1111105790273661"/>
        <n v="1.1111110063776399"/>
        <n v="1.2195112563295469"/>
        <n v="1.2195122591277561"/>
        <n v="1.2195114397829081"/>
        <n v="1.176469495636927"/>
        <n v="1.219511587754831"/>
        <n v="1.052631751544159"/>
        <n v="1.136363980738988"/>
        <n v="1.1764717086792049"/>
        <n v="1.176470789660214"/>
        <n v="1.052632714624179"/>
        <n v="1.2499996922110941"/>
        <n v="1.111110892468506"/>
        <n v="1.176470912240535"/>
        <n v="1.136363913184874"/>
        <n v="1.219511191573404"/>
        <n v="1.17646998876961"/>
        <n v="1.24999911820622"/>
        <n v="1.2195131459262789"/>
        <n v="1.1764703620033059"/>
        <n v="1.2499979151203811"/>
        <n v="1.136363501373524"/>
        <n v="1.0526319791165071"/>
        <n v="1.176470307199847"/>
        <n v="1.1363632125422081"/>
        <n v="1.052630348843421"/>
        <n v="1.219512255098846"/>
        <n v="1.1764704405316211"/>
        <n v="1.1111108247156949"/>
        <n v="1.1111123847076709"/>
        <n v="1.2195122825206699"/>
        <n v="1.2195121225749499"/>
        <n v="1.1764706336700961"/>
        <n v="1.2500013043183369"/>
        <n v="1.136362295820992"/>
        <n v="1.0526314694321739"/>
        <n v="1.052632454739084"/>
        <n v="1.052629643401477"/>
        <n v="1.2499997357229611"/>
        <n v="1.176471326704831"/>
        <n v="1.111111492687751"/>
        <n v="1.052629727765142"/>
        <n v="1.2195129514169589"/>
        <n v="1.1764710331151671"/>
        <n v="1.219512744641543"/>
        <n v="1.1363637723207609"/>
        <n v="1.219513697334442"/>
        <n v="1.111110408718657"/>
        <n v="1.1764700662433829"/>
        <n v="1.1363624185348671"/>
        <n v="1.1363628724602119"/>
        <n v="1.0526314187749799"/>
        <n v="1.176470840535452"/>
        <n v="1.2195140811308209"/>
        <n v="1.0526311012550811"/>
        <n v="1.176470836757241"/>
        <n v="1.05263232412473"/>
        <n v="1.1111107283481521"/>
        <n v="1.052631461541379"/>
        <n v="1.2499979273924109"/>
        <n v="1.1111109667511609"/>
        <n v="1.176467867988223"/>
        <n v="1.0526320007785801"/>
        <n v="1.1363624244815691"/>
        <n v="1.219512599240594"/>
        <n v="1.219512944408603"/>
        <n v="1.2195114918064749"/>
        <n v="1.1764706968670069"/>
        <n v="1.136362642369021"/>
        <n v="1.111111712455265"/>
        <n v="1.111112399765259"/>
        <n v="1.111110867717543"/>
        <n v="1.176470405094346"/>
        <n v="1.136363830523389"/>
        <n v="1.136364409301535"/>
        <n v="1.176470968671814"/>
        <n v="1.2195117504071309"/>
        <n v="1.176472633399682"/>
        <n v="1.111111921799387"/>
        <n v="1.1363632313548111"/>
        <n v="1.1111108509233281"/>
        <n v="1.176470053704326"/>
        <n v="1.219512628190657"/>
        <n v="1.2500016390755611"/>
        <n v="1.1111113015738601"/>
        <n v="1.0526309710534281"/>
        <n v="1.249999727070362"/>
        <n v="1.2499997482064751"/>
        <n v="1.1363632938576109"/>
        <n v="1.1111129376276561"/>
        <n v="1.136363212753239"/>
        <n v="1.1363638334120869"/>
        <n v="1.1764697543956639"/>
        <n v="1.1111113114762969"/>
        <n v="1.0526312329649621"/>
        <n v="1.2195118047462881"/>
        <n v="1.136364067045035"/>
        <n v="1.2195119212464309"/>
        <n v="1.2195119204477629"/>
        <n v="1.176471081342761"/>
        <n v="1.2500002641859951"/>
        <n v="1.1764707088855799"/>
        <n v="1.219511225403429"/>
        <n v="1.1764708551632761"/>
        <n v="1.17647051076915"/>
        <n v="1.13636342979507"/>
        <n v="1.2195120738765819"/>
        <n v="1.1764698318538931"/>
        <n v="1.1764710276743331"/>
        <n v="1.250000591521369"/>
        <n v="1.1363643676496611"/>
        <n v="1.2195125698845191"/>
        <n v="1.1764703969405079"/>
        <n v="1.2500003894293299"/>
        <n v="1.1363634990681759"/>
        <n v="1.176470457277706"/>
        <n v="1.176470307302524"/>
        <n v="1.1363624491785871"/>
        <n v="1.1764702079113241"/>
        <n v="1.176470989446833"/>
        <n v="1.219512323525253"/>
        <n v="1.1363629149823271"/>
        <n v="1.219510971732142"/>
        <n v="1.1764727337384939"/>
        <n v="1.2195117703607039"/>
        <n v="1.219512317457611"/>
        <n v="1.136364146979858"/>
        <n v="1.2195117216746989"/>
        <n v="1.11111046711566"/>
        <n v="1.1111099189727389"/>
        <n v="1.1363640988283359"/>
        <n v="1.052631314248929"/>
        <n v="1.1764685234226611"/>
        <n v="1.1764728123647761"/>
        <n v="1.052631809838666"/>
        <n v="1.250000394451799"/>
        <n v="1.176470902759676"/>
        <n v="1.1764708832383191"/>
        <n v="1.1111128138133419"/>
        <n v="1.052631199772343"/>
        <n v="1.1764714770297731"/>
        <n v="1.1764720319194439"/>
        <n v="1.1363632569243871"/>
        <n v="1.1764708289178121"/>
        <n v="1.2195145020406419"/>
        <n v="1.219510261641612"/>
        <n v="1.219512562181567"/>
        <n v="1.219512170467411"/>
        <n v="1.0526318193861981"/>
        <n v="1.111111943134528"/>
        <n v="1.111111050424437"/>
        <n v="1.176471369539551"/>
        <n v="1.136362196116951"/>
        <n v="1.176468416388877"/>
        <n v="1.1764707569931421"/>
        <n v="1.136364093899414"/>
        <n v="1.2195116420638781"/>
        <n v="1.111112059328037"/>
        <n v="1.1363637673959599"/>
        <n v="1.1764699701470229"/>
        <n v="1.111111630924311"/>
        <n v="1.2195123104418899"/>
        <n v="1.176470840314888"/>
        <n v="1.1111105828733701"/>
        <n v="1.1111128365032239"/>
        <n v="1.1363632629702549"/>
        <n v="1.2195119054687971"/>
        <n v="1.1764704630733891"/>
        <n v="1.2195123906830769"/>
        <n v="1.219512094593703"/>
        <n v="1.1363632063064959"/>
        <n v="1.1764702517555159"/>
        <n v="1.219511997652083"/>
        <n v="1.2195136856787481"/>
        <n v="1.1111120251901909"/>
        <n v="1.136363835424467"/>
        <n v="1.1764705140556979"/>
        <n v="1.176472796201415"/>
        <n v="1.219511724701916"/>
        <n v="1.219513509033648"/>
        <n v="1.2195113285089949"/>
        <n v="1.2195125272411771"/>
        <n v="1.2195119291664851"/>
        <n v="1.1363641112186389"/>
        <n v="1.250001027044126"/>
        <n v="1.176469965655379"/>
        <n v="1.1363639958714129"/>
        <n v="1.052631804396621"/>
        <n v="1.0526317605392039"/>
        <n v="1.176472141711177"/>
        <n v="1.052631900808757"/>
        <n v="1.1363631185745611"/>
        <n v="1.1764710469964059"/>
        <n v="1.1111101898853559"/>
        <n v="1.1764718162839249"/>
        <n v="1.1363639131348131"/>
        <n v="1.111112634099092"/>
        <n v="1.136363466560075"/>
        <n v="1.111111500676675"/>
        <n v="1.2499989136716589"/>
        <n v="1.111110800965792"/>
        <n v="1.176471092578911"/>
        <n v="1.250000687177542"/>
        <n v="1.111110876203403"/>
        <n v="1.0526317970478789"/>
        <n v="1.1363633848302639"/>
        <n v="1.052630815760037"/>
        <n v="1.2195117213110771"/>
        <n v="1.0526304420611521"/>
        <n v="1.219512272705584"/>
        <n v="1.250000567033575"/>
        <n v="1.11111067793108"/>
        <n v="1.250000253935234"/>
        <n v="1.1363635638700831"/>
        <n v="1.1363630230532471"/>
        <n v="1.176469498733127"/>
        <n v="1.1764707396491589"/>
        <n v="1.1363634133124709"/>
        <n v="1.1363621266596371"/>
        <n v="1.176470032078339"/>
        <n v="1.176469920738038"/>
        <n v="1.2195126896300039"/>
        <n v="1.2195121137288929"/>
        <n v="1.2499989360479711"/>
        <n v="1.2499980961519419"/>
        <n v="1.1363632030463939"/>
        <n v="1.136363795530468"/>
        <n v="1.219512484255761"/>
        <n v="1.05263126434583"/>
        <n v="1.2195122393028941"/>
        <n v="1.1764713946888581"/>
        <n v="1.2195136160559861"/>
        <n v="1.2195108664759271"/>
        <n v="1.176468661688469"/>
        <n v="1.219512024891505"/>
        <n v="1.176470635978333"/>
        <n v="1.176471059788327"/>
        <n v="1.176469817176077"/>
        <n v="1.2195107334204309"/>
        <n v="1.1363629934346231"/>
        <n v="1.176471512646641"/>
        <n v="1.1764709248822209"/>
        <n v="1.1764690072834449"/>
        <n v="1.1363629478476689"/>
        <n v="1.17647026671003"/>
        <n v="1.176470713438891"/>
        <n v="1.249999682678699"/>
        <n v="1.176471016338561"/>
        <n v="1.2500002004645969"/>
        <n v="1.052632706462028"/>
        <n v="1.2195118567570571"/>
        <n v="1.176471100240668"/>
        <n v="1.219511767054587"/>
        <n v="1.1363634720299061"/>
        <n v="1.249999366634829"/>
        <n v="1.052631602145462"/>
        <n v="1.136363818564857"/>
        <n v="1.1764723176066609"/>
        <n v="1.2195123849097269"/>
        <n v="1.052632277678577"/>
        <n v="1.176470704827042"/>
        <n v="1.219510509844792"/>
        <n v="1.249997882988543"/>
        <n v="1.176470520473589"/>
        <n v="1.249999369510008"/>
        <n v="1.249999633424097"/>
        <n v="1.2500005452717311"/>
        <n v="1.111111386946662"/>
        <n v="1.176472143631508"/>
        <n v="1.1764717186353"/>
        <n v="1.136363713353173"/>
        <n v="1.1111105175149449"/>
        <n v="1.1363628274487469"/>
        <n v="1.1363629640116899"/>
        <n v="1.052631315882862"/>
        <n v="1.0526307006394231"/>
        <n v="1.1363629549304639"/>
        <n v="1.1363637171712859"/>
        <n v="1.1111110391683181"/>
        <n v="1.2195123293198471"/>
        <n v="1.052633896334912"/>
        <n v="1.21951232311952"/>
        <n v="1.136362861019578"/>
        <n v="1.11111119641027"/>
        <n v="1.1363639773827059"/>
        <n v="1.136363249448231"/>
        <n v="1.176470752833497"/>
        <n v="1.0526318248575339"/>
        <n v="1.2195116831870201"/>
        <n v="1.2195128537481099"/>
        <n v="1.1363654559907581"/>
        <n v="1.2195121486549181"/>
        <n v="1.2499987714565119"/>
        <n v="1.1764703407125641"/>
        <n v="1.1764708750408339"/>
        <n v="1.1764704052622079"/>
        <n v="1.1764708847551231"/>
        <n v="1.2195137335094981"/>
        <n v="1.219510870057315"/>
        <n v="1.136363218752201"/>
        <n v="1.111111357031719"/>
        <n v="1.219512618460791"/>
        <n v="1.052630928567567"/>
        <n v="1.2195113708651399"/>
        <n v="1.1764706883580649"/>
        <n v="1.1363633097918631"/>
        <n v="1.2195125713999211"/>
        <n v="1.2499994482856029"/>
        <n v="1.1764702594334351"/>
        <n v="1.1764709135554849"/>
        <n v="1.2195115108687351"/>
        <n v="1.136364193589011"/>
        <n v="1.176471418799772"/>
        <n v="1.1363634081606011"/>
        <n v="1.1363638450660249"/>
        <n v="1.052631669005168"/>
        <n v="1.136362846424839"/>
        <n v="1.24999886864006"/>
        <n v="1.1111098642757351"/>
        <n v="1.176471189629084"/>
        <n v="1.1111108852009051"/>
        <n v="1.111111970530509"/>
        <n v="1.1764713440036489"/>
        <n v="1.176470449448674"/>
        <n v="1.11111045875007"/>
        <n v="1.219513313464121"/>
        <n v="1.2195118609484541"/>
        <n v="1.250000921261613"/>
        <n v="1.176469959878139"/>
        <n v="1.219512086809202"/>
        <n v="1.111111538624322"/>
        <n v="1.176470437156645"/>
        <n v="1.1363613875673051"/>
        <n v="1.176470405478039"/>
        <n v="1.17647102956314"/>
        <n v="1.219513127847645"/>
        <n v="1.2195118877064439"/>
        <n v="1.21951069877777"/>
        <n v="1.21951131417839"/>
        <n v="1.1764709885797731"/>
        <n v="1.052632276008211"/>
        <n v="1.219511051071335"/>
        <n v="1.2195135215978461"/>
        <n v="1.219513162564456"/>
        <n v="1.1764700522612941"/>
        <n v="1.1363645623947409"/>
        <n v="1.250000494341764"/>
        <n v="1.2195123710163041"/>
        <n v="1.136363287091039"/>
        <n v="1.176470435523064"/>
        <n v="1.176469903251788"/>
        <n v="1.2500005346918781"/>
        <n v="1.136364030900096"/>
        <n v="1.2195141557825111"/>
        <n v="1.111110770228245"/>
        <n v="1.219512469923711"/>
        <n v="1.21951249948747"/>
        <n v="1.2195124380421829"/>
        <n v="1.1363638730777039"/>
        <n v="1.2195129846482531"/>
        <n v="1.111110562961062"/>
        <n v="1.176471421832898"/>
        <n v="1.219512609563727"/>
        <n v="1.2499993298898611"/>
        <n v="1.136363497720781"/>
        <n v="1.05263137754614"/>
        <n v="1.219511526688922"/>
        <n v="1.1363625162693689"/>
        <n v="1.1111109576382741"/>
        <n v="1.250000218315634"/>
        <n v="1.0526299614977681"/>
        <n v="1.219512517441163"/>
        <n v="1.2500006128787899"/>
        <n v="1.111111284457057"/>
        <n v="1.176469917490319"/>
        <n v="1.136363857130368"/>
        <n v="1.111111338673308"/>
        <n v="1.219512261532157"/>
        <n v="1.1363624421450871"/>
        <n v="1.1764699792746329"/>
        <n v="1.052632453771037"/>
        <n v="1.0526319289949491"/>
        <n v="1.219512437432009"/>
        <n v="1.176471098566785"/>
        <n v="1.052631219401116"/>
        <n v="1.2499998273052499"/>
        <n v="1.111111324906173"/>
        <n v="1.0526313130037139"/>
        <n v="1.1764708204672669"/>
        <n v="1.219512539499211"/>
        <n v="1.136364727960121"/>
        <n v="1.176469696543152"/>
        <n v="1.176470766869862"/>
        <n v="1.052630423869001"/>
        <n v="1.136363952426882"/>
        <n v="1.176470043436785"/>
        <n v="1.111111820708792"/>
        <n v="1.136363323121405"/>
        <n v="1.111111729598363"/>
        <n v="1.2499997293965219"/>
        <n v="1.2195124932766119"/>
        <n v="1.176471052481004"/>
        <n v="1.1764703895366899"/>
        <n v="1.0526300712344121"/>
        <n v="1.25000046108362"/>
        <n v="1.0526299325199979"/>
        <n v="1.219511621043712"/>
        <n v="1.136363807121918"/>
        <n v="1.176469026313693"/>
        <n v="1.052631651766464"/>
        <n v="1.11111134420947"/>
        <n v="1.111111787127764"/>
        <n v="1.17646968952911"/>
        <n v="1.176469687046378"/>
        <n v="1.250000763165366"/>
        <n v="1.136363366448341"/>
        <n v="1.2195130278995689"/>
        <n v="1.17646994864286"/>
        <n v="1.1363642633298019"/>
        <n v="1.1363643469934139"/>
        <n v="1.1111114616226649"/>
        <n v="1.1764713592869309"/>
        <n v="1.136362383740958"/>
        <n v="1.17647116811167"/>
        <n v="1.136363429089968"/>
        <n v="1.17647149624227"/>
        <n v="1.136363303719099"/>
        <n v="1.1764683053040099"/>
        <n v="1.17646893101039"/>
        <n v="1.2195115428060801"/>
        <n v="1.2195124103695529"/>
        <n v="1.2195113535000801"/>
        <n v="1.1764718859849099"/>
        <n v="1.1111126617565481"/>
        <n v="1.249999643594901"/>
        <n v="1.1363623824866489"/>
        <n v="1.13636419578354"/>
        <n v="1.176469798517559"/>
        <n v="1.1764698495814561"/>
        <n v="1.1111107696468301"/>
        <n v="1.13636595484222"/>
        <n v="1.2195125841122669"/>
        <n v="1.2195130728951109"/>
        <n v="1.136364682117895"/>
        <n v="1.2195123845923781"/>
        <n v="1.219513110692567"/>
        <n v="1.1363640367392689"/>
        <n v="1.1363633049817741"/>
        <n v="1.1764695678319901"/>
        <n v="1.176470105310256"/>
        <n v="1.2195116674393449"/>
        <n v="1.176471349355708"/>
        <n v="1.176470212621946"/>
        <n v="1.1764710523097801"/>
        <n v="1.0526310228853499"/>
        <n v="1.1764710234734841"/>
        <n v="1.2195118420081099"/>
        <n v="1.1111131382699719"/>
        <n v="1.2499997922202271"/>
        <n v="1.0526307741416321"/>
        <n v="1.1363642314646849"/>
        <n v="1.2195131916085771"/>
        <n v="1.1363631981231621"/>
        <n v="1.2195116499290799"/>
        <n v="1.176470401734901"/>
        <n v="1.1111117789689691"/>
        <n v="1.250000431893056"/>
        <n v="1.2499996319659641"/>
        <n v="1.17647029866855"/>
        <n v="1.176470967617107"/>
        <n v="1.0526314486448001"/>
        <n v="1.176471151406647"/>
        <n v="1.05263188279736"/>
        <n v="1.1764714178527711"/>
        <n v="1.1764703705394211"/>
        <n v="1.2195114671505829"/>
        <n v="1.1111113903942249"/>
        <n v="1.219511542277071"/>
        <n v="1.1764709408626319"/>
        <n v="1.136364185115522"/>
        <n v="1.1111115250749051"/>
        <n v="1.176470394736842"/>
        <n v="1.0526311789191529"/>
        <n v="1.1111105623925881"/>
        <n v="1.0526317200697139"/>
        <n v="1.176471354562469"/>
        <n v="1.1363633898010881"/>
        <n v="1.176471104981355"/>
        <n v="1.136364481152589"/>
        <n v="1.1363634295938561"/>
        <n v="1.111110991652726"/>
        <n v="1.1363639551192151"/>
        <n v="1.136363929167284"/>
        <n v="1.136364081920719"/>
        <n v="1.1764704197615159"/>
        <n v="1.2499991127357899"/>
        <n v="1.249999705368307"/>
        <n v="1.2195124425655559"/>
        <n v="1.1111109884139529"/>
        <n v="1.1764703772258329"/>
        <n v="1.1363630367638611"/>
        <n v="1.176470650931974"/>
        <n v="1.1111113140285771"/>
        <n v="1.219513300598932"/>
        <n v="1.1764704428719519"/>
        <n v="1.1764711699010879"/>
        <n v="1.0526314310022371"/>
        <n v="1.1111113104571759"/>
        <n v="1.136365074415052"/>
        <n v="1.1764729417936259"/>
        <n v="1.1111115752014269"/>
        <n v="1.1111105649233579"/>
        <n v="1.219510473541074"/>
        <n v="1.111111477089135"/>
        <n v="1.2195096766580129"/>
        <n v="1.176470124764122"/>
        <n v="1.1111107173511361"/>
        <n v="1.176470636703935"/>
        <n v="1.219512882561131"/>
        <n v="1.2499990293184651"/>
        <n v="1.21951032233956"/>
        <n v="1.2195128952753549"/>
        <n v="1.17646800763342"/>
        <n v="1.111110615422364"/>
        <n v="1.2499983680290361"/>
        <n v="1.1764710223540791"/>
        <n v="1.176470450736423"/>
        <n v="1.111111295667268"/>
        <n v="1.2195119123080971"/>
        <n v="1.0526309040119179"/>
        <n v="1.111111567802183"/>
        <n v="1.1363642737451709"/>
        <n v="1.136363030408063"/>
        <n v="1.1363657271121581"/>
        <n v="1.052631536887866"/>
        <n v="1.1764704995196491"/>
        <n v="1.176470814014186"/>
        <n v="1.1764714517083961"/>
        <n v="1.0526313756840571"/>
        <n v="1.2499994779147501"/>
        <n v="1.176470708765804"/>
        <n v="1.1363623451880469"/>
        <n v="1.0526319802178981"/>
        <n v="1.0526307674754929"/>
        <n v="1.136362182690386"/>
        <n v="1.0526295629524649"/>
        <n v="1.111111362203425"/>
        <n v="1.176470034898925"/>
        <n v="1.1363631121038651"/>
        <n v="1.1111113036576721"/>
        <n v="1.111109688119335"/>
        <n v="1.111110905202608"/>
        <n v="1.2500019356886789"/>
        <n v="1.136363888852886"/>
        <n v="1.1764711843109701"/>
        <n v="1.219511347443784"/>
        <n v="1.176471192947262"/>
        <n v="1.176470531376685"/>
        <n v="1.136361511127735"/>
        <n v="1.176471232063744"/>
        <n v="1.250000486677685"/>
        <n v="1.1764712832216511"/>
        <n v="1.2195124201161289"/>
        <n v="1.1764708487902109"/>
        <n v="1.1764716265113411"/>
        <n v="1.219512043289545"/>
        <n v="1.1363632501508161"/>
        <n v="1.1111116169940241"/>
        <n v="1.0526317638562031"/>
        <n v="1.13636281005257"/>
        <n v="1.1363635290099841"/>
        <n v="1.176471386171384"/>
        <n v="1.219509493933739"/>
        <n v="1.2195126350785079"/>
        <n v="1.2195110490877401"/>
        <n v="1.2195110479511651"/>
        <n v="1.13636380368324"/>
        <n v="1.176470807493931"/>
        <n v="1.111111518386019"/>
        <n v="1.1111102736396219"/>
        <n v="1.2195112273543389"/>
        <n v="1.111111811122836"/>
        <n v="1.1764703593000809"/>
        <n v="1.21951220956326"/>
        <n v="1.176471267153723"/>
        <n v="1.0526306719285849"/>
        <n v="1.2195118054889931"/>
        <n v="1.1363638103549909"/>
        <n v="1.052631720988727"/>
        <n v="1.1363640188960831"/>
        <n v="1.052631418516786"/>
        <n v="1.176470341869841"/>
        <n v="1.176470079033249"/>
        <n v="1.13636286547724"/>
        <n v="1.1363640162381139"/>
        <n v="1.1111113519277489"/>
        <n v="1.2499993353450221"/>
        <n v="1.219512411850469"/>
        <n v="1.136363084218863"/>
        <n v="1.1363636750120101"/>
        <n v="1.136363875479367"/>
        <n v="1.1363643857749739"/>
        <n v="1.111111833497225"/>
        <n v="1.1764691502884519"/>
        <n v="1.1764691397544971"/>
        <n v="1.176470170122804"/>
        <n v="1.176471254281428"/>
        <n v="1.1363638170240431"/>
        <n v="1.136365787406419"/>
        <n v="1.2500009893506301"/>
        <n v="1.176470867590125"/>
        <n v="1.176471122618155"/>
        <n v="1.2195123691552441"/>
        <n v="1.2195124491230509"/>
        <n v="1.052631934514092"/>
        <n v="1.219510601080291"/>
        <n v="1.1363634986012989"/>
        <n v="1.219511826577415"/>
        <n v="1.136363871261137"/>
        <n v="1.2195115896699049"/>
        <n v="1.111111410448274"/>
        <n v="1.176471835122973"/>
        <n v="1.0526321143897741"/>
        <n v="1.0526309172062609"/>
        <n v="1.1111108753338159"/>
        <n v="1.1764712613688899"/>
        <n v="1.250001009175423"/>
        <n v="1.2195128012494429"/>
        <n v="1.0526313988853799"/>
        <n v="1.176470866225086"/>
        <n v="1.111112772399357"/>
        <n v="1.136362867008192"/>
        <n v="1.2195118221415699"/>
        <n v="1.2499995600891789"/>
        <n v="1.1764707449039791"/>
        <n v="1.136363915694858"/>
        <n v="1.0526309483874059"/>
        <n v="1.136364219465575"/>
        <n v="1.136363308066491"/>
        <n v="1.0526305422046129"/>
        <n v="1.2195142762194739"/>
        <n v="1.0526321472728291"/>
        <n v="1.17647020042815"/>
        <n v="1.1363648130410819"/>
        <n v="1.219511192823157"/>
        <n v="1.219513701926203"/>
        <n v="1.1111108437137009"/>
        <n v="1.219511521246615"/>
        <n v="1.1111093619633829"/>
        <n v="1.2195128510725031"/>
        <n v="1.11111134806373"/>
        <n v="1.136364361702128"/>
        <n v="1.1111105788270159"/>
        <n v="1.2195135289157011"/>
        <n v="1.05263168593778"/>
        <n v="1.111111016264084"/>
        <n v="1.219512004109967"/>
        <n v="1.136363137173074"/>
        <n v="1.2195125177022119"/>
        <n v="1.136363006132985"/>
        <n v="1.176470911433509"/>
        <n v="1.0526316948668499"/>
        <n v="1.136363948497854"/>
        <n v="1.2195126353790611"/>
        <n v="1.2195127994928521"/>
        <n v="1.250001037865484"/>
        <n v="1.1111113511364961"/>
        <n v="1.136363408164802"/>
        <n v="1.0526308268896309"/>
        <n v="1.2195126168800701"/>
        <n v="1.111110665332004"/>
        <n v="1.2195128845072181"/>
        <n v="1.1363640294779851"/>
        <n v="1.052631778584163"/>
        <n v="1.2195120667777219"/>
        <n v="1.1363648193774509"/>
        <n v="1.2195116824148911"/>
        <n v="1.052631400635575"/>
        <n v="1.219512845965822"/>
        <n v="1.1764691396534319"/>
        <n v="1.250000455837547"/>
        <n v="1.2499996761376959"/>
        <n v="1.1764702902845099"/>
        <n v="1.176471612038607"/>
        <n v="1.176469986721145"/>
        <n v="1.052632590167462"/>
        <n v="1.21951172592631"/>
        <n v="1.17647051675869"/>
        <n v="1.176471075601266"/>
        <n v="1.2195121746135049"/>
        <n v="1.1764710174603941"/>
        <n v="1.1111107838444829"/>
        <n v="1.111112070249191"/>
        <n v="1.1111112578094879"/>
        <n v="1.176469966084486"/>
        <n v="1.17647180070658"/>
        <n v="1.219511761802093"/>
        <n v="1.2195142107991559"/>
        <n v="1.2500020715771329"/>
        <n v="1.250000975065622"/>
        <n v="1.1363634695959091"/>
        <n v="1.1764698578771799"/>
        <n v="1.249997891167365"/>
        <n v="1.0526326689408081"/>
        <n v="1.1111116664126159"/>
        <n v="1.1764697526645651"/>
        <n v="1.136363900477624"/>
        <n v="1.219512503667096"/>
        <n v="1.2499980441398519"/>
        <n v="1.1363654747513789"/>
        <n v="1.219511918676726"/>
        <n v="1.1764709700977809"/>
        <n v="1.052632450221495"/>
        <n v="1.2195125138690861"/>
        <n v="1.111111995130819"/>
        <n v="1.1111112939318151"/>
        <n v="1.1363641725410261"/>
        <n v="1.176470667209059"/>
        <n v="1.249999557892242"/>
        <n v="1.176471877362729"/>
        <n v="1.111111521786537"/>
        <n v="1.1764691883350229"/>
        <n v="1.05263072390937"/>
        <n v="1.176471077153564"/>
        <n v="1.2499989959153841"/>
        <n v="1.136363841590238"/>
        <n v="1.111111261504228"/>
        <n v="1.219513655186055"/>
        <n v="1.1363642465149679"/>
        <n v="1.176470030375997"/>
        <n v="1.1764706713281781"/>
        <n v="1.2499978993891421"/>
        <n v="1.176470942088705"/>
        <n v="1.219512593779114"/>
        <n v="1.1764702733470971"/>
        <n v="1.2500004326195111"/>
        <n v="1.1363634275740111"/>
        <n v="1.1764703601602089"/>
        <n v="1.176470731413453"/>
        <n v="1.0526325219391759"/>
        <n v="1.2195107488061729"/>
        <n v="1.1111104467497781"/>
        <n v="1.136363451156158"/>
        <n v="1.1764708910279511"/>
        <n v="1.0526317028924359"/>
        <n v="1.176470739453954"/>
        <n v="1.0526310310293641"/>
        <n v="1.0526320920257359"/>
        <n v="1.219511019961832"/>
        <n v="1.1764712818053911"/>
        <n v="1.1111109310809399"/>
        <n v="1.136364505458787"/>
        <n v="1.0526319432188229"/>
        <n v="1.1111114743433621"/>
        <n v="1.176470891745051"/>
        <n v="1.2195107121297011"/>
        <n v="1.176471222571615"/>
        <n v="1.1111115402291749"/>
        <n v="1.219511405756023"/>
        <n v="1.1111107940561711"/>
        <n v="1.2499997333199639"/>
        <n v="1.219511220140288"/>
        <n v="1.1764702590737359"/>
        <n v="1.1764734442855991"/>
        <n v="1.111110767455922"/>
        <n v="1.0526317108265879"/>
        <n v="1.219511965610899"/>
        <n v="1.1764690333324519"/>
        <n v="1.176469891084063"/>
        <n v="1.2500005028531891"/>
        <n v="1.1764701550967911"/>
        <n v="1.2195127443033409"/>
        <n v="1.0526313508040051"/>
        <n v="1.1764700182177601"/>
        <n v="1.176469948800452"/>
        <n v="1.052633890447725"/>
        <n v="1.2195119346398251"/>
        <n v="1.176470031590519"/>
        <n v="1.219511620535753"/>
        <n v="1.1764698805327301"/>
        <n v="1.2195126471842039"/>
        <n v="1.136362502650055"/>
        <n v="1.1111109078134609"/>
        <n v="1.136363870205688"/>
        <n v="1.219509685961059"/>
        <n v="1.219512765130456"/>
        <n v="1.111111312336837"/>
        <n v="1.13636428135598"/>
        <n v="1.2195132971458731"/>
        <n v="1.1764696721949699"/>
        <n v="1.2195119830429459"/>
        <n v="1.249999210771392"/>
        <n v="1.219512716255398"/>
        <n v="1.111110985414548"/>
        <n v="1.2195121233153481"/>
        <n v="1.052631747390655"/>
        <n v="1.1764722306428199"/>
        <n v="1.2499990751462191"/>
        <n v="1.1111115078213909"/>
        <n v="1.11111143953322"/>
        <n v="1.0526317729077239"/>
        <n v="1.111110780075496"/>
        <n v="1.1764724947939029"/>
        <n v="1.2195114474924"/>
        <n v="1.0526314935604839"/>
        <n v="1.2195114799284521"/>
        <n v="1.2195128465359759"/>
        <n v="1.136361884120668"/>
        <n v="1.1764706794190141"/>
        <n v="1.1111110546130549"/>
        <n v="1.1764682536182669"/>
        <n v="1.1363651424285599"/>
        <n v="1.136363011154973"/>
        <n v="1.1764695253720341"/>
        <n v="1.1764695587750591"/>
        <n v="1.1111106636719561"/>
        <n v="1.219511825807819"/>
        <n v="1.250001927272447"/>
        <n v="1.1363635913479491"/>
        <n v="1.136363100306389"/>
        <n v="1.1111095680191101"/>
        <n v="1.176470999986001"/>
        <n v="1.1363632337911009"/>
        <n v="1.13636446933435"/>
        <n v="1.1363638331493391"/>
        <n v="1.219512299027836"/>
        <n v="1.1111105246304289"/>
        <n v="1.136363287876029"/>
        <n v="1.136363777084991"/>
        <n v="1.250000506500426"/>
        <n v="1.111110711161825"/>
        <n v="1.1764707497663589"/>
        <n v="1.1764684794493541"/>
        <n v="1.136362884566968"/>
        <n v="1.111110978713669"/>
        <n v="1.136363554900812"/>
        <n v="1.176470303833179"/>
        <n v="1.250000152794271"/>
        <n v="1.111111533866513"/>
        <n v="1.219512305381222"/>
        <n v="1.136364359111959"/>
        <n v="1.1764703986627809"/>
        <n v="1.1764709254005099"/>
        <n v="1.176469818309646"/>
        <n v="1.1764702126912481"/>
        <n v="1.2499997285373481"/>
        <n v="1.2195115920462869"/>
        <n v="1.136362043113353"/>
        <n v="1.176470811371606"/>
        <n v="1.250002163846454"/>
        <n v="1.219513287130745"/>
        <n v="1.219512033347675"/>
        <n v="1.1764708195380511"/>
        <n v="1.176470823581188"/>
        <n v="1.1363639596833279"/>
        <n v="1.1764715468883939"/>
        <n v="1.1363634785808261"/>
        <n v="1.1764710988278431"/>
        <n v="1.176470361564635"/>
        <n v="1.2195117516807941"/>
        <n v="1.21951245051156"/>
        <n v="1.1764702257410899"/>
        <n v="1.1363648766024399"/>
        <n v="1.1764701400230111"/>
        <n v="1.219512287241777"/>
        <n v="1.052631761852137"/>
        <n v="1.2195118960127049"/>
        <n v="1.1764710719759539"/>
        <n v="1.2195102247648979"/>
        <n v="1.176472453177138"/>
        <n v="1.2195123698599639"/>
        <n v="1.05263136808705"/>
        <n v="1.250001051599904"/>
        <n v="1.176471283272837"/>
        <n v="1.1111098738762819"/>
        <n v="1.1111112310047939"/>
        <n v="1.2195121140974989"/>
        <n v="1.176469042165734"/>
        <n v="1.136364300025146"/>
        <n v="1.2195120248525251"/>
        <n v="1.136364191316759"/>
        <n v="1.249999628443401"/>
        <n v="1.219512297285033"/>
        <n v="1.1764712129239481"/>
        <n v="1.219511264881358"/>
        <n v="1.1764706154714479"/>
        <n v="1.176470021427461"/>
        <n v="1.1111109898278519"/>
        <n v="1.219511104789385"/>
        <n v="1.2195122651518091"/>
        <n v="1.1764711613595931"/>
        <n v="1.1764696684729921"/>
        <n v="1.219512291965702"/>
        <n v="1.1764707468174931"/>
        <n v="1.136363888750076"/>
        <n v="1.136363178280251"/>
        <n v="1.250000846765863"/>
        <n v="1.052631677198353"/>
        <n v="1.176472039778079"/>
        <n v="1.136363395274705"/>
        <n v="1.249998803650302"/>
        <n v="1.1111112999785819"/>
        <n v="1.1764700814570079"/>
        <n v="1.0526320423396369"/>
        <n v="1.1764725179195299"/>
        <n v="1.111111180691716"/>
        <n v="1.1764705375610449"/>
        <n v="1.13636457108075"/>
        <n v="1.2500005468963631"/>
        <n v="1.219513748873239"/>
        <n v="1.1764701816711529"/>
        <n v="1.2195119586374401"/>
        <n v="1.176470661792596"/>
        <n v="1.052631964755643"/>
        <n v="1.219512342260493"/>
        <n v="1.1363644002850339"/>
        <n v="1.1764703832145409"/>
        <n v="1.176470299532272"/>
        <n v="1.176470275493481"/>
        <n v="1.1764700553643981"/>
        <n v="1.219512094324573"/>
        <n v="1.249997776176625"/>
        <n v="1.052631987477199"/>
        <n v="1.1764708336288281"/>
        <n v="1.219511574447149"/>
        <n v="1.1111119130968281"/>
        <n v="1.2499988433262239"/>
        <n v="1.1764703407745201"/>
        <n v="1.136364130346188"/>
        <n v="1.13636446556891"/>
        <n v="1.176472154899193"/>
        <n v="1.2195113627152769"/>
        <n v="1.219512421270142"/>
        <n v="1.219511957780423"/>
        <n v="1.2195128021794019"/>
        <n v="1.111110785806301"/>
        <n v="1.176470677023115"/>
        <n v="1.1764701832082931"/>
        <n v="1.1764697999169109"/>
        <n v="1.2195112105554531"/>
        <n v="1.111110253421538"/>
        <n v="1.1111126978188159"/>
        <n v="1.176470001064736"/>
        <n v="1.1764714720918961"/>
        <n v="1.176470943663759"/>
        <n v="1.2195130942006871"/>
        <n v="1.1363643267215451"/>
        <n v="1.1764706884653719"/>
        <n v="1.1764705192798679"/>
        <n v="1.0526313593618319"/>
        <n v="1.0526318316933909"/>
        <n v="1.2195121188770639"/>
        <n v="1.2195114933847759"/>
        <n v="1.1764716894787199"/>
        <n v="1.176470496424235"/>
        <n v="1.2195131177444709"/>
        <n v="1.219512769425829"/>
        <n v="1.11111237140297"/>
        <n v="1.176469505423144"/>
        <n v="1.136363438510658"/>
        <n v="1.2195120294059689"/>
        <n v="1.1111113562406929"/>
        <n v="1.052631874629566"/>
        <n v="1.136363409646366"/>
        <n v="1.250001032925534"/>
        <n v="1.2499994206646601"/>
        <n v="1.1363639236591729"/>
        <n v="1.111112885198787"/>
        <n v="1.052631520310167"/>
        <n v="1.1363639366198579"/>
        <n v="1.17646992261821"/>
        <n v="1.1363634847547399"/>
        <n v="1.1363635466794519"/>
        <n v="1.1363629104730051"/>
        <n v="1.219511425419944"/>
        <n v="1.1764710727270591"/>
        <n v="1.136363869920203"/>
        <n v="1.1764701798397159"/>
        <n v="1.1363638340720379"/>
        <n v="1.1363637819537551"/>
        <n v="1.219512857309079"/>
        <n v="1.249999239763415"/>
        <n v="1.1764698114727361"/>
        <n v="1.2499997768237741"/>
        <n v="1.1363638381708201"/>
        <n v="1.1363653777169469"/>
        <n v="1.219512881228602"/>
        <n v="1.1363648684668239"/>
        <n v="1.2500005710017881"/>
        <n v="1.1363635886767229"/>
        <n v="1.249998810039459"/>
        <n v="1.11111064365079"/>
        <n v="1.052631801605902"/>
        <n v="1.1764703019132421"/>
        <n v="1.219512078746845"/>
        <n v="1.111111338658628"/>
        <n v="1.250000591015151"/>
        <n v="1.1363640608220631"/>
        <n v="1.2195113237133051"/>
        <n v="1.176469281783171"/>
        <n v="1.176471401474305"/>
        <n v="1.176470215966152"/>
        <n v="1.2500009912806951"/>
        <n v="1.1764701344585791"/>
        <n v="1.17647194281714"/>
        <n v="1.1764706811575889"/>
        <n v="1.2500003012908509"/>
        <n v="1.219512557310712"/>
        <n v="1.176470681702261"/>
        <n v="1.11111079011989"/>
        <n v="1.136363450606664"/>
        <n v="1.1363632976218161"/>
        <n v="1.2195132940921061"/>
        <n v="1.1363635862245449"/>
        <n v="1.2195126804960761"/>
        <n v="1.176470481026316"/>
        <n v="1.136363829977552"/>
        <n v="1.176470687577633"/>
        <n v="1.2195116676086879"/>
        <n v="1.052631432498762"/>
        <n v="1.052631792967595"/>
        <n v="1.1363649921230381"/>
        <n v="1.176470722431725"/>
        <n v="1.219512517968852"/>
        <n v="1.1764705035556959"/>
        <n v="1.17646988707205"/>
        <n v="1.1764700300790401"/>
        <n v="1.1363632499144021"/>
        <n v="1.1363638648576639"/>
        <n v="1.249999457659476"/>
        <n v="1.2195127985630381"/>
        <n v="1.11111153304296"/>
        <n v="1.2195119524036311"/>
        <n v="1.1764702247179439"/>
        <n v="1.2195124077862789"/>
        <n v="1.1363630075608639"/>
        <n v="1.136363274454304"/>
        <n v="1.0526310417246141"/>
        <n v="1.136365606685855"/>
        <n v="1.219512588160093"/>
        <n v="1.052631097644616"/>
        <n v="1.176469442680927"/>
        <n v="1.2195123213603309"/>
        <n v="1.176470958186455"/>
        <n v="1.2499992862302389"/>
        <n v="1.176470329593021"/>
        <n v="1.176471586593743"/>
        <n v="1.1111112115201269"/>
        <n v="1.2195120017577361"/>
        <n v="1.2195125778313489"/>
        <n v="1.2195125969770551"/>
        <n v="1.0526309630090309"/>
        <n v="1.1111114544792939"/>
        <n v="1.0526307926738181"/>
        <n v="1.05263197760635"/>
        <n v="1.176471100089191"/>
        <n v="1.2500003229778041"/>
        <n v="1.136363274284421"/>
        <n v="1.1764703402454171"/>
        <n v="1.052631493333088"/>
        <n v="1.136362874764095"/>
        <n v="1.052634091386454"/>
        <n v="1.219513244088714"/>
        <n v="1.111111836010386"/>
        <n v="1.176470799749161"/>
        <n v="1.219511713556872"/>
        <n v="1.1363641689383941"/>
        <n v="1.136364083012342"/>
        <n v="1.176470260823101"/>
        <n v="1.1363632730063311"/>
        <n v="1.136363554772132"/>
        <n v="1.052630227156816"/>
        <n v="1.05263340316717"/>
        <n v="1.0526322497710341"/>
        <n v="1.176471263365209"/>
        <n v="1.2195125402241229"/>
        <n v="1.136363590792931"/>
        <n v="1.176469362928894"/>
        <n v="1.1764709745637481"/>
        <n v="1.1111113411095821"/>
        <n v="1.1764726819718809"/>
        <n v="1.219514175794058"/>
        <n v="1.176469590871327"/>
        <n v="1.1764686689397521"/>
        <n v="1.052631300001855"/>
        <n v="1.111110989427988"/>
        <n v="1.052631924745365"/>
        <n v="1.1363636968235451"/>
        <n v="1.1363633181781589"/>
        <n v="1.1363627137222001"/>
        <n v="1.250000357335308"/>
        <n v="1.052630918363505"/>
        <n v="1.219512008750308"/>
        <n v="1.0526328118594639"/>
        <n v="1.2195138382525439"/>
        <n v="1.2499995019394481"/>
        <n v="1.05263094210556"/>
        <n v="1.176471642390182"/>
        <n v="1.2195125786163521"/>
        <n v="1.136363491977777"/>
        <n v="1.249999686186297"/>
        <n v="1.219511447775339"/>
        <n v="1.249999440263837"/>
        <n v="1.1111114092327059"/>
        <n v="1.1764703963783549"/>
        <n v="1.1764692094209419"/>
        <n v="1.1764700177666749"/>
        <n v="1.2195123860824899"/>
        <n v="1.1764697218984459"/>
        <n v="1.1764706985044631"/>
        <n v="1.0526312068970389"/>
        <n v="1.0526312429171121"/>
        <n v="1.1111112874169471"/>
        <n v="1.1363634092800701"/>
        <n v="1.2500013357483659"/>
        <n v="1.111111638013204"/>
        <n v="1.111111312527248"/>
        <n v="1.1111098293901189"/>
        <n v="1.05263372738554"/>
        <n v="1.219514739634564"/>
        <n v="1.219512009077127"/>
        <n v="1.2500011000664439"/>
        <n v="1.1764699690089599"/>
        <n v="1.2500006024778709"/>
        <n v="1.136363147906561"/>
        <n v="1.219511967090501"/>
        <n v="1.136363009764503"/>
        <n v="1.176470892686392"/>
        <n v="1.176470432496499"/>
        <n v="1.1363634664273961"/>
        <n v="1.2195119909908321"/>
        <n v="1.136361530914312"/>
        <n v="1.1363632126622321"/>
        <n v="1.136364505397861"/>
        <n v="1.176470895293527"/>
        <n v="1.249998042209953"/>
        <n v="1.2195123047291041"/>
        <n v="1.052631061199274"/>
        <n v="1.111110881897885"/>
        <n v="1.1764696367408181"/>
        <n v="1.219512143008235"/>
        <n v="1.176470186555953"/>
        <n v="1.219511731611854"/>
        <n v="1.136363285828861"/>
        <n v="1.2500005148089961"/>
        <n v="1.0526295267339281"/>
        <n v="1.1764686001404481"/>
        <n v="1.2499991531997201"/>
        <n v="1.052631168354988"/>
        <n v="1.1363634029109151"/>
        <n v="1.1764723579646801"/>
        <n v="1.052631948267017"/>
        <n v="1.219511809226103"/>
        <n v="1.250001082349478"/>
        <n v="1.111111997320104"/>
        <n v="1.1363626501187929"/>
        <n v="1.1764704987880801"/>
        <n v="1.136363379919699"/>
        <n v="1.2499989141057659"/>
        <n v="1.136362266153002"/>
        <n v="1.219512119183648"/>
        <n v="1.250002156715581"/>
        <n v="1.250000957454549"/>
        <n v="1.0526303991272481"/>
        <n v="1.219511559186512"/>
        <n v="1.2499989693144291"/>
        <n v="1.1764706996369529"/>
        <n v="1.136362501622679"/>
        <n v="1.136363948899187"/>
        <n v="1.1764723606356089"/>
        <n v="1.0526319525931089"/>
        <n v="1.111111556141215"/>
        <n v="1.052632282440163"/>
        <n v="1.1764715234314971"/>
        <n v="1.136363406004999"/>
        <n v="1.13636147116265"/>
        <n v="1.1764728332082379"/>
        <n v="1.1764704286587551"/>
        <n v="1.1111114186713289"/>
        <n v="1.136363060271351"/>
        <n v="1.176470350608473"/>
        <n v="1.052631537514445"/>
        <n v="1.21951231598232"/>
        <n v="1.1764704555197081"/>
        <n v="1.0526311819481271"/>
        <n v="1.1764704194969711"/>
        <n v="1.1363630251196819"/>
        <n v="1.219511483613271"/>
        <n v="1.052631634380131"/>
        <n v="1.1764701551058281"/>
        <n v="1.25000016524348"/>
        <n v="1.176472945534855"/>
        <n v="1.1764689024989361"/>
        <n v="1.219511257195133"/>
        <n v="1.219512706006552"/>
        <n v="1.176471541290647"/>
        <n v="1.176470486312656"/>
        <n v="1.176469415423878"/>
        <n v="1.1764707060751389"/>
        <n v="1.250000178526669"/>
        <n v="1.052631863176597"/>
        <n v="1.1111109093814"/>
        <n v="1.219511301608236"/>
        <n v="1.1111117387387131"/>
        <n v="1.0526321564840619"/>
        <n v="1.1764703290816241"/>
        <n v="1.111111408075776"/>
        <n v="1.136362264150943"/>
        <n v="1.2500003985632591"/>
        <n v="1.1764704941359401"/>
        <n v="1.1111095007934839"/>
        <n v="1.2195123793296689"/>
        <n v="1.1764708124923751"/>
        <n v="1.2499995379568449"/>
        <n v="1.2195134960627709"/>
        <n v="1.1111110539003921"/>
        <n v="1.1111107701066261"/>
        <n v="1.219510891671145"/>
        <n v="1.1111114734212879"/>
        <n v="1.1764703158927921"/>
        <n v="1.1764702326804339"/>
        <n v="1.111111626660666"/>
        <n v="1.111110673214103"/>
        <n v="1.136361150357778"/>
        <n v="1.1111093815668629"/>
        <n v="1.136362736232037"/>
        <n v="1.176471204781141"/>
        <n v="1.219512089851948"/>
        <n v="1.136364189849034"/>
        <n v="1.1363636901991301"/>
        <n v="1.219513818282651"/>
        <n v="1.1363632724196191"/>
        <n v="1.136363418828507"/>
        <n v="1.176470377146023"/>
        <n v="1.136364105714772"/>
        <n v="1.2500005909676499"/>
        <n v="1.1764719679403839"/>
        <n v="1.1363641344246851"/>
        <n v="1.052631400754102"/>
        <n v="1.1111109886336641"/>
        <n v="1.1764714834040679"/>
        <n v="1.052631722636691"/>
        <n v="1.1363632336655589"/>
        <n v="1.136363323087102"/>
        <n v="1.219512045682916"/>
        <n v="1.1111114706777041"/>
        <n v="1.219513413598442"/>
        <n v="1.1363637732417291"/>
        <n v="1.1111113887205879"/>
        <n v="1.1764701604604739"/>
        <n v="1.1764709239871829"/>
        <n v="1.2195115029379919"/>
        <n v="1.1764715569663511"/>
        <n v="1.136363752977043"/>
        <n v="1.1764680408799579"/>
        <n v="1.176470753853734"/>
        <n v="1.136361177722085"/>
        <n v="1.219512124719649"/>
        <n v="1.2499989363014781"/>
        <n v="1.250001575150427"/>
        <n v="1.1111116637404941"/>
        <n v="1.1363621485385089"/>
        <n v="1.2195120114466449"/>
        <n v="1.1111110462305289"/>
        <n v="1.111111395622564"/>
        <n v="1.0526324164447209"/>
        <n v="1.176470317036288"/>
        <n v="1.111110623360243"/>
        <n v="1.05263242861467"/>
        <n v="1.219510539235829"/>
        <n v="1.1111112949910551"/>
        <n v="1.111110665311078"/>
        <n v="1.1764709322239211"/>
        <n v="1.176471141048397"/>
        <n v="1.2499995020287351"/>
        <n v="1.1764700414135449"/>
        <n v="1.1363641518313621"/>
        <n v="1.052632460171953"/>
        <n v="1.176471618780659"/>
        <n v="1.176471537166855"/>
        <n v="1.176470783004874"/>
        <n v="1.176469469640786"/>
        <n v="1.176470826810295"/>
        <n v="1.136363274549369"/>
        <n v="1.111111982157486"/>
        <n v="1.1764707973852491"/>
        <n v="1.2195122185932019"/>
        <n v="1.136365325558532"/>
        <n v="1.176470745348583"/>
        <n v="1.1111094120930161"/>
        <n v="1.136363380368945"/>
        <n v="1.136364176141019"/>
        <n v="1.1764706752524781"/>
        <n v="1.136365044333449"/>
        <n v="1.2499994781719319"/>
        <n v="1.0526309469667969"/>
        <n v="1.2195126590984251"/>
        <n v="1.136362898592125"/>
        <n v="1.052631332613809"/>
        <n v="1.219511998609591"/>
        <n v="1.1764701777012869"/>
        <n v="1.111111199721833"/>
        <n v="1.176471015830693"/>
        <n v="1.1764710172302391"/>
        <n v="1.111110478640847"/>
        <n v="1.136361784339158"/>
        <n v="1.052633270655545"/>
        <n v="1.136362468922723"/>
        <n v="1.1363629223049929"/>
        <n v="1.0526320174788919"/>
        <n v="1.1111115093730961"/>
        <n v="1.176470150187362"/>
        <n v="1.1363632473878329"/>
        <n v="1.1764707195641979"/>
        <n v="1.0526308468629979"/>
        <n v="1.2195122841202251"/>
        <n v="1.1764701444455681"/>
        <n v="1.2195116580681671"/>
        <n v="1.249999044623715"/>
        <n v="1.136363481739509"/>
        <n v="1.1764715301778781"/>
        <n v="1.219512441877876"/>
        <n v="1.1764709357696701"/>
        <n v="1.250001220423048"/>
        <n v="1.2195143495658469"/>
        <n v="1.176471378280652"/>
        <n v="1.1363642819029689"/>
        <n v="1.1111102958979291"/>
        <n v="1.219511517645576"/>
        <n v="1.052631162250607"/>
        <n v="1.2195128143645011"/>
        <n v="1.136363695747886"/>
        <n v="1.0526325002090751"/>
        <n v="1.176469995024942"/>
        <n v="1.176471424570164"/>
        <n v="1.1764700892042881"/>
        <n v="1.219511683297134"/>
        <n v="1.1363629922487211"/>
        <n v="1.219512395776345"/>
        <n v="1.1363630931594051"/>
        <n v="1.2195126757816961"/>
        <n v="1.2499994584724159"/>
        <n v="1.176468527640941"/>
        <n v="1.0526314855198839"/>
        <n v="1.1764701827431461"/>
        <n v="1.219512799697591"/>
        <n v="1.250000955887695"/>
        <n v="1.176469904068929"/>
        <n v="1.219511054760877"/>
        <n v="1.219512734169687"/>
        <n v="1.1363639415062039"/>
        <n v="1.1363642209779901"/>
        <n v="1.1111093770727181"/>
        <n v="1.17647080628839"/>
        <n v="1.1764699178606739"/>
        <n v="1.176470256605697"/>
        <n v="1.1111113118607501"/>
        <n v="1.176470274239708"/>
        <n v="1.219511351583995"/>
        <n v="1.2195119120593449"/>
        <n v="1.111110834677836"/>
        <n v="1.11111090879295"/>
        <n v="1.1111109714305829"/>
        <n v="1.1764704756619171"/>
        <n v="1.1363635718976079"/>
        <n v="1.17647135009819"/>
        <n v="1.1111109969632089"/>
        <n v="1.0526308751755029"/>
        <n v="1.1363623431676571"/>
        <n v="1.0526319655093901"/>
        <n v="1.176470439470604"/>
        <n v="1.111110608249767"/>
        <n v="1.1363630525527131"/>
        <n v="1.176470833859635"/>
        <n v="1.1363625173356089"/>
        <n v="1.176470685068612"/>
        <n v="1.17647076097953"/>
        <n v="1.219511730619071"/>
        <n v="1.0526320293712399"/>
        <n v="1.1111117963202219"/>
        <n v="1.2195119095789559"/>
        <n v="1.136363244213233"/>
        <n v="1.176472087254935"/>
        <n v="1.219512718686272"/>
        <n v="1.1111118394745301"/>
        <n v="1.1764711469572959"/>
        <n v="1.136362961092211"/>
        <n v="1.176471096723164"/>
        <n v="1.1764697173271741"/>
        <n v="1.176470487261442"/>
        <n v="1.219512379190433"/>
        <n v="1.0526318768795331"/>
        <n v="1.2195124305312921"/>
        <n v="1.111111984048295"/>
        <n v="1.2500009599766531"/>
        <n v="1.136363093959571"/>
        <n v="1.250000948698196"/>
        <n v="1.0526313772198039"/>
        <n v="1.0526310950005819"/>
        <n v="1.1764716173248251"/>
        <n v="1.0526331130267499"/>
        <n v="1.111110819231153"/>
        <n v="1.219512167526448"/>
        <n v="1.2195118469271651"/>
        <n v="1.2195119869590081"/>
        <n v="1.17647021869724"/>
        <n v="1.1764703855003"/>
        <n v="1.0526319994327651"/>
        <n v="1.1764716590272799"/>
        <n v="1.2195131060497599"/>
        <n v="1.111111734633752"/>
        <n v="1.1764723796761929"/>
        <n v="1.1764716756167219"/>
        <n v="1.219512972432675"/>
        <n v="1.176470294206019"/>
        <n v="1.0526307471661731"/>
        <n v="1.176469937178199"/>
        <n v="1.2195120685090559"/>
        <n v="1.1764674390217791"/>
        <n v="1.136364985226102"/>
        <n v="1.1111114377691871"/>
        <n v="1.1764695050572811"/>
        <n v="1.219512710696101"/>
        <n v="1.1764709024954461"/>
        <n v="1.249999814022551"/>
        <n v="1.2195121462719991"/>
        <n v="1.176469907675221"/>
        <n v="1.052632276505554"/>
        <n v="1.1764710420540201"/>
        <n v="1.219510753740632"/>
        <n v="1.1764703411720729"/>
        <n v="1.219512724180716"/>
        <n v="1.176469391243478"/>
        <n v="1.2195127651503579"/>
        <n v="1.111110642790758"/>
        <n v="1.052630788996554"/>
        <n v="1.2195114987651849"/>
        <n v="1.052631687189902"/>
        <n v="1.176470275879647"/>
        <n v="1.1111115592644729"/>
        <n v="1.2195120710890881"/>
        <n v="1.2195126040401481"/>
        <n v="1.2500011853565789"/>
        <n v="1.1764712326499409"/>
        <n v="1.1363632114364559"/>
        <n v="1.1363630491373351"/>
        <n v="1.250000719927892"/>
        <n v="1.2499994337652569"/>
        <n v="1.111110402245685"/>
        <n v="1.1764700658887881"/>
        <n v="1.136363359848549"/>
        <n v="1.2499996956226891"/>
        <n v="1.249999766126294"/>
        <n v="1.219512356990373"/>
        <n v="1.1363640452672681"/>
        <n v="1.0526313966937"/>
        <n v="1.1363633831533091"/>
        <n v="1.1764709696943501"/>
        <n v="1.1764704288645489"/>
        <n v="1.1111131478850651"/>
        <n v="1.052631956140037"/>
        <n v="1.2195127939666"/>
        <n v="1.1764697371494239"/>
        <n v="1.176470070215814"/>
        <n v="1.2500005007019841"/>
        <n v="1.1111120937691621"/>
        <n v="1.0526328361061019"/>
        <n v="1.111111283700976"/>
        <n v="1.1363636737828851"/>
        <n v="1.052631654663839"/>
        <n v="1.1363631067734929"/>
        <n v="1.0526315167773179"/>
        <n v="1.2195130364130411"/>
        <n v="1.136364074330301"/>
        <n v="1.111111543278543"/>
        <n v="1.111109832310933"/>
        <n v="1.249997590663338"/>
        <n v="1.111111298342107"/>
        <n v="1.249999574152777"/>
        <n v="1.219510119626118"/>
        <n v="1.0526314187218631"/>
        <n v="1.249998782584135"/>
        <n v="1.0526312331215379"/>
        <n v="1.219512456216975"/>
        <n v="1.1111109694511769"/>
        <n v="1.2500020540460599"/>
        <n v="1.250001513509587"/>
        <n v="1.2195124623090809"/>
        <n v="1.219511215681693"/>
        <n v="1.136363774479269"/>
        <n v="1.219509203822011"/>
        <n v="1.1764683965402529"/>
        <n v="1.1764706623040651"/>
        <n v="1.176470528797235"/>
        <n v="1.1363637084685001"/>
        <n v="1.176470986061368"/>
        <n v="1.249999611355266"/>
        <n v="1.1363632956063949"/>
        <n v="1.1111109986323711"/>
        <n v="1.1764715228526199"/>
        <n v="1.176470884399808"/>
        <n v="1.0526314136388759"/>
        <n v="1.2195114278692549"/>
        <n v="1.136364371059073"/>
        <n v="1.1764715756255799"/>
        <n v="1.136364432303705"/>
        <n v="1.2195124707119831"/>
        <n v="1.1764682001607649"/>
        <n v="1.176470288464724"/>
        <n v="1.219511114720452"/>
      </sharedItems>
    </cacheField>
    <cacheField name="channel_type" numFmtId="0">
      <sharedItems count="5">
        <s v="OTA"/>
        <s v="Corporate"/>
        <s v="Direct"/>
        <s v="Offline"/>
        <s v="GDS"/>
      </sharedItems>
    </cacheField>
    <cacheField name="channel_name" numFmtId="0">
      <sharedItems count="8">
        <s v="Expedia"/>
        <s v="Booking.com"/>
        <s v="Corporate Direct"/>
        <s v="Agoda"/>
        <s v="Direct Website"/>
        <s v="Travel Agency"/>
        <s v="GDS (Amadeus)"/>
        <s v="Walk-in"/>
      </sharedItems>
    </cacheField>
    <cacheField name="Cancelled Flag" numFmtId="0">
      <sharedItems containsSemiMixedTypes="0" containsString="0" containsNumber="1" containsInteger="1" minValue="0" maxValue="1"/>
    </cacheField>
    <cacheField name="Checked-Out Flag" numFmtId="0">
      <sharedItems containsSemiMixedTypes="0" containsString="0" containsNumber="1" containsInteger="1" minValue="0" maxValue="1"/>
    </cacheField>
    <cacheField name="Net_revenue" numFmtId="0">
      <sharedItems containsSemiMixedTypes="0" containsString="0" containsNumber="1" minValue="0" maxValue="39699.769999999997"/>
    </cacheField>
    <cacheField name="Gross Revenue" numFmtId="0">
      <sharedItems containsSemiMixedTypes="0" containsString="0" containsNumber="1" minValue="0" maxValue="39699.769999999997"/>
    </cacheField>
    <cacheField name="total_booking" numFmtId="0">
      <sharedItems containsBlank="1"/>
    </cacheField>
    <cacheField name="netmargin" numFmtId="0" formula="net_room_revenue/gross_room_revenu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F8F65-0DDE-49BE-90F0-700D0A39B014}" name="PivotTable2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">
  <location ref="B7:F21" firstHeaderRow="0" firstDataRow="1" firstDataCol="1"/>
  <pivotFields count="12">
    <pivotField showAll="0"/>
    <pivotField showAll="0"/>
    <pivotField showAll="0"/>
    <pivotField axis="axisRow" showAll="0">
      <items count="9">
        <item sd="0" x="1"/>
        <item sd="0" x="0"/>
        <item sd="0" x="3"/>
        <item sd="0" x="4"/>
        <item sd="0" x="7"/>
        <item sd="0" x="2"/>
        <item sd="0" x="5"/>
        <item sd="0" x="6"/>
        <item t="default"/>
      </items>
    </pivotField>
    <pivotField showAll="0"/>
    <pivotField dataField="1" showAll="0"/>
    <pivotField showAll="0"/>
    <pivotField dataField="1" showAll="0"/>
    <pivotField showAll="0"/>
    <pivotField axis="axisRow" numFmtId="10" showAll="0">
      <items count="2525">
        <item x="8"/>
        <item x="2159"/>
        <item x="1559"/>
        <item x="1051"/>
        <item x="1055"/>
        <item x="1419"/>
        <item x="1384"/>
        <item x="994"/>
        <item x="1417"/>
        <item x="304"/>
        <item x="780"/>
        <item x="607"/>
        <item x="2085"/>
        <item x="1039"/>
        <item x="2177"/>
        <item x="1407"/>
        <item x="1222"/>
        <item x="1653"/>
        <item x="1599"/>
        <item x="1289"/>
        <item x="1736"/>
        <item x="2429"/>
        <item x="1557"/>
        <item x="1473"/>
        <item x="2449"/>
        <item x="762"/>
        <item x="2067"/>
        <item x="552"/>
        <item x="670"/>
        <item x="1220"/>
        <item x="579"/>
        <item x="1682"/>
        <item x="274"/>
        <item x="332"/>
        <item x="2328"/>
        <item x="2381"/>
        <item x="868"/>
        <item x="1543"/>
        <item x="184"/>
        <item x="1637"/>
        <item x="2105"/>
        <item x="1316"/>
        <item x="2110"/>
        <item x="2309"/>
        <item x="1650"/>
        <item x="2065"/>
        <item x="1099"/>
        <item x="845"/>
        <item x="557"/>
        <item x="1468"/>
        <item x="654"/>
        <item x="178"/>
        <item x="1760"/>
        <item x="2051"/>
        <item x="2151"/>
        <item x="916"/>
        <item x="54"/>
        <item x="211"/>
        <item x="240"/>
        <item x="2412"/>
        <item x="2054"/>
        <item x="1068"/>
        <item x="770"/>
        <item x="1010"/>
        <item x="409"/>
        <item x="2343"/>
        <item x="2162"/>
        <item x="1496"/>
        <item x="681"/>
        <item x="2198"/>
        <item x="852"/>
        <item x="190"/>
        <item x="1153"/>
        <item x="2124"/>
        <item x="1398"/>
        <item x="862"/>
        <item x="1108"/>
        <item x="2496"/>
        <item x="614"/>
        <item x="2125"/>
        <item x="180"/>
        <item x="1242"/>
        <item x="229"/>
        <item x="891"/>
        <item x="199"/>
        <item x="2098"/>
        <item x="1401"/>
        <item x="1145"/>
        <item x="1288"/>
        <item x="959"/>
        <item x="594"/>
        <item x="2312"/>
        <item x="1786"/>
        <item x="272"/>
        <item x="1963"/>
        <item x="836"/>
        <item x="1885"/>
        <item x="148"/>
        <item x="1552"/>
        <item x="2411"/>
        <item x="520"/>
        <item x="1379"/>
        <item x="441"/>
        <item x="185"/>
        <item x="512"/>
        <item x="2469"/>
        <item x="1642"/>
        <item x="1691"/>
        <item x="2252"/>
        <item x="697"/>
        <item x="2515"/>
        <item x="1604"/>
        <item x="2494"/>
        <item x="1065"/>
        <item x="542"/>
        <item x="1520"/>
        <item x="2033"/>
        <item x="703"/>
        <item x="993"/>
        <item x="198"/>
        <item x="560"/>
        <item x="1484"/>
        <item x="234"/>
        <item x="1072"/>
        <item x="1049"/>
        <item x="956"/>
        <item x="2357"/>
        <item x="2073"/>
        <item x="1818"/>
        <item x="950"/>
        <item x="2485"/>
        <item x="1982"/>
        <item x="975"/>
        <item x="66"/>
        <item x="1548"/>
        <item x="2195"/>
        <item x="368"/>
        <item x="410"/>
        <item x="258"/>
        <item x="613"/>
        <item x="1269"/>
        <item x="541"/>
        <item x="2202"/>
        <item x="677"/>
        <item x="1423"/>
        <item x="2483"/>
        <item x="921"/>
        <item x="733"/>
        <item x="611"/>
        <item x="1329"/>
        <item x="907"/>
        <item x="902"/>
        <item x="1911"/>
        <item x="1668"/>
        <item x="2451"/>
        <item x="146"/>
        <item x="119"/>
        <item x="1675"/>
        <item x="1758"/>
        <item x="945"/>
        <item x="1779"/>
        <item x="783"/>
        <item x="1002"/>
        <item x="1498"/>
        <item x="1602"/>
        <item x="405"/>
        <item x="2255"/>
        <item x="1809"/>
        <item x="1020"/>
        <item x="991"/>
        <item x="824"/>
        <item x="652"/>
        <item x="1202"/>
        <item x="1879"/>
        <item x="1582"/>
        <item x="22"/>
        <item x="1814"/>
        <item x="1687"/>
        <item x="2034"/>
        <item x="197"/>
        <item x="1218"/>
        <item x="505"/>
        <item x="2006"/>
        <item x="1201"/>
        <item x="1148"/>
        <item x="883"/>
        <item x="1162"/>
        <item x="1301"/>
        <item x="1964"/>
        <item x="499"/>
        <item x="49"/>
        <item x="526"/>
        <item x="263"/>
        <item x="795"/>
        <item x="2214"/>
        <item x="1976"/>
        <item x="2405"/>
        <item x="1486"/>
        <item x="799"/>
        <item x="1204"/>
        <item x="2100"/>
        <item x="1395"/>
        <item x="1628"/>
        <item x="70"/>
        <item x="1766"/>
        <item x="2165"/>
        <item x="2184"/>
        <item x="2474"/>
        <item x="533"/>
        <item x="1927"/>
        <item x="2383"/>
        <item x="117"/>
        <item x="314"/>
        <item x="2068"/>
        <item x="1036"/>
        <item x="1556"/>
        <item x="1936"/>
        <item x="781"/>
        <item x="858"/>
        <item x="2421"/>
        <item x="1076"/>
        <item x="2323"/>
        <item x="2392"/>
        <item x="140"/>
        <item x="64"/>
        <item x="1917"/>
        <item x="75"/>
        <item x="589"/>
        <item x="711"/>
        <item x="293"/>
        <item x="1761"/>
        <item x="1636"/>
        <item x="771"/>
        <item x="1655"/>
        <item x="582"/>
        <item x="2218"/>
        <item x="755"/>
        <item x="480"/>
        <item x="55"/>
        <item x="323"/>
        <item x="2087"/>
        <item x="1354"/>
        <item x="2441"/>
        <item x="1273"/>
        <item x="2186"/>
        <item x="838"/>
        <item x="1070"/>
        <item x="782"/>
        <item x="497"/>
        <item x="2279"/>
        <item x="2282"/>
        <item x="525"/>
        <item x="1726"/>
        <item x="886"/>
        <item x="1394"/>
        <item x="1050"/>
        <item x="894"/>
        <item x="2291"/>
        <item x="295"/>
        <item x="2346"/>
        <item x="1753"/>
        <item x="615"/>
        <item x="1699"/>
        <item x="1717"/>
        <item x="1263"/>
        <item x="1024"/>
        <item x="569"/>
        <item x="618"/>
        <item x="2107"/>
        <item x="2480"/>
        <item x="616"/>
        <item x="926"/>
        <item x="460"/>
        <item x="748"/>
        <item x="2414"/>
        <item x="4"/>
        <item x="218"/>
        <item x="620"/>
        <item x="2320"/>
        <item x="2086"/>
        <item x="725"/>
        <item x="2132"/>
        <item x="1789"/>
        <item x="1294"/>
        <item x="2075"/>
        <item x="896"/>
        <item x="793"/>
        <item x="1662"/>
        <item x="2366"/>
        <item x="2238"/>
        <item x="2303"/>
        <item x="2224"/>
        <item x="1834"/>
        <item x="1564"/>
        <item x="32"/>
        <item x="2131"/>
        <item x="2489"/>
        <item x="168"/>
        <item x="1332"/>
        <item x="1888"/>
        <item x="458"/>
        <item x="1143"/>
        <item x="688"/>
        <item x="316"/>
        <item x="214"/>
        <item x="984"/>
        <item x="1207"/>
        <item x="1954"/>
        <item x="1593"/>
        <item x="346"/>
        <item x="2341"/>
        <item x="47"/>
        <item x="870"/>
        <item x="15"/>
        <item x="98"/>
        <item x="95"/>
        <item x="854"/>
        <item x="112"/>
        <item x="2462"/>
        <item x="1061"/>
        <item x="361"/>
        <item x="252"/>
        <item x="1755"/>
        <item x="1338"/>
        <item x="1142"/>
        <item x="2318"/>
        <item x="194"/>
        <item x="1285"/>
        <item x="1840"/>
        <item x="761"/>
        <item x="1497"/>
        <item x="1374"/>
        <item x="1525"/>
        <item x="881"/>
        <item x="351"/>
        <item x="1666"/>
        <item x="1013"/>
        <item x="1177"/>
        <item x="558"/>
        <item x="83"/>
        <item x="2385"/>
        <item x="1537"/>
        <item x="2281"/>
        <item x="289"/>
        <item x="943"/>
        <item x="2448"/>
        <item x="2005"/>
        <item x="120"/>
        <item x="208"/>
        <item x="1829"/>
        <item x="2285"/>
        <item x="1684"/>
        <item x="2236"/>
        <item x="1225"/>
        <item x="696"/>
        <item x="729"/>
        <item x="1844"/>
        <item x="1530"/>
        <item x="609"/>
        <item x="1071"/>
        <item x="644"/>
        <item x="568"/>
        <item x="169"/>
        <item x="915"/>
        <item x="690"/>
        <item x="1778"/>
        <item x="1453"/>
        <item x="2230"/>
        <item x="1368"/>
        <item x="1815"/>
        <item x="1705"/>
        <item x="1949"/>
        <item x="2023"/>
        <item x="1773"/>
        <item x="1214"/>
        <item x="213"/>
        <item x="2415"/>
        <item x="1042"/>
        <item x="2374"/>
        <item x="17"/>
        <item x="1660"/>
        <item x="160"/>
        <item x="438"/>
        <item x="1094"/>
        <item x="102"/>
        <item x="969"/>
        <item x="1085"/>
        <item x="433"/>
        <item x="1638"/>
        <item x="1217"/>
        <item x="2152"/>
        <item x="1334"/>
        <item x="469"/>
        <item x="517"/>
        <item x="598"/>
        <item x="1026"/>
        <item x="587"/>
        <item x="1565"/>
        <item x="1796"/>
        <item x="2375"/>
        <item x="2215"/>
        <item x="474"/>
        <item x="1764"/>
        <item x="775"/>
        <item x="1382"/>
        <item x="562"/>
        <item x="507"/>
        <item x="292"/>
        <item x="1074"/>
        <item x="2498"/>
        <item x="2376"/>
        <item x="1848"/>
        <item x="328"/>
        <item x="1807"/>
        <item x="1512"/>
        <item x="2253"/>
        <item x="2099"/>
        <item x="1901"/>
        <item x="1504"/>
        <item x="972"/>
        <item x="2380"/>
        <item x="2512"/>
        <item x="1007"/>
        <item x="1014"/>
        <item x="521"/>
        <item x="727"/>
        <item x="171"/>
        <item x="1669"/>
        <item x="753"/>
        <item x="1292"/>
        <item x="2277"/>
        <item x="1164"/>
        <item x="2229"/>
        <item x="1823"/>
        <item x="816"/>
        <item x="149"/>
        <item x="279"/>
        <item x="1919"/>
        <item x="1297"/>
        <item x="84"/>
        <item x="2315"/>
        <item x="2061"/>
        <item x="164"/>
        <item x="1889"/>
        <item x="790"/>
        <item x="33"/>
        <item x="1707"/>
        <item x="571"/>
        <item x="1740"/>
        <item x="261"/>
        <item x="2481"/>
        <item x="1387"/>
        <item x="2126"/>
        <item x="132"/>
        <item x="1729"/>
        <item x="2284"/>
        <item x="895"/>
        <item x="1541"/>
        <item x="2491"/>
        <item x="1915"/>
        <item x="1098"/>
        <item x="1563"/>
        <item x="1521"/>
        <item x="1107"/>
        <item x="2370"/>
        <item x="1800"/>
        <item x="2130"/>
        <item x="1516"/>
        <item x="343"/>
        <item x="1400"/>
        <item x="743"/>
        <item x="2009"/>
        <item x="1390"/>
        <item x="2093"/>
        <item x="1424"/>
        <item x="1664"/>
        <item x="1680"/>
        <item x="1609"/>
        <item x="1975"/>
        <item x="1314"/>
        <item x="1560"/>
        <item x="179"/>
        <item x="448"/>
        <item x="1281"/>
        <item x="2262"/>
        <item x="1490"/>
        <item x="2278"/>
        <item x="479"/>
        <item x="2220"/>
        <item x="878"/>
        <item x="2117"/>
        <item x="1634"/>
        <item x="2192"/>
        <item x="137"/>
        <item x="420"/>
        <item x="2434"/>
        <item x="1813"/>
        <item x="586"/>
        <item x="126"/>
        <item x="2066"/>
        <item x="1434"/>
        <item x="348"/>
        <item x="2259"/>
        <item x="2232"/>
        <item x="1767"/>
        <item x="1527"/>
        <item x="624"/>
        <item x="1054"/>
        <item x="1212"/>
        <item x="92"/>
        <item x="566"/>
        <item x="1812"/>
        <item x="2324"/>
        <item x="131"/>
        <item x="1592"/>
        <item x="752"/>
        <item x="1734"/>
        <item x="1494"/>
        <item x="493"/>
        <item x="2045"/>
        <item x="986"/>
        <item x="1852"/>
        <item x="40"/>
        <item x="1344"/>
        <item x="1771"/>
        <item x="2488"/>
        <item x="2185"/>
        <item x="2453"/>
        <item x="1544"/>
        <item x="1524"/>
        <item x="809"/>
        <item x="163"/>
        <item x="383"/>
        <item x="591"/>
        <item x="1581"/>
        <item x="2235"/>
        <item x="1174"/>
        <item x="2129"/>
        <item x="796"/>
        <item x="2274"/>
        <item x="1718"/>
        <item x="233"/>
        <item x="871"/>
        <item x="1083"/>
        <item x="43"/>
        <item x="982"/>
        <item x="1412"/>
        <item x="2424"/>
        <item x="2217"/>
        <item x="543"/>
        <item x="1479"/>
        <item x="1425"/>
        <item x="2393"/>
        <item x="20"/>
        <item x="1595"/>
        <item x="1410"/>
        <item x="951"/>
        <item x="1616"/>
        <item x="2077"/>
        <item x="2398"/>
        <item x="256"/>
        <item x="1939"/>
        <item x="1092"/>
        <item x="1163"/>
        <item x="413"/>
        <item x="1335"/>
        <item x="51"/>
        <item x="2298"/>
        <item x="2407"/>
        <item x="1728"/>
        <item x="2168"/>
        <item x="352"/>
        <item x="1004"/>
        <item x="1188"/>
        <item x="1171"/>
        <item x="1706"/>
        <item x="892"/>
        <item x="1009"/>
        <item x="2479"/>
        <item x="363"/>
        <item x="580"/>
        <item x="1971"/>
        <item x="708"/>
        <item x="1043"/>
        <item x="1084"/>
        <item x="860"/>
        <item x="691"/>
        <item x="430"/>
        <item x="1210"/>
        <item x="1447"/>
        <item x="1955"/>
        <item x="1644"/>
        <item x="1152"/>
        <item x="1178"/>
        <item x="1981"/>
        <item x="1103"/>
        <item x="500"/>
        <item x="318"/>
        <item x="1471"/>
        <item x="2473"/>
        <item x="996"/>
        <item x="819"/>
        <item x="754"/>
        <item x="2237"/>
        <item x="2270"/>
        <item x="701"/>
        <item x="792"/>
        <item x="1012"/>
        <item x="1346"/>
        <item x="695"/>
        <item x="2189"/>
        <item x="1572"/>
        <item x="2145"/>
        <item x="606"/>
        <item x="631"/>
        <item x="322"/>
        <item x="2319"/>
        <item x="424"/>
        <item x="1821"/>
        <item x="1861"/>
        <item x="1232"/>
        <item x="2275"/>
        <item x="1558"/>
        <item x="1166"/>
        <item x="56"/>
        <item x="1006"/>
        <item x="2221"/>
        <item x="2173"/>
        <item x="1048"/>
        <item x="2382"/>
        <item x="651"/>
        <item x="1555"/>
        <item x="1449"/>
        <item x="1436"/>
        <item x="1063"/>
        <item x="1077"/>
        <item x="60"/>
        <item x="1392"/>
        <item x="1131"/>
        <item x="2321"/>
        <item x="2181"/>
        <item x="1795"/>
        <item x="1381"/>
        <item x="2388"/>
        <item x="936"/>
        <item x="372"/>
        <item x="1082"/>
        <item x="2169"/>
        <item x="999"/>
        <item x="445"/>
        <item x="2103"/>
        <item x="2239"/>
        <item x="759"/>
        <item x="403"/>
        <item x="551"/>
        <item x="841"/>
        <item x="1583"/>
        <item x="903"/>
        <item x="1286"/>
        <item x="375"/>
        <item x="1330"/>
        <item x="1296"/>
        <item x="1607"/>
        <item x="1645"/>
        <item x="1064"/>
        <item x="2074"/>
        <item x="1847"/>
        <item x="2311"/>
        <item x="1987"/>
        <item x="1135"/>
        <item x="2322"/>
        <item x="1257"/>
        <item x="846"/>
        <item x="1290"/>
        <item x="2400"/>
        <item x="1287"/>
        <item x="207"/>
        <item x="2351"/>
        <item x="1253"/>
        <item x="1673"/>
        <item x="2049"/>
        <item x="2140"/>
        <item x="1826"/>
        <item x="1228"/>
        <item x="2200"/>
        <item x="1546"/>
        <item x="1514"/>
        <item x="508"/>
        <item x="2459"/>
        <item x="2386"/>
        <item x="124"/>
        <item x="2193"/>
        <item x="873"/>
        <item x="1612"/>
        <item x="52"/>
        <item x="2353"/>
        <item x="2409"/>
        <item x="833"/>
        <item x="1833"/>
        <item x="2484"/>
        <item x="1562"/>
        <item x="1205"/>
        <item x="588"/>
        <item x="987"/>
        <item x="1671"/>
        <item x="2138"/>
        <item x="175"/>
        <item x="804"/>
        <item x="1909"/>
        <item x="381"/>
        <item x="717"/>
        <item x="763"/>
        <item x="24"/>
        <item x="1476"/>
        <item x="674"/>
        <item x="997"/>
        <item x="1239"/>
        <item x="1184"/>
        <item x="814"/>
        <item x="657"/>
        <item x="2458"/>
        <item x="1038"/>
        <item x="2146"/>
        <item x="1104"/>
        <item x="1313"/>
        <item x="709"/>
        <item x="1093"/>
        <item x="574"/>
        <item x="2256"/>
        <item x="1836"/>
        <item x="960"/>
        <item x="2395"/>
        <item x="2326"/>
        <item x="1299"/>
        <item x="2041"/>
        <item x="1580"/>
        <item x="684"/>
        <item x="1156"/>
        <item x="411"/>
        <item x="1179"/>
        <item x="2245"/>
        <item x="2083"/>
        <item x="2071"/>
        <item x="2050"/>
        <item x="2297"/>
        <item x="96"/>
        <item x="2157"/>
        <item x="1362"/>
        <item x="1841"/>
        <item x="1102"/>
        <item x="2511"/>
        <item x="2025"/>
        <item x="1440"/>
        <item x="1461"/>
        <item x="1652"/>
        <item x="1319"/>
        <item x="2102"/>
        <item x="2257"/>
        <item x="1411"/>
        <item x="962"/>
        <item x="630"/>
        <item x="2464"/>
        <item x="1429"/>
        <item x="786"/>
        <item x="645"/>
        <item x="335"/>
        <item x="698"/>
        <item x="2171"/>
        <item x="2304"/>
        <item x="2470"/>
        <item x="1219"/>
        <item x="1500"/>
        <item x="570"/>
        <item x="452"/>
        <item x="1913"/>
        <item x="621"/>
        <item x="2163"/>
        <item x="2188"/>
        <item x="1327"/>
        <item x="1681"/>
        <item x="2127"/>
        <item x="1977"/>
        <item x="1231"/>
        <item x="2246"/>
        <item x="583"/>
        <item x="312"/>
        <item x="502"/>
        <item x="325"/>
        <item x="1750"/>
        <item x="1438"/>
        <item x="1503"/>
        <item x="1119"/>
        <item x="374"/>
        <item x="1973"/>
        <item x="554"/>
        <item x="2024"/>
        <item x="1756"/>
        <item x="839"/>
        <item x="226"/>
        <item x="2143"/>
        <item x="1211"/>
        <item x="104"/>
        <item x="1714"/>
        <item x="1011"/>
        <item x="1267"/>
        <item x="617"/>
        <item x="270"/>
        <item x="765"/>
        <item x="1870"/>
        <item x="2333"/>
        <item x="1985"/>
        <item x="2113"/>
        <item x="145"/>
        <item x="1378"/>
        <item x="1630"/>
        <item x="1128"/>
        <item x="1035"/>
        <item x="91"/>
        <item x="436"/>
        <item x="461"/>
        <item x="453"/>
        <item x="1584"/>
        <item x="1986"/>
        <item x="687"/>
        <item x="2084"/>
        <item x="1849"/>
        <item x="1227"/>
        <item x="924"/>
        <item x="193"/>
        <item x="2378"/>
        <item x="37"/>
        <item x="2027"/>
        <item x="466"/>
        <item x="134"/>
        <item x="296"/>
        <item x="2003"/>
        <item x="2090"/>
        <item x="1832"/>
        <item x="224"/>
        <item x="172"/>
        <item x="789"/>
        <item x="2482"/>
        <item x="1613"/>
        <item x="2243"/>
        <item x="2345"/>
        <item x="2101"/>
        <item x="2508"/>
        <item x="1284"/>
        <item x="1291"/>
        <item x="239"/>
        <item x="415"/>
        <item x="905"/>
        <item x="2267"/>
        <item x="1172"/>
        <item x="1059"/>
        <item x="2261"/>
        <item x="2503"/>
        <item x="1842"/>
        <item x="634"/>
        <item x="821"/>
        <item x="1993"/>
        <item x="724"/>
        <item x="1240"/>
        <item x="1590"/>
        <item x="1421"/>
        <item x="35"/>
        <item x="1601"/>
        <item x="476"/>
        <item x="1621"/>
        <item x="1270"/>
        <item x="487"/>
        <item x="386"/>
        <item x="963"/>
        <item x="87"/>
        <item x="2030"/>
        <item x="1087"/>
        <item x="1838"/>
        <item x="1105"/>
        <item x="1992"/>
        <item x="1189"/>
        <item x="1998"/>
        <item x="1739"/>
        <item x="1328"/>
        <item x="935"/>
        <item x="1389"/>
        <item x="2042"/>
        <item x="1990"/>
        <item x="1797"/>
        <item x="1632"/>
        <item x="1372"/>
        <item x="1614"/>
        <item x="262"/>
        <item x="694"/>
        <item x="917"/>
        <item x="1908"/>
        <item x="1567"/>
        <item x="290"/>
        <item x="1720"/>
        <item x="1209"/>
        <item x="1028"/>
        <item x="50"/>
        <item x="1649"/>
        <item x="1980"/>
        <item x="141"/>
        <item x="1506"/>
        <item x="1983"/>
        <item x="720"/>
        <item x="2364"/>
        <item x="61"/>
        <item x="1676"/>
        <item x="2182"/>
        <item x="980"/>
        <item x="1408"/>
        <item x="1505"/>
        <item x="1868"/>
        <item x="6"/>
        <item x="1298"/>
        <item x="1021"/>
        <item x="253"/>
        <item x="1200"/>
        <item x="610"/>
        <item x="647"/>
        <item x="1608"/>
        <item x="1603"/>
        <item x="825"/>
        <item x="1686"/>
        <item x="1366"/>
        <item x="72"/>
        <item x="1460"/>
        <item x="977"/>
        <item x="2468"/>
        <item x="794"/>
        <item x="2011"/>
        <item x="1110"/>
        <item x="642"/>
        <item x="2487"/>
        <item x="658"/>
        <item x="1507"/>
        <item x="2081"/>
        <item x="1169"/>
        <item x="1144"/>
        <item x="407"/>
        <item x="2248"/>
        <item x="1197"/>
        <item x="282"/>
        <item x="1942"/>
        <item x="803"/>
        <item x="2251"/>
        <item x="220"/>
        <item x="1140"/>
        <item x="2290"/>
        <item x="2080"/>
        <item x="767"/>
        <item x="1730"/>
        <item x="2305"/>
        <item x="1493"/>
        <item x="2242"/>
        <item x="1894"/>
        <item x="1325"/>
        <item x="1450"/>
        <item x="813"/>
        <item x="1651"/>
        <item x="2365"/>
        <item x="1474"/>
        <item x="1742"/>
        <item x="324"/>
        <item x="649"/>
        <item x="1432"/>
        <item x="1545"/>
        <item x="303"/>
        <item x="1801"/>
        <item x="2340"/>
        <item x="81"/>
        <item x="882"/>
        <item x="354"/>
        <item x="1892"/>
        <item x="249"/>
        <item x="523"/>
        <item x="1960"/>
        <item x="823"/>
        <item x="1433"/>
        <item x="1854"/>
        <item x="1665"/>
        <item x="1124"/>
        <item x="2517"/>
        <item x="1615"/>
        <item x="1929"/>
        <item x="1088"/>
        <item x="815"/>
        <item x="2519"/>
        <item x="1943"/>
        <item x="933"/>
        <item x="1837"/>
        <item x="1502"/>
        <item x="105"/>
        <item x="2147"/>
        <item x="1765"/>
        <item x="777"/>
        <item x="1359"/>
        <item x="1921"/>
        <item x="544"/>
        <item x="1457"/>
        <item x="1404"/>
        <item x="235"/>
        <item x="1657"/>
        <item x="1689"/>
        <item x="2001"/>
        <item x="1876"/>
        <item x="490"/>
        <item x="94"/>
        <item x="650"/>
        <item x="2433"/>
        <item x="2035"/>
        <item x="736"/>
        <item x="2307"/>
        <item x="1522"/>
        <item x="1825"/>
        <item x="68"/>
        <item x="257"/>
        <item x="671"/>
        <item x="2301"/>
        <item x="1999"/>
        <item x="1304"/>
        <item x="1723"/>
        <item x="498"/>
        <item x="2052"/>
        <item x="1547"/>
        <item x="758"/>
        <item x="1622"/>
        <item x="593"/>
        <item x="1454"/>
        <item x="2432"/>
        <item x="1075"/>
        <item x="1536"/>
        <item x="2268"/>
        <item x="635"/>
        <item x="2521"/>
        <item x="1824"/>
        <item x="337"/>
        <item x="989"/>
        <item x="1441"/>
        <item x="2505"/>
        <item x="1167"/>
        <item x="77"/>
        <item x="1846"/>
        <item x="1146"/>
        <item x="2356"/>
        <item x="2160"/>
        <item x="680"/>
        <item x="1247"/>
        <item x="2097"/>
        <item x="426"/>
        <item x="108"/>
        <item x="934"/>
        <item x="265"/>
        <item x="483"/>
        <item x="2206"/>
        <item x="1442"/>
        <item x="1256"/>
        <item x="1422"/>
        <item x="1781"/>
        <item x="1891"/>
        <item x="863"/>
        <item x="875"/>
        <item x="1693"/>
        <item x="1618"/>
        <item x="1617"/>
        <item x="737"/>
        <item x="76"/>
        <item x="1735"/>
        <item x="2119"/>
        <item x="2013"/>
        <item x="174"/>
        <item x="313"/>
        <item x="596"/>
        <item x="2091"/>
        <item x="559"/>
        <item x="251"/>
        <item x="2446"/>
        <item x="2211"/>
        <item x="686"/>
        <item x="195"/>
        <item x="719"/>
        <item x="2055"/>
        <item x="900"/>
        <item x="855"/>
        <item x="2295"/>
        <item x="1018"/>
        <item x="942"/>
        <item x="1229"/>
        <item x="320"/>
        <item x="2435"/>
        <item x="1972"/>
        <item x="273"/>
        <item x="48"/>
        <item x="1827"/>
        <item x="376"/>
        <item x="920"/>
        <item x="1828"/>
        <item x="535"/>
        <item x="1462"/>
        <item x="2096"/>
        <item x="2153"/>
        <item x="101"/>
        <item x="191"/>
        <item x="1905"/>
        <item x="1803"/>
        <item x="416"/>
        <item x="201"/>
        <item x="143"/>
        <item x="1427"/>
        <item x="1426"/>
        <item x="1405"/>
        <item x="899"/>
        <item x="344"/>
        <item x="2402"/>
        <item x="2122"/>
        <item x="2476"/>
        <item x="1719"/>
        <item x="1106"/>
        <item x="259"/>
        <item x="1451"/>
        <item x="1952"/>
        <item x="859"/>
        <item x="329"/>
        <item x="1996"/>
        <item x="840"/>
        <item x="1251"/>
        <item x="1857"/>
        <item x="954"/>
        <item x="964"/>
        <item x="1121"/>
        <item x="23"/>
        <item x="656"/>
        <item x="1452"/>
        <item x="429"/>
        <item x="1715"/>
        <item x="275"/>
        <item x="1793"/>
        <item x="2039"/>
        <item x="1782"/>
        <item x="97"/>
        <item x="1364"/>
        <item x="456"/>
        <item x="2361"/>
        <item x="2440"/>
        <item x="830"/>
        <item x="412"/>
        <item x="1388"/>
        <item x="2368"/>
        <item x="1234"/>
        <item x="1984"/>
        <item x="334"/>
        <item x="2430"/>
        <item x="1431"/>
        <item x="1788"/>
        <item x="1342"/>
        <item x="1199"/>
        <item x="269"/>
        <item x="1708"/>
        <item x="2136"/>
        <item x="1173"/>
        <item x="406"/>
        <item x="364"/>
        <item x="1393"/>
        <item x="805"/>
        <item x="1698"/>
        <item x="1030"/>
        <item x="417"/>
        <item x="2347"/>
        <item x="1956"/>
        <item x="706"/>
        <item x="492"/>
        <item x="747"/>
        <item x="80"/>
        <item x="319"/>
        <item x="2120"/>
        <item x="1787"/>
        <item x="1900"/>
        <item x="637"/>
        <item x="443"/>
        <item x="2040"/>
        <item x="1743"/>
        <item x="1791"/>
        <item x="1233"/>
        <item x="1561"/>
        <item x="2289"/>
        <item x="1409"/>
        <item x="1358"/>
        <item x="1095"/>
        <item x="1933"/>
        <item x="244"/>
        <item x="812"/>
        <item x="2463"/>
        <item x="1062"/>
        <item x="2477"/>
        <item x="861"/>
        <item x="1606"/>
        <item x="1916"/>
        <item x="772"/>
        <item x="968"/>
        <item x="100"/>
        <item x="2349"/>
        <item x="773"/>
        <item x="940"/>
        <item x="685"/>
        <item x="643"/>
        <item x="1463"/>
        <item x="340"/>
        <item x="742"/>
        <item x="957"/>
        <item x="396"/>
        <item x="1529"/>
        <item x="277"/>
        <item x="2017"/>
        <item x="281"/>
        <item x="1877"/>
        <item x="2330"/>
        <item x="791"/>
        <item x="2325"/>
        <item x="584"/>
        <item x="887"/>
        <item x="1784"/>
        <item x="2203"/>
        <item x="2263"/>
        <item x="779"/>
        <item x="203"/>
        <item x="1619"/>
        <item x="1"/>
        <item x="898"/>
        <item x="2314"/>
        <item x="1991"/>
        <item x="1924"/>
        <item x="515"/>
        <item x="2358"/>
        <item x="359"/>
        <item x="1951"/>
        <item x="326"/>
        <item x="2155"/>
        <item x="449"/>
        <item x="914"/>
        <item x="391"/>
        <item x="1656"/>
        <item x="357"/>
        <item x="1132"/>
        <item x="1466"/>
        <item x="1858"/>
        <item x="808"/>
        <item x="2015"/>
        <item x="990"/>
        <item x="2419"/>
        <item x="139"/>
        <item x="2047"/>
        <item x="1875"/>
        <item x="162"/>
        <item x="2234"/>
        <item x="260"/>
        <item x="307"/>
        <item x="155"/>
        <item x="1185"/>
        <item x="2369"/>
        <item x="1776"/>
        <item x="1322"/>
        <item x="2082"/>
        <item x="718"/>
        <item x="600"/>
        <item x="1258"/>
        <item x="1748"/>
        <item x="2371"/>
        <item x="1932"/>
        <item x="2452"/>
        <item x="514"/>
        <item x="71"/>
        <item x="2522"/>
        <item x="1696"/>
        <item x="2428"/>
        <item x="30"/>
        <item x="1482"/>
        <item x="1931"/>
        <item x="2007"/>
        <item x="1850"/>
        <item x="1037"/>
        <item x="1130"/>
        <item x="1000"/>
        <item x="327"/>
        <item x="2233"/>
        <item x="2280"/>
        <item x="880"/>
        <item x="599"/>
        <item x="2219"/>
        <item x="13"/>
        <item x="2059"/>
        <item x="298"/>
        <item x="9"/>
        <item x="930"/>
        <item x="2072"/>
        <item x="1307"/>
        <item x="1941"/>
        <item x="2444"/>
        <item x="1605"/>
        <item x="486"/>
        <item x="2194"/>
        <item x="128"/>
        <item x="1596"/>
        <item x="472"/>
        <item x="1751"/>
        <item x="1872"/>
        <item x="1033"/>
        <item x="489"/>
        <item x="995"/>
        <item x="1488"/>
        <item x="2247"/>
        <item x="1513"/>
        <item x="946"/>
        <item x="1930"/>
        <item x="2420"/>
        <item x="1416"/>
        <item x="1495"/>
        <item x="2118"/>
        <item x="1126"/>
        <item x="1855"/>
        <item x="41"/>
        <item x="389"/>
        <item x="1478"/>
        <item x="1086"/>
        <item x="1309"/>
        <item x="1347"/>
        <item x="2199"/>
        <item x="844"/>
        <item x="1508"/>
        <item x="2191"/>
        <item x="2472"/>
        <item x="2142"/>
        <item x="575"/>
        <item x="106"/>
        <item x="1363"/>
        <item x="1345"/>
        <item x="2384"/>
        <item x="1041"/>
        <item x="138"/>
        <item x="1518"/>
        <item x="831"/>
        <item x="608"/>
        <item x="133"/>
        <item x="1337"/>
        <item x="646"/>
        <item x="1540"/>
        <item x="676"/>
        <item x="2197"/>
        <item x="555"/>
        <item x="1129"/>
        <item x="732"/>
        <item x="1181"/>
        <item x="750"/>
        <item x="121"/>
        <item x="488"/>
        <item x="2377"/>
        <item x="111"/>
        <item x="241"/>
        <item x="2029"/>
        <item x="2210"/>
        <item x="2403"/>
        <item x="3"/>
        <item x="2223"/>
        <item x="1968"/>
        <item x="419"/>
        <item x="2170"/>
        <item x="628"/>
        <item x="1549"/>
        <item x="923"/>
        <item x="2038"/>
        <item x="114"/>
        <item x="1118"/>
        <item x="1190"/>
        <item x="1701"/>
        <item x="1962"/>
        <item x="1277"/>
        <item x="73"/>
        <item x="254"/>
        <item x="2507"/>
        <item x="465"/>
        <item x="1571"/>
        <item x="470"/>
        <item x="1920"/>
        <item x="388"/>
        <item x="36"/>
        <item x="1899"/>
        <item x="872"/>
        <item x="422"/>
        <item x="1046"/>
        <item x="810"/>
        <item x="1249"/>
        <item x="1531"/>
        <item x="1515"/>
        <item x="230"/>
        <item x="1926"/>
        <item x="2506"/>
        <item x="978"/>
        <item x="1731"/>
        <item x="1744"/>
        <item x="431"/>
        <item x="2306"/>
        <item x="1950"/>
        <item x="268"/>
        <item x="1822"/>
        <item x="2019"/>
        <item x="2022"/>
        <item x="2389"/>
        <item x="2031"/>
        <item x="1318"/>
        <item x="1961"/>
        <item x="338"/>
        <item x="648"/>
        <item x="90"/>
        <item x="1081"/>
        <item x="2123"/>
        <item x="2180"/>
        <item x="890"/>
        <item x="1274"/>
        <item x="2212"/>
        <item x="981"/>
        <item x="392"/>
        <item x="1554"/>
        <item x="1115"/>
        <item x="641"/>
        <item x="1259"/>
        <item x="495"/>
        <item x="2327"/>
        <item x="408"/>
        <item x="939"/>
        <item x="2036"/>
        <item x="918"/>
        <item x="822"/>
        <item x="1752"/>
        <item x="181"/>
        <item x="721"/>
        <item x="1759"/>
        <item x="1230"/>
        <item x="2"/>
        <item x="1648"/>
        <item x="2302"/>
        <item x="1907"/>
        <item x="153"/>
        <item x="1845"/>
        <item x="955"/>
        <item x="1300"/>
        <item x="2269"/>
        <item x="1168"/>
        <item x="2390"/>
        <item x="728"/>
        <item x="1406"/>
        <item x="2294"/>
        <item x="948"/>
        <item x="491"/>
        <item x="1023"/>
        <item x="730"/>
        <item x="308"/>
        <item x="2299"/>
        <item x="585"/>
        <item x="2078"/>
        <item x="2367"/>
        <item x="1591"/>
        <item x="1862"/>
        <item x="2226"/>
        <item x="992"/>
        <item x="1550"/>
        <item x="125"/>
        <item x="1866"/>
        <item x="1402"/>
        <item x="1867"/>
        <item x="2296"/>
        <item x="1157"/>
        <item x="530"/>
        <item x="595"/>
        <item x="366"/>
        <item x="848"/>
        <item x="1937"/>
        <item x="2387"/>
        <item x="1069"/>
        <item x="1176"/>
        <item x="1066"/>
        <item x="971"/>
        <item x="663"/>
        <item x="222"/>
        <item x="130"/>
        <item x="385"/>
        <item x="1577"/>
        <item x="876"/>
        <item x="932"/>
        <item x="440"/>
        <item x="1117"/>
        <item x="205"/>
        <item x="712"/>
        <item x="693"/>
        <item x="689"/>
        <item x="384"/>
        <item x="655"/>
        <item x="331"/>
        <item x="913"/>
        <item x="1643"/>
        <item x="1624"/>
        <item x="350"/>
        <item x="749"/>
        <item x="1308"/>
        <item x="679"/>
        <item x="1151"/>
        <item x="2514"/>
        <item x="1310"/>
        <item x="1757"/>
        <item x="1768"/>
        <item x="2141"/>
        <item x="57"/>
        <item x="53"/>
        <item x="2148"/>
        <item x="88"/>
        <item x="2437"/>
        <item x="1150"/>
        <item x="1674"/>
        <item x="1027"/>
        <item x="1323"/>
        <item x="549"/>
        <item x="550"/>
        <item x="221"/>
        <item x="2264"/>
        <item x="1255"/>
        <item x="1856"/>
        <item x="820"/>
        <item x="2286"/>
        <item x="2336"/>
        <item x="597"/>
        <item x="1492"/>
        <item x="1746"/>
        <item x="246"/>
        <item x="1958"/>
        <item x="710"/>
        <item x="947"/>
        <item x="909"/>
        <item x="150"/>
        <item x="2057"/>
        <item x="46"/>
        <item x="1483"/>
        <item x="1089"/>
        <item x="2471"/>
        <item x="1725"/>
        <item x="944"/>
        <item x="2092"/>
        <item x="556"/>
        <item x="2509"/>
        <item x="1353"/>
        <item x="699"/>
        <item x="1133"/>
        <item x="1835"/>
        <item x="107"/>
        <item x="2316"/>
        <item x="1261"/>
        <item x="186"/>
        <item x="2317"/>
        <item x="467"/>
        <item x="1704"/>
        <item x="1539"/>
        <item x="1469"/>
        <item x="1122"/>
        <item x="1348"/>
        <item x="1057"/>
        <item x="330"/>
        <item x="397"/>
        <item x="2442"/>
        <item x="1206"/>
        <item x="103"/>
        <item x="1467"/>
        <item x="1415"/>
        <item x="904"/>
        <item x="928"/>
        <item x="1250"/>
        <item x="85"/>
        <item x="1881"/>
        <item x="1989"/>
        <item x="553"/>
        <item x="288"/>
        <item x="1702"/>
        <item x="1737"/>
        <item x="455"/>
        <item x="1113"/>
        <item x="1215"/>
        <item x="864"/>
        <item x="2401"/>
        <item x="1397"/>
        <item x="1871"/>
        <item x="2069"/>
        <item x="1265"/>
        <item x="1501"/>
        <item x="475"/>
        <item x="919"/>
        <item x="358"/>
        <item x="1625"/>
        <item x="874"/>
        <item x="264"/>
        <item x="2287"/>
        <item x="2399"/>
        <item x="865"/>
        <item x="1485"/>
        <item x="1904"/>
        <item x="1437"/>
        <item x="1519"/>
        <item x="454"/>
        <item x="1568"/>
        <item x="200"/>
        <item x="1333"/>
        <item x="1570"/>
        <item x="675"/>
        <item x="2240"/>
        <item x="1897"/>
        <item x="739"/>
        <item x="966"/>
        <item x="1770"/>
        <item x="832"/>
        <item x="400"/>
        <item x="1573"/>
        <item x="2457"/>
        <item x="1620"/>
        <item x="142"/>
        <item x="1003"/>
        <item x="1639"/>
        <item x="202"/>
        <item x="2088"/>
        <item x="1598"/>
        <item x="538"/>
        <item x="1763"/>
        <item x="1575"/>
        <item x="1887"/>
        <item x="1053"/>
        <item x="573"/>
        <item x="877"/>
        <item x="1336"/>
        <item x="567"/>
        <item x="1465"/>
        <item x="2379"/>
        <item x="640"/>
        <item x="1499"/>
        <item x="144"/>
        <item x="1435"/>
        <item x="482"/>
        <item x="893"/>
        <item x="1165"/>
        <item x="2339"/>
        <item x="1585"/>
        <item x="462"/>
        <item x="1244"/>
        <item x="2014"/>
        <item x="510"/>
        <item x="1487"/>
        <item x="1326"/>
        <item x="1375"/>
        <item x="633"/>
        <item x="2348"/>
        <item x="604"/>
        <item x="227"/>
        <item x="484"/>
        <item x="1551"/>
        <item x="1957"/>
        <item x="751"/>
        <item x="1154"/>
        <item x="255"/>
        <item x="2254"/>
        <item x="1439"/>
        <item x="623"/>
        <item x="1254"/>
        <item x="2513"/>
        <item x="2187"/>
        <item x="2334"/>
        <item x="2293"/>
        <item x="2209"/>
        <item x="26"/>
        <item x="1869"/>
        <item x="2266"/>
        <item x="2518"/>
        <item x="2060"/>
        <item x="210"/>
        <item x="1697"/>
        <item x="2413"/>
        <item x="2292"/>
        <item x="1578"/>
        <item x="744"/>
        <item x="2111"/>
        <item x="151"/>
        <item x="2422"/>
        <item x="2426"/>
        <item x="349"/>
        <item x="216"/>
        <item x="1967"/>
        <item x="425"/>
        <item x="278"/>
        <item x="802"/>
        <item x="1022"/>
        <item x="885"/>
        <item x="1283"/>
        <item x="659"/>
        <item x="828"/>
        <item x="506"/>
        <item x="757"/>
        <item x="283"/>
        <item x="1709"/>
        <item x="664"/>
        <item x="317"/>
        <item x="1208"/>
        <item x="619"/>
        <item x="1635"/>
        <item x="204"/>
        <item x="1733"/>
        <item x="1446"/>
        <item x="2018"/>
        <item x="2250"/>
        <item x="99"/>
        <item x="847"/>
        <item x="1155"/>
        <item x="1912"/>
        <item x="11"/>
        <item x="937"/>
        <item x="2396"/>
        <item x="518"/>
        <item x="1203"/>
        <item x="1282"/>
        <item x="1944"/>
        <item x="93"/>
        <item x="1810"/>
        <item x="1271"/>
        <item x="421"/>
        <item x="2164"/>
        <item x="2183"/>
        <item x="2425"/>
        <item x="136"/>
        <item x="183"/>
        <item x="911"/>
        <item x="1883"/>
        <item x="1816"/>
        <item x="576"/>
        <item x="1918"/>
        <item x="157"/>
        <item x="511"/>
        <item x="371"/>
        <item x="1091"/>
        <item x="2094"/>
        <item x="897"/>
        <item x="1137"/>
        <item x="1191"/>
        <item x="1147"/>
        <item x="2190"/>
        <item x="1523"/>
        <item x="2205"/>
        <item x="849"/>
        <item x="661"/>
        <item x="1777"/>
        <item x="665"/>
        <item x="2504"/>
        <item x="1586"/>
        <item x="509"/>
        <item x="548"/>
        <item x="1528"/>
        <item x="1798"/>
        <item x="434"/>
        <item x="2493"/>
        <item x="471"/>
        <item x="1882"/>
        <item x="1159"/>
        <item x="682"/>
        <item x="1534"/>
        <item x="1526"/>
        <item x="109"/>
        <item x="1275"/>
        <item x="390"/>
        <item x="2283"/>
        <item x="1629"/>
        <item x="668"/>
        <item x="722"/>
        <item x="1351"/>
        <item x="301"/>
        <item x="1769"/>
        <item x="1252"/>
        <item x="1754"/>
        <item x="2443"/>
        <item x="25"/>
        <item x="564"/>
        <item x="1246"/>
        <item x="1312"/>
        <item x="2231"/>
        <item x="889"/>
        <item x="811"/>
        <item x="639"/>
        <item x="1136"/>
        <item x="638"/>
        <item x="629"/>
        <item x="1762"/>
        <item x="540"/>
        <item x="1589"/>
        <item x="1588"/>
        <item x="1355"/>
        <item x="2362"/>
        <item x="21"/>
        <item x="1902"/>
        <item x="925"/>
        <item x="2523"/>
        <item x="237"/>
        <item x="1029"/>
        <item x="1658"/>
        <item x="1953"/>
        <item x="835"/>
        <item x="2502"/>
        <item x="1775"/>
        <item x="1116"/>
        <item x="1594"/>
        <item x="1015"/>
        <item x="2207"/>
        <item x="1898"/>
        <item x="321"/>
        <item x="529"/>
        <item x="2216"/>
        <item x="481"/>
        <item x="1352"/>
        <item x="2012"/>
        <item x="1194"/>
        <item x="242"/>
        <item x="248"/>
        <item x="238"/>
        <item x="1569"/>
        <item x="2372"/>
        <item x="1445"/>
        <item x="342"/>
        <item x="1945"/>
        <item x="592"/>
        <item x="1317"/>
        <item x="572"/>
        <item x="961"/>
        <item x="1772"/>
        <item x="1988"/>
        <item x="2516"/>
        <item x="1017"/>
        <item x="1817"/>
        <item x="2115"/>
        <item x="182"/>
        <item x="1489"/>
        <item x="1819"/>
        <item x="2201"/>
        <item x="158"/>
        <item x="1080"/>
        <item x="1966"/>
        <item x="2450"/>
        <item x="2265"/>
        <item x="1324"/>
        <item x="243"/>
        <item x="2342"/>
        <item x="1661"/>
        <item x="267"/>
        <item x="1380"/>
        <item x="305"/>
        <item x="985"/>
        <item x="1491"/>
        <item x="1443"/>
        <item x="2178"/>
        <item x="1938"/>
        <item x="1019"/>
        <item x="1633"/>
        <item x="1860"/>
        <item x="1792"/>
        <item x="1420"/>
        <item x="764"/>
        <item x="1170"/>
        <item x="1001"/>
        <item x="1477"/>
        <item x="2331"/>
        <item x="1464"/>
        <item x="2032"/>
        <item x="797"/>
        <item x="807"/>
        <item x="442"/>
        <item x="1690"/>
        <item x="1302"/>
        <item x="2350"/>
        <item x="856"/>
        <item x="367"/>
        <item x="715"/>
        <item x="627"/>
        <item x="2079"/>
        <item x="1221"/>
        <item x="1141"/>
        <item x="45"/>
        <item x="1192"/>
        <item x="1700"/>
        <item x="2391"/>
        <item x="2156"/>
        <item x="1090"/>
        <item x="1873"/>
        <item x="1710"/>
        <item x="398"/>
        <item x="601"/>
        <item x="1266"/>
        <item x="578"/>
        <item x="1138"/>
        <item x="477"/>
        <item x="395"/>
        <item x="167"/>
        <item x="439"/>
        <item x="528"/>
        <item x="1109"/>
        <item x="1600"/>
        <item x="2166"/>
        <item x="1646"/>
        <item x="166"/>
        <item x="1830"/>
        <item x="1631"/>
        <item x="122"/>
        <item x="1470"/>
        <item x="2417"/>
        <item x="463"/>
        <item x="1264"/>
        <item x="135"/>
        <item x="1340"/>
        <item x="341"/>
        <item x="215"/>
        <item x="177"/>
        <item x="979"/>
        <item x="12"/>
        <item x="834"/>
        <item x="927"/>
        <item x="1350"/>
        <item x="353"/>
        <item x="1880"/>
        <item x="726"/>
        <item x="1180"/>
        <item x="271"/>
        <item x="457"/>
        <item x="2394"/>
        <item x="2373"/>
        <item x="1542"/>
        <item x="513"/>
        <item x="1724"/>
        <item x="1112"/>
        <item x="1111"/>
        <item x="1196"/>
        <item x="1790"/>
        <item x="188"/>
        <item x="547"/>
        <item x="393"/>
        <item x="401"/>
        <item x="285"/>
        <item x="2046"/>
        <item x="1947"/>
        <item x="683"/>
        <item x="1925"/>
        <item x="537"/>
        <item x="702"/>
        <item x="735"/>
        <item x="394"/>
        <item x="1780"/>
        <item x="2139"/>
        <item x="447"/>
        <item x="1804"/>
        <item x="2418"/>
        <item x="787"/>
        <item x="949"/>
        <item x="2144"/>
        <item x="1186"/>
        <item x="2313"/>
        <item x="2062"/>
        <item x="1670"/>
        <item x="2106"/>
        <item x="2134"/>
        <item x="113"/>
        <item x="2276"/>
        <item x="967"/>
        <item x="776"/>
        <item x="1893"/>
        <item x="1248"/>
        <item x="1974"/>
        <item x="299"/>
        <item x="1865"/>
        <item x="0"/>
        <item x="565"/>
        <item x="382"/>
        <item x="1579"/>
        <item x="380"/>
        <item x="2258"/>
        <item x="38"/>
        <item x="785"/>
        <item x="206"/>
        <item x="965"/>
        <item x="857"/>
        <item x="377"/>
        <item x="147"/>
        <item x="1688"/>
        <item x="2431"/>
        <item x="908"/>
        <item x="2454"/>
        <item x="1120"/>
        <item x="2008"/>
        <item x="605"/>
        <item x="127"/>
        <item x="1343"/>
        <item x="2241"/>
        <item x="723"/>
        <item x="1934"/>
        <item x="1183"/>
        <item x="369"/>
        <item x="1236"/>
        <item x="1890"/>
        <item x="1965"/>
        <item x="2174"/>
        <item x="156"/>
        <item x="1045"/>
        <item x="1808"/>
        <item x="2271"/>
        <item x="716"/>
        <item x="2154"/>
        <item x="2439"/>
        <item x="1305"/>
        <item x="504"/>
        <item x="2416"/>
        <item x="1161"/>
        <item x="129"/>
        <item x="1703"/>
        <item x="173"/>
        <item x="1597"/>
        <item x="2300"/>
        <item x="546"/>
        <item x="297"/>
        <item x="769"/>
        <item x="1243"/>
        <item x="653"/>
        <item x="1040"/>
        <item x="1016"/>
        <item x="1391"/>
        <item x="311"/>
        <item x="1903"/>
        <item x="1223"/>
        <item x="1044"/>
        <item x="464"/>
        <item x="2329"/>
        <item x="1878"/>
        <item x="1906"/>
        <item x="1896"/>
        <item x="1839"/>
        <item x="2150"/>
        <item x="1853"/>
        <item x="1175"/>
        <item x="387"/>
        <item x="2196"/>
        <item x="1139"/>
        <item x="800"/>
        <item x="2056"/>
        <item x="1295"/>
        <item x="1134"/>
        <item x="1293"/>
        <item x="1928"/>
        <item x="115"/>
        <item x="402"/>
        <item x="884"/>
        <item x="2467"/>
        <item x="250"/>
        <item x="1005"/>
        <item x="626"/>
        <item x="1626"/>
        <item x="1884"/>
        <item x="1361"/>
        <item x="2404"/>
        <item x="2225"/>
        <item x="636"/>
        <item x="516"/>
        <item x="485"/>
        <item x="450"/>
        <item x="1458"/>
        <item x="1272"/>
        <item x="2121"/>
        <item x="309"/>
        <item x="1182"/>
        <item x="2352"/>
        <item x="931"/>
        <item x="2048"/>
        <item x="1444"/>
        <item x="1611"/>
        <item x="1576"/>
        <item x="1946"/>
        <item x="59"/>
        <item x="2406"/>
        <item x="1396"/>
        <item x="1371"/>
        <item x="705"/>
        <item x="539"/>
        <item x="2335"/>
        <item x="1511"/>
        <item x="1008"/>
        <item x="1627"/>
        <item x="1874"/>
        <item x="853"/>
        <item x="2497"/>
        <item x="745"/>
        <item x="2501"/>
        <item x="28"/>
        <item x="1369"/>
        <item x="2520"/>
        <item x="713"/>
        <item x="817"/>
        <item x="1241"/>
        <item x="622"/>
        <item x="1414"/>
        <item x="1370"/>
        <item x="414"/>
        <item x="280"/>
        <item x="1721"/>
        <item x="603"/>
        <item x="123"/>
        <item x="399"/>
        <item x="1727"/>
        <item x="1385"/>
        <item x="1672"/>
        <item x="2037"/>
        <item x="79"/>
        <item x="1195"/>
        <item x="1403"/>
        <item x="2089"/>
        <item x="65"/>
        <item x="478"/>
        <item x="2021"/>
        <item x="1160"/>
        <item x="632"/>
        <item x="1125"/>
        <item x="1320"/>
        <item x="801"/>
        <item x="2063"/>
        <item x="2112"/>
        <item x="494"/>
        <item x="1455"/>
        <item x="901"/>
        <item x="2053"/>
        <item x="1747"/>
        <item x="225"/>
        <item x="2064"/>
        <item x="339"/>
        <item x="1078"/>
        <item x="731"/>
        <item x="2455"/>
        <item x="1376"/>
        <item x="67"/>
        <item x="118"/>
        <item x="1683"/>
        <item x="1315"/>
        <item x="850"/>
        <item x="1096"/>
        <item x="1587"/>
        <item x="1677"/>
        <item x="370"/>
        <item x="929"/>
        <item x="1794"/>
        <item x="2310"/>
        <item x="418"/>
        <item x="746"/>
        <item x="2354"/>
        <item x="692"/>
        <item x="2028"/>
        <item x="1235"/>
        <item x="577"/>
        <item x="2208"/>
        <item x="2436"/>
        <item x="1806"/>
        <item x="10"/>
        <item x="2397"/>
        <item x="310"/>
        <item x="2445"/>
        <item x="734"/>
        <item x="842"/>
        <item x="2363"/>
        <item x="941"/>
        <item x="678"/>
        <item x="29"/>
        <item x="1785"/>
        <item x="1058"/>
        <item x="16"/>
        <item x="1799"/>
        <item x="2447"/>
        <item x="34"/>
        <item x="1970"/>
        <item x="236"/>
        <item x="2475"/>
        <item x="602"/>
        <item x="2044"/>
        <item x="1678"/>
        <item x="2359"/>
        <item x="1641"/>
        <item x="1948"/>
        <item x="974"/>
        <item x="2344"/>
        <item x="116"/>
        <item x="827"/>
        <item x="152"/>
        <item x="1692"/>
        <item x="1820"/>
        <item x="837"/>
        <item x="1663"/>
        <item x="1303"/>
        <item x="1994"/>
        <item x="161"/>
        <item x="2000"/>
        <item x="1532"/>
        <item x="444"/>
        <item x="1685"/>
        <item x="1535"/>
        <item x="938"/>
        <item x="667"/>
        <item x="1079"/>
        <item x="1056"/>
        <item x="7"/>
        <item x="2427"/>
        <item x="522"/>
        <item x="1373"/>
        <item x="612"/>
        <item x="5"/>
        <item x="1430"/>
        <item x="2486"/>
        <item x="1456"/>
        <item x="534"/>
        <item x="1959"/>
        <item x="2423"/>
        <item x="1459"/>
        <item x="1969"/>
        <item x="1349"/>
        <item x="336"/>
        <item x="1032"/>
        <item x="154"/>
        <item x="1357"/>
        <item x="347"/>
        <item x="1475"/>
        <item x="503"/>
        <item x="2076"/>
        <item x="843"/>
        <item x="1864"/>
        <item x="286"/>
        <item x="2026"/>
        <item x="1802"/>
        <item x="1517"/>
        <item x="1339"/>
        <item x="365"/>
        <item x="437"/>
        <item x="519"/>
        <item x="2260"/>
        <item x="356"/>
        <item x="19"/>
        <item x="2228"/>
        <item x="1193"/>
        <item x="1356"/>
        <item x="1667"/>
        <item x="1245"/>
        <item x="666"/>
        <item x="952"/>
        <item x="1741"/>
        <item x="1187"/>
        <item x="1060"/>
        <item x="1659"/>
        <item x="1311"/>
        <item x="1923"/>
        <item x="2244"/>
        <item x="2108"/>
        <item x="31"/>
        <item x="14"/>
        <item x="1067"/>
        <item x="1367"/>
        <item x="2095"/>
        <item x="159"/>
        <item x="1711"/>
        <item x="625"/>
        <item x="1654"/>
        <item x="223"/>
        <item x="2338"/>
        <item x="496"/>
        <item x="561"/>
        <item x="1158"/>
        <item x="18"/>
        <item x="2133"/>
        <item x="2490"/>
        <item x="672"/>
        <item x="1935"/>
        <item x="360"/>
        <item x="86"/>
        <item x="1276"/>
        <item x="1716"/>
        <item x="1745"/>
        <item x="1034"/>
        <item x="988"/>
        <item x="1073"/>
        <item x="423"/>
        <item x="2149"/>
        <item x="1722"/>
        <item x="1238"/>
        <item x="192"/>
        <item x="1538"/>
        <item x="196"/>
        <item x="660"/>
        <item x="379"/>
        <item x="1306"/>
        <item x="2495"/>
        <item x="1914"/>
        <item x="2004"/>
        <item x="869"/>
        <item x="451"/>
        <item x="1940"/>
        <item x="1331"/>
        <item x="231"/>
        <item x="958"/>
        <item x="228"/>
        <item x="1213"/>
        <item x="2172"/>
        <item x="345"/>
        <item x="1237"/>
        <item x="2272"/>
        <item x="545"/>
        <item x="2179"/>
        <item x="501"/>
        <item x="165"/>
        <item x="1738"/>
        <item x="1533"/>
        <item x="2332"/>
        <item x="1811"/>
        <item x="707"/>
        <item x="1509"/>
        <item x="217"/>
        <item x="1031"/>
        <item x="953"/>
        <item x="563"/>
        <item x="2161"/>
        <item x="590"/>
        <item x="998"/>
        <item x="1805"/>
        <item x="1995"/>
        <item x="704"/>
        <item x="669"/>
        <item x="378"/>
        <item x="2058"/>
        <item x="266"/>
        <item x="446"/>
        <item x="1377"/>
        <item x="1610"/>
        <item x="1268"/>
        <item x="1278"/>
        <item x="287"/>
        <item x="756"/>
        <item x="778"/>
        <item x="1979"/>
        <item x="2461"/>
        <item x="2116"/>
        <item x="1321"/>
        <item x="373"/>
        <item x="2043"/>
        <item x="2355"/>
        <item x="970"/>
        <item x="527"/>
        <item x="302"/>
        <item x="1553"/>
        <item x="2308"/>
        <item x="276"/>
        <item x="219"/>
        <item x="2109"/>
        <item x="2288"/>
        <item x="741"/>
        <item x="63"/>
        <item x="888"/>
        <item x="2227"/>
        <item x="1732"/>
        <item x="1647"/>
        <item x="459"/>
        <item x="2492"/>
        <item x="284"/>
        <item x="983"/>
        <item x="2510"/>
        <item x="362"/>
        <item x="294"/>
        <item x="581"/>
        <item x="1895"/>
        <item x="1481"/>
        <item x="1279"/>
        <item x="1448"/>
        <item x="473"/>
        <item x="69"/>
        <item x="355"/>
        <item x="1695"/>
        <item x="1260"/>
        <item x="2114"/>
        <item x="1025"/>
        <item x="2465"/>
        <item x="1510"/>
        <item x="1100"/>
        <item x="1859"/>
        <item x="110"/>
        <item x="1413"/>
        <item x="1774"/>
        <item x="1052"/>
        <item x="532"/>
        <item x="1101"/>
        <item x="247"/>
        <item x="2466"/>
        <item x="189"/>
        <item x="1997"/>
        <item x="1472"/>
        <item x="306"/>
        <item x="2438"/>
        <item x="1399"/>
        <item x="42"/>
        <item x="74"/>
        <item x="738"/>
        <item x="818"/>
        <item x="1851"/>
        <item x="784"/>
        <item x="404"/>
        <item x="2204"/>
        <item x="2213"/>
        <item x="973"/>
        <item x="1262"/>
        <item x="673"/>
        <item x="1383"/>
        <item x="333"/>
        <item x="89"/>
        <item x="1226"/>
        <item x="1114"/>
        <item x="62"/>
        <item x="82"/>
        <item x="2020"/>
        <item x="187"/>
        <item x="2070"/>
        <item x="906"/>
        <item x="910"/>
        <item x="428"/>
        <item x="2104"/>
        <item x="806"/>
        <item x="536"/>
        <item x="1127"/>
        <item x="1149"/>
        <item x="2222"/>
        <item x="851"/>
        <item x="1480"/>
        <item x="1749"/>
        <item x="1694"/>
        <item x="1418"/>
        <item x="209"/>
        <item x="232"/>
        <item x="1574"/>
        <item x="245"/>
        <item x="1360"/>
        <item x="2478"/>
        <item x="1783"/>
        <item x="766"/>
        <item x="1843"/>
        <item x="44"/>
        <item x="2158"/>
        <item x="176"/>
        <item x="922"/>
        <item x="662"/>
        <item x="1365"/>
        <item x="58"/>
        <item x="170"/>
        <item x="1280"/>
        <item x="1922"/>
        <item x="774"/>
        <item x="788"/>
        <item x="39"/>
        <item x="1224"/>
        <item x="2002"/>
        <item x="2249"/>
        <item x="2010"/>
        <item x="1123"/>
        <item x="2137"/>
        <item x="1386"/>
        <item x="879"/>
        <item x="435"/>
        <item x="866"/>
        <item x="1216"/>
        <item x="78"/>
        <item x="300"/>
        <item x="2460"/>
        <item x="531"/>
        <item x="1428"/>
        <item x="1910"/>
        <item x="829"/>
        <item x="212"/>
        <item x="798"/>
        <item x="1341"/>
        <item x="912"/>
        <item x="427"/>
        <item x="2410"/>
        <item x="2360"/>
        <item x="2176"/>
        <item x="2408"/>
        <item x="1713"/>
        <item x="1623"/>
        <item x="2016"/>
        <item x="1640"/>
        <item x="468"/>
        <item x="315"/>
        <item x="1198"/>
        <item x="1978"/>
        <item x="291"/>
        <item x="1679"/>
        <item x="826"/>
        <item x="1886"/>
        <item x="740"/>
        <item x="700"/>
        <item x="2167"/>
        <item x="2135"/>
        <item x="714"/>
        <item x="867"/>
        <item x="2456"/>
        <item x="2337"/>
        <item x="1047"/>
        <item x="2128"/>
        <item x="976"/>
        <item x="760"/>
        <item x="2500"/>
        <item x="2273"/>
        <item x="1097"/>
        <item x="524"/>
        <item x="27"/>
        <item x="768"/>
        <item x="1831"/>
        <item x="1566"/>
        <item x="2499"/>
        <item x="432"/>
        <item x="1712"/>
        <item x="2175"/>
        <item x="1863"/>
        <item t="default"/>
      </items>
    </pivotField>
    <pivotField axis="axisRow" showAll="0">
      <items count="6">
        <item x="1"/>
        <item x="2"/>
        <item x="4"/>
        <item x="3"/>
        <item x="0"/>
        <item t="default"/>
      </items>
    </pivotField>
    <pivotField dataField="1" dragToRow="0" dragToCol="0" dragToPage="0" showAll="0" defaultSubtotal="0"/>
  </pivotFields>
  <rowFields count="3">
    <field x="10"/>
    <field x="3"/>
    <field x="9"/>
  </rowFields>
  <rowItems count="14">
    <i>
      <x/>
    </i>
    <i r="1">
      <x v="5"/>
    </i>
    <i>
      <x v="1"/>
    </i>
    <i r="1">
      <x v="3"/>
    </i>
    <i r="1">
      <x v="4"/>
    </i>
    <i>
      <x v="2"/>
    </i>
    <i r="1">
      <x v="7"/>
    </i>
    <i>
      <x v="3"/>
    </i>
    <i r="1">
      <x v="6"/>
    </i>
    <i>
      <x v="4"/>
    </i>
    <i r="1">
      <x/>
    </i>
    <i r="1">
      <x v="1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net_room_revenue" fld="7" subtotal="average" baseField="10" baseItem="0"/>
    <dataField name="Sum of net_room_revenue2" fld="7" baseField="10" baseItem="0"/>
    <dataField name="Sum of gross_room_revenue" fld="5" baseField="0" baseItem="0"/>
    <dataField name="Sum of Netmargin" fld="11" baseField="0" baseItem="0" numFmtId="10"/>
  </dataFields>
  <formats count="1">
    <format dxfId="1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onditionalFormats count="4">
    <conditionalFormat priority="1">
      <pivotAreas count="13">
        <pivotArea type="data" collapsedLevelsAreSubtotals="1" fieldPosition="0">
          <references count="2">
            <reference field="4294967294" count="1" selected="0">
              <x v="3"/>
            </reference>
            <reference field="10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5"/>
            </reference>
            <reference field="10" count="1" selected="0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10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3"/>
            </reference>
            <reference field="10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4"/>
            </reference>
            <reference field="10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10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7"/>
            </reference>
            <reference field="10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10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6"/>
            </reference>
            <reference field="10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10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0"/>
            </reference>
            <reference field="10" count="1" selected="0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1"/>
            </reference>
            <reference field="10" count="1" selected="0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2"/>
            </reference>
            <reference field="10" count="1" selected="0">
              <x v="4"/>
            </reference>
          </references>
        </pivotArea>
      </pivotAreas>
    </conditionalFormat>
    <conditionalFormat priority="2">
      <pivotAreas count="10">
        <pivotArea type="data" collapsedLevelsAreSubtotals="1" fieldPosition="0">
          <references count="2">
            <reference field="4294967294" count="1" selected="0">
              <x v="2"/>
            </reference>
            <reference field="10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3" count="1">
              <x v="5"/>
            </reference>
            <reference field="10" count="1" selected="0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10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3" count="2">
              <x v="3"/>
              <x v="4"/>
            </reference>
            <reference field="10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10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3" count="1">
              <x v="7"/>
            </reference>
            <reference field="10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10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3" count="1">
              <x v="6"/>
            </reference>
            <reference field="10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10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3" count="3">
              <x v="0"/>
              <x v="1"/>
              <x v="2"/>
            </reference>
            <reference field="10" count="1" selected="0">
              <x v="4"/>
            </reference>
          </references>
        </pivotArea>
      </pivotAreas>
    </conditionalFormat>
    <conditionalFormat priority="3">
      <pivotAreas count="10">
        <pivotArea type="data" collapsedLevelsAreSubtotals="1" fieldPosition="0">
          <references count="2">
            <reference field="4294967294" count="1" selected="0">
              <x v="1"/>
            </reference>
            <reference field="10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3" count="1">
              <x v="5"/>
            </reference>
            <reference field="10" count="1" selected="0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0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3" count="2">
              <x v="3"/>
              <x v="4"/>
            </reference>
            <reference field="10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0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3" count="1">
              <x v="7"/>
            </reference>
            <reference field="10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0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3" count="1">
              <x v="6"/>
            </reference>
            <reference field="10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0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3" count="3">
              <x v="0"/>
              <x v="1"/>
              <x v="2"/>
            </reference>
            <reference field="10" count="1" selected="0">
              <x v="4"/>
            </reference>
          </references>
        </pivotArea>
      </pivotAreas>
    </conditionalFormat>
    <conditionalFormat priority="4">
      <pivotAreas count="10"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5"/>
            </reference>
            <reference field="10" count="1" selected="0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2">
              <x v="3"/>
              <x v="4"/>
            </reference>
            <reference field="10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7"/>
            </reference>
            <reference field="10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6"/>
            </reference>
            <reference field="10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3">
              <x v="0"/>
              <x v="1"/>
              <x v="2"/>
            </reference>
            <reference field="10" count="1" selected="0">
              <x v="4"/>
            </reference>
          </references>
        </pivotArea>
      </pivotAreas>
    </conditionalFormat>
  </conditional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FF67A-D40D-49EB-A4B2-D32605663BAE}" name="PivotTable13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">
  <location ref="A36:E50" firstHeaderRow="0" firstDataRow="1" firstDataCol="1"/>
  <pivotFields count="12">
    <pivotField showAll="0"/>
    <pivotField showAll="0"/>
    <pivotField showAll="0"/>
    <pivotField axis="axisRow" showAll="0">
      <items count="9">
        <item sd="0" x="1"/>
        <item sd="0" x="0"/>
        <item sd="0" x="3"/>
        <item sd="0" x="4"/>
        <item sd="0" x="7"/>
        <item sd="0" x="2"/>
        <item sd="0" x="5"/>
        <item sd="0" x="6"/>
        <item t="default"/>
      </items>
    </pivotField>
    <pivotField showAll="0"/>
    <pivotField dataField="1" showAll="0"/>
    <pivotField showAll="0"/>
    <pivotField dataField="1" showAll="0"/>
    <pivotField showAll="0"/>
    <pivotField axis="axisRow" numFmtId="10" showAll="0">
      <items count="2525">
        <item x="8"/>
        <item x="2159"/>
        <item x="1559"/>
        <item x="1051"/>
        <item x="1055"/>
        <item x="1419"/>
        <item x="1384"/>
        <item x="994"/>
        <item x="1417"/>
        <item x="304"/>
        <item x="780"/>
        <item x="607"/>
        <item x="2085"/>
        <item x="1039"/>
        <item x="2177"/>
        <item x="1407"/>
        <item x="1222"/>
        <item x="1653"/>
        <item x="1599"/>
        <item x="1289"/>
        <item x="1736"/>
        <item x="2429"/>
        <item x="1557"/>
        <item x="1473"/>
        <item x="2449"/>
        <item x="762"/>
        <item x="2067"/>
        <item x="552"/>
        <item x="670"/>
        <item x="1220"/>
        <item x="579"/>
        <item x="1682"/>
        <item x="274"/>
        <item x="332"/>
        <item x="2328"/>
        <item x="2381"/>
        <item x="868"/>
        <item x="1543"/>
        <item x="184"/>
        <item x="1637"/>
        <item x="2105"/>
        <item x="1316"/>
        <item x="2110"/>
        <item x="2309"/>
        <item x="1650"/>
        <item x="2065"/>
        <item x="1099"/>
        <item x="845"/>
        <item x="557"/>
        <item x="1468"/>
        <item x="654"/>
        <item x="178"/>
        <item x="1760"/>
        <item x="2051"/>
        <item x="2151"/>
        <item x="916"/>
        <item x="54"/>
        <item x="211"/>
        <item x="240"/>
        <item x="2412"/>
        <item x="2054"/>
        <item x="1068"/>
        <item x="770"/>
        <item x="1010"/>
        <item x="409"/>
        <item x="2343"/>
        <item x="2162"/>
        <item x="1496"/>
        <item x="681"/>
        <item x="2198"/>
        <item x="852"/>
        <item x="190"/>
        <item x="1153"/>
        <item x="2124"/>
        <item x="1398"/>
        <item x="862"/>
        <item x="1108"/>
        <item x="2496"/>
        <item x="614"/>
        <item x="2125"/>
        <item x="180"/>
        <item x="1242"/>
        <item x="229"/>
        <item x="891"/>
        <item x="199"/>
        <item x="2098"/>
        <item x="1401"/>
        <item x="1145"/>
        <item x="1288"/>
        <item x="959"/>
        <item x="594"/>
        <item x="2312"/>
        <item x="1786"/>
        <item x="272"/>
        <item x="1963"/>
        <item x="836"/>
        <item x="1885"/>
        <item x="148"/>
        <item x="1552"/>
        <item x="2411"/>
        <item x="520"/>
        <item x="1379"/>
        <item x="441"/>
        <item x="185"/>
        <item x="512"/>
        <item x="2469"/>
        <item x="1642"/>
        <item x="1691"/>
        <item x="2252"/>
        <item x="697"/>
        <item x="2515"/>
        <item x="1604"/>
        <item x="2494"/>
        <item x="1065"/>
        <item x="542"/>
        <item x="1520"/>
        <item x="2033"/>
        <item x="703"/>
        <item x="993"/>
        <item x="198"/>
        <item x="560"/>
        <item x="1484"/>
        <item x="234"/>
        <item x="1072"/>
        <item x="1049"/>
        <item x="956"/>
        <item x="2357"/>
        <item x="2073"/>
        <item x="1818"/>
        <item x="950"/>
        <item x="2485"/>
        <item x="1982"/>
        <item x="975"/>
        <item x="66"/>
        <item x="1548"/>
        <item x="2195"/>
        <item x="368"/>
        <item x="410"/>
        <item x="258"/>
        <item x="613"/>
        <item x="1269"/>
        <item x="541"/>
        <item x="2202"/>
        <item x="677"/>
        <item x="1423"/>
        <item x="2483"/>
        <item x="921"/>
        <item x="733"/>
        <item x="611"/>
        <item x="1329"/>
        <item x="907"/>
        <item x="902"/>
        <item x="1911"/>
        <item x="1668"/>
        <item x="2451"/>
        <item x="146"/>
        <item x="119"/>
        <item x="1675"/>
        <item x="1758"/>
        <item x="945"/>
        <item x="1779"/>
        <item x="783"/>
        <item x="1002"/>
        <item x="1498"/>
        <item x="1602"/>
        <item x="405"/>
        <item x="2255"/>
        <item x="1809"/>
        <item x="1020"/>
        <item x="991"/>
        <item x="824"/>
        <item x="652"/>
        <item x="1202"/>
        <item x="1879"/>
        <item x="1582"/>
        <item x="22"/>
        <item x="1814"/>
        <item x="1687"/>
        <item x="2034"/>
        <item x="197"/>
        <item x="1218"/>
        <item x="505"/>
        <item x="2006"/>
        <item x="1201"/>
        <item x="1148"/>
        <item x="883"/>
        <item x="1162"/>
        <item x="1301"/>
        <item x="1964"/>
        <item x="499"/>
        <item x="49"/>
        <item x="526"/>
        <item x="263"/>
        <item x="795"/>
        <item x="2214"/>
        <item x="1976"/>
        <item x="2405"/>
        <item x="1486"/>
        <item x="799"/>
        <item x="1204"/>
        <item x="2100"/>
        <item x="1395"/>
        <item x="1628"/>
        <item x="70"/>
        <item x="1766"/>
        <item x="2165"/>
        <item x="2184"/>
        <item x="2474"/>
        <item x="533"/>
        <item x="1927"/>
        <item x="2383"/>
        <item x="117"/>
        <item x="314"/>
        <item x="2068"/>
        <item x="1036"/>
        <item x="1556"/>
        <item x="1936"/>
        <item x="781"/>
        <item x="858"/>
        <item x="2421"/>
        <item x="1076"/>
        <item x="2323"/>
        <item x="2392"/>
        <item x="140"/>
        <item x="64"/>
        <item x="1917"/>
        <item x="75"/>
        <item x="589"/>
        <item x="711"/>
        <item x="293"/>
        <item x="1761"/>
        <item x="1636"/>
        <item x="771"/>
        <item x="1655"/>
        <item x="582"/>
        <item x="2218"/>
        <item x="755"/>
        <item x="480"/>
        <item x="55"/>
        <item x="323"/>
        <item x="2087"/>
        <item x="1354"/>
        <item x="2441"/>
        <item x="1273"/>
        <item x="2186"/>
        <item x="838"/>
        <item x="1070"/>
        <item x="782"/>
        <item x="497"/>
        <item x="2279"/>
        <item x="2282"/>
        <item x="525"/>
        <item x="1726"/>
        <item x="886"/>
        <item x="1394"/>
        <item x="1050"/>
        <item x="894"/>
        <item x="2291"/>
        <item x="295"/>
        <item x="2346"/>
        <item x="1753"/>
        <item x="615"/>
        <item x="1699"/>
        <item x="1717"/>
        <item x="1263"/>
        <item x="1024"/>
        <item x="569"/>
        <item x="618"/>
        <item x="2107"/>
        <item x="2480"/>
        <item x="616"/>
        <item x="926"/>
        <item x="460"/>
        <item x="748"/>
        <item x="2414"/>
        <item x="4"/>
        <item x="218"/>
        <item x="620"/>
        <item x="2320"/>
        <item x="2086"/>
        <item x="725"/>
        <item x="2132"/>
        <item x="1789"/>
        <item x="1294"/>
        <item x="2075"/>
        <item x="896"/>
        <item x="793"/>
        <item x="1662"/>
        <item x="2366"/>
        <item x="2238"/>
        <item x="2303"/>
        <item x="2224"/>
        <item x="1834"/>
        <item x="1564"/>
        <item x="32"/>
        <item x="2131"/>
        <item x="2489"/>
        <item x="168"/>
        <item x="1332"/>
        <item x="1888"/>
        <item x="458"/>
        <item x="1143"/>
        <item x="688"/>
        <item x="316"/>
        <item x="214"/>
        <item x="984"/>
        <item x="1207"/>
        <item x="1954"/>
        <item x="1593"/>
        <item x="346"/>
        <item x="2341"/>
        <item x="47"/>
        <item x="870"/>
        <item x="15"/>
        <item x="98"/>
        <item x="95"/>
        <item x="854"/>
        <item x="112"/>
        <item x="2462"/>
        <item x="1061"/>
        <item x="361"/>
        <item x="252"/>
        <item x="1755"/>
        <item x="1338"/>
        <item x="1142"/>
        <item x="2318"/>
        <item x="194"/>
        <item x="1285"/>
        <item x="1840"/>
        <item x="761"/>
        <item x="1497"/>
        <item x="1374"/>
        <item x="1525"/>
        <item x="881"/>
        <item x="351"/>
        <item x="1666"/>
        <item x="1013"/>
        <item x="1177"/>
        <item x="558"/>
        <item x="83"/>
        <item x="2385"/>
        <item x="1537"/>
        <item x="2281"/>
        <item x="289"/>
        <item x="943"/>
        <item x="2448"/>
        <item x="2005"/>
        <item x="120"/>
        <item x="208"/>
        <item x="1829"/>
        <item x="2285"/>
        <item x="1684"/>
        <item x="2236"/>
        <item x="1225"/>
        <item x="696"/>
        <item x="729"/>
        <item x="1844"/>
        <item x="1530"/>
        <item x="609"/>
        <item x="1071"/>
        <item x="644"/>
        <item x="568"/>
        <item x="169"/>
        <item x="915"/>
        <item x="690"/>
        <item x="1778"/>
        <item x="1453"/>
        <item x="2230"/>
        <item x="1368"/>
        <item x="1815"/>
        <item x="1705"/>
        <item x="1949"/>
        <item x="2023"/>
        <item x="1773"/>
        <item x="1214"/>
        <item x="213"/>
        <item x="2415"/>
        <item x="1042"/>
        <item x="2374"/>
        <item x="17"/>
        <item x="1660"/>
        <item x="160"/>
        <item x="438"/>
        <item x="1094"/>
        <item x="102"/>
        <item x="969"/>
        <item x="1085"/>
        <item x="433"/>
        <item x="1638"/>
        <item x="1217"/>
        <item x="2152"/>
        <item x="1334"/>
        <item x="469"/>
        <item x="517"/>
        <item x="598"/>
        <item x="1026"/>
        <item x="587"/>
        <item x="1565"/>
        <item x="1796"/>
        <item x="2375"/>
        <item x="2215"/>
        <item x="474"/>
        <item x="1764"/>
        <item x="775"/>
        <item x="1382"/>
        <item x="562"/>
        <item x="507"/>
        <item x="292"/>
        <item x="1074"/>
        <item x="2498"/>
        <item x="2376"/>
        <item x="1848"/>
        <item x="328"/>
        <item x="1807"/>
        <item x="1512"/>
        <item x="2253"/>
        <item x="2099"/>
        <item x="1901"/>
        <item x="1504"/>
        <item x="972"/>
        <item x="2380"/>
        <item x="2512"/>
        <item x="1007"/>
        <item x="1014"/>
        <item x="521"/>
        <item x="727"/>
        <item x="171"/>
        <item x="1669"/>
        <item x="753"/>
        <item x="1292"/>
        <item x="2277"/>
        <item x="1164"/>
        <item x="2229"/>
        <item x="1823"/>
        <item x="816"/>
        <item x="149"/>
        <item x="279"/>
        <item x="1919"/>
        <item x="1297"/>
        <item x="84"/>
        <item x="2315"/>
        <item x="2061"/>
        <item x="164"/>
        <item x="1889"/>
        <item x="790"/>
        <item x="33"/>
        <item x="1707"/>
        <item x="571"/>
        <item x="1740"/>
        <item x="261"/>
        <item x="2481"/>
        <item x="1387"/>
        <item x="2126"/>
        <item x="132"/>
        <item x="1729"/>
        <item x="2284"/>
        <item x="895"/>
        <item x="1541"/>
        <item x="2491"/>
        <item x="1915"/>
        <item x="1098"/>
        <item x="1563"/>
        <item x="1521"/>
        <item x="1107"/>
        <item x="2370"/>
        <item x="1800"/>
        <item x="2130"/>
        <item x="1516"/>
        <item x="343"/>
        <item x="1400"/>
        <item x="743"/>
        <item x="2009"/>
        <item x="1390"/>
        <item x="2093"/>
        <item x="1424"/>
        <item x="1664"/>
        <item x="1680"/>
        <item x="1609"/>
        <item x="1975"/>
        <item x="1314"/>
        <item x="1560"/>
        <item x="179"/>
        <item x="448"/>
        <item x="1281"/>
        <item x="2262"/>
        <item x="1490"/>
        <item x="2278"/>
        <item x="479"/>
        <item x="2220"/>
        <item x="878"/>
        <item x="2117"/>
        <item x="1634"/>
        <item x="2192"/>
        <item x="137"/>
        <item x="420"/>
        <item x="2434"/>
        <item x="1813"/>
        <item x="586"/>
        <item x="126"/>
        <item x="2066"/>
        <item x="1434"/>
        <item x="348"/>
        <item x="2259"/>
        <item x="2232"/>
        <item x="1767"/>
        <item x="1527"/>
        <item x="624"/>
        <item x="1054"/>
        <item x="1212"/>
        <item x="92"/>
        <item x="566"/>
        <item x="1812"/>
        <item x="2324"/>
        <item x="131"/>
        <item x="1592"/>
        <item x="752"/>
        <item x="1734"/>
        <item x="1494"/>
        <item x="493"/>
        <item x="2045"/>
        <item x="986"/>
        <item x="1852"/>
        <item x="40"/>
        <item x="1344"/>
        <item x="1771"/>
        <item x="2488"/>
        <item x="2185"/>
        <item x="2453"/>
        <item x="1544"/>
        <item x="1524"/>
        <item x="809"/>
        <item x="163"/>
        <item x="383"/>
        <item x="591"/>
        <item x="1581"/>
        <item x="2235"/>
        <item x="1174"/>
        <item x="2129"/>
        <item x="796"/>
        <item x="2274"/>
        <item x="1718"/>
        <item x="233"/>
        <item x="871"/>
        <item x="1083"/>
        <item x="43"/>
        <item x="982"/>
        <item x="1412"/>
        <item x="2424"/>
        <item x="2217"/>
        <item x="543"/>
        <item x="1479"/>
        <item x="1425"/>
        <item x="2393"/>
        <item x="20"/>
        <item x="1595"/>
        <item x="1410"/>
        <item x="951"/>
        <item x="1616"/>
        <item x="2077"/>
        <item x="2398"/>
        <item x="256"/>
        <item x="1939"/>
        <item x="1092"/>
        <item x="1163"/>
        <item x="413"/>
        <item x="1335"/>
        <item x="51"/>
        <item x="2298"/>
        <item x="2407"/>
        <item x="1728"/>
        <item x="2168"/>
        <item x="352"/>
        <item x="1004"/>
        <item x="1188"/>
        <item x="1171"/>
        <item x="1706"/>
        <item x="892"/>
        <item x="1009"/>
        <item x="2479"/>
        <item x="363"/>
        <item x="580"/>
        <item x="1971"/>
        <item x="708"/>
        <item x="1043"/>
        <item x="1084"/>
        <item x="860"/>
        <item x="691"/>
        <item x="430"/>
        <item x="1210"/>
        <item x="1447"/>
        <item x="1955"/>
        <item x="1644"/>
        <item x="1152"/>
        <item x="1178"/>
        <item x="1981"/>
        <item x="1103"/>
        <item x="500"/>
        <item x="318"/>
        <item x="1471"/>
        <item x="2473"/>
        <item x="996"/>
        <item x="819"/>
        <item x="754"/>
        <item x="2237"/>
        <item x="2270"/>
        <item x="701"/>
        <item x="792"/>
        <item x="1012"/>
        <item x="1346"/>
        <item x="695"/>
        <item x="2189"/>
        <item x="1572"/>
        <item x="2145"/>
        <item x="606"/>
        <item x="631"/>
        <item x="322"/>
        <item x="2319"/>
        <item x="424"/>
        <item x="1821"/>
        <item x="1861"/>
        <item x="1232"/>
        <item x="2275"/>
        <item x="1558"/>
        <item x="1166"/>
        <item x="56"/>
        <item x="1006"/>
        <item x="2221"/>
        <item x="2173"/>
        <item x="1048"/>
        <item x="2382"/>
        <item x="651"/>
        <item x="1555"/>
        <item x="1449"/>
        <item x="1436"/>
        <item x="1063"/>
        <item x="1077"/>
        <item x="60"/>
        <item x="1392"/>
        <item x="1131"/>
        <item x="2321"/>
        <item x="2181"/>
        <item x="1795"/>
        <item x="1381"/>
        <item x="2388"/>
        <item x="936"/>
        <item x="372"/>
        <item x="1082"/>
        <item x="2169"/>
        <item x="999"/>
        <item x="445"/>
        <item x="2103"/>
        <item x="2239"/>
        <item x="759"/>
        <item x="403"/>
        <item x="551"/>
        <item x="841"/>
        <item x="1583"/>
        <item x="903"/>
        <item x="1286"/>
        <item x="375"/>
        <item x="1330"/>
        <item x="1296"/>
        <item x="1607"/>
        <item x="1645"/>
        <item x="1064"/>
        <item x="2074"/>
        <item x="1847"/>
        <item x="2311"/>
        <item x="1987"/>
        <item x="1135"/>
        <item x="2322"/>
        <item x="1257"/>
        <item x="846"/>
        <item x="1290"/>
        <item x="2400"/>
        <item x="1287"/>
        <item x="207"/>
        <item x="2351"/>
        <item x="1253"/>
        <item x="1673"/>
        <item x="2049"/>
        <item x="2140"/>
        <item x="1826"/>
        <item x="1228"/>
        <item x="2200"/>
        <item x="1546"/>
        <item x="1514"/>
        <item x="508"/>
        <item x="2459"/>
        <item x="2386"/>
        <item x="124"/>
        <item x="2193"/>
        <item x="873"/>
        <item x="1612"/>
        <item x="52"/>
        <item x="2353"/>
        <item x="2409"/>
        <item x="833"/>
        <item x="1833"/>
        <item x="2484"/>
        <item x="1562"/>
        <item x="1205"/>
        <item x="588"/>
        <item x="987"/>
        <item x="1671"/>
        <item x="2138"/>
        <item x="175"/>
        <item x="804"/>
        <item x="1909"/>
        <item x="381"/>
        <item x="717"/>
        <item x="763"/>
        <item x="24"/>
        <item x="1476"/>
        <item x="674"/>
        <item x="997"/>
        <item x="1239"/>
        <item x="1184"/>
        <item x="814"/>
        <item x="657"/>
        <item x="2458"/>
        <item x="1038"/>
        <item x="2146"/>
        <item x="1104"/>
        <item x="1313"/>
        <item x="709"/>
        <item x="1093"/>
        <item x="574"/>
        <item x="2256"/>
        <item x="1836"/>
        <item x="960"/>
        <item x="2395"/>
        <item x="2326"/>
        <item x="1299"/>
        <item x="2041"/>
        <item x="1580"/>
        <item x="684"/>
        <item x="1156"/>
        <item x="411"/>
        <item x="1179"/>
        <item x="2245"/>
        <item x="2083"/>
        <item x="2071"/>
        <item x="2050"/>
        <item x="2297"/>
        <item x="96"/>
        <item x="2157"/>
        <item x="1362"/>
        <item x="1841"/>
        <item x="1102"/>
        <item x="2511"/>
        <item x="2025"/>
        <item x="1440"/>
        <item x="1461"/>
        <item x="1652"/>
        <item x="1319"/>
        <item x="2102"/>
        <item x="2257"/>
        <item x="1411"/>
        <item x="962"/>
        <item x="630"/>
        <item x="2464"/>
        <item x="1429"/>
        <item x="786"/>
        <item x="645"/>
        <item x="335"/>
        <item x="698"/>
        <item x="2171"/>
        <item x="2304"/>
        <item x="2470"/>
        <item x="1219"/>
        <item x="1500"/>
        <item x="570"/>
        <item x="452"/>
        <item x="1913"/>
        <item x="621"/>
        <item x="2163"/>
        <item x="2188"/>
        <item x="1327"/>
        <item x="1681"/>
        <item x="2127"/>
        <item x="1977"/>
        <item x="1231"/>
        <item x="2246"/>
        <item x="583"/>
        <item x="312"/>
        <item x="502"/>
        <item x="325"/>
        <item x="1750"/>
        <item x="1438"/>
        <item x="1503"/>
        <item x="1119"/>
        <item x="374"/>
        <item x="1973"/>
        <item x="554"/>
        <item x="2024"/>
        <item x="1756"/>
        <item x="839"/>
        <item x="226"/>
        <item x="2143"/>
        <item x="1211"/>
        <item x="104"/>
        <item x="1714"/>
        <item x="1011"/>
        <item x="1267"/>
        <item x="617"/>
        <item x="270"/>
        <item x="765"/>
        <item x="1870"/>
        <item x="2333"/>
        <item x="1985"/>
        <item x="2113"/>
        <item x="145"/>
        <item x="1378"/>
        <item x="1630"/>
        <item x="1128"/>
        <item x="1035"/>
        <item x="91"/>
        <item x="436"/>
        <item x="461"/>
        <item x="453"/>
        <item x="1584"/>
        <item x="1986"/>
        <item x="687"/>
        <item x="2084"/>
        <item x="1849"/>
        <item x="1227"/>
        <item x="924"/>
        <item x="193"/>
        <item x="2378"/>
        <item x="37"/>
        <item x="2027"/>
        <item x="466"/>
        <item x="134"/>
        <item x="296"/>
        <item x="2003"/>
        <item x="2090"/>
        <item x="1832"/>
        <item x="224"/>
        <item x="172"/>
        <item x="789"/>
        <item x="2482"/>
        <item x="1613"/>
        <item x="2243"/>
        <item x="2345"/>
        <item x="2101"/>
        <item x="2508"/>
        <item x="1284"/>
        <item x="1291"/>
        <item x="239"/>
        <item x="415"/>
        <item x="905"/>
        <item x="2267"/>
        <item x="1172"/>
        <item x="1059"/>
        <item x="2261"/>
        <item x="2503"/>
        <item x="1842"/>
        <item x="634"/>
        <item x="821"/>
        <item x="1993"/>
        <item x="724"/>
        <item x="1240"/>
        <item x="1590"/>
        <item x="1421"/>
        <item x="35"/>
        <item x="1601"/>
        <item x="476"/>
        <item x="1621"/>
        <item x="1270"/>
        <item x="487"/>
        <item x="386"/>
        <item x="963"/>
        <item x="87"/>
        <item x="2030"/>
        <item x="1087"/>
        <item x="1838"/>
        <item x="1105"/>
        <item x="1992"/>
        <item x="1189"/>
        <item x="1998"/>
        <item x="1739"/>
        <item x="1328"/>
        <item x="935"/>
        <item x="1389"/>
        <item x="2042"/>
        <item x="1990"/>
        <item x="1797"/>
        <item x="1632"/>
        <item x="1372"/>
        <item x="1614"/>
        <item x="262"/>
        <item x="694"/>
        <item x="917"/>
        <item x="1908"/>
        <item x="1567"/>
        <item x="290"/>
        <item x="1720"/>
        <item x="1209"/>
        <item x="1028"/>
        <item x="50"/>
        <item x="1649"/>
        <item x="1980"/>
        <item x="141"/>
        <item x="1506"/>
        <item x="1983"/>
        <item x="720"/>
        <item x="2364"/>
        <item x="61"/>
        <item x="1676"/>
        <item x="2182"/>
        <item x="980"/>
        <item x="1408"/>
        <item x="1505"/>
        <item x="1868"/>
        <item x="6"/>
        <item x="1298"/>
        <item x="1021"/>
        <item x="253"/>
        <item x="1200"/>
        <item x="610"/>
        <item x="647"/>
        <item x="1608"/>
        <item x="1603"/>
        <item x="825"/>
        <item x="1686"/>
        <item x="1366"/>
        <item x="72"/>
        <item x="1460"/>
        <item x="977"/>
        <item x="2468"/>
        <item x="794"/>
        <item x="2011"/>
        <item x="1110"/>
        <item x="642"/>
        <item x="2487"/>
        <item x="658"/>
        <item x="1507"/>
        <item x="2081"/>
        <item x="1169"/>
        <item x="1144"/>
        <item x="407"/>
        <item x="2248"/>
        <item x="1197"/>
        <item x="282"/>
        <item x="1942"/>
        <item x="803"/>
        <item x="2251"/>
        <item x="220"/>
        <item x="1140"/>
        <item x="2290"/>
        <item x="2080"/>
        <item x="767"/>
        <item x="1730"/>
        <item x="2305"/>
        <item x="1493"/>
        <item x="2242"/>
        <item x="1894"/>
        <item x="1325"/>
        <item x="1450"/>
        <item x="813"/>
        <item x="1651"/>
        <item x="2365"/>
        <item x="1474"/>
        <item x="1742"/>
        <item x="324"/>
        <item x="649"/>
        <item x="1432"/>
        <item x="1545"/>
        <item x="303"/>
        <item x="1801"/>
        <item x="2340"/>
        <item x="81"/>
        <item x="882"/>
        <item x="354"/>
        <item x="1892"/>
        <item x="249"/>
        <item x="523"/>
        <item x="1960"/>
        <item x="823"/>
        <item x="1433"/>
        <item x="1854"/>
        <item x="1665"/>
        <item x="1124"/>
        <item x="2517"/>
        <item x="1615"/>
        <item x="1929"/>
        <item x="1088"/>
        <item x="815"/>
        <item x="2519"/>
        <item x="1943"/>
        <item x="933"/>
        <item x="1837"/>
        <item x="1502"/>
        <item x="105"/>
        <item x="2147"/>
        <item x="1765"/>
        <item x="777"/>
        <item x="1359"/>
        <item x="1921"/>
        <item x="544"/>
        <item x="1457"/>
        <item x="1404"/>
        <item x="235"/>
        <item x="1657"/>
        <item x="1689"/>
        <item x="2001"/>
        <item x="1876"/>
        <item x="490"/>
        <item x="94"/>
        <item x="650"/>
        <item x="2433"/>
        <item x="2035"/>
        <item x="736"/>
        <item x="2307"/>
        <item x="1522"/>
        <item x="1825"/>
        <item x="68"/>
        <item x="257"/>
        <item x="671"/>
        <item x="2301"/>
        <item x="1999"/>
        <item x="1304"/>
        <item x="1723"/>
        <item x="498"/>
        <item x="2052"/>
        <item x="1547"/>
        <item x="758"/>
        <item x="1622"/>
        <item x="593"/>
        <item x="1454"/>
        <item x="2432"/>
        <item x="1075"/>
        <item x="1536"/>
        <item x="2268"/>
        <item x="635"/>
        <item x="2521"/>
        <item x="1824"/>
        <item x="337"/>
        <item x="989"/>
        <item x="1441"/>
        <item x="2505"/>
        <item x="1167"/>
        <item x="77"/>
        <item x="1846"/>
        <item x="1146"/>
        <item x="2356"/>
        <item x="2160"/>
        <item x="680"/>
        <item x="1247"/>
        <item x="2097"/>
        <item x="426"/>
        <item x="108"/>
        <item x="934"/>
        <item x="265"/>
        <item x="483"/>
        <item x="2206"/>
        <item x="1442"/>
        <item x="1256"/>
        <item x="1422"/>
        <item x="1781"/>
        <item x="1891"/>
        <item x="863"/>
        <item x="875"/>
        <item x="1693"/>
        <item x="1618"/>
        <item x="1617"/>
        <item x="737"/>
        <item x="76"/>
        <item x="1735"/>
        <item x="2119"/>
        <item x="2013"/>
        <item x="174"/>
        <item x="313"/>
        <item x="596"/>
        <item x="2091"/>
        <item x="559"/>
        <item x="251"/>
        <item x="2446"/>
        <item x="2211"/>
        <item x="686"/>
        <item x="195"/>
        <item x="719"/>
        <item x="2055"/>
        <item x="900"/>
        <item x="855"/>
        <item x="2295"/>
        <item x="1018"/>
        <item x="942"/>
        <item x="1229"/>
        <item x="320"/>
        <item x="2435"/>
        <item x="1972"/>
        <item x="273"/>
        <item x="48"/>
        <item x="1827"/>
        <item x="376"/>
        <item x="920"/>
        <item x="1828"/>
        <item x="535"/>
        <item x="1462"/>
        <item x="2096"/>
        <item x="2153"/>
        <item x="101"/>
        <item x="191"/>
        <item x="1905"/>
        <item x="1803"/>
        <item x="416"/>
        <item x="201"/>
        <item x="143"/>
        <item x="1427"/>
        <item x="1426"/>
        <item x="1405"/>
        <item x="899"/>
        <item x="344"/>
        <item x="2402"/>
        <item x="2122"/>
        <item x="2476"/>
        <item x="1719"/>
        <item x="1106"/>
        <item x="259"/>
        <item x="1451"/>
        <item x="1952"/>
        <item x="859"/>
        <item x="329"/>
        <item x="1996"/>
        <item x="840"/>
        <item x="1251"/>
        <item x="1857"/>
        <item x="954"/>
        <item x="964"/>
        <item x="1121"/>
        <item x="23"/>
        <item x="656"/>
        <item x="1452"/>
        <item x="429"/>
        <item x="1715"/>
        <item x="275"/>
        <item x="1793"/>
        <item x="2039"/>
        <item x="1782"/>
        <item x="97"/>
        <item x="1364"/>
        <item x="456"/>
        <item x="2361"/>
        <item x="2440"/>
        <item x="830"/>
        <item x="412"/>
        <item x="1388"/>
        <item x="2368"/>
        <item x="1234"/>
        <item x="1984"/>
        <item x="334"/>
        <item x="2430"/>
        <item x="1431"/>
        <item x="1788"/>
        <item x="1342"/>
        <item x="1199"/>
        <item x="269"/>
        <item x="1708"/>
        <item x="2136"/>
        <item x="1173"/>
        <item x="406"/>
        <item x="364"/>
        <item x="1393"/>
        <item x="805"/>
        <item x="1698"/>
        <item x="1030"/>
        <item x="417"/>
        <item x="2347"/>
        <item x="1956"/>
        <item x="706"/>
        <item x="492"/>
        <item x="747"/>
        <item x="80"/>
        <item x="319"/>
        <item x="2120"/>
        <item x="1787"/>
        <item x="1900"/>
        <item x="637"/>
        <item x="443"/>
        <item x="2040"/>
        <item x="1743"/>
        <item x="1791"/>
        <item x="1233"/>
        <item x="1561"/>
        <item x="2289"/>
        <item x="1409"/>
        <item x="1358"/>
        <item x="1095"/>
        <item x="1933"/>
        <item x="244"/>
        <item x="812"/>
        <item x="2463"/>
        <item x="1062"/>
        <item x="2477"/>
        <item x="861"/>
        <item x="1606"/>
        <item x="1916"/>
        <item x="772"/>
        <item x="968"/>
        <item x="100"/>
        <item x="2349"/>
        <item x="773"/>
        <item x="940"/>
        <item x="685"/>
        <item x="643"/>
        <item x="1463"/>
        <item x="340"/>
        <item x="742"/>
        <item x="957"/>
        <item x="396"/>
        <item x="1529"/>
        <item x="277"/>
        <item x="2017"/>
        <item x="281"/>
        <item x="1877"/>
        <item x="2330"/>
        <item x="791"/>
        <item x="2325"/>
        <item x="584"/>
        <item x="887"/>
        <item x="1784"/>
        <item x="2203"/>
        <item x="2263"/>
        <item x="779"/>
        <item x="203"/>
        <item x="1619"/>
        <item x="1"/>
        <item x="898"/>
        <item x="2314"/>
        <item x="1991"/>
        <item x="1924"/>
        <item x="515"/>
        <item x="2358"/>
        <item x="359"/>
        <item x="1951"/>
        <item x="326"/>
        <item x="2155"/>
        <item x="449"/>
        <item x="914"/>
        <item x="391"/>
        <item x="1656"/>
        <item x="357"/>
        <item x="1132"/>
        <item x="1466"/>
        <item x="1858"/>
        <item x="808"/>
        <item x="2015"/>
        <item x="990"/>
        <item x="2419"/>
        <item x="139"/>
        <item x="2047"/>
        <item x="1875"/>
        <item x="162"/>
        <item x="2234"/>
        <item x="260"/>
        <item x="307"/>
        <item x="155"/>
        <item x="1185"/>
        <item x="2369"/>
        <item x="1776"/>
        <item x="1322"/>
        <item x="2082"/>
        <item x="718"/>
        <item x="600"/>
        <item x="1258"/>
        <item x="1748"/>
        <item x="2371"/>
        <item x="1932"/>
        <item x="2452"/>
        <item x="514"/>
        <item x="71"/>
        <item x="2522"/>
        <item x="1696"/>
        <item x="2428"/>
        <item x="30"/>
        <item x="1482"/>
        <item x="1931"/>
        <item x="2007"/>
        <item x="1850"/>
        <item x="1037"/>
        <item x="1130"/>
        <item x="1000"/>
        <item x="327"/>
        <item x="2233"/>
        <item x="2280"/>
        <item x="880"/>
        <item x="599"/>
        <item x="2219"/>
        <item x="13"/>
        <item x="2059"/>
        <item x="298"/>
        <item x="9"/>
        <item x="930"/>
        <item x="2072"/>
        <item x="1307"/>
        <item x="1941"/>
        <item x="2444"/>
        <item x="1605"/>
        <item x="486"/>
        <item x="2194"/>
        <item x="128"/>
        <item x="1596"/>
        <item x="472"/>
        <item x="1751"/>
        <item x="1872"/>
        <item x="1033"/>
        <item x="489"/>
        <item x="995"/>
        <item x="1488"/>
        <item x="2247"/>
        <item x="1513"/>
        <item x="946"/>
        <item x="1930"/>
        <item x="2420"/>
        <item x="1416"/>
        <item x="1495"/>
        <item x="2118"/>
        <item x="1126"/>
        <item x="1855"/>
        <item x="41"/>
        <item x="389"/>
        <item x="1478"/>
        <item x="1086"/>
        <item x="1309"/>
        <item x="1347"/>
        <item x="2199"/>
        <item x="844"/>
        <item x="1508"/>
        <item x="2191"/>
        <item x="2472"/>
        <item x="2142"/>
        <item x="575"/>
        <item x="106"/>
        <item x="1363"/>
        <item x="1345"/>
        <item x="2384"/>
        <item x="1041"/>
        <item x="138"/>
        <item x="1518"/>
        <item x="831"/>
        <item x="608"/>
        <item x="133"/>
        <item x="1337"/>
        <item x="646"/>
        <item x="1540"/>
        <item x="676"/>
        <item x="2197"/>
        <item x="555"/>
        <item x="1129"/>
        <item x="732"/>
        <item x="1181"/>
        <item x="750"/>
        <item x="121"/>
        <item x="488"/>
        <item x="2377"/>
        <item x="111"/>
        <item x="241"/>
        <item x="2029"/>
        <item x="2210"/>
        <item x="2403"/>
        <item x="3"/>
        <item x="2223"/>
        <item x="1968"/>
        <item x="419"/>
        <item x="2170"/>
        <item x="628"/>
        <item x="1549"/>
        <item x="923"/>
        <item x="2038"/>
        <item x="114"/>
        <item x="1118"/>
        <item x="1190"/>
        <item x="1701"/>
        <item x="1962"/>
        <item x="1277"/>
        <item x="73"/>
        <item x="254"/>
        <item x="2507"/>
        <item x="465"/>
        <item x="1571"/>
        <item x="470"/>
        <item x="1920"/>
        <item x="388"/>
        <item x="36"/>
        <item x="1899"/>
        <item x="872"/>
        <item x="422"/>
        <item x="1046"/>
        <item x="810"/>
        <item x="1249"/>
        <item x="1531"/>
        <item x="1515"/>
        <item x="230"/>
        <item x="1926"/>
        <item x="2506"/>
        <item x="978"/>
        <item x="1731"/>
        <item x="1744"/>
        <item x="431"/>
        <item x="2306"/>
        <item x="1950"/>
        <item x="268"/>
        <item x="1822"/>
        <item x="2019"/>
        <item x="2022"/>
        <item x="2389"/>
        <item x="2031"/>
        <item x="1318"/>
        <item x="1961"/>
        <item x="338"/>
        <item x="648"/>
        <item x="90"/>
        <item x="1081"/>
        <item x="2123"/>
        <item x="2180"/>
        <item x="890"/>
        <item x="1274"/>
        <item x="2212"/>
        <item x="981"/>
        <item x="392"/>
        <item x="1554"/>
        <item x="1115"/>
        <item x="641"/>
        <item x="1259"/>
        <item x="495"/>
        <item x="2327"/>
        <item x="408"/>
        <item x="939"/>
        <item x="2036"/>
        <item x="918"/>
        <item x="822"/>
        <item x="1752"/>
        <item x="181"/>
        <item x="721"/>
        <item x="1759"/>
        <item x="1230"/>
        <item x="2"/>
        <item x="1648"/>
        <item x="2302"/>
        <item x="1907"/>
        <item x="153"/>
        <item x="1845"/>
        <item x="955"/>
        <item x="1300"/>
        <item x="2269"/>
        <item x="1168"/>
        <item x="2390"/>
        <item x="728"/>
        <item x="1406"/>
        <item x="2294"/>
        <item x="948"/>
        <item x="491"/>
        <item x="1023"/>
        <item x="730"/>
        <item x="308"/>
        <item x="2299"/>
        <item x="585"/>
        <item x="2078"/>
        <item x="2367"/>
        <item x="1591"/>
        <item x="1862"/>
        <item x="2226"/>
        <item x="992"/>
        <item x="1550"/>
        <item x="125"/>
        <item x="1866"/>
        <item x="1402"/>
        <item x="1867"/>
        <item x="2296"/>
        <item x="1157"/>
        <item x="530"/>
        <item x="595"/>
        <item x="366"/>
        <item x="848"/>
        <item x="1937"/>
        <item x="2387"/>
        <item x="1069"/>
        <item x="1176"/>
        <item x="1066"/>
        <item x="971"/>
        <item x="663"/>
        <item x="222"/>
        <item x="130"/>
        <item x="385"/>
        <item x="1577"/>
        <item x="876"/>
        <item x="932"/>
        <item x="440"/>
        <item x="1117"/>
        <item x="205"/>
        <item x="712"/>
        <item x="693"/>
        <item x="689"/>
        <item x="384"/>
        <item x="655"/>
        <item x="331"/>
        <item x="913"/>
        <item x="1643"/>
        <item x="1624"/>
        <item x="350"/>
        <item x="749"/>
        <item x="1308"/>
        <item x="679"/>
        <item x="1151"/>
        <item x="2514"/>
        <item x="1310"/>
        <item x="1757"/>
        <item x="1768"/>
        <item x="2141"/>
        <item x="57"/>
        <item x="53"/>
        <item x="2148"/>
        <item x="88"/>
        <item x="2437"/>
        <item x="1150"/>
        <item x="1674"/>
        <item x="1027"/>
        <item x="1323"/>
        <item x="549"/>
        <item x="550"/>
        <item x="221"/>
        <item x="2264"/>
        <item x="1255"/>
        <item x="1856"/>
        <item x="820"/>
        <item x="2286"/>
        <item x="2336"/>
        <item x="597"/>
        <item x="1492"/>
        <item x="1746"/>
        <item x="246"/>
        <item x="1958"/>
        <item x="710"/>
        <item x="947"/>
        <item x="909"/>
        <item x="150"/>
        <item x="2057"/>
        <item x="46"/>
        <item x="1483"/>
        <item x="1089"/>
        <item x="2471"/>
        <item x="1725"/>
        <item x="944"/>
        <item x="2092"/>
        <item x="556"/>
        <item x="2509"/>
        <item x="1353"/>
        <item x="699"/>
        <item x="1133"/>
        <item x="1835"/>
        <item x="107"/>
        <item x="2316"/>
        <item x="1261"/>
        <item x="186"/>
        <item x="2317"/>
        <item x="467"/>
        <item x="1704"/>
        <item x="1539"/>
        <item x="1469"/>
        <item x="1122"/>
        <item x="1348"/>
        <item x="1057"/>
        <item x="330"/>
        <item x="397"/>
        <item x="2442"/>
        <item x="1206"/>
        <item x="103"/>
        <item x="1467"/>
        <item x="1415"/>
        <item x="904"/>
        <item x="928"/>
        <item x="1250"/>
        <item x="85"/>
        <item x="1881"/>
        <item x="1989"/>
        <item x="553"/>
        <item x="288"/>
        <item x="1702"/>
        <item x="1737"/>
        <item x="455"/>
        <item x="1113"/>
        <item x="1215"/>
        <item x="864"/>
        <item x="2401"/>
        <item x="1397"/>
        <item x="1871"/>
        <item x="2069"/>
        <item x="1265"/>
        <item x="1501"/>
        <item x="475"/>
        <item x="919"/>
        <item x="358"/>
        <item x="1625"/>
        <item x="874"/>
        <item x="264"/>
        <item x="2287"/>
        <item x="2399"/>
        <item x="865"/>
        <item x="1485"/>
        <item x="1904"/>
        <item x="1437"/>
        <item x="1519"/>
        <item x="454"/>
        <item x="1568"/>
        <item x="200"/>
        <item x="1333"/>
        <item x="1570"/>
        <item x="675"/>
        <item x="2240"/>
        <item x="1897"/>
        <item x="739"/>
        <item x="966"/>
        <item x="1770"/>
        <item x="832"/>
        <item x="400"/>
        <item x="1573"/>
        <item x="2457"/>
        <item x="1620"/>
        <item x="142"/>
        <item x="1003"/>
        <item x="1639"/>
        <item x="202"/>
        <item x="2088"/>
        <item x="1598"/>
        <item x="538"/>
        <item x="1763"/>
        <item x="1575"/>
        <item x="1887"/>
        <item x="1053"/>
        <item x="573"/>
        <item x="877"/>
        <item x="1336"/>
        <item x="567"/>
        <item x="1465"/>
        <item x="2379"/>
        <item x="640"/>
        <item x="1499"/>
        <item x="144"/>
        <item x="1435"/>
        <item x="482"/>
        <item x="893"/>
        <item x="1165"/>
        <item x="2339"/>
        <item x="1585"/>
        <item x="462"/>
        <item x="1244"/>
        <item x="2014"/>
        <item x="510"/>
        <item x="1487"/>
        <item x="1326"/>
        <item x="1375"/>
        <item x="633"/>
        <item x="2348"/>
        <item x="604"/>
        <item x="227"/>
        <item x="484"/>
        <item x="1551"/>
        <item x="1957"/>
        <item x="751"/>
        <item x="1154"/>
        <item x="255"/>
        <item x="2254"/>
        <item x="1439"/>
        <item x="623"/>
        <item x="1254"/>
        <item x="2513"/>
        <item x="2187"/>
        <item x="2334"/>
        <item x="2293"/>
        <item x="2209"/>
        <item x="26"/>
        <item x="1869"/>
        <item x="2266"/>
        <item x="2518"/>
        <item x="2060"/>
        <item x="210"/>
        <item x="1697"/>
        <item x="2413"/>
        <item x="2292"/>
        <item x="1578"/>
        <item x="744"/>
        <item x="2111"/>
        <item x="151"/>
        <item x="2422"/>
        <item x="2426"/>
        <item x="349"/>
        <item x="216"/>
        <item x="1967"/>
        <item x="425"/>
        <item x="278"/>
        <item x="802"/>
        <item x="1022"/>
        <item x="885"/>
        <item x="1283"/>
        <item x="659"/>
        <item x="828"/>
        <item x="506"/>
        <item x="757"/>
        <item x="283"/>
        <item x="1709"/>
        <item x="664"/>
        <item x="317"/>
        <item x="1208"/>
        <item x="619"/>
        <item x="1635"/>
        <item x="204"/>
        <item x="1733"/>
        <item x="1446"/>
        <item x="2018"/>
        <item x="2250"/>
        <item x="99"/>
        <item x="847"/>
        <item x="1155"/>
        <item x="1912"/>
        <item x="11"/>
        <item x="937"/>
        <item x="2396"/>
        <item x="518"/>
        <item x="1203"/>
        <item x="1282"/>
        <item x="1944"/>
        <item x="93"/>
        <item x="1810"/>
        <item x="1271"/>
        <item x="421"/>
        <item x="2164"/>
        <item x="2183"/>
        <item x="2425"/>
        <item x="136"/>
        <item x="183"/>
        <item x="911"/>
        <item x="1883"/>
        <item x="1816"/>
        <item x="576"/>
        <item x="1918"/>
        <item x="157"/>
        <item x="511"/>
        <item x="371"/>
        <item x="1091"/>
        <item x="2094"/>
        <item x="897"/>
        <item x="1137"/>
        <item x="1191"/>
        <item x="1147"/>
        <item x="2190"/>
        <item x="1523"/>
        <item x="2205"/>
        <item x="849"/>
        <item x="661"/>
        <item x="1777"/>
        <item x="665"/>
        <item x="2504"/>
        <item x="1586"/>
        <item x="509"/>
        <item x="548"/>
        <item x="1528"/>
        <item x="1798"/>
        <item x="434"/>
        <item x="2493"/>
        <item x="471"/>
        <item x="1882"/>
        <item x="1159"/>
        <item x="682"/>
        <item x="1534"/>
        <item x="1526"/>
        <item x="109"/>
        <item x="1275"/>
        <item x="390"/>
        <item x="2283"/>
        <item x="1629"/>
        <item x="668"/>
        <item x="722"/>
        <item x="1351"/>
        <item x="301"/>
        <item x="1769"/>
        <item x="1252"/>
        <item x="1754"/>
        <item x="2443"/>
        <item x="25"/>
        <item x="564"/>
        <item x="1246"/>
        <item x="1312"/>
        <item x="2231"/>
        <item x="889"/>
        <item x="811"/>
        <item x="639"/>
        <item x="1136"/>
        <item x="638"/>
        <item x="629"/>
        <item x="1762"/>
        <item x="540"/>
        <item x="1589"/>
        <item x="1588"/>
        <item x="1355"/>
        <item x="2362"/>
        <item x="21"/>
        <item x="1902"/>
        <item x="925"/>
        <item x="2523"/>
        <item x="237"/>
        <item x="1029"/>
        <item x="1658"/>
        <item x="1953"/>
        <item x="835"/>
        <item x="2502"/>
        <item x="1775"/>
        <item x="1116"/>
        <item x="1594"/>
        <item x="1015"/>
        <item x="2207"/>
        <item x="1898"/>
        <item x="321"/>
        <item x="529"/>
        <item x="2216"/>
        <item x="481"/>
        <item x="1352"/>
        <item x="2012"/>
        <item x="1194"/>
        <item x="242"/>
        <item x="248"/>
        <item x="238"/>
        <item x="1569"/>
        <item x="2372"/>
        <item x="1445"/>
        <item x="342"/>
        <item x="1945"/>
        <item x="592"/>
        <item x="1317"/>
        <item x="572"/>
        <item x="961"/>
        <item x="1772"/>
        <item x="1988"/>
        <item x="2516"/>
        <item x="1017"/>
        <item x="1817"/>
        <item x="2115"/>
        <item x="182"/>
        <item x="1489"/>
        <item x="1819"/>
        <item x="2201"/>
        <item x="158"/>
        <item x="1080"/>
        <item x="1966"/>
        <item x="2450"/>
        <item x="2265"/>
        <item x="1324"/>
        <item x="243"/>
        <item x="2342"/>
        <item x="1661"/>
        <item x="267"/>
        <item x="1380"/>
        <item x="305"/>
        <item x="985"/>
        <item x="1491"/>
        <item x="1443"/>
        <item x="2178"/>
        <item x="1938"/>
        <item x="1019"/>
        <item x="1633"/>
        <item x="1860"/>
        <item x="1792"/>
        <item x="1420"/>
        <item x="764"/>
        <item x="1170"/>
        <item x="1001"/>
        <item x="1477"/>
        <item x="2331"/>
        <item x="1464"/>
        <item x="2032"/>
        <item x="797"/>
        <item x="807"/>
        <item x="442"/>
        <item x="1690"/>
        <item x="1302"/>
        <item x="2350"/>
        <item x="856"/>
        <item x="367"/>
        <item x="715"/>
        <item x="627"/>
        <item x="2079"/>
        <item x="1221"/>
        <item x="1141"/>
        <item x="45"/>
        <item x="1192"/>
        <item x="1700"/>
        <item x="2391"/>
        <item x="2156"/>
        <item x="1090"/>
        <item x="1873"/>
        <item x="1710"/>
        <item x="398"/>
        <item x="601"/>
        <item x="1266"/>
        <item x="578"/>
        <item x="1138"/>
        <item x="477"/>
        <item x="395"/>
        <item x="167"/>
        <item x="439"/>
        <item x="528"/>
        <item x="1109"/>
        <item x="1600"/>
        <item x="2166"/>
        <item x="1646"/>
        <item x="166"/>
        <item x="1830"/>
        <item x="1631"/>
        <item x="122"/>
        <item x="1470"/>
        <item x="2417"/>
        <item x="463"/>
        <item x="1264"/>
        <item x="135"/>
        <item x="1340"/>
        <item x="341"/>
        <item x="215"/>
        <item x="177"/>
        <item x="979"/>
        <item x="12"/>
        <item x="834"/>
        <item x="927"/>
        <item x="1350"/>
        <item x="353"/>
        <item x="1880"/>
        <item x="726"/>
        <item x="1180"/>
        <item x="271"/>
        <item x="457"/>
        <item x="2394"/>
        <item x="2373"/>
        <item x="1542"/>
        <item x="513"/>
        <item x="1724"/>
        <item x="1112"/>
        <item x="1111"/>
        <item x="1196"/>
        <item x="1790"/>
        <item x="188"/>
        <item x="547"/>
        <item x="393"/>
        <item x="401"/>
        <item x="285"/>
        <item x="2046"/>
        <item x="1947"/>
        <item x="683"/>
        <item x="1925"/>
        <item x="537"/>
        <item x="702"/>
        <item x="735"/>
        <item x="394"/>
        <item x="1780"/>
        <item x="2139"/>
        <item x="447"/>
        <item x="1804"/>
        <item x="2418"/>
        <item x="787"/>
        <item x="949"/>
        <item x="2144"/>
        <item x="1186"/>
        <item x="2313"/>
        <item x="2062"/>
        <item x="1670"/>
        <item x="2106"/>
        <item x="2134"/>
        <item x="113"/>
        <item x="2276"/>
        <item x="967"/>
        <item x="776"/>
        <item x="1893"/>
        <item x="1248"/>
        <item x="1974"/>
        <item x="299"/>
        <item x="1865"/>
        <item x="0"/>
        <item x="565"/>
        <item x="382"/>
        <item x="1579"/>
        <item x="380"/>
        <item x="2258"/>
        <item x="38"/>
        <item x="785"/>
        <item x="206"/>
        <item x="965"/>
        <item x="857"/>
        <item x="377"/>
        <item x="147"/>
        <item x="1688"/>
        <item x="2431"/>
        <item x="908"/>
        <item x="2454"/>
        <item x="1120"/>
        <item x="2008"/>
        <item x="605"/>
        <item x="127"/>
        <item x="1343"/>
        <item x="2241"/>
        <item x="723"/>
        <item x="1934"/>
        <item x="1183"/>
        <item x="369"/>
        <item x="1236"/>
        <item x="1890"/>
        <item x="1965"/>
        <item x="2174"/>
        <item x="156"/>
        <item x="1045"/>
        <item x="1808"/>
        <item x="2271"/>
        <item x="716"/>
        <item x="2154"/>
        <item x="2439"/>
        <item x="1305"/>
        <item x="504"/>
        <item x="2416"/>
        <item x="1161"/>
        <item x="129"/>
        <item x="1703"/>
        <item x="173"/>
        <item x="1597"/>
        <item x="2300"/>
        <item x="546"/>
        <item x="297"/>
        <item x="769"/>
        <item x="1243"/>
        <item x="653"/>
        <item x="1040"/>
        <item x="1016"/>
        <item x="1391"/>
        <item x="311"/>
        <item x="1903"/>
        <item x="1223"/>
        <item x="1044"/>
        <item x="464"/>
        <item x="2329"/>
        <item x="1878"/>
        <item x="1906"/>
        <item x="1896"/>
        <item x="1839"/>
        <item x="2150"/>
        <item x="1853"/>
        <item x="1175"/>
        <item x="387"/>
        <item x="2196"/>
        <item x="1139"/>
        <item x="800"/>
        <item x="2056"/>
        <item x="1295"/>
        <item x="1134"/>
        <item x="1293"/>
        <item x="1928"/>
        <item x="115"/>
        <item x="402"/>
        <item x="884"/>
        <item x="2467"/>
        <item x="250"/>
        <item x="1005"/>
        <item x="626"/>
        <item x="1626"/>
        <item x="1884"/>
        <item x="1361"/>
        <item x="2404"/>
        <item x="2225"/>
        <item x="636"/>
        <item x="516"/>
        <item x="485"/>
        <item x="450"/>
        <item x="1458"/>
        <item x="1272"/>
        <item x="2121"/>
        <item x="309"/>
        <item x="1182"/>
        <item x="2352"/>
        <item x="931"/>
        <item x="2048"/>
        <item x="1444"/>
        <item x="1611"/>
        <item x="1576"/>
        <item x="1946"/>
        <item x="59"/>
        <item x="2406"/>
        <item x="1396"/>
        <item x="1371"/>
        <item x="705"/>
        <item x="539"/>
        <item x="2335"/>
        <item x="1511"/>
        <item x="1008"/>
        <item x="1627"/>
        <item x="1874"/>
        <item x="853"/>
        <item x="2497"/>
        <item x="745"/>
        <item x="2501"/>
        <item x="28"/>
        <item x="1369"/>
        <item x="2520"/>
        <item x="713"/>
        <item x="817"/>
        <item x="1241"/>
        <item x="622"/>
        <item x="1414"/>
        <item x="1370"/>
        <item x="414"/>
        <item x="280"/>
        <item x="1721"/>
        <item x="603"/>
        <item x="123"/>
        <item x="399"/>
        <item x="1727"/>
        <item x="1385"/>
        <item x="1672"/>
        <item x="2037"/>
        <item x="79"/>
        <item x="1195"/>
        <item x="1403"/>
        <item x="2089"/>
        <item x="65"/>
        <item x="478"/>
        <item x="2021"/>
        <item x="1160"/>
        <item x="632"/>
        <item x="1125"/>
        <item x="1320"/>
        <item x="801"/>
        <item x="2063"/>
        <item x="2112"/>
        <item x="494"/>
        <item x="1455"/>
        <item x="901"/>
        <item x="2053"/>
        <item x="1747"/>
        <item x="225"/>
        <item x="2064"/>
        <item x="339"/>
        <item x="1078"/>
        <item x="731"/>
        <item x="2455"/>
        <item x="1376"/>
        <item x="67"/>
        <item x="118"/>
        <item x="1683"/>
        <item x="1315"/>
        <item x="850"/>
        <item x="1096"/>
        <item x="1587"/>
        <item x="1677"/>
        <item x="370"/>
        <item x="929"/>
        <item x="1794"/>
        <item x="2310"/>
        <item x="418"/>
        <item x="746"/>
        <item x="2354"/>
        <item x="692"/>
        <item x="2028"/>
        <item x="1235"/>
        <item x="577"/>
        <item x="2208"/>
        <item x="2436"/>
        <item x="1806"/>
        <item x="10"/>
        <item x="2397"/>
        <item x="310"/>
        <item x="2445"/>
        <item x="734"/>
        <item x="842"/>
        <item x="2363"/>
        <item x="941"/>
        <item x="678"/>
        <item x="29"/>
        <item x="1785"/>
        <item x="1058"/>
        <item x="16"/>
        <item x="1799"/>
        <item x="2447"/>
        <item x="34"/>
        <item x="1970"/>
        <item x="236"/>
        <item x="2475"/>
        <item x="602"/>
        <item x="2044"/>
        <item x="1678"/>
        <item x="2359"/>
        <item x="1641"/>
        <item x="1948"/>
        <item x="974"/>
        <item x="2344"/>
        <item x="116"/>
        <item x="827"/>
        <item x="152"/>
        <item x="1692"/>
        <item x="1820"/>
        <item x="837"/>
        <item x="1663"/>
        <item x="1303"/>
        <item x="1994"/>
        <item x="161"/>
        <item x="2000"/>
        <item x="1532"/>
        <item x="444"/>
        <item x="1685"/>
        <item x="1535"/>
        <item x="938"/>
        <item x="667"/>
        <item x="1079"/>
        <item x="1056"/>
        <item x="7"/>
        <item x="2427"/>
        <item x="522"/>
        <item x="1373"/>
        <item x="612"/>
        <item x="5"/>
        <item x="1430"/>
        <item x="2486"/>
        <item x="1456"/>
        <item x="534"/>
        <item x="1959"/>
        <item x="2423"/>
        <item x="1459"/>
        <item x="1969"/>
        <item x="1349"/>
        <item x="336"/>
        <item x="1032"/>
        <item x="154"/>
        <item x="1357"/>
        <item x="347"/>
        <item x="1475"/>
        <item x="503"/>
        <item x="2076"/>
        <item x="843"/>
        <item x="1864"/>
        <item x="286"/>
        <item x="2026"/>
        <item x="1802"/>
        <item x="1517"/>
        <item x="1339"/>
        <item x="365"/>
        <item x="437"/>
        <item x="519"/>
        <item x="2260"/>
        <item x="356"/>
        <item x="19"/>
        <item x="2228"/>
        <item x="1193"/>
        <item x="1356"/>
        <item x="1667"/>
        <item x="1245"/>
        <item x="666"/>
        <item x="952"/>
        <item x="1741"/>
        <item x="1187"/>
        <item x="1060"/>
        <item x="1659"/>
        <item x="1311"/>
        <item x="1923"/>
        <item x="2244"/>
        <item x="2108"/>
        <item x="31"/>
        <item x="14"/>
        <item x="1067"/>
        <item x="1367"/>
        <item x="2095"/>
        <item x="159"/>
        <item x="1711"/>
        <item x="625"/>
        <item x="1654"/>
        <item x="223"/>
        <item x="2338"/>
        <item x="496"/>
        <item x="561"/>
        <item x="1158"/>
        <item x="18"/>
        <item x="2133"/>
        <item x="2490"/>
        <item x="672"/>
        <item x="1935"/>
        <item x="360"/>
        <item x="86"/>
        <item x="1276"/>
        <item x="1716"/>
        <item x="1745"/>
        <item x="1034"/>
        <item x="988"/>
        <item x="1073"/>
        <item x="423"/>
        <item x="2149"/>
        <item x="1722"/>
        <item x="1238"/>
        <item x="192"/>
        <item x="1538"/>
        <item x="196"/>
        <item x="660"/>
        <item x="379"/>
        <item x="1306"/>
        <item x="2495"/>
        <item x="1914"/>
        <item x="2004"/>
        <item x="869"/>
        <item x="451"/>
        <item x="1940"/>
        <item x="1331"/>
        <item x="231"/>
        <item x="958"/>
        <item x="228"/>
        <item x="1213"/>
        <item x="2172"/>
        <item x="345"/>
        <item x="1237"/>
        <item x="2272"/>
        <item x="545"/>
        <item x="2179"/>
        <item x="501"/>
        <item x="165"/>
        <item x="1738"/>
        <item x="1533"/>
        <item x="2332"/>
        <item x="1811"/>
        <item x="707"/>
        <item x="1509"/>
        <item x="217"/>
        <item x="1031"/>
        <item x="953"/>
        <item x="563"/>
        <item x="2161"/>
        <item x="590"/>
        <item x="998"/>
        <item x="1805"/>
        <item x="1995"/>
        <item x="704"/>
        <item x="669"/>
        <item x="378"/>
        <item x="2058"/>
        <item x="266"/>
        <item x="446"/>
        <item x="1377"/>
        <item x="1610"/>
        <item x="1268"/>
        <item x="1278"/>
        <item x="287"/>
        <item x="756"/>
        <item x="778"/>
        <item x="1979"/>
        <item x="2461"/>
        <item x="2116"/>
        <item x="1321"/>
        <item x="373"/>
        <item x="2043"/>
        <item x="2355"/>
        <item x="970"/>
        <item x="527"/>
        <item x="302"/>
        <item x="1553"/>
        <item x="2308"/>
        <item x="276"/>
        <item x="219"/>
        <item x="2109"/>
        <item x="2288"/>
        <item x="741"/>
        <item x="63"/>
        <item x="888"/>
        <item x="2227"/>
        <item x="1732"/>
        <item x="1647"/>
        <item x="459"/>
        <item x="2492"/>
        <item x="284"/>
        <item x="983"/>
        <item x="2510"/>
        <item x="362"/>
        <item x="294"/>
        <item x="581"/>
        <item x="1895"/>
        <item x="1481"/>
        <item x="1279"/>
        <item x="1448"/>
        <item x="473"/>
        <item x="69"/>
        <item x="355"/>
        <item x="1695"/>
        <item x="1260"/>
        <item x="2114"/>
        <item x="1025"/>
        <item x="2465"/>
        <item x="1510"/>
        <item x="1100"/>
        <item x="1859"/>
        <item x="110"/>
        <item x="1413"/>
        <item x="1774"/>
        <item x="1052"/>
        <item x="532"/>
        <item x="1101"/>
        <item x="247"/>
        <item x="2466"/>
        <item x="189"/>
        <item x="1997"/>
        <item x="1472"/>
        <item x="306"/>
        <item x="2438"/>
        <item x="1399"/>
        <item x="42"/>
        <item x="74"/>
        <item x="738"/>
        <item x="818"/>
        <item x="1851"/>
        <item x="784"/>
        <item x="404"/>
        <item x="2204"/>
        <item x="2213"/>
        <item x="973"/>
        <item x="1262"/>
        <item x="673"/>
        <item x="1383"/>
        <item x="333"/>
        <item x="89"/>
        <item x="1226"/>
        <item x="1114"/>
        <item x="62"/>
        <item x="82"/>
        <item x="2020"/>
        <item x="187"/>
        <item x="2070"/>
        <item x="906"/>
        <item x="910"/>
        <item x="428"/>
        <item x="2104"/>
        <item x="806"/>
        <item x="536"/>
        <item x="1127"/>
        <item x="1149"/>
        <item x="2222"/>
        <item x="851"/>
        <item x="1480"/>
        <item x="1749"/>
        <item x="1694"/>
        <item x="1418"/>
        <item x="209"/>
        <item x="232"/>
        <item x="1574"/>
        <item x="245"/>
        <item x="1360"/>
        <item x="2478"/>
        <item x="1783"/>
        <item x="766"/>
        <item x="1843"/>
        <item x="44"/>
        <item x="2158"/>
        <item x="176"/>
        <item x="922"/>
        <item x="662"/>
        <item x="1365"/>
        <item x="58"/>
        <item x="170"/>
        <item x="1280"/>
        <item x="1922"/>
        <item x="774"/>
        <item x="788"/>
        <item x="39"/>
        <item x="1224"/>
        <item x="2002"/>
        <item x="2249"/>
        <item x="2010"/>
        <item x="1123"/>
        <item x="2137"/>
        <item x="1386"/>
        <item x="879"/>
        <item x="435"/>
        <item x="866"/>
        <item x="1216"/>
        <item x="78"/>
        <item x="300"/>
        <item x="2460"/>
        <item x="531"/>
        <item x="1428"/>
        <item x="1910"/>
        <item x="829"/>
        <item x="212"/>
        <item x="798"/>
        <item x="1341"/>
        <item x="912"/>
        <item x="427"/>
        <item x="2410"/>
        <item x="2360"/>
        <item x="2176"/>
        <item x="2408"/>
        <item x="1713"/>
        <item x="1623"/>
        <item x="2016"/>
        <item x="1640"/>
        <item x="468"/>
        <item x="315"/>
        <item x="1198"/>
        <item x="1978"/>
        <item x="291"/>
        <item x="1679"/>
        <item x="826"/>
        <item x="1886"/>
        <item x="740"/>
        <item x="700"/>
        <item x="2167"/>
        <item x="2135"/>
        <item x="714"/>
        <item x="867"/>
        <item x="2456"/>
        <item x="2337"/>
        <item x="1047"/>
        <item x="2128"/>
        <item x="976"/>
        <item x="760"/>
        <item x="2500"/>
        <item x="2273"/>
        <item x="1097"/>
        <item x="524"/>
        <item x="27"/>
        <item x="768"/>
        <item x="1831"/>
        <item x="1566"/>
        <item x="2499"/>
        <item x="432"/>
        <item x="1712"/>
        <item x="2175"/>
        <item x="1863"/>
        <item t="default"/>
      </items>
    </pivotField>
    <pivotField axis="axisRow" showAll="0">
      <items count="6">
        <item x="1"/>
        <item x="2"/>
        <item x="4"/>
        <item x="3"/>
        <item x="0"/>
        <item t="default"/>
      </items>
    </pivotField>
    <pivotField dataField="1" dragToRow="0" dragToCol="0" dragToPage="0" showAll="0" defaultSubtotal="0"/>
  </pivotFields>
  <rowFields count="3">
    <field x="10"/>
    <field x="3"/>
    <field x="9"/>
  </rowFields>
  <rowItems count="14">
    <i>
      <x/>
    </i>
    <i r="1">
      <x v="5"/>
    </i>
    <i>
      <x v="1"/>
    </i>
    <i r="1">
      <x v="3"/>
    </i>
    <i r="1">
      <x v="4"/>
    </i>
    <i>
      <x v="2"/>
    </i>
    <i r="1">
      <x v="7"/>
    </i>
    <i>
      <x v="3"/>
    </i>
    <i r="1">
      <x v="6"/>
    </i>
    <i>
      <x v="4"/>
    </i>
    <i r="1">
      <x/>
    </i>
    <i r="1">
      <x v="1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net_room_revenue" fld="7" subtotal="average" baseField="10" baseItem="0"/>
    <dataField name="Sum of net_room_revenue2" fld="7" baseField="10" baseItem="0"/>
    <dataField name="Sum of gross_room_revenue" fld="5" baseField="0" baseItem="0"/>
    <dataField name="Sum of Netmargin" fld="11" baseField="0" baseItem="0" numFmtId="10"/>
  </dataFields>
  <formats count="1">
    <format dxfId="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onditionalFormats count="4">
    <conditionalFormat priority="4">
      <pivotAreas count="13">
        <pivotArea type="data" collapsedLevelsAreSubtotals="1" fieldPosition="0">
          <references count="2">
            <reference field="4294967294" count="1" selected="0">
              <x v="3"/>
            </reference>
            <reference field="10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5"/>
            </reference>
            <reference field="10" count="1" selected="0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10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3"/>
            </reference>
            <reference field="10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4"/>
            </reference>
            <reference field="10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10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7"/>
            </reference>
            <reference field="10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10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6"/>
            </reference>
            <reference field="10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10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0"/>
            </reference>
            <reference field="10" count="1" selected="0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1"/>
            </reference>
            <reference field="10" count="1" selected="0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2"/>
            </reference>
            <reference field="10" count="1" selected="0">
              <x v="4"/>
            </reference>
          </references>
        </pivotArea>
      </pivotAreas>
    </conditionalFormat>
    <conditionalFormat priority="5">
      <pivotAreas count="10">
        <pivotArea type="data" collapsedLevelsAreSubtotals="1" fieldPosition="0">
          <references count="2">
            <reference field="4294967294" count="1" selected="0">
              <x v="2"/>
            </reference>
            <reference field="10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3" count="1">
              <x v="5"/>
            </reference>
            <reference field="10" count="1" selected="0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10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3" count="2">
              <x v="3"/>
              <x v="4"/>
            </reference>
            <reference field="10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10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3" count="1">
              <x v="7"/>
            </reference>
            <reference field="10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10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3" count="1">
              <x v="6"/>
            </reference>
            <reference field="10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10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3" count="3">
              <x v="0"/>
              <x v="1"/>
              <x v="2"/>
            </reference>
            <reference field="10" count="1" selected="0">
              <x v="4"/>
            </reference>
          </references>
        </pivotArea>
      </pivotAreas>
    </conditionalFormat>
    <conditionalFormat priority="6">
      <pivotAreas count="10">
        <pivotArea type="data" collapsedLevelsAreSubtotals="1" fieldPosition="0">
          <references count="2">
            <reference field="4294967294" count="1" selected="0">
              <x v="1"/>
            </reference>
            <reference field="10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3" count="1">
              <x v="5"/>
            </reference>
            <reference field="10" count="1" selected="0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0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3" count="2">
              <x v="3"/>
              <x v="4"/>
            </reference>
            <reference field="10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0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3" count="1">
              <x v="7"/>
            </reference>
            <reference field="10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0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3" count="1">
              <x v="6"/>
            </reference>
            <reference field="10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0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3" count="3">
              <x v="0"/>
              <x v="1"/>
              <x v="2"/>
            </reference>
            <reference field="10" count="1" selected="0">
              <x v="4"/>
            </reference>
          </references>
        </pivotArea>
      </pivotAreas>
    </conditionalFormat>
    <conditionalFormat priority="7">
      <pivotAreas count="10"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5"/>
            </reference>
            <reference field="10" count="1" selected="0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2">
              <x v="3"/>
              <x v="4"/>
            </reference>
            <reference field="10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7"/>
            </reference>
            <reference field="10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6"/>
            </reference>
            <reference field="10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3">
              <x v="0"/>
              <x v="1"/>
              <x v="2"/>
            </reference>
            <reference field="10" count="1" selected="0">
              <x v="4"/>
            </reference>
          </references>
        </pivotArea>
      </pivotAreas>
    </conditionalFormat>
  </conditional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A1CC1C-9565-4B29-A7E1-F2127C8CF48B}" name="PivotTable8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">
  <location ref="A19:E33" firstHeaderRow="0" firstDataRow="1" firstDataCol="1"/>
  <pivotFields count="12">
    <pivotField showAll="0"/>
    <pivotField showAll="0"/>
    <pivotField showAll="0"/>
    <pivotField axis="axisRow" showAll="0">
      <items count="9">
        <item sd="0" x="1"/>
        <item sd="0" x="0"/>
        <item sd="0" x="3"/>
        <item sd="0" x="4"/>
        <item sd="0" x="7"/>
        <item sd="0" x="2"/>
        <item sd="0" x="5"/>
        <item sd="0" x="6"/>
        <item t="default"/>
      </items>
    </pivotField>
    <pivotField showAll="0"/>
    <pivotField dataField="1" showAll="0"/>
    <pivotField showAll="0"/>
    <pivotField dataField="1" showAll="0"/>
    <pivotField showAll="0"/>
    <pivotField axis="axisRow" numFmtId="10" showAll="0">
      <items count="2525">
        <item x="8"/>
        <item x="2159"/>
        <item x="1559"/>
        <item x="1051"/>
        <item x="1055"/>
        <item x="1419"/>
        <item x="1384"/>
        <item x="994"/>
        <item x="1417"/>
        <item x="304"/>
        <item x="780"/>
        <item x="607"/>
        <item x="2085"/>
        <item x="1039"/>
        <item x="2177"/>
        <item x="1407"/>
        <item x="1222"/>
        <item x="1653"/>
        <item x="1599"/>
        <item x="1289"/>
        <item x="1736"/>
        <item x="2429"/>
        <item x="1557"/>
        <item x="1473"/>
        <item x="2449"/>
        <item x="762"/>
        <item x="2067"/>
        <item x="552"/>
        <item x="670"/>
        <item x="1220"/>
        <item x="579"/>
        <item x="1682"/>
        <item x="274"/>
        <item x="332"/>
        <item x="2328"/>
        <item x="2381"/>
        <item x="868"/>
        <item x="1543"/>
        <item x="184"/>
        <item x="1637"/>
        <item x="2105"/>
        <item x="1316"/>
        <item x="2110"/>
        <item x="2309"/>
        <item x="1650"/>
        <item x="2065"/>
        <item x="1099"/>
        <item x="845"/>
        <item x="557"/>
        <item x="1468"/>
        <item x="654"/>
        <item x="178"/>
        <item x="1760"/>
        <item x="2051"/>
        <item x="2151"/>
        <item x="916"/>
        <item x="54"/>
        <item x="211"/>
        <item x="240"/>
        <item x="2412"/>
        <item x="2054"/>
        <item x="1068"/>
        <item x="770"/>
        <item x="1010"/>
        <item x="409"/>
        <item x="2343"/>
        <item x="2162"/>
        <item x="1496"/>
        <item x="681"/>
        <item x="2198"/>
        <item x="852"/>
        <item x="190"/>
        <item x="1153"/>
        <item x="2124"/>
        <item x="1398"/>
        <item x="862"/>
        <item x="1108"/>
        <item x="2496"/>
        <item x="614"/>
        <item x="2125"/>
        <item x="180"/>
        <item x="1242"/>
        <item x="229"/>
        <item x="891"/>
        <item x="199"/>
        <item x="2098"/>
        <item x="1401"/>
        <item x="1145"/>
        <item x="1288"/>
        <item x="959"/>
        <item x="594"/>
        <item x="2312"/>
        <item x="1786"/>
        <item x="272"/>
        <item x="1963"/>
        <item x="836"/>
        <item x="1885"/>
        <item x="148"/>
        <item x="1552"/>
        <item x="2411"/>
        <item x="520"/>
        <item x="1379"/>
        <item x="441"/>
        <item x="185"/>
        <item x="512"/>
        <item x="2469"/>
        <item x="1642"/>
        <item x="1691"/>
        <item x="2252"/>
        <item x="697"/>
        <item x="2515"/>
        <item x="1604"/>
        <item x="2494"/>
        <item x="1065"/>
        <item x="542"/>
        <item x="1520"/>
        <item x="2033"/>
        <item x="703"/>
        <item x="993"/>
        <item x="198"/>
        <item x="560"/>
        <item x="1484"/>
        <item x="234"/>
        <item x="1072"/>
        <item x="1049"/>
        <item x="956"/>
        <item x="2357"/>
        <item x="2073"/>
        <item x="1818"/>
        <item x="950"/>
        <item x="2485"/>
        <item x="1982"/>
        <item x="975"/>
        <item x="66"/>
        <item x="1548"/>
        <item x="2195"/>
        <item x="368"/>
        <item x="410"/>
        <item x="258"/>
        <item x="613"/>
        <item x="1269"/>
        <item x="541"/>
        <item x="2202"/>
        <item x="677"/>
        <item x="1423"/>
        <item x="2483"/>
        <item x="921"/>
        <item x="733"/>
        <item x="611"/>
        <item x="1329"/>
        <item x="907"/>
        <item x="902"/>
        <item x="1911"/>
        <item x="1668"/>
        <item x="2451"/>
        <item x="146"/>
        <item x="119"/>
        <item x="1675"/>
        <item x="1758"/>
        <item x="945"/>
        <item x="1779"/>
        <item x="783"/>
        <item x="1002"/>
        <item x="1498"/>
        <item x="1602"/>
        <item x="405"/>
        <item x="2255"/>
        <item x="1809"/>
        <item x="1020"/>
        <item x="991"/>
        <item x="824"/>
        <item x="652"/>
        <item x="1202"/>
        <item x="1879"/>
        <item x="1582"/>
        <item x="22"/>
        <item x="1814"/>
        <item x="1687"/>
        <item x="2034"/>
        <item x="197"/>
        <item x="1218"/>
        <item x="505"/>
        <item x="2006"/>
        <item x="1201"/>
        <item x="1148"/>
        <item x="883"/>
        <item x="1162"/>
        <item x="1301"/>
        <item x="1964"/>
        <item x="499"/>
        <item x="49"/>
        <item x="526"/>
        <item x="263"/>
        <item x="795"/>
        <item x="2214"/>
        <item x="1976"/>
        <item x="2405"/>
        <item x="1486"/>
        <item x="799"/>
        <item x="1204"/>
        <item x="2100"/>
        <item x="1395"/>
        <item x="1628"/>
        <item x="70"/>
        <item x="1766"/>
        <item x="2165"/>
        <item x="2184"/>
        <item x="2474"/>
        <item x="533"/>
        <item x="1927"/>
        <item x="2383"/>
        <item x="117"/>
        <item x="314"/>
        <item x="2068"/>
        <item x="1036"/>
        <item x="1556"/>
        <item x="1936"/>
        <item x="781"/>
        <item x="858"/>
        <item x="2421"/>
        <item x="1076"/>
        <item x="2323"/>
        <item x="2392"/>
        <item x="140"/>
        <item x="64"/>
        <item x="1917"/>
        <item x="75"/>
        <item x="589"/>
        <item x="711"/>
        <item x="293"/>
        <item x="1761"/>
        <item x="1636"/>
        <item x="771"/>
        <item x="1655"/>
        <item x="582"/>
        <item x="2218"/>
        <item x="755"/>
        <item x="480"/>
        <item x="55"/>
        <item x="323"/>
        <item x="2087"/>
        <item x="1354"/>
        <item x="2441"/>
        <item x="1273"/>
        <item x="2186"/>
        <item x="838"/>
        <item x="1070"/>
        <item x="782"/>
        <item x="497"/>
        <item x="2279"/>
        <item x="2282"/>
        <item x="525"/>
        <item x="1726"/>
        <item x="886"/>
        <item x="1394"/>
        <item x="1050"/>
        <item x="894"/>
        <item x="2291"/>
        <item x="295"/>
        <item x="2346"/>
        <item x="1753"/>
        <item x="615"/>
        <item x="1699"/>
        <item x="1717"/>
        <item x="1263"/>
        <item x="1024"/>
        <item x="569"/>
        <item x="618"/>
        <item x="2107"/>
        <item x="2480"/>
        <item x="616"/>
        <item x="926"/>
        <item x="460"/>
        <item x="748"/>
        <item x="2414"/>
        <item x="4"/>
        <item x="218"/>
        <item x="620"/>
        <item x="2320"/>
        <item x="2086"/>
        <item x="725"/>
        <item x="2132"/>
        <item x="1789"/>
        <item x="1294"/>
        <item x="2075"/>
        <item x="896"/>
        <item x="793"/>
        <item x="1662"/>
        <item x="2366"/>
        <item x="2238"/>
        <item x="2303"/>
        <item x="2224"/>
        <item x="1834"/>
        <item x="1564"/>
        <item x="32"/>
        <item x="2131"/>
        <item x="2489"/>
        <item x="168"/>
        <item x="1332"/>
        <item x="1888"/>
        <item x="458"/>
        <item x="1143"/>
        <item x="688"/>
        <item x="316"/>
        <item x="214"/>
        <item x="984"/>
        <item x="1207"/>
        <item x="1954"/>
        <item x="1593"/>
        <item x="346"/>
        <item x="2341"/>
        <item x="47"/>
        <item x="870"/>
        <item x="15"/>
        <item x="98"/>
        <item x="95"/>
        <item x="854"/>
        <item x="112"/>
        <item x="2462"/>
        <item x="1061"/>
        <item x="361"/>
        <item x="252"/>
        <item x="1755"/>
        <item x="1338"/>
        <item x="1142"/>
        <item x="2318"/>
        <item x="194"/>
        <item x="1285"/>
        <item x="1840"/>
        <item x="761"/>
        <item x="1497"/>
        <item x="1374"/>
        <item x="1525"/>
        <item x="881"/>
        <item x="351"/>
        <item x="1666"/>
        <item x="1013"/>
        <item x="1177"/>
        <item x="558"/>
        <item x="83"/>
        <item x="2385"/>
        <item x="1537"/>
        <item x="2281"/>
        <item x="289"/>
        <item x="943"/>
        <item x="2448"/>
        <item x="2005"/>
        <item x="120"/>
        <item x="208"/>
        <item x="1829"/>
        <item x="2285"/>
        <item x="1684"/>
        <item x="2236"/>
        <item x="1225"/>
        <item x="696"/>
        <item x="729"/>
        <item x="1844"/>
        <item x="1530"/>
        <item x="609"/>
        <item x="1071"/>
        <item x="644"/>
        <item x="568"/>
        <item x="169"/>
        <item x="915"/>
        <item x="690"/>
        <item x="1778"/>
        <item x="1453"/>
        <item x="2230"/>
        <item x="1368"/>
        <item x="1815"/>
        <item x="1705"/>
        <item x="1949"/>
        <item x="2023"/>
        <item x="1773"/>
        <item x="1214"/>
        <item x="213"/>
        <item x="2415"/>
        <item x="1042"/>
        <item x="2374"/>
        <item x="17"/>
        <item x="1660"/>
        <item x="160"/>
        <item x="438"/>
        <item x="1094"/>
        <item x="102"/>
        <item x="969"/>
        <item x="1085"/>
        <item x="433"/>
        <item x="1638"/>
        <item x="1217"/>
        <item x="2152"/>
        <item x="1334"/>
        <item x="469"/>
        <item x="517"/>
        <item x="598"/>
        <item x="1026"/>
        <item x="587"/>
        <item x="1565"/>
        <item x="1796"/>
        <item x="2375"/>
        <item x="2215"/>
        <item x="474"/>
        <item x="1764"/>
        <item x="775"/>
        <item x="1382"/>
        <item x="562"/>
        <item x="507"/>
        <item x="292"/>
        <item x="1074"/>
        <item x="2498"/>
        <item x="2376"/>
        <item x="1848"/>
        <item x="328"/>
        <item x="1807"/>
        <item x="1512"/>
        <item x="2253"/>
        <item x="2099"/>
        <item x="1901"/>
        <item x="1504"/>
        <item x="972"/>
        <item x="2380"/>
        <item x="2512"/>
        <item x="1007"/>
        <item x="1014"/>
        <item x="521"/>
        <item x="727"/>
        <item x="171"/>
        <item x="1669"/>
        <item x="753"/>
        <item x="1292"/>
        <item x="2277"/>
        <item x="1164"/>
        <item x="2229"/>
        <item x="1823"/>
        <item x="816"/>
        <item x="149"/>
        <item x="279"/>
        <item x="1919"/>
        <item x="1297"/>
        <item x="84"/>
        <item x="2315"/>
        <item x="2061"/>
        <item x="164"/>
        <item x="1889"/>
        <item x="790"/>
        <item x="33"/>
        <item x="1707"/>
        <item x="571"/>
        <item x="1740"/>
        <item x="261"/>
        <item x="2481"/>
        <item x="1387"/>
        <item x="2126"/>
        <item x="132"/>
        <item x="1729"/>
        <item x="2284"/>
        <item x="895"/>
        <item x="1541"/>
        <item x="2491"/>
        <item x="1915"/>
        <item x="1098"/>
        <item x="1563"/>
        <item x="1521"/>
        <item x="1107"/>
        <item x="2370"/>
        <item x="1800"/>
        <item x="2130"/>
        <item x="1516"/>
        <item x="343"/>
        <item x="1400"/>
        <item x="743"/>
        <item x="2009"/>
        <item x="1390"/>
        <item x="2093"/>
        <item x="1424"/>
        <item x="1664"/>
        <item x="1680"/>
        <item x="1609"/>
        <item x="1975"/>
        <item x="1314"/>
        <item x="1560"/>
        <item x="179"/>
        <item x="448"/>
        <item x="1281"/>
        <item x="2262"/>
        <item x="1490"/>
        <item x="2278"/>
        <item x="479"/>
        <item x="2220"/>
        <item x="878"/>
        <item x="2117"/>
        <item x="1634"/>
        <item x="2192"/>
        <item x="137"/>
        <item x="420"/>
        <item x="2434"/>
        <item x="1813"/>
        <item x="586"/>
        <item x="126"/>
        <item x="2066"/>
        <item x="1434"/>
        <item x="348"/>
        <item x="2259"/>
        <item x="2232"/>
        <item x="1767"/>
        <item x="1527"/>
        <item x="624"/>
        <item x="1054"/>
        <item x="1212"/>
        <item x="92"/>
        <item x="566"/>
        <item x="1812"/>
        <item x="2324"/>
        <item x="131"/>
        <item x="1592"/>
        <item x="752"/>
        <item x="1734"/>
        <item x="1494"/>
        <item x="493"/>
        <item x="2045"/>
        <item x="986"/>
        <item x="1852"/>
        <item x="40"/>
        <item x="1344"/>
        <item x="1771"/>
        <item x="2488"/>
        <item x="2185"/>
        <item x="2453"/>
        <item x="1544"/>
        <item x="1524"/>
        <item x="809"/>
        <item x="163"/>
        <item x="383"/>
        <item x="591"/>
        <item x="1581"/>
        <item x="2235"/>
        <item x="1174"/>
        <item x="2129"/>
        <item x="796"/>
        <item x="2274"/>
        <item x="1718"/>
        <item x="233"/>
        <item x="871"/>
        <item x="1083"/>
        <item x="43"/>
        <item x="982"/>
        <item x="1412"/>
        <item x="2424"/>
        <item x="2217"/>
        <item x="543"/>
        <item x="1479"/>
        <item x="1425"/>
        <item x="2393"/>
        <item x="20"/>
        <item x="1595"/>
        <item x="1410"/>
        <item x="951"/>
        <item x="1616"/>
        <item x="2077"/>
        <item x="2398"/>
        <item x="256"/>
        <item x="1939"/>
        <item x="1092"/>
        <item x="1163"/>
        <item x="413"/>
        <item x="1335"/>
        <item x="51"/>
        <item x="2298"/>
        <item x="2407"/>
        <item x="1728"/>
        <item x="2168"/>
        <item x="352"/>
        <item x="1004"/>
        <item x="1188"/>
        <item x="1171"/>
        <item x="1706"/>
        <item x="892"/>
        <item x="1009"/>
        <item x="2479"/>
        <item x="363"/>
        <item x="580"/>
        <item x="1971"/>
        <item x="708"/>
        <item x="1043"/>
        <item x="1084"/>
        <item x="860"/>
        <item x="691"/>
        <item x="430"/>
        <item x="1210"/>
        <item x="1447"/>
        <item x="1955"/>
        <item x="1644"/>
        <item x="1152"/>
        <item x="1178"/>
        <item x="1981"/>
        <item x="1103"/>
        <item x="500"/>
        <item x="318"/>
        <item x="1471"/>
        <item x="2473"/>
        <item x="996"/>
        <item x="819"/>
        <item x="754"/>
        <item x="2237"/>
        <item x="2270"/>
        <item x="701"/>
        <item x="792"/>
        <item x="1012"/>
        <item x="1346"/>
        <item x="695"/>
        <item x="2189"/>
        <item x="1572"/>
        <item x="2145"/>
        <item x="606"/>
        <item x="631"/>
        <item x="322"/>
        <item x="2319"/>
        <item x="424"/>
        <item x="1821"/>
        <item x="1861"/>
        <item x="1232"/>
        <item x="2275"/>
        <item x="1558"/>
        <item x="1166"/>
        <item x="56"/>
        <item x="1006"/>
        <item x="2221"/>
        <item x="2173"/>
        <item x="1048"/>
        <item x="2382"/>
        <item x="651"/>
        <item x="1555"/>
        <item x="1449"/>
        <item x="1436"/>
        <item x="1063"/>
        <item x="1077"/>
        <item x="60"/>
        <item x="1392"/>
        <item x="1131"/>
        <item x="2321"/>
        <item x="2181"/>
        <item x="1795"/>
        <item x="1381"/>
        <item x="2388"/>
        <item x="936"/>
        <item x="372"/>
        <item x="1082"/>
        <item x="2169"/>
        <item x="999"/>
        <item x="445"/>
        <item x="2103"/>
        <item x="2239"/>
        <item x="759"/>
        <item x="403"/>
        <item x="551"/>
        <item x="841"/>
        <item x="1583"/>
        <item x="903"/>
        <item x="1286"/>
        <item x="375"/>
        <item x="1330"/>
        <item x="1296"/>
        <item x="1607"/>
        <item x="1645"/>
        <item x="1064"/>
        <item x="2074"/>
        <item x="1847"/>
        <item x="2311"/>
        <item x="1987"/>
        <item x="1135"/>
        <item x="2322"/>
        <item x="1257"/>
        <item x="846"/>
        <item x="1290"/>
        <item x="2400"/>
        <item x="1287"/>
        <item x="207"/>
        <item x="2351"/>
        <item x="1253"/>
        <item x="1673"/>
        <item x="2049"/>
        <item x="2140"/>
        <item x="1826"/>
        <item x="1228"/>
        <item x="2200"/>
        <item x="1546"/>
        <item x="1514"/>
        <item x="508"/>
        <item x="2459"/>
        <item x="2386"/>
        <item x="124"/>
        <item x="2193"/>
        <item x="873"/>
        <item x="1612"/>
        <item x="52"/>
        <item x="2353"/>
        <item x="2409"/>
        <item x="833"/>
        <item x="1833"/>
        <item x="2484"/>
        <item x="1562"/>
        <item x="1205"/>
        <item x="588"/>
        <item x="987"/>
        <item x="1671"/>
        <item x="2138"/>
        <item x="175"/>
        <item x="804"/>
        <item x="1909"/>
        <item x="381"/>
        <item x="717"/>
        <item x="763"/>
        <item x="24"/>
        <item x="1476"/>
        <item x="674"/>
        <item x="997"/>
        <item x="1239"/>
        <item x="1184"/>
        <item x="814"/>
        <item x="657"/>
        <item x="2458"/>
        <item x="1038"/>
        <item x="2146"/>
        <item x="1104"/>
        <item x="1313"/>
        <item x="709"/>
        <item x="1093"/>
        <item x="574"/>
        <item x="2256"/>
        <item x="1836"/>
        <item x="960"/>
        <item x="2395"/>
        <item x="2326"/>
        <item x="1299"/>
        <item x="2041"/>
        <item x="1580"/>
        <item x="684"/>
        <item x="1156"/>
        <item x="411"/>
        <item x="1179"/>
        <item x="2245"/>
        <item x="2083"/>
        <item x="2071"/>
        <item x="2050"/>
        <item x="2297"/>
        <item x="96"/>
        <item x="2157"/>
        <item x="1362"/>
        <item x="1841"/>
        <item x="1102"/>
        <item x="2511"/>
        <item x="2025"/>
        <item x="1440"/>
        <item x="1461"/>
        <item x="1652"/>
        <item x="1319"/>
        <item x="2102"/>
        <item x="2257"/>
        <item x="1411"/>
        <item x="962"/>
        <item x="630"/>
        <item x="2464"/>
        <item x="1429"/>
        <item x="786"/>
        <item x="645"/>
        <item x="335"/>
        <item x="698"/>
        <item x="2171"/>
        <item x="2304"/>
        <item x="2470"/>
        <item x="1219"/>
        <item x="1500"/>
        <item x="570"/>
        <item x="452"/>
        <item x="1913"/>
        <item x="621"/>
        <item x="2163"/>
        <item x="2188"/>
        <item x="1327"/>
        <item x="1681"/>
        <item x="2127"/>
        <item x="1977"/>
        <item x="1231"/>
        <item x="2246"/>
        <item x="583"/>
        <item x="312"/>
        <item x="502"/>
        <item x="325"/>
        <item x="1750"/>
        <item x="1438"/>
        <item x="1503"/>
        <item x="1119"/>
        <item x="374"/>
        <item x="1973"/>
        <item x="554"/>
        <item x="2024"/>
        <item x="1756"/>
        <item x="839"/>
        <item x="226"/>
        <item x="2143"/>
        <item x="1211"/>
        <item x="104"/>
        <item x="1714"/>
        <item x="1011"/>
        <item x="1267"/>
        <item x="617"/>
        <item x="270"/>
        <item x="765"/>
        <item x="1870"/>
        <item x="2333"/>
        <item x="1985"/>
        <item x="2113"/>
        <item x="145"/>
        <item x="1378"/>
        <item x="1630"/>
        <item x="1128"/>
        <item x="1035"/>
        <item x="91"/>
        <item x="436"/>
        <item x="461"/>
        <item x="453"/>
        <item x="1584"/>
        <item x="1986"/>
        <item x="687"/>
        <item x="2084"/>
        <item x="1849"/>
        <item x="1227"/>
        <item x="924"/>
        <item x="193"/>
        <item x="2378"/>
        <item x="37"/>
        <item x="2027"/>
        <item x="466"/>
        <item x="134"/>
        <item x="296"/>
        <item x="2003"/>
        <item x="2090"/>
        <item x="1832"/>
        <item x="224"/>
        <item x="172"/>
        <item x="789"/>
        <item x="2482"/>
        <item x="1613"/>
        <item x="2243"/>
        <item x="2345"/>
        <item x="2101"/>
        <item x="2508"/>
        <item x="1284"/>
        <item x="1291"/>
        <item x="239"/>
        <item x="415"/>
        <item x="905"/>
        <item x="2267"/>
        <item x="1172"/>
        <item x="1059"/>
        <item x="2261"/>
        <item x="2503"/>
        <item x="1842"/>
        <item x="634"/>
        <item x="821"/>
        <item x="1993"/>
        <item x="724"/>
        <item x="1240"/>
        <item x="1590"/>
        <item x="1421"/>
        <item x="35"/>
        <item x="1601"/>
        <item x="476"/>
        <item x="1621"/>
        <item x="1270"/>
        <item x="487"/>
        <item x="386"/>
        <item x="963"/>
        <item x="87"/>
        <item x="2030"/>
        <item x="1087"/>
        <item x="1838"/>
        <item x="1105"/>
        <item x="1992"/>
        <item x="1189"/>
        <item x="1998"/>
        <item x="1739"/>
        <item x="1328"/>
        <item x="935"/>
        <item x="1389"/>
        <item x="2042"/>
        <item x="1990"/>
        <item x="1797"/>
        <item x="1632"/>
        <item x="1372"/>
        <item x="1614"/>
        <item x="262"/>
        <item x="694"/>
        <item x="917"/>
        <item x="1908"/>
        <item x="1567"/>
        <item x="290"/>
        <item x="1720"/>
        <item x="1209"/>
        <item x="1028"/>
        <item x="50"/>
        <item x="1649"/>
        <item x="1980"/>
        <item x="141"/>
        <item x="1506"/>
        <item x="1983"/>
        <item x="720"/>
        <item x="2364"/>
        <item x="61"/>
        <item x="1676"/>
        <item x="2182"/>
        <item x="980"/>
        <item x="1408"/>
        <item x="1505"/>
        <item x="1868"/>
        <item x="6"/>
        <item x="1298"/>
        <item x="1021"/>
        <item x="253"/>
        <item x="1200"/>
        <item x="610"/>
        <item x="647"/>
        <item x="1608"/>
        <item x="1603"/>
        <item x="825"/>
        <item x="1686"/>
        <item x="1366"/>
        <item x="72"/>
        <item x="1460"/>
        <item x="977"/>
        <item x="2468"/>
        <item x="794"/>
        <item x="2011"/>
        <item x="1110"/>
        <item x="642"/>
        <item x="2487"/>
        <item x="658"/>
        <item x="1507"/>
        <item x="2081"/>
        <item x="1169"/>
        <item x="1144"/>
        <item x="407"/>
        <item x="2248"/>
        <item x="1197"/>
        <item x="282"/>
        <item x="1942"/>
        <item x="803"/>
        <item x="2251"/>
        <item x="220"/>
        <item x="1140"/>
        <item x="2290"/>
        <item x="2080"/>
        <item x="767"/>
        <item x="1730"/>
        <item x="2305"/>
        <item x="1493"/>
        <item x="2242"/>
        <item x="1894"/>
        <item x="1325"/>
        <item x="1450"/>
        <item x="813"/>
        <item x="1651"/>
        <item x="2365"/>
        <item x="1474"/>
        <item x="1742"/>
        <item x="324"/>
        <item x="649"/>
        <item x="1432"/>
        <item x="1545"/>
        <item x="303"/>
        <item x="1801"/>
        <item x="2340"/>
        <item x="81"/>
        <item x="882"/>
        <item x="354"/>
        <item x="1892"/>
        <item x="249"/>
        <item x="523"/>
        <item x="1960"/>
        <item x="823"/>
        <item x="1433"/>
        <item x="1854"/>
        <item x="1665"/>
        <item x="1124"/>
        <item x="2517"/>
        <item x="1615"/>
        <item x="1929"/>
        <item x="1088"/>
        <item x="815"/>
        <item x="2519"/>
        <item x="1943"/>
        <item x="933"/>
        <item x="1837"/>
        <item x="1502"/>
        <item x="105"/>
        <item x="2147"/>
        <item x="1765"/>
        <item x="777"/>
        <item x="1359"/>
        <item x="1921"/>
        <item x="544"/>
        <item x="1457"/>
        <item x="1404"/>
        <item x="235"/>
        <item x="1657"/>
        <item x="1689"/>
        <item x="2001"/>
        <item x="1876"/>
        <item x="490"/>
        <item x="94"/>
        <item x="650"/>
        <item x="2433"/>
        <item x="2035"/>
        <item x="736"/>
        <item x="2307"/>
        <item x="1522"/>
        <item x="1825"/>
        <item x="68"/>
        <item x="257"/>
        <item x="671"/>
        <item x="2301"/>
        <item x="1999"/>
        <item x="1304"/>
        <item x="1723"/>
        <item x="498"/>
        <item x="2052"/>
        <item x="1547"/>
        <item x="758"/>
        <item x="1622"/>
        <item x="593"/>
        <item x="1454"/>
        <item x="2432"/>
        <item x="1075"/>
        <item x="1536"/>
        <item x="2268"/>
        <item x="635"/>
        <item x="2521"/>
        <item x="1824"/>
        <item x="337"/>
        <item x="989"/>
        <item x="1441"/>
        <item x="2505"/>
        <item x="1167"/>
        <item x="77"/>
        <item x="1846"/>
        <item x="1146"/>
        <item x="2356"/>
        <item x="2160"/>
        <item x="680"/>
        <item x="1247"/>
        <item x="2097"/>
        <item x="426"/>
        <item x="108"/>
        <item x="934"/>
        <item x="265"/>
        <item x="483"/>
        <item x="2206"/>
        <item x="1442"/>
        <item x="1256"/>
        <item x="1422"/>
        <item x="1781"/>
        <item x="1891"/>
        <item x="863"/>
        <item x="875"/>
        <item x="1693"/>
        <item x="1618"/>
        <item x="1617"/>
        <item x="737"/>
        <item x="76"/>
        <item x="1735"/>
        <item x="2119"/>
        <item x="2013"/>
        <item x="174"/>
        <item x="313"/>
        <item x="596"/>
        <item x="2091"/>
        <item x="559"/>
        <item x="251"/>
        <item x="2446"/>
        <item x="2211"/>
        <item x="686"/>
        <item x="195"/>
        <item x="719"/>
        <item x="2055"/>
        <item x="900"/>
        <item x="855"/>
        <item x="2295"/>
        <item x="1018"/>
        <item x="942"/>
        <item x="1229"/>
        <item x="320"/>
        <item x="2435"/>
        <item x="1972"/>
        <item x="273"/>
        <item x="48"/>
        <item x="1827"/>
        <item x="376"/>
        <item x="920"/>
        <item x="1828"/>
        <item x="535"/>
        <item x="1462"/>
        <item x="2096"/>
        <item x="2153"/>
        <item x="101"/>
        <item x="191"/>
        <item x="1905"/>
        <item x="1803"/>
        <item x="416"/>
        <item x="201"/>
        <item x="143"/>
        <item x="1427"/>
        <item x="1426"/>
        <item x="1405"/>
        <item x="899"/>
        <item x="344"/>
        <item x="2402"/>
        <item x="2122"/>
        <item x="2476"/>
        <item x="1719"/>
        <item x="1106"/>
        <item x="259"/>
        <item x="1451"/>
        <item x="1952"/>
        <item x="859"/>
        <item x="329"/>
        <item x="1996"/>
        <item x="840"/>
        <item x="1251"/>
        <item x="1857"/>
        <item x="954"/>
        <item x="964"/>
        <item x="1121"/>
        <item x="23"/>
        <item x="656"/>
        <item x="1452"/>
        <item x="429"/>
        <item x="1715"/>
        <item x="275"/>
        <item x="1793"/>
        <item x="2039"/>
        <item x="1782"/>
        <item x="97"/>
        <item x="1364"/>
        <item x="456"/>
        <item x="2361"/>
        <item x="2440"/>
        <item x="830"/>
        <item x="412"/>
        <item x="1388"/>
        <item x="2368"/>
        <item x="1234"/>
        <item x="1984"/>
        <item x="334"/>
        <item x="2430"/>
        <item x="1431"/>
        <item x="1788"/>
        <item x="1342"/>
        <item x="1199"/>
        <item x="269"/>
        <item x="1708"/>
        <item x="2136"/>
        <item x="1173"/>
        <item x="406"/>
        <item x="364"/>
        <item x="1393"/>
        <item x="805"/>
        <item x="1698"/>
        <item x="1030"/>
        <item x="417"/>
        <item x="2347"/>
        <item x="1956"/>
        <item x="706"/>
        <item x="492"/>
        <item x="747"/>
        <item x="80"/>
        <item x="319"/>
        <item x="2120"/>
        <item x="1787"/>
        <item x="1900"/>
        <item x="637"/>
        <item x="443"/>
        <item x="2040"/>
        <item x="1743"/>
        <item x="1791"/>
        <item x="1233"/>
        <item x="1561"/>
        <item x="2289"/>
        <item x="1409"/>
        <item x="1358"/>
        <item x="1095"/>
        <item x="1933"/>
        <item x="244"/>
        <item x="812"/>
        <item x="2463"/>
        <item x="1062"/>
        <item x="2477"/>
        <item x="861"/>
        <item x="1606"/>
        <item x="1916"/>
        <item x="772"/>
        <item x="968"/>
        <item x="100"/>
        <item x="2349"/>
        <item x="773"/>
        <item x="940"/>
        <item x="685"/>
        <item x="643"/>
        <item x="1463"/>
        <item x="340"/>
        <item x="742"/>
        <item x="957"/>
        <item x="396"/>
        <item x="1529"/>
        <item x="277"/>
        <item x="2017"/>
        <item x="281"/>
        <item x="1877"/>
        <item x="2330"/>
        <item x="791"/>
        <item x="2325"/>
        <item x="584"/>
        <item x="887"/>
        <item x="1784"/>
        <item x="2203"/>
        <item x="2263"/>
        <item x="779"/>
        <item x="203"/>
        <item x="1619"/>
        <item x="1"/>
        <item x="898"/>
        <item x="2314"/>
        <item x="1991"/>
        <item x="1924"/>
        <item x="515"/>
        <item x="2358"/>
        <item x="359"/>
        <item x="1951"/>
        <item x="326"/>
        <item x="2155"/>
        <item x="449"/>
        <item x="914"/>
        <item x="391"/>
        <item x="1656"/>
        <item x="357"/>
        <item x="1132"/>
        <item x="1466"/>
        <item x="1858"/>
        <item x="808"/>
        <item x="2015"/>
        <item x="990"/>
        <item x="2419"/>
        <item x="139"/>
        <item x="2047"/>
        <item x="1875"/>
        <item x="162"/>
        <item x="2234"/>
        <item x="260"/>
        <item x="307"/>
        <item x="155"/>
        <item x="1185"/>
        <item x="2369"/>
        <item x="1776"/>
        <item x="1322"/>
        <item x="2082"/>
        <item x="718"/>
        <item x="600"/>
        <item x="1258"/>
        <item x="1748"/>
        <item x="2371"/>
        <item x="1932"/>
        <item x="2452"/>
        <item x="514"/>
        <item x="71"/>
        <item x="2522"/>
        <item x="1696"/>
        <item x="2428"/>
        <item x="30"/>
        <item x="1482"/>
        <item x="1931"/>
        <item x="2007"/>
        <item x="1850"/>
        <item x="1037"/>
        <item x="1130"/>
        <item x="1000"/>
        <item x="327"/>
        <item x="2233"/>
        <item x="2280"/>
        <item x="880"/>
        <item x="599"/>
        <item x="2219"/>
        <item x="13"/>
        <item x="2059"/>
        <item x="298"/>
        <item x="9"/>
        <item x="930"/>
        <item x="2072"/>
        <item x="1307"/>
        <item x="1941"/>
        <item x="2444"/>
        <item x="1605"/>
        <item x="486"/>
        <item x="2194"/>
        <item x="128"/>
        <item x="1596"/>
        <item x="472"/>
        <item x="1751"/>
        <item x="1872"/>
        <item x="1033"/>
        <item x="489"/>
        <item x="995"/>
        <item x="1488"/>
        <item x="2247"/>
        <item x="1513"/>
        <item x="946"/>
        <item x="1930"/>
        <item x="2420"/>
        <item x="1416"/>
        <item x="1495"/>
        <item x="2118"/>
        <item x="1126"/>
        <item x="1855"/>
        <item x="41"/>
        <item x="389"/>
        <item x="1478"/>
        <item x="1086"/>
        <item x="1309"/>
        <item x="1347"/>
        <item x="2199"/>
        <item x="844"/>
        <item x="1508"/>
        <item x="2191"/>
        <item x="2472"/>
        <item x="2142"/>
        <item x="575"/>
        <item x="106"/>
        <item x="1363"/>
        <item x="1345"/>
        <item x="2384"/>
        <item x="1041"/>
        <item x="138"/>
        <item x="1518"/>
        <item x="831"/>
        <item x="608"/>
        <item x="133"/>
        <item x="1337"/>
        <item x="646"/>
        <item x="1540"/>
        <item x="676"/>
        <item x="2197"/>
        <item x="555"/>
        <item x="1129"/>
        <item x="732"/>
        <item x="1181"/>
        <item x="750"/>
        <item x="121"/>
        <item x="488"/>
        <item x="2377"/>
        <item x="111"/>
        <item x="241"/>
        <item x="2029"/>
        <item x="2210"/>
        <item x="2403"/>
        <item x="3"/>
        <item x="2223"/>
        <item x="1968"/>
        <item x="419"/>
        <item x="2170"/>
        <item x="628"/>
        <item x="1549"/>
        <item x="923"/>
        <item x="2038"/>
        <item x="114"/>
        <item x="1118"/>
        <item x="1190"/>
        <item x="1701"/>
        <item x="1962"/>
        <item x="1277"/>
        <item x="73"/>
        <item x="254"/>
        <item x="2507"/>
        <item x="465"/>
        <item x="1571"/>
        <item x="470"/>
        <item x="1920"/>
        <item x="388"/>
        <item x="36"/>
        <item x="1899"/>
        <item x="872"/>
        <item x="422"/>
        <item x="1046"/>
        <item x="810"/>
        <item x="1249"/>
        <item x="1531"/>
        <item x="1515"/>
        <item x="230"/>
        <item x="1926"/>
        <item x="2506"/>
        <item x="978"/>
        <item x="1731"/>
        <item x="1744"/>
        <item x="431"/>
        <item x="2306"/>
        <item x="1950"/>
        <item x="268"/>
        <item x="1822"/>
        <item x="2019"/>
        <item x="2022"/>
        <item x="2389"/>
        <item x="2031"/>
        <item x="1318"/>
        <item x="1961"/>
        <item x="338"/>
        <item x="648"/>
        <item x="90"/>
        <item x="1081"/>
        <item x="2123"/>
        <item x="2180"/>
        <item x="890"/>
        <item x="1274"/>
        <item x="2212"/>
        <item x="981"/>
        <item x="392"/>
        <item x="1554"/>
        <item x="1115"/>
        <item x="641"/>
        <item x="1259"/>
        <item x="495"/>
        <item x="2327"/>
        <item x="408"/>
        <item x="939"/>
        <item x="2036"/>
        <item x="918"/>
        <item x="822"/>
        <item x="1752"/>
        <item x="181"/>
        <item x="721"/>
        <item x="1759"/>
        <item x="1230"/>
        <item x="2"/>
        <item x="1648"/>
        <item x="2302"/>
        <item x="1907"/>
        <item x="153"/>
        <item x="1845"/>
        <item x="955"/>
        <item x="1300"/>
        <item x="2269"/>
        <item x="1168"/>
        <item x="2390"/>
        <item x="728"/>
        <item x="1406"/>
        <item x="2294"/>
        <item x="948"/>
        <item x="491"/>
        <item x="1023"/>
        <item x="730"/>
        <item x="308"/>
        <item x="2299"/>
        <item x="585"/>
        <item x="2078"/>
        <item x="2367"/>
        <item x="1591"/>
        <item x="1862"/>
        <item x="2226"/>
        <item x="992"/>
        <item x="1550"/>
        <item x="125"/>
        <item x="1866"/>
        <item x="1402"/>
        <item x="1867"/>
        <item x="2296"/>
        <item x="1157"/>
        <item x="530"/>
        <item x="595"/>
        <item x="366"/>
        <item x="848"/>
        <item x="1937"/>
        <item x="2387"/>
        <item x="1069"/>
        <item x="1176"/>
        <item x="1066"/>
        <item x="971"/>
        <item x="663"/>
        <item x="222"/>
        <item x="130"/>
        <item x="385"/>
        <item x="1577"/>
        <item x="876"/>
        <item x="932"/>
        <item x="440"/>
        <item x="1117"/>
        <item x="205"/>
        <item x="712"/>
        <item x="693"/>
        <item x="689"/>
        <item x="384"/>
        <item x="655"/>
        <item x="331"/>
        <item x="913"/>
        <item x="1643"/>
        <item x="1624"/>
        <item x="350"/>
        <item x="749"/>
        <item x="1308"/>
        <item x="679"/>
        <item x="1151"/>
        <item x="2514"/>
        <item x="1310"/>
        <item x="1757"/>
        <item x="1768"/>
        <item x="2141"/>
        <item x="57"/>
        <item x="53"/>
        <item x="2148"/>
        <item x="88"/>
        <item x="2437"/>
        <item x="1150"/>
        <item x="1674"/>
        <item x="1027"/>
        <item x="1323"/>
        <item x="549"/>
        <item x="550"/>
        <item x="221"/>
        <item x="2264"/>
        <item x="1255"/>
        <item x="1856"/>
        <item x="820"/>
        <item x="2286"/>
        <item x="2336"/>
        <item x="597"/>
        <item x="1492"/>
        <item x="1746"/>
        <item x="246"/>
        <item x="1958"/>
        <item x="710"/>
        <item x="947"/>
        <item x="909"/>
        <item x="150"/>
        <item x="2057"/>
        <item x="46"/>
        <item x="1483"/>
        <item x="1089"/>
        <item x="2471"/>
        <item x="1725"/>
        <item x="944"/>
        <item x="2092"/>
        <item x="556"/>
        <item x="2509"/>
        <item x="1353"/>
        <item x="699"/>
        <item x="1133"/>
        <item x="1835"/>
        <item x="107"/>
        <item x="2316"/>
        <item x="1261"/>
        <item x="186"/>
        <item x="2317"/>
        <item x="467"/>
        <item x="1704"/>
        <item x="1539"/>
        <item x="1469"/>
        <item x="1122"/>
        <item x="1348"/>
        <item x="1057"/>
        <item x="330"/>
        <item x="397"/>
        <item x="2442"/>
        <item x="1206"/>
        <item x="103"/>
        <item x="1467"/>
        <item x="1415"/>
        <item x="904"/>
        <item x="928"/>
        <item x="1250"/>
        <item x="85"/>
        <item x="1881"/>
        <item x="1989"/>
        <item x="553"/>
        <item x="288"/>
        <item x="1702"/>
        <item x="1737"/>
        <item x="455"/>
        <item x="1113"/>
        <item x="1215"/>
        <item x="864"/>
        <item x="2401"/>
        <item x="1397"/>
        <item x="1871"/>
        <item x="2069"/>
        <item x="1265"/>
        <item x="1501"/>
        <item x="475"/>
        <item x="919"/>
        <item x="358"/>
        <item x="1625"/>
        <item x="874"/>
        <item x="264"/>
        <item x="2287"/>
        <item x="2399"/>
        <item x="865"/>
        <item x="1485"/>
        <item x="1904"/>
        <item x="1437"/>
        <item x="1519"/>
        <item x="454"/>
        <item x="1568"/>
        <item x="200"/>
        <item x="1333"/>
        <item x="1570"/>
        <item x="675"/>
        <item x="2240"/>
        <item x="1897"/>
        <item x="739"/>
        <item x="966"/>
        <item x="1770"/>
        <item x="832"/>
        <item x="400"/>
        <item x="1573"/>
        <item x="2457"/>
        <item x="1620"/>
        <item x="142"/>
        <item x="1003"/>
        <item x="1639"/>
        <item x="202"/>
        <item x="2088"/>
        <item x="1598"/>
        <item x="538"/>
        <item x="1763"/>
        <item x="1575"/>
        <item x="1887"/>
        <item x="1053"/>
        <item x="573"/>
        <item x="877"/>
        <item x="1336"/>
        <item x="567"/>
        <item x="1465"/>
        <item x="2379"/>
        <item x="640"/>
        <item x="1499"/>
        <item x="144"/>
        <item x="1435"/>
        <item x="482"/>
        <item x="893"/>
        <item x="1165"/>
        <item x="2339"/>
        <item x="1585"/>
        <item x="462"/>
        <item x="1244"/>
        <item x="2014"/>
        <item x="510"/>
        <item x="1487"/>
        <item x="1326"/>
        <item x="1375"/>
        <item x="633"/>
        <item x="2348"/>
        <item x="604"/>
        <item x="227"/>
        <item x="484"/>
        <item x="1551"/>
        <item x="1957"/>
        <item x="751"/>
        <item x="1154"/>
        <item x="255"/>
        <item x="2254"/>
        <item x="1439"/>
        <item x="623"/>
        <item x="1254"/>
        <item x="2513"/>
        <item x="2187"/>
        <item x="2334"/>
        <item x="2293"/>
        <item x="2209"/>
        <item x="26"/>
        <item x="1869"/>
        <item x="2266"/>
        <item x="2518"/>
        <item x="2060"/>
        <item x="210"/>
        <item x="1697"/>
        <item x="2413"/>
        <item x="2292"/>
        <item x="1578"/>
        <item x="744"/>
        <item x="2111"/>
        <item x="151"/>
        <item x="2422"/>
        <item x="2426"/>
        <item x="349"/>
        <item x="216"/>
        <item x="1967"/>
        <item x="425"/>
        <item x="278"/>
        <item x="802"/>
        <item x="1022"/>
        <item x="885"/>
        <item x="1283"/>
        <item x="659"/>
        <item x="828"/>
        <item x="506"/>
        <item x="757"/>
        <item x="283"/>
        <item x="1709"/>
        <item x="664"/>
        <item x="317"/>
        <item x="1208"/>
        <item x="619"/>
        <item x="1635"/>
        <item x="204"/>
        <item x="1733"/>
        <item x="1446"/>
        <item x="2018"/>
        <item x="2250"/>
        <item x="99"/>
        <item x="847"/>
        <item x="1155"/>
        <item x="1912"/>
        <item x="11"/>
        <item x="937"/>
        <item x="2396"/>
        <item x="518"/>
        <item x="1203"/>
        <item x="1282"/>
        <item x="1944"/>
        <item x="93"/>
        <item x="1810"/>
        <item x="1271"/>
        <item x="421"/>
        <item x="2164"/>
        <item x="2183"/>
        <item x="2425"/>
        <item x="136"/>
        <item x="183"/>
        <item x="911"/>
        <item x="1883"/>
        <item x="1816"/>
        <item x="576"/>
        <item x="1918"/>
        <item x="157"/>
        <item x="511"/>
        <item x="371"/>
        <item x="1091"/>
        <item x="2094"/>
        <item x="897"/>
        <item x="1137"/>
        <item x="1191"/>
        <item x="1147"/>
        <item x="2190"/>
        <item x="1523"/>
        <item x="2205"/>
        <item x="849"/>
        <item x="661"/>
        <item x="1777"/>
        <item x="665"/>
        <item x="2504"/>
        <item x="1586"/>
        <item x="509"/>
        <item x="548"/>
        <item x="1528"/>
        <item x="1798"/>
        <item x="434"/>
        <item x="2493"/>
        <item x="471"/>
        <item x="1882"/>
        <item x="1159"/>
        <item x="682"/>
        <item x="1534"/>
        <item x="1526"/>
        <item x="109"/>
        <item x="1275"/>
        <item x="390"/>
        <item x="2283"/>
        <item x="1629"/>
        <item x="668"/>
        <item x="722"/>
        <item x="1351"/>
        <item x="301"/>
        <item x="1769"/>
        <item x="1252"/>
        <item x="1754"/>
        <item x="2443"/>
        <item x="25"/>
        <item x="564"/>
        <item x="1246"/>
        <item x="1312"/>
        <item x="2231"/>
        <item x="889"/>
        <item x="811"/>
        <item x="639"/>
        <item x="1136"/>
        <item x="638"/>
        <item x="629"/>
        <item x="1762"/>
        <item x="540"/>
        <item x="1589"/>
        <item x="1588"/>
        <item x="1355"/>
        <item x="2362"/>
        <item x="21"/>
        <item x="1902"/>
        <item x="925"/>
        <item x="2523"/>
        <item x="237"/>
        <item x="1029"/>
        <item x="1658"/>
        <item x="1953"/>
        <item x="835"/>
        <item x="2502"/>
        <item x="1775"/>
        <item x="1116"/>
        <item x="1594"/>
        <item x="1015"/>
        <item x="2207"/>
        <item x="1898"/>
        <item x="321"/>
        <item x="529"/>
        <item x="2216"/>
        <item x="481"/>
        <item x="1352"/>
        <item x="2012"/>
        <item x="1194"/>
        <item x="242"/>
        <item x="248"/>
        <item x="238"/>
        <item x="1569"/>
        <item x="2372"/>
        <item x="1445"/>
        <item x="342"/>
        <item x="1945"/>
        <item x="592"/>
        <item x="1317"/>
        <item x="572"/>
        <item x="961"/>
        <item x="1772"/>
        <item x="1988"/>
        <item x="2516"/>
        <item x="1017"/>
        <item x="1817"/>
        <item x="2115"/>
        <item x="182"/>
        <item x="1489"/>
        <item x="1819"/>
        <item x="2201"/>
        <item x="158"/>
        <item x="1080"/>
        <item x="1966"/>
        <item x="2450"/>
        <item x="2265"/>
        <item x="1324"/>
        <item x="243"/>
        <item x="2342"/>
        <item x="1661"/>
        <item x="267"/>
        <item x="1380"/>
        <item x="305"/>
        <item x="985"/>
        <item x="1491"/>
        <item x="1443"/>
        <item x="2178"/>
        <item x="1938"/>
        <item x="1019"/>
        <item x="1633"/>
        <item x="1860"/>
        <item x="1792"/>
        <item x="1420"/>
        <item x="764"/>
        <item x="1170"/>
        <item x="1001"/>
        <item x="1477"/>
        <item x="2331"/>
        <item x="1464"/>
        <item x="2032"/>
        <item x="797"/>
        <item x="807"/>
        <item x="442"/>
        <item x="1690"/>
        <item x="1302"/>
        <item x="2350"/>
        <item x="856"/>
        <item x="367"/>
        <item x="715"/>
        <item x="627"/>
        <item x="2079"/>
        <item x="1221"/>
        <item x="1141"/>
        <item x="45"/>
        <item x="1192"/>
        <item x="1700"/>
        <item x="2391"/>
        <item x="2156"/>
        <item x="1090"/>
        <item x="1873"/>
        <item x="1710"/>
        <item x="398"/>
        <item x="601"/>
        <item x="1266"/>
        <item x="578"/>
        <item x="1138"/>
        <item x="477"/>
        <item x="395"/>
        <item x="167"/>
        <item x="439"/>
        <item x="528"/>
        <item x="1109"/>
        <item x="1600"/>
        <item x="2166"/>
        <item x="1646"/>
        <item x="166"/>
        <item x="1830"/>
        <item x="1631"/>
        <item x="122"/>
        <item x="1470"/>
        <item x="2417"/>
        <item x="463"/>
        <item x="1264"/>
        <item x="135"/>
        <item x="1340"/>
        <item x="341"/>
        <item x="215"/>
        <item x="177"/>
        <item x="979"/>
        <item x="12"/>
        <item x="834"/>
        <item x="927"/>
        <item x="1350"/>
        <item x="353"/>
        <item x="1880"/>
        <item x="726"/>
        <item x="1180"/>
        <item x="271"/>
        <item x="457"/>
        <item x="2394"/>
        <item x="2373"/>
        <item x="1542"/>
        <item x="513"/>
        <item x="1724"/>
        <item x="1112"/>
        <item x="1111"/>
        <item x="1196"/>
        <item x="1790"/>
        <item x="188"/>
        <item x="547"/>
        <item x="393"/>
        <item x="401"/>
        <item x="285"/>
        <item x="2046"/>
        <item x="1947"/>
        <item x="683"/>
        <item x="1925"/>
        <item x="537"/>
        <item x="702"/>
        <item x="735"/>
        <item x="394"/>
        <item x="1780"/>
        <item x="2139"/>
        <item x="447"/>
        <item x="1804"/>
        <item x="2418"/>
        <item x="787"/>
        <item x="949"/>
        <item x="2144"/>
        <item x="1186"/>
        <item x="2313"/>
        <item x="2062"/>
        <item x="1670"/>
        <item x="2106"/>
        <item x="2134"/>
        <item x="113"/>
        <item x="2276"/>
        <item x="967"/>
        <item x="776"/>
        <item x="1893"/>
        <item x="1248"/>
        <item x="1974"/>
        <item x="299"/>
        <item x="1865"/>
        <item x="0"/>
        <item x="565"/>
        <item x="382"/>
        <item x="1579"/>
        <item x="380"/>
        <item x="2258"/>
        <item x="38"/>
        <item x="785"/>
        <item x="206"/>
        <item x="965"/>
        <item x="857"/>
        <item x="377"/>
        <item x="147"/>
        <item x="1688"/>
        <item x="2431"/>
        <item x="908"/>
        <item x="2454"/>
        <item x="1120"/>
        <item x="2008"/>
        <item x="605"/>
        <item x="127"/>
        <item x="1343"/>
        <item x="2241"/>
        <item x="723"/>
        <item x="1934"/>
        <item x="1183"/>
        <item x="369"/>
        <item x="1236"/>
        <item x="1890"/>
        <item x="1965"/>
        <item x="2174"/>
        <item x="156"/>
        <item x="1045"/>
        <item x="1808"/>
        <item x="2271"/>
        <item x="716"/>
        <item x="2154"/>
        <item x="2439"/>
        <item x="1305"/>
        <item x="504"/>
        <item x="2416"/>
        <item x="1161"/>
        <item x="129"/>
        <item x="1703"/>
        <item x="173"/>
        <item x="1597"/>
        <item x="2300"/>
        <item x="546"/>
        <item x="297"/>
        <item x="769"/>
        <item x="1243"/>
        <item x="653"/>
        <item x="1040"/>
        <item x="1016"/>
        <item x="1391"/>
        <item x="311"/>
        <item x="1903"/>
        <item x="1223"/>
        <item x="1044"/>
        <item x="464"/>
        <item x="2329"/>
        <item x="1878"/>
        <item x="1906"/>
        <item x="1896"/>
        <item x="1839"/>
        <item x="2150"/>
        <item x="1853"/>
        <item x="1175"/>
        <item x="387"/>
        <item x="2196"/>
        <item x="1139"/>
        <item x="800"/>
        <item x="2056"/>
        <item x="1295"/>
        <item x="1134"/>
        <item x="1293"/>
        <item x="1928"/>
        <item x="115"/>
        <item x="402"/>
        <item x="884"/>
        <item x="2467"/>
        <item x="250"/>
        <item x="1005"/>
        <item x="626"/>
        <item x="1626"/>
        <item x="1884"/>
        <item x="1361"/>
        <item x="2404"/>
        <item x="2225"/>
        <item x="636"/>
        <item x="516"/>
        <item x="485"/>
        <item x="450"/>
        <item x="1458"/>
        <item x="1272"/>
        <item x="2121"/>
        <item x="309"/>
        <item x="1182"/>
        <item x="2352"/>
        <item x="931"/>
        <item x="2048"/>
        <item x="1444"/>
        <item x="1611"/>
        <item x="1576"/>
        <item x="1946"/>
        <item x="59"/>
        <item x="2406"/>
        <item x="1396"/>
        <item x="1371"/>
        <item x="705"/>
        <item x="539"/>
        <item x="2335"/>
        <item x="1511"/>
        <item x="1008"/>
        <item x="1627"/>
        <item x="1874"/>
        <item x="853"/>
        <item x="2497"/>
        <item x="745"/>
        <item x="2501"/>
        <item x="28"/>
        <item x="1369"/>
        <item x="2520"/>
        <item x="713"/>
        <item x="817"/>
        <item x="1241"/>
        <item x="622"/>
        <item x="1414"/>
        <item x="1370"/>
        <item x="414"/>
        <item x="280"/>
        <item x="1721"/>
        <item x="603"/>
        <item x="123"/>
        <item x="399"/>
        <item x="1727"/>
        <item x="1385"/>
        <item x="1672"/>
        <item x="2037"/>
        <item x="79"/>
        <item x="1195"/>
        <item x="1403"/>
        <item x="2089"/>
        <item x="65"/>
        <item x="478"/>
        <item x="2021"/>
        <item x="1160"/>
        <item x="632"/>
        <item x="1125"/>
        <item x="1320"/>
        <item x="801"/>
        <item x="2063"/>
        <item x="2112"/>
        <item x="494"/>
        <item x="1455"/>
        <item x="901"/>
        <item x="2053"/>
        <item x="1747"/>
        <item x="225"/>
        <item x="2064"/>
        <item x="339"/>
        <item x="1078"/>
        <item x="731"/>
        <item x="2455"/>
        <item x="1376"/>
        <item x="67"/>
        <item x="118"/>
        <item x="1683"/>
        <item x="1315"/>
        <item x="850"/>
        <item x="1096"/>
        <item x="1587"/>
        <item x="1677"/>
        <item x="370"/>
        <item x="929"/>
        <item x="1794"/>
        <item x="2310"/>
        <item x="418"/>
        <item x="746"/>
        <item x="2354"/>
        <item x="692"/>
        <item x="2028"/>
        <item x="1235"/>
        <item x="577"/>
        <item x="2208"/>
        <item x="2436"/>
        <item x="1806"/>
        <item x="10"/>
        <item x="2397"/>
        <item x="310"/>
        <item x="2445"/>
        <item x="734"/>
        <item x="842"/>
        <item x="2363"/>
        <item x="941"/>
        <item x="678"/>
        <item x="29"/>
        <item x="1785"/>
        <item x="1058"/>
        <item x="16"/>
        <item x="1799"/>
        <item x="2447"/>
        <item x="34"/>
        <item x="1970"/>
        <item x="236"/>
        <item x="2475"/>
        <item x="602"/>
        <item x="2044"/>
        <item x="1678"/>
        <item x="2359"/>
        <item x="1641"/>
        <item x="1948"/>
        <item x="974"/>
        <item x="2344"/>
        <item x="116"/>
        <item x="827"/>
        <item x="152"/>
        <item x="1692"/>
        <item x="1820"/>
        <item x="837"/>
        <item x="1663"/>
        <item x="1303"/>
        <item x="1994"/>
        <item x="161"/>
        <item x="2000"/>
        <item x="1532"/>
        <item x="444"/>
        <item x="1685"/>
        <item x="1535"/>
        <item x="938"/>
        <item x="667"/>
        <item x="1079"/>
        <item x="1056"/>
        <item x="7"/>
        <item x="2427"/>
        <item x="522"/>
        <item x="1373"/>
        <item x="612"/>
        <item x="5"/>
        <item x="1430"/>
        <item x="2486"/>
        <item x="1456"/>
        <item x="534"/>
        <item x="1959"/>
        <item x="2423"/>
        <item x="1459"/>
        <item x="1969"/>
        <item x="1349"/>
        <item x="336"/>
        <item x="1032"/>
        <item x="154"/>
        <item x="1357"/>
        <item x="347"/>
        <item x="1475"/>
        <item x="503"/>
        <item x="2076"/>
        <item x="843"/>
        <item x="1864"/>
        <item x="286"/>
        <item x="2026"/>
        <item x="1802"/>
        <item x="1517"/>
        <item x="1339"/>
        <item x="365"/>
        <item x="437"/>
        <item x="519"/>
        <item x="2260"/>
        <item x="356"/>
        <item x="19"/>
        <item x="2228"/>
        <item x="1193"/>
        <item x="1356"/>
        <item x="1667"/>
        <item x="1245"/>
        <item x="666"/>
        <item x="952"/>
        <item x="1741"/>
        <item x="1187"/>
        <item x="1060"/>
        <item x="1659"/>
        <item x="1311"/>
        <item x="1923"/>
        <item x="2244"/>
        <item x="2108"/>
        <item x="31"/>
        <item x="14"/>
        <item x="1067"/>
        <item x="1367"/>
        <item x="2095"/>
        <item x="159"/>
        <item x="1711"/>
        <item x="625"/>
        <item x="1654"/>
        <item x="223"/>
        <item x="2338"/>
        <item x="496"/>
        <item x="561"/>
        <item x="1158"/>
        <item x="18"/>
        <item x="2133"/>
        <item x="2490"/>
        <item x="672"/>
        <item x="1935"/>
        <item x="360"/>
        <item x="86"/>
        <item x="1276"/>
        <item x="1716"/>
        <item x="1745"/>
        <item x="1034"/>
        <item x="988"/>
        <item x="1073"/>
        <item x="423"/>
        <item x="2149"/>
        <item x="1722"/>
        <item x="1238"/>
        <item x="192"/>
        <item x="1538"/>
        <item x="196"/>
        <item x="660"/>
        <item x="379"/>
        <item x="1306"/>
        <item x="2495"/>
        <item x="1914"/>
        <item x="2004"/>
        <item x="869"/>
        <item x="451"/>
        <item x="1940"/>
        <item x="1331"/>
        <item x="231"/>
        <item x="958"/>
        <item x="228"/>
        <item x="1213"/>
        <item x="2172"/>
        <item x="345"/>
        <item x="1237"/>
        <item x="2272"/>
        <item x="545"/>
        <item x="2179"/>
        <item x="501"/>
        <item x="165"/>
        <item x="1738"/>
        <item x="1533"/>
        <item x="2332"/>
        <item x="1811"/>
        <item x="707"/>
        <item x="1509"/>
        <item x="217"/>
        <item x="1031"/>
        <item x="953"/>
        <item x="563"/>
        <item x="2161"/>
        <item x="590"/>
        <item x="998"/>
        <item x="1805"/>
        <item x="1995"/>
        <item x="704"/>
        <item x="669"/>
        <item x="378"/>
        <item x="2058"/>
        <item x="266"/>
        <item x="446"/>
        <item x="1377"/>
        <item x="1610"/>
        <item x="1268"/>
        <item x="1278"/>
        <item x="287"/>
        <item x="756"/>
        <item x="778"/>
        <item x="1979"/>
        <item x="2461"/>
        <item x="2116"/>
        <item x="1321"/>
        <item x="373"/>
        <item x="2043"/>
        <item x="2355"/>
        <item x="970"/>
        <item x="527"/>
        <item x="302"/>
        <item x="1553"/>
        <item x="2308"/>
        <item x="276"/>
        <item x="219"/>
        <item x="2109"/>
        <item x="2288"/>
        <item x="741"/>
        <item x="63"/>
        <item x="888"/>
        <item x="2227"/>
        <item x="1732"/>
        <item x="1647"/>
        <item x="459"/>
        <item x="2492"/>
        <item x="284"/>
        <item x="983"/>
        <item x="2510"/>
        <item x="362"/>
        <item x="294"/>
        <item x="581"/>
        <item x="1895"/>
        <item x="1481"/>
        <item x="1279"/>
        <item x="1448"/>
        <item x="473"/>
        <item x="69"/>
        <item x="355"/>
        <item x="1695"/>
        <item x="1260"/>
        <item x="2114"/>
        <item x="1025"/>
        <item x="2465"/>
        <item x="1510"/>
        <item x="1100"/>
        <item x="1859"/>
        <item x="110"/>
        <item x="1413"/>
        <item x="1774"/>
        <item x="1052"/>
        <item x="532"/>
        <item x="1101"/>
        <item x="247"/>
        <item x="2466"/>
        <item x="189"/>
        <item x="1997"/>
        <item x="1472"/>
        <item x="306"/>
        <item x="2438"/>
        <item x="1399"/>
        <item x="42"/>
        <item x="74"/>
        <item x="738"/>
        <item x="818"/>
        <item x="1851"/>
        <item x="784"/>
        <item x="404"/>
        <item x="2204"/>
        <item x="2213"/>
        <item x="973"/>
        <item x="1262"/>
        <item x="673"/>
        <item x="1383"/>
        <item x="333"/>
        <item x="89"/>
        <item x="1226"/>
        <item x="1114"/>
        <item x="62"/>
        <item x="82"/>
        <item x="2020"/>
        <item x="187"/>
        <item x="2070"/>
        <item x="906"/>
        <item x="910"/>
        <item x="428"/>
        <item x="2104"/>
        <item x="806"/>
        <item x="536"/>
        <item x="1127"/>
        <item x="1149"/>
        <item x="2222"/>
        <item x="851"/>
        <item x="1480"/>
        <item x="1749"/>
        <item x="1694"/>
        <item x="1418"/>
        <item x="209"/>
        <item x="232"/>
        <item x="1574"/>
        <item x="245"/>
        <item x="1360"/>
        <item x="2478"/>
        <item x="1783"/>
        <item x="766"/>
        <item x="1843"/>
        <item x="44"/>
        <item x="2158"/>
        <item x="176"/>
        <item x="922"/>
        <item x="662"/>
        <item x="1365"/>
        <item x="58"/>
        <item x="170"/>
        <item x="1280"/>
        <item x="1922"/>
        <item x="774"/>
        <item x="788"/>
        <item x="39"/>
        <item x="1224"/>
        <item x="2002"/>
        <item x="2249"/>
        <item x="2010"/>
        <item x="1123"/>
        <item x="2137"/>
        <item x="1386"/>
        <item x="879"/>
        <item x="435"/>
        <item x="866"/>
        <item x="1216"/>
        <item x="78"/>
        <item x="300"/>
        <item x="2460"/>
        <item x="531"/>
        <item x="1428"/>
        <item x="1910"/>
        <item x="829"/>
        <item x="212"/>
        <item x="798"/>
        <item x="1341"/>
        <item x="912"/>
        <item x="427"/>
        <item x="2410"/>
        <item x="2360"/>
        <item x="2176"/>
        <item x="2408"/>
        <item x="1713"/>
        <item x="1623"/>
        <item x="2016"/>
        <item x="1640"/>
        <item x="468"/>
        <item x="315"/>
        <item x="1198"/>
        <item x="1978"/>
        <item x="291"/>
        <item x="1679"/>
        <item x="826"/>
        <item x="1886"/>
        <item x="740"/>
        <item x="700"/>
        <item x="2167"/>
        <item x="2135"/>
        <item x="714"/>
        <item x="867"/>
        <item x="2456"/>
        <item x="2337"/>
        <item x="1047"/>
        <item x="2128"/>
        <item x="976"/>
        <item x="760"/>
        <item x="2500"/>
        <item x="2273"/>
        <item x="1097"/>
        <item x="524"/>
        <item x="27"/>
        <item x="768"/>
        <item x="1831"/>
        <item x="1566"/>
        <item x="2499"/>
        <item x="432"/>
        <item x="1712"/>
        <item x="2175"/>
        <item x="1863"/>
        <item t="default"/>
      </items>
    </pivotField>
    <pivotField axis="axisRow" showAll="0">
      <items count="6">
        <item x="1"/>
        <item x="2"/>
        <item x="4"/>
        <item x="3"/>
        <item x="0"/>
        <item t="default"/>
      </items>
    </pivotField>
    <pivotField dataField="1" dragToRow="0" dragToCol="0" dragToPage="0" showAll="0" defaultSubtotal="0"/>
  </pivotFields>
  <rowFields count="3">
    <field x="10"/>
    <field x="3"/>
    <field x="9"/>
  </rowFields>
  <rowItems count="14">
    <i>
      <x/>
    </i>
    <i r="1">
      <x v="5"/>
    </i>
    <i>
      <x v="1"/>
    </i>
    <i r="1">
      <x v="3"/>
    </i>
    <i r="1">
      <x v="4"/>
    </i>
    <i>
      <x v="2"/>
    </i>
    <i r="1">
      <x v="7"/>
    </i>
    <i>
      <x v="3"/>
    </i>
    <i r="1">
      <x v="6"/>
    </i>
    <i>
      <x v="4"/>
    </i>
    <i r="1">
      <x/>
    </i>
    <i r="1">
      <x v="1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net_room_revenue" fld="7" subtotal="average" baseField="10" baseItem="0"/>
    <dataField name="Sum of net_room_revenue" fld="7" baseField="0" baseItem="0"/>
    <dataField name="Average of gross_room_revenue" fld="5" subtotal="average" baseField="10" baseItem="0"/>
    <dataField name="Average of Netmargin" fld="11" subtotal="average" baseField="10" baseItem="0" numFmtId="10"/>
  </dataFields>
  <formats count="1">
    <format dxfId="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onditionalFormats count="4">
    <conditionalFormat priority="8">
      <pivotAreas count="13">
        <pivotArea type="data" collapsedLevelsAreSubtotals="1" fieldPosition="0">
          <references count="2">
            <reference field="4294967294" count="1" selected="0">
              <x v="3"/>
            </reference>
            <reference field="10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5"/>
            </reference>
            <reference field="10" count="1" selected="0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10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3"/>
            </reference>
            <reference field="10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4"/>
            </reference>
            <reference field="10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10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7"/>
            </reference>
            <reference field="10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10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6"/>
            </reference>
            <reference field="10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10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0"/>
            </reference>
            <reference field="10" count="1" selected="0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1"/>
            </reference>
            <reference field="10" count="1" selected="0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2"/>
            </reference>
            <reference field="10" count="1" selected="0">
              <x v="4"/>
            </reference>
          </references>
        </pivotArea>
      </pivotAreas>
    </conditionalFormat>
    <conditionalFormat priority="9">
      <pivotAreas count="10">
        <pivotArea type="data" collapsedLevelsAreSubtotals="1" fieldPosition="0">
          <references count="2">
            <reference field="4294967294" count="1" selected="0">
              <x v="2"/>
            </reference>
            <reference field="10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3" count="1">
              <x v="5"/>
            </reference>
            <reference field="10" count="1" selected="0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10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3" count="2">
              <x v="3"/>
              <x v="4"/>
            </reference>
            <reference field="10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10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3" count="1">
              <x v="7"/>
            </reference>
            <reference field="10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10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3" count="1">
              <x v="6"/>
            </reference>
            <reference field="10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10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3" count="3">
              <x v="0"/>
              <x v="1"/>
              <x v="2"/>
            </reference>
            <reference field="10" count="1" selected="0">
              <x v="4"/>
            </reference>
          </references>
        </pivotArea>
      </pivotAreas>
    </conditionalFormat>
    <conditionalFormat priority="10">
      <pivotAreas count="10">
        <pivotArea type="data" collapsedLevelsAreSubtotals="1" fieldPosition="0">
          <references count="2">
            <reference field="4294967294" count="1" selected="0">
              <x v="1"/>
            </reference>
            <reference field="10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3" count="1">
              <x v="5"/>
            </reference>
            <reference field="10" count="1" selected="0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0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3" count="2">
              <x v="3"/>
              <x v="4"/>
            </reference>
            <reference field="10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0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3" count="1">
              <x v="7"/>
            </reference>
            <reference field="10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0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3" count="1">
              <x v="6"/>
            </reference>
            <reference field="10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0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3" count="3">
              <x v="0"/>
              <x v="1"/>
              <x v="2"/>
            </reference>
            <reference field="10" count="1" selected="0">
              <x v="4"/>
            </reference>
          </references>
        </pivotArea>
      </pivotAreas>
    </conditionalFormat>
    <conditionalFormat priority="11">
      <pivotAreas count="10"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5"/>
            </reference>
            <reference field="10" count="1" selected="0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2">
              <x v="3"/>
              <x v="4"/>
            </reference>
            <reference field="10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7"/>
            </reference>
            <reference field="10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6"/>
            </reference>
            <reference field="10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3">
              <x v="0"/>
              <x v="1"/>
              <x v="2"/>
            </reference>
            <reference field="10" count="1" selected="0"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F192A-ACDD-4F67-8FA8-99A36C5BBE18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D12" firstHeaderRow="0" firstDataRow="1" firstDataCol="1"/>
  <pivotFields count="10">
    <pivotField showAll="0"/>
    <pivotField showAll="0"/>
    <pivotField showAll="0"/>
    <pivotField axis="axisRow" showAll="0">
      <items count="9">
        <item x="1"/>
        <item x="0"/>
        <item x="3"/>
        <item x="4"/>
        <item x="7"/>
        <item x="2"/>
        <item x="5"/>
        <item x="6"/>
        <item t="default"/>
      </items>
    </pivotField>
    <pivotField showAll="0"/>
    <pivotField dataField="1" showAll="0"/>
    <pivotField showAll="0"/>
    <pivotField dataField="1" showAll="0"/>
    <pivotField showAll="0"/>
    <pivotField numFmtId="10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net_room_revenue" fld="7" subtotal="average" baseField="3" baseItem="0"/>
    <dataField name="Sum of net_room_revenue" fld="7" baseField="0" baseItem="0"/>
    <dataField name="Sum of gross_room_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F363B-753E-45C0-8F72-3833D623C081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9:C98" firstHeaderRow="0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showAll="0"/>
    <pivotField axis="axisRow" showAll="0">
      <items count="9">
        <item x="3"/>
        <item x="1"/>
        <item x="2"/>
        <item x="4"/>
        <item x="0"/>
        <item x="6"/>
        <item x="5"/>
        <item x="7"/>
        <item t="default"/>
      </items>
    </pivotField>
  </pivotFields>
  <rowFields count="1">
    <field x="1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booking_id" fld="0" subtotal="count" baseField="0" baseItem="0"/>
    <dataField name="Average of net_room_revenue" fld="7" subtotal="average" baseField="11" baseItem="0" numFmtId="2"/>
  </dataFields>
  <formats count="1"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1">
            <reference field="11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10DFA-2630-4246-ACD7-B8C6971CCAD9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56:C62" firstHeaderRow="0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axis="axisRow" showAll="0">
      <items count="6">
        <item x="1"/>
        <item x="2"/>
        <item x="4"/>
        <item x="3"/>
        <item x="0"/>
        <item t="default"/>
      </items>
    </pivotField>
    <pivotField dragToRow="0" dragToCol="0" dragToPage="0" showAll="0" defaultSubtota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net_room_revenue" fld="7" subtotal="average" baseField="10" baseItem="0" numFmtId="2"/>
    <dataField name="Count of booking_id" fld="0" subtotal="count" baseField="0" baseItem="0"/>
  </dataFields>
  <formats count="1"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1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03FED-F95F-4F85-A12F-11D912C9968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3:M69" firstHeaderRow="1" firstDataRow="3" firstDataCol="1"/>
  <pivotFields count="19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/>
    <pivotField showAll="0"/>
    <pivotField showAll="0">
      <items count="8">
        <item x="1"/>
        <item x="2"/>
        <item x="4"/>
        <item x="3"/>
        <item x="5"/>
        <item x="0"/>
        <item x="6"/>
        <item t="default"/>
      </items>
    </pivotField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numFmtId="10" showAll="0"/>
    <pivotField axis="axisRow" showAll="0">
      <items count="6">
        <item x="1"/>
        <item x="2"/>
        <item x="4"/>
        <item x="3"/>
        <item x="0"/>
        <item t="default"/>
      </items>
    </pivotField>
    <pivotField axis="axisRow" showAll="0">
      <items count="9">
        <item x="3"/>
        <item x="1"/>
        <item x="2"/>
        <item x="4"/>
        <item x="0"/>
        <item x="6"/>
        <item x="5"/>
        <item x="7"/>
        <item t="default"/>
      </items>
    </pivotField>
    <pivotField showAll="0" countASubtotal="1" avgSubtotal="1">
      <items count="4">
        <item x="0"/>
        <item x="1"/>
        <item t="avg"/>
        <item t="countA"/>
      </items>
    </pivotField>
    <pivotField showAll="0"/>
    <pivotField dataField="1" showAll="0">
      <items count="3273">
        <item x="3"/>
        <item x="161"/>
        <item x="1685"/>
        <item x="894"/>
        <item x="3249"/>
        <item x="2147"/>
        <item x="2794"/>
        <item x="2334"/>
        <item x="1271"/>
        <item x="3195"/>
        <item x="1411"/>
        <item x="2515"/>
        <item x="3251"/>
        <item x="2616"/>
        <item x="2829"/>
        <item x="1539"/>
        <item x="1378"/>
        <item x="52"/>
        <item x="1834"/>
        <item x="572"/>
        <item x="1354"/>
        <item x="2710"/>
        <item x="752"/>
        <item x="1514"/>
        <item x="2648"/>
        <item x="1713"/>
        <item x="2758"/>
        <item x="646"/>
        <item x="1080"/>
        <item x="1737"/>
        <item x="2494"/>
        <item x="2065"/>
        <item x="3027"/>
        <item x="2785"/>
        <item x="1620"/>
        <item x="211"/>
        <item x="687"/>
        <item x="1241"/>
        <item x="2952"/>
        <item x="2471"/>
        <item x="814"/>
        <item x="2687"/>
        <item x="2289"/>
        <item x="348"/>
        <item x="270"/>
        <item x="1147"/>
        <item x="2079"/>
        <item x="2116"/>
        <item x="1571"/>
        <item x="761"/>
        <item x="1649"/>
        <item x="2092"/>
        <item x="883"/>
        <item x="808"/>
        <item x="2888"/>
        <item x="2423"/>
        <item x="2217"/>
        <item x="2618"/>
        <item x="1946"/>
        <item x="2058"/>
        <item x="1901"/>
        <item x="1753"/>
        <item x="2383"/>
        <item x="1603"/>
        <item x="1964"/>
        <item x="1504"/>
        <item x="2893"/>
        <item x="189"/>
        <item x="802"/>
        <item x="803"/>
        <item x="1742"/>
        <item x="574"/>
        <item x="1415"/>
        <item x="2927"/>
        <item x="1189"/>
        <item x="2114"/>
        <item x="2276"/>
        <item x="2197"/>
        <item x="3230"/>
        <item x="1183"/>
        <item x="932"/>
        <item x="2527"/>
        <item x="833"/>
        <item x="1074"/>
        <item x="2824"/>
        <item x="2857"/>
        <item x="2653"/>
        <item x="2497"/>
        <item x="2027"/>
        <item x="2057"/>
        <item x="2896"/>
        <item x="2723"/>
        <item x="2453"/>
        <item x="621"/>
        <item x="1117"/>
        <item x="1903"/>
        <item x="3087"/>
        <item x="835"/>
        <item x="1029"/>
        <item x="484"/>
        <item x="3028"/>
        <item x="1971"/>
        <item x="2645"/>
        <item x="674"/>
        <item x="604"/>
        <item x="200"/>
        <item x="759"/>
        <item x="1390"/>
        <item x="1307"/>
        <item x="1412"/>
        <item x="2790"/>
        <item x="2046"/>
        <item x="1568"/>
        <item x="3052"/>
        <item x="127"/>
        <item x="3120"/>
        <item x="1675"/>
        <item x="711"/>
        <item x="2589"/>
        <item x="1433"/>
        <item x="2955"/>
        <item x="2325"/>
        <item x="1456"/>
        <item x="2661"/>
        <item x="733"/>
        <item x="1356"/>
        <item x="1073"/>
        <item x="2791"/>
        <item x="2412"/>
        <item x="651"/>
        <item x="2937"/>
        <item x="2086"/>
        <item x="890"/>
        <item x="439"/>
        <item x="2473"/>
        <item x="1761"/>
        <item x="755"/>
        <item x="1959"/>
        <item x="167"/>
        <item x="1156"/>
        <item x="1478"/>
        <item x="943"/>
        <item x="98"/>
        <item x="3134"/>
        <item x="2103"/>
        <item x="2387"/>
        <item x="544"/>
        <item x="54"/>
        <item x="3173"/>
        <item x="102"/>
        <item x="3100"/>
        <item x="3137"/>
        <item x="2835"/>
        <item x="2135"/>
        <item x="2647"/>
        <item x="3156"/>
        <item x="1375"/>
        <item x="32"/>
        <item x="1698"/>
        <item x="631"/>
        <item x="195"/>
        <item x="2370"/>
        <item x="212"/>
        <item x="990"/>
        <item x="1327"/>
        <item x="1379"/>
        <item x="397"/>
        <item x="1358"/>
        <item x="78"/>
        <item x="2295"/>
        <item x="1518"/>
        <item x="3172"/>
        <item x="1349"/>
        <item x="3266"/>
        <item x="2859"/>
        <item x="649"/>
        <item x="2028"/>
        <item x="1229"/>
        <item x="1361"/>
        <item x="1930"/>
        <item x="3121"/>
        <item x="2588"/>
        <item x="282"/>
        <item x="1302"/>
        <item x="775"/>
        <item x="747"/>
        <item x="982"/>
        <item x="1634"/>
        <item x="1408"/>
        <item x="2970"/>
        <item x="1573"/>
        <item x="368"/>
        <item x="2266"/>
        <item x="866"/>
        <item x="2496"/>
        <item x="2536"/>
        <item x="1796"/>
        <item x="812"/>
        <item x="11"/>
        <item x="887"/>
        <item x="2468"/>
        <item x="349"/>
        <item x="359"/>
        <item x="1454"/>
        <item x="3243"/>
        <item x="2238"/>
        <item x="197"/>
        <item x="2044"/>
        <item x="2474"/>
        <item x="849"/>
        <item x="1270"/>
        <item x="3208"/>
        <item x="1382"/>
        <item x="399"/>
        <item x="26"/>
        <item x="263"/>
        <item x="2452"/>
        <item x="1851"/>
        <item x="669"/>
        <item x="3089"/>
        <item x="2969"/>
        <item x="558"/>
        <item x="2709"/>
        <item x="2775"/>
        <item x="615"/>
        <item x="3182"/>
        <item x="2732"/>
        <item x="1844"/>
        <item x="1212"/>
        <item x="2770"/>
        <item x="790"/>
        <item x="749"/>
        <item x="3003"/>
        <item x="579"/>
        <item x="1453"/>
        <item x="1724"/>
        <item x="2299"/>
        <item x="393"/>
        <item x="971"/>
        <item x="1664"/>
        <item x="478"/>
        <item x="2189"/>
        <item x="2569"/>
        <item x="2366"/>
        <item x="2793"/>
        <item x="71"/>
        <item x="1992"/>
        <item x="3213"/>
        <item x="1944"/>
        <item x="1438"/>
        <item x="600"/>
        <item x="2613"/>
        <item x="2729"/>
        <item x="25"/>
        <item x="2153"/>
        <item x="1197"/>
        <item x="626"/>
        <item x="1957"/>
        <item x="652"/>
        <item x="1046"/>
        <item x="2505"/>
        <item x="644"/>
        <item x="1031"/>
        <item x="462"/>
        <item x="2734"/>
        <item x="2317"/>
        <item x="917"/>
        <item x="967"/>
        <item x="388"/>
        <item x="3139"/>
        <item x="547"/>
        <item x="1055"/>
        <item x="710"/>
        <item x="179"/>
        <item x="2769"/>
        <item x="2743"/>
        <item x="1468"/>
        <item x="2275"/>
        <item x="1491"/>
        <item x="2190"/>
        <item x="1386"/>
        <item x="36"/>
        <item x="611"/>
        <item x="2727"/>
        <item x="3061"/>
        <item x="1517"/>
        <item x="1496"/>
        <item x="2667"/>
        <item x="841"/>
        <item x="964"/>
        <item x="1310"/>
        <item x="109"/>
        <item x="538"/>
        <item x="3264"/>
        <item x="2795"/>
        <item x="3177"/>
        <item x="172"/>
        <item x="2085"/>
        <item x="1403"/>
        <item x="2066"/>
        <item x="1572"/>
        <item x="1760"/>
        <item x="2386"/>
        <item x="2422"/>
        <item x="2702"/>
        <item x="1599"/>
        <item x="2354"/>
        <item x="1792"/>
        <item x="2161"/>
        <item x="2249"/>
        <item x="407"/>
        <item x="2064"/>
        <item x="896"/>
        <item x="3220"/>
        <item x="1526"/>
        <item x="1910"/>
        <item x="435"/>
        <item x="1826"/>
        <item x="385"/>
        <item x="1584"/>
        <item x="2320"/>
        <item x="730"/>
        <item x="2983"/>
        <item x="3018"/>
        <item x="156"/>
        <item x="1426"/>
        <item x="3025"/>
        <item x="1346"/>
        <item x="1640"/>
        <item x="1948"/>
        <item x="941"/>
        <item x="1322"/>
        <item x="206"/>
        <item x="676"/>
        <item x="1497"/>
        <item x="2194"/>
        <item x="252"/>
        <item x="815"/>
        <item x="6"/>
        <item x="2124"/>
        <item x="1769"/>
        <item x="643"/>
        <item x="816"/>
        <item x="2537"/>
        <item x="1388"/>
        <item x="1459"/>
        <item x="972"/>
        <item x="642"/>
        <item x="2182"/>
        <item x="2809"/>
        <item x="1604"/>
        <item x="768"/>
        <item x="238"/>
        <item x="2852"/>
        <item x="1991"/>
        <item x="888"/>
        <item x="1667"/>
        <item x="2009"/>
        <item x="3050"/>
        <item x="1297"/>
        <item x="3209"/>
        <item x="3163"/>
        <item x="2623"/>
        <item x="2439"/>
        <item x="1921"/>
        <item x="181"/>
        <item x="1629"/>
        <item x="279"/>
        <item x="3106"/>
        <item x="2367"/>
        <item x="562"/>
        <item x="2201"/>
        <item x="2901"/>
        <item x="2448"/>
        <item x="3170"/>
        <item x="1137"/>
        <item x="903"/>
        <item x="406"/>
        <item x="541"/>
        <item x="1033"/>
        <item x="1931"/>
        <item x="3081"/>
        <item x="2701"/>
        <item x="1342"/>
        <item x="1870"/>
        <item x="2394"/>
        <item x="22"/>
        <item x="877"/>
        <item x="1530"/>
        <item x="3176"/>
        <item x="665"/>
        <item x="3128"/>
        <item x="996"/>
        <item x="1646"/>
        <item x="3143"/>
        <item x="3101"/>
        <item x="16"/>
        <item x="1722"/>
        <item x="2239"/>
        <item x="267"/>
        <item x="1729"/>
        <item x="219"/>
        <item x="1005"/>
        <item x="3171"/>
        <item x="893"/>
        <item x="2731"/>
        <item x="1527"/>
        <item x="1621"/>
        <item x="2532"/>
        <item x="258"/>
        <item x="233"/>
        <item x="1566"/>
        <item x="1780"/>
        <item x="1758"/>
        <item x="497"/>
        <item x="2935"/>
        <item x="2392"/>
        <item x="3010"/>
        <item x="2733"/>
        <item x="921"/>
        <item x="1337"/>
        <item x="754"/>
        <item x="3226"/>
        <item x="1"/>
        <item x="999"/>
        <item x="557"/>
        <item x="28"/>
        <item x="2084"/>
        <item x="1181"/>
        <item x="617"/>
        <item x="10"/>
        <item x="3250"/>
        <item x="2260"/>
        <item x="554"/>
        <item x="1254"/>
        <item x="1011"/>
        <item x="1101"/>
        <item x="928"/>
        <item x="2056"/>
        <item x="2338"/>
        <item x="1955"/>
        <item x="657"/>
        <item x="848"/>
        <item x="548"/>
        <item x="1933"/>
        <item x="58"/>
        <item x="659"/>
        <item x="2431"/>
        <item x="224"/>
        <item x="2483"/>
        <item x="1325"/>
        <item x="400"/>
        <item x="1058"/>
        <item x="1138"/>
        <item x="257"/>
        <item x="1143"/>
        <item x="174"/>
        <item x="895"/>
        <item x="1109"/>
        <item x="695"/>
        <item x="60"/>
        <item x="277"/>
        <item x="703"/>
        <item x="2779"/>
        <item x="2510"/>
        <item x="137"/>
        <item x="3022"/>
        <item x="1808"/>
        <item x="2715"/>
        <item x="1237"/>
        <item x="1994"/>
        <item x="645"/>
        <item x="317"/>
        <item x="3002"/>
        <item x="2558"/>
        <item x="2849"/>
        <item x="248"/>
        <item x="959"/>
        <item x="2977"/>
        <item x="1084"/>
        <item x="1610"/>
        <item x="7"/>
        <item x="2581"/>
        <item x="2117"/>
        <item x="1396"/>
        <item x="1952"/>
        <item x="2759"/>
        <item x="1369"/>
        <item x="2578"/>
        <item x="2668"/>
        <item x="131"/>
        <item x="15"/>
        <item x="31"/>
        <item x="1865"/>
        <item x="1832"/>
        <item x="1741"/>
        <item x="1513"/>
        <item x="1688"/>
        <item x="309"/>
        <item x="3092"/>
        <item x="483"/>
        <item x="2173"/>
        <item x="2980"/>
        <item x="488"/>
        <item x="2774"/>
        <item x="3030"/>
        <item x="1339"/>
        <item x="698"/>
        <item x="1440"/>
        <item x="3068"/>
        <item x="1579"/>
        <item x="117"/>
        <item x="1967"/>
        <item x="1257"/>
        <item x="2048"/>
        <item x="2688"/>
        <item x="1070"/>
        <item x="2419"/>
        <item x="2837"/>
        <item x="1507"/>
        <item x="342"/>
        <item x="2551"/>
        <item x="741"/>
        <item x="2590"/>
        <item x="2903"/>
        <item x="284"/>
        <item x="3132"/>
        <item x="50"/>
        <item x="1399"/>
        <item x="3138"/>
        <item x="1041"/>
        <item x="1120"/>
        <item x="1597"/>
        <item x="2082"/>
        <item x="424"/>
        <item x="2669"/>
        <item x="859"/>
        <item x="1250"/>
        <item x="2747"/>
        <item x="2766"/>
        <item x="3193"/>
        <item x="2080"/>
        <item x="2963"/>
        <item x="338"/>
        <item x="446"/>
        <item x="552"/>
        <item x="2265"/>
        <item x="2841"/>
        <item x="256"/>
        <item x="2728"/>
        <item x="1392"/>
        <item x="2626"/>
        <item x="2361"/>
        <item x="2555"/>
        <item x="2931"/>
        <item x="1587"/>
        <item x="587"/>
        <item x="873"/>
        <item x="3006"/>
        <item x="1299"/>
        <item x="1718"/>
        <item x="432"/>
        <item x="821"/>
        <item x="2753"/>
        <item x="2632"/>
        <item x="2916"/>
        <item x="569"/>
        <item x="2724"/>
        <item x="147"/>
        <item x="1558"/>
        <item x="1057"/>
        <item x="1293"/>
        <item x="2242"/>
        <item x="608"/>
        <item x="74"/>
        <item x="169"/>
        <item x="829"/>
        <item x="1953"/>
        <item x="2617"/>
        <item x="336"/>
        <item x="2398"/>
        <item x="447"/>
        <item x="1900"/>
        <item x="1924"/>
        <item x="3147"/>
        <item x="2429"/>
        <item x="1940"/>
        <item x="3031"/>
        <item x="2460"/>
        <item x="881"/>
        <item x="216"/>
        <item x="4"/>
        <item x="1585"/>
        <item x="1494"/>
        <item x="2504"/>
        <item x="1268"/>
        <item x="57"/>
        <item x="1316"/>
        <item x="2264"/>
        <item x="2591"/>
        <item x="2792"/>
        <item x="242"/>
        <item x="1437"/>
        <item x="2170"/>
        <item x="2076"/>
        <item x="2382"/>
        <item x="287"/>
        <item x="205"/>
        <item x="2031"/>
        <item x="3178"/>
        <item x="1684"/>
        <item x="2834"/>
        <item x="2372"/>
        <item x="905"/>
        <item x="900"/>
        <item x="2884"/>
        <item x="985"/>
        <item x="1036"/>
        <item x="1643"/>
        <item x="401"/>
        <item x="1006"/>
        <item x="2270"/>
        <item x="549"/>
        <item x="3212"/>
        <item x="1849"/>
        <item x="2815"/>
        <item x="3157"/>
        <item x="1894"/>
        <item x="477"/>
        <item x="1784"/>
        <item x="3210"/>
        <item x="112"/>
        <item x="1132"/>
        <item x="2529"/>
        <item x="1176"/>
        <item x="817"/>
        <item x="2524"/>
        <item x="443"/>
        <item x="708"/>
        <item x="716"/>
        <item x="3076"/>
        <item x="2695"/>
        <item x="1360"/>
        <item x="2874"/>
        <item x="706"/>
        <item x="2273"/>
        <item x="312"/>
        <item x="1733"/>
        <item x="2619"/>
        <item x="707"/>
        <item x="3149"/>
        <item x="1624"/>
        <item x="2625"/>
        <item x="2408"/>
        <item x="3225"/>
        <item x="2211"/>
        <item x="245"/>
        <item x="913"/>
        <item x="1756"/>
        <item x="165"/>
        <item x="2389"/>
        <item x="1340"/>
        <item x="2534"/>
        <item x="851"/>
        <item x="976"/>
        <item x="3077"/>
        <item x="2068"/>
        <item x="1886"/>
        <item x="653"/>
        <item x="1405"/>
        <item x="827"/>
        <item x="2936"/>
        <item x="694"/>
        <item x="1211"/>
        <item x="2352"/>
        <item x="1463"/>
        <item x="2593"/>
        <item x="1470"/>
        <item x="2596"/>
        <item x="1430"/>
        <item x="3194"/>
        <item x="672"/>
        <item x="1776"/>
        <item x="1095"/>
        <item x="449"/>
        <item x="3240"/>
        <item x="2498"/>
        <item x="1648"/>
        <item x="2156"/>
        <item x="154"/>
        <item x="1712"/>
        <item x="2191"/>
        <item x="778"/>
        <item x="1557"/>
        <item x="381"/>
        <item x="585"/>
        <item x="1252"/>
        <item x="801"/>
        <item x="1122"/>
        <item x="1168"/>
        <item x="2610"/>
        <item x="1148"/>
        <item x="106"/>
        <item x="1935"/>
        <item x="244"/>
        <item x="1004"/>
        <item x="718"/>
        <item x="1422"/>
        <item x="3057"/>
        <item x="1884"/>
        <item x="1253"/>
        <item x="1204"/>
        <item x="361"/>
        <item x="429"/>
        <item x="2269"/>
        <item x="660"/>
        <item x="1177"/>
        <item x="732"/>
        <item x="97"/>
        <item x="1813"/>
        <item x="1313"/>
        <item x="1100"/>
        <item x="2635"/>
        <item x="1890"/>
        <item x="2134"/>
        <item x="522"/>
        <item x="2234"/>
        <item x="2004"/>
        <item x="1838"/>
        <item x="1559"/>
        <item x="977"/>
        <item x="2869"/>
        <item x="2751"/>
        <item x="1876"/>
        <item x="2902"/>
        <item x="3021"/>
        <item x="745"/>
        <item x="2457"/>
        <item x="64"/>
        <item x="629"/>
        <item x="886"/>
        <item x="1038"/>
        <item x="930"/>
        <item x="1981"/>
        <item x="1290"/>
        <item x="273"/>
        <item x="623"/>
        <item x="2826"/>
        <item x="1941"/>
        <item x="2351"/>
        <item x="1096"/>
        <item x="619"/>
        <item x="838"/>
        <item x="3158"/>
        <item x="2801"/>
        <item x="3130"/>
        <item x="2152"/>
        <item x="1831"/>
        <item x="1153"/>
        <item x="2293"/>
        <item x="121"/>
        <item x="756"/>
        <item x="455"/>
        <item x="108"/>
        <item x="2502"/>
        <item x="780"/>
        <item x="1030"/>
        <item x="1374"/>
        <item x="2771"/>
        <item x="2614"/>
        <item x="947"/>
        <item x="3004"/>
        <item x="335"/>
        <item x="2000"/>
        <item x="2363"/>
        <item x="1681"/>
        <item x="379"/>
        <item x="2838"/>
        <item x="2659"/>
        <item x="2172"/>
        <item x="2001"/>
        <item x="1680"/>
        <item x="869"/>
        <item x="444"/>
        <item x="556"/>
        <item x="2848"/>
        <item x="423"/>
        <item x="856"/>
        <item x="748"/>
        <item x="2814"/>
        <item x="1467"/>
        <item x="3183"/>
        <item x="2861"/>
        <item x="2584"/>
        <item x="5"/>
        <item x="919"/>
        <item x="487"/>
        <item x="1773"/>
        <item x="739"/>
        <item x="3234"/>
        <item x="2155"/>
        <item x="1223"/>
        <item x="1873"/>
        <item x="2049"/>
        <item x="1364"/>
        <item x="2165"/>
        <item x="14"/>
        <item x="2899"/>
        <item x="1857"/>
        <item x="1511"/>
        <item x="1300"/>
        <item x="3217"/>
        <item x="635"/>
        <item x="2843"/>
        <item x="1026"/>
        <item x="21"/>
        <item x="1022"/>
        <item x="863"/>
        <item x="2881"/>
        <item x="1986"/>
        <item x="1537"/>
        <item x="193"/>
        <item x="1167"/>
        <item x="868"/>
        <item x="774"/>
        <item x="2600"/>
        <item x="1213"/>
        <item x="2708"/>
        <item x="987"/>
        <item x="1717"/>
        <item x="1647"/>
        <item x="850"/>
        <item x="1481"/>
        <item x="351"/>
        <item x="2906"/>
        <item x="2438"/>
        <item x="1152"/>
        <item x="2742"/>
        <item x="1230"/>
        <item x="1911"/>
        <item x="1435"/>
        <item x="1065"/>
        <item x="2083"/>
        <item x="396"/>
        <item x="1472"/>
        <item x="1570"/>
        <item x="2640"/>
        <item x="2954"/>
        <item x="412"/>
        <item x="1443"/>
        <item x="1583"/>
        <item x="593"/>
        <item x="1421"/>
        <item x="1520"/>
        <item x="3079"/>
        <item x="2587"/>
        <item x="1441"/>
        <item x="1644"/>
        <item x="2521"/>
        <item x="190"/>
        <item x="3126"/>
        <item x="345"/>
        <item x="891"/>
        <item x="2305"/>
        <item x="1918"/>
        <item x="2979"/>
        <item x="2178"/>
        <item x="726"/>
        <item x="3270"/>
        <item x="606"/>
        <item x="2886"/>
        <item x="2427"/>
        <item x="2672"/>
        <item x="590"/>
        <item x="2557"/>
        <item x="1623"/>
        <item x="1500"/>
        <item x="305"/>
        <item x="1775"/>
        <item x="1206"/>
        <item x="2597"/>
        <item x="68"/>
        <item x="742"/>
        <item x="82"/>
        <item x="1510"/>
        <item x="2853"/>
        <item x="480"/>
        <item x="948"/>
        <item x="1934"/>
        <item x="2765"/>
        <item x="1746"/>
        <item x="39"/>
        <item x="2462"/>
        <item x="565"/>
        <item x="3011"/>
        <item x="1407"/>
        <item x="2434"/>
        <item x="1222"/>
        <item x="2609"/>
        <item x="744"/>
        <item x="1294"/>
        <item x="1387"/>
        <item x="468"/>
        <item x="1094"/>
        <item x="3168"/>
        <item x="2298"/>
        <item x="1264"/>
        <item x="2559"/>
        <item x="2356"/>
        <item x="253"/>
        <item x="1323"/>
        <item x="2895"/>
        <item x="2007"/>
        <item x="2530"/>
        <item x="2115"/>
        <item x="1862"/>
        <item x="521"/>
        <item x="171"/>
        <item x="534"/>
        <item x="1908"/>
        <item x="457"/>
        <item x="1695"/>
        <item x="1502"/>
        <item x="1820"/>
        <item x="1499"/>
        <item x="2817"/>
        <item x="2195"/>
        <item x="470"/>
        <item x="1615"/>
        <item x="1444"/>
        <item x="2810"/>
        <item x="111"/>
        <item x="1174"/>
        <item x="2799"/>
        <item x="1133"/>
        <item x="3169"/>
        <item x="482"/>
        <item x="1845"/>
        <item x="2236"/>
        <item x="3049"/>
        <item x="1799"/>
        <item x="974"/>
        <item x="3181"/>
        <item x="654"/>
        <item x="2022"/>
        <item x="2258"/>
        <item x="1350"/>
        <item x="2151"/>
        <item x="2326"/>
        <item x="376"/>
        <item x="1186"/>
        <item x="1277"/>
        <item x="2985"/>
        <item x="43"/>
        <item x="2012"/>
        <item x="1732"/>
        <item x="700"/>
        <item x="931"/>
        <item x="2547"/>
        <item x="3060"/>
        <item x="1078"/>
        <item x="2350"/>
        <item x="295"/>
        <item x="991"/>
        <item x="1824"/>
        <item x="1333"/>
        <item x="1961"/>
        <item x="2054"/>
        <item x="3032"/>
        <item x="2362"/>
        <item x="957"/>
        <item x="636"/>
        <item x="464"/>
        <item x="884"/>
        <item x="2516"/>
        <item x="2149"/>
        <item x="978"/>
        <item x="1217"/>
        <item x="782"/>
        <item x="2856"/>
        <item x="113"/>
        <item x="1637"/>
        <item x="2929"/>
        <item x="1582"/>
        <item x="830"/>
        <item x="37"/>
        <item x="1220"/>
        <item x="23"/>
        <item x="1062"/>
        <item x="1709"/>
        <item x="382"/>
        <item x="2014"/>
        <item x="20"/>
        <item x="328"/>
        <item x="2760"/>
        <item x="1696"/>
        <item x="882"/>
        <item x="2744"/>
        <item x="1738"/>
        <item x="2332"/>
        <item x="2513"/>
        <item x="555"/>
        <item x="1418"/>
        <item x="2043"/>
        <item x="2316"/>
        <item x="2757"/>
        <item x="1384"/>
        <item x="1091"/>
        <item x="218"/>
        <item x="1064"/>
        <item x="1816"/>
        <item x="2988"/>
        <item x="451"/>
        <item x="177"/>
        <item x="2314"/>
        <item x="1626"/>
        <item x="515"/>
        <item x="1670"/>
        <item x="1381"/>
        <item x="505"/>
        <item x="2953"/>
        <item x="2223"/>
        <item x="2230"/>
        <item x="3144"/>
        <item x="736"/>
        <item x="469"/>
        <item x="867"/>
        <item x="1596"/>
        <item x="1618"/>
        <item x="215"/>
        <item x="1612"/>
        <item x="1231"/>
        <item x="2221"/>
        <item x="2628"/>
        <item x="1079"/>
        <item x="1110"/>
        <item x="1442"/>
        <item x="2654"/>
        <item x="3008"/>
        <item x="1567"/>
        <item x="729"/>
        <item x="2478"/>
        <item x="1578"/>
        <item x="704"/>
        <item x="445"/>
        <item x="1473"/>
        <item x="2187"/>
        <item x="334"/>
        <item x="577"/>
        <item x="924"/>
        <item x="1914"/>
        <item x="632"/>
        <item x="2127"/>
        <item x="2913"/>
        <item x="989"/>
        <item x="2229"/>
        <item x="911"/>
        <item x="1783"/>
        <item x="1221"/>
        <item x="528"/>
        <item x="1355"/>
        <item x="1245"/>
        <item x="3174"/>
        <item x="1228"/>
        <item x="2207"/>
        <item x="1972"/>
        <item x="422"/>
        <item x="1287"/>
        <item x="410"/>
        <item x="3099"/>
        <item x="1083"/>
        <item x="27"/>
        <item x="1882"/>
        <item x="3035"/>
        <item x="1447"/>
        <item x="1317"/>
        <item x="2858"/>
        <item x="3024"/>
        <item x="950"/>
        <item x="616"/>
        <item x="2704"/>
        <item x="310"/>
        <item x="2943"/>
        <item x="2185"/>
        <item x="184"/>
        <item x="818"/>
        <item x="2539"/>
        <item x="2339"/>
        <item x="1863"/>
        <item x="1483"/>
        <item x="1595"/>
        <item x="1912"/>
        <item x="570"/>
        <item x="1665"/>
        <item x="904"/>
        <item x="912"/>
        <item x="1655"/>
        <item x="3166"/>
        <item x="968"/>
        <item x="3078"/>
        <item x="807"/>
        <item x="2507"/>
        <item x="2696"/>
        <item x="1995"/>
        <item x="278"/>
        <item x="1054"/>
        <item x="3118"/>
        <item x="637"/>
        <item x="936"/>
        <item x="2034"/>
        <item x="2972"/>
        <item x="3238"/>
        <item x="2938"/>
        <item x="2802"/>
        <item x="3116"/>
        <item x="1755"/>
        <item x="2404"/>
        <item x="2160"/>
        <item x="3258"/>
        <item x="2463"/>
        <item x="607"/>
        <item x="62"/>
        <item x="1261"/>
        <item x="1821"/>
        <item x="2885"/>
        <item x="1590"/>
        <item x="3153"/>
        <item x="2576"/>
        <item x="966"/>
        <item x="1351"/>
        <item x="2296"/>
        <item x="2459"/>
        <item x="3261"/>
        <item x="2416"/>
        <item x="182"/>
        <item x="2396"/>
        <item x="1668"/>
        <item x="350"/>
        <item x="307"/>
        <item x="1260"/>
        <item x="2973"/>
        <item x="1828"/>
        <item x="2871"/>
        <item x="1460"/>
        <item x="116"/>
        <item x="1916"/>
        <item x="3146"/>
        <item x="69"/>
        <item x="2786"/>
        <item x="1215"/>
        <item x="2315"/>
        <item x="1542"/>
        <item x="2458"/>
        <item x="3037"/>
        <item x="2097"/>
        <item x="1864"/>
        <item x="1969"/>
        <item x="1687"/>
        <item x="3223"/>
        <item x="2071"/>
        <item x="578"/>
        <item x="2993"/>
        <item x="2072"/>
        <item x="1446"/>
        <item x="622"/>
        <item x="2042"/>
        <item x="290"/>
        <item x="415"/>
        <item x="597"/>
        <item x="2306"/>
        <item x="123"/>
        <item x="53"/>
        <item x="1779"/>
        <item x="243"/>
        <item x="1512"/>
        <item x="2078"/>
        <item x="2958"/>
        <item x="1076"/>
        <item x="3112"/>
        <item x="70"/>
        <item x="1285"/>
        <item x="796"/>
        <item x="3167"/>
        <item x="3222"/>
        <item x="1987"/>
        <item x="1697"/>
        <item x="2060"/>
        <item x="3114"/>
        <item x="1103"/>
        <item x="1216"/>
        <item x="2053"/>
        <item x="2804"/>
        <item x="2130"/>
        <item x="2132"/>
        <item x="3072"/>
        <item x="1925"/>
        <item x="1131"/>
        <item x="789"/>
        <item x="2179"/>
        <item x="580"/>
        <item x="1968"/>
        <item x="3074"/>
        <item x="1123"/>
        <item x="367"/>
        <item x="1141"/>
        <item x="679"/>
        <item x="1492"/>
        <item x="321"/>
        <item x="2254"/>
        <item x="1093"/>
        <item x="2651"/>
        <item x="319"/>
        <item x="2999"/>
        <item x="264"/>
        <item x="1672"/>
        <item x="1469"/>
        <item x="2813"/>
        <item x="1402"/>
        <item x="1175"/>
        <item x="418"/>
        <item x="693"/>
        <item x="2656"/>
        <item x="2430"/>
        <item x="2218"/>
        <item x="501"/>
        <item x="294"/>
        <item x="2020"/>
        <item x="1032"/>
        <item x="2482"/>
        <item x="1979"/>
        <item x="2061"/>
        <item x="1706"/>
        <item x="330"/>
        <item x="1190"/>
        <item x="492"/>
        <item x="993"/>
        <item x="2663"/>
        <item x="1534"/>
        <item x="2406"/>
        <item x="1875"/>
        <item x="1077"/>
        <item x="2466"/>
        <item x="3184"/>
        <item x="1225"/>
        <item x="1140"/>
        <item x="1750"/>
        <item x="2811"/>
        <item x="2490"/>
        <item x="1286"/>
        <item x="2752"/>
        <item x="1178"/>
        <item x="1182"/>
        <item x="2890"/>
        <item x="686"/>
        <item x="2287"/>
        <item x="132"/>
        <item x="1451"/>
        <item x="690"/>
        <item x="3271"/>
        <item x="2565"/>
        <item x="1591"/>
        <item x="1693"/>
        <item x="1788"/>
        <item x="1638"/>
        <item x="1289"/>
        <item x="2405"/>
        <item x="2118"/>
        <item x="420"/>
        <item x="662"/>
        <item x="513"/>
        <item x="2262"/>
        <item x="1066"/>
        <item x="2122"/>
        <item x="2967"/>
        <item x="2481"/>
        <item x="2353"/>
        <item x="2140"/>
        <item x="2074"/>
        <item x="3247"/>
        <item x="929"/>
        <item x="737"/>
        <item x="1053"/>
        <item x="1417"/>
        <item x="1051"/>
        <item x="3069"/>
        <item x="2703"/>
        <item x="2808"/>
        <item x="1702"/>
        <item x="1674"/>
        <item x="1829"/>
        <item x="2862"/>
        <item x="2921"/>
        <item x="2447"/>
        <item x="3187"/>
        <item x="2186"/>
        <item x="624"/>
        <item x="2957"/>
        <item x="42"/>
        <item x="2556"/>
        <item x="1188"/>
        <item x="1002"/>
        <item x="1774"/>
        <item x="251"/>
        <item x="3123"/>
        <item x="1809"/>
        <item x="2193"/>
        <item x="226"/>
        <item x="2860"/>
        <item x="2864"/>
        <item x="2198"/>
        <item x="3175"/>
        <item x="1233"/>
        <item x="247"/>
        <item x="1027"/>
        <item x="939"/>
        <item x="2026"/>
        <item x="2968"/>
        <item x="2308"/>
        <item x="2443"/>
        <item x="2202"/>
        <item x="2303"/>
        <item x="413"/>
        <item x="1332"/>
        <item x="545"/>
        <item x="2237"/>
        <item x="105"/>
        <item x="2974"/>
        <item x="1243"/>
        <item x="858"/>
        <item x="1506"/>
        <item x="714"/>
        <item x="465"/>
        <item x="2594"/>
        <item x="2285"/>
        <item x="276"/>
        <item x="667"/>
        <item x="539"/>
        <item x="2682"/>
        <item x="949"/>
        <item x="430"/>
        <item x="2388"/>
        <item x="1867"/>
        <item x="1936"/>
        <item x="404"/>
        <item x="1701"/>
        <item x="2146"/>
        <item x="2011"/>
        <item x="1605"/>
        <item x="3267"/>
        <item x="2002"/>
        <item x="1265"/>
        <item x="956"/>
        <item x="2586"/>
        <item x="1762"/>
        <item x="715"/>
        <item x="1092"/>
        <item x="2567"/>
        <item x="159"/>
        <item x="1347"/>
        <item x="2421"/>
        <item x="1628"/>
        <item x="2420"/>
        <item x="409"/>
        <item x="1106"/>
        <item x="1194"/>
        <item x="2052"/>
        <item x="3202"/>
        <item x="1614"/>
        <item x="2304"/>
        <item x="2718"/>
        <item x="315"/>
        <item x="2540"/>
        <item x="1977"/>
        <item x="249"/>
        <item x="3097"/>
        <item x="168"/>
        <item x="656"/>
        <item x="2257"/>
        <item x="1879"/>
        <item x="2818"/>
        <item x="362"/>
        <item x="255"/>
        <item x="91"/>
        <item x="3108"/>
        <item x="1932"/>
        <item x="63"/>
        <item x="346"/>
        <item x="865"/>
        <item x="1348"/>
        <item x="3001"/>
        <item x="1543"/>
        <item x="1420"/>
        <item x="1947"/>
        <item x="3228"/>
        <item x="2328"/>
        <item x="1763"/>
        <item x="567"/>
        <item x="1757"/>
        <item x="1639"/>
        <item x="785"/>
        <item x="3020"/>
        <item x="2472"/>
        <item x="2357"/>
        <item x="842"/>
        <item x="491"/>
        <item x="296"/>
        <item x="1269"/>
        <item x="1819"/>
        <item x="1734"/>
        <item x="3084"/>
        <item x="2461"/>
        <item x="3189"/>
        <item x="2465"/>
        <item x="510"/>
        <item x="1574"/>
        <item x="661"/>
        <item x="601"/>
        <item x="275"/>
        <item x="777"/>
        <item x="1895"/>
        <item x="1666"/>
        <item x="1678"/>
        <item x="1373"/>
        <item x="1024"/>
        <item x="3124"/>
        <item x="2120"/>
        <item x="1877"/>
        <item x="2385"/>
        <item x="2492"/>
        <item x="2322"/>
        <item x="2697"/>
        <item x="1368"/>
        <item x="1600"/>
        <item x="292"/>
        <item x="1236"/>
        <item x="1759"/>
        <item x="837"/>
        <item x="2227"/>
        <item x="1993"/>
        <item x="120"/>
        <item x="2877"/>
        <item x="717"/>
        <item x="1114"/>
        <item x="571"/>
        <item x="198"/>
        <item x="2706"/>
        <item x="2639"/>
        <item x="1341"/>
        <item x="937"/>
        <item x="914"/>
        <item x="2932"/>
        <item x="847"/>
        <item x="1866"/>
        <item x="1179"/>
        <item x="2278"/>
        <item x="1052"/>
        <item x="433"/>
        <item x="3141"/>
        <item x="2310"/>
        <item x="952"/>
        <item x="2344"/>
        <item x="17"/>
        <item x="1263"/>
        <item x="3200"/>
        <item x="2003"/>
        <item x="138"/>
        <item x="1495"/>
        <item x="2280"/>
        <item x="1998"/>
        <item x="1044"/>
        <item x="997"/>
        <item x="2717"/>
        <item x="2377"/>
        <item x="1689"/>
        <item x="1343"/>
        <item x="1660"/>
        <item x="1049"/>
        <item x="2109"/>
        <item x="2015"/>
        <item x="2033"/>
        <item x="1102"/>
        <item x="2148"/>
        <item x="1739"/>
        <item x="3034"/>
        <item x="2444"/>
        <item x="673"/>
        <item x="1164"/>
        <item x="454"/>
        <item x="1651"/>
        <item x="1314"/>
        <item x="918"/>
        <item x="8"/>
        <item x="2013"/>
        <item x="2914"/>
        <item x="2575"/>
        <item x="984"/>
        <item x="2037"/>
        <item x="2345"/>
        <item x="2341"/>
        <item x="1321"/>
        <item x="314"/>
        <item x="2192"/>
        <item x="2070"/>
        <item x="360"/>
        <item x="2250"/>
        <item x="1291"/>
        <item x="286"/>
        <item x="2803"/>
        <item x="2330"/>
        <item x="682"/>
        <item x="2582"/>
        <item x="2063"/>
        <item x="129"/>
        <item x="2206"/>
        <item x="1889"/>
        <item x="1625"/>
        <item x="1199"/>
        <item x="1311"/>
        <item x="2764"/>
        <item x="1366"/>
        <item x="1135"/>
        <item x="2090"/>
        <item x="2624"/>
        <item x="2735"/>
        <item x="1071"/>
        <item x="2934"/>
        <item x="1973"/>
        <item x="1556"/>
        <item x="2297"/>
        <item x="99"/>
        <item x="1301"/>
        <item x="509"/>
        <item x="2075"/>
        <item x="452"/>
        <item x="2643"/>
        <item x="1315"/>
        <item x="798"/>
        <item x="1344"/>
        <item x="2327"/>
        <item x="456"/>
        <item x="1523"/>
        <item x="1917"/>
        <item x="2346"/>
        <item x="1292"/>
        <item x="461"/>
        <item x="2039"/>
        <item x="2608"/>
        <item x="2126"/>
        <item x="1896"/>
        <item x="1928"/>
        <item x="496"/>
        <item x="2175"/>
        <item x="826"/>
        <item x="3113"/>
        <item x="3135"/>
        <item x="320"/>
        <item x="47"/>
        <item x="1939"/>
        <item x="1767"/>
        <item x="746"/>
        <item x="2208"/>
        <item x="2889"/>
        <item x="49"/>
        <item x="19"/>
        <item x="2553"/>
        <item x="1380"/>
        <item x="786"/>
        <item x="1278"/>
        <item x="1549"/>
        <item x="1730"/>
        <item x="1659"/>
        <item x="2607"/>
        <item x="784"/>
        <item x="3255"/>
        <item x="2763"/>
        <item x="675"/>
        <item x="2981"/>
        <item x="1720"/>
        <item x="2469"/>
        <item x="2335"/>
        <item x="466"/>
        <item x="1462"/>
        <item x="2171"/>
        <item x="3012"/>
        <item x="2272"/>
        <item x="766"/>
        <item x="1752"/>
        <item x="1365"/>
        <item x="2209"/>
        <item x="536"/>
        <item x="1656"/>
        <item x="358"/>
        <item x="1023"/>
        <item x="2658"/>
        <item x="1874"/>
        <item x="2067"/>
        <item x="1105"/>
        <item x="981"/>
        <item x="2933"/>
        <item x="678"/>
        <item x="1016"/>
        <item x="512"/>
        <item x="540"/>
        <item x="34"/>
        <item x="779"/>
        <item x="1319"/>
        <item x="2686"/>
        <item x="1601"/>
        <item x="2907"/>
        <item x="2125"/>
        <item x="1677"/>
        <item x="2108"/>
        <item x="2010"/>
        <item x="1519"/>
        <item x="2162"/>
        <item x="1550"/>
        <item x="633"/>
        <item x="311"/>
        <item x="341"/>
        <item x="1266"/>
        <item x="2879"/>
        <item x="392"/>
        <item x="1488"/>
        <item x="2987"/>
        <item x="118"/>
        <item x="3014"/>
        <item x="3244"/>
        <item x="792"/>
        <item x="743"/>
        <item x="2579"/>
        <item x="854"/>
        <item x="12"/>
        <item x="2991"/>
        <item x="1803"/>
        <item x="2212"/>
        <item x="1400"/>
        <item x="1627"/>
        <item x="1010"/>
        <item x="3186"/>
        <item x="1871"/>
        <item x="51"/>
        <item x="520"/>
        <item x="1938"/>
        <item x="110"/>
        <item x="1671"/>
        <item x="1157"/>
        <item x="1562"/>
        <item x="1389"/>
        <item x="3196"/>
        <item x="2986"/>
        <item x="1393"/>
        <item x="1069"/>
        <item x="416"/>
        <item x="2400"/>
        <item x="1538"/>
        <item x="217"/>
        <item x="2541"/>
        <item x="2615"/>
        <item x="302"/>
        <item x="677"/>
        <item x="853"/>
        <item x="1487"/>
        <item x="2154"/>
        <item x="872"/>
        <item x="583"/>
        <item x="2087"/>
        <item x="1003"/>
        <item x="428"/>
        <item x="363"/>
        <item x="3229"/>
        <item x="2288"/>
        <item x="2975"/>
        <item x="2248"/>
        <item x="2425"/>
        <item x="1777"/>
        <item x="2698"/>
        <item x="2167"/>
        <item x="2055"/>
        <item x="614"/>
        <item x="1705"/>
        <item x="2681"/>
        <item x="819"/>
        <item x="391"/>
        <item x="2998"/>
        <item x="2577"/>
        <item x="527"/>
        <item x="489"/>
        <item x="2939"/>
        <item x="927"/>
        <item x="1963"/>
        <item x="1682"/>
        <item x="2005"/>
        <item x="1847"/>
        <item x="960"/>
        <item x="1028"/>
        <item x="1852"/>
        <item x="1129"/>
        <item x="1088"/>
        <item x="2509"/>
        <item x="1017"/>
        <item x="1113"/>
        <item x="2633"/>
        <item x="3190"/>
        <item x="2638"/>
        <item x="537"/>
        <item x="2554"/>
        <item x="773"/>
        <item x="1545"/>
        <item x="1125"/>
        <item x="232"/>
        <item x="697"/>
        <item x="1146"/>
        <item x="1009"/>
        <item x="486"/>
        <item x="1607"/>
        <item x="45"/>
        <item x="1602"/>
        <item x="162"/>
        <item x="2996"/>
        <item x="1581"/>
        <item x="3105"/>
        <item x="3216"/>
        <item x="3133"/>
        <item x="2671"/>
        <item x="1897"/>
        <item x="723"/>
        <item x="568"/>
        <item x="2157"/>
        <item x="241"/>
        <item x="1224"/>
        <item x="3023"/>
        <item x="1160"/>
        <item x="3062"/>
        <item x="610"/>
        <item x="261"/>
        <item x="3042"/>
        <item x="1748"/>
        <item x="2652"/>
        <item x="2924"/>
        <item x="383"/>
        <item x="3073"/>
        <item x="395"/>
        <item x="1318"/>
        <item x="1429"/>
        <item x="9"/>
        <item x="2105"/>
        <item x="1837"/>
        <item x="3111"/>
        <item x="940"/>
        <item x="532"/>
        <item x="2746"/>
        <item x="2233"/>
        <item x="2024"/>
        <item x="797"/>
        <item x="2866"/>
        <item x="2183"/>
        <item x="100"/>
        <item x="2224"/>
        <item x="1173"/>
        <item x="2415"/>
        <item x="1942"/>
        <item x="2683"/>
        <item x="329"/>
        <item x="2560"/>
        <item x="337"/>
        <item x="1747"/>
        <item x="94"/>
        <item x="2601"/>
        <item x="915"/>
        <item x="795"/>
        <item x="298"/>
        <item x="2655"/>
        <item x="114"/>
        <item x="1727"/>
        <item x="90"/>
        <item x="1471"/>
        <item x="1075"/>
        <item x="347"/>
        <item x="1652"/>
        <item x="2994"/>
        <item x="2822"/>
        <item x="2168"/>
        <item x="297"/>
        <item x="176"/>
        <item x="3203"/>
        <item x="1529"/>
        <item x="2634"/>
        <item x="2378"/>
        <item x="55"/>
        <item x="262"/>
        <item x="2222"/>
        <item x="191"/>
        <item x="380"/>
        <item x="1158"/>
        <item x="1771"/>
        <item x="805"/>
        <item x="2253"/>
        <item x="1104"/>
        <item x="2950"/>
        <item x="1915"/>
        <item x="87"/>
        <item x="750"/>
        <item x="2526"/>
        <item x="1450"/>
        <item x="3063"/>
        <item x="724"/>
        <item x="1554"/>
        <item x="1794"/>
        <item x="2164"/>
        <item x="1413"/>
        <item x="907"/>
        <item x="504"/>
        <item x="3245"/>
        <item x="1561"/>
        <item x="1533"/>
        <item x="285"/>
        <item x="1476"/>
        <item x="3231"/>
        <item x="79"/>
        <item x="2500"/>
        <item x="1576"/>
        <item x="3088"/>
        <item x="864"/>
        <item x="1861"/>
        <item x="2606"/>
        <item x="2583"/>
        <item x="2514"/>
        <item x="3103"/>
        <item x="2454"/>
        <item x="586"/>
        <item x="1920"/>
        <item x="1419"/>
        <item x="3000"/>
        <item x="3104"/>
        <item x="2550"/>
        <item x="2464"/>
        <item x="425"/>
        <item x="2964"/>
        <item x="2169"/>
        <item x="2660"/>
        <item x="1642"/>
        <item x="516"/>
        <item x="2069"/>
        <item x="149"/>
        <item x="490"/>
        <item x="2284"/>
        <item x="951"/>
        <item x="1124"/>
        <item x="2925"/>
        <item x="266"/>
        <item x="2876"/>
        <item x="1191"/>
        <item x="2783"/>
        <item x="3161"/>
        <item x="2437"/>
        <item x="2821"/>
        <item x="823"/>
        <item x="1754"/>
        <item x="2374"/>
        <item x="1367"/>
        <item x="923"/>
        <item x="1455"/>
        <item x="2721"/>
        <item x="2139"/>
        <item x="1839"/>
        <item x="3044"/>
        <item x="1770"/>
        <item x="370"/>
        <item x="839"/>
        <item x="2713"/>
        <item x="2517"/>
        <item x="1812"/>
        <item x="236"/>
        <item x="327"/>
        <item x="2636"/>
        <item x="945"/>
        <item x="728"/>
        <item x="2259"/>
        <item x="1859"/>
        <item x="1552"/>
        <item x="1913"/>
        <item x="80"/>
        <item x="2691"/>
        <item x="269"/>
        <item x="628"/>
        <item x="1165"/>
        <item x="1335"/>
        <item x="1107"/>
        <item x="1731"/>
        <item x="3102"/>
        <item x="3262"/>
        <item x="1860"/>
        <item x="2595"/>
        <item x="2279"/>
        <item x="836"/>
        <item x="767"/>
        <item x="870"/>
        <item x="2767"/>
        <item x="173"/>
        <item x="1818"/>
        <item x="1703"/>
        <item x="1846"/>
        <item x="374"/>
        <item x="3098"/>
        <item x="2961"/>
        <item x="1312"/>
        <item x="2188"/>
        <item x="1169"/>
        <item x="459"/>
        <item x="3191"/>
        <item x="2241"/>
        <item x="2277"/>
        <item x="2662"/>
        <item x="1815"/>
        <item x="1244"/>
        <item x="2214"/>
        <item x="1306"/>
        <item x="3148"/>
        <item x="1336"/>
        <item x="196"/>
        <item x="166"/>
        <item x="3152"/>
        <item x="2585"/>
        <item x="2918"/>
        <item x="66"/>
        <item x="523"/>
        <item x="384"/>
        <item x="2897"/>
        <item x="1142"/>
        <item x="164"/>
        <item x="460"/>
        <item x="1098"/>
        <item x="689"/>
        <item x="518"/>
        <item x="1586"/>
        <item x="3080"/>
        <item x="2620"/>
        <item x="530"/>
        <item x="783"/>
        <item x="3239"/>
        <item x="2875"/>
        <item x="2184"/>
        <item x="220"/>
        <item x="408"/>
        <item x="250"/>
        <item x="2781"/>
        <item x="44"/>
        <item x="1334"/>
        <item x="246"/>
        <item x="1060"/>
        <item x="1673"/>
        <item x="2261"/>
        <item x="625"/>
        <item x="2402"/>
        <item x="1749"/>
        <item x="1743"/>
        <item x="1363"/>
        <item x="352"/>
        <item x="2290"/>
        <item x="1050"/>
        <item x="2407"/>
        <item x="1854"/>
        <item x="1694"/>
        <item x="325"/>
        <item x="1740"/>
        <item x="1045"/>
        <item x="1466"/>
        <item x="2506"/>
        <item x="2301"/>
        <item x="2846"/>
        <item x="202"/>
        <item x="1449"/>
        <item x="234"/>
        <item x="2563"/>
        <item x="160"/>
        <item x="398"/>
        <item x="223"/>
        <item x="1524"/>
        <item x="1907"/>
        <item x="1902"/>
        <item x="1830"/>
        <item x="1338"/>
        <item x="3236"/>
        <item x="1711"/>
        <item x="2271"/>
        <item x="2920"/>
        <item x="1247"/>
        <item x="2762"/>
        <item x="3246"/>
        <item x="1480"/>
        <item x="2281"/>
        <item x="2971"/>
        <item x="3067"/>
        <item x="386"/>
        <item x="2349"/>
        <item x="1126"/>
        <item x="1280"/>
        <item x="897"/>
        <item x="203"/>
        <item x="2023"/>
        <item x="2121"/>
        <item x="475"/>
        <item x="531"/>
        <item x="1989"/>
        <item x="427"/>
        <item x="1439"/>
        <item x="1855"/>
        <item x="2426"/>
        <item x="1008"/>
        <item x="1782"/>
        <item x="2030"/>
        <item x="3070"/>
        <item x="2340"/>
        <item x="1226"/>
        <item x="648"/>
        <item x="1013"/>
        <item x="2788"/>
        <item x="2621"/>
        <item x="1089"/>
        <item x="498"/>
        <item x="481"/>
        <item x="405"/>
        <item x="3164"/>
        <item x="663"/>
        <item x="1927"/>
        <item x="2850"/>
        <item x="902"/>
        <item x="143"/>
        <item x="3198"/>
        <item x="2307"/>
        <item x="1198"/>
        <item x="2093"/>
        <item x="1723"/>
        <item x="2252"/>
        <item x="38"/>
        <item x="324"/>
        <item x="2088"/>
        <item x="365"/>
        <item x="2401"/>
        <item x="543"/>
        <item x="2343"/>
        <item x="153"/>
        <item x="988"/>
        <item x="476"/>
        <item x="1654"/>
        <item x="2622"/>
        <item x="122"/>
        <item x="450"/>
        <item x="2428"/>
        <item x="371"/>
        <item x="308"/>
        <item x="3263"/>
        <item x="2495"/>
        <item x="655"/>
        <item x="1822"/>
        <item x="3033"/>
        <item x="3019"/>
        <item x="1180"/>
        <item x="1128"/>
        <item x="933"/>
        <item x="3009"/>
        <item x="2700"/>
        <item x="2019"/>
        <item x="2602"/>
        <item x="353"/>
        <item x="2693"/>
        <item x="300"/>
        <item x="1251"/>
        <item x="1025"/>
        <item x="125"/>
        <item x="3179"/>
        <item x="2984"/>
        <item x="1118"/>
        <item x="331"/>
        <item x="170"/>
        <item x="344"/>
        <item x="2900"/>
        <item x="1184"/>
        <item x="599"/>
        <item x="2215"/>
        <item x="845"/>
        <item x="2605"/>
        <item x="3026"/>
        <item x="403"/>
        <item x="1797"/>
        <item x="2446"/>
        <item x="688"/>
        <item x="2282"/>
        <item x="2441"/>
        <item x="2768"/>
        <item x="2017"/>
        <item x="892"/>
        <item x="1482"/>
        <item x="437"/>
        <item x="2580"/>
        <item x="909"/>
        <item x="1951"/>
        <item x="2949"/>
        <item x="1807"/>
        <item x="1960"/>
        <item x="1650"/>
        <item x="878"/>
        <item x="2930"/>
        <item x="2711"/>
        <item x="2050"/>
        <item x="1448"/>
        <item x="1546"/>
        <item x="762"/>
        <item x="239"/>
        <item x="322"/>
        <item x="1636"/>
        <item x="2644"/>
        <item x="1691"/>
        <item x="1735"/>
        <item x="2493"/>
        <item x="584"/>
        <item x="668"/>
        <item x="65"/>
        <item x="1059"/>
        <item x="303"/>
        <item x="1508"/>
        <item x="3040"/>
        <item x="1785"/>
        <item x="1238"/>
        <item x="2891"/>
        <item x="2045"/>
        <item x="2566"/>
        <item x="2959"/>
        <item x="2832"/>
        <item x="955"/>
        <item x="2231"/>
        <item x="1208"/>
        <item x="1692"/>
        <item x="1406"/>
        <item x="1479"/>
        <item x="2098"/>
        <item x="1298"/>
        <item x="1563"/>
        <item x="1410"/>
        <item x="1669"/>
        <item x="1565"/>
        <item x="3162"/>
        <item x="1256"/>
        <item x="293"/>
        <item x="1305"/>
        <item x="2347"/>
        <item x="2598"/>
        <item x="2679"/>
        <item x="1068"/>
        <item x="1806"/>
        <item x="411"/>
        <item x="1869"/>
        <item x="95"/>
        <item x="2680"/>
        <item x="1163"/>
        <item x="185"/>
        <item x="2917"/>
        <item x="2948"/>
        <item x="1281"/>
        <item x="561"/>
        <item x="2675"/>
        <item x="3192"/>
        <item x="419"/>
        <item x="2545"/>
        <item x="1766"/>
        <item x="2519"/>
        <item x="2364"/>
        <item x="2455"/>
        <item x="2789"/>
        <item x="494"/>
        <item x="1551"/>
        <item x="67"/>
        <item x="2909"/>
        <item x="1258"/>
        <item x="1501"/>
        <item x="1395"/>
        <item x="271"/>
        <item x="2159"/>
        <item x="3048"/>
        <item x="1377"/>
        <item x="2410"/>
        <item x="3145"/>
        <item x="225"/>
        <item x="2141"/>
        <item x="1235"/>
        <item x="2851"/>
        <item x="3038"/>
        <item x="962"/>
        <item x="1085"/>
        <item x="2738"/>
        <item x="2442"/>
        <item x="2294"/>
        <item x="719"/>
        <item x="1042"/>
        <item x="479"/>
        <item x="2047"/>
        <item x="1982"/>
        <item x="306"/>
        <item x="1765"/>
        <item x="1589"/>
        <item x="1892"/>
        <item x="2032"/>
        <item x="142"/>
        <item x="944"/>
        <item x="1975"/>
        <item x="2666"/>
        <item x="2561"/>
        <item x="2445"/>
        <item x="2535"/>
        <item x="2665"/>
        <item x="1498"/>
        <item x="1715"/>
        <item x="1516"/>
        <item x="2102"/>
        <item x="2113"/>
        <item x="3154"/>
        <item x="1617"/>
        <item x="1745"/>
        <item x="84"/>
        <item x="2629"/>
        <item x="3046"/>
        <item x="1151"/>
        <item x="1850"/>
        <item x="1949"/>
        <item x="3015"/>
        <item x="638"/>
        <item x="910"/>
        <item x="3071"/>
        <item x="2946"/>
        <item x="1560"/>
        <item x="1015"/>
        <item x="1457"/>
        <item x="2479"/>
        <item x="1943"/>
        <item x="2726"/>
        <item x="2664"/>
        <item x="2096"/>
        <item x="158"/>
        <item x="965"/>
        <item x="2348"/>
        <item x="2887"/>
        <item x="3005"/>
        <item x="2409"/>
        <item x="771"/>
        <item x="1751"/>
        <item x="1485"/>
        <item x="431"/>
        <item x="151"/>
        <item x="535"/>
        <item x="3142"/>
        <item x="72"/>
        <item x="2225"/>
        <item x="2737"/>
        <item x="2440"/>
        <item x="2898"/>
        <item x="926"/>
        <item x="691"/>
        <item x="609"/>
        <item x="3188"/>
        <item x="1868"/>
        <item x="438"/>
        <item x="1793"/>
        <item x="59"/>
        <item x="1970"/>
        <item x="605"/>
        <item x="1218"/>
        <item x="1320"/>
        <item x="339"/>
        <item x="2571"/>
        <item x="791"/>
        <item x="2741"/>
        <item x="1789"/>
        <item x="1275"/>
        <item x="2331"/>
        <item x="753"/>
        <item x="2205"/>
        <item x="889"/>
        <item x="2021"/>
        <item x="1836"/>
        <item x="1810"/>
        <item x="787"/>
        <item x="2684"/>
        <item x="2283"/>
        <item x="2177"/>
        <item x="3232"/>
        <item x="2268"/>
        <item x="2051"/>
        <item x="1383"/>
        <item x="2761"/>
        <item x="1061"/>
        <item x="954"/>
        <item x="3066"/>
        <item x="1787"/>
        <item x="373"/>
        <item x="2854"/>
        <item x="1192"/>
        <item x="2827"/>
        <item x="213"/>
        <item x="1719"/>
        <item x="3043"/>
        <item x="2599"/>
        <item x="1906"/>
        <item x="519"/>
        <item x="183"/>
        <item x="2038"/>
        <item x="473"/>
        <item x="1207"/>
        <item x="1272"/>
        <item x="1805"/>
        <item x="533"/>
        <item x="2137"/>
        <item x="124"/>
        <item x="1461"/>
        <item x="2960"/>
        <item x="1274"/>
        <item x="840"/>
        <item x="1082"/>
        <item x="1255"/>
        <item x="1425"/>
        <item x="357"/>
        <item x="3047"/>
        <item x="265"/>
        <item x="1798"/>
        <item x="855"/>
        <item x="472"/>
        <item x="104"/>
        <item x="1505"/>
        <item x="2467"/>
        <item x="2365"/>
        <item x="394"/>
        <item x="2324"/>
        <item x="2677"/>
        <item x="2312"/>
        <item x="2355"/>
        <item x="175"/>
        <item x="3180"/>
        <item x="194"/>
        <item x="2689"/>
        <item x="1370"/>
        <item x="2433"/>
        <item x="2528"/>
        <item x="1954"/>
        <item x="2099"/>
        <item x="2831"/>
        <item x="992"/>
        <item x="2603"/>
        <item x="3207"/>
        <item x="157"/>
        <item x="1827"/>
        <item x="3119"/>
        <item x="1744"/>
        <item x="1155"/>
        <item x="136"/>
        <item x="517"/>
        <item x="1434"/>
        <item x="2778"/>
        <item x="671"/>
        <item x="2216"/>
        <item x="1778"/>
        <item x="2418"/>
        <item x="2150"/>
        <item x="2501"/>
        <item x="2018"/>
        <item x="1397"/>
        <item x="1020"/>
        <item x="2820"/>
        <item x="144"/>
        <item x="201"/>
        <item x="3257"/>
        <item x="970"/>
        <item x="130"/>
        <item x="2518"/>
        <item x="776"/>
        <item x="2413"/>
        <item x="681"/>
        <item x="1958"/>
        <item x="103"/>
        <item x="799"/>
        <item x="2384"/>
        <item x="1001"/>
        <item x="1790"/>
        <item x="2542"/>
        <item x="458"/>
        <item x="3058"/>
        <item x="3259"/>
        <item x="1000"/>
        <item x="2705"/>
        <item x="3211"/>
        <item x="2750"/>
        <item x="3140"/>
        <item x="811"/>
        <item x="3260"/>
        <item x="2730"/>
        <item x="1593"/>
        <item x="2951"/>
        <item x="1885"/>
        <item x="2163"/>
        <item x="806"/>
        <item x="1130"/>
        <item x="291"/>
        <item x="1611"/>
        <item x="735"/>
        <item x="1887"/>
        <item x="3221"/>
        <item x="85"/>
        <item x="634"/>
        <item x="40"/>
        <item x="2892"/>
        <item x="3085"/>
        <item x="680"/>
        <item x="2773"/>
        <item x="228"/>
        <item x="2867"/>
        <item x="366"/>
        <item x="75"/>
        <item x="33"/>
        <item x="1201"/>
        <item x="1209"/>
        <item x="573"/>
        <item x="641"/>
        <item x="2995"/>
        <item x="1134"/>
        <item x="3218"/>
        <item x="1267"/>
        <item x="920"/>
        <item x="389"/>
        <item x="2091"/>
        <item x="3254"/>
        <item x="2922"/>
        <item x="503"/>
        <item x="1635"/>
        <item x="61"/>
        <item x="378"/>
        <item x="2780"/>
        <item x="908"/>
        <item x="2976"/>
        <item x="2928"/>
        <item x="1239"/>
        <item x="2226"/>
        <item x="713"/>
        <item x="2552"/>
        <item x="1432"/>
        <item x="511"/>
        <item x="3117"/>
        <item x="1012"/>
        <item x="1707"/>
        <item x="832"/>
        <item x="2424"/>
        <item x="1540"/>
        <item x="442"/>
        <item x="834"/>
        <item x="1304"/>
        <item x="2650"/>
        <item x="1736"/>
        <item x="575"/>
        <item x="2870"/>
        <item x="1136"/>
        <item x="3095"/>
        <item x="1210"/>
        <item x="1295"/>
        <item x="1577"/>
        <item x="2847"/>
        <item x="1588"/>
        <item x="1150"/>
        <item x="2755"/>
        <item x="2411"/>
        <item x="1171"/>
        <item x="650"/>
        <item x="2181"/>
        <item x="2956"/>
        <item x="871"/>
        <item x="2574"/>
        <item x="751"/>
        <item x="1330"/>
        <item x="2200"/>
        <item x="1324"/>
        <item x="1880"/>
        <item x="421"/>
        <item x="2604"/>
        <item x="734"/>
        <item x="1112"/>
        <item x="1525"/>
        <item x="998"/>
        <item x="436"/>
        <item x="1394"/>
        <item x="3256"/>
        <item x="2025"/>
        <item x="1416"/>
        <item x="1528"/>
        <item x="525"/>
        <item x="2333"/>
        <item x="1043"/>
        <item x="1240"/>
        <item x="2246"/>
        <item x="2174"/>
        <item x="2119"/>
        <item x="187"/>
        <item x="1259"/>
        <item x="2694"/>
        <item x="620"/>
        <item x="126"/>
        <item x="119"/>
        <item x="664"/>
        <item x="1553"/>
        <item x="721"/>
        <item x="1159"/>
        <item x="3007"/>
        <item x="1980"/>
        <item x="935"/>
        <item x="2523"/>
        <item x="1962"/>
        <item x="2880"/>
        <item x="301"/>
        <item x="1431"/>
        <item x="146"/>
        <item x="2533"/>
        <item x="1898"/>
        <item x="1764"/>
        <item x="2371"/>
        <item x="983"/>
        <item x="1653"/>
        <item x="692"/>
        <item x="29"/>
        <item x="3159"/>
        <item x="210"/>
        <item x="2095"/>
        <item x="1352"/>
        <item x="2041"/>
        <item x="188"/>
        <item x="946"/>
        <item x="828"/>
        <item x="2641"/>
        <item x="701"/>
        <item x="2399"/>
        <item x="618"/>
        <item x="2256"/>
        <item x="2240"/>
        <item x="813"/>
        <item x="1658"/>
        <item x="2470"/>
        <item x="2910"/>
        <item x="1950"/>
        <item x="148"/>
        <item x="2865"/>
        <item x="2756"/>
        <item x="304"/>
        <item x="1645"/>
        <item x="2359"/>
        <item x="1811"/>
        <item x="2839"/>
        <item x="2006"/>
        <item x="3041"/>
        <item x="222"/>
        <item x="2531"/>
        <item x="3205"/>
        <item x="2568"/>
        <item x="2564"/>
        <item x="377"/>
        <item x="2342"/>
        <item x="2391"/>
        <item x="560"/>
        <item x="453"/>
        <item x="471"/>
        <item x="133"/>
        <item x="969"/>
        <item x="2816"/>
        <item x="1547"/>
        <item x="1385"/>
        <item x="788"/>
        <item x="2812"/>
        <item x="2522"/>
        <item x="1781"/>
        <item x="809"/>
        <item x="500"/>
        <item x="3115"/>
        <item x="2739"/>
        <item x="2833"/>
        <item x="2368"/>
        <item x="2784"/>
        <item x="1161"/>
        <item x="1196"/>
        <item x="582"/>
        <item x="1663"/>
        <item x="1999"/>
        <item x="1714"/>
        <item x="1708"/>
        <item x="3053"/>
        <item x="3029"/>
        <item x="2982"/>
        <item x="961"/>
        <item x="3056"/>
        <item x="1331"/>
        <item x="2302"/>
        <item x="1929"/>
        <item x="507"/>
        <item x="326"/>
        <item x="603"/>
        <item x="1522"/>
        <item x="1853"/>
        <item x="227"/>
        <item x="2716"/>
        <item x="2196"/>
        <item x="2432"/>
        <item x="1704"/>
        <item x="426"/>
        <item x="155"/>
        <item x="1848"/>
        <item x="1193"/>
        <item x="1262"/>
        <item x="820"/>
        <item x="592"/>
        <item x="899"/>
        <item x="1427"/>
        <item x="1598"/>
        <item x="3110"/>
        <item x="2158"/>
        <item x="1541"/>
        <item x="2520"/>
        <item x="906"/>
        <item x="1641"/>
        <item x="1883"/>
        <item x="2358"/>
        <item x="1200"/>
        <item x="3094"/>
        <item x="1823"/>
        <item x="3155"/>
        <item x="2321"/>
        <item x="1219"/>
        <item x="2725"/>
        <item x="1630"/>
        <item x="725"/>
        <item x="2286"/>
        <item x="2670"/>
        <item x="2477"/>
        <item x="843"/>
        <item x="1631"/>
        <item x="1014"/>
        <item x="1056"/>
        <item x="2926"/>
        <item x="630"/>
        <item x="1493"/>
        <item x="2543"/>
        <item x="369"/>
        <item x="2144"/>
        <item x="879"/>
        <item x="289"/>
        <item x="1661"/>
        <item x="1580"/>
        <item x="2966"/>
        <item x="2073"/>
        <item x="2868"/>
        <item x="2754"/>
        <item x="1699"/>
        <item x="683"/>
        <item x="180"/>
        <item x="18"/>
        <item x="1067"/>
        <item x="861"/>
        <item x="3091"/>
        <item x="2166"/>
        <item x="2678"/>
        <item x="2255"/>
        <item x="1835"/>
        <item x="740"/>
        <item x="2110"/>
        <item x="1990"/>
        <item x="2247"/>
        <item x="1185"/>
        <item x="2947"/>
        <item x="550"/>
        <item x="1242"/>
        <item x="2676"/>
        <item x="1974"/>
        <item x="1965"/>
        <item x="3125"/>
        <item x="1619"/>
        <item x="666"/>
        <item x="1329"/>
        <item x="1515"/>
        <item x="1149"/>
        <item x="1592"/>
        <item x="1564"/>
        <item x="1786"/>
        <item x="942"/>
        <item x="727"/>
        <item x="3185"/>
        <item x="76"/>
        <item x="598"/>
        <item x="925"/>
        <item x="2323"/>
        <item x="1484"/>
        <item x="1606"/>
        <item x="2311"/>
        <item x="1657"/>
        <item x="268"/>
        <item x="1978"/>
        <item x="763"/>
        <item x="208"/>
        <item x="563"/>
        <item x="1282"/>
        <item x="2375"/>
        <item x="1072"/>
        <item x="2319"/>
        <item x="758"/>
        <item x="938"/>
        <item x="2592"/>
        <item x="230"/>
        <item x="2484"/>
        <item x="281"/>
        <item x="1594"/>
        <item x="844"/>
        <item x="2456"/>
        <item x="1956"/>
        <item x="2657"/>
        <item x="283"/>
        <item x="2945"/>
        <item x="709"/>
        <item x="2062"/>
        <item x="3265"/>
        <item x="2904"/>
        <item x="2997"/>
        <item x="463"/>
        <item x="229"/>
        <item x="2213"/>
        <item x="128"/>
        <item x="1414"/>
        <item x="1428"/>
        <item x="1391"/>
        <item x="975"/>
        <item x="2992"/>
        <item x="979"/>
        <item x="800"/>
        <item x="3253"/>
        <item x="313"/>
        <item x="986"/>
        <item x="2845"/>
        <item x="1679"/>
        <item x="810"/>
        <item x="499"/>
        <item x="96"/>
        <item x="441"/>
        <item x="2313"/>
        <item x="769"/>
        <item x="332"/>
        <item x="831"/>
        <item x="852"/>
        <item x="1856"/>
        <item x="2923"/>
        <item x="2631"/>
        <item x="2123"/>
        <item x="2989"/>
        <item x="1486"/>
        <item x="2805"/>
        <item x="2800"/>
        <item x="588"/>
        <item x="1795"/>
        <item x="564"/>
        <item x="596"/>
        <item x="3083"/>
        <item x="2379"/>
        <item x="2373"/>
        <item x="2390"/>
        <item x="135"/>
        <item x="86"/>
        <item x="2990"/>
        <item x="1398"/>
        <item x="1503"/>
        <item x="372"/>
        <item x="1359"/>
        <item x="141"/>
        <item x="1047"/>
        <item x="2830"/>
        <item x="318"/>
        <item x="1721"/>
        <item x="288"/>
        <item x="2883"/>
        <item x="1187"/>
        <item x="3054"/>
        <item x="1891"/>
        <item x="1768"/>
        <item x="1423"/>
        <item x="1328"/>
        <item x="3064"/>
        <item x="1465"/>
        <item x="1087"/>
        <item x="772"/>
        <item x="2842"/>
        <item x="1609"/>
        <item x="1909"/>
        <item x="186"/>
        <item x="885"/>
        <item x="2712"/>
        <item x="846"/>
        <item x="1899"/>
        <item x="1145"/>
        <item x="1170"/>
        <item x="1021"/>
        <item x="2525"/>
        <item x="602"/>
        <item x="2919"/>
        <item x="2291"/>
        <item x="712"/>
        <item x="204"/>
        <item x="2235"/>
        <item x="1802"/>
        <item x="529"/>
        <item x="390"/>
        <item x="115"/>
        <item x="375"/>
        <item x="1452"/>
        <item x="1166"/>
        <item x="1464"/>
        <item x="2112"/>
        <item x="1804"/>
        <item x="1116"/>
        <item x="2627"/>
        <item x="1997"/>
        <item x="2941"/>
        <item x="3165"/>
        <item x="3065"/>
        <item x="640"/>
        <item x="2807"/>
        <item x="2436"/>
        <item x="2395"/>
        <item x="2486"/>
        <item x="2777"/>
        <item x="1489"/>
        <item x="757"/>
        <item x="2369"/>
        <item x="3201"/>
        <item x="1081"/>
        <item x="1214"/>
        <item x="101"/>
        <item x="2220"/>
        <item x="934"/>
        <item x="474"/>
        <item x="2787"/>
        <item x="1276"/>
        <item x="3096"/>
        <item x="3235"/>
        <item x="2962"/>
        <item x="542"/>
        <item x="1121"/>
        <item x="1616"/>
        <item x="3127"/>
        <item x="1926"/>
        <item x="2872"/>
        <item x="495"/>
        <item x="46"/>
        <item x="696"/>
        <item x="2300"/>
        <item x="2748"/>
        <item x="24"/>
        <item x="1424"/>
        <item x="2204"/>
        <item x="3241"/>
        <item x="3204"/>
        <item x="627"/>
        <item x="2690"/>
        <item x="1976"/>
        <item x="581"/>
        <item x="2905"/>
        <item x="1111"/>
        <item x="1904"/>
        <item x="2863"/>
        <item x="3237"/>
        <item x="2329"/>
        <item x="559"/>
        <item x="274"/>
        <item x="333"/>
        <item x="2825"/>
        <item x="139"/>
        <item x="2036"/>
        <item x="493"/>
        <item x="1040"/>
        <item x="2649"/>
        <item x="1608"/>
        <item x="2611"/>
        <item x="1288"/>
        <item x="2263"/>
        <item x="2499"/>
        <item x="2873"/>
        <item x="2508"/>
        <item x="2008"/>
        <item x="2035"/>
        <item x="822"/>
        <item x="1371"/>
        <item x="192"/>
        <item x="2089"/>
        <item x="2894"/>
        <item x="1326"/>
        <item x="502"/>
        <item x="1872"/>
        <item x="2707"/>
        <item x="107"/>
        <item x="722"/>
        <item x="387"/>
        <item x="2133"/>
        <item x="770"/>
        <item x="2142"/>
        <item x="448"/>
        <item x="259"/>
        <item x="1531"/>
        <item x="434"/>
        <item x="2393"/>
        <item x="2251"/>
        <item x="1984"/>
        <item x="81"/>
        <item x="1144"/>
        <item x="140"/>
        <item x="2292"/>
        <item x="804"/>
        <item x="178"/>
        <item x="2145"/>
        <item x="356"/>
        <item x="514"/>
        <item x="2844"/>
        <item x="3039"/>
        <item x="1726"/>
        <item x="670"/>
        <item x="1139"/>
        <item x="221"/>
        <item x="2719"/>
        <item x="1817"/>
        <item x="702"/>
        <item x="2360"/>
        <item x="1888"/>
        <item x="1548"/>
        <item x="2978"/>
        <item x="2417"/>
        <item x="720"/>
        <item x="1246"/>
        <item x="1127"/>
        <item x="1509"/>
        <item x="1048"/>
        <item x="876"/>
        <item x="2965"/>
        <item x="3269"/>
        <item x="2855"/>
        <item x="1690"/>
        <item x="235"/>
        <item x="83"/>
        <item x="1445"/>
        <item x="2104"/>
        <item x="2940"/>
        <item x="922"/>
        <item x="639"/>
        <item x="3090"/>
        <item x="699"/>
        <item x="254"/>
        <item x="1996"/>
        <item x="3206"/>
        <item x="2"/>
        <item x="2059"/>
        <item x="3036"/>
        <item x="2511"/>
        <item x="2740"/>
        <item x="2107"/>
        <item x="526"/>
        <item x="260"/>
        <item x="2796"/>
        <item x="685"/>
        <item x="589"/>
        <item x="2040"/>
        <item x="3150"/>
        <item x="2128"/>
        <item x="1475"/>
        <item x="1248"/>
        <item x="1881"/>
        <item x="1490"/>
        <item x="1284"/>
        <item x="2480"/>
        <item x="781"/>
        <item x="2720"/>
        <item x="1202"/>
        <item x="2081"/>
        <item x="1633"/>
        <item x="3107"/>
        <item x="658"/>
        <item x="2203"/>
        <item x="1007"/>
        <item x="1937"/>
        <item x="994"/>
        <item x="1710"/>
        <item x="3082"/>
        <item x="2475"/>
        <item x="995"/>
        <item x="3252"/>
        <item x="13"/>
        <item x="1613"/>
        <item x="207"/>
        <item x="2736"/>
        <item x="2797"/>
        <item x="1555"/>
        <item x="1035"/>
        <item x="2336"/>
        <item x="2476"/>
        <item x="2337"/>
        <item x="576"/>
        <item x="2745"/>
        <item x="705"/>
        <item x="595"/>
        <item x="2911"/>
        <item x="2267"/>
        <item x="2798"/>
        <item x="2562"/>
        <item x="2570"/>
        <item x="77"/>
        <item x="1097"/>
        <item x="1569"/>
        <item x="30"/>
        <item x="1099"/>
        <item x="1983"/>
        <item x="2106"/>
        <item x="1039"/>
        <item x="953"/>
        <item x="1037"/>
        <item x="88"/>
        <item x="2245"/>
        <item x="1353"/>
        <item x="3233"/>
        <item x="3197"/>
        <item x="3013"/>
        <item x="1676"/>
        <item x="3129"/>
        <item x="1357"/>
        <item x="1436"/>
        <item x="2309"/>
        <item x="2489"/>
        <item x="402"/>
        <item x="2274"/>
        <item x="2094"/>
        <item x="1458"/>
        <item x="2637"/>
        <item x="1283"/>
        <item x="3051"/>
        <item x="1404"/>
        <item x="546"/>
        <item x="2699"/>
        <item x="355"/>
        <item x="2548"/>
        <item x="3227"/>
        <item x="1376"/>
        <item x="3055"/>
        <item x="2776"/>
        <item x="145"/>
        <item x="343"/>
        <item x="2129"/>
        <item x="1575"/>
        <item x="875"/>
        <item x="3219"/>
        <item x="3214"/>
        <item x="163"/>
        <item x="793"/>
        <item x="2546"/>
        <item x="414"/>
        <item x="2136"/>
        <item x="1372"/>
        <item x="1945"/>
        <item x="898"/>
        <item x="1154"/>
        <item x="860"/>
        <item x="2630"/>
        <item x="794"/>
        <item x="1801"/>
        <item x="3215"/>
        <item x="2915"/>
        <item x="2912"/>
        <item x="1063"/>
        <item x="2016"/>
        <item x="1919"/>
        <item x="1683"/>
        <item x="1205"/>
        <item x="3136"/>
        <item x="1922"/>
        <item x="1115"/>
        <item x="73"/>
        <item x="1791"/>
        <item x="1725"/>
        <item x="1296"/>
        <item x="93"/>
        <item x="3131"/>
        <item x="2143"/>
        <item x="1878"/>
        <item x="2828"/>
        <item x="524"/>
        <item x="2131"/>
        <item x="467"/>
        <item x="1227"/>
        <item x="1841"/>
        <item x="2318"/>
        <item x="2572"/>
        <item x="3045"/>
        <item x="1966"/>
        <item x="3151"/>
        <item x="508"/>
        <item x="35"/>
        <item x="2549"/>
        <item x="2840"/>
        <item x="364"/>
        <item x="594"/>
        <item x="1728"/>
        <item x="2944"/>
        <item x="591"/>
        <item x="613"/>
        <item x="280"/>
        <item x="1303"/>
        <item x="2077"/>
        <item x="862"/>
        <item x="2714"/>
        <item x="1232"/>
        <item x="647"/>
        <item x="2487"/>
        <item x="2243"/>
        <item x="1535"/>
        <item x="2451"/>
        <item x="2512"/>
        <item x="41"/>
        <item x="2685"/>
        <item x="765"/>
        <item x="2101"/>
        <item x="1893"/>
        <item x="2819"/>
        <item x="2503"/>
        <item x="551"/>
        <item x="3268"/>
        <item x="56"/>
        <item x="3109"/>
        <item x="0"/>
        <item x="1019"/>
        <item x="2782"/>
        <item x="2176"/>
        <item x="2029"/>
        <item x="1686"/>
        <item x="2210"/>
        <item x="760"/>
        <item x="1308"/>
        <item x="1772"/>
        <item x="134"/>
        <item x="2450"/>
        <item x="2228"/>
        <item x="485"/>
        <item x="2749"/>
        <item x="2722"/>
        <item x="2544"/>
        <item x="2823"/>
        <item x="1279"/>
        <item x="152"/>
        <item x="2138"/>
        <item x="2772"/>
        <item x="901"/>
        <item x="2692"/>
        <item x="2882"/>
        <item x="857"/>
        <item x="1474"/>
        <item x="199"/>
        <item x="1858"/>
        <item x="2836"/>
        <item x="1700"/>
        <item x="340"/>
        <item x="2380"/>
        <item x="1814"/>
        <item x="1108"/>
        <item x="3248"/>
        <item x="2100"/>
        <item x="684"/>
        <item x="48"/>
        <item x="1800"/>
        <item x="2111"/>
        <item x="1249"/>
        <item x="916"/>
        <item x="1162"/>
        <item x="2376"/>
        <item x="1716"/>
        <item x="3122"/>
        <item x="1923"/>
        <item x="731"/>
        <item x="980"/>
        <item x="612"/>
        <item x="1843"/>
        <item x="1985"/>
        <item x="92"/>
        <item x="1172"/>
        <item x="1536"/>
        <item x="2878"/>
        <item x="1662"/>
        <item x="880"/>
        <item x="2232"/>
        <item x="3093"/>
        <item x="1521"/>
        <item x="2612"/>
        <item x="1309"/>
        <item x="3017"/>
        <item x="150"/>
        <item x="2199"/>
        <item x="1119"/>
        <item x="3059"/>
        <item x="214"/>
        <item x="2491"/>
        <item x="2381"/>
        <item x="1825"/>
        <item x="2538"/>
        <item x="3199"/>
        <item x="2942"/>
        <item x="963"/>
        <item x="2674"/>
        <item x="2449"/>
        <item x="2180"/>
        <item x="874"/>
        <item x="1905"/>
        <item x="825"/>
        <item x="824"/>
        <item x="237"/>
        <item x="1622"/>
        <item x="2403"/>
        <item x="1840"/>
        <item x="323"/>
        <item x="764"/>
        <item x="1362"/>
        <item x="2397"/>
        <item x="299"/>
        <item x="2573"/>
        <item x="2673"/>
        <item x="354"/>
        <item x="1477"/>
        <item x="3160"/>
        <item x="3242"/>
        <item x="566"/>
        <item x="1090"/>
        <item x="1532"/>
        <item x="2219"/>
        <item x="1086"/>
        <item x="209"/>
        <item x="2488"/>
        <item x="240"/>
        <item x="1034"/>
        <item x="1345"/>
        <item x="2414"/>
        <item x="316"/>
        <item x="2485"/>
        <item x="553"/>
        <item x="1409"/>
        <item x="1234"/>
        <item x="506"/>
        <item x="231"/>
        <item x="1632"/>
        <item x="973"/>
        <item x="2244"/>
        <item x="3224"/>
        <item x="1833"/>
        <item x="1842"/>
        <item x="1018"/>
        <item x="3075"/>
        <item x="3016"/>
        <item x="1203"/>
        <item x="89"/>
        <item x="3086"/>
        <item x="1195"/>
        <item x="1273"/>
        <item x="738"/>
        <item x="2642"/>
        <item x="417"/>
        <item x="440"/>
        <item x="1544"/>
        <item x="272"/>
        <item x="2908"/>
        <item x="2435"/>
        <item x="1401"/>
        <item x="2646"/>
        <item x="2806"/>
        <item x="958"/>
        <item x="1988"/>
        <item t="default"/>
      </items>
    </pivotField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0"/>
    <field x="11"/>
  </rowFields>
  <rowItems count="14">
    <i>
      <x/>
    </i>
    <i r="1">
      <x v="2"/>
    </i>
    <i>
      <x v="1"/>
    </i>
    <i r="1">
      <x v="3"/>
    </i>
    <i r="1">
      <x v="7"/>
    </i>
    <i>
      <x v="2"/>
    </i>
    <i r="1">
      <x v="5"/>
    </i>
    <i>
      <x v="3"/>
    </i>
    <i r="1">
      <x v="6"/>
    </i>
    <i>
      <x v="4"/>
    </i>
    <i r="1">
      <x/>
    </i>
    <i r="1">
      <x v="1"/>
    </i>
    <i r="1">
      <x v="4"/>
    </i>
    <i t="grand">
      <x/>
    </i>
  </rowItems>
  <colFields count="2">
    <field x="8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Count of booking_id" fld="0" subtotal="count" showDataAs="percentOfRow" baseField="0" baseItem="0" numFmtId="10"/>
    <dataField name="Sum of Net_revenue" fld="14" baseField="10" baseItem="0"/>
    <dataField name="Sum of Gross Revenue" fld="15" baseField="10" baseItem="0"/>
  </dataFields>
  <chartFormats count="15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E841C-248B-4D04-A0BA-56B2BC1A21B1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G19" firstHeaderRow="1" firstDataRow="3" firstDataCol="1"/>
  <pivotFields count="19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/>
    <pivotField showAll="0"/>
    <pivotField showAll="0">
      <items count="8">
        <item x="1"/>
        <item x="2"/>
        <item x="4"/>
        <item x="3"/>
        <item x="5"/>
        <item x="0"/>
        <item x="6"/>
        <item t="default"/>
      </items>
    </pivotField>
    <pivotField showAll="0"/>
    <pivotField showAll="0"/>
    <pivotField showAll="0"/>
    <pivotField axis="axisCol" showAll="0">
      <items count="4">
        <item h="1" x="1"/>
        <item x="0"/>
        <item h="1" x="2"/>
        <item t="default"/>
      </items>
    </pivotField>
    <pivotField numFmtId="10" showAll="0"/>
    <pivotField axis="axisRow" showAll="0">
      <items count="6">
        <item x="1"/>
        <item x="2"/>
        <item x="4"/>
        <item x="3"/>
        <item x="0"/>
        <item t="default"/>
      </items>
    </pivotField>
    <pivotField axis="axisRow" showAll="0">
      <items count="9">
        <item x="3"/>
        <item x="1"/>
        <item x="2"/>
        <item x="4"/>
        <item x="0"/>
        <item x="6"/>
        <item x="5"/>
        <item x="7"/>
        <item t="default"/>
      </items>
    </pivotField>
    <pivotField showAll="0" countASubtotal="1" avgSubtotal="1">
      <items count="4">
        <item x="0"/>
        <item x="1"/>
        <item t="avg"/>
        <item t="countA"/>
      </items>
    </pivotField>
    <pivotField showAll="0"/>
    <pivotField dataField="1" showAll="0">
      <items count="3273">
        <item x="3"/>
        <item x="161"/>
        <item x="1685"/>
        <item x="894"/>
        <item x="3249"/>
        <item x="2147"/>
        <item x="2794"/>
        <item x="2334"/>
        <item x="1271"/>
        <item x="3195"/>
        <item x="1411"/>
        <item x="2515"/>
        <item x="3251"/>
        <item x="2616"/>
        <item x="2829"/>
        <item x="1539"/>
        <item x="1378"/>
        <item x="52"/>
        <item x="1834"/>
        <item x="572"/>
        <item x="1354"/>
        <item x="2710"/>
        <item x="752"/>
        <item x="1514"/>
        <item x="2648"/>
        <item x="1713"/>
        <item x="2758"/>
        <item x="646"/>
        <item x="1080"/>
        <item x="1737"/>
        <item x="2494"/>
        <item x="2065"/>
        <item x="3027"/>
        <item x="2785"/>
        <item x="1620"/>
        <item x="211"/>
        <item x="687"/>
        <item x="1241"/>
        <item x="2952"/>
        <item x="2471"/>
        <item x="814"/>
        <item x="2687"/>
        <item x="2289"/>
        <item x="348"/>
        <item x="270"/>
        <item x="1147"/>
        <item x="2079"/>
        <item x="2116"/>
        <item x="1571"/>
        <item x="761"/>
        <item x="1649"/>
        <item x="2092"/>
        <item x="883"/>
        <item x="808"/>
        <item x="2888"/>
        <item x="2423"/>
        <item x="2217"/>
        <item x="2618"/>
        <item x="1946"/>
        <item x="2058"/>
        <item x="1901"/>
        <item x="1753"/>
        <item x="2383"/>
        <item x="1603"/>
        <item x="1964"/>
        <item x="1504"/>
        <item x="2893"/>
        <item x="189"/>
        <item x="802"/>
        <item x="803"/>
        <item x="1742"/>
        <item x="574"/>
        <item x="1415"/>
        <item x="2927"/>
        <item x="1189"/>
        <item x="2114"/>
        <item x="2276"/>
        <item x="2197"/>
        <item x="3230"/>
        <item x="1183"/>
        <item x="932"/>
        <item x="2527"/>
        <item x="833"/>
        <item x="1074"/>
        <item x="2824"/>
        <item x="2857"/>
        <item x="2653"/>
        <item x="2497"/>
        <item x="2027"/>
        <item x="2057"/>
        <item x="2896"/>
        <item x="2723"/>
        <item x="2453"/>
        <item x="621"/>
        <item x="1117"/>
        <item x="1903"/>
        <item x="3087"/>
        <item x="835"/>
        <item x="1029"/>
        <item x="484"/>
        <item x="3028"/>
        <item x="1971"/>
        <item x="2645"/>
        <item x="674"/>
        <item x="604"/>
        <item x="200"/>
        <item x="759"/>
        <item x="1390"/>
        <item x="1307"/>
        <item x="1412"/>
        <item x="2790"/>
        <item x="2046"/>
        <item x="1568"/>
        <item x="3052"/>
        <item x="127"/>
        <item x="3120"/>
        <item x="1675"/>
        <item x="711"/>
        <item x="2589"/>
        <item x="1433"/>
        <item x="2955"/>
        <item x="2325"/>
        <item x="1456"/>
        <item x="2661"/>
        <item x="733"/>
        <item x="1356"/>
        <item x="1073"/>
        <item x="2791"/>
        <item x="2412"/>
        <item x="651"/>
        <item x="2937"/>
        <item x="2086"/>
        <item x="890"/>
        <item x="439"/>
        <item x="2473"/>
        <item x="1761"/>
        <item x="755"/>
        <item x="1959"/>
        <item x="167"/>
        <item x="1156"/>
        <item x="1478"/>
        <item x="943"/>
        <item x="98"/>
        <item x="3134"/>
        <item x="2103"/>
        <item x="2387"/>
        <item x="544"/>
        <item x="54"/>
        <item x="3173"/>
        <item x="102"/>
        <item x="3100"/>
        <item x="3137"/>
        <item x="2835"/>
        <item x="2135"/>
        <item x="2647"/>
        <item x="3156"/>
        <item x="1375"/>
        <item x="32"/>
        <item x="1698"/>
        <item x="631"/>
        <item x="195"/>
        <item x="2370"/>
        <item x="212"/>
        <item x="990"/>
        <item x="1327"/>
        <item x="1379"/>
        <item x="397"/>
        <item x="1358"/>
        <item x="78"/>
        <item x="2295"/>
        <item x="1518"/>
        <item x="3172"/>
        <item x="1349"/>
        <item x="3266"/>
        <item x="2859"/>
        <item x="649"/>
        <item x="2028"/>
        <item x="1229"/>
        <item x="1361"/>
        <item x="1930"/>
        <item x="3121"/>
        <item x="2588"/>
        <item x="282"/>
        <item x="1302"/>
        <item x="775"/>
        <item x="747"/>
        <item x="982"/>
        <item x="1634"/>
        <item x="1408"/>
        <item x="2970"/>
        <item x="1573"/>
        <item x="368"/>
        <item x="2266"/>
        <item x="866"/>
        <item x="2496"/>
        <item x="2536"/>
        <item x="1796"/>
        <item x="812"/>
        <item x="11"/>
        <item x="887"/>
        <item x="2468"/>
        <item x="349"/>
        <item x="359"/>
        <item x="1454"/>
        <item x="3243"/>
        <item x="2238"/>
        <item x="197"/>
        <item x="2044"/>
        <item x="2474"/>
        <item x="849"/>
        <item x="1270"/>
        <item x="3208"/>
        <item x="1382"/>
        <item x="399"/>
        <item x="26"/>
        <item x="263"/>
        <item x="2452"/>
        <item x="1851"/>
        <item x="669"/>
        <item x="3089"/>
        <item x="2969"/>
        <item x="558"/>
        <item x="2709"/>
        <item x="2775"/>
        <item x="615"/>
        <item x="3182"/>
        <item x="2732"/>
        <item x="1844"/>
        <item x="1212"/>
        <item x="2770"/>
        <item x="790"/>
        <item x="749"/>
        <item x="3003"/>
        <item x="579"/>
        <item x="1453"/>
        <item x="1724"/>
        <item x="2299"/>
        <item x="393"/>
        <item x="971"/>
        <item x="1664"/>
        <item x="478"/>
        <item x="2189"/>
        <item x="2569"/>
        <item x="2366"/>
        <item x="2793"/>
        <item x="71"/>
        <item x="1992"/>
        <item x="3213"/>
        <item x="1944"/>
        <item x="1438"/>
        <item x="600"/>
        <item x="2613"/>
        <item x="2729"/>
        <item x="25"/>
        <item x="2153"/>
        <item x="1197"/>
        <item x="626"/>
        <item x="1957"/>
        <item x="652"/>
        <item x="1046"/>
        <item x="2505"/>
        <item x="644"/>
        <item x="1031"/>
        <item x="462"/>
        <item x="2734"/>
        <item x="2317"/>
        <item x="917"/>
        <item x="967"/>
        <item x="388"/>
        <item x="3139"/>
        <item x="547"/>
        <item x="1055"/>
        <item x="710"/>
        <item x="179"/>
        <item x="2769"/>
        <item x="2743"/>
        <item x="1468"/>
        <item x="2275"/>
        <item x="1491"/>
        <item x="2190"/>
        <item x="1386"/>
        <item x="36"/>
        <item x="611"/>
        <item x="2727"/>
        <item x="3061"/>
        <item x="1517"/>
        <item x="1496"/>
        <item x="2667"/>
        <item x="841"/>
        <item x="964"/>
        <item x="1310"/>
        <item x="109"/>
        <item x="538"/>
        <item x="3264"/>
        <item x="2795"/>
        <item x="3177"/>
        <item x="172"/>
        <item x="2085"/>
        <item x="1403"/>
        <item x="2066"/>
        <item x="1572"/>
        <item x="1760"/>
        <item x="2386"/>
        <item x="2422"/>
        <item x="2702"/>
        <item x="1599"/>
        <item x="2354"/>
        <item x="1792"/>
        <item x="2161"/>
        <item x="2249"/>
        <item x="407"/>
        <item x="2064"/>
        <item x="896"/>
        <item x="3220"/>
        <item x="1526"/>
        <item x="1910"/>
        <item x="435"/>
        <item x="1826"/>
        <item x="385"/>
        <item x="1584"/>
        <item x="2320"/>
        <item x="730"/>
        <item x="2983"/>
        <item x="3018"/>
        <item x="156"/>
        <item x="1426"/>
        <item x="3025"/>
        <item x="1346"/>
        <item x="1640"/>
        <item x="1948"/>
        <item x="941"/>
        <item x="1322"/>
        <item x="206"/>
        <item x="676"/>
        <item x="1497"/>
        <item x="2194"/>
        <item x="252"/>
        <item x="815"/>
        <item x="6"/>
        <item x="2124"/>
        <item x="1769"/>
        <item x="643"/>
        <item x="816"/>
        <item x="2537"/>
        <item x="1388"/>
        <item x="1459"/>
        <item x="972"/>
        <item x="642"/>
        <item x="2182"/>
        <item x="2809"/>
        <item x="1604"/>
        <item x="768"/>
        <item x="238"/>
        <item x="2852"/>
        <item x="1991"/>
        <item x="888"/>
        <item x="1667"/>
        <item x="2009"/>
        <item x="3050"/>
        <item x="1297"/>
        <item x="3209"/>
        <item x="3163"/>
        <item x="2623"/>
        <item x="2439"/>
        <item x="1921"/>
        <item x="181"/>
        <item x="1629"/>
        <item x="279"/>
        <item x="3106"/>
        <item x="2367"/>
        <item x="562"/>
        <item x="2201"/>
        <item x="2901"/>
        <item x="2448"/>
        <item x="3170"/>
        <item x="1137"/>
        <item x="903"/>
        <item x="406"/>
        <item x="541"/>
        <item x="1033"/>
        <item x="1931"/>
        <item x="3081"/>
        <item x="2701"/>
        <item x="1342"/>
        <item x="1870"/>
        <item x="2394"/>
        <item x="22"/>
        <item x="877"/>
        <item x="1530"/>
        <item x="3176"/>
        <item x="665"/>
        <item x="3128"/>
        <item x="996"/>
        <item x="1646"/>
        <item x="3143"/>
        <item x="3101"/>
        <item x="16"/>
        <item x="1722"/>
        <item x="2239"/>
        <item x="267"/>
        <item x="1729"/>
        <item x="219"/>
        <item x="1005"/>
        <item x="3171"/>
        <item x="893"/>
        <item x="2731"/>
        <item x="1527"/>
        <item x="1621"/>
        <item x="2532"/>
        <item x="258"/>
        <item x="233"/>
        <item x="1566"/>
        <item x="1780"/>
        <item x="1758"/>
        <item x="497"/>
        <item x="2935"/>
        <item x="2392"/>
        <item x="3010"/>
        <item x="2733"/>
        <item x="921"/>
        <item x="1337"/>
        <item x="754"/>
        <item x="3226"/>
        <item x="1"/>
        <item x="999"/>
        <item x="557"/>
        <item x="28"/>
        <item x="2084"/>
        <item x="1181"/>
        <item x="617"/>
        <item x="10"/>
        <item x="3250"/>
        <item x="2260"/>
        <item x="554"/>
        <item x="1254"/>
        <item x="1011"/>
        <item x="1101"/>
        <item x="928"/>
        <item x="2056"/>
        <item x="2338"/>
        <item x="1955"/>
        <item x="657"/>
        <item x="848"/>
        <item x="548"/>
        <item x="1933"/>
        <item x="58"/>
        <item x="659"/>
        <item x="2431"/>
        <item x="224"/>
        <item x="2483"/>
        <item x="1325"/>
        <item x="400"/>
        <item x="1058"/>
        <item x="1138"/>
        <item x="257"/>
        <item x="1143"/>
        <item x="174"/>
        <item x="895"/>
        <item x="1109"/>
        <item x="695"/>
        <item x="60"/>
        <item x="277"/>
        <item x="703"/>
        <item x="2779"/>
        <item x="2510"/>
        <item x="137"/>
        <item x="3022"/>
        <item x="1808"/>
        <item x="2715"/>
        <item x="1237"/>
        <item x="1994"/>
        <item x="645"/>
        <item x="317"/>
        <item x="3002"/>
        <item x="2558"/>
        <item x="2849"/>
        <item x="248"/>
        <item x="959"/>
        <item x="2977"/>
        <item x="1084"/>
        <item x="1610"/>
        <item x="7"/>
        <item x="2581"/>
        <item x="2117"/>
        <item x="1396"/>
        <item x="1952"/>
        <item x="2759"/>
        <item x="1369"/>
        <item x="2578"/>
        <item x="2668"/>
        <item x="131"/>
        <item x="15"/>
        <item x="31"/>
        <item x="1865"/>
        <item x="1832"/>
        <item x="1741"/>
        <item x="1513"/>
        <item x="1688"/>
        <item x="309"/>
        <item x="3092"/>
        <item x="483"/>
        <item x="2173"/>
        <item x="2980"/>
        <item x="488"/>
        <item x="2774"/>
        <item x="3030"/>
        <item x="1339"/>
        <item x="698"/>
        <item x="1440"/>
        <item x="3068"/>
        <item x="1579"/>
        <item x="117"/>
        <item x="1967"/>
        <item x="1257"/>
        <item x="2048"/>
        <item x="2688"/>
        <item x="1070"/>
        <item x="2419"/>
        <item x="2837"/>
        <item x="1507"/>
        <item x="342"/>
        <item x="2551"/>
        <item x="741"/>
        <item x="2590"/>
        <item x="2903"/>
        <item x="284"/>
        <item x="3132"/>
        <item x="50"/>
        <item x="1399"/>
        <item x="3138"/>
        <item x="1041"/>
        <item x="1120"/>
        <item x="1597"/>
        <item x="2082"/>
        <item x="424"/>
        <item x="2669"/>
        <item x="859"/>
        <item x="1250"/>
        <item x="2747"/>
        <item x="2766"/>
        <item x="3193"/>
        <item x="2080"/>
        <item x="2963"/>
        <item x="338"/>
        <item x="446"/>
        <item x="552"/>
        <item x="2265"/>
        <item x="2841"/>
        <item x="256"/>
        <item x="2728"/>
        <item x="1392"/>
        <item x="2626"/>
        <item x="2361"/>
        <item x="2555"/>
        <item x="2931"/>
        <item x="1587"/>
        <item x="587"/>
        <item x="873"/>
        <item x="3006"/>
        <item x="1299"/>
        <item x="1718"/>
        <item x="432"/>
        <item x="821"/>
        <item x="2753"/>
        <item x="2632"/>
        <item x="2916"/>
        <item x="569"/>
        <item x="2724"/>
        <item x="147"/>
        <item x="1558"/>
        <item x="1057"/>
        <item x="1293"/>
        <item x="2242"/>
        <item x="608"/>
        <item x="74"/>
        <item x="169"/>
        <item x="829"/>
        <item x="1953"/>
        <item x="2617"/>
        <item x="336"/>
        <item x="2398"/>
        <item x="447"/>
        <item x="1900"/>
        <item x="1924"/>
        <item x="3147"/>
        <item x="2429"/>
        <item x="1940"/>
        <item x="3031"/>
        <item x="2460"/>
        <item x="881"/>
        <item x="216"/>
        <item x="4"/>
        <item x="1585"/>
        <item x="1494"/>
        <item x="2504"/>
        <item x="1268"/>
        <item x="57"/>
        <item x="1316"/>
        <item x="2264"/>
        <item x="2591"/>
        <item x="2792"/>
        <item x="242"/>
        <item x="1437"/>
        <item x="2170"/>
        <item x="2076"/>
        <item x="2382"/>
        <item x="287"/>
        <item x="205"/>
        <item x="2031"/>
        <item x="3178"/>
        <item x="1684"/>
        <item x="2834"/>
        <item x="2372"/>
        <item x="905"/>
        <item x="900"/>
        <item x="2884"/>
        <item x="985"/>
        <item x="1036"/>
        <item x="1643"/>
        <item x="401"/>
        <item x="1006"/>
        <item x="2270"/>
        <item x="549"/>
        <item x="3212"/>
        <item x="1849"/>
        <item x="2815"/>
        <item x="3157"/>
        <item x="1894"/>
        <item x="477"/>
        <item x="1784"/>
        <item x="3210"/>
        <item x="112"/>
        <item x="1132"/>
        <item x="2529"/>
        <item x="1176"/>
        <item x="817"/>
        <item x="2524"/>
        <item x="443"/>
        <item x="708"/>
        <item x="716"/>
        <item x="3076"/>
        <item x="2695"/>
        <item x="1360"/>
        <item x="2874"/>
        <item x="706"/>
        <item x="2273"/>
        <item x="312"/>
        <item x="1733"/>
        <item x="2619"/>
        <item x="707"/>
        <item x="3149"/>
        <item x="1624"/>
        <item x="2625"/>
        <item x="2408"/>
        <item x="3225"/>
        <item x="2211"/>
        <item x="245"/>
        <item x="913"/>
        <item x="1756"/>
        <item x="165"/>
        <item x="2389"/>
        <item x="1340"/>
        <item x="2534"/>
        <item x="851"/>
        <item x="976"/>
        <item x="3077"/>
        <item x="2068"/>
        <item x="1886"/>
        <item x="653"/>
        <item x="1405"/>
        <item x="827"/>
        <item x="2936"/>
        <item x="694"/>
        <item x="1211"/>
        <item x="2352"/>
        <item x="1463"/>
        <item x="2593"/>
        <item x="1470"/>
        <item x="2596"/>
        <item x="1430"/>
        <item x="3194"/>
        <item x="672"/>
        <item x="1776"/>
        <item x="1095"/>
        <item x="449"/>
        <item x="3240"/>
        <item x="2498"/>
        <item x="1648"/>
        <item x="2156"/>
        <item x="154"/>
        <item x="1712"/>
        <item x="2191"/>
        <item x="778"/>
        <item x="1557"/>
        <item x="381"/>
        <item x="585"/>
        <item x="1252"/>
        <item x="801"/>
        <item x="1122"/>
        <item x="1168"/>
        <item x="2610"/>
        <item x="1148"/>
        <item x="106"/>
        <item x="1935"/>
        <item x="244"/>
        <item x="1004"/>
        <item x="718"/>
        <item x="1422"/>
        <item x="3057"/>
        <item x="1884"/>
        <item x="1253"/>
        <item x="1204"/>
        <item x="361"/>
        <item x="429"/>
        <item x="2269"/>
        <item x="660"/>
        <item x="1177"/>
        <item x="732"/>
        <item x="97"/>
        <item x="1813"/>
        <item x="1313"/>
        <item x="1100"/>
        <item x="2635"/>
        <item x="1890"/>
        <item x="2134"/>
        <item x="522"/>
        <item x="2234"/>
        <item x="2004"/>
        <item x="1838"/>
        <item x="1559"/>
        <item x="977"/>
        <item x="2869"/>
        <item x="2751"/>
        <item x="1876"/>
        <item x="2902"/>
        <item x="3021"/>
        <item x="745"/>
        <item x="2457"/>
        <item x="64"/>
        <item x="629"/>
        <item x="886"/>
        <item x="1038"/>
        <item x="930"/>
        <item x="1981"/>
        <item x="1290"/>
        <item x="273"/>
        <item x="623"/>
        <item x="2826"/>
        <item x="1941"/>
        <item x="2351"/>
        <item x="1096"/>
        <item x="619"/>
        <item x="838"/>
        <item x="3158"/>
        <item x="2801"/>
        <item x="3130"/>
        <item x="2152"/>
        <item x="1831"/>
        <item x="1153"/>
        <item x="2293"/>
        <item x="121"/>
        <item x="756"/>
        <item x="455"/>
        <item x="108"/>
        <item x="2502"/>
        <item x="780"/>
        <item x="1030"/>
        <item x="1374"/>
        <item x="2771"/>
        <item x="2614"/>
        <item x="947"/>
        <item x="3004"/>
        <item x="335"/>
        <item x="2000"/>
        <item x="2363"/>
        <item x="1681"/>
        <item x="379"/>
        <item x="2838"/>
        <item x="2659"/>
        <item x="2172"/>
        <item x="2001"/>
        <item x="1680"/>
        <item x="869"/>
        <item x="444"/>
        <item x="556"/>
        <item x="2848"/>
        <item x="423"/>
        <item x="856"/>
        <item x="748"/>
        <item x="2814"/>
        <item x="1467"/>
        <item x="3183"/>
        <item x="2861"/>
        <item x="2584"/>
        <item x="5"/>
        <item x="919"/>
        <item x="487"/>
        <item x="1773"/>
        <item x="739"/>
        <item x="3234"/>
        <item x="2155"/>
        <item x="1223"/>
        <item x="1873"/>
        <item x="2049"/>
        <item x="1364"/>
        <item x="2165"/>
        <item x="14"/>
        <item x="2899"/>
        <item x="1857"/>
        <item x="1511"/>
        <item x="1300"/>
        <item x="3217"/>
        <item x="635"/>
        <item x="2843"/>
        <item x="1026"/>
        <item x="21"/>
        <item x="1022"/>
        <item x="863"/>
        <item x="2881"/>
        <item x="1986"/>
        <item x="1537"/>
        <item x="193"/>
        <item x="1167"/>
        <item x="868"/>
        <item x="774"/>
        <item x="2600"/>
        <item x="1213"/>
        <item x="2708"/>
        <item x="987"/>
        <item x="1717"/>
        <item x="1647"/>
        <item x="850"/>
        <item x="1481"/>
        <item x="351"/>
        <item x="2906"/>
        <item x="2438"/>
        <item x="1152"/>
        <item x="2742"/>
        <item x="1230"/>
        <item x="1911"/>
        <item x="1435"/>
        <item x="1065"/>
        <item x="2083"/>
        <item x="396"/>
        <item x="1472"/>
        <item x="1570"/>
        <item x="2640"/>
        <item x="2954"/>
        <item x="412"/>
        <item x="1443"/>
        <item x="1583"/>
        <item x="593"/>
        <item x="1421"/>
        <item x="1520"/>
        <item x="3079"/>
        <item x="2587"/>
        <item x="1441"/>
        <item x="1644"/>
        <item x="2521"/>
        <item x="190"/>
        <item x="3126"/>
        <item x="345"/>
        <item x="891"/>
        <item x="2305"/>
        <item x="1918"/>
        <item x="2979"/>
        <item x="2178"/>
        <item x="726"/>
        <item x="3270"/>
        <item x="606"/>
        <item x="2886"/>
        <item x="2427"/>
        <item x="2672"/>
        <item x="590"/>
        <item x="2557"/>
        <item x="1623"/>
        <item x="1500"/>
        <item x="305"/>
        <item x="1775"/>
        <item x="1206"/>
        <item x="2597"/>
        <item x="68"/>
        <item x="742"/>
        <item x="82"/>
        <item x="1510"/>
        <item x="2853"/>
        <item x="480"/>
        <item x="948"/>
        <item x="1934"/>
        <item x="2765"/>
        <item x="1746"/>
        <item x="39"/>
        <item x="2462"/>
        <item x="565"/>
        <item x="3011"/>
        <item x="1407"/>
        <item x="2434"/>
        <item x="1222"/>
        <item x="2609"/>
        <item x="744"/>
        <item x="1294"/>
        <item x="1387"/>
        <item x="468"/>
        <item x="1094"/>
        <item x="3168"/>
        <item x="2298"/>
        <item x="1264"/>
        <item x="2559"/>
        <item x="2356"/>
        <item x="253"/>
        <item x="1323"/>
        <item x="2895"/>
        <item x="2007"/>
        <item x="2530"/>
        <item x="2115"/>
        <item x="1862"/>
        <item x="521"/>
        <item x="171"/>
        <item x="534"/>
        <item x="1908"/>
        <item x="457"/>
        <item x="1695"/>
        <item x="1502"/>
        <item x="1820"/>
        <item x="1499"/>
        <item x="2817"/>
        <item x="2195"/>
        <item x="470"/>
        <item x="1615"/>
        <item x="1444"/>
        <item x="2810"/>
        <item x="111"/>
        <item x="1174"/>
        <item x="2799"/>
        <item x="1133"/>
        <item x="3169"/>
        <item x="482"/>
        <item x="1845"/>
        <item x="2236"/>
        <item x="3049"/>
        <item x="1799"/>
        <item x="974"/>
        <item x="3181"/>
        <item x="654"/>
        <item x="2022"/>
        <item x="2258"/>
        <item x="1350"/>
        <item x="2151"/>
        <item x="2326"/>
        <item x="376"/>
        <item x="1186"/>
        <item x="1277"/>
        <item x="2985"/>
        <item x="43"/>
        <item x="2012"/>
        <item x="1732"/>
        <item x="700"/>
        <item x="931"/>
        <item x="2547"/>
        <item x="3060"/>
        <item x="1078"/>
        <item x="2350"/>
        <item x="295"/>
        <item x="991"/>
        <item x="1824"/>
        <item x="1333"/>
        <item x="1961"/>
        <item x="2054"/>
        <item x="3032"/>
        <item x="2362"/>
        <item x="957"/>
        <item x="636"/>
        <item x="464"/>
        <item x="884"/>
        <item x="2516"/>
        <item x="2149"/>
        <item x="978"/>
        <item x="1217"/>
        <item x="782"/>
        <item x="2856"/>
        <item x="113"/>
        <item x="1637"/>
        <item x="2929"/>
        <item x="1582"/>
        <item x="830"/>
        <item x="37"/>
        <item x="1220"/>
        <item x="23"/>
        <item x="1062"/>
        <item x="1709"/>
        <item x="382"/>
        <item x="2014"/>
        <item x="20"/>
        <item x="328"/>
        <item x="2760"/>
        <item x="1696"/>
        <item x="882"/>
        <item x="2744"/>
        <item x="1738"/>
        <item x="2332"/>
        <item x="2513"/>
        <item x="555"/>
        <item x="1418"/>
        <item x="2043"/>
        <item x="2316"/>
        <item x="2757"/>
        <item x="1384"/>
        <item x="1091"/>
        <item x="218"/>
        <item x="1064"/>
        <item x="1816"/>
        <item x="2988"/>
        <item x="451"/>
        <item x="177"/>
        <item x="2314"/>
        <item x="1626"/>
        <item x="515"/>
        <item x="1670"/>
        <item x="1381"/>
        <item x="505"/>
        <item x="2953"/>
        <item x="2223"/>
        <item x="2230"/>
        <item x="3144"/>
        <item x="736"/>
        <item x="469"/>
        <item x="867"/>
        <item x="1596"/>
        <item x="1618"/>
        <item x="215"/>
        <item x="1612"/>
        <item x="1231"/>
        <item x="2221"/>
        <item x="2628"/>
        <item x="1079"/>
        <item x="1110"/>
        <item x="1442"/>
        <item x="2654"/>
        <item x="3008"/>
        <item x="1567"/>
        <item x="729"/>
        <item x="2478"/>
        <item x="1578"/>
        <item x="704"/>
        <item x="445"/>
        <item x="1473"/>
        <item x="2187"/>
        <item x="334"/>
        <item x="577"/>
        <item x="924"/>
        <item x="1914"/>
        <item x="632"/>
        <item x="2127"/>
        <item x="2913"/>
        <item x="989"/>
        <item x="2229"/>
        <item x="911"/>
        <item x="1783"/>
        <item x="1221"/>
        <item x="528"/>
        <item x="1355"/>
        <item x="1245"/>
        <item x="3174"/>
        <item x="1228"/>
        <item x="2207"/>
        <item x="1972"/>
        <item x="422"/>
        <item x="1287"/>
        <item x="410"/>
        <item x="3099"/>
        <item x="1083"/>
        <item x="27"/>
        <item x="1882"/>
        <item x="3035"/>
        <item x="1447"/>
        <item x="1317"/>
        <item x="2858"/>
        <item x="3024"/>
        <item x="950"/>
        <item x="616"/>
        <item x="2704"/>
        <item x="310"/>
        <item x="2943"/>
        <item x="2185"/>
        <item x="184"/>
        <item x="818"/>
        <item x="2539"/>
        <item x="2339"/>
        <item x="1863"/>
        <item x="1483"/>
        <item x="1595"/>
        <item x="1912"/>
        <item x="570"/>
        <item x="1665"/>
        <item x="904"/>
        <item x="912"/>
        <item x="1655"/>
        <item x="3166"/>
        <item x="968"/>
        <item x="3078"/>
        <item x="807"/>
        <item x="2507"/>
        <item x="2696"/>
        <item x="1995"/>
        <item x="278"/>
        <item x="1054"/>
        <item x="3118"/>
        <item x="637"/>
        <item x="936"/>
        <item x="2034"/>
        <item x="2972"/>
        <item x="3238"/>
        <item x="2938"/>
        <item x="2802"/>
        <item x="3116"/>
        <item x="1755"/>
        <item x="2404"/>
        <item x="2160"/>
        <item x="3258"/>
        <item x="2463"/>
        <item x="607"/>
        <item x="62"/>
        <item x="1261"/>
        <item x="1821"/>
        <item x="2885"/>
        <item x="1590"/>
        <item x="3153"/>
        <item x="2576"/>
        <item x="966"/>
        <item x="1351"/>
        <item x="2296"/>
        <item x="2459"/>
        <item x="3261"/>
        <item x="2416"/>
        <item x="182"/>
        <item x="2396"/>
        <item x="1668"/>
        <item x="350"/>
        <item x="307"/>
        <item x="1260"/>
        <item x="2973"/>
        <item x="1828"/>
        <item x="2871"/>
        <item x="1460"/>
        <item x="116"/>
        <item x="1916"/>
        <item x="3146"/>
        <item x="69"/>
        <item x="2786"/>
        <item x="1215"/>
        <item x="2315"/>
        <item x="1542"/>
        <item x="2458"/>
        <item x="3037"/>
        <item x="2097"/>
        <item x="1864"/>
        <item x="1969"/>
        <item x="1687"/>
        <item x="3223"/>
        <item x="2071"/>
        <item x="578"/>
        <item x="2993"/>
        <item x="2072"/>
        <item x="1446"/>
        <item x="622"/>
        <item x="2042"/>
        <item x="290"/>
        <item x="415"/>
        <item x="597"/>
        <item x="2306"/>
        <item x="123"/>
        <item x="53"/>
        <item x="1779"/>
        <item x="243"/>
        <item x="1512"/>
        <item x="2078"/>
        <item x="2958"/>
        <item x="1076"/>
        <item x="3112"/>
        <item x="70"/>
        <item x="1285"/>
        <item x="796"/>
        <item x="3167"/>
        <item x="3222"/>
        <item x="1987"/>
        <item x="1697"/>
        <item x="2060"/>
        <item x="3114"/>
        <item x="1103"/>
        <item x="1216"/>
        <item x="2053"/>
        <item x="2804"/>
        <item x="2130"/>
        <item x="2132"/>
        <item x="3072"/>
        <item x="1925"/>
        <item x="1131"/>
        <item x="789"/>
        <item x="2179"/>
        <item x="580"/>
        <item x="1968"/>
        <item x="3074"/>
        <item x="1123"/>
        <item x="367"/>
        <item x="1141"/>
        <item x="679"/>
        <item x="1492"/>
        <item x="321"/>
        <item x="2254"/>
        <item x="1093"/>
        <item x="2651"/>
        <item x="319"/>
        <item x="2999"/>
        <item x="264"/>
        <item x="1672"/>
        <item x="1469"/>
        <item x="2813"/>
        <item x="1402"/>
        <item x="1175"/>
        <item x="418"/>
        <item x="693"/>
        <item x="2656"/>
        <item x="2430"/>
        <item x="2218"/>
        <item x="501"/>
        <item x="294"/>
        <item x="2020"/>
        <item x="1032"/>
        <item x="2482"/>
        <item x="1979"/>
        <item x="2061"/>
        <item x="1706"/>
        <item x="330"/>
        <item x="1190"/>
        <item x="492"/>
        <item x="993"/>
        <item x="2663"/>
        <item x="1534"/>
        <item x="2406"/>
        <item x="1875"/>
        <item x="1077"/>
        <item x="2466"/>
        <item x="3184"/>
        <item x="1225"/>
        <item x="1140"/>
        <item x="1750"/>
        <item x="2811"/>
        <item x="2490"/>
        <item x="1286"/>
        <item x="2752"/>
        <item x="1178"/>
        <item x="1182"/>
        <item x="2890"/>
        <item x="686"/>
        <item x="2287"/>
        <item x="132"/>
        <item x="1451"/>
        <item x="690"/>
        <item x="3271"/>
        <item x="2565"/>
        <item x="1591"/>
        <item x="1693"/>
        <item x="1788"/>
        <item x="1638"/>
        <item x="1289"/>
        <item x="2405"/>
        <item x="2118"/>
        <item x="420"/>
        <item x="662"/>
        <item x="513"/>
        <item x="2262"/>
        <item x="1066"/>
        <item x="2122"/>
        <item x="2967"/>
        <item x="2481"/>
        <item x="2353"/>
        <item x="2140"/>
        <item x="2074"/>
        <item x="3247"/>
        <item x="929"/>
        <item x="737"/>
        <item x="1053"/>
        <item x="1417"/>
        <item x="1051"/>
        <item x="3069"/>
        <item x="2703"/>
        <item x="2808"/>
        <item x="1702"/>
        <item x="1674"/>
        <item x="1829"/>
        <item x="2862"/>
        <item x="2921"/>
        <item x="2447"/>
        <item x="3187"/>
        <item x="2186"/>
        <item x="624"/>
        <item x="2957"/>
        <item x="42"/>
        <item x="2556"/>
        <item x="1188"/>
        <item x="1002"/>
        <item x="1774"/>
        <item x="251"/>
        <item x="3123"/>
        <item x="1809"/>
        <item x="2193"/>
        <item x="226"/>
        <item x="2860"/>
        <item x="2864"/>
        <item x="2198"/>
        <item x="3175"/>
        <item x="1233"/>
        <item x="247"/>
        <item x="1027"/>
        <item x="939"/>
        <item x="2026"/>
        <item x="2968"/>
        <item x="2308"/>
        <item x="2443"/>
        <item x="2202"/>
        <item x="2303"/>
        <item x="413"/>
        <item x="1332"/>
        <item x="545"/>
        <item x="2237"/>
        <item x="105"/>
        <item x="2974"/>
        <item x="1243"/>
        <item x="858"/>
        <item x="1506"/>
        <item x="714"/>
        <item x="465"/>
        <item x="2594"/>
        <item x="2285"/>
        <item x="276"/>
        <item x="667"/>
        <item x="539"/>
        <item x="2682"/>
        <item x="949"/>
        <item x="430"/>
        <item x="2388"/>
        <item x="1867"/>
        <item x="1936"/>
        <item x="404"/>
        <item x="1701"/>
        <item x="2146"/>
        <item x="2011"/>
        <item x="1605"/>
        <item x="3267"/>
        <item x="2002"/>
        <item x="1265"/>
        <item x="956"/>
        <item x="2586"/>
        <item x="1762"/>
        <item x="715"/>
        <item x="1092"/>
        <item x="2567"/>
        <item x="159"/>
        <item x="1347"/>
        <item x="2421"/>
        <item x="1628"/>
        <item x="2420"/>
        <item x="409"/>
        <item x="1106"/>
        <item x="1194"/>
        <item x="2052"/>
        <item x="3202"/>
        <item x="1614"/>
        <item x="2304"/>
        <item x="2718"/>
        <item x="315"/>
        <item x="2540"/>
        <item x="1977"/>
        <item x="249"/>
        <item x="3097"/>
        <item x="168"/>
        <item x="656"/>
        <item x="2257"/>
        <item x="1879"/>
        <item x="2818"/>
        <item x="362"/>
        <item x="255"/>
        <item x="91"/>
        <item x="3108"/>
        <item x="1932"/>
        <item x="63"/>
        <item x="346"/>
        <item x="865"/>
        <item x="1348"/>
        <item x="3001"/>
        <item x="1543"/>
        <item x="1420"/>
        <item x="1947"/>
        <item x="3228"/>
        <item x="2328"/>
        <item x="1763"/>
        <item x="567"/>
        <item x="1757"/>
        <item x="1639"/>
        <item x="785"/>
        <item x="3020"/>
        <item x="2472"/>
        <item x="2357"/>
        <item x="842"/>
        <item x="491"/>
        <item x="296"/>
        <item x="1269"/>
        <item x="1819"/>
        <item x="1734"/>
        <item x="3084"/>
        <item x="2461"/>
        <item x="3189"/>
        <item x="2465"/>
        <item x="510"/>
        <item x="1574"/>
        <item x="661"/>
        <item x="601"/>
        <item x="275"/>
        <item x="777"/>
        <item x="1895"/>
        <item x="1666"/>
        <item x="1678"/>
        <item x="1373"/>
        <item x="1024"/>
        <item x="3124"/>
        <item x="2120"/>
        <item x="1877"/>
        <item x="2385"/>
        <item x="2492"/>
        <item x="2322"/>
        <item x="2697"/>
        <item x="1368"/>
        <item x="1600"/>
        <item x="292"/>
        <item x="1236"/>
        <item x="1759"/>
        <item x="837"/>
        <item x="2227"/>
        <item x="1993"/>
        <item x="120"/>
        <item x="2877"/>
        <item x="717"/>
        <item x="1114"/>
        <item x="571"/>
        <item x="198"/>
        <item x="2706"/>
        <item x="2639"/>
        <item x="1341"/>
        <item x="937"/>
        <item x="914"/>
        <item x="2932"/>
        <item x="847"/>
        <item x="1866"/>
        <item x="1179"/>
        <item x="2278"/>
        <item x="1052"/>
        <item x="433"/>
        <item x="3141"/>
        <item x="2310"/>
        <item x="952"/>
        <item x="2344"/>
        <item x="17"/>
        <item x="1263"/>
        <item x="3200"/>
        <item x="2003"/>
        <item x="138"/>
        <item x="1495"/>
        <item x="2280"/>
        <item x="1998"/>
        <item x="1044"/>
        <item x="997"/>
        <item x="2717"/>
        <item x="2377"/>
        <item x="1689"/>
        <item x="1343"/>
        <item x="1660"/>
        <item x="1049"/>
        <item x="2109"/>
        <item x="2015"/>
        <item x="2033"/>
        <item x="1102"/>
        <item x="2148"/>
        <item x="1739"/>
        <item x="3034"/>
        <item x="2444"/>
        <item x="673"/>
        <item x="1164"/>
        <item x="454"/>
        <item x="1651"/>
        <item x="1314"/>
        <item x="918"/>
        <item x="8"/>
        <item x="2013"/>
        <item x="2914"/>
        <item x="2575"/>
        <item x="984"/>
        <item x="2037"/>
        <item x="2345"/>
        <item x="2341"/>
        <item x="1321"/>
        <item x="314"/>
        <item x="2192"/>
        <item x="2070"/>
        <item x="360"/>
        <item x="2250"/>
        <item x="1291"/>
        <item x="286"/>
        <item x="2803"/>
        <item x="2330"/>
        <item x="682"/>
        <item x="2582"/>
        <item x="2063"/>
        <item x="129"/>
        <item x="2206"/>
        <item x="1889"/>
        <item x="1625"/>
        <item x="1199"/>
        <item x="1311"/>
        <item x="2764"/>
        <item x="1366"/>
        <item x="1135"/>
        <item x="2090"/>
        <item x="2624"/>
        <item x="2735"/>
        <item x="1071"/>
        <item x="2934"/>
        <item x="1973"/>
        <item x="1556"/>
        <item x="2297"/>
        <item x="99"/>
        <item x="1301"/>
        <item x="509"/>
        <item x="2075"/>
        <item x="452"/>
        <item x="2643"/>
        <item x="1315"/>
        <item x="798"/>
        <item x="1344"/>
        <item x="2327"/>
        <item x="456"/>
        <item x="1523"/>
        <item x="1917"/>
        <item x="2346"/>
        <item x="1292"/>
        <item x="461"/>
        <item x="2039"/>
        <item x="2608"/>
        <item x="2126"/>
        <item x="1896"/>
        <item x="1928"/>
        <item x="496"/>
        <item x="2175"/>
        <item x="826"/>
        <item x="3113"/>
        <item x="3135"/>
        <item x="320"/>
        <item x="47"/>
        <item x="1939"/>
        <item x="1767"/>
        <item x="746"/>
        <item x="2208"/>
        <item x="2889"/>
        <item x="49"/>
        <item x="19"/>
        <item x="2553"/>
        <item x="1380"/>
        <item x="786"/>
        <item x="1278"/>
        <item x="1549"/>
        <item x="1730"/>
        <item x="1659"/>
        <item x="2607"/>
        <item x="784"/>
        <item x="3255"/>
        <item x="2763"/>
        <item x="675"/>
        <item x="2981"/>
        <item x="1720"/>
        <item x="2469"/>
        <item x="2335"/>
        <item x="466"/>
        <item x="1462"/>
        <item x="2171"/>
        <item x="3012"/>
        <item x="2272"/>
        <item x="766"/>
        <item x="1752"/>
        <item x="1365"/>
        <item x="2209"/>
        <item x="536"/>
        <item x="1656"/>
        <item x="358"/>
        <item x="1023"/>
        <item x="2658"/>
        <item x="1874"/>
        <item x="2067"/>
        <item x="1105"/>
        <item x="981"/>
        <item x="2933"/>
        <item x="678"/>
        <item x="1016"/>
        <item x="512"/>
        <item x="540"/>
        <item x="34"/>
        <item x="779"/>
        <item x="1319"/>
        <item x="2686"/>
        <item x="1601"/>
        <item x="2907"/>
        <item x="2125"/>
        <item x="1677"/>
        <item x="2108"/>
        <item x="2010"/>
        <item x="1519"/>
        <item x="2162"/>
        <item x="1550"/>
        <item x="633"/>
        <item x="311"/>
        <item x="341"/>
        <item x="1266"/>
        <item x="2879"/>
        <item x="392"/>
        <item x="1488"/>
        <item x="2987"/>
        <item x="118"/>
        <item x="3014"/>
        <item x="3244"/>
        <item x="792"/>
        <item x="743"/>
        <item x="2579"/>
        <item x="854"/>
        <item x="12"/>
        <item x="2991"/>
        <item x="1803"/>
        <item x="2212"/>
        <item x="1400"/>
        <item x="1627"/>
        <item x="1010"/>
        <item x="3186"/>
        <item x="1871"/>
        <item x="51"/>
        <item x="520"/>
        <item x="1938"/>
        <item x="110"/>
        <item x="1671"/>
        <item x="1157"/>
        <item x="1562"/>
        <item x="1389"/>
        <item x="3196"/>
        <item x="2986"/>
        <item x="1393"/>
        <item x="1069"/>
        <item x="416"/>
        <item x="2400"/>
        <item x="1538"/>
        <item x="217"/>
        <item x="2541"/>
        <item x="2615"/>
        <item x="302"/>
        <item x="677"/>
        <item x="853"/>
        <item x="1487"/>
        <item x="2154"/>
        <item x="872"/>
        <item x="583"/>
        <item x="2087"/>
        <item x="1003"/>
        <item x="428"/>
        <item x="363"/>
        <item x="3229"/>
        <item x="2288"/>
        <item x="2975"/>
        <item x="2248"/>
        <item x="2425"/>
        <item x="1777"/>
        <item x="2698"/>
        <item x="2167"/>
        <item x="2055"/>
        <item x="614"/>
        <item x="1705"/>
        <item x="2681"/>
        <item x="819"/>
        <item x="391"/>
        <item x="2998"/>
        <item x="2577"/>
        <item x="527"/>
        <item x="489"/>
        <item x="2939"/>
        <item x="927"/>
        <item x="1963"/>
        <item x="1682"/>
        <item x="2005"/>
        <item x="1847"/>
        <item x="960"/>
        <item x="1028"/>
        <item x="1852"/>
        <item x="1129"/>
        <item x="1088"/>
        <item x="2509"/>
        <item x="1017"/>
        <item x="1113"/>
        <item x="2633"/>
        <item x="3190"/>
        <item x="2638"/>
        <item x="537"/>
        <item x="2554"/>
        <item x="773"/>
        <item x="1545"/>
        <item x="1125"/>
        <item x="232"/>
        <item x="697"/>
        <item x="1146"/>
        <item x="1009"/>
        <item x="486"/>
        <item x="1607"/>
        <item x="45"/>
        <item x="1602"/>
        <item x="162"/>
        <item x="2996"/>
        <item x="1581"/>
        <item x="3105"/>
        <item x="3216"/>
        <item x="3133"/>
        <item x="2671"/>
        <item x="1897"/>
        <item x="723"/>
        <item x="568"/>
        <item x="2157"/>
        <item x="241"/>
        <item x="1224"/>
        <item x="3023"/>
        <item x="1160"/>
        <item x="3062"/>
        <item x="610"/>
        <item x="261"/>
        <item x="3042"/>
        <item x="1748"/>
        <item x="2652"/>
        <item x="2924"/>
        <item x="383"/>
        <item x="3073"/>
        <item x="395"/>
        <item x="1318"/>
        <item x="1429"/>
        <item x="9"/>
        <item x="2105"/>
        <item x="1837"/>
        <item x="3111"/>
        <item x="940"/>
        <item x="532"/>
        <item x="2746"/>
        <item x="2233"/>
        <item x="2024"/>
        <item x="797"/>
        <item x="2866"/>
        <item x="2183"/>
        <item x="100"/>
        <item x="2224"/>
        <item x="1173"/>
        <item x="2415"/>
        <item x="1942"/>
        <item x="2683"/>
        <item x="329"/>
        <item x="2560"/>
        <item x="337"/>
        <item x="1747"/>
        <item x="94"/>
        <item x="2601"/>
        <item x="915"/>
        <item x="795"/>
        <item x="298"/>
        <item x="2655"/>
        <item x="114"/>
        <item x="1727"/>
        <item x="90"/>
        <item x="1471"/>
        <item x="1075"/>
        <item x="347"/>
        <item x="1652"/>
        <item x="2994"/>
        <item x="2822"/>
        <item x="2168"/>
        <item x="297"/>
        <item x="176"/>
        <item x="3203"/>
        <item x="1529"/>
        <item x="2634"/>
        <item x="2378"/>
        <item x="55"/>
        <item x="262"/>
        <item x="2222"/>
        <item x="191"/>
        <item x="380"/>
        <item x="1158"/>
        <item x="1771"/>
        <item x="805"/>
        <item x="2253"/>
        <item x="1104"/>
        <item x="2950"/>
        <item x="1915"/>
        <item x="87"/>
        <item x="750"/>
        <item x="2526"/>
        <item x="1450"/>
        <item x="3063"/>
        <item x="724"/>
        <item x="1554"/>
        <item x="1794"/>
        <item x="2164"/>
        <item x="1413"/>
        <item x="907"/>
        <item x="504"/>
        <item x="3245"/>
        <item x="1561"/>
        <item x="1533"/>
        <item x="285"/>
        <item x="1476"/>
        <item x="3231"/>
        <item x="79"/>
        <item x="2500"/>
        <item x="1576"/>
        <item x="3088"/>
        <item x="864"/>
        <item x="1861"/>
        <item x="2606"/>
        <item x="2583"/>
        <item x="2514"/>
        <item x="3103"/>
        <item x="2454"/>
        <item x="586"/>
        <item x="1920"/>
        <item x="1419"/>
        <item x="3000"/>
        <item x="3104"/>
        <item x="2550"/>
        <item x="2464"/>
        <item x="425"/>
        <item x="2964"/>
        <item x="2169"/>
        <item x="2660"/>
        <item x="1642"/>
        <item x="516"/>
        <item x="2069"/>
        <item x="149"/>
        <item x="490"/>
        <item x="2284"/>
        <item x="951"/>
        <item x="1124"/>
        <item x="2925"/>
        <item x="266"/>
        <item x="2876"/>
        <item x="1191"/>
        <item x="2783"/>
        <item x="3161"/>
        <item x="2437"/>
        <item x="2821"/>
        <item x="823"/>
        <item x="1754"/>
        <item x="2374"/>
        <item x="1367"/>
        <item x="923"/>
        <item x="1455"/>
        <item x="2721"/>
        <item x="2139"/>
        <item x="1839"/>
        <item x="3044"/>
        <item x="1770"/>
        <item x="370"/>
        <item x="839"/>
        <item x="2713"/>
        <item x="2517"/>
        <item x="1812"/>
        <item x="236"/>
        <item x="327"/>
        <item x="2636"/>
        <item x="945"/>
        <item x="728"/>
        <item x="2259"/>
        <item x="1859"/>
        <item x="1552"/>
        <item x="1913"/>
        <item x="80"/>
        <item x="2691"/>
        <item x="269"/>
        <item x="628"/>
        <item x="1165"/>
        <item x="1335"/>
        <item x="1107"/>
        <item x="1731"/>
        <item x="3102"/>
        <item x="3262"/>
        <item x="1860"/>
        <item x="2595"/>
        <item x="2279"/>
        <item x="836"/>
        <item x="767"/>
        <item x="870"/>
        <item x="2767"/>
        <item x="173"/>
        <item x="1818"/>
        <item x="1703"/>
        <item x="1846"/>
        <item x="374"/>
        <item x="3098"/>
        <item x="2961"/>
        <item x="1312"/>
        <item x="2188"/>
        <item x="1169"/>
        <item x="459"/>
        <item x="3191"/>
        <item x="2241"/>
        <item x="2277"/>
        <item x="2662"/>
        <item x="1815"/>
        <item x="1244"/>
        <item x="2214"/>
        <item x="1306"/>
        <item x="3148"/>
        <item x="1336"/>
        <item x="196"/>
        <item x="166"/>
        <item x="3152"/>
        <item x="2585"/>
        <item x="2918"/>
        <item x="66"/>
        <item x="523"/>
        <item x="384"/>
        <item x="2897"/>
        <item x="1142"/>
        <item x="164"/>
        <item x="460"/>
        <item x="1098"/>
        <item x="689"/>
        <item x="518"/>
        <item x="1586"/>
        <item x="3080"/>
        <item x="2620"/>
        <item x="530"/>
        <item x="783"/>
        <item x="3239"/>
        <item x="2875"/>
        <item x="2184"/>
        <item x="220"/>
        <item x="408"/>
        <item x="250"/>
        <item x="2781"/>
        <item x="44"/>
        <item x="1334"/>
        <item x="246"/>
        <item x="1060"/>
        <item x="1673"/>
        <item x="2261"/>
        <item x="625"/>
        <item x="2402"/>
        <item x="1749"/>
        <item x="1743"/>
        <item x="1363"/>
        <item x="352"/>
        <item x="2290"/>
        <item x="1050"/>
        <item x="2407"/>
        <item x="1854"/>
        <item x="1694"/>
        <item x="325"/>
        <item x="1740"/>
        <item x="1045"/>
        <item x="1466"/>
        <item x="2506"/>
        <item x="2301"/>
        <item x="2846"/>
        <item x="202"/>
        <item x="1449"/>
        <item x="234"/>
        <item x="2563"/>
        <item x="160"/>
        <item x="398"/>
        <item x="223"/>
        <item x="1524"/>
        <item x="1907"/>
        <item x="1902"/>
        <item x="1830"/>
        <item x="1338"/>
        <item x="3236"/>
        <item x="1711"/>
        <item x="2271"/>
        <item x="2920"/>
        <item x="1247"/>
        <item x="2762"/>
        <item x="3246"/>
        <item x="1480"/>
        <item x="2281"/>
        <item x="2971"/>
        <item x="3067"/>
        <item x="386"/>
        <item x="2349"/>
        <item x="1126"/>
        <item x="1280"/>
        <item x="897"/>
        <item x="203"/>
        <item x="2023"/>
        <item x="2121"/>
        <item x="475"/>
        <item x="531"/>
        <item x="1989"/>
        <item x="427"/>
        <item x="1439"/>
        <item x="1855"/>
        <item x="2426"/>
        <item x="1008"/>
        <item x="1782"/>
        <item x="2030"/>
        <item x="3070"/>
        <item x="2340"/>
        <item x="1226"/>
        <item x="648"/>
        <item x="1013"/>
        <item x="2788"/>
        <item x="2621"/>
        <item x="1089"/>
        <item x="498"/>
        <item x="481"/>
        <item x="405"/>
        <item x="3164"/>
        <item x="663"/>
        <item x="1927"/>
        <item x="2850"/>
        <item x="902"/>
        <item x="143"/>
        <item x="3198"/>
        <item x="2307"/>
        <item x="1198"/>
        <item x="2093"/>
        <item x="1723"/>
        <item x="2252"/>
        <item x="38"/>
        <item x="324"/>
        <item x="2088"/>
        <item x="365"/>
        <item x="2401"/>
        <item x="543"/>
        <item x="2343"/>
        <item x="153"/>
        <item x="988"/>
        <item x="476"/>
        <item x="1654"/>
        <item x="2622"/>
        <item x="122"/>
        <item x="450"/>
        <item x="2428"/>
        <item x="371"/>
        <item x="308"/>
        <item x="3263"/>
        <item x="2495"/>
        <item x="655"/>
        <item x="1822"/>
        <item x="3033"/>
        <item x="3019"/>
        <item x="1180"/>
        <item x="1128"/>
        <item x="933"/>
        <item x="3009"/>
        <item x="2700"/>
        <item x="2019"/>
        <item x="2602"/>
        <item x="353"/>
        <item x="2693"/>
        <item x="300"/>
        <item x="1251"/>
        <item x="1025"/>
        <item x="125"/>
        <item x="3179"/>
        <item x="2984"/>
        <item x="1118"/>
        <item x="331"/>
        <item x="170"/>
        <item x="344"/>
        <item x="2900"/>
        <item x="1184"/>
        <item x="599"/>
        <item x="2215"/>
        <item x="845"/>
        <item x="2605"/>
        <item x="3026"/>
        <item x="403"/>
        <item x="1797"/>
        <item x="2446"/>
        <item x="688"/>
        <item x="2282"/>
        <item x="2441"/>
        <item x="2768"/>
        <item x="2017"/>
        <item x="892"/>
        <item x="1482"/>
        <item x="437"/>
        <item x="2580"/>
        <item x="909"/>
        <item x="1951"/>
        <item x="2949"/>
        <item x="1807"/>
        <item x="1960"/>
        <item x="1650"/>
        <item x="878"/>
        <item x="2930"/>
        <item x="2711"/>
        <item x="2050"/>
        <item x="1448"/>
        <item x="1546"/>
        <item x="762"/>
        <item x="239"/>
        <item x="322"/>
        <item x="1636"/>
        <item x="2644"/>
        <item x="1691"/>
        <item x="1735"/>
        <item x="2493"/>
        <item x="584"/>
        <item x="668"/>
        <item x="65"/>
        <item x="1059"/>
        <item x="303"/>
        <item x="1508"/>
        <item x="3040"/>
        <item x="1785"/>
        <item x="1238"/>
        <item x="2891"/>
        <item x="2045"/>
        <item x="2566"/>
        <item x="2959"/>
        <item x="2832"/>
        <item x="955"/>
        <item x="2231"/>
        <item x="1208"/>
        <item x="1692"/>
        <item x="1406"/>
        <item x="1479"/>
        <item x="2098"/>
        <item x="1298"/>
        <item x="1563"/>
        <item x="1410"/>
        <item x="1669"/>
        <item x="1565"/>
        <item x="3162"/>
        <item x="1256"/>
        <item x="293"/>
        <item x="1305"/>
        <item x="2347"/>
        <item x="2598"/>
        <item x="2679"/>
        <item x="1068"/>
        <item x="1806"/>
        <item x="411"/>
        <item x="1869"/>
        <item x="95"/>
        <item x="2680"/>
        <item x="1163"/>
        <item x="185"/>
        <item x="2917"/>
        <item x="2948"/>
        <item x="1281"/>
        <item x="561"/>
        <item x="2675"/>
        <item x="3192"/>
        <item x="419"/>
        <item x="2545"/>
        <item x="1766"/>
        <item x="2519"/>
        <item x="2364"/>
        <item x="2455"/>
        <item x="2789"/>
        <item x="494"/>
        <item x="1551"/>
        <item x="67"/>
        <item x="2909"/>
        <item x="1258"/>
        <item x="1501"/>
        <item x="1395"/>
        <item x="271"/>
        <item x="2159"/>
        <item x="3048"/>
        <item x="1377"/>
        <item x="2410"/>
        <item x="3145"/>
        <item x="225"/>
        <item x="2141"/>
        <item x="1235"/>
        <item x="2851"/>
        <item x="3038"/>
        <item x="962"/>
        <item x="1085"/>
        <item x="2738"/>
        <item x="2442"/>
        <item x="2294"/>
        <item x="719"/>
        <item x="1042"/>
        <item x="479"/>
        <item x="2047"/>
        <item x="1982"/>
        <item x="306"/>
        <item x="1765"/>
        <item x="1589"/>
        <item x="1892"/>
        <item x="2032"/>
        <item x="142"/>
        <item x="944"/>
        <item x="1975"/>
        <item x="2666"/>
        <item x="2561"/>
        <item x="2445"/>
        <item x="2535"/>
        <item x="2665"/>
        <item x="1498"/>
        <item x="1715"/>
        <item x="1516"/>
        <item x="2102"/>
        <item x="2113"/>
        <item x="3154"/>
        <item x="1617"/>
        <item x="1745"/>
        <item x="84"/>
        <item x="2629"/>
        <item x="3046"/>
        <item x="1151"/>
        <item x="1850"/>
        <item x="1949"/>
        <item x="3015"/>
        <item x="638"/>
        <item x="910"/>
        <item x="3071"/>
        <item x="2946"/>
        <item x="1560"/>
        <item x="1015"/>
        <item x="1457"/>
        <item x="2479"/>
        <item x="1943"/>
        <item x="2726"/>
        <item x="2664"/>
        <item x="2096"/>
        <item x="158"/>
        <item x="965"/>
        <item x="2348"/>
        <item x="2887"/>
        <item x="3005"/>
        <item x="2409"/>
        <item x="771"/>
        <item x="1751"/>
        <item x="1485"/>
        <item x="431"/>
        <item x="151"/>
        <item x="535"/>
        <item x="3142"/>
        <item x="72"/>
        <item x="2225"/>
        <item x="2737"/>
        <item x="2440"/>
        <item x="2898"/>
        <item x="926"/>
        <item x="691"/>
        <item x="609"/>
        <item x="3188"/>
        <item x="1868"/>
        <item x="438"/>
        <item x="1793"/>
        <item x="59"/>
        <item x="1970"/>
        <item x="605"/>
        <item x="1218"/>
        <item x="1320"/>
        <item x="339"/>
        <item x="2571"/>
        <item x="791"/>
        <item x="2741"/>
        <item x="1789"/>
        <item x="1275"/>
        <item x="2331"/>
        <item x="753"/>
        <item x="2205"/>
        <item x="889"/>
        <item x="2021"/>
        <item x="1836"/>
        <item x="1810"/>
        <item x="787"/>
        <item x="2684"/>
        <item x="2283"/>
        <item x="2177"/>
        <item x="3232"/>
        <item x="2268"/>
        <item x="2051"/>
        <item x="1383"/>
        <item x="2761"/>
        <item x="1061"/>
        <item x="954"/>
        <item x="3066"/>
        <item x="1787"/>
        <item x="373"/>
        <item x="2854"/>
        <item x="1192"/>
        <item x="2827"/>
        <item x="213"/>
        <item x="1719"/>
        <item x="3043"/>
        <item x="2599"/>
        <item x="1906"/>
        <item x="519"/>
        <item x="183"/>
        <item x="2038"/>
        <item x="473"/>
        <item x="1207"/>
        <item x="1272"/>
        <item x="1805"/>
        <item x="533"/>
        <item x="2137"/>
        <item x="124"/>
        <item x="1461"/>
        <item x="2960"/>
        <item x="1274"/>
        <item x="840"/>
        <item x="1082"/>
        <item x="1255"/>
        <item x="1425"/>
        <item x="357"/>
        <item x="3047"/>
        <item x="265"/>
        <item x="1798"/>
        <item x="855"/>
        <item x="472"/>
        <item x="104"/>
        <item x="1505"/>
        <item x="2467"/>
        <item x="2365"/>
        <item x="394"/>
        <item x="2324"/>
        <item x="2677"/>
        <item x="2312"/>
        <item x="2355"/>
        <item x="175"/>
        <item x="3180"/>
        <item x="194"/>
        <item x="2689"/>
        <item x="1370"/>
        <item x="2433"/>
        <item x="2528"/>
        <item x="1954"/>
        <item x="2099"/>
        <item x="2831"/>
        <item x="992"/>
        <item x="2603"/>
        <item x="3207"/>
        <item x="157"/>
        <item x="1827"/>
        <item x="3119"/>
        <item x="1744"/>
        <item x="1155"/>
        <item x="136"/>
        <item x="517"/>
        <item x="1434"/>
        <item x="2778"/>
        <item x="671"/>
        <item x="2216"/>
        <item x="1778"/>
        <item x="2418"/>
        <item x="2150"/>
        <item x="2501"/>
        <item x="2018"/>
        <item x="1397"/>
        <item x="1020"/>
        <item x="2820"/>
        <item x="144"/>
        <item x="201"/>
        <item x="3257"/>
        <item x="970"/>
        <item x="130"/>
        <item x="2518"/>
        <item x="776"/>
        <item x="2413"/>
        <item x="681"/>
        <item x="1958"/>
        <item x="103"/>
        <item x="799"/>
        <item x="2384"/>
        <item x="1001"/>
        <item x="1790"/>
        <item x="2542"/>
        <item x="458"/>
        <item x="3058"/>
        <item x="3259"/>
        <item x="1000"/>
        <item x="2705"/>
        <item x="3211"/>
        <item x="2750"/>
        <item x="3140"/>
        <item x="811"/>
        <item x="3260"/>
        <item x="2730"/>
        <item x="1593"/>
        <item x="2951"/>
        <item x="1885"/>
        <item x="2163"/>
        <item x="806"/>
        <item x="1130"/>
        <item x="291"/>
        <item x="1611"/>
        <item x="735"/>
        <item x="1887"/>
        <item x="3221"/>
        <item x="85"/>
        <item x="634"/>
        <item x="40"/>
        <item x="2892"/>
        <item x="3085"/>
        <item x="680"/>
        <item x="2773"/>
        <item x="228"/>
        <item x="2867"/>
        <item x="366"/>
        <item x="75"/>
        <item x="33"/>
        <item x="1201"/>
        <item x="1209"/>
        <item x="573"/>
        <item x="641"/>
        <item x="2995"/>
        <item x="1134"/>
        <item x="3218"/>
        <item x="1267"/>
        <item x="920"/>
        <item x="389"/>
        <item x="2091"/>
        <item x="3254"/>
        <item x="2922"/>
        <item x="503"/>
        <item x="1635"/>
        <item x="61"/>
        <item x="378"/>
        <item x="2780"/>
        <item x="908"/>
        <item x="2976"/>
        <item x="2928"/>
        <item x="1239"/>
        <item x="2226"/>
        <item x="713"/>
        <item x="2552"/>
        <item x="1432"/>
        <item x="511"/>
        <item x="3117"/>
        <item x="1012"/>
        <item x="1707"/>
        <item x="832"/>
        <item x="2424"/>
        <item x="1540"/>
        <item x="442"/>
        <item x="834"/>
        <item x="1304"/>
        <item x="2650"/>
        <item x="1736"/>
        <item x="575"/>
        <item x="2870"/>
        <item x="1136"/>
        <item x="3095"/>
        <item x="1210"/>
        <item x="1295"/>
        <item x="1577"/>
        <item x="2847"/>
        <item x="1588"/>
        <item x="1150"/>
        <item x="2755"/>
        <item x="2411"/>
        <item x="1171"/>
        <item x="650"/>
        <item x="2181"/>
        <item x="2956"/>
        <item x="871"/>
        <item x="2574"/>
        <item x="751"/>
        <item x="1330"/>
        <item x="2200"/>
        <item x="1324"/>
        <item x="1880"/>
        <item x="421"/>
        <item x="2604"/>
        <item x="734"/>
        <item x="1112"/>
        <item x="1525"/>
        <item x="998"/>
        <item x="436"/>
        <item x="1394"/>
        <item x="3256"/>
        <item x="2025"/>
        <item x="1416"/>
        <item x="1528"/>
        <item x="525"/>
        <item x="2333"/>
        <item x="1043"/>
        <item x="1240"/>
        <item x="2246"/>
        <item x="2174"/>
        <item x="2119"/>
        <item x="187"/>
        <item x="1259"/>
        <item x="2694"/>
        <item x="620"/>
        <item x="126"/>
        <item x="119"/>
        <item x="664"/>
        <item x="1553"/>
        <item x="721"/>
        <item x="1159"/>
        <item x="3007"/>
        <item x="1980"/>
        <item x="935"/>
        <item x="2523"/>
        <item x="1962"/>
        <item x="2880"/>
        <item x="301"/>
        <item x="1431"/>
        <item x="146"/>
        <item x="2533"/>
        <item x="1898"/>
        <item x="1764"/>
        <item x="2371"/>
        <item x="983"/>
        <item x="1653"/>
        <item x="692"/>
        <item x="29"/>
        <item x="3159"/>
        <item x="210"/>
        <item x="2095"/>
        <item x="1352"/>
        <item x="2041"/>
        <item x="188"/>
        <item x="946"/>
        <item x="828"/>
        <item x="2641"/>
        <item x="701"/>
        <item x="2399"/>
        <item x="618"/>
        <item x="2256"/>
        <item x="2240"/>
        <item x="813"/>
        <item x="1658"/>
        <item x="2470"/>
        <item x="2910"/>
        <item x="1950"/>
        <item x="148"/>
        <item x="2865"/>
        <item x="2756"/>
        <item x="304"/>
        <item x="1645"/>
        <item x="2359"/>
        <item x="1811"/>
        <item x="2839"/>
        <item x="2006"/>
        <item x="3041"/>
        <item x="222"/>
        <item x="2531"/>
        <item x="3205"/>
        <item x="2568"/>
        <item x="2564"/>
        <item x="377"/>
        <item x="2342"/>
        <item x="2391"/>
        <item x="560"/>
        <item x="453"/>
        <item x="471"/>
        <item x="133"/>
        <item x="969"/>
        <item x="2816"/>
        <item x="1547"/>
        <item x="1385"/>
        <item x="788"/>
        <item x="2812"/>
        <item x="2522"/>
        <item x="1781"/>
        <item x="809"/>
        <item x="500"/>
        <item x="3115"/>
        <item x="2739"/>
        <item x="2833"/>
        <item x="2368"/>
        <item x="2784"/>
        <item x="1161"/>
        <item x="1196"/>
        <item x="582"/>
        <item x="1663"/>
        <item x="1999"/>
        <item x="1714"/>
        <item x="1708"/>
        <item x="3053"/>
        <item x="3029"/>
        <item x="2982"/>
        <item x="961"/>
        <item x="3056"/>
        <item x="1331"/>
        <item x="2302"/>
        <item x="1929"/>
        <item x="507"/>
        <item x="326"/>
        <item x="603"/>
        <item x="1522"/>
        <item x="1853"/>
        <item x="227"/>
        <item x="2716"/>
        <item x="2196"/>
        <item x="2432"/>
        <item x="1704"/>
        <item x="426"/>
        <item x="155"/>
        <item x="1848"/>
        <item x="1193"/>
        <item x="1262"/>
        <item x="820"/>
        <item x="592"/>
        <item x="899"/>
        <item x="1427"/>
        <item x="1598"/>
        <item x="3110"/>
        <item x="2158"/>
        <item x="1541"/>
        <item x="2520"/>
        <item x="906"/>
        <item x="1641"/>
        <item x="1883"/>
        <item x="2358"/>
        <item x="1200"/>
        <item x="3094"/>
        <item x="1823"/>
        <item x="3155"/>
        <item x="2321"/>
        <item x="1219"/>
        <item x="2725"/>
        <item x="1630"/>
        <item x="725"/>
        <item x="2286"/>
        <item x="2670"/>
        <item x="2477"/>
        <item x="843"/>
        <item x="1631"/>
        <item x="1014"/>
        <item x="1056"/>
        <item x="2926"/>
        <item x="630"/>
        <item x="1493"/>
        <item x="2543"/>
        <item x="369"/>
        <item x="2144"/>
        <item x="879"/>
        <item x="289"/>
        <item x="1661"/>
        <item x="1580"/>
        <item x="2966"/>
        <item x="2073"/>
        <item x="2868"/>
        <item x="2754"/>
        <item x="1699"/>
        <item x="683"/>
        <item x="180"/>
        <item x="18"/>
        <item x="1067"/>
        <item x="861"/>
        <item x="3091"/>
        <item x="2166"/>
        <item x="2678"/>
        <item x="2255"/>
        <item x="1835"/>
        <item x="740"/>
        <item x="2110"/>
        <item x="1990"/>
        <item x="2247"/>
        <item x="1185"/>
        <item x="2947"/>
        <item x="550"/>
        <item x="1242"/>
        <item x="2676"/>
        <item x="1974"/>
        <item x="1965"/>
        <item x="3125"/>
        <item x="1619"/>
        <item x="666"/>
        <item x="1329"/>
        <item x="1515"/>
        <item x="1149"/>
        <item x="1592"/>
        <item x="1564"/>
        <item x="1786"/>
        <item x="942"/>
        <item x="727"/>
        <item x="3185"/>
        <item x="76"/>
        <item x="598"/>
        <item x="925"/>
        <item x="2323"/>
        <item x="1484"/>
        <item x="1606"/>
        <item x="2311"/>
        <item x="1657"/>
        <item x="268"/>
        <item x="1978"/>
        <item x="763"/>
        <item x="208"/>
        <item x="563"/>
        <item x="1282"/>
        <item x="2375"/>
        <item x="1072"/>
        <item x="2319"/>
        <item x="758"/>
        <item x="938"/>
        <item x="2592"/>
        <item x="230"/>
        <item x="2484"/>
        <item x="281"/>
        <item x="1594"/>
        <item x="844"/>
        <item x="2456"/>
        <item x="1956"/>
        <item x="2657"/>
        <item x="283"/>
        <item x="2945"/>
        <item x="709"/>
        <item x="2062"/>
        <item x="3265"/>
        <item x="2904"/>
        <item x="2997"/>
        <item x="463"/>
        <item x="229"/>
        <item x="2213"/>
        <item x="128"/>
        <item x="1414"/>
        <item x="1428"/>
        <item x="1391"/>
        <item x="975"/>
        <item x="2992"/>
        <item x="979"/>
        <item x="800"/>
        <item x="3253"/>
        <item x="313"/>
        <item x="986"/>
        <item x="2845"/>
        <item x="1679"/>
        <item x="810"/>
        <item x="499"/>
        <item x="96"/>
        <item x="441"/>
        <item x="2313"/>
        <item x="769"/>
        <item x="332"/>
        <item x="831"/>
        <item x="852"/>
        <item x="1856"/>
        <item x="2923"/>
        <item x="2631"/>
        <item x="2123"/>
        <item x="2989"/>
        <item x="1486"/>
        <item x="2805"/>
        <item x="2800"/>
        <item x="588"/>
        <item x="1795"/>
        <item x="564"/>
        <item x="596"/>
        <item x="3083"/>
        <item x="2379"/>
        <item x="2373"/>
        <item x="2390"/>
        <item x="135"/>
        <item x="86"/>
        <item x="2990"/>
        <item x="1398"/>
        <item x="1503"/>
        <item x="372"/>
        <item x="1359"/>
        <item x="141"/>
        <item x="1047"/>
        <item x="2830"/>
        <item x="318"/>
        <item x="1721"/>
        <item x="288"/>
        <item x="2883"/>
        <item x="1187"/>
        <item x="3054"/>
        <item x="1891"/>
        <item x="1768"/>
        <item x="1423"/>
        <item x="1328"/>
        <item x="3064"/>
        <item x="1465"/>
        <item x="1087"/>
        <item x="772"/>
        <item x="2842"/>
        <item x="1609"/>
        <item x="1909"/>
        <item x="186"/>
        <item x="885"/>
        <item x="2712"/>
        <item x="846"/>
        <item x="1899"/>
        <item x="1145"/>
        <item x="1170"/>
        <item x="1021"/>
        <item x="2525"/>
        <item x="602"/>
        <item x="2919"/>
        <item x="2291"/>
        <item x="712"/>
        <item x="204"/>
        <item x="2235"/>
        <item x="1802"/>
        <item x="529"/>
        <item x="390"/>
        <item x="115"/>
        <item x="375"/>
        <item x="1452"/>
        <item x="1166"/>
        <item x="1464"/>
        <item x="2112"/>
        <item x="1804"/>
        <item x="1116"/>
        <item x="2627"/>
        <item x="1997"/>
        <item x="2941"/>
        <item x="3165"/>
        <item x="3065"/>
        <item x="640"/>
        <item x="2807"/>
        <item x="2436"/>
        <item x="2395"/>
        <item x="2486"/>
        <item x="2777"/>
        <item x="1489"/>
        <item x="757"/>
        <item x="2369"/>
        <item x="3201"/>
        <item x="1081"/>
        <item x="1214"/>
        <item x="101"/>
        <item x="2220"/>
        <item x="934"/>
        <item x="474"/>
        <item x="2787"/>
        <item x="1276"/>
        <item x="3096"/>
        <item x="3235"/>
        <item x="2962"/>
        <item x="542"/>
        <item x="1121"/>
        <item x="1616"/>
        <item x="3127"/>
        <item x="1926"/>
        <item x="2872"/>
        <item x="495"/>
        <item x="46"/>
        <item x="696"/>
        <item x="2300"/>
        <item x="2748"/>
        <item x="24"/>
        <item x="1424"/>
        <item x="2204"/>
        <item x="3241"/>
        <item x="3204"/>
        <item x="627"/>
        <item x="2690"/>
        <item x="1976"/>
        <item x="581"/>
        <item x="2905"/>
        <item x="1111"/>
        <item x="1904"/>
        <item x="2863"/>
        <item x="3237"/>
        <item x="2329"/>
        <item x="559"/>
        <item x="274"/>
        <item x="333"/>
        <item x="2825"/>
        <item x="139"/>
        <item x="2036"/>
        <item x="493"/>
        <item x="1040"/>
        <item x="2649"/>
        <item x="1608"/>
        <item x="2611"/>
        <item x="1288"/>
        <item x="2263"/>
        <item x="2499"/>
        <item x="2873"/>
        <item x="2508"/>
        <item x="2008"/>
        <item x="2035"/>
        <item x="822"/>
        <item x="1371"/>
        <item x="192"/>
        <item x="2089"/>
        <item x="2894"/>
        <item x="1326"/>
        <item x="502"/>
        <item x="1872"/>
        <item x="2707"/>
        <item x="107"/>
        <item x="722"/>
        <item x="387"/>
        <item x="2133"/>
        <item x="770"/>
        <item x="2142"/>
        <item x="448"/>
        <item x="259"/>
        <item x="1531"/>
        <item x="434"/>
        <item x="2393"/>
        <item x="2251"/>
        <item x="1984"/>
        <item x="81"/>
        <item x="1144"/>
        <item x="140"/>
        <item x="2292"/>
        <item x="804"/>
        <item x="178"/>
        <item x="2145"/>
        <item x="356"/>
        <item x="514"/>
        <item x="2844"/>
        <item x="3039"/>
        <item x="1726"/>
        <item x="670"/>
        <item x="1139"/>
        <item x="221"/>
        <item x="2719"/>
        <item x="1817"/>
        <item x="702"/>
        <item x="2360"/>
        <item x="1888"/>
        <item x="1548"/>
        <item x="2978"/>
        <item x="2417"/>
        <item x="720"/>
        <item x="1246"/>
        <item x="1127"/>
        <item x="1509"/>
        <item x="1048"/>
        <item x="876"/>
        <item x="2965"/>
        <item x="3269"/>
        <item x="2855"/>
        <item x="1690"/>
        <item x="235"/>
        <item x="83"/>
        <item x="1445"/>
        <item x="2104"/>
        <item x="2940"/>
        <item x="922"/>
        <item x="639"/>
        <item x="3090"/>
        <item x="699"/>
        <item x="254"/>
        <item x="1996"/>
        <item x="3206"/>
        <item x="2"/>
        <item x="2059"/>
        <item x="3036"/>
        <item x="2511"/>
        <item x="2740"/>
        <item x="2107"/>
        <item x="526"/>
        <item x="260"/>
        <item x="2796"/>
        <item x="685"/>
        <item x="589"/>
        <item x="2040"/>
        <item x="3150"/>
        <item x="2128"/>
        <item x="1475"/>
        <item x="1248"/>
        <item x="1881"/>
        <item x="1490"/>
        <item x="1284"/>
        <item x="2480"/>
        <item x="781"/>
        <item x="2720"/>
        <item x="1202"/>
        <item x="2081"/>
        <item x="1633"/>
        <item x="3107"/>
        <item x="658"/>
        <item x="2203"/>
        <item x="1007"/>
        <item x="1937"/>
        <item x="994"/>
        <item x="1710"/>
        <item x="3082"/>
        <item x="2475"/>
        <item x="995"/>
        <item x="3252"/>
        <item x="13"/>
        <item x="1613"/>
        <item x="207"/>
        <item x="2736"/>
        <item x="2797"/>
        <item x="1555"/>
        <item x="1035"/>
        <item x="2336"/>
        <item x="2476"/>
        <item x="2337"/>
        <item x="576"/>
        <item x="2745"/>
        <item x="705"/>
        <item x="595"/>
        <item x="2911"/>
        <item x="2267"/>
        <item x="2798"/>
        <item x="2562"/>
        <item x="2570"/>
        <item x="77"/>
        <item x="1097"/>
        <item x="1569"/>
        <item x="30"/>
        <item x="1099"/>
        <item x="1983"/>
        <item x="2106"/>
        <item x="1039"/>
        <item x="953"/>
        <item x="1037"/>
        <item x="88"/>
        <item x="2245"/>
        <item x="1353"/>
        <item x="3233"/>
        <item x="3197"/>
        <item x="3013"/>
        <item x="1676"/>
        <item x="3129"/>
        <item x="1357"/>
        <item x="1436"/>
        <item x="2309"/>
        <item x="2489"/>
        <item x="402"/>
        <item x="2274"/>
        <item x="2094"/>
        <item x="1458"/>
        <item x="2637"/>
        <item x="1283"/>
        <item x="3051"/>
        <item x="1404"/>
        <item x="546"/>
        <item x="2699"/>
        <item x="355"/>
        <item x="2548"/>
        <item x="3227"/>
        <item x="1376"/>
        <item x="3055"/>
        <item x="2776"/>
        <item x="145"/>
        <item x="343"/>
        <item x="2129"/>
        <item x="1575"/>
        <item x="875"/>
        <item x="3219"/>
        <item x="3214"/>
        <item x="163"/>
        <item x="793"/>
        <item x="2546"/>
        <item x="414"/>
        <item x="2136"/>
        <item x="1372"/>
        <item x="1945"/>
        <item x="898"/>
        <item x="1154"/>
        <item x="860"/>
        <item x="2630"/>
        <item x="794"/>
        <item x="1801"/>
        <item x="3215"/>
        <item x="2915"/>
        <item x="2912"/>
        <item x="1063"/>
        <item x="2016"/>
        <item x="1919"/>
        <item x="1683"/>
        <item x="1205"/>
        <item x="3136"/>
        <item x="1922"/>
        <item x="1115"/>
        <item x="73"/>
        <item x="1791"/>
        <item x="1725"/>
        <item x="1296"/>
        <item x="93"/>
        <item x="3131"/>
        <item x="2143"/>
        <item x="1878"/>
        <item x="2828"/>
        <item x="524"/>
        <item x="2131"/>
        <item x="467"/>
        <item x="1227"/>
        <item x="1841"/>
        <item x="2318"/>
        <item x="2572"/>
        <item x="3045"/>
        <item x="1966"/>
        <item x="3151"/>
        <item x="508"/>
        <item x="35"/>
        <item x="2549"/>
        <item x="2840"/>
        <item x="364"/>
        <item x="594"/>
        <item x="1728"/>
        <item x="2944"/>
        <item x="591"/>
        <item x="613"/>
        <item x="280"/>
        <item x="1303"/>
        <item x="2077"/>
        <item x="862"/>
        <item x="2714"/>
        <item x="1232"/>
        <item x="647"/>
        <item x="2487"/>
        <item x="2243"/>
        <item x="1535"/>
        <item x="2451"/>
        <item x="2512"/>
        <item x="41"/>
        <item x="2685"/>
        <item x="765"/>
        <item x="2101"/>
        <item x="1893"/>
        <item x="2819"/>
        <item x="2503"/>
        <item x="551"/>
        <item x="3268"/>
        <item x="56"/>
        <item x="3109"/>
        <item x="0"/>
        <item x="1019"/>
        <item x="2782"/>
        <item x="2176"/>
        <item x="2029"/>
        <item x="1686"/>
        <item x="2210"/>
        <item x="760"/>
        <item x="1308"/>
        <item x="1772"/>
        <item x="134"/>
        <item x="2450"/>
        <item x="2228"/>
        <item x="485"/>
        <item x="2749"/>
        <item x="2722"/>
        <item x="2544"/>
        <item x="2823"/>
        <item x="1279"/>
        <item x="152"/>
        <item x="2138"/>
        <item x="2772"/>
        <item x="901"/>
        <item x="2692"/>
        <item x="2882"/>
        <item x="857"/>
        <item x="1474"/>
        <item x="199"/>
        <item x="1858"/>
        <item x="2836"/>
        <item x="1700"/>
        <item x="340"/>
        <item x="2380"/>
        <item x="1814"/>
        <item x="1108"/>
        <item x="3248"/>
        <item x="2100"/>
        <item x="684"/>
        <item x="48"/>
        <item x="1800"/>
        <item x="2111"/>
        <item x="1249"/>
        <item x="916"/>
        <item x="1162"/>
        <item x="2376"/>
        <item x="1716"/>
        <item x="3122"/>
        <item x="1923"/>
        <item x="731"/>
        <item x="980"/>
        <item x="612"/>
        <item x="1843"/>
        <item x="1985"/>
        <item x="92"/>
        <item x="1172"/>
        <item x="1536"/>
        <item x="2878"/>
        <item x="1662"/>
        <item x="880"/>
        <item x="2232"/>
        <item x="3093"/>
        <item x="1521"/>
        <item x="2612"/>
        <item x="1309"/>
        <item x="3017"/>
        <item x="150"/>
        <item x="2199"/>
        <item x="1119"/>
        <item x="3059"/>
        <item x="214"/>
        <item x="2491"/>
        <item x="2381"/>
        <item x="1825"/>
        <item x="2538"/>
        <item x="3199"/>
        <item x="2942"/>
        <item x="963"/>
        <item x="2674"/>
        <item x="2449"/>
        <item x="2180"/>
        <item x="874"/>
        <item x="1905"/>
        <item x="825"/>
        <item x="824"/>
        <item x="237"/>
        <item x="1622"/>
        <item x="2403"/>
        <item x="1840"/>
        <item x="323"/>
        <item x="764"/>
        <item x="1362"/>
        <item x="2397"/>
        <item x="299"/>
        <item x="2573"/>
        <item x="2673"/>
        <item x="354"/>
        <item x="1477"/>
        <item x="3160"/>
        <item x="3242"/>
        <item x="566"/>
        <item x="1090"/>
        <item x="1532"/>
        <item x="2219"/>
        <item x="1086"/>
        <item x="209"/>
        <item x="2488"/>
        <item x="240"/>
        <item x="1034"/>
        <item x="1345"/>
        <item x="2414"/>
        <item x="316"/>
        <item x="2485"/>
        <item x="553"/>
        <item x="1409"/>
        <item x="1234"/>
        <item x="506"/>
        <item x="231"/>
        <item x="1632"/>
        <item x="973"/>
        <item x="2244"/>
        <item x="3224"/>
        <item x="1833"/>
        <item x="1842"/>
        <item x="1018"/>
        <item x="3075"/>
        <item x="3016"/>
        <item x="1203"/>
        <item x="89"/>
        <item x="3086"/>
        <item x="1195"/>
        <item x="1273"/>
        <item x="738"/>
        <item x="2642"/>
        <item x="417"/>
        <item x="440"/>
        <item x="1544"/>
        <item x="272"/>
        <item x="2908"/>
        <item x="2435"/>
        <item x="1401"/>
        <item x="2646"/>
        <item x="2806"/>
        <item x="958"/>
        <item x="1988"/>
        <item t="default"/>
      </items>
    </pivotField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0"/>
    <field x="11"/>
  </rowFields>
  <rowItems count="14">
    <i>
      <x/>
    </i>
    <i r="1">
      <x v="2"/>
    </i>
    <i>
      <x v="1"/>
    </i>
    <i r="1">
      <x v="3"/>
    </i>
    <i r="1">
      <x v="7"/>
    </i>
    <i>
      <x v="2"/>
    </i>
    <i r="1">
      <x v="5"/>
    </i>
    <i>
      <x v="3"/>
    </i>
    <i r="1">
      <x v="6"/>
    </i>
    <i>
      <x v="4"/>
    </i>
    <i r="1">
      <x/>
    </i>
    <i r="1">
      <x v="1"/>
    </i>
    <i r="1">
      <x v="4"/>
    </i>
    <i t="grand">
      <x/>
    </i>
  </rowItems>
  <colFields count="2">
    <field x="8"/>
    <field x="-2"/>
  </colFields>
  <colItems count="6"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Count of booking_id" fld="0" subtotal="count" baseField="0" baseItem="0"/>
    <dataField name="Sum of Net_revenue" fld="14" baseField="0" baseItem="0"/>
    <dataField name="Sum of Gross Revenue" fld="15" baseField="0" baseItem="0"/>
  </dataFields>
  <chartFormats count="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A9CC21-C160-4AA8-8483-F72BF1F19057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6:I97" firstHeaderRow="1" firstDataRow="3" firstDataCol="1"/>
  <pivotFields count="18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numFmtId="10" showAll="0"/>
    <pivotField showAll="0"/>
    <pivotField axis="axisRow" showAll="0">
      <items count="9">
        <item x="3"/>
        <item x="1"/>
        <item x="2"/>
        <item x="4"/>
        <item x="0"/>
        <item x="6"/>
        <item x="5"/>
        <item x="7"/>
        <item t="default"/>
      </items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8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ount of booking_id" fld="0" subtotal="count" showDataAs="percentOfRow" baseField="0" baseItem="0" numFmtId="10"/>
    <dataField name="Average of netmargin" fld="17" subtotal="average" baseField="11" baseItem="0"/>
  </dataFields>
  <formats count="5">
    <format dxfId="7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format>
    <format dxfId="6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format>
    <format dxfId="5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format>
    <format dxfId="4">
      <pivotArea field="8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conditionalFormats count="4">
    <conditionalFormat priority="4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8" count="1" selected="0">
              <x v="0"/>
            </reference>
            <reference field="11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8" count="1" selected="0">
              <x v="1"/>
            </reference>
            <reference field="11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8" count="1" selected="0">
              <x v="2"/>
            </reference>
            <reference field="11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1"/>
            </reference>
            <reference field="11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55334-FBEA-46C8-9B43-9CF4EDBF720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C43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>
      <items count="2525">
        <item x="8"/>
        <item x="2159"/>
        <item x="1559"/>
        <item x="1051"/>
        <item x="1055"/>
        <item x="1419"/>
        <item x="1384"/>
        <item x="994"/>
        <item x="1417"/>
        <item x="304"/>
        <item x="780"/>
        <item x="607"/>
        <item x="2085"/>
        <item x="1039"/>
        <item x="2177"/>
        <item x="1407"/>
        <item x="1222"/>
        <item x="1653"/>
        <item x="1599"/>
        <item x="1289"/>
        <item x="1736"/>
        <item x="2429"/>
        <item x="1557"/>
        <item x="1473"/>
        <item x="2449"/>
        <item x="762"/>
        <item x="2067"/>
        <item x="552"/>
        <item x="670"/>
        <item x="1220"/>
        <item x="579"/>
        <item x="1682"/>
        <item x="274"/>
        <item x="332"/>
        <item x="2328"/>
        <item x="2381"/>
        <item x="868"/>
        <item x="1543"/>
        <item x="184"/>
        <item x="1637"/>
        <item x="2105"/>
        <item x="1316"/>
        <item x="2110"/>
        <item x="2309"/>
        <item x="1650"/>
        <item x="2065"/>
        <item x="1099"/>
        <item x="845"/>
        <item x="557"/>
        <item x="1468"/>
        <item x="654"/>
        <item x="178"/>
        <item x="1760"/>
        <item x="2051"/>
        <item x="2151"/>
        <item x="916"/>
        <item x="54"/>
        <item x="211"/>
        <item x="240"/>
        <item x="2412"/>
        <item x="2054"/>
        <item x="1068"/>
        <item x="770"/>
        <item x="1010"/>
        <item x="409"/>
        <item x="2343"/>
        <item x="2162"/>
        <item x="1496"/>
        <item x="681"/>
        <item x="2198"/>
        <item x="852"/>
        <item x="190"/>
        <item x="1153"/>
        <item x="2124"/>
        <item x="1398"/>
        <item x="862"/>
        <item x="1108"/>
        <item x="2496"/>
        <item x="614"/>
        <item x="2125"/>
        <item x="180"/>
        <item x="1242"/>
        <item x="229"/>
        <item x="891"/>
        <item x="199"/>
        <item x="2098"/>
        <item x="1401"/>
        <item x="1145"/>
        <item x="1288"/>
        <item x="959"/>
        <item x="594"/>
        <item x="2312"/>
        <item x="1786"/>
        <item x="272"/>
        <item x="1963"/>
        <item x="836"/>
        <item x="1885"/>
        <item x="148"/>
        <item x="1552"/>
        <item x="2411"/>
        <item x="520"/>
        <item x="1379"/>
        <item x="441"/>
        <item x="185"/>
        <item x="512"/>
        <item x="2469"/>
        <item x="1642"/>
        <item x="1691"/>
        <item x="2252"/>
        <item x="697"/>
        <item x="2515"/>
        <item x="1604"/>
        <item x="2494"/>
        <item x="1065"/>
        <item x="542"/>
        <item x="1520"/>
        <item x="2033"/>
        <item x="703"/>
        <item x="993"/>
        <item x="198"/>
        <item x="560"/>
        <item x="1484"/>
        <item x="234"/>
        <item x="1072"/>
        <item x="1049"/>
        <item x="956"/>
        <item x="2357"/>
        <item x="2073"/>
        <item x="1818"/>
        <item x="950"/>
        <item x="2485"/>
        <item x="1982"/>
        <item x="975"/>
        <item x="66"/>
        <item x="1548"/>
        <item x="2195"/>
        <item x="368"/>
        <item x="410"/>
        <item x="258"/>
        <item x="613"/>
        <item x="1269"/>
        <item x="541"/>
        <item x="2202"/>
        <item x="677"/>
        <item x="1423"/>
        <item x="2483"/>
        <item x="921"/>
        <item x="733"/>
        <item x="611"/>
        <item x="1329"/>
        <item x="907"/>
        <item x="902"/>
        <item x="1911"/>
        <item x="1668"/>
        <item x="2451"/>
        <item x="146"/>
        <item x="119"/>
        <item x="1675"/>
        <item x="1758"/>
        <item x="945"/>
        <item x="1779"/>
        <item x="783"/>
        <item x="1002"/>
        <item x="1498"/>
        <item x="1602"/>
        <item x="405"/>
        <item x="2255"/>
        <item x="1809"/>
        <item x="1020"/>
        <item x="991"/>
        <item x="824"/>
        <item x="652"/>
        <item x="1202"/>
        <item x="1879"/>
        <item x="1582"/>
        <item x="22"/>
        <item x="1814"/>
        <item x="1687"/>
        <item x="2034"/>
        <item x="197"/>
        <item x="1218"/>
        <item x="505"/>
        <item x="2006"/>
        <item x="1201"/>
        <item x="1148"/>
        <item x="883"/>
        <item x="1162"/>
        <item x="1301"/>
        <item x="1964"/>
        <item x="499"/>
        <item x="49"/>
        <item x="526"/>
        <item x="263"/>
        <item x="795"/>
        <item x="2214"/>
        <item x="1976"/>
        <item x="2405"/>
        <item x="1486"/>
        <item x="799"/>
        <item x="1204"/>
        <item x="2100"/>
        <item x="1395"/>
        <item x="1628"/>
        <item x="70"/>
        <item x="1766"/>
        <item x="2165"/>
        <item x="2184"/>
        <item x="2474"/>
        <item x="533"/>
        <item x="1927"/>
        <item x="2383"/>
        <item x="117"/>
        <item x="314"/>
        <item x="2068"/>
        <item x="1036"/>
        <item x="1556"/>
        <item x="1936"/>
        <item x="781"/>
        <item x="858"/>
        <item x="2421"/>
        <item x="1076"/>
        <item x="2323"/>
        <item x="2392"/>
        <item x="140"/>
        <item x="64"/>
        <item x="1917"/>
        <item x="75"/>
        <item x="589"/>
        <item x="711"/>
        <item x="293"/>
        <item x="1761"/>
        <item x="1636"/>
        <item x="771"/>
        <item x="1655"/>
        <item x="582"/>
        <item x="2218"/>
        <item x="755"/>
        <item x="480"/>
        <item x="55"/>
        <item x="323"/>
        <item x="2087"/>
        <item x="1354"/>
        <item x="2441"/>
        <item x="1273"/>
        <item x="2186"/>
        <item x="838"/>
        <item x="1070"/>
        <item x="782"/>
        <item x="497"/>
        <item x="2279"/>
        <item x="2282"/>
        <item x="525"/>
        <item x="1726"/>
        <item x="886"/>
        <item x="1394"/>
        <item x="1050"/>
        <item x="894"/>
        <item x="2291"/>
        <item x="295"/>
        <item x="2346"/>
        <item x="1753"/>
        <item x="615"/>
        <item x="1699"/>
        <item x="1717"/>
        <item x="1263"/>
        <item x="1024"/>
        <item x="569"/>
        <item x="618"/>
        <item x="2107"/>
        <item x="2480"/>
        <item x="616"/>
        <item x="926"/>
        <item x="460"/>
        <item x="748"/>
        <item x="2414"/>
        <item x="4"/>
        <item x="218"/>
        <item x="620"/>
        <item x="2320"/>
        <item x="2086"/>
        <item x="725"/>
        <item x="2132"/>
        <item x="1789"/>
        <item x="1294"/>
        <item x="2075"/>
        <item x="896"/>
        <item x="793"/>
        <item x="1662"/>
        <item x="2366"/>
        <item x="2238"/>
        <item x="2303"/>
        <item x="2224"/>
        <item x="1834"/>
        <item x="1564"/>
        <item x="32"/>
        <item x="2131"/>
        <item x="2489"/>
        <item x="168"/>
        <item x="1332"/>
        <item x="1888"/>
        <item x="458"/>
        <item x="1143"/>
        <item x="688"/>
        <item x="316"/>
        <item x="214"/>
        <item x="984"/>
        <item x="1207"/>
        <item x="1954"/>
        <item x="1593"/>
        <item x="346"/>
        <item x="2341"/>
        <item x="47"/>
        <item x="870"/>
        <item x="15"/>
        <item x="98"/>
        <item x="95"/>
        <item x="854"/>
        <item x="112"/>
        <item x="2462"/>
        <item x="1061"/>
        <item x="361"/>
        <item x="252"/>
        <item x="1755"/>
        <item x="1338"/>
        <item x="1142"/>
        <item x="2318"/>
        <item x="194"/>
        <item x="1285"/>
        <item x="1840"/>
        <item x="761"/>
        <item x="1497"/>
        <item x="1374"/>
        <item x="1525"/>
        <item x="881"/>
        <item x="351"/>
        <item x="1666"/>
        <item x="1013"/>
        <item x="1177"/>
        <item x="558"/>
        <item x="83"/>
        <item x="2385"/>
        <item x="1537"/>
        <item x="2281"/>
        <item x="289"/>
        <item x="943"/>
        <item x="2448"/>
        <item x="2005"/>
        <item x="120"/>
        <item x="208"/>
        <item x="1829"/>
        <item x="2285"/>
        <item x="1684"/>
        <item x="2236"/>
        <item x="1225"/>
        <item x="696"/>
        <item x="729"/>
        <item x="1844"/>
        <item x="1530"/>
        <item x="609"/>
        <item x="1071"/>
        <item x="644"/>
        <item x="568"/>
        <item x="169"/>
        <item x="915"/>
        <item x="690"/>
        <item x="1778"/>
        <item x="1453"/>
        <item x="2230"/>
        <item x="1368"/>
        <item x="1815"/>
        <item x="1705"/>
        <item x="1949"/>
        <item x="2023"/>
        <item x="1773"/>
        <item x="1214"/>
        <item x="213"/>
        <item x="2415"/>
        <item x="1042"/>
        <item x="2374"/>
        <item x="17"/>
        <item x="1660"/>
        <item x="160"/>
        <item x="438"/>
        <item x="1094"/>
        <item x="102"/>
        <item x="969"/>
        <item x="1085"/>
        <item x="433"/>
        <item x="1638"/>
        <item x="1217"/>
        <item x="2152"/>
        <item x="1334"/>
        <item x="469"/>
        <item x="517"/>
        <item x="598"/>
        <item x="1026"/>
        <item x="587"/>
        <item x="1565"/>
        <item x="1796"/>
        <item x="2375"/>
        <item x="2215"/>
        <item x="474"/>
        <item x="1764"/>
        <item x="775"/>
        <item x="1382"/>
        <item x="562"/>
        <item x="507"/>
        <item x="292"/>
        <item x="1074"/>
        <item x="2498"/>
        <item x="2376"/>
        <item x="1848"/>
        <item x="328"/>
        <item x="1807"/>
        <item x="1512"/>
        <item x="2253"/>
        <item x="2099"/>
        <item x="1901"/>
        <item x="1504"/>
        <item x="972"/>
        <item x="2380"/>
        <item x="2512"/>
        <item x="1007"/>
        <item x="1014"/>
        <item x="521"/>
        <item x="727"/>
        <item x="171"/>
        <item x="1669"/>
        <item x="753"/>
        <item x="1292"/>
        <item x="2277"/>
        <item x="1164"/>
        <item x="2229"/>
        <item x="1823"/>
        <item x="816"/>
        <item x="149"/>
        <item x="279"/>
        <item x="1919"/>
        <item x="1297"/>
        <item x="84"/>
        <item x="2315"/>
        <item x="2061"/>
        <item x="164"/>
        <item x="1889"/>
        <item x="790"/>
        <item x="33"/>
        <item x="1707"/>
        <item x="571"/>
        <item x="1740"/>
        <item x="261"/>
        <item x="2481"/>
        <item x="1387"/>
        <item x="2126"/>
        <item x="132"/>
        <item x="1729"/>
        <item x="2284"/>
        <item x="895"/>
        <item x="1541"/>
        <item x="2491"/>
        <item x="1915"/>
        <item x="1098"/>
        <item x="1563"/>
        <item x="1521"/>
        <item x="1107"/>
        <item x="2370"/>
        <item x="1800"/>
        <item x="2130"/>
        <item x="1516"/>
        <item x="343"/>
        <item x="1400"/>
        <item x="743"/>
        <item x="2009"/>
        <item x="1390"/>
        <item x="2093"/>
        <item x="1424"/>
        <item x="1664"/>
        <item x="1680"/>
        <item x="1609"/>
        <item x="1975"/>
        <item x="1314"/>
        <item x="1560"/>
        <item x="179"/>
        <item x="448"/>
        <item x="1281"/>
        <item x="2262"/>
        <item x="1490"/>
        <item x="2278"/>
        <item x="479"/>
        <item x="2220"/>
        <item x="878"/>
        <item x="2117"/>
        <item x="1634"/>
        <item x="2192"/>
        <item x="137"/>
        <item x="420"/>
        <item x="2434"/>
        <item x="1813"/>
        <item x="586"/>
        <item x="126"/>
        <item x="2066"/>
        <item x="1434"/>
        <item x="348"/>
        <item x="2259"/>
        <item x="2232"/>
        <item x="1767"/>
        <item x="1527"/>
        <item x="624"/>
        <item x="1054"/>
        <item x="1212"/>
        <item x="92"/>
        <item x="566"/>
        <item x="1812"/>
        <item x="2324"/>
        <item x="131"/>
        <item x="1592"/>
        <item x="752"/>
        <item x="1734"/>
        <item x="1494"/>
        <item x="493"/>
        <item x="2045"/>
        <item x="986"/>
        <item x="1852"/>
        <item x="40"/>
        <item x="1344"/>
        <item x="1771"/>
        <item x="2488"/>
        <item x="2185"/>
        <item x="2453"/>
        <item x="1544"/>
        <item x="1524"/>
        <item x="809"/>
        <item x="163"/>
        <item x="383"/>
        <item x="591"/>
        <item x="1581"/>
        <item x="2235"/>
        <item x="1174"/>
        <item x="2129"/>
        <item x="796"/>
        <item x="2274"/>
        <item x="1718"/>
        <item x="233"/>
        <item x="871"/>
        <item x="1083"/>
        <item x="43"/>
        <item x="982"/>
        <item x="1412"/>
        <item x="2424"/>
        <item x="2217"/>
        <item x="543"/>
        <item x="1479"/>
        <item x="1425"/>
        <item x="2393"/>
        <item x="20"/>
        <item x="1595"/>
        <item x="1410"/>
        <item x="951"/>
        <item x="1616"/>
        <item x="2077"/>
        <item x="2398"/>
        <item x="256"/>
        <item x="1939"/>
        <item x="1092"/>
        <item x="1163"/>
        <item x="413"/>
        <item x="1335"/>
        <item x="51"/>
        <item x="2298"/>
        <item x="2407"/>
        <item x="1728"/>
        <item x="2168"/>
        <item x="352"/>
        <item x="1004"/>
        <item x="1188"/>
        <item x="1171"/>
        <item x="1706"/>
        <item x="892"/>
        <item x="1009"/>
        <item x="2479"/>
        <item x="363"/>
        <item x="580"/>
        <item x="1971"/>
        <item x="708"/>
        <item x="1043"/>
        <item x="1084"/>
        <item x="860"/>
        <item x="691"/>
        <item x="430"/>
        <item x="1210"/>
        <item x="1447"/>
        <item x="1955"/>
        <item x="1644"/>
        <item x="1152"/>
        <item x="1178"/>
        <item x="1981"/>
        <item x="1103"/>
        <item x="500"/>
        <item x="318"/>
        <item x="1471"/>
        <item x="2473"/>
        <item x="996"/>
        <item x="819"/>
        <item x="754"/>
        <item x="2237"/>
        <item x="2270"/>
        <item x="701"/>
        <item x="792"/>
        <item x="1012"/>
        <item x="1346"/>
        <item x="695"/>
        <item x="2189"/>
        <item x="1572"/>
        <item x="2145"/>
        <item x="606"/>
        <item x="631"/>
        <item x="322"/>
        <item x="2319"/>
        <item x="424"/>
        <item x="1821"/>
        <item x="1861"/>
        <item x="1232"/>
        <item x="2275"/>
        <item x="1558"/>
        <item x="1166"/>
        <item x="56"/>
        <item x="1006"/>
        <item x="2221"/>
        <item x="2173"/>
        <item x="1048"/>
        <item x="2382"/>
        <item x="651"/>
        <item x="1555"/>
        <item x="1449"/>
        <item x="1436"/>
        <item x="1063"/>
        <item x="1077"/>
        <item x="60"/>
        <item x="1392"/>
        <item x="1131"/>
        <item x="2321"/>
        <item x="2181"/>
        <item x="1795"/>
        <item x="1381"/>
        <item x="2388"/>
        <item x="936"/>
        <item x="372"/>
        <item x="1082"/>
        <item x="2169"/>
        <item x="999"/>
        <item x="445"/>
        <item x="2103"/>
        <item x="2239"/>
        <item x="759"/>
        <item x="403"/>
        <item x="551"/>
        <item x="841"/>
        <item x="1583"/>
        <item x="903"/>
        <item x="1286"/>
        <item x="375"/>
        <item x="1330"/>
        <item x="1296"/>
        <item x="1607"/>
        <item x="1645"/>
        <item x="1064"/>
        <item x="2074"/>
        <item x="1847"/>
        <item x="2311"/>
        <item x="1987"/>
        <item x="1135"/>
        <item x="2322"/>
        <item x="1257"/>
        <item x="846"/>
        <item x="1290"/>
        <item x="2400"/>
        <item x="1287"/>
        <item x="207"/>
        <item x="2351"/>
        <item x="1253"/>
        <item x="1673"/>
        <item x="2049"/>
        <item x="2140"/>
        <item x="1826"/>
        <item x="1228"/>
        <item x="2200"/>
        <item x="1546"/>
        <item x="1514"/>
        <item x="508"/>
        <item x="2459"/>
        <item x="2386"/>
        <item x="124"/>
        <item x="2193"/>
        <item x="873"/>
        <item x="1612"/>
        <item x="52"/>
        <item x="2353"/>
        <item x="2409"/>
        <item x="833"/>
        <item x="1833"/>
        <item x="2484"/>
        <item x="1562"/>
        <item x="1205"/>
        <item x="588"/>
        <item x="987"/>
        <item x="1671"/>
        <item x="2138"/>
        <item x="175"/>
        <item x="804"/>
        <item x="1909"/>
        <item x="381"/>
        <item x="717"/>
        <item x="763"/>
        <item x="24"/>
        <item x="1476"/>
        <item x="674"/>
        <item x="997"/>
        <item x="1239"/>
        <item x="1184"/>
        <item x="814"/>
        <item x="657"/>
        <item x="2458"/>
        <item x="1038"/>
        <item x="2146"/>
        <item x="1104"/>
        <item x="1313"/>
        <item x="709"/>
        <item x="1093"/>
        <item x="574"/>
        <item x="2256"/>
        <item x="1836"/>
        <item x="960"/>
        <item x="2395"/>
        <item x="2326"/>
        <item x="1299"/>
        <item x="2041"/>
        <item x="1580"/>
        <item x="684"/>
        <item x="1156"/>
        <item x="411"/>
        <item x="1179"/>
        <item x="2245"/>
        <item x="2083"/>
        <item x="2071"/>
        <item x="2050"/>
        <item x="2297"/>
        <item x="96"/>
        <item x="2157"/>
        <item x="1362"/>
        <item x="1841"/>
        <item x="1102"/>
        <item x="2511"/>
        <item x="2025"/>
        <item x="1440"/>
        <item x="1461"/>
        <item x="1652"/>
        <item x="1319"/>
        <item x="2102"/>
        <item x="2257"/>
        <item x="1411"/>
        <item x="962"/>
        <item x="630"/>
        <item x="2464"/>
        <item x="1429"/>
        <item x="786"/>
        <item x="645"/>
        <item x="335"/>
        <item x="698"/>
        <item x="2171"/>
        <item x="2304"/>
        <item x="2470"/>
        <item x="1219"/>
        <item x="1500"/>
        <item x="570"/>
        <item x="452"/>
        <item x="1913"/>
        <item x="621"/>
        <item x="2163"/>
        <item x="2188"/>
        <item x="1327"/>
        <item x="1681"/>
        <item x="2127"/>
        <item x="1977"/>
        <item x="1231"/>
        <item x="2246"/>
        <item x="583"/>
        <item x="312"/>
        <item x="502"/>
        <item x="325"/>
        <item x="1750"/>
        <item x="1438"/>
        <item x="1503"/>
        <item x="1119"/>
        <item x="374"/>
        <item x="1973"/>
        <item x="554"/>
        <item x="2024"/>
        <item x="1756"/>
        <item x="839"/>
        <item x="226"/>
        <item x="2143"/>
        <item x="1211"/>
        <item x="104"/>
        <item x="1714"/>
        <item x="1011"/>
        <item x="1267"/>
        <item x="617"/>
        <item x="270"/>
        <item x="765"/>
        <item x="1870"/>
        <item x="2333"/>
        <item x="1985"/>
        <item x="2113"/>
        <item x="145"/>
        <item x="1378"/>
        <item x="1630"/>
        <item x="1128"/>
        <item x="1035"/>
        <item x="91"/>
        <item x="436"/>
        <item x="461"/>
        <item x="453"/>
        <item x="1584"/>
        <item x="1986"/>
        <item x="687"/>
        <item x="2084"/>
        <item x="1849"/>
        <item x="1227"/>
        <item x="924"/>
        <item x="193"/>
        <item x="2378"/>
        <item x="37"/>
        <item x="2027"/>
        <item x="466"/>
        <item x="134"/>
        <item x="296"/>
        <item x="2003"/>
        <item x="2090"/>
        <item x="1832"/>
        <item x="224"/>
        <item x="172"/>
        <item x="789"/>
        <item x="2482"/>
        <item x="1613"/>
        <item x="2243"/>
        <item x="2345"/>
        <item x="2101"/>
        <item x="2508"/>
        <item x="1284"/>
        <item x="1291"/>
        <item x="239"/>
        <item x="415"/>
        <item x="905"/>
        <item x="2267"/>
        <item x="1172"/>
        <item x="1059"/>
        <item x="2261"/>
        <item x="2503"/>
        <item x="1842"/>
        <item x="634"/>
        <item x="821"/>
        <item x="1993"/>
        <item x="724"/>
        <item x="1240"/>
        <item x="1590"/>
        <item x="1421"/>
        <item x="35"/>
        <item x="1601"/>
        <item x="476"/>
        <item x="1621"/>
        <item x="1270"/>
        <item x="487"/>
        <item x="386"/>
        <item x="963"/>
        <item x="87"/>
        <item x="2030"/>
        <item x="1087"/>
        <item x="1838"/>
        <item x="1105"/>
        <item x="1992"/>
        <item x="1189"/>
        <item x="1998"/>
        <item x="1739"/>
        <item x="1328"/>
        <item x="935"/>
        <item x="1389"/>
        <item x="2042"/>
        <item x="1990"/>
        <item x="1797"/>
        <item x="1632"/>
        <item x="1372"/>
        <item x="1614"/>
        <item x="262"/>
        <item x="694"/>
        <item x="917"/>
        <item x="1908"/>
        <item x="1567"/>
        <item x="290"/>
        <item x="1720"/>
        <item x="1209"/>
        <item x="1028"/>
        <item x="50"/>
        <item x="1649"/>
        <item x="1980"/>
        <item x="141"/>
        <item x="1506"/>
        <item x="1983"/>
        <item x="720"/>
        <item x="2364"/>
        <item x="61"/>
        <item x="1676"/>
        <item x="2182"/>
        <item x="980"/>
        <item x="1408"/>
        <item x="1505"/>
        <item x="1868"/>
        <item x="6"/>
        <item x="1298"/>
        <item x="1021"/>
        <item x="253"/>
        <item x="1200"/>
        <item x="610"/>
        <item x="647"/>
        <item x="1608"/>
        <item x="1603"/>
        <item x="825"/>
        <item x="1686"/>
        <item x="1366"/>
        <item x="72"/>
        <item x="1460"/>
        <item x="977"/>
        <item x="2468"/>
        <item x="794"/>
        <item x="2011"/>
        <item x="1110"/>
        <item x="642"/>
        <item x="2487"/>
        <item x="658"/>
        <item x="1507"/>
        <item x="2081"/>
        <item x="1169"/>
        <item x="1144"/>
        <item x="407"/>
        <item x="2248"/>
        <item x="1197"/>
        <item x="282"/>
        <item x="1942"/>
        <item x="803"/>
        <item x="2251"/>
        <item x="220"/>
        <item x="1140"/>
        <item x="2290"/>
        <item x="2080"/>
        <item x="767"/>
        <item x="1730"/>
        <item x="2305"/>
        <item x="1493"/>
        <item x="2242"/>
        <item x="1894"/>
        <item x="1325"/>
        <item x="1450"/>
        <item x="813"/>
        <item x="1651"/>
        <item x="2365"/>
        <item x="1474"/>
        <item x="1742"/>
        <item x="324"/>
        <item x="649"/>
        <item x="1432"/>
        <item x="1545"/>
        <item x="303"/>
        <item x="1801"/>
        <item x="2340"/>
        <item x="81"/>
        <item x="882"/>
        <item x="354"/>
        <item x="1892"/>
        <item x="249"/>
        <item x="523"/>
        <item x="1960"/>
        <item x="823"/>
        <item x="1433"/>
        <item x="1854"/>
        <item x="1665"/>
        <item x="1124"/>
        <item x="2517"/>
        <item x="1615"/>
        <item x="1929"/>
        <item x="1088"/>
        <item x="815"/>
        <item x="2519"/>
        <item x="1943"/>
        <item x="933"/>
        <item x="1837"/>
        <item x="1502"/>
        <item x="105"/>
        <item x="2147"/>
        <item x="1765"/>
        <item x="777"/>
        <item x="1359"/>
        <item x="1921"/>
        <item x="544"/>
        <item x="1457"/>
        <item x="1404"/>
        <item x="235"/>
        <item x="1657"/>
        <item x="1689"/>
        <item x="2001"/>
        <item x="1876"/>
        <item x="490"/>
        <item x="94"/>
        <item x="650"/>
        <item x="2433"/>
        <item x="2035"/>
        <item x="736"/>
        <item x="2307"/>
        <item x="1522"/>
        <item x="1825"/>
        <item x="68"/>
        <item x="257"/>
        <item x="671"/>
        <item x="2301"/>
        <item x="1999"/>
        <item x="1304"/>
        <item x="1723"/>
        <item x="498"/>
        <item x="2052"/>
        <item x="1547"/>
        <item x="758"/>
        <item x="1622"/>
        <item x="593"/>
        <item x="1454"/>
        <item x="2432"/>
        <item x="1075"/>
        <item x="1536"/>
        <item x="2268"/>
        <item x="635"/>
        <item x="2521"/>
        <item x="1824"/>
        <item x="337"/>
        <item x="989"/>
        <item x="1441"/>
        <item x="2505"/>
        <item x="1167"/>
        <item x="77"/>
        <item x="1846"/>
        <item x="1146"/>
        <item x="2356"/>
        <item x="2160"/>
        <item x="680"/>
        <item x="1247"/>
        <item x="2097"/>
        <item x="426"/>
        <item x="108"/>
        <item x="934"/>
        <item x="265"/>
        <item x="483"/>
        <item x="2206"/>
        <item x="1442"/>
        <item x="1256"/>
        <item x="1422"/>
        <item x="1781"/>
        <item x="1891"/>
        <item x="863"/>
        <item x="875"/>
        <item x="1693"/>
        <item x="1618"/>
        <item x="1617"/>
        <item x="737"/>
        <item x="76"/>
        <item x="1735"/>
        <item x="2119"/>
        <item x="2013"/>
        <item x="174"/>
        <item x="313"/>
        <item x="596"/>
        <item x="2091"/>
        <item x="559"/>
        <item x="251"/>
        <item x="2446"/>
        <item x="2211"/>
        <item x="686"/>
        <item x="195"/>
        <item x="719"/>
        <item x="2055"/>
        <item x="900"/>
        <item x="855"/>
        <item x="2295"/>
        <item x="1018"/>
        <item x="942"/>
        <item x="1229"/>
        <item x="320"/>
        <item x="2435"/>
        <item x="1972"/>
        <item x="273"/>
        <item x="48"/>
        <item x="1827"/>
        <item x="376"/>
        <item x="920"/>
        <item x="1828"/>
        <item x="535"/>
        <item x="1462"/>
        <item x="2096"/>
        <item x="2153"/>
        <item x="101"/>
        <item x="191"/>
        <item x="1905"/>
        <item x="1803"/>
        <item x="416"/>
        <item x="201"/>
        <item x="143"/>
        <item x="1427"/>
        <item x="1426"/>
        <item x="1405"/>
        <item x="899"/>
        <item x="344"/>
        <item x="2402"/>
        <item x="2122"/>
        <item x="2476"/>
        <item x="1719"/>
        <item x="1106"/>
        <item x="259"/>
        <item x="1451"/>
        <item x="1952"/>
        <item x="859"/>
        <item x="329"/>
        <item x="1996"/>
        <item x="840"/>
        <item x="1251"/>
        <item x="1857"/>
        <item x="954"/>
        <item x="964"/>
        <item x="1121"/>
        <item x="23"/>
        <item x="656"/>
        <item x="1452"/>
        <item x="429"/>
        <item x="1715"/>
        <item x="275"/>
        <item x="1793"/>
        <item x="2039"/>
        <item x="1782"/>
        <item x="97"/>
        <item x="1364"/>
        <item x="456"/>
        <item x="2361"/>
        <item x="2440"/>
        <item x="830"/>
        <item x="412"/>
        <item x="1388"/>
        <item x="2368"/>
        <item x="1234"/>
        <item x="1984"/>
        <item x="334"/>
        <item x="2430"/>
        <item x="1431"/>
        <item x="1788"/>
        <item x="1342"/>
        <item x="1199"/>
        <item x="269"/>
        <item x="1708"/>
        <item x="2136"/>
        <item x="1173"/>
        <item x="406"/>
        <item x="364"/>
        <item x="1393"/>
        <item x="805"/>
        <item x="1698"/>
        <item x="1030"/>
        <item x="417"/>
        <item x="2347"/>
        <item x="1956"/>
        <item x="706"/>
        <item x="492"/>
        <item x="747"/>
        <item x="80"/>
        <item x="319"/>
        <item x="2120"/>
        <item x="1787"/>
        <item x="1900"/>
        <item x="637"/>
        <item x="443"/>
        <item x="2040"/>
        <item x="1743"/>
        <item x="1791"/>
        <item x="1233"/>
        <item x="1561"/>
        <item x="2289"/>
        <item x="1409"/>
        <item x="1358"/>
        <item x="1095"/>
        <item x="1933"/>
        <item x="244"/>
        <item x="812"/>
        <item x="2463"/>
        <item x="1062"/>
        <item x="2477"/>
        <item x="861"/>
        <item x="1606"/>
        <item x="1916"/>
        <item x="772"/>
        <item x="968"/>
        <item x="100"/>
        <item x="2349"/>
        <item x="773"/>
        <item x="940"/>
        <item x="685"/>
        <item x="643"/>
        <item x="1463"/>
        <item x="340"/>
        <item x="742"/>
        <item x="957"/>
        <item x="396"/>
        <item x="1529"/>
        <item x="277"/>
        <item x="2017"/>
        <item x="281"/>
        <item x="1877"/>
        <item x="2330"/>
        <item x="791"/>
        <item x="2325"/>
        <item x="584"/>
        <item x="887"/>
        <item x="1784"/>
        <item x="2203"/>
        <item x="2263"/>
        <item x="779"/>
        <item x="203"/>
        <item x="1619"/>
        <item x="1"/>
        <item x="898"/>
        <item x="2314"/>
        <item x="1991"/>
        <item x="1924"/>
        <item x="515"/>
        <item x="2358"/>
        <item x="359"/>
        <item x="1951"/>
        <item x="326"/>
        <item x="2155"/>
        <item x="449"/>
        <item x="914"/>
        <item x="391"/>
        <item x="1656"/>
        <item x="357"/>
        <item x="1132"/>
        <item x="1466"/>
        <item x="1858"/>
        <item x="808"/>
        <item x="2015"/>
        <item x="990"/>
        <item x="2419"/>
        <item x="139"/>
        <item x="2047"/>
        <item x="1875"/>
        <item x="162"/>
        <item x="2234"/>
        <item x="260"/>
        <item x="307"/>
        <item x="155"/>
        <item x="1185"/>
        <item x="2369"/>
        <item x="1776"/>
        <item x="1322"/>
        <item x="2082"/>
        <item x="718"/>
        <item x="600"/>
        <item x="1258"/>
        <item x="1748"/>
        <item x="2371"/>
        <item x="1932"/>
        <item x="2452"/>
        <item x="514"/>
        <item x="71"/>
        <item x="2522"/>
        <item x="1696"/>
        <item x="2428"/>
        <item x="30"/>
        <item x="1482"/>
        <item x="1931"/>
        <item x="2007"/>
        <item x="1850"/>
        <item x="1037"/>
        <item x="1130"/>
        <item x="1000"/>
        <item x="327"/>
        <item x="2233"/>
        <item x="2280"/>
        <item x="880"/>
        <item x="599"/>
        <item x="2219"/>
        <item x="13"/>
        <item x="2059"/>
        <item x="298"/>
        <item x="9"/>
        <item x="930"/>
        <item x="2072"/>
        <item x="1307"/>
        <item x="1941"/>
        <item x="2444"/>
        <item x="1605"/>
        <item x="486"/>
        <item x="2194"/>
        <item x="128"/>
        <item x="1596"/>
        <item x="472"/>
        <item x="1751"/>
        <item x="1872"/>
        <item x="1033"/>
        <item x="489"/>
        <item x="995"/>
        <item x="1488"/>
        <item x="2247"/>
        <item x="1513"/>
        <item x="946"/>
        <item x="1930"/>
        <item x="2420"/>
        <item x="1416"/>
        <item x="1495"/>
        <item x="2118"/>
        <item x="1126"/>
        <item x="1855"/>
        <item x="41"/>
        <item x="389"/>
        <item x="1478"/>
        <item x="1086"/>
        <item x="1309"/>
        <item x="1347"/>
        <item x="2199"/>
        <item x="844"/>
        <item x="1508"/>
        <item x="2191"/>
        <item x="2472"/>
        <item x="2142"/>
        <item x="575"/>
        <item x="106"/>
        <item x="1363"/>
        <item x="1345"/>
        <item x="2384"/>
        <item x="1041"/>
        <item x="138"/>
        <item x="1518"/>
        <item x="831"/>
        <item x="608"/>
        <item x="133"/>
        <item x="1337"/>
        <item x="646"/>
        <item x="1540"/>
        <item x="676"/>
        <item x="2197"/>
        <item x="555"/>
        <item x="1129"/>
        <item x="732"/>
        <item x="1181"/>
        <item x="750"/>
        <item x="121"/>
        <item x="488"/>
        <item x="2377"/>
        <item x="111"/>
        <item x="241"/>
        <item x="2029"/>
        <item x="2210"/>
        <item x="2403"/>
        <item x="3"/>
        <item x="2223"/>
        <item x="1968"/>
        <item x="419"/>
        <item x="2170"/>
        <item x="628"/>
        <item x="1549"/>
        <item x="923"/>
        <item x="2038"/>
        <item x="114"/>
        <item x="1118"/>
        <item x="1190"/>
        <item x="1701"/>
        <item x="1962"/>
        <item x="1277"/>
        <item x="73"/>
        <item x="254"/>
        <item x="2507"/>
        <item x="465"/>
        <item x="1571"/>
        <item x="470"/>
        <item x="1920"/>
        <item x="388"/>
        <item x="36"/>
        <item x="1899"/>
        <item x="872"/>
        <item x="422"/>
        <item x="1046"/>
        <item x="810"/>
        <item x="1249"/>
        <item x="1531"/>
        <item x="1515"/>
        <item x="230"/>
        <item x="1926"/>
        <item x="2506"/>
        <item x="978"/>
        <item x="1731"/>
        <item x="1744"/>
        <item x="431"/>
        <item x="2306"/>
        <item x="1950"/>
        <item x="268"/>
        <item x="1822"/>
        <item x="2019"/>
        <item x="2022"/>
        <item x="2389"/>
        <item x="2031"/>
        <item x="1318"/>
        <item x="1961"/>
        <item x="338"/>
        <item x="648"/>
        <item x="90"/>
        <item x="1081"/>
        <item x="2123"/>
        <item x="2180"/>
        <item x="890"/>
        <item x="1274"/>
        <item x="2212"/>
        <item x="981"/>
        <item x="392"/>
        <item x="1554"/>
        <item x="1115"/>
        <item x="641"/>
        <item x="1259"/>
        <item x="495"/>
        <item x="2327"/>
        <item x="408"/>
        <item x="939"/>
        <item x="2036"/>
        <item x="918"/>
        <item x="822"/>
        <item x="1752"/>
        <item x="181"/>
        <item x="721"/>
        <item x="1759"/>
        <item x="1230"/>
        <item x="2"/>
        <item x="1648"/>
        <item x="2302"/>
        <item x="1907"/>
        <item x="153"/>
        <item x="1845"/>
        <item x="955"/>
        <item x="1300"/>
        <item x="2269"/>
        <item x="1168"/>
        <item x="2390"/>
        <item x="728"/>
        <item x="1406"/>
        <item x="2294"/>
        <item x="948"/>
        <item x="491"/>
        <item x="1023"/>
        <item x="730"/>
        <item x="308"/>
        <item x="2299"/>
        <item x="585"/>
        <item x="2078"/>
        <item x="2367"/>
        <item x="1591"/>
        <item x="1862"/>
        <item x="2226"/>
        <item x="992"/>
        <item x="1550"/>
        <item x="125"/>
        <item x="1866"/>
        <item x="1402"/>
        <item x="1867"/>
        <item x="2296"/>
        <item x="1157"/>
        <item x="530"/>
        <item x="595"/>
        <item x="366"/>
        <item x="848"/>
        <item x="1937"/>
        <item x="2387"/>
        <item x="1069"/>
        <item x="1176"/>
        <item x="1066"/>
        <item x="971"/>
        <item x="663"/>
        <item x="222"/>
        <item x="130"/>
        <item x="385"/>
        <item x="1577"/>
        <item x="876"/>
        <item x="932"/>
        <item x="440"/>
        <item x="1117"/>
        <item x="205"/>
        <item x="712"/>
        <item x="693"/>
        <item x="689"/>
        <item x="384"/>
        <item x="655"/>
        <item x="331"/>
        <item x="913"/>
        <item x="1643"/>
        <item x="1624"/>
        <item x="350"/>
        <item x="749"/>
        <item x="1308"/>
        <item x="679"/>
        <item x="1151"/>
        <item x="2514"/>
        <item x="1310"/>
        <item x="1757"/>
        <item x="1768"/>
        <item x="2141"/>
        <item x="57"/>
        <item x="53"/>
        <item x="2148"/>
        <item x="88"/>
        <item x="2437"/>
        <item x="1150"/>
        <item x="1674"/>
        <item x="1027"/>
        <item x="1323"/>
        <item x="549"/>
        <item x="550"/>
        <item x="221"/>
        <item x="2264"/>
        <item x="1255"/>
        <item x="1856"/>
        <item x="820"/>
        <item x="2286"/>
        <item x="2336"/>
        <item x="597"/>
        <item x="1492"/>
        <item x="1746"/>
        <item x="246"/>
        <item x="1958"/>
        <item x="710"/>
        <item x="947"/>
        <item x="909"/>
        <item x="150"/>
        <item x="2057"/>
        <item x="46"/>
        <item x="1483"/>
        <item x="1089"/>
        <item x="2471"/>
        <item x="1725"/>
        <item x="944"/>
        <item x="2092"/>
        <item x="556"/>
        <item x="2509"/>
        <item x="1353"/>
        <item x="699"/>
        <item x="1133"/>
        <item x="1835"/>
        <item x="107"/>
        <item x="2316"/>
        <item x="1261"/>
        <item x="186"/>
        <item x="2317"/>
        <item x="467"/>
        <item x="1704"/>
        <item x="1539"/>
        <item x="1469"/>
        <item x="1122"/>
        <item x="1348"/>
        <item x="1057"/>
        <item x="330"/>
        <item x="397"/>
        <item x="2442"/>
        <item x="1206"/>
        <item x="103"/>
        <item x="1467"/>
        <item x="1415"/>
        <item x="904"/>
        <item x="928"/>
        <item x="1250"/>
        <item x="85"/>
        <item x="1881"/>
        <item x="1989"/>
        <item x="553"/>
        <item x="288"/>
        <item x="1702"/>
        <item x="1737"/>
        <item x="455"/>
        <item x="1113"/>
        <item x="1215"/>
        <item x="864"/>
        <item x="2401"/>
        <item x="1397"/>
        <item x="1871"/>
        <item x="2069"/>
        <item x="1265"/>
        <item x="1501"/>
        <item x="475"/>
        <item x="919"/>
        <item x="358"/>
        <item x="1625"/>
        <item x="874"/>
        <item x="264"/>
        <item x="2287"/>
        <item x="2399"/>
        <item x="865"/>
        <item x="1485"/>
        <item x="1904"/>
        <item x="1437"/>
        <item x="1519"/>
        <item x="454"/>
        <item x="1568"/>
        <item x="200"/>
        <item x="1333"/>
        <item x="1570"/>
        <item x="675"/>
        <item x="2240"/>
        <item x="1897"/>
        <item x="739"/>
        <item x="966"/>
        <item x="1770"/>
        <item x="832"/>
        <item x="400"/>
        <item x="1573"/>
        <item x="2457"/>
        <item x="1620"/>
        <item x="142"/>
        <item x="1003"/>
        <item x="1639"/>
        <item x="202"/>
        <item x="2088"/>
        <item x="1598"/>
        <item x="538"/>
        <item x="1763"/>
        <item x="1575"/>
        <item x="1887"/>
        <item x="1053"/>
        <item x="573"/>
        <item x="877"/>
        <item x="1336"/>
        <item x="567"/>
        <item x="1465"/>
        <item x="2379"/>
        <item x="640"/>
        <item x="1499"/>
        <item x="144"/>
        <item x="1435"/>
        <item x="482"/>
        <item x="893"/>
        <item x="1165"/>
        <item x="2339"/>
        <item x="1585"/>
        <item x="462"/>
        <item x="1244"/>
        <item x="2014"/>
        <item x="510"/>
        <item x="1487"/>
        <item x="1326"/>
        <item x="1375"/>
        <item x="633"/>
        <item x="2348"/>
        <item x="604"/>
        <item x="227"/>
        <item x="484"/>
        <item x="1551"/>
        <item x="1957"/>
        <item x="751"/>
        <item x="1154"/>
        <item x="255"/>
        <item x="2254"/>
        <item x="1439"/>
        <item x="623"/>
        <item x="1254"/>
        <item x="2513"/>
        <item x="2187"/>
        <item x="2334"/>
        <item x="2293"/>
        <item x="2209"/>
        <item x="26"/>
        <item x="1869"/>
        <item x="2266"/>
        <item x="2518"/>
        <item x="2060"/>
        <item x="210"/>
        <item x="1697"/>
        <item x="2413"/>
        <item x="2292"/>
        <item x="1578"/>
        <item x="744"/>
        <item x="2111"/>
        <item x="151"/>
        <item x="2422"/>
        <item x="2426"/>
        <item x="349"/>
        <item x="216"/>
        <item x="1967"/>
        <item x="425"/>
        <item x="278"/>
        <item x="802"/>
        <item x="1022"/>
        <item x="885"/>
        <item x="1283"/>
        <item x="659"/>
        <item x="828"/>
        <item x="506"/>
        <item x="757"/>
        <item x="283"/>
        <item x="1709"/>
        <item x="664"/>
        <item x="317"/>
        <item x="1208"/>
        <item x="619"/>
        <item x="1635"/>
        <item x="204"/>
        <item x="1733"/>
        <item x="1446"/>
        <item x="2018"/>
        <item x="2250"/>
        <item x="99"/>
        <item x="847"/>
        <item x="1155"/>
        <item x="1912"/>
        <item x="11"/>
        <item x="937"/>
        <item x="2396"/>
        <item x="518"/>
        <item x="1203"/>
        <item x="1282"/>
        <item x="1944"/>
        <item x="93"/>
        <item x="1810"/>
        <item x="1271"/>
        <item x="421"/>
        <item x="2164"/>
        <item x="2183"/>
        <item x="2425"/>
        <item x="136"/>
        <item x="183"/>
        <item x="911"/>
        <item x="1883"/>
        <item x="1816"/>
        <item x="576"/>
        <item x="1918"/>
        <item x="157"/>
        <item x="511"/>
        <item x="371"/>
        <item x="1091"/>
        <item x="2094"/>
        <item x="897"/>
        <item x="1137"/>
        <item x="1191"/>
        <item x="1147"/>
        <item x="2190"/>
        <item x="1523"/>
        <item x="2205"/>
        <item x="849"/>
        <item x="661"/>
        <item x="1777"/>
        <item x="665"/>
        <item x="2504"/>
        <item x="1586"/>
        <item x="509"/>
        <item x="548"/>
        <item x="1528"/>
        <item x="1798"/>
        <item x="434"/>
        <item x="2493"/>
        <item x="471"/>
        <item x="1882"/>
        <item x="1159"/>
        <item x="682"/>
        <item x="1534"/>
        <item x="1526"/>
        <item x="109"/>
        <item x="1275"/>
        <item x="390"/>
        <item x="2283"/>
        <item x="1629"/>
        <item x="668"/>
        <item x="722"/>
        <item x="1351"/>
        <item x="301"/>
        <item x="1769"/>
        <item x="1252"/>
        <item x="1754"/>
        <item x="2443"/>
        <item x="25"/>
        <item x="564"/>
        <item x="1246"/>
        <item x="1312"/>
        <item x="2231"/>
        <item x="889"/>
        <item x="811"/>
        <item x="639"/>
        <item x="1136"/>
        <item x="638"/>
        <item x="629"/>
        <item x="1762"/>
        <item x="540"/>
        <item x="1589"/>
        <item x="1588"/>
        <item x="1355"/>
        <item x="2362"/>
        <item x="21"/>
        <item x="1902"/>
        <item x="925"/>
        <item x="2523"/>
        <item x="237"/>
        <item x="1029"/>
        <item x="1658"/>
        <item x="1953"/>
        <item x="835"/>
        <item x="2502"/>
        <item x="1775"/>
        <item x="1116"/>
        <item x="1594"/>
        <item x="1015"/>
        <item x="2207"/>
        <item x="1898"/>
        <item x="321"/>
        <item x="529"/>
        <item x="2216"/>
        <item x="481"/>
        <item x="1352"/>
        <item x="2012"/>
        <item x="1194"/>
        <item x="242"/>
        <item x="248"/>
        <item x="238"/>
        <item x="1569"/>
        <item x="2372"/>
        <item x="1445"/>
        <item x="342"/>
        <item x="1945"/>
        <item x="592"/>
        <item x="1317"/>
        <item x="572"/>
        <item x="961"/>
        <item x="1772"/>
        <item x="1988"/>
        <item x="2516"/>
        <item x="1017"/>
        <item x="1817"/>
        <item x="2115"/>
        <item x="182"/>
        <item x="1489"/>
        <item x="1819"/>
        <item x="2201"/>
        <item x="158"/>
        <item x="1080"/>
        <item x="1966"/>
        <item x="2450"/>
        <item x="2265"/>
        <item x="1324"/>
        <item x="243"/>
        <item x="2342"/>
        <item x="1661"/>
        <item x="267"/>
        <item x="1380"/>
        <item x="305"/>
        <item x="985"/>
        <item x="1491"/>
        <item x="1443"/>
        <item x="2178"/>
        <item x="1938"/>
        <item x="1019"/>
        <item x="1633"/>
        <item x="1860"/>
        <item x="1792"/>
        <item x="1420"/>
        <item x="764"/>
        <item x="1170"/>
        <item x="1001"/>
        <item x="1477"/>
        <item x="2331"/>
        <item x="1464"/>
        <item x="2032"/>
        <item x="797"/>
        <item x="807"/>
        <item x="442"/>
        <item x="1690"/>
        <item x="1302"/>
        <item x="2350"/>
        <item x="856"/>
        <item x="367"/>
        <item x="715"/>
        <item x="627"/>
        <item x="2079"/>
        <item x="1221"/>
        <item x="1141"/>
        <item x="45"/>
        <item x="1192"/>
        <item x="1700"/>
        <item x="2391"/>
        <item x="2156"/>
        <item x="1090"/>
        <item x="1873"/>
        <item x="1710"/>
        <item x="398"/>
        <item x="601"/>
        <item x="1266"/>
        <item x="578"/>
        <item x="1138"/>
        <item x="477"/>
        <item x="395"/>
        <item x="167"/>
        <item x="439"/>
        <item x="528"/>
        <item x="1109"/>
        <item x="1600"/>
        <item x="2166"/>
        <item x="1646"/>
        <item x="166"/>
        <item x="1830"/>
        <item x="1631"/>
        <item x="122"/>
        <item x="1470"/>
        <item x="2417"/>
        <item x="463"/>
        <item x="1264"/>
        <item x="135"/>
        <item x="1340"/>
        <item x="341"/>
        <item x="215"/>
        <item x="177"/>
        <item x="979"/>
        <item x="12"/>
        <item x="834"/>
        <item x="927"/>
        <item x="1350"/>
        <item x="353"/>
        <item x="1880"/>
        <item x="726"/>
        <item x="1180"/>
        <item x="271"/>
        <item x="457"/>
        <item x="2394"/>
        <item x="2373"/>
        <item x="1542"/>
        <item x="513"/>
        <item x="1724"/>
        <item x="1112"/>
        <item x="1111"/>
        <item x="1196"/>
        <item x="1790"/>
        <item x="188"/>
        <item x="547"/>
        <item x="393"/>
        <item x="401"/>
        <item x="285"/>
        <item x="2046"/>
        <item x="1947"/>
        <item x="683"/>
        <item x="1925"/>
        <item x="537"/>
        <item x="702"/>
        <item x="735"/>
        <item x="394"/>
        <item x="1780"/>
        <item x="2139"/>
        <item x="447"/>
        <item x="1804"/>
        <item x="2418"/>
        <item x="787"/>
        <item x="949"/>
        <item x="2144"/>
        <item x="1186"/>
        <item x="2313"/>
        <item x="2062"/>
        <item x="1670"/>
        <item x="2106"/>
        <item x="2134"/>
        <item x="113"/>
        <item x="2276"/>
        <item x="967"/>
        <item x="776"/>
        <item x="1893"/>
        <item x="1248"/>
        <item x="1974"/>
        <item x="299"/>
        <item x="1865"/>
        <item x="0"/>
        <item x="565"/>
        <item x="382"/>
        <item x="1579"/>
        <item x="380"/>
        <item x="2258"/>
        <item x="38"/>
        <item x="785"/>
        <item x="206"/>
        <item x="965"/>
        <item x="857"/>
        <item x="377"/>
        <item x="147"/>
        <item x="1688"/>
        <item x="2431"/>
        <item x="908"/>
        <item x="2454"/>
        <item x="1120"/>
        <item x="2008"/>
        <item x="605"/>
        <item x="127"/>
        <item x="1343"/>
        <item x="2241"/>
        <item x="723"/>
        <item x="1934"/>
        <item x="1183"/>
        <item x="369"/>
        <item x="1236"/>
        <item x="1890"/>
        <item x="1965"/>
        <item x="2174"/>
        <item x="156"/>
        <item x="1045"/>
        <item x="1808"/>
        <item x="2271"/>
        <item x="716"/>
        <item x="2154"/>
        <item x="2439"/>
        <item x="1305"/>
        <item x="504"/>
        <item x="2416"/>
        <item x="1161"/>
        <item x="129"/>
        <item x="1703"/>
        <item x="173"/>
        <item x="1597"/>
        <item x="2300"/>
        <item x="546"/>
        <item x="297"/>
        <item x="769"/>
        <item x="1243"/>
        <item x="653"/>
        <item x="1040"/>
        <item x="1016"/>
        <item x="1391"/>
        <item x="311"/>
        <item x="1903"/>
        <item x="1223"/>
        <item x="1044"/>
        <item x="464"/>
        <item x="2329"/>
        <item x="1878"/>
        <item x="1906"/>
        <item x="1896"/>
        <item x="1839"/>
        <item x="2150"/>
        <item x="1853"/>
        <item x="1175"/>
        <item x="387"/>
        <item x="2196"/>
        <item x="1139"/>
        <item x="800"/>
        <item x="2056"/>
        <item x="1295"/>
        <item x="1134"/>
        <item x="1293"/>
        <item x="1928"/>
        <item x="115"/>
        <item x="402"/>
        <item x="884"/>
        <item x="2467"/>
        <item x="250"/>
        <item x="1005"/>
        <item x="626"/>
        <item x="1626"/>
        <item x="1884"/>
        <item x="1361"/>
        <item x="2404"/>
        <item x="2225"/>
        <item x="636"/>
        <item x="516"/>
        <item x="485"/>
        <item x="450"/>
        <item x="1458"/>
        <item x="1272"/>
        <item x="2121"/>
        <item x="309"/>
        <item x="1182"/>
        <item x="2352"/>
        <item x="931"/>
        <item x="2048"/>
        <item x="1444"/>
        <item x="1611"/>
        <item x="1576"/>
        <item x="1946"/>
        <item x="59"/>
        <item x="2406"/>
        <item x="1396"/>
        <item x="1371"/>
        <item x="705"/>
        <item x="539"/>
        <item x="2335"/>
        <item x="1511"/>
        <item x="1008"/>
        <item x="1627"/>
        <item x="1874"/>
        <item x="853"/>
        <item x="2497"/>
        <item x="745"/>
        <item x="2501"/>
        <item x="28"/>
        <item x="1369"/>
        <item x="2520"/>
        <item x="713"/>
        <item x="817"/>
        <item x="1241"/>
        <item x="622"/>
        <item x="1414"/>
        <item x="1370"/>
        <item x="414"/>
        <item x="280"/>
        <item x="1721"/>
        <item x="603"/>
        <item x="123"/>
        <item x="399"/>
        <item x="1727"/>
        <item x="1385"/>
        <item x="1672"/>
        <item x="2037"/>
        <item x="79"/>
        <item x="1195"/>
        <item x="1403"/>
        <item x="2089"/>
        <item x="65"/>
        <item x="478"/>
        <item x="2021"/>
        <item x="1160"/>
        <item x="632"/>
        <item x="1125"/>
        <item x="1320"/>
        <item x="801"/>
        <item x="2063"/>
        <item x="2112"/>
        <item x="494"/>
        <item x="1455"/>
        <item x="901"/>
        <item x="2053"/>
        <item x="1747"/>
        <item x="225"/>
        <item x="2064"/>
        <item x="339"/>
        <item x="1078"/>
        <item x="731"/>
        <item x="2455"/>
        <item x="1376"/>
        <item x="67"/>
        <item x="118"/>
        <item x="1683"/>
        <item x="1315"/>
        <item x="850"/>
        <item x="1096"/>
        <item x="1587"/>
        <item x="1677"/>
        <item x="370"/>
        <item x="929"/>
        <item x="1794"/>
        <item x="2310"/>
        <item x="418"/>
        <item x="746"/>
        <item x="2354"/>
        <item x="692"/>
        <item x="2028"/>
        <item x="1235"/>
        <item x="577"/>
        <item x="2208"/>
        <item x="2436"/>
        <item x="1806"/>
        <item x="10"/>
        <item x="2397"/>
        <item x="310"/>
        <item x="2445"/>
        <item x="734"/>
        <item x="842"/>
        <item x="2363"/>
        <item x="941"/>
        <item x="678"/>
        <item x="29"/>
        <item x="1785"/>
        <item x="1058"/>
        <item x="16"/>
        <item x="1799"/>
        <item x="2447"/>
        <item x="34"/>
        <item x="1970"/>
        <item x="236"/>
        <item x="2475"/>
        <item x="602"/>
        <item x="2044"/>
        <item x="1678"/>
        <item x="2359"/>
        <item x="1641"/>
        <item x="1948"/>
        <item x="974"/>
        <item x="2344"/>
        <item x="116"/>
        <item x="827"/>
        <item x="152"/>
        <item x="1692"/>
        <item x="1820"/>
        <item x="837"/>
        <item x="1663"/>
        <item x="1303"/>
        <item x="1994"/>
        <item x="161"/>
        <item x="2000"/>
        <item x="1532"/>
        <item x="444"/>
        <item x="1685"/>
        <item x="1535"/>
        <item x="938"/>
        <item x="667"/>
        <item x="1079"/>
        <item x="1056"/>
        <item x="7"/>
        <item x="2427"/>
        <item x="522"/>
        <item x="1373"/>
        <item x="612"/>
        <item x="5"/>
        <item x="1430"/>
        <item x="2486"/>
        <item x="1456"/>
        <item x="534"/>
        <item x="1959"/>
        <item x="2423"/>
        <item x="1459"/>
        <item x="1969"/>
        <item x="1349"/>
        <item x="336"/>
        <item x="1032"/>
        <item x="154"/>
        <item x="1357"/>
        <item x="347"/>
        <item x="1475"/>
        <item x="503"/>
        <item x="2076"/>
        <item x="843"/>
        <item x="1864"/>
        <item x="286"/>
        <item x="2026"/>
        <item x="1802"/>
        <item x="1517"/>
        <item x="1339"/>
        <item x="365"/>
        <item x="437"/>
        <item x="519"/>
        <item x="2260"/>
        <item x="356"/>
        <item x="19"/>
        <item x="2228"/>
        <item x="1193"/>
        <item x="1356"/>
        <item x="1667"/>
        <item x="1245"/>
        <item x="666"/>
        <item x="952"/>
        <item x="1741"/>
        <item x="1187"/>
        <item x="1060"/>
        <item x="1659"/>
        <item x="1311"/>
        <item x="1923"/>
        <item x="2244"/>
        <item x="2108"/>
        <item x="31"/>
        <item x="14"/>
        <item x="1067"/>
        <item x="1367"/>
        <item x="2095"/>
        <item x="159"/>
        <item x="1711"/>
        <item x="625"/>
        <item x="1654"/>
        <item x="223"/>
        <item x="2338"/>
        <item x="496"/>
        <item x="561"/>
        <item x="1158"/>
        <item x="18"/>
        <item x="2133"/>
        <item x="2490"/>
        <item x="672"/>
        <item x="1935"/>
        <item x="360"/>
        <item x="86"/>
        <item x="1276"/>
        <item x="1716"/>
        <item x="1745"/>
        <item x="1034"/>
        <item x="988"/>
        <item x="1073"/>
        <item x="423"/>
        <item x="2149"/>
        <item x="1722"/>
        <item x="1238"/>
        <item x="192"/>
        <item x="1538"/>
        <item x="196"/>
        <item x="660"/>
        <item x="379"/>
        <item x="1306"/>
        <item x="2495"/>
        <item x="1914"/>
        <item x="2004"/>
        <item x="869"/>
        <item x="451"/>
        <item x="1940"/>
        <item x="1331"/>
        <item x="231"/>
        <item x="958"/>
        <item x="228"/>
        <item x="1213"/>
        <item x="2172"/>
        <item x="345"/>
        <item x="1237"/>
        <item x="2272"/>
        <item x="545"/>
        <item x="2179"/>
        <item x="501"/>
        <item x="165"/>
        <item x="1738"/>
        <item x="1533"/>
        <item x="2332"/>
        <item x="1811"/>
        <item x="707"/>
        <item x="1509"/>
        <item x="217"/>
        <item x="1031"/>
        <item x="953"/>
        <item x="563"/>
        <item x="2161"/>
        <item x="590"/>
        <item x="998"/>
        <item x="1805"/>
        <item x="1995"/>
        <item x="704"/>
        <item x="669"/>
        <item x="378"/>
        <item x="2058"/>
        <item x="266"/>
        <item x="446"/>
        <item x="1377"/>
        <item x="1610"/>
        <item x="1268"/>
        <item x="1278"/>
        <item x="287"/>
        <item x="756"/>
        <item x="778"/>
        <item x="1979"/>
        <item x="2461"/>
        <item x="2116"/>
        <item x="1321"/>
        <item x="373"/>
        <item x="2043"/>
        <item x="2355"/>
        <item x="970"/>
        <item x="527"/>
        <item x="302"/>
        <item x="1553"/>
        <item x="2308"/>
        <item x="276"/>
        <item x="219"/>
        <item x="2109"/>
        <item x="2288"/>
        <item x="741"/>
        <item x="63"/>
        <item x="888"/>
        <item x="2227"/>
        <item x="1732"/>
        <item x="1647"/>
        <item x="459"/>
        <item x="2492"/>
        <item x="284"/>
        <item x="983"/>
        <item x="2510"/>
        <item x="362"/>
        <item x="294"/>
        <item x="581"/>
        <item x="1895"/>
        <item x="1481"/>
        <item x="1279"/>
        <item x="1448"/>
        <item x="473"/>
        <item x="69"/>
        <item x="355"/>
        <item x="1695"/>
        <item x="1260"/>
        <item x="2114"/>
        <item x="1025"/>
        <item x="2465"/>
        <item x="1510"/>
        <item x="1100"/>
        <item x="1859"/>
        <item x="110"/>
        <item x="1413"/>
        <item x="1774"/>
        <item x="1052"/>
        <item x="532"/>
        <item x="1101"/>
        <item x="247"/>
        <item x="2466"/>
        <item x="189"/>
        <item x="1997"/>
        <item x="1472"/>
        <item x="306"/>
        <item x="2438"/>
        <item x="1399"/>
        <item x="42"/>
        <item x="74"/>
        <item x="738"/>
        <item x="818"/>
        <item x="1851"/>
        <item x="784"/>
        <item x="404"/>
        <item x="2204"/>
        <item x="2213"/>
        <item x="973"/>
        <item x="1262"/>
        <item x="673"/>
        <item x="1383"/>
        <item x="333"/>
        <item x="89"/>
        <item x="1226"/>
        <item x="1114"/>
        <item x="62"/>
        <item x="82"/>
        <item x="2020"/>
        <item x="187"/>
        <item x="2070"/>
        <item x="906"/>
        <item x="910"/>
        <item x="428"/>
        <item x="2104"/>
        <item x="806"/>
        <item x="536"/>
        <item x="1127"/>
        <item x="1149"/>
        <item x="2222"/>
        <item x="851"/>
        <item x="1480"/>
        <item x="1749"/>
        <item x="1694"/>
        <item x="1418"/>
        <item x="209"/>
        <item x="232"/>
        <item x="1574"/>
        <item x="245"/>
        <item x="1360"/>
        <item x="2478"/>
        <item x="1783"/>
        <item x="766"/>
        <item x="1843"/>
        <item x="44"/>
        <item x="2158"/>
        <item x="176"/>
        <item x="922"/>
        <item x="662"/>
        <item x="1365"/>
        <item x="58"/>
        <item x="170"/>
        <item x="1280"/>
        <item x="1922"/>
        <item x="774"/>
        <item x="788"/>
        <item x="39"/>
        <item x="1224"/>
        <item x="2002"/>
        <item x="2249"/>
        <item x="2010"/>
        <item x="1123"/>
        <item x="2137"/>
        <item x="1386"/>
        <item x="879"/>
        <item x="435"/>
        <item x="866"/>
        <item x="1216"/>
        <item x="78"/>
        <item x="300"/>
        <item x="2460"/>
        <item x="531"/>
        <item x="1428"/>
        <item x="1910"/>
        <item x="829"/>
        <item x="212"/>
        <item x="798"/>
        <item x="1341"/>
        <item x="912"/>
        <item x="427"/>
        <item x="2410"/>
        <item x="2360"/>
        <item x="2176"/>
        <item x="2408"/>
        <item x="1713"/>
        <item x="1623"/>
        <item x="2016"/>
        <item x="1640"/>
        <item x="468"/>
        <item x="315"/>
        <item x="1198"/>
        <item x="1978"/>
        <item x="291"/>
        <item x="1679"/>
        <item x="826"/>
        <item x="1886"/>
        <item x="740"/>
        <item x="700"/>
        <item x="2167"/>
        <item x="2135"/>
        <item x="714"/>
        <item x="867"/>
        <item x="2456"/>
        <item x="2337"/>
        <item x="1047"/>
        <item x="2128"/>
        <item x="976"/>
        <item x="760"/>
        <item x="2500"/>
        <item x="2273"/>
        <item x="1097"/>
        <item x="524"/>
        <item x="27"/>
        <item x="768"/>
        <item x="1831"/>
        <item x="1566"/>
        <item x="2499"/>
        <item x="432"/>
        <item x="1712"/>
        <item x="2175"/>
        <item x="1863"/>
        <item t="default"/>
      </items>
    </pivotField>
    <pivotField axis="axisRow" showAll="0">
      <items count="6">
        <item x="1"/>
        <item x="2"/>
        <item x="4"/>
        <item x="3"/>
        <item x="0"/>
        <item t="default"/>
      </items>
    </pivotField>
    <pivotField axis="axisRow" showAll="0">
      <items count="9">
        <item x="3"/>
        <item x="1"/>
        <item x="2"/>
        <item x="4"/>
        <item x="0"/>
        <item x="6"/>
        <item x="5"/>
        <item x="7"/>
        <item t="default"/>
      </items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11"/>
    <field x="10"/>
  </rowFields>
  <rowItems count="17">
    <i>
      <x/>
    </i>
    <i r="1">
      <x v="4"/>
    </i>
    <i>
      <x v="1"/>
    </i>
    <i r="1">
      <x v="4"/>
    </i>
    <i>
      <x v="2"/>
    </i>
    <i r="1">
      <x/>
    </i>
    <i>
      <x v="3"/>
    </i>
    <i r="1">
      <x v="1"/>
    </i>
    <i>
      <x v="4"/>
    </i>
    <i r="1">
      <x v="4"/>
    </i>
    <i>
      <x v="5"/>
    </i>
    <i r="1">
      <x v="2"/>
    </i>
    <i>
      <x v="6"/>
    </i>
    <i r="1">
      <x v="3"/>
    </i>
    <i>
      <x v="7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margin" fld="17" baseField="0" baseItem="0" numFmtId="10"/>
    <dataField name="Average of net_room_revenue" fld="7" subtotal="average" baseField="11" baseItem="0"/>
  </dataFields>
  <formats count="2">
    <format dxfId="2">
      <pivotArea collapsedLevelsAreSubtotals="1" fieldPosition="0">
        <references count="2">
          <reference field="4294967294" count="1" selected="0">
            <x v="0"/>
          </reference>
          <reference field="11" count="1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C0F23-2AF2-4FC0-A547-5E50166BCCB6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G17" firstHeaderRow="1" firstDataRow="3" firstDataCol="1"/>
  <pivotFields count="19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/>
    <pivotField showAll="0"/>
    <pivotField showAll="0">
      <items count="8">
        <item x="1"/>
        <item x="2"/>
        <item x="4"/>
        <item x="3"/>
        <item x="5"/>
        <item x="0"/>
        <item x="6"/>
        <item t="default"/>
      </items>
    </pivotField>
    <pivotField showAll="0"/>
    <pivotField showAll="0"/>
    <pivotField showAll="0"/>
    <pivotField axis="axisCol" showAll="0">
      <items count="4">
        <item x="1"/>
        <item h="1" x="0"/>
        <item h="1" x="2"/>
        <item t="default"/>
      </items>
    </pivotField>
    <pivotField numFmtId="10" showAll="0"/>
    <pivotField axis="axisRow" showAll="0">
      <items count="6">
        <item x="1"/>
        <item x="2"/>
        <item x="4"/>
        <item x="3"/>
        <item x="0"/>
        <item t="default"/>
      </items>
    </pivotField>
    <pivotField axis="axisRow" showAll="0">
      <items count="9">
        <item x="3"/>
        <item x="1"/>
        <item x="2"/>
        <item x="4"/>
        <item x="0"/>
        <item x="6"/>
        <item x="5"/>
        <item x="7"/>
        <item t="default"/>
      </items>
    </pivotField>
    <pivotField showAll="0" countASubtotal="1" avgSubtotal="1">
      <items count="4">
        <item x="0"/>
        <item x="1"/>
        <item t="avg"/>
        <item t="countA"/>
      </items>
    </pivotField>
    <pivotField showAll="0"/>
    <pivotField dataField="1" showAll="0">
      <items count="3273">
        <item x="3"/>
        <item x="161"/>
        <item x="1685"/>
        <item x="894"/>
        <item x="3249"/>
        <item x="2147"/>
        <item x="2794"/>
        <item x="2334"/>
        <item x="1271"/>
        <item x="3195"/>
        <item x="1411"/>
        <item x="2515"/>
        <item x="3251"/>
        <item x="2616"/>
        <item x="2829"/>
        <item x="1539"/>
        <item x="1378"/>
        <item x="52"/>
        <item x="1834"/>
        <item x="572"/>
        <item x="1354"/>
        <item x="2710"/>
        <item x="752"/>
        <item x="1514"/>
        <item x="2648"/>
        <item x="1713"/>
        <item x="2758"/>
        <item x="646"/>
        <item x="1080"/>
        <item x="1737"/>
        <item x="2494"/>
        <item x="2065"/>
        <item x="3027"/>
        <item x="2785"/>
        <item x="1620"/>
        <item x="211"/>
        <item x="687"/>
        <item x="1241"/>
        <item x="2952"/>
        <item x="2471"/>
        <item x="814"/>
        <item x="2687"/>
        <item x="2289"/>
        <item x="348"/>
        <item x="270"/>
        <item x="1147"/>
        <item x="2079"/>
        <item x="2116"/>
        <item x="1571"/>
        <item x="761"/>
        <item x="1649"/>
        <item x="2092"/>
        <item x="883"/>
        <item x="808"/>
        <item x="2888"/>
        <item x="2423"/>
        <item x="2217"/>
        <item x="2618"/>
        <item x="1946"/>
        <item x="2058"/>
        <item x="1901"/>
        <item x="1753"/>
        <item x="2383"/>
        <item x="1603"/>
        <item x="1964"/>
        <item x="1504"/>
        <item x="2893"/>
        <item x="189"/>
        <item x="802"/>
        <item x="803"/>
        <item x="1742"/>
        <item x="574"/>
        <item x="1415"/>
        <item x="2927"/>
        <item x="1189"/>
        <item x="2114"/>
        <item x="2276"/>
        <item x="2197"/>
        <item x="3230"/>
        <item x="1183"/>
        <item x="932"/>
        <item x="2527"/>
        <item x="833"/>
        <item x="1074"/>
        <item x="2824"/>
        <item x="2857"/>
        <item x="2653"/>
        <item x="2497"/>
        <item x="2027"/>
        <item x="2057"/>
        <item x="2896"/>
        <item x="2723"/>
        <item x="2453"/>
        <item x="621"/>
        <item x="1117"/>
        <item x="1903"/>
        <item x="3087"/>
        <item x="835"/>
        <item x="1029"/>
        <item x="484"/>
        <item x="3028"/>
        <item x="1971"/>
        <item x="2645"/>
        <item x="674"/>
        <item x="604"/>
        <item x="200"/>
        <item x="759"/>
        <item x="1390"/>
        <item x="1307"/>
        <item x="1412"/>
        <item x="2790"/>
        <item x="2046"/>
        <item x="1568"/>
        <item x="3052"/>
        <item x="127"/>
        <item x="3120"/>
        <item x="1675"/>
        <item x="711"/>
        <item x="2589"/>
        <item x="1433"/>
        <item x="2955"/>
        <item x="2325"/>
        <item x="1456"/>
        <item x="2661"/>
        <item x="733"/>
        <item x="1356"/>
        <item x="1073"/>
        <item x="2791"/>
        <item x="2412"/>
        <item x="651"/>
        <item x="2937"/>
        <item x="2086"/>
        <item x="890"/>
        <item x="439"/>
        <item x="2473"/>
        <item x="1761"/>
        <item x="755"/>
        <item x="1959"/>
        <item x="167"/>
        <item x="1156"/>
        <item x="1478"/>
        <item x="943"/>
        <item x="98"/>
        <item x="3134"/>
        <item x="2103"/>
        <item x="2387"/>
        <item x="544"/>
        <item x="54"/>
        <item x="3173"/>
        <item x="102"/>
        <item x="3100"/>
        <item x="3137"/>
        <item x="2835"/>
        <item x="2135"/>
        <item x="2647"/>
        <item x="3156"/>
        <item x="1375"/>
        <item x="32"/>
        <item x="1698"/>
        <item x="631"/>
        <item x="195"/>
        <item x="2370"/>
        <item x="212"/>
        <item x="990"/>
        <item x="1327"/>
        <item x="1379"/>
        <item x="397"/>
        <item x="1358"/>
        <item x="78"/>
        <item x="2295"/>
        <item x="1518"/>
        <item x="3172"/>
        <item x="1349"/>
        <item x="3266"/>
        <item x="2859"/>
        <item x="649"/>
        <item x="2028"/>
        <item x="1229"/>
        <item x="1361"/>
        <item x="1930"/>
        <item x="3121"/>
        <item x="2588"/>
        <item x="282"/>
        <item x="1302"/>
        <item x="775"/>
        <item x="747"/>
        <item x="982"/>
        <item x="1634"/>
        <item x="1408"/>
        <item x="2970"/>
        <item x="1573"/>
        <item x="368"/>
        <item x="2266"/>
        <item x="866"/>
        <item x="2496"/>
        <item x="2536"/>
        <item x="1796"/>
        <item x="812"/>
        <item x="11"/>
        <item x="887"/>
        <item x="2468"/>
        <item x="349"/>
        <item x="359"/>
        <item x="1454"/>
        <item x="3243"/>
        <item x="2238"/>
        <item x="197"/>
        <item x="2044"/>
        <item x="2474"/>
        <item x="849"/>
        <item x="1270"/>
        <item x="3208"/>
        <item x="1382"/>
        <item x="399"/>
        <item x="26"/>
        <item x="263"/>
        <item x="2452"/>
        <item x="1851"/>
        <item x="669"/>
        <item x="3089"/>
        <item x="2969"/>
        <item x="558"/>
        <item x="2709"/>
        <item x="2775"/>
        <item x="615"/>
        <item x="3182"/>
        <item x="2732"/>
        <item x="1844"/>
        <item x="1212"/>
        <item x="2770"/>
        <item x="790"/>
        <item x="749"/>
        <item x="3003"/>
        <item x="579"/>
        <item x="1453"/>
        <item x="1724"/>
        <item x="2299"/>
        <item x="393"/>
        <item x="971"/>
        <item x="1664"/>
        <item x="478"/>
        <item x="2189"/>
        <item x="2569"/>
        <item x="2366"/>
        <item x="2793"/>
        <item x="71"/>
        <item x="1992"/>
        <item x="3213"/>
        <item x="1944"/>
        <item x="1438"/>
        <item x="600"/>
        <item x="2613"/>
        <item x="2729"/>
        <item x="25"/>
        <item x="2153"/>
        <item x="1197"/>
        <item x="626"/>
        <item x="1957"/>
        <item x="652"/>
        <item x="1046"/>
        <item x="2505"/>
        <item x="644"/>
        <item x="1031"/>
        <item x="462"/>
        <item x="2734"/>
        <item x="2317"/>
        <item x="917"/>
        <item x="967"/>
        <item x="388"/>
        <item x="3139"/>
        <item x="547"/>
        <item x="1055"/>
        <item x="710"/>
        <item x="179"/>
        <item x="2769"/>
        <item x="2743"/>
        <item x="1468"/>
        <item x="2275"/>
        <item x="1491"/>
        <item x="2190"/>
        <item x="1386"/>
        <item x="36"/>
        <item x="611"/>
        <item x="2727"/>
        <item x="3061"/>
        <item x="1517"/>
        <item x="1496"/>
        <item x="2667"/>
        <item x="841"/>
        <item x="964"/>
        <item x="1310"/>
        <item x="109"/>
        <item x="538"/>
        <item x="3264"/>
        <item x="2795"/>
        <item x="3177"/>
        <item x="172"/>
        <item x="2085"/>
        <item x="1403"/>
        <item x="2066"/>
        <item x="1572"/>
        <item x="1760"/>
        <item x="2386"/>
        <item x="2422"/>
        <item x="2702"/>
        <item x="1599"/>
        <item x="2354"/>
        <item x="1792"/>
        <item x="2161"/>
        <item x="2249"/>
        <item x="407"/>
        <item x="2064"/>
        <item x="896"/>
        <item x="3220"/>
        <item x="1526"/>
        <item x="1910"/>
        <item x="435"/>
        <item x="1826"/>
        <item x="385"/>
        <item x="1584"/>
        <item x="2320"/>
        <item x="730"/>
        <item x="2983"/>
        <item x="3018"/>
        <item x="156"/>
        <item x="1426"/>
        <item x="3025"/>
        <item x="1346"/>
        <item x="1640"/>
        <item x="1948"/>
        <item x="941"/>
        <item x="1322"/>
        <item x="206"/>
        <item x="676"/>
        <item x="1497"/>
        <item x="2194"/>
        <item x="252"/>
        <item x="815"/>
        <item x="6"/>
        <item x="2124"/>
        <item x="1769"/>
        <item x="643"/>
        <item x="816"/>
        <item x="2537"/>
        <item x="1388"/>
        <item x="1459"/>
        <item x="972"/>
        <item x="642"/>
        <item x="2182"/>
        <item x="2809"/>
        <item x="1604"/>
        <item x="768"/>
        <item x="238"/>
        <item x="2852"/>
        <item x="1991"/>
        <item x="888"/>
        <item x="1667"/>
        <item x="2009"/>
        <item x="3050"/>
        <item x="1297"/>
        <item x="3209"/>
        <item x="3163"/>
        <item x="2623"/>
        <item x="2439"/>
        <item x="1921"/>
        <item x="181"/>
        <item x="1629"/>
        <item x="279"/>
        <item x="3106"/>
        <item x="2367"/>
        <item x="562"/>
        <item x="2201"/>
        <item x="2901"/>
        <item x="2448"/>
        <item x="3170"/>
        <item x="1137"/>
        <item x="903"/>
        <item x="406"/>
        <item x="541"/>
        <item x="1033"/>
        <item x="1931"/>
        <item x="3081"/>
        <item x="2701"/>
        <item x="1342"/>
        <item x="1870"/>
        <item x="2394"/>
        <item x="22"/>
        <item x="877"/>
        <item x="1530"/>
        <item x="3176"/>
        <item x="665"/>
        <item x="3128"/>
        <item x="996"/>
        <item x="1646"/>
        <item x="3143"/>
        <item x="3101"/>
        <item x="16"/>
        <item x="1722"/>
        <item x="2239"/>
        <item x="267"/>
        <item x="1729"/>
        <item x="219"/>
        <item x="1005"/>
        <item x="3171"/>
        <item x="893"/>
        <item x="2731"/>
        <item x="1527"/>
        <item x="1621"/>
        <item x="2532"/>
        <item x="258"/>
        <item x="233"/>
        <item x="1566"/>
        <item x="1780"/>
        <item x="1758"/>
        <item x="497"/>
        <item x="2935"/>
        <item x="2392"/>
        <item x="3010"/>
        <item x="2733"/>
        <item x="921"/>
        <item x="1337"/>
        <item x="754"/>
        <item x="3226"/>
        <item x="1"/>
        <item x="999"/>
        <item x="557"/>
        <item x="28"/>
        <item x="2084"/>
        <item x="1181"/>
        <item x="617"/>
        <item x="10"/>
        <item x="3250"/>
        <item x="2260"/>
        <item x="554"/>
        <item x="1254"/>
        <item x="1011"/>
        <item x="1101"/>
        <item x="928"/>
        <item x="2056"/>
        <item x="2338"/>
        <item x="1955"/>
        <item x="657"/>
        <item x="848"/>
        <item x="548"/>
        <item x="1933"/>
        <item x="58"/>
        <item x="659"/>
        <item x="2431"/>
        <item x="224"/>
        <item x="2483"/>
        <item x="1325"/>
        <item x="400"/>
        <item x="1058"/>
        <item x="1138"/>
        <item x="257"/>
        <item x="1143"/>
        <item x="174"/>
        <item x="895"/>
        <item x="1109"/>
        <item x="695"/>
        <item x="60"/>
        <item x="277"/>
        <item x="703"/>
        <item x="2779"/>
        <item x="2510"/>
        <item x="137"/>
        <item x="3022"/>
        <item x="1808"/>
        <item x="2715"/>
        <item x="1237"/>
        <item x="1994"/>
        <item x="645"/>
        <item x="317"/>
        <item x="3002"/>
        <item x="2558"/>
        <item x="2849"/>
        <item x="248"/>
        <item x="959"/>
        <item x="2977"/>
        <item x="1084"/>
        <item x="1610"/>
        <item x="7"/>
        <item x="2581"/>
        <item x="2117"/>
        <item x="1396"/>
        <item x="1952"/>
        <item x="2759"/>
        <item x="1369"/>
        <item x="2578"/>
        <item x="2668"/>
        <item x="131"/>
        <item x="15"/>
        <item x="31"/>
        <item x="1865"/>
        <item x="1832"/>
        <item x="1741"/>
        <item x="1513"/>
        <item x="1688"/>
        <item x="309"/>
        <item x="3092"/>
        <item x="483"/>
        <item x="2173"/>
        <item x="2980"/>
        <item x="488"/>
        <item x="2774"/>
        <item x="3030"/>
        <item x="1339"/>
        <item x="698"/>
        <item x="1440"/>
        <item x="3068"/>
        <item x="1579"/>
        <item x="117"/>
        <item x="1967"/>
        <item x="1257"/>
        <item x="2048"/>
        <item x="2688"/>
        <item x="1070"/>
        <item x="2419"/>
        <item x="2837"/>
        <item x="1507"/>
        <item x="342"/>
        <item x="2551"/>
        <item x="741"/>
        <item x="2590"/>
        <item x="2903"/>
        <item x="284"/>
        <item x="3132"/>
        <item x="50"/>
        <item x="1399"/>
        <item x="3138"/>
        <item x="1041"/>
        <item x="1120"/>
        <item x="1597"/>
        <item x="2082"/>
        <item x="424"/>
        <item x="2669"/>
        <item x="859"/>
        <item x="1250"/>
        <item x="2747"/>
        <item x="2766"/>
        <item x="3193"/>
        <item x="2080"/>
        <item x="2963"/>
        <item x="338"/>
        <item x="446"/>
        <item x="552"/>
        <item x="2265"/>
        <item x="2841"/>
        <item x="256"/>
        <item x="2728"/>
        <item x="1392"/>
        <item x="2626"/>
        <item x="2361"/>
        <item x="2555"/>
        <item x="2931"/>
        <item x="1587"/>
        <item x="587"/>
        <item x="873"/>
        <item x="3006"/>
        <item x="1299"/>
        <item x="1718"/>
        <item x="432"/>
        <item x="821"/>
        <item x="2753"/>
        <item x="2632"/>
        <item x="2916"/>
        <item x="569"/>
        <item x="2724"/>
        <item x="147"/>
        <item x="1558"/>
        <item x="1057"/>
        <item x="1293"/>
        <item x="2242"/>
        <item x="608"/>
        <item x="74"/>
        <item x="169"/>
        <item x="829"/>
        <item x="1953"/>
        <item x="2617"/>
        <item x="336"/>
        <item x="2398"/>
        <item x="447"/>
        <item x="1900"/>
        <item x="1924"/>
        <item x="3147"/>
        <item x="2429"/>
        <item x="1940"/>
        <item x="3031"/>
        <item x="2460"/>
        <item x="881"/>
        <item x="216"/>
        <item x="4"/>
        <item x="1585"/>
        <item x="1494"/>
        <item x="2504"/>
        <item x="1268"/>
        <item x="57"/>
        <item x="1316"/>
        <item x="2264"/>
        <item x="2591"/>
        <item x="2792"/>
        <item x="242"/>
        <item x="1437"/>
        <item x="2170"/>
        <item x="2076"/>
        <item x="2382"/>
        <item x="287"/>
        <item x="205"/>
        <item x="2031"/>
        <item x="3178"/>
        <item x="1684"/>
        <item x="2834"/>
        <item x="2372"/>
        <item x="905"/>
        <item x="900"/>
        <item x="2884"/>
        <item x="985"/>
        <item x="1036"/>
        <item x="1643"/>
        <item x="401"/>
        <item x="1006"/>
        <item x="2270"/>
        <item x="549"/>
        <item x="3212"/>
        <item x="1849"/>
        <item x="2815"/>
        <item x="3157"/>
        <item x="1894"/>
        <item x="477"/>
        <item x="1784"/>
        <item x="3210"/>
        <item x="112"/>
        <item x="1132"/>
        <item x="2529"/>
        <item x="1176"/>
        <item x="817"/>
        <item x="2524"/>
        <item x="443"/>
        <item x="708"/>
        <item x="716"/>
        <item x="3076"/>
        <item x="2695"/>
        <item x="1360"/>
        <item x="2874"/>
        <item x="706"/>
        <item x="2273"/>
        <item x="312"/>
        <item x="1733"/>
        <item x="2619"/>
        <item x="707"/>
        <item x="3149"/>
        <item x="1624"/>
        <item x="2625"/>
        <item x="2408"/>
        <item x="3225"/>
        <item x="2211"/>
        <item x="245"/>
        <item x="913"/>
        <item x="1756"/>
        <item x="165"/>
        <item x="2389"/>
        <item x="1340"/>
        <item x="2534"/>
        <item x="851"/>
        <item x="976"/>
        <item x="3077"/>
        <item x="2068"/>
        <item x="1886"/>
        <item x="653"/>
        <item x="1405"/>
        <item x="827"/>
        <item x="2936"/>
        <item x="694"/>
        <item x="1211"/>
        <item x="2352"/>
        <item x="1463"/>
        <item x="2593"/>
        <item x="1470"/>
        <item x="2596"/>
        <item x="1430"/>
        <item x="3194"/>
        <item x="672"/>
        <item x="1776"/>
        <item x="1095"/>
        <item x="449"/>
        <item x="3240"/>
        <item x="2498"/>
        <item x="1648"/>
        <item x="2156"/>
        <item x="154"/>
        <item x="1712"/>
        <item x="2191"/>
        <item x="778"/>
        <item x="1557"/>
        <item x="381"/>
        <item x="585"/>
        <item x="1252"/>
        <item x="801"/>
        <item x="1122"/>
        <item x="1168"/>
        <item x="2610"/>
        <item x="1148"/>
        <item x="106"/>
        <item x="1935"/>
        <item x="244"/>
        <item x="1004"/>
        <item x="718"/>
        <item x="1422"/>
        <item x="3057"/>
        <item x="1884"/>
        <item x="1253"/>
        <item x="1204"/>
        <item x="361"/>
        <item x="429"/>
        <item x="2269"/>
        <item x="660"/>
        <item x="1177"/>
        <item x="732"/>
        <item x="97"/>
        <item x="1813"/>
        <item x="1313"/>
        <item x="1100"/>
        <item x="2635"/>
        <item x="1890"/>
        <item x="2134"/>
        <item x="522"/>
        <item x="2234"/>
        <item x="2004"/>
        <item x="1838"/>
        <item x="1559"/>
        <item x="977"/>
        <item x="2869"/>
        <item x="2751"/>
        <item x="1876"/>
        <item x="2902"/>
        <item x="3021"/>
        <item x="745"/>
        <item x="2457"/>
        <item x="64"/>
        <item x="629"/>
        <item x="886"/>
        <item x="1038"/>
        <item x="930"/>
        <item x="1981"/>
        <item x="1290"/>
        <item x="273"/>
        <item x="623"/>
        <item x="2826"/>
        <item x="1941"/>
        <item x="2351"/>
        <item x="1096"/>
        <item x="619"/>
        <item x="838"/>
        <item x="3158"/>
        <item x="2801"/>
        <item x="3130"/>
        <item x="2152"/>
        <item x="1831"/>
        <item x="1153"/>
        <item x="2293"/>
        <item x="121"/>
        <item x="756"/>
        <item x="455"/>
        <item x="108"/>
        <item x="2502"/>
        <item x="780"/>
        <item x="1030"/>
        <item x="1374"/>
        <item x="2771"/>
        <item x="2614"/>
        <item x="947"/>
        <item x="3004"/>
        <item x="335"/>
        <item x="2000"/>
        <item x="2363"/>
        <item x="1681"/>
        <item x="379"/>
        <item x="2838"/>
        <item x="2659"/>
        <item x="2172"/>
        <item x="2001"/>
        <item x="1680"/>
        <item x="869"/>
        <item x="444"/>
        <item x="556"/>
        <item x="2848"/>
        <item x="423"/>
        <item x="856"/>
        <item x="748"/>
        <item x="2814"/>
        <item x="1467"/>
        <item x="3183"/>
        <item x="2861"/>
        <item x="2584"/>
        <item x="5"/>
        <item x="919"/>
        <item x="487"/>
        <item x="1773"/>
        <item x="739"/>
        <item x="3234"/>
        <item x="2155"/>
        <item x="1223"/>
        <item x="1873"/>
        <item x="2049"/>
        <item x="1364"/>
        <item x="2165"/>
        <item x="14"/>
        <item x="2899"/>
        <item x="1857"/>
        <item x="1511"/>
        <item x="1300"/>
        <item x="3217"/>
        <item x="635"/>
        <item x="2843"/>
        <item x="1026"/>
        <item x="21"/>
        <item x="1022"/>
        <item x="863"/>
        <item x="2881"/>
        <item x="1986"/>
        <item x="1537"/>
        <item x="193"/>
        <item x="1167"/>
        <item x="868"/>
        <item x="774"/>
        <item x="2600"/>
        <item x="1213"/>
        <item x="2708"/>
        <item x="987"/>
        <item x="1717"/>
        <item x="1647"/>
        <item x="850"/>
        <item x="1481"/>
        <item x="351"/>
        <item x="2906"/>
        <item x="2438"/>
        <item x="1152"/>
        <item x="2742"/>
        <item x="1230"/>
        <item x="1911"/>
        <item x="1435"/>
        <item x="1065"/>
        <item x="2083"/>
        <item x="396"/>
        <item x="1472"/>
        <item x="1570"/>
        <item x="2640"/>
        <item x="2954"/>
        <item x="412"/>
        <item x="1443"/>
        <item x="1583"/>
        <item x="593"/>
        <item x="1421"/>
        <item x="1520"/>
        <item x="3079"/>
        <item x="2587"/>
        <item x="1441"/>
        <item x="1644"/>
        <item x="2521"/>
        <item x="190"/>
        <item x="3126"/>
        <item x="345"/>
        <item x="891"/>
        <item x="2305"/>
        <item x="1918"/>
        <item x="2979"/>
        <item x="2178"/>
        <item x="726"/>
        <item x="3270"/>
        <item x="606"/>
        <item x="2886"/>
        <item x="2427"/>
        <item x="2672"/>
        <item x="590"/>
        <item x="2557"/>
        <item x="1623"/>
        <item x="1500"/>
        <item x="305"/>
        <item x="1775"/>
        <item x="1206"/>
        <item x="2597"/>
        <item x="68"/>
        <item x="742"/>
        <item x="82"/>
        <item x="1510"/>
        <item x="2853"/>
        <item x="480"/>
        <item x="948"/>
        <item x="1934"/>
        <item x="2765"/>
        <item x="1746"/>
        <item x="39"/>
        <item x="2462"/>
        <item x="565"/>
        <item x="3011"/>
        <item x="1407"/>
        <item x="2434"/>
        <item x="1222"/>
        <item x="2609"/>
        <item x="744"/>
        <item x="1294"/>
        <item x="1387"/>
        <item x="468"/>
        <item x="1094"/>
        <item x="3168"/>
        <item x="2298"/>
        <item x="1264"/>
        <item x="2559"/>
        <item x="2356"/>
        <item x="253"/>
        <item x="1323"/>
        <item x="2895"/>
        <item x="2007"/>
        <item x="2530"/>
        <item x="2115"/>
        <item x="1862"/>
        <item x="521"/>
        <item x="171"/>
        <item x="534"/>
        <item x="1908"/>
        <item x="457"/>
        <item x="1695"/>
        <item x="1502"/>
        <item x="1820"/>
        <item x="1499"/>
        <item x="2817"/>
        <item x="2195"/>
        <item x="470"/>
        <item x="1615"/>
        <item x="1444"/>
        <item x="2810"/>
        <item x="111"/>
        <item x="1174"/>
        <item x="2799"/>
        <item x="1133"/>
        <item x="3169"/>
        <item x="482"/>
        <item x="1845"/>
        <item x="2236"/>
        <item x="3049"/>
        <item x="1799"/>
        <item x="974"/>
        <item x="3181"/>
        <item x="654"/>
        <item x="2022"/>
        <item x="2258"/>
        <item x="1350"/>
        <item x="2151"/>
        <item x="2326"/>
        <item x="376"/>
        <item x="1186"/>
        <item x="1277"/>
        <item x="2985"/>
        <item x="43"/>
        <item x="2012"/>
        <item x="1732"/>
        <item x="700"/>
        <item x="931"/>
        <item x="2547"/>
        <item x="3060"/>
        <item x="1078"/>
        <item x="2350"/>
        <item x="295"/>
        <item x="991"/>
        <item x="1824"/>
        <item x="1333"/>
        <item x="1961"/>
        <item x="2054"/>
        <item x="3032"/>
        <item x="2362"/>
        <item x="957"/>
        <item x="636"/>
        <item x="464"/>
        <item x="884"/>
        <item x="2516"/>
        <item x="2149"/>
        <item x="978"/>
        <item x="1217"/>
        <item x="782"/>
        <item x="2856"/>
        <item x="113"/>
        <item x="1637"/>
        <item x="2929"/>
        <item x="1582"/>
        <item x="830"/>
        <item x="37"/>
        <item x="1220"/>
        <item x="23"/>
        <item x="1062"/>
        <item x="1709"/>
        <item x="382"/>
        <item x="2014"/>
        <item x="20"/>
        <item x="328"/>
        <item x="2760"/>
        <item x="1696"/>
        <item x="882"/>
        <item x="2744"/>
        <item x="1738"/>
        <item x="2332"/>
        <item x="2513"/>
        <item x="555"/>
        <item x="1418"/>
        <item x="2043"/>
        <item x="2316"/>
        <item x="2757"/>
        <item x="1384"/>
        <item x="1091"/>
        <item x="218"/>
        <item x="1064"/>
        <item x="1816"/>
        <item x="2988"/>
        <item x="451"/>
        <item x="177"/>
        <item x="2314"/>
        <item x="1626"/>
        <item x="515"/>
        <item x="1670"/>
        <item x="1381"/>
        <item x="505"/>
        <item x="2953"/>
        <item x="2223"/>
        <item x="2230"/>
        <item x="3144"/>
        <item x="736"/>
        <item x="469"/>
        <item x="867"/>
        <item x="1596"/>
        <item x="1618"/>
        <item x="215"/>
        <item x="1612"/>
        <item x="1231"/>
        <item x="2221"/>
        <item x="2628"/>
        <item x="1079"/>
        <item x="1110"/>
        <item x="1442"/>
        <item x="2654"/>
        <item x="3008"/>
        <item x="1567"/>
        <item x="729"/>
        <item x="2478"/>
        <item x="1578"/>
        <item x="704"/>
        <item x="445"/>
        <item x="1473"/>
        <item x="2187"/>
        <item x="334"/>
        <item x="577"/>
        <item x="924"/>
        <item x="1914"/>
        <item x="632"/>
        <item x="2127"/>
        <item x="2913"/>
        <item x="989"/>
        <item x="2229"/>
        <item x="911"/>
        <item x="1783"/>
        <item x="1221"/>
        <item x="528"/>
        <item x="1355"/>
        <item x="1245"/>
        <item x="3174"/>
        <item x="1228"/>
        <item x="2207"/>
        <item x="1972"/>
        <item x="422"/>
        <item x="1287"/>
        <item x="410"/>
        <item x="3099"/>
        <item x="1083"/>
        <item x="27"/>
        <item x="1882"/>
        <item x="3035"/>
        <item x="1447"/>
        <item x="1317"/>
        <item x="2858"/>
        <item x="3024"/>
        <item x="950"/>
        <item x="616"/>
        <item x="2704"/>
        <item x="310"/>
        <item x="2943"/>
        <item x="2185"/>
        <item x="184"/>
        <item x="818"/>
        <item x="2539"/>
        <item x="2339"/>
        <item x="1863"/>
        <item x="1483"/>
        <item x="1595"/>
        <item x="1912"/>
        <item x="570"/>
        <item x="1665"/>
        <item x="904"/>
        <item x="912"/>
        <item x="1655"/>
        <item x="3166"/>
        <item x="968"/>
        <item x="3078"/>
        <item x="807"/>
        <item x="2507"/>
        <item x="2696"/>
        <item x="1995"/>
        <item x="278"/>
        <item x="1054"/>
        <item x="3118"/>
        <item x="637"/>
        <item x="936"/>
        <item x="2034"/>
        <item x="2972"/>
        <item x="3238"/>
        <item x="2938"/>
        <item x="2802"/>
        <item x="3116"/>
        <item x="1755"/>
        <item x="2404"/>
        <item x="2160"/>
        <item x="3258"/>
        <item x="2463"/>
        <item x="607"/>
        <item x="62"/>
        <item x="1261"/>
        <item x="1821"/>
        <item x="2885"/>
        <item x="1590"/>
        <item x="3153"/>
        <item x="2576"/>
        <item x="966"/>
        <item x="1351"/>
        <item x="2296"/>
        <item x="2459"/>
        <item x="3261"/>
        <item x="2416"/>
        <item x="182"/>
        <item x="2396"/>
        <item x="1668"/>
        <item x="350"/>
        <item x="307"/>
        <item x="1260"/>
        <item x="2973"/>
        <item x="1828"/>
        <item x="2871"/>
        <item x="1460"/>
        <item x="116"/>
        <item x="1916"/>
        <item x="3146"/>
        <item x="69"/>
        <item x="2786"/>
        <item x="1215"/>
        <item x="2315"/>
        <item x="1542"/>
        <item x="2458"/>
        <item x="3037"/>
        <item x="2097"/>
        <item x="1864"/>
        <item x="1969"/>
        <item x="1687"/>
        <item x="3223"/>
        <item x="2071"/>
        <item x="578"/>
        <item x="2993"/>
        <item x="2072"/>
        <item x="1446"/>
        <item x="622"/>
        <item x="2042"/>
        <item x="290"/>
        <item x="415"/>
        <item x="597"/>
        <item x="2306"/>
        <item x="123"/>
        <item x="53"/>
        <item x="1779"/>
        <item x="243"/>
        <item x="1512"/>
        <item x="2078"/>
        <item x="2958"/>
        <item x="1076"/>
        <item x="3112"/>
        <item x="70"/>
        <item x="1285"/>
        <item x="796"/>
        <item x="3167"/>
        <item x="3222"/>
        <item x="1987"/>
        <item x="1697"/>
        <item x="2060"/>
        <item x="3114"/>
        <item x="1103"/>
        <item x="1216"/>
        <item x="2053"/>
        <item x="2804"/>
        <item x="2130"/>
        <item x="2132"/>
        <item x="3072"/>
        <item x="1925"/>
        <item x="1131"/>
        <item x="789"/>
        <item x="2179"/>
        <item x="580"/>
        <item x="1968"/>
        <item x="3074"/>
        <item x="1123"/>
        <item x="367"/>
        <item x="1141"/>
        <item x="679"/>
        <item x="1492"/>
        <item x="321"/>
        <item x="2254"/>
        <item x="1093"/>
        <item x="2651"/>
        <item x="319"/>
        <item x="2999"/>
        <item x="264"/>
        <item x="1672"/>
        <item x="1469"/>
        <item x="2813"/>
        <item x="1402"/>
        <item x="1175"/>
        <item x="418"/>
        <item x="693"/>
        <item x="2656"/>
        <item x="2430"/>
        <item x="2218"/>
        <item x="501"/>
        <item x="294"/>
        <item x="2020"/>
        <item x="1032"/>
        <item x="2482"/>
        <item x="1979"/>
        <item x="2061"/>
        <item x="1706"/>
        <item x="330"/>
        <item x="1190"/>
        <item x="492"/>
        <item x="993"/>
        <item x="2663"/>
        <item x="1534"/>
        <item x="2406"/>
        <item x="1875"/>
        <item x="1077"/>
        <item x="2466"/>
        <item x="3184"/>
        <item x="1225"/>
        <item x="1140"/>
        <item x="1750"/>
        <item x="2811"/>
        <item x="2490"/>
        <item x="1286"/>
        <item x="2752"/>
        <item x="1178"/>
        <item x="1182"/>
        <item x="2890"/>
        <item x="686"/>
        <item x="2287"/>
        <item x="132"/>
        <item x="1451"/>
        <item x="690"/>
        <item x="3271"/>
        <item x="2565"/>
        <item x="1591"/>
        <item x="1693"/>
        <item x="1788"/>
        <item x="1638"/>
        <item x="1289"/>
        <item x="2405"/>
        <item x="2118"/>
        <item x="420"/>
        <item x="662"/>
        <item x="513"/>
        <item x="2262"/>
        <item x="1066"/>
        <item x="2122"/>
        <item x="2967"/>
        <item x="2481"/>
        <item x="2353"/>
        <item x="2140"/>
        <item x="2074"/>
        <item x="3247"/>
        <item x="929"/>
        <item x="737"/>
        <item x="1053"/>
        <item x="1417"/>
        <item x="1051"/>
        <item x="3069"/>
        <item x="2703"/>
        <item x="2808"/>
        <item x="1702"/>
        <item x="1674"/>
        <item x="1829"/>
        <item x="2862"/>
        <item x="2921"/>
        <item x="2447"/>
        <item x="3187"/>
        <item x="2186"/>
        <item x="624"/>
        <item x="2957"/>
        <item x="42"/>
        <item x="2556"/>
        <item x="1188"/>
        <item x="1002"/>
        <item x="1774"/>
        <item x="251"/>
        <item x="3123"/>
        <item x="1809"/>
        <item x="2193"/>
        <item x="226"/>
        <item x="2860"/>
        <item x="2864"/>
        <item x="2198"/>
        <item x="3175"/>
        <item x="1233"/>
        <item x="247"/>
        <item x="1027"/>
        <item x="939"/>
        <item x="2026"/>
        <item x="2968"/>
        <item x="2308"/>
        <item x="2443"/>
        <item x="2202"/>
        <item x="2303"/>
        <item x="413"/>
        <item x="1332"/>
        <item x="545"/>
        <item x="2237"/>
        <item x="105"/>
        <item x="2974"/>
        <item x="1243"/>
        <item x="858"/>
        <item x="1506"/>
        <item x="714"/>
        <item x="465"/>
        <item x="2594"/>
        <item x="2285"/>
        <item x="276"/>
        <item x="667"/>
        <item x="539"/>
        <item x="2682"/>
        <item x="949"/>
        <item x="430"/>
        <item x="2388"/>
        <item x="1867"/>
        <item x="1936"/>
        <item x="404"/>
        <item x="1701"/>
        <item x="2146"/>
        <item x="2011"/>
        <item x="1605"/>
        <item x="3267"/>
        <item x="2002"/>
        <item x="1265"/>
        <item x="956"/>
        <item x="2586"/>
        <item x="1762"/>
        <item x="715"/>
        <item x="1092"/>
        <item x="2567"/>
        <item x="159"/>
        <item x="1347"/>
        <item x="2421"/>
        <item x="1628"/>
        <item x="2420"/>
        <item x="409"/>
        <item x="1106"/>
        <item x="1194"/>
        <item x="2052"/>
        <item x="3202"/>
        <item x="1614"/>
        <item x="2304"/>
        <item x="2718"/>
        <item x="315"/>
        <item x="2540"/>
        <item x="1977"/>
        <item x="249"/>
        <item x="3097"/>
        <item x="168"/>
        <item x="656"/>
        <item x="2257"/>
        <item x="1879"/>
        <item x="2818"/>
        <item x="362"/>
        <item x="255"/>
        <item x="91"/>
        <item x="3108"/>
        <item x="1932"/>
        <item x="63"/>
        <item x="346"/>
        <item x="865"/>
        <item x="1348"/>
        <item x="3001"/>
        <item x="1543"/>
        <item x="1420"/>
        <item x="1947"/>
        <item x="3228"/>
        <item x="2328"/>
        <item x="1763"/>
        <item x="567"/>
        <item x="1757"/>
        <item x="1639"/>
        <item x="785"/>
        <item x="3020"/>
        <item x="2472"/>
        <item x="2357"/>
        <item x="842"/>
        <item x="491"/>
        <item x="296"/>
        <item x="1269"/>
        <item x="1819"/>
        <item x="1734"/>
        <item x="3084"/>
        <item x="2461"/>
        <item x="3189"/>
        <item x="2465"/>
        <item x="510"/>
        <item x="1574"/>
        <item x="661"/>
        <item x="601"/>
        <item x="275"/>
        <item x="777"/>
        <item x="1895"/>
        <item x="1666"/>
        <item x="1678"/>
        <item x="1373"/>
        <item x="1024"/>
        <item x="3124"/>
        <item x="2120"/>
        <item x="1877"/>
        <item x="2385"/>
        <item x="2492"/>
        <item x="2322"/>
        <item x="2697"/>
        <item x="1368"/>
        <item x="1600"/>
        <item x="292"/>
        <item x="1236"/>
        <item x="1759"/>
        <item x="837"/>
        <item x="2227"/>
        <item x="1993"/>
        <item x="120"/>
        <item x="2877"/>
        <item x="717"/>
        <item x="1114"/>
        <item x="571"/>
        <item x="198"/>
        <item x="2706"/>
        <item x="2639"/>
        <item x="1341"/>
        <item x="937"/>
        <item x="914"/>
        <item x="2932"/>
        <item x="847"/>
        <item x="1866"/>
        <item x="1179"/>
        <item x="2278"/>
        <item x="1052"/>
        <item x="433"/>
        <item x="3141"/>
        <item x="2310"/>
        <item x="952"/>
        <item x="2344"/>
        <item x="17"/>
        <item x="1263"/>
        <item x="3200"/>
        <item x="2003"/>
        <item x="138"/>
        <item x="1495"/>
        <item x="2280"/>
        <item x="1998"/>
        <item x="1044"/>
        <item x="997"/>
        <item x="2717"/>
        <item x="2377"/>
        <item x="1689"/>
        <item x="1343"/>
        <item x="1660"/>
        <item x="1049"/>
        <item x="2109"/>
        <item x="2015"/>
        <item x="2033"/>
        <item x="1102"/>
        <item x="2148"/>
        <item x="1739"/>
        <item x="3034"/>
        <item x="2444"/>
        <item x="673"/>
        <item x="1164"/>
        <item x="454"/>
        <item x="1651"/>
        <item x="1314"/>
        <item x="918"/>
        <item x="8"/>
        <item x="2013"/>
        <item x="2914"/>
        <item x="2575"/>
        <item x="984"/>
        <item x="2037"/>
        <item x="2345"/>
        <item x="2341"/>
        <item x="1321"/>
        <item x="314"/>
        <item x="2192"/>
        <item x="2070"/>
        <item x="360"/>
        <item x="2250"/>
        <item x="1291"/>
        <item x="286"/>
        <item x="2803"/>
        <item x="2330"/>
        <item x="682"/>
        <item x="2582"/>
        <item x="2063"/>
        <item x="129"/>
        <item x="2206"/>
        <item x="1889"/>
        <item x="1625"/>
        <item x="1199"/>
        <item x="1311"/>
        <item x="2764"/>
        <item x="1366"/>
        <item x="1135"/>
        <item x="2090"/>
        <item x="2624"/>
        <item x="2735"/>
        <item x="1071"/>
        <item x="2934"/>
        <item x="1973"/>
        <item x="1556"/>
        <item x="2297"/>
        <item x="99"/>
        <item x="1301"/>
        <item x="509"/>
        <item x="2075"/>
        <item x="452"/>
        <item x="2643"/>
        <item x="1315"/>
        <item x="798"/>
        <item x="1344"/>
        <item x="2327"/>
        <item x="456"/>
        <item x="1523"/>
        <item x="1917"/>
        <item x="2346"/>
        <item x="1292"/>
        <item x="461"/>
        <item x="2039"/>
        <item x="2608"/>
        <item x="2126"/>
        <item x="1896"/>
        <item x="1928"/>
        <item x="496"/>
        <item x="2175"/>
        <item x="826"/>
        <item x="3113"/>
        <item x="3135"/>
        <item x="320"/>
        <item x="47"/>
        <item x="1939"/>
        <item x="1767"/>
        <item x="746"/>
        <item x="2208"/>
        <item x="2889"/>
        <item x="49"/>
        <item x="19"/>
        <item x="2553"/>
        <item x="1380"/>
        <item x="786"/>
        <item x="1278"/>
        <item x="1549"/>
        <item x="1730"/>
        <item x="1659"/>
        <item x="2607"/>
        <item x="784"/>
        <item x="3255"/>
        <item x="2763"/>
        <item x="675"/>
        <item x="2981"/>
        <item x="1720"/>
        <item x="2469"/>
        <item x="2335"/>
        <item x="466"/>
        <item x="1462"/>
        <item x="2171"/>
        <item x="3012"/>
        <item x="2272"/>
        <item x="766"/>
        <item x="1752"/>
        <item x="1365"/>
        <item x="2209"/>
        <item x="536"/>
        <item x="1656"/>
        <item x="358"/>
        <item x="1023"/>
        <item x="2658"/>
        <item x="1874"/>
        <item x="2067"/>
        <item x="1105"/>
        <item x="981"/>
        <item x="2933"/>
        <item x="678"/>
        <item x="1016"/>
        <item x="512"/>
        <item x="540"/>
        <item x="34"/>
        <item x="779"/>
        <item x="1319"/>
        <item x="2686"/>
        <item x="1601"/>
        <item x="2907"/>
        <item x="2125"/>
        <item x="1677"/>
        <item x="2108"/>
        <item x="2010"/>
        <item x="1519"/>
        <item x="2162"/>
        <item x="1550"/>
        <item x="633"/>
        <item x="311"/>
        <item x="341"/>
        <item x="1266"/>
        <item x="2879"/>
        <item x="392"/>
        <item x="1488"/>
        <item x="2987"/>
        <item x="118"/>
        <item x="3014"/>
        <item x="3244"/>
        <item x="792"/>
        <item x="743"/>
        <item x="2579"/>
        <item x="854"/>
        <item x="12"/>
        <item x="2991"/>
        <item x="1803"/>
        <item x="2212"/>
        <item x="1400"/>
        <item x="1627"/>
        <item x="1010"/>
        <item x="3186"/>
        <item x="1871"/>
        <item x="51"/>
        <item x="520"/>
        <item x="1938"/>
        <item x="110"/>
        <item x="1671"/>
        <item x="1157"/>
        <item x="1562"/>
        <item x="1389"/>
        <item x="3196"/>
        <item x="2986"/>
        <item x="1393"/>
        <item x="1069"/>
        <item x="416"/>
        <item x="2400"/>
        <item x="1538"/>
        <item x="217"/>
        <item x="2541"/>
        <item x="2615"/>
        <item x="302"/>
        <item x="677"/>
        <item x="853"/>
        <item x="1487"/>
        <item x="2154"/>
        <item x="872"/>
        <item x="583"/>
        <item x="2087"/>
        <item x="1003"/>
        <item x="428"/>
        <item x="363"/>
        <item x="3229"/>
        <item x="2288"/>
        <item x="2975"/>
        <item x="2248"/>
        <item x="2425"/>
        <item x="1777"/>
        <item x="2698"/>
        <item x="2167"/>
        <item x="2055"/>
        <item x="614"/>
        <item x="1705"/>
        <item x="2681"/>
        <item x="819"/>
        <item x="391"/>
        <item x="2998"/>
        <item x="2577"/>
        <item x="527"/>
        <item x="489"/>
        <item x="2939"/>
        <item x="927"/>
        <item x="1963"/>
        <item x="1682"/>
        <item x="2005"/>
        <item x="1847"/>
        <item x="960"/>
        <item x="1028"/>
        <item x="1852"/>
        <item x="1129"/>
        <item x="1088"/>
        <item x="2509"/>
        <item x="1017"/>
        <item x="1113"/>
        <item x="2633"/>
        <item x="3190"/>
        <item x="2638"/>
        <item x="537"/>
        <item x="2554"/>
        <item x="773"/>
        <item x="1545"/>
        <item x="1125"/>
        <item x="232"/>
        <item x="697"/>
        <item x="1146"/>
        <item x="1009"/>
        <item x="486"/>
        <item x="1607"/>
        <item x="45"/>
        <item x="1602"/>
        <item x="162"/>
        <item x="2996"/>
        <item x="1581"/>
        <item x="3105"/>
        <item x="3216"/>
        <item x="3133"/>
        <item x="2671"/>
        <item x="1897"/>
        <item x="723"/>
        <item x="568"/>
        <item x="2157"/>
        <item x="241"/>
        <item x="1224"/>
        <item x="3023"/>
        <item x="1160"/>
        <item x="3062"/>
        <item x="610"/>
        <item x="261"/>
        <item x="3042"/>
        <item x="1748"/>
        <item x="2652"/>
        <item x="2924"/>
        <item x="383"/>
        <item x="3073"/>
        <item x="395"/>
        <item x="1318"/>
        <item x="1429"/>
        <item x="9"/>
        <item x="2105"/>
        <item x="1837"/>
        <item x="3111"/>
        <item x="940"/>
        <item x="532"/>
        <item x="2746"/>
        <item x="2233"/>
        <item x="2024"/>
        <item x="797"/>
        <item x="2866"/>
        <item x="2183"/>
        <item x="100"/>
        <item x="2224"/>
        <item x="1173"/>
        <item x="2415"/>
        <item x="1942"/>
        <item x="2683"/>
        <item x="329"/>
        <item x="2560"/>
        <item x="337"/>
        <item x="1747"/>
        <item x="94"/>
        <item x="2601"/>
        <item x="915"/>
        <item x="795"/>
        <item x="298"/>
        <item x="2655"/>
        <item x="114"/>
        <item x="1727"/>
        <item x="90"/>
        <item x="1471"/>
        <item x="1075"/>
        <item x="347"/>
        <item x="1652"/>
        <item x="2994"/>
        <item x="2822"/>
        <item x="2168"/>
        <item x="297"/>
        <item x="176"/>
        <item x="3203"/>
        <item x="1529"/>
        <item x="2634"/>
        <item x="2378"/>
        <item x="55"/>
        <item x="262"/>
        <item x="2222"/>
        <item x="191"/>
        <item x="380"/>
        <item x="1158"/>
        <item x="1771"/>
        <item x="805"/>
        <item x="2253"/>
        <item x="1104"/>
        <item x="2950"/>
        <item x="1915"/>
        <item x="87"/>
        <item x="750"/>
        <item x="2526"/>
        <item x="1450"/>
        <item x="3063"/>
        <item x="724"/>
        <item x="1554"/>
        <item x="1794"/>
        <item x="2164"/>
        <item x="1413"/>
        <item x="907"/>
        <item x="504"/>
        <item x="3245"/>
        <item x="1561"/>
        <item x="1533"/>
        <item x="285"/>
        <item x="1476"/>
        <item x="3231"/>
        <item x="79"/>
        <item x="2500"/>
        <item x="1576"/>
        <item x="3088"/>
        <item x="864"/>
        <item x="1861"/>
        <item x="2606"/>
        <item x="2583"/>
        <item x="2514"/>
        <item x="3103"/>
        <item x="2454"/>
        <item x="586"/>
        <item x="1920"/>
        <item x="1419"/>
        <item x="3000"/>
        <item x="3104"/>
        <item x="2550"/>
        <item x="2464"/>
        <item x="425"/>
        <item x="2964"/>
        <item x="2169"/>
        <item x="2660"/>
        <item x="1642"/>
        <item x="516"/>
        <item x="2069"/>
        <item x="149"/>
        <item x="490"/>
        <item x="2284"/>
        <item x="951"/>
        <item x="1124"/>
        <item x="2925"/>
        <item x="266"/>
        <item x="2876"/>
        <item x="1191"/>
        <item x="2783"/>
        <item x="3161"/>
        <item x="2437"/>
        <item x="2821"/>
        <item x="823"/>
        <item x="1754"/>
        <item x="2374"/>
        <item x="1367"/>
        <item x="923"/>
        <item x="1455"/>
        <item x="2721"/>
        <item x="2139"/>
        <item x="1839"/>
        <item x="3044"/>
        <item x="1770"/>
        <item x="370"/>
        <item x="839"/>
        <item x="2713"/>
        <item x="2517"/>
        <item x="1812"/>
        <item x="236"/>
        <item x="327"/>
        <item x="2636"/>
        <item x="945"/>
        <item x="728"/>
        <item x="2259"/>
        <item x="1859"/>
        <item x="1552"/>
        <item x="1913"/>
        <item x="80"/>
        <item x="2691"/>
        <item x="269"/>
        <item x="628"/>
        <item x="1165"/>
        <item x="1335"/>
        <item x="1107"/>
        <item x="1731"/>
        <item x="3102"/>
        <item x="3262"/>
        <item x="1860"/>
        <item x="2595"/>
        <item x="2279"/>
        <item x="836"/>
        <item x="767"/>
        <item x="870"/>
        <item x="2767"/>
        <item x="173"/>
        <item x="1818"/>
        <item x="1703"/>
        <item x="1846"/>
        <item x="374"/>
        <item x="3098"/>
        <item x="2961"/>
        <item x="1312"/>
        <item x="2188"/>
        <item x="1169"/>
        <item x="459"/>
        <item x="3191"/>
        <item x="2241"/>
        <item x="2277"/>
        <item x="2662"/>
        <item x="1815"/>
        <item x="1244"/>
        <item x="2214"/>
        <item x="1306"/>
        <item x="3148"/>
        <item x="1336"/>
        <item x="196"/>
        <item x="166"/>
        <item x="3152"/>
        <item x="2585"/>
        <item x="2918"/>
        <item x="66"/>
        <item x="523"/>
        <item x="384"/>
        <item x="2897"/>
        <item x="1142"/>
        <item x="164"/>
        <item x="460"/>
        <item x="1098"/>
        <item x="689"/>
        <item x="518"/>
        <item x="1586"/>
        <item x="3080"/>
        <item x="2620"/>
        <item x="530"/>
        <item x="783"/>
        <item x="3239"/>
        <item x="2875"/>
        <item x="2184"/>
        <item x="220"/>
        <item x="408"/>
        <item x="250"/>
        <item x="2781"/>
        <item x="44"/>
        <item x="1334"/>
        <item x="246"/>
        <item x="1060"/>
        <item x="1673"/>
        <item x="2261"/>
        <item x="625"/>
        <item x="2402"/>
        <item x="1749"/>
        <item x="1743"/>
        <item x="1363"/>
        <item x="352"/>
        <item x="2290"/>
        <item x="1050"/>
        <item x="2407"/>
        <item x="1854"/>
        <item x="1694"/>
        <item x="325"/>
        <item x="1740"/>
        <item x="1045"/>
        <item x="1466"/>
        <item x="2506"/>
        <item x="2301"/>
        <item x="2846"/>
        <item x="202"/>
        <item x="1449"/>
        <item x="234"/>
        <item x="2563"/>
        <item x="160"/>
        <item x="398"/>
        <item x="223"/>
        <item x="1524"/>
        <item x="1907"/>
        <item x="1902"/>
        <item x="1830"/>
        <item x="1338"/>
        <item x="3236"/>
        <item x="1711"/>
        <item x="2271"/>
        <item x="2920"/>
        <item x="1247"/>
        <item x="2762"/>
        <item x="3246"/>
        <item x="1480"/>
        <item x="2281"/>
        <item x="2971"/>
        <item x="3067"/>
        <item x="386"/>
        <item x="2349"/>
        <item x="1126"/>
        <item x="1280"/>
        <item x="897"/>
        <item x="203"/>
        <item x="2023"/>
        <item x="2121"/>
        <item x="475"/>
        <item x="531"/>
        <item x="1989"/>
        <item x="427"/>
        <item x="1439"/>
        <item x="1855"/>
        <item x="2426"/>
        <item x="1008"/>
        <item x="1782"/>
        <item x="2030"/>
        <item x="3070"/>
        <item x="2340"/>
        <item x="1226"/>
        <item x="648"/>
        <item x="1013"/>
        <item x="2788"/>
        <item x="2621"/>
        <item x="1089"/>
        <item x="498"/>
        <item x="481"/>
        <item x="405"/>
        <item x="3164"/>
        <item x="663"/>
        <item x="1927"/>
        <item x="2850"/>
        <item x="902"/>
        <item x="143"/>
        <item x="3198"/>
        <item x="2307"/>
        <item x="1198"/>
        <item x="2093"/>
        <item x="1723"/>
        <item x="2252"/>
        <item x="38"/>
        <item x="324"/>
        <item x="2088"/>
        <item x="365"/>
        <item x="2401"/>
        <item x="543"/>
        <item x="2343"/>
        <item x="153"/>
        <item x="988"/>
        <item x="476"/>
        <item x="1654"/>
        <item x="2622"/>
        <item x="122"/>
        <item x="450"/>
        <item x="2428"/>
        <item x="371"/>
        <item x="308"/>
        <item x="3263"/>
        <item x="2495"/>
        <item x="655"/>
        <item x="1822"/>
        <item x="3033"/>
        <item x="3019"/>
        <item x="1180"/>
        <item x="1128"/>
        <item x="933"/>
        <item x="3009"/>
        <item x="2700"/>
        <item x="2019"/>
        <item x="2602"/>
        <item x="353"/>
        <item x="2693"/>
        <item x="300"/>
        <item x="1251"/>
        <item x="1025"/>
        <item x="125"/>
        <item x="3179"/>
        <item x="2984"/>
        <item x="1118"/>
        <item x="331"/>
        <item x="170"/>
        <item x="344"/>
        <item x="2900"/>
        <item x="1184"/>
        <item x="599"/>
        <item x="2215"/>
        <item x="845"/>
        <item x="2605"/>
        <item x="3026"/>
        <item x="403"/>
        <item x="1797"/>
        <item x="2446"/>
        <item x="688"/>
        <item x="2282"/>
        <item x="2441"/>
        <item x="2768"/>
        <item x="2017"/>
        <item x="892"/>
        <item x="1482"/>
        <item x="437"/>
        <item x="2580"/>
        <item x="909"/>
        <item x="1951"/>
        <item x="2949"/>
        <item x="1807"/>
        <item x="1960"/>
        <item x="1650"/>
        <item x="878"/>
        <item x="2930"/>
        <item x="2711"/>
        <item x="2050"/>
        <item x="1448"/>
        <item x="1546"/>
        <item x="762"/>
        <item x="239"/>
        <item x="322"/>
        <item x="1636"/>
        <item x="2644"/>
        <item x="1691"/>
        <item x="1735"/>
        <item x="2493"/>
        <item x="584"/>
        <item x="668"/>
        <item x="65"/>
        <item x="1059"/>
        <item x="303"/>
        <item x="1508"/>
        <item x="3040"/>
        <item x="1785"/>
        <item x="1238"/>
        <item x="2891"/>
        <item x="2045"/>
        <item x="2566"/>
        <item x="2959"/>
        <item x="2832"/>
        <item x="955"/>
        <item x="2231"/>
        <item x="1208"/>
        <item x="1692"/>
        <item x="1406"/>
        <item x="1479"/>
        <item x="2098"/>
        <item x="1298"/>
        <item x="1563"/>
        <item x="1410"/>
        <item x="1669"/>
        <item x="1565"/>
        <item x="3162"/>
        <item x="1256"/>
        <item x="293"/>
        <item x="1305"/>
        <item x="2347"/>
        <item x="2598"/>
        <item x="2679"/>
        <item x="1068"/>
        <item x="1806"/>
        <item x="411"/>
        <item x="1869"/>
        <item x="95"/>
        <item x="2680"/>
        <item x="1163"/>
        <item x="185"/>
        <item x="2917"/>
        <item x="2948"/>
        <item x="1281"/>
        <item x="561"/>
        <item x="2675"/>
        <item x="3192"/>
        <item x="419"/>
        <item x="2545"/>
        <item x="1766"/>
        <item x="2519"/>
        <item x="2364"/>
        <item x="2455"/>
        <item x="2789"/>
        <item x="494"/>
        <item x="1551"/>
        <item x="67"/>
        <item x="2909"/>
        <item x="1258"/>
        <item x="1501"/>
        <item x="1395"/>
        <item x="271"/>
        <item x="2159"/>
        <item x="3048"/>
        <item x="1377"/>
        <item x="2410"/>
        <item x="3145"/>
        <item x="225"/>
        <item x="2141"/>
        <item x="1235"/>
        <item x="2851"/>
        <item x="3038"/>
        <item x="962"/>
        <item x="1085"/>
        <item x="2738"/>
        <item x="2442"/>
        <item x="2294"/>
        <item x="719"/>
        <item x="1042"/>
        <item x="479"/>
        <item x="2047"/>
        <item x="1982"/>
        <item x="306"/>
        <item x="1765"/>
        <item x="1589"/>
        <item x="1892"/>
        <item x="2032"/>
        <item x="142"/>
        <item x="944"/>
        <item x="1975"/>
        <item x="2666"/>
        <item x="2561"/>
        <item x="2445"/>
        <item x="2535"/>
        <item x="2665"/>
        <item x="1498"/>
        <item x="1715"/>
        <item x="1516"/>
        <item x="2102"/>
        <item x="2113"/>
        <item x="3154"/>
        <item x="1617"/>
        <item x="1745"/>
        <item x="84"/>
        <item x="2629"/>
        <item x="3046"/>
        <item x="1151"/>
        <item x="1850"/>
        <item x="1949"/>
        <item x="3015"/>
        <item x="638"/>
        <item x="910"/>
        <item x="3071"/>
        <item x="2946"/>
        <item x="1560"/>
        <item x="1015"/>
        <item x="1457"/>
        <item x="2479"/>
        <item x="1943"/>
        <item x="2726"/>
        <item x="2664"/>
        <item x="2096"/>
        <item x="158"/>
        <item x="965"/>
        <item x="2348"/>
        <item x="2887"/>
        <item x="3005"/>
        <item x="2409"/>
        <item x="771"/>
        <item x="1751"/>
        <item x="1485"/>
        <item x="431"/>
        <item x="151"/>
        <item x="535"/>
        <item x="3142"/>
        <item x="72"/>
        <item x="2225"/>
        <item x="2737"/>
        <item x="2440"/>
        <item x="2898"/>
        <item x="926"/>
        <item x="691"/>
        <item x="609"/>
        <item x="3188"/>
        <item x="1868"/>
        <item x="438"/>
        <item x="1793"/>
        <item x="59"/>
        <item x="1970"/>
        <item x="605"/>
        <item x="1218"/>
        <item x="1320"/>
        <item x="339"/>
        <item x="2571"/>
        <item x="791"/>
        <item x="2741"/>
        <item x="1789"/>
        <item x="1275"/>
        <item x="2331"/>
        <item x="753"/>
        <item x="2205"/>
        <item x="889"/>
        <item x="2021"/>
        <item x="1836"/>
        <item x="1810"/>
        <item x="787"/>
        <item x="2684"/>
        <item x="2283"/>
        <item x="2177"/>
        <item x="3232"/>
        <item x="2268"/>
        <item x="2051"/>
        <item x="1383"/>
        <item x="2761"/>
        <item x="1061"/>
        <item x="954"/>
        <item x="3066"/>
        <item x="1787"/>
        <item x="373"/>
        <item x="2854"/>
        <item x="1192"/>
        <item x="2827"/>
        <item x="213"/>
        <item x="1719"/>
        <item x="3043"/>
        <item x="2599"/>
        <item x="1906"/>
        <item x="519"/>
        <item x="183"/>
        <item x="2038"/>
        <item x="473"/>
        <item x="1207"/>
        <item x="1272"/>
        <item x="1805"/>
        <item x="533"/>
        <item x="2137"/>
        <item x="124"/>
        <item x="1461"/>
        <item x="2960"/>
        <item x="1274"/>
        <item x="840"/>
        <item x="1082"/>
        <item x="1255"/>
        <item x="1425"/>
        <item x="357"/>
        <item x="3047"/>
        <item x="265"/>
        <item x="1798"/>
        <item x="855"/>
        <item x="472"/>
        <item x="104"/>
        <item x="1505"/>
        <item x="2467"/>
        <item x="2365"/>
        <item x="394"/>
        <item x="2324"/>
        <item x="2677"/>
        <item x="2312"/>
        <item x="2355"/>
        <item x="175"/>
        <item x="3180"/>
        <item x="194"/>
        <item x="2689"/>
        <item x="1370"/>
        <item x="2433"/>
        <item x="2528"/>
        <item x="1954"/>
        <item x="2099"/>
        <item x="2831"/>
        <item x="992"/>
        <item x="2603"/>
        <item x="3207"/>
        <item x="157"/>
        <item x="1827"/>
        <item x="3119"/>
        <item x="1744"/>
        <item x="1155"/>
        <item x="136"/>
        <item x="517"/>
        <item x="1434"/>
        <item x="2778"/>
        <item x="671"/>
        <item x="2216"/>
        <item x="1778"/>
        <item x="2418"/>
        <item x="2150"/>
        <item x="2501"/>
        <item x="2018"/>
        <item x="1397"/>
        <item x="1020"/>
        <item x="2820"/>
        <item x="144"/>
        <item x="201"/>
        <item x="3257"/>
        <item x="970"/>
        <item x="130"/>
        <item x="2518"/>
        <item x="776"/>
        <item x="2413"/>
        <item x="681"/>
        <item x="1958"/>
        <item x="103"/>
        <item x="799"/>
        <item x="2384"/>
        <item x="1001"/>
        <item x="1790"/>
        <item x="2542"/>
        <item x="458"/>
        <item x="3058"/>
        <item x="3259"/>
        <item x="1000"/>
        <item x="2705"/>
        <item x="3211"/>
        <item x="2750"/>
        <item x="3140"/>
        <item x="811"/>
        <item x="3260"/>
        <item x="2730"/>
        <item x="1593"/>
        <item x="2951"/>
        <item x="1885"/>
        <item x="2163"/>
        <item x="806"/>
        <item x="1130"/>
        <item x="291"/>
        <item x="1611"/>
        <item x="735"/>
        <item x="1887"/>
        <item x="3221"/>
        <item x="85"/>
        <item x="634"/>
        <item x="40"/>
        <item x="2892"/>
        <item x="3085"/>
        <item x="680"/>
        <item x="2773"/>
        <item x="228"/>
        <item x="2867"/>
        <item x="366"/>
        <item x="75"/>
        <item x="33"/>
        <item x="1201"/>
        <item x="1209"/>
        <item x="573"/>
        <item x="641"/>
        <item x="2995"/>
        <item x="1134"/>
        <item x="3218"/>
        <item x="1267"/>
        <item x="920"/>
        <item x="389"/>
        <item x="2091"/>
        <item x="3254"/>
        <item x="2922"/>
        <item x="503"/>
        <item x="1635"/>
        <item x="61"/>
        <item x="378"/>
        <item x="2780"/>
        <item x="908"/>
        <item x="2976"/>
        <item x="2928"/>
        <item x="1239"/>
        <item x="2226"/>
        <item x="713"/>
        <item x="2552"/>
        <item x="1432"/>
        <item x="511"/>
        <item x="3117"/>
        <item x="1012"/>
        <item x="1707"/>
        <item x="832"/>
        <item x="2424"/>
        <item x="1540"/>
        <item x="442"/>
        <item x="834"/>
        <item x="1304"/>
        <item x="2650"/>
        <item x="1736"/>
        <item x="575"/>
        <item x="2870"/>
        <item x="1136"/>
        <item x="3095"/>
        <item x="1210"/>
        <item x="1295"/>
        <item x="1577"/>
        <item x="2847"/>
        <item x="1588"/>
        <item x="1150"/>
        <item x="2755"/>
        <item x="2411"/>
        <item x="1171"/>
        <item x="650"/>
        <item x="2181"/>
        <item x="2956"/>
        <item x="871"/>
        <item x="2574"/>
        <item x="751"/>
        <item x="1330"/>
        <item x="2200"/>
        <item x="1324"/>
        <item x="1880"/>
        <item x="421"/>
        <item x="2604"/>
        <item x="734"/>
        <item x="1112"/>
        <item x="1525"/>
        <item x="998"/>
        <item x="436"/>
        <item x="1394"/>
        <item x="3256"/>
        <item x="2025"/>
        <item x="1416"/>
        <item x="1528"/>
        <item x="525"/>
        <item x="2333"/>
        <item x="1043"/>
        <item x="1240"/>
        <item x="2246"/>
        <item x="2174"/>
        <item x="2119"/>
        <item x="187"/>
        <item x="1259"/>
        <item x="2694"/>
        <item x="620"/>
        <item x="126"/>
        <item x="119"/>
        <item x="664"/>
        <item x="1553"/>
        <item x="721"/>
        <item x="1159"/>
        <item x="3007"/>
        <item x="1980"/>
        <item x="935"/>
        <item x="2523"/>
        <item x="1962"/>
        <item x="2880"/>
        <item x="301"/>
        <item x="1431"/>
        <item x="146"/>
        <item x="2533"/>
        <item x="1898"/>
        <item x="1764"/>
        <item x="2371"/>
        <item x="983"/>
        <item x="1653"/>
        <item x="692"/>
        <item x="29"/>
        <item x="3159"/>
        <item x="210"/>
        <item x="2095"/>
        <item x="1352"/>
        <item x="2041"/>
        <item x="188"/>
        <item x="946"/>
        <item x="828"/>
        <item x="2641"/>
        <item x="701"/>
        <item x="2399"/>
        <item x="618"/>
        <item x="2256"/>
        <item x="2240"/>
        <item x="813"/>
        <item x="1658"/>
        <item x="2470"/>
        <item x="2910"/>
        <item x="1950"/>
        <item x="148"/>
        <item x="2865"/>
        <item x="2756"/>
        <item x="304"/>
        <item x="1645"/>
        <item x="2359"/>
        <item x="1811"/>
        <item x="2839"/>
        <item x="2006"/>
        <item x="3041"/>
        <item x="222"/>
        <item x="2531"/>
        <item x="3205"/>
        <item x="2568"/>
        <item x="2564"/>
        <item x="377"/>
        <item x="2342"/>
        <item x="2391"/>
        <item x="560"/>
        <item x="453"/>
        <item x="471"/>
        <item x="133"/>
        <item x="969"/>
        <item x="2816"/>
        <item x="1547"/>
        <item x="1385"/>
        <item x="788"/>
        <item x="2812"/>
        <item x="2522"/>
        <item x="1781"/>
        <item x="809"/>
        <item x="500"/>
        <item x="3115"/>
        <item x="2739"/>
        <item x="2833"/>
        <item x="2368"/>
        <item x="2784"/>
        <item x="1161"/>
        <item x="1196"/>
        <item x="582"/>
        <item x="1663"/>
        <item x="1999"/>
        <item x="1714"/>
        <item x="1708"/>
        <item x="3053"/>
        <item x="3029"/>
        <item x="2982"/>
        <item x="961"/>
        <item x="3056"/>
        <item x="1331"/>
        <item x="2302"/>
        <item x="1929"/>
        <item x="507"/>
        <item x="326"/>
        <item x="603"/>
        <item x="1522"/>
        <item x="1853"/>
        <item x="227"/>
        <item x="2716"/>
        <item x="2196"/>
        <item x="2432"/>
        <item x="1704"/>
        <item x="426"/>
        <item x="155"/>
        <item x="1848"/>
        <item x="1193"/>
        <item x="1262"/>
        <item x="820"/>
        <item x="592"/>
        <item x="899"/>
        <item x="1427"/>
        <item x="1598"/>
        <item x="3110"/>
        <item x="2158"/>
        <item x="1541"/>
        <item x="2520"/>
        <item x="906"/>
        <item x="1641"/>
        <item x="1883"/>
        <item x="2358"/>
        <item x="1200"/>
        <item x="3094"/>
        <item x="1823"/>
        <item x="3155"/>
        <item x="2321"/>
        <item x="1219"/>
        <item x="2725"/>
        <item x="1630"/>
        <item x="725"/>
        <item x="2286"/>
        <item x="2670"/>
        <item x="2477"/>
        <item x="843"/>
        <item x="1631"/>
        <item x="1014"/>
        <item x="1056"/>
        <item x="2926"/>
        <item x="630"/>
        <item x="1493"/>
        <item x="2543"/>
        <item x="369"/>
        <item x="2144"/>
        <item x="879"/>
        <item x="289"/>
        <item x="1661"/>
        <item x="1580"/>
        <item x="2966"/>
        <item x="2073"/>
        <item x="2868"/>
        <item x="2754"/>
        <item x="1699"/>
        <item x="683"/>
        <item x="180"/>
        <item x="18"/>
        <item x="1067"/>
        <item x="861"/>
        <item x="3091"/>
        <item x="2166"/>
        <item x="2678"/>
        <item x="2255"/>
        <item x="1835"/>
        <item x="740"/>
        <item x="2110"/>
        <item x="1990"/>
        <item x="2247"/>
        <item x="1185"/>
        <item x="2947"/>
        <item x="550"/>
        <item x="1242"/>
        <item x="2676"/>
        <item x="1974"/>
        <item x="1965"/>
        <item x="3125"/>
        <item x="1619"/>
        <item x="666"/>
        <item x="1329"/>
        <item x="1515"/>
        <item x="1149"/>
        <item x="1592"/>
        <item x="1564"/>
        <item x="1786"/>
        <item x="942"/>
        <item x="727"/>
        <item x="3185"/>
        <item x="76"/>
        <item x="598"/>
        <item x="925"/>
        <item x="2323"/>
        <item x="1484"/>
        <item x="1606"/>
        <item x="2311"/>
        <item x="1657"/>
        <item x="268"/>
        <item x="1978"/>
        <item x="763"/>
        <item x="208"/>
        <item x="563"/>
        <item x="1282"/>
        <item x="2375"/>
        <item x="1072"/>
        <item x="2319"/>
        <item x="758"/>
        <item x="938"/>
        <item x="2592"/>
        <item x="230"/>
        <item x="2484"/>
        <item x="281"/>
        <item x="1594"/>
        <item x="844"/>
        <item x="2456"/>
        <item x="1956"/>
        <item x="2657"/>
        <item x="283"/>
        <item x="2945"/>
        <item x="709"/>
        <item x="2062"/>
        <item x="3265"/>
        <item x="2904"/>
        <item x="2997"/>
        <item x="463"/>
        <item x="229"/>
        <item x="2213"/>
        <item x="128"/>
        <item x="1414"/>
        <item x="1428"/>
        <item x="1391"/>
        <item x="975"/>
        <item x="2992"/>
        <item x="979"/>
        <item x="800"/>
        <item x="3253"/>
        <item x="313"/>
        <item x="986"/>
        <item x="2845"/>
        <item x="1679"/>
        <item x="810"/>
        <item x="499"/>
        <item x="96"/>
        <item x="441"/>
        <item x="2313"/>
        <item x="769"/>
        <item x="332"/>
        <item x="831"/>
        <item x="852"/>
        <item x="1856"/>
        <item x="2923"/>
        <item x="2631"/>
        <item x="2123"/>
        <item x="2989"/>
        <item x="1486"/>
        <item x="2805"/>
        <item x="2800"/>
        <item x="588"/>
        <item x="1795"/>
        <item x="564"/>
        <item x="596"/>
        <item x="3083"/>
        <item x="2379"/>
        <item x="2373"/>
        <item x="2390"/>
        <item x="135"/>
        <item x="86"/>
        <item x="2990"/>
        <item x="1398"/>
        <item x="1503"/>
        <item x="372"/>
        <item x="1359"/>
        <item x="141"/>
        <item x="1047"/>
        <item x="2830"/>
        <item x="318"/>
        <item x="1721"/>
        <item x="288"/>
        <item x="2883"/>
        <item x="1187"/>
        <item x="3054"/>
        <item x="1891"/>
        <item x="1768"/>
        <item x="1423"/>
        <item x="1328"/>
        <item x="3064"/>
        <item x="1465"/>
        <item x="1087"/>
        <item x="772"/>
        <item x="2842"/>
        <item x="1609"/>
        <item x="1909"/>
        <item x="186"/>
        <item x="885"/>
        <item x="2712"/>
        <item x="846"/>
        <item x="1899"/>
        <item x="1145"/>
        <item x="1170"/>
        <item x="1021"/>
        <item x="2525"/>
        <item x="602"/>
        <item x="2919"/>
        <item x="2291"/>
        <item x="712"/>
        <item x="204"/>
        <item x="2235"/>
        <item x="1802"/>
        <item x="529"/>
        <item x="390"/>
        <item x="115"/>
        <item x="375"/>
        <item x="1452"/>
        <item x="1166"/>
        <item x="1464"/>
        <item x="2112"/>
        <item x="1804"/>
        <item x="1116"/>
        <item x="2627"/>
        <item x="1997"/>
        <item x="2941"/>
        <item x="3165"/>
        <item x="3065"/>
        <item x="640"/>
        <item x="2807"/>
        <item x="2436"/>
        <item x="2395"/>
        <item x="2486"/>
        <item x="2777"/>
        <item x="1489"/>
        <item x="757"/>
        <item x="2369"/>
        <item x="3201"/>
        <item x="1081"/>
        <item x="1214"/>
        <item x="101"/>
        <item x="2220"/>
        <item x="934"/>
        <item x="474"/>
        <item x="2787"/>
        <item x="1276"/>
        <item x="3096"/>
        <item x="3235"/>
        <item x="2962"/>
        <item x="542"/>
        <item x="1121"/>
        <item x="1616"/>
        <item x="3127"/>
        <item x="1926"/>
        <item x="2872"/>
        <item x="495"/>
        <item x="46"/>
        <item x="696"/>
        <item x="2300"/>
        <item x="2748"/>
        <item x="24"/>
        <item x="1424"/>
        <item x="2204"/>
        <item x="3241"/>
        <item x="3204"/>
        <item x="627"/>
        <item x="2690"/>
        <item x="1976"/>
        <item x="581"/>
        <item x="2905"/>
        <item x="1111"/>
        <item x="1904"/>
        <item x="2863"/>
        <item x="3237"/>
        <item x="2329"/>
        <item x="559"/>
        <item x="274"/>
        <item x="333"/>
        <item x="2825"/>
        <item x="139"/>
        <item x="2036"/>
        <item x="493"/>
        <item x="1040"/>
        <item x="2649"/>
        <item x="1608"/>
        <item x="2611"/>
        <item x="1288"/>
        <item x="2263"/>
        <item x="2499"/>
        <item x="2873"/>
        <item x="2508"/>
        <item x="2008"/>
        <item x="2035"/>
        <item x="822"/>
        <item x="1371"/>
        <item x="192"/>
        <item x="2089"/>
        <item x="2894"/>
        <item x="1326"/>
        <item x="502"/>
        <item x="1872"/>
        <item x="2707"/>
        <item x="107"/>
        <item x="722"/>
        <item x="387"/>
        <item x="2133"/>
        <item x="770"/>
        <item x="2142"/>
        <item x="448"/>
        <item x="259"/>
        <item x="1531"/>
        <item x="434"/>
        <item x="2393"/>
        <item x="2251"/>
        <item x="1984"/>
        <item x="81"/>
        <item x="1144"/>
        <item x="140"/>
        <item x="2292"/>
        <item x="804"/>
        <item x="178"/>
        <item x="2145"/>
        <item x="356"/>
        <item x="514"/>
        <item x="2844"/>
        <item x="3039"/>
        <item x="1726"/>
        <item x="670"/>
        <item x="1139"/>
        <item x="221"/>
        <item x="2719"/>
        <item x="1817"/>
        <item x="702"/>
        <item x="2360"/>
        <item x="1888"/>
        <item x="1548"/>
        <item x="2978"/>
        <item x="2417"/>
        <item x="720"/>
        <item x="1246"/>
        <item x="1127"/>
        <item x="1509"/>
        <item x="1048"/>
        <item x="876"/>
        <item x="2965"/>
        <item x="3269"/>
        <item x="2855"/>
        <item x="1690"/>
        <item x="235"/>
        <item x="83"/>
        <item x="1445"/>
        <item x="2104"/>
        <item x="2940"/>
        <item x="922"/>
        <item x="639"/>
        <item x="3090"/>
        <item x="699"/>
        <item x="254"/>
        <item x="1996"/>
        <item x="3206"/>
        <item x="2"/>
        <item x="2059"/>
        <item x="3036"/>
        <item x="2511"/>
        <item x="2740"/>
        <item x="2107"/>
        <item x="526"/>
        <item x="260"/>
        <item x="2796"/>
        <item x="685"/>
        <item x="589"/>
        <item x="2040"/>
        <item x="3150"/>
        <item x="2128"/>
        <item x="1475"/>
        <item x="1248"/>
        <item x="1881"/>
        <item x="1490"/>
        <item x="1284"/>
        <item x="2480"/>
        <item x="781"/>
        <item x="2720"/>
        <item x="1202"/>
        <item x="2081"/>
        <item x="1633"/>
        <item x="3107"/>
        <item x="658"/>
        <item x="2203"/>
        <item x="1007"/>
        <item x="1937"/>
        <item x="994"/>
        <item x="1710"/>
        <item x="3082"/>
        <item x="2475"/>
        <item x="995"/>
        <item x="3252"/>
        <item x="13"/>
        <item x="1613"/>
        <item x="207"/>
        <item x="2736"/>
        <item x="2797"/>
        <item x="1555"/>
        <item x="1035"/>
        <item x="2336"/>
        <item x="2476"/>
        <item x="2337"/>
        <item x="576"/>
        <item x="2745"/>
        <item x="705"/>
        <item x="595"/>
        <item x="2911"/>
        <item x="2267"/>
        <item x="2798"/>
        <item x="2562"/>
        <item x="2570"/>
        <item x="77"/>
        <item x="1097"/>
        <item x="1569"/>
        <item x="30"/>
        <item x="1099"/>
        <item x="1983"/>
        <item x="2106"/>
        <item x="1039"/>
        <item x="953"/>
        <item x="1037"/>
        <item x="88"/>
        <item x="2245"/>
        <item x="1353"/>
        <item x="3233"/>
        <item x="3197"/>
        <item x="3013"/>
        <item x="1676"/>
        <item x="3129"/>
        <item x="1357"/>
        <item x="1436"/>
        <item x="2309"/>
        <item x="2489"/>
        <item x="402"/>
        <item x="2274"/>
        <item x="2094"/>
        <item x="1458"/>
        <item x="2637"/>
        <item x="1283"/>
        <item x="3051"/>
        <item x="1404"/>
        <item x="546"/>
        <item x="2699"/>
        <item x="355"/>
        <item x="2548"/>
        <item x="3227"/>
        <item x="1376"/>
        <item x="3055"/>
        <item x="2776"/>
        <item x="145"/>
        <item x="343"/>
        <item x="2129"/>
        <item x="1575"/>
        <item x="875"/>
        <item x="3219"/>
        <item x="3214"/>
        <item x="163"/>
        <item x="793"/>
        <item x="2546"/>
        <item x="414"/>
        <item x="2136"/>
        <item x="1372"/>
        <item x="1945"/>
        <item x="898"/>
        <item x="1154"/>
        <item x="860"/>
        <item x="2630"/>
        <item x="794"/>
        <item x="1801"/>
        <item x="3215"/>
        <item x="2915"/>
        <item x="2912"/>
        <item x="1063"/>
        <item x="2016"/>
        <item x="1919"/>
        <item x="1683"/>
        <item x="1205"/>
        <item x="3136"/>
        <item x="1922"/>
        <item x="1115"/>
        <item x="73"/>
        <item x="1791"/>
        <item x="1725"/>
        <item x="1296"/>
        <item x="93"/>
        <item x="3131"/>
        <item x="2143"/>
        <item x="1878"/>
        <item x="2828"/>
        <item x="524"/>
        <item x="2131"/>
        <item x="467"/>
        <item x="1227"/>
        <item x="1841"/>
        <item x="2318"/>
        <item x="2572"/>
        <item x="3045"/>
        <item x="1966"/>
        <item x="3151"/>
        <item x="508"/>
        <item x="35"/>
        <item x="2549"/>
        <item x="2840"/>
        <item x="364"/>
        <item x="594"/>
        <item x="1728"/>
        <item x="2944"/>
        <item x="591"/>
        <item x="613"/>
        <item x="280"/>
        <item x="1303"/>
        <item x="2077"/>
        <item x="862"/>
        <item x="2714"/>
        <item x="1232"/>
        <item x="647"/>
        <item x="2487"/>
        <item x="2243"/>
        <item x="1535"/>
        <item x="2451"/>
        <item x="2512"/>
        <item x="41"/>
        <item x="2685"/>
        <item x="765"/>
        <item x="2101"/>
        <item x="1893"/>
        <item x="2819"/>
        <item x="2503"/>
        <item x="551"/>
        <item x="3268"/>
        <item x="56"/>
        <item x="3109"/>
        <item x="0"/>
        <item x="1019"/>
        <item x="2782"/>
        <item x="2176"/>
        <item x="2029"/>
        <item x="1686"/>
        <item x="2210"/>
        <item x="760"/>
        <item x="1308"/>
        <item x="1772"/>
        <item x="134"/>
        <item x="2450"/>
        <item x="2228"/>
        <item x="485"/>
        <item x="2749"/>
        <item x="2722"/>
        <item x="2544"/>
        <item x="2823"/>
        <item x="1279"/>
        <item x="152"/>
        <item x="2138"/>
        <item x="2772"/>
        <item x="901"/>
        <item x="2692"/>
        <item x="2882"/>
        <item x="857"/>
        <item x="1474"/>
        <item x="199"/>
        <item x="1858"/>
        <item x="2836"/>
        <item x="1700"/>
        <item x="340"/>
        <item x="2380"/>
        <item x="1814"/>
        <item x="1108"/>
        <item x="3248"/>
        <item x="2100"/>
        <item x="684"/>
        <item x="48"/>
        <item x="1800"/>
        <item x="2111"/>
        <item x="1249"/>
        <item x="916"/>
        <item x="1162"/>
        <item x="2376"/>
        <item x="1716"/>
        <item x="3122"/>
        <item x="1923"/>
        <item x="731"/>
        <item x="980"/>
        <item x="612"/>
        <item x="1843"/>
        <item x="1985"/>
        <item x="92"/>
        <item x="1172"/>
        <item x="1536"/>
        <item x="2878"/>
        <item x="1662"/>
        <item x="880"/>
        <item x="2232"/>
        <item x="3093"/>
        <item x="1521"/>
        <item x="2612"/>
        <item x="1309"/>
        <item x="3017"/>
        <item x="150"/>
        <item x="2199"/>
        <item x="1119"/>
        <item x="3059"/>
        <item x="214"/>
        <item x="2491"/>
        <item x="2381"/>
        <item x="1825"/>
        <item x="2538"/>
        <item x="3199"/>
        <item x="2942"/>
        <item x="963"/>
        <item x="2674"/>
        <item x="2449"/>
        <item x="2180"/>
        <item x="874"/>
        <item x="1905"/>
        <item x="825"/>
        <item x="824"/>
        <item x="237"/>
        <item x="1622"/>
        <item x="2403"/>
        <item x="1840"/>
        <item x="323"/>
        <item x="764"/>
        <item x="1362"/>
        <item x="2397"/>
        <item x="299"/>
        <item x="2573"/>
        <item x="2673"/>
        <item x="354"/>
        <item x="1477"/>
        <item x="3160"/>
        <item x="3242"/>
        <item x="566"/>
        <item x="1090"/>
        <item x="1532"/>
        <item x="2219"/>
        <item x="1086"/>
        <item x="209"/>
        <item x="2488"/>
        <item x="240"/>
        <item x="1034"/>
        <item x="1345"/>
        <item x="2414"/>
        <item x="316"/>
        <item x="2485"/>
        <item x="553"/>
        <item x="1409"/>
        <item x="1234"/>
        <item x="506"/>
        <item x="231"/>
        <item x="1632"/>
        <item x="973"/>
        <item x="2244"/>
        <item x="3224"/>
        <item x="1833"/>
        <item x="1842"/>
        <item x="1018"/>
        <item x="3075"/>
        <item x="3016"/>
        <item x="1203"/>
        <item x="89"/>
        <item x="3086"/>
        <item x="1195"/>
        <item x="1273"/>
        <item x="738"/>
        <item x="2642"/>
        <item x="417"/>
        <item x="440"/>
        <item x="1544"/>
        <item x="272"/>
        <item x="2908"/>
        <item x="2435"/>
        <item x="1401"/>
        <item x="2646"/>
        <item x="2806"/>
        <item x="958"/>
        <item x="1988"/>
        <item t="default"/>
      </items>
    </pivotField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0"/>
    <field x="11"/>
  </rowFields>
  <rowItems count="14">
    <i>
      <x/>
    </i>
    <i r="1">
      <x v="2"/>
    </i>
    <i>
      <x v="1"/>
    </i>
    <i r="1">
      <x v="3"/>
    </i>
    <i r="1">
      <x v="7"/>
    </i>
    <i>
      <x v="2"/>
    </i>
    <i r="1">
      <x v="5"/>
    </i>
    <i>
      <x v="3"/>
    </i>
    <i r="1">
      <x v="6"/>
    </i>
    <i>
      <x v="4"/>
    </i>
    <i r="1">
      <x/>
    </i>
    <i r="1">
      <x v="1"/>
    </i>
    <i r="1">
      <x v="4"/>
    </i>
    <i t="grand">
      <x/>
    </i>
  </rowItems>
  <colFields count="2">
    <field x="8"/>
    <field x="-2"/>
  </colFields>
  <colItems count="6">
    <i>
      <x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Count of booking_id" fld="0" subtotal="count" baseField="0" baseItem="0"/>
    <dataField name="Sum of Net_revenue" fld="14" baseField="0" baseItem="0"/>
    <dataField name="Sum of Gross Revenue" fld="15" baseField="0" baseItem="0"/>
  </dataFields>
  <chartFormats count="2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6C1BB-6FCE-414D-8E94-881CFADB31C6}" name="PivotTable14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">
  <location ref="A1:E15" firstHeaderRow="0" firstDataRow="1" firstDataCol="1"/>
  <pivotFields count="12">
    <pivotField showAll="0"/>
    <pivotField showAll="0"/>
    <pivotField showAll="0"/>
    <pivotField axis="axisRow" showAll="0">
      <items count="9">
        <item sd="0" x="1"/>
        <item sd="0" x="0"/>
        <item sd="0" x="3"/>
        <item sd="0" x="4"/>
        <item sd="0" x="7"/>
        <item sd="0" x="2"/>
        <item sd="0" x="5"/>
        <item sd="0" x="6"/>
        <item t="default"/>
      </items>
    </pivotField>
    <pivotField showAll="0"/>
    <pivotField dataField="1" showAll="0"/>
    <pivotField showAll="0"/>
    <pivotField dataField="1" showAll="0"/>
    <pivotField showAll="0"/>
    <pivotField axis="axisRow" numFmtId="10" showAll="0">
      <items count="2525">
        <item x="8"/>
        <item x="2159"/>
        <item x="1559"/>
        <item x="1051"/>
        <item x="1055"/>
        <item x="1419"/>
        <item x="1384"/>
        <item x="994"/>
        <item x="1417"/>
        <item x="304"/>
        <item x="780"/>
        <item x="607"/>
        <item x="2085"/>
        <item x="1039"/>
        <item x="2177"/>
        <item x="1407"/>
        <item x="1222"/>
        <item x="1653"/>
        <item x="1599"/>
        <item x="1289"/>
        <item x="1736"/>
        <item x="2429"/>
        <item x="1557"/>
        <item x="1473"/>
        <item x="2449"/>
        <item x="762"/>
        <item x="2067"/>
        <item x="552"/>
        <item x="670"/>
        <item x="1220"/>
        <item x="579"/>
        <item x="1682"/>
        <item x="274"/>
        <item x="332"/>
        <item x="2328"/>
        <item x="2381"/>
        <item x="868"/>
        <item x="1543"/>
        <item x="184"/>
        <item x="1637"/>
        <item x="2105"/>
        <item x="1316"/>
        <item x="2110"/>
        <item x="2309"/>
        <item x="1650"/>
        <item x="2065"/>
        <item x="1099"/>
        <item x="845"/>
        <item x="557"/>
        <item x="1468"/>
        <item x="654"/>
        <item x="178"/>
        <item x="1760"/>
        <item x="2051"/>
        <item x="2151"/>
        <item x="916"/>
        <item x="54"/>
        <item x="211"/>
        <item x="240"/>
        <item x="2412"/>
        <item x="2054"/>
        <item x="1068"/>
        <item x="770"/>
        <item x="1010"/>
        <item x="409"/>
        <item x="2343"/>
        <item x="2162"/>
        <item x="1496"/>
        <item x="681"/>
        <item x="2198"/>
        <item x="852"/>
        <item x="190"/>
        <item x="1153"/>
        <item x="2124"/>
        <item x="1398"/>
        <item x="862"/>
        <item x="1108"/>
        <item x="2496"/>
        <item x="614"/>
        <item x="2125"/>
        <item x="180"/>
        <item x="1242"/>
        <item x="229"/>
        <item x="891"/>
        <item x="199"/>
        <item x="2098"/>
        <item x="1401"/>
        <item x="1145"/>
        <item x="1288"/>
        <item x="959"/>
        <item x="594"/>
        <item x="2312"/>
        <item x="1786"/>
        <item x="272"/>
        <item x="1963"/>
        <item x="836"/>
        <item x="1885"/>
        <item x="148"/>
        <item x="1552"/>
        <item x="2411"/>
        <item x="520"/>
        <item x="1379"/>
        <item x="441"/>
        <item x="185"/>
        <item x="512"/>
        <item x="2469"/>
        <item x="1642"/>
        <item x="1691"/>
        <item x="2252"/>
        <item x="697"/>
        <item x="2515"/>
        <item x="1604"/>
        <item x="2494"/>
        <item x="1065"/>
        <item x="542"/>
        <item x="1520"/>
        <item x="2033"/>
        <item x="703"/>
        <item x="993"/>
        <item x="198"/>
        <item x="560"/>
        <item x="1484"/>
        <item x="234"/>
        <item x="1072"/>
        <item x="1049"/>
        <item x="956"/>
        <item x="2357"/>
        <item x="2073"/>
        <item x="1818"/>
        <item x="950"/>
        <item x="2485"/>
        <item x="1982"/>
        <item x="975"/>
        <item x="66"/>
        <item x="1548"/>
        <item x="2195"/>
        <item x="368"/>
        <item x="410"/>
        <item x="258"/>
        <item x="613"/>
        <item x="1269"/>
        <item x="541"/>
        <item x="2202"/>
        <item x="677"/>
        <item x="1423"/>
        <item x="2483"/>
        <item x="921"/>
        <item x="733"/>
        <item x="611"/>
        <item x="1329"/>
        <item x="907"/>
        <item x="902"/>
        <item x="1911"/>
        <item x="1668"/>
        <item x="2451"/>
        <item x="146"/>
        <item x="119"/>
        <item x="1675"/>
        <item x="1758"/>
        <item x="945"/>
        <item x="1779"/>
        <item x="783"/>
        <item x="1002"/>
        <item x="1498"/>
        <item x="1602"/>
        <item x="405"/>
        <item x="2255"/>
        <item x="1809"/>
        <item x="1020"/>
        <item x="991"/>
        <item x="824"/>
        <item x="652"/>
        <item x="1202"/>
        <item x="1879"/>
        <item x="1582"/>
        <item x="22"/>
        <item x="1814"/>
        <item x="1687"/>
        <item x="2034"/>
        <item x="197"/>
        <item x="1218"/>
        <item x="505"/>
        <item x="2006"/>
        <item x="1201"/>
        <item x="1148"/>
        <item x="883"/>
        <item x="1162"/>
        <item x="1301"/>
        <item x="1964"/>
        <item x="499"/>
        <item x="49"/>
        <item x="526"/>
        <item x="263"/>
        <item x="795"/>
        <item x="2214"/>
        <item x="1976"/>
        <item x="2405"/>
        <item x="1486"/>
        <item x="799"/>
        <item x="1204"/>
        <item x="2100"/>
        <item x="1395"/>
        <item x="1628"/>
        <item x="70"/>
        <item x="1766"/>
        <item x="2165"/>
        <item x="2184"/>
        <item x="2474"/>
        <item x="533"/>
        <item x="1927"/>
        <item x="2383"/>
        <item x="117"/>
        <item x="314"/>
        <item x="2068"/>
        <item x="1036"/>
        <item x="1556"/>
        <item x="1936"/>
        <item x="781"/>
        <item x="858"/>
        <item x="2421"/>
        <item x="1076"/>
        <item x="2323"/>
        <item x="2392"/>
        <item x="140"/>
        <item x="64"/>
        <item x="1917"/>
        <item x="75"/>
        <item x="589"/>
        <item x="711"/>
        <item x="293"/>
        <item x="1761"/>
        <item x="1636"/>
        <item x="771"/>
        <item x="1655"/>
        <item x="582"/>
        <item x="2218"/>
        <item x="755"/>
        <item x="480"/>
        <item x="55"/>
        <item x="323"/>
        <item x="2087"/>
        <item x="1354"/>
        <item x="2441"/>
        <item x="1273"/>
        <item x="2186"/>
        <item x="838"/>
        <item x="1070"/>
        <item x="782"/>
        <item x="497"/>
        <item x="2279"/>
        <item x="2282"/>
        <item x="525"/>
        <item x="1726"/>
        <item x="886"/>
        <item x="1394"/>
        <item x="1050"/>
        <item x="894"/>
        <item x="2291"/>
        <item x="295"/>
        <item x="2346"/>
        <item x="1753"/>
        <item x="615"/>
        <item x="1699"/>
        <item x="1717"/>
        <item x="1263"/>
        <item x="1024"/>
        <item x="569"/>
        <item x="618"/>
        <item x="2107"/>
        <item x="2480"/>
        <item x="616"/>
        <item x="926"/>
        <item x="460"/>
        <item x="748"/>
        <item x="2414"/>
        <item x="4"/>
        <item x="218"/>
        <item x="620"/>
        <item x="2320"/>
        <item x="2086"/>
        <item x="725"/>
        <item x="2132"/>
        <item x="1789"/>
        <item x="1294"/>
        <item x="2075"/>
        <item x="896"/>
        <item x="793"/>
        <item x="1662"/>
        <item x="2366"/>
        <item x="2238"/>
        <item x="2303"/>
        <item x="2224"/>
        <item x="1834"/>
        <item x="1564"/>
        <item x="32"/>
        <item x="2131"/>
        <item x="2489"/>
        <item x="168"/>
        <item x="1332"/>
        <item x="1888"/>
        <item x="458"/>
        <item x="1143"/>
        <item x="688"/>
        <item x="316"/>
        <item x="214"/>
        <item x="984"/>
        <item x="1207"/>
        <item x="1954"/>
        <item x="1593"/>
        <item x="346"/>
        <item x="2341"/>
        <item x="47"/>
        <item x="870"/>
        <item x="15"/>
        <item x="98"/>
        <item x="95"/>
        <item x="854"/>
        <item x="112"/>
        <item x="2462"/>
        <item x="1061"/>
        <item x="361"/>
        <item x="252"/>
        <item x="1755"/>
        <item x="1338"/>
        <item x="1142"/>
        <item x="2318"/>
        <item x="194"/>
        <item x="1285"/>
        <item x="1840"/>
        <item x="761"/>
        <item x="1497"/>
        <item x="1374"/>
        <item x="1525"/>
        <item x="881"/>
        <item x="351"/>
        <item x="1666"/>
        <item x="1013"/>
        <item x="1177"/>
        <item x="558"/>
        <item x="83"/>
        <item x="2385"/>
        <item x="1537"/>
        <item x="2281"/>
        <item x="289"/>
        <item x="943"/>
        <item x="2448"/>
        <item x="2005"/>
        <item x="120"/>
        <item x="208"/>
        <item x="1829"/>
        <item x="2285"/>
        <item x="1684"/>
        <item x="2236"/>
        <item x="1225"/>
        <item x="696"/>
        <item x="729"/>
        <item x="1844"/>
        <item x="1530"/>
        <item x="609"/>
        <item x="1071"/>
        <item x="644"/>
        <item x="568"/>
        <item x="169"/>
        <item x="915"/>
        <item x="690"/>
        <item x="1778"/>
        <item x="1453"/>
        <item x="2230"/>
        <item x="1368"/>
        <item x="1815"/>
        <item x="1705"/>
        <item x="1949"/>
        <item x="2023"/>
        <item x="1773"/>
        <item x="1214"/>
        <item x="213"/>
        <item x="2415"/>
        <item x="1042"/>
        <item x="2374"/>
        <item x="17"/>
        <item x="1660"/>
        <item x="160"/>
        <item x="438"/>
        <item x="1094"/>
        <item x="102"/>
        <item x="969"/>
        <item x="1085"/>
        <item x="433"/>
        <item x="1638"/>
        <item x="1217"/>
        <item x="2152"/>
        <item x="1334"/>
        <item x="469"/>
        <item x="517"/>
        <item x="598"/>
        <item x="1026"/>
        <item x="587"/>
        <item x="1565"/>
        <item x="1796"/>
        <item x="2375"/>
        <item x="2215"/>
        <item x="474"/>
        <item x="1764"/>
        <item x="775"/>
        <item x="1382"/>
        <item x="562"/>
        <item x="507"/>
        <item x="292"/>
        <item x="1074"/>
        <item x="2498"/>
        <item x="2376"/>
        <item x="1848"/>
        <item x="328"/>
        <item x="1807"/>
        <item x="1512"/>
        <item x="2253"/>
        <item x="2099"/>
        <item x="1901"/>
        <item x="1504"/>
        <item x="972"/>
        <item x="2380"/>
        <item x="2512"/>
        <item x="1007"/>
        <item x="1014"/>
        <item x="521"/>
        <item x="727"/>
        <item x="171"/>
        <item x="1669"/>
        <item x="753"/>
        <item x="1292"/>
        <item x="2277"/>
        <item x="1164"/>
        <item x="2229"/>
        <item x="1823"/>
        <item x="816"/>
        <item x="149"/>
        <item x="279"/>
        <item x="1919"/>
        <item x="1297"/>
        <item x="84"/>
        <item x="2315"/>
        <item x="2061"/>
        <item x="164"/>
        <item x="1889"/>
        <item x="790"/>
        <item x="33"/>
        <item x="1707"/>
        <item x="571"/>
        <item x="1740"/>
        <item x="261"/>
        <item x="2481"/>
        <item x="1387"/>
        <item x="2126"/>
        <item x="132"/>
        <item x="1729"/>
        <item x="2284"/>
        <item x="895"/>
        <item x="1541"/>
        <item x="2491"/>
        <item x="1915"/>
        <item x="1098"/>
        <item x="1563"/>
        <item x="1521"/>
        <item x="1107"/>
        <item x="2370"/>
        <item x="1800"/>
        <item x="2130"/>
        <item x="1516"/>
        <item x="343"/>
        <item x="1400"/>
        <item x="743"/>
        <item x="2009"/>
        <item x="1390"/>
        <item x="2093"/>
        <item x="1424"/>
        <item x="1664"/>
        <item x="1680"/>
        <item x="1609"/>
        <item x="1975"/>
        <item x="1314"/>
        <item x="1560"/>
        <item x="179"/>
        <item x="448"/>
        <item x="1281"/>
        <item x="2262"/>
        <item x="1490"/>
        <item x="2278"/>
        <item x="479"/>
        <item x="2220"/>
        <item x="878"/>
        <item x="2117"/>
        <item x="1634"/>
        <item x="2192"/>
        <item x="137"/>
        <item x="420"/>
        <item x="2434"/>
        <item x="1813"/>
        <item x="586"/>
        <item x="126"/>
        <item x="2066"/>
        <item x="1434"/>
        <item x="348"/>
        <item x="2259"/>
        <item x="2232"/>
        <item x="1767"/>
        <item x="1527"/>
        <item x="624"/>
        <item x="1054"/>
        <item x="1212"/>
        <item x="92"/>
        <item x="566"/>
        <item x="1812"/>
        <item x="2324"/>
        <item x="131"/>
        <item x="1592"/>
        <item x="752"/>
        <item x="1734"/>
        <item x="1494"/>
        <item x="493"/>
        <item x="2045"/>
        <item x="986"/>
        <item x="1852"/>
        <item x="40"/>
        <item x="1344"/>
        <item x="1771"/>
        <item x="2488"/>
        <item x="2185"/>
        <item x="2453"/>
        <item x="1544"/>
        <item x="1524"/>
        <item x="809"/>
        <item x="163"/>
        <item x="383"/>
        <item x="591"/>
        <item x="1581"/>
        <item x="2235"/>
        <item x="1174"/>
        <item x="2129"/>
        <item x="796"/>
        <item x="2274"/>
        <item x="1718"/>
        <item x="233"/>
        <item x="871"/>
        <item x="1083"/>
        <item x="43"/>
        <item x="982"/>
        <item x="1412"/>
        <item x="2424"/>
        <item x="2217"/>
        <item x="543"/>
        <item x="1479"/>
        <item x="1425"/>
        <item x="2393"/>
        <item x="20"/>
        <item x="1595"/>
        <item x="1410"/>
        <item x="951"/>
        <item x="1616"/>
        <item x="2077"/>
        <item x="2398"/>
        <item x="256"/>
        <item x="1939"/>
        <item x="1092"/>
        <item x="1163"/>
        <item x="413"/>
        <item x="1335"/>
        <item x="51"/>
        <item x="2298"/>
        <item x="2407"/>
        <item x="1728"/>
        <item x="2168"/>
        <item x="352"/>
        <item x="1004"/>
        <item x="1188"/>
        <item x="1171"/>
        <item x="1706"/>
        <item x="892"/>
        <item x="1009"/>
        <item x="2479"/>
        <item x="363"/>
        <item x="580"/>
        <item x="1971"/>
        <item x="708"/>
        <item x="1043"/>
        <item x="1084"/>
        <item x="860"/>
        <item x="691"/>
        <item x="430"/>
        <item x="1210"/>
        <item x="1447"/>
        <item x="1955"/>
        <item x="1644"/>
        <item x="1152"/>
        <item x="1178"/>
        <item x="1981"/>
        <item x="1103"/>
        <item x="500"/>
        <item x="318"/>
        <item x="1471"/>
        <item x="2473"/>
        <item x="996"/>
        <item x="819"/>
        <item x="754"/>
        <item x="2237"/>
        <item x="2270"/>
        <item x="701"/>
        <item x="792"/>
        <item x="1012"/>
        <item x="1346"/>
        <item x="695"/>
        <item x="2189"/>
        <item x="1572"/>
        <item x="2145"/>
        <item x="606"/>
        <item x="631"/>
        <item x="322"/>
        <item x="2319"/>
        <item x="424"/>
        <item x="1821"/>
        <item x="1861"/>
        <item x="1232"/>
        <item x="2275"/>
        <item x="1558"/>
        <item x="1166"/>
        <item x="56"/>
        <item x="1006"/>
        <item x="2221"/>
        <item x="2173"/>
        <item x="1048"/>
        <item x="2382"/>
        <item x="651"/>
        <item x="1555"/>
        <item x="1449"/>
        <item x="1436"/>
        <item x="1063"/>
        <item x="1077"/>
        <item x="60"/>
        <item x="1392"/>
        <item x="1131"/>
        <item x="2321"/>
        <item x="2181"/>
        <item x="1795"/>
        <item x="1381"/>
        <item x="2388"/>
        <item x="936"/>
        <item x="372"/>
        <item x="1082"/>
        <item x="2169"/>
        <item x="999"/>
        <item x="445"/>
        <item x="2103"/>
        <item x="2239"/>
        <item x="759"/>
        <item x="403"/>
        <item x="551"/>
        <item x="841"/>
        <item x="1583"/>
        <item x="903"/>
        <item x="1286"/>
        <item x="375"/>
        <item x="1330"/>
        <item x="1296"/>
        <item x="1607"/>
        <item x="1645"/>
        <item x="1064"/>
        <item x="2074"/>
        <item x="1847"/>
        <item x="2311"/>
        <item x="1987"/>
        <item x="1135"/>
        <item x="2322"/>
        <item x="1257"/>
        <item x="846"/>
        <item x="1290"/>
        <item x="2400"/>
        <item x="1287"/>
        <item x="207"/>
        <item x="2351"/>
        <item x="1253"/>
        <item x="1673"/>
        <item x="2049"/>
        <item x="2140"/>
        <item x="1826"/>
        <item x="1228"/>
        <item x="2200"/>
        <item x="1546"/>
        <item x="1514"/>
        <item x="508"/>
        <item x="2459"/>
        <item x="2386"/>
        <item x="124"/>
        <item x="2193"/>
        <item x="873"/>
        <item x="1612"/>
        <item x="52"/>
        <item x="2353"/>
        <item x="2409"/>
        <item x="833"/>
        <item x="1833"/>
        <item x="2484"/>
        <item x="1562"/>
        <item x="1205"/>
        <item x="588"/>
        <item x="987"/>
        <item x="1671"/>
        <item x="2138"/>
        <item x="175"/>
        <item x="804"/>
        <item x="1909"/>
        <item x="381"/>
        <item x="717"/>
        <item x="763"/>
        <item x="24"/>
        <item x="1476"/>
        <item x="674"/>
        <item x="997"/>
        <item x="1239"/>
        <item x="1184"/>
        <item x="814"/>
        <item x="657"/>
        <item x="2458"/>
        <item x="1038"/>
        <item x="2146"/>
        <item x="1104"/>
        <item x="1313"/>
        <item x="709"/>
        <item x="1093"/>
        <item x="574"/>
        <item x="2256"/>
        <item x="1836"/>
        <item x="960"/>
        <item x="2395"/>
        <item x="2326"/>
        <item x="1299"/>
        <item x="2041"/>
        <item x="1580"/>
        <item x="684"/>
        <item x="1156"/>
        <item x="411"/>
        <item x="1179"/>
        <item x="2245"/>
        <item x="2083"/>
        <item x="2071"/>
        <item x="2050"/>
        <item x="2297"/>
        <item x="96"/>
        <item x="2157"/>
        <item x="1362"/>
        <item x="1841"/>
        <item x="1102"/>
        <item x="2511"/>
        <item x="2025"/>
        <item x="1440"/>
        <item x="1461"/>
        <item x="1652"/>
        <item x="1319"/>
        <item x="2102"/>
        <item x="2257"/>
        <item x="1411"/>
        <item x="962"/>
        <item x="630"/>
        <item x="2464"/>
        <item x="1429"/>
        <item x="786"/>
        <item x="645"/>
        <item x="335"/>
        <item x="698"/>
        <item x="2171"/>
        <item x="2304"/>
        <item x="2470"/>
        <item x="1219"/>
        <item x="1500"/>
        <item x="570"/>
        <item x="452"/>
        <item x="1913"/>
        <item x="621"/>
        <item x="2163"/>
        <item x="2188"/>
        <item x="1327"/>
        <item x="1681"/>
        <item x="2127"/>
        <item x="1977"/>
        <item x="1231"/>
        <item x="2246"/>
        <item x="583"/>
        <item x="312"/>
        <item x="502"/>
        <item x="325"/>
        <item x="1750"/>
        <item x="1438"/>
        <item x="1503"/>
        <item x="1119"/>
        <item x="374"/>
        <item x="1973"/>
        <item x="554"/>
        <item x="2024"/>
        <item x="1756"/>
        <item x="839"/>
        <item x="226"/>
        <item x="2143"/>
        <item x="1211"/>
        <item x="104"/>
        <item x="1714"/>
        <item x="1011"/>
        <item x="1267"/>
        <item x="617"/>
        <item x="270"/>
        <item x="765"/>
        <item x="1870"/>
        <item x="2333"/>
        <item x="1985"/>
        <item x="2113"/>
        <item x="145"/>
        <item x="1378"/>
        <item x="1630"/>
        <item x="1128"/>
        <item x="1035"/>
        <item x="91"/>
        <item x="436"/>
        <item x="461"/>
        <item x="453"/>
        <item x="1584"/>
        <item x="1986"/>
        <item x="687"/>
        <item x="2084"/>
        <item x="1849"/>
        <item x="1227"/>
        <item x="924"/>
        <item x="193"/>
        <item x="2378"/>
        <item x="37"/>
        <item x="2027"/>
        <item x="466"/>
        <item x="134"/>
        <item x="296"/>
        <item x="2003"/>
        <item x="2090"/>
        <item x="1832"/>
        <item x="224"/>
        <item x="172"/>
        <item x="789"/>
        <item x="2482"/>
        <item x="1613"/>
        <item x="2243"/>
        <item x="2345"/>
        <item x="2101"/>
        <item x="2508"/>
        <item x="1284"/>
        <item x="1291"/>
        <item x="239"/>
        <item x="415"/>
        <item x="905"/>
        <item x="2267"/>
        <item x="1172"/>
        <item x="1059"/>
        <item x="2261"/>
        <item x="2503"/>
        <item x="1842"/>
        <item x="634"/>
        <item x="821"/>
        <item x="1993"/>
        <item x="724"/>
        <item x="1240"/>
        <item x="1590"/>
        <item x="1421"/>
        <item x="35"/>
        <item x="1601"/>
        <item x="476"/>
        <item x="1621"/>
        <item x="1270"/>
        <item x="487"/>
        <item x="386"/>
        <item x="963"/>
        <item x="87"/>
        <item x="2030"/>
        <item x="1087"/>
        <item x="1838"/>
        <item x="1105"/>
        <item x="1992"/>
        <item x="1189"/>
        <item x="1998"/>
        <item x="1739"/>
        <item x="1328"/>
        <item x="935"/>
        <item x="1389"/>
        <item x="2042"/>
        <item x="1990"/>
        <item x="1797"/>
        <item x="1632"/>
        <item x="1372"/>
        <item x="1614"/>
        <item x="262"/>
        <item x="694"/>
        <item x="917"/>
        <item x="1908"/>
        <item x="1567"/>
        <item x="290"/>
        <item x="1720"/>
        <item x="1209"/>
        <item x="1028"/>
        <item x="50"/>
        <item x="1649"/>
        <item x="1980"/>
        <item x="141"/>
        <item x="1506"/>
        <item x="1983"/>
        <item x="720"/>
        <item x="2364"/>
        <item x="61"/>
        <item x="1676"/>
        <item x="2182"/>
        <item x="980"/>
        <item x="1408"/>
        <item x="1505"/>
        <item x="1868"/>
        <item x="6"/>
        <item x="1298"/>
        <item x="1021"/>
        <item x="253"/>
        <item x="1200"/>
        <item x="610"/>
        <item x="647"/>
        <item x="1608"/>
        <item x="1603"/>
        <item x="825"/>
        <item x="1686"/>
        <item x="1366"/>
        <item x="72"/>
        <item x="1460"/>
        <item x="977"/>
        <item x="2468"/>
        <item x="794"/>
        <item x="2011"/>
        <item x="1110"/>
        <item x="642"/>
        <item x="2487"/>
        <item x="658"/>
        <item x="1507"/>
        <item x="2081"/>
        <item x="1169"/>
        <item x="1144"/>
        <item x="407"/>
        <item x="2248"/>
        <item x="1197"/>
        <item x="282"/>
        <item x="1942"/>
        <item x="803"/>
        <item x="2251"/>
        <item x="220"/>
        <item x="1140"/>
        <item x="2290"/>
        <item x="2080"/>
        <item x="767"/>
        <item x="1730"/>
        <item x="2305"/>
        <item x="1493"/>
        <item x="2242"/>
        <item x="1894"/>
        <item x="1325"/>
        <item x="1450"/>
        <item x="813"/>
        <item x="1651"/>
        <item x="2365"/>
        <item x="1474"/>
        <item x="1742"/>
        <item x="324"/>
        <item x="649"/>
        <item x="1432"/>
        <item x="1545"/>
        <item x="303"/>
        <item x="1801"/>
        <item x="2340"/>
        <item x="81"/>
        <item x="882"/>
        <item x="354"/>
        <item x="1892"/>
        <item x="249"/>
        <item x="523"/>
        <item x="1960"/>
        <item x="823"/>
        <item x="1433"/>
        <item x="1854"/>
        <item x="1665"/>
        <item x="1124"/>
        <item x="2517"/>
        <item x="1615"/>
        <item x="1929"/>
        <item x="1088"/>
        <item x="815"/>
        <item x="2519"/>
        <item x="1943"/>
        <item x="933"/>
        <item x="1837"/>
        <item x="1502"/>
        <item x="105"/>
        <item x="2147"/>
        <item x="1765"/>
        <item x="777"/>
        <item x="1359"/>
        <item x="1921"/>
        <item x="544"/>
        <item x="1457"/>
        <item x="1404"/>
        <item x="235"/>
        <item x="1657"/>
        <item x="1689"/>
        <item x="2001"/>
        <item x="1876"/>
        <item x="490"/>
        <item x="94"/>
        <item x="650"/>
        <item x="2433"/>
        <item x="2035"/>
        <item x="736"/>
        <item x="2307"/>
        <item x="1522"/>
        <item x="1825"/>
        <item x="68"/>
        <item x="257"/>
        <item x="671"/>
        <item x="2301"/>
        <item x="1999"/>
        <item x="1304"/>
        <item x="1723"/>
        <item x="498"/>
        <item x="2052"/>
        <item x="1547"/>
        <item x="758"/>
        <item x="1622"/>
        <item x="593"/>
        <item x="1454"/>
        <item x="2432"/>
        <item x="1075"/>
        <item x="1536"/>
        <item x="2268"/>
        <item x="635"/>
        <item x="2521"/>
        <item x="1824"/>
        <item x="337"/>
        <item x="989"/>
        <item x="1441"/>
        <item x="2505"/>
        <item x="1167"/>
        <item x="77"/>
        <item x="1846"/>
        <item x="1146"/>
        <item x="2356"/>
        <item x="2160"/>
        <item x="680"/>
        <item x="1247"/>
        <item x="2097"/>
        <item x="426"/>
        <item x="108"/>
        <item x="934"/>
        <item x="265"/>
        <item x="483"/>
        <item x="2206"/>
        <item x="1442"/>
        <item x="1256"/>
        <item x="1422"/>
        <item x="1781"/>
        <item x="1891"/>
        <item x="863"/>
        <item x="875"/>
        <item x="1693"/>
        <item x="1618"/>
        <item x="1617"/>
        <item x="737"/>
        <item x="76"/>
        <item x="1735"/>
        <item x="2119"/>
        <item x="2013"/>
        <item x="174"/>
        <item x="313"/>
        <item x="596"/>
        <item x="2091"/>
        <item x="559"/>
        <item x="251"/>
        <item x="2446"/>
        <item x="2211"/>
        <item x="686"/>
        <item x="195"/>
        <item x="719"/>
        <item x="2055"/>
        <item x="900"/>
        <item x="855"/>
        <item x="2295"/>
        <item x="1018"/>
        <item x="942"/>
        <item x="1229"/>
        <item x="320"/>
        <item x="2435"/>
        <item x="1972"/>
        <item x="273"/>
        <item x="48"/>
        <item x="1827"/>
        <item x="376"/>
        <item x="920"/>
        <item x="1828"/>
        <item x="535"/>
        <item x="1462"/>
        <item x="2096"/>
        <item x="2153"/>
        <item x="101"/>
        <item x="191"/>
        <item x="1905"/>
        <item x="1803"/>
        <item x="416"/>
        <item x="201"/>
        <item x="143"/>
        <item x="1427"/>
        <item x="1426"/>
        <item x="1405"/>
        <item x="899"/>
        <item x="344"/>
        <item x="2402"/>
        <item x="2122"/>
        <item x="2476"/>
        <item x="1719"/>
        <item x="1106"/>
        <item x="259"/>
        <item x="1451"/>
        <item x="1952"/>
        <item x="859"/>
        <item x="329"/>
        <item x="1996"/>
        <item x="840"/>
        <item x="1251"/>
        <item x="1857"/>
        <item x="954"/>
        <item x="964"/>
        <item x="1121"/>
        <item x="23"/>
        <item x="656"/>
        <item x="1452"/>
        <item x="429"/>
        <item x="1715"/>
        <item x="275"/>
        <item x="1793"/>
        <item x="2039"/>
        <item x="1782"/>
        <item x="97"/>
        <item x="1364"/>
        <item x="456"/>
        <item x="2361"/>
        <item x="2440"/>
        <item x="830"/>
        <item x="412"/>
        <item x="1388"/>
        <item x="2368"/>
        <item x="1234"/>
        <item x="1984"/>
        <item x="334"/>
        <item x="2430"/>
        <item x="1431"/>
        <item x="1788"/>
        <item x="1342"/>
        <item x="1199"/>
        <item x="269"/>
        <item x="1708"/>
        <item x="2136"/>
        <item x="1173"/>
        <item x="406"/>
        <item x="364"/>
        <item x="1393"/>
        <item x="805"/>
        <item x="1698"/>
        <item x="1030"/>
        <item x="417"/>
        <item x="2347"/>
        <item x="1956"/>
        <item x="706"/>
        <item x="492"/>
        <item x="747"/>
        <item x="80"/>
        <item x="319"/>
        <item x="2120"/>
        <item x="1787"/>
        <item x="1900"/>
        <item x="637"/>
        <item x="443"/>
        <item x="2040"/>
        <item x="1743"/>
        <item x="1791"/>
        <item x="1233"/>
        <item x="1561"/>
        <item x="2289"/>
        <item x="1409"/>
        <item x="1358"/>
        <item x="1095"/>
        <item x="1933"/>
        <item x="244"/>
        <item x="812"/>
        <item x="2463"/>
        <item x="1062"/>
        <item x="2477"/>
        <item x="861"/>
        <item x="1606"/>
        <item x="1916"/>
        <item x="772"/>
        <item x="968"/>
        <item x="100"/>
        <item x="2349"/>
        <item x="773"/>
        <item x="940"/>
        <item x="685"/>
        <item x="643"/>
        <item x="1463"/>
        <item x="340"/>
        <item x="742"/>
        <item x="957"/>
        <item x="396"/>
        <item x="1529"/>
        <item x="277"/>
        <item x="2017"/>
        <item x="281"/>
        <item x="1877"/>
        <item x="2330"/>
        <item x="791"/>
        <item x="2325"/>
        <item x="584"/>
        <item x="887"/>
        <item x="1784"/>
        <item x="2203"/>
        <item x="2263"/>
        <item x="779"/>
        <item x="203"/>
        <item x="1619"/>
        <item x="1"/>
        <item x="898"/>
        <item x="2314"/>
        <item x="1991"/>
        <item x="1924"/>
        <item x="515"/>
        <item x="2358"/>
        <item x="359"/>
        <item x="1951"/>
        <item x="326"/>
        <item x="2155"/>
        <item x="449"/>
        <item x="914"/>
        <item x="391"/>
        <item x="1656"/>
        <item x="357"/>
        <item x="1132"/>
        <item x="1466"/>
        <item x="1858"/>
        <item x="808"/>
        <item x="2015"/>
        <item x="990"/>
        <item x="2419"/>
        <item x="139"/>
        <item x="2047"/>
        <item x="1875"/>
        <item x="162"/>
        <item x="2234"/>
        <item x="260"/>
        <item x="307"/>
        <item x="155"/>
        <item x="1185"/>
        <item x="2369"/>
        <item x="1776"/>
        <item x="1322"/>
        <item x="2082"/>
        <item x="718"/>
        <item x="600"/>
        <item x="1258"/>
        <item x="1748"/>
        <item x="2371"/>
        <item x="1932"/>
        <item x="2452"/>
        <item x="514"/>
        <item x="71"/>
        <item x="2522"/>
        <item x="1696"/>
        <item x="2428"/>
        <item x="30"/>
        <item x="1482"/>
        <item x="1931"/>
        <item x="2007"/>
        <item x="1850"/>
        <item x="1037"/>
        <item x="1130"/>
        <item x="1000"/>
        <item x="327"/>
        <item x="2233"/>
        <item x="2280"/>
        <item x="880"/>
        <item x="599"/>
        <item x="2219"/>
        <item x="13"/>
        <item x="2059"/>
        <item x="298"/>
        <item x="9"/>
        <item x="930"/>
        <item x="2072"/>
        <item x="1307"/>
        <item x="1941"/>
        <item x="2444"/>
        <item x="1605"/>
        <item x="486"/>
        <item x="2194"/>
        <item x="128"/>
        <item x="1596"/>
        <item x="472"/>
        <item x="1751"/>
        <item x="1872"/>
        <item x="1033"/>
        <item x="489"/>
        <item x="995"/>
        <item x="1488"/>
        <item x="2247"/>
        <item x="1513"/>
        <item x="946"/>
        <item x="1930"/>
        <item x="2420"/>
        <item x="1416"/>
        <item x="1495"/>
        <item x="2118"/>
        <item x="1126"/>
        <item x="1855"/>
        <item x="41"/>
        <item x="389"/>
        <item x="1478"/>
        <item x="1086"/>
        <item x="1309"/>
        <item x="1347"/>
        <item x="2199"/>
        <item x="844"/>
        <item x="1508"/>
        <item x="2191"/>
        <item x="2472"/>
        <item x="2142"/>
        <item x="575"/>
        <item x="106"/>
        <item x="1363"/>
        <item x="1345"/>
        <item x="2384"/>
        <item x="1041"/>
        <item x="138"/>
        <item x="1518"/>
        <item x="831"/>
        <item x="608"/>
        <item x="133"/>
        <item x="1337"/>
        <item x="646"/>
        <item x="1540"/>
        <item x="676"/>
        <item x="2197"/>
        <item x="555"/>
        <item x="1129"/>
        <item x="732"/>
        <item x="1181"/>
        <item x="750"/>
        <item x="121"/>
        <item x="488"/>
        <item x="2377"/>
        <item x="111"/>
        <item x="241"/>
        <item x="2029"/>
        <item x="2210"/>
        <item x="2403"/>
        <item x="3"/>
        <item x="2223"/>
        <item x="1968"/>
        <item x="419"/>
        <item x="2170"/>
        <item x="628"/>
        <item x="1549"/>
        <item x="923"/>
        <item x="2038"/>
        <item x="114"/>
        <item x="1118"/>
        <item x="1190"/>
        <item x="1701"/>
        <item x="1962"/>
        <item x="1277"/>
        <item x="73"/>
        <item x="254"/>
        <item x="2507"/>
        <item x="465"/>
        <item x="1571"/>
        <item x="470"/>
        <item x="1920"/>
        <item x="388"/>
        <item x="36"/>
        <item x="1899"/>
        <item x="872"/>
        <item x="422"/>
        <item x="1046"/>
        <item x="810"/>
        <item x="1249"/>
        <item x="1531"/>
        <item x="1515"/>
        <item x="230"/>
        <item x="1926"/>
        <item x="2506"/>
        <item x="978"/>
        <item x="1731"/>
        <item x="1744"/>
        <item x="431"/>
        <item x="2306"/>
        <item x="1950"/>
        <item x="268"/>
        <item x="1822"/>
        <item x="2019"/>
        <item x="2022"/>
        <item x="2389"/>
        <item x="2031"/>
        <item x="1318"/>
        <item x="1961"/>
        <item x="338"/>
        <item x="648"/>
        <item x="90"/>
        <item x="1081"/>
        <item x="2123"/>
        <item x="2180"/>
        <item x="890"/>
        <item x="1274"/>
        <item x="2212"/>
        <item x="981"/>
        <item x="392"/>
        <item x="1554"/>
        <item x="1115"/>
        <item x="641"/>
        <item x="1259"/>
        <item x="495"/>
        <item x="2327"/>
        <item x="408"/>
        <item x="939"/>
        <item x="2036"/>
        <item x="918"/>
        <item x="822"/>
        <item x="1752"/>
        <item x="181"/>
        <item x="721"/>
        <item x="1759"/>
        <item x="1230"/>
        <item x="2"/>
        <item x="1648"/>
        <item x="2302"/>
        <item x="1907"/>
        <item x="153"/>
        <item x="1845"/>
        <item x="955"/>
        <item x="1300"/>
        <item x="2269"/>
        <item x="1168"/>
        <item x="2390"/>
        <item x="728"/>
        <item x="1406"/>
        <item x="2294"/>
        <item x="948"/>
        <item x="491"/>
        <item x="1023"/>
        <item x="730"/>
        <item x="308"/>
        <item x="2299"/>
        <item x="585"/>
        <item x="2078"/>
        <item x="2367"/>
        <item x="1591"/>
        <item x="1862"/>
        <item x="2226"/>
        <item x="992"/>
        <item x="1550"/>
        <item x="125"/>
        <item x="1866"/>
        <item x="1402"/>
        <item x="1867"/>
        <item x="2296"/>
        <item x="1157"/>
        <item x="530"/>
        <item x="595"/>
        <item x="366"/>
        <item x="848"/>
        <item x="1937"/>
        <item x="2387"/>
        <item x="1069"/>
        <item x="1176"/>
        <item x="1066"/>
        <item x="971"/>
        <item x="663"/>
        <item x="222"/>
        <item x="130"/>
        <item x="385"/>
        <item x="1577"/>
        <item x="876"/>
        <item x="932"/>
        <item x="440"/>
        <item x="1117"/>
        <item x="205"/>
        <item x="712"/>
        <item x="693"/>
        <item x="689"/>
        <item x="384"/>
        <item x="655"/>
        <item x="331"/>
        <item x="913"/>
        <item x="1643"/>
        <item x="1624"/>
        <item x="350"/>
        <item x="749"/>
        <item x="1308"/>
        <item x="679"/>
        <item x="1151"/>
        <item x="2514"/>
        <item x="1310"/>
        <item x="1757"/>
        <item x="1768"/>
        <item x="2141"/>
        <item x="57"/>
        <item x="53"/>
        <item x="2148"/>
        <item x="88"/>
        <item x="2437"/>
        <item x="1150"/>
        <item x="1674"/>
        <item x="1027"/>
        <item x="1323"/>
        <item x="549"/>
        <item x="550"/>
        <item x="221"/>
        <item x="2264"/>
        <item x="1255"/>
        <item x="1856"/>
        <item x="820"/>
        <item x="2286"/>
        <item x="2336"/>
        <item x="597"/>
        <item x="1492"/>
        <item x="1746"/>
        <item x="246"/>
        <item x="1958"/>
        <item x="710"/>
        <item x="947"/>
        <item x="909"/>
        <item x="150"/>
        <item x="2057"/>
        <item x="46"/>
        <item x="1483"/>
        <item x="1089"/>
        <item x="2471"/>
        <item x="1725"/>
        <item x="944"/>
        <item x="2092"/>
        <item x="556"/>
        <item x="2509"/>
        <item x="1353"/>
        <item x="699"/>
        <item x="1133"/>
        <item x="1835"/>
        <item x="107"/>
        <item x="2316"/>
        <item x="1261"/>
        <item x="186"/>
        <item x="2317"/>
        <item x="467"/>
        <item x="1704"/>
        <item x="1539"/>
        <item x="1469"/>
        <item x="1122"/>
        <item x="1348"/>
        <item x="1057"/>
        <item x="330"/>
        <item x="397"/>
        <item x="2442"/>
        <item x="1206"/>
        <item x="103"/>
        <item x="1467"/>
        <item x="1415"/>
        <item x="904"/>
        <item x="928"/>
        <item x="1250"/>
        <item x="85"/>
        <item x="1881"/>
        <item x="1989"/>
        <item x="553"/>
        <item x="288"/>
        <item x="1702"/>
        <item x="1737"/>
        <item x="455"/>
        <item x="1113"/>
        <item x="1215"/>
        <item x="864"/>
        <item x="2401"/>
        <item x="1397"/>
        <item x="1871"/>
        <item x="2069"/>
        <item x="1265"/>
        <item x="1501"/>
        <item x="475"/>
        <item x="919"/>
        <item x="358"/>
        <item x="1625"/>
        <item x="874"/>
        <item x="264"/>
        <item x="2287"/>
        <item x="2399"/>
        <item x="865"/>
        <item x="1485"/>
        <item x="1904"/>
        <item x="1437"/>
        <item x="1519"/>
        <item x="454"/>
        <item x="1568"/>
        <item x="200"/>
        <item x="1333"/>
        <item x="1570"/>
        <item x="675"/>
        <item x="2240"/>
        <item x="1897"/>
        <item x="739"/>
        <item x="966"/>
        <item x="1770"/>
        <item x="832"/>
        <item x="400"/>
        <item x="1573"/>
        <item x="2457"/>
        <item x="1620"/>
        <item x="142"/>
        <item x="1003"/>
        <item x="1639"/>
        <item x="202"/>
        <item x="2088"/>
        <item x="1598"/>
        <item x="538"/>
        <item x="1763"/>
        <item x="1575"/>
        <item x="1887"/>
        <item x="1053"/>
        <item x="573"/>
        <item x="877"/>
        <item x="1336"/>
        <item x="567"/>
        <item x="1465"/>
        <item x="2379"/>
        <item x="640"/>
        <item x="1499"/>
        <item x="144"/>
        <item x="1435"/>
        <item x="482"/>
        <item x="893"/>
        <item x="1165"/>
        <item x="2339"/>
        <item x="1585"/>
        <item x="462"/>
        <item x="1244"/>
        <item x="2014"/>
        <item x="510"/>
        <item x="1487"/>
        <item x="1326"/>
        <item x="1375"/>
        <item x="633"/>
        <item x="2348"/>
        <item x="604"/>
        <item x="227"/>
        <item x="484"/>
        <item x="1551"/>
        <item x="1957"/>
        <item x="751"/>
        <item x="1154"/>
        <item x="255"/>
        <item x="2254"/>
        <item x="1439"/>
        <item x="623"/>
        <item x="1254"/>
        <item x="2513"/>
        <item x="2187"/>
        <item x="2334"/>
        <item x="2293"/>
        <item x="2209"/>
        <item x="26"/>
        <item x="1869"/>
        <item x="2266"/>
        <item x="2518"/>
        <item x="2060"/>
        <item x="210"/>
        <item x="1697"/>
        <item x="2413"/>
        <item x="2292"/>
        <item x="1578"/>
        <item x="744"/>
        <item x="2111"/>
        <item x="151"/>
        <item x="2422"/>
        <item x="2426"/>
        <item x="349"/>
        <item x="216"/>
        <item x="1967"/>
        <item x="425"/>
        <item x="278"/>
        <item x="802"/>
        <item x="1022"/>
        <item x="885"/>
        <item x="1283"/>
        <item x="659"/>
        <item x="828"/>
        <item x="506"/>
        <item x="757"/>
        <item x="283"/>
        <item x="1709"/>
        <item x="664"/>
        <item x="317"/>
        <item x="1208"/>
        <item x="619"/>
        <item x="1635"/>
        <item x="204"/>
        <item x="1733"/>
        <item x="1446"/>
        <item x="2018"/>
        <item x="2250"/>
        <item x="99"/>
        <item x="847"/>
        <item x="1155"/>
        <item x="1912"/>
        <item x="11"/>
        <item x="937"/>
        <item x="2396"/>
        <item x="518"/>
        <item x="1203"/>
        <item x="1282"/>
        <item x="1944"/>
        <item x="93"/>
        <item x="1810"/>
        <item x="1271"/>
        <item x="421"/>
        <item x="2164"/>
        <item x="2183"/>
        <item x="2425"/>
        <item x="136"/>
        <item x="183"/>
        <item x="911"/>
        <item x="1883"/>
        <item x="1816"/>
        <item x="576"/>
        <item x="1918"/>
        <item x="157"/>
        <item x="511"/>
        <item x="371"/>
        <item x="1091"/>
        <item x="2094"/>
        <item x="897"/>
        <item x="1137"/>
        <item x="1191"/>
        <item x="1147"/>
        <item x="2190"/>
        <item x="1523"/>
        <item x="2205"/>
        <item x="849"/>
        <item x="661"/>
        <item x="1777"/>
        <item x="665"/>
        <item x="2504"/>
        <item x="1586"/>
        <item x="509"/>
        <item x="548"/>
        <item x="1528"/>
        <item x="1798"/>
        <item x="434"/>
        <item x="2493"/>
        <item x="471"/>
        <item x="1882"/>
        <item x="1159"/>
        <item x="682"/>
        <item x="1534"/>
        <item x="1526"/>
        <item x="109"/>
        <item x="1275"/>
        <item x="390"/>
        <item x="2283"/>
        <item x="1629"/>
        <item x="668"/>
        <item x="722"/>
        <item x="1351"/>
        <item x="301"/>
        <item x="1769"/>
        <item x="1252"/>
        <item x="1754"/>
        <item x="2443"/>
        <item x="25"/>
        <item x="564"/>
        <item x="1246"/>
        <item x="1312"/>
        <item x="2231"/>
        <item x="889"/>
        <item x="811"/>
        <item x="639"/>
        <item x="1136"/>
        <item x="638"/>
        <item x="629"/>
        <item x="1762"/>
        <item x="540"/>
        <item x="1589"/>
        <item x="1588"/>
        <item x="1355"/>
        <item x="2362"/>
        <item x="21"/>
        <item x="1902"/>
        <item x="925"/>
        <item x="2523"/>
        <item x="237"/>
        <item x="1029"/>
        <item x="1658"/>
        <item x="1953"/>
        <item x="835"/>
        <item x="2502"/>
        <item x="1775"/>
        <item x="1116"/>
        <item x="1594"/>
        <item x="1015"/>
        <item x="2207"/>
        <item x="1898"/>
        <item x="321"/>
        <item x="529"/>
        <item x="2216"/>
        <item x="481"/>
        <item x="1352"/>
        <item x="2012"/>
        <item x="1194"/>
        <item x="242"/>
        <item x="248"/>
        <item x="238"/>
        <item x="1569"/>
        <item x="2372"/>
        <item x="1445"/>
        <item x="342"/>
        <item x="1945"/>
        <item x="592"/>
        <item x="1317"/>
        <item x="572"/>
        <item x="961"/>
        <item x="1772"/>
        <item x="1988"/>
        <item x="2516"/>
        <item x="1017"/>
        <item x="1817"/>
        <item x="2115"/>
        <item x="182"/>
        <item x="1489"/>
        <item x="1819"/>
        <item x="2201"/>
        <item x="158"/>
        <item x="1080"/>
        <item x="1966"/>
        <item x="2450"/>
        <item x="2265"/>
        <item x="1324"/>
        <item x="243"/>
        <item x="2342"/>
        <item x="1661"/>
        <item x="267"/>
        <item x="1380"/>
        <item x="305"/>
        <item x="985"/>
        <item x="1491"/>
        <item x="1443"/>
        <item x="2178"/>
        <item x="1938"/>
        <item x="1019"/>
        <item x="1633"/>
        <item x="1860"/>
        <item x="1792"/>
        <item x="1420"/>
        <item x="764"/>
        <item x="1170"/>
        <item x="1001"/>
        <item x="1477"/>
        <item x="2331"/>
        <item x="1464"/>
        <item x="2032"/>
        <item x="797"/>
        <item x="807"/>
        <item x="442"/>
        <item x="1690"/>
        <item x="1302"/>
        <item x="2350"/>
        <item x="856"/>
        <item x="367"/>
        <item x="715"/>
        <item x="627"/>
        <item x="2079"/>
        <item x="1221"/>
        <item x="1141"/>
        <item x="45"/>
        <item x="1192"/>
        <item x="1700"/>
        <item x="2391"/>
        <item x="2156"/>
        <item x="1090"/>
        <item x="1873"/>
        <item x="1710"/>
        <item x="398"/>
        <item x="601"/>
        <item x="1266"/>
        <item x="578"/>
        <item x="1138"/>
        <item x="477"/>
        <item x="395"/>
        <item x="167"/>
        <item x="439"/>
        <item x="528"/>
        <item x="1109"/>
        <item x="1600"/>
        <item x="2166"/>
        <item x="1646"/>
        <item x="166"/>
        <item x="1830"/>
        <item x="1631"/>
        <item x="122"/>
        <item x="1470"/>
        <item x="2417"/>
        <item x="463"/>
        <item x="1264"/>
        <item x="135"/>
        <item x="1340"/>
        <item x="341"/>
        <item x="215"/>
        <item x="177"/>
        <item x="979"/>
        <item x="12"/>
        <item x="834"/>
        <item x="927"/>
        <item x="1350"/>
        <item x="353"/>
        <item x="1880"/>
        <item x="726"/>
        <item x="1180"/>
        <item x="271"/>
        <item x="457"/>
        <item x="2394"/>
        <item x="2373"/>
        <item x="1542"/>
        <item x="513"/>
        <item x="1724"/>
        <item x="1112"/>
        <item x="1111"/>
        <item x="1196"/>
        <item x="1790"/>
        <item x="188"/>
        <item x="547"/>
        <item x="393"/>
        <item x="401"/>
        <item x="285"/>
        <item x="2046"/>
        <item x="1947"/>
        <item x="683"/>
        <item x="1925"/>
        <item x="537"/>
        <item x="702"/>
        <item x="735"/>
        <item x="394"/>
        <item x="1780"/>
        <item x="2139"/>
        <item x="447"/>
        <item x="1804"/>
        <item x="2418"/>
        <item x="787"/>
        <item x="949"/>
        <item x="2144"/>
        <item x="1186"/>
        <item x="2313"/>
        <item x="2062"/>
        <item x="1670"/>
        <item x="2106"/>
        <item x="2134"/>
        <item x="113"/>
        <item x="2276"/>
        <item x="967"/>
        <item x="776"/>
        <item x="1893"/>
        <item x="1248"/>
        <item x="1974"/>
        <item x="299"/>
        <item x="1865"/>
        <item x="0"/>
        <item x="565"/>
        <item x="382"/>
        <item x="1579"/>
        <item x="380"/>
        <item x="2258"/>
        <item x="38"/>
        <item x="785"/>
        <item x="206"/>
        <item x="965"/>
        <item x="857"/>
        <item x="377"/>
        <item x="147"/>
        <item x="1688"/>
        <item x="2431"/>
        <item x="908"/>
        <item x="2454"/>
        <item x="1120"/>
        <item x="2008"/>
        <item x="605"/>
        <item x="127"/>
        <item x="1343"/>
        <item x="2241"/>
        <item x="723"/>
        <item x="1934"/>
        <item x="1183"/>
        <item x="369"/>
        <item x="1236"/>
        <item x="1890"/>
        <item x="1965"/>
        <item x="2174"/>
        <item x="156"/>
        <item x="1045"/>
        <item x="1808"/>
        <item x="2271"/>
        <item x="716"/>
        <item x="2154"/>
        <item x="2439"/>
        <item x="1305"/>
        <item x="504"/>
        <item x="2416"/>
        <item x="1161"/>
        <item x="129"/>
        <item x="1703"/>
        <item x="173"/>
        <item x="1597"/>
        <item x="2300"/>
        <item x="546"/>
        <item x="297"/>
        <item x="769"/>
        <item x="1243"/>
        <item x="653"/>
        <item x="1040"/>
        <item x="1016"/>
        <item x="1391"/>
        <item x="311"/>
        <item x="1903"/>
        <item x="1223"/>
        <item x="1044"/>
        <item x="464"/>
        <item x="2329"/>
        <item x="1878"/>
        <item x="1906"/>
        <item x="1896"/>
        <item x="1839"/>
        <item x="2150"/>
        <item x="1853"/>
        <item x="1175"/>
        <item x="387"/>
        <item x="2196"/>
        <item x="1139"/>
        <item x="800"/>
        <item x="2056"/>
        <item x="1295"/>
        <item x="1134"/>
        <item x="1293"/>
        <item x="1928"/>
        <item x="115"/>
        <item x="402"/>
        <item x="884"/>
        <item x="2467"/>
        <item x="250"/>
        <item x="1005"/>
        <item x="626"/>
        <item x="1626"/>
        <item x="1884"/>
        <item x="1361"/>
        <item x="2404"/>
        <item x="2225"/>
        <item x="636"/>
        <item x="516"/>
        <item x="485"/>
        <item x="450"/>
        <item x="1458"/>
        <item x="1272"/>
        <item x="2121"/>
        <item x="309"/>
        <item x="1182"/>
        <item x="2352"/>
        <item x="931"/>
        <item x="2048"/>
        <item x="1444"/>
        <item x="1611"/>
        <item x="1576"/>
        <item x="1946"/>
        <item x="59"/>
        <item x="2406"/>
        <item x="1396"/>
        <item x="1371"/>
        <item x="705"/>
        <item x="539"/>
        <item x="2335"/>
        <item x="1511"/>
        <item x="1008"/>
        <item x="1627"/>
        <item x="1874"/>
        <item x="853"/>
        <item x="2497"/>
        <item x="745"/>
        <item x="2501"/>
        <item x="28"/>
        <item x="1369"/>
        <item x="2520"/>
        <item x="713"/>
        <item x="817"/>
        <item x="1241"/>
        <item x="622"/>
        <item x="1414"/>
        <item x="1370"/>
        <item x="414"/>
        <item x="280"/>
        <item x="1721"/>
        <item x="603"/>
        <item x="123"/>
        <item x="399"/>
        <item x="1727"/>
        <item x="1385"/>
        <item x="1672"/>
        <item x="2037"/>
        <item x="79"/>
        <item x="1195"/>
        <item x="1403"/>
        <item x="2089"/>
        <item x="65"/>
        <item x="478"/>
        <item x="2021"/>
        <item x="1160"/>
        <item x="632"/>
        <item x="1125"/>
        <item x="1320"/>
        <item x="801"/>
        <item x="2063"/>
        <item x="2112"/>
        <item x="494"/>
        <item x="1455"/>
        <item x="901"/>
        <item x="2053"/>
        <item x="1747"/>
        <item x="225"/>
        <item x="2064"/>
        <item x="339"/>
        <item x="1078"/>
        <item x="731"/>
        <item x="2455"/>
        <item x="1376"/>
        <item x="67"/>
        <item x="118"/>
        <item x="1683"/>
        <item x="1315"/>
        <item x="850"/>
        <item x="1096"/>
        <item x="1587"/>
        <item x="1677"/>
        <item x="370"/>
        <item x="929"/>
        <item x="1794"/>
        <item x="2310"/>
        <item x="418"/>
        <item x="746"/>
        <item x="2354"/>
        <item x="692"/>
        <item x="2028"/>
        <item x="1235"/>
        <item x="577"/>
        <item x="2208"/>
        <item x="2436"/>
        <item x="1806"/>
        <item x="10"/>
        <item x="2397"/>
        <item x="310"/>
        <item x="2445"/>
        <item x="734"/>
        <item x="842"/>
        <item x="2363"/>
        <item x="941"/>
        <item x="678"/>
        <item x="29"/>
        <item x="1785"/>
        <item x="1058"/>
        <item x="16"/>
        <item x="1799"/>
        <item x="2447"/>
        <item x="34"/>
        <item x="1970"/>
        <item x="236"/>
        <item x="2475"/>
        <item x="602"/>
        <item x="2044"/>
        <item x="1678"/>
        <item x="2359"/>
        <item x="1641"/>
        <item x="1948"/>
        <item x="974"/>
        <item x="2344"/>
        <item x="116"/>
        <item x="827"/>
        <item x="152"/>
        <item x="1692"/>
        <item x="1820"/>
        <item x="837"/>
        <item x="1663"/>
        <item x="1303"/>
        <item x="1994"/>
        <item x="161"/>
        <item x="2000"/>
        <item x="1532"/>
        <item x="444"/>
        <item x="1685"/>
        <item x="1535"/>
        <item x="938"/>
        <item x="667"/>
        <item x="1079"/>
        <item x="1056"/>
        <item x="7"/>
        <item x="2427"/>
        <item x="522"/>
        <item x="1373"/>
        <item x="612"/>
        <item x="5"/>
        <item x="1430"/>
        <item x="2486"/>
        <item x="1456"/>
        <item x="534"/>
        <item x="1959"/>
        <item x="2423"/>
        <item x="1459"/>
        <item x="1969"/>
        <item x="1349"/>
        <item x="336"/>
        <item x="1032"/>
        <item x="154"/>
        <item x="1357"/>
        <item x="347"/>
        <item x="1475"/>
        <item x="503"/>
        <item x="2076"/>
        <item x="843"/>
        <item x="1864"/>
        <item x="286"/>
        <item x="2026"/>
        <item x="1802"/>
        <item x="1517"/>
        <item x="1339"/>
        <item x="365"/>
        <item x="437"/>
        <item x="519"/>
        <item x="2260"/>
        <item x="356"/>
        <item x="19"/>
        <item x="2228"/>
        <item x="1193"/>
        <item x="1356"/>
        <item x="1667"/>
        <item x="1245"/>
        <item x="666"/>
        <item x="952"/>
        <item x="1741"/>
        <item x="1187"/>
        <item x="1060"/>
        <item x="1659"/>
        <item x="1311"/>
        <item x="1923"/>
        <item x="2244"/>
        <item x="2108"/>
        <item x="31"/>
        <item x="14"/>
        <item x="1067"/>
        <item x="1367"/>
        <item x="2095"/>
        <item x="159"/>
        <item x="1711"/>
        <item x="625"/>
        <item x="1654"/>
        <item x="223"/>
        <item x="2338"/>
        <item x="496"/>
        <item x="561"/>
        <item x="1158"/>
        <item x="18"/>
        <item x="2133"/>
        <item x="2490"/>
        <item x="672"/>
        <item x="1935"/>
        <item x="360"/>
        <item x="86"/>
        <item x="1276"/>
        <item x="1716"/>
        <item x="1745"/>
        <item x="1034"/>
        <item x="988"/>
        <item x="1073"/>
        <item x="423"/>
        <item x="2149"/>
        <item x="1722"/>
        <item x="1238"/>
        <item x="192"/>
        <item x="1538"/>
        <item x="196"/>
        <item x="660"/>
        <item x="379"/>
        <item x="1306"/>
        <item x="2495"/>
        <item x="1914"/>
        <item x="2004"/>
        <item x="869"/>
        <item x="451"/>
        <item x="1940"/>
        <item x="1331"/>
        <item x="231"/>
        <item x="958"/>
        <item x="228"/>
        <item x="1213"/>
        <item x="2172"/>
        <item x="345"/>
        <item x="1237"/>
        <item x="2272"/>
        <item x="545"/>
        <item x="2179"/>
        <item x="501"/>
        <item x="165"/>
        <item x="1738"/>
        <item x="1533"/>
        <item x="2332"/>
        <item x="1811"/>
        <item x="707"/>
        <item x="1509"/>
        <item x="217"/>
        <item x="1031"/>
        <item x="953"/>
        <item x="563"/>
        <item x="2161"/>
        <item x="590"/>
        <item x="998"/>
        <item x="1805"/>
        <item x="1995"/>
        <item x="704"/>
        <item x="669"/>
        <item x="378"/>
        <item x="2058"/>
        <item x="266"/>
        <item x="446"/>
        <item x="1377"/>
        <item x="1610"/>
        <item x="1268"/>
        <item x="1278"/>
        <item x="287"/>
        <item x="756"/>
        <item x="778"/>
        <item x="1979"/>
        <item x="2461"/>
        <item x="2116"/>
        <item x="1321"/>
        <item x="373"/>
        <item x="2043"/>
        <item x="2355"/>
        <item x="970"/>
        <item x="527"/>
        <item x="302"/>
        <item x="1553"/>
        <item x="2308"/>
        <item x="276"/>
        <item x="219"/>
        <item x="2109"/>
        <item x="2288"/>
        <item x="741"/>
        <item x="63"/>
        <item x="888"/>
        <item x="2227"/>
        <item x="1732"/>
        <item x="1647"/>
        <item x="459"/>
        <item x="2492"/>
        <item x="284"/>
        <item x="983"/>
        <item x="2510"/>
        <item x="362"/>
        <item x="294"/>
        <item x="581"/>
        <item x="1895"/>
        <item x="1481"/>
        <item x="1279"/>
        <item x="1448"/>
        <item x="473"/>
        <item x="69"/>
        <item x="355"/>
        <item x="1695"/>
        <item x="1260"/>
        <item x="2114"/>
        <item x="1025"/>
        <item x="2465"/>
        <item x="1510"/>
        <item x="1100"/>
        <item x="1859"/>
        <item x="110"/>
        <item x="1413"/>
        <item x="1774"/>
        <item x="1052"/>
        <item x="532"/>
        <item x="1101"/>
        <item x="247"/>
        <item x="2466"/>
        <item x="189"/>
        <item x="1997"/>
        <item x="1472"/>
        <item x="306"/>
        <item x="2438"/>
        <item x="1399"/>
        <item x="42"/>
        <item x="74"/>
        <item x="738"/>
        <item x="818"/>
        <item x="1851"/>
        <item x="784"/>
        <item x="404"/>
        <item x="2204"/>
        <item x="2213"/>
        <item x="973"/>
        <item x="1262"/>
        <item x="673"/>
        <item x="1383"/>
        <item x="333"/>
        <item x="89"/>
        <item x="1226"/>
        <item x="1114"/>
        <item x="62"/>
        <item x="82"/>
        <item x="2020"/>
        <item x="187"/>
        <item x="2070"/>
        <item x="906"/>
        <item x="910"/>
        <item x="428"/>
        <item x="2104"/>
        <item x="806"/>
        <item x="536"/>
        <item x="1127"/>
        <item x="1149"/>
        <item x="2222"/>
        <item x="851"/>
        <item x="1480"/>
        <item x="1749"/>
        <item x="1694"/>
        <item x="1418"/>
        <item x="209"/>
        <item x="232"/>
        <item x="1574"/>
        <item x="245"/>
        <item x="1360"/>
        <item x="2478"/>
        <item x="1783"/>
        <item x="766"/>
        <item x="1843"/>
        <item x="44"/>
        <item x="2158"/>
        <item x="176"/>
        <item x="922"/>
        <item x="662"/>
        <item x="1365"/>
        <item x="58"/>
        <item x="170"/>
        <item x="1280"/>
        <item x="1922"/>
        <item x="774"/>
        <item x="788"/>
        <item x="39"/>
        <item x="1224"/>
        <item x="2002"/>
        <item x="2249"/>
        <item x="2010"/>
        <item x="1123"/>
        <item x="2137"/>
        <item x="1386"/>
        <item x="879"/>
        <item x="435"/>
        <item x="866"/>
        <item x="1216"/>
        <item x="78"/>
        <item x="300"/>
        <item x="2460"/>
        <item x="531"/>
        <item x="1428"/>
        <item x="1910"/>
        <item x="829"/>
        <item x="212"/>
        <item x="798"/>
        <item x="1341"/>
        <item x="912"/>
        <item x="427"/>
        <item x="2410"/>
        <item x="2360"/>
        <item x="2176"/>
        <item x="2408"/>
        <item x="1713"/>
        <item x="1623"/>
        <item x="2016"/>
        <item x="1640"/>
        <item x="468"/>
        <item x="315"/>
        <item x="1198"/>
        <item x="1978"/>
        <item x="291"/>
        <item x="1679"/>
        <item x="826"/>
        <item x="1886"/>
        <item x="740"/>
        <item x="700"/>
        <item x="2167"/>
        <item x="2135"/>
        <item x="714"/>
        <item x="867"/>
        <item x="2456"/>
        <item x="2337"/>
        <item x="1047"/>
        <item x="2128"/>
        <item x="976"/>
        <item x="760"/>
        <item x="2500"/>
        <item x="2273"/>
        <item x="1097"/>
        <item x="524"/>
        <item x="27"/>
        <item x="768"/>
        <item x="1831"/>
        <item x="1566"/>
        <item x="2499"/>
        <item x="432"/>
        <item x="1712"/>
        <item x="2175"/>
        <item x="1863"/>
        <item t="default"/>
      </items>
    </pivotField>
    <pivotField axis="axisRow" showAll="0">
      <items count="6">
        <item x="1"/>
        <item x="2"/>
        <item x="4"/>
        <item x="3"/>
        <item x="0"/>
        <item t="default"/>
      </items>
    </pivotField>
    <pivotField dataField="1" dragToRow="0" dragToCol="0" dragToPage="0" showAll="0" defaultSubtotal="0"/>
  </pivotFields>
  <rowFields count="3">
    <field x="10"/>
    <field x="3"/>
    <field x="9"/>
  </rowFields>
  <rowItems count="14">
    <i>
      <x/>
    </i>
    <i r="1">
      <x v="5"/>
    </i>
    <i>
      <x v="1"/>
    </i>
    <i r="1">
      <x v="3"/>
    </i>
    <i r="1">
      <x v="4"/>
    </i>
    <i>
      <x v="2"/>
    </i>
    <i r="1">
      <x v="7"/>
    </i>
    <i>
      <x v="3"/>
    </i>
    <i r="1">
      <x v="6"/>
    </i>
    <i>
      <x v="4"/>
    </i>
    <i r="1">
      <x/>
    </i>
    <i r="1">
      <x v="1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net_room_revenue" fld="7" subtotal="average" baseField="10" baseItem="0"/>
    <dataField name="Sum of net_room_revenue" fld="7" baseField="0" baseItem="0"/>
    <dataField name="Sum of gross_room_revenue" fld="5" baseField="0" baseItem="0"/>
    <dataField name="Sum of Netmargin" fld="11" baseField="0" baseItem="0" numFmtId="10"/>
  </dataFields>
  <formats count="1">
    <format dxfId="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onditionalFormats count="4">
    <conditionalFormat priority="4">
      <pivotAreas count="10"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5"/>
            </reference>
            <reference field="10" count="1" selected="0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2">
              <x v="3"/>
              <x v="4"/>
            </reference>
            <reference field="10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7"/>
            </reference>
            <reference field="10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6"/>
            </reference>
            <reference field="10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3" count="3">
              <x v="0"/>
              <x v="1"/>
              <x v="2"/>
            </reference>
            <reference field="10" count="1" selected="0">
              <x v="4"/>
            </reference>
          </references>
        </pivotArea>
      </pivotAreas>
    </conditionalFormat>
    <conditionalFormat priority="3">
      <pivotAreas count="10">
        <pivotArea type="data" collapsedLevelsAreSubtotals="1" fieldPosition="0">
          <references count="2">
            <reference field="4294967294" count="1" selected="0">
              <x v="1"/>
            </reference>
            <reference field="10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3" count="1">
              <x v="5"/>
            </reference>
            <reference field="10" count="1" selected="0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0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3" count="2">
              <x v="3"/>
              <x v="4"/>
            </reference>
            <reference field="10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0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3" count="1">
              <x v="7"/>
            </reference>
            <reference field="10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0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3" count="1">
              <x v="6"/>
            </reference>
            <reference field="10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0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3" count="3">
              <x v="0"/>
              <x v="1"/>
              <x v="2"/>
            </reference>
            <reference field="10" count="1" selected="0">
              <x v="4"/>
            </reference>
          </references>
        </pivotArea>
      </pivotAreas>
    </conditionalFormat>
    <conditionalFormat priority="2">
      <pivotAreas count="10">
        <pivotArea type="data" collapsedLevelsAreSubtotals="1" fieldPosition="0">
          <references count="2">
            <reference field="4294967294" count="1" selected="0">
              <x v="2"/>
            </reference>
            <reference field="10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3" count="1">
              <x v="5"/>
            </reference>
            <reference field="10" count="1" selected="0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10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3" count="2">
              <x v="3"/>
              <x v="4"/>
            </reference>
            <reference field="10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10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3" count="1">
              <x v="7"/>
            </reference>
            <reference field="10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10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3" count="1">
              <x v="6"/>
            </reference>
            <reference field="10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10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3" count="3">
              <x v="0"/>
              <x v="1"/>
              <x v="2"/>
            </reference>
            <reference field="10" count="1" selected="0">
              <x v="4"/>
            </reference>
          </references>
        </pivotArea>
      </pivotAreas>
    </conditionalFormat>
    <conditionalFormat priority="1">
      <pivotAreas count="13">
        <pivotArea type="data" collapsedLevelsAreSubtotals="1" fieldPosition="0">
          <references count="2">
            <reference field="4294967294" count="1" selected="0">
              <x v="3"/>
            </reference>
            <reference field="10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5"/>
            </reference>
            <reference field="10" count="1" selected="0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10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3"/>
            </reference>
            <reference field="10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4"/>
            </reference>
            <reference field="10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10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7"/>
            </reference>
            <reference field="10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10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6"/>
            </reference>
            <reference field="10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10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0"/>
            </reference>
            <reference field="10" count="1" selected="0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1"/>
            </reference>
            <reference field="10" count="1" selected="0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3" count="1">
              <x v="2"/>
            </reference>
            <reference field="10" count="1" selected="0">
              <x v="4"/>
            </reference>
          </references>
        </pivotArea>
      </pivotAreas>
    </conditionalFormat>
  </conditional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58A595-FA98-4825-8EE9-0E519F843EBB}" name="Table3" displayName="Table3" ref="A3:K585" totalsRowShown="0">
  <autoFilter ref="A3:K585" xr:uid="{DF58A595-FA98-4825-8EE9-0E519F843EBB}"/>
  <tableColumns count="11">
    <tableColumn id="1" xr3:uid="{88E6B745-BE8E-4232-8B47-2802E4F8E024}" name="booking_id"/>
    <tableColumn id="2" xr3:uid="{A17431AA-5C9C-4FAF-98B4-859573FDFB4B}" name="booking_date"/>
    <tableColumn id="3" xr3:uid="{55F80345-BB64-4FD8-9431-24CDA45EFCA9}" name="check_in_date"/>
    <tableColumn id="4" xr3:uid="{BF6A73D6-173D-4EDD-BEB5-FD6E60EC5DD6}" name="channel_id"/>
    <tableColumn id="5" xr3:uid="{B68C4085-D38E-4449-AA9B-BCD9531139EB}" name="rate_code_id"/>
    <tableColumn id="6" xr3:uid="{C6C180FF-CC49-48A8-8347-18A9FE7872D1}" name="gross_room_revenue"/>
    <tableColumn id="7" xr3:uid="{FDFD38C7-C7E2-4150-8490-12A8EA3AC4A5}" name="commission_amount"/>
    <tableColumn id="8" xr3:uid="{6EF51987-92C3-49D8-BC3E-C1EF53C2E05B}" name="net_room_revenue"/>
    <tableColumn id="9" xr3:uid="{D9DF23DE-F154-4A56-9DCD-2C398D1AF7D1}" name="status"/>
    <tableColumn id="10" xr3:uid="{C04A97D4-E2F2-492B-806E-E219EF6D54DF}" name="net_margin"/>
    <tableColumn id="11" xr3:uid="{92E63B08-F508-4B42-AE30-525F54ADDFA6}" name="channel_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26C34B-79FC-4B57-8268-7F77050A6DFB}" name="Table4" displayName="Table4" ref="A3:K585" totalsRowShown="0">
  <autoFilter ref="A3:K585" xr:uid="{6D26C34B-79FC-4B57-8268-7F77050A6DFB}"/>
  <tableColumns count="11">
    <tableColumn id="1" xr3:uid="{44A163EC-1D8C-42C3-8401-844798C010C7}" name="booking_id"/>
    <tableColumn id="2" xr3:uid="{F3A8FBC7-7376-4B27-868B-5A6847BADF57}" name="booking_date"/>
    <tableColumn id="3" xr3:uid="{6D6166CA-0DFC-42A2-AB65-09ACE0AFBAAC}" name="check_in_date"/>
    <tableColumn id="4" xr3:uid="{673430FB-011E-42C4-8A53-38D0D1B10B80}" name="channel_id"/>
    <tableColumn id="5" xr3:uid="{6AA57D06-FE8B-4E15-8DB3-E8135EF73D2F}" name="rate_code_id"/>
    <tableColumn id="6" xr3:uid="{2E16CB7E-F36C-43A6-8D3C-BB6499FCE116}" name="gross_room_revenue"/>
    <tableColumn id="7" xr3:uid="{C7E842D8-A667-459D-A707-C47427C8ECAE}" name="commission_amount"/>
    <tableColumn id="8" xr3:uid="{E0C962BF-FF93-452E-AD8C-4096E0A680B2}" name="net_room_revenue"/>
    <tableColumn id="9" xr3:uid="{B2183512-653D-4163-8781-6B083ACE297A}" name="status"/>
    <tableColumn id="10" xr3:uid="{E35EFE1C-1D83-441B-BF71-54708C7BDF3F}" name="net_margin"/>
    <tableColumn id="11" xr3:uid="{4C3C2BFC-98BF-491C-91D1-81B891B11445}" name="channel_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4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760E-D6AB-4BA0-914C-BA9AAC1D7952}">
  <dimension ref="A1:Q5001"/>
  <sheetViews>
    <sheetView topLeftCell="E1" workbookViewId="0">
      <pane ySplit="1" topLeftCell="A4" activePane="bottomLeft" state="frozen"/>
      <selection pane="bottomLeft" activeCell="K2" sqref="K2"/>
    </sheetView>
  </sheetViews>
  <sheetFormatPr defaultRowHeight="14.25" x14ac:dyDescent="0.2"/>
  <cols>
    <col min="1" max="1" width="14" customWidth="1"/>
    <col min="2" max="2" width="16" customWidth="1"/>
    <col min="3" max="3" width="17" customWidth="1"/>
    <col min="4" max="4" width="14" customWidth="1"/>
    <col min="5" max="5" width="16" customWidth="1"/>
    <col min="6" max="6" width="22" customWidth="1"/>
    <col min="7" max="7" width="21" customWidth="1"/>
    <col min="8" max="8" width="20" customWidth="1"/>
    <col min="9" max="9" width="15" customWidth="1"/>
    <col min="10" max="10" width="22" customWidth="1"/>
    <col min="11" max="11" width="24.125" customWidth="1"/>
    <col min="12" max="12" width="22" customWidth="1"/>
    <col min="13" max="13" width="14.75" customWidth="1"/>
    <col min="14" max="14" width="17" customWidth="1"/>
    <col min="15" max="15" width="15.25" customWidth="1"/>
    <col min="16" max="16" width="15.5" customWidth="1"/>
    <col min="17" max="17" width="12.875" customWidth="1"/>
  </cols>
  <sheetData>
    <row r="1" spans="1:17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2" t="s">
        <v>22</v>
      </c>
      <c r="I1" s="1" t="s">
        <v>23</v>
      </c>
      <c r="J1" s="1" t="s">
        <v>24</v>
      </c>
      <c r="K1" s="9" t="s">
        <v>5439</v>
      </c>
      <c r="L1" s="9" t="s">
        <v>5438</v>
      </c>
      <c r="M1" s="9" t="s">
        <v>5486</v>
      </c>
      <c r="N1" s="9" t="s">
        <v>5487</v>
      </c>
      <c r="O1" s="9" t="s">
        <v>5488</v>
      </c>
      <c r="P1" s="9" t="s">
        <v>5489</v>
      </c>
      <c r="Q1" s="9" t="s">
        <v>5494</v>
      </c>
    </row>
    <row r="2" spans="1:17" x14ac:dyDescent="0.2">
      <c r="A2" s="2" t="s">
        <v>25</v>
      </c>
      <c r="B2" s="2" t="s">
        <v>26</v>
      </c>
      <c r="C2" s="2" t="s">
        <v>26</v>
      </c>
      <c r="D2" s="2" t="s">
        <v>27</v>
      </c>
      <c r="E2" s="2" t="s">
        <v>28</v>
      </c>
      <c r="F2" s="2">
        <v>22632.18</v>
      </c>
      <c r="G2" s="2">
        <v>4073.79</v>
      </c>
      <c r="H2" s="2">
        <v>18558.39</v>
      </c>
      <c r="I2" s="2" t="s">
        <v>29</v>
      </c>
      <c r="J2" s="4">
        <v>1.219512037412728</v>
      </c>
      <c r="K2" t="str">
        <f>_xlfn.XLOOKUP(D2, dim_channels!A:A, dim_channels!C:C, "Not Found")</f>
        <v>OTA</v>
      </c>
      <c r="L2" t="str">
        <f>_xlfn.XLOOKUP(D2, dim_channels!A:A, dim_channels!B:B, "Not Found")</f>
        <v>Expedia</v>
      </c>
      <c r="M2">
        <f>IF(I2="Cancelled",1,0)</f>
        <v>0</v>
      </c>
      <c r="N2">
        <f>IF(TRIM(UPPER(I2))="CHECKED-OUT",1,0)</f>
        <v>1</v>
      </c>
      <c r="O2">
        <f>IF(TRIM(UPPER(I2))="CHECKED-OUT",H2,0)</f>
        <v>18558.39</v>
      </c>
      <c r="P2">
        <f>IF(TRIM(UPPER(I2))="CHECKED-OUT",F2,0)</f>
        <v>22632.18</v>
      </c>
    </row>
    <row r="3" spans="1:17" x14ac:dyDescent="0.2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>
        <v>3311.74</v>
      </c>
      <c r="G3" s="3">
        <v>496.76</v>
      </c>
      <c r="H3" s="3">
        <v>2814.98</v>
      </c>
      <c r="I3" s="3" t="s">
        <v>29</v>
      </c>
      <c r="J3" s="5">
        <v>1.1764701703031639</v>
      </c>
      <c r="K3" t="str">
        <f>_xlfn.XLOOKUP(D3, dim_channels!A:A, dim_channels!C:C, "Not Found")</f>
        <v>OTA</v>
      </c>
      <c r="L3" t="str">
        <f>_xlfn.XLOOKUP(D3, dim_channels!A:A, dim_channels!B:B, "Not Found")</f>
        <v>Booking.com</v>
      </c>
      <c r="M3">
        <f t="shared" ref="M3:M66" si="0">IF(I3="Cancelled",1,0)</f>
        <v>0</v>
      </c>
      <c r="N3">
        <f t="shared" ref="N3:N66" si="1">IF(TRIM(UPPER(I3))="CHECKED-OUT",1,0)</f>
        <v>1</v>
      </c>
      <c r="O3">
        <f t="shared" ref="O3:O66" si="2">IF(TRIM(UPPER(I3))="CHECKED-OUT",H3,0)</f>
        <v>2814.98</v>
      </c>
      <c r="P3">
        <f t="shared" ref="P3:P66" si="3">IF(TRIM(UPPER(I3))="CHECKED-OUT",F3,0)</f>
        <v>3311.74</v>
      </c>
    </row>
    <row r="4" spans="1:17" x14ac:dyDescent="0.2">
      <c r="A4" s="2" t="s">
        <v>35</v>
      </c>
      <c r="B4" s="2" t="s">
        <v>36</v>
      </c>
      <c r="C4" s="2" t="s">
        <v>37</v>
      </c>
      <c r="D4" s="2" t="s">
        <v>33</v>
      </c>
      <c r="E4" s="2" t="s">
        <v>28</v>
      </c>
      <c r="F4" s="2">
        <v>17985.32</v>
      </c>
      <c r="G4" s="2">
        <v>2697.8</v>
      </c>
      <c r="H4" s="2">
        <v>15287.52</v>
      </c>
      <c r="I4" s="2" t="s">
        <v>29</v>
      </c>
      <c r="J4" s="4">
        <v>1.17647074214784</v>
      </c>
      <c r="K4" t="str">
        <f>_xlfn.XLOOKUP(D4, dim_channels!A:A, dim_channels!C:C, "Not Found")</f>
        <v>OTA</v>
      </c>
      <c r="L4" t="str">
        <f>_xlfn.XLOOKUP(D4, dim_channels!A:A, dim_channels!B:B, "Not Found")</f>
        <v>Booking.com</v>
      </c>
      <c r="M4">
        <f t="shared" si="0"/>
        <v>0</v>
      </c>
      <c r="N4">
        <f t="shared" si="1"/>
        <v>1</v>
      </c>
      <c r="O4">
        <f t="shared" si="2"/>
        <v>15287.52</v>
      </c>
      <c r="P4">
        <f t="shared" si="3"/>
        <v>17985.32</v>
      </c>
    </row>
    <row r="5" spans="1:17" x14ac:dyDescent="0.2">
      <c r="A5" s="3" t="s">
        <v>38</v>
      </c>
      <c r="B5" s="3" t="s">
        <v>39</v>
      </c>
      <c r="C5" s="3" t="s">
        <v>40</v>
      </c>
      <c r="D5" s="3" t="s">
        <v>33</v>
      </c>
      <c r="E5" s="3" t="s">
        <v>34</v>
      </c>
      <c r="F5" s="3">
        <v>21405.01</v>
      </c>
      <c r="G5" s="3">
        <v>3210.75</v>
      </c>
      <c r="H5" s="3">
        <v>18194.259999999998</v>
      </c>
      <c r="I5" s="3" t="s">
        <v>41</v>
      </c>
      <c r="J5" s="5">
        <v>1.176470491242843</v>
      </c>
      <c r="K5" t="str">
        <f>_xlfn.XLOOKUP(D5, dim_channels!A:A, dim_channels!C:C, "Not Found")</f>
        <v>OTA</v>
      </c>
      <c r="L5" t="str">
        <f>_xlfn.XLOOKUP(D5, dim_channels!A:A, dim_channels!B:B, "Not Found")</f>
        <v>Booking.com</v>
      </c>
      <c r="M5">
        <f t="shared" si="0"/>
        <v>1</v>
      </c>
      <c r="N5">
        <f t="shared" si="1"/>
        <v>0</v>
      </c>
      <c r="O5">
        <f t="shared" si="2"/>
        <v>0</v>
      </c>
      <c r="P5">
        <f t="shared" si="3"/>
        <v>0</v>
      </c>
    </row>
    <row r="6" spans="1:17" x14ac:dyDescent="0.2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>
        <v>3442.3</v>
      </c>
      <c r="G6" s="2">
        <v>172.12</v>
      </c>
      <c r="H6" s="2">
        <v>3270.18</v>
      </c>
      <c r="I6" s="2" t="s">
        <v>29</v>
      </c>
      <c r="J6" s="4">
        <v>1.052633188387184</v>
      </c>
      <c r="K6" t="str">
        <f>_xlfn.XLOOKUP(D6, dim_channels!A:A, dim_channels!C:C, "Not Found")</f>
        <v>Corporate</v>
      </c>
      <c r="L6" t="str">
        <f>_xlfn.XLOOKUP(D6, dim_channels!A:A, dim_channels!B:B, "Not Found")</f>
        <v>Corporate Direct</v>
      </c>
      <c r="M6">
        <f t="shared" si="0"/>
        <v>0</v>
      </c>
      <c r="N6">
        <f t="shared" si="1"/>
        <v>1</v>
      </c>
      <c r="O6">
        <f t="shared" si="2"/>
        <v>3270.18</v>
      </c>
      <c r="P6">
        <f t="shared" si="3"/>
        <v>3442.3</v>
      </c>
    </row>
    <row r="7" spans="1:17" x14ac:dyDescent="0.2">
      <c r="A7" s="3" t="s">
        <v>47</v>
      </c>
      <c r="B7" s="3" t="s">
        <v>36</v>
      </c>
      <c r="C7" s="3" t="s">
        <v>48</v>
      </c>
      <c r="D7" s="3" t="s">
        <v>27</v>
      </c>
      <c r="E7" s="3" t="s">
        <v>28</v>
      </c>
      <c r="F7" s="3">
        <v>7647.31</v>
      </c>
      <c r="G7" s="3">
        <v>1376.52</v>
      </c>
      <c r="H7" s="3">
        <v>6270.79</v>
      </c>
      <c r="I7" s="3" t="s">
        <v>41</v>
      </c>
      <c r="J7" s="5">
        <v>1.2195130119171591</v>
      </c>
      <c r="K7" t="str">
        <f>_xlfn.XLOOKUP(D7, dim_channels!A:A, dim_channels!C:C, "Not Found")</f>
        <v>OTA</v>
      </c>
      <c r="L7" t="str">
        <f>_xlfn.XLOOKUP(D7, dim_channels!A:A, dim_channels!B:B, "Not Found")</f>
        <v>Expedia</v>
      </c>
      <c r="M7">
        <f t="shared" si="0"/>
        <v>1</v>
      </c>
      <c r="N7">
        <f t="shared" si="1"/>
        <v>0</v>
      </c>
      <c r="O7">
        <f t="shared" si="2"/>
        <v>0</v>
      </c>
      <c r="P7">
        <f t="shared" si="3"/>
        <v>0</v>
      </c>
    </row>
    <row r="8" spans="1:17" x14ac:dyDescent="0.2">
      <c r="A8" s="2" t="s">
        <v>49</v>
      </c>
      <c r="B8" s="2" t="s">
        <v>50</v>
      </c>
      <c r="C8" s="2" t="s">
        <v>51</v>
      </c>
      <c r="D8" s="2" t="s">
        <v>52</v>
      </c>
      <c r="E8" s="2" t="s">
        <v>34</v>
      </c>
      <c r="F8" s="2">
        <v>4567.99</v>
      </c>
      <c r="G8" s="2">
        <v>548.16</v>
      </c>
      <c r="H8" s="2">
        <v>4019.83</v>
      </c>
      <c r="I8" s="2" t="s">
        <v>29</v>
      </c>
      <c r="J8" s="4">
        <v>1.136363975591008</v>
      </c>
      <c r="K8" t="str">
        <f>_xlfn.XLOOKUP(D8, dim_channels!A:A, dim_channels!C:C, "Not Found")</f>
        <v>OTA</v>
      </c>
      <c r="L8" t="str">
        <f>_xlfn.XLOOKUP(D8, dim_channels!A:A, dim_channels!B:B, "Not Found")</f>
        <v>Agoda</v>
      </c>
      <c r="M8">
        <f t="shared" si="0"/>
        <v>0</v>
      </c>
      <c r="N8">
        <f t="shared" si="1"/>
        <v>1</v>
      </c>
      <c r="O8">
        <f t="shared" si="2"/>
        <v>4019.83</v>
      </c>
      <c r="P8">
        <f t="shared" si="3"/>
        <v>4567.99</v>
      </c>
    </row>
    <row r="9" spans="1:17" x14ac:dyDescent="0.2">
      <c r="A9" s="3" t="s">
        <v>53</v>
      </c>
      <c r="B9" s="3" t="s">
        <v>54</v>
      </c>
      <c r="C9" s="3" t="s">
        <v>55</v>
      </c>
      <c r="D9" s="3" t="s">
        <v>27</v>
      </c>
      <c r="E9" s="3" t="s">
        <v>28</v>
      </c>
      <c r="F9" s="3">
        <v>6226.26</v>
      </c>
      <c r="G9" s="3">
        <v>1120.73</v>
      </c>
      <c r="H9" s="3">
        <v>5105.53</v>
      </c>
      <c r="I9" s="3" t="s">
        <v>56</v>
      </c>
      <c r="J9" s="5">
        <v>1.2195129594772729</v>
      </c>
      <c r="K9" t="str">
        <f>_xlfn.XLOOKUP(D9, dim_channels!A:A, dim_channels!C:C, "Not Found")</f>
        <v>OTA</v>
      </c>
      <c r="L9" t="str">
        <f>_xlfn.XLOOKUP(D9, dim_channels!A:A, dim_channels!B:B, "Not Found")</f>
        <v>Expedia</v>
      </c>
      <c r="M9">
        <f t="shared" si="0"/>
        <v>0</v>
      </c>
      <c r="N9">
        <f t="shared" si="1"/>
        <v>0</v>
      </c>
      <c r="O9">
        <f t="shared" si="2"/>
        <v>0</v>
      </c>
      <c r="P9">
        <f t="shared" si="3"/>
        <v>0</v>
      </c>
    </row>
    <row r="10" spans="1:17" x14ac:dyDescent="0.2">
      <c r="A10" s="2" t="s">
        <v>57</v>
      </c>
      <c r="B10" s="2" t="s">
        <v>58</v>
      </c>
      <c r="C10" s="2" t="s">
        <v>59</v>
      </c>
      <c r="D10" s="2" t="s">
        <v>52</v>
      </c>
      <c r="E10" s="2" t="s">
        <v>60</v>
      </c>
      <c r="F10" s="2">
        <v>10484.280000000001</v>
      </c>
      <c r="G10" s="2">
        <v>0</v>
      </c>
      <c r="H10" s="2">
        <v>10484.280000000001</v>
      </c>
      <c r="I10" s="2" t="s">
        <v>41</v>
      </c>
      <c r="J10" s="4">
        <v>1</v>
      </c>
      <c r="K10" t="str">
        <f>_xlfn.XLOOKUP(D10, dim_channels!A:A, dim_channels!C:C, "Not Found")</f>
        <v>OTA</v>
      </c>
      <c r="L10" t="str">
        <f>_xlfn.XLOOKUP(D10, dim_channels!A:A, dim_channels!B:B, "Not Found")</f>
        <v>Agoda</v>
      </c>
      <c r="M10">
        <f t="shared" si="0"/>
        <v>1</v>
      </c>
      <c r="N10">
        <f t="shared" si="1"/>
        <v>0</v>
      </c>
      <c r="O10">
        <f t="shared" si="2"/>
        <v>0</v>
      </c>
      <c r="P10">
        <f t="shared" si="3"/>
        <v>0</v>
      </c>
    </row>
    <row r="11" spans="1:17" x14ac:dyDescent="0.2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34</v>
      </c>
      <c r="F11" s="3">
        <v>2652.9</v>
      </c>
      <c r="G11" s="3">
        <v>0</v>
      </c>
      <c r="H11" s="3">
        <v>2652.9</v>
      </c>
      <c r="I11" s="3" t="s">
        <v>29</v>
      </c>
      <c r="J11" s="5">
        <v>1</v>
      </c>
      <c r="K11" t="str">
        <f>_xlfn.XLOOKUP(D11, dim_channels!A:A, dim_channels!C:C, "Not Found")</f>
        <v>Direct</v>
      </c>
      <c r="L11" t="str">
        <f>_xlfn.XLOOKUP(D11, dim_channels!A:A, dim_channels!B:B, "Not Found")</f>
        <v>Direct Website</v>
      </c>
      <c r="M11">
        <f t="shared" si="0"/>
        <v>0</v>
      </c>
      <c r="N11">
        <f t="shared" si="1"/>
        <v>1</v>
      </c>
      <c r="O11">
        <f t="shared" si="2"/>
        <v>2652.9</v>
      </c>
      <c r="P11">
        <f t="shared" si="3"/>
        <v>2652.9</v>
      </c>
    </row>
    <row r="12" spans="1:17" x14ac:dyDescent="0.2">
      <c r="A12" s="2" t="s">
        <v>65</v>
      </c>
      <c r="B12" s="2" t="s">
        <v>66</v>
      </c>
      <c r="C12" s="2" t="s">
        <v>67</v>
      </c>
      <c r="D12" s="2" t="s">
        <v>64</v>
      </c>
      <c r="E12" s="2" t="s">
        <v>28</v>
      </c>
      <c r="F12" s="2">
        <v>2969.35</v>
      </c>
      <c r="G12" s="2">
        <v>0</v>
      </c>
      <c r="H12" s="2">
        <v>2969.35</v>
      </c>
      <c r="I12" s="2" t="s">
        <v>29</v>
      </c>
      <c r="J12" s="4">
        <v>1</v>
      </c>
      <c r="K12" t="str">
        <f>_xlfn.XLOOKUP(D12, dim_channels!A:A, dim_channels!C:C, "Not Found")</f>
        <v>Direct</v>
      </c>
      <c r="L12" t="str">
        <f>_xlfn.XLOOKUP(D12, dim_channels!A:A, dim_channels!B:B, "Not Found")</f>
        <v>Direct Website</v>
      </c>
      <c r="M12">
        <f t="shared" si="0"/>
        <v>0</v>
      </c>
      <c r="N12">
        <f t="shared" si="1"/>
        <v>1</v>
      </c>
      <c r="O12">
        <f t="shared" si="2"/>
        <v>2969.35</v>
      </c>
      <c r="P12">
        <f t="shared" si="3"/>
        <v>2969.35</v>
      </c>
    </row>
    <row r="13" spans="1:17" x14ac:dyDescent="0.2">
      <c r="A13" s="3" t="s">
        <v>68</v>
      </c>
      <c r="B13" s="3" t="s">
        <v>69</v>
      </c>
      <c r="C13" s="3" t="s">
        <v>70</v>
      </c>
      <c r="D13" s="3" t="s">
        <v>64</v>
      </c>
      <c r="E13" s="3" t="s">
        <v>34</v>
      </c>
      <c r="F13" s="3">
        <v>6175.98</v>
      </c>
      <c r="G13" s="3">
        <v>0</v>
      </c>
      <c r="H13" s="3">
        <v>6175.98</v>
      </c>
      <c r="I13" s="3" t="s">
        <v>29</v>
      </c>
      <c r="J13" s="5">
        <v>1</v>
      </c>
      <c r="K13" t="str">
        <f>_xlfn.XLOOKUP(D13, dim_channels!A:A, dim_channels!C:C, "Not Found")</f>
        <v>Direct</v>
      </c>
      <c r="L13" t="str">
        <f>_xlfn.XLOOKUP(D13, dim_channels!A:A, dim_channels!B:B, "Not Found")</f>
        <v>Direct Website</v>
      </c>
      <c r="M13">
        <f t="shared" si="0"/>
        <v>0</v>
      </c>
      <c r="N13">
        <f t="shared" si="1"/>
        <v>1</v>
      </c>
      <c r="O13">
        <f t="shared" si="2"/>
        <v>6175.98</v>
      </c>
      <c r="P13">
        <f t="shared" si="3"/>
        <v>6175.98</v>
      </c>
    </row>
    <row r="14" spans="1:17" x14ac:dyDescent="0.2">
      <c r="A14" s="2" t="s">
        <v>71</v>
      </c>
      <c r="B14" s="2" t="s">
        <v>72</v>
      </c>
      <c r="C14" s="2" t="s">
        <v>73</v>
      </c>
      <c r="D14" s="2" t="s">
        <v>33</v>
      </c>
      <c r="E14" s="2" t="s">
        <v>28</v>
      </c>
      <c r="F14" s="2">
        <v>8306.2099999999991</v>
      </c>
      <c r="G14" s="2">
        <v>1245.93</v>
      </c>
      <c r="H14" s="2">
        <v>7060.28</v>
      </c>
      <c r="I14" s="2" t="s">
        <v>29</v>
      </c>
      <c r="J14" s="4">
        <v>1.1764703382868671</v>
      </c>
      <c r="K14" t="str">
        <f>_xlfn.XLOOKUP(D14, dim_channels!A:A, dim_channels!C:C, "Not Found")</f>
        <v>OTA</v>
      </c>
      <c r="L14" t="str">
        <f>_xlfn.XLOOKUP(D14, dim_channels!A:A, dim_channels!B:B, "Not Found")</f>
        <v>Booking.com</v>
      </c>
      <c r="M14">
        <f t="shared" si="0"/>
        <v>0</v>
      </c>
      <c r="N14">
        <f t="shared" si="1"/>
        <v>1</v>
      </c>
      <c r="O14">
        <f t="shared" si="2"/>
        <v>7060.28</v>
      </c>
      <c r="P14">
        <f t="shared" si="3"/>
        <v>8306.2099999999991</v>
      </c>
    </row>
    <row r="15" spans="1:17" x14ac:dyDescent="0.2">
      <c r="A15" s="3" t="s">
        <v>74</v>
      </c>
      <c r="B15" s="3" t="s">
        <v>75</v>
      </c>
      <c r="C15" s="3" t="s">
        <v>76</v>
      </c>
      <c r="D15" s="3" t="s">
        <v>27</v>
      </c>
      <c r="E15" s="3" t="s">
        <v>28</v>
      </c>
      <c r="F15" s="3">
        <v>5120.99</v>
      </c>
      <c r="G15" s="3">
        <v>921.78</v>
      </c>
      <c r="H15" s="3">
        <v>4199.21</v>
      </c>
      <c r="I15" s="3" t="s">
        <v>41</v>
      </c>
      <c r="J15" s="5">
        <v>1.2195127178683609</v>
      </c>
      <c r="K15" t="str">
        <f>_xlfn.XLOOKUP(D15, dim_channels!A:A, dim_channels!C:C, "Not Found")</f>
        <v>OTA</v>
      </c>
      <c r="L15" t="str">
        <f>_xlfn.XLOOKUP(D15, dim_channels!A:A, dim_channels!B:B, "Not Found")</f>
        <v>Expedia</v>
      </c>
      <c r="M15">
        <f t="shared" si="0"/>
        <v>1</v>
      </c>
      <c r="N15">
        <f t="shared" si="1"/>
        <v>0</v>
      </c>
      <c r="O15">
        <f t="shared" si="2"/>
        <v>0</v>
      </c>
      <c r="P15">
        <f t="shared" si="3"/>
        <v>0</v>
      </c>
    </row>
    <row r="16" spans="1:17" x14ac:dyDescent="0.2">
      <c r="A16" s="2" t="s">
        <v>77</v>
      </c>
      <c r="B16" s="2" t="s">
        <v>78</v>
      </c>
      <c r="C16" s="2" t="s">
        <v>79</v>
      </c>
      <c r="D16" s="2" t="s">
        <v>52</v>
      </c>
      <c r="E16" s="2" t="s">
        <v>60</v>
      </c>
      <c r="F16" s="2">
        <v>2830.4</v>
      </c>
      <c r="G16" s="2">
        <v>0</v>
      </c>
      <c r="H16" s="2">
        <v>2830.4</v>
      </c>
      <c r="I16" s="2" t="s">
        <v>29</v>
      </c>
      <c r="J16" s="4">
        <v>1</v>
      </c>
      <c r="K16" t="str">
        <f>_xlfn.XLOOKUP(D16, dim_channels!A:A, dim_channels!C:C, "Not Found")</f>
        <v>OTA</v>
      </c>
      <c r="L16" t="str">
        <f>_xlfn.XLOOKUP(D16, dim_channels!A:A, dim_channels!B:B, "Not Found")</f>
        <v>Agoda</v>
      </c>
      <c r="M16">
        <f t="shared" si="0"/>
        <v>0</v>
      </c>
      <c r="N16">
        <f t="shared" si="1"/>
        <v>1</v>
      </c>
      <c r="O16">
        <f t="shared" si="2"/>
        <v>2830.4</v>
      </c>
      <c r="P16">
        <f t="shared" si="3"/>
        <v>2830.4</v>
      </c>
    </row>
    <row r="17" spans="1:16" x14ac:dyDescent="0.2">
      <c r="A17" s="3" t="s">
        <v>80</v>
      </c>
      <c r="B17" s="3" t="s">
        <v>81</v>
      </c>
      <c r="C17" s="3" t="s">
        <v>82</v>
      </c>
      <c r="D17" s="3" t="s">
        <v>33</v>
      </c>
      <c r="E17" s="3" t="s">
        <v>34</v>
      </c>
      <c r="F17" s="3">
        <v>2857.58</v>
      </c>
      <c r="G17" s="3">
        <v>428.64</v>
      </c>
      <c r="H17" s="3">
        <v>2428.94</v>
      </c>
      <c r="I17" s="3" t="s">
        <v>29</v>
      </c>
      <c r="J17" s="5">
        <v>1.1764720413019669</v>
      </c>
      <c r="K17" t="str">
        <f>_xlfn.XLOOKUP(D17, dim_channels!A:A, dim_channels!C:C, "Not Found")</f>
        <v>OTA</v>
      </c>
      <c r="L17" t="str">
        <f>_xlfn.XLOOKUP(D17, dim_channels!A:A, dim_channels!B:B, "Not Found")</f>
        <v>Booking.com</v>
      </c>
      <c r="M17">
        <f t="shared" si="0"/>
        <v>0</v>
      </c>
      <c r="N17">
        <f t="shared" si="1"/>
        <v>1</v>
      </c>
      <c r="O17">
        <f t="shared" si="2"/>
        <v>2428.94</v>
      </c>
      <c r="P17">
        <f t="shared" si="3"/>
        <v>2857.58</v>
      </c>
    </row>
    <row r="18" spans="1:16" x14ac:dyDescent="0.2">
      <c r="A18" s="2" t="s">
        <v>83</v>
      </c>
      <c r="B18" s="2" t="s">
        <v>84</v>
      </c>
      <c r="C18" s="2" t="s">
        <v>85</v>
      </c>
      <c r="D18" s="2" t="s">
        <v>33</v>
      </c>
      <c r="E18" s="2" t="s">
        <v>60</v>
      </c>
      <c r="F18" s="2">
        <v>4606.43</v>
      </c>
      <c r="G18" s="2">
        <v>0</v>
      </c>
      <c r="H18" s="2">
        <v>4606.43</v>
      </c>
      <c r="I18" s="2" t="s">
        <v>56</v>
      </c>
      <c r="J18" s="4">
        <v>1</v>
      </c>
      <c r="K18" t="str">
        <f>_xlfn.XLOOKUP(D18, dim_channels!A:A, dim_channels!C:C, "Not Found")</f>
        <v>OTA</v>
      </c>
      <c r="L18" t="str">
        <f>_xlfn.XLOOKUP(D18, dim_channels!A:A, dim_channels!B:B, "Not Found")</f>
        <v>Booking.com</v>
      </c>
      <c r="M18">
        <f t="shared" si="0"/>
        <v>0</v>
      </c>
      <c r="N18">
        <f t="shared" si="1"/>
        <v>0</v>
      </c>
      <c r="O18">
        <f t="shared" si="2"/>
        <v>0</v>
      </c>
      <c r="P18">
        <f t="shared" si="3"/>
        <v>0</v>
      </c>
    </row>
    <row r="19" spans="1:16" x14ac:dyDescent="0.2">
      <c r="A19" s="3" t="s">
        <v>86</v>
      </c>
      <c r="B19" s="3" t="s">
        <v>87</v>
      </c>
      <c r="C19" s="3" t="s">
        <v>88</v>
      </c>
      <c r="D19" s="3" t="s">
        <v>45</v>
      </c>
      <c r="E19" s="3" t="s">
        <v>89</v>
      </c>
      <c r="F19" s="3">
        <v>6660.28</v>
      </c>
      <c r="G19" s="3">
        <v>0</v>
      </c>
      <c r="H19" s="3">
        <v>6660.28</v>
      </c>
      <c r="I19" s="3" t="s">
        <v>29</v>
      </c>
      <c r="J19" s="5">
        <v>1</v>
      </c>
      <c r="K19" t="str">
        <f>_xlfn.XLOOKUP(D19, dim_channels!A:A, dim_channels!C:C, "Not Found")</f>
        <v>Corporate</v>
      </c>
      <c r="L19" t="str">
        <f>_xlfn.XLOOKUP(D19, dim_channels!A:A, dim_channels!B:B, "Not Found")</f>
        <v>Corporate Direct</v>
      </c>
      <c r="M19">
        <f t="shared" si="0"/>
        <v>0</v>
      </c>
      <c r="N19">
        <f t="shared" si="1"/>
        <v>1</v>
      </c>
      <c r="O19">
        <f t="shared" si="2"/>
        <v>6660.28</v>
      </c>
      <c r="P19">
        <f t="shared" si="3"/>
        <v>6660.28</v>
      </c>
    </row>
    <row r="20" spans="1:16" x14ac:dyDescent="0.2">
      <c r="A20" s="2" t="s">
        <v>90</v>
      </c>
      <c r="B20" s="2" t="s">
        <v>91</v>
      </c>
      <c r="C20" s="2" t="s">
        <v>92</v>
      </c>
      <c r="D20" s="2" t="s">
        <v>27</v>
      </c>
      <c r="E20" s="2" t="s">
        <v>34</v>
      </c>
      <c r="F20" s="2">
        <v>8415.01</v>
      </c>
      <c r="G20" s="2">
        <v>1514.7</v>
      </c>
      <c r="H20" s="2">
        <v>6900.31</v>
      </c>
      <c r="I20" s="2" t="s">
        <v>41</v>
      </c>
      <c r="J20" s="4">
        <v>1.219511877002627</v>
      </c>
      <c r="K20" t="str">
        <f>_xlfn.XLOOKUP(D20, dim_channels!A:A, dim_channels!C:C, "Not Found")</f>
        <v>OTA</v>
      </c>
      <c r="L20" t="str">
        <f>_xlfn.XLOOKUP(D20, dim_channels!A:A, dim_channels!B:B, "Not Found")</f>
        <v>Expedia</v>
      </c>
      <c r="M20">
        <f t="shared" si="0"/>
        <v>1</v>
      </c>
      <c r="N20">
        <f t="shared" si="1"/>
        <v>0</v>
      </c>
      <c r="O20">
        <f t="shared" si="2"/>
        <v>0</v>
      </c>
      <c r="P20">
        <f t="shared" si="3"/>
        <v>0</v>
      </c>
    </row>
    <row r="21" spans="1:16" x14ac:dyDescent="0.2">
      <c r="A21" s="3" t="s">
        <v>93</v>
      </c>
      <c r="B21" s="3" t="s">
        <v>94</v>
      </c>
      <c r="C21" s="3" t="s">
        <v>95</v>
      </c>
      <c r="D21" s="3" t="s">
        <v>33</v>
      </c>
      <c r="E21" s="3" t="s">
        <v>28</v>
      </c>
      <c r="F21" s="3">
        <v>18694.29</v>
      </c>
      <c r="G21" s="3">
        <v>2804.14</v>
      </c>
      <c r="H21" s="3">
        <v>15890.15</v>
      </c>
      <c r="I21" s="3" t="s">
        <v>29</v>
      </c>
      <c r="J21" s="5">
        <v>1.1764703291032499</v>
      </c>
      <c r="K21" t="str">
        <f>_xlfn.XLOOKUP(D21, dim_channels!A:A, dim_channels!C:C, "Not Found")</f>
        <v>OTA</v>
      </c>
      <c r="L21" t="str">
        <f>_xlfn.XLOOKUP(D21, dim_channels!A:A, dim_channels!B:B, "Not Found")</f>
        <v>Booking.com</v>
      </c>
      <c r="M21">
        <f t="shared" si="0"/>
        <v>0</v>
      </c>
      <c r="N21">
        <f t="shared" si="1"/>
        <v>1</v>
      </c>
      <c r="O21">
        <f t="shared" si="2"/>
        <v>15890.15</v>
      </c>
      <c r="P21">
        <f t="shared" si="3"/>
        <v>18694.29</v>
      </c>
    </row>
    <row r="22" spans="1:16" x14ac:dyDescent="0.2">
      <c r="A22" s="2" t="s">
        <v>96</v>
      </c>
      <c r="B22" s="2" t="s">
        <v>97</v>
      </c>
      <c r="C22" s="2" t="s">
        <v>98</v>
      </c>
      <c r="D22" s="2" t="s">
        <v>45</v>
      </c>
      <c r="E22" s="2" t="s">
        <v>89</v>
      </c>
      <c r="F22" s="2">
        <v>4095.96</v>
      </c>
      <c r="G22" s="2">
        <v>0</v>
      </c>
      <c r="H22" s="2">
        <v>4095.96</v>
      </c>
      <c r="I22" s="2" t="s">
        <v>29</v>
      </c>
      <c r="J22" s="4">
        <v>1</v>
      </c>
      <c r="K22" t="str">
        <f>_xlfn.XLOOKUP(D22, dim_channels!A:A, dim_channels!C:C, "Not Found")</f>
        <v>Corporate</v>
      </c>
      <c r="L22" t="str">
        <f>_xlfn.XLOOKUP(D22, dim_channels!A:A, dim_channels!B:B, "Not Found")</f>
        <v>Corporate Direct</v>
      </c>
      <c r="M22">
        <f t="shared" si="0"/>
        <v>0</v>
      </c>
      <c r="N22">
        <f t="shared" si="1"/>
        <v>1</v>
      </c>
      <c r="O22">
        <f t="shared" si="2"/>
        <v>4095.96</v>
      </c>
      <c r="P22">
        <f t="shared" si="3"/>
        <v>4095.96</v>
      </c>
    </row>
    <row r="23" spans="1:16" x14ac:dyDescent="0.2">
      <c r="A23" s="3" t="s">
        <v>99</v>
      </c>
      <c r="B23" s="3" t="s">
        <v>100</v>
      </c>
      <c r="C23" s="3" t="s">
        <v>101</v>
      </c>
      <c r="D23" s="3" t="s">
        <v>45</v>
      </c>
      <c r="E23" s="3" t="s">
        <v>89</v>
      </c>
      <c r="F23" s="3">
        <v>3001.73</v>
      </c>
      <c r="G23" s="3">
        <v>0</v>
      </c>
      <c r="H23" s="3">
        <v>3001.73</v>
      </c>
      <c r="I23" s="3" t="s">
        <v>29</v>
      </c>
      <c r="J23" s="5">
        <v>1</v>
      </c>
      <c r="K23" t="str">
        <f>_xlfn.XLOOKUP(D23, dim_channels!A:A, dim_channels!C:C, "Not Found")</f>
        <v>Corporate</v>
      </c>
      <c r="L23" t="str">
        <f>_xlfn.XLOOKUP(D23, dim_channels!A:A, dim_channels!B:B, "Not Found")</f>
        <v>Corporate Direct</v>
      </c>
      <c r="M23">
        <f t="shared" si="0"/>
        <v>0</v>
      </c>
      <c r="N23">
        <f t="shared" si="1"/>
        <v>1</v>
      </c>
      <c r="O23">
        <f t="shared" si="2"/>
        <v>3001.73</v>
      </c>
      <c r="P23">
        <f t="shared" si="3"/>
        <v>3001.73</v>
      </c>
    </row>
    <row r="24" spans="1:16" x14ac:dyDescent="0.2">
      <c r="A24" s="2" t="s">
        <v>102</v>
      </c>
      <c r="B24" s="2" t="s">
        <v>103</v>
      </c>
      <c r="C24" s="2" t="s">
        <v>104</v>
      </c>
      <c r="D24" s="2" t="s">
        <v>27</v>
      </c>
      <c r="E24" s="2" t="s">
        <v>60</v>
      </c>
      <c r="F24" s="2">
        <v>3119.25</v>
      </c>
      <c r="G24" s="2">
        <v>0</v>
      </c>
      <c r="H24" s="2">
        <v>3119.25</v>
      </c>
      <c r="I24" s="2" t="s">
        <v>41</v>
      </c>
      <c r="J24" s="4">
        <v>1</v>
      </c>
      <c r="K24" t="str">
        <f>_xlfn.XLOOKUP(D24, dim_channels!A:A, dim_channels!C:C, "Not Found")</f>
        <v>OTA</v>
      </c>
      <c r="L24" t="str">
        <f>_xlfn.XLOOKUP(D24, dim_channels!A:A, dim_channels!B:B, "Not Found")</f>
        <v>Expedia</v>
      </c>
      <c r="M24">
        <f t="shared" si="0"/>
        <v>1</v>
      </c>
      <c r="N24">
        <f t="shared" si="1"/>
        <v>0</v>
      </c>
      <c r="O24">
        <f t="shared" si="2"/>
        <v>0</v>
      </c>
      <c r="P24">
        <f t="shared" si="3"/>
        <v>0</v>
      </c>
    </row>
    <row r="25" spans="1:16" x14ac:dyDescent="0.2">
      <c r="A25" s="3" t="s">
        <v>105</v>
      </c>
      <c r="B25" s="3" t="s">
        <v>106</v>
      </c>
      <c r="C25" s="3" t="s">
        <v>107</v>
      </c>
      <c r="D25" s="3" t="s">
        <v>27</v>
      </c>
      <c r="E25" s="3" t="s">
        <v>28</v>
      </c>
      <c r="F25" s="3">
        <v>3351.2</v>
      </c>
      <c r="G25" s="3">
        <v>603.22</v>
      </c>
      <c r="H25" s="3">
        <v>2747.98</v>
      </c>
      <c r="I25" s="3" t="s">
        <v>29</v>
      </c>
      <c r="J25" s="5">
        <v>1.2195139702617921</v>
      </c>
      <c r="K25" t="str">
        <f>_xlfn.XLOOKUP(D25, dim_channels!A:A, dim_channels!C:C, "Not Found")</f>
        <v>OTA</v>
      </c>
      <c r="L25" t="str">
        <f>_xlfn.XLOOKUP(D25, dim_channels!A:A, dim_channels!B:B, "Not Found")</f>
        <v>Expedia</v>
      </c>
      <c r="M25">
        <f t="shared" si="0"/>
        <v>0</v>
      </c>
      <c r="N25">
        <f t="shared" si="1"/>
        <v>1</v>
      </c>
      <c r="O25">
        <f t="shared" si="2"/>
        <v>2747.98</v>
      </c>
      <c r="P25">
        <f t="shared" si="3"/>
        <v>3351.2</v>
      </c>
    </row>
    <row r="26" spans="1:16" x14ac:dyDescent="0.2">
      <c r="A26" s="2" t="s">
        <v>108</v>
      </c>
      <c r="B26" s="2" t="s">
        <v>109</v>
      </c>
      <c r="C26" s="2" t="s">
        <v>110</v>
      </c>
      <c r="D26" s="2" t="s">
        <v>27</v>
      </c>
      <c r="E26" s="2" t="s">
        <v>60</v>
      </c>
      <c r="F26" s="2">
        <v>8889.7800000000007</v>
      </c>
      <c r="G26" s="2">
        <v>0</v>
      </c>
      <c r="H26" s="2">
        <v>8889.7800000000007</v>
      </c>
      <c r="I26" s="2" t="s">
        <v>41</v>
      </c>
      <c r="J26" s="4">
        <v>1</v>
      </c>
      <c r="K26" t="str">
        <f>_xlfn.XLOOKUP(D26, dim_channels!A:A, dim_channels!C:C, "Not Found")</f>
        <v>OTA</v>
      </c>
      <c r="L26" t="str">
        <f>_xlfn.XLOOKUP(D26, dim_channels!A:A, dim_channels!B:B, "Not Found")</f>
        <v>Expedia</v>
      </c>
      <c r="M26">
        <f t="shared" si="0"/>
        <v>1</v>
      </c>
      <c r="N26">
        <f t="shared" si="1"/>
        <v>0</v>
      </c>
      <c r="O26">
        <f t="shared" si="2"/>
        <v>0</v>
      </c>
      <c r="P26">
        <f t="shared" si="3"/>
        <v>0</v>
      </c>
    </row>
    <row r="27" spans="1:16" x14ac:dyDescent="0.2">
      <c r="A27" s="3" t="s">
        <v>111</v>
      </c>
      <c r="B27" s="3" t="s">
        <v>112</v>
      </c>
      <c r="C27" s="3" t="s">
        <v>113</v>
      </c>
      <c r="D27" s="3" t="s">
        <v>114</v>
      </c>
      <c r="E27" s="3" t="s">
        <v>115</v>
      </c>
      <c r="F27" s="3">
        <v>6743.94</v>
      </c>
      <c r="G27" s="3">
        <v>674.39</v>
      </c>
      <c r="H27" s="3">
        <v>6069.55</v>
      </c>
      <c r="I27" s="3" t="s">
        <v>29</v>
      </c>
      <c r="J27" s="5">
        <v>1.1111103788584</v>
      </c>
      <c r="K27" t="str">
        <f>_xlfn.XLOOKUP(D27, dim_channels!A:A, dim_channels!C:C, "Not Found")</f>
        <v>Offline</v>
      </c>
      <c r="L27" t="str">
        <f>_xlfn.XLOOKUP(D27, dim_channels!A:A, dim_channels!B:B, "Not Found")</f>
        <v>Travel Agency</v>
      </c>
      <c r="M27">
        <f t="shared" si="0"/>
        <v>0</v>
      </c>
      <c r="N27">
        <f t="shared" si="1"/>
        <v>1</v>
      </c>
      <c r="O27">
        <f t="shared" si="2"/>
        <v>6069.55</v>
      </c>
      <c r="P27">
        <f t="shared" si="3"/>
        <v>6743.94</v>
      </c>
    </row>
    <row r="28" spans="1:16" x14ac:dyDescent="0.2">
      <c r="A28" s="2" t="s">
        <v>116</v>
      </c>
      <c r="B28" s="2" t="s">
        <v>117</v>
      </c>
      <c r="C28" s="2" t="s">
        <v>118</v>
      </c>
      <c r="D28" s="2" t="s">
        <v>33</v>
      </c>
      <c r="E28" s="2" t="s">
        <v>60</v>
      </c>
      <c r="F28" s="2">
        <v>11831.79</v>
      </c>
      <c r="G28" s="2">
        <v>0</v>
      </c>
      <c r="H28" s="2">
        <v>11831.79</v>
      </c>
      <c r="I28" s="2" t="s">
        <v>29</v>
      </c>
      <c r="J28" s="4">
        <v>1</v>
      </c>
      <c r="K28" t="str">
        <f>_xlfn.XLOOKUP(D28, dim_channels!A:A, dim_channels!C:C, "Not Found")</f>
        <v>OTA</v>
      </c>
      <c r="L28" t="str">
        <f>_xlfn.XLOOKUP(D28, dim_channels!A:A, dim_channels!B:B, "Not Found")</f>
        <v>Booking.com</v>
      </c>
      <c r="M28">
        <f t="shared" si="0"/>
        <v>0</v>
      </c>
      <c r="N28">
        <f t="shared" si="1"/>
        <v>1</v>
      </c>
      <c r="O28">
        <f t="shared" si="2"/>
        <v>11831.79</v>
      </c>
      <c r="P28">
        <f t="shared" si="3"/>
        <v>11831.79</v>
      </c>
    </row>
    <row r="29" spans="1:16" x14ac:dyDescent="0.2">
      <c r="A29" s="3" t="s">
        <v>119</v>
      </c>
      <c r="B29" s="3" t="s">
        <v>120</v>
      </c>
      <c r="C29" s="3" t="s">
        <v>121</v>
      </c>
      <c r="D29" s="3" t="s">
        <v>45</v>
      </c>
      <c r="E29" s="3" t="s">
        <v>89</v>
      </c>
      <c r="F29" s="3">
        <v>6396.65</v>
      </c>
      <c r="G29" s="3">
        <v>0</v>
      </c>
      <c r="H29" s="3">
        <v>6396.65</v>
      </c>
      <c r="I29" s="3" t="s">
        <v>29</v>
      </c>
      <c r="J29" s="5">
        <v>1</v>
      </c>
      <c r="K29" t="str">
        <f>_xlfn.XLOOKUP(D29, dim_channels!A:A, dim_channels!C:C, "Not Found")</f>
        <v>Corporate</v>
      </c>
      <c r="L29" t="str">
        <f>_xlfn.XLOOKUP(D29, dim_channels!A:A, dim_channels!B:B, "Not Found")</f>
        <v>Corporate Direct</v>
      </c>
      <c r="M29">
        <f t="shared" si="0"/>
        <v>0</v>
      </c>
      <c r="N29">
        <f t="shared" si="1"/>
        <v>1</v>
      </c>
      <c r="O29">
        <f t="shared" si="2"/>
        <v>6396.65</v>
      </c>
      <c r="P29">
        <f t="shared" si="3"/>
        <v>6396.65</v>
      </c>
    </row>
    <row r="30" spans="1:16" x14ac:dyDescent="0.2">
      <c r="A30" s="2" t="s">
        <v>122</v>
      </c>
      <c r="B30" s="2" t="s">
        <v>123</v>
      </c>
      <c r="C30" s="2" t="s">
        <v>124</v>
      </c>
      <c r="D30" s="2" t="s">
        <v>52</v>
      </c>
      <c r="E30" s="2" t="s">
        <v>60</v>
      </c>
      <c r="F30" s="2">
        <v>5254.32</v>
      </c>
      <c r="G30" s="2">
        <v>0</v>
      </c>
      <c r="H30" s="2">
        <v>5254.32</v>
      </c>
      <c r="I30" s="2" t="s">
        <v>41</v>
      </c>
      <c r="J30" s="4">
        <v>1</v>
      </c>
      <c r="K30" t="str">
        <f>_xlfn.XLOOKUP(D30, dim_channels!A:A, dim_channels!C:C, "Not Found")</f>
        <v>OTA</v>
      </c>
      <c r="L30" t="str">
        <f>_xlfn.XLOOKUP(D30, dim_channels!A:A, dim_channels!B:B, "Not Found")</f>
        <v>Agoda</v>
      </c>
      <c r="M30">
        <f t="shared" si="0"/>
        <v>1</v>
      </c>
      <c r="N30">
        <f t="shared" si="1"/>
        <v>0</v>
      </c>
      <c r="O30">
        <f t="shared" si="2"/>
        <v>0</v>
      </c>
      <c r="P30">
        <f t="shared" si="3"/>
        <v>0</v>
      </c>
    </row>
    <row r="31" spans="1:16" x14ac:dyDescent="0.2">
      <c r="A31" s="3" t="s">
        <v>125</v>
      </c>
      <c r="B31" s="3" t="s">
        <v>126</v>
      </c>
      <c r="C31" s="3" t="s">
        <v>127</v>
      </c>
      <c r="D31" s="3" t="s">
        <v>27</v>
      </c>
      <c r="E31" s="3" t="s">
        <v>34</v>
      </c>
      <c r="F31" s="3">
        <v>5784.71</v>
      </c>
      <c r="G31" s="3">
        <v>1041.25</v>
      </c>
      <c r="H31" s="3">
        <v>4743.46</v>
      </c>
      <c r="I31" s="3" t="s">
        <v>29</v>
      </c>
      <c r="J31" s="5">
        <v>1.219512760727401</v>
      </c>
      <c r="K31" t="str">
        <f>_xlfn.XLOOKUP(D31, dim_channels!A:A, dim_channels!C:C, "Not Found")</f>
        <v>OTA</v>
      </c>
      <c r="L31" t="str">
        <f>_xlfn.XLOOKUP(D31, dim_channels!A:A, dim_channels!B:B, "Not Found")</f>
        <v>Expedia</v>
      </c>
      <c r="M31">
        <f t="shared" si="0"/>
        <v>0</v>
      </c>
      <c r="N31">
        <f t="shared" si="1"/>
        <v>1</v>
      </c>
      <c r="O31">
        <f t="shared" si="2"/>
        <v>4743.46</v>
      </c>
      <c r="P31">
        <f t="shared" si="3"/>
        <v>5784.71</v>
      </c>
    </row>
    <row r="32" spans="1:16" x14ac:dyDescent="0.2">
      <c r="A32" s="2" t="s">
        <v>128</v>
      </c>
      <c r="B32" s="2" t="s">
        <v>129</v>
      </c>
      <c r="C32" s="2" t="s">
        <v>130</v>
      </c>
      <c r="D32" s="2" t="s">
        <v>114</v>
      </c>
      <c r="E32" s="2" t="s">
        <v>46</v>
      </c>
      <c r="F32" s="2">
        <v>4609.3100000000004</v>
      </c>
      <c r="G32" s="2">
        <v>460.93</v>
      </c>
      <c r="H32" s="2">
        <v>4148.38</v>
      </c>
      <c r="I32" s="2" t="s">
        <v>29</v>
      </c>
      <c r="J32" s="4">
        <v>1.1111108432689389</v>
      </c>
      <c r="K32" t="str">
        <f>_xlfn.XLOOKUP(D32, dim_channels!A:A, dim_channels!C:C, "Not Found")</f>
        <v>Offline</v>
      </c>
      <c r="L32" t="str">
        <f>_xlfn.XLOOKUP(D32, dim_channels!A:A, dim_channels!B:B, "Not Found")</f>
        <v>Travel Agency</v>
      </c>
      <c r="M32">
        <f t="shared" si="0"/>
        <v>0</v>
      </c>
      <c r="N32">
        <f t="shared" si="1"/>
        <v>1</v>
      </c>
      <c r="O32">
        <f t="shared" si="2"/>
        <v>4148.38</v>
      </c>
      <c r="P32">
        <f t="shared" si="3"/>
        <v>4609.3100000000004</v>
      </c>
    </row>
    <row r="33" spans="1:16" x14ac:dyDescent="0.2">
      <c r="A33" s="3" t="s">
        <v>131</v>
      </c>
      <c r="B33" s="3" t="s">
        <v>132</v>
      </c>
      <c r="C33" s="3" t="s">
        <v>133</v>
      </c>
      <c r="D33" s="3" t="s">
        <v>27</v>
      </c>
      <c r="E33" s="3" t="s">
        <v>28</v>
      </c>
      <c r="F33" s="3">
        <v>2813.42</v>
      </c>
      <c r="G33" s="3">
        <v>506.42</v>
      </c>
      <c r="H33" s="3">
        <v>2307</v>
      </c>
      <c r="I33" s="3" t="s">
        <v>41</v>
      </c>
      <c r="J33" s="5">
        <v>1.2195145210229741</v>
      </c>
      <c r="K33" t="str">
        <f>_xlfn.XLOOKUP(D33, dim_channels!A:A, dim_channels!C:C, "Not Found")</f>
        <v>OTA</v>
      </c>
      <c r="L33" t="str">
        <f>_xlfn.XLOOKUP(D33, dim_channels!A:A, dim_channels!B:B, "Not Found")</f>
        <v>Expedia</v>
      </c>
      <c r="M33">
        <f t="shared" si="0"/>
        <v>1</v>
      </c>
      <c r="N33">
        <f t="shared" si="1"/>
        <v>0</v>
      </c>
      <c r="O33">
        <f t="shared" si="2"/>
        <v>0</v>
      </c>
      <c r="P33">
        <f t="shared" si="3"/>
        <v>0</v>
      </c>
    </row>
    <row r="34" spans="1:16" x14ac:dyDescent="0.2">
      <c r="A34" s="2" t="s">
        <v>134</v>
      </c>
      <c r="B34" s="2" t="s">
        <v>135</v>
      </c>
      <c r="C34" s="2" t="s">
        <v>136</v>
      </c>
      <c r="D34" s="2" t="s">
        <v>27</v>
      </c>
      <c r="E34" s="2" t="s">
        <v>28</v>
      </c>
      <c r="F34" s="2">
        <v>3329.54</v>
      </c>
      <c r="G34" s="2">
        <v>599.32000000000005</v>
      </c>
      <c r="H34" s="2">
        <v>2730.22</v>
      </c>
      <c r="I34" s="2" t="s">
        <v>29</v>
      </c>
      <c r="J34" s="4">
        <v>1.219513445802902</v>
      </c>
      <c r="K34" t="str">
        <f>_xlfn.XLOOKUP(D34, dim_channels!A:A, dim_channels!C:C, "Not Found")</f>
        <v>OTA</v>
      </c>
      <c r="L34" t="str">
        <f>_xlfn.XLOOKUP(D34, dim_channels!A:A, dim_channels!B:B, "Not Found")</f>
        <v>Expedia</v>
      </c>
      <c r="M34">
        <f t="shared" si="0"/>
        <v>0</v>
      </c>
      <c r="N34">
        <f t="shared" si="1"/>
        <v>1</v>
      </c>
      <c r="O34">
        <f t="shared" si="2"/>
        <v>2730.22</v>
      </c>
      <c r="P34">
        <f t="shared" si="3"/>
        <v>3329.54</v>
      </c>
    </row>
    <row r="35" spans="1:16" x14ac:dyDescent="0.2">
      <c r="A35" s="3" t="s">
        <v>137</v>
      </c>
      <c r="B35" s="3" t="s">
        <v>138</v>
      </c>
      <c r="C35" s="3" t="s">
        <v>139</v>
      </c>
      <c r="D35" s="3" t="s">
        <v>45</v>
      </c>
      <c r="E35" s="3" t="s">
        <v>89</v>
      </c>
      <c r="F35" s="3">
        <v>3788.8</v>
      </c>
      <c r="G35" s="3">
        <v>0</v>
      </c>
      <c r="H35" s="3">
        <v>3788.8</v>
      </c>
      <c r="I35" s="3" t="s">
        <v>56</v>
      </c>
      <c r="J35" s="5">
        <v>1</v>
      </c>
      <c r="K35" t="str">
        <f>_xlfn.XLOOKUP(D35, dim_channels!A:A, dim_channels!C:C, "Not Found")</f>
        <v>Corporate</v>
      </c>
      <c r="L35" t="str">
        <f>_xlfn.XLOOKUP(D35, dim_channels!A:A, dim_channels!B:B, "Not Found")</f>
        <v>Corporate Direct</v>
      </c>
      <c r="M35">
        <f t="shared" si="0"/>
        <v>0</v>
      </c>
      <c r="N35">
        <f t="shared" si="1"/>
        <v>0</v>
      </c>
      <c r="O35">
        <f t="shared" si="2"/>
        <v>0</v>
      </c>
      <c r="P35">
        <f t="shared" si="3"/>
        <v>0</v>
      </c>
    </row>
    <row r="36" spans="1:16" x14ac:dyDescent="0.2">
      <c r="A36" s="2" t="s">
        <v>140</v>
      </c>
      <c r="B36" s="2" t="s">
        <v>141</v>
      </c>
      <c r="C36" s="2" t="s">
        <v>85</v>
      </c>
      <c r="D36" s="2" t="s">
        <v>114</v>
      </c>
      <c r="E36" s="2" t="s">
        <v>46</v>
      </c>
      <c r="F36" s="2">
        <v>5311.37</v>
      </c>
      <c r="G36" s="2">
        <v>531.14</v>
      </c>
      <c r="H36" s="2">
        <v>4780.2299999999996</v>
      </c>
      <c r="I36" s="2" t="s">
        <v>41</v>
      </c>
      <c r="J36" s="4">
        <v>1.1111118084276279</v>
      </c>
      <c r="K36" t="str">
        <f>_xlfn.XLOOKUP(D36, dim_channels!A:A, dim_channels!C:C, "Not Found")</f>
        <v>Offline</v>
      </c>
      <c r="L36" t="str">
        <f>_xlfn.XLOOKUP(D36, dim_channels!A:A, dim_channels!B:B, "Not Found")</f>
        <v>Travel Agency</v>
      </c>
      <c r="M36">
        <f t="shared" si="0"/>
        <v>1</v>
      </c>
      <c r="N36">
        <f t="shared" si="1"/>
        <v>0</v>
      </c>
      <c r="O36">
        <f t="shared" si="2"/>
        <v>0</v>
      </c>
      <c r="P36">
        <f t="shared" si="3"/>
        <v>0</v>
      </c>
    </row>
    <row r="37" spans="1:16" x14ac:dyDescent="0.2">
      <c r="A37" s="3" t="s">
        <v>142</v>
      </c>
      <c r="B37" s="3" t="s">
        <v>143</v>
      </c>
      <c r="C37" s="3" t="s">
        <v>79</v>
      </c>
      <c r="D37" s="3" t="s">
        <v>27</v>
      </c>
      <c r="E37" s="3" t="s">
        <v>28</v>
      </c>
      <c r="F37" s="3">
        <v>5764.08</v>
      </c>
      <c r="G37" s="3">
        <v>1037.53</v>
      </c>
      <c r="H37" s="3">
        <v>4726.55</v>
      </c>
      <c r="I37" s="3" t="s">
        <v>29</v>
      </c>
      <c r="J37" s="5">
        <v>1.21951105986396</v>
      </c>
      <c r="K37" t="str">
        <f>_xlfn.XLOOKUP(D37, dim_channels!A:A, dim_channels!C:C, "Not Found")</f>
        <v>OTA</v>
      </c>
      <c r="L37" t="str">
        <f>_xlfn.XLOOKUP(D37, dim_channels!A:A, dim_channels!B:B, "Not Found")</f>
        <v>Expedia</v>
      </c>
      <c r="M37">
        <f t="shared" si="0"/>
        <v>0</v>
      </c>
      <c r="N37">
        <f t="shared" si="1"/>
        <v>1</v>
      </c>
      <c r="O37">
        <f t="shared" si="2"/>
        <v>4726.55</v>
      </c>
      <c r="P37">
        <f t="shared" si="3"/>
        <v>5764.08</v>
      </c>
    </row>
    <row r="38" spans="1:16" x14ac:dyDescent="0.2">
      <c r="A38" s="2" t="s">
        <v>144</v>
      </c>
      <c r="B38" s="2" t="s">
        <v>145</v>
      </c>
      <c r="C38" s="2" t="s">
        <v>109</v>
      </c>
      <c r="D38" s="2" t="s">
        <v>45</v>
      </c>
      <c r="E38" s="2" t="s">
        <v>46</v>
      </c>
      <c r="F38" s="2">
        <v>14588.95</v>
      </c>
      <c r="G38" s="2">
        <v>729.45</v>
      </c>
      <c r="H38" s="2">
        <v>13859.5</v>
      </c>
      <c r="I38" s="2" t="s">
        <v>29</v>
      </c>
      <c r="J38" s="4">
        <v>1.0526317688228291</v>
      </c>
      <c r="K38" t="str">
        <f>_xlfn.XLOOKUP(D38, dim_channels!A:A, dim_channels!C:C, "Not Found")</f>
        <v>Corporate</v>
      </c>
      <c r="L38" t="str">
        <f>_xlfn.XLOOKUP(D38, dim_channels!A:A, dim_channels!B:B, "Not Found")</f>
        <v>Corporate Direct</v>
      </c>
      <c r="M38">
        <f t="shared" si="0"/>
        <v>0</v>
      </c>
      <c r="N38">
        <f t="shared" si="1"/>
        <v>1</v>
      </c>
      <c r="O38">
        <f t="shared" si="2"/>
        <v>13859.5</v>
      </c>
      <c r="P38">
        <f t="shared" si="3"/>
        <v>14588.95</v>
      </c>
    </row>
    <row r="39" spans="1:16" x14ac:dyDescent="0.2">
      <c r="A39" s="3" t="s">
        <v>146</v>
      </c>
      <c r="B39" s="3" t="s">
        <v>147</v>
      </c>
      <c r="C39" s="3" t="s">
        <v>148</v>
      </c>
      <c r="D39" s="3" t="s">
        <v>52</v>
      </c>
      <c r="E39" s="3" t="s">
        <v>60</v>
      </c>
      <c r="F39" s="3">
        <v>2526.81</v>
      </c>
      <c r="G39" s="3">
        <v>0</v>
      </c>
      <c r="H39" s="3">
        <v>2526.81</v>
      </c>
      <c r="I39" s="3" t="s">
        <v>29</v>
      </c>
      <c r="J39" s="5">
        <v>1</v>
      </c>
      <c r="K39" t="str">
        <f>_xlfn.XLOOKUP(D39, dim_channels!A:A, dim_channels!C:C, "Not Found")</f>
        <v>OTA</v>
      </c>
      <c r="L39" t="str">
        <f>_xlfn.XLOOKUP(D39, dim_channels!A:A, dim_channels!B:B, "Not Found")</f>
        <v>Agoda</v>
      </c>
      <c r="M39">
        <f t="shared" si="0"/>
        <v>0</v>
      </c>
      <c r="N39">
        <f t="shared" si="1"/>
        <v>1</v>
      </c>
      <c r="O39">
        <f t="shared" si="2"/>
        <v>2526.81</v>
      </c>
      <c r="P39">
        <f t="shared" si="3"/>
        <v>2526.81</v>
      </c>
    </row>
    <row r="40" spans="1:16" x14ac:dyDescent="0.2">
      <c r="A40" s="2" t="s">
        <v>149</v>
      </c>
      <c r="B40" s="2" t="s">
        <v>150</v>
      </c>
      <c r="C40" s="2" t="s">
        <v>151</v>
      </c>
      <c r="D40" s="2" t="s">
        <v>33</v>
      </c>
      <c r="E40" s="2" t="s">
        <v>28</v>
      </c>
      <c r="F40" s="2">
        <v>5491.62</v>
      </c>
      <c r="G40" s="2">
        <v>823.74</v>
      </c>
      <c r="H40" s="2">
        <v>4667.88</v>
      </c>
      <c r="I40" s="2" t="s">
        <v>41</v>
      </c>
      <c r="J40" s="4">
        <v>1.176469832129361</v>
      </c>
      <c r="K40" t="str">
        <f>_xlfn.XLOOKUP(D40, dim_channels!A:A, dim_channels!C:C, "Not Found")</f>
        <v>OTA</v>
      </c>
      <c r="L40" t="str">
        <f>_xlfn.XLOOKUP(D40, dim_channels!A:A, dim_channels!B:B, "Not Found")</f>
        <v>Booking.com</v>
      </c>
      <c r="M40">
        <f t="shared" si="0"/>
        <v>1</v>
      </c>
      <c r="N40">
        <f t="shared" si="1"/>
        <v>0</v>
      </c>
      <c r="O40">
        <f t="shared" si="2"/>
        <v>0</v>
      </c>
      <c r="P40">
        <f t="shared" si="3"/>
        <v>0</v>
      </c>
    </row>
    <row r="41" spans="1:16" x14ac:dyDescent="0.2">
      <c r="A41" s="3" t="s">
        <v>152</v>
      </c>
      <c r="B41" s="3" t="s">
        <v>153</v>
      </c>
      <c r="C41" s="3" t="s">
        <v>153</v>
      </c>
      <c r="D41" s="3" t="s">
        <v>52</v>
      </c>
      <c r="E41" s="3" t="s">
        <v>34</v>
      </c>
      <c r="F41" s="3">
        <v>8178.19</v>
      </c>
      <c r="G41" s="3">
        <v>981.38</v>
      </c>
      <c r="H41" s="3">
        <v>7196.81</v>
      </c>
      <c r="I41" s="3" t="s">
        <v>41</v>
      </c>
      <c r="J41" s="5">
        <v>1.136363194248563</v>
      </c>
      <c r="K41" t="str">
        <f>_xlfn.XLOOKUP(D41, dim_channels!A:A, dim_channels!C:C, "Not Found")</f>
        <v>OTA</v>
      </c>
      <c r="L41" t="str">
        <f>_xlfn.XLOOKUP(D41, dim_channels!A:A, dim_channels!B:B, "Not Found")</f>
        <v>Agoda</v>
      </c>
      <c r="M41">
        <f t="shared" si="0"/>
        <v>1</v>
      </c>
      <c r="N41">
        <f t="shared" si="1"/>
        <v>0</v>
      </c>
      <c r="O41">
        <f t="shared" si="2"/>
        <v>0</v>
      </c>
      <c r="P41">
        <f t="shared" si="3"/>
        <v>0</v>
      </c>
    </row>
    <row r="42" spans="1:16" x14ac:dyDescent="0.2">
      <c r="A42" s="2" t="s">
        <v>154</v>
      </c>
      <c r="B42" s="2" t="s">
        <v>155</v>
      </c>
      <c r="C42" s="2" t="s">
        <v>156</v>
      </c>
      <c r="D42" s="2" t="s">
        <v>27</v>
      </c>
      <c r="E42" s="2" t="s">
        <v>60</v>
      </c>
      <c r="F42" s="2">
        <v>16164.7</v>
      </c>
      <c r="G42" s="2">
        <v>0</v>
      </c>
      <c r="H42" s="2">
        <v>16164.7</v>
      </c>
      <c r="I42" s="2" t="s">
        <v>41</v>
      </c>
      <c r="J42" s="4">
        <v>1</v>
      </c>
      <c r="K42" t="str">
        <f>_xlfn.XLOOKUP(D42, dim_channels!A:A, dim_channels!C:C, "Not Found")</f>
        <v>OTA</v>
      </c>
      <c r="L42" t="str">
        <f>_xlfn.XLOOKUP(D42, dim_channels!A:A, dim_channels!B:B, "Not Found")</f>
        <v>Expedia</v>
      </c>
      <c r="M42">
        <f t="shared" si="0"/>
        <v>1</v>
      </c>
      <c r="N42">
        <f t="shared" si="1"/>
        <v>0</v>
      </c>
      <c r="O42">
        <f t="shared" si="2"/>
        <v>0</v>
      </c>
      <c r="P42">
        <f t="shared" si="3"/>
        <v>0</v>
      </c>
    </row>
    <row r="43" spans="1:16" x14ac:dyDescent="0.2">
      <c r="A43" s="3" t="s">
        <v>157</v>
      </c>
      <c r="B43" s="3" t="s">
        <v>158</v>
      </c>
      <c r="C43" s="3" t="s">
        <v>159</v>
      </c>
      <c r="D43" s="3" t="s">
        <v>27</v>
      </c>
      <c r="E43" s="3" t="s">
        <v>28</v>
      </c>
      <c r="F43" s="3">
        <v>2990.46</v>
      </c>
      <c r="G43" s="3">
        <v>538.28</v>
      </c>
      <c r="H43" s="3">
        <v>2452.1799999999998</v>
      </c>
      <c r="I43" s="3" t="s">
        <v>29</v>
      </c>
      <c r="J43" s="5">
        <v>1.219510802632759</v>
      </c>
      <c r="K43" t="str">
        <f>_xlfn.XLOOKUP(D43, dim_channels!A:A, dim_channels!C:C, "Not Found")</f>
        <v>OTA</v>
      </c>
      <c r="L43" t="str">
        <f>_xlfn.XLOOKUP(D43, dim_channels!A:A, dim_channels!B:B, "Not Found")</f>
        <v>Expedia</v>
      </c>
      <c r="M43">
        <f t="shared" si="0"/>
        <v>0</v>
      </c>
      <c r="N43">
        <f t="shared" si="1"/>
        <v>1</v>
      </c>
      <c r="O43">
        <f t="shared" si="2"/>
        <v>2452.1799999999998</v>
      </c>
      <c r="P43">
        <f t="shared" si="3"/>
        <v>2990.46</v>
      </c>
    </row>
    <row r="44" spans="1:16" x14ac:dyDescent="0.2">
      <c r="A44" s="2" t="s">
        <v>160</v>
      </c>
      <c r="B44" s="2" t="s">
        <v>161</v>
      </c>
      <c r="C44" s="2" t="s">
        <v>162</v>
      </c>
      <c r="D44" s="2" t="s">
        <v>64</v>
      </c>
      <c r="E44" s="2" t="s">
        <v>34</v>
      </c>
      <c r="F44" s="2">
        <v>6252.27</v>
      </c>
      <c r="G44" s="2">
        <v>0</v>
      </c>
      <c r="H44" s="2">
        <v>6252.27</v>
      </c>
      <c r="I44" s="2" t="s">
        <v>56</v>
      </c>
      <c r="J44" s="4">
        <v>1</v>
      </c>
      <c r="K44" t="str">
        <f>_xlfn.XLOOKUP(D44, dim_channels!A:A, dim_channels!C:C, "Not Found")</f>
        <v>Direct</v>
      </c>
      <c r="L44" t="str">
        <f>_xlfn.XLOOKUP(D44, dim_channels!A:A, dim_channels!B:B, "Not Found")</f>
        <v>Direct Website</v>
      </c>
      <c r="M44">
        <f t="shared" si="0"/>
        <v>0</v>
      </c>
      <c r="N44">
        <f t="shared" si="1"/>
        <v>0</v>
      </c>
      <c r="O44">
        <f t="shared" si="2"/>
        <v>0</v>
      </c>
      <c r="P44">
        <f t="shared" si="3"/>
        <v>0</v>
      </c>
    </row>
    <row r="45" spans="1:16" x14ac:dyDescent="0.2">
      <c r="A45" s="3" t="s">
        <v>163</v>
      </c>
      <c r="B45" s="3" t="s">
        <v>164</v>
      </c>
      <c r="C45" s="3" t="s">
        <v>165</v>
      </c>
      <c r="D45" s="3" t="s">
        <v>33</v>
      </c>
      <c r="E45" s="3" t="s">
        <v>28</v>
      </c>
      <c r="F45" s="3">
        <v>5802.64</v>
      </c>
      <c r="G45" s="3">
        <v>870.4</v>
      </c>
      <c r="H45" s="3">
        <v>4932.24</v>
      </c>
      <c r="I45" s="3" t="s">
        <v>29</v>
      </c>
      <c r="J45" s="5">
        <v>1.1764715423418159</v>
      </c>
      <c r="K45" t="str">
        <f>_xlfn.XLOOKUP(D45, dim_channels!A:A, dim_channels!C:C, "Not Found")</f>
        <v>OTA</v>
      </c>
      <c r="L45" t="str">
        <f>_xlfn.XLOOKUP(D45, dim_channels!A:A, dim_channels!B:B, "Not Found")</f>
        <v>Booking.com</v>
      </c>
      <c r="M45">
        <f t="shared" si="0"/>
        <v>0</v>
      </c>
      <c r="N45">
        <f t="shared" si="1"/>
        <v>1</v>
      </c>
      <c r="O45">
        <f t="shared" si="2"/>
        <v>4932.24</v>
      </c>
      <c r="P45">
        <f t="shared" si="3"/>
        <v>5802.64</v>
      </c>
    </row>
    <row r="46" spans="1:16" x14ac:dyDescent="0.2">
      <c r="A46" s="2" t="s">
        <v>166</v>
      </c>
      <c r="B46" s="2" t="s">
        <v>167</v>
      </c>
      <c r="C46" s="2" t="s">
        <v>168</v>
      </c>
      <c r="D46" s="2" t="s">
        <v>169</v>
      </c>
      <c r="E46" s="2" t="s">
        <v>46</v>
      </c>
      <c r="F46" s="2">
        <v>3525.13</v>
      </c>
      <c r="G46" s="2">
        <v>705.03</v>
      </c>
      <c r="H46" s="2">
        <v>2820.1</v>
      </c>
      <c r="I46" s="2" t="s">
        <v>29</v>
      </c>
      <c r="J46" s="4">
        <v>1.2500017729867741</v>
      </c>
      <c r="K46" t="str">
        <f>_xlfn.XLOOKUP(D46, dim_channels!A:A, dim_channels!C:C, "Not Found")</f>
        <v>GDS</v>
      </c>
      <c r="L46" t="str">
        <f>_xlfn.XLOOKUP(D46, dim_channels!A:A, dim_channels!B:B, "Not Found")</f>
        <v>GDS (Amadeus)</v>
      </c>
      <c r="M46">
        <f t="shared" si="0"/>
        <v>0</v>
      </c>
      <c r="N46">
        <f t="shared" si="1"/>
        <v>1</v>
      </c>
      <c r="O46">
        <f t="shared" si="2"/>
        <v>2820.1</v>
      </c>
      <c r="P46">
        <f t="shared" si="3"/>
        <v>3525.13</v>
      </c>
    </row>
    <row r="47" spans="1:16" x14ac:dyDescent="0.2">
      <c r="A47" s="3" t="s">
        <v>170</v>
      </c>
      <c r="B47" s="3" t="s">
        <v>171</v>
      </c>
      <c r="C47" s="3" t="s">
        <v>151</v>
      </c>
      <c r="D47" s="3" t="s">
        <v>27</v>
      </c>
      <c r="E47" s="3" t="s">
        <v>34</v>
      </c>
      <c r="F47" s="3">
        <v>13246.32</v>
      </c>
      <c r="G47" s="3">
        <v>2384.34</v>
      </c>
      <c r="H47" s="3">
        <v>10861.98</v>
      </c>
      <c r="I47" s="3" t="s">
        <v>29</v>
      </c>
      <c r="J47" s="5">
        <v>1.2195124645782811</v>
      </c>
      <c r="K47" t="str">
        <f>_xlfn.XLOOKUP(D47, dim_channels!A:A, dim_channels!C:C, "Not Found")</f>
        <v>OTA</v>
      </c>
      <c r="L47" t="str">
        <f>_xlfn.XLOOKUP(D47, dim_channels!A:A, dim_channels!B:B, "Not Found")</f>
        <v>Expedia</v>
      </c>
      <c r="M47">
        <f t="shared" si="0"/>
        <v>0</v>
      </c>
      <c r="N47">
        <f t="shared" si="1"/>
        <v>1</v>
      </c>
      <c r="O47">
        <f t="shared" si="2"/>
        <v>10861.98</v>
      </c>
      <c r="P47">
        <f t="shared" si="3"/>
        <v>13246.32</v>
      </c>
    </row>
    <row r="48" spans="1:16" x14ac:dyDescent="0.2">
      <c r="A48" s="2" t="s">
        <v>172</v>
      </c>
      <c r="B48" s="2" t="s">
        <v>173</v>
      </c>
      <c r="C48" s="2" t="s">
        <v>174</v>
      </c>
      <c r="D48" s="2" t="s">
        <v>27</v>
      </c>
      <c r="E48" s="2" t="s">
        <v>34</v>
      </c>
      <c r="F48" s="2">
        <v>13005.64</v>
      </c>
      <c r="G48" s="2">
        <v>2341.02</v>
      </c>
      <c r="H48" s="2">
        <v>10664.62</v>
      </c>
      <c r="I48" s="2" t="s">
        <v>56</v>
      </c>
      <c r="J48" s="4">
        <v>1.219512744007756</v>
      </c>
      <c r="K48" t="str">
        <f>_xlfn.XLOOKUP(D48, dim_channels!A:A, dim_channels!C:C, "Not Found")</f>
        <v>OTA</v>
      </c>
      <c r="L48" t="str">
        <f>_xlfn.XLOOKUP(D48, dim_channels!A:A, dim_channels!B:B, "Not Found")</f>
        <v>Expedia</v>
      </c>
      <c r="M48">
        <f t="shared" si="0"/>
        <v>0</v>
      </c>
      <c r="N48">
        <f t="shared" si="1"/>
        <v>0</v>
      </c>
      <c r="O48">
        <f t="shared" si="2"/>
        <v>0</v>
      </c>
      <c r="P48">
        <f t="shared" si="3"/>
        <v>0</v>
      </c>
    </row>
    <row r="49" spans="1:16" x14ac:dyDescent="0.2">
      <c r="A49" s="3" t="s">
        <v>175</v>
      </c>
      <c r="B49" s="3" t="s">
        <v>176</v>
      </c>
      <c r="C49" s="3" t="s">
        <v>110</v>
      </c>
      <c r="D49" s="3" t="s">
        <v>33</v>
      </c>
      <c r="E49" s="3" t="s">
        <v>28</v>
      </c>
      <c r="F49" s="3">
        <v>19094.36</v>
      </c>
      <c r="G49" s="3">
        <v>2864.15</v>
      </c>
      <c r="H49" s="3">
        <v>16230.21</v>
      </c>
      <c r="I49" s="3" t="s">
        <v>29</v>
      </c>
      <c r="J49" s="5">
        <v>1.1764702982894251</v>
      </c>
      <c r="K49" t="str">
        <f>_xlfn.XLOOKUP(D49, dim_channels!A:A, dim_channels!C:C, "Not Found")</f>
        <v>OTA</v>
      </c>
      <c r="L49" t="str">
        <f>_xlfn.XLOOKUP(D49, dim_channels!A:A, dim_channels!B:B, "Not Found")</f>
        <v>Booking.com</v>
      </c>
      <c r="M49">
        <f t="shared" si="0"/>
        <v>0</v>
      </c>
      <c r="N49">
        <f t="shared" si="1"/>
        <v>1</v>
      </c>
      <c r="O49">
        <f t="shared" si="2"/>
        <v>16230.21</v>
      </c>
      <c r="P49">
        <f t="shared" si="3"/>
        <v>19094.36</v>
      </c>
    </row>
    <row r="50" spans="1:16" x14ac:dyDescent="0.2">
      <c r="A50" s="2" t="s">
        <v>177</v>
      </c>
      <c r="B50" s="2" t="s">
        <v>178</v>
      </c>
      <c r="C50" s="2" t="s">
        <v>179</v>
      </c>
      <c r="D50" s="2" t="s">
        <v>27</v>
      </c>
      <c r="E50" s="2" t="s">
        <v>28</v>
      </c>
      <c r="F50" s="2">
        <v>3035.87</v>
      </c>
      <c r="G50" s="2">
        <v>546.46</v>
      </c>
      <c r="H50" s="2">
        <v>2489.41</v>
      </c>
      <c r="I50" s="2" t="s">
        <v>41</v>
      </c>
      <c r="J50" s="4">
        <v>1.2195138607139839</v>
      </c>
      <c r="K50" t="str">
        <f>_xlfn.XLOOKUP(D50, dim_channels!A:A, dim_channels!C:C, "Not Found")</f>
        <v>OTA</v>
      </c>
      <c r="L50" t="str">
        <f>_xlfn.XLOOKUP(D50, dim_channels!A:A, dim_channels!B:B, "Not Found")</f>
        <v>Expedia</v>
      </c>
      <c r="M50">
        <f t="shared" si="0"/>
        <v>1</v>
      </c>
      <c r="N50">
        <f t="shared" si="1"/>
        <v>0</v>
      </c>
      <c r="O50">
        <f t="shared" si="2"/>
        <v>0</v>
      </c>
      <c r="P50">
        <f t="shared" si="3"/>
        <v>0</v>
      </c>
    </row>
    <row r="51" spans="1:16" x14ac:dyDescent="0.2">
      <c r="A51" s="3" t="s">
        <v>180</v>
      </c>
      <c r="B51" s="3" t="s">
        <v>181</v>
      </c>
      <c r="C51" s="3" t="s">
        <v>181</v>
      </c>
      <c r="D51" s="3" t="s">
        <v>64</v>
      </c>
      <c r="E51" s="3" t="s">
        <v>34</v>
      </c>
      <c r="F51" s="3">
        <v>3006.67</v>
      </c>
      <c r="G51" s="3">
        <v>0</v>
      </c>
      <c r="H51" s="3">
        <v>3006.67</v>
      </c>
      <c r="I51" s="3" t="s">
        <v>29</v>
      </c>
      <c r="J51" s="5">
        <v>1</v>
      </c>
      <c r="K51" t="str">
        <f>_xlfn.XLOOKUP(D51, dim_channels!A:A, dim_channels!C:C, "Not Found")</f>
        <v>Direct</v>
      </c>
      <c r="L51" t="str">
        <f>_xlfn.XLOOKUP(D51, dim_channels!A:A, dim_channels!B:B, "Not Found")</f>
        <v>Direct Website</v>
      </c>
      <c r="M51">
        <f t="shared" si="0"/>
        <v>0</v>
      </c>
      <c r="N51">
        <f t="shared" si="1"/>
        <v>1</v>
      </c>
      <c r="O51">
        <f t="shared" si="2"/>
        <v>3006.67</v>
      </c>
      <c r="P51">
        <f t="shared" si="3"/>
        <v>3006.67</v>
      </c>
    </row>
    <row r="52" spans="1:16" x14ac:dyDescent="0.2">
      <c r="A52" s="2" t="s">
        <v>182</v>
      </c>
      <c r="B52" s="2" t="s">
        <v>183</v>
      </c>
      <c r="C52" s="2" t="s">
        <v>184</v>
      </c>
      <c r="D52" s="2" t="s">
        <v>52</v>
      </c>
      <c r="E52" s="2" t="s">
        <v>60</v>
      </c>
      <c r="F52" s="2">
        <v>3062.56</v>
      </c>
      <c r="G52" s="2">
        <v>0</v>
      </c>
      <c r="H52" s="2">
        <v>3062.56</v>
      </c>
      <c r="I52" s="2" t="s">
        <v>41</v>
      </c>
      <c r="J52" s="4">
        <v>1</v>
      </c>
      <c r="K52" t="str">
        <f>_xlfn.XLOOKUP(D52, dim_channels!A:A, dim_channels!C:C, "Not Found")</f>
        <v>OTA</v>
      </c>
      <c r="L52" t="str">
        <f>_xlfn.XLOOKUP(D52, dim_channels!A:A, dim_channels!B:B, "Not Found")</f>
        <v>Agoda</v>
      </c>
      <c r="M52">
        <f t="shared" si="0"/>
        <v>1</v>
      </c>
      <c r="N52">
        <f t="shared" si="1"/>
        <v>0</v>
      </c>
      <c r="O52">
        <f t="shared" si="2"/>
        <v>0</v>
      </c>
      <c r="P52">
        <f t="shared" si="3"/>
        <v>0</v>
      </c>
    </row>
    <row r="53" spans="1:16" x14ac:dyDescent="0.2">
      <c r="A53" s="3" t="s">
        <v>185</v>
      </c>
      <c r="B53" s="3" t="s">
        <v>186</v>
      </c>
      <c r="C53" s="3" t="s">
        <v>187</v>
      </c>
      <c r="D53" s="3" t="s">
        <v>64</v>
      </c>
      <c r="E53" s="3" t="s">
        <v>115</v>
      </c>
      <c r="F53" s="3">
        <v>9131.02</v>
      </c>
      <c r="G53" s="3">
        <v>0</v>
      </c>
      <c r="H53" s="3">
        <v>9131.02</v>
      </c>
      <c r="I53" s="3" t="s">
        <v>56</v>
      </c>
      <c r="J53" s="5">
        <v>1</v>
      </c>
      <c r="K53" t="str">
        <f>_xlfn.XLOOKUP(D53, dim_channels!A:A, dim_channels!C:C, "Not Found")</f>
        <v>Direct</v>
      </c>
      <c r="L53" t="str">
        <f>_xlfn.XLOOKUP(D53, dim_channels!A:A, dim_channels!B:B, "Not Found")</f>
        <v>Direct Website</v>
      </c>
      <c r="M53">
        <f t="shared" si="0"/>
        <v>0</v>
      </c>
      <c r="N53">
        <f t="shared" si="1"/>
        <v>0</v>
      </c>
      <c r="O53">
        <f t="shared" si="2"/>
        <v>0</v>
      </c>
      <c r="P53">
        <f t="shared" si="3"/>
        <v>0</v>
      </c>
    </row>
    <row r="54" spans="1:16" x14ac:dyDescent="0.2">
      <c r="A54" s="2" t="s">
        <v>188</v>
      </c>
      <c r="B54" s="2" t="s">
        <v>189</v>
      </c>
      <c r="C54" s="2" t="s">
        <v>190</v>
      </c>
      <c r="D54" s="2" t="s">
        <v>114</v>
      </c>
      <c r="E54" s="2" t="s">
        <v>115</v>
      </c>
      <c r="F54" s="2">
        <v>2627.43</v>
      </c>
      <c r="G54" s="2">
        <v>262.74</v>
      </c>
      <c r="H54" s="2">
        <v>2364.69</v>
      </c>
      <c r="I54" s="2" t="s">
        <v>29</v>
      </c>
      <c r="J54" s="4">
        <v>1.11110970148307</v>
      </c>
      <c r="K54" t="str">
        <f>_xlfn.XLOOKUP(D54, dim_channels!A:A, dim_channels!C:C, "Not Found")</f>
        <v>Offline</v>
      </c>
      <c r="L54" t="str">
        <f>_xlfn.XLOOKUP(D54, dim_channels!A:A, dim_channels!B:B, "Not Found")</f>
        <v>Travel Agency</v>
      </c>
      <c r="M54">
        <f t="shared" si="0"/>
        <v>0</v>
      </c>
      <c r="N54">
        <f t="shared" si="1"/>
        <v>1</v>
      </c>
      <c r="O54">
        <f t="shared" si="2"/>
        <v>2364.69</v>
      </c>
      <c r="P54">
        <f t="shared" si="3"/>
        <v>2627.43</v>
      </c>
    </row>
    <row r="55" spans="1:16" x14ac:dyDescent="0.2">
      <c r="A55" s="3" t="s">
        <v>191</v>
      </c>
      <c r="B55" s="3" t="s">
        <v>192</v>
      </c>
      <c r="C55" s="3" t="s">
        <v>193</v>
      </c>
      <c r="D55" s="3" t="s">
        <v>114</v>
      </c>
      <c r="E55" s="3" t="s">
        <v>46</v>
      </c>
      <c r="F55" s="3">
        <v>18818.48</v>
      </c>
      <c r="G55" s="3">
        <v>1881.85</v>
      </c>
      <c r="H55" s="3">
        <v>16936.63</v>
      </c>
      <c r="I55" s="3" t="s">
        <v>56</v>
      </c>
      <c r="J55" s="5">
        <v>1.111111242319162</v>
      </c>
      <c r="K55" t="str">
        <f>_xlfn.XLOOKUP(D55, dim_channels!A:A, dim_channels!C:C, "Not Found")</f>
        <v>Offline</v>
      </c>
      <c r="L55" t="str">
        <f>_xlfn.XLOOKUP(D55, dim_channels!A:A, dim_channels!B:B, "Not Found")</f>
        <v>Travel Agency</v>
      </c>
      <c r="M55">
        <f t="shared" si="0"/>
        <v>0</v>
      </c>
      <c r="N55">
        <f t="shared" si="1"/>
        <v>0</v>
      </c>
      <c r="O55">
        <f t="shared" si="2"/>
        <v>0</v>
      </c>
      <c r="P55">
        <f t="shared" si="3"/>
        <v>0</v>
      </c>
    </row>
    <row r="56" spans="1:16" x14ac:dyDescent="0.2">
      <c r="A56" s="2" t="s">
        <v>194</v>
      </c>
      <c r="B56" s="2" t="s">
        <v>48</v>
      </c>
      <c r="C56" s="2" t="s">
        <v>195</v>
      </c>
      <c r="D56" s="2" t="s">
        <v>27</v>
      </c>
      <c r="E56" s="2" t="s">
        <v>34</v>
      </c>
      <c r="F56" s="2">
        <v>12481.64</v>
      </c>
      <c r="G56" s="2">
        <v>2246.6999999999998</v>
      </c>
      <c r="H56" s="2">
        <v>10234.94</v>
      </c>
      <c r="I56" s="2" t="s">
        <v>29</v>
      </c>
      <c r="J56" s="4">
        <v>1.2195127670509061</v>
      </c>
      <c r="K56" t="str">
        <f>_xlfn.XLOOKUP(D56, dim_channels!A:A, dim_channels!C:C, "Not Found")</f>
        <v>OTA</v>
      </c>
      <c r="L56" t="str">
        <f>_xlfn.XLOOKUP(D56, dim_channels!A:A, dim_channels!B:B, "Not Found")</f>
        <v>Expedia</v>
      </c>
      <c r="M56">
        <f t="shared" si="0"/>
        <v>0</v>
      </c>
      <c r="N56">
        <f t="shared" si="1"/>
        <v>1</v>
      </c>
      <c r="O56">
        <f t="shared" si="2"/>
        <v>10234.94</v>
      </c>
      <c r="P56">
        <f t="shared" si="3"/>
        <v>12481.64</v>
      </c>
    </row>
    <row r="57" spans="1:16" x14ac:dyDescent="0.2">
      <c r="A57" s="3" t="s">
        <v>196</v>
      </c>
      <c r="B57" s="3" t="s">
        <v>197</v>
      </c>
      <c r="C57" s="3" t="s">
        <v>198</v>
      </c>
      <c r="D57" s="3" t="s">
        <v>52</v>
      </c>
      <c r="E57" s="3" t="s">
        <v>34</v>
      </c>
      <c r="F57" s="3">
        <v>3007.83</v>
      </c>
      <c r="G57" s="3">
        <v>360.94</v>
      </c>
      <c r="H57" s="3">
        <v>2646.89</v>
      </c>
      <c r="I57" s="3" t="s">
        <v>41</v>
      </c>
      <c r="J57" s="5">
        <v>1.1363638080917611</v>
      </c>
      <c r="K57" t="str">
        <f>_xlfn.XLOOKUP(D57, dim_channels!A:A, dim_channels!C:C, "Not Found")</f>
        <v>OTA</v>
      </c>
      <c r="L57" t="str">
        <f>_xlfn.XLOOKUP(D57, dim_channels!A:A, dim_channels!B:B, "Not Found")</f>
        <v>Agoda</v>
      </c>
      <c r="M57">
        <f t="shared" si="0"/>
        <v>1</v>
      </c>
      <c r="N57">
        <f t="shared" si="1"/>
        <v>0</v>
      </c>
      <c r="O57">
        <f t="shared" si="2"/>
        <v>0</v>
      </c>
      <c r="P57">
        <f t="shared" si="3"/>
        <v>0</v>
      </c>
    </row>
    <row r="58" spans="1:16" x14ac:dyDescent="0.2">
      <c r="A58" s="2" t="s">
        <v>199</v>
      </c>
      <c r="B58" s="2" t="s">
        <v>200</v>
      </c>
      <c r="C58" s="2" t="s">
        <v>178</v>
      </c>
      <c r="D58" s="2" t="s">
        <v>33</v>
      </c>
      <c r="E58" s="2" t="s">
        <v>28</v>
      </c>
      <c r="F58" s="2">
        <v>14436.6</v>
      </c>
      <c r="G58" s="2">
        <v>2165.4899999999998</v>
      </c>
      <c r="H58" s="2">
        <v>12271.11</v>
      </c>
      <c r="I58" s="2" t="s">
        <v>56</v>
      </c>
      <c r="J58" s="4">
        <v>1.1764705882352939</v>
      </c>
      <c r="K58" t="str">
        <f>_xlfn.XLOOKUP(D58, dim_channels!A:A, dim_channels!C:C, "Not Found")</f>
        <v>OTA</v>
      </c>
      <c r="L58" t="str">
        <f>_xlfn.XLOOKUP(D58, dim_channels!A:A, dim_channels!B:B, "Not Found")</f>
        <v>Booking.com</v>
      </c>
      <c r="M58">
        <f t="shared" si="0"/>
        <v>0</v>
      </c>
      <c r="N58">
        <f t="shared" si="1"/>
        <v>0</v>
      </c>
      <c r="O58">
        <f t="shared" si="2"/>
        <v>0</v>
      </c>
      <c r="P58">
        <f t="shared" si="3"/>
        <v>0</v>
      </c>
    </row>
    <row r="59" spans="1:16" x14ac:dyDescent="0.2">
      <c r="A59" s="3" t="s">
        <v>201</v>
      </c>
      <c r="B59" s="3" t="s">
        <v>51</v>
      </c>
      <c r="C59" s="3" t="s">
        <v>202</v>
      </c>
      <c r="D59" s="3" t="s">
        <v>27</v>
      </c>
      <c r="E59" s="3" t="s">
        <v>60</v>
      </c>
      <c r="F59" s="3">
        <v>6562.91</v>
      </c>
      <c r="G59" s="3">
        <v>0</v>
      </c>
      <c r="H59" s="3">
        <v>6562.91</v>
      </c>
      <c r="I59" s="3" t="s">
        <v>29</v>
      </c>
      <c r="J59" s="5">
        <v>1</v>
      </c>
      <c r="K59" t="str">
        <f>_xlfn.XLOOKUP(D59, dim_channels!A:A, dim_channels!C:C, "Not Found")</f>
        <v>OTA</v>
      </c>
      <c r="L59" t="str">
        <f>_xlfn.XLOOKUP(D59, dim_channels!A:A, dim_channels!B:B, "Not Found")</f>
        <v>Expedia</v>
      </c>
      <c r="M59">
        <f t="shared" si="0"/>
        <v>0</v>
      </c>
      <c r="N59">
        <f t="shared" si="1"/>
        <v>1</v>
      </c>
      <c r="O59">
        <f t="shared" si="2"/>
        <v>6562.91</v>
      </c>
      <c r="P59">
        <f t="shared" si="3"/>
        <v>6562.91</v>
      </c>
    </row>
    <row r="60" spans="1:16" x14ac:dyDescent="0.2">
      <c r="A60" s="2" t="s">
        <v>203</v>
      </c>
      <c r="B60" s="2" t="s">
        <v>204</v>
      </c>
      <c r="C60" s="2" t="s">
        <v>205</v>
      </c>
      <c r="D60" s="2" t="s">
        <v>206</v>
      </c>
      <c r="E60" s="2" t="s">
        <v>207</v>
      </c>
      <c r="F60" s="2">
        <v>18026.03</v>
      </c>
      <c r="G60" s="2">
        <v>0</v>
      </c>
      <c r="H60" s="2">
        <v>18026.03</v>
      </c>
      <c r="I60" s="2" t="s">
        <v>29</v>
      </c>
      <c r="J60" s="4">
        <v>1</v>
      </c>
      <c r="K60" t="str">
        <f>_xlfn.XLOOKUP(D60, dim_channels!A:A, dim_channels!C:C, "Not Found")</f>
        <v>Direct</v>
      </c>
      <c r="L60" t="str">
        <f>_xlfn.XLOOKUP(D60, dim_channels!A:A, dim_channels!B:B, "Not Found")</f>
        <v>Walk-in</v>
      </c>
      <c r="M60">
        <f t="shared" si="0"/>
        <v>0</v>
      </c>
      <c r="N60">
        <f t="shared" si="1"/>
        <v>1</v>
      </c>
      <c r="O60">
        <f t="shared" si="2"/>
        <v>18026.03</v>
      </c>
      <c r="P60">
        <f t="shared" si="3"/>
        <v>18026.03</v>
      </c>
    </row>
    <row r="61" spans="1:16" x14ac:dyDescent="0.2">
      <c r="A61" s="3" t="s">
        <v>208</v>
      </c>
      <c r="B61" s="3" t="s">
        <v>209</v>
      </c>
      <c r="C61" s="3" t="s">
        <v>210</v>
      </c>
      <c r="D61" s="3" t="s">
        <v>64</v>
      </c>
      <c r="E61" s="3" t="s">
        <v>34</v>
      </c>
      <c r="F61" s="3">
        <v>3333.04</v>
      </c>
      <c r="G61" s="3">
        <v>0</v>
      </c>
      <c r="H61" s="3">
        <v>3333.04</v>
      </c>
      <c r="I61" s="3" t="s">
        <v>56</v>
      </c>
      <c r="J61" s="5">
        <v>1</v>
      </c>
      <c r="K61" t="str">
        <f>_xlfn.XLOOKUP(D61, dim_channels!A:A, dim_channels!C:C, "Not Found")</f>
        <v>Direct</v>
      </c>
      <c r="L61" t="str">
        <f>_xlfn.XLOOKUP(D61, dim_channels!A:A, dim_channels!B:B, "Not Found")</f>
        <v>Direct Website</v>
      </c>
      <c r="M61">
        <f t="shared" si="0"/>
        <v>0</v>
      </c>
      <c r="N61">
        <f t="shared" si="1"/>
        <v>0</v>
      </c>
      <c r="O61">
        <f t="shared" si="2"/>
        <v>0</v>
      </c>
      <c r="P61">
        <f t="shared" si="3"/>
        <v>0</v>
      </c>
    </row>
    <row r="62" spans="1:16" x14ac:dyDescent="0.2">
      <c r="A62" s="2" t="s">
        <v>211</v>
      </c>
      <c r="B62" s="2" t="s">
        <v>212</v>
      </c>
      <c r="C62" s="2" t="s">
        <v>213</v>
      </c>
      <c r="D62" s="2" t="s">
        <v>33</v>
      </c>
      <c r="E62" s="2" t="s">
        <v>60</v>
      </c>
      <c r="F62" s="2">
        <v>14492.36</v>
      </c>
      <c r="G62" s="2">
        <v>0</v>
      </c>
      <c r="H62" s="2">
        <v>14492.36</v>
      </c>
      <c r="I62" s="2" t="s">
        <v>41</v>
      </c>
      <c r="J62" s="4">
        <v>1</v>
      </c>
      <c r="K62" t="str">
        <f>_xlfn.XLOOKUP(D62, dim_channels!A:A, dim_channels!C:C, "Not Found")</f>
        <v>OTA</v>
      </c>
      <c r="L62" t="str">
        <f>_xlfn.XLOOKUP(D62, dim_channels!A:A, dim_channels!B:B, "Not Found")</f>
        <v>Booking.com</v>
      </c>
      <c r="M62">
        <f t="shared" si="0"/>
        <v>1</v>
      </c>
      <c r="N62">
        <f t="shared" si="1"/>
        <v>0</v>
      </c>
      <c r="O62">
        <f t="shared" si="2"/>
        <v>0</v>
      </c>
      <c r="P62">
        <f t="shared" si="3"/>
        <v>0</v>
      </c>
    </row>
    <row r="63" spans="1:16" x14ac:dyDescent="0.2">
      <c r="A63" s="3" t="s">
        <v>214</v>
      </c>
      <c r="B63" s="3" t="s">
        <v>209</v>
      </c>
      <c r="C63" s="3" t="s">
        <v>215</v>
      </c>
      <c r="D63" s="3" t="s">
        <v>33</v>
      </c>
      <c r="E63" s="3" t="s">
        <v>60</v>
      </c>
      <c r="F63" s="3">
        <v>2559.98</v>
      </c>
      <c r="G63" s="3">
        <v>0</v>
      </c>
      <c r="H63" s="3">
        <v>2559.98</v>
      </c>
      <c r="I63" s="3" t="s">
        <v>29</v>
      </c>
      <c r="J63" s="5">
        <v>1</v>
      </c>
      <c r="K63" t="str">
        <f>_xlfn.XLOOKUP(D63, dim_channels!A:A, dim_channels!C:C, "Not Found")</f>
        <v>OTA</v>
      </c>
      <c r="L63" t="str">
        <f>_xlfn.XLOOKUP(D63, dim_channels!A:A, dim_channels!B:B, "Not Found")</f>
        <v>Booking.com</v>
      </c>
      <c r="M63">
        <f t="shared" si="0"/>
        <v>0</v>
      </c>
      <c r="N63">
        <f t="shared" si="1"/>
        <v>1</v>
      </c>
      <c r="O63">
        <f t="shared" si="2"/>
        <v>2559.98</v>
      </c>
      <c r="P63">
        <f t="shared" si="3"/>
        <v>2559.98</v>
      </c>
    </row>
    <row r="64" spans="1:16" x14ac:dyDescent="0.2">
      <c r="A64" s="2" t="s">
        <v>216</v>
      </c>
      <c r="B64" s="2" t="s">
        <v>37</v>
      </c>
      <c r="C64" s="2" t="s">
        <v>217</v>
      </c>
      <c r="D64" s="2" t="s">
        <v>52</v>
      </c>
      <c r="E64" s="2" t="s">
        <v>34</v>
      </c>
      <c r="F64" s="2">
        <v>9024.67</v>
      </c>
      <c r="G64" s="2">
        <v>1082.96</v>
      </c>
      <c r="H64" s="2">
        <v>7941.71</v>
      </c>
      <c r="I64" s="2" t="s">
        <v>41</v>
      </c>
      <c r="J64" s="4">
        <v>1.136363579128425</v>
      </c>
      <c r="K64" t="str">
        <f>_xlfn.XLOOKUP(D64, dim_channels!A:A, dim_channels!C:C, "Not Found")</f>
        <v>OTA</v>
      </c>
      <c r="L64" t="str">
        <f>_xlfn.XLOOKUP(D64, dim_channels!A:A, dim_channels!B:B, "Not Found")</f>
        <v>Agoda</v>
      </c>
      <c r="M64">
        <f t="shared" si="0"/>
        <v>1</v>
      </c>
      <c r="N64">
        <f t="shared" si="1"/>
        <v>0</v>
      </c>
      <c r="O64">
        <f t="shared" si="2"/>
        <v>0</v>
      </c>
      <c r="P64">
        <f t="shared" si="3"/>
        <v>0</v>
      </c>
    </row>
    <row r="65" spans="1:16" x14ac:dyDescent="0.2">
      <c r="A65" s="3" t="s">
        <v>218</v>
      </c>
      <c r="B65" s="3" t="s">
        <v>219</v>
      </c>
      <c r="C65" s="3" t="s">
        <v>220</v>
      </c>
      <c r="D65" s="3" t="s">
        <v>206</v>
      </c>
      <c r="E65" s="3" t="s">
        <v>207</v>
      </c>
      <c r="F65" s="3">
        <v>4719.6899999999996</v>
      </c>
      <c r="G65" s="3">
        <v>0</v>
      </c>
      <c r="H65" s="3">
        <v>4719.6899999999996</v>
      </c>
      <c r="I65" s="3" t="s">
        <v>29</v>
      </c>
      <c r="J65" s="5">
        <v>1</v>
      </c>
      <c r="K65" t="str">
        <f>_xlfn.XLOOKUP(D65, dim_channels!A:A, dim_channels!C:C, "Not Found")</f>
        <v>Direct</v>
      </c>
      <c r="L65" t="str">
        <f>_xlfn.XLOOKUP(D65, dim_channels!A:A, dim_channels!B:B, "Not Found")</f>
        <v>Walk-in</v>
      </c>
      <c r="M65">
        <f t="shared" si="0"/>
        <v>0</v>
      </c>
      <c r="N65">
        <f t="shared" si="1"/>
        <v>1</v>
      </c>
      <c r="O65">
        <f t="shared" si="2"/>
        <v>4719.6899999999996</v>
      </c>
      <c r="P65">
        <f t="shared" si="3"/>
        <v>4719.6899999999996</v>
      </c>
    </row>
    <row r="66" spans="1:16" x14ac:dyDescent="0.2">
      <c r="A66" s="2" t="s">
        <v>221</v>
      </c>
      <c r="B66" s="2" t="s">
        <v>222</v>
      </c>
      <c r="C66" s="2" t="s">
        <v>75</v>
      </c>
      <c r="D66" s="2" t="s">
        <v>27</v>
      </c>
      <c r="E66" s="2" t="s">
        <v>34</v>
      </c>
      <c r="F66" s="2">
        <v>10040.450000000001</v>
      </c>
      <c r="G66" s="2">
        <v>1807.28</v>
      </c>
      <c r="H66" s="2">
        <v>8233.17</v>
      </c>
      <c r="I66" s="2" t="s">
        <v>29</v>
      </c>
      <c r="J66" s="4">
        <v>1.2195120470001231</v>
      </c>
      <c r="K66" t="str">
        <f>_xlfn.XLOOKUP(D66, dim_channels!A:A, dim_channels!C:C, "Not Found")</f>
        <v>OTA</v>
      </c>
      <c r="L66" t="str">
        <f>_xlfn.XLOOKUP(D66, dim_channels!A:A, dim_channels!B:B, "Not Found")</f>
        <v>Expedia</v>
      </c>
      <c r="M66">
        <f t="shared" si="0"/>
        <v>0</v>
      </c>
      <c r="N66">
        <f t="shared" si="1"/>
        <v>1</v>
      </c>
      <c r="O66">
        <f t="shared" si="2"/>
        <v>8233.17</v>
      </c>
      <c r="P66">
        <f t="shared" si="3"/>
        <v>10040.450000000001</v>
      </c>
    </row>
    <row r="67" spans="1:16" x14ac:dyDescent="0.2">
      <c r="A67" s="3" t="s">
        <v>223</v>
      </c>
      <c r="B67" s="3" t="s">
        <v>103</v>
      </c>
      <c r="C67" s="3" t="s">
        <v>224</v>
      </c>
      <c r="D67" s="3" t="s">
        <v>64</v>
      </c>
      <c r="E67" s="3" t="s">
        <v>34</v>
      </c>
      <c r="F67" s="3">
        <v>10075.52</v>
      </c>
      <c r="G67" s="3">
        <v>0</v>
      </c>
      <c r="H67" s="3">
        <v>10075.52</v>
      </c>
      <c r="I67" s="3" t="s">
        <v>41</v>
      </c>
      <c r="J67" s="5">
        <v>1</v>
      </c>
      <c r="K67" t="str">
        <f>_xlfn.XLOOKUP(D67, dim_channels!A:A, dim_channels!C:C, "Not Found")</f>
        <v>Direct</v>
      </c>
      <c r="L67" t="str">
        <f>_xlfn.XLOOKUP(D67, dim_channels!A:A, dim_channels!B:B, "Not Found")</f>
        <v>Direct Website</v>
      </c>
      <c r="M67">
        <f t="shared" ref="M67:M130" si="4">IF(I67="Cancelled",1,0)</f>
        <v>1</v>
      </c>
      <c r="N67">
        <f t="shared" ref="N67:N130" si="5">IF(TRIM(UPPER(I67))="CHECKED-OUT",1,0)</f>
        <v>0</v>
      </c>
      <c r="O67">
        <f t="shared" ref="O67:O130" si="6">IF(TRIM(UPPER(I67))="CHECKED-OUT",H67,0)</f>
        <v>0</v>
      </c>
      <c r="P67">
        <f t="shared" ref="P67:P130" si="7">IF(TRIM(UPPER(I67))="CHECKED-OUT",F67,0)</f>
        <v>0</v>
      </c>
    </row>
    <row r="68" spans="1:16" x14ac:dyDescent="0.2">
      <c r="A68" s="2" t="s">
        <v>225</v>
      </c>
      <c r="B68" s="2" t="s">
        <v>226</v>
      </c>
      <c r="C68" s="2" t="s">
        <v>227</v>
      </c>
      <c r="D68" s="2" t="s">
        <v>33</v>
      </c>
      <c r="E68" s="2" t="s">
        <v>60</v>
      </c>
      <c r="F68" s="2">
        <v>5002.25</v>
      </c>
      <c r="G68" s="2">
        <v>0</v>
      </c>
      <c r="H68" s="2">
        <v>5002.25</v>
      </c>
      <c r="I68" s="2" t="s">
        <v>41</v>
      </c>
      <c r="J68" s="4">
        <v>1</v>
      </c>
      <c r="K68" t="str">
        <f>_xlfn.XLOOKUP(D68, dim_channels!A:A, dim_channels!C:C, "Not Found")</f>
        <v>OTA</v>
      </c>
      <c r="L68" t="str">
        <f>_xlfn.XLOOKUP(D68, dim_channels!A:A, dim_channels!B:B, "Not Found")</f>
        <v>Booking.com</v>
      </c>
      <c r="M68">
        <f t="shared" si="4"/>
        <v>1</v>
      </c>
      <c r="N68">
        <f t="shared" si="5"/>
        <v>0</v>
      </c>
      <c r="O68">
        <f t="shared" si="6"/>
        <v>0</v>
      </c>
      <c r="P68">
        <f t="shared" si="7"/>
        <v>0</v>
      </c>
    </row>
    <row r="69" spans="1:16" x14ac:dyDescent="0.2">
      <c r="A69" s="3" t="s">
        <v>228</v>
      </c>
      <c r="B69" s="3" t="s">
        <v>229</v>
      </c>
      <c r="C69" s="3" t="s">
        <v>230</v>
      </c>
      <c r="D69" s="3" t="s">
        <v>169</v>
      </c>
      <c r="E69" s="3" t="s">
        <v>46</v>
      </c>
      <c r="F69" s="3">
        <v>5593.04</v>
      </c>
      <c r="G69" s="3">
        <v>1118.6099999999999</v>
      </c>
      <c r="H69" s="3">
        <v>4474.43</v>
      </c>
      <c r="I69" s="3" t="s">
        <v>29</v>
      </c>
      <c r="J69" s="5">
        <v>1.250000558730386</v>
      </c>
      <c r="K69" t="str">
        <f>_xlfn.XLOOKUP(D69, dim_channels!A:A, dim_channels!C:C, "Not Found")</f>
        <v>GDS</v>
      </c>
      <c r="L69" t="str">
        <f>_xlfn.XLOOKUP(D69, dim_channels!A:A, dim_channels!B:B, "Not Found")</f>
        <v>GDS (Amadeus)</v>
      </c>
      <c r="M69">
        <f t="shared" si="4"/>
        <v>0</v>
      </c>
      <c r="N69">
        <f t="shared" si="5"/>
        <v>1</v>
      </c>
      <c r="O69">
        <f t="shared" si="6"/>
        <v>4474.43</v>
      </c>
      <c r="P69">
        <f t="shared" si="7"/>
        <v>5593.04</v>
      </c>
    </row>
    <row r="70" spans="1:16" x14ac:dyDescent="0.2">
      <c r="A70" s="2" t="s">
        <v>231</v>
      </c>
      <c r="B70" s="2" t="s">
        <v>232</v>
      </c>
      <c r="C70" s="2" t="s">
        <v>222</v>
      </c>
      <c r="D70" s="2" t="s">
        <v>114</v>
      </c>
      <c r="E70" s="2" t="s">
        <v>46</v>
      </c>
      <c r="F70" s="2">
        <v>8713.57</v>
      </c>
      <c r="G70" s="2">
        <v>871.36</v>
      </c>
      <c r="H70" s="2">
        <v>7842.21</v>
      </c>
      <c r="I70" s="2" t="s">
        <v>56</v>
      </c>
      <c r="J70" s="4">
        <v>1.111111536161363</v>
      </c>
      <c r="K70" t="str">
        <f>_xlfn.XLOOKUP(D70, dim_channels!A:A, dim_channels!C:C, "Not Found")</f>
        <v>Offline</v>
      </c>
      <c r="L70" t="str">
        <f>_xlfn.XLOOKUP(D70, dim_channels!A:A, dim_channels!B:B, "Not Found")</f>
        <v>Travel Agency</v>
      </c>
      <c r="M70">
        <f t="shared" si="4"/>
        <v>0</v>
      </c>
      <c r="N70">
        <f t="shared" si="5"/>
        <v>0</v>
      </c>
      <c r="O70">
        <f t="shared" si="6"/>
        <v>0</v>
      </c>
      <c r="P70">
        <f t="shared" si="7"/>
        <v>0</v>
      </c>
    </row>
    <row r="71" spans="1:16" x14ac:dyDescent="0.2">
      <c r="A71" s="3" t="s">
        <v>233</v>
      </c>
      <c r="B71" s="3" t="s">
        <v>162</v>
      </c>
      <c r="C71" s="3" t="s">
        <v>234</v>
      </c>
      <c r="D71" s="3" t="s">
        <v>64</v>
      </c>
      <c r="E71" s="3" t="s">
        <v>34</v>
      </c>
      <c r="F71" s="3">
        <v>10147.02</v>
      </c>
      <c r="G71" s="3">
        <v>0</v>
      </c>
      <c r="H71" s="3">
        <v>10147.02</v>
      </c>
      <c r="I71" s="3" t="s">
        <v>29</v>
      </c>
      <c r="J71" s="5">
        <v>1</v>
      </c>
      <c r="K71" t="str">
        <f>_xlfn.XLOOKUP(D71, dim_channels!A:A, dim_channels!C:C, "Not Found")</f>
        <v>Direct</v>
      </c>
      <c r="L71" t="str">
        <f>_xlfn.XLOOKUP(D71, dim_channels!A:A, dim_channels!B:B, "Not Found")</f>
        <v>Direct Website</v>
      </c>
      <c r="M71">
        <f t="shared" si="4"/>
        <v>0</v>
      </c>
      <c r="N71">
        <f t="shared" si="5"/>
        <v>1</v>
      </c>
      <c r="O71">
        <f t="shared" si="6"/>
        <v>10147.02</v>
      </c>
      <c r="P71">
        <f t="shared" si="7"/>
        <v>10147.02</v>
      </c>
    </row>
    <row r="72" spans="1:16" x14ac:dyDescent="0.2">
      <c r="A72" s="2" t="s">
        <v>235</v>
      </c>
      <c r="B72" s="2" t="s">
        <v>236</v>
      </c>
      <c r="C72" s="2" t="s">
        <v>106</v>
      </c>
      <c r="D72" s="2" t="s">
        <v>33</v>
      </c>
      <c r="E72" s="2" t="s">
        <v>28</v>
      </c>
      <c r="F72" s="2">
        <v>7320.54</v>
      </c>
      <c r="G72" s="2">
        <v>1098.08</v>
      </c>
      <c r="H72" s="2">
        <v>6222.46</v>
      </c>
      <c r="I72" s="2" t="s">
        <v>41</v>
      </c>
      <c r="J72" s="4">
        <v>1.176470399166889</v>
      </c>
      <c r="K72" t="str">
        <f>_xlfn.XLOOKUP(D72, dim_channels!A:A, dim_channels!C:C, "Not Found")</f>
        <v>OTA</v>
      </c>
      <c r="L72" t="str">
        <f>_xlfn.XLOOKUP(D72, dim_channels!A:A, dim_channels!B:B, "Not Found")</f>
        <v>Booking.com</v>
      </c>
      <c r="M72">
        <f t="shared" si="4"/>
        <v>1</v>
      </c>
      <c r="N72">
        <f t="shared" si="5"/>
        <v>0</v>
      </c>
      <c r="O72">
        <f t="shared" si="6"/>
        <v>0</v>
      </c>
      <c r="P72">
        <f t="shared" si="7"/>
        <v>0</v>
      </c>
    </row>
    <row r="73" spans="1:16" x14ac:dyDescent="0.2">
      <c r="A73" s="3" t="s">
        <v>237</v>
      </c>
      <c r="B73" s="3" t="s">
        <v>238</v>
      </c>
      <c r="C73" s="3" t="s">
        <v>239</v>
      </c>
      <c r="D73" s="3" t="s">
        <v>169</v>
      </c>
      <c r="E73" s="3" t="s">
        <v>46</v>
      </c>
      <c r="F73" s="3">
        <v>22956.36</v>
      </c>
      <c r="G73" s="3">
        <v>4591.2700000000004</v>
      </c>
      <c r="H73" s="3">
        <v>18365.09</v>
      </c>
      <c r="I73" s="3" t="s">
        <v>29</v>
      </c>
      <c r="J73" s="5">
        <v>1.2499998638721621</v>
      </c>
      <c r="K73" t="str">
        <f>_xlfn.XLOOKUP(D73, dim_channels!A:A, dim_channels!C:C, "Not Found")</f>
        <v>GDS</v>
      </c>
      <c r="L73" t="str">
        <f>_xlfn.XLOOKUP(D73, dim_channels!A:A, dim_channels!B:B, "Not Found")</f>
        <v>GDS (Amadeus)</v>
      </c>
      <c r="M73">
        <f t="shared" si="4"/>
        <v>0</v>
      </c>
      <c r="N73">
        <f t="shared" si="5"/>
        <v>1</v>
      </c>
      <c r="O73">
        <f t="shared" si="6"/>
        <v>18365.09</v>
      </c>
      <c r="P73">
        <f t="shared" si="7"/>
        <v>22956.36</v>
      </c>
    </row>
    <row r="74" spans="1:16" x14ac:dyDescent="0.2">
      <c r="A74" s="2" t="s">
        <v>240</v>
      </c>
      <c r="B74" s="2" t="s">
        <v>241</v>
      </c>
      <c r="C74" s="2" t="s">
        <v>242</v>
      </c>
      <c r="D74" s="2" t="s">
        <v>114</v>
      </c>
      <c r="E74" s="2" t="s">
        <v>115</v>
      </c>
      <c r="F74" s="2">
        <v>6129.37</v>
      </c>
      <c r="G74" s="2">
        <v>612.94000000000005</v>
      </c>
      <c r="H74" s="2">
        <v>5516.43</v>
      </c>
      <c r="I74" s="2" t="s">
        <v>29</v>
      </c>
      <c r="J74" s="4">
        <v>1.111111715366641</v>
      </c>
      <c r="K74" t="str">
        <f>_xlfn.XLOOKUP(D74, dim_channels!A:A, dim_channels!C:C, "Not Found")</f>
        <v>Offline</v>
      </c>
      <c r="L74" t="str">
        <f>_xlfn.XLOOKUP(D74, dim_channels!A:A, dim_channels!B:B, "Not Found")</f>
        <v>Travel Agency</v>
      </c>
      <c r="M74">
        <f t="shared" si="4"/>
        <v>0</v>
      </c>
      <c r="N74">
        <f t="shared" si="5"/>
        <v>1</v>
      </c>
      <c r="O74">
        <f t="shared" si="6"/>
        <v>5516.43</v>
      </c>
      <c r="P74">
        <f t="shared" si="7"/>
        <v>6129.37</v>
      </c>
    </row>
    <row r="75" spans="1:16" x14ac:dyDescent="0.2">
      <c r="A75" s="3" t="s">
        <v>243</v>
      </c>
      <c r="B75" s="3" t="s">
        <v>101</v>
      </c>
      <c r="C75" s="3" t="s">
        <v>244</v>
      </c>
      <c r="D75" s="3" t="s">
        <v>169</v>
      </c>
      <c r="E75" s="3" t="s">
        <v>34</v>
      </c>
      <c r="F75" s="3">
        <v>12291.63</v>
      </c>
      <c r="G75" s="3">
        <v>2458.33</v>
      </c>
      <c r="H75" s="3">
        <v>9833.2999999999993</v>
      </c>
      <c r="I75" s="3" t="s">
        <v>41</v>
      </c>
      <c r="J75" s="5">
        <v>1.2500005084763</v>
      </c>
      <c r="K75" t="str">
        <f>_xlfn.XLOOKUP(D75, dim_channels!A:A, dim_channels!C:C, "Not Found")</f>
        <v>GDS</v>
      </c>
      <c r="L75" t="str">
        <f>_xlfn.XLOOKUP(D75, dim_channels!A:A, dim_channels!B:B, "Not Found")</f>
        <v>GDS (Amadeus)</v>
      </c>
      <c r="M75">
        <f t="shared" si="4"/>
        <v>1</v>
      </c>
      <c r="N75">
        <f t="shared" si="5"/>
        <v>0</v>
      </c>
      <c r="O75">
        <f t="shared" si="6"/>
        <v>0</v>
      </c>
      <c r="P75">
        <f t="shared" si="7"/>
        <v>0</v>
      </c>
    </row>
    <row r="76" spans="1:16" x14ac:dyDescent="0.2">
      <c r="A76" s="2" t="s">
        <v>245</v>
      </c>
      <c r="B76" s="2" t="s">
        <v>246</v>
      </c>
      <c r="C76" s="2" t="s">
        <v>247</v>
      </c>
      <c r="D76" s="2" t="s">
        <v>27</v>
      </c>
      <c r="E76" s="2" t="s">
        <v>34</v>
      </c>
      <c r="F76" s="2">
        <v>5678.51</v>
      </c>
      <c r="G76" s="2">
        <v>1022.13</v>
      </c>
      <c r="H76" s="2">
        <v>4656.38</v>
      </c>
      <c r="I76" s="2" t="s">
        <v>29</v>
      </c>
      <c r="J76" s="4">
        <v>1.2195117236995261</v>
      </c>
      <c r="K76" t="str">
        <f>_xlfn.XLOOKUP(D76, dim_channels!A:A, dim_channels!C:C, "Not Found")</f>
        <v>OTA</v>
      </c>
      <c r="L76" t="str">
        <f>_xlfn.XLOOKUP(D76, dim_channels!A:A, dim_channels!B:B, "Not Found")</f>
        <v>Expedia</v>
      </c>
      <c r="M76">
        <f t="shared" si="4"/>
        <v>0</v>
      </c>
      <c r="N76">
        <f t="shared" si="5"/>
        <v>1</v>
      </c>
      <c r="O76">
        <f t="shared" si="6"/>
        <v>4656.38</v>
      </c>
      <c r="P76">
        <f t="shared" si="7"/>
        <v>5678.51</v>
      </c>
    </row>
    <row r="77" spans="1:16" x14ac:dyDescent="0.2">
      <c r="A77" s="3" t="s">
        <v>248</v>
      </c>
      <c r="B77" s="3" t="s">
        <v>112</v>
      </c>
      <c r="C77" s="3" t="s">
        <v>249</v>
      </c>
      <c r="D77" s="3" t="s">
        <v>33</v>
      </c>
      <c r="E77" s="3" t="s">
        <v>28</v>
      </c>
      <c r="F77" s="3">
        <v>9263.25</v>
      </c>
      <c r="G77" s="3">
        <v>1389.49</v>
      </c>
      <c r="H77" s="3">
        <v>7873.76</v>
      </c>
      <c r="I77" s="3" t="s">
        <v>29</v>
      </c>
      <c r="J77" s="5">
        <v>1.176470961776839</v>
      </c>
      <c r="K77" t="str">
        <f>_xlfn.XLOOKUP(D77, dim_channels!A:A, dim_channels!C:C, "Not Found")</f>
        <v>OTA</v>
      </c>
      <c r="L77" t="str">
        <f>_xlfn.XLOOKUP(D77, dim_channels!A:A, dim_channels!B:B, "Not Found")</f>
        <v>Booking.com</v>
      </c>
      <c r="M77">
        <f t="shared" si="4"/>
        <v>0</v>
      </c>
      <c r="N77">
        <f t="shared" si="5"/>
        <v>1</v>
      </c>
      <c r="O77">
        <f t="shared" si="6"/>
        <v>7873.76</v>
      </c>
      <c r="P77">
        <f t="shared" si="7"/>
        <v>9263.25</v>
      </c>
    </row>
    <row r="78" spans="1:16" x14ac:dyDescent="0.2">
      <c r="A78" s="2" t="s">
        <v>250</v>
      </c>
      <c r="B78" s="2" t="s">
        <v>198</v>
      </c>
      <c r="C78" s="2" t="s">
        <v>251</v>
      </c>
      <c r="D78" s="2" t="s">
        <v>114</v>
      </c>
      <c r="E78" s="2" t="s">
        <v>115</v>
      </c>
      <c r="F78" s="2">
        <v>7777.25</v>
      </c>
      <c r="G78" s="2">
        <v>777.72</v>
      </c>
      <c r="H78" s="2">
        <v>6999.53</v>
      </c>
      <c r="I78" s="2" t="s">
        <v>29</v>
      </c>
      <c r="J78" s="4">
        <v>1.111110317407026</v>
      </c>
      <c r="K78" t="str">
        <f>_xlfn.XLOOKUP(D78, dim_channels!A:A, dim_channels!C:C, "Not Found")</f>
        <v>Offline</v>
      </c>
      <c r="L78" t="str">
        <f>_xlfn.XLOOKUP(D78, dim_channels!A:A, dim_channels!B:B, "Not Found")</f>
        <v>Travel Agency</v>
      </c>
      <c r="M78">
        <f t="shared" si="4"/>
        <v>0</v>
      </c>
      <c r="N78">
        <f t="shared" si="5"/>
        <v>1</v>
      </c>
      <c r="O78">
        <f t="shared" si="6"/>
        <v>6999.53</v>
      </c>
      <c r="P78">
        <f t="shared" si="7"/>
        <v>7777.25</v>
      </c>
    </row>
    <row r="79" spans="1:16" x14ac:dyDescent="0.2">
      <c r="A79" s="3" t="s">
        <v>252</v>
      </c>
      <c r="B79" s="3" t="s">
        <v>106</v>
      </c>
      <c r="C79" s="3" t="s">
        <v>253</v>
      </c>
      <c r="D79" s="3" t="s">
        <v>64</v>
      </c>
      <c r="E79" s="3" t="s">
        <v>115</v>
      </c>
      <c r="F79" s="3">
        <v>22813.21</v>
      </c>
      <c r="G79" s="3">
        <v>0</v>
      </c>
      <c r="H79" s="3">
        <v>22813.21</v>
      </c>
      <c r="I79" s="3" t="s">
        <v>56</v>
      </c>
      <c r="J79" s="5">
        <v>1</v>
      </c>
      <c r="K79" t="str">
        <f>_xlfn.XLOOKUP(D79, dim_channels!A:A, dim_channels!C:C, "Not Found")</f>
        <v>Direct</v>
      </c>
      <c r="L79" t="str">
        <f>_xlfn.XLOOKUP(D79, dim_channels!A:A, dim_channels!B:B, "Not Found")</f>
        <v>Direct Website</v>
      </c>
      <c r="M79">
        <f t="shared" si="4"/>
        <v>0</v>
      </c>
      <c r="N79">
        <f t="shared" si="5"/>
        <v>0</v>
      </c>
      <c r="O79">
        <f t="shared" si="6"/>
        <v>0</v>
      </c>
      <c r="P79">
        <f t="shared" si="7"/>
        <v>0</v>
      </c>
    </row>
    <row r="80" spans="1:16" x14ac:dyDescent="0.2">
      <c r="A80" s="2" t="s">
        <v>254</v>
      </c>
      <c r="B80" s="2" t="s">
        <v>236</v>
      </c>
      <c r="C80" s="2" t="s">
        <v>107</v>
      </c>
      <c r="D80" s="2" t="s">
        <v>33</v>
      </c>
      <c r="E80" s="2" t="s">
        <v>28</v>
      </c>
      <c r="F80" s="2">
        <v>5840.43</v>
      </c>
      <c r="G80" s="2">
        <v>876.06</v>
      </c>
      <c r="H80" s="2">
        <v>4964.37</v>
      </c>
      <c r="I80" s="2" t="s">
        <v>41</v>
      </c>
      <c r="J80" s="4">
        <v>1.176469521812435</v>
      </c>
      <c r="K80" t="str">
        <f>_xlfn.XLOOKUP(D80, dim_channels!A:A, dim_channels!C:C, "Not Found")</f>
        <v>OTA</v>
      </c>
      <c r="L80" t="str">
        <f>_xlfn.XLOOKUP(D80, dim_channels!A:A, dim_channels!B:B, "Not Found")</f>
        <v>Booking.com</v>
      </c>
      <c r="M80">
        <f t="shared" si="4"/>
        <v>1</v>
      </c>
      <c r="N80">
        <f t="shared" si="5"/>
        <v>0</v>
      </c>
      <c r="O80">
        <f t="shared" si="6"/>
        <v>0</v>
      </c>
      <c r="P80">
        <f t="shared" si="7"/>
        <v>0</v>
      </c>
    </row>
    <row r="81" spans="1:16" x14ac:dyDescent="0.2">
      <c r="A81" s="3" t="s">
        <v>255</v>
      </c>
      <c r="B81" s="3" t="s">
        <v>110</v>
      </c>
      <c r="C81" s="3" t="s">
        <v>256</v>
      </c>
      <c r="D81" s="3" t="s">
        <v>64</v>
      </c>
      <c r="E81" s="3" t="s">
        <v>34</v>
      </c>
      <c r="F81" s="3">
        <v>13832.13</v>
      </c>
      <c r="G81" s="3">
        <v>0</v>
      </c>
      <c r="H81" s="3">
        <v>13832.13</v>
      </c>
      <c r="I81" s="3" t="s">
        <v>29</v>
      </c>
      <c r="J81" s="5">
        <v>1</v>
      </c>
      <c r="K81" t="str">
        <f>_xlfn.XLOOKUP(D81, dim_channels!A:A, dim_channels!C:C, "Not Found")</f>
        <v>Direct</v>
      </c>
      <c r="L81" t="str">
        <f>_xlfn.XLOOKUP(D81, dim_channels!A:A, dim_channels!B:B, "Not Found")</f>
        <v>Direct Website</v>
      </c>
      <c r="M81">
        <f t="shared" si="4"/>
        <v>0</v>
      </c>
      <c r="N81">
        <f t="shared" si="5"/>
        <v>1</v>
      </c>
      <c r="O81">
        <f t="shared" si="6"/>
        <v>13832.13</v>
      </c>
      <c r="P81">
        <f t="shared" si="7"/>
        <v>13832.13</v>
      </c>
    </row>
    <row r="82" spans="1:16" x14ac:dyDescent="0.2">
      <c r="A82" s="2" t="s">
        <v>257</v>
      </c>
      <c r="B82" s="2" t="s">
        <v>258</v>
      </c>
      <c r="C82" s="2" t="s">
        <v>258</v>
      </c>
      <c r="D82" s="2" t="s">
        <v>27</v>
      </c>
      <c r="E82" s="2" t="s">
        <v>60</v>
      </c>
      <c r="F82" s="2">
        <v>6370.83</v>
      </c>
      <c r="G82" s="2">
        <v>0</v>
      </c>
      <c r="H82" s="2">
        <v>6370.83</v>
      </c>
      <c r="I82" s="2" t="s">
        <v>29</v>
      </c>
      <c r="J82" s="4">
        <v>1</v>
      </c>
      <c r="K82" t="str">
        <f>_xlfn.XLOOKUP(D82, dim_channels!A:A, dim_channels!C:C, "Not Found")</f>
        <v>OTA</v>
      </c>
      <c r="L82" t="str">
        <f>_xlfn.XLOOKUP(D82, dim_channels!A:A, dim_channels!B:B, "Not Found")</f>
        <v>Expedia</v>
      </c>
      <c r="M82">
        <f t="shared" si="4"/>
        <v>0</v>
      </c>
      <c r="N82">
        <f t="shared" si="5"/>
        <v>1</v>
      </c>
      <c r="O82">
        <f t="shared" si="6"/>
        <v>6370.83</v>
      </c>
      <c r="P82">
        <f t="shared" si="7"/>
        <v>6370.83</v>
      </c>
    </row>
    <row r="83" spans="1:16" x14ac:dyDescent="0.2">
      <c r="A83" s="3" t="s">
        <v>259</v>
      </c>
      <c r="B83" s="3" t="s">
        <v>258</v>
      </c>
      <c r="C83" s="3" t="s">
        <v>244</v>
      </c>
      <c r="D83" s="3" t="s">
        <v>45</v>
      </c>
      <c r="E83" s="3" t="s">
        <v>46</v>
      </c>
      <c r="F83" s="3">
        <v>14332.33</v>
      </c>
      <c r="G83" s="3">
        <v>716.62</v>
      </c>
      <c r="H83" s="3">
        <v>13615.71</v>
      </c>
      <c r="I83" s="3" t="s">
        <v>56</v>
      </c>
      <c r="J83" s="5">
        <v>1.052631849532635</v>
      </c>
      <c r="K83" t="str">
        <f>_xlfn.XLOOKUP(D83, dim_channels!A:A, dim_channels!C:C, "Not Found")</f>
        <v>Corporate</v>
      </c>
      <c r="L83" t="str">
        <f>_xlfn.XLOOKUP(D83, dim_channels!A:A, dim_channels!B:B, "Not Found")</f>
        <v>Corporate Direct</v>
      </c>
      <c r="M83">
        <f t="shared" si="4"/>
        <v>0</v>
      </c>
      <c r="N83">
        <f t="shared" si="5"/>
        <v>0</v>
      </c>
      <c r="O83">
        <f t="shared" si="6"/>
        <v>0</v>
      </c>
      <c r="P83">
        <f t="shared" si="7"/>
        <v>0</v>
      </c>
    </row>
    <row r="84" spans="1:16" x14ac:dyDescent="0.2">
      <c r="A84" s="2" t="s">
        <v>260</v>
      </c>
      <c r="B84" s="2" t="s">
        <v>261</v>
      </c>
      <c r="C84" s="2" t="s">
        <v>262</v>
      </c>
      <c r="D84" s="2" t="s">
        <v>52</v>
      </c>
      <c r="E84" s="2" t="s">
        <v>34</v>
      </c>
      <c r="F84" s="2">
        <v>5556.24</v>
      </c>
      <c r="G84" s="2">
        <v>666.75</v>
      </c>
      <c r="H84" s="2">
        <v>4889.49</v>
      </c>
      <c r="I84" s="2" t="s">
        <v>56</v>
      </c>
      <c r="J84" s="4">
        <v>1.1363639152549649</v>
      </c>
      <c r="K84" t="str">
        <f>_xlfn.XLOOKUP(D84, dim_channels!A:A, dim_channels!C:C, "Not Found")</f>
        <v>OTA</v>
      </c>
      <c r="L84" t="str">
        <f>_xlfn.XLOOKUP(D84, dim_channels!A:A, dim_channels!B:B, "Not Found")</f>
        <v>Agoda</v>
      </c>
      <c r="M84">
        <f t="shared" si="4"/>
        <v>0</v>
      </c>
      <c r="N84">
        <f t="shared" si="5"/>
        <v>0</v>
      </c>
      <c r="O84">
        <f t="shared" si="6"/>
        <v>0</v>
      </c>
      <c r="P84">
        <f t="shared" si="7"/>
        <v>0</v>
      </c>
    </row>
    <row r="85" spans="1:16" x14ac:dyDescent="0.2">
      <c r="A85" s="3" t="s">
        <v>263</v>
      </c>
      <c r="B85" s="3" t="s">
        <v>94</v>
      </c>
      <c r="C85" s="3" t="s">
        <v>264</v>
      </c>
      <c r="D85" s="3" t="s">
        <v>206</v>
      </c>
      <c r="E85" s="3" t="s">
        <v>207</v>
      </c>
      <c r="F85" s="3">
        <v>19884.689999999999</v>
      </c>
      <c r="G85" s="3">
        <v>0</v>
      </c>
      <c r="H85" s="3">
        <v>19884.689999999999</v>
      </c>
      <c r="I85" s="3" t="s">
        <v>29</v>
      </c>
      <c r="J85" s="5">
        <v>1</v>
      </c>
      <c r="K85" t="str">
        <f>_xlfn.XLOOKUP(D85, dim_channels!A:A, dim_channels!C:C, "Not Found")</f>
        <v>Direct</v>
      </c>
      <c r="L85" t="str">
        <f>_xlfn.XLOOKUP(D85, dim_channels!A:A, dim_channels!B:B, "Not Found")</f>
        <v>Walk-in</v>
      </c>
      <c r="M85">
        <f t="shared" si="4"/>
        <v>0</v>
      </c>
      <c r="N85">
        <f t="shared" si="5"/>
        <v>1</v>
      </c>
      <c r="O85">
        <f t="shared" si="6"/>
        <v>19884.689999999999</v>
      </c>
      <c r="P85">
        <f t="shared" si="7"/>
        <v>19884.689999999999</v>
      </c>
    </row>
    <row r="86" spans="1:16" x14ac:dyDescent="0.2">
      <c r="A86" s="2" t="s">
        <v>265</v>
      </c>
      <c r="B86" s="2" t="s">
        <v>266</v>
      </c>
      <c r="C86" s="2" t="s">
        <v>151</v>
      </c>
      <c r="D86" s="2" t="s">
        <v>114</v>
      </c>
      <c r="E86" s="2" t="s">
        <v>46</v>
      </c>
      <c r="F86" s="2">
        <v>7103.85</v>
      </c>
      <c r="G86" s="2">
        <v>710.39</v>
      </c>
      <c r="H86" s="2">
        <v>6393.46</v>
      </c>
      <c r="I86" s="2" t="s">
        <v>29</v>
      </c>
      <c r="J86" s="4">
        <v>1.1111119800546181</v>
      </c>
      <c r="K86" t="str">
        <f>_xlfn.XLOOKUP(D86, dim_channels!A:A, dim_channels!C:C, "Not Found")</f>
        <v>Offline</v>
      </c>
      <c r="L86" t="str">
        <f>_xlfn.XLOOKUP(D86, dim_channels!A:A, dim_channels!B:B, "Not Found")</f>
        <v>Travel Agency</v>
      </c>
      <c r="M86">
        <f t="shared" si="4"/>
        <v>0</v>
      </c>
      <c r="N86">
        <f t="shared" si="5"/>
        <v>1</v>
      </c>
      <c r="O86">
        <f t="shared" si="6"/>
        <v>6393.46</v>
      </c>
      <c r="P86">
        <f t="shared" si="7"/>
        <v>7103.85</v>
      </c>
    </row>
    <row r="87" spans="1:16" x14ac:dyDescent="0.2">
      <c r="A87" s="3" t="s">
        <v>267</v>
      </c>
      <c r="B87" s="3" t="s">
        <v>167</v>
      </c>
      <c r="C87" s="3" t="s">
        <v>167</v>
      </c>
      <c r="D87" s="3" t="s">
        <v>64</v>
      </c>
      <c r="E87" s="3" t="s">
        <v>115</v>
      </c>
      <c r="F87" s="3">
        <v>3109.06</v>
      </c>
      <c r="G87" s="3">
        <v>0</v>
      </c>
      <c r="H87" s="3">
        <v>3109.06</v>
      </c>
      <c r="I87" s="3" t="s">
        <v>29</v>
      </c>
      <c r="J87" s="5">
        <v>1</v>
      </c>
      <c r="K87" t="str">
        <f>_xlfn.XLOOKUP(D87, dim_channels!A:A, dim_channels!C:C, "Not Found")</f>
        <v>Direct</v>
      </c>
      <c r="L87" t="str">
        <f>_xlfn.XLOOKUP(D87, dim_channels!A:A, dim_channels!B:B, "Not Found")</f>
        <v>Direct Website</v>
      </c>
      <c r="M87">
        <f t="shared" si="4"/>
        <v>0</v>
      </c>
      <c r="N87">
        <f t="shared" si="5"/>
        <v>1</v>
      </c>
      <c r="O87">
        <f t="shared" si="6"/>
        <v>3109.06</v>
      </c>
      <c r="P87">
        <f t="shared" si="7"/>
        <v>3109.06</v>
      </c>
    </row>
    <row r="88" spans="1:16" x14ac:dyDescent="0.2">
      <c r="A88" s="2" t="s">
        <v>268</v>
      </c>
      <c r="B88" s="2" t="s">
        <v>269</v>
      </c>
      <c r="C88" s="2" t="s">
        <v>192</v>
      </c>
      <c r="D88" s="2" t="s">
        <v>52</v>
      </c>
      <c r="E88" s="2" t="s">
        <v>34</v>
      </c>
      <c r="F88" s="2">
        <v>7598.11</v>
      </c>
      <c r="G88" s="2">
        <v>911.77</v>
      </c>
      <c r="H88" s="2">
        <v>6686.34</v>
      </c>
      <c r="I88" s="2" t="s">
        <v>29</v>
      </c>
      <c r="J88" s="4">
        <v>1.1363630925139909</v>
      </c>
      <c r="K88" t="str">
        <f>_xlfn.XLOOKUP(D88, dim_channels!A:A, dim_channels!C:C, "Not Found")</f>
        <v>OTA</v>
      </c>
      <c r="L88" t="str">
        <f>_xlfn.XLOOKUP(D88, dim_channels!A:A, dim_channels!B:B, "Not Found")</f>
        <v>Agoda</v>
      </c>
      <c r="M88">
        <f t="shared" si="4"/>
        <v>0</v>
      </c>
      <c r="N88">
        <f t="shared" si="5"/>
        <v>1</v>
      </c>
      <c r="O88">
        <f t="shared" si="6"/>
        <v>6686.34</v>
      </c>
      <c r="P88">
        <f t="shared" si="7"/>
        <v>7598.11</v>
      </c>
    </row>
    <row r="89" spans="1:16" x14ac:dyDescent="0.2">
      <c r="A89" s="3" t="s">
        <v>270</v>
      </c>
      <c r="B89" s="3" t="s">
        <v>271</v>
      </c>
      <c r="C89" s="3" t="s">
        <v>272</v>
      </c>
      <c r="D89" s="3" t="s">
        <v>33</v>
      </c>
      <c r="E89" s="3" t="s">
        <v>34</v>
      </c>
      <c r="F89" s="3">
        <v>2258.13</v>
      </c>
      <c r="G89" s="3">
        <v>338.72</v>
      </c>
      <c r="H89" s="3">
        <v>1919.41</v>
      </c>
      <c r="I89" s="3" t="s">
        <v>29</v>
      </c>
      <c r="J89" s="5">
        <v>1.1764708947020179</v>
      </c>
      <c r="K89" t="str">
        <f>_xlfn.XLOOKUP(D89, dim_channels!A:A, dim_channels!C:C, "Not Found")</f>
        <v>OTA</v>
      </c>
      <c r="L89" t="str">
        <f>_xlfn.XLOOKUP(D89, dim_channels!A:A, dim_channels!B:B, "Not Found")</f>
        <v>Booking.com</v>
      </c>
      <c r="M89">
        <f t="shared" si="4"/>
        <v>0</v>
      </c>
      <c r="N89">
        <f t="shared" si="5"/>
        <v>1</v>
      </c>
      <c r="O89">
        <f t="shared" si="6"/>
        <v>1919.41</v>
      </c>
      <c r="P89">
        <f t="shared" si="7"/>
        <v>2258.13</v>
      </c>
    </row>
    <row r="90" spans="1:16" x14ac:dyDescent="0.2">
      <c r="A90" s="2" t="s">
        <v>273</v>
      </c>
      <c r="B90" s="2" t="s">
        <v>274</v>
      </c>
      <c r="C90" s="2" t="s">
        <v>78</v>
      </c>
      <c r="D90" s="2" t="s">
        <v>45</v>
      </c>
      <c r="E90" s="2" t="s">
        <v>46</v>
      </c>
      <c r="F90" s="2">
        <v>5441.65</v>
      </c>
      <c r="G90" s="2">
        <v>272.08</v>
      </c>
      <c r="H90" s="2">
        <v>5169.57</v>
      </c>
      <c r="I90" s="2" t="s">
        <v>29</v>
      </c>
      <c r="J90" s="4">
        <v>1.0526310698955621</v>
      </c>
      <c r="K90" t="str">
        <f>_xlfn.XLOOKUP(D90, dim_channels!A:A, dim_channels!C:C, "Not Found")</f>
        <v>Corporate</v>
      </c>
      <c r="L90" t="str">
        <f>_xlfn.XLOOKUP(D90, dim_channels!A:A, dim_channels!B:B, "Not Found")</f>
        <v>Corporate Direct</v>
      </c>
      <c r="M90">
        <f t="shared" si="4"/>
        <v>0</v>
      </c>
      <c r="N90">
        <f t="shared" si="5"/>
        <v>1</v>
      </c>
      <c r="O90">
        <f t="shared" si="6"/>
        <v>5169.57</v>
      </c>
      <c r="P90">
        <f t="shared" si="7"/>
        <v>5441.65</v>
      </c>
    </row>
    <row r="91" spans="1:16" x14ac:dyDescent="0.2">
      <c r="A91" s="3" t="s">
        <v>275</v>
      </c>
      <c r="B91" s="3" t="s">
        <v>276</v>
      </c>
      <c r="C91" s="3" t="s">
        <v>94</v>
      </c>
      <c r="D91" s="3" t="s">
        <v>45</v>
      </c>
      <c r="E91" s="3" t="s">
        <v>89</v>
      </c>
      <c r="F91" s="3">
        <v>2350.81</v>
      </c>
      <c r="G91" s="3">
        <v>0</v>
      </c>
      <c r="H91" s="3">
        <v>2350.81</v>
      </c>
      <c r="I91" s="3" t="s">
        <v>29</v>
      </c>
      <c r="J91" s="5">
        <v>1</v>
      </c>
      <c r="K91" t="str">
        <f>_xlfn.XLOOKUP(D91, dim_channels!A:A, dim_channels!C:C, "Not Found")</f>
        <v>Corporate</v>
      </c>
      <c r="L91" t="str">
        <f>_xlfn.XLOOKUP(D91, dim_channels!A:A, dim_channels!B:B, "Not Found")</f>
        <v>Corporate Direct</v>
      </c>
      <c r="M91">
        <f t="shared" si="4"/>
        <v>0</v>
      </c>
      <c r="N91">
        <f t="shared" si="5"/>
        <v>1</v>
      </c>
      <c r="O91">
        <f t="shared" si="6"/>
        <v>2350.81</v>
      </c>
      <c r="P91">
        <f t="shared" si="7"/>
        <v>2350.81</v>
      </c>
    </row>
    <row r="92" spans="1:16" x14ac:dyDescent="0.2">
      <c r="A92" s="2" t="s">
        <v>277</v>
      </c>
      <c r="B92" s="2" t="s">
        <v>278</v>
      </c>
      <c r="C92" s="2" t="s">
        <v>165</v>
      </c>
      <c r="D92" s="2" t="s">
        <v>64</v>
      </c>
      <c r="E92" s="2" t="s">
        <v>28</v>
      </c>
      <c r="F92" s="2">
        <v>3217.5</v>
      </c>
      <c r="G92" s="2">
        <v>0</v>
      </c>
      <c r="H92" s="2">
        <v>3217.5</v>
      </c>
      <c r="I92" s="2" t="s">
        <v>56</v>
      </c>
      <c r="J92" s="4">
        <v>1</v>
      </c>
      <c r="K92" t="str">
        <f>_xlfn.XLOOKUP(D92, dim_channels!A:A, dim_channels!C:C, "Not Found")</f>
        <v>Direct</v>
      </c>
      <c r="L92" t="str">
        <f>_xlfn.XLOOKUP(D92, dim_channels!A:A, dim_channels!B:B, "Not Found")</f>
        <v>Direct Website</v>
      </c>
      <c r="M92">
        <f t="shared" si="4"/>
        <v>0</v>
      </c>
      <c r="N92">
        <f t="shared" si="5"/>
        <v>0</v>
      </c>
      <c r="O92">
        <f t="shared" si="6"/>
        <v>0</v>
      </c>
      <c r="P92">
        <f t="shared" si="7"/>
        <v>0</v>
      </c>
    </row>
    <row r="93" spans="1:16" x14ac:dyDescent="0.2">
      <c r="A93" s="3" t="s">
        <v>279</v>
      </c>
      <c r="B93" s="3" t="s">
        <v>219</v>
      </c>
      <c r="C93" s="3" t="s">
        <v>261</v>
      </c>
      <c r="D93" s="3" t="s">
        <v>52</v>
      </c>
      <c r="E93" s="3" t="s">
        <v>60</v>
      </c>
      <c r="F93" s="3">
        <v>7190.1</v>
      </c>
      <c r="G93" s="3">
        <v>0</v>
      </c>
      <c r="H93" s="3">
        <v>7190.1</v>
      </c>
      <c r="I93" s="3" t="s">
        <v>29</v>
      </c>
      <c r="J93" s="5">
        <v>1</v>
      </c>
      <c r="K93" t="str">
        <f>_xlfn.XLOOKUP(D93, dim_channels!A:A, dim_channels!C:C, "Not Found")</f>
        <v>OTA</v>
      </c>
      <c r="L93" t="str">
        <f>_xlfn.XLOOKUP(D93, dim_channels!A:A, dim_channels!B:B, "Not Found")</f>
        <v>Agoda</v>
      </c>
      <c r="M93">
        <f t="shared" si="4"/>
        <v>0</v>
      </c>
      <c r="N93">
        <f t="shared" si="5"/>
        <v>1</v>
      </c>
      <c r="O93">
        <f t="shared" si="6"/>
        <v>7190.1</v>
      </c>
      <c r="P93">
        <f t="shared" si="7"/>
        <v>7190.1</v>
      </c>
    </row>
    <row r="94" spans="1:16" x14ac:dyDescent="0.2">
      <c r="A94" s="2" t="s">
        <v>280</v>
      </c>
      <c r="B94" s="2" t="s">
        <v>66</v>
      </c>
      <c r="C94" s="2" t="s">
        <v>66</v>
      </c>
      <c r="D94" s="2" t="s">
        <v>206</v>
      </c>
      <c r="E94" s="2" t="s">
        <v>207</v>
      </c>
      <c r="F94" s="2">
        <v>18546.080000000002</v>
      </c>
      <c r="G94" s="2">
        <v>0</v>
      </c>
      <c r="H94" s="2">
        <v>18546.080000000002</v>
      </c>
      <c r="I94" s="2" t="s">
        <v>29</v>
      </c>
      <c r="J94" s="4">
        <v>1</v>
      </c>
      <c r="K94" t="str">
        <f>_xlfn.XLOOKUP(D94, dim_channels!A:A, dim_channels!C:C, "Not Found")</f>
        <v>Direct</v>
      </c>
      <c r="L94" t="str">
        <f>_xlfn.XLOOKUP(D94, dim_channels!A:A, dim_channels!B:B, "Not Found")</f>
        <v>Walk-in</v>
      </c>
      <c r="M94">
        <f t="shared" si="4"/>
        <v>0</v>
      </c>
      <c r="N94">
        <f t="shared" si="5"/>
        <v>1</v>
      </c>
      <c r="O94">
        <f t="shared" si="6"/>
        <v>18546.080000000002</v>
      </c>
      <c r="P94">
        <f t="shared" si="7"/>
        <v>18546.080000000002</v>
      </c>
    </row>
    <row r="95" spans="1:16" x14ac:dyDescent="0.2">
      <c r="A95" s="3" t="s">
        <v>281</v>
      </c>
      <c r="B95" s="3" t="s">
        <v>282</v>
      </c>
      <c r="C95" s="3" t="s">
        <v>283</v>
      </c>
      <c r="D95" s="3" t="s">
        <v>45</v>
      </c>
      <c r="E95" s="3" t="s">
        <v>46</v>
      </c>
      <c r="F95" s="3">
        <v>7453.11</v>
      </c>
      <c r="G95" s="3">
        <v>372.66</v>
      </c>
      <c r="H95" s="3">
        <v>7080.45</v>
      </c>
      <c r="I95" s="3" t="s">
        <v>56</v>
      </c>
      <c r="J95" s="5">
        <v>1.052632247950342</v>
      </c>
      <c r="K95" t="str">
        <f>_xlfn.XLOOKUP(D95, dim_channels!A:A, dim_channels!C:C, "Not Found")</f>
        <v>Corporate</v>
      </c>
      <c r="L95" t="str">
        <f>_xlfn.XLOOKUP(D95, dim_channels!A:A, dim_channels!B:B, "Not Found")</f>
        <v>Corporate Direct</v>
      </c>
      <c r="M95">
        <f t="shared" si="4"/>
        <v>0</v>
      </c>
      <c r="N95">
        <f t="shared" si="5"/>
        <v>0</v>
      </c>
      <c r="O95">
        <f t="shared" si="6"/>
        <v>0</v>
      </c>
      <c r="P95">
        <f t="shared" si="7"/>
        <v>0</v>
      </c>
    </row>
    <row r="96" spans="1:16" x14ac:dyDescent="0.2">
      <c r="A96" s="2" t="s">
        <v>284</v>
      </c>
      <c r="B96" s="2" t="s">
        <v>285</v>
      </c>
      <c r="C96" s="2" t="s">
        <v>286</v>
      </c>
      <c r="D96" s="2" t="s">
        <v>52</v>
      </c>
      <c r="E96" s="2" t="s">
        <v>34</v>
      </c>
      <c r="F96" s="2">
        <v>3722.7</v>
      </c>
      <c r="G96" s="2">
        <v>446.72</v>
      </c>
      <c r="H96" s="2">
        <v>3275.98</v>
      </c>
      <c r="I96" s="2" t="s">
        <v>29</v>
      </c>
      <c r="J96" s="4">
        <v>1.1363622488537779</v>
      </c>
      <c r="K96" t="str">
        <f>_xlfn.XLOOKUP(D96, dim_channels!A:A, dim_channels!C:C, "Not Found")</f>
        <v>OTA</v>
      </c>
      <c r="L96" t="str">
        <f>_xlfn.XLOOKUP(D96, dim_channels!A:A, dim_channels!B:B, "Not Found")</f>
        <v>Agoda</v>
      </c>
      <c r="M96">
        <f t="shared" si="4"/>
        <v>0</v>
      </c>
      <c r="N96">
        <f t="shared" si="5"/>
        <v>1</v>
      </c>
      <c r="O96">
        <f t="shared" si="6"/>
        <v>3275.98</v>
      </c>
      <c r="P96">
        <f t="shared" si="7"/>
        <v>3722.7</v>
      </c>
    </row>
    <row r="97" spans="1:16" x14ac:dyDescent="0.2">
      <c r="A97" s="3" t="s">
        <v>287</v>
      </c>
      <c r="B97" s="3" t="s">
        <v>26</v>
      </c>
      <c r="C97" s="3" t="s">
        <v>242</v>
      </c>
      <c r="D97" s="3" t="s">
        <v>52</v>
      </c>
      <c r="E97" s="3" t="s">
        <v>60</v>
      </c>
      <c r="F97" s="3">
        <v>2870.12</v>
      </c>
      <c r="G97" s="3">
        <v>0</v>
      </c>
      <c r="H97" s="3">
        <v>2870.12</v>
      </c>
      <c r="I97" s="3" t="s">
        <v>29</v>
      </c>
      <c r="J97" s="5">
        <v>1</v>
      </c>
      <c r="K97" t="str">
        <f>_xlfn.XLOOKUP(D97, dim_channels!A:A, dim_channels!C:C, "Not Found")</f>
        <v>OTA</v>
      </c>
      <c r="L97" t="str">
        <f>_xlfn.XLOOKUP(D97, dim_channels!A:A, dim_channels!B:B, "Not Found")</f>
        <v>Agoda</v>
      </c>
      <c r="M97">
        <f t="shared" si="4"/>
        <v>0</v>
      </c>
      <c r="N97">
        <f t="shared" si="5"/>
        <v>1</v>
      </c>
      <c r="O97">
        <f t="shared" si="6"/>
        <v>2870.12</v>
      </c>
      <c r="P97">
        <f t="shared" si="7"/>
        <v>2870.12</v>
      </c>
    </row>
    <row r="98" spans="1:16" x14ac:dyDescent="0.2">
      <c r="A98" s="2" t="s">
        <v>288</v>
      </c>
      <c r="B98" s="2" t="s">
        <v>220</v>
      </c>
      <c r="C98" s="2" t="s">
        <v>289</v>
      </c>
      <c r="D98" s="2" t="s">
        <v>33</v>
      </c>
      <c r="E98" s="2" t="s">
        <v>28</v>
      </c>
      <c r="F98" s="2">
        <v>6786.39</v>
      </c>
      <c r="G98" s="2">
        <v>1017.96</v>
      </c>
      <c r="H98" s="2">
        <v>5768.43</v>
      </c>
      <c r="I98" s="2" t="s">
        <v>41</v>
      </c>
      <c r="J98" s="4">
        <v>1.176470894160109</v>
      </c>
      <c r="K98" t="str">
        <f>_xlfn.XLOOKUP(D98, dim_channels!A:A, dim_channels!C:C, "Not Found")</f>
        <v>OTA</v>
      </c>
      <c r="L98" t="str">
        <f>_xlfn.XLOOKUP(D98, dim_channels!A:A, dim_channels!B:B, "Not Found")</f>
        <v>Booking.com</v>
      </c>
      <c r="M98">
        <f t="shared" si="4"/>
        <v>1</v>
      </c>
      <c r="N98">
        <f t="shared" si="5"/>
        <v>0</v>
      </c>
      <c r="O98">
        <f t="shared" si="6"/>
        <v>0</v>
      </c>
      <c r="P98">
        <f t="shared" si="7"/>
        <v>0</v>
      </c>
    </row>
    <row r="99" spans="1:16" x14ac:dyDescent="0.2">
      <c r="A99" s="3" t="s">
        <v>290</v>
      </c>
      <c r="B99" s="3" t="s">
        <v>291</v>
      </c>
      <c r="C99" s="3" t="s">
        <v>292</v>
      </c>
      <c r="D99" s="3" t="s">
        <v>64</v>
      </c>
      <c r="E99" s="3" t="s">
        <v>28</v>
      </c>
      <c r="F99" s="3">
        <v>9059.89</v>
      </c>
      <c r="G99" s="3">
        <v>0</v>
      </c>
      <c r="H99" s="3">
        <v>9059.89</v>
      </c>
      <c r="I99" s="3" t="s">
        <v>56</v>
      </c>
      <c r="J99" s="5">
        <v>1</v>
      </c>
      <c r="K99" t="str">
        <f>_xlfn.XLOOKUP(D99, dim_channels!A:A, dim_channels!C:C, "Not Found")</f>
        <v>Direct</v>
      </c>
      <c r="L99" t="str">
        <f>_xlfn.XLOOKUP(D99, dim_channels!A:A, dim_channels!B:B, "Not Found")</f>
        <v>Direct Website</v>
      </c>
      <c r="M99">
        <f t="shared" si="4"/>
        <v>0</v>
      </c>
      <c r="N99">
        <f t="shared" si="5"/>
        <v>0</v>
      </c>
      <c r="O99">
        <f t="shared" si="6"/>
        <v>0</v>
      </c>
      <c r="P99">
        <f t="shared" si="7"/>
        <v>0</v>
      </c>
    </row>
    <row r="100" spans="1:16" x14ac:dyDescent="0.2">
      <c r="A100" s="2" t="s">
        <v>293</v>
      </c>
      <c r="B100" s="2" t="s">
        <v>294</v>
      </c>
      <c r="C100" s="2" t="s">
        <v>295</v>
      </c>
      <c r="D100" s="2" t="s">
        <v>169</v>
      </c>
      <c r="E100" s="2" t="s">
        <v>34</v>
      </c>
      <c r="F100" s="2">
        <v>11668.33</v>
      </c>
      <c r="G100" s="2">
        <v>2333.67</v>
      </c>
      <c r="H100" s="2">
        <v>9334.66</v>
      </c>
      <c r="I100" s="2" t="s">
        <v>29</v>
      </c>
      <c r="J100" s="4">
        <v>1.2500005356381489</v>
      </c>
      <c r="K100" t="str">
        <f>_xlfn.XLOOKUP(D100, dim_channels!A:A, dim_channels!C:C, "Not Found")</f>
        <v>GDS</v>
      </c>
      <c r="L100" t="str">
        <f>_xlfn.XLOOKUP(D100, dim_channels!A:A, dim_channels!B:B, "Not Found")</f>
        <v>GDS (Amadeus)</v>
      </c>
      <c r="M100">
        <f t="shared" si="4"/>
        <v>0</v>
      </c>
      <c r="N100">
        <f t="shared" si="5"/>
        <v>1</v>
      </c>
      <c r="O100">
        <f t="shared" si="6"/>
        <v>9334.66</v>
      </c>
      <c r="P100">
        <f t="shared" si="7"/>
        <v>11668.33</v>
      </c>
    </row>
    <row r="101" spans="1:16" x14ac:dyDescent="0.2">
      <c r="A101" s="3" t="s">
        <v>296</v>
      </c>
      <c r="B101" s="3" t="s">
        <v>62</v>
      </c>
      <c r="C101" s="3" t="s">
        <v>297</v>
      </c>
      <c r="D101" s="3" t="s">
        <v>52</v>
      </c>
      <c r="E101" s="3" t="s">
        <v>60</v>
      </c>
      <c r="F101" s="3">
        <v>2922.13</v>
      </c>
      <c r="G101" s="3">
        <v>0</v>
      </c>
      <c r="H101" s="3">
        <v>2922.13</v>
      </c>
      <c r="I101" s="3" t="s">
        <v>29</v>
      </c>
      <c r="J101" s="5">
        <v>1</v>
      </c>
      <c r="K101" t="str">
        <f>_xlfn.XLOOKUP(D101, dim_channels!A:A, dim_channels!C:C, "Not Found")</f>
        <v>OTA</v>
      </c>
      <c r="L101" t="str">
        <f>_xlfn.XLOOKUP(D101, dim_channels!A:A, dim_channels!B:B, "Not Found")</f>
        <v>Agoda</v>
      </c>
      <c r="M101">
        <f t="shared" si="4"/>
        <v>0</v>
      </c>
      <c r="N101">
        <f t="shared" si="5"/>
        <v>1</v>
      </c>
      <c r="O101">
        <f t="shared" si="6"/>
        <v>2922.13</v>
      </c>
      <c r="P101">
        <f t="shared" si="7"/>
        <v>2922.13</v>
      </c>
    </row>
    <row r="102" spans="1:16" x14ac:dyDescent="0.2">
      <c r="A102" s="2" t="s">
        <v>298</v>
      </c>
      <c r="B102" s="2" t="s">
        <v>299</v>
      </c>
      <c r="C102" s="2" t="s">
        <v>300</v>
      </c>
      <c r="D102" s="2" t="s">
        <v>27</v>
      </c>
      <c r="E102" s="2" t="s">
        <v>28</v>
      </c>
      <c r="F102" s="2">
        <v>12639.1</v>
      </c>
      <c r="G102" s="2">
        <v>2275.04</v>
      </c>
      <c r="H102" s="2">
        <v>10364.06</v>
      </c>
      <c r="I102" s="2" t="s">
        <v>29</v>
      </c>
      <c r="J102" s="4">
        <v>1.2195124304567899</v>
      </c>
      <c r="K102" t="str">
        <f>_xlfn.XLOOKUP(D102, dim_channels!A:A, dim_channels!C:C, "Not Found")</f>
        <v>OTA</v>
      </c>
      <c r="L102" t="str">
        <f>_xlfn.XLOOKUP(D102, dim_channels!A:A, dim_channels!B:B, "Not Found")</f>
        <v>Expedia</v>
      </c>
      <c r="M102">
        <f t="shared" si="4"/>
        <v>0</v>
      </c>
      <c r="N102">
        <f t="shared" si="5"/>
        <v>1</v>
      </c>
      <c r="O102">
        <f t="shared" si="6"/>
        <v>10364.06</v>
      </c>
      <c r="P102">
        <f t="shared" si="7"/>
        <v>12639.1</v>
      </c>
    </row>
    <row r="103" spans="1:16" x14ac:dyDescent="0.2">
      <c r="A103" s="3" t="s">
        <v>301</v>
      </c>
      <c r="B103" s="3" t="s">
        <v>302</v>
      </c>
      <c r="C103" s="3" t="s">
        <v>303</v>
      </c>
      <c r="D103" s="3" t="s">
        <v>52</v>
      </c>
      <c r="E103" s="3" t="s">
        <v>34</v>
      </c>
      <c r="F103" s="3">
        <v>3836.28</v>
      </c>
      <c r="G103" s="3">
        <v>460.35</v>
      </c>
      <c r="H103" s="3">
        <v>3375.93</v>
      </c>
      <c r="I103" s="3" t="s">
        <v>41</v>
      </c>
      <c r="J103" s="5">
        <v>1.1363624245763391</v>
      </c>
      <c r="K103" t="str">
        <f>_xlfn.XLOOKUP(D103, dim_channels!A:A, dim_channels!C:C, "Not Found")</f>
        <v>OTA</v>
      </c>
      <c r="L103" t="str">
        <f>_xlfn.XLOOKUP(D103, dim_channels!A:A, dim_channels!B:B, "Not Found")</f>
        <v>Agoda</v>
      </c>
      <c r="M103">
        <f t="shared" si="4"/>
        <v>1</v>
      </c>
      <c r="N103">
        <f t="shared" si="5"/>
        <v>0</v>
      </c>
      <c r="O103">
        <f t="shared" si="6"/>
        <v>0</v>
      </c>
      <c r="P103">
        <f t="shared" si="7"/>
        <v>0</v>
      </c>
    </row>
    <row r="104" spans="1:16" x14ac:dyDescent="0.2">
      <c r="A104" s="2" t="s">
        <v>304</v>
      </c>
      <c r="B104" s="2" t="s">
        <v>84</v>
      </c>
      <c r="C104" s="2" t="s">
        <v>305</v>
      </c>
      <c r="D104" s="2" t="s">
        <v>52</v>
      </c>
      <c r="E104" s="2" t="s">
        <v>60</v>
      </c>
      <c r="F104" s="2">
        <v>5042.3999999999996</v>
      </c>
      <c r="G104" s="2">
        <v>0</v>
      </c>
      <c r="H104" s="2">
        <v>5042.3999999999996</v>
      </c>
      <c r="I104" s="2" t="s">
        <v>29</v>
      </c>
      <c r="J104" s="4">
        <v>1</v>
      </c>
      <c r="K104" t="str">
        <f>_xlfn.XLOOKUP(D104, dim_channels!A:A, dim_channels!C:C, "Not Found")</f>
        <v>OTA</v>
      </c>
      <c r="L104" t="str">
        <f>_xlfn.XLOOKUP(D104, dim_channels!A:A, dim_channels!B:B, "Not Found")</f>
        <v>Agoda</v>
      </c>
      <c r="M104">
        <f t="shared" si="4"/>
        <v>0</v>
      </c>
      <c r="N104">
        <f t="shared" si="5"/>
        <v>1</v>
      </c>
      <c r="O104">
        <f t="shared" si="6"/>
        <v>5042.3999999999996</v>
      </c>
      <c r="P104">
        <f t="shared" si="7"/>
        <v>5042.3999999999996</v>
      </c>
    </row>
    <row r="105" spans="1:16" x14ac:dyDescent="0.2">
      <c r="A105" s="3" t="s">
        <v>306</v>
      </c>
      <c r="B105" s="3" t="s">
        <v>307</v>
      </c>
      <c r="C105" s="3" t="s">
        <v>40</v>
      </c>
      <c r="D105" s="3" t="s">
        <v>52</v>
      </c>
      <c r="E105" s="3" t="s">
        <v>34</v>
      </c>
      <c r="F105" s="3">
        <v>6632.07</v>
      </c>
      <c r="G105" s="3">
        <v>795.85</v>
      </c>
      <c r="H105" s="3">
        <v>5836.22</v>
      </c>
      <c r="I105" s="3" t="s">
        <v>29</v>
      </c>
      <c r="J105" s="5">
        <v>1.1363639478977829</v>
      </c>
      <c r="K105" t="str">
        <f>_xlfn.XLOOKUP(D105, dim_channels!A:A, dim_channels!C:C, "Not Found")</f>
        <v>OTA</v>
      </c>
      <c r="L105" t="str">
        <f>_xlfn.XLOOKUP(D105, dim_channels!A:A, dim_channels!B:B, "Not Found")</f>
        <v>Agoda</v>
      </c>
      <c r="M105">
        <f t="shared" si="4"/>
        <v>0</v>
      </c>
      <c r="N105">
        <f t="shared" si="5"/>
        <v>1</v>
      </c>
      <c r="O105">
        <f t="shared" si="6"/>
        <v>5836.22</v>
      </c>
      <c r="P105">
        <f t="shared" si="7"/>
        <v>6632.07</v>
      </c>
    </row>
    <row r="106" spans="1:16" x14ac:dyDescent="0.2">
      <c r="A106" s="2" t="s">
        <v>308</v>
      </c>
      <c r="B106" s="2" t="s">
        <v>63</v>
      </c>
      <c r="C106" s="2" t="s">
        <v>251</v>
      </c>
      <c r="D106" s="2" t="s">
        <v>64</v>
      </c>
      <c r="E106" s="2" t="s">
        <v>28</v>
      </c>
      <c r="F106" s="2">
        <v>3753.45</v>
      </c>
      <c r="G106" s="2">
        <v>0</v>
      </c>
      <c r="H106" s="2">
        <v>3753.45</v>
      </c>
      <c r="I106" s="2" t="s">
        <v>29</v>
      </c>
      <c r="J106" s="4">
        <v>1</v>
      </c>
      <c r="K106" t="str">
        <f>_xlfn.XLOOKUP(D106, dim_channels!A:A, dim_channels!C:C, "Not Found")</f>
        <v>Direct</v>
      </c>
      <c r="L106" t="str">
        <f>_xlfn.XLOOKUP(D106, dim_channels!A:A, dim_channels!B:B, "Not Found")</f>
        <v>Direct Website</v>
      </c>
      <c r="M106">
        <f t="shared" si="4"/>
        <v>0</v>
      </c>
      <c r="N106">
        <f t="shared" si="5"/>
        <v>1</v>
      </c>
      <c r="O106">
        <f t="shared" si="6"/>
        <v>3753.45</v>
      </c>
      <c r="P106">
        <f t="shared" si="7"/>
        <v>3753.45</v>
      </c>
    </row>
    <row r="107" spans="1:16" x14ac:dyDescent="0.2">
      <c r="A107" s="3" t="s">
        <v>309</v>
      </c>
      <c r="B107" s="3" t="s">
        <v>264</v>
      </c>
      <c r="C107" s="3" t="s">
        <v>310</v>
      </c>
      <c r="D107" s="3" t="s">
        <v>52</v>
      </c>
      <c r="E107" s="3" t="s">
        <v>60</v>
      </c>
      <c r="F107" s="3">
        <v>8608.0400000000009</v>
      </c>
      <c r="G107" s="3">
        <v>0</v>
      </c>
      <c r="H107" s="3">
        <v>8608.0400000000009</v>
      </c>
      <c r="I107" s="3" t="s">
        <v>29</v>
      </c>
      <c r="J107" s="5">
        <v>1</v>
      </c>
      <c r="K107" t="str">
        <f>_xlfn.XLOOKUP(D107, dim_channels!A:A, dim_channels!C:C, "Not Found")</f>
        <v>OTA</v>
      </c>
      <c r="L107" t="str">
        <f>_xlfn.XLOOKUP(D107, dim_channels!A:A, dim_channels!B:B, "Not Found")</f>
        <v>Agoda</v>
      </c>
      <c r="M107">
        <f t="shared" si="4"/>
        <v>0</v>
      </c>
      <c r="N107">
        <f t="shared" si="5"/>
        <v>1</v>
      </c>
      <c r="O107">
        <f t="shared" si="6"/>
        <v>8608.0400000000009</v>
      </c>
      <c r="P107">
        <f t="shared" si="7"/>
        <v>8608.0400000000009</v>
      </c>
    </row>
    <row r="108" spans="1:16" x14ac:dyDescent="0.2">
      <c r="A108" s="2" t="s">
        <v>311</v>
      </c>
      <c r="B108" s="2" t="s">
        <v>70</v>
      </c>
      <c r="C108" s="2" t="s">
        <v>312</v>
      </c>
      <c r="D108" s="2" t="s">
        <v>64</v>
      </c>
      <c r="E108" s="2" t="s">
        <v>34</v>
      </c>
      <c r="F108" s="2">
        <v>3276.44</v>
      </c>
      <c r="G108" s="2">
        <v>0</v>
      </c>
      <c r="H108" s="2">
        <v>3276.44</v>
      </c>
      <c r="I108" s="2" t="s">
        <v>41</v>
      </c>
      <c r="J108" s="4">
        <v>1</v>
      </c>
      <c r="K108" t="str">
        <f>_xlfn.XLOOKUP(D108, dim_channels!A:A, dim_channels!C:C, "Not Found")</f>
        <v>Direct</v>
      </c>
      <c r="L108" t="str">
        <f>_xlfn.XLOOKUP(D108, dim_channels!A:A, dim_channels!B:B, "Not Found")</f>
        <v>Direct Website</v>
      </c>
      <c r="M108">
        <f t="shared" si="4"/>
        <v>1</v>
      </c>
      <c r="N108">
        <f t="shared" si="5"/>
        <v>0</v>
      </c>
      <c r="O108">
        <f t="shared" si="6"/>
        <v>0</v>
      </c>
      <c r="P108">
        <f t="shared" si="7"/>
        <v>0</v>
      </c>
    </row>
    <row r="109" spans="1:16" x14ac:dyDescent="0.2">
      <c r="A109" s="3" t="s">
        <v>313</v>
      </c>
      <c r="B109" s="3" t="s">
        <v>314</v>
      </c>
      <c r="C109" s="3" t="s">
        <v>315</v>
      </c>
      <c r="D109" s="3" t="s">
        <v>33</v>
      </c>
      <c r="E109" s="3" t="s">
        <v>60</v>
      </c>
      <c r="F109" s="3">
        <v>7794.98</v>
      </c>
      <c r="G109" s="3">
        <v>0</v>
      </c>
      <c r="H109" s="3">
        <v>7794.98</v>
      </c>
      <c r="I109" s="3" t="s">
        <v>29</v>
      </c>
      <c r="J109" s="5">
        <v>1</v>
      </c>
      <c r="K109" t="str">
        <f>_xlfn.XLOOKUP(D109, dim_channels!A:A, dim_channels!C:C, "Not Found")</f>
        <v>OTA</v>
      </c>
      <c r="L109" t="str">
        <f>_xlfn.XLOOKUP(D109, dim_channels!A:A, dim_channels!B:B, "Not Found")</f>
        <v>Booking.com</v>
      </c>
      <c r="M109">
        <f t="shared" si="4"/>
        <v>0</v>
      </c>
      <c r="N109">
        <f t="shared" si="5"/>
        <v>1</v>
      </c>
      <c r="O109">
        <f t="shared" si="6"/>
        <v>7794.98</v>
      </c>
      <c r="P109">
        <f t="shared" si="7"/>
        <v>7794.98</v>
      </c>
    </row>
    <row r="110" spans="1:16" x14ac:dyDescent="0.2">
      <c r="A110" s="2" t="s">
        <v>316</v>
      </c>
      <c r="B110" s="2" t="s">
        <v>317</v>
      </c>
      <c r="C110" s="2" t="s">
        <v>318</v>
      </c>
      <c r="D110" s="2" t="s">
        <v>169</v>
      </c>
      <c r="E110" s="2" t="s">
        <v>46</v>
      </c>
      <c r="F110" s="2">
        <v>11069.99</v>
      </c>
      <c r="G110" s="2">
        <v>2214</v>
      </c>
      <c r="H110" s="2">
        <v>8855.99</v>
      </c>
      <c r="I110" s="2" t="s">
        <v>29</v>
      </c>
      <c r="J110" s="4">
        <v>1.250000282294808</v>
      </c>
      <c r="K110" t="str">
        <f>_xlfn.XLOOKUP(D110, dim_channels!A:A, dim_channels!C:C, "Not Found")</f>
        <v>GDS</v>
      </c>
      <c r="L110" t="str">
        <f>_xlfn.XLOOKUP(D110, dim_channels!A:A, dim_channels!B:B, "Not Found")</f>
        <v>GDS (Amadeus)</v>
      </c>
      <c r="M110">
        <f t="shared" si="4"/>
        <v>0</v>
      </c>
      <c r="N110">
        <f t="shared" si="5"/>
        <v>1</v>
      </c>
      <c r="O110">
        <f t="shared" si="6"/>
        <v>8855.99</v>
      </c>
      <c r="P110">
        <f t="shared" si="7"/>
        <v>11069.99</v>
      </c>
    </row>
    <row r="111" spans="1:16" x14ac:dyDescent="0.2">
      <c r="A111" s="3" t="s">
        <v>319</v>
      </c>
      <c r="B111" s="3" t="s">
        <v>31</v>
      </c>
      <c r="C111" s="3" t="s">
        <v>31</v>
      </c>
      <c r="D111" s="3" t="s">
        <v>52</v>
      </c>
      <c r="E111" s="3" t="s">
        <v>60</v>
      </c>
      <c r="F111" s="3">
        <v>4427.6000000000004</v>
      </c>
      <c r="G111" s="3">
        <v>0</v>
      </c>
      <c r="H111" s="3">
        <v>4427.6000000000004</v>
      </c>
      <c r="I111" s="3" t="s">
        <v>29</v>
      </c>
      <c r="J111" s="5">
        <v>1</v>
      </c>
      <c r="K111" t="str">
        <f>_xlfn.XLOOKUP(D111, dim_channels!A:A, dim_channels!C:C, "Not Found")</f>
        <v>OTA</v>
      </c>
      <c r="L111" t="str">
        <f>_xlfn.XLOOKUP(D111, dim_channels!A:A, dim_channels!B:B, "Not Found")</f>
        <v>Agoda</v>
      </c>
      <c r="M111">
        <f t="shared" si="4"/>
        <v>0</v>
      </c>
      <c r="N111">
        <f t="shared" si="5"/>
        <v>1</v>
      </c>
      <c r="O111">
        <f t="shared" si="6"/>
        <v>4427.6000000000004</v>
      </c>
      <c r="P111">
        <f t="shared" si="7"/>
        <v>4427.6000000000004</v>
      </c>
    </row>
    <row r="112" spans="1:16" x14ac:dyDescent="0.2">
      <c r="A112" s="2" t="s">
        <v>320</v>
      </c>
      <c r="B112" s="2" t="s">
        <v>321</v>
      </c>
      <c r="C112" s="2" t="s">
        <v>322</v>
      </c>
      <c r="D112" s="2" t="s">
        <v>169</v>
      </c>
      <c r="E112" s="2" t="s">
        <v>46</v>
      </c>
      <c r="F112" s="2">
        <v>6409.06</v>
      </c>
      <c r="G112" s="2">
        <v>1281.81</v>
      </c>
      <c r="H112" s="2">
        <v>5127.25</v>
      </c>
      <c r="I112" s="2" t="s">
        <v>29</v>
      </c>
      <c r="J112" s="4">
        <v>1.2499995124091861</v>
      </c>
      <c r="K112" t="str">
        <f>_xlfn.XLOOKUP(D112, dim_channels!A:A, dim_channels!C:C, "Not Found")</f>
        <v>GDS</v>
      </c>
      <c r="L112" t="str">
        <f>_xlfn.XLOOKUP(D112, dim_channels!A:A, dim_channels!B:B, "Not Found")</f>
        <v>GDS (Amadeus)</v>
      </c>
      <c r="M112">
        <f t="shared" si="4"/>
        <v>0</v>
      </c>
      <c r="N112">
        <f t="shared" si="5"/>
        <v>1</v>
      </c>
      <c r="O112">
        <f t="shared" si="6"/>
        <v>5127.25</v>
      </c>
      <c r="P112">
        <f t="shared" si="7"/>
        <v>6409.06</v>
      </c>
    </row>
    <row r="113" spans="1:16" x14ac:dyDescent="0.2">
      <c r="A113" s="3" t="s">
        <v>323</v>
      </c>
      <c r="B113" s="3" t="s">
        <v>317</v>
      </c>
      <c r="C113" s="3" t="s">
        <v>324</v>
      </c>
      <c r="D113" s="3" t="s">
        <v>33</v>
      </c>
      <c r="E113" s="3" t="s">
        <v>60</v>
      </c>
      <c r="F113" s="3">
        <v>5181.55</v>
      </c>
      <c r="G113" s="3">
        <v>0</v>
      </c>
      <c r="H113" s="3">
        <v>5181.55</v>
      </c>
      <c r="I113" s="3" t="s">
        <v>29</v>
      </c>
      <c r="J113" s="5">
        <v>1</v>
      </c>
      <c r="K113" t="str">
        <f>_xlfn.XLOOKUP(D113, dim_channels!A:A, dim_channels!C:C, "Not Found")</f>
        <v>OTA</v>
      </c>
      <c r="L113" t="str">
        <f>_xlfn.XLOOKUP(D113, dim_channels!A:A, dim_channels!B:B, "Not Found")</f>
        <v>Booking.com</v>
      </c>
      <c r="M113">
        <f t="shared" si="4"/>
        <v>0</v>
      </c>
      <c r="N113">
        <f t="shared" si="5"/>
        <v>1</v>
      </c>
      <c r="O113">
        <f t="shared" si="6"/>
        <v>5181.55</v>
      </c>
      <c r="P113">
        <f t="shared" si="7"/>
        <v>5181.55</v>
      </c>
    </row>
    <row r="114" spans="1:16" x14ac:dyDescent="0.2">
      <c r="A114" s="2" t="s">
        <v>325</v>
      </c>
      <c r="B114" s="2" t="s">
        <v>326</v>
      </c>
      <c r="C114" s="2" t="s">
        <v>40</v>
      </c>
      <c r="D114" s="2" t="s">
        <v>45</v>
      </c>
      <c r="E114" s="2" t="s">
        <v>89</v>
      </c>
      <c r="F114" s="2">
        <v>2509.0500000000002</v>
      </c>
      <c r="G114" s="2">
        <v>0</v>
      </c>
      <c r="H114" s="2">
        <v>2509.0500000000002</v>
      </c>
      <c r="I114" s="2" t="s">
        <v>29</v>
      </c>
      <c r="J114" s="4">
        <v>1</v>
      </c>
      <c r="K114" t="str">
        <f>_xlfn.XLOOKUP(D114, dim_channels!A:A, dim_channels!C:C, "Not Found")</f>
        <v>Corporate</v>
      </c>
      <c r="L114" t="str">
        <f>_xlfn.XLOOKUP(D114, dim_channels!A:A, dim_channels!B:B, "Not Found")</f>
        <v>Corporate Direct</v>
      </c>
      <c r="M114">
        <f t="shared" si="4"/>
        <v>0</v>
      </c>
      <c r="N114">
        <f t="shared" si="5"/>
        <v>1</v>
      </c>
      <c r="O114">
        <f t="shared" si="6"/>
        <v>2509.0500000000002</v>
      </c>
      <c r="P114">
        <f t="shared" si="7"/>
        <v>2509.0500000000002</v>
      </c>
    </row>
    <row r="115" spans="1:16" x14ac:dyDescent="0.2">
      <c r="A115" s="3" t="s">
        <v>327</v>
      </c>
      <c r="B115" s="3" t="s">
        <v>328</v>
      </c>
      <c r="C115" s="3" t="s">
        <v>329</v>
      </c>
      <c r="D115" s="3" t="s">
        <v>33</v>
      </c>
      <c r="E115" s="3" t="s">
        <v>60</v>
      </c>
      <c r="F115" s="3">
        <v>9256.4</v>
      </c>
      <c r="G115" s="3">
        <v>0</v>
      </c>
      <c r="H115" s="3">
        <v>9256.4</v>
      </c>
      <c r="I115" s="3" t="s">
        <v>29</v>
      </c>
      <c r="J115" s="5">
        <v>1</v>
      </c>
      <c r="K115" t="str">
        <f>_xlfn.XLOOKUP(D115, dim_channels!A:A, dim_channels!C:C, "Not Found")</f>
        <v>OTA</v>
      </c>
      <c r="L115" t="str">
        <f>_xlfn.XLOOKUP(D115, dim_channels!A:A, dim_channels!B:B, "Not Found")</f>
        <v>Booking.com</v>
      </c>
      <c r="M115">
        <f t="shared" si="4"/>
        <v>0</v>
      </c>
      <c r="N115">
        <f t="shared" si="5"/>
        <v>1</v>
      </c>
      <c r="O115">
        <f t="shared" si="6"/>
        <v>9256.4</v>
      </c>
      <c r="P115">
        <f t="shared" si="7"/>
        <v>9256.4</v>
      </c>
    </row>
    <row r="116" spans="1:16" x14ac:dyDescent="0.2">
      <c r="A116" s="2" t="s">
        <v>330</v>
      </c>
      <c r="B116" s="2" t="s">
        <v>331</v>
      </c>
      <c r="C116" s="2" t="s">
        <v>66</v>
      </c>
      <c r="D116" s="2" t="s">
        <v>64</v>
      </c>
      <c r="E116" s="2" t="s">
        <v>28</v>
      </c>
      <c r="F116" s="2">
        <v>17560.7</v>
      </c>
      <c r="G116" s="2">
        <v>0</v>
      </c>
      <c r="H116" s="2">
        <v>17560.7</v>
      </c>
      <c r="I116" s="2" t="s">
        <v>29</v>
      </c>
      <c r="J116" s="4">
        <v>1</v>
      </c>
      <c r="K116" t="str">
        <f>_xlfn.XLOOKUP(D116, dim_channels!A:A, dim_channels!C:C, "Not Found")</f>
        <v>Direct</v>
      </c>
      <c r="L116" t="str">
        <f>_xlfn.XLOOKUP(D116, dim_channels!A:A, dim_channels!B:B, "Not Found")</f>
        <v>Direct Website</v>
      </c>
      <c r="M116">
        <f t="shared" si="4"/>
        <v>0</v>
      </c>
      <c r="N116">
        <f t="shared" si="5"/>
        <v>1</v>
      </c>
      <c r="O116">
        <f t="shared" si="6"/>
        <v>17560.7</v>
      </c>
      <c r="P116">
        <f t="shared" si="7"/>
        <v>17560.7</v>
      </c>
    </row>
    <row r="117" spans="1:16" x14ac:dyDescent="0.2">
      <c r="A117" s="3" t="s">
        <v>332</v>
      </c>
      <c r="B117" s="3" t="s">
        <v>236</v>
      </c>
      <c r="C117" s="3" t="s">
        <v>181</v>
      </c>
      <c r="D117" s="3" t="s">
        <v>27</v>
      </c>
      <c r="E117" s="3" t="s">
        <v>60</v>
      </c>
      <c r="F117" s="3">
        <v>3226.67</v>
      </c>
      <c r="G117" s="3">
        <v>0</v>
      </c>
      <c r="H117" s="3">
        <v>3226.67</v>
      </c>
      <c r="I117" s="3" t="s">
        <v>29</v>
      </c>
      <c r="J117" s="5">
        <v>1</v>
      </c>
      <c r="K117" t="str">
        <f>_xlfn.XLOOKUP(D117, dim_channels!A:A, dim_channels!C:C, "Not Found")</f>
        <v>OTA</v>
      </c>
      <c r="L117" t="str">
        <f>_xlfn.XLOOKUP(D117, dim_channels!A:A, dim_channels!B:B, "Not Found")</f>
        <v>Expedia</v>
      </c>
      <c r="M117">
        <f t="shared" si="4"/>
        <v>0</v>
      </c>
      <c r="N117">
        <f t="shared" si="5"/>
        <v>1</v>
      </c>
      <c r="O117">
        <f t="shared" si="6"/>
        <v>3226.67</v>
      </c>
      <c r="P117">
        <f t="shared" si="7"/>
        <v>3226.67</v>
      </c>
    </row>
    <row r="118" spans="1:16" x14ac:dyDescent="0.2">
      <c r="A118" s="2" t="s">
        <v>333</v>
      </c>
      <c r="B118" s="2" t="s">
        <v>334</v>
      </c>
      <c r="C118" s="2" t="s">
        <v>335</v>
      </c>
      <c r="D118" s="2" t="s">
        <v>45</v>
      </c>
      <c r="E118" s="2" t="s">
        <v>46</v>
      </c>
      <c r="F118" s="2">
        <v>10772.91</v>
      </c>
      <c r="G118" s="2">
        <v>538.65</v>
      </c>
      <c r="H118" s="2">
        <v>10234.26</v>
      </c>
      <c r="I118" s="2" t="s">
        <v>29</v>
      </c>
      <c r="J118" s="4">
        <v>1.05263204178905</v>
      </c>
      <c r="K118" t="str">
        <f>_xlfn.XLOOKUP(D118, dim_channels!A:A, dim_channels!C:C, "Not Found")</f>
        <v>Corporate</v>
      </c>
      <c r="L118" t="str">
        <f>_xlfn.XLOOKUP(D118, dim_channels!A:A, dim_channels!B:B, "Not Found")</f>
        <v>Corporate Direct</v>
      </c>
      <c r="M118">
        <f t="shared" si="4"/>
        <v>0</v>
      </c>
      <c r="N118">
        <f t="shared" si="5"/>
        <v>1</v>
      </c>
      <c r="O118">
        <f t="shared" si="6"/>
        <v>10234.26</v>
      </c>
      <c r="P118">
        <f t="shared" si="7"/>
        <v>10772.91</v>
      </c>
    </row>
    <row r="119" spans="1:16" x14ac:dyDescent="0.2">
      <c r="A119" s="3" t="s">
        <v>336</v>
      </c>
      <c r="B119" s="3" t="s">
        <v>66</v>
      </c>
      <c r="C119" s="3" t="s">
        <v>337</v>
      </c>
      <c r="D119" s="3" t="s">
        <v>27</v>
      </c>
      <c r="E119" s="3" t="s">
        <v>60</v>
      </c>
      <c r="F119" s="3">
        <v>12168.95</v>
      </c>
      <c r="G119" s="3">
        <v>0</v>
      </c>
      <c r="H119" s="3">
        <v>12168.95</v>
      </c>
      <c r="I119" s="3" t="s">
        <v>29</v>
      </c>
      <c r="J119" s="5">
        <v>1</v>
      </c>
      <c r="K119" t="str">
        <f>_xlfn.XLOOKUP(D119, dim_channels!A:A, dim_channels!C:C, "Not Found")</f>
        <v>OTA</v>
      </c>
      <c r="L119" t="str">
        <f>_xlfn.XLOOKUP(D119, dim_channels!A:A, dim_channels!B:B, "Not Found")</f>
        <v>Expedia</v>
      </c>
      <c r="M119">
        <f t="shared" si="4"/>
        <v>0</v>
      </c>
      <c r="N119">
        <f t="shared" si="5"/>
        <v>1</v>
      </c>
      <c r="O119">
        <f t="shared" si="6"/>
        <v>12168.95</v>
      </c>
      <c r="P119">
        <f t="shared" si="7"/>
        <v>12168.95</v>
      </c>
    </row>
    <row r="120" spans="1:16" x14ac:dyDescent="0.2">
      <c r="A120" s="2" t="s">
        <v>338</v>
      </c>
      <c r="B120" s="2" t="s">
        <v>124</v>
      </c>
      <c r="C120" s="2" t="s">
        <v>162</v>
      </c>
      <c r="D120" s="2" t="s">
        <v>27</v>
      </c>
      <c r="E120" s="2" t="s">
        <v>28</v>
      </c>
      <c r="F120" s="2">
        <v>19721.03</v>
      </c>
      <c r="G120" s="2">
        <v>3549.79</v>
      </c>
      <c r="H120" s="2">
        <v>16171.24</v>
      </c>
      <c r="I120" s="2" t="s">
        <v>29</v>
      </c>
      <c r="J120" s="4">
        <v>1.2195125420190409</v>
      </c>
      <c r="K120" t="str">
        <f>_xlfn.XLOOKUP(D120, dim_channels!A:A, dim_channels!C:C, "Not Found")</f>
        <v>OTA</v>
      </c>
      <c r="L120" t="str">
        <f>_xlfn.XLOOKUP(D120, dim_channels!A:A, dim_channels!B:B, "Not Found")</f>
        <v>Expedia</v>
      </c>
      <c r="M120">
        <f t="shared" si="4"/>
        <v>0</v>
      </c>
      <c r="N120">
        <f t="shared" si="5"/>
        <v>1</v>
      </c>
      <c r="O120">
        <f t="shared" si="6"/>
        <v>16171.24</v>
      </c>
      <c r="P120">
        <f t="shared" si="7"/>
        <v>19721.03</v>
      </c>
    </row>
    <row r="121" spans="1:16" x14ac:dyDescent="0.2">
      <c r="A121" s="3" t="s">
        <v>339</v>
      </c>
      <c r="B121" s="3" t="s">
        <v>340</v>
      </c>
      <c r="C121" s="3" t="s">
        <v>324</v>
      </c>
      <c r="D121" s="3" t="s">
        <v>45</v>
      </c>
      <c r="E121" s="3" t="s">
        <v>46</v>
      </c>
      <c r="F121" s="3">
        <v>12224.01</v>
      </c>
      <c r="G121" s="3">
        <v>611.20000000000005</v>
      </c>
      <c r="H121" s="3">
        <v>11612.81</v>
      </c>
      <c r="I121" s="3" t="s">
        <v>41</v>
      </c>
      <c r="J121" s="5">
        <v>1.0526315336253671</v>
      </c>
      <c r="K121" t="str">
        <f>_xlfn.XLOOKUP(D121, dim_channels!A:A, dim_channels!C:C, "Not Found")</f>
        <v>Corporate</v>
      </c>
      <c r="L121" t="str">
        <f>_xlfn.XLOOKUP(D121, dim_channels!A:A, dim_channels!B:B, "Not Found")</f>
        <v>Corporate Direct</v>
      </c>
      <c r="M121">
        <f t="shared" si="4"/>
        <v>1</v>
      </c>
      <c r="N121">
        <f t="shared" si="5"/>
        <v>0</v>
      </c>
      <c r="O121">
        <f t="shared" si="6"/>
        <v>0</v>
      </c>
      <c r="P121">
        <f t="shared" si="7"/>
        <v>0</v>
      </c>
    </row>
    <row r="122" spans="1:16" x14ac:dyDescent="0.2">
      <c r="A122" s="2" t="s">
        <v>341</v>
      </c>
      <c r="B122" s="2" t="s">
        <v>189</v>
      </c>
      <c r="C122" s="2" t="s">
        <v>318</v>
      </c>
      <c r="D122" s="2" t="s">
        <v>33</v>
      </c>
      <c r="E122" s="2" t="s">
        <v>28</v>
      </c>
      <c r="F122" s="2">
        <v>16193.2</v>
      </c>
      <c r="G122" s="2">
        <v>2428.98</v>
      </c>
      <c r="H122" s="2">
        <v>13764.22</v>
      </c>
      <c r="I122" s="2" t="s">
        <v>56</v>
      </c>
      <c r="J122" s="4">
        <v>1.1764705882352939</v>
      </c>
      <c r="K122" t="str">
        <f>_xlfn.XLOOKUP(D122, dim_channels!A:A, dim_channels!C:C, "Not Found")</f>
        <v>OTA</v>
      </c>
      <c r="L122" t="str">
        <f>_xlfn.XLOOKUP(D122, dim_channels!A:A, dim_channels!B:B, "Not Found")</f>
        <v>Booking.com</v>
      </c>
      <c r="M122">
        <f t="shared" si="4"/>
        <v>0</v>
      </c>
      <c r="N122">
        <f t="shared" si="5"/>
        <v>0</v>
      </c>
      <c r="O122">
        <f t="shared" si="6"/>
        <v>0</v>
      </c>
      <c r="P122">
        <f t="shared" si="7"/>
        <v>0</v>
      </c>
    </row>
    <row r="123" spans="1:16" x14ac:dyDescent="0.2">
      <c r="A123" s="3" t="s">
        <v>342</v>
      </c>
      <c r="B123" s="3" t="s">
        <v>343</v>
      </c>
      <c r="C123" s="3" t="s">
        <v>189</v>
      </c>
      <c r="D123" s="3" t="s">
        <v>27</v>
      </c>
      <c r="E123" s="3" t="s">
        <v>34</v>
      </c>
      <c r="F123" s="3">
        <v>15037.81</v>
      </c>
      <c r="G123" s="3">
        <v>2706.81</v>
      </c>
      <c r="H123" s="3">
        <v>12331</v>
      </c>
      <c r="I123" s="3" t="s">
        <v>56</v>
      </c>
      <c r="J123" s="5">
        <v>1.2195126104938769</v>
      </c>
      <c r="K123" t="str">
        <f>_xlfn.XLOOKUP(D123, dim_channels!A:A, dim_channels!C:C, "Not Found")</f>
        <v>OTA</v>
      </c>
      <c r="L123" t="str">
        <f>_xlfn.XLOOKUP(D123, dim_channels!A:A, dim_channels!B:B, "Not Found")</f>
        <v>Expedia</v>
      </c>
      <c r="M123">
        <f t="shared" si="4"/>
        <v>0</v>
      </c>
      <c r="N123">
        <f t="shared" si="5"/>
        <v>0</v>
      </c>
      <c r="O123">
        <f t="shared" si="6"/>
        <v>0</v>
      </c>
      <c r="P123">
        <f t="shared" si="7"/>
        <v>0</v>
      </c>
    </row>
    <row r="124" spans="1:16" x14ac:dyDescent="0.2">
      <c r="A124" s="2" t="s">
        <v>344</v>
      </c>
      <c r="B124" s="2" t="s">
        <v>107</v>
      </c>
      <c r="C124" s="2" t="s">
        <v>317</v>
      </c>
      <c r="D124" s="2" t="s">
        <v>52</v>
      </c>
      <c r="E124" s="2" t="s">
        <v>34</v>
      </c>
      <c r="F124" s="2">
        <v>2701.14</v>
      </c>
      <c r="G124" s="2">
        <v>324.14</v>
      </c>
      <c r="H124" s="2">
        <v>2377</v>
      </c>
      <c r="I124" s="2" t="s">
        <v>29</v>
      </c>
      <c r="J124" s="4">
        <v>1.136365166175852</v>
      </c>
      <c r="K124" t="str">
        <f>_xlfn.XLOOKUP(D124, dim_channels!A:A, dim_channels!C:C, "Not Found")</f>
        <v>OTA</v>
      </c>
      <c r="L124" t="str">
        <f>_xlfn.XLOOKUP(D124, dim_channels!A:A, dim_channels!B:B, "Not Found")</f>
        <v>Agoda</v>
      </c>
      <c r="M124">
        <f t="shared" si="4"/>
        <v>0</v>
      </c>
      <c r="N124">
        <f t="shared" si="5"/>
        <v>1</v>
      </c>
      <c r="O124">
        <f t="shared" si="6"/>
        <v>2377</v>
      </c>
      <c r="P124">
        <f t="shared" si="7"/>
        <v>2701.14</v>
      </c>
    </row>
    <row r="125" spans="1:16" x14ac:dyDescent="0.2">
      <c r="A125" s="3" t="s">
        <v>345</v>
      </c>
      <c r="B125" s="3" t="s">
        <v>75</v>
      </c>
      <c r="C125" s="3" t="s">
        <v>346</v>
      </c>
      <c r="D125" s="3" t="s">
        <v>169</v>
      </c>
      <c r="E125" s="3" t="s">
        <v>34</v>
      </c>
      <c r="F125" s="3">
        <v>9154.76</v>
      </c>
      <c r="G125" s="3">
        <v>1830.95</v>
      </c>
      <c r="H125" s="3">
        <v>7323.81</v>
      </c>
      <c r="I125" s="3" t="s">
        <v>29</v>
      </c>
      <c r="J125" s="5">
        <v>1.249999658647617</v>
      </c>
      <c r="K125" t="str">
        <f>_xlfn.XLOOKUP(D125, dim_channels!A:A, dim_channels!C:C, "Not Found")</f>
        <v>GDS</v>
      </c>
      <c r="L125" t="str">
        <f>_xlfn.XLOOKUP(D125, dim_channels!A:A, dim_channels!B:B, "Not Found")</f>
        <v>GDS (Amadeus)</v>
      </c>
      <c r="M125">
        <f t="shared" si="4"/>
        <v>0</v>
      </c>
      <c r="N125">
        <f t="shared" si="5"/>
        <v>1</v>
      </c>
      <c r="O125">
        <f t="shared" si="6"/>
        <v>7323.81</v>
      </c>
      <c r="P125">
        <f t="shared" si="7"/>
        <v>9154.76</v>
      </c>
    </row>
    <row r="126" spans="1:16" x14ac:dyDescent="0.2">
      <c r="A126" s="2" t="s">
        <v>347</v>
      </c>
      <c r="B126" s="2" t="s">
        <v>348</v>
      </c>
      <c r="C126" s="2" t="s">
        <v>349</v>
      </c>
      <c r="D126" s="2" t="s">
        <v>64</v>
      </c>
      <c r="E126" s="2" t="s">
        <v>28</v>
      </c>
      <c r="F126" s="2">
        <v>7596.96</v>
      </c>
      <c r="G126" s="2">
        <v>0</v>
      </c>
      <c r="H126" s="2">
        <v>7596.96</v>
      </c>
      <c r="I126" s="2" t="s">
        <v>29</v>
      </c>
      <c r="J126" s="4">
        <v>1</v>
      </c>
      <c r="K126" t="str">
        <f>_xlfn.XLOOKUP(D126, dim_channels!A:A, dim_channels!C:C, "Not Found")</f>
        <v>Direct</v>
      </c>
      <c r="L126" t="str">
        <f>_xlfn.XLOOKUP(D126, dim_channels!A:A, dim_channels!B:B, "Not Found")</f>
        <v>Direct Website</v>
      </c>
      <c r="M126">
        <f t="shared" si="4"/>
        <v>0</v>
      </c>
      <c r="N126">
        <f t="shared" si="5"/>
        <v>1</v>
      </c>
      <c r="O126">
        <f t="shared" si="6"/>
        <v>7596.96</v>
      </c>
      <c r="P126">
        <f t="shared" si="7"/>
        <v>7596.96</v>
      </c>
    </row>
    <row r="127" spans="1:16" x14ac:dyDescent="0.2">
      <c r="A127" s="3" t="s">
        <v>350</v>
      </c>
      <c r="B127" s="3" t="s">
        <v>351</v>
      </c>
      <c r="C127" s="3" t="s">
        <v>151</v>
      </c>
      <c r="D127" s="3" t="s">
        <v>64</v>
      </c>
      <c r="E127" s="3" t="s">
        <v>115</v>
      </c>
      <c r="F127" s="3">
        <v>14762.26</v>
      </c>
      <c r="G127" s="3">
        <v>0</v>
      </c>
      <c r="H127" s="3">
        <v>14762.26</v>
      </c>
      <c r="I127" s="3" t="s">
        <v>29</v>
      </c>
      <c r="J127" s="5">
        <v>1</v>
      </c>
      <c r="K127" t="str">
        <f>_xlfn.XLOOKUP(D127, dim_channels!A:A, dim_channels!C:C, "Not Found")</f>
        <v>Direct</v>
      </c>
      <c r="L127" t="str">
        <f>_xlfn.XLOOKUP(D127, dim_channels!A:A, dim_channels!B:B, "Not Found")</f>
        <v>Direct Website</v>
      </c>
      <c r="M127">
        <f t="shared" si="4"/>
        <v>0</v>
      </c>
      <c r="N127">
        <f t="shared" si="5"/>
        <v>1</v>
      </c>
      <c r="O127">
        <f t="shared" si="6"/>
        <v>14762.26</v>
      </c>
      <c r="P127">
        <f t="shared" si="7"/>
        <v>14762.26</v>
      </c>
    </row>
    <row r="128" spans="1:16" x14ac:dyDescent="0.2">
      <c r="A128" s="2" t="s">
        <v>352</v>
      </c>
      <c r="B128" s="2" t="s">
        <v>353</v>
      </c>
      <c r="C128" s="2" t="s">
        <v>156</v>
      </c>
      <c r="D128" s="2" t="s">
        <v>45</v>
      </c>
      <c r="E128" s="2" t="s">
        <v>46</v>
      </c>
      <c r="F128" s="2">
        <v>10784.13</v>
      </c>
      <c r="G128" s="2">
        <v>539.21</v>
      </c>
      <c r="H128" s="2">
        <v>10244.92</v>
      </c>
      <c r="I128" s="2" t="s">
        <v>56</v>
      </c>
      <c r="J128" s="4">
        <v>1.0526319385607701</v>
      </c>
      <c r="K128" t="str">
        <f>_xlfn.XLOOKUP(D128, dim_channels!A:A, dim_channels!C:C, "Not Found")</f>
        <v>Corporate</v>
      </c>
      <c r="L128" t="str">
        <f>_xlfn.XLOOKUP(D128, dim_channels!A:A, dim_channels!B:B, "Not Found")</f>
        <v>Corporate Direct</v>
      </c>
      <c r="M128">
        <f t="shared" si="4"/>
        <v>0</v>
      </c>
      <c r="N128">
        <f t="shared" si="5"/>
        <v>0</v>
      </c>
      <c r="O128">
        <f t="shared" si="6"/>
        <v>0</v>
      </c>
      <c r="P128">
        <f t="shared" si="7"/>
        <v>0</v>
      </c>
    </row>
    <row r="129" spans="1:16" x14ac:dyDescent="0.2">
      <c r="A129" s="3" t="s">
        <v>354</v>
      </c>
      <c r="B129" s="3" t="s">
        <v>195</v>
      </c>
      <c r="C129" s="3" t="s">
        <v>355</v>
      </c>
      <c r="D129" s="3" t="s">
        <v>33</v>
      </c>
      <c r="E129" s="3" t="s">
        <v>28</v>
      </c>
      <c r="F129" s="3">
        <v>6746.01</v>
      </c>
      <c r="G129" s="3">
        <v>1011.9</v>
      </c>
      <c r="H129" s="3">
        <v>5734.11</v>
      </c>
      <c r="I129" s="3" t="s">
        <v>56</v>
      </c>
      <c r="J129" s="5">
        <v>1.1764702804794469</v>
      </c>
      <c r="K129" t="str">
        <f>_xlfn.XLOOKUP(D129, dim_channels!A:A, dim_channels!C:C, "Not Found")</f>
        <v>OTA</v>
      </c>
      <c r="L129" t="str">
        <f>_xlfn.XLOOKUP(D129, dim_channels!A:A, dim_channels!B:B, "Not Found")</f>
        <v>Booking.com</v>
      </c>
      <c r="M129">
        <f t="shared" si="4"/>
        <v>0</v>
      </c>
      <c r="N129">
        <f t="shared" si="5"/>
        <v>0</v>
      </c>
      <c r="O129">
        <f t="shared" si="6"/>
        <v>0</v>
      </c>
      <c r="P129">
        <f t="shared" si="7"/>
        <v>0</v>
      </c>
    </row>
    <row r="130" spans="1:16" x14ac:dyDescent="0.2">
      <c r="A130" s="2" t="s">
        <v>356</v>
      </c>
      <c r="B130" s="2" t="s">
        <v>55</v>
      </c>
      <c r="C130" s="2" t="s">
        <v>357</v>
      </c>
      <c r="D130" s="2" t="s">
        <v>52</v>
      </c>
      <c r="E130" s="2" t="s">
        <v>34</v>
      </c>
      <c r="F130" s="2">
        <v>11712.22</v>
      </c>
      <c r="G130" s="2">
        <v>1405.47</v>
      </c>
      <c r="H130" s="2">
        <v>10306.75</v>
      </c>
      <c r="I130" s="2" t="s">
        <v>41</v>
      </c>
      <c r="J130" s="4">
        <v>1.136364033279162</v>
      </c>
      <c r="K130" t="str">
        <f>_xlfn.XLOOKUP(D130, dim_channels!A:A, dim_channels!C:C, "Not Found")</f>
        <v>OTA</v>
      </c>
      <c r="L130" t="str">
        <f>_xlfn.XLOOKUP(D130, dim_channels!A:A, dim_channels!B:B, "Not Found")</f>
        <v>Agoda</v>
      </c>
      <c r="M130">
        <f t="shared" si="4"/>
        <v>1</v>
      </c>
      <c r="N130">
        <f t="shared" si="5"/>
        <v>0</v>
      </c>
      <c r="O130">
        <f t="shared" si="6"/>
        <v>0</v>
      </c>
      <c r="P130">
        <f t="shared" si="7"/>
        <v>0</v>
      </c>
    </row>
    <row r="131" spans="1:16" x14ac:dyDescent="0.2">
      <c r="A131" s="3" t="s">
        <v>358</v>
      </c>
      <c r="B131" s="3" t="s">
        <v>359</v>
      </c>
      <c r="C131" s="3" t="s">
        <v>360</v>
      </c>
      <c r="D131" s="3" t="s">
        <v>33</v>
      </c>
      <c r="E131" s="3" t="s">
        <v>60</v>
      </c>
      <c r="F131" s="3">
        <v>10768.06</v>
      </c>
      <c r="G131" s="3">
        <v>0</v>
      </c>
      <c r="H131" s="3">
        <v>10768.06</v>
      </c>
      <c r="I131" s="3" t="s">
        <v>41</v>
      </c>
      <c r="J131" s="5">
        <v>1</v>
      </c>
      <c r="K131" t="str">
        <f>_xlfn.XLOOKUP(D131, dim_channels!A:A, dim_channels!C:C, "Not Found")</f>
        <v>OTA</v>
      </c>
      <c r="L131" t="str">
        <f>_xlfn.XLOOKUP(D131, dim_channels!A:A, dim_channels!B:B, "Not Found")</f>
        <v>Booking.com</v>
      </c>
      <c r="M131">
        <f t="shared" ref="M131:M194" si="8">IF(I131="Cancelled",1,0)</f>
        <v>1</v>
      </c>
      <c r="N131">
        <f t="shared" ref="N131:N194" si="9">IF(TRIM(UPPER(I131))="CHECKED-OUT",1,0)</f>
        <v>0</v>
      </c>
      <c r="O131">
        <f t="shared" ref="O131:O194" si="10">IF(TRIM(UPPER(I131))="CHECKED-OUT",H131,0)</f>
        <v>0</v>
      </c>
      <c r="P131">
        <f t="shared" ref="P131:P194" si="11">IF(TRIM(UPPER(I131))="CHECKED-OUT",F131,0)</f>
        <v>0</v>
      </c>
    </row>
    <row r="132" spans="1:16" x14ac:dyDescent="0.2">
      <c r="A132" s="2" t="s">
        <v>361</v>
      </c>
      <c r="B132" s="2" t="s">
        <v>269</v>
      </c>
      <c r="C132" s="2" t="s">
        <v>87</v>
      </c>
      <c r="D132" s="2" t="s">
        <v>64</v>
      </c>
      <c r="E132" s="2" t="s">
        <v>115</v>
      </c>
      <c r="F132" s="2">
        <v>4446.99</v>
      </c>
      <c r="G132" s="2">
        <v>0</v>
      </c>
      <c r="H132" s="2">
        <v>4446.99</v>
      </c>
      <c r="I132" s="2" t="s">
        <v>29</v>
      </c>
      <c r="J132" s="4">
        <v>1</v>
      </c>
      <c r="K132" t="str">
        <f>_xlfn.XLOOKUP(D132, dim_channels!A:A, dim_channels!C:C, "Not Found")</f>
        <v>Direct</v>
      </c>
      <c r="L132" t="str">
        <f>_xlfn.XLOOKUP(D132, dim_channels!A:A, dim_channels!B:B, "Not Found")</f>
        <v>Direct Website</v>
      </c>
      <c r="M132">
        <f t="shared" si="8"/>
        <v>0</v>
      </c>
      <c r="N132">
        <f t="shared" si="9"/>
        <v>1</v>
      </c>
      <c r="O132">
        <f t="shared" si="10"/>
        <v>4446.99</v>
      </c>
      <c r="P132">
        <f t="shared" si="11"/>
        <v>4446.99</v>
      </c>
    </row>
    <row r="133" spans="1:16" x14ac:dyDescent="0.2">
      <c r="A133" s="3" t="s">
        <v>362</v>
      </c>
      <c r="B133" s="3" t="s">
        <v>76</v>
      </c>
      <c r="C133" s="3" t="s">
        <v>310</v>
      </c>
      <c r="D133" s="3" t="s">
        <v>33</v>
      </c>
      <c r="E133" s="3" t="s">
        <v>34</v>
      </c>
      <c r="F133" s="3">
        <v>10518.67</v>
      </c>
      <c r="G133" s="3">
        <v>1577.8</v>
      </c>
      <c r="H133" s="3">
        <v>8940.8700000000008</v>
      </c>
      <c r="I133" s="3" t="s">
        <v>56</v>
      </c>
      <c r="J133" s="5">
        <v>1.176470522443565</v>
      </c>
      <c r="K133" t="str">
        <f>_xlfn.XLOOKUP(D133, dim_channels!A:A, dim_channels!C:C, "Not Found")</f>
        <v>OTA</v>
      </c>
      <c r="L133" t="str">
        <f>_xlfn.XLOOKUP(D133, dim_channels!A:A, dim_channels!B:B, "Not Found")</f>
        <v>Booking.com</v>
      </c>
      <c r="M133">
        <f t="shared" si="8"/>
        <v>0</v>
      </c>
      <c r="N133">
        <f t="shared" si="9"/>
        <v>0</v>
      </c>
      <c r="O133">
        <f t="shared" si="10"/>
        <v>0</v>
      </c>
      <c r="P133">
        <f t="shared" si="11"/>
        <v>0</v>
      </c>
    </row>
    <row r="134" spans="1:16" x14ac:dyDescent="0.2">
      <c r="A134" s="2" t="s">
        <v>363</v>
      </c>
      <c r="B134" s="2" t="s">
        <v>364</v>
      </c>
      <c r="C134" s="2" t="s">
        <v>364</v>
      </c>
      <c r="D134" s="2" t="s">
        <v>206</v>
      </c>
      <c r="E134" s="2" t="s">
        <v>207</v>
      </c>
      <c r="F134" s="2">
        <v>3614.76</v>
      </c>
      <c r="G134" s="2">
        <v>0</v>
      </c>
      <c r="H134" s="2">
        <v>3614.76</v>
      </c>
      <c r="I134" s="2" t="s">
        <v>41</v>
      </c>
      <c r="J134" s="4">
        <v>1</v>
      </c>
      <c r="K134" t="str">
        <f>_xlfn.XLOOKUP(D134, dim_channels!A:A, dim_channels!C:C, "Not Found")</f>
        <v>Direct</v>
      </c>
      <c r="L134" t="str">
        <f>_xlfn.XLOOKUP(D134, dim_channels!A:A, dim_channels!B:B, "Not Found")</f>
        <v>Walk-in</v>
      </c>
      <c r="M134">
        <f t="shared" si="8"/>
        <v>1</v>
      </c>
      <c r="N134">
        <f t="shared" si="9"/>
        <v>0</v>
      </c>
      <c r="O134">
        <f t="shared" si="10"/>
        <v>0</v>
      </c>
      <c r="P134">
        <f t="shared" si="11"/>
        <v>0</v>
      </c>
    </row>
    <row r="135" spans="1:16" x14ac:dyDescent="0.2">
      <c r="A135" s="3" t="s">
        <v>365</v>
      </c>
      <c r="B135" s="3" t="s">
        <v>118</v>
      </c>
      <c r="C135" s="3" t="s">
        <v>269</v>
      </c>
      <c r="D135" s="3" t="s">
        <v>45</v>
      </c>
      <c r="E135" s="3" t="s">
        <v>89</v>
      </c>
      <c r="F135" s="3">
        <v>15146.88</v>
      </c>
      <c r="G135" s="3">
        <v>0</v>
      </c>
      <c r="H135" s="3">
        <v>15146.88</v>
      </c>
      <c r="I135" s="3" t="s">
        <v>29</v>
      </c>
      <c r="J135" s="5">
        <v>1</v>
      </c>
      <c r="K135" t="str">
        <f>_xlfn.XLOOKUP(D135, dim_channels!A:A, dim_channels!C:C, "Not Found")</f>
        <v>Corporate</v>
      </c>
      <c r="L135" t="str">
        <f>_xlfn.XLOOKUP(D135, dim_channels!A:A, dim_channels!B:B, "Not Found")</f>
        <v>Corporate Direct</v>
      </c>
      <c r="M135">
        <f t="shared" si="8"/>
        <v>0</v>
      </c>
      <c r="N135">
        <f t="shared" si="9"/>
        <v>1</v>
      </c>
      <c r="O135">
        <f t="shared" si="10"/>
        <v>15146.88</v>
      </c>
      <c r="P135">
        <f t="shared" si="11"/>
        <v>15146.88</v>
      </c>
    </row>
    <row r="136" spans="1:16" x14ac:dyDescent="0.2">
      <c r="A136" s="2" t="s">
        <v>366</v>
      </c>
      <c r="B136" s="2" t="s">
        <v>367</v>
      </c>
      <c r="C136" s="2" t="s">
        <v>368</v>
      </c>
      <c r="D136" s="2" t="s">
        <v>169</v>
      </c>
      <c r="E136" s="2" t="s">
        <v>46</v>
      </c>
      <c r="F136" s="2">
        <v>11330.95</v>
      </c>
      <c r="G136" s="2">
        <v>2266.19</v>
      </c>
      <c r="H136" s="2">
        <v>9064.76</v>
      </c>
      <c r="I136" s="2" t="s">
        <v>29</v>
      </c>
      <c r="J136" s="4">
        <v>1.25</v>
      </c>
      <c r="K136" t="str">
        <f>_xlfn.XLOOKUP(D136, dim_channels!A:A, dim_channels!C:C, "Not Found")</f>
        <v>GDS</v>
      </c>
      <c r="L136" t="str">
        <f>_xlfn.XLOOKUP(D136, dim_channels!A:A, dim_channels!B:B, "Not Found")</f>
        <v>GDS (Amadeus)</v>
      </c>
      <c r="M136">
        <f t="shared" si="8"/>
        <v>0</v>
      </c>
      <c r="N136">
        <f t="shared" si="9"/>
        <v>1</v>
      </c>
      <c r="O136">
        <f t="shared" si="10"/>
        <v>9064.76</v>
      </c>
      <c r="P136">
        <f t="shared" si="11"/>
        <v>11330.95</v>
      </c>
    </row>
    <row r="137" spans="1:16" x14ac:dyDescent="0.2">
      <c r="A137" s="3" t="s">
        <v>369</v>
      </c>
      <c r="B137" s="3" t="s">
        <v>370</v>
      </c>
      <c r="C137" s="3" t="s">
        <v>371</v>
      </c>
      <c r="D137" s="3" t="s">
        <v>45</v>
      </c>
      <c r="E137" s="3" t="s">
        <v>46</v>
      </c>
      <c r="F137" s="3">
        <v>10654.91</v>
      </c>
      <c r="G137" s="3">
        <v>532.75</v>
      </c>
      <c r="H137" s="3">
        <v>10122.16</v>
      </c>
      <c r="I137" s="3" t="s">
        <v>29</v>
      </c>
      <c r="J137" s="5">
        <v>1.052632046914888</v>
      </c>
      <c r="K137" t="str">
        <f>_xlfn.XLOOKUP(D137, dim_channels!A:A, dim_channels!C:C, "Not Found")</f>
        <v>Corporate</v>
      </c>
      <c r="L137" t="str">
        <f>_xlfn.XLOOKUP(D137, dim_channels!A:A, dim_channels!B:B, "Not Found")</f>
        <v>Corporate Direct</v>
      </c>
      <c r="M137">
        <f t="shared" si="8"/>
        <v>0</v>
      </c>
      <c r="N137">
        <f t="shared" si="9"/>
        <v>1</v>
      </c>
      <c r="O137">
        <f t="shared" si="10"/>
        <v>10122.16</v>
      </c>
      <c r="P137">
        <f t="shared" si="11"/>
        <v>10654.91</v>
      </c>
    </row>
    <row r="138" spans="1:16" x14ac:dyDescent="0.2">
      <c r="A138" s="2" t="s">
        <v>372</v>
      </c>
      <c r="B138" s="2" t="s">
        <v>364</v>
      </c>
      <c r="C138" s="2" t="s">
        <v>373</v>
      </c>
      <c r="D138" s="2" t="s">
        <v>52</v>
      </c>
      <c r="E138" s="2" t="s">
        <v>60</v>
      </c>
      <c r="F138" s="2">
        <v>12970.33</v>
      </c>
      <c r="G138" s="2">
        <v>0</v>
      </c>
      <c r="H138" s="2">
        <v>12970.33</v>
      </c>
      <c r="I138" s="2" t="s">
        <v>29</v>
      </c>
      <c r="J138" s="4">
        <v>1</v>
      </c>
      <c r="K138" t="str">
        <f>_xlfn.XLOOKUP(D138, dim_channels!A:A, dim_channels!C:C, "Not Found")</f>
        <v>OTA</v>
      </c>
      <c r="L138" t="str">
        <f>_xlfn.XLOOKUP(D138, dim_channels!A:A, dim_channels!B:B, "Not Found")</f>
        <v>Agoda</v>
      </c>
      <c r="M138">
        <f t="shared" si="8"/>
        <v>0</v>
      </c>
      <c r="N138">
        <f t="shared" si="9"/>
        <v>1</v>
      </c>
      <c r="O138">
        <f t="shared" si="10"/>
        <v>12970.33</v>
      </c>
      <c r="P138">
        <f t="shared" si="11"/>
        <v>12970.33</v>
      </c>
    </row>
    <row r="139" spans="1:16" x14ac:dyDescent="0.2">
      <c r="A139" s="3" t="s">
        <v>374</v>
      </c>
      <c r="B139" s="3" t="s">
        <v>375</v>
      </c>
      <c r="C139" s="3" t="s">
        <v>376</v>
      </c>
      <c r="D139" s="3" t="s">
        <v>33</v>
      </c>
      <c r="E139" s="3" t="s">
        <v>34</v>
      </c>
      <c r="F139" s="3">
        <v>4926.3</v>
      </c>
      <c r="G139" s="3">
        <v>738.94</v>
      </c>
      <c r="H139" s="3">
        <v>4187.3599999999997</v>
      </c>
      <c r="I139" s="3" t="s">
        <v>41</v>
      </c>
      <c r="J139" s="5">
        <v>1.1764691834473271</v>
      </c>
      <c r="K139" t="str">
        <f>_xlfn.XLOOKUP(D139, dim_channels!A:A, dim_channels!C:C, "Not Found")</f>
        <v>OTA</v>
      </c>
      <c r="L139" t="str">
        <f>_xlfn.XLOOKUP(D139, dim_channels!A:A, dim_channels!B:B, "Not Found")</f>
        <v>Booking.com</v>
      </c>
      <c r="M139">
        <f t="shared" si="8"/>
        <v>1</v>
      </c>
      <c r="N139">
        <f t="shared" si="9"/>
        <v>0</v>
      </c>
      <c r="O139">
        <f t="shared" si="10"/>
        <v>0</v>
      </c>
      <c r="P139">
        <f t="shared" si="11"/>
        <v>0</v>
      </c>
    </row>
    <row r="140" spans="1:16" x14ac:dyDescent="0.2">
      <c r="A140" s="2" t="s">
        <v>377</v>
      </c>
      <c r="B140" s="2" t="s">
        <v>378</v>
      </c>
      <c r="C140" s="2" t="s">
        <v>36</v>
      </c>
      <c r="D140" s="2" t="s">
        <v>33</v>
      </c>
      <c r="E140" s="2" t="s">
        <v>28</v>
      </c>
      <c r="F140" s="2">
        <v>2908.43</v>
      </c>
      <c r="G140" s="2">
        <v>436.26</v>
      </c>
      <c r="H140" s="2">
        <v>2472.17</v>
      </c>
      <c r="I140" s="2" t="s">
        <v>41</v>
      </c>
      <c r="J140" s="4">
        <v>1.1764684467492119</v>
      </c>
      <c r="K140" t="str">
        <f>_xlfn.XLOOKUP(D140, dim_channels!A:A, dim_channels!C:C, "Not Found")</f>
        <v>OTA</v>
      </c>
      <c r="L140" t="str">
        <f>_xlfn.XLOOKUP(D140, dim_channels!A:A, dim_channels!B:B, "Not Found")</f>
        <v>Booking.com</v>
      </c>
      <c r="M140">
        <f t="shared" si="8"/>
        <v>1</v>
      </c>
      <c r="N140">
        <f t="shared" si="9"/>
        <v>0</v>
      </c>
      <c r="O140">
        <f t="shared" si="10"/>
        <v>0</v>
      </c>
      <c r="P140">
        <f t="shared" si="11"/>
        <v>0</v>
      </c>
    </row>
    <row r="141" spans="1:16" x14ac:dyDescent="0.2">
      <c r="A141" s="3" t="s">
        <v>379</v>
      </c>
      <c r="B141" s="3" t="s">
        <v>380</v>
      </c>
      <c r="C141" s="3" t="s">
        <v>220</v>
      </c>
      <c r="D141" s="3" t="s">
        <v>206</v>
      </c>
      <c r="E141" s="3" t="s">
        <v>207</v>
      </c>
      <c r="F141" s="3">
        <v>11822.11</v>
      </c>
      <c r="G141" s="3">
        <v>0</v>
      </c>
      <c r="H141" s="3">
        <v>11822.11</v>
      </c>
      <c r="I141" s="3" t="s">
        <v>56</v>
      </c>
      <c r="J141" s="5">
        <v>1</v>
      </c>
      <c r="K141" t="str">
        <f>_xlfn.XLOOKUP(D141, dim_channels!A:A, dim_channels!C:C, "Not Found")</f>
        <v>Direct</v>
      </c>
      <c r="L141" t="str">
        <f>_xlfn.XLOOKUP(D141, dim_channels!A:A, dim_channels!B:B, "Not Found")</f>
        <v>Walk-in</v>
      </c>
      <c r="M141">
        <f t="shared" si="8"/>
        <v>0</v>
      </c>
      <c r="N141">
        <f t="shared" si="9"/>
        <v>0</v>
      </c>
      <c r="O141">
        <f t="shared" si="10"/>
        <v>0</v>
      </c>
      <c r="P141">
        <f t="shared" si="11"/>
        <v>0</v>
      </c>
    </row>
    <row r="142" spans="1:16" x14ac:dyDescent="0.2">
      <c r="A142" s="2" t="s">
        <v>381</v>
      </c>
      <c r="B142" s="2" t="s">
        <v>382</v>
      </c>
      <c r="C142" s="2" t="s">
        <v>193</v>
      </c>
      <c r="D142" s="2" t="s">
        <v>169</v>
      </c>
      <c r="E142" s="2" t="s">
        <v>46</v>
      </c>
      <c r="F142" s="2">
        <v>9063.18</v>
      </c>
      <c r="G142" s="2">
        <v>1812.64</v>
      </c>
      <c r="H142" s="2">
        <v>7250.54</v>
      </c>
      <c r="I142" s="2" t="s">
        <v>29</v>
      </c>
      <c r="J142" s="4">
        <v>1.2500006896038089</v>
      </c>
      <c r="K142" t="str">
        <f>_xlfn.XLOOKUP(D142, dim_channels!A:A, dim_channels!C:C, "Not Found")</f>
        <v>GDS</v>
      </c>
      <c r="L142" t="str">
        <f>_xlfn.XLOOKUP(D142, dim_channels!A:A, dim_channels!B:B, "Not Found")</f>
        <v>GDS (Amadeus)</v>
      </c>
      <c r="M142">
        <f t="shared" si="8"/>
        <v>0</v>
      </c>
      <c r="N142">
        <f t="shared" si="9"/>
        <v>1</v>
      </c>
      <c r="O142">
        <f t="shared" si="10"/>
        <v>7250.54</v>
      </c>
      <c r="P142">
        <f t="shared" si="11"/>
        <v>9063.18</v>
      </c>
    </row>
    <row r="143" spans="1:16" x14ac:dyDescent="0.2">
      <c r="A143" s="3" t="s">
        <v>383</v>
      </c>
      <c r="B143" s="3" t="s">
        <v>384</v>
      </c>
      <c r="C143" s="3" t="s">
        <v>121</v>
      </c>
      <c r="D143" s="3" t="s">
        <v>27</v>
      </c>
      <c r="E143" s="3" t="s">
        <v>28</v>
      </c>
      <c r="F143" s="3">
        <v>19988.919999999998</v>
      </c>
      <c r="G143" s="3">
        <v>3598.01</v>
      </c>
      <c r="H143" s="3">
        <v>16390.91</v>
      </c>
      <c r="I143" s="3" t="s">
        <v>29</v>
      </c>
      <c r="J143" s="5">
        <v>1.2195125224895991</v>
      </c>
      <c r="K143" t="str">
        <f>_xlfn.XLOOKUP(D143, dim_channels!A:A, dim_channels!C:C, "Not Found")</f>
        <v>OTA</v>
      </c>
      <c r="L143" t="str">
        <f>_xlfn.XLOOKUP(D143, dim_channels!A:A, dim_channels!B:B, "Not Found")</f>
        <v>Expedia</v>
      </c>
      <c r="M143">
        <f t="shared" si="8"/>
        <v>0</v>
      </c>
      <c r="N143">
        <f t="shared" si="9"/>
        <v>1</v>
      </c>
      <c r="O143">
        <f t="shared" si="10"/>
        <v>16390.91</v>
      </c>
      <c r="P143">
        <f t="shared" si="11"/>
        <v>19988.919999999998</v>
      </c>
    </row>
    <row r="144" spans="1:16" x14ac:dyDescent="0.2">
      <c r="A144" s="2" t="s">
        <v>385</v>
      </c>
      <c r="B144" s="2" t="s">
        <v>386</v>
      </c>
      <c r="C144" s="2" t="s">
        <v>269</v>
      </c>
      <c r="D144" s="2" t="s">
        <v>33</v>
      </c>
      <c r="E144" s="2" t="s">
        <v>60</v>
      </c>
      <c r="F144" s="2">
        <v>27171.54</v>
      </c>
      <c r="G144" s="2">
        <v>0</v>
      </c>
      <c r="H144" s="2">
        <v>27171.54</v>
      </c>
      <c r="I144" s="2" t="s">
        <v>29</v>
      </c>
      <c r="J144" s="4">
        <v>1</v>
      </c>
      <c r="K144" t="str">
        <f>_xlfn.XLOOKUP(D144, dim_channels!A:A, dim_channels!C:C, "Not Found")</f>
        <v>OTA</v>
      </c>
      <c r="L144" t="str">
        <f>_xlfn.XLOOKUP(D144, dim_channels!A:A, dim_channels!B:B, "Not Found")</f>
        <v>Booking.com</v>
      </c>
      <c r="M144">
        <f t="shared" si="8"/>
        <v>0</v>
      </c>
      <c r="N144">
        <f t="shared" si="9"/>
        <v>1</v>
      </c>
      <c r="O144">
        <f t="shared" si="10"/>
        <v>27171.54</v>
      </c>
      <c r="P144">
        <f t="shared" si="11"/>
        <v>27171.54</v>
      </c>
    </row>
    <row r="145" spans="1:16" x14ac:dyDescent="0.2">
      <c r="A145" s="3" t="s">
        <v>387</v>
      </c>
      <c r="B145" s="3" t="s">
        <v>388</v>
      </c>
      <c r="C145" s="3" t="s">
        <v>389</v>
      </c>
      <c r="D145" s="3" t="s">
        <v>33</v>
      </c>
      <c r="E145" s="3" t="s">
        <v>28</v>
      </c>
      <c r="F145" s="3">
        <v>8412.69</v>
      </c>
      <c r="G145" s="3">
        <v>1261.9000000000001</v>
      </c>
      <c r="H145" s="3">
        <v>7150.79</v>
      </c>
      <c r="I145" s="3" t="s">
        <v>29</v>
      </c>
      <c r="J145" s="5">
        <v>1.176470012404224</v>
      </c>
      <c r="K145" t="str">
        <f>_xlfn.XLOOKUP(D145, dim_channels!A:A, dim_channels!C:C, "Not Found")</f>
        <v>OTA</v>
      </c>
      <c r="L145" t="str">
        <f>_xlfn.XLOOKUP(D145, dim_channels!A:A, dim_channels!B:B, "Not Found")</f>
        <v>Booking.com</v>
      </c>
      <c r="M145">
        <f t="shared" si="8"/>
        <v>0</v>
      </c>
      <c r="N145">
        <f t="shared" si="9"/>
        <v>1</v>
      </c>
      <c r="O145">
        <f t="shared" si="10"/>
        <v>7150.79</v>
      </c>
      <c r="P145">
        <f t="shared" si="11"/>
        <v>8412.69</v>
      </c>
    </row>
    <row r="146" spans="1:16" x14ac:dyDescent="0.2">
      <c r="A146" s="2" t="s">
        <v>390</v>
      </c>
      <c r="B146" s="2" t="s">
        <v>391</v>
      </c>
      <c r="C146" s="2" t="s">
        <v>276</v>
      </c>
      <c r="D146" s="2" t="s">
        <v>169</v>
      </c>
      <c r="E146" s="2" t="s">
        <v>46</v>
      </c>
      <c r="F146" s="2">
        <v>7279.65</v>
      </c>
      <c r="G146" s="2">
        <v>1455.93</v>
      </c>
      <c r="H146" s="2">
        <v>5823.72</v>
      </c>
      <c r="I146" s="2" t="s">
        <v>29</v>
      </c>
      <c r="J146" s="4">
        <v>1.25</v>
      </c>
      <c r="K146" t="str">
        <f>_xlfn.XLOOKUP(D146, dim_channels!A:A, dim_channels!C:C, "Not Found")</f>
        <v>GDS</v>
      </c>
      <c r="L146" t="str">
        <f>_xlfn.XLOOKUP(D146, dim_channels!A:A, dim_channels!B:B, "Not Found")</f>
        <v>GDS (Amadeus)</v>
      </c>
      <c r="M146">
        <f t="shared" si="8"/>
        <v>0</v>
      </c>
      <c r="N146">
        <f t="shared" si="9"/>
        <v>1</v>
      </c>
      <c r="O146">
        <f t="shared" si="10"/>
        <v>5823.72</v>
      </c>
      <c r="P146">
        <f t="shared" si="11"/>
        <v>7279.65</v>
      </c>
    </row>
    <row r="147" spans="1:16" x14ac:dyDescent="0.2">
      <c r="A147" s="3" t="s">
        <v>392</v>
      </c>
      <c r="B147" s="3" t="s">
        <v>393</v>
      </c>
      <c r="C147" s="3" t="s">
        <v>394</v>
      </c>
      <c r="D147" s="3" t="s">
        <v>52</v>
      </c>
      <c r="E147" s="3" t="s">
        <v>34</v>
      </c>
      <c r="F147" s="3">
        <v>8697.8799999999992</v>
      </c>
      <c r="G147" s="3">
        <v>1043.75</v>
      </c>
      <c r="H147" s="3">
        <v>7654.13</v>
      </c>
      <c r="I147" s="3" t="s">
        <v>56</v>
      </c>
      <c r="J147" s="5">
        <v>1.136364289605742</v>
      </c>
      <c r="K147" t="str">
        <f>_xlfn.XLOOKUP(D147, dim_channels!A:A, dim_channels!C:C, "Not Found")</f>
        <v>OTA</v>
      </c>
      <c r="L147" t="str">
        <f>_xlfn.XLOOKUP(D147, dim_channels!A:A, dim_channels!B:B, "Not Found")</f>
        <v>Agoda</v>
      </c>
      <c r="M147">
        <f t="shared" si="8"/>
        <v>0</v>
      </c>
      <c r="N147">
        <f t="shared" si="9"/>
        <v>0</v>
      </c>
      <c r="O147">
        <f t="shared" si="10"/>
        <v>0</v>
      </c>
      <c r="P147">
        <f t="shared" si="11"/>
        <v>0</v>
      </c>
    </row>
    <row r="148" spans="1:16" x14ac:dyDescent="0.2">
      <c r="A148" s="2" t="s">
        <v>395</v>
      </c>
      <c r="B148" s="2" t="s">
        <v>310</v>
      </c>
      <c r="C148" s="2" t="s">
        <v>396</v>
      </c>
      <c r="D148" s="2" t="s">
        <v>64</v>
      </c>
      <c r="E148" s="2" t="s">
        <v>115</v>
      </c>
      <c r="F148" s="2">
        <v>20204.419999999998</v>
      </c>
      <c r="G148" s="2">
        <v>0</v>
      </c>
      <c r="H148" s="2">
        <v>20204.419999999998</v>
      </c>
      <c r="I148" s="2" t="s">
        <v>29</v>
      </c>
      <c r="J148" s="4">
        <v>1</v>
      </c>
      <c r="K148" t="str">
        <f>_xlfn.XLOOKUP(D148, dim_channels!A:A, dim_channels!C:C, "Not Found")</f>
        <v>Direct</v>
      </c>
      <c r="L148" t="str">
        <f>_xlfn.XLOOKUP(D148, dim_channels!A:A, dim_channels!B:B, "Not Found")</f>
        <v>Direct Website</v>
      </c>
      <c r="M148">
        <f t="shared" si="8"/>
        <v>0</v>
      </c>
      <c r="N148">
        <f t="shared" si="9"/>
        <v>1</v>
      </c>
      <c r="O148">
        <f t="shared" si="10"/>
        <v>20204.419999999998</v>
      </c>
      <c r="P148">
        <f t="shared" si="11"/>
        <v>20204.419999999998</v>
      </c>
    </row>
    <row r="149" spans="1:16" x14ac:dyDescent="0.2">
      <c r="A149" s="3" t="s">
        <v>397</v>
      </c>
      <c r="B149" s="3" t="s">
        <v>145</v>
      </c>
      <c r="C149" s="3" t="s">
        <v>97</v>
      </c>
      <c r="D149" s="3" t="s">
        <v>27</v>
      </c>
      <c r="E149" s="3" t="s">
        <v>60</v>
      </c>
      <c r="F149" s="3">
        <v>3657.17</v>
      </c>
      <c r="G149" s="3">
        <v>0</v>
      </c>
      <c r="H149" s="3">
        <v>3657.17</v>
      </c>
      <c r="I149" s="3" t="s">
        <v>56</v>
      </c>
      <c r="J149" s="5">
        <v>1</v>
      </c>
      <c r="K149" t="str">
        <f>_xlfn.XLOOKUP(D149, dim_channels!A:A, dim_channels!C:C, "Not Found")</f>
        <v>OTA</v>
      </c>
      <c r="L149" t="str">
        <f>_xlfn.XLOOKUP(D149, dim_channels!A:A, dim_channels!B:B, "Not Found")</f>
        <v>Expedia</v>
      </c>
      <c r="M149">
        <f t="shared" si="8"/>
        <v>0</v>
      </c>
      <c r="N149">
        <f t="shared" si="9"/>
        <v>0</v>
      </c>
      <c r="O149">
        <f t="shared" si="10"/>
        <v>0</v>
      </c>
      <c r="P149">
        <f t="shared" si="11"/>
        <v>0</v>
      </c>
    </row>
    <row r="150" spans="1:16" x14ac:dyDescent="0.2">
      <c r="A150" s="2" t="s">
        <v>398</v>
      </c>
      <c r="B150" s="2" t="s">
        <v>173</v>
      </c>
      <c r="C150" s="2" t="s">
        <v>174</v>
      </c>
      <c r="D150" s="2" t="s">
        <v>52</v>
      </c>
      <c r="E150" s="2" t="s">
        <v>60</v>
      </c>
      <c r="F150" s="2">
        <v>6380.51</v>
      </c>
      <c r="G150" s="2">
        <v>0</v>
      </c>
      <c r="H150" s="2">
        <v>6380.51</v>
      </c>
      <c r="I150" s="2" t="s">
        <v>56</v>
      </c>
      <c r="J150" s="4">
        <v>1</v>
      </c>
      <c r="K150" t="str">
        <f>_xlfn.XLOOKUP(D150, dim_channels!A:A, dim_channels!C:C, "Not Found")</f>
        <v>OTA</v>
      </c>
      <c r="L150" t="str">
        <f>_xlfn.XLOOKUP(D150, dim_channels!A:A, dim_channels!B:B, "Not Found")</f>
        <v>Agoda</v>
      </c>
      <c r="M150">
        <f t="shared" si="8"/>
        <v>0</v>
      </c>
      <c r="N150">
        <f t="shared" si="9"/>
        <v>0</v>
      </c>
      <c r="O150">
        <f t="shared" si="10"/>
        <v>0</v>
      </c>
      <c r="P150">
        <f t="shared" si="11"/>
        <v>0</v>
      </c>
    </row>
    <row r="151" spans="1:16" x14ac:dyDescent="0.2">
      <c r="A151" s="3" t="s">
        <v>399</v>
      </c>
      <c r="B151" s="3" t="s">
        <v>400</v>
      </c>
      <c r="C151" s="3" t="s">
        <v>401</v>
      </c>
      <c r="D151" s="3" t="s">
        <v>169</v>
      </c>
      <c r="E151" s="3" t="s">
        <v>46</v>
      </c>
      <c r="F151" s="3">
        <v>22091.63</v>
      </c>
      <c r="G151" s="3">
        <v>4418.33</v>
      </c>
      <c r="H151" s="3">
        <v>17673.3</v>
      </c>
      <c r="I151" s="3" t="s">
        <v>29</v>
      </c>
      <c r="J151" s="5">
        <v>1.250000282912642</v>
      </c>
      <c r="K151" t="str">
        <f>_xlfn.XLOOKUP(D151, dim_channels!A:A, dim_channels!C:C, "Not Found")</f>
        <v>GDS</v>
      </c>
      <c r="L151" t="str">
        <f>_xlfn.XLOOKUP(D151, dim_channels!A:A, dim_channels!B:B, "Not Found")</f>
        <v>GDS (Amadeus)</v>
      </c>
      <c r="M151">
        <f t="shared" si="8"/>
        <v>0</v>
      </c>
      <c r="N151">
        <f t="shared" si="9"/>
        <v>1</v>
      </c>
      <c r="O151">
        <f t="shared" si="10"/>
        <v>17673.3</v>
      </c>
      <c r="P151">
        <f t="shared" si="11"/>
        <v>22091.63</v>
      </c>
    </row>
    <row r="152" spans="1:16" x14ac:dyDescent="0.2">
      <c r="A152" s="2" t="s">
        <v>402</v>
      </c>
      <c r="B152" s="2" t="s">
        <v>403</v>
      </c>
      <c r="C152" s="2" t="s">
        <v>213</v>
      </c>
      <c r="D152" s="2" t="s">
        <v>64</v>
      </c>
      <c r="E152" s="2" t="s">
        <v>34</v>
      </c>
      <c r="F152" s="2">
        <v>7129.93</v>
      </c>
      <c r="G152" s="2">
        <v>0</v>
      </c>
      <c r="H152" s="2">
        <v>7129.93</v>
      </c>
      <c r="I152" s="2" t="s">
        <v>29</v>
      </c>
      <c r="J152" s="4">
        <v>1</v>
      </c>
      <c r="K152" t="str">
        <f>_xlfn.XLOOKUP(D152, dim_channels!A:A, dim_channels!C:C, "Not Found")</f>
        <v>Direct</v>
      </c>
      <c r="L152" t="str">
        <f>_xlfn.XLOOKUP(D152, dim_channels!A:A, dim_channels!B:B, "Not Found")</f>
        <v>Direct Website</v>
      </c>
      <c r="M152">
        <f t="shared" si="8"/>
        <v>0</v>
      </c>
      <c r="N152">
        <f t="shared" si="9"/>
        <v>1</v>
      </c>
      <c r="O152">
        <f t="shared" si="10"/>
        <v>7129.93</v>
      </c>
      <c r="P152">
        <f t="shared" si="11"/>
        <v>7129.93</v>
      </c>
    </row>
    <row r="153" spans="1:16" x14ac:dyDescent="0.2">
      <c r="A153" s="3" t="s">
        <v>404</v>
      </c>
      <c r="B153" s="3" t="s">
        <v>405</v>
      </c>
      <c r="C153" s="3" t="s">
        <v>406</v>
      </c>
      <c r="D153" s="3" t="s">
        <v>64</v>
      </c>
      <c r="E153" s="3" t="s">
        <v>34</v>
      </c>
      <c r="F153" s="3">
        <v>4020.93</v>
      </c>
      <c r="G153" s="3">
        <v>0</v>
      </c>
      <c r="H153" s="3">
        <v>4020.93</v>
      </c>
      <c r="I153" s="3" t="s">
        <v>41</v>
      </c>
      <c r="J153" s="5">
        <v>1</v>
      </c>
      <c r="K153" t="str">
        <f>_xlfn.XLOOKUP(D153, dim_channels!A:A, dim_channels!C:C, "Not Found")</f>
        <v>Direct</v>
      </c>
      <c r="L153" t="str">
        <f>_xlfn.XLOOKUP(D153, dim_channels!A:A, dim_channels!B:B, "Not Found")</f>
        <v>Direct Website</v>
      </c>
      <c r="M153">
        <f t="shared" si="8"/>
        <v>1</v>
      </c>
      <c r="N153">
        <f t="shared" si="9"/>
        <v>0</v>
      </c>
      <c r="O153">
        <f t="shared" si="10"/>
        <v>0</v>
      </c>
      <c r="P153">
        <f t="shared" si="11"/>
        <v>0</v>
      </c>
    </row>
    <row r="154" spans="1:16" x14ac:dyDescent="0.2">
      <c r="A154" s="2" t="s">
        <v>407</v>
      </c>
      <c r="B154" s="2" t="s">
        <v>189</v>
      </c>
      <c r="C154" s="2" t="s">
        <v>340</v>
      </c>
      <c r="D154" s="2" t="s">
        <v>114</v>
      </c>
      <c r="E154" s="2" t="s">
        <v>46</v>
      </c>
      <c r="F154" s="2">
        <v>9762.24</v>
      </c>
      <c r="G154" s="2">
        <v>976.22</v>
      </c>
      <c r="H154" s="2">
        <v>8786.02</v>
      </c>
      <c r="I154" s="2" t="s">
        <v>29</v>
      </c>
      <c r="J154" s="4">
        <v>1.1111106052569879</v>
      </c>
      <c r="K154" t="str">
        <f>_xlfn.XLOOKUP(D154, dim_channels!A:A, dim_channels!C:C, "Not Found")</f>
        <v>Offline</v>
      </c>
      <c r="L154" t="str">
        <f>_xlfn.XLOOKUP(D154, dim_channels!A:A, dim_channels!B:B, "Not Found")</f>
        <v>Travel Agency</v>
      </c>
      <c r="M154">
        <f t="shared" si="8"/>
        <v>0</v>
      </c>
      <c r="N154">
        <f t="shared" si="9"/>
        <v>1</v>
      </c>
      <c r="O154">
        <f t="shared" si="10"/>
        <v>8786.02</v>
      </c>
      <c r="P154">
        <f t="shared" si="11"/>
        <v>9762.24</v>
      </c>
    </row>
    <row r="155" spans="1:16" x14ac:dyDescent="0.2">
      <c r="A155" s="3" t="s">
        <v>408</v>
      </c>
      <c r="B155" s="3" t="s">
        <v>409</v>
      </c>
      <c r="C155" s="3" t="s">
        <v>410</v>
      </c>
      <c r="D155" s="3" t="s">
        <v>114</v>
      </c>
      <c r="E155" s="3" t="s">
        <v>115</v>
      </c>
      <c r="F155" s="3">
        <v>14149.39</v>
      </c>
      <c r="G155" s="3">
        <v>1414.94</v>
      </c>
      <c r="H155" s="3">
        <v>12734.45</v>
      </c>
      <c r="I155" s="3" t="s">
        <v>29</v>
      </c>
      <c r="J155" s="5">
        <v>1.111111198363494</v>
      </c>
      <c r="K155" t="str">
        <f>_xlfn.XLOOKUP(D155, dim_channels!A:A, dim_channels!C:C, "Not Found")</f>
        <v>Offline</v>
      </c>
      <c r="L155" t="str">
        <f>_xlfn.XLOOKUP(D155, dim_channels!A:A, dim_channels!B:B, "Not Found")</f>
        <v>Travel Agency</v>
      </c>
      <c r="M155">
        <f t="shared" si="8"/>
        <v>0</v>
      </c>
      <c r="N155">
        <f t="shared" si="9"/>
        <v>1</v>
      </c>
      <c r="O155">
        <f t="shared" si="10"/>
        <v>12734.45</v>
      </c>
      <c r="P155">
        <f t="shared" si="11"/>
        <v>14149.39</v>
      </c>
    </row>
    <row r="156" spans="1:16" x14ac:dyDescent="0.2">
      <c r="A156" s="2" t="s">
        <v>411</v>
      </c>
      <c r="B156" s="2" t="s">
        <v>370</v>
      </c>
      <c r="C156" s="2" t="s">
        <v>370</v>
      </c>
      <c r="D156" s="2" t="s">
        <v>33</v>
      </c>
      <c r="E156" s="2" t="s">
        <v>28</v>
      </c>
      <c r="F156" s="2">
        <v>4314.99</v>
      </c>
      <c r="G156" s="2">
        <v>647.25</v>
      </c>
      <c r="H156" s="2">
        <v>3667.74</v>
      </c>
      <c r="I156" s="2" t="s">
        <v>29</v>
      </c>
      <c r="J156" s="4">
        <v>1.176471069377873</v>
      </c>
      <c r="K156" t="str">
        <f>_xlfn.XLOOKUP(D156, dim_channels!A:A, dim_channels!C:C, "Not Found")</f>
        <v>OTA</v>
      </c>
      <c r="L156" t="str">
        <f>_xlfn.XLOOKUP(D156, dim_channels!A:A, dim_channels!B:B, "Not Found")</f>
        <v>Booking.com</v>
      </c>
      <c r="M156">
        <f t="shared" si="8"/>
        <v>0</v>
      </c>
      <c r="N156">
        <f t="shared" si="9"/>
        <v>1</v>
      </c>
      <c r="O156">
        <f t="shared" si="10"/>
        <v>3667.74</v>
      </c>
      <c r="P156">
        <f t="shared" si="11"/>
        <v>4314.99</v>
      </c>
    </row>
    <row r="157" spans="1:16" x14ac:dyDescent="0.2">
      <c r="A157" s="3" t="s">
        <v>412</v>
      </c>
      <c r="B157" s="3" t="s">
        <v>389</v>
      </c>
      <c r="C157" s="3" t="s">
        <v>389</v>
      </c>
      <c r="D157" s="3" t="s">
        <v>169</v>
      </c>
      <c r="E157" s="3" t="s">
        <v>46</v>
      </c>
      <c r="F157" s="3">
        <v>2925.47</v>
      </c>
      <c r="G157" s="3">
        <v>585.09</v>
      </c>
      <c r="H157" s="3">
        <v>2340.38</v>
      </c>
      <c r="I157" s="3" t="s">
        <v>29</v>
      </c>
      <c r="J157" s="5">
        <v>1.249997863594801</v>
      </c>
      <c r="K157" t="str">
        <f>_xlfn.XLOOKUP(D157, dim_channels!A:A, dim_channels!C:C, "Not Found")</f>
        <v>GDS</v>
      </c>
      <c r="L157" t="str">
        <f>_xlfn.XLOOKUP(D157, dim_channels!A:A, dim_channels!B:B, "Not Found")</f>
        <v>GDS (Amadeus)</v>
      </c>
      <c r="M157">
        <f t="shared" si="8"/>
        <v>0</v>
      </c>
      <c r="N157">
        <f t="shared" si="9"/>
        <v>1</v>
      </c>
      <c r="O157">
        <f t="shared" si="10"/>
        <v>2340.38</v>
      </c>
      <c r="P157">
        <f t="shared" si="11"/>
        <v>2925.47</v>
      </c>
    </row>
    <row r="158" spans="1:16" x14ac:dyDescent="0.2">
      <c r="A158" s="2" t="s">
        <v>413</v>
      </c>
      <c r="B158" s="2" t="s">
        <v>324</v>
      </c>
      <c r="C158" s="2" t="s">
        <v>55</v>
      </c>
      <c r="D158" s="2" t="s">
        <v>64</v>
      </c>
      <c r="E158" s="2" t="s">
        <v>28</v>
      </c>
      <c r="F158" s="2">
        <v>6312.03</v>
      </c>
      <c r="G158" s="2">
        <v>0</v>
      </c>
      <c r="H158" s="2">
        <v>6312.03</v>
      </c>
      <c r="I158" s="2" t="s">
        <v>29</v>
      </c>
      <c r="J158" s="4">
        <v>1</v>
      </c>
      <c r="K158" t="str">
        <f>_xlfn.XLOOKUP(D158, dim_channels!A:A, dim_channels!C:C, "Not Found")</f>
        <v>Direct</v>
      </c>
      <c r="L158" t="str">
        <f>_xlfn.XLOOKUP(D158, dim_channels!A:A, dim_channels!B:B, "Not Found")</f>
        <v>Direct Website</v>
      </c>
      <c r="M158">
        <f t="shared" si="8"/>
        <v>0</v>
      </c>
      <c r="N158">
        <f t="shared" si="9"/>
        <v>1</v>
      </c>
      <c r="O158">
        <f t="shared" si="10"/>
        <v>6312.03</v>
      </c>
      <c r="P158">
        <f t="shared" si="11"/>
        <v>6312.03</v>
      </c>
    </row>
    <row r="159" spans="1:16" x14ac:dyDescent="0.2">
      <c r="A159" s="3" t="s">
        <v>414</v>
      </c>
      <c r="B159" s="3" t="s">
        <v>124</v>
      </c>
      <c r="C159" s="3" t="s">
        <v>291</v>
      </c>
      <c r="D159" s="3" t="s">
        <v>52</v>
      </c>
      <c r="E159" s="3" t="s">
        <v>34</v>
      </c>
      <c r="F159" s="3">
        <v>8062.74</v>
      </c>
      <c r="G159" s="3">
        <v>967.53</v>
      </c>
      <c r="H159" s="3">
        <v>7095.21</v>
      </c>
      <c r="I159" s="3" t="s">
        <v>29</v>
      </c>
      <c r="J159" s="5">
        <v>1.136363828554757</v>
      </c>
      <c r="K159" t="str">
        <f>_xlfn.XLOOKUP(D159, dim_channels!A:A, dim_channels!C:C, "Not Found")</f>
        <v>OTA</v>
      </c>
      <c r="L159" t="str">
        <f>_xlfn.XLOOKUP(D159, dim_channels!A:A, dim_channels!B:B, "Not Found")</f>
        <v>Agoda</v>
      </c>
      <c r="M159">
        <f t="shared" si="8"/>
        <v>0</v>
      </c>
      <c r="N159">
        <f t="shared" si="9"/>
        <v>1</v>
      </c>
      <c r="O159">
        <f t="shared" si="10"/>
        <v>7095.21</v>
      </c>
      <c r="P159">
        <f t="shared" si="11"/>
        <v>8062.74</v>
      </c>
    </row>
    <row r="160" spans="1:16" x14ac:dyDescent="0.2">
      <c r="A160" s="2" t="s">
        <v>415</v>
      </c>
      <c r="B160" s="2" t="s">
        <v>416</v>
      </c>
      <c r="C160" s="2" t="s">
        <v>209</v>
      </c>
      <c r="D160" s="2" t="s">
        <v>33</v>
      </c>
      <c r="E160" s="2" t="s">
        <v>28</v>
      </c>
      <c r="F160" s="2">
        <v>11207.05</v>
      </c>
      <c r="G160" s="2">
        <v>1681.06</v>
      </c>
      <c r="H160" s="2">
        <v>9525.99</v>
      </c>
      <c r="I160" s="2" t="s">
        <v>41</v>
      </c>
      <c r="J160" s="4">
        <v>1.176470896988135</v>
      </c>
      <c r="K160" t="str">
        <f>_xlfn.XLOOKUP(D160, dim_channels!A:A, dim_channels!C:C, "Not Found")</f>
        <v>OTA</v>
      </c>
      <c r="L160" t="str">
        <f>_xlfn.XLOOKUP(D160, dim_channels!A:A, dim_channels!B:B, "Not Found")</f>
        <v>Booking.com</v>
      </c>
      <c r="M160">
        <f t="shared" si="8"/>
        <v>1</v>
      </c>
      <c r="N160">
        <f t="shared" si="9"/>
        <v>0</v>
      </c>
      <c r="O160">
        <f t="shared" si="10"/>
        <v>0</v>
      </c>
      <c r="P160">
        <f t="shared" si="11"/>
        <v>0</v>
      </c>
    </row>
    <row r="161" spans="1:16" x14ac:dyDescent="0.2">
      <c r="A161" s="3" t="s">
        <v>417</v>
      </c>
      <c r="B161" s="3" t="s">
        <v>418</v>
      </c>
      <c r="C161" s="3" t="s">
        <v>418</v>
      </c>
      <c r="D161" s="3" t="s">
        <v>45</v>
      </c>
      <c r="E161" s="3" t="s">
        <v>89</v>
      </c>
      <c r="F161" s="3">
        <v>13576.11</v>
      </c>
      <c r="G161" s="3">
        <v>0</v>
      </c>
      <c r="H161" s="3">
        <v>13576.11</v>
      </c>
      <c r="I161" s="3" t="s">
        <v>29</v>
      </c>
      <c r="J161" s="5">
        <v>1</v>
      </c>
      <c r="K161" t="str">
        <f>_xlfn.XLOOKUP(D161, dim_channels!A:A, dim_channels!C:C, "Not Found")</f>
        <v>Corporate</v>
      </c>
      <c r="L161" t="str">
        <f>_xlfn.XLOOKUP(D161, dim_channels!A:A, dim_channels!B:B, "Not Found")</f>
        <v>Corporate Direct</v>
      </c>
      <c r="M161">
        <f t="shared" si="8"/>
        <v>0</v>
      </c>
      <c r="N161">
        <f t="shared" si="9"/>
        <v>1</v>
      </c>
      <c r="O161">
        <f t="shared" si="10"/>
        <v>13576.11</v>
      </c>
      <c r="P161">
        <f t="shared" si="11"/>
        <v>13576.11</v>
      </c>
    </row>
    <row r="162" spans="1:16" x14ac:dyDescent="0.2">
      <c r="A162" s="2" t="s">
        <v>419</v>
      </c>
      <c r="B162" s="2" t="s">
        <v>213</v>
      </c>
      <c r="C162" s="2" t="s">
        <v>420</v>
      </c>
      <c r="D162" s="2" t="s">
        <v>45</v>
      </c>
      <c r="E162" s="2" t="s">
        <v>89</v>
      </c>
      <c r="F162" s="2">
        <v>2354.09</v>
      </c>
      <c r="G162" s="2">
        <v>0</v>
      </c>
      <c r="H162" s="2">
        <v>2354.09</v>
      </c>
      <c r="I162" s="2" t="s">
        <v>29</v>
      </c>
      <c r="J162" s="4">
        <v>1</v>
      </c>
      <c r="K162" t="str">
        <f>_xlfn.XLOOKUP(D162, dim_channels!A:A, dim_channels!C:C, "Not Found")</f>
        <v>Corporate</v>
      </c>
      <c r="L162" t="str">
        <f>_xlfn.XLOOKUP(D162, dim_channels!A:A, dim_channels!B:B, "Not Found")</f>
        <v>Corporate Direct</v>
      </c>
      <c r="M162">
        <f t="shared" si="8"/>
        <v>0</v>
      </c>
      <c r="N162">
        <f t="shared" si="9"/>
        <v>1</v>
      </c>
      <c r="O162">
        <f t="shared" si="10"/>
        <v>2354.09</v>
      </c>
      <c r="P162">
        <f t="shared" si="11"/>
        <v>2354.09</v>
      </c>
    </row>
    <row r="163" spans="1:16" x14ac:dyDescent="0.2">
      <c r="A163" s="3" t="s">
        <v>421</v>
      </c>
      <c r="B163" s="3" t="s">
        <v>422</v>
      </c>
      <c r="C163" s="3" t="s">
        <v>423</v>
      </c>
      <c r="D163" s="3" t="s">
        <v>169</v>
      </c>
      <c r="E163" s="3" t="s">
        <v>34</v>
      </c>
      <c r="F163" s="3">
        <v>12340.49</v>
      </c>
      <c r="G163" s="3">
        <v>2468.1</v>
      </c>
      <c r="H163" s="3">
        <v>9872.39</v>
      </c>
      <c r="I163" s="3" t="s">
        <v>41</v>
      </c>
      <c r="J163" s="5">
        <v>1.2500002532314869</v>
      </c>
      <c r="K163" t="str">
        <f>_xlfn.XLOOKUP(D163, dim_channels!A:A, dim_channels!C:C, "Not Found")</f>
        <v>GDS</v>
      </c>
      <c r="L163" t="str">
        <f>_xlfn.XLOOKUP(D163, dim_channels!A:A, dim_channels!B:B, "Not Found")</f>
        <v>GDS (Amadeus)</v>
      </c>
      <c r="M163">
        <f t="shared" si="8"/>
        <v>1</v>
      </c>
      <c r="N163">
        <f t="shared" si="9"/>
        <v>0</v>
      </c>
      <c r="O163">
        <f t="shared" si="10"/>
        <v>0</v>
      </c>
      <c r="P163">
        <f t="shared" si="11"/>
        <v>0</v>
      </c>
    </row>
    <row r="164" spans="1:16" x14ac:dyDescent="0.2">
      <c r="A164" s="2" t="s">
        <v>424</v>
      </c>
      <c r="B164" s="2" t="s">
        <v>425</v>
      </c>
      <c r="C164" s="2" t="s">
        <v>426</v>
      </c>
      <c r="D164" s="2" t="s">
        <v>27</v>
      </c>
      <c r="E164" s="2" t="s">
        <v>60</v>
      </c>
      <c r="F164" s="2">
        <v>9913.26</v>
      </c>
      <c r="G164" s="2">
        <v>0</v>
      </c>
      <c r="H164" s="2">
        <v>9913.26</v>
      </c>
      <c r="I164" s="2" t="s">
        <v>29</v>
      </c>
      <c r="J164" s="4">
        <v>1</v>
      </c>
      <c r="K164" t="str">
        <f>_xlfn.XLOOKUP(D164, dim_channels!A:A, dim_channels!C:C, "Not Found")</f>
        <v>OTA</v>
      </c>
      <c r="L164" t="str">
        <f>_xlfn.XLOOKUP(D164, dim_channels!A:A, dim_channels!B:B, "Not Found")</f>
        <v>Expedia</v>
      </c>
      <c r="M164">
        <f t="shared" si="8"/>
        <v>0</v>
      </c>
      <c r="N164">
        <f t="shared" si="9"/>
        <v>1</v>
      </c>
      <c r="O164">
        <f t="shared" si="10"/>
        <v>9913.26</v>
      </c>
      <c r="P164">
        <f t="shared" si="11"/>
        <v>9913.26</v>
      </c>
    </row>
    <row r="165" spans="1:16" x14ac:dyDescent="0.2">
      <c r="A165" s="3" t="s">
        <v>427</v>
      </c>
      <c r="B165" s="3" t="s">
        <v>109</v>
      </c>
      <c r="C165" s="3" t="s">
        <v>192</v>
      </c>
      <c r="D165" s="3" t="s">
        <v>33</v>
      </c>
      <c r="E165" s="3" t="s">
        <v>34</v>
      </c>
      <c r="F165" s="3">
        <v>13078.66</v>
      </c>
      <c r="G165" s="3">
        <v>1961.8</v>
      </c>
      <c r="H165" s="3">
        <v>11116.86</v>
      </c>
      <c r="I165" s="3" t="s">
        <v>41</v>
      </c>
      <c r="J165" s="5">
        <v>1.176470694062892</v>
      </c>
      <c r="K165" t="str">
        <f>_xlfn.XLOOKUP(D165, dim_channels!A:A, dim_channels!C:C, "Not Found")</f>
        <v>OTA</v>
      </c>
      <c r="L165" t="str">
        <f>_xlfn.XLOOKUP(D165, dim_channels!A:A, dim_channels!B:B, "Not Found")</f>
        <v>Booking.com</v>
      </c>
      <c r="M165">
        <f t="shared" si="8"/>
        <v>1</v>
      </c>
      <c r="N165">
        <f t="shared" si="9"/>
        <v>0</v>
      </c>
      <c r="O165">
        <f t="shared" si="10"/>
        <v>0</v>
      </c>
      <c r="P165">
        <f t="shared" si="11"/>
        <v>0</v>
      </c>
    </row>
    <row r="166" spans="1:16" x14ac:dyDescent="0.2">
      <c r="A166" s="2" t="s">
        <v>428</v>
      </c>
      <c r="B166" s="2" t="s">
        <v>289</v>
      </c>
      <c r="C166" s="2" t="s">
        <v>85</v>
      </c>
      <c r="D166" s="2" t="s">
        <v>52</v>
      </c>
      <c r="E166" s="2" t="s">
        <v>34</v>
      </c>
      <c r="F166" s="2">
        <v>11871.76</v>
      </c>
      <c r="G166" s="2">
        <v>1424.61</v>
      </c>
      <c r="H166" s="2">
        <v>10447.15</v>
      </c>
      <c r="I166" s="2" t="s">
        <v>56</v>
      </c>
      <c r="J166" s="4">
        <v>1.13636350583652</v>
      </c>
      <c r="K166" t="str">
        <f>_xlfn.XLOOKUP(D166, dim_channels!A:A, dim_channels!C:C, "Not Found")</f>
        <v>OTA</v>
      </c>
      <c r="L166" t="str">
        <f>_xlfn.XLOOKUP(D166, dim_channels!A:A, dim_channels!B:B, "Not Found")</f>
        <v>Agoda</v>
      </c>
      <c r="M166">
        <f t="shared" si="8"/>
        <v>0</v>
      </c>
      <c r="N166">
        <f t="shared" si="9"/>
        <v>0</v>
      </c>
      <c r="O166">
        <f t="shared" si="10"/>
        <v>0</v>
      </c>
      <c r="P166">
        <f t="shared" si="11"/>
        <v>0</v>
      </c>
    </row>
    <row r="167" spans="1:16" x14ac:dyDescent="0.2">
      <c r="A167" s="3" t="s">
        <v>429</v>
      </c>
      <c r="B167" s="3" t="s">
        <v>305</v>
      </c>
      <c r="C167" s="3" t="s">
        <v>430</v>
      </c>
      <c r="D167" s="3" t="s">
        <v>64</v>
      </c>
      <c r="E167" s="3" t="s">
        <v>28</v>
      </c>
      <c r="F167" s="3">
        <v>9677.7800000000007</v>
      </c>
      <c r="G167" s="3">
        <v>0</v>
      </c>
      <c r="H167" s="3">
        <v>9677.7800000000007</v>
      </c>
      <c r="I167" s="3" t="s">
        <v>29</v>
      </c>
      <c r="J167" s="5">
        <v>1</v>
      </c>
      <c r="K167" t="str">
        <f>_xlfn.XLOOKUP(D167, dim_channels!A:A, dim_channels!C:C, "Not Found")</f>
        <v>Direct</v>
      </c>
      <c r="L167" t="str">
        <f>_xlfn.XLOOKUP(D167, dim_channels!A:A, dim_channels!B:B, "Not Found")</f>
        <v>Direct Website</v>
      </c>
      <c r="M167">
        <f t="shared" si="8"/>
        <v>0</v>
      </c>
      <c r="N167">
        <f t="shared" si="9"/>
        <v>1</v>
      </c>
      <c r="O167">
        <f t="shared" si="10"/>
        <v>9677.7800000000007</v>
      </c>
      <c r="P167">
        <f t="shared" si="11"/>
        <v>9677.7800000000007</v>
      </c>
    </row>
    <row r="168" spans="1:16" x14ac:dyDescent="0.2">
      <c r="A168" s="2" t="s">
        <v>431</v>
      </c>
      <c r="B168" s="2" t="s">
        <v>432</v>
      </c>
      <c r="C168" s="2" t="s">
        <v>433</v>
      </c>
      <c r="D168" s="2" t="s">
        <v>114</v>
      </c>
      <c r="E168" s="2" t="s">
        <v>46</v>
      </c>
      <c r="F168" s="2">
        <v>6249.18</v>
      </c>
      <c r="G168" s="2">
        <v>624.91999999999996</v>
      </c>
      <c r="H168" s="2">
        <v>5624.26</v>
      </c>
      <c r="I168" s="2" t="s">
        <v>29</v>
      </c>
      <c r="J168" s="4">
        <v>1.1111115062248189</v>
      </c>
      <c r="K168" t="str">
        <f>_xlfn.XLOOKUP(D168, dim_channels!A:A, dim_channels!C:C, "Not Found")</f>
        <v>Offline</v>
      </c>
      <c r="L168" t="str">
        <f>_xlfn.XLOOKUP(D168, dim_channels!A:A, dim_channels!B:B, "Not Found")</f>
        <v>Travel Agency</v>
      </c>
      <c r="M168">
        <f t="shared" si="8"/>
        <v>0</v>
      </c>
      <c r="N168">
        <f t="shared" si="9"/>
        <v>1</v>
      </c>
      <c r="O168">
        <f t="shared" si="10"/>
        <v>5624.26</v>
      </c>
      <c r="P168">
        <f t="shared" si="11"/>
        <v>6249.18</v>
      </c>
    </row>
    <row r="169" spans="1:16" x14ac:dyDescent="0.2">
      <c r="A169" s="3" t="s">
        <v>434</v>
      </c>
      <c r="B169" s="3" t="s">
        <v>435</v>
      </c>
      <c r="C169" s="3" t="s">
        <v>353</v>
      </c>
      <c r="D169" s="3" t="s">
        <v>206</v>
      </c>
      <c r="E169" s="3" t="s">
        <v>207</v>
      </c>
      <c r="F169" s="3">
        <v>4074.83</v>
      </c>
      <c r="G169" s="3">
        <v>0</v>
      </c>
      <c r="H169" s="3">
        <v>4074.83</v>
      </c>
      <c r="I169" s="3" t="s">
        <v>56</v>
      </c>
      <c r="J169" s="5">
        <v>1</v>
      </c>
      <c r="K169" t="str">
        <f>_xlfn.XLOOKUP(D169, dim_channels!A:A, dim_channels!C:C, "Not Found")</f>
        <v>Direct</v>
      </c>
      <c r="L169" t="str">
        <f>_xlfn.XLOOKUP(D169, dim_channels!A:A, dim_channels!B:B, "Not Found")</f>
        <v>Walk-in</v>
      </c>
      <c r="M169">
        <f t="shared" si="8"/>
        <v>0</v>
      </c>
      <c r="N169">
        <f t="shared" si="9"/>
        <v>0</v>
      </c>
      <c r="O169">
        <f t="shared" si="10"/>
        <v>0</v>
      </c>
      <c r="P169">
        <f t="shared" si="11"/>
        <v>0</v>
      </c>
    </row>
    <row r="170" spans="1:16" x14ac:dyDescent="0.2">
      <c r="A170" s="2" t="s">
        <v>436</v>
      </c>
      <c r="B170" s="2" t="s">
        <v>171</v>
      </c>
      <c r="C170" s="2" t="s">
        <v>437</v>
      </c>
      <c r="D170" s="2" t="s">
        <v>33</v>
      </c>
      <c r="E170" s="2" t="s">
        <v>34</v>
      </c>
      <c r="F170" s="2">
        <v>4260.1000000000004</v>
      </c>
      <c r="G170" s="2">
        <v>639.02</v>
      </c>
      <c r="H170" s="2">
        <v>3621.08</v>
      </c>
      <c r="I170" s="2" t="s">
        <v>29</v>
      </c>
      <c r="J170" s="4">
        <v>1.17647221271002</v>
      </c>
      <c r="K170" t="str">
        <f>_xlfn.XLOOKUP(D170, dim_channels!A:A, dim_channels!C:C, "Not Found")</f>
        <v>OTA</v>
      </c>
      <c r="L170" t="str">
        <f>_xlfn.XLOOKUP(D170, dim_channels!A:A, dim_channels!B:B, "Not Found")</f>
        <v>Booking.com</v>
      </c>
      <c r="M170">
        <f t="shared" si="8"/>
        <v>0</v>
      </c>
      <c r="N170">
        <f t="shared" si="9"/>
        <v>1</v>
      </c>
      <c r="O170">
        <f t="shared" si="10"/>
        <v>3621.08</v>
      </c>
      <c r="P170">
        <f t="shared" si="11"/>
        <v>4260.1000000000004</v>
      </c>
    </row>
    <row r="171" spans="1:16" x14ac:dyDescent="0.2">
      <c r="A171" s="3" t="s">
        <v>438</v>
      </c>
      <c r="B171" s="3" t="s">
        <v>31</v>
      </c>
      <c r="C171" s="3" t="s">
        <v>143</v>
      </c>
      <c r="D171" s="3" t="s">
        <v>52</v>
      </c>
      <c r="E171" s="3" t="s">
        <v>34</v>
      </c>
      <c r="F171" s="3">
        <v>4102.55</v>
      </c>
      <c r="G171" s="3">
        <v>492.31</v>
      </c>
      <c r="H171" s="3">
        <v>3610.24</v>
      </c>
      <c r="I171" s="3" t="s">
        <v>41</v>
      </c>
      <c r="J171" s="5">
        <v>1.1363648954086161</v>
      </c>
      <c r="K171" t="str">
        <f>_xlfn.XLOOKUP(D171, dim_channels!A:A, dim_channels!C:C, "Not Found")</f>
        <v>OTA</v>
      </c>
      <c r="L171" t="str">
        <f>_xlfn.XLOOKUP(D171, dim_channels!A:A, dim_channels!B:B, "Not Found")</f>
        <v>Agoda</v>
      </c>
      <c r="M171">
        <f t="shared" si="8"/>
        <v>1</v>
      </c>
      <c r="N171">
        <f t="shared" si="9"/>
        <v>0</v>
      </c>
      <c r="O171">
        <f t="shared" si="10"/>
        <v>0</v>
      </c>
      <c r="P171">
        <f t="shared" si="11"/>
        <v>0</v>
      </c>
    </row>
    <row r="172" spans="1:16" x14ac:dyDescent="0.2">
      <c r="A172" s="2" t="s">
        <v>439</v>
      </c>
      <c r="B172" s="2" t="s">
        <v>39</v>
      </c>
      <c r="C172" s="2" t="s">
        <v>67</v>
      </c>
      <c r="D172" s="2" t="s">
        <v>114</v>
      </c>
      <c r="E172" s="2" t="s">
        <v>115</v>
      </c>
      <c r="F172" s="2">
        <v>6845.64</v>
      </c>
      <c r="G172" s="2">
        <v>684.56</v>
      </c>
      <c r="H172" s="2">
        <v>6161.08</v>
      </c>
      <c r="I172" s="2" t="s">
        <v>56</v>
      </c>
      <c r="J172" s="4">
        <v>1.1111103897368639</v>
      </c>
      <c r="K172" t="str">
        <f>_xlfn.XLOOKUP(D172, dim_channels!A:A, dim_channels!C:C, "Not Found")</f>
        <v>Offline</v>
      </c>
      <c r="L172" t="str">
        <f>_xlfn.XLOOKUP(D172, dim_channels!A:A, dim_channels!B:B, "Not Found")</f>
        <v>Travel Agency</v>
      </c>
      <c r="M172">
        <f t="shared" si="8"/>
        <v>0</v>
      </c>
      <c r="N172">
        <f t="shared" si="9"/>
        <v>0</v>
      </c>
      <c r="O172">
        <f t="shared" si="10"/>
        <v>0</v>
      </c>
      <c r="P172">
        <f t="shared" si="11"/>
        <v>0</v>
      </c>
    </row>
    <row r="173" spans="1:16" x14ac:dyDescent="0.2">
      <c r="A173" s="3" t="s">
        <v>440</v>
      </c>
      <c r="B173" s="3" t="s">
        <v>422</v>
      </c>
      <c r="C173" s="3" t="s">
        <v>441</v>
      </c>
      <c r="D173" s="3" t="s">
        <v>52</v>
      </c>
      <c r="E173" s="3" t="s">
        <v>60</v>
      </c>
      <c r="F173" s="3">
        <v>10623.63</v>
      </c>
      <c r="G173" s="3">
        <v>0</v>
      </c>
      <c r="H173" s="3">
        <v>10623.63</v>
      </c>
      <c r="I173" s="3" t="s">
        <v>56</v>
      </c>
      <c r="J173" s="5">
        <v>1</v>
      </c>
      <c r="K173" t="str">
        <f>_xlfn.XLOOKUP(D173, dim_channels!A:A, dim_channels!C:C, "Not Found")</f>
        <v>OTA</v>
      </c>
      <c r="L173" t="str">
        <f>_xlfn.XLOOKUP(D173, dim_channels!A:A, dim_channels!B:B, "Not Found")</f>
        <v>Agoda</v>
      </c>
      <c r="M173">
        <f t="shared" si="8"/>
        <v>0</v>
      </c>
      <c r="N173">
        <f t="shared" si="9"/>
        <v>0</v>
      </c>
      <c r="O173">
        <f t="shared" si="10"/>
        <v>0</v>
      </c>
      <c r="P173">
        <f t="shared" si="11"/>
        <v>0</v>
      </c>
    </row>
    <row r="174" spans="1:16" x14ac:dyDescent="0.2">
      <c r="A174" s="2" t="s">
        <v>442</v>
      </c>
      <c r="B174" s="2" t="s">
        <v>192</v>
      </c>
      <c r="C174" s="2" t="s">
        <v>443</v>
      </c>
      <c r="D174" s="2" t="s">
        <v>45</v>
      </c>
      <c r="E174" s="2" t="s">
        <v>89</v>
      </c>
      <c r="F174" s="2">
        <v>14499.7</v>
      </c>
      <c r="G174" s="2">
        <v>0</v>
      </c>
      <c r="H174" s="2">
        <v>14499.7</v>
      </c>
      <c r="I174" s="2" t="s">
        <v>29</v>
      </c>
      <c r="J174" s="4">
        <v>1</v>
      </c>
      <c r="K174" t="str">
        <f>_xlfn.XLOOKUP(D174, dim_channels!A:A, dim_channels!C:C, "Not Found")</f>
        <v>Corporate</v>
      </c>
      <c r="L174" t="str">
        <f>_xlfn.XLOOKUP(D174, dim_channels!A:A, dim_channels!B:B, "Not Found")</f>
        <v>Corporate Direct</v>
      </c>
      <c r="M174">
        <f t="shared" si="8"/>
        <v>0</v>
      </c>
      <c r="N174">
        <f t="shared" si="9"/>
        <v>1</v>
      </c>
      <c r="O174">
        <f t="shared" si="10"/>
        <v>14499.7</v>
      </c>
      <c r="P174">
        <f t="shared" si="11"/>
        <v>14499.7</v>
      </c>
    </row>
    <row r="175" spans="1:16" x14ac:dyDescent="0.2">
      <c r="A175" s="3" t="s">
        <v>444</v>
      </c>
      <c r="B175" s="3" t="s">
        <v>445</v>
      </c>
      <c r="C175" s="3" t="s">
        <v>123</v>
      </c>
      <c r="D175" s="3" t="s">
        <v>52</v>
      </c>
      <c r="E175" s="3" t="s">
        <v>60</v>
      </c>
      <c r="F175" s="3">
        <v>18078.68</v>
      </c>
      <c r="G175" s="3">
        <v>0</v>
      </c>
      <c r="H175" s="3">
        <v>18078.68</v>
      </c>
      <c r="I175" s="3" t="s">
        <v>56</v>
      </c>
      <c r="J175" s="5">
        <v>1</v>
      </c>
      <c r="K175" t="str">
        <f>_xlfn.XLOOKUP(D175, dim_channels!A:A, dim_channels!C:C, "Not Found")</f>
        <v>OTA</v>
      </c>
      <c r="L175" t="str">
        <f>_xlfn.XLOOKUP(D175, dim_channels!A:A, dim_channels!B:B, "Not Found")</f>
        <v>Agoda</v>
      </c>
      <c r="M175">
        <f t="shared" si="8"/>
        <v>0</v>
      </c>
      <c r="N175">
        <f t="shared" si="9"/>
        <v>0</v>
      </c>
      <c r="O175">
        <f t="shared" si="10"/>
        <v>0</v>
      </c>
      <c r="P175">
        <f t="shared" si="11"/>
        <v>0</v>
      </c>
    </row>
    <row r="176" spans="1:16" x14ac:dyDescent="0.2">
      <c r="A176" s="2" t="s">
        <v>446</v>
      </c>
      <c r="B176" s="2" t="s">
        <v>222</v>
      </c>
      <c r="C176" s="2" t="s">
        <v>276</v>
      </c>
      <c r="D176" s="2" t="s">
        <v>52</v>
      </c>
      <c r="E176" s="2" t="s">
        <v>34</v>
      </c>
      <c r="F176" s="2">
        <v>4386.01</v>
      </c>
      <c r="G176" s="2">
        <v>526.32000000000005</v>
      </c>
      <c r="H176" s="2">
        <v>3859.69</v>
      </c>
      <c r="I176" s="2" t="s">
        <v>29</v>
      </c>
      <c r="J176" s="4">
        <v>1.1363632830615931</v>
      </c>
      <c r="K176" t="str">
        <f>_xlfn.XLOOKUP(D176, dim_channels!A:A, dim_channels!C:C, "Not Found")</f>
        <v>OTA</v>
      </c>
      <c r="L176" t="str">
        <f>_xlfn.XLOOKUP(D176, dim_channels!A:A, dim_channels!B:B, "Not Found")</f>
        <v>Agoda</v>
      </c>
      <c r="M176">
        <f t="shared" si="8"/>
        <v>0</v>
      </c>
      <c r="N176">
        <f t="shared" si="9"/>
        <v>1</v>
      </c>
      <c r="O176">
        <f t="shared" si="10"/>
        <v>3859.69</v>
      </c>
      <c r="P176">
        <f t="shared" si="11"/>
        <v>4386.01</v>
      </c>
    </row>
    <row r="177" spans="1:16" x14ac:dyDescent="0.2">
      <c r="A177" s="3" t="s">
        <v>447</v>
      </c>
      <c r="B177" s="3" t="s">
        <v>448</v>
      </c>
      <c r="C177" s="3" t="s">
        <v>449</v>
      </c>
      <c r="D177" s="3" t="s">
        <v>33</v>
      </c>
      <c r="E177" s="3" t="s">
        <v>28</v>
      </c>
      <c r="F177" s="3">
        <v>3025.01</v>
      </c>
      <c r="G177" s="3">
        <v>453.75</v>
      </c>
      <c r="H177" s="3">
        <v>2571.2600000000002</v>
      </c>
      <c r="I177" s="3" t="s">
        <v>29</v>
      </c>
      <c r="J177" s="5">
        <v>1.176469901915792</v>
      </c>
      <c r="K177" t="str">
        <f>_xlfn.XLOOKUP(D177, dim_channels!A:A, dim_channels!C:C, "Not Found")</f>
        <v>OTA</v>
      </c>
      <c r="L177" t="str">
        <f>_xlfn.XLOOKUP(D177, dim_channels!A:A, dim_channels!B:B, "Not Found")</f>
        <v>Booking.com</v>
      </c>
      <c r="M177">
        <f t="shared" si="8"/>
        <v>0</v>
      </c>
      <c r="N177">
        <f t="shared" si="9"/>
        <v>1</v>
      </c>
      <c r="O177">
        <f t="shared" si="10"/>
        <v>2571.2600000000002</v>
      </c>
      <c r="P177">
        <f t="shared" si="11"/>
        <v>3025.01</v>
      </c>
    </row>
    <row r="178" spans="1:16" x14ac:dyDescent="0.2">
      <c r="A178" s="2" t="s">
        <v>450</v>
      </c>
      <c r="B178" s="2" t="s">
        <v>451</v>
      </c>
      <c r="C178" s="2" t="s">
        <v>452</v>
      </c>
      <c r="D178" s="2" t="s">
        <v>33</v>
      </c>
      <c r="E178" s="2" t="s">
        <v>60</v>
      </c>
      <c r="F178" s="2">
        <v>2923.18</v>
      </c>
      <c r="G178" s="2">
        <v>0</v>
      </c>
      <c r="H178" s="2">
        <v>2923.18</v>
      </c>
      <c r="I178" s="2" t="s">
        <v>41</v>
      </c>
      <c r="J178" s="4">
        <v>1</v>
      </c>
      <c r="K178" t="str">
        <f>_xlfn.XLOOKUP(D178, dim_channels!A:A, dim_channels!C:C, "Not Found")</f>
        <v>OTA</v>
      </c>
      <c r="L178" t="str">
        <f>_xlfn.XLOOKUP(D178, dim_channels!A:A, dim_channels!B:B, "Not Found")</f>
        <v>Booking.com</v>
      </c>
      <c r="M178">
        <f t="shared" si="8"/>
        <v>1</v>
      </c>
      <c r="N178">
        <f t="shared" si="9"/>
        <v>0</v>
      </c>
      <c r="O178">
        <f t="shared" si="10"/>
        <v>0</v>
      </c>
      <c r="P178">
        <f t="shared" si="11"/>
        <v>0</v>
      </c>
    </row>
    <row r="179" spans="1:16" x14ac:dyDescent="0.2">
      <c r="A179" s="3" t="s">
        <v>453</v>
      </c>
      <c r="B179" s="3" t="s">
        <v>454</v>
      </c>
      <c r="C179" s="3" t="s">
        <v>292</v>
      </c>
      <c r="D179" s="3" t="s">
        <v>33</v>
      </c>
      <c r="E179" s="3" t="s">
        <v>60</v>
      </c>
      <c r="F179" s="3">
        <v>6707.34</v>
      </c>
      <c r="G179" s="3">
        <v>0</v>
      </c>
      <c r="H179" s="3">
        <v>6707.34</v>
      </c>
      <c r="I179" s="3" t="s">
        <v>29</v>
      </c>
      <c r="J179" s="5">
        <v>1</v>
      </c>
      <c r="K179" t="str">
        <f>_xlfn.XLOOKUP(D179, dim_channels!A:A, dim_channels!C:C, "Not Found")</f>
        <v>OTA</v>
      </c>
      <c r="L179" t="str">
        <f>_xlfn.XLOOKUP(D179, dim_channels!A:A, dim_channels!B:B, "Not Found")</f>
        <v>Booking.com</v>
      </c>
      <c r="M179">
        <f t="shared" si="8"/>
        <v>0</v>
      </c>
      <c r="N179">
        <f t="shared" si="9"/>
        <v>1</v>
      </c>
      <c r="O179">
        <f t="shared" si="10"/>
        <v>6707.34</v>
      </c>
      <c r="P179">
        <f t="shared" si="11"/>
        <v>6707.34</v>
      </c>
    </row>
    <row r="180" spans="1:16" x14ac:dyDescent="0.2">
      <c r="A180" s="2" t="s">
        <v>455</v>
      </c>
      <c r="B180" s="2" t="s">
        <v>456</v>
      </c>
      <c r="C180" s="2" t="s">
        <v>224</v>
      </c>
      <c r="D180" s="2" t="s">
        <v>114</v>
      </c>
      <c r="E180" s="2" t="s">
        <v>46</v>
      </c>
      <c r="F180" s="2">
        <v>5113.93</v>
      </c>
      <c r="G180" s="2">
        <v>511.39</v>
      </c>
      <c r="H180" s="2">
        <v>4602.54</v>
      </c>
      <c r="I180" s="2" t="s">
        <v>29</v>
      </c>
      <c r="J180" s="4">
        <v>1.111110386873335</v>
      </c>
      <c r="K180" t="str">
        <f>_xlfn.XLOOKUP(D180, dim_channels!A:A, dim_channels!C:C, "Not Found")</f>
        <v>Offline</v>
      </c>
      <c r="L180" t="str">
        <f>_xlfn.XLOOKUP(D180, dim_channels!A:A, dim_channels!B:B, "Not Found")</f>
        <v>Travel Agency</v>
      </c>
      <c r="M180">
        <f t="shared" si="8"/>
        <v>0</v>
      </c>
      <c r="N180">
        <f t="shared" si="9"/>
        <v>1</v>
      </c>
      <c r="O180">
        <f t="shared" si="10"/>
        <v>4602.54</v>
      </c>
      <c r="P180">
        <f t="shared" si="11"/>
        <v>5113.93</v>
      </c>
    </row>
    <row r="181" spans="1:16" x14ac:dyDescent="0.2">
      <c r="A181" s="3" t="s">
        <v>457</v>
      </c>
      <c r="B181" s="3" t="s">
        <v>425</v>
      </c>
      <c r="C181" s="3" t="s">
        <v>458</v>
      </c>
      <c r="D181" s="3" t="s">
        <v>33</v>
      </c>
      <c r="E181" s="3" t="s">
        <v>34</v>
      </c>
      <c r="F181" s="3">
        <v>4008.64</v>
      </c>
      <c r="G181" s="3">
        <v>601.29999999999995</v>
      </c>
      <c r="H181" s="3">
        <v>3407.34</v>
      </c>
      <c r="I181" s="3" t="s">
        <v>29</v>
      </c>
      <c r="J181" s="5">
        <v>1.1764719693367851</v>
      </c>
      <c r="K181" t="str">
        <f>_xlfn.XLOOKUP(D181, dim_channels!A:A, dim_channels!C:C, "Not Found")</f>
        <v>OTA</v>
      </c>
      <c r="L181" t="str">
        <f>_xlfn.XLOOKUP(D181, dim_channels!A:A, dim_channels!B:B, "Not Found")</f>
        <v>Booking.com</v>
      </c>
      <c r="M181">
        <f t="shared" si="8"/>
        <v>0</v>
      </c>
      <c r="N181">
        <f t="shared" si="9"/>
        <v>1</v>
      </c>
      <c r="O181">
        <f t="shared" si="10"/>
        <v>3407.34</v>
      </c>
      <c r="P181">
        <f t="shared" si="11"/>
        <v>4008.64</v>
      </c>
    </row>
    <row r="182" spans="1:16" x14ac:dyDescent="0.2">
      <c r="A182" s="2" t="s">
        <v>459</v>
      </c>
      <c r="B182" s="2" t="s">
        <v>299</v>
      </c>
      <c r="C182" s="2" t="s">
        <v>460</v>
      </c>
      <c r="D182" s="2" t="s">
        <v>33</v>
      </c>
      <c r="E182" s="2" t="s">
        <v>34</v>
      </c>
      <c r="F182" s="2">
        <v>5528.08</v>
      </c>
      <c r="G182" s="2">
        <v>829.21</v>
      </c>
      <c r="H182" s="2">
        <v>4698.87</v>
      </c>
      <c r="I182" s="2" t="s">
        <v>29</v>
      </c>
      <c r="J182" s="4">
        <v>1.1764700874891201</v>
      </c>
      <c r="K182" t="str">
        <f>_xlfn.XLOOKUP(D182, dim_channels!A:A, dim_channels!C:C, "Not Found")</f>
        <v>OTA</v>
      </c>
      <c r="L182" t="str">
        <f>_xlfn.XLOOKUP(D182, dim_channels!A:A, dim_channels!B:B, "Not Found")</f>
        <v>Booking.com</v>
      </c>
      <c r="M182">
        <f t="shared" si="8"/>
        <v>0</v>
      </c>
      <c r="N182">
        <f t="shared" si="9"/>
        <v>1</v>
      </c>
      <c r="O182">
        <f t="shared" si="10"/>
        <v>4698.87</v>
      </c>
      <c r="P182">
        <f t="shared" si="11"/>
        <v>5528.08</v>
      </c>
    </row>
    <row r="183" spans="1:16" x14ac:dyDescent="0.2">
      <c r="A183" s="3" t="s">
        <v>461</v>
      </c>
      <c r="B183" s="3" t="s">
        <v>130</v>
      </c>
      <c r="C183" s="3" t="s">
        <v>176</v>
      </c>
      <c r="D183" s="3" t="s">
        <v>33</v>
      </c>
      <c r="E183" s="3" t="s">
        <v>28</v>
      </c>
      <c r="F183" s="3">
        <v>6620.83</v>
      </c>
      <c r="G183" s="3">
        <v>993.12</v>
      </c>
      <c r="H183" s="3">
        <v>5627.71</v>
      </c>
      <c r="I183" s="3" t="s">
        <v>41</v>
      </c>
      <c r="J183" s="5">
        <v>1.1764696475120431</v>
      </c>
      <c r="K183" t="str">
        <f>_xlfn.XLOOKUP(D183, dim_channels!A:A, dim_channels!C:C, "Not Found")</f>
        <v>OTA</v>
      </c>
      <c r="L183" t="str">
        <f>_xlfn.XLOOKUP(D183, dim_channels!A:A, dim_channels!B:B, "Not Found")</f>
        <v>Booking.com</v>
      </c>
      <c r="M183">
        <f t="shared" si="8"/>
        <v>1</v>
      </c>
      <c r="N183">
        <f t="shared" si="9"/>
        <v>0</v>
      </c>
      <c r="O183">
        <f t="shared" si="10"/>
        <v>0</v>
      </c>
      <c r="P183">
        <f t="shared" si="11"/>
        <v>0</v>
      </c>
    </row>
    <row r="184" spans="1:16" x14ac:dyDescent="0.2">
      <c r="A184" s="2" t="s">
        <v>462</v>
      </c>
      <c r="B184" s="2" t="s">
        <v>463</v>
      </c>
      <c r="C184" s="2" t="s">
        <v>81</v>
      </c>
      <c r="D184" s="2" t="s">
        <v>52</v>
      </c>
      <c r="E184" s="2" t="s">
        <v>60</v>
      </c>
      <c r="F184" s="2">
        <v>7145.06</v>
      </c>
      <c r="G184" s="2">
        <v>0</v>
      </c>
      <c r="H184" s="2">
        <v>7145.06</v>
      </c>
      <c r="I184" s="2" t="s">
        <v>29</v>
      </c>
      <c r="J184" s="4">
        <v>1</v>
      </c>
      <c r="K184" t="str">
        <f>_xlfn.XLOOKUP(D184, dim_channels!A:A, dim_channels!C:C, "Not Found")</f>
        <v>OTA</v>
      </c>
      <c r="L184" t="str">
        <f>_xlfn.XLOOKUP(D184, dim_channels!A:A, dim_channels!B:B, "Not Found")</f>
        <v>Agoda</v>
      </c>
      <c r="M184">
        <f t="shared" si="8"/>
        <v>0</v>
      </c>
      <c r="N184">
        <f t="shared" si="9"/>
        <v>1</v>
      </c>
      <c r="O184">
        <f t="shared" si="10"/>
        <v>7145.06</v>
      </c>
      <c r="P184">
        <f t="shared" si="11"/>
        <v>7145.06</v>
      </c>
    </row>
    <row r="185" spans="1:16" x14ac:dyDescent="0.2">
      <c r="A185" s="3" t="s">
        <v>464</v>
      </c>
      <c r="B185" s="3" t="s">
        <v>101</v>
      </c>
      <c r="C185" s="3" t="s">
        <v>465</v>
      </c>
      <c r="D185" s="3" t="s">
        <v>114</v>
      </c>
      <c r="E185" s="3" t="s">
        <v>46</v>
      </c>
      <c r="F185" s="3">
        <v>14872.33</v>
      </c>
      <c r="G185" s="3">
        <v>1487.23</v>
      </c>
      <c r="H185" s="3">
        <v>13385.1</v>
      </c>
      <c r="I185" s="3" t="s">
        <v>29</v>
      </c>
      <c r="J185" s="5">
        <v>1.1111108620779819</v>
      </c>
      <c r="K185" t="str">
        <f>_xlfn.XLOOKUP(D185, dim_channels!A:A, dim_channels!C:C, "Not Found")</f>
        <v>Offline</v>
      </c>
      <c r="L185" t="str">
        <f>_xlfn.XLOOKUP(D185, dim_channels!A:A, dim_channels!B:B, "Not Found")</f>
        <v>Travel Agency</v>
      </c>
      <c r="M185">
        <f t="shared" si="8"/>
        <v>0</v>
      </c>
      <c r="N185">
        <f t="shared" si="9"/>
        <v>1</v>
      </c>
      <c r="O185">
        <f t="shared" si="10"/>
        <v>13385.1</v>
      </c>
      <c r="P185">
        <f t="shared" si="11"/>
        <v>14872.33</v>
      </c>
    </row>
    <row r="186" spans="1:16" x14ac:dyDescent="0.2">
      <c r="A186" s="2" t="s">
        <v>466</v>
      </c>
      <c r="B186" s="2" t="s">
        <v>467</v>
      </c>
      <c r="C186" s="2" t="s">
        <v>468</v>
      </c>
      <c r="D186" s="2" t="s">
        <v>33</v>
      </c>
      <c r="E186" s="2" t="s">
        <v>34</v>
      </c>
      <c r="F186" s="2">
        <v>6012.72</v>
      </c>
      <c r="G186" s="2">
        <v>901.91</v>
      </c>
      <c r="H186" s="2">
        <v>5110.8100000000004</v>
      </c>
      <c r="I186" s="2" t="s">
        <v>29</v>
      </c>
      <c r="J186" s="4">
        <v>1.176471048620473</v>
      </c>
      <c r="K186" t="str">
        <f>_xlfn.XLOOKUP(D186, dim_channels!A:A, dim_channels!C:C, "Not Found")</f>
        <v>OTA</v>
      </c>
      <c r="L186" t="str">
        <f>_xlfn.XLOOKUP(D186, dim_channels!A:A, dim_channels!B:B, "Not Found")</f>
        <v>Booking.com</v>
      </c>
      <c r="M186">
        <f t="shared" si="8"/>
        <v>0</v>
      </c>
      <c r="N186">
        <f t="shared" si="9"/>
        <v>1</v>
      </c>
      <c r="O186">
        <f t="shared" si="10"/>
        <v>5110.8100000000004</v>
      </c>
      <c r="P186">
        <f t="shared" si="11"/>
        <v>6012.72</v>
      </c>
    </row>
    <row r="187" spans="1:16" x14ac:dyDescent="0.2">
      <c r="A187" s="3" t="s">
        <v>469</v>
      </c>
      <c r="B187" s="3" t="s">
        <v>120</v>
      </c>
      <c r="C187" s="3" t="s">
        <v>103</v>
      </c>
      <c r="D187" s="3" t="s">
        <v>33</v>
      </c>
      <c r="E187" s="3" t="s">
        <v>60</v>
      </c>
      <c r="F187" s="3">
        <v>3054.52</v>
      </c>
      <c r="G187" s="3">
        <v>0</v>
      </c>
      <c r="H187" s="3">
        <v>3054.52</v>
      </c>
      <c r="I187" s="3" t="s">
        <v>29</v>
      </c>
      <c r="J187" s="5">
        <v>1</v>
      </c>
      <c r="K187" t="str">
        <f>_xlfn.XLOOKUP(D187, dim_channels!A:A, dim_channels!C:C, "Not Found")</f>
        <v>OTA</v>
      </c>
      <c r="L187" t="str">
        <f>_xlfn.XLOOKUP(D187, dim_channels!A:A, dim_channels!B:B, "Not Found")</f>
        <v>Booking.com</v>
      </c>
      <c r="M187">
        <f t="shared" si="8"/>
        <v>0</v>
      </c>
      <c r="N187">
        <f t="shared" si="9"/>
        <v>1</v>
      </c>
      <c r="O187">
        <f t="shared" si="10"/>
        <v>3054.52</v>
      </c>
      <c r="P187">
        <f t="shared" si="11"/>
        <v>3054.52</v>
      </c>
    </row>
    <row r="188" spans="1:16" x14ac:dyDescent="0.2">
      <c r="A188" s="2" t="s">
        <v>470</v>
      </c>
      <c r="B188" s="2" t="s">
        <v>471</v>
      </c>
      <c r="C188" s="2" t="s">
        <v>472</v>
      </c>
      <c r="D188" s="2" t="s">
        <v>27</v>
      </c>
      <c r="E188" s="2" t="s">
        <v>60</v>
      </c>
      <c r="F188" s="2">
        <v>6627.23</v>
      </c>
      <c r="G188" s="2">
        <v>0</v>
      </c>
      <c r="H188" s="2">
        <v>6627.23</v>
      </c>
      <c r="I188" s="2" t="s">
        <v>29</v>
      </c>
      <c r="J188" s="4">
        <v>1</v>
      </c>
      <c r="K188" t="str">
        <f>_xlfn.XLOOKUP(D188, dim_channels!A:A, dim_channels!C:C, "Not Found")</f>
        <v>OTA</v>
      </c>
      <c r="L188" t="str">
        <f>_xlfn.XLOOKUP(D188, dim_channels!A:A, dim_channels!B:B, "Not Found")</f>
        <v>Expedia</v>
      </c>
      <c r="M188">
        <f t="shared" si="8"/>
        <v>0</v>
      </c>
      <c r="N188">
        <f t="shared" si="9"/>
        <v>1</v>
      </c>
      <c r="O188">
        <f t="shared" si="10"/>
        <v>6627.23</v>
      </c>
      <c r="P188">
        <f t="shared" si="11"/>
        <v>6627.23</v>
      </c>
    </row>
    <row r="189" spans="1:16" x14ac:dyDescent="0.2">
      <c r="A189" s="3" t="s">
        <v>473</v>
      </c>
      <c r="B189" s="3" t="s">
        <v>292</v>
      </c>
      <c r="C189" s="3" t="s">
        <v>303</v>
      </c>
      <c r="D189" s="3" t="s">
        <v>52</v>
      </c>
      <c r="E189" s="3" t="s">
        <v>34</v>
      </c>
      <c r="F189" s="3">
        <v>12257.18</v>
      </c>
      <c r="G189" s="3">
        <v>1470.86</v>
      </c>
      <c r="H189" s="3">
        <v>10786.32</v>
      </c>
      <c r="I189" s="3" t="s">
        <v>29</v>
      </c>
      <c r="J189" s="5">
        <v>1.1363634677999539</v>
      </c>
      <c r="K189" t="str">
        <f>_xlfn.XLOOKUP(D189, dim_channels!A:A, dim_channels!C:C, "Not Found")</f>
        <v>OTA</v>
      </c>
      <c r="L189" t="str">
        <f>_xlfn.XLOOKUP(D189, dim_channels!A:A, dim_channels!B:B, "Not Found")</f>
        <v>Agoda</v>
      </c>
      <c r="M189">
        <f t="shared" si="8"/>
        <v>0</v>
      </c>
      <c r="N189">
        <f t="shared" si="9"/>
        <v>1</v>
      </c>
      <c r="O189">
        <f t="shared" si="10"/>
        <v>10786.32</v>
      </c>
      <c r="P189">
        <f t="shared" si="11"/>
        <v>12257.18</v>
      </c>
    </row>
    <row r="190" spans="1:16" x14ac:dyDescent="0.2">
      <c r="A190" s="2" t="s">
        <v>474</v>
      </c>
      <c r="B190" s="2" t="s">
        <v>445</v>
      </c>
      <c r="C190" s="2" t="s">
        <v>475</v>
      </c>
      <c r="D190" s="2" t="s">
        <v>33</v>
      </c>
      <c r="E190" s="2" t="s">
        <v>60</v>
      </c>
      <c r="F190" s="2">
        <v>5987.45</v>
      </c>
      <c r="G190" s="2">
        <v>0</v>
      </c>
      <c r="H190" s="2">
        <v>5987.45</v>
      </c>
      <c r="I190" s="2" t="s">
        <v>29</v>
      </c>
      <c r="J190" s="4">
        <v>1</v>
      </c>
      <c r="K190" t="str">
        <f>_xlfn.XLOOKUP(D190, dim_channels!A:A, dim_channels!C:C, "Not Found")</f>
        <v>OTA</v>
      </c>
      <c r="L190" t="str">
        <f>_xlfn.XLOOKUP(D190, dim_channels!A:A, dim_channels!B:B, "Not Found")</f>
        <v>Booking.com</v>
      </c>
      <c r="M190">
        <f t="shared" si="8"/>
        <v>0</v>
      </c>
      <c r="N190">
        <f t="shared" si="9"/>
        <v>1</v>
      </c>
      <c r="O190">
        <f t="shared" si="10"/>
        <v>5987.45</v>
      </c>
      <c r="P190">
        <f t="shared" si="11"/>
        <v>5987.45</v>
      </c>
    </row>
    <row r="191" spans="1:16" x14ac:dyDescent="0.2">
      <c r="A191" s="3" t="s">
        <v>476</v>
      </c>
      <c r="B191" s="3" t="s">
        <v>396</v>
      </c>
      <c r="C191" s="3" t="s">
        <v>121</v>
      </c>
      <c r="D191" s="3" t="s">
        <v>52</v>
      </c>
      <c r="E191" s="3" t="s">
        <v>34</v>
      </c>
      <c r="F191" s="3">
        <v>5394.22</v>
      </c>
      <c r="G191" s="3">
        <v>647.30999999999995</v>
      </c>
      <c r="H191" s="3">
        <v>4746.91</v>
      </c>
      <c r="I191" s="3" t="s">
        <v>56</v>
      </c>
      <c r="J191" s="5">
        <v>1.1363644981682819</v>
      </c>
      <c r="K191" t="str">
        <f>_xlfn.XLOOKUP(D191, dim_channels!A:A, dim_channels!C:C, "Not Found")</f>
        <v>OTA</v>
      </c>
      <c r="L191" t="str">
        <f>_xlfn.XLOOKUP(D191, dim_channels!A:A, dim_channels!B:B, "Not Found")</f>
        <v>Agoda</v>
      </c>
      <c r="M191">
        <f t="shared" si="8"/>
        <v>0</v>
      </c>
      <c r="N191">
        <f t="shared" si="9"/>
        <v>0</v>
      </c>
      <c r="O191">
        <f t="shared" si="10"/>
        <v>0</v>
      </c>
      <c r="P191">
        <f t="shared" si="11"/>
        <v>0</v>
      </c>
    </row>
    <row r="192" spans="1:16" x14ac:dyDescent="0.2">
      <c r="A192" s="2" t="s">
        <v>477</v>
      </c>
      <c r="B192" s="2" t="s">
        <v>432</v>
      </c>
      <c r="C192" s="2" t="s">
        <v>478</v>
      </c>
      <c r="D192" s="2" t="s">
        <v>33</v>
      </c>
      <c r="E192" s="2" t="s">
        <v>34</v>
      </c>
      <c r="F192" s="2">
        <v>4520.47</v>
      </c>
      <c r="G192" s="2">
        <v>678.07</v>
      </c>
      <c r="H192" s="2">
        <v>3842.4</v>
      </c>
      <c r="I192" s="2" t="s">
        <v>29</v>
      </c>
      <c r="J192" s="4">
        <v>1.1764704351447011</v>
      </c>
      <c r="K192" t="str">
        <f>_xlfn.XLOOKUP(D192, dim_channels!A:A, dim_channels!C:C, "Not Found")</f>
        <v>OTA</v>
      </c>
      <c r="L192" t="str">
        <f>_xlfn.XLOOKUP(D192, dim_channels!A:A, dim_channels!B:B, "Not Found")</f>
        <v>Booking.com</v>
      </c>
      <c r="M192">
        <f t="shared" si="8"/>
        <v>0</v>
      </c>
      <c r="N192">
        <f t="shared" si="9"/>
        <v>1</v>
      </c>
      <c r="O192">
        <f t="shared" si="10"/>
        <v>3842.4</v>
      </c>
      <c r="P192">
        <f t="shared" si="11"/>
        <v>4520.47</v>
      </c>
    </row>
    <row r="193" spans="1:16" x14ac:dyDescent="0.2">
      <c r="A193" s="3" t="s">
        <v>479</v>
      </c>
      <c r="B193" s="3" t="s">
        <v>351</v>
      </c>
      <c r="C193" s="3" t="s">
        <v>195</v>
      </c>
      <c r="D193" s="3" t="s">
        <v>27</v>
      </c>
      <c r="E193" s="3" t="s">
        <v>60</v>
      </c>
      <c r="F193" s="3">
        <v>8297.77</v>
      </c>
      <c r="G193" s="3">
        <v>0</v>
      </c>
      <c r="H193" s="3">
        <v>8297.77</v>
      </c>
      <c r="I193" s="3" t="s">
        <v>29</v>
      </c>
      <c r="J193" s="5">
        <v>1</v>
      </c>
      <c r="K193" t="str">
        <f>_xlfn.XLOOKUP(D193, dim_channels!A:A, dim_channels!C:C, "Not Found")</f>
        <v>OTA</v>
      </c>
      <c r="L193" t="str">
        <f>_xlfn.XLOOKUP(D193, dim_channels!A:A, dim_channels!B:B, "Not Found")</f>
        <v>Expedia</v>
      </c>
      <c r="M193">
        <f t="shared" si="8"/>
        <v>0</v>
      </c>
      <c r="N193">
        <f t="shared" si="9"/>
        <v>1</v>
      </c>
      <c r="O193">
        <f t="shared" si="10"/>
        <v>8297.77</v>
      </c>
      <c r="P193">
        <f t="shared" si="11"/>
        <v>8297.77</v>
      </c>
    </row>
    <row r="194" spans="1:16" x14ac:dyDescent="0.2">
      <c r="A194" s="2" t="s">
        <v>480</v>
      </c>
      <c r="B194" s="2" t="s">
        <v>326</v>
      </c>
      <c r="C194" s="2" t="s">
        <v>241</v>
      </c>
      <c r="D194" s="2" t="s">
        <v>33</v>
      </c>
      <c r="E194" s="2" t="s">
        <v>60</v>
      </c>
      <c r="F194" s="2">
        <v>5165.5</v>
      </c>
      <c r="G194" s="2">
        <v>0</v>
      </c>
      <c r="H194" s="2">
        <v>5165.5</v>
      </c>
      <c r="I194" s="2" t="s">
        <v>29</v>
      </c>
      <c r="J194" s="4">
        <v>1</v>
      </c>
      <c r="K194" t="str">
        <f>_xlfn.XLOOKUP(D194, dim_channels!A:A, dim_channels!C:C, "Not Found")</f>
        <v>OTA</v>
      </c>
      <c r="L194" t="str">
        <f>_xlfn.XLOOKUP(D194, dim_channels!A:A, dim_channels!B:B, "Not Found")</f>
        <v>Booking.com</v>
      </c>
      <c r="M194">
        <f t="shared" si="8"/>
        <v>0</v>
      </c>
      <c r="N194">
        <f t="shared" si="9"/>
        <v>1</v>
      </c>
      <c r="O194">
        <f t="shared" si="10"/>
        <v>5165.5</v>
      </c>
      <c r="P194">
        <f t="shared" si="11"/>
        <v>5165.5</v>
      </c>
    </row>
    <row r="195" spans="1:16" x14ac:dyDescent="0.2">
      <c r="A195" s="3" t="s">
        <v>481</v>
      </c>
      <c r="B195" s="3" t="s">
        <v>482</v>
      </c>
      <c r="C195" s="3" t="s">
        <v>133</v>
      </c>
      <c r="D195" s="3" t="s">
        <v>33</v>
      </c>
      <c r="E195" s="3" t="s">
        <v>34</v>
      </c>
      <c r="F195" s="3">
        <v>12183</v>
      </c>
      <c r="G195" s="3">
        <v>1827.45</v>
      </c>
      <c r="H195" s="3">
        <v>10355.549999999999</v>
      </c>
      <c r="I195" s="3" t="s">
        <v>56</v>
      </c>
      <c r="J195" s="5">
        <v>1.1764705882352939</v>
      </c>
      <c r="K195" t="str">
        <f>_xlfn.XLOOKUP(D195, dim_channels!A:A, dim_channels!C:C, "Not Found")</f>
        <v>OTA</v>
      </c>
      <c r="L195" t="str">
        <f>_xlfn.XLOOKUP(D195, dim_channels!A:A, dim_channels!B:B, "Not Found")</f>
        <v>Booking.com</v>
      </c>
      <c r="M195">
        <f t="shared" ref="M195:M258" si="12">IF(I195="Cancelled",1,0)</f>
        <v>0</v>
      </c>
      <c r="N195">
        <f t="shared" ref="N195:N258" si="13">IF(TRIM(UPPER(I195))="CHECKED-OUT",1,0)</f>
        <v>0</v>
      </c>
      <c r="O195">
        <f t="shared" ref="O195:O258" si="14">IF(TRIM(UPPER(I195))="CHECKED-OUT",H195,0)</f>
        <v>0</v>
      </c>
      <c r="P195">
        <f t="shared" ref="P195:P258" si="15">IF(TRIM(UPPER(I195))="CHECKED-OUT",F195,0)</f>
        <v>0</v>
      </c>
    </row>
    <row r="196" spans="1:16" x14ac:dyDescent="0.2">
      <c r="A196" s="2" t="s">
        <v>483</v>
      </c>
      <c r="B196" s="2" t="s">
        <v>484</v>
      </c>
      <c r="C196" s="2" t="s">
        <v>485</v>
      </c>
      <c r="D196" s="2" t="s">
        <v>64</v>
      </c>
      <c r="E196" s="2" t="s">
        <v>28</v>
      </c>
      <c r="F196" s="2">
        <v>9590.82</v>
      </c>
      <c r="G196" s="2">
        <v>0</v>
      </c>
      <c r="H196" s="2">
        <v>9590.82</v>
      </c>
      <c r="I196" s="2" t="s">
        <v>29</v>
      </c>
      <c r="J196" s="4">
        <v>1</v>
      </c>
      <c r="K196" t="str">
        <f>_xlfn.XLOOKUP(D196, dim_channels!A:A, dim_channels!C:C, "Not Found")</f>
        <v>Direct</v>
      </c>
      <c r="L196" t="str">
        <f>_xlfn.XLOOKUP(D196, dim_channels!A:A, dim_channels!B:B, "Not Found")</f>
        <v>Direct Website</v>
      </c>
      <c r="M196">
        <f t="shared" si="12"/>
        <v>0</v>
      </c>
      <c r="N196">
        <f t="shared" si="13"/>
        <v>1</v>
      </c>
      <c r="O196">
        <f t="shared" si="14"/>
        <v>9590.82</v>
      </c>
      <c r="P196">
        <f t="shared" si="15"/>
        <v>9590.82</v>
      </c>
    </row>
    <row r="197" spans="1:16" x14ac:dyDescent="0.2">
      <c r="A197" s="3" t="s">
        <v>486</v>
      </c>
      <c r="B197" s="3" t="s">
        <v>310</v>
      </c>
      <c r="C197" s="3" t="s">
        <v>487</v>
      </c>
      <c r="D197" s="3" t="s">
        <v>33</v>
      </c>
      <c r="E197" s="3" t="s">
        <v>28</v>
      </c>
      <c r="F197" s="3">
        <v>6594.52</v>
      </c>
      <c r="G197" s="3">
        <v>989.18</v>
      </c>
      <c r="H197" s="3">
        <v>5605.34</v>
      </c>
      <c r="I197" s="3" t="s">
        <v>41</v>
      </c>
      <c r="J197" s="5">
        <v>1.1764710080030829</v>
      </c>
      <c r="K197" t="str">
        <f>_xlfn.XLOOKUP(D197, dim_channels!A:A, dim_channels!C:C, "Not Found")</f>
        <v>OTA</v>
      </c>
      <c r="L197" t="str">
        <f>_xlfn.XLOOKUP(D197, dim_channels!A:A, dim_channels!B:B, "Not Found")</f>
        <v>Booking.com</v>
      </c>
      <c r="M197">
        <f t="shared" si="12"/>
        <v>1</v>
      </c>
      <c r="N197">
        <f t="shared" si="13"/>
        <v>0</v>
      </c>
      <c r="O197">
        <f t="shared" si="14"/>
        <v>0</v>
      </c>
      <c r="P197">
        <f t="shared" si="15"/>
        <v>0</v>
      </c>
    </row>
    <row r="198" spans="1:16" x14ac:dyDescent="0.2">
      <c r="A198" s="2" t="s">
        <v>488</v>
      </c>
      <c r="B198" s="2" t="s">
        <v>205</v>
      </c>
      <c r="C198" s="2" t="s">
        <v>489</v>
      </c>
      <c r="D198" s="2" t="s">
        <v>64</v>
      </c>
      <c r="E198" s="2" t="s">
        <v>34</v>
      </c>
      <c r="F198" s="2">
        <v>8405.09</v>
      </c>
      <c r="G198" s="2">
        <v>0</v>
      </c>
      <c r="H198" s="2">
        <v>8405.09</v>
      </c>
      <c r="I198" s="2" t="s">
        <v>29</v>
      </c>
      <c r="J198" s="4">
        <v>1</v>
      </c>
      <c r="K198" t="str">
        <f>_xlfn.XLOOKUP(D198, dim_channels!A:A, dim_channels!C:C, "Not Found")</f>
        <v>Direct</v>
      </c>
      <c r="L198" t="str">
        <f>_xlfn.XLOOKUP(D198, dim_channels!A:A, dim_channels!B:B, "Not Found")</f>
        <v>Direct Website</v>
      </c>
      <c r="M198">
        <f t="shared" si="12"/>
        <v>0</v>
      </c>
      <c r="N198">
        <f t="shared" si="13"/>
        <v>1</v>
      </c>
      <c r="O198">
        <f t="shared" si="14"/>
        <v>8405.09</v>
      </c>
      <c r="P198">
        <f t="shared" si="15"/>
        <v>8405.09</v>
      </c>
    </row>
    <row r="199" spans="1:16" x14ac:dyDescent="0.2">
      <c r="A199" s="3" t="s">
        <v>490</v>
      </c>
      <c r="B199" s="3" t="s">
        <v>217</v>
      </c>
      <c r="C199" s="3" t="s">
        <v>184</v>
      </c>
      <c r="D199" s="3" t="s">
        <v>27</v>
      </c>
      <c r="E199" s="3" t="s">
        <v>60</v>
      </c>
      <c r="F199" s="3">
        <v>7914.99</v>
      </c>
      <c r="G199" s="3">
        <v>0</v>
      </c>
      <c r="H199" s="3">
        <v>7914.99</v>
      </c>
      <c r="I199" s="3" t="s">
        <v>41</v>
      </c>
      <c r="J199" s="5">
        <v>1</v>
      </c>
      <c r="K199" t="str">
        <f>_xlfn.XLOOKUP(D199, dim_channels!A:A, dim_channels!C:C, "Not Found")</f>
        <v>OTA</v>
      </c>
      <c r="L199" t="str">
        <f>_xlfn.XLOOKUP(D199, dim_channels!A:A, dim_channels!B:B, "Not Found")</f>
        <v>Expedia</v>
      </c>
      <c r="M199">
        <f t="shared" si="12"/>
        <v>1</v>
      </c>
      <c r="N199">
        <f t="shared" si="13"/>
        <v>0</v>
      </c>
      <c r="O199">
        <f t="shared" si="14"/>
        <v>0</v>
      </c>
      <c r="P199">
        <f t="shared" si="15"/>
        <v>0</v>
      </c>
    </row>
    <row r="200" spans="1:16" x14ac:dyDescent="0.2">
      <c r="A200" s="2" t="s">
        <v>491</v>
      </c>
      <c r="B200" s="2" t="s">
        <v>355</v>
      </c>
      <c r="C200" s="2" t="s">
        <v>492</v>
      </c>
      <c r="D200" s="2" t="s">
        <v>64</v>
      </c>
      <c r="E200" s="2" t="s">
        <v>28</v>
      </c>
      <c r="F200" s="2">
        <v>10784.95</v>
      </c>
      <c r="G200" s="2">
        <v>0</v>
      </c>
      <c r="H200" s="2">
        <v>10784.95</v>
      </c>
      <c r="I200" s="2" t="s">
        <v>29</v>
      </c>
      <c r="J200" s="4">
        <v>1</v>
      </c>
      <c r="K200" t="str">
        <f>_xlfn.XLOOKUP(D200, dim_channels!A:A, dim_channels!C:C, "Not Found")</f>
        <v>Direct</v>
      </c>
      <c r="L200" t="str">
        <f>_xlfn.XLOOKUP(D200, dim_channels!A:A, dim_channels!B:B, "Not Found")</f>
        <v>Direct Website</v>
      </c>
      <c r="M200">
        <f t="shared" si="12"/>
        <v>0</v>
      </c>
      <c r="N200">
        <f t="shared" si="13"/>
        <v>1</v>
      </c>
      <c r="O200">
        <f t="shared" si="14"/>
        <v>10784.95</v>
      </c>
      <c r="P200">
        <f t="shared" si="15"/>
        <v>10784.95</v>
      </c>
    </row>
    <row r="201" spans="1:16" x14ac:dyDescent="0.2">
      <c r="A201" s="3" t="s">
        <v>493</v>
      </c>
      <c r="B201" s="3" t="s">
        <v>219</v>
      </c>
      <c r="C201" s="3" t="s">
        <v>126</v>
      </c>
      <c r="D201" s="3" t="s">
        <v>33</v>
      </c>
      <c r="E201" s="3" t="s">
        <v>34</v>
      </c>
      <c r="F201" s="3">
        <v>2989.16</v>
      </c>
      <c r="G201" s="3">
        <v>448.37</v>
      </c>
      <c r="H201" s="3">
        <v>2540.79</v>
      </c>
      <c r="I201" s="3" t="s">
        <v>41</v>
      </c>
      <c r="J201" s="5">
        <v>1.1764687361017641</v>
      </c>
      <c r="K201" t="str">
        <f>_xlfn.XLOOKUP(D201, dim_channels!A:A, dim_channels!C:C, "Not Found")</f>
        <v>OTA</v>
      </c>
      <c r="L201" t="str">
        <f>_xlfn.XLOOKUP(D201, dim_channels!A:A, dim_channels!B:B, "Not Found")</f>
        <v>Booking.com</v>
      </c>
      <c r="M201">
        <f t="shared" si="12"/>
        <v>1</v>
      </c>
      <c r="N201">
        <f t="shared" si="13"/>
        <v>0</v>
      </c>
      <c r="O201">
        <f t="shared" si="14"/>
        <v>0</v>
      </c>
      <c r="P201">
        <f t="shared" si="15"/>
        <v>0</v>
      </c>
    </row>
    <row r="202" spans="1:16" x14ac:dyDescent="0.2">
      <c r="A202" s="2" t="s">
        <v>494</v>
      </c>
      <c r="B202" s="2" t="s">
        <v>495</v>
      </c>
      <c r="C202" s="2" t="s">
        <v>210</v>
      </c>
      <c r="D202" s="2" t="s">
        <v>27</v>
      </c>
      <c r="E202" s="2" t="s">
        <v>28</v>
      </c>
      <c r="F202" s="2">
        <v>2786.74</v>
      </c>
      <c r="G202" s="2">
        <v>501.61</v>
      </c>
      <c r="H202" s="2">
        <v>2285.13</v>
      </c>
      <c r="I202" s="2" t="s">
        <v>29</v>
      </c>
      <c r="J202" s="4">
        <v>1.2195104873683329</v>
      </c>
      <c r="K202" t="str">
        <f>_xlfn.XLOOKUP(D202, dim_channels!A:A, dim_channels!C:C, "Not Found")</f>
        <v>OTA</v>
      </c>
      <c r="L202" t="str">
        <f>_xlfn.XLOOKUP(D202, dim_channels!A:A, dim_channels!B:B, "Not Found")</f>
        <v>Expedia</v>
      </c>
      <c r="M202">
        <f t="shared" si="12"/>
        <v>0</v>
      </c>
      <c r="N202">
        <f t="shared" si="13"/>
        <v>1</v>
      </c>
      <c r="O202">
        <f t="shared" si="14"/>
        <v>2285.13</v>
      </c>
      <c r="P202">
        <f t="shared" si="15"/>
        <v>2786.74</v>
      </c>
    </row>
    <row r="203" spans="1:16" x14ac:dyDescent="0.2">
      <c r="A203" s="3" t="s">
        <v>496</v>
      </c>
      <c r="B203" s="3" t="s">
        <v>497</v>
      </c>
      <c r="C203" s="3" t="s">
        <v>498</v>
      </c>
      <c r="D203" s="3" t="s">
        <v>33</v>
      </c>
      <c r="E203" s="3" t="s">
        <v>60</v>
      </c>
      <c r="F203" s="3">
        <v>12548.5</v>
      </c>
      <c r="G203" s="3">
        <v>0</v>
      </c>
      <c r="H203" s="3">
        <v>12548.5</v>
      </c>
      <c r="I203" s="3" t="s">
        <v>29</v>
      </c>
      <c r="J203" s="5">
        <v>1</v>
      </c>
      <c r="K203" t="str">
        <f>_xlfn.XLOOKUP(D203, dim_channels!A:A, dim_channels!C:C, "Not Found")</f>
        <v>OTA</v>
      </c>
      <c r="L203" t="str">
        <f>_xlfn.XLOOKUP(D203, dim_channels!A:A, dim_channels!B:B, "Not Found")</f>
        <v>Booking.com</v>
      </c>
      <c r="M203">
        <f t="shared" si="12"/>
        <v>0</v>
      </c>
      <c r="N203">
        <f t="shared" si="13"/>
        <v>1</v>
      </c>
      <c r="O203">
        <f t="shared" si="14"/>
        <v>12548.5</v>
      </c>
      <c r="P203">
        <f t="shared" si="15"/>
        <v>12548.5</v>
      </c>
    </row>
    <row r="204" spans="1:16" x14ac:dyDescent="0.2">
      <c r="A204" s="2" t="s">
        <v>499</v>
      </c>
      <c r="B204" s="2" t="s">
        <v>37</v>
      </c>
      <c r="C204" s="2" t="s">
        <v>351</v>
      </c>
      <c r="D204" s="2" t="s">
        <v>33</v>
      </c>
      <c r="E204" s="2" t="s">
        <v>60</v>
      </c>
      <c r="F204" s="2">
        <v>7805.36</v>
      </c>
      <c r="G204" s="2">
        <v>0</v>
      </c>
      <c r="H204" s="2">
        <v>7805.36</v>
      </c>
      <c r="I204" s="2" t="s">
        <v>56</v>
      </c>
      <c r="J204" s="4">
        <v>1</v>
      </c>
      <c r="K204" t="str">
        <f>_xlfn.XLOOKUP(D204, dim_channels!A:A, dim_channels!C:C, "Not Found")</f>
        <v>OTA</v>
      </c>
      <c r="L204" t="str">
        <f>_xlfn.XLOOKUP(D204, dim_channels!A:A, dim_channels!B:B, "Not Found")</f>
        <v>Booking.com</v>
      </c>
      <c r="M204">
        <f t="shared" si="12"/>
        <v>0</v>
      </c>
      <c r="N204">
        <f t="shared" si="13"/>
        <v>0</v>
      </c>
      <c r="O204">
        <f t="shared" si="14"/>
        <v>0</v>
      </c>
      <c r="P204">
        <f t="shared" si="15"/>
        <v>0</v>
      </c>
    </row>
    <row r="205" spans="1:16" x14ac:dyDescent="0.2">
      <c r="A205" s="3" t="s">
        <v>500</v>
      </c>
      <c r="B205" s="3" t="s">
        <v>272</v>
      </c>
      <c r="C205" s="3" t="s">
        <v>501</v>
      </c>
      <c r="D205" s="3" t="s">
        <v>33</v>
      </c>
      <c r="E205" s="3" t="s">
        <v>60</v>
      </c>
      <c r="F205" s="3">
        <v>5566.24</v>
      </c>
      <c r="G205" s="3">
        <v>0</v>
      </c>
      <c r="H205" s="3">
        <v>5566.24</v>
      </c>
      <c r="I205" s="3" t="s">
        <v>41</v>
      </c>
      <c r="J205" s="5">
        <v>1</v>
      </c>
      <c r="K205" t="str">
        <f>_xlfn.XLOOKUP(D205, dim_channels!A:A, dim_channels!C:C, "Not Found")</f>
        <v>OTA</v>
      </c>
      <c r="L205" t="str">
        <f>_xlfn.XLOOKUP(D205, dim_channels!A:A, dim_channels!B:B, "Not Found")</f>
        <v>Booking.com</v>
      </c>
      <c r="M205">
        <f t="shared" si="12"/>
        <v>1</v>
      </c>
      <c r="N205">
        <f t="shared" si="13"/>
        <v>0</v>
      </c>
      <c r="O205">
        <f t="shared" si="14"/>
        <v>0</v>
      </c>
      <c r="P205">
        <f t="shared" si="15"/>
        <v>0</v>
      </c>
    </row>
    <row r="206" spans="1:16" x14ac:dyDescent="0.2">
      <c r="A206" s="2" t="s">
        <v>502</v>
      </c>
      <c r="B206" s="2" t="s">
        <v>75</v>
      </c>
      <c r="C206" s="2" t="s">
        <v>305</v>
      </c>
      <c r="D206" s="2" t="s">
        <v>169</v>
      </c>
      <c r="E206" s="2" t="s">
        <v>34</v>
      </c>
      <c r="F206" s="2">
        <v>11541.76</v>
      </c>
      <c r="G206" s="2">
        <v>2308.35</v>
      </c>
      <c r="H206" s="2">
        <v>9233.41</v>
      </c>
      <c r="I206" s="2" t="s">
        <v>41</v>
      </c>
      <c r="J206" s="4">
        <v>1.2499997292441249</v>
      </c>
      <c r="K206" t="str">
        <f>_xlfn.XLOOKUP(D206, dim_channels!A:A, dim_channels!C:C, "Not Found")</f>
        <v>GDS</v>
      </c>
      <c r="L206" t="str">
        <f>_xlfn.XLOOKUP(D206, dim_channels!A:A, dim_channels!B:B, "Not Found")</f>
        <v>GDS (Amadeus)</v>
      </c>
      <c r="M206">
        <f t="shared" si="12"/>
        <v>1</v>
      </c>
      <c r="N206">
        <f t="shared" si="13"/>
        <v>0</v>
      </c>
      <c r="O206">
        <f t="shared" si="14"/>
        <v>0</v>
      </c>
      <c r="P206">
        <f t="shared" si="15"/>
        <v>0</v>
      </c>
    </row>
    <row r="207" spans="1:16" x14ac:dyDescent="0.2">
      <c r="A207" s="3" t="s">
        <v>503</v>
      </c>
      <c r="B207" s="3" t="s">
        <v>504</v>
      </c>
      <c r="C207" s="3" t="s">
        <v>505</v>
      </c>
      <c r="D207" s="3" t="s">
        <v>33</v>
      </c>
      <c r="E207" s="3" t="s">
        <v>28</v>
      </c>
      <c r="F207" s="3">
        <v>12367.94</v>
      </c>
      <c r="G207" s="3">
        <v>1855.19</v>
      </c>
      <c r="H207" s="3">
        <v>10512.75</v>
      </c>
      <c r="I207" s="3" t="s">
        <v>41</v>
      </c>
      <c r="J207" s="5">
        <v>1.176470476326366</v>
      </c>
      <c r="K207" t="str">
        <f>_xlfn.XLOOKUP(D207, dim_channels!A:A, dim_channels!C:C, "Not Found")</f>
        <v>OTA</v>
      </c>
      <c r="L207" t="str">
        <f>_xlfn.XLOOKUP(D207, dim_channels!A:A, dim_channels!B:B, "Not Found")</f>
        <v>Booking.com</v>
      </c>
      <c r="M207">
        <f t="shared" si="12"/>
        <v>1</v>
      </c>
      <c r="N207">
        <f t="shared" si="13"/>
        <v>0</v>
      </c>
      <c r="O207">
        <f t="shared" si="14"/>
        <v>0</v>
      </c>
      <c r="P207">
        <f t="shared" si="15"/>
        <v>0</v>
      </c>
    </row>
    <row r="208" spans="1:16" x14ac:dyDescent="0.2">
      <c r="A208" s="2" t="s">
        <v>506</v>
      </c>
      <c r="B208" s="2" t="s">
        <v>310</v>
      </c>
      <c r="C208" s="2" t="s">
        <v>156</v>
      </c>
      <c r="D208" s="2" t="s">
        <v>114</v>
      </c>
      <c r="E208" s="2" t="s">
        <v>46</v>
      </c>
      <c r="F208" s="2">
        <v>6957.14</v>
      </c>
      <c r="G208" s="2">
        <v>695.71</v>
      </c>
      <c r="H208" s="2">
        <v>6261.43</v>
      </c>
      <c r="I208" s="2" t="s">
        <v>29</v>
      </c>
      <c r="J208" s="4">
        <v>1.1111104012981059</v>
      </c>
      <c r="K208" t="str">
        <f>_xlfn.XLOOKUP(D208, dim_channels!A:A, dim_channels!C:C, "Not Found")</f>
        <v>Offline</v>
      </c>
      <c r="L208" t="str">
        <f>_xlfn.XLOOKUP(D208, dim_channels!A:A, dim_channels!B:B, "Not Found")</f>
        <v>Travel Agency</v>
      </c>
      <c r="M208">
        <f t="shared" si="12"/>
        <v>0</v>
      </c>
      <c r="N208">
        <f t="shared" si="13"/>
        <v>1</v>
      </c>
      <c r="O208">
        <f t="shared" si="14"/>
        <v>6261.43</v>
      </c>
      <c r="P208">
        <f t="shared" si="15"/>
        <v>6957.14</v>
      </c>
    </row>
    <row r="209" spans="1:16" x14ac:dyDescent="0.2">
      <c r="A209" s="3" t="s">
        <v>507</v>
      </c>
      <c r="B209" s="3" t="s">
        <v>465</v>
      </c>
      <c r="C209" s="3" t="s">
        <v>403</v>
      </c>
      <c r="D209" s="3" t="s">
        <v>45</v>
      </c>
      <c r="E209" s="3" t="s">
        <v>89</v>
      </c>
      <c r="F209" s="3">
        <v>2876.05</v>
      </c>
      <c r="G209" s="3">
        <v>0</v>
      </c>
      <c r="H209" s="3">
        <v>2876.05</v>
      </c>
      <c r="I209" s="3" t="s">
        <v>56</v>
      </c>
      <c r="J209" s="5">
        <v>1</v>
      </c>
      <c r="K209" t="str">
        <f>_xlfn.XLOOKUP(D209, dim_channels!A:A, dim_channels!C:C, "Not Found")</f>
        <v>Corporate</v>
      </c>
      <c r="L209" t="str">
        <f>_xlfn.XLOOKUP(D209, dim_channels!A:A, dim_channels!B:B, "Not Found")</f>
        <v>Corporate Direct</v>
      </c>
      <c r="M209">
        <f t="shared" si="12"/>
        <v>0</v>
      </c>
      <c r="N209">
        <f t="shared" si="13"/>
        <v>0</v>
      </c>
      <c r="O209">
        <f t="shared" si="14"/>
        <v>0</v>
      </c>
      <c r="P209">
        <f t="shared" si="15"/>
        <v>0</v>
      </c>
    </row>
    <row r="210" spans="1:16" x14ac:dyDescent="0.2">
      <c r="A210" s="2" t="s">
        <v>508</v>
      </c>
      <c r="B210" s="2" t="s">
        <v>509</v>
      </c>
      <c r="C210" s="2" t="s">
        <v>297</v>
      </c>
      <c r="D210" s="2" t="s">
        <v>27</v>
      </c>
      <c r="E210" s="2" t="s">
        <v>34</v>
      </c>
      <c r="F210" s="2">
        <v>4828.17</v>
      </c>
      <c r="G210" s="2">
        <v>869.07</v>
      </c>
      <c r="H210" s="2">
        <v>3959.1</v>
      </c>
      <c r="I210" s="2" t="s">
        <v>56</v>
      </c>
      <c r="J210" s="4">
        <v>1.219512010305372</v>
      </c>
      <c r="K210" t="str">
        <f>_xlfn.XLOOKUP(D210, dim_channels!A:A, dim_channels!C:C, "Not Found")</f>
        <v>OTA</v>
      </c>
      <c r="L210" t="str">
        <f>_xlfn.XLOOKUP(D210, dim_channels!A:A, dim_channels!B:B, "Not Found")</f>
        <v>Expedia</v>
      </c>
      <c r="M210">
        <f t="shared" si="12"/>
        <v>0</v>
      </c>
      <c r="N210">
        <f t="shared" si="13"/>
        <v>0</v>
      </c>
      <c r="O210">
        <f t="shared" si="14"/>
        <v>0</v>
      </c>
      <c r="P210">
        <f t="shared" si="15"/>
        <v>0</v>
      </c>
    </row>
    <row r="211" spans="1:16" x14ac:dyDescent="0.2">
      <c r="A211" s="3" t="s">
        <v>510</v>
      </c>
      <c r="B211" s="3" t="s">
        <v>165</v>
      </c>
      <c r="C211" s="3" t="s">
        <v>437</v>
      </c>
      <c r="D211" s="3" t="s">
        <v>33</v>
      </c>
      <c r="E211" s="3" t="s">
        <v>28</v>
      </c>
      <c r="F211" s="3">
        <v>8448.4699999999993</v>
      </c>
      <c r="G211" s="3">
        <v>1267.27</v>
      </c>
      <c r="H211" s="3">
        <v>7181.2</v>
      </c>
      <c r="I211" s="3" t="s">
        <v>41</v>
      </c>
      <c r="J211" s="5">
        <v>1.1764705063220631</v>
      </c>
      <c r="K211" t="str">
        <f>_xlfn.XLOOKUP(D211, dim_channels!A:A, dim_channels!C:C, "Not Found")</f>
        <v>OTA</v>
      </c>
      <c r="L211" t="str">
        <f>_xlfn.XLOOKUP(D211, dim_channels!A:A, dim_channels!B:B, "Not Found")</f>
        <v>Booking.com</v>
      </c>
      <c r="M211">
        <f t="shared" si="12"/>
        <v>1</v>
      </c>
      <c r="N211">
        <f t="shared" si="13"/>
        <v>0</v>
      </c>
      <c r="O211">
        <f t="shared" si="14"/>
        <v>0</v>
      </c>
      <c r="P211">
        <f t="shared" si="15"/>
        <v>0</v>
      </c>
    </row>
    <row r="212" spans="1:16" x14ac:dyDescent="0.2">
      <c r="A212" s="2" t="s">
        <v>511</v>
      </c>
      <c r="B212" s="2" t="s">
        <v>512</v>
      </c>
      <c r="C212" s="2" t="s">
        <v>48</v>
      </c>
      <c r="D212" s="2" t="s">
        <v>27</v>
      </c>
      <c r="E212" s="2" t="s">
        <v>34</v>
      </c>
      <c r="F212" s="2">
        <v>12053.66</v>
      </c>
      <c r="G212" s="2">
        <v>2169.66</v>
      </c>
      <c r="H212" s="2">
        <v>9884</v>
      </c>
      <c r="I212" s="2" t="s">
        <v>29</v>
      </c>
      <c r="J212" s="4">
        <v>1.219512343180899</v>
      </c>
      <c r="K212" t="str">
        <f>_xlfn.XLOOKUP(D212, dim_channels!A:A, dim_channels!C:C, "Not Found")</f>
        <v>OTA</v>
      </c>
      <c r="L212" t="str">
        <f>_xlfn.XLOOKUP(D212, dim_channels!A:A, dim_channels!B:B, "Not Found")</f>
        <v>Expedia</v>
      </c>
      <c r="M212">
        <f t="shared" si="12"/>
        <v>0</v>
      </c>
      <c r="N212">
        <f t="shared" si="13"/>
        <v>1</v>
      </c>
      <c r="O212">
        <f t="shared" si="14"/>
        <v>9884</v>
      </c>
      <c r="P212">
        <f t="shared" si="15"/>
        <v>12053.66</v>
      </c>
    </row>
    <row r="213" spans="1:16" x14ac:dyDescent="0.2">
      <c r="A213" s="3" t="s">
        <v>513</v>
      </c>
      <c r="B213" s="3" t="s">
        <v>282</v>
      </c>
      <c r="C213" s="3" t="s">
        <v>504</v>
      </c>
      <c r="D213" s="3" t="s">
        <v>52</v>
      </c>
      <c r="E213" s="3" t="s">
        <v>60</v>
      </c>
      <c r="F213" s="3">
        <v>2999.92</v>
      </c>
      <c r="G213" s="3">
        <v>0</v>
      </c>
      <c r="H213" s="3">
        <v>2999.92</v>
      </c>
      <c r="I213" s="3" t="s">
        <v>29</v>
      </c>
      <c r="J213" s="5">
        <v>1</v>
      </c>
      <c r="K213" t="str">
        <f>_xlfn.XLOOKUP(D213, dim_channels!A:A, dim_channels!C:C, "Not Found")</f>
        <v>OTA</v>
      </c>
      <c r="L213" t="str">
        <f>_xlfn.XLOOKUP(D213, dim_channels!A:A, dim_channels!B:B, "Not Found")</f>
        <v>Agoda</v>
      </c>
      <c r="M213">
        <f t="shared" si="12"/>
        <v>0</v>
      </c>
      <c r="N213">
        <f t="shared" si="13"/>
        <v>1</v>
      </c>
      <c r="O213">
        <f t="shared" si="14"/>
        <v>2999.92</v>
      </c>
      <c r="P213">
        <f t="shared" si="15"/>
        <v>2999.92</v>
      </c>
    </row>
    <row r="214" spans="1:16" x14ac:dyDescent="0.2">
      <c r="A214" s="2" t="s">
        <v>514</v>
      </c>
      <c r="B214" s="2" t="s">
        <v>515</v>
      </c>
      <c r="C214" s="2" t="s">
        <v>516</v>
      </c>
      <c r="D214" s="2" t="s">
        <v>27</v>
      </c>
      <c r="E214" s="2" t="s">
        <v>34</v>
      </c>
      <c r="F214" s="2">
        <v>3362.27</v>
      </c>
      <c r="G214" s="2">
        <v>605.21</v>
      </c>
      <c r="H214" s="2">
        <v>2757.06</v>
      </c>
      <c r="I214" s="2" t="s">
        <v>56</v>
      </c>
      <c r="J214" s="4">
        <v>1.219512814374732</v>
      </c>
      <c r="K214" t="str">
        <f>_xlfn.XLOOKUP(D214, dim_channels!A:A, dim_channels!C:C, "Not Found")</f>
        <v>OTA</v>
      </c>
      <c r="L214" t="str">
        <f>_xlfn.XLOOKUP(D214, dim_channels!A:A, dim_channels!B:B, "Not Found")</f>
        <v>Expedia</v>
      </c>
      <c r="M214">
        <f t="shared" si="12"/>
        <v>0</v>
      </c>
      <c r="N214">
        <f t="shared" si="13"/>
        <v>0</v>
      </c>
      <c r="O214">
        <f t="shared" si="14"/>
        <v>0</v>
      </c>
      <c r="P214">
        <f t="shared" si="15"/>
        <v>0</v>
      </c>
    </row>
    <row r="215" spans="1:16" x14ac:dyDescent="0.2">
      <c r="A215" s="3" t="s">
        <v>517</v>
      </c>
      <c r="B215" s="3" t="s">
        <v>335</v>
      </c>
      <c r="C215" s="3" t="s">
        <v>251</v>
      </c>
      <c r="D215" s="3" t="s">
        <v>27</v>
      </c>
      <c r="E215" s="3" t="s">
        <v>60</v>
      </c>
      <c r="F215" s="3">
        <v>8376.9599999999991</v>
      </c>
      <c r="G215" s="3">
        <v>0</v>
      </c>
      <c r="H215" s="3">
        <v>8376.9599999999991</v>
      </c>
      <c r="I215" s="3" t="s">
        <v>41</v>
      </c>
      <c r="J215" s="5">
        <v>1</v>
      </c>
      <c r="K215" t="str">
        <f>_xlfn.XLOOKUP(D215, dim_channels!A:A, dim_channels!C:C, "Not Found")</f>
        <v>OTA</v>
      </c>
      <c r="L215" t="str">
        <f>_xlfn.XLOOKUP(D215, dim_channels!A:A, dim_channels!B:B, "Not Found")</f>
        <v>Expedia</v>
      </c>
      <c r="M215">
        <f t="shared" si="12"/>
        <v>1</v>
      </c>
      <c r="N215">
        <f t="shared" si="13"/>
        <v>0</v>
      </c>
      <c r="O215">
        <f t="shared" si="14"/>
        <v>0</v>
      </c>
      <c r="P215">
        <f t="shared" si="15"/>
        <v>0</v>
      </c>
    </row>
    <row r="216" spans="1:16" x14ac:dyDescent="0.2">
      <c r="A216" s="2" t="s">
        <v>518</v>
      </c>
      <c r="B216" s="2" t="s">
        <v>435</v>
      </c>
      <c r="C216" s="2" t="s">
        <v>230</v>
      </c>
      <c r="D216" s="2" t="s">
        <v>45</v>
      </c>
      <c r="E216" s="2" t="s">
        <v>46</v>
      </c>
      <c r="F216" s="2">
        <v>5697.56</v>
      </c>
      <c r="G216" s="2">
        <v>284.88</v>
      </c>
      <c r="H216" s="2">
        <v>5412.68</v>
      </c>
      <c r="I216" s="2" t="s">
        <v>29</v>
      </c>
      <c r="J216" s="4">
        <v>1.052631967897603</v>
      </c>
      <c r="K216" t="str">
        <f>_xlfn.XLOOKUP(D216, dim_channels!A:A, dim_channels!C:C, "Not Found")</f>
        <v>Corporate</v>
      </c>
      <c r="L216" t="str">
        <f>_xlfn.XLOOKUP(D216, dim_channels!A:A, dim_channels!B:B, "Not Found")</f>
        <v>Corporate Direct</v>
      </c>
      <c r="M216">
        <f t="shared" si="12"/>
        <v>0</v>
      </c>
      <c r="N216">
        <f t="shared" si="13"/>
        <v>1</v>
      </c>
      <c r="O216">
        <f t="shared" si="14"/>
        <v>5412.68</v>
      </c>
      <c r="P216">
        <f t="shared" si="15"/>
        <v>5697.56</v>
      </c>
    </row>
    <row r="217" spans="1:16" x14ac:dyDescent="0.2">
      <c r="A217" s="3" t="s">
        <v>519</v>
      </c>
      <c r="B217" s="3" t="s">
        <v>520</v>
      </c>
      <c r="C217" s="3" t="s">
        <v>67</v>
      </c>
      <c r="D217" s="3" t="s">
        <v>27</v>
      </c>
      <c r="E217" s="3" t="s">
        <v>34</v>
      </c>
      <c r="F217" s="3">
        <v>13565.59</v>
      </c>
      <c r="G217" s="3">
        <v>2441.81</v>
      </c>
      <c r="H217" s="3">
        <v>11123.78</v>
      </c>
      <c r="I217" s="3" t="s">
        <v>29</v>
      </c>
      <c r="J217" s="5">
        <v>1.2195126117201169</v>
      </c>
      <c r="K217" t="str">
        <f>_xlfn.XLOOKUP(D217, dim_channels!A:A, dim_channels!C:C, "Not Found")</f>
        <v>OTA</v>
      </c>
      <c r="L217" t="str">
        <f>_xlfn.XLOOKUP(D217, dim_channels!A:A, dim_channels!B:B, "Not Found")</f>
        <v>Expedia</v>
      </c>
      <c r="M217">
        <f t="shared" si="12"/>
        <v>0</v>
      </c>
      <c r="N217">
        <f t="shared" si="13"/>
        <v>1</v>
      </c>
      <c r="O217">
        <f t="shared" si="14"/>
        <v>11123.78</v>
      </c>
      <c r="P217">
        <f t="shared" si="15"/>
        <v>13565.59</v>
      </c>
    </row>
    <row r="218" spans="1:16" x14ac:dyDescent="0.2">
      <c r="A218" s="2" t="s">
        <v>521</v>
      </c>
      <c r="B218" s="2" t="s">
        <v>403</v>
      </c>
      <c r="C218" s="2" t="s">
        <v>391</v>
      </c>
      <c r="D218" s="2" t="s">
        <v>45</v>
      </c>
      <c r="E218" s="2" t="s">
        <v>46</v>
      </c>
      <c r="F218" s="2">
        <v>19741.759999999998</v>
      </c>
      <c r="G218" s="2">
        <v>987.09</v>
      </c>
      <c r="H218" s="2">
        <v>18754.669999999998</v>
      </c>
      <c r="I218" s="2" t="s">
        <v>29</v>
      </c>
      <c r="J218" s="4">
        <v>1.0526316912001119</v>
      </c>
      <c r="K218" t="str">
        <f>_xlfn.XLOOKUP(D218, dim_channels!A:A, dim_channels!C:C, "Not Found")</f>
        <v>Corporate</v>
      </c>
      <c r="L218" t="str">
        <f>_xlfn.XLOOKUP(D218, dim_channels!A:A, dim_channels!B:B, "Not Found")</f>
        <v>Corporate Direct</v>
      </c>
      <c r="M218">
        <f t="shared" si="12"/>
        <v>0</v>
      </c>
      <c r="N218">
        <f t="shared" si="13"/>
        <v>1</v>
      </c>
      <c r="O218">
        <f t="shared" si="14"/>
        <v>18754.669999999998</v>
      </c>
      <c r="P218">
        <f t="shared" si="15"/>
        <v>19741.759999999998</v>
      </c>
    </row>
    <row r="219" spans="1:16" x14ac:dyDescent="0.2">
      <c r="A219" s="3" t="s">
        <v>522</v>
      </c>
      <c r="B219" s="3" t="s">
        <v>205</v>
      </c>
      <c r="C219" s="3" t="s">
        <v>489</v>
      </c>
      <c r="D219" s="3" t="s">
        <v>114</v>
      </c>
      <c r="E219" s="3" t="s">
        <v>46</v>
      </c>
      <c r="F219" s="3">
        <v>2689.81</v>
      </c>
      <c r="G219" s="3">
        <v>268.98</v>
      </c>
      <c r="H219" s="3">
        <v>2420.83</v>
      </c>
      <c r="I219" s="3" t="s">
        <v>41</v>
      </c>
      <c r="J219" s="5">
        <v>1.1111106521317069</v>
      </c>
      <c r="K219" t="str">
        <f>_xlfn.XLOOKUP(D219, dim_channels!A:A, dim_channels!C:C, "Not Found")</f>
        <v>Offline</v>
      </c>
      <c r="L219" t="str">
        <f>_xlfn.XLOOKUP(D219, dim_channels!A:A, dim_channels!B:B, "Not Found")</f>
        <v>Travel Agency</v>
      </c>
      <c r="M219">
        <f t="shared" si="12"/>
        <v>1</v>
      </c>
      <c r="N219">
        <f t="shared" si="13"/>
        <v>0</v>
      </c>
      <c r="O219">
        <f t="shared" si="14"/>
        <v>0</v>
      </c>
      <c r="P219">
        <f t="shared" si="15"/>
        <v>0</v>
      </c>
    </row>
    <row r="220" spans="1:16" x14ac:dyDescent="0.2">
      <c r="A220" s="2" t="s">
        <v>523</v>
      </c>
      <c r="B220" s="2" t="s">
        <v>195</v>
      </c>
      <c r="C220" s="2" t="s">
        <v>109</v>
      </c>
      <c r="D220" s="2" t="s">
        <v>33</v>
      </c>
      <c r="E220" s="2" t="s">
        <v>60</v>
      </c>
      <c r="F220" s="2">
        <v>12929.12</v>
      </c>
      <c r="G220" s="2">
        <v>0</v>
      </c>
      <c r="H220" s="2">
        <v>12929.12</v>
      </c>
      <c r="I220" s="2" t="s">
        <v>29</v>
      </c>
      <c r="J220" s="4">
        <v>1</v>
      </c>
      <c r="K220" t="str">
        <f>_xlfn.XLOOKUP(D220, dim_channels!A:A, dim_channels!C:C, "Not Found")</f>
        <v>OTA</v>
      </c>
      <c r="L220" t="str">
        <f>_xlfn.XLOOKUP(D220, dim_channels!A:A, dim_channels!B:B, "Not Found")</f>
        <v>Booking.com</v>
      </c>
      <c r="M220">
        <f t="shared" si="12"/>
        <v>0</v>
      </c>
      <c r="N220">
        <f t="shared" si="13"/>
        <v>1</v>
      </c>
      <c r="O220">
        <f t="shared" si="14"/>
        <v>12929.12</v>
      </c>
      <c r="P220">
        <f t="shared" si="15"/>
        <v>12929.12</v>
      </c>
    </row>
    <row r="221" spans="1:16" x14ac:dyDescent="0.2">
      <c r="A221" s="3" t="s">
        <v>524</v>
      </c>
      <c r="B221" s="3" t="s">
        <v>525</v>
      </c>
      <c r="C221" s="3" t="s">
        <v>36</v>
      </c>
      <c r="D221" s="3" t="s">
        <v>33</v>
      </c>
      <c r="E221" s="3" t="s">
        <v>34</v>
      </c>
      <c r="F221" s="3">
        <v>11541.94</v>
      </c>
      <c r="G221" s="3">
        <v>1731.29</v>
      </c>
      <c r="H221" s="3">
        <v>9810.65</v>
      </c>
      <c r="I221" s="3" t="s">
        <v>29</v>
      </c>
      <c r="J221" s="5">
        <v>1.1764704683175939</v>
      </c>
      <c r="K221" t="str">
        <f>_xlfn.XLOOKUP(D221, dim_channels!A:A, dim_channels!C:C, "Not Found")</f>
        <v>OTA</v>
      </c>
      <c r="L221" t="str">
        <f>_xlfn.XLOOKUP(D221, dim_channels!A:A, dim_channels!B:B, "Not Found")</f>
        <v>Booking.com</v>
      </c>
      <c r="M221">
        <f t="shared" si="12"/>
        <v>0</v>
      </c>
      <c r="N221">
        <f t="shared" si="13"/>
        <v>1</v>
      </c>
      <c r="O221">
        <f t="shared" si="14"/>
        <v>9810.65</v>
      </c>
      <c r="P221">
        <f t="shared" si="15"/>
        <v>11541.94</v>
      </c>
    </row>
    <row r="222" spans="1:16" x14ac:dyDescent="0.2">
      <c r="A222" s="2" t="s">
        <v>526</v>
      </c>
      <c r="B222" s="2" t="s">
        <v>527</v>
      </c>
      <c r="C222" s="2" t="s">
        <v>317</v>
      </c>
      <c r="D222" s="2" t="s">
        <v>33</v>
      </c>
      <c r="E222" s="2" t="s">
        <v>60</v>
      </c>
      <c r="F222" s="2">
        <v>2932.54</v>
      </c>
      <c r="G222" s="2">
        <v>0</v>
      </c>
      <c r="H222" s="2">
        <v>2932.54</v>
      </c>
      <c r="I222" s="2" t="s">
        <v>29</v>
      </c>
      <c r="J222" s="4">
        <v>1</v>
      </c>
      <c r="K222" t="str">
        <f>_xlfn.XLOOKUP(D222, dim_channels!A:A, dim_channels!C:C, "Not Found")</f>
        <v>OTA</v>
      </c>
      <c r="L222" t="str">
        <f>_xlfn.XLOOKUP(D222, dim_channels!A:A, dim_channels!B:B, "Not Found")</f>
        <v>Booking.com</v>
      </c>
      <c r="M222">
        <f t="shared" si="12"/>
        <v>0</v>
      </c>
      <c r="N222">
        <f t="shared" si="13"/>
        <v>1</v>
      </c>
      <c r="O222">
        <f t="shared" si="14"/>
        <v>2932.54</v>
      </c>
      <c r="P222">
        <f t="shared" si="15"/>
        <v>2932.54</v>
      </c>
    </row>
    <row r="223" spans="1:16" x14ac:dyDescent="0.2">
      <c r="A223" s="3" t="s">
        <v>528</v>
      </c>
      <c r="B223" s="3" t="s">
        <v>394</v>
      </c>
      <c r="C223" s="3" t="s">
        <v>484</v>
      </c>
      <c r="D223" s="3" t="s">
        <v>64</v>
      </c>
      <c r="E223" s="3" t="s">
        <v>28</v>
      </c>
      <c r="F223" s="3">
        <v>6076.68</v>
      </c>
      <c r="G223" s="3">
        <v>0</v>
      </c>
      <c r="H223" s="3">
        <v>6076.68</v>
      </c>
      <c r="I223" s="3" t="s">
        <v>29</v>
      </c>
      <c r="J223" s="5">
        <v>1</v>
      </c>
      <c r="K223" t="str">
        <f>_xlfn.XLOOKUP(D223, dim_channels!A:A, dim_channels!C:C, "Not Found")</f>
        <v>Direct</v>
      </c>
      <c r="L223" t="str">
        <f>_xlfn.XLOOKUP(D223, dim_channels!A:A, dim_channels!B:B, "Not Found")</f>
        <v>Direct Website</v>
      </c>
      <c r="M223">
        <f t="shared" si="12"/>
        <v>0</v>
      </c>
      <c r="N223">
        <f t="shared" si="13"/>
        <v>1</v>
      </c>
      <c r="O223">
        <f t="shared" si="14"/>
        <v>6076.68</v>
      </c>
      <c r="P223">
        <f t="shared" si="15"/>
        <v>6076.68</v>
      </c>
    </row>
    <row r="224" spans="1:16" x14ac:dyDescent="0.2">
      <c r="A224" s="2" t="s">
        <v>529</v>
      </c>
      <c r="B224" s="2" t="s">
        <v>489</v>
      </c>
      <c r="C224" s="2" t="s">
        <v>141</v>
      </c>
      <c r="D224" s="2" t="s">
        <v>27</v>
      </c>
      <c r="E224" s="2" t="s">
        <v>28</v>
      </c>
      <c r="F224" s="2">
        <v>17162.189999999999</v>
      </c>
      <c r="G224" s="2">
        <v>3089.19</v>
      </c>
      <c r="H224" s="2">
        <v>14073</v>
      </c>
      <c r="I224" s="2" t="s">
        <v>29</v>
      </c>
      <c r="J224" s="4">
        <v>1.2195118311660631</v>
      </c>
      <c r="K224" t="str">
        <f>_xlfn.XLOOKUP(D224, dim_channels!A:A, dim_channels!C:C, "Not Found")</f>
        <v>OTA</v>
      </c>
      <c r="L224" t="str">
        <f>_xlfn.XLOOKUP(D224, dim_channels!A:A, dim_channels!B:B, "Not Found")</f>
        <v>Expedia</v>
      </c>
      <c r="M224">
        <f t="shared" si="12"/>
        <v>0</v>
      </c>
      <c r="N224">
        <f t="shared" si="13"/>
        <v>1</v>
      </c>
      <c r="O224">
        <f t="shared" si="14"/>
        <v>14073</v>
      </c>
      <c r="P224">
        <f t="shared" si="15"/>
        <v>17162.189999999999</v>
      </c>
    </row>
    <row r="225" spans="1:16" x14ac:dyDescent="0.2">
      <c r="A225" s="3" t="s">
        <v>530</v>
      </c>
      <c r="B225" s="3" t="s">
        <v>271</v>
      </c>
      <c r="C225" s="3" t="s">
        <v>394</v>
      </c>
      <c r="D225" s="3" t="s">
        <v>52</v>
      </c>
      <c r="E225" s="3" t="s">
        <v>60</v>
      </c>
      <c r="F225" s="3">
        <v>4945.3599999999997</v>
      </c>
      <c r="G225" s="3">
        <v>0</v>
      </c>
      <c r="H225" s="3">
        <v>4945.3599999999997</v>
      </c>
      <c r="I225" s="3" t="s">
        <v>41</v>
      </c>
      <c r="J225" s="5">
        <v>1</v>
      </c>
      <c r="K225" t="str">
        <f>_xlfn.XLOOKUP(D225, dim_channels!A:A, dim_channels!C:C, "Not Found")</f>
        <v>OTA</v>
      </c>
      <c r="L225" t="str">
        <f>_xlfn.XLOOKUP(D225, dim_channels!A:A, dim_channels!B:B, "Not Found")</f>
        <v>Agoda</v>
      </c>
      <c r="M225">
        <f t="shared" si="12"/>
        <v>1</v>
      </c>
      <c r="N225">
        <f t="shared" si="13"/>
        <v>0</v>
      </c>
      <c r="O225">
        <f t="shared" si="14"/>
        <v>0</v>
      </c>
      <c r="P225">
        <f t="shared" si="15"/>
        <v>0</v>
      </c>
    </row>
    <row r="226" spans="1:16" x14ac:dyDescent="0.2">
      <c r="A226" s="2" t="s">
        <v>531</v>
      </c>
      <c r="B226" s="2" t="s">
        <v>532</v>
      </c>
      <c r="C226" s="2" t="s">
        <v>409</v>
      </c>
      <c r="D226" s="2" t="s">
        <v>52</v>
      </c>
      <c r="E226" s="2" t="s">
        <v>60</v>
      </c>
      <c r="F226" s="2">
        <v>5211.49</v>
      </c>
      <c r="G226" s="2">
        <v>0</v>
      </c>
      <c r="H226" s="2">
        <v>5211.49</v>
      </c>
      <c r="I226" s="2" t="s">
        <v>41</v>
      </c>
      <c r="J226" s="4">
        <v>1</v>
      </c>
      <c r="K226" t="str">
        <f>_xlfn.XLOOKUP(D226, dim_channels!A:A, dim_channels!C:C, "Not Found")</f>
        <v>OTA</v>
      </c>
      <c r="L226" t="str">
        <f>_xlfn.XLOOKUP(D226, dim_channels!A:A, dim_channels!B:B, "Not Found")</f>
        <v>Agoda</v>
      </c>
      <c r="M226">
        <f t="shared" si="12"/>
        <v>1</v>
      </c>
      <c r="N226">
        <f t="shared" si="13"/>
        <v>0</v>
      </c>
      <c r="O226">
        <f t="shared" si="14"/>
        <v>0</v>
      </c>
      <c r="P226">
        <f t="shared" si="15"/>
        <v>0</v>
      </c>
    </row>
    <row r="227" spans="1:16" x14ac:dyDescent="0.2">
      <c r="A227" s="3" t="s">
        <v>533</v>
      </c>
      <c r="B227" s="3" t="s">
        <v>247</v>
      </c>
      <c r="C227" s="3" t="s">
        <v>534</v>
      </c>
      <c r="D227" s="3" t="s">
        <v>27</v>
      </c>
      <c r="E227" s="3" t="s">
        <v>34</v>
      </c>
      <c r="F227" s="3">
        <v>18017.59</v>
      </c>
      <c r="G227" s="3">
        <v>3243.17</v>
      </c>
      <c r="H227" s="3">
        <v>14774.42</v>
      </c>
      <c r="I227" s="3" t="s">
        <v>29</v>
      </c>
      <c r="J227" s="5">
        <v>1.2195125087820711</v>
      </c>
      <c r="K227" t="str">
        <f>_xlfn.XLOOKUP(D227, dim_channels!A:A, dim_channels!C:C, "Not Found")</f>
        <v>OTA</v>
      </c>
      <c r="L227" t="str">
        <f>_xlfn.XLOOKUP(D227, dim_channels!A:A, dim_channels!B:B, "Not Found")</f>
        <v>Expedia</v>
      </c>
      <c r="M227">
        <f t="shared" si="12"/>
        <v>0</v>
      </c>
      <c r="N227">
        <f t="shared" si="13"/>
        <v>1</v>
      </c>
      <c r="O227">
        <f t="shared" si="14"/>
        <v>14774.42</v>
      </c>
      <c r="P227">
        <f t="shared" si="15"/>
        <v>18017.59</v>
      </c>
    </row>
    <row r="228" spans="1:16" x14ac:dyDescent="0.2">
      <c r="A228" s="2" t="s">
        <v>535</v>
      </c>
      <c r="B228" s="2" t="s">
        <v>113</v>
      </c>
      <c r="C228" s="2" t="s">
        <v>79</v>
      </c>
      <c r="D228" s="2" t="s">
        <v>52</v>
      </c>
      <c r="E228" s="2" t="s">
        <v>34</v>
      </c>
      <c r="F228" s="2">
        <v>5347.02</v>
      </c>
      <c r="G228" s="2">
        <v>641.64</v>
      </c>
      <c r="H228" s="2">
        <v>4705.38</v>
      </c>
      <c r="I228" s="2" t="s">
        <v>56</v>
      </c>
      <c r="J228" s="4">
        <v>1.136363056756309</v>
      </c>
      <c r="K228" t="str">
        <f>_xlfn.XLOOKUP(D228, dim_channels!A:A, dim_channels!C:C, "Not Found")</f>
        <v>OTA</v>
      </c>
      <c r="L228" t="str">
        <f>_xlfn.XLOOKUP(D228, dim_channels!A:A, dim_channels!B:B, "Not Found")</f>
        <v>Agoda</v>
      </c>
      <c r="M228">
        <f t="shared" si="12"/>
        <v>0</v>
      </c>
      <c r="N228">
        <f t="shared" si="13"/>
        <v>0</v>
      </c>
      <c r="O228">
        <f t="shared" si="14"/>
        <v>0</v>
      </c>
      <c r="P228">
        <f t="shared" si="15"/>
        <v>0</v>
      </c>
    </row>
    <row r="229" spans="1:16" x14ac:dyDescent="0.2">
      <c r="A229" s="3" t="s">
        <v>536</v>
      </c>
      <c r="B229" s="3" t="s">
        <v>249</v>
      </c>
      <c r="C229" s="3" t="s">
        <v>433</v>
      </c>
      <c r="D229" s="3" t="s">
        <v>33</v>
      </c>
      <c r="E229" s="3" t="s">
        <v>28</v>
      </c>
      <c r="F229" s="3">
        <v>15295.05</v>
      </c>
      <c r="G229" s="3">
        <v>2294.2600000000002</v>
      </c>
      <c r="H229" s="3">
        <v>13000.79</v>
      </c>
      <c r="I229" s="3" t="s">
        <v>29</v>
      </c>
      <c r="J229" s="5">
        <v>1.17647081446589</v>
      </c>
      <c r="K229" t="str">
        <f>_xlfn.XLOOKUP(D229, dim_channels!A:A, dim_channels!C:C, "Not Found")</f>
        <v>OTA</v>
      </c>
      <c r="L229" t="str">
        <f>_xlfn.XLOOKUP(D229, dim_channels!A:A, dim_channels!B:B, "Not Found")</f>
        <v>Booking.com</v>
      </c>
      <c r="M229">
        <f t="shared" si="12"/>
        <v>0</v>
      </c>
      <c r="N229">
        <f t="shared" si="13"/>
        <v>1</v>
      </c>
      <c r="O229">
        <f t="shared" si="14"/>
        <v>13000.79</v>
      </c>
      <c r="P229">
        <f t="shared" si="15"/>
        <v>15295.05</v>
      </c>
    </row>
    <row r="230" spans="1:16" x14ac:dyDescent="0.2">
      <c r="A230" s="2" t="s">
        <v>537</v>
      </c>
      <c r="B230" s="2" t="s">
        <v>538</v>
      </c>
      <c r="C230" s="2" t="s">
        <v>505</v>
      </c>
      <c r="D230" s="2" t="s">
        <v>64</v>
      </c>
      <c r="E230" s="2" t="s">
        <v>34</v>
      </c>
      <c r="F230" s="2">
        <v>8990.9500000000007</v>
      </c>
      <c r="G230" s="2">
        <v>0</v>
      </c>
      <c r="H230" s="2">
        <v>8990.9500000000007</v>
      </c>
      <c r="I230" s="2" t="s">
        <v>29</v>
      </c>
      <c r="J230" s="4">
        <v>1</v>
      </c>
      <c r="K230" t="str">
        <f>_xlfn.XLOOKUP(D230, dim_channels!A:A, dim_channels!C:C, "Not Found")</f>
        <v>Direct</v>
      </c>
      <c r="L230" t="str">
        <f>_xlfn.XLOOKUP(D230, dim_channels!A:A, dim_channels!B:B, "Not Found")</f>
        <v>Direct Website</v>
      </c>
      <c r="M230">
        <f t="shared" si="12"/>
        <v>0</v>
      </c>
      <c r="N230">
        <f t="shared" si="13"/>
        <v>1</v>
      </c>
      <c r="O230">
        <f t="shared" si="14"/>
        <v>8990.9500000000007</v>
      </c>
      <c r="P230">
        <f t="shared" si="15"/>
        <v>8990.9500000000007</v>
      </c>
    </row>
    <row r="231" spans="1:16" x14ac:dyDescent="0.2">
      <c r="A231" s="3" t="s">
        <v>539</v>
      </c>
      <c r="B231" s="3" t="s">
        <v>183</v>
      </c>
      <c r="C231" s="3" t="s">
        <v>441</v>
      </c>
      <c r="D231" s="3" t="s">
        <v>64</v>
      </c>
      <c r="E231" s="3" t="s">
        <v>115</v>
      </c>
      <c r="F231" s="3">
        <v>8209.43</v>
      </c>
      <c r="G231" s="3">
        <v>0</v>
      </c>
      <c r="H231" s="3">
        <v>8209.43</v>
      </c>
      <c r="I231" s="3" t="s">
        <v>29</v>
      </c>
      <c r="J231" s="5">
        <v>1</v>
      </c>
      <c r="K231" t="str">
        <f>_xlfn.XLOOKUP(D231, dim_channels!A:A, dim_channels!C:C, "Not Found")</f>
        <v>Direct</v>
      </c>
      <c r="L231" t="str">
        <f>_xlfn.XLOOKUP(D231, dim_channels!A:A, dim_channels!B:B, "Not Found")</f>
        <v>Direct Website</v>
      </c>
      <c r="M231">
        <f t="shared" si="12"/>
        <v>0</v>
      </c>
      <c r="N231">
        <f t="shared" si="13"/>
        <v>1</v>
      </c>
      <c r="O231">
        <f t="shared" si="14"/>
        <v>8209.43</v>
      </c>
      <c r="P231">
        <f t="shared" si="15"/>
        <v>8209.43</v>
      </c>
    </row>
    <row r="232" spans="1:16" x14ac:dyDescent="0.2">
      <c r="A232" s="2" t="s">
        <v>540</v>
      </c>
      <c r="B232" s="2" t="s">
        <v>375</v>
      </c>
      <c r="C232" s="2" t="s">
        <v>200</v>
      </c>
      <c r="D232" s="2" t="s">
        <v>114</v>
      </c>
      <c r="E232" s="2" t="s">
        <v>115</v>
      </c>
      <c r="F232" s="2">
        <v>10960.57</v>
      </c>
      <c r="G232" s="2">
        <v>1096.06</v>
      </c>
      <c r="H232" s="2">
        <v>9864.51</v>
      </c>
      <c r="I232" s="2" t="s">
        <v>29</v>
      </c>
      <c r="J232" s="4">
        <v>1.11111144902281</v>
      </c>
      <c r="K232" t="str">
        <f>_xlfn.XLOOKUP(D232, dim_channels!A:A, dim_channels!C:C, "Not Found")</f>
        <v>Offline</v>
      </c>
      <c r="L232" t="str">
        <f>_xlfn.XLOOKUP(D232, dim_channels!A:A, dim_channels!B:B, "Not Found")</f>
        <v>Travel Agency</v>
      </c>
      <c r="M232">
        <f t="shared" si="12"/>
        <v>0</v>
      </c>
      <c r="N232">
        <f t="shared" si="13"/>
        <v>1</v>
      </c>
      <c r="O232">
        <f t="shared" si="14"/>
        <v>9864.51</v>
      </c>
      <c r="P232">
        <f t="shared" si="15"/>
        <v>10960.57</v>
      </c>
    </row>
    <row r="233" spans="1:16" x14ac:dyDescent="0.2">
      <c r="A233" s="3" t="s">
        <v>541</v>
      </c>
      <c r="B233" s="3" t="s">
        <v>220</v>
      </c>
      <c r="C233" s="3" t="s">
        <v>409</v>
      </c>
      <c r="D233" s="3" t="s">
        <v>27</v>
      </c>
      <c r="E233" s="3" t="s">
        <v>28</v>
      </c>
      <c r="F233" s="3">
        <v>8082.17</v>
      </c>
      <c r="G233" s="3">
        <v>1454.79</v>
      </c>
      <c r="H233" s="3">
        <v>6627.38</v>
      </c>
      <c r="I233" s="3" t="s">
        <v>56</v>
      </c>
      <c r="J233" s="5">
        <v>1.219512084715227</v>
      </c>
      <c r="K233" t="str">
        <f>_xlfn.XLOOKUP(D233, dim_channels!A:A, dim_channels!C:C, "Not Found")</f>
        <v>OTA</v>
      </c>
      <c r="L233" t="str">
        <f>_xlfn.XLOOKUP(D233, dim_channels!A:A, dim_channels!B:B, "Not Found")</f>
        <v>Expedia</v>
      </c>
      <c r="M233">
        <f t="shared" si="12"/>
        <v>0</v>
      </c>
      <c r="N233">
        <f t="shared" si="13"/>
        <v>0</v>
      </c>
      <c r="O233">
        <f t="shared" si="14"/>
        <v>0</v>
      </c>
      <c r="P233">
        <f t="shared" si="15"/>
        <v>0</v>
      </c>
    </row>
    <row r="234" spans="1:16" x14ac:dyDescent="0.2">
      <c r="A234" s="2" t="s">
        <v>542</v>
      </c>
      <c r="B234" s="2" t="s">
        <v>543</v>
      </c>
      <c r="C234" s="2" t="s">
        <v>258</v>
      </c>
      <c r="D234" s="2" t="s">
        <v>33</v>
      </c>
      <c r="E234" s="2" t="s">
        <v>34</v>
      </c>
      <c r="F234" s="2">
        <v>8882.81</v>
      </c>
      <c r="G234" s="2">
        <v>1332.42</v>
      </c>
      <c r="H234" s="2">
        <v>7550.39</v>
      </c>
      <c r="I234" s="2" t="s">
        <v>41</v>
      </c>
      <c r="J234" s="4">
        <v>1.176470354511489</v>
      </c>
      <c r="K234" t="str">
        <f>_xlfn.XLOOKUP(D234, dim_channels!A:A, dim_channels!C:C, "Not Found")</f>
        <v>OTA</v>
      </c>
      <c r="L234" t="str">
        <f>_xlfn.XLOOKUP(D234, dim_channels!A:A, dim_channels!B:B, "Not Found")</f>
        <v>Booking.com</v>
      </c>
      <c r="M234">
        <f t="shared" si="12"/>
        <v>1</v>
      </c>
      <c r="N234">
        <f t="shared" si="13"/>
        <v>0</v>
      </c>
      <c r="O234">
        <f t="shared" si="14"/>
        <v>0</v>
      </c>
      <c r="P234">
        <f t="shared" si="15"/>
        <v>0</v>
      </c>
    </row>
    <row r="235" spans="1:16" x14ac:dyDescent="0.2">
      <c r="A235" s="3" t="s">
        <v>544</v>
      </c>
      <c r="B235" s="3" t="s">
        <v>286</v>
      </c>
      <c r="C235" s="3" t="s">
        <v>97</v>
      </c>
      <c r="D235" s="3" t="s">
        <v>27</v>
      </c>
      <c r="E235" s="3" t="s">
        <v>60</v>
      </c>
      <c r="F235" s="3">
        <v>16848.64</v>
      </c>
      <c r="G235" s="3">
        <v>0</v>
      </c>
      <c r="H235" s="3">
        <v>16848.64</v>
      </c>
      <c r="I235" s="3" t="s">
        <v>29</v>
      </c>
      <c r="J235" s="5">
        <v>1</v>
      </c>
      <c r="K235" t="str">
        <f>_xlfn.XLOOKUP(D235, dim_channels!A:A, dim_channels!C:C, "Not Found")</f>
        <v>OTA</v>
      </c>
      <c r="L235" t="str">
        <f>_xlfn.XLOOKUP(D235, dim_channels!A:A, dim_channels!B:B, "Not Found")</f>
        <v>Expedia</v>
      </c>
      <c r="M235">
        <f t="shared" si="12"/>
        <v>0</v>
      </c>
      <c r="N235">
        <f t="shared" si="13"/>
        <v>1</v>
      </c>
      <c r="O235">
        <f t="shared" si="14"/>
        <v>16848.64</v>
      </c>
      <c r="P235">
        <f t="shared" si="15"/>
        <v>16848.64</v>
      </c>
    </row>
    <row r="236" spans="1:16" x14ac:dyDescent="0.2">
      <c r="A236" s="2" t="s">
        <v>545</v>
      </c>
      <c r="B236" s="2" t="s">
        <v>376</v>
      </c>
      <c r="C236" s="2" t="s">
        <v>546</v>
      </c>
      <c r="D236" s="2" t="s">
        <v>33</v>
      </c>
      <c r="E236" s="2" t="s">
        <v>60</v>
      </c>
      <c r="F236" s="2">
        <v>10837.29</v>
      </c>
      <c r="G236" s="2">
        <v>0</v>
      </c>
      <c r="H236" s="2">
        <v>10837.29</v>
      </c>
      <c r="I236" s="2" t="s">
        <v>29</v>
      </c>
      <c r="J236" s="4">
        <v>1</v>
      </c>
      <c r="K236" t="str">
        <f>_xlfn.XLOOKUP(D236, dim_channels!A:A, dim_channels!C:C, "Not Found")</f>
        <v>OTA</v>
      </c>
      <c r="L236" t="str">
        <f>_xlfn.XLOOKUP(D236, dim_channels!A:A, dim_channels!B:B, "Not Found")</f>
        <v>Booking.com</v>
      </c>
      <c r="M236">
        <f t="shared" si="12"/>
        <v>0</v>
      </c>
      <c r="N236">
        <f t="shared" si="13"/>
        <v>1</v>
      </c>
      <c r="O236">
        <f t="shared" si="14"/>
        <v>10837.29</v>
      </c>
      <c r="P236">
        <f t="shared" si="15"/>
        <v>10837.29</v>
      </c>
    </row>
    <row r="237" spans="1:16" x14ac:dyDescent="0.2">
      <c r="A237" s="3" t="s">
        <v>547</v>
      </c>
      <c r="B237" s="3" t="s">
        <v>505</v>
      </c>
      <c r="C237" s="3" t="s">
        <v>548</v>
      </c>
      <c r="D237" s="3" t="s">
        <v>45</v>
      </c>
      <c r="E237" s="3" t="s">
        <v>89</v>
      </c>
      <c r="F237" s="3">
        <v>3216.89</v>
      </c>
      <c r="G237" s="3">
        <v>0</v>
      </c>
      <c r="H237" s="3">
        <v>3216.89</v>
      </c>
      <c r="I237" s="3" t="s">
        <v>29</v>
      </c>
      <c r="J237" s="5">
        <v>1</v>
      </c>
      <c r="K237" t="str">
        <f>_xlfn.XLOOKUP(D237, dim_channels!A:A, dim_channels!C:C, "Not Found")</f>
        <v>Corporate</v>
      </c>
      <c r="L237" t="str">
        <f>_xlfn.XLOOKUP(D237, dim_channels!A:A, dim_channels!B:B, "Not Found")</f>
        <v>Corporate Direct</v>
      </c>
      <c r="M237">
        <f t="shared" si="12"/>
        <v>0</v>
      </c>
      <c r="N237">
        <f t="shared" si="13"/>
        <v>1</v>
      </c>
      <c r="O237">
        <f t="shared" si="14"/>
        <v>3216.89</v>
      </c>
      <c r="P237">
        <f t="shared" si="15"/>
        <v>3216.89</v>
      </c>
    </row>
    <row r="238" spans="1:16" x14ac:dyDescent="0.2">
      <c r="A238" s="2" t="s">
        <v>549</v>
      </c>
      <c r="B238" s="2" t="s">
        <v>171</v>
      </c>
      <c r="C238" s="2" t="s">
        <v>351</v>
      </c>
      <c r="D238" s="2" t="s">
        <v>27</v>
      </c>
      <c r="E238" s="2" t="s">
        <v>28</v>
      </c>
      <c r="F238" s="2">
        <v>13417.89</v>
      </c>
      <c r="G238" s="2">
        <v>2415.2199999999998</v>
      </c>
      <c r="H238" s="2">
        <v>11002.67</v>
      </c>
      <c r="I238" s="2" t="s">
        <v>29</v>
      </c>
      <c r="J238" s="4">
        <v>1.219512172954383</v>
      </c>
      <c r="K238" t="str">
        <f>_xlfn.XLOOKUP(D238, dim_channels!A:A, dim_channels!C:C, "Not Found")</f>
        <v>OTA</v>
      </c>
      <c r="L238" t="str">
        <f>_xlfn.XLOOKUP(D238, dim_channels!A:A, dim_channels!B:B, "Not Found")</f>
        <v>Expedia</v>
      </c>
      <c r="M238">
        <f t="shared" si="12"/>
        <v>0</v>
      </c>
      <c r="N238">
        <f t="shared" si="13"/>
        <v>1</v>
      </c>
      <c r="O238">
        <f t="shared" si="14"/>
        <v>11002.67</v>
      </c>
      <c r="P238">
        <f t="shared" si="15"/>
        <v>13417.89</v>
      </c>
    </row>
    <row r="239" spans="1:16" x14ac:dyDescent="0.2">
      <c r="A239" s="3" t="s">
        <v>550</v>
      </c>
      <c r="B239" s="3" t="s">
        <v>551</v>
      </c>
      <c r="C239" s="3" t="s">
        <v>202</v>
      </c>
      <c r="D239" s="3" t="s">
        <v>64</v>
      </c>
      <c r="E239" s="3" t="s">
        <v>115</v>
      </c>
      <c r="F239" s="3">
        <v>7441.13</v>
      </c>
      <c r="G239" s="3">
        <v>0</v>
      </c>
      <c r="H239" s="3">
        <v>7441.13</v>
      </c>
      <c r="I239" s="3" t="s">
        <v>29</v>
      </c>
      <c r="J239" s="5">
        <v>1</v>
      </c>
      <c r="K239" t="str">
        <f>_xlfn.XLOOKUP(D239, dim_channels!A:A, dim_channels!C:C, "Not Found")</f>
        <v>Direct</v>
      </c>
      <c r="L239" t="str">
        <f>_xlfn.XLOOKUP(D239, dim_channels!A:A, dim_channels!B:B, "Not Found")</f>
        <v>Direct Website</v>
      </c>
      <c r="M239">
        <f t="shared" si="12"/>
        <v>0</v>
      </c>
      <c r="N239">
        <f t="shared" si="13"/>
        <v>1</v>
      </c>
      <c r="O239">
        <f t="shared" si="14"/>
        <v>7441.13</v>
      </c>
      <c r="P239">
        <f t="shared" si="15"/>
        <v>7441.13</v>
      </c>
    </row>
    <row r="240" spans="1:16" x14ac:dyDescent="0.2">
      <c r="A240" s="2" t="s">
        <v>552</v>
      </c>
      <c r="B240" s="2" t="s">
        <v>553</v>
      </c>
      <c r="C240" s="2" t="s">
        <v>302</v>
      </c>
      <c r="D240" s="2" t="s">
        <v>27</v>
      </c>
      <c r="E240" s="2" t="s">
        <v>60</v>
      </c>
      <c r="F240" s="2">
        <v>6371.08</v>
      </c>
      <c r="G240" s="2">
        <v>0</v>
      </c>
      <c r="H240" s="2">
        <v>6371.08</v>
      </c>
      <c r="I240" s="2" t="s">
        <v>41</v>
      </c>
      <c r="J240" s="4">
        <v>1</v>
      </c>
      <c r="K240" t="str">
        <f>_xlfn.XLOOKUP(D240, dim_channels!A:A, dim_channels!C:C, "Not Found")</f>
        <v>OTA</v>
      </c>
      <c r="L240" t="str">
        <f>_xlfn.XLOOKUP(D240, dim_channels!A:A, dim_channels!B:B, "Not Found")</f>
        <v>Expedia</v>
      </c>
      <c r="M240">
        <f t="shared" si="12"/>
        <v>1</v>
      </c>
      <c r="N240">
        <f t="shared" si="13"/>
        <v>0</v>
      </c>
      <c r="O240">
        <f t="shared" si="14"/>
        <v>0</v>
      </c>
      <c r="P240">
        <f t="shared" si="15"/>
        <v>0</v>
      </c>
    </row>
    <row r="241" spans="1:16" x14ac:dyDescent="0.2">
      <c r="A241" s="3" t="s">
        <v>554</v>
      </c>
      <c r="B241" s="3" t="s">
        <v>443</v>
      </c>
      <c r="C241" s="3" t="s">
        <v>555</v>
      </c>
      <c r="D241" s="3" t="s">
        <v>52</v>
      </c>
      <c r="E241" s="3" t="s">
        <v>60</v>
      </c>
      <c r="F241" s="3">
        <v>20700.669999999998</v>
      </c>
      <c r="G241" s="3">
        <v>0</v>
      </c>
      <c r="H241" s="3">
        <v>20700.669999999998</v>
      </c>
      <c r="I241" s="3" t="s">
        <v>29</v>
      </c>
      <c r="J241" s="5">
        <v>1</v>
      </c>
      <c r="K241" t="str">
        <f>_xlfn.XLOOKUP(D241, dim_channels!A:A, dim_channels!C:C, "Not Found")</f>
        <v>OTA</v>
      </c>
      <c r="L241" t="str">
        <f>_xlfn.XLOOKUP(D241, dim_channels!A:A, dim_channels!B:B, "Not Found")</f>
        <v>Agoda</v>
      </c>
      <c r="M241">
        <f t="shared" si="12"/>
        <v>0</v>
      </c>
      <c r="N241">
        <f t="shared" si="13"/>
        <v>1</v>
      </c>
      <c r="O241">
        <f t="shared" si="14"/>
        <v>20700.669999999998</v>
      </c>
      <c r="P241">
        <f t="shared" si="15"/>
        <v>20700.669999999998</v>
      </c>
    </row>
    <row r="242" spans="1:16" x14ac:dyDescent="0.2">
      <c r="A242" s="2" t="s">
        <v>556</v>
      </c>
      <c r="B242" s="2" t="s">
        <v>557</v>
      </c>
      <c r="C242" s="2" t="s">
        <v>558</v>
      </c>
      <c r="D242" s="2" t="s">
        <v>33</v>
      </c>
      <c r="E242" s="2" t="s">
        <v>28</v>
      </c>
      <c r="F242" s="2">
        <v>10865.32</v>
      </c>
      <c r="G242" s="2">
        <v>1629.8</v>
      </c>
      <c r="H242" s="2">
        <v>9235.52</v>
      </c>
      <c r="I242" s="2" t="s">
        <v>29</v>
      </c>
      <c r="J242" s="4">
        <v>1.176470843006133</v>
      </c>
      <c r="K242" t="str">
        <f>_xlfn.XLOOKUP(D242, dim_channels!A:A, dim_channels!C:C, "Not Found")</f>
        <v>OTA</v>
      </c>
      <c r="L242" t="str">
        <f>_xlfn.XLOOKUP(D242, dim_channels!A:A, dim_channels!B:B, "Not Found")</f>
        <v>Booking.com</v>
      </c>
      <c r="M242">
        <f t="shared" si="12"/>
        <v>0</v>
      </c>
      <c r="N242">
        <f t="shared" si="13"/>
        <v>1</v>
      </c>
      <c r="O242">
        <f t="shared" si="14"/>
        <v>9235.52</v>
      </c>
      <c r="P242">
        <f t="shared" si="15"/>
        <v>10865.32</v>
      </c>
    </row>
    <row r="243" spans="1:16" x14ac:dyDescent="0.2">
      <c r="A243" s="3" t="s">
        <v>559</v>
      </c>
      <c r="B243" s="3" t="s">
        <v>560</v>
      </c>
      <c r="C243" s="3" t="s">
        <v>162</v>
      </c>
      <c r="D243" s="3" t="s">
        <v>33</v>
      </c>
      <c r="E243" s="3" t="s">
        <v>60</v>
      </c>
      <c r="F243" s="3">
        <v>19193.07</v>
      </c>
      <c r="G243" s="3">
        <v>0</v>
      </c>
      <c r="H243" s="3">
        <v>19193.07</v>
      </c>
      <c r="I243" s="3" t="s">
        <v>29</v>
      </c>
      <c r="J243" s="5">
        <v>1</v>
      </c>
      <c r="K243" t="str">
        <f>_xlfn.XLOOKUP(D243, dim_channels!A:A, dim_channels!C:C, "Not Found")</f>
        <v>OTA</v>
      </c>
      <c r="L243" t="str">
        <f>_xlfn.XLOOKUP(D243, dim_channels!A:A, dim_channels!B:B, "Not Found")</f>
        <v>Booking.com</v>
      </c>
      <c r="M243">
        <f t="shared" si="12"/>
        <v>0</v>
      </c>
      <c r="N243">
        <f t="shared" si="13"/>
        <v>1</v>
      </c>
      <c r="O243">
        <f t="shared" si="14"/>
        <v>19193.07</v>
      </c>
      <c r="P243">
        <f t="shared" si="15"/>
        <v>19193.07</v>
      </c>
    </row>
    <row r="244" spans="1:16" x14ac:dyDescent="0.2">
      <c r="A244" s="2" t="s">
        <v>561</v>
      </c>
      <c r="B244" s="2" t="s">
        <v>368</v>
      </c>
      <c r="C244" s="2" t="s">
        <v>562</v>
      </c>
      <c r="D244" s="2" t="s">
        <v>114</v>
      </c>
      <c r="E244" s="2" t="s">
        <v>115</v>
      </c>
      <c r="F244" s="2">
        <v>9202.17</v>
      </c>
      <c r="G244" s="2">
        <v>920.22</v>
      </c>
      <c r="H244" s="2">
        <v>8281.9500000000007</v>
      </c>
      <c r="I244" s="2" t="s">
        <v>29</v>
      </c>
      <c r="J244" s="4">
        <v>1.1111115135928129</v>
      </c>
      <c r="K244" t="str">
        <f>_xlfn.XLOOKUP(D244, dim_channels!A:A, dim_channels!C:C, "Not Found")</f>
        <v>Offline</v>
      </c>
      <c r="L244" t="str">
        <f>_xlfn.XLOOKUP(D244, dim_channels!A:A, dim_channels!B:B, "Not Found")</f>
        <v>Travel Agency</v>
      </c>
      <c r="M244">
        <f t="shared" si="12"/>
        <v>0</v>
      </c>
      <c r="N244">
        <f t="shared" si="13"/>
        <v>1</v>
      </c>
      <c r="O244">
        <f t="shared" si="14"/>
        <v>8281.9500000000007</v>
      </c>
      <c r="P244">
        <f t="shared" si="15"/>
        <v>9202.17</v>
      </c>
    </row>
    <row r="245" spans="1:16" x14ac:dyDescent="0.2">
      <c r="A245" s="3" t="s">
        <v>563</v>
      </c>
      <c r="B245" s="3" t="s">
        <v>564</v>
      </c>
      <c r="C245" s="3" t="s">
        <v>420</v>
      </c>
      <c r="D245" s="3" t="s">
        <v>206</v>
      </c>
      <c r="E245" s="3" t="s">
        <v>207</v>
      </c>
      <c r="F245" s="3">
        <v>3594.03</v>
      </c>
      <c r="G245" s="3">
        <v>0</v>
      </c>
      <c r="H245" s="3">
        <v>3594.03</v>
      </c>
      <c r="I245" s="3" t="s">
        <v>29</v>
      </c>
      <c r="J245" s="5">
        <v>1</v>
      </c>
      <c r="K245" t="str">
        <f>_xlfn.XLOOKUP(D245, dim_channels!A:A, dim_channels!C:C, "Not Found")</f>
        <v>Direct</v>
      </c>
      <c r="L245" t="str">
        <f>_xlfn.XLOOKUP(D245, dim_channels!A:A, dim_channels!B:B, "Not Found")</f>
        <v>Walk-in</v>
      </c>
      <c r="M245">
        <f t="shared" si="12"/>
        <v>0</v>
      </c>
      <c r="N245">
        <f t="shared" si="13"/>
        <v>1</v>
      </c>
      <c r="O245">
        <f t="shared" si="14"/>
        <v>3594.03</v>
      </c>
      <c r="P245">
        <f t="shared" si="15"/>
        <v>3594.03</v>
      </c>
    </row>
    <row r="246" spans="1:16" x14ac:dyDescent="0.2">
      <c r="A246" s="2" t="s">
        <v>565</v>
      </c>
      <c r="B246" s="2" t="s">
        <v>566</v>
      </c>
      <c r="C246" s="2" t="s">
        <v>567</v>
      </c>
      <c r="D246" s="2" t="s">
        <v>64</v>
      </c>
      <c r="E246" s="2" t="s">
        <v>28</v>
      </c>
      <c r="F246" s="2">
        <v>11435.35</v>
      </c>
      <c r="G246" s="2">
        <v>0</v>
      </c>
      <c r="H246" s="2">
        <v>11435.35</v>
      </c>
      <c r="I246" s="2" t="s">
        <v>29</v>
      </c>
      <c r="J246" s="4">
        <v>1</v>
      </c>
      <c r="K246" t="str">
        <f>_xlfn.XLOOKUP(D246, dim_channels!A:A, dim_channels!C:C, "Not Found")</f>
        <v>Direct</v>
      </c>
      <c r="L246" t="str">
        <f>_xlfn.XLOOKUP(D246, dim_channels!A:A, dim_channels!B:B, "Not Found")</f>
        <v>Direct Website</v>
      </c>
      <c r="M246">
        <f t="shared" si="12"/>
        <v>0</v>
      </c>
      <c r="N246">
        <f t="shared" si="13"/>
        <v>1</v>
      </c>
      <c r="O246">
        <f t="shared" si="14"/>
        <v>11435.35</v>
      </c>
      <c r="P246">
        <f t="shared" si="15"/>
        <v>11435.35</v>
      </c>
    </row>
    <row r="247" spans="1:16" x14ac:dyDescent="0.2">
      <c r="A247" s="3" t="s">
        <v>568</v>
      </c>
      <c r="B247" s="3" t="s">
        <v>156</v>
      </c>
      <c r="C247" s="3" t="s">
        <v>120</v>
      </c>
      <c r="D247" s="3" t="s">
        <v>114</v>
      </c>
      <c r="E247" s="3" t="s">
        <v>46</v>
      </c>
      <c r="F247" s="3">
        <v>13610.48</v>
      </c>
      <c r="G247" s="3">
        <v>1361.05</v>
      </c>
      <c r="H247" s="3">
        <v>12249.43</v>
      </c>
      <c r="I247" s="3" t="s">
        <v>41</v>
      </c>
      <c r="J247" s="5">
        <v>1.111111292525448</v>
      </c>
      <c r="K247" t="str">
        <f>_xlfn.XLOOKUP(D247, dim_channels!A:A, dim_channels!C:C, "Not Found")</f>
        <v>Offline</v>
      </c>
      <c r="L247" t="str">
        <f>_xlfn.XLOOKUP(D247, dim_channels!A:A, dim_channels!B:B, "Not Found")</f>
        <v>Travel Agency</v>
      </c>
      <c r="M247">
        <f t="shared" si="12"/>
        <v>1</v>
      </c>
      <c r="N247">
        <f t="shared" si="13"/>
        <v>0</v>
      </c>
      <c r="O247">
        <f t="shared" si="14"/>
        <v>0</v>
      </c>
      <c r="P247">
        <f t="shared" si="15"/>
        <v>0</v>
      </c>
    </row>
    <row r="248" spans="1:16" x14ac:dyDescent="0.2">
      <c r="A248" s="2" t="s">
        <v>569</v>
      </c>
      <c r="B248" s="2" t="s">
        <v>321</v>
      </c>
      <c r="C248" s="2" t="s">
        <v>570</v>
      </c>
      <c r="D248" s="2" t="s">
        <v>52</v>
      </c>
      <c r="E248" s="2" t="s">
        <v>60</v>
      </c>
      <c r="F248" s="2">
        <v>2617.39</v>
      </c>
      <c r="G248" s="2">
        <v>0</v>
      </c>
      <c r="H248" s="2">
        <v>2617.39</v>
      </c>
      <c r="I248" s="2" t="s">
        <v>29</v>
      </c>
      <c r="J248" s="4">
        <v>1</v>
      </c>
      <c r="K248" t="str">
        <f>_xlfn.XLOOKUP(D248, dim_channels!A:A, dim_channels!C:C, "Not Found")</f>
        <v>OTA</v>
      </c>
      <c r="L248" t="str">
        <f>_xlfn.XLOOKUP(D248, dim_channels!A:A, dim_channels!B:B, "Not Found")</f>
        <v>Agoda</v>
      </c>
      <c r="M248">
        <f t="shared" si="12"/>
        <v>0</v>
      </c>
      <c r="N248">
        <f t="shared" si="13"/>
        <v>1</v>
      </c>
      <c r="O248">
        <f t="shared" si="14"/>
        <v>2617.39</v>
      </c>
      <c r="P248">
        <f t="shared" si="15"/>
        <v>2617.39</v>
      </c>
    </row>
    <row r="249" spans="1:16" x14ac:dyDescent="0.2">
      <c r="A249" s="3" t="s">
        <v>571</v>
      </c>
      <c r="B249" s="3" t="s">
        <v>269</v>
      </c>
      <c r="C249" s="3" t="s">
        <v>349</v>
      </c>
      <c r="D249" s="3" t="s">
        <v>64</v>
      </c>
      <c r="E249" s="3" t="s">
        <v>28</v>
      </c>
      <c r="F249" s="3">
        <v>9774.4599999999991</v>
      </c>
      <c r="G249" s="3">
        <v>0</v>
      </c>
      <c r="H249" s="3">
        <v>9774.4599999999991</v>
      </c>
      <c r="I249" s="3" t="s">
        <v>29</v>
      </c>
      <c r="J249" s="5">
        <v>1</v>
      </c>
      <c r="K249" t="str">
        <f>_xlfn.XLOOKUP(D249, dim_channels!A:A, dim_channels!C:C, "Not Found")</f>
        <v>Direct</v>
      </c>
      <c r="L249" t="str">
        <f>_xlfn.XLOOKUP(D249, dim_channels!A:A, dim_channels!B:B, "Not Found")</f>
        <v>Direct Website</v>
      </c>
      <c r="M249">
        <f t="shared" si="12"/>
        <v>0</v>
      </c>
      <c r="N249">
        <f t="shared" si="13"/>
        <v>1</v>
      </c>
      <c r="O249">
        <f t="shared" si="14"/>
        <v>9774.4599999999991</v>
      </c>
      <c r="P249">
        <f t="shared" si="15"/>
        <v>9774.4599999999991</v>
      </c>
    </row>
    <row r="250" spans="1:16" x14ac:dyDescent="0.2">
      <c r="A250" s="2" t="s">
        <v>572</v>
      </c>
      <c r="B250" s="2" t="s">
        <v>573</v>
      </c>
      <c r="C250" s="2" t="s">
        <v>574</v>
      </c>
      <c r="D250" s="2" t="s">
        <v>33</v>
      </c>
      <c r="E250" s="2" t="s">
        <v>28</v>
      </c>
      <c r="F250" s="2">
        <v>4919.87</v>
      </c>
      <c r="G250" s="2">
        <v>737.98</v>
      </c>
      <c r="H250" s="2">
        <v>4181.8900000000003</v>
      </c>
      <c r="I250" s="2" t="s">
        <v>41</v>
      </c>
      <c r="J250" s="4">
        <v>1.1764704475727481</v>
      </c>
      <c r="K250" t="str">
        <f>_xlfn.XLOOKUP(D250, dim_channels!A:A, dim_channels!C:C, "Not Found")</f>
        <v>OTA</v>
      </c>
      <c r="L250" t="str">
        <f>_xlfn.XLOOKUP(D250, dim_channels!A:A, dim_channels!B:B, "Not Found")</f>
        <v>Booking.com</v>
      </c>
      <c r="M250">
        <f t="shared" si="12"/>
        <v>1</v>
      </c>
      <c r="N250">
        <f t="shared" si="13"/>
        <v>0</v>
      </c>
      <c r="O250">
        <f t="shared" si="14"/>
        <v>0</v>
      </c>
      <c r="P250">
        <f t="shared" si="15"/>
        <v>0</v>
      </c>
    </row>
    <row r="251" spans="1:16" x14ac:dyDescent="0.2">
      <c r="A251" s="3" t="s">
        <v>575</v>
      </c>
      <c r="B251" s="3" t="s">
        <v>396</v>
      </c>
      <c r="C251" s="3" t="s">
        <v>321</v>
      </c>
      <c r="D251" s="3" t="s">
        <v>52</v>
      </c>
      <c r="E251" s="3" t="s">
        <v>34</v>
      </c>
      <c r="F251" s="3">
        <v>10418.42</v>
      </c>
      <c r="G251" s="3">
        <v>1250.21</v>
      </c>
      <c r="H251" s="3">
        <v>9168.2099999999991</v>
      </c>
      <c r="I251" s="3" t="s">
        <v>29</v>
      </c>
      <c r="J251" s="5">
        <v>1.1363635867852071</v>
      </c>
      <c r="K251" t="str">
        <f>_xlfn.XLOOKUP(D251, dim_channels!A:A, dim_channels!C:C, "Not Found")</f>
        <v>OTA</v>
      </c>
      <c r="L251" t="str">
        <f>_xlfn.XLOOKUP(D251, dim_channels!A:A, dim_channels!B:B, "Not Found")</f>
        <v>Agoda</v>
      </c>
      <c r="M251">
        <f t="shared" si="12"/>
        <v>0</v>
      </c>
      <c r="N251">
        <f t="shared" si="13"/>
        <v>1</v>
      </c>
      <c r="O251">
        <f t="shared" si="14"/>
        <v>9168.2099999999991</v>
      </c>
      <c r="P251">
        <f t="shared" si="15"/>
        <v>10418.42</v>
      </c>
    </row>
    <row r="252" spans="1:16" x14ac:dyDescent="0.2">
      <c r="A252" s="2" t="s">
        <v>576</v>
      </c>
      <c r="B252" s="2" t="s">
        <v>577</v>
      </c>
      <c r="C252" s="2" t="s">
        <v>578</v>
      </c>
      <c r="D252" s="2" t="s">
        <v>27</v>
      </c>
      <c r="E252" s="2" t="s">
        <v>60</v>
      </c>
      <c r="F252" s="2">
        <v>5758.24</v>
      </c>
      <c r="G252" s="2">
        <v>0</v>
      </c>
      <c r="H252" s="2">
        <v>5758.24</v>
      </c>
      <c r="I252" s="2" t="s">
        <v>29</v>
      </c>
      <c r="J252" s="4">
        <v>1</v>
      </c>
      <c r="K252" t="str">
        <f>_xlfn.XLOOKUP(D252, dim_channels!A:A, dim_channels!C:C, "Not Found")</f>
        <v>OTA</v>
      </c>
      <c r="L252" t="str">
        <f>_xlfn.XLOOKUP(D252, dim_channels!A:A, dim_channels!B:B, "Not Found")</f>
        <v>Expedia</v>
      </c>
      <c r="M252">
        <f t="shared" si="12"/>
        <v>0</v>
      </c>
      <c r="N252">
        <f t="shared" si="13"/>
        <v>1</v>
      </c>
      <c r="O252">
        <f t="shared" si="14"/>
        <v>5758.24</v>
      </c>
      <c r="P252">
        <f t="shared" si="15"/>
        <v>5758.24</v>
      </c>
    </row>
    <row r="253" spans="1:16" x14ac:dyDescent="0.2">
      <c r="A253" s="3" t="s">
        <v>579</v>
      </c>
      <c r="B253" s="3" t="s">
        <v>437</v>
      </c>
      <c r="C253" s="3" t="s">
        <v>351</v>
      </c>
      <c r="D253" s="3" t="s">
        <v>27</v>
      </c>
      <c r="E253" s="3" t="s">
        <v>28</v>
      </c>
      <c r="F253" s="3">
        <v>9722.2900000000009</v>
      </c>
      <c r="G253" s="3">
        <v>1750.01</v>
      </c>
      <c r="H253" s="3">
        <v>7972.28</v>
      </c>
      <c r="I253" s="3" t="s">
        <v>29</v>
      </c>
      <c r="J253" s="5">
        <v>1.2195118585900151</v>
      </c>
      <c r="K253" t="str">
        <f>_xlfn.XLOOKUP(D253, dim_channels!A:A, dim_channels!C:C, "Not Found")</f>
        <v>OTA</v>
      </c>
      <c r="L253" t="str">
        <f>_xlfn.XLOOKUP(D253, dim_channels!A:A, dim_channels!B:B, "Not Found")</f>
        <v>Expedia</v>
      </c>
      <c r="M253">
        <f t="shared" si="12"/>
        <v>0</v>
      </c>
      <c r="N253">
        <f t="shared" si="13"/>
        <v>1</v>
      </c>
      <c r="O253">
        <f t="shared" si="14"/>
        <v>7972.28</v>
      </c>
      <c r="P253">
        <f t="shared" si="15"/>
        <v>9722.2900000000009</v>
      </c>
    </row>
    <row r="254" spans="1:16" x14ac:dyDescent="0.2">
      <c r="A254" s="2" t="s">
        <v>580</v>
      </c>
      <c r="B254" s="2" t="s">
        <v>378</v>
      </c>
      <c r="C254" s="2" t="s">
        <v>171</v>
      </c>
      <c r="D254" s="2" t="s">
        <v>33</v>
      </c>
      <c r="E254" s="2" t="s">
        <v>34</v>
      </c>
      <c r="F254" s="2">
        <v>1893.85</v>
      </c>
      <c r="G254" s="2">
        <v>284.08</v>
      </c>
      <c r="H254" s="2">
        <v>1609.77</v>
      </c>
      <c r="I254" s="2" t="s">
        <v>29</v>
      </c>
      <c r="J254" s="4">
        <v>1.1764724153139889</v>
      </c>
      <c r="K254" t="str">
        <f>_xlfn.XLOOKUP(D254, dim_channels!A:A, dim_channels!C:C, "Not Found")</f>
        <v>OTA</v>
      </c>
      <c r="L254" t="str">
        <f>_xlfn.XLOOKUP(D254, dim_channels!A:A, dim_channels!B:B, "Not Found")</f>
        <v>Booking.com</v>
      </c>
      <c r="M254">
        <f t="shared" si="12"/>
        <v>0</v>
      </c>
      <c r="N254">
        <f t="shared" si="13"/>
        <v>1</v>
      </c>
      <c r="O254">
        <f t="shared" si="14"/>
        <v>1609.77</v>
      </c>
      <c r="P254">
        <f t="shared" si="15"/>
        <v>1893.85</v>
      </c>
    </row>
    <row r="255" spans="1:16" x14ac:dyDescent="0.2">
      <c r="A255" s="3" t="s">
        <v>581</v>
      </c>
      <c r="B255" s="3" t="s">
        <v>145</v>
      </c>
      <c r="C255" s="3" t="s">
        <v>283</v>
      </c>
      <c r="D255" s="3" t="s">
        <v>114</v>
      </c>
      <c r="E255" s="3" t="s">
        <v>46</v>
      </c>
      <c r="F255" s="3">
        <v>7778.98</v>
      </c>
      <c r="G255" s="3">
        <v>777.9</v>
      </c>
      <c r="H255" s="3">
        <v>7001.08</v>
      </c>
      <c r="I255" s="3" t="s">
        <v>29</v>
      </c>
      <c r="J255" s="5">
        <v>1.111111428522457</v>
      </c>
      <c r="K255" t="str">
        <f>_xlfn.XLOOKUP(D255, dim_channels!A:A, dim_channels!C:C, "Not Found")</f>
        <v>Offline</v>
      </c>
      <c r="L255" t="str">
        <f>_xlfn.XLOOKUP(D255, dim_channels!A:A, dim_channels!B:B, "Not Found")</f>
        <v>Travel Agency</v>
      </c>
      <c r="M255">
        <f t="shared" si="12"/>
        <v>0</v>
      </c>
      <c r="N255">
        <f t="shared" si="13"/>
        <v>1</v>
      </c>
      <c r="O255">
        <f t="shared" si="14"/>
        <v>7001.08</v>
      </c>
      <c r="P255">
        <f t="shared" si="15"/>
        <v>7778.98</v>
      </c>
    </row>
    <row r="256" spans="1:16" x14ac:dyDescent="0.2">
      <c r="A256" s="2" t="s">
        <v>582</v>
      </c>
      <c r="B256" s="2" t="s">
        <v>264</v>
      </c>
      <c r="C256" s="2" t="s">
        <v>343</v>
      </c>
      <c r="D256" s="2" t="s">
        <v>64</v>
      </c>
      <c r="E256" s="2" t="s">
        <v>34</v>
      </c>
      <c r="F256" s="2">
        <v>9290.24</v>
      </c>
      <c r="G256" s="2">
        <v>0</v>
      </c>
      <c r="H256" s="2">
        <v>9290.24</v>
      </c>
      <c r="I256" s="2" t="s">
        <v>56</v>
      </c>
      <c r="J256" s="4">
        <v>1</v>
      </c>
      <c r="K256" t="str">
        <f>_xlfn.XLOOKUP(D256, dim_channels!A:A, dim_channels!C:C, "Not Found")</f>
        <v>Direct</v>
      </c>
      <c r="L256" t="str">
        <f>_xlfn.XLOOKUP(D256, dim_channels!A:A, dim_channels!B:B, "Not Found")</f>
        <v>Direct Website</v>
      </c>
      <c r="M256">
        <f t="shared" si="12"/>
        <v>0</v>
      </c>
      <c r="N256">
        <f t="shared" si="13"/>
        <v>0</v>
      </c>
      <c r="O256">
        <f t="shared" si="14"/>
        <v>0</v>
      </c>
      <c r="P256">
        <f t="shared" si="15"/>
        <v>0</v>
      </c>
    </row>
    <row r="257" spans="1:16" x14ac:dyDescent="0.2">
      <c r="A257" s="3" t="s">
        <v>583</v>
      </c>
      <c r="B257" s="3" t="s">
        <v>376</v>
      </c>
      <c r="C257" s="3" t="s">
        <v>584</v>
      </c>
      <c r="D257" s="3" t="s">
        <v>33</v>
      </c>
      <c r="E257" s="3" t="s">
        <v>60</v>
      </c>
      <c r="F257" s="3">
        <v>16997.45</v>
      </c>
      <c r="G257" s="3">
        <v>0</v>
      </c>
      <c r="H257" s="3">
        <v>16997.45</v>
      </c>
      <c r="I257" s="3" t="s">
        <v>29</v>
      </c>
      <c r="J257" s="5">
        <v>1</v>
      </c>
      <c r="K257" t="str">
        <f>_xlfn.XLOOKUP(D257, dim_channels!A:A, dim_channels!C:C, "Not Found")</f>
        <v>OTA</v>
      </c>
      <c r="L257" t="str">
        <f>_xlfn.XLOOKUP(D257, dim_channels!A:A, dim_channels!B:B, "Not Found")</f>
        <v>Booking.com</v>
      </c>
      <c r="M257">
        <f t="shared" si="12"/>
        <v>0</v>
      </c>
      <c r="N257">
        <f t="shared" si="13"/>
        <v>1</v>
      </c>
      <c r="O257">
        <f t="shared" si="14"/>
        <v>16997.45</v>
      </c>
      <c r="P257">
        <f t="shared" si="15"/>
        <v>16997.45</v>
      </c>
    </row>
    <row r="258" spans="1:16" x14ac:dyDescent="0.2">
      <c r="A258" s="2" t="s">
        <v>585</v>
      </c>
      <c r="B258" s="2" t="s">
        <v>326</v>
      </c>
      <c r="C258" s="2" t="s">
        <v>558</v>
      </c>
      <c r="D258" s="2" t="s">
        <v>52</v>
      </c>
      <c r="E258" s="2" t="s">
        <v>60</v>
      </c>
      <c r="F258" s="2">
        <v>7813.04</v>
      </c>
      <c r="G258" s="2">
        <v>0</v>
      </c>
      <c r="H258" s="2">
        <v>7813.04</v>
      </c>
      <c r="I258" s="2" t="s">
        <v>29</v>
      </c>
      <c r="J258" s="4">
        <v>1</v>
      </c>
      <c r="K258" t="str">
        <f>_xlfn.XLOOKUP(D258, dim_channels!A:A, dim_channels!C:C, "Not Found")</f>
        <v>OTA</v>
      </c>
      <c r="L258" t="str">
        <f>_xlfn.XLOOKUP(D258, dim_channels!A:A, dim_channels!B:B, "Not Found")</f>
        <v>Agoda</v>
      </c>
      <c r="M258">
        <f t="shared" si="12"/>
        <v>0</v>
      </c>
      <c r="N258">
        <f t="shared" si="13"/>
        <v>1</v>
      </c>
      <c r="O258">
        <f t="shared" si="14"/>
        <v>7813.04</v>
      </c>
      <c r="P258">
        <f t="shared" si="15"/>
        <v>7813.04</v>
      </c>
    </row>
    <row r="259" spans="1:16" x14ac:dyDescent="0.2">
      <c r="A259" s="3" t="s">
        <v>586</v>
      </c>
      <c r="B259" s="3" t="s">
        <v>256</v>
      </c>
      <c r="C259" s="3" t="s">
        <v>371</v>
      </c>
      <c r="D259" s="3" t="s">
        <v>33</v>
      </c>
      <c r="E259" s="3" t="s">
        <v>34</v>
      </c>
      <c r="F259" s="3">
        <v>18845.28</v>
      </c>
      <c r="G259" s="3">
        <v>2826.79</v>
      </c>
      <c r="H259" s="3">
        <v>16018.49</v>
      </c>
      <c r="I259" s="3" t="s">
        <v>56</v>
      </c>
      <c r="J259" s="5">
        <v>1.176470441346219</v>
      </c>
      <c r="K259" t="str">
        <f>_xlfn.XLOOKUP(D259, dim_channels!A:A, dim_channels!C:C, "Not Found")</f>
        <v>OTA</v>
      </c>
      <c r="L259" t="str">
        <f>_xlfn.XLOOKUP(D259, dim_channels!A:A, dim_channels!B:B, "Not Found")</f>
        <v>Booking.com</v>
      </c>
      <c r="M259">
        <f t="shared" ref="M259:M322" si="16">IF(I259="Cancelled",1,0)</f>
        <v>0</v>
      </c>
      <c r="N259">
        <f t="shared" ref="N259:N322" si="17">IF(TRIM(UPPER(I259))="CHECKED-OUT",1,0)</f>
        <v>0</v>
      </c>
      <c r="O259">
        <f t="shared" ref="O259:O322" si="18">IF(TRIM(UPPER(I259))="CHECKED-OUT",H259,0)</f>
        <v>0</v>
      </c>
      <c r="P259">
        <f t="shared" ref="P259:P322" si="19">IF(TRIM(UPPER(I259))="CHECKED-OUT",F259,0)</f>
        <v>0</v>
      </c>
    </row>
    <row r="260" spans="1:16" x14ac:dyDescent="0.2">
      <c r="A260" s="2" t="s">
        <v>587</v>
      </c>
      <c r="B260" s="2" t="s">
        <v>285</v>
      </c>
      <c r="C260" s="2" t="s">
        <v>560</v>
      </c>
      <c r="D260" s="2" t="s">
        <v>33</v>
      </c>
      <c r="E260" s="2" t="s">
        <v>34</v>
      </c>
      <c r="F260" s="2">
        <v>3765.14</v>
      </c>
      <c r="G260" s="2">
        <v>564.77</v>
      </c>
      <c r="H260" s="2">
        <v>3200.37</v>
      </c>
      <c r="I260" s="2" t="s">
        <v>41</v>
      </c>
      <c r="J260" s="4">
        <v>1.17647022063074</v>
      </c>
      <c r="K260" t="str">
        <f>_xlfn.XLOOKUP(D260, dim_channels!A:A, dim_channels!C:C, "Not Found")</f>
        <v>OTA</v>
      </c>
      <c r="L260" t="str">
        <f>_xlfn.XLOOKUP(D260, dim_channels!A:A, dim_channels!B:B, "Not Found")</f>
        <v>Booking.com</v>
      </c>
      <c r="M260">
        <f t="shared" si="16"/>
        <v>1</v>
      </c>
      <c r="N260">
        <f t="shared" si="17"/>
        <v>0</v>
      </c>
      <c r="O260">
        <f t="shared" si="18"/>
        <v>0</v>
      </c>
      <c r="P260">
        <f t="shared" si="19"/>
        <v>0</v>
      </c>
    </row>
    <row r="261" spans="1:16" x14ac:dyDescent="0.2">
      <c r="A261" s="3" t="s">
        <v>588</v>
      </c>
      <c r="B261" s="3" t="s">
        <v>589</v>
      </c>
      <c r="C261" s="3" t="s">
        <v>590</v>
      </c>
      <c r="D261" s="3" t="s">
        <v>64</v>
      </c>
      <c r="E261" s="3" t="s">
        <v>34</v>
      </c>
      <c r="F261" s="3">
        <v>2991.32</v>
      </c>
      <c r="G261" s="3">
        <v>0</v>
      </c>
      <c r="H261" s="3">
        <v>2991.32</v>
      </c>
      <c r="I261" s="3" t="s">
        <v>41</v>
      </c>
      <c r="J261" s="5">
        <v>1</v>
      </c>
      <c r="K261" t="str">
        <f>_xlfn.XLOOKUP(D261, dim_channels!A:A, dim_channels!C:C, "Not Found")</f>
        <v>Direct</v>
      </c>
      <c r="L261" t="str">
        <f>_xlfn.XLOOKUP(D261, dim_channels!A:A, dim_channels!B:B, "Not Found")</f>
        <v>Direct Website</v>
      </c>
      <c r="M261">
        <f t="shared" si="16"/>
        <v>1</v>
      </c>
      <c r="N261">
        <f t="shared" si="17"/>
        <v>0</v>
      </c>
      <c r="O261">
        <f t="shared" si="18"/>
        <v>0</v>
      </c>
      <c r="P261">
        <f t="shared" si="19"/>
        <v>0</v>
      </c>
    </row>
    <row r="262" spans="1:16" x14ac:dyDescent="0.2">
      <c r="A262" s="2" t="s">
        <v>591</v>
      </c>
      <c r="B262" s="2" t="s">
        <v>133</v>
      </c>
      <c r="C262" s="2" t="s">
        <v>217</v>
      </c>
      <c r="D262" s="2" t="s">
        <v>45</v>
      </c>
      <c r="E262" s="2" t="s">
        <v>46</v>
      </c>
      <c r="F262" s="2">
        <v>3682.17</v>
      </c>
      <c r="G262" s="2">
        <v>184.11</v>
      </c>
      <c r="H262" s="2">
        <v>3498.06</v>
      </c>
      <c r="I262" s="2" t="s">
        <v>29</v>
      </c>
      <c r="J262" s="4">
        <v>1.05263203032538</v>
      </c>
      <c r="K262" t="str">
        <f>_xlfn.XLOOKUP(D262, dim_channels!A:A, dim_channels!C:C, "Not Found")</f>
        <v>Corporate</v>
      </c>
      <c r="L262" t="str">
        <f>_xlfn.XLOOKUP(D262, dim_channels!A:A, dim_channels!B:B, "Not Found")</f>
        <v>Corporate Direct</v>
      </c>
      <c r="M262">
        <f t="shared" si="16"/>
        <v>0</v>
      </c>
      <c r="N262">
        <f t="shared" si="17"/>
        <v>1</v>
      </c>
      <c r="O262">
        <f t="shared" si="18"/>
        <v>3498.06</v>
      </c>
      <c r="P262">
        <f t="shared" si="19"/>
        <v>3682.17</v>
      </c>
    </row>
    <row r="263" spans="1:16" x14ac:dyDescent="0.2">
      <c r="A263" s="3" t="s">
        <v>592</v>
      </c>
      <c r="B263" s="3" t="s">
        <v>367</v>
      </c>
      <c r="C263" s="3" t="s">
        <v>445</v>
      </c>
      <c r="D263" s="3" t="s">
        <v>52</v>
      </c>
      <c r="E263" s="3" t="s">
        <v>34</v>
      </c>
      <c r="F263" s="3">
        <v>8821.65</v>
      </c>
      <c r="G263" s="3">
        <v>1058.5999999999999</v>
      </c>
      <c r="H263" s="3">
        <v>7763.05</v>
      </c>
      <c r="I263" s="3" t="s">
        <v>29</v>
      </c>
      <c r="J263" s="5">
        <v>1.136363929125795</v>
      </c>
      <c r="K263" t="str">
        <f>_xlfn.XLOOKUP(D263, dim_channels!A:A, dim_channels!C:C, "Not Found")</f>
        <v>OTA</v>
      </c>
      <c r="L263" t="str">
        <f>_xlfn.XLOOKUP(D263, dim_channels!A:A, dim_channels!B:B, "Not Found")</f>
        <v>Agoda</v>
      </c>
      <c r="M263">
        <f t="shared" si="16"/>
        <v>0</v>
      </c>
      <c r="N263">
        <f t="shared" si="17"/>
        <v>1</v>
      </c>
      <c r="O263">
        <f t="shared" si="18"/>
        <v>7763.05</v>
      </c>
      <c r="P263">
        <f t="shared" si="19"/>
        <v>8821.65</v>
      </c>
    </row>
    <row r="264" spans="1:16" x14ac:dyDescent="0.2">
      <c r="A264" s="2" t="s">
        <v>593</v>
      </c>
      <c r="B264" s="2" t="s">
        <v>495</v>
      </c>
      <c r="C264" s="2" t="s">
        <v>272</v>
      </c>
      <c r="D264" s="2" t="s">
        <v>33</v>
      </c>
      <c r="E264" s="2" t="s">
        <v>60</v>
      </c>
      <c r="F264" s="2">
        <v>2327.08</v>
      </c>
      <c r="G264" s="2">
        <v>0</v>
      </c>
      <c r="H264" s="2">
        <v>2327.08</v>
      </c>
      <c r="I264" s="2" t="s">
        <v>29</v>
      </c>
      <c r="J264" s="4">
        <v>1</v>
      </c>
      <c r="K264" t="str">
        <f>_xlfn.XLOOKUP(D264, dim_channels!A:A, dim_channels!C:C, "Not Found")</f>
        <v>OTA</v>
      </c>
      <c r="L264" t="str">
        <f>_xlfn.XLOOKUP(D264, dim_channels!A:A, dim_channels!B:B, "Not Found")</f>
        <v>Booking.com</v>
      </c>
      <c r="M264">
        <f t="shared" si="16"/>
        <v>0</v>
      </c>
      <c r="N264">
        <f t="shared" si="17"/>
        <v>1</v>
      </c>
      <c r="O264">
        <f t="shared" si="18"/>
        <v>2327.08</v>
      </c>
      <c r="P264">
        <f t="shared" si="19"/>
        <v>2327.08</v>
      </c>
    </row>
    <row r="265" spans="1:16" x14ac:dyDescent="0.2">
      <c r="A265" s="3" t="s">
        <v>594</v>
      </c>
      <c r="B265" s="3" t="s">
        <v>595</v>
      </c>
      <c r="C265" s="3" t="s">
        <v>112</v>
      </c>
      <c r="D265" s="3" t="s">
        <v>64</v>
      </c>
      <c r="E265" s="3" t="s">
        <v>28</v>
      </c>
      <c r="F265" s="3">
        <v>5802.64</v>
      </c>
      <c r="G265" s="3">
        <v>0</v>
      </c>
      <c r="H265" s="3">
        <v>5802.64</v>
      </c>
      <c r="I265" s="3" t="s">
        <v>29</v>
      </c>
      <c r="J265" s="5">
        <v>1</v>
      </c>
      <c r="K265" t="str">
        <f>_xlfn.XLOOKUP(D265, dim_channels!A:A, dim_channels!C:C, "Not Found")</f>
        <v>Direct</v>
      </c>
      <c r="L265" t="str">
        <f>_xlfn.XLOOKUP(D265, dim_channels!A:A, dim_channels!B:B, "Not Found")</f>
        <v>Direct Website</v>
      </c>
      <c r="M265">
        <f t="shared" si="16"/>
        <v>0</v>
      </c>
      <c r="N265">
        <f t="shared" si="17"/>
        <v>1</v>
      </c>
      <c r="O265">
        <f t="shared" si="18"/>
        <v>5802.64</v>
      </c>
      <c r="P265">
        <f t="shared" si="19"/>
        <v>5802.64</v>
      </c>
    </row>
    <row r="266" spans="1:16" x14ac:dyDescent="0.2">
      <c r="A266" s="2" t="s">
        <v>596</v>
      </c>
      <c r="B266" s="2" t="s">
        <v>597</v>
      </c>
      <c r="C266" s="2" t="s">
        <v>262</v>
      </c>
      <c r="D266" s="2" t="s">
        <v>33</v>
      </c>
      <c r="E266" s="2" t="s">
        <v>28</v>
      </c>
      <c r="F266" s="2">
        <v>3114.39</v>
      </c>
      <c r="G266" s="2">
        <v>467.16</v>
      </c>
      <c r="H266" s="2">
        <v>2647.23</v>
      </c>
      <c r="I266" s="2" t="s">
        <v>41</v>
      </c>
      <c r="J266" s="4">
        <v>1.176471254858853</v>
      </c>
      <c r="K266" t="str">
        <f>_xlfn.XLOOKUP(D266, dim_channels!A:A, dim_channels!C:C, "Not Found")</f>
        <v>OTA</v>
      </c>
      <c r="L266" t="str">
        <f>_xlfn.XLOOKUP(D266, dim_channels!A:A, dim_channels!B:B, "Not Found")</f>
        <v>Booking.com</v>
      </c>
      <c r="M266">
        <f t="shared" si="16"/>
        <v>1</v>
      </c>
      <c r="N266">
        <f t="shared" si="17"/>
        <v>0</v>
      </c>
      <c r="O266">
        <f t="shared" si="18"/>
        <v>0</v>
      </c>
      <c r="P266">
        <f t="shared" si="19"/>
        <v>0</v>
      </c>
    </row>
    <row r="267" spans="1:16" x14ac:dyDescent="0.2">
      <c r="A267" s="3" t="s">
        <v>598</v>
      </c>
      <c r="B267" s="3" t="s">
        <v>484</v>
      </c>
      <c r="C267" s="3" t="s">
        <v>456</v>
      </c>
      <c r="D267" s="3" t="s">
        <v>33</v>
      </c>
      <c r="E267" s="3" t="s">
        <v>60</v>
      </c>
      <c r="F267" s="3">
        <v>3227.24</v>
      </c>
      <c r="G267" s="3">
        <v>0</v>
      </c>
      <c r="H267" s="3">
        <v>3227.24</v>
      </c>
      <c r="I267" s="3" t="s">
        <v>29</v>
      </c>
      <c r="J267" s="5">
        <v>1</v>
      </c>
      <c r="K267" t="str">
        <f>_xlfn.XLOOKUP(D267, dim_channels!A:A, dim_channels!C:C, "Not Found")</f>
        <v>OTA</v>
      </c>
      <c r="L267" t="str">
        <f>_xlfn.XLOOKUP(D267, dim_channels!A:A, dim_channels!B:B, "Not Found")</f>
        <v>Booking.com</v>
      </c>
      <c r="M267">
        <f t="shared" si="16"/>
        <v>0</v>
      </c>
      <c r="N267">
        <f t="shared" si="17"/>
        <v>1</v>
      </c>
      <c r="O267">
        <f t="shared" si="18"/>
        <v>3227.24</v>
      </c>
      <c r="P267">
        <f t="shared" si="19"/>
        <v>3227.24</v>
      </c>
    </row>
    <row r="268" spans="1:16" x14ac:dyDescent="0.2">
      <c r="A268" s="2" t="s">
        <v>599</v>
      </c>
      <c r="B268" s="2" t="s">
        <v>226</v>
      </c>
      <c r="C268" s="2" t="s">
        <v>557</v>
      </c>
      <c r="D268" s="2" t="s">
        <v>27</v>
      </c>
      <c r="E268" s="2" t="s">
        <v>60</v>
      </c>
      <c r="F268" s="2">
        <v>8433.52</v>
      </c>
      <c r="G268" s="2">
        <v>0</v>
      </c>
      <c r="H268" s="2">
        <v>8433.52</v>
      </c>
      <c r="I268" s="2" t="s">
        <v>29</v>
      </c>
      <c r="J268" s="4">
        <v>1</v>
      </c>
      <c r="K268" t="str">
        <f>_xlfn.XLOOKUP(D268, dim_channels!A:A, dim_channels!C:C, "Not Found")</f>
        <v>OTA</v>
      </c>
      <c r="L268" t="str">
        <f>_xlfn.XLOOKUP(D268, dim_channels!A:A, dim_channels!B:B, "Not Found")</f>
        <v>Expedia</v>
      </c>
      <c r="M268">
        <f t="shared" si="16"/>
        <v>0</v>
      </c>
      <c r="N268">
        <f t="shared" si="17"/>
        <v>1</v>
      </c>
      <c r="O268">
        <f t="shared" si="18"/>
        <v>8433.52</v>
      </c>
      <c r="P268">
        <f t="shared" si="19"/>
        <v>8433.52</v>
      </c>
    </row>
    <row r="269" spans="1:16" x14ac:dyDescent="0.2">
      <c r="A269" s="3" t="s">
        <v>600</v>
      </c>
      <c r="B269" s="3" t="s">
        <v>162</v>
      </c>
      <c r="C269" s="3" t="s">
        <v>302</v>
      </c>
      <c r="D269" s="3" t="s">
        <v>64</v>
      </c>
      <c r="E269" s="3" t="s">
        <v>115</v>
      </c>
      <c r="F269" s="3">
        <v>4573.6899999999996</v>
      </c>
      <c r="G269" s="3">
        <v>0</v>
      </c>
      <c r="H269" s="3">
        <v>4573.6899999999996</v>
      </c>
      <c r="I269" s="3" t="s">
        <v>29</v>
      </c>
      <c r="J269" s="5">
        <v>1</v>
      </c>
      <c r="K269" t="str">
        <f>_xlfn.XLOOKUP(D269, dim_channels!A:A, dim_channels!C:C, "Not Found")</f>
        <v>Direct</v>
      </c>
      <c r="L269" t="str">
        <f>_xlfn.XLOOKUP(D269, dim_channels!A:A, dim_channels!B:B, "Not Found")</f>
        <v>Direct Website</v>
      </c>
      <c r="M269">
        <f t="shared" si="16"/>
        <v>0</v>
      </c>
      <c r="N269">
        <f t="shared" si="17"/>
        <v>1</v>
      </c>
      <c r="O269">
        <f t="shared" si="18"/>
        <v>4573.6899999999996</v>
      </c>
      <c r="P269">
        <f t="shared" si="19"/>
        <v>4573.6899999999996</v>
      </c>
    </row>
    <row r="270" spans="1:16" x14ac:dyDescent="0.2">
      <c r="A270" s="2" t="s">
        <v>601</v>
      </c>
      <c r="B270" s="2" t="s">
        <v>602</v>
      </c>
      <c r="C270" s="2" t="s">
        <v>603</v>
      </c>
      <c r="D270" s="2" t="s">
        <v>33</v>
      </c>
      <c r="E270" s="2" t="s">
        <v>34</v>
      </c>
      <c r="F270" s="2">
        <v>3038.88</v>
      </c>
      <c r="G270" s="2">
        <v>455.83</v>
      </c>
      <c r="H270" s="2">
        <v>2583.0500000000002</v>
      </c>
      <c r="I270" s="2" t="s">
        <v>29</v>
      </c>
      <c r="J270" s="4">
        <v>1.1764696773194481</v>
      </c>
      <c r="K270" t="str">
        <f>_xlfn.XLOOKUP(D270, dim_channels!A:A, dim_channels!C:C, "Not Found")</f>
        <v>OTA</v>
      </c>
      <c r="L270" t="str">
        <f>_xlfn.XLOOKUP(D270, dim_channels!A:A, dim_channels!B:B, "Not Found")</f>
        <v>Booking.com</v>
      </c>
      <c r="M270">
        <f t="shared" si="16"/>
        <v>0</v>
      </c>
      <c r="N270">
        <f t="shared" si="17"/>
        <v>1</v>
      </c>
      <c r="O270">
        <f t="shared" si="18"/>
        <v>2583.0500000000002</v>
      </c>
      <c r="P270">
        <f t="shared" si="19"/>
        <v>3038.88</v>
      </c>
    </row>
    <row r="271" spans="1:16" x14ac:dyDescent="0.2">
      <c r="A271" s="3" t="s">
        <v>604</v>
      </c>
      <c r="B271" s="3" t="s">
        <v>285</v>
      </c>
      <c r="C271" s="3" t="s">
        <v>605</v>
      </c>
      <c r="D271" s="3" t="s">
        <v>45</v>
      </c>
      <c r="E271" s="3" t="s">
        <v>89</v>
      </c>
      <c r="F271" s="3">
        <v>7678.64</v>
      </c>
      <c r="G271" s="3">
        <v>0</v>
      </c>
      <c r="H271" s="3">
        <v>7678.64</v>
      </c>
      <c r="I271" s="3" t="s">
        <v>29</v>
      </c>
      <c r="J271" s="5">
        <v>1</v>
      </c>
      <c r="K271" t="str">
        <f>_xlfn.XLOOKUP(D271, dim_channels!A:A, dim_channels!C:C, "Not Found")</f>
        <v>Corporate</v>
      </c>
      <c r="L271" t="str">
        <f>_xlfn.XLOOKUP(D271, dim_channels!A:A, dim_channels!B:B, "Not Found")</f>
        <v>Corporate Direct</v>
      </c>
      <c r="M271">
        <f t="shared" si="16"/>
        <v>0</v>
      </c>
      <c r="N271">
        <f t="shared" si="17"/>
        <v>1</v>
      </c>
      <c r="O271">
        <f t="shared" si="18"/>
        <v>7678.64</v>
      </c>
      <c r="P271">
        <f t="shared" si="19"/>
        <v>7678.64</v>
      </c>
    </row>
    <row r="272" spans="1:16" x14ac:dyDescent="0.2">
      <c r="A272" s="2" t="s">
        <v>606</v>
      </c>
      <c r="B272" s="2" t="s">
        <v>156</v>
      </c>
      <c r="C272" s="2" t="s">
        <v>401</v>
      </c>
      <c r="D272" s="2" t="s">
        <v>64</v>
      </c>
      <c r="E272" s="2" t="s">
        <v>28</v>
      </c>
      <c r="F272" s="2">
        <v>3427.75</v>
      </c>
      <c r="G272" s="2">
        <v>0</v>
      </c>
      <c r="H272" s="2">
        <v>3427.75</v>
      </c>
      <c r="I272" s="2" t="s">
        <v>56</v>
      </c>
      <c r="J272" s="4">
        <v>1</v>
      </c>
      <c r="K272" t="str">
        <f>_xlfn.XLOOKUP(D272, dim_channels!A:A, dim_channels!C:C, "Not Found")</f>
        <v>Direct</v>
      </c>
      <c r="L272" t="str">
        <f>_xlfn.XLOOKUP(D272, dim_channels!A:A, dim_channels!B:B, "Not Found")</f>
        <v>Direct Website</v>
      </c>
      <c r="M272">
        <f t="shared" si="16"/>
        <v>0</v>
      </c>
      <c r="N272">
        <f t="shared" si="17"/>
        <v>0</v>
      </c>
      <c r="O272">
        <f t="shared" si="18"/>
        <v>0</v>
      </c>
      <c r="P272">
        <f t="shared" si="19"/>
        <v>0</v>
      </c>
    </row>
    <row r="273" spans="1:16" x14ac:dyDescent="0.2">
      <c r="A273" s="3" t="s">
        <v>607</v>
      </c>
      <c r="B273" s="3" t="s">
        <v>430</v>
      </c>
      <c r="C273" s="3" t="s">
        <v>608</v>
      </c>
      <c r="D273" s="3" t="s">
        <v>33</v>
      </c>
      <c r="E273" s="3" t="s">
        <v>28</v>
      </c>
      <c r="F273" s="3">
        <v>2695.99</v>
      </c>
      <c r="G273" s="3">
        <v>404.4</v>
      </c>
      <c r="H273" s="3">
        <v>2291.59</v>
      </c>
      <c r="I273" s="3" t="s">
        <v>56</v>
      </c>
      <c r="J273" s="5">
        <v>1.176471358314533</v>
      </c>
      <c r="K273" t="str">
        <f>_xlfn.XLOOKUP(D273, dim_channels!A:A, dim_channels!C:C, "Not Found")</f>
        <v>OTA</v>
      </c>
      <c r="L273" t="str">
        <f>_xlfn.XLOOKUP(D273, dim_channels!A:A, dim_channels!B:B, "Not Found")</f>
        <v>Booking.com</v>
      </c>
      <c r="M273">
        <f t="shared" si="16"/>
        <v>0</v>
      </c>
      <c r="N273">
        <f t="shared" si="17"/>
        <v>0</v>
      </c>
      <c r="O273">
        <f t="shared" si="18"/>
        <v>0</v>
      </c>
      <c r="P273">
        <f t="shared" si="19"/>
        <v>0</v>
      </c>
    </row>
    <row r="274" spans="1:16" x14ac:dyDescent="0.2">
      <c r="A274" s="2" t="s">
        <v>609</v>
      </c>
      <c r="B274" s="2" t="s">
        <v>66</v>
      </c>
      <c r="C274" s="2" t="s">
        <v>574</v>
      </c>
      <c r="D274" s="2" t="s">
        <v>33</v>
      </c>
      <c r="E274" s="2" t="s">
        <v>60</v>
      </c>
      <c r="F274" s="2">
        <v>2909.58</v>
      </c>
      <c r="G274" s="2">
        <v>0</v>
      </c>
      <c r="H274" s="2">
        <v>2909.58</v>
      </c>
      <c r="I274" s="2" t="s">
        <v>29</v>
      </c>
      <c r="J274" s="4">
        <v>1</v>
      </c>
      <c r="K274" t="str">
        <f>_xlfn.XLOOKUP(D274, dim_channels!A:A, dim_channels!C:C, "Not Found")</f>
        <v>OTA</v>
      </c>
      <c r="L274" t="str">
        <f>_xlfn.XLOOKUP(D274, dim_channels!A:A, dim_channels!B:B, "Not Found")</f>
        <v>Booking.com</v>
      </c>
      <c r="M274">
        <f t="shared" si="16"/>
        <v>0</v>
      </c>
      <c r="N274">
        <f t="shared" si="17"/>
        <v>1</v>
      </c>
      <c r="O274">
        <f t="shared" si="18"/>
        <v>2909.58</v>
      </c>
      <c r="P274">
        <f t="shared" si="19"/>
        <v>2909.58</v>
      </c>
    </row>
    <row r="275" spans="1:16" x14ac:dyDescent="0.2">
      <c r="A275" s="3" t="s">
        <v>610</v>
      </c>
      <c r="B275" s="3" t="s">
        <v>334</v>
      </c>
      <c r="C275" s="3" t="s">
        <v>388</v>
      </c>
      <c r="D275" s="3" t="s">
        <v>52</v>
      </c>
      <c r="E275" s="3" t="s">
        <v>34</v>
      </c>
      <c r="F275" s="3">
        <v>11048.26</v>
      </c>
      <c r="G275" s="3">
        <v>1325.79</v>
      </c>
      <c r="H275" s="3">
        <v>9722.4699999999993</v>
      </c>
      <c r="I275" s="3" t="s">
        <v>29</v>
      </c>
      <c r="J275" s="5">
        <v>1.1363634961074709</v>
      </c>
      <c r="K275" t="str">
        <f>_xlfn.XLOOKUP(D275, dim_channels!A:A, dim_channels!C:C, "Not Found")</f>
        <v>OTA</v>
      </c>
      <c r="L275" t="str">
        <f>_xlfn.XLOOKUP(D275, dim_channels!A:A, dim_channels!B:B, "Not Found")</f>
        <v>Agoda</v>
      </c>
      <c r="M275">
        <f t="shared" si="16"/>
        <v>0</v>
      </c>
      <c r="N275">
        <f t="shared" si="17"/>
        <v>1</v>
      </c>
      <c r="O275">
        <f t="shared" si="18"/>
        <v>9722.4699999999993</v>
      </c>
      <c r="P275">
        <f t="shared" si="19"/>
        <v>11048.26</v>
      </c>
    </row>
    <row r="276" spans="1:16" x14ac:dyDescent="0.2">
      <c r="A276" s="2" t="s">
        <v>611</v>
      </c>
      <c r="B276" s="2" t="s">
        <v>612</v>
      </c>
      <c r="C276" s="2" t="s">
        <v>512</v>
      </c>
      <c r="D276" s="2" t="s">
        <v>45</v>
      </c>
      <c r="E276" s="2" t="s">
        <v>46</v>
      </c>
      <c r="F276" s="2">
        <v>4943.59</v>
      </c>
      <c r="G276" s="2">
        <v>247.18</v>
      </c>
      <c r="H276" s="2">
        <v>4696.41</v>
      </c>
      <c r="I276" s="2" t="s">
        <v>41</v>
      </c>
      <c r="J276" s="4">
        <v>1.0526316910150519</v>
      </c>
      <c r="K276" t="str">
        <f>_xlfn.XLOOKUP(D276, dim_channels!A:A, dim_channels!C:C, "Not Found")</f>
        <v>Corporate</v>
      </c>
      <c r="L276" t="str">
        <f>_xlfn.XLOOKUP(D276, dim_channels!A:A, dim_channels!B:B, "Not Found")</f>
        <v>Corporate Direct</v>
      </c>
      <c r="M276">
        <f t="shared" si="16"/>
        <v>1</v>
      </c>
      <c r="N276">
        <f t="shared" si="17"/>
        <v>0</v>
      </c>
      <c r="O276">
        <f t="shared" si="18"/>
        <v>0</v>
      </c>
      <c r="P276">
        <f t="shared" si="19"/>
        <v>0</v>
      </c>
    </row>
    <row r="277" spans="1:16" x14ac:dyDescent="0.2">
      <c r="A277" s="3" t="s">
        <v>613</v>
      </c>
      <c r="B277" s="3" t="s">
        <v>614</v>
      </c>
      <c r="C277" s="3" t="s">
        <v>118</v>
      </c>
      <c r="D277" s="3" t="s">
        <v>64</v>
      </c>
      <c r="E277" s="3" t="s">
        <v>115</v>
      </c>
      <c r="F277" s="3">
        <v>7179.71</v>
      </c>
      <c r="G277" s="3">
        <v>0</v>
      </c>
      <c r="H277" s="3">
        <v>7179.71</v>
      </c>
      <c r="I277" s="3" t="s">
        <v>29</v>
      </c>
      <c r="J277" s="5">
        <v>1</v>
      </c>
      <c r="K277" t="str">
        <f>_xlfn.XLOOKUP(D277, dim_channels!A:A, dim_channels!C:C, "Not Found")</f>
        <v>Direct</v>
      </c>
      <c r="L277" t="str">
        <f>_xlfn.XLOOKUP(D277, dim_channels!A:A, dim_channels!B:B, "Not Found")</f>
        <v>Direct Website</v>
      </c>
      <c r="M277">
        <f t="shared" si="16"/>
        <v>0</v>
      </c>
      <c r="N277">
        <f t="shared" si="17"/>
        <v>1</v>
      </c>
      <c r="O277">
        <f t="shared" si="18"/>
        <v>7179.71</v>
      </c>
      <c r="P277">
        <f t="shared" si="19"/>
        <v>7179.71</v>
      </c>
    </row>
    <row r="278" spans="1:16" x14ac:dyDescent="0.2">
      <c r="A278" s="2" t="s">
        <v>615</v>
      </c>
      <c r="B278" s="2" t="s">
        <v>465</v>
      </c>
      <c r="C278" s="2" t="s">
        <v>261</v>
      </c>
      <c r="D278" s="2" t="s">
        <v>64</v>
      </c>
      <c r="E278" s="2" t="s">
        <v>28</v>
      </c>
      <c r="F278" s="2">
        <v>4801.08</v>
      </c>
      <c r="G278" s="2">
        <v>0</v>
      </c>
      <c r="H278" s="2">
        <v>4801.08</v>
      </c>
      <c r="I278" s="2" t="s">
        <v>29</v>
      </c>
      <c r="J278" s="4">
        <v>1</v>
      </c>
      <c r="K278" t="str">
        <f>_xlfn.XLOOKUP(D278, dim_channels!A:A, dim_channels!C:C, "Not Found")</f>
        <v>Direct</v>
      </c>
      <c r="L278" t="str">
        <f>_xlfn.XLOOKUP(D278, dim_channels!A:A, dim_channels!B:B, "Not Found")</f>
        <v>Direct Website</v>
      </c>
      <c r="M278">
        <f t="shared" si="16"/>
        <v>0</v>
      </c>
      <c r="N278">
        <f t="shared" si="17"/>
        <v>1</v>
      </c>
      <c r="O278">
        <f t="shared" si="18"/>
        <v>4801.08</v>
      </c>
      <c r="P278">
        <f t="shared" si="19"/>
        <v>4801.08</v>
      </c>
    </row>
    <row r="279" spans="1:16" x14ac:dyDescent="0.2">
      <c r="A279" s="3" t="s">
        <v>616</v>
      </c>
      <c r="B279" s="3" t="s">
        <v>452</v>
      </c>
      <c r="C279" s="3" t="s">
        <v>359</v>
      </c>
      <c r="D279" s="3" t="s">
        <v>27</v>
      </c>
      <c r="E279" s="3" t="s">
        <v>34</v>
      </c>
      <c r="F279" s="3">
        <v>18053.62</v>
      </c>
      <c r="G279" s="3">
        <v>3249.65</v>
      </c>
      <c r="H279" s="3">
        <v>14803.97</v>
      </c>
      <c r="I279" s="3" t="s">
        <v>29</v>
      </c>
      <c r="J279" s="5">
        <v>1.21951206331815</v>
      </c>
      <c r="K279" t="str">
        <f>_xlfn.XLOOKUP(D279, dim_channels!A:A, dim_channels!C:C, "Not Found")</f>
        <v>OTA</v>
      </c>
      <c r="L279" t="str">
        <f>_xlfn.XLOOKUP(D279, dim_channels!A:A, dim_channels!B:B, "Not Found")</f>
        <v>Expedia</v>
      </c>
      <c r="M279">
        <f t="shared" si="16"/>
        <v>0</v>
      </c>
      <c r="N279">
        <f t="shared" si="17"/>
        <v>1</v>
      </c>
      <c r="O279">
        <f t="shared" si="18"/>
        <v>14803.97</v>
      </c>
      <c r="P279">
        <f t="shared" si="19"/>
        <v>18053.62</v>
      </c>
    </row>
    <row r="280" spans="1:16" x14ac:dyDescent="0.2">
      <c r="A280" s="2" t="s">
        <v>617</v>
      </c>
      <c r="B280" s="2" t="s">
        <v>618</v>
      </c>
      <c r="C280" s="2" t="s">
        <v>619</v>
      </c>
      <c r="D280" s="2" t="s">
        <v>45</v>
      </c>
      <c r="E280" s="2" t="s">
        <v>46</v>
      </c>
      <c r="F280" s="2">
        <v>2687.81</v>
      </c>
      <c r="G280" s="2">
        <v>134.38999999999999</v>
      </c>
      <c r="H280" s="2">
        <v>2553.42</v>
      </c>
      <c r="I280" s="2" t="s">
        <v>29</v>
      </c>
      <c r="J280" s="4">
        <v>1.052631372825465</v>
      </c>
      <c r="K280" t="str">
        <f>_xlfn.XLOOKUP(D280, dim_channels!A:A, dim_channels!C:C, "Not Found")</f>
        <v>Corporate</v>
      </c>
      <c r="L280" t="str">
        <f>_xlfn.XLOOKUP(D280, dim_channels!A:A, dim_channels!B:B, "Not Found")</f>
        <v>Corporate Direct</v>
      </c>
      <c r="M280">
        <f t="shared" si="16"/>
        <v>0</v>
      </c>
      <c r="N280">
        <f t="shared" si="17"/>
        <v>1</v>
      </c>
      <c r="O280">
        <f t="shared" si="18"/>
        <v>2553.42</v>
      </c>
      <c r="P280">
        <f t="shared" si="19"/>
        <v>2687.81</v>
      </c>
    </row>
    <row r="281" spans="1:16" x14ac:dyDescent="0.2">
      <c r="A281" s="3" t="s">
        <v>620</v>
      </c>
      <c r="B281" s="3" t="s">
        <v>181</v>
      </c>
      <c r="C281" s="3" t="s">
        <v>121</v>
      </c>
      <c r="D281" s="3" t="s">
        <v>114</v>
      </c>
      <c r="E281" s="3" t="s">
        <v>46</v>
      </c>
      <c r="F281" s="3">
        <v>13135.8</v>
      </c>
      <c r="G281" s="3">
        <v>1313.58</v>
      </c>
      <c r="H281" s="3">
        <v>11822.22</v>
      </c>
      <c r="I281" s="3" t="s">
        <v>29</v>
      </c>
      <c r="J281" s="5">
        <v>1.1111111111111109</v>
      </c>
      <c r="K281" t="str">
        <f>_xlfn.XLOOKUP(D281, dim_channels!A:A, dim_channels!C:C, "Not Found")</f>
        <v>Offline</v>
      </c>
      <c r="L281" t="str">
        <f>_xlfn.XLOOKUP(D281, dim_channels!A:A, dim_channels!B:B, "Not Found")</f>
        <v>Travel Agency</v>
      </c>
      <c r="M281">
        <f t="shared" si="16"/>
        <v>0</v>
      </c>
      <c r="N281">
        <f t="shared" si="17"/>
        <v>1</v>
      </c>
      <c r="O281">
        <f t="shared" si="18"/>
        <v>11822.22</v>
      </c>
      <c r="P281">
        <f t="shared" si="19"/>
        <v>13135.8</v>
      </c>
    </row>
    <row r="282" spans="1:16" x14ac:dyDescent="0.2">
      <c r="A282" s="2" t="s">
        <v>621</v>
      </c>
      <c r="B282" s="2" t="s">
        <v>321</v>
      </c>
      <c r="C282" s="2" t="s">
        <v>70</v>
      </c>
      <c r="D282" s="2" t="s">
        <v>52</v>
      </c>
      <c r="E282" s="2" t="s">
        <v>60</v>
      </c>
      <c r="F282" s="2">
        <v>2696.03</v>
      </c>
      <c r="G282" s="2">
        <v>0</v>
      </c>
      <c r="H282" s="2">
        <v>2696.03</v>
      </c>
      <c r="I282" s="2" t="s">
        <v>29</v>
      </c>
      <c r="J282" s="4">
        <v>1</v>
      </c>
      <c r="K282" t="str">
        <f>_xlfn.XLOOKUP(D282, dim_channels!A:A, dim_channels!C:C, "Not Found")</f>
        <v>OTA</v>
      </c>
      <c r="L282" t="str">
        <f>_xlfn.XLOOKUP(D282, dim_channels!A:A, dim_channels!B:B, "Not Found")</f>
        <v>Agoda</v>
      </c>
      <c r="M282">
        <f t="shared" si="16"/>
        <v>0</v>
      </c>
      <c r="N282">
        <f t="shared" si="17"/>
        <v>1</v>
      </c>
      <c r="O282">
        <f t="shared" si="18"/>
        <v>2696.03</v>
      </c>
      <c r="P282">
        <f t="shared" si="19"/>
        <v>2696.03</v>
      </c>
    </row>
    <row r="283" spans="1:16" x14ac:dyDescent="0.2">
      <c r="A283" s="3" t="s">
        <v>622</v>
      </c>
      <c r="B283" s="3" t="s">
        <v>81</v>
      </c>
      <c r="C283" s="3" t="s">
        <v>376</v>
      </c>
      <c r="D283" s="3" t="s">
        <v>64</v>
      </c>
      <c r="E283" s="3" t="s">
        <v>115</v>
      </c>
      <c r="F283" s="3">
        <v>5086.59</v>
      </c>
      <c r="G283" s="3">
        <v>0</v>
      </c>
      <c r="H283" s="3">
        <v>5086.59</v>
      </c>
      <c r="I283" s="3" t="s">
        <v>29</v>
      </c>
      <c r="J283" s="5">
        <v>1</v>
      </c>
      <c r="K283" t="str">
        <f>_xlfn.XLOOKUP(D283, dim_channels!A:A, dim_channels!C:C, "Not Found")</f>
        <v>Direct</v>
      </c>
      <c r="L283" t="str">
        <f>_xlfn.XLOOKUP(D283, dim_channels!A:A, dim_channels!B:B, "Not Found")</f>
        <v>Direct Website</v>
      </c>
      <c r="M283">
        <f t="shared" si="16"/>
        <v>0</v>
      </c>
      <c r="N283">
        <f t="shared" si="17"/>
        <v>1</v>
      </c>
      <c r="O283">
        <f t="shared" si="18"/>
        <v>5086.59</v>
      </c>
      <c r="P283">
        <f t="shared" si="19"/>
        <v>5086.59</v>
      </c>
    </row>
    <row r="284" spans="1:16" x14ac:dyDescent="0.2">
      <c r="A284" s="2" t="s">
        <v>623</v>
      </c>
      <c r="B284" s="2" t="s">
        <v>482</v>
      </c>
      <c r="C284" s="2" t="s">
        <v>171</v>
      </c>
      <c r="D284" s="2" t="s">
        <v>33</v>
      </c>
      <c r="E284" s="2" t="s">
        <v>28</v>
      </c>
      <c r="F284" s="2">
        <v>11224.78</v>
      </c>
      <c r="G284" s="2">
        <v>1683.72</v>
      </c>
      <c r="H284" s="2">
        <v>9541.06</v>
      </c>
      <c r="I284" s="2" t="s">
        <v>29</v>
      </c>
      <c r="J284" s="4">
        <v>1.1764709581534969</v>
      </c>
      <c r="K284" t="str">
        <f>_xlfn.XLOOKUP(D284, dim_channels!A:A, dim_channels!C:C, "Not Found")</f>
        <v>OTA</v>
      </c>
      <c r="L284" t="str">
        <f>_xlfn.XLOOKUP(D284, dim_channels!A:A, dim_channels!B:B, "Not Found")</f>
        <v>Booking.com</v>
      </c>
      <c r="M284">
        <f t="shared" si="16"/>
        <v>0</v>
      </c>
      <c r="N284">
        <f t="shared" si="17"/>
        <v>1</v>
      </c>
      <c r="O284">
        <f t="shared" si="18"/>
        <v>9541.06</v>
      </c>
      <c r="P284">
        <f t="shared" si="19"/>
        <v>11224.78</v>
      </c>
    </row>
    <row r="285" spans="1:16" x14ac:dyDescent="0.2">
      <c r="A285" s="3" t="s">
        <v>624</v>
      </c>
      <c r="B285" s="3" t="s">
        <v>101</v>
      </c>
      <c r="C285" s="3" t="s">
        <v>159</v>
      </c>
      <c r="D285" s="3" t="s">
        <v>33</v>
      </c>
      <c r="E285" s="3" t="s">
        <v>28</v>
      </c>
      <c r="F285" s="3">
        <v>5833.57</v>
      </c>
      <c r="G285" s="3">
        <v>875.04</v>
      </c>
      <c r="H285" s="3">
        <v>4958.53</v>
      </c>
      <c r="I285" s="3" t="s">
        <v>29</v>
      </c>
      <c r="J285" s="5">
        <v>1.1764716559141519</v>
      </c>
      <c r="K285" t="str">
        <f>_xlfn.XLOOKUP(D285, dim_channels!A:A, dim_channels!C:C, "Not Found")</f>
        <v>OTA</v>
      </c>
      <c r="L285" t="str">
        <f>_xlfn.XLOOKUP(D285, dim_channels!A:A, dim_channels!B:B, "Not Found")</f>
        <v>Booking.com</v>
      </c>
      <c r="M285">
        <f t="shared" si="16"/>
        <v>0</v>
      </c>
      <c r="N285">
        <f t="shared" si="17"/>
        <v>1</v>
      </c>
      <c r="O285">
        <f t="shared" si="18"/>
        <v>4958.53</v>
      </c>
      <c r="P285">
        <f t="shared" si="19"/>
        <v>5833.57</v>
      </c>
    </row>
    <row r="286" spans="1:16" x14ac:dyDescent="0.2">
      <c r="A286" s="2" t="s">
        <v>625</v>
      </c>
      <c r="B286" s="2" t="s">
        <v>626</v>
      </c>
      <c r="C286" s="2" t="s">
        <v>274</v>
      </c>
      <c r="D286" s="2" t="s">
        <v>33</v>
      </c>
      <c r="E286" s="2" t="s">
        <v>60</v>
      </c>
      <c r="F286" s="2">
        <v>14329.02</v>
      </c>
      <c r="G286" s="2">
        <v>0</v>
      </c>
      <c r="H286" s="2">
        <v>14329.02</v>
      </c>
      <c r="I286" s="2" t="s">
        <v>41</v>
      </c>
      <c r="J286" s="4">
        <v>1</v>
      </c>
      <c r="K286" t="str">
        <f>_xlfn.XLOOKUP(D286, dim_channels!A:A, dim_channels!C:C, "Not Found")</f>
        <v>OTA</v>
      </c>
      <c r="L286" t="str">
        <f>_xlfn.XLOOKUP(D286, dim_channels!A:A, dim_channels!B:B, "Not Found")</f>
        <v>Booking.com</v>
      </c>
      <c r="M286">
        <f t="shared" si="16"/>
        <v>1</v>
      </c>
      <c r="N286">
        <f t="shared" si="17"/>
        <v>0</v>
      </c>
      <c r="O286">
        <f t="shared" si="18"/>
        <v>0</v>
      </c>
      <c r="P286">
        <f t="shared" si="19"/>
        <v>0</v>
      </c>
    </row>
    <row r="287" spans="1:16" x14ac:dyDescent="0.2">
      <c r="A287" s="3" t="s">
        <v>627</v>
      </c>
      <c r="B287" s="3" t="s">
        <v>187</v>
      </c>
      <c r="C287" s="3" t="s">
        <v>348</v>
      </c>
      <c r="D287" s="3" t="s">
        <v>27</v>
      </c>
      <c r="E287" s="3" t="s">
        <v>34</v>
      </c>
      <c r="F287" s="3">
        <v>10723.53</v>
      </c>
      <c r="G287" s="3">
        <v>1930.24</v>
      </c>
      <c r="H287" s="3">
        <v>8793.2900000000009</v>
      </c>
      <c r="I287" s="3" t="s">
        <v>29</v>
      </c>
      <c r="J287" s="5">
        <v>1.219512833080679</v>
      </c>
      <c r="K287" t="str">
        <f>_xlfn.XLOOKUP(D287, dim_channels!A:A, dim_channels!C:C, "Not Found")</f>
        <v>OTA</v>
      </c>
      <c r="L287" t="str">
        <f>_xlfn.XLOOKUP(D287, dim_channels!A:A, dim_channels!B:B, "Not Found")</f>
        <v>Expedia</v>
      </c>
      <c r="M287">
        <f t="shared" si="16"/>
        <v>0</v>
      </c>
      <c r="N287">
        <f t="shared" si="17"/>
        <v>1</v>
      </c>
      <c r="O287">
        <f t="shared" si="18"/>
        <v>8793.2900000000009</v>
      </c>
      <c r="P287">
        <f t="shared" si="19"/>
        <v>10723.53</v>
      </c>
    </row>
    <row r="288" spans="1:16" x14ac:dyDescent="0.2">
      <c r="A288" s="2" t="s">
        <v>628</v>
      </c>
      <c r="B288" s="2" t="s">
        <v>222</v>
      </c>
      <c r="C288" s="2" t="s">
        <v>360</v>
      </c>
      <c r="D288" s="2" t="s">
        <v>64</v>
      </c>
      <c r="E288" s="2" t="s">
        <v>28</v>
      </c>
      <c r="F288" s="2">
        <v>13193.26</v>
      </c>
      <c r="G288" s="2">
        <v>0</v>
      </c>
      <c r="H288" s="2">
        <v>13193.26</v>
      </c>
      <c r="I288" s="2" t="s">
        <v>29</v>
      </c>
      <c r="J288" s="4">
        <v>1</v>
      </c>
      <c r="K288" t="str">
        <f>_xlfn.XLOOKUP(D288, dim_channels!A:A, dim_channels!C:C, "Not Found")</f>
        <v>Direct</v>
      </c>
      <c r="L288" t="str">
        <f>_xlfn.XLOOKUP(D288, dim_channels!A:A, dim_channels!B:B, "Not Found")</f>
        <v>Direct Website</v>
      </c>
      <c r="M288">
        <f t="shared" si="16"/>
        <v>0</v>
      </c>
      <c r="N288">
        <f t="shared" si="17"/>
        <v>1</v>
      </c>
      <c r="O288">
        <f t="shared" si="18"/>
        <v>13193.26</v>
      </c>
      <c r="P288">
        <f t="shared" si="19"/>
        <v>13193.26</v>
      </c>
    </row>
    <row r="289" spans="1:16" x14ac:dyDescent="0.2">
      <c r="A289" s="3" t="s">
        <v>629</v>
      </c>
      <c r="B289" s="3" t="s">
        <v>630</v>
      </c>
      <c r="C289" s="3" t="s">
        <v>520</v>
      </c>
      <c r="D289" s="3" t="s">
        <v>64</v>
      </c>
      <c r="E289" s="3" t="s">
        <v>34</v>
      </c>
      <c r="F289" s="3">
        <v>10732.06</v>
      </c>
      <c r="G289" s="3">
        <v>0</v>
      </c>
      <c r="H289" s="3">
        <v>10732.06</v>
      </c>
      <c r="I289" s="3" t="s">
        <v>29</v>
      </c>
      <c r="J289" s="5">
        <v>1</v>
      </c>
      <c r="K289" t="str">
        <f>_xlfn.XLOOKUP(D289, dim_channels!A:A, dim_channels!C:C, "Not Found")</f>
        <v>Direct</v>
      </c>
      <c r="L289" t="str">
        <f>_xlfn.XLOOKUP(D289, dim_channels!A:A, dim_channels!B:B, "Not Found")</f>
        <v>Direct Website</v>
      </c>
      <c r="M289">
        <f t="shared" si="16"/>
        <v>0</v>
      </c>
      <c r="N289">
        <f t="shared" si="17"/>
        <v>1</v>
      </c>
      <c r="O289">
        <f t="shared" si="18"/>
        <v>10732.06</v>
      </c>
      <c r="P289">
        <f t="shared" si="19"/>
        <v>10732.06</v>
      </c>
    </row>
    <row r="290" spans="1:16" x14ac:dyDescent="0.2">
      <c r="A290" s="2" t="s">
        <v>631</v>
      </c>
      <c r="B290" s="2" t="s">
        <v>62</v>
      </c>
      <c r="C290" s="2" t="s">
        <v>81</v>
      </c>
      <c r="D290" s="2" t="s">
        <v>33</v>
      </c>
      <c r="E290" s="2" t="s">
        <v>60</v>
      </c>
      <c r="F290" s="2">
        <v>10907.33</v>
      </c>
      <c r="G290" s="2">
        <v>0</v>
      </c>
      <c r="H290" s="2">
        <v>10907.33</v>
      </c>
      <c r="I290" s="2" t="s">
        <v>29</v>
      </c>
      <c r="J290" s="4">
        <v>1</v>
      </c>
      <c r="K290" t="str">
        <f>_xlfn.XLOOKUP(D290, dim_channels!A:A, dim_channels!C:C, "Not Found")</f>
        <v>OTA</v>
      </c>
      <c r="L290" t="str">
        <f>_xlfn.XLOOKUP(D290, dim_channels!A:A, dim_channels!B:B, "Not Found")</f>
        <v>Booking.com</v>
      </c>
      <c r="M290">
        <f t="shared" si="16"/>
        <v>0</v>
      </c>
      <c r="N290">
        <f t="shared" si="17"/>
        <v>1</v>
      </c>
      <c r="O290">
        <f t="shared" si="18"/>
        <v>10907.33</v>
      </c>
      <c r="P290">
        <f t="shared" si="19"/>
        <v>10907.33</v>
      </c>
    </row>
    <row r="291" spans="1:16" x14ac:dyDescent="0.2">
      <c r="A291" s="3" t="s">
        <v>632</v>
      </c>
      <c r="B291" s="3" t="s">
        <v>150</v>
      </c>
      <c r="C291" s="3" t="s">
        <v>217</v>
      </c>
      <c r="D291" s="3" t="s">
        <v>52</v>
      </c>
      <c r="E291" s="3" t="s">
        <v>60</v>
      </c>
      <c r="F291" s="3">
        <v>2200.77</v>
      </c>
      <c r="G291" s="3">
        <v>0</v>
      </c>
      <c r="H291" s="3">
        <v>2200.77</v>
      </c>
      <c r="I291" s="3" t="s">
        <v>29</v>
      </c>
      <c r="J291" s="5">
        <v>1</v>
      </c>
      <c r="K291" t="str">
        <f>_xlfn.XLOOKUP(D291, dim_channels!A:A, dim_channels!C:C, "Not Found")</f>
        <v>OTA</v>
      </c>
      <c r="L291" t="str">
        <f>_xlfn.XLOOKUP(D291, dim_channels!A:A, dim_channels!B:B, "Not Found")</f>
        <v>Agoda</v>
      </c>
      <c r="M291">
        <f t="shared" si="16"/>
        <v>0</v>
      </c>
      <c r="N291">
        <f t="shared" si="17"/>
        <v>1</v>
      </c>
      <c r="O291">
        <f t="shared" si="18"/>
        <v>2200.77</v>
      </c>
      <c r="P291">
        <f t="shared" si="19"/>
        <v>2200.77</v>
      </c>
    </row>
    <row r="292" spans="1:16" x14ac:dyDescent="0.2">
      <c r="A292" s="2" t="s">
        <v>633</v>
      </c>
      <c r="B292" s="2" t="s">
        <v>634</v>
      </c>
      <c r="C292" s="2" t="s">
        <v>564</v>
      </c>
      <c r="D292" s="2" t="s">
        <v>33</v>
      </c>
      <c r="E292" s="2" t="s">
        <v>34</v>
      </c>
      <c r="F292" s="2">
        <v>8588.26</v>
      </c>
      <c r="G292" s="2">
        <v>1288.24</v>
      </c>
      <c r="H292" s="2">
        <v>7300.02</v>
      </c>
      <c r="I292" s="2" t="s">
        <v>41</v>
      </c>
      <c r="J292" s="4">
        <v>1.1764707493952069</v>
      </c>
      <c r="K292" t="str">
        <f>_xlfn.XLOOKUP(D292, dim_channels!A:A, dim_channels!C:C, "Not Found")</f>
        <v>OTA</v>
      </c>
      <c r="L292" t="str">
        <f>_xlfn.XLOOKUP(D292, dim_channels!A:A, dim_channels!B:B, "Not Found")</f>
        <v>Booking.com</v>
      </c>
      <c r="M292">
        <f t="shared" si="16"/>
        <v>1</v>
      </c>
      <c r="N292">
        <f t="shared" si="17"/>
        <v>0</v>
      </c>
      <c r="O292">
        <f t="shared" si="18"/>
        <v>0</v>
      </c>
      <c r="P292">
        <f t="shared" si="19"/>
        <v>0</v>
      </c>
    </row>
    <row r="293" spans="1:16" x14ac:dyDescent="0.2">
      <c r="A293" s="3" t="s">
        <v>635</v>
      </c>
      <c r="B293" s="3" t="s">
        <v>302</v>
      </c>
      <c r="C293" s="3" t="s">
        <v>139</v>
      </c>
      <c r="D293" s="3" t="s">
        <v>27</v>
      </c>
      <c r="E293" s="3" t="s">
        <v>60</v>
      </c>
      <c r="F293" s="3">
        <v>7365.77</v>
      </c>
      <c r="G293" s="3">
        <v>0</v>
      </c>
      <c r="H293" s="3">
        <v>7365.77</v>
      </c>
      <c r="I293" s="3" t="s">
        <v>41</v>
      </c>
      <c r="J293" s="5">
        <v>1</v>
      </c>
      <c r="K293" t="str">
        <f>_xlfn.XLOOKUP(D293, dim_channels!A:A, dim_channels!C:C, "Not Found")</f>
        <v>OTA</v>
      </c>
      <c r="L293" t="str">
        <f>_xlfn.XLOOKUP(D293, dim_channels!A:A, dim_channels!B:B, "Not Found")</f>
        <v>Expedia</v>
      </c>
      <c r="M293">
        <f t="shared" si="16"/>
        <v>1</v>
      </c>
      <c r="N293">
        <f t="shared" si="17"/>
        <v>0</v>
      </c>
      <c r="O293">
        <f t="shared" si="18"/>
        <v>0</v>
      </c>
      <c r="P293">
        <f t="shared" si="19"/>
        <v>0</v>
      </c>
    </row>
    <row r="294" spans="1:16" x14ac:dyDescent="0.2">
      <c r="A294" s="2" t="s">
        <v>636</v>
      </c>
      <c r="B294" s="2" t="s">
        <v>452</v>
      </c>
      <c r="C294" s="2" t="s">
        <v>141</v>
      </c>
      <c r="D294" s="2" t="s">
        <v>27</v>
      </c>
      <c r="E294" s="2" t="s">
        <v>28</v>
      </c>
      <c r="F294" s="2">
        <v>5297.37</v>
      </c>
      <c r="G294" s="2">
        <v>953.53</v>
      </c>
      <c r="H294" s="2">
        <v>4343.84</v>
      </c>
      <c r="I294" s="2" t="s">
        <v>29</v>
      </c>
      <c r="J294" s="4">
        <v>1.219513149655604</v>
      </c>
      <c r="K294" t="str">
        <f>_xlfn.XLOOKUP(D294, dim_channels!A:A, dim_channels!C:C, "Not Found")</f>
        <v>OTA</v>
      </c>
      <c r="L294" t="str">
        <f>_xlfn.XLOOKUP(D294, dim_channels!A:A, dim_channels!B:B, "Not Found")</f>
        <v>Expedia</v>
      </c>
      <c r="M294">
        <f t="shared" si="16"/>
        <v>0</v>
      </c>
      <c r="N294">
        <f t="shared" si="17"/>
        <v>1</v>
      </c>
      <c r="O294">
        <f t="shared" si="18"/>
        <v>4343.84</v>
      </c>
      <c r="P294">
        <f t="shared" si="19"/>
        <v>5297.37</v>
      </c>
    </row>
    <row r="295" spans="1:16" x14ac:dyDescent="0.2">
      <c r="A295" s="3" t="s">
        <v>637</v>
      </c>
      <c r="B295" s="3" t="s">
        <v>251</v>
      </c>
      <c r="C295" s="3" t="s">
        <v>164</v>
      </c>
      <c r="D295" s="3" t="s">
        <v>64</v>
      </c>
      <c r="E295" s="3" t="s">
        <v>28</v>
      </c>
      <c r="F295" s="3">
        <v>7209.2</v>
      </c>
      <c r="G295" s="3">
        <v>0</v>
      </c>
      <c r="H295" s="3">
        <v>7209.2</v>
      </c>
      <c r="I295" s="3" t="s">
        <v>29</v>
      </c>
      <c r="J295" s="5">
        <v>1</v>
      </c>
      <c r="K295" t="str">
        <f>_xlfn.XLOOKUP(D295, dim_channels!A:A, dim_channels!C:C, "Not Found")</f>
        <v>Direct</v>
      </c>
      <c r="L295" t="str">
        <f>_xlfn.XLOOKUP(D295, dim_channels!A:A, dim_channels!B:B, "Not Found")</f>
        <v>Direct Website</v>
      </c>
      <c r="M295">
        <f t="shared" si="16"/>
        <v>0</v>
      </c>
      <c r="N295">
        <f t="shared" si="17"/>
        <v>1</v>
      </c>
      <c r="O295">
        <f t="shared" si="18"/>
        <v>7209.2</v>
      </c>
      <c r="P295">
        <f t="shared" si="19"/>
        <v>7209.2</v>
      </c>
    </row>
    <row r="296" spans="1:16" x14ac:dyDescent="0.2">
      <c r="A296" s="2" t="s">
        <v>638</v>
      </c>
      <c r="B296" s="2" t="s">
        <v>501</v>
      </c>
      <c r="C296" s="2" t="s">
        <v>321</v>
      </c>
      <c r="D296" s="2" t="s">
        <v>64</v>
      </c>
      <c r="E296" s="2" t="s">
        <v>28</v>
      </c>
      <c r="F296" s="2">
        <v>14351.95</v>
      </c>
      <c r="G296" s="2">
        <v>0</v>
      </c>
      <c r="H296" s="2">
        <v>14351.95</v>
      </c>
      <c r="I296" s="2" t="s">
        <v>29</v>
      </c>
      <c r="J296" s="4">
        <v>1</v>
      </c>
      <c r="K296" t="str">
        <f>_xlfn.XLOOKUP(D296, dim_channels!A:A, dim_channels!C:C, "Not Found")</f>
        <v>Direct</v>
      </c>
      <c r="L296" t="str">
        <f>_xlfn.XLOOKUP(D296, dim_channels!A:A, dim_channels!B:B, "Not Found")</f>
        <v>Direct Website</v>
      </c>
      <c r="M296">
        <f t="shared" si="16"/>
        <v>0</v>
      </c>
      <c r="N296">
        <f t="shared" si="17"/>
        <v>1</v>
      </c>
      <c r="O296">
        <f t="shared" si="18"/>
        <v>14351.95</v>
      </c>
      <c r="P296">
        <f t="shared" si="19"/>
        <v>14351.95</v>
      </c>
    </row>
    <row r="297" spans="1:16" x14ac:dyDescent="0.2">
      <c r="A297" s="3" t="s">
        <v>639</v>
      </c>
      <c r="B297" s="3" t="s">
        <v>55</v>
      </c>
      <c r="C297" s="3" t="s">
        <v>562</v>
      </c>
      <c r="D297" s="3" t="s">
        <v>33</v>
      </c>
      <c r="E297" s="3" t="s">
        <v>34</v>
      </c>
      <c r="F297" s="3">
        <v>6070.61</v>
      </c>
      <c r="G297" s="3">
        <v>910.59</v>
      </c>
      <c r="H297" s="3">
        <v>5160.0200000000004</v>
      </c>
      <c r="I297" s="3" t="s">
        <v>56</v>
      </c>
      <c r="J297" s="5">
        <v>1.176470246239355</v>
      </c>
      <c r="K297" t="str">
        <f>_xlfn.XLOOKUP(D297, dim_channels!A:A, dim_channels!C:C, "Not Found")</f>
        <v>OTA</v>
      </c>
      <c r="L297" t="str">
        <f>_xlfn.XLOOKUP(D297, dim_channels!A:A, dim_channels!B:B, "Not Found")</f>
        <v>Booking.com</v>
      </c>
      <c r="M297">
        <f t="shared" si="16"/>
        <v>0</v>
      </c>
      <c r="N297">
        <f t="shared" si="17"/>
        <v>0</v>
      </c>
      <c r="O297">
        <f t="shared" si="18"/>
        <v>0</v>
      </c>
      <c r="P297">
        <f t="shared" si="19"/>
        <v>0</v>
      </c>
    </row>
    <row r="298" spans="1:16" x14ac:dyDescent="0.2">
      <c r="A298" s="2" t="s">
        <v>640</v>
      </c>
      <c r="B298" s="2" t="s">
        <v>343</v>
      </c>
      <c r="C298" s="2" t="s">
        <v>181</v>
      </c>
      <c r="D298" s="2" t="s">
        <v>64</v>
      </c>
      <c r="E298" s="2" t="s">
        <v>115</v>
      </c>
      <c r="F298" s="2">
        <v>4183.07</v>
      </c>
      <c r="G298" s="2">
        <v>0</v>
      </c>
      <c r="H298" s="2">
        <v>4183.07</v>
      </c>
      <c r="I298" s="2" t="s">
        <v>29</v>
      </c>
      <c r="J298" s="4">
        <v>1</v>
      </c>
      <c r="K298" t="str">
        <f>_xlfn.XLOOKUP(D298, dim_channels!A:A, dim_channels!C:C, "Not Found")</f>
        <v>Direct</v>
      </c>
      <c r="L298" t="str">
        <f>_xlfn.XLOOKUP(D298, dim_channels!A:A, dim_channels!B:B, "Not Found")</f>
        <v>Direct Website</v>
      </c>
      <c r="M298">
        <f t="shared" si="16"/>
        <v>0</v>
      </c>
      <c r="N298">
        <f t="shared" si="17"/>
        <v>1</v>
      </c>
      <c r="O298">
        <f t="shared" si="18"/>
        <v>4183.07</v>
      </c>
      <c r="P298">
        <f t="shared" si="19"/>
        <v>4183.07</v>
      </c>
    </row>
    <row r="299" spans="1:16" x14ac:dyDescent="0.2">
      <c r="A299" s="3" t="s">
        <v>641</v>
      </c>
      <c r="B299" s="3" t="s">
        <v>642</v>
      </c>
      <c r="C299" s="3" t="s">
        <v>432</v>
      </c>
      <c r="D299" s="3" t="s">
        <v>27</v>
      </c>
      <c r="E299" s="3" t="s">
        <v>28</v>
      </c>
      <c r="F299" s="3">
        <v>11861.67</v>
      </c>
      <c r="G299" s="3">
        <v>2135.1</v>
      </c>
      <c r="H299" s="3">
        <v>9726.57</v>
      </c>
      <c r="I299" s="3" t="s">
        <v>29</v>
      </c>
      <c r="J299" s="5">
        <v>1.2195121198942691</v>
      </c>
      <c r="K299" t="str">
        <f>_xlfn.XLOOKUP(D299, dim_channels!A:A, dim_channels!C:C, "Not Found")</f>
        <v>OTA</v>
      </c>
      <c r="L299" t="str">
        <f>_xlfn.XLOOKUP(D299, dim_channels!A:A, dim_channels!B:B, "Not Found")</f>
        <v>Expedia</v>
      </c>
      <c r="M299">
        <f t="shared" si="16"/>
        <v>0</v>
      </c>
      <c r="N299">
        <f t="shared" si="17"/>
        <v>1</v>
      </c>
      <c r="O299">
        <f t="shared" si="18"/>
        <v>9726.57</v>
      </c>
      <c r="P299">
        <f t="shared" si="19"/>
        <v>11861.67</v>
      </c>
    </row>
    <row r="300" spans="1:16" x14ac:dyDescent="0.2">
      <c r="A300" s="2" t="s">
        <v>643</v>
      </c>
      <c r="B300" s="2" t="s">
        <v>644</v>
      </c>
      <c r="C300" s="2" t="s">
        <v>534</v>
      </c>
      <c r="D300" s="2" t="s">
        <v>33</v>
      </c>
      <c r="E300" s="2" t="s">
        <v>34</v>
      </c>
      <c r="F300" s="2">
        <v>2788.24</v>
      </c>
      <c r="G300" s="2">
        <v>418.24</v>
      </c>
      <c r="H300" s="2">
        <v>2370</v>
      </c>
      <c r="I300" s="2" t="s">
        <v>29</v>
      </c>
      <c r="J300" s="4">
        <v>1.176472573839662</v>
      </c>
      <c r="K300" t="str">
        <f>_xlfn.XLOOKUP(D300, dim_channels!A:A, dim_channels!C:C, "Not Found")</f>
        <v>OTA</v>
      </c>
      <c r="L300" t="str">
        <f>_xlfn.XLOOKUP(D300, dim_channels!A:A, dim_channels!B:B, "Not Found")</f>
        <v>Booking.com</v>
      </c>
      <c r="M300">
        <f t="shared" si="16"/>
        <v>0</v>
      </c>
      <c r="N300">
        <f t="shared" si="17"/>
        <v>1</v>
      </c>
      <c r="O300">
        <f t="shared" si="18"/>
        <v>2370</v>
      </c>
      <c r="P300">
        <f t="shared" si="19"/>
        <v>2788.24</v>
      </c>
    </row>
    <row r="301" spans="1:16" x14ac:dyDescent="0.2">
      <c r="A301" s="3" t="s">
        <v>645</v>
      </c>
      <c r="B301" s="3" t="s">
        <v>70</v>
      </c>
      <c r="C301" s="3" t="s">
        <v>104</v>
      </c>
      <c r="D301" s="3" t="s">
        <v>64</v>
      </c>
      <c r="E301" s="3" t="s">
        <v>34</v>
      </c>
      <c r="F301" s="3">
        <v>7759.97</v>
      </c>
      <c r="G301" s="3">
        <v>0</v>
      </c>
      <c r="H301" s="3">
        <v>7759.97</v>
      </c>
      <c r="I301" s="3" t="s">
        <v>29</v>
      </c>
      <c r="J301" s="5">
        <v>1</v>
      </c>
      <c r="K301" t="str">
        <f>_xlfn.XLOOKUP(D301, dim_channels!A:A, dim_channels!C:C, "Not Found")</f>
        <v>Direct</v>
      </c>
      <c r="L301" t="str">
        <f>_xlfn.XLOOKUP(D301, dim_channels!A:A, dim_channels!B:B, "Not Found")</f>
        <v>Direct Website</v>
      </c>
      <c r="M301">
        <f t="shared" si="16"/>
        <v>0</v>
      </c>
      <c r="N301">
        <f t="shared" si="17"/>
        <v>1</v>
      </c>
      <c r="O301">
        <f t="shared" si="18"/>
        <v>7759.97</v>
      </c>
      <c r="P301">
        <f t="shared" si="19"/>
        <v>7759.97</v>
      </c>
    </row>
    <row r="302" spans="1:16" x14ac:dyDescent="0.2">
      <c r="A302" s="2" t="s">
        <v>646</v>
      </c>
      <c r="B302" s="2" t="s">
        <v>505</v>
      </c>
      <c r="C302" s="2" t="s">
        <v>406</v>
      </c>
      <c r="D302" s="2" t="s">
        <v>27</v>
      </c>
      <c r="E302" s="2" t="s">
        <v>60</v>
      </c>
      <c r="F302" s="2">
        <v>17429.400000000001</v>
      </c>
      <c r="G302" s="2">
        <v>0</v>
      </c>
      <c r="H302" s="2">
        <v>17429.400000000001</v>
      </c>
      <c r="I302" s="2" t="s">
        <v>41</v>
      </c>
      <c r="J302" s="4">
        <v>1</v>
      </c>
      <c r="K302" t="str">
        <f>_xlfn.XLOOKUP(D302, dim_channels!A:A, dim_channels!C:C, "Not Found")</f>
        <v>OTA</v>
      </c>
      <c r="L302" t="str">
        <f>_xlfn.XLOOKUP(D302, dim_channels!A:A, dim_channels!B:B, "Not Found")</f>
        <v>Expedia</v>
      </c>
      <c r="M302">
        <f t="shared" si="16"/>
        <v>1</v>
      </c>
      <c r="N302">
        <f t="shared" si="17"/>
        <v>0</v>
      </c>
      <c r="O302">
        <f t="shared" si="18"/>
        <v>0</v>
      </c>
      <c r="P302">
        <f t="shared" si="19"/>
        <v>0</v>
      </c>
    </row>
    <row r="303" spans="1:16" x14ac:dyDescent="0.2">
      <c r="A303" s="3" t="s">
        <v>647</v>
      </c>
      <c r="B303" s="3" t="s">
        <v>82</v>
      </c>
      <c r="C303" s="3" t="s">
        <v>63</v>
      </c>
      <c r="D303" s="3" t="s">
        <v>27</v>
      </c>
      <c r="E303" s="3" t="s">
        <v>28</v>
      </c>
      <c r="F303" s="3">
        <v>10050.36</v>
      </c>
      <c r="G303" s="3">
        <v>1809.06</v>
      </c>
      <c r="H303" s="3">
        <v>8241.2999999999993</v>
      </c>
      <c r="I303" s="3" t="s">
        <v>41</v>
      </c>
      <c r="J303" s="5">
        <v>1.2195114848385571</v>
      </c>
      <c r="K303" t="str">
        <f>_xlfn.XLOOKUP(D303, dim_channels!A:A, dim_channels!C:C, "Not Found")</f>
        <v>OTA</v>
      </c>
      <c r="L303" t="str">
        <f>_xlfn.XLOOKUP(D303, dim_channels!A:A, dim_channels!B:B, "Not Found")</f>
        <v>Expedia</v>
      </c>
      <c r="M303">
        <f t="shared" si="16"/>
        <v>1</v>
      </c>
      <c r="N303">
        <f t="shared" si="17"/>
        <v>0</v>
      </c>
      <c r="O303">
        <f t="shared" si="18"/>
        <v>0</v>
      </c>
      <c r="P303">
        <f t="shared" si="19"/>
        <v>0</v>
      </c>
    </row>
    <row r="304" spans="1:16" x14ac:dyDescent="0.2">
      <c r="A304" s="2" t="s">
        <v>648</v>
      </c>
      <c r="B304" s="2" t="s">
        <v>649</v>
      </c>
      <c r="C304" s="2" t="s">
        <v>244</v>
      </c>
      <c r="D304" s="2" t="s">
        <v>27</v>
      </c>
      <c r="E304" s="2" t="s">
        <v>28</v>
      </c>
      <c r="F304" s="2">
        <v>2973.2</v>
      </c>
      <c r="G304" s="2">
        <v>535.17999999999995</v>
      </c>
      <c r="H304" s="2">
        <v>2438.02</v>
      </c>
      <c r="I304" s="2" t="s">
        <v>29</v>
      </c>
      <c r="J304" s="4">
        <v>1.2195141959458899</v>
      </c>
      <c r="K304" t="str">
        <f>_xlfn.XLOOKUP(D304, dim_channels!A:A, dim_channels!C:C, "Not Found")</f>
        <v>OTA</v>
      </c>
      <c r="L304" t="str">
        <f>_xlfn.XLOOKUP(D304, dim_channels!A:A, dim_channels!B:B, "Not Found")</f>
        <v>Expedia</v>
      </c>
      <c r="M304">
        <f t="shared" si="16"/>
        <v>0</v>
      </c>
      <c r="N304">
        <f t="shared" si="17"/>
        <v>1</v>
      </c>
      <c r="O304">
        <f t="shared" si="18"/>
        <v>2438.02</v>
      </c>
      <c r="P304">
        <f t="shared" si="19"/>
        <v>2973.2</v>
      </c>
    </row>
    <row r="305" spans="1:16" x14ac:dyDescent="0.2">
      <c r="A305" s="3" t="s">
        <v>650</v>
      </c>
      <c r="B305" s="3" t="s">
        <v>229</v>
      </c>
      <c r="C305" s="3" t="s">
        <v>478</v>
      </c>
      <c r="D305" s="3" t="s">
        <v>33</v>
      </c>
      <c r="E305" s="3" t="s">
        <v>60</v>
      </c>
      <c r="F305" s="3">
        <v>6017.09</v>
      </c>
      <c r="G305" s="3">
        <v>0</v>
      </c>
      <c r="H305" s="3">
        <v>6017.09</v>
      </c>
      <c r="I305" s="3" t="s">
        <v>29</v>
      </c>
      <c r="J305" s="5">
        <v>1</v>
      </c>
      <c r="K305" t="str">
        <f>_xlfn.XLOOKUP(D305, dim_channels!A:A, dim_channels!C:C, "Not Found")</f>
        <v>OTA</v>
      </c>
      <c r="L305" t="str">
        <f>_xlfn.XLOOKUP(D305, dim_channels!A:A, dim_channels!B:B, "Not Found")</f>
        <v>Booking.com</v>
      </c>
      <c r="M305">
        <f t="shared" si="16"/>
        <v>0</v>
      </c>
      <c r="N305">
        <f t="shared" si="17"/>
        <v>1</v>
      </c>
      <c r="O305">
        <f t="shared" si="18"/>
        <v>6017.09</v>
      </c>
      <c r="P305">
        <f t="shared" si="19"/>
        <v>6017.09</v>
      </c>
    </row>
    <row r="306" spans="1:16" x14ac:dyDescent="0.2">
      <c r="A306" s="2" t="s">
        <v>651</v>
      </c>
      <c r="B306" s="2" t="s">
        <v>416</v>
      </c>
      <c r="C306" s="2" t="s">
        <v>393</v>
      </c>
      <c r="D306" s="2" t="s">
        <v>114</v>
      </c>
      <c r="E306" s="2" t="s">
        <v>46</v>
      </c>
      <c r="F306" s="2">
        <v>9284.42</v>
      </c>
      <c r="G306" s="2">
        <v>928.44</v>
      </c>
      <c r="H306" s="2">
        <v>8355.98</v>
      </c>
      <c r="I306" s="2" t="s">
        <v>56</v>
      </c>
      <c r="J306" s="4">
        <v>1.1111108451671741</v>
      </c>
      <c r="K306" t="str">
        <f>_xlfn.XLOOKUP(D306, dim_channels!A:A, dim_channels!C:C, "Not Found")</f>
        <v>Offline</v>
      </c>
      <c r="L306" t="str">
        <f>_xlfn.XLOOKUP(D306, dim_channels!A:A, dim_channels!B:B, "Not Found")</f>
        <v>Travel Agency</v>
      </c>
      <c r="M306">
        <f t="shared" si="16"/>
        <v>0</v>
      </c>
      <c r="N306">
        <f t="shared" si="17"/>
        <v>0</v>
      </c>
      <c r="O306">
        <f t="shared" si="18"/>
        <v>0</v>
      </c>
      <c r="P306">
        <f t="shared" si="19"/>
        <v>0</v>
      </c>
    </row>
    <row r="307" spans="1:16" x14ac:dyDescent="0.2">
      <c r="A307" s="3" t="s">
        <v>652</v>
      </c>
      <c r="B307" s="3" t="s">
        <v>653</v>
      </c>
      <c r="C307" s="3" t="s">
        <v>555</v>
      </c>
      <c r="D307" s="3" t="s">
        <v>64</v>
      </c>
      <c r="E307" s="3" t="s">
        <v>28</v>
      </c>
      <c r="F307" s="3">
        <v>19521.11</v>
      </c>
      <c r="G307" s="3">
        <v>0</v>
      </c>
      <c r="H307" s="3">
        <v>19521.11</v>
      </c>
      <c r="I307" s="3" t="s">
        <v>29</v>
      </c>
      <c r="J307" s="5">
        <v>1</v>
      </c>
      <c r="K307" t="str">
        <f>_xlfn.XLOOKUP(D307, dim_channels!A:A, dim_channels!C:C, "Not Found")</f>
        <v>Direct</v>
      </c>
      <c r="L307" t="str">
        <f>_xlfn.XLOOKUP(D307, dim_channels!A:A, dim_channels!B:B, "Not Found")</f>
        <v>Direct Website</v>
      </c>
      <c r="M307">
        <f t="shared" si="16"/>
        <v>0</v>
      </c>
      <c r="N307">
        <f t="shared" si="17"/>
        <v>1</v>
      </c>
      <c r="O307">
        <f t="shared" si="18"/>
        <v>19521.11</v>
      </c>
      <c r="P307">
        <f t="shared" si="19"/>
        <v>19521.11</v>
      </c>
    </row>
    <row r="308" spans="1:16" x14ac:dyDescent="0.2">
      <c r="A308" s="2" t="s">
        <v>654</v>
      </c>
      <c r="B308" s="2" t="s">
        <v>655</v>
      </c>
      <c r="C308" s="2" t="s">
        <v>174</v>
      </c>
      <c r="D308" s="2" t="s">
        <v>27</v>
      </c>
      <c r="E308" s="2" t="s">
        <v>28</v>
      </c>
      <c r="F308" s="2">
        <v>8517.59</v>
      </c>
      <c r="G308" s="2">
        <v>1533.17</v>
      </c>
      <c r="H308" s="2">
        <v>6984.42</v>
      </c>
      <c r="I308" s="2" t="s">
        <v>41</v>
      </c>
      <c r="J308" s="4">
        <v>1.2195128586196129</v>
      </c>
      <c r="K308" t="str">
        <f>_xlfn.XLOOKUP(D308, dim_channels!A:A, dim_channels!C:C, "Not Found")</f>
        <v>OTA</v>
      </c>
      <c r="L308" t="str">
        <f>_xlfn.XLOOKUP(D308, dim_channels!A:A, dim_channels!B:B, "Not Found")</f>
        <v>Expedia</v>
      </c>
      <c r="M308">
        <f t="shared" si="16"/>
        <v>1</v>
      </c>
      <c r="N308">
        <f t="shared" si="17"/>
        <v>0</v>
      </c>
      <c r="O308">
        <f t="shared" si="18"/>
        <v>0</v>
      </c>
      <c r="P308">
        <f t="shared" si="19"/>
        <v>0</v>
      </c>
    </row>
    <row r="309" spans="1:16" x14ac:dyDescent="0.2">
      <c r="A309" s="3" t="s">
        <v>656</v>
      </c>
      <c r="B309" s="3" t="s">
        <v>426</v>
      </c>
      <c r="C309" s="3" t="s">
        <v>382</v>
      </c>
      <c r="D309" s="3" t="s">
        <v>33</v>
      </c>
      <c r="E309" s="3" t="s">
        <v>34</v>
      </c>
      <c r="F309" s="3">
        <v>11622.62</v>
      </c>
      <c r="G309" s="3">
        <v>1743.39</v>
      </c>
      <c r="H309" s="3">
        <v>9879.23</v>
      </c>
      <c r="I309" s="3" t="s">
        <v>41</v>
      </c>
      <c r="J309" s="5">
        <v>1.1764702309795401</v>
      </c>
      <c r="K309" t="str">
        <f>_xlfn.XLOOKUP(D309, dim_channels!A:A, dim_channels!C:C, "Not Found")</f>
        <v>OTA</v>
      </c>
      <c r="L309" t="str">
        <f>_xlfn.XLOOKUP(D309, dim_channels!A:A, dim_channels!B:B, "Not Found")</f>
        <v>Booking.com</v>
      </c>
      <c r="M309">
        <f t="shared" si="16"/>
        <v>1</v>
      </c>
      <c r="N309">
        <f t="shared" si="17"/>
        <v>0</v>
      </c>
      <c r="O309">
        <f t="shared" si="18"/>
        <v>0</v>
      </c>
      <c r="P309">
        <f t="shared" si="19"/>
        <v>0</v>
      </c>
    </row>
    <row r="310" spans="1:16" x14ac:dyDescent="0.2">
      <c r="A310" s="2" t="s">
        <v>657</v>
      </c>
      <c r="B310" s="2" t="s">
        <v>40</v>
      </c>
      <c r="C310" s="2" t="s">
        <v>101</v>
      </c>
      <c r="D310" s="2" t="s">
        <v>114</v>
      </c>
      <c r="E310" s="2" t="s">
        <v>46</v>
      </c>
      <c r="F310" s="2">
        <v>2523.79</v>
      </c>
      <c r="G310" s="2">
        <v>252.38</v>
      </c>
      <c r="H310" s="2">
        <v>2271.41</v>
      </c>
      <c r="I310" s="2" t="s">
        <v>29</v>
      </c>
      <c r="J310" s="4">
        <v>1.111111600283524</v>
      </c>
      <c r="K310" t="str">
        <f>_xlfn.XLOOKUP(D310, dim_channels!A:A, dim_channels!C:C, "Not Found")</f>
        <v>Offline</v>
      </c>
      <c r="L310" t="str">
        <f>_xlfn.XLOOKUP(D310, dim_channels!A:A, dim_channels!B:B, "Not Found")</f>
        <v>Travel Agency</v>
      </c>
      <c r="M310">
        <f t="shared" si="16"/>
        <v>0</v>
      </c>
      <c r="N310">
        <f t="shared" si="17"/>
        <v>1</v>
      </c>
      <c r="O310">
        <f t="shared" si="18"/>
        <v>2271.41</v>
      </c>
      <c r="P310">
        <f t="shared" si="19"/>
        <v>2523.79</v>
      </c>
    </row>
    <row r="311" spans="1:16" x14ac:dyDescent="0.2">
      <c r="A311" s="3" t="s">
        <v>658</v>
      </c>
      <c r="B311" s="3" t="s">
        <v>566</v>
      </c>
      <c r="C311" s="3" t="s">
        <v>364</v>
      </c>
      <c r="D311" s="3" t="s">
        <v>114</v>
      </c>
      <c r="E311" s="3" t="s">
        <v>115</v>
      </c>
      <c r="F311" s="3">
        <v>22865.48</v>
      </c>
      <c r="G311" s="3">
        <v>2286.5500000000002</v>
      </c>
      <c r="H311" s="3">
        <v>20578.93</v>
      </c>
      <c r="I311" s="3" t="s">
        <v>56</v>
      </c>
      <c r="J311" s="5">
        <v>1.111111219096425</v>
      </c>
      <c r="K311" t="str">
        <f>_xlfn.XLOOKUP(D311, dim_channels!A:A, dim_channels!C:C, "Not Found")</f>
        <v>Offline</v>
      </c>
      <c r="L311" t="str">
        <f>_xlfn.XLOOKUP(D311, dim_channels!A:A, dim_channels!B:B, "Not Found")</f>
        <v>Travel Agency</v>
      </c>
      <c r="M311">
        <f t="shared" si="16"/>
        <v>0</v>
      </c>
      <c r="N311">
        <f t="shared" si="17"/>
        <v>0</v>
      </c>
      <c r="O311">
        <f t="shared" si="18"/>
        <v>0</v>
      </c>
      <c r="P311">
        <f t="shared" si="19"/>
        <v>0</v>
      </c>
    </row>
    <row r="312" spans="1:16" x14ac:dyDescent="0.2">
      <c r="A312" s="2" t="s">
        <v>659</v>
      </c>
      <c r="B312" s="2" t="s">
        <v>148</v>
      </c>
      <c r="C312" s="2" t="s">
        <v>373</v>
      </c>
      <c r="D312" s="2" t="s">
        <v>169</v>
      </c>
      <c r="E312" s="2" t="s">
        <v>46</v>
      </c>
      <c r="F312" s="2">
        <v>6221.07</v>
      </c>
      <c r="G312" s="2">
        <v>1244.21</v>
      </c>
      <c r="H312" s="2">
        <v>4976.8599999999997</v>
      </c>
      <c r="I312" s="2" t="s">
        <v>41</v>
      </c>
      <c r="J312" s="4">
        <v>1.249998995350482</v>
      </c>
      <c r="K312" t="str">
        <f>_xlfn.XLOOKUP(D312, dim_channels!A:A, dim_channels!C:C, "Not Found")</f>
        <v>GDS</v>
      </c>
      <c r="L312" t="str">
        <f>_xlfn.XLOOKUP(D312, dim_channels!A:A, dim_channels!B:B, "Not Found")</f>
        <v>GDS (Amadeus)</v>
      </c>
      <c r="M312">
        <f t="shared" si="16"/>
        <v>1</v>
      </c>
      <c r="N312">
        <f t="shared" si="17"/>
        <v>0</v>
      </c>
      <c r="O312">
        <f t="shared" si="18"/>
        <v>0</v>
      </c>
      <c r="P312">
        <f t="shared" si="19"/>
        <v>0</v>
      </c>
    </row>
    <row r="313" spans="1:16" x14ac:dyDescent="0.2">
      <c r="A313" s="3" t="s">
        <v>660</v>
      </c>
      <c r="B313" s="3" t="s">
        <v>661</v>
      </c>
      <c r="C313" s="3" t="s">
        <v>456</v>
      </c>
      <c r="D313" s="3" t="s">
        <v>27</v>
      </c>
      <c r="E313" s="3" t="s">
        <v>28</v>
      </c>
      <c r="F313" s="3">
        <v>12042.85</v>
      </c>
      <c r="G313" s="3">
        <v>2167.71</v>
      </c>
      <c r="H313" s="3">
        <v>9875.14</v>
      </c>
      <c r="I313" s="3" t="s">
        <v>29</v>
      </c>
      <c r="J313" s="5">
        <v>1.2195118246424861</v>
      </c>
      <c r="K313" t="str">
        <f>_xlfn.XLOOKUP(D313, dim_channels!A:A, dim_channels!C:C, "Not Found")</f>
        <v>OTA</v>
      </c>
      <c r="L313" t="str">
        <f>_xlfn.XLOOKUP(D313, dim_channels!A:A, dim_channels!B:B, "Not Found")</f>
        <v>Expedia</v>
      </c>
      <c r="M313">
        <f t="shared" si="16"/>
        <v>0</v>
      </c>
      <c r="N313">
        <f t="shared" si="17"/>
        <v>1</v>
      </c>
      <c r="O313">
        <f t="shared" si="18"/>
        <v>9875.14</v>
      </c>
      <c r="P313">
        <f t="shared" si="19"/>
        <v>12042.85</v>
      </c>
    </row>
    <row r="314" spans="1:16" x14ac:dyDescent="0.2">
      <c r="A314" s="2" t="s">
        <v>662</v>
      </c>
      <c r="B314" s="2" t="s">
        <v>213</v>
      </c>
      <c r="C314" s="2" t="s">
        <v>564</v>
      </c>
      <c r="D314" s="2" t="s">
        <v>33</v>
      </c>
      <c r="E314" s="2" t="s">
        <v>60</v>
      </c>
      <c r="F314" s="2">
        <v>7962.03</v>
      </c>
      <c r="G314" s="2">
        <v>0</v>
      </c>
      <c r="H314" s="2">
        <v>7962.03</v>
      </c>
      <c r="I314" s="2" t="s">
        <v>29</v>
      </c>
      <c r="J314" s="4">
        <v>1</v>
      </c>
      <c r="K314" t="str">
        <f>_xlfn.XLOOKUP(D314, dim_channels!A:A, dim_channels!C:C, "Not Found")</f>
        <v>OTA</v>
      </c>
      <c r="L314" t="str">
        <f>_xlfn.XLOOKUP(D314, dim_channels!A:A, dim_channels!B:B, "Not Found")</f>
        <v>Booking.com</v>
      </c>
      <c r="M314">
        <f t="shared" si="16"/>
        <v>0</v>
      </c>
      <c r="N314">
        <f t="shared" si="17"/>
        <v>1</v>
      </c>
      <c r="O314">
        <f t="shared" si="18"/>
        <v>7962.03</v>
      </c>
      <c r="P314">
        <f t="shared" si="19"/>
        <v>7962.03</v>
      </c>
    </row>
    <row r="315" spans="1:16" x14ac:dyDescent="0.2">
      <c r="A315" s="3" t="s">
        <v>663</v>
      </c>
      <c r="B315" s="3" t="s">
        <v>664</v>
      </c>
      <c r="C315" s="3" t="s">
        <v>484</v>
      </c>
      <c r="D315" s="3" t="s">
        <v>33</v>
      </c>
      <c r="E315" s="3" t="s">
        <v>60</v>
      </c>
      <c r="F315" s="3">
        <v>8088.35</v>
      </c>
      <c r="G315" s="3">
        <v>0</v>
      </c>
      <c r="H315" s="3">
        <v>8088.35</v>
      </c>
      <c r="I315" s="3" t="s">
        <v>29</v>
      </c>
      <c r="J315" s="5">
        <v>1</v>
      </c>
      <c r="K315" t="str">
        <f>_xlfn.XLOOKUP(D315, dim_channels!A:A, dim_channels!C:C, "Not Found")</f>
        <v>OTA</v>
      </c>
      <c r="L315" t="str">
        <f>_xlfn.XLOOKUP(D315, dim_channels!A:A, dim_channels!B:B, "Not Found")</f>
        <v>Booking.com</v>
      </c>
      <c r="M315">
        <f t="shared" si="16"/>
        <v>0</v>
      </c>
      <c r="N315">
        <f t="shared" si="17"/>
        <v>1</v>
      </c>
      <c r="O315">
        <f t="shared" si="18"/>
        <v>8088.35</v>
      </c>
      <c r="P315">
        <f t="shared" si="19"/>
        <v>8088.35</v>
      </c>
    </row>
    <row r="316" spans="1:16" x14ac:dyDescent="0.2">
      <c r="A316" s="2" t="s">
        <v>665</v>
      </c>
      <c r="B316" s="2" t="s">
        <v>132</v>
      </c>
      <c r="C316" s="2" t="s">
        <v>666</v>
      </c>
      <c r="D316" s="2" t="s">
        <v>27</v>
      </c>
      <c r="E316" s="2" t="s">
        <v>34</v>
      </c>
      <c r="F316" s="2">
        <v>8798.18</v>
      </c>
      <c r="G316" s="2">
        <v>1583.67</v>
      </c>
      <c r="H316" s="2">
        <v>7214.51</v>
      </c>
      <c r="I316" s="2" t="s">
        <v>41</v>
      </c>
      <c r="J316" s="4">
        <v>1.219511789435457</v>
      </c>
      <c r="K316" t="str">
        <f>_xlfn.XLOOKUP(D316, dim_channels!A:A, dim_channels!C:C, "Not Found")</f>
        <v>OTA</v>
      </c>
      <c r="L316" t="str">
        <f>_xlfn.XLOOKUP(D316, dim_channels!A:A, dim_channels!B:B, "Not Found")</f>
        <v>Expedia</v>
      </c>
      <c r="M316">
        <f t="shared" si="16"/>
        <v>1</v>
      </c>
      <c r="N316">
        <f t="shared" si="17"/>
        <v>0</v>
      </c>
      <c r="O316">
        <f t="shared" si="18"/>
        <v>0</v>
      </c>
      <c r="P316">
        <f t="shared" si="19"/>
        <v>0</v>
      </c>
    </row>
    <row r="317" spans="1:16" x14ac:dyDescent="0.2">
      <c r="A317" s="3" t="s">
        <v>667</v>
      </c>
      <c r="B317" s="3" t="s">
        <v>348</v>
      </c>
      <c r="C317" s="3" t="s">
        <v>349</v>
      </c>
      <c r="D317" s="3" t="s">
        <v>52</v>
      </c>
      <c r="E317" s="3" t="s">
        <v>60</v>
      </c>
      <c r="F317" s="3">
        <v>13299.14</v>
      </c>
      <c r="G317" s="3">
        <v>0</v>
      </c>
      <c r="H317" s="3">
        <v>13299.14</v>
      </c>
      <c r="I317" s="3" t="s">
        <v>29</v>
      </c>
      <c r="J317" s="5">
        <v>1</v>
      </c>
      <c r="K317" t="str">
        <f>_xlfn.XLOOKUP(D317, dim_channels!A:A, dim_channels!C:C, "Not Found")</f>
        <v>OTA</v>
      </c>
      <c r="L317" t="str">
        <f>_xlfn.XLOOKUP(D317, dim_channels!A:A, dim_channels!B:B, "Not Found")</f>
        <v>Agoda</v>
      </c>
      <c r="M317">
        <f t="shared" si="16"/>
        <v>0</v>
      </c>
      <c r="N317">
        <f t="shared" si="17"/>
        <v>1</v>
      </c>
      <c r="O317">
        <f t="shared" si="18"/>
        <v>13299.14</v>
      </c>
      <c r="P317">
        <f t="shared" si="19"/>
        <v>13299.14</v>
      </c>
    </row>
    <row r="318" spans="1:16" x14ac:dyDescent="0.2">
      <c r="A318" s="2" t="s">
        <v>668</v>
      </c>
      <c r="B318" s="2" t="s">
        <v>669</v>
      </c>
      <c r="C318" s="2" t="s">
        <v>162</v>
      </c>
      <c r="D318" s="2" t="s">
        <v>27</v>
      </c>
      <c r="E318" s="2" t="s">
        <v>60</v>
      </c>
      <c r="F318" s="2">
        <v>12539.36</v>
      </c>
      <c r="G318" s="2">
        <v>0</v>
      </c>
      <c r="H318" s="2">
        <v>12539.36</v>
      </c>
      <c r="I318" s="2" t="s">
        <v>41</v>
      </c>
      <c r="J318" s="4">
        <v>1</v>
      </c>
      <c r="K318" t="str">
        <f>_xlfn.XLOOKUP(D318, dim_channels!A:A, dim_channels!C:C, "Not Found")</f>
        <v>OTA</v>
      </c>
      <c r="L318" t="str">
        <f>_xlfn.XLOOKUP(D318, dim_channels!A:A, dim_channels!B:B, "Not Found")</f>
        <v>Expedia</v>
      </c>
      <c r="M318">
        <f t="shared" si="16"/>
        <v>1</v>
      </c>
      <c r="N318">
        <f t="shared" si="17"/>
        <v>0</v>
      </c>
      <c r="O318">
        <f t="shared" si="18"/>
        <v>0</v>
      </c>
      <c r="P318">
        <f t="shared" si="19"/>
        <v>0</v>
      </c>
    </row>
    <row r="319" spans="1:16" x14ac:dyDescent="0.2">
      <c r="A319" s="3" t="s">
        <v>670</v>
      </c>
      <c r="B319" s="3" t="s">
        <v>671</v>
      </c>
      <c r="C319" s="3" t="s">
        <v>39</v>
      </c>
      <c r="D319" s="3" t="s">
        <v>27</v>
      </c>
      <c r="E319" s="3" t="s">
        <v>60</v>
      </c>
      <c r="F319" s="3">
        <v>3320.27</v>
      </c>
      <c r="G319" s="3">
        <v>0</v>
      </c>
      <c r="H319" s="3">
        <v>3320.27</v>
      </c>
      <c r="I319" s="3" t="s">
        <v>29</v>
      </c>
      <c r="J319" s="5">
        <v>1</v>
      </c>
      <c r="K319" t="str">
        <f>_xlfn.XLOOKUP(D319, dim_channels!A:A, dim_channels!C:C, "Not Found")</f>
        <v>OTA</v>
      </c>
      <c r="L319" t="str">
        <f>_xlfn.XLOOKUP(D319, dim_channels!A:A, dim_channels!B:B, "Not Found")</f>
        <v>Expedia</v>
      </c>
      <c r="M319">
        <f t="shared" si="16"/>
        <v>0</v>
      </c>
      <c r="N319">
        <f t="shared" si="17"/>
        <v>1</v>
      </c>
      <c r="O319">
        <f t="shared" si="18"/>
        <v>3320.27</v>
      </c>
      <c r="P319">
        <f t="shared" si="19"/>
        <v>3320.27</v>
      </c>
    </row>
    <row r="320" spans="1:16" x14ac:dyDescent="0.2">
      <c r="A320" s="2" t="s">
        <v>672</v>
      </c>
      <c r="B320" s="2" t="s">
        <v>318</v>
      </c>
      <c r="C320" s="2" t="s">
        <v>247</v>
      </c>
      <c r="D320" s="2" t="s">
        <v>114</v>
      </c>
      <c r="E320" s="2" t="s">
        <v>46</v>
      </c>
      <c r="F320" s="2">
        <v>2928.63</v>
      </c>
      <c r="G320" s="2">
        <v>292.86</v>
      </c>
      <c r="H320" s="2">
        <v>2635.77</v>
      </c>
      <c r="I320" s="2" t="s">
        <v>29</v>
      </c>
      <c r="J320" s="4">
        <v>1.1111098464585301</v>
      </c>
      <c r="K320" t="str">
        <f>_xlfn.XLOOKUP(D320, dim_channels!A:A, dim_channels!C:C, "Not Found")</f>
        <v>Offline</v>
      </c>
      <c r="L320" t="str">
        <f>_xlfn.XLOOKUP(D320, dim_channels!A:A, dim_channels!B:B, "Not Found")</f>
        <v>Travel Agency</v>
      </c>
      <c r="M320">
        <f t="shared" si="16"/>
        <v>0</v>
      </c>
      <c r="N320">
        <f t="shared" si="17"/>
        <v>1</v>
      </c>
      <c r="O320">
        <f t="shared" si="18"/>
        <v>2635.77</v>
      </c>
      <c r="P320">
        <f t="shared" si="19"/>
        <v>2928.63</v>
      </c>
    </row>
    <row r="321" spans="1:16" x14ac:dyDescent="0.2">
      <c r="A321" s="3" t="s">
        <v>673</v>
      </c>
      <c r="B321" s="3" t="s">
        <v>117</v>
      </c>
      <c r="C321" s="3" t="s">
        <v>91</v>
      </c>
      <c r="D321" s="3" t="s">
        <v>114</v>
      </c>
      <c r="E321" s="3" t="s">
        <v>46</v>
      </c>
      <c r="F321" s="3">
        <v>17662.25</v>
      </c>
      <c r="G321" s="3">
        <v>1766.22</v>
      </c>
      <c r="H321" s="3">
        <v>15896.03</v>
      </c>
      <c r="I321" s="3" t="s">
        <v>29</v>
      </c>
      <c r="J321" s="5">
        <v>1.1111107616178379</v>
      </c>
      <c r="K321" t="str">
        <f>_xlfn.XLOOKUP(D321, dim_channels!A:A, dim_channels!C:C, "Not Found")</f>
        <v>Offline</v>
      </c>
      <c r="L321" t="str">
        <f>_xlfn.XLOOKUP(D321, dim_channels!A:A, dim_channels!B:B, "Not Found")</f>
        <v>Travel Agency</v>
      </c>
      <c r="M321">
        <f t="shared" si="16"/>
        <v>0</v>
      </c>
      <c r="N321">
        <f t="shared" si="17"/>
        <v>1</v>
      </c>
      <c r="O321">
        <f t="shared" si="18"/>
        <v>15896.03</v>
      </c>
      <c r="P321">
        <f t="shared" si="19"/>
        <v>17662.25</v>
      </c>
    </row>
    <row r="322" spans="1:16" x14ac:dyDescent="0.2">
      <c r="A322" s="2" t="s">
        <v>674</v>
      </c>
      <c r="B322" s="2" t="s">
        <v>451</v>
      </c>
      <c r="C322" s="2" t="s">
        <v>220</v>
      </c>
      <c r="D322" s="2" t="s">
        <v>169</v>
      </c>
      <c r="E322" s="2" t="s">
        <v>46</v>
      </c>
      <c r="F322" s="2">
        <v>5815.14</v>
      </c>
      <c r="G322" s="2">
        <v>1163.03</v>
      </c>
      <c r="H322" s="2">
        <v>4652.1099999999997</v>
      </c>
      <c r="I322" s="2" t="s">
        <v>56</v>
      </c>
      <c r="J322" s="4">
        <v>1.2500005373905601</v>
      </c>
      <c r="K322" t="str">
        <f>_xlfn.XLOOKUP(D322, dim_channels!A:A, dim_channels!C:C, "Not Found")</f>
        <v>GDS</v>
      </c>
      <c r="L322" t="str">
        <f>_xlfn.XLOOKUP(D322, dim_channels!A:A, dim_channels!B:B, "Not Found")</f>
        <v>GDS (Amadeus)</v>
      </c>
      <c r="M322">
        <f t="shared" si="16"/>
        <v>0</v>
      </c>
      <c r="N322">
        <f t="shared" si="17"/>
        <v>0</v>
      </c>
      <c r="O322">
        <f t="shared" si="18"/>
        <v>0</v>
      </c>
      <c r="P322">
        <f t="shared" si="19"/>
        <v>0</v>
      </c>
    </row>
    <row r="323" spans="1:16" x14ac:dyDescent="0.2">
      <c r="A323" s="3" t="s">
        <v>675</v>
      </c>
      <c r="B323" s="3" t="s">
        <v>302</v>
      </c>
      <c r="C323" s="3" t="s">
        <v>443</v>
      </c>
      <c r="D323" s="3" t="s">
        <v>52</v>
      </c>
      <c r="E323" s="3" t="s">
        <v>60</v>
      </c>
      <c r="F323" s="3">
        <v>12310.85</v>
      </c>
      <c r="G323" s="3">
        <v>0</v>
      </c>
      <c r="H323" s="3">
        <v>12310.85</v>
      </c>
      <c r="I323" s="3" t="s">
        <v>29</v>
      </c>
      <c r="J323" s="5">
        <v>1</v>
      </c>
      <c r="K323" t="str">
        <f>_xlfn.XLOOKUP(D323, dim_channels!A:A, dim_channels!C:C, "Not Found")</f>
        <v>OTA</v>
      </c>
      <c r="L323" t="str">
        <f>_xlfn.XLOOKUP(D323, dim_channels!A:A, dim_channels!B:B, "Not Found")</f>
        <v>Agoda</v>
      </c>
      <c r="M323">
        <f t="shared" ref="M323:M386" si="20">IF(I323="Cancelled",1,0)</f>
        <v>0</v>
      </c>
      <c r="N323">
        <f t="shared" ref="N323:N386" si="21">IF(TRIM(UPPER(I323))="CHECKED-OUT",1,0)</f>
        <v>1</v>
      </c>
      <c r="O323">
        <f t="shared" ref="O323:O386" si="22">IF(TRIM(UPPER(I323))="CHECKED-OUT",H323,0)</f>
        <v>12310.85</v>
      </c>
      <c r="P323">
        <f t="shared" ref="P323:P386" si="23">IF(TRIM(UPPER(I323))="CHECKED-OUT",F323,0)</f>
        <v>12310.85</v>
      </c>
    </row>
    <row r="324" spans="1:16" x14ac:dyDescent="0.2">
      <c r="A324" s="2" t="s">
        <v>676</v>
      </c>
      <c r="B324" s="2" t="s">
        <v>118</v>
      </c>
      <c r="C324" s="2" t="s">
        <v>234</v>
      </c>
      <c r="D324" s="2" t="s">
        <v>114</v>
      </c>
      <c r="E324" s="2" t="s">
        <v>46</v>
      </c>
      <c r="F324" s="2">
        <v>25939.919999999998</v>
      </c>
      <c r="G324" s="2">
        <v>2593.9899999999998</v>
      </c>
      <c r="H324" s="2">
        <v>23345.93</v>
      </c>
      <c r="I324" s="2" t="s">
        <v>29</v>
      </c>
      <c r="J324" s="4">
        <v>1.1111110159244031</v>
      </c>
      <c r="K324" t="str">
        <f>_xlfn.XLOOKUP(D324, dim_channels!A:A, dim_channels!C:C, "Not Found")</f>
        <v>Offline</v>
      </c>
      <c r="L324" t="str">
        <f>_xlfn.XLOOKUP(D324, dim_channels!A:A, dim_channels!B:B, "Not Found")</f>
        <v>Travel Agency</v>
      </c>
      <c r="M324">
        <f t="shared" si="20"/>
        <v>0</v>
      </c>
      <c r="N324">
        <f t="shared" si="21"/>
        <v>1</v>
      </c>
      <c r="O324">
        <f t="shared" si="22"/>
        <v>23345.93</v>
      </c>
      <c r="P324">
        <f t="shared" si="23"/>
        <v>25939.919999999998</v>
      </c>
    </row>
    <row r="325" spans="1:16" x14ac:dyDescent="0.2">
      <c r="A325" s="3" t="s">
        <v>677</v>
      </c>
      <c r="B325" s="3" t="s">
        <v>505</v>
      </c>
      <c r="C325" s="3" t="s">
        <v>406</v>
      </c>
      <c r="D325" s="3" t="s">
        <v>52</v>
      </c>
      <c r="E325" s="3" t="s">
        <v>34</v>
      </c>
      <c r="F325" s="3">
        <v>12366.5</v>
      </c>
      <c r="G325" s="3">
        <v>1483.98</v>
      </c>
      <c r="H325" s="3">
        <v>10882.52</v>
      </c>
      <c r="I325" s="3" t="s">
        <v>29</v>
      </c>
      <c r="J325" s="5">
        <v>1.136363636363636</v>
      </c>
      <c r="K325" t="str">
        <f>_xlfn.XLOOKUP(D325, dim_channels!A:A, dim_channels!C:C, "Not Found")</f>
        <v>OTA</v>
      </c>
      <c r="L325" t="str">
        <f>_xlfn.XLOOKUP(D325, dim_channels!A:A, dim_channels!B:B, "Not Found")</f>
        <v>Agoda</v>
      </c>
      <c r="M325">
        <f t="shared" si="20"/>
        <v>0</v>
      </c>
      <c r="N325">
        <f t="shared" si="21"/>
        <v>1</v>
      </c>
      <c r="O325">
        <f t="shared" si="22"/>
        <v>10882.52</v>
      </c>
      <c r="P325">
        <f t="shared" si="23"/>
        <v>12366.5</v>
      </c>
    </row>
    <row r="326" spans="1:16" x14ac:dyDescent="0.2">
      <c r="A326" s="2" t="s">
        <v>678</v>
      </c>
      <c r="B326" s="2" t="s">
        <v>212</v>
      </c>
      <c r="C326" s="2" t="s">
        <v>679</v>
      </c>
      <c r="D326" s="2" t="s">
        <v>27</v>
      </c>
      <c r="E326" s="2" t="s">
        <v>34</v>
      </c>
      <c r="F326" s="2">
        <v>2516</v>
      </c>
      <c r="G326" s="2">
        <v>452.88</v>
      </c>
      <c r="H326" s="2">
        <v>2063.12</v>
      </c>
      <c r="I326" s="2" t="s">
        <v>29</v>
      </c>
      <c r="J326" s="4">
        <v>1.219512195121951</v>
      </c>
      <c r="K326" t="str">
        <f>_xlfn.XLOOKUP(D326, dim_channels!A:A, dim_channels!C:C, "Not Found")</f>
        <v>OTA</v>
      </c>
      <c r="L326" t="str">
        <f>_xlfn.XLOOKUP(D326, dim_channels!A:A, dim_channels!B:B, "Not Found")</f>
        <v>Expedia</v>
      </c>
      <c r="M326">
        <f t="shared" si="20"/>
        <v>0</v>
      </c>
      <c r="N326">
        <f t="shared" si="21"/>
        <v>1</v>
      </c>
      <c r="O326">
        <f t="shared" si="22"/>
        <v>2063.12</v>
      </c>
      <c r="P326">
        <f t="shared" si="23"/>
        <v>2516</v>
      </c>
    </row>
    <row r="327" spans="1:16" x14ac:dyDescent="0.2">
      <c r="A327" s="3" t="s">
        <v>680</v>
      </c>
      <c r="B327" s="3" t="s">
        <v>584</v>
      </c>
      <c r="C327" s="3" t="s">
        <v>133</v>
      </c>
      <c r="D327" s="3" t="s">
        <v>27</v>
      </c>
      <c r="E327" s="3" t="s">
        <v>60</v>
      </c>
      <c r="F327" s="3">
        <v>2669.29</v>
      </c>
      <c r="G327" s="3">
        <v>0</v>
      </c>
      <c r="H327" s="3">
        <v>2669.29</v>
      </c>
      <c r="I327" s="3" t="s">
        <v>41</v>
      </c>
      <c r="J327" s="5">
        <v>1</v>
      </c>
      <c r="K327" t="str">
        <f>_xlfn.XLOOKUP(D327, dim_channels!A:A, dim_channels!C:C, "Not Found")</f>
        <v>OTA</v>
      </c>
      <c r="L327" t="str">
        <f>_xlfn.XLOOKUP(D327, dim_channels!A:A, dim_channels!B:B, "Not Found")</f>
        <v>Expedia</v>
      </c>
      <c r="M327">
        <f t="shared" si="20"/>
        <v>1</v>
      </c>
      <c r="N327">
        <f t="shared" si="21"/>
        <v>0</v>
      </c>
      <c r="O327">
        <f t="shared" si="22"/>
        <v>0</v>
      </c>
      <c r="P327">
        <f t="shared" si="23"/>
        <v>0</v>
      </c>
    </row>
    <row r="328" spans="1:16" x14ac:dyDescent="0.2">
      <c r="A328" s="2" t="s">
        <v>681</v>
      </c>
      <c r="B328" s="2" t="s">
        <v>597</v>
      </c>
      <c r="C328" s="2" t="s">
        <v>391</v>
      </c>
      <c r="D328" s="2" t="s">
        <v>33</v>
      </c>
      <c r="E328" s="2" t="s">
        <v>28</v>
      </c>
      <c r="F328" s="2">
        <v>2788.35</v>
      </c>
      <c r="G328" s="2">
        <v>418.25</v>
      </c>
      <c r="H328" s="2">
        <v>2370.1</v>
      </c>
      <c r="I328" s="2" t="s">
        <v>29</v>
      </c>
      <c r="J328" s="4">
        <v>1.176469347284925</v>
      </c>
      <c r="K328" t="str">
        <f>_xlfn.XLOOKUP(D328, dim_channels!A:A, dim_channels!C:C, "Not Found")</f>
        <v>OTA</v>
      </c>
      <c r="L328" t="str">
        <f>_xlfn.XLOOKUP(D328, dim_channels!A:A, dim_channels!B:B, "Not Found")</f>
        <v>Booking.com</v>
      </c>
      <c r="M328">
        <f t="shared" si="20"/>
        <v>0</v>
      </c>
      <c r="N328">
        <f t="shared" si="21"/>
        <v>1</v>
      </c>
      <c r="O328">
        <f t="shared" si="22"/>
        <v>2370.1</v>
      </c>
      <c r="P328">
        <f t="shared" si="23"/>
        <v>2788.35</v>
      </c>
    </row>
    <row r="329" spans="1:16" x14ac:dyDescent="0.2">
      <c r="A329" s="3" t="s">
        <v>682</v>
      </c>
      <c r="B329" s="3" t="s">
        <v>151</v>
      </c>
      <c r="C329" s="3" t="s">
        <v>186</v>
      </c>
      <c r="D329" s="3" t="s">
        <v>52</v>
      </c>
      <c r="E329" s="3" t="s">
        <v>34</v>
      </c>
      <c r="F329" s="3">
        <v>10825.95</v>
      </c>
      <c r="G329" s="3">
        <v>1299.1099999999999</v>
      </c>
      <c r="H329" s="3">
        <v>9526.84</v>
      </c>
      <c r="I329" s="3" t="s">
        <v>29</v>
      </c>
      <c r="J329" s="5">
        <v>1.136363159242729</v>
      </c>
      <c r="K329" t="str">
        <f>_xlfn.XLOOKUP(D329, dim_channels!A:A, dim_channels!C:C, "Not Found")</f>
        <v>OTA</v>
      </c>
      <c r="L329" t="str">
        <f>_xlfn.XLOOKUP(D329, dim_channels!A:A, dim_channels!B:B, "Not Found")</f>
        <v>Agoda</v>
      </c>
      <c r="M329">
        <f t="shared" si="20"/>
        <v>0</v>
      </c>
      <c r="N329">
        <f t="shared" si="21"/>
        <v>1</v>
      </c>
      <c r="O329">
        <f t="shared" si="22"/>
        <v>9526.84</v>
      </c>
      <c r="P329">
        <f t="shared" si="23"/>
        <v>10825.95</v>
      </c>
    </row>
    <row r="330" spans="1:16" x14ac:dyDescent="0.2">
      <c r="A330" s="2" t="s">
        <v>683</v>
      </c>
      <c r="B330" s="2" t="s">
        <v>423</v>
      </c>
      <c r="C330" s="2" t="s">
        <v>139</v>
      </c>
      <c r="D330" s="2" t="s">
        <v>33</v>
      </c>
      <c r="E330" s="2" t="s">
        <v>60</v>
      </c>
      <c r="F330" s="2">
        <v>21132.44</v>
      </c>
      <c r="G330" s="2">
        <v>0</v>
      </c>
      <c r="H330" s="2">
        <v>21132.44</v>
      </c>
      <c r="I330" s="2" t="s">
        <v>29</v>
      </c>
      <c r="J330" s="4">
        <v>1</v>
      </c>
      <c r="K330" t="str">
        <f>_xlfn.XLOOKUP(D330, dim_channels!A:A, dim_channels!C:C, "Not Found")</f>
        <v>OTA</v>
      </c>
      <c r="L330" t="str">
        <f>_xlfn.XLOOKUP(D330, dim_channels!A:A, dim_channels!B:B, "Not Found")</f>
        <v>Booking.com</v>
      </c>
      <c r="M330">
        <f t="shared" si="20"/>
        <v>0</v>
      </c>
      <c r="N330">
        <f t="shared" si="21"/>
        <v>1</v>
      </c>
      <c r="O330">
        <f t="shared" si="22"/>
        <v>21132.44</v>
      </c>
      <c r="P330">
        <f t="shared" si="23"/>
        <v>21132.44</v>
      </c>
    </row>
    <row r="331" spans="1:16" x14ac:dyDescent="0.2">
      <c r="A331" s="3" t="s">
        <v>684</v>
      </c>
      <c r="B331" s="3" t="s">
        <v>685</v>
      </c>
      <c r="C331" s="3" t="s">
        <v>249</v>
      </c>
      <c r="D331" s="3" t="s">
        <v>169</v>
      </c>
      <c r="E331" s="3" t="s">
        <v>46</v>
      </c>
      <c r="F331" s="3">
        <v>6040.79</v>
      </c>
      <c r="G331" s="3">
        <v>1208.1600000000001</v>
      </c>
      <c r="H331" s="3">
        <v>4832.63</v>
      </c>
      <c r="I331" s="3" t="s">
        <v>29</v>
      </c>
      <c r="J331" s="5">
        <v>1.250000517316658</v>
      </c>
      <c r="K331" t="str">
        <f>_xlfn.XLOOKUP(D331, dim_channels!A:A, dim_channels!C:C, "Not Found")</f>
        <v>GDS</v>
      </c>
      <c r="L331" t="str">
        <f>_xlfn.XLOOKUP(D331, dim_channels!A:A, dim_channels!B:B, "Not Found")</f>
        <v>GDS (Amadeus)</v>
      </c>
      <c r="M331">
        <f t="shared" si="20"/>
        <v>0</v>
      </c>
      <c r="N331">
        <f t="shared" si="21"/>
        <v>1</v>
      </c>
      <c r="O331">
        <f t="shared" si="22"/>
        <v>4832.63</v>
      </c>
      <c r="P331">
        <f t="shared" si="23"/>
        <v>6040.79</v>
      </c>
    </row>
    <row r="332" spans="1:16" x14ac:dyDescent="0.2">
      <c r="A332" s="2" t="s">
        <v>686</v>
      </c>
      <c r="B332" s="2" t="s">
        <v>546</v>
      </c>
      <c r="C332" s="2" t="s">
        <v>468</v>
      </c>
      <c r="D332" s="2" t="s">
        <v>64</v>
      </c>
      <c r="E332" s="2" t="s">
        <v>34</v>
      </c>
      <c r="F332" s="2">
        <v>3263.92</v>
      </c>
      <c r="G332" s="2">
        <v>0</v>
      </c>
      <c r="H332" s="2">
        <v>3263.92</v>
      </c>
      <c r="I332" s="2" t="s">
        <v>29</v>
      </c>
      <c r="J332" s="4">
        <v>1</v>
      </c>
      <c r="K332" t="str">
        <f>_xlfn.XLOOKUP(D332, dim_channels!A:A, dim_channels!C:C, "Not Found")</f>
        <v>Direct</v>
      </c>
      <c r="L332" t="str">
        <f>_xlfn.XLOOKUP(D332, dim_channels!A:A, dim_channels!B:B, "Not Found")</f>
        <v>Direct Website</v>
      </c>
      <c r="M332">
        <f t="shared" si="20"/>
        <v>0</v>
      </c>
      <c r="N332">
        <f t="shared" si="21"/>
        <v>1</v>
      </c>
      <c r="O332">
        <f t="shared" si="22"/>
        <v>3263.92</v>
      </c>
      <c r="P332">
        <f t="shared" si="23"/>
        <v>3263.92</v>
      </c>
    </row>
    <row r="333" spans="1:16" x14ac:dyDescent="0.2">
      <c r="A333" s="3" t="s">
        <v>687</v>
      </c>
      <c r="B333" s="3" t="s">
        <v>489</v>
      </c>
      <c r="C333" s="3" t="s">
        <v>212</v>
      </c>
      <c r="D333" s="3" t="s">
        <v>64</v>
      </c>
      <c r="E333" s="3" t="s">
        <v>28</v>
      </c>
      <c r="F333" s="3">
        <v>6778.2</v>
      </c>
      <c r="G333" s="3">
        <v>0</v>
      </c>
      <c r="H333" s="3">
        <v>6778.2</v>
      </c>
      <c r="I333" s="3" t="s">
        <v>29</v>
      </c>
      <c r="J333" s="5">
        <v>1</v>
      </c>
      <c r="K333" t="str">
        <f>_xlfn.XLOOKUP(D333, dim_channels!A:A, dim_channels!C:C, "Not Found")</f>
        <v>Direct</v>
      </c>
      <c r="L333" t="str">
        <f>_xlfn.XLOOKUP(D333, dim_channels!A:A, dim_channels!B:B, "Not Found")</f>
        <v>Direct Website</v>
      </c>
      <c r="M333">
        <f t="shared" si="20"/>
        <v>0</v>
      </c>
      <c r="N333">
        <f t="shared" si="21"/>
        <v>1</v>
      </c>
      <c r="O333">
        <f t="shared" si="22"/>
        <v>6778.2</v>
      </c>
      <c r="P333">
        <f t="shared" si="23"/>
        <v>6778.2</v>
      </c>
    </row>
    <row r="334" spans="1:16" x14ac:dyDescent="0.2">
      <c r="A334" s="2" t="s">
        <v>688</v>
      </c>
      <c r="B334" s="2" t="s">
        <v>62</v>
      </c>
      <c r="C334" s="2" t="s">
        <v>509</v>
      </c>
      <c r="D334" s="2" t="s">
        <v>27</v>
      </c>
      <c r="E334" s="2" t="s">
        <v>28</v>
      </c>
      <c r="F334" s="2">
        <v>2775.67</v>
      </c>
      <c r="G334" s="2">
        <v>499.62</v>
      </c>
      <c r="H334" s="2">
        <v>2276.0500000000002</v>
      </c>
      <c r="I334" s="2" t="s">
        <v>56</v>
      </c>
      <c r="J334" s="4">
        <v>1.2195118736407371</v>
      </c>
      <c r="K334" t="str">
        <f>_xlfn.XLOOKUP(D334, dim_channels!A:A, dim_channels!C:C, "Not Found")</f>
        <v>OTA</v>
      </c>
      <c r="L334" t="str">
        <f>_xlfn.XLOOKUP(D334, dim_channels!A:A, dim_channels!B:B, "Not Found")</f>
        <v>Expedia</v>
      </c>
      <c r="M334">
        <f t="shared" si="20"/>
        <v>0</v>
      </c>
      <c r="N334">
        <f t="shared" si="21"/>
        <v>0</v>
      </c>
      <c r="O334">
        <f t="shared" si="22"/>
        <v>0</v>
      </c>
      <c r="P334">
        <f t="shared" si="23"/>
        <v>0</v>
      </c>
    </row>
    <row r="335" spans="1:16" x14ac:dyDescent="0.2">
      <c r="A335" s="3" t="s">
        <v>689</v>
      </c>
      <c r="B335" s="3" t="s">
        <v>380</v>
      </c>
      <c r="C335" s="3" t="s">
        <v>564</v>
      </c>
      <c r="D335" s="3" t="s">
        <v>45</v>
      </c>
      <c r="E335" s="3" t="s">
        <v>46</v>
      </c>
      <c r="F335" s="3">
        <v>5040.05</v>
      </c>
      <c r="G335" s="3">
        <v>252</v>
      </c>
      <c r="H335" s="3">
        <v>4788.05</v>
      </c>
      <c r="I335" s="3" t="s">
        <v>29</v>
      </c>
      <c r="J335" s="5">
        <v>1.0526310293334451</v>
      </c>
      <c r="K335" t="str">
        <f>_xlfn.XLOOKUP(D335, dim_channels!A:A, dim_channels!C:C, "Not Found")</f>
        <v>Corporate</v>
      </c>
      <c r="L335" t="str">
        <f>_xlfn.XLOOKUP(D335, dim_channels!A:A, dim_channels!B:B, "Not Found")</f>
        <v>Corporate Direct</v>
      </c>
      <c r="M335">
        <f t="shared" si="20"/>
        <v>0</v>
      </c>
      <c r="N335">
        <f t="shared" si="21"/>
        <v>1</v>
      </c>
      <c r="O335">
        <f t="shared" si="22"/>
        <v>4788.05</v>
      </c>
      <c r="P335">
        <f t="shared" si="23"/>
        <v>5040.05</v>
      </c>
    </row>
    <row r="336" spans="1:16" x14ac:dyDescent="0.2">
      <c r="A336" s="2" t="s">
        <v>690</v>
      </c>
      <c r="B336" s="2" t="s">
        <v>566</v>
      </c>
      <c r="C336" s="2" t="s">
        <v>261</v>
      </c>
      <c r="D336" s="2" t="s">
        <v>33</v>
      </c>
      <c r="E336" s="2" t="s">
        <v>60</v>
      </c>
      <c r="F336" s="2">
        <v>22941.03</v>
      </c>
      <c r="G336" s="2">
        <v>0</v>
      </c>
      <c r="H336" s="2">
        <v>22941.03</v>
      </c>
      <c r="I336" s="2" t="s">
        <v>41</v>
      </c>
      <c r="J336" s="4">
        <v>1</v>
      </c>
      <c r="K336" t="str">
        <f>_xlfn.XLOOKUP(D336, dim_channels!A:A, dim_channels!C:C, "Not Found")</f>
        <v>OTA</v>
      </c>
      <c r="L336" t="str">
        <f>_xlfn.XLOOKUP(D336, dim_channels!A:A, dim_channels!B:B, "Not Found")</f>
        <v>Booking.com</v>
      </c>
      <c r="M336">
        <f t="shared" si="20"/>
        <v>1</v>
      </c>
      <c r="N336">
        <f t="shared" si="21"/>
        <v>0</v>
      </c>
      <c r="O336">
        <f t="shared" si="22"/>
        <v>0</v>
      </c>
      <c r="P336">
        <f t="shared" si="23"/>
        <v>0</v>
      </c>
    </row>
    <row r="337" spans="1:16" x14ac:dyDescent="0.2">
      <c r="A337" s="3" t="s">
        <v>691</v>
      </c>
      <c r="B337" s="3" t="s">
        <v>129</v>
      </c>
      <c r="C337" s="3" t="s">
        <v>129</v>
      </c>
      <c r="D337" s="3" t="s">
        <v>64</v>
      </c>
      <c r="E337" s="3" t="s">
        <v>115</v>
      </c>
      <c r="F337" s="3">
        <v>4024.13</v>
      </c>
      <c r="G337" s="3">
        <v>0</v>
      </c>
      <c r="H337" s="3">
        <v>4024.13</v>
      </c>
      <c r="I337" s="3" t="s">
        <v>41</v>
      </c>
      <c r="J337" s="5">
        <v>1</v>
      </c>
      <c r="K337" t="str">
        <f>_xlfn.XLOOKUP(D337, dim_channels!A:A, dim_channels!C:C, "Not Found")</f>
        <v>Direct</v>
      </c>
      <c r="L337" t="str">
        <f>_xlfn.XLOOKUP(D337, dim_channels!A:A, dim_channels!B:B, "Not Found")</f>
        <v>Direct Website</v>
      </c>
      <c r="M337">
        <f t="shared" si="20"/>
        <v>1</v>
      </c>
      <c r="N337">
        <f t="shared" si="21"/>
        <v>0</v>
      </c>
      <c r="O337">
        <f t="shared" si="22"/>
        <v>0</v>
      </c>
      <c r="P337">
        <f t="shared" si="23"/>
        <v>0</v>
      </c>
    </row>
    <row r="338" spans="1:16" x14ac:dyDescent="0.2">
      <c r="A338" s="2" t="s">
        <v>692</v>
      </c>
      <c r="B338" s="2" t="s">
        <v>495</v>
      </c>
      <c r="C338" s="2" t="s">
        <v>642</v>
      </c>
      <c r="D338" s="2" t="s">
        <v>45</v>
      </c>
      <c r="E338" s="2" t="s">
        <v>89</v>
      </c>
      <c r="F338" s="2">
        <v>2765.75</v>
      </c>
      <c r="G338" s="2">
        <v>0</v>
      </c>
      <c r="H338" s="2">
        <v>2765.75</v>
      </c>
      <c r="I338" s="2" t="s">
        <v>29</v>
      </c>
      <c r="J338" s="4">
        <v>1</v>
      </c>
      <c r="K338" t="str">
        <f>_xlfn.XLOOKUP(D338, dim_channels!A:A, dim_channels!C:C, "Not Found")</f>
        <v>Corporate</v>
      </c>
      <c r="L338" t="str">
        <f>_xlfn.XLOOKUP(D338, dim_channels!A:A, dim_channels!B:B, "Not Found")</f>
        <v>Corporate Direct</v>
      </c>
      <c r="M338">
        <f t="shared" si="20"/>
        <v>0</v>
      </c>
      <c r="N338">
        <f t="shared" si="21"/>
        <v>1</v>
      </c>
      <c r="O338">
        <f t="shared" si="22"/>
        <v>2765.75</v>
      </c>
      <c r="P338">
        <f t="shared" si="23"/>
        <v>2765.75</v>
      </c>
    </row>
    <row r="339" spans="1:16" x14ac:dyDescent="0.2">
      <c r="A339" s="3" t="s">
        <v>693</v>
      </c>
      <c r="B339" s="3" t="s">
        <v>101</v>
      </c>
      <c r="C339" s="3" t="s">
        <v>567</v>
      </c>
      <c r="D339" s="3" t="s">
        <v>64</v>
      </c>
      <c r="E339" s="3" t="s">
        <v>34</v>
      </c>
      <c r="F339" s="3">
        <v>7853.86</v>
      </c>
      <c r="G339" s="3">
        <v>0</v>
      </c>
      <c r="H339" s="3">
        <v>7853.86</v>
      </c>
      <c r="I339" s="3" t="s">
        <v>29</v>
      </c>
      <c r="J339" s="5">
        <v>1</v>
      </c>
      <c r="K339" t="str">
        <f>_xlfn.XLOOKUP(D339, dim_channels!A:A, dim_channels!C:C, "Not Found")</f>
        <v>Direct</v>
      </c>
      <c r="L339" t="str">
        <f>_xlfn.XLOOKUP(D339, dim_channels!A:A, dim_channels!B:B, "Not Found")</f>
        <v>Direct Website</v>
      </c>
      <c r="M339">
        <f t="shared" si="20"/>
        <v>0</v>
      </c>
      <c r="N339">
        <f t="shared" si="21"/>
        <v>1</v>
      </c>
      <c r="O339">
        <f t="shared" si="22"/>
        <v>7853.86</v>
      </c>
      <c r="P339">
        <f t="shared" si="23"/>
        <v>7853.86</v>
      </c>
    </row>
    <row r="340" spans="1:16" x14ac:dyDescent="0.2">
      <c r="A340" s="2" t="s">
        <v>694</v>
      </c>
      <c r="B340" s="2" t="s">
        <v>151</v>
      </c>
      <c r="C340" s="2" t="s">
        <v>605</v>
      </c>
      <c r="D340" s="2" t="s">
        <v>33</v>
      </c>
      <c r="E340" s="2" t="s">
        <v>34</v>
      </c>
      <c r="F340" s="2">
        <v>17510.2</v>
      </c>
      <c r="G340" s="2">
        <v>2626.53</v>
      </c>
      <c r="H340" s="2">
        <v>14883.67</v>
      </c>
      <c r="I340" s="2" t="s">
        <v>29</v>
      </c>
      <c r="J340" s="4">
        <v>1.1764705882352939</v>
      </c>
      <c r="K340" t="str">
        <f>_xlfn.XLOOKUP(D340, dim_channels!A:A, dim_channels!C:C, "Not Found")</f>
        <v>OTA</v>
      </c>
      <c r="L340" t="str">
        <f>_xlfn.XLOOKUP(D340, dim_channels!A:A, dim_channels!B:B, "Not Found")</f>
        <v>Booking.com</v>
      </c>
      <c r="M340">
        <f t="shared" si="20"/>
        <v>0</v>
      </c>
      <c r="N340">
        <f t="shared" si="21"/>
        <v>1</v>
      </c>
      <c r="O340">
        <f t="shared" si="22"/>
        <v>14883.67</v>
      </c>
      <c r="P340">
        <f t="shared" si="23"/>
        <v>17510.2</v>
      </c>
    </row>
    <row r="341" spans="1:16" x14ac:dyDescent="0.2">
      <c r="A341" s="3" t="s">
        <v>695</v>
      </c>
      <c r="B341" s="3" t="s">
        <v>321</v>
      </c>
      <c r="C341" s="3" t="s">
        <v>121</v>
      </c>
      <c r="D341" s="3" t="s">
        <v>114</v>
      </c>
      <c r="E341" s="3" t="s">
        <v>115</v>
      </c>
      <c r="F341" s="3">
        <v>19355.560000000001</v>
      </c>
      <c r="G341" s="3">
        <v>1935.56</v>
      </c>
      <c r="H341" s="3">
        <v>17420</v>
      </c>
      <c r="I341" s="3" t="s">
        <v>41</v>
      </c>
      <c r="J341" s="5">
        <v>1.1111113662456951</v>
      </c>
      <c r="K341" t="str">
        <f>_xlfn.XLOOKUP(D341, dim_channels!A:A, dim_channels!C:C, "Not Found")</f>
        <v>Offline</v>
      </c>
      <c r="L341" t="str">
        <f>_xlfn.XLOOKUP(D341, dim_channels!A:A, dim_channels!B:B, "Not Found")</f>
        <v>Travel Agency</v>
      </c>
      <c r="M341">
        <f t="shared" si="20"/>
        <v>1</v>
      </c>
      <c r="N341">
        <f t="shared" si="21"/>
        <v>0</v>
      </c>
      <c r="O341">
        <f t="shared" si="22"/>
        <v>0</v>
      </c>
      <c r="P341">
        <f t="shared" si="23"/>
        <v>0</v>
      </c>
    </row>
    <row r="342" spans="1:16" x14ac:dyDescent="0.2">
      <c r="A342" s="2" t="s">
        <v>696</v>
      </c>
      <c r="B342" s="2" t="s">
        <v>310</v>
      </c>
      <c r="C342" s="2" t="s">
        <v>321</v>
      </c>
      <c r="D342" s="2" t="s">
        <v>45</v>
      </c>
      <c r="E342" s="2" t="s">
        <v>46</v>
      </c>
      <c r="F342" s="2">
        <v>11653.47</v>
      </c>
      <c r="G342" s="2">
        <v>582.66999999999996</v>
      </c>
      <c r="H342" s="2">
        <v>11070.8</v>
      </c>
      <c r="I342" s="2" t="s">
        <v>29</v>
      </c>
      <c r="J342" s="4">
        <v>1.0526312461610721</v>
      </c>
      <c r="K342" t="str">
        <f>_xlfn.XLOOKUP(D342, dim_channels!A:A, dim_channels!C:C, "Not Found")</f>
        <v>Corporate</v>
      </c>
      <c r="L342" t="str">
        <f>_xlfn.XLOOKUP(D342, dim_channels!A:A, dim_channels!B:B, "Not Found")</f>
        <v>Corporate Direct</v>
      </c>
      <c r="M342">
        <f t="shared" si="20"/>
        <v>0</v>
      </c>
      <c r="N342">
        <f t="shared" si="21"/>
        <v>1</v>
      </c>
      <c r="O342">
        <f t="shared" si="22"/>
        <v>11070.8</v>
      </c>
      <c r="P342">
        <f t="shared" si="23"/>
        <v>11653.47</v>
      </c>
    </row>
    <row r="343" spans="1:16" x14ac:dyDescent="0.2">
      <c r="A343" s="3" t="s">
        <v>697</v>
      </c>
      <c r="B343" s="3" t="s">
        <v>171</v>
      </c>
      <c r="C343" s="3" t="s">
        <v>217</v>
      </c>
      <c r="D343" s="3" t="s">
        <v>33</v>
      </c>
      <c r="E343" s="3" t="s">
        <v>34</v>
      </c>
      <c r="F343" s="3">
        <v>9383.66</v>
      </c>
      <c r="G343" s="3">
        <v>1407.55</v>
      </c>
      <c r="H343" s="3">
        <v>7976.11</v>
      </c>
      <c r="I343" s="3" t="s">
        <v>29</v>
      </c>
      <c r="J343" s="5">
        <v>1.1764707357345869</v>
      </c>
      <c r="K343" t="str">
        <f>_xlfn.XLOOKUP(D343, dim_channels!A:A, dim_channels!C:C, "Not Found")</f>
        <v>OTA</v>
      </c>
      <c r="L343" t="str">
        <f>_xlfn.XLOOKUP(D343, dim_channels!A:A, dim_channels!B:B, "Not Found")</f>
        <v>Booking.com</v>
      </c>
      <c r="M343">
        <f t="shared" si="20"/>
        <v>0</v>
      </c>
      <c r="N343">
        <f t="shared" si="21"/>
        <v>1</v>
      </c>
      <c r="O343">
        <f t="shared" si="22"/>
        <v>7976.11</v>
      </c>
      <c r="P343">
        <f t="shared" si="23"/>
        <v>9383.66</v>
      </c>
    </row>
    <row r="344" spans="1:16" x14ac:dyDescent="0.2">
      <c r="A344" s="2" t="s">
        <v>698</v>
      </c>
      <c r="B344" s="2" t="s">
        <v>139</v>
      </c>
      <c r="C344" s="2" t="s">
        <v>173</v>
      </c>
      <c r="D344" s="2" t="s">
        <v>27</v>
      </c>
      <c r="E344" s="2" t="s">
        <v>34</v>
      </c>
      <c r="F344" s="2">
        <v>8067.8</v>
      </c>
      <c r="G344" s="2">
        <v>1452.2</v>
      </c>
      <c r="H344" s="2">
        <v>6615.6</v>
      </c>
      <c r="I344" s="2" t="s">
        <v>41</v>
      </c>
      <c r="J344" s="4">
        <v>1.2195114577664909</v>
      </c>
      <c r="K344" t="str">
        <f>_xlfn.XLOOKUP(D344, dim_channels!A:A, dim_channels!C:C, "Not Found")</f>
        <v>OTA</v>
      </c>
      <c r="L344" t="str">
        <f>_xlfn.XLOOKUP(D344, dim_channels!A:A, dim_channels!B:B, "Not Found")</f>
        <v>Expedia</v>
      </c>
      <c r="M344">
        <f t="shared" si="20"/>
        <v>1</v>
      </c>
      <c r="N344">
        <f t="shared" si="21"/>
        <v>0</v>
      </c>
      <c r="O344">
        <f t="shared" si="22"/>
        <v>0</v>
      </c>
      <c r="P344">
        <f t="shared" si="23"/>
        <v>0</v>
      </c>
    </row>
    <row r="345" spans="1:16" x14ac:dyDescent="0.2">
      <c r="A345" s="3" t="s">
        <v>699</v>
      </c>
      <c r="B345" s="3" t="s">
        <v>62</v>
      </c>
      <c r="C345" s="3" t="s">
        <v>197</v>
      </c>
      <c r="D345" s="3" t="s">
        <v>33</v>
      </c>
      <c r="E345" s="3" t="s">
        <v>34</v>
      </c>
      <c r="F345" s="3">
        <v>3402.97</v>
      </c>
      <c r="G345" s="3">
        <v>510.45</v>
      </c>
      <c r="H345" s="3">
        <v>2892.52</v>
      </c>
      <c r="I345" s="3" t="s">
        <v>29</v>
      </c>
      <c r="J345" s="5">
        <v>1.1764724185139599</v>
      </c>
      <c r="K345" t="str">
        <f>_xlfn.XLOOKUP(D345, dim_channels!A:A, dim_channels!C:C, "Not Found")</f>
        <v>OTA</v>
      </c>
      <c r="L345" t="str">
        <f>_xlfn.XLOOKUP(D345, dim_channels!A:A, dim_channels!B:B, "Not Found")</f>
        <v>Booking.com</v>
      </c>
      <c r="M345">
        <f t="shared" si="20"/>
        <v>0</v>
      </c>
      <c r="N345">
        <f t="shared" si="21"/>
        <v>1</v>
      </c>
      <c r="O345">
        <f t="shared" si="22"/>
        <v>2892.52</v>
      </c>
      <c r="P345">
        <f t="shared" si="23"/>
        <v>3402.97</v>
      </c>
    </row>
    <row r="346" spans="1:16" x14ac:dyDescent="0.2">
      <c r="A346" s="2" t="s">
        <v>700</v>
      </c>
      <c r="B346" s="2" t="s">
        <v>396</v>
      </c>
      <c r="C346" s="2" t="s">
        <v>396</v>
      </c>
      <c r="D346" s="2" t="s">
        <v>64</v>
      </c>
      <c r="E346" s="2" t="s">
        <v>115</v>
      </c>
      <c r="F346" s="2">
        <v>3193.69</v>
      </c>
      <c r="G346" s="2">
        <v>0</v>
      </c>
      <c r="H346" s="2">
        <v>3193.69</v>
      </c>
      <c r="I346" s="2" t="s">
        <v>56</v>
      </c>
      <c r="J346" s="4">
        <v>1</v>
      </c>
      <c r="K346" t="str">
        <f>_xlfn.XLOOKUP(D346, dim_channels!A:A, dim_channels!C:C, "Not Found")</f>
        <v>Direct</v>
      </c>
      <c r="L346" t="str">
        <f>_xlfn.XLOOKUP(D346, dim_channels!A:A, dim_channels!B:B, "Not Found")</f>
        <v>Direct Website</v>
      </c>
      <c r="M346">
        <f t="shared" si="20"/>
        <v>0</v>
      </c>
      <c r="N346">
        <f t="shared" si="21"/>
        <v>0</v>
      </c>
      <c r="O346">
        <f t="shared" si="22"/>
        <v>0</v>
      </c>
      <c r="P346">
        <f t="shared" si="23"/>
        <v>0</v>
      </c>
    </row>
    <row r="347" spans="1:16" x14ac:dyDescent="0.2">
      <c r="A347" s="3" t="s">
        <v>701</v>
      </c>
      <c r="B347" s="3" t="s">
        <v>702</v>
      </c>
      <c r="C347" s="3" t="s">
        <v>634</v>
      </c>
      <c r="D347" s="3" t="s">
        <v>52</v>
      </c>
      <c r="E347" s="3" t="s">
        <v>60</v>
      </c>
      <c r="F347" s="3">
        <v>8912.34</v>
      </c>
      <c r="G347" s="3">
        <v>0</v>
      </c>
      <c r="H347" s="3">
        <v>8912.34</v>
      </c>
      <c r="I347" s="3" t="s">
        <v>29</v>
      </c>
      <c r="J347" s="5">
        <v>1</v>
      </c>
      <c r="K347" t="str">
        <f>_xlfn.XLOOKUP(D347, dim_channels!A:A, dim_channels!C:C, "Not Found")</f>
        <v>OTA</v>
      </c>
      <c r="L347" t="str">
        <f>_xlfn.XLOOKUP(D347, dim_channels!A:A, dim_channels!B:B, "Not Found")</f>
        <v>Agoda</v>
      </c>
      <c r="M347">
        <f t="shared" si="20"/>
        <v>0</v>
      </c>
      <c r="N347">
        <f t="shared" si="21"/>
        <v>1</v>
      </c>
      <c r="O347">
        <f t="shared" si="22"/>
        <v>8912.34</v>
      </c>
      <c r="P347">
        <f t="shared" si="23"/>
        <v>8912.34</v>
      </c>
    </row>
    <row r="348" spans="1:16" x14ac:dyDescent="0.2">
      <c r="A348" s="2" t="s">
        <v>703</v>
      </c>
      <c r="B348" s="2" t="s">
        <v>574</v>
      </c>
      <c r="C348" s="2" t="s">
        <v>219</v>
      </c>
      <c r="D348" s="2" t="s">
        <v>45</v>
      </c>
      <c r="E348" s="2" t="s">
        <v>46</v>
      </c>
      <c r="F348" s="2">
        <v>5841.87</v>
      </c>
      <c r="G348" s="2">
        <v>292.08999999999997</v>
      </c>
      <c r="H348" s="2">
        <v>5549.78</v>
      </c>
      <c r="I348" s="2" t="s">
        <v>29</v>
      </c>
      <c r="J348" s="4">
        <v>1.0526309150993369</v>
      </c>
      <c r="K348" t="str">
        <f>_xlfn.XLOOKUP(D348, dim_channels!A:A, dim_channels!C:C, "Not Found")</f>
        <v>Corporate</v>
      </c>
      <c r="L348" t="str">
        <f>_xlfn.XLOOKUP(D348, dim_channels!A:A, dim_channels!B:B, "Not Found")</f>
        <v>Corporate Direct</v>
      </c>
      <c r="M348">
        <f t="shared" si="20"/>
        <v>0</v>
      </c>
      <c r="N348">
        <f t="shared" si="21"/>
        <v>1</v>
      </c>
      <c r="O348">
        <f t="shared" si="22"/>
        <v>5549.78</v>
      </c>
      <c r="P348">
        <f t="shared" si="23"/>
        <v>5841.87</v>
      </c>
    </row>
    <row r="349" spans="1:16" x14ac:dyDescent="0.2">
      <c r="A349" s="3" t="s">
        <v>704</v>
      </c>
      <c r="B349" s="3" t="s">
        <v>705</v>
      </c>
      <c r="C349" s="3" t="s">
        <v>706</v>
      </c>
      <c r="D349" s="3" t="s">
        <v>27</v>
      </c>
      <c r="E349" s="3" t="s">
        <v>60</v>
      </c>
      <c r="F349" s="3">
        <v>18324.07</v>
      </c>
      <c r="G349" s="3">
        <v>0</v>
      </c>
      <c r="H349" s="3">
        <v>18324.07</v>
      </c>
      <c r="I349" s="3" t="s">
        <v>41</v>
      </c>
      <c r="J349" s="5">
        <v>1</v>
      </c>
      <c r="K349" t="str">
        <f>_xlfn.XLOOKUP(D349, dim_channels!A:A, dim_channels!C:C, "Not Found")</f>
        <v>OTA</v>
      </c>
      <c r="L349" t="str">
        <f>_xlfn.XLOOKUP(D349, dim_channels!A:A, dim_channels!B:B, "Not Found")</f>
        <v>Expedia</v>
      </c>
      <c r="M349">
        <f t="shared" si="20"/>
        <v>1</v>
      </c>
      <c r="N349">
        <f t="shared" si="21"/>
        <v>0</v>
      </c>
      <c r="O349">
        <f t="shared" si="22"/>
        <v>0</v>
      </c>
      <c r="P349">
        <f t="shared" si="23"/>
        <v>0</v>
      </c>
    </row>
    <row r="350" spans="1:16" x14ac:dyDescent="0.2">
      <c r="A350" s="2" t="s">
        <v>707</v>
      </c>
      <c r="B350" s="2" t="s">
        <v>708</v>
      </c>
      <c r="C350" s="2" t="s">
        <v>292</v>
      </c>
      <c r="D350" s="2" t="s">
        <v>45</v>
      </c>
      <c r="E350" s="2" t="s">
        <v>46</v>
      </c>
      <c r="F350" s="2">
        <v>12011.64</v>
      </c>
      <c r="G350" s="2">
        <v>600.58000000000004</v>
      </c>
      <c r="H350" s="2">
        <v>11411.06</v>
      </c>
      <c r="I350" s="2" t="s">
        <v>29</v>
      </c>
      <c r="J350" s="4">
        <v>1.0526313944541521</v>
      </c>
      <c r="K350" t="str">
        <f>_xlfn.XLOOKUP(D350, dim_channels!A:A, dim_channels!C:C, "Not Found")</f>
        <v>Corporate</v>
      </c>
      <c r="L350" t="str">
        <f>_xlfn.XLOOKUP(D350, dim_channels!A:A, dim_channels!B:B, "Not Found")</f>
        <v>Corporate Direct</v>
      </c>
      <c r="M350">
        <f t="shared" si="20"/>
        <v>0</v>
      </c>
      <c r="N350">
        <f t="shared" si="21"/>
        <v>1</v>
      </c>
      <c r="O350">
        <f t="shared" si="22"/>
        <v>11411.06</v>
      </c>
      <c r="P350">
        <f t="shared" si="23"/>
        <v>12011.64</v>
      </c>
    </row>
    <row r="351" spans="1:16" x14ac:dyDescent="0.2">
      <c r="A351" s="3" t="s">
        <v>709</v>
      </c>
      <c r="B351" s="3" t="s">
        <v>590</v>
      </c>
      <c r="C351" s="3" t="s">
        <v>124</v>
      </c>
      <c r="D351" s="3" t="s">
        <v>64</v>
      </c>
      <c r="E351" s="3" t="s">
        <v>115</v>
      </c>
      <c r="F351" s="3">
        <v>10184.379999999999</v>
      </c>
      <c r="G351" s="3">
        <v>0</v>
      </c>
      <c r="H351" s="3">
        <v>10184.379999999999</v>
      </c>
      <c r="I351" s="3" t="s">
        <v>29</v>
      </c>
      <c r="J351" s="5">
        <v>1</v>
      </c>
      <c r="K351" t="str">
        <f>_xlfn.XLOOKUP(D351, dim_channels!A:A, dim_channels!C:C, "Not Found")</f>
        <v>Direct</v>
      </c>
      <c r="L351" t="str">
        <f>_xlfn.XLOOKUP(D351, dim_channels!A:A, dim_channels!B:B, "Not Found")</f>
        <v>Direct Website</v>
      </c>
      <c r="M351">
        <f t="shared" si="20"/>
        <v>0</v>
      </c>
      <c r="N351">
        <f t="shared" si="21"/>
        <v>1</v>
      </c>
      <c r="O351">
        <f t="shared" si="22"/>
        <v>10184.379999999999</v>
      </c>
      <c r="P351">
        <f t="shared" si="23"/>
        <v>10184.379999999999</v>
      </c>
    </row>
    <row r="352" spans="1:16" x14ac:dyDescent="0.2">
      <c r="A352" s="2" t="s">
        <v>710</v>
      </c>
      <c r="B352" s="2" t="s">
        <v>204</v>
      </c>
      <c r="C352" s="2" t="s">
        <v>566</v>
      </c>
      <c r="D352" s="2" t="s">
        <v>64</v>
      </c>
      <c r="E352" s="2" t="s">
        <v>34</v>
      </c>
      <c r="F352" s="2">
        <v>12543.31</v>
      </c>
      <c r="G352" s="2">
        <v>0</v>
      </c>
      <c r="H352" s="2">
        <v>12543.31</v>
      </c>
      <c r="I352" s="2" t="s">
        <v>29</v>
      </c>
      <c r="J352" s="4">
        <v>1</v>
      </c>
      <c r="K352" t="str">
        <f>_xlfn.XLOOKUP(D352, dim_channels!A:A, dim_channels!C:C, "Not Found")</f>
        <v>Direct</v>
      </c>
      <c r="L352" t="str">
        <f>_xlfn.XLOOKUP(D352, dim_channels!A:A, dim_channels!B:B, "Not Found")</f>
        <v>Direct Website</v>
      </c>
      <c r="M352">
        <f t="shared" si="20"/>
        <v>0</v>
      </c>
      <c r="N352">
        <f t="shared" si="21"/>
        <v>1</v>
      </c>
      <c r="O352">
        <f t="shared" si="22"/>
        <v>12543.31</v>
      </c>
      <c r="P352">
        <f t="shared" si="23"/>
        <v>12543.31</v>
      </c>
    </row>
    <row r="353" spans="1:16" x14ac:dyDescent="0.2">
      <c r="A353" s="3" t="s">
        <v>711</v>
      </c>
      <c r="B353" s="3" t="s">
        <v>538</v>
      </c>
      <c r="C353" s="3" t="s">
        <v>712</v>
      </c>
      <c r="D353" s="3" t="s">
        <v>27</v>
      </c>
      <c r="E353" s="3" t="s">
        <v>60</v>
      </c>
      <c r="F353" s="3">
        <v>12363.91</v>
      </c>
      <c r="G353" s="3">
        <v>0</v>
      </c>
      <c r="H353" s="3">
        <v>12363.91</v>
      </c>
      <c r="I353" s="3" t="s">
        <v>29</v>
      </c>
      <c r="J353" s="5">
        <v>1</v>
      </c>
      <c r="K353" t="str">
        <f>_xlfn.XLOOKUP(D353, dim_channels!A:A, dim_channels!C:C, "Not Found")</f>
        <v>OTA</v>
      </c>
      <c r="L353" t="str">
        <f>_xlfn.XLOOKUP(D353, dim_channels!A:A, dim_channels!B:B, "Not Found")</f>
        <v>Expedia</v>
      </c>
      <c r="M353">
        <f t="shared" si="20"/>
        <v>0</v>
      </c>
      <c r="N353">
        <f t="shared" si="21"/>
        <v>1</v>
      </c>
      <c r="O353">
        <f t="shared" si="22"/>
        <v>12363.91</v>
      </c>
      <c r="P353">
        <f t="shared" si="23"/>
        <v>12363.91</v>
      </c>
    </row>
    <row r="354" spans="1:16" x14ac:dyDescent="0.2">
      <c r="A354" s="2" t="s">
        <v>713</v>
      </c>
      <c r="B354" s="2" t="s">
        <v>258</v>
      </c>
      <c r="C354" s="2" t="s">
        <v>714</v>
      </c>
      <c r="D354" s="2" t="s">
        <v>33</v>
      </c>
      <c r="E354" s="2" t="s">
        <v>60</v>
      </c>
      <c r="F354" s="2">
        <v>11238.63</v>
      </c>
      <c r="G354" s="2">
        <v>0</v>
      </c>
      <c r="H354" s="2">
        <v>11238.63</v>
      </c>
      <c r="I354" s="2" t="s">
        <v>41</v>
      </c>
      <c r="J354" s="4">
        <v>1</v>
      </c>
      <c r="K354" t="str">
        <f>_xlfn.XLOOKUP(D354, dim_channels!A:A, dim_channels!C:C, "Not Found")</f>
        <v>OTA</v>
      </c>
      <c r="L354" t="str">
        <f>_xlfn.XLOOKUP(D354, dim_channels!A:A, dim_channels!B:B, "Not Found")</f>
        <v>Booking.com</v>
      </c>
      <c r="M354">
        <f t="shared" si="20"/>
        <v>1</v>
      </c>
      <c r="N354">
        <f t="shared" si="21"/>
        <v>0</v>
      </c>
      <c r="O354">
        <f t="shared" si="22"/>
        <v>0</v>
      </c>
      <c r="P354">
        <f t="shared" si="23"/>
        <v>0</v>
      </c>
    </row>
    <row r="355" spans="1:16" x14ac:dyDescent="0.2">
      <c r="A355" s="3" t="s">
        <v>715</v>
      </c>
      <c r="B355" s="3" t="s">
        <v>364</v>
      </c>
      <c r="C355" s="3" t="s">
        <v>403</v>
      </c>
      <c r="D355" s="3" t="s">
        <v>33</v>
      </c>
      <c r="E355" s="3" t="s">
        <v>28</v>
      </c>
      <c r="F355" s="3">
        <v>6459.12</v>
      </c>
      <c r="G355" s="3">
        <v>968.87</v>
      </c>
      <c r="H355" s="3">
        <v>5490.25</v>
      </c>
      <c r="I355" s="3" t="s">
        <v>41</v>
      </c>
      <c r="J355" s="5">
        <v>1.176471016802513</v>
      </c>
      <c r="K355" t="str">
        <f>_xlfn.XLOOKUP(D355, dim_channels!A:A, dim_channels!C:C, "Not Found")</f>
        <v>OTA</v>
      </c>
      <c r="L355" t="str">
        <f>_xlfn.XLOOKUP(D355, dim_channels!A:A, dim_channels!B:B, "Not Found")</f>
        <v>Booking.com</v>
      </c>
      <c r="M355">
        <f t="shared" si="20"/>
        <v>1</v>
      </c>
      <c r="N355">
        <f t="shared" si="21"/>
        <v>0</v>
      </c>
      <c r="O355">
        <f t="shared" si="22"/>
        <v>0</v>
      </c>
      <c r="P355">
        <f t="shared" si="23"/>
        <v>0</v>
      </c>
    </row>
    <row r="356" spans="1:16" x14ac:dyDescent="0.2">
      <c r="A356" s="2" t="s">
        <v>716</v>
      </c>
      <c r="B356" s="2" t="s">
        <v>187</v>
      </c>
      <c r="C356" s="2" t="s">
        <v>192</v>
      </c>
      <c r="D356" s="2" t="s">
        <v>64</v>
      </c>
      <c r="E356" s="2" t="s">
        <v>115</v>
      </c>
      <c r="F356" s="2">
        <v>25305.35</v>
      </c>
      <c r="G356" s="2">
        <v>0</v>
      </c>
      <c r="H356" s="2">
        <v>25305.35</v>
      </c>
      <c r="I356" s="2" t="s">
        <v>29</v>
      </c>
      <c r="J356" s="4">
        <v>1</v>
      </c>
      <c r="K356" t="str">
        <f>_xlfn.XLOOKUP(D356, dim_channels!A:A, dim_channels!C:C, "Not Found")</f>
        <v>Direct</v>
      </c>
      <c r="L356" t="str">
        <f>_xlfn.XLOOKUP(D356, dim_channels!A:A, dim_channels!B:B, "Not Found")</f>
        <v>Direct Website</v>
      </c>
      <c r="M356">
        <f t="shared" si="20"/>
        <v>0</v>
      </c>
      <c r="N356">
        <f t="shared" si="21"/>
        <v>1</v>
      </c>
      <c r="O356">
        <f t="shared" si="22"/>
        <v>25305.35</v>
      </c>
      <c r="P356">
        <f t="shared" si="23"/>
        <v>25305.35</v>
      </c>
    </row>
    <row r="357" spans="1:16" x14ac:dyDescent="0.2">
      <c r="A357" s="3" t="s">
        <v>717</v>
      </c>
      <c r="B357" s="3" t="s">
        <v>70</v>
      </c>
      <c r="C357" s="3" t="s">
        <v>198</v>
      </c>
      <c r="D357" s="3" t="s">
        <v>64</v>
      </c>
      <c r="E357" s="3" t="s">
        <v>28</v>
      </c>
      <c r="F357" s="3">
        <v>6973.12</v>
      </c>
      <c r="G357" s="3">
        <v>0</v>
      </c>
      <c r="H357" s="3">
        <v>6973.12</v>
      </c>
      <c r="I357" s="3" t="s">
        <v>29</v>
      </c>
      <c r="J357" s="5">
        <v>1</v>
      </c>
      <c r="K357" t="str">
        <f>_xlfn.XLOOKUP(D357, dim_channels!A:A, dim_channels!C:C, "Not Found")</f>
        <v>Direct</v>
      </c>
      <c r="L357" t="str">
        <f>_xlfn.XLOOKUP(D357, dim_channels!A:A, dim_channels!B:B, "Not Found")</f>
        <v>Direct Website</v>
      </c>
      <c r="M357">
        <f t="shared" si="20"/>
        <v>0</v>
      </c>
      <c r="N357">
        <f t="shared" si="21"/>
        <v>1</v>
      </c>
      <c r="O357">
        <f t="shared" si="22"/>
        <v>6973.12</v>
      </c>
      <c r="P357">
        <f t="shared" si="23"/>
        <v>6973.12</v>
      </c>
    </row>
    <row r="358" spans="1:16" x14ac:dyDescent="0.2">
      <c r="A358" s="2" t="s">
        <v>718</v>
      </c>
      <c r="B358" s="2" t="s">
        <v>278</v>
      </c>
      <c r="C358" s="2" t="s">
        <v>437</v>
      </c>
      <c r="D358" s="2" t="s">
        <v>45</v>
      </c>
      <c r="E358" s="2" t="s">
        <v>89</v>
      </c>
      <c r="F358" s="2">
        <v>2780.8</v>
      </c>
      <c r="G358" s="2">
        <v>0</v>
      </c>
      <c r="H358" s="2">
        <v>2780.8</v>
      </c>
      <c r="I358" s="2" t="s">
        <v>29</v>
      </c>
      <c r="J358" s="4">
        <v>1</v>
      </c>
      <c r="K358" t="str">
        <f>_xlfn.XLOOKUP(D358, dim_channels!A:A, dim_channels!C:C, "Not Found")</f>
        <v>Corporate</v>
      </c>
      <c r="L358" t="str">
        <f>_xlfn.XLOOKUP(D358, dim_channels!A:A, dim_channels!B:B, "Not Found")</f>
        <v>Corporate Direct</v>
      </c>
      <c r="M358">
        <f t="shared" si="20"/>
        <v>0</v>
      </c>
      <c r="N358">
        <f t="shared" si="21"/>
        <v>1</v>
      </c>
      <c r="O358">
        <f t="shared" si="22"/>
        <v>2780.8</v>
      </c>
      <c r="P358">
        <f t="shared" si="23"/>
        <v>2780.8</v>
      </c>
    </row>
    <row r="359" spans="1:16" x14ac:dyDescent="0.2">
      <c r="A359" s="3" t="s">
        <v>719</v>
      </c>
      <c r="B359" s="3" t="s">
        <v>423</v>
      </c>
      <c r="C359" s="3" t="s">
        <v>720</v>
      </c>
      <c r="D359" s="3" t="s">
        <v>169</v>
      </c>
      <c r="E359" s="3" t="s">
        <v>34</v>
      </c>
      <c r="F359" s="3">
        <v>9954.39</v>
      </c>
      <c r="G359" s="3">
        <v>1990.88</v>
      </c>
      <c r="H359" s="3">
        <v>7963.51</v>
      </c>
      <c r="I359" s="3" t="s">
        <v>29</v>
      </c>
      <c r="J359" s="5">
        <v>1.250000313931922</v>
      </c>
      <c r="K359" t="str">
        <f>_xlfn.XLOOKUP(D359, dim_channels!A:A, dim_channels!C:C, "Not Found")</f>
        <v>GDS</v>
      </c>
      <c r="L359" t="str">
        <f>_xlfn.XLOOKUP(D359, dim_channels!A:A, dim_channels!B:B, "Not Found")</f>
        <v>GDS (Amadeus)</v>
      </c>
      <c r="M359">
        <f t="shared" si="20"/>
        <v>0</v>
      </c>
      <c r="N359">
        <f t="shared" si="21"/>
        <v>1</v>
      </c>
      <c r="O359">
        <f t="shared" si="22"/>
        <v>7963.51</v>
      </c>
      <c r="P359">
        <f t="shared" si="23"/>
        <v>9954.39</v>
      </c>
    </row>
    <row r="360" spans="1:16" x14ac:dyDescent="0.2">
      <c r="A360" s="2" t="s">
        <v>721</v>
      </c>
      <c r="B360" s="2" t="s">
        <v>420</v>
      </c>
      <c r="C360" s="2" t="s">
        <v>722</v>
      </c>
      <c r="D360" s="2" t="s">
        <v>64</v>
      </c>
      <c r="E360" s="2" t="s">
        <v>115</v>
      </c>
      <c r="F360" s="2">
        <v>15142.85</v>
      </c>
      <c r="G360" s="2">
        <v>0</v>
      </c>
      <c r="H360" s="2">
        <v>15142.85</v>
      </c>
      <c r="I360" s="2" t="s">
        <v>29</v>
      </c>
      <c r="J360" s="4">
        <v>1</v>
      </c>
      <c r="K360" t="str">
        <f>_xlfn.XLOOKUP(D360, dim_channels!A:A, dim_channels!C:C, "Not Found")</f>
        <v>Direct</v>
      </c>
      <c r="L360" t="str">
        <f>_xlfn.XLOOKUP(D360, dim_channels!A:A, dim_channels!B:B, "Not Found")</f>
        <v>Direct Website</v>
      </c>
      <c r="M360">
        <f t="shared" si="20"/>
        <v>0</v>
      </c>
      <c r="N360">
        <f t="shared" si="21"/>
        <v>1</v>
      </c>
      <c r="O360">
        <f t="shared" si="22"/>
        <v>15142.85</v>
      </c>
      <c r="P360">
        <f t="shared" si="23"/>
        <v>15142.85</v>
      </c>
    </row>
    <row r="361" spans="1:16" x14ac:dyDescent="0.2">
      <c r="A361" s="3" t="s">
        <v>723</v>
      </c>
      <c r="B361" s="3" t="s">
        <v>724</v>
      </c>
      <c r="C361" s="3" t="s">
        <v>725</v>
      </c>
      <c r="D361" s="3" t="s">
        <v>27</v>
      </c>
      <c r="E361" s="3" t="s">
        <v>34</v>
      </c>
      <c r="F361" s="3">
        <v>9209.6200000000008</v>
      </c>
      <c r="G361" s="3">
        <v>1657.73</v>
      </c>
      <c r="H361" s="3">
        <v>7551.89</v>
      </c>
      <c r="I361" s="3" t="s">
        <v>29</v>
      </c>
      <c r="J361" s="5">
        <v>1.21951193674696</v>
      </c>
      <c r="K361" t="str">
        <f>_xlfn.XLOOKUP(D361, dim_channels!A:A, dim_channels!C:C, "Not Found")</f>
        <v>OTA</v>
      </c>
      <c r="L361" t="str">
        <f>_xlfn.XLOOKUP(D361, dim_channels!A:A, dim_channels!B:B, "Not Found")</f>
        <v>Expedia</v>
      </c>
      <c r="M361">
        <f t="shared" si="20"/>
        <v>0</v>
      </c>
      <c r="N361">
        <f t="shared" si="21"/>
        <v>1</v>
      </c>
      <c r="O361">
        <f t="shared" si="22"/>
        <v>7551.89</v>
      </c>
      <c r="P361">
        <f t="shared" si="23"/>
        <v>9209.6200000000008</v>
      </c>
    </row>
    <row r="362" spans="1:16" x14ac:dyDescent="0.2">
      <c r="A362" s="2" t="s">
        <v>726</v>
      </c>
      <c r="B362" s="2" t="s">
        <v>367</v>
      </c>
      <c r="C362" s="2" t="s">
        <v>251</v>
      </c>
      <c r="D362" s="2" t="s">
        <v>33</v>
      </c>
      <c r="E362" s="2" t="s">
        <v>60</v>
      </c>
      <c r="F362" s="2">
        <v>9604.61</v>
      </c>
      <c r="G362" s="2">
        <v>0</v>
      </c>
      <c r="H362" s="2">
        <v>9604.61</v>
      </c>
      <c r="I362" s="2" t="s">
        <v>41</v>
      </c>
      <c r="J362" s="4">
        <v>1</v>
      </c>
      <c r="K362" t="str">
        <f>_xlfn.XLOOKUP(D362, dim_channels!A:A, dim_channels!C:C, "Not Found")</f>
        <v>OTA</v>
      </c>
      <c r="L362" t="str">
        <f>_xlfn.XLOOKUP(D362, dim_channels!A:A, dim_channels!B:B, "Not Found")</f>
        <v>Booking.com</v>
      </c>
      <c r="M362">
        <f t="shared" si="20"/>
        <v>1</v>
      </c>
      <c r="N362">
        <f t="shared" si="21"/>
        <v>0</v>
      </c>
      <c r="O362">
        <f t="shared" si="22"/>
        <v>0</v>
      </c>
      <c r="P362">
        <f t="shared" si="23"/>
        <v>0</v>
      </c>
    </row>
    <row r="363" spans="1:16" x14ac:dyDescent="0.2">
      <c r="A363" s="3" t="s">
        <v>727</v>
      </c>
      <c r="B363" s="3" t="s">
        <v>236</v>
      </c>
      <c r="C363" s="3" t="s">
        <v>570</v>
      </c>
      <c r="D363" s="3" t="s">
        <v>33</v>
      </c>
      <c r="E363" s="3" t="s">
        <v>60</v>
      </c>
      <c r="F363" s="3">
        <v>11441.05</v>
      </c>
      <c r="G363" s="3">
        <v>0</v>
      </c>
      <c r="H363" s="3">
        <v>11441.05</v>
      </c>
      <c r="I363" s="3" t="s">
        <v>41</v>
      </c>
      <c r="J363" s="5">
        <v>1</v>
      </c>
      <c r="K363" t="str">
        <f>_xlfn.XLOOKUP(D363, dim_channels!A:A, dim_channels!C:C, "Not Found")</f>
        <v>OTA</v>
      </c>
      <c r="L363" t="str">
        <f>_xlfn.XLOOKUP(D363, dim_channels!A:A, dim_channels!B:B, "Not Found")</f>
        <v>Booking.com</v>
      </c>
      <c r="M363">
        <f t="shared" si="20"/>
        <v>1</v>
      </c>
      <c r="N363">
        <f t="shared" si="21"/>
        <v>0</v>
      </c>
      <c r="O363">
        <f t="shared" si="22"/>
        <v>0</v>
      </c>
      <c r="P363">
        <f t="shared" si="23"/>
        <v>0</v>
      </c>
    </row>
    <row r="364" spans="1:16" x14ac:dyDescent="0.2">
      <c r="A364" s="2" t="s">
        <v>728</v>
      </c>
      <c r="B364" s="2" t="s">
        <v>538</v>
      </c>
      <c r="C364" s="2" t="s">
        <v>729</v>
      </c>
      <c r="D364" s="2" t="s">
        <v>169</v>
      </c>
      <c r="E364" s="2" t="s">
        <v>34</v>
      </c>
      <c r="F364" s="2">
        <v>27330.17</v>
      </c>
      <c r="G364" s="2">
        <v>5466.03</v>
      </c>
      <c r="H364" s="2">
        <v>21864.14</v>
      </c>
      <c r="I364" s="2" t="s">
        <v>29</v>
      </c>
      <c r="J364" s="4">
        <v>1.249999771315039</v>
      </c>
      <c r="K364" t="str">
        <f>_xlfn.XLOOKUP(D364, dim_channels!A:A, dim_channels!C:C, "Not Found")</f>
        <v>GDS</v>
      </c>
      <c r="L364" t="str">
        <f>_xlfn.XLOOKUP(D364, dim_channels!A:A, dim_channels!B:B, "Not Found")</f>
        <v>GDS (Amadeus)</v>
      </c>
      <c r="M364">
        <f t="shared" si="20"/>
        <v>0</v>
      </c>
      <c r="N364">
        <f t="shared" si="21"/>
        <v>1</v>
      </c>
      <c r="O364">
        <f t="shared" si="22"/>
        <v>21864.14</v>
      </c>
      <c r="P364">
        <f t="shared" si="23"/>
        <v>27330.17</v>
      </c>
    </row>
    <row r="365" spans="1:16" x14ac:dyDescent="0.2">
      <c r="A365" s="3" t="s">
        <v>730</v>
      </c>
      <c r="B365" s="3" t="s">
        <v>205</v>
      </c>
      <c r="C365" s="3" t="s">
        <v>67</v>
      </c>
      <c r="D365" s="3" t="s">
        <v>45</v>
      </c>
      <c r="E365" s="3" t="s">
        <v>46</v>
      </c>
      <c r="F365" s="3">
        <v>2822.22</v>
      </c>
      <c r="G365" s="3">
        <v>141.11000000000001</v>
      </c>
      <c r="H365" s="3">
        <v>2681.11</v>
      </c>
      <c r="I365" s="3" t="s">
        <v>29</v>
      </c>
      <c r="J365" s="5">
        <v>1.0526311863370019</v>
      </c>
      <c r="K365" t="str">
        <f>_xlfn.XLOOKUP(D365, dim_channels!A:A, dim_channels!C:C, "Not Found")</f>
        <v>Corporate</v>
      </c>
      <c r="L365" t="str">
        <f>_xlfn.XLOOKUP(D365, dim_channels!A:A, dim_channels!B:B, "Not Found")</f>
        <v>Corporate Direct</v>
      </c>
      <c r="M365">
        <f t="shared" si="20"/>
        <v>0</v>
      </c>
      <c r="N365">
        <f t="shared" si="21"/>
        <v>1</v>
      </c>
      <c r="O365">
        <f t="shared" si="22"/>
        <v>2681.11</v>
      </c>
      <c r="P365">
        <f t="shared" si="23"/>
        <v>2822.22</v>
      </c>
    </row>
    <row r="366" spans="1:16" x14ac:dyDescent="0.2">
      <c r="A366" s="2" t="s">
        <v>731</v>
      </c>
      <c r="B366" s="2" t="s">
        <v>253</v>
      </c>
      <c r="C366" s="2" t="s">
        <v>467</v>
      </c>
      <c r="D366" s="2" t="s">
        <v>33</v>
      </c>
      <c r="E366" s="2" t="s">
        <v>28</v>
      </c>
      <c r="F366" s="2">
        <v>6652.03</v>
      </c>
      <c r="G366" s="2">
        <v>997.8</v>
      </c>
      <c r="H366" s="2">
        <v>5654.23</v>
      </c>
      <c r="I366" s="2" t="s">
        <v>41</v>
      </c>
      <c r="J366" s="4">
        <v>1.1764696519243121</v>
      </c>
      <c r="K366" t="str">
        <f>_xlfn.XLOOKUP(D366, dim_channels!A:A, dim_channels!C:C, "Not Found")</f>
        <v>OTA</v>
      </c>
      <c r="L366" t="str">
        <f>_xlfn.XLOOKUP(D366, dim_channels!A:A, dim_channels!B:B, "Not Found")</f>
        <v>Booking.com</v>
      </c>
      <c r="M366">
        <f t="shared" si="20"/>
        <v>1</v>
      </c>
      <c r="N366">
        <f t="shared" si="21"/>
        <v>0</v>
      </c>
      <c r="O366">
        <f t="shared" si="22"/>
        <v>0</v>
      </c>
      <c r="P366">
        <f t="shared" si="23"/>
        <v>0</v>
      </c>
    </row>
    <row r="367" spans="1:16" x14ac:dyDescent="0.2">
      <c r="A367" s="3" t="s">
        <v>732</v>
      </c>
      <c r="B367" s="3" t="s">
        <v>151</v>
      </c>
      <c r="C367" s="3" t="s">
        <v>355</v>
      </c>
      <c r="D367" s="3" t="s">
        <v>64</v>
      </c>
      <c r="E367" s="3" t="s">
        <v>34</v>
      </c>
      <c r="F367" s="3">
        <v>8571.83</v>
      </c>
      <c r="G367" s="3">
        <v>0</v>
      </c>
      <c r="H367" s="3">
        <v>8571.83</v>
      </c>
      <c r="I367" s="3" t="s">
        <v>29</v>
      </c>
      <c r="J367" s="5">
        <v>1</v>
      </c>
      <c r="K367" t="str">
        <f>_xlfn.XLOOKUP(D367, dim_channels!A:A, dim_channels!C:C, "Not Found")</f>
        <v>Direct</v>
      </c>
      <c r="L367" t="str">
        <f>_xlfn.XLOOKUP(D367, dim_channels!A:A, dim_channels!B:B, "Not Found")</f>
        <v>Direct Website</v>
      </c>
      <c r="M367">
        <f t="shared" si="20"/>
        <v>0</v>
      </c>
      <c r="N367">
        <f t="shared" si="21"/>
        <v>1</v>
      </c>
      <c r="O367">
        <f t="shared" si="22"/>
        <v>8571.83</v>
      </c>
      <c r="P367">
        <f t="shared" si="23"/>
        <v>8571.83</v>
      </c>
    </row>
    <row r="368" spans="1:16" x14ac:dyDescent="0.2">
      <c r="A368" s="2" t="s">
        <v>733</v>
      </c>
      <c r="B368" s="2" t="s">
        <v>110</v>
      </c>
      <c r="C368" s="2" t="s">
        <v>348</v>
      </c>
      <c r="D368" s="2" t="s">
        <v>27</v>
      </c>
      <c r="E368" s="2" t="s">
        <v>60</v>
      </c>
      <c r="F368" s="2">
        <v>23423.86</v>
      </c>
      <c r="G368" s="2">
        <v>0</v>
      </c>
      <c r="H368" s="2">
        <v>23423.86</v>
      </c>
      <c r="I368" s="2" t="s">
        <v>29</v>
      </c>
      <c r="J368" s="4">
        <v>1</v>
      </c>
      <c r="K368" t="str">
        <f>_xlfn.XLOOKUP(D368, dim_channels!A:A, dim_channels!C:C, "Not Found")</f>
        <v>OTA</v>
      </c>
      <c r="L368" t="str">
        <f>_xlfn.XLOOKUP(D368, dim_channels!A:A, dim_channels!B:B, "Not Found")</f>
        <v>Expedia</v>
      </c>
      <c r="M368">
        <f t="shared" si="20"/>
        <v>0</v>
      </c>
      <c r="N368">
        <f t="shared" si="21"/>
        <v>1</v>
      </c>
      <c r="O368">
        <f t="shared" si="22"/>
        <v>23423.86</v>
      </c>
      <c r="P368">
        <f t="shared" si="23"/>
        <v>23423.86</v>
      </c>
    </row>
    <row r="369" spans="1:16" x14ac:dyDescent="0.2">
      <c r="A369" s="3" t="s">
        <v>734</v>
      </c>
      <c r="B369" s="3" t="s">
        <v>54</v>
      </c>
      <c r="C369" s="3" t="s">
        <v>164</v>
      </c>
      <c r="D369" s="3" t="s">
        <v>33</v>
      </c>
      <c r="E369" s="3" t="s">
        <v>28</v>
      </c>
      <c r="F369" s="3">
        <v>8244.7999999999993</v>
      </c>
      <c r="G369" s="3">
        <v>1236.72</v>
      </c>
      <c r="H369" s="3">
        <v>7008.08</v>
      </c>
      <c r="I369" s="3" t="s">
        <v>29</v>
      </c>
      <c r="J369" s="5">
        <v>1.1764705882352939</v>
      </c>
      <c r="K369" t="str">
        <f>_xlfn.XLOOKUP(D369, dim_channels!A:A, dim_channels!C:C, "Not Found")</f>
        <v>OTA</v>
      </c>
      <c r="L369" t="str">
        <f>_xlfn.XLOOKUP(D369, dim_channels!A:A, dim_channels!B:B, "Not Found")</f>
        <v>Booking.com</v>
      </c>
      <c r="M369">
        <f t="shared" si="20"/>
        <v>0</v>
      </c>
      <c r="N369">
        <f t="shared" si="21"/>
        <v>1</v>
      </c>
      <c r="O369">
        <f t="shared" si="22"/>
        <v>7008.08</v>
      </c>
      <c r="P369">
        <f t="shared" si="23"/>
        <v>8244.7999999999993</v>
      </c>
    </row>
    <row r="370" spans="1:16" x14ac:dyDescent="0.2">
      <c r="A370" s="2" t="s">
        <v>735</v>
      </c>
      <c r="B370" s="2" t="s">
        <v>501</v>
      </c>
      <c r="C370" s="2" t="s">
        <v>433</v>
      </c>
      <c r="D370" s="2" t="s">
        <v>64</v>
      </c>
      <c r="E370" s="2" t="s">
        <v>34</v>
      </c>
      <c r="F370" s="2">
        <v>3293.62</v>
      </c>
      <c r="G370" s="2">
        <v>0</v>
      </c>
      <c r="H370" s="2">
        <v>3293.62</v>
      </c>
      <c r="I370" s="2" t="s">
        <v>29</v>
      </c>
      <c r="J370" s="4">
        <v>1</v>
      </c>
      <c r="K370" t="str">
        <f>_xlfn.XLOOKUP(D370, dim_channels!A:A, dim_channels!C:C, "Not Found")</f>
        <v>Direct</v>
      </c>
      <c r="L370" t="str">
        <f>_xlfn.XLOOKUP(D370, dim_channels!A:A, dim_channels!B:B, "Not Found")</f>
        <v>Direct Website</v>
      </c>
      <c r="M370">
        <f t="shared" si="20"/>
        <v>0</v>
      </c>
      <c r="N370">
        <f t="shared" si="21"/>
        <v>1</v>
      </c>
      <c r="O370">
        <f t="shared" si="22"/>
        <v>3293.62</v>
      </c>
      <c r="P370">
        <f t="shared" si="23"/>
        <v>3293.62</v>
      </c>
    </row>
    <row r="371" spans="1:16" x14ac:dyDescent="0.2">
      <c r="A371" s="3" t="s">
        <v>736</v>
      </c>
      <c r="B371" s="3" t="s">
        <v>560</v>
      </c>
      <c r="C371" s="3" t="s">
        <v>91</v>
      </c>
      <c r="D371" s="3" t="s">
        <v>64</v>
      </c>
      <c r="E371" s="3" t="s">
        <v>34</v>
      </c>
      <c r="F371" s="3">
        <v>8055.16</v>
      </c>
      <c r="G371" s="3">
        <v>0</v>
      </c>
      <c r="H371" s="3">
        <v>8055.16</v>
      </c>
      <c r="I371" s="3" t="s">
        <v>56</v>
      </c>
      <c r="J371" s="5">
        <v>1</v>
      </c>
      <c r="K371" t="str">
        <f>_xlfn.XLOOKUP(D371, dim_channels!A:A, dim_channels!C:C, "Not Found")</f>
        <v>Direct</v>
      </c>
      <c r="L371" t="str">
        <f>_xlfn.XLOOKUP(D371, dim_channels!A:A, dim_channels!B:B, "Not Found")</f>
        <v>Direct Website</v>
      </c>
      <c r="M371">
        <f t="shared" si="20"/>
        <v>0</v>
      </c>
      <c r="N371">
        <f t="shared" si="21"/>
        <v>0</v>
      </c>
      <c r="O371">
        <f t="shared" si="22"/>
        <v>0</v>
      </c>
      <c r="P371">
        <f t="shared" si="23"/>
        <v>0</v>
      </c>
    </row>
    <row r="372" spans="1:16" x14ac:dyDescent="0.2">
      <c r="A372" s="2" t="s">
        <v>737</v>
      </c>
      <c r="B372" s="2" t="s">
        <v>31</v>
      </c>
      <c r="C372" s="2" t="s">
        <v>310</v>
      </c>
      <c r="D372" s="2" t="s">
        <v>169</v>
      </c>
      <c r="E372" s="2" t="s">
        <v>46</v>
      </c>
      <c r="F372" s="2">
        <v>3341.87</v>
      </c>
      <c r="G372" s="2">
        <v>668.37</v>
      </c>
      <c r="H372" s="2">
        <v>2673.5</v>
      </c>
      <c r="I372" s="2" t="s">
        <v>41</v>
      </c>
      <c r="J372" s="4">
        <v>1.249998129792407</v>
      </c>
      <c r="K372" t="str">
        <f>_xlfn.XLOOKUP(D372, dim_channels!A:A, dim_channels!C:C, "Not Found")</f>
        <v>GDS</v>
      </c>
      <c r="L372" t="str">
        <f>_xlfn.XLOOKUP(D372, dim_channels!A:A, dim_channels!B:B, "Not Found")</f>
        <v>GDS (Amadeus)</v>
      </c>
      <c r="M372">
        <f t="shared" si="20"/>
        <v>1</v>
      </c>
      <c r="N372">
        <f t="shared" si="21"/>
        <v>0</v>
      </c>
      <c r="O372">
        <f t="shared" si="22"/>
        <v>0</v>
      </c>
      <c r="P372">
        <f t="shared" si="23"/>
        <v>0</v>
      </c>
    </row>
    <row r="373" spans="1:16" x14ac:dyDescent="0.2">
      <c r="A373" s="3" t="s">
        <v>738</v>
      </c>
      <c r="B373" s="3" t="s">
        <v>448</v>
      </c>
      <c r="C373" s="3" t="s">
        <v>449</v>
      </c>
      <c r="D373" s="3" t="s">
        <v>52</v>
      </c>
      <c r="E373" s="3" t="s">
        <v>34</v>
      </c>
      <c r="F373" s="3">
        <v>7707.17</v>
      </c>
      <c r="G373" s="3">
        <v>924.86</v>
      </c>
      <c r="H373" s="3">
        <v>6782.31</v>
      </c>
      <c r="I373" s="3" t="s">
        <v>56</v>
      </c>
      <c r="J373" s="5">
        <v>1.1363635693443681</v>
      </c>
      <c r="K373" t="str">
        <f>_xlfn.XLOOKUP(D373, dim_channels!A:A, dim_channels!C:C, "Not Found")</f>
        <v>OTA</v>
      </c>
      <c r="L373" t="str">
        <f>_xlfn.XLOOKUP(D373, dim_channels!A:A, dim_channels!B:B, "Not Found")</f>
        <v>Agoda</v>
      </c>
      <c r="M373">
        <f t="shared" si="20"/>
        <v>0</v>
      </c>
      <c r="N373">
        <f t="shared" si="21"/>
        <v>0</v>
      </c>
      <c r="O373">
        <f t="shared" si="22"/>
        <v>0</v>
      </c>
      <c r="P373">
        <f t="shared" si="23"/>
        <v>0</v>
      </c>
    </row>
    <row r="374" spans="1:16" x14ac:dyDescent="0.2">
      <c r="A374" s="2" t="s">
        <v>739</v>
      </c>
      <c r="B374" s="2" t="s">
        <v>740</v>
      </c>
      <c r="C374" s="2" t="s">
        <v>741</v>
      </c>
      <c r="D374" s="2" t="s">
        <v>52</v>
      </c>
      <c r="E374" s="2" t="s">
        <v>60</v>
      </c>
      <c r="F374" s="2">
        <v>5171.55</v>
      </c>
      <c r="G374" s="2">
        <v>0</v>
      </c>
      <c r="H374" s="2">
        <v>5171.55</v>
      </c>
      <c r="I374" s="2" t="s">
        <v>29</v>
      </c>
      <c r="J374" s="4">
        <v>1</v>
      </c>
      <c r="K374" t="str">
        <f>_xlfn.XLOOKUP(D374, dim_channels!A:A, dim_channels!C:C, "Not Found")</f>
        <v>OTA</v>
      </c>
      <c r="L374" t="str">
        <f>_xlfn.XLOOKUP(D374, dim_channels!A:A, dim_channels!B:B, "Not Found")</f>
        <v>Agoda</v>
      </c>
      <c r="M374">
        <f t="shared" si="20"/>
        <v>0</v>
      </c>
      <c r="N374">
        <f t="shared" si="21"/>
        <v>1</v>
      </c>
      <c r="O374">
        <f t="shared" si="22"/>
        <v>5171.55</v>
      </c>
      <c r="P374">
        <f t="shared" si="23"/>
        <v>5171.55</v>
      </c>
    </row>
    <row r="375" spans="1:16" x14ac:dyDescent="0.2">
      <c r="A375" s="3" t="s">
        <v>742</v>
      </c>
      <c r="B375" s="3" t="s">
        <v>91</v>
      </c>
      <c r="C375" s="3" t="s">
        <v>303</v>
      </c>
      <c r="D375" s="3" t="s">
        <v>114</v>
      </c>
      <c r="E375" s="3" t="s">
        <v>115</v>
      </c>
      <c r="F375" s="3">
        <v>4029.32</v>
      </c>
      <c r="G375" s="3">
        <v>402.93</v>
      </c>
      <c r="H375" s="3">
        <v>3626.39</v>
      </c>
      <c r="I375" s="3" t="s">
        <v>29</v>
      </c>
      <c r="J375" s="5">
        <v>1.111110498319265</v>
      </c>
      <c r="K375" t="str">
        <f>_xlfn.XLOOKUP(D375, dim_channels!A:A, dim_channels!C:C, "Not Found")</f>
        <v>Offline</v>
      </c>
      <c r="L375" t="str">
        <f>_xlfn.XLOOKUP(D375, dim_channels!A:A, dim_channels!B:B, "Not Found")</f>
        <v>Travel Agency</v>
      </c>
      <c r="M375">
        <f t="shared" si="20"/>
        <v>0</v>
      </c>
      <c r="N375">
        <f t="shared" si="21"/>
        <v>1</v>
      </c>
      <c r="O375">
        <f t="shared" si="22"/>
        <v>3626.39</v>
      </c>
      <c r="P375">
        <f t="shared" si="23"/>
        <v>4029.32</v>
      </c>
    </row>
    <row r="376" spans="1:16" x14ac:dyDescent="0.2">
      <c r="A376" s="2" t="s">
        <v>743</v>
      </c>
      <c r="B376" s="2" t="s">
        <v>264</v>
      </c>
      <c r="C376" s="2" t="s">
        <v>264</v>
      </c>
      <c r="D376" s="2" t="s">
        <v>33</v>
      </c>
      <c r="E376" s="2" t="s">
        <v>28</v>
      </c>
      <c r="F376" s="2">
        <v>2379.48</v>
      </c>
      <c r="G376" s="2">
        <v>356.92</v>
      </c>
      <c r="H376" s="2">
        <v>2022.56</v>
      </c>
      <c r="I376" s="2" t="s">
        <v>41</v>
      </c>
      <c r="J376" s="4">
        <v>1.176469424887272</v>
      </c>
      <c r="K376" t="str">
        <f>_xlfn.XLOOKUP(D376, dim_channels!A:A, dim_channels!C:C, "Not Found")</f>
        <v>OTA</v>
      </c>
      <c r="L376" t="str">
        <f>_xlfn.XLOOKUP(D376, dim_channels!A:A, dim_channels!B:B, "Not Found")</f>
        <v>Booking.com</v>
      </c>
      <c r="M376">
        <f t="shared" si="20"/>
        <v>1</v>
      </c>
      <c r="N376">
        <f t="shared" si="21"/>
        <v>0</v>
      </c>
      <c r="O376">
        <f t="shared" si="22"/>
        <v>0</v>
      </c>
      <c r="P376">
        <f t="shared" si="23"/>
        <v>0</v>
      </c>
    </row>
    <row r="377" spans="1:16" x14ac:dyDescent="0.2">
      <c r="A377" s="3" t="s">
        <v>744</v>
      </c>
      <c r="B377" s="3" t="s">
        <v>181</v>
      </c>
      <c r="C377" s="3" t="s">
        <v>509</v>
      </c>
      <c r="D377" s="3" t="s">
        <v>45</v>
      </c>
      <c r="E377" s="3" t="s">
        <v>89</v>
      </c>
      <c r="F377" s="3">
        <v>6335.56</v>
      </c>
      <c r="G377" s="3">
        <v>0</v>
      </c>
      <c r="H377" s="3">
        <v>6335.56</v>
      </c>
      <c r="I377" s="3" t="s">
        <v>41</v>
      </c>
      <c r="J377" s="5">
        <v>1</v>
      </c>
      <c r="K377" t="str">
        <f>_xlfn.XLOOKUP(D377, dim_channels!A:A, dim_channels!C:C, "Not Found")</f>
        <v>Corporate</v>
      </c>
      <c r="L377" t="str">
        <f>_xlfn.XLOOKUP(D377, dim_channels!A:A, dim_channels!B:B, "Not Found")</f>
        <v>Corporate Direct</v>
      </c>
      <c r="M377">
        <f t="shared" si="20"/>
        <v>1</v>
      </c>
      <c r="N377">
        <f t="shared" si="21"/>
        <v>0</v>
      </c>
      <c r="O377">
        <f t="shared" si="22"/>
        <v>0</v>
      </c>
      <c r="P377">
        <f t="shared" si="23"/>
        <v>0</v>
      </c>
    </row>
    <row r="378" spans="1:16" x14ac:dyDescent="0.2">
      <c r="A378" s="2" t="s">
        <v>745</v>
      </c>
      <c r="B378" s="2" t="s">
        <v>578</v>
      </c>
      <c r="C378" s="2" t="s">
        <v>195</v>
      </c>
      <c r="D378" s="2" t="s">
        <v>169</v>
      </c>
      <c r="E378" s="2" t="s">
        <v>34</v>
      </c>
      <c r="F378" s="2">
        <v>4357.12</v>
      </c>
      <c r="G378" s="2">
        <v>871.42</v>
      </c>
      <c r="H378" s="2">
        <v>3485.7</v>
      </c>
      <c r="I378" s="2" t="s">
        <v>29</v>
      </c>
      <c r="J378" s="4">
        <v>1.249998565567892</v>
      </c>
      <c r="K378" t="str">
        <f>_xlfn.XLOOKUP(D378, dim_channels!A:A, dim_channels!C:C, "Not Found")</f>
        <v>GDS</v>
      </c>
      <c r="L378" t="str">
        <f>_xlfn.XLOOKUP(D378, dim_channels!A:A, dim_channels!B:B, "Not Found")</f>
        <v>GDS (Amadeus)</v>
      </c>
      <c r="M378">
        <f t="shared" si="20"/>
        <v>0</v>
      </c>
      <c r="N378">
        <f t="shared" si="21"/>
        <v>1</v>
      </c>
      <c r="O378">
        <f t="shared" si="22"/>
        <v>3485.7</v>
      </c>
      <c r="P378">
        <f t="shared" si="23"/>
        <v>4357.12</v>
      </c>
    </row>
    <row r="379" spans="1:16" x14ac:dyDescent="0.2">
      <c r="A379" s="3" t="s">
        <v>746</v>
      </c>
      <c r="B379" s="3" t="s">
        <v>187</v>
      </c>
      <c r="C379" s="3" t="s">
        <v>187</v>
      </c>
      <c r="D379" s="3" t="s">
        <v>45</v>
      </c>
      <c r="E379" s="3" t="s">
        <v>46</v>
      </c>
      <c r="F379" s="3">
        <v>15379.14</v>
      </c>
      <c r="G379" s="3">
        <v>768.96</v>
      </c>
      <c r="H379" s="3">
        <v>14610.18</v>
      </c>
      <c r="I379" s="3" t="s">
        <v>41</v>
      </c>
      <c r="J379" s="5">
        <v>1.0526317950908199</v>
      </c>
      <c r="K379" t="str">
        <f>_xlfn.XLOOKUP(D379, dim_channels!A:A, dim_channels!C:C, "Not Found")</f>
        <v>Corporate</v>
      </c>
      <c r="L379" t="str">
        <f>_xlfn.XLOOKUP(D379, dim_channels!A:A, dim_channels!B:B, "Not Found")</f>
        <v>Corporate Direct</v>
      </c>
      <c r="M379">
        <f t="shared" si="20"/>
        <v>1</v>
      </c>
      <c r="N379">
        <f t="shared" si="21"/>
        <v>0</v>
      </c>
      <c r="O379">
        <f t="shared" si="22"/>
        <v>0</v>
      </c>
      <c r="P379">
        <f t="shared" si="23"/>
        <v>0</v>
      </c>
    </row>
    <row r="380" spans="1:16" x14ac:dyDescent="0.2">
      <c r="A380" s="2" t="s">
        <v>747</v>
      </c>
      <c r="B380" s="2" t="s">
        <v>121</v>
      </c>
      <c r="C380" s="2" t="s">
        <v>103</v>
      </c>
      <c r="D380" s="2" t="s">
        <v>45</v>
      </c>
      <c r="E380" s="2" t="s">
        <v>46</v>
      </c>
      <c r="F380" s="2">
        <v>8291.02</v>
      </c>
      <c r="G380" s="2">
        <v>414.55</v>
      </c>
      <c r="H380" s="2">
        <v>7876.47</v>
      </c>
      <c r="I380" s="2" t="s">
        <v>29</v>
      </c>
      <c r="J380" s="4">
        <v>1.0526314453048129</v>
      </c>
      <c r="K380" t="str">
        <f>_xlfn.XLOOKUP(D380, dim_channels!A:A, dim_channels!C:C, "Not Found")</f>
        <v>Corporate</v>
      </c>
      <c r="L380" t="str">
        <f>_xlfn.XLOOKUP(D380, dim_channels!A:A, dim_channels!B:B, "Not Found")</f>
        <v>Corporate Direct</v>
      </c>
      <c r="M380">
        <f t="shared" si="20"/>
        <v>0</v>
      </c>
      <c r="N380">
        <f t="shared" si="21"/>
        <v>1</v>
      </c>
      <c r="O380">
        <f t="shared" si="22"/>
        <v>7876.47</v>
      </c>
      <c r="P380">
        <f t="shared" si="23"/>
        <v>8291.02</v>
      </c>
    </row>
    <row r="381" spans="1:16" x14ac:dyDescent="0.2">
      <c r="A381" s="3" t="s">
        <v>748</v>
      </c>
      <c r="B381" s="3" t="s">
        <v>297</v>
      </c>
      <c r="C381" s="3" t="s">
        <v>749</v>
      </c>
      <c r="D381" s="3" t="s">
        <v>45</v>
      </c>
      <c r="E381" s="3" t="s">
        <v>46</v>
      </c>
      <c r="F381" s="3">
        <v>5859.43</v>
      </c>
      <c r="G381" s="3">
        <v>292.97000000000003</v>
      </c>
      <c r="H381" s="3">
        <v>5566.46</v>
      </c>
      <c r="I381" s="3" t="s">
        <v>29</v>
      </c>
      <c r="J381" s="5">
        <v>1.0526312952935979</v>
      </c>
      <c r="K381" t="str">
        <f>_xlfn.XLOOKUP(D381, dim_channels!A:A, dim_channels!C:C, "Not Found")</f>
        <v>Corporate</v>
      </c>
      <c r="L381" t="str">
        <f>_xlfn.XLOOKUP(D381, dim_channels!A:A, dim_channels!B:B, "Not Found")</f>
        <v>Corporate Direct</v>
      </c>
      <c r="M381">
        <f t="shared" si="20"/>
        <v>0</v>
      </c>
      <c r="N381">
        <f t="shared" si="21"/>
        <v>1</v>
      </c>
      <c r="O381">
        <f t="shared" si="22"/>
        <v>5566.46</v>
      </c>
      <c r="P381">
        <f t="shared" si="23"/>
        <v>5859.43</v>
      </c>
    </row>
    <row r="382" spans="1:16" x14ac:dyDescent="0.2">
      <c r="A382" s="2" t="s">
        <v>750</v>
      </c>
      <c r="B382" s="2" t="s">
        <v>129</v>
      </c>
      <c r="C382" s="2" t="s">
        <v>130</v>
      </c>
      <c r="D382" s="2" t="s">
        <v>33</v>
      </c>
      <c r="E382" s="2" t="s">
        <v>28</v>
      </c>
      <c r="F382" s="2">
        <v>3473.19</v>
      </c>
      <c r="G382" s="2">
        <v>520.98</v>
      </c>
      <c r="H382" s="2">
        <v>2952.21</v>
      </c>
      <c r="I382" s="2" t="s">
        <v>29</v>
      </c>
      <c r="J382" s="4">
        <v>1.176471185992866</v>
      </c>
      <c r="K382" t="str">
        <f>_xlfn.XLOOKUP(D382, dim_channels!A:A, dim_channels!C:C, "Not Found")</f>
        <v>OTA</v>
      </c>
      <c r="L382" t="str">
        <f>_xlfn.XLOOKUP(D382, dim_channels!A:A, dim_channels!B:B, "Not Found")</f>
        <v>Booking.com</v>
      </c>
      <c r="M382">
        <f t="shared" si="20"/>
        <v>0</v>
      </c>
      <c r="N382">
        <f t="shared" si="21"/>
        <v>1</v>
      </c>
      <c r="O382">
        <f t="shared" si="22"/>
        <v>2952.21</v>
      </c>
      <c r="P382">
        <f t="shared" si="23"/>
        <v>3473.19</v>
      </c>
    </row>
    <row r="383" spans="1:16" x14ac:dyDescent="0.2">
      <c r="A383" s="3" t="s">
        <v>751</v>
      </c>
      <c r="B383" s="3" t="s">
        <v>141</v>
      </c>
      <c r="C383" s="3" t="s">
        <v>276</v>
      </c>
      <c r="D383" s="3" t="s">
        <v>33</v>
      </c>
      <c r="E383" s="3" t="s">
        <v>34</v>
      </c>
      <c r="F383" s="3">
        <v>6810.23</v>
      </c>
      <c r="G383" s="3">
        <v>1021.53</v>
      </c>
      <c r="H383" s="3">
        <v>5788.7</v>
      </c>
      <c r="I383" s="3" t="s">
        <v>29</v>
      </c>
      <c r="J383" s="5">
        <v>1.176469673674573</v>
      </c>
      <c r="K383" t="str">
        <f>_xlfn.XLOOKUP(D383, dim_channels!A:A, dim_channels!C:C, "Not Found")</f>
        <v>OTA</v>
      </c>
      <c r="L383" t="str">
        <f>_xlfn.XLOOKUP(D383, dim_channels!A:A, dim_channels!B:B, "Not Found")</f>
        <v>Booking.com</v>
      </c>
      <c r="M383">
        <f t="shared" si="20"/>
        <v>0</v>
      </c>
      <c r="N383">
        <f t="shared" si="21"/>
        <v>1</v>
      </c>
      <c r="O383">
        <f t="shared" si="22"/>
        <v>5788.7</v>
      </c>
      <c r="P383">
        <f t="shared" si="23"/>
        <v>6810.23</v>
      </c>
    </row>
    <row r="384" spans="1:16" x14ac:dyDescent="0.2">
      <c r="A384" s="2" t="s">
        <v>752</v>
      </c>
      <c r="B384" s="2" t="s">
        <v>753</v>
      </c>
      <c r="C384" s="2" t="s">
        <v>754</v>
      </c>
      <c r="D384" s="2" t="s">
        <v>33</v>
      </c>
      <c r="E384" s="2" t="s">
        <v>28</v>
      </c>
      <c r="F384" s="2">
        <v>9247.3700000000008</v>
      </c>
      <c r="G384" s="2">
        <v>1387.11</v>
      </c>
      <c r="H384" s="2">
        <v>7860.26</v>
      </c>
      <c r="I384" s="2" t="s">
        <v>29</v>
      </c>
      <c r="J384" s="4">
        <v>1.176471261764878</v>
      </c>
      <c r="K384" t="str">
        <f>_xlfn.XLOOKUP(D384, dim_channels!A:A, dim_channels!C:C, "Not Found")</f>
        <v>OTA</v>
      </c>
      <c r="L384" t="str">
        <f>_xlfn.XLOOKUP(D384, dim_channels!A:A, dim_channels!B:B, "Not Found")</f>
        <v>Booking.com</v>
      </c>
      <c r="M384">
        <f t="shared" si="20"/>
        <v>0</v>
      </c>
      <c r="N384">
        <f t="shared" si="21"/>
        <v>1</v>
      </c>
      <c r="O384">
        <f t="shared" si="22"/>
        <v>7860.26</v>
      </c>
      <c r="P384">
        <f t="shared" si="23"/>
        <v>9247.3700000000008</v>
      </c>
    </row>
    <row r="385" spans="1:16" x14ac:dyDescent="0.2">
      <c r="A385" s="3" t="s">
        <v>755</v>
      </c>
      <c r="B385" s="3" t="s">
        <v>418</v>
      </c>
      <c r="C385" s="3" t="s">
        <v>525</v>
      </c>
      <c r="D385" s="3" t="s">
        <v>27</v>
      </c>
      <c r="E385" s="3" t="s">
        <v>60</v>
      </c>
      <c r="F385" s="3">
        <v>5530.11</v>
      </c>
      <c r="G385" s="3">
        <v>0</v>
      </c>
      <c r="H385" s="3">
        <v>5530.11</v>
      </c>
      <c r="I385" s="3" t="s">
        <v>29</v>
      </c>
      <c r="J385" s="5">
        <v>1</v>
      </c>
      <c r="K385" t="str">
        <f>_xlfn.XLOOKUP(D385, dim_channels!A:A, dim_channels!C:C, "Not Found")</f>
        <v>OTA</v>
      </c>
      <c r="L385" t="str">
        <f>_xlfn.XLOOKUP(D385, dim_channels!A:A, dim_channels!B:B, "Not Found")</f>
        <v>Expedia</v>
      </c>
      <c r="M385">
        <f t="shared" si="20"/>
        <v>0</v>
      </c>
      <c r="N385">
        <f t="shared" si="21"/>
        <v>1</v>
      </c>
      <c r="O385">
        <f t="shared" si="22"/>
        <v>5530.11</v>
      </c>
      <c r="P385">
        <f t="shared" si="23"/>
        <v>5530.11</v>
      </c>
    </row>
    <row r="386" spans="1:16" x14ac:dyDescent="0.2">
      <c r="A386" s="2" t="s">
        <v>756</v>
      </c>
      <c r="B386" s="2" t="s">
        <v>420</v>
      </c>
      <c r="C386" s="2" t="s">
        <v>143</v>
      </c>
      <c r="D386" s="2" t="s">
        <v>33</v>
      </c>
      <c r="E386" s="2" t="s">
        <v>60</v>
      </c>
      <c r="F386" s="2">
        <v>2648.03</v>
      </c>
      <c r="G386" s="2">
        <v>0</v>
      </c>
      <c r="H386" s="2">
        <v>2648.03</v>
      </c>
      <c r="I386" s="2" t="s">
        <v>29</v>
      </c>
      <c r="J386" s="4">
        <v>1</v>
      </c>
      <c r="K386" t="str">
        <f>_xlfn.XLOOKUP(D386, dim_channels!A:A, dim_channels!C:C, "Not Found")</f>
        <v>OTA</v>
      </c>
      <c r="L386" t="str">
        <f>_xlfn.XLOOKUP(D386, dim_channels!A:A, dim_channels!B:B, "Not Found")</f>
        <v>Booking.com</v>
      </c>
      <c r="M386">
        <f t="shared" si="20"/>
        <v>0</v>
      </c>
      <c r="N386">
        <f t="shared" si="21"/>
        <v>1</v>
      </c>
      <c r="O386">
        <f t="shared" si="22"/>
        <v>2648.03</v>
      </c>
      <c r="P386">
        <f t="shared" si="23"/>
        <v>2648.03</v>
      </c>
    </row>
    <row r="387" spans="1:16" x14ac:dyDescent="0.2">
      <c r="A387" s="3" t="s">
        <v>757</v>
      </c>
      <c r="B387" s="3" t="s">
        <v>200</v>
      </c>
      <c r="C387" s="3" t="s">
        <v>534</v>
      </c>
      <c r="D387" s="3" t="s">
        <v>64</v>
      </c>
      <c r="E387" s="3" t="s">
        <v>28</v>
      </c>
      <c r="F387" s="3">
        <v>4538.46</v>
      </c>
      <c r="G387" s="3">
        <v>0</v>
      </c>
      <c r="H387" s="3">
        <v>4538.46</v>
      </c>
      <c r="I387" s="3" t="s">
        <v>29</v>
      </c>
      <c r="J387" s="5">
        <v>1</v>
      </c>
      <c r="K387" t="str">
        <f>_xlfn.XLOOKUP(D387, dim_channels!A:A, dim_channels!C:C, "Not Found")</f>
        <v>Direct</v>
      </c>
      <c r="L387" t="str">
        <f>_xlfn.XLOOKUP(D387, dim_channels!A:A, dim_channels!B:B, "Not Found")</f>
        <v>Direct Website</v>
      </c>
      <c r="M387">
        <f t="shared" ref="M387:M450" si="24">IF(I387="Cancelled",1,0)</f>
        <v>0</v>
      </c>
      <c r="N387">
        <f t="shared" ref="N387:N450" si="25">IF(TRIM(UPPER(I387))="CHECKED-OUT",1,0)</f>
        <v>1</v>
      </c>
      <c r="O387">
        <f t="shared" ref="O387:O450" si="26">IF(TRIM(UPPER(I387))="CHECKED-OUT",H387,0)</f>
        <v>4538.46</v>
      </c>
      <c r="P387">
        <f t="shared" ref="P387:P450" si="27">IF(TRIM(UPPER(I387))="CHECKED-OUT",F387,0)</f>
        <v>4538.46</v>
      </c>
    </row>
    <row r="388" spans="1:16" x14ac:dyDescent="0.2">
      <c r="A388" s="2" t="s">
        <v>758</v>
      </c>
      <c r="B388" s="2" t="s">
        <v>425</v>
      </c>
      <c r="C388" s="2" t="s">
        <v>422</v>
      </c>
      <c r="D388" s="2" t="s">
        <v>64</v>
      </c>
      <c r="E388" s="2" t="s">
        <v>115</v>
      </c>
      <c r="F388" s="2">
        <v>15274.88</v>
      </c>
      <c r="G388" s="2">
        <v>0</v>
      </c>
      <c r="H388" s="2">
        <v>15274.88</v>
      </c>
      <c r="I388" s="2" t="s">
        <v>29</v>
      </c>
      <c r="J388" s="4">
        <v>1</v>
      </c>
      <c r="K388" t="str">
        <f>_xlfn.XLOOKUP(D388, dim_channels!A:A, dim_channels!C:C, "Not Found")</f>
        <v>Direct</v>
      </c>
      <c r="L388" t="str">
        <f>_xlfn.XLOOKUP(D388, dim_channels!A:A, dim_channels!B:B, "Not Found")</f>
        <v>Direct Website</v>
      </c>
      <c r="M388">
        <f t="shared" si="24"/>
        <v>0</v>
      </c>
      <c r="N388">
        <f t="shared" si="25"/>
        <v>1</v>
      </c>
      <c r="O388">
        <f t="shared" si="26"/>
        <v>15274.88</v>
      </c>
      <c r="P388">
        <f t="shared" si="27"/>
        <v>15274.88</v>
      </c>
    </row>
    <row r="389" spans="1:16" x14ac:dyDescent="0.2">
      <c r="A389" s="3" t="s">
        <v>759</v>
      </c>
      <c r="B389" s="3" t="s">
        <v>630</v>
      </c>
      <c r="C389" s="3" t="s">
        <v>295</v>
      </c>
      <c r="D389" s="3" t="s">
        <v>27</v>
      </c>
      <c r="E389" s="3" t="s">
        <v>60</v>
      </c>
      <c r="F389" s="3">
        <v>20879.77</v>
      </c>
      <c r="G389" s="3">
        <v>0</v>
      </c>
      <c r="H389" s="3">
        <v>20879.77</v>
      </c>
      <c r="I389" s="3" t="s">
        <v>56</v>
      </c>
      <c r="J389" s="5">
        <v>1</v>
      </c>
      <c r="K389" t="str">
        <f>_xlfn.XLOOKUP(D389, dim_channels!A:A, dim_channels!C:C, "Not Found")</f>
        <v>OTA</v>
      </c>
      <c r="L389" t="str">
        <f>_xlfn.XLOOKUP(D389, dim_channels!A:A, dim_channels!B:B, "Not Found")</f>
        <v>Expedia</v>
      </c>
      <c r="M389">
        <f t="shared" si="24"/>
        <v>0</v>
      </c>
      <c r="N389">
        <f t="shared" si="25"/>
        <v>0</v>
      </c>
      <c r="O389">
        <f t="shared" si="26"/>
        <v>0</v>
      </c>
      <c r="P389">
        <f t="shared" si="27"/>
        <v>0</v>
      </c>
    </row>
    <row r="390" spans="1:16" x14ac:dyDescent="0.2">
      <c r="A390" s="2" t="s">
        <v>760</v>
      </c>
      <c r="B390" s="2" t="s">
        <v>100</v>
      </c>
      <c r="C390" s="2" t="s">
        <v>100</v>
      </c>
      <c r="D390" s="2" t="s">
        <v>33</v>
      </c>
      <c r="E390" s="2" t="s">
        <v>28</v>
      </c>
      <c r="F390" s="2">
        <v>6610.28</v>
      </c>
      <c r="G390" s="2">
        <v>991.54</v>
      </c>
      <c r="H390" s="2">
        <v>5618.74</v>
      </c>
      <c r="I390" s="2" t="s">
        <v>41</v>
      </c>
      <c r="J390" s="4">
        <v>1.1764701694685999</v>
      </c>
      <c r="K390" t="str">
        <f>_xlfn.XLOOKUP(D390, dim_channels!A:A, dim_channels!C:C, "Not Found")</f>
        <v>OTA</v>
      </c>
      <c r="L390" t="str">
        <f>_xlfn.XLOOKUP(D390, dim_channels!A:A, dim_channels!B:B, "Not Found")</f>
        <v>Booking.com</v>
      </c>
      <c r="M390">
        <f t="shared" si="24"/>
        <v>1</v>
      </c>
      <c r="N390">
        <f t="shared" si="25"/>
        <v>0</v>
      </c>
      <c r="O390">
        <f t="shared" si="26"/>
        <v>0</v>
      </c>
      <c r="P390">
        <f t="shared" si="27"/>
        <v>0</v>
      </c>
    </row>
    <row r="391" spans="1:16" x14ac:dyDescent="0.2">
      <c r="A391" s="3" t="s">
        <v>761</v>
      </c>
      <c r="B391" s="3" t="s">
        <v>762</v>
      </c>
      <c r="C391" s="3" t="s">
        <v>85</v>
      </c>
      <c r="D391" s="3" t="s">
        <v>64</v>
      </c>
      <c r="E391" s="3" t="s">
        <v>34</v>
      </c>
      <c r="F391" s="3">
        <v>3536.91</v>
      </c>
      <c r="G391" s="3">
        <v>0</v>
      </c>
      <c r="H391" s="3">
        <v>3536.91</v>
      </c>
      <c r="I391" s="3" t="s">
        <v>56</v>
      </c>
      <c r="J391" s="5">
        <v>1</v>
      </c>
      <c r="K391" t="str">
        <f>_xlfn.XLOOKUP(D391, dim_channels!A:A, dim_channels!C:C, "Not Found")</f>
        <v>Direct</v>
      </c>
      <c r="L391" t="str">
        <f>_xlfn.XLOOKUP(D391, dim_channels!A:A, dim_channels!B:B, "Not Found")</f>
        <v>Direct Website</v>
      </c>
      <c r="M391">
        <f t="shared" si="24"/>
        <v>0</v>
      </c>
      <c r="N391">
        <f t="shared" si="25"/>
        <v>0</v>
      </c>
      <c r="O391">
        <f t="shared" si="26"/>
        <v>0</v>
      </c>
      <c r="P391">
        <f t="shared" si="27"/>
        <v>0</v>
      </c>
    </row>
    <row r="392" spans="1:16" x14ac:dyDescent="0.2">
      <c r="A392" s="2" t="s">
        <v>763</v>
      </c>
      <c r="B392" s="2" t="s">
        <v>567</v>
      </c>
      <c r="C392" s="2" t="s">
        <v>567</v>
      </c>
      <c r="D392" s="2" t="s">
        <v>27</v>
      </c>
      <c r="E392" s="2" t="s">
        <v>60</v>
      </c>
      <c r="F392" s="2">
        <v>5822.03</v>
      </c>
      <c r="G392" s="2">
        <v>0</v>
      </c>
      <c r="H392" s="2">
        <v>5822.03</v>
      </c>
      <c r="I392" s="2" t="s">
        <v>29</v>
      </c>
      <c r="J392" s="4">
        <v>1</v>
      </c>
      <c r="K392" t="str">
        <f>_xlfn.XLOOKUP(D392, dim_channels!A:A, dim_channels!C:C, "Not Found")</f>
        <v>OTA</v>
      </c>
      <c r="L392" t="str">
        <f>_xlfn.XLOOKUP(D392, dim_channels!A:A, dim_channels!B:B, "Not Found")</f>
        <v>Expedia</v>
      </c>
      <c r="M392">
        <f t="shared" si="24"/>
        <v>0</v>
      </c>
      <c r="N392">
        <f t="shared" si="25"/>
        <v>1</v>
      </c>
      <c r="O392">
        <f t="shared" si="26"/>
        <v>5822.03</v>
      </c>
      <c r="P392">
        <f t="shared" si="27"/>
        <v>5822.03</v>
      </c>
    </row>
    <row r="393" spans="1:16" x14ac:dyDescent="0.2">
      <c r="A393" s="3" t="s">
        <v>764</v>
      </c>
      <c r="B393" s="3" t="s">
        <v>148</v>
      </c>
      <c r="C393" s="3" t="s">
        <v>289</v>
      </c>
      <c r="D393" s="3" t="s">
        <v>33</v>
      </c>
      <c r="E393" s="3" t="s">
        <v>60</v>
      </c>
      <c r="F393" s="3">
        <v>2570.85</v>
      </c>
      <c r="G393" s="3">
        <v>0</v>
      </c>
      <c r="H393" s="3">
        <v>2570.85</v>
      </c>
      <c r="I393" s="3" t="s">
        <v>56</v>
      </c>
      <c r="J393" s="5">
        <v>1</v>
      </c>
      <c r="K393" t="str">
        <f>_xlfn.XLOOKUP(D393, dim_channels!A:A, dim_channels!C:C, "Not Found")</f>
        <v>OTA</v>
      </c>
      <c r="L393" t="str">
        <f>_xlfn.XLOOKUP(D393, dim_channels!A:A, dim_channels!B:B, "Not Found")</f>
        <v>Booking.com</v>
      </c>
      <c r="M393">
        <f t="shared" si="24"/>
        <v>0</v>
      </c>
      <c r="N393">
        <f t="shared" si="25"/>
        <v>0</v>
      </c>
      <c r="O393">
        <f t="shared" si="26"/>
        <v>0</v>
      </c>
      <c r="P393">
        <f t="shared" si="27"/>
        <v>0</v>
      </c>
    </row>
    <row r="394" spans="1:16" x14ac:dyDescent="0.2">
      <c r="A394" s="2" t="s">
        <v>765</v>
      </c>
      <c r="B394" s="2" t="s">
        <v>562</v>
      </c>
      <c r="C394" s="2" t="s">
        <v>165</v>
      </c>
      <c r="D394" s="2" t="s">
        <v>52</v>
      </c>
      <c r="E394" s="2" t="s">
        <v>60</v>
      </c>
      <c r="F394" s="2">
        <v>3160.88</v>
      </c>
      <c r="G394" s="2">
        <v>0</v>
      </c>
      <c r="H394" s="2">
        <v>3160.88</v>
      </c>
      <c r="I394" s="2" t="s">
        <v>29</v>
      </c>
      <c r="J394" s="4">
        <v>1</v>
      </c>
      <c r="K394" t="str">
        <f>_xlfn.XLOOKUP(D394, dim_channels!A:A, dim_channels!C:C, "Not Found")</f>
        <v>OTA</v>
      </c>
      <c r="L394" t="str">
        <f>_xlfn.XLOOKUP(D394, dim_channels!A:A, dim_channels!B:B, "Not Found")</f>
        <v>Agoda</v>
      </c>
      <c r="M394">
        <f t="shared" si="24"/>
        <v>0</v>
      </c>
      <c r="N394">
        <f t="shared" si="25"/>
        <v>1</v>
      </c>
      <c r="O394">
        <f t="shared" si="26"/>
        <v>3160.88</v>
      </c>
      <c r="P394">
        <f t="shared" si="27"/>
        <v>3160.88</v>
      </c>
    </row>
    <row r="395" spans="1:16" x14ac:dyDescent="0.2">
      <c r="A395" s="3" t="s">
        <v>766</v>
      </c>
      <c r="B395" s="3" t="s">
        <v>543</v>
      </c>
      <c r="C395" s="3" t="s">
        <v>202</v>
      </c>
      <c r="D395" s="3" t="s">
        <v>45</v>
      </c>
      <c r="E395" s="3" t="s">
        <v>89</v>
      </c>
      <c r="F395" s="3">
        <v>2907.63</v>
      </c>
      <c r="G395" s="3">
        <v>0</v>
      </c>
      <c r="H395" s="3">
        <v>2907.63</v>
      </c>
      <c r="I395" s="3" t="s">
        <v>29</v>
      </c>
      <c r="J395" s="5">
        <v>1</v>
      </c>
      <c r="K395" t="str">
        <f>_xlfn.XLOOKUP(D395, dim_channels!A:A, dim_channels!C:C, "Not Found")</f>
        <v>Corporate</v>
      </c>
      <c r="L395" t="str">
        <f>_xlfn.XLOOKUP(D395, dim_channels!A:A, dim_channels!B:B, "Not Found")</f>
        <v>Corporate Direct</v>
      </c>
      <c r="M395">
        <f t="shared" si="24"/>
        <v>0</v>
      </c>
      <c r="N395">
        <f t="shared" si="25"/>
        <v>1</v>
      </c>
      <c r="O395">
        <f t="shared" si="26"/>
        <v>2907.63</v>
      </c>
      <c r="P395">
        <f t="shared" si="27"/>
        <v>2907.63</v>
      </c>
    </row>
    <row r="396" spans="1:16" x14ac:dyDescent="0.2">
      <c r="A396" s="2" t="s">
        <v>767</v>
      </c>
      <c r="B396" s="2" t="s">
        <v>534</v>
      </c>
      <c r="C396" s="2" t="s">
        <v>534</v>
      </c>
      <c r="D396" s="2" t="s">
        <v>33</v>
      </c>
      <c r="E396" s="2" t="s">
        <v>34</v>
      </c>
      <c r="F396" s="2">
        <v>3270.18</v>
      </c>
      <c r="G396" s="2">
        <v>490.53</v>
      </c>
      <c r="H396" s="2">
        <v>2779.65</v>
      </c>
      <c r="I396" s="2" t="s">
        <v>29</v>
      </c>
      <c r="J396" s="4">
        <v>1.17647185796773</v>
      </c>
      <c r="K396" t="str">
        <f>_xlfn.XLOOKUP(D396, dim_channels!A:A, dim_channels!C:C, "Not Found")</f>
        <v>OTA</v>
      </c>
      <c r="L396" t="str">
        <f>_xlfn.XLOOKUP(D396, dim_channels!A:A, dim_channels!B:B, "Not Found")</f>
        <v>Booking.com</v>
      </c>
      <c r="M396">
        <f t="shared" si="24"/>
        <v>0</v>
      </c>
      <c r="N396">
        <f t="shared" si="25"/>
        <v>1</v>
      </c>
      <c r="O396">
        <f t="shared" si="26"/>
        <v>2779.65</v>
      </c>
      <c r="P396">
        <f t="shared" si="27"/>
        <v>3270.18</v>
      </c>
    </row>
    <row r="397" spans="1:16" x14ac:dyDescent="0.2">
      <c r="A397" s="3" t="s">
        <v>768</v>
      </c>
      <c r="B397" s="3" t="s">
        <v>236</v>
      </c>
      <c r="C397" s="3" t="s">
        <v>769</v>
      </c>
      <c r="D397" s="3" t="s">
        <v>33</v>
      </c>
      <c r="E397" s="3" t="s">
        <v>34</v>
      </c>
      <c r="F397" s="3">
        <v>15553.38</v>
      </c>
      <c r="G397" s="3">
        <v>2333.0100000000002</v>
      </c>
      <c r="H397" s="3">
        <v>13220.37</v>
      </c>
      <c r="I397" s="3" t="s">
        <v>56</v>
      </c>
      <c r="J397" s="5">
        <v>1.176470855202993</v>
      </c>
      <c r="K397" t="str">
        <f>_xlfn.XLOOKUP(D397, dim_channels!A:A, dim_channels!C:C, "Not Found")</f>
        <v>OTA</v>
      </c>
      <c r="L397" t="str">
        <f>_xlfn.XLOOKUP(D397, dim_channels!A:A, dim_channels!B:B, "Not Found")</f>
        <v>Booking.com</v>
      </c>
      <c r="M397">
        <f t="shared" si="24"/>
        <v>0</v>
      </c>
      <c r="N397">
        <f t="shared" si="25"/>
        <v>0</v>
      </c>
      <c r="O397">
        <f t="shared" si="26"/>
        <v>0</v>
      </c>
      <c r="P397">
        <f t="shared" si="27"/>
        <v>0</v>
      </c>
    </row>
    <row r="398" spans="1:16" x14ac:dyDescent="0.2">
      <c r="A398" s="2" t="s">
        <v>770</v>
      </c>
      <c r="B398" s="2" t="s">
        <v>256</v>
      </c>
      <c r="C398" s="2" t="s">
        <v>771</v>
      </c>
      <c r="D398" s="2" t="s">
        <v>33</v>
      </c>
      <c r="E398" s="2" t="s">
        <v>60</v>
      </c>
      <c r="F398" s="2">
        <v>8193.43</v>
      </c>
      <c r="G398" s="2">
        <v>0</v>
      </c>
      <c r="H398" s="2">
        <v>8193.43</v>
      </c>
      <c r="I398" s="2" t="s">
        <v>56</v>
      </c>
      <c r="J398" s="4">
        <v>1</v>
      </c>
      <c r="K398" t="str">
        <f>_xlfn.XLOOKUP(D398, dim_channels!A:A, dim_channels!C:C, "Not Found")</f>
        <v>OTA</v>
      </c>
      <c r="L398" t="str">
        <f>_xlfn.XLOOKUP(D398, dim_channels!A:A, dim_channels!B:B, "Not Found")</f>
        <v>Booking.com</v>
      </c>
      <c r="M398">
        <f t="shared" si="24"/>
        <v>0</v>
      </c>
      <c r="N398">
        <f t="shared" si="25"/>
        <v>0</v>
      </c>
      <c r="O398">
        <f t="shared" si="26"/>
        <v>0</v>
      </c>
      <c r="P398">
        <f t="shared" si="27"/>
        <v>0</v>
      </c>
    </row>
    <row r="399" spans="1:16" x14ac:dyDescent="0.2">
      <c r="A399" s="3" t="s">
        <v>772</v>
      </c>
      <c r="B399" s="3" t="s">
        <v>773</v>
      </c>
      <c r="C399" s="3" t="s">
        <v>773</v>
      </c>
      <c r="D399" s="3" t="s">
        <v>206</v>
      </c>
      <c r="E399" s="3" t="s">
        <v>207</v>
      </c>
      <c r="F399" s="3">
        <v>14661.06</v>
      </c>
      <c r="G399" s="3">
        <v>0</v>
      </c>
      <c r="H399" s="3">
        <v>14661.06</v>
      </c>
      <c r="I399" s="3" t="s">
        <v>29</v>
      </c>
      <c r="J399" s="5">
        <v>1</v>
      </c>
      <c r="K399" t="str">
        <f>_xlfn.XLOOKUP(D399, dim_channels!A:A, dim_channels!C:C, "Not Found")</f>
        <v>Direct</v>
      </c>
      <c r="L399" t="str">
        <f>_xlfn.XLOOKUP(D399, dim_channels!A:A, dim_channels!B:B, "Not Found")</f>
        <v>Walk-in</v>
      </c>
      <c r="M399">
        <f t="shared" si="24"/>
        <v>0</v>
      </c>
      <c r="N399">
        <f t="shared" si="25"/>
        <v>1</v>
      </c>
      <c r="O399">
        <f t="shared" si="26"/>
        <v>14661.06</v>
      </c>
      <c r="P399">
        <f t="shared" si="27"/>
        <v>14661.06</v>
      </c>
    </row>
    <row r="400" spans="1:16" x14ac:dyDescent="0.2">
      <c r="A400" s="2" t="s">
        <v>774</v>
      </c>
      <c r="B400" s="2" t="s">
        <v>72</v>
      </c>
      <c r="C400" s="2" t="s">
        <v>355</v>
      </c>
      <c r="D400" s="2" t="s">
        <v>27</v>
      </c>
      <c r="E400" s="2" t="s">
        <v>34</v>
      </c>
      <c r="F400" s="2">
        <v>18761.009999999998</v>
      </c>
      <c r="G400" s="2">
        <v>3376.98</v>
      </c>
      <c r="H400" s="2">
        <v>15384.03</v>
      </c>
      <c r="I400" s="2" t="s">
        <v>29</v>
      </c>
      <c r="J400" s="4">
        <v>1.219512052433595</v>
      </c>
      <c r="K400" t="str">
        <f>_xlfn.XLOOKUP(D400, dim_channels!A:A, dim_channels!C:C, "Not Found")</f>
        <v>OTA</v>
      </c>
      <c r="L400" t="str">
        <f>_xlfn.XLOOKUP(D400, dim_channels!A:A, dim_channels!B:B, "Not Found")</f>
        <v>Expedia</v>
      </c>
      <c r="M400">
        <f t="shared" si="24"/>
        <v>0</v>
      </c>
      <c r="N400">
        <f t="shared" si="25"/>
        <v>1</v>
      </c>
      <c r="O400">
        <f t="shared" si="26"/>
        <v>15384.03</v>
      </c>
      <c r="P400">
        <f t="shared" si="27"/>
        <v>18761.009999999998</v>
      </c>
    </row>
    <row r="401" spans="1:16" x14ac:dyDescent="0.2">
      <c r="A401" s="3" t="s">
        <v>775</v>
      </c>
      <c r="B401" s="3" t="s">
        <v>67</v>
      </c>
      <c r="C401" s="3" t="s">
        <v>448</v>
      </c>
      <c r="D401" s="3" t="s">
        <v>52</v>
      </c>
      <c r="E401" s="3" t="s">
        <v>34</v>
      </c>
      <c r="F401" s="3">
        <v>7984.95</v>
      </c>
      <c r="G401" s="3">
        <v>958.19</v>
      </c>
      <c r="H401" s="3">
        <v>7026.76</v>
      </c>
      <c r="I401" s="3" t="s">
        <v>29</v>
      </c>
      <c r="J401" s="5">
        <v>1.136362989485908</v>
      </c>
      <c r="K401" t="str">
        <f>_xlfn.XLOOKUP(D401, dim_channels!A:A, dim_channels!C:C, "Not Found")</f>
        <v>OTA</v>
      </c>
      <c r="L401" t="str">
        <f>_xlfn.XLOOKUP(D401, dim_channels!A:A, dim_channels!B:B, "Not Found")</f>
        <v>Agoda</v>
      </c>
      <c r="M401">
        <f t="shared" si="24"/>
        <v>0</v>
      </c>
      <c r="N401">
        <f t="shared" si="25"/>
        <v>1</v>
      </c>
      <c r="O401">
        <f t="shared" si="26"/>
        <v>7026.76</v>
      </c>
      <c r="P401">
        <f t="shared" si="27"/>
        <v>7984.95</v>
      </c>
    </row>
    <row r="402" spans="1:16" x14ac:dyDescent="0.2">
      <c r="A402" s="2" t="s">
        <v>776</v>
      </c>
      <c r="B402" s="2" t="s">
        <v>534</v>
      </c>
      <c r="C402" s="2" t="s">
        <v>468</v>
      </c>
      <c r="D402" s="2" t="s">
        <v>52</v>
      </c>
      <c r="E402" s="2" t="s">
        <v>60</v>
      </c>
      <c r="F402" s="2">
        <v>7190.27</v>
      </c>
      <c r="G402" s="2">
        <v>0</v>
      </c>
      <c r="H402" s="2">
        <v>7190.27</v>
      </c>
      <c r="I402" s="2" t="s">
        <v>29</v>
      </c>
      <c r="J402" s="4">
        <v>1</v>
      </c>
      <c r="K402" t="str">
        <f>_xlfn.XLOOKUP(D402, dim_channels!A:A, dim_channels!C:C, "Not Found")</f>
        <v>OTA</v>
      </c>
      <c r="L402" t="str">
        <f>_xlfn.XLOOKUP(D402, dim_channels!A:A, dim_channels!B:B, "Not Found")</f>
        <v>Agoda</v>
      </c>
      <c r="M402">
        <f t="shared" si="24"/>
        <v>0</v>
      </c>
      <c r="N402">
        <f t="shared" si="25"/>
        <v>1</v>
      </c>
      <c r="O402">
        <f t="shared" si="26"/>
        <v>7190.27</v>
      </c>
      <c r="P402">
        <f t="shared" si="27"/>
        <v>7190.27</v>
      </c>
    </row>
    <row r="403" spans="1:16" x14ac:dyDescent="0.2">
      <c r="A403" s="3" t="s">
        <v>777</v>
      </c>
      <c r="B403" s="3" t="s">
        <v>82</v>
      </c>
      <c r="C403" s="3" t="s">
        <v>778</v>
      </c>
      <c r="D403" s="3" t="s">
        <v>114</v>
      </c>
      <c r="E403" s="3" t="s">
        <v>115</v>
      </c>
      <c r="F403" s="3">
        <v>2731.61</v>
      </c>
      <c r="G403" s="3">
        <v>273.16000000000003</v>
      </c>
      <c r="H403" s="3">
        <v>2458.4499999999998</v>
      </c>
      <c r="I403" s="3" t="s">
        <v>29</v>
      </c>
      <c r="J403" s="5">
        <v>1.1111106591551589</v>
      </c>
      <c r="K403" t="str">
        <f>_xlfn.XLOOKUP(D403, dim_channels!A:A, dim_channels!C:C, "Not Found")</f>
        <v>Offline</v>
      </c>
      <c r="L403" t="str">
        <f>_xlfn.XLOOKUP(D403, dim_channels!A:A, dim_channels!B:B, "Not Found")</f>
        <v>Travel Agency</v>
      </c>
      <c r="M403">
        <f t="shared" si="24"/>
        <v>0</v>
      </c>
      <c r="N403">
        <f t="shared" si="25"/>
        <v>1</v>
      </c>
      <c r="O403">
        <f t="shared" si="26"/>
        <v>2458.4499999999998</v>
      </c>
      <c r="P403">
        <f t="shared" si="27"/>
        <v>2731.61</v>
      </c>
    </row>
    <row r="404" spans="1:16" x14ac:dyDescent="0.2">
      <c r="A404" s="2" t="s">
        <v>779</v>
      </c>
      <c r="B404" s="2" t="s">
        <v>314</v>
      </c>
      <c r="C404" s="2" t="s">
        <v>722</v>
      </c>
      <c r="D404" s="2" t="s">
        <v>169</v>
      </c>
      <c r="E404" s="2" t="s">
        <v>46</v>
      </c>
      <c r="F404" s="2">
        <v>6588.99</v>
      </c>
      <c r="G404" s="2">
        <v>1317.8</v>
      </c>
      <c r="H404" s="2">
        <v>5271.19</v>
      </c>
      <c r="I404" s="2" t="s">
        <v>29</v>
      </c>
      <c r="J404" s="4">
        <v>1.250000474276207</v>
      </c>
      <c r="K404" t="str">
        <f>_xlfn.XLOOKUP(D404, dim_channels!A:A, dim_channels!C:C, "Not Found")</f>
        <v>GDS</v>
      </c>
      <c r="L404" t="str">
        <f>_xlfn.XLOOKUP(D404, dim_channels!A:A, dim_channels!B:B, "Not Found")</f>
        <v>GDS (Amadeus)</v>
      </c>
      <c r="M404">
        <f t="shared" si="24"/>
        <v>0</v>
      </c>
      <c r="N404">
        <f t="shared" si="25"/>
        <v>1</v>
      </c>
      <c r="O404">
        <f t="shared" si="26"/>
        <v>5271.19</v>
      </c>
      <c r="P404">
        <f t="shared" si="27"/>
        <v>6588.99</v>
      </c>
    </row>
    <row r="405" spans="1:16" x14ac:dyDescent="0.2">
      <c r="A405" s="3" t="s">
        <v>780</v>
      </c>
      <c r="B405" s="3" t="s">
        <v>781</v>
      </c>
      <c r="C405" s="3" t="s">
        <v>37</v>
      </c>
      <c r="D405" s="3" t="s">
        <v>64</v>
      </c>
      <c r="E405" s="3" t="s">
        <v>34</v>
      </c>
      <c r="F405" s="3">
        <v>5959.4</v>
      </c>
      <c r="G405" s="3">
        <v>0</v>
      </c>
      <c r="H405" s="3">
        <v>5959.4</v>
      </c>
      <c r="I405" s="3" t="s">
        <v>41</v>
      </c>
      <c r="J405" s="5">
        <v>1</v>
      </c>
      <c r="K405" t="str">
        <f>_xlfn.XLOOKUP(D405, dim_channels!A:A, dim_channels!C:C, "Not Found")</f>
        <v>Direct</v>
      </c>
      <c r="L405" t="str">
        <f>_xlfn.XLOOKUP(D405, dim_channels!A:A, dim_channels!B:B, "Not Found")</f>
        <v>Direct Website</v>
      </c>
      <c r="M405">
        <f t="shared" si="24"/>
        <v>1</v>
      </c>
      <c r="N405">
        <f t="shared" si="25"/>
        <v>0</v>
      </c>
      <c r="O405">
        <f t="shared" si="26"/>
        <v>0</v>
      </c>
      <c r="P405">
        <f t="shared" si="27"/>
        <v>0</v>
      </c>
    </row>
    <row r="406" spans="1:16" x14ac:dyDescent="0.2">
      <c r="A406" s="2" t="s">
        <v>782</v>
      </c>
      <c r="B406" s="2" t="s">
        <v>783</v>
      </c>
      <c r="C406" s="2" t="s">
        <v>209</v>
      </c>
      <c r="D406" s="2" t="s">
        <v>64</v>
      </c>
      <c r="E406" s="2" t="s">
        <v>115</v>
      </c>
      <c r="F406" s="2">
        <v>9643.7800000000007</v>
      </c>
      <c r="G406" s="2">
        <v>0</v>
      </c>
      <c r="H406" s="2">
        <v>9643.7800000000007</v>
      </c>
      <c r="I406" s="2" t="s">
        <v>29</v>
      </c>
      <c r="J406" s="4">
        <v>1</v>
      </c>
      <c r="K406" t="str">
        <f>_xlfn.XLOOKUP(D406, dim_channels!A:A, dim_channels!C:C, "Not Found")</f>
        <v>Direct</v>
      </c>
      <c r="L406" t="str">
        <f>_xlfn.XLOOKUP(D406, dim_channels!A:A, dim_channels!B:B, "Not Found")</f>
        <v>Direct Website</v>
      </c>
      <c r="M406">
        <f t="shared" si="24"/>
        <v>0</v>
      </c>
      <c r="N406">
        <f t="shared" si="25"/>
        <v>1</v>
      </c>
      <c r="O406">
        <f t="shared" si="26"/>
        <v>9643.7800000000007</v>
      </c>
      <c r="P406">
        <f t="shared" si="27"/>
        <v>9643.7800000000007</v>
      </c>
    </row>
    <row r="407" spans="1:16" x14ac:dyDescent="0.2">
      <c r="A407" s="3" t="s">
        <v>784</v>
      </c>
      <c r="B407" s="3" t="s">
        <v>355</v>
      </c>
      <c r="C407" s="3" t="s">
        <v>370</v>
      </c>
      <c r="D407" s="3" t="s">
        <v>33</v>
      </c>
      <c r="E407" s="3" t="s">
        <v>60</v>
      </c>
      <c r="F407" s="3">
        <v>11503.34</v>
      </c>
      <c r="G407" s="3">
        <v>0</v>
      </c>
      <c r="H407" s="3">
        <v>11503.34</v>
      </c>
      <c r="I407" s="3" t="s">
        <v>41</v>
      </c>
      <c r="J407" s="5">
        <v>1</v>
      </c>
      <c r="K407" t="str">
        <f>_xlfn.XLOOKUP(D407, dim_channels!A:A, dim_channels!C:C, "Not Found")</f>
        <v>OTA</v>
      </c>
      <c r="L407" t="str">
        <f>_xlfn.XLOOKUP(D407, dim_channels!A:A, dim_channels!B:B, "Not Found")</f>
        <v>Booking.com</v>
      </c>
      <c r="M407">
        <f t="shared" si="24"/>
        <v>1</v>
      </c>
      <c r="N407">
        <f t="shared" si="25"/>
        <v>0</v>
      </c>
      <c r="O407">
        <f t="shared" si="26"/>
        <v>0</v>
      </c>
      <c r="P407">
        <f t="shared" si="27"/>
        <v>0</v>
      </c>
    </row>
    <row r="408" spans="1:16" x14ac:dyDescent="0.2">
      <c r="A408" s="2" t="s">
        <v>785</v>
      </c>
      <c r="B408" s="2" t="s">
        <v>460</v>
      </c>
      <c r="C408" s="2" t="s">
        <v>449</v>
      </c>
      <c r="D408" s="2" t="s">
        <v>33</v>
      </c>
      <c r="E408" s="2" t="s">
        <v>34</v>
      </c>
      <c r="F408" s="2">
        <v>2713.52</v>
      </c>
      <c r="G408" s="2">
        <v>407.03</v>
      </c>
      <c r="H408" s="2">
        <v>2306.4899999999998</v>
      </c>
      <c r="I408" s="2" t="s">
        <v>41</v>
      </c>
      <c r="J408" s="4">
        <v>1.1764716083746301</v>
      </c>
      <c r="K408" t="str">
        <f>_xlfn.XLOOKUP(D408, dim_channels!A:A, dim_channels!C:C, "Not Found")</f>
        <v>OTA</v>
      </c>
      <c r="L408" t="str">
        <f>_xlfn.XLOOKUP(D408, dim_channels!A:A, dim_channels!B:B, "Not Found")</f>
        <v>Booking.com</v>
      </c>
      <c r="M408">
        <f t="shared" si="24"/>
        <v>1</v>
      </c>
      <c r="N408">
        <f t="shared" si="25"/>
        <v>0</v>
      </c>
      <c r="O408">
        <f t="shared" si="26"/>
        <v>0</v>
      </c>
      <c r="P408">
        <f t="shared" si="27"/>
        <v>0</v>
      </c>
    </row>
    <row r="409" spans="1:16" x14ac:dyDescent="0.2">
      <c r="A409" s="3" t="s">
        <v>786</v>
      </c>
      <c r="B409" s="3" t="s">
        <v>423</v>
      </c>
      <c r="C409" s="3" t="s">
        <v>787</v>
      </c>
      <c r="D409" s="3" t="s">
        <v>45</v>
      </c>
      <c r="E409" s="3" t="s">
        <v>46</v>
      </c>
      <c r="F409" s="3">
        <v>8745.48</v>
      </c>
      <c r="G409" s="3">
        <v>437.27</v>
      </c>
      <c r="H409" s="3">
        <v>8308.2099999999991</v>
      </c>
      <c r="I409" s="3" t="s">
        <v>56</v>
      </c>
      <c r="J409" s="5">
        <v>1.052631072156337</v>
      </c>
      <c r="K409" t="str">
        <f>_xlfn.XLOOKUP(D409, dim_channels!A:A, dim_channels!C:C, "Not Found")</f>
        <v>Corporate</v>
      </c>
      <c r="L409" t="str">
        <f>_xlfn.XLOOKUP(D409, dim_channels!A:A, dim_channels!B:B, "Not Found")</f>
        <v>Corporate Direct</v>
      </c>
      <c r="M409">
        <f t="shared" si="24"/>
        <v>0</v>
      </c>
      <c r="N409">
        <f t="shared" si="25"/>
        <v>0</v>
      </c>
      <c r="O409">
        <f t="shared" si="26"/>
        <v>0</v>
      </c>
      <c r="P409">
        <f t="shared" si="27"/>
        <v>0</v>
      </c>
    </row>
    <row r="410" spans="1:16" x14ac:dyDescent="0.2">
      <c r="A410" s="2" t="s">
        <v>788</v>
      </c>
      <c r="B410" s="2" t="s">
        <v>789</v>
      </c>
      <c r="C410" s="2" t="s">
        <v>781</v>
      </c>
      <c r="D410" s="2" t="s">
        <v>206</v>
      </c>
      <c r="E410" s="2" t="s">
        <v>207</v>
      </c>
      <c r="F410" s="2">
        <v>7462.95</v>
      </c>
      <c r="G410" s="2">
        <v>0</v>
      </c>
      <c r="H410" s="2">
        <v>7462.95</v>
      </c>
      <c r="I410" s="2" t="s">
        <v>29</v>
      </c>
      <c r="J410" s="4">
        <v>1</v>
      </c>
      <c r="K410" t="str">
        <f>_xlfn.XLOOKUP(D410, dim_channels!A:A, dim_channels!C:C, "Not Found")</f>
        <v>Direct</v>
      </c>
      <c r="L410" t="str">
        <f>_xlfn.XLOOKUP(D410, dim_channels!A:A, dim_channels!B:B, "Not Found")</f>
        <v>Walk-in</v>
      </c>
      <c r="M410">
        <f t="shared" si="24"/>
        <v>0</v>
      </c>
      <c r="N410">
        <f t="shared" si="25"/>
        <v>1</v>
      </c>
      <c r="O410">
        <f t="shared" si="26"/>
        <v>7462.95</v>
      </c>
      <c r="P410">
        <f t="shared" si="27"/>
        <v>7462.95</v>
      </c>
    </row>
    <row r="411" spans="1:16" x14ac:dyDescent="0.2">
      <c r="A411" s="3" t="s">
        <v>790</v>
      </c>
      <c r="B411" s="3" t="s">
        <v>655</v>
      </c>
      <c r="C411" s="3" t="s">
        <v>791</v>
      </c>
      <c r="D411" s="3" t="s">
        <v>169</v>
      </c>
      <c r="E411" s="3" t="s">
        <v>46</v>
      </c>
      <c r="F411" s="3">
        <v>3449.59</v>
      </c>
      <c r="G411" s="3">
        <v>689.92</v>
      </c>
      <c r="H411" s="3">
        <v>2759.67</v>
      </c>
      <c r="I411" s="3" t="s">
        <v>29</v>
      </c>
      <c r="J411" s="5">
        <v>1.250000905905416</v>
      </c>
      <c r="K411" t="str">
        <f>_xlfn.XLOOKUP(D411, dim_channels!A:A, dim_channels!C:C, "Not Found")</f>
        <v>GDS</v>
      </c>
      <c r="L411" t="str">
        <f>_xlfn.XLOOKUP(D411, dim_channels!A:A, dim_channels!B:B, "Not Found")</f>
        <v>GDS (Amadeus)</v>
      </c>
      <c r="M411">
        <f t="shared" si="24"/>
        <v>0</v>
      </c>
      <c r="N411">
        <f t="shared" si="25"/>
        <v>1</v>
      </c>
      <c r="O411">
        <f t="shared" si="26"/>
        <v>2759.67</v>
      </c>
      <c r="P411">
        <f t="shared" si="27"/>
        <v>3449.59</v>
      </c>
    </row>
    <row r="412" spans="1:16" x14ac:dyDescent="0.2">
      <c r="A412" s="2" t="s">
        <v>792</v>
      </c>
      <c r="B412" s="2" t="s">
        <v>426</v>
      </c>
      <c r="C412" s="2" t="s">
        <v>92</v>
      </c>
      <c r="D412" s="2" t="s">
        <v>45</v>
      </c>
      <c r="E412" s="2" t="s">
        <v>89</v>
      </c>
      <c r="F412" s="2">
        <v>13144.65</v>
      </c>
      <c r="G412" s="2">
        <v>0</v>
      </c>
      <c r="H412" s="2">
        <v>13144.65</v>
      </c>
      <c r="I412" s="2" t="s">
        <v>56</v>
      </c>
      <c r="J412" s="4">
        <v>1</v>
      </c>
      <c r="K412" t="str">
        <f>_xlfn.XLOOKUP(D412, dim_channels!A:A, dim_channels!C:C, "Not Found")</f>
        <v>Corporate</v>
      </c>
      <c r="L412" t="str">
        <f>_xlfn.XLOOKUP(D412, dim_channels!A:A, dim_channels!B:B, "Not Found")</f>
        <v>Corporate Direct</v>
      </c>
      <c r="M412">
        <f t="shared" si="24"/>
        <v>0</v>
      </c>
      <c r="N412">
        <f t="shared" si="25"/>
        <v>0</v>
      </c>
      <c r="O412">
        <f t="shared" si="26"/>
        <v>0</v>
      </c>
      <c r="P412">
        <f t="shared" si="27"/>
        <v>0</v>
      </c>
    </row>
    <row r="413" spans="1:16" x14ac:dyDescent="0.2">
      <c r="A413" s="3" t="s">
        <v>793</v>
      </c>
      <c r="B413" s="3" t="s">
        <v>368</v>
      </c>
      <c r="C413" s="3" t="s">
        <v>794</v>
      </c>
      <c r="D413" s="3" t="s">
        <v>52</v>
      </c>
      <c r="E413" s="3" t="s">
        <v>60</v>
      </c>
      <c r="F413" s="3">
        <v>12284.14</v>
      </c>
      <c r="G413" s="3">
        <v>0</v>
      </c>
      <c r="H413" s="3">
        <v>12284.14</v>
      </c>
      <c r="I413" s="3" t="s">
        <v>29</v>
      </c>
      <c r="J413" s="5">
        <v>1</v>
      </c>
      <c r="K413" t="str">
        <f>_xlfn.XLOOKUP(D413, dim_channels!A:A, dim_channels!C:C, "Not Found")</f>
        <v>OTA</v>
      </c>
      <c r="L413" t="str">
        <f>_xlfn.XLOOKUP(D413, dim_channels!A:A, dim_channels!B:B, "Not Found")</f>
        <v>Agoda</v>
      </c>
      <c r="M413">
        <f t="shared" si="24"/>
        <v>0</v>
      </c>
      <c r="N413">
        <f t="shared" si="25"/>
        <v>1</v>
      </c>
      <c r="O413">
        <f t="shared" si="26"/>
        <v>12284.14</v>
      </c>
      <c r="P413">
        <f t="shared" si="27"/>
        <v>12284.14</v>
      </c>
    </row>
    <row r="414" spans="1:16" x14ac:dyDescent="0.2">
      <c r="A414" s="2" t="s">
        <v>795</v>
      </c>
      <c r="B414" s="2" t="s">
        <v>614</v>
      </c>
      <c r="C414" s="2" t="s">
        <v>425</v>
      </c>
      <c r="D414" s="2" t="s">
        <v>114</v>
      </c>
      <c r="E414" s="2" t="s">
        <v>46</v>
      </c>
      <c r="F414" s="2">
        <v>8442.92</v>
      </c>
      <c r="G414" s="2">
        <v>844.29</v>
      </c>
      <c r="H414" s="2">
        <v>7598.63</v>
      </c>
      <c r="I414" s="2" t="s">
        <v>29</v>
      </c>
      <c r="J414" s="4">
        <v>1.1111108186607319</v>
      </c>
      <c r="K414" t="str">
        <f>_xlfn.XLOOKUP(D414, dim_channels!A:A, dim_channels!C:C, "Not Found")</f>
        <v>Offline</v>
      </c>
      <c r="L414" t="str">
        <f>_xlfn.XLOOKUP(D414, dim_channels!A:A, dim_channels!B:B, "Not Found")</f>
        <v>Travel Agency</v>
      </c>
      <c r="M414">
        <f t="shared" si="24"/>
        <v>0</v>
      </c>
      <c r="N414">
        <f t="shared" si="25"/>
        <v>1</v>
      </c>
      <c r="O414">
        <f t="shared" si="26"/>
        <v>7598.63</v>
      </c>
      <c r="P414">
        <f t="shared" si="27"/>
        <v>8442.92</v>
      </c>
    </row>
    <row r="415" spans="1:16" x14ac:dyDescent="0.2">
      <c r="A415" s="3" t="s">
        <v>796</v>
      </c>
      <c r="B415" s="3" t="s">
        <v>487</v>
      </c>
      <c r="C415" s="3" t="s">
        <v>58</v>
      </c>
      <c r="D415" s="3" t="s">
        <v>114</v>
      </c>
      <c r="E415" s="3" t="s">
        <v>115</v>
      </c>
      <c r="F415" s="3">
        <v>2351.42</v>
      </c>
      <c r="G415" s="3">
        <v>235.14</v>
      </c>
      <c r="H415" s="3">
        <v>2116.2800000000002</v>
      </c>
      <c r="I415" s="3" t="s">
        <v>29</v>
      </c>
      <c r="J415" s="5">
        <v>1.111110061050522</v>
      </c>
      <c r="K415" t="str">
        <f>_xlfn.XLOOKUP(D415, dim_channels!A:A, dim_channels!C:C, "Not Found")</f>
        <v>Offline</v>
      </c>
      <c r="L415" t="str">
        <f>_xlfn.XLOOKUP(D415, dim_channels!A:A, dim_channels!B:B, "Not Found")</f>
        <v>Travel Agency</v>
      </c>
      <c r="M415">
        <f t="shared" si="24"/>
        <v>0</v>
      </c>
      <c r="N415">
        <f t="shared" si="25"/>
        <v>1</v>
      </c>
      <c r="O415">
        <f t="shared" si="26"/>
        <v>2116.2800000000002</v>
      </c>
      <c r="P415">
        <f t="shared" si="27"/>
        <v>2351.42</v>
      </c>
    </row>
    <row r="416" spans="1:16" x14ac:dyDescent="0.2">
      <c r="A416" s="2" t="s">
        <v>797</v>
      </c>
      <c r="B416" s="2" t="s">
        <v>318</v>
      </c>
      <c r="C416" s="2" t="s">
        <v>198</v>
      </c>
      <c r="D416" s="2" t="s">
        <v>64</v>
      </c>
      <c r="E416" s="2" t="s">
        <v>34</v>
      </c>
      <c r="F416" s="2">
        <v>8879.35</v>
      </c>
      <c r="G416" s="2">
        <v>0</v>
      </c>
      <c r="H416" s="2">
        <v>8879.35</v>
      </c>
      <c r="I416" s="2" t="s">
        <v>29</v>
      </c>
      <c r="J416" s="4">
        <v>1</v>
      </c>
      <c r="K416" t="str">
        <f>_xlfn.XLOOKUP(D416, dim_channels!A:A, dim_channels!C:C, "Not Found")</f>
        <v>Direct</v>
      </c>
      <c r="L416" t="str">
        <f>_xlfn.XLOOKUP(D416, dim_channels!A:A, dim_channels!B:B, "Not Found")</f>
        <v>Direct Website</v>
      </c>
      <c r="M416">
        <f t="shared" si="24"/>
        <v>0</v>
      </c>
      <c r="N416">
        <f t="shared" si="25"/>
        <v>1</v>
      </c>
      <c r="O416">
        <f t="shared" si="26"/>
        <v>8879.35</v>
      </c>
      <c r="P416">
        <f t="shared" si="27"/>
        <v>8879.35</v>
      </c>
    </row>
    <row r="417" spans="1:16" x14ac:dyDescent="0.2">
      <c r="A417" s="3" t="s">
        <v>798</v>
      </c>
      <c r="B417" s="3" t="s">
        <v>708</v>
      </c>
      <c r="C417" s="3" t="s">
        <v>799</v>
      </c>
      <c r="D417" s="3" t="s">
        <v>206</v>
      </c>
      <c r="E417" s="3" t="s">
        <v>207</v>
      </c>
      <c r="F417" s="3">
        <v>30933.88</v>
      </c>
      <c r="G417" s="3">
        <v>0</v>
      </c>
      <c r="H417" s="3">
        <v>30933.88</v>
      </c>
      <c r="I417" s="3" t="s">
        <v>29</v>
      </c>
      <c r="J417" s="5">
        <v>1</v>
      </c>
      <c r="K417" t="str">
        <f>_xlfn.XLOOKUP(D417, dim_channels!A:A, dim_channels!C:C, "Not Found")</f>
        <v>Direct</v>
      </c>
      <c r="L417" t="str">
        <f>_xlfn.XLOOKUP(D417, dim_channels!A:A, dim_channels!B:B, "Not Found")</f>
        <v>Walk-in</v>
      </c>
      <c r="M417">
        <f t="shared" si="24"/>
        <v>0</v>
      </c>
      <c r="N417">
        <f t="shared" si="25"/>
        <v>1</v>
      </c>
      <c r="O417">
        <f t="shared" si="26"/>
        <v>30933.88</v>
      </c>
      <c r="P417">
        <f t="shared" si="27"/>
        <v>30933.88</v>
      </c>
    </row>
    <row r="418" spans="1:16" x14ac:dyDescent="0.2">
      <c r="A418" s="2" t="s">
        <v>800</v>
      </c>
      <c r="B418" s="2" t="s">
        <v>168</v>
      </c>
      <c r="C418" s="2" t="s">
        <v>708</v>
      </c>
      <c r="D418" s="2" t="s">
        <v>33</v>
      </c>
      <c r="E418" s="2" t="s">
        <v>60</v>
      </c>
      <c r="F418" s="2">
        <v>3768.41</v>
      </c>
      <c r="G418" s="2">
        <v>0</v>
      </c>
      <c r="H418" s="2">
        <v>3768.41</v>
      </c>
      <c r="I418" s="2" t="s">
        <v>29</v>
      </c>
      <c r="J418" s="4">
        <v>1</v>
      </c>
      <c r="K418" t="str">
        <f>_xlfn.XLOOKUP(D418, dim_channels!A:A, dim_channels!C:C, "Not Found")</f>
        <v>OTA</v>
      </c>
      <c r="L418" t="str">
        <f>_xlfn.XLOOKUP(D418, dim_channels!A:A, dim_channels!B:B, "Not Found")</f>
        <v>Booking.com</v>
      </c>
      <c r="M418">
        <f t="shared" si="24"/>
        <v>0</v>
      </c>
      <c r="N418">
        <f t="shared" si="25"/>
        <v>1</v>
      </c>
      <c r="O418">
        <f t="shared" si="26"/>
        <v>3768.41</v>
      </c>
      <c r="P418">
        <f t="shared" si="27"/>
        <v>3768.41</v>
      </c>
    </row>
    <row r="419" spans="1:16" x14ac:dyDescent="0.2">
      <c r="A419" s="3" t="s">
        <v>801</v>
      </c>
      <c r="B419" s="3" t="s">
        <v>294</v>
      </c>
      <c r="C419" s="3" t="s">
        <v>101</v>
      </c>
      <c r="D419" s="3" t="s">
        <v>27</v>
      </c>
      <c r="E419" s="3" t="s">
        <v>28</v>
      </c>
      <c r="F419" s="3">
        <v>17110.91</v>
      </c>
      <c r="G419" s="3">
        <v>3079.96</v>
      </c>
      <c r="H419" s="3">
        <v>14030.95</v>
      </c>
      <c r="I419" s="3" t="s">
        <v>29</v>
      </c>
      <c r="J419" s="5">
        <v>1.2195118648416541</v>
      </c>
      <c r="K419" t="str">
        <f>_xlfn.XLOOKUP(D419, dim_channels!A:A, dim_channels!C:C, "Not Found")</f>
        <v>OTA</v>
      </c>
      <c r="L419" t="str">
        <f>_xlfn.XLOOKUP(D419, dim_channels!A:A, dim_channels!B:B, "Not Found")</f>
        <v>Expedia</v>
      </c>
      <c r="M419">
        <f t="shared" si="24"/>
        <v>0</v>
      </c>
      <c r="N419">
        <f t="shared" si="25"/>
        <v>1</v>
      </c>
      <c r="O419">
        <f t="shared" si="26"/>
        <v>14030.95</v>
      </c>
      <c r="P419">
        <f t="shared" si="27"/>
        <v>17110.91</v>
      </c>
    </row>
    <row r="420" spans="1:16" x14ac:dyDescent="0.2">
      <c r="A420" s="2" t="s">
        <v>802</v>
      </c>
      <c r="B420" s="2" t="s">
        <v>156</v>
      </c>
      <c r="C420" s="2" t="s">
        <v>62</v>
      </c>
      <c r="D420" s="2" t="s">
        <v>52</v>
      </c>
      <c r="E420" s="2" t="s">
        <v>60</v>
      </c>
      <c r="F420" s="2">
        <v>5916.83</v>
      </c>
      <c r="G420" s="2">
        <v>0</v>
      </c>
      <c r="H420" s="2">
        <v>5916.83</v>
      </c>
      <c r="I420" s="2" t="s">
        <v>29</v>
      </c>
      <c r="J420" s="4">
        <v>1</v>
      </c>
      <c r="K420" t="str">
        <f>_xlfn.XLOOKUP(D420, dim_channels!A:A, dim_channels!C:C, "Not Found")</f>
        <v>OTA</v>
      </c>
      <c r="L420" t="str">
        <f>_xlfn.XLOOKUP(D420, dim_channels!A:A, dim_channels!B:B, "Not Found")</f>
        <v>Agoda</v>
      </c>
      <c r="M420">
        <f t="shared" si="24"/>
        <v>0</v>
      </c>
      <c r="N420">
        <f t="shared" si="25"/>
        <v>1</v>
      </c>
      <c r="O420">
        <f t="shared" si="26"/>
        <v>5916.83</v>
      </c>
      <c r="P420">
        <f t="shared" si="27"/>
        <v>5916.83</v>
      </c>
    </row>
    <row r="421" spans="1:16" x14ac:dyDescent="0.2">
      <c r="A421" s="3" t="s">
        <v>803</v>
      </c>
      <c r="B421" s="3" t="s">
        <v>204</v>
      </c>
      <c r="C421" s="3" t="s">
        <v>67</v>
      </c>
      <c r="D421" s="3" t="s">
        <v>33</v>
      </c>
      <c r="E421" s="3" t="s">
        <v>34</v>
      </c>
      <c r="F421" s="3">
        <v>4430.91</v>
      </c>
      <c r="G421" s="3">
        <v>664.64</v>
      </c>
      <c r="H421" s="3">
        <v>3766.27</v>
      </c>
      <c r="I421" s="3" t="s">
        <v>41</v>
      </c>
      <c r="J421" s="5">
        <v>1.1764716815310641</v>
      </c>
      <c r="K421" t="str">
        <f>_xlfn.XLOOKUP(D421, dim_channels!A:A, dim_channels!C:C, "Not Found")</f>
        <v>OTA</v>
      </c>
      <c r="L421" t="str">
        <f>_xlfn.XLOOKUP(D421, dim_channels!A:A, dim_channels!B:B, "Not Found")</f>
        <v>Booking.com</v>
      </c>
      <c r="M421">
        <f t="shared" si="24"/>
        <v>1</v>
      </c>
      <c r="N421">
        <f t="shared" si="25"/>
        <v>0</v>
      </c>
      <c r="O421">
        <f t="shared" si="26"/>
        <v>0</v>
      </c>
      <c r="P421">
        <f t="shared" si="27"/>
        <v>0</v>
      </c>
    </row>
    <row r="422" spans="1:16" x14ac:dyDescent="0.2">
      <c r="A422" s="2" t="s">
        <v>804</v>
      </c>
      <c r="B422" s="2" t="s">
        <v>173</v>
      </c>
      <c r="C422" s="2" t="s">
        <v>406</v>
      </c>
      <c r="D422" s="2" t="s">
        <v>169</v>
      </c>
      <c r="E422" s="2" t="s">
        <v>46</v>
      </c>
      <c r="F422" s="2">
        <v>7069.62</v>
      </c>
      <c r="G422" s="2">
        <v>1413.92</v>
      </c>
      <c r="H422" s="2">
        <v>5655.7</v>
      </c>
      <c r="I422" s="2" t="s">
        <v>29</v>
      </c>
      <c r="J422" s="4">
        <v>1.249999115936135</v>
      </c>
      <c r="K422" t="str">
        <f>_xlfn.XLOOKUP(D422, dim_channels!A:A, dim_channels!C:C, "Not Found")</f>
        <v>GDS</v>
      </c>
      <c r="L422" t="str">
        <f>_xlfn.XLOOKUP(D422, dim_channels!A:A, dim_channels!B:B, "Not Found")</f>
        <v>GDS (Amadeus)</v>
      </c>
      <c r="M422">
        <f t="shared" si="24"/>
        <v>0</v>
      </c>
      <c r="N422">
        <f t="shared" si="25"/>
        <v>1</v>
      </c>
      <c r="O422">
        <f t="shared" si="26"/>
        <v>5655.7</v>
      </c>
      <c r="P422">
        <f t="shared" si="27"/>
        <v>7069.62</v>
      </c>
    </row>
    <row r="423" spans="1:16" x14ac:dyDescent="0.2">
      <c r="A423" s="3" t="s">
        <v>805</v>
      </c>
      <c r="B423" s="3" t="s">
        <v>551</v>
      </c>
      <c r="C423" s="3" t="s">
        <v>51</v>
      </c>
      <c r="D423" s="3" t="s">
        <v>45</v>
      </c>
      <c r="E423" s="3" t="s">
        <v>46</v>
      </c>
      <c r="F423" s="3">
        <v>3076.11</v>
      </c>
      <c r="G423" s="3">
        <v>153.81</v>
      </c>
      <c r="H423" s="3">
        <v>2922.3</v>
      </c>
      <c r="I423" s="3" t="s">
        <v>29</v>
      </c>
      <c r="J423" s="5">
        <v>1.052633199876809</v>
      </c>
      <c r="K423" t="str">
        <f>_xlfn.XLOOKUP(D423, dim_channels!A:A, dim_channels!C:C, "Not Found")</f>
        <v>Corporate</v>
      </c>
      <c r="L423" t="str">
        <f>_xlfn.XLOOKUP(D423, dim_channels!A:A, dim_channels!B:B, "Not Found")</f>
        <v>Corporate Direct</v>
      </c>
      <c r="M423">
        <f t="shared" si="24"/>
        <v>0</v>
      </c>
      <c r="N423">
        <f t="shared" si="25"/>
        <v>1</v>
      </c>
      <c r="O423">
        <f t="shared" si="26"/>
        <v>2922.3</v>
      </c>
      <c r="P423">
        <f t="shared" si="27"/>
        <v>3076.11</v>
      </c>
    </row>
    <row r="424" spans="1:16" x14ac:dyDescent="0.2">
      <c r="A424" s="2" t="s">
        <v>806</v>
      </c>
      <c r="B424" s="2" t="s">
        <v>807</v>
      </c>
      <c r="C424" s="2" t="s">
        <v>217</v>
      </c>
      <c r="D424" s="2" t="s">
        <v>169</v>
      </c>
      <c r="E424" s="2" t="s">
        <v>46</v>
      </c>
      <c r="F424" s="2">
        <v>6257.16</v>
      </c>
      <c r="G424" s="2">
        <v>1251.43</v>
      </c>
      <c r="H424" s="2">
        <v>5005.7299999999996</v>
      </c>
      <c r="I424" s="2" t="s">
        <v>29</v>
      </c>
      <c r="J424" s="4">
        <v>1.2499995005723441</v>
      </c>
      <c r="K424" t="str">
        <f>_xlfn.XLOOKUP(D424, dim_channels!A:A, dim_channels!C:C, "Not Found")</f>
        <v>GDS</v>
      </c>
      <c r="L424" t="str">
        <f>_xlfn.XLOOKUP(D424, dim_channels!A:A, dim_channels!B:B, "Not Found")</f>
        <v>GDS (Amadeus)</v>
      </c>
      <c r="M424">
        <f t="shared" si="24"/>
        <v>0</v>
      </c>
      <c r="N424">
        <f t="shared" si="25"/>
        <v>1</v>
      </c>
      <c r="O424">
        <f t="shared" si="26"/>
        <v>5005.7299999999996</v>
      </c>
      <c r="P424">
        <f t="shared" si="27"/>
        <v>6257.16</v>
      </c>
    </row>
    <row r="425" spans="1:16" x14ac:dyDescent="0.2">
      <c r="A425" s="3" t="s">
        <v>808</v>
      </c>
      <c r="B425" s="3" t="s">
        <v>253</v>
      </c>
      <c r="C425" s="3" t="s">
        <v>740</v>
      </c>
      <c r="D425" s="3" t="s">
        <v>27</v>
      </c>
      <c r="E425" s="3" t="s">
        <v>60</v>
      </c>
      <c r="F425" s="3">
        <v>10152.49</v>
      </c>
      <c r="G425" s="3">
        <v>0</v>
      </c>
      <c r="H425" s="3">
        <v>10152.49</v>
      </c>
      <c r="I425" s="3" t="s">
        <v>56</v>
      </c>
      <c r="J425" s="5">
        <v>1</v>
      </c>
      <c r="K425" t="str">
        <f>_xlfn.XLOOKUP(D425, dim_channels!A:A, dim_channels!C:C, "Not Found")</f>
        <v>OTA</v>
      </c>
      <c r="L425" t="str">
        <f>_xlfn.XLOOKUP(D425, dim_channels!A:A, dim_channels!B:B, "Not Found")</f>
        <v>Expedia</v>
      </c>
      <c r="M425">
        <f t="shared" si="24"/>
        <v>0</v>
      </c>
      <c r="N425">
        <f t="shared" si="25"/>
        <v>0</v>
      </c>
      <c r="O425">
        <f t="shared" si="26"/>
        <v>0</v>
      </c>
      <c r="P425">
        <f t="shared" si="27"/>
        <v>0</v>
      </c>
    </row>
    <row r="426" spans="1:16" x14ac:dyDescent="0.2">
      <c r="A426" s="2" t="s">
        <v>809</v>
      </c>
      <c r="B426" s="2" t="s">
        <v>181</v>
      </c>
      <c r="C426" s="2" t="s">
        <v>81</v>
      </c>
      <c r="D426" s="2" t="s">
        <v>52</v>
      </c>
      <c r="E426" s="2" t="s">
        <v>34</v>
      </c>
      <c r="F426" s="2">
        <v>3068.24</v>
      </c>
      <c r="G426" s="2">
        <v>368.19</v>
      </c>
      <c r="H426" s="2">
        <v>2700.05</v>
      </c>
      <c r="I426" s="2" t="s">
        <v>29</v>
      </c>
      <c r="J426" s="4">
        <v>1.1363641414047889</v>
      </c>
      <c r="K426" t="str">
        <f>_xlfn.XLOOKUP(D426, dim_channels!A:A, dim_channels!C:C, "Not Found")</f>
        <v>OTA</v>
      </c>
      <c r="L426" t="str">
        <f>_xlfn.XLOOKUP(D426, dim_channels!A:A, dim_channels!B:B, "Not Found")</f>
        <v>Agoda</v>
      </c>
      <c r="M426">
        <f t="shared" si="24"/>
        <v>0</v>
      </c>
      <c r="N426">
        <f t="shared" si="25"/>
        <v>1</v>
      </c>
      <c r="O426">
        <f t="shared" si="26"/>
        <v>2700.05</v>
      </c>
      <c r="P426">
        <f t="shared" si="27"/>
        <v>3068.24</v>
      </c>
    </row>
    <row r="427" spans="1:16" x14ac:dyDescent="0.2">
      <c r="A427" s="3" t="s">
        <v>810</v>
      </c>
      <c r="B427" s="3" t="s">
        <v>92</v>
      </c>
      <c r="C427" s="3" t="s">
        <v>382</v>
      </c>
      <c r="D427" s="3" t="s">
        <v>33</v>
      </c>
      <c r="E427" s="3" t="s">
        <v>28</v>
      </c>
      <c r="F427" s="3">
        <v>4165.66</v>
      </c>
      <c r="G427" s="3">
        <v>624.85</v>
      </c>
      <c r="H427" s="3">
        <v>3540.81</v>
      </c>
      <c r="I427" s="3" t="s">
        <v>41</v>
      </c>
      <c r="J427" s="5">
        <v>1.176470920495593</v>
      </c>
      <c r="K427" t="str">
        <f>_xlfn.XLOOKUP(D427, dim_channels!A:A, dim_channels!C:C, "Not Found")</f>
        <v>OTA</v>
      </c>
      <c r="L427" t="str">
        <f>_xlfn.XLOOKUP(D427, dim_channels!A:A, dim_channels!B:B, "Not Found")</f>
        <v>Booking.com</v>
      </c>
      <c r="M427">
        <f t="shared" si="24"/>
        <v>1</v>
      </c>
      <c r="N427">
        <f t="shared" si="25"/>
        <v>0</v>
      </c>
      <c r="O427">
        <f t="shared" si="26"/>
        <v>0</v>
      </c>
      <c r="P427">
        <f t="shared" si="27"/>
        <v>0</v>
      </c>
    </row>
    <row r="428" spans="1:16" x14ac:dyDescent="0.2">
      <c r="A428" s="2" t="s">
        <v>811</v>
      </c>
      <c r="B428" s="2" t="s">
        <v>669</v>
      </c>
      <c r="C428" s="2" t="s">
        <v>605</v>
      </c>
      <c r="D428" s="2" t="s">
        <v>33</v>
      </c>
      <c r="E428" s="2" t="s">
        <v>34</v>
      </c>
      <c r="F428" s="2">
        <v>10902.32</v>
      </c>
      <c r="G428" s="2">
        <v>1635.35</v>
      </c>
      <c r="H428" s="2">
        <v>9266.9699999999993</v>
      </c>
      <c r="I428" s="2" t="s">
        <v>56</v>
      </c>
      <c r="J428" s="4">
        <v>1.176470842141498</v>
      </c>
      <c r="K428" t="str">
        <f>_xlfn.XLOOKUP(D428, dim_channels!A:A, dim_channels!C:C, "Not Found")</f>
        <v>OTA</v>
      </c>
      <c r="L428" t="str">
        <f>_xlfn.XLOOKUP(D428, dim_channels!A:A, dim_channels!B:B, "Not Found")</f>
        <v>Booking.com</v>
      </c>
      <c r="M428">
        <f t="shared" si="24"/>
        <v>0</v>
      </c>
      <c r="N428">
        <f t="shared" si="25"/>
        <v>0</v>
      </c>
      <c r="O428">
        <f t="shared" si="26"/>
        <v>0</v>
      </c>
      <c r="P428">
        <f t="shared" si="27"/>
        <v>0</v>
      </c>
    </row>
    <row r="429" spans="1:16" x14ac:dyDescent="0.2">
      <c r="A429" s="3" t="s">
        <v>812</v>
      </c>
      <c r="B429" s="3" t="s">
        <v>813</v>
      </c>
      <c r="C429" s="3" t="s">
        <v>472</v>
      </c>
      <c r="D429" s="3" t="s">
        <v>45</v>
      </c>
      <c r="E429" s="3" t="s">
        <v>89</v>
      </c>
      <c r="F429" s="3">
        <v>18213.48</v>
      </c>
      <c r="G429" s="3">
        <v>0</v>
      </c>
      <c r="H429" s="3">
        <v>18213.48</v>
      </c>
      <c r="I429" s="3" t="s">
        <v>29</v>
      </c>
      <c r="J429" s="5">
        <v>1</v>
      </c>
      <c r="K429" t="str">
        <f>_xlfn.XLOOKUP(D429, dim_channels!A:A, dim_channels!C:C, "Not Found")</f>
        <v>Corporate</v>
      </c>
      <c r="L429" t="str">
        <f>_xlfn.XLOOKUP(D429, dim_channels!A:A, dim_channels!B:B, "Not Found")</f>
        <v>Corporate Direct</v>
      </c>
      <c r="M429">
        <f t="shared" si="24"/>
        <v>0</v>
      </c>
      <c r="N429">
        <f t="shared" si="25"/>
        <v>1</v>
      </c>
      <c r="O429">
        <f t="shared" si="26"/>
        <v>18213.48</v>
      </c>
      <c r="P429">
        <f t="shared" si="27"/>
        <v>18213.48</v>
      </c>
    </row>
    <row r="430" spans="1:16" x14ac:dyDescent="0.2">
      <c r="A430" s="2" t="s">
        <v>814</v>
      </c>
      <c r="B430" s="2" t="s">
        <v>478</v>
      </c>
      <c r="C430" s="2" t="s">
        <v>58</v>
      </c>
      <c r="D430" s="2" t="s">
        <v>64</v>
      </c>
      <c r="E430" s="2" t="s">
        <v>34</v>
      </c>
      <c r="F430" s="2">
        <v>12402.11</v>
      </c>
      <c r="G430" s="2">
        <v>0</v>
      </c>
      <c r="H430" s="2">
        <v>12402.11</v>
      </c>
      <c r="I430" s="2" t="s">
        <v>29</v>
      </c>
      <c r="J430" s="4">
        <v>1</v>
      </c>
      <c r="K430" t="str">
        <f>_xlfn.XLOOKUP(D430, dim_channels!A:A, dim_channels!C:C, "Not Found")</f>
        <v>Direct</v>
      </c>
      <c r="L430" t="str">
        <f>_xlfn.XLOOKUP(D430, dim_channels!A:A, dim_channels!B:B, "Not Found")</f>
        <v>Direct Website</v>
      </c>
      <c r="M430">
        <f t="shared" si="24"/>
        <v>0</v>
      </c>
      <c r="N430">
        <f t="shared" si="25"/>
        <v>1</v>
      </c>
      <c r="O430">
        <f t="shared" si="26"/>
        <v>12402.11</v>
      </c>
      <c r="P430">
        <f t="shared" si="27"/>
        <v>12402.11</v>
      </c>
    </row>
    <row r="431" spans="1:16" x14ac:dyDescent="0.2">
      <c r="A431" s="3" t="s">
        <v>815</v>
      </c>
      <c r="B431" s="3" t="s">
        <v>317</v>
      </c>
      <c r="C431" s="3" t="s">
        <v>318</v>
      </c>
      <c r="D431" s="3" t="s">
        <v>27</v>
      </c>
      <c r="E431" s="3" t="s">
        <v>34</v>
      </c>
      <c r="F431" s="3">
        <v>2929.31</v>
      </c>
      <c r="G431" s="3">
        <v>527.28</v>
      </c>
      <c r="H431" s="3">
        <v>2402.0300000000002</v>
      </c>
      <c r="I431" s="3" t="s">
        <v>29</v>
      </c>
      <c r="J431" s="5">
        <v>1.219514327464686</v>
      </c>
      <c r="K431" t="str">
        <f>_xlfn.XLOOKUP(D431, dim_channels!A:A, dim_channels!C:C, "Not Found")</f>
        <v>OTA</v>
      </c>
      <c r="L431" t="str">
        <f>_xlfn.XLOOKUP(D431, dim_channels!A:A, dim_channels!B:B, "Not Found")</f>
        <v>Expedia</v>
      </c>
      <c r="M431">
        <f t="shared" si="24"/>
        <v>0</v>
      </c>
      <c r="N431">
        <f t="shared" si="25"/>
        <v>1</v>
      </c>
      <c r="O431">
        <f t="shared" si="26"/>
        <v>2402.0300000000002</v>
      </c>
      <c r="P431">
        <f t="shared" si="27"/>
        <v>2929.31</v>
      </c>
    </row>
    <row r="432" spans="1:16" x14ac:dyDescent="0.2">
      <c r="A432" s="2" t="s">
        <v>816</v>
      </c>
      <c r="B432" s="2" t="s">
        <v>817</v>
      </c>
      <c r="C432" s="2" t="s">
        <v>222</v>
      </c>
      <c r="D432" s="2" t="s">
        <v>52</v>
      </c>
      <c r="E432" s="2" t="s">
        <v>34</v>
      </c>
      <c r="F432" s="2">
        <v>14142.92</v>
      </c>
      <c r="G432" s="2">
        <v>1697.15</v>
      </c>
      <c r="H432" s="2">
        <v>12445.77</v>
      </c>
      <c r="I432" s="2" t="s">
        <v>29</v>
      </c>
      <c r="J432" s="4">
        <v>1.1363635998415531</v>
      </c>
      <c r="K432" t="str">
        <f>_xlfn.XLOOKUP(D432, dim_channels!A:A, dim_channels!C:C, "Not Found")</f>
        <v>OTA</v>
      </c>
      <c r="L432" t="str">
        <f>_xlfn.XLOOKUP(D432, dim_channels!A:A, dim_channels!B:B, "Not Found")</f>
        <v>Agoda</v>
      </c>
      <c r="M432">
        <f t="shared" si="24"/>
        <v>0</v>
      </c>
      <c r="N432">
        <f t="shared" si="25"/>
        <v>1</v>
      </c>
      <c r="O432">
        <f t="shared" si="26"/>
        <v>12445.77</v>
      </c>
      <c r="P432">
        <f t="shared" si="27"/>
        <v>14142.92</v>
      </c>
    </row>
    <row r="433" spans="1:16" x14ac:dyDescent="0.2">
      <c r="A433" s="3" t="s">
        <v>818</v>
      </c>
      <c r="B433" s="3" t="s">
        <v>487</v>
      </c>
      <c r="C433" s="3" t="s">
        <v>59</v>
      </c>
      <c r="D433" s="3" t="s">
        <v>27</v>
      </c>
      <c r="E433" s="3" t="s">
        <v>34</v>
      </c>
      <c r="F433" s="3">
        <v>5941.88</v>
      </c>
      <c r="G433" s="3">
        <v>1069.54</v>
      </c>
      <c r="H433" s="3">
        <v>4872.34</v>
      </c>
      <c r="I433" s="3" t="s">
        <v>56</v>
      </c>
      <c r="J433" s="5">
        <v>1.2195125955906201</v>
      </c>
      <c r="K433" t="str">
        <f>_xlfn.XLOOKUP(D433, dim_channels!A:A, dim_channels!C:C, "Not Found")</f>
        <v>OTA</v>
      </c>
      <c r="L433" t="str">
        <f>_xlfn.XLOOKUP(D433, dim_channels!A:A, dim_channels!B:B, "Not Found")</f>
        <v>Expedia</v>
      </c>
      <c r="M433">
        <f t="shared" si="24"/>
        <v>0</v>
      </c>
      <c r="N433">
        <f t="shared" si="25"/>
        <v>0</v>
      </c>
      <c r="O433">
        <f t="shared" si="26"/>
        <v>0</v>
      </c>
      <c r="P433">
        <f t="shared" si="27"/>
        <v>0</v>
      </c>
    </row>
    <row r="434" spans="1:16" x14ac:dyDescent="0.2">
      <c r="A434" s="2" t="s">
        <v>819</v>
      </c>
      <c r="B434" s="2" t="s">
        <v>714</v>
      </c>
      <c r="C434" s="2" t="s">
        <v>359</v>
      </c>
      <c r="D434" s="2" t="s">
        <v>33</v>
      </c>
      <c r="E434" s="2" t="s">
        <v>60</v>
      </c>
      <c r="F434" s="2">
        <v>3107.89</v>
      </c>
      <c r="G434" s="2">
        <v>0</v>
      </c>
      <c r="H434" s="2">
        <v>3107.89</v>
      </c>
      <c r="I434" s="2" t="s">
        <v>29</v>
      </c>
      <c r="J434" s="4">
        <v>1</v>
      </c>
      <c r="K434" t="str">
        <f>_xlfn.XLOOKUP(D434, dim_channels!A:A, dim_channels!C:C, "Not Found")</f>
        <v>OTA</v>
      </c>
      <c r="L434" t="str">
        <f>_xlfn.XLOOKUP(D434, dim_channels!A:A, dim_channels!B:B, "Not Found")</f>
        <v>Booking.com</v>
      </c>
      <c r="M434">
        <f t="shared" si="24"/>
        <v>0</v>
      </c>
      <c r="N434">
        <f t="shared" si="25"/>
        <v>1</v>
      </c>
      <c r="O434">
        <f t="shared" si="26"/>
        <v>3107.89</v>
      </c>
      <c r="P434">
        <f t="shared" si="27"/>
        <v>3107.89</v>
      </c>
    </row>
    <row r="435" spans="1:16" x14ac:dyDescent="0.2">
      <c r="A435" s="3" t="s">
        <v>820</v>
      </c>
      <c r="B435" s="3" t="s">
        <v>355</v>
      </c>
      <c r="C435" s="3" t="s">
        <v>538</v>
      </c>
      <c r="D435" s="3" t="s">
        <v>52</v>
      </c>
      <c r="E435" s="3" t="s">
        <v>60</v>
      </c>
      <c r="F435" s="3">
        <v>7311.88</v>
      </c>
      <c r="G435" s="3">
        <v>0</v>
      </c>
      <c r="H435" s="3">
        <v>7311.88</v>
      </c>
      <c r="I435" s="3" t="s">
        <v>29</v>
      </c>
      <c r="J435" s="5">
        <v>1</v>
      </c>
      <c r="K435" t="str">
        <f>_xlfn.XLOOKUP(D435, dim_channels!A:A, dim_channels!C:C, "Not Found")</f>
        <v>OTA</v>
      </c>
      <c r="L435" t="str">
        <f>_xlfn.XLOOKUP(D435, dim_channels!A:A, dim_channels!B:B, "Not Found")</f>
        <v>Agoda</v>
      </c>
      <c r="M435">
        <f t="shared" si="24"/>
        <v>0</v>
      </c>
      <c r="N435">
        <f t="shared" si="25"/>
        <v>1</v>
      </c>
      <c r="O435">
        <f t="shared" si="26"/>
        <v>7311.88</v>
      </c>
      <c r="P435">
        <f t="shared" si="27"/>
        <v>7311.88</v>
      </c>
    </row>
    <row r="436" spans="1:16" x14ac:dyDescent="0.2">
      <c r="A436" s="2" t="s">
        <v>821</v>
      </c>
      <c r="B436" s="2" t="s">
        <v>822</v>
      </c>
      <c r="C436" s="2" t="s">
        <v>551</v>
      </c>
      <c r="D436" s="2" t="s">
        <v>52</v>
      </c>
      <c r="E436" s="2" t="s">
        <v>34</v>
      </c>
      <c r="F436" s="2">
        <v>8837.26</v>
      </c>
      <c r="G436" s="2">
        <v>1060.47</v>
      </c>
      <c r="H436" s="2">
        <v>7776.79</v>
      </c>
      <c r="I436" s="2" t="s">
        <v>56</v>
      </c>
      <c r="J436" s="4">
        <v>1.1363634610166919</v>
      </c>
      <c r="K436" t="str">
        <f>_xlfn.XLOOKUP(D436, dim_channels!A:A, dim_channels!C:C, "Not Found")</f>
        <v>OTA</v>
      </c>
      <c r="L436" t="str">
        <f>_xlfn.XLOOKUP(D436, dim_channels!A:A, dim_channels!B:B, "Not Found")</f>
        <v>Agoda</v>
      </c>
      <c r="M436">
        <f t="shared" si="24"/>
        <v>0</v>
      </c>
      <c r="N436">
        <f t="shared" si="25"/>
        <v>0</v>
      </c>
      <c r="O436">
        <f t="shared" si="26"/>
        <v>0</v>
      </c>
      <c r="P436">
        <f t="shared" si="27"/>
        <v>0</v>
      </c>
    </row>
    <row r="437" spans="1:16" x14ac:dyDescent="0.2">
      <c r="A437" s="3" t="s">
        <v>823</v>
      </c>
      <c r="B437" s="3" t="s">
        <v>484</v>
      </c>
      <c r="C437" s="3" t="s">
        <v>824</v>
      </c>
      <c r="D437" s="3" t="s">
        <v>33</v>
      </c>
      <c r="E437" s="3" t="s">
        <v>34</v>
      </c>
      <c r="F437" s="3">
        <v>7351.77</v>
      </c>
      <c r="G437" s="3">
        <v>1102.77</v>
      </c>
      <c r="H437" s="3">
        <v>6249</v>
      </c>
      <c r="I437" s="3" t="s">
        <v>29</v>
      </c>
      <c r="J437" s="5">
        <v>1.176471435429669</v>
      </c>
      <c r="K437" t="str">
        <f>_xlfn.XLOOKUP(D437, dim_channels!A:A, dim_channels!C:C, "Not Found")</f>
        <v>OTA</v>
      </c>
      <c r="L437" t="str">
        <f>_xlfn.XLOOKUP(D437, dim_channels!A:A, dim_channels!B:B, "Not Found")</f>
        <v>Booking.com</v>
      </c>
      <c r="M437">
        <f t="shared" si="24"/>
        <v>0</v>
      </c>
      <c r="N437">
        <f t="shared" si="25"/>
        <v>1</v>
      </c>
      <c r="O437">
        <f t="shared" si="26"/>
        <v>6249</v>
      </c>
      <c r="P437">
        <f t="shared" si="27"/>
        <v>7351.77</v>
      </c>
    </row>
    <row r="438" spans="1:16" x14ac:dyDescent="0.2">
      <c r="A438" s="2" t="s">
        <v>825</v>
      </c>
      <c r="B438" s="2" t="s">
        <v>826</v>
      </c>
      <c r="C438" s="2" t="s">
        <v>315</v>
      </c>
      <c r="D438" s="2" t="s">
        <v>169</v>
      </c>
      <c r="E438" s="2" t="s">
        <v>34</v>
      </c>
      <c r="F438" s="2">
        <v>2867.96</v>
      </c>
      <c r="G438" s="2">
        <v>573.59</v>
      </c>
      <c r="H438" s="2">
        <v>2294.37</v>
      </c>
      <c r="I438" s="2" t="s">
        <v>41</v>
      </c>
      <c r="J438" s="4">
        <v>1.249998910376269</v>
      </c>
      <c r="K438" t="str">
        <f>_xlfn.XLOOKUP(D438, dim_channels!A:A, dim_channels!C:C, "Not Found")</f>
        <v>GDS</v>
      </c>
      <c r="L438" t="str">
        <f>_xlfn.XLOOKUP(D438, dim_channels!A:A, dim_channels!B:B, "Not Found")</f>
        <v>GDS (Amadeus)</v>
      </c>
      <c r="M438">
        <f t="shared" si="24"/>
        <v>1</v>
      </c>
      <c r="N438">
        <f t="shared" si="25"/>
        <v>0</v>
      </c>
      <c r="O438">
        <f t="shared" si="26"/>
        <v>0</v>
      </c>
      <c r="P438">
        <f t="shared" si="27"/>
        <v>0</v>
      </c>
    </row>
    <row r="439" spans="1:16" x14ac:dyDescent="0.2">
      <c r="A439" s="3" t="s">
        <v>827</v>
      </c>
      <c r="B439" s="3" t="s">
        <v>465</v>
      </c>
      <c r="C439" s="3" t="s">
        <v>261</v>
      </c>
      <c r="D439" s="3" t="s">
        <v>45</v>
      </c>
      <c r="E439" s="3" t="s">
        <v>89</v>
      </c>
      <c r="F439" s="3">
        <v>3320.15</v>
      </c>
      <c r="G439" s="3">
        <v>0</v>
      </c>
      <c r="H439" s="3">
        <v>3320.15</v>
      </c>
      <c r="I439" s="3" t="s">
        <v>29</v>
      </c>
      <c r="J439" s="5">
        <v>1</v>
      </c>
      <c r="K439" t="str">
        <f>_xlfn.XLOOKUP(D439, dim_channels!A:A, dim_channels!C:C, "Not Found")</f>
        <v>Corporate</v>
      </c>
      <c r="L439" t="str">
        <f>_xlfn.XLOOKUP(D439, dim_channels!A:A, dim_channels!B:B, "Not Found")</f>
        <v>Corporate Direct</v>
      </c>
      <c r="M439">
        <f t="shared" si="24"/>
        <v>0</v>
      </c>
      <c r="N439">
        <f t="shared" si="25"/>
        <v>1</v>
      </c>
      <c r="O439">
        <f t="shared" si="26"/>
        <v>3320.15</v>
      </c>
      <c r="P439">
        <f t="shared" si="27"/>
        <v>3320.15</v>
      </c>
    </row>
    <row r="440" spans="1:16" x14ac:dyDescent="0.2">
      <c r="A440" s="2" t="s">
        <v>828</v>
      </c>
      <c r="B440" s="2" t="s">
        <v>666</v>
      </c>
      <c r="C440" s="2" t="s">
        <v>167</v>
      </c>
      <c r="D440" s="2" t="s">
        <v>64</v>
      </c>
      <c r="E440" s="2" t="s">
        <v>115</v>
      </c>
      <c r="F440" s="2">
        <v>13031.04</v>
      </c>
      <c r="G440" s="2">
        <v>0</v>
      </c>
      <c r="H440" s="2">
        <v>13031.04</v>
      </c>
      <c r="I440" s="2" t="s">
        <v>29</v>
      </c>
      <c r="J440" s="4">
        <v>1</v>
      </c>
      <c r="K440" t="str">
        <f>_xlfn.XLOOKUP(D440, dim_channels!A:A, dim_channels!C:C, "Not Found")</f>
        <v>Direct</v>
      </c>
      <c r="L440" t="str">
        <f>_xlfn.XLOOKUP(D440, dim_channels!A:A, dim_channels!B:B, "Not Found")</f>
        <v>Direct Website</v>
      </c>
      <c r="M440">
        <f t="shared" si="24"/>
        <v>0</v>
      </c>
      <c r="N440">
        <f t="shared" si="25"/>
        <v>1</v>
      </c>
      <c r="O440">
        <f t="shared" si="26"/>
        <v>13031.04</v>
      </c>
      <c r="P440">
        <f t="shared" si="27"/>
        <v>13031.04</v>
      </c>
    </row>
    <row r="441" spans="1:16" x14ac:dyDescent="0.2">
      <c r="A441" s="3" t="s">
        <v>829</v>
      </c>
      <c r="B441" s="3" t="s">
        <v>129</v>
      </c>
      <c r="C441" s="3" t="s">
        <v>302</v>
      </c>
      <c r="D441" s="3" t="s">
        <v>52</v>
      </c>
      <c r="E441" s="3" t="s">
        <v>60</v>
      </c>
      <c r="F441" s="3">
        <v>10991.16</v>
      </c>
      <c r="G441" s="3">
        <v>0</v>
      </c>
      <c r="H441" s="3">
        <v>10991.16</v>
      </c>
      <c r="I441" s="3" t="s">
        <v>41</v>
      </c>
      <c r="J441" s="5">
        <v>1</v>
      </c>
      <c r="K441" t="str">
        <f>_xlfn.XLOOKUP(D441, dim_channels!A:A, dim_channels!C:C, "Not Found")</f>
        <v>OTA</v>
      </c>
      <c r="L441" t="str">
        <f>_xlfn.XLOOKUP(D441, dim_channels!A:A, dim_channels!B:B, "Not Found")</f>
        <v>Agoda</v>
      </c>
      <c r="M441">
        <f t="shared" si="24"/>
        <v>1</v>
      </c>
      <c r="N441">
        <f t="shared" si="25"/>
        <v>0</v>
      </c>
      <c r="O441">
        <f t="shared" si="26"/>
        <v>0</v>
      </c>
      <c r="P441">
        <f t="shared" si="27"/>
        <v>0</v>
      </c>
    </row>
    <row r="442" spans="1:16" x14ac:dyDescent="0.2">
      <c r="A442" s="2" t="s">
        <v>830</v>
      </c>
      <c r="B442" s="2" t="s">
        <v>712</v>
      </c>
      <c r="C442" s="2" t="s">
        <v>831</v>
      </c>
      <c r="D442" s="2" t="s">
        <v>45</v>
      </c>
      <c r="E442" s="2" t="s">
        <v>46</v>
      </c>
      <c r="F442" s="2">
        <v>12385.67</v>
      </c>
      <c r="G442" s="2">
        <v>619.28</v>
      </c>
      <c r="H442" s="2">
        <v>11766.39</v>
      </c>
      <c r="I442" s="2" t="s">
        <v>29</v>
      </c>
      <c r="J442" s="4">
        <v>1.052631265834296</v>
      </c>
      <c r="K442" t="str">
        <f>_xlfn.XLOOKUP(D442, dim_channels!A:A, dim_channels!C:C, "Not Found")</f>
        <v>Corporate</v>
      </c>
      <c r="L442" t="str">
        <f>_xlfn.XLOOKUP(D442, dim_channels!A:A, dim_channels!B:B, "Not Found")</f>
        <v>Corporate Direct</v>
      </c>
      <c r="M442">
        <f t="shared" si="24"/>
        <v>0</v>
      </c>
      <c r="N442">
        <f t="shared" si="25"/>
        <v>1</v>
      </c>
      <c r="O442">
        <f t="shared" si="26"/>
        <v>11766.39</v>
      </c>
      <c r="P442">
        <f t="shared" si="27"/>
        <v>12385.67</v>
      </c>
    </row>
    <row r="443" spans="1:16" x14ac:dyDescent="0.2">
      <c r="A443" s="3" t="s">
        <v>832</v>
      </c>
      <c r="B443" s="3" t="s">
        <v>376</v>
      </c>
      <c r="C443" s="3" t="s">
        <v>335</v>
      </c>
      <c r="D443" s="3" t="s">
        <v>33</v>
      </c>
      <c r="E443" s="3" t="s">
        <v>34</v>
      </c>
      <c r="F443" s="3">
        <v>9596.5300000000007</v>
      </c>
      <c r="G443" s="3">
        <v>1439.48</v>
      </c>
      <c r="H443" s="3">
        <v>8157.05</v>
      </c>
      <c r="I443" s="3" t="s">
        <v>56</v>
      </c>
      <c r="J443" s="5">
        <v>1.1764706603490229</v>
      </c>
      <c r="K443" t="str">
        <f>_xlfn.XLOOKUP(D443, dim_channels!A:A, dim_channels!C:C, "Not Found")</f>
        <v>OTA</v>
      </c>
      <c r="L443" t="str">
        <f>_xlfn.XLOOKUP(D443, dim_channels!A:A, dim_channels!B:B, "Not Found")</f>
        <v>Booking.com</v>
      </c>
      <c r="M443">
        <f t="shared" si="24"/>
        <v>0</v>
      </c>
      <c r="N443">
        <f t="shared" si="25"/>
        <v>0</v>
      </c>
      <c r="O443">
        <f t="shared" si="26"/>
        <v>0</v>
      </c>
      <c r="P443">
        <f t="shared" si="27"/>
        <v>0</v>
      </c>
    </row>
    <row r="444" spans="1:16" x14ac:dyDescent="0.2">
      <c r="A444" s="2" t="s">
        <v>833</v>
      </c>
      <c r="B444" s="2" t="s">
        <v>546</v>
      </c>
      <c r="C444" s="2" t="s">
        <v>741</v>
      </c>
      <c r="D444" s="2" t="s">
        <v>52</v>
      </c>
      <c r="E444" s="2" t="s">
        <v>60</v>
      </c>
      <c r="F444" s="2">
        <v>8083.27</v>
      </c>
      <c r="G444" s="2">
        <v>0</v>
      </c>
      <c r="H444" s="2">
        <v>8083.27</v>
      </c>
      <c r="I444" s="2" t="s">
        <v>56</v>
      </c>
      <c r="J444" s="4">
        <v>1</v>
      </c>
      <c r="K444" t="str">
        <f>_xlfn.XLOOKUP(D444, dim_channels!A:A, dim_channels!C:C, "Not Found")</f>
        <v>OTA</v>
      </c>
      <c r="L444" t="str">
        <f>_xlfn.XLOOKUP(D444, dim_channels!A:A, dim_channels!B:B, "Not Found")</f>
        <v>Agoda</v>
      </c>
      <c r="M444">
        <f t="shared" si="24"/>
        <v>0</v>
      </c>
      <c r="N444">
        <f t="shared" si="25"/>
        <v>0</v>
      </c>
      <c r="O444">
        <f t="shared" si="26"/>
        <v>0</v>
      </c>
      <c r="P444">
        <f t="shared" si="27"/>
        <v>0</v>
      </c>
    </row>
    <row r="445" spans="1:16" x14ac:dyDescent="0.2">
      <c r="A445" s="3" t="s">
        <v>834</v>
      </c>
      <c r="B445" s="3" t="s">
        <v>315</v>
      </c>
      <c r="C445" s="3" t="s">
        <v>264</v>
      </c>
      <c r="D445" s="3" t="s">
        <v>169</v>
      </c>
      <c r="E445" s="3" t="s">
        <v>46</v>
      </c>
      <c r="F445" s="3">
        <v>2819.41</v>
      </c>
      <c r="G445" s="3">
        <v>563.88</v>
      </c>
      <c r="H445" s="3">
        <v>2255.5300000000002</v>
      </c>
      <c r="I445" s="3" t="s">
        <v>56</v>
      </c>
      <c r="J445" s="5">
        <v>1.249998891613058</v>
      </c>
      <c r="K445" t="str">
        <f>_xlfn.XLOOKUP(D445, dim_channels!A:A, dim_channels!C:C, "Not Found")</f>
        <v>GDS</v>
      </c>
      <c r="L445" t="str">
        <f>_xlfn.XLOOKUP(D445, dim_channels!A:A, dim_channels!B:B, "Not Found")</f>
        <v>GDS (Amadeus)</v>
      </c>
      <c r="M445">
        <f t="shared" si="24"/>
        <v>0</v>
      </c>
      <c r="N445">
        <f t="shared" si="25"/>
        <v>0</v>
      </c>
      <c r="O445">
        <f t="shared" si="26"/>
        <v>0</v>
      </c>
      <c r="P445">
        <f t="shared" si="27"/>
        <v>0</v>
      </c>
    </row>
    <row r="446" spans="1:16" x14ac:dyDescent="0.2">
      <c r="A446" s="2" t="s">
        <v>835</v>
      </c>
      <c r="B446" s="2" t="s">
        <v>783</v>
      </c>
      <c r="C446" s="2" t="s">
        <v>420</v>
      </c>
      <c r="D446" s="2" t="s">
        <v>169</v>
      </c>
      <c r="E446" s="2" t="s">
        <v>46</v>
      </c>
      <c r="F446" s="2">
        <v>6439.09</v>
      </c>
      <c r="G446" s="2">
        <v>1287.82</v>
      </c>
      <c r="H446" s="2">
        <v>5151.2700000000004</v>
      </c>
      <c r="I446" s="2" t="s">
        <v>29</v>
      </c>
      <c r="J446" s="4">
        <v>1.2500004853172131</v>
      </c>
      <c r="K446" t="str">
        <f>_xlfn.XLOOKUP(D446, dim_channels!A:A, dim_channels!C:C, "Not Found")</f>
        <v>GDS</v>
      </c>
      <c r="L446" t="str">
        <f>_xlfn.XLOOKUP(D446, dim_channels!A:A, dim_channels!B:B, "Not Found")</f>
        <v>GDS (Amadeus)</v>
      </c>
      <c r="M446">
        <f t="shared" si="24"/>
        <v>0</v>
      </c>
      <c r="N446">
        <f t="shared" si="25"/>
        <v>1</v>
      </c>
      <c r="O446">
        <f t="shared" si="26"/>
        <v>5151.2700000000004</v>
      </c>
      <c r="P446">
        <f t="shared" si="27"/>
        <v>6439.09</v>
      </c>
    </row>
    <row r="447" spans="1:16" x14ac:dyDescent="0.2">
      <c r="A447" s="3" t="s">
        <v>836</v>
      </c>
      <c r="B447" s="3" t="s">
        <v>335</v>
      </c>
      <c r="C447" s="3" t="s">
        <v>132</v>
      </c>
      <c r="D447" s="3" t="s">
        <v>64</v>
      </c>
      <c r="E447" s="3" t="s">
        <v>115</v>
      </c>
      <c r="F447" s="3">
        <v>10086.049999999999</v>
      </c>
      <c r="G447" s="3">
        <v>0</v>
      </c>
      <c r="H447" s="3">
        <v>10086.049999999999</v>
      </c>
      <c r="I447" s="3" t="s">
        <v>29</v>
      </c>
      <c r="J447" s="5">
        <v>1</v>
      </c>
      <c r="K447" t="str">
        <f>_xlfn.XLOOKUP(D447, dim_channels!A:A, dim_channels!C:C, "Not Found")</f>
        <v>Direct</v>
      </c>
      <c r="L447" t="str">
        <f>_xlfn.XLOOKUP(D447, dim_channels!A:A, dim_channels!B:B, "Not Found")</f>
        <v>Direct Website</v>
      </c>
      <c r="M447">
        <f t="shared" si="24"/>
        <v>0</v>
      </c>
      <c r="N447">
        <f t="shared" si="25"/>
        <v>1</v>
      </c>
      <c r="O447">
        <f t="shared" si="26"/>
        <v>10086.049999999999</v>
      </c>
      <c r="P447">
        <f t="shared" si="27"/>
        <v>10086.049999999999</v>
      </c>
    </row>
    <row r="448" spans="1:16" x14ac:dyDescent="0.2">
      <c r="A448" s="2" t="s">
        <v>837</v>
      </c>
      <c r="B448" s="2" t="s">
        <v>238</v>
      </c>
      <c r="C448" s="2" t="s">
        <v>165</v>
      </c>
      <c r="D448" s="2" t="s">
        <v>114</v>
      </c>
      <c r="E448" s="2" t="s">
        <v>46</v>
      </c>
      <c r="F448" s="2">
        <v>6627.87</v>
      </c>
      <c r="G448" s="2">
        <v>662.79</v>
      </c>
      <c r="H448" s="2">
        <v>5965.08</v>
      </c>
      <c r="I448" s="2" t="s">
        <v>29</v>
      </c>
      <c r="J448" s="4">
        <v>1.1111116699189281</v>
      </c>
      <c r="K448" t="str">
        <f>_xlfn.XLOOKUP(D448, dim_channels!A:A, dim_channels!C:C, "Not Found")</f>
        <v>Offline</v>
      </c>
      <c r="L448" t="str">
        <f>_xlfn.XLOOKUP(D448, dim_channels!A:A, dim_channels!B:B, "Not Found")</f>
        <v>Travel Agency</v>
      </c>
      <c r="M448">
        <f t="shared" si="24"/>
        <v>0</v>
      </c>
      <c r="N448">
        <f t="shared" si="25"/>
        <v>1</v>
      </c>
      <c r="O448">
        <f t="shared" si="26"/>
        <v>5965.08</v>
      </c>
      <c r="P448">
        <f t="shared" si="27"/>
        <v>6627.87</v>
      </c>
    </row>
    <row r="449" spans="1:16" x14ac:dyDescent="0.2">
      <c r="A449" s="3" t="s">
        <v>838</v>
      </c>
      <c r="B449" s="3" t="s">
        <v>839</v>
      </c>
      <c r="C449" s="3" t="s">
        <v>209</v>
      </c>
      <c r="D449" s="3" t="s">
        <v>45</v>
      </c>
      <c r="E449" s="3" t="s">
        <v>46</v>
      </c>
      <c r="F449" s="3">
        <v>9209.02</v>
      </c>
      <c r="G449" s="3">
        <v>460.45</v>
      </c>
      <c r="H449" s="3">
        <v>8748.57</v>
      </c>
      <c r="I449" s="3" t="s">
        <v>29</v>
      </c>
      <c r="J449" s="5">
        <v>1.052631458626953</v>
      </c>
      <c r="K449" t="str">
        <f>_xlfn.XLOOKUP(D449, dim_channels!A:A, dim_channels!C:C, "Not Found")</f>
        <v>Corporate</v>
      </c>
      <c r="L449" t="str">
        <f>_xlfn.XLOOKUP(D449, dim_channels!A:A, dim_channels!B:B, "Not Found")</f>
        <v>Corporate Direct</v>
      </c>
      <c r="M449">
        <f t="shared" si="24"/>
        <v>0</v>
      </c>
      <c r="N449">
        <f t="shared" si="25"/>
        <v>1</v>
      </c>
      <c r="O449">
        <f t="shared" si="26"/>
        <v>8748.57</v>
      </c>
      <c r="P449">
        <f t="shared" si="27"/>
        <v>9209.02</v>
      </c>
    </row>
    <row r="450" spans="1:16" x14ac:dyDescent="0.2">
      <c r="A450" s="2" t="s">
        <v>840</v>
      </c>
      <c r="B450" s="2" t="s">
        <v>136</v>
      </c>
      <c r="C450" s="2" t="s">
        <v>566</v>
      </c>
      <c r="D450" s="2" t="s">
        <v>45</v>
      </c>
      <c r="E450" s="2" t="s">
        <v>89</v>
      </c>
      <c r="F450" s="2">
        <v>5302.76</v>
      </c>
      <c r="G450" s="2">
        <v>0</v>
      </c>
      <c r="H450" s="2">
        <v>5302.76</v>
      </c>
      <c r="I450" s="2" t="s">
        <v>29</v>
      </c>
      <c r="J450" s="4">
        <v>1</v>
      </c>
      <c r="K450" t="str">
        <f>_xlfn.XLOOKUP(D450, dim_channels!A:A, dim_channels!C:C, "Not Found")</f>
        <v>Corporate</v>
      </c>
      <c r="L450" t="str">
        <f>_xlfn.XLOOKUP(D450, dim_channels!A:A, dim_channels!B:B, "Not Found")</f>
        <v>Corporate Direct</v>
      </c>
      <c r="M450">
        <f t="shared" si="24"/>
        <v>0</v>
      </c>
      <c r="N450">
        <f t="shared" si="25"/>
        <v>1</v>
      </c>
      <c r="O450">
        <f t="shared" si="26"/>
        <v>5302.76</v>
      </c>
      <c r="P450">
        <f t="shared" si="27"/>
        <v>5302.76</v>
      </c>
    </row>
    <row r="451" spans="1:16" x14ac:dyDescent="0.2">
      <c r="A451" s="3" t="s">
        <v>841</v>
      </c>
      <c r="B451" s="3" t="s">
        <v>512</v>
      </c>
      <c r="C451" s="3" t="s">
        <v>118</v>
      </c>
      <c r="D451" s="3" t="s">
        <v>52</v>
      </c>
      <c r="E451" s="3" t="s">
        <v>34</v>
      </c>
      <c r="F451" s="3">
        <v>3562.89</v>
      </c>
      <c r="G451" s="3">
        <v>427.55</v>
      </c>
      <c r="H451" s="3">
        <v>3135.34</v>
      </c>
      <c r="I451" s="3" t="s">
        <v>41</v>
      </c>
      <c r="J451" s="5">
        <v>1.1363647961624579</v>
      </c>
      <c r="K451" t="str">
        <f>_xlfn.XLOOKUP(D451, dim_channels!A:A, dim_channels!C:C, "Not Found")</f>
        <v>OTA</v>
      </c>
      <c r="L451" t="str">
        <f>_xlfn.XLOOKUP(D451, dim_channels!A:A, dim_channels!B:B, "Not Found")</f>
        <v>Agoda</v>
      </c>
      <c r="M451">
        <f t="shared" ref="M451:M514" si="28">IF(I451="Cancelled",1,0)</f>
        <v>1</v>
      </c>
      <c r="N451">
        <f t="shared" ref="N451:N514" si="29">IF(TRIM(UPPER(I451))="CHECKED-OUT",1,0)</f>
        <v>0</v>
      </c>
      <c r="O451">
        <f t="shared" ref="O451:O514" si="30">IF(TRIM(UPPER(I451))="CHECKED-OUT",H451,0)</f>
        <v>0</v>
      </c>
      <c r="P451">
        <f t="shared" ref="P451:P514" si="31">IF(TRIM(UPPER(I451))="CHECKED-OUT",F451,0)</f>
        <v>0</v>
      </c>
    </row>
    <row r="452" spans="1:16" x14ac:dyDescent="0.2">
      <c r="A452" s="2" t="s">
        <v>842</v>
      </c>
      <c r="B452" s="2" t="s">
        <v>300</v>
      </c>
      <c r="C452" s="2" t="s">
        <v>679</v>
      </c>
      <c r="D452" s="2" t="s">
        <v>27</v>
      </c>
      <c r="E452" s="2" t="s">
        <v>28</v>
      </c>
      <c r="F452" s="2">
        <v>7148.04</v>
      </c>
      <c r="G452" s="2">
        <v>1286.6500000000001</v>
      </c>
      <c r="H452" s="2">
        <v>5861.39</v>
      </c>
      <c r="I452" s="2" t="s">
        <v>41</v>
      </c>
      <c r="J452" s="4">
        <v>1.219512777685839</v>
      </c>
      <c r="K452" t="str">
        <f>_xlfn.XLOOKUP(D452, dim_channels!A:A, dim_channels!C:C, "Not Found")</f>
        <v>OTA</v>
      </c>
      <c r="L452" t="str">
        <f>_xlfn.XLOOKUP(D452, dim_channels!A:A, dim_channels!B:B, "Not Found")</f>
        <v>Expedia</v>
      </c>
      <c r="M452">
        <f t="shared" si="28"/>
        <v>1</v>
      </c>
      <c r="N452">
        <f t="shared" si="29"/>
        <v>0</v>
      </c>
      <c r="O452">
        <f t="shared" si="30"/>
        <v>0</v>
      </c>
      <c r="P452">
        <f t="shared" si="31"/>
        <v>0</v>
      </c>
    </row>
    <row r="453" spans="1:16" x14ac:dyDescent="0.2">
      <c r="A453" s="3" t="s">
        <v>843</v>
      </c>
      <c r="B453" s="3" t="s">
        <v>274</v>
      </c>
      <c r="C453" s="3" t="s">
        <v>343</v>
      </c>
      <c r="D453" s="3" t="s">
        <v>52</v>
      </c>
      <c r="E453" s="3" t="s">
        <v>60</v>
      </c>
      <c r="F453" s="3">
        <v>4671.5</v>
      </c>
      <c r="G453" s="3">
        <v>0</v>
      </c>
      <c r="H453" s="3">
        <v>4671.5</v>
      </c>
      <c r="I453" s="3" t="s">
        <v>29</v>
      </c>
      <c r="J453" s="5">
        <v>1</v>
      </c>
      <c r="K453" t="str">
        <f>_xlfn.XLOOKUP(D453, dim_channels!A:A, dim_channels!C:C, "Not Found")</f>
        <v>OTA</v>
      </c>
      <c r="L453" t="str">
        <f>_xlfn.XLOOKUP(D453, dim_channels!A:A, dim_channels!B:B, "Not Found")</f>
        <v>Agoda</v>
      </c>
      <c r="M453">
        <f t="shared" si="28"/>
        <v>0</v>
      </c>
      <c r="N453">
        <f t="shared" si="29"/>
        <v>1</v>
      </c>
      <c r="O453">
        <f t="shared" si="30"/>
        <v>4671.5</v>
      </c>
      <c r="P453">
        <f t="shared" si="31"/>
        <v>4671.5</v>
      </c>
    </row>
    <row r="454" spans="1:16" x14ac:dyDescent="0.2">
      <c r="A454" s="2" t="s">
        <v>844</v>
      </c>
      <c r="B454" s="2" t="s">
        <v>534</v>
      </c>
      <c r="C454" s="2" t="s">
        <v>335</v>
      </c>
      <c r="D454" s="2" t="s">
        <v>27</v>
      </c>
      <c r="E454" s="2" t="s">
        <v>34</v>
      </c>
      <c r="F454" s="2">
        <v>7182.25</v>
      </c>
      <c r="G454" s="2">
        <v>1292.8</v>
      </c>
      <c r="H454" s="2">
        <v>5889.45</v>
      </c>
      <c r="I454" s="2" t="s">
        <v>29</v>
      </c>
      <c r="J454" s="4">
        <v>1.2195111597857189</v>
      </c>
      <c r="K454" t="str">
        <f>_xlfn.XLOOKUP(D454, dim_channels!A:A, dim_channels!C:C, "Not Found")</f>
        <v>OTA</v>
      </c>
      <c r="L454" t="str">
        <f>_xlfn.XLOOKUP(D454, dim_channels!A:A, dim_channels!B:B, "Not Found")</f>
        <v>Expedia</v>
      </c>
      <c r="M454">
        <f t="shared" si="28"/>
        <v>0</v>
      </c>
      <c r="N454">
        <f t="shared" si="29"/>
        <v>1</v>
      </c>
      <c r="O454">
        <f t="shared" si="30"/>
        <v>5889.45</v>
      </c>
      <c r="P454">
        <f t="shared" si="31"/>
        <v>7182.25</v>
      </c>
    </row>
    <row r="455" spans="1:16" x14ac:dyDescent="0.2">
      <c r="A455" s="3" t="s">
        <v>845</v>
      </c>
      <c r="B455" s="3" t="s">
        <v>846</v>
      </c>
      <c r="C455" s="3" t="s">
        <v>278</v>
      </c>
      <c r="D455" s="3" t="s">
        <v>64</v>
      </c>
      <c r="E455" s="3" t="s">
        <v>34</v>
      </c>
      <c r="F455" s="3">
        <v>7175.54</v>
      </c>
      <c r="G455" s="3">
        <v>0</v>
      </c>
      <c r="H455" s="3">
        <v>7175.54</v>
      </c>
      <c r="I455" s="3" t="s">
        <v>29</v>
      </c>
      <c r="J455" s="5">
        <v>1</v>
      </c>
      <c r="K455" t="str">
        <f>_xlfn.XLOOKUP(D455, dim_channels!A:A, dim_channels!C:C, "Not Found")</f>
        <v>Direct</v>
      </c>
      <c r="L455" t="str">
        <f>_xlfn.XLOOKUP(D455, dim_channels!A:A, dim_channels!B:B, "Not Found")</f>
        <v>Direct Website</v>
      </c>
      <c r="M455">
        <f t="shared" si="28"/>
        <v>0</v>
      </c>
      <c r="N455">
        <f t="shared" si="29"/>
        <v>1</v>
      </c>
      <c r="O455">
        <f t="shared" si="30"/>
        <v>7175.54</v>
      </c>
      <c r="P455">
        <f t="shared" si="31"/>
        <v>7175.54</v>
      </c>
    </row>
    <row r="456" spans="1:16" x14ac:dyDescent="0.2">
      <c r="A456" s="2" t="s">
        <v>847</v>
      </c>
      <c r="B456" s="2" t="s">
        <v>367</v>
      </c>
      <c r="C456" s="2" t="s">
        <v>104</v>
      </c>
      <c r="D456" s="2" t="s">
        <v>27</v>
      </c>
      <c r="E456" s="2" t="s">
        <v>34</v>
      </c>
      <c r="F456" s="2">
        <v>8400.86</v>
      </c>
      <c r="G456" s="2">
        <v>1512.15</v>
      </c>
      <c r="H456" s="2">
        <v>6888.71</v>
      </c>
      <c r="I456" s="2" t="s">
        <v>56</v>
      </c>
      <c r="J456" s="4">
        <v>1.2195113453752591</v>
      </c>
      <c r="K456" t="str">
        <f>_xlfn.XLOOKUP(D456, dim_channels!A:A, dim_channels!C:C, "Not Found")</f>
        <v>OTA</v>
      </c>
      <c r="L456" t="str">
        <f>_xlfn.XLOOKUP(D456, dim_channels!A:A, dim_channels!B:B, "Not Found")</f>
        <v>Expedia</v>
      </c>
      <c r="M456">
        <f t="shared" si="28"/>
        <v>0</v>
      </c>
      <c r="N456">
        <f t="shared" si="29"/>
        <v>0</v>
      </c>
      <c r="O456">
        <f t="shared" si="30"/>
        <v>0</v>
      </c>
      <c r="P456">
        <f t="shared" si="31"/>
        <v>0</v>
      </c>
    </row>
    <row r="457" spans="1:16" x14ac:dyDescent="0.2">
      <c r="A457" s="3" t="s">
        <v>848</v>
      </c>
      <c r="B457" s="3" t="s">
        <v>76</v>
      </c>
      <c r="C457" s="3" t="s">
        <v>393</v>
      </c>
      <c r="D457" s="3" t="s">
        <v>33</v>
      </c>
      <c r="E457" s="3" t="s">
        <v>60</v>
      </c>
      <c r="F457" s="3">
        <v>7139.51</v>
      </c>
      <c r="G457" s="3">
        <v>0</v>
      </c>
      <c r="H457" s="3">
        <v>7139.51</v>
      </c>
      <c r="I457" s="3" t="s">
        <v>29</v>
      </c>
      <c r="J457" s="5">
        <v>1</v>
      </c>
      <c r="K457" t="str">
        <f>_xlfn.XLOOKUP(D457, dim_channels!A:A, dim_channels!C:C, "Not Found")</f>
        <v>OTA</v>
      </c>
      <c r="L457" t="str">
        <f>_xlfn.XLOOKUP(D457, dim_channels!A:A, dim_channels!B:B, "Not Found")</f>
        <v>Booking.com</v>
      </c>
      <c r="M457">
        <f t="shared" si="28"/>
        <v>0</v>
      </c>
      <c r="N457">
        <f t="shared" si="29"/>
        <v>1</v>
      </c>
      <c r="O457">
        <f t="shared" si="30"/>
        <v>7139.51</v>
      </c>
      <c r="P457">
        <f t="shared" si="31"/>
        <v>7139.51</v>
      </c>
    </row>
    <row r="458" spans="1:16" x14ac:dyDescent="0.2">
      <c r="A458" s="2" t="s">
        <v>849</v>
      </c>
      <c r="B458" s="2" t="s">
        <v>31</v>
      </c>
      <c r="C458" s="2" t="s">
        <v>31</v>
      </c>
      <c r="D458" s="2" t="s">
        <v>52</v>
      </c>
      <c r="E458" s="2" t="s">
        <v>34</v>
      </c>
      <c r="F458" s="2">
        <v>5838.08</v>
      </c>
      <c r="G458" s="2">
        <v>700.57</v>
      </c>
      <c r="H458" s="2">
        <v>5137.51</v>
      </c>
      <c r="I458" s="2" t="s">
        <v>56</v>
      </c>
      <c r="J458" s="4">
        <v>1.1363637248394649</v>
      </c>
      <c r="K458" t="str">
        <f>_xlfn.XLOOKUP(D458, dim_channels!A:A, dim_channels!C:C, "Not Found")</f>
        <v>OTA</v>
      </c>
      <c r="L458" t="str">
        <f>_xlfn.XLOOKUP(D458, dim_channels!A:A, dim_channels!B:B, "Not Found")</f>
        <v>Agoda</v>
      </c>
      <c r="M458">
        <f t="shared" si="28"/>
        <v>0</v>
      </c>
      <c r="N458">
        <f t="shared" si="29"/>
        <v>0</v>
      </c>
      <c r="O458">
        <f t="shared" si="30"/>
        <v>0</v>
      </c>
      <c r="P458">
        <f t="shared" si="31"/>
        <v>0</v>
      </c>
    </row>
    <row r="459" spans="1:16" x14ac:dyDescent="0.2">
      <c r="A459" s="3" t="s">
        <v>850</v>
      </c>
      <c r="B459" s="3" t="s">
        <v>173</v>
      </c>
      <c r="C459" s="3" t="s">
        <v>851</v>
      </c>
      <c r="D459" s="3" t="s">
        <v>64</v>
      </c>
      <c r="E459" s="3" t="s">
        <v>34</v>
      </c>
      <c r="F459" s="3">
        <v>22339.07</v>
      </c>
      <c r="G459" s="3">
        <v>0</v>
      </c>
      <c r="H459" s="3">
        <v>22339.07</v>
      </c>
      <c r="I459" s="3" t="s">
        <v>29</v>
      </c>
      <c r="J459" s="5">
        <v>1</v>
      </c>
      <c r="K459" t="str">
        <f>_xlfn.XLOOKUP(D459, dim_channels!A:A, dim_channels!C:C, "Not Found")</f>
        <v>Direct</v>
      </c>
      <c r="L459" t="str">
        <f>_xlfn.XLOOKUP(D459, dim_channels!A:A, dim_channels!B:B, "Not Found")</f>
        <v>Direct Website</v>
      </c>
      <c r="M459">
        <f t="shared" si="28"/>
        <v>0</v>
      </c>
      <c r="N459">
        <f t="shared" si="29"/>
        <v>1</v>
      </c>
      <c r="O459">
        <f t="shared" si="30"/>
        <v>22339.07</v>
      </c>
      <c r="P459">
        <f t="shared" si="31"/>
        <v>22339.07</v>
      </c>
    </row>
    <row r="460" spans="1:16" x14ac:dyDescent="0.2">
      <c r="A460" s="2" t="s">
        <v>852</v>
      </c>
      <c r="B460" s="2" t="s">
        <v>762</v>
      </c>
      <c r="C460" s="2" t="s">
        <v>212</v>
      </c>
      <c r="D460" s="2" t="s">
        <v>45</v>
      </c>
      <c r="E460" s="2" t="s">
        <v>46</v>
      </c>
      <c r="F460" s="2">
        <v>8837.68</v>
      </c>
      <c r="G460" s="2">
        <v>441.88</v>
      </c>
      <c r="H460" s="2">
        <v>8395.7999999999993</v>
      </c>
      <c r="I460" s="2" t="s">
        <v>29</v>
      </c>
      <c r="J460" s="4">
        <v>1.0526310774434839</v>
      </c>
      <c r="K460" t="str">
        <f>_xlfn.XLOOKUP(D460, dim_channels!A:A, dim_channels!C:C, "Not Found")</f>
        <v>Corporate</v>
      </c>
      <c r="L460" t="str">
        <f>_xlfn.XLOOKUP(D460, dim_channels!A:A, dim_channels!B:B, "Not Found")</f>
        <v>Corporate Direct</v>
      </c>
      <c r="M460">
        <f t="shared" si="28"/>
        <v>0</v>
      </c>
      <c r="N460">
        <f t="shared" si="29"/>
        <v>1</v>
      </c>
      <c r="O460">
        <f t="shared" si="30"/>
        <v>8395.7999999999993</v>
      </c>
      <c r="P460">
        <f t="shared" si="31"/>
        <v>8837.68</v>
      </c>
    </row>
    <row r="461" spans="1:16" x14ac:dyDescent="0.2">
      <c r="A461" s="3" t="s">
        <v>853</v>
      </c>
      <c r="B461" s="3" t="s">
        <v>370</v>
      </c>
      <c r="C461" s="3" t="s">
        <v>854</v>
      </c>
      <c r="D461" s="3" t="s">
        <v>27</v>
      </c>
      <c r="E461" s="3" t="s">
        <v>60</v>
      </c>
      <c r="F461" s="3">
        <v>20933.3</v>
      </c>
      <c r="G461" s="3">
        <v>0</v>
      </c>
      <c r="H461" s="3">
        <v>20933.3</v>
      </c>
      <c r="I461" s="3" t="s">
        <v>41</v>
      </c>
      <c r="J461" s="5">
        <v>1</v>
      </c>
      <c r="K461" t="str">
        <f>_xlfn.XLOOKUP(D461, dim_channels!A:A, dim_channels!C:C, "Not Found")</f>
        <v>OTA</v>
      </c>
      <c r="L461" t="str">
        <f>_xlfn.XLOOKUP(D461, dim_channels!A:A, dim_channels!B:B, "Not Found")</f>
        <v>Expedia</v>
      </c>
      <c r="M461">
        <f t="shared" si="28"/>
        <v>1</v>
      </c>
      <c r="N461">
        <f t="shared" si="29"/>
        <v>0</v>
      </c>
      <c r="O461">
        <f t="shared" si="30"/>
        <v>0</v>
      </c>
      <c r="P461">
        <f t="shared" si="31"/>
        <v>0</v>
      </c>
    </row>
    <row r="462" spans="1:16" x14ac:dyDescent="0.2">
      <c r="A462" s="2" t="s">
        <v>855</v>
      </c>
      <c r="B462" s="2" t="s">
        <v>368</v>
      </c>
      <c r="C462" s="2" t="s">
        <v>794</v>
      </c>
      <c r="D462" s="2" t="s">
        <v>33</v>
      </c>
      <c r="E462" s="2" t="s">
        <v>28</v>
      </c>
      <c r="F462" s="2">
        <v>12733.34</v>
      </c>
      <c r="G462" s="2">
        <v>1910</v>
      </c>
      <c r="H462" s="2">
        <v>10823.34</v>
      </c>
      <c r="I462" s="2" t="s">
        <v>29</v>
      </c>
      <c r="J462" s="4">
        <v>1.1764704795377401</v>
      </c>
      <c r="K462" t="str">
        <f>_xlfn.XLOOKUP(D462, dim_channels!A:A, dim_channels!C:C, "Not Found")</f>
        <v>OTA</v>
      </c>
      <c r="L462" t="str">
        <f>_xlfn.XLOOKUP(D462, dim_channels!A:A, dim_channels!B:B, "Not Found")</f>
        <v>Booking.com</v>
      </c>
      <c r="M462">
        <f t="shared" si="28"/>
        <v>0</v>
      </c>
      <c r="N462">
        <f t="shared" si="29"/>
        <v>1</v>
      </c>
      <c r="O462">
        <f t="shared" si="30"/>
        <v>10823.34</v>
      </c>
      <c r="P462">
        <f t="shared" si="31"/>
        <v>12733.34</v>
      </c>
    </row>
    <row r="463" spans="1:16" x14ac:dyDescent="0.2">
      <c r="A463" s="3" t="s">
        <v>856</v>
      </c>
      <c r="B463" s="3" t="s">
        <v>822</v>
      </c>
      <c r="C463" s="3" t="s">
        <v>40</v>
      </c>
      <c r="D463" s="3" t="s">
        <v>52</v>
      </c>
      <c r="E463" s="3" t="s">
        <v>60</v>
      </c>
      <c r="F463" s="3">
        <v>5024.8599999999997</v>
      </c>
      <c r="G463" s="3">
        <v>0</v>
      </c>
      <c r="H463" s="3">
        <v>5024.8599999999997</v>
      </c>
      <c r="I463" s="3" t="s">
        <v>41</v>
      </c>
      <c r="J463" s="5">
        <v>1</v>
      </c>
      <c r="K463" t="str">
        <f>_xlfn.XLOOKUP(D463, dim_channels!A:A, dim_channels!C:C, "Not Found")</f>
        <v>OTA</v>
      </c>
      <c r="L463" t="str">
        <f>_xlfn.XLOOKUP(D463, dim_channels!A:A, dim_channels!B:B, "Not Found")</f>
        <v>Agoda</v>
      </c>
      <c r="M463">
        <f t="shared" si="28"/>
        <v>1</v>
      </c>
      <c r="N463">
        <f t="shared" si="29"/>
        <v>0</v>
      </c>
      <c r="O463">
        <f t="shared" si="30"/>
        <v>0</v>
      </c>
      <c r="P463">
        <f t="shared" si="31"/>
        <v>0</v>
      </c>
    </row>
    <row r="464" spans="1:16" x14ac:dyDescent="0.2">
      <c r="A464" s="2" t="s">
        <v>857</v>
      </c>
      <c r="B464" s="2" t="s">
        <v>706</v>
      </c>
      <c r="C464" s="2" t="s">
        <v>195</v>
      </c>
      <c r="D464" s="2" t="s">
        <v>27</v>
      </c>
      <c r="E464" s="2" t="s">
        <v>34</v>
      </c>
      <c r="F464" s="2">
        <v>8274.86</v>
      </c>
      <c r="G464" s="2">
        <v>1489.47</v>
      </c>
      <c r="H464" s="2">
        <v>6785.39</v>
      </c>
      <c r="I464" s="2" t="s">
        <v>29</v>
      </c>
      <c r="J464" s="4">
        <v>1.219511332436308</v>
      </c>
      <c r="K464" t="str">
        <f>_xlfn.XLOOKUP(D464, dim_channels!A:A, dim_channels!C:C, "Not Found")</f>
        <v>OTA</v>
      </c>
      <c r="L464" t="str">
        <f>_xlfn.XLOOKUP(D464, dim_channels!A:A, dim_channels!B:B, "Not Found")</f>
        <v>Expedia</v>
      </c>
      <c r="M464">
        <f t="shared" si="28"/>
        <v>0</v>
      </c>
      <c r="N464">
        <f t="shared" si="29"/>
        <v>1</v>
      </c>
      <c r="O464">
        <f t="shared" si="30"/>
        <v>6785.39</v>
      </c>
      <c r="P464">
        <f t="shared" si="31"/>
        <v>8274.86</v>
      </c>
    </row>
    <row r="465" spans="1:16" x14ac:dyDescent="0.2">
      <c r="A465" s="3" t="s">
        <v>858</v>
      </c>
      <c r="B465" s="3" t="s">
        <v>54</v>
      </c>
      <c r="C465" s="3" t="s">
        <v>740</v>
      </c>
      <c r="D465" s="3" t="s">
        <v>27</v>
      </c>
      <c r="E465" s="3" t="s">
        <v>28</v>
      </c>
      <c r="F465" s="3">
        <v>10503.36</v>
      </c>
      <c r="G465" s="3">
        <v>1890.6</v>
      </c>
      <c r="H465" s="3">
        <v>8612.76</v>
      </c>
      <c r="I465" s="3" t="s">
        <v>29</v>
      </c>
      <c r="J465" s="5">
        <v>1.2195115154723919</v>
      </c>
      <c r="K465" t="str">
        <f>_xlfn.XLOOKUP(D465, dim_channels!A:A, dim_channels!C:C, "Not Found")</f>
        <v>OTA</v>
      </c>
      <c r="L465" t="str">
        <f>_xlfn.XLOOKUP(D465, dim_channels!A:A, dim_channels!B:B, "Not Found")</f>
        <v>Expedia</v>
      </c>
      <c r="M465">
        <f t="shared" si="28"/>
        <v>0</v>
      </c>
      <c r="N465">
        <f t="shared" si="29"/>
        <v>1</v>
      </c>
      <c r="O465">
        <f t="shared" si="30"/>
        <v>8612.76</v>
      </c>
      <c r="P465">
        <f t="shared" si="31"/>
        <v>10503.36</v>
      </c>
    </row>
    <row r="466" spans="1:16" x14ac:dyDescent="0.2">
      <c r="A466" s="2" t="s">
        <v>859</v>
      </c>
      <c r="B466" s="2" t="s">
        <v>215</v>
      </c>
      <c r="C466" s="2" t="s">
        <v>155</v>
      </c>
      <c r="D466" s="2" t="s">
        <v>206</v>
      </c>
      <c r="E466" s="2" t="s">
        <v>207</v>
      </c>
      <c r="F466" s="2">
        <v>6174.71</v>
      </c>
      <c r="G466" s="2">
        <v>0</v>
      </c>
      <c r="H466" s="2">
        <v>6174.71</v>
      </c>
      <c r="I466" s="2" t="s">
        <v>41</v>
      </c>
      <c r="J466" s="4">
        <v>1</v>
      </c>
      <c r="K466" t="str">
        <f>_xlfn.XLOOKUP(D466, dim_channels!A:A, dim_channels!C:C, "Not Found")</f>
        <v>Direct</v>
      </c>
      <c r="L466" t="str">
        <f>_xlfn.XLOOKUP(D466, dim_channels!A:A, dim_channels!B:B, "Not Found")</f>
        <v>Walk-in</v>
      </c>
      <c r="M466">
        <f t="shared" si="28"/>
        <v>1</v>
      </c>
      <c r="N466">
        <f t="shared" si="29"/>
        <v>0</v>
      </c>
      <c r="O466">
        <f t="shared" si="30"/>
        <v>0</v>
      </c>
      <c r="P466">
        <f t="shared" si="31"/>
        <v>0</v>
      </c>
    </row>
    <row r="467" spans="1:16" x14ac:dyDescent="0.2">
      <c r="A467" s="3" t="s">
        <v>860</v>
      </c>
      <c r="B467" s="3" t="s">
        <v>97</v>
      </c>
      <c r="C467" s="3" t="s">
        <v>492</v>
      </c>
      <c r="D467" s="3" t="s">
        <v>33</v>
      </c>
      <c r="E467" s="3" t="s">
        <v>60</v>
      </c>
      <c r="F467" s="3">
        <v>11034.32</v>
      </c>
      <c r="G467" s="3">
        <v>0</v>
      </c>
      <c r="H467" s="3">
        <v>11034.32</v>
      </c>
      <c r="I467" s="3" t="s">
        <v>29</v>
      </c>
      <c r="J467" s="5">
        <v>1</v>
      </c>
      <c r="K467" t="str">
        <f>_xlfn.XLOOKUP(D467, dim_channels!A:A, dim_channels!C:C, "Not Found")</f>
        <v>OTA</v>
      </c>
      <c r="L467" t="str">
        <f>_xlfn.XLOOKUP(D467, dim_channels!A:A, dim_channels!B:B, "Not Found")</f>
        <v>Booking.com</v>
      </c>
      <c r="M467">
        <f t="shared" si="28"/>
        <v>0</v>
      </c>
      <c r="N467">
        <f t="shared" si="29"/>
        <v>1</v>
      </c>
      <c r="O467">
        <f t="shared" si="30"/>
        <v>11034.32</v>
      </c>
      <c r="P467">
        <f t="shared" si="31"/>
        <v>11034.32</v>
      </c>
    </row>
    <row r="468" spans="1:16" x14ac:dyDescent="0.2">
      <c r="A468" s="2" t="s">
        <v>861</v>
      </c>
      <c r="B468" s="2" t="s">
        <v>126</v>
      </c>
      <c r="C468" s="2" t="s">
        <v>449</v>
      </c>
      <c r="D468" s="2" t="s">
        <v>33</v>
      </c>
      <c r="E468" s="2" t="s">
        <v>34</v>
      </c>
      <c r="F468" s="2">
        <v>5195.88</v>
      </c>
      <c r="G468" s="2">
        <v>779.38</v>
      </c>
      <c r="H468" s="2">
        <v>4416.5</v>
      </c>
      <c r="I468" s="2" t="s">
        <v>29</v>
      </c>
      <c r="J468" s="4">
        <v>1.176470055473791</v>
      </c>
      <c r="K468" t="str">
        <f>_xlfn.XLOOKUP(D468, dim_channels!A:A, dim_channels!C:C, "Not Found")</f>
        <v>OTA</v>
      </c>
      <c r="L468" t="str">
        <f>_xlfn.XLOOKUP(D468, dim_channels!A:A, dim_channels!B:B, "Not Found")</f>
        <v>Booking.com</v>
      </c>
      <c r="M468">
        <f t="shared" si="28"/>
        <v>0</v>
      </c>
      <c r="N468">
        <f t="shared" si="29"/>
        <v>1</v>
      </c>
      <c r="O468">
        <f t="shared" si="30"/>
        <v>4416.5</v>
      </c>
      <c r="P468">
        <f t="shared" si="31"/>
        <v>5195.88</v>
      </c>
    </row>
    <row r="469" spans="1:16" x14ac:dyDescent="0.2">
      <c r="A469" s="3" t="s">
        <v>862</v>
      </c>
      <c r="B469" s="3" t="s">
        <v>863</v>
      </c>
      <c r="C469" s="3" t="s">
        <v>863</v>
      </c>
      <c r="D469" s="3" t="s">
        <v>64</v>
      </c>
      <c r="E469" s="3" t="s">
        <v>115</v>
      </c>
      <c r="F469" s="3">
        <v>8971.5499999999993</v>
      </c>
      <c r="G469" s="3">
        <v>0</v>
      </c>
      <c r="H469" s="3">
        <v>8971.5499999999993</v>
      </c>
      <c r="I469" s="3" t="s">
        <v>29</v>
      </c>
      <c r="J469" s="5">
        <v>1</v>
      </c>
      <c r="K469" t="str">
        <f>_xlfn.XLOOKUP(D469, dim_channels!A:A, dim_channels!C:C, "Not Found")</f>
        <v>Direct</v>
      </c>
      <c r="L469" t="str">
        <f>_xlfn.XLOOKUP(D469, dim_channels!A:A, dim_channels!B:B, "Not Found")</f>
        <v>Direct Website</v>
      </c>
      <c r="M469">
        <f t="shared" si="28"/>
        <v>0</v>
      </c>
      <c r="N469">
        <f t="shared" si="29"/>
        <v>1</v>
      </c>
      <c r="O469">
        <f t="shared" si="30"/>
        <v>8971.5499999999993</v>
      </c>
      <c r="P469">
        <f t="shared" si="31"/>
        <v>8971.5499999999993</v>
      </c>
    </row>
    <row r="470" spans="1:16" x14ac:dyDescent="0.2">
      <c r="A470" s="2" t="s">
        <v>864</v>
      </c>
      <c r="B470" s="2" t="s">
        <v>452</v>
      </c>
      <c r="C470" s="2" t="s">
        <v>449</v>
      </c>
      <c r="D470" s="2" t="s">
        <v>169</v>
      </c>
      <c r="E470" s="2" t="s">
        <v>34</v>
      </c>
      <c r="F470" s="2">
        <v>6366.59</v>
      </c>
      <c r="G470" s="2">
        <v>1273.32</v>
      </c>
      <c r="H470" s="2">
        <v>5093.2700000000004</v>
      </c>
      <c r="I470" s="2" t="s">
        <v>29</v>
      </c>
      <c r="J470" s="4">
        <v>1.2500004908438</v>
      </c>
      <c r="K470" t="str">
        <f>_xlfn.XLOOKUP(D470, dim_channels!A:A, dim_channels!C:C, "Not Found")</f>
        <v>GDS</v>
      </c>
      <c r="L470" t="str">
        <f>_xlfn.XLOOKUP(D470, dim_channels!A:A, dim_channels!B:B, "Not Found")</f>
        <v>GDS (Amadeus)</v>
      </c>
      <c r="M470">
        <f t="shared" si="28"/>
        <v>0</v>
      </c>
      <c r="N470">
        <f t="shared" si="29"/>
        <v>1</v>
      </c>
      <c r="O470">
        <f t="shared" si="30"/>
        <v>5093.2700000000004</v>
      </c>
      <c r="P470">
        <f t="shared" si="31"/>
        <v>6366.59</v>
      </c>
    </row>
    <row r="471" spans="1:16" x14ac:dyDescent="0.2">
      <c r="A471" s="3" t="s">
        <v>865</v>
      </c>
      <c r="B471" s="3" t="s">
        <v>866</v>
      </c>
      <c r="C471" s="3" t="s">
        <v>661</v>
      </c>
      <c r="D471" s="3" t="s">
        <v>33</v>
      </c>
      <c r="E471" s="3" t="s">
        <v>28</v>
      </c>
      <c r="F471" s="3">
        <v>9775.0499999999993</v>
      </c>
      <c r="G471" s="3">
        <v>1466.26</v>
      </c>
      <c r="H471" s="3">
        <v>8308.7900000000009</v>
      </c>
      <c r="I471" s="3" t="s">
        <v>29</v>
      </c>
      <c r="J471" s="5">
        <v>1.1764709422190229</v>
      </c>
      <c r="K471" t="str">
        <f>_xlfn.XLOOKUP(D471, dim_channels!A:A, dim_channels!C:C, "Not Found")</f>
        <v>OTA</v>
      </c>
      <c r="L471" t="str">
        <f>_xlfn.XLOOKUP(D471, dim_channels!A:A, dim_channels!B:B, "Not Found")</f>
        <v>Booking.com</v>
      </c>
      <c r="M471">
        <f t="shared" si="28"/>
        <v>0</v>
      </c>
      <c r="N471">
        <f t="shared" si="29"/>
        <v>1</v>
      </c>
      <c r="O471">
        <f t="shared" si="30"/>
        <v>8308.7900000000009</v>
      </c>
      <c r="P471">
        <f t="shared" si="31"/>
        <v>9775.0499999999993</v>
      </c>
    </row>
    <row r="472" spans="1:16" x14ac:dyDescent="0.2">
      <c r="A472" s="2" t="s">
        <v>867</v>
      </c>
      <c r="B472" s="2" t="s">
        <v>303</v>
      </c>
      <c r="C472" s="2" t="s">
        <v>405</v>
      </c>
      <c r="D472" s="2" t="s">
        <v>169</v>
      </c>
      <c r="E472" s="2" t="s">
        <v>34</v>
      </c>
      <c r="F472" s="2">
        <v>12628.61</v>
      </c>
      <c r="G472" s="2">
        <v>2525.7199999999998</v>
      </c>
      <c r="H472" s="2">
        <v>10102.89</v>
      </c>
      <c r="I472" s="2" t="s">
        <v>41</v>
      </c>
      <c r="J472" s="4">
        <v>1.249999752546054</v>
      </c>
      <c r="K472" t="str">
        <f>_xlfn.XLOOKUP(D472, dim_channels!A:A, dim_channels!C:C, "Not Found")</f>
        <v>GDS</v>
      </c>
      <c r="L472" t="str">
        <f>_xlfn.XLOOKUP(D472, dim_channels!A:A, dim_channels!B:B, "Not Found")</f>
        <v>GDS (Amadeus)</v>
      </c>
      <c r="M472">
        <f t="shared" si="28"/>
        <v>1</v>
      </c>
      <c r="N472">
        <f t="shared" si="29"/>
        <v>0</v>
      </c>
      <c r="O472">
        <f t="shared" si="30"/>
        <v>0</v>
      </c>
      <c r="P472">
        <f t="shared" si="31"/>
        <v>0</v>
      </c>
    </row>
    <row r="473" spans="1:16" x14ac:dyDescent="0.2">
      <c r="A473" s="3" t="s">
        <v>868</v>
      </c>
      <c r="B473" s="3" t="s">
        <v>558</v>
      </c>
      <c r="C473" s="3" t="s">
        <v>702</v>
      </c>
      <c r="D473" s="3" t="s">
        <v>27</v>
      </c>
      <c r="E473" s="3" t="s">
        <v>60</v>
      </c>
      <c r="F473" s="3">
        <v>3014.61</v>
      </c>
      <c r="G473" s="3">
        <v>0</v>
      </c>
      <c r="H473" s="3">
        <v>3014.61</v>
      </c>
      <c r="I473" s="3" t="s">
        <v>29</v>
      </c>
      <c r="J473" s="5">
        <v>1</v>
      </c>
      <c r="K473" t="str">
        <f>_xlfn.XLOOKUP(D473, dim_channels!A:A, dim_channels!C:C, "Not Found")</f>
        <v>OTA</v>
      </c>
      <c r="L473" t="str">
        <f>_xlfn.XLOOKUP(D473, dim_channels!A:A, dim_channels!B:B, "Not Found")</f>
        <v>Expedia</v>
      </c>
      <c r="M473">
        <f t="shared" si="28"/>
        <v>0</v>
      </c>
      <c r="N473">
        <f t="shared" si="29"/>
        <v>1</v>
      </c>
      <c r="O473">
        <f t="shared" si="30"/>
        <v>3014.61</v>
      </c>
      <c r="P473">
        <f t="shared" si="31"/>
        <v>3014.61</v>
      </c>
    </row>
    <row r="474" spans="1:16" x14ac:dyDescent="0.2">
      <c r="A474" s="2" t="s">
        <v>869</v>
      </c>
      <c r="B474" s="2" t="s">
        <v>498</v>
      </c>
      <c r="C474" s="2" t="s">
        <v>171</v>
      </c>
      <c r="D474" s="2" t="s">
        <v>64</v>
      </c>
      <c r="E474" s="2" t="s">
        <v>115</v>
      </c>
      <c r="F474" s="2">
        <v>5444.71</v>
      </c>
      <c r="G474" s="2">
        <v>0</v>
      </c>
      <c r="H474" s="2">
        <v>5444.71</v>
      </c>
      <c r="I474" s="2" t="s">
        <v>41</v>
      </c>
      <c r="J474" s="4">
        <v>1</v>
      </c>
      <c r="K474" t="str">
        <f>_xlfn.XLOOKUP(D474, dim_channels!A:A, dim_channels!C:C, "Not Found")</f>
        <v>Direct</v>
      </c>
      <c r="L474" t="str">
        <f>_xlfn.XLOOKUP(D474, dim_channels!A:A, dim_channels!B:B, "Not Found")</f>
        <v>Direct Website</v>
      </c>
      <c r="M474">
        <f t="shared" si="28"/>
        <v>1</v>
      </c>
      <c r="N474">
        <f t="shared" si="29"/>
        <v>0</v>
      </c>
      <c r="O474">
        <f t="shared" si="30"/>
        <v>0</v>
      </c>
      <c r="P474">
        <f t="shared" si="31"/>
        <v>0</v>
      </c>
    </row>
    <row r="475" spans="1:16" x14ac:dyDescent="0.2">
      <c r="A475" s="3" t="s">
        <v>870</v>
      </c>
      <c r="B475" s="3" t="s">
        <v>66</v>
      </c>
      <c r="C475" s="3" t="s">
        <v>159</v>
      </c>
      <c r="D475" s="3" t="s">
        <v>45</v>
      </c>
      <c r="E475" s="3" t="s">
        <v>89</v>
      </c>
      <c r="F475" s="3">
        <v>4951</v>
      </c>
      <c r="G475" s="3">
        <v>0</v>
      </c>
      <c r="H475" s="3">
        <v>4951</v>
      </c>
      <c r="I475" s="3" t="s">
        <v>29</v>
      </c>
      <c r="J475" s="5">
        <v>1</v>
      </c>
      <c r="K475" t="str">
        <f>_xlfn.XLOOKUP(D475, dim_channels!A:A, dim_channels!C:C, "Not Found")</f>
        <v>Corporate</v>
      </c>
      <c r="L475" t="str">
        <f>_xlfn.XLOOKUP(D475, dim_channels!A:A, dim_channels!B:B, "Not Found")</f>
        <v>Corporate Direct</v>
      </c>
      <c r="M475">
        <f t="shared" si="28"/>
        <v>0</v>
      </c>
      <c r="N475">
        <f t="shared" si="29"/>
        <v>1</v>
      </c>
      <c r="O475">
        <f t="shared" si="30"/>
        <v>4951</v>
      </c>
      <c r="P475">
        <f t="shared" si="31"/>
        <v>4951</v>
      </c>
    </row>
    <row r="476" spans="1:16" x14ac:dyDescent="0.2">
      <c r="A476" s="2" t="s">
        <v>871</v>
      </c>
      <c r="B476" s="2" t="s">
        <v>435</v>
      </c>
      <c r="C476" s="2" t="s">
        <v>527</v>
      </c>
      <c r="D476" s="2" t="s">
        <v>45</v>
      </c>
      <c r="E476" s="2" t="s">
        <v>89</v>
      </c>
      <c r="F476" s="2">
        <v>4963.58</v>
      </c>
      <c r="G476" s="2">
        <v>0</v>
      </c>
      <c r="H476" s="2">
        <v>4963.58</v>
      </c>
      <c r="I476" s="2" t="s">
        <v>41</v>
      </c>
      <c r="J476" s="4">
        <v>1</v>
      </c>
      <c r="K476" t="str">
        <f>_xlfn.XLOOKUP(D476, dim_channels!A:A, dim_channels!C:C, "Not Found")</f>
        <v>Corporate</v>
      </c>
      <c r="L476" t="str">
        <f>_xlfn.XLOOKUP(D476, dim_channels!A:A, dim_channels!B:B, "Not Found")</f>
        <v>Corporate Direct</v>
      </c>
      <c r="M476">
        <f t="shared" si="28"/>
        <v>1</v>
      </c>
      <c r="N476">
        <f t="shared" si="29"/>
        <v>0</v>
      </c>
      <c r="O476">
        <f t="shared" si="30"/>
        <v>0</v>
      </c>
      <c r="P476">
        <f t="shared" si="31"/>
        <v>0</v>
      </c>
    </row>
    <row r="477" spans="1:16" x14ac:dyDescent="0.2">
      <c r="A477" s="3" t="s">
        <v>872</v>
      </c>
      <c r="B477" s="3" t="s">
        <v>322</v>
      </c>
      <c r="C477" s="3" t="s">
        <v>62</v>
      </c>
      <c r="D477" s="3" t="s">
        <v>64</v>
      </c>
      <c r="E477" s="3" t="s">
        <v>34</v>
      </c>
      <c r="F477" s="3">
        <v>6614.27</v>
      </c>
      <c r="G477" s="3">
        <v>0</v>
      </c>
      <c r="H477" s="3">
        <v>6614.27</v>
      </c>
      <c r="I477" s="3" t="s">
        <v>29</v>
      </c>
      <c r="J477" s="5">
        <v>1</v>
      </c>
      <c r="K477" t="str">
        <f>_xlfn.XLOOKUP(D477, dim_channels!A:A, dim_channels!C:C, "Not Found")</f>
        <v>Direct</v>
      </c>
      <c r="L477" t="str">
        <f>_xlfn.XLOOKUP(D477, dim_channels!A:A, dim_channels!B:B, "Not Found")</f>
        <v>Direct Website</v>
      </c>
      <c r="M477">
        <f t="shared" si="28"/>
        <v>0</v>
      </c>
      <c r="N477">
        <f t="shared" si="29"/>
        <v>1</v>
      </c>
      <c r="O477">
        <f t="shared" si="30"/>
        <v>6614.27</v>
      </c>
      <c r="P477">
        <f t="shared" si="31"/>
        <v>6614.27</v>
      </c>
    </row>
    <row r="478" spans="1:16" x14ac:dyDescent="0.2">
      <c r="A478" s="2" t="s">
        <v>873</v>
      </c>
      <c r="B478" s="2" t="s">
        <v>619</v>
      </c>
      <c r="C478" s="2" t="s">
        <v>403</v>
      </c>
      <c r="D478" s="2" t="s">
        <v>64</v>
      </c>
      <c r="E478" s="2" t="s">
        <v>115</v>
      </c>
      <c r="F478" s="2">
        <v>3443.37</v>
      </c>
      <c r="G478" s="2">
        <v>0</v>
      </c>
      <c r="H478" s="2">
        <v>3443.37</v>
      </c>
      <c r="I478" s="2" t="s">
        <v>29</v>
      </c>
      <c r="J478" s="4">
        <v>1</v>
      </c>
      <c r="K478" t="str">
        <f>_xlfn.XLOOKUP(D478, dim_channels!A:A, dim_channels!C:C, "Not Found")</f>
        <v>Direct</v>
      </c>
      <c r="L478" t="str">
        <f>_xlfn.XLOOKUP(D478, dim_channels!A:A, dim_channels!B:B, "Not Found")</f>
        <v>Direct Website</v>
      </c>
      <c r="M478">
        <f t="shared" si="28"/>
        <v>0</v>
      </c>
      <c r="N478">
        <f t="shared" si="29"/>
        <v>1</v>
      </c>
      <c r="O478">
        <f t="shared" si="30"/>
        <v>3443.37</v>
      </c>
      <c r="P478">
        <f t="shared" si="31"/>
        <v>3443.37</v>
      </c>
    </row>
    <row r="479" spans="1:16" x14ac:dyDescent="0.2">
      <c r="A479" s="3" t="s">
        <v>874</v>
      </c>
      <c r="B479" s="3" t="s">
        <v>875</v>
      </c>
      <c r="C479" s="3" t="s">
        <v>597</v>
      </c>
      <c r="D479" s="3" t="s">
        <v>33</v>
      </c>
      <c r="E479" s="3" t="s">
        <v>60</v>
      </c>
      <c r="F479" s="3">
        <v>2939.04</v>
      </c>
      <c r="G479" s="3">
        <v>0</v>
      </c>
      <c r="H479" s="3">
        <v>2939.04</v>
      </c>
      <c r="I479" s="3" t="s">
        <v>56</v>
      </c>
      <c r="J479" s="5">
        <v>1</v>
      </c>
      <c r="K479" t="str">
        <f>_xlfn.XLOOKUP(D479, dim_channels!A:A, dim_channels!C:C, "Not Found")</f>
        <v>OTA</v>
      </c>
      <c r="L479" t="str">
        <f>_xlfn.XLOOKUP(D479, dim_channels!A:A, dim_channels!B:B, "Not Found")</f>
        <v>Booking.com</v>
      </c>
      <c r="M479">
        <f t="shared" si="28"/>
        <v>0</v>
      </c>
      <c r="N479">
        <f t="shared" si="29"/>
        <v>0</v>
      </c>
      <c r="O479">
        <f t="shared" si="30"/>
        <v>0</v>
      </c>
      <c r="P479">
        <f t="shared" si="31"/>
        <v>0</v>
      </c>
    </row>
    <row r="480" spans="1:16" x14ac:dyDescent="0.2">
      <c r="A480" s="2" t="s">
        <v>876</v>
      </c>
      <c r="B480" s="2" t="s">
        <v>109</v>
      </c>
      <c r="C480" s="2" t="s">
        <v>283</v>
      </c>
      <c r="D480" s="2" t="s">
        <v>33</v>
      </c>
      <c r="E480" s="2" t="s">
        <v>60</v>
      </c>
      <c r="F480" s="2">
        <v>12651.65</v>
      </c>
      <c r="G480" s="2">
        <v>0</v>
      </c>
      <c r="H480" s="2">
        <v>12651.65</v>
      </c>
      <c r="I480" s="2" t="s">
        <v>29</v>
      </c>
      <c r="J480" s="4">
        <v>1</v>
      </c>
      <c r="K480" t="str">
        <f>_xlfn.XLOOKUP(D480, dim_channels!A:A, dim_channels!C:C, "Not Found")</f>
        <v>OTA</v>
      </c>
      <c r="L480" t="str">
        <f>_xlfn.XLOOKUP(D480, dim_channels!A:A, dim_channels!B:B, "Not Found")</f>
        <v>Booking.com</v>
      </c>
      <c r="M480">
        <f t="shared" si="28"/>
        <v>0</v>
      </c>
      <c r="N480">
        <f t="shared" si="29"/>
        <v>1</v>
      </c>
      <c r="O480">
        <f t="shared" si="30"/>
        <v>12651.65</v>
      </c>
      <c r="P480">
        <f t="shared" si="31"/>
        <v>12651.65</v>
      </c>
    </row>
    <row r="481" spans="1:16" x14ac:dyDescent="0.2">
      <c r="A481" s="3" t="s">
        <v>877</v>
      </c>
      <c r="B481" s="3" t="s">
        <v>789</v>
      </c>
      <c r="C481" s="3" t="s">
        <v>498</v>
      </c>
      <c r="D481" s="3" t="s">
        <v>27</v>
      </c>
      <c r="E481" s="3" t="s">
        <v>28</v>
      </c>
      <c r="F481" s="3">
        <v>7591.58</v>
      </c>
      <c r="G481" s="3">
        <v>1366.48</v>
      </c>
      <c r="H481" s="3">
        <v>6225.1</v>
      </c>
      <c r="I481" s="3" t="s">
        <v>29</v>
      </c>
      <c r="J481" s="5">
        <v>1.219511333151275</v>
      </c>
      <c r="K481" t="str">
        <f>_xlfn.XLOOKUP(D481, dim_channels!A:A, dim_channels!C:C, "Not Found")</f>
        <v>OTA</v>
      </c>
      <c r="L481" t="str">
        <f>_xlfn.XLOOKUP(D481, dim_channels!A:A, dim_channels!B:B, "Not Found")</f>
        <v>Expedia</v>
      </c>
      <c r="M481">
        <f t="shared" si="28"/>
        <v>0</v>
      </c>
      <c r="N481">
        <f t="shared" si="29"/>
        <v>1</v>
      </c>
      <c r="O481">
        <f t="shared" si="30"/>
        <v>6225.1</v>
      </c>
      <c r="P481">
        <f t="shared" si="31"/>
        <v>7591.58</v>
      </c>
    </row>
    <row r="482" spans="1:16" x14ac:dyDescent="0.2">
      <c r="A482" s="2" t="s">
        <v>878</v>
      </c>
      <c r="B482" s="2" t="s">
        <v>597</v>
      </c>
      <c r="C482" s="2" t="s">
        <v>212</v>
      </c>
      <c r="D482" s="2" t="s">
        <v>64</v>
      </c>
      <c r="E482" s="2" t="s">
        <v>34</v>
      </c>
      <c r="F482" s="2">
        <v>5782.78</v>
      </c>
      <c r="G482" s="2">
        <v>0</v>
      </c>
      <c r="H482" s="2">
        <v>5782.78</v>
      </c>
      <c r="I482" s="2" t="s">
        <v>29</v>
      </c>
      <c r="J482" s="4">
        <v>1</v>
      </c>
      <c r="K482" t="str">
        <f>_xlfn.XLOOKUP(D482, dim_channels!A:A, dim_channels!C:C, "Not Found")</f>
        <v>Direct</v>
      </c>
      <c r="L482" t="str">
        <f>_xlfn.XLOOKUP(D482, dim_channels!A:A, dim_channels!B:B, "Not Found")</f>
        <v>Direct Website</v>
      </c>
      <c r="M482">
        <f t="shared" si="28"/>
        <v>0</v>
      </c>
      <c r="N482">
        <f t="shared" si="29"/>
        <v>1</v>
      </c>
      <c r="O482">
        <f t="shared" si="30"/>
        <v>5782.78</v>
      </c>
      <c r="P482">
        <f t="shared" si="31"/>
        <v>5782.78</v>
      </c>
    </row>
    <row r="483" spans="1:16" x14ac:dyDescent="0.2">
      <c r="A483" s="3" t="s">
        <v>879</v>
      </c>
      <c r="B483" s="3" t="s">
        <v>573</v>
      </c>
      <c r="C483" s="3" t="s">
        <v>51</v>
      </c>
      <c r="D483" s="3" t="s">
        <v>52</v>
      </c>
      <c r="E483" s="3" t="s">
        <v>34</v>
      </c>
      <c r="F483" s="3">
        <v>9334.2099999999991</v>
      </c>
      <c r="G483" s="3">
        <v>1120.1099999999999</v>
      </c>
      <c r="H483" s="3">
        <v>8214.1</v>
      </c>
      <c r="I483" s="3" t="s">
        <v>41</v>
      </c>
      <c r="J483" s="5">
        <v>1.1363643004102699</v>
      </c>
      <c r="K483" t="str">
        <f>_xlfn.XLOOKUP(D483, dim_channels!A:A, dim_channels!C:C, "Not Found")</f>
        <v>OTA</v>
      </c>
      <c r="L483" t="str">
        <f>_xlfn.XLOOKUP(D483, dim_channels!A:A, dim_channels!B:B, "Not Found")</f>
        <v>Agoda</v>
      </c>
      <c r="M483">
        <f t="shared" si="28"/>
        <v>1</v>
      </c>
      <c r="N483">
        <f t="shared" si="29"/>
        <v>0</v>
      </c>
      <c r="O483">
        <f t="shared" si="30"/>
        <v>0</v>
      </c>
      <c r="P483">
        <f t="shared" si="31"/>
        <v>0</v>
      </c>
    </row>
    <row r="484" spans="1:16" x14ac:dyDescent="0.2">
      <c r="A484" s="2" t="s">
        <v>880</v>
      </c>
      <c r="B484" s="2" t="s">
        <v>294</v>
      </c>
      <c r="C484" s="2" t="s">
        <v>204</v>
      </c>
      <c r="D484" s="2" t="s">
        <v>64</v>
      </c>
      <c r="E484" s="2" t="s">
        <v>34</v>
      </c>
      <c r="F484" s="2">
        <v>23929.43</v>
      </c>
      <c r="G484" s="2">
        <v>0</v>
      </c>
      <c r="H484" s="2">
        <v>23929.43</v>
      </c>
      <c r="I484" s="2" t="s">
        <v>29</v>
      </c>
      <c r="J484" s="4">
        <v>1</v>
      </c>
      <c r="K484" t="str">
        <f>_xlfn.XLOOKUP(D484, dim_channels!A:A, dim_channels!C:C, "Not Found")</f>
        <v>Direct</v>
      </c>
      <c r="L484" t="str">
        <f>_xlfn.XLOOKUP(D484, dim_channels!A:A, dim_channels!B:B, "Not Found")</f>
        <v>Direct Website</v>
      </c>
      <c r="M484">
        <f t="shared" si="28"/>
        <v>0</v>
      </c>
      <c r="N484">
        <f t="shared" si="29"/>
        <v>1</v>
      </c>
      <c r="O484">
        <f t="shared" si="30"/>
        <v>23929.43</v>
      </c>
      <c r="P484">
        <f t="shared" si="31"/>
        <v>23929.43</v>
      </c>
    </row>
    <row r="485" spans="1:16" x14ac:dyDescent="0.2">
      <c r="A485" s="3" t="s">
        <v>881</v>
      </c>
      <c r="B485" s="3" t="s">
        <v>456</v>
      </c>
      <c r="C485" s="3" t="s">
        <v>778</v>
      </c>
      <c r="D485" s="3" t="s">
        <v>27</v>
      </c>
      <c r="E485" s="3" t="s">
        <v>28</v>
      </c>
      <c r="F485" s="3">
        <v>3586.22</v>
      </c>
      <c r="G485" s="3">
        <v>645.52</v>
      </c>
      <c r="H485" s="3">
        <v>2940.7</v>
      </c>
      <c r="I485" s="3" t="s">
        <v>29</v>
      </c>
      <c r="J485" s="5">
        <v>1.2195123610024829</v>
      </c>
      <c r="K485" t="str">
        <f>_xlfn.XLOOKUP(D485, dim_channels!A:A, dim_channels!C:C, "Not Found")</f>
        <v>OTA</v>
      </c>
      <c r="L485" t="str">
        <f>_xlfn.XLOOKUP(D485, dim_channels!A:A, dim_channels!B:B, "Not Found")</f>
        <v>Expedia</v>
      </c>
      <c r="M485">
        <f t="shared" si="28"/>
        <v>0</v>
      </c>
      <c r="N485">
        <f t="shared" si="29"/>
        <v>1</v>
      </c>
      <c r="O485">
        <f t="shared" si="30"/>
        <v>2940.7</v>
      </c>
      <c r="P485">
        <f t="shared" si="31"/>
        <v>3586.22</v>
      </c>
    </row>
    <row r="486" spans="1:16" x14ac:dyDescent="0.2">
      <c r="A486" s="2" t="s">
        <v>882</v>
      </c>
      <c r="B486" s="2" t="s">
        <v>573</v>
      </c>
      <c r="C486" s="2" t="s">
        <v>159</v>
      </c>
      <c r="D486" s="2" t="s">
        <v>33</v>
      </c>
      <c r="E486" s="2" t="s">
        <v>60</v>
      </c>
      <c r="F486" s="2">
        <v>13022.78</v>
      </c>
      <c r="G486" s="2">
        <v>0</v>
      </c>
      <c r="H486" s="2">
        <v>13022.78</v>
      </c>
      <c r="I486" s="2" t="s">
        <v>29</v>
      </c>
      <c r="J486" s="4">
        <v>1</v>
      </c>
      <c r="K486" t="str">
        <f>_xlfn.XLOOKUP(D486, dim_channels!A:A, dim_channels!C:C, "Not Found")</f>
        <v>OTA</v>
      </c>
      <c r="L486" t="str">
        <f>_xlfn.XLOOKUP(D486, dim_channels!A:A, dim_channels!B:B, "Not Found")</f>
        <v>Booking.com</v>
      </c>
      <c r="M486">
        <f t="shared" si="28"/>
        <v>0</v>
      </c>
      <c r="N486">
        <f t="shared" si="29"/>
        <v>1</v>
      </c>
      <c r="O486">
        <f t="shared" si="30"/>
        <v>13022.78</v>
      </c>
      <c r="P486">
        <f t="shared" si="31"/>
        <v>13022.78</v>
      </c>
    </row>
    <row r="487" spans="1:16" x14ac:dyDescent="0.2">
      <c r="A487" s="3" t="s">
        <v>883</v>
      </c>
      <c r="B487" s="3" t="s">
        <v>485</v>
      </c>
      <c r="C487" s="3" t="s">
        <v>247</v>
      </c>
      <c r="D487" s="3" t="s">
        <v>27</v>
      </c>
      <c r="E487" s="3" t="s">
        <v>60</v>
      </c>
      <c r="F487" s="3">
        <v>5269.38</v>
      </c>
      <c r="G487" s="3">
        <v>0</v>
      </c>
      <c r="H487" s="3">
        <v>5269.38</v>
      </c>
      <c r="I487" s="3" t="s">
        <v>29</v>
      </c>
      <c r="J487" s="5">
        <v>1</v>
      </c>
      <c r="K487" t="str">
        <f>_xlfn.XLOOKUP(D487, dim_channels!A:A, dim_channels!C:C, "Not Found")</f>
        <v>OTA</v>
      </c>
      <c r="L487" t="str">
        <f>_xlfn.XLOOKUP(D487, dim_channels!A:A, dim_channels!B:B, "Not Found")</f>
        <v>Expedia</v>
      </c>
      <c r="M487">
        <f t="shared" si="28"/>
        <v>0</v>
      </c>
      <c r="N487">
        <f t="shared" si="29"/>
        <v>1</v>
      </c>
      <c r="O487">
        <f t="shared" si="30"/>
        <v>5269.38</v>
      </c>
      <c r="P487">
        <f t="shared" si="31"/>
        <v>5269.38</v>
      </c>
    </row>
    <row r="488" spans="1:16" x14ac:dyDescent="0.2">
      <c r="A488" s="2" t="s">
        <v>884</v>
      </c>
      <c r="B488" s="2" t="s">
        <v>189</v>
      </c>
      <c r="C488" s="2" t="s">
        <v>463</v>
      </c>
      <c r="D488" s="2" t="s">
        <v>33</v>
      </c>
      <c r="E488" s="2" t="s">
        <v>28</v>
      </c>
      <c r="F488" s="2">
        <v>5757.1</v>
      </c>
      <c r="G488" s="2">
        <v>863.56</v>
      </c>
      <c r="H488" s="2">
        <v>4893.54</v>
      </c>
      <c r="I488" s="2" t="s">
        <v>41</v>
      </c>
      <c r="J488" s="4">
        <v>1.176469386170339</v>
      </c>
      <c r="K488" t="str">
        <f>_xlfn.XLOOKUP(D488, dim_channels!A:A, dim_channels!C:C, "Not Found")</f>
        <v>OTA</v>
      </c>
      <c r="L488" t="str">
        <f>_xlfn.XLOOKUP(D488, dim_channels!A:A, dim_channels!B:B, "Not Found")</f>
        <v>Booking.com</v>
      </c>
      <c r="M488">
        <f t="shared" si="28"/>
        <v>1</v>
      </c>
      <c r="N488">
        <f t="shared" si="29"/>
        <v>0</v>
      </c>
      <c r="O488">
        <f t="shared" si="30"/>
        <v>0</v>
      </c>
      <c r="P488">
        <f t="shared" si="31"/>
        <v>0</v>
      </c>
    </row>
    <row r="489" spans="1:16" x14ac:dyDescent="0.2">
      <c r="A489" s="3" t="s">
        <v>885</v>
      </c>
      <c r="B489" s="3" t="s">
        <v>534</v>
      </c>
      <c r="C489" s="3" t="s">
        <v>475</v>
      </c>
      <c r="D489" s="3" t="s">
        <v>114</v>
      </c>
      <c r="E489" s="3" t="s">
        <v>46</v>
      </c>
      <c r="F489" s="3">
        <v>7075.64</v>
      </c>
      <c r="G489" s="3">
        <v>707.56</v>
      </c>
      <c r="H489" s="3">
        <v>6368.08</v>
      </c>
      <c r="I489" s="3" t="s">
        <v>29</v>
      </c>
      <c r="J489" s="5">
        <v>1.1111104131857641</v>
      </c>
      <c r="K489" t="str">
        <f>_xlfn.XLOOKUP(D489, dim_channels!A:A, dim_channels!C:C, "Not Found")</f>
        <v>Offline</v>
      </c>
      <c r="L489" t="str">
        <f>_xlfn.XLOOKUP(D489, dim_channels!A:A, dim_channels!B:B, "Not Found")</f>
        <v>Travel Agency</v>
      </c>
      <c r="M489">
        <f t="shared" si="28"/>
        <v>0</v>
      </c>
      <c r="N489">
        <f t="shared" si="29"/>
        <v>1</v>
      </c>
      <c r="O489">
        <f t="shared" si="30"/>
        <v>6368.08</v>
      </c>
      <c r="P489">
        <f t="shared" si="31"/>
        <v>7075.64</v>
      </c>
    </row>
    <row r="490" spans="1:16" x14ac:dyDescent="0.2">
      <c r="A490" s="2" t="s">
        <v>886</v>
      </c>
      <c r="B490" s="2" t="s">
        <v>334</v>
      </c>
      <c r="C490" s="2" t="s">
        <v>773</v>
      </c>
      <c r="D490" s="2" t="s">
        <v>52</v>
      </c>
      <c r="E490" s="2" t="s">
        <v>34</v>
      </c>
      <c r="F490" s="2">
        <v>5966.07</v>
      </c>
      <c r="G490" s="2">
        <v>715.93</v>
      </c>
      <c r="H490" s="2">
        <v>5250.14</v>
      </c>
      <c r="I490" s="2" t="s">
        <v>29</v>
      </c>
      <c r="J490" s="4">
        <v>1.136363982674748</v>
      </c>
      <c r="K490" t="str">
        <f>_xlfn.XLOOKUP(D490, dim_channels!A:A, dim_channels!C:C, "Not Found")</f>
        <v>OTA</v>
      </c>
      <c r="L490" t="str">
        <f>_xlfn.XLOOKUP(D490, dim_channels!A:A, dim_channels!B:B, "Not Found")</f>
        <v>Agoda</v>
      </c>
      <c r="M490">
        <f t="shared" si="28"/>
        <v>0</v>
      </c>
      <c r="N490">
        <f t="shared" si="29"/>
        <v>1</v>
      </c>
      <c r="O490">
        <f t="shared" si="30"/>
        <v>5250.14</v>
      </c>
      <c r="P490">
        <f t="shared" si="31"/>
        <v>5966.07</v>
      </c>
    </row>
    <row r="491" spans="1:16" x14ac:dyDescent="0.2">
      <c r="A491" s="3" t="s">
        <v>887</v>
      </c>
      <c r="B491" s="3" t="s">
        <v>712</v>
      </c>
      <c r="C491" s="3" t="s">
        <v>349</v>
      </c>
      <c r="D491" s="3" t="s">
        <v>169</v>
      </c>
      <c r="E491" s="3" t="s">
        <v>46</v>
      </c>
      <c r="F491" s="3">
        <v>10732.55</v>
      </c>
      <c r="G491" s="3">
        <v>2146.5100000000002</v>
      </c>
      <c r="H491" s="3">
        <v>8586.0400000000009</v>
      </c>
      <c r="I491" s="3" t="s">
        <v>29</v>
      </c>
      <c r="J491" s="5">
        <v>1.25</v>
      </c>
      <c r="K491" t="str">
        <f>_xlfn.XLOOKUP(D491, dim_channels!A:A, dim_channels!C:C, "Not Found")</f>
        <v>GDS</v>
      </c>
      <c r="L491" t="str">
        <f>_xlfn.XLOOKUP(D491, dim_channels!A:A, dim_channels!B:B, "Not Found")</f>
        <v>GDS (Amadeus)</v>
      </c>
      <c r="M491">
        <f t="shared" si="28"/>
        <v>0</v>
      </c>
      <c r="N491">
        <f t="shared" si="29"/>
        <v>1</v>
      </c>
      <c r="O491">
        <f t="shared" si="30"/>
        <v>8586.0400000000009</v>
      </c>
      <c r="P491">
        <f t="shared" si="31"/>
        <v>10732.55</v>
      </c>
    </row>
    <row r="492" spans="1:16" x14ac:dyDescent="0.2">
      <c r="A492" s="2" t="s">
        <v>888</v>
      </c>
      <c r="B492" s="2" t="s">
        <v>264</v>
      </c>
      <c r="C492" s="2" t="s">
        <v>106</v>
      </c>
      <c r="D492" s="2" t="s">
        <v>64</v>
      </c>
      <c r="E492" s="2" t="s">
        <v>115</v>
      </c>
      <c r="F492" s="2">
        <v>8787.83</v>
      </c>
      <c r="G492" s="2">
        <v>0</v>
      </c>
      <c r="H492" s="2">
        <v>8787.83</v>
      </c>
      <c r="I492" s="2" t="s">
        <v>41</v>
      </c>
      <c r="J492" s="4">
        <v>1</v>
      </c>
      <c r="K492" t="str">
        <f>_xlfn.XLOOKUP(D492, dim_channels!A:A, dim_channels!C:C, "Not Found")</f>
        <v>Direct</v>
      </c>
      <c r="L492" t="str">
        <f>_xlfn.XLOOKUP(D492, dim_channels!A:A, dim_channels!B:B, "Not Found")</f>
        <v>Direct Website</v>
      </c>
      <c r="M492">
        <f t="shared" si="28"/>
        <v>1</v>
      </c>
      <c r="N492">
        <f t="shared" si="29"/>
        <v>0</v>
      </c>
      <c r="O492">
        <f t="shared" si="30"/>
        <v>0</v>
      </c>
      <c r="P492">
        <f t="shared" si="31"/>
        <v>0</v>
      </c>
    </row>
    <row r="493" spans="1:16" x14ac:dyDescent="0.2">
      <c r="A493" s="3" t="s">
        <v>889</v>
      </c>
      <c r="B493" s="3" t="s">
        <v>158</v>
      </c>
      <c r="C493" s="3" t="s">
        <v>619</v>
      </c>
      <c r="D493" s="3" t="s">
        <v>64</v>
      </c>
      <c r="E493" s="3" t="s">
        <v>28</v>
      </c>
      <c r="F493" s="3">
        <v>22250.09</v>
      </c>
      <c r="G493" s="3">
        <v>0</v>
      </c>
      <c r="H493" s="3">
        <v>22250.09</v>
      </c>
      <c r="I493" s="3" t="s">
        <v>29</v>
      </c>
      <c r="J493" s="5">
        <v>1</v>
      </c>
      <c r="K493" t="str">
        <f>_xlfn.XLOOKUP(D493, dim_channels!A:A, dim_channels!C:C, "Not Found")</f>
        <v>Direct</v>
      </c>
      <c r="L493" t="str">
        <f>_xlfn.XLOOKUP(D493, dim_channels!A:A, dim_channels!B:B, "Not Found")</f>
        <v>Direct Website</v>
      </c>
      <c r="M493">
        <f t="shared" si="28"/>
        <v>0</v>
      </c>
      <c r="N493">
        <f t="shared" si="29"/>
        <v>1</v>
      </c>
      <c r="O493">
        <f t="shared" si="30"/>
        <v>22250.09</v>
      </c>
      <c r="P493">
        <f t="shared" si="31"/>
        <v>22250.09</v>
      </c>
    </row>
    <row r="494" spans="1:16" x14ac:dyDescent="0.2">
      <c r="A494" s="2" t="s">
        <v>890</v>
      </c>
      <c r="B494" s="2" t="s">
        <v>36</v>
      </c>
      <c r="C494" s="2" t="s">
        <v>891</v>
      </c>
      <c r="D494" s="2" t="s">
        <v>33</v>
      </c>
      <c r="E494" s="2" t="s">
        <v>34</v>
      </c>
      <c r="F494" s="2">
        <v>11570.47</v>
      </c>
      <c r="G494" s="2">
        <v>1735.57</v>
      </c>
      <c r="H494" s="2">
        <v>9834.9</v>
      </c>
      <c r="I494" s="2" t="s">
        <v>56</v>
      </c>
      <c r="J494" s="4">
        <v>1.1764705284242849</v>
      </c>
      <c r="K494" t="str">
        <f>_xlfn.XLOOKUP(D494, dim_channels!A:A, dim_channels!C:C, "Not Found")</f>
        <v>OTA</v>
      </c>
      <c r="L494" t="str">
        <f>_xlfn.XLOOKUP(D494, dim_channels!A:A, dim_channels!B:B, "Not Found")</f>
        <v>Booking.com</v>
      </c>
      <c r="M494">
        <f t="shared" si="28"/>
        <v>0</v>
      </c>
      <c r="N494">
        <f t="shared" si="29"/>
        <v>0</v>
      </c>
      <c r="O494">
        <f t="shared" si="30"/>
        <v>0</v>
      </c>
      <c r="P494">
        <f t="shared" si="31"/>
        <v>0</v>
      </c>
    </row>
    <row r="495" spans="1:16" x14ac:dyDescent="0.2">
      <c r="A495" s="3" t="s">
        <v>892</v>
      </c>
      <c r="B495" s="3" t="s">
        <v>107</v>
      </c>
      <c r="C495" s="3" t="s">
        <v>318</v>
      </c>
      <c r="D495" s="3" t="s">
        <v>33</v>
      </c>
      <c r="E495" s="3" t="s">
        <v>34</v>
      </c>
      <c r="F495" s="3">
        <v>4649.9799999999996</v>
      </c>
      <c r="G495" s="3">
        <v>697.5</v>
      </c>
      <c r="H495" s="3">
        <v>3952.48</v>
      </c>
      <c r="I495" s="3" t="s">
        <v>56</v>
      </c>
      <c r="J495" s="5">
        <v>1.1764714811966159</v>
      </c>
      <c r="K495" t="str">
        <f>_xlfn.XLOOKUP(D495, dim_channels!A:A, dim_channels!C:C, "Not Found")</f>
        <v>OTA</v>
      </c>
      <c r="L495" t="str">
        <f>_xlfn.XLOOKUP(D495, dim_channels!A:A, dim_channels!B:B, "Not Found")</f>
        <v>Booking.com</v>
      </c>
      <c r="M495">
        <f t="shared" si="28"/>
        <v>0</v>
      </c>
      <c r="N495">
        <f t="shared" si="29"/>
        <v>0</v>
      </c>
      <c r="O495">
        <f t="shared" si="30"/>
        <v>0</v>
      </c>
      <c r="P495">
        <f t="shared" si="31"/>
        <v>0</v>
      </c>
    </row>
    <row r="496" spans="1:16" x14ac:dyDescent="0.2">
      <c r="A496" s="2" t="s">
        <v>893</v>
      </c>
      <c r="B496" s="2" t="s">
        <v>184</v>
      </c>
      <c r="C496" s="2" t="s">
        <v>355</v>
      </c>
      <c r="D496" s="2" t="s">
        <v>45</v>
      </c>
      <c r="E496" s="2" t="s">
        <v>89</v>
      </c>
      <c r="F496" s="2">
        <v>8244.68</v>
      </c>
      <c r="G496" s="2">
        <v>0</v>
      </c>
      <c r="H496" s="2">
        <v>8244.68</v>
      </c>
      <c r="I496" s="2" t="s">
        <v>29</v>
      </c>
      <c r="J496" s="4">
        <v>1</v>
      </c>
      <c r="K496" t="str">
        <f>_xlfn.XLOOKUP(D496, dim_channels!A:A, dim_channels!C:C, "Not Found")</f>
        <v>Corporate</v>
      </c>
      <c r="L496" t="str">
        <f>_xlfn.XLOOKUP(D496, dim_channels!A:A, dim_channels!B:B, "Not Found")</f>
        <v>Corporate Direct</v>
      </c>
      <c r="M496">
        <f t="shared" si="28"/>
        <v>0</v>
      </c>
      <c r="N496">
        <f t="shared" si="29"/>
        <v>1</v>
      </c>
      <c r="O496">
        <f t="shared" si="30"/>
        <v>8244.68</v>
      </c>
      <c r="P496">
        <f t="shared" si="31"/>
        <v>8244.68</v>
      </c>
    </row>
    <row r="497" spans="1:16" x14ac:dyDescent="0.2">
      <c r="A497" s="3" t="s">
        <v>894</v>
      </c>
      <c r="B497" s="3" t="s">
        <v>317</v>
      </c>
      <c r="C497" s="3" t="s">
        <v>69</v>
      </c>
      <c r="D497" s="3" t="s">
        <v>114</v>
      </c>
      <c r="E497" s="3" t="s">
        <v>46</v>
      </c>
      <c r="F497" s="3">
        <v>3111.98</v>
      </c>
      <c r="G497" s="3">
        <v>311.2</v>
      </c>
      <c r="H497" s="3">
        <v>2800.78</v>
      </c>
      <c r="I497" s="3" t="s">
        <v>41</v>
      </c>
      <c r="J497" s="5">
        <v>1.1111119045408779</v>
      </c>
      <c r="K497" t="str">
        <f>_xlfn.XLOOKUP(D497, dim_channels!A:A, dim_channels!C:C, "Not Found")</f>
        <v>Offline</v>
      </c>
      <c r="L497" t="str">
        <f>_xlfn.XLOOKUP(D497, dim_channels!A:A, dim_channels!B:B, "Not Found")</f>
        <v>Travel Agency</v>
      </c>
      <c r="M497">
        <f t="shared" si="28"/>
        <v>1</v>
      </c>
      <c r="N497">
        <f t="shared" si="29"/>
        <v>0</v>
      </c>
      <c r="O497">
        <f t="shared" si="30"/>
        <v>0</v>
      </c>
      <c r="P497">
        <f t="shared" si="31"/>
        <v>0</v>
      </c>
    </row>
    <row r="498" spans="1:16" x14ac:dyDescent="0.2">
      <c r="A498" s="2" t="s">
        <v>895</v>
      </c>
      <c r="B498" s="2" t="s">
        <v>708</v>
      </c>
      <c r="C498" s="2" t="s">
        <v>97</v>
      </c>
      <c r="D498" s="2" t="s">
        <v>52</v>
      </c>
      <c r="E498" s="2" t="s">
        <v>34</v>
      </c>
      <c r="F498" s="2">
        <v>4020.96</v>
      </c>
      <c r="G498" s="2">
        <v>482.52</v>
      </c>
      <c r="H498" s="2">
        <v>3538.44</v>
      </c>
      <c r="I498" s="2" t="s">
        <v>56</v>
      </c>
      <c r="J498" s="4">
        <v>1.1363651778749959</v>
      </c>
      <c r="K498" t="str">
        <f>_xlfn.XLOOKUP(D498, dim_channels!A:A, dim_channels!C:C, "Not Found")</f>
        <v>OTA</v>
      </c>
      <c r="L498" t="str">
        <f>_xlfn.XLOOKUP(D498, dim_channels!A:A, dim_channels!B:B, "Not Found")</f>
        <v>Agoda</v>
      </c>
      <c r="M498">
        <f t="shared" si="28"/>
        <v>0</v>
      </c>
      <c r="N498">
        <f t="shared" si="29"/>
        <v>0</v>
      </c>
      <c r="O498">
        <f t="shared" si="30"/>
        <v>0</v>
      </c>
      <c r="P498">
        <f t="shared" si="31"/>
        <v>0</v>
      </c>
    </row>
    <row r="499" spans="1:16" x14ac:dyDescent="0.2">
      <c r="A499" s="3" t="s">
        <v>896</v>
      </c>
      <c r="B499" s="3" t="s">
        <v>618</v>
      </c>
      <c r="C499" s="3" t="s">
        <v>242</v>
      </c>
      <c r="D499" s="3" t="s">
        <v>52</v>
      </c>
      <c r="E499" s="3" t="s">
        <v>60</v>
      </c>
      <c r="F499" s="3">
        <v>7932.65</v>
      </c>
      <c r="G499" s="3">
        <v>0</v>
      </c>
      <c r="H499" s="3">
        <v>7932.65</v>
      </c>
      <c r="I499" s="3" t="s">
        <v>29</v>
      </c>
      <c r="J499" s="5">
        <v>1</v>
      </c>
      <c r="K499" t="str">
        <f>_xlfn.XLOOKUP(D499, dim_channels!A:A, dim_channels!C:C, "Not Found")</f>
        <v>OTA</v>
      </c>
      <c r="L499" t="str">
        <f>_xlfn.XLOOKUP(D499, dim_channels!A:A, dim_channels!B:B, "Not Found")</f>
        <v>Agoda</v>
      </c>
      <c r="M499">
        <f t="shared" si="28"/>
        <v>0</v>
      </c>
      <c r="N499">
        <f t="shared" si="29"/>
        <v>1</v>
      </c>
      <c r="O499">
        <f t="shared" si="30"/>
        <v>7932.65</v>
      </c>
      <c r="P499">
        <f t="shared" si="31"/>
        <v>7932.65</v>
      </c>
    </row>
    <row r="500" spans="1:16" x14ac:dyDescent="0.2">
      <c r="A500" s="2" t="s">
        <v>897</v>
      </c>
      <c r="B500" s="2" t="s">
        <v>705</v>
      </c>
      <c r="C500" s="2" t="s">
        <v>43</v>
      </c>
      <c r="D500" s="2" t="s">
        <v>33</v>
      </c>
      <c r="E500" s="2" t="s">
        <v>60</v>
      </c>
      <c r="F500" s="2">
        <v>11379.48</v>
      </c>
      <c r="G500" s="2">
        <v>0</v>
      </c>
      <c r="H500" s="2">
        <v>11379.48</v>
      </c>
      <c r="I500" s="2" t="s">
        <v>29</v>
      </c>
      <c r="J500" s="4">
        <v>1</v>
      </c>
      <c r="K500" t="str">
        <f>_xlfn.XLOOKUP(D500, dim_channels!A:A, dim_channels!C:C, "Not Found")</f>
        <v>OTA</v>
      </c>
      <c r="L500" t="str">
        <f>_xlfn.XLOOKUP(D500, dim_channels!A:A, dim_channels!B:B, "Not Found")</f>
        <v>Booking.com</v>
      </c>
      <c r="M500">
        <f t="shared" si="28"/>
        <v>0</v>
      </c>
      <c r="N500">
        <f t="shared" si="29"/>
        <v>1</v>
      </c>
      <c r="O500">
        <f t="shared" si="30"/>
        <v>11379.48</v>
      </c>
      <c r="P500">
        <f t="shared" si="31"/>
        <v>11379.48</v>
      </c>
    </row>
    <row r="501" spans="1:16" x14ac:dyDescent="0.2">
      <c r="A501" s="3" t="s">
        <v>898</v>
      </c>
      <c r="B501" s="3" t="s">
        <v>39</v>
      </c>
      <c r="C501" s="3" t="s">
        <v>331</v>
      </c>
      <c r="D501" s="3" t="s">
        <v>45</v>
      </c>
      <c r="E501" s="3" t="s">
        <v>46</v>
      </c>
      <c r="F501" s="3">
        <v>7951.8</v>
      </c>
      <c r="G501" s="3">
        <v>397.59</v>
      </c>
      <c r="H501" s="3">
        <v>7554.21</v>
      </c>
      <c r="I501" s="3" t="s">
        <v>29</v>
      </c>
      <c r="J501" s="5">
        <v>1.0526315789473679</v>
      </c>
      <c r="K501" t="str">
        <f>_xlfn.XLOOKUP(D501, dim_channels!A:A, dim_channels!C:C, "Not Found")</f>
        <v>Corporate</v>
      </c>
      <c r="L501" t="str">
        <f>_xlfn.XLOOKUP(D501, dim_channels!A:A, dim_channels!B:B, "Not Found")</f>
        <v>Corporate Direct</v>
      </c>
      <c r="M501">
        <f t="shared" si="28"/>
        <v>0</v>
      </c>
      <c r="N501">
        <f t="shared" si="29"/>
        <v>1</v>
      </c>
      <c r="O501">
        <f t="shared" si="30"/>
        <v>7554.21</v>
      </c>
      <c r="P501">
        <f t="shared" si="31"/>
        <v>7951.8</v>
      </c>
    </row>
    <row r="502" spans="1:16" x14ac:dyDescent="0.2">
      <c r="A502" s="2" t="s">
        <v>899</v>
      </c>
      <c r="B502" s="2" t="s">
        <v>376</v>
      </c>
      <c r="C502" s="2" t="s">
        <v>335</v>
      </c>
      <c r="D502" s="2" t="s">
        <v>33</v>
      </c>
      <c r="E502" s="2" t="s">
        <v>28</v>
      </c>
      <c r="F502" s="2">
        <v>5071.82</v>
      </c>
      <c r="G502" s="2">
        <v>760.77</v>
      </c>
      <c r="H502" s="2">
        <v>4311.05</v>
      </c>
      <c r="I502" s="2" t="s">
        <v>41</v>
      </c>
      <c r="J502" s="4">
        <v>1.176469769545702</v>
      </c>
      <c r="K502" t="str">
        <f>_xlfn.XLOOKUP(D502, dim_channels!A:A, dim_channels!C:C, "Not Found")</f>
        <v>OTA</v>
      </c>
      <c r="L502" t="str">
        <f>_xlfn.XLOOKUP(D502, dim_channels!A:A, dim_channels!B:B, "Not Found")</f>
        <v>Booking.com</v>
      </c>
      <c r="M502">
        <f t="shared" si="28"/>
        <v>1</v>
      </c>
      <c r="N502">
        <f t="shared" si="29"/>
        <v>0</v>
      </c>
      <c r="O502">
        <f t="shared" si="30"/>
        <v>0</v>
      </c>
      <c r="P502">
        <f t="shared" si="31"/>
        <v>0</v>
      </c>
    </row>
    <row r="503" spans="1:16" x14ac:dyDescent="0.2">
      <c r="A503" s="3" t="s">
        <v>900</v>
      </c>
      <c r="B503" s="3" t="s">
        <v>355</v>
      </c>
      <c r="C503" s="3" t="s">
        <v>382</v>
      </c>
      <c r="D503" s="3" t="s">
        <v>33</v>
      </c>
      <c r="E503" s="3" t="s">
        <v>34</v>
      </c>
      <c r="F503" s="3">
        <v>15880.76</v>
      </c>
      <c r="G503" s="3">
        <v>2382.11</v>
      </c>
      <c r="H503" s="3">
        <v>13498.65</v>
      </c>
      <c r="I503" s="3" t="s">
        <v>56</v>
      </c>
      <c r="J503" s="5">
        <v>1.1764702396165541</v>
      </c>
      <c r="K503" t="str">
        <f>_xlfn.XLOOKUP(D503, dim_channels!A:A, dim_channels!C:C, "Not Found")</f>
        <v>OTA</v>
      </c>
      <c r="L503" t="str">
        <f>_xlfn.XLOOKUP(D503, dim_channels!A:A, dim_channels!B:B, "Not Found")</f>
        <v>Booking.com</v>
      </c>
      <c r="M503">
        <f t="shared" si="28"/>
        <v>0</v>
      </c>
      <c r="N503">
        <f t="shared" si="29"/>
        <v>0</v>
      </c>
      <c r="O503">
        <f t="shared" si="30"/>
        <v>0</v>
      </c>
      <c r="P503">
        <f t="shared" si="31"/>
        <v>0</v>
      </c>
    </row>
    <row r="504" spans="1:16" x14ac:dyDescent="0.2">
      <c r="A504" s="2" t="s">
        <v>901</v>
      </c>
      <c r="B504" s="2" t="s">
        <v>902</v>
      </c>
      <c r="C504" s="2" t="s">
        <v>101</v>
      </c>
      <c r="D504" s="2" t="s">
        <v>64</v>
      </c>
      <c r="E504" s="2" t="s">
        <v>115</v>
      </c>
      <c r="F504" s="2">
        <v>5552.61</v>
      </c>
      <c r="G504" s="2">
        <v>0</v>
      </c>
      <c r="H504" s="2">
        <v>5552.61</v>
      </c>
      <c r="I504" s="2" t="s">
        <v>56</v>
      </c>
      <c r="J504" s="4">
        <v>1</v>
      </c>
      <c r="K504" t="str">
        <f>_xlfn.XLOOKUP(D504, dim_channels!A:A, dim_channels!C:C, "Not Found")</f>
        <v>Direct</v>
      </c>
      <c r="L504" t="str">
        <f>_xlfn.XLOOKUP(D504, dim_channels!A:A, dim_channels!B:B, "Not Found")</f>
        <v>Direct Website</v>
      </c>
      <c r="M504">
        <f t="shared" si="28"/>
        <v>0</v>
      </c>
      <c r="N504">
        <f t="shared" si="29"/>
        <v>0</v>
      </c>
      <c r="O504">
        <f t="shared" si="30"/>
        <v>0</v>
      </c>
      <c r="P504">
        <f t="shared" si="31"/>
        <v>0</v>
      </c>
    </row>
    <row r="505" spans="1:16" x14ac:dyDescent="0.2">
      <c r="A505" s="3" t="s">
        <v>903</v>
      </c>
      <c r="B505" s="3" t="s">
        <v>297</v>
      </c>
      <c r="C505" s="3" t="s">
        <v>904</v>
      </c>
      <c r="D505" s="3" t="s">
        <v>64</v>
      </c>
      <c r="E505" s="3" t="s">
        <v>28</v>
      </c>
      <c r="F505" s="3">
        <v>4746.58</v>
      </c>
      <c r="G505" s="3">
        <v>0</v>
      </c>
      <c r="H505" s="3">
        <v>4746.58</v>
      </c>
      <c r="I505" s="3" t="s">
        <v>29</v>
      </c>
      <c r="J505" s="5">
        <v>1</v>
      </c>
      <c r="K505" t="str">
        <f>_xlfn.XLOOKUP(D505, dim_channels!A:A, dim_channels!C:C, "Not Found")</f>
        <v>Direct</v>
      </c>
      <c r="L505" t="str">
        <f>_xlfn.XLOOKUP(D505, dim_channels!A:A, dim_channels!B:B, "Not Found")</f>
        <v>Direct Website</v>
      </c>
      <c r="M505">
        <f t="shared" si="28"/>
        <v>0</v>
      </c>
      <c r="N505">
        <f t="shared" si="29"/>
        <v>1</v>
      </c>
      <c r="O505">
        <f t="shared" si="30"/>
        <v>4746.58</v>
      </c>
      <c r="P505">
        <f t="shared" si="31"/>
        <v>4746.58</v>
      </c>
    </row>
    <row r="506" spans="1:16" x14ac:dyDescent="0.2">
      <c r="A506" s="2" t="s">
        <v>905</v>
      </c>
      <c r="B506" s="2" t="s">
        <v>44</v>
      </c>
      <c r="C506" s="2" t="s">
        <v>168</v>
      </c>
      <c r="D506" s="2" t="s">
        <v>114</v>
      </c>
      <c r="E506" s="2" t="s">
        <v>115</v>
      </c>
      <c r="F506" s="2">
        <v>7906.89</v>
      </c>
      <c r="G506" s="2">
        <v>790.69</v>
      </c>
      <c r="H506" s="2">
        <v>7116.2</v>
      </c>
      <c r="I506" s="2" t="s">
        <v>29</v>
      </c>
      <c r="J506" s="4">
        <v>1.111111267249375</v>
      </c>
      <c r="K506" t="str">
        <f>_xlfn.XLOOKUP(D506, dim_channels!A:A, dim_channels!C:C, "Not Found")</f>
        <v>Offline</v>
      </c>
      <c r="L506" t="str">
        <f>_xlfn.XLOOKUP(D506, dim_channels!A:A, dim_channels!B:B, "Not Found")</f>
        <v>Travel Agency</v>
      </c>
      <c r="M506">
        <f t="shared" si="28"/>
        <v>0</v>
      </c>
      <c r="N506">
        <f t="shared" si="29"/>
        <v>1</v>
      </c>
      <c r="O506">
        <f t="shared" si="30"/>
        <v>7116.2</v>
      </c>
      <c r="P506">
        <f t="shared" si="31"/>
        <v>7906.89</v>
      </c>
    </row>
    <row r="507" spans="1:16" x14ac:dyDescent="0.2">
      <c r="A507" s="3" t="s">
        <v>906</v>
      </c>
      <c r="B507" s="3" t="s">
        <v>236</v>
      </c>
      <c r="C507" s="3" t="s">
        <v>866</v>
      </c>
      <c r="D507" s="3" t="s">
        <v>52</v>
      </c>
      <c r="E507" s="3" t="s">
        <v>34</v>
      </c>
      <c r="F507" s="3">
        <v>12845.73</v>
      </c>
      <c r="G507" s="3">
        <v>1541.49</v>
      </c>
      <c r="H507" s="3">
        <v>11304.24</v>
      </c>
      <c r="I507" s="3" t="s">
        <v>56</v>
      </c>
      <c r="J507" s="5">
        <v>1.1363638776246789</v>
      </c>
      <c r="K507" t="str">
        <f>_xlfn.XLOOKUP(D507, dim_channels!A:A, dim_channels!C:C, "Not Found")</f>
        <v>OTA</v>
      </c>
      <c r="L507" t="str">
        <f>_xlfn.XLOOKUP(D507, dim_channels!A:A, dim_channels!B:B, "Not Found")</f>
        <v>Agoda</v>
      </c>
      <c r="M507">
        <f t="shared" si="28"/>
        <v>0</v>
      </c>
      <c r="N507">
        <f t="shared" si="29"/>
        <v>0</v>
      </c>
      <c r="O507">
        <f t="shared" si="30"/>
        <v>0</v>
      </c>
      <c r="P507">
        <f t="shared" si="31"/>
        <v>0</v>
      </c>
    </row>
    <row r="508" spans="1:16" x14ac:dyDescent="0.2">
      <c r="A508" s="2" t="s">
        <v>907</v>
      </c>
      <c r="B508" s="2" t="s">
        <v>227</v>
      </c>
      <c r="C508" s="2" t="s">
        <v>543</v>
      </c>
      <c r="D508" s="2" t="s">
        <v>45</v>
      </c>
      <c r="E508" s="2" t="s">
        <v>46</v>
      </c>
      <c r="F508" s="2">
        <v>9934.15</v>
      </c>
      <c r="G508" s="2">
        <v>496.71</v>
      </c>
      <c r="H508" s="2">
        <v>9437.44</v>
      </c>
      <c r="I508" s="2" t="s">
        <v>56</v>
      </c>
      <c r="J508" s="4">
        <v>1.052631857791944</v>
      </c>
      <c r="K508" t="str">
        <f>_xlfn.XLOOKUP(D508, dim_channels!A:A, dim_channels!C:C, "Not Found")</f>
        <v>Corporate</v>
      </c>
      <c r="L508" t="str">
        <f>_xlfn.XLOOKUP(D508, dim_channels!A:A, dim_channels!B:B, "Not Found")</f>
        <v>Corporate Direct</v>
      </c>
      <c r="M508">
        <f t="shared" si="28"/>
        <v>0</v>
      </c>
      <c r="N508">
        <f t="shared" si="29"/>
        <v>0</v>
      </c>
      <c r="O508">
        <f t="shared" si="30"/>
        <v>0</v>
      </c>
      <c r="P508">
        <f t="shared" si="31"/>
        <v>0</v>
      </c>
    </row>
    <row r="509" spans="1:16" x14ac:dyDescent="0.2">
      <c r="A509" s="3" t="s">
        <v>908</v>
      </c>
      <c r="B509" s="3" t="s">
        <v>749</v>
      </c>
      <c r="C509" s="3" t="s">
        <v>546</v>
      </c>
      <c r="D509" s="3" t="s">
        <v>33</v>
      </c>
      <c r="E509" s="3" t="s">
        <v>28</v>
      </c>
      <c r="F509" s="3">
        <v>6266.65</v>
      </c>
      <c r="G509" s="3">
        <v>940</v>
      </c>
      <c r="H509" s="3">
        <v>5326.65</v>
      </c>
      <c r="I509" s="3" t="s">
        <v>29</v>
      </c>
      <c r="J509" s="5">
        <v>1.176471140397811</v>
      </c>
      <c r="K509" t="str">
        <f>_xlfn.XLOOKUP(D509, dim_channels!A:A, dim_channels!C:C, "Not Found")</f>
        <v>OTA</v>
      </c>
      <c r="L509" t="str">
        <f>_xlfn.XLOOKUP(D509, dim_channels!A:A, dim_channels!B:B, "Not Found")</f>
        <v>Booking.com</v>
      </c>
      <c r="M509">
        <f t="shared" si="28"/>
        <v>0</v>
      </c>
      <c r="N509">
        <f t="shared" si="29"/>
        <v>1</v>
      </c>
      <c r="O509">
        <f t="shared" si="30"/>
        <v>5326.65</v>
      </c>
      <c r="P509">
        <f t="shared" si="31"/>
        <v>6266.65</v>
      </c>
    </row>
    <row r="510" spans="1:16" x14ac:dyDescent="0.2">
      <c r="A510" s="2" t="s">
        <v>909</v>
      </c>
      <c r="B510" s="2" t="s">
        <v>210</v>
      </c>
      <c r="C510" s="2" t="s">
        <v>353</v>
      </c>
      <c r="D510" s="2" t="s">
        <v>33</v>
      </c>
      <c r="E510" s="2" t="s">
        <v>60</v>
      </c>
      <c r="F510" s="2">
        <v>8428.41</v>
      </c>
      <c r="G510" s="2">
        <v>0</v>
      </c>
      <c r="H510" s="2">
        <v>8428.41</v>
      </c>
      <c r="I510" s="2" t="s">
        <v>29</v>
      </c>
      <c r="J510" s="4">
        <v>1</v>
      </c>
      <c r="K510" t="str">
        <f>_xlfn.XLOOKUP(D510, dim_channels!A:A, dim_channels!C:C, "Not Found")</f>
        <v>OTA</v>
      </c>
      <c r="L510" t="str">
        <f>_xlfn.XLOOKUP(D510, dim_channels!A:A, dim_channels!B:B, "Not Found")</f>
        <v>Booking.com</v>
      </c>
      <c r="M510">
        <f t="shared" si="28"/>
        <v>0</v>
      </c>
      <c r="N510">
        <f t="shared" si="29"/>
        <v>1</v>
      </c>
      <c r="O510">
        <f t="shared" si="30"/>
        <v>8428.41</v>
      </c>
      <c r="P510">
        <f t="shared" si="31"/>
        <v>8428.41</v>
      </c>
    </row>
    <row r="511" spans="1:16" x14ac:dyDescent="0.2">
      <c r="A511" s="3" t="s">
        <v>910</v>
      </c>
      <c r="B511" s="3" t="s">
        <v>229</v>
      </c>
      <c r="C511" s="3" t="s">
        <v>321</v>
      </c>
      <c r="D511" s="3" t="s">
        <v>64</v>
      </c>
      <c r="E511" s="3" t="s">
        <v>115</v>
      </c>
      <c r="F511" s="3">
        <v>12785.99</v>
      </c>
      <c r="G511" s="3">
        <v>0</v>
      </c>
      <c r="H511" s="3">
        <v>12785.99</v>
      </c>
      <c r="I511" s="3" t="s">
        <v>29</v>
      </c>
      <c r="J511" s="5">
        <v>1</v>
      </c>
      <c r="K511" t="str">
        <f>_xlfn.XLOOKUP(D511, dim_channels!A:A, dim_channels!C:C, "Not Found")</f>
        <v>Direct</v>
      </c>
      <c r="L511" t="str">
        <f>_xlfn.XLOOKUP(D511, dim_channels!A:A, dim_channels!B:B, "Not Found")</f>
        <v>Direct Website</v>
      </c>
      <c r="M511">
        <f t="shared" si="28"/>
        <v>0</v>
      </c>
      <c r="N511">
        <f t="shared" si="29"/>
        <v>1</v>
      </c>
      <c r="O511">
        <f t="shared" si="30"/>
        <v>12785.99</v>
      </c>
      <c r="P511">
        <f t="shared" si="31"/>
        <v>12785.99</v>
      </c>
    </row>
    <row r="512" spans="1:16" x14ac:dyDescent="0.2">
      <c r="A512" s="2" t="s">
        <v>911</v>
      </c>
      <c r="B512" s="2" t="s">
        <v>839</v>
      </c>
      <c r="C512" s="2" t="s">
        <v>409</v>
      </c>
      <c r="D512" s="2" t="s">
        <v>33</v>
      </c>
      <c r="E512" s="2" t="s">
        <v>60</v>
      </c>
      <c r="F512" s="2">
        <v>11166.36</v>
      </c>
      <c r="G512" s="2">
        <v>0</v>
      </c>
      <c r="H512" s="2">
        <v>11166.36</v>
      </c>
      <c r="I512" s="2" t="s">
        <v>41</v>
      </c>
      <c r="J512" s="4">
        <v>1</v>
      </c>
      <c r="K512" t="str">
        <f>_xlfn.XLOOKUP(D512, dim_channels!A:A, dim_channels!C:C, "Not Found")</f>
        <v>OTA</v>
      </c>
      <c r="L512" t="str">
        <f>_xlfn.XLOOKUP(D512, dim_channels!A:A, dim_channels!B:B, "Not Found")</f>
        <v>Booking.com</v>
      </c>
      <c r="M512">
        <f t="shared" si="28"/>
        <v>1</v>
      </c>
      <c r="N512">
        <f t="shared" si="29"/>
        <v>0</v>
      </c>
      <c r="O512">
        <f t="shared" si="30"/>
        <v>0</v>
      </c>
      <c r="P512">
        <f t="shared" si="31"/>
        <v>0</v>
      </c>
    </row>
    <row r="513" spans="1:16" x14ac:dyDescent="0.2">
      <c r="A513" s="3" t="s">
        <v>912</v>
      </c>
      <c r="B513" s="3" t="s">
        <v>178</v>
      </c>
      <c r="C513" s="3" t="s">
        <v>589</v>
      </c>
      <c r="D513" s="3" t="s">
        <v>64</v>
      </c>
      <c r="E513" s="3" t="s">
        <v>34</v>
      </c>
      <c r="F513" s="3">
        <v>14056.09</v>
      </c>
      <c r="G513" s="3">
        <v>0</v>
      </c>
      <c r="H513" s="3">
        <v>14056.09</v>
      </c>
      <c r="I513" s="3" t="s">
        <v>29</v>
      </c>
      <c r="J513" s="5">
        <v>1</v>
      </c>
      <c r="K513" t="str">
        <f>_xlfn.XLOOKUP(D513, dim_channels!A:A, dim_channels!C:C, "Not Found")</f>
        <v>Direct</v>
      </c>
      <c r="L513" t="str">
        <f>_xlfn.XLOOKUP(D513, dim_channels!A:A, dim_channels!B:B, "Not Found")</f>
        <v>Direct Website</v>
      </c>
      <c r="M513">
        <f t="shared" si="28"/>
        <v>0</v>
      </c>
      <c r="N513">
        <f t="shared" si="29"/>
        <v>1</v>
      </c>
      <c r="O513">
        <f t="shared" si="30"/>
        <v>14056.09</v>
      </c>
      <c r="P513">
        <f t="shared" si="31"/>
        <v>14056.09</v>
      </c>
    </row>
    <row r="514" spans="1:16" x14ac:dyDescent="0.2">
      <c r="A514" s="2" t="s">
        <v>913</v>
      </c>
      <c r="B514" s="2" t="s">
        <v>337</v>
      </c>
      <c r="C514" s="2" t="s">
        <v>597</v>
      </c>
      <c r="D514" s="2" t="s">
        <v>33</v>
      </c>
      <c r="E514" s="2" t="s">
        <v>60</v>
      </c>
      <c r="F514" s="2">
        <v>4884.24</v>
      </c>
      <c r="G514" s="2">
        <v>0</v>
      </c>
      <c r="H514" s="2">
        <v>4884.24</v>
      </c>
      <c r="I514" s="2" t="s">
        <v>29</v>
      </c>
      <c r="J514" s="4">
        <v>1</v>
      </c>
      <c r="K514" t="str">
        <f>_xlfn.XLOOKUP(D514, dim_channels!A:A, dim_channels!C:C, "Not Found")</f>
        <v>OTA</v>
      </c>
      <c r="L514" t="str">
        <f>_xlfn.XLOOKUP(D514, dim_channels!A:A, dim_channels!B:B, "Not Found")</f>
        <v>Booking.com</v>
      </c>
      <c r="M514">
        <f t="shared" si="28"/>
        <v>0</v>
      </c>
      <c r="N514">
        <f t="shared" si="29"/>
        <v>1</v>
      </c>
      <c r="O514">
        <f t="shared" si="30"/>
        <v>4884.24</v>
      </c>
      <c r="P514">
        <f t="shared" si="31"/>
        <v>4884.24</v>
      </c>
    </row>
    <row r="515" spans="1:16" x14ac:dyDescent="0.2">
      <c r="A515" s="3" t="s">
        <v>914</v>
      </c>
      <c r="B515" s="3" t="s">
        <v>382</v>
      </c>
      <c r="C515" s="3" t="s">
        <v>492</v>
      </c>
      <c r="D515" s="3" t="s">
        <v>27</v>
      </c>
      <c r="E515" s="3" t="s">
        <v>60</v>
      </c>
      <c r="F515" s="3">
        <v>3901.66</v>
      </c>
      <c r="G515" s="3">
        <v>0</v>
      </c>
      <c r="H515" s="3">
        <v>3901.66</v>
      </c>
      <c r="I515" s="3" t="s">
        <v>29</v>
      </c>
      <c r="J515" s="5">
        <v>1</v>
      </c>
      <c r="K515" t="str">
        <f>_xlfn.XLOOKUP(D515, dim_channels!A:A, dim_channels!C:C, "Not Found")</f>
        <v>OTA</v>
      </c>
      <c r="L515" t="str">
        <f>_xlfn.XLOOKUP(D515, dim_channels!A:A, dim_channels!B:B, "Not Found")</f>
        <v>Expedia</v>
      </c>
      <c r="M515">
        <f t="shared" ref="M515:M578" si="32">IF(I515="Cancelled",1,0)</f>
        <v>0</v>
      </c>
      <c r="N515">
        <f t="shared" ref="N515:N578" si="33">IF(TRIM(UPPER(I515))="CHECKED-OUT",1,0)</f>
        <v>1</v>
      </c>
      <c r="O515">
        <f t="shared" ref="O515:O578" si="34">IF(TRIM(UPPER(I515))="CHECKED-OUT",H515,0)</f>
        <v>3901.66</v>
      </c>
      <c r="P515">
        <f t="shared" ref="P515:P578" si="35">IF(TRIM(UPPER(I515))="CHECKED-OUT",F515,0)</f>
        <v>3901.66</v>
      </c>
    </row>
    <row r="516" spans="1:16" x14ac:dyDescent="0.2">
      <c r="A516" s="2" t="s">
        <v>915</v>
      </c>
      <c r="B516" s="2" t="s">
        <v>437</v>
      </c>
      <c r="C516" s="2" t="s">
        <v>239</v>
      </c>
      <c r="D516" s="2" t="s">
        <v>33</v>
      </c>
      <c r="E516" s="2" t="s">
        <v>28</v>
      </c>
      <c r="F516" s="2">
        <v>3805.7</v>
      </c>
      <c r="G516" s="2">
        <v>570.85</v>
      </c>
      <c r="H516" s="2">
        <v>3234.85</v>
      </c>
      <c r="I516" s="2" t="s">
        <v>29</v>
      </c>
      <c r="J516" s="4">
        <v>1.176468769803855</v>
      </c>
      <c r="K516" t="str">
        <f>_xlfn.XLOOKUP(D516, dim_channels!A:A, dim_channels!C:C, "Not Found")</f>
        <v>OTA</v>
      </c>
      <c r="L516" t="str">
        <f>_xlfn.XLOOKUP(D516, dim_channels!A:A, dim_channels!B:B, "Not Found")</f>
        <v>Booking.com</v>
      </c>
      <c r="M516">
        <f t="shared" si="32"/>
        <v>0</v>
      </c>
      <c r="N516">
        <f t="shared" si="33"/>
        <v>1</v>
      </c>
      <c r="O516">
        <f t="shared" si="34"/>
        <v>3234.85</v>
      </c>
      <c r="P516">
        <f t="shared" si="35"/>
        <v>3805.7</v>
      </c>
    </row>
    <row r="517" spans="1:16" x14ac:dyDescent="0.2">
      <c r="A517" s="3" t="s">
        <v>916</v>
      </c>
      <c r="B517" s="3" t="s">
        <v>917</v>
      </c>
      <c r="C517" s="3" t="s">
        <v>918</v>
      </c>
      <c r="D517" s="3" t="s">
        <v>169</v>
      </c>
      <c r="E517" s="3" t="s">
        <v>34</v>
      </c>
      <c r="F517" s="3">
        <v>8902.02</v>
      </c>
      <c r="G517" s="3">
        <v>1780.4</v>
      </c>
      <c r="H517" s="3">
        <v>7121.62</v>
      </c>
      <c r="I517" s="3" t="s">
        <v>29</v>
      </c>
      <c r="J517" s="5">
        <v>1.249999297912554</v>
      </c>
      <c r="K517" t="str">
        <f>_xlfn.XLOOKUP(D517, dim_channels!A:A, dim_channels!C:C, "Not Found")</f>
        <v>GDS</v>
      </c>
      <c r="L517" t="str">
        <f>_xlfn.XLOOKUP(D517, dim_channels!A:A, dim_channels!B:B, "Not Found")</f>
        <v>GDS (Amadeus)</v>
      </c>
      <c r="M517">
        <f t="shared" si="32"/>
        <v>0</v>
      </c>
      <c r="N517">
        <f t="shared" si="33"/>
        <v>1</v>
      </c>
      <c r="O517">
        <f t="shared" si="34"/>
        <v>7121.62</v>
      </c>
      <c r="P517">
        <f t="shared" si="35"/>
        <v>8902.02</v>
      </c>
    </row>
    <row r="518" spans="1:16" x14ac:dyDescent="0.2">
      <c r="A518" s="2" t="s">
        <v>919</v>
      </c>
      <c r="B518" s="2" t="s">
        <v>148</v>
      </c>
      <c r="C518" s="2" t="s">
        <v>31</v>
      </c>
      <c r="D518" s="2" t="s">
        <v>27</v>
      </c>
      <c r="E518" s="2" t="s">
        <v>28</v>
      </c>
      <c r="F518" s="2">
        <v>5323.68</v>
      </c>
      <c r="G518" s="2">
        <v>958.26</v>
      </c>
      <c r="H518" s="2">
        <v>4365.42</v>
      </c>
      <c r="I518" s="2" t="s">
        <v>56</v>
      </c>
      <c r="J518" s="4">
        <v>1.219511524664294</v>
      </c>
      <c r="K518" t="str">
        <f>_xlfn.XLOOKUP(D518, dim_channels!A:A, dim_channels!C:C, "Not Found")</f>
        <v>OTA</v>
      </c>
      <c r="L518" t="str">
        <f>_xlfn.XLOOKUP(D518, dim_channels!A:A, dim_channels!B:B, "Not Found")</f>
        <v>Expedia</v>
      </c>
      <c r="M518">
        <f t="shared" si="32"/>
        <v>0</v>
      </c>
      <c r="N518">
        <f t="shared" si="33"/>
        <v>0</v>
      </c>
      <c r="O518">
        <f t="shared" si="34"/>
        <v>0</v>
      </c>
      <c r="P518">
        <f t="shared" si="35"/>
        <v>0</v>
      </c>
    </row>
    <row r="519" spans="1:16" x14ac:dyDescent="0.2">
      <c r="A519" s="3" t="s">
        <v>920</v>
      </c>
      <c r="B519" s="3" t="s">
        <v>380</v>
      </c>
      <c r="C519" s="3" t="s">
        <v>875</v>
      </c>
      <c r="D519" s="3" t="s">
        <v>64</v>
      </c>
      <c r="E519" s="3" t="s">
        <v>34</v>
      </c>
      <c r="F519" s="3">
        <v>3144.67</v>
      </c>
      <c r="G519" s="3">
        <v>0</v>
      </c>
      <c r="H519" s="3">
        <v>3144.67</v>
      </c>
      <c r="I519" s="3" t="s">
        <v>29</v>
      </c>
      <c r="J519" s="5">
        <v>1</v>
      </c>
      <c r="K519" t="str">
        <f>_xlfn.XLOOKUP(D519, dim_channels!A:A, dim_channels!C:C, "Not Found")</f>
        <v>Direct</v>
      </c>
      <c r="L519" t="str">
        <f>_xlfn.XLOOKUP(D519, dim_channels!A:A, dim_channels!B:B, "Not Found")</f>
        <v>Direct Website</v>
      </c>
      <c r="M519">
        <f t="shared" si="32"/>
        <v>0</v>
      </c>
      <c r="N519">
        <f t="shared" si="33"/>
        <v>1</v>
      </c>
      <c r="O519">
        <f t="shared" si="34"/>
        <v>3144.67</v>
      </c>
      <c r="P519">
        <f t="shared" si="35"/>
        <v>3144.67</v>
      </c>
    </row>
    <row r="520" spans="1:16" x14ac:dyDescent="0.2">
      <c r="A520" s="2" t="s">
        <v>921</v>
      </c>
      <c r="B520" s="2" t="s">
        <v>584</v>
      </c>
      <c r="C520" s="2" t="s">
        <v>584</v>
      </c>
      <c r="D520" s="2" t="s">
        <v>64</v>
      </c>
      <c r="E520" s="2" t="s">
        <v>34</v>
      </c>
      <c r="F520" s="2">
        <v>9354.11</v>
      </c>
      <c r="G520" s="2">
        <v>0</v>
      </c>
      <c r="H520" s="2">
        <v>9354.11</v>
      </c>
      <c r="I520" s="2" t="s">
        <v>29</v>
      </c>
      <c r="J520" s="4">
        <v>1</v>
      </c>
      <c r="K520" t="str">
        <f>_xlfn.XLOOKUP(D520, dim_channels!A:A, dim_channels!C:C, "Not Found")</f>
        <v>Direct</v>
      </c>
      <c r="L520" t="str">
        <f>_xlfn.XLOOKUP(D520, dim_channels!A:A, dim_channels!B:B, "Not Found")</f>
        <v>Direct Website</v>
      </c>
      <c r="M520">
        <f t="shared" si="32"/>
        <v>0</v>
      </c>
      <c r="N520">
        <f t="shared" si="33"/>
        <v>1</v>
      </c>
      <c r="O520">
        <f t="shared" si="34"/>
        <v>9354.11</v>
      </c>
      <c r="P520">
        <f t="shared" si="35"/>
        <v>9354.11</v>
      </c>
    </row>
    <row r="521" spans="1:16" x14ac:dyDescent="0.2">
      <c r="A521" s="3" t="s">
        <v>922</v>
      </c>
      <c r="B521" s="3" t="s">
        <v>318</v>
      </c>
      <c r="C521" s="3" t="s">
        <v>82</v>
      </c>
      <c r="D521" s="3" t="s">
        <v>33</v>
      </c>
      <c r="E521" s="3" t="s">
        <v>28</v>
      </c>
      <c r="F521" s="3">
        <v>23106.19</v>
      </c>
      <c r="G521" s="3">
        <v>3465.93</v>
      </c>
      <c r="H521" s="3">
        <v>19640.259999999998</v>
      </c>
      <c r="I521" s="3" t="s">
        <v>29</v>
      </c>
      <c r="J521" s="5">
        <v>1.176470678086746</v>
      </c>
      <c r="K521" t="str">
        <f>_xlfn.XLOOKUP(D521, dim_channels!A:A, dim_channels!C:C, "Not Found")</f>
        <v>OTA</v>
      </c>
      <c r="L521" t="str">
        <f>_xlfn.XLOOKUP(D521, dim_channels!A:A, dim_channels!B:B, "Not Found")</f>
        <v>Booking.com</v>
      </c>
      <c r="M521">
        <f t="shared" si="32"/>
        <v>0</v>
      </c>
      <c r="N521">
        <f t="shared" si="33"/>
        <v>1</v>
      </c>
      <c r="O521">
        <f t="shared" si="34"/>
        <v>19640.259999999998</v>
      </c>
      <c r="P521">
        <f t="shared" si="35"/>
        <v>23106.19</v>
      </c>
    </row>
    <row r="522" spans="1:16" x14ac:dyDescent="0.2">
      <c r="A522" s="2" t="s">
        <v>923</v>
      </c>
      <c r="B522" s="2" t="s">
        <v>817</v>
      </c>
      <c r="C522" s="2" t="s">
        <v>222</v>
      </c>
      <c r="D522" s="2" t="s">
        <v>33</v>
      </c>
      <c r="E522" s="2" t="s">
        <v>28</v>
      </c>
      <c r="F522" s="2">
        <v>7781.69</v>
      </c>
      <c r="G522" s="2">
        <v>1167.25</v>
      </c>
      <c r="H522" s="2">
        <v>6614.44</v>
      </c>
      <c r="I522" s="2" t="s">
        <v>29</v>
      </c>
      <c r="J522" s="4">
        <v>1.1764699657113831</v>
      </c>
      <c r="K522" t="str">
        <f>_xlfn.XLOOKUP(D522, dim_channels!A:A, dim_channels!C:C, "Not Found")</f>
        <v>OTA</v>
      </c>
      <c r="L522" t="str">
        <f>_xlfn.XLOOKUP(D522, dim_channels!A:A, dim_channels!B:B, "Not Found")</f>
        <v>Booking.com</v>
      </c>
      <c r="M522">
        <f t="shared" si="32"/>
        <v>0</v>
      </c>
      <c r="N522">
        <f t="shared" si="33"/>
        <v>1</v>
      </c>
      <c r="O522">
        <f t="shared" si="34"/>
        <v>6614.44</v>
      </c>
      <c r="P522">
        <f t="shared" si="35"/>
        <v>7781.69</v>
      </c>
    </row>
    <row r="523" spans="1:16" x14ac:dyDescent="0.2">
      <c r="A523" s="3" t="s">
        <v>924</v>
      </c>
      <c r="B523" s="3" t="s">
        <v>487</v>
      </c>
      <c r="C523" s="3" t="s">
        <v>478</v>
      </c>
      <c r="D523" s="3" t="s">
        <v>64</v>
      </c>
      <c r="E523" s="3" t="s">
        <v>34</v>
      </c>
      <c r="F523" s="3">
        <v>3083.85</v>
      </c>
      <c r="G523" s="3">
        <v>0</v>
      </c>
      <c r="H523" s="3">
        <v>3083.85</v>
      </c>
      <c r="I523" s="3" t="s">
        <v>29</v>
      </c>
      <c r="J523" s="5">
        <v>1</v>
      </c>
      <c r="K523" t="str">
        <f>_xlfn.XLOOKUP(D523, dim_channels!A:A, dim_channels!C:C, "Not Found")</f>
        <v>Direct</v>
      </c>
      <c r="L523" t="str">
        <f>_xlfn.XLOOKUP(D523, dim_channels!A:A, dim_channels!B:B, "Not Found")</f>
        <v>Direct Website</v>
      </c>
      <c r="M523">
        <f t="shared" si="32"/>
        <v>0</v>
      </c>
      <c r="N523">
        <f t="shared" si="33"/>
        <v>1</v>
      </c>
      <c r="O523">
        <f t="shared" si="34"/>
        <v>3083.85</v>
      </c>
      <c r="P523">
        <f t="shared" si="35"/>
        <v>3083.85</v>
      </c>
    </row>
    <row r="524" spans="1:16" x14ac:dyDescent="0.2">
      <c r="A524" s="2" t="s">
        <v>925</v>
      </c>
      <c r="B524" s="2" t="s">
        <v>666</v>
      </c>
      <c r="C524" s="2" t="s">
        <v>285</v>
      </c>
      <c r="D524" s="2" t="s">
        <v>52</v>
      </c>
      <c r="E524" s="2" t="s">
        <v>34</v>
      </c>
      <c r="F524" s="2">
        <v>19154.27</v>
      </c>
      <c r="G524" s="2">
        <v>2298.5100000000002</v>
      </c>
      <c r="H524" s="2">
        <v>16855.759999999998</v>
      </c>
      <c r="I524" s="2" t="s">
        <v>29</v>
      </c>
      <c r="J524" s="4">
        <v>1.136363474562998</v>
      </c>
      <c r="K524" t="str">
        <f>_xlfn.XLOOKUP(D524, dim_channels!A:A, dim_channels!C:C, "Not Found")</f>
        <v>OTA</v>
      </c>
      <c r="L524" t="str">
        <f>_xlfn.XLOOKUP(D524, dim_channels!A:A, dim_channels!B:B, "Not Found")</f>
        <v>Agoda</v>
      </c>
      <c r="M524">
        <f t="shared" si="32"/>
        <v>0</v>
      </c>
      <c r="N524">
        <f t="shared" si="33"/>
        <v>1</v>
      </c>
      <c r="O524">
        <f t="shared" si="34"/>
        <v>16855.759999999998</v>
      </c>
      <c r="P524">
        <f t="shared" si="35"/>
        <v>19154.27</v>
      </c>
    </row>
    <row r="525" spans="1:16" x14ac:dyDescent="0.2">
      <c r="A525" s="3" t="s">
        <v>926</v>
      </c>
      <c r="B525" s="3" t="s">
        <v>258</v>
      </c>
      <c r="C525" s="3" t="s">
        <v>753</v>
      </c>
      <c r="D525" s="3" t="s">
        <v>27</v>
      </c>
      <c r="E525" s="3" t="s">
        <v>28</v>
      </c>
      <c r="F525" s="3">
        <v>10285.9</v>
      </c>
      <c r="G525" s="3">
        <v>1851.46</v>
      </c>
      <c r="H525" s="3">
        <v>8434.44</v>
      </c>
      <c r="I525" s="3" t="s">
        <v>29</v>
      </c>
      <c r="J525" s="5">
        <v>1.2195119059475199</v>
      </c>
      <c r="K525" t="str">
        <f>_xlfn.XLOOKUP(D525, dim_channels!A:A, dim_channels!C:C, "Not Found")</f>
        <v>OTA</v>
      </c>
      <c r="L525" t="str">
        <f>_xlfn.XLOOKUP(D525, dim_channels!A:A, dim_channels!B:B, "Not Found")</f>
        <v>Expedia</v>
      </c>
      <c r="M525">
        <f t="shared" si="32"/>
        <v>0</v>
      </c>
      <c r="N525">
        <f t="shared" si="33"/>
        <v>1</v>
      </c>
      <c r="O525">
        <f t="shared" si="34"/>
        <v>8434.44</v>
      </c>
      <c r="P525">
        <f t="shared" si="35"/>
        <v>10285.9</v>
      </c>
    </row>
    <row r="526" spans="1:16" x14ac:dyDescent="0.2">
      <c r="A526" s="2" t="s">
        <v>927</v>
      </c>
      <c r="B526" s="2" t="s">
        <v>846</v>
      </c>
      <c r="C526" s="2" t="s">
        <v>389</v>
      </c>
      <c r="D526" s="2" t="s">
        <v>52</v>
      </c>
      <c r="E526" s="2" t="s">
        <v>60</v>
      </c>
      <c r="F526" s="2">
        <v>4347.07</v>
      </c>
      <c r="G526" s="2">
        <v>0</v>
      </c>
      <c r="H526" s="2">
        <v>4347.07</v>
      </c>
      <c r="I526" s="2" t="s">
        <v>29</v>
      </c>
      <c r="J526" s="4">
        <v>1</v>
      </c>
      <c r="K526" t="str">
        <f>_xlfn.XLOOKUP(D526, dim_channels!A:A, dim_channels!C:C, "Not Found")</f>
        <v>OTA</v>
      </c>
      <c r="L526" t="str">
        <f>_xlfn.XLOOKUP(D526, dim_channels!A:A, dim_channels!B:B, "Not Found")</f>
        <v>Agoda</v>
      </c>
      <c r="M526">
        <f t="shared" si="32"/>
        <v>0</v>
      </c>
      <c r="N526">
        <f t="shared" si="33"/>
        <v>1</v>
      </c>
      <c r="O526">
        <f t="shared" si="34"/>
        <v>4347.07</v>
      </c>
      <c r="P526">
        <f t="shared" si="35"/>
        <v>4347.07</v>
      </c>
    </row>
    <row r="527" spans="1:16" x14ac:dyDescent="0.2">
      <c r="A527" s="3" t="s">
        <v>928</v>
      </c>
      <c r="B527" s="3" t="s">
        <v>714</v>
      </c>
      <c r="C527" s="3" t="s">
        <v>289</v>
      </c>
      <c r="D527" s="3" t="s">
        <v>27</v>
      </c>
      <c r="E527" s="3" t="s">
        <v>60</v>
      </c>
      <c r="F527" s="3">
        <v>5838.17</v>
      </c>
      <c r="G527" s="3">
        <v>0</v>
      </c>
      <c r="H527" s="3">
        <v>5838.17</v>
      </c>
      <c r="I527" s="3" t="s">
        <v>29</v>
      </c>
      <c r="J527" s="5">
        <v>1</v>
      </c>
      <c r="K527" t="str">
        <f>_xlfn.XLOOKUP(D527, dim_channels!A:A, dim_channels!C:C, "Not Found")</f>
        <v>OTA</v>
      </c>
      <c r="L527" t="str">
        <f>_xlfn.XLOOKUP(D527, dim_channels!A:A, dim_channels!B:B, "Not Found")</f>
        <v>Expedia</v>
      </c>
      <c r="M527">
        <f t="shared" si="32"/>
        <v>0</v>
      </c>
      <c r="N527">
        <f t="shared" si="33"/>
        <v>1</v>
      </c>
      <c r="O527">
        <f t="shared" si="34"/>
        <v>5838.17</v>
      </c>
      <c r="P527">
        <f t="shared" si="35"/>
        <v>5838.17</v>
      </c>
    </row>
    <row r="528" spans="1:16" x14ac:dyDescent="0.2">
      <c r="A528" s="2" t="s">
        <v>929</v>
      </c>
      <c r="B528" s="2" t="s">
        <v>817</v>
      </c>
      <c r="C528" s="2" t="s">
        <v>232</v>
      </c>
      <c r="D528" s="2" t="s">
        <v>45</v>
      </c>
      <c r="E528" s="2" t="s">
        <v>46</v>
      </c>
      <c r="F528" s="2">
        <v>7539.63</v>
      </c>
      <c r="G528" s="2">
        <v>376.98</v>
      </c>
      <c r="H528" s="2">
        <v>7162.65</v>
      </c>
      <c r="I528" s="2" t="s">
        <v>29</v>
      </c>
      <c r="J528" s="4">
        <v>1.0526313585055811</v>
      </c>
      <c r="K528" t="str">
        <f>_xlfn.XLOOKUP(D528, dim_channels!A:A, dim_channels!C:C, "Not Found")</f>
        <v>Corporate</v>
      </c>
      <c r="L528" t="str">
        <f>_xlfn.XLOOKUP(D528, dim_channels!A:A, dim_channels!B:B, "Not Found")</f>
        <v>Corporate Direct</v>
      </c>
      <c r="M528">
        <f t="shared" si="32"/>
        <v>0</v>
      </c>
      <c r="N528">
        <f t="shared" si="33"/>
        <v>1</v>
      </c>
      <c r="O528">
        <f t="shared" si="34"/>
        <v>7162.65</v>
      </c>
      <c r="P528">
        <f t="shared" si="35"/>
        <v>7539.63</v>
      </c>
    </row>
    <row r="529" spans="1:16" x14ac:dyDescent="0.2">
      <c r="A529" s="3" t="s">
        <v>930</v>
      </c>
      <c r="B529" s="3" t="s">
        <v>300</v>
      </c>
      <c r="C529" s="3" t="s">
        <v>232</v>
      </c>
      <c r="D529" s="3" t="s">
        <v>33</v>
      </c>
      <c r="E529" s="3" t="s">
        <v>34</v>
      </c>
      <c r="F529" s="3">
        <v>3858.82</v>
      </c>
      <c r="G529" s="3">
        <v>578.82000000000005</v>
      </c>
      <c r="H529" s="3">
        <v>3280</v>
      </c>
      <c r="I529" s="3" t="s">
        <v>41</v>
      </c>
      <c r="J529" s="5">
        <v>1.1764695121951221</v>
      </c>
      <c r="K529" t="str">
        <f>_xlfn.XLOOKUP(D529, dim_channels!A:A, dim_channels!C:C, "Not Found")</f>
        <v>OTA</v>
      </c>
      <c r="L529" t="str">
        <f>_xlfn.XLOOKUP(D529, dim_channels!A:A, dim_channels!B:B, "Not Found")</f>
        <v>Booking.com</v>
      </c>
      <c r="M529">
        <f t="shared" si="32"/>
        <v>1</v>
      </c>
      <c r="N529">
        <f t="shared" si="33"/>
        <v>0</v>
      </c>
      <c r="O529">
        <f t="shared" si="34"/>
        <v>0</v>
      </c>
      <c r="P529">
        <f t="shared" si="35"/>
        <v>0</v>
      </c>
    </row>
    <row r="530" spans="1:16" x14ac:dyDescent="0.2">
      <c r="A530" s="2" t="s">
        <v>931</v>
      </c>
      <c r="B530" s="2" t="s">
        <v>449</v>
      </c>
      <c r="C530" s="2" t="s">
        <v>564</v>
      </c>
      <c r="D530" s="2" t="s">
        <v>45</v>
      </c>
      <c r="E530" s="2" t="s">
        <v>46</v>
      </c>
      <c r="F530" s="2">
        <v>2220.83</v>
      </c>
      <c r="G530" s="2">
        <v>111.04</v>
      </c>
      <c r="H530" s="2">
        <v>2109.79</v>
      </c>
      <c r="I530" s="2" t="s">
        <v>29</v>
      </c>
      <c r="J530" s="4">
        <v>1.0526308305565959</v>
      </c>
      <c r="K530" t="str">
        <f>_xlfn.XLOOKUP(D530, dim_channels!A:A, dim_channels!C:C, "Not Found")</f>
        <v>Corporate</v>
      </c>
      <c r="L530" t="str">
        <f>_xlfn.XLOOKUP(D530, dim_channels!A:A, dim_channels!B:B, "Not Found")</f>
        <v>Corporate Direct</v>
      </c>
      <c r="M530">
        <f t="shared" si="32"/>
        <v>0</v>
      </c>
      <c r="N530">
        <f t="shared" si="33"/>
        <v>1</v>
      </c>
      <c r="O530">
        <f t="shared" si="34"/>
        <v>2109.79</v>
      </c>
      <c r="P530">
        <f t="shared" si="35"/>
        <v>2220.83</v>
      </c>
    </row>
    <row r="531" spans="1:16" x14ac:dyDescent="0.2">
      <c r="A531" s="3" t="s">
        <v>932</v>
      </c>
      <c r="B531" s="3" t="s">
        <v>463</v>
      </c>
      <c r="C531" s="3" t="s">
        <v>773</v>
      </c>
      <c r="D531" s="3" t="s">
        <v>33</v>
      </c>
      <c r="E531" s="3" t="s">
        <v>34</v>
      </c>
      <c r="F531" s="3">
        <v>2861.61</v>
      </c>
      <c r="G531" s="3">
        <v>429.24</v>
      </c>
      <c r="H531" s="3">
        <v>2432.37</v>
      </c>
      <c r="I531" s="3" t="s">
        <v>29</v>
      </c>
      <c r="J531" s="5">
        <v>1.1764698627264769</v>
      </c>
      <c r="K531" t="str">
        <f>_xlfn.XLOOKUP(D531, dim_channels!A:A, dim_channels!C:C, "Not Found")</f>
        <v>OTA</v>
      </c>
      <c r="L531" t="str">
        <f>_xlfn.XLOOKUP(D531, dim_channels!A:A, dim_channels!B:B, "Not Found")</f>
        <v>Booking.com</v>
      </c>
      <c r="M531">
        <f t="shared" si="32"/>
        <v>0</v>
      </c>
      <c r="N531">
        <f t="shared" si="33"/>
        <v>1</v>
      </c>
      <c r="O531">
        <f t="shared" si="34"/>
        <v>2432.37</v>
      </c>
      <c r="P531">
        <f t="shared" si="35"/>
        <v>2861.61</v>
      </c>
    </row>
    <row r="532" spans="1:16" x14ac:dyDescent="0.2">
      <c r="A532" s="2" t="s">
        <v>933</v>
      </c>
      <c r="B532" s="2" t="s">
        <v>158</v>
      </c>
      <c r="C532" s="2" t="s">
        <v>202</v>
      </c>
      <c r="D532" s="2" t="s">
        <v>169</v>
      </c>
      <c r="E532" s="2" t="s">
        <v>46</v>
      </c>
      <c r="F532" s="2">
        <v>12377.22</v>
      </c>
      <c r="G532" s="2">
        <v>2475.44</v>
      </c>
      <c r="H532" s="2">
        <v>9901.7800000000007</v>
      </c>
      <c r="I532" s="2" t="s">
        <v>56</v>
      </c>
      <c r="J532" s="4">
        <v>1.249999495040286</v>
      </c>
      <c r="K532" t="str">
        <f>_xlfn.XLOOKUP(D532, dim_channels!A:A, dim_channels!C:C, "Not Found")</f>
        <v>GDS</v>
      </c>
      <c r="L532" t="str">
        <f>_xlfn.XLOOKUP(D532, dim_channels!A:A, dim_channels!B:B, "Not Found")</f>
        <v>GDS (Amadeus)</v>
      </c>
      <c r="M532">
        <f t="shared" si="32"/>
        <v>0</v>
      </c>
      <c r="N532">
        <f t="shared" si="33"/>
        <v>0</v>
      </c>
      <c r="O532">
        <f t="shared" si="34"/>
        <v>0</v>
      </c>
      <c r="P532">
        <f t="shared" si="35"/>
        <v>0</v>
      </c>
    </row>
    <row r="533" spans="1:16" x14ac:dyDescent="0.2">
      <c r="A533" s="3" t="s">
        <v>934</v>
      </c>
      <c r="B533" s="3" t="s">
        <v>608</v>
      </c>
      <c r="C533" s="3" t="s">
        <v>249</v>
      </c>
      <c r="D533" s="3" t="s">
        <v>33</v>
      </c>
      <c r="E533" s="3" t="s">
        <v>28</v>
      </c>
      <c r="F533" s="3">
        <v>5989.28</v>
      </c>
      <c r="G533" s="3">
        <v>898.39</v>
      </c>
      <c r="H533" s="3">
        <v>5090.8900000000003</v>
      </c>
      <c r="I533" s="3" t="s">
        <v>29</v>
      </c>
      <c r="J533" s="5">
        <v>1.1764701260486869</v>
      </c>
      <c r="K533" t="str">
        <f>_xlfn.XLOOKUP(D533, dim_channels!A:A, dim_channels!C:C, "Not Found")</f>
        <v>OTA</v>
      </c>
      <c r="L533" t="str">
        <f>_xlfn.XLOOKUP(D533, dim_channels!A:A, dim_channels!B:B, "Not Found")</f>
        <v>Booking.com</v>
      </c>
      <c r="M533">
        <f t="shared" si="32"/>
        <v>0</v>
      </c>
      <c r="N533">
        <f t="shared" si="33"/>
        <v>1</v>
      </c>
      <c r="O533">
        <f t="shared" si="34"/>
        <v>5090.8900000000003</v>
      </c>
      <c r="P533">
        <f t="shared" si="35"/>
        <v>5989.28</v>
      </c>
    </row>
    <row r="534" spans="1:16" x14ac:dyDescent="0.2">
      <c r="A534" s="2" t="s">
        <v>935</v>
      </c>
      <c r="B534" s="2" t="s">
        <v>238</v>
      </c>
      <c r="C534" s="2" t="s">
        <v>437</v>
      </c>
      <c r="D534" s="2" t="s">
        <v>52</v>
      </c>
      <c r="E534" s="2" t="s">
        <v>60</v>
      </c>
      <c r="F534" s="2">
        <v>10365.92</v>
      </c>
      <c r="G534" s="2">
        <v>0</v>
      </c>
      <c r="H534" s="2">
        <v>10365.92</v>
      </c>
      <c r="I534" s="2" t="s">
        <v>41</v>
      </c>
      <c r="J534" s="4">
        <v>1</v>
      </c>
      <c r="K534" t="str">
        <f>_xlfn.XLOOKUP(D534, dim_channels!A:A, dim_channels!C:C, "Not Found")</f>
        <v>OTA</v>
      </c>
      <c r="L534" t="str">
        <f>_xlfn.XLOOKUP(D534, dim_channels!A:A, dim_channels!B:B, "Not Found")</f>
        <v>Agoda</v>
      </c>
      <c r="M534">
        <f t="shared" si="32"/>
        <v>1</v>
      </c>
      <c r="N534">
        <f t="shared" si="33"/>
        <v>0</v>
      </c>
      <c r="O534">
        <f t="shared" si="34"/>
        <v>0</v>
      </c>
      <c r="P534">
        <f t="shared" si="35"/>
        <v>0</v>
      </c>
    </row>
    <row r="535" spans="1:16" x14ac:dyDescent="0.2">
      <c r="A535" s="3" t="s">
        <v>936</v>
      </c>
      <c r="B535" s="3" t="s">
        <v>147</v>
      </c>
      <c r="C535" s="3" t="s">
        <v>84</v>
      </c>
      <c r="D535" s="3" t="s">
        <v>33</v>
      </c>
      <c r="E535" s="3" t="s">
        <v>28</v>
      </c>
      <c r="F535" s="3">
        <v>4972.84</v>
      </c>
      <c r="G535" s="3">
        <v>745.93</v>
      </c>
      <c r="H535" s="3">
        <v>4226.91</v>
      </c>
      <c r="I535" s="3" t="s">
        <v>29</v>
      </c>
      <c r="J535" s="5">
        <v>1.176471701550305</v>
      </c>
      <c r="K535" t="str">
        <f>_xlfn.XLOOKUP(D535, dim_channels!A:A, dim_channels!C:C, "Not Found")</f>
        <v>OTA</v>
      </c>
      <c r="L535" t="str">
        <f>_xlfn.XLOOKUP(D535, dim_channels!A:A, dim_channels!B:B, "Not Found")</f>
        <v>Booking.com</v>
      </c>
      <c r="M535">
        <f t="shared" si="32"/>
        <v>0</v>
      </c>
      <c r="N535">
        <f t="shared" si="33"/>
        <v>1</v>
      </c>
      <c r="O535">
        <f t="shared" si="34"/>
        <v>4226.91</v>
      </c>
      <c r="P535">
        <f t="shared" si="35"/>
        <v>4972.84</v>
      </c>
    </row>
    <row r="536" spans="1:16" x14ac:dyDescent="0.2">
      <c r="A536" s="2" t="s">
        <v>937</v>
      </c>
      <c r="B536" s="2" t="s">
        <v>891</v>
      </c>
      <c r="C536" s="2" t="s">
        <v>578</v>
      </c>
      <c r="D536" s="2" t="s">
        <v>206</v>
      </c>
      <c r="E536" s="2" t="s">
        <v>207</v>
      </c>
      <c r="F536" s="2">
        <v>7894.26</v>
      </c>
      <c r="G536" s="2">
        <v>0</v>
      </c>
      <c r="H536" s="2">
        <v>7894.26</v>
      </c>
      <c r="I536" s="2" t="s">
        <v>29</v>
      </c>
      <c r="J536" s="4">
        <v>1</v>
      </c>
      <c r="K536" t="str">
        <f>_xlfn.XLOOKUP(D536, dim_channels!A:A, dim_channels!C:C, "Not Found")</f>
        <v>Direct</v>
      </c>
      <c r="L536" t="str">
        <f>_xlfn.XLOOKUP(D536, dim_channels!A:A, dim_channels!B:B, "Not Found")</f>
        <v>Walk-in</v>
      </c>
      <c r="M536">
        <f t="shared" si="32"/>
        <v>0</v>
      </c>
      <c r="N536">
        <f t="shared" si="33"/>
        <v>1</v>
      </c>
      <c r="O536">
        <f t="shared" si="34"/>
        <v>7894.26</v>
      </c>
      <c r="P536">
        <f t="shared" si="35"/>
        <v>7894.26</v>
      </c>
    </row>
    <row r="537" spans="1:16" x14ac:dyDescent="0.2">
      <c r="A537" s="3" t="s">
        <v>938</v>
      </c>
      <c r="B537" s="3" t="s">
        <v>753</v>
      </c>
      <c r="C537" s="3" t="s">
        <v>159</v>
      </c>
      <c r="D537" s="3" t="s">
        <v>52</v>
      </c>
      <c r="E537" s="3" t="s">
        <v>60</v>
      </c>
      <c r="F537" s="3">
        <v>8386.2800000000007</v>
      </c>
      <c r="G537" s="3">
        <v>0</v>
      </c>
      <c r="H537" s="3">
        <v>8386.2800000000007</v>
      </c>
      <c r="I537" s="3" t="s">
        <v>29</v>
      </c>
      <c r="J537" s="5">
        <v>1</v>
      </c>
      <c r="K537" t="str">
        <f>_xlfn.XLOOKUP(D537, dim_channels!A:A, dim_channels!C:C, "Not Found")</f>
        <v>OTA</v>
      </c>
      <c r="L537" t="str">
        <f>_xlfn.XLOOKUP(D537, dim_channels!A:A, dim_channels!B:B, "Not Found")</f>
        <v>Agoda</v>
      </c>
      <c r="M537">
        <f t="shared" si="32"/>
        <v>0</v>
      </c>
      <c r="N537">
        <f t="shared" si="33"/>
        <v>1</v>
      </c>
      <c r="O537">
        <f t="shared" si="34"/>
        <v>8386.2800000000007</v>
      </c>
      <c r="P537">
        <f t="shared" si="35"/>
        <v>8386.2800000000007</v>
      </c>
    </row>
    <row r="538" spans="1:16" x14ac:dyDescent="0.2">
      <c r="A538" s="2" t="s">
        <v>939</v>
      </c>
      <c r="B538" s="2" t="s">
        <v>799</v>
      </c>
      <c r="C538" s="2" t="s">
        <v>269</v>
      </c>
      <c r="D538" s="2" t="s">
        <v>114</v>
      </c>
      <c r="E538" s="2" t="s">
        <v>46</v>
      </c>
      <c r="F538" s="2">
        <v>25204.69</v>
      </c>
      <c r="G538" s="2">
        <v>2520.4699999999998</v>
      </c>
      <c r="H538" s="2">
        <v>22684.22</v>
      </c>
      <c r="I538" s="2" t="s">
        <v>29</v>
      </c>
      <c r="J538" s="4">
        <v>1.111111160092787</v>
      </c>
      <c r="K538" t="str">
        <f>_xlfn.XLOOKUP(D538, dim_channels!A:A, dim_channels!C:C, "Not Found")</f>
        <v>Offline</v>
      </c>
      <c r="L538" t="str">
        <f>_xlfn.XLOOKUP(D538, dim_channels!A:A, dim_channels!B:B, "Not Found")</f>
        <v>Travel Agency</v>
      </c>
      <c r="M538">
        <f t="shared" si="32"/>
        <v>0</v>
      </c>
      <c r="N538">
        <f t="shared" si="33"/>
        <v>1</v>
      </c>
      <c r="O538">
        <f t="shared" si="34"/>
        <v>22684.22</v>
      </c>
      <c r="P538">
        <f t="shared" si="35"/>
        <v>25204.69</v>
      </c>
    </row>
    <row r="539" spans="1:16" x14ac:dyDescent="0.2">
      <c r="A539" s="3" t="s">
        <v>940</v>
      </c>
      <c r="B539" s="3" t="s">
        <v>72</v>
      </c>
      <c r="C539" s="3" t="s">
        <v>813</v>
      </c>
      <c r="D539" s="3" t="s">
        <v>64</v>
      </c>
      <c r="E539" s="3" t="s">
        <v>28</v>
      </c>
      <c r="F539" s="3">
        <v>9718.17</v>
      </c>
      <c r="G539" s="3">
        <v>0</v>
      </c>
      <c r="H539" s="3">
        <v>9718.17</v>
      </c>
      <c r="I539" s="3" t="s">
        <v>41</v>
      </c>
      <c r="J539" s="5">
        <v>1</v>
      </c>
      <c r="K539" t="str">
        <f>_xlfn.XLOOKUP(D539, dim_channels!A:A, dim_channels!C:C, "Not Found")</f>
        <v>Direct</v>
      </c>
      <c r="L539" t="str">
        <f>_xlfn.XLOOKUP(D539, dim_channels!A:A, dim_channels!B:B, "Not Found")</f>
        <v>Direct Website</v>
      </c>
      <c r="M539">
        <f t="shared" si="32"/>
        <v>1</v>
      </c>
      <c r="N539">
        <f t="shared" si="33"/>
        <v>0</v>
      </c>
      <c r="O539">
        <f t="shared" si="34"/>
        <v>0</v>
      </c>
      <c r="P539">
        <f t="shared" si="35"/>
        <v>0</v>
      </c>
    </row>
    <row r="540" spans="1:16" x14ac:dyDescent="0.2">
      <c r="A540" s="2" t="s">
        <v>941</v>
      </c>
      <c r="B540" s="2" t="s">
        <v>36</v>
      </c>
      <c r="C540" s="2" t="s">
        <v>891</v>
      </c>
      <c r="D540" s="2" t="s">
        <v>27</v>
      </c>
      <c r="E540" s="2" t="s">
        <v>28</v>
      </c>
      <c r="F540" s="2">
        <v>20393.810000000001</v>
      </c>
      <c r="G540" s="2">
        <v>3670.89</v>
      </c>
      <c r="H540" s="2">
        <v>16722.919999999998</v>
      </c>
      <c r="I540" s="2" t="s">
        <v>29</v>
      </c>
      <c r="J540" s="4">
        <v>1.219512501405257</v>
      </c>
      <c r="K540" t="str">
        <f>_xlfn.XLOOKUP(D540, dim_channels!A:A, dim_channels!C:C, "Not Found")</f>
        <v>OTA</v>
      </c>
      <c r="L540" t="str">
        <f>_xlfn.XLOOKUP(D540, dim_channels!A:A, dim_channels!B:B, "Not Found")</f>
        <v>Expedia</v>
      </c>
      <c r="M540">
        <f t="shared" si="32"/>
        <v>0</v>
      </c>
      <c r="N540">
        <f t="shared" si="33"/>
        <v>1</v>
      </c>
      <c r="O540">
        <f t="shared" si="34"/>
        <v>16722.919999999998</v>
      </c>
      <c r="P540">
        <f t="shared" si="35"/>
        <v>20393.810000000001</v>
      </c>
    </row>
    <row r="541" spans="1:16" x14ac:dyDescent="0.2">
      <c r="A541" s="3" t="s">
        <v>942</v>
      </c>
      <c r="B541" s="3" t="s">
        <v>357</v>
      </c>
      <c r="C541" s="3" t="s">
        <v>794</v>
      </c>
      <c r="D541" s="3" t="s">
        <v>64</v>
      </c>
      <c r="E541" s="3" t="s">
        <v>28</v>
      </c>
      <c r="F541" s="3">
        <v>14837.03</v>
      </c>
      <c r="G541" s="3">
        <v>0</v>
      </c>
      <c r="H541" s="3">
        <v>14837.03</v>
      </c>
      <c r="I541" s="3" t="s">
        <v>29</v>
      </c>
      <c r="J541" s="5">
        <v>1</v>
      </c>
      <c r="K541" t="str">
        <f>_xlfn.XLOOKUP(D541, dim_channels!A:A, dim_channels!C:C, "Not Found")</f>
        <v>Direct</v>
      </c>
      <c r="L541" t="str">
        <f>_xlfn.XLOOKUP(D541, dim_channels!A:A, dim_channels!B:B, "Not Found")</f>
        <v>Direct Website</v>
      </c>
      <c r="M541">
        <f t="shared" si="32"/>
        <v>0</v>
      </c>
      <c r="N541">
        <f t="shared" si="33"/>
        <v>1</v>
      </c>
      <c r="O541">
        <f t="shared" si="34"/>
        <v>14837.03</v>
      </c>
      <c r="P541">
        <f t="shared" si="35"/>
        <v>14837.03</v>
      </c>
    </row>
    <row r="542" spans="1:16" x14ac:dyDescent="0.2">
      <c r="A542" s="2" t="s">
        <v>943</v>
      </c>
      <c r="B542" s="2" t="s">
        <v>773</v>
      </c>
      <c r="C542" s="2" t="s">
        <v>54</v>
      </c>
      <c r="D542" s="2" t="s">
        <v>64</v>
      </c>
      <c r="E542" s="2" t="s">
        <v>115</v>
      </c>
      <c r="F542" s="2">
        <v>9636.8700000000008</v>
      </c>
      <c r="G542" s="2">
        <v>0</v>
      </c>
      <c r="H542" s="2">
        <v>9636.8700000000008</v>
      </c>
      <c r="I542" s="2" t="s">
        <v>29</v>
      </c>
      <c r="J542" s="4">
        <v>1</v>
      </c>
      <c r="K542" t="str">
        <f>_xlfn.XLOOKUP(D542, dim_channels!A:A, dim_channels!C:C, "Not Found")</f>
        <v>Direct</v>
      </c>
      <c r="L542" t="str">
        <f>_xlfn.XLOOKUP(D542, dim_channels!A:A, dim_channels!B:B, "Not Found")</f>
        <v>Direct Website</v>
      </c>
      <c r="M542">
        <f t="shared" si="32"/>
        <v>0</v>
      </c>
      <c r="N542">
        <f t="shared" si="33"/>
        <v>1</v>
      </c>
      <c r="O542">
        <f t="shared" si="34"/>
        <v>9636.8700000000008</v>
      </c>
      <c r="P542">
        <f t="shared" si="35"/>
        <v>9636.8700000000008</v>
      </c>
    </row>
    <row r="543" spans="1:16" x14ac:dyDescent="0.2">
      <c r="A543" s="3" t="s">
        <v>944</v>
      </c>
      <c r="B543" s="3" t="s">
        <v>295</v>
      </c>
      <c r="C543" s="3" t="s">
        <v>101</v>
      </c>
      <c r="D543" s="3" t="s">
        <v>33</v>
      </c>
      <c r="E543" s="3" t="s">
        <v>28</v>
      </c>
      <c r="F543" s="3">
        <v>7640.55</v>
      </c>
      <c r="G543" s="3">
        <v>1146.08</v>
      </c>
      <c r="H543" s="3">
        <v>6494.47</v>
      </c>
      <c r="I543" s="3" t="s">
        <v>29</v>
      </c>
      <c r="J543" s="5">
        <v>1.176470135361315</v>
      </c>
      <c r="K543" t="str">
        <f>_xlfn.XLOOKUP(D543, dim_channels!A:A, dim_channels!C:C, "Not Found")</f>
        <v>OTA</v>
      </c>
      <c r="L543" t="str">
        <f>_xlfn.XLOOKUP(D543, dim_channels!A:A, dim_channels!B:B, "Not Found")</f>
        <v>Booking.com</v>
      </c>
      <c r="M543">
        <f t="shared" si="32"/>
        <v>0</v>
      </c>
      <c r="N543">
        <f t="shared" si="33"/>
        <v>1</v>
      </c>
      <c r="O543">
        <f t="shared" si="34"/>
        <v>6494.47</v>
      </c>
      <c r="P543">
        <f t="shared" si="35"/>
        <v>7640.55</v>
      </c>
    </row>
    <row r="544" spans="1:16" x14ac:dyDescent="0.2">
      <c r="A544" s="2" t="s">
        <v>945</v>
      </c>
      <c r="B544" s="2" t="s">
        <v>789</v>
      </c>
      <c r="C544" s="2" t="s">
        <v>164</v>
      </c>
      <c r="D544" s="2" t="s">
        <v>52</v>
      </c>
      <c r="E544" s="2" t="s">
        <v>34</v>
      </c>
      <c r="F544" s="2">
        <v>7458.06</v>
      </c>
      <c r="G544" s="2">
        <v>894.97</v>
      </c>
      <c r="H544" s="2">
        <v>6563.09</v>
      </c>
      <c r="I544" s="2" t="s">
        <v>56</v>
      </c>
      <c r="J544" s="4">
        <v>1.1363641211685349</v>
      </c>
      <c r="K544" t="str">
        <f>_xlfn.XLOOKUP(D544, dim_channels!A:A, dim_channels!C:C, "Not Found")</f>
        <v>OTA</v>
      </c>
      <c r="L544" t="str">
        <f>_xlfn.XLOOKUP(D544, dim_channels!A:A, dim_channels!B:B, "Not Found")</f>
        <v>Agoda</v>
      </c>
      <c r="M544">
        <f t="shared" si="32"/>
        <v>0</v>
      </c>
      <c r="N544">
        <f t="shared" si="33"/>
        <v>0</v>
      </c>
      <c r="O544">
        <f t="shared" si="34"/>
        <v>0</v>
      </c>
      <c r="P544">
        <f t="shared" si="35"/>
        <v>0</v>
      </c>
    </row>
    <row r="545" spans="1:16" x14ac:dyDescent="0.2">
      <c r="A545" s="3" t="s">
        <v>946</v>
      </c>
      <c r="B545" s="3" t="s">
        <v>236</v>
      </c>
      <c r="C545" s="3" t="s">
        <v>661</v>
      </c>
      <c r="D545" s="3" t="s">
        <v>33</v>
      </c>
      <c r="E545" s="3" t="s">
        <v>34</v>
      </c>
      <c r="F545" s="3">
        <v>2862.05</v>
      </c>
      <c r="G545" s="3">
        <v>429.31</v>
      </c>
      <c r="H545" s="3">
        <v>2432.7399999999998</v>
      </c>
      <c r="I545" s="3" t="s">
        <v>29</v>
      </c>
      <c r="J545" s="5">
        <v>1.1764717972327501</v>
      </c>
      <c r="K545" t="str">
        <f>_xlfn.XLOOKUP(D545, dim_channels!A:A, dim_channels!C:C, "Not Found")</f>
        <v>OTA</v>
      </c>
      <c r="L545" t="str">
        <f>_xlfn.XLOOKUP(D545, dim_channels!A:A, dim_channels!B:B, "Not Found")</f>
        <v>Booking.com</v>
      </c>
      <c r="M545">
        <f t="shared" si="32"/>
        <v>0</v>
      </c>
      <c r="N545">
        <f t="shared" si="33"/>
        <v>1</v>
      </c>
      <c r="O545">
        <f t="shared" si="34"/>
        <v>2432.7399999999998</v>
      </c>
      <c r="P545">
        <f t="shared" si="35"/>
        <v>2862.05</v>
      </c>
    </row>
    <row r="546" spans="1:16" x14ac:dyDescent="0.2">
      <c r="A546" s="2" t="s">
        <v>947</v>
      </c>
      <c r="B546" s="2" t="s">
        <v>824</v>
      </c>
      <c r="C546" s="2" t="s">
        <v>197</v>
      </c>
      <c r="D546" s="2" t="s">
        <v>169</v>
      </c>
      <c r="E546" s="2" t="s">
        <v>46</v>
      </c>
      <c r="F546" s="2">
        <v>7796.61</v>
      </c>
      <c r="G546" s="2">
        <v>1559.32</v>
      </c>
      <c r="H546" s="2">
        <v>6237.29</v>
      </c>
      <c r="I546" s="2" t="s">
        <v>29</v>
      </c>
      <c r="J546" s="4">
        <v>1.249999599184902</v>
      </c>
      <c r="K546" t="str">
        <f>_xlfn.XLOOKUP(D546, dim_channels!A:A, dim_channels!C:C, "Not Found")</f>
        <v>GDS</v>
      </c>
      <c r="L546" t="str">
        <f>_xlfn.XLOOKUP(D546, dim_channels!A:A, dim_channels!B:B, "Not Found")</f>
        <v>GDS (Amadeus)</v>
      </c>
      <c r="M546">
        <f t="shared" si="32"/>
        <v>0</v>
      </c>
      <c r="N546">
        <f t="shared" si="33"/>
        <v>1</v>
      </c>
      <c r="O546">
        <f t="shared" si="34"/>
        <v>6237.29</v>
      </c>
      <c r="P546">
        <f t="shared" si="35"/>
        <v>7796.61</v>
      </c>
    </row>
    <row r="547" spans="1:16" x14ac:dyDescent="0.2">
      <c r="A547" s="3" t="s">
        <v>948</v>
      </c>
      <c r="B547" s="3" t="s">
        <v>43</v>
      </c>
      <c r="C547" s="3" t="s">
        <v>949</v>
      </c>
      <c r="D547" s="3" t="s">
        <v>27</v>
      </c>
      <c r="E547" s="3" t="s">
        <v>28</v>
      </c>
      <c r="F547" s="3">
        <v>14311.18</v>
      </c>
      <c r="G547" s="3">
        <v>2576.0100000000002</v>
      </c>
      <c r="H547" s="3">
        <v>11735.17</v>
      </c>
      <c r="I547" s="3" t="s">
        <v>56</v>
      </c>
      <c r="J547" s="5">
        <v>1.2195119457153161</v>
      </c>
      <c r="K547" t="str">
        <f>_xlfn.XLOOKUP(D547, dim_channels!A:A, dim_channels!C:C, "Not Found")</f>
        <v>OTA</v>
      </c>
      <c r="L547" t="str">
        <f>_xlfn.XLOOKUP(D547, dim_channels!A:A, dim_channels!B:B, "Not Found")</f>
        <v>Expedia</v>
      </c>
      <c r="M547">
        <f t="shared" si="32"/>
        <v>0</v>
      </c>
      <c r="N547">
        <f t="shared" si="33"/>
        <v>0</v>
      </c>
      <c r="O547">
        <f t="shared" si="34"/>
        <v>0</v>
      </c>
      <c r="P547">
        <f t="shared" si="35"/>
        <v>0</v>
      </c>
    </row>
    <row r="548" spans="1:16" x14ac:dyDescent="0.2">
      <c r="A548" s="2" t="s">
        <v>950</v>
      </c>
      <c r="B548" s="2" t="s">
        <v>380</v>
      </c>
      <c r="C548" s="2" t="s">
        <v>762</v>
      </c>
      <c r="D548" s="2" t="s">
        <v>64</v>
      </c>
      <c r="E548" s="2" t="s">
        <v>28</v>
      </c>
      <c r="F548" s="2">
        <v>3655.31</v>
      </c>
      <c r="G548" s="2">
        <v>0</v>
      </c>
      <c r="H548" s="2">
        <v>3655.31</v>
      </c>
      <c r="I548" s="2" t="s">
        <v>29</v>
      </c>
      <c r="J548" s="4">
        <v>1</v>
      </c>
      <c r="K548" t="str">
        <f>_xlfn.XLOOKUP(D548, dim_channels!A:A, dim_channels!C:C, "Not Found")</f>
        <v>Direct</v>
      </c>
      <c r="L548" t="str">
        <f>_xlfn.XLOOKUP(D548, dim_channels!A:A, dim_channels!B:B, "Not Found")</f>
        <v>Direct Website</v>
      </c>
      <c r="M548">
        <f t="shared" si="32"/>
        <v>0</v>
      </c>
      <c r="N548">
        <f t="shared" si="33"/>
        <v>1</v>
      </c>
      <c r="O548">
        <f t="shared" si="34"/>
        <v>3655.31</v>
      </c>
      <c r="P548">
        <f t="shared" si="35"/>
        <v>3655.31</v>
      </c>
    </row>
    <row r="549" spans="1:16" x14ac:dyDescent="0.2">
      <c r="A549" s="3" t="s">
        <v>951</v>
      </c>
      <c r="B549" s="3" t="s">
        <v>754</v>
      </c>
      <c r="C549" s="3" t="s">
        <v>489</v>
      </c>
      <c r="D549" s="3" t="s">
        <v>27</v>
      </c>
      <c r="E549" s="3" t="s">
        <v>34</v>
      </c>
      <c r="F549" s="3">
        <v>3258.82</v>
      </c>
      <c r="G549" s="3">
        <v>586.59</v>
      </c>
      <c r="H549" s="3">
        <v>2672.23</v>
      </c>
      <c r="I549" s="3" t="s">
        <v>56</v>
      </c>
      <c r="J549" s="5">
        <v>1.2195132903979069</v>
      </c>
      <c r="K549" t="str">
        <f>_xlfn.XLOOKUP(D549, dim_channels!A:A, dim_channels!C:C, "Not Found")</f>
        <v>OTA</v>
      </c>
      <c r="L549" t="str">
        <f>_xlfn.XLOOKUP(D549, dim_channels!A:A, dim_channels!B:B, "Not Found")</f>
        <v>Expedia</v>
      </c>
      <c r="M549">
        <f t="shared" si="32"/>
        <v>0</v>
      </c>
      <c r="N549">
        <f t="shared" si="33"/>
        <v>0</v>
      </c>
      <c r="O549">
        <f t="shared" si="34"/>
        <v>0</v>
      </c>
      <c r="P549">
        <f t="shared" si="35"/>
        <v>0</v>
      </c>
    </row>
    <row r="550" spans="1:16" x14ac:dyDescent="0.2">
      <c r="A550" s="2" t="s">
        <v>952</v>
      </c>
      <c r="B550" s="2" t="s">
        <v>292</v>
      </c>
      <c r="C550" s="2" t="s">
        <v>138</v>
      </c>
      <c r="D550" s="2" t="s">
        <v>33</v>
      </c>
      <c r="E550" s="2" t="s">
        <v>60</v>
      </c>
      <c r="F550" s="2">
        <v>29622.65</v>
      </c>
      <c r="G550" s="2">
        <v>0</v>
      </c>
      <c r="H550" s="2">
        <v>29622.65</v>
      </c>
      <c r="I550" s="2" t="s">
        <v>41</v>
      </c>
      <c r="J550" s="4">
        <v>1</v>
      </c>
      <c r="K550" t="str">
        <f>_xlfn.XLOOKUP(D550, dim_channels!A:A, dim_channels!C:C, "Not Found")</f>
        <v>OTA</v>
      </c>
      <c r="L550" t="str">
        <f>_xlfn.XLOOKUP(D550, dim_channels!A:A, dim_channels!B:B, "Not Found")</f>
        <v>Booking.com</v>
      </c>
      <c r="M550">
        <f t="shared" si="32"/>
        <v>1</v>
      </c>
      <c r="N550">
        <f t="shared" si="33"/>
        <v>0</v>
      </c>
      <c r="O550">
        <f t="shared" si="34"/>
        <v>0</v>
      </c>
      <c r="P550">
        <f t="shared" si="35"/>
        <v>0</v>
      </c>
    </row>
    <row r="551" spans="1:16" x14ac:dyDescent="0.2">
      <c r="A551" s="3" t="s">
        <v>953</v>
      </c>
      <c r="B551" s="3" t="s">
        <v>107</v>
      </c>
      <c r="C551" s="3" t="s">
        <v>644</v>
      </c>
      <c r="D551" s="3" t="s">
        <v>64</v>
      </c>
      <c r="E551" s="3" t="s">
        <v>34</v>
      </c>
      <c r="F551" s="3">
        <v>5818.78</v>
      </c>
      <c r="G551" s="3">
        <v>0</v>
      </c>
      <c r="H551" s="3">
        <v>5818.78</v>
      </c>
      <c r="I551" s="3" t="s">
        <v>29</v>
      </c>
      <c r="J551" s="5">
        <v>1</v>
      </c>
      <c r="K551" t="str">
        <f>_xlfn.XLOOKUP(D551, dim_channels!A:A, dim_channels!C:C, "Not Found")</f>
        <v>Direct</v>
      </c>
      <c r="L551" t="str">
        <f>_xlfn.XLOOKUP(D551, dim_channels!A:A, dim_channels!B:B, "Not Found")</f>
        <v>Direct Website</v>
      </c>
      <c r="M551">
        <f t="shared" si="32"/>
        <v>0</v>
      </c>
      <c r="N551">
        <f t="shared" si="33"/>
        <v>1</v>
      </c>
      <c r="O551">
        <f t="shared" si="34"/>
        <v>5818.78</v>
      </c>
      <c r="P551">
        <f t="shared" si="35"/>
        <v>5818.78</v>
      </c>
    </row>
    <row r="552" spans="1:16" x14ac:dyDescent="0.2">
      <c r="A552" s="2" t="s">
        <v>954</v>
      </c>
      <c r="B552" s="2" t="s">
        <v>595</v>
      </c>
      <c r="C552" s="2" t="s">
        <v>955</v>
      </c>
      <c r="D552" s="2" t="s">
        <v>33</v>
      </c>
      <c r="E552" s="2" t="s">
        <v>60</v>
      </c>
      <c r="F552" s="2">
        <v>3246.27</v>
      </c>
      <c r="G552" s="2">
        <v>0</v>
      </c>
      <c r="H552" s="2">
        <v>3246.27</v>
      </c>
      <c r="I552" s="2" t="s">
        <v>41</v>
      </c>
      <c r="J552" s="4">
        <v>1</v>
      </c>
      <c r="K552" t="str">
        <f>_xlfn.XLOOKUP(D552, dim_channels!A:A, dim_channels!C:C, "Not Found")</f>
        <v>OTA</v>
      </c>
      <c r="L552" t="str">
        <f>_xlfn.XLOOKUP(D552, dim_channels!A:A, dim_channels!B:B, "Not Found")</f>
        <v>Booking.com</v>
      </c>
      <c r="M552">
        <f t="shared" si="32"/>
        <v>1</v>
      </c>
      <c r="N552">
        <f t="shared" si="33"/>
        <v>0</v>
      </c>
      <c r="O552">
        <f t="shared" si="34"/>
        <v>0</v>
      </c>
      <c r="P552">
        <f t="shared" si="35"/>
        <v>0</v>
      </c>
    </row>
    <row r="553" spans="1:16" x14ac:dyDescent="0.2">
      <c r="A553" s="3" t="s">
        <v>956</v>
      </c>
      <c r="B553" s="3" t="s">
        <v>132</v>
      </c>
      <c r="C553" s="3" t="s">
        <v>794</v>
      </c>
      <c r="D553" s="3" t="s">
        <v>64</v>
      </c>
      <c r="E553" s="3" t="s">
        <v>115</v>
      </c>
      <c r="F553" s="3">
        <v>6827.18</v>
      </c>
      <c r="G553" s="3">
        <v>0</v>
      </c>
      <c r="H553" s="3">
        <v>6827.18</v>
      </c>
      <c r="I553" s="3" t="s">
        <v>29</v>
      </c>
      <c r="J553" s="5">
        <v>1</v>
      </c>
      <c r="K553" t="str">
        <f>_xlfn.XLOOKUP(D553, dim_channels!A:A, dim_channels!C:C, "Not Found")</f>
        <v>Direct</v>
      </c>
      <c r="L553" t="str">
        <f>_xlfn.XLOOKUP(D553, dim_channels!A:A, dim_channels!B:B, "Not Found")</f>
        <v>Direct Website</v>
      </c>
      <c r="M553">
        <f t="shared" si="32"/>
        <v>0</v>
      </c>
      <c r="N553">
        <f t="shared" si="33"/>
        <v>1</v>
      </c>
      <c r="O553">
        <f t="shared" si="34"/>
        <v>6827.18</v>
      </c>
      <c r="P553">
        <f t="shared" si="35"/>
        <v>6827.18</v>
      </c>
    </row>
    <row r="554" spans="1:16" x14ac:dyDescent="0.2">
      <c r="A554" s="2" t="s">
        <v>957</v>
      </c>
      <c r="B554" s="2" t="s">
        <v>958</v>
      </c>
      <c r="C554" s="2" t="s">
        <v>227</v>
      </c>
      <c r="D554" s="2" t="s">
        <v>33</v>
      </c>
      <c r="E554" s="2" t="s">
        <v>60</v>
      </c>
      <c r="F554" s="2">
        <v>18086.45</v>
      </c>
      <c r="G554" s="2">
        <v>0</v>
      </c>
      <c r="H554" s="2">
        <v>18086.45</v>
      </c>
      <c r="I554" s="2" t="s">
        <v>29</v>
      </c>
      <c r="J554" s="4">
        <v>1</v>
      </c>
      <c r="K554" t="str">
        <f>_xlfn.XLOOKUP(D554, dim_channels!A:A, dim_channels!C:C, "Not Found")</f>
        <v>OTA</v>
      </c>
      <c r="L554" t="str">
        <f>_xlfn.XLOOKUP(D554, dim_channels!A:A, dim_channels!B:B, "Not Found")</f>
        <v>Booking.com</v>
      </c>
      <c r="M554">
        <f t="shared" si="32"/>
        <v>0</v>
      </c>
      <c r="N554">
        <f t="shared" si="33"/>
        <v>1</v>
      </c>
      <c r="O554">
        <f t="shared" si="34"/>
        <v>18086.45</v>
      </c>
      <c r="P554">
        <f t="shared" si="35"/>
        <v>18086.45</v>
      </c>
    </row>
    <row r="555" spans="1:16" x14ac:dyDescent="0.2">
      <c r="A555" s="3" t="s">
        <v>959</v>
      </c>
      <c r="B555" s="3" t="s">
        <v>722</v>
      </c>
      <c r="C555" s="3" t="s">
        <v>435</v>
      </c>
      <c r="D555" s="3" t="s">
        <v>169</v>
      </c>
      <c r="E555" s="3" t="s">
        <v>46</v>
      </c>
      <c r="F555" s="3">
        <v>10335.469999999999</v>
      </c>
      <c r="G555" s="3">
        <v>2067.09</v>
      </c>
      <c r="H555" s="3">
        <v>8268.3799999999992</v>
      </c>
      <c r="I555" s="3" t="s">
        <v>29</v>
      </c>
      <c r="J555" s="5">
        <v>1.249999395286622</v>
      </c>
      <c r="K555" t="str">
        <f>_xlfn.XLOOKUP(D555, dim_channels!A:A, dim_channels!C:C, "Not Found")</f>
        <v>GDS</v>
      </c>
      <c r="L555" t="str">
        <f>_xlfn.XLOOKUP(D555, dim_channels!A:A, dim_channels!B:B, "Not Found")</f>
        <v>GDS (Amadeus)</v>
      </c>
      <c r="M555">
        <f t="shared" si="32"/>
        <v>0</v>
      </c>
      <c r="N555">
        <f t="shared" si="33"/>
        <v>1</v>
      </c>
      <c r="O555">
        <f t="shared" si="34"/>
        <v>8268.3799999999992</v>
      </c>
      <c r="P555">
        <f t="shared" si="35"/>
        <v>10335.469999999999</v>
      </c>
    </row>
    <row r="556" spans="1:16" x14ac:dyDescent="0.2">
      <c r="A556" s="2" t="s">
        <v>960</v>
      </c>
      <c r="B556" s="2" t="s">
        <v>649</v>
      </c>
      <c r="C556" s="2" t="s">
        <v>558</v>
      </c>
      <c r="D556" s="2" t="s">
        <v>64</v>
      </c>
      <c r="E556" s="2" t="s">
        <v>34</v>
      </c>
      <c r="F556" s="2">
        <v>10220.120000000001</v>
      </c>
      <c r="G556" s="2">
        <v>0</v>
      </c>
      <c r="H556" s="2">
        <v>10220.120000000001</v>
      </c>
      <c r="I556" s="2" t="s">
        <v>29</v>
      </c>
      <c r="J556" s="4">
        <v>1</v>
      </c>
      <c r="K556" t="str">
        <f>_xlfn.XLOOKUP(D556, dim_channels!A:A, dim_channels!C:C, "Not Found")</f>
        <v>Direct</v>
      </c>
      <c r="L556" t="str">
        <f>_xlfn.XLOOKUP(D556, dim_channels!A:A, dim_channels!B:B, "Not Found")</f>
        <v>Direct Website</v>
      </c>
      <c r="M556">
        <f t="shared" si="32"/>
        <v>0</v>
      </c>
      <c r="N556">
        <f t="shared" si="33"/>
        <v>1</v>
      </c>
      <c r="O556">
        <f t="shared" si="34"/>
        <v>10220.120000000001</v>
      </c>
      <c r="P556">
        <f t="shared" si="35"/>
        <v>10220.120000000001</v>
      </c>
    </row>
    <row r="557" spans="1:16" x14ac:dyDescent="0.2">
      <c r="A557" s="3" t="s">
        <v>961</v>
      </c>
      <c r="B557" s="3" t="s">
        <v>73</v>
      </c>
      <c r="C557" s="3" t="s">
        <v>87</v>
      </c>
      <c r="D557" s="3" t="s">
        <v>33</v>
      </c>
      <c r="E557" s="3" t="s">
        <v>28</v>
      </c>
      <c r="F557" s="3">
        <v>8532.98</v>
      </c>
      <c r="G557" s="3">
        <v>1279.95</v>
      </c>
      <c r="H557" s="3">
        <v>7253.03</v>
      </c>
      <c r="I557" s="3" t="s">
        <v>56</v>
      </c>
      <c r="J557" s="5">
        <v>1.1764710748473399</v>
      </c>
      <c r="K557" t="str">
        <f>_xlfn.XLOOKUP(D557, dim_channels!A:A, dim_channels!C:C, "Not Found")</f>
        <v>OTA</v>
      </c>
      <c r="L557" t="str">
        <f>_xlfn.XLOOKUP(D557, dim_channels!A:A, dim_channels!B:B, "Not Found")</f>
        <v>Booking.com</v>
      </c>
      <c r="M557">
        <f t="shared" si="32"/>
        <v>0</v>
      </c>
      <c r="N557">
        <f t="shared" si="33"/>
        <v>0</v>
      </c>
      <c r="O557">
        <f t="shared" si="34"/>
        <v>0</v>
      </c>
      <c r="P557">
        <f t="shared" si="35"/>
        <v>0</v>
      </c>
    </row>
    <row r="558" spans="1:16" x14ac:dyDescent="0.2">
      <c r="A558" s="2" t="s">
        <v>962</v>
      </c>
      <c r="B558" s="2" t="s">
        <v>451</v>
      </c>
      <c r="C558" s="2" t="s">
        <v>875</v>
      </c>
      <c r="D558" s="2" t="s">
        <v>114</v>
      </c>
      <c r="E558" s="2" t="s">
        <v>115</v>
      </c>
      <c r="F558" s="2">
        <v>2536.41</v>
      </c>
      <c r="G558" s="2">
        <v>253.64</v>
      </c>
      <c r="H558" s="2">
        <v>2282.77</v>
      </c>
      <c r="I558" s="2" t="s">
        <v>41</v>
      </c>
      <c r="J558" s="4">
        <v>1.11111062437302</v>
      </c>
      <c r="K558" t="str">
        <f>_xlfn.XLOOKUP(D558, dim_channels!A:A, dim_channels!C:C, "Not Found")</f>
        <v>Offline</v>
      </c>
      <c r="L558" t="str">
        <f>_xlfn.XLOOKUP(D558, dim_channels!A:A, dim_channels!B:B, "Not Found")</f>
        <v>Travel Agency</v>
      </c>
      <c r="M558">
        <f t="shared" si="32"/>
        <v>1</v>
      </c>
      <c r="N558">
        <f t="shared" si="33"/>
        <v>0</v>
      </c>
      <c r="O558">
        <f t="shared" si="34"/>
        <v>0</v>
      </c>
      <c r="P558">
        <f t="shared" si="35"/>
        <v>0</v>
      </c>
    </row>
    <row r="559" spans="1:16" x14ac:dyDescent="0.2">
      <c r="A559" s="3" t="s">
        <v>963</v>
      </c>
      <c r="B559" s="3" t="s">
        <v>661</v>
      </c>
      <c r="C559" s="3" t="s">
        <v>724</v>
      </c>
      <c r="D559" s="3" t="s">
        <v>52</v>
      </c>
      <c r="E559" s="3" t="s">
        <v>34</v>
      </c>
      <c r="F559" s="3">
        <v>5959.49</v>
      </c>
      <c r="G559" s="3">
        <v>715.14</v>
      </c>
      <c r="H559" s="3">
        <v>5244.35</v>
      </c>
      <c r="I559" s="3" t="s">
        <v>29</v>
      </c>
      <c r="J559" s="5">
        <v>1.136363896383727</v>
      </c>
      <c r="K559" t="str">
        <f>_xlfn.XLOOKUP(D559, dim_channels!A:A, dim_channels!C:C, "Not Found")</f>
        <v>OTA</v>
      </c>
      <c r="L559" t="str">
        <f>_xlfn.XLOOKUP(D559, dim_channels!A:A, dim_channels!B:B, "Not Found")</f>
        <v>Agoda</v>
      </c>
      <c r="M559">
        <f t="shared" si="32"/>
        <v>0</v>
      </c>
      <c r="N559">
        <f t="shared" si="33"/>
        <v>1</v>
      </c>
      <c r="O559">
        <f t="shared" si="34"/>
        <v>5244.35</v>
      </c>
      <c r="P559">
        <f t="shared" si="35"/>
        <v>5959.49</v>
      </c>
    </row>
    <row r="560" spans="1:16" x14ac:dyDescent="0.2">
      <c r="A560" s="2" t="s">
        <v>964</v>
      </c>
      <c r="B560" s="2" t="s">
        <v>103</v>
      </c>
      <c r="C560" s="2" t="s">
        <v>246</v>
      </c>
      <c r="D560" s="2" t="s">
        <v>169</v>
      </c>
      <c r="E560" s="2" t="s">
        <v>34</v>
      </c>
      <c r="F560" s="2">
        <v>3017.69</v>
      </c>
      <c r="G560" s="2">
        <v>603.54</v>
      </c>
      <c r="H560" s="2">
        <v>2414.15</v>
      </c>
      <c r="I560" s="2" t="s">
        <v>29</v>
      </c>
      <c r="J560" s="4">
        <v>1.250001035561171</v>
      </c>
      <c r="K560" t="str">
        <f>_xlfn.XLOOKUP(D560, dim_channels!A:A, dim_channels!C:C, "Not Found")</f>
        <v>GDS</v>
      </c>
      <c r="L560" t="str">
        <f>_xlfn.XLOOKUP(D560, dim_channels!A:A, dim_channels!B:B, "Not Found")</f>
        <v>GDS (Amadeus)</v>
      </c>
      <c r="M560">
        <f t="shared" si="32"/>
        <v>0</v>
      </c>
      <c r="N560">
        <f t="shared" si="33"/>
        <v>1</v>
      </c>
      <c r="O560">
        <f t="shared" si="34"/>
        <v>2414.15</v>
      </c>
      <c r="P560">
        <f t="shared" si="35"/>
        <v>3017.69</v>
      </c>
    </row>
    <row r="561" spans="1:16" x14ac:dyDescent="0.2">
      <c r="A561" s="3" t="s">
        <v>965</v>
      </c>
      <c r="B561" s="3" t="s">
        <v>120</v>
      </c>
      <c r="C561" s="3" t="s">
        <v>82</v>
      </c>
      <c r="D561" s="3" t="s">
        <v>114</v>
      </c>
      <c r="E561" s="3" t="s">
        <v>115</v>
      </c>
      <c r="F561" s="3">
        <v>8411.01</v>
      </c>
      <c r="G561" s="3">
        <v>841.1</v>
      </c>
      <c r="H561" s="3">
        <v>7569.91</v>
      </c>
      <c r="I561" s="3" t="s">
        <v>56</v>
      </c>
      <c r="J561" s="5">
        <v>1.1111109643311481</v>
      </c>
      <c r="K561" t="str">
        <f>_xlfn.XLOOKUP(D561, dim_channels!A:A, dim_channels!C:C, "Not Found")</f>
        <v>Offline</v>
      </c>
      <c r="L561" t="str">
        <f>_xlfn.XLOOKUP(D561, dim_channels!A:A, dim_channels!B:B, "Not Found")</f>
        <v>Travel Agency</v>
      </c>
      <c r="M561">
        <f t="shared" si="32"/>
        <v>0</v>
      </c>
      <c r="N561">
        <f t="shared" si="33"/>
        <v>0</v>
      </c>
      <c r="O561">
        <f t="shared" si="34"/>
        <v>0</v>
      </c>
      <c r="P561">
        <f t="shared" si="35"/>
        <v>0</v>
      </c>
    </row>
    <row r="562" spans="1:16" x14ac:dyDescent="0.2">
      <c r="A562" s="2" t="s">
        <v>966</v>
      </c>
      <c r="B562" s="2" t="s">
        <v>278</v>
      </c>
      <c r="C562" s="2" t="s">
        <v>161</v>
      </c>
      <c r="D562" s="2" t="s">
        <v>27</v>
      </c>
      <c r="E562" s="2" t="s">
        <v>60</v>
      </c>
      <c r="F562" s="2">
        <v>11759.34</v>
      </c>
      <c r="G562" s="2">
        <v>0</v>
      </c>
      <c r="H562" s="2">
        <v>11759.34</v>
      </c>
      <c r="I562" s="2" t="s">
        <v>29</v>
      </c>
      <c r="J562" s="4">
        <v>1</v>
      </c>
      <c r="K562" t="str">
        <f>_xlfn.XLOOKUP(D562, dim_channels!A:A, dim_channels!C:C, "Not Found")</f>
        <v>OTA</v>
      </c>
      <c r="L562" t="str">
        <f>_xlfn.XLOOKUP(D562, dim_channels!A:A, dim_channels!B:B, "Not Found")</f>
        <v>Expedia</v>
      </c>
      <c r="M562">
        <f t="shared" si="32"/>
        <v>0</v>
      </c>
      <c r="N562">
        <f t="shared" si="33"/>
        <v>1</v>
      </c>
      <c r="O562">
        <f t="shared" si="34"/>
        <v>11759.34</v>
      </c>
      <c r="P562">
        <f t="shared" si="35"/>
        <v>11759.34</v>
      </c>
    </row>
    <row r="563" spans="1:16" x14ac:dyDescent="0.2">
      <c r="A563" s="3" t="s">
        <v>967</v>
      </c>
      <c r="B563" s="3" t="s">
        <v>234</v>
      </c>
      <c r="C563" s="3" t="s">
        <v>303</v>
      </c>
      <c r="D563" s="3" t="s">
        <v>45</v>
      </c>
      <c r="E563" s="3" t="s">
        <v>89</v>
      </c>
      <c r="F563" s="3">
        <v>7537.2</v>
      </c>
      <c r="G563" s="3">
        <v>0</v>
      </c>
      <c r="H563" s="3">
        <v>7537.2</v>
      </c>
      <c r="I563" s="3" t="s">
        <v>29</v>
      </c>
      <c r="J563" s="5">
        <v>1</v>
      </c>
      <c r="K563" t="str">
        <f>_xlfn.XLOOKUP(D563, dim_channels!A:A, dim_channels!C:C, "Not Found")</f>
        <v>Corporate</v>
      </c>
      <c r="L563" t="str">
        <f>_xlfn.XLOOKUP(D563, dim_channels!A:A, dim_channels!B:B, "Not Found")</f>
        <v>Corporate Direct</v>
      </c>
      <c r="M563">
        <f t="shared" si="32"/>
        <v>0</v>
      </c>
      <c r="N563">
        <f t="shared" si="33"/>
        <v>1</v>
      </c>
      <c r="O563">
        <f t="shared" si="34"/>
        <v>7537.2</v>
      </c>
      <c r="P563">
        <f t="shared" si="35"/>
        <v>7537.2</v>
      </c>
    </row>
    <row r="564" spans="1:16" x14ac:dyDescent="0.2">
      <c r="A564" s="2" t="s">
        <v>968</v>
      </c>
      <c r="B564" s="2" t="s">
        <v>754</v>
      </c>
      <c r="C564" s="2" t="s">
        <v>567</v>
      </c>
      <c r="D564" s="2" t="s">
        <v>45</v>
      </c>
      <c r="E564" s="2" t="s">
        <v>46</v>
      </c>
      <c r="F564" s="2">
        <v>8744.32</v>
      </c>
      <c r="G564" s="2">
        <v>437.22</v>
      </c>
      <c r="H564" s="2">
        <v>8307.1</v>
      </c>
      <c r="I564" s="2" t="s">
        <v>29</v>
      </c>
      <c r="J564" s="4">
        <v>1.052632085806118</v>
      </c>
      <c r="K564" t="str">
        <f>_xlfn.XLOOKUP(D564, dim_channels!A:A, dim_channels!C:C, "Not Found")</f>
        <v>Corporate</v>
      </c>
      <c r="L564" t="str">
        <f>_xlfn.XLOOKUP(D564, dim_channels!A:A, dim_channels!B:B, "Not Found")</f>
        <v>Corporate Direct</v>
      </c>
      <c r="M564">
        <f t="shared" si="32"/>
        <v>0</v>
      </c>
      <c r="N564">
        <f t="shared" si="33"/>
        <v>1</v>
      </c>
      <c r="O564">
        <f t="shared" si="34"/>
        <v>8307.1</v>
      </c>
      <c r="P564">
        <f t="shared" si="35"/>
        <v>8744.32</v>
      </c>
    </row>
    <row r="565" spans="1:16" x14ac:dyDescent="0.2">
      <c r="A565" s="3" t="s">
        <v>969</v>
      </c>
      <c r="B565" s="3" t="s">
        <v>669</v>
      </c>
      <c r="C565" s="3" t="s">
        <v>292</v>
      </c>
      <c r="D565" s="3" t="s">
        <v>33</v>
      </c>
      <c r="E565" s="3" t="s">
        <v>60</v>
      </c>
      <c r="F565" s="3">
        <v>8624.58</v>
      </c>
      <c r="G565" s="3">
        <v>0</v>
      </c>
      <c r="H565" s="3">
        <v>8624.58</v>
      </c>
      <c r="I565" s="3" t="s">
        <v>56</v>
      </c>
      <c r="J565" s="5">
        <v>1</v>
      </c>
      <c r="K565" t="str">
        <f>_xlfn.XLOOKUP(D565, dim_channels!A:A, dim_channels!C:C, "Not Found")</f>
        <v>OTA</v>
      </c>
      <c r="L565" t="str">
        <f>_xlfn.XLOOKUP(D565, dim_channels!A:A, dim_channels!B:B, "Not Found")</f>
        <v>Booking.com</v>
      </c>
      <c r="M565">
        <f t="shared" si="32"/>
        <v>0</v>
      </c>
      <c r="N565">
        <f t="shared" si="33"/>
        <v>0</v>
      </c>
      <c r="O565">
        <f t="shared" si="34"/>
        <v>0</v>
      </c>
      <c r="P565">
        <f t="shared" si="35"/>
        <v>0</v>
      </c>
    </row>
    <row r="566" spans="1:16" x14ac:dyDescent="0.2">
      <c r="A566" s="2" t="s">
        <v>970</v>
      </c>
      <c r="B566" s="2" t="s">
        <v>971</v>
      </c>
      <c r="C566" s="2" t="s">
        <v>76</v>
      </c>
      <c r="D566" s="2" t="s">
        <v>169</v>
      </c>
      <c r="E566" s="2" t="s">
        <v>34</v>
      </c>
      <c r="F566" s="2">
        <v>16243.42</v>
      </c>
      <c r="G566" s="2">
        <v>3248.68</v>
      </c>
      <c r="H566" s="2">
        <v>12994.74</v>
      </c>
      <c r="I566" s="2" t="s">
        <v>29</v>
      </c>
      <c r="J566" s="4">
        <v>1.249999615228931</v>
      </c>
      <c r="K566" t="str">
        <f>_xlfn.XLOOKUP(D566, dim_channels!A:A, dim_channels!C:C, "Not Found")</f>
        <v>GDS</v>
      </c>
      <c r="L566" t="str">
        <f>_xlfn.XLOOKUP(D566, dim_channels!A:A, dim_channels!B:B, "Not Found")</f>
        <v>GDS (Amadeus)</v>
      </c>
      <c r="M566">
        <f t="shared" si="32"/>
        <v>0</v>
      </c>
      <c r="N566">
        <f t="shared" si="33"/>
        <v>1</v>
      </c>
      <c r="O566">
        <f t="shared" si="34"/>
        <v>12994.74</v>
      </c>
      <c r="P566">
        <f t="shared" si="35"/>
        <v>16243.42</v>
      </c>
    </row>
    <row r="567" spans="1:16" x14ac:dyDescent="0.2">
      <c r="A567" s="3" t="s">
        <v>972</v>
      </c>
      <c r="B567" s="3" t="s">
        <v>630</v>
      </c>
      <c r="C567" s="3" t="s">
        <v>516</v>
      </c>
      <c r="D567" s="3" t="s">
        <v>45</v>
      </c>
      <c r="E567" s="3" t="s">
        <v>46</v>
      </c>
      <c r="F567" s="3">
        <v>2488.96</v>
      </c>
      <c r="G567" s="3">
        <v>124.45</v>
      </c>
      <c r="H567" s="3">
        <v>2364.5100000000002</v>
      </c>
      <c r="I567" s="3" t="s">
        <v>56</v>
      </c>
      <c r="J567" s="5">
        <v>1.052632469306537</v>
      </c>
      <c r="K567" t="str">
        <f>_xlfn.XLOOKUP(D567, dim_channels!A:A, dim_channels!C:C, "Not Found")</f>
        <v>Corporate</v>
      </c>
      <c r="L567" t="str">
        <f>_xlfn.XLOOKUP(D567, dim_channels!A:A, dim_channels!B:B, "Not Found")</f>
        <v>Corporate Direct</v>
      </c>
      <c r="M567">
        <f t="shared" si="32"/>
        <v>0</v>
      </c>
      <c r="N567">
        <f t="shared" si="33"/>
        <v>0</v>
      </c>
      <c r="O567">
        <f t="shared" si="34"/>
        <v>0</v>
      </c>
      <c r="P567">
        <f t="shared" si="35"/>
        <v>0</v>
      </c>
    </row>
    <row r="568" spans="1:16" x14ac:dyDescent="0.2">
      <c r="A568" s="2" t="s">
        <v>973</v>
      </c>
      <c r="B568" s="2" t="s">
        <v>497</v>
      </c>
      <c r="C568" s="2" t="s">
        <v>278</v>
      </c>
      <c r="D568" s="2" t="s">
        <v>52</v>
      </c>
      <c r="E568" s="2" t="s">
        <v>34</v>
      </c>
      <c r="F568" s="2">
        <v>10785.42</v>
      </c>
      <c r="G568" s="2">
        <v>1294.25</v>
      </c>
      <c r="H568" s="2">
        <v>9491.17</v>
      </c>
      <c r="I568" s="2" t="s">
        <v>29</v>
      </c>
      <c r="J568" s="4">
        <v>1.136363588472233</v>
      </c>
      <c r="K568" t="str">
        <f>_xlfn.XLOOKUP(D568, dim_channels!A:A, dim_channels!C:C, "Not Found")</f>
        <v>OTA</v>
      </c>
      <c r="L568" t="str">
        <f>_xlfn.XLOOKUP(D568, dim_channels!A:A, dim_channels!B:B, "Not Found")</f>
        <v>Agoda</v>
      </c>
      <c r="M568">
        <f t="shared" si="32"/>
        <v>0</v>
      </c>
      <c r="N568">
        <f t="shared" si="33"/>
        <v>1</v>
      </c>
      <c r="O568">
        <f t="shared" si="34"/>
        <v>9491.17</v>
      </c>
      <c r="P568">
        <f t="shared" si="35"/>
        <v>10785.42</v>
      </c>
    </row>
    <row r="569" spans="1:16" x14ac:dyDescent="0.2">
      <c r="A569" s="3" t="s">
        <v>974</v>
      </c>
      <c r="B569" s="3" t="s">
        <v>577</v>
      </c>
      <c r="C569" s="3" t="s">
        <v>525</v>
      </c>
      <c r="D569" s="3" t="s">
        <v>64</v>
      </c>
      <c r="E569" s="3" t="s">
        <v>115</v>
      </c>
      <c r="F569" s="3">
        <v>7707.3</v>
      </c>
      <c r="G569" s="3">
        <v>0</v>
      </c>
      <c r="H569" s="3">
        <v>7707.3</v>
      </c>
      <c r="I569" s="3" t="s">
        <v>29</v>
      </c>
      <c r="J569" s="5">
        <v>1</v>
      </c>
      <c r="K569" t="str">
        <f>_xlfn.XLOOKUP(D569, dim_channels!A:A, dim_channels!C:C, "Not Found")</f>
        <v>Direct</v>
      </c>
      <c r="L569" t="str">
        <f>_xlfn.XLOOKUP(D569, dim_channels!A:A, dim_channels!B:B, "Not Found")</f>
        <v>Direct Website</v>
      </c>
      <c r="M569">
        <f t="shared" si="32"/>
        <v>0</v>
      </c>
      <c r="N569">
        <f t="shared" si="33"/>
        <v>1</v>
      </c>
      <c r="O569">
        <f t="shared" si="34"/>
        <v>7707.3</v>
      </c>
      <c r="P569">
        <f t="shared" si="35"/>
        <v>7707.3</v>
      </c>
    </row>
    <row r="570" spans="1:16" x14ac:dyDescent="0.2">
      <c r="A570" s="2" t="s">
        <v>975</v>
      </c>
      <c r="B570" s="2" t="s">
        <v>400</v>
      </c>
      <c r="C570" s="2" t="s">
        <v>321</v>
      </c>
      <c r="D570" s="2" t="s">
        <v>27</v>
      </c>
      <c r="E570" s="2" t="s">
        <v>28</v>
      </c>
      <c r="F570" s="2">
        <v>9813.61</v>
      </c>
      <c r="G570" s="2">
        <v>1766.45</v>
      </c>
      <c r="H570" s="2">
        <v>8047.16</v>
      </c>
      <c r="I570" s="2" t="s">
        <v>56</v>
      </c>
      <c r="J570" s="4">
        <v>1.219512225431084</v>
      </c>
      <c r="K570" t="str">
        <f>_xlfn.XLOOKUP(D570, dim_channels!A:A, dim_channels!C:C, "Not Found")</f>
        <v>OTA</v>
      </c>
      <c r="L570" t="str">
        <f>_xlfn.XLOOKUP(D570, dim_channels!A:A, dim_channels!B:B, "Not Found")</f>
        <v>Expedia</v>
      </c>
      <c r="M570">
        <f t="shared" si="32"/>
        <v>0</v>
      </c>
      <c r="N570">
        <f t="shared" si="33"/>
        <v>0</v>
      </c>
      <c r="O570">
        <f t="shared" si="34"/>
        <v>0</v>
      </c>
      <c r="P570">
        <f t="shared" si="35"/>
        <v>0</v>
      </c>
    </row>
    <row r="571" spans="1:16" x14ac:dyDescent="0.2">
      <c r="A571" s="3" t="s">
        <v>976</v>
      </c>
      <c r="B571" s="3" t="s">
        <v>343</v>
      </c>
      <c r="C571" s="3" t="s">
        <v>190</v>
      </c>
      <c r="D571" s="3" t="s">
        <v>64</v>
      </c>
      <c r="E571" s="3" t="s">
        <v>115</v>
      </c>
      <c r="F571" s="3">
        <v>13385.46</v>
      </c>
      <c r="G571" s="3">
        <v>0</v>
      </c>
      <c r="H571" s="3">
        <v>13385.46</v>
      </c>
      <c r="I571" s="3" t="s">
        <v>29</v>
      </c>
      <c r="J571" s="5">
        <v>1</v>
      </c>
      <c r="K571" t="str">
        <f>_xlfn.XLOOKUP(D571, dim_channels!A:A, dim_channels!C:C, "Not Found")</f>
        <v>Direct</v>
      </c>
      <c r="L571" t="str">
        <f>_xlfn.XLOOKUP(D571, dim_channels!A:A, dim_channels!B:B, "Not Found")</f>
        <v>Direct Website</v>
      </c>
      <c r="M571">
        <f t="shared" si="32"/>
        <v>0</v>
      </c>
      <c r="N571">
        <f t="shared" si="33"/>
        <v>1</v>
      </c>
      <c r="O571">
        <f t="shared" si="34"/>
        <v>13385.46</v>
      </c>
      <c r="P571">
        <f t="shared" si="35"/>
        <v>13385.46</v>
      </c>
    </row>
    <row r="572" spans="1:16" x14ac:dyDescent="0.2">
      <c r="A572" s="2" t="s">
        <v>977</v>
      </c>
      <c r="B572" s="2" t="s">
        <v>161</v>
      </c>
      <c r="C572" s="2" t="s">
        <v>43</v>
      </c>
      <c r="D572" s="2" t="s">
        <v>33</v>
      </c>
      <c r="E572" s="2" t="s">
        <v>28</v>
      </c>
      <c r="F572" s="2">
        <v>5459.54</v>
      </c>
      <c r="G572" s="2">
        <v>818.93</v>
      </c>
      <c r="H572" s="2">
        <v>4640.6099999999997</v>
      </c>
      <c r="I572" s="2" t="s">
        <v>29</v>
      </c>
      <c r="J572" s="4">
        <v>1.1764703347189269</v>
      </c>
      <c r="K572" t="str">
        <f>_xlfn.XLOOKUP(D572, dim_channels!A:A, dim_channels!C:C, "Not Found")</f>
        <v>OTA</v>
      </c>
      <c r="L572" t="str">
        <f>_xlfn.XLOOKUP(D572, dim_channels!A:A, dim_channels!B:B, "Not Found")</f>
        <v>Booking.com</v>
      </c>
      <c r="M572">
        <f t="shared" si="32"/>
        <v>0</v>
      </c>
      <c r="N572">
        <f t="shared" si="33"/>
        <v>1</v>
      </c>
      <c r="O572">
        <f t="shared" si="34"/>
        <v>4640.6099999999997</v>
      </c>
      <c r="P572">
        <f t="shared" si="35"/>
        <v>5459.54</v>
      </c>
    </row>
    <row r="573" spans="1:16" x14ac:dyDescent="0.2">
      <c r="A573" s="3" t="s">
        <v>978</v>
      </c>
      <c r="B573" s="3" t="s">
        <v>164</v>
      </c>
      <c r="C573" s="3" t="s">
        <v>666</v>
      </c>
      <c r="D573" s="3" t="s">
        <v>45</v>
      </c>
      <c r="E573" s="3" t="s">
        <v>89</v>
      </c>
      <c r="F573" s="3">
        <v>2424.4299999999998</v>
      </c>
      <c r="G573" s="3">
        <v>0</v>
      </c>
      <c r="H573" s="3">
        <v>2424.4299999999998</v>
      </c>
      <c r="I573" s="3" t="s">
        <v>41</v>
      </c>
      <c r="J573" s="5">
        <v>1</v>
      </c>
      <c r="K573" t="str">
        <f>_xlfn.XLOOKUP(D573, dim_channels!A:A, dim_channels!C:C, "Not Found")</f>
        <v>Corporate</v>
      </c>
      <c r="L573" t="str">
        <f>_xlfn.XLOOKUP(D573, dim_channels!A:A, dim_channels!B:B, "Not Found")</f>
        <v>Corporate Direct</v>
      </c>
      <c r="M573">
        <f t="shared" si="32"/>
        <v>1</v>
      </c>
      <c r="N573">
        <f t="shared" si="33"/>
        <v>0</v>
      </c>
      <c r="O573">
        <f t="shared" si="34"/>
        <v>0</v>
      </c>
      <c r="P573">
        <f t="shared" si="35"/>
        <v>0</v>
      </c>
    </row>
    <row r="574" spans="1:16" x14ac:dyDescent="0.2">
      <c r="A574" s="2" t="s">
        <v>979</v>
      </c>
      <c r="B574" s="2" t="s">
        <v>73</v>
      </c>
      <c r="C574" s="2" t="s">
        <v>653</v>
      </c>
      <c r="D574" s="2" t="s">
        <v>64</v>
      </c>
      <c r="E574" s="2" t="s">
        <v>28</v>
      </c>
      <c r="F574" s="2">
        <v>11100.16</v>
      </c>
      <c r="G574" s="2">
        <v>0</v>
      </c>
      <c r="H574" s="2">
        <v>11100.16</v>
      </c>
      <c r="I574" s="2" t="s">
        <v>29</v>
      </c>
      <c r="J574" s="4">
        <v>1</v>
      </c>
      <c r="K574" t="str">
        <f>_xlfn.XLOOKUP(D574, dim_channels!A:A, dim_channels!C:C, "Not Found")</f>
        <v>Direct</v>
      </c>
      <c r="L574" t="str">
        <f>_xlfn.XLOOKUP(D574, dim_channels!A:A, dim_channels!B:B, "Not Found")</f>
        <v>Direct Website</v>
      </c>
      <c r="M574">
        <f t="shared" si="32"/>
        <v>0</v>
      </c>
      <c r="N574">
        <f t="shared" si="33"/>
        <v>1</v>
      </c>
      <c r="O574">
        <f t="shared" si="34"/>
        <v>11100.16</v>
      </c>
      <c r="P574">
        <f t="shared" si="35"/>
        <v>11100.16</v>
      </c>
    </row>
    <row r="575" spans="1:16" x14ac:dyDescent="0.2">
      <c r="A575" s="3" t="s">
        <v>980</v>
      </c>
      <c r="B575" s="3" t="s">
        <v>155</v>
      </c>
      <c r="C575" s="3" t="s">
        <v>485</v>
      </c>
      <c r="D575" s="3" t="s">
        <v>27</v>
      </c>
      <c r="E575" s="3" t="s">
        <v>28</v>
      </c>
      <c r="F575" s="3">
        <v>12640.23</v>
      </c>
      <c r="G575" s="3">
        <v>2275.2399999999998</v>
      </c>
      <c r="H575" s="3">
        <v>10364.99</v>
      </c>
      <c r="I575" s="3" t="s">
        <v>29</v>
      </c>
      <c r="J575" s="5">
        <v>1.219512030402345</v>
      </c>
      <c r="K575" t="str">
        <f>_xlfn.XLOOKUP(D575, dim_channels!A:A, dim_channels!C:C, "Not Found")</f>
        <v>OTA</v>
      </c>
      <c r="L575" t="str">
        <f>_xlfn.XLOOKUP(D575, dim_channels!A:A, dim_channels!B:B, "Not Found")</f>
        <v>Expedia</v>
      </c>
      <c r="M575">
        <f t="shared" si="32"/>
        <v>0</v>
      </c>
      <c r="N575">
        <f t="shared" si="33"/>
        <v>1</v>
      </c>
      <c r="O575">
        <f t="shared" si="34"/>
        <v>10364.99</v>
      </c>
      <c r="P575">
        <f t="shared" si="35"/>
        <v>12640.23</v>
      </c>
    </row>
    <row r="576" spans="1:16" x14ac:dyDescent="0.2">
      <c r="A576" s="2" t="s">
        <v>981</v>
      </c>
      <c r="B576" s="2" t="s">
        <v>441</v>
      </c>
      <c r="C576" s="2" t="s">
        <v>441</v>
      </c>
      <c r="D576" s="2" t="s">
        <v>64</v>
      </c>
      <c r="E576" s="2" t="s">
        <v>115</v>
      </c>
      <c r="F576" s="2">
        <v>3913.11</v>
      </c>
      <c r="G576" s="2">
        <v>0</v>
      </c>
      <c r="H576" s="2">
        <v>3913.11</v>
      </c>
      <c r="I576" s="2" t="s">
        <v>29</v>
      </c>
      <c r="J576" s="4">
        <v>1</v>
      </c>
      <c r="K576" t="str">
        <f>_xlfn.XLOOKUP(D576, dim_channels!A:A, dim_channels!C:C, "Not Found")</f>
        <v>Direct</v>
      </c>
      <c r="L576" t="str">
        <f>_xlfn.XLOOKUP(D576, dim_channels!A:A, dim_channels!B:B, "Not Found")</f>
        <v>Direct Website</v>
      </c>
      <c r="M576">
        <f t="shared" si="32"/>
        <v>0</v>
      </c>
      <c r="N576">
        <f t="shared" si="33"/>
        <v>1</v>
      </c>
      <c r="O576">
        <f t="shared" si="34"/>
        <v>3913.11</v>
      </c>
      <c r="P576">
        <f t="shared" si="35"/>
        <v>3913.11</v>
      </c>
    </row>
    <row r="577" spans="1:16" x14ac:dyDescent="0.2">
      <c r="A577" s="3" t="s">
        <v>982</v>
      </c>
      <c r="B577" s="3" t="s">
        <v>423</v>
      </c>
      <c r="C577" s="3" t="s">
        <v>983</v>
      </c>
      <c r="D577" s="3" t="s">
        <v>169</v>
      </c>
      <c r="E577" s="3" t="s">
        <v>46</v>
      </c>
      <c r="F577" s="3">
        <v>9021.1299999999992</v>
      </c>
      <c r="G577" s="3">
        <v>1804.23</v>
      </c>
      <c r="H577" s="3">
        <v>7216.9</v>
      </c>
      <c r="I577" s="3" t="s">
        <v>29</v>
      </c>
      <c r="J577" s="5">
        <v>1.2500006928182461</v>
      </c>
      <c r="K577" t="str">
        <f>_xlfn.XLOOKUP(D577, dim_channels!A:A, dim_channels!C:C, "Not Found")</f>
        <v>GDS</v>
      </c>
      <c r="L577" t="str">
        <f>_xlfn.XLOOKUP(D577, dim_channels!A:A, dim_channels!B:B, "Not Found")</f>
        <v>GDS (Amadeus)</v>
      </c>
      <c r="M577">
        <f t="shared" si="32"/>
        <v>0</v>
      </c>
      <c r="N577">
        <f t="shared" si="33"/>
        <v>1</v>
      </c>
      <c r="O577">
        <f t="shared" si="34"/>
        <v>7216.9</v>
      </c>
      <c r="P577">
        <f t="shared" si="35"/>
        <v>9021.1299999999992</v>
      </c>
    </row>
    <row r="578" spans="1:16" x14ac:dyDescent="0.2">
      <c r="A578" s="2" t="s">
        <v>984</v>
      </c>
      <c r="B578" s="2" t="s">
        <v>560</v>
      </c>
      <c r="C578" s="2" t="s">
        <v>614</v>
      </c>
      <c r="D578" s="2" t="s">
        <v>27</v>
      </c>
      <c r="E578" s="2" t="s">
        <v>28</v>
      </c>
      <c r="F578" s="2">
        <v>4401.08</v>
      </c>
      <c r="G578" s="2">
        <v>792.19</v>
      </c>
      <c r="H578" s="2">
        <v>3608.89</v>
      </c>
      <c r="I578" s="2" t="s">
        <v>29</v>
      </c>
      <c r="J578" s="4">
        <v>1.2195107082787231</v>
      </c>
      <c r="K578" t="str">
        <f>_xlfn.XLOOKUP(D578, dim_channels!A:A, dim_channels!C:C, "Not Found")</f>
        <v>OTA</v>
      </c>
      <c r="L578" t="str">
        <f>_xlfn.XLOOKUP(D578, dim_channels!A:A, dim_channels!B:B, "Not Found")</f>
        <v>Expedia</v>
      </c>
      <c r="M578">
        <f t="shared" si="32"/>
        <v>0</v>
      </c>
      <c r="N578">
        <f t="shared" si="33"/>
        <v>1</v>
      </c>
      <c r="O578">
        <f t="shared" si="34"/>
        <v>3608.89</v>
      </c>
      <c r="P578">
        <f t="shared" si="35"/>
        <v>4401.08</v>
      </c>
    </row>
    <row r="579" spans="1:16" x14ac:dyDescent="0.2">
      <c r="A579" s="3" t="s">
        <v>985</v>
      </c>
      <c r="B579" s="3" t="s">
        <v>634</v>
      </c>
      <c r="C579" s="3" t="s">
        <v>986</v>
      </c>
      <c r="D579" s="3" t="s">
        <v>169</v>
      </c>
      <c r="E579" s="3" t="s">
        <v>46</v>
      </c>
      <c r="F579" s="3">
        <v>5922.61</v>
      </c>
      <c r="G579" s="3">
        <v>1184.52</v>
      </c>
      <c r="H579" s="3">
        <v>4738.09</v>
      </c>
      <c r="I579" s="3" t="s">
        <v>29</v>
      </c>
      <c r="J579" s="5">
        <v>1.249999472361226</v>
      </c>
      <c r="K579" t="str">
        <f>_xlfn.XLOOKUP(D579, dim_channels!A:A, dim_channels!C:C, "Not Found")</f>
        <v>GDS</v>
      </c>
      <c r="L579" t="str">
        <f>_xlfn.XLOOKUP(D579, dim_channels!A:A, dim_channels!B:B, "Not Found")</f>
        <v>GDS (Amadeus)</v>
      </c>
      <c r="M579">
        <f t="shared" ref="M579:M642" si="36">IF(I579="Cancelled",1,0)</f>
        <v>0</v>
      </c>
      <c r="N579">
        <f t="shared" ref="N579:N642" si="37">IF(TRIM(UPPER(I579))="CHECKED-OUT",1,0)</f>
        <v>1</v>
      </c>
      <c r="O579">
        <f t="shared" ref="O579:O642" si="38">IF(TRIM(UPPER(I579))="CHECKED-OUT",H579,0)</f>
        <v>4738.09</v>
      </c>
      <c r="P579">
        <f t="shared" ref="P579:P642" si="39">IF(TRIM(UPPER(I579))="CHECKED-OUT",F579,0)</f>
        <v>5922.61</v>
      </c>
    </row>
    <row r="580" spans="1:16" x14ac:dyDescent="0.2">
      <c r="A580" s="2" t="s">
        <v>987</v>
      </c>
      <c r="B580" s="2" t="s">
        <v>364</v>
      </c>
      <c r="C580" s="2" t="s">
        <v>971</v>
      </c>
      <c r="D580" s="2" t="s">
        <v>52</v>
      </c>
      <c r="E580" s="2" t="s">
        <v>34</v>
      </c>
      <c r="F580" s="2">
        <v>8010.3</v>
      </c>
      <c r="G580" s="2">
        <v>961.24</v>
      </c>
      <c r="H580" s="2">
        <v>7049.06</v>
      </c>
      <c r="I580" s="2" t="s">
        <v>29</v>
      </c>
      <c r="J580" s="4">
        <v>1.136364281194939</v>
      </c>
      <c r="K580" t="str">
        <f>_xlfn.XLOOKUP(D580, dim_channels!A:A, dim_channels!C:C, "Not Found")</f>
        <v>OTA</v>
      </c>
      <c r="L580" t="str">
        <f>_xlfn.XLOOKUP(D580, dim_channels!A:A, dim_channels!B:B, "Not Found")</f>
        <v>Agoda</v>
      </c>
      <c r="M580">
        <f t="shared" si="36"/>
        <v>0</v>
      </c>
      <c r="N580">
        <f t="shared" si="37"/>
        <v>1</v>
      </c>
      <c r="O580">
        <f t="shared" si="38"/>
        <v>7049.06</v>
      </c>
      <c r="P580">
        <f t="shared" si="39"/>
        <v>8010.3</v>
      </c>
    </row>
    <row r="581" spans="1:16" x14ac:dyDescent="0.2">
      <c r="A581" s="3" t="s">
        <v>988</v>
      </c>
      <c r="B581" s="3" t="s">
        <v>44</v>
      </c>
      <c r="C581" s="3" t="s">
        <v>186</v>
      </c>
      <c r="D581" s="3" t="s">
        <v>52</v>
      </c>
      <c r="E581" s="3" t="s">
        <v>60</v>
      </c>
      <c r="F581" s="3">
        <v>7805.61</v>
      </c>
      <c r="G581" s="3">
        <v>0</v>
      </c>
      <c r="H581" s="3">
        <v>7805.61</v>
      </c>
      <c r="I581" s="3" t="s">
        <v>29</v>
      </c>
      <c r="J581" s="5">
        <v>1</v>
      </c>
      <c r="K581" t="str">
        <f>_xlfn.XLOOKUP(D581, dim_channels!A:A, dim_channels!C:C, "Not Found")</f>
        <v>OTA</v>
      </c>
      <c r="L581" t="str">
        <f>_xlfn.XLOOKUP(D581, dim_channels!A:A, dim_channels!B:B, "Not Found")</f>
        <v>Agoda</v>
      </c>
      <c r="M581">
        <f t="shared" si="36"/>
        <v>0</v>
      </c>
      <c r="N581">
        <f t="shared" si="37"/>
        <v>1</v>
      </c>
      <c r="O581">
        <f t="shared" si="38"/>
        <v>7805.61</v>
      </c>
      <c r="P581">
        <f t="shared" si="39"/>
        <v>7805.61</v>
      </c>
    </row>
    <row r="582" spans="1:16" x14ac:dyDescent="0.2">
      <c r="A582" s="2" t="s">
        <v>989</v>
      </c>
      <c r="B582" s="2" t="s">
        <v>822</v>
      </c>
      <c r="C582" s="2" t="s">
        <v>630</v>
      </c>
      <c r="D582" s="2" t="s">
        <v>64</v>
      </c>
      <c r="E582" s="2" t="s">
        <v>34</v>
      </c>
      <c r="F582" s="2">
        <v>2614.15</v>
      </c>
      <c r="G582" s="2">
        <v>0</v>
      </c>
      <c r="H582" s="2">
        <v>2614.15</v>
      </c>
      <c r="I582" s="2" t="s">
        <v>29</v>
      </c>
      <c r="J582" s="4">
        <v>1</v>
      </c>
      <c r="K582" t="str">
        <f>_xlfn.XLOOKUP(D582, dim_channels!A:A, dim_channels!C:C, "Not Found")</f>
        <v>Direct</v>
      </c>
      <c r="L582" t="str">
        <f>_xlfn.XLOOKUP(D582, dim_channels!A:A, dim_channels!B:B, "Not Found")</f>
        <v>Direct Website</v>
      </c>
      <c r="M582">
        <f t="shared" si="36"/>
        <v>0</v>
      </c>
      <c r="N582">
        <f t="shared" si="37"/>
        <v>1</v>
      </c>
      <c r="O582">
        <f t="shared" si="38"/>
        <v>2614.15</v>
      </c>
      <c r="P582">
        <f t="shared" si="39"/>
        <v>2614.15</v>
      </c>
    </row>
    <row r="583" spans="1:16" x14ac:dyDescent="0.2">
      <c r="A583" s="3" t="s">
        <v>990</v>
      </c>
      <c r="B583" s="3" t="s">
        <v>724</v>
      </c>
      <c r="C583" s="3" t="s">
        <v>224</v>
      </c>
      <c r="D583" s="3" t="s">
        <v>45</v>
      </c>
      <c r="E583" s="3" t="s">
        <v>46</v>
      </c>
      <c r="F583" s="3">
        <v>3109.08</v>
      </c>
      <c r="G583" s="3">
        <v>155.44999999999999</v>
      </c>
      <c r="H583" s="3">
        <v>2953.63</v>
      </c>
      <c r="I583" s="3" t="s">
        <v>56</v>
      </c>
      <c r="J583" s="5">
        <v>1.0526301534044551</v>
      </c>
      <c r="K583" t="str">
        <f>_xlfn.XLOOKUP(D583, dim_channels!A:A, dim_channels!C:C, "Not Found")</f>
        <v>Corporate</v>
      </c>
      <c r="L583" t="str">
        <f>_xlfn.XLOOKUP(D583, dim_channels!A:A, dim_channels!B:B, "Not Found")</f>
        <v>Corporate Direct</v>
      </c>
      <c r="M583">
        <f t="shared" si="36"/>
        <v>0</v>
      </c>
      <c r="N583">
        <f t="shared" si="37"/>
        <v>0</v>
      </c>
      <c r="O583">
        <f t="shared" si="38"/>
        <v>0</v>
      </c>
      <c r="P583">
        <f t="shared" si="39"/>
        <v>0</v>
      </c>
    </row>
    <row r="584" spans="1:16" x14ac:dyDescent="0.2">
      <c r="A584" s="2" t="s">
        <v>991</v>
      </c>
      <c r="B584" s="2" t="s">
        <v>386</v>
      </c>
      <c r="C584" s="2" t="s">
        <v>192</v>
      </c>
      <c r="D584" s="2" t="s">
        <v>64</v>
      </c>
      <c r="E584" s="2" t="s">
        <v>115</v>
      </c>
      <c r="F584" s="2">
        <v>8054.99</v>
      </c>
      <c r="G584" s="2">
        <v>0</v>
      </c>
      <c r="H584" s="2">
        <v>8054.99</v>
      </c>
      <c r="I584" s="2" t="s">
        <v>29</v>
      </c>
      <c r="J584" s="4">
        <v>1</v>
      </c>
      <c r="K584" t="str">
        <f>_xlfn.XLOOKUP(D584, dim_channels!A:A, dim_channels!C:C, "Not Found")</f>
        <v>Direct</v>
      </c>
      <c r="L584" t="str">
        <f>_xlfn.XLOOKUP(D584, dim_channels!A:A, dim_channels!B:B, "Not Found")</f>
        <v>Direct Website</v>
      </c>
      <c r="M584">
        <f t="shared" si="36"/>
        <v>0</v>
      </c>
      <c r="N584">
        <f t="shared" si="37"/>
        <v>1</v>
      </c>
      <c r="O584">
        <f t="shared" si="38"/>
        <v>8054.99</v>
      </c>
      <c r="P584">
        <f t="shared" si="39"/>
        <v>8054.99</v>
      </c>
    </row>
    <row r="585" spans="1:16" x14ac:dyDescent="0.2">
      <c r="A585" s="3" t="s">
        <v>992</v>
      </c>
      <c r="B585" s="3" t="s">
        <v>204</v>
      </c>
      <c r="C585" s="3" t="s">
        <v>619</v>
      </c>
      <c r="D585" s="3" t="s">
        <v>64</v>
      </c>
      <c r="E585" s="3" t="s">
        <v>115</v>
      </c>
      <c r="F585" s="3">
        <v>9812.6</v>
      </c>
      <c r="G585" s="3">
        <v>0</v>
      </c>
      <c r="H585" s="3">
        <v>9812.6</v>
      </c>
      <c r="I585" s="3" t="s">
        <v>56</v>
      </c>
      <c r="J585" s="5">
        <v>1</v>
      </c>
      <c r="K585" t="str">
        <f>_xlfn.XLOOKUP(D585, dim_channels!A:A, dim_channels!C:C, "Not Found")</f>
        <v>Direct</v>
      </c>
      <c r="L585" t="str">
        <f>_xlfn.XLOOKUP(D585, dim_channels!A:A, dim_channels!B:B, "Not Found")</f>
        <v>Direct Website</v>
      </c>
      <c r="M585">
        <f t="shared" si="36"/>
        <v>0</v>
      </c>
      <c r="N585">
        <f t="shared" si="37"/>
        <v>0</v>
      </c>
      <c r="O585">
        <f t="shared" si="38"/>
        <v>0</v>
      </c>
      <c r="P585">
        <f t="shared" si="39"/>
        <v>0</v>
      </c>
    </row>
    <row r="586" spans="1:16" x14ac:dyDescent="0.2">
      <c r="A586" s="2" t="s">
        <v>993</v>
      </c>
      <c r="B586" s="2" t="s">
        <v>43</v>
      </c>
      <c r="C586" s="2" t="s">
        <v>168</v>
      </c>
      <c r="D586" s="2" t="s">
        <v>64</v>
      </c>
      <c r="E586" s="2" t="s">
        <v>34</v>
      </c>
      <c r="F586" s="2">
        <v>14552.62</v>
      </c>
      <c r="G586" s="2">
        <v>0</v>
      </c>
      <c r="H586" s="2">
        <v>14552.62</v>
      </c>
      <c r="I586" s="2" t="s">
        <v>29</v>
      </c>
      <c r="J586" s="4">
        <v>1</v>
      </c>
      <c r="K586" t="str">
        <f>_xlfn.XLOOKUP(D586, dim_channels!A:A, dim_channels!C:C, "Not Found")</f>
        <v>Direct</v>
      </c>
      <c r="L586" t="str">
        <f>_xlfn.XLOOKUP(D586, dim_channels!A:A, dim_channels!B:B, "Not Found")</f>
        <v>Direct Website</v>
      </c>
      <c r="M586">
        <f t="shared" si="36"/>
        <v>0</v>
      </c>
      <c r="N586">
        <f t="shared" si="37"/>
        <v>1</v>
      </c>
      <c r="O586">
        <f t="shared" si="38"/>
        <v>14552.62</v>
      </c>
      <c r="P586">
        <f t="shared" si="39"/>
        <v>14552.62</v>
      </c>
    </row>
    <row r="587" spans="1:16" x14ac:dyDescent="0.2">
      <c r="A587" s="3" t="s">
        <v>994</v>
      </c>
      <c r="B587" s="3" t="s">
        <v>666</v>
      </c>
      <c r="C587" s="3" t="s">
        <v>37</v>
      </c>
      <c r="D587" s="3" t="s">
        <v>27</v>
      </c>
      <c r="E587" s="3" t="s">
        <v>60</v>
      </c>
      <c r="F587" s="3">
        <v>12853.24</v>
      </c>
      <c r="G587" s="3">
        <v>0</v>
      </c>
      <c r="H587" s="3">
        <v>12853.24</v>
      </c>
      <c r="I587" s="3" t="s">
        <v>56</v>
      </c>
      <c r="J587" s="5">
        <v>1</v>
      </c>
      <c r="K587" t="str">
        <f>_xlfn.XLOOKUP(D587, dim_channels!A:A, dim_channels!C:C, "Not Found")</f>
        <v>OTA</v>
      </c>
      <c r="L587" t="str">
        <f>_xlfn.XLOOKUP(D587, dim_channels!A:A, dim_channels!B:B, "Not Found")</f>
        <v>Expedia</v>
      </c>
      <c r="M587">
        <f t="shared" si="36"/>
        <v>0</v>
      </c>
      <c r="N587">
        <f t="shared" si="37"/>
        <v>0</v>
      </c>
      <c r="O587">
        <f t="shared" si="38"/>
        <v>0</v>
      </c>
      <c r="P587">
        <f t="shared" si="39"/>
        <v>0</v>
      </c>
    </row>
    <row r="588" spans="1:16" x14ac:dyDescent="0.2">
      <c r="A588" s="2" t="s">
        <v>995</v>
      </c>
      <c r="B588" s="2" t="s">
        <v>251</v>
      </c>
      <c r="C588" s="2" t="s">
        <v>996</v>
      </c>
      <c r="D588" s="2" t="s">
        <v>52</v>
      </c>
      <c r="E588" s="2" t="s">
        <v>60</v>
      </c>
      <c r="F588" s="2">
        <v>2546.9</v>
      </c>
      <c r="G588" s="2">
        <v>0</v>
      </c>
      <c r="H588" s="2">
        <v>2546.9</v>
      </c>
      <c r="I588" s="2" t="s">
        <v>29</v>
      </c>
      <c r="J588" s="4">
        <v>1</v>
      </c>
      <c r="K588" t="str">
        <f>_xlfn.XLOOKUP(D588, dim_channels!A:A, dim_channels!C:C, "Not Found")</f>
        <v>OTA</v>
      </c>
      <c r="L588" t="str">
        <f>_xlfn.XLOOKUP(D588, dim_channels!A:A, dim_channels!B:B, "Not Found")</f>
        <v>Agoda</v>
      </c>
      <c r="M588">
        <f t="shared" si="36"/>
        <v>0</v>
      </c>
      <c r="N588">
        <f t="shared" si="37"/>
        <v>1</v>
      </c>
      <c r="O588">
        <f t="shared" si="38"/>
        <v>2546.9</v>
      </c>
      <c r="P588">
        <f t="shared" si="39"/>
        <v>2546.9</v>
      </c>
    </row>
    <row r="589" spans="1:16" x14ac:dyDescent="0.2">
      <c r="A589" s="3" t="s">
        <v>997</v>
      </c>
      <c r="B589" s="3" t="s">
        <v>348</v>
      </c>
      <c r="C589" s="3" t="s">
        <v>548</v>
      </c>
      <c r="D589" s="3" t="s">
        <v>45</v>
      </c>
      <c r="E589" s="3" t="s">
        <v>89</v>
      </c>
      <c r="F589" s="3">
        <v>10340.27</v>
      </c>
      <c r="G589" s="3">
        <v>0</v>
      </c>
      <c r="H589" s="3">
        <v>10340.27</v>
      </c>
      <c r="I589" s="3" t="s">
        <v>29</v>
      </c>
      <c r="J589" s="5">
        <v>1</v>
      </c>
      <c r="K589" t="str">
        <f>_xlfn.XLOOKUP(D589, dim_channels!A:A, dim_channels!C:C, "Not Found")</f>
        <v>Corporate</v>
      </c>
      <c r="L589" t="str">
        <f>_xlfn.XLOOKUP(D589, dim_channels!A:A, dim_channels!B:B, "Not Found")</f>
        <v>Corporate Direct</v>
      </c>
      <c r="M589">
        <f t="shared" si="36"/>
        <v>0</v>
      </c>
      <c r="N589">
        <f t="shared" si="37"/>
        <v>1</v>
      </c>
      <c r="O589">
        <f t="shared" si="38"/>
        <v>10340.27</v>
      </c>
      <c r="P589">
        <f t="shared" si="39"/>
        <v>10340.27</v>
      </c>
    </row>
    <row r="590" spans="1:16" x14ac:dyDescent="0.2">
      <c r="A590" s="2" t="s">
        <v>998</v>
      </c>
      <c r="B590" s="2" t="s">
        <v>118</v>
      </c>
      <c r="C590" s="2" t="s">
        <v>97</v>
      </c>
      <c r="D590" s="2" t="s">
        <v>45</v>
      </c>
      <c r="E590" s="2" t="s">
        <v>89</v>
      </c>
      <c r="F590" s="2">
        <v>6291.25</v>
      </c>
      <c r="G590" s="2">
        <v>0</v>
      </c>
      <c r="H590" s="2">
        <v>6291.25</v>
      </c>
      <c r="I590" s="2" t="s">
        <v>56</v>
      </c>
      <c r="J590" s="4">
        <v>1</v>
      </c>
      <c r="K590" t="str">
        <f>_xlfn.XLOOKUP(D590, dim_channels!A:A, dim_channels!C:C, "Not Found")</f>
        <v>Corporate</v>
      </c>
      <c r="L590" t="str">
        <f>_xlfn.XLOOKUP(D590, dim_channels!A:A, dim_channels!B:B, "Not Found")</f>
        <v>Corporate Direct</v>
      </c>
      <c r="M590">
        <f t="shared" si="36"/>
        <v>0</v>
      </c>
      <c r="N590">
        <f t="shared" si="37"/>
        <v>0</v>
      </c>
      <c r="O590">
        <f t="shared" si="38"/>
        <v>0</v>
      </c>
      <c r="P590">
        <f t="shared" si="39"/>
        <v>0</v>
      </c>
    </row>
    <row r="591" spans="1:16" x14ac:dyDescent="0.2">
      <c r="A591" s="3" t="s">
        <v>999</v>
      </c>
      <c r="B591" s="3" t="s">
        <v>432</v>
      </c>
      <c r="C591" s="3" t="s">
        <v>230</v>
      </c>
      <c r="D591" s="3" t="s">
        <v>27</v>
      </c>
      <c r="E591" s="3" t="s">
        <v>34</v>
      </c>
      <c r="F591" s="3">
        <v>5860.57</v>
      </c>
      <c r="G591" s="3">
        <v>1054.9000000000001</v>
      </c>
      <c r="H591" s="3">
        <v>4805.67</v>
      </c>
      <c r="I591" s="3" t="s">
        <v>56</v>
      </c>
      <c r="J591" s="5">
        <v>1.2195115353322219</v>
      </c>
      <c r="K591" t="str">
        <f>_xlfn.XLOOKUP(D591, dim_channels!A:A, dim_channels!C:C, "Not Found")</f>
        <v>OTA</v>
      </c>
      <c r="L591" t="str">
        <f>_xlfn.XLOOKUP(D591, dim_channels!A:A, dim_channels!B:B, "Not Found")</f>
        <v>Expedia</v>
      </c>
      <c r="M591">
        <f t="shared" si="36"/>
        <v>0</v>
      </c>
      <c r="N591">
        <f t="shared" si="37"/>
        <v>0</v>
      </c>
      <c r="O591">
        <f t="shared" si="38"/>
        <v>0</v>
      </c>
      <c r="P591">
        <f t="shared" si="39"/>
        <v>0</v>
      </c>
    </row>
    <row r="592" spans="1:16" x14ac:dyDescent="0.2">
      <c r="A592" s="2" t="s">
        <v>1000</v>
      </c>
      <c r="B592" s="2" t="s">
        <v>501</v>
      </c>
      <c r="C592" s="2" t="s">
        <v>189</v>
      </c>
      <c r="D592" s="2" t="s">
        <v>33</v>
      </c>
      <c r="E592" s="2" t="s">
        <v>60</v>
      </c>
      <c r="F592" s="2">
        <v>3308.52</v>
      </c>
      <c r="G592" s="2">
        <v>0</v>
      </c>
      <c r="H592" s="2">
        <v>3308.52</v>
      </c>
      <c r="I592" s="2" t="s">
        <v>41</v>
      </c>
      <c r="J592" s="4">
        <v>1</v>
      </c>
      <c r="K592" t="str">
        <f>_xlfn.XLOOKUP(D592, dim_channels!A:A, dim_channels!C:C, "Not Found")</f>
        <v>OTA</v>
      </c>
      <c r="L592" t="str">
        <f>_xlfn.XLOOKUP(D592, dim_channels!A:A, dim_channels!B:B, "Not Found")</f>
        <v>Booking.com</v>
      </c>
      <c r="M592">
        <f t="shared" si="36"/>
        <v>1</v>
      </c>
      <c r="N592">
        <f t="shared" si="37"/>
        <v>0</v>
      </c>
      <c r="O592">
        <f t="shared" si="38"/>
        <v>0</v>
      </c>
      <c r="P592">
        <f t="shared" si="39"/>
        <v>0</v>
      </c>
    </row>
    <row r="593" spans="1:16" x14ac:dyDescent="0.2">
      <c r="A593" s="3" t="s">
        <v>1001</v>
      </c>
      <c r="B593" s="3" t="s">
        <v>384</v>
      </c>
      <c r="C593" s="3" t="s">
        <v>463</v>
      </c>
      <c r="D593" s="3" t="s">
        <v>169</v>
      </c>
      <c r="E593" s="3" t="s">
        <v>46</v>
      </c>
      <c r="F593" s="3">
        <v>16673.310000000001</v>
      </c>
      <c r="G593" s="3">
        <v>3334.66</v>
      </c>
      <c r="H593" s="3">
        <v>13338.65</v>
      </c>
      <c r="I593" s="3" t="s">
        <v>29</v>
      </c>
      <c r="J593" s="5">
        <v>1.249999812574736</v>
      </c>
      <c r="K593" t="str">
        <f>_xlfn.XLOOKUP(D593, dim_channels!A:A, dim_channels!C:C, "Not Found")</f>
        <v>GDS</v>
      </c>
      <c r="L593" t="str">
        <f>_xlfn.XLOOKUP(D593, dim_channels!A:A, dim_channels!B:B, "Not Found")</f>
        <v>GDS (Amadeus)</v>
      </c>
      <c r="M593">
        <f t="shared" si="36"/>
        <v>0</v>
      </c>
      <c r="N593">
        <f t="shared" si="37"/>
        <v>1</v>
      </c>
      <c r="O593">
        <f t="shared" si="38"/>
        <v>13338.65</v>
      </c>
      <c r="P593">
        <f t="shared" si="39"/>
        <v>16673.310000000001</v>
      </c>
    </row>
    <row r="594" spans="1:16" x14ac:dyDescent="0.2">
      <c r="A594" s="2" t="s">
        <v>1002</v>
      </c>
      <c r="B594" s="2" t="s">
        <v>608</v>
      </c>
      <c r="C594" s="2" t="s">
        <v>113</v>
      </c>
      <c r="D594" s="2" t="s">
        <v>64</v>
      </c>
      <c r="E594" s="2" t="s">
        <v>115</v>
      </c>
      <c r="F594" s="2">
        <v>7337.75</v>
      </c>
      <c r="G594" s="2">
        <v>0</v>
      </c>
      <c r="H594" s="2">
        <v>7337.75</v>
      </c>
      <c r="I594" s="2" t="s">
        <v>56</v>
      </c>
      <c r="J594" s="4">
        <v>1</v>
      </c>
      <c r="K594" t="str">
        <f>_xlfn.XLOOKUP(D594, dim_channels!A:A, dim_channels!C:C, "Not Found")</f>
        <v>Direct</v>
      </c>
      <c r="L594" t="str">
        <f>_xlfn.XLOOKUP(D594, dim_channels!A:A, dim_channels!B:B, "Not Found")</f>
        <v>Direct Website</v>
      </c>
      <c r="M594">
        <f t="shared" si="36"/>
        <v>0</v>
      </c>
      <c r="N594">
        <f t="shared" si="37"/>
        <v>0</v>
      </c>
      <c r="O594">
        <f t="shared" si="38"/>
        <v>0</v>
      </c>
      <c r="P594">
        <f t="shared" si="39"/>
        <v>0</v>
      </c>
    </row>
    <row r="595" spans="1:16" x14ac:dyDescent="0.2">
      <c r="A595" s="3" t="s">
        <v>1003</v>
      </c>
      <c r="B595" s="3" t="s">
        <v>266</v>
      </c>
      <c r="C595" s="3" t="s">
        <v>949</v>
      </c>
      <c r="D595" s="3" t="s">
        <v>33</v>
      </c>
      <c r="E595" s="3" t="s">
        <v>28</v>
      </c>
      <c r="F595" s="3">
        <v>8088.08</v>
      </c>
      <c r="G595" s="3">
        <v>1213.21</v>
      </c>
      <c r="H595" s="3">
        <v>6874.87</v>
      </c>
      <c r="I595" s="3" t="s">
        <v>29</v>
      </c>
      <c r="J595" s="5">
        <v>1.1764702459828329</v>
      </c>
      <c r="K595" t="str">
        <f>_xlfn.XLOOKUP(D595, dim_channels!A:A, dim_channels!C:C, "Not Found")</f>
        <v>OTA</v>
      </c>
      <c r="L595" t="str">
        <f>_xlfn.XLOOKUP(D595, dim_channels!A:A, dim_channels!B:B, "Not Found")</f>
        <v>Booking.com</v>
      </c>
      <c r="M595">
        <f t="shared" si="36"/>
        <v>0</v>
      </c>
      <c r="N595">
        <f t="shared" si="37"/>
        <v>1</v>
      </c>
      <c r="O595">
        <f t="shared" si="38"/>
        <v>6874.87</v>
      </c>
      <c r="P595">
        <f t="shared" si="39"/>
        <v>8088.08</v>
      </c>
    </row>
    <row r="596" spans="1:16" x14ac:dyDescent="0.2">
      <c r="A596" s="2" t="s">
        <v>1004</v>
      </c>
      <c r="B596" s="2" t="s">
        <v>322</v>
      </c>
      <c r="C596" s="2" t="s">
        <v>246</v>
      </c>
      <c r="D596" s="2" t="s">
        <v>45</v>
      </c>
      <c r="E596" s="2" t="s">
        <v>89</v>
      </c>
      <c r="F596" s="2">
        <v>6621.21</v>
      </c>
      <c r="G596" s="2">
        <v>0</v>
      </c>
      <c r="H596" s="2">
        <v>6621.21</v>
      </c>
      <c r="I596" s="2" t="s">
        <v>29</v>
      </c>
      <c r="J596" s="4">
        <v>1</v>
      </c>
      <c r="K596" t="str">
        <f>_xlfn.XLOOKUP(D596, dim_channels!A:A, dim_channels!C:C, "Not Found")</f>
        <v>Corporate</v>
      </c>
      <c r="L596" t="str">
        <f>_xlfn.XLOOKUP(D596, dim_channels!A:A, dim_channels!B:B, "Not Found")</f>
        <v>Corporate Direct</v>
      </c>
      <c r="M596">
        <f t="shared" si="36"/>
        <v>0</v>
      </c>
      <c r="N596">
        <f t="shared" si="37"/>
        <v>1</v>
      </c>
      <c r="O596">
        <f t="shared" si="38"/>
        <v>6621.21</v>
      </c>
      <c r="P596">
        <f t="shared" si="39"/>
        <v>6621.21</v>
      </c>
    </row>
    <row r="597" spans="1:16" x14ac:dyDescent="0.2">
      <c r="A597" s="3" t="s">
        <v>1005</v>
      </c>
      <c r="B597" s="3" t="s">
        <v>78</v>
      </c>
      <c r="C597" s="3" t="s">
        <v>113</v>
      </c>
      <c r="D597" s="3" t="s">
        <v>33</v>
      </c>
      <c r="E597" s="3" t="s">
        <v>34</v>
      </c>
      <c r="F597" s="3">
        <v>6637.06</v>
      </c>
      <c r="G597" s="3">
        <v>995.56</v>
      </c>
      <c r="H597" s="3">
        <v>5641.5</v>
      </c>
      <c r="I597" s="3" t="s">
        <v>56</v>
      </c>
      <c r="J597" s="5">
        <v>1.1764707967739081</v>
      </c>
      <c r="K597" t="str">
        <f>_xlfn.XLOOKUP(D597, dim_channels!A:A, dim_channels!C:C, "Not Found")</f>
        <v>OTA</v>
      </c>
      <c r="L597" t="str">
        <f>_xlfn.XLOOKUP(D597, dim_channels!A:A, dim_channels!B:B, "Not Found")</f>
        <v>Booking.com</v>
      </c>
      <c r="M597">
        <f t="shared" si="36"/>
        <v>0</v>
      </c>
      <c r="N597">
        <f t="shared" si="37"/>
        <v>0</v>
      </c>
      <c r="O597">
        <f t="shared" si="38"/>
        <v>0</v>
      </c>
      <c r="P597">
        <f t="shared" si="39"/>
        <v>0</v>
      </c>
    </row>
    <row r="598" spans="1:16" x14ac:dyDescent="0.2">
      <c r="A598" s="2" t="s">
        <v>1006</v>
      </c>
      <c r="B598" s="2" t="s">
        <v>158</v>
      </c>
      <c r="C598" s="2" t="s">
        <v>465</v>
      </c>
      <c r="D598" s="2" t="s">
        <v>27</v>
      </c>
      <c r="E598" s="2" t="s">
        <v>28</v>
      </c>
      <c r="F598" s="2">
        <v>3050.72</v>
      </c>
      <c r="G598" s="2">
        <v>549.13</v>
      </c>
      <c r="H598" s="2">
        <v>2501.59</v>
      </c>
      <c r="I598" s="2" t="s">
        <v>29</v>
      </c>
      <c r="J598" s="4">
        <v>1.2195123901198841</v>
      </c>
      <c r="K598" t="str">
        <f>_xlfn.XLOOKUP(D598, dim_channels!A:A, dim_channels!C:C, "Not Found")</f>
        <v>OTA</v>
      </c>
      <c r="L598" t="str">
        <f>_xlfn.XLOOKUP(D598, dim_channels!A:A, dim_channels!B:B, "Not Found")</f>
        <v>Expedia</v>
      </c>
      <c r="M598">
        <f t="shared" si="36"/>
        <v>0</v>
      </c>
      <c r="N598">
        <f t="shared" si="37"/>
        <v>1</v>
      </c>
      <c r="O598">
        <f t="shared" si="38"/>
        <v>2501.59</v>
      </c>
      <c r="P598">
        <f t="shared" si="39"/>
        <v>3050.72</v>
      </c>
    </row>
    <row r="599" spans="1:16" x14ac:dyDescent="0.2">
      <c r="A599" s="3" t="s">
        <v>1007</v>
      </c>
      <c r="B599" s="3" t="s">
        <v>410</v>
      </c>
      <c r="C599" s="3" t="s">
        <v>215</v>
      </c>
      <c r="D599" s="3" t="s">
        <v>27</v>
      </c>
      <c r="E599" s="3" t="s">
        <v>28</v>
      </c>
      <c r="F599" s="3">
        <v>11816.81</v>
      </c>
      <c r="G599" s="3">
        <v>2127.0300000000002</v>
      </c>
      <c r="H599" s="3">
        <v>9689.7800000000007</v>
      </c>
      <c r="I599" s="3" t="s">
        <v>29</v>
      </c>
      <c r="J599" s="5">
        <v>1.2195127237150889</v>
      </c>
      <c r="K599" t="str">
        <f>_xlfn.XLOOKUP(D599, dim_channels!A:A, dim_channels!C:C, "Not Found")</f>
        <v>OTA</v>
      </c>
      <c r="L599" t="str">
        <f>_xlfn.XLOOKUP(D599, dim_channels!A:A, dim_channels!B:B, "Not Found")</f>
        <v>Expedia</v>
      </c>
      <c r="M599">
        <f t="shared" si="36"/>
        <v>0</v>
      </c>
      <c r="N599">
        <f t="shared" si="37"/>
        <v>1</v>
      </c>
      <c r="O599">
        <f t="shared" si="38"/>
        <v>9689.7800000000007</v>
      </c>
      <c r="P599">
        <f t="shared" si="39"/>
        <v>11816.81</v>
      </c>
    </row>
    <row r="600" spans="1:16" x14ac:dyDescent="0.2">
      <c r="A600" s="2" t="s">
        <v>1008</v>
      </c>
      <c r="B600" s="2" t="s">
        <v>124</v>
      </c>
      <c r="C600" s="2" t="s">
        <v>512</v>
      </c>
      <c r="D600" s="2" t="s">
        <v>27</v>
      </c>
      <c r="E600" s="2" t="s">
        <v>34</v>
      </c>
      <c r="F600" s="2">
        <v>8599.2199999999993</v>
      </c>
      <c r="G600" s="2">
        <v>1547.86</v>
      </c>
      <c r="H600" s="2">
        <v>7051.36</v>
      </c>
      <c r="I600" s="2" t="s">
        <v>29</v>
      </c>
      <c r="J600" s="4">
        <v>1.219512264300787</v>
      </c>
      <c r="K600" t="str">
        <f>_xlfn.XLOOKUP(D600, dim_channels!A:A, dim_channels!C:C, "Not Found")</f>
        <v>OTA</v>
      </c>
      <c r="L600" t="str">
        <f>_xlfn.XLOOKUP(D600, dim_channels!A:A, dim_channels!B:B, "Not Found")</f>
        <v>Expedia</v>
      </c>
      <c r="M600">
        <f t="shared" si="36"/>
        <v>0</v>
      </c>
      <c r="N600">
        <f t="shared" si="37"/>
        <v>1</v>
      </c>
      <c r="O600">
        <f t="shared" si="38"/>
        <v>7051.36</v>
      </c>
      <c r="P600">
        <f t="shared" si="39"/>
        <v>8599.2199999999993</v>
      </c>
    </row>
    <row r="601" spans="1:16" x14ac:dyDescent="0.2">
      <c r="A601" s="3" t="s">
        <v>1009</v>
      </c>
      <c r="B601" s="3" t="s">
        <v>762</v>
      </c>
      <c r="C601" s="3" t="s">
        <v>452</v>
      </c>
      <c r="D601" s="3" t="s">
        <v>52</v>
      </c>
      <c r="E601" s="3" t="s">
        <v>34</v>
      </c>
      <c r="F601" s="3">
        <v>4867.59</v>
      </c>
      <c r="G601" s="3">
        <v>584.11</v>
      </c>
      <c r="H601" s="3">
        <v>4283.4799999999996</v>
      </c>
      <c r="I601" s="3" t="s">
        <v>29</v>
      </c>
      <c r="J601" s="5">
        <v>1.136363424131781</v>
      </c>
      <c r="K601" t="str">
        <f>_xlfn.XLOOKUP(D601, dim_channels!A:A, dim_channels!C:C, "Not Found")</f>
        <v>OTA</v>
      </c>
      <c r="L601" t="str">
        <f>_xlfn.XLOOKUP(D601, dim_channels!A:A, dim_channels!B:B, "Not Found")</f>
        <v>Agoda</v>
      </c>
      <c r="M601">
        <f t="shared" si="36"/>
        <v>0</v>
      </c>
      <c r="N601">
        <f t="shared" si="37"/>
        <v>1</v>
      </c>
      <c r="O601">
        <f t="shared" si="38"/>
        <v>4283.4799999999996</v>
      </c>
      <c r="P601">
        <f t="shared" si="39"/>
        <v>4867.59</v>
      </c>
    </row>
    <row r="602" spans="1:16" x14ac:dyDescent="0.2">
      <c r="A602" s="2" t="s">
        <v>1010</v>
      </c>
      <c r="B602" s="2" t="s">
        <v>430</v>
      </c>
      <c r="C602" s="2" t="s">
        <v>435</v>
      </c>
      <c r="D602" s="2" t="s">
        <v>33</v>
      </c>
      <c r="E602" s="2" t="s">
        <v>28</v>
      </c>
      <c r="F602" s="2">
        <v>2790.75</v>
      </c>
      <c r="G602" s="2">
        <v>418.61</v>
      </c>
      <c r="H602" s="2">
        <v>2372.14</v>
      </c>
      <c r="I602" s="2" t="s">
        <v>41</v>
      </c>
      <c r="J602" s="4">
        <v>1.1764693483521209</v>
      </c>
      <c r="K602" t="str">
        <f>_xlfn.XLOOKUP(D602, dim_channels!A:A, dim_channels!C:C, "Not Found")</f>
        <v>OTA</v>
      </c>
      <c r="L602" t="str">
        <f>_xlfn.XLOOKUP(D602, dim_channels!A:A, dim_channels!B:B, "Not Found")</f>
        <v>Booking.com</v>
      </c>
      <c r="M602">
        <f t="shared" si="36"/>
        <v>1</v>
      </c>
      <c r="N602">
        <f t="shared" si="37"/>
        <v>0</v>
      </c>
      <c r="O602">
        <f t="shared" si="38"/>
        <v>0</v>
      </c>
      <c r="P602">
        <f t="shared" si="39"/>
        <v>0</v>
      </c>
    </row>
    <row r="603" spans="1:16" x14ac:dyDescent="0.2">
      <c r="A603" s="3" t="s">
        <v>1011</v>
      </c>
      <c r="B603" s="3" t="s">
        <v>282</v>
      </c>
      <c r="C603" s="3" t="s">
        <v>799</v>
      </c>
      <c r="D603" s="3" t="s">
        <v>52</v>
      </c>
      <c r="E603" s="3" t="s">
        <v>60</v>
      </c>
      <c r="F603" s="3">
        <v>12769.42</v>
      </c>
      <c r="G603" s="3">
        <v>0</v>
      </c>
      <c r="H603" s="3">
        <v>12769.42</v>
      </c>
      <c r="I603" s="3" t="s">
        <v>41</v>
      </c>
      <c r="J603" s="5">
        <v>1</v>
      </c>
      <c r="K603" t="str">
        <f>_xlfn.XLOOKUP(D603, dim_channels!A:A, dim_channels!C:C, "Not Found")</f>
        <v>OTA</v>
      </c>
      <c r="L603" t="str">
        <f>_xlfn.XLOOKUP(D603, dim_channels!A:A, dim_channels!B:B, "Not Found")</f>
        <v>Agoda</v>
      </c>
      <c r="M603">
        <f t="shared" si="36"/>
        <v>1</v>
      </c>
      <c r="N603">
        <f t="shared" si="37"/>
        <v>0</v>
      </c>
      <c r="O603">
        <f t="shared" si="38"/>
        <v>0</v>
      </c>
      <c r="P603">
        <f t="shared" si="39"/>
        <v>0</v>
      </c>
    </row>
    <row r="604" spans="1:16" x14ac:dyDescent="0.2">
      <c r="A604" s="2" t="s">
        <v>1012</v>
      </c>
      <c r="B604" s="2" t="s">
        <v>189</v>
      </c>
      <c r="C604" s="2" t="s">
        <v>401</v>
      </c>
      <c r="D604" s="2" t="s">
        <v>45</v>
      </c>
      <c r="E604" s="2" t="s">
        <v>89</v>
      </c>
      <c r="F604" s="2">
        <v>2376.52</v>
      </c>
      <c r="G604" s="2">
        <v>0</v>
      </c>
      <c r="H604" s="2">
        <v>2376.52</v>
      </c>
      <c r="I604" s="2" t="s">
        <v>29</v>
      </c>
      <c r="J604" s="4">
        <v>1</v>
      </c>
      <c r="K604" t="str">
        <f>_xlfn.XLOOKUP(D604, dim_channels!A:A, dim_channels!C:C, "Not Found")</f>
        <v>Corporate</v>
      </c>
      <c r="L604" t="str">
        <f>_xlfn.XLOOKUP(D604, dim_channels!A:A, dim_channels!B:B, "Not Found")</f>
        <v>Corporate Direct</v>
      </c>
      <c r="M604">
        <f t="shared" si="36"/>
        <v>0</v>
      </c>
      <c r="N604">
        <f t="shared" si="37"/>
        <v>1</v>
      </c>
      <c r="O604">
        <f t="shared" si="38"/>
        <v>2376.52</v>
      </c>
      <c r="P604">
        <f t="shared" si="39"/>
        <v>2376.52</v>
      </c>
    </row>
    <row r="605" spans="1:16" x14ac:dyDescent="0.2">
      <c r="A605" s="3" t="s">
        <v>1013</v>
      </c>
      <c r="B605" s="3" t="s">
        <v>1014</v>
      </c>
      <c r="C605" s="3" t="s">
        <v>574</v>
      </c>
      <c r="D605" s="3" t="s">
        <v>45</v>
      </c>
      <c r="E605" s="3" t="s">
        <v>46</v>
      </c>
      <c r="F605" s="3">
        <v>8393.34</v>
      </c>
      <c r="G605" s="3">
        <v>419.67</v>
      </c>
      <c r="H605" s="3">
        <v>7973.67</v>
      </c>
      <c r="I605" s="3" t="s">
        <v>29</v>
      </c>
      <c r="J605" s="5">
        <v>1.052631974987678</v>
      </c>
      <c r="K605" t="str">
        <f>_xlfn.XLOOKUP(D605, dim_channels!A:A, dim_channels!C:C, "Not Found")</f>
        <v>Corporate</v>
      </c>
      <c r="L605" t="str">
        <f>_xlfn.XLOOKUP(D605, dim_channels!A:A, dim_channels!B:B, "Not Found")</f>
        <v>Corporate Direct</v>
      </c>
      <c r="M605">
        <f t="shared" si="36"/>
        <v>0</v>
      </c>
      <c r="N605">
        <f t="shared" si="37"/>
        <v>1</v>
      </c>
      <c r="O605">
        <f t="shared" si="38"/>
        <v>7973.67</v>
      </c>
      <c r="P605">
        <f t="shared" si="39"/>
        <v>8393.34</v>
      </c>
    </row>
    <row r="606" spans="1:16" x14ac:dyDescent="0.2">
      <c r="A606" s="2" t="s">
        <v>1015</v>
      </c>
      <c r="B606" s="2" t="s">
        <v>197</v>
      </c>
      <c r="C606" s="2" t="s">
        <v>602</v>
      </c>
      <c r="D606" s="2" t="s">
        <v>169</v>
      </c>
      <c r="E606" s="2" t="s">
        <v>34</v>
      </c>
      <c r="F606" s="2">
        <v>3062.74</v>
      </c>
      <c r="G606" s="2">
        <v>612.54999999999995</v>
      </c>
      <c r="H606" s="2">
        <v>2450.19</v>
      </c>
      <c r="I606" s="2" t="s">
        <v>29</v>
      </c>
      <c r="J606" s="4">
        <v>1.250001020329035</v>
      </c>
      <c r="K606" t="str">
        <f>_xlfn.XLOOKUP(D606, dim_channels!A:A, dim_channels!C:C, "Not Found")</f>
        <v>GDS</v>
      </c>
      <c r="L606" t="str">
        <f>_xlfn.XLOOKUP(D606, dim_channels!A:A, dim_channels!B:B, "Not Found")</f>
        <v>GDS (Amadeus)</v>
      </c>
      <c r="M606">
        <f t="shared" si="36"/>
        <v>0</v>
      </c>
      <c r="N606">
        <f t="shared" si="37"/>
        <v>1</v>
      </c>
      <c r="O606">
        <f t="shared" si="38"/>
        <v>2450.19</v>
      </c>
      <c r="P606">
        <f t="shared" si="39"/>
        <v>3062.74</v>
      </c>
    </row>
    <row r="607" spans="1:16" x14ac:dyDescent="0.2">
      <c r="A607" s="3" t="s">
        <v>1016</v>
      </c>
      <c r="B607" s="3" t="s">
        <v>389</v>
      </c>
      <c r="C607" s="3" t="s">
        <v>996</v>
      </c>
      <c r="D607" s="3" t="s">
        <v>27</v>
      </c>
      <c r="E607" s="3" t="s">
        <v>60</v>
      </c>
      <c r="F607" s="3">
        <v>2926.68</v>
      </c>
      <c r="G607" s="3">
        <v>0</v>
      </c>
      <c r="H607" s="3">
        <v>2926.68</v>
      </c>
      <c r="I607" s="3" t="s">
        <v>41</v>
      </c>
      <c r="J607" s="5">
        <v>1</v>
      </c>
      <c r="K607" t="str">
        <f>_xlfn.XLOOKUP(D607, dim_channels!A:A, dim_channels!C:C, "Not Found")</f>
        <v>OTA</v>
      </c>
      <c r="L607" t="str">
        <f>_xlfn.XLOOKUP(D607, dim_channels!A:A, dim_channels!B:B, "Not Found")</f>
        <v>Expedia</v>
      </c>
      <c r="M607">
        <f t="shared" si="36"/>
        <v>1</v>
      </c>
      <c r="N607">
        <f t="shared" si="37"/>
        <v>0</v>
      </c>
      <c r="O607">
        <f t="shared" si="38"/>
        <v>0</v>
      </c>
      <c r="P607">
        <f t="shared" si="39"/>
        <v>0</v>
      </c>
    </row>
    <row r="608" spans="1:16" x14ac:dyDescent="0.2">
      <c r="A608" s="2" t="s">
        <v>1017</v>
      </c>
      <c r="B608" s="2" t="s">
        <v>156</v>
      </c>
      <c r="C608" s="2" t="s">
        <v>181</v>
      </c>
      <c r="D608" s="2" t="s">
        <v>114</v>
      </c>
      <c r="E608" s="2" t="s">
        <v>46</v>
      </c>
      <c r="F608" s="2">
        <v>3217.93</v>
      </c>
      <c r="G608" s="2">
        <v>321.79000000000002</v>
      </c>
      <c r="H608" s="2">
        <v>2896.14</v>
      </c>
      <c r="I608" s="2" t="s">
        <v>29</v>
      </c>
      <c r="J608" s="4">
        <v>1.1111099601538601</v>
      </c>
      <c r="K608" t="str">
        <f>_xlfn.XLOOKUP(D608, dim_channels!A:A, dim_channels!C:C, "Not Found")</f>
        <v>Offline</v>
      </c>
      <c r="L608" t="str">
        <f>_xlfn.XLOOKUP(D608, dim_channels!A:A, dim_channels!B:B, "Not Found")</f>
        <v>Travel Agency</v>
      </c>
      <c r="M608">
        <f t="shared" si="36"/>
        <v>0</v>
      </c>
      <c r="N608">
        <f t="shared" si="37"/>
        <v>1</v>
      </c>
      <c r="O608">
        <f t="shared" si="38"/>
        <v>2896.14</v>
      </c>
      <c r="P608">
        <f t="shared" si="39"/>
        <v>3217.93</v>
      </c>
    </row>
    <row r="609" spans="1:16" x14ac:dyDescent="0.2">
      <c r="A609" s="3" t="s">
        <v>1018</v>
      </c>
      <c r="B609" s="3" t="s">
        <v>799</v>
      </c>
      <c r="C609" s="3" t="s">
        <v>538</v>
      </c>
      <c r="D609" s="3" t="s">
        <v>52</v>
      </c>
      <c r="E609" s="3" t="s">
        <v>60</v>
      </c>
      <c r="F609" s="3">
        <v>12686.8</v>
      </c>
      <c r="G609" s="3">
        <v>0</v>
      </c>
      <c r="H609" s="3">
        <v>12686.8</v>
      </c>
      <c r="I609" s="3" t="s">
        <v>56</v>
      </c>
      <c r="J609" s="5">
        <v>1</v>
      </c>
      <c r="K609" t="str">
        <f>_xlfn.XLOOKUP(D609, dim_channels!A:A, dim_channels!C:C, "Not Found")</f>
        <v>OTA</v>
      </c>
      <c r="L609" t="str">
        <f>_xlfn.XLOOKUP(D609, dim_channels!A:A, dim_channels!B:B, "Not Found")</f>
        <v>Agoda</v>
      </c>
      <c r="M609">
        <f t="shared" si="36"/>
        <v>0</v>
      </c>
      <c r="N609">
        <f t="shared" si="37"/>
        <v>0</v>
      </c>
      <c r="O609">
        <f t="shared" si="38"/>
        <v>0</v>
      </c>
      <c r="P609">
        <f t="shared" si="39"/>
        <v>0</v>
      </c>
    </row>
    <row r="610" spans="1:16" x14ac:dyDescent="0.2">
      <c r="A610" s="2" t="s">
        <v>1019</v>
      </c>
      <c r="B610" s="2" t="s">
        <v>331</v>
      </c>
      <c r="C610" s="2" t="s">
        <v>202</v>
      </c>
      <c r="D610" s="2" t="s">
        <v>33</v>
      </c>
      <c r="E610" s="2" t="s">
        <v>28</v>
      </c>
      <c r="F610" s="2">
        <v>3970.91</v>
      </c>
      <c r="G610" s="2">
        <v>595.64</v>
      </c>
      <c r="H610" s="2">
        <v>3375.27</v>
      </c>
      <c r="I610" s="2" t="s">
        <v>29</v>
      </c>
      <c r="J610" s="4">
        <v>1.1764718081812711</v>
      </c>
      <c r="K610" t="str">
        <f>_xlfn.XLOOKUP(D610, dim_channels!A:A, dim_channels!C:C, "Not Found")</f>
        <v>OTA</v>
      </c>
      <c r="L610" t="str">
        <f>_xlfn.XLOOKUP(D610, dim_channels!A:A, dim_channels!B:B, "Not Found")</f>
        <v>Booking.com</v>
      </c>
      <c r="M610">
        <f t="shared" si="36"/>
        <v>0</v>
      </c>
      <c r="N610">
        <f t="shared" si="37"/>
        <v>1</v>
      </c>
      <c r="O610">
        <f t="shared" si="38"/>
        <v>3375.27</v>
      </c>
      <c r="P610">
        <f t="shared" si="39"/>
        <v>3970.91</v>
      </c>
    </row>
    <row r="611" spans="1:16" x14ac:dyDescent="0.2">
      <c r="A611" s="3" t="s">
        <v>1020</v>
      </c>
      <c r="B611" s="3" t="s">
        <v>1021</v>
      </c>
      <c r="C611" s="3" t="s">
        <v>315</v>
      </c>
      <c r="D611" s="3" t="s">
        <v>27</v>
      </c>
      <c r="E611" s="3" t="s">
        <v>60</v>
      </c>
      <c r="F611" s="3">
        <v>16591.28</v>
      </c>
      <c r="G611" s="3">
        <v>0</v>
      </c>
      <c r="H611" s="3">
        <v>16591.28</v>
      </c>
      <c r="I611" s="3" t="s">
        <v>29</v>
      </c>
      <c r="J611" s="5">
        <v>1</v>
      </c>
      <c r="K611" t="str">
        <f>_xlfn.XLOOKUP(D611, dim_channels!A:A, dim_channels!C:C, "Not Found")</f>
        <v>OTA</v>
      </c>
      <c r="L611" t="str">
        <f>_xlfn.XLOOKUP(D611, dim_channels!A:A, dim_channels!B:B, "Not Found")</f>
        <v>Expedia</v>
      </c>
      <c r="M611">
        <f t="shared" si="36"/>
        <v>0</v>
      </c>
      <c r="N611">
        <f t="shared" si="37"/>
        <v>1</v>
      </c>
      <c r="O611">
        <f t="shared" si="38"/>
        <v>16591.28</v>
      </c>
      <c r="P611">
        <f t="shared" si="39"/>
        <v>16591.28</v>
      </c>
    </row>
    <row r="612" spans="1:16" x14ac:dyDescent="0.2">
      <c r="A612" s="2" t="s">
        <v>1022</v>
      </c>
      <c r="B612" s="2" t="s">
        <v>612</v>
      </c>
      <c r="C612" s="2" t="s">
        <v>278</v>
      </c>
      <c r="D612" s="2" t="s">
        <v>33</v>
      </c>
      <c r="E612" s="2" t="s">
        <v>60</v>
      </c>
      <c r="F612" s="2">
        <v>8467.5300000000007</v>
      </c>
      <c r="G612" s="2">
        <v>0</v>
      </c>
      <c r="H612" s="2">
        <v>8467.5300000000007</v>
      </c>
      <c r="I612" s="2" t="s">
        <v>29</v>
      </c>
      <c r="J612" s="4">
        <v>1</v>
      </c>
      <c r="K612" t="str">
        <f>_xlfn.XLOOKUP(D612, dim_channels!A:A, dim_channels!C:C, "Not Found")</f>
        <v>OTA</v>
      </c>
      <c r="L612" t="str">
        <f>_xlfn.XLOOKUP(D612, dim_channels!A:A, dim_channels!B:B, "Not Found")</f>
        <v>Booking.com</v>
      </c>
      <c r="M612">
        <f t="shared" si="36"/>
        <v>0</v>
      </c>
      <c r="N612">
        <f t="shared" si="37"/>
        <v>1</v>
      </c>
      <c r="O612">
        <f t="shared" si="38"/>
        <v>8467.5300000000007</v>
      </c>
      <c r="P612">
        <f t="shared" si="39"/>
        <v>8467.5300000000007</v>
      </c>
    </row>
    <row r="613" spans="1:16" x14ac:dyDescent="0.2">
      <c r="A613" s="3" t="s">
        <v>1023</v>
      </c>
      <c r="B613" s="3" t="s">
        <v>331</v>
      </c>
      <c r="C613" s="3" t="s">
        <v>331</v>
      </c>
      <c r="D613" s="3" t="s">
        <v>114</v>
      </c>
      <c r="E613" s="3" t="s">
        <v>46</v>
      </c>
      <c r="F613" s="3">
        <v>3079.55</v>
      </c>
      <c r="G613" s="3">
        <v>307.95999999999998</v>
      </c>
      <c r="H613" s="3">
        <v>2771.59</v>
      </c>
      <c r="I613" s="3" t="s">
        <v>56</v>
      </c>
      <c r="J613" s="5">
        <v>1.1111131155762579</v>
      </c>
      <c r="K613" t="str">
        <f>_xlfn.XLOOKUP(D613, dim_channels!A:A, dim_channels!C:C, "Not Found")</f>
        <v>Offline</v>
      </c>
      <c r="L613" t="str">
        <f>_xlfn.XLOOKUP(D613, dim_channels!A:A, dim_channels!B:B, "Not Found")</f>
        <v>Travel Agency</v>
      </c>
      <c r="M613">
        <f t="shared" si="36"/>
        <v>0</v>
      </c>
      <c r="N613">
        <f t="shared" si="37"/>
        <v>0</v>
      </c>
      <c r="O613">
        <f t="shared" si="38"/>
        <v>0</v>
      </c>
      <c r="P613">
        <f t="shared" si="39"/>
        <v>0</v>
      </c>
    </row>
    <row r="614" spans="1:16" x14ac:dyDescent="0.2">
      <c r="A614" s="2" t="s">
        <v>1024</v>
      </c>
      <c r="B614" s="2" t="s">
        <v>190</v>
      </c>
      <c r="C614" s="2" t="s">
        <v>866</v>
      </c>
      <c r="D614" s="2" t="s">
        <v>52</v>
      </c>
      <c r="E614" s="2" t="s">
        <v>60</v>
      </c>
      <c r="F614" s="2">
        <v>5695.62</v>
      </c>
      <c r="G614" s="2">
        <v>0</v>
      </c>
      <c r="H614" s="2">
        <v>5695.62</v>
      </c>
      <c r="I614" s="2" t="s">
        <v>29</v>
      </c>
      <c r="J614" s="4">
        <v>1</v>
      </c>
      <c r="K614" t="str">
        <f>_xlfn.XLOOKUP(D614, dim_channels!A:A, dim_channels!C:C, "Not Found")</f>
        <v>OTA</v>
      </c>
      <c r="L614" t="str">
        <f>_xlfn.XLOOKUP(D614, dim_channels!A:A, dim_channels!B:B, "Not Found")</f>
        <v>Agoda</v>
      </c>
      <c r="M614">
        <f t="shared" si="36"/>
        <v>0</v>
      </c>
      <c r="N614">
        <f t="shared" si="37"/>
        <v>1</v>
      </c>
      <c r="O614">
        <f t="shared" si="38"/>
        <v>5695.62</v>
      </c>
      <c r="P614">
        <f t="shared" si="39"/>
        <v>5695.62</v>
      </c>
    </row>
    <row r="615" spans="1:16" x14ac:dyDescent="0.2">
      <c r="A615" s="3" t="s">
        <v>1025</v>
      </c>
      <c r="B615" s="3" t="s">
        <v>266</v>
      </c>
      <c r="C615" s="3" t="s">
        <v>454</v>
      </c>
      <c r="D615" s="3" t="s">
        <v>33</v>
      </c>
      <c r="E615" s="3" t="s">
        <v>28</v>
      </c>
      <c r="F615" s="3">
        <v>9633.16</v>
      </c>
      <c r="G615" s="3">
        <v>1444.97</v>
      </c>
      <c r="H615" s="3">
        <v>8188.19</v>
      </c>
      <c r="I615" s="3" t="s">
        <v>29</v>
      </c>
      <c r="J615" s="5">
        <v>1.176470013519471</v>
      </c>
      <c r="K615" t="str">
        <f>_xlfn.XLOOKUP(D615, dim_channels!A:A, dim_channels!C:C, "Not Found")</f>
        <v>OTA</v>
      </c>
      <c r="L615" t="str">
        <f>_xlfn.XLOOKUP(D615, dim_channels!A:A, dim_channels!B:B, "Not Found")</f>
        <v>Booking.com</v>
      </c>
      <c r="M615">
        <f t="shared" si="36"/>
        <v>0</v>
      </c>
      <c r="N615">
        <f t="shared" si="37"/>
        <v>1</v>
      </c>
      <c r="O615">
        <f t="shared" si="38"/>
        <v>8188.19</v>
      </c>
      <c r="P615">
        <f t="shared" si="39"/>
        <v>9633.16</v>
      </c>
    </row>
    <row r="616" spans="1:16" x14ac:dyDescent="0.2">
      <c r="A616" s="2" t="s">
        <v>1026</v>
      </c>
      <c r="B616" s="2" t="s">
        <v>278</v>
      </c>
      <c r="C616" s="2" t="s">
        <v>161</v>
      </c>
      <c r="D616" s="2" t="s">
        <v>52</v>
      </c>
      <c r="E616" s="2" t="s">
        <v>60</v>
      </c>
      <c r="F616" s="2">
        <v>14672.55</v>
      </c>
      <c r="G616" s="2">
        <v>0</v>
      </c>
      <c r="H616" s="2">
        <v>14672.55</v>
      </c>
      <c r="I616" s="2" t="s">
        <v>56</v>
      </c>
      <c r="J616" s="4">
        <v>1</v>
      </c>
      <c r="K616" t="str">
        <f>_xlfn.XLOOKUP(D616, dim_channels!A:A, dim_channels!C:C, "Not Found")</f>
        <v>OTA</v>
      </c>
      <c r="L616" t="str">
        <f>_xlfn.XLOOKUP(D616, dim_channels!A:A, dim_channels!B:B, "Not Found")</f>
        <v>Agoda</v>
      </c>
      <c r="M616">
        <f t="shared" si="36"/>
        <v>0</v>
      </c>
      <c r="N616">
        <f t="shared" si="37"/>
        <v>0</v>
      </c>
      <c r="O616">
        <f t="shared" si="38"/>
        <v>0</v>
      </c>
      <c r="P616">
        <f t="shared" si="39"/>
        <v>0</v>
      </c>
    </row>
    <row r="617" spans="1:16" x14ac:dyDescent="0.2">
      <c r="A617" s="3" t="s">
        <v>1027</v>
      </c>
      <c r="B617" s="3" t="s">
        <v>189</v>
      </c>
      <c r="C617" s="3" t="s">
        <v>484</v>
      </c>
      <c r="D617" s="3" t="s">
        <v>33</v>
      </c>
      <c r="E617" s="3" t="s">
        <v>34</v>
      </c>
      <c r="F617" s="3">
        <v>3191.35</v>
      </c>
      <c r="G617" s="3">
        <v>478.7</v>
      </c>
      <c r="H617" s="3">
        <v>2712.65</v>
      </c>
      <c r="I617" s="3" t="s">
        <v>29</v>
      </c>
      <c r="J617" s="5">
        <v>1.176469503990563</v>
      </c>
      <c r="K617" t="str">
        <f>_xlfn.XLOOKUP(D617, dim_channels!A:A, dim_channels!C:C, "Not Found")</f>
        <v>OTA</v>
      </c>
      <c r="L617" t="str">
        <f>_xlfn.XLOOKUP(D617, dim_channels!A:A, dim_channels!B:B, "Not Found")</f>
        <v>Booking.com</v>
      </c>
      <c r="M617">
        <f t="shared" si="36"/>
        <v>0</v>
      </c>
      <c r="N617">
        <f t="shared" si="37"/>
        <v>1</v>
      </c>
      <c r="O617">
        <f t="shared" si="38"/>
        <v>2712.65</v>
      </c>
      <c r="P617">
        <f t="shared" si="39"/>
        <v>3191.35</v>
      </c>
    </row>
    <row r="618" spans="1:16" x14ac:dyDescent="0.2">
      <c r="A618" s="2" t="s">
        <v>1028</v>
      </c>
      <c r="B618" s="2" t="s">
        <v>410</v>
      </c>
      <c r="C618" s="2" t="s">
        <v>343</v>
      </c>
      <c r="D618" s="2" t="s">
        <v>27</v>
      </c>
      <c r="E618" s="2" t="s">
        <v>28</v>
      </c>
      <c r="F618" s="2">
        <v>6144.41</v>
      </c>
      <c r="G618" s="2">
        <v>1105.99</v>
      </c>
      <c r="H618" s="2">
        <v>5038.42</v>
      </c>
      <c r="I618" s="2" t="s">
        <v>41</v>
      </c>
      <c r="J618" s="4">
        <v>1.2195112753601329</v>
      </c>
      <c r="K618" t="str">
        <f>_xlfn.XLOOKUP(D618, dim_channels!A:A, dim_channels!C:C, "Not Found")</f>
        <v>OTA</v>
      </c>
      <c r="L618" t="str">
        <f>_xlfn.XLOOKUP(D618, dim_channels!A:A, dim_channels!B:B, "Not Found")</f>
        <v>Expedia</v>
      </c>
      <c r="M618">
        <f t="shared" si="36"/>
        <v>1</v>
      </c>
      <c r="N618">
        <f t="shared" si="37"/>
        <v>0</v>
      </c>
      <c r="O618">
        <f t="shared" si="38"/>
        <v>0</v>
      </c>
      <c r="P618">
        <f t="shared" si="39"/>
        <v>0</v>
      </c>
    </row>
    <row r="619" spans="1:16" x14ac:dyDescent="0.2">
      <c r="A619" s="3" t="s">
        <v>1029</v>
      </c>
      <c r="B619" s="3" t="s">
        <v>664</v>
      </c>
      <c r="C619" s="3" t="s">
        <v>189</v>
      </c>
      <c r="D619" s="3" t="s">
        <v>52</v>
      </c>
      <c r="E619" s="3" t="s">
        <v>34</v>
      </c>
      <c r="F619" s="3">
        <v>2958.37</v>
      </c>
      <c r="G619" s="3">
        <v>355</v>
      </c>
      <c r="H619" s="3">
        <v>2603.37</v>
      </c>
      <c r="I619" s="3" t="s">
        <v>29</v>
      </c>
      <c r="J619" s="5">
        <v>1.1363617157760899</v>
      </c>
      <c r="K619" t="str">
        <f>_xlfn.XLOOKUP(D619, dim_channels!A:A, dim_channels!C:C, "Not Found")</f>
        <v>OTA</v>
      </c>
      <c r="L619" t="str">
        <f>_xlfn.XLOOKUP(D619, dim_channels!A:A, dim_channels!B:B, "Not Found")</f>
        <v>Agoda</v>
      </c>
      <c r="M619">
        <f t="shared" si="36"/>
        <v>0</v>
      </c>
      <c r="N619">
        <f t="shared" si="37"/>
        <v>1</v>
      </c>
      <c r="O619">
        <f t="shared" si="38"/>
        <v>2603.37</v>
      </c>
      <c r="P619">
        <f t="shared" si="39"/>
        <v>2958.37</v>
      </c>
    </row>
    <row r="620" spans="1:16" x14ac:dyDescent="0.2">
      <c r="A620" s="2" t="s">
        <v>1030</v>
      </c>
      <c r="B620" s="2" t="s">
        <v>148</v>
      </c>
      <c r="C620" s="2" t="s">
        <v>305</v>
      </c>
      <c r="D620" s="2" t="s">
        <v>45</v>
      </c>
      <c r="E620" s="2" t="s">
        <v>46</v>
      </c>
      <c r="F620" s="2">
        <v>8271.5</v>
      </c>
      <c r="G620" s="2">
        <v>413.58</v>
      </c>
      <c r="H620" s="2">
        <v>7857.92</v>
      </c>
      <c r="I620" s="2" t="s">
        <v>29</v>
      </c>
      <c r="J620" s="4">
        <v>1.052632248737579</v>
      </c>
      <c r="K620" t="str">
        <f>_xlfn.XLOOKUP(D620, dim_channels!A:A, dim_channels!C:C, "Not Found")</f>
        <v>Corporate</v>
      </c>
      <c r="L620" t="str">
        <f>_xlfn.XLOOKUP(D620, dim_channels!A:A, dim_channels!B:B, "Not Found")</f>
        <v>Corporate Direct</v>
      </c>
      <c r="M620">
        <f t="shared" si="36"/>
        <v>0</v>
      </c>
      <c r="N620">
        <f t="shared" si="37"/>
        <v>1</v>
      </c>
      <c r="O620">
        <f t="shared" si="38"/>
        <v>7857.92</v>
      </c>
      <c r="P620">
        <f t="shared" si="39"/>
        <v>8271.5</v>
      </c>
    </row>
    <row r="621" spans="1:16" x14ac:dyDescent="0.2">
      <c r="A621" s="3" t="s">
        <v>1031</v>
      </c>
      <c r="B621" s="3" t="s">
        <v>388</v>
      </c>
      <c r="C621" s="3" t="s">
        <v>179</v>
      </c>
      <c r="D621" s="3" t="s">
        <v>52</v>
      </c>
      <c r="E621" s="3" t="s">
        <v>34</v>
      </c>
      <c r="F621" s="3">
        <v>2485.4899999999998</v>
      </c>
      <c r="G621" s="3">
        <v>298.26</v>
      </c>
      <c r="H621" s="3">
        <v>2187.23</v>
      </c>
      <c r="I621" s="3" t="s">
        <v>56</v>
      </c>
      <c r="J621" s="5">
        <v>1.1363642598172119</v>
      </c>
      <c r="K621" t="str">
        <f>_xlfn.XLOOKUP(D621, dim_channels!A:A, dim_channels!C:C, "Not Found")</f>
        <v>OTA</v>
      </c>
      <c r="L621" t="str">
        <f>_xlfn.XLOOKUP(D621, dim_channels!A:A, dim_channels!B:B, "Not Found")</f>
        <v>Agoda</v>
      </c>
      <c r="M621">
        <f t="shared" si="36"/>
        <v>0</v>
      </c>
      <c r="N621">
        <f t="shared" si="37"/>
        <v>0</v>
      </c>
      <c r="O621">
        <f t="shared" si="38"/>
        <v>0</v>
      </c>
      <c r="P621">
        <f t="shared" si="39"/>
        <v>0</v>
      </c>
    </row>
    <row r="622" spans="1:16" x14ac:dyDescent="0.2">
      <c r="A622" s="2" t="s">
        <v>1032</v>
      </c>
      <c r="B622" s="2" t="s">
        <v>192</v>
      </c>
      <c r="C622" s="2" t="s">
        <v>443</v>
      </c>
      <c r="D622" s="2" t="s">
        <v>52</v>
      </c>
      <c r="E622" s="2" t="s">
        <v>34</v>
      </c>
      <c r="F622" s="2">
        <v>7387.76</v>
      </c>
      <c r="G622" s="2">
        <v>886.53</v>
      </c>
      <c r="H622" s="2">
        <v>6501.23</v>
      </c>
      <c r="I622" s="2" t="s">
        <v>41</v>
      </c>
      <c r="J622" s="4">
        <v>1.136363426613118</v>
      </c>
      <c r="K622" t="str">
        <f>_xlfn.XLOOKUP(D622, dim_channels!A:A, dim_channels!C:C, "Not Found")</f>
        <v>OTA</v>
      </c>
      <c r="L622" t="str">
        <f>_xlfn.XLOOKUP(D622, dim_channels!A:A, dim_channels!B:B, "Not Found")</f>
        <v>Agoda</v>
      </c>
      <c r="M622">
        <f t="shared" si="36"/>
        <v>1</v>
      </c>
      <c r="N622">
        <f t="shared" si="37"/>
        <v>0</v>
      </c>
      <c r="O622">
        <f t="shared" si="38"/>
        <v>0</v>
      </c>
      <c r="P622">
        <f t="shared" si="39"/>
        <v>0</v>
      </c>
    </row>
    <row r="623" spans="1:16" x14ac:dyDescent="0.2">
      <c r="A623" s="3" t="s">
        <v>1033</v>
      </c>
      <c r="B623" s="3" t="s">
        <v>389</v>
      </c>
      <c r="C623" s="3" t="s">
        <v>794</v>
      </c>
      <c r="D623" s="3" t="s">
        <v>52</v>
      </c>
      <c r="E623" s="3" t="s">
        <v>60</v>
      </c>
      <c r="F623" s="3">
        <v>5764.06</v>
      </c>
      <c r="G623" s="3">
        <v>0</v>
      </c>
      <c r="H623" s="3">
        <v>5764.06</v>
      </c>
      <c r="I623" s="3" t="s">
        <v>29</v>
      </c>
      <c r="J623" s="5">
        <v>1</v>
      </c>
      <c r="K623" t="str">
        <f>_xlfn.XLOOKUP(D623, dim_channels!A:A, dim_channels!C:C, "Not Found")</f>
        <v>OTA</v>
      </c>
      <c r="L623" t="str">
        <f>_xlfn.XLOOKUP(D623, dim_channels!A:A, dim_channels!B:B, "Not Found")</f>
        <v>Agoda</v>
      </c>
      <c r="M623">
        <f t="shared" si="36"/>
        <v>0</v>
      </c>
      <c r="N623">
        <f t="shared" si="37"/>
        <v>1</v>
      </c>
      <c r="O623">
        <f t="shared" si="38"/>
        <v>5764.06</v>
      </c>
      <c r="P623">
        <f t="shared" si="39"/>
        <v>5764.06</v>
      </c>
    </row>
    <row r="624" spans="1:16" x14ac:dyDescent="0.2">
      <c r="A624" s="2" t="s">
        <v>1034</v>
      </c>
      <c r="B624" s="2" t="s">
        <v>210</v>
      </c>
      <c r="C624" s="2" t="s">
        <v>1035</v>
      </c>
      <c r="D624" s="2" t="s">
        <v>64</v>
      </c>
      <c r="E624" s="2" t="s">
        <v>34</v>
      </c>
      <c r="F624" s="2">
        <v>6415.97</v>
      </c>
      <c r="G624" s="2">
        <v>0</v>
      </c>
      <c r="H624" s="2">
        <v>6415.97</v>
      </c>
      <c r="I624" s="2" t="s">
        <v>56</v>
      </c>
      <c r="J624" s="4">
        <v>1</v>
      </c>
      <c r="K624" t="str">
        <f>_xlfn.XLOOKUP(D624, dim_channels!A:A, dim_channels!C:C, "Not Found")</f>
        <v>Direct</v>
      </c>
      <c r="L624" t="str">
        <f>_xlfn.XLOOKUP(D624, dim_channels!A:A, dim_channels!B:B, "Not Found")</f>
        <v>Direct Website</v>
      </c>
      <c r="M624">
        <f t="shared" si="36"/>
        <v>0</v>
      </c>
      <c r="N624">
        <f t="shared" si="37"/>
        <v>0</v>
      </c>
      <c r="O624">
        <f t="shared" si="38"/>
        <v>0</v>
      </c>
      <c r="P624">
        <f t="shared" si="39"/>
        <v>0</v>
      </c>
    </row>
    <row r="625" spans="1:16" x14ac:dyDescent="0.2">
      <c r="A625" s="3" t="s">
        <v>1036</v>
      </c>
      <c r="B625" s="3" t="s">
        <v>321</v>
      </c>
      <c r="C625" s="3" t="s">
        <v>463</v>
      </c>
      <c r="D625" s="3" t="s">
        <v>45</v>
      </c>
      <c r="E625" s="3" t="s">
        <v>89</v>
      </c>
      <c r="F625" s="3">
        <v>4928.25</v>
      </c>
      <c r="G625" s="3">
        <v>0</v>
      </c>
      <c r="H625" s="3">
        <v>4928.25</v>
      </c>
      <c r="I625" s="3" t="s">
        <v>29</v>
      </c>
      <c r="J625" s="5">
        <v>1</v>
      </c>
      <c r="K625" t="str">
        <f>_xlfn.XLOOKUP(D625, dim_channels!A:A, dim_channels!C:C, "Not Found")</f>
        <v>Corporate</v>
      </c>
      <c r="L625" t="str">
        <f>_xlfn.XLOOKUP(D625, dim_channels!A:A, dim_channels!B:B, "Not Found")</f>
        <v>Corporate Direct</v>
      </c>
      <c r="M625">
        <f t="shared" si="36"/>
        <v>0</v>
      </c>
      <c r="N625">
        <f t="shared" si="37"/>
        <v>1</v>
      </c>
      <c r="O625">
        <f t="shared" si="38"/>
        <v>4928.25</v>
      </c>
      <c r="P625">
        <f t="shared" si="39"/>
        <v>4928.25</v>
      </c>
    </row>
    <row r="626" spans="1:16" x14ac:dyDescent="0.2">
      <c r="A626" s="2" t="s">
        <v>1037</v>
      </c>
      <c r="B626" s="2" t="s">
        <v>135</v>
      </c>
      <c r="C626" s="2" t="s">
        <v>227</v>
      </c>
      <c r="D626" s="2" t="s">
        <v>33</v>
      </c>
      <c r="E626" s="2" t="s">
        <v>28</v>
      </c>
      <c r="F626" s="2">
        <v>10331.82</v>
      </c>
      <c r="G626" s="2">
        <v>1549.77</v>
      </c>
      <c r="H626" s="2">
        <v>8782.0499999999993</v>
      </c>
      <c r="I626" s="2" t="s">
        <v>29</v>
      </c>
      <c r="J626" s="4">
        <v>1.176470186346013</v>
      </c>
      <c r="K626" t="str">
        <f>_xlfn.XLOOKUP(D626, dim_channels!A:A, dim_channels!C:C, "Not Found")</f>
        <v>OTA</v>
      </c>
      <c r="L626" t="str">
        <f>_xlfn.XLOOKUP(D626, dim_channels!A:A, dim_channels!B:B, "Not Found")</f>
        <v>Booking.com</v>
      </c>
      <c r="M626">
        <f t="shared" si="36"/>
        <v>0</v>
      </c>
      <c r="N626">
        <f t="shared" si="37"/>
        <v>1</v>
      </c>
      <c r="O626">
        <f t="shared" si="38"/>
        <v>8782.0499999999993</v>
      </c>
      <c r="P626">
        <f t="shared" si="39"/>
        <v>10331.82</v>
      </c>
    </row>
    <row r="627" spans="1:16" x14ac:dyDescent="0.2">
      <c r="A627" s="3" t="s">
        <v>1038</v>
      </c>
      <c r="B627" s="3" t="s">
        <v>76</v>
      </c>
      <c r="C627" s="3" t="s">
        <v>955</v>
      </c>
      <c r="D627" s="3" t="s">
        <v>33</v>
      </c>
      <c r="E627" s="3" t="s">
        <v>28</v>
      </c>
      <c r="F627" s="3">
        <v>5062.9399999999996</v>
      </c>
      <c r="G627" s="3">
        <v>759.44</v>
      </c>
      <c r="H627" s="3">
        <v>4303.5</v>
      </c>
      <c r="I627" s="3" t="s">
        <v>29</v>
      </c>
      <c r="J627" s="5">
        <v>1.176470314859998</v>
      </c>
      <c r="K627" t="str">
        <f>_xlfn.XLOOKUP(D627, dim_channels!A:A, dim_channels!C:C, "Not Found")</f>
        <v>OTA</v>
      </c>
      <c r="L627" t="str">
        <f>_xlfn.XLOOKUP(D627, dim_channels!A:A, dim_channels!B:B, "Not Found")</f>
        <v>Booking.com</v>
      </c>
      <c r="M627">
        <f t="shared" si="36"/>
        <v>0</v>
      </c>
      <c r="N627">
        <f t="shared" si="37"/>
        <v>1</v>
      </c>
      <c r="O627">
        <f t="shared" si="38"/>
        <v>4303.5</v>
      </c>
      <c r="P627">
        <f t="shared" si="39"/>
        <v>5062.9399999999996</v>
      </c>
    </row>
    <row r="628" spans="1:16" x14ac:dyDescent="0.2">
      <c r="A628" s="2" t="s">
        <v>1039</v>
      </c>
      <c r="B628" s="2" t="s">
        <v>155</v>
      </c>
      <c r="C628" s="2" t="s">
        <v>384</v>
      </c>
      <c r="D628" s="2" t="s">
        <v>45</v>
      </c>
      <c r="E628" s="2" t="s">
        <v>89</v>
      </c>
      <c r="F628" s="2">
        <v>5609.36</v>
      </c>
      <c r="G628" s="2">
        <v>0</v>
      </c>
      <c r="H628" s="2">
        <v>5609.36</v>
      </c>
      <c r="I628" s="2" t="s">
        <v>29</v>
      </c>
      <c r="J628" s="4">
        <v>1</v>
      </c>
      <c r="K628" t="str">
        <f>_xlfn.XLOOKUP(D628, dim_channels!A:A, dim_channels!C:C, "Not Found")</f>
        <v>Corporate</v>
      </c>
      <c r="L628" t="str">
        <f>_xlfn.XLOOKUP(D628, dim_channels!A:A, dim_channels!B:B, "Not Found")</f>
        <v>Corporate Direct</v>
      </c>
      <c r="M628">
        <f t="shared" si="36"/>
        <v>0</v>
      </c>
      <c r="N628">
        <f t="shared" si="37"/>
        <v>1</v>
      </c>
      <c r="O628">
        <f t="shared" si="38"/>
        <v>5609.36</v>
      </c>
      <c r="P628">
        <f t="shared" si="39"/>
        <v>5609.36</v>
      </c>
    </row>
    <row r="629" spans="1:16" x14ac:dyDescent="0.2">
      <c r="A629" s="3" t="s">
        <v>1040</v>
      </c>
      <c r="B629" s="3" t="s">
        <v>504</v>
      </c>
      <c r="C629" s="3" t="s">
        <v>370</v>
      </c>
      <c r="D629" s="3" t="s">
        <v>114</v>
      </c>
      <c r="E629" s="3" t="s">
        <v>46</v>
      </c>
      <c r="F629" s="3">
        <v>18982.22</v>
      </c>
      <c r="G629" s="3">
        <v>1898.22</v>
      </c>
      <c r="H629" s="3">
        <v>17084</v>
      </c>
      <c r="I629" s="3" t="s">
        <v>29</v>
      </c>
      <c r="J629" s="5">
        <v>1.111110981034886</v>
      </c>
      <c r="K629" t="str">
        <f>_xlfn.XLOOKUP(D629, dim_channels!A:A, dim_channels!C:C, "Not Found")</f>
        <v>Offline</v>
      </c>
      <c r="L629" t="str">
        <f>_xlfn.XLOOKUP(D629, dim_channels!A:A, dim_channels!B:B, "Not Found")</f>
        <v>Travel Agency</v>
      </c>
      <c r="M629">
        <f t="shared" si="36"/>
        <v>0</v>
      </c>
      <c r="N629">
        <f t="shared" si="37"/>
        <v>1</v>
      </c>
      <c r="O629">
        <f t="shared" si="38"/>
        <v>17084</v>
      </c>
      <c r="P629">
        <f t="shared" si="39"/>
        <v>18982.22</v>
      </c>
    </row>
    <row r="630" spans="1:16" x14ac:dyDescent="0.2">
      <c r="A630" s="2" t="s">
        <v>1041</v>
      </c>
      <c r="B630" s="2" t="s">
        <v>318</v>
      </c>
      <c r="C630" s="2" t="s">
        <v>773</v>
      </c>
      <c r="D630" s="2" t="s">
        <v>27</v>
      </c>
      <c r="E630" s="2" t="s">
        <v>60</v>
      </c>
      <c r="F630" s="2">
        <v>6635.84</v>
      </c>
      <c r="G630" s="2">
        <v>0</v>
      </c>
      <c r="H630" s="2">
        <v>6635.84</v>
      </c>
      <c r="I630" s="2" t="s">
        <v>41</v>
      </c>
      <c r="J630" s="4">
        <v>1</v>
      </c>
      <c r="K630" t="str">
        <f>_xlfn.XLOOKUP(D630, dim_channels!A:A, dim_channels!C:C, "Not Found")</f>
        <v>OTA</v>
      </c>
      <c r="L630" t="str">
        <f>_xlfn.XLOOKUP(D630, dim_channels!A:A, dim_channels!B:B, "Not Found")</f>
        <v>Expedia</v>
      </c>
      <c r="M630">
        <f t="shared" si="36"/>
        <v>1</v>
      </c>
      <c r="N630">
        <f t="shared" si="37"/>
        <v>0</v>
      </c>
      <c r="O630">
        <f t="shared" si="38"/>
        <v>0</v>
      </c>
      <c r="P630">
        <f t="shared" si="39"/>
        <v>0</v>
      </c>
    </row>
    <row r="631" spans="1:16" x14ac:dyDescent="0.2">
      <c r="A631" s="3" t="s">
        <v>1042</v>
      </c>
      <c r="B631" s="3" t="s">
        <v>389</v>
      </c>
      <c r="C631" s="3" t="s">
        <v>418</v>
      </c>
      <c r="D631" s="3" t="s">
        <v>52</v>
      </c>
      <c r="E631" s="3" t="s">
        <v>60</v>
      </c>
      <c r="F631" s="3">
        <v>5151.43</v>
      </c>
      <c r="G631" s="3">
        <v>0</v>
      </c>
      <c r="H631" s="3">
        <v>5151.43</v>
      </c>
      <c r="I631" s="3" t="s">
        <v>29</v>
      </c>
      <c r="J631" s="5">
        <v>1</v>
      </c>
      <c r="K631" t="str">
        <f>_xlfn.XLOOKUP(D631, dim_channels!A:A, dim_channels!C:C, "Not Found")</f>
        <v>OTA</v>
      </c>
      <c r="L631" t="str">
        <f>_xlfn.XLOOKUP(D631, dim_channels!A:A, dim_channels!B:B, "Not Found")</f>
        <v>Agoda</v>
      </c>
      <c r="M631">
        <f t="shared" si="36"/>
        <v>0</v>
      </c>
      <c r="N631">
        <f t="shared" si="37"/>
        <v>1</v>
      </c>
      <c r="O631">
        <f t="shared" si="38"/>
        <v>5151.43</v>
      </c>
      <c r="P631">
        <f t="shared" si="39"/>
        <v>5151.43</v>
      </c>
    </row>
    <row r="632" spans="1:16" x14ac:dyDescent="0.2">
      <c r="A632" s="2" t="s">
        <v>1043</v>
      </c>
      <c r="B632" s="2" t="s">
        <v>401</v>
      </c>
      <c r="C632" s="2" t="s">
        <v>824</v>
      </c>
      <c r="D632" s="2" t="s">
        <v>33</v>
      </c>
      <c r="E632" s="2" t="s">
        <v>28</v>
      </c>
      <c r="F632" s="2">
        <v>7970.23</v>
      </c>
      <c r="G632" s="2">
        <v>1195.53</v>
      </c>
      <c r="H632" s="2">
        <v>6774.7</v>
      </c>
      <c r="I632" s="2" t="s">
        <v>29</v>
      </c>
      <c r="J632" s="4">
        <v>1.1764698067811119</v>
      </c>
      <c r="K632" t="str">
        <f>_xlfn.XLOOKUP(D632, dim_channels!A:A, dim_channels!C:C, "Not Found")</f>
        <v>OTA</v>
      </c>
      <c r="L632" t="str">
        <f>_xlfn.XLOOKUP(D632, dim_channels!A:A, dim_channels!B:B, "Not Found")</f>
        <v>Booking.com</v>
      </c>
      <c r="M632">
        <f t="shared" si="36"/>
        <v>0</v>
      </c>
      <c r="N632">
        <f t="shared" si="37"/>
        <v>1</v>
      </c>
      <c r="O632">
        <f t="shared" si="38"/>
        <v>6774.7</v>
      </c>
      <c r="P632">
        <f t="shared" si="39"/>
        <v>7970.23</v>
      </c>
    </row>
    <row r="633" spans="1:16" x14ac:dyDescent="0.2">
      <c r="A633" s="3" t="s">
        <v>1044</v>
      </c>
      <c r="B633" s="3" t="s">
        <v>124</v>
      </c>
      <c r="C633" s="3" t="s">
        <v>151</v>
      </c>
      <c r="D633" s="3" t="s">
        <v>45</v>
      </c>
      <c r="E633" s="3" t="s">
        <v>89</v>
      </c>
      <c r="F633" s="3">
        <v>29031.31</v>
      </c>
      <c r="G633" s="3">
        <v>0</v>
      </c>
      <c r="H633" s="3">
        <v>29031.31</v>
      </c>
      <c r="I633" s="3" t="s">
        <v>29</v>
      </c>
      <c r="J633" s="5">
        <v>1</v>
      </c>
      <c r="K633" t="str">
        <f>_xlfn.XLOOKUP(D633, dim_channels!A:A, dim_channels!C:C, "Not Found")</f>
        <v>Corporate</v>
      </c>
      <c r="L633" t="str">
        <f>_xlfn.XLOOKUP(D633, dim_channels!A:A, dim_channels!B:B, "Not Found")</f>
        <v>Corporate Direct</v>
      </c>
      <c r="M633">
        <f t="shared" si="36"/>
        <v>0</v>
      </c>
      <c r="N633">
        <f t="shared" si="37"/>
        <v>1</v>
      </c>
      <c r="O633">
        <f t="shared" si="38"/>
        <v>29031.31</v>
      </c>
      <c r="P633">
        <f t="shared" si="39"/>
        <v>29031.31</v>
      </c>
    </row>
    <row r="634" spans="1:16" x14ac:dyDescent="0.2">
      <c r="A634" s="2" t="s">
        <v>1045</v>
      </c>
      <c r="B634" s="2" t="s">
        <v>112</v>
      </c>
      <c r="C634" s="2" t="s">
        <v>501</v>
      </c>
      <c r="D634" s="2" t="s">
        <v>33</v>
      </c>
      <c r="E634" s="2" t="s">
        <v>34</v>
      </c>
      <c r="F634" s="2">
        <v>6217.72</v>
      </c>
      <c r="G634" s="2">
        <v>932.66</v>
      </c>
      <c r="H634" s="2">
        <v>5285.06</v>
      </c>
      <c r="I634" s="2" t="s">
        <v>29</v>
      </c>
      <c r="J634" s="4">
        <v>1.176471033441437</v>
      </c>
      <c r="K634" t="str">
        <f>_xlfn.XLOOKUP(D634, dim_channels!A:A, dim_channels!C:C, "Not Found")</f>
        <v>OTA</v>
      </c>
      <c r="L634" t="str">
        <f>_xlfn.XLOOKUP(D634, dim_channels!A:A, dim_channels!B:B, "Not Found")</f>
        <v>Booking.com</v>
      </c>
      <c r="M634">
        <f t="shared" si="36"/>
        <v>0</v>
      </c>
      <c r="N634">
        <f t="shared" si="37"/>
        <v>1</v>
      </c>
      <c r="O634">
        <f t="shared" si="38"/>
        <v>5285.06</v>
      </c>
      <c r="P634">
        <f t="shared" si="39"/>
        <v>6217.72</v>
      </c>
    </row>
    <row r="635" spans="1:16" x14ac:dyDescent="0.2">
      <c r="A635" s="3" t="s">
        <v>1046</v>
      </c>
      <c r="B635" s="3" t="s">
        <v>666</v>
      </c>
      <c r="C635" s="3" t="s">
        <v>512</v>
      </c>
      <c r="D635" s="3" t="s">
        <v>64</v>
      </c>
      <c r="E635" s="3" t="s">
        <v>34</v>
      </c>
      <c r="F635" s="3">
        <v>8830.2999999999993</v>
      </c>
      <c r="G635" s="3">
        <v>0</v>
      </c>
      <c r="H635" s="3">
        <v>8830.2999999999993</v>
      </c>
      <c r="I635" s="3" t="s">
        <v>29</v>
      </c>
      <c r="J635" s="5">
        <v>1</v>
      </c>
      <c r="K635" t="str">
        <f>_xlfn.XLOOKUP(D635, dim_channels!A:A, dim_channels!C:C, "Not Found")</f>
        <v>Direct</v>
      </c>
      <c r="L635" t="str">
        <f>_xlfn.XLOOKUP(D635, dim_channels!A:A, dim_channels!B:B, "Not Found")</f>
        <v>Direct Website</v>
      </c>
      <c r="M635">
        <f t="shared" si="36"/>
        <v>0</v>
      </c>
      <c r="N635">
        <f t="shared" si="37"/>
        <v>1</v>
      </c>
      <c r="O635">
        <f t="shared" si="38"/>
        <v>8830.2999999999993</v>
      </c>
      <c r="P635">
        <f t="shared" si="39"/>
        <v>8830.2999999999993</v>
      </c>
    </row>
    <row r="636" spans="1:16" x14ac:dyDescent="0.2">
      <c r="A636" s="2" t="s">
        <v>1047</v>
      </c>
      <c r="B636" s="2" t="s">
        <v>1048</v>
      </c>
      <c r="C636" s="2" t="s">
        <v>875</v>
      </c>
      <c r="D636" s="2" t="s">
        <v>45</v>
      </c>
      <c r="E636" s="2" t="s">
        <v>89</v>
      </c>
      <c r="F636" s="2">
        <v>5443.97</v>
      </c>
      <c r="G636" s="2">
        <v>0</v>
      </c>
      <c r="H636" s="2">
        <v>5443.97</v>
      </c>
      <c r="I636" s="2" t="s">
        <v>29</v>
      </c>
      <c r="J636" s="4">
        <v>1</v>
      </c>
      <c r="K636" t="str">
        <f>_xlfn.XLOOKUP(D636, dim_channels!A:A, dim_channels!C:C, "Not Found")</f>
        <v>Corporate</v>
      </c>
      <c r="L636" t="str">
        <f>_xlfn.XLOOKUP(D636, dim_channels!A:A, dim_channels!B:B, "Not Found")</f>
        <v>Corporate Direct</v>
      </c>
      <c r="M636">
        <f t="shared" si="36"/>
        <v>0</v>
      </c>
      <c r="N636">
        <f t="shared" si="37"/>
        <v>1</v>
      </c>
      <c r="O636">
        <f t="shared" si="38"/>
        <v>5443.97</v>
      </c>
      <c r="P636">
        <f t="shared" si="39"/>
        <v>5443.97</v>
      </c>
    </row>
    <row r="637" spans="1:16" x14ac:dyDescent="0.2">
      <c r="A637" s="3" t="s">
        <v>1049</v>
      </c>
      <c r="B637" s="3" t="s">
        <v>706</v>
      </c>
      <c r="C637" s="3" t="s">
        <v>184</v>
      </c>
      <c r="D637" s="3" t="s">
        <v>33</v>
      </c>
      <c r="E637" s="3" t="s">
        <v>34</v>
      </c>
      <c r="F637" s="3">
        <v>12500.45</v>
      </c>
      <c r="G637" s="3">
        <v>1875.07</v>
      </c>
      <c r="H637" s="3">
        <v>10625.38</v>
      </c>
      <c r="I637" s="3" t="s">
        <v>29</v>
      </c>
      <c r="J637" s="5">
        <v>1.176470865042003</v>
      </c>
      <c r="K637" t="str">
        <f>_xlfn.XLOOKUP(D637, dim_channels!A:A, dim_channels!C:C, "Not Found")</f>
        <v>OTA</v>
      </c>
      <c r="L637" t="str">
        <f>_xlfn.XLOOKUP(D637, dim_channels!A:A, dim_channels!B:B, "Not Found")</f>
        <v>Booking.com</v>
      </c>
      <c r="M637">
        <f t="shared" si="36"/>
        <v>0</v>
      </c>
      <c r="N637">
        <f t="shared" si="37"/>
        <v>1</v>
      </c>
      <c r="O637">
        <f t="shared" si="38"/>
        <v>10625.38</v>
      </c>
      <c r="P637">
        <f t="shared" si="39"/>
        <v>12500.45</v>
      </c>
    </row>
    <row r="638" spans="1:16" x14ac:dyDescent="0.2">
      <c r="A638" s="2" t="s">
        <v>1050</v>
      </c>
      <c r="B638" s="2" t="s">
        <v>213</v>
      </c>
      <c r="C638" s="2" t="s">
        <v>85</v>
      </c>
      <c r="D638" s="2" t="s">
        <v>45</v>
      </c>
      <c r="E638" s="2" t="s">
        <v>46</v>
      </c>
      <c r="F638" s="2">
        <v>5183.07</v>
      </c>
      <c r="G638" s="2">
        <v>259.14999999999998</v>
      </c>
      <c r="H638" s="2">
        <v>4923.92</v>
      </c>
      <c r="I638" s="2" t="s">
        <v>29</v>
      </c>
      <c r="J638" s="4">
        <v>1.052630830720239</v>
      </c>
      <c r="K638" t="str">
        <f>_xlfn.XLOOKUP(D638, dim_channels!A:A, dim_channels!C:C, "Not Found")</f>
        <v>Corporate</v>
      </c>
      <c r="L638" t="str">
        <f>_xlfn.XLOOKUP(D638, dim_channels!A:A, dim_channels!B:B, "Not Found")</f>
        <v>Corporate Direct</v>
      </c>
      <c r="M638">
        <f t="shared" si="36"/>
        <v>0</v>
      </c>
      <c r="N638">
        <f t="shared" si="37"/>
        <v>1</v>
      </c>
      <c r="O638">
        <f t="shared" si="38"/>
        <v>4923.92</v>
      </c>
      <c r="P638">
        <f t="shared" si="39"/>
        <v>5183.07</v>
      </c>
    </row>
    <row r="639" spans="1:16" x14ac:dyDescent="0.2">
      <c r="A639" s="3" t="s">
        <v>1051</v>
      </c>
      <c r="B639" s="3" t="s">
        <v>242</v>
      </c>
      <c r="C639" s="3" t="s">
        <v>141</v>
      </c>
      <c r="D639" s="3" t="s">
        <v>33</v>
      </c>
      <c r="E639" s="3" t="s">
        <v>60</v>
      </c>
      <c r="F639" s="3">
        <v>13321.87</v>
      </c>
      <c r="G639" s="3">
        <v>0</v>
      </c>
      <c r="H639" s="3">
        <v>13321.87</v>
      </c>
      <c r="I639" s="3" t="s">
        <v>41</v>
      </c>
      <c r="J639" s="5">
        <v>1</v>
      </c>
      <c r="K639" t="str">
        <f>_xlfn.XLOOKUP(D639, dim_channels!A:A, dim_channels!C:C, "Not Found")</f>
        <v>OTA</v>
      </c>
      <c r="L639" t="str">
        <f>_xlfn.XLOOKUP(D639, dim_channels!A:A, dim_channels!B:B, "Not Found")</f>
        <v>Booking.com</v>
      </c>
      <c r="M639">
        <f t="shared" si="36"/>
        <v>1</v>
      </c>
      <c r="N639">
        <f t="shared" si="37"/>
        <v>0</v>
      </c>
      <c r="O639">
        <f t="shared" si="38"/>
        <v>0</v>
      </c>
      <c r="P639">
        <f t="shared" si="39"/>
        <v>0</v>
      </c>
    </row>
    <row r="640" spans="1:16" x14ac:dyDescent="0.2">
      <c r="A640" s="2" t="s">
        <v>1052</v>
      </c>
      <c r="B640" s="2" t="s">
        <v>153</v>
      </c>
      <c r="C640" s="2" t="s">
        <v>584</v>
      </c>
      <c r="D640" s="2" t="s">
        <v>64</v>
      </c>
      <c r="E640" s="2" t="s">
        <v>115</v>
      </c>
      <c r="F640" s="2">
        <v>3992.01</v>
      </c>
      <c r="G640" s="2">
        <v>0</v>
      </c>
      <c r="H640" s="2">
        <v>3992.01</v>
      </c>
      <c r="I640" s="2" t="s">
        <v>29</v>
      </c>
      <c r="J640" s="4">
        <v>1</v>
      </c>
      <c r="K640" t="str">
        <f>_xlfn.XLOOKUP(D640, dim_channels!A:A, dim_channels!C:C, "Not Found")</f>
        <v>Direct</v>
      </c>
      <c r="L640" t="str">
        <f>_xlfn.XLOOKUP(D640, dim_channels!A:A, dim_channels!B:B, "Not Found")</f>
        <v>Direct Website</v>
      </c>
      <c r="M640">
        <f t="shared" si="36"/>
        <v>0</v>
      </c>
      <c r="N640">
        <f t="shared" si="37"/>
        <v>1</v>
      </c>
      <c r="O640">
        <f t="shared" si="38"/>
        <v>3992.01</v>
      </c>
      <c r="P640">
        <f t="shared" si="39"/>
        <v>3992.01</v>
      </c>
    </row>
    <row r="641" spans="1:16" x14ac:dyDescent="0.2">
      <c r="A641" s="3" t="s">
        <v>1053</v>
      </c>
      <c r="B641" s="3" t="s">
        <v>100</v>
      </c>
      <c r="C641" s="3" t="s">
        <v>159</v>
      </c>
      <c r="D641" s="3" t="s">
        <v>33</v>
      </c>
      <c r="E641" s="3" t="s">
        <v>60</v>
      </c>
      <c r="F641" s="3">
        <v>12206.54</v>
      </c>
      <c r="G641" s="3">
        <v>0</v>
      </c>
      <c r="H641" s="3">
        <v>12206.54</v>
      </c>
      <c r="I641" s="3" t="s">
        <v>41</v>
      </c>
      <c r="J641" s="5">
        <v>1</v>
      </c>
      <c r="K641" t="str">
        <f>_xlfn.XLOOKUP(D641, dim_channels!A:A, dim_channels!C:C, "Not Found")</f>
        <v>OTA</v>
      </c>
      <c r="L641" t="str">
        <f>_xlfn.XLOOKUP(D641, dim_channels!A:A, dim_channels!B:B, "Not Found")</f>
        <v>Booking.com</v>
      </c>
      <c r="M641">
        <f t="shared" si="36"/>
        <v>1</v>
      </c>
      <c r="N641">
        <f t="shared" si="37"/>
        <v>0</v>
      </c>
      <c r="O641">
        <f t="shared" si="38"/>
        <v>0</v>
      </c>
      <c r="P641">
        <f t="shared" si="39"/>
        <v>0</v>
      </c>
    </row>
    <row r="642" spans="1:16" x14ac:dyDescent="0.2">
      <c r="A642" s="2" t="s">
        <v>1054</v>
      </c>
      <c r="B642" s="2" t="s">
        <v>224</v>
      </c>
      <c r="C642" s="2" t="s">
        <v>475</v>
      </c>
      <c r="D642" s="2" t="s">
        <v>45</v>
      </c>
      <c r="E642" s="2" t="s">
        <v>89</v>
      </c>
      <c r="F642" s="2">
        <v>5348.39</v>
      </c>
      <c r="G642" s="2">
        <v>0</v>
      </c>
      <c r="H642" s="2">
        <v>5348.39</v>
      </c>
      <c r="I642" s="2" t="s">
        <v>41</v>
      </c>
      <c r="J642" s="4">
        <v>1</v>
      </c>
      <c r="K642" t="str">
        <f>_xlfn.XLOOKUP(D642, dim_channels!A:A, dim_channels!C:C, "Not Found")</f>
        <v>Corporate</v>
      </c>
      <c r="L642" t="str">
        <f>_xlfn.XLOOKUP(D642, dim_channels!A:A, dim_channels!B:B, "Not Found")</f>
        <v>Corporate Direct</v>
      </c>
      <c r="M642">
        <f t="shared" si="36"/>
        <v>1</v>
      </c>
      <c r="N642">
        <f t="shared" si="37"/>
        <v>0</v>
      </c>
      <c r="O642">
        <f t="shared" si="38"/>
        <v>0</v>
      </c>
      <c r="P642">
        <f t="shared" si="39"/>
        <v>0</v>
      </c>
    </row>
    <row r="643" spans="1:16" x14ac:dyDescent="0.2">
      <c r="A643" s="3" t="s">
        <v>1055</v>
      </c>
      <c r="B643" s="3" t="s">
        <v>73</v>
      </c>
      <c r="C643" s="3" t="s">
        <v>349</v>
      </c>
      <c r="D643" s="3" t="s">
        <v>169</v>
      </c>
      <c r="E643" s="3" t="s">
        <v>46</v>
      </c>
      <c r="F643" s="3">
        <v>13236.54</v>
      </c>
      <c r="G643" s="3">
        <v>2647.31</v>
      </c>
      <c r="H643" s="3">
        <v>10589.23</v>
      </c>
      <c r="I643" s="3" t="s">
        <v>56</v>
      </c>
      <c r="J643" s="5">
        <v>1.250000236088932</v>
      </c>
      <c r="K643" t="str">
        <f>_xlfn.XLOOKUP(D643, dim_channels!A:A, dim_channels!C:C, "Not Found")</f>
        <v>GDS</v>
      </c>
      <c r="L643" t="str">
        <f>_xlfn.XLOOKUP(D643, dim_channels!A:A, dim_channels!B:B, "Not Found")</f>
        <v>GDS (Amadeus)</v>
      </c>
      <c r="M643">
        <f t="shared" ref="M643:M706" si="40">IF(I643="Cancelled",1,0)</f>
        <v>0</v>
      </c>
      <c r="N643">
        <f t="shared" ref="N643:N706" si="41">IF(TRIM(UPPER(I643))="CHECKED-OUT",1,0)</f>
        <v>0</v>
      </c>
      <c r="O643">
        <f t="shared" ref="O643:O706" si="42">IF(TRIM(UPPER(I643))="CHECKED-OUT",H643,0)</f>
        <v>0</v>
      </c>
      <c r="P643">
        <f t="shared" ref="P643:P706" si="43">IF(TRIM(UPPER(I643))="CHECKED-OUT",F643,0)</f>
        <v>0</v>
      </c>
    </row>
    <row r="644" spans="1:16" x14ac:dyDescent="0.2">
      <c r="A644" s="2" t="s">
        <v>1056</v>
      </c>
      <c r="B644" s="2" t="s">
        <v>82</v>
      </c>
      <c r="C644" s="2" t="s">
        <v>63</v>
      </c>
      <c r="D644" s="2" t="s">
        <v>64</v>
      </c>
      <c r="E644" s="2" t="s">
        <v>34</v>
      </c>
      <c r="F644" s="2">
        <v>3128.14</v>
      </c>
      <c r="G644" s="2">
        <v>0</v>
      </c>
      <c r="H644" s="2">
        <v>3128.14</v>
      </c>
      <c r="I644" s="2" t="s">
        <v>29</v>
      </c>
      <c r="J644" s="4">
        <v>1</v>
      </c>
      <c r="K644" t="str">
        <f>_xlfn.XLOOKUP(D644, dim_channels!A:A, dim_channels!C:C, "Not Found")</f>
        <v>Direct</v>
      </c>
      <c r="L644" t="str">
        <f>_xlfn.XLOOKUP(D644, dim_channels!A:A, dim_channels!B:B, "Not Found")</f>
        <v>Direct Website</v>
      </c>
      <c r="M644">
        <f t="shared" si="40"/>
        <v>0</v>
      </c>
      <c r="N644">
        <f t="shared" si="41"/>
        <v>1</v>
      </c>
      <c r="O644">
        <f t="shared" si="42"/>
        <v>3128.14</v>
      </c>
      <c r="P644">
        <f t="shared" si="43"/>
        <v>3128.14</v>
      </c>
    </row>
    <row r="645" spans="1:16" x14ac:dyDescent="0.2">
      <c r="A645" s="3" t="s">
        <v>1057</v>
      </c>
      <c r="B645" s="3" t="s">
        <v>346</v>
      </c>
      <c r="C645" s="3" t="s">
        <v>435</v>
      </c>
      <c r="D645" s="3" t="s">
        <v>33</v>
      </c>
      <c r="E645" s="3" t="s">
        <v>28</v>
      </c>
      <c r="F645" s="3">
        <v>3131.21</v>
      </c>
      <c r="G645" s="3">
        <v>469.68</v>
      </c>
      <c r="H645" s="3">
        <v>2661.53</v>
      </c>
      <c r="I645" s="3" t="s">
        <v>41</v>
      </c>
      <c r="J645" s="5">
        <v>1.1764699251934041</v>
      </c>
      <c r="K645" t="str">
        <f>_xlfn.XLOOKUP(D645, dim_channels!A:A, dim_channels!C:C, "Not Found")</f>
        <v>OTA</v>
      </c>
      <c r="L645" t="str">
        <f>_xlfn.XLOOKUP(D645, dim_channels!A:A, dim_channels!B:B, "Not Found")</f>
        <v>Booking.com</v>
      </c>
      <c r="M645">
        <f t="shared" si="40"/>
        <v>1</v>
      </c>
      <c r="N645">
        <f t="shared" si="41"/>
        <v>0</v>
      </c>
      <c r="O645">
        <f t="shared" si="42"/>
        <v>0</v>
      </c>
      <c r="P645">
        <f t="shared" si="43"/>
        <v>0</v>
      </c>
    </row>
    <row r="646" spans="1:16" x14ac:dyDescent="0.2">
      <c r="A646" s="2" t="s">
        <v>1058</v>
      </c>
      <c r="B646" s="2" t="s">
        <v>322</v>
      </c>
      <c r="C646" s="2" t="s">
        <v>749</v>
      </c>
      <c r="D646" s="2" t="s">
        <v>64</v>
      </c>
      <c r="E646" s="2" t="s">
        <v>28</v>
      </c>
      <c r="F646" s="2">
        <v>6845.16</v>
      </c>
      <c r="G646" s="2">
        <v>0</v>
      </c>
      <c r="H646" s="2">
        <v>6845.16</v>
      </c>
      <c r="I646" s="2" t="s">
        <v>41</v>
      </c>
      <c r="J646" s="4">
        <v>1</v>
      </c>
      <c r="K646" t="str">
        <f>_xlfn.XLOOKUP(D646, dim_channels!A:A, dim_channels!C:C, "Not Found")</f>
        <v>Direct</v>
      </c>
      <c r="L646" t="str">
        <f>_xlfn.XLOOKUP(D646, dim_channels!A:A, dim_channels!B:B, "Not Found")</f>
        <v>Direct Website</v>
      </c>
      <c r="M646">
        <f t="shared" si="40"/>
        <v>1</v>
      </c>
      <c r="N646">
        <f t="shared" si="41"/>
        <v>0</v>
      </c>
      <c r="O646">
        <f t="shared" si="42"/>
        <v>0</v>
      </c>
      <c r="P646">
        <f t="shared" si="43"/>
        <v>0</v>
      </c>
    </row>
    <row r="647" spans="1:16" x14ac:dyDescent="0.2">
      <c r="A647" s="3" t="s">
        <v>1059</v>
      </c>
      <c r="B647" s="3" t="s">
        <v>101</v>
      </c>
      <c r="C647" s="3" t="s">
        <v>702</v>
      </c>
      <c r="D647" s="3" t="s">
        <v>33</v>
      </c>
      <c r="E647" s="3" t="s">
        <v>34</v>
      </c>
      <c r="F647" s="3">
        <v>8728.4</v>
      </c>
      <c r="G647" s="3">
        <v>1309.26</v>
      </c>
      <c r="H647" s="3">
        <v>7419.14</v>
      </c>
      <c r="I647" s="3" t="s">
        <v>29</v>
      </c>
      <c r="J647" s="5">
        <v>1.1764705882352939</v>
      </c>
      <c r="K647" t="str">
        <f>_xlfn.XLOOKUP(D647, dim_channels!A:A, dim_channels!C:C, "Not Found")</f>
        <v>OTA</v>
      </c>
      <c r="L647" t="str">
        <f>_xlfn.XLOOKUP(D647, dim_channels!A:A, dim_channels!B:B, "Not Found")</f>
        <v>Booking.com</v>
      </c>
      <c r="M647">
        <f t="shared" si="40"/>
        <v>0</v>
      </c>
      <c r="N647">
        <f t="shared" si="41"/>
        <v>1</v>
      </c>
      <c r="O647">
        <f t="shared" si="42"/>
        <v>7419.14</v>
      </c>
      <c r="P647">
        <f t="shared" si="43"/>
        <v>8728.4</v>
      </c>
    </row>
    <row r="648" spans="1:16" x14ac:dyDescent="0.2">
      <c r="A648" s="2" t="s">
        <v>1060</v>
      </c>
      <c r="B648" s="2" t="s">
        <v>247</v>
      </c>
      <c r="C648" s="2" t="s">
        <v>198</v>
      </c>
      <c r="D648" s="2" t="s">
        <v>33</v>
      </c>
      <c r="E648" s="2" t="s">
        <v>60</v>
      </c>
      <c r="F648" s="2">
        <v>11426.41</v>
      </c>
      <c r="G648" s="2">
        <v>0</v>
      </c>
      <c r="H648" s="2">
        <v>11426.41</v>
      </c>
      <c r="I648" s="2" t="s">
        <v>29</v>
      </c>
      <c r="J648" s="4">
        <v>1</v>
      </c>
      <c r="K648" t="str">
        <f>_xlfn.XLOOKUP(D648, dim_channels!A:A, dim_channels!C:C, "Not Found")</f>
        <v>OTA</v>
      </c>
      <c r="L648" t="str">
        <f>_xlfn.XLOOKUP(D648, dim_channels!A:A, dim_channels!B:B, "Not Found")</f>
        <v>Booking.com</v>
      </c>
      <c r="M648">
        <f t="shared" si="40"/>
        <v>0</v>
      </c>
      <c r="N648">
        <f t="shared" si="41"/>
        <v>1</v>
      </c>
      <c r="O648">
        <f t="shared" si="42"/>
        <v>11426.41</v>
      </c>
      <c r="P648">
        <f t="shared" si="43"/>
        <v>11426.41</v>
      </c>
    </row>
    <row r="649" spans="1:16" x14ac:dyDescent="0.2">
      <c r="A649" s="3" t="s">
        <v>1061</v>
      </c>
      <c r="B649" s="3" t="s">
        <v>401</v>
      </c>
      <c r="C649" s="3" t="s">
        <v>740</v>
      </c>
      <c r="D649" s="3" t="s">
        <v>206</v>
      </c>
      <c r="E649" s="3" t="s">
        <v>207</v>
      </c>
      <c r="F649" s="3">
        <v>8106.78</v>
      </c>
      <c r="G649" s="3">
        <v>0</v>
      </c>
      <c r="H649" s="3">
        <v>8106.78</v>
      </c>
      <c r="I649" s="3" t="s">
        <v>29</v>
      </c>
      <c r="J649" s="5">
        <v>1</v>
      </c>
      <c r="K649" t="str">
        <f>_xlfn.XLOOKUP(D649, dim_channels!A:A, dim_channels!C:C, "Not Found")</f>
        <v>Direct</v>
      </c>
      <c r="L649" t="str">
        <f>_xlfn.XLOOKUP(D649, dim_channels!A:A, dim_channels!B:B, "Not Found")</f>
        <v>Walk-in</v>
      </c>
      <c r="M649">
        <f t="shared" si="40"/>
        <v>0</v>
      </c>
      <c r="N649">
        <f t="shared" si="41"/>
        <v>1</v>
      </c>
      <c r="O649">
        <f t="shared" si="42"/>
        <v>8106.78</v>
      </c>
      <c r="P649">
        <f t="shared" si="43"/>
        <v>8106.78</v>
      </c>
    </row>
    <row r="650" spans="1:16" x14ac:dyDescent="0.2">
      <c r="A650" s="2" t="s">
        <v>1062</v>
      </c>
      <c r="B650" s="2" t="s">
        <v>121</v>
      </c>
      <c r="C650" s="2" t="s">
        <v>81</v>
      </c>
      <c r="D650" s="2" t="s">
        <v>52</v>
      </c>
      <c r="E650" s="2" t="s">
        <v>34</v>
      </c>
      <c r="F650" s="2">
        <v>7751.93</v>
      </c>
      <c r="G650" s="2">
        <v>930.23</v>
      </c>
      <c r="H650" s="2">
        <v>6821.7</v>
      </c>
      <c r="I650" s="2" t="s">
        <v>29</v>
      </c>
      <c r="J650" s="4">
        <v>1.136363369834499</v>
      </c>
      <c r="K650" t="str">
        <f>_xlfn.XLOOKUP(D650, dim_channels!A:A, dim_channels!C:C, "Not Found")</f>
        <v>OTA</v>
      </c>
      <c r="L650" t="str">
        <f>_xlfn.XLOOKUP(D650, dim_channels!A:A, dim_channels!B:B, "Not Found")</f>
        <v>Agoda</v>
      </c>
      <c r="M650">
        <f t="shared" si="40"/>
        <v>0</v>
      </c>
      <c r="N650">
        <f t="shared" si="41"/>
        <v>1</v>
      </c>
      <c r="O650">
        <f t="shared" si="42"/>
        <v>6821.7</v>
      </c>
      <c r="P650">
        <f t="shared" si="43"/>
        <v>7751.93</v>
      </c>
    </row>
    <row r="651" spans="1:16" x14ac:dyDescent="0.2">
      <c r="A651" s="3" t="s">
        <v>1063</v>
      </c>
      <c r="B651" s="3" t="s">
        <v>283</v>
      </c>
      <c r="C651" s="3" t="s">
        <v>405</v>
      </c>
      <c r="D651" s="3" t="s">
        <v>52</v>
      </c>
      <c r="E651" s="3" t="s">
        <v>60</v>
      </c>
      <c r="F651" s="3">
        <v>13015.94</v>
      </c>
      <c r="G651" s="3">
        <v>0</v>
      </c>
      <c r="H651" s="3">
        <v>13015.94</v>
      </c>
      <c r="I651" s="3" t="s">
        <v>56</v>
      </c>
      <c r="J651" s="5">
        <v>1</v>
      </c>
      <c r="K651" t="str">
        <f>_xlfn.XLOOKUP(D651, dim_channels!A:A, dim_channels!C:C, "Not Found")</f>
        <v>OTA</v>
      </c>
      <c r="L651" t="str">
        <f>_xlfn.XLOOKUP(D651, dim_channels!A:A, dim_channels!B:B, "Not Found")</f>
        <v>Agoda</v>
      </c>
      <c r="M651">
        <f t="shared" si="40"/>
        <v>0</v>
      </c>
      <c r="N651">
        <f t="shared" si="41"/>
        <v>0</v>
      </c>
      <c r="O651">
        <f t="shared" si="42"/>
        <v>0</v>
      </c>
      <c r="P651">
        <f t="shared" si="43"/>
        <v>0</v>
      </c>
    </row>
    <row r="652" spans="1:16" x14ac:dyDescent="0.2">
      <c r="A652" s="2" t="s">
        <v>1064</v>
      </c>
      <c r="B652" s="2" t="s">
        <v>124</v>
      </c>
      <c r="C652" s="2" t="s">
        <v>43</v>
      </c>
      <c r="D652" s="2" t="s">
        <v>27</v>
      </c>
      <c r="E652" s="2" t="s">
        <v>34</v>
      </c>
      <c r="F652" s="2">
        <v>4458.54</v>
      </c>
      <c r="G652" s="2">
        <v>802.54</v>
      </c>
      <c r="H652" s="2">
        <v>3656</v>
      </c>
      <c r="I652" s="2" t="s">
        <v>29</v>
      </c>
      <c r="J652" s="4">
        <v>1.2195131291028449</v>
      </c>
      <c r="K652" t="str">
        <f>_xlfn.XLOOKUP(D652, dim_channels!A:A, dim_channels!C:C, "Not Found")</f>
        <v>OTA</v>
      </c>
      <c r="L652" t="str">
        <f>_xlfn.XLOOKUP(D652, dim_channels!A:A, dim_channels!B:B, "Not Found")</f>
        <v>Expedia</v>
      </c>
      <c r="M652">
        <f t="shared" si="40"/>
        <v>0</v>
      </c>
      <c r="N652">
        <f t="shared" si="41"/>
        <v>1</v>
      </c>
      <c r="O652">
        <f t="shared" si="42"/>
        <v>3656</v>
      </c>
      <c r="P652">
        <f t="shared" si="43"/>
        <v>4458.54</v>
      </c>
    </row>
    <row r="653" spans="1:16" x14ac:dyDescent="0.2">
      <c r="A653" s="3" t="s">
        <v>1065</v>
      </c>
      <c r="B653" s="3" t="s">
        <v>31</v>
      </c>
      <c r="C653" s="3" t="s">
        <v>608</v>
      </c>
      <c r="D653" s="3" t="s">
        <v>33</v>
      </c>
      <c r="E653" s="3" t="s">
        <v>28</v>
      </c>
      <c r="F653" s="3">
        <v>2983.7</v>
      </c>
      <c r="G653" s="3">
        <v>447.55</v>
      </c>
      <c r="H653" s="3">
        <v>2536.15</v>
      </c>
      <c r="I653" s="3" t="s">
        <v>41</v>
      </c>
      <c r="J653" s="5">
        <v>1.1764682688326791</v>
      </c>
      <c r="K653" t="str">
        <f>_xlfn.XLOOKUP(D653, dim_channels!A:A, dim_channels!C:C, "Not Found")</f>
        <v>OTA</v>
      </c>
      <c r="L653" t="str">
        <f>_xlfn.XLOOKUP(D653, dim_channels!A:A, dim_channels!B:B, "Not Found")</f>
        <v>Booking.com</v>
      </c>
      <c r="M653">
        <f t="shared" si="40"/>
        <v>1</v>
      </c>
      <c r="N653">
        <f t="shared" si="41"/>
        <v>0</v>
      </c>
      <c r="O653">
        <f t="shared" si="42"/>
        <v>0</v>
      </c>
      <c r="P653">
        <f t="shared" si="43"/>
        <v>0</v>
      </c>
    </row>
    <row r="654" spans="1:16" x14ac:dyDescent="0.2">
      <c r="A654" s="2" t="s">
        <v>1066</v>
      </c>
      <c r="B654" s="2" t="s">
        <v>527</v>
      </c>
      <c r="C654" s="2" t="s">
        <v>433</v>
      </c>
      <c r="D654" s="2" t="s">
        <v>33</v>
      </c>
      <c r="E654" s="2" t="s">
        <v>34</v>
      </c>
      <c r="F654" s="2">
        <v>6685.53</v>
      </c>
      <c r="G654" s="2">
        <v>1002.83</v>
      </c>
      <c r="H654" s="2">
        <v>5682.7</v>
      </c>
      <c r="I654" s="2" t="s">
        <v>29</v>
      </c>
      <c r="J654" s="4">
        <v>1.1764706917486401</v>
      </c>
      <c r="K654" t="str">
        <f>_xlfn.XLOOKUP(D654, dim_channels!A:A, dim_channels!C:C, "Not Found")</f>
        <v>OTA</v>
      </c>
      <c r="L654" t="str">
        <f>_xlfn.XLOOKUP(D654, dim_channels!A:A, dim_channels!B:B, "Not Found")</f>
        <v>Booking.com</v>
      </c>
      <c r="M654">
        <f t="shared" si="40"/>
        <v>0</v>
      </c>
      <c r="N654">
        <f t="shared" si="41"/>
        <v>1</v>
      </c>
      <c r="O654">
        <f t="shared" si="42"/>
        <v>5682.7</v>
      </c>
      <c r="P654">
        <f t="shared" si="43"/>
        <v>6685.53</v>
      </c>
    </row>
    <row r="655" spans="1:16" x14ac:dyDescent="0.2">
      <c r="A655" s="3" t="s">
        <v>1067</v>
      </c>
      <c r="B655" s="3" t="s">
        <v>375</v>
      </c>
      <c r="C655" s="3" t="s">
        <v>179</v>
      </c>
      <c r="D655" s="3" t="s">
        <v>64</v>
      </c>
      <c r="E655" s="3" t="s">
        <v>115</v>
      </c>
      <c r="F655" s="3">
        <v>9228.69</v>
      </c>
      <c r="G655" s="3">
        <v>0</v>
      </c>
      <c r="H655" s="3">
        <v>9228.69</v>
      </c>
      <c r="I655" s="3" t="s">
        <v>29</v>
      </c>
      <c r="J655" s="5">
        <v>1</v>
      </c>
      <c r="K655" t="str">
        <f>_xlfn.XLOOKUP(D655, dim_channels!A:A, dim_channels!C:C, "Not Found")</f>
        <v>Direct</v>
      </c>
      <c r="L655" t="str">
        <f>_xlfn.XLOOKUP(D655, dim_channels!A:A, dim_channels!B:B, "Not Found")</f>
        <v>Direct Website</v>
      </c>
      <c r="M655">
        <f t="shared" si="40"/>
        <v>0</v>
      </c>
      <c r="N655">
        <f t="shared" si="41"/>
        <v>1</v>
      </c>
      <c r="O655">
        <f t="shared" si="42"/>
        <v>9228.69</v>
      </c>
      <c r="P655">
        <f t="shared" si="43"/>
        <v>9228.69</v>
      </c>
    </row>
    <row r="656" spans="1:16" x14ac:dyDescent="0.2">
      <c r="A656" s="2" t="s">
        <v>1068</v>
      </c>
      <c r="B656" s="2" t="s">
        <v>112</v>
      </c>
      <c r="C656" s="2" t="s">
        <v>608</v>
      </c>
      <c r="D656" s="2" t="s">
        <v>27</v>
      </c>
      <c r="E656" s="2" t="s">
        <v>34</v>
      </c>
      <c r="F656" s="2">
        <v>12581.37</v>
      </c>
      <c r="G656" s="2">
        <v>2264.65</v>
      </c>
      <c r="H656" s="2">
        <v>10316.719999999999</v>
      </c>
      <c r="I656" s="2" t="s">
        <v>56</v>
      </c>
      <c r="J656" s="4">
        <v>1.219512597026962</v>
      </c>
      <c r="K656" t="str">
        <f>_xlfn.XLOOKUP(D656, dim_channels!A:A, dim_channels!C:C, "Not Found")</f>
        <v>OTA</v>
      </c>
      <c r="L656" t="str">
        <f>_xlfn.XLOOKUP(D656, dim_channels!A:A, dim_channels!B:B, "Not Found")</f>
        <v>Expedia</v>
      </c>
      <c r="M656">
        <f t="shared" si="40"/>
        <v>0</v>
      </c>
      <c r="N656">
        <f t="shared" si="41"/>
        <v>0</v>
      </c>
      <c r="O656">
        <f t="shared" si="42"/>
        <v>0</v>
      </c>
      <c r="P656">
        <f t="shared" si="43"/>
        <v>0</v>
      </c>
    </row>
    <row r="657" spans="1:16" x14ac:dyDescent="0.2">
      <c r="A657" s="3" t="s">
        <v>1069</v>
      </c>
      <c r="B657" s="3" t="s">
        <v>262</v>
      </c>
      <c r="C657" s="3" t="s">
        <v>94</v>
      </c>
      <c r="D657" s="3" t="s">
        <v>64</v>
      </c>
      <c r="E657" s="3" t="s">
        <v>28</v>
      </c>
      <c r="F657" s="3">
        <v>3190.71</v>
      </c>
      <c r="G657" s="3">
        <v>0</v>
      </c>
      <c r="H657" s="3">
        <v>3190.71</v>
      </c>
      <c r="I657" s="3" t="s">
        <v>29</v>
      </c>
      <c r="J657" s="5">
        <v>1</v>
      </c>
      <c r="K657" t="str">
        <f>_xlfn.XLOOKUP(D657, dim_channels!A:A, dim_channels!C:C, "Not Found")</f>
        <v>Direct</v>
      </c>
      <c r="L657" t="str">
        <f>_xlfn.XLOOKUP(D657, dim_channels!A:A, dim_channels!B:B, "Not Found")</f>
        <v>Direct Website</v>
      </c>
      <c r="M657">
        <f t="shared" si="40"/>
        <v>0</v>
      </c>
      <c r="N657">
        <f t="shared" si="41"/>
        <v>1</v>
      </c>
      <c r="O657">
        <f t="shared" si="42"/>
        <v>3190.71</v>
      </c>
      <c r="P657">
        <f t="shared" si="43"/>
        <v>3190.71</v>
      </c>
    </row>
    <row r="658" spans="1:16" x14ac:dyDescent="0.2">
      <c r="A658" s="2" t="s">
        <v>1070</v>
      </c>
      <c r="B658" s="2" t="s">
        <v>902</v>
      </c>
      <c r="C658" s="2" t="s">
        <v>753</v>
      </c>
      <c r="D658" s="2" t="s">
        <v>64</v>
      </c>
      <c r="E658" s="2" t="s">
        <v>34</v>
      </c>
      <c r="F658" s="2">
        <v>6043.17</v>
      </c>
      <c r="G658" s="2">
        <v>0</v>
      </c>
      <c r="H658" s="2">
        <v>6043.17</v>
      </c>
      <c r="I658" s="2" t="s">
        <v>29</v>
      </c>
      <c r="J658" s="4">
        <v>1</v>
      </c>
      <c r="K658" t="str">
        <f>_xlfn.XLOOKUP(D658, dim_channels!A:A, dim_channels!C:C, "Not Found")</f>
        <v>Direct</v>
      </c>
      <c r="L658" t="str">
        <f>_xlfn.XLOOKUP(D658, dim_channels!A:A, dim_channels!B:B, "Not Found")</f>
        <v>Direct Website</v>
      </c>
      <c r="M658">
        <f t="shared" si="40"/>
        <v>0</v>
      </c>
      <c r="N658">
        <f t="shared" si="41"/>
        <v>1</v>
      </c>
      <c r="O658">
        <f t="shared" si="42"/>
        <v>6043.17</v>
      </c>
      <c r="P658">
        <f t="shared" si="43"/>
        <v>6043.17</v>
      </c>
    </row>
    <row r="659" spans="1:16" x14ac:dyDescent="0.2">
      <c r="A659" s="3" t="s">
        <v>1071</v>
      </c>
      <c r="B659" s="3" t="s">
        <v>1072</v>
      </c>
      <c r="C659" s="3" t="s">
        <v>39</v>
      </c>
      <c r="D659" s="3" t="s">
        <v>33</v>
      </c>
      <c r="E659" s="3" t="s">
        <v>28</v>
      </c>
      <c r="F659" s="3">
        <v>11470.36</v>
      </c>
      <c r="G659" s="3">
        <v>1720.55</v>
      </c>
      <c r="H659" s="3">
        <v>9749.81</v>
      </c>
      <c r="I659" s="3" t="s">
        <v>41</v>
      </c>
      <c r="J659" s="5">
        <v>1.1764701055712881</v>
      </c>
      <c r="K659" t="str">
        <f>_xlfn.XLOOKUP(D659, dim_channels!A:A, dim_channels!C:C, "Not Found")</f>
        <v>OTA</v>
      </c>
      <c r="L659" t="str">
        <f>_xlfn.XLOOKUP(D659, dim_channels!A:A, dim_channels!B:B, "Not Found")</f>
        <v>Booking.com</v>
      </c>
      <c r="M659">
        <f t="shared" si="40"/>
        <v>1</v>
      </c>
      <c r="N659">
        <f t="shared" si="41"/>
        <v>0</v>
      </c>
      <c r="O659">
        <f t="shared" si="42"/>
        <v>0</v>
      </c>
      <c r="P659">
        <f t="shared" si="43"/>
        <v>0</v>
      </c>
    </row>
    <row r="660" spans="1:16" x14ac:dyDescent="0.2">
      <c r="A660" s="2" t="s">
        <v>1073</v>
      </c>
      <c r="B660" s="2" t="s">
        <v>286</v>
      </c>
      <c r="C660" s="2" t="s">
        <v>129</v>
      </c>
      <c r="D660" s="2" t="s">
        <v>27</v>
      </c>
      <c r="E660" s="2" t="s">
        <v>34</v>
      </c>
      <c r="F660" s="2">
        <v>17893.8</v>
      </c>
      <c r="G660" s="2">
        <v>3220.88</v>
      </c>
      <c r="H660" s="2">
        <v>14672.92</v>
      </c>
      <c r="I660" s="2" t="s">
        <v>29</v>
      </c>
      <c r="J660" s="4">
        <v>1.2195118626694621</v>
      </c>
      <c r="K660" t="str">
        <f>_xlfn.XLOOKUP(D660, dim_channels!A:A, dim_channels!C:C, "Not Found")</f>
        <v>OTA</v>
      </c>
      <c r="L660" t="str">
        <f>_xlfn.XLOOKUP(D660, dim_channels!A:A, dim_channels!B:B, "Not Found")</f>
        <v>Expedia</v>
      </c>
      <c r="M660">
        <f t="shared" si="40"/>
        <v>0</v>
      </c>
      <c r="N660">
        <f t="shared" si="41"/>
        <v>1</v>
      </c>
      <c r="O660">
        <f t="shared" si="42"/>
        <v>14672.92</v>
      </c>
      <c r="P660">
        <f t="shared" si="43"/>
        <v>17893.8</v>
      </c>
    </row>
    <row r="661" spans="1:16" x14ac:dyDescent="0.2">
      <c r="A661" s="3" t="s">
        <v>1074</v>
      </c>
      <c r="B661" s="3" t="s">
        <v>983</v>
      </c>
      <c r="C661" s="3" t="s">
        <v>1075</v>
      </c>
      <c r="D661" s="3" t="s">
        <v>64</v>
      </c>
      <c r="E661" s="3" t="s">
        <v>115</v>
      </c>
      <c r="F661" s="3">
        <v>7244.49</v>
      </c>
      <c r="G661" s="3">
        <v>0</v>
      </c>
      <c r="H661" s="3">
        <v>7244.49</v>
      </c>
      <c r="I661" s="3" t="s">
        <v>41</v>
      </c>
      <c r="J661" s="5">
        <v>1</v>
      </c>
      <c r="K661" t="str">
        <f>_xlfn.XLOOKUP(D661, dim_channels!A:A, dim_channels!C:C, "Not Found")</f>
        <v>Direct</v>
      </c>
      <c r="L661" t="str">
        <f>_xlfn.XLOOKUP(D661, dim_channels!A:A, dim_channels!B:B, "Not Found")</f>
        <v>Direct Website</v>
      </c>
      <c r="M661">
        <f t="shared" si="40"/>
        <v>1</v>
      </c>
      <c r="N661">
        <f t="shared" si="41"/>
        <v>0</v>
      </c>
      <c r="O661">
        <f t="shared" si="42"/>
        <v>0</v>
      </c>
      <c r="P661">
        <f t="shared" si="43"/>
        <v>0</v>
      </c>
    </row>
    <row r="662" spans="1:16" x14ac:dyDescent="0.2">
      <c r="A662" s="2" t="s">
        <v>1076</v>
      </c>
      <c r="B662" s="2" t="s">
        <v>66</v>
      </c>
      <c r="C662" s="2" t="s">
        <v>558</v>
      </c>
      <c r="D662" s="2" t="s">
        <v>27</v>
      </c>
      <c r="E662" s="2" t="s">
        <v>28</v>
      </c>
      <c r="F662" s="2">
        <v>3185.01</v>
      </c>
      <c r="G662" s="2">
        <v>573.29999999999995</v>
      </c>
      <c r="H662" s="2">
        <v>2611.71</v>
      </c>
      <c r="I662" s="2" t="s">
        <v>29</v>
      </c>
      <c r="J662" s="4">
        <v>1.2195113546297249</v>
      </c>
      <c r="K662" t="str">
        <f>_xlfn.XLOOKUP(D662, dim_channels!A:A, dim_channels!C:C, "Not Found")</f>
        <v>OTA</v>
      </c>
      <c r="L662" t="str">
        <f>_xlfn.XLOOKUP(D662, dim_channels!A:A, dim_channels!B:B, "Not Found")</f>
        <v>Expedia</v>
      </c>
      <c r="M662">
        <f t="shared" si="40"/>
        <v>0</v>
      </c>
      <c r="N662">
        <f t="shared" si="41"/>
        <v>1</v>
      </c>
      <c r="O662">
        <f t="shared" si="42"/>
        <v>2611.71</v>
      </c>
      <c r="P662">
        <f t="shared" si="43"/>
        <v>3185.01</v>
      </c>
    </row>
    <row r="663" spans="1:16" x14ac:dyDescent="0.2">
      <c r="A663" s="3" t="s">
        <v>1077</v>
      </c>
      <c r="B663" s="3" t="s">
        <v>100</v>
      </c>
      <c r="C663" s="3" t="s">
        <v>574</v>
      </c>
      <c r="D663" s="3" t="s">
        <v>114</v>
      </c>
      <c r="E663" s="3" t="s">
        <v>115</v>
      </c>
      <c r="F663" s="3">
        <v>11849.98</v>
      </c>
      <c r="G663" s="3">
        <v>1185</v>
      </c>
      <c r="H663" s="3">
        <v>10664.98</v>
      </c>
      <c r="I663" s="3" t="s">
        <v>29</v>
      </c>
      <c r="J663" s="5">
        <v>1.1111113194773921</v>
      </c>
      <c r="K663" t="str">
        <f>_xlfn.XLOOKUP(D663, dim_channels!A:A, dim_channels!C:C, "Not Found")</f>
        <v>Offline</v>
      </c>
      <c r="L663" t="str">
        <f>_xlfn.XLOOKUP(D663, dim_channels!A:A, dim_channels!B:B, "Not Found")</f>
        <v>Travel Agency</v>
      </c>
      <c r="M663">
        <f t="shared" si="40"/>
        <v>0</v>
      </c>
      <c r="N663">
        <f t="shared" si="41"/>
        <v>1</v>
      </c>
      <c r="O663">
        <f t="shared" si="42"/>
        <v>10664.98</v>
      </c>
      <c r="P663">
        <f t="shared" si="43"/>
        <v>11849.98</v>
      </c>
    </row>
    <row r="664" spans="1:16" x14ac:dyDescent="0.2">
      <c r="A664" s="2" t="s">
        <v>1078</v>
      </c>
      <c r="B664" s="2" t="s">
        <v>315</v>
      </c>
      <c r="C664" s="2" t="s">
        <v>1035</v>
      </c>
      <c r="D664" s="2" t="s">
        <v>45</v>
      </c>
      <c r="E664" s="2" t="s">
        <v>89</v>
      </c>
      <c r="F664" s="2">
        <v>8498.34</v>
      </c>
      <c r="G664" s="2">
        <v>0</v>
      </c>
      <c r="H664" s="2">
        <v>8498.34</v>
      </c>
      <c r="I664" s="2" t="s">
        <v>29</v>
      </c>
      <c r="J664" s="4">
        <v>1</v>
      </c>
      <c r="K664" t="str">
        <f>_xlfn.XLOOKUP(D664, dim_channels!A:A, dim_channels!C:C, "Not Found")</f>
        <v>Corporate</v>
      </c>
      <c r="L664" t="str">
        <f>_xlfn.XLOOKUP(D664, dim_channels!A:A, dim_channels!B:B, "Not Found")</f>
        <v>Corporate Direct</v>
      </c>
      <c r="M664">
        <f t="shared" si="40"/>
        <v>0</v>
      </c>
      <c r="N664">
        <f t="shared" si="41"/>
        <v>1</v>
      </c>
      <c r="O664">
        <f t="shared" si="42"/>
        <v>8498.34</v>
      </c>
      <c r="P664">
        <f t="shared" si="43"/>
        <v>8498.34</v>
      </c>
    </row>
    <row r="665" spans="1:16" x14ac:dyDescent="0.2">
      <c r="A665" s="3" t="s">
        <v>1079</v>
      </c>
      <c r="B665" s="3" t="s">
        <v>400</v>
      </c>
      <c r="C665" s="3" t="s">
        <v>570</v>
      </c>
      <c r="D665" s="3" t="s">
        <v>64</v>
      </c>
      <c r="E665" s="3" t="s">
        <v>115</v>
      </c>
      <c r="F665" s="3">
        <v>9322.07</v>
      </c>
      <c r="G665" s="3">
        <v>0</v>
      </c>
      <c r="H665" s="3">
        <v>9322.07</v>
      </c>
      <c r="I665" s="3" t="s">
        <v>29</v>
      </c>
      <c r="J665" s="5">
        <v>1</v>
      </c>
      <c r="K665" t="str">
        <f>_xlfn.XLOOKUP(D665, dim_channels!A:A, dim_channels!C:C, "Not Found")</f>
        <v>Direct</v>
      </c>
      <c r="L665" t="str">
        <f>_xlfn.XLOOKUP(D665, dim_channels!A:A, dim_channels!B:B, "Not Found")</f>
        <v>Direct Website</v>
      </c>
      <c r="M665">
        <f t="shared" si="40"/>
        <v>0</v>
      </c>
      <c r="N665">
        <f t="shared" si="41"/>
        <v>1</v>
      </c>
      <c r="O665">
        <f t="shared" si="42"/>
        <v>9322.07</v>
      </c>
      <c r="P665">
        <f t="shared" si="43"/>
        <v>9322.07</v>
      </c>
    </row>
    <row r="666" spans="1:16" x14ac:dyDescent="0.2">
      <c r="A666" s="2" t="s">
        <v>1080</v>
      </c>
      <c r="B666" s="2" t="s">
        <v>156</v>
      </c>
      <c r="C666" s="2" t="s">
        <v>190</v>
      </c>
      <c r="D666" s="2" t="s">
        <v>33</v>
      </c>
      <c r="E666" s="2" t="s">
        <v>28</v>
      </c>
      <c r="F666" s="2">
        <v>6343.96</v>
      </c>
      <c r="G666" s="2">
        <v>951.59</v>
      </c>
      <c r="H666" s="2">
        <v>5392.37</v>
      </c>
      <c r="I666" s="2" t="s">
        <v>56</v>
      </c>
      <c r="J666" s="4">
        <v>1.176469715542517</v>
      </c>
      <c r="K666" t="str">
        <f>_xlfn.XLOOKUP(D666, dim_channels!A:A, dim_channels!C:C, "Not Found")</f>
        <v>OTA</v>
      </c>
      <c r="L666" t="str">
        <f>_xlfn.XLOOKUP(D666, dim_channels!A:A, dim_channels!B:B, "Not Found")</f>
        <v>Booking.com</v>
      </c>
      <c r="M666">
        <f t="shared" si="40"/>
        <v>0</v>
      </c>
      <c r="N666">
        <f t="shared" si="41"/>
        <v>0</v>
      </c>
      <c r="O666">
        <f t="shared" si="42"/>
        <v>0</v>
      </c>
      <c r="P666">
        <f t="shared" si="43"/>
        <v>0</v>
      </c>
    </row>
    <row r="667" spans="1:16" x14ac:dyDescent="0.2">
      <c r="A667" s="3" t="s">
        <v>1081</v>
      </c>
      <c r="B667" s="3" t="s">
        <v>139</v>
      </c>
      <c r="C667" s="3" t="s">
        <v>712</v>
      </c>
      <c r="D667" s="3" t="s">
        <v>52</v>
      </c>
      <c r="E667" s="3" t="s">
        <v>60</v>
      </c>
      <c r="F667" s="3">
        <v>6918.59</v>
      </c>
      <c r="G667" s="3">
        <v>0</v>
      </c>
      <c r="H667" s="3">
        <v>6918.59</v>
      </c>
      <c r="I667" s="3" t="s">
        <v>56</v>
      </c>
      <c r="J667" s="5">
        <v>1</v>
      </c>
      <c r="K667" t="str">
        <f>_xlfn.XLOOKUP(D667, dim_channels!A:A, dim_channels!C:C, "Not Found")</f>
        <v>OTA</v>
      </c>
      <c r="L667" t="str">
        <f>_xlfn.XLOOKUP(D667, dim_channels!A:A, dim_channels!B:B, "Not Found")</f>
        <v>Agoda</v>
      </c>
      <c r="M667">
        <f t="shared" si="40"/>
        <v>0</v>
      </c>
      <c r="N667">
        <f t="shared" si="41"/>
        <v>0</v>
      </c>
      <c r="O667">
        <f t="shared" si="42"/>
        <v>0</v>
      </c>
      <c r="P667">
        <f t="shared" si="43"/>
        <v>0</v>
      </c>
    </row>
    <row r="668" spans="1:16" x14ac:dyDescent="0.2">
      <c r="A668" s="2" t="s">
        <v>1082</v>
      </c>
      <c r="B668" s="2" t="s">
        <v>608</v>
      </c>
      <c r="C668" s="2" t="s">
        <v>310</v>
      </c>
      <c r="D668" s="2" t="s">
        <v>169</v>
      </c>
      <c r="E668" s="2" t="s">
        <v>46</v>
      </c>
      <c r="F668" s="2">
        <v>2900.86</v>
      </c>
      <c r="G668" s="2">
        <v>580.16999999999996</v>
      </c>
      <c r="H668" s="2">
        <v>2320.69</v>
      </c>
      <c r="I668" s="2" t="s">
        <v>29</v>
      </c>
      <c r="J668" s="4">
        <v>1.249998922734187</v>
      </c>
      <c r="K668" t="str">
        <f>_xlfn.XLOOKUP(D668, dim_channels!A:A, dim_channels!C:C, "Not Found")</f>
        <v>GDS</v>
      </c>
      <c r="L668" t="str">
        <f>_xlfn.XLOOKUP(D668, dim_channels!A:A, dim_channels!B:B, "Not Found")</f>
        <v>GDS (Amadeus)</v>
      </c>
      <c r="M668">
        <f t="shared" si="40"/>
        <v>0</v>
      </c>
      <c r="N668">
        <f t="shared" si="41"/>
        <v>1</v>
      </c>
      <c r="O668">
        <f t="shared" si="42"/>
        <v>2320.69</v>
      </c>
      <c r="P668">
        <f t="shared" si="43"/>
        <v>2900.86</v>
      </c>
    </row>
    <row r="669" spans="1:16" x14ac:dyDescent="0.2">
      <c r="A669" s="3" t="s">
        <v>1083</v>
      </c>
      <c r="B669" s="3" t="s">
        <v>145</v>
      </c>
      <c r="C669" s="3" t="s">
        <v>382</v>
      </c>
      <c r="D669" s="3" t="s">
        <v>206</v>
      </c>
      <c r="E669" s="3" t="s">
        <v>207</v>
      </c>
      <c r="F669" s="3">
        <v>29210.42</v>
      </c>
      <c r="G669" s="3">
        <v>0</v>
      </c>
      <c r="H669" s="3">
        <v>29210.42</v>
      </c>
      <c r="I669" s="3" t="s">
        <v>29</v>
      </c>
      <c r="J669" s="5">
        <v>1</v>
      </c>
      <c r="K669" t="str">
        <f>_xlfn.XLOOKUP(D669, dim_channels!A:A, dim_channels!C:C, "Not Found")</f>
        <v>Direct</v>
      </c>
      <c r="L669" t="str">
        <f>_xlfn.XLOOKUP(D669, dim_channels!A:A, dim_channels!B:B, "Not Found")</f>
        <v>Walk-in</v>
      </c>
      <c r="M669">
        <f t="shared" si="40"/>
        <v>0</v>
      </c>
      <c r="N669">
        <f t="shared" si="41"/>
        <v>1</v>
      </c>
      <c r="O669">
        <f t="shared" si="42"/>
        <v>29210.42</v>
      </c>
      <c r="P669">
        <f t="shared" si="43"/>
        <v>29210.42</v>
      </c>
    </row>
    <row r="670" spans="1:16" x14ac:dyDescent="0.2">
      <c r="A670" s="2" t="s">
        <v>1084</v>
      </c>
      <c r="B670" s="2" t="s">
        <v>516</v>
      </c>
      <c r="C670" s="2" t="s">
        <v>101</v>
      </c>
      <c r="D670" s="2" t="s">
        <v>27</v>
      </c>
      <c r="E670" s="2" t="s">
        <v>60</v>
      </c>
      <c r="F670" s="2">
        <v>12738.87</v>
      </c>
      <c r="G670" s="2">
        <v>0</v>
      </c>
      <c r="H670" s="2">
        <v>12738.87</v>
      </c>
      <c r="I670" s="2" t="s">
        <v>29</v>
      </c>
      <c r="J670" s="4">
        <v>1</v>
      </c>
      <c r="K670" t="str">
        <f>_xlfn.XLOOKUP(D670, dim_channels!A:A, dim_channels!C:C, "Not Found")</f>
        <v>OTA</v>
      </c>
      <c r="L670" t="str">
        <f>_xlfn.XLOOKUP(D670, dim_channels!A:A, dim_channels!B:B, "Not Found")</f>
        <v>Expedia</v>
      </c>
      <c r="M670">
        <f t="shared" si="40"/>
        <v>0</v>
      </c>
      <c r="N670">
        <f t="shared" si="41"/>
        <v>1</v>
      </c>
      <c r="O670">
        <f t="shared" si="42"/>
        <v>12738.87</v>
      </c>
      <c r="P670">
        <f t="shared" si="43"/>
        <v>12738.87</v>
      </c>
    </row>
    <row r="671" spans="1:16" x14ac:dyDescent="0.2">
      <c r="A671" s="3" t="s">
        <v>1085</v>
      </c>
      <c r="B671" s="3" t="s">
        <v>807</v>
      </c>
      <c r="C671" s="3" t="s">
        <v>266</v>
      </c>
      <c r="D671" s="3" t="s">
        <v>45</v>
      </c>
      <c r="E671" s="3" t="s">
        <v>89</v>
      </c>
      <c r="F671" s="3">
        <v>10463.629999999999</v>
      </c>
      <c r="G671" s="3">
        <v>0</v>
      </c>
      <c r="H671" s="3">
        <v>10463.629999999999</v>
      </c>
      <c r="I671" s="3" t="s">
        <v>29</v>
      </c>
      <c r="J671" s="5">
        <v>1</v>
      </c>
      <c r="K671" t="str">
        <f>_xlfn.XLOOKUP(D671, dim_channels!A:A, dim_channels!C:C, "Not Found")</f>
        <v>Corporate</v>
      </c>
      <c r="L671" t="str">
        <f>_xlfn.XLOOKUP(D671, dim_channels!A:A, dim_channels!B:B, "Not Found")</f>
        <v>Corporate Direct</v>
      </c>
      <c r="M671">
        <f t="shared" si="40"/>
        <v>0</v>
      </c>
      <c r="N671">
        <f t="shared" si="41"/>
        <v>1</v>
      </c>
      <c r="O671">
        <f t="shared" si="42"/>
        <v>10463.629999999999</v>
      </c>
      <c r="P671">
        <f t="shared" si="43"/>
        <v>10463.629999999999</v>
      </c>
    </row>
    <row r="672" spans="1:16" x14ac:dyDescent="0.2">
      <c r="A672" s="2" t="s">
        <v>1086</v>
      </c>
      <c r="B672" s="2" t="s">
        <v>220</v>
      </c>
      <c r="C672" s="2" t="s">
        <v>222</v>
      </c>
      <c r="D672" s="2" t="s">
        <v>33</v>
      </c>
      <c r="E672" s="2" t="s">
        <v>60</v>
      </c>
      <c r="F672" s="2">
        <v>17399.849999999999</v>
      </c>
      <c r="G672" s="2">
        <v>0</v>
      </c>
      <c r="H672" s="2">
        <v>17399.849999999999</v>
      </c>
      <c r="I672" s="2" t="s">
        <v>56</v>
      </c>
      <c r="J672" s="4">
        <v>1</v>
      </c>
      <c r="K672" t="str">
        <f>_xlfn.XLOOKUP(D672, dim_channels!A:A, dim_channels!C:C, "Not Found")</f>
        <v>OTA</v>
      </c>
      <c r="L672" t="str">
        <f>_xlfn.XLOOKUP(D672, dim_channels!A:A, dim_channels!B:B, "Not Found")</f>
        <v>Booking.com</v>
      </c>
      <c r="M672">
        <f t="shared" si="40"/>
        <v>0</v>
      </c>
      <c r="N672">
        <f t="shared" si="41"/>
        <v>0</v>
      </c>
      <c r="O672">
        <f t="shared" si="42"/>
        <v>0</v>
      </c>
      <c r="P672">
        <f t="shared" si="43"/>
        <v>0</v>
      </c>
    </row>
    <row r="673" spans="1:16" x14ac:dyDescent="0.2">
      <c r="A673" s="3" t="s">
        <v>1087</v>
      </c>
      <c r="B673" s="3" t="s">
        <v>722</v>
      </c>
      <c r="C673" s="3" t="s">
        <v>79</v>
      </c>
      <c r="D673" s="3" t="s">
        <v>45</v>
      </c>
      <c r="E673" s="3" t="s">
        <v>89</v>
      </c>
      <c r="F673" s="3">
        <v>6103.72</v>
      </c>
      <c r="G673" s="3">
        <v>0</v>
      </c>
      <c r="H673" s="3">
        <v>6103.72</v>
      </c>
      <c r="I673" s="3" t="s">
        <v>56</v>
      </c>
      <c r="J673" s="5">
        <v>1</v>
      </c>
      <c r="K673" t="str">
        <f>_xlfn.XLOOKUP(D673, dim_channels!A:A, dim_channels!C:C, "Not Found")</f>
        <v>Corporate</v>
      </c>
      <c r="L673" t="str">
        <f>_xlfn.XLOOKUP(D673, dim_channels!A:A, dim_channels!B:B, "Not Found")</f>
        <v>Corporate Direct</v>
      </c>
      <c r="M673">
        <f t="shared" si="40"/>
        <v>0</v>
      </c>
      <c r="N673">
        <f t="shared" si="41"/>
        <v>0</v>
      </c>
      <c r="O673">
        <f t="shared" si="42"/>
        <v>0</v>
      </c>
      <c r="P673">
        <f t="shared" si="43"/>
        <v>0</v>
      </c>
    </row>
    <row r="674" spans="1:16" x14ac:dyDescent="0.2">
      <c r="A674" s="2" t="s">
        <v>1088</v>
      </c>
      <c r="B674" s="2" t="s">
        <v>789</v>
      </c>
      <c r="C674" s="2" t="s">
        <v>590</v>
      </c>
      <c r="D674" s="2" t="s">
        <v>114</v>
      </c>
      <c r="E674" s="2" t="s">
        <v>115</v>
      </c>
      <c r="F674" s="2">
        <v>3027.82</v>
      </c>
      <c r="G674" s="2">
        <v>302.77999999999997</v>
      </c>
      <c r="H674" s="2">
        <v>2725.04</v>
      </c>
      <c r="I674" s="2" t="s">
        <v>41</v>
      </c>
      <c r="J674" s="4">
        <v>1.111110295628688</v>
      </c>
      <c r="K674" t="str">
        <f>_xlfn.XLOOKUP(D674, dim_channels!A:A, dim_channels!C:C, "Not Found")</f>
        <v>Offline</v>
      </c>
      <c r="L674" t="str">
        <f>_xlfn.XLOOKUP(D674, dim_channels!A:A, dim_channels!B:B, "Not Found")</f>
        <v>Travel Agency</v>
      </c>
      <c r="M674">
        <f t="shared" si="40"/>
        <v>1</v>
      </c>
      <c r="N674">
        <f t="shared" si="41"/>
        <v>0</v>
      </c>
      <c r="O674">
        <f t="shared" si="42"/>
        <v>0</v>
      </c>
      <c r="P674">
        <f t="shared" si="43"/>
        <v>0</v>
      </c>
    </row>
    <row r="675" spans="1:16" x14ac:dyDescent="0.2">
      <c r="A675" s="3" t="s">
        <v>1089</v>
      </c>
      <c r="B675" s="3" t="s">
        <v>104</v>
      </c>
      <c r="C675" s="3" t="s">
        <v>846</v>
      </c>
      <c r="D675" s="3" t="s">
        <v>33</v>
      </c>
      <c r="E675" s="3" t="s">
        <v>60</v>
      </c>
      <c r="F675" s="3">
        <v>3417.63</v>
      </c>
      <c r="G675" s="3">
        <v>0</v>
      </c>
      <c r="H675" s="3">
        <v>3417.63</v>
      </c>
      <c r="I675" s="3" t="s">
        <v>29</v>
      </c>
      <c r="J675" s="5">
        <v>1</v>
      </c>
      <c r="K675" t="str">
        <f>_xlfn.XLOOKUP(D675, dim_channels!A:A, dim_channels!C:C, "Not Found")</f>
        <v>OTA</v>
      </c>
      <c r="L675" t="str">
        <f>_xlfn.XLOOKUP(D675, dim_channels!A:A, dim_channels!B:B, "Not Found")</f>
        <v>Booking.com</v>
      </c>
      <c r="M675">
        <f t="shared" si="40"/>
        <v>0</v>
      </c>
      <c r="N675">
        <f t="shared" si="41"/>
        <v>1</v>
      </c>
      <c r="O675">
        <f t="shared" si="42"/>
        <v>3417.63</v>
      </c>
      <c r="P675">
        <f t="shared" si="43"/>
        <v>3417.63</v>
      </c>
    </row>
    <row r="676" spans="1:16" x14ac:dyDescent="0.2">
      <c r="A676" s="2" t="s">
        <v>1090</v>
      </c>
      <c r="B676" s="2" t="s">
        <v>495</v>
      </c>
      <c r="C676" s="2" t="s">
        <v>393</v>
      </c>
      <c r="D676" s="2" t="s">
        <v>33</v>
      </c>
      <c r="E676" s="2" t="s">
        <v>60</v>
      </c>
      <c r="F676" s="2">
        <v>6137.56</v>
      </c>
      <c r="G676" s="2">
        <v>0</v>
      </c>
      <c r="H676" s="2">
        <v>6137.56</v>
      </c>
      <c r="I676" s="2" t="s">
        <v>41</v>
      </c>
      <c r="J676" s="4">
        <v>1</v>
      </c>
      <c r="K676" t="str">
        <f>_xlfn.XLOOKUP(D676, dim_channels!A:A, dim_channels!C:C, "Not Found")</f>
        <v>OTA</v>
      </c>
      <c r="L676" t="str">
        <f>_xlfn.XLOOKUP(D676, dim_channels!A:A, dim_channels!B:B, "Not Found")</f>
        <v>Booking.com</v>
      </c>
      <c r="M676">
        <f t="shared" si="40"/>
        <v>1</v>
      </c>
      <c r="N676">
        <f t="shared" si="41"/>
        <v>0</v>
      </c>
      <c r="O676">
        <f t="shared" si="42"/>
        <v>0</v>
      </c>
      <c r="P676">
        <f t="shared" si="43"/>
        <v>0</v>
      </c>
    </row>
    <row r="677" spans="1:16" x14ac:dyDescent="0.2">
      <c r="A677" s="3" t="s">
        <v>1091</v>
      </c>
      <c r="B677" s="3" t="s">
        <v>158</v>
      </c>
      <c r="C677" s="3" t="s">
        <v>597</v>
      </c>
      <c r="D677" s="3" t="s">
        <v>27</v>
      </c>
      <c r="E677" s="3" t="s">
        <v>28</v>
      </c>
      <c r="F677" s="3">
        <v>4836.26</v>
      </c>
      <c r="G677" s="3">
        <v>870.53</v>
      </c>
      <c r="H677" s="3">
        <v>3965.73</v>
      </c>
      <c r="I677" s="3" t="s">
        <v>29</v>
      </c>
      <c r="J677" s="5">
        <v>1.219513179162474</v>
      </c>
      <c r="K677" t="str">
        <f>_xlfn.XLOOKUP(D677, dim_channels!A:A, dim_channels!C:C, "Not Found")</f>
        <v>OTA</v>
      </c>
      <c r="L677" t="str">
        <f>_xlfn.XLOOKUP(D677, dim_channels!A:A, dim_channels!B:B, "Not Found")</f>
        <v>Expedia</v>
      </c>
      <c r="M677">
        <f t="shared" si="40"/>
        <v>0</v>
      </c>
      <c r="N677">
        <f t="shared" si="41"/>
        <v>1</v>
      </c>
      <c r="O677">
        <f t="shared" si="42"/>
        <v>3965.73</v>
      </c>
      <c r="P677">
        <f t="shared" si="43"/>
        <v>4836.26</v>
      </c>
    </row>
    <row r="678" spans="1:16" x14ac:dyDescent="0.2">
      <c r="A678" s="2" t="s">
        <v>1092</v>
      </c>
      <c r="B678" s="2" t="s">
        <v>219</v>
      </c>
      <c r="C678" s="2" t="s">
        <v>702</v>
      </c>
      <c r="D678" s="2" t="s">
        <v>206</v>
      </c>
      <c r="E678" s="2" t="s">
        <v>207</v>
      </c>
      <c r="F678" s="2">
        <v>4873.91</v>
      </c>
      <c r="G678" s="2">
        <v>0</v>
      </c>
      <c r="H678" s="2">
        <v>4873.91</v>
      </c>
      <c r="I678" s="2" t="s">
        <v>29</v>
      </c>
      <c r="J678" s="4">
        <v>1</v>
      </c>
      <c r="K678" t="str">
        <f>_xlfn.XLOOKUP(D678, dim_channels!A:A, dim_channels!C:C, "Not Found")</f>
        <v>Direct</v>
      </c>
      <c r="L678" t="str">
        <f>_xlfn.XLOOKUP(D678, dim_channels!A:A, dim_channels!B:B, "Not Found")</f>
        <v>Walk-in</v>
      </c>
      <c r="M678">
        <f t="shared" si="40"/>
        <v>0</v>
      </c>
      <c r="N678">
        <f t="shared" si="41"/>
        <v>1</v>
      </c>
      <c r="O678">
        <f t="shared" si="42"/>
        <v>4873.91</v>
      </c>
      <c r="P678">
        <f t="shared" si="43"/>
        <v>4873.91</v>
      </c>
    </row>
    <row r="679" spans="1:16" x14ac:dyDescent="0.2">
      <c r="A679" s="3" t="s">
        <v>1093</v>
      </c>
      <c r="B679" s="3" t="s">
        <v>136</v>
      </c>
      <c r="C679" s="3" t="s">
        <v>558</v>
      </c>
      <c r="D679" s="3" t="s">
        <v>114</v>
      </c>
      <c r="E679" s="3" t="s">
        <v>115</v>
      </c>
      <c r="F679" s="3">
        <v>3495.29</v>
      </c>
      <c r="G679" s="3">
        <v>349.53</v>
      </c>
      <c r="H679" s="3">
        <v>3145.76</v>
      </c>
      <c r="I679" s="3" t="s">
        <v>29</v>
      </c>
      <c r="J679" s="5">
        <v>1.111111464320228</v>
      </c>
      <c r="K679" t="str">
        <f>_xlfn.XLOOKUP(D679, dim_channels!A:A, dim_channels!C:C, "Not Found")</f>
        <v>Offline</v>
      </c>
      <c r="L679" t="str">
        <f>_xlfn.XLOOKUP(D679, dim_channels!A:A, dim_channels!B:B, "Not Found")</f>
        <v>Travel Agency</v>
      </c>
      <c r="M679">
        <f t="shared" si="40"/>
        <v>0</v>
      </c>
      <c r="N679">
        <f t="shared" si="41"/>
        <v>1</v>
      </c>
      <c r="O679">
        <f t="shared" si="42"/>
        <v>3145.76</v>
      </c>
      <c r="P679">
        <f t="shared" si="43"/>
        <v>3495.29</v>
      </c>
    </row>
    <row r="680" spans="1:16" x14ac:dyDescent="0.2">
      <c r="A680" s="2" t="s">
        <v>1094</v>
      </c>
      <c r="B680" s="2" t="s">
        <v>184</v>
      </c>
      <c r="C680" s="2" t="s">
        <v>553</v>
      </c>
      <c r="D680" s="2" t="s">
        <v>33</v>
      </c>
      <c r="E680" s="2" t="s">
        <v>28</v>
      </c>
      <c r="F680" s="2">
        <v>3811.78</v>
      </c>
      <c r="G680" s="2">
        <v>571.77</v>
      </c>
      <c r="H680" s="2">
        <v>3240.01</v>
      </c>
      <c r="I680" s="2" t="s">
        <v>29</v>
      </c>
      <c r="J680" s="4">
        <v>1.1764716775565509</v>
      </c>
      <c r="K680" t="str">
        <f>_xlfn.XLOOKUP(D680, dim_channels!A:A, dim_channels!C:C, "Not Found")</f>
        <v>OTA</v>
      </c>
      <c r="L680" t="str">
        <f>_xlfn.XLOOKUP(D680, dim_channels!A:A, dim_channels!B:B, "Not Found")</f>
        <v>Booking.com</v>
      </c>
      <c r="M680">
        <f t="shared" si="40"/>
        <v>0</v>
      </c>
      <c r="N680">
        <f t="shared" si="41"/>
        <v>1</v>
      </c>
      <c r="O680">
        <f t="shared" si="42"/>
        <v>3240.01</v>
      </c>
      <c r="P680">
        <f t="shared" si="43"/>
        <v>3811.78</v>
      </c>
    </row>
    <row r="681" spans="1:16" x14ac:dyDescent="0.2">
      <c r="A681" s="3" t="s">
        <v>1095</v>
      </c>
      <c r="B681" s="3" t="s">
        <v>151</v>
      </c>
      <c r="C681" s="3" t="s">
        <v>186</v>
      </c>
      <c r="D681" s="3" t="s">
        <v>33</v>
      </c>
      <c r="E681" s="3" t="s">
        <v>34</v>
      </c>
      <c r="F681" s="3">
        <v>17228.11</v>
      </c>
      <c r="G681" s="3">
        <v>2584.2199999999998</v>
      </c>
      <c r="H681" s="3">
        <v>14643.89</v>
      </c>
      <c r="I681" s="3" t="s">
        <v>29</v>
      </c>
      <c r="J681" s="5">
        <v>1.176470869420625</v>
      </c>
      <c r="K681" t="str">
        <f>_xlfn.XLOOKUP(D681, dim_channels!A:A, dim_channels!C:C, "Not Found")</f>
        <v>OTA</v>
      </c>
      <c r="L681" t="str">
        <f>_xlfn.XLOOKUP(D681, dim_channels!A:A, dim_channels!B:B, "Not Found")</f>
        <v>Booking.com</v>
      </c>
      <c r="M681">
        <f t="shared" si="40"/>
        <v>0</v>
      </c>
      <c r="N681">
        <f t="shared" si="41"/>
        <v>1</v>
      </c>
      <c r="O681">
        <f t="shared" si="42"/>
        <v>14643.89</v>
      </c>
      <c r="P681">
        <f t="shared" si="43"/>
        <v>17228.11</v>
      </c>
    </row>
    <row r="682" spans="1:16" x14ac:dyDescent="0.2">
      <c r="A682" s="2" t="s">
        <v>1096</v>
      </c>
      <c r="B682" s="2" t="s">
        <v>603</v>
      </c>
      <c r="C682" s="2" t="s">
        <v>475</v>
      </c>
      <c r="D682" s="2" t="s">
        <v>64</v>
      </c>
      <c r="E682" s="2" t="s">
        <v>34</v>
      </c>
      <c r="F682" s="2">
        <v>3574.48</v>
      </c>
      <c r="G682" s="2">
        <v>0</v>
      </c>
      <c r="H682" s="2">
        <v>3574.48</v>
      </c>
      <c r="I682" s="2" t="s">
        <v>29</v>
      </c>
      <c r="J682" s="4">
        <v>1</v>
      </c>
      <c r="K682" t="str">
        <f>_xlfn.XLOOKUP(D682, dim_channels!A:A, dim_channels!C:C, "Not Found")</f>
        <v>Direct</v>
      </c>
      <c r="L682" t="str">
        <f>_xlfn.XLOOKUP(D682, dim_channels!A:A, dim_channels!B:B, "Not Found")</f>
        <v>Direct Website</v>
      </c>
      <c r="M682">
        <f t="shared" si="40"/>
        <v>0</v>
      </c>
      <c r="N682">
        <f t="shared" si="41"/>
        <v>1</v>
      </c>
      <c r="O682">
        <f t="shared" si="42"/>
        <v>3574.48</v>
      </c>
      <c r="P682">
        <f t="shared" si="43"/>
        <v>3574.48</v>
      </c>
    </row>
    <row r="683" spans="1:16" x14ac:dyDescent="0.2">
      <c r="A683" s="3" t="s">
        <v>1097</v>
      </c>
      <c r="B683" s="3" t="s">
        <v>353</v>
      </c>
      <c r="C683" s="3" t="s">
        <v>120</v>
      </c>
      <c r="D683" s="3" t="s">
        <v>114</v>
      </c>
      <c r="E683" s="3" t="s">
        <v>46</v>
      </c>
      <c r="F683" s="3">
        <v>9223.14</v>
      </c>
      <c r="G683" s="3">
        <v>922.31</v>
      </c>
      <c r="H683" s="3">
        <v>8300.83</v>
      </c>
      <c r="I683" s="3" t="s">
        <v>29</v>
      </c>
      <c r="J683" s="5">
        <v>1.1111105756894191</v>
      </c>
      <c r="K683" t="str">
        <f>_xlfn.XLOOKUP(D683, dim_channels!A:A, dim_channels!C:C, "Not Found")</f>
        <v>Offline</v>
      </c>
      <c r="L683" t="str">
        <f>_xlfn.XLOOKUP(D683, dim_channels!A:A, dim_channels!B:B, "Not Found")</f>
        <v>Travel Agency</v>
      </c>
      <c r="M683">
        <f t="shared" si="40"/>
        <v>0</v>
      </c>
      <c r="N683">
        <f t="shared" si="41"/>
        <v>1</v>
      </c>
      <c r="O683">
        <f t="shared" si="42"/>
        <v>8300.83</v>
      </c>
      <c r="P683">
        <f t="shared" si="43"/>
        <v>9223.14</v>
      </c>
    </row>
    <row r="684" spans="1:16" x14ac:dyDescent="0.2">
      <c r="A684" s="2" t="s">
        <v>1098</v>
      </c>
      <c r="B684" s="2" t="s">
        <v>595</v>
      </c>
      <c r="C684" s="2" t="s">
        <v>209</v>
      </c>
      <c r="D684" s="2" t="s">
        <v>52</v>
      </c>
      <c r="E684" s="2" t="s">
        <v>60</v>
      </c>
      <c r="F684" s="2">
        <v>4791.8599999999997</v>
      </c>
      <c r="G684" s="2">
        <v>0</v>
      </c>
      <c r="H684" s="2">
        <v>4791.8599999999997</v>
      </c>
      <c r="I684" s="2" t="s">
        <v>29</v>
      </c>
      <c r="J684" s="4">
        <v>1</v>
      </c>
      <c r="K684" t="str">
        <f>_xlfn.XLOOKUP(D684, dim_channels!A:A, dim_channels!C:C, "Not Found")</f>
        <v>OTA</v>
      </c>
      <c r="L684" t="str">
        <f>_xlfn.XLOOKUP(D684, dim_channels!A:A, dim_channels!B:B, "Not Found")</f>
        <v>Agoda</v>
      </c>
      <c r="M684">
        <f t="shared" si="40"/>
        <v>0</v>
      </c>
      <c r="N684">
        <f t="shared" si="41"/>
        <v>1</v>
      </c>
      <c r="O684">
        <f t="shared" si="42"/>
        <v>4791.8599999999997</v>
      </c>
      <c r="P684">
        <f t="shared" si="43"/>
        <v>4791.8599999999997</v>
      </c>
    </row>
    <row r="685" spans="1:16" x14ac:dyDescent="0.2">
      <c r="A685" s="3" t="s">
        <v>1099</v>
      </c>
      <c r="B685" s="3" t="s">
        <v>495</v>
      </c>
      <c r="C685" s="3" t="s">
        <v>229</v>
      </c>
      <c r="D685" s="3" t="s">
        <v>45</v>
      </c>
      <c r="E685" s="3" t="s">
        <v>89</v>
      </c>
      <c r="F685" s="3">
        <v>6320.62</v>
      </c>
      <c r="G685" s="3">
        <v>0</v>
      </c>
      <c r="H685" s="3">
        <v>6320.62</v>
      </c>
      <c r="I685" s="3" t="s">
        <v>29</v>
      </c>
      <c r="J685" s="5">
        <v>1</v>
      </c>
      <c r="K685" t="str">
        <f>_xlfn.XLOOKUP(D685, dim_channels!A:A, dim_channels!C:C, "Not Found")</f>
        <v>Corporate</v>
      </c>
      <c r="L685" t="str">
        <f>_xlfn.XLOOKUP(D685, dim_channels!A:A, dim_channels!B:B, "Not Found")</f>
        <v>Corporate Direct</v>
      </c>
      <c r="M685">
        <f t="shared" si="40"/>
        <v>0</v>
      </c>
      <c r="N685">
        <f t="shared" si="41"/>
        <v>1</v>
      </c>
      <c r="O685">
        <f t="shared" si="42"/>
        <v>6320.62</v>
      </c>
      <c r="P685">
        <f t="shared" si="43"/>
        <v>6320.62</v>
      </c>
    </row>
    <row r="686" spans="1:16" x14ac:dyDescent="0.2">
      <c r="A686" s="2" t="s">
        <v>1100</v>
      </c>
      <c r="B686" s="2" t="s">
        <v>456</v>
      </c>
      <c r="C686" s="2" t="s">
        <v>1101</v>
      </c>
      <c r="D686" s="2" t="s">
        <v>114</v>
      </c>
      <c r="E686" s="2" t="s">
        <v>115</v>
      </c>
      <c r="F686" s="2">
        <v>6922.15</v>
      </c>
      <c r="G686" s="2">
        <v>692.22</v>
      </c>
      <c r="H686" s="2">
        <v>6229.93</v>
      </c>
      <c r="I686" s="2" t="s">
        <v>56</v>
      </c>
      <c r="J686" s="4">
        <v>1.111112002863595</v>
      </c>
      <c r="K686" t="str">
        <f>_xlfn.XLOOKUP(D686, dim_channels!A:A, dim_channels!C:C, "Not Found")</f>
        <v>Offline</v>
      </c>
      <c r="L686" t="str">
        <f>_xlfn.XLOOKUP(D686, dim_channels!A:A, dim_channels!B:B, "Not Found")</f>
        <v>Travel Agency</v>
      </c>
      <c r="M686">
        <f t="shared" si="40"/>
        <v>0</v>
      </c>
      <c r="N686">
        <f t="shared" si="41"/>
        <v>0</v>
      </c>
      <c r="O686">
        <f t="shared" si="42"/>
        <v>0</v>
      </c>
      <c r="P686">
        <f t="shared" si="43"/>
        <v>0</v>
      </c>
    </row>
    <row r="687" spans="1:16" x14ac:dyDescent="0.2">
      <c r="A687" s="3" t="s">
        <v>1102</v>
      </c>
      <c r="B687" s="3" t="s">
        <v>249</v>
      </c>
      <c r="C687" s="3" t="s">
        <v>394</v>
      </c>
      <c r="D687" s="3" t="s">
        <v>64</v>
      </c>
      <c r="E687" s="3" t="s">
        <v>28</v>
      </c>
      <c r="F687" s="3">
        <v>11114.78</v>
      </c>
      <c r="G687" s="3">
        <v>0</v>
      </c>
      <c r="H687" s="3">
        <v>11114.78</v>
      </c>
      <c r="I687" s="3" t="s">
        <v>29</v>
      </c>
      <c r="J687" s="5">
        <v>1</v>
      </c>
      <c r="K687" t="str">
        <f>_xlfn.XLOOKUP(D687, dim_channels!A:A, dim_channels!C:C, "Not Found")</f>
        <v>Direct</v>
      </c>
      <c r="L687" t="str">
        <f>_xlfn.XLOOKUP(D687, dim_channels!A:A, dim_channels!B:B, "Not Found")</f>
        <v>Direct Website</v>
      </c>
      <c r="M687">
        <f t="shared" si="40"/>
        <v>0</v>
      </c>
      <c r="N687">
        <f t="shared" si="41"/>
        <v>1</v>
      </c>
      <c r="O687">
        <f t="shared" si="42"/>
        <v>11114.78</v>
      </c>
      <c r="P687">
        <f t="shared" si="43"/>
        <v>11114.78</v>
      </c>
    </row>
    <row r="688" spans="1:16" x14ac:dyDescent="0.2">
      <c r="A688" s="2" t="s">
        <v>1103</v>
      </c>
      <c r="B688" s="2" t="s">
        <v>62</v>
      </c>
      <c r="C688" s="2" t="s">
        <v>121</v>
      </c>
      <c r="D688" s="2" t="s">
        <v>27</v>
      </c>
      <c r="E688" s="2" t="s">
        <v>28</v>
      </c>
      <c r="F688" s="2">
        <v>5822.84</v>
      </c>
      <c r="G688" s="2">
        <v>1048.1099999999999</v>
      </c>
      <c r="H688" s="2">
        <v>4774.7299999999996</v>
      </c>
      <c r="I688" s="2" t="s">
        <v>56</v>
      </c>
      <c r="J688" s="4">
        <v>1.219511888630352</v>
      </c>
      <c r="K688" t="str">
        <f>_xlfn.XLOOKUP(D688, dim_channels!A:A, dim_channels!C:C, "Not Found")</f>
        <v>OTA</v>
      </c>
      <c r="L688" t="str">
        <f>_xlfn.XLOOKUP(D688, dim_channels!A:A, dim_channels!B:B, "Not Found")</f>
        <v>Expedia</v>
      </c>
      <c r="M688">
        <f t="shared" si="40"/>
        <v>0</v>
      </c>
      <c r="N688">
        <f t="shared" si="41"/>
        <v>0</v>
      </c>
      <c r="O688">
        <f t="shared" si="42"/>
        <v>0</v>
      </c>
      <c r="P688">
        <f t="shared" si="43"/>
        <v>0</v>
      </c>
    </row>
    <row r="689" spans="1:16" x14ac:dyDescent="0.2">
      <c r="A689" s="3" t="s">
        <v>1104</v>
      </c>
      <c r="B689" s="3" t="s">
        <v>445</v>
      </c>
      <c r="C689" s="3" t="s">
        <v>468</v>
      </c>
      <c r="D689" s="3" t="s">
        <v>52</v>
      </c>
      <c r="E689" s="3" t="s">
        <v>34</v>
      </c>
      <c r="F689" s="3">
        <v>7010.72</v>
      </c>
      <c r="G689" s="3">
        <v>841.29</v>
      </c>
      <c r="H689" s="3">
        <v>6169.43</v>
      </c>
      <c r="I689" s="3" t="s">
        <v>29</v>
      </c>
      <c r="J689" s="5">
        <v>1.1363642994571621</v>
      </c>
      <c r="K689" t="str">
        <f>_xlfn.XLOOKUP(D689, dim_channels!A:A, dim_channels!C:C, "Not Found")</f>
        <v>OTA</v>
      </c>
      <c r="L689" t="str">
        <f>_xlfn.XLOOKUP(D689, dim_channels!A:A, dim_channels!B:B, "Not Found")</f>
        <v>Agoda</v>
      </c>
      <c r="M689">
        <f t="shared" si="40"/>
        <v>0</v>
      </c>
      <c r="N689">
        <f t="shared" si="41"/>
        <v>1</v>
      </c>
      <c r="O689">
        <f t="shared" si="42"/>
        <v>6169.43</v>
      </c>
      <c r="P689">
        <f t="shared" si="43"/>
        <v>7010.72</v>
      </c>
    </row>
    <row r="690" spans="1:16" x14ac:dyDescent="0.2">
      <c r="A690" s="2" t="s">
        <v>1105</v>
      </c>
      <c r="B690" s="2" t="s">
        <v>400</v>
      </c>
      <c r="C690" s="2" t="s">
        <v>121</v>
      </c>
      <c r="D690" s="2" t="s">
        <v>169</v>
      </c>
      <c r="E690" s="2" t="s">
        <v>46</v>
      </c>
      <c r="F690" s="2">
        <v>9348.66</v>
      </c>
      <c r="G690" s="2">
        <v>1869.73</v>
      </c>
      <c r="H690" s="2">
        <v>7478.93</v>
      </c>
      <c r="I690" s="2" t="s">
        <v>56</v>
      </c>
      <c r="J690" s="4">
        <v>1.249999665727584</v>
      </c>
      <c r="K690" t="str">
        <f>_xlfn.XLOOKUP(D690, dim_channels!A:A, dim_channels!C:C, "Not Found")</f>
        <v>GDS</v>
      </c>
      <c r="L690" t="str">
        <f>_xlfn.XLOOKUP(D690, dim_channels!A:A, dim_channels!B:B, "Not Found")</f>
        <v>GDS (Amadeus)</v>
      </c>
      <c r="M690">
        <f t="shared" si="40"/>
        <v>0</v>
      </c>
      <c r="N690">
        <f t="shared" si="41"/>
        <v>0</v>
      </c>
      <c r="O690">
        <f t="shared" si="42"/>
        <v>0</v>
      </c>
      <c r="P690">
        <f t="shared" si="43"/>
        <v>0</v>
      </c>
    </row>
    <row r="691" spans="1:16" x14ac:dyDescent="0.2">
      <c r="A691" s="3" t="s">
        <v>1106</v>
      </c>
      <c r="B691" s="3" t="s">
        <v>724</v>
      </c>
      <c r="C691" s="3" t="s">
        <v>367</v>
      </c>
      <c r="D691" s="3" t="s">
        <v>64</v>
      </c>
      <c r="E691" s="3" t="s">
        <v>28</v>
      </c>
      <c r="F691" s="3">
        <v>3850.9</v>
      </c>
      <c r="G691" s="3">
        <v>0</v>
      </c>
      <c r="H691" s="3">
        <v>3850.9</v>
      </c>
      <c r="I691" s="3" t="s">
        <v>29</v>
      </c>
      <c r="J691" s="5">
        <v>1</v>
      </c>
      <c r="K691" t="str">
        <f>_xlfn.XLOOKUP(D691, dim_channels!A:A, dim_channels!C:C, "Not Found")</f>
        <v>Direct</v>
      </c>
      <c r="L691" t="str">
        <f>_xlfn.XLOOKUP(D691, dim_channels!A:A, dim_channels!B:B, "Not Found")</f>
        <v>Direct Website</v>
      </c>
      <c r="M691">
        <f t="shared" si="40"/>
        <v>0</v>
      </c>
      <c r="N691">
        <f t="shared" si="41"/>
        <v>1</v>
      </c>
      <c r="O691">
        <f t="shared" si="42"/>
        <v>3850.9</v>
      </c>
      <c r="P691">
        <f t="shared" si="43"/>
        <v>3850.9</v>
      </c>
    </row>
    <row r="692" spans="1:16" x14ac:dyDescent="0.2">
      <c r="A692" s="2" t="s">
        <v>1107</v>
      </c>
      <c r="B692" s="2" t="s">
        <v>460</v>
      </c>
      <c r="C692" s="2" t="s">
        <v>460</v>
      </c>
      <c r="D692" s="2" t="s">
        <v>27</v>
      </c>
      <c r="E692" s="2" t="s">
        <v>34</v>
      </c>
      <c r="F692" s="2">
        <v>5559.53</v>
      </c>
      <c r="G692" s="2">
        <v>1000.72</v>
      </c>
      <c r="H692" s="2">
        <v>4558.8100000000004</v>
      </c>
      <c r="I692" s="2" t="s">
        <v>56</v>
      </c>
      <c r="J692" s="4">
        <v>1.2195134256527469</v>
      </c>
      <c r="K692" t="str">
        <f>_xlfn.XLOOKUP(D692, dim_channels!A:A, dim_channels!C:C, "Not Found")</f>
        <v>OTA</v>
      </c>
      <c r="L692" t="str">
        <f>_xlfn.XLOOKUP(D692, dim_channels!A:A, dim_channels!B:B, "Not Found")</f>
        <v>Expedia</v>
      </c>
      <c r="M692">
        <f t="shared" si="40"/>
        <v>0</v>
      </c>
      <c r="N692">
        <f t="shared" si="41"/>
        <v>0</v>
      </c>
      <c r="O692">
        <f t="shared" si="42"/>
        <v>0</v>
      </c>
      <c r="P692">
        <f t="shared" si="43"/>
        <v>0</v>
      </c>
    </row>
    <row r="693" spans="1:16" x14ac:dyDescent="0.2">
      <c r="A693" s="3" t="s">
        <v>1108</v>
      </c>
      <c r="B693" s="3" t="s">
        <v>162</v>
      </c>
      <c r="C693" s="3" t="s">
        <v>234</v>
      </c>
      <c r="D693" s="3" t="s">
        <v>33</v>
      </c>
      <c r="E693" s="3" t="s">
        <v>28</v>
      </c>
      <c r="F693" s="3">
        <v>7526.4</v>
      </c>
      <c r="G693" s="3">
        <v>1128.96</v>
      </c>
      <c r="H693" s="3">
        <v>6397.44</v>
      </c>
      <c r="I693" s="3" t="s">
        <v>56</v>
      </c>
      <c r="J693" s="5">
        <v>1.1764705882352939</v>
      </c>
      <c r="K693" t="str">
        <f>_xlfn.XLOOKUP(D693, dim_channels!A:A, dim_channels!C:C, "Not Found")</f>
        <v>OTA</v>
      </c>
      <c r="L693" t="str">
        <f>_xlfn.XLOOKUP(D693, dim_channels!A:A, dim_channels!B:B, "Not Found")</f>
        <v>Booking.com</v>
      </c>
      <c r="M693">
        <f t="shared" si="40"/>
        <v>0</v>
      </c>
      <c r="N693">
        <f t="shared" si="41"/>
        <v>0</v>
      </c>
      <c r="O693">
        <f t="shared" si="42"/>
        <v>0</v>
      </c>
      <c r="P693">
        <f t="shared" si="43"/>
        <v>0</v>
      </c>
    </row>
    <row r="694" spans="1:16" x14ac:dyDescent="0.2">
      <c r="A694" s="2" t="s">
        <v>1109</v>
      </c>
      <c r="B694" s="2" t="s">
        <v>1110</v>
      </c>
      <c r="C694" s="2" t="s">
        <v>420</v>
      </c>
      <c r="D694" s="2" t="s">
        <v>169</v>
      </c>
      <c r="E694" s="2" t="s">
        <v>34</v>
      </c>
      <c r="F694" s="2">
        <v>5153.7</v>
      </c>
      <c r="G694" s="2">
        <v>1030.74</v>
      </c>
      <c r="H694" s="2">
        <v>4122.96</v>
      </c>
      <c r="I694" s="2" t="s">
        <v>56</v>
      </c>
      <c r="J694" s="4">
        <v>1.25</v>
      </c>
      <c r="K694" t="str">
        <f>_xlfn.XLOOKUP(D694, dim_channels!A:A, dim_channels!C:C, "Not Found")</f>
        <v>GDS</v>
      </c>
      <c r="L694" t="str">
        <f>_xlfn.XLOOKUP(D694, dim_channels!A:A, dim_channels!B:B, "Not Found")</f>
        <v>GDS (Amadeus)</v>
      </c>
      <c r="M694">
        <f t="shared" si="40"/>
        <v>0</v>
      </c>
      <c r="N694">
        <f t="shared" si="41"/>
        <v>0</v>
      </c>
      <c r="O694">
        <f t="shared" si="42"/>
        <v>0</v>
      </c>
      <c r="P694">
        <f t="shared" si="43"/>
        <v>0</v>
      </c>
    </row>
    <row r="695" spans="1:16" x14ac:dyDescent="0.2">
      <c r="A695" s="3" t="s">
        <v>1111</v>
      </c>
      <c r="B695" s="3" t="s">
        <v>94</v>
      </c>
      <c r="C695" s="3" t="s">
        <v>608</v>
      </c>
      <c r="D695" s="3" t="s">
        <v>64</v>
      </c>
      <c r="E695" s="3" t="s">
        <v>115</v>
      </c>
      <c r="F695" s="3">
        <v>6336.17</v>
      </c>
      <c r="G695" s="3">
        <v>0</v>
      </c>
      <c r="H695" s="3">
        <v>6336.17</v>
      </c>
      <c r="I695" s="3" t="s">
        <v>29</v>
      </c>
      <c r="J695" s="5">
        <v>1</v>
      </c>
      <c r="K695" t="str">
        <f>_xlfn.XLOOKUP(D695, dim_channels!A:A, dim_channels!C:C, "Not Found")</f>
        <v>Direct</v>
      </c>
      <c r="L695" t="str">
        <f>_xlfn.XLOOKUP(D695, dim_channels!A:A, dim_channels!B:B, "Not Found")</f>
        <v>Direct Website</v>
      </c>
      <c r="M695">
        <f t="shared" si="40"/>
        <v>0</v>
      </c>
      <c r="N695">
        <f t="shared" si="41"/>
        <v>1</v>
      </c>
      <c r="O695">
        <f t="shared" si="42"/>
        <v>6336.17</v>
      </c>
      <c r="P695">
        <f t="shared" si="43"/>
        <v>6336.17</v>
      </c>
    </row>
    <row r="696" spans="1:16" x14ac:dyDescent="0.2">
      <c r="A696" s="2" t="s">
        <v>1112</v>
      </c>
      <c r="B696" s="2" t="s">
        <v>58</v>
      </c>
      <c r="C696" s="2" t="s">
        <v>866</v>
      </c>
      <c r="D696" s="2" t="s">
        <v>33</v>
      </c>
      <c r="E696" s="2" t="s">
        <v>28</v>
      </c>
      <c r="F696" s="2">
        <v>5392.21</v>
      </c>
      <c r="G696" s="2">
        <v>808.83</v>
      </c>
      <c r="H696" s="2">
        <v>4583.38</v>
      </c>
      <c r="I696" s="2" t="s">
        <v>29</v>
      </c>
      <c r="J696" s="4">
        <v>1.1764702032124761</v>
      </c>
      <c r="K696" t="str">
        <f>_xlfn.XLOOKUP(D696, dim_channels!A:A, dim_channels!C:C, "Not Found")</f>
        <v>OTA</v>
      </c>
      <c r="L696" t="str">
        <f>_xlfn.XLOOKUP(D696, dim_channels!A:A, dim_channels!B:B, "Not Found")</f>
        <v>Booking.com</v>
      </c>
      <c r="M696">
        <f t="shared" si="40"/>
        <v>0</v>
      </c>
      <c r="N696">
        <f t="shared" si="41"/>
        <v>1</v>
      </c>
      <c r="O696">
        <f t="shared" si="42"/>
        <v>4583.38</v>
      </c>
      <c r="P696">
        <f t="shared" si="43"/>
        <v>5392.21</v>
      </c>
    </row>
    <row r="697" spans="1:16" x14ac:dyDescent="0.2">
      <c r="A697" s="3" t="s">
        <v>1113</v>
      </c>
      <c r="B697" s="3" t="s">
        <v>138</v>
      </c>
      <c r="C697" s="3" t="s">
        <v>538</v>
      </c>
      <c r="D697" s="3" t="s">
        <v>45</v>
      </c>
      <c r="E697" s="3" t="s">
        <v>89</v>
      </c>
      <c r="F697" s="3">
        <v>9948.02</v>
      </c>
      <c r="G697" s="3">
        <v>0</v>
      </c>
      <c r="H697" s="3">
        <v>9948.02</v>
      </c>
      <c r="I697" s="3" t="s">
        <v>29</v>
      </c>
      <c r="J697" s="5">
        <v>1</v>
      </c>
      <c r="K697" t="str">
        <f>_xlfn.XLOOKUP(D697, dim_channels!A:A, dim_channels!C:C, "Not Found")</f>
        <v>Corporate</v>
      </c>
      <c r="L697" t="str">
        <f>_xlfn.XLOOKUP(D697, dim_channels!A:A, dim_channels!B:B, "Not Found")</f>
        <v>Corporate Direct</v>
      </c>
      <c r="M697">
        <f t="shared" si="40"/>
        <v>0</v>
      </c>
      <c r="N697">
        <f t="shared" si="41"/>
        <v>1</v>
      </c>
      <c r="O697">
        <f t="shared" si="42"/>
        <v>9948.02</v>
      </c>
      <c r="P697">
        <f t="shared" si="43"/>
        <v>9948.02</v>
      </c>
    </row>
    <row r="698" spans="1:16" x14ac:dyDescent="0.2">
      <c r="A698" s="2" t="s">
        <v>1114</v>
      </c>
      <c r="B698" s="2" t="s">
        <v>866</v>
      </c>
      <c r="C698" s="2" t="s">
        <v>120</v>
      </c>
      <c r="D698" s="2" t="s">
        <v>52</v>
      </c>
      <c r="E698" s="2" t="s">
        <v>60</v>
      </c>
      <c r="F698" s="2">
        <v>5100.08</v>
      </c>
      <c r="G698" s="2">
        <v>0</v>
      </c>
      <c r="H698" s="2">
        <v>5100.08</v>
      </c>
      <c r="I698" s="2" t="s">
        <v>41</v>
      </c>
      <c r="J698" s="4">
        <v>1</v>
      </c>
      <c r="K698" t="str">
        <f>_xlfn.XLOOKUP(D698, dim_channels!A:A, dim_channels!C:C, "Not Found")</f>
        <v>OTA</v>
      </c>
      <c r="L698" t="str">
        <f>_xlfn.XLOOKUP(D698, dim_channels!A:A, dim_channels!B:B, "Not Found")</f>
        <v>Agoda</v>
      </c>
      <c r="M698">
        <f t="shared" si="40"/>
        <v>1</v>
      </c>
      <c r="N698">
        <f t="shared" si="41"/>
        <v>0</v>
      </c>
      <c r="O698">
        <f t="shared" si="42"/>
        <v>0</v>
      </c>
      <c r="P698">
        <f t="shared" si="43"/>
        <v>0</v>
      </c>
    </row>
    <row r="699" spans="1:16" x14ac:dyDescent="0.2">
      <c r="A699" s="3" t="s">
        <v>1115</v>
      </c>
      <c r="B699" s="3" t="s">
        <v>153</v>
      </c>
      <c r="C699" s="3" t="s">
        <v>133</v>
      </c>
      <c r="D699" s="3" t="s">
        <v>33</v>
      </c>
      <c r="E699" s="3" t="s">
        <v>28</v>
      </c>
      <c r="F699" s="3">
        <v>9076.7099999999991</v>
      </c>
      <c r="G699" s="3">
        <v>1361.51</v>
      </c>
      <c r="H699" s="3">
        <v>7715.2</v>
      </c>
      <c r="I699" s="3" t="s">
        <v>29</v>
      </c>
      <c r="J699" s="5">
        <v>1.176471121941103</v>
      </c>
      <c r="K699" t="str">
        <f>_xlfn.XLOOKUP(D699, dim_channels!A:A, dim_channels!C:C, "Not Found")</f>
        <v>OTA</v>
      </c>
      <c r="L699" t="str">
        <f>_xlfn.XLOOKUP(D699, dim_channels!A:A, dim_channels!B:B, "Not Found")</f>
        <v>Booking.com</v>
      </c>
      <c r="M699">
        <f t="shared" si="40"/>
        <v>0</v>
      </c>
      <c r="N699">
        <f t="shared" si="41"/>
        <v>1</v>
      </c>
      <c r="O699">
        <f t="shared" si="42"/>
        <v>7715.2</v>
      </c>
      <c r="P699">
        <f t="shared" si="43"/>
        <v>9076.7099999999991</v>
      </c>
    </row>
    <row r="700" spans="1:16" x14ac:dyDescent="0.2">
      <c r="A700" s="2" t="s">
        <v>1116</v>
      </c>
      <c r="B700" s="2" t="s">
        <v>138</v>
      </c>
      <c r="C700" s="2" t="s">
        <v>505</v>
      </c>
      <c r="D700" s="2" t="s">
        <v>33</v>
      </c>
      <c r="E700" s="2" t="s">
        <v>28</v>
      </c>
      <c r="F700" s="2">
        <v>8536.15</v>
      </c>
      <c r="G700" s="2">
        <v>1280.42</v>
      </c>
      <c r="H700" s="2">
        <v>7255.73</v>
      </c>
      <c r="I700" s="2" t="s">
        <v>41</v>
      </c>
      <c r="J700" s="4">
        <v>1.1764701828761539</v>
      </c>
      <c r="K700" t="str">
        <f>_xlfn.XLOOKUP(D700, dim_channels!A:A, dim_channels!C:C, "Not Found")</f>
        <v>OTA</v>
      </c>
      <c r="L700" t="str">
        <f>_xlfn.XLOOKUP(D700, dim_channels!A:A, dim_channels!B:B, "Not Found")</f>
        <v>Booking.com</v>
      </c>
      <c r="M700">
        <f t="shared" si="40"/>
        <v>1</v>
      </c>
      <c r="N700">
        <f t="shared" si="41"/>
        <v>0</v>
      </c>
      <c r="O700">
        <f t="shared" si="42"/>
        <v>0</v>
      </c>
      <c r="P700">
        <f t="shared" si="43"/>
        <v>0</v>
      </c>
    </row>
    <row r="701" spans="1:16" x14ac:dyDescent="0.2">
      <c r="A701" s="3" t="s">
        <v>1117</v>
      </c>
      <c r="B701" s="3" t="s">
        <v>618</v>
      </c>
      <c r="C701" s="3" t="s">
        <v>875</v>
      </c>
      <c r="D701" s="3" t="s">
        <v>52</v>
      </c>
      <c r="E701" s="3" t="s">
        <v>60</v>
      </c>
      <c r="F701" s="3">
        <v>7819.95</v>
      </c>
      <c r="G701" s="3">
        <v>0</v>
      </c>
      <c r="H701" s="3">
        <v>7819.95</v>
      </c>
      <c r="I701" s="3" t="s">
        <v>29</v>
      </c>
      <c r="J701" s="5">
        <v>1</v>
      </c>
      <c r="K701" t="str">
        <f>_xlfn.XLOOKUP(D701, dim_channels!A:A, dim_channels!C:C, "Not Found")</f>
        <v>OTA</v>
      </c>
      <c r="L701" t="str">
        <f>_xlfn.XLOOKUP(D701, dim_channels!A:A, dim_channels!B:B, "Not Found")</f>
        <v>Agoda</v>
      </c>
      <c r="M701">
        <f t="shared" si="40"/>
        <v>0</v>
      </c>
      <c r="N701">
        <f t="shared" si="41"/>
        <v>1</v>
      </c>
      <c r="O701">
        <f t="shared" si="42"/>
        <v>7819.95</v>
      </c>
      <c r="P701">
        <f t="shared" si="43"/>
        <v>7819.95</v>
      </c>
    </row>
    <row r="702" spans="1:16" x14ac:dyDescent="0.2">
      <c r="A702" s="2" t="s">
        <v>1118</v>
      </c>
      <c r="B702" s="2" t="s">
        <v>50</v>
      </c>
      <c r="C702" s="2" t="s">
        <v>902</v>
      </c>
      <c r="D702" s="2" t="s">
        <v>169</v>
      </c>
      <c r="E702" s="2" t="s">
        <v>34</v>
      </c>
      <c r="F702" s="2">
        <v>2836.47</v>
      </c>
      <c r="G702" s="2">
        <v>567.29</v>
      </c>
      <c r="H702" s="2">
        <v>2269.1799999999998</v>
      </c>
      <c r="I702" s="2" t="s">
        <v>41</v>
      </c>
      <c r="J702" s="4">
        <v>1.249997796560872</v>
      </c>
      <c r="K702" t="str">
        <f>_xlfn.XLOOKUP(D702, dim_channels!A:A, dim_channels!C:C, "Not Found")</f>
        <v>GDS</v>
      </c>
      <c r="L702" t="str">
        <f>_xlfn.XLOOKUP(D702, dim_channels!A:A, dim_channels!B:B, "Not Found")</f>
        <v>GDS (Amadeus)</v>
      </c>
      <c r="M702">
        <f t="shared" si="40"/>
        <v>1</v>
      </c>
      <c r="N702">
        <f t="shared" si="41"/>
        <v>0</v>
      </c>
      <c r="O702">
        <f t="shared" si="42"/>
        <v>0</v>
      </c>
      <c r="P702">
        <f t="shared" si="43"/>
        <v>0</v>
      </c>
    </row>
    <row r="703" spans="1:16" x14ac:dyDescent="0.2">
      <c r="A703" s="3" t="s">
        <v>1119</v>
      </c>
      <c r="B703" s="3" t="s">
        <v>558</v>
      </c>
      <c r="C703" s="3" t="s">
        <v>126</v>
      </c>
      <c r="D703" s="3" t="s">
        <v>52</v>
      </c>
      <c r="E703" s="3" t="s">
        <v>60</v>
      </c>
      <c r="F703" s="3">
        <v>4255.4399999999996</v>
      </c>
      <c r="G703" s="3">
        <v>0</v>
      </c>
      <c r="H703" s="3">
        <v>4255.4399999999996</v>
      </c>
      <c r="I703" s="3" t="s">
        <v>41</v>
      </c>
      <c r="J703" s="5">
        <v>1</v>
      </c>
      <c r="K703" t="str">
        <f>_xlfn.XLOOKUP(D703, dim_channels!A:A, dim_channels!C:C, "Not Found")</f>
        <v>OTA</v>
      </c>
      <c r="L703" t="str">
        <f>_xlfn.XLOOKUP(D703, dim_channels!A:A, dim_channels!B:B, "Not Found")</f>
        <v>Agoda</v>
      </c>
      <c r="M703">
        <f t="shared" si="40"/>
        <v>1</v>
      </c>
      <c r="N703">
        <f t="shared" si="41"/>
        <v>0</v>
      </c>
      <c r="O703">
        <f t="shared" si="42"/>
        <v>0</v>
      </c>
      <c r="P703">
        <f t="shared" si="43"/>
        <v>0</v>
      </c>
    </row>
    <row r="704" spans="1:16" x14ac:dyDescent="0.2">
      <c r="A704" s="2" t="s">
        <v>1120</v>
      </c>
      <c r="B704" s="2" t="s">
        <v>278</v>
      </c>
      <c r="C704" s="2" t="s">
        <v>161</v>
      </c>
      <c r="D704" s="2" t="s">
        <v>114</v>
      </c>
      <c r="E704" s="2" t="s">
        <v>115</v>
      </c>
      <c r="F704" s="2">
        <v>7049.24</v>
      </c>
      <c r="G704" s="2">
        <v>704.92</v>
      </c>
      <c r="H704" s="2">
        <v>6344.32</v>
      </c>
      <c r="I704" s="2" t="s">
        <v>29</v>
      </c>
      <c r="J704" s="4">
        <v>1.111110410571976</v>
      </c>
      <c r="K704" t="str">
        <f>_xlfn.XLOOKUP(D704, dim_channels!A:A, dim_channels!C:C, "Not Found")</f>
        <v>Offline</v>
      </c>
      <c r="L704" t="str">
        <f>_xlfn.XLOOKUP(D704, dim_channels!A:A, dim_channels!B:B, "Not Found")</f>
        <v>Travel Agency</v>
      </c>
      <c r="M704">
        <f t="shared" si="40"/>
        <v>0</v>
      </c>
      <c r="N704">
        <f t="shared" si="41"/>
        <v>1</v>
      </c>
      <c r="O704">
        <f t="shared" si="42"/>
        <v>6344.32</v>
      </c>
      <c r="P704">
        <f t="shared" si="43"/>
        <v>7049.24</v>
      </c>
    </row>
    <row r="705" spans="1:16" x14ac:dyDescent="0.2">
      <c r="A705" s="3" t="s">
        <v>1121</v>
      </c>
      <c r="B705" s="3" t="s">
        <v>787</v>
      </c>
      <c r="C705" s="3" t="s">
        <v>492</v>
      </c>
      <c r="D705" s="3" t="s">
        <v>45</v>
      </c>
      <c r="E705" s="3" t="s">
        <v>89</v>
      </c>
      <c r="F705" s="3">
        <v>28255.43</v>
      </c>
      <c r="G705" s="3">
        <v>0</v>
      </c>
      <c r="H705" s="3">
        <v>28255.43</v>
      </c>
      <c r="I705" s="3" t="s">
        <v>41</v>
      </c>
      <c r="J705" s="5">
        <v>1</v>
      </c>
      <c r="K705" t="str">
        <f>_xlfn.XLOOKUP(D705, dim_channels!A:A, dim_channels!C:C, "Not Found")</f>
        <v>Corporate</v>
      </c>
      <c r="L705" t="str">
        <f>_xlfn.XLOOKUP(D705, dim_channels!A:A, dim_channels!B:B, "Not Found")</f>
        <v>Corporate Direct</v>
      </c>
      <c r="M705">
        <f t="shared" si="40"/>
        <v>1</v>
      </c>
      <c r="N705">
        <f t="shared" si="41"/>
        <v>0</v>
      </c>
      <c r="O705">
        <f t="shared" si="42"/>
        <v>0</v>
      </c>
      <c r="P705">
        <f t="shared" si="43"/>
        <v>0</v>
      </c>
    </row>
    <row r="706" spans="1:16" x14ac:dyDescent="0.2">
      <c r="A706" s="2" t="s">
        <v>1122</v>
      </c>
      <c r="B706" s="2" t="s">
        <v>515</v>
      </c>
      <c r="C706" s="2" t="s">
        <v>515</v>
      </c>
      <c r="D706" s="2" t="s">
        <v>45</v>
      </c>
      <c r="E706" s="2" t="s">
        <v>89</v>
      </c>
      <c r="F706" s="2">
        <v>2543.4899999999998</v>
      </c>
      <c r="G706" s="2">
        <v>0</v>
      </c>
      <c r="H706" s="2">
        <v>2543.4899999999998</v>
      </c>
      <c r="I706" s="2" t="s">
        <v>29</v>
      </c>
      <c r="J706" s="4">
        <v>1</v>
      </c>
      <c r="K706" t="str">
        <f>_xlfn.XLOOKUP(D706, dim_channels!A:A, dim_channels!C:C, "Not Found")</f>
        <v>Corporate</v>
      </c>
      <c r="L706" t="str">
        <f>_xlfn.XLOOKUP(D706, dim_channels!A:A, dim_channels!B:B, "Not Found")</f>
        <v>Corporate Direct</v>
      </c>
      <c r="M706">
        <f t="shared" si="40"/>
        <v>0</v>
      </c>
      <c r="N706">
        <f t="shared" si="41"/>
        <v>1</v>
      </c>
      <c r="O706">
        <f t="shared" si="42"/>
        <v>2543.4899999999998</v>
      </c>
      <c r="P706">
        <f t="shared" si="43"/>
        <v>2543.4899999999998</v>
      </c>
    </row>
    <row r="707" spans="1:16" x14ac:dyDescent="0.2">
      <c r="A707" s="3" t="s">
        <v>1123</v>
      </c>
      <c r="B707" s="3" t="s">
        <v>863</v>
      </c>
      <c r="C707" s="3" t="s">
        <v>512</v>
      </c>
      <c r="D707" s="3" t="s">
        <v>27</v>
      </c>
      <c r="E707" s="3" t="s">
        <v>60</v>
      </c>
      <c r="F707" s="3">
        <v>4121.34</v>
      </c>
      <c r="G707" s="3">
        <v>0</v>
      </c>
      <c r="H707" s="3">
        <v>4121.34</v>
      </c>
      <c r="I707" s="3" t="s">
        <v>41</v>
      </c>
      <c r="J707" s="5">
        <v>1</v>
      </c>
      <c r="K707" t="str">
        <f>_xlfn.XLOOKUP(D707, dim_channels!A:A, dim_channels!C:C, "Not Found")</f>
        <v>OTA</v>
      </c>
      <c r="L707" t="str">
        <f>_xlfn.XLOOKUP(D707, dim_channels!A:A, dim_channels!B:B, "Not Found")</f>
        <v>Expedia</v>
      </c>
      <c r="M707">
        <f t="shared" ref="M707:M770" si="44">IF(I707="Cancelled",1,0)</f>
        <v>1</v>
      </c>
      <c r="N707">
        <f t="shared" ref="N707:N770" si="45">IF(TRIM(UPPER(I707))="CHECKED-OUT",1,0)</f>
        <v>0</v>
      </c>
      <c r="O707">
        <f t="shared" ref="O707:O770" si="46">IF(TRIM(UPPER(I707))="CHECKED-OUT",H707,0)</f>
        <v>0</v>
      </c>
      <c r="P707">
        <f t="shared" ref="P707:P770" si="47">IF(TRIM(UPPER(I707))="CHECKED-OUT",F707,0)</f>
        <v>0</v>
      </c>
    </row>
    <row r="708" spans="1:16" x14ac:dyDescent="0.2">
      <c r="A708" s="2" t="s">
        <v>1124</v>
      </c>
      <c r="B708" s="2" t="s">
        <v>443</v>
      </c>
      <c r="C708" s="2" t="s">
        <v>505</v>
      </c>
      <c r="D708" s="2" t="s">
        <v>64</v>
      </c>
      <c r="E708" s="2" t="s">
        <v>115</v>
      </c>
      <c r="F708" s="2">
        <v>12542.38</v>
      </c>
      <c r="G708" s="2">
        <v>0</v>
      </c>
      <c r="H708" s="2">
        <v>12542.38</v>
      </c>
      <c r="I708" s="2" t="s">
        <v>29</v>
      </c>
      <c r="J708" s="4">
        <v>1</v>
      </c>
      <c r="K708" t="str">
        <f>_xlfn.XLOOKUP(D708, dim_channels!A:A, dim_channels!C:C, "Not Found")</f>
        <v>Direct</v>
      </c>
      <c r="L708" t="str">
        <f>_xlfn.XLOOKUP(D708, dim_channels!A:A, dim_channels!B:B, "Not Found")</f>
        <v>Direct Website</v>
      </c>
      <c r="M708">
        <f t="shared" si="44"/>
        <v>0</v>
      </c>
      <c r="N708">
        <f t="shared" si="45"/>
        <v>1</v>
      </c>
      <c r="O708">
        <f t="shared" si="46"/>
        <v>12542.38</v>
      </c>
      <c r="P708">
        <f t="shared" si="47"/>
        <v>12542.38</v>
      </c>
    </row>
    <row r="709" spans="1:16" x14ac:dyDescent="0.2">
      <c r="A709" s="3" t="s">
        <v>1125</v>
      </c>
      <c r="B709" s="3" t="s">
        <v>244</v>
      </c>
      <c r="C709" s="3" t="s">
        <v>84</v>
      </c>
      <c r="D709" s="3" t="s">
        <v>52</v>
      </c>
      <c r="E709" s="3" t="s">
        <v>60</v>
      </c>
      <c r="F709" s="3">
        <v>4643.8999999999996</v>
      </c>
      <c r="G709" s="3">
        <v>0</v>
      </c>
      <c r="H709" s="3">
        <v>4643.8999999999996</v>
      </c>
      <c r="I709" s="3" t="s">
        <v>41</v>
      </c>
      <c r="J709" s="5">
        <v>1</v>
      </c>
      <c r="K709" t="str">
        <f>_xlfn.XLOOKUP(D709, dim_channels!A:A, dim_channels!C:C, "Not Found")</f>
        <v>OTA</v>
      </c>
      <c r="L709" t="str">
        <f>_xlfn.XLOOKUP(D709, dim_channels!A:A, dim_channels!B:B, "Not Found")</f>
        <v>Agoda</v>
      </c>
      <c r="M709">
        <f t="shared" si="44"/>
        <v>1</v>
      </c>
      <c r="N709">
        <f t="shared" si="45"/>
        <v>0</v>
      </c>
      <c r="O709">
        <f t="shared" si="46"/>
        <v>0</v>
      </c>
      <c r="P709">
        <f t="shared" si="47"/>
        <v>0</v>
      </c>
    </row>
    <row r="710" spans="1:16" x14ac:dyDescent="0.2">
      <c r="A710" s="2" t="s">
        <v>1126</v>
      </c>
      <c r="B710" s="2" t="s">
        <v>722</v>
      </c>
      <c r="C710" s="2" t="s">
        <v>435</v>
      </c>
      <c r="D710" s="2" t="s">
        <v>33</v>
      </c>
      <c r="E710" s="2" t="s">
        <v>34</v>
      </c>
      <c r="F710" s="2">
        <v>5511.8</v>
      </c>
      <c r="G710" s="2">
        <v>826.77</v>
      </c>
      <c r="H710" s="2">
        <v>4685.03</v>
      </c>
      <c r="I710" s="2" t="s">
        <v>29</v>
      </c>
      <c r="J710" s="4">
        <v>1.1764705882352939</v>
      </c>
      <c r="K710" t="str">
        <f>_xlfn.XLOOKUP(D710, dim_channels!A:A, dim_channels!C:C, "Not Found")</f>
        <v>OTA</v>
      </c>
      <c r="L710" t="str">
        <f>_xlfn.XLOOKUP(D710, dim_channels!A:A, dim_channels!B:B, "Not Found")</f>
        <v>Booking.com</v>
      </c>
      <c r="M710">
        <f t="shared" si="44"/>
        <v>0</v>
      </c>
      <c r="N710">
        <f t="shared" si="45"/>
        <v>1</v>
      </c>
      <c r="O710">
        <f t="shared" si="46"/>
        <v>4685.03</v>
      </c>
      <c r="P710">
        <f t="shared" si="47"/>
        <v>5511.8</v>
      </c>
    </row>
    <row r="711" spans="1:16" x14ac:dyDescent="0.2">
      <c r="A711" s="3" t="s">
        <v>1127</v>
      </c>
      <c r="B711" s="3" t="s">
        <v>570</v>
      </c>
      <c r="C711" s="3" t="s">
        <v>297</v>
      </c>
      <c r="D711" s="3" t="s">
        <v>33</v>
      </c>
      <c r="E711" s="3" t="s">
        <v>60</v>
      </c>
      <c r="F711" s="3">
        <v>5651.64</v>
      </c>
      <c r="G711" s="3">
        <v>0</v>
      </c>
      <c r="H711" s="3">
        <v>5651.64</v>
      </c>
      <c r="I711" s="3" t="s">
        <v>29</v>
      </c>
      <c r="J711" s="5">
        <v>1</v>
      </c>
      <c r="K711" t="str">
        <f>_xlfn.XLOOKUP(D711, dim_channels!A:A, dim_channels!C:C, "Not Found")</f>
        <v>OTA</v>
      </c>
      <c r="L711" t="str">
        <f>_xlfn.XLOOKUP(D711, dim_channels!A:A, dim_channels!B:B, "Not Found")</f>
        <v>Booking.com</v>
      </c>
      <c r="M711">
        <f t="shared" si="44"/>
        <v>0</v>
      </c>
      <c r="N711">
        <f t="shared" si="45"/>
        <v>1</v>
      </c>
      <c r="O711">
        <f t="shared" si="46"/>
        <v>5651.64</v>
      </c>
      <c r="P711">
        <f t="shared" si="47"/>
        <v>5651.64</v>
      </c>
    </row>
    <row r="712" spans="1:16" x14ac:dyDescent="0.2">
      <c r="A712" s="2" t="s">
        <v>1128</v>
      </c>
      <c r="B712" s="2" t="s">
        <v>401</v>
      </c>
      <c r="C712" s="2" t="s">
        <v>725</v>
      </c>
      <c r="D712" s="2" t="s">
        <v>169</v>
      </c>
      <c r="E712" s="2" t="s">
        <v>34</v>
      </c>
      <c r="F712" s="2">
        <v>8083.11</v>
      </c>
      <c r="G712" s="2">
        <v>1616.62</v>
      </c>
      <c r="H712" s="2">
        <v>6466.49</v>
      </c>
      <c r="I712" s="2" t="s">
        <v>29</v>
      </c>
      <c r="J712" s="4">
        <v>1.2499996133914999</v>
      </c>
      <c r="K712" t="str">
        <f>_xlfn.XLOOKUP(D712, dim_channels!A:A, dim_channels!C:C, "Not Found")</f>
        <v>GDS</v>
      </c>
      <c r="L712" t="str">
        <f>_xlfn.XLOOKUP(D712, dim_channels!A:A, dim_channels!B:B, "Not Found")</f>
        <v>GDS (Amadeus)</v>
      </c>
      <c r="M712">
        <f t="shared" si="44"/>
        <v>0</v>
      </c>
      <c r="N712">
        <f t="shared" si="45"/>
        <v>1</v>
      </c>
      <c r="O712">
        <f t="shared" si="46"/>
        <v>6466.49</v>
      </c>
      <c r="P712">
        <f t="shared" si="47"/>
        <v>8083.11</v>
      </c>
    </row>
    <row r="713" spans="1:16" x14ac:dyDescent="0.2">
      <c r="A713" s="3" t="s">
        <v>1129</v>
      </c>
      <c r="B713" s="3" t="s">
        <v>495</v>
      </c>
      <c r="C713" s="3" t="s">
        <v>229</v>
      </c>
      <c r="D713" s="3" t="s">
        <v>64</v>
      </c>
      <c r="E713" s="3" t="s">
        <v>115</v>
      </c>
      <c r="F713" s="3">
        <v>3741.8</v>
      </c>
      <c r="G713" s="3">
        <v>0</v>
      </c>
      <c r="H713" s="3">
        <v>3741.8</v>
      </c>
      <c r="I713" s="3" t="s">
        <v>56</v>
      </c>
      <c r="J713" s="5">
        <v>1</v>
      </c>
      <c r="K713" t="str">
        <f>_xlfn.XLOOKUP(D713, dim_channels!A:A, dim_channels!C:C, "Not Found")</f>
        <v>Direct</v>
      </c>
      <c r="L713" t="str">
        <f>_xlfn.XLOOKUP(D713, dim_channels!A:A, dim_channels!B:B, "Not Found")</f>
        <v>Direct Website</v>
      </c>
      <c r="M713">
        <f t="shared" si="44"/>
        <v>0</v>
      </c>
      <c r="N713">
        <f t="shared" si="45"/>
        <v>0</v>
      </c>
      <c r="O713">
        <f t="shared" si="46"/>
        <v>0</v>
      </c>
      <c r="P713">
        <f t="shared" si="47"/>
        <v>0</v>
      </c>
    </row>
    <row r="714" spans="1:16" x14ac:dyDescent="0.2">
      <c r="A714" s="2" t="s">
        <v>1130</v>
      </c>
      <c r="B714" s="2" t="s">
        <v>753</v>
      </c>
      <c r="C714" s="2" t="s">
        <v>567</v>
      </c>
      <c r="D714" s="2" t="s">
        <v>64</v>
      </c>
      <c r="E714" s="2" t="s">
        <v>115</v>
      </c>
      <c r="F714" s="2">
        <v>17830.02</v>
      </c>
      <c r="G714" s="2">
        <v>0</v>
      </c>
      <c r="H714" s="2">
        <v>17830.02</v>
      </c>
      <c r="I714" s="2" t="s">
        <v>29</v>
      </c>
      <c r="J714" s="4">
        <v>1</v>
      </c>
      <c r="K714" t="str">
        <f>_xlfn.XLOOKUP(D714, dim_channels!A:A, dim_channels!C:C, "Not Found")</f>
        <v>Direct</v>
      </c>
      <c r="L714" t="str">
        <f>_xlfn.XLOOKUP(D714, dim_channels!A:A, dim_channels!B:B, "Not Found")</f>
        <v>Direct Website</v>
      </c>
      <c r="M714">
        <f t="shared" si="44"/>
        <v>0</v>
      </c>
      <c r="N714">
        <f t="shared" si="45"/>
        <v>1</v>
      </c>
      <c r="O714">
        <f t="shared" si="46"/>
        <v>17830.02</v>
      </c>
      <c r="P714">
        <f t="shared" si="47"/>
        <v>17830.02</v>
      </c>
    </row>
    <row r="715" spans="1:16" x14ac:dyDescent="0.2">
      <c r="A715" s="3" t="s">
        <v>1131</v>
      </c>
      <c r="B715" s="3" t="s">
        <v>219</v>
      </c>
      <c r="C715" s="3" t="s">
        <v>242</v>
      </c>
      <c r="D715" s="3" t="s">
        <v>206</v>
      </c>
      <c r="E715" s="3" t="s">
        <v>207</v>
      </c>
      <c r="F715" s="3">
        <v>4525.74</v>
      </c>
      <c r="G715" s="3">
        <v>0</v>
      </c>
      <c r="H715" s="3">
        <v>4525.74</v>
      </c>
      <c r="I715" s="3" t="s">
        <v>29</v>
      </c>
      <c r="J715" s="5">
        <v>1</v>
      </c>
      <c r="K715" t="str">
        <f>_xlfn.XLOOKUP(D715, dim_channels!A:A, dim_channels!C:C, "Not Found")</f>
        <v>Direct</v>
      </c>
      <c r="L715" t="str">
        <f>_xlfn.XLOOKUP(D715, dim_channels!A:A, dim_channels!B:B, "Not Found")</f>
        <v>Walk-in</v>
      </c>
      <c r="M715">
        <f t="shared" si="44"/>
        <v>0</v>
      </c>
      <c r="N715">
        <f t="shared" si="45"/>
        <v>1</v>
      </c>
      <c r="O715">
        <f t="shared" si="46"/>
        <v>4525.74</v>
      </c>
      <c r="P715">
        <f t="shared" si="47"/>
        <v>4525.74</v>
      </c>
    </row>
    <row r="716" spans="1:16" x14ac:dyDescent="0.2">
      <c r="A716" s="2" t="s">
        <v>1132</v>
      </c>
      <c r="B716" s="2" t="s">
        <v>100</v>
      </c>
      <c r="C716" s="2" t="s">
        <v>202</v>
      </c>
      <c r="D716" s="2" t="s">
        <v>114</v>
      </c>
      <c r="E716" s="2" t="s">
        <v>46</v>
      </c>
      <c r="F716" s="2">
        <v>2501.98</v>
      </c>
      <c r="G716" s="2">
        <v>250.2</v>
      </c>
      <c r="H716" s="2">
        <v>2251.7800000000002</v>
      </c>
      <c r="I716" s="2" t="s">
        <v>41</v>
      </c>
      <c r="J716" s="4">
        <v>1.1111120979847049</v>
      </c>
      <c r="K716" t="str">
        <f>_xlfn.XLOOKUP(D716, dim_channels!A:A, dim_channels!C:C, "Not Found")</f>
        <v>Offline</v>
      </c>
      <c r="L716" t="str">
        <f>_xlfn.XLOOKUP(D716, dim_channels!A:A, dim_channels!B:B, "Not Found")</f>
        <v>Travel Agency</v>
      </c>
      <c r="M716">
        <f t="shared" si="44"/>
        <v>1</v>
      </c>
      <c r="N716">
        <f t="shared" si="45"/>
        <v>0</v>
      </c>
      <c r="O716">
        <f t="shared" si="46"/>
        <v>0</v>
      </c>
      <c r="P716">
        <f t="shared" si="47"/>
        <v>0</v>
      </c>
    </row>
    <row r="717" spans="1:16" x14ac:dyDescent="0.2">
      <c r="A717" s="3" t="s">
        <v>1133</v>
      </c>
      <c r="B717" s="3" t="s">
        <v>159</v>
      </c>
      <c r="C717" s="3" t="s">
        <v>26</v>
      </c>
      <c r="D717" s="3" t="s">
        <v>33</v>
      </c>
      <c r="E717" s="3" t="s">
        <v>34</v>
      </c>
      <c r="F717" s="3">
        <v>5672.95</v>
      </c>
      <c r="G717" s="3">
        <v>850.94</v>
      </c>
      <c r="H717" s="3">
        <v>4822.01</v>
      </c>
      <c r="I717" s="3" t="s">
        <v>29</v>
      </c>
      <c r="J717" s="5">
        <v>1.1764699782870629</v>
      </c>
      <c r="K717" t="str">
        <f>_xlfn.XLOOKUP(D717, dim_channels!A:A, dim_channels!C:C, "Not Found")</f>
        <v>OTA</v>
      </c>
      <c r="L717" t="str">
        <f>_xlfn.XLOOKUP(D717, dim_channels!A:A, dim_channels!B:B, "Not Found")</f>
        <v>Booking.com</v>
      </c>
      <c r="M717">
        <f t="shared" si="44"/>
        <v>0</v>
      </c>
      <c r="N717">
        <f t="shared" si="45"/>
        <v>1</v>
      </c>
      <c r="O717">
        <f t="shared" si="46"/>
        <v>4822.01</v>
      </c>
      <c r="P717">
        <f t="shared" si="47"/>
        <v>5672.95</v>
      </c>
    </row>
    <row r="718" spans="1:16" x14ac:dyDescent="0.2">
      <c r="A718" s="2" t="s">
        <v>1134</v>
      </c>
      <c r="B718" s="2" t="s">
        <v>189</v>
      </c>
      <c r="C718" s="2" t="s">
        <v>661</v>
      </c>
      <c r="D718" s="2" t="s">
        <v>27</v>
      </c>
      <c r="E718" s="2" t="s">
        <v>28</v>
      </c>
      <c r="F718" s="2">
        <v>5604.92</v>
      </c>
      <c r="G718" s="2">
        <v>1008.89</v>
      </c>
      <c r="H718" s="2">
        <v>4596.03</v>
      </c>
      <c r="I718" s="2" t="s">
        <v>29</v>
      </c>
      <c r="J718" s="4">
        <v>1.2195133626194781</v>
      </c>
      <c r="K718" t="str">
        <f>_xlfn.XLOOKUP(D718, dim_channels!A:A, dim_channels!C:C, "Not Found")</f>
        <v>OTA</v>
      </c>
      <c r="L718" t="str">
        <f>_xlfn.XLOOKUP(D718, dim_channels!A:A, dim_channels!B:B, "Not Found")</f>
        <v>Expedia</v>
      </c>
      <c r="M718">
        <f t="shared" si="44"/>
        <v>0</v>
      </c>
      <c r="N718">
        <f t="shared" si="45"/>
        <v>1</v>
      </c>
      <c r="O718">
        <f t="shared" si="46"/>
        <v>4596.03</v>
      </c>
      <c r="P718">
        <f t="shared" si="47"/>
        <v>5604.92</v>
      </c>
    </row>
    <row r="719" spans="1:16" x14ac:dyDescent="0.2">
      <c r="A719" s="3" t="s">
        <v>1135</v>
      </c>
      <c r="B719" s="3" t="s">
        <v>167</v>
      </c>
      <c r="C719" s="3" t="s">
        <v>117</v>
      </c>
      <c r="D719" s="3" t="s">
        <v>33</v>
      </c>
      <c r="E719" s="3" t="s">
        <v>34</v>
      </c>
      <c r="F719" s="3">
        <v>8493.59</v>
      </c>
      <c r="G719" s="3">
        <v>1274.04</v>
      </c>
      <c r="H719" s="3">
        <v>7219.55</v>
      </c>
      <c r="I719" s="3" t="s">
        <v>41</v>
      </c>
      <c r="J719" s="5">
        <v>1.176470832669626</v>
      </c>
      <c r="K719" t="str">
        <f>_xlfn.XLOOKUP(D719, dim_channels!A:A, dim_channels!C:C, "Not Found")</f>
        <v>OTA</v>
      </c>
      <c r="L719" t="str">
        <f>_xlfn.XLOOKUP(D719, dim_channels!A:A, dim_channels!B:B, "Not Found")</f>
        <v>Booking.com</v>
      </c>
      <c r="M719">
        <f t="shared" si="44"/>
        <v>1</v>
      </c>
      <c r="N719">
        <f t="shared" si="45"/>
        <v>0</v>
      </c>
      <c r="O719">
        <f t="shared" si="46"/>
        <v>0</v>
      </c>
      <c r="P719">
        <f t="shared" si="47"/>
        <v>0</v>
      </c>
    </row>
    <row r="720" spans="1:16" x14ac:dyDescent="0.2">
      <c r="A720" s="2" t="s">
        <v>1136</v>
      </c>
      <c r="B720" s="2" t="s">
        <v>712</v>
      </c>
      <c r="C720" s="2" t="s">
        <v>854</v>
      </c>
      <c r="D720" s="2" t="s">
        <v>27</v>
      </c>
      <c r="E720" s="2" t="s">
        <v>34</v>
      </c>
      <c r="F720" s="2">
        <v>13563.47</v>
      </c>
      <c r="G720" s="2">
        <v>2441.42</v>
      </c>
      <c r="H720" s="2">
        <v>11122.05</v>
      </c>
      <c r="I720" s="2" t="s">
        <v>29</v>
      </c>
      <c r="J720" s="4">
        <v>1.2195116907404659</v>
      </c>
      <c r="K720" t="str">
        <f>_xlfn.XLOOKUP(D720, dim_channels!A:A, dim_channels!C:C, "Not Found")</f>
        <v>OTA</v>
      </c>
      <c r="L720" t="str">
        <f>_xlfn.XLOOKUP(D720, dim_channels!A:A, dim_channels!B:B, "Not Found")</f>
        <v>Expedia</v>
      </c>
      <c r="M720">
        <f t="shared" si="44"/>
        <v>0</v>
      </c>
      <c r="N720">
        <f t="shared" si="45"/>
        <v>1</v>
      </c>
      <c r="O720">
        <f t="shared" si="46"/>
        <v>11122.05</v>
      </c>
      <c r="P720">
        <f t="shared" si="47"/>
        <v>13563.47</v>
      </c>
    </row>
    <row r="721" spans="1:16" x14ac:dyDescent="0.2">
      <c r="A721" s="3" t="s">
        <v>1137</v>
      </c>
      <c r="B721" s="3" t="s">
        <v>630</v>
      </c>
      <c r="C721" s="3" t="s">
        <v>299</v>
      </c>
      <c r="D721" s="3" t="s">
        <v>64</v>
      </c>
      <c r="E721" s="3" t="s">
        <v>28</v>
      </c>
      <c r="F721" s="3">
        <v>6728.09</v>
      </c>
      <c r="G721" s="3">
        <v>0</v>
      </c>
      <c r="H721" s="3">
        <v>6728.09</v>
      </c>
      <c r="I721" s="3" t="s">
        <v>41</v>
      </c>
      <c r="J721" s="5">
        <v>1</v>
      </c>
      <c r="K721" t="str">
        <f>_xlfn.XLOOKUP(D721, dim_channels!A:A, dim_channels!C:C, "Not Found")</f>
        <v>Direct</v>
      </c>
      <c r="L721" t="str">
        <f>_xlfn.XLOOKUP(D721, dim_channels!A:A, dim_channels!B:B, "Not Found")</f>
        <v>Direct Website</v>
      </c>
      <c r="M721">
        <f t="shared" si="44"/>
        <v>1</v>
      </c>
      <c r="N721">
        <f t="shared" si="45"/>
        <v>0</v>
      </c>
      <c r="O721">
        <f t="shared" si="46"/>
        <v>0</v>
      </c>
      <c r="P721">
        <f t="shared" si="47"/>
        <v>0</v>
      </c>
    </row>
    <row r="722" spans="1:16" x14ac:dyDescent="0.2">
      <c r="A722" s="2" t="s">
        <v>1138</v>
      </c>
      <c r="B722" s="2" t="s">
        <v>266</v>
      </c>
      <c r="C722" s="2" t="s">
        <v>162</v>
      </c>
      <c r="D722" s="2" t="s">
        <v>64</v>
      </c>
      <c r="E722" s="2" t="s">
        <v>28</v>
      </c>
      <c r="F722" s="2">
        <v>9677.4</v>
      </c>
      <c r="G722" s="2">
        <v>0</v>
      </c>
      <c r="H722" s="2">
        <v>9677.4</v>
      </c>
      <c r="I722" s="2" t="s">
        <v>29</v>
      </c>
      <c r="J722" s="4">
        <v>1</v>
      </c>
      <c r="K722" t="str">
        <f>_xlfn.XLOOKUP(D722, dim_channels!A:A, dim_channels!C:C, "Not Found")</f>
        <v>Direct</v>
      </c>
      <c r="L722" t="str">
        <f>_xlfn.XLOOKUP(D722, dim_channels!A:A, dim_channels!B:B, "Not Found")</f>
        <v>Direct Website</v>
      </c>
      <c r="M722">
        <f t="shared" si="44"/>
        <v>0</v>
      </c>
      <c r="N722">
        <f t="shared" si="45"/>
        <v>1</v>
      </c>
      <c r="O722">
        <f t="shared" si="46"/>
        <v>9677.4</v>
      </c>
      <c r="P722">
        <f t="shared" si="47"/>
        <v>9677.4</v>
      </c>
    </row>
    <row r="723" spans="1:16" x14ac:dyDescent="0.2">
      <c r="A723" s="3" t="s">
        <v>1139</v>
      </c>
      <c r="B723" s="3" t="s">
        <v>106</v>
      </c>
      <c r="C723" s="3" t="s">
        <v>106</v>
      </c>
      <c r="D723" s="3" t="s">
        <v>52</v>
      </c>
      <c r="E723" s="3" t="s">
        <v>60</v>
      </c>
      <c r="F723" s="3">
        <v>9563.07</v>
      </c>
      <c r="G723" s="3">
        <v>0</v>
      </c>
      <c r="H723" s="3">
        <v>9563.07</v>
      </c>
      <c r="I723" s="3" t="s">
        <v>29</v>
      </c>
      <c r="J723" s="5">
        <v>1</v>
      </c>
      <c r="K723" t="str">
        <f>_xlfn.XLOOKUP(D723, dim_channels!A:A, dim_channels!C:C, "Not Found")</f>
        <v>OTA</v>
      </c>
      <c r="L723" t="str">
        <f>_xlfn.XLOOKUP(D723, dim_channels!A:A, dim_channels!B:B, "Not Found")</f>
        <v>Agoda</v>
      </c>
      <c r="M723">
        <f t="shared" si="44"/>
        <v>0</v>
      </c>
      <c r="N723">
        <f t="shared" si="45"/>
        <v>1</v>
      </c>
      <c r="O723">
        <f t="shared" si="46"/>
        <v>9563.07</v>
      </c>
      <c r="P723">
        <f t="shared" si="47"/>
        <v>9563.07</v>
      </c>
    </row>
    <row r="724" spans="1:16" x14ac:dyDescent="0.2">
      <c r="A724" s="2" t="s">
        <v>1140</v>
      </c>
      <c r="B724" s="2" t="s">
        <v>917</v>
      </c>
      <c r="C724" s="2" t="s">
        <v>1141</v>
      </c>
      <c r="D724" s="2" t="s">
        <v>45</v>
      </c>
      <c r="E724" s="2" t="s">
        <v>46</v>
      </c>
      <c r="F724" s="2">
        <v>14345.01</v>
      </c>
      <c r="G724" s="2">
        <v>717.25</v>
      </c>
      <c r="H724" s="2">
        <v>13627.76</v>
      </c>
      <c r="I724" s="2" t="s">
        <v>29</v>
      </c>
      <c r="J724" s="4">
        <v>1.0526315403265101</v>
      </c>
      <c r="K724" t="str">
        <f>_xlfn.XLOOKUP(D724, dim_channels!A:A, dim_channels!C:C, "Not Found")</f>
        <v>Corporate</v>
      </c>
      <c r="L724" t="str">
        <f>_xlfn.XLOOKUP(D724, dim_channels!A:A, dim_channels!B:B, "Not Found")</f>
        <v>Corporate Direct</v>
      </c>
      <c r="M724">
        <f t="shared" si="44"/>
        <v>0</v>
      </c>
      <c r="N724">
        <f t="shared" si="45"/>
        <v>1</v>
      </c>
      <c r="O724">
        <f t="shared" si="46"/>
        <v>13627.76</v>
      </c>
      <c r="P724">
        <f t="shared" si="47"/>
        <v>14345.01</v>
      </c>
    </row>
    <row r="725" spans="1:16" x14ac:dyDescent="0.2">
      <c r="A725" s="3" t="s">
        <v>1142</v>
      </c>
      <c r="B725" s="3" t="s">
        <v>343</v>
      </c>
      <c r="C725" s="3" t="s">
        <v>487</v>
      </c>
      <c r="D725" s="3" t="s">
        <v>27</v>
      </c>
      <c r="E725" s="3" t="s">
        <v>34</v>
      </c>
      <c r="F725" s="3">
        <v>9875.67</v>
      </c>
      <c r="G725" s="3">
        <v>1777.62</v>
      </c>
      <c r="H725" s="3">
        <v>8098.05</v>
      </c>
      <c r="I725" s="3" t="s">
        <v>29</v>
      </c>
      <c r="J725" s="5">
        <v>1.2195121047659621</v>
      </c>
      <c r="K725" t="str">
        <f>_xlfn.XLOOKUP(D725, dim_channels!A:A, dim_channels!C:C, "Not Found")</f>
        <v>OTA</v>
      </c>
      <c r="L725" t="str">
        <f>_xlfn.XLOOKUP(D725, dim_channels!A:A, dim_channels!B:B, "Not Found")</f>
        <v>Expedia</v>
      </c>
      <c r="M725">
        <f t="shared" si="44"/>
        <v>0</v>
      </c>
      <c r="N725">
        <f t="shared" si="45"/>
        <v>1</v>
      </c>
      <c r="O725">
        <f t="shared" si="46"/>
        <v>8098.05</v>
      </c>
      <c r="P725">
        <f t="shared" si="47"/>
        <v>9875.67</v>
      </c>
    </row>
    <row r="726" spans="1:16" x14ac:dyDescent="0.2">
      <c r="A726" s="2" t="s">
        <v>1143</v>
      </c>
      <c r="B726" s="2" t="s">
        <v>324</v>
      </c>
      <c r="C726" s="2" t="s">
        <v>200</v>
      </c>
      <c r="D726" s="2" t="s">
        <v>27</v>
      </c>
      <c r="E726" s="2" t="s">
        <v>28</v>
      </c>
      <c r="F726" s="2">
        <v>10115.15</v>
      </c>
      <c r="G726" s="2">
        <v>1820.73</v>
      </c>
      <c r="H726" s="2">
        <v>8294.42</v>
      </c>
      <c r="I726" s="2" t="s">
        <v>29</v>
      </c>
      <c r="J726" s="4">
        <v>1.219512636206028</v>
      </c>
      <c r="K726" t="str">
        <f>_xlfn.XLOOKUP(D726, dim_channels!A:A, dim_channels!C:C, "Not Found")</f>
        <v>OTA</v>
      </c>
      <c r="L726" t="str">
        <f>_xlfn.XLOOKUP(D726, dim_channels!A:A, dim_channels!B:B, "Not Found")</f>
        <v>Expedia</v>
      </c>
      <c r="M726">
        <f t="shared" si="44"/>
        <v>0</v>
      </c>
      <c r="N726">
        <f t="shared" si="45"/>
        <v>1</v>
      </c>
      <c r="O726">
        <f t="shared" si="46"/>
        <v>8294.42</v>
      </c>
      <c r="P726">
        <f t="shared" si="47"/>
        <v>10115.15</v>
      </c>
    </row>
    <row r="727" spans="1:16" x14ac:dyDescent="0.2">
      <c r="A727" s="3" t="s">
        <v>1144</v>
      </c>
      <c r="B727" s="3" t="s">
        <v>644</v>
      </c>
      <c r="C727" s="3" t="s">
        <v>200</v>
      </c>
      <c r="D727" s="3" t="s">
        <v>27</v>
      </c>
      <c r="E727" s="3" t="s">
        <v>60</v>
      </c>
      <c r="F727" s="3">
        <v>3405.61</v>
      </c>
      <c r="G727" s="3">
        <v>0</v>
      </c>
      <c r="H727" s="3">
        <v>3405.61</v>
      </c>
      <c r="I727" s="3" t="s">
        <v>29</v>
      </c>
      <c r="J727" s="5">
        <v>1</v>
      </c>
      <c r="K727" t="str">
        <f>_xlfn.XLOOKUP(D727, dim_channels!A:A, dim_channels!C:C, "Not Found")</f>
        <v>OTA</v>
      </c>
      <c r="L727" t="str">
        <f>_xlfn.XLOOKUP(D727, dim_channels!A:A, dim_channels!B:B, "Not Found")</f>
        <v>Expedia</v>
      </c>
      <c r="M727">
        <f t="shared" si="44"/>
        <v>0</v>
      </c>
      <c r="N727">
        <f t="shared" si="45"/>
        <v>1</v>
      </c>
      <c r="O727">
        <f t="shared" si="46"/>
        <v>3405.61</v>
      </c>
      <c r="P727">
        <f t="shared" si="47"/>
        <v>3405.61</v>
      </c>
    </row>
    <row r="728" spans="1:16" x14ac:dyDescent="0.2">
      <c r="A728" s="2" t="s">
        <v>1145</v>
      </c>
      <c r="B728" s="2" t="s">
        <v>562</v>
      </c>
      <c r="C728" s="2" t="s">
        <v>36</v>
      </c>
      <c r="D728" s="2" t="s">
        <v>52</v>
      </c>
      <c r="E728" s="2" t="s">
        <v>60</v>
      </c>
      <c r="F728" s="2">
        <v>2503.89</v>
      </c>
      <c r="G728" s="2">
        <v>0</v>
      </c>
      <c r="H728" s="2">
        <v>2503.89</v>
      </c>
      <c r="I728" s="2" t="s">
        <v>29</v>
      </c>
      <c r="J728" s="4">
        <v>1</v>
      </c>
      <c r="K728" t="str">
        <f>_xlfn.XLOOKUP(D728, dim_channels!A:A, dim_channels!C:C, "Not Found")</f>
        <v>OTA</v>
      </c>
      <c r="L728" t="str">
        <f>_xlfn.XLOOKUP(D728, dim_channels!A:A, dim_channels!B:B, "Not Found")</f>
        <v>Agoda</v>
      </c>
      <c r="M728">
        <f t="shared" si="44"/>
        <v>0</v>
      </c>
      <c r="N728">
        <f t="shared" si="45"/>
        <v>1</v>
      </c>
      <c r="O728">
        <f t="shared" si="46"/>
        <v>2503.89</v>
      </c>
      <c r="P728">
        <f t="shared" si="47"/>
        <v>2503.89</v>
      </c>
    </row>
    <row r="729" spans="1:16" x14ac:dyDescent="0.2">
      <c r="A729" s="3" t="s">
        <v>1146</v>
      </c>
      <c r="B729" s="3" t="s">
        <v>489</v>
      </c>
      <c r="C729" s="3" t="s">
        <v>300</v>
      </c>
      <c r="D729" s="3" t="s">
        <v>33</v>
      </c>
      <c r="E729" s="3" t="s">
        <v>34</v>
      </c>
      <c r="F729" s="3">
        <v>3061.97</v>
      </c>
      <c r="G729" s="3">
        <v>459.3</v>
      </c>
      <c r="H729" s="3">
        <v>2602.67</v>
      </c>
      <c r="I729" s="3" t="s">
        <v>41</v>
      </c>
      <c r="J729" s="5">
        <v>1.176472622345514</v>
      </c>
      <c r="K729" t="str">
        <f>_xlfn.XLOOKUP(D729, dim_channels!A:A, dim_channels!C:C, "Not Found")</f>
        <v>OTA</v>
      </c>
      <c r="L729" t="str">
        <f>_xlfn.XLOOKUP(D729, dim_channels!A:A, dim_channels!B:B, "Not Found")</f>
        <v>Booking.com</v>
      </c>
      <c r="M729">
        <f t="shared" si="44"/>
        <v>1</v>
      </c>
      <c r="N729">
        <f t="shared" si="45"/>
        <v>0</v>
      </c>
      <c r="O729">
        <f t="shared" si="46"/>
        <v>0</v>
      </c>
      <c r="P729">
        <f t="shared" si="47"/>
        <v>0</v>
      </c>
    </row>
    <row r="730" spans="1:16" x14ac:dyDescent="0.2">
      <c r="A730" s="2" t="s">
        <v>1147</v>
      </c>
      <c r="B730" s="2" t="s">
        <v>484</v>
      </c>
      <c r="C730" s="2" t="s">
        <v>69</v>
      </c>
      <c r="D730" s="2" t="s">
        <v>64</v>
      </c>
      <c r="E730" s="2" t="s">
        <v>34</v>
      </c>
      <c r="F730" s="2">
        <v>8952.3799999999992</v>
      </c>
      <c r="G730" s="2">
        <v>0</v>
      </c>
      <c r="H730" s="2">
        <v>8952.3799999999992</v>
      </c>
      <c r="I730" s="2" t="s">
        <v>29</v>
      </c>
      <c r="J730" s="4">
        <v>1</v>
      </c>
      <c r="K730" t="str">
        <f>_xlfn.XLOOKUP(D730, dim_channels!A:A, dim_channels!C:C, "Not Found")</f>
        <v>Direct</v>
      </c>
      <c r="L730" t="str">
        <f>_xlfn.XLOOKUP(D730, dim_channels!A:A, dim_channels!B:B, "Not Found")</f>
        <v>Direct Website</v>
      </c>
      <c r="M730">
        <f t="shared" si="44"/>
        <v>0</v>
      </c>
      <c r="N730">
        <f t="shared" si="45"/>
        <v>1</v>
      </c>
      <c r="O730">
        <f t="shared" si="46"/>
        <v>8952.3799999999992</v>
      </c>
      <c r="P730">
        <f t="shared" si="47"/>
        <v>8952.3799999999992</v>
      </c>
    </row>
    <row r="731" spans="1:16" x14ac:dyDescent="0.2">
      <c r="A731" s="3" t="s">
        <v>1148</v>
      </c>
      <c r="B731" s="3" t="s">
        <v>107</v>
      </c>
      <c r="C731" s="3" t="s">
        <v>107</v>
      </c>
      <c r="D731" s="3" t="s">
        <v>52</v>
      </c>
      <c r="E731" s="3" t="s">
        <v>34</v>
      </c>
      <c r="F731" s="3">
        <v>5069.45</v>
      </c>
      <c r="G731" s="3">
        <v>608.33000000000004</v>
      </c>
      <c r="H731" s="3">
        <v>4461.12</v>
      </c>
      <c r="I731" s="3" t="s">
        <v>29</v>
      </c>
      <c r="J731" s="5">
        <v>1.1363626174592929</v>
      </c>
      <c r="K731" t="str">
        <f>_xlfn.XLOOKUP(D731, dim_channels!A:A, dim_channels!C:C, "Not Found")</f>
        <v>OTA</v>
      </c>
      <c r="L731" t="str">
        <f>_xlfn.XLOOKUP(D731, dim_channels!A:A, dim_channels!B:B, "Not Found")</f>
        <v>Agoda</v>
      </c>
      <c r="M731">
        <f t="shared" si="44"/>
        <v>0</v>
      </c>
      <c r="N731">
        <f t="shared" si="45"/>
        <v>1</v>
      </c>
      <c r="O731">
        <f t="shared" si="46"/>
        <v>4461.12</v>
      </c>
      <c r="P731">
        <f t="shared" si="47"/>
        <v>5069.45</v>
      </c>
    </row>
    <row r="732" spans="1:16" x14ac:dyDescent="0.2">
      <c r="A732" s="2" t="s">
        <v>1149</v>
      </c>
      <c r="B732" s="2" t="s">
        <v>475</v>
      </c>
      <c r="C732" s="2" t="s">
        <v>278</v>
      </c>
      <c r="D732" s="2" t="s">
        <v>64</v>
      </c>
      <c r="E732" s="2" t="s">
        <v>28</v>
      </c>
      <c r="F732" s="2">
        <v>8178.03</v>
      </c>
      <c r="G732" s="2">
        <v>0</v>
      </c>
      <c r="H732" s="2">
        <v>8178.03</v>
      </c>
      <c r="I732" s="2" t="s">
        <v>29</v>
      </c>
      <c r="J732" s="4">
        <v>1</v>
      </c>
      <c r="K732" t="str">
        <f>_xlfn.XLOOKUP(D732, dim_channels!A:A, dim_channels!C:C, "Not Found")</f>
        <v>Direct</v>
      </c>
      <c r="L732" t="str">
        <f>_xlfn.XLOOKUP(D732, dim_channels!A:A, dim_channels!B:B, "Not Found")</f>
        <v>Direct Website</v>
      </c>
      <c r="M732">
        <f t="shared" si="44"/>
        <v>0</v>
      </c>
      <c r="N732">
        <f t="shared" si="45"/>
        <v>1</v>
      </c>
      <c r="O732">
        <f t="shared" si="46"/>
        <v>8178.03</v>
      </c>
      <c r="P732">
        <f t="shared" si="47"/>
        <v>8178.03</v>
      </c>
    </row>
    <row r="733" spans="1:16" x14ac:dyDescent="0.2">
      <c r="A733" s="3" t="s">
        <v>1150</v>
      </c>
      <c r="B733" s="3" t="s">
        <v>725</v>
      </c>
      <c r="C733" s="3" t="s">
        <v>55</v>
      </c>
      <c r="D733" s="3" t="s">
        <v>169</v>
      </c>
      <c r="E733" s="3" t="s">
        <v>46</v>
      </c>
      <c r="F733" s="3">
        <v>5759.21</v>
      </c>
      <c r="G733" s="3">
        <v>1151.8399999999999</v>
      </c>
      <c r="H733" s="3">
        <v>4607.37</v>
      </c>
      <c r="I733" s="3" t="s">
        <v>29</v>
      </c>
      <c r="J733" s="5">
        <v>1.2499994573910931</v>
      </c>
      <c r="K733" t="str">
        <f>_xlfn.XLOOKUP(D733, dim_channels!A:A, dim_channels!C:C, "Not Found")</f>
        <v>GDS</v>
      </c>
      <c r="L733" t="str">
        <f>_xlfn.XLOOKUP(D733, dim_channels!A:A, dim_channels!B:B, "Not Found")</f>
        <v>GDS (Amadeus)</v>
      </c>
      <c r="M733">
        <f t="shared" si="44"/>
        <v>0</v>
      </c>
      <c r="N733">
        <f t="shared" si="45"/>
        <v>1</v>
      </c>
      <c r="O733">
        <f t="shared" si="46"/>
        <v>4607.37</v>
      </c>
      <c r="P733">
        <f t="shared" si="47"/>
        <v>5759.21</v>
      </c>
    </row>
    <row r="734" spans="1:16" x14ac:dyDescent="0.2">
      <c r="A734" s="2" t="s">
        <v>1151</v>
      </c>
      <c r="B734" s="2" t="s">
        <v>81</v>
      </c>
      <c r="C734" s="2" t="s">
        <v>644</v>
      </c>
      <c r="D734" s="2" t="s">
        <v>64</v>
      </c>
      <c r="E734" s="2" t="s">
        <v>115</v>
      </c>
      <c r="F734" s="2">
        <v>3018.05</v>
      </c>
      <c r="G734" s="2">
        <v>0</v>
      </c>
      <c r="H734" s="2">
        <v>3018.05</v>
      </c>
      <c r="I734" s="2" t="s">
        <v>29</v>
      </c>
      <c r="J734" s="4">
        <v>1</v>
      </c>
      <c r="K734" t="str">
        <f>_xlfn.XLOOKUP(D734, dim_channels!A:A, dim_channels!C:C, "Not Found")</f>
        <v>Direct</v>
      </c>
      <c r="L734" t="str">
        <f>_xlfn.XLOOKUP(D734, dim_channels!A:A, dim_channels!B:B, "Not Found")</f>
        <v>Direct Website</v>
      </c>
      <c r="M734">
        <f t="shared" si="44"/>
        <v>0</v>
      </c>
      <c r="N734">
        <f t="shared" si="45"/>
        <v>1</v>
      </c>
      <c r="O734">
        <f t="shared" si="46"/>
        <v>3018.05</v>
      </c>
      <c r="P734">
        <f t="shared" si="47"/>
        <v>3018.05</v>
      </c>
    </row>
    <row r="735" spans="1:16" x14ac:dyDescent="0.2">
      <c r="A735" s="3" t="s">
        <v>1152</v>
      </c>
      <c r="B735" s="3" t="s">
        <v>112</v>
      </c>
      <c r="C735" s="3" t="s">
        <v>78</v>
      </c>
      <c r="D735" s="3" t="s">
        <v>52</v>
      </c>
      <c r="E735" s="3" t="s">
        <v>34</v>
      </c>
      <c r="F735" s="3">
        <v>18168.439999999999</v>
      </c>
      <c r="G735" s="3">
        <v>2180.21</v>
      </c>
      <c r="H735" s="3">
        <v>15988.23</v>
      </c>
      <c r="I735" s="3" t="s">
        <v>41</v>
      </c>
      <c r="J735" s="5">
        <v>1.1363634373536029</v>
      </c>
      <c r="K735" t="str">
        <f>_xlfn.XLOOKUP(D735, dim_channels!A:A, dim_channels!C:C, "Not Found")</f>
        <v>OTA</v>
      </c>
      <c r="L735" t="str">
        <f>_xlfn.XLOOKUP(D735, dim_channels!A:A, dim_channels!B:B, "Not Found")</f>
        <v>Agoda</v>
      </c>
      <c r="M735">
        <f t="shared" si="44"/>
        <v>1</v>
      </c>
      <c r="N735">
        <f t="shared" si="45"/>
        <v>0</v>
      </c>
      <c r="O735">
        <f t="shared" si="46"/>
        <v>0</v>
      </c>
      <c r="P735">
        <f t="shared" si="47"/>
        <v>0</v>
      </c>
    </row>
    <row r="736" spans="1:16" x14ac:dyDescent="0.2">
      <c r="A736" s="2" t="s">
        <v>1153</v>
      </c>
      <c r="B736" s="2" t="s">
        <v>147</v>
      </c>
      <c r="C736" s="2" t="s">
        <v>1021</v>
      </c>
      <c r="D736" s="2" t="s">
        <v>52</v>
      </c>
      <c r="E736" s="2" t="s">
        <v>34</v>
      </c>
      <c r="F736" s="2">
        <v>2572.4299999999998</v>
      </c>
      <c r="G736" s="2">
        <v>308.69</v>
      </c>
      <c r="H736" s="2">
        <v>2263.7399999999998</v>
      </c>
      <c r="I736" s="2" t="s">
        <v>29</v>
      </c>
      <c r="J736" s="4">
        <v>1.136362833187557</v>
      </c>
      <c r="K736" t="str">
        <f>_xlfn.XLOOKUP(D736, dim_channels!A:A, dim_channels!C:C, "Not Found")</f>
        <v>OTA</v>
      </c>
      <c r="L736" t="str">
        <f>_xlfn.XLOOKUP(D736, dim_channels!A:A, dim_channels!B:B, "Not Found")</f>
        <v>Agoda</v>
      </c>
      <c r="M736">
        <f t="shared" si="44"/>
        <v>0</v>
      </c>
      <c r="N736">
        <f t="shared" si="45"/>
        <v>1</v>
      </c>
      <c r="O736">
        <f t="shared" si="46"/>
        <v>2263.7399999999998</v>
      </c>
      <c r="P736">
        <f t="shared" si="47"/>
        <v>2572.4299999999998</v>
      </c>
    </row>
    <row r="737" spans="1:16" x14ac:dyDescent="0.2">
      <c r="A737" s="3" t="s">
        <v>1154</v>
      </c>
      <c r="B737" s="3" t="s">
        <v>147</v>
      </c>
      <c r="C737" s="3" t="s">
        <v>971</v>
      </c>
      <c r="D737" s="3" t="s">
        <v>33</v>
      </c>
      <c r="E737" s="3" t="s">
        <v>28</v>
      </c>
      <c r="F737" s="3">
        <v>2675.68</v>
      </c>
      <c r="G737" s="3">
        <v>401.35</v>
      </c>
      <c r="H737" s="3">
        <v>2274.33</v>
      </c>
      <c r="I737" s="3" t="s">
        <v>56</v>
      </c>
      <c r="J737" s="5">
        <v>1.176469553670751</v>
      </c>
      <c r="K737" t="str">
        <f>_xlfn.XLOOKUP(D737, dim_channels!A:A, dim_channels!C:C, "Not Found")</f>
        <v>OTA</v>
      </c>
      <c r="L737" t="str">
        <f>_xlfn.XLOOKUP(D737, dim_channels!A:A, dim_channels!B:B, "Not Found")</f>
        <v>Booking.com</v>
      </c>
      <c r="M737">
        <f t="shared" si="44"/>
        <v>0</v>
      </c>
      <c r="N737">
        <f t="shared" si="45"/>
        <v>0</v>
      </c>
      <c r="O737">
        <f t="shared" si="46"/>
        <v>0</v>
      </c>
      <c r="P737">
        <f t="shared" si="47"/>
        <v>0</v>
      </c>
    </row>
    <row r="738" spans="1:16" x14ac:dyDescent="0.2">
      <c r="A738" s="2" t="s">
        <v>1155</v>
      </c>
      <c r="B738" s="2" t="s">
        <v>244</v>
      </c>
      <c r="C738" s="2" t="s">
        <v>126</v>
      </c>
      <c r="D738" s="2" t="s">
        <v>45</v>
      </c>
      <c r="E738" s="2" t="s">
        <v>89</v>
      </c>
      <c r="F738" s="2">
        <v>5763.48</v>
      </c>
      <c r="G738" s="2">
        <v>0</v>
      </c>
      <c r="H738" s="2">
        <v>5763.48</v>
      </c>
      <c r="I738" s="2" t="s">
        <v>41</v>
      </c>
      <c r="J738" s="4">
        <v>1</v>
      </c>
      <c r="K738" t="str">
        <f>_xlfn.XLOOKUP(D738, dim_channels!A:A, dim_channels!C:C, "Not Found")</f>
        <v>Corporate</v>
      </c>
      <c r="L738" t="str">
        <f>_xlfn.XLOOKUP(D738, dim_channels!A:A, dim_channels!B:B, "Not Found")</f>
        <v>Corporate Direct</v>
      </c>
      <c r="M738">
        <f t="shared" si="44"/>
        <v>1</v>
      </c>
      <c r="N738">
        <f t="shared" si="45"/>
        <v>0</v>
      </c>
      <c r="O738">
        <f t="shared" si="46"/>
        <v>0</v>
      </c>
      <c r="P738">
        <f t="shared" si="47"/>
        <v>0</v>
      </c>
    </row>
    <row r="739" spans="1:16" x14ac:dyDescent="0.2">
      <c r="A739" s="3" t="s">
        <v>1156</v>
      </c>
      <c r="B739" s="3" t="s">
        <v>546</v>
      </c>
      <c r="C739" s="3" t="s">
        <v>445</v>
      </c>
      <c r="D739" s="3" t="s">
        <v>33</v>
      </c>
      <c r="E739" s="3" t="s">
        <v>60</v>
      </c>
      <c r="F739" s="3">
        <v>18905.03</v>
      </c>
      <c r="G739" s="3">
        <v>0</v>
      </c>
      <c r="H739" s="3">
        <v>18905.03</v>
      </c>
      <c r="I739" s="3" t="s">
        <v>29</v>
      </c>
      <c r="J739" s="5">
        <v>1</v>
      </c>
      <c r="K739" t="str">
        <f>_xlfn.XLOOKUP(D739, dim_channels!A:A, dim_channels!C:C, "Not Found")</f>
        <v>OTA</v>
      </c>
      <c r="L739" t="str">
        <f>_xlfn.XLOOKUP(D739, dim_channels!A:A, dim_channels!B:B, "Not Found")</f>
        <v>Booking.com</v>
      </c>
      <c r="M739">
        <f t="shared" si="44"/>
        <v>0</v>
      </c>
      <c r="N739">
        <f t="shared" si="45"/>
        <v>1</v>
      </c>
      <c r="O739">
        <f t="shared" si="46"/>
        <v>18905.03</v>
      </c>
      <c r="P739">
        <f t="shared" si="47"/>
        <v>18905.03</v>
      </c>
    </row>
    <row r="740" spans="1:16" x14ac:dyDescent="0.2">
      <c r="A740" s="2" t="s">
        <v>1157</v>
      </c>
      <c r="B740" s="2" t="s">
        <v>261</v>
      </c>
      <c r="C740" s="2" t="s">
        <v>597</v>
      </c>
      <c r="D740" s="2" t="s">
        <v>27</v>
      </c>
      <c r="E740" s="2" t="s">
        <v>34</v>
      </c>
      <c r="F740" s="2">
        <v>17111.62</v>
      </c>
      <c r="G740" s="2">
        <v>3080.09</v>
      </c>
      <c r="H740" s="2">
        <v>14031.53</v>
      </c>
      <c r="I740" s="2" t="s">
        <v>41</v>
      </c>
      <c r="J740" s="4">
        <v>1.2195120560623109</v>
      </c>
      <c r="K740" t="str">
        <f>_xlfn.XLOOKUP(D740, dim_channels!A:A, dim_channels!C:C, "Not Found")</f>
        <v>OTA</v>
      </c>
      <c r="L740" t="str">
        <f>_xlfn.XLOOKUP(D740, dim_channels!A:A, dim_channels!B:B, "Not Found")</f>
        <v>Expedia</v>
      </c>
      <c r="M740">
        <f t="shared" si="44"/>
        <v>1</v>
      </c>
      <c r="N740">
        <f t="shared" si="45"/>
        <v>0</v>
      </c>
      <c r="O740">
        <f t="shared" si="46"/>
        <v>0</v>
      </c>
      <c r="P740">
        <f t="shared" si="47"/>
        <v>0</v>
      </c>
    </row>
    <row r="741" spans="1:16" x14ac:dyDescent="0.2">
      <c r="A741" s="3" t="s">
        <v>1158</v>
      </c>
      <c r="B741" s="3" t="s">
        <v>669</v>
      </c>
      <c r="C741" s="3" t="s">
        <v>614</v>
      </c>
      <c r="D741" s="3" t="s">
        <v>169</v>
      </c>
      <c r="E741" s="3" t="s">
        <v>46</v>
      </c>
      <c r="F741" s="3">
        <v>8741.27</v>
      </c>
      <c r="G741" s="3">
        <v>1748.25</v>
      </c>
      <c r="H741" s="3">
        <v>6993.02</v>
      </c>
      <c r="I741" s="3" t="s">
        <v>29</v>
      </c>
      <c r="J741" s="5">
        <v>1.24999928500133</v>
      </c>
      <c r="K741" t="str">
        <f>_xlfn.XLOOKUP(D741, dim_channels!A:A, dim_channels!C:C, "Not Found")</f>
        <v>GDS</v>
      </c>
      <c r="L741" t="str">
        <f>_xlfn.XLOOKUP(D741, dim_channels!A:A, dim_channels!B:B, "Not Found")</f>
        <v>GDS (Amadeus)</v>
      </c>
      <c r="M741">
        <f t="shared" si="44"/>
        <v>0</v>
      </c>
      <c r="N741">
        <f t="shared" si="45"/>
        <v>1</v>
      </c>
      <c r="O741">
        <f t="shared" si="46"/>
        <v>6993.02</v>
      </c>
      <c r="P741">
        <f t="shared" si="47"/>
        <v>8741.27</v>
      </c>
    </row>
    <row r="742" spans="1:16" x14ac:dyDescent="0.2">
      <c r="A742" s="2" t="s">
        <v>1159</v>
      </c>
      <c r="B742" s="2" t="s">
        <v>227</v>
      </c>
      <c r="C742" s="2" t="s">
        <v>39</v>
      </c>
      <c r="D742" s="2" t="s">
        <v>169</v>
      </c>
      <c r="E742" s="2" t="s">
        <v>34</v>
      </c>
      <c r="F742" s="2">
        <v>5031.2700000000004</v>
      </c>
      <c r="G742" s="2">
        <v>1006.25</v>
      </c>
      <c r="H742" s="2">
        <v>4025.02</v>
      </c>
      <c r="I742" s="2" t="s">
        <v>29</v>
      </c>
      <c r="J742" s="4">
        <v>1.2499987577701479</v>
      </c>
      <c r="K742" t="str">
        <f>_xlfn.XLOOKUP(D742, dim_channels!A:A, dim_channels!C:C, "Not Found")</f>
        <v>GDS</v>
      </c>
      <c r="L742" t="str">
        <f>_xlfn.XLOOKUP(D742, dim_channels!A:A, dim_channels!B:B, "Not Found")</f>
        <v>GDS (Amadeus)</v>
      </c>
      <c r="M742">
        <f t="shared" si="44"/>
        <v>0</v>
      </c>
      <c r="N742">
        <f t="shared" si="45"/>
        <v>1</v>
      </c>
      <c r="O742">
        <f t="shared" si="46"/>
        <v>4025.02</v>
      </c>
      <c r="P742">
        <f t="shared" si="47"/>
        <v>5031.2700000000004</v>
      </c>
    </row>
    <row r="743" spans="1:16" x14ac:dyDescent="0.2">
      <c r="A743" s="3" t="s">
        <v>1160</v>
      </c>
      <c r="B743" s="3" t="s">
        <v>129</v>
      </c>
      <c r="C743" s="3" t="s">
        <v>187</v>
      </c>
      <c r="D743" s="3" t="s">
        <v>52</v>
      </c>
      <c r="E743" s="3" t="s">
        <v>60</v>
      </c>
      <c r="F743" s="3">
        <v>3035.41</v>
      </c>
      <c r="G743" s="3">
        <v>0</v>
      </c>
      <c r="H743" s="3">
        <v>3035.41</v>
      </c>
      <c r="I743" s="3" t="s">
        <v>29</v>
      </c>
      <c r="J743" s="5">
        <v>1</v>
      </c>
      <c r="K743" t="str">
        <f>_xlfn.XLOOKUP(D743, dim_channels!A:A, dim_channels!C:C, "Not Found")</f>
        <v>OTA</v>
      </c>
      <c r="L743" t="str">
        <f>_xlfn.XLOOKUP(D743, dim_channels!A:A, dim_channels!B:B, "Not Found")</f>
        <v>Agoda</v>
      </c>
      <c r="M743">
        <f t="shared" si="44"/>
        <v>0</v>
      </c>
      <c r="N743">
        <f t="shared" si="45"/>
        <v>1</v>
      </c>
      <c r="O743">
        <f t="shared" si="46"/>
        <v>3035.41</v>
      </c>
      <c r="P743">
        <f t="shared" si="47"/>
        <v>3035.41</v>
      </c>
    </row>
    <row r="744" spans="1:16" x14ac:dyDescent="0.2">
      <c r="A744" s="2" t="s">
        <v>1161</v>
      </c>
      <c r="B744" s="2" t="s">
        <v>515</v>
      </c>
      <c r="C744" s="2" t="s">
        <v>39</v>
      </c>
      <c r="D744" s="2" t="s">
        <v>64</v>
      </c>
      <c r="E744" s="2" t="s">
        <v>28</v>
      </c>
      <c r="F744" s="2">
        <v>6890.02</v>
      </c>
      <c r="G744" s="2">
        <v>0</v>
      </c>
      <c r="H744" s="2">
        <v>6890.02</v>
      </c>
      <c r="I744" s="2" t="s">
        <v>29</v>
      </c>
      <c r="J744" s="4">
        <v>1</v>
      </c>
      <c r="K744" t="str">
        <f>_xlfn.XLOOKUP(D744, dim_channels!A:A, dim_channels!C:C, "Not Found")</f>
        <v>Direct</v>
      </c>
      <c r="L744" t="str">
        <f>_xlfn.XLOOKUP(D744, dim_channels!A:A, dim_channels!B:B, "Not Found")</f>
        <v>Direct Website</v>
      </c>
      <c r="M744">
        <f t="shared" si="44"/>
        <v>0</v>
      </c>
      <c r="N744">
        <f t="shared" si="45"/>
        <v>1</v>
      </c>
      <c r="O744">
        <f t="shared" si="46"/>
        <v>6890.02</v>
      </c>
      <c r="P744">
        <f t="shared" si="47"/>
        <v>6890.02</v>
      </c>
    </row>
    <row r="745" spans="1:16" x14ac:dyDescent="0.2">
      <c r="A745" s="3" t="s">
        <v>1162</v>
      </c>
      <c r="B745" s="3" t="s">
        <v>239</v>
      </c>
      <c r="C745" s="3" t="s">
        <v>708</v>
      </c>
      <c r="D745" s="3" t="s">
        <v>52</v>
      </c>
      <c r="E745" s="3" t="s">
        <v>60</v>
      </c>
      <c r="F745" s="3">
        <v>7441.91</v>
      </c>
      <c r="G745" s="3">
        <v>0</v>
      </c>
      <c r="H745" s="3">
        <v>7441.91</v>
      </c>
      <c r="I745" s="3" t="s">
        <v>29</v>
      </c>
      <c r="J745" s="5">
        <v>1</v>
      </c>
      <c r="K745" t="str">
        <f>_xlfn.XLOOKUP(D745, dim_channels!A:A, dim_channels!C:C, "Not Found")</f>
        <v>OTA</v>
      </c>
      <c r="L745" t="str">
        <f>_xlfn.XLOOKUP(D745, dim_channels!A:A, dim_channels!B:B, "Not Found")</f>
        <v>Agoda</v>
      </c>
      <c r="M745">
        <f t="shared" si="44"/>
        <v>0</v>
      </c>
      <c r="N745">
        <f t="shared" si="45"/>
        <v>1</v>
      </c>
      <c r="O745">
        <f t="shared" si="46"/>
        <v>7441.91</v>
      </c>
      <c r="P745">
        <f t="shared" si="47"/>
        <v>7441.91</v>
      </c>
    </row>
    <row r="746" spans="1:16" x14ac:dyDescent="0.2">
      <c r="A746" s="2" t="s">
        <v>1163</v>
      </c>
      <c r="B746" s="2" t="s">
        <v>48</v>
      </c>
      <c r="C746" s="2" t="s">
        <v>184</v>
      </c>
      <c r="D746" s="2" t="s">
        <v>27</v>
      </c>
      <c r="E746" s="2" t="s">
        <v>34</v>
      </c>
      <c r="F746" s="2">
        <v>3968.28</v>
      </c>
      <c r="G746" s="2">
        <v>714.29</v>
      </c>
      <c r="H746" s="2">
        <v>3253.99</v>
      </c>
      <c r="I746" s="2" t="s">
        <v>41</v>
      </c>
      <c r="J746" s="4">
        <v>1.2195120452121859</v>
      </c>
      <c r="K746" t="str">
        <f>_xlfn.XLOOKUP(D746, dim_channels!A:A, dim_channels!C:C, "Not Found")</f>
        <v>OTA</v>
      </c>
      <c r="L746" t="str">
        <f>_xlfn.XLOOKUP(D746, dim_channels!A:A, dim_channels!B:B, "Not Found")</f>
        <v>Expedia</v>
      </c>
      <c r="M746">
        <f t="shared" si="44"/>
        <v>1</v>
      </c>
      <c r="N746">
        <f t="shared" si="45"/>
        <v>0</v>
      </c>
      <c r="O746">
        <f t="shared" si="46"/>
        <v>0</v>
      </c>
      <c r="P746">
        <f t="shared" si="47"/>
        <v>0</v>
      </c>
    </row>
    <row r="747" spans="1:16" x14ac:dyDescent="0.2">
      <c r="A747" s="3" t="s">
        <v>1164</v>
      </c>
      <c r="B747" s="3" t="s">
        <v>359</v>
      </c>
      <c r="C747" s="3" t="s">
        <v>1021</v>
      </c>
      <c r="D747" s="3" t="s">
        <v>27</v>
      </c>
      <c r="E747" s="3" t="s">
        <v>60</v>
      </c>
      <c r="F747" s="3">
        <v>19810.330000000002</v>
      </c>
      <c r="G747" s="3">
        <v>0</v>
      </c>
      <c r="H747" s="3">
        <v>19810.330000000002</v>
      </c>
      <c r="I747" s="3" t="s">
        <v>56</v>
      </c>
      <c r="J747" s="5">
        <v>1</v>
      </c>
      <c r="K747" t="str">
        <f>_xlfn.XLOOKUP(D747, dim_channels!A:A, dim_channels!C:C, "Not Found")</f>
        <v>OTA</v>
      </c>
      <c r="L747" t="str">
        <f>_xlfn.XLOOKUP(D747, dim_channels!A:A, dim_channels!B:B, "Not Found")</f>
        <v>Expedia</v>
      </c>
      <c r="M747">
        <f t="shared" si="44"/>
        <v>0</v>
      </c>
      <c r="N747">
        <f t="shared" si="45"/>
        <v>0</v>
      </c>
      <c r="O747">
        <f t="shared" si="46"/>
        <v>0</v>
      </c>
      <c r="P747">
        <f t="shared" si="47"/>
        <v>0</v>
      </c>
    </row>
    <row r="748" spans="1:16" x14ac:dyDescent="0.2">
      <c r="A748" s="2" t="s">
        <v>1165</v>
      </c>
      <c r="B748" s="2" t="s">
        <v>584</v>
      </c>
      <c r="C748" s="2" t="s">
        <v>562</v>
      </c>
      <c r="D748" s="2" t="s">
        <v>64</v>
      </c>
      <c r="E748" s="2" t="s">
        <v>28</v>
      </c>
      <c r="F748" s="2">
        <v>5576.13</v>
      </c>
      <c r="G748" s="2">
        <v>0</v>
      </c>
      <c r="H748" s="2">
        <v>5576.13</v>
      </c>
      <c r="I748" s="2" t="s">
        <v>41</v>
      </c>
      <c r="J748" s="4">
        <v>1</v>
      </c>
      <c r="K748" t="str">
        <f>_xlfn.XLOOKUP(D748, dim_channels!A:A, dim_channels!C:C, "Not Found")</f>
        <v>Direct</v>
      </c>
      <c r="L748" t="str">
        <f>_xlfn.XLOOKUP(D748, dim_channels!A:A, dim_channels!B:B, "Not Found")</f>
        <v>Direct Website</v>
      </c>
      <c r="M748">
        <f t="shared" si="44"/>
        <v>1</v>
      </c>
      <c r="N748">
        <f t="shared" si="45"/>
        <v>0</v>
      </c>
      <c r="O748">
        <f t="shared" si="46"/>
        <v>0</v>
      </c>
      <c r="P748">
        <f t="shared" si="47"/>
        <v>0</v>
      </c>
    </row>
    <row r="749" spans="1:16" x14ac:dyDescent="0.2">
      <c r="A749" s="3" t="s">
        <v>1166</v>
      </c>
      <c r="B749" s="3" t="s">
        <v>310</v>
      </c>
      <c r="C749" s="3" t="s">
        <v>215</v>
      </c>
      <c r="D749" s="3" t="s">
        <v>52</v>
      </c>
      <c r="E749" s="3" t="s">
        <v>34</v>
      </c>
      <c r="F749" s="3">
        <v>8023.94</v>
      </c>
      <c r="G749" s="3">
        <v>962.87</v>
      </c>
      <c r="H749" s="3">
        <v>7061.07</v>
      </c>
      <c r="I749" s="3" t="s">
        <v>56</v>
      </c>
      <c r="J749" s="5">
        <v>1.136363185749468</v>
      </c>
      <c r="K749" t="str">
        <f>_xlfn.XLOOKUP(D749, dim_channels!A:A, dim_channels!C:C, "Not Found")</f>
        <v>OTA</v>
      </c>
      <c r="L749" t="str">
        <f>_xlfn.XLOOKUP(D749, dim_channels!A:A, dim_channels!B:B, "Not Found")</f>
        <v>Agoda</v>
      </c>
      <c r="M749">
        <f t="shared" si="44"/>
        <v>0</v>
      </c>
      <c r="N749">
        <f t="shared" si="45"/>
        <v>0</v>
      </c>
      <c r="O749">
        <f t="shared" si="46"/>
        <v>0</v>
      </c>
      <c r="P749">
        <f t="shared" si="47"/>
        <v>0</v>
      </c>
    </row>
    <row r="750" spans="1:16" x14ac:dyDescent="0.2">
      <c r="A750" s="2" t="s">
        <v>1167</v>
      </c>
      <c r="B750" s="2" t="s">
        <v>509</v>
      </c>
      <c r="C750" s="2" t="s">
        <v>121</v>
      </c>
      <c r="D750" s="2" t="s">
        <v>52</v>
      </c>
      <c r="E750" s="2" t="s">
        <v>60</v>
      </c>
      <c r="F750" s="2">
        <v>5887</v>
      </c>
      <c r="G750" s="2">
        <v>0</v>
      </c>
      <c r="H750" s="2">
        <v>5887</v>
      </c>
      <c r="I750" s="2" t="s">
        <v>29</v>
      </c>
      <c r="J750" s="4">
        <v>1</v>
      </c>
      <c r="K750" t="str">
        <f>_xlfn.XLOOKUP(D750, dim_channels!A:A, dim_channels!C:C, "Not Found")</f>
        <v>OTA</v>
      </c>
      <c r="L750" t="str">
        <f>_xlfn.XLOOKUP(D750, dim_channels!A:A, dim_channels!B:B, "Not Found")</f>
        <v>Agoda</v>
      </c>
      <c r="M750">
        <f t="shared" si="44"/>
        <v>0</v>
      </c>
      <c r="N750">
        <f t="shared" si="45"/>
        <v>1</v>
      </c>
      <c r="O750">
        <f t="shared" si="46"/>
        <v>5887</v>
      </c>
      <c r="P750">
        <f t="shared" si="47"/>
        <v>5887</v>
      </c>
    </row>
    <row r="751" spans="1:16" x14ac:dyDescent="0.2">
      <c r="A751" s="3" t="s">
        <v>1168</v>
      </c>
      <c r="B751" s="3" t="s">
        <v>145</v>
      </c>
      <c r="C751" s="3" t="s">
        <v>423</v>
      </c>
      <c r="D751" s="3" t="s">
        <v>64</v>
      </c>
      <c r="E751" s="3" t="s">
        <v>115</v>
      </c>
      <c r="F751" s="3">
        <v>5335.21</v>
      </c>
      <c r="G751" s="3">
        <v>0</v>
      </c>
      <c r="H751" s="3">
        <v>5335.21</v>
      </c>
      <c r="I751" s="3" t="s">
        <v>29</v>
      </c>
      <c r="J751" s="5">
        <v>1</v>
      </c>
      <c r="K751" t="str">
        <f>_xlfn.XLOOKUP(D751, dim_channels!A:A, dim_channels!C:C, "Not Found")</f>
        <v>Direct</v>
      </c>
      <c r="L751" t="str">
        <f>_xlfn.XLOOKUP(D751, dim_channels!A:A, dim_channels!B:B, "Not Found")</f>
        <v>Direct Website</v>
      </c>
      <c r="M751">
        <f t="shared" si="44"/>
        <v>0</v>
      </c>
      <c r="N751">
        <f t="shared" si="45"/>
        <v>1</v>
      </c>
      <c r="O751">
        <f t="shared" si="46"/>
        <v>5335.21</v>
      </c>
      <c r="P751">
        <f t="shared" si="47"/>
        <v>5335.21</v>
      </c>
    </row>
    <row r="752" spans="1:16" x14ac:dyDescent="0.2">
      <c r="A752" s="2" t="s">
        <v>1169</v>
      </c>
      <c r="B752" s="2" t="s">
        <v>179</v>
      </c>
      <c r="C752" s="2" t="s">
        <v>789</v>
      </c>
      <c r="D752" s="2" t="s">
        <v>52</v>
      </c>
      <c r="E752" s="2" t="s">
        <v>60</v>
      </c>
      <c r="F752" s="2">
        <v>3425.04</v>
      </c>
      <c r="G752" s="2">
        <v>0</v>
      </c>
      <c r="H752" s="2">
        <v>3425.04</v>
      </c>
      <c r="I752" s="2" t="s">
        <v>41</v>
      </c>
      <c r="J752" s="4">
        <v>1</v>
      </c>
      <c r="K752" t="str">
        <f>_xlfn.XLOOKUP(D752, dim_channels!A:A, dim_channels!C:C, "Not Found")</f>
        <v>OTA</v>
      </c>
      <c r="L752" t="str">
        <f>_xlfn.XLOOKUP(D752, dim_channels!A:A, dim_channels!B:B, "Not Found")</f>
        <v>Agoda</v>
      </c>
      <c r="M752">
        <f t="shared" si="44"/>
        <v>1</v>
      </c>
      <c r="N752">
        <f t="shared" si="45"/>
        <v>0</v>
      </c>
      <c r="O752">
        <f t="shared" si="46"/>
        <v>0</v>
      </c>
      <c r="P752">
        <f t="shared" si="47"/>
        <v>0</v>
      </c>
    </row>
    <row r="753" spans="1:16" x14ac:dyDescent="0.2">
      <c r="A753" s="3" t="s">
        <v>1170</v>
      </c>
      <c r="B753" s="3" t="s">
        <v>82</v>
      </c>
      <c r="C753" s="3" t="s">
        <v>367</v>
      </c>
      <c r="D753" s="3" t="s">
        <v>27</v>
      </c>
      <c r="E753" s="3" t="s">
        <v>34</v>
      </c>
      <c r="F753" s="3">
        <v>17212.509999999998</v>
      </c>
      <c r="G753" s="3">
        <v>3098.25</v>
      </c>
      <c r="H753" s="3">
        <v>14114.26</v>
      </c>
      <c r="I753" s="3" t="s">
        <v>29</v>
      </c>
      <c r="J753" s="5">
        <v>1.2195120395968331</v>
      </c>
      <c r="K753" t="str">
        <f>_xlfn.XLOOKUP(D753, dim_channels!A:A, dim_channels!C:C, "Not Found")</f>
        <v>OTA</v>
      </c>
      <c r="L753" t="str">
        <f>_xlfn.XLOOKUP(D753, dim_channels!A:A, dim_channels!B:B, "Not Found")</f>
        <v>Expedia</v>
      </c>
      <c r="M753">
        <f t="shared" si="44"/>
        <v>0</v>
      </c>
      <c r="N753">
        <f t="shared" si="45"/>
        <v>1</v>
      </c>
      <c r="O753">
        <f t="shared" si="46"/>
        <v>14114.26</v>
      </c>
      <c r="P753">
        <f t="shared" si="47"/>
        <v>17212.509999999998</v>
      </c>
    </row>
    <row r="754" spans="1:16" x14ac:dyDescent="0.2">
      <c r="A754" s="2" t="s">
        <v>1171</v>
      </c>
      <c r="B754" s="2" t="s">
        <v>321</v>
      </c>
      <c r="C754" s="2" t="s">
        <v>485</v>
      </c>
      <c r="D754" s="2" t="s">
        <v>114</v>
      </c>
      <c r="E754" s="2" t="s">
        <v>46</v>
      </c>
      <c r="F754" s="2">
        <v>9833.56</v>
      </c>
      <c r="G754" s="2">
        <v>983.36</v>
      </c>
      <c r="H754" s="2">
        <v>8850.2000000000007</v>
      </c>
      <c r="I754" s="2" t="s">
        <v>29</v>
      </c>
      <c r="J754" s="4">
        <v>1.111111613296875</v>
      </c>
      <c r="K754" t="str">
        <f>_xlfn.XLOOKUP(D754, dim_channels!A:A, dim_channels!C:C, "Not Found")</f>
        <v>Offline</v>
      </c>
      <c r="L754" t="str">
        <f>_xlfn.XLOOKUP(D754, dim_channels!A:A, dim_channels!B:B, "Not Found")</f>
        <v>Travel Agency</v>
      </c>
      <c r="M754">
        <f t="shared" si="44"/>
        <v>0</v>
      </c>
      <c r="N754">
        <f t="shared" si="45"/>
        <v>1</v>
      </c>
      <c r="O754">
        <f t="shared" si="46"/>
        <v>8850.2000000000007</v>
      </c>
      <c r="P754">
        <f t="shared" si="47"/>
        <v>9833.56</v>
      </c>
    </row>
    <row r="755" spans="1:16" x14ac:dyDescent="0.2">
      <c r="A755" s="3" t="s">
        <v>1172</v>
      </c>
      <c r="B755" s="3" t="s">
        <v>286</v>
      </c>
      <c r="C755" s="3" t="s">
        <v>184</v>
      </c>
      <c r="D755" s="3" t="s">
        <v>33</v>
      </c>
      <c r="E755" s="3" t="s">
        <v>28</v>
      </c>
      <c r="F755" s="3">
        <v>15297.78</v>
      </c>
      <c r="G755" s="3">
        <v>2294.67</v>
      </c>
      <c r="H755" s="3">
        <v>13003.11</v>
      </c>
      <c r="I755" s="3" t="s">
        <v>56</v>
      </c>
      <c r="J755" s="5">
        <v>1.1764708596635729</v>
      </c>
      <c r="K755" t="str">
        <f>_xlfn.XLOOKUP(D755, dim_channels!A:A, dim_channels!C:C, "Not Found")</f>
        <v>OTA</v>
      </c>
      <c r="L755" t="str">
        <f>_xlfn.XLOOKUP(D755, dim_channels!A:A, dim_channels!B:B, "Not Found")</f>
        <v>Booking.com</v>
      </c>
      <c r="M755">
        <f t="shared" si="44"/>
        <v>0</v>
      </c>
      <c r="N755">
        <f t="shared" si="45"/>
        <v>0</v>
      </c>
      <c r="O755">
        <f t="shared" si="46"/>
        <v>0</v>
      </c>
      <c r="P755">
        <f t="shared" si="47"/>
        <v>0</v>
      </c>
    </row>
    <row r="756" spans="1:16" x14ac:dyDescent="0.2">
      <c r="A756" s="2" t="s">
        <v>1173</v>
      </c>
      <c r="B756" s="2" t="s">
        <v>720</v>
      </c>
      <c r="C756" s="2" t="s">
        <v>405</v>
      </c>
      <c r="D756" s="2" t="s">
        <v>33</v>
      </c>
      <c r="E756" s="2" t="s">
        <v>28</v>
      </c>
      <c r="F756" s="2">
        <v>16247.78</v>
      </c>
      <c r="G756" s="2">
        <v>2437.17</v>
      </c>
      <c r="H756" s="2">
        <v>13810.61</v>
      </c>
      <c r="I756" s="2" t="s">
        <v>29</v>
      </c>
      <c r="J756" s="4">
        <v>1.176470843793286</v>
      </c>
      <c r="K756" t="str">
        <f>_xlfn.XLOOKUP(D756, dim_channels!A:A, dim_channels!C:C, "Not Found")</f>
        <v>OTA</v>
      </c>
      <c r="L756" t="str">
        <f>_xlfn.XLOOKUP(D756, dim_channels!A:A, dim_channels!B:B, "Not Found")</f>
        <v>Booking.com</v>
      </c>
      <c r="M756">
        <f t="shared" si="44"/>
        <v>0</v>
      </c>
      <c r="N756">
        <f t="shared" si="45"/>
        <v>1</v>
      </c>
      <c r="O756">
        <f t="shared" si="46"/>
        <v>13810.61</v>
      </c>
      <c r="P756">
        <f t="shared" si="47"/>
        <v>16247.78</v>
      </c>
    </row>
    <row r="757" spans="1:16" x14ac:dyDescent="0.2">
      <c r="A757" s="3" t="s">
        <v>1174</v>
      </c>
      <c r="B757" s="3" t="s">
        <v>456</v>
      </c>
      <c r="C757" s="3" t="s">
        <v>224</v>
      </c>
      <c r="D757" s="3" t="s">
        <v>169</v>
      </c>
      <c r="E757" s="3" t="s">
        <v>34</v>
      </c>
      <c r="F757" s="3">
        <v>2962.5</v>
      </c>
      <c r="G757" s="3">
        <v>592.5</v>
      </c>
      <c r="H757" s="3">
        <v>2370</v>
      </c>
      <c r="I757" s="3" t="s">
        <v>56</v>
      </c>
      <c r="J757" s="5">
        <v>1.25</v>
      </c>
      <c r="K757" t="str">
        <f>_xlfn.XLOOKUP(D757, dim_channels!A:A, dim_channels!C:C, "Not Found")</f>
        <v>GDS</v>
      </c>
      <c r="L757" t="str">
        <f>_xlfn.XLOOKUP(D757, dim_channels!A:A, dim_channels!B:B, "Not Found")</f>
        <v>GDS (Amadeus)</v>
      </c>
      <c r="M757">
        <f t="shared" si="44"/>
        <v>0</v>
      </c>
      <c r="N757">
        <f t="shared" si="45"/>
        <v>0</v>
      </c>
      <c r="O757">
        <f t="shared" si="46"/>
        <v>0</v>
      </c>
      <c r="P757">
        <f t="shared" si="47"/>
        <v>0</v>
      </c>
    </row>
    <row r="758" spans="1:16" x14ac:dyDescent="0.2">
      <c r="A758" s="2" t="s">
        <v>1175</v>
      </c>
      <c r="B758" s="2" t="s">
        <v>454</v>
      </c>
      <c r="C758" s="2" t="s">
        <v>234</v>
      </c>
      <c r="D758" s="2" t="s">
        <v>52</v>
      </c>
      <c r="E758" s="2" t="s">
        <v>34</v>
      </c>
      <c r="F758" s="2">
        <v>27890.05</v>
      </c>
      <c r="G758" s="2">
        <v>3346.81</v>
      </c>
      <c r="H758" s="2">
        <v>24543.24</v>
      </c>
      <c r="I758" s="2" t="s">
        <v>56</v>
      </c>
      <c r="J758" s="4">
        <v>1.136363821565531</v>
      </c>
      <c r="K758" t="str">
        <f>_xlfn.XLOOKUP(D758, dim_channels!A:A, dim_channels!C:C, "Not Found")</f>
        <v>OTA</v>
      </c>
      <c r="L758" t="str">
        <f>_xlfn.XLOOKUP(D758, dim_channels!A:A, dim_channels!B:B, "Not Found")</f>
        <v>Agoda</v>
      </c>
      <c r="M758">
        <f t="shared" si="44"/>
        <v>0</v>
      </c>
      <c r="N758">
        <f t="shared" si="45"/>
        <v>0</v>
      </c>
      <c r="O758">
        <f t="shared" si="46"/>
        <v>0</v>
      </c>
      <c r="P758">
        <f t="shared" si="47"/>
        <v>0</v>
      </c>
    </row>
    <row r="759" spans="1:16" x14ac:dyDescent="0.2">
      <c r="A759" s="3" t="s">
        <v>1176</v>
      </c>
      <c r="B759" s="3" t="s">
        <v>685</v>
      </c>
      <c r="C759" s="3" t="s">
        <v>189</v>
      </c>
      <c r="D759" s="3" t="s">
        <v>64</v>
      </c>
      <c r="E759" s="3" t="s">
        <v>28</v>
      </c>
      <c r="F759" s="3">
        <v>6360.53</v>
      </c>
      <c r="G759" s="3">
        <v>0</v>
      </c>
      <c r="H759" s="3">
        <v>6360.53</v>
      </c>
      <c r="I759" s="3" t="s">
        <v>29</v>
      </c>
      <c r="J759" s="5">
        <v>1</v>
      </c>
      <c r="K759" t="str">
        <f>_xlfn.XLOOKUP(D759, dim_channels!A:A, dim_channels!C:C, "Not Found")</f>
        <v>Direct</v>
      </c>
      <c r="L759" t="str">
        <f>_xlfn.XLOOKUP(D759, dim_channels!A:A, dim_channels!B:B, "Not Found")</f>
        <v>Direct Website</v>
      </c>
      <c r="M759">
        <f t="shared" si="44"/>
        <v>0</v>
      </c>
      <c r="N759">
        <f t="shared" si="45"/>
        <v>1</v>
      </c>
      <c r="O759">
        <f t="shared" si="46"/>
        <v>6360.53</v>
      </c>
      <c r="P759">
        <f t="shared" si="47"/>
        <v>6360.53</v>
      </c>
    </row>
    <row r="760" spans="1:16" x14ac:dyDescent="0.2">
      <c r="A760" s="2" t="s">
        <v>1177</v>
      </c>
      <c r="B760" s="2" t="s">
        <v>448</v>
      </c>
      <c r="C760" s="2" t="s">
        <v>634</v>
      </c>
      <c r="D760" s="2" t="s">
        <v>27</v>
      </c>
      <c r="E760" s="2" t="s">
        <v>60</v>
      </c>
      <c r="F760" s="2">
        <v>2785.56</v>
      </c>
      <c r="G760" s="2">
        <v>0</v>
      </c>
      <c r="H760" s="2">
        <v>2785.56</v>
      </c>
      <c r="I760" s="2" t="s">
        <v>29</v>
      </c>
      <c r="J760" s="4">
        <v>1</v>
      </c>
      <c r="K760" t="str">
        <f>_xlfn.XLOOKUP(D760, dim_channels!A:A, dim_channels!C:C, "Not Found")</f>
        <v>OTA</v>
      </c>
      <c r="L760" t="str">
        <f>_xlfn.XLOOKUP(D760, dim_channels!A:A, dim_channels!B:B, "Not Found")</f>
        <v>Expedia</v>
      </c>
      <c r="M760">
        <f t="shared" si="44"/>
        <v>0</v>
      </c>
      <c r="N760">
        <f t="shared" si="45"/>
        <v>1</v>
      </c>
      <c r="O760">
        <f t="shared" si="46"/>
        <v>2785.56</v>
      </c>
      <c r="P760">
        <f t="shared" si="47"/>
        <v>2785.56</v>
      </c>
    </row>
    <row r="761" spans="1:16" x14ac:dyDescent="0.2">
      <c r="A761" s="3" t="s">
        <v>1178</v>
      </c>
      <c r="B761" s="3" t="s">
        <v>98</v>
      </c>
      <c r="C761" s="3" t="s">
        <v>1179</v>
      </c>
      <c r="D761" s="3" t="s">
        <v>52</v>
      </c>
      <c r="E761" s="3" t="s">
        <v>60</v>
      </c>
      <c r="F761" s="3">
        <v>8177.83</v>
      </c>
      <c r="G761" s="3">
        <v>0</v>
      </c>
      <c r="H761" s="3">
        <v>8177.83</v>
      </c>
      <c r="I761" s="3" t="s">
        <v>29</v>
      </c>
      <c r="J761" s="5">
        <v>1</v>
      </c>
      <c r="K761" t="str">
        <f>_xlfn.XLOOKUP(D761, dim_channels!A:A, dim_channels!C:C, "Not Found")</f>
        <v>OTA</v>
      </c>
      <c r="L761" t="str">
        <f>_xlfn.XLOOKUP(D761, dim_channels!A:A, dim_channels!B:B, "Not Found")</f>
        <v>Agoda</v>
      </c>
      <c r="M761">
        <f t="shared" si="44"/>
        <v>0</v>
      </c>
      <c r="N761">
        <f t="shared" si="45"/>
        <v>1</v>
      </c>
      <c r="O761">
        <f t="shared" si="46"/>
        <v>8177.83</v>
      </c>
      <c r="P761">
        <f t="shared" si="47"/>
        <v>8177.83</v>
      </c>
    </row>
    <row r="762" spans="1:16" x14ac:dyDescent="0.2">
      <c r="A762" s="2" t="s">
        <v>1180</v>
      </c>
      <c r="B762" s="2" t="s">
        <v>589</v>
      </c>
      <c r="C762" s="2" t="s">
        <v>590</v>
      </c>
      <c r="D762" s="2" t="s">
        <v>64</v>
      </c>
      <c r="E762" s="2" t="s">
        <v>115</v>
      </c>
      <c r="F762" s="2">
        <v>12715.68</v>
      </c>
      <c r="G762" s="2">
        <v>0</v>
      </c>
      <c r="H762" s="2">
        <v>12715.68</v>
      </c>
      <c r="I762" s="2" t="s">
        <v>29</v>
      </c>
      <c r="J762" s="4">
        <v>1</v>
      </c>
      <c r="K762" t="str">
        <f>_xlfn.XLOOKUP(D762, dim_channels!A:A, dim_channels!C:C, "Not Found")</f>
        <v>Direct</v>
      </c>
      <c r="L762" t="str">
        <f>_xlfn.XLOOKUP(D762, dim_channels!A:A, dim_channels!B:B, "Not Found")</f>
        <v>Direct Website</v>
      </c>
      <c r="M762">
        <f t="shared" si="44"/>
        <v>0</v>
      </c>
      <c r="N762">
        <f t="shared" si="45"/>
        <v>1</v>
      </c>
      <c r="O762">
        <f t="shared" si="46"/>
        <v>12715.68</v>
      </c>
      <c r="P762">
        <f t="shared" si="47"/>
        <v>12715.68</v>
      </c>
    </row>
    <row r="763" spans="1:16" x14ac:dyDescent="0.2">
      <c r="A763" s="3" t="s">
        <v>1181</v>
      </c>
      <c r="B763" s="3" t="s">
        <v>113</v>
      </c>
      <c r="C763" s="3" t="s">
        <v>59</v>
      </c>
      <c r="D763" s="3" t="s">
        <v>45</v>
      </c>
      <c r="E763" s="3" t="s">
        <v>89</v>
      </c>
      <c r="F763" s="3">
        <v>11170.08</v>
      </c>
      <c r="G763" s="3">
        <v>0</v>
      </c>
      <c r="H763" s="3">
        <v>11170.08</v>
      </c>
      <c r="I763" s="3" t="s">
        <v>29</v>
      </c>
      <c r="J763" s="5">
        <v>1</v>
      </c>
      <c r="K763" t="str">
        <f>_xlfn.XLOOKUP(D763, dim_channels!A:A, dim_channels!C:C, "Not Found")</f>
        <v>Corporate</v>
      </c>
      <c r="L763" t="str">
        <f>_xlfn.XLOOKUP(D763, dim_channels!A:A, dim_channels!B:B, "Not Found")</f>
        <v>Corporate Direct</v>
      </c>
      <c r="M763">
        <f t="shared" si="44"/>
        <v>0</v>
      </c>
      <c r="N763">
        <f t="shared" si="45"/>
        <v>1</v>
      </c>
      <c r="O763">
        <f t="shared" si="46"/>
        <v>11170.08</v>
      </c>
      <c r="P763">
        <f t="shared" si="47"/>
        <v>11170.08</v>
      </c>
    </row>
    <row r="764" spans="1:16" x14ac:dyDescent="0.2">
      <c r="A764" s="2" t="s">
        <v>1182</v>
      </c>
      <c r="B764" s="2" t="s">
        <v>73</v>
      </c>
      <c r="C764" s="2" t="s">
        <v>87</v>
      </c>
      <c r="D764" s="2" t="s">
        <v>64</v>
      </c>
      <c r="E764" s="2" t="s">
        <v>28</v>
      </c>
      <c r="F764" s="2">
        <v>29523.9</v>
      </c>
      <c r="G764" s="2">
        <v>0</v>
      </c>
      <c r="H764" s="2">
        <v>29523.9</v>
      </c>
      <c r="I764" s="2" t="s">
        <v>56</v>
      </c>
      <c r="J764" s="4">
        <v>1</v>
      </c>
      <c r="K764" t="str">
        <f>_xlfn.XLOOKUP(D764, dim_channels!A:A, dim_channels!C:C, "Not Found")</f>
        <v>Direct</v>
      </c>
      <c r="L764" t="str">
        <f>_xlfn.XLOOKUP(D764, dim_channels!A:A, dim_channels!B:B, "Not Found")</f>
        <v>Direct Website</v>
      </c>
      <c r="M764">
        <f t="shared" si="44"/>
        <v>0</v>
      </c>
      <c r="N764">
        <f t="shared" si="45"/>
        <v>0</v>
      </c>
      <c r="O764">
        <f t="shared" si="46"/>
        <v>0</v>
      </c>
      <c r="P764">
        <f t="shared" si="47"/>
        <v>0</v>
      </c>
    </row>
    <row r="765" spans="1:16" x14ac:dyDescent="0.2">
      <c r="A765" s="3" t="s">
        <v>1183</v>
      </c>
      <c r="B765" s="3" t="s">
        <v>722</v>
      </c>
      <c r="C765" s="3" t="s">
        <v>410</v>
      </c>
      <c r="D765" s="3" t="s">
        <v>45</v>
      </c>
      <c r="E765" s="3" t="s">
        <v>89</v>
      </c>
      <c r="F765" s="3">
        <v>5301.97</v>
      </c>
      <c r="G765" s="3">
        <v>0</v>
      </c>
      <c r="H765" s="3">
        <v>5301.97</v>
      </c>
      <c r="I765" s="3" t="s">
        <v>29</v>
      </c>
      <c r="J765" s="5">
        <v>1</v>
      </c>
      <c r="K765" t="str">
        <f>_xlfn.XLOOKUP(D765, dim_channels!A:A, dim_channels!C:C, "Not Found")</f>
        <v>Corporate</v>
      </c>
      <c r="L765" t="str">
        <f>_xlfn.XLOOKUP(D765, dim_channels!A:A, dim_channels!B:B, "Not Found")</f>
        <v>Corporate Direct</v>
      </c>
      <c r="M765">
        <f t="shared" si="44"/>
        <v>0</v>
      </c>
      <c r="N765">
        <f t="shared" si="45"/>
        <v>1</v>
      </c>
      <c r="O765">
        <f t="shared" si="46"/>
        <v>5301.97</v>
      </c>
      <c r="P765">
        <f t="shared" si="47"/>
        <v>5301.97</v>
      </c>
    </row>
    <row r="766" spans="1:16" x14ac:dyDescent="0.2">
      <c r="A766" s="2" t="s">
        <v>1184</v>
      </c>
      <c r="B766" s="2" t="s">
        <v>69</v>
      </c>
      <c r="C766" s="2" t="s">
        <v>70</v>
      </c>
      <c r="D766" s="2" t="s">
        <v>45</v>
      </c>
      <c r="E766" s="2" t="s">
        <v>89</v>
      </c>
      <c r="F766" s="2">
        <v>14461.56</v>
      </c>
      <c r="G766" s="2">
        <v>0</v>
      </c>
      <c r="H766" s="2">
        <v>14461.56</v>
      </c>
      <c r="I766" s="2" t="s">
        <v>29</v>
      </c>
      <c r="J766" s="4">
        <v>1</v>
      </c>
      <c r="K766" t="str">
        <f>_xlfn.XLOOKUP(D766, dim_channels!A:A, dim_channels!C:C, "Not Found")</f>
        <v>Corporate</v>
      </c>
      <c r="L766" t="str">
        <f>_xlfn.XLOOKUP(D766, dim_channels!A:A, dim_channels!B:B, "Not Found")</f>
        <v>Corporate Direct</v>
      </c>
      <c r="M766">
        <f t="shared" si="44"/>
        <v>0</v>
      </c>
      <c r="N766">
        <f t="shared" si="45"/>
        <v>1</v>
      </c>
      <c r="O766">
        <f t="shared" si="46"/>
        <v>14461.56</v>
      </c>
      <c r="P766">
        <f t="shared" si="47"/>
        <v>14461.56</v>
      </c>
    </row>
    <row r="767" spans="1:16" x14ac:dyDescent="0.2">
      <c r="A767" s="3" t="s">
        <v>1185</v>
      </c>
      <c r="B767" s="3" t="s">
        <v>603</v>
      </c>
      <c r="C767" s="3" t="s">
        <v>577</v>
      </c>
      <c r="D767" s="3" t="s">
        <v>64</v>
      </c>
      <c r="E767" s="3" t="s">
        <v>115</v>
      </c>
      <c r="F767" s="3">
        <v>10354.450000000001</v>
      </c>
      <c r="G767" s="3">
        <v>0</v>
      </c>
      <c r="H767" s="3">
        <v>10354.450000000001</v>
      </c>
      <c r="I767" s="3" t="s">
        <v>29</v>
      </c>
      <c r="J767" s="5">
        <v>1</v>
      </c>
      <c r="K767" t="str">
        <f>_xlfn.XLOOKUP(D767, dim_channels!A:A, dim_channels!C:C, "Not Found")</f>
        <v>Direct</v>
      </c>
      <c r="L767" t="str">
        <f>_xlfn.XLOOKUP(D767, dim_channels!A:A, dim_channels!B:B, "Not Found")</f>
        <v>Direct Website</v>
      </c>
      <c r="M767">
        <f t="shared" si="44"/>
        <v>0</v>
      </c>
      <c r="N767">
        <f t="shared" si="45"/>
        <v>1</v>
      </c>
      <c r="O767">
        <f t="shared" si="46"/>
        <v>10354.450000000001</v>
      </c>
      <c r="P767">
        <f t="shared" si="47"/>
        <v>10354.450000000001</v>
      </c>
    </row>
    <row r="768" spans="1:16" x14ac:dyDescent="0.2">
      <c r="A768" s="2" t="s">
        <v>1186</v>
      </c>
      <c r="B768" s="2" t="s">
        <v>712</v>
      </c>
      <c r="C768" s="2" t="s">
        <v>406</v>
      </c>
      <c r="D768" s="2" t="s">
        <v>33</v>
      </c>
      <c r="E768" s="2" t="s">
        <v>28</v>
      </c>
      <c r="F768" s="2">
        <v>8579.7999999999993</v>
      </c>
      <c r="G768" s="2">
        <v>1286.97</v>
      </c>
      <c r="H768" s="2">
        <v>7292.83</v>
      </c>
      <c r="I768" s="2" t="s">
        <v>29</v>
      </c>
      <c r="J768" s="4">
        <v>1.1764705882352939</v>
      </c>
      <c r="K768" t="str">
        <f>_xlfn.XLOOKUP(D768, dim_channels!A:A, dim_channels!C:C, "Not Found")</f>
        <v>OTA</v>
      </c>
      <c r="L768" t="str">
        <f>_xlfn.XLOOKUP(D768, dim_channels!A:A, dim_channels!B:B, "Not Found")</f>
        <v>Booking.com</v>
      </c>
      <c r="M768">
        <f t="shared" si="44"/>
        <v>0</v>
      </c>
      <c r="N768">
        <f t="shared" si="45"/>
        <v>1</v>
      </c>
      <c r="O768">
        <f t="shared" si="46"/>
        <v>7292.83</v>
      </c>
      <c r="P768">
        <f t="shared" si="47"/>
        <v>8579.7999999999993</v>
      </c>
    </row>
    <row r="769" spans="1:16" x14ac:dyDescent="0.2">
      <c r="A769" s="3" t="s">
        <v>1187</v>
      </c>
      <c r="B769" s="3" t="s">
        <v>87</v>
      </c>
      <c r="C769" s="3" t="s">
        <v>1075</v>
      </c>
      <c r="D769" s="3" t="s">
        <v>64</v>
      </c>
      <c r="E769" s="3" t="s">
        <v>28</v>
      </c>
      <c r="F769" s="3">
        <v>4811.2</v>
      </c>
      <c r="G769" s="3">
        <v>0</v>
      </c>
      <c r="H769" s="3">
        <v>4811.2</v>
      </c>
      <c r="I769" s="3" t="s">
        <v>29</v>
      </c>
      <c r="J769" s="5">
        <v>1</v>
      </c>
      <c r="K769" t="str">
        <f>_xlfn.XLOOKUP(D769, dim_channels!A:A, dim_channels!C:C, "Not Found")</f>
        <v>Direct</v>
      </c>
      <c r="L769" t="str">
        <f>_xlfn.XLOOKUP(D769, dim_channels!A:A, dim_channels!B:B, "Not Found")</f>
        <v>Direct Website</v>
      </c>
      <c r="M769">
        <f t="shared" si="44"/>
        <v>0</v>
      </c>
      <c r="N769">
        <f t="shared" si="45"/>
        <v>1</v>
      </c>
      <c r="O769">
        <f t="shared" si="46"/>
        <v>4811.2</v>
      </c>
      <c r="P769">
        <f t="shared" si="47"/>
        <v>4811.2</v>
      </c>
    </row>
    <row r="770" spans="1:16" x14ac:dyDescent="0.2">
      <c r="A770" s="2" t="s">
        <v>1188</v>
      </c>
      <c r="B770" s="2" t="s">
        <v>282</v>
      </c>
      <c r="C770" s="2" t="s">
        <v>720</v>
      </c>
      <c r="D770" s="2" t="s">
        <v>27</v>
      </c>
      <c r="E770" s="2" t="s">
        <v>28</v>
      </c>
      <c r="F770" s="2">
        <v>7490.83</v>
      </c>
      <c r="G770" s="2">
        <v>1348.35</v>
      </c>
      <c r="H770" s="2">
        <v>6142.48</v>
      </c>
      <c r="I770" s="2" t="s">
        <v>41</v>
      </c>
      <c r="J770" s="4">
        <v>1.21951231424441</v>
      </c>
      <c r="K770" t="str">
        <f>_xlfn.XLOOKUP(D770, dim_channels!A:A, dim_channels!C:C, "Not Found")</f>
        <v>OTA</v>
      </c>
      <c r="L770" t="str">
        <f>_xlfn.XLOOKUP(D770, dim_channels!A:A, dim_channels!B:B, "Not Found")</f>
        <v>Expedia</v>
      </c>
      <c r="M770">
        <f t="shared" si="44"/>
        <v>1</v>
      </c>
      <c r="N770">
        <f t="shared" si="45"/>
        <v>0</v>
      </c>
      <c r="O770">
        <f t="shared" si="46"/>
        <v>0</v>
      </c>
      <c r="P770">
        <f t="shared" si="47"/>
        <v>0</v>
      </c>
    </row>
    <row r="771" spans="1:16" x14ac:dyDescent="0.2">
      <c r="A771" s="3" t="s">
        <v>1189</v>
      </c>
      <c r="B771" s="3" t="s">
        <v>813</v>
      </c>
      <c r="C771" s="3" t="s">
        <v>193</v>
      </c>
      <c r="D771" s="3" t="s">
        <v>33</v>
      </c>
      <c r="E771" s="3" t="s">
        <v>34</v>
      </c>
      <c r="F771" s="3">
        <v>29198.27</v>
      </c>
      <c r="G771" s="3">
        <v>4379.74</v>
      </c>
      <c r="H771" s="3">
        <v>24818.53</v>
      </c>
      <c r="I771" s="3" t="s">
        <v>56</v>
      </c>
      <c r="J771" s="5">
        <v>1.176470564533838</v>
      </c>
      <c r="K771" t="str">
        <f>_xlfn.XLOOKUP(D771, dim_channels!A:A, dim_channels!C:C, "Not Found")</f>
        <v>OTA</v>
      </c>
      <c r="L771" t="str">
        <f>_xlfn.XLOOKUP(D771, dim_channels!A:A, dim_channels!B:B, "Not Found")</f>
        <v>Booking.com</v>
      </c>
      <c r="M771">
        <f t="shared" ref="M771:M834" si="48">IF(I771="Cancelled",1,0)</f>
        <v>0</v>
      </c>
      <c r="N771">
        <f t="shared" ref="N771:N834" si="49">IF(TRIM(UPPER(I771))="CHECKED-OUT",1,0)</f>
        <v>0</v>
      </c>
      <c r="O771">
        <f t="shared" ref="O771:O834" si="50">IF(TRIM(UPPER(I771))="CHECKED-OUT",H771,0)</f>
        <v>0</v>
      </c>
      <c r="P771">
        <f t="shared" ref="P771:P834" si="51">IF(TRIM(UPPER(I771))="CHECKED-OUT",F771,0)</f>
        <v>0</v>
      </c>
    </row>
    <row r="772" spans="1:16" x14ac:dyDescent="0.2">
      <c r="A772" s="2" t="s">
        <v>1190</v>
      </c>
      <c r="B772" s="2" t="s">
        <v>386</v>
      </c>
      <c r="C772" s="2" t="s">
        <v>708</v>
      </c>
      <c r="D772" s="2" t="s">
        <v>33</v>
      </c>
      <c r="E772" s="2" t="s">
        <v>28</v>
      </c>
      <c r="F772" s="2">
        <v>29486.36</v>
      </c>
      <c r="G772" s="2">
        <v>4422.95</v>
      </c>
      <c r="H772" s="2">
        <v>25063.41</v>
      </c>
      <c r="I772" s="2" t="s">
        <v>29</v>
      </c>
      <c r="J772" s="4">
        <v>1.1764704004762321</v>
      </c>
      <c r="K772" t="str">
        <f>_xlfn.XLOOKUP(D772, dim_channels!A:A, dim_channels!C:C, "Not Found")</f>
        <v>OTA</v>
      </c>
      <c r="L772" t="str">
        <f>_xlfn.XLOOKUP(D772, dim_channels!A:A, dim_channels!B:B, "Not Found")</f>
        <v>Booking.com</v>
      </c>
      <c r="M772">
        <f t="shared" si="48"/>
        <v>0</v>
      </c>
      <c r="N772">
        <f t="shared" si="49"/>
        <v>1</v>
      </c>
      <c r="O772">
        <f t="shared" si="50"/>
        <v>25063.41</v>
      </c>
      <c r="P772">
        <f t="shared" si="51"/>
        <v>29486.36</v>
      </c>
    </row>
    <row r="773" spans="1:16" x14ac:dyDescent="0.2">
      <c r="A773" s="3" t="s">
        <v>1191</v>
      </c>
      <c r="B773" s="3" t="s">
        <v>348</v>
      </c>
      <c r="C773" s="3" t="s">
        <v>472</v>
      </c>
      <c r="D773" s="3" t="s">
        <v>27</v>
      </c>
      <c r="E773" s="3" t="s">
        <v>28</v>
      </c>
      <c r="F773" s="3">
        <v>4299.3599999999997</v>
      </c>
      <c r="G773" s="3">
        <v>773.88</v>
      </c>
      <c r="H773" s="3">
        <v>3525.48</v>
      </c>
      <c r="I773" s="3" t="s">
        <v>56</v>
      </c>
      <c r="J773" s="5">
        <v>1.2195105347356949</v>
      </c>
      <c r="K773" t="str">
        <f>_xlfn.XLOOKUP(D773, dim_channels!A:A, dim_channels!C:C, "Not Found")</f>
        <v>OTA</v>
      </c>
      <c r="L773" t="str">
        <f>_xlfn.XLOOKUP(D773, dim_channels!A:A, dim_channels!B:B, "Not Found")</f>
        <v>Expedia</v>
      </c>
      <c r="M773">
        <f t="shared" si="48"/>
        <v>0</v>
      </c>
      <c r="N773">
        <f t="shared" si="49"/>
        <v>0</v>
      </c>
      <c r="O773">
        <f t="shared" si="50"/>
        <v>0</v>
      </c>
      <c r="P773">
        <f t="shared" si="51"/>
        <v>0</v>
      </c>
    </row>
    <row r="774" spans="1:16" x14ac:dyDescent="0.2">
      <c r="A774" s="2" t="s">
        <v>1192</v>
      </c>
      <c r="B774" s="2" t="s">
        <v>200</v>
      </c>
      <c r="C774" s="2" t="s">
        <v>534</v>
      </c>
      <c r="D774" s="2" t="s">
        <v>206</v>
      </c>
      <c r="E774" s="2" t="s">
        <v>207</v>
      </c>
      <c r="F774" s="2">
        <v>12922.31</v>
      </c>
      <c r="G774" s="2">
        <v>0</v>
      </c>
      <c r="H774" s="2">
        <v>12922.31</v>
      </c>
      <c r="I774" s="2" t="s">
        <v>41</v>
      </c>
      <c r="J774" s="4">
        <v>1</v>
      </c>
      <c r="K774" t="str">
        <f>_xlfn.XLOOKUP(D774, dim_channels!A:A, dim_channels!C:C, "Not Found")</f>
        <v>Direct</v>
      </c>
      <c r="L774" t="str">
        <f>_xlfn.XLOOKUP(D774, dim_channels!A:A, dim_channels!B:B, "Not Found")</f>
        <v>Walk-in</v>
      </c>
      <c r="M774">
        <f t="shared" si="48"/>
        <v>1</v>
      </c>
      <c r="N774">
        <f t="shared" si="49"/>
        <v>0</v>
      </c>
      <c r="O774">
        <f t="shared" si="50"/>
        <v>0</v>
      </c>
      <c r="P774">
        <f t="shared" si="51"/>
        <v>0</v>
      </c>
    </row>
    <row r="775" spans="1:16" x14ac:dyDescent="0.2">
      <c r="A775" s="3" t="s">
        <v>1193</v>
      </c>
      <c r="B775" s="3" t="s">
        <v>314</v>
      </c>
      <c r="C775" s="3" t="s">
        <v>435</v>
      </c>
      <c r="D775" s="3" t="s">
        <v>45</v>
      </c>
      <c r="E775" s="3" t="s">
        <v>89</v>
      </c>
      <c r="F775" s="3">
        <v>11359.77</v>
      </c>
      <c r="G775" s="3">
        <v>0</v>
      </c>
      <c r="H775" s="3">
        <v>11359.77</v>
      </c>
      <c r="I775" s="3" t="s">
        <v>29</v>
      </c>
      <c r="J775" s="5">
        <v>1</v>
      </c>
      <c r="K775" t="str">
        <f>_xlfn.XLOOKUP(D775, dim_channels!A:A, dim_channels!C:C, "Not Found")</f>
        <v>Corporate</v>
      </c>
      <c r="L775" t="str">
        <f>_xlfn.XLOOKUP(D775, dim_channels!A:A, dim_channels!B:B, "Not Found")</f>
        <v>Corporate Direct</v>
      </c>
      <c r="M775">
        <f t="shared" si="48"/>
        <v>0</v>
      </c>
      <c r="N775">
        <f t="shared" si="49"/>
        <v>1</v>
      </c>
      <c r="O775">
        <f t="shared" si="50"/>
        <v>11359.77</v>
      </c>
      <c r="P775">
        <f t="shared" si="51"/>
        <v>11359.77</v>
      </c>
    </row>
    <row r="776" spans="1:16" x14ac:dyDescent="0.2">
      <c r="A776" s="2" t="s">
        <v>1194</v>
      </c>
      <c r="B776" s="2" t="s">
        <v>168</v>
      </c>
      <c r="C776" s="2" t="s">
        <v>234</v>
      </c>
      <c r="D776" s="2" t="s">
        <v>64</v>
      </c>
      <c r="E776" s="2" t="s">
        <v>115</v>
      </c>
      <c r="F776" s="2">
        <v>18008.759999999998</v>
      </c>
      <c r="G776" s="2">
        <v>0</v>
      </c>
      <c r="H776" s="2">
        <v>18008.759999999998</v>
      </c>
      <c r="I776" s="2" t="s">
        <v>29</v>
      </c>
      <c r="J776" s="4">
        <v>1</v>
      </c>
      <c r="K776" t="str">
        <f>_xlfn.XLOOKUP(D776, dim_channels!A:A, dim_channels!C:C, "Not Found")</f>
        <v>Direct</v>
      </c>
      <c r="L776" t="str">
        <f>_xlfn.XLOOKUP(D776, dim_channels!A:A, dim_channels!B:B, "Not Found")</f>
        <v>Direct Website</v>
      </c>
      <c r="M776">
        <f t="shared" si="48"/>
        <v>0</v>
      </c>
      <c r="N776">
        <f t="shared" si="49"/>
        <v>1</v>
      </c>
      <c r="O776">
        <f t="shared" si="50"/>
        <v>18008.759999999998</v>
      </c>
      <c r="P776">
        <f t="shared" si="51"/>
        <v>18008.759999999998</v>
      </c>
    </row>
    <row r="777" spans="1:16" x14ac:dyDescent="0.2">
      <c r="A777" s="3" t="s">
        <v>1195</v>
      </c>
      <c r="B777" s="3" t="s">
        <v>401</v>
      </c>
      <c r="C777" s="3" t="s">
        <v>456</v>
      </c>
      <c r="D777" s="3" t="s">
        <v>33</v>
      </c>
      <c r="E777" s="3" t="s">
        <v>60</v>
      </c>
      <c r="F777" s="3">
        <v>6319.14</v>
      </c>
      <c r="G777" s="3">
        <v>0</v>
      </c>
      <c r="H777" s="3">
        <v>6319.14</v>
      </c>
      <c r="I777" s="3" t="s">
        <v>29</v>
      </c>
      <c r="J777" s="5">
        <v>1</v>
      </c>
      <c r="K777" t="str">
        <f>_xlfn.XLOOKUP(D777, dim_channels!A:A, dim_channels!C:C, "Not Found")</f>
        <v>OTA</v>
      </c>
      <c r="L777" t="str">
        <f>_xlfn.XLOOKUP(D777, dim_channels!A:A, dim_channels!B:B, "Not Found")</f>
        <v>Booking.com</v>
      </c>
      <c r="M777">
        <f t="shared" si="48"/>
        <v>0</v>
      </c>
      <c r="N777">
        <f t="shared" si="49"/>
        <v>1</v>
      </c>
      <c r="O777">
        <f t="shared" si="50"/>
        <v>6319.14</v>
      </c>
      <c r="P777">
        <f t="shared" si="51"/>
        <v>6319.14</v>
      </c>
    </row>
    <row r="778" spans="1:16" x14ac:dyDescent="0.2">
      <c r="A778" s="2" t="s">
        <v>1196</v>
      </c>
      <c r="B778" s="2" t="s">
        <v>183</v>
      </c>
      <c r="C778" s="2" t="s">
        <v>186</v>
      </c>
      <c r="D778" s="2" t="s">
        <v>33</v>
      </c>
      <c r="E778" s="2" t="s">
        <v>28</v>
      </c>
      <c r="F778" s="2">
        <v>6947.48</v>
      </c>
      <c r="G778" s="2">
        <v>1042.1199999999999</v>
      </c>
      <c r="H778" s="2">
        <v>5905.36</v>
      </c>
      <c r="I778" s="2" t="s">
        <v>29</v>
      </c>
      <c r="J778" s="4">
        <v>1.1764701897936789</v>
      </c>
      <c r="K778" t="str">
        <f>_xlfn.XLOOKUP(D778, dim_channels!A:A, dim_channels!C:C, "Not Found")</f>
        <v>OTA</v>
      </c>
      <c r="L778" t="str">
        <f>_xlfn.XLOOKUP(D778, dim_channels!A:A, dim_channels!B:B, "Not Found")</f>
        <v>Booking.com</v>
      </c>
      <c r="M778">
        <f t="shared" si="48"/>
        <v>0</v>
      </c>
      <c r="N778">
        <f t="shared" si="49"/>
        <v>1</v>
      </c>
      <c r="O778">
        <f t="shared" si="50"/>
        <v>5905.36</v>
      </c>
      <c r="P778">
        <f t="shared" si="51"/>
        <v>6947.48</v>
      </c>
    </row>
    <row r="779" spans="1:16" x14ac:dyDescent="0.2">
      <c r="A779" s="3" t="s">
        <v>1197</v>
      </c>
      <c r="B779" s="3" t="s">
        <v>307</v>
      </c>
      <c r="C779" s="3" t="s">
        <v>51</v>
      </c>
      <c r="D779" s="3" t="s">
        <v>27</v>
      </c>
      <c r="E779" s="3" t="s">
        <v>60</v>
      </c>
      <c r="F779" s="3">
        <v>2947.97</v>
      </c>
      <c r="G779" s="3">
        <v>0</v>
      </c>
      <c r="H779" s="3">
        <v>2947.97</v>
      </c>
      <c r="I779" s="3" t="s">
        <v>41</v>
      </c>
      <c r="J779" s="5">
        <v>1</v>
      </c>
      <c r="K779" t="str">
        <f>_xlfn.XLOOKUP(D779, dim_channels!A:A, dim_channels!C:C, "Not Found")</f>
        <v>OTA</v>
      </c>
      <c r="L779" t="str">
        <f>_xlfn.XLOOKUP(D779, dim_channels!A:A, dim_channels!B:B, "Not Found")</f>
        <v>Expedia</v>
      </c>
      <c r="M779">
        <f t="shared" si="48"/>
        <v>1</v>
      </c>
      <c r="N779">
        <f t="shared" si="49"/>
        <v>0</v>
      </c>
      <c r="O779">
        <f t="shared" si="50"/>
        <v>0</v>
      </c>
      <c r="P779">
        <f t="shared" si="51"/>
        <v>0</v>
      </c>
    </row>
    <row r="780" spans="1:16" x14ac:dyDescent="0.2">
      <c r="A780" s="2" t="s">
        <v>1198</v>
      </c>
      <c r="B780" s="2" t="s">
        <v>205</v>
      </c>
      <c r="C780" s="2" t="s">
        <v>566</v>
      </c>
      <c r="D780" s="2" t="s">
        <v>45</v>
      </c>
      <c r="E780" s="2" t="s">
        <v>89</v>
      </c>
      <c r="F780" s="2">
        <v>10432.34</v>
      </c>
      <c r="G780" s="2">
        <v>0</v>
      </c>
      <c r="H780" s="2">
        <v>10432.34</v>
      </c>
      <c r="I780" s="2" t="s">
        <v>29</v>
      </c>
      <c r="J780" s="4">
        <v>1</v>
      </c>
      <c r="K780" t="str">
        <f>_xlfn.XLOOKUP(D780, dim_channels!A:A, dim_channels!C:C, "Not Found")</f>
        <v>Corporate</v>
      </c>
      <c r="L780" t="str">
        <f>_xlfn.XLOOKUP(D780, dim_channels!A:A, dim_channels!B:B, "Not Found")</f>
        <v>Corporate Direct</v>
      </c>
      <c r="M780">
        <f t="shared" si="48"/>
        <v>0</v>
      </c>
      <c r="N780">
        <f t="shared" si="49"/>
        <v>1</v>
      </c>
      <c r="O780">
        <f t="shared" si="50"/>
        <v>10432.34</v>
      </c>
      <c r="P780">
        <f t="shared" si="51"/>
        <v>10432.34</v>
      </c>
    </row>
    <row r="781" spans="1:16" x14ac:dyDescent="0.2">
      <c r="A781" s="3" t="s">
        <v>1199</v>
      </c>
      <c r="B781" s="3" t="s">
        <v>679</v>
      </c>
      <c r="C781" s="3" t="s">
        <v>84</v>
      </c>
      <c r="D781" s="3" t="s">
        <v>33</v>
      </c>
      <c r="E781" s="3" t="s">
        <v>28</v>
      </c>
      <c r="F781" s="3">
        <v>5743.33</v>
      </c>
      <c r="G781" s="3">
        <v>861.5</v>
      </c>
      <c r="H781" s="3">
        <v>4881.83</v>
      </c>
      <c r="I781" s="3" t="s">
        <v>56</v>
      </c>
      <c r="J781" s="5">
        <v>1.176470708730128</v>
      </c>
      <c r="K781" t="str">
        <f>_xlfn.XLOOKUP(D781, dim_channels!A:A, dim_channels!C:C, "Not Found")</f>
        <v>OTA</v>
      </c>
      <c r="L781" t="str">
        <f>_xlfn.XLOOKUP(D781, dim_channels!A:A, dim_channels!B:B, "Not Found")</f>
        <v>Booking.com</v>
      </c>
      <c r="M781">
        <f t="shared" si="48"/>
        <v>0</v>
      </c>
      <c r="N781">
        <f t="shared" si="49"/>
        <v>0</v>
      </c>
      <c r="O781">
        <f t="shared" si="50"/>
        <v>0</v>
      </c>
      <c r="P781">
        <f t="shared" si="51"/>
        <v>0</v>
      </c>
    </row>
    <row r="782" spans="1:16" x14ac:dyDescent="0.2">
      <c r="A782" s="2" t="s">
        <v>1200</v>
      </c>
      <c r="B782" s="2" t="s">
        <v>409</v>
      </c>
      <c r="C782" s="2" t="s">
        <v>955</v>
      </c>
      <c r="D782" s="2" t="s">
        <v>45</v>
      </c>
      <c r="E782" s="2" t="s">
        <v>89</v>
      </c>
      <c r="F782" s="2">
        <v>6537.45</v>
      </c>
      <c r="G782" s="2">
        <v>0</v>
      </c>
      <c r="H782" s="2">
        <v>6537.45</v>
      </c>
      <c r="I782" s="2" t="s">
        <v>29</v>
      </c>
      <c r="J782" s="4">
        <v>1</v>
      </c>
      <c r="K782" t="str">
        <f>_xlfn.XLOOKUP(D782, dim_channels!A:A, dim_channels!C:C, "Not Found")</f>
        <v>Corporate</v>
      </c>
      <c r="L782" t="str">
        <f>_xlfn.XLOOKUP(D782, dim_channels!A:A, dim_channels!B:B, "Not Found")</f>
        <v>Corporate Direct</v>
      </c>
      <c r="M782">
        <f t="shared" si="48"/>
        <v>0</v>
      </c>
      <c r="N782">
        <f t="shared" si="49"/>
        <v>1</v>
      </c>
      <c r="O782">
        <f t="shared" si="50"/>
        <v>6537.45</v>
      </c>
      <c r="P782">
        <f t="shared" si="51"/>
        <v>6537.45</v>
      </c>
    </row>
    <row r="783" spans="1:16" x14ac:dyDescent="0.2">
      <c r="A783" s="3" t="s">
        <v>1201</v>
      </c>
      <c r="B783" s="3" t="s">
        <v>754</v>
      </c>
      <c r="C783" s="3" t="s">
        <v>300</v>
      </c>
      <c r="D783" s="3" t="s">
        <v>27</v>
      </c>
      <c r="E783" s="3" t="s">
        <v>60</v>
      </c>
      <c r="F783" s="3">
        <v>5450.84</v>
      </c>
      <c r="G783" s="3">
        <v>0</v>
      </c>
      <c r="H783" s="3">
        <v>5450.84</v>
      </c>
      <c r="I783" s="3" t="s">
        <v>29</v>
      </c>
      <c r="J783" s="5">
        <v>1</v>
      </c>
      <c r="K783" t="str">
        <f>_xlfn.XLOOKUP(D783, dim_channels!A:A, dim_channels!C:C, "Not Found")</f>
        <v>OTA</v>
      </c>
      <c r="L783" t="str">
        <f>_xlfn.XLOOKUP(D783, dim_channels!A:A, dim_channels!B:B, "Not Found")</f>
        <v>Expedia</v>
      </c>
      <c r="M783">
        <f t="shared" si="48"/>
        <v>0</v>
      </c>
      <c r="N783">
        <f t="shared" si="49"/>
        <v>1</v>
      </c>
      <c r="O783">
        <f t="shared" si="50"/>
        <v>5450.84</v>
      </c>
      <c r="P783">
        <f t="shared" si="51"/>
        <v>5450.84</v>
      </c>
    </row>
    <row r="784" spans="1:16" x14ac:dyDescent="0.2">
      <c r="A784" s="2" t="s">
        <v>1202</v>
      </c>
      <c r="B784" s="2" t="s">
        <v>400</v>
      </c>
      <c r="C784" s="2" t="s">
        <v>396</v>
      </c>
      <c r="D784" s="2" t="s">
        <v>45</v>
      </c>
      <c r="E784" s="2" t="s">
        <v>89</v>
      </c>
      <c r="F784" s="2">
        <v>14843.75</v>
      </c>
      <c r="G784" s="2">
        <v>0</v>
      </c>
      <c r="H784" s="2">
        <v>14843.75</v>
      </c>
      <c r="I784" s="2" t="s">
        <v>29</v>
      </c>
      <c r="J784" s="4">
        <v>1</v>
      </c>
      <c r="K784" t="str">
        <f>_xlfn.XLOOKUP(D784, dim_channels!A:A, dim_channels!C:C, "Not Found")</f>
        <v>Corporate</v>
      </c>
      <c r="L784" t="str">
        <f>_xlfn.XLOOKUP(D784, dim_channels!A:A, dim_channels!B:B, "Not Found")</f>
        <v>Corporate Direct</v>
      </c>
      <c r="M784">
        <f t="shared" si="48"/>
        <v>0</v>
      </c>
      <c r="N784">
        <f t="shared" si="49"/>
        <v>1</v>
      </c>
      <c r="O784">
        <f t="shared" si="50"/>
        <v>14843.75</v>
      </c>
      <c r="P784">
        <f t="shared" si="51"/>
        <v>14843.75</v>
      </c>
    </row>
    <row r="785" spans="1:16" x14ac:dyDescent="0.2">
      <c r="A785" s="3" t="s">
        <v>1203</v>
      </c>
      <c r="B785" s="3" t="s">
        <v>448</v>
      </c>
      <c r="C785" s="3" t="s">
        <v>448</v>
      </c>
      <c r="D785" s="3" t="s">
        <v>27</v>
      </c>
      <c r="E785" s="3" t="s">
        <v>28</v>
      </c>
      <c r="F785" s="3">
        <v>5860.45</v>
      </c>
      <c r="G785" s="3">
        <v>1054.8800000000001</v>
      </c>
      <c r="H785" s="3">
        <v>4805.57</v>
      </c>
      <c r="I785" s="3" t="s">
        <v>29</v>
      </c>
      <c r="J785" s="5">
        <v>1.21951194135139</v>
      </c>
      <c r="K785" t="str">
        <f>_xlfn.XLOOKUP(D785, dim_channels!A:A, dim_channels!C:C, "Not Found")</f>
        <v>OTA</v>
      </c>
      <c r="L785" t="str">
        <f>_xlfn.XLOOKUP(D785, dim_channels!A:A, dim_channels!B:B, "Not Found")</f>
        <v>Expedia</v>
      </c>
      <c r="M785">
        <f t="shared" si="48"/>
        <v>0</v>
      </c>
      <c r="N785">
        <f t="shared" si="49"/>
        <v>1</v>
      </c>
      <c r="O785">
        <f t="shared" si="50"/>
        <v>4805.57</v>
      </c>
      <c r="P785">
        <f t="shared" si="51"/>
        <v>5860.45</v>
      </c>
    </row>
    <row r="786" spans="1:16" x14ac:dyDescent="0.2">
      <c r="A786" s="2" t="s">
        <v>1204</v>
      </c>
      <c r="B786" s="2" t="s">
        <v>451</v>
      </c>
      <c r="C786" s="2" t="s">
        <v>220</v>
      </c>
      <c r="D786" s="2" t="s">
        <v>27</v>
      </c>
      <c r="E786" s="2" t="s">
        <v>28</v>
      </c>
      <c r="F786" s="2">
        <v>9064.73</v>
      </c>
      <c r="G786" s="2">
        <v>1631.65</v>
      </c>
      <c r="H786" s="2">
        <v>7433.08</v>
      </c>
      <c r="I786" s="2" t="s">
        <v>29</v>
      </c>
      <c r="J786" s="4">
        <v>1.219511965430212</v>
      </c>
      <c r="K786" t="str">
        <f>_xlfn.XLOOKUP(D786, dim_channels!A:A, dim_channels!C:C, "Not Found")</f>
        <v>OTA</v>
      </c>
      <c r="L786" t="str">
        <f>_xlfn.XLOOKUP(D786, dim_channels!A:A, dim_channels!B:B, "Not Found")</f>
        <v>Expedia</v>
      </c>
      <c r="M786">
        <f t="shared" si="48"/>
        <v>0</v>
      </c>
      <c r="N786">
        <f t="shared" si="49"/>
        <v>1</v>
      </c>
      <c r="O786">
        <f t="shared" si="50"/>
        <v>7433.08</v>
      </c>
      <c r="P786">
        <f t="shared" si="51"/>
        <v>9064.73</v>
      </c>
    </row>
    <row r="787" spans="1:16" x14ac:dyDescent="0.2">
      <c r="A787" s="3" t="s">
        <v>1205</v>
      </c>
      <c r="B787" s="3" t="s">
        <v>495</v>
      </c>
      <c r="C787" s="3" t="s">
        <v>608</v>
      </c>
      <c r="D787" s="3" t="s">
        <v>27</v>
      </c>
      <c r="E787" s="3" t="s">
        <v>28</v>
      </c>
      <c r="F787" s="3">
        <v>9299.57</v>
      </c>
      <c r="G787" s="3">
        <v>1673.92</v>
      </c>
      <c r="H787" s="3">
        <v>7625.65</v>
      </c>
      <c r="I787" s="3" t="s">
        <v>41</v>
      </c>
      <c r="J787" s="5">
        <v>1.21951177932373</v>
      </c>
      <c r="K787" t="str">
        <f>_xlfn.XLOOKUP(D787, dim_channels!A:A, dim_channels!C:C, "Not Found")</f>
        <v>OTA</v>
      </c>
      <c r="L787" t="str">
        <f>_xlfn.XLOOKUP(D787, dim_channels!A:A, dim_channels!B:B, "Not Found")</f>
        <v>Expedia</v>
      </c>
      <c r="M787">
        <f t="shared" si="48"/>
        <v>1</v>
      </c>
      <c r="N787">
        <f t="shared" si="49"/>
        <v>0</v>
      </c>
      <c r="O787">
        <f t="shared" si="50"/>
        <v>0</v>
      </c>
      <c r="P787">
        <f t="shared" si="51"/>
        <v>0</v>
      </c>
    </row>
    <row r="788" spans="1:16" x14ac:dyDescent="0.2">
      <c r="A788" s="2" t="s">
        <v>1206</v>
      </c>
      <c r="B788" s="2" t="s">
        <v>189</v>
      </c>
      <c r="C788" s="2" t="s">
        <v>340</v>
      </c>
      <c r="D788" s="2" t="s">
        <v>33</v>
      </c>
      <c r="E788" s="2" t="s">
        <v>34</v>
      </c>
      <c r="F788" s="2">
        <v>8927.2199999999993</v>
      </c>
      <c r="G788" s="2">
        <v>1339.08</v>
      </c>
      <c r="H788" s="2">
        <v>7588.14</v>
      </c>
      <c r="I788" s="2" t="s">
        <v>56</v>
      </c>
      <c r="J788" s="4">
        <v>1.176470123113174</v>
      </c>
      <c r="K788" t="str">
        <f>_xlfn.XLOOKUP(D788, dim_channels!A:A, dim_channels!C:C, "Not Found")</f>
        <v>OTA</v>
      </c>
      <c r="L788" t="str">
        <f>_xlfn.XLOOKUP(D788, dim_channels!A:A, dim_channels!B:B, "Not Found")</f>
        <v>Booking.com</v>
      </c>
      <c r="M788">
        <f t="shared" si="48"/>
        <v>0</v>
      </c>
      <c r="N788">
        <f t="shared" si="49"/>
        <v>0</v>
      </c>
      <c r="O788">
        <f t="shared" si="50"/>
        <v>0</v>
      </c>
      <c r="P788">
        <f t="shared" si="51"/>
        <v>0</v>
      </c>
    </row>
    <row r="789" spans="1:16" x14ac:dyDescent="0.2">
      <c r="A789" s="3" t="s">
        <v>1207</v>
      </c>
      <c r="B789" s="3" t="s">
        <v>32</v>
      </c>
      <c r="C789" s="3" t="s">
        <v>685</v>
      </c>
      <c r="D789" s="3" t="s">
        <v>64</v>
      </c>
      <c r="E789" s="3" t="s">
        <v>28</v>
      </c>
      <c r="F789" s="3">
        <v>9811.7900000000009</v>
      </c>
      <c r="G789" s="3">
        <v>0</v>
      </c>
      <c r="H789" s="3">
        <v>9811.7900000000009</v>
      </c>
      <c r="I789" s="3" t="s">
        <v>29</v>
      </c>
      <c r="J789" s="5">
        <v>1</v>
      </c>
      <c r="K789" t="str">
        <f>_xlfn.XLOOKUP(D789, dim_channels!A:A, dim_channels!C:C, "Not Found")</f>
        <v>Direct</v>
      </c>
      <c r="L789" t="str">
        <f>_xlfn.XLOOKUP(D789, dim_channels!A:A, dim_channels!B:B, "Not Found")</f>
        <v>Direct Website</v>
      </c>
      <c r="M789">
        <f t="shared" si="48"/>
        <v>0</v>
      </c>
      <c r="N789">
        <f t="shared" si="49"/>
        <v>1</v>
      </c>
      <c r="O789">
        <f t="shared" si="50"/>
        <v>9811.7900000000009</v>
      </c>
      <c r="P789">
        <f t="shared" si="51"/>
        <v>9811.7900000000009</v>
      </c>
    </row>
    <row r="790" spans="1:16" x14ac:dyDescent="0.2">
      <c r="A790" s="2" t="s">
        <v>1208</v>
      </c>
      <c r="B790" s="2" t="s">
        <v>373</v>
      </c>
      <c r="C790" s="2" t="s">
        <v>826</v>
      </c>
      <c r="D790" s="2" t="s">
        <v>33</v>
      </c>
      <c r="E790" s="2" t="s">
        <v>34</v>
      </c>
      <c r="F790" s="2">
        <v>9213.58</v>
      </c>
      <c r="G790" s="2">
        <v>1382.04</v>
      </c>
      <c r="H790" s="2">
        <v>7831.54</v>
      </c>
      <c r="I790" s="2" t="s">
        <v>29</v>
      </c>
      <c r="J790" s="4">
        <v>1.1764710389016719</v>
      </c>
      <c r="K790" t="str">
        <f>_xlfn.XLOOKUP(D790, dim_channels!A:A, dim_channels!C:C, "Not Found")</f>
        <v>OTA</v>
      </c>
      <c r="L790" t="str">
        <f>_xlfn.XLOOKUP(D790, dim_channels!A:A, dim_channels!B:B, "Not Found")</f>
        <v>Booking.com</v>
      </c>
      <c r="M790">
        <f t="shared" si="48"/>
        <v>0</v>
      </c>
      <c r="N790">
        <f t="shared" si="49"/>
        <v>1</v>
      </c>
      <c r="O790">
        <f t="shared" si="50"/>
        <v>7831.54</v>
      </c>
      <c r="P790">
        <f t="shared" si="51"/>
        <v>9213.58</v>
      </c>
    </row>
    <row r="791" spans="1:16" x14ac:dyDescent="0.2">
      <c r="A791" s="3" t="s">
        <v>1209</v>
      </c>
      <c r="B791" s="3" t="s">
        <v>326</v>
      </c>
      <c r="C791" s="3" t="s">
        <v>258</v>
      </c>
      <c r="D791" s="3" t="s">
        <v>45</v>
      </c>
      <c r="E791" s="3" t="s">
        <v>89</v>
      </c>
      <c r="F791" s="3">
        <v>9538.2800000000007</v>
      </c>
      <c r="G791" s="3">
        <v>0</v>
      </c>
      <c r="H791" s="3">
        <v>9538.2800000000007</v>
      </c>
      <c r="I791" s="3" t="s">
        <v>29</v>
      </c>
      <c r="J791" s="5">
        <v>1</v>
      </c>
      <c r="K791" t="str">
        <f>_xlfn.XLOOKUP(D791, dim_channels!A:A, dim_channels!C:C, "Not Found")</f>
        <v>Corporate</v>
      </c>
      <c r="L791" t="str">
        <f>_xlfn.XLOOKUP(D791, dim_channels!A:A, dim_channels!B:B, "Not Found")</f>
        <v>Corporate Direct</v>
      </c>
      <c r="M791">
        <f t="shared" si="48"/>
        <v>0</v>
      </c>
      <c r="N791">
        <f t="shared" si="49"/>
        <v>1</v>
      </c>
      <c r="O791">
        <f t="shared" si="50"/>
        <v>9538.2800000000007</v>
      </c>
      <c r="P791">
        <f t="shared" si="51"/>
        <v>9538.2800000000007</v>
      </c>
    </row>
    <row r="792" spans="1:16" x14ac:dyDescent="0.2">
      <c r="A792" s="2" t="s">
        <v>1210</v>
      </c>
      <c r="B792" s="2" t="s">
        <v>846</v>
      </c>
      <c r="C792" s="2" t="s">
        <v>418</v>
      </c>
      <c r="D792" s="2" t="s">
        <v>64</v>
      </c>
      <c r="E792" s="2" t="s">
        <v>34</v>
      </c>
      <c r="F792" s="2">
        <v>6701.38</v>
      </c>
      <c r="G792" s="2">
        <v>0</v>
      </c>
      <c r="H792" s="2">
        <v>6701.38</v>
      </c>
      <c r="I792" s="2" t="s">
        <v>29</v>
      </c>
      <c r="J792" s="4">
        <v>1</v>
      </c>
      <c r="K792" t="str">
        <f>_xlfn.XLOOKUP(D792, dim_channels!A:A, dim_channels!C:C, "Not Found")</f>
        <v>Direct</v>
      </c>
      <c r="L792" t="str">
        <f>_xlfn.XLOOKUP(D792, dim_channels!A:A, dim_channels!B:B, "Not Found")</f>
        <v>Direct Website</v>
      </c>
      <c r="M792">
        <f t="shared" si="48"/>
        <v>0</v>
      </c>
      <c r="N792">
        <f t="shared" si="49"/>
        <v>1</v>
      </c>
      <c r="O792">
        <f t="shared" si="50"/>
        <v>6701.38</v>
      </c>
      <c r="P792">
        <f t="shared" si="51"/>
        <v>6701.38</v>
      </c>
    </row>
    <row r="793" spans="1:16" x14ac:dyDescent="0.2">
      <c r="A793" s="3" t="s">
        <v>1211</v>
      </c>
      <c r="B793" s="3" t="s">
        <v>983</v>
      </c>
      <c r="C793" s="3" t="s">
        <v>472</v>
      </c>
      <c r="D793" s="3" t="s">
        <v>27</v>
      </c>
      <c r="E793" s="3" t="s">
        <v>34</v>
      </c>
      <c r="F793" s="3">
        <v>7605.29</v>
      </c>
      <c r="G793" s="3">
        <v>1368.95</v>
      </c>
      <c r="H793" s="3">
        <v>6236.34</v>
      </c>
      <c r="I793" s="3" t="s">
        <v>41</v>
      </c>
      <c r="J793" s="5">
        <v>1.2195117649133951</v>
      </c>
      <c r="K793" t="str">
        <f>_xlfn.XLOOKUP(D793, dim_channels!A:A, dim_channels!C:C, "Not Found")</f>
        <v>OTA</v>
      </c>
      <c r="L793" t="str">
        <f>_xlfn.XLOOKUP(D793, dim_channels!A:A, dim_channels!B:B, "Not Found")</f>
        <v>Expedia</v>
      </c>
      <c r="M793">
        <f t="shared" si="48"/>
        <v>1</v>
      </c>
      <c r="N793">
        <f t="shared" si="49"/>
        <v>0</v>
      </c>
      <c r="O793">
        <f t="shared" si="50"/>
        <v>0</v>
      </c>
      <c r="P793">
        <f t="shared" si="51"/>
        <v>0</v>
      </c>
    </row>
    <row r="794" spans="1:16" x14ac:dyDescent="0.2">
      <c r="A794" s="2" t="s">
        <v>1212</v>
      </c>
      <c r="B794" s="2" t="s">
        <v>574</v>
      </c>
      <c r="C794" s="2" t="s">
        <v>489</v>
      </c>
      <c r="D794" s="2" t="s">
        <v>27</v>
      </c>
      <c r="E794" s="2" t="s">
        <v>28</v>
      </c>
      <c r="F794" s="2">
        <v>2811.33</v>
      </c>
      <c r="G794" s="2">
        <v>506.04</v>
      </c>
      <c r="H794" s="2">
        <v>2305.29</v>
      </c>
      <c r="I794" s="2" t="s">
        <v>41</v>
      </c>
      <c r="J794" s="4">
        <v>1.219512512525539</v>
      </c>
      <c r="K794" t="str">
        <f>_xlfn.XLOOKUP(D794, dim_channels!A:A, dim_channels!C:C, "Not Found")</f>
        <v>OTA</v>
      </c>
      <c r="L794" t="str">
        <f>_xlfn.XLOOKUP(D794, dim_channels!A:A, dim_channels!B:B, "Not Found")</f>
        <v>Expedia</v>
      </c>
      <c r="M794">
        <f t="shared" si="48"/>
        <v>1</v>
      </c>
      <c r="N794">
        <f t="shared" si="49"/>
        <v>0</v>
      </c>
      <c r="O794">
        <f t="shared" si="50"/>
        <v>0</v>
      </c>
      <c r="P794">
        <f t="shared" si="51"/>
        <v>0</v>
      </c>
    </row>
    <row r="795" spans="1:16" x14ac:dyDescent="0.2">
      <c r="A795" s="3" t="s">
        <v>1213</v>
      </c>
      <c r="B795" s="3" t="s">
        <v>661</v>
      </c>
      <c r="C795" s="3" t="s">
        <v>334</v>
      </c>
      <c r="D795" s="3" t="s">
        <v>206</v>
      </c>
      <c r="E795" s="3" t="s">
        <v>207</v>
      </c>
      <c r="F795" s="3">
        <v>8909.9699999999993</v>
      </c>
      <c r="G795" s="3">
        <v>0</v>
      </c>
      <c r="H795" s="3">
        <v>8909.9699999999993</v>
      </c>
      <c r="I795" s="3" t="s">
        <v>56</v>
      </c>
      <c r="J795" s="5">
        <v>1</v>
      </c>
      <c r="K795" t="str">
        <f>_xlfn.XLOOKUP(D795, dim_channels!A:A, dim_channels!C:C, "Not Found")</f>
        <v>Direct</v>
      </c>
      <c r="L795" t="str">
        <f>_xlfn.XLOOKUP(D795, dim_channels!A:A, dim_channels!B:B, "Not Found")</f>
        <v>Walk-in</v>
      </c>
      <c r="M795">
        <f t="shared" si="48"/>
        <v>0</v>
      </c>
      <c r="N795">
        <f t="shared" si="49"/>
        <v>0</v>
      </c>
      <c r="O795">
        <f t="shared" si="50"/>
        <v>0</v>
      </c>
      <c r="P795">
        <f t="shared" si="51"/>
        <v>0</v>
      </c>
    </row>
    <row r="796" spans="1:16" x14ac:dyDescent="0.2">
      <c r="A796" s="2" t="s">
        <v>1214</v>
      </c>
      <c r="B796" s="2" t="s">
        <v>143</v>
      </c>
      <c r="C796" s="2" t="s">
        <v>353</v>
      </c>
      <c r="D796" s="2" t="s">
        <v>33</v>
      </c>
      <c r="E796" s="2" t="s">
        <v>34</v>
      </c>
      <c r="F796" s="2">
        <v>5379.65</v>
      </c>
      <c r="G796" s="2">
        <v>806.95</v>
      </c>
      <c r="H796" s="2">
        <v>4572.7</v>
      </c>
      <c r="I796" s="2" t="s">
        <v>29</v>
      </c>
      <c r="J796" s="4">
        <v>1.176471231438756</v>
      </c>
      <c r="K796" t="str">
        <f>_xlfn.XLOOKUP(D796, dim_channels!A:A, dim_channels!C:C, "Not Found")</f>
        <v>OTA</v>
      </c>
      <c r="L796" t="str">
        <f>_xlfn.XLOOKUP(D796, dim_channels!A:A, dim_channels!B:B, "Not Found")</f>
        <v>Booking.com</v>
      </c>
      <c r="M796">
        <f t="shared" si="48"/>
        <v>0</v>
      </c>
      <c r="N796">
        <f t="shared" si="49"/>
        <v>1</v>
      </c>
      <c r="O796">
        <f t="shared" si="50"/>
        <v>4572.7</v>
      </c>
      <c r="P796">
        <f t="shared" si="51"/>
        <v>5379.65</v>
      </c>
    </row>
    <row r="797" spans="1:16" x14ac:dyDescent="0.2">
      <c r="A797" s="3" t="s">
        <v>1215</v>
      </c>
      <c r="B797" s="3" t="s">
        <v>129</v>
      </c>
      <c r="C797" s="3" t="s">
        <v>302</v>
      </c>
      <c r="D797" s="3" t="s">
        <v>45</v>
      </c>
      <c r="E797" s="3" t="s">
        <v>89</v>
      </c>
      <c r="F797" s="3">
        <v>3712.88</v>
      </c>
      <c r="G797" s="3">
        <v>0</v>
      </c>
      <c r="H797" s="3">
        <v>3712.88</v>
      </c>
      <c r="I797" s="3" t="s">
        <v>29</v>
      </c>
      <c r="J797" s="5">
        <v>1</v>
      </c>
      <c r="K797" t="str">
        <f>_xlfn.XLOOKUP(D797, dim_channels!A:A, dim_channels!C:C, "Not Found")</f>
        <v>Corporate</v>
      </c>
      <c r="L797" t="str">
        <f>_xlfn.XLOOKUP(D797, dim_channels!A:A, dim_channels!B:B, "Not Found")</f>
        <v>Corporate Direct</v>
      </c>
      <c r="M797">
        <f t="shared" si="48"/>
        <v>0</v>
      </c>
      <c r="N797">
        <f t="shared" si="49"/>
        <v>1</v>
      </c>
      <c r="O797">
        <f t="shared" si="50"/>
        <v>3712.88</v>
      </c>
      <c r="P797">
        <f t="shared" si="51"/>
        <v>3712.88</v>
      </c>
    </row>
    <row r="798" spans="1:16" x14ac:dyDescent="0.2">
      <c r="A798" s="2" t="s">
        <v>1216</v>
      </c>
      <c r="B798" s="2" t="s">
        <v>448</v>
      </c>
      <c r="C798" s="2" t="s">
        <v>597</v>
      </c>
      <c r="D798" s="2" t="s">
        <v>27</v>
      </c>
      <c r="E798" s="2" t="s">
        <v>28</v>
      </c>
      <c r="F798" s="2">
        <v>8289.23</v>
      </c>
      <c r="G798" s="2">
        <v>1492.06</v>
      </c>
      <c r="H798" s="2">
        <v>6797.17</v>
      </c>
      <c r="I798" s="2" t="s">
        <v>56</v>
      </c>
      <c r="J798" s="4">
        <v>1.219511943941376</v>
      </c>
      <c r="K798" t="str">
        <f>_xlfn.XLOOKUP(D798, dim_channels!A:A, dim_channels!C:C, "Not Found")</f>
        <v>OTA</v>
      </c>
      <c r="L798" t="str">
        <f>_xlfn.XLOOKUP(D798, dim_channels!A:A, dim_channels!B:B, "Not Found")</f>
        <v>Expedia</v>
      </c>
      <c r="M798">
        <f t="shared" si="48"/>
        <v>0</v>
      </c>
      <c r="N798">
        <f t="shared" si="49"/>
        <v>0</v>
      </c>
      <c r="O798">
        <f t="shared" si="50"/>
        <v>0</v>
      </c>
      <c r="P798">
        <f t="shared" si="51"/>
        <v>0</v>
      </c>
    </row>
    <row r="799" spans="1:16" x14ac:dyDescent="0.2">
      <c r="A799" s="3" t="s">
        <v>1217</v>
      </c>
      <c r="B799" s="3" t="s">
        <v>72</v>
      </c>
      <c r="C799" s="3" t="s">
        <v>426</v>
      </c>
      <c r="D799" s="3" t="s">
        <v>27</v>
      </c>
      <c r="E799" s="3" t="s">
        <v>60</v>
      </c>
      <c r="F799" s="3">
        <v>7804.78</v>
      </c>
      <c r="G799" s="3">
        <v>0</v>
      </c>
      <c r="H799" s="3">
        <v>7804.78</v>
      </c>
      <c r="I799" s="3" t="s">
        <v>29</v>
      </c>
      <c r="J799" s="5">
        <v>1</v>
      </c>
      <c r="K799" t="str">
        <f>_xlfn.XLOOKUP(D799, dim_channels!A:A, dim_channels!C:C, "Not Found")</f>
        <v>OTA</v>
      </c>
      <c r="L799" t="str">
        <f>_xlfn.XLOOKUP(D799, dim_channels!A:A, dim_channels!B:B, "Not Found")</f>
        <v>Expedia</v>
      </c>
      <c r="M799">
        <f t="shared" si="48"/>
        <v>0</v>
      </c>
      <c r="N799">
        <f t="shared" si="49"/>
        <v>1</v>
      </c>
      <c r="O799">
        <f t="shared" si="50"/>
        <v>7804.78</v>
      </c>
      <c r="P799">
        <f t="shared" si="51"/>
        <v>7804.78</v>
      </c>
    </row>
    <row r="800" spans="1:16" x14ac:dyDescent="0.2">
      <c r="A800" s="2" t="s">
        <v>1218</v>
      </c>
      <c r="B800" s="2" t="s">
        <v>708</v>
      </c>
      <c r="C800" s="2" t="s">
        <v>176</v>
      </c>
      <c r="D800" s="2" t="s">
        <v>45</v>
      </c>
      <c r="E800" s="2" t="s">
        <v>89</v>
      </c>
      <c r="F800" s="2">
        <v>7519.69</v>
      </c>
      <c r="G800" s="2">
        <v>0</v>
      </c>
      <c r="H800" s="2">
        <v>7519.69</v>
      </c>
      <c r="I800" s="2" t="s">
        <v>41</v>
      </c>
      <c r="J800" s="4">
        <v>1</v>
      </c>
      <c r="K800" t="str">
        <f>_xlfn.XLOOKUP(D800, dim_channels!A:A, dim_channels!C:C, "Not Found")</f>
        <v>Corporate</v>
      </c>
      <c r="L800" t="str">
        <f>_xlfn.XLOOKUP(D800, dim_channels!A:A, dim_channels!B:B, "Not Found")</f>
        <v>Corporate Direct</v>
      </c>
      <c r="M800">
        <f t="shared" si="48"/>
        <v>1</v>
      </c>
      <c r="N800">
        <f t="shared" si="49"/>
        <v>0</v>
      </c>
      <c r="O800">
        <f t="shared" si="50"/>
        <v>0</v>
      </c>
      <c r="P800">
        <f t="shared" si="51"/>
        <v>0</v>
      </c>
    </row>
    <row r="801" spans="1:16" x14ac:dyDescent="0.2">
      <c r="A801" s="3" t="s">
        <v>1219</v>
      </c>
      <c r="B801" s="3" t="s">
        <v>236</v>
      </c>
      <c r="C801" s="3" t="s">
        <v>400</v>
      </c>
      <c r="D801" s="3" t="s">
        <v>52</v>
      </c>
      <c r="E801" s="3" t="s">
        <v>60</v>
      </c>
      <c r="F801" s="3">
        <v>13302</v>
      </c>
      <c r="G801" s="3">
        <v>0</v>
      </c>
      <c r="H801" s="3">
        <v>13302</v>
      </c>
      <c r="I801" s="3" t="s">
        <v>56</v>
      </c>
      <c r="J801" s="5">
        <v>1</v>
      </c>
      <c r="K801" t="str">
        <f>_xlfn.XLOOKUP(D801, dim_channels!A:A, dim_channels!C:C, "Not Found")</f>
        <v>OTA</v>
      </c>
      <c r="L801" t="str">
        <f>_xlfn.XLOOKUP(D801, dim_channels!A:A, dim_channels!B:B, "Not Found")</f>
        <v>Agoda</v>
      </c>
      <c r="M801">
        <f t="shared" si="48"/>
        <v>0</v>
      </c>
      <c r="N801">
        <f t="shared" si="49"/>
        <v>0</v>
      </c>
      <c r="O801">
        <f t="shared" si="50"/>
        <v>0</v>
      </c>
      <c r="P801">
        <f t="shared" si="51"/>
        <v>0</v>
      </c>
    </row>
    <row r="802" spans="1:16" x14ac:dyDescent="0.2">
      <c r="A802" s="2" t="s">
        <v>1220</v>
      </c>
      <c r="B802" s="2" t="s">
        <v>289</v>
      </c>
      <c r="C802" s="2" t="s">
        <v>276</v>
      </c>
      <c r="D802" s="2" t="s">
        <v>27</v>
      </c>
      <c r="E802" s="2" t="s">
        <v>34</v>
      </c>
      <c r="F802" s="2">
        <v>21668.71</v>
      </c>
      <c r="G802" s="2">
        <v>3900.37</v>
      </c>
      <c r="H802" s="2">
        <v>17768.34</v>
      </c>
      <c r="I802" s="2" t="s">
        <v>29</v>
      </c>
      <c r="J802" s="4">
        <v>1.219512346116745</v>
      </c>
      <c r="K802" t="str">
        <f>_xlfn.XLOOKUP(D802, dim_channels!A:A, dim_channels!C:C, "Not Found")</f>
        <v>OTA</v>
      </c>
      <c r="L802" t="str">
        <f>_xlfn.XLOOKUP(D802, dim_channels!A:A, dim_channels!B:B, "Not Found")</f>
        <v>Expedia</v>
      </c>
      <c r="M802">
        <f t="shared" si="48"/>
        <v>0</v>
      </c>
      <c r="N802">
        <f t="shared" si="49"/>
        <v>1</v>
      </c>
      <c r="O802">
        <f t="shared" si="50"/>
        <v>17768.34</v>
      </c>
      <c r="P802">
        <f t="shared" si="51"/>
        <v>21668.71</v>
      </c>
    </row>
    <row r="803" spans="1:16" x14ac:dyDescent="0.2">
      <c r="A803" s="3" t="s">
        <v>1221</v>
      </c>
      <c r="B803" s="3" t="s">
        <v>198</v>
      </c>
      <c r="C803" s="3" t="s">
        <v>224</v>
      </c>
      <c r="D803" s="3" t="s">
        <v>52</v>
      </c>
      <c r="E803" s="3" t="s">
        <v>34</v>
      </c>
      <c r="F803" s="3">
        <v>4836.3599999999997</v>
      </c>
      <c r="G803" s="3">
        <v>580.36</v>
      </c>
      <c r="H803" s="3">
        <v>4256</v>
      </c>
      <c r="I803" s="3" t="s">
        <v>41</v>
      </c>
      <c r="J803" s="5">
        <v>1.1363627819548869</v>
      </c>
      <c r="K803" t="str">
        <f>_xlfn.XLOOKUP(D803, dim_channels!A:A, dim_channels!C:C, "Not Found")</f>
        <v>OTA</v>
      </c>
      <c r="L803" t="str">
        <f>_xlfn.XLOOKUP(D803, dim_channels!A:A, dim_channels!B:B, "Not Found")</f>
        <v>Agoda</v>
      </c>
      <c r="M803">
        <f t="shared" si="48"/>
        <v>1</v>
      </c>
      <c r="N803">
        <f t="shared" si="49"/>
        <v>0</v>
      </c>
      <c r="O803">
        <f t="shared" si="50"/>
        <v>0</v>
      </c>
      <c r="P803">
        <f t="shared" si="51"/>
        <v>0</v>
      </c>
    </row>
    <row r="804" spans="1:16" x14ac:dyDescent="0.2">
      <c r="A804" s="2" t="s">
        <v>1222</v>
      </c>
      <c r="B804" s="2" t="s">
        <v>54</v>
      </c>
      <c r="C804" s="2" t="s">
        <v>725</v>
      </c>
      <c r="D804" s="2" t="s">
        <v>64</v>
      </c>
      <c r="E804" s="2" t="s">
        <v>28</v>
      </c>
      <c r="F804" s="2">
        <v>10712.14</v>
      </c>
      <c r="G804" s="2">
        <v>0</v>
      </c>
      <c r="H804" s="2">
        <v>10712.14</v>
      </c>
      <c r="I804" s="2" t="s">
        <v>29</v>
      </c>
      <c r="J804" s="4">
        <v>1</v>
      </c>
      <c r="K804" t="str">
        <f>_xlfn.XLOOKUP(D804, dim_channels!A:A, dim_channels!C:C, "Not Found")</f>
        <v>Direct</v>
      </c>
      <c r="L804" t="str">
        <f>_xlfn.XLOOKUP(D804, dim_channels!A:A, dim_channels!B:B, "Not Found")</f>
        <v>Direct Website</v>
      </c>
      <c r="M804">
        <f t="shared" si="48"/>
        <v>0</v>
      </c>
      <c r="N804">
        <f t="shared" si="49"/>
        <v>1</v>
      </c>
      <c r="O804">
        <f t="shared" si="50"/>
        <v>10712.14</v>
      </c>
      <c r="P804">
        <f t="shared" si="51"/>
        <v>10712.14</v>
      </c>
    </row>
    <row r="805" spans="1:16" x14ac:dyDescent="0.2">
      <c r="A805" s="3" t="s">
        <v>1223</v>
      </c>
      <c r="B805" s="3" t="s">
        <v>217</v>
      </c>
      <c r="C805" s="3" t="s">
        <v>578</v>
      </c>
      <c r="D805" s="3" t="s">
        <v>169</v>
      </c>
      <c r="E805" s="3" t="s">
        <v>34</v>
      </c>
      <c r="F805" s="3">
        <v>19223.14</v>
      </c>
      <c r="G805" s="3">
        <v>3844.63</v>
      </c>
      <c r="H805" s="3">
        <v>15378.51</v>
      </c>
      <c r="I805" s="3" t="s">
        <v>29</v>
      </c>
      <c r="J805" s="5">
        <v>1.2500001625645141</v>
      </c>
      <c r="K805" t="str">
        <f>_xlfn.XLOOKUP(D805, dim_channels!A:A, dim_channels!C:C, "Not Found")</f>
        <v>GDS</v>
      </c>
      <c r="L805" t="str">
        <f>_xlfn.XLOOKUP(D805, dim_channels!A:A, dim_channels!B:B, "Not Found")</f>
        <v>GDS (Amadeus)</v>
      </c>
      <c r="M805">
        <f t="shared" si="48"/>
        <v>0</v>
      </c>
      <c r="N805">
        <f t="shared" si="49"/>
        <v>1</v>
      </c>
      <c r="O805">
        <f t="shared" si="50"/>
        <v>15378.51</v>
      </c>
      <c r="P805">
        <f t="shared" si="51"/>
        <v>19223.14</v>
      </c>
    </row>
    <row r="806" spans="1:16" x14ac:dyDescent="0.2">
      <c r="A806" s="2" t="s">
        <v>1224</v>
      </c>
      <c r="B806" s="2" t="s">
        <v>373</v>
      </c>
      <c r="C806" s="2" t="s">
        <v>409</v>
      </c>
      <c r="D806" s="2" t="s">
        <v>169</v>
      </c>
      <c r="E806" s="2" t="s">
        <v>34</v>
      </c>
      <c r="F806" s="2">
        <v>8610.7000000000007</v>
      </c>
      <c r="G806" s="2">
        <v>1722.14</v>
      </c>
      <c r="H806" s="2">
        <v>6888.56</v>
      </c>
      <c r="I806" s="2" t="s">
        <v>29</v>
      </c>
      <c r="J806" s="4">
        <v>1.25</v>
      </c>
      <c r="K806" t="str">
        <f>_xlfn.XLOOKUP(D806, dim_channels!A:A, dim_channels!C:C, "Not Found")</f>
        <v>GDS</v>
      </c>
      <c r="L806" t="str">
        <f>_xlfn.XLOOKUP(D806, dim_channels!A:A, dim_channels!B:B, "Not Found")</f>
        <v>GDS (Amadeus)</v>
      </c>
      <c r="M806">
        <f t="shared" si="48"/>
        <v>0</v>
      </c>
      <c r="N806">
        <f t="shared" si="49"/>
        <v>1</v>
      </c>
      <c r="O806">
        <f t="shared" si="50"/>
        <v>6888.56</v>
      </c>
      <c r="P806">
        <f t="shared" si="51"/>
        <v>8610.7000000000007</v>
      </c>
    </row>
    <row r="807" spans="1:16" x14ac:dyDescent="0.2">
      <c r="A807" s="3" t="s">
        <v>1225</v>
      </c>
      <c r="B807" s="3" t="s">
        <v>62</v>
      </c>
      <c r="C807" s="3" t="s">
        <v>104</v>
      </c>
      <c r="D807" s="3" t="s">
        <v>45</v>
      </c>
      <c r="E807" s="3" t="s">
        <v>46</v>
      </c>
      <c r="F807" s="3">
        <v>7792.78</v>
      </c>
      <c r="G807" s="3">
        <v>389.64</v>
      </c>
      <c r="H807" s="3">
        <v>7403.14</v>
      </c>
      <c r="I807" s="3" t="s">
        <v>41</v>
      </c>
      <c r="J807" s="5">
        <v>1.052631721134546</v>
      </c>
      <c r="K807" t="str">
        <f>_xlfn.XLOOKUP(D807, dim_channels!A:A, dim_channels!C:C, "Not Found")</f>
        <v>Corporate</v>
      </c>
      <c r="L807" t="str">
        <f>_xlfn.XLOOKUP(D807, dim_channels!A:A, dim_channels!B:B, "Not Found")</f>
        <v>Corporate Direct</v>
      </c>
      <c r="M807">
        <f t="shared" si="48"/>
        <v>1</v>
      </c>
      <c r="N807">
        <f t="shared" si="49"/>
        <v>0</v>
      </c>
      <c r="O807">
        <f t="shared" si="50"/>
        <v>0</v>
      </c>
      <c r="P807">
        <f t="shared" si="51"/>
        <v>0</v>
      </c>
    </row>
    <row r="808" spans="1:16" x14ac:dyDescent="0.2">
      <c r="A808" s="2" t="s">
        <v>1226</v>
      </c>
      <c r="B808" s="2" t="s">
        <v>783</v>
      </c>
      <c r="C808" s="2" t="s">
        <v>94</v>
      </c>
      <c r="D808" s="2" t="s">
        <v>33</v>
      </c>
      <c r="E808" s="2" t="s">
        <v>34</v>
      </c>
      <c r="F808" s="2">
        <v>5600.35</v>
      </c>
      <c r="G808" s="2">
        <v>840.05</v>
      </c>
      <c r="H808" s="2">
        <v>4760.3</v>
      </c>
      <c r="I808" s="2" t="s">
        <v>56</v>
      </c>
      <c r="J808" s="4">
        <v>1.1764699703800181</v>
      </c>
      <c r="K808" t="str">
        <f>_xlfn.XLOOKUP(D808, dim_channels!A:A, dim_channels!C:C, "Not Found")</f>
        <v>OTA</v>
      </c>
      <c r="L808" t="str">
        <f>_xlfn.XLOOKUP(D808, dim_channels!A:A, dim_channels!B:B, "Not Found")</f>
        <v>Booking.com</v>
      </c>
      <c r="M808">
        <f t="shared" si="48"/>
        <v>0</v>
      </c>
      <c r="N808">
        <f t="shared" si="49"/>
        <v>0</v>
      </c>
      <c r="O808">
        <f t="shared" si="50"/>
        <v>0</v>
      </c>
      <c r="P808">
        <f t="shared" si="51"/>
        <v>0</v>
      </c>
    </row>
    <row r="809" spans="1:16" x14ac:dyDescent="0.2">
      <c r="A809" s="3" t="s">
        <v>1227</v>
      </c>
      <c r="B809" s="3" t="s">
        <v>247</v>
      </c>
      <c r="C809" s="3" t="s">
        <v>846</v>
      </c>
      <c r="D809" s="3" t="s">
        <v>52</v>
      </c>
      <c r="E809" s="3" t="s">
        <v>34</v>
      </c>
      <c r="F809" s="3">
        <v>5575.15</v>
      </c>
      <c r="G809" s="3">
        <v>669.02</v>
      </c>
      <c r="H809" s="3">
        <v>4906.13</v>
      </c>
      <c r="I809" s="3" t="s">
        <v>29</v>
      </c>
      <c r="J809" s="5">
        <v>1.1363640996060029</v>
      </c>
      <c r="K809" t="str">
        <f>_xlfn.XLOOKUP(D809, dim_channels!A:A, dim_channels!C:C, "Not Found")</f>
        <v>OTA</v>
      </c>
      <c r="L809" t="str">
        <f>_xlfn.XLOOKUP(D809, dim_channels!A:A, dim_channels!B:B, "Not Found")</f>
        <v>Agoda</v>
      </c>
      <c r="M809">
        <f t="shared" si="48"/>
        <v>0</v>
      </c>
      <c r="N809">
        <f t="shared" si="49"/>
        <v>1</v>
      </c>
      <c r="O809">
        <f t="shared" si="50"/>
        <v>4906.13</v>
      </c>
      <c r="P809">
        <f t="shared" si="51"/>
        <v>5575.15</v>
      </c>
    </row>
    <row r="810" spans="1:16" x14ac:dyDescent="0.2">
      <c r="A810" s="2" t="s">
        <v>1228</v>
      </c>
      <c r="B810" s="2" t="s">
        <v>546</v>
      </c>
      <c r="C810" s="2" t="s">
        <v>497</v>
      </c>
      <c r="D810" s="2" t="s">
        <v>33</v>
      </c>
      <c r="E810" s="2" t="s">
        <v>28</v>
      </c>
      <c r="F810" s="2">
        <v>5258.53</v>
      </c>
      <c r="G810" s="2">
        <v>788.78</v>
      </c>
      <c r="H810" s="2">
        <v>4469.75</v>
      </c>
      <c r="I810" s="2" t="s">
        <v>41</v>
      </c>
      <c r="J810" s="4">
        <v>1.176470719838917</v>
      </c>
      <c r="K810" t="str">
        <f>_xlfn.XLOOKUP(D810, dim_channels!A:A, dim_channels!C:C, "Not Found")</f>
        <v>OTA</v>
      </c>
      <c r="L810" t="str">
        <f>_xlfn.XLOOKUP(D810, dim_channels!A:A, dim_channels!B:B, "Not Found")</f>
        <v>Booking.com</v>
      </c>
      <c r="M810">
        <f t="shared" si="48"/>
        <v>1</v>
      </c>
      <c r="N810">
        <f t="shared" si="49"/>
        <v>0</v>
      </c>
      <c r="O810">
        <f t="shared" si="50"/>
        <v>0</v>
      </c>
      <c r="P810">
        <f t="shared" si="51"/>
        <v>0</v>
      </c>
    </row>
    <row r="811" spans="1:16" x14ac:dyDescent="0.2">
      <c r="A811" s="3" t="s">
        <v>1229</v>
      </c>
      <c r="B811" s="3" t="s">
        <v>416</v>
      </c>
      <c r="C811" s="3" t="s">
        <v>955</v>
      </c>
      <c r="D811" s="3" t="s">
        <v>45</v>
      </c>
      <c r="E811" s="3" t="s">
        <v>46</v>
      </c>
      <c r="F811" s="3">
        <v>5304.24</v>
      </c>
      <c r="G811" s="3">
        <v>265.20999999999998</v>
      </c>
      <c r="H811" s="3">
        <v>5039.03</v>
      </c>
      <c r="I811" s="3" t="s">
        <v>41</v>
      </c>
      <c r="J811" s="5">
        <v>1.052631161156016</v>
      </c>
      <c r="K811" t="str">
        <f>_xlfn.XLOOKUP(D811, dim_channels!A:A, dim_channels!C:C, "Not Found")</f>
        <v>Corporate</v>
      </c>
      <c r="L811" t="str">
        <f>_xlfn.XLOOKUP(D811, dim_channels!A:A, dim_channels!B:B, "Not Found")</f>
        <v>Corporate Direct</v>
      </c>
      <c r="M811">
        <f t="shared" si="48"/>
        <v>1</v>
      </c>
      <c r="N811">
        <f t="shared" si="49"/>
        <v>0</v>
      </c>
      <c r="O811">
        <f t="shared" si="50"/>
        <v>0</v>
      </c>
      <c r="P811">
        <f t="shared" si="51"/>
        <v>0</v>
      </c>
    </row>
    <row r="812" spans="1:16" x14ac:dyDescent="0.2">
      <c r="A812" s="2" t="s">
        <v>1230</v>
      </c>
      <c r="B812" s="2" t="s">
        <v>124</v>
      </c>
      <c r="C812" s="2" t="s">
        <v>217</v>
      </c>
      <c r="D812" s="2" t="s">
        <v>45</v>
      </c>
      <c r="E812" s="2" t="s">
        <v>46</v>
      </c>
      <c r="F812" s="2">
        <v>15668.61</v>
      </c>
      <c r="G812" s="2">
        <v>783.43</v>
      </c>
      <c r="H812" s="2">
        <v>14885.18</v>
      </c>
      <c r="I812" s="2" t="s">
        <v>56</v>
      </c>
      <c r="J812" s="4">
        <v>1.052631543588993</v>
      </c>
      <c r="K812" t="str">
        <f>_xlfn.XLOOKUP(D812, dim_channels!A:A, dim_channels!C:C, "Not Found")</f>
        <v>Corporate</v>
      </c>
      <c r="L812" t="str">
        <f>_xlfn.XLOOKUP(D812, dim_channels!A:A, dim_channels!B:B, "Not Found")</f>
        <v>Corporate Direct</v>
      </c>
      <c r="M812">
        <f t="shared" si="48"/>
        <v>0</v>
      </c>
      <c r="N812">
        <f t="shared" si="49"/>
        <v>0</v>
      </c>
      <c r="O812">
        <f t="shared" si="50"/>
        <v>0</v>
      </c>
      <c r="P812">
        <f t="shared" si="51"/>
        <v>0</v>
      </c>
    </row>
    <row r="813" spans="1:16" x14ac:dyDescent="0.2">
      <c r="A813" s="3" t="s">
        <v>1231</v>
      </c>
      <c r="B813" s="3" t="s">
        <v>578</v>
      </c>
      <c r="C813" s="3" t="s">
        <v>118</v>
      </c>
      <c r="D813" s="3" t="s">
        <v>52</v>
      </c>
      <c r="E813" s="3" t="s">
        <v>34</v>
      </c>
      <c r="F813" s="3">
        <v>15151.62</v>
      </c>
      <c r="G813" s="3">
        <v>1818.19</v>
      </c>
      <c r="H813" s="3">
        <v>13333.43</v>
      </c>
      <c r="I813" s="3" t="s">
        <v>29</v>
      </c>
      <c r="J813" s="5">
        <v>1.136363261366355</v>
      </c>
      <c r="K813" t="str">
        <f>_xlfn.XLOOKUP(D813, dim_channels!A:A, dim_channels!C:C, "Not Found")</f>
        <v>OTA</v>
      </c>
      <c r="L813" t="str">
        <f>_xlfn.XLOOKUP(D813, dim_channels!A:A, dim_channels!B:B, "Not Found")</f>
        <v>Agoda</v>
      </c>
      <c r="M813">
        <f t="shared" si="48"/>
        <v>0</v>
      </c>
      <c r="N813">
        <f t="shared" si="49"/>
        <v>1</v>
      </c>
      <c r="O813">
        <f t="shared" si="50"/>
        <v>13333.43</v>
      </c>
      <c r="P813">
        <f t="shared" si="51"/>
        <v>15151.62</v>
      </c>
    </row>
    <row r="814" spans="1:16" x14ac:dyDescent="0.2">
      <c r="A814" s="2" t="s">
        <v>1232</v>
      </c>
      <c r="B814" s="2" t="s">
        <v>37</v>
      </c>
      <c r="C814" s="2" t="s">
        <v>168</v>
      </c>
      <c r="D814" s="2" t="s">
        <v>33</v>
      </c>
      <c r="E814" s="2" t="s">
        <v>60</v>
      </c>
      <c r="F814" s="2">
        <v>9225.65</v>
      </c>
      <c r="G814" s="2">
        <v>0</v>
      </c>
      <c r="H814" s="2">
        <v>9225.65</v>
      </c>
      <c r="I814" s="2" t="s">
        <v>41</v>
      </c>
      <c r="J814" s="4">
        <v>1</v>
      </c>
      <c r="K814" t="str">
        <f>_xlfn.XLOOKUP(D814, dim_channels!A:A, dim_channels!C:C, "Not Found")</f>
        <v>OTA</v>
      </c>
      <c r="L814" t="str">
        <f>_xlfn.XLOOKUP(D814, dim_channels!A:A, dim_channels!B:B, "Not Found")</f>
        <v>Booking.com</v>
      </c>
      <c r="M814">
        <f t="shared" si="48"/>
        <v>1</v>
      </c>
      <c r="N814">
        <f t="shared" si="49"/>
        <v>0</v>
      </c>
      <c r="O814">
        <f t="shared" si="50"/>
        <v>0</v>
      </c>
      <c r="P814">
        <f t="shared" si="51"/>
        <v>0</v>
      </c>
    </row>
    <row r="815" spans="1:16" x14ac:dyDescent="0.2">
      <c r="A815" s="3" t="s">
        <v>1233</v>
      </c>
      <c r="B815" s="3" t="s">
        <v>1234</v>
      </c>
      <c r="C815" s="3" t="s">
        <v>106</v>
      </c>
      <c r="D815" s="3" t="s">
        <v>33</v>
      </c>
      <c r="E815" s="3" t="s">
        <v>34</v>
      </c>
      <c r="F815" s="3">
        <v>9224.43</v>
      </c>
      <c r="G815" s="3">
        <v>1383.66</v>
      </c>
      <c r="H815" s="3">
        <v>7840.77</v>
      </c>
      <c r="I815" s="3" t="s">
        <v>29</v>
      </c>
      <c r="J815" s="5">
        <v>1.1764699130315011</v>
      </c>
      <c r="K815" t="str">
        <f>_xlfn.XLOOKUP(D815, dim_channels!A:A, dim_channels!C:C, "Not Found")</f>
        <v>OTA</v>
      </c>
      <c r="L815" t="str">
        <f>_xlfn.XLOOKUP(D815, dim_channels!A:A, dim_channels!B:B, "Not Found")</f>
        <v>Booking.com</v>
      </c>
      <c r="M815">
        <f t="shared" si="48"/>
        <v>0</v>
      </c>
      <c r="N815">
        <f t="shared" si="49"/>
        <v>1</v>
      </c>
      <c r="O815">
        <f t="shared" si="50"/>
        <v>7840.77</v>
      </c>
      <c r="P815">
        <f t="shared" si="51"/>
        <v>9224.43</v>
      </c>
    </row>
    <row r="816" spans="1:16" x14ac:dyDescent="0.2">
      <c r="A816" s="2" t="s">
        <v>1235</v>
      </c>
      <c r="B816" s="2" t="s">
        <v>437</v>
      </c>
      <c r="C816" s="2" t="s">
        <v>425</v>
      </c>
      <c r="D816" s="2" t="s">
        <v>206</v>
      </c>
      <c r="E816" s="2" t="s">
        <v>207</v>
      </c>
      <c r="F816" s="2">
        <v>8101.21</v>
      </c>
      <c r="G816" s="2">
        <v>0</v>
      </c>
      <c r="H816" s="2">
        <v>8101.21</v>
      </c>
      <c r="I816" s="2" t="s">
        <v>29</v>
      </c>
      <c r="J816" s="4">
        <v>1</v>
      </c>
      <c r="K816" t="str">
        <f>_xlfn.XLOOKUP(D816, dim_channels!A:A, dim_channels!C:C, "Not Found")</f>
        <v>Direct</v>
      </c>
      <c r="L816" t="str">
        <f>_xlfn.XLOOKUP(D816, dim_channels!A:A, dim_channels!B:B, "Not Found")</f>
        <v>Walk-in</v>
      </c>
      <c r="M816">
        <f t="shared" si="48"/>
        <v>0</v>
      </c>
      <c r="N816">
        <f t="shared" si="49"/>
        <v>1</v>
      </c>
      <c r="O816">
        <f t="shared" si="50"/>
        <v>8101.21</v>
      </c>
      <c r="P816">
        <f t="shared" si="51"/>
        <v>8101.21</v>
      </c>
    </row>
    <row r="817" spans="1:16" x14ac:dyDescent="0.2">
      <c r="A817" s="3" t="s">
        <v>1236</v>
      </c>
      <c r="B817" s="3" t="s">
        <v>36</v>
      </c>
      <c r="C817" s="3" t="s">
        <v>669</v>
      </c>
      <c r="D817" s="3" t="s">
        <v>206</v>
      </c>
      <c r="E817" s="3" t="s">
        <v>207</v>
      </c>
      <c r="F817" s="3">
        <v>7070.49</v>
      </c>
      <c r="G817" s="3">
        <v>0</v>
      </c>
      <c r="H817" s="3">
        <v>7070.49</v>
      </c>
      <c r="I817" s="3" t="s">
        <v>29</v>
      </c>
      <c r="J817" s="5">
        <v>1</v>
      </c>
      <c r="K817" t="str">
        <f>_xlfn.XLOOKUP(D817, dim_channels!A:A, dim_channels!C:C, "Not Found")</f>
        <v>Direct</v>
      </c>
      <c r="L817" t="str">
        <f>_xlfn.XLOOKUP(D817, dim_channels!A:A, dim_channels!B:B, "Not Found")</f>
        <v>Walk-in</v>
      </c>
      <c r="M817">
        <f t="shared" si="48"/>
        <v>0</v>
      </c>
      <c r="N817">
        <f t="shared" si="49"/>
        <v>1</v>
      </c>
      <c r="O817">
        <f t="shared" si="50"/>
        <v>7070.49</v>
      </c>
      <c r="P817">
        <f t="shared" si="51"/>
        <v>7070.49</v>
      </c>
    </row>
    <row r="818" spans="1:16" x14ac:dyDescent="0.2">
      <c r="A818" s="2" t="s">
        <v>1237</v>
      </c>
      <c r="B818" s="2" t="s">
        <v>283</v>
      </c>
      <c r="C818" s="2" t="s">
        <v>505</v>
      </c>
      <c r="D818" s="2" t="s">
        <v>114</v>
      </c>
      <c r="E818" s="2" t="s">
        <v>115</v>
      </c>
      <c r="F818" s="2">
        <v>7318.75</v>
      </c>
      <c r="G818" s="2">
        <v>731.88</v>
      </c>
      <c r="H818" s="2">
        <v>6586.87</v>
      </c>
      <c r="I818" s="2" t="s">
        <v>56</v>
      </c>
      <c r="J818" s="4">
        <v>1.1111119545398651</v>
      </c>
      <c r="K818" t="str">
        <f>_xlfn.XLOOKUP(D818, dim_channels!A:A, dim_channels!C:C, "Not Found")</f>
        <v>Offline</v>
      </c>
      <c r="L818" t="str">
        <f>_xlfn.XLOOKUP(D818, dim_channels!A:A, dim_channels!B:B, "Not Found")</f>
        <v>Travel Agency</v>
      </c>
      <c r="M818">
        <f t="shared" si="48"/>
        <v>0</v>
      </c>
      <c r="N818">
        <f t="shared" si="49"/>
        <v>0</v>
      </c>
      <c r="O818">
        <f t="shared" si="50"/>
        <v>0</v>
      </c>
      <c r="P818">
        <f t="shared" si="51"/>
        <v>0</v>
      </c>
    </row>
    <row r="819" spans="1:16" x14ac:dyDescent="0.2">
      <c r="A819" s="3" t="s">
        <v>1238</v>
      </c>
      <c r="B819" s="3" t="s">
        <v>846</v>
      </c>
      <c r="C819" s="3" t="s">
        <v>445</v>
      </c>
      <c r="D819" s="3" t="s">
        <v>33</v>
      </c>
      <c r="E819" s="3" t="s">
        <v>34</v>
      </c>
      <c r="F819" s="3">
        <v>5490.6</v>
      </c>
      <c r="G819" s="3">
        <v>823.59</v>
      </c>
      <c r="H819" s="3">
        <v>4667.01</v>
      </c>
      <c r="I819" s="3" t="s">
        <v>56</v>
      </c>
      <c r="J819" s="5">
        <v>1.1764705882352939</v>
      </c>
      <c r="K819" t="str">
        <f>_xlfn.XLOOKUP(D819, dim_channels!A:A, dim_channels!C:C, "Not Found")</f>
        <v>OTA</v>
      </c>
      <c r="L819" t="str">
        <f>_xlfn.XLOOKUP(D819, dim_channels!A:A, dim_channels!B:B, "Not Found")</f>
        <v>Booking.com</v>
      </c>
      <c r="M819">
        <f t="shared" si="48"/>
        <v>0</v>
      </c>
      <c r="N819">
        <f t="shared" si="49"/>
        <v>0</v>
      </c>
      <c r="O819">
        <f t="shared" si="50"/>
        <v>0</v>
      </c>
      <c r="P819">
        <f t="shared" si="51"/>
        <v>0</v>
      </c>
    </row>
    <row r="820" spans="1:16" x14ac:dyDescent="0.2">
      <c r="A820" s="2" t="s">
        <v>1239</v>
      </c>
      <c r="B820" s="2" t="s">
        <v>376</v>
      </c>
      <c r="C820" s="2" t="s">
        <v>475</v>
      </c>
      <c r="D820" s="2" t="s">
        <v>27</v>
      </c>
      <c r="E820" s="2" t="s">
        <v>34</v>
      </c>
      <c r="F820" s="2">
        <v>11670.82</v>
      </c>
      <c r="G820" s="2">
        <v>2100.75</v>
      </c>
      <c r="H820" s="2">
        <v>9570.07</v>
      </c>
      <c r="I820" s="2" t="s">
        <v>29</v>
      </c>
      <c r="J820" s="4">
        <v>1.2195125009534939</v>
      </c>
      <c r="K820" t="str">
        <f>_xlfn.XLOOKUP(D820, dim_channels!A:A, dim_channels!C:C, "Not Found")</f>
        <v>OTA</v>
      </c>
      <c r="L820" t="str">
        <f>_xlfn.XLOOKUP(D820, dim_channels!A:A, dim_channels!B:B, "Not Found")</f>
        <v>Expedia</v>
      </c>
      <c r="M820">
        <f t="shared" si="48"/>
        <v>0</v>
      </c>
      <c r="N820">
        <f t="shared" si="49"/>
        <v>1</v>
      </c>
      <c r="O820">
        <f t="shared" si="50"/>
        <v>9570.07</v>
      </c>
      <c r="P820">
        <f t="shared" si="51"/>
        <v>11670.82</v>
      </c>
    </row>
    <row r="821" spans="1:16" x14ac:dyDescent="0.2">
      <c r="A821" s="3" t="s">
        <v>1240</v>
      </c>
      <c r="B821" s="3" t="s">
        <v>360</v>
      </c>
      <c r="C821" s="3" t="s">
        <v>393</v>
      </c>
      <c r="D821" s="3" t="s">
        <v>52</v>
      </c>
      <c r="E821" s="3" t="s">
        <v>60</v>
      </c>
      <c r="F821" s="3">
        <v>4579.53</v>
      </c>
      <c r="G821" s="3">
        <v>0</v>
      </c>
      <c r="H821" s="3">
        <v>4579.53</v>
      </c>
      <c r="I821" s="3" t="s">
        <v>29</v>
      </c>
      <c r="J821" s="5">
        <v>1</v>
      </c>
      <c r="K821" t="str">
        <f>_xlfn.XLOOKUP(D821, dim_channels!A:A, dim_channels!C:C, "Not Found")</f>
        <v>OTA</v>
      </c>
      <c r="L821" t="str">
        <f>_xlfn.XLOOKUP(D821, dim_channels!A:A, dim_channels!B:B, "Not Found")</f>
        <v>Agoda</v>
      </c>
      <c r="M821">
        <f t="shared" si="48"/>
        <v>0</v>
      </c>
      <c r="N821">
        <f t="shared" si="49"/>
        <v>1</v>
      </c>
      <c r="O821">
        <f t="shared" si="50"/>
        <v>4579.53</v>
      </c>
      <c r="P821">
        <f t="shared" si="51"/>
        <v>4579.53</v>
      </c>
    </row>
    <row r="822" spans="1:16" x14ac:dyDescent="0.2">
      <c r="A822" s="2" t="s">
        <v>1241</v>
      </c>
      <c r="B822" s="2" t="s">
        <v>256</v>
      </c>
      <c r="C822" s="2" t="s">
        <v>854</v>
      </c>
      <c r="D822" s="2" t="s">
        <v>52</v>
      </c>
      <c r="E822" s="2" t="s">
        <v>34</v>
      </c>
      <c r="F822" s="2">
        <v>10505.66</v>
      </c>
      <c r="G822" s="2">
        <v>1260.68</v>
      </c>
      <c r="H822" s="2">
        <v>9244.98</v>
      </c>
      <c r="I822" s="2" t="s">
        <v>29</v>
      </c>
      <c r="J822" s="4">
        <v>1.1363637346971009</v>
      </c>
      <c r="K822" t="str">
        <f>_xlfn.XLOOKUP(D822, dim_channels!A:A, dim_channels!C:C, "Not Found")</f>
        <v>OTA</v>
      </c>
      <c r="L822" t="str">
        <f>_xlfn.XLOOKUP(D822, dim_channels!A:A, dim_channels!B:B, "Not Found")</f>
        <v>Agoda</v>
      </c>
      <c r="M822">
        <f t="shared" si="48"/>
        <v>0</v>
      </c>
      <c r="N822">
        <f t="shared" si="49"/>
        <v>1</v>
      </c>
      <c r="O822">
        <f t="shared" si="50"/>
        <v>9244.98</v>
      </c>
      <c r="P822">
        <f t="shared" si="51"/>
        <v>10505.66</v>
      </c>
    </row>
    <row r="823" spans="1:16" x14ac:dyDescent="0.2">
      <c r="A823" s="3" t="s">
        <v>1242</v>
      </c>
      <c r="B823" s="3" t="s">
        <v>292</v>
      </c>
      <c r="C823" s="3" t="s">
        <v>234</v>
      </c>
      <c r="D823" s="3" t="s">
        <v>169</v>
      </c>
      <c r="E823" s="3" t="s">
        <v>34</v>
      </c>
      <c r="F823" s="3">
        <v>8105.95</v>
      </c>
      <c r="G823" s="3">
        <v>1621.19</v>
      </c>
      <c r="H823" s="3">
        <v>6484.76</v>
      </c>
      <c r="I823" s="3" t="s">
        <v>29</v>
      </c>
      <c r="J823" s="5">
        <v>1.25</v>
      </c>
      <c r="K823" t="str">
        <f>_xlfn.XLOOKUP(D823, dim_channels!A:A, dim_channels!C:C, "Not Found")</f>
        <v>GDS</v>
      </c>
      <c r="L823" t="str">
        <f>_xlfn.XLOOKUP(D823, dim_channels!A:A, dim_channels!B:B, "Not Found")</f>
        <v>GDS (Amadeus)</v>
      </c>
      <c r="M823">
        <f t="shared" si="48"/>
        <v>0</v>
      </c>
      <c r="N823">
        <f t="shared" si="49"/>
        <v>1</v>
      </c>
      <c r="O823">
        <f t="shared" si="50"/>
        <v>6484.76</v>
      </c>
      <c r="P823">
        <f t="shared" si="51"/>
        <v>8105.95</v>
      </c>
    </row>
    <row r="824" spans="1:16" x14ac:dyDescent="0.2">
      <c r="A824" s="2" t="s">
        <v>1243</v>
      </c>
      <c r="B824" s="2" t="s">
        <v>295</v>
      </c>
      <c r="C824" s="2" t="s">
        <v>202</v>
      </c>
      <c r="D824" s="2" t="s">
        <v>64</v>
      </c>
      <c r="E824" s="2" t="s">
        <v>34</v>
      </c>
      <c r="F824" s="2">
        <v>6949.41</v>
      </c>
      <c r="G824" s="2">
        <v>0</v>
      </c>
      <c r="H824" s="2">
        <v>6949.41</v>
      </c>
      <c r="I824" s="2" t="s">
        <v>29</v>
      </c>
      <c r="J824" s="4">
        <v>1</v>
      </c>
      <c r="K824" t="str">
        <f>_xlfn.XLOOKUP(D824, dim_channels!A:A, dim_channels!C:C, "Not Found")</f>
        <v>Direct</v>
      </c>
      <c r="L824" t="str">
        <f>_xlfn.XLOOKUP(D824, dim_channels!A:A, dim_channels!B:B, "Not Found")</f>
        <v>Direct Website</v>
      </c>
      <c r="M824">
        <f t="shared" si="48"/>
        <v>0</v>
      </c>
      <c r="N824">
        <f t="shared" si="49"/>
        <v>1</v>
      </c>
      <c r="O824">
        <f t="shared" si="50"/>
        <v>6949.41</v>
      </c>
      <c r="P824">
        <f t="shared" si="51"/>
        <v>6949.41</v>
      </c>
    </row>
    <row r="825" spans="1:16" x14ac:dyDescent="0.2">
      <c r="A825" s="3" t="s">
        <v>1244</v>
      </c>
      <c r="B825" s="3" t="s">
        <v>129</v>
      </c>
      <c r="C825" s="3" t="s">
        <v>441</v>
      </c>
      <c r="D825" s="3" t="s">
        <v>52</v>
      </c>
      <c r="E825" s="3" t="s">
        <v>34</v>
      </c>
      <c r="F825" s="3">
        <v>26687.5</v>
      </c>
      <c r="G825" s="3">
        <v>3202.5</v>
      </c>
      <c r="H825" s="3">
        <v>23485</v>
      </c>
      <c r="I825" s="3" t="s">
        <v>41</v>
      </c>
      <c r="J825" s="5">
        <v>1.136363636363636</v>
      </c>
      <c r="K825" t="str">
        <f>_xlfn.XLOOKUP(D825, dim_channels!A:A, dim_channels!C:C, "Not Found")</f>
        <v>OTA</v>
      </c>
      <c r="L825" t="str">
        <f>_xlfn.XLOOKUP(D825, dim_channels!A:A, dim_channels!B:B, "Not Found")</f>
        <v>Agoda</v>
      </c>
      <c r="M825">
        <f t="shared" si="48"/>
        <v>1</v>
      </c>
      <c r="N825">
        <f t="shared" si="49"/>
        <v>0</v>
      </c>
      <c r="O825">
        <f t="shared" si="50"/>
        <v>0</v>
      </c>
      <c r="P825">
        <f t="shared" si="51"/>
        <v>0</v>
      </c>
    </row>
    <row r="826" spans="1:16" x14ac:dyDescent="0.2">
      <c r="A826" s="2" t="s">
        <v>1245</v>
      </c>
      <c r="B826" s="2" t="s">
        <v>113</v>
      </c>
      <c r="C826" s="2" t="s">
        <v>487</v>
      </c>
      <c r="D826" s="2" t="s">
        <v>33</v>
      </c>
      <c r="E826" s="2" t="s">
        <v>28</v>
      </c>
      <c r="F826" s="2">
        <v>3026.08</v>
      </c>
      <c r="G826" s="2">
        <v>453.91</v>
      </c>
      <c r="H826" s="2">
        <v>2572.17</v>
      </c>
      <c r="I826" s="2" t="s">
        <v>29</v>
      </c>
      <c r="J826" s="4">
        <v>1.1764696734663731</v>
      </c>
      <c r="K826" t="str">
        <f>_xlfn.XLOOKUP(D826, dim_channels!A:A, dim_channels!C:C, "Not Found")</f>
        <v>OTA</v>
      </c>
      <c r="L826" t="str">
        <f>_xlfn.XLOOKUP(D826, dim_channels!A:A, dim_channels!B:B, "Not Found")</f>
        <v>Booking.com</v>
      </c>
      <c r="M826">
        <f t="shared" si="48"/>
        <v>0</v>
      </c>
      <c r="N826">
        <f t="shared" si="49"/>
        <v>1</v>
      </c>
      <c r="O826">
        <f t="shared" si="50"/>
        <v>2572.17</v>
      </c>
      <c r="P826">
        <f t="shared" si="51"/>
        <v>3026.08</v>
      </c>
    </row>
    <row r="827" spans="1:16" x14ac:dyDescent="0.2">
      <c r="A827" s="3" t="s">
        <v>1246</v>
      </c>
      <c r="B827" s="3" t="s">
        <v>653</v>
      </c>
      <c r="C827" s="3" t="s">
        <v>1179</v>
      </c>
      <c r="D827" s="3" t="s">
        <v>33</v>
      </c>
      <c r="E827" s="3" t="s">
        <v>28</v>
      </c>
      <c r="F827" s="3">
        <v>8096.89</v>
      </c>
      <c r="G827" s="3">
        <v>1214.53</v>
      </c>
      <c r="H827" s="3">
        <v>6882.36</v>
      </c>
      <c r="I827" s="3" t="s">
        <v>41</v>
      </c>
      <c r="J827" s="5">
        <v>1.176469989945309</v>
      </c>
      <c r="K827" t="str">
        <f>_xlfn.XLOOKUP(D827, dim_channels!A:A, dim_channels!C:C, "Not Found")</f>
        <v>OTA</v>
      </c>
      <c r="L827" t="str">
        <f>_xlfn.XLOOKUP(D827, dim_channels!A:A, dim_channels!B:B, "Not Found")</f>
        <v>Booking.com</v>
      </c>
      <c r="M827">
        <f t="shared" si="48"/>
        <v>1</v>
      </c>
      <c r="N827">
        <f t="shared" si="49"/>
        <v>0</v>
      </c>
      <c r="O827">
        <f t="shared" si="50"/>
        <v>0</v>
      </c>
      <c r="P827">
        <f t="shared" si="51"/>
        <v>0</v>
      </c>
    </row>
    <row r="828" spans="1:16" x14ac:dyDescent="0.2">
      <c r="A828" s="2" t="s">
        <v>1247</v>
      </c>
      <c r="B828" s="2" t="s">
        <v>295</v>
      </c>
      <c r="C828" s="2" t="s">
        <v>618</v>
      </c>
      <c r="D828" s="2" t="s">
        <v>33</v>
      </c>
      <c r="E828" s="2" t="s">
        <v>60</v>
      </c>
      <c r="F828" s="2">
        <v>5668.45</v>
      </c>
      <c r="G828" s="2">
        <v>0</v>
      </c>
      <c r="H828" s="2">
        <v>5668.45</v>
      </c>
      <c r="I828" s="2" t="s">
        <v>29</v>
      </c>
      <c r="J828" s="4">
        <v>1</v>
      </c>
      <c r="K828" t="str">
        <f>_xlfn.XLOOKUP(D828, dim_channels!A:A, dim_channels!C:C, "Not Found")</f>
        <v>OTA</v>
      </c>
      <c r="L828" t="str">
        <f>_xlfn.XLOOKUP(D828, dim_channels!A:A, dim_channels!B:B, "Not Found")</f>
        <v>Booking.com</v>
      </c>
      <c r="M828">
        <f t="shared" si="48"/>
        <v>0</v>
      </c>
      <c r="N828">
        <f t="shared" si="49"/>
        <v>1</v>
      </c>
      <c r="O828">
        <f t="shared" si="50"/>
        <v>5668.45</v>
      </c>
      <c r="P828">
        <f t="shared" si="51"/>
        <v>5668.45</v>
      </c>
    </row>
    <row r="829" spans="1:16" x14ac:dyDescent="0.2">
      <c r="A829" s="3" t="s">
        <v>1248</v>
      </c>
      <c r="B829" s="3" t="s">
        <v>87</v>
      </c>
      <c r="C829" s="3" t="s">
        <v>918</v>
      </c>
      <c r="D829" s="3" t="s">
        <v>27</v>
      </c>
      <c r="E829" s="3" t="s">
        <v>34</v>
      </c>
      <c r="F829" s="3">
        <v>9605.65</v>
      </c>
      <c r="G829" s="3">
        <v>1729.02</v>
      </c>
      <c r="H829" s="3">
        <v>7876.63</v>
      </c>
      <c r="I829" s="3" t="s">
        <v>41</v>
      </c>
      <c r="J829" s="5">
        <v>1.219512659601885</v>
      </c>
      <c r="K829" t="str">
        <f>_xlfn.XLOOKUP(D829, dim_channels!A:A, dim_channels!C:C, "Not Found")</f>
        <v>OTA</v>
      </c>
      <c r="L829" t="str">
        <f>_xlfn.XLOOKUP(D829, dim_channels!A:A, dim_channels!B:B, "Not Found")</f>
        <v>Expedia</v>
      </c>
      <c r="M829">
        <f t="shared" si="48"/>
        <v>1</v>
      </c>
      <c r="N829">
        <f t="shared" si="49"/>
        <v>0</v>
      </c>
      <c r="O829">
        <f t="shared" si="50"/>
        <v>0</v>
      </c>
      <c r="P829">
        <f t="shared" si="51"/>
        <v>0</v>
      </c>
    </row>
    <row r="830" spans="1:16" x14ac:dyDescent="0.2">
      <c r="A830" s="2" t="s">
        <v>1249</v>
      </c>
      <c r="B830" s="2" t="s">
        <v>917</v>
      </c>
      <c r="C830" s="2" t="s">
        <v>174</v>
      </c>
      <c r="D830" s="2" t="s">
        <v>33</v>
      </c>
      <c r="E830" s="2" t="s">
        <v>34</v>
      </c>
      <c r="F830" s="2">
        <v>7709.47</v>
      </c>
      <c r="G830" s="2">
        <v>1156.42</v>
      </c>
      <c r="H830" s="2">
        <v>6553.05</v>
      </c>
      <c r="I830" s="2" t="s">
        <v>29</v>
      </c>
      <c r="J830" s="4">
        <v>1.1764704984701779</v>
      </c>
      <c r="K830" t="str">
        <f>_xlfn.XLOOKUP(D830, dim_channels!A:A, dim_channels!C:C, "Not Found")</f>
        <v>OTA</v>
      </c>
      <c r="L830" t="str">
        <f>_xlfn.XLOOKUP(D830, dim_channels!A:A, dim_channels!B:B, "Not Found")</f>
        <v>Booking.com</v>
      </c>
      <c r="M830">
        <f t="shared" si="48"/>
        <v>0</v>
      </c>
      <c r="N830">
        <f t="shared" si="49"/>
        <v>1</v>
      </c>
      <c r="O830">
        <f t="shared" si="50"/>
        <v>6553.05</v>
      </c>
      <c r="P830">
        <f t="shared" si="51"/>
        <v>7709.47</v>
      </c>
    </row>
    <row r="831" spans="1:16" x14ac:dyDescent="0.2">
      <c r="A831" s="3" t="s">
        <v>1250</v>
      </c>
      <c r="B831" s="3" t="s">
        <v>153</v>
      </c>
      <c r="C831" s="3" t="s">
        <v>794</v>
      </c>
      <c r="D831" s="3" t="s">
        <v>45</v>
      </c>
      <c r="E831" s="3" t="s">
        <v>89</v>
      </c>
      <c r="F831" s="3">
        <v>2716.49</v>
      </c>
      <c r="G831" s="3">
        <v>0</v>
      </c>
      <c r="H831" s="3">
        <v>2716.49</v>
      </c>
      <c r="I831" s="3" t="s">
        <v>29</v>
      </c>
      <c r="J831" s="5">
        <v>1</v>
      </c>
      <c r="K831" t="str">
        <f>_xlfn.XLOOKUP(D831, dim_channels!A:A, dim_channels!C:C, "Not Found")</f>
        <v>Corporate</v>
      </c>
      <c r="L831" t="str">
        <f>_xlfn.XLOOKUP(D831, dim_channels!A:A, dim_channels!B:B, "Not Found")</f>
        <v>Corporate Direct</v>
      </c>
      <c r="M831">
        <f t="shared" si="48"/>
        <v>0</v>
      </c>
      <c r="N831">
        <f t="shared" si="49"/>
        <v>1</v>
      </c>
      <c r="O831">
        <f t="shared" si="50"/>
        <v>2716.49</v>
      </c>
      <c r="P831">
        <f t="shared" si="51"/>
        <v>2716.49</v>
      </c>
    </row>
    <row r="832" spans="1:16" x14ac:dyDescent="0.2">
      <c r="A832" s="2" t="s">
        <v>1251</v>
      </c>
      <c r="B832" s="2" t="s">
        <v>426</v>
      </c>
      <c r="C832" s="2" t="s">
        <v>283</v>
      </c>
      <c r="D832" s="2" t="s">
        <v>114</v>
      </c>
      <c r="E832" s="2" t="s">
        <v>46</v>
      </c>
      <c r="F832" s="2">
        <v>15240.56</v>
      </c>
      <c r="G832" s="2">
        <v>1524.06</v>
      </c>
      <c r="H832" s="2">
        <v>13716.5</v>
      </c>
      <c r="I832" s="2" t="s">
        <v>29</v>
      </c>
      <c r="J832" s="4">
        <v>1.111111435132869</v>
      </c>
      <c r="K832" t="str">
        <f>_xlfn.XLOOKUP(D832, dim_channels!A:A, dim_channels!C:C, "Not Found")</f>
        <v>Offline</v>
      </c>
      <c r="L832" t="str">
        <f>_xlfn.XLOOKUP(D832, dim_channels!A:A, dim_channels!B:B, "Not Found")</f>
        <v>Travel Agency</v>
      </c>
      <c r="M832">
        <f t="shared" si="48"/>
        <v>0</v>
      </c>
      <c r="N832">
        <f t="shared" si="49"/>
        <v>1</v>
      </c>
      <c r="O832">
        <f t="shared" si="50"/>
        <v>13716.5</v>
      </c>
      <c r="P832">
        <f t="shared" si="51"/>
        <v>15240.56</v>
      </c>
    </row>
    <row r="833" spans="1:16" x14ac:dyDescent="0.2">
      <c r="A833" s="3" t="s">
        <v>1252</v>
      </c>
      <c r="B833" s="3" t="s">
        <v>187</v>
      </c>
      <c r="C833" s="3" t="s">
        <v>98</v>
      </c>
      <c r="D833" s="3" t="s">
        <v>52</v>
      </c>
      <c r="E833" s="3" t="s">
        <v>60</v>
      </c>
      <c r="F833" s="3">
        <v>8275.06</v>
      </c>
      <c r="G833" s="3">
        <v>0</v>
      </c>
      <c r="H833" s="3">
        <v>8275.06</v>
      </c>
      <c r="I833" s="3" t="s">
        <v>29</v>
      </c>
      <c r="J833" s="5">
        <v>1</v>
      </c>
      <c r="K833" t="str">
        <f>_xlfn.XLOOKUP(D833, dim_channels!A:A, dim_channels!C:C, "Not Found")</f>
        <v>OTA</v>
      </c>
      <c r="L833" t="str">
        <f>_xlfn.XLOOKUP(D833, dim_channels!A:A, dim_channels!B:B, "Not Found")</f>
        <v>Agoda</v>
      </c>
      <c r="M833">
        <f t="shared" si="48"/>
        <v>0</v>
      </c>
      <c r="N833">
        <f t="shared" si="49"/>
        <v>1</v>
      </c>
      <c r="O833">
        <f t="shared" si="50"/>
        <v>8275.06</v>
      </c>
      <c r="P833">
        <f t="shared" si="51"/>
        <v>8275.06</v>
      </c>
    </row>
    <row r="834" spans="1:16" x14ac:dyDescent="0.2">
      <c r="A834" s="2" t="s">
        <v>1253</v>
      </c>
      <c r="B834" s="2" t="s">
        <v>246</v>
      </c>
      <c r="C834" s="2" t="s">
        <v>312</v>
      </c>
      <c r="D834" s="2" t="s">
        <v>33</v>
      </c>
      <c r="E834" s="2" t="s">
        <v>34</v>
      </c>
      <c r="F834" s="2">
        <v>2765.31</v>
      </c>
      <c r="G834" s="2">
        <v>414.8</v>
      </c>
      <c r="H834" s="2">
        <v>2350.5100000000002</v>
      </c>
      <c r="I834" s="2" t="s">
        <v>29</v>
      </c>
      <c r="J834" s="4">
        <v>1.1764723400453521</v>
      </c>
      <c r="K834" t="str">
        <f>_xlfn.XLOOKUP(D834, dim_channels!A:A, dim_channels!C:C, "Not Found")</f>
        <v>OTA</v>
      </c>
      <c r="L834" t="str">
        <f>_xlfn.XLOOKUP(D834, dim_channels!A:A, dim_channels!B:B, "Not Found")</f>
        <v>Booking.com</v>
      </c>
      <c r="M834">
        <f t="shared" si="48"/>
        <v>0</v>
      </c>
      <c r="N834">
        <f t="shared" si="49"/>
        <v>1</v>
      </c>
      <c r="O834">
        <f t="shared" si="50"/>
        <v>2350.5100000000002</v>
      </c>
      <c r="P834">
        <f t="shared" si="51"/>
        <v>2765.31</v>
      </c>
    </row>
    <row r="835" spans="1:16" x14ac:dyDescent="0.2">
      <c r="A835" s="3" t="s">
        <v>1254</v>
      </c>
      <c r="B835" s="3" t="s">
        <v>1101</v>
      </c>
      <c r="C835" s="3" t="s">
        <v>705</v>
      </c>
      <c r="D835" s="3" t="s">
        <v>206</v>
      </c>
      <c r="E835" s="3" t="s">
        <v>207</v>
      </c>
      <c r="F835" s="3">
        <v>5619.72</v>
      </c>
      <c r="G835" s="3">
        <v>0</v>
      </c>
      <c r="H835" s="3">
        <v>5619.72</v>
      </c>
      <c r="I835" s="3" t="s">
        <v>29</v>
      </c>
      <c r="J835" s="5">
        <v>1</v>
      </c>
      <c r="K835" t="str">
        <f>_xlfn.XLOOKUP(D835, dim_channels!A:A, dim_channels!C:C, "Not Found")</f>
        <v>Direct</v>
      </c>
      <c r="L835" t="str">
        <f>_xlfn.XLOOKUP(D835, dim_channels!A:A, dim_channels!B:B, "Not Found")</f>
        <v>Walk-in</v>
      </c>
      <c r="M835">
        <f t="shared" ref="M835:M898" si="52">IF(I835="Cancelled",1,0)</f>
        <v>0</v>
      </c>
      <c r="N835">
        <f t="shared" ref="N835:N898" si="53">IF(TRIM(UPPER(I835))="CHECKED-OUT",1,0)</f>
        <v>1</v>
      </c>
      <c r="O835">
        <f t="shared" ref="O835:O898" si="54">IF(TRIM(UPPER(I835))="CHECKED-OUT",H835,0)</f>
        <v>5619.72</v>
      </c>
      <c r="P835">
        <f t="shared" ref="P835:P898" si="55">IF(TRIM(UPPER(I835))="CHECKED-OUT",F835,0)</f>
        <v>5619.72</v>
      </c>
    </row>
    <row r="836" spans="1:16" x14ac:dyDescent="0.2">
      <c r="A836" s="2" t="s">
        <v>1255</v>
      </c>
      <c r="B836" s="2" t="s">
        <v>226</v>
      </c>
      <c r="C836" s="2" t="s">
        <v>100</v>
      </c>
      <c r="D836" s="2" t="s">
        <v>33</v>
      </c>
      <c r="E836" s="2" t="s">
        <v>28</v>
      </c>
      <c r="F836" s="2">
        <v>19649.13</v>
      </c>
      <c r="G836" s="2">
        <v>2947.37</v>
      </c>
      <c r="H836" s="2">
        <v>16701.759999999998</v>
      </c>
      <c r="I836" s="2" t="s">
        <v>29</v>
      </c>
      <c r="J836" s="4">
        <v>1.1764706234552531</v>
      </c>
      <c r="K836" t="str">
        <f>_xlfn.XLOOKUP(D836, dim_channels!A:A, dim_channels!C:C, "Not Found")</f>
        <v>OTA</v>
      </c>
      <c r="L836" t="str">
        <f>_xlfn.XLOOKUP(D836, dim_channels!A:A, dim_channels!B:B, "Not Found")</f>
        <v>Booking.com</v>
      </c>
      <c r="M836">
        <f t="shared" si="52"/>
        <v>0</v>
      </c>
      <c r="N836">
        <f t="shared" si="53"/>
        <v>1</v>
      </c>
      <c r="O836">
        <f t="shared" si="54"/>
        <v>16701.759999999998</v>
      </c>
      <c r="P836">
        <f t="shared" si="55"/>
        <v>19649.13</v>
      </c>
    </row>
    <row r="837" spans="1:16" x14ac:dyDescent="0.2">
      <c r="A837" s="3" t="s">
        <v>1256</v>
      </c>
      <c r="B837" s="3" t="s">
        <v>179</v>
      </c>
      <c r="C837" s="3" t="s">
        <v>794</v>
      </c>
      <c r="D837" s="3" t="s">
        <v>169</v>
      </c>
      <c r="E837" s="3" t="s">
        <v>34</v>
      </c>
      <c r="F837" s="3">
        <v>3185.82</v>
      </c>
      <c r="G837" s="3">
        <v>637.16</v>
      </c>
      <c r="H837" s="3">
        <v>2548.66</v>
      </c>
      <c r="I837" s="3" t="s">
        <v>29</v>
      </c>
      <c r="J837" s="5">
        <v>1.249998038184772</v>
      </c>
      <c r="K837" t="str">
        <f>_xlfn.XLOOKUP(D837, dim_channels!A:A, dim_channels!C:C, "Not Found")</f>
        <v>GDS</v>
      </c>
      <c r="L837" t="str">
        <f>_xlfn.XLOOKUP(D837, dim_channels!A:A, dim_channels!B:B, "Not Found")</f>
        <v>GDS (Amadeus)</v>
      </c>
      <c r="M837">
        <f t="shared" si="52"/>
        <v>0</v>
      </c>
      <c r="N837">
        <f t="shared" si="53"/>
        <v>1</v>
      </c>
      <c r="O837">
        <f t="shared" si="54"/>
        <v>2548.66</v>
      </c>
      <c r="P837">
        <f t="shared" si="55"/>
        <v>3185.82</v>
      </c>
    </row>
    <row r="838" spans="1:16" x14ac:dyDescent="0.2">
      <c r="A838" s="2" t="s">
        <v>1257</v>
      </c>
      <c r="B838" s="2" t="s">
        <v>574</v>
      </c>
      <c r="C838" s="2" t="s">
        <v>26</v>
      </c>
      <c r="D838" s="2" t="s">
        <v>27</v>
      </c>
      <c r="E838" s="2" t="s">
        <v>60</v>
      </c>
      <c r="F838" s="2">
        <v>2864.93</v>
      </c>
      <c r="G838" s="2">
        <v>0</v>
      </c>
      <c r="H838" s="2">
        <v>2864.93</v>
      </c>
      <c r="I838" s="2" t="s">
        <v>29</v>
      </c>
      <c r="J838" s="4">
        <v>1</v>
      </c>
      <c r="K838" t="str">
        <f>_xlfn.XLOOKUP(D838, dim_channels!A:A, dim_channels!C:C, "Not Found")</f>
        <v>OTA</v>
      </c>
      <c r="L838" t="str">
        <f>_xlfn.XLOOKUP(D838, dim_channels!A:A, dim_channels!B:B, "Not Found")</f>
        <v>Expedia</v>
      </c>
      <c r="M838">
        <f t="shared" si="52"/>
        <v>0</v>
      </c>
      <c r="N838">
        <f t="shared" si="53"/>
        <v>1</v>
      </c>
      <c r="O838">
        <f t="shared" si="54"/>
        <v>2864.93</v>
      </c>
      <c r="P838">
        <f t="shared" si="55"/>
        <v>2864.93</v>
      </c>
    </row>
    <row r="839" spans="1:16" x14ac:dyDescent="0.2">
      <c r="A839" s="3" t="s">
        <v>1258</v>
      </c>
      <c r="B839" s="3" t="s">
        <v>740</v>
      </c>
      <c r="C839" s="3" t="s">
        <v>603</v>
      </c>
      <c r="D839" s="3" t="s">
        <v>64</v>
      </c>
      <c r="E839" s="3" t="s">
        <v>34</v>
      </c>
      <c r="F839" s="3">
        <v>12311.99</v>
      </c>
      <c r="G839" s="3">
        <v>0</v>
      </c>
      <c r="H839" s="3">
        <v>12311.99</v>
      </c>
      <c r="I839" s="3" t="s">
        <v>56</v>
      </c>
      <c r="J839" s="5">
        <v>1</v>
      </c>
      <c r="K839" t="str">
        <f>_xlfn.XLOOKUP(D839, dim_channels!A:A, dim_channels!C:C, "Not Found")</f>
        <v>Direct</v>
      </c>
      <c r="L839" t="str">
        <f>_xlfn.XLOOKUP(D839, dim_channels!A:A, dim_channels!B:B, "Not Found")</f>
        <v>Direct Website</v>
      </c>
      <c r="M839">
        <f t="shared" si="52"/>
        <v>0</v>
      </c>
      <c r="N839">
        <f t="shared" si="53"/>
        <v>0</v>
      </c>
      <c r="O839">
        <f t="shared" si="54"/>
        <v>0</v>
      </c>
      <c r="P839">
        <f t="shared" si="55"/>
        <v>0</v>
      </c>
    </row>
    <row r="840" spans="1:16" x14ac:dyDescent="0.2">
      <c r="A840" s="2" t="s">
        <v>1259</v>
      </c>
      <c r="B840" s="2" t="s">
        <v>396</v>
      </c>
      <c r="C840" s="2" t="s">
        <v>401</v>
      </c>
      <c r="D840" s="2" t="s">
        <v>64</v>
      </c>
      <c r="E840" s="2" t="s">
        <v>28</v>
      </c>
      <c r="F840" s="2">
        <v>3391.32</v>
      </c>
      <c r="G840" s="2">
        <v>0</v>
      </c>
      <c r="H840" s="2">
        <v>3391.32</v>
      </c>
      <c r="I840" s="2" t="s">
        <v>29</v>
      </c>
      <c r="J840" s="4">
        <v>1</v>
      </c>
      <c r="K840" t="str">
        <f>_xlfn.XLOOKUP(D840, dim_channels!A:A, dim_channels!C:C, "Not Found")</f>
        <v>Direct</v>
      </c>
      <c r="L840" t="str">
        <f>_xlfn.XLOOKUP(D840, dim_channels!A:A, dim_channels!B:B, "Not Found")</f>
        <v>Direct Website</v>
      </c>
      <c r="M840">
        <f t="shared" si="52"/>
        <v>0</v>
      </c>
      <c r="N840">
        <f t="shared" si="53"/>
        <v>1</v>
      </c>
      <c r="O840">
        <f t="shared" si="54"/>
        <v>3391.32</v>
      </c>
      <c r="P840">
        <f t="shared" si="55"/>
        <v>3391.32</v>
      </c>
    </row>
    <row r="841" spans="1:16" x14ac:dyDescent="0.2">
      <c r="A841" s="3" t="s">
        <v>1260</v>
      </c>
      <c r="B841" s="3" t="s">
        <v>578</v>
      </c>
      <c r="C841" s="3" t="s">
        <v>72</v>
      </c>
      <c r="D841" s="3" t="s">
        <v>52</v>
      </c>
      <c r="E841" s="3" t="s">
        <v>60</v>
      </c>
      <c r="F841" s="3">
        <v>11970.69</v>
      </c>
      <c r="G841" s="3">
        <v>0</v>
      </c>
      <c r="H841" s="3">
        <v>11970.69</v>
      </c>
      <c r="I841" s="3" t="s">
        <v>29</v>
      </c>
      <c r="J841" s="5">
        <v>1</v>
      </c>
      <c r="K841" t="str">
        <f>_xlfn.XLOOKUP(D841, dim_channels!A:A, dim_channels!C:C, "Not Found")</f>
        <v>OTA</v>
      </c>
      <c r="L841" t="str">
        <f>_xlfn.XLOOKUP(D841, dim_channels!A:A, dim_channels!B:B, "Not Found")</f>
        <v>Agoda</v>
      </c>
      <c r="M841">
        <f t="shared" si="52"/>
        <v>0</v>
      </c>
      <c r="N841">
        <f t="shared" si="53"/>
        <v>1</v>
      </c>
      <c r="O841">
        <f t="shared" si="54"/>
        <v>11970.69</v>
      </c>
      <c r="P841">
        <f t="shared" si="55"/>
        <v>11970.69</v>
      </c>
    </row>
    <row r="842" spans="1:16" x14ac:dyDescent="0.2">
      <c r="A842" s="2" t="s">
        <v>1261</v>
      </c>
      <c r="B842" s="2" t="s">
        <v>98</v>
      </c>
      <c r="C842" s="2" t="s">
        <v>1179</v>
      </c>
      <c r="D842" s="2" t="s">
        <v>27</v>
      </c>
      <c r="E842" s="2" t="s">
        <v>60</v>
      </c>
      <c r="F842" s="2">
        <v>7872.53</v>
      </c>
      <c r="G842" s="2">
        <v>0</v>
      </c>
      <c r="H842" s="2">
        <v>7872.53</v>
      </c>
      <c r="I842" s="2" t="s">
        <v>41</v>
      </c>
      <c r="J842" s="4">
        <v>1</v>
      </c>
      <c r="K842" t="str">
        <f>_xlfn.XLOOKUP(D842, dim_channels!A:A, dim_channels!C:C, "Not Found")</f>
        <v>OTA</v>
      </c>
      <c r="L842" t="str">
        <f>_xlfn.XLOOKUP(D842, dim_channels!A:A, dim_channels!B:B, "Not Found")</f>
        <v>Expedia</v>
      </c>
      <c r="M842">
        <f t="shared" si="52"/>
        <v>1</v>
      </c>
      <c r="N842">
        <f t="shared" si="53"/>
        <v>0</v>
      </c>
      <c r="O842">
        <f t="shared" si="54"/>
        <v>0</v>
      </c>
      <c r="P842">
        <f t="shared" si="55"/>
        <v>0</v>
      </c>
    </row>
    <row r="843" spans="1:16" x14ac:dyDescent="0.2">
      <c r="A843" s="3" t="s">
        <v>1262</v>
      </c>
      <c r="B843" s="3" t="s">
        <v>145</v>
      </c>
      <c r="C843" s="3" t="s">
        <v>443</v>
      </c>
      <c r="D843" s="3" t="s">
        <v>52</v>
      </c>
      <c r="E843" s="3" t="s">
        <v>60</v>
      </c>
      <c r="F843" s="3">
        <v>18532.150000000001</v>
      </c>
      <c r="G843" s="3">
        <v>0</v>
      </c>
      <c r="H843" s="3">
        <v>18532.150000000001</v>
      </c>
      <c r="I843" s="3" t="s">
        <v>29</v>
      </c>
      <c r="J843" s="5">
        <v>1</v>
      </c>
      <c r="K843" t="str">
        <f>_xlfn.XLOOKUP(D843, dim_channels!A:A, dim_channels!C:C, "Not Found")</f>
        <v>OTA</v>
      </c>
      <c r="L843" t="str">
        <f>_xlfn.XLOOKUP(D843, dim_channels!A:A, dim_channels!B:B, "Not Found")</f>
        <v>Agoda</v>
      </c>
      <c r="M843">
        <f t="shared" si="52"/>
        <v>0</v>
      </c>
      <c r="N843">
        <f t="shared" si="53"/>
        <v>1</v>
      </c>
      <c r="O843">
        <f t="shared" si="54"/>
        <v>18532.150000000001</v>
      </c>
      <c r="P843">
        <f t="shared" si="55"/>
        <v>18532.150000000001</v>
      </c>
    </row>
    <row r="844" spans="1:16" x14ac:dyDescent="0.2">
      <c r="A844" s="2" t="s">
        <v>1263</v>
      </c>
      <c r="B844" s="2" t="s">
        <v>300</v>
      </c>
      <c r="C844" s="2" t="s">
        <v>564</v>
      </c>
      <c r="D844" s="2" t="s">
        <v>206</v>
      </c>
      <c r="E844" s="2" t="s">
        <v>207</v>
      </c>
      <c r="F844" s="2">
        <v>3149.24</v>
      </c>
      <c r="G844" s="2">
        <v>0</v>
      </c>
      <c r="H844" s="2">
        <v>3149.24</v>
      </c>
      <c r="I844" s="2" t="s">
        <v>29</v>
      </c>
      <c r="J844" s="4">
        <v>1</v>
      </c>
      <c r="K844" t="str">
        <f>_xlfn.XLOOKUP(D844, dim_channels!A:A, dim_channels!C:C, "Not Found")</f>
        <v>Direct</v>
      </c>
      <c r="L844" t="str">
        <f>_xlfn.XLOOKUP(D844, dim_channels!A:A, dim_channels!B:B, "Not Found")</f>
        <v>Walk-in</v>
      </c>
      <c r="M844">
        <f t="shared" si="52"/>
        <v>0</v>
      </c>
      <c r="N844">
        <f t="shared" si="53"/>
        <v>1</v>
      </c>
      <c r="O844">
        <f t="shared" si="54"/>
        <v>3149.24</v>
      </c>
      <c r="P844">
        <f t="shared" si="55"/>
        <v>3149.24</v>
      </c>
    </row>
    <row r="845" spans="1:16" x14ac:dyDescent="0.2">
      <c r="A845" s="3" t="s">
        <v>1264</v>
      </c>
      <c r="B845" s="3" t="s">
        <v>224</v>
      </c>
      <c r="C845" s="3" t="s">
        <v>224</v>
      </c>
      <c r="D845" s="3" t="s">
        <v>33</v>
      </c>
      <c r="E845" s="3" t="s">
        <v>60</v>
      </c>
      <c r="F845" s="3">
        <v>24514.6</v>
      </c>
      <c r="G845" s="3">
        <v>0</v>
      </c>
      <c r="H845" s="3">
        <v>24514.6</v>
      </c>
      <c r="I845" s="3" t="s">
        <v>29</v>
      </c>
      <c r="J845" s="5">
        <v>1</v>
      </c>
      <c r="K845" t="str">
        <f>_xlfn.XLOOKUP(D845, dim_channels!A:A, dim_channels!C:C, "Not Found")</f>
        <v>OTA</v>
      </c>
      <c r="L845" t="str">
        <f>_xlfn.XLOOKUP(D845, dim_channels!A:A, dim_channels!B:B, "Not Found")</f>
        <v>Booking.com</v>
      </c>
      <c r="M845">
        <f t="shared" si="52"/>
        <v>0</v>
      </c>
      <c r="N845">
        <f t="shared" si="53"/>
        <v>1</v>
      </c>
      <c r="O845">
        <f t="shared" si="54"/>
        <v>24514.6</v>
      </c>
      <c r="P845">
        <f t="shared" si="55"/>
        <v>24514.6</v>
      </c>
    </row>
    <row r="846" spans="1:16" x14ac:dyDescent="0.2">
      <c r="A846" s="2" t="s">
        <v>1265</v>
      </c>
      <c r="B846" s="2" t="s">
        <v>986</v>
      </c>
      <c r="C846" s="2" t="s">
        <v>94</v>
      </c>
      <c r="D846" s="2" t="s">
        <v>52</v>
      </c>
      <c r="E846" s="2" t="s">
        <v>34</v>
      </c>
      <c r="F846" s="2">
        <v>3231.37</v>
      </c>
      <c r="G846" s="2">
        <v>387.76</v>
      </c>
      <c r="H846" s="2">
        <v>2843.61</v>
      </c>
      <c r="I846" s="2" t="s">
        <v>29</v>
      </c>
      <c r="J846" s="4">
        <v>1.136361878035314</v>
      </c>
      <c r="K846" t="str">
        <f>_xlfn.XLOOKUP(D846, dim_channels!A:A, dim_channels!C:C, "Not Found")</f>
        <v>OTA</v>
      </c>
      <c r="L846" t="str">
        <f>_xlfn.XLOOKUP(D846, dim_channels!A:A, dim_channels!B:B, "Not Found")</f>
        <v>Agoda</v>
      </c>
      <c r="M846">
        <f t="shared" si="52"/>
        <v>0</v>
      </c>
      <c r="N846">
        <f t="shared" si="53"/>
        <v>1</v>
      </c>
      <c r="O846">
        <f t="shared" si="54"/>
        <v>2843.61</v>
      </c>
      <c r="P846">
        <f t="shared" si="55"/>
        <v>3231.37</v>
      </c>
    </row>
    <row r="847" spans="1:16" x14ac:dyDescent="0.2">
      <c r="A847" s="3" t="s">
        <v>1266</v>
      </c>
      <c r="B847" s="3" t="s">
        <v>215</v>
      </c>
      <c r="C847" s="3" t="s">
        <v>230</v>
      </c>
      <c r="D847" s="3" t="s">
        <v>33</v>
      </c>
      <c r="E847" s="3" t="s">
        <v>28</v>
      </c>
      <c r="F847" s="3">
        <v>5604.57</v>
      </c>
      <c r="G847" s="3">
        <v>840.69</v>
      </c>
      <c r="H847" s="3">
        <v>4763.88</v>
      </c>
      <c r="I847" s="3" t="s">
        <v>29</v>
      </c>
      <c r="J847" s="5">
        <v>1.176471699539031</v>
      </c>
      <c r="K847" t="str">
        <f>_xlfn.XLOOKUP(D847, dim_channels!A:A, dim_channels!C:C, "Not Found")</f>
        <v>OTA</v>
      </c>
      <c r="L847" t="str">
        <f>_xlfn.XLOOKUP(D847, dim_channels!A:A, dim_channels!B:B, "Not Found")</f>
        <v>Booking.com</v>
      </c>
      <c r="M847">
        <f t="shared" si="52"/>
        <v>0</v>
      </c>
      <c r="N847">
        <f t="shared" si="53"/>
        <v>1</v>
      </c>
      <c r="O847">
        <f t="shared" si="54"/>
        <v>4763.88</v>
      </c>
      <c r="P847">
        <f t="shared" si="55"/>
        <v>5604.57</v>
      </c>
    </row>
    <row r="848" spans="1:16" x14ac:dyDescent="0.2">
      <c r="A848" s="2" t="s">
        <v>1267</v>
      </c>
      <c r="B848" s="2" t="s">
        <v>219</v>
      </c>
      <c r="C848" s="2" t="s">
        <v>261</v>
      </c>
      <c r="D848" s="2" t="s">
        <v>45</v>
      </c>
      <c r="E848" s="2" t="s">
        <v>89</v>
      </c>
      <c r="F848" s="2">
        <v>3966.71</v>
      </c>
      <c r="G848" s="2">
        <v>0</v>
      </c>
      <c r="H848" s="2">
        <v>3966.71</v>
      </c>
      <c r="I848" s="2" t="s">
        <v>29</v>
      </c>
      <c r="J848" s="4">
        <v>1</v>
      </c>
      <c r="K848" t="str">
        <f>_xlfn.XLOOKUP(D848, dim_channels!A:A, dim_channels!C:C, "Not Found")</f>
        <v>Corporate</v>
      </c>
      <c r="L848" t="str">
        <f>_xlfn.XLOOKUP(D848, dim_channels!A:A, dim_channels!B:B, "Not Found")</f>
        <v>Corporate Direct</v>
      </c>
      <c r="M848">
        <f t="shared" si="52"/>
        <v>0</v>
      </c>
      <c r="N848">
        <f t="shared" si="53"/>
        <v>1</v>
      </c>
      <c r="O848">
        <f t="shared" si="54"/>
        <v>3966.71</v>
      </c>
      <c r="P848">
        <f t="shared" si="55"/>
        <v>3966.71</v>
      </c>
    </row>
    <row r="849" spans="1:16" x14ac:dyDescent="0.2">
      <c r="A849" s="3" t="s">
        <v>1268</v>
      </c>
      <c r="B849" s="3" t="s">
        <v>253</v>
      </c>
      <c r="C849" s="3" t="s">
        <v>724</v>
      </c>
      <c r="D849" s="3" t="s">
        <v>33</v>
      </c>
      <c r="E849" s="3" t="s">
        <v>34</v>
      </c>
      <c r="F849" s="3">
        <v>3315.23</v>
      </c>
      <c r="G849" s="3">
        <v>497.28</v>
      </c>
      <c r="H849" s="3">
        <v>2817.95</v>
      </c>
      <c r="I849" s="3" t="s">
        <v>29</v>
      </c>
      <c r="J849" s="5">
        <v>1.1764687095228801</v>
      </c>
      <c r="K849" t="str">
        <f>_xlfn.XLOOKUP(D849, dim_channels!A:A, dim_channels!C:C, "Not Found")</f>
        <v>OTA</v>
      </c>
      <c r="L849" t="str">
        <f>_xlfn.XLOOKUP(D849, dim_channels!A:A, dim_channels!B:B, "Not Found")</f>
        <v>Booking.com</v>
      </c>
      <c r="M849">
        <f t="shared" si="52"/>
        <v>0</v>
      </c>
      <c r="N849">
        <f t="shared" si="53"/>
        <v>1</v>
      </c>
      <c r="O849">
        <f t="shared" si="54"/>
        <v>2817.95</v>
      </c>
      <c r="P849">
        <f t="shared" si="55"/>
        <v>3315.23</v>
      </c>
    </row>
    <row r="850" spans="1:16" x14ac:dyDescent="0.2">
      <c r="A850" s="2" t="s">
        <v>1269</v>
      </c>
      <c r="B850" s="2" t="s">
        <v>136</v>
      </c>
      <c r="C850" s="2" t="s">
        <v>618</v>
      </c>
      <c r="D850" s="2" t="s">
        <v>52</v>
      </c>
      <c r="E850" s="2" t="s">
        <v>60</v>
      </c>
      <c r="F850" s="2">
        <v>2466.08</v>
      </c>
      <c r="G850" s="2">
        <v>0</v>
      </c>
      <c r="H850" s="2">
        <v>2466.08</v>
      </c>
      <c r="I850" s="2" t="s">
        <v>29</v>
      </c>
      <c r="J850" s="4">
        <v>1</v>
      </c>
      <c r="K850" t="str">
        <f>_xlfn.XLOOKUP(D850, dim_channels!A:A, dim_channels!C:C, "Not Found")</f>
        <v>OTA</v>
      </c>
      <c r="L850" t="str">
        <f>_xlfn.XLOOKUP(D850, dim_channels!A:A, dim_channels!B:B, "Not Found")</f>
        <v>Agoda</v>
      </c>
      <c r="M850">
        <f t="shared" si="52"/>
        <v>0</v>
      </c>
      <c r="N850">
        <f t="shared" si="53"/>
        <v>1</v>
      </c>
      <c r="O850">
        <f t="shared" si="54"/>
        <v>2466.08</v>
      </c>
      <c r="P850">
        <f t="shared" si="55"/>
        <v>2466.08</v>
      </c>
    </row>
    <row r="851" spans="1:16" x14ac:dyDescent="0.2">
      <c r="A851" s="3" t="s">
        <v>1270</v>
      </c>
      <c r="B851" s="3" t="s">
        <v>740</v>
      </c>
      <c r="C851" s="3" t="s">
        <v>132</v>
      </c>
      <c r="D851" s="3" t="s">
        <v>169</v>
      </c>
      <c r="E851" s="3" t="s">
        <v>34</v>
      </c>
      <c r="F851" s="3">
        <v>3318.94</v>
      </c>
      <c r="G851" s="3">
        <v>663.79</v>
      </c>
      <c r="H851" s="3">
        <v>2655.15</v>
      </c>
      <c r="I851" s="3" t="s">
        <v>41</v>
      </c>
      <c r="J851" s="5">
        <v>1.25000094156639</v>
      </c>
      <c r="K851" t="str">
        <f>_xlfn.XLOOKUP(D851, dim_channels!A:A, dim_channels!C:C, "Not Found")</f>
        <v>GDS</v>
      </c>
      <c r="L851" t="str">
        <f>_xlfn.XLOOKUP(D851, dim_channels!A:A, dim_channels!B:B, "Not Found")</f>
        <v>GDS (Amadeus)</v>
      </c>
      <c r="M851">
        <f t="shared" si="52"/>
        <v>1</v>
      </c>
      <c r="N851">
        <f t="shared" si="53"/>
        <v>0</v>
      </c>
      <c r="O851">
        <f t="shared" si="54"/>
        <v>0</v>
      </c>
      <c r="P851">
        <f t="shared" si="55"/>
        <v>0</v>
      </c>
    </row>
    <row r="852" spans="1:16" x14ac:dyDescent="0.2">
      <c r="A852" s="2" t="s">
        <v>1271</v>
      </c>
      <c r="B852" s="2" t="s">
        <v>1272</v>
      </c>
      <c r="C852" s="2" t="s">
        <v>515</v>
      </c>
      <c r="D852" s="2" t="s">
        <v>169</v>
      </c>
      <c r="E852" s="2" t="s">
        <v>34</v>
      </c>
      <c r="F852" s="2">
        <v>17538.48</v>
      </c>
      <c r="G852" s="2">
        <v>3507.7</v>
      </c>
      <c r="H852" s="2">
        <v>14030.78</v>
      </c>
      <c r="I852" s="2" t="s">
        <v>29</v>
      </c>
      <c r="J852" s="4">
        <v>1.250000356359376</v>
      </c>
      <c r="K852" t="str">
        <f>_xlfn.XLOOKUP(D852, dim_channels!A:A, dim_channels!C:C, "Not Found")</f>
        <v>GDS</v>
      </c>
      <c r="L852" t="str">
        <f>_xlfn.XLOOKUP(D852, dim_channels!A:A, dim_channels!B:B, "Not Found")</f>
        <v>GDS (Amadeus)</v>
      </c>
      <c r="M852">
        <f t="shared" si="52"/>
        <v>0</v>
      </c>
      <c r="N852">
        <f t="shared" si="53"/>
        <v>1</v>
      </c>
      <c r="O852">
        <f t="shared" si="54"/>
        <v>14030.78</v>
      </c>
      <c r="P852">
        <f t="shared" si="55"/>
        <v>17538.48</v>
      </c>
    </row>
    <row r="853" spans="1:16" x14ac:dyDescent="0.2">
      <c r="A853" s="3" t="s">
        <v>1273</v>
      </c>
      <c r="B853" s="3" t="s">
        <v>425</v>
      </c>
      <c r="C853" s="3" t="s">
        <v>195</v>
      </c>
      <c r="D853" s="3" t="s">
        <v>52</v>
      </c>
      <c r="E853" s="3" t="s">
        <v>60</v>
      </c>
      <c r="F853" s="3">
        <v>11114</v>
      </c>
      <c r="G853" s="3">
        <v>0</v>
      </c>
      <c r="H853" s="3">
        <v>11114</v>
      </c>
      <c r="I853" s="3" t="s">
        <v>29</v>
      </c>
      <c r="J853" s="5">
        <v>1</v>
      </c>
      <c r="K853" t="str">
        <f>_xlfn.XLOOKUP(D853, dim_channels!A:A, dim_channels!C:C, "Not Found")</f>
        <v>OTA</v>
      </c>
      <c r="L853" t="str">
        <f>_xlfn.XLOOKUP(D853, dim_channels!A:A, dim_channels!B:B, "Not Found")</f>
        <v>Agoda</v>
      </c>
      <c r="M853">
        <f t="shared" si="52"/>
        <v>0</v>
      </c>
      <c r="N853">
        <f t="shared" si="53"/>
        <v>1</v>
      </c>
      <c r="O853">
        <f t="shared" si="54"/>
        <v>11114</v>
      </c>
      <c r="P853">
        <f t="shared" si="55"/>
        <v>11114</v>
      </c>
    </row>
    <row r="854" spans="1:16" x14ac:dyDescent="0.2">
      <c r="A854" s="2" t="s">
        <v>1274</v>
      </c>
      <c r="B854" s="2" t="s">
        <v>1275</v>
      </c>
      <c r="C854" s="2" t="s">
        <v>1275</v>
      </c>
      <c r="D854" s="2" t="s">
        <v>33</v>
      </c>
      <c r="E854" s="2" t="s">
        <v>60</v>
      </c>
      <c r="F854" s="2">
        <v>8829.2900000000009</v>
      </c>
      <c r="G854" s="2">
        <v>0</v>
      </c>
      <c r="H854" s="2">
        <v>8829.2900000000009</v>
      </c>
      <c r="I854" s="2" t="s">
        <v>29</v>
      </c>
      <c r="J854" s="4">
        <v>1</v>
      </c>
      <c r="K854" t="str">
        <f>_xlfn.XLOOKUP(D854, dim_channels!A:A, dim_channels!C:C, "Not Found")</f>
        <v>OTA</v>
      </c>
      <c r="L854" t="str">
        <f>_xlfn.XLOOKUP(D854, dim_channels!A:A, dim_channels!B:B, "Not Found")</f>
        <v>Booking.com</v>
      </c>
      <c r="M854">
        <f t="shared" si="52"/>
        <v>0</v>
      </c>
      <c r="N854">
        <f t="shared" si="53"/>
        <v>1</v>
      </c>
      <c r="O854">
        <f t="shared" si="54"/>
        <v>8829.2900000000009</v>
      </c>
      <c r="P854">
        <f t="shared" si="55"/>
        <v>8829.2900000000009</v>
      </c>
    </row>
    <row r="855" spans="1:16" x14ac:dyDescent="0.2">
      <c r="A855" s="3" t="s">
        <v>1276</v>
      </c>
      <c r="B855" s="3" t="s">
        <v>54</v>
      </c>
      <c r="C855" s="3" t="s">
        <v>445</v>
      </c>
      <c r="D855" s="3" t="s">
        <v>45</v>
      </c>
      <c r="E855" s="3" t="s">
        <v>46</v>
      </c>
      <c r="F855" s="3">
        <v>2706.2</v>
      </c>
      <c r="G855" s="3">
        <v>135.31</v>
      </c>
      <c r="H855" s="3">
        <v>2570.89</v>
      </c>
      <c r="I855" s="3" t="s">
        <v>56</v>
      </c>
      <c r="J855" s="5">
        <v>1.0526315789473679</v>
      </c>
      <c r="K855" t="str">
        <f>_xlfn.XLOOKUP(D855, dim_channels!A:A, dim_channels!C:C, "Not Found")</f>
        <v>Corporate</v>
      </c>
      <c r="L855" t="str">
        <f>_xlfn.XLOOKUP(D855, dim_channels!A:A, dim_channels!B:B, "Not Found")</f>
        <v>Corporate Direct</v>
      </c>
      <c r="M855">
        <f t="shared" si="52"/>
        <v>0</v>
      </c>
      <c r="N855">
        <f t="shared" si="53"/>
        <v>0</v>
      </c>
      <c r="O855">
        <f t="shared" si="54"/>
        <v>0</v>
      </c>
      <c r="P855">
        <f t="shared" si="55"/>
        <v>0</v>
      </c>
    </row>
    <row r="856" spans="1:16" x14ac:dyDescent="0.2">
      <c r="A856" s="2" t="s">
        <v>1277</v>
      </c>
      <c r="B856" s="2" t="s">
        <v>1278</v>
      </c>
      <c r="C856" s="2" t="s">
        <v>435</v>
      </c>
      <c r="D856" s="2" t="s">
        <v>52</v>
      </c>
      <c r="E856" s="2" t="s">
        <v>60</v>
      </c>
      <c r="F856" s="2">
        <v>8473.69</v>
      </c>
      <c r="G856" s="2">
        <v>0</v>
      </c>
      <c r="H856" s="2">
        <v>8473.69</v>
      </c>
      <c r="I856" s="2" t="s">
        <v>41</v>
      </c>
      <c r="J856" s="4">
        <v>1</v>
      </c>
      <c r="K856" t="str">
        <f>_xlfn.XLOOKUP(D856, dim_channels!A:A, dim_channels!C:C, "Not Found")</f>
        <v>OTA</v>
      </c>
      <c r="L856" t="str">
        <f>_xlfn.XLOOKUP(D856, dim_channels!A:A, dim_channels!B:B, "Not Found")</f>
        <v>Agoda</v>
      </c>
      <c r="M856">
        <f t="shared" si="52"/>
        <v>1</v>
      </c>
      <c r="N856">
        <f t="shared" si="53"/>
        <v>0</v>
      </c>
      <c r="O856">
        <f t="shared" si="54"/>
        <v>0</v>
      </c>
      <c r="P856">
        <f t="shared" si="55"/>
        <v>0</v>
      </c>
    </row>
    <row r="857" spans="1:16" x14ac:dyDescent="0.2">
      <c r="A857" s="3" t="s">
        <v>1279</v>
      </c>
      <c r="B857" s="3" t="s">
        <v>299</v>
      </c>
      <c r="C857" s="3" t="s">
        <v>380</v>
      </c>
      <c r="D857" s="3" t="s">
        <v>64</v>
      </c>
      <c r="E857" s="3" t="s">
        <v>34</v>
      </c>
      <c r="F857" s="3">
        <v>2703.38</v>
      </c>
      <c r="G857" s="3">
        <v>0</v>
      </c>
      <c r="H857" s="3">
        <v>2703.38</v>
      </c>
      <c r="I857" s="3" t="s">
        <v>29</v>
      </c>
      <c r="J857" s="5">
        <v>1</v>
      </c>
      <c r="K857" t="str">
        <f>_xlfn.XLOOKUP(D857, dim_channels!A:A, dim_channels!C:C, "Not Found")</f>
        <v>Direct</v>
      </c>
      <c r="L857" t="str">
        <f>_xlfn.XLOOKUP(D857, dim_channels!A:A, dim_channels!B:B, "Not Found")</f>
        <v>Direct Website</v>
      </c>
      <c r="M857">
        <f t="shared" si="52"/>
        <v>0</v>
      </c>
      <c r="N857">
        <f t="shared" si="53"/>
        <v>1</v>
      </c>
      <c r="O857">
        <f t="shared" si="54"/>
        <v>2703.38</v>
      </c>
      <c r="P857">
        <f t="shared" si="55"/>
        <v>2703.38</v>
      </c>
    </row>
    <row r="858" spans="1:16" x14ac:dyDescent="0.2">
      <c r="A858" s="2" t="s">
        <v>1280</v>
      </c>
      <c r="B858" s="2" t="s">
        <v>762</v>
      </c>
      <c r="C858" s="2" t="s">
        <v>449</v>
      </c>
      <c r="D858" s="2" t="s">
        <v>64</v>
      </c>
      <c r="E858" s="2" t="s">
        <v>28</v>
      </c>
      <c r="F858" s="2">
        <v>12319.14</v>
      </c>
      <c r="G858" s="2">
        <v>0</v>
      </c>
      <c r="H858" s="2">
        <v>12319.14</v>
      </c>
      <c r="I858" s="2" t="s">
        <v>29</v>
      </c>
      <c r="J858" s="4">
        <v>1</v>
      </c>
      <c r="K858" t="str">
        <f>_xlfn.XLOOKUP(D858, dim_channels!A:A, dim_channels!C:C, "Not Found")</f>
        <v>Direct</v>
      </c>
      <c r="L858" t="str">
        <f>_xlfn.XLOOKUP(D858, dim_channels!A:A, dim_channels!B:B, "Not Found")</f>
        <v>Direct Website</v>
      </c>
      <c r="M858">
        <f t="shared" si="52"/>
        <v>0</v>
      </c>
      <c r="N858">
        <f t="shared" si="53"/>
        <v>1</v>
      </c>
      <c r="O858">
        <f t="shared" si="54"/>
        <v>12319.14</v>
      </c>
      <c r="P858">
        <f t="shared" si="55"/>
        <v>12319.14</v>
      </c>
    </row>
    <row r="859" spans="1:16" x14ac:dyDescent="0.2">
      <c r="A859" s="3" t="s">
        <v>1281</v>
      </c>
      <c r="B859" s="3" t="s">
        <v>138</v>
      </c>
      <c r="C859" s="3" t="s">
        <v>98</v>
      </c>
      <c r="D859" s="3" t="s">
        <v>33</v>
      </c>
      <c r="E859" s="3" t="s">
        <v>34</v>
      </c>
      <c r="F859" s="3">
        <v>7559.36</v>
      </c>
      <c r="G859" s="3">
        <v>1133.9000000000001</v>
      </c>
      <c r="H859" s="3">
        <v>6425.46</v>
      </c>
      <c r="I859" s="3" t="s">
        <v>41</v>
      </c>
      <c r="J859" s="5">
        <v>1.176469855854678</v>
      </c>
      <c r="K859" t="str">
        <f>_xlfn.XLOOKUP(D859, dim_channels!A:A, dim_channels!C:C, "Not Found")</f>
        <v>OTA</v>
      </c>
      <c r="L859" t="str">
        <f>_xlfn.XLOOKUP(D859, dim_channels!A:A, dim_channels!B:B, "Not Found")</f>
        <v>Booking.com</v>
      </c>
      <c r="M859">
        <f t="shared" si="52"/>
        <v>1</v>
      </c>
      <c r="N859">
        <f t="shared" si="53"/>
        <v>0</v>
      </c>
      <c r="O859">
        <f t="shared" si="54"/>
        <v>0</v>
      </c>
      <c r="P859">
        <f t="shared" si="55"/>
        <v>0</v>
      </c>
    </row>
    <row r="860" spans="1:16" x14ac:dyDescent="0.2">
      <c r="A860" s="2" t="s">
        <v>1282</v>
      </c>
      <c r="B860" s="2" t="s">
        <v>118</v>
      </c>
      <c r="C860" s="2" t="s">
        <v>176</v>
      </c>
      <c r="D860" s="2" t="s">
        <v>114</v>
      </c>
      <c r="E860" s="2" t="s">
        <v>115</v>
      </c>
      <c r="F860" s="2">
        <v>3327.56</v>
      </c>
      <c r="G860" s="2">
        <v>332.76</v>
      </c>
      <c r="H860" s="2">
        <v>2994.8</v>
      </c>
      <c r="I860" s="2" t="s">
        <v>56</v>
      </c>
      <c r="J860" s="4">
        <v>1.111112595164953</v>
      </c>
      <c r="K860" t="str">
        <f>_xlfn.XLOOKUP(D860, dim_channels!A:A, dim_channels!C:C, "Not Found")</f>
        <v>Offline</v>
      </c>
      <c r="L860" t="str">
        <f>_xlfn.XLOOKUP(D860, dim_channels!A:A, dim_channels!B:B, "Not Found")</f>
        <v>Travel Agency</v>
      </c>
      <c r="M860">
        <f t="shared" si="52"/>
        <v>0</v>
      </c>
      <c r="N860">
        <f t="shared" si="53"/>
        <v>0</v>
      </c>
      <c r="O860">
        <f t="shared" si="54"/>
        <v>0</v>
      </c>
      <c r="P860">
        <f t="shared" si="55"/>
        <v>0</v>
      </c>
    </row>
    <row r="861" spans="1:16" x14ac:dyDescent="0.2">
      <c r="A861" s="3" t="s">
        <v>1283</v>
      </c>
      <c r="B861" s="3" t="s">
        <v>329</v>
      </c>
      <c r="C861" s="3" t="s">
        <v>435</v>
      </c>
      <c r="D861" s="3" t="s">
        <v>27</v>
      </c>
      <c r="E861" s="3" t="s">
        <v>60</v>
      </c>
      <c r="F861" s="3">
        <v>12870.5</v>
      </c>
      <c r="G861" s="3">
        <v>0</v>
      </c>
      <c r="H861" s="3">
        <v>12870.5</v>
      </c>
      <c r="I861" s="3" t="s">
        <v>29</v>
      </c>
      <c r="J861" s="5">
        <v>1</v>
      </c>
      <c r="K861" t="str">
        <f>_xlfn.XLOOKUP(D861, dim_channels!A:A, dim_channels!C:C, "Not Found")</f>
        <v>OTA</v>
      </c>
      <c r="L861" t="str">
        <f>_xlfn.XLOOKUP(D861, dim_channels!A:A, dim_channels!B:B, "Not Found")</f>
        <v>Expedia</v>
      </c>
      <c r="M861">
        <f t="shared" si="52"/>
        <v>0</v>
      </c>
      <c r="N861">
        <f t="shared" si="53"/>
        <v>1</v>
      </c>
      <c r="O861">
        <f t="shared" si="54"/>
        <v>12870.5</v>
      </c>
      <c r="P861">
        <f t="shared" si="55"/>
        <v>12870.5</v>
      </c>
    </row>
    <row r="862" spans="1:16" x14ac:dyDescent="0.2">
      <c r="A862" s="2" t="s">
        <v>1284</v>
      </c>
      <c r="B862" s="2" t="s">
        <v>292</v>
      </c>
      <c r="C862" s="2" t="s">
        <v>813</v>
      </c>
      <c r="D862" s="2" t="s">
        <v>206</v>
      </c>
      <c r="E862" s="2" t="s">
        <v>207</v>
      </c>
      <c r="F862" s="2">
        <v>4477.38</v>
      </c>
      <c r="G862" s="2">
        <v>0</v>
      </c>
      <c r="H862" s="2">
        <v>4477.38</v>
      </c>
      <c r="I862" s="2" t="s">
        <v>29</v>
      </c>
      <c r="J862" s="4">
        <v>1</v>
      </c>
      <c r="K862" t="str">
        <f>_xlfn.XLOOKUP(D862, dim_channels!A:A, dim_channels!C:C, "Not Found")</f>
        <v>Direct</v>
      </c>
      <c r="L862" t="str">
        <f>_xlfn.XLOOKUP(D862, dim_channels!A:A, dim_channels!B:B, "Not Found")</f>
        <v>Walk-in</v>
      </c>
      <c r="M862">
        <f t="shared" si="52"/>
        <v>0</v>
      </c>
      <c r="N862">
        <f t="shared" si="53"/>
        <v>1</v>
      </c>
      <c r="O862">
        <f t="shared" si="54"/>
        <v>4477.38</v>
      </c>
      <c r="P862">
        <f t="shared" si="55"/>
        <v>4477.38</v>
      </c>
    </row>
    <row r="863" spans="1:16" x14ac:dyDescent="0.2">
      <c r="A863" s="3" t="s">
        <v>1285</v>
      </c>
      <c r="B863" s="3" t="s">
        <v>337</v>
      </c>
      <c r="C863" s="3" t="s">
        <v>679</v>
      </c>
      <c r="D863" s="3" t="s">
        <v>52</v>
      </c>
      <c r="E863" s="3" t="s">
        <v>60</v>
      </c>
      <c r="F863" s="3">
        <v>7738.1</v>
      </c>
      <c r="G863" s="3">
        <v>0</v>
      </c>
      <c r="H863" s="3">
        <v>7738.1</v>
      </c>
      <c r="I863" s="3" t="s">
        <v>41</v>
      </c>
      <c r="J863" s="5">
        <v>1</v>
      </c>
      <c r="K863" t="str">
        <f>_xlfn.XLOOKUP(D863, dim_channels!A:A, dim_channels!C:C, "Not Found")</f>
        <v>OTA</v>
      </c>
      <c r="L863" t="str">
        <f>_xlfn.XLOOKUP(D863, dim_channels!A:A, dim_channels!B:B, "Not Found")</f>
        <v>Agoda</v>
      </c>
      <c r="M863">
        <f t="shared" si="52"/>
        <v>1</v>
      </c>
      <c r="N863">
        <f t="shared" si="53"/>
        <v>0</v>
      </c>
      <c r="O863">
        <f t="shared" si="54"/>
        <v>0</v>
      </c>
      <c r="P863">
        <f t="shared" si="55"/>
        <v>0</v>
      </c>
    </row>
    <row r="864" spans="1:16" x14ac:dyDescent="0.2">
      <c r="A864" s="2" t="s">
        <v>1286</v>
      </c>
      <c r="B864" s="2" t="s">
        <v>183</v>
      </c>
      <c r="C864" s="2" t="s">
        <v>187</v>
      </c>
      <c r="D864" s="2" t="s">
        <v>33</v>
      </c>
      <c r="E864" s="2" t="s">
        <v>34</v>
      </c>
      <c r="F864" s="2">
        <v>8235.1299999999992</v>
      </c>
      <c r="G864" s="2">
        <v>1235.27</v>
      </c>
      <c r="H864" s="2">
        <v>6999.86</v>
      </c>
      <c r="I864" s="2" t="s">
        <v>56</v>
      </c>
      <c r="J864" s="4">
        <v>1.176470672270588</v>
      </c>
      <c r="K864" t="str">
        <f>_xlfn.XLOOKUP(D864, dim_channels!A:A, dim_channels!C:C, "Not Found")</f>
        <v>OTA</v>
      </c>
      <c r="L864" t="str">
        <f>_xlfn.XLOOKUP(D864, dim_channels!A:A, dim_channels!B:B, "Not Found")</f>
        <v>Booking.com</v>
      </c>
      <c r="M864">
        <f t="shared" si="52"/>
        <v>0</v>
      </c>
      <c r="N864">
        <f t="shared" si="53"/>
        <v>0</v>
      </c>
      <c r="O864">
        <f t="shared" si="54"/>
        <v>0</v>
      </c>
      <c r="P864">
        <f t="shared" si="55"/>
        <v>0</v>
      </c>
    </row>
    <row r="865" spans="1:16" x14ac:dyDescent="0.2">
      <c r="A865" s="3" t="s">
        <v>1287</v>
      </c>
      <c r="B865" s="3" t="s">
        <v>106</v>
      </c>
      <c r="C865" s="3" t="s">
        <v>340</v>
      </c>
      <c r="D865" s="3" t="s">
        <v>169</v>
      </c>
      <c r="E865" s="3" t="s">
        <v>46</v>
      </c>
      <c r="F865" s="3">
        <v>3032.58</v>
      </c>
      <c r="G865" s="3">
        <v>606.52</v>
      </c>
      <c r="H865" s="3">
        <v>2426.06</v>
      </c>
      <c r="I865" s="3" t="s">
        <v>41</v>
      </c>
      <c r="J865" s="5">
        <v>1.250002060954799</v>
      </c>
      <c r="K865" t="str">
        <f>_xlfn.XLOOKUP(D865, dim_channels!A:A, dim_channels!C:C, "Not Found")</f>
        <v>GDS</v>
      </c>
      <c r="L865" t="str">
        <f>_xlfn.XLOOKUP(D865, dim_channels!A:A, dim_channels!B:B, "Not Found")</f>
        <v>GDS (Amadeus)</v>
      </c>
      <c r="M865">
        <f t="shared" si="52"/>
        <v>1</v>
      </c>
      <c r="N865">
        <f t="shared" si="53"/>
        <v>0</v>
      </c>
      <c r="O865">
        <f t="shared" si="54"/>
        <v>0</v>
      </c>
      <c r="P865">
        <f t="shared" si="55"/>
        <v>0</v>
      </c>
    </row>
    <row r="866" spans="1:16" x14ac:dyDescent="0.2">
      <c r="A866" s="2" t="s">
        <v>1288</v>
      </c>
      <c r="B866" s="2" t="s">
        <v>355</v>
      </c>
      <c r="C866" s="2" t="s">
        <v>176</v>
      </c>
      <c r="D866" s="2" t="s">
        <v>45</v>
      </c>
      <c r="E866" s="2" t="s">
        <v>89</v>
      </c>
      <c r="F866" s="2">
        <v>8531.8700000000008</v>
      </c>
      <c r="G866" s="2">
        <v>0</v>
      </c>
      <c r="H866" s="2">
        <v>8531.8700000000008</v>
      </c>
      <c r="I866" s="2" t="s">
        <v>56</v>
      </c>
      <c r="J866" s="4">
        <v>1</v>
      </c>
      <c r="K866" t="str">
        <f>_xlfn.XLOOKUP(D866, dim_channels!A:A, dim_channels!C:C, "Not Found")</f>
        <v>Corporate</v>
      </c>
      <c r="L866" t="str">
        <f>_xlfn.XLOOKUP(D866, dim_channels!A:A, dim_channels!B:B, "Not Found")</f>
        <v>Corporate Direct</v>
      </c>
      <c r="M866">
        <f t="shared" si="52"/>
        <v>0</v>
      </c>
      <c r="N866">
        <f t="shared" si="53"/>
        <v>0</v>
      </c>
      <c r="O866">
        <f t="shared" si="54"/>
        <v>0</v>
      </c>
      <c r="P866">
        <f t="shared" si="55"/>
        <v>0</v>
      </c>
    </row>
    <row r="867" spans="1:16" x14ac:dyDescent="0.2">
      <c r="A867" s="3" t="s">
        <v>1289</v>
      </c>
      <c r="B867" s="3" t="s">
        <v>504</v>
      </c>
      <c r="C867" s="3" t="s">
        <v>504</v>
      </c>
      <c r="D867" s="3" t="s">
        <v>114</v>
      </c>
      <c r="E867" s="3" t="s">
        <v>46</v>
      </c>
      <c r="F867" s="3">
        <v>25430.45</v>
      </c>
      <c r="G867" s="3">
        <v>2543.04</v>
      </c>
      <c r="H867" s="3">
        <v>22887.41</v>
      </c>
      <c r="I867" s="3" t="s">
        <v>29</v>
      </c>
      <c r="J867" s="5">
        <v>1.111110868376981</v>
      </c>
      <c r="K867" t="str">
        <f>_xlfn.XLOOKUP(D867, dim_channels!A:A, dim_channels!C:C, "Not Found")</f>
        <v>Offline</v>
      </c>
      <c r="L867" t="str">
        <f>_xlfn.XLOOKUP(D867, dim_channels!A:A, dim_channels!B:B, "Not Found")</f>
        <v>Travel Agency</v>
      </c>
      <c r="M867">
        <f t="shared" si="52"/>
        <v>0</v>
      </c>
      <c r="N867">
        <f t="shared" si="53"/>
        <v>1</v>
      </c>
      <c r="O867">
        <f t="shared" si="54"/>
        <v>22887.41</v>
      </c>
      <c r="P867">
        <f t="shared" si="55"/>
        <v>25430.45</v>
      </c>
    </row>
    <row r="868" spans="1:16" x14ac:dyDescent="0.2">
      <c r="A868" s="2" t="s">
        <v>1290</v>
      </c>
      <c r="B868" s="2" t="s">
        <v>215</v>
      </c>
      <c r="C868" s="2" t="s">
        <v>236</v>
      </c>
      <c r="D868" s="2" t="s">
        <v>64</v>
      </c>
      <c r="E868" s="2" t="s">
        <v>115</v>
      </c>
      <c r="F868" s="2">
        <v>5874.2</v>
      </c>
      <c r="G868" s="2">
        <v>0</v>
      </c>
      <c r="H868" s="2">
        <v>5874.2</v>
      </c>
      <c r="I868" s="2" t="s">
        <v>29</v>
      </c>
      <c r="J868" s="4">
        <v>1</v>
      </c>
      <c r="K868" t="str">
        <f>_xlfn.XLOOKUP(D868, dim_channels!A:A, dim_channels!C:C, "Not Found")</f>
        <v>Direct</v>
      </c>
      <c r="L868" t="str">
        <f>_xlfn.XLOOKUP(D868, dim_channels!A:A, dim_channels!B:B, "Not Found")</f>
        <v>Direct Website</v>
      </c>
      <c r="M868">
        <f t="shared" si="52"/>
        <v>0</v>
      </c>
      <c r="N868">
        <f t="shared" si="53"/>
        <v>1</v>
      </c>
      <c r="O868">
        <f t="shared" si="54"/>
        <v>5874.2</v>
      </c>
      <c r="P868">
        <f t="shared" si="55"/>
        <v>5874.2</v>
      </c>
    </row>
    <row r="869" spans="1:16" x14ac:dyDescent="0.2">
      <c r="A869" s="3" t="s">
        <v>1291</v>
      </c>
      <c r="B869" s="3" t="s">
        <v>262</v>
      </c>
      <c r="C869" s="3" t="s">
        <v>315</v>
      </c>
      <c r="D869" s="3" t="s">
        <v>64</v>
      </c>
      <c r="E869" s="3" t="s">
        <v>115</v>
      </c>
      <c r="F869" s="3">
        <v>7007.2</v>
      </c>
      <c r="G869" s="3">
        <v>0</v>
      </c>
      <c r="H869" s="3">
        <v>7007.2</v>
      </c>
      <c r="I869" s="3" t="s">
        <v>29</v>
      </c>
      <c r="J869" s="5">
        <v>1</v>
      </c>
      <c r="K869" t="str">
        <f>_xlfn.XLOOKUP(D869, dim_channels!A:A, dim_channels!C:C, "Not Found")</f>
        <v>Direct</v>
      </c>
      <c r="L869" t="str">
        <f>_xlfn.XLOOKUP(D869, dim_channels!A:A, dim_channels!B:B, "Not Found")</f>
        <v>Direct Website</v>
      </c>
      <c r="M869">
        <f t="shared" si="52"/>
        <v>0</v>
      </c>
      <c r="N869">
        <f t="shared" si="53"/>
        <v>1</v>
      </c>
      <c r="O869">
        <f t="shared" si="54"/>
        <v>7007.2</v>
      </c>
      <c r="P869">
        <f t="shared" si="55"/>
        <v>7007.2</v>
      </c>
    </row>
    <row r="870" spans="1:16" x14ac:dyDescent="0.2">
      <c r="A870" s="2" t="s">
        <v>1292</v>
      </c>
      <c r="B870" s="2" t="s">
        <v>51</v>
      </c>
      <c r="C870" s="2" t="s">
        <v>299</v>
      </c>
      <c r="D870" s="2" t="s">
        <v>64</v>
      </c>
      <c r="E870" s="2" t="s">
        <v>115</v>
      </c>
      <c r="F870" s="2">
        <v>3205.48</v>
      </c>
      <c r="G870" s="2">
        <v>0</v>
      </c>
      <c r="H870" s="2">
        <v>3205.48</v>
      </c>
      <c r="I870" s="2" t="s">
        <v>29</v>
      </c>
      <c r="J870" s="4">
        <v>1</v>
      </c>
      <c r="K870" t="str">
        <f>_xlfn.XLOOKUP(D870, dim_channels!A:A, dim_channels!C:C, "Not Found")</f>
        <v>Direct</v>
      </c>
      <c r="L870" t="str">
        <f>_xlfn.XLOOKUP(D870, dim_channels!A:A, dim_channels!B:B, "Not Found")</f>
        <v>Direct Website</v>
      </c>
      <c r="M870">
        <f t="shared" si="52"/>
        <v>0</v>
      </c>
      <c r="N870">
        <f t="shared" si="53"/>
        <v>1</v>
      </c>
      <c r="O870">
        <f t="shared" si="54"/>
        <v>3205.48</v>
      </c>
      <c r="P870">
        <f t="shared" si="55"/>
        <v>3205.48</v>
      </c>
    </row>
    <row r="871" spans="1:16" x14ac:dyDescent="0.2">
      <c r="A871" s="3" t="s">
        <v>1293</v>
      </c>
      <c r="B871" s="3" t="s">
        <v>612</v>
      </c>
      <c r="C871" s="3" t="s">
        <v>378</v>
      </c>
      <c r="D871" s="3" t="s">
        <v>27</v>
      </c>
      <c r="E871" s="3" t="s">
        <v>34</v>
      </c>
      <c r="F871" s="3">
        <v>2656.58</v>
      </c>
      <c r="G871" s="3">
        <v>478.18</v>
      </c>
      <c r="H871" s="3">
        <v>2178.4</v>
      </c>
      <c r="I871" s="3" t="s">
        <v>41</v>
      </c>
      <c r="J871" s="5">
        <v>1.219509731913331</v>
      </c>
      <c r="K871" t="str">
        <f>_xlfn.XLOOKUP(D871, dim_channels!A:A, dim_channels!C:C, "Not Found")</f>
        <v>OTA</v>
      </c>
      <c r="L871" t="str">
        <f>_xlfn.XLOOKUP(D871, dim_channels!A:A, dim_channels!B:B, "Not Found")</f>
        <v>Expedia</v>
      </c>
      <c r="M871">
        <f t="shared" si="52"/>
        <v>1</v>
      </c>
      <c r="N871">
        <f t="shared" si="53"/>
        <v>0</v>
      </c>
      <c r="O871">
        <f t="shared" si="54"/>
        <v>0</v>
      </c>
      <c r="P871">
        <f t="shared" si="55"/>
        <v>0</v>
      </c>
    </row>
    <row r="872" spans="1:16" x14ac:dyDescent="0.2">
      <c r="A872" s="2" t="s">
        <v>1294</v>
      </c>
      <c r="B872" s="2" t="s">
        <v>282</v>
      </c>
      <c r="C872" s="2" t="s">
        <v>443</v>
      </c>
      <c r="D872" s="2" t="s">
        <v>33</v>
      </c>
      <c r="E872" s="2" t="s">
        <v>60</v>
      </c>
      <c r="F872" s="2">
        <v>3595.37</v>
      </c>
      <c r="G872" s="2">
        <v>0</v>
      </c>
      <c r="H872" s="2">
        <v>3595.37</v>
      </c>
      <c r="I872" s="2" t="s">
        <v>41</v>
      </c>
      <c r="J872" s="4">
        <v>1</v>
      </c>
      <c r="K872" t="str">
        <f>_xlfn.XLOOKUP(D872, dim_channels!A:A, dim_channels!C:C, "Not Found")</f>
        <v>OTA</v>
      </c>
      <c r="L872" t="str">
        <f>_xlfn.XLOOKUP(D872, dim_channels!A:A, dim_channels!B:B, "Not Found")</f>
        <v>Booking.com</v>
      </c>
      <c r="M872">
        <f t="shared" si="52"/>
        <v>1</v>
      </c>
      <c r="N872">
        <f t="shared" si="53"/>
        <v>0</v>
      </c>
      <c r="O872">
        <f t="shared" si="54"/>
        <v>0</v>
      </c>
      <c r="P872">
        <f t="shared" si="55"/>
        <v>0</v>
      </c>
    </row>
    <row r="873" spans="1:16" x14ac:dyDescent="0.2">
      <c r="A873" s="3" t="s">
        <v>1295</v>
      </c>
      <c r="B873" s="3" t="s">
        <v>509</v>
      </c>
      <c r="C873" s="3" t="s">
        <v>104</v>
      </c>
      <c r="D873" s="3" t="s">
        <v>169</v>
      </c>
      <c r="E873" s="3" t="s">
        <v>34</v>
      </c>
      <c r="F873" s="3">
        <v>10065.93</v>
      </c>
      <c r="G873" s="3">
        <v>2013.19</v>
      </c>
      <c r="H873" s="3">
        <v>8052.74</v>
      </c>
      <c r="I873" s="3" t="s">
        <v>56</v>
      </c>
      <c r="J873" s="5">
        <v>1.250000620906673</v>
      </c>
      <c r="K873" t="str">
        <f>_xlfn.XLOOKUP(D873, dim_channels!A:A, dim_channels!C:C, "Not Found")</f>
        <v>GDS</v>
      </c>
      <c r="L873" t="str">
        <f>_xlfn.XLOOKUP(D873, dim_channels!A:A, dim_channels!B:B, "Not Found")</f>
        <v>GDS (Amadeus)</v>
      </c>
      <c r="M873">
        <f t="shared" si="52"/>
        <v>0</v>
      </c>
      <c r="N873">
        <f t="shared" si="53"/>
        <v>0</v>
      </c>
      <c r="O873">
        <f t="shared" si="54"/>
        <v>0</v>
      </c>
      <c r="P873">
        <f t="shared" si="55"/>
        <v>0</v>
      </c>
    </row>
    <row r="874" spans="1:16" x14ac:dyDescent="0.2">
      <c r="A874" s="2" t="s">
        <v>1296</v>
      </c>
      <c r="B874" s="2" t="s">
        <v>351</v>
      </c>
      <c r="C874" s="2" t="s">
        <v>286</v>
      </c>
      <c r="D874" s="2" t="s">
        <v>52</v>
      </c>
      <c r="E874" s="2" t="s">
        <v>34</v>
      </c>
      <c r="F874" s="2">
        <v>12573.51</v>
      </c>
      <c r="G874" s="2">
        <v>1508.82</v>
      </c>
      <c r="H874" s="2">
        <v>11064.69</v>
      </c>
      <c r="I874" s="2" t="s">
        <v>56</v>
      </c>
      <c r="J874" s="4">
        <v>1.13636351312147</v>
      </c>
      <c r="K874" t="str">
        <f>_xlfn.XLOOKUP(D874, dim_channels!A:A, dim_channels!C:C, "Not Found")</f>
        <v>OTA</v>
      </c>
      <c r="L874" t="str">
        <f>_xlfn.XLOOKUP(D874, dim_channels!A:A, dim_channels!B:B, "Not Found")</f>
        <v>Agoda</v>
      </c>
      <c r="M874">
        <f t="shared" si="52"/>
        <v>0</v>
      </c>
      <c r="N874">
        <f t="shared" si="53"/>
        <v>0</v>
      </c>
      <c r="O874">
        <f t="shared" si="54"/>
        <v>0</v>
      </c>
      <c r="P874">
        <f t="shared" si="55"/>
        <v>0</v>
      </c>
    </row>
    <row r="875" spans="1:16" x14ac:dyDescent="0.2">
      <c r="A875" s="3" t="s">
        <v>1297</v>
      </c>
      <c r="B875" s="3" t="s">
        <v>532</v>
      </c>
      <c r="C875" s="3" t="s">
        <v>416</v>
      </c>
      <c r="D875" s="3" t="s">
        <v>27</v>
      </c>
      <c r="E875" s="3" t="s">
        <v>28</v>
      </c>
      <c r="F875" s="3">
        <v>6075.14</v>
      </c>
      <c r="G875" s="3">
        <v>1093.53</v>
      </c>
      <c r="H875" s="3">
        <v>4981.6099999999997</v>
      </c>
      <c r="I875" s="3" t="s">
        <v>29</v>
      </c>
      <c r="J875" s="5">
        <v>1.2195133701755061</v>
      </c>
      <c r="K875" t="str">
        <f>_xlfn.XLOOKUP(D875, dim_channels!A:A, dim_channels!C:C, "Not Found")</f>
        <v>OTA</v>
      </c>
      <c r="L875" t="str">
        <f>_xlfn.XLOOKUP(D875, dim_channels!A:A, dim_channels!B:B, "Not Found")</f>
        <v>Expedia</v>
      </c>
      <c r="M875">
        <f t="shared" si="52"/>
        <v>0</v>
      </c>
      <c r="N875">
        <f t="shared" si="53"/>
        <v>1</v>
      </c>
      <c r="O875">
        <f t="shared" si="54"/>
        <v>4981.6099999999997</v>
      </c>
      <c r="P875">
        <f t="shared" si="55"/>
        <v>6075.14</v>
      </c>
    </row>
    <row r="876" spans="1:16" x14ac:dyDescent="0.2">
      <c r="A876" s="2" t="s">
        <v>1298</v>
      </c>
      <c r="B876" s="2" t="s">
        <v>1072</v>
      </c>
      <c r="C876" s="2" t="s">
        <v>136</v>
      </c>
      <c r="D876" s="2" t="s">
        <v>114</v>
      </c>
      <c r="E876" s="2" t="s">
        <v>115</v>
      </c>
      <c r="F876" s="2">
        <v>14170.93</v>
      </c>
      <c r="G876" s="2">
        <v>1417.09</v>
      </c>
      <c r="H876" s="2">
        <v>12753.84</v>
      </c>
      <c r="I876" s="2" t="s">
        <v>41</v>
      </c>
      <c r="J876" s="4">
        <v>1.111110849751918</v>
      </c>
      <c r="K876" t="str">
        <f>_xlfn.XLOOKUP(D876, dim_channels!A:A, dim_channels!C:C, "Not Found")</f>
        <v>Offline</v>
      </c>
      <c r="L876" t="str">
        <f>_xlfn.XLOOKUP(D876, dim_channels!A:A, dim_channels!B:B, "Not Found")</f>
        <v>Travel Agency</v>
      </c>
      <c r="M876">
        <f t="shared" si="52"/>
        <v>1</v>
      </c>
      <c r="N876">
        <f t="shared" si="53"/>
        <v>0</v>
      </c>
      <c r="O876">
        <f t="shared" si="54"/>
        <v>0</v>
      </c>
      <c r="P876">
        <f t="shared" si="55"/>
        <v>0</v>
      </c>
    </row>
    <row r="877" spans="1:16" x14ac:dyDescent="0.2">
      <c r="A877" s="3" t="s">
        <v>1299</v>
      </c>
      <c r="B877" s="3" t="s">
        <v>420</v>
      </c>
      <c r="C877" s="3" t="s">
        <v>346</v>
      </c>
      <c r="D877" s="3" t="s">
        <v>45</v>
      </c>
      <c r="E877" s="3" t="s">
        <v>89</v>
      </c>
      <c r="F877" s="3">
        <v>5997.23</v>
      </c>
      <c r="G877" s="3">
        <v>0</v>
      </c>
      <c r="H877" s="3">
        <v>5997.23</v>
      </c>
      <c r="I877" s="3" t="s">
        <v>29</v>
      </c>
      <c r="J877" s="5">
        <v>1</v>
      </c>
      <c r="K877" t="str">
        <f>_xlfn.XLOOKUP(D877, dim_channels!A:A, dim_channels!C:C, "Not Found")</f>
        <v>Corporate</v>
      </c>
      <c r="L877" t="str">
        <f>_xlfn.XLOOKUP(D877, dim_channels!A:A, dim_channels!B:B, "Not Found")</f>
        <v>Corporate Direct</v>
      </c>
      <c r="M877">
        <f t="shared" si="52"/>
        <v>0</v>
      </c>
      <c r="N877">
        <f t="shared" si="53"/>
        <v>1</v>
      </c>
      <c r="O877">
        <f t="shared" si="54"/>
        <v>5997.23</v>
      </c>
      <c r="P877">
        <f t="shared" si="55"/>
        <v>5997.23</v>
      </c>
    </row>
    <row r="878" spans="1:16" x14ac:dyDescent="0.2">
      <c r="A878" s="2" t="s">
        <v>1300</v>
      </c>
      <c r="B878" s="2" t="s">
        <v>498</v>
      </c>
      <c r="C878" s="2" t="s">
        <v>807</v>
      </c>
      <c r="D878" s="2" t="s">
        <v>52</v>
      </c>
      <c r="E878" s="2" t="s">
        <v>34</v>
      </c>
      <c r="F878" s="2">
        <v>2209.25</v>
      </c>
      <c r="G878" s="2">
        <v>265.11</v>
      </c>
      <c r="H878" s="2">
        <v>1944.14</v>
      </c>
      <c r="I878" s="2" t="s">
        <v>29</v>
      </c>
      <c r="J878" s="4">
        <v>1.136363636363636</v>
      </c>
      <c r="K878" t="str">
        <f>_xlfn.XLOOKUP(D878, dim_channels!A:A, dim_channels!C:C, "Not Found")</f>
        <v>OTA</v>
      </c>
      <c r="L878" t="str">
        <f>_xlfn.XLOOKUP(D878, dim_channels!A:A, dim_channels!B:B, "Not Found")</f>
        <v>Agoda</v>
      </c>
      <c r="M878">
        <f t="shared" si="52"/>
        <v>0</v>
      </c>
      <c r="N878">
        <f t="shared" si="53"/>
        <v>1</v>
      </c>
      <c r="O878">
        <f t="shared" si="54"/>
        <v>1944.14</v>
      </c>
      <c r="P878">
        <f t="shared" si="55"/>
        <v>2209.25</v>
      </c>
    </row>
    <row r="879" spans="1:16" x14ac:dyDescent="0.2">
      <c r="A879" s="3" t="s">
        <v>1301</v>
      </c>
      <c r="B879" s="3" t="s">
        <v>367</v>
      </c>
      <c r="C879" s="3" t="s">
        <v>335</v>
      </c>
      <c r="D879" s="3" t="s">
        <v>27</v>
      </c>
      <c r="E879" s="3" t="s">
        <v>28</v>
      </c>
      <c r="F879" s="3">
        <v>12523.63</v>
      </c>
      <c r="G879" s="3">
        <v>2254.25</v>
      </c>
      <c r="H879" s="3">
        <v>10269.379999999999</v>
      </c>
      <c r="I879" s="3" t="s">
        <v>29</v>
      </c>
      <c r="J879" s="5">
        <v>1.2195117913642299</v>
      </c>
      <c r="K879" t="str">
        <f>_xlfn.XLOOKUP(D879, dim_channels!A:A, dim_channels!C:C, "Not Found")</f>
        <v>OTA</v>
      </c>
      <c r="L879" t="str">
        <f>_xlfn.XLOOKUP(D879, dim_channels!A:A, dim_channels!B:B, "Not Found")</f>
        <v>Expedia</v>
      </c>
      <c r="M879">
        <f t="shared" si="52"/>
        <v>0</v>
      </c>
      <c r="N879">
        <f t="shared" si="53"/>
        <v>1</v>
      </c>
      <c r="O879">
        <f t="shared" si="54"/>
        <v>10269.379999999999</v>
      </c>
      <c r="P879">
        <f t="shared" si="55"/>
        <v>12523.63</v>
      </c>
    </row>
    <row r="880" spans="1:16" x14ac:dyDescent="0.2">
      <c r="A880" s="2" t="s">
        <v>1302</v>
      </c>
      <c r="B880" s="2" t="s">
        <v>97</v>
      </c>
      <c r="C880" s="2" t="s">
        <v>73</v>
      </c>
      <c r="D880" s="2" t="s">
        <v>33</v>
      </c>
      <c r="E880" s="2" t="s">
        <v>34</v>
      </c>
      <c r="F880" s="2">
        <v>2598.73</v>
      </c>
      <c r="G880" s="2">
        <v>389.81</v>
      </c>
      <c r="H880" s="2">
        <v>2208.92</v>
      </c>
      <c r="I880" s="2" t="s">
        <v>29</v>
      </c>
      <c r="J880" s="4">
        <v>1.176470854535248</v>
      </c>
      <c r="K880" t="str">
        <f>_xlfn.XLOOKUP(D880, dim_channels!A:A, dim_channels!C:C, "Not Found")</f>
        <v>OTA</v>
      </c>
      <c r="L880" t="str">
        <f>_xlfn.XLOOKUP(D880, dim_channels!A:A, dim_channels!B:B, "Not Found")</f>
        <v>Booking.com</v>
      </c>
      <c r="M880">
        <f t="shared" si="52"/>
        <v>0</v>
      </c>
      <c r="N880">
        <f t="shared" si="53"/>
        <v>1</v>
      </c>
      <c r="O880">
        <f t="shared" si="54"/>
        <v>2208.92</v>
      </c>
      <c r="P880">
        <f t="shared" si="55"/>
        <v>2598.73</v>
      </c>
    </row>
    <row r="881" spans="1:16" x14ac:dyDescent="0.2">
      <c r="A881" s="3" t="s">
        <v>1303</v>
      </c>
      <c r="B881" s="3" t="s">
        <v>432</v>
      </c>
      <c r="C881" s="3" t="s">
        <v>249</v>
      </c>
      <c r="D881" s="3" t="s">
        <v>45</v>
      </c>
      <c r="E881" s="3" t="s">
        <v>46</v>
      </c>
      <c r="F881" s="3">
        <v>11057.84</v>
      </c>
      <c r="G881" s="3">
        <v>552.89</v>
      </c>
      <c r="H881" s="3">
        <v>10504.95</v>
      </c>
      <c r="I881" s="3" t="s">
        <v>29</v>
      </c>
      <c r="J881" s="5">
        <v>1.052631378540593</v>
      </c>
      <c r="K881" t="str">
        <f>_xlfn.XLOOKUP(D881, dim_channels!A:A, dim_channels!C:C, "Not Found")</f>
        <v>Corporate</v>
      </c>
      <c r="L881" t="str">
        <f>_xlfn.XLOOKUP(D881, dim_channels!A:A, dim_channels!B:B, "Not Found")</f>
        <v>Corporate Direct</v>
      </c>
      <c r="M881">
        <f t="shared" si="52"/>
        <v>0</v>
      </c>
      <c r="N881">
        <f t="shared" si="53"/>
        <v>1</v>
      </c>
      <c r="O881">
        <f t="shared" si="54"/>
        <v>10504.95</v>
      </c>
      <c r="P881">
        <f t="shared" si="55"/>
        <v>11057.84</v>
      </c>
    </row>
    <row r="882" spans="1:16" x14ac:dyDescent="0.2">
      <c r="A882" s="2" t="s">
        <v>1304</v>
      </c>
      <c r="B882" s="2" t="s">
        <v>276</v>
      </c>
      <c r="C882" s="2" t="s">
        <v>435</v>
      </c>
      <c r="D882" s="2" t="s">
        <v>27</v>
      </c>
      <c r="E882" s="2" t="s">
        <v>28</v>
      </c>
      <c r="F882" s="2">
        <v>9734.6299999999992</v>
      </c>
      <c r="G882" s="2">
        <v>1752.23</v>
      </c>
      <c r="H882" s="2">
        <v>7982.4</v>
      </c>
      <c r="I882" s="2" t="s">
        <v>41</v>
      </c>
      <c r="J882" s="4">
        <v>1.2195116756865101</v>
      </c>
      <c r="K882" t="str">
        <f>_xlfn.XLOOKUP(D882, dim_channels!A:A, dim_channels!C:C, "Not Found")</f>
        <v>OTA</v>
      </c>
      <c r="L882" t="str">
        <f>_xlfn.XLOOKUP(D882, dim_channels!A:A, dim_channels!B:B, "Not Found")</f>
        <v>Expedia</v>
      </c>
      <c r="M882">
        <f t="shared" si="52"/>
        <v>1</v>
      </c>
      <c r="N882">
        <f t="shared" si="53"/>
        <v>0</v>
      </c>
      <c r="O882">
        <f t="shared" si="54"/>
        <v>0</v>
      </c>
      <c r="P882">
        <f t="shared" si="55"/>
        <v>0</v>
      </c>
    </row>
    <row r="883" spans="1:16" x14ac:dyDescent="0.2">
      <c r="A883" s="3" t="s">
        <v>1305</v>
      </c>
      <c r="B883" s="3" t="s">
        <v>904</v>
      </c>
      <c r="C883" s="3" t="s">
        <v>388</v>
      </c>
      <c r="D883" s="3" t="s">
        <v>33</v>
      </c>
      <c r="E883" s="3" t="s">
        <v>60</v>
      </c>
      <c r="F883" s="3">
        <v>16003.41</v>
      </c>
      <c r="G883" s="3">
        <v>0</v>
      </c>
      <c r="H883" s="3">
        <v>16003.41</v>
      </c>
      <c r="I883" s="3" t="s">
        <v>29</v>
      </c>
      <c r="J883" s="5">
        <v>1</v>
      </c>
      <c r="K883" t="str">
        <f>_xlfn.XLOOKUP(D883, dim_channels!A:A, dim_channels!C:C, "Not Found")</f>
        <v>OTA</v>
      </c>
      <c r="L883" t="str">
        <f>_xlfn.XLOOKUP(D883, dim_channels!A:A, dim_channels!B:B, "Not Found")</f>
        <v>Booking.com</v>
      </c>
      <c r="M883">
        <f t="shared" si="52"/>
        <v>0</v>
      </c>
      <c r="N883">
        <f t="shared" si="53"/>
        <v>1</v>
      </c>
      <c r="O883">
        <f t="shared" si="54"/>
        <v>16003.41</v>
      </c>
      <c r="P883">
        <f t="shared" si="55"/>
        <v>16003.41</v>
      </c>
    </row>
    <row r="884" spans="1:16" x14ac:dyDescent="0.2">
      <c r="A884" s="2" t="s">
        <v>1306</v>
      </c>
      <c r="B884" s="2" t="s">
        <v>487</v>
      </c>
      <c r="C884" s="2" t="s">
        <v>866</v>
      </c>
      <c r="D884" s="2" t="s">
        <v>52</v>
      </c>
      <c r="E884" s="2" t="s">
        <v>60</v>
      </c>
      <c r="F884" s="2">
        <v>4885.3900000000003</v>
      </c>
      <c r="G884" s="2">
        <v>0</v>
      </c>
      <c r="H884" s="2">
        <v>4885.3900000000003</v>
      </c>
      <c r="I884" s="2" t="s">
        <v>29</v>
      </c>
      <c r="J884" s="4">
        <v>1</v>
      </c>
      <c r="K884" t="str">
        <f>_xlfn.XLOOKUP(D884, dim_channels!A:A, dim_channels!C:C, "Not Found")</f>
        <v>OTA</v>
      </c>
      <c r="L884" t="str">
        <f>_xlfn.XLOOKUP(D884, dim_channels!A:A, dim_channels!B:B, "Not Found")</f>
        <v>Agoda</v>
      </c>
      <c r="M884">
        <f t="shared" si="52"/>
        <v>0</v>
      </c>
      <c r="N884">
        <f t="shared" si="53"/>
        <v>1</v>
      </c>
      <c r="O884">
        <f t="shared" si="54"/>
        <v>4885.3900000000003</v>
      </c>
      <c r="P884">
        <f t="shared" si="55"/>
        <v>4885.3900000000003</v>
      </c>
    </row>
    <row r="885" spans="1:16" x14ac:dyDescent="0.2">
      <c r="A885" s="3" t="s">
        <v>1307</v>
      </c>
      <c r="B885" s="3" t="s">
        <v>241</v>
      </c>
      <c r="C885" s="3" t="s">
        <v>543</v>
      </c>
      <c r="D885" s="3" t="s">
        <v>33</v>
      </c>
      <c r="E885" s="3" t="s">
        <v>34</v>
      </c>
      <c r="F885" s="3">
        <v>11090.43</v>
      </c>
      <c r="G885" s="3">
        <v>1663.56</v>
      </c>
      <c r="H885" s="3">
        <v>9426.8700000000008</v>
      </c>
      <c r="I885" s="3" t="s">
        <v>41</v>
      </c>
      <c r="J885" s="5">
        <v>1.176470026636625</v>
      </c>
      <c r="K885" t="str">
        <f>_xlfn.XLOOKUP(D885, dim_channels!A:A, dim_channels!C:C, "Not Found")</f>
        <v>OTA</v>
      </c>
      <c r="L885" t="str">
        <f>_xlfn.XLOOKUP(D885, dim_channels!A:A, dim_channels!B:B, "Not Found")</f>
        <v>Booking.com</v>
      </c>
      <c r="M885">
        <f t="shared" si="52"/>
        <v>1</v>
      </c>
      <c r="N885">
        <f t="shared" si="53"/>
        <v>0</v>
      </c>
      <c r="O885">
        <f t="shared" si="54"/>
        <v>0</v>
      </c>
      <c r="P885">
        <f t="shared" si="55"/>
        <v>0</v>
      </c>
    </row>
    <row r="886" spans="1:16" x14ac:dyDescent="0.2">
      <c r="A886" s="2" t="s">
        <v>1308</v>
      </c>
      <c r="B886" s="2" t="s">
        <v>242</v>
      </c>
      <c r="C886" s="2" t="s">
        <v>452</v>
      </c>
      <c r="D886" s="2" t="s">
        <v>33</v>
      </c>
      <c r="E886" s="2" t="s">
        <v>60</v>
      </c>
      <c r="F886" s="2">
        <v>5145.92</v>
      </c>
      <c r="G886" s="2">
        <v>0</v>
      </c>
      <c r="H886" s="2">
        <v>5145.92</v>
      </c>
      <c r="I886" s="2" t="s">
        <v>29</v>
      </c>
      <c r="J886" s="4">
        <v>1</v>
      </c>
      <c r="K886" t="str">
        <f>_xlfn.XLOOKUP(D886, dim_channels!A:A, dim_channels!C:C, "Not Found")</f>
        <v>OTA</v>
      </c>
      <c r="L886" t="str">
        <f>_xlfn.XLOOKUP(D886, dim_channels!A:A, dim_channels!B:B, "Not Found")</f>
        <v>Booking.com</v>
      </c>
      <c r="M886">
        <f t="shared" si="52"/>
        <v>0</v>
      </c>
      <c r="N886">
        <f t="shared" si="53"/>
        <v>1</v>
      </c>
      <c r="O886">
        <f t="shared" si="54"/>
        <v>5145.92</v>
      </c>
      <c r="P886">
        <f t="shared" si="55"/>
        <v>5145.92</v>
      </c>
    </row>
    <row r="887" spans="1:16" x14ac:dyDescent="0.2">
      <c r="A887" s="3" t="s">
        <v>1309</v>
      </c>
      <c r="B887" s="3" t="s">
        <v>487</v>
      </c>
      <c r="C887" s="3" t="s">
        <v>317</v>
      </c>
      <c r="D887" s="3" t="s">
        <v>169</v>
      </c>
      <c r="E887" s="3" t="s">
        <v>34</v>
      </c>
      <c r="F887" s="3">
        <v>3112.7</v>
      </c>
      <c r="G887" s="3">
        <v>622.54</v>
      </c>
      <c r="H887" s="3">
        <v>2490.16</v>
      </c>
      <c r="I887" s="3" t="s">
        <v>29</v>
      </c>
      <c r="J887" s="5">
        <v>1.25</v>
      </c>
      <c r="K887" t="str">
        <f>_xlfn.XLOOKUP(D887, dim_channels!A:A, dim_channels!C:C, "Not Found")</f>
        <v>GDS</v>
      </c>
      <c r="L887" t="str">
        <f>_xlfn.XLOOKUP(D887, dim_channels!A:A, dim_channels!B:B, "Not Found")</f>
        <v>GDS (Amadeus)</v>
      </c>
      <c r="M887">
        <f t="shared" si="52"/>
        <v>0</v>
      </c>
      <c r="N887">
        <f t="shared" si="53"/>
        <v>1</v>
      </c>
      <c r="O887">
        <f t="shared" si="54"/>
        <v>2490.16</v>
      </c>
      <c r="P887">
        <f t="shared" si="55"/>
        <v>3112.7</v>
      </c>
    </row>
    <row r="888" spans="1:16" x14ac:dyDescent="0.2">
      <c r="A888" s="2" t="s">
        <v>1310</v>
      </c>
      <c r="B888" s="2" t="s">
        <v>148</v>
      </c>
      <c r="C888" s="2" t="s">
        <v>564</v>
      </c>
      <c r="D888" s="2" t="s">
        <v>27</v>
      </c>
      <c r="E888" s="2" t="s">
        <v>28</v>
      </c>
      <c r="F888" s="2">
        <v>6489.15</v>
      </c>
      <c r="G888" s="2">
        <v>1168.05</v>
      </c>
      <c r="H888" s="2">
        <v>5321.1</v>
      </c>
      <c r="I888" s="2" t="s">
        <v>41</v>
      </c>
      <c r="J888" s="4">
        <v>1.2195128826746351</v>
      </c>
      <c r="K888" t="str">
        <f>_xlfn.XLOOKUP(D888, dim_channels!A:A, dim_channels!C:C, "Not Found")</f>
        <v>OTA</v>
      </c>
      <c r="L888" t="str">
        <f>_xlfn.XLOOKUP(D888, dim_channels!A:A, dim_channels!B:B, "Not Found")</f>
        <v>Expedia</v>
      </c>
      <c r="M888">
        <f t="shared" si="52"/>
        <v>1</v>
      </c>
      <c r="N888">
        <f t="shared" si="53"/>
        <v>0</v>
      </c>
      <c r="O888">
        <f t="shared" si="54"/>
        <v>0</v>
      </c>
      <c r="P888">
        <f t="shared" si="55"/>
        <v>0</v>
      </c>
    </row>
    <row r="889" spans="1:16" x14ac:dyDescent="0.2">
      <c r="A889" s="3" t="s">
        <v>1311</v>
      </c>
      <c r="B889" s="3" t="s">
        <v>87</v>
      </c>
      <c r="C889" s="3" t="s">
        <v>87</v>
      </c>
      <c r="D889" s="3" t="s">
        <v>206</v>
      </c>
      <c r="E889" s="3" t="s">
        <v>207</v>
      </c>
      <c r="F889" s="3">
        <v>16294.54</v>
      </c>
      <c r="G889" s="3">
        <v>0</v>
      </c>
      <c r="H889" s="3">
        <v>16294.54</v>
      </c>
      <c r="I889" s="3" t="s">
        <v>56</v>
      </c>
      <c r="J889" s="5">
        <v>1</v>
      </c>
      <c r="K889" t="str">
        <f>_xlfn.XLOOKUP(D889, dim_channels!A:A, dim_channels!C:C, "Not Found")</f>
        <v>Direct</v>
      </c>
      <c r="L889" t="str">
        <f>_xlfn.XLOOKUP(D889, dim_channels!A:A, dim_channels!B:B, "Not Found")</f>
        <v>Walk-in</v>
      </c>
      <c r="M889">
        <f t="shared" si="52"/>
        <v>0</v>
      </c>
      <c r="N889">
        <f t="shared" si="53"/>
        <v>0</v>
      </c>
      <c r="O889">
        <f t="shared" si="54"/>
        <v>0</v>
      </c>
      <c r="P889">
        <f t="shared" si="55"/>
        <v>0</v>
      </c>
    </row>
    <row r="890" spans="1:16" x14ac:dyDescent="0.2">
      <c r="A890" s="2" t="s">
        <v>1312</v>
      </c>
      <c r="B890" s="2" t="s">
        <v>525</v>
      </c>
      <c r="C890" s="2" t="s">
        <v>512</v>
      </c>
      <c r="D890" s="2" t="s">
        <v>52</v>
      </c>
      <c r="E890" s="2" t="s">
        <v>34</v>
      </c>
      <c r="F890" s="2">
        <v>5945.12</v>
      </c>
      <c r="G890" s="2">
        <v>713.41</v>
      </c>
      <c r="H890" s="2">
        <v>5231.71</v>
      </c>
      <c r="I890" s="2" t="s">
        <v>29</v>
      </c>
      <c r="J890" s="4">
        <v>1.136362680653171</v>
      </c>
      <c r="K890" t="str">
        <f>_xlfn.XLOOKUP(D890, dim_channels!A:A, dim_channels!C:C, "Not Found")</f>
        <v>OTA</v>
      </c>
      <c r="L890" t="str">
        <f>_xlfn.XLOOKUP(D890, dim_channels!A:A, dim_channels!B:B, "Not Found")</f>
        <v>Agoda</v>
      </c>
      <c r="M890">
        <f t="shared" si="52"/>
        <v>0</v>
      </c>
      <c r="N890">
        <f t="shared" si="53"/>
        <v>1</v>
      </c>
      <c r="O890">
        <f t="shared" si="54"/>
        <v>5231.71</v>
      </c>
      <c r="P890">
        <f t="shared" si="55"/>
        <v>5945.12</v>
      </c>
    </row>
    <row r="891" spans="1:16" x14ac:dyDescent="0.2">
      <c r="A891" s="3" t="s">
        <v>1313</v>
      </c>
      <c r="B891" s="3" t="s">
        <v>222</v>
      </c>
      <c r="C891" s="3" t="s">
        <v>262</v>
      </c>
      <c r="D891" s="3" t="s">
        <v>45</v>
      </c>
      <c r="E891" s="3" t="s">
        <v>89</v>
      </c>
      <c r="F891" s="3">
        <v>2382.1</v>
      </c>
      <c r="G891" s="3">
        <v>0</v>
      </c>
      <c r="H891" s="3">
        <v>2382.1</v>
      </c>
      <c r="I891" s="3" t="s">
        <v>56</v>
      </c>
      <c r="J891" s="5">
        <v>1</v>
      </c>
      <c r="K891" t="str">
        <f>_xlfn.XLOOKUP(D891, dim_channels!A:A, dim_channels!C:C, "Not Found")</f>
        <v>Corporate</v>
      </c>
      <c r="L891" t="str">
        <f>_xlfn.XLOOKUP(D891, dim_channels!A:A, dim_channels!B:B, "Not Found")</f>
        <v>Corporate Direct</v>
      </c>
      <c r="M891">
        <f t="shared" si="52"/>
        <v>0</v>
      </c>
      <c r="N891">
        <f t="shared" si="53"/>
        <v>0</v>
      </c>
      <c r="O891">
        <f t="shared" si="54"/>
        <v>0</v>
      </c>
      <c r="P891">
        <f t="shared" si="55"/>
        <v>0</v>
      </c>
    </row>
    <row r="892" spans="1:16" x14ac:dyDescent="0.2">
      <c r="A892" s="2" t="s">
        <v>1314</v>
      </c>
      <c r="B892" s="2" t="s">
        <v>127</v>
      </c>
      <c r="C892" s="2" t="s">
        <v>213</v>
      </c>
      <c r="D892" s="2" t="s">
        <v>27</v>
      </c>
      <c r="E892" s="2" t="s">
        <v>60</v>
      </c>
      <c r="F892" s="2">
        <v>13924.48</v>
      </c>
      <c r="G892" s="2">
        <v>0</v>
      </c>
      <c r="H892" s="2">
        <v>13924.48</v>
      </c>
      <c r="I892" s="2" t="s">
        <v>29</v>
      </c>
      <c r="J892" s="4">
        <v>1</v>
      </c>
      <c r="K892" t="str">
        <f>_xlfn.XLOOKUP(D892, dim_channels!A:A, dim_channels!C:C, "Not Found")</f>
        <v>OTA</v>
      </c>
      <c r="L892" t="str">
        <f>_xlfn.XLOOKUP(D892, dim_channels!A:A, dim_channels!B:B, "Not Found")</f>
        <v>Expedia</v>
      </c>
      <c r="M892">
        <f t="shared" si="52"/>
        <v>0</v>
      </c>
      <c r="N892">
        <f t="shared" si="53"/>
        <v>1</v>
      </c>
      <c r="O892">
        <f t="shared" si="54"/>
        <v>13924.48</v>
      </c>
      <c r="P892">
        <f t="shared" si="55"/>
        <v>13924.48</v>
      </c>
    </row>
    <row r="893" spans="1:16" x14ac:dyDescent="0.2">
      <c r="A893" s="3" t="s">
        <v>1315</v>
      </c>
      <c r="B893" s="3" t="s">
        <v>740</v>
      </c>
      <c r="C893" s="3" t="s">
        <v>546</v>
      </c>
      <c r="D893" s="3" t="s">
        <v>64</v>
      </c>
      <c r="E893" s="3" t="s">
        <v>28</v>
      </c>
      <c r="F893" s="3">
        <v>11238.57</v>
      </c>
      <c r="G893" s="3">
        <v>0</v>
      </c>
      <c r="H893" s="3">
        <v>11238.57</v>
      </c>
      <c r="I893" s="3" t="s">
        <v>29</v>
      </c>
      <c r="J893" s="5">
        <v>1</v>
      </c>
      <c r="K893" t="str">
        <f>_xlfn.XLOOKUP(D893, dim_channels!A:A, dim_channels!C:C, "Not Found")</f>
        <v>Direct</v>
      </c>
      <c r="L893" t="str">
        <f>_xlfn.XLOOKUP(D893, dim_channels!A:A, dim_channels!B:B, "Not Found")</f>
        <v>Direct Website</v>
      </c>
      <c r="M893">
        <f t="shared" si="52"/>
        <v>0</v>
      </c>
      <c r="N893">
        <f t="shared" si="53"/>
        <v>1</v>
      </c>
      <c r="O893">
        <f t="shared" si="54"/>
        <v>11238.57</v>
      </c>
      <c r="P893">
        <f t="shared" si="55"/>
        <v>11238.57</v>
      </c>
    </row>
    <row r="894" spans="1:16" x14ac:dyDescent="0.2">
      <c r="A894" s="2" t="s">
        <v>1316</v>
      </c>
      <c r="B894" s="2" t="s">
        <v>917</v>
      </c>
      <c r="C894" s="2" t="s">
        <v>854</v>
      </c>
      <c r="D894" s="2" t="s">
        <v>33</v>
      </c>
      <c r="E894" s="2" t="s">
        <v>60</v>
      </c>
      <c r="F894" s="2">
        <v>6806.62</v>
      </c>
      <c r="G894" s="2">
        <v>0</v>
      </c>
      <c r="H894" s="2">
        <v>6806.62</v>
      </c>
      <c r="I894" s="2" t="s">
        <v>29</v>
      </c>
      <c r="J894" s="4">
        <v>1</v>
      </c>
      <c r="K894" t="str">
        <f>_xlfn.XLOOKUP(D894, dim_channels!A:A, dim_channels!C:C, "Not Found")</f>
        <v>OTA</v>
      </c>
      <c r="L894" t="str">
        <f>_xlfn.XLOOKUP(D894, dim_channels!A:A, dim_channels!B:B, "Not Found")</f>
        <v>Booking.com</v>
      </c>
      <c r="M894">
        <f t="shared" si="52"/>
        <v>0</v>
      </c>
      <c r="N894">
        <f t="shared" si="53"/>
        <v>1</v>
      </c>
      <c r="O894">
        <f t="shared" si="54"/>
        <v>6806.62</v>
      </c>
      <c r="P894">
        <f t="shared" si="55"/>
        <v>6806.62</v>
      </c>
    </row>
    <row r="895" spans="1:16" x14ac:dyDescent="0.2">
      <c r="A895" s="3" t="s">
        <v>1317</v>
      </c>
      <c r="B895" s="3" t="s">
        <v>224</v>
      </c>
      <c r="C895" s="3" t="s">
        <v>482</v>
      </c>
      <c r="D895" s="3" t="s">
        <v>45</v>
      </c>
      <c r="E895" s="3" t="s">
        <v>89</v>
      </c>
      <c r="F895" s="3">
        <v>8607.8799999999992</v>
      </c>
      <c r="G895" s="3">
        <v>0</v>
      </c>
      <c r="H895" s="3">
        <v>8607.8799999999992</v>
      </c>
      <c r="I895" s="3" t="s">
        <v>29</v>
      </c>
      <c r="J895" s="5">
        <v>1</v>
      </c>
      <c r="K895" t="str">
        <f>_xlfn.XLOOKUP(D895, dim_channels!A:A, dim_channels!C:C, "Not Found")</f>
        <v>Corporate</v>
      </c>
      <c r="L895" t="str">
        <f>_xlfn.XLOOKUP(D895, dim_channels!A:A, dim_channels!B:B, "Not Found")</f>
        <v>Corporate Direct</v>
      </c>
      <c r="M895">
        <f t="shared" si="52"/>
        <v>0</v>
      </c>
      <c r="N895">
        <f t="shared" si="53"/>
        <v>1</v>
      </c>
      <c r="O895">
        <f t="shared" si="54"/>
        <v>8607.8799999999992</v>
      </c>
      <c r="P895">
        <f t="shared" si="55"/>
        <v>8607.8799999999992</v>
      </c>
    </row>
    <row r="896" spans="1:16" x14ac:dyDescent="0.2">
      <c r="A896" s="2" t="s">
        <v>1318</v>
      </c>
      <c r="B896" s="2" t="s">
        <v>949</v>
      </c>
      <c r="C896" s="2" t="s">
        <v>560</v>
      </c>
      <c r="D896" s="2" t="s">
        <v>169</v>
      </c>
      <c r="E896" s="2" t="s">
        <v>46</v>
      </c>
      <c r="F896" s="2">
        <v>4511.66</v>
      </c>
      <c r="G896" s="2">
        <v>902.33</v>
      </c>
      <c r="H896" s="2">
        <v>3609.33</v>
      </c>
      <c r="I896" s="2" t="s">
        <v>29</v>
      </c>
      <c r="J896" s="4">
        <v>1.2499993073506721</v>
      </c>
      <c r="K896" t="str">
        <f>_xlfn.XLOOKUP(D896, dim_channels!A:A, dim_channels!C:C, "Not Found")</f>
        <v>GDS</v>
      </c>
      <c r="L896" t="str">
        <f>_xlfn.XLOOKUP(D896, dim_channels!A:A, dim_channels!B:B, "Not Found")</f>
        <v>GDS (Amadeus)</v>
      </c>
      <c r="M896">
        <f t="shared" si="52"/>
        <v>0</v>
      </c>
      <c r="N896">
        <f t="shared" si="53"/>
        <v>1</v>
      </c>
      <c r="O896">
        <f t="shared" si="54"/>
        <v>3609.33</v>
      </c>
      <c r="P896">
        <f t="shared" si="55"/>
        <v>4511.66</v>
      </c>
    </row>
    <row r="897" spans="1:16" x14ac:dyDescent="0.2">
      <c r="A897" s="3" t="s">
        <v>1319</v>
      </c>
      <c r="B897" s="3" t="s">
        <v>299</v>
      </c>
      <c r="C897" s="3" t="s">
        <v>141</v>
      </c>
      <c r="D897" s="3" t="s">
        <v>27</v>
      </c>
      <c r="E897" s="3" t="s">
        <v>60</v>
      </c>
      <c r="F897" s="3">
        <v>7376.67</v>
      </c>
      <c r="G897" s="3">
        <v>0</v>
      </c>
      <c r="H897" s="3">
        <v>7376.67</v>
      </c>
      <c r="I897" s="3" t="s">
        <v>29</v>
      </c>
      <c r="J897" s="5">
        <v>1</v>
      </c>
      <c r="K897" t="str">
        <f>_xlfn.XLOOKUP(D897, dim_channels!A:A, dim_channels!C:C, "Not Found")</f>
        <v>OTA</v>
      </c>
      <c r="L897" t="str">
        <f>_xlfn.XLOOKUP(D897, dim_channels!A:A, dim_channels!B:B, "Not Found")</f>
        <v>Expedia</v>
      </c>
      <c r="M897">
        <f t="shared" si="52"/>
        <v>0</v>
      </c>
      <c r="N897">
        <f t="shared" si="53"/>
        <v>1</v>
      </c>
      <c r="O897">
        <f t="shared" si="54"/>
        <v>7376.67</v>
      </c>
      <c r="P897">
        <f t="shared" si="55"/>
        <v>7376.67</v>
      </c>
    </row>
    <row r="898" spans="1:16" x14ac:dyDescent="0.2">
      <c r="A898" s="2" t="s">
        <v>1320</v>
      </c>
      <c r="B898" s="2" t="s">
        <v>626</v>
      </c>
      <c r="C898" s="2" t="s">
        <v>274</v>
      </c>
      <c r="D898" s="2" t="s">
        <v>45</v>
      </c>
      <c r="E898" s="2" t="s">
        <v>46</v>
      </c>
      <c r="F898" s="2">
        <v>3346.6</v>
      </c>
      <c r="G898" s="2">
        <v>167.33</v>
      </c>
      <c r="H898" s="2">
        <v>3179.27</v>
      </c>
      <c r="I898" s="2" t="s">
        <v>29</v>
      </c>
      <c r="J898" s="4">
        <v>1.0526315789473679</v>
      </c>
      <c r="K898" t="str">
        <f>_xlfn.XLOOKUP(D898, dim_channels!A:A, dim_channels!C:C, "Not Found")</f>
        <v>Corporate</v>
      </c>
      <c r="L898" t="str">
        <f>_xlfn.XLOOKUP(D898, dim_channels!A:A, dim_channels!B:B, "Not Found")</f>
        <v>Corporate Direct</v>
      </c>
      <c r="M898">
        <f t="shared" si="52"/>
        <v>0</v>
      </c>
      <c r="N898">
        <f t="shared" si="53"/>
        <v>1</v>
      </c>
      <c r="O898">
        <f t="shared" si="54"/>
        <v>3179.27</v>
      </c>
      <c r="P898">
        <f t="shared" si="55"/>
        <v>3346.6</v>
      </c>
    </row>
    <row r="899" spans="1:16" x14ac:dyDescent="0.2">
      <c r="A899" s="3" t="s">
        <v>1321</v>
      </c>
      <c r="B899" s="3" t="s">
        <v>515</v>
      </c>
      <c r="C899" s="3" t="s">
        <v>227</v>
      </c>
      <c r="D899" s="3" t="s">
        <v>27</v>
      </c>
      <c r="E899" s="3" t="s">
        <v>34</v>
      </c>
      <c r="F899" s="3">
        <v>20597.849999999999</v>
      </c>
      <c r="G899" s="3">
        <v>3707.61</v>
      </c>
      <c r="H899" s="3">
        <v>16890.240000000002</v>
      </c>
      <c r="I899" s="3" t="s">
        <v>41</v>
      </c>
      <c r="J899" s="5">
        <v>1.2195119785154029</v>
      </c>
      <c r="K899" t="str">
        <f>_xlfn.XLOOKUP(D899, dim_channels!A:A, dim_channels!C:C, "Not Found")</f>
        <v>OTA</v>
      </c>
      <c r="L899" t="str">
        <f>_xlfn.XLOOKUP(D899, dim_channels!A:A, dim_channels!B:B, "Not Found")</f>
        <v>Expedia</v>
      </c>
      <c r="M899">
        <f t="shared" ref="M899:M962" si="56">IF(I899="Cancelled",1,0)</f>
        <v>1</v>
      </c>
      <c r="N899">
        <f t="shared" ref="N899:N962" si="57">IF(TRIM(UPPER(I899))="CHECKED-OUT",1,0)</f>
        <v>0</v>
      </c>
      <c r="O899">
        <f t="shared" ref="O899:O962" si="58">IF(TRIM(UPPER(I899))="CHECKED-OUT",H899,0)</f>
        <v>0</v>
      </c>
      <c r="P899">
        <f t="shared" ref="P899:P962" si="59">IF(TRIM(UPPER(I899))="CHECKED-OUT",F899,0)</f>
        <v>0</v>
      </c>
    </row>
    <row r="900" spans="1:16" x14ac:dyDescent="0.2">
      <c r="A900" s="2" t="s">
        <v>1322</v>
      </c>
      <c r="B900" s="2" t="s">
        <v>644</v>
      </c>
      <c r="C900" s="2" t="s">
        <v>335</v>
      </c>
      <c r="D900" s="2" t="s">
        <v>45</v>
      </c>
      <c r="E900" s="2" t="s">
        <v>89</v>
      </c>
      <c r="F900" s="2">
        <v>7788.31</v>
      </c>
      <c r="G900" s="2">
        <v>0</v>
      </c>
      <c r="H900" s="2">
        <v>7788.31</v>
      </c>
      <c r="I900" s="2" t="s">
        <v>56</v>
      </c>
      <c r="J900" s="4">
        <v>1</v>
      </c>
      <c r="K900" t="str">
        <f>_xlfn.XLOOKUP(D900, dim_channels!A:A, dim_channels!C:C, "Not Found")</f>
        <v>Corporate</v>
      </c>
      <c r="L900" t="str">
        <f>_xlfn.XLOOKUP(D900, dim_channels!A:A, dim_channels!B:B, "Not Found")</f>
        <v>Corporate Direct</v>
      </c>
      <c r="M900">
        <f t="shared" si="56"/>
        <v>0</v>
      </c>
      <c r="N900">
        <f t="shared" si="57"/>
        <v>0</v>
      </c>
      <c r="O900">
        <f t="shared" si="58"/>
        <v>0</v>
      </c>
      <c r="P900">
        <f t="shared" si="59"/>
        <v>0</v>
      </c>
    </row>
    <row r="901" spans="1:16" x14ac:dyDescent="0.2">
      <c r="A901" s="3" t="s">
        <v>1323</v>
      </c>
      <c r="B901" s="3" t="s">
        <v>512</v>
      </c>
      <c r="C901" s="3" t="s">
        <v>184</v>
      </c>
      <c r="D901" s="3" t="s">
        <v>114</v>
      </c>
      <c r="E901" s="3" t="s">
        <v>115</v>
      </c>
      <c r="F901" s="3">
        <v>14275.17</v>
      </c>
      <c r="G901" s="3">
        <v>1427.52</v>
      </c>
      <c r="H901" s="3">
        <v>12847.65</v>
      </c>
      <c r="I901" s="3" t="s">
        <v>29</v>
      </c>
      <c r="J901" s="5">
        <v>1.111111370561932</v>
      </c>
      <c r="K901" t="str">
        <f>_xlfn.XLOOKUP(D901, dim_channels!A:A, dim_channels!C:C, "Not Found")</f>
        <v>Offline</v>
      </c>
      <c r="L901" t="str">
        <f>_xlfn.XLOOKUP(D901, dim_channels!A:A, dim_channels!B:B, "Not Found")</f>
        <v>Travel Agency</v>
      </c>
      <c r="M901">
        <f t="shared" si="56"/>
        <v>0</v>
      </c>
      <c r="N901">
        <f t="shared" si="57"/>
        <v>1</v>
      </c>
      <c r="O901">
        <f t="shared" si="58"/>
        <v>12847.65</v>
      </c>
      <c r="P901">
        <f t="shared" si="59"/>
        <v>14275.17</v>
      </c>
    </row>
    <row r="902" spans="1:16" x14ac:dyDescent="0.2">
      <c r="A902" s="2" t="s">
        <v>1324</v>
      </c>
      <c r="B902" s="2" t="s">
        <v>31</v>
      </c>
      <c r="C902" s="2" t="s">
        <v>495</v>
      </c>
      <c r="D902" s="2" t="s">
        <v>206</v>
      </c>
      <c r="E902" s="2" t="s">
        <v>207</v>
      </c>
      <c r="F902" s="2">
        <v>15409.42</v>
      </c>
      <c r="G902" s="2">
        <v>0</v>
      </c>
      <c r="H902" s="2">
        <v>15409.42</v>
      </c>
      <c r="I902" s="2" t="s">
        <v>29</v>
      </c>
      <c r="J902" s="4">
        <v>1</v>
      </c>
      <c r="K902" t="str">
        <f>_xlfn.XLOOKUP(D902, dim_channels!A:A, dim_channels!C:C, "Not Found")</f>
        <v>Direct</v>
      </c>
      <c r="L902" t="str">
        <f>_xlfn.XLOOKUP(D902, dim_channels!A:A, dim_channels!B:B, "Not Found")</f>
        <v>Walk-in</v>
      </c>
      <c r="M902">
        <f t="shared" si="56"/>
        <v>0</v>
      </c>
      <c r="N902">
        <f t="shared" si="57"/>
        <v>1</v>
      </c>
      <c r="O902">
        <f t="shared" si="58"/>
        <v>15409.42</v>
      </c>
      <c r="P902">
        <f t="shared" si="59"/>
        <v>15409.42</v>
      </c>
    </row>
    <row r="903" spans="1:16" x14ac:dyDescent="0.2">
      <c r="A903" s="3" t="s">
        <v>1325</v>
      </c>
      <c r="B903" s="3" t="s">
        <v>400</v>
      </c>
      <c r="C903" s="3" t="s">
        <v>190</v>
      </c>
      <c r="D903" s="3" t="s">
        <v>33</v>
      </c>
      <c r="E903" s="3" t="s">
        <v>28</v>
      </c>
      <c r="F903" s="3">
        <v>5185.21</v>
      </c>
      <c r="G903" s="3">
        <v>777.78</v>
      </c>
      <c r="H903" s="3">
        <v>4407.43</v>
      </c>
      <c r="I903" s="3" t="s">
        <v>29</v>
      </c>
      <c r="J903" s="5">
        <v>1.1764701878418939</v>
      </c>
      <c r="K903" t="str">
        <f>_xlfn.XLOOKUP(D903, dim_channels!A:A, dim_channels!C:C, "Not Found")</f>
        <v>OTA</v>
      </c>
      <c r="L903" t="str">
        <f>_xlfn.XLOOKUP(D903, dim_channels!A:A, dim_channels!B:B, "Not Found")</f>
        <v>Booking.com</v>
      </c>
      <c r="M903">
        <f t="shared" si="56"/>
        <v>0</v>
      </c>
      <c r="N903">
        <f t="shared" si="57"/>
        <v>1</v>
      </c>
      <c r="O903">
        <f t="shared" si="58"/>
        <v>4407.43</v>
      </c>
      <c r="P903">
        <f t="shared" si="59"/>
        <v>5185.21</v>
      </c>
    </row>
    <row r="904" spans="1:16" x14ac:dyDescent="0.2">
      <c r="A904" s="2" t="s">
        <v>1326</v>
      </c>
      <c r="B904" s="2" t="s">
        <v>253</v>
      </c>
      <c r="C904" s="2" t="s">
        <v>69</v>
      </c>
      <c r="D904" s="2" t="s">
        <v>27</v>
      </c>
      <c r="E904" s="2" t="s">
        <v>28</v>
      </c>
      <c r="F904" s="2">
        <v>22107.54</v>
      </c>
      <c r="G904" s="2">
        <v>3979.36</v>
      </c>
      <c r="H904" s="2">
        <v>18128.18</v>
      </c>
      <c r="I904" s="2" t="s">
        <v>29</v>
      </c>
      <c r="J904" s="4">
        <v>1.2195123834825119</v>
      </c>
      <c r="K904" t="str">
        <f>_xlfn.XLOOKUP(D904, dim_channels!A:A, dim_channels!C:C, "Not Found")</f>
        <v>OTA</v>
      </c>
      <c r="L904" t="str">
        <f>_xlfn.XLOOKUP(D904, dim_channels!A:A, dim_channels!B:B, "Not Found")</f>
        <v>Expedia</v>
      </c>
      <c r="M904">
        <f t="shared" si="56"/>
        <v>0</v>
      </c>
      <c r="N904">
        <f t="shared" si="57"/>
        <v>1</v>
      </c>
      <c r="O904">
        <f t="shared" si="58"/>
        <v>18128.18</v>
      </c>
      <c r="P904">
        <f t="shared" si="59"/>
        <v>22107.54</v>
      </c>
    </row>
    <row r="905" spans="1:16" x14ac:dyDescent="0.2">
      <c r="A905" s="3" t="s">
        <v>1327</v>
      </c>
      <c r="B905" s="3" t="s">
        <v>328</v>
      </c>
      <c r="C905" s="3" t="s">
        <v>75</v>
      </c>
      <c r="D905" s="3" t="s">
        <v>206</v>
      </c>
      <c r="E905" s="3" t="s">
        <v>207</v>
      </c>
      <c r="F905" s="3">
        <v>11481.46</v>
      </c>
      <c r="G905" s="3">
        <v>0</v>
      </c>
      <c r="H905" s="3">
        <v>11481.46</v>
      </c>
      <c r="I905" s="3" t="s">
        <v>29</v>
      </c>
      <c r="J905" s="5">
        <v>1</v>
      </c>
      <c r="K905" t="str">
        <f>_xlfn.XLOOKUP(D905, dim_channels!A:A, dim_channels!C:C, "Not Found")</f>
        <v>Direct</v>
      </c>
      <c r="L905" t="str">
        <f>_xlfn.XLOOKUP(D905, dim_channels!A:A, dim_channels!B:B, "Not Found")</f>
        <v>Walk-in</v>
      </c>
      <c r="M905">
        <f t="shared" si="56"/>
        <v>0</v>
      </c>
      <c r="N905">
        <f t="shared" si="57"/>
        <v>1</v>
      </c>
      <c r="O905">
        <f t="shared" si="58"/>
        <v>11481.46</v>
      </c>
      <c r="P905">
        <f t="shared" si="59"/>
        <v>11481.46</v>
      </c>
    </row>
    <row r="906" spans="1:16" x14ac:dyDescent="0.2">
      <c r="A906" s="2" t="s">
        <v>1328</v>
      </c>
      <c r="B906" s="2" t="s">
        <v>103</v>
      </c>
      <c r="C906" s="2" t="s">
        <v>773</v>
      </c>
      <c r="D906" s="2" t="s">
        <v>169</v>
      </c>
      <c r="E906" s="2" t="s">
        <v>34</v>
      </c>
      <c r="F906" s="2">
        <v>5387.77</v>
      </c>
      <c r="G906" s="2">
        <v>1077.55</v>
      </c>
      <c r="H906" s="2">
        <v>4310.22</v>
      </c>
      <c r="I906" s="2" t="s">
        <v>29</v>
      </c>
      <c r="J906" s="4">
        <v>1.249998839966405</v>
      </c>
      <c r="K906" t="str">
        <f>_xlfn.XLOOKUP(D906, dim_channels!A:A, dim_channels!C:C, "Not Found")</f>
        <v>GDS</v>
      </c>
      <c r="L906" t="str">
        <f>_xlfn.XLOOKUP(D906, dim_channels!A:A, dim_channels!B:B, "Not Found")</f>
        <v>GDS (Amadeus)</v>
      </c>
      <c r="M906">
        <f t="shared" si="56"/>
        <v>0</v>
      </c>
      <c r="N906">
        <f t="shared" si="57"/>
        <v>1</v>
      </c>
      <c r="O906">
        <f t="shared" si="58"/>
        <v>4310.22</v>
      </c>
      <c r="P906">
        <f t="shared" si="59"/>
        <v>5387.77</v>
      </c>
    </row>
    <row r="907" spans="1:16" x14ac:dyDescent="0.2">
      <c r="A907" s="3" t="s">
        <v>1329</v>
      </c>
      <c r="B907" s="3" t="s">
        <v>230</v>
      </c>
      <c r="C907" s="3" t="s">
        <v>189</v>
      </c>
      <c r="D907" s="3" t="s">
        <v>45</v>
      </c>
      <c r="E907" s="3" t="s">
        <v>89</v>
      </c>
      <c r="F907" s="3">
        <v>7723.74</v>
      </c>
      <c r="G907" s="3">
        <v>0</v>
      </c>
      <c r="H907" s="3">
        <v>7723.74</v>
      </c>
      <c r="I907" s="3" t="s">
        <v>41</v>
      </c>
      <c r="J907" s="5">
        <v>1</v>
      </c>
      <c r="K907" t="str">
        <f>_xlfn.XLOOKUP(D907, dim_channels!A:A, dim_channels!C:C, "Not Found")</f>
        <v>Corporate</v>
      </c>
      <c r="L907" t="str">
        <f>_xlfn.XLOOKUP(D907, dim_channels!A:A, dim_channels!B:B, "Not Found")</f>
        <v>Corporate Direct</v>
      </c>
      <c r="M907">
        <f t="shared" si="56"/>
        <v>1</v>
      </c>
      <c r="N907">
        <f t="shared" si="57"/>
        <v>0</v>
      </c>
      <c r="O907">
        <f t="shared" si="58"/>
        <v>0</v>
      </c>
      <c r="P907">
        <f t="shared" si="59"/>
        <v>0</v>
      </c>
    </row>
    <row r="908" spans="1:16" x14ac:dyDescent="0.2">
      <c r="A908" s="2" t="s">
        <v>1330</v>
      </c>
      <c r="B908" s="2" t="s">
        <v>1275</v>
      </c>
      <c r="C908" s="2" t="s">
        <v>39</v>
      </c>
      <c r="D908" s="2" t="s">
        <v>52</v>
      </c>
      <c r="E908" s="2" t="s">
        <v>34</v>
      </c>
      <c r="F908" s="2">
        <v>2126.42</v>
      </c>
      <c r="G908" s="2">
        <v>255.17</v>
      </c>
      <c r="H908" s="2">
        <v>1871.25</v>
      </c>
      <c r="I908" s="2" t="s">
        <v>41</v>
      </c>
      <c r="J908" s="4">
        <v>1.136363393453574</v>
      </c>
      <c r="K908" t="str">
        <f>_xlfn.XLOOKUP(D908, dim_channels!A:A, dim_channels!C:C, "Not Found")</f>
        <v>OTA</v>
      </c>
      <c r="L908" t="str">
        <f>_xlfn.XLOOKUP(D908, dim_channels!A:A, dim_channels!B:B, "Not Found")</f>
        <v>Agoda</v>
      </c>
      <c r="M908">
        <f t="shared" si="56"/>
        <v>1</v>
      </c>
      <c r="N908">
        <f t="shared" si="57"/>
        <v>0</v>
      </c>
      <c r="O908">
        <f t="shared" si="58"/>
        <v>0</v>
      </c>
      <c r="P908">
        <f t="shared" si="59"/>
        <v>0</v>
      </c>
    </row>
    <row r="909" spans="1:16" x14ac:dyDescent="0.2">
      <c r="A909" s="3" t="s">
        <v>1331</v>
      </c>
      <c r="B909" s="3" t="s">
        <v>422</v>
      </c>
      <c r="C909" s="3" t="s">
        <v>458</v>
      </c>
      <c r="D909" s="3" t="s">
        <v>206</v>
      </c>
      <c r="E909" s="3" t="s">
        <v>207</v>
      </c>
      <c r="F909" s="3">
        <v>18090.259999999998</v>
      </c>
      <c r="G909" s="3">
        <v>0</v>
      </c>
      <c r="H909" s="3">
        <v>18090.259999999998</v>
      </c>
      <c r="I909" s="3" t="s">
        <v>29</v>
      </c>
      <c r="J909" s="5">
        <v>1</v>
      </c>
      <c r="K909" t="str">
        <f>_xlfn.XLOOKUP(D909, dim_channels!A:A, dim_channels!C:C, "Not Found")</f>
        <v>Direct</v>
      </c>
      <c r="L909" t="str">
        <f>_xlfn.XLOOKUP(D909, dim_channels!A:A, dim_channels!B:B, "Not Found")</f>
        <v>Walk-in</v>
      </c>
      <c r="M909">
        <f t="shared" si="56"/>
        <v>0</v>
      </c>
      <c r="N909">
        <f t="shared" si="57"/>
        <v>1</v>
      </c>
      <c r="O909">
        <f t="shared" si="58"/>
        <v>18090.259999999998</v>
      </c>
      <c r="P909">
        <f t="shared" si="59"/>
        <v>18090.259999999998</v>
      </c>
    </row>
    <row r="910" spans="1:16" x14ac:dyDescent="0.2">
      <c r="A910" s="2" t="s">
        <v>1332</v>
      </c>
      <c r="B910" s="2" t="s">
        <v>1110</v>
      </c>
      <c r="C910" s="2" t="s">
        <v>722</v>
      </c>
      <c r="D910" s="2" t="s">
        <v>52</v>
      </c>
      <c r="E910" s="2" t="s">
        <v>34</v>
      </c>
      <c r="F910" s="2">
        <v>18215.43</v>
      </c>
      <c r="G910" s="2">
        <v>2185.85</v>
      </c>
      <c r="H910" s="2">
        <v>16029.58</v>
      </c>
      <c r="I910" s="2" t="s">
        <v>29</v>
      </c>
      <c r="J910" s="4">
        <v>1.13636352293697</v>
      </c>
      <c r="K910" t="str">
        <f>_xlfn.XLOOKUP(D910, dim_channels!A:A, dim_channels!C:C, "Not Found")</f>
        <v>OTA</v>
      </c>
      <c r="L910" t="str">
        <f>_xlfn.XLOOKUP(D910, dim_channels!A:A, dim_channels!B:B, "Not Found")</f>
        <v>Agoda</v>
      </c>
      <c r="M910">
        <f t="shared" si="56"/>
        <v>0</v>
      </c>
      <c r="N910">
        <f t="shared" si="57"/>
        <v>1</v>
      </c>
      <c r="O910">
        <f t="shared" si="58"/>
        <v>16029.58</v>
      </c>
      <c r="P910">
        <f t="shared" si="59"/>
        <v>18215.43</v>
      </c>
    </row>
    <row r="911" spans="1:16" x14ac:dyDescent="0.2">
      <c r="A911" s="3" t="s">
        <v>1333</v>
      </c>
      <c r="B911" s="3" t="s">
        <v>403</v>
      </c>
      <c r="C911" s="3" t="s">
        <v>403</v>
      </c>
      <c r="D911" s="3" t="s">
        <v>206</v>
      </c>
      <c r="E911" s="3" t="s">
        <v>207</v>
      </c>
      <c r="F911" s="3">
        <v>12890.66</v>
      </c>
      <c r="G911" s="3">
        <v>0</v>
      </c>
      <c r="H911" s="3">
        <v>12890.66</v>
      </c>
      <c r="I911" s="3" t="s">
        <v>29</v>
      </c>
      <c r="J911" s="5">
        <v>1</v>
      </c>
      <c r="K911" t="str">
        <f>_xlfn.XLOOKUP(D911, dim_channels!A:A, dim_channels!C:C, "Not Found")</f>
        <v>Direct</v>
      </c>
      <c r="L911" t="str">
        <f>_xlfn.XLOOKUP(D911, dim_channels!A:A, dim_channels!B:B, "Not Found")</f>
        <v>Walk-in</v>
      </c>
      <c r="M911">
        <f t="shared" si="56"/>
        <v>0</v>
      </c>
      <c r="N911">
        <f t="shared" si="57"/>
        <v>1</v>
      </c>
      <c r="O911">
        <f t="shared" si="58"/>
        <v>12890.66</v>
      </c>
      <c r="P911">
        <f t="shared" si="59"/>
        <v>12890.66</v>
      </c>
    </row>
    <row r="912" spans="1:16" x14ac:dyDescent="0.2">
      <c r="A912" s="2" t="s">
        <v>1334</v>
      </c>
      <c r="B912" s="2" t="s">
        <v>315</v>
      </c>
      <c r="C912" s="2" t="s">
        <v>264</v>
      </c>
      <c r="D912" s="2" t="s">
        <v>33</v>
      </c>
      <c r="E912" s="2" t="s">
        <v>34</v>
      </c>
      <c r="F912" s="2">
        <v>8305.91</v>
      </c>
      <c r="G912" s="2">
        <v>1245.8900000000001</v>
      </c>
      <c r="H912" s="2">
        <v>7060.02</v>
      </c>
      <c r="I912" s="2" t="s">
        <v>56</v>
      </c>
      <c r="J912" s="4">
        <v>1.1764711714697691</v>
      </c>
      <c r="K912" t="str">
        <f>_xlfn.XLOOKUP(D912, dim_channels!A:A, dim_channels!C:C, "Not Found")</f>
        <v>OTA</v>
      </c>
      <c r="L912" t="str">
        <f>_xlfn.XLOOKUP(D912, dim_channels!A:A, dim_channels!B:B, "Not Found")</f>
        <v>Booking.com</v>
      </c>
      <c r="M912">
        <f t="shared" si="56"/>
        <v>0</v>
      </c>
      <c r="N912">
        <f t="shared" si="57"/>
        <v>0</v>
      </c>
      <c r="O912">
        <f t="shared" si="58"/>
        <v>0</v>
      </c>
      <c r="P912">
        <f t="shared" si="59"/>
        <v>0</v>
      </c>
    </row>
    <row r="913" spans="1:16" x14ac:dyDescent="0.2">
      <c r="A913" s="3" t="s">
        <v>1335</v>
      </c>
      <c r="B913" s="3" t="s">
        <v>1275</v>
      </c>
      <c r="C913" s="3" t="s">
        <v>558</v>
      </c>
      <c r="D913" s="3" t="s">
        <v>33</v>
      </c>
      <c r="E913" s="3" t="s">
        <v>28</v>
      </c>
      <c r="F913" s="3">
        <v>12674.57</v>
      </c>
      <c r="G913" s="3">
        <v>1901.19</v>
      </c>
      <c r="H913" s="3">
        <v>10773.38</v>
      </c>
      <c r="I913" s="3" t="s">
        <v>56</v>
      </c>
      <c r="J913" s="5">
        <v>1.176471079642601</v>
      </c>
      <c r="K913" t="str">
        <f>_xlfn.XLOOKUP(D913, dim_channels!A:A, dim_channels!C:C, "Not Found")</f>
        <v>OTA</v>
      </c>
      <c r="L913" t="str">
        <f>_xlfn.XLOOKUP(D913, dim_channels!A:A, dim_channels!B:B, "Not Found")</f>
        <v>Booking.com</v>
      </c>
      <c r="M913">
        <f t="shared" si="56"/>
        <v>0</v>
      </c>
      <c r="N913">
        <f t="shared" si="57"/>
        <v>0</v>
      </c>
      <c r="O913">
        <f t="shared" si="58"/>
        <v>0</v>
      </c>
      <c r="P913">
        <f t="shared" si="59"/>
        <v>0</v>
      </c>
    </row>
    <row r="914" spans="1:16" x14ac:dyDescent="0.2">
      <c r="A914" s="2" t="s">
        <v>1336</v>
      </c>
      <c r="B914" s="2" t="s">
        <v>121</v>
      </c>
      <c r="C914" s="2" t="s">
        <v>740</v>
      </c>
      <c r="D914" s="2" t="s">
        <v>33</v>
      </c>
      <c r="E914" s="2" t="s">
        <v>28</v>
      </c>
      <c r="F914" s="2">
        <v>6066.02</v>
      </c>
      <c r="G914" s="2">
        <v>909.9</v>
      </c>
      <c r="H914" s="2">
        <v>5156.12</v>
      </c>
      <c r="I914" s="2" t="s">
        <v>29</v>
      </c>
      <c r="J914" s="4">
        <v>1.176469903726058</v>
      </c>
      <c r="K914" t="str">
        <f>_xlfn.XLOOKUP(D914, dim_channels!A:A, dim_channels!C:C, "Not Found")</f>
        <v>OTA</v>
      </c>
      <c r="L914" t="str">
        <f>_xlfn.XLOOKUP(D914, dim_channels!A:A, dim_channels!B:B, "Not Found")</f>
        <v>Booking.com</v>
      </c>
      <c r="M914">
        <f t="shared" si="56"/>
        <v>0</v>
      </c>
      <c r="N914">
        <f t="shared" si="57"/>
        <v>1</v>
      </c>
      <c r="O914">
        <f t="shared" si="58"/>
        <v>5156.12</v>
      </c>
      <c r="P914">
        <f t="shared" si="59"/>
        <v>6066.02</v>
      </c>
    </row>
    <row r="915" spans="1:16" x14ac:dyDescent="0.2">
      <c r="A915" s="3" t="s">
        <v>1337</v>
      </c>
      <c r="B915" s="3" t="s">
        <v>619</v>
      </c>
      <c r="C915" s="3" t="s">
        <v>242</v>
      </c>
      <c r="D915" s="3" t="s">
        <v>64</v>
      </c>
      <c r="E915" s="3" t="s">
        <v>28</v>
      </c>
      <c r="F915" s="3">
        <v>12197.87</v>
      </c>
      <c r="G915" s="3">
        <v>0</v>
      </c>
      <c r="H915" s="3">
        <v>12197.87</v>
      </c>
      <c r="I915" s="3" t="s">
        <v>29</v>
      </c>
      <c r="J915" s="5">
        <v>1</v>
      </c>
      <c r="K915" t="str">
        <f>_xlfn.XLOOKUP(D915, dim_channels!A:A, dim_channels!C:C, "Not Found")</f>
        <v>Direct</v>
      </c>
      <c r="L915" t="str">
        <f>_xlfn.XLOOKUP(D915, dim_channels!A:A, dim_channels!B:B, "Not Found")</f>
        <v>Direct Website</v>
      </c>
      <c r="M915">
        <f t="shared" si="56"/>
        <v>0</v>
      </c>
      <c r="N915">
        <f t="shared" si="57"/>
        <v>1</v>
      </c>
      <c r="O915">
        <f t="shared" si="58"/>
        <v>12197.87</v>
      </c>
      <c r="P915">
        <f t="shared" si="59"/>
        <v>12197.87</v>
      </c>
    </row>
    <row r="916" spans="1:16" x14ac:dyDescent="0.2">
      <c r="A916" s="2" t="s">
        <v>1338</v>
      </c>
      <c r="B916" s="2" t="s">
        <v>198</v>
      </c>
      <c r="C916" s="2" t="s">
        <v>778</v>
      </c>
      <c r="D916" s="2" t="s">
        <v>27</v>
      </c>
      <c r="E916" s="2" t="s">
        <v>34</v>
      </c>
      <c r="F916" s="2">
        <v>10308.9</v>
      </c>
      <c r="G916" s="2">
        <v>1855.6</v>
      </c>
      <c r="H916" s="2">
        <v>8453.2999999999993</v>
      </c>
      <c r="I916" s="2" t="s">
        <v>29</v>
      </c>
      <c r="J916" s="4">
        <v>1.219511906592692</v>
      </c>
      <c r="K916" t="str">
        <f>_xlfn.XLOOKUP(D916, dim_channels!A:A, dim_channels!C:C, "Not Found")</f>
        <v>OTA</v>
      </c>
      <c r="L916" t="str">
        <f>_xlfn.XLOOKUP(D916, dim_channels!A:A, dim_channels!B:B, "Not Found")</f>
        <v>Expedia</v>
      </c>
      <c r="M916">
        <f t="shared" si="56"/>
        <v>0</v>
      </c>
      <c r="N916">
        <f t="shared" si="57"/>
        <v>1</v>
      </c>
      <c r="O916">
        <f t="shared" si="58"/>
        <v>8453.2999999999993</v>
      </c>
      <c r="P916">
        <f t="shared" si="59"/>
        <v>10308.9</v>
      </c>
    </row>
    <row r="917" spans="1:16" x14ac:dyDescent="0.2">
      <c r="A917" s="3" t="s">
        <v>1339</v>
      </c>
      <c r="B917" s="3" t="s">
        <v>917</v>
      </c>
      <c r="C917" s="3" t="s">
        <v>1340</v>
      </c>
      <c r="D917" s="3" t="s">
        <v>114</v>
      </c>
      <c r="E917" s="3" t="s">
        <v>115</v>
      </c>
      <c r="F917" s="3">
        <v>4037.74</v>
      </c>
      <c r="G917" s="3">
        <v>403.77</v>
      </c>
      <c r="H917" s="3">
        <v>3633.97</v>
      </c>
      <c r="I917" s="3" t="s">
        <v>41</v>
      </c>
      <c r="J917" s="5">
        <v>1.111109888083831</v>
      </c>
      <c r="K917" t="str">
        <f>_xlfn.XLOOKUP(D917, dim_channels!A:A, dim_channels!C:C, "Not Found")</f>
        <v>Offline</v>
      </c>
      <c r="L917" t="str">
        <f>_xlfn.XLOOKUP(D917, dim_channels!A:A, dim_channels!B:B, "Not Found")</f>
        <v>Travel Agency</v>
      </c>
      <c r="M917">
        <f t="shared" si="56"/>
        <v>1</v>
      </c>
      <c r="N917">
        <f t="shared" si="57"/>
        <v>0</v>
      </c>
      <c r="O917">
        <f t="shared" si="58"/>
        <v>0</v>
      </c>
      <c r="P917">
        <f t="shared" si="59"/>
        <v>0</v>
      </c>
    </row>
    <row r="918" spans="1:16" x14ac:dyDescent="0.2">
      <c r="A918" s="2" t="s">
        <v>1341</v>
      </c>
      <c r="B918" s="2" t="s">
        <v>590</v>
      </c>
      <c r="C918" s="2" t="s">
        <v>36</v>
      </c>
      <c r="D918" s="2" t="s">
        <v>64</v>
      </c>
      <c r="E918" s="2" t="s">
        <v>34</v>
      </c>
      <c r="F918" s="2">
        <v>2517.9299999999998</v>
      </c>
      <c r="G918" s="2">
        <v>0</v>
      </c>
      <c r="H918" s="2">
        <v>2517.9299999999998</v>
      </c>
      <c r="I918" s="2" t="s">
        <v>29</v>
      </c>
      <c r="J918" s="4">
        <v>1</v>
      </c>
      <c r="K918" t="str">
        <f>_xlfn.XLOOKUP(D918, dim_channels!A:A, dim_channels!C:C, "Not Found")</f>
        <v>Direct</v>
      </c>
      <c r="L918" t="str">
        <f>_xlfn.XLOOKUP(D918, dim_channels!A:A, dim_channels!B:B, "Not Found")</f>
        <v>Direct Website</v>
      </c>
      <c r="M918">
        <f t="shared" si="56"/>
        <v>0</v>
      </c>
      <c r="N918">
        <f t="shared" si="57"/>
        <v>1</v>
      </c>
      <c r="O918">
        <f t="shared" si="58"/>
        <v>2517.9299999999998</v>
      </c>
      <c r="P918">
        <f t="shared" si="59"/>
        <v>2517.9299999999998</v>
      </c>
    </row>
    <row r="919" spans="1:16" x14ac:dyDescent="0.2">
      <c r="A919" s="3" t="s">
        <v>1342</v>
      </c>
      <c r="B919" s="3" t="s">
        <v>179</v>
      </c>
      <c r="C919" s="3" t="s">
        <v>238</v>
      </c>
      <c r="D919" s="3" t="s">
        <v>27</v>
      </c>
      <c r="E919" s="3" t="s">
        <v>60</v>
      </c>
      <c r="F919" s="3">
        <v>6294.23</v>
      </c>
      <c r="G919" s="3">
        <v>0</v>
      </c>
      <c r="H919" s="3">
        <v>6294.23</v>
      </c>
      <c r="I919" s="3" t="s">
        <v>41</v>
      </c>
      <c r="J919" s="5">
        <v>1</v>
      </c>
      <c r="K919" t="str">
        <f>_xlfn.XLOOKUP(D919, dim_channels!A:A, dim_channels!C:C, "Not Found")</f>
        <v>OTA</v>
      </c>
      <c r="L919" t="str">
        <f>_xlfn.XLOOKUP(D919, dim_channels!A:A, dim_channels!B:B, "Not Found")</f>
        <v>Expedia</v>
      </c>
      <c r="M919">
        <f t="shared" si="56"/>
        <v>1</v>
      </c>
      <c r="N919">
        <f t="shared" si="57"/>
        <v>0</v>
      </c>
      <c r="O919">
        <f t="shared" si="58"/>
        <v>0</v>
      </c>
      <c r="P919">
        <f t="shared" si="59"/>
        <v>0</v>
      </c>
    </row>
    <row r="920" spans="1:16" x14ac:dyDescent="0.2">
      <c r="A920" s="2" t="s">
        <v>1343</v>
      </c>
      <c r="B920" s="2" t="s">
        <v>278</v>
      </c>
      <c r="C920" s="2" t="s">
        <v>705</v>
      </c>
      <c r="D920" s="2" t="s">
        <v>64</v>
      </c>
      <c r="E920" s="2" t="s">
        <v>34</v>
      </c>
      <c r="F920" s="2">
        <v>5916.73</v>
      </c>
      <c r="G920" s="2">
        <v>0</v>
      </c>
      <c r="H920" s="2">
        <v>5916.73</v>
      </c>
      <c r="I920" s="2" t="s">
        <v>29</v>
      </c>
      <c r="J920" s="4">
        <v>1</v>
      </c>
      <c r="K920" t="str">
        <f>_xlfn.XLOOKUP(D920, dim_channels!A:A, dim_channels!C:C, "Not Found")</f>
        <v>Direct</v>
      </c>
      <c r="L920" t="str">
        <f>_xlfn.XLOOKUP(D920, dim_channels!A:A, dim_channels!B:B, "Not Found")</f>
        <v>Direct Website</v>
      </c>
      <c r="M920">
        <f t="shared" si="56"/>
        <v>0</v>
      </c>
      <c r="N920">
        <f t="shared" si="57"/>
        <v>1</v>
      </c>
      <c r="O920">
        <f t="shared" si="58"/>
        <v>5916.73</v>
      </c>
      <c r="P920">
        <f t="shared" si="59"/>
        <v>5916.73</v>
      </c>
    </row>
    <row r="921" spans="1:16" x14ac:dyDescent="0.2">
      <c r="A921" s="3" t="s">
        <v>1344</v>
      </c>
      <c r="B921" s="3" t="s">
        <v>618</v>
      </c>
      <c r="C921" s="3" t="s">
        <v>126</v>
      </c>
      <c r="D921" s="3" t="s">
        <v>33</v>
      </c>
      <c r="E921" s="3" t="s">
        <v>60</v>
      </c>
      <c r="F921" s="3">
        <v>13261.33</v>
      </c>
      <c r="G921" s="3">
        <v>0</v>
      </c>
      <c r="H921" s="3">
        <v>13261.33</v>
      </c>
      <c r="I921" s="3" t="s">
        <v>29</v>
      </c>
      <c r="J921" s="5">
        <v>1</v>
      </c>
      <c r="K921" t="str">
        <f>_xlfn.XLOOKUP(D921, dim_channels!A:A, dim_channels!C:C, "Not Found")</f>
        <v>OTA</v>
      </c>
      <c r="L921" t="str">
        <f>_xlfn.XLOOKUP(D921, dim_channels!A:A, dim_channels!B:B, "Not Found")</f>
        <v>Booking.com</v>
      </c>
      <c r="M921">
        <f t="shared" si="56"/>
        <v>0</v>
      </c>
      <c r="N921">
        <f t="shared" si="57"/>
        <v>1</v>
      </c>
      <c r="O921">
        <f t="shared" si="58"/>
        <v>13261.33</v>
      </c>
      <c r="P921">
        <f t="shared" si="59"/>
        <v>13261.33</v>
      </c>
    </row>
    <row r="922" spans="1:16" x14ac:dyDescent="0.2">
      <c r="A922" s="2" t="s">
        <v>1345</v>
      </c>
      <c r="B922" s="2" t="s">
        <v>269</v>
      </c>
      <c r="C922" s="2" t="s">
        <v>349</v>
      </c>
      <c r="D922" s="2" t="s">
        <v>27</v>
      </c>
      <c r="E922" s="2" t="s">
        <v>60</v>
      </c>
      <c r="F922" s="2">
        <v>7014.74</v>
      </c>
      <c r="G922" s="2">
        <v>0</v>
      </c>
      <c r="H922" s="2">
        <v>7014.74</v>
      </c>
      <c r="I922" s="2" t="s">
        <v>41</v>
      </c>
      <c r="J922" s="4">
        <v>1</v>
      </c>
      <c r="K922" t="str">
        <f>_xlfn.XLOOKUP(D922, dim_channels!A:A, dim_channels!C:C, "Not Found")</f>
        <v>OTA</v>
      </c>
      <c r="L922" t="str">
        <f>_xlfn.XLOOKUP(D922, dim_channels!A:A, dim_channels!B:B, "Not Found")</f>
        <v>Expedia</v>
      </c>
      <c r="M922">
        <f t="shared" si="56"/>
        <v>1</v>
      </c>
      <c r="N922">
        <f t="shared" si="57"/>
        <v>0</v>
      </c>
      <c r="O922">
        <f t="shared" si="58"/>
        <v>0</v>
      </c>
      <c r="P922">
        <f t="shared" si="59"/>
        <v>0</v>
      </c>
    </row>
    <row r="923" spans="1:16" x14ac:dyDescent="0.2">
      <c r="A923" s="3" t="s">
        <v>1346</v>
      </c>
      <c r="B923" s="3" t="s">
        <v>210</v>
      </c>
      <c r="C923" s="3" t="s">
        <v>236</v>
      </c>
      <c r="D923" s="3" t="s">
        <v>33</v>
      </c>
      <c r="E923" s="3" t="s">
        <v>60</v>
      </c>
      <c r="F923" s="3">
        <v>6430.47</v>
      </c>
      <c r="G923" s="3">
        <v>0</v>
      </c>
      <c r="H923" s="3">
        <v>6430.47</v>
      </c>
      <c r="I923" s="3" t="s">
        <v>56</v>
      </c>
      <c r="J923" s="5">
        <v>1</v>
      </c>
      <c r="K923" t="str">
        <f>_xlfn.XLOOKUP(D923, dim_channels!A:A, dim_channels!C:C, "Not Found")</f>
        <v>OTA</v>
      </c>
      <c r="L923" t="str">
        <f>_xlfn.XLOOKUP(D923, dim_channels!A:A, dim_channels!B:B, "Not Found")</f>
        <v>Booking.com</v>
      </c>
      <c r="M923">
        <f t="shared" si="56"/>
        <v>0</v>
      </c>
      <c r="N923">
        <f t="shared" si="57"/>
        <v>0</v>
      </c>
      <c r="O923">
        <f t="shared" si="58"/>
        <v>0</v>
      </c>
      <c r="P923">
        <f t="shared" si="59"/>
        <v>0</v>
      </c>
    </row>
    <row r="924" spans="1:16" x14ac:dyDescent="0.2">
      <c r="A924" s="2" t="s">
        <v>1347</v>
      </c>
      <c r="B924" s="2" t="s">
        <v>505</v>
      </c>
      <c r="C924" s="2" t="s">
        <v>1348</v>
      </c>
      <c r="D924" s="2" t="s">
        <v>169</v>
      </c>
      <c r="E924" s="2" t="s">
        <v>46</v>
      </c>
      <c r="F924" s="2">
        <v>14238.47</v>
      </c>
      <c r="G924" s="2">
        <v>2847.69</v>
      </c>
      <c r="H924" s="2">
        <v>11390.78</v>
      </c>
      <c r="I924" s="2" t="s">
        <v>29</v>
      </c>
      <c r="J924" s="4">
        <v>1.2499995610484971</v>
      </c>
      <c r="K924" t="str">
        <f>_xlfn.XLOOKUP(D924, dim_channels!A:A, dim_channels!C:C, "Not Found")</f>
        <v>GDS</v>
      </c>
      <c r="L924" t="str">
        <f>_xlfn.XLOOKUP(D924, dim_channels!A:A, dim_channels!B:B, "Not Found")</f>
        <v>GDS (Amadeus)</v>
      </c>
      <c r="M924">
        <f t="shared" si="56"/>
        <v>0</v>
      </c>
      <c r="N924">
        <f t="shared" si="57"/>
        <v>1</v>
      </c>
      <c r="O924">
        <f t="shared" si="58"/>
        <v>11390.78</v>
      </c>
      <c r="P924">
        <f t="shared" si="59"/>
        <v>14238.47</v>
      </c>
    </row>
    <row r="925" spans="1:16" x14ac:dyDescent="0.2">
      <c r="A925" s="3" t="s">
        <v>1349</v>
      </c>
      <c r="B925" s="3" t="s">
        <v>178</v>
      </c>
      <c r="C925" s="3" t="s">
        <v>132</v>
      </c>
      <c r="D925" s="3" t="s">
        <v>33</v>
      </c>
      <c r="E925" s="3" t="s">
        <v>60</v>
      </c>
      <c r="F925" s="3">
        <v>6573.39</v>
      </c>
      <c r="G925" s="3">
        <v>0</v>
      </c>
      <c r="H925" s="3">
        <v>6573.39</v>
      </c>
      <c r="I925" s="3" t="s">
        <v>41</v>
      </c>
      <c r="J925" s="5">
        <v>1</v>
      </c>
      <c r="K925" t="str">
        <f>_xlfn.XLOOKUP(D925, dim_channels!A:A, dim_channels!C:C, "Not Found")</f>
        <v>OTA</v>
      </c>
      <c r="L925" t="str">
        <f>_xlfn.XLOOKUP(D925, dim_channels!A:A, dim_channels!B:B, "Not Found")</f>
        <v>Booking.com</v>
      </c>
      <c r="M925">
        <f t="shared" si="56"/>
        <v>1</v>
      </c>
      <c r="N925">
        <f t="shared" si="57"/>
        <v>0</v>
      </c>
      <c r="O925">
        <f t="shared" si="58"/>
        <v>0</v>
      </c>
      <c r="P925">
        <f t="shared" si="59"/>
        <v>0</v>
      </c>
    </row>
    <row r="926" spans="1:16" x14ac:dyDescent="0.2">
      <c r="A926" s="2" t="s">
        <v>1350</v>
      </c>
      <c r="B926" s="2" t="s">
        <v>597</v>
      </c>
      <c r="C926" s="2" t="s">
        <v>289</v>
      </c>
      <c r="D926" s="2" t="s">
        <v>45</v>
      </c>
      <c r="E926" s="2" t="s">
        <v>46</v>
      </c>
      <c r="F926" s="2">
        <v>2387.7399999999998</v>
      </c>
      <c r="G926" s="2">
        <v>119.39</v>
      </c>
      <c r="H926" s="2">
        <v>2268.35</v>
      </c>
      <c r="I926" s="2" t="s">
        <v>29</v>
      </c>
      <c r="J926" s="4">
        <v>1.052632971102343</v>
      </c>
      <c r="K926" t="str">
        <f>_xlfn.XLOOKUP(D926, dim_channels!A:A, dim_channels!C:C, "Not Found")</f>
        <v>Corporate</v>
      </c>
      <c r="L926" t="str">
        <f>_xlfn.XLOOKUP(D926, dim_channels!A:A, dim_channels!B:B, "Not Found")</f>
        <v>Corporate Direct</v>
      </c>
      <c r="M926">
        <f t="shared" si="56"/>
        <v>0</v>
      </c>
      <c r="N926">
        <f t="shared" si="57"/>
        <v>1</v>
      </c>
      <c r="O926">
        <f t="shared" si="58"/>
        <v>2268.35</v>
      </c>
      <c r="P926">
        <f t="shared" si="59"/>
        <v>2387.7399999999998</v>
      </c>
    </row>
    <row r="927" spans="1:16" x14ac:dyDescent="0.2">
      <c r="A927" s="3" t="s">
        <v>1351</v>
      </c>
      <c r="B927" s="3" t="s">
        <v>232</v>
      </c>
      <c r="C927" s="3" t="s">
        <v>449</v>
      </c>
      <c r="D927" s="3" t="s">
        <v>52</v>
      </c>
      <c r="E927" s="3" t="s">
        <v>60</v>
      </c>
      <c r="F927" s="3">
        <v>16109.58</v>
      </c>
      <c r="G927" s="3">
        <v>0</v>
      </c>
      <c r="H927" s="3">
        <v>16109.58</v>
      </c>
      <c r="I927" s="3" t="s">
        <v>41</v>
      </c>
      <c r="J927" s="5">
        <v>1</v>
      </c>
      <c r="K927" t="str">
        <f>_xlfn.XLOOKUP(D927, dim_channels!A:A, dim_channels!C:C, "Not Found")</f>
        <v>OTA</v>
      </c>
      <c r="L927" t="str">
        <f>_xlfn.XLOOKUP(D927, dim_channels!A:A, dim_channels!B:B, "Not Found")</f>
        <v>Agoda</v>
      </c>
      <c r="M927">
        <f t="shared" si="56"/>
        <v>1</v>
      </c>
      <c r="N927">
        <f t="shared" si="57"/>
        <v>0</v>
      </c>
      <c r="O927">
        <f t="shared" si="58"/>
        <v>0</v>
      </c>
      <c r="P927">
        <f t="shared" si="59"/>
        <v>0</v>
      </c>
    </row>
    <row r="928" spans="1:16" x14ac:dyDescent="0.2">
      <c r="A928" s="2" t="s">
        <v>1352</v>
      </c>
      <c r="B928" s="2" t="s">
        <v>236</v>
      </c>
      <c r="C928" s="2" t="s">
        <v>181</v>
      </c>
      <c r="D928" s="2" t="s">
        <v>33</v>
      </c>
      <c r="E928" s="2" t="s">
        <v>60</v>
      </c>
      <c r="F928" s="2">
        <v>5445.17</v>
      </c>
      <c r="G928" s="2">
        <v>0</v>
      </c>
      <c r="H928" s="2">
        <v>5445.17</v>
      </c>
      <c r="I928" s="2" t="s">
        <v>41</v>
      </c>
      <c r="J928" s="4">
        <v>1</v>
      </c>
      <c r="K928" t="str">
        <f>_xlfn.XLOOKUP(D928, dim_channels!A:A, dim_channels!C:C, "Not Found")</f>
        <v>OTA</v>
      </c>
      <c r="L928" t="str">
        <f>_xlfn.XLOOKUP(D928, dim_channels!A:A, dim_channels!B:B, "Not Found")</f>
        <v>Booking.com</v>
      </c>
      <c r="M928">
        <f t="shared" si="56"/>
        <v>1</v>
      </c>
      <c r="N928">
        <f t="shared" si="57"/>
        <v>0</v>
      </c>
      <c r="O928">
        <f t="shared" si="58"/>
        <v>0</v>
      </c>
      <c r="P928">
        <f t="shared" si="59"/>
        <v>0</v>
      </c>
    </row>
    <row r="929" spans="1:16" x14ac:dyDescent="0.2">
      <c r="A929" s="3" t="s">
        <v>1353</v>
      </c>
      <c r="B929" s="3" t="s">
        <v>1354</v>
      </c>
      <c r="C929" s="3" t="s">
        <v>76</v>
      </c>
      <c r="D929" s="3" t="s">
        <v>206</v>
      </c>
      <c r="E929" s="3" t="s">
        <v>207</v>
      </c>
      <c r="F929" s="3">
        <v>9335.4699999999993</v>
      </c>
      <c r="G929" s="3">
        <v>0</v>
      </c>
      <c r="H929" s="3">
        <v>9335.4699999999993</v>
      </c>
      <c r="I929" s="3" t="s">
        <v>29</v>
      </c>
      <c r="J929" s="5">
        <v>1</v>
      </c>
      <c r="K929" t="str">
        <f>_xlfn.XLOOKUP(D929, dim_channels!A:A, dim_channels!C:C, "Not Found")</f>
        <v>Direct</v>
      </c>
      <c r="L929" t="str">
        <f>_xlfn.XLOOKUP(D929, dim_channels!A:A, dim_channels!B:B, "Not Found")</f>
        <v>Walk-in</v>
      </c>
      <c r="M929">
        <f t="shared" si="56"/>
        <v>0</v>
      </c>
      <c r="N929">
        <f t="shared" si="57"/>
        <v>1</v>
      </c>
      <c r="O929">
        <f t="shared" si="58"/>
        <v>9335.4699999999993</v>
      </c>
      <c r="P929">
        <f t="shared" si="59"/>
        <v>9335.4699999999993</v>
      </c>
    </row>
    <row r="930" spans="1:16" x14ac:dyDescent="0.2">
      <c r="A930" s="2" t="s">
        <v>1355</v>
      </c>
      <c r="B930" s="2" t="s">
        <v>567</v>
      </c>
      <c r="C930" s="2" t="s">
        <v>300</v>
      </c>
      <c r="D930" s="2" t="s">
        <v>52</v>
      </c>
      <c r="E930" s="2" t="s">
        <v>34</v>
      </c>
      <c r="F930" s="2">
        <v>4266.17</v>
      </c>
      <c r="G930" s="2">
        <v>511.94</v>
      </c>
      <c r="H930" s="2">
        <v>3754.23</v>
      </c>
      <c r="I930" s="2" t="s">
        <v>41</v>
      </c>
      <c r="J930" s="4">
        <v>1.136363515288088</v>
      </c>
      <c r="K930" t="str">
        <f>_xlfn.XLOOKUP(D930, dim_channels!A:A, dim_channels!C:C, "Not Found")</f>
        <v>OTA</v>
      </c>
      <c r="L930" t="str">
        <f>_xlfn.XLOOKUP(D930, dim_channels!A:A, dim_channels!B:B, "Not Found")</f>
        <v>Agoda</v>
      </c>
      <c r="M930">
        <f t="shared" si="56"/>
        <v>1</v>
      </c>
      <c r="N930">
        <f t="shared" si="57"/>
        <v>0</v>
      </c>
      <c r="O930">
        <f t="shared" si="58"/>
        <v>0</v>
      </c>
      <c r="P930">
        <f t="shared" si="59"/>
        <v>0</v>
      </c>
    </row>
    <row r="931" spans="1:16" x14ac:dyDescent="0.2">
      <c r="A931" s="3" t="s">
        <v>1356</v>
      </c>
      <c r="B931" s="3" t="s">
        <v>353</v>
      </c>
      <c r="C931" s="3" t="s">
        <v>570</v>
      </c>
      <c r="D931" s="3" t="s">
        <v>33</v>
      </c>
      <c r="E931" s="3" t="s">
        <v>28</v>
      </c>
      <c r="F931" s="3">
        <v>5163.18</v>
      </c>
      <c r="G931" s="3">
        <v>774.48</v>
      </c>
      <c r="H931" s="3">
        <v>4388.7</v>
      </c>
      <c r="I931" s="3" t="s">
        <v>29</v>
      </c>
      <c r="J931" s="5">
        <v>1.176471392439675</v>
      </c>
      <c r="K931" t="str">
        <f>_xlfn.XLOOKUP(D931, dim_channels!A:A, dim_channels!C:C, "Not Found")</f>
        <v>OTA</v>
      </c>
      <c r="L931" t="str">
        <f>_xlfn.XLOOKUP(D931, dim_channels!A:A, dim_channels!B:B, "Not Found")</f>
        <v>Booking.com</v>
      </c>
      <c r="M931">
        <f t="shared" si="56"/>
        <v>0</v>
      </c>
      <c r="N931">
        <f t="shared" si="57"/>
        <v>1</v>
      </c>
      <c r="O931">
        <f t="shared" si="58"/>
        <v>4388.7</v>
      </c>
      <c r="P931">
        <f t="shared" si="59"/>
        <v>5163.18</v>
      </c>
    </row>
    <row r="932" spans="1:16" x14ac:dyDescent="0.2">
      <c r="A932" s="2" t="s">
        <v>1357</v>
      </c>
      <c r="B932" s="2" t="s">
        <v>551</v>
      </c>
      <c r="C932" s="2" t="s">
        <v>136</v>
      </c>
      <c r="D932" s="2" t="s">
        <v>27</v>
      </c>
      <c r="E932" s="2" t="s">
        <v>28</v>
      </c>
      <c r="F932" s="2">
        <v>6149.23</v>
      </c>
      <c r="G932" s="2">
        <v>1106.8599999999999</v>
      </c>
      <c r="H932" s="2">
        <v>5042.37</v>
      </c>
      <c r="I932" s="2" t="s">
        <v>29</v>
      </c>
      <c r="J932" s="4">
        <v>1.219511856527784</v>
      </c>
      <c r="K932" t="str">
        <f>_xlfn.XLOOKUP(D932, dim_channels!A:A, dim_channels!C:C, "Not Found")</f>
        <v>OTA</v>
      </c>
      <c r="L932" t="str">
        <f>_xlfn.XLOOKUP(D932, dim_channels!A:A, dim_channels!B:B, "Not Found")</f>
        <v>Expedia</v>
      </c>
      <c r="M932">
        <f t="shared" si="56"/>
        <v>0</v>
      </c>
      <c r="N932">
        <f t="shared" si="57"/>
        <v>1</v>
      </c>
      <c r="O932">
        <f t="shared" si="58"/>
        <v>5042.37</v>
      </c>
      <c r="P932">
        <f t="shared" si="59"/>
        <v>6149.23</v>
      </c>
    </row>
    <row r="933" spans="1:16" x14ac:dyDescent="0.2">
      <c r="A933" s="3" t="s">
        <v>1358</v>
      </c>
      <c r="B933" s="3" t="s">
        <v>364</v>
      </c>
      <c r="C933" s="3" t="s">
        <v>403</v>
      </c>
      <c r="D933" s="3" t="s">
        <v>64</v>
      </c>
      <c r="E933" s="3" t="s">
        <v>28</v>
      </c>
      <c r="F933" s="3">
        <v>3226.63</v>
      </c>
      <c r="G933" s="3">
        <v>0</v>
      </c>
      <c r="H933" s="3">
        <v>3226.63</v>
      </c>
      <c r="I933" s="3" t="s">
        <v>29</v>
      </c>
      <c r="J933" s="5">
        <v>1</v>
      </c>
      <c r="K933" t="str">
        <f>_xlfn.XLOOKUP(D933, dim_channels!A:A, dim_channels!C:C, "Not Found")</f>
        <v>Direct</v>
      </c>
      <c r="L933" t="str">
        <f>_xlfn.XLOOKUP(D933, dim_channels!A:A, dim_channels!B:B, "Not Found")</f>
        <v>Direct Website</v>
      </c>
      <c r="M933">
        <f t="shared" si="56"/>
        <v>0</v>
      </c>
      <c r="N933">
        <f t="shared" si="57"/>
        <v>1</v>
      </c>
      <c r="O933">
        <f t="shared" si="58"/>
        <v>3226.63</v>
      </c>
      <c r="P933">
        <f t="shared" si="59"/>
        <v>3226.63</v>
      </c>
    </row>
    <row r="934" spans="1:16" x14ac:dyDescent="0.2">
      <c r="A934" s="2" t="s">
        <v>1359</v>
      </c>
      <c r="B934" s="2" t="s">
        <v>82</v>
      </c>
      <c r="C934" s="2" t="s">
        <v>388</v>
      </c>
      <c r="D934" s="2" t="s">
        <v>33</v>
      </c>
      <c r="E934" s="2" t="s">
        <v>60</v>
      </c>
      <c r="F934" s="2">
        <v>18314.21</v>
      </c>
      <c r="G934" s="2">
        <v>0</v>
      </c>
      <c r="H934" s="2">
        <v>18314.21</v>
      </c>
      <c r="I934" s="2" t="s">
        <v>41</v>
      </c>
      <c r="J934" s="4">
        <v>1</v>
      </c>
      <c r="K934" t="str">
        <f>_xlfn.XLOOKUP(D934, dim_channels!A:A, dim_channels!C:C, "Not Found")</f>
        <v>OTA</v>
      </c>
      <c r="L934" t="str">
        <f>_xlfn.XLOOKUP(D934, dim_channels!A:A, dim_channels!B:B, "Not Found")</f>
        <v>Booking.com</v>
      </c>
      <c r="M934">
        <f t="shared" si="56"/>
        <v>1</v>
      </c>
      <c r="N934">
        <f t="shared" si="57"/>
        <v>0</v>
      </c>
      <c r="O934">
        <f t="shared" si="58"/>
        <v>0</v>
      </c>
      <c r="P934">
        <f t="shared" si="59"/>
        <v>0</v>
      </c>
    </row>
    <row r="935" spans="1:16" x14ac:dyDescent="0.2">
      <c r="A935" s="3" t="s">
        <v>1360</v>
      </c>
      <c r="B935" s="3" t="s">
        <v>210</v>
      </c>
      <c r="C935" s="3" t="s">
        <v>230</v>
      </c>
      <c r="D935" s="3" t="s">
        <v>64</v>
      </c>
      <c r="E935" s="3" t="s">
        <v>28</v>
      </c>
      <c r="F935" s="3">
        <v>9287.0499999999993</v>
      </c>
      <c r="G935" s="3">
        <v>0</v>
      </c>
      <c r="H935" s="3">
        <v>9287.0499999999993</v>
      </c>
      <c r="I935" s="3" t="s">
        <v>29</v>
      </c>
      <c r="J935" s="5">
        <v>1</v>
      </c>
      <c r="K935" t="str">
        <f>_xlfn.XLOOKUP(D935, dim_channels!A:A, dim_channels!C:C, "Not Found")</f>
        <v>Direct</v>
      </c>
      <c r="L935" t="str">
        <f>_xlfn.XLOOKUP(D935, dim_channels!A:A, dim_channels!B:B, "Not Found")</f>
        <v>Direct Website</v>
      </c>
      <c r="M935">
        <f t="shared" si="56"/>
        <v>0</v>
      </c>
      <c r="N935">
        <f t="shared" si="57"/>
        <v>1</v>
      </c>
      <c r="O935">
        <f t="shared" si="58"/>
        <v>9287.0499999999993</v>
      </c>
      <c r="P935">
        <f t="shared" si="59"/>
        <v>9287.0499999999993</v>
      </c>
    </row>
    <row r="936" spans="1:16" x14ac:dyDescent="0.2">
      <c r="A936" s="2" t="s">
        <v>1361</v>
      </c>
      <c r="B936" s="2" t="s">
        <v>773</v>
      </c>
      <c r="C936" s="2" t="s">
        <v>179</v>
      </c>
      <c r="D936" s="2" t="s">
        <v>64</v>
      </c>
      <c r="E936" s="2" t="s">
        <v>34</v>
      </c>
      <c r="F936" s="2">
        <v>7023.15</v>
      </c>
      <c r="G936" s="2">
        <v>0</v>
      </c>
      <c r="H936" s="2">
        <v>7023.15</v>
      </c>
      <c r="I936" s="2" t="s">
        <v>29</v>
      </c>
      <c r="J936" s="4">
        <v>1</v>
      </c>
      <c r="K936" t="str">
        <f>_xlfn.XLOOKUP(D936, dim_channels!A:A, dim_channels!C:C, "Not Found")</f>
        <v>Direct</v>
      </c>
      <c r="L936" t="str">
        <f>_xlfn.XLOOKUP(D936, dim_channels!A:A, dim_channels!B:B, "Not Found")</f>
        <v>Direct Website</v>
      </c>
      <c r="M936">
        <f t="shared" si="56"/>
        <v>0</v>
      </c>
      <c r="N936">
        <f t="shared" si="57"/>
        <v>1</v>
      </c>
      <c r="O936">
        <f t="shared" si="58"/>
        <v>7023.15</v>
      </c>
      <c r="P936">
        <f t="shared" si="59"/>
        <v>7023.15</v>
      </c>
    </row>
    <row r="937" spans="1:16" x14ac:dyDescent="0.2">
      <c r="A937" s="3" t="s">
        <v>1362</v>
      </c>
      <c r="B937" s="3" t="s">
        <v>202</v>
      </c>
      <c r="C937" s="3" t="s">
        <v>380</v>
      </c>
      <c r="D937" s="3" t="s">
        <v>206</v>
      </c>
      <c r="E937" s="3" t="s">
        <v>207</v>
      </c>
      <c r="F937" s="3">
        <v>11316.49</v>
      </c>
      <c r="G937" s="3">
        <v>0</v>
      </c>
      <c r="H937" s="3">
        <v>11316.49</v>
      </c>
      <c r="I937" s="3" t="s">
        <v>56</v>
      </c>
      <c r="J937" s="5">
        <v>1</v>
      </c>
      <c r="K937" t="str">
        <f>_xlfn.XLOOKUP(D937, dim_channels!A:A, dim_channels!C:C, "Not Found")</f>
        <v>Direct</v>
      </c>
      <c r="L937" t="str">
        <f>_xlfn.XLOOKUP(D937, dim_channels!A:A, dim_channels!B:B, "Not Found")</f>
        <v>Walk-in</v>
      </c>
      <c r="M937">
        <f t="shared" si="56"/>
        <v>0</v>
      </c>
      <c r="N937">
        <f t="shared" si="57"/>
        <v>0</v>
      </c>
      <c r="O937">
        <f t="shared" si="58"/>
        <v>0</v>
      </c>
      <c r="P937">
        <f t="shared" si="59"/>
        <v>0</v>
      </c>
    </row>
    <row r="938" spans="1:16" x14ac:dyDescent="0.2">
      <c r="A938" s="2" t="s">
        <v>1363</v>
      </c>
      <c r="B938" s="2" t="s">
        <v>380</v>
      </c>
      <c r="C938" s="2" t="s">
        <v>380</v>
      </c>
      <c r="D938" s="2" t="s">
        <v>27</v>
      </c>
      <c r="E938" s="2" t="s">
        <v>34</v>
      </c>
      <c r="F938" s="2">
        <v>6732.72</v>
      </c>
      <c r="G938" s="2">
        <v>1211.8900000000001</v>
      </c>
      <c r="H938" s="2">
        <v>5520.83</v>
      </c>
      <c r="I938" s="2" t="s">
        <v>41</v>
      </c>
      <c r="J938" s="4">
        <v>1.219512283479115</v>
      </c>
      <c r="K938" t="str">
        <f>_xlfn.XLOOKUP(D938, dim_channels!A:A, dim_channels!C:C, "Not Found")</f>
        <v>OTA</v>
      </c>
      <c r="L938" t="str">
        <f>_xlfn.XLOOKUP(D938, dim_channels!A:A, dim_channels!B:B, "Not Found")</f>
        <v>Expedia</v>
      </c>
      <c r="M938">
        <f t="shared" si="56"/>
        <v>1</v>
      </c>
      <c r="N938">
        <f t="shared" si="57"/>
        <v>0</v>
      </c>
      <c r="O938">
        <f t="shared" si="58"/>
        <v>0</v>
      </c>
      <c r="P938">
        <f t="shared" si="59"/>
        <v>0</v>
      </c>
    </row>
    <row r="939" spans="1:16" x14ac:dyDescent="0.2">
      <c r="A939" s="3" t="s">
        <v>1364</v>
      </c>
      <c r="B939" s="3" t="s">
        <v>817</v>
      </c>
      <c r="C939" s="3" t="s">
        <v>679</v>
      </c>
      <c r="D939" s="3" t="s">
        <v>169</v>
      </c>
      <c r="E939" s="3" t="s">
        <v>34</v>
      </c>
      <c r="F939" s="3">
        <v>3201</v>
      </c>
      <c r="G939" s="3">
        <v>640.20000000000005</v>
      </c>
      <c r="H939" s="3">
        <v>2560.8000000000002</v>
      </c>
      <c r="I939" s="3" t="s">
        <v>29</v>
      </c>
      <c r="J939" s="5">
        <v>1.25</v>
      </c>
      <c r="K939" t="str">
        <f>_xlfn.XLOOKUP(D939, dim_channels!A:A, dim_channels!C:C, "Not Found")</f>
        <v>GDS</v>
      </c>
      <c r="L939" t="str">
        <f>_xlfn.XLOOKUP(D939, dim_channels!A:A, dim_channels!B:B, "Not Found")</f>
        <v>GDS (Amadeus)</v>
      </c>
      <c r="M939">
        <f t="shared" si="56"/>
        <v>0</v>
      </c>
      <c r="N939">
        <f t="shared" si="57"/>
        <v>1</v>
      </c>
      <c r="O939">
        <f t="shared" si="58"/>
        <v>2560.8000000000002</v>
      </c>
      <c r="P939">
        <f t="shared" si="59"/>
        <v>3201</v>
      </c>
    </row>
    <row r="940" spans="1:16" x14ac:dyDescent="0.2">
      <c r="A940" s="2" t="s">
        <v>1365</v>
      </c>
      <c r="B940" s="2" t="s">
        <v>538</v>
      </c>
      <c r="C940" s="2" t="s">
        <v>555</v>
      </c>
      <c r="D940" s="2" t="s">
        <v>33</v>
      </c>
      <c r="E940" s="2" t="s">
        <v>60</v>
      </c>
      <c r="F940" s="2">
        <v>20150.75</v>
      </c>
      <c r="G940" s="2">
        <v>0</v>
      </c>
      <c r="H940" s="2">
        <v>20150.75</v>
      </c>
      <c r="I940" s="2" t="s">
        <v>29</v>
      </c>
      <c r="J940" s="4">
        <v>1</v>
      </c>
      <c r="K940" t="str">
        <f>_xlfn.XLOOKUP(D940, dim_channels!A:A, dim_channels!C:C, "Not Found")</f>
        <v>OTA</v>
      </c>
      <c r="L940" t="str">
        <f>_xlfn.XLOOKUP(D940, dim_channels!A:A, dim_channels!B:B, "Not Found")</f>
        <v>Booking.com</v>
      </c>
      <c r="M940">
        <f t="shared" si="56"/>
        <v>0</v>
      </c>
      <c r="N940">
        <f t="shared" si="57"/>
        <v>1</v>
      </c>
      <c r="O940">
        <f t="shared" si="58"/>
        <v>20150.75</v>
      </c>
      <c r="P940">
        <f t="shared" si="59"/>
        <v>20150.75</v>
      </c>
    </row>
    <row r="941" spans="1:16" x14ac:dyDescent="0.2">
      <c r="A941" s="3" t="s">
        <v>1366</v>
      </c>
      <c r="B941" s="3" t="s">
        <v>291</v>
      </c>
      <c r="C941" s="3" t="s">
        <v>72</v>
      </c>
      <c r="D941" s="3" t="s">
        <v>33</v>
      </c>
      <c r="E941" s="3" t="s">
        <v>34</v>
      </c>
      <c r="F941" s="3">
        <v>11803.47</v>
      </c>
      <c r="G941" s="3">
        <v>1770.52</v>
      </c>
      <c r="H941" s="3">
        <v>10032.950000000001</v>
      </c>
      <c r="I941" s="3" t="s">
        <v>41</v>
      </c>
      <c r="J941" s="5">
        <v>1.176470529604952</v>
      </c>
      <c r="K941" t="str">
        <f>_xlfn.XLOOKUP(D941, dim_channels!A:A, dim_channels!C:C, "Not Found")</f>
        <v>OTA</v>
      </c>
      <c r="L941" t="str">
        <f>_xlfn.XLOOKUP(D941, dim_channels!A:A, dim_channels!B:B, "Not Found")</f>
        <v>Booking.com</v>
      </c>
      <c r="M941">
        <f t="shared" si="56"/>
        <v>1</v>
      </c>
      <c r="N941">
        <f t="shared" si="57"/>
        <v>0</v>
      </c>
      <c r="O941">
        <f t="shared" si="58"/>
        <v>0</v>
      </c>
      <c r="P941">
        <f t="shared" si="59"/>
        <v>0</v>
      </c>
    </row>
    <row r="942" spans="1:16" x14ac:dyDescent="0.2">
      <c r="A942" s="2" t="s">
        <v>1367</v>
      </c>
      <c r="B942" s="2" t="s">
        <v>958</v>
      </c>
      <c r="C942" s="2" t="s">
        <v>227</v>
      </c>
      <c r="D942" s="2" t="s">
        <v>206</v>
      </c>
      <c r="E942" s="2" t="s">
        <v>207</v>
      </c>
      <c r="F942" s="2">
        <v>10210.969999999999</v>
      </c>
      <c r="G942" s="2">
        <v>0</v>
      </c>
      <c r="H942" s="2">
        <v>10210.969999999999</v>
      </c>
      <c r="I942" s="2" t="s">
        <v>56</v>
      </c>
      <c r="J942" s="4">
        <v>1</v>
      </c>
      <c r="K942" t="str">
        <f>_xlfn.XLOOKUP(D942, dim_channels!A:A, dim_channels!C:C, "Not Found")</f>
        <v>Direct</v>
      </c>
      <c r="L942" t="str">
        <f>_xlfn.XLOOKUP(D942, dim_channels!A:A, dim_channels!B:B, "Not Found")</f>
        <v>Walk-in</v>
      </c>
      <c r="M942">
        <f t="shared" si="56"/>
        <v>0</v>
      </c>
      <c r="N942">
        <f t="shared" si="57"/>
        <v>0</v>
      </c>
      <c r="O942">
        <f t="shared" si="58"/>
        <v>0</v>
      </c>
      <c r="P942">
        <f t="shared" si="59"/>
        <v>0</v>
      </c>
    </row>
    <row r="943" spans="1:16" x14ac:dyDescent="0.2">
      <c r="A943" s="3" t="s">
        <v>1368</v>
      </c>
      <c r="B943" s="3" t="s">
        <v>546</v>
      </c>
      <c r="C943" s="3" t="s">
        <v>584</v>
      </c>
      <c r="D943" s="3" t="s">
        <v>64</v>
      </c>
      <c r="E943" s="3" t="s">
        <v>115</v>
      </c>
      <c r="F943" s="3">
        <v>6366.61</v>
      </c>
      <c r="G943" s="3">
        <v>0</v>
      </c>
      <c r="H943" s="3">
        <v>6366.61</v>
      </c>
      <c r="I943" s="3" t="s">
        <v>56</v>
      </c>
      <c r="J943" s="5">
        <v>1</v>
      </c>
      <c r="K943" t="str">
        <f>_xlfn.XLOOKUP(D943, dim_channels!A:A, dim_channels!C:C, "Not Found")</f>
        <v>Direct</v>
      </c>
      <c r="L943" t="str">
        <f>_xlfn.XLOOKUP(D943, dim_channels!A:A, dim_channels!B:B, "Not Found")</f>
        <v>Direct Website</v>
      </c>
      <c r="M943">
        <f t="shared" si="56"/>
        <v>0</v>
      </c>
      <c r="N943">
        <f t="shared" si="57"/>
        <v>0</v>
      </c>
      <c r="O943">
        <f t="shared" si="58"/>
        <v>0</v>
      </c>
      <c r="P943">
        <f t="shared" si="59"/>
        <v>0</v>
      </c>
    </row>
    <row r="944" spans="1:16" x14ac:dyDescent="0.2">
      <c r="A944" s="2" t="s">
        <v>1369</v>
      </c>
      <c r="B944" s="2" t="s">
        <v>380</v>
      </c>
      <c r="C944" s="2" t="s">
        <v>300</v>
      </c>
      <c r="D944" s="2" t="s">
        <v>52</v>
      </c>
      <c r="E944" s="2" t="s">
        <v>34</v>
      </c>
      <c r="F944" s="2">
        <v>20655.59</v>
      </c>
      <c r="G944" s="2">
        <v>2478.67</v>
      </c>
      <c r="H944" s="2">
        <v>18176.919999999998</v>
      </c>
      <c r="I944" s="2" t="s">
        <v>29</v>
      </c>
      <c r="J944" s="4">
        <v>1.1363635863501631</v>
      </c>
      <c r="K944" t="str">
        <f>_xlfn.XLOOKUP(D944, dim_channels!A:A, dim_channels!C:C, "Not Found")</f>
        <v>OTA</v>
      </c>
      <c r="L944" t="str">
        <f>_xlfn.XLOOKUP(D944, dim_channels!A:A, dim_channels!B:B, "Not Found")</f>
        <v>Agoda</v>
      </c>
      <c r="M944">
        <f t="shared" si="56"/>
        <v>0</v>
      </c>
      <c r="N944">
        <f t="shared" si="57"/>
        <v>1</v>
      </c>
      <c r="O944">
        <f t="shared" si="58"/>
        <v>18176.919999999998</v>
      </c>
      <c r="P944">
        <f t="shared" si="59"/>
        <v>20655.59</v>
      </c>
    </row>
    <row r="945" spans="1:16" x14ac:dyDescent="0.2">
      <c r="A945" s="3" t="s">
        <v>1370</v>
      </c>
      <c r="B945" s="3" t="s">
        <v>359</v>
      </c>
      <c r="C945" s="3" t="s">
        <v>826</v>
      </c>
      <c r="D945" s="3" t="s">
        <v>33</v>
      </c>
      <c r="E945" s="3" t="s">
        <v>34</v>
      </c>
      <c r="F945" s="3">
        <v>8063.25</v>
      </c>
      <c r="G945" s="3">
        <v>1209.49</v>
      </c>
      <c r="H945" s="3">
        <v>6853.76</v>
      </c>
      <c r="I945" s="3" t="s">
        <v>29</v>
      </c>
      <c r="J945" s="5">
        <v>1.176471017368568</v>
      </c>
      <c r="K945" t="str">
        <f>_xlfn.XLOOKUP(D945, dim_channels!A:A, dim_channels!C:C, "Not Found")</f>
        <v>OTA</v>
      </c>
      <c r="L945" t="str">
        <f>_xlfn.XLOOKUP(D945, dim_channels!A:A, dim_channels!B:B, "Not Found")</f>
        <v>Booking.com</v>
      </c>
      <c r="M945">
        <f t="shared" si="56"/>
        <v>0</v>
      </c>
      <c r="N945">
        <f t="shared" si="57"/>
        <v>1</v>
      </c>
      <c r="O945">
        <f t="shared" si="58"/>
        <v>6853.76</v>
      </c>
      <c r="P945">
        <f t="shared" si="59"/>
        <v>8063.25</v>
      </c>
    </row>
    <row r="946" spans="1:16" x14ac:dyDescent="0.2">
      <c r="A946" s="2" t="s">
        <v>1371</v>
      </c>
      <c r="B946" s="2" t="s">
        <v>794</v>
      </c>
      <c r="C946" s="2" t="s">
        <v>794</v>
      </c>
      <c r="D946" s="2" t="s">
        <v>169</v>
      </c>
      <c r="E946" s="2" t="s">
        <v>46</v>
      </c>
      <c r="F946" s="2">
        <v>3091.24</v>
      </c>
      <c r="G946" s="2">
        <v>618.25</v>
      </c>
      <c r="H946" s="2">
        <v>2472.9899999999998</v>
      </c>
      <c r="I946" s="2" t="s">
        <v>29</v>
      </c>
      <c r="J946" s="4">
        <v>1.250001010922001</v>
      </c>
      <c r="K946" t="str">
        <f>_xlfn.XLOOKUP(D946, dim_channels!A:A, dim_channels!C:C, "Not Found")</f>
        <v>GDS</v>
      </c>
      <c r="L946" t="str">
        <f>_xlfn.XLOOKUP(D946, dim_channels!A:A, dim_channels!B:B, "Not Found")</f>
        <v>GDS (Amadeus)</v>
      </c>
      <c r="M946">
        <f t="shared" si="56"/>
        <v>0</v>
      </c>
      <c r="N946">
        <f t="shared" si="57"/>
        <v>1</v>
      </c>
      <c r="O946">
        <f t="shared" si="58"/>
        <v>2472.9899999999998</v>
      </c>
      <c r="P946">
        <f t="shared" si="59"/>
        <v>3091.24</v>
      </c>
    </row>
    <row r="947" spans="1:16" x14ac:dyDescent="0.2">
      <c r="A947" s="3" t="s">
        <v>1372</v>
      </c>
      <c r="B947" s="3" t="s">
        <v>532</v>
      </c>
      <c r="C947" s="3" t="s">
        <v>783</v>
      </c>
      <c r="D947" s="3" t="s">
        <v>33</v>
      </c>
      <c r="E947" s="3" t="s">
        <v>60</v>
      </c>
      <c r="F947" s="3">
        <v>8224.25</v>
      </c>
      <c r="G947" s="3">
        <v>0</v>
      </c>
      <c r="H947" s="3">
        <v>8224.25</v>
      </c>
      <c r="I947" s="3" t="s">
        <v>41</v>
      </c>
      <c r="J947" s="5">
        <v>1</v>
      </c>
      <c r="K947" t="str">
        <f>_xlfn.XLOOKUP(D947, dim_channels!A:A, dim_channels!C:C, "Not Found")</f>
        <v>OTA</v>
      </c>
      <c r="L947" t="str">
        <f>_xlfn.XLOOKUP(D947, dim_channels!A:A, dim_channels!B:B, "Not Found")</f>
        <v>Booking.com</v>
      </c>
      <c r="M947">
        <f t="shared" si="56"/>
        <v>1</v>
      </c>
      <c r="N947">
        <f t="shared" si="57"/>
        <v>0</v>
      </c>
      <c r="O947">
        <f t="shared" si="58"/>
        <v>0</v>
      </c>
      <c r="P947">
        <f t="shared" si="59"/>
        <v>0</v>
      </c>
    </row>
    <row r="948" spans="1:16" x14ac:dyDescent="0.2">
      <c r="A948" s="2" t="s">
        <v>1373</v>
      </c>
      <c r="B948" s="2" t="s">
        <v>608</v>
      </c>
      <c r="C948" s="2" t="s">
        <v>78</v>
      </c>
      <c r="D948" s="2" t="s">
        <v>114</v>
      </c>
      <c r="E948" s="2" t="s">
        <v>115</v>
      </c>
      <c r="F948" s="2">
        <v>5496.01</v>
      </c>
      <c r="G948" s="2">
        <v>549.6</v>
      </c>
      <c r="H948" s="2">
        <v>4946.41</v>
      </c>
      <c r="I948" s="2" t="s">
        <v>29</v>
      </c>
      <c r="J948" s="4">
        <v>1.1111108864813071</v>
      </c>
      <c r="K948" t="str">
        <f>_xlfn.XLOOKUP(D948, dim_channels!A:A, dim_channels!C:C, "Not Found")</f>
        <v>Offline</v>
      </c>
      <c r="L948" t="str">
        <f>_xlfn.XLOOKUP(D948, dim_channels!A:A, dim_channels!B:B, "Not Found")</f>
        <v>Travel Agency</v>
      </c>
      <c r="M948">
        <f t="shared" si="56"/>
        <v>0</v>
      </c>
      <c r="N948">
        <f t="shared" si="57"/>
        <v>1</v>
      </c>
      <c r="O948">
        <f t="shared" si="58"/>
        <v>4946.41</v>
      </c>
      <c r="P948">
        <f t="shared" si="59"/>
        <v>5496.01</v>
      </c>
    </row>
    <row r="949" spans="1:16" x14ac:dyDescent="0.2">
      <c r="A949" s="3" t="s">
        <v>1374</v>
      </c>
      <c r="B949" s="3" t="s">
        <v>40</v>
      </c>
      <c r="C949" s="3" t="s">
        <v>543</v>
      </c>
      <c r="D949" s="3" t="s">
        <v>206</v>
      </c>
      <c r="E949" s="3" t="s">
        <v>207</v>
      </c>
      <c r="F949" s="3">
        <v>2825.24</v>
      </c>
      <c r="G949" s="3">
        <v>0</v>
      </c>
      <c r="H949" s="3">
        <v>2825.24</v>
      </c>
      <c r="I949" s="3" t="s">
        <v>29</v>
      </c>
      <c r="J949" s="5">
        <v>1</v>
      </c>
      <c r="K949" t="str">
        <f>_xlfn.XLOOKUP(D949, dim_channels!A:A, dim_channels!C:C, "Not Found")</f>
        <v>Direct</v>
      </c>
      <c r="L949" t="str">
        <f>_xlfn.XLOOKUP(D949, dim_channels!A:A, dim_channels!B:B, "Not Found")</f>
        <v>Walk-in</v>
      </c>
      <c r="M949">
        <f t="shared" si="56"/>
        <v>0</v>
      </c>
      <c r="N949">
        <f t="shared" si="57"/>
        <v>1</v>
      </c>
      <c r="O949">
        <f t="shared" si="58"/>
        <v>2825.24</v>
      </c>
      <c r="P949">
        <f t="shared" si="59"/>
        <v>2825.24</v>
      </c>
    </row>
    <row r="950" spans="1:16" x14ac:dyDescent="0.2">
      <c r="A950" s="2" t="s">
        <v>1375</v>
      </c>
      <c r="B950" s="2" t="s">
        <v>92</v>
      </c>
      <c r="C950" s="2" t="s">
        <v>303</v>
      </c>
      <c r="D950" s="2" t="s">
        <v>64</v>
      </c>
      <c r="E950" s="2" t="s">
        <v>34</v>
      </c>
      <c r="F950" s="2">
        <v>10950.27</v>
      </c>
      <c r="G950" s="2">
        <v>0</v>
      </c>
      <c r="H950" s="2">
        <v>10950.27</v>
      </c>
      <c r="I950" s="2" t="s">
        <v>29</v>
      </c>
      <c r="J950" s="4">
        <v>1</v>
      </c>
      <c r="K950" t="str">
        <f>_xlfn.XLOOKUP(D950, dim_channels!A:A, dim_channels!C:C, "Not Found")</f>
        <v>Direct</v>
      </c>
      <c r="L950" t="str">
        <f>_xlfn.XLOOKUP(D950, dim_channels!A:A, dim_channels!B:B, "Not Found")</f>
        <v>Direct Website</v>
      </c>
      <c r="M950">
        <f t="shared" si="56"/>
        <v>0</v>
      </c>
      <c r="N950">
        <f t="shared" si="57"/>
        <v>1</v>
      </c>
      <c r="O950">
        <f t="shared" si="58"/>
        <v>10950.27</v>
      </c>
      <c r="P950">
        <f t="shared" si="59"/>
        <v>10950.27</v>
      </c>
    </row>
    <row r="951" spans="1:16" x14ac:dyDescent="0.2">
      <c r="A951" s="3" t="s">
        <v>1376</v>
      </c>
      <c r="B951" s="3" t="s">
        <v>204</v>
      </c>
      <c r="C951" s="3" t="s">
        <v>520</v>
      </c>
      <c r="D951" s="3" t="s">
        <v>206</v>
      </c>
      <c r="E951" s="3" t="s">
        <v>207</v>
      </c>
      <c r="F951" s="3">
        <v>3789.68</v>
      </c>
      <c r="G951" s="3">
        <v>0</v>
      </c>
      <c r="H951" s="3">
        <v>3789.68</v>
      </c>
      <c r="I951" s="3" t="s">
        <v>29</v>
      </c>
      <c r="J951" s="5">
        <v>1</v>
      </c>
      <c r="K951" t="str">
        <f>_xlfn.XLOOKUP(D951, dim_channels!A:A, dim_channels!C:C, "Not Found")</f>
        <v>Direct</v>
      </c>
      <c r="L951" t="str">
        <f>_xlfn.XLOOKUP(D951, dim_channels!A:A, dim_channels!B:B, "Not Found")</f>
        <v>Walk-in</v>
      </c>
      <c r="M951">
        <f t="shared" si="56"/>
        <v>0</v>
      </c>
      <c r="N951">
        <f t="shared" si="57"/>
        <v>1</v>
      </c>
      <c r="O951">
        <f t="shared" si="58"/>
        <v>3789.68</v>
      </c>
      <c r="P951">
        <f t="shared" si="59"/>
        <v>3789.68</v>
      </c>
    </row>
    <row r="952" spans="1:16" x14ac:dyDescent="0.2">
      <c r="A952" s="2" t="s">
        <v>1377</v>
      </c>
      <c r="B952" s="2" t="s">
        <v>198</v>
      </c>
      <c r="C952" s="2" t="s">
        <v>200</v>
      </c>
      <c r="D952" s="2" t="s">
        <v>33</v>
      </c>
      <c r="E952" s="2" t="s">
        <v>34</v>
      </c>
      <c r="F952" s="2">
        <v>12683.27</v>
      </c>
      <c r="G952" s="2">
        <v>1902.49</v>
      </c>
      <c r="H952" s="2">
        <v>10780.78</v>
      </c>
      <c r="I952" s="2" t="s">
        <v>29</v>
      </c>
      <c r="J952" s="4">
        <v>1.176470533671961</v>
      </c>
      <c r="K952" t="str">
        <f>_xlfn.XLOOKUP(D952, dim_channels!A:A, dim_channels!C:C, "Not Found")</f>
        <v>OTA</v>
      </c>
      <c r="L952" t="str">
        <f>_xlfn.XLOOKUP(D952, dim_channels!A:A, dim_channels!B:B, "Not Found")</f>
        <v>Booking.com</v>
      </c>
      <c r="M952">
        <f t="shared" si="56"/>
        <v>0</v>
      </c>
      <c r="N952">
        <f t="shared" si="57"/>
        <v>1</v>
      </c>
      <c r="O952">
        <f t="shared" si="58"/>
        <v>10780.78</v>
      </c>
      <c r="P952">
        <f t="shared" si="59"/>
        <v>12683.27</v>
      </c>
    </row>
    <row r="953" spans="1:16" x14ac:dyDescent="0.2">
      <c r="A953" s="3" t="s">
        <v>1378</v>
      </c>
      <c r="B953" s="3" t="s">
        <v>209</v>
      </c>
      <c r="C953" s="3" t="s">
        <v>501</v>
      </c>
      <c r="D953" s="3" t="s">
        <v>27</v>
      </c>
      <c r="E953" s="3" t="s">
        <v>28</v>
      </c>
      <c r="F953" s="3">
        <v>2751.41</v>
      </c>
      <c r="G953" s="3">
        <v>495.25</v>
      </c>
      <c r="H953" s="3">
        <v>2256.16</v>
      </c>
      <c r="I953" s="3" t="s">
        <v>29</v>
      </c>
      <c r="J953" s="5">
        <v>1.2195101411247431</v>
      </c>
      <c r="K953" t="str">
        <f>_xlfn.XLOOKUP(D953, dim_channels!A:A, dim_channels!C:C, "Not Found")</f>
        <v>OTA</v>
      </c>
      <c r="L953" t="str">
        <f>_xlfn.XLOOKUP(D953, dim_channels!A:A, dim_channels!B:B, "Not Found")</f>
        <v>Expedia</v>
      </c>
      <c r="M953">
        <f t="shared" si="56"/>
        <v>0</v>
      </c>
      <c r="N953">
        <f t="shared" si="57"/>
        <v>1</v>
      </c>
      <c r="O953">
        <f t="shared" si="58"/>
        <v>2256.16</v>
      </c>
      <c r="P953">
        <f t="shared" si="59"/>
        <v>2751.41</v>
      </c>
    </row>
    <row r="954" spans="1:16" x14ac:dyDescent="0.2">
      <c r="A954" s="2" t="s">
        <v>1379</v>
      </c>
      <c r="B954" s="2" t="s">
        <v>822</v>
      </c>
      <c r="C954" s="2" t="s">
        <v>294</v>
      </c>
      <c r="D954" s="2" t="s">
        <v>33</v>
      </c>
      <c r="E954" s="2" t="s">
        <v>28</v>
      </c>
      <c r="F954" s="2">
        <v>6058.34</v>
      </c>
      <c r="G954" s="2">
        <v>908.75</v>
      </c>
      <c r="H954" s="2">
        <v>5149.59</v>
      </c>
      <c r="I954" s="2" t="s">
        <v>29</v>
      </c>
      <c r="J954" s="4">
        <v>1.1764703597762149</v>
      </c>
      <c r="K954" t="str">
        <f>_xlfn.XLOOKUP(D954, dim_channels!A:A, dim_channels!C:C, "Not Found")</f>
        <v>OTA</v>
      </c>
      <c r="L954" t="str">
        <f>_xlfn.XLOOKUP(D954, dim_channels!A:A, dim_channels!B:B, "Not Found")</f>
        <v>Booking.com</v>
      </c>
      <c r="M954">
        <f t="shared" si="56"/>
        <v>0</v>
      </c>
      <c r="N954">
        <f t="shared" si="57"/>
        <v>1</v>
      </c>
      <c r="O954">
        <f t="shared" si="58"/>
        <v>5149.59</v>
      </c>
      <c r="P954">
        <f t="shared" si="59"/>
        <v>6058.34</v>
      </c>
    </row>
    <row r="955" spans="1:16" x14ac:dyDescent="0.2">
      <c r="A955" s="3" t="s">
        <v>1380</v>
      </c>
      <c r="B955" s="3" t="s">
        <v>603</v>
      </c>
      <c r="C955" s="3" t="s">
        <v>705</v>
      </c>
      <c r="D955" s="3" t="s">
        <v>64</v>
      </c>
      <c r="E955" s="3" t="s">
        <v>28</v>
      </c>
      <c r="F955" s="3">
        <v>3771.1</v>
      </c>
      <c r="G955" s="3">
        <v>0</v>
      </c>
      <c r="H955" s="3">
        <v>3771.1</v>
      </c>
      <c r="I955" s="3" t="s">
        <v>29</v>
      </c>
      <c r="J955" s="5">
        <v>1</v>
      </c>
      <c r="K955" t="str">
        <f>_xlfn.XLOOKUP(D955, dim_channels!A:A, dim_channels!C:C, "Not Found")</f>
        <v>Direct</v>
      </c>
      <c r="L955" t="str">
        <f>_xlfn.XLOOKUP(D955, dim_channels!A:A, dim_channels!B:B, "Not Found")</f>
        <v>Direct Website</v>
      </c>
      <c r="M955">
        <f t="shared" si="56"/>
        <v>0</v>
      </c>
      <c r="N955">
        <f t="shared" si="57"/>
        <v>1</v>
      </c>
      <c r="O955">
        <f t="shared" si="58"/>
        <v>3771.1</v>
      </c>
      <c r="P955">
        <f t="shared" si="59"/>
        <v>3771.1</v>
      </c>
    </row>
    <row r="956" spans="1:16" x14ac:dyDescent="0.2">
      <c r="A956" s="2" t="s">
        <v>1381</v>
      </c>
      <c r="B956" s="2" t="s">
        <v>578</v>
      </c>
      <c r="C956" s="2" t="s">
        <v>129</v>
      </c>
      <c r="D956" s="2" t="s">
        <v>169</v>
      </c>
      <c r="E956" s="2" t="s">
        <v>46</v>
      </c>
      <c r="F956" s="2">
        <v>17743.77</v>
      </c>
      <c r="G956" s="2">
        <v>3548.75</v>
      </c>
      <c r="H956" s="2">
        <v>14195.02</v>
      </c>
      <c r="I956" s="2" t="s">
        <v>56</v>
      </c>
      <c r="J956" s="4">
        <v>1.2499996477637929</v>
      </c>
      <c r="K956" t="str">
        <f>_xlfn.XLOOKUP(D956, dim_channels!A:A, dim_channels!C:C, "Not Found")</f>
        <v>GDS</v>
      </c>
      <c r="L956" t="str">
        <f>_xlfn.XLOOKUP(D956, dim_channels!A:A, dim_channels!B:B, "Not Found")</f>
        <v>GDS (Amadeus)</v>
      </c>
      <c r="M956">
        <f t="shared" si="56"/>
        <v>0</v>
      </c>
      <c r="N956">
        <f t="shared" si="57"/>
        <v>0</v>
      </c>
      <c r="O956">
        <f t="shared" si="58"/>
        <v>0</v>
      </c>
      <c r="P956">
        <f t="shared" si="59"/>
        <v>0</v>
      </c>
    </row>
    <row r="957" spans="1:16" x14ac:dyDescent="0.2">
      <c r="A957" s="3" t="s">
        <v>1382</v>
      </c>
      <c r="B957" s="3" t="s">
        <v>564</v>
      </c>
      <c r="C957" s="3" t="s">
        <v>564</v>
      </c>
      <c r="D957" s="3" t="s">
        <v>114</v>
      </c>
      <c r="E957" s="3" t="s">
        <v>46</v>
      </c>
      <c r="F957" s="3">
        <v>6128.51</v>
      </c>
      <c r="G957" s="3">
        <v>612.85</v>
      </c>
      <c r="H957" s="3">
        <v>5515.66</v>
      </c>
      <c r="I957" s="3" t="s">
        <v>29</v>
      </c>
      <c r="J957" s="5">
        <v>1.1111109096644829</v>
      </c>
      <c r="K957" t="str">
        <f>_xlfn.XLOOKUP(D957, dim_channels!A:A, dim_channels!C:C, "Not Found")</f>
        <v>Offline</v>
      </c>
      <c r="L957" t="str">
        <f>_xlfn.XLOOKUP(D957, dim_channels!A:A, dim_channels!B:B, "Not Found")</f>
        <v>Travel Agency</v>
      </c>
      <c r="M957">
        <f t="shared" si="56"/>
        <v>0</v>
      </c>
      <c r="N957">
        <f t="shared" si="57"/>
        <v>1</v>
      </c>
      <c r="O957">
        <f t="shared" si="58"/>
        <v>5515.66</v>
      </c>
      <c r="P957">
        <f t="shared" si="59"/>
        <v>6128.51</v>
      </c>
    </row>
    <row r="958" spans="1:16" x14ac:dyDescent="0.2">
      <c r="A958" s="2" t="s">
        <v>1383</v>
      </c>
      <c r="B958" s="2" t="s">
        <v>39</v>
      </c>
      <c r="C958" s="2" t="s">
        <v>205</v>
      </c>
      <c r="D958" s="2" t="s">
        <v>33</v>
      </c>
      <c r="E958" s="2" t="s">
        <v>34</v>
      </c>
      <c r="F958" s="2">
        <v>9276.11</v>
      </c>
      <c r="G958" s="2">
        <v>1391.42</v>
      </c>
      <c r="H958" s="2">
        <v>7884.69</v>
      </c>
      <c r="I958" s="2" t="s">
        <v>29</v>
      </c>
      <c r="J958" s="4">
        <v>1.1764711104685159</v>
      </c>
      <c r="K958" t="str">
        <f>_xlfn.XLOOKUP(D958, dim_channels!A:A, dim_channels!C:C, "Not Found")</f>
        <v>OTA</v>
      </c>
      <c r="L958" t="str">
        <f>_xlfn.XLOOKUP(D958, dim_channels!A:A, dim_channels!B:B, "Not Found")</f>
        <v>Booking.com</v>
      </c>
      <c r="M958">
        <f t="shared" si="56"/>
        <v>0</v>
      </c>
      <c r="N958">
        <f t="shared" si="57"/>
        <v>1</v>
      </c>
      <c r="O958">
        <f t="shared" si="58"/>
        <v>7884.69</v>
      </c>
      <c r="P958">
        <f t="shared" si="59"/>
        <v>9276.11</v>
      </c>
    </row>
    <row r="959" spans="1:16" x14ac:dyDescent="0.2">
      <c r="A959" s="3" t="s">
        <v>1384</v>
      </c>
      <c r="B959" s="3" t="s">
        <v>241</v>
      </c>
      <c r="C959" s="3" t="s">
        <v>244</v>
      </c>
      <c r="D959" s="3" t="s">
        <v>52</v>
      </c>
      <c r="E959" s="3" t="s">
        <v>34</v>
      </c>
      <c r="F959" s="3">
        <v>2876.83</v>
      </c>
      <c r="G959" s="3">
        <v>345.22</v>
      </c>
      <c r="H959" s="3">
        <v>2531.61</v>
      </c>
      <c r="I959" s="3" t="s">
        <v>29</v>
      </c>
      <c r="J959" s="5">
        <v>1.136363815911613</v>
      </c>
      <c r="K959" t="str">
        <f>_xlfn.XLOOKUP(D959, dim_channels!A:A, dim_channels!C:C, "Not Found")</f>
        <v>OTA</v>
      </c>
      <c r="L959" t="str">
        <f>_xlfn.XLOOKUP(D959, dim_channels!A:A, dim_channels!B:B, "Not Found")</f>
        <v>Agoda</v>
      </c>
      <c r="M959">
        <f t="shared" si="56"/>
        <v>0</v>
      </c>
      <c r="N959">
        <f t="shared" si="57"/>
        <v>1</v>
      </c>
      <c r="O959">
        <f t="shared" si="58"/>
        <v>2531.61</v>
      </c>
      <c r="P959">
        <f t="shared" si="59"/>
        <v>2876.83</v>
      </c>
    </row>
    <row r="960" spans="1:16" x14ac:dyDescent="0.2">
      <c r="A960" s="2" t="s">
        <v>1385</v>
      </c>
      <c r="B960" s="2" t="s">
        <v>62</v>
      </c>
      <c r="C960" s="2" t="s">
        <v>773</v>
      </c>
      <c r="D960" s="2" t="s">
        <v>27</v>
      </c>
      <c r="E960" s="2" t="s">
        <v>28</v>
      </c>
      <c r="F960" s="2">
        <v>16931.36</v>
      </c>
      <c r="G960" s="2">
        <v>3047.64</v>
      </c>
      <c r="H960" s="2">
        <v>13883.72</v>
      </c>
      <c r="I960" s="2" t="s">
        <v>29</v>
      </c>
      <c r="J960" s="4">
        <v>1.219511773501627</v>
      </c>
      <c r="K960" t="str">
        <f>_xlfn.XLOOKUP(D960, dim_channels!A:A, dim_channels!C:C, "Not Found")</f>
        <v>OTA</v>
      </c>
      <c r="L960" t="str">
        <f>_xlfn.XLOOKUP(D960, dim_channels!A:A, dim_channels!B:B, "Not Found")</f>
        <v>Expedia</v>
      </c>
      <c r="M960">
        <f t="shared" si="56"/>
        <v>0</v>
      </c>
      <c r="N960">
        <f t="shared" si="57"/>
        <v>1</v>
      </c>
      <c r="O960">
        <f t="shared" si="58"/>
        <v>13883.72</v>
      </c>
      <c r="P960">
        <f t="shared" si="59"/>
        <v>16931.36</v>
      </c>
    </row>
    <row r="961" spans="1:16" x14ac:dyDescent="0.2">
      <c r="A961" s="3" t="s">
        <v>1386</v>
      </c>
      <c r="B961" s="3" t="s">
        <v>391</v>
      </c>
      <c r="C961" s="3" t="s">
        <v>213</v>
      </c>
      <c r="D961" s="3" t="s">
        <v>27</v>
      </c>
      <c r="E961" s="3" t="s">
        <v>34</v>
      </c>
      <c r="F961" s="3">
        <v>7701.99</v>
      </c>
      <c r="G961" s="3">
        <v>1386.36</v>
      </c>
      <c r="H961" s="3">
        <v>6315.63</v>
      </c>
      <c r="I961" s="3" t="s">
        <v>41</v>
      </c>
      <c r="J961" s="5">
        <v>1.2195125426917031</v>
      </c>
      <c r="K961" t="str">
        <f>_xlfn.XLOOKUP(D961, dim_channels!A:A, dim_channels!C:C, "Not Found")</f>
        <v>OTA</v>
      </c>
      <c r="L961" t="str">
        <f>_xlfn.XLOOKUP(D961, dim_channels!A:A, dim_channels!B:B, "Not Found")</f>
        <v>Expedia</v>
      </c>
      <c r="M961">
        <f t="shared" si="56"/>
        <v>1</v>
      </c>
      <c r="N961">
        <f t="shared" si="57"/>
        <v>0</v>
      </c>
      <c r="O961">
        <f t="shared" si="58"/>
        <v>0</v>
      </c>
      <c r="P961">
        <f t="shared" si="59"/>
        <v>0</v>
      </c>
    </row>
    <row r="962" spans="1:16" x14ac:dyDescent="0.2">
      <c r="A962" s="2" t="s">
        <v>1387</v>
      </c>
      <c r="B962" s="2" t="s">
        <v>264</v>
      </c>
      <c r="C962" s="2" t="s">
        <v>343</v>
      </c>
      <c r="D962" s="2" t="s">
        <v>114</v>
      </c>
      <c r="E962" s="2" t="s">
        <v>115</v>
      </c>
      <c r="F962" s="2">
        <v>8458.98</v>
      </c>
      <c r="G962" s="2">
        <v>845.9</v>
      </c>
      <c r="H962" s="2">
        <v>7613.08</v>
      </c>
      <c r="I962" s="2" t="s">
        <v>29</v>
      </c>
      <c r="J962" s="4">
        <v>1.1111114030064051</v>
      </c>
      <c r="K962" t="str">
        <f>_xlfn.XLOOKUP(D962, dim_channels!A:A, dim_channels!C:C, "Not Found")</f>
        <v>Offline</v>
      </c>
      <c r="L962" t="str">
        <f>_xlfn.XLOOKUP(D962, dim_channels!A:A, dim_channels!B:B, "Not Found")</f>
        <v>Travel Agency</v>
      </c>
      <c r="M962">
        <f t="shared" si="56"/>
        <v>0</v>
      </c>
      <c r="N962">
        <f t="shared" si="57"/>
        <v>1</v>
      </c>
      <c r="O962">
        <f t="shared" si="58"/>
        <v>7613.08</v>
      </c>
      <c r="P962">
        <f t="shared" si="59"/>
        <v>8458.98</v>
      </c>
    </row>
    <row r="963" spans="1:16" x14ac:dyDescent="0.2">
      <c r="A963" s="3" t="s">
        <v>1388</v>
      </c>
      <c r="B963" s="3" t="s">
        <v>100</v>
      </c>
      <c r="C963" s="3" t="s">
        <v>299</v>
      </c>
      <c r="D963" s="3" t="s">
        <v>64</v>
      </c>
      <c r="E963" s="3" t="s">
        <v>115</v>
      </c>
      <c r="F963" s="3">
        <v>3758.05</v>
      </c>
      <c r="G963" s="3">
        <v>0</v>
      </c>
      <c r="H963" s="3">
        <v>3758.05</v>
      </c>
      <c r="I963" s="3" t="s">
        <v>29</v>
      </c>
      <c r="J963" s="5">
        <v>1</v>
      </c>
      <c r="K963" t="str">
        <f>_xlfn.XLOOKUP(D963, dim_channels!A:A, dim_channels!C:C, "Not Found")</f>
        <v>Direct</v>
      </c>
      <c r="L963" t="str">
        <f>_xlfn.XLOOKUP(D963, dim_channels!A:A, dim_channels!B:B, "Not Found")</f>
        <v>Direct Website</v>
      </c>
      <c r="M963">
        <f t="shared" ref="M963:M1026" si="60">IF(I963="Cancelled",1,0)</f>
        <v>0</v>
      </c>
      <c r="N963">
        <f t="shared" ref="N963:N1026" si="61">IF(TRIM(UPPER(I963))="CHECKED-OUT",1,0)</f>
        <v>1</v>
      </c>
      <c r="O963">
        <f t="shared" ref="O963:O1026" si="62">IF(TRIM(UPPER(I963))="CHECKED-OUT",H963,0)</f>
        <v>3758.05</v>
      </c>
      <c r="P963">
        <f t="shared" ref="P963:P1026" si="63">IF(TRIM(UPPER(I963))="CHECKED-OUT",F963,0)</f>
        <v>3758.05</v>
      </c>
    </row>
    <row r="964" spans="1:16" x14ac:dyDescent="0.2">
      <c r="A964" s="2" t="s">
        <v>1389</v>
      </c>
      <c r="B964" s="2" t="s">
        <v>454</v>
      </c>
      <c r="C964" s="2" t="s">
        <v>426</v>
      </c>
      <c r="D964" s="2" t="s">
        <v>206</v>
      </c>
      <c r="E964" s="2" t="s">
        <v>207</v>
      </c>
      <c r="F964" s="2">
        <v>11709.51</v>
      </c>
      <c r="G964" s="2">
        <v>0</v>
      </c>
      <c r="H964" s="2">
        <v>11709.51</v>
      </c>
      <c r="I964" s="2" t="s">
        <v>29</v>
      </c>
      <c r="J964" s="4">
        <v>1</v>
      </c>
      <c r="K964" t="str">
        <f>_xlfn.XLOOKUP(D964, dim_channels!A:A, dim_channels!C:C, "Not Found")</f>
        <v>Direct</v>
      </c>
      <c r="L964" t="str">
        <f>_xlfn.XLOOKUP(D964, dim_channels!A:A, dim_channels!B:B, "Not Found")</f>
        <v>Walk-in</v>
      </c>
      <c r="M964">
        <f t="shared" si="60"/>
        <v>0</v>
      </c>
      <c r="N964">
        <f t="shared" si="61"/>
        <v>1</v>
      </c>
      <c r="O964">
        <f t="shared" si="62"/>
        <v>11709.51</v>
      </c>
      <c r="P964">
        <f t="shared" si="63"/>
        <v>11709.51</v>
      </c>
    </row>
    <row r="965" spans="1:16" x14ac:dyDescent="0.2">
      <c r="A965" s="3" t="s">
        <v>1390</v>
      </c>
      <c r="B965" s="3" t="s">
        <v>570</v>
      </c>
      <c r="C965" s="3" t="s">
        <v>63</v>
      </c>
      <c r="D965" s="3" t="s">
        <v>114</v>
      </c>
      <c r="E965" s="3" t="s">
        <v>46</v>
      </c>
      <c r="F965" s="3">
        <v>2633.2</v>
      </c>
      <c r="G965" s="3">
        <v>263.32</v>
      </c>
      <c r="H965" s="3">
        <v>2369.88</v>
      </c>
      <c r="I965" s="3" t="s">
        <v>29</v>
      </c>
      <c r="J965" s="5">
        <v>1.1111111111111109</v>
      </c>
      <c r="K965" t="str">
        <f>_xlfn.XLOOKUP(D965, dim_channels!A:A, dim_channels!C:C, "Not Found")</f>
        <v>Offline</v>
      </c>
      <c r="L965" t="str">
        <f>_xlfn.XLOOKUP(D965, dim_channels!A:A, dim_channels!B:B, "Not Found")</f>
        <v>Travel Agency</v>
      </c>
      <c r="M965">
        <f t="shared" si="60"/>
        <v>0</v>
      </c>
      <c r="N965">
        <f t="shared" si="61"/>
        <v>1</v>
      </c>
      <c r="O965">
        <f t="shared" si="62"/>
        <v>2369.88</v>
      </c>
      <c r="P965">
        <f t="shared" si="63"/>
        <v>2633.2</v>
      </c>
    </row>
    <row r="966" spans="1:16" x14ac:dyDescent="0.2">
      <c r="A966" s="2" t="s">
        <v>1391</v>
      </c>
      <c r="B966" s="2" t="s">
        <v>1021</v>
      </c>
      <c r="C966" s="2" t="s">
        <v>595</v>
      </c>
      <c r="D966" s="2" t="s">
        <v>45</v>
      </c>
      <c r="E966" s="2" t="s">
        <v>46</v>
      </c>
      <c r="F966" s="2">
        <v>5149.1400000000003</v>
      </c>
      <c r="G966" s="2">
        <v>257.45999999999998</v>
      </c>
      <c r="H966" s="2">
        <v>4891.68</v>
      </c>
      <c r="I966" s="2" t="s">
        <v>29</v>
      </c>
      <c r="J966" s="4">
        <v>1.052632224511824</v>
      </c>
      <c r="K966" t="str">
        <f>_xlfn.XLOOKUP(D966, dim_channels!A:A, dim_channels!C:C, "Not Found")</f>
        <v>Corporate</v>
      </c>
      <c r="L966" t="str">
        <f>_xlfn.XLOOKUP(D966, dim_channels!A:A, dim_channels!B:B, "Not Found")</f>
        <v>Corporate Direct</v>
      </c>
      <c r="M966">
        <f t="shared" si="60"/>
        <v>0</v>
      </c>
      <c r="N966">
        <f t="shared" si="61"/>
        <v>1</v>
      </c>
      <c r="O966">
        <f t="shared" si="62"/>
        <v>4891.68</v>
      </c>
      <c r="P966">
        <f t="shared" si="63"/>
        <v>5149.1400000000003</v>
      </c>
    </row>
    <row r="967" spans="1:16" x14ac:dyDescent="0.2">
      <c r="A967" s="3" t="s">
        <v>1392</v>
      </c>
      <c r="B967" s="3" t="s">
        <v>193</v>
      </c>
      <c r="C967" s="3" t="s">
        <v>371</v>
      </c>
      <c r="D967" s="3" t="s">
        <v>27</v>
      </c>
      <c r="E967" s="3" t="s">
        <v>28</v>
      </c>
      <c r="F967" s="3">
        <v>8055.86</v>
      </c>
      <c r="G967" s="3">
        <v>1450.05</v>
      </c>
      <c r="H967" s="3">
        <v>6605.81</v>
      </c>
      <c r="I967" s="3" t="s">
        <v>29</v>
      </c>
      <c r="J967" s="5">
        <v>1.219511308984061</v>
      </c>
      <c r="K967" t="str">
        <f>_xlfn.XLOOKUP(D967, dim_channels!A:A, dim_channels!C:C, "Not Found")</f>
        <v>OTA</v>
      </c>
      <c r="L967" t="str">
        <f>_xlfn.XLOOKUP(D967, dim_channels!A:A, dim_channels!B:B, "Not Found")</f>
        <v>Expedia</v>
      </c>
      <c r="M967">
        <f t="shared" si="60"/>
        <v>0</v>
      </c>
      <c r="N967">
        <f t="shared" si="61"/>
        <v>1</v>
      </c>
      <c r="O967">
        <f t="shared" si="62"/>
        <v>6605.81</v>
      </c>
      <c r="P967">
        <f t="shared" si="63"/>
        <v>8055.86</v>
      </c>
    </row>
    <row r="968" spans="1:16" x14ac:dyDescent="0.2">
      <c r="A968" s="2" t="s">
        <v>1393</v>
      </c>
      <c r="B968" s="2" t="s">
        <v>983</v>
      </c>
      <c r="C968" s="2" t="s">
        <v>854</v>
      </c>
      <c r="D968" s="2" t="s">
        <v>33</v>
      </c>
      <c r="E968" s="2" t="s">
        <v>34</v>
      </c>
      <c r="F968" s="2">
        <v>7112.64</v>
      </c>
      <c r="G968" s="2">
        <v>1066.9000000000001</v>
      </c>
      <c r="H968" s="2">
        <v>6045.74</v>
      </c>
      <c r="I968" s="2" t="s">
        <v>56</v>
      </c>
      <c r="J968" s="4">
        <v>1.17647136661517</v>
      </c>
      <c r="K968" t="str">
        <f>_xlfn.XLOOKUP(D968, dim_channels!A:A, dim_channels!C:C, "Not Found")</f>
        <v>OTA</v>
      </c>
      <c r="L968" t="str">
        <f>_xlfn.XLOOKUP(D968, dim_channels!A:A, dim_channels!B:B, "Not Found")</f>
        <v>Booking.com</v>
      </c>
      <c r="M968">
        <f t="shared" si="60"/>
        <v>0</v>
      </c>
      <c r="N968">
        <f t="shared" si="61"/>
        <v>0</v>
      </c>
      <c r="O968">
        <f t="shared" si="62"/>
        <v>0</v>
      </c>
      <c r="P968">
        <f t="shared" si="63"/>
        <v>0</v>
      </c>
    </row>
    <row r="969" spans="1:16" x14ac:dyDescent="0.2">
      <c r="A969" s="3" t="s">
        <v>1394</v>
      </c>
      <c r="B969" s="3" t="s">
        <v>891</v>
      </c>
      <c r="C969" s="3" t="s">
        <v>48</v>
      </c>
      <c r="D969" s="3" t="s">
        <v>64</v>
      </c>
      <c r="E969" s="3" t="s">
        <v>115</v>
      </c>
      <c r="F969" s="3">
        <v>10136.76</v>
      </c>
      <c r="G969" s="3">
        <v>0</v>
      </c>
      <c r="H969" s="3">
        <v>10136.76</v>
      </c>
      <c r="I969" s="3" t="s">
        <v>29</v>
      </c>
      <c r="J969" s="5">
        <v>1</v>
      </c>
      <c r="K969" t="str">
        <f>_xlfn.XLOOKUP(D969, dim_channels!A:A, dim_channels!C:C, "Not Found")</f>
        <v>Direct</v>
      </c>
      <c r="L969" t="str">
        <f>_xlfn.XLOOKUP(D969, dim_channels!A:A, dim_channels!B:B, "Not Found")</f>
        <v>Direct Website</v>
      </c>
      <c r="M969">
        <f t="shared" si="60"/>
        <v>0</v>
      </c>
      <c r="N969">
        <f t="shared" si="61"/>
        <v>1</v>
      </c>
      <c r="O969">
        <f t="shared" si="62"/>
        <v>10136.76</v>
      </c>
      <c r="P969">
        <f t="shared" si="63"/>
        <v>10136.76</v>
      </c>
    </row>
    <row r="970" spans="1:16" x14ac:dyDescent="0.2">
      <c r="A970" s="2" t="s">
        <v>1395</v>
      </c>
      <c r="B970" s="2" t="s">
        <v>584</v>
      </c>
      <c r="C970" s="2" t="s">
        <v>666</v>
      </c>
      <c r="D970" s="2" t="s">
        <v>33</v>
      </c>
      <c r="E970" s="2" t="s">
        <v>34</v>
      </c>
      <c r="F970" s="2">
        <v>3065.56</v>
      </c>
      <c r="G970" s="2">
        <v>459.83</v>
      </c>
      <c r="H970" s="2">
        <v>2605.73</v>
      </c>
      <c r="I970" s="2" t="s">
        <v>56</v>
      </c>
      <c r="J970" s="4">
        <v>1.176468782260633</v>
      </c>
      <c r="K970" t="str">
        <f>_xlfn.XLOOKUP(D970, dim_channels!A:A, dim_channels!C:C, "Not Found")</f>
        <v>OTA</v>
      </c>
      <c r="L970" t="str">
        <f>_xlfn.XLOOKUP(D970, dim_channels!A:A, dim_channels!B:B, "Not Found")</f>
        <v>Booking.com</v>
      </c>
      <c r="M970">
        <f t="shared" si="60"/>
        <v>0</v>
      </c>
      <c r="N970">
        <f t="shared" si="61"/>
        <v>0</v>
      </c>
      <c r="O970">
        <f t="shared" si="62"/>
        <v>0</v>
      </c>
      <c r="P970">
        <f t="shared" si="63"/>
        <v>0</v>
      </c>
    </row>
    <row r="971" spans="1:16" x14ac:dyDescent="0.2">
      <c r="A971" s="3" t="s">
        <v>1396</v>
      </c>
      <c r="B971" s="3" t="s">
        <v>331</v>
      </c>
      <c r="C971" s="3" t="s">
        <v>294</v>
      </c>
      <c r="D971" s="3" t="s">
        <v>45</v>
      </c>
      <c r="E971" s="3" t="s">
        <v>89</v>
      </c>
      <c r="F971" s="3">
        <v>8430.5300000000007</v>
      </c>
      <c r="G971" s="3">
        <v>0</v>
      </c>
      <c r="H971" s="3">
        <v>8430.5300000000007</v>
      </c>
      <c r="I971" s="3" t="s">
        <v>41</v>
      </c>
      <c r="J971" s="5">
        <v>1</v>
      </c>
      <c r="K971" t="str">
        <f>_xlfn.XLOOKUP(D971, dim_channels!A:A, dim_channels!C:C, "Not Found")</f>
        <v>Corporate</v>
      </c>
      <c r="L971" t="str">
        <f>_xlfn.XLOOKUP(D971, dim_channels!A:A, dim_channels!B:B, "Not Found")</f>
        <v>Corporate Direct</v>
      </c>
      <c r="M971">
        <f t="shared" si="60"/>
        <v>1</v>
      </c>
      <c r="N971">
        <f t="shared" si="61"/>
        <v>0</v>
      </c>
      <c r="O971">
        <f t="shared" si="62"/>
        <v>0</v>
      </c>
      <c r="P971">
        <f t="shared" si="63"/>
        <v>0</v>
      </c>
    </row>
    <row r="972" spans="1:16" x14ac:dyDescent="0.2">
      <c r="A972" s="2" t="s">
        <v>1397</v>
      </c>
      <c r="B972" s="2" t="s">
        <v>416</v>
      </c>
      <c r="C972" s="2" t="s">
        <v>416</v>
      </c>
      <c r="D972" s="2" t="s">
        <v>33</v>
      </c>
      <c r="E972" s="2" t="s">
        <v>28</v>
      </c>
      <c r="F972" s="2">
        <v>4870.78</v>
      </c>
      <c r="G972" s="2">
        <v>730.62</v>
      </c>
      <c r="H972" s="2">
        <v>4140.16</v>
      </c>
      <c r="I972" s="2" t="s">
        <v>29</v>
      </c>
      <c r="J972" s="4">
        <v>1.1764714407172669</v>
      </c>
      <c r="K972" t="str">
        <f>_xlfn.XLOOKUP(D972, dim_channels!A:A, dim_channels!C:C, "Not Found")</f>
        <v>OTA</v>
      </c>
      <c r="L972" t="str">
        <f>_xlfn.XLOOKUP(D972, dim_channels!A:A, dim_channels!B:B, "Not Found")</f>
        <v>Booking.com</v>
      </c>
      <c r="M972">
        <f t="shared" si="60"/>
        <v>0</v>
      </c>
      <c r="N972">
        <f t="shared" si="61"/>
        <v>1</v>
      </c>
      <c r="O972">
        <f t="shared" si="62"/>
        <v>4140.16</v>
      </c>
      <c r="P972">
        <f t="shared" si="63"/>
        <v>4870.78</v>
      </c>
    </row>
    <row r="973" spans="1:16" x14ac:dyDescent="0.2">
      <c r="A973" s="3" t="s">
        <v>1398</v>
      </c>
      <c r="B973" s="3" t="s">
        <v>189</v>
      </c>
      <c r="C973" s="3" t="s">
        <v>749</v>
      </c>
      <c r="D973" s="3" t="s">
        <v>52</v>
      </c>
      <c r="E973" s="3" t="s">
        <v>60</v>
      </c>
      <c r="F973" s="3">
        <v>4684.9399999999996</v>
      </c>
      <c r="G973" s="3">
        <v>0</v>
      </c>
      <c r="H973" s="3">
        <v>4684.9399999999996</v>
      </c>
      <c r="I973" s="3" t="s">
        <v>29</v>
      </c>
      <c r="J973" s="5">
        <v>1</v>
      </c>
      <c r="K973" t="str">
        <f>_xlfn.XLOOKUP(D973, dim_channels!A:A, dim_channels!C:C, "Not Found")</f>
        <v>OTA</v>
      </c>
      <c r="L973" t="str">
        <f>_xlfn.XLOOKUP(D973, dim_channels!A:A, dim_channels!B:B, "Not Found")</f>
        <v>Agoda</v>
      </c>
      <c r="M973">
        <f t="shared" si="60"/>
        <v>0</v>
      </c>
      <c r="N973">
        <f t="shared" si="61"/>
        <v>1</v>
      </c>
      <c r="O973">
        <f t="shared" si="62"/>
        <v>4684.9399999999996</v>
      </c>
      <c r="P973">
        <f t="shared" si="63"/>
        <v>4684.9399999999996</v>
      </c>
    </row>
    <row r="974" spans="1:16" x14ac:dyDescent="0.2">
      <c r="A974" s="2" t="s">
        <v>1399</v>
      </c>
      <c r="B974" s="2" t="s">
        <v>484</v>
      </c>
      <c r="C974" s="2" t="s">
        <v>644</v>
      </c>
      <c r="D974" s="2" t="s">
        <v>27</v>
      </c>
      <c r="E974" s="2" t="s">
        <v>34</v>
      </c>
      <c r="F974" s="2">
        <v>6346.94</v>
      </c>
      <c r="G974" s="2">
        <v>1142.45</v>
      </c>
      <c r="H974" s="2">
        <v>5204.49</v>
      </c>
      <c r="I974" s="2" t="s">
        <v>41</v>
      </c>
      <c r="J974" s="4">
        <v>1.2195123825773519</v>
      </c>
      <c r="K974" t="str">
        <f>_xlfn.XLOOKUP(D974, dim_channels!A:A, dim_channels!C:C, "Not Found")</f>
        <v>OTA</v>
      </c>
      <c r="L974" t="str">
        <f>_xlfn.XLOOKUP(D974, dim_channels!A:A, dim_channels!B:B, "Not Found")</f>
        <v>Expedia</v>
      </c>
      <c r="M974">
        <f t="shared" si="60"/>
        <v>1</v>
      </c>
      <c r="N974">
        <f t="shared" si="61"/>
        <v>0</v>
      </c>
      <c r="O974">
        <f t="shared" si="62"/>
        <v>0</v>
      </c>
      <c r="P974">
        <f t="shared" si="63"/>
        <v>0</v>
      </c>
    </row>
    <row r="975" spans="1:16" x14ac:dyDescent="0.2">
      <c r="A975" s="3" t="s">
        <v>1400</v>
      </c>
      <c r="B975" s="3" t="s">
        <v>295</v>
      </c>
      <c r="C975" s="3" t="s">
        <v>295</v>
      </c>
      <c r="D975" s="3" t="s">
        <v>27</v>
      </c>
      <c r="E975" s="3" t="s">
        <v>60</v>
      </c>
      <c r="F975" s="3">
        <v>15985.08</v>
      </c>
      <c r="G975" s="3">
        <v>0</v>
      </c>
      <c r="H975" s="3">
        <v>15985.08</v>
      </c>
      <c r="I975" s="3" t="s">
        <v>41</v>
      </c>
      <c r="J975" s="5">
        <v>1</v>
      </c>
      <c r="K975" t="str">
        <f>_xlfn.XLOOKUP(D975, dim_channels!A:A, dim_channels!C:C, "Not Found")</f>
        <v>OTA</v>
      </c>
      <c r="L975" t="str">
        <f>_xlfn.XLOOKUP(D975, dim_channels!A:A, dim_channels!B:B, "Not Found")</f>
        <v>Expedia</v>
      </c>
      <c r="M975">
        <f t="shared" si="60"/>
        <v>1</v>
      </c>
      <c r="N975">
        <f t="shared" si="61"/>
        <v>0</v>
      </c>
      <c r="O975">
        <f t="shared" si="62"/>
        <v>0</v>
      </c>
      <c r="P975">
        <f t="shared" si="63"/>
        <v>0</v>
      </c>
    </row>
    <row r="976" spans="1:16" x14ac:dyDescent="0.2">
      <c r="A976" s="2" t="s">
        <v>1401</v>
      </c>
      <c r="B976" s="2" t="s">
        <v>126</v>
      </c>
      <c r="C976" s="2" t="s">
        <v>84</v>
      </c>
      <c r="D976" s="2" t="s">
        <v>169</v>
      </c>
      <c r="E976" s="2" t="s">
        <v>34</v>
      </c>
      <c r="F976" s="2">
        <v>6263.9</v>
      </c>
      <c r="G976" s="2">
        <v>1252.78</v>
      </c>
      <c r="H976" s="2">
        <v>5011.12</v>
      </c>
      <c r="I976" s="2" t="s">
        <v>29</v>
      </c>
      <c r="J976" s="4">
        <v>1.25</v>
      </c>
      <c r="K976" t="str">
        <f>_xlfn.XLOOKUP(D976, dim_channels!A:A, dim_channels!C:C, "Not Found")</f>
        <v>GDS</v>
      </c>
      <c r="L976" t="str">
        <f>_xlfn.XLOOKUP(D976, dim_channels!A:A, dim_channels!B:B, "Not Found")</f>
        <v>GDS (Amadeus)</v>
      </c>
      <c r="M976">
        <f t="shared" si="60"/>
        <v>0</v>
      </c>
      <c r="N976">
        <f t="shared" si="61"/>
        <v>1</v>
      </c>
      <c r="O976">
        <f t="shared" si="62"/>
        <v>5011.12</v>
      </c>
      <c r="P976">
        <f t="shared" si="63"/>
        <v>6263.9</v>
      </c>
    </row>
    <row r="977" spans="1:16" x14ac:dyDescent="0.2">
      <c r="A977" s="3" t="s">
        <v>1402</v>
      </c>
      <c r="B977" s="3" t="s">
        <v>258</v>
      </c>
      <c r="C977" s="3" t="s">
        <v>202</v>
      </c>
      <c r="D977" s="3" t="s">
        <v>169</v>
      </c>
      <c r="E977" s="3" t="s">
        <v>46</v>
      </c>
      <c r="F977" s="3">
        <v>11372.1</v>
      </c>
      <c r="G977" s="3">
        <v>2274.42</v>
      </c>
      <c r="H977" s="3">
        <v>9097.68</v>
      </c>
      <c r="I977" s="3" t="s">
        <v>29</v>
      </c>
      <c r="J977" s="5">
        <v>1.25</v>
      </c>
      <c r="K977" t="str">
        <f>_xlfn.XLOOKUP(D977, dim_channels!A:A, dim_channels!C:C, "Not Found")</f>
        <v>GDS</v>
      </c>
      <c r="L977" t="str">
        <f>_xlfn.XLOOKUP(D977, dim_channels!A:A, dim_channels!B:B, "Not Found")</f>
        <v>GDS (Amadeus)</v>
      </c>
      <c r="M977">
        <f t="shared" si="60"/>
        <v>0</v>
      </c>
      <c r="N977">
        <f t="shared" si="61"/>
        <v>1</v>
      </c>
      <c r="O977">
        <f t="shared" si="62"/>
        <v>9097.68</v>
      </c>
      <c r="P977">
        <f t="shared" si="63"/>
        <v>11372.1</v>
      </c>
    </row>
    <row r="978" spans="1:16" x14ac:dyDescent="0.2">
      <c r="A978" s="2" t="s">
        <v>1403</v>
      </c>
      <c r="B978" s="2" t="s">
        <v>82</v>
      </c>
      <c r="C978" s="2" t="s">
        <v>200</v>
      </c>
      <c r="D978" s="2" t="s">
        <v>33</v>
      </c>
      <c r="E978" s="2" t="s">
        <v>28</v>
      </c>
      <c r="F978" s="2">
        <v>5717.74</v>
      </c>
      <c r="G978" s="2">
        <v>857.66</v>
      </c>
      <c r="H978" s="2">
        <v>4860.08</v>
      </c>
      <c r="I978" s="2" t="s">
        <v>41</v>
      </c>
      <c r="J978" s="4">
        <v>1.1764703461671411</v>
      </c>
      <c r="K978" t="str">
        <f>_xlfn.XLOOKUP(D978, dim_channels!A:A, dim_channels!C:C, "Not Found")</f>
        <v>OTA</v>
      </c>
      <c r="L978" t="str">
        <f>_xlfn.XLOOKUP(D978, dim_channels!A:A, dim_channels!B:B, "Not Found")</f>
        <v>Booking.com</v>
      </c>
      <c r="M978">
        <f t="shared" si="60"/>
        <v>1</v>
      </c>
      <c r="N978">
        <f t="shared" si="61"/>
        <v>0</v>
      </c>
      <c r="O978">
        <f t="shared" si="62"/>
        <v>0</v>
      </c>
      <c r="P978">
        <f t="shared" si="63"/>
        <v>0</v>
      </c>
    </row>
    <row r="979" spans="1:16" x14ac:dyDescent="0.2">
      <c r="A979" s="3" t="s">
        <v>1404</v>
      </c>
      <c r="B979" s="3" t="s">
        <v>396</v>
      </c>
      <c r="C979" s="3" t="s">
        <v>189</v>
      </c>
      <c r="D979" s="3" t="s">
        <v>33</v>
      </c>
      <c r="E979" s="3" t="s">
        <v>60</v>
      </c>
      <c r="F979" s="3">
        <v>15212.19</v>
      </c>
      <c r="G979" s="3">
        <v>0</v>
      </c>
      <c r="H979" s="3">
        <v>15212.19</v>
      </c>
      <c r="I979" s="3" t="s">
        <v>29</v>
      </c>
      <c r="J979" s="5">
        <v>1</v>
      </c>
      <c r="K979" t="str">
        <f>_xlfn.XLOOKUP(D979, dim_channels!A:A, dim_channels!C:C, "Not Found")</f>
        <v>OTA</v>
      </c>
      <c r="L979" t="str">
        <f>_xlfn.XLOOKUP(D979, dim_channels!A:A, dim_channels!B:B, "Not Found")</f>
        <v>Booking.com</v>
      </c>
      <c r="M979">
        <f t="shared" si="60"/>
        <v>0</v>
      </c>
      <c r="N979">
        <f t="shared" si="61"/>
        <v>1</v>
      </c>
      <c r="O979">
        <f t="shared" si="62"/>
        <v>15212.19</v>
      </c>
      <c r="P979">
        <f t="shared" si="63"/>
        <v>15212.19</v>
      </c>
    </row>
    <row r="980" spans="1:16" x14ac:dyDescent="0.2">
      <c r="A980" s="2" t="s">
        <v>1405</v>
      </c>
      <c r="B980" s="2" t="s">
        <v>534</v>
      </c>
      <c r="C980" s="2" t="s">
        <v>418</v>
      </c>
      <c r="D980" s="2" t="s">
        <v>64</v>
      </c>
      <c r="E980" s="2" t="s">
        <v>115</v>
      </c>
      <c r="F980" s="2">
        <v>13445.27</v>
      </c>
      <c r="G980" s="2">
        <v>0</v>
      </c>
      <c r="H980" s="2">
        <v>13445.27</v>
      </c>
      <c r="I980" s="2" t="s">
        <v>29</v>
      </c>
      <c r="J980" s="4">
        <v>1</v>
      </c>
      <c r="K980" t="str">
        <f>_xlfn.XLOOKUP(D980, dim_channels!A:A, dim_channels!C:C, "Not Found")</f>
        <v>Direct</v>
      </c>
      <c r="L980" t="str">
        <f>_xlfn.XLOOKUP(D980, dim_channels!A:A, dim_channels!B:B, "Not Found")</f>
        <v>Direct Website</v>
      </c>
      <c r="M980">
        <f t="shared" si="60"/>
        <v>0</v>
      </c>
      <c r="N980">
        <f t="shared" si="61"/>
        <v>1</v>
      </c>
      <c r="O980">
        <f t="shared" si="62"/>
        <v>13445.27</v>
      </c>
      <c r="P980">
        <f t="shared" si="63"/>
        <v>13445.27</v>
      </c>
    </row>
    <row r="981" spans="1:16" x14ac:dyDescent="0.2">
      <c r="A981" s="3" t="s">
        <v>1406</v>
      </c>
      <c r="B981" s="3" t="s">
        <v>176</v>
      </c>
      <c r="C981" s="3" t="s">
        <v>192</v>
      </c>
      <c r="D981" s="3" t="s">
        <v>52</v>
      </c>
      <c r="E981" s="3" t="s">
        <v>34</v>
      </c>
      <c r="F981" s="3">
        <v>11296.82</v>
      </c>
      <c r="G981" s="3">
        <v>1355.62</v>
      </c>
      <c r="H981" s="3">
        <v>9941.2000000000007</v>
      </c>
      <c r="I981" s="3" t="s">
        <v>41</v>
      </c>
      <c r="J981" s="5">
        <v>1.136363819257233</v>
      </c>
      <c r="K981" t="str">
        <f>_xlfn.XLOOKUP(D981, dim_channels!A:A, dim_channels!C:C, "Not Found")</f>
        <v>OTA</v>
      </c>
      <c r="L981" t="str">
        <f>_xlfn.XLOOKUP(D981, dim_channels!A:A, dim_channels!B:B, "Not Found")</f>
        <v>Agoda</v>
      </c>
      <c r="M981">
        <f t="shared" si="60"/>
        <v>1</v>
      </c>
      <c r="N981">
        <f t="shared" si="61"/>
        <v>0</v>
      </c>
      <c r="O981">
        <f t="shared" si="62"/>
        <v>0</v>
      </c>
      <c r="P981">
        <f t="shared" si="63"/>
        <v>0</v>
      </c>
    </row>
    <row r="982" spans="1:16" x14ac:dyDescent="0.2">
      <c r="A982" s="2" t="s">
        <v>1407</v>
      </c>
      <c r="B982" s="2" t="s">
        <v>720</v>
      </c>
      <c r="C982" s="2" t="s">
        <v>771</v>
      </c>
      <c r="D982" s="2" t="s">
        <v>33</v>
      </c>
      <c r="E982" s="2" t="s">
        <v>28</v>
      </c>
      <c r="F982" s="2">
        <v>12095.94</v>
      </c>
      <c r="G982" s="2">
        <v>1814.39</v>
      </c>
      <c r="H982" s="2">
        <v>10281.549999999999</v>
      </c>
      <c r="I982" s="2" t="s">
        <v>29</v>
      </c>
      <c r="J982" s="4">
        <v>1.176470473809883</v>
      </c>
      <c r="K982" t="str">
        <f>_xlfn.XLOOKUP(D982, dim_channels!A:A, dim_channels!C:C, "Not Found")</f>
        <v>OTA</v>
      </c>
      <c r="L982" t="str">
        <f>_xlfn.XLOOKUP(D982, dim_channels!A:A, dim_channels!B:B, "Not Found")</f>
        <v>Booking.com</v>
      </c>
      <c r="M982">
        <f t="shared" si="60"/>
        <v>0</v>
      </c>
      <c r="N982">
        <f t="shared" si="61"/>
        <v>1</v>
      </c>
      <c r="O982">
        <f t="shared" si="62"/>
        <v>10281.549999999999</v>
      </c>
      <c r="P982">
        <f t="shared" si="63"/>
        <v>12095.94</v>
      </c>
    </row>
    <row r="983" spans="1:16" x14ac:dyDescent="0.2">
      <c r="A983" s="3" t="s">
        <v>1408</v>
      </c>
      <c r="B983" s="3" t="s">
        <v>31</v>
      </c>
      <c r="C983" s="3" t="s">
        <v>271</v>
      </c>
      <c r="D983" s="3" t="s">
        <v>27</v>
      </c>
      <c r="E983" s="3" t="s">
        <v>60</v>
      </c>
      <c r="F983" s="3">
        <v>2669.27</v>
      </c>
      <c r="G983" s="3">
        <v>0</v>
      </c>
      <c r="H983" s="3">
        <v>2669.27</v>
      </c>
      <c r="I983" s="3" t="s">
        <v>29</v>
      </c>
      <c r="J983" s="5">
        <v>1</v>
      </c>
      <c r="K983" t="str">
        <f>_xlfn.XLOOKUP(D983, dim_channels!A:A, dim_channels!C:C, "Not Found")</f>
        <v>OTA</v>
      </c>
      <c r="L983" t="str">
        <f>_xlfn.XLOOKUP(D983, dim_channels!A:A, dim_channels!B:B, "Not Found")</f>
        <v>Expedia</v>
      </c>
      <c r="M983">
        <f t="shared" si="60"/>
        <v>0</v>
      </c>
      <c r="N983">
        <f t="shared" si="61"/>
        <v>1</v>
      </c>
      <c r="O983">
        <f t="shared" si="62"/>
        <v>2669.27</v>
      </c>
      <c r="P983">
        <f t="shared" si="63"/>
        <v>2669.27</v>
      </c>
    </row>
    <row r="984" spans="1:16" x14ac:dyDescent="0.2">
      <c r="A984" s="2" t="s">
        <v>1409</v>
      </c>
      <c r="B984" s="2" t="s">
        <v>69</v>
      </c>
      <c r="C984" s="2" t="s">
        <v>82</v>
      </c>
      <c r="D984" s="2" t="s">
        <v>33</v>
      </c>
      <c r="E984" s="2" t="s">
        <v>34</v>
      </c>
      <c r="F984" s="2">
        <v>3127.87</v>
      </c>
      <c r="G984" s="2">
        <v>469.18</v>
      </c>
      <c r="H984" s="2">
        <v>2658.69</v>
      </c>
      <c r="I984" s="2" t="s">
        <v>29</v>
      </c>
      <c r="J984" s="4">
        <v>1.176470366985245</v>
      </c>
      <c r="K984" t="str">
        <f>_xlfn.XLOOKUP(D984, dim_channels!A:A, dim_channels!C:C, "Not Found")</f>
        <v>OTA</v>
      </c>
      <c r="L984" t="str">
        <f>_xlfn.XLOOKUP(D984, dim_channels!A:A, dim_channels!B:B, "Not Found")</f>
        <v>Booking.com</v>
      </c>
      <c r="M984">
        <f t="shared" si="60"/>
        <v>0</v>
      </c>
      <c r="N984">
        <f t="shared" si="61"/>
        <v>1</v>
      </c>
      <c r="O984">
        <f t="shared" si="62"/>
        <v>2658.69</v>
      </c>
      <c r="P984">
        <f t="shared" si="63"/>
        <v>3127.87</v>
      </c>
    </row>
    <row r="985" spans="1:16" x14ac:dyDescent="0.2">
      <c r="A985" s="3" t="s">
        <v>1410</v>
      </c>
      <c r="B985" s="3" t="s">
        <v>714</v>
      </c>
      <c r="C985" s="3" t="s">
        <v>762</v>
      </c>
      <c r="D985" s="3" t="s">
        <v>52</v>
      </c>
      <c r="E985" s="3" t="s">
        <v>34</v>
      </c>
      <c r="F985" s="3">
        <v>2886.56</v>
      </c>
      <c r="G985" s="3">
        <v>346.39</v>
      </c>
      <c r="H985" s="3">
        <v>2540.17</v>
      </c>
      <c r="I985" s="3" t="s">
        <v>29</v>
      </c>
      <c r="J985" s="5">
        <v>1.136364888964124</v>
      </c>
      <c r="K985" t="str">
        <f>_xlfn.XLOOKUP(D985, dim_channels!A:A, dim_channels!C:C, "Not Found")</f>
        <v>OTA</v>
      </c>
      <c r="L985" t="str">
        <f>_xlfn.XLOOKUP(D985, dim_channels!A:A, dim_channels!B:B, "Not Found")</f>
        <v>Agoda</v>
      </c>
      <c r="M985">
        <f t="shared" si="60"/>
        <v>0</v>
      </c>
      <c r="N985">
        <f t="shared" si="61"/>
        <v>1</v>
      </c>
      <c r="O985">
        <f t="shared" si="62"/>
        <v>2540.17</v>
      </c>
      <c r="P985">
        <f t="shared" si="63"/>
        <v>2886.56</v>
      </c>
    </row>
    <row r="986" spans="1:16" x14ac:dyDescent="0.2">
      <c r="A986" s="2" t="s">
        <v>1411</v>
      </c>
      <c r="B986" s="2" t="s">
        <v>44</v>
      </c>
      <c r="C986" s="2" t="s">
        <v>129</v>
      </c>
      <c r="D986" s="2" t="s">
        <v>33</v>
      </c>
      <c r="E986" s="2" t="s">
        <v>28</v>
      </c>
      <c r="F986" s="2">
        <v>3458.13</v>
      </c>
      <c r="G986" s="2">
        <v>518.72</v>
      </c>
      <c r="H986" s="2">
        <v>2939.41</v>
      </c>
      <c r="I986" s="2" t="s">
        <v>29</v>
      </c>
      <c r="J986" s="4">
        <v>1.1764707883554859</v>
      </c>
      <c r="K986" t="str">
        <f>_xlfn.XLOOKUP(D986, dim_channels!A:A, dim_channels!C:C, "Not Found")</f>
        <v>OTA</v>
      </c>
      <c r="L986" t="str">
        <f>_xlfn.XLOOKUP(D986, dim_channels!A:A, dim_channels!B:B, "Not Found")</f>
        <v>Booking.com</v>
      </c>
      <c r="M986">
        <f t="shared" si="60"/>
        <v>0</v>
      </c>
      <c r="N986">
        <f t="shared" si="61"/>
        <v>1</v>
      </c>
      <c r="O986">
        <f t="shared" si="62"/>
        <v>2939.41</v>
      </c>
      <c r="P986">
        <f t="shared" si="63"/>
        <v>3458.13</v>
      </c>
    </row>
    <row r="987" spans="1:16" x14ac:dyDescent="0.2">
      <c r="A987" s="3" t="s">
        <v>1412</v>
      </c>
      <c r="B987" s="3" t="s">
        <v>902</v>
      </c>
      <c r="C987" s="3" t="s">
        <v>294</v>
      </c>
      <c r="D987" s="3" t="s">
        <v>33</v>
      </c>
      <c r="E987" s="3" t="s">
        <v>28</v>
      </c>
      <c r="F987" s="3">
        <v>2377.14</v>
      </c>
      <c r="G987" s="3">
        <v>356.57</v>
      </c>
      <c r="H987" s="3">
        <v>2020.57</v>
      </c>
      <c r="I987" s="3" t="s">
        <v>29</v>
      </c>
      <c r="J987" s="5">
        <v>1.176470005988409</v>
      </c>
      <c r="K987" t="str">
        <f>_xlfn.XLOOKUP(D987, dim_channels!A:A, dim_channels!C:C, "Not Found")</f>
        <v>OTA</v>
      </c>
      <c r="L987" t="str">
        <f>_xlfn.XLOOKUP(D987, dim_channels!A:A, dim_channels!B:B, "Not Found")</f>
        <v>Booking.com</v>
      </c>
      <c r="M987">
        <f t="shared" si="60"/>
        <v>0</v>
      </c>
      <c r="N987">
        <f t="shared" si="61"/>
        <v>1</v>
      </c>
      <c r="O987">
        <f t="shared" si="62"/>
        <v>2020.57</v>
      </c>
      <c r="P987">
        <f t="shared" si="63"/>
        <v>2377.14</v>
      </c>
    </row>
    <row r="988" spans="1:16" x14ac:dyDescent="0.2">
      <c r="A988" s="2" t="s">
        <v>1413</v>
      </c>
      <c r="B988" s="2" t="s">
        <v>97</v>
      </c>
      <c r="C988" s="2" t="s">
        <v>443</v>
      </c>
      <c r="D988" s="2" t="s">
        <v>52</v>
      </c>
      <c r="E988" s="2" t="s">
        <v>60</v>
      </c>
      <c r="F988" s="2">
        <v>8789.24</v>
      </c>
      <c r="G988" s="2">
        <v>0</v>
      </c>
      <c r="H988" s="2">
        <v>8789.24</v>
      </c>
      <c r="I988" s="2" t="s">
        <v>41</v>
      </c>
      <c r="J988" s="4">
        <v>1</v>
      </c>
      <c r="K988" t="str">
        <f>_xlfn.XLOOKUP(D988, dim_channels!A:A, dim_channels!C:C, "Not Found")</f>
        <v>OTA</v>
      </c>
      <c r="L988" t="str">
        <f>_xlfn.XLOOKUP(D988, dim_channels!A:A, dim_channels!B:B, "Not Found")</f>
        <v>Agoda</v>
      </c>
      <c r="M988">
        <f t="shared" si="60"/>
        <v>1</v>
      </c>
      <c r="N988">
        <f t="shared" si="61"/>
        <v>0</v>
      </c>
      <c r="O988">
        <f t="shared" si="62"/>
        <v>0</v>
      </c>
      <c r="P988">
        <f t="shared" si="63"/>
        <v>0</v>
      </c>
    </row>
    <row r="989" spans="1:16" x14ac:dyDescent="0.2">
      <c r="A989" s="3" t="s">
        <v>1414</v>
      </c>
      <c r="B989" s="3" t="s">
        <v>679</v>
      </c>
      <c r="C989" s="3" t="s">
        <v>449</v>
      </c>
      <c r="D989" s="3" t="s">
        <v>33</v>
      </c>
      <c r="E989" s="3" t="s">
        <v>60</v>
      </c>
      <c r="F989" s="3">
        <v>18271.650000000001</v>
      </c>
      <c r="G989" s="3">
        <v>0</v>
      </c>
      <c r="H989" s="3">
        <v>18271.650000000001</v>
      </c>
      <c r="I989" s="3" t="s">
        <v>29</v>
      </c>
      <c r="J989" s="5">
        <v>1</v>
      </c>
      <c r="K989" t="str">
        <f>_xlfn.XLOOKUP(D989, dim_channels!A:A, dim_channels!C:C, "Not Found")</f>
        <v>OTA</v>
      </c>
      <c r="L989" t="str">
        <f>_xlfn.XLOOKUP(D989, dim_channels!A:A, dim_channels!B:B, "Not Found")</f>
        <v>Booking.com</v>
      </c>
      <c r="M989">
        <f t="shared" si="60"/>
        <v>0</v>
      </c>
      <c r="N989">
        <f t="shared" si="61"/>
        <v>1</v>
      </c>
      <c r="O989">
        <f t="shared" si="62"/>
        <v>18271.650000000001</v>
      </c>
      <c r="P989">
        <f t="shared" si="63"/>
        <v>18271.650000000001</v>
      </c>
    </row>
    <row r="990" spans="1:16" x14ac:dyDescent="0.2">
      <c r="A990" s="2" t="s">
        <v>1415</v>
      </c>
      <c r="B990" s="2" t="s">
        <v>463</v>
      </c>
      <c r="C990" s="2" t="s">
        <v>661</v>
      </c>
      <c r="D990" s="2" t="s">
        <v>64</v>
      </c>
      <c r="E990" s="2" t="s">
        <v>34</v>
      </c>
      <c r="F990" s="2">
        <v>7772.95</v>
      </c>
      <c r="G990" s="2">
        <v>0</v>
      </c>
      <c r="H990" s="2">
        <v>7772.95</v>
      </c>
      <c r="I990" s="2" t="s">
        <v>56</v>
      </c>
      <c r="J990" s="4">
        <v>1</v>
      </c>
      <c r="K990" t="str">
        <f>_xlfn.XLOOKUP(D990, dim_channels!A:A, dim_channels!C:C, "Not Found")</f>
        <v>Direct</v>
      </c>
      <c r="L990" t="str">
        <f>_xlfn.XLOOKUP(D990, dim_channels!A:A, dim_channels!B:B, "Not Found")</f>
        <v>Direct Website</v>
      </c>
      <c r="M990">
        <f t="shared" si="60"/>
        <v>0</v>
      </c>
      <c r="N990">
        <f t="shared" si="61"/>
        <v>0</v>
      </c>
      <c r="O990">
        <f t="shared" si="62"/>
        <v>0</v>
      </c>
      <c r="P990">
        <f t="shared" si="63"/>
        <v>0</v>
      </c>
    </row>
    <row r="991" spans="1:16" x14ac:dyDescent="0.2">
      <c r="A991" s="3" t="s">
        <v>1416</v>
      </c>
      <c r="B991" s="3" t="s">
        <v>471</v>
      </c>
      <c r="C991" s="3" t="s">
        <v>771</v>
      </c>
      <c r="D991" s="3" t="s">
        <v>52</v>
      </c>
      <c r="E991" s="3" t="s">
        <v>60</v>
      </c>
      <c r="F991" s="3">
        <v>8154.53</v>
      </c>
      <c r="G991" s="3">
        <v>0</v>
      </c>
      <c r="H991" s="3">
        <v>8154.53</v>
      </c>
      <c r="I991" s="3" t="s">
        <v>29</v>
      </c>
      <c r="J991" s="5">
        <v>1</v>
      </c>
      <c r="K991" t="str">
        <f>_xlfn.XLOOKUP(D991, dim_channels!A:A, dim_channels!C:C, "Not Found")</f>
        <v>OTA</v>
      </c>
      <c r="L991" t="str">
        <f>_xlfn.XLOOKUP(D991, dim_channels!A:A, dim_channels!B:B, "Not Found")</f>
        <v>Agoda</v>
      </c>
      <c r="M991">
        <f t="shared" si="60"/>
        <v>0</v>
      </c>
      <c r="N991">
        <f t="shared" si="61"/>
        <v>1</v>
      </c>
      <c r="O991">
        <f t="shared" si="62"/>
        <v>8154.53</v>
      </c>
      <c r="P991">
        <f t="shared" si="63"/>
        <v>8154.53</v>
      </c>
    </row>
    <row r="992" spans="1:16" x14ac:dyDescent="0.2">
      <c r="A992" s="2" t="s">
        <v>1417</v>
      </c>
      <c r="B992" s="2" t="s">
        <v>602</v>
      </c>
      <c r="C992" s="2" t="s">
        <v>602</v>
      </c>
      <c r="D992" s="2" t="s">
        <v>206</v>
      </c>
      <c r="E992" s="2" t="s">
        <v>207</v>
      </c>
      <c r="F992" s="2">
        <v>2392.9899999999998</v>
      </c>
      <c r="G992" s="2">
        <v>0</v>
      </c>
      <c r="H992" s="2">
        <v>2392.9899999999998</v>
      </c>
      <c r="I992" s="2" t="s">
        <v>29</v>
      </c>
      <c r="J992" s="4">
        <v>1</v>
      </c>
      <c r="K992" t="str">
        <f>_xlfn.XLOOKUP(D992, dim_channels!A:A, dim_channels!C:C, "Not Found")</f>
        <v>Direct</v>
      </c>
      <c r="L992" t="str">
        <f>_xlfn.XLOOKUP(D992, dim_channels!A:A, dim_channels!B:B, "Not Found")</f>
        <v>Walk-in</v>
      </c>
      <c r="M992">
        <f t="shared" si="60"/>
        <v>0</v>
      </c>
      <c r="N992">
        <f t="shared" si="61"/>
        <v>1</v>
      </c>
      <c r="O992">
        <f t="shared" si="62"/>
        <v>2392.9899999999998</v>
      </c>
      <c r="P992">
        <f t="shared" si="63"/>
        <v>2392.9899999999998</v>
      </c>
    </row>
    <row r="993" spans="1:16" x14ac:dyDescent="0.2">
      <c r="A993" s="3" t="s">
        <v>1418</v>
      </c>
      <c r="B993" s="3" t="s">
        <v>712</v>
      </c>
      <c r="C993" s="3" t="s">
        <v>370</v>
      </c>
      <c r="D993" s="3" t="s">
        <v>114</v>
      </c>
      <c r="E993" s="3" t="s">
        <v>115</v>
      </c>
      <c r="F993" s="3">
        <v>11749.76</v>
      </c>
      <c r="G993" s="3">
        <v>1174.98</v>
      </c>
      <c r="H993" s="3">
        <v>10574.78</v>
      </c>
      <c r="I993" s="3" t="s">
        <v>29</v>
      </c>
      <c r="J993" s="5">
        <v>1.1111115313982891</v>
      </c>
      <c r="K993" t="str">
        <f>_xlfn.XLOOKUP(D993, dim_channels!A:A, dim_channels!C:C, "Not Found")</f>
        <v>Offline</v>
      </c>
      <c r="L993" t="str">
        <f>_xlfn.XLOOKUP(D993, dim_channels!A:A, dim_channels!B:B, "Not Found")</f>
        <v>Travel Agency</v>
      </c>
      <c r="M993">
        <f t="shared" si="60"/>
        <v>0</v>
      </c>
      <c r="N993">
        <f t="shared" si="61"/>
        <v>1</v>
      </c>
      <c r="O993">
        <f t="shared" si="62"/>
        <v>10574.78</v>
      </c>
      <c r="P993">
        <f t="shared" si="63"/>
        <v>11749.76</v>
      </c>
    </row>
    <row r="994" spans="1:16" x14ac:dyDescent="0.2">
      <c r="A994" s="2" t="s">
        <v>1419</v>
      </c>
      <c r="B994" s="2" t="s">
        <v>1272</v>
      </c>
      <c r="C994" s="2" t="s">
        <v>226</v>
      </c>
      <c r="D994" s="2" t="s">
        <v>52</v>
      </c>
      <c r="E994" s="2" t="s">
        <v>60</v>
      </c>
      <c r="F994" s="2">
        <v>2311.27</v>
      </c>
      <c r="G994" s="2">
        <v>0</v>
      </c>
      <c r="H994" s="2">
        <v>2311.27</v>
      </c>
      <c r="I994" s="2" t="s">
        <v>29</v>
      </c>
      <c r="J994" s="4">
        <v>1</v>
      </c>
      <c r="K994" t="str">
        <f>_xlfn.XLOOKUP(D994, dim_channels!A:A, dim_channels!C:C, "Not Found")</f>
        <v>OTA</v>
      </c>
      <c r="L994" t="str">
        <f>_xlfn.XLOOKUP(D994, dim_channels!A:A, dim_channels!B:B, "Not Found")</f>
        <v>Agoda</v>
      </c>
      <c r="M994">
        <f t="shared" si="60"/>
        <v>0</v>
      </c>
      <c r="N994">
        <f t="shared" si="61"/>
        <v>1</v>
      </c>
      <c r="O994">
        <f t="shared" si="62"/>
        <v>2311.27</v>
      </c>
      <c r="P994">
        <f t="shared" si="63"/>
        <v>2311.27</v>
      </c>
    </row>
    <row r="995" spans="1:16" x14ac:dyDescent="0.2">
      <c r="A995" s="3" t="s">
        <v>1420</v>
      </c>
      <c r="B995" s="3" t="s">
        <v>198</v>
      </c>
      <c r="C995" s="3" t="s">
        <v>740</v>
      </c>
      <c r="D995" s="3" t="s">
        <v>27</v>
      </c>
      <c r="E995" s="3" t="s">
        <v>28</v>
      </c>
      <c r="F995" s="3">
        <v>3091.94</v>
      </c>
      <c r="G995" s="3">
        <v>556.54999999999995</v>
      </c>
      <c r="H995" s="3">
        <v>2535.39</v>
      </c>
      <c r="I995" s="3" t="s">
        <v>29</v>
      </c>
      <c r="J995" s="5">
        <v>1.219512579918671</v>
      </c>
      <c r="K995" t="str">
        <f>_xlfn.XLOOKUP(D995, dim_channels!A:A, dim_channels!C:C, "Not Found")</f>
        <v>OTA</v>
      </c>
      <c r="L995" t="str">
        <f>_xlfn.XLOOKUP(D995, dim_channels!A:A, dim_channels!B:B, "Not Found")</f>
        <v>Expedia</v>
      </c>
      <c r="M995">
        <f t="shared" si="60"/>
        <v>0</v>
      </c>
      <c r="N995">
        <f t="shared" si="61"/>
        <v>1</v>
      </c>
      <c r="O995">
        <f t="shared" si="62"/>
        <v>2535.39</v>
      </c>
      <c r="P995">
        <f t="shared" si="63"/>
        <v>3091.94</v>
      </c>
    </row>
    <row r="996" spans="1:16" x14ac:dyDescent="0.2">
      <c r="A996" s="2" t="s">
        <v>1421</v>
      </c>
      <c r="B996" s="2" t="s">
        <v>69</v>
      </c>
      <c r="C996" s="2" t="s">
        <v>824</v>
      </c>
      <c r="D996" s="2" t="s">
        <v>64</v>
      </c>
      <c r="E996" s="2" t="s">
        <v>28</v>
      </c>
      <c r="F996" s="2">
        <v>3529.65</v>
      </c>
      <c r="G996" s="2">
        <v>0</v>
      </c>
      <c r="H996" s="2">
        <v>3529.65</v>
      </c>
      <c r="I996" s="2" t="s">
        <v>29</v>
      </c>
      <c r="J996" s="4">
        <v>1</v>
      </c>
      <c r="K996" t="str">
        <f>_xlfn.XLOOKUP(D996, dim_channels!A:A, dim_channels!C:C, "Not Found")</f>
        <v>Direct</v>
      </c>
      <c r="L996" t="str">
        <f>_xlfn.XLOOKUP(D996, dim_channels!A:A, dim_channels!B:B, "Not Found")</f>
        <v>Direct Website</v>
      </c>
      <c r="M996">
        <f t="shared" si="60"/>
        <v>0</v>
      </c>
      <c r="N996">
        <f t="shared" si="61"/>
        <v>1</v>
      </c>
      <c r="O996">
        <f t="shared" si="62"/>
        <v>3529.65</v>
      </c>
      <c r="P996">
        <f t="shared" si="63"/>
        <v>3529.65</v>
      </c>
    </row>
    <row r="997" spans="1:16" x14ac:dyDescent="0.2">
      <c r="A997" s="3" t="s">
        <v>1422</v>
      </c>
      <c r="B997" s="3" t="s">
        <v>603</v>
      </c>
      <c r="C997" s="3" t="s">
        <v>167</v>
      </c>
      <c r="D997" s="3" t="s">
        <v>33</v>
      </c>
      <c r="E997" s="3" t="s">
        <v>34</v>
      </c>
      <c r="F997" s="3">
        <v>5442.33</v>
      </c>
      <c r="G997" s="3">
        <v>816.35</v>
      </c>
      <c r="H997" s="3">
        <v>4625.9799999999996</v>
      </c>
      <c r="I997" s="3" t="s">
        <v>29</v>
      </c>
      <c r="J997" s="5">
        <v>1.1764707153943601</v>
      </c>
      <c r="K997" t="str">
        <f>_xlfn.XLOOKUP(D997, dim_channels!A:A, dim_channels!C:C, "Not Found")</f>
        <v>OTA</v>
      </c>
      <c r="L997" t="str">
        <f>_xlfn.XLOOKUP(D997, dim_channels!A:A, dim_channels!B:B, "Not Found")</f>
        <v>Booking.com</v>
      </c>
      <c r="M997">
        <f t="shared" si="60"/>
        <v>0</v>
      </c>
      <c r="N997">
        <f t="shared" si="61"/>
        <v>1</v>
      </c>
      <c r="O997">
        <f t="shared" si="62"/>
        <v>4625.9799999999996</v>
      </c>
      <c r="P997">
        <f t="shared" si="63"/>
        <v>5442.33</v>
      </c>
    </row>
    <row r="998" spans="1:16" x14ac:dyDescent="0.2">
      <c r="A998" s="2" t="s">
        <v>1423</v>
      </c>
      <c r="B998" s="2" t="s">
        <v>84</v>
      </c>
      <c r="C998" s="2" t="s">
        <v>595</v>
      </c>
      <c r="D998" s="2" t="s">
        <v>52</v>
      </c>
      <c r="E998" s="2" t="s">
        <v>60</v>
      </c>
      <c r="F998" s="2">
        <v>3417.69</v>
      </c>
      <c r="G998" s="2">
        <v>0</v>
      </c>
      <c r="H998" s="2">
        <v>3417.69</v>
      </c>
      <c r="I998" s="2" t="s">
        <v>41</v>
      </c>
      <c r="J998" s="4">
        <v>1</v>
      </c>
      <c r="K998" t="str">
        <f>_xlfn.XLOOKUP(D998, dim_channels!A:A, dim_channels!C:C, "Not Found")</f>
        <v>OTA</v>
      </c>
      <c r="L998" t="str">
        <f>_xlfn.XLOOKUP(D998, dim_channels!A:A, dim_channels!B:B, "Not Found")</f>
        <v>Agoda</v>
      </c>
      <c r="M998">
        <f t="shared" si="60"/>
        <v>1</v>
      </c>
      <c r="N998">
        <f t="shared" si="61"/>
        <v>0</v>
      </c>
      <c r="O998">
        <f t="shared" si="62"/>
        <v>0</v>
      </c>
      <c r="P998">
        <f t="shared" si="63"/>
        <v>0</v>
      </c>
    </row>
    <row r="999" spans="1:16" x14ac:dyDescent="0.2">
      <c r="A999" s="3" t="s">
        <v>1424</v>
      </c>
      <c r="B999" s="3" t="s">
        <v>79</v>
      </c>
      <c r="C999" s="3" t="s">
        <v>79</v>
      </c>
      <c r="D999" s="3" t="s">
        <v>64</v>
      </c>
      <c r="E999" s="3" t="s">
        <v>34</v>
      </c>
      <c r="F999" s="3">
        <v>8319.01</v>
      </c>
      <c r="G999" s="3">
        <v>0</v>
      </c>
      <c r="H999" s="3">
        <v>8319.01</v>
      </c>
      <c r="I999" s="3" t="s">
        <v>29</v>
      </c>
      <c r="J999" s="5">
        <v>1</v>
      </c>
      <c r="K999" t="str">
        <f>_xlfn.XLOOKUP(D999, dim_channels!A:A, dim_channels!C:C, "Not Found")</f>
        <v>Direct</v>
      </c>
      <c r="L999" t="str">
        <f>_xlfn.XLOOKUP(D999, dim_channels!A:A, dim_channels!B:B, "Not Found")</f>
        <v>Direct Website</v>
      </c>
      <c r="M999">
        <f t="shared" si="60"/>
        <v>0</v>
      </c>
      <c r="N999">
        <f t="shared" si="61"/>
        <v>1</v>
      </c>
      <c r="O999">
        <f t="shared" si="62"/>
        <v>8319.01</v>
      </c>
      <c r="P999">
        <f t="shared" si="63"/>
        <v>8319.01</v>
      </c>
    </row>
    <row r="1000" spans="1:16" x14ac:dyDescent="0.2">
      <c r="A1000" s="2" t="s">
        <v>1425</v>
      </c>
      <c r="B1000" s="2" t="s">
        <v>258</v>
      </c>
      <c r="C1000" s="2" t="s">
        <v>219</v>
      </c>
      <c r="D1000" s="2" t="s">
        <v>27</v>
      </c>
      <c r="E1000" s="2" t="s">
        <v>34</v>
      </c>
      <c r="F1000" s="2">
        <v>3101.03</v>
      </c>
      <c r="G1000" s="2">
        <v>558.19000000000005</v>
      </c>
      <c r="H1000" s="2">
        <v>2542.84</v>
      </c>
      <c r="I1000" s="2" t="s">
        <v>41</v>
      </c>
      <c r="J1000" s="4">
        <v>1.219514401220682</v>
      </c>
      <c r="K1000" t="str">
        <f>_xlfn.XLOOKUP(D1000, dim_channels!A:A, dim_channels!C:C, "Not Found")</f>
        <v>OTA</v>
      </c>
      <c r="L1000" t="str">
        <f>_xlfn.XLOOKUP(D1000, dim_channels!A:A, dim_channels!B:B, "Not Found")</f>
        <v>Expedia</v>
      </c>
      <c r="M1000">
        <f t="shared" si="60"/>
        <v>1</v>
      </c>
      <c r="N1000">
        <f t="shared" si="61"/>
        <v>0</v>
      </c>
      <c r="O1000">
        <f t="shared" si="62"/>
        <v>0</v>
      </c>
      <c r="P1000">
        <f t="shared" si="63"/>
        <v>0</v>
      </c>
    </row>
    <row r="1001" spans="1:16" x14ac:dyDescent="0.2">
      <c r="A1001" s="3" t="s">
        <v>1426</v>
      </c>
      <c r="B1001" s="3" t="s">
        <v>449</v>
      </c>
      <c r="C1001" s="3" t="s">
        <v>409</v>
      </c>
      <c r="D1001" s="3" t="s">
        <v>45</v>
      </c>
      <c r="E1001" s="3" t="s">
        <v>89</v>
      </c>
      <c r="F1001" s="3">
        <v>13079.17</v>
      </c>
      <c r="G1001" s="3">
        <v>0</v>
      </c>
      <c r="H1001" s="3">
        <v>13079.17</v>
      </c>
      <c r="I1001" s="3" t="s">
        <v>41</v>
      </c>
      <c r="J1001" s="5">
        <v>1</v>
      </c>
      <c r="K1001" t="str">
        <f>_xlfn.XLOOKUP(D1001, dim_channels!A:A, dim_channels!C:C, "Not Found")</f>
        <v>Corporate</v>
      </c>
      <c r="L1001" t="str">
        <f>_xlfn.XLOOKUP(D1001, dim_channels!A:A, dim_channels!B:B, "Not Found")</f>
        <v>Corporate Direct</v>
      </c>
      <c r="M1001">
        <f t="shared" si="60"/>
        <v>1</v>
      </c>
      <c r="N1001">
        <f t="shared" si="61"/>
        <v>0</v>
      </c>
      <c r="O1001">
        <f t="shared" si="62"/>
        <v>0</v>
      </c>
      <c r="P1001">
        <f t="shared" si="63"/>
        <v>0</v>
      </c>
    </row>
    <row r="1002" spans="1:16" x14ac:dyDescent="0.2">
      <c r="A1002" s="2" t="s">
        <v>1427</v>
      </c>
      <c r="B1002" s="2" t="s">
        <v>181</v>
      </c>
      <c r="C1002" s="2" t="s">
        <v>121</v>
      </c>
      <c r="D1002" s="2" t="s">
        <v>45</v>
      </c>
      <c r="E1002" s="2" t="s">
        <v>46</v>
      </c>
      <c r="F1002" s="2">
        <v>6110.51</v>
      </c>
      <c r="G1002" s="2">
        <v>305.52999999999997</v>
      </c>
      <c r="H1002" s="2">
        <v>5804.98</v>
      </c>
      <c r="I1002" s="2" t="s">
        <v>29</v>
      </c>
      <c r="J1002" s="4">
        <v>1.052632394943652</v>
      </c>
      <c r="K1002" t="str">
        <f>_xlfn.XLOOKUP(D1002, dim_channels!A:A, dim_channels!C:C, "Not Found")</f>
        <v>Corporate</v>
      </c>
      <c r="L1002" t="str">
        <f>_xlfn.XLOOKUP(D1002, dim_channels!A:A, dim_channels!B:B, "Not Found")</f>
        <v>Corporate Direct</v>
      </c>
      <c r="M1002">
        <f t="shared" si="60"/>
        <v>0</v>
      </c>
      <c r="N1002">
        <f t="shared" si="61"/>
        <v>1</v>
      </c>
      <c r="O1002">
        <f t="shared" si="62"/>
        <v>5804.98</v>
      </c>
      <c r="P1002">
        <f t="shared" si="63"/>
        <v>6110.51</v>
      </c>
    </row>
    <row r="1003" spans="1:16" x14ac:dyDescent="0.2">
      <c r="A1003" s="3" t="s">
        <v>1428</v>
      </c>
      <c r="B1003" s="3" t="s">
        <v>983</v>
      </c>
      <c r="C1003" s="3" t="s">
        <v>983</v>
      </c>
      <c r="D1003" s="3" t="s">
        <v>52</v>
      </c>
      <c r="E1003" s="3" t="s">
        <v>34</v>
      </c>
      <c r="F1003" s="3">
        <v>3246.46</v>
      </c>
      <c r="G1003" s="3">
        <v>389.58</v>
      </c>
      <c r="H1003" s="3">
        <v>2856.88</v>
      </c>
      <c r="I1003" s="3" t="s">
        <v>29</v>
      </c>
      <c r="J1003" s="5">
        <v>1.136365545630198</v>
      </c>
      <c r="K1003" t="str">
        <f>_xlfn.XLOOKUP(D1003, dim_channels!A:A, dim_channels!C:C, "Not Found")</f>
        <v>OTA</v>
      </c>
      <c r="L1003" t="str">
        <f>_xlfn.XLOOKUP(D1003, dim_channels!A:A, dim_channels!B:B, "Not Found")</f>
        <v>Agoda</v>
      </c>
      <c r="M1003">
        <f t="shared" si="60"/>
        <v>0</v>
      </c>
      <c r="N1003">
        <f t="shared" si="61"/>
        <v>1</v>
      </c>
      <c r="O1003">
        <f t="shared" si="62"/>
        <v>2856.88</v>
      </c>
      <c r="P1003">
        <f t="shared" si="63"/>
        <v>3246.46</v>
      </c>
    </row>
    <row r="1004" spans="1:16" x14ac:dyDescent="0.2">
      <c r="A1004" s="2" t="s">
        <v>1429</v>
      </c>
      <c r="B1004" s="2" t="s">
        <v>195</v>
      </c>
      <c r="C1004" s="2" t="s">
        <v>139</v>
      </c>
      <c r="D1004" s="2" t="s">
        <v>45</v>
      </c>
      <c r="E1004" s="2" t="s">
        <v>46</v>
      </c>
      <c r="F1004" s="2">
        <v>16475.32</v>
      </c>
      <c r="G1004" s="2">
        <v>823.77</v>
      </c>
      <c r="H1004" s="2">
        <v>15651.55</v>
      </c>
      <c r="I1004" s="2" t="s">
        <v>29</v>
      </c>
      <c r="J1004" s="4">
        <v>1.05263184796394</v>
      </c>
      <c r="K1004" t="str">
        <f>_xlfn.XLOOKUP(D1004, dim_channels!A:A, dim_channels!C:C, "Not Found")</f>
        <v>Corporate</v>
      </c>
      <c r="L1004" t="str">
        <f>_xlfn.XLOOKUP(D1004, dim_channels!A:A, dim_channels!B:B, "Not Found")</f>
        <v>Corporate Direct</v>
      </c>
      <c r="M1004">
        <f t="shared" si="60"/>
        <v>0</v>
      </c>
      <c r="N1004">
        <f t="shared" si="61"/>
        <v>1</v>
      </c>
      <c r="O1004">
        <f t="shared" si="62"/>
        <v>15651.55</v>
      </c>
      <c r="P1004">
        <f t="shared" si="63"/>
        <v>16475.32</v>
      </c>
    </row>
    <row r="1005" spans="1:16" x14ac:dyDescent="0.2">
      <c r="A1005" s="3" t="s">
        <v>1430</v>
      </c>
      <c r="B1005" s="3" t="s">
        <v>465</v>
      </c>
      <c r="C1005" s="3" t="s">
        <v>567</v>
      </c>
      <c r="D1005" s="3" t="s">
        <v>52</v>
      </c>
      <c r="E1005" s="3" t="s">
        <v>60</v>
      </c>
      <c r="F1005" s="3">
        <v>10320.719999999999</v>
      </c>
      <c r="G1005" s="3">
        <v>0</v>
      </c>
      <c r="H1005" s="3">
        <v>10320.719999999999</v>
      </c>
      <c r="I1005" s="3" t="s">
        <v>41</v>
      </c>
      <c r="J1005" s="5">
        <v>1</v>
      </c>
      <c r="K1005" t="str">
        <f>_xlfn.XLOOKUP(D1005, dim_channels!A:A, dim_channels!C:C, "Not Found")</f>
        <v>OTA</v>
      </c>
      <c r="L1005" t="str">
        <f>_xlfn.XLOOKUP(D1005, dim_channels!A:A, dim_channels!B:B, "Not Found")</f>
        <v>Agoda</v>
      </c>
      <c r="M1005">
        <f t="shared" si="60"/>
        <v>1</v>
      </c>
      <c r="N1005">
        <f t="shared" si="61"/>
        <v>0</v>
      </c>
      <c r="O1005">
        <f t="shared" si="62"/>
        <v>0</v>
      </c>
      <c r="P1005">
        <f t="shared" si="63"/>
        <v>0</v>
      </c>
    </row>
    <row r="1006" spans="1:16" x14ac:dyDescent="0.2">
      <c r="A1006" s="2" t="s">
        <v>1431</v>
      </c>
      <c r="B1006" s="2" t="s">
        <v>247</v>
      </c>
      <c r="C1006" s="2" t="s">
        <v>178</v>
      </c>
      <c r="D1006" s="2" t="s">
        <v>114</v>
      </c>
      <c r="E1006" s="2" t="s">
        <v>115</v>
      </c>
      <c r="F1006" s="2">
        <v>3195.25</v>
      </c>
      <c r="G1006" s="2">
        <v>319.52999999999997</v>
      </c>
      <c r="H1006" s="2">
        <v>2875.72</v>
      </c>
      <c r="I1006" s="2" t="s">
        <v>29</v>
      </c>
      <c r="J1006" s="4">
        <v>1.11111304299445</v>
      </c>
      <c r="K1006" t="str">
        <f>_xlfn.XLOOKUP(D1006, dim_channels!A:A, dim_channels!C:C, "Not Found")</f>
        <v>Offline</v>
      </c>
      <c r="L1006" t="str">
        <f>_xlfn.XLOOKUP(D1006, dim_channels!A:A, dim_channels!B:B, "Not Found")</f>
        <v>Travel Agency</v>
      </c>
      <c r="M1006">
        <f t="shared" si="60"/>
        <v>0</v>
      </c>
      <c r="N1006">
        <f t="shared" si="61"/>
        <v>1</v>
      </c>
      <c r="O1006">
        <f t="shared" si="62"/>
        <v>2875.72</v>
      </c>
      <c r="P1006">
        <f t="shared" si="63"/>
        <v>3195.25</v>
      </c>
    </row>
    <row r="1007" spans="1:16" x14ac:dyDescent="0.2">
      <c r="A1007" s="3" t="s">
        <v>1432</v>
      </c>
      <c r="B1007" s="3" t="s">
        <v>139</v>
      </c>
      <c r="C1007" s="3" t="s">
        <v>653</v>
      </c>
      <c r="D1007" s="3" t="s">
        <v>169</v>
      </c>
      <c r="E1007" s="3" t="s">
        <v>46</v>
      </c>
      <c r="F1007" s="3">
        <v>3056.61</v>
      </c>
      <c r="G1007" s="3">
        <v>611.32000000000005</v>
      </c>
      <c r="H1007" s="3">
        <v>2445.29</v>
      </c>
      <c r="I1007" s="3" t="s">
        <v>56</v>
      </c>
      <c r="J1007" s="5">
        <v>1.249998977626376</v>
      </c>
      <c r="K1007" t="str">
        <f>_xlfn.XLOOKUP(D1007, dim_channels!A:A, dim_channels!C:C, "Not Found")</f>
        <v>GDS</v>
      </c>
      <c r="L1007" t="str">
        <f>_xlfn.XLOOKUP(D1007, dim_channels!A:A, dim_channels!B:B, "Not Found")</f>
        <v>GDS (Amadeus)</v>
      </c>
      <c r="M1007">
        <f t="shared" si="60"/>
        <v>0</v>
      </c>
      <c r="N1007">
        <f t="shared" si="61"/>
        <v>0</v>
      </c>
      <c r="O1007">
        <f t="shared" si="62"/>
        <v>0</v>
      </c>
      <c r="P1007">
        <f t="shared" si="63"/>
        <v>0</v>
      </c>
    </row>
    <row r="1008" spans="1:16" x14ac:dyDescent="0.2">
      <c r="A1008" s="2" t="s">
        <v>1433</v>
      </c>
      <c r="B1008" s="2" t="s">
        <v>649</v>
      </c>
      <c r="C1008" s="2" t="s">
        <v>258</v>
      </c>
      <c r="D1008" s="2" t="s">
        <v>64</v>
      </c>
      <c r="E1008" s="2" t="s">
        <v>34</v>
      </c>
      <c r="F1008" s="2">
        <v>3660.83</v>
      </c>
      <c r="G1008" s="2">
        <v>0</v>
      </c>
      <c r="H1008" s="2">
        <v>3660.83</v>
      </c>
      <c r="I1008" s="2" t="s">
        <v>29</v>
      </c>
      <c r="J1008" s="4">
        <v>1</v>
      </c>
      <c r="K1008" t="str">
        <f>_xlfn.XLOOKUP(D1008, dim_channels!A:A, dim_channels!C:C, "Not Found")</f>
        <v>Direct</v>
      </c>
      <c r="L1008" t="str">
        <f>_xlfn.XLOOKUP(D1008, dim_channels!A:A, dim_channels!B:B, "Not Found")</f>
        <v>Direct Website</v>
      </c>
      <c r="M1008">
        <f t="shared" si="60"/>
        <v>0</v>
      </c>
      <c r="N1008">
        <f t="shared" si="61"/>
        <v>1</v>
      </c>
      <c r="O1008">
        <f t="shared" si="62"/>
        <v>3660.83</v>
      </c>
      <c r="P1008">
        <f t="shared" si="63"/>
        <v>3660.83</v>
      </c>
    </row>
    <row r="1009" spans="1:16" x14ac:dyDescent="0.2">
      <c r="A1009" s="3" t="s">
        <v>1434</v>
      </c>
      <c r="B1009" s="3" t="s">
        <v>147</v>
      </c>
      <c r="C1009" s="3" t="s">
        <v>232</v>
      </c>
      <c r="D1009" s="3" t="s">
        <v>52</v>
      </c>
      <c r="E1009" s="3" t="s">
        <v>34</v>
      </c>
      <c r="F1009" s="3">
        <v>17125.689999999999</v>
      </c>
      <c r="G1009" s="3">
        <v>2055.08</v>
      </c>
      <c r="H1009" s="3">
        <v>15070.61</v>
      </c>
      <c r="I1009" s="3" t="s">
        <v>56</v>
      </c>
      <c r="J1009" s="5">
        <v>1.1363634252362711</v>
      </c>
      <c r="K1009" t="str">
        <f>_xlfn.XLOOKUP(D1009, dim_channels!A:A, dim_channels!C:C, "Not Found")</f>
        <v>OTA</v>
      </c>
      <c r="L1009" t="str">
        <f>_xlfn.XLOOKUP(D1009, dim_channels!A:A, dim_channels!B:B, "Not Found")</f>
        <v>Agoda</v>
      </c>
      <c r="M1009">
        <f t="shared" si="60"/>
        <v>0</v>
      </c>
      <c r="N1009">
        <f t="shared" si="61"/>
        <v>0</v>
      </c>
      <c r="O1009">
        <f t="shared" si="62"/>
        <v>0</v>
      </c>
      <c r="P1009">
        <f t="shared" si="63"/>
        <v>0</v>
      </c>
    </row>
    <row r="1010" spans="1:16" x14ac:dyDescent="0.2">
      <c r="A1010" s="2" t="s">
        <v>1435</v>
      </c>
      <c r="B1010" s="2" t="s">
        <v>337</v>
      </c>
      <c r="C1010" s="2" t="s">
        <v>619</v>
      </c>
      <c r="D1010" s="2" t="s">
        <v>64</v>
      </c>
      <c r="E1010" s="2" t="s">
        <v>28</v>
      </c>
      <c r="F1010" s="2">
        <v>5912.04</v>
      </c>
      <c r="G1010" s="2">
        <v>0</v>
      </c>
      <c r="H1010" s="2">
        <v>5912.04</v>
      </c>
      <c r="I1010" s="2" t="s">
        <v>29</v>
      </c>
      <c r="J1010" s="4">
        <v>1</v>
      </c>
      <c r="K1010" t="str">
        <f>_xlfn.XLOOKUP(D1010, dim_channels!A:A, dim_channels!C:C, "Not Found")</f>
        <v>Direct</v>
      </c>
      <c r="L1010" t="str">
        <f>_xlfn.XLOOKUP(D1010, dim_channels!A:A, dim_channels!B:B, "Not Found")</f>
        <v>Direct Website</v>
      </c>
      <c r="M1010">
        <f t="shared" si="60"/>
        <v>0</v>
      </c>
      <c r="N1010">
        <f t="shared" si="61"/>
        <v>1</v>
      </c>
      <c r="O1010">
        <f t="shared" si="62"/>
        <v>5912.04</v>
      </c>
      <c r="P1010">
        <f t="shared" si="63"/>
        <v>5912.04</v>
      </c>
    </row>
    <row r="1011" spans="1:16" x14ac:dyDescent="0.2">
      <c r="A1011" s="3" t="s">
        <v>1436</v>
      </c>
      <c r="B1011" s="3" t="s">
        <v>130</v>
      </c>
      <c r="C1011" s="3" t="s">
        <v>441</v>
      </c>
      <c r="D1011" s="3" t="s">
        <v>27</v>
      </c>
      <c r="E1011" s="3" t="s">
        <v>28</v>
      </c>
      <c r="F1011" s="3">
        <v>3471.82</v>
      </c>
      <c r="G1011" s="3">
        <v>624.92999999999995</v>
      </c>
      <c r="H1011" s="3">
        <v>2846.89</v>
      </c>
      <c r="I1011" s="3" t="s">
        <v>41</v>
      </c>
      <c r="J1011" s="5">
        <v>1.2195132232014581</v>
      </c>
      <c r="K1011" t="str">
        <f>_xlfn.XLOOKUP(D1011, dim_channels!A:A, dim_channels!C:C, "Not Found")</f>
        <v>OTA</v>
      </c>
      <c r="L1011" t="str">
        <f>_xlfn.XLOOKUP(D1011, dim_channels!A:A, dim_channels!B:B, "Not Found")</f>
        <v>Expedia</v>
      </c>
      <c r="M1011">
        <f t="shared" si="60"/>
        <v>1</v>
      </c>
      <c r="N1011">
        <f t="shared" si="61"/>
        <v>0</v>
      </c>
      <c r="O1011">
        <f t="shared" si="62"/>
        <v>0</v>
      </c>
      <c r="P1011">
        <f t="shared" si="63"/>
        <v>0</v>
      </c>
    </row>
    <row r="1012" spans="1:16" x14ac:dyDescent="0.2">
      <c r="A1012" s="2" t="s">
        <v>1437</v>
      </c>
      <c r="B1012" s="2" t="s">
        <v>409</v>
      </c>
      <c r="C1012" s="2" t="s">
        <v>420</v>
      </c>
      <c r="D1012" s="2" t="s">
        <v>27</v>
      </c>
      <c r="E1012" s="2" t="s">
        <v>34</v>
      </c>
      <c r="F1012" s="2">
        <v>6645.89</v>
      </c>
      <c r="G1012" s="2">
        <v>1196.26</v>
      </c>
      <c r="H1012" s="2">
        <v>5449.63</v>
      </c>
      <c r="I1012" s="2" t="s">
        <v>29</v>
      </c>
      <c r="J1012" s="4">
        <v>1.2195121503661721</v>
      </c>
      <c r="K1012" t="str">
        <f>_xlfn.XLOOKUP(D1012, dim_channels!A:A, dim_channels!C:C, "Not Found")</f>
        <v>OTA</v>
      </c>
      <c r="L1012" t="str">
        <f>_xlfn.XLOOKUP(D1012, dim_channels!A:A, dim_channels!B:B, "Not Found")</f>
        <v>Expedia</v>
      </c>
      <c r="M1012">
        <f t="shared" si="60"/>
        <v>0</v>
      </c>
      <c r="N1012">
        <f t="shared" si="61"/>
        <v>1</v>
      </c>
      <c r="O1012">
        <f t="shared" si="62"/>
        <v>5449.63</v>
      </c>
      <c r="P1012">
        <f t="shared" si="63"/>
        <v>6645.89</v>
      </c>
    </row>
    <row r="1013" spans="1:16" x14ac:dyDescent="0.2">
      <c r="A1013" s="3" t="s">
        <v>1438</v>
      </c>
      <c r="B1013" s="3" t="s">
        <v>497</v>
      </c>
      <c r="C1013" s="3" t="s">
        <v>666</v>
      </c>
      <c r="D1013" s="3" t="s">
        <v>206</v>
      </c>
      <c r="E1013" s="3" t="s">
        <v>207</v>
      </c>
      <c r="F1013" s="3">
        <v>4035.45</v>
      </c>
      <c r="G1013" s="3">
        <v>0</v>
      </c>
      <c r="H1013" s="3">
        <v>4035.45</v>
      </c>
      <c r="I1013" s="3" t="s">
        <v>56</v>
      </c>
      <c r="J1013" s="5">
        <v>1</v>
      </c>
      <c r="K1013" t="str">
        <f>_xlfn.XLOOKUP(D1013, dim_channels!A:A, dim_channels!C:C, "Not Found")</f>
        <v>Direct</v>
      </c>
      <c r="L1013" t="str">
        <f>_xlfn.XLOOKUP(D1013, dim_channels!A:A, dim_channels!B:B, "Not Found")</f>
        <v>Walk-in</v>
      </c>
      <c r="M1013">
        <f t="shared" si="60"/>
        <v>0</v>
      </c>
      <c r="N1013">
        <f t="shared" si="61"/>
        <v>0</v>
      </c>
      <c r="O1013">
        <f t="shared" si="62"/>
        <v>0</v>
      </c>
      <c r="P1013">
        <f t="shared" si="63"/>
        <v>0</v>
      </c>
    </row>
    <row r="1014" spans="1:16" x14ac:dyDescent="0.2">
      <c r="A1014" s="2" t="s">
        <v>1439</v>
      </c>
      <c r="B1014" s="2" t="s">
        <v>468</v>
      </c>
      <c r="C1014" s="2" t="s">
        <v>562</v>
      </c>
      <c r="D1014" s="2" t="s">
        <v>33</v>
      </c>
      <c r="E1014" s="2" t="s">
        <v>60</v>
      </c>
      <c r="F1014" s="2">
        <v>8196.9</v>
      </c>
      <c r="G1014" s="2">
        <v>0</v>
      </c>
      <c r="H1014" s="2">
        <v>8196.9</v>
      </c>
      <c r="I1014" s="2" t="s">
        <v>29</v>
      </c>
      <c r="J1014" s="4">
        <v>1</v>
      </c>
      <c r="K1014" t="str">
        <f>_xlfn.XLOOKUP(D1014, dim_channels!A:A, dim_channels!C:C, "Not Found")</f>
        <v>OTA</v>
      </c>
      <c r="L1014" t="str">
        <f>_xlfn.XLOOKUP(D1014, dim_channels!A:A, dim_channels!B:B, "Not Found")</f>
        <v>Booking.com</v>
      </c>
      <c r="M1014">
        <f t="shared" si="60"/>
        <v>0</v>
      </c>
      <c r="N1014">
        <f t="shared" si="61"/>
        <v>1</v>
      </c>
      <c r="O1014">
        <f t="shared" si="62"/>
        <v>8196.9</v>
      </c>
      <c r="P1014">
        <f t="shared" si="63"/>
        <v>8196.9</v>
      </c>
    </row>
    <row r="1015" spans="1:16" x14ac:dyDescent="0.2">
      <c r="A1015" s="3" t="s">
        <v>1440</v>
      </c>
      <c r="B1015" s="3" t="s">
        <v>566</v>
      </c>
      <c r="C1015" s="3" t="s">
        <v>817</v>
      </c>
      <c r="D1015" s="3" t="s">
        <v>45</v>
      </c>
      <c r="E1015" s="3" t="s">
        <v>89</v>
      </c>
      <c r="F1015" s="3">
        <v>10791.55</v>
      </c>
      <c r="G1015" s="3">
        <v>0</v>
      </c>
      <c r="H1015" s="3">
        <v>10791.55</v>
      </c>
      <c r="I1015" s="3" t="s">
        <v>29</v>
      </c>
      <c r="J1015" s="5">
        <v>1</v>
      </c>
      <c r="K1015" t="str">
        <f>_xlfn.XLOOKUP(D1015, dim_channels!A:A, dim_channels!C:C, "Not Found")</f>
        <v>Corporate</v>
      </c>
      <c r="L1015" t="str">
        <f>_xlfn.XLOOKUP(D1015, dim_channels!A:A, dim_channels!B:B, "Not Found")</f>
        <v>Corporate Direct</v>
      </c>
      <c r="M1015">
        <f t="shared" si="60"/>
        <v>0</v>
      </c>
      <c r="N1015">
        <f t="shared" si="61"/>
        <v>1</v>
      </c>
      <c r="O1015">
        <f t="shared" si="62"/>
        <v>10791.55</v>
      </c>
      <c r="P1015">
        <f t="shared" si="63"/>
        <v>10791.55</v>
      </c>
    </row>
    <row r="1016" spans="1:16" x14ac:dyDescent="0.2">
      <c r="A1016" s="2" t="s">
        <v>1441</v>
      </c>
      <c r="B1016" s="2" t="s">
        <v>297</v>
      </c>
      <c r="C1016" s="2" t="s">
        <v>375</v>
      </c>
      <c r="D1016" s="2" t="s">
        <v>52</v>
      </c>
      <c r="E1016" s="2" t="s">
        <v>60</v>
      </c>
      <c r="F1016" s="2">
        <v>2742.67</v>
      </c>
      <c r="G1016" s="2">
        <v>0</v>
      </c>
      <c r="H1016" s="2">
        <v>2742.67</v>
      </c>
      <c r="I1016" s="2" t="s">
        <v>29</v>
      </c>
      <c r="J1016" s="4">
        <v>1</v>
      </c>
      <c r="K1016" t="str">
        <f>_xlfn.XLOOKUP(D1016, dim_channels!A:A, dim_channels!C:C, "Not Found")</f>
        <v>OTA</v>
      </c>
      <c r="L1016" t="str">
        <f>_xlfn.XLOOKUP(D1016, dim_channels!A:A, dim_channels!B:B, "Not Found")</f>
        <v>Agoda</v>
      </c>
      <c r="M1016">
        <f t="shared" si="60"/>
        <v>0</v>
      </c>
      <c r="N1016">
        <f t="shared" si="61"/>
        <v>1</v>
      </c>
      <c r="O1016">
        <f t="shared" si="62"/>
        <v>2742.67</v>
      </c>
      <c r="P1016">
        <f t="shared" si="63"/>
        <v>2742.67</v>
      </c>
    </row>
    <row r="1017" spans="1:16" x14ac:dyDescent="0.2">
      <c r="A1017" s="3" t="s">
        <v>1442</v>
      </c>
      <c r="B1017" s="3" t="s">
        <v>602</v>
      </c>
      <c r="C1017" s="3" t="s">
        <v>778</v>
      </c>
      <c r="D1017" s="3" t="s">
        <v>45</v>
      </c>
      <c r="E1017" s="3" t="s">
        <v>46</v>
      </c>
      <c r="F1017" s="3">
        <v>12686.75</v>
      </c>
      <c r="G1017" s="3">
        <v>634.34</v>
      </c>
      <c r="H1017" s="3">
        <v>12052.41</v>
      </c>
      <c r="I1017" s="3" t="s">
        <v>29</v>
      </c>
      <c r="J1017" s="5">
        <v>1.0526317972919941</v>
      </c>
      <c r="K1017" t="str">
        <f>_xlfn.XLOOKUP(D1017, dim_channels!A:A, dim_channels!C:C, "Not Found")</f>
        <v>Corporate</v>
      </c>
      <c r="L1017" t="str">
        <f>_xlfn.XLOOKUP(D1017, dim_channels!A:A, dim_channels!B:B, "Not Found")</f>
        <v>Corporate Direct</v>
      </c>
      <c r="M1017">
        <f t="shared" si="60"/>
        <v>0</v>
      </c>
      <c r="N1017">
        <f t="shared" si="61"/>
        <v>1</v>
      </c>
      <c r="O1017">
        <f t="shared" si="62"/>
        <v>12052.41</v>
      </c>
      <c r="P1017">
        <f t="shared" si="63"/>
        <v>12686.75</v>
      </c>
    </row>
    <row r="1018" spans="1:16" x14ac:dyDescent="0.2">
      <c r="A1018" s="2" t="s">
        <v>1443</v>
      </c>
      <c r="B1018" s="2" t="s">
        <v>143</v>
      </c>
      <c r="C1018" s="2" t="s">
        <v>310</v>
      </c>
      <c r="D1018" s="2" t="s">
        <v>45</v>
      </c>
      <c r="E1018" s="2" t="s">
        <v>89</v>
      </c>
      <c r="F1018" s="2">
        <v>5665.53</v>
      </c>
      <c r="G1018" s="2">
        <v>0</v>
      </c>
      <c r="H1018" s="2">
        <v>5665.53</v>
      </c>
      <c r="I1018" s="2" t="s">
        <v>29</v>
      </c>
      <c r="J1018" s="4">
        <v>1</v>
      </c>
      <c r="K1018" t="str">
        <f>_xlfn.XLOOKUP(D1018, dim_channels!A:A, dim_channels!C:C, "Not Found")</f>
        <v>Corporate</v>
      </c>
      <c r="L1018" t="str">
        <f>_xlfn.XLOOKUP(D1018, dim_channels!A:A, dim_channels!B:B, "Not Found")</f>
        <v>Corporate Direct</v>
      </c>
      <c r="M1018">
        <f t="shared" si="60"/>
        <v>0</v>
      </c>
      <c r="N1018">
        <f t="shared" si="61"/>
        <v>1</v>
      </c>
      <c r="O1018">
        <f t="shared" si="62"/>
        <v>5665.53</v>
      </c>
      <c r="P1018">
        <f t="shared" si="63"/>
        <v>5665.53</v>
      </c>
    </row>
    <row r="1019" spans="1:16" x14ac:dyDescent="0.2">
      <c r="A1019" s="3" t="s">
        <v>1444</v>
      </c>
      <c r="B1019" s="3" t="s">
        <v>204</v>
      </c>
      <c r="C1019" s="3" t="s">
        <v>101</v>
      </c>
      <c r="D1019" s="3" t="s">
        <v>64</v>
      </c>
      <c r="E1019" s="3" t="s">
        <v>115</v>
      </c>
      <c r="F1019" s="3">
        <v>8608.0300000000007</v>
      </c>
      <c r="G1019" s="3">
        <v>0</v>
      </c>
      <c r="H1019" s="3">
        <v>8608.0300000000007</v>
      </c>
      <c r="I1019" s="3" t="s">
        <v>29</v>
      </c>
      <c r="J1019" s="5">
        <v>1</v>
      </c>
      <c r="K1019" t="str">
        <f>_xlfn.XLOOKUP(D1019, dim_channels!A:A, dim_channels!C:C, "Not Found")</f>
        <v>Direct</v>
      </c>
      <c r="L1019" t="str">
        <f>_xlfn.XLOOKUP(D1019, dim_channels!A:A, dim_channels!B:B, "Not Found")</f>
        <v>Direct Website</v>
      </c>
      <c r="M1019">
        <f t="shared" si="60"/>
        <v>0</v>
      </c>
      <c r="N1019">
        <f t="shared" si="61"/>
        <v>1</v>
      </c>
      <c r="O1019">
        <f t="shared" si="62"/>
        <v>8608.0300000000007</v>
      </c>
      <c r="P1019">
        <f t="shared" si="63"/>
        <v>8608.0300000000007</v>
      </c>
    </row>
    <row r="1020" spans="1:16" x14ac:dyDescent="0.2">
      <c r="A1020" s="2" t="s">
        <v>1445</v>
      </c>
      <c r="B1020" s="2" t="s">
        <v>754</v>
      </c>
      <c r="C1020" s="2" t="s">
        <v>465</v>
      </c>
      <c r="D1020" s="2" t="s">
        <v>33</v>
      </c>
      <c r="E1020" s="2" t="s">
        <v>28</v>
      </c>
      <c r="F1020" s="2">
        <v>2899.65</v>
      </c>
      <c r="G1020" s="2">
        <v>434.95</v>
      </c>
      <c r="H1020" s="2">
        <v>2464.6999999999998</v>
      </c>
      <c r="I1020" s="2" t="s">
        <v>29</v>
      </c>
      <c r="J1020" s="4">
        <v>1.176471781555565</v>
      </c>
      <c r="K1020" t="str">
        <f>_xlfn.XLOOKUP(D1020, dim_channels!A:A, dim_channels!C:C, "Not Found")</f>
        <v>OTA</v>
      </c>
      <c r="L1020" t="str">
        <f>_xlfn.XLOOKUP(D1020, dim_channels!A:A, dim_channels!B:B, "Not Found")</f>
        <v>Booking.com</v>
      </c>
      <c r="M1020">
        <f t="shared" si="60"/>
        <v>0</v>
      </c>
      <c r="N1020">
        <f t="shared" si="61"/>
        <v>1</v>
      </c>
      <c r="O1020">
        <f t="shared" si="62"/>
        <v>2464.6999999999998</v>
      </c>
      <c r="P1020">
        <f t="shared" si="63"/>
        <v>2899.65</v>
      </c>
    </row>
    <row r="1021" spans="1:16" x14ac:dyDescent="0.2">
      <c r="A1021" s="3" t="s">
        <v>1446</v>
      </c>
      <c r="B1021" s="3" t="s">
        <v>183</v>
      </c>
      <c r="C1021" s="3" t="s">
        <v>184</v>
      </c>
      <c r="D1021" s="3" t="s">
        <v>114</v>
      </c>
      <c r="E1021" s="3" t="s">
        <v>46</v>
      </c>
      <c r="F1021" s="3">
        <v>16530.419999999998</v>
      </c>
      <c r="G1021" s="3">
        <v>1653.04</v>
      </c>
      <c r="H1021" s="3">
        <v>14877.38</v>
      </c>
      <c r="I1021" s="3" t="s">
        <v>29</v>
      </c>
      <c r="J1021" s="5">
        <v>1.111110961741919</v>
      </c>
      <c r="K1021" t="str">
        <f>_xlfn.XLOOKUP(D1021, dim_channels!A:A, dim_channels!C:C, "Not Found")</f>
        <v>Offline</v>
      </c>
      <c r="L1021" t="str">
        <f>_xlfn.XLOOKUP(D1021, dim_channels!A:A, dim_channels!B:B, "Not Found")</f>
        <v>Travel Agency</v>
      </c>
      <c r="M1021">
        <f t="shared" si="60"/>
        <v>0</v>
      </c>
      <c r="N1021">
        <f t="shared" si="61"/>
        <v>1</v>
      </c>
      <c r="O1021">
        <f t="shared" si="62"/>
        <v>14877.38</v>
      </c>
      <c r="P1021">
        <f t="shared" si="63"/>
        <v>16530.419999999998</v>
      </c>
    </row>
    <row r="1022" spans="1:16" x14ac:dyDescent="0.2">
      <c r="A1022" s="2" t="s">
        <v>1447</v>
      </c>
      <c r="B1022" s="2" t="s">
        <v>525</v>
      </c>
      <c r="C1022" s="2" t="s">
        <v>706</v>
      </c>
      <c r="D1022" s="2" t="s">
        <v>64</v>
      </c>
      <c r="E1022" s="2" t="s">
        <v>28</v>
      </c>
      <c r="F1022" s="2">
        <v>9819.61</v>
      </c>
      <c r="G1022" s="2">
        <v>0</v>
      </c>
      <c r="H1022" s="2">
        <v>9819.61</v>
      </c>
      <c r="I1022" s="2" t="s">
        <v>29</v>
      </c>
      <c r="J1022" s="4">
        <v>1</v>
      </c>
      <c r="K1022" t="str">
        <f>_xlfn.XLOOKUP(D1022, dim_channels!A:A, dim_channels!C:C, "Not Found")</f>
        <v>Direct</v>
      </c>
      <c r="L1022" t="str">
        <f>_xlfn.XLOOKUP(D1022, dim_channels!A:A, dim_channels!B:B, "Not Found")</f>
        <v>Direct Website</v>
      </c>
      <c r="M1022">
        <f t="shared" si="60"/>
        <v>0</v>
      </c>
      <c r="N1022">
        <f t="shared" si="61"/>
        <v>1</v>
      </c>
      <c r="O1022">
        <f t="shared" si="62"/>
        <v>9819.61</v>
      </c>
      <c r="P1022">
        <f t="shared" si="63"/>
        <v>9819.61</v>
      </c>
    </row>
    <row r="1023" spans="1:16" x14ac:dyDescent="0.2">
      <c r="A1023" s="3" t="s">
        <v>1448</v>
      </c>
      <c r="B1023" s="3" t="s">
        <v>164</v>
      </c>
      <c r="C1023" s="3" t="s">
        <v>781</v>
      </c>
      <c r="D1023" s="3" t="s">
        <v>64</v>
      </c>
      <c r="E1023" s="3" t="s">
        <v>115</v>
      </c>
      <c r="F1023" s="3">
        <v>3561.46</v>
      </c>
      <c r="G1023" s="3">
        <v>0</v>
      </c>
      <c r="H1023" s="3">
        <v>3561.46</v>
      </c>
      <c r="I1023" s="3" t="s">
        <v>29</v>
      </c>
      <c r="J1023" s="5">
        <v>1</v>
      </c>
      <c r="K1023" t="str">
        <f>_xlfn.XLOOKUP(D1023, dim_channels!A:A, dim_channels!C:C, "Not Found")</f>
        <v>Direct</v>
      </c>
      <c r="L1023" t="str">
        <f>_xlfn.XLOOKUP(D1023, dim_channels!A:A, dim_channels!B:B, "Not Found")</f>
        <v>Direct Website</v>
      </c>
      <c r="M1023">
        <f t="shared" si="60"/>
        <v>0</v>
      </c>
      <c r="N1023">
        <f t="shared" si="61"/>
        <v>1</v>
      </c>
      <c r="O1023">
        <f t="shared" si="62"/>
        <v>3561.46</v>
      </c>
      <c r="P1023">
        <f t="shared" si="63"/>
        <v>3561.46</v>
      </c>
    </row>
    <row r="1024" spans="1:16" x14ac:dyDescent="0.2">
      <c r="A1024" s="2" t="s">
        <v>1449</v>
      </c>
      <c r="B1024" s="2" t="s">
        <v>343</v>
      </c>
      <c r="C1024" s="2" t="s">
        <v>353</v>
      </c>
      <c r="D1024" s="2" t="s">
        <v>52</v>
      </c>
      <c r="E1024" s="2" t="s">
        <v>34</v>
      </c>
      <c r="F1024" s="2">
        <v>7006.61</v>
      </c>
      <c r="G1024" s="2">
        <v>840.79</v>
      </c>
      <c r="H1024" s="2">
        <v>6165.82</v>
      </c>
      <c r="I1024" s="2" t="s">
        <v>29</v>
      </c>
      <c r="J1024" s="4">
        <v>1.136363046602074</v>
      </c>
      <c r="K1024" t="str">
        <f>_xlfn.XLOOKUP(D1024, dim_channels!A:A, dim_channels!C:C, "Not Found")</f>
        <v>OTA</v>
      </c>
      <c r="L1024" t="str">
        <f>_xlfn.XLOOKUP(D1024, dim_channels!A:A, dim_channels!B:B, "Not Found")</f>
        <v>Agoda</v>
      </c>
      <c r="M1024">
        <f t="shared" si="60"/>
        <v>0</v>
      </c>
      <c r="N1024">
        <f t="shared" si="61"/>
        <v>1</v>
      </c>
      <c r="O1024">
        <f t="shared" si="62"/>
        <v>6165.82</v>
      </c>
      <c r="P1024">
        <f t="shared" si="63"/>
        <v>7006.61</v>
      </c>
    </row>
    <row r="1025" spans="1:16" x14ac:dyDescent="0.2">
      <c r="A1025" s="3" t="s">
        <v>1450</v>
      </c>
      <c r="B1025" s="3" t="s">
        <v>40</v>
      </c>
      <c r="C1025" s="3" t="s">
        <v>520</v>
      </c>
      <c r="D1025" s="3" t="s">
        <v>27</v>
      </c>
      <c r="E1025" s="3" t="s">
        <v>28</v>
      </c>
      <c r="F1025" s="3">
        <v>2765.25</v>
      </c>
      <c r="G1025" s="3">
        <v>497.74</v>
      </c>
      <c r="H1025" s="3">
        <v>2267.5100000000002</v>
      </c>
      <c r="I1025" s="3" t="s">
        <v>29</v>
      </c>
      <c r="J1025" s="5">
        <v>1.219509506022024</v>
      </c>
      <c r="K1025" t="str">
        <f>_xlfn.XLOOKUP(D1025, dim_channels!A:A, dim_channels!C:C, "Not Found")</f>
        <v>OTA</v>
      </c>
      <c r="L1025" t="str">
        <f>_xlfn.XLOOKUP(D1025, dim_channels!A:A, dim_channels!B:B, "Not Found")</f>
        <v>Expedia</v>
      </c>
      <c r="M1025">
        <f t="shared" si="60"/>
        <v>0</v>
      </c>
      <c r="N1025">
        <f t="shared" si="61"/>
        <v>1</v>
      </c>
      <c r="O1025">
        <f t="shared" si="62"/>
        <v>2267.5100000000002</v>
      </c>
      <c r="P1025">
        <f t="shared" si="63"/>
        <v>2765.25</v>
      </c>
    </row>
    <row r="1026" spans="1:16" x14ac:dyDescent="0.2">
      <c r="A1026" s="2" t="s">
        <v>1451</v>
      </c>
      <c r="B1026" s="2" t="s">
        <v>48</v>
      </c>
      <c r="C1026" s="2" t="s">
        <v>386</v>
      </c>
      <c r="D1026" s="2" t="s">
        <v>33</v>
      </c>
      <c r="E1026" s="2" t="s">
        <v>28</v>
      </c>
      <c r="F1026" s="2">
        <v>7574.17</v>
      </c>
      <c r="G1026" s="2">
        <v>1136.1300000000001</v>
      </c>
      <c r="H1026" s="2">
        <v>6438.04</v>
      </c>
      <c r="I1026" s="2" t="s">
        <v>29</v>
      </c>
      <c r="J1026" s="4">
        <v>1.176471410553523</v>
      </c>
      <c r="K1026" t="str">
        <f>_xlfn.XLOOKUP(D1026, dim_channels!A:A, dim_channels!C:C, "Not Found")</f>
        <v>OTA</v>
      </c>
      <c r="L1026" t="str">
        <f>_xlfn.XLOOKUP(D1026, dim_channels!A:A, dim_channels!B:B, "Not Found")</f>
        <v>Booking.com</v>
      </c>
      <c r="M1026">
        <f t="shared" si="60"/>
        <v>0</v>
      </c>
      <c r="N1026">
        <f t="shared" si="61"/>
        <v>1</v>
      </c>
      <c r="O1026">
        <f t="shared" si="62"/>
        <v>6438.04</v>
      </c>
      <c r="P1026">
        <f t="shared" si="63"/>
        <v>7574.17</v>
      </c>
    </row>
    <row r="1027" spans="1:16" x14ac:dyDescent="0.2">
      <c r="A1027" s="3" t="s">
        <v>1452</v>
      </c>
      <c r="B1027" s="3" t="s">
        <v>567</v>
      </c>
      <c r="C1027" s="3" t="s">
        <v>328</v>
      </c>
      <c r="D1027" s="3" t="s">
        <v>33</v>
      </c>
      <c r="E1027" s="3" t="s">
        <v>34</v>
      </c>
      <c r="F1027" s="3">
        <v>3103.17</v>
      </c>
      <c r="G1027" s="3">
        <v>465.48</v>
      </c>
      <c r="H1027" s="3">
        <v>2637.69</v>
      </c>
      <c r="I1027" s="3" t="s">
        <v>29</v>
      </c>
      <c r="J1027" s="5">
        <v>1.176472595339104</v>
      </c>
      <c r="K1027" t="str">
        <f>_xlfn.XLOOKUP(D1027, dim_channels!A:A, dim_channels!C:C, "Not Found")</f>
        <v>OTA</v>
      </c>
      <c r="L1027" t="str">
        <f>_xlfn.XLOOKUP(D1027, dim_channels!A:A, dim_channels!B:B, "Not Found")</f>
        <v>Booking.com</v>
      </c>
      <c r="M1027">
        <f t="shared" ref="M1027:M1090" si="64">IF(I1027="Cancelled",1,0)</f>
        <v>0</v>
      </c>
      <c r="N1027">
        <f t="shared" ref="N1027:N1090" si="65">IF(TRIM(UPPER(I1027))="CHECKED-OUT",1,0)</f>
        <v>1</v>
      </c>
      <c r="O1027">
        <f t="shared" ref="O1027:O1090" si="66">IF(TRIM(UPPER(I1027))="CHECKED-OUT",H1027,0)</f>
        <v>2637.69</v>
      </c>
      <c r="P1027">
        <f t="shared" ref="P1027:P1090" si="67">IF(TRIM(UPPER(I1027))="CHECKED-OUT",F1027,0)</f>
        <v>3103.17</v>
      </c>
    </row>
    <row r="1028" spans="1:16" x14ac:dyDescent="0.2">
      <c r="A1028" s="2" t="s">
        <v>1453</v>
      </c>
      <c r="B1028" s="2" t="s">
        <v>222</v>
      </c>
      <c r="C1028" s="2" t="s">
        <v>328</v>
      </c>
      <c r="D1028" s="2" t="s">
        <v>64</v>
      </c>
      <c r="E1028" s="2" t="s">
        <v>34</v>
      </c>
      <c r="F1028" s="2">
        <v>6792.29</v>
      </c>
      <c r="G1028" s="2">
        <v>0</v>
      </c>
      <c r="H1028" s="2">
        <v>6792.29</v>
      </c>
      <c r="I1028" s="2" t="s">
        <v>29</v>
      </c>
      <c r="J1028" s="4">
        <v>1</v>
      </c>
      <c r="K1028" t="str">
        <f>_xlfn.XLOOKUP(D1028, dim_channels!A:A, dim_channels!C:C, "Not Found")</f>
        <v>Direct</v>
      </c>
      <c r="L1028" t="str">
        <f>_xlfn.XLOOKUP(D1028, dim_channels!A:A, dim_channels!B:B, "Not Found")</f>
        <v>Direct Website</v>
      </c>
      <c r="M1028">
        <f t="shared" si="64"/>
        <v>0</v>
      </c>
      <c r="N1028">
        <f t="shared" si="65"/>
        <v>1</v>
      </c>
      <c r="O1028">
        <f t="shared" si="66"/>
        <v>6792.29</v>
      </c>
      <c r="P1028">
        <f t="shared" si="67"/>
        <v>6792.29</v>
      </c>
    </row>
    <row r="1029" spans="1:16" x14ac:dyDescent="0.2">
      <c r="A1029" s="3" t="s">
        <v>1454</v>
      </c>
      <c r="B1029" s="3" t="s">
        <v>294</v>
      </c>
      <c r="C1029" s="3" t="s">
        <v>558</v>
      </c>
      <c r="D1029" s="3" t="s">
        <v>45</v>
      </c>
      <c r="E1029" s="3" t="s">
        <v>46</v>
      </c>
      <c r="F1029" s="3">
        <v>6067.82</v>
      </c>
      <c r="G1029" s="3">
        <v>303.39</v>
      </c>
      <c r="H1029" s="3">
        <v>5764.43</v>
      </c>
      <c r="I1029" s="3" t="s">
        <v>41</v>
      </c>
      <c r="J1029" s="5">
        <v>1.0526313963392739</v>
      </c>
      <c r="K1029" t="str">
        <f>_xlfn.XLOOKUP(D1029, dim_channels!A:A, dim_channels!C:C, "Not Found")</f>
        <v>Corporate</v>
      </c>
      <c r="L1029" t="str">
        <f>_xlfn.XLOOKUP(D1029, dim_channels!A:A, dim_channels!B:B, "Not Found")</f>
        <v>Corporate Direct</v>
      </c>
      <c r="M1029">
        <f t="shared" si="64"/>
        <v>1</v>
      </c>
      <c r="N1029">
        <f t="shared" si="65"/>
        <v>0</v>
      </c>
      <c r="O1029">
        <f t="shared" si="66"/>
        <v>0</v>
      </c>
      <c r="P1029">
        <f t="shared" si="67"/>
        <v>0</v>
      </c>
    </row>
    <row r="1030" spans="1:16" x14ac:dyDescent="0.2">
      <c r="A1030" s="2" t="s">
        <v>1455</v>
      </c>
      <c r="B1030" s="2" t="s">
        <v>312</v>
      </c>
      <c r="C1030" s="2" t="s">
        <v>602</v>
      </c>
      <c r="D1030" s="2" t="s">
        <v>64</v>
      </c>
      <c r="E1030" s="2" t="s">
        <v>115</v>
      </c>
      <c r="F1030" s="2">
        <v>6531.97</v>
      </c>
      <c r="G1030" s="2">
        <v>0</v>
      </c>
      <c r="H1030" s="2">
        <v>6531.97</v>
      </c>
      <c r="I1030" s="2" t="s">
        <v>29</v>
      </c>
      <c r="J1030" s="4">
        <v>1</v>
      </c>
      <c r="K1030" t="str">
        <f>_xlfn.XLOOKUP(D1030, dim_channels!A:A, dim_channels!C:C, "Not Found")</f>
        <v>Direct</v>
      </c>
      <c r="L1030" t="str">
        <f>_xlfn.XLOOKUP(D1030, dim_channels!A:A, dim_channels!B:B, "Not Found")</f>
        <v>Direct Website</v>
      </c>
      <c r="M1030">
        <f t="shared" si="64"/>
        <v>0</v>
      </c>
      <c r="N1030">
        <f t="shared" si="65"/>
        <v>1</v>
      </c>
      <c r="O1030">
        <f t="shared" si="66"/>
        <v>6531.97</v>
      </c>
      <c r="P1030">
        <f t="shared" si="67"/>
        <v>6531.97</v>
      </c>
    </row>
    <row r="1031" spans="1:16" x14ac:dyDescent="0.2">
      <c r="A1031" s="3" t="s">
        <v>1456</v>
      </c>
      <c r="B1031" s="3" t="s">
        <v>364</v>
      </c>
      <c r="C1031" s="3" t="s">
        <v>971</v>
      </c>
      <c r="D1031" s="3" t="s">
        <v>27</v>
      </c>
      <c r="E1031" s="3" t="s">
        <v>28</v>
      </c>
      <c r="F1031" s="3">
        <v>6398.34</v>
      </c>
      <c r="G1031" s="3">
        <v>1151.7</v>
      </c>
      <c r="H1031" s="3">
        <v>5246.64</v>
      </c>
      <c r="I1031" s="3" t="s">
        <v>29</v>
      </c>
      <c r="J1031" s="5">
        <v>1.219511916197795</v>
      </c>
      <c r="K1031" t="str">
        <f>_xlfn.XLOOKUP(D1031, dim_channels!A:A, dim_channels!C:C, "Not Found")</f>
        <v>OTA</v>
      </c>
      <c r="L1031" t="str">
        <f>_xlfn.XLOOKUP(D1031, dim_channels!A:A, dim_channels!B:B, "Not Found")</f>
        <v>Expedia</v>
      </c>
      <c r="M1031">
        <f t="shared" si="64"/>
        <v>0</v>
      </c>
      <c r="N1031">
        <f t="shared" si="65"/>
        <v>1</v>
      </c>
      <c r="O1031">
        <f t="shared" si="66"/>
        <v>5246.64</v>
      </c>
      <c r="P1031">
        <f t="shared" si="67"/>
        <v>6398.34</v>
      </c>
    </row>
    <row r="1032" spans="1:16" x14ac:dyDescent="0.2">
      <c r="A1032" s="2" t="s">
        <v>1457</v>
      </c>
      <c r="B1032" s="2" t="s">
        <v>558</v>
      </c>
      <c r="C1032" s="2" t="s">
        <v>543</v>
      </c>
      <c r="D1032" s="2" t="s">
        <v>33</v>
      </c>
      <c r="E1032" s="2" t="s">
        <v>60</v>
      </c>
      <c r="F1032" s="2">
        <v>8866.91</v>
      </c>
      <c r="G1032" s="2">
        <v>0</v>
      </c>
      <c r="H1032" s="2">
        <v>8866.91</v>
      </c>
      <c r="I1032" s="2" t="s">
        <v>56</v>
      </c>
      <c r="J1032" s="4">
        <v>1</v>
      </c>
      <c r="K1032" t="str">
        <f>_xlfn.XLOOKUP(D1032, dim_channels!A:A, dim_channels!C:C, "Not Found")</f>
        <v>OTA</v>
      </c>
      <c r="L1032" t="str">
        <f>_xlfn.XLOOKUP(D1032, dim_channels!A:A, dim_channels!B:B, "Not Found")</f>
        <v>Booking.com</v>
      </c>
      <c r="M1032">
        <f t="shared" si="64"/>
        <v>0</v>
      </c>
      <c r="N1032">
        <f t="shared" si="65"/>
        <v>0</v>
      </c>
      <c r="O1032">
        <f t="shared" si="66"/>
        <v>0</v>
      </c>
      <c r="P1032">
        <f t="shared" si="67"/>
        <v>0</v>
      </c>
    </row>
    <row r="1033" spans="1:16" x14ac:dyDescent="0.2">
      <c r="A1033" s="3" t="s">
        <v>1458</v>
      </c>
      <c r="B1033" s="3" t="s">
        <v>285</v>
      </c>
      <c r="C1033" s="3" t="s">
        <v>48</v>
      </c>
      <c r="D1033" s="3" t="s">
        <v>27</v>
      </c>
      <c r="E1033" s="3" t="s">
        <v>60</v>
      </c>
      <c r="F1033" s="3">
        <v>10156.709999999999</v>
      </c>
      <c r="G1033" s="3">
        <v>0</v>
      </c>
      <c r="H1033" s="3">
        <v>10156.709999999999</v>
      </c>
      <c r="I1033" s="3" t="s">
        <v>29</v>
      </c>
      <c r="J1033" s="5">
        <v>1</v>
      </c>
      <c r="K1033" t="str">
        <f>_xlfn.XLOOKUP(D1033, dim_channels!A:A, dim_channels!C:C, "Not Found")</f>
        <v>OTA</v>
      </c>
      <c r="L1033" t="str">
        <f>_xlfn.XLOOKUP(D1033, dim_channels!A:A, dim_channels!B:B, "Not Found")</f>
        <v>Expedia</v>
      </c>
      <c r="M1033">
        <f t="shared" si="64"/>
        <v>0</v>
      </c>
      <c r="N1033">
        <f t="shared" si="65"/>
        <v>1</v>
      </c>
      <c r="O1033">
        <f t="shared" si="66"/>
        <v>10156.709999999999</v>
      </c>
      <c r="P1033">
        <f t="shared" si="67"/>
        <v>10156.709999999999</v>
      </c>
    </row>
    <row r="1034" spans="1:16" x14ac:dyDescent="0.2">
      <c r="A1034" s="2" t="s">
        <v>1459</v>
      </c>
      <c r="B1034" s="2" t="s">
        <v>515</v>
      </c>
      <c r="C1034" s="2" t="s">
        <v>204</v>
      </c>
      <c r="D1034" s="2" t="s">
        <v>45</v>
      </c>
      <c r="E1034" s="2" t="s">
        <v>89</v>
      </c>
      <c r="F1034" s="2">
        <v>9896.98</v>
      </c>
      <c r="G1034" s="2">
        <v>0</v>
      </c>
      <c r="H1034" s="2">
        <v>9896.98</v>
      </c>
      <c r="I1034" s="2" t="s">
        <v>29</v>
      </c>
      <c r="J1034" s="4">
        <v>1</v>
      </c>
      <c r="K1034" t="str">
        <f>_xlfn.XLOOKUP(D1034, dim_channels!A:A, dim_channels!C:C, "Not Found")</f>
        <v>Corporate</v>
      </c>
      <c r="L1034" t="str">
        <f>_xlfn.XLOOKUP(D1034, dim_channels!A:A, dim_channels!B:B, "Not Found")</f>
        <v>Corporate Direct</v>
      </c>
      <c r="M1034">
        <f t="shared" si="64"/>
        <v>0</v>
      </c>
      <c r="N1034">
        <f t="shared" si="65"/>
        <v>1</v>
      </c>
      <c r="O1034">
        <f t="shared" si="66"/>
        <v>9896.98</v>
      </c>
      <c r="P1034">
        <f t="shared" si="67"/>
        <v>9896.98</v>
      </c>
    </row>
    <row r="1035" spans="1:16" x14ac:dyDescent="0.2">
      <c r="A1035" s="3" t="s">
        <v>1460</v>
      </c>
      <c r="B1035" s="3" t="s">
        <v>525</v>
      </c>
      <c r="C1035" s="3" t="s">
        <v>48</v>
      </c>
      <c r="D1035" s="3" t="s">
        <v>33</v>
      </c>
      <c r="E1035" s="3" t="s">
        <v>28</v>
      </c>
      <c r="F1035" s="3">
        <v>8986.68</v>
      </c>
      <c r="G1035" s="3">
        <v>1348</v>
      </c>
      <c r="H1035" s="3">
        <v>7638.68</v>
      </c>
      <c r="I1035" s="3" t="s">
        <v>56</v>
      </c>
      <c r="J1035" s="5">
        <v>1.1764702802054809</v>
      </c>
      <c r="K1035" t="str">
        <f>_xlfn.XLOOKUP(D1035, dim_channels!A:A, dim_channels!C:C, "Not Found")</f>
        <v>OTA</v>
      </c>
      <c r="L1035" t="str">
        <f>_xlfn.XLOOKUP(D1035, dim_channels!A:A, dim_channels!B:B, "Not Found")</f>
        <v>Booking.com</v>
      </c>
      <c r="M1035">
        <f t="shared" si="64"/>
        <v>0</v>
      </c>
      <c r="N1035">
        <f t="shared" si="65"/>
        <v>0</v>
      </c>
      <c r="O1035">
        <f t="shared" si="66"/>
        <v>0</v>
      </c>
      <c r="P1035">
        <f t="shared" si="67"/>
        <v>0</v>
      </c>
    </row>
    <row r="1036" spans="1:16" x14ac:dyDescent="0.2">
      <c r="A1036" s="2" t="s">
        <v>1461</v>
      </c>
      <c r="B1036" s="2" t="s">
        <v>220</v>
      </c>
      <c r="C1036" s="2" t="s">
        <v>141</v>
      </c>
      <c r="D1036" s="2" t="s">
        <v>27</v>
      </c>
      <c r="E1036" s="2" t="s">
        <v>60</v>
      </c>
      <c r="F1036" s="2">
        <v>6251.75</v>
      </c>
      <c r="G1036" s="2">
        <v>0</v>
      </c>
      <c r="H1036" s="2">
        <v>6251.75</v>
      </c>
      <c r="I1036" s="2" t="s">
        <v>29</v>
      </c>
      <c r="J1036" s="4">
        <v>1</v>
      </c>
      <c r="K1036" t="str">
        <f>_xlfn.XLOOKUP(D1036, dim_channels!A:A, dim_channels!C:C, "Not Found")</f>
        <v>OTA</v>
      </c>
      <c r="L1036" t="str">
        <f>_xlfn.XLOOKUP(D1036, dim_channels!A:A, dim_channels!B:B, "Not Found")</f>
        <v>Expedia</v>
      </c>
      <c r="M1036">
        <f t="shared" si="64"/>
        <v>0</v>
      </c>
      <c r="N1036">
        <f t="shared" si="65"/>
        <v>1</v>
      </c>
      <c r="O1036">
        <f t="shared" si="66"/>
        <v>6251.75</v>
      </c>
      <c r="P1036">
        <f t="shared" si="67"/>
        <v>6251.75</v>
      </c>
    </row>
    <row r="1037" spans="1:16" x14ac:dyDescent="0.2">
      <c r="A1037" s="3" t="s">
        <v>1462</v>
      </c>
      <c r="B1037" s="3" t="s">
        <v>465</v>
      </c>
      <c r="C1037" s="3" t="s">
        <v>141</v>
      </c>
      <c r="D1037" s="3" t="s">
        <v>33</v>
      </c>
      <c r="E1037" s="3" t="s">
        <v>28</v>
      </c>
      <c r="F1037" s="3">
        <v>6822.68</v>
      </c>
      <c r="G1037" s="3">
        <v>1023.4</v>
      </c>
      <c r="H1037" s="3">
        <v>5799.28</v>
      </c>
      <c r="I1037" s="3" t="s">
        <v>41</v>
      </c>
      <c r="J1037" s="5">
        <v>1.176470182505414</v>
      </c>
      <c r="K1037" t="str">
        <f>_xlfn.XLOOKUP(D1037, dim_channels!A:A, dim_channels!C:C, "Not Found")</f>
        <v>OTA</v>
      </c>
      <c r="L1037" t="str">
        <f>_xlfn.XLOOKUP(D1037, dim_channels!A:A, dim_channels!B:B, "Not Found")</f>
        <v>Booking.com</v>
      </c>
      <c r="M1037">
        <f t="shared" si="64"/>
        <v>1</v>
      </c>
      <c r="N1037">
        <f t="shared" si="65"/>
        <v>0</v>
      </c>
      <c r="O1037">
        <f t="shared" si="66"/>
        <v>0</v>
      </c>
      <c r="P1037">
        <f t="shared" si="67"/>
        <v>0</v>
      </c>
    </row>
    <row r="1038" spans="1:16" x14ac:dyDescent="0.2">
      <c r="A1038" s="2" t="s">
        <v>1463</v>
      </c>
      <c r="B1038" s="2" t="s">
        <v>229</v>
      </c>
      <c r="C1038" s="2" t="s">
        <v>181</v>
      </c>
      <c r="D1038" s="2" t="s">
        <v>27</v>
      </c>
      <c r="E1038" s="2" t="s">
        <v>34</v>
      </c>
      <c r="F1038" s="2">
        <v>14406.99</v>
      </c>
      <c r="G1038" s="2">
        <v>2593.2600000000002</v>
      </c>
      <c r="H1038" s="2">
        <v>11813.73</v>
      </c>
      <c r="I1038" s="2" t="s">
        <v>29</v>
      </c>
      <c r="J1038" s="4">
        <v>1.219512380933033</v>
      </c>
      <c r="K1038" t="str">
        <f>_xlfn.XLOOKUP(D1038, dim_channels!A:A, dim_channels!C:C, "Not Found")</f>
        <v>OTA</v>
      </c>
      <c r="L1038" t="str">
        <f>_xlfn.XLOOKUP(D1038, dim_channels!A:A, dim_channels!B:B, "Not Found")</f>
        <v>Expedia</v>
      </c>
      <c r="M1038">
        <f t="shared" si="64"/>
        <v>0</v>
      </c>
      <c r="N1038">
        <f t="shared" si="65"/>
        <v>1</v>
      </c>
      <c r="O1038">
        <f t="shared" si="66"/>
        <v>11813.73</v>
      </c>
      <c r="P1038">
        <f t="shared" si="67"/>
        <v>14406.99</v>
      </c>
    </row>
    <row r="1039" spans="1:16" x14ac:dyDescent="0.2">
      <c r="A1039" s="3" t="s">
        <v>1464</v>
      </c>
      <c r="B1039" s="3" t="s">
        <v>63</v>
      </c>
      <c r="C1039" s="3" t="s">
        <v>388</v>
      </c>
      <c r="D1039" s="3" t="s">
        <v>114</v>
      </c>
      <c r="E1039" s="3" t="s">
        <v>46</v>
      </c>
      <c r="F1039" s="3">
        <v>22082.84</v>
      </c>
      <c r="G1039" s="3">
        <v>2208.2800000000002</v>
      </c>
      <c r="H1039" s="3">
        <v>19874.560000000001</v>
      </c>
      <c r="I1039" s="3" t="s">
        <v>29</v>
      </c>
      <c r="J1039" s="5">
        <v>1.111110887486314</v>
      </c>
      <c r="K1039" t="str">
        <f>_xlfn.XLOOKUP(D1039, dim_channels!A:A, dim_channels!C:C, "Not Found")</f>
        <v>Offline</v>
      </c>
      <c r="L1039" t="str">
        <f>_xlfn.XLOOKUP(D1039, dim_channels!A:A, dim_channels!B:B, "Not Found")</f>
        <v>Travel Agency</v>
      </c>
      <c r="M1039">
        <f t="shared" si="64"/>
        <v>0</v>
      </c>
      <c r="N1039">
        <f t="shared" si="65"/>
        <v>1</v>
      </c>
      <c r="O1039">
        <f t="shared" si="66"/>
        <v>19874.560000000001</v>
      </c>
      <c r="P1039">
        <f t="shared" si="67"/>
        <v>22082.84</v>
      </c>
    </row>
    <row r="1040" spans="1:16" x14ac:dyDescent="0.2">
      <c r="A1040" s="2" t="s">
        <v>1465</v>
      </c>
      <c r="B1040" s="2" t="s">
        <v>48</v>
      </c>
      <c r="C1040" s="2" t="s">
        <v>91</v>
      </c>
      <c r="D1040" s="2" t="s">
        <v>45</v>
      </c>
      <c r="E1040" s="2" t="s">
        <v>89</v>
      </c>
      <c r="F1040" s="2">
        <v>15401.03</v>
      </c>
      <c r="G1040" s="2">
        <v>0</v>
      </c>
      <c r="H1040" s="2">
        <v>15401.03</v>
      </c>
      <c r="I1040" s="2" t="s">
        <v>29</v>
      </c>
      <c r="J1040" s="4">
        <v>1</v>
      </c>
      <c r="K1040" t="str">
        <f>_xlfn.XLOOKUP(D1040, dim_channels!A:A, dim_channels!C:C, "Not Found")</f>
        <v>Corporate</v>
      </c>
      <c r="L1040" t="str">
        <f>_xlfn.XLOOKUP(D1040, dim_channels!A:A, dim_channels!B:B, "Not Found")</f>
        <v>Corporate Direct</v>
      </c>
      <c r="M1040">
        <f t="shared" si="64"/>
        <v>0</v>
      </c>
      <c r="N1040">
        <f t="shared" si="65"/>
        <v>1</v>
      </c>
      <c r="O1040">
        <f t="shared" si="66"/>
        <v>15401.03</v>
      </c>
      <c r="P1040">
        <f t="shared" si="67"/>
        <v>15401.03</v>
      </c>
    </row>
    <row r="1041" spans="1:16" x14ac:dyDescent="0.2">
      <c r="A1041" s="3" t="s">
        <v>1466</v>
      </c>
      <c r="B1041" s="3" t="s">
        <v>310</v>
      </c>
      <c r="C1041" s="3" t="s">
        <v>343</v>
      </c>
      <c r="D1041" s="3" t="s">
        <v>33</v>
      </c>
      <c r="E1041" s="3" t="s">
        <v>34</v>
      </c>
      <c r="F1041" s="3">
        <v>2284.0500000000002</v>
      </c>
      <c r="G1041" s="3">
        <v>342.61</v>
      </c>
      <c r="H1041" s="3">
        <v>1941.44</v>
      </c>
      <c r="I1041" s="3" t="s">
        <v>41</v>
      </c>
      <c r="J1041" s="5">
        <v>1.176472103181144</v>
      </c>
      <c r="K1041" t="str">
        <f>_xlfn.XLOOKUP(D1041, dim_channels!A:A, dim_channels!C:C, "Not Found")</f>
        <v>OTA</v>
      </c>
      <c r="L1041" t="str">
        <f>_xlfn.XLOOKUP(D1041, dim_channels!A:A, dim_channels!B:B, "Not Found")</f>
        <v>Booking.com</v>
      </c>
      <c r="M1041">
        <f t="shared" si="64"/>
        <v>1</v>
      </c>
      <c r="N1041">
        <f t="shared" si="65"/>
        <v>0</v>
      </c>
      <c r="O1041">
        <f t="shared" si="66"/>
        <v>0</v>
      </c>
      <c r="P1041">
        <f t="shared" si="67"/>
        <v>0</v>
      </c>
    </row>
    <row r="1042" spans="1:16" x14ac:dyDescent="0.2">
      <c r="A1042" s="2" t="s">
        <v>1467</v>
      </c>
      <c r="B1042" s="2" t="s">
        <v>331</v>
      </c>
      <c r="C1042" s="2" t="s">
        <v>204</v>
      </c>
      <c r="D1042" s="2" t="s">
        <v>169</v>
      </c>
      <c r="E1042" s="2" t="s">
        <v>46</v>
      </c>
      <c r="F1042" s="2">
        <v>6763.05</v>
      </c>
      <c r="G1042" s="2">
        <v>1352.61</v>
      </c>
      <c r="H1042" s="2">
        <v>5410.44</v>
      </c>
      <c r="I1042" s="2" t="s">
        <v>29</v>
      </c>
      <c r="J1042" s="4">
        <v>1.25</v>
      </c>
      <c r="K1042" t="str">
        <f>_xlfn.XLOOKUP(D1042, dim_channels!A:A, dim_channels!C:C, "Not Found")</f>
        <v>GDS</v>
      </c>
      <c r="L1042" t="str">
        <f>_xlfn.XLOOKUP(D1042, dim_channels!A:A, dim_channels!B:B, "Not Found")</f>
        <v>GDS (Amadeus)</v>
      </c>
      <c r="M1042">
        <f t="shared" si="64"/>
        <v>0</v>
      </c>
      <c r="N1042">
        <f t="shared" si="65"/>
        <v>1</v>
      </c>
      <c r="O1042">
        <f t="shared" si="66"/>
        <v>5410.44</v>
      </c>
      <c r="P1042">
        <f t="shared" si="67"/>
        <v>6763.05</v>
      </c>
    </row>
    <row r="1043" spans="1:16" x14ac:dyDescent="0.2">
      <c r="A1043" s="3" t="s">
        <v>1468</v>
      </c>
      <c r="B1043" s="3" t="s">
        <v>504</v>
      </c>
      <c r="C1043" s="3" t="s">
        <v>983</v>
      </c>
      <c r="D1043" s="3" t="s">
        <v>45</v>
      </c>
      <c r="E1043" s="3" t="s">
        <v>89</v>
      </c>
      <c r="F1043" s="3">
        <v>27390.26</v>
      </c>
      <c r="G1043" s="3">
        <v>0</v>
      </c>
      <c r="H1043" s="3">
        <v>27390.26</v>
      </c>
      <c r="I1043" s="3" t="s">
        <v>41</v>
      </c>
      <c r="J1043" s="5">
        <v>1</v>
      </c>
      <c r="K1043" t="str">
        <f>_xlfn.XLOOKUP(D1043, dim_channels!A:A, dim_channels!C:C, "Not Found")</f>
        <v>Corporate</v>
      </c>
      <c r="L1043" t="str">
        <f>_xlfn.XLOOKUP(D1043, dim_channels!A:A, dim_channels!B:B, "Not Found")</f>
        <v>Corporate Direct</v>
      </c>
      <c r="M1043">
        <f t="shared" si="64"/>
        <v>1</v>
      </c>
      <c r="N1043">
        <f t="shared" si="65"/>
        <v>0</v>
      </c>
      <c r="O1043">
        <f t="shared" si="66"/>
        <v>0</v>
      </c>
      <c r="P1043">
        <f t="shared" si="67"/>
        <v>0</v>
      </c>
    </row>
    <row r="1044" spans="1:16" x14ac:dyDescent="0.2">
      <c r="A1044" s="2" t="s">
        <v>1469</v>
      </c>
      <c r="B1044" s="2" t="s">
        <v>1234</v>
      </c>
      <c r="C1044" s="2" t="s">
        <v>396</v>
      </c>
      <c r="D1044" s="2" t="s">
        <v>27</v>
      </c>
      <c r="E1044" s="2" t="s">
        <v>60</v>
      </c>
      <c r="F1044" s="2">
        <v>2633.99</v>
      </c>
      <c r="G1044" s="2">
        <v>0</v>
      </c>
      <c r="H1044" s="2">
        <v>2633.99</v>
      </c>
      <c r="I1044" s="2" t="s">
        <v>56</v>
      </c>
      <c r="J1044" s="4">
        <v>1</v>
      </c>
      <c r="K1044" t="str">
        <f>_xlfn.XLOOKUP(D1044, dim_channels!A:A, dim_channels!C:C, "Not Found")</f>
        <v>OTA</v>
      </c>
      <c r="L1044" t="str">
        <f>_xlfn.XLOOKUP(D1044, dim_channels!A:A, dim_channels!B:B, "Not Found")</f>
        <v>Expedia</v>
      </c>
      <c r="M1044">
        <f t="shared" si="64"/>
        <v>0</v>
      </c>
      <c r="N1044">
        <f t="shared" si="65"/>
        <v>0</v>
      </c>
      <c r="O1044">
        <f t="shared" si="66"/>
        <v>0</v>
      </c>
      <c r="P1044">
        <f t="shared" si="67"/>
        <v>0</v>
      </c>
    </row>
    <row r="1045" spans="1:16" x14ac:dyDescent="0.2">
      <c r="A1045" s="3" t="s">
        <v>1470</v>
      </c>
      <c r="B1045" s="3" t="s">
        <v>353</v>
      </c>
      <c r="C1045" s="3" t="s">
        <v>156</v>
      </c>
      <c r="D1045" s="3" t="s">
        <v>33</v>
      </c>
      <c r="E1045" s="3" t="s">
        <v>60</v>
      </c>
      <c r="F1045" s="3">
        <v>5435.98</v>
      </c>
      <c r="G1045" s="3">
        <v>0</v>
      </c>
      <c r="H1045" s="3">
        <v>5435.98</v>
      </c>
      <c r="I1045" s="3" t="s">
        <v>56</v>
      </c>
      <c r="J1045" s="5">
        <v>1</v>
      </c>
      <c r="K1045" t="str">
        <f>_xlfn.XLOOKUP(D1045, dim_channels!A:A, dim_channels!C:C, "Not Found")</f>
        <v>OTA</v>
      </c>
      <c r="L1045" t="str">
        <f>_xlfn.XLOOKUP(D1045, dim_channels!A:A, dim_channels!B:B, "Not Found")</f>
        <v>Booking.com</v>
      </c>
      <c r="M1045">
        <f t="shared" si="64"/>
        <v>0</v>
      </c>
      <c r="N1045">
        <f t="shared" si="65"/>
        <v>0</v>
      </c>
      <c r="O1045">
        <f t="shared" si="66"/>
        <v>0</v>
      </c>
      <c r="P1045">
        <f t="shared" si="67"/>
        <v>0</v>
      </c>
    </row>
    <row r="1046" spans="1:16" x14ac:dyDescent="0.2">
      <c r="A1046" s="2" t="s">
        <v>1471</v>
      </c>
      <c r="B1046" s="2" t="s">
        <v>370</v>
      </c>
      <c r="C1046" s="2" t="s">
        <v>791</v>
      </c>
      <c r="D1046" s="2" t="s">
        <v>45</v>
      </c>
      <c r="E1046" s="2" t="s">
        <v>89</v>
      </c>
      <c r="F1046" s="2">
        <v>12354.49</v>
      </c>
      <c r="G1046" s="2">
        <v>0</v>
      </c>
      <c r="H1046" s="2">
        <v>12354.49</v>
      </c>
      <c r="I1046" s="2" t="s">
        <v>41</v>
      </c>
      <c r="J1046" s="4">
        <v>1</v>
      </c>
      <c r="K1046" t="str">
        <f>_xlfn.XLOOKUP(D1046, dim_channels!A:A, dim_channels!C:C, "Not Found")</f>
        <v>Corporate</v>
      </c>
      <c r="L1046" t="str">
        <f>_xlfn.XLOOKUP(D1046, dim_channels!A:A, dim_channels!B:B, "Not Found")</f>
        <v>Corporate Direct</v>
      </c>
      <c r="M1046">
        <f t="shared" si="64"/>
        <v>1</v>
      </c>
      <c r="N1046">
        <f t="shared" si="65"/>
        <v>0</v>
      </c>
      <c r="O1046">
        <f t="shared" si="66"/>
        <v>0</v>
      </c>
      <c r="P1046">
        <f t="shared" si="67"/>
        <v>0</v>
      </c>
    </row>
    <row r="1047" spans="1:16" x14ac:dyDescent="0.2">
      <c r="A1047" s="3" t="s">
        <v>1472</v>
      </c>
      <c r="B1047" s="3" t="s">
        <v>875</v>
      </c>
      <c r="C1047" s="3" t="s">
        <v>403</v>
      </c>
      <c r="D1047" s="3" t="s">
        <v>27</v>
      </c>
      <c r="E1047" s="3" t="s">
        <v>34</v>
      </c>
      <c r="F1047" s="3">
        <v>2527.6</v>
      </c>
      <c r="G1047" s="3">
        <v>454.97</v>
      </c>
      <c r="H1047" s="3">
        <v>2072.63</v>
      </c>
      <c r="I1047" s="3" t="s">
        <v>29</v>
      </c>
      <c r="J1047" s="5">
        <v>1.2195133718994711</v>
      </c>
      <c r="K1047" t="str">
        <f>_xlfn.XLOOKUP(D1047, dim_channels!A:A, dim_channels!C:C, "Not Found")</f>
        <v>OTA</v>
      </c>
      <c r="L1047" t="str">
        <f>_xlfn.XLOOKUP(D1047, dim_channels!A:A, dim_channels!B:B, "Not Found")</f>
        <v>Expedia</v>
      </c>
      <c r="M1047">
        <f t="shared" si="64"/>
        <v>0</v>
      </c>
      <c r="N1047">
        <f t="shared" si="65"/>
        <v>1</v>
      </c>
      <c r="O1047">
        <f t="shared" si="66"/>
        <v>2072.63</v>
      </c>
      <c r="P1047">
        <f t="shared" si="67"/>
        <v>2527.6</v>
      </c>
    </row>
    <row r="1048" spans="1:16" x14ac:dyDescent="0.2">
      <c r="A1048" s="2" t="s">
        <v>1473</v>
      </c>
      <c r="B1048" s="2" t="s">
        <v>156</v>
      </c>
      <c r="C1048" s="2" t="s">
        <v>58</v>
      </c>
      <c r="D1048" s="2" t="s">
        <v>45</v>
      </c>
      <c r="E1048" s="2" t="s">
        <v>89</v>
      </c>
      <c r="F1048" s="2">
        <v>8475.98</v>
      </c>
      <c r="G1048" s="2">
        <v>0</v>
      </c>
      <c r="H1048" s="2">
        <v>8475.98</v>
      </c>
      <c r="I1048" s="2" t="s">
        <v>29</v>
      </c>
      <c r="J1048" s="4">
        <v>1</v>
      </c>
      <c r="K1048" t="str">
        <f>_xlfn.XLOOKUP(D1048, dim_channels!A:A, dim_channels!C:C, "Not Found")</f>
        <v>Corporate</v>
      </c>
      <c r="L1048" t="str">
        <f>_xlfn.XLOOKUP(D1048, dim_channels!A:A, dim_channels!B:B, "Not Found")</f>
        <v>Corporate Direct</v>
      </c>
      <c r="M1048">
        <f t="shared" si="64"/>
        <v>0</v>
      </c>
      <c r="N1048">
        <f t="shared" si="65"/>
        <v>1</v>
      </c>
      <c r="O1048">
        <f t="shared" si="66"/>
        <v>8475.98</v>
      </c>
      <c r="P1048">
        <f t="shared" si="67"/>
        <v>8475.98</v>
      </c>
    </row>
    <row r="1049" spans="1:16" x14ac:dyDescent="0.2">
      <c r="A1049" s="3" t="s">
        <v>1474</v>
      </c>
      <c r="B1049" s="3" t="s">
        <v>355</v>
      </c>
      <c r="C1049" s="3" t="s">
        <v>176</v>
      </c>
      <c r="D1049" s="3" t="s">
        <v>64</v>
      </c>
      <c r="E1049" s="3" t="s">
        <v>115</v>
      </c>
      <c r="F1049" s="3">
        <v>14656.69</v>
      </c>
      <c r="G1049" s="3">
        <v>0</v>
      </c>
      <c r="H1049" s="3">
        <v>14656.69</v>
      </c>
      <c r="I1049" s="3" t="s">
        <v>56</v>
      </c>
      <c r="J1049" s="5">
        <v>1</v>
      </c>
      <c r="K1049" t="str">
        <f>_xlfn.XLOOKUP(D1049, dim_channels!A:A, dim_channels!C:C, "Not Found")</f>
        <v>Direct</v>
      </c>
      <c r="L1049" t="str">
        <f>_xlfn.XLOOKUP(D1049, dim_channels!A:A, dim_channels!B:B, "Not Found")</f>
        <v>Direct Website</v>
      </c>
      <c r="M1049">
        <f t="shared" si="64"/>
        <v>0</v>
      </c>
      <c r="N1049">
        <f t="shared" si="65"/>
        <v>0</v>
      </c>
      <c r="O1049">
        <f t="shared" si="66"/>
        <v>0</v>
      </c>
      <c r="P1049">
        <f t="shared" si="67"/>
        <v>0</v>
      </c>
    </row>
    <row r="1050" spans="1:16" x14ac:dyDescent="0.2">
      <c r="A1050" s="2" t="s">
        <v>1475</v>
      </c>
      <c r="B1050" s="2" t="s">
        <v>197</v>
      </c>
      <c r="C1050" s="2" t="s">
        <v>178</v>
      </c>
      <c r="D1050" s="2" t="s">
        <v>45</v>
      </c>
      <c r="E1050" s="2" t="s">
        <v>46</v>
      </c>
      <c r="F1050" s="2">
        <v>8240.83</v>
      </c>
      <c r="G1050" s="2">
        <v>412.04</v>
      </c>
      <c r="H1050" s="2">
        <v>7828.79</v>
      </c>
      <c r="I1050" s="2" t="s">
        <v>29</v>
      </c>
      <c r="J1050" s="4">
        <v>1.0526313772626421</v>
      </c>
      <c r="K1050" t="str">
        <f>_xlfn.XLOOKUP(D1050, dim_channels!A:A, dim_channels!C:C, "Not Found")</f>
        <v>Corporate</v>
      </c>
      <c r="L1050" t="str">
        <f>_xlfn.XLOOKUP(D1050, dim_channels!A:A, dim_channels!B:B, "Not Found")</f>
        <v>Corporate Direct</v>
      </c>
      <c r="M1050">
        <f t="shared" si="64"/>
        <v>0</v>
      </c>
      <c r="N1050">
        <f t="shared" si="65"/>
        <v>1</v>
      </c>
      <c r="O1050">
        <f t="shared" si="66"/>
        <v>7828.79</v>
      </c>
      <c r="P1050">
        <f t="shared" si="67"/>
        <v>8240.83</v>
      </c>
    </row>
    <row r="1051" spans="1:16" x14ac:dyDescent="0.2">
      <c r="A1051" s="3" t="s">
        <v>1476</v>
      </c>
      <c r="B1051" s="3" t="s">
        <v>100</v>
      </c>
      <c r="C1051" s="3" t="s">
        <v>337</v>
      </c>
      <c r="D1051" s="3" t="s">
        <v>45</v>
      </c>
      <c r="E1051" s="3" t="s">
        <v>89</v>
      </c>
      <c r="F1051" s="3">
        <v>5415.49</v>
      </c>
      <c r="G1051" s="3">
        <v>0</v>
      </c>
      <c r="H1051" s="3">
        <v>5415.49</v>
      </c>
      <c r="I1051" s="3" t="s">
        <v>29</v>
      </c>
      <c r="J1051" s="5">
        <v>1</v>
      </c>
      <c r="K1051" t="str">
        <f>_xlfn.XLOOKUP(D1051, dim_channels!A:A, dim_channels!C:C, "Not Found")</f>
        <v>Corporate</v>
      </c>
      <c r="L1051" t="str">
        <f>_xlfn.XLOOKUP(D1051, dim_channels!A:A, dim_channels!B:B, "Not Found")</f>
        <v>Corporate Direct</v>
      </c>
      <c r="M1051">
        <f t="shared" si="64"/>
        <v>0</v>
      </c>
      <c r="N1051">
        <f t="shared" si="65"/>
        <v>1</v>
      </c>
      <c r="O1051">
        <f t="shared" si="66"/>
        <v>5415.49</v>
      </c>
      <c r="P1051">
        <f t="shared" si="67"/>
        <v>5415.49</v>
      </c>
    </row>
    <row r="1052" spans="1:16" x14ac:dyDescent="0.2">
      <c r="A1052" s="2" t="s">
        <v>1477</v>
      </c>
      <c r="B1052" s="2" t="s">
        <v>230</v>
      </c>
      <c r="C1052" s="2" t="s">
        <v>570</v>
      </c>
      <c r="D1052" s="2" t="s">
        <v>206</v>
      </c>
      <c r="E1052" s="2" t="s">
        <v>207</v>
      </c>
      <c r="F1052" s="2">
        <v>9274.86</v>
      </c>
      <c r="G1052" s="2">
        <v>0</v>
      </c>
      <c r="H1052" s="2">
        <v>9274.86</v>
      </c>
      <c r="I1052" s="2" t="s">
        <v>29</v>
      </c>
      <c r="J1052" s="4">
        <v>1</v>
      </c>
      <c r="K1052" t="str">
        <f>_xlfn.XLOOKUP(D1052, dim_channels!A:A, dim_channels!C:C, "Not Found")</f>
        <v>Direct</v>
      </c>
      <c r="L1052" t="str">
        <f>_xlfn.XLOOKUP(D1052, dim_channels!A:A, dim_channels!B:B, "Not Found")</f>
        <v>Walk-in</v>
      </c>
      <c r="M1052">
        <f t="shared" si="64"/>
        <v>0</v>
      </c>
      <c r="N1052">
        <f t="shared" si="65"/>
        <v>1</v>
      </c>
      <c r="O1052">
        <f t="shared" si="66"/>
        <v>9274.86</v>
      </c>
      <c r="P1052">
        <f t="shared" si="67"/>
        <v>9274.86</v>
      </c>
    </row>
    <row r="1053" spans="1:16" x14ac:dyDescent="0.2">
      <c r="A1053" s="3" t="s">
        <v>1478</v>
      </c>
      <c r="B1053" s="3" t="s">
        <v>807</v>
      </c>
      <c r="C1053" s="3" t="s">
        <v>162</v>
      </c>
      <c r="D1053" s="3" t="s">
        <v>114</v>
      </c>
      <c r="E1053" s="3" t="s">
        <v>115</v>
      </c>
      <c r="F1053" s="3">
        <v>12065.21</v>
      </c>
      <c r="G1053" s="3">
        <v>1206.52</v>
      </c>
      <c r="H1053" s="3">
        <v>10858.69</v>
      </c>
      <c r="I1053" s="3" t="s">
        <v>29</v>
      </c>
      <c r="J1053" s="5">
        <v>1.111111008786511</v>
      </c>
      <c r="K1053" t="str">
        <f>_xlfn.XLOOKUP(D1053, dim_channels!A:A, dim_channels!C:C, "Not Found")</f>
        <v>Offline</v>
      </c>
      <c r="L1053" t="str">
        <f>_xlfn.XLOOKUP(D1053, dim_channels!A:A, dim_channels!B:B, "Not Found")</f>
        <v>Travel Agency</v>
      </c>
      <c r="M1053">
        <f t="shared" si="64"/>
        <v>0</v>
      </c>
      <c r="N1053">
        <f t="shared" si="65"/>
        <v>1</v>
      </c>
      <c r="O1053">
        <f t="shared" si="66"/>
        <v>10858.69</v>
      </c>
      <c r="P1053">
        <f t="shared" si="67"/>
        <v>12065.21</v>
      </c>
    </row>
    <row r="1054" spans="1:16" x14ac:dyDescent="0.2">
      <c r="A1054" s="2" t="s">
        <v>1479</v>
      </c>
      <c r="B1054" s="2" t="s">
        <v>75</v>
      </c>
      <c r="C1054" s="2" t="s">
        <v>112</v>
      </c>
      <c r="D1054" s="2" t="s">
        <v>27</v>
      </c>
      <c r="E1054" s="2" t="s">
        <v>34</v>
      </c>
      <c r="F1054" s="2">
        <v>6450.37</v>
      </c>
      <c r="G1054" s="2">
        <v>1161.07</v>
      </c>
      <c r="H1054" s="2">
        <v>5289.3</v>
      </c>
      <c r="I1054" s="2" t="s">
        <v>29</v>
      </c>
      <c r="J1054" s="4">
        <v>1.219512979033142</v>
      </c>
      <c r="K1054" t="str">
        <f>_xlfn.XLOOKUP(D1054, dim_channels!A:A, dim_channels!C:C, "Not Found")</f>
        <v>OTA</v>
      </c>
      <c r="L1054" t="str">
        <f>_xlfn.XLOOKUP(D1054, dim_channels!A:A, dim_channels!B:B, "Not Found")</f>
        <v>Expedia</v>
      </c>
      <c r="M1054">
        <f t="shared" si="64"/>
        <v>0</v>
      </c>
      <c r="N1054">
        <f t="shared" si="65"/>
        <v>1</v>
      </c>
      <c r="O1054">
        <f t="shared" si="66"/>
        <v>5289.3</v>
      </c>
      <c r="P1054">
        <f t="shared" si="67"/>
        <v>6450.37</v>
      </c>
    </row>
    <row r="1055" spans="1:16" x14ac:dyDescent="0.2">
      <c r="A1055" s="3" t="s">
        <v>1480</v>
      </c>
      <c r="B1055" s="3" t="s">
        <v>209</v>
      </c>
      <c r="C1055" s="3" t="s">
        <v>642</v>
      </c>
      <c r="D1055" s="3" t="s">
        <v>64</v>
      </c>
      <c r="E1055" s="3" t="s">
        <v>34</v>
      </c>
      <c r="F1055" s="3">
        <v>3539.93</v>
      </c>
      <c r="G1055" s="3">
        <v>0</v>
      </c>
      <c r="H1055" s="3">
        <v>3539.93</v>
      </c>
      <c r="I1055" s="3" t="s">
        <v>29</v>
      </c>
      <c r="J1055" s="5">
        <v>1</v>
      </c>
      <c r="K1055" t="str">
        <f>_xlfn.XLOOKUP(D1055, dim_channels!A:A, dim_channels!C:C, "Not Found")</f>
        <v>Direct</v>
      </c>
      <c r="L1055" t="str">
        <f>_xlfn.XLOOKUP(D1055, dim_channels!A:A, dim_channels!B:B, "Not Found")</f>
        <v>Direct Website</v>
      </c>
      <c r="M1055">
        <f t="shared" si="64"/>
        <v>0</v>
      </c>
      <c r="N1055">
        <f t="shared" si="65"/>
        <v>1</v>
      </c>
      <c r="O1055">
        <f t="shared" si="66"/>
        <v>3539.93</v>
      </c>
      <c r="P1055">
        <f t="shared" si="67"/>
        <v>3539.93</v>
      </c>
    </row>
    <row r="1056" spans="1:16" x14ac:dyDescent="0.2">
      <c r="A1056" s="2" t="s">
        <v>1481</v>
      </c>
      <c r="B1056" s="2" t="s">
        <v>983</v>
      </c>
      <c r="C1056" s="2" t="s">
        <v>472</v>
      </c>
      <c r="D1056" s="2" t="s">
        <v>52</v>
      </c>
      <c r="E1056" s="2" t="s">
        <v>34</v>
      </c>
      <c r="F1056" s="2">
        <v>9191.9599999999991</v>
      </c>
      <c r="G1056" s="2">
        <v>1103.04</v>
      </c>
      <c r="H1056" s="2">
        <v>8088.92</v>
      </c>
      <c r="I1056" s="2" t="s">
        <v>56</v>
      </c>
      <c r="J1056" s="4">
        <v>1.1363643106867169</v>
      </c>
      <c r="K1056" t="str">
        <f>_xlfn.XLOOKUP(D1056, dim_channels!A:A, dim_channels!C:C, "Not Found")</f>
        <v>OTA</v>
      </c>
      <c r="L1056" t="str">
        <f>_xlfn.XLOOKUP(D1056, dim_channels!A:A, dim_channels!B:B, "Not Found")</f>
        <v>Agoda</v>
      </c>
      <c r="M1056">
        <f t="shared" si="64"/>
        <v>0</v>
      </c>
      <c r="N1056">
        <f t="shared" si="65"/>
        <v>0</v>
      </c>
      <c r="O1056">
        <f t="shared" si="66"/>
        <v>0</v>
      </c>
      <c r="P1056">
        <f t="shared" si="67"/>
        <v>0</v>
      </c>
    </row>
    <row r="1057" spans="1:16" x14ac:dyDescent="0.2">
      <c r="A1057" s="3" t="s">
        <v>1482</v>
      </c>
      <c r="B1057" s="3" t="s">
        <v>278</v>
      </c>
      <c r="C1057" s="3" t="s">
        <v>167</v>
      </c>
      <c r="D1057" s="3" t="s">
        <v>169</v>
      </c>
      <c r="E1057" s="3" t="s">
        <v>46</v>
      </c>
      <c r="F1057" s="3">
        <v>3651.18</v>
      </c>
      <c r="G1057" s="3">
        <v>730.24</v>
      </c>
      <c r="H1057" s="3">
        <v>2920.94</v>
      </c>
      <c r="I1057" s="3" t="s">
        <v>29</v>
      </c>
      <c r="J1057" s="5">
        <v>1.2500017117777149</v>
      </c>
      <c r="K1057" t="str">
        <f>_xlfn.XLOOKUP(D1057, dim_channels!A:A, dim_channels!C:C, "Not Found")</f>
        <v>GDS</v>
      </c>
      <c r="L1057" t="str">
        <f>_xlfn.XLOOKUP(D1057, dim_channels!A:A, dim_channels!B:B, "Not Found")</f>
        <v>GDS (Amadeus)</v>
      </c>
      <c r="M1057">
        <f t="shared" si="64"/>
        <v>0</v>
      </c>
      <c r="N1057">
        <f t="shared" si="65"/>
        <v>1</v>
      </c>
      <c r="O1057">
        <f t="shared" si="66"/>
        <v>2920.94</v>
      </c>
      <c r="P1057">
        <f t="shared" si="67"/>
        <v>3651.18</v>
      </c>
    </row>
    <row r="1058" spans="1:16" x14ac:dyDescent="0.2">
      <c r="A1058" s="2" t="s">
        <v>1483</v>
      </c>
      <c r="B1058" s="2" t="s">
        <v>655</v>
      </c>
      <c r="C1058" s="2" t="s">
        <v>655</v>
      </c>
      <c r="D1058" s="2" t="s">
        <v>52</v>
      </c>
      <c r="E1058" s="2" t="s">
        <v>60</v>
      </c>
      <c r="F1058" s="2">
        <v>11808.08</v>
      </c>
      <c r="G1058" s="2">
        <v>0</v>
      </c>
      <c r="H1058" s="2">
        <v>11808.08</v>
      </c>
      <c r="I1058" s="2" t="s">
        <v>56</v>
      </c>
      <c r="J1058" s="4">
        <v>1</v>
      </c>
      <c r="K1058" t="str">
        <f>_xlfn.XLOOKUP(D1058, dim_channels!A:A, dim_channels!C:C, "Not Found")</f>
        <v>OTA</v>
      </c>
      <c r="L1058" t="str">
        <f>_xlfn.XLOOKUP(D1058, dim_channels!A:A, dim_channels!B:B, "Not Found")</f>
        <v>Agoda</v>
      </c>
      <c r="M1058">
        <f t="shared" si="64"/>
        <v>0</v>
      </c>
      <c r="N1058">
        <f t="shared" si="65"/>
        <v>0</v>
      </c>
      <c r="O1058">
        <f t="shared" si="66"/>
        <v>0</v>
      </c>
      <c r="P1058">
        <f t="shared" si="67"/>
        <v>0</v>
      </c>
    </row>
    <row r="1059" spans="1:16" x14ac:dyDescent="0.2">
      <c r="A1059" s="3" t="s">
        <v>1484</v>
      </c>
      <c r="B1059" s="3" t="s">
        <v>286</v>
      </c>
      <c r="C1059" s="3" t="s">
        <v>422</v>
      </c>
      <c r="D1059" s="3" t="s">
        <v>27</v>
      </c>
      <c r="E1059" s="3" t="s">
        <v>60</v>
      </c>
      <c r="F1059" s="3">
        <v>4701.96</v>
      </c>
      <c r="G1059" s="3">
        <v>0</v>
      </c>
      <c r="H1059" s="3">
        <v>4701.96</v>
      </c>
      <c r="I1059" s="3" t="s">
        <v>41</v>
      </c>
      <c r="J1059" s="5">
        <v>1</v>
      </c>
      <c r="K1059" t="str">
        <f>_xlfn.XLOOKUP(D1059, dim_channels!A:A, dim_channels!C:C, "Not Found")</f>
        <v>OTA</v>
      </c>
      <c r="L1059" t="str">
        <f>_xlfn.XLOOKUP(D1059, dim_channels!A:A, dim_channels!B:B, "Not Found")</f>
        <v>Expedia</v>
      </c>
      <c r="M1059">
        <f t="shared" si="64"/>
        <v>1</v>
      </c>
      <c r="N1059">
        <f t="shared" si="65"/>
        <v>0</v>
      </c>
      <c r="O1059">
        <f t="shared" si="66"/>
        <v>0</v>
      </c>
      <c r="P1059">
        <f t="shared" si="67"/>
        <v>0</v>
      </c>
    </row>
    <row r="1060" spans="1:16" x14ac:dyDescent="0.2">
      <c r="A1060" s="2" t="s">
        <v>1485</v>
      </c>
      <c r="B1060" s="2" t="s">
        <v>151</v>
      </c>
      <c r="C1060" s="2" t="s">
        <v>302</v>
      </c>
      <c r="D1060" s="2" t="s">
        <v>64</v>
      </c>
      <c r="E1060" s="2" t="s">
        <v>28</v>
      </c>
      <c r="F1060" s="2">
        <v>13835.39</v>
      </c>
      <c r="G1060" s="2">
        <v>0</v>
      </c>
      <c r="H1060" s="2">
        <v>13835.39</v>
      </c>
      <c r="I1060" s="2" t="s">
        <v>29</v>
      </c>
      <c r="J1060" s="4">
        <v>1</v>
      </c>
      <c r="K1060" t="str">
        <f>_xlfn.XLOOKUP(D1060, dim_channels!A:A, dim_channels!C:C, "Not Found")</f>
        <v>Direct</v>
      </c>
      <c r="L1060" t="str">
        <f>_xlfn.XLOOKUP(D1060, dim_channels!A:A, dim_channels!B:B, "Not Found")</f>
        <v>Direct Website</v>
      </c>
      <c r="M1060">
        <f t="shared" si="64"/>
        <v>0</v>
      </c>
      <c r="N1060">
        <f t="shared" si="65"/>
        <v>1</v>
      </c>
      <c r="O1060">
        <f t="shared" si="66"/>
        <v>13835.39</v>
      </c>
      <c r="P1060">
        <f t="shared" si="67"/>
        <v>13835.39</v>
      </c>
    </row>
    <row r="1061" spans="1:16" x14ac:dyDescent="0.2">
      <c r="A1061" s="3" t="s">
        <v>1486</v>
      </c>
      <c r="B1061" s="3" t="s">
        <v>393</v>
      </c>
      <c r="C1061" s="3" t="s">
        <v>353</v>
      </c>
      <c r="D1061" s="3" t="s">
        <v>52</v>
      </c>
      <c r="E1061" s="3" t="s">
        <v>60</v>
      </c>
      <c r="F1061" s="3">
        <v>6976.49</v>
      </c>
      <c r="G1061" s="3">
        <v>0</v>
      </c>
      <c r="H1061" s="3">
        <v>6976.49</v>
      </c>
      <c r="I1061" s="3" t="s">
        <v>29</v>
      </c>
      <c r="J1061" s="5">
        <v>1</v>
      </c>
      <c r="K1061" t="str">
        <f>_xlfn.XLOOKUP(D1061, dim_channels!A:A, dim_channels!C:C, "Not Found")</f>
        <v>OTA</v>
      </c>
      <c r="L1061" t="str">
        <f>_xlfn.XLOOKUP(D1061, dim_channels!A:A, dim_channels!B:B, "Not Found")</f>
        <v>Agoda</v>
      </c>
      <c r="M1061">
        <f t="shared" si="64"/>
        <v>0</v>
      </c>
      <c r="N1061">
        <f t="shared" si="65"/>
        <v>1</v>
      </c>
      <c r="O1061">
        <f t="shared" si="66"/>
        <v>6976.49</v>
      </c>
      <c r="P1061">
        <f t="shared" si="67"/>
        <v>6976.49</v>
      </c>
    </row>
    <row r="1062" spans="1:16" x14ac:dyDescent="0.2">
      <c r="A1062" s="2" t="s">
        <v>1487</v>
      </c>
      <c r="B1062" s="2" t="s">
        <v>1035</v>
      </c>
      <c r="C1062" s="2" t="s">
        <v>1035</v>
      </c>
      <c r="D1062" s="2" t="s">
        <v>45</v>
      </c>
      <c r="E1062" s="2" t="s">
        <v>46</v>
      </c>
      <c r="F1062" s="2">
        <v>3203.55</v>
      </c>
      <c r="G1062" s="2">
        <v>160.18</v>
      </c>
      <c r="H1062" s="2">
        <v>3043.37</v>
      </c>
      <c r="I1062" s="2" t="s">
        <v>29</v>
      </c>
      <c r="J1062" s="4">
        <v>1.0526324436397809</v>
      </c>
      <c r="K1062" t="str">
        <f>_xlfn.XLOOKUP(D1062, dim_channels!A:A, dim_channels!C:C, "Not Found")</f>
        <v>Corporate</v>
      </c>
      <c r="L1062" t="str">
        <f>_xlfn.XLOOKUP(D1062, dim_channels!A:A, dim_channels!B:B, "Not Found")</f>
        <v>Corporate Direct</v>
      </c>
      <c r="M1062">
        <f t="shared" si="64"/>
        <v>0</v>
      </c>
      <c r="N1062">
        <f t="shared" si="65"/>
        <v>1</v>
      </c>
      <c r="O1062">
        <f t="shared" si="66"/>
        <v>3043.37</v>
      </c>
      <c r="P1062">
        <f t="shared" si="67"/>
        <v>3203.55</v>
      </c>
    </row>
    <row r="1063" spans="1:16" x14ac:dyDescent="0.2">
      <c r="A1063" s="3" t="s">
        <v>1488</v>
      </c>
      <c r="B1063" s="3" t="s">
        <v>48</v>
      </c>
      <c r="C1063" s="3" t="s">
        <v>72</v>
      </c>
      <c r="D1063" s="3" t="s">
        <v>45</v>
      </c>
      <c r="E1063" s="3" t="s">
        <v>46</v>
      </c>
      <c r="F1063" s="3">
        <v>16074.12</v>
      </c>
      <c r="G1063" s="3">
        <v>803.71</v>
      </c>
      <c r="H1063" s="3">
        <v>15270.41</v>
      </c>
      <c r="I1063" s="3" t="s">
        <v>29</v>
      </c>
      <c r="J1063" s="5">
        <v>1.052631854678427</v>
      </c>
      <c r="K1063" t="str">
        <f>_xlfn.XLOOKUP(D1063, dim_channels!A:A, dim_channels!C:C, "Not Found")</f>
        <v>Corporate</v>
      </c>
      <c r="L1063" t="str">
        <f>_xlfn.XLOOKUP(D1063, dim_channels!A:A, dim_channels!B:B, "Not Found")</f>
        <v>Corporate Direct</v>
      </c>
      <c r="M1063">
        <f t="shared" si="64"/>
        <v>0</v>
      </c>
      <c r="N1063">
        <f t="shared" si="65"/>
        <v>1</v>
      </c>
      <c r="O1063">
        <f t="shared" si="66"/>
        <v>15270.41</v>
      </c>
      <c r="P1063">
        <f t="shared" si="67"/>
        <v>16074.12</v>
      </c>
    </row>
    <row r="1064" spans="1:16" x14ac:dyDescent="0.2">
      <c r="A1064" s="2" t="s">
        <v>1489</v>
      </c>
      <c r="B1064" s="2" t="s">
        <v>92</v>
      </c>
      <c r="C1064" s="2" t="s">
        <v>139</v>
      </c>
      <c r="D1064" s="2" t="s">
        <v>169</v>
      </c>
      <c r="E1064" s="2" t="s">
        <v>34</v>
      </c>
      <c r="F1064" s="2">
        <v>5829.31</v>
      </c>
      <c r="G1064" s="2">
        <v>1165.8599999999999</v>
      </c>
      <c r="H1064" s="2">
        <v>4663.45</v>
      </c>
      <c r="I1064" s="2" t="s">
        <v>29</v>
      </c>
      <c r="J1064" s="4">
        <v>1.2499994639162</v>
      </c>
      <c r="K1064" t="str">
        <f>_xlfn.XLOOKUP(D1064, dim_channels!A:A, dim_channels!C:C, "Not Found")</f>
        <v>GDS</v>
      </c>
      <c r="L1064" t="str">
        <f>_xlfn.XLOOKUP(D1064, dim_channels!A:A, dim_channels!B:B, "Not Found")</f>
        <v>GDS (Amadeus)</v>
      </c>
      <c r="M1064">
        <f t="shared" si="64"/>
        <v>0</v>
      </c>
      <c r="N1064">
        <f t="shared" si="65"/>
        <v>1</v>
      </c>
      <c r="O1064">
        <f t="shared" si="66"/>
        <v>4663.45</v>
      </c>
      <c r="P1064">
        <f t="shared" si="67"/>
        <v>5829.31</v>
      </c>
    </row>
    <row r="1065" spans="1:16" x14ac:dyDescent="0.2">
      <c r="A1065" s="3" t="s">
        <v>1490</v>
      </c>
      <c r="B1065" s="3" t="s">
        <v>799</v>
      </c>
      <c r="C1065" s="3" t="s">
        <v>348</v>
      </c>
      <c r="D1065" s="3" t="s">
        <v>33</v>
      </c>
      <c r="E1065" s="3" t="s">
        <v>60</v>
      </c>
      <c r="F1065" s="3">
        <v>10936.38</v>
      </c>
      <c r="G1065" s="3">
        <v>0</v>
      </c>
      <c r="H1065" s="3">
        <v>10936.38</v>
      </c>
      <c r="I1065" s="3" t="s">
        <v>29</v>
      </c>
      <c r="J1065" s="5">
        <v>1</v>
      </c>
      <c r="K1065" t="str">
        <f>_xlfn.XLOOKUP(D1065, dim_channels!A:A, dim_channels!C:C, "Not Found")</f>
        <v>OTA</v>
      </c>
      <c r="L1065" t="str">
        <f>_xlfn.XLOOKUP(D1065, dim_channels!A:A, dim_channels!B:B, "Not Found")</f>
        <v>Booking.com</v>
      </c>
      <c r="M1065">
        <f t="shared" si="64"/>
        <v>0</v>
      </c>
      <c r="N1065">
        <f t="shared" si="65"/>
        <v>1</v>
      </c>
      <c r="O1065">
        <f t="shared" si="66"/>
        <v>10936.38</v>
      </c>
      <c r="P1065">
        <f t="shared" si="67"/>
        <v>10936.38</v>
      </c>
    </row>
    <row r="1066" spans="1:16" x14ac:dyDescent="0.2">
      <c r="A1066" s="2" t="s">
        <v>1491</v>
      </c>
      <c r="B1066" s="2" t="s">
        <v>1275</v>
      </c>
      <c r="C1066" s="2" t="s">
        <v>331</v>
      </c>
      <c r="D1066" s="2" t="s">
        <v>27</v>
      </c>
      <c r="E1066" s="2" t="s">
        <v>28</v>
      </c>
      <c r="F1066" s="2">
        <v>18159.86</v>
      </c>
      <c r="G1066" s="2">
        <v>3268.77</v>
      </c>
      <c r="H1066" s="2">
        <v>14891.09</v>
      </c>
      <c r="I1066" s="2" t="s">
        <v>29</v>
      </c>
      <c r="J1066" s="4">
        <v>1.2195118020238951</v>
      </c>
      <c r="K1066" t="str">
        <f>_xlfn.XLOOKUP(D1066, dim_channels!A:A, dim_channels!C:C, "Not Found")</f>
        <v>OTA</v>
      </c>
      <c r="L1066" t="str">
        <f>_xlfn.XLOOKUP(D1066, dim_channels!A:A, dim_channels!B:B, "Not Found")</f>
        <v>Expedia</v>
      </c>
      <c r="M1066">
        <f t="shared" si="64"/>
        <v>0</v>
      </c>
      <c r="N1066">
        <f t="shared" si="65"/>
        <v>1</v>
      </c>
      <c r="O1066">
        <f t="shared" si="66"/>
        <v>14891.09</v>
      </c>
      <c r="P1066">
        <f t="shared" si="67"/>
        <v>18159.86</v>
      </c>
    </row>
    <row r="1067" spans="1:16" x14ac:dyDescent="0.2">
      <c r="A1067" s="3" t="s">
        <v>1492</v>
      </c>
      <c r="B1067" s="3" t="s">
        <v>532</v>
      </c>
      <c r="C1067" s="3" t="s">
        <v>360</v>
      </c>
      <c r="D1067" s="3" t="s">
        <v>27</v>
      </c>
      <c r="E1067" s="3" t="s">
        <v>28</v>
      </c>
      <c r="F1067" s="3">
        <v>3566.29</v>
      </c>
      <c r="G1067" s="3">
        <v>641.92999999999995</v>
      </c>
      <c r="H1067" s="3">
        <v>2924.36</v>
      </c>
      <c r="I1067" s="3" t="s">
        <v>29</v>
      </c>
      <c r="J1067" s="5">
        <v>1.21951127768127</v>
      </c>
      <c r="K1067" t="str">
        <f>_xlfn.XLOOKUP(D1067, dim_channels!A:A, dim_channels!C:C, "Not Found")</f>
        <v>OTA</v>
      </c>
      <c r="L1067" t="str">
        <f>_xlfn.XLOOKUP(D1067, dim_channels!A:A, dim_channels!B:B, "Not Found")</f>
        <v>Expedia</v>
      </c>
      <c r="M1067">
        <f t="shared" si="64"/>
        <v>0</v>
      </c>
      <c r="N1067">
        <f t="shared" si="65"/>
        <v>1</v>
      </c>
      <c r="O1067">
        <f t="shared" si="66"/>
        <v>2924.36</v>
      </c>
      <c r="P1067">
        <f t="shared" si="67"/>
        <v>3566.29</v>
      </c>
    </row>
    <row r="1068" spans="1:16" x14ac:dyDescent="0.2">
      <c r="A1068" s="2" t="s">
        <v>1493</v>
      </c>
      <c r="B1068" s="2" t="s">
        <v>435</v>
      </c>
      <c r="C1068" s="2" t="s">
        <v>78</v>
      </c>
      <c r="D1068" s="2" t="s">
        <v>33</v>
      </c>
      <c r="E1068" s="2" t="s">
        <v>34</v>
      </c>
      <c r="F1068" s="2">
        <v>5731.06</v>
      </c>
      <c r="G1068" s="2">
        <v>859.66</v>
      </c>
      <c r="H1068" s="2">
        <v>4871.3999999999996</v>
      </c>
      <c r="I1068" s="2" t="s">
        <v>29</v>
      </c>
      <c r="J1068" s="4">
        <v>1.176470829740937</v>
      </c>
      <c r="K1068" t="str">
        <f>_xlfn.XLOOKUP(D1068, dim_channels!A:A, dim_channels!C:C, "Not Found")</f>
        <v>OTA</v>
      </c>
      <c r="L1068" t="str">
        <f>_xlfn.XLOOKUP(D1068, dim_channels!A:A, dim_channels!B:B, "Not Found")</f>
        <v>Booking.com</v>
      </c>
      <c r="M1068">
        <f t="shared" si="64"/>
        <v>0</v>
      </c>
      <c r="N1068">
        <f t="shared" si="65"/>
        <v>1</v>
      </c>
      <c r="O1068">
        <f t="shared" si="66"/>
        <v>4871.3999999999996</v>
      </c>
      <c r="P1068">
        <f t="shared" si="67"/>
        <v>5731.06</v>
      </c>
    </row>
    <row r="1069" spans="1:16" x14ac:dyDescent="0.2">
      <c r="A1069" s="3" t="s">
        <v>1494</v>
      </c>
      <c r="B1069" s="3" t="s">
        <v>917</v>
      </c>
      <c r="C1069" s="3" t="s">
        <v>1495</v>
      </c>
      <c r="D1069" s="3" t="s">
        <v>114</v>
      </c>
      <c r="E1069" s="3" t="s">
        <v>46</v>
      </c>
      <c r="F1069" s="3">
        <v>17793.8</v>
      </c>
      <c r="G1069" s="3">
        <v>1779.38</v>
      </c>
      <c r="H1069" s="3">
        <v>16014.42</v>
      </c>
      <c r="I1069" s="3" t="s">
        <v>29</v>
      </c>
      <c r="J1069" s="5">
        <v>1.1111111111111109</v>
      </c>
      <c r="K1069" t="str">
        <f>_xlfn.XLOOKUP(D1069, dim_channels!A:A, dim_channels!C:C, "Not Found")</f>
        <v>Offline</v>
      </c>
      <c r="L1069" t="str">
        <f>_xlfn.XLOOKUP(D1069, dim_channels!A:A, dim_channels!B:B, "Not Found")</f>
        <v>Travel Agency</v>
      </c>
      <c r="M1069">
        <f t="shared" si="64"/>
        <v>0</v>
      </c>
      <c r="N1069">
        <f t="shared" si="65"/>
        <v>1</v>
      </c>
      <c r="O1069">
        <f t="shared" si="66"/>
        <v>16014.42</v>
      </c>
      <c r="P1069">
        <f t="shared" si="67"/>
        <v>17793.8</v>
      </c>
    </row>
    <row r="1070" spans="1:16" x14ac:dyDescent="0.2">
      <c r="A1070" s="2" t="s">
        <v>1496</v>
      </c>
      <c r="B1070" s="2" t="s">
        <v>54</v>
      </c>
      <c r="C1070" s="2" t="s">
        <v>389</v>
      </c>
      <c r="D1070" s="2" t="s">
        <v>64</v>
      </c>
      <c r="E1070" s="2" t="s">
        <v>28</v>
      </c>
      <c r="F1070" s="2">
        <v>3441.74</v>
      </c>
      <c r="G1070" s="2">
        <v>0</v>
      </c>
      <c r="H1070" s="2">
        <v>3441.74</v>
      </c>
      <c r="I1070" s="2" t="s">
        <v>29</v>
      </c>
      <c r="J1070" s="4">
        <v>1</v>
      </c>
      <c r="K1070" t="str">
        <f>_xlfn.XLOOKUP(D1070, dim_channels!A:A, dim_channels!C:C, "Not Found")</f>
        <v>Direct</v>
      </c>
      <c r="L1070" t="str">
        <f>_xlfn.XLOOKUP(D1070, dim_channels!A:A, dim_channels!B:B, "Not Found")</f>
        <v>Direct Website</v>
      </c>
      <c r="M1070">
        <f t="shared" si="64"/>
        <v>0</v>
      </c>
      <c r="N1070">
        <f t="shared" si="65"/>
        <v>1</v>
      </c>
      <c r="O1070">
        <f t="shared" si="66"/>
        <v>3441.74</v>
      </c>
      <c r="P1070">
        <f t="shared" si="67"/>
        <v>3441.74</v>
      </c>
    </row>
    <row r="1071" spans="1:16" x14ac:dyDescent="0.2">
      <c r="A1071" s="3" t="s">
        <v>1497</v>
      </c>
      <c r="B1071" s="3" t="s">
        <v>251</v>
      </c>
      <c r="C1071" s="3" t="s">
        <v>164</v>
      </c>
      <c r="D1071" s="3" t="s">
        <v>27</v>
      </c>
      <c r="E1071" s="3" t="s">
        <v>60</v>
      </c>
      <c r="F1071" s="3">
        <v>10841.79</v>
      </c>
      <c r="G1071" s="3">
        <v>0</v>
      </c>
      <c r="H1071" s="3">
        <v>10841.79</v>
      </c>
      <c r="I1071" s="3" t="s">
        <v>41</v>
      </c>
      <c r="J1071" s="5">
        <v>1</v>
      </c>
      <c r="K1071" t="str">
        <f>_xlfn.XLOOKUP(D1071, dim_channels!A:A, dim_channels!C:C, "Not Found")</f>
        <v>OTA</v>
      </c>
      <c r="L1071" t="str">
        <f>_xlfn.XLOOKUP(D1071, dim_channels!A:A, dim_channels!B:B, "Not Found")</f>
        <v>Expedia</v>
      </c>
      <c r="M1071">
        <f t="shared" si="64"/>
        <v>1</v>
      </c>
      <c r="N1071">
        <f t="shared" si="65"/>
        <v>0</v>
      </c>
      <c r="O1071">
        <f t="shared" si="66"/>
        <v>0</v>
      </c>
      <c r="P1071">
        <f t="shared" si="67"/>
        <v>0</v>
      </c>
    </row>
    <row r="1072" spans="1:16" x14ac:dyDescent="0.2">
      <c r="A1072" s="2" t="s">
        <v>1498</v>
      </c>
      <c r="B1072" s="2" t="s">
        <v>348</v>
      </c>
      <c r="C1072" s="2" t="s">
        <v>471</v>
      </c>
      <c r="D1072" s="2" t="s">
        <v>169</v>
      </c>
      <c r="E1072" s="2" t="s">
        <v>46</v>
      </c>
      <c r="F1072" s="2">
        <v>4312.1400000000003</v>
      </c>
      <c r="G1072" s="2">
        <v>862.43</v>
      </c>
      <c r="H1072" s="2">
        <v>3449.71</v>
      </c>
      <c r="I1072" s="2" t="s">
        <v>29</v>
      </c>
      <c r="J1072" s="4">
        <v>1.250000724698598</v>
      </c>
      <c r="K1072" t="str">
        <f>_xlfn.XLOOKUP(D1072, dim_channels!A:A, dim_channels!C:C, "Not Found")</f>
        <v>GDS</v>
      </c>
      <c r="L1072" t="str">
        <f>_xlfn.XLOOKUP(D1072, dim_channels!A:A, dim_channels!B:B, "Not Found")</f>
        <v>GDS (Amadeus)</v>
      </c>
      <c r="M1072">
        <f t="shared" si="64"/>
        <v>0</v>
      </c>
      <c r="N1072">
        <f t="shared" si="65"/>
        <v>1</v>
      </c>
      <c r="O1072">
        <f t="shared" si="66"/>
        <v>3449.71</v>
      </c>
      <c r="P1072">
        <f t="shared" si="67"/>
        <v>4312.1400000000003</v>
      </c>
    </row>
    <row r="1073" spans="1:16" x14ac:dyDescent="0.2">
      <c r="A1073" s="3" t="s">
        <v>1499</v>
      </c>
      <c r="B1073" s="3" t="s">
        <v>117</v>
      </c>
      <c r="C1073" s="3" t="s">
        <v>614</v>
      </c>
      <c r="D1073" s="3" t="s">
        <v>169</v>
      </c>
      <c r="E1073" s="3" t="s">
        <v>46</v>
      </c>
      <c r="F1073" s="3">
        <v>9193.9500000000007</v>
      </c>
      <c r="G1073" s="3">
        <v>1838.79</v>
      </c>
      <c r="H1073" s="3">
        <v>7355.16</v>
      </c>
      <c r="I1073" s="3" t="s">
        <v>41</v>
      </c>
      <c r="J1073" s="5">
        <v>1.25</v>
      </c>
      <c r="K1073" t="str">
        <f>_xlfn.XLOOKUP(D1073, dim_channels!A:A, dim_channels!C:C, "Not Found")</f>
        <v>GDS</v>
      </c>
      <c r="L1073" t="str">
        <f>_xlfn.XLOOKUP(D1073, dim_channels!A:A, dim_channels!B:B, "Not Found")</f>
        <v>GDS (Amadeus)</v>
      </c>
      <c r="M1073">
        <f t="shared" si="64"/>
        <v>1</v>
      </c>
      <c r="N1073">
        <f t="shared" si="65"/>
        <v>0</v>
      </c>
      <c r="O1073">
        <f t="shared" si="66"/>
        <v>0</v>
      </c>
      <c r="P1073">
        <f t="shared" si="67"/>
        <v>0</v>
      </c>
    </row>
    <row r="1074" spans="1:16" x14ac:dyDescent="0.2">
      <c r="A1074" s="2" t="s">
        <v>1500</v>
      </c>
      <c r="B1074" s="2" t="s">
        <v>43</v>
      </c>
      <c r="C1074" s="2" t="s">
        <v>130</v>
      </c>
      <c r="D1074" s="2" t="s">
        <v>45</v>
      </c>
      <c r="E1074" s="2" t="s">
        <v>89</v>
      </c>
      <c r="F1074" s="2">
        <v>3419.11</v>
      </c>
      <c r="G1074" s="2">
        <v>0</v>
      </c>
      <c r="H1074" s="2">
        <v>3419.11</v>
      </c>
      <c r="I1074" s="2" t="s">
        <v>29</v>
      </c>
      <c r="J1074" s="4">
        <v>1</v>
      </c>
      <c r="K1074" t="str">
        <f>_xlfn.XLOOKUP(D1074, dim_channels!A:A, dim_channels!C:C, "Not Found")</f>
        <v>Corporate</v>
      </c>
      <c r="L1074" t="str">
        <f>_xlfn.XLOOKUP(D1074, dim_channels!A:A, dim_channels!B:B, "Not Found")</f>
        <v>Corporate Direct</v>
      </c>
      <c r="M1074">
        <f t="shared" si="64"/>
        <v>0</v>
      </c>
      <c r="N1074">
        <f t="shared" si="65"/>
        <v>1</v>
      </c>
      <c r="O1074">
        <f t="shared" si="66"/>
        <v>3419.11</v>
      </c>
      <c r="P1074">
        <f t="shared" si="67"/>
        <v>3419.11</v>
      </c>
    </row>
    <row r="1075" spans="1:16" x14ac:dyDescent="0.2">
      <c r="A1075" s="3" t="s">
        <v>1501</v>
      </c>
      <c r="B1075" s="3" t="s">
        <v>527</v>
      </c>
      <c r="C1075" s="3" t="s">
        <v>181</v>
      </c>
      <c r="D1075" s="3" t="s">
        <v>169</v>
      </c>
      <c r="E1075" s="3" t="s">
        <v>46</v>
      </c>
      <c r="F1075" s="3">
        <v>12107.66</v>
      </c>
      <c r="G1075" s="3">
        <v>2421.5300000000002</v>
      </c>
      <c r="H1075" s="3">
        <v>9686.1299999999992</v>
      </c>
      <c r="I1075" s="3" t="s">
        <v>41</v>
      </c>
      <c r="J1075" s="5">
        <v>1.249999741898983</v>
      </c>
      <c r="K1075" t="str">
        <f>_xlfn.XLOOKUP(D1075, dim_channels!A:A, dim_channels!C:C, "Not Found")</f>
        <v>GDS</v>
      </c>
      <c r="L1075" t="str">
        <f>_xlfn.XLOOKUP(D1075, dim_channels!A:A, dim_channels!B:B, "Not Found")</f>
        <v>GDS (Amadeus)</v>
      </c>
      <c r="M1075">
        <f t="shared" si="64"/>
        <v>1</v>
      </c>
      <c r="N1075">
        <f t="shared" si="65"/>
        <v>0</v>
      </c>
      <c r="O1075">
        <f t="shared" si="66"/>
        <v>0</v>
      </c>
      <c r="P1075">
        <f t="shared" si="67"/>
        <v>0</v>
      </c>
    </row>
    <row r="1076" spans="1:16" x14ac:dyDescent="0.2">
      <c r="A1076" s="2" t="s">
        <v>1502</v>
      </c>
      <c r="B1076" s="2" t="s">
        <v>58</v>
      </c>
      <c r="C1076" s="2" t="s">
        <v>866</v>
      </c>
      <c r="D1076" s="2" t="s">
        <v>45</v>
      </c>
      <c r="E1076" s="2" t="s">
        <v>46</v>
      </c>
      <c r="F1076" s="2">
        <v>13166.51</v>
      </c>
      <c r="G1076" s="2">
        <v>658.33</v>
      </c>
      <c r="H1076" s="2">
        <v>12508.18</v>
      </c>
      <c r="I1076" s="2" t="s">
        <v>29</v>
      </c>
      <c r="J1076" s="4">
        <v>1.0526319576469161</v>
      </c>
      <c r="K1076" t="str">
        <f>_xlfn.XLOOKUP(D1076, dim_channels!A:A, dim_channels!C:C, "Not Found")</f>
        <v>Corporate</v>
      </c>
      <c r="L1076" t="str">
        <f>_xlfn.XLOOKUP(D1076, dim_channels!A:A, dim_channels!B:B, "Not Found")</f>
        <v>Corporate Direct</v>
      </c>
      <c r="M1076">
        <f t="shared" si="64"/>
        <v>0</v>
      </c>
      <c r="N1076">
        <f t="shared" si="65"/>
        <v>1</v>
      </c>
      <c r="O1076">
        <f t="shared" si="66"/>
        <v>12508.18</v>
      </c>
      <c r="P1076">
        <f t="shared" si="67"/>
        <v>13166.51</v>
      </c>
    </row>
    <row r="1077" spans="1:16" x14ac:dyDescent="0.2">
      <c r="A1077" s="3" t="s">
        <v>1503</v>
      </c>
      <c r="B1077" s="3" t="s">
        <v>210</v>
      </c>
      <c r="C1077" s="3" t="s">
        <v>343</v>
      </c>
      <c r="D1077" s="3" t="s">
        <v>33</v>
      </c>
      <c r="E1077" s="3" t="s">
        <v>60</v>
      </c>
      <c r="F1077" s="3">
        <v>2549.15</v>
      </c>
      <c r="G1077" s="3">
        <v>0</v>
      </c>
      <c r="H1077" s="3">
        <v>2549.15</v>
      </c>
      <c r="I1077" s="3" t="s">
        <v>29</v>
      </c>
      <c r="J1077" s="5">
        <v>1</v>
      </c>
      <c r="K1077" t="str">
        <f>_xlfn.XLOOKUP(D1077, dim_channels!A:A, dim_channels!C:C, "Not Found")</f>
        <v>OTA</v>
      </c>
      <c r="L1077" t="str">
        <f>_xlfn.XLOOKUP(D1077, dim_channels!A:A, dim_channels!B:B, "Not Found")</f>
        <v>Booking.com</v>
      </c>
      <c r="M1077">
        <f t="shared" si="64"/>
        <v>0</v>
      </c>
      <c r="N1077">
        <f t="shared" si="65"/>
        <v>1</v>
      </c>
      <c r="O1077">
        <f t="shared" si="66"/>
        <v>2549.15</v>
      </c>
      <c r="P1077">
        <f t="shared" si="67"/>
        <v>2549.15</v>
      </c>
    </row>
    <row r="1078" spans="1:16" x14ac:dyDescent="0.2">
      <c r="A1078" s="2" t="s">
        <v>1504</v>
      </c>
      <c r="B1078" s="2" t="s">
        <v>527</v>
      </c>
      <c r="C1078" s="2" t="s">
        <v>487</v>
      </c>
      <c r="D1078" s="2" t="s">
        <v>27</v>
      </c>
      <c r="E1078" s="2" t="s">
        <v>28</v>
      </c>
      <c r="F1078" s="2">
        <v>5646.37</v>
      </c>
      <c r="G1078" s="2">
        <v>1016.35</v>
      </c>
      <c r="H1078" s="2">
        <v>4630.0200000000004</v>
      </c>
      <c r="I1078" s="2" t="s">
        <v>41</v>
      </c>
      <c r="J1078" s="4">
        <v>1.219513090656196</v>
      </c>
      <c r="K1078" t="str">
        <f>_xlfn.XLOOKUP(D1078, dim_channels!A:A, dim_channels!C:C, "Not Found")</f>
        <v>OTA</v>
      </c>
      <c r="L1078" t="str">
        <f>_xlfn.XLOOKUP(D1078, dim_channels!A:A, dim_channels!B:B, "Not Found")</f>
        <v>Expedia</v>
      </c>
      <c r="M1078">
        <f t="shared" si="64"/>
        <v>1</v>
      </c>
      <c r="N1078">
        <f t="shared" si="65"/>
        <v>0</v>
      </c>
      <c r="O1078">
        <f t="shared" si="66"/>
        <v>0</v>
      </c>
      <c r="P1078">
        <f t="shared" si="67"/>
        <v>0</v>
      </c>
    </row>
    <row r="1079" spans="1:16" x14ac:dyDescent="0.2">
      <c r="A1079" s="3" t="s">
        <v>1505</v>
      </c>
      <c r="B1079" s="3" t="s">
        <v>241</v>
      </c>
      <c r="C1079" s="3" t="s">
        <v>244</v>
      </c>
      <c r="D1079" s="3" t="s">
        <v>33</v>
      </c>
      <c r="E1079" s="3" t="s">
        <v>34</v>
      </c>
      <c r="F1079" s="3">
        <v>2704.28</v>
      </c>
      <c r="G1079" s="3">
        <v>405.64</v>
      </c>
      <c r="H1079" s="3">
        <v>2298.64</v>
      </c>
      <c r="I1079" s="3" t="s">
        <v>29</v>
      </c>
      <c r="J1079" s="5">
        <v>1.176469564612119</v>
      </c>
      <c r="K1079" t="str">
        <f>_xlfn.XLOOKUP(D1079, dim_channels!A:A, dim_channels!C:C, "Not Found")</f>
        <v>OTA</v>
      </c>
      <c r="L1079" t="str">
        <f>_xlfn.XLOOKUP(D1079, dim_channels!A:A, dim_channels!B:B, "Not Found")</f>
        <v>Booking.com</v>
      </c>
      <c r="M1079">
        <f t="shared" si="64"/>
        <v>0</v>
      </c>
      <c r="N1079">
        <f t="shared" si="65"/>
        <v>1</v>
      </c>
      <c r="O1079">
        <f t="shared" si="66"/>
        <v>2298.64</v>
      </c>
      <c r="P1079">
        <f t="shared" si="67"/>
        <v>2704.28</v>
      </c>
    </row>
    <row r="1080" spans="1:16" x14ac:dyDescent="0.2">
      <c r="A1080" s="2" t="s">
        <v>1506</v>
      </c>
      <c r="B1080" s="2" t="s">
        <v>139</v>
      </c>
      <c r="C1080" s="2" t="s">
        <v>655</v>
      </c>
      <c r="D1080" s="2" t="s">
        <v>169</v>
      </c>
      <c r="E1080" s="2" t="s">
        <v>46</v>
      </c>
      <c r="F1080" s="2">
        <v>16615.93</v>
      </c>
      <c r="G1080" s="2">
        <v>3323.19</v>
      </c>
      <c r="H1080" s="2">
        <v>13292.74</v>
      </c>
      <c r="I1080" s="2" t="s">
        <v>29</v>
      </c>
      <c r="J1080" s="4">
        <v>1.2500003761451739</v>
      </c>
      <c r="K1080" t="str">
        <f>_xlfn.XLOOKUP(D1080, dim_channels!A:A, dim_channels!C:C, "Not Found")</f>
        <v>GDS</v>
      </c>
      <c r="L1080" t="str">
        <f>_xlfn.XLOOKUP(D1080, dim_channels!A:A, dim_channels!B:B, "Not Found")</f>
        <v>GDS (Amadeus)</v>
      </c>
      <c r="M1080">
        <f t="shared" si="64"/>
        <v>0</v>
      </c>
      <c r="N1080">
        <f t="shared" si="65"/>
        <v>1</v>
      </c>
      <c r="O1080">
        <f t="shared" si="66"/>
        <v>13292.74</v>
      </c>
      <c r="P1080">
        <f t="shared" si="67"/>
        <v>16615.93</v>
      </c>
    </row>
    <row r="1081" spans="1:16" x14ac:dyDescent="0.2">
      <c r="A1081" s="3" t="s">
        <v>1507</v>
      </c>
      <c r="B1081" s="3" t="s">
        <v>227</v>
      </c>
      <c r="C1081" s="3" t="s">
        <v>520</v>
      </c>
      <c r="D1081" s="3" t="s">
        <v>27</v>
      </c>
      <c r="E1081" s="3" t="s">
        <v>28</v>
      </c>
      <c r="F1081" s="3">
        <v>12690.4</v>
      </c>
      <c r="G1081" s="3">
        <v>2284.27</v>
      </c>
      <c r="H1081" s="3">
        <v>10406.129999999999</v>
      </c>
      <c r="I1081" s="3" t="s">
        <v>29</v>
      </c>
      <c r="J1081" s="5">
        <v>1.2195119607385261</v>
      </c>
      <c r="K1081" t="str">
        <f>_xlfn.XLOOKUP(D1081, dim_channels!A:A, dim_channels!C:C, "Not Found")</f>
        <v>OTA</v>
      </c>
      <c r="L1081" t="str">
        <f>_xlfn.XLOOKUP(D1081, dim_channels!A:A, dim_channels!B:B, "Not Found")</f>
        <v>Expedia</v>
      </c>
      <c r="M1081">
        <f t="shared" si="64"/>
        <v>0</v>
      </c>
      <c r="N1081">
        <f t="shared" si="65"/>
        <v>1</v>
      </c>
      <c r="O1081">
        <f t="shared" si="66"/>
        <v>10406.129999999999</v>
      </c>
      <c r="P1081">
        <f t="shared" si="67"/>
        <v>12690.4</v>
      </c>
    </row>
    <row r="1082" spans="1:16" x14ac:dyDescent="0.2">
      <c r="A1082" s="2" t="s">
        <v>1508</v>
      </c>
      <c r="B1082" s="2" t="s">
        <v>393</v>
      </c>
      <c r="C1082" s="2" t="s">
        <v>106</v>
      </c>
      <c r="D1082" s="2" t="s">
        <v>27</v>
      </c>
      <c r="E1082" s="2" t="s">
        <v>60</v>
      </c>
      <c r="F1082" s="2">
        <v>5649.21</v>
      </c>
      <c r="G1082" s="2">
        <v>0</v>
      </c>
      <c r="H1082" s="2">
        <v>5649.21</v>
      </c>
      <c r="I1082" s="2" t="s">
        <v>29</v>
      </c>
      <c r="J1082" s="4">
        <v>1</v>
      </c>
      <c r="K1082" t="str">
        <f>_xlfn.XLOOKUP(D1082, dim_channels!A:A, dim_channels!C:C, "Not Found")</f>
        <v>OTA</v>
      </c>
      <c r="L1082" t="str">
        <f>_xlfn.XLOOKUP(D1082, dim_channels!A:A, dim_channels!B:B, "Not Found")</f>
        <v>Expedia</v>
      </c>
      <c r="M1082">
        <f t="shared" si="64"/>
        <v>0</v>
      </c>
      <c r="N1082">
        <f t="shared" si="65"/>
        <v>1</v>
      </c>
      <c r="O1082">
        <f t="shared" si="66"/>
        <v>5649.21</v>
      </c>
      <c r="P1082">
        <f t="shared" si="67"/>
        <v>5649.21</v>
      </c>
    </row>
    <row r="1083" spans="1:16" x14ac:dyDescent="0.2">
      <c r="A1083" s="3" t="s">
        <v>1509</v>
      </c>
      <c r="B1083" s="3" t="s">
        <v>573</v>
      </c>
      <c r="C1083" s="3" t="s">
        <v>543</v>
      </c>
      <c r="D1083" s="3" t="s">
        <v>27</v>
      </c>
      <c r="E1083" s="3" t="s">
        <v>60</v>
      </c>
      <c r="F1083" s="3">
        <v>5746.62</v>
      </c>
      <c r="G1083" s="3">
        <v>0</v>
      </c>
      <c r="H1083" s="3">
        <v>5746.62</v>
      </c>
      <c r="I1083" s="3" t="s">
        <v>29</v>
      </c>
      <c r="J1083" s="5">
        <v>1</v>
      </c>
      <c r="K1083" t="str">
        <f>_xlfn.XLOOKUP(D1083, dim_channels!A:A, dim_channels!C:C, "Not Found")</f>
        <v>OTA</v>
      </c>
      <c r="L1083" t="str">
        <f>_xlfn.XLOOKUP(D1083, dim_channels!A:A, dim_channels!B:B, "Not Found")</f>
        <v>Expedia</v>
      </c>
      <c r="M1083">
        <f t="shared" si="64"/>
        <v>0</v>
      </c>
      <c r="N1083">
        <f t="shared" si="65"/>
        <v>1</v>
      </c>
      <c r="O1083">
        <f t="shared" si="66"/>
        <v>5746.62</v>
      </c>
      <c r="P1083">
        <f t="shared" si="67"/>
        <v>5746.62</v>
      </c>
    </row>
    <row r="1084" spans="1:16" x14ac:dyDescent="0.2">
      <c r="A1084" s="2" t="s">
        <v>1510</v>
      </c>
      <c r="B1084" s="2" t="s">
        <v>595</v>
      </c>
      <c r="C1084" s="2" t="s">
        <v>360</v>
      </c>
      <c r="D1084" s="2" t="s">
        <v>64</v>
      </c>
      <c r="E1084" s="2" t="s">
        <v>115</v>
      </c>
      <c r="F1084" s="2">
        <v>3428.49</v>
      </c>
      <c r="G1084" s="2">
        <v>0</v>
      </c>
      <c r="H1084" s="2">
        <v>3428.49</v>
      </c>
      <c r="I1084" s="2" t="s">
        <v>29</v>
      </c>
      <c r="J1084" s="4">
        <v>1</v>
      </c>
      <c r="K1084" t="str">
        <f>_xlfn.XLOOKUP(D1084, dim_channels!A:A, dim_channels!C:C, "Not Found")</f>
        <v>Direct</v>
      </c>
      <c r="L1084" t="str">
        <f>_xlfn.XLOOKUP(D1084, dim_channels!A:A, dim_channels!B:B, "Not Found")</f>
        <v>Direct Website</v>
      </c>
      <c r="M1084">
        <f t="shared" si="64"/>
        <v>0</v>
      </c>
      <c r="N1084">
        <f t="shared" si="65"/>
        <v>1</v>
      </c>
      <c r="O1084">
        <f t="shared" si="66"/>
        <v>3428.49</v>
      </c>
      <c r="P1084">
        <f t="shared" si="67"/>
        <v>3428.49</v>
      </c>
    </row>
    <row r="1085" spans="1:16" x14ac:dyDescent="0.2">
      <c r="A1085" s="3" t="s">
        <v>1511</v>
      </c>
      <c r="B1085" s="3" t="s">
        <v>538</v>
      </c>
      <c r="C1085" s="3" t="s">
        <v>371</v>
      </c>
      <c r="D1085" s="3" t="s">
        <v>33</v>
      </c>
      <c r="E1085" s="3" t="s">
        <v>34</v>
      </c>
      <c r="F1085" s="3">
        <v>7054.31</v>
      </c>
      <c r="G1085" s="3">
        <v>1058.1500000000001</v>
      </c>
      <c r="H1085" s="3">
        <v>5996.16</v>
      </c>
      <c r="I1085" s="3" t="s">
        <v>29</v>
      </c>
      <c r="J1085" s="5">
        <v>1.1764712749493009</v>
      </c>
      <c r="K1085" t="str">
        <f>_xlfn.XLOOKUP(D1085, dim_channels!A:A, dim_channels!C:C, "Not Found")</f>
        <v>OTA</v>
      </c>
      <c r="L1085" t="str">
        <f>_xlfn.XLOOKUP(D1085, dim_channels!A:A, dim_channels!B:B, "Not Found")</f>
        <v>Booking.com</v>
      </c>
      <c r="M1085">
        <f t="shared" si="64"/>
        <v>0</v>
      </c>
      <c r="N1085">
        <f t="shared" si="65"/>
        <v>1</v>
      </c>
      <c r="O1085">
        <f t="shared" si="66"/>
        <v>5996.16</v>
      </c>
      <c r="P1085">
        <f t="shared" si="67"/>
        <v>7054.31</v>
      </c>
    </row>
    <row r="1086" spans="1:16" x14ac:dyDescent="0.2">
      <c r="A1086" s="2" t="s">
        <v>1512</v>
      </c>
      <c r="B1086" s="2" t="s">
        <v>110</v>
      </c>
      <c r="C1086" s="2" t="s">
        <v>712</v>
      </c>
      <c r="D1086" s="2" t="s">
        <v>45</v>
      </c>
      <c r="E1086" s="2" t="s">
        <v>89</v>
      </c>
      <c r="F1086" s="2">
        <v>3631.25</v>
      </c>
      <c r="G1086" s="2">
        <v>0</v>
      </c>
      <c r="H1086" s="2">
        <v>3631.25</v>
      </c>
      <c r="I1086" s="2" t="s">
        <v>29</v>
      </c>
      <c r="J1086" s="4">
        <v>1</v>
      </c>
      <c r="K1086" t="str">
        <f>_xlfn.XLOOKUP(D1086, dim_channels!A:A, dim_channels!C:C, "Not Found")</f>
        <v>Corporate</v>
      </c>
      <c r="L1086" t="str">
        <f>_xlfn.XLOOKUP(D1086, dim_channels!A:A, dim_channels!B:B, "Not Found")</f>
        <v>Corporate Direct</v>
      </c>
      <c r="M1086">
        <f t="shared" si="64"/>
        <v>0</v>
      </c>
      <c r="N1086">
        <f t="shared" si="65"/>
        <v>1</v>
      </c>
      <c r="O1086">
        <f t="shared" si="66"/>
        <v>3631.25</v>
      </c>
      <c r="P1086">
        <f t="shared" si="67"/>
        <v>3631.25</v>
      </c>
    </row>
    <row r="1087" spans="1:16" x14ac:dyDescent="0.2">
      <c r="A1087" s="3" t="s">
        <v>1513</v>
      </c>
      <c r="B1087" s="3" t="s">
        <v>813</v>
      </c>
      <c r="C1087" s="3" t="s">
        <v>917</v>
      </c>
      <c r="D1087" s="3" t="s">
        <v>27</v>
      </c>
      <c r="E1087" s="3" t="s">
        <v>34</v>
      </c>
      <c r="F1087" s="3">
        <v>10912.99</v>
      </c>
      <c r="G1087" s="3">
        <v>1964.34</v>
      </c>
      <c r="H1087" s="3">
        <v>8948.65</v>
      </c>
      <c r="I1087" s="3" t="s">
        <v>29</v>
      </c>
      <c r="J1087" s="5">
        <v>1.219512440423975</v>
      </c>
      <c r="K1087" t="str">
        <f>_xlfn.XLOOKUP(D1087, dim_channels!A:A, dim_channels!C:C, "Not Found")</f>
        <v>OTA</v>
      </c>
      <c r="L1087" t="str">
        <f>_xlfn.XLOOKUP(D1087, dim_channels!A:A, dim_channels!B:B, "Not Found")</f>
        <v>Expedia</v>
      </c>
      <c r="M1087">
        <f t="shared" si="64"/>
        <v>0</v>
      </c>
      <c r="N1087">
        <f t="shared" si="65"/>
        <v>1</v>
      </c>
      <c r="O1087">
        <f t="shared" si="66"/>
        <v>8948.65</v>
      </c>
      <c r="P1087">
        <f t="shared" si="67"/>
        <v>10912.99</v>
      </c>
    </row>
    <row r="1088" spans="1:16" x14ac:dyDescent="0.2">
      <c r="A1088" s="2" t="s">
        <v>1514</v>
      </c>
      <c r="B1088" s="2" t="s">
        <v>754</v>
      </c>
      <c r="C1088" s="2" t="s">
        <v>702</v>
      </c>
      <c r="D1088" s="2" t="s">
        <v>45</v>
      </c>
      <c r="E1088" s="2" t="s">
        <v>89</v>
      </c>
      <c r="F1088" s="2">
        <v>2759.56</v>
      </c>
      <c r="G1088" s="2">
        <v>0</v>
      </c>
      <c r="H1088" s="2">
        <v>2759.56</v>
      </c>
      <c r="I1088" s="2" t="s">
        <v>56</v>
      </c>
      <c r="J1088" s="4">
        <v>1</v>
      </c>
      <c r="K1088" t="str">
        <f>_xlfn.XLOOKUP(D1088, dim_channels!A:A, dim_channels!C:C, "Not Found")</f>
        <v>Corporate</v>
      </c>
      <c r="L1088" t="str">
        <f>_xlfn.XLOOKUP(D1088, dim_channels!A:A, dim_channels!B:B, "Not Found")</f>
        <v>Corporate Direct</v>
      </c>
      <c r="M1088">
        <f t="shared" si="64"/>
        <v>0</v>
      </c>
      <c r="N1088">
        <f t="shared" si="65"/>
        <v>0</v>
      </c>
      <c r="O1088">
        <f t="shared" si="66"/>
        <v>0</v>
      </c>
      <c r="P1088">
        <f t="shared" si="67"/>
        <v>0</v>
      </c>
    </row>
    <row r="1089" spans="1:16" x14ac:dyDescent="0.2">
      <c r="A1089" s="3" t="s">
        <v>1515</v>
      </c>
      <c r="B1089" s="3" t="s">
        <v>239</v>
      </c>
      <c r="C1089" s="3" t="s">
        <v>195</v>
      </c>
      <c r="D1089" s="3" t="s">
        <v>33</v>
      </c>
      <c r="E1089" s="3" t="s">
        <v>60</v>
      </c>
      <c r="F1089" s="3">
        <v>15004.68</v>
      </c>
      <c r="G1089" s="3">
        <v>0</v>
      </c>
      <c r="H1089" s="3">
        <v>15004.68</v>
      </c>
      <c r="I1089" s="3" t="s">
        <v>29</v>
      </c>
      <c r="J1089" s="5">
        <v>1</v>
      </c>
      <c r="K1089" t="str">
        <f>_xlfn.XLOOKUP(D1089, dim_channels!A:A, dim_channels!C:C, "Not Found")</f>
        <v>OTA</v>
      </c>
      <c r="L1089" t="str">
        <f>_xlfn.XLOOKUP(D1089, dim_channels!A:A, dim_channels!B:B, "Not Found")</f>
        <v>Booking.com</v>
      </c>
      <c r="M1089">
        <f t="shared" si="64"/>
        <v>0</v>
      </c>
      <c r="N1089">
        <f t="shared" si="65"/>
        <v>1</v>
      </c>
      <c r="O1089">
        <f t="shared" si="66"/>
        <v>15004.68</v>
      </c>
      <c r="P1089">
        <f t="shared" si="67"/>
        <v>15004.68</v>
      </c>
    </row>
    <row r="1090" spans="1:16" x14ac:dyDescent="0.2">
      <c r="A1090" s="2" t="s">
        <v>1516</v>
      </c>
      <c r="B1090" s="2" t="s">
        <v>190</v>
      </c>
      <c r="C1090" s="2" t="s">
        <v>401</v>
      </c>
      <c r="D1090" s="2" t="s">
        <v>27</v>
      </c>
      <c r="E1090" s="2" t="s">
        <v>28</v>
      </c>
      <c r="F1090" s="2">
        <v>5941.97</v>
      </c>
      <c r="G1090" s="2">
        <v>1069.55</v>
      </c>
      <c r="H1090" s="2">
        <v>4872.42</v>
      </c>
      <c r="I1090" s="2" t="s">
        <v>41</v>
      </c>
      <c r="J1090" s="4">
        <v>1.2195110437934329</v>
      </c>
      <c r="K1090" t="str">
        <f>_xlfn.XLOOKUP(D1090, dim_channels!A:A, dim_channels!C:C, "Not Found")</f>
        <v>OTA</v>
      </c>
      <c r="L1090" t="str">
        <f>_xlfn.XLOOKUP(D1090, dim_channels!A:A, dim_channels!B:B, "Not Found")</f>
        <v>Expedia</v>
      </c>
      <c r="M1090">
        <f t="shared" si="64"/>
        <v>1</v>
      </c>
      <c r="N1090">
        <f t="shared" si="65"/>
        <v>0</v>
      </c>
      <c r="O1090">
        <f t="shared" si="66"/>
        <v>0</v>
      </c>
      <c r="P1090">
        <f t="shared" si="67"/>
        <v>0</v>
      </c>
    </row>
    <row r="1091" spans="1:16" x14ac:dyDescent="0.2">
      <c r="A1091" s="3" t="s">
        <v>1517</v>
      </c>
      <c r="B1091" s="3" t="s">
        <v>31</v>
      </c>
      <c r="C1091" s="3" t="s">
        <v>1234</v>
      </c>
      <c r="D1091" s="3" t="s">
        <v>27</v>
      </c>
      <c r="E1091" s="3" t="s">
        <v>60</v>
      </c>
      <c r="F1091" s="3">
        <v>10800.4</v>
      </c>
      <c r="G1091" s="3">
        <v>0</v>
      </c>
      <c r="H1091" s="3">
        <v>10800.4</v>
      </c>
      <c r="I1091" s="3" t="s">
        <v>29</v>
      </c>
      <c r="J1091" s="5">
        <v>1</v>
      </c>
      <c r="K1091" t="str">
        <f>_xlfn.XLOOKUP(D1091, dim_channels!A:A, dim_channels!C:C, "Not Found")</f>
        <v>OTA</v>
      </c>
      <c r="L1091" t="str">
        <f>_xlfn.XLOOKUP(D1091, dim_channels!A:A, dim_channels!B:B, "Not Found")</f>
        <v>Expedia</v>
      </c>
      <c r="M1091">
        <f t="shared" ref="M1091:M1154" si="68">IF(I1091="Cancelled",1,0)</f>
        <v>0</v>
      </c>
      <c r="N1091">
        <f t="shared" ref="N1091:N1154" si="69">IF(TRIM(UPPER(I1091))="CHECKED-OUT",1,0)</f>
        <v>1</v>
      </c>
      <c r="O1091">
        <f t="shared" ref="O1091:O1154" si="70">IF(TRIM(UPPER(I1091))="CHECKED-OUT",H1091,0)</f>
        <v>10800.4</v>
      </c>
      <c r="P1091">
        <f t="shared" ref="P1091:P1154" si="71">IF(TRIM(UPPER(I1091))="CHECKED-OUT",F1091,0)</f>
        <v>10800.4</v>
      </c>
    </row>
    <row r="1092" spans="1:16" x14ac:dyDescent="0.2">
      <c r="A1092" s="2" t="s">
        <v>1518</v>
      </c>
      <c r="B1092" s="2" t="s">
        <v>189</v>
      </c>
      <c r="C1092" s="2" t="s">
        <v>866</v>
      </c>
      <c r="D1092" s="2" t="s">
        <v>33</v>
      </c>
      <c r="E1092" s="2" t="s">
        <v>60</v>
      </c>
      <c r="F1092" s="2">
        <v>6768.51</v>
      </c>
      <c r="G1092" s="2">
        <v>0</v>
      </c>
      <c r="H1092" s="2">
        <v>6768.51</v>
      </c>
      <c r="I1092" s="2" t="s">
        <v>41</v>
      </c>
      <c r="J1092" s="4">
        <v>1</v>
      </c>
      <c r="K1092" t="str">
        <f>_xlfn.XLOOKUP(D1092, dim_channels!A:A, dim_channels!C:C, "Not Found")</f>
        <v>OTA</v>
      </c>
      <c r="L1092" t="str">
        <f>_xlfn.XLOOKUP(D1092, dim_channels!A:A, dim_channels!B:B, "Not Found")</f>
        <v>Booking.com</v>
      </c>
      <c r="M1092">
        <f t="shared" si="68"/>
        <v>1</v>
      </c>
      <c r="N1092">
        <f t="shared" si="69"/>
        <v>0</v>
      </c>
      <c r="O1092">
        <f t="shared" si="70"/>
        <v>0</v>
      </c>
      <c r="P1092">
        <f t="shared" si="71"/>
        <v>0</v>
      </c>
    </row>
    <row r="1093" spans="1:16" x14ac:dyDescent="0.2">
      <c r="A1093" s="3" t="s">
        <v>1519</v>
      </c>
      <c r="B1093" s="3" t="s">
        <v>789</v>
      </c>
      <c r="C1093" s="3" t="s">
        <v>996</v>
      </c>
      <c r="D1093" s="3" t="s">
        <v>64</v>
      </c>
      <c r="E1093" s="3" t="s">
        <v>28</v>
      </c>
      <c r="F1093" s="3">
        <v>9229.93</v>
      </c>
      <c r="G1093" s="3">
        <v>0</v>
      </c>
      <c r="H1093" s="3">
        <v>9229.93</v>
      </c>
      <c r="I1093" s="3" t="s">
        <v>41</v>
      </c>
      <c r="J1093" s="5">
        <v>1</v>
      </c>
      <c r="K1093" t="str">
        <f>_xlfn.XLOOKUP(D1093, dim_channels!A:A, dim_channels!C:C, "Not Found")</f>
        <v>Direct</v>
      </c>
      <c r="L1093" t="str">
        <f>_xlfn.XLOOKUP(D1093, dim_channels!A:A, dim_channels!B:B, "Not Found")</f>
        <v>Direct Website</v>
      </c>
      <c r="M1093">
        <f t="shared" si="68"/>
        <v>1</v>
      </c>
      <c r="N1093">
        <f t="shared" si="69"/>
        <v>0</v>
      </c>
      <c r="O1093">
        <f t="shared" si="70"/>
        <v>0</v>
      </c>
      <c r="P1093">
        <f t="shared" si="71"/>
        <v>0</v>
      </c>
    </row>
    <row r="1094" spans="1:16" x14ac:dyDescent="0.2">
      <c r="A1094" s="2" t="s">
        <v>1520</v>
      </c>
      <c r="B1094" s="2" t="s">
        <v>187</v>
      </c>
      <c r="C1094" s="2" t="s">
        <v>192</v>
      </c>
      <c r="D1094" s="2" t="s">
        <v>45</v>
      </c>
      <c r="E1094" s="2" t="s">
        <v>46</v>
      </c>
      <c r="F1094" s="2">
        <v>15268.99</v>
      </c>
      <c r="G1094" s="2">
        <v>763.45</v>
      </c>
      <c r="H1094" s="2">
        <v>14505.54</v>
      </c>
      <c r="I1094" s="2" t="s">
        <v>29</v>
      </c>
      <c r="J1094" s="4">
        <v>1.0526316152311459</v>
      </c>
      <c r="K1094" t="str">
        <f>_xlfn.XLOOKUP(D1094, dim_channels!A:A, dim_channels!C:C, "Not Found")</f>
        <v>Corporate</v>
      </c>
      <c r="L1094" t="str">
        <f>_xlfn.XLOOKUP(D1094, dim_channels!A:A, dim_channels!B:B, "Not Found")</f>
        <v>Corporate Direct</v>
      </c>
      <c r="M1094">
        <f t="shared" si="68"/>
        <v>0</v>
      </c>
      <c r="N1094">
        <f t="shared" si="69"/>
        <v>1</v>
      </c>
      <c r="O1094">
        <f t="shared" si="70"/>
        <v>14505.54</v>
      </c>
      <c r="P1094">
        <f t="shared" si="71"/>
        <v>15268.99</v>
      </c>
    </row>
    <row r="1095" spans="1:16" x14ac:dyDescent="0.2">
      <c r="A1095" s="3" t="s">
        <v>1521</v>
      </c>
      <c r="B1095" s="3" t="s">
        <v>468</v>
      </c>
      <c r="C1095" s="3" t="s">
        <v>666</v>
      </c>
      <c r="D1095" s="3" t="s">
        <v>45</v>
      </c>
      <c r="E1095" s="3" t="s">
        <v>46</v>
      </c>
      <c r="F1095" s="3">
        <v>14528.04</v>
      </c>
      <c r="G1095" s="3">
        <v>726.4</v>
      </c>
      <c r="H1095" s="3">
        <v>13801.64</v>
      </c>
      <c r="I1095" s="3" t="s">
        <v>56</v>
      </c>
      <c r="J1095" s="5">
        <v>1.052631426410195</v>
      </c>
      <c r="K1095" t="str">
        <f>_xlfn.XLOOKUP(D1095, dim_channels!A:A, dim_channels!C:C, "Not Found")</f>
        <v>Corporate</v>
      </c>
      <c r="L1095" t="str">
        <f>_xlfn.XLOOKUP(D1095, dim_channels!A:A, dim_channels!B:B, "Not Found")</f>
        <v>Corporate Direct</v>
      </c>
      <c r="M1095">
        <f t="shared" si="68"/>
        <v>0</v>
      </c>
      <c r="N1095">
        <f t="shared" si="69"/>
        <v>0</v>
      </c>
      <c r="O1095">
        <f t="shared" si="70"/>
        <v>0</v>
      </c>
      <c r="P1095">
        <f t="shared" si="71"/>
        <v>0</v>
      </c>
    </row>
    <row r="1096" spans="1:16" x14ac:dyDescent="0.2">
      <c r="A1096" s="2" t="s">
        <v>1522</v>
      </c>
      <c r="B1096" s="2" t="s">
        <v>655</v>
      </c>
      <c r="C1096" s="2" t="s">
        <v>983</v>
      </c>
      <c r="D1096" s="2" t="s">
        <v>114</v>
      </c>
      <c r="E1096" s="2" t="s">
        <v>115</v>
      </c>
      <c r="F1096" s="2">
        <v>7784.06</v>
      </c>
      <c r="G1096" s="2">
        <v>778.41</v>
      </c>
      <c r="H1096" s="2">
        <v>7005.65</v>
      </c>
      <c r="I1096" s="2" t="s">
        <v>29</v>
      </c>
      <c r="J1096" s="4">
        <v>1.1111117455196879</v>
      </c>
      <c r="K1096" t="str">
        <f>_xlfn.XLOOKUP(D1096, dim_channels!A:A, dim_channels!C:C, "Not Found")</f>
        <v>Offline</v>
      </c>
      <c r="L1096" t="str">
        <f>_xlfn.XLOOKUP(D1096, dim_channels!A:A, dim_channels!B:B, "Not Found")</f>
        <v>Travel Agency</v>
      </c>
      <c r="M1096">
        <f t="shared" si="68"/>
        <v>0</v>
      </c>
      <c r="N1096">
        <f t="shared" si="69"/>
        <v>1</v>
      </c>
      <c r="O1096">
        <f t="shared" si="70"/>
        <v>7005.65</v>
      </c>
      <c r="P1096">
        <f t="shared" si="71"/>
        <v>7784.06</v>
      </c>
    </row>
    <row r="1097" spans="1:16" x14ac:dyDescent="0.2">
      <c r="A1097" s="3" t="s">
        <v>1523</v>
      </c>
      <c r="B1097" s="3" t="s">
        <v>51</v>
      </c>
      <c r="C1097" s="3" t="s">
        <v>244</v>
      </c>
      <c r="D1097" s="3" t="s">
        <v>206</v>
      </c>
      <c r="E1097" s="3" t="s">
        <v>207</v>
      </c>
      <c r="F1097" s="3">
        <v>7274.55</v>
      </c>
      <c r="G1097" s="3">
        <v>0</v>
      </c>
      <c r="H1097" s="3">
        <v>7274.55</v>
      </c>
      <c r="I1097" s="3" t="s">
        <v>29</v>
      </c>
      <c r="J1097" s="5">
        <v>1</v>
      </c>
      <c r="K1097" t="str">
        <f>_xlfn.XLOOKUP(D1097, dim_channels!A:A, dim_channels!C:C, "Not Found")</f>
        <v>Direct</v>
      </c>
      <c r="L1097" t="str">
        <f>_xlfn.XLOOKUP(D1097, dim_channels!A:A, dim_channels!B:B, "Not Found")</f>
        <v>Walk-in</v>
      </c>
      <c r="M1097">
        <f t="shared" si="68"/>
        <v>0</v>
      </c>
      <c r="N1097">
        <f t="shared" si="69"/>
        <v>1</v>
      </c>
      <c r="O1097">
        <f t="shared" si="70"/>
        <v>7274.55</v>
      </c>
      <c r="P1097">
        <f t="shared" si="71"/>
        <v>7274.55</v>
      </c>
    </row>
    <row r="1098" spans="1:16" x14ac:dyDescent="0.2">
      <c r="A1098" s="2" t="s">
        <v>1524</v>
      </c>
      <c r="B1098" s="2" t="s">
        <v>839</v>
      </c>
      <c r="C1098" s="2" t="s">
        <v>416</v>
      </c>
      <c r="D1098" s="2" t="s">
        <v>52</v>
      </c>
      <c r="E1098" s="2" t="s">
        <v>60</v>
      </c>
      <c r="F1098" s="2">
        <v>11587.41</v>
      </c>
      <c r="G1098" s="2">
        <v>0</v>
      </c>
      <c r="H1098" s="2">
        <v>11587.41</v>
      </c>
      <c r="I1098" s="2" t="s">
        <v>29</v>
      </c>
      <c r="J1098" s="4">
        <v>1</v>
      </c>
      <c r="K1098" t="str">
        <f>_xlfn.XLOOKUP(D1098, dim_channels!A:A, dim_channels!C:C, "Not Found")</f>
        <v>OTA</v>
      </c>
      <c r="L1098" t="str">
        <f>_xlfn.XLOOKUP(D1098, dim_channels!A:A, dim_channels!B:B, "Not Found")</f>
        <v>Agoda</v>
      </c>
      <c r="M1098">
        <f t="shared" si="68"/>
        <v>0</v>
      </c>
      <c r="N1098">
        <f t="shared" si="69"/>
        <v>1</v>
      </c>
      <c r="O1098">
        <f t="shared" si="70"/>
        <v>11587.41</v>
      </c>
      <c r="P1098">
        <f t="shared" si="71"/>
        <v>11587.41</v>
      </c>
    </row>
    <row r="1099" spans="1:16" x14ac:dyDescent="0.2">
      <c r="A1099" s="3" t="s">
        <v>1525</v>
      </c>
      <c r="B1099" s="3" t="s">
        <v>452</v>
      </c>
      <c r="C1099" s="3" t="s">
        <v>84</v>
      </c>
      <c r="D1099" s="3" t="s">
        <v>52</v>
      </c>
      <c r="E1099" s="3" t="s">
        <v>34</v>
      </c>
      <c r="F1099" s="3">
        <v>4971.3</v>
      </c>
      <c r="G1099" s="3">
        <v>596.55999999999995</v>
      </c>
      <c r="H1099" s="3">
        <v>4374.74</v>
      </c>
      <c r="I1099" s="3" t="s">
        <v>29</v>
      </c>
      <c r="J1099" s="5">
        <v>1.1363646753864229</v>
      </c>
      <c r="K1099" t="str">
        <f>_xlfn.XLOOKUP(D1099, dim_channels!A:A, dim_channels!C:C, "Not Found")</f>
        <v>OTA</v>
      </c>
      <c r="L1099" t="str">
        <f>_xlfn.XLOOKUP(D1099, dim_channels!A:A, dim_channels!B:B, "Not Found")</f>
        <v>Agoda</v>
      </c>
      <c r="M1099">
        <f t="shared" si="68"/>
        <v>0</v>
      </c>
      <c r="N1099">
        <f t="shared" si="69"/>
        <v>1</v>
      </c>
      <c r="O1099">
        <f t="shared" si="70"/>
        <v>4374.74</v>
      </c>
      <c r="P1099">
        <f t="shared" si="71"/>
        <v>4971.3</v>
      </c>
    </row>
    <row r="1100" spans="1:16" x14ac:dyDescent="0.2">
      <c r="A1100" s="2" t="s">
        <v>1526</v>
      </c>
      <c r="B1100" s="2" t="s">
        <v>753</v>
      </c>
      <c r="C1100" s="2" t="s">
        <v>126</v>
      </c>
      <c r="D1100" s="2" t="s">
        <v>52</v>
      </c>
      <c r="E1100" s="2" t="s">
        <v>60</v>
      </c>
      <c r="F1100" s="2">
        <v>10096.26</v>
      </c>
      <c r="G1100" s="2">
        <v>0</v>
      </c>
      <c r="H1100" s="2">
        <v>10096.26</v>
      </c>
      <c r="I1100" s="2" t="s">
        <v>56</v>
      </c>
      <c r="J1100" s="4">
        <v>1</v>
      </c>
      <c r="K1100" t="str">
        <f>_xlfn.XLOOKUP(D1100, dim_channels!A:A, dim_channels!C:C, "Not Found")</f>
        <v>OTA</v>
      </c>
      <c r="L1100" t="str">
        <f>_xlfn.XLOOKUP(D1100, dim_channels!A:A, dim_channels!B:B, "Not Found")</f>
        <v>Agoda</v>
      </c>
      <c r="M1100">
        <f t="shared" si="68"/>
        <v>0</v>
      </c>
      <c r="N1100">
        <f t="shared" si="69"/>
        <v>0</v>
      </c>
      <c r="O1100">
        <f t="shared" si="70"/>
        <v>0</v>
      </c>
      <c r="P1100">
        <f t="shared" si="71"/>
        <v>0</v>
      </c>
    </row>
    <row r="1101" spans="1:16" x14ac:dyDescent="0.2">
      <c r="A1101" s="3" t="s">
        <v>1527</v>
      </c>
      <c r="B1101" s="3" t="s">
        <v>236</v>
      </c>
      <c r="C1101" s="3" t="s">
        <v>866</v>
      </c>
      <c r="D1101" s="3" t="s">
        <v>169</v>
      </c>
      <c r="E1101" s="3" t="s">
        <v>34</v>
      </c>
      <c r="F1101" s="3">
        <v>2988.46</v>
      </c>
      <c r="G1101" s="3">
        <v>597.69000000000005</v>
      </c>
      <c r="H1101" s="3">
        <v>2390.77</v>
      </c>
      <c r="I1101" s="3" t="s">
        <v>41</v>
      </c>
      <c r="J1101" s="5">
        <v>1.2499989543117911</v>
      </c>
      <c r="K1101" t="str">
        <f>_xlfn.XLOOKUP(D1101, dim_channels!A:A, dim_channels!C:C, "Not Found")</f>
        <v>GDS</v>
      </c>
      <c r="L1101" t="str">
        <f>_xlfn.XLOOKUP(D1101, dim_channels!A:A, dim_channels!B:B, "Not Found")</f>
        <v>GDS (Amadeus)</v>
      </c>
      <c r="M1101">
        <f t="shared" si="68"/>
        <v>1</v>
      </c>
      <c r="N1101">
        <f t="shared" si="69"/>
        <v>0</v>
      </c>
      <c r="O1101">
        <f t="shared" si="70"/>
        <v>0</v>
      </c>
      <c r="P1101">
        <f t="shared" si="71"/>
        <v>0</v>
      </c>
    </row>
    <row r="1102" spans="1:16" x14ac:dyDescent="0.2">
      <c r="A1102" s="2" t="s">
        <v>1528</v>
      </c>
      <c r="B1102" s="2" t="s">
        <v>608</v>
      </c>
      <c r="C1102" s="2" t="s">
        <v>229</v>
      </c>
      <c r="D1102" s="2" t="s">
        <v>64</v>
      </c>
      <c r="E1102" s="2" t="s">
        <v>28</v>
      </c>
      <c r="F1102" s="2">
        <v>12156.03</v>
      </c>
      <c r="G1102" s="2">
        <v>0</v>
      </c>
      <c r="H1102" s="2">
        <v>12156.03</v>
      </c>
      <c r="I1102" s="2" t="s">
        <v>29</v>
      </c>
      <c r="J1102" s="4">
        <v>1</v>
      </c>
      <c r="K1102" t="str">
        <f>_xlfn.XLOOKUP(D1102, dim_channels!A:A, dim_channels!C:C, "Not Found")</f>
        <v>Direct</v>
      </c>
      <c r="L1102" t="str">
        <f>_xlfn.XLOOKUP(D1102, dim_channels!A:A, dim_channels!B:B, "Not Found")</f>
        <v>Direct Website</v>
      </c>
      <c r="M1102">
        <f t="shared" si="68"/>
        <v>0</v>
      </c>
      <c r="N1102">
        <f t="shared" si="69"/>
        <v>1</v>
      </c>
      <c r="O1102">
        <f t="shared" si="70"/>
        <v>12156.03</v>
      </c>
      <c r="P1102">
        <f t="shared" si="71"/>
        <v>12156.03</v>
      </c>
    </row>
    <row r="1103" spans="1:16" x14ac:dyDescent="0.2">
      <c r="A1103" s="3" t="s">
        <v>1529</v>
      </c>
      <c r="B1103" s="3" t="s">
        <v>560</v>
      </c>
      <c r="C1103" s="3" t="s">
        <v>234</v>
      </c>
      <c r="D1103" s="3" t="s">
        <v>27</v>
      </c>
      <c r="E1103" s="3" t="s">
        <v>34</v>
      </c>
      <c r="F1103" s="3">
        <v>11918.11</v>
      </c>
      <c r="G1103" s="3">
        <v>2145.2600000000002</v>
      </c>
      <c r="H1103" s="3">
        <v>9772.85</v>
      </c>
      <c r="I1103" s="3" t="s">
        <v>41</v>
      </c>
      <c r="J1103" s="5">
        <v>1.2195122200790971</v>
      </c>
      <c r="K1103" t="str">
        <f>_xlfn.XLOOKUP(D1103, dim_channels!A:A, dim_channels!C:C, "Not Found")</f>
        <v>OTA</v>
      </c>
      <c r="L1103" t="str">
        <f>_xlfn.XLOOKUP(D1103, dim_channels!A:A, dim_channels!B:B, "Not Found")</f>
        <v>Expedia</v>
      </c>
      <c r="M1103">
        <f t="shared" si="68"/>
        <v>1</v>
      </c>
      <c r="N1103">
        <f t="shared" si="69"/>
        <v>0</v>
      </c>
      <c r="O1103">
        <f t="shared" si="70"/>
        <v>0</v>
      </c>
      <c r="P1103">
        <f t="shared" si="71"/>
        <v>0</v>
      </c>
    </row>
    <row r="1104" spans="1:16" x14ac:dyDescent="0.2">
      <c r="A1104" s="2" t="s">
        <v>1530</v>
      </c>
      <c r="B1104" s="2" t="s">
        <v>817</v>
      </c>
      <c r="C1104" s="2" t="s">
        <v>222</v>
      </c>
      <c r="D1104" s="2" t="s">
        <v>27</v>
      </c>
      <c r="E1104" s="2" t="s">
        <v>34</v>
      </c>
      <c r="F1104" s="2">
        <v>9234.1200000000008</v>
      </c>
      <c r="G1104" s="2">
        <v>1662.14</v>
      </c>
      <c r="H1104" s="2">
        <v>7571.98</v>
      </c>
      <c r="I1104" s="2" t="s">
        <v>29</v>
      </c>
      <c r="J1104" s="4">
        <v>1.219511937432481</v>
      </c>
      <c r="K1104" t="str">
        <f>_xlfn.XLOOKUP(D1104, dim_channels!A:A, dim_channels!C:C, "Not Found")</f>
        <v>OTA</v>
      </c>
      <c r="L1104" t="str">
        <f>_xlfn.XLOOKUP(D1104, dim_channels!A:A, dim_channels!B:B, "Not Found")</f>
        <v>Expedia</v>
      </c>
      <c r="M1104">
        <f t="shared" si="68"/>
        <v>0</v>
      </c>
      <c r="N1104">
        <f t="shared" si="69"/>
        <v>1</v>
      </c>
      <c r="O1104">
        <f t="shared" si="70"/>
        <v>7571.98</v>
      </c>
      <c r="P1104">
        <f t="shared" si="71"/>
        <v>9234.1200000000008</v>
      </c>
    </row>
    <row r="1105" spans="1:16" x14ac:dyDescent="0.2">
      <c r="A1105" s="3" t="s">
        <v>1531</v>
      </c>
      <c r="B1105" s="3" t="s">
        <v>246</v>
      </c>
      <c r="C1105" s="3" t="s">
        <v>740</v>
      </c>
      <c r="D1105" s="3" t="s">
        <v>33</v>
      </c>
      <c r="E1105" s="3" t="s">
        <v>60</v>
      </c>
      <c r="F1105" s="3">
        <v>4862.6099999999997</v>
      </c>
      <c r="G1105" s="3">
        <v>0</v>
      </c>
      <c r="H1105" s="3">
        <v>4862.6099999999997</v>
      </c>
      <c r="I1105" s="3" t="s">
        <v>29</v>
      </c>
      <c r="J1105" s="5">
        <v>1</v>
      </c>
      <c r="K1105" t="str">
        <f>_xlfn.XLOOKUP(D1105, dim_channels!A:A, dim_channels!C:C, "Not Found")</f>
        <v>OTA</v>
      </c>
      <c r="L1105" t="str">
        <f>_xlfn.XLOOKUP(D1105, dim_channels!A:A, dim_channels!B:B, "Not Found")</f>
        <v>Booking.com</v>
      </c>
      <c r="M1105">
        <f t="shared" si="68"/>
        <v>0</v>
      </c>
      <c r="N1105">
        <f t="shared" si="69"/>
        <v>1</v>
      </c>
      <c r="O1105">
        <f t="shared" si="70"/>
        <v>4862.6099999999997</v>
      </c>
      <c r="P1105">
        <f t="shared" si="71"/>
        <v>4862.6099999999997</v>
      </c>
    </row>
    <row r="1106" spans="1:16" x14ac:dyDescent="0.2">
      <c r="A1106" s="2" t="s">
        <v>1532</v>
      </c>
      <c r="B1106" s="2" t="s">
        <v>1014</v>
      </c>
      <c r="C1106" s="2" t="s">
        <v>50</v>
      </c>
      <c r="D1106" s="2" t="s">
        <v>33</v>
      </c>
      <c r="E1106" s="2" t="s">
        <v>60</v>
      </c>
      <c r="F1106" s="2">
        <v>2615.7800000000002</v>
      </c>
      <c r="G1106" s="2">
        <v>0</v>
      </c>
      <c r="H1106" s="2">
        <v>2615.7800000000002</v>
      </c>
      <c r="I1106" s="2" t="s">
        <v>29</v>
      </c>
      <c r="J1106" s="4">
        <v>1</v>
      </c>
      <c r="K1106" t="str">
        <f>_xlfn.XLOOKUP(D1106, dim_channels!A:A, dim_channels!C:C, "Not Found")</f>
        <v>OTA</v>
      </c>
      <c r="L1106" t="str">
        <f>_xlfn.XLOOKUP(D1106, dim_channels!A:A, dim_channels!B:B, "Not Found")</f>
        <v>Booking.com</v>
      </c>
      <c r="M1106">
        <f t="shared" si="68"/>
        <v>0</v>
      </c>
      <c r="N1106">
        <f t="shared" si="69"/>
        <v>1</v>
      </c>
      <c r="O1106">
        <f t="shared" si="70"/>
        <v>2615.7800000000002</v>
      </c>
      <c r="P1106">
        <f t="shared" si="71"/>
        <v>2615.7800000000002</v>
      </c>
    </row>
    <row r="1107" spans="1:16" x14ac:dyDescent="0.2">
      <c r="A1107" s="3" t="s">
        <v>1533</v>
      </c>
      <c r="B1107" s="3" t="s">
        <v>671</v>
      </c>
      <c r="C1107" s="3" t="s">
        <v>101</v>
      </c>
      <c r="D1107" s="3" t="s">
        <v>114</v>
      </c>
      <c r="E1107" s="3" t="s">
        <v>46</v>
      </c>
      <c r="F1107" s="3">
        <v>22330</v>
      </c>
      <c r="G1107" s="3">
        <v>2233</v>
      </c>
      <c r="H1107" s="3">
        <v>20097</v>
      </c>
      <c r="I1107" s="3" t="s">
        <v>29</v>
      </c>
      <c r="J1107" s="5">
        <v>1.1111111111111109</v>
      </c>
      <c r="K1107" t="str">
        <f>_xlfn.XLOOKUP(D1107, dim_channels!A:A, dim_channels!C:C, "Not Found")</f>
        <v>Offline</v>
      </c>
      <c r="L1107" t="str">
        <f>_xlfn.XLOOKUP(D1107, dim_channels!A:A, dim_channels!B:B, "Not Found")</f>
        <v>Travel Agency</v>
      </c>
      <c r="M1107">
        <f t="shared" si="68"/>
        <v>0</v>
      </c>
      <c r="N1107">
        <f t="shared" si="69"/>
        <v>1</v>
      </c>
      <c r="O1107">
        <f t="shared" si="70"/>
        <v>20097</v>
      </c>
      <c r="P1107">
        <f t="shared" si="71"/>
        <v>22330</v>
      </c>
    </row>
    <row r="1108" spans="1:16" x14ac:dyDescent="0.2">
      <c r="A1108" s="2" t="s">
        <v>1534</v>
      </c>
      <c r="B1108" s="2" t="s">
        <v>595</v>
      </c>
      <c r="C1108" s="2" t="s">
        <v>595</v>
      </c>
      <c r="D1108" s="2" t="s">
        <v>64</v>
      </c>
      <c r="E1108" s="2" t="s">
        <v>115</v>
      </c>
      <c r="F1108" s="2">
        <v>3667.7</v>
      </c>
      <c r="G1108" s="2">
        <v>0</v>
      </c>
      <c r="H1108" s="2">
        <v>3667.7</v>
      </c>
      <c r="I1108" s="2" t="s">
        <v>29</v>
      </c>
      <c r="J1108" s="4">
        <v>1</v>
      </c>
      <c r="K1108" t="str">
        <f>_xlfn.XLOOKUP(D1108, dim_channels!A:A, dim_channels!C:C, "Not Found")</f>
        <v>Direct</v>
      </c>
      <c r="L1108" t="str">
        <f>_xlfn.XLOOKUP(D1108, dim_channels!A:A, dim_channels!B:B, "Not Found")</f>
        <v>Direct Website</v>
      </c>
      <c r="M1108">
        <f t="shared" si="68"/>
        <v>0</v>
      </c>
      <c r="N1108">
        <f t="shared" si="69"/>
        <v>1</v>
      </c>
      <c r="O1108">
        <f t="shared" si="70"/>
        <v>3667.7</v>
      </c>
      <c r="P1108">
        <f t="shared" si="71"/>
        <v>3667.7</v>
      </c>
    </row>
    <row r="1109" spans="1:16" x14ac:dyDescent="0.2">
      <c r="A1109" s="3" t="s">
        <v>1535</v>
      </c>
      <c r="B1109" s="3" t="s">
        <v>209</v>
      </c>
      <c r="C1109" s="3" t="s">
        <v>143</v>
      </c>
      <c r="D1109" s="3" t="s">
        <v>27</v>
      </c>
      <c r="E1109" s="3" t="s">
        <v>28</v>
      </c>
      <c r="F1109" s="3">
        <v>2815.25</v>
      </c>
      <c r="G1109" s="3">
        <v>506.74</v>
      </c>
      <c r="H1109" s="3">
        <v>2308.5100000000002</v>
      </c>
      <c r="I1109" s="3" t="s">
        <v>29</v>
      </c>
      <c r="J1109" s="5">
        <v>1.2195095537814431</v>
      </c>
      <c r="K1109" t="str">
        <f>_xlfn.XLOOKUP(D1109, dim_channels!A:A, dim_channels!C:C, "Not Found")</f>
        <v>OTA</v>
      </c>
      <c r="L1109" t="str">
        <f>_xlfn.XLOOKUP(D1109, dim_channels!A:A, dim_channels!B:B, "Not Found")</f>
        <v>Expedia</v>
      </c>
      <c r="M1109">
        <f t="shared" si="68"/>
        <v>0</v>
      </c>
      <c r="N1109">
        <f t="shared" si="69"/>
        <v>1</v>
      </c>
      <c r="O1109">
        <f t="shared" si="70"/>
        <v>2308.5100000000002</v>
      </c>
      <c r="P1109">
        <f t="shared" si="71"/>
        <v>2815.25</v>
      </c>
    </row>
    <row r="1110" spans="1:16" x14ac:dyDescent="0.2">
      <c r="A1110" s="2" t="s">
        <v>1536</v>
      </c>
      <c r="B1110" s="2" t="s">
        <v>230</v>
      </c>
      <c r="C1110" s="2" t="s">
        <v>400</v>
      </c>
      <c r="D1110" s="2" t="s">
        <v>64</v>
      </c>
      <c r="E1110" s="2" t="s">
        <v>28</v>
      </c>
      <c r="F1110" s="2">
        <v>11984.05</v>
      </c>
      <c r="G1110" s="2">
        <v>0</v>
      </c>
      <c r="H1110" s="2">
        <v>11984.05</v>
      </c>
      <c r="I1110" s="2" t="s">
        <v>41</v>
      </c>
      <c r="J1110" s="4">
        <v>1</v>
      </c>
      <c r="K1110" t="str">
        <f>_xlfn.XLOOKUP(D1110, dim_channels!A:A, dim_channels!C:C, "Not Found")</f>
        <v>Direct</v>
      </c>
      <c r="L1110" t="str">
        <f>_xlfn.XLOOKUP(D1110, dim_channels!A:A, dim_channels!B:B, "Not Found")</f>
        <v>Direct Website</v>
      </c>
      <c r="M1110">
        <f t="shared" si="68"/>
        <v>1</v>
      </c>
      <c r="N1110">
        <f t="shared" si="69"/>
        <v>0</v>
      </c>
      <c r="O1110">
        <f t="shared" si="70"/>
        <v>0</v>
      </c>
      <c r="P1110">
        <f t="shared" si="71"/>
        <v>0</v>
      </c>
    </row>
    <row r="1111" spans="1:16" x14ac:dyDescent="0.2">
      <c r="A1111" s="3" t="s">
        <v>1537</v>
      </c>
      <c r="B1111" s="3" t="s">
        <v>183</v>
      </c>
      <c r="C1111" s="3" t="s">
        <v>195</v>
      </c>
      <c r="D1111" s="3" t="s">
        <v>64</v>
      </c>
      <c r="E1111" s="3" t="s">
        <v>115</v>
      </c>
      <c r="F1111" s="3">
        <v>4570.84</v>
      </c>
      <c r="G1111" s="3">
        <v>0</v>
      </c>
      <c r="H1111" s="3">
        <v>4570.84</v>
      </c>
      <c r="I1111" s="3" t="s">
        <v>56</v>
      </c>
      <c r="J1111" s="5">
        <v>1</v>
      </c>
      <c r="K1111" t="str">
        <f>_xlfn.XLOOKUP(D1111, dim_channels!A:A, dim_channels!C:C, "Not Found")</f>
        <v>Direct</v>
      </c>
      <c r="L1111" t="str">
        <f>_xlfn.XLOOKUP(D1111, dim_channels!A:A, dim_channels!B:B, "Not Found")</f>
        <v>Direct Website</v>
      </c>
      <c r="M1111">
        <f t="shared" si="68"/>
        <v>0</v>
      </c>
      <c r="N1111">
        <f t="shared" si="69"/>
        <v>0</v>
      </c>
      <c r="O1111">
        <f t="shared" si="70"/>
        <v>0</v>
      </c>
      <c r="P1111">
        <f t="shared" si="71"/>
        <v>0</v>
      </c>
    </row>
    <row r="1112" spans="1:16" x14ac:dyDescent="0.2">
      <c r="A1112" s="2" t="s">
        <v>1538</v>
      </c>
      <c r="B1112" s="2" t="s">
        <v>527</v>
      </c>
      <c r="C1112" s="2" t="s">
        <v>485</v>
      </c>
      <c r="D1112" s="2" t="s">
        <v>33</v>
      </c>
      <c r="E1112" s="2" t="s">
        <v>34</v>
      </c>
      <c r="F1112" s="2">
        <v>12591.18</v>
      </c>
      <c r="G1112" s="2">
        <v>1888.68</v>
      </c>
      <c r="H1112" s="2">
        <v>10702.5</v>
      </c>
      <c r="I1112" s="2" t="s">
        <v>56</v>
      </c>
      <c r="J1112" s="4">
        <v>1.176470918009811</v>
      </c>
      <c r="K1112" t="str">
        <f>_xlfn.XLOOKUP(D1112, dim_channels!A:A, dim_channels!C:C, "Not Found")</f>
        <v>OTA</v>
      </c>
      <c r="L1112" t="str">
        <f>_xlfn.XLOOKUP(D1112, dim_channels!A:A, dim_channels!B:B, "Not Found")</f>
        <v>Booking.com</v>
      </c>
      <c r="M1112">
        <f t="shared" si="68"/>
        <v>0</v>
      </c>
      <c r="N1112">
        <f t="shared" si="69"/>
        <v>0</v>
      </c>
      <c r="O1112">
        <f t="shared" si="70"/>
        <v>0</v>
      </c>
      <c r="P1112">
        <f t="shared" si="71"/>
        <v>0</v>
      </c>
    </row>
    <row r="1113" spans="1:16" x14ac:dyDescent="0.2">
      <c r="A1113" s="3" t="s">
        <v>1539</v>
      </c>
      <c r="B1113" s="3" t="s">
        <v>590</v>
      </c>
      <c r="C1113" s="3" t="s">
        <v>669</v>
      </c>
      <c r="D1113" s="3" t="s">
        <v>33</v>
      </c>
      <c r="E1113" s="3" t="s">
        <v>28</v>
      </c>
      <c r="F1113" s="3">
        <v>12510.38</v>
      </c>
      <c r="G1113" s="3">
        <v>1876.56</v>
      </c>
      <c r="H1113" s="3">
        <v>10633.82</v>
      </c>
      <c r="I1113" s="3" t="s">
        <v>29</v>
      </c>
      <c r="J1113" s="5">
        <v>1.176470920139705</v>
      </c>
      <c r="K1113" t="str">
        <f>_xlfn.XLOOKUP(D1113, dim_channels!A:A, dim_channels!C:C, "Not Found")</f>
        <v>OTA</v>
      </c>
      <c r="L1113" t="str">
        <f>_xlfn.XLOOKUP(D1113, dim_channels!A:A, dim_channels!B:B, "Not Found")</f>
        <v>Booking.com</v>
      </c>
      <c r="M1113">
        <f t="shared" si="68"/>
        <v>0</v>
      </c>
      <c r="N1113">
        <f t="shared" si="69"/>
        <v>1</v>
      </c>
      <c r="O1113">
        <f t="shared" si="70"/>
        <v>10633.82</v>
      </c>
      <c r="P1113">
        <f t="shared" si="71"/>
        <v>12510.38</v>
      </c>
    </row>
    <row r="1114" spans="1:16" x14ac:dyDescent="0.2">
      <c r="A1114" s="2" t="s">
        <v>1540</v>
      </c>
      <c r="B1114" s="2" t="s">
        <v>538</v>
      </c>
      <c r="C1114" s="2" t="s">
        <v>720</v>
      </c>
      <c r="D1114" s="2" t="s">
        <v>45</v>
      </c>
      <c r="E1114" s="2" t="s">
        <v>89</v>
      </c>
      <c r="F1114" s="2">
        <v>10098.719999999999</v>
      </c>
      <c r="G1114" s="2">
        <v>0</v>
      </c>
      <c r="H1114" s="2">
        <v>10098.719999999999</v>
      </c>
      <c r="I1114" s="2" t="s">
        <v>29</v>
      </c>
      <c r="J1114" s="4">
        <v>1</v>
      </c>
      <c r="K1114" t="str">
        <f>_xlfn.XLOOKUP(D1114, dim_channels!A:A, dim_channels!C:C, "Not Found")</f>
        <v>Corporate</v>
      </c>
      <c r="L1114" t="str">
        <f>_xlfn.XLOOKUP(D1114, dim_channels!A:A, dim_channels!B:B, "Not Found")</f>
        <v>Corporate Direct</v>
      </c>
      <c r="M1114">
        <f t="shared" si="68"/>
        <v>0</v>
      </c>
      <c r="N1114">
        <f t="shared" si="69"/>
        <v>1</v>
      </c>
      <c r="O1114">
        <f t="shared" si="70"/>
        <v>10098.719999999999</v>
      </c>
      <c r="P1114">
        <f t="shared" si="71"/>
        <v>10098.719999999999</v>
      </c>
    </row>
    <row r="1115" spans="1:16" x14ac:dyDescent="0.2">
      <c r="A1115" s="3" t="s">
        <v>1541</v>
      </c>
      <c r="B1115" s="3" t="s">
        <v>62</v>
      </c>
      <c r="C1115" s="3" t="s">
        <v>773</v>
      </c>
      <c r="D1115" s="3" t="s">
        <v>52</v>
      </c>
      <c r="E1115" s="3" t="s">
        <v>34</v>
      </c>
      <c r="F1115" s="3">
        <v>5486.03</v>
      </c>
      <c r="G1115" s="3">
        <v>658.32</v>
      </c>
      <c r="H1115" s="3">
        <v>4827.71</v>
      </c>
      <c r="I1115" s="3" t="s">
        <v>41</v>
      </c>
      <c r="J1115" s="5">
        <v>1.1363627889827681</v>
      </c>
      <c r="K1115" t="str">
        <f>_xlfn.XLOOKUP(D1115, dim_channels!A:A, dim_channels!C:C, "Not Found")</f>
        <v>OTA</v>
      </c>
      <c r="L1115" t="str">
        <f>_xlfn.XLOOKUP(D1115, dim_channels!A:A, dim_channels!B:B, "Not Found")</f>
        <v>Agoda</v>
      </c>
      <c r="M1115">
        <f t="shared" si="68"/>
        <v>1</v>
      </c>
      <c r="N1115">
        <f t="shared" si="69"/>
        <v>0</v>
      </c>
      <c r="O1115">
        <f t="shared" si="70"/>
        <v>0</v>
      </c>
      <c r="P1115">
        <f t="shared" si="71"/>
        <v>0</v>
      </c>
    </row>
    <row r="1116" spans="1:16" x14ac:dyDescent="0.2">
      <c r="A1116" s="2" t="s">
        <v>1542</v>
      </c>
      <c r="B1116" s="2" t="s">
        <v>822</v>
      </c>
      <c r="C1116" s="2" t="s">
        <v>902</v>
      </c>
      <c r="D1116" s="2" t="s">
        <v>33</v>
      </c>
      <c r="E1116" s="2" t="s">
        <v>60</v>
      </c>
      <c r="F1116" s="2">
        <v>4970.67</v>
      </c>
      <c r="G1116" s="2">
        <v>0</v>
      </c>
      <c r="H1116" s="2">
        <v>4970.67</v>
      </c>
      <c r="I1116" s="2" t="s">
        <v>41</v>
      </c>
      <c r="J1116" s="4">
        <v>1</v>
      </c>
      <c r="K1116" t="str">
        <f>_xlfn.XLOOKUP(D1116, dim_channels!A:A, dim_channels!C:C, "Not Found")</f>
        <v>OTA</v>
      </c>
      <c r="L1116" t="str">
        <f>_xlfn.XLOOKUP(D1116, dim_channels!A:A, dim_channels!B:B, "Not Found")</f>
        <v>Booking.com</v>
      </c>
      <c r="M1116">
        <f t="shared" si="68"/>
        <v>1</v>
      </c>
      <c r="N1116">
        <f t="shared" si="69"/>
        <v>0</v>
      </c>
      <c r="O1116">
        <f t="shared" si="70"/>
        <v>0</v>
      </c>
      <c r="P1116">
        <f t="shared" si="71"/>
        <v>0</v>
      </c>
    </row>
    <row r="1117" spans="1:16" x14ac:dyDescent="0.2">
      <c r="A1117" s="3" t="s">
        <v>1543</v>
      </c>
      <c r="B1117" s="3" t="s">
        <v>305</v>
      </c>
      <c r="C1117" s="3" t="s">
        <v>410</v>
      </c>
      <c r="D1117" s="3" t="s">
        <v>27</v>
      </c>
      <c r="E1117" s="3" t="s">
        <v>34</v>
      </c>
      <c r="F1117" s="3">
        <v>13798</v>
      </c>
      <c r="G1117" s="3">
        <v>2483.64</v>
      </c>
      <c r="H1117" s="3">
        <v>11314.36</v>
      </c>
      <c r="I1117" s="3" t="s">
        <v>41</v>
      </c>
      <c r="J1117" s="5">
        <v>1.219512195121951</v>
      </c>
      <c r="K1117" t="str">
        <f>_xlfn.XLOOKUP(D1117, dim_channels!A:A, dim_channels!C:C, "Not Found")</f>
        <v>OTA</v>
      </c>
      <c r="L1117" t="str">
        <f>_xlfn.XLOOKUP(D1117, dim_channels!A:A, dim_channels!B:B, "Not Found")</f>
        <v>Expedia</v>
      </c>
      <c r="M1117">
        <f t="shared" si="68"/>
        <v>1</v>
      </c>
      <c r="N1117">
        <f t="shared" si="69"/>
        <v>0</v>
      </c>
      <c r="O1117">
        <f t="shared" si="70"/>
        <v>0</v>
      </c>
      <c r="P1117">
        <f t="shared" si="71"/>
        <v>0</v>
      </c>
    </row>
    <row r="1118" spans="1:16" x14ac:dyDescent="0.2">
      <c r="A1118" s="2" t="s">
        <v>1544</v>
      </c>
      <c r="B1118" s="2" t="s">
        <v>300</v>
      </c>
      <c r="C1118" s="2" t="s">
        <v>460</v>
      </c>
      <c r="D1118" s="2" t="s">
        <v>52</v>
      </c>
      <c r="E1118" s="2" t="s">
        <v>60</v>
      </c>
      <c r="F1118" s="2">
        <v>4821.32</v>
      </c>
      <c r="G1118" s="2">
        <v>0</v>
      </c>
      <c r="H1118" s="2">
        <v>4821.32</v>
      </c>
      <c r="I1118" s="2" t="s">
        <v>29</v>
      </c>
      <c r="J1118" s="4">
        <v>1</v>
      </c>
      <c r="K1118" t="str">
        <f>_xlfn.XLOOKUP(D1118, dim_channels!A:A, dim_channels!C:C, "Not Found")</f>
        <v>OTA</v>
      </c>
      <c r="L1118" t="str">
        <f>_xlfn.XLOOKUP(D1118, dim_channels!A:A, dim_channels!B:B, "Not Found")</f>
        <v>Agoda</v>
      </c>
      <c r="M1118">
        <f t="shared" si="68"/>
        <v>0</v>
      </c>
      <c r="N1118">
        <f t="shared" si="69"/>
        <v>1</v>
      </c>
      <c r="O1118">
        <f t="shared" si="70"/>
        <v>4821.32</v>
      </c>
      <c r="P1118">
        <f t="shared" si="71"/>
        <v>4821.32</v>
      </c>
    </row>
    <row r="1119" spans="1:16" x14ac:dyDescent="0.2">
      <c r="A1119" s="3" t="s">
        <v>1545</v>
      </c>
      <c r="B1119" s="3" t="s">
        <v>121</v>
      </c>
      <c r="C1119" s="3" t="s">
        <v>200</v>
      </c>
      <c r="D1119" s="3" t="s">
        <v>52</v>
      </c>
      <c r="E1119" s="3" t="s">
        <v>60</v>
      </c>
      <c r="F1119" s="3">
        <v>5485.6</v>
      </c>
      <c r="G1119" s="3">
        <v>0</v>
      </c>
      <c r="H1119" s="3">
        <v>5485.6</v>
      </c>
      <c r="I1119" s="3" t="s">
        <v>29</v>
      </c>
      <c r="J1119" s="5">
        <v>1</v>
      </c>
      <c r="K1119" t="str">
        <f>_xlfn.XLOOKUP(D1119, dim_channels!A:A, dim_channels!C:C, "Not Found")</f>
        <v>OTA</v>
      </c>
      <c r="L1119" t="str">
        <f>_xlfn.XLOOKUP(D1119, dim_channels!A:A, dim_channels!B:B, "Not Found")</f>
        <v>Agoda</v>
      </c>
      <c r="M1119">
        <f t="shared" si="68"/>
        <v>0</v>
      </c>
      <c r="N1119">
        <f t="shared" si="69"/>
        <v>1</v>
      </c>
      <c r="O1119">
        <f t="shared" si="70"/>
        <v>5485.6</v>
      </c>
      <c r="P1119">
        <f t="shared" si="71"/>
        <v>5485.6</v>
      </c>
    </row>
    <row r="1120" spans="1:16" x14ac:dyDescent="0.2">
      <c r="A1120" s="2" t="s">
        <v>1546</v>
      </c>
      <c r="B1120" s="2" t="s">
        <v>234</v>
      </c>
      <c r="C1120" s="2" t="s">
        <v>145</v>
      </c>
      <c r="D1120" s="2" t="s">
        <v>64</v>
      </c>
      <c r="E1120" s="2" t="s">
        <v>115</v>
      </c>
      <c r="F1120" s="2">
        <v>28330.35</v>
      </c>
      <c r="G1120" s="2">
        <v>0</v>
      </c>
      <c r="H1120" s="2">
        <v>28330.35</v>
      </c>
      <c r="I1120" s="2" t="s">
        <v>29</v>
      </c>
      <c r="J1120" s="4">
        <v>1</v>
      </c>
      <c r="K1120" t="str">
        <f>_xlfn.XLOOKUP(D1120, dim_channels!A:A, dim_channels!C:C, "Not Found")</f>
        <v>Direct</v>
      </c>
      <c r="L1120" t="str">
        <f>_xlfn.XLOOKUP(D1120, dim_channels!A:A, dim_channels!B:B, "Not Found")</f>
        <v>Direct Website</v>
      </c>
      <c r="M1120">
        <f t="shared" si="68"/>
        <v>0</v>
      </c>
      <c r="N1120">
        <f t="shared" si="69"/>
        <v>1</v>
      </c>
      <c r="O1120">
        <f t="shared" si="70"/>
        <v>28330.35</v>
      </c>
      <c r="P1120">
        <f t="shared" si="71"/>
        <v>28330.35</v>
      </c>
    </row>
    <row r="1121" spans="1:16" x14ac:dyDescent="0.2">
      <c r="A1121" s="3" t="s">
        <v>1547</v>
      </c>
      <c r="B1121" s="3" t="s">
        <v>139</v>
      </c>
      <c r="C1121" s="3" t="s">
        <v>382</v>
      </c>
      <c r="D1121" s="3" t="s">
        <v>45</v>
      </c>
      <c r="E1121" s="3" t="s">
        <v>46</v>
      </c>
      <c r="F1121" s="3">
        <v>4252.26</v>
      </c>
      <c r="G1121" s="3">
        <v>212.61</v>
      </c>
      <c r="H1121" s="3">
        <v>4039.65</v>
      </c>
      <c r="I1121" s="3" t="s">
        <v>29</v>
      </c>
      <c r="J1121" s="5">
        <v>1.0526307972225319</v>
      </c>
      <c r="K1121" t="str">
        <f>_xlfn.XLOOKUP(D1121, dim_channels!A:A, dim_channels!C:C, "Not Found")</f>
        <v>Corporate</v>
      </c>
      <c r="L1121" t="str">
        <f>_xlfn.XLOOKUP(D1121, dim_channels!A:A, dim_channels!B:B, "Not Found")</f>
        <v>Corporate Direct</v>
      </c>
      <c r="M1121">
        <f t="shared" si="68"/>
        <v>0</v>
      </c>
      <c r="N1121">
        <f t="shared" si="69"/>
        <v>1</v>
      </c>
      <c r="O1121">
        <f t="shared" si="70"/>
        <v>4039.65</v>
      </c>
      <c r="P1121">
        <f t="shared" si="71"/>
        <v>4252.26</v>
      </c>
    </row>
    <row r="1122" spans="1:16" x14ac:dyDescent="0.2">
      <c r="A1122" s="2" t="s">
        <v>1548</v>
      </c>
      <c r="B1122" s="2" t="s">
        <v>516</v>
      </c>
      <c r="C1122" s="2" t="s">
        <v>566</v>
      </c>
      <c r="D1122" s="2" t="s">
        <v>33</v>
      </c>
      <c r="E1122" s="2" t="s">
        <v>34</v>
      </c>
      <c r="F1122" s="2">
        <v>2847.46</v>
      </c>
      <c r="G1122" s="2">
        <v>427.12</v>
      </c>
      <c r="H1122" s="2">
        <v>2420.34</v>
      </c>
      <c r="I1122" s="2" t="s">
        <v>41</v>
      </c>
      <c r="J1122" s="4">
        <v>1.176471074311874</v>
      </c>
      <c r="K1122" t="str">
        <f>_xlfn.XLOOKUP(D1122, dim_channels!A:A, dim_channels!C:C, "Not Found")</f>
        <v>OTA</v>
      </c>
      <c r="L1122" t="str">
        <f>_xlfn.XLOOKUP(D1122, dim_channels!A:A, dim_channels!B:B, "Not Found")</f>
        <v>Booking.com</v>
      </c>
      <c r="M1122">
        <f t="shared" si="68"/>
        <v>1</v>
      </c>
      <c r="N1122">
        <f t="shared" si="69"/>
        <v>0</v>
      </c>
      <c r="O1122">
        <f t="shared" si="70"/>
        <v>0</v>
      </c>
      <c r="P1122">
        <f t="shared" si="71"/>
        <v>0</v>
      </c>
    </row>
    <row r="1123" spans="1:16" x14ac:dyDescent="0.2">
      <c r="A1123" s="3" t="s">
        <v>1549</v>
      </c>
      <c r="B1123" s="3" t="s">
        <v>81</v>
      </c>
      <c r="C1123" s="3" t="s">
        <v>334</v>
      </c>
      <c r="D1123" s="3" t="s">
        <v>64</v>
      </c>
      <c r="E1123" s="3" t="s">
        <v>28</v>
      </c>
      <c r="F1123" s="3">
        <v>11909.31</v>
      </c>
      <c r="G1123" s="3">
        <v>0</v>
      </c>
      <c r="H1123" s="3">
        <v>11909.31</v>
      </c>
      <c r="I1123" s="3" t="s">
        <v>29</v>
      </c>
      <c r="J1123" s="5">
        <v>1</v>
      </c>
      <c r="K1123" t="str">
        <f>_xlfn.XLOOKUP(D1123, dim_channels!A:A, dim_channels!C:C, "Not Found")</f>
        <v>Direct</v>
      </c>
      <c r="L1123" t="str">
        <f>_xlfn.XLOOKUP(D1123, dim_channels!A:A, dim_channels!B:B, "Not Found")</f>
        <v>Direct Website</v>
      </c>
      <c r="M1123">
        <f t="shared" si="68"/>
        <v>0</v>
      </c>
      <c r="N1123">
        <f t="shared" si="69"/>
        <v>1</v>
      </c>
      <c r="O1123">
        <f t="shared" si="70"/>
        <v>11909.31</v>
      </c>
      <c r="P1123">
        <f t="shared" si="71"/>
        <v>11909.31</v>
      </c>
    </row>
    <row r="1124" spans="1:16" x14ac:dyDescent="0.2">
      <c r="A1124" s="2" t="s">
        <v>1550</v>
      </c>
      <c r="B1124" s="2" t="s">
        <v>87</v>
      </c>
      <c r="C1124" s="2" t="s">
        <v>256</v>
      </c>
      <c r="D1124" s="2" t="s">
        <v>52</v>
      </c>
      <c r="E1124" s="2" t="s">
        <v>34</v>
      </c>
      <c r="F1124" s="2">
        <v>5264.34</v>
      </c>
      <c r="G1124" s="2">
        <v>631.72</v>
      </c>
      <c r="H1124" s="2">
        <v>4632.62</v>
      </c>
      <c r="I1124" s="2" t="s">
        <v>41</v>
      </c>
      <c r="J1124" s="4">
        <v>1.1363634401267531</v>
      </c>
      <c r="K1124" t="str">
        <f>_xlfn.XLOOKUP(D1124, dim_channels!A:A, dim_channels!C:C, "Not Found")</f>
        <v>OTA</v>
      </c>
      <c r="L1124" t="str">
        <f>_xlfn.XLOOKUP(D1124, dim_channels!A:A, dim_channels!B:B, "Not Found")</f>
        <v>Agoda</v>
      </c>
      <c r="M1124">
        <f t="shared" si="68"/>
        <v>1</v>
      </c>
      <c r="N1124">
        <f t="shared" si="69"/>
        <v>0</v>
      </c>
      <c r="O1124">
        <f t="shared" si="70"/>
        <v>0</v>
      </c>
      <c r="P1124">
        <f t="shared" si="71"/>
        <v>0</v>
      </c>
    </row>
    <row r="1125" spans="1:16" x14ac:dyDescent="0.2">
      <c r="A1125" s="3" t="s">
        <v>1551</v>
      </c>
      <c r="B1125" s="3" t="s">
        <v>215</v>
      </c>
      <c r="C1125" s="3" t="s">
        <v>107</v>
      </c>
      <c r="D1125" s="3" t="s">
        <v>45</v>
      </c>
      <c r="E1125" s="3" t="s">
        <v>46</v>
      </c>
      <c r="F1125" s="3">
        <v>3258.8</v>
      </c>
      <c r="G1125" s="3">
        <v>162.94</v>
      </c>
      <c r="H1125" s="3">
        <v>3095.86</v>
      </c>
      <c r="I1125" s="3" t="s">
        <v>29</v>
      </c>
      <c r="J1125" s="5">
        <v>1.0526315789473679</v>
      </c>
      <c r="K1125" t="str">
        <f>_xlfn.XLOOKUP(D1125, dim_channels!A:A, dim_channels!C:C, "Not Found")</f>
        <v>Corporate</v>
      </c>
      <c r="L1125" t="str">
        <f>_xlfn.XLOOKUP(D1125, dim_channels!A:A, dim_channels!B:B, "Not Found")</f>
        <v>Corporate Direct</v>
      </c>
      <c r="M1125">
        <f t="shared" si="68"/>
        <v>0</v>
      </c>
      <c r="N1125">
        <f t="shared" si="69"/>
        <v>1</v>
      </c>
      <c r="O1125">
        <f t="shared" si="70"/>
        <v>3095.86</v>
      </c>
      <c r="P1125">
        <f t="shared" si="71"/>
        <v>3258.8</v>
      </c>
    </row>
    <row r="1126" spans="1:16" x14ac:dyDescent="0.2">
      <c r="A1126" s="2" t="s">
        <v>1552</v>
      </c>
      <c r="B1126" s="2" t="s">
        <v>590</v>
      </c>
      <c r="C1126" s="2" t="s">
        <v>863</v>
      </c>
      <c r="D1126" s="2" t="s">
        <v>33</v>
      </c>
      <c r="E1126" s="2" t="s">
        <v>28</v>
      </c>
      <c r="F1126" s="2">
        <v>5217.07</v>
      </c>
      <c r="G1126" s="2">
        <v>782.56</v>
      </c>
      <c r="H1126" s="2">
        <v>4434.51</v>
      </c>
      <c r="I1126" s="2" t="s">
        <v>29</v>
      </c>
      <c r="J1126" s="4">
        <v>1.1764704555858481</v>
      </c>
      <c r="K1126" t="str">
        <f>_xlfn.XLOOKUP(D1126, dim_channels!A:A, dim_channels!C:C, "Not Found")</f>
        <v>OTA</v>
      </c>
      <c r="L1126" t="str">
        <f>_xlfn.XLOOKUP(D1126, dim_channels!A:A, dim_channels!B:B, "Not Found")</f>
        <v>Booking.com</v>
      </c>
      <c r="M1126">
        <f t="shared" si="68"/>
        <v>0</v>
      </c>
      <c r="N1126">
        <f t="shared" si="69"/>
        <v>1</v>
      </c>
      <c r="O1126">
        <f t="shared" si="70"/>
        <v>4434.51</v>
      </c>
      <c r="P1126">
        <f t="shared" si="71"/>
        <v>5217.07</v>
      </c>
    </row>
    <row r="1127" spans="1:16" x14ac:dyDescent="0.2">
      <c r="A1127" s="3" t="s">
        <v>1553</v>
      </c>
      <c r="B1127" s="3" t="s">
        <v>762</v>
      </c>
      <c r="C1127" s="3" t="s">
        <v>84</v>
      </c>
      <c r="D1127" s="3" t="s">
        <v>64</v>
      </c>
      <c r="E1127" s="3" t="s">
        <v>115</v>
      </c>
      <c r="F1127" s="3">
        <v>6653.06</v>
      </c>
      <c r="G1127" s="3">
        <v>0</v>
      </c>
      <c r="H1127" s="3">
        <v>6653.06</v>
      </c>
      <c r="I1127" s="3" t="s">
        <v>29</v>
      </c>
      <c r="J1127" s="5">
        <v>1</v>
      </c>
      <c r="K1127" t="str">
        <f>_xlfn.XLOOKUP(D1127, dim_channels!A:A, dim_channels!C:C, "Not Found")</f>
        <v>Direct</v>
      </c>
      <c r="L1127" t="str">
        <f>_xlfn.XLOOKUP(D1127, dim_channels!A:A, dim_channels!B:B, "Not Found")</f>
        <v>Direct Website</v>
      </c>
      <c r="M1127">
        <f t="shared" si="68"/>
        <v>0</v>
      </c>
      <c r="N1127">
        <f t="shared" si="69"/>
        <v>1</v>
      </c>
      <c r="O1127">
        <f t="shared" si="70"/>
        <v>6653.06</v>
      </c>
      <c r="P1127">
        <f t="shared" si="71"/>
        <v>6653.06</v>
      </c>
    </row>
    <row r="1128" spans="1:16" x14ac:dyDescent="0.2">
      <c r="A1128" s="2" t="s">
        <v>1554</v>
      </c>
      <c r="B1128" s="2" t="s">
        <v>781</v>
      </c>
      <c r="C1128" s="2" t="s">
        <v>217</v>
      </c>
      <c r="D1128" s="2" t="s">
        <v>33</v>
      </c>
      <c r="E1128" s="2" t="s">
        <v>34</v>
      </c>
      <c r="F1128" s="2">
        <v>5297.59</v>
      </c>
      <c r="G1128" s="2">
        <v>794.64</v>
      </c>
      <c r="H1128" s="2">
        <v>4502.95</v>
      </c>
      <c r="I1128" s="2" t="s">
        <v>29</v>
      </c>
      <c r="J1128" s="4">
        <v>1.1764709801352451</v>
      </c>
      <c r="K1128" t="str">
        <f>_xlfn.XLOOKUP(D1128, dim_channels!A:A, dim_channels!C:C, "Not Found")</f>
        <v>OTA</v>
      </c>
      <c r="L1128" t="str">
        <f>_xlfn.XLOOKUP(D1128, dim_channels!A:A, dim_channels!B:B, "Not Found")</f>
        <v>Booking.com</v>
      </c>
      <c r="M1128">
        <f t="shared" si="68"/>
        <v>0</v>
      </c>
      <c r="N1128">
        <f t="shared" si="69"/>
        <v>1</v>
      </c>
      <c r="O1128">
        <f t="shared" si="70"/>
        <v>4502.95</v>
      </c>
      <c r="P1128">
        <f t="shared" si="71"/>
        <v>5297.59</v>
      </c>
    </row>
    <row r="1129" spans="1:16" x14ac:dyDescent="0.2">
      <c r="A1129" s="3" t="s">
        <v>1555</v>
      </c>
      <c r="B1129" s="3" t="s">
        <v>448</v>
      </c>
      <c r="C1129" s="3" t="s">
        <v>84</v>
      </c>
      <c r="D1129" s="3" t="s">
        <v>45</v>
      </c>
      <c r="E1129" s="3" t="s">
        <v>89</v>
      </c>
      <c r="F1129" s="3">
        <v>3107.32</v>
      </c>
      <c r="G1129" s="3">
        <v>0</v>
      </c>
      <c r="H1129" s="3">
        <v>3107.32</v>
      </c>
      <c r="I1129" s="3" t="s">
        <v>56</v>
      </c>
      <c r="J1129" s="5">
        <v>1</v>
      </c>
      <c r="K1129" t="str">
        <f>_xlfn.XLOOKUP(D1129, dim_channels!A:A, dim_channels!C:C, "Not Found")</f>
        <v>Corporate</v>
      </c>
      <c r="L1129" t="str">
        <f>_xlfn.XLOOKUP(D1129, dim_channels!A:A, dim_channels!B:B, "Not Found")</f>
        <v>Corporate Direct</v>
      </c>
      <c r="M1129">
        <f t="shared" si="68"/>
        <v>0</v>
      </c>
      <c r="N1129">
        <f t="shared" si="69"/>
        <v>0</v>
      </c>
      <c r="O1129">
        <f t="shared" si="70"/>
        <v>0</v>
      </c>
      <c r="P1129">
        <f t="shared" si="71"/>
        <v>0</v>
      </c>
    </row>
    <row r="1130" spans="1:16" x14ac:dyDescent="0.2">
      <c r="A1130" s="2" t="s">
        <v>1556</v>
      </c>
      <c r="B1130" s="2" t="s">
        <v>91</v>
      </c>
      <c r="C1130" s="2" t="s">
        <v>302</v>
      </c>
      <c r="D1130" s="2" t="s">
        <v>45</v>
      </c>
      <c r="E1130" s="2" t="s">
        <v>46</v>
      </c>
      <c r="F1130" s="2">
        <v>3944.84</v>
      </c>
      <c r="G1130" s="2">
        <v>197.24</v>
      </c>
      <c r="H1130" s="2">
        <v>3747.6</v>
      </c>
      <c r="I1130" s="2" t="s">
        <v>29</v>
      </c>
      <c r="J1130" s="4">
        <v>1.0526310171843309</v>
      </c>
      <c r="K1130" t="str">
        <f>_xlfn.XLOOKUP(D1130, dim_channels!A:A, dim_channels!C:C, "Not Found")</f>
        <v>Corporate</v>
      </c>
      <c r="L1130" t="str">
        <f>_xlfn.XLOOKUP(D1130, dim_channels!A:A, dim_channels!B:B, "Not Found")</f>
        <v>Corporate Direct</v>
      </c>
      <c r="M1130">
        <f t="shared" si="68"/>
        <v>0</v>
      </c>
      <c r="N1130">
        <f t="shared" si="69"/>
        <v>1</v>
      </c>
      <c r="O1130">
        <f t="shared" si="70"/>
        <v>3747.6</v>
      </c>
      <c r="P1130">
        <f t="shared" si="71"/>
        <v>3944.84</v>
      </c>
    </row>
    <row r="1131" spans="1:16" x14ac:dyDescent="0.2">
      <c r="A1131" s="3" t="s">
        <v>1557</v>
      </c>
      <c r="B1131" s="3" t="s">
        <v>62</v>
      </c>
      <c r="C1131" s="3" t="s">
        <v>103</v>
      </c>
      <c r="D1131" s="3" t="s">
        <v>114</v>
      </c>
      <c r="E1131" s="3" t="s">
        <v>115</v>
      </c>
      <c r="F1131" s="3">
        <v>7086.63</v>
      </c>
      <c r="G1131" s="3">
        <v>708.66</v>
      </c>
      <c r="H1131" s="3">
        <v>6377.97</v>
      </c>
      <c r="I1131" s="3" t="s">
        <v>29</v>
      </c>
      <c r="J1131" s="5">
        <v>1.1111105884787791</v>
      </c>
      <c r="K1131" t="str">
        <f>_xlfn.XLOOKUP(D1131, dim_channels!A:A, dim_channels!C:C, "Not Found")</f>
        <v>Offline</v>
      </c>
      <c r="L1131" t="str">
        <f>_xlfn.XLOOKUP(D1131, dim_channels!A:A, dim_channels!B:B, "Not Found")</f>
        <v>Travel Agency</v>
      </c>
      <c r="M1131">
        <f t="shared" si="68"/>
        <v>0</v>
      </c>
      <c r="N1131">
        <f t="shared" si="69"/>
        <v>1</v>
      </c>
      <c r="O1131">
        <f t="shared" si="70"/>
        <v>6377.97</v>
      </c>
      <c r="P1131">
        <f t="shared" si="71"/>
        <v>7086.63</v>
      </c>
    </row>
    <row r="1132" spans="1:16" x14ac:dyDescent="0.2">
      <c r="A1132" s="2" t="s">
        <v>1558</v>
      </c>
      <c r="B1132" s="2" t="s">
        <v>551</v>
      </c>
      <c r="C1132" s="2" t="s">
        <v>258</v>
      </c>
      <c r="D1132" s="2" t="s">
        <v>33</v>
      </c>
      <c r="E1132" s="2" t="s">
        <v>34</v>
      </c>
      <c r="F1132" s="2">
        <v>2832.95</v>
      </c>
      <c r="G1132" s="2">
        <v>424.94</v>
      </c>
      <c r="H1132" s="2">
        <v>2408.0100000000002</v>
      </c>
      <c r="I1132" s="2" t="s">
        <v>29</v>
      </c>
      <c r="J1132" s="4">
        <v>1.176469366821566</v>
      </c>
      <c r="K1132" t="str">
        <f>_xlfn.XLOOKUP(D1132, dim_channels!A:A, dim_channels!C:C, "Not Found")</f>
        <v>OTA</v>
      </c>
      <c r="L1132" t="str">
        <f>_xlfn.XLOOKUP(D1132, dim_channels!A:A, dim_channels!B:B, "Not Found")</f>
        <v>Booking.com</v>
      </c>
      <c r="M1132">
        <f t="shared" si="68"/>
        <v>0</v>
      </c>
      <c r="N1132">
        <f t="shared" si="69"/>
        <v>1</v>
      </c>
      <c r="O1132">
        <f t="shared" si="70"/>
        <v>2408.0100000000002</v>
      </c>
      <c r="P1132">
        <f t="shared" si="71"/>
        <v>2832.95</v>
      </c>
    </row>
    <row r="1133" spans="1:16" x14ac:dyDescent="0.2">
      <c r="A1133" s="3" t="s">
        <v>1559</v>
      </c>
      <c r="B1133" s="3" t="s">
        <v>492</v>
      </c>
      <c r="C1133" s="3" t="s">
        <v>1560</v>
      </c>
      <c r="D1133" s="3" t="s">
        <v>45</v>
      </c>
      <c r="E1133" s="3" t="s">
        <v>46</v>
      </c>
      <c r="F1133" s="3">
        <v>4211.8100000000004</v>
      </c>
      <c r="G1133" s="3">
        <v>210.59</v>
      </c>
      <c r="H1133" s="3">
        <v>4001.22</v>
      </c>
      <c r="I1133" s="3" t="s">
        <v>29</v>
      </c>
      <c r="J1133" s="5">
        <v>1.052631447408541</v>
      </c>
      <c r="K1133" t="str">
        <f>_xlfn.XLOOKUP(D1133, dim_channels!A:A, dim_channels!C:C, "Not Found")</f>
        <v>Corporate</v>
      </c>
      <c r="L1133" t="str">
        <f>_xlfn.XLOOKUP(D1133, dim_channels!A:A, dim_channels!B:B, "Not Found")</f>
        <v>Corporate Direct</v>
      </c>
      <c r="M1133">
        <f t="shared" si="68"/>
        <v>0</v>
      </c>
      <c r="N1133">
        <f t="shared" si="69"/>
        <v>1</v>
      </c>
      <c r="O1133">
        <f t="shared" si="70"/>
        <v>4001.22</v>
      </c>
      <c r="P1133">
        <f t="shared" si="71"/>
        <v>4211.8100000000004</v>
      </c>
    </row>
    <row r="1134" spans="1:16" x14ac:dyDescent="0.2">
      <c r="A1134" s="2" t="s">
        <v>1561</v>
      </c>
      <c r="B1134" s="2" t="s">
        <v>226</v>
      </c>
      <c r="C1134" s="2" t="s">
        <v>226</v>
      </c>
      <c r="D1134" s="2" t="s">
        <v>27</v>
      </c>
      <c r="E1134" s="2" t="s">
        <v>34</v>
      </c>
      <c r="F1134" s="2">
        <v>3033.03</v>
      </c>
      <c r="G1134" s="2">
        <v>545.95000000000005</v>
      </c>
      <c r="H1134" s="2">
        <v>2487.08</v>
      </c>
      <c r="I1134" s="2" t="s">
        <v>29</v>
      </c>
      <c r="J1134" s="4">
        <v>1.21951445068112</v>
      </c>
      <c r="K1134" t="str">
        <f>_xlfn.XLOOKUP(D1134, dim_channels!A:A, dim_channels!C:C, "Not Found")</f>
        <v>OTA</v>
      </c>
      <c r="L1134" t="str">
        <f>_xlfn.XLOOKUP(D1134, dim_channels!A:A, dim_channels!B:B, "Not Found")</f>
        <v>Expedia</v>
      </c>
      <c r="M1134">
        <f t="shared" si="68"/>
        <v>0</v>
      </c>
      <c r="N1134">
        <f t="shared" si="69"/>
        <v>1</v>
      </c>
      <c r="O1134">
        <f t="shared" si="70"/>
        <v>2487.08</v>
      </c>
      <c r="P1134">
        <f t="shared" si="71"/>
        <v>3033.03</v>
      </c>
    </row>
    <row r="1135" spans="1:16" x14ac:dyDescent="0.2">
      <c r="A1135" s="3" t="s">
        <v>1562</v>
      </c>
      <c r="B1135" s="3" t="s">
        <v>44</v>
      </c>
      <c r="C1135" s="3" t="s">
        <v>708</v>
      </c>
      <c r="D1135" s="3" t="s">
        <v>114</v>
      </c>
      <c r="E1135" s="3" t="s">
        <v>115</v>
      </c>
      <c r="F1135" s="3">
        <v>8067.01</v>
      </c>
      <c r="G1135" s="3">
        <v>806.7</v>
      </c>
      <c r="H1135" s="3">
        <v>7260.31</v>
      </c>
      <c r="I1135" s="3" t="s">
        <v>29</v>
      </c>
      <c r="J1135" s="5">
        <v>1.111110958072038</v>
      </c>
      <c r="K1135" t="str">
        <f>_xlfn.XLOOKUP(D1135, dim_channels!A:A, dim_channels!C:C, "Not Found")</f>
        <v>Offline</v>
      </c>
      <c r="L1135" t="str">
        <f>_xlfn.XLOOKUP(D1135, dim_channels!A:A, dim_channels!B:B, "Not Found")</f>
        <v>Travel Agency</v>
      </c>
      <c r="M1135">
        <f t="shared" si="68"/>
        <v>0</v>
      </c>
      <c r="N1135">
        <f t="shared" si="69"/>
        <v>1</v>
      </c>
      <c r="O1135">
        <f t="shared" si="70"/>
        <v>7260.31</v>
      </c>
      <c r="P1135">
        <f t="shared" si="71"/>
        <v>8067.01</v>
      </c>
    </row>
    <row r="1136" spans="1:16" x14ac:dyDescent="0.2">
      <c r="A1136" s="2" t="s">
        <v>1563</v>
      </c>
      <c r="B1136" s="2" t="s">
        <v>781</v>
      </c>
      <c r="C1136" s="2" t="s">
        <v>577</v>
      </c>
      <c r="D1136" s="2" t="s">
        <v>64</v>
      </c>
      <c r="E1136" s="2" t="s">
        <v>34</v>
      </c>
      <c r="F1136" s="2">
        <v>10601.27</v>
      </c>
      <c r="G1136" s="2">
        <v>0</v>
      </c>
      <c r="H1136" s="2">
        <v>10601.27</v>
      </c>
      <c r="I1136" s="2" t="s">
        <v>29</v>
      </c>
      <c r="J1136" s="4">
        <v>1</v>
      </c>
      <c r="K1136" t="str">
        <f>_xlfn.XLOOKUP(D1136, dim_channels!A:A, dim_channels!C:C, "Not Found")</f>
        <v>Direct</v>
      </c>
      <c r="L1136" t="str">
        <f>_xlfn.XLOOKUP(D1136, dim_channels!A:A, dim_channels!B:B, "Not Found")</f>
        <v>Direct Website</v>
      </c>
      <c r="M1136">
        <f t="shared" si="68"/>
        <v>0</v>
      </c>
      <c r="N1136">
        <f t="shared" si="69"/>
        <v>1</v>
      </c>
      <c r="O1136">
        <f t="shared" si="70"/>
        <v>10601.27</v>
      </c>
      <c r="P1136">
        <f t="shared" si="71"/>
        <v>10601.27</v>
      </c>
    </row>
    <row r="1137" spans="1:16" x14ac:dyDescent="0.2">
      <c r="A1137" s="3" t="s">
        <v>1564</v>
      </c>
      <c r="B1137" s="3" t="s">
        <v>410</v>
      </c>
      <c r="C1137" s="3" t="s">
        <v>664</v>
      </c>
      <c r="D1137" s="3" t="s">
        <v>169</v>
      </c>
      <c r="E1137" s="3" t="s">
        <v>34</v>
      </c>
      <c r="F1137" s="3">
        <v>14652.7</v>
      </c>
      <c r="G1137" s="3">
        <v>2930.54</v>
      </c>
      <c r="H1137" s="3">
        <v>11722.16</v>
      </c>
      <c r="I1137" s="3" t="s">
        <v>56</v>
      </c>
      <c r="J1137" s="5">
        <v>1.25</v>
      </c>
      <c r="K1137" t="str">
        <f>_xlfn.XLOOKUP(D1137, dim_channels!A:A, dim_channels!C:C, "Not Found")</f>
        <v>GDS</v>
      </c>
      <c r="L1137" t="str">
        <f>_xlfn.XLOOKUP(D1137, dim_channels!A:A, dim_channels!B:B, "Not Found")</f>
        <v>GDS (Amadeus)</v>
      </c>
      <c r="M1137">
        <f t="shared" si="68"/>
        <v>0</v>
      </c>
      <c r="N1137">
        <f t="shared" si="69"/>
        <v>0</v>
      </c>
      <c r="O1137">
        <f t="shared" si="70"/>
        <v>0</v>
      </c>
      <c r="P1137">
        <f t="shared" si="71"/>
        <v>0</v>
      </c>
    </row>
    <row r="1138" spans="1:16" x14ac:dyDescent="0.2">
      <c r="A1138" s="2" t="s">
        <v>1565</v>
      </c>
      <c r="B1138" s="2" t="s">
        <v>271</v>
      </c>
      <c r="C1138" s="2" t="s">
        <v>113</v>
      </c>
      <c r="D1138" s="2" t="s">
        <v>206</v>
      </c>
      <c r="E1138" s="2" t="s">
        <v>207</v>
      </c>
      <c r="F1138" s="2">
        <v>7735.88</v>
      </c>
      <c r="G1138" s="2">
        <v>0</v>
      </c>
      <c r="H1138" s="2">
        <v>7735.88</v>
      </c>
      <c r="I1138" s="2" t="s">
        <v>41</v>
      </c>
      <c r="J1138" s="4">
        <v>1</v>
      </c>
      <c r="K1138" t="str">
        <f>_xlfn.XLOOKUP(D1138, dim_channels!A:A, dim_channels!C:C, "Not Found")</f>
        <v>Direct</v>
      </c>
      <c r="L1138" t="str">
        <f>_xlfn.XLOOKUP(D1138, dim_channels!A:A, dim_channels!B:B, "Not Found")</f>
        <v>Walk-in</v>
      </c>
      <c r="M1138">
        <f t="shared" si="68"/>
        <v>1</v>
      </c>
      <c r="N1138">
        <f t="shared" si="69"/>
        <v>0</v>
      </c>
      <c r="O1138">
        <f t="shared" si="70"/>
        <v>0</v>
      </c>
      <c r="P1138">
        <f t="shared" si="71"/>
        <v>0</v>
      </c>
    </row>
    <row r="1139" spans="1:16" x14ac:dyDescent="0.2">
      <c r="A1139" s="3" t="s">
        <v>1566</v>
      </c>
      <c r="B1139" s="3" t="s">
        <v>551</v>
      </c>
      <c r="C1139" s="3" t="s">
        <v>219</v>
      </c>
      <c r="D1139" s="3" t="s">
        <v>169</v>
      </c>
      <c r="E1139" s="3" t="s">
        <v>34</v>
      </c>
      <c r="F1139" s="3">
        <v>7295.67</v>
      </c>
      <c r="G1139" s="3">
        <v>1459.13</v>
      </c>
      <c r="H1139" s="3">
        <v>5836.54</v>
      </c>
      <c r="I1139" s="3" t="s">
        <v>56</v>
      </c>
      <c r="J1139" s="5">
        <v>1.2499991433280679</v>
      </c>
      <c r="K1139" t="str">
        <f>_xlfn.XLOOKUP(D1139, dim_channels!A:A, dim_channels!C:C, "Not Found")</f>
        <v>GDS</v>
      </c>
      <c r="L1139" t="str">
        <f>_xlfn.XLOOKUP(D1139, dim_channels!A:A, dim_channels!B:B, "Not Found")</f>
        <v>GDS (Amadeus)</v>
      </c>
      <c r="M1139">
        <f t="shared" si="68"/>
        <v>0</v>
      </c>
      <c r="N1139">
        <f t="shared" si="69"/>
        <v>0</v>
      </c>
      <c r="O1139">
        <f t="shared" si="70"/>
        <v>0</v>
      </c>
      <c r="P1139">
        <f t="shared" si="71"/>
        <v>0</v>
      </c>
    </row>
    <row r="1140" spans="1:16" x14ac:dyDescent="0.2">
      <c r="A1140" s="2" t="s">
        <v>1567</v>
      </c>
      <c r="B1140" s="2" t="s">
        <v>236</v>
      </c>
      <c r="C1140" s="2" t="s">
        <v>181</v>
      </c>
      <c r="D1140" s="2" t="s">
        <v>27</v>
      </c>
      <c r="E1140" s="2" t="s">
        <v>28</v>
      </c>
      <c r="F1140" s="2">
        <v>2409.79</v>
      </c>
      <c r="G1140" s="2">
        <v>433.76</v>
      </c>
      <c r="H1140" s="2">
        <v>1976.03</v>
      </c>
      <c r="I1140" s="2" t="s">
        <v>29</v>
      </c>
      <c r="J1140" s="4">
        <v>1.2195108373860719</v>
      </c>
      <c r="K1140" t="str">
        <f>_xlfn.XLOOKUP(D1140, dim_channels!A:A, dim_channels!C:C, "Not Found")</f>
        <v>OTA</v>
      </c>
      <c r="L1140" t="str">
        <f>_xlfn.XLOOKUP(D1140, dim_channels!A:A, dim_channels!B:B, "Not Found")</f>
        <v>Expedia</v>
      </c>
      <c r="M1140">
        <f t="shared" si="68"/>
        <v>0</v>
      </c>
      <c r="N1140">
        <f t="shared" si="69"/>
        <v>1</v>
      </c>
      <c r="O1140">
        <f t="shared" si="70"/>
        <v>1976.03</v>
      </c>
      <c r="P1140">
        <f t="shared" si="71"/>
        <v>2409.79</v>
      </c>
    </row>
    <row r="1141" spans="1:16" x14ac:dyDescent="0.2">
      <c r="A1141" s="3" t="s">
        <v>1568</v>
      </c>
      <c r="B1141" s="3" t="s">
        <v>630</v>
      </c>
      <c r="C1141" s="3" t="s">
        <v>630</v>
      </c>
      <c r="D1141" s="3" t="s">
        <v>27</v>
      </c>
      <c r="E1141" s="3" t="s">
        <v>34</v>
      </c>
      <c r="F1141" s="3">
        <v>11434.84</v>
      </c>
      <c r="G1141" s="3">
        <v>2058.27</v>
      </c>
      <c r="H1141" s="3">
        <v>9376.57</v>
      </c>
      <c r="I1141" s="3" t="s">
        <v>29</v>
      </c>
      <c r="J1141" s="5">
        <v>1.219512039050527</v>
      </c>
      <c r="K1141" t="str">
        <f>_xlfn.XLOOKUP(D1141, dim_channels!A:A, dim_channels!C:C, "Not Found")</f>
        <v>OTA</v>
      </c>
      <c r="L1141" t="str">
        <f>_xlfn.XLOOKUP(D1141, dim_channels!A:A, dim_channels!B:B, "Not Found")</f>
        <v>Expedia</v>
      </c>
      <c r="M1141">
        <f t="shared" si="68"/>
        <v>0</v>
      </c>
      <c r="N1141">
        <f t="shared" si="69"/>
        <v>1</v>
      </c>
      <c r="O1141">
        <f t="shared" si="70"/>
        <v>9376.57</v>
      </c>
      <c r="P1141">
        <f t="shared" si="71"/>
        <v>11434.84</v>
      </c>
    </row>
    <row r="1142" spans="1:16" x14ac:dyDescent="0.2">
      <c r="A1142" s="2" t="s">
        <v>1569</v>
      </c>
      <c r="B1142" s="2" t="s">
        <v>321</v>
      </c>
      <c r="C1142" s="2" t="s">
        <v>317</v>
      </c>
      <c r="D1142" s="2" t="s">
        <v>114</v>
      </c>
      <c r="E1142" s="2" t="s">
        <v>115</v>
      </c>
      <c r="F1142" s="2">
        <v>3122.89</v>
      </c>
      <c r="G1142" s="2">
        <v>312.29000000000002</v>
      </c>
      <c r="H1142" s="2">
        <v>2810.6</v>
      </c>
      <c r="I1142" s="2" t="s">
        <v>29</v>
      </c>
      <c r="J1142" s="4">
        <v>1.111111506439906</v>
      </c>
      <c r="K1142" t="str">
        <f>_xlfn.XLOOKUP(D1142, dim_channels!A:A, dim_channels!C:C, "Not Found")</f>
        <v>Offline</v>
      </c>
      <c r="L1142" t="str">
        <f>_xlfn.XLOOKUP(D1142, dim_channels!A:A, dim_channels!B:B, "Not Found")</f>
        <v>Travel Agency</v>
      </c>
      <c r="M1142">
        <f t="shared" si="68"/>
        <v>0</v>
      </c>
      <c r="N1142">
        <f t="shared" si="69"/>
        <v>1</v>
      </c>
      <c r="O1142">
        <f t="shared" si="70"/>
        <v>2810.6</v>
      </c>
      <c r="P1142">
        <f t="shared" si="71"/>
        <v>3122.89</v>
      </c>
    </row>
    <row r="1143" spans="1:16" x14ac:dyDescent="0.2">
      <c r="A1143" s="3" t="s">
        <v>1570</v>
      </c>
      <c r="B1143" s="3" t="s">
        <v>1234</v>
      </c>
      <c r="C1143" s="3" t="s">
        <v>396</v>
      </c>
      <c r="D1143" s="3" t="s">
        <v>33</v>
      </c>
      <c r="E1143" s="3" t="s">
        <v>28</v>
      </c>
      <c r="F1143" s="3">
        <v>2735.99</v>
      </c>
      <c r="G1143" s="3">
        <v>410.4</v>
      </c>
      <c r="H1143" s="3">
        <v>2325.59</v>
      </c>
      <c r="I1143" s="3" t="s">
        <v>29</v>
      </c>
      <c r="J1143" s="5">
        <v>1.176471347056016</v>
      </c>
      <c r="K1143" t="str">
        <f>_xlfn.XLOOKUP(D1143, dim_channels!A:A, dim_channels!C:C, "Not Found")</f>
        <v>OTA</v>
      </c>
      <c r="L1143" t="str">
        <f>_xlfn.XLOOKUP(D1143, dim_channels!A:A, dim_channels!B:B, "Not Found")</f>
        <v>Booking.com</v>
      </c>
      <c r="M1143">
        <f t="shared" si="68"/>
        <v>0</v>
      </c>
      <c r="N1143">
        <f t="shared" si="69"/>
        <v>1</v>
      </c>
      <c r="O1143">
        <f t="shared" si="70"/>
        <v>2325.59</v>
      </c>
      <c r="P1143">
        <f t="shared" si="71"/>
        <v>2735.99</v>
      </c>
    </row>
    <row r="1144" spans="1:16" x14ac:dyDescent="0.2">
      <c r="A1144" s="2" t="s">
        <v>1571</v>
      </c>
      <c r="B1144" s="2" t="s">
        <v>59</v>
      </c>
      <c r="C1144" s="2" t="s">
        <v>866</v>
      </c>
      <c r="D1144" s="2" t="s">
        <v>33</v>
      </c>
      <c r="E1144" s="2" t="s">
        <v>60</v>
      </c>
      <c r="F1144" s="2">
        <v>8485.89</v>
      </c>
      <c r="G1144" s="2">
        <v>0</v>
      </c>
      <c r="H1144" s="2">
        <v>8485.89</v>
      </c>
      <c r="I1144" s="2" t="s">
        <v>41</v>
      </c>
      <c r="J1144" s="4">
        <v>1</v>
      </c>
      <c r="K1144" t="str">
        <f>_xlfn.XLOOKUP(D1144, dim_channels!A:A, dim_channels!C:C, "Not Found")</f>
        <v>OTA</v>
      </c>
      <c r="L1144" t="str">
        <f>_xlfn.XLOOKUP(D1144, dim_channels!A:A, dim_channels!B:B, "Not Found")</f>
        <v>Booking.com</v>
      </c>
      <c r="M1144">
        <f t="shared" si="68"/>
        <v>1</v>
      </c>
      <c r="N1144">
        <f t="shared" si="69"/>
        <v>0</v>
      </c>
      <c r="O1144">
        <f t="shared" si="70"/>
        <v>0</v>
      </c>
      <c r="P1144">
        <f t="shared" si="71"/>
        <v>0</v>
      </c>
    </row>
    <row r="1145" spans="1:16" x14ac:dyDescent="0.2">
      <c r="A1145" s="3" t="s">
        <v>1572</v>
      </c>
      <c r="B1145" s="3" t="s">
        <v>224</v>
      </c>
      <c r="C1145" s="3" t="s">
        <v>468</v>
      </c>
      <c r="D1145" s="3" t="s">
        <v>27</v>
      </c>
      <c r="E1145" s="3" t="s">
        <v>60</v>
      </c>
      <c r="F1145" s="3">
        <v>3846.38</v>
      </c>
      <c r="G1145" s="3">
        <v>0</v>
      </c>
      <c r="H1145" s="3">
        <v>3846.38</v>
      </c>
      <c r="I1145" s="3" t="s">
        <v>29</v>
      </c>
      <c r="J1145" s="5">
        <v>1</v>
      </c>
      <c r="K1145" t="str">
        <f>_xlfn.XLOOKUP(D1145, dim_channels!A:A, dim_channels!C:C, "Not Found")</f>
        <v>OTA</v>
      </c>
      <c r="L1145" t="str">
        <f>_xlfn.XLOOKUP(D1145, dim_channels!A:A, dim_channels!B:B, "Not Found")</f>
        <v>Expedia</v>
      </c>
      <c r="M1145">
        <f t="shared" si="68"/>
        <v>0</v>
      </c>
      <c r="N1145">
        <f t="shared" si="69"/>
        <v>1</v>
      </c>
      <c r="O1145">
        <f t="shared" si="70"/>
        <v>3846.38</v>
      </c>
      <c r="P1145">
        <f t="shared" si="71"/>
        <v>3846.38</v>
      </c>
    </row>
    <row r="1146" spans="1:16" x14ac:dyDescent="0.2">
      <c r="A1146" s="2" t="s">
        <v>1573</v>
      </c>
      <c r="B1146" s="2" t="s">
        <v>389</v>
      </c>
      <c r="C1146" s="2" t="s">
        <v>666</v>
      </c>
      <c r="D1146" s="2" t="s">
        <v>64</v>
      </c>
      <c r="E1146" s="2" t="s">
        <v>115</v>
      </c>
      <c r="F1146" s="2">
        <v>13516.81</v>
      </c>
      <c r="G1146" s="2">
        <v>0</v>
      </c>
      <c r="H1146" s="2">
        <v>13516.81</v>
      </c>
      <c r="I1146" s="2" t="s">
        <v>29</v>
      </c>
      <c r="J1146" s="4">
        <v>1</v>
      </c>
      <c r="K1146" t="str">
        <f>_xlfn.XLOOKUP(D1146, dim_channels!A:A, dim_channels!C:C, "Not Found")</f>
        <v>Direct</v>
      </c>
      <c r="L1146" t="str">
        <f>_xlfn.XLOOKUP(D1146, dim_channels!A:A, dim_channels!B:B, "Not Found")</f>
        <v>Direct Website</v>
      </c>
      <c r="M1146">
        <f t="shared" si="68"/>
        <v>0</v>
      </c>
      <c r="N1146">
        <f t="shared" si="69"/>
        <v>1</v>
      </c>
      <c r="O1146">
        <f t="shared" si="70"/>
        <v>13516.81</v>
      </c>
      <c r="P1146">
        <f t="shared" si="71"/>
        <v>13516.81</v>
      </c>
    </row>
    <row r="1147" spans="1:16" x14ac:dyDescent="0.2">
      <c r="A1147" s="3" t="s">
        <v>1574</v>
      </c>
      <c r="B1147" s="3" t="s">
        <v>26</v>
      </c>
      <c r="C1147" s="3" t="s">
        <v>567</v>
      </c>
      <c r="D1147" s="3" t="s">
        <v>114</v>
      </c>
      <c r="E1147" s="3" t="s">
        <v>115</v>
      </c>
      <c r="F1147" s="3">
        <v>13717.24</v>
      </c>
      <c r="G1147" s="3">
        <v>1371.72</v>
      </c>
      <c r="H1147" s="3">
        <v>12345.52</v>
      </c>
      <c r="I1147" s="3" t="s">
        <v>29</v>
      </c>
      <c r="J1147" s="5">
        <v>1.1111107511064739</v>
      </c>
      <c r="K1147" t="str">
        <f>_xlfn.XLOOKUP(D1147, dim_channels!A:A, dim_channels!C:C, "Not Found")</f>
        <v>Offline</v>
      </c>
      <c r="L1147" t="str">
        <f>_xlfn.XLOOKUP(D1147, dim_channels!A:A, dim_channels!B:B, "Not Found")</f>
        <v>Travel Agency</v>
      </c>
      <c r="M1147">
        <f t="shared" si="68"/>
        <v>0</v>
      </c>
      <c r="N1147">
        <f t="shared" si="69"/>
        <v>1</v>
      </c>
      <c r="O1147">
        <f t="shared" si="70"/>
        <v>12345.52</v>
      </c>
      <c r="P1147">
        <f t="shared" si="71"/>
        <v>13717.24</v>
      </c>
    </row>
    <row r="1148" spans="1:16" x14ac:dyDescent="0.2">
      <c r="A1148" s="2" t="s">
        <v>1575</v>
      </c>
      <c r="B1148" s="2" t="s">
        <v>391</v>
      </c>
      <c r="C1148" s="2" t="s">
        <v>213</v>
      </c>
      <c r="D1148" s="2" t="s">
        <v>45</v>
      </c>
      <c r="E1148" s="2" t="s">
        <v>46</v>
      </c>
      <c r="F1148" s="2">
        <v>2392.5500000000002</v>
      </c>
      <c r="G1148" s="2">
        <v>119.63</v>
      </c>
      <c r="H1148" s="2">
        <v>2272.92</v>
      </c>
      <c r="I1148" s="2" t="s">
        <v>29</v>
      </c>
      <c r="J1148" s="4">
        <v>1.0526327367439241</v>
      </c>
      <c r="K1148" t="str">
        <f>_xlfn.XLOOKUP(D1148, dim_channels!A:A, dim_channels!C:C, "Not Found")</f>
        <v>Corporate</v>
      </c>
      <c r="L1148" t="str">
        <f>_xlfn.XLOOKUP(D1148, dim_channels!A:A, dim_channels!B:B, "Not Found")</f>
        <v>Corporate Direct</v>
      </c>
      <c r="M1148">
        <f t="shared" si="68"/>
        <v>0</v>
      </c>
      <c r="N1148">
        <f t="shared" si="69"/>
        <v>1</v>
      </c>
      <c r="O1148">
        <f t="shared" si="70"/>
        <v>2272.92</v>
      </c>
      <c r="P1148">
        <f t="shared" si="71"/>
        <v>2392.5500000000002</v>
      </c>
    </row>
    <row r="1149" spans="1:16" x14ac:dyDescent="0.2">
      <c r="A1149" s="3" t="s">
        <v>1576</v>
      </c>
      <c r="B1149" s="3" t="s">
        <v>351</v>
      </c>
      <c r="C1149" s="3" t="s">
        <v>118</v>
      </c>
      <c r="D1149" s="3" t="s">
        <v>52</v>
      </c>
      <c r="E1149" s="3" t="s">
        <v>34</v>
      </c>
      <c r="F1149" s="3">
        <v>21229.95</v>
      </c>
      <c r="G1149" s="3">
        <v>2547.59</v>
      </c>
      <c r="H1149" s="3">
        <v>18682.36</v>
      </c>
      <c r="I1149" s="3" t="s">
        <v>29</v>
      </c>
      <c r="J1149" s="5">
        <v>1.1363633930616901</v>
      </c>
      <c r="K1149" t="str">
        <f>_xlfn.XLOOKUP(D1149, dim_channels!A:A, dim_channels!C:C, "Not Found")</f>
        <v>OTA</v>
      </c>
      <c r="L1149" t="str">
        <f>_xlfn.XLOOKUP(D1149, dim_channels!A:A, dim_channels!B:B, "Not Found")</f>
        <v>Agoda</v>
      </c>
      <c r="M1149">
        <f t="shared" si="68"/>
        <v>0</v>
      </c>
      <c r="N1149">
        <f t="shared" si="69"/>
        <v>1</v>
      </c>
      <c r="O1149">
        <f t="shared" si="70"/>
        <v>18682.36</v>
      </c>
      <c r="P1149">
        <f t="shared" si="71"/>
        <v>21229.95</v>
      </c>
    </row>
    <row r="1150" spans="1:16" x14ac:dyDescent="0.2">
      <c r="A1150" s="2" t="s">
        <v>1577</v>
      </c>
      <c r="B1150" s="2" t="s">
        <v>62</v>
      </c>
      <c r="C1150" s="2" t="s">
        <v>82</v>
      </c>
      <c r="D1150" s="2" t="s">
        <v>114</v>
      </c>
      <c r="E1150" s="2" t="s">
        <v>46</v>
      </c>
      <c r="F1150" s="2">
        <v>16475.98</v>
      </c>
      <c r="G1150" s="2">
        <v>1647.6</v>
      </c>
      <c r="H1150" s="2">
        <v>14828.38</v>
      </c>
      <c r="I1150" s="2" t="s">
        <v>41</v>
      </c>
      <c r="J1150" s="4">
        <v>1.1111112609738889</v>
      </c>
      <c r="K1150" t="str">
        <f>_xlfn.XLOOKUP(D1150, dim_channels!A:A, dim_channels!C:C, "Not Found")</f>
        <v>Offline</v>
      </c>
      <c r="L1150" t="str">
        <f>_xlfn.XLOOKUP(D1150, dim_channels!A:A, dim_channels!B:B, "Not Found")</f>
        <v>Travel Agency</v>
      </c>
      <c r="M1150">
        <f t="shared" si="68"/>
        <v>1</v>
      </c>
      <c r="N1150">
        <f t="shared" si="69"/>
        <v>0</v>
      </c>
      <c r="O1150">
        <f t="shared" si="70"/>
        <v>0</v>
      </c>
      <c r="P1150">
        <f t="shared" si="71"/>
        <v>0</v>
      </c>
    </row>
    <row r="1151" spans="1:16" x14ac:dyDescent="0.2">
      <c r="A1151" s="3" t="s">
        <v>1578</v>
      </c>
      <c r="B1151" s="3" t="s">
        <v>817</v>
      </c>
      <c r="C1151" s="3" t="s">
        <v>391</v>
      </c>
      <c r="D1151" s="3" t="s">
        <v>27</v>
      </c>
      <c r="E1151" s="3" t="s">
        <v>28</v>
      </c>
      <c r="F1151" s="3">
        <v>2601.73</v>
      </c>
      <c r="G1151" s="3">
        <v>468.31</v>
      </c>
      <c r="H1151" s="3">
        <v>2133.42</v>
      </c>
      <c r="I1151" s="3" t="s">
        <v>29</v>
      </c>
      <c r="J1151" s="5">
        <v>1.2195113948495839</v>
      </c>
      <c r="K1151" t="str">
        <f>_xlfn.XLOOKUP(D1151, dim_channels!A:A, dim_channels!C:C, "Not Found")</f>
        <v>OTA</v>
      </c>
      <c r="L1151" t="str">
        <f>_xlfn.XLOOKUP(D1151, dim_channels!A:A, dim_channels!B:B, "Not Found")</f>
        <v>Expedia</v>
      </c>
      <c r="M1151">
        <f t="shared" si="68"/>
        <v>0</v>
      </c>
      <c r="N1151">
        <f t="shared" si="69"/>
        <v>1</v>
      </c>
      <c r="O1151">
        <f t="shared" si="70"/>
        <v>2133.42</v>
      </c>
      <c r="P1151">
        <f t="shared" si="71"/>
        <v>2601.73</v>
      </c>
    </row>
    <row r="1152" spans="1:16" x14ac:dyDescent="0.2">
      <c r="A1152" s="2" t="s">
        <v>1579</v>
      </c>
      <c r="B1152" s="2" t="s">
        <v>63</v>
      </c>
      <c r="C1152" s="2" t="s">
        <v>376</v>
      </c>
      <c r="D1152" s="2" t="s">
        <v>33</v>
      </c>
      <c r="E1152" s="2" t="s">
        <v>34</v>
      </c>
      <c r="F1152" s="2">
        <v>6421.91</v>
      </c>
      <c r="G1152" s="2">
        <v>963.29</v>
      </c>
      <c r="H1152" s="2">
        <v>5458.62</v>
      </c>
      <c r="I1152" s="2" t="s">
        <v>41</v>
      </c>
      <c r="J1152" s="4">
        <v>1.1764713425737641</v>
      </c>
      <c r="K1152" t="str">
        <f>_xlfn.XLOOKUP(D1152, dim_channels!A:A, dim_channels!C:C, "Not Found")</f>
        <v>OTA</v>
      </c>
      <c r="L1152" t="str">
        <f>_xlfn.XLOOKUP(D1152, dim_channels!A:A, dim_channels!B:B, "Not Found")</f>
        <v>Booking.com</v>
      </c>
      <c r="M1152">
        <f t="shared" si="68"/>
        <v>1</v>
      </c>
      <c r="N1152">
        <f t="shared" si="69"/>
        <v>0</v>
      </c>
      <c r="O1152">
        <f t="shared" si="70"/>
        <v>0</v>
      </c>
      <c r="P1152">
        <f t="shared" si="71"/>
        <v>0</v>
      </c>
    </row>
    <row r="1153" spans="1:16" x14ac:dyDescent="0.2">
      <c r="A1153" s="3" t="s">
        <v>1580</v>
      </c>
      <c r="B1153" s="3" t="s">
        <v>423</v>
      </c>
      <c r="C1153" s="3" t="s">
        <v>443</v>
      </c>
      <c r="D1153" s="3" t="s">
        <v>33</v>
      </c>
      <c r="E1153" s="3" t="s">
        <v>60</v>
      </c>
      <c r="F1153" s="3">
        <v>10987.75</v>
      </c>
      <c r="G1153" s="3">
        <v>0</v>
      </c>
      <c r="H1153" s="3">
        <v>10987.75</v>
      </c>
      <c r="I1153" s="3" t="s">
        <v>41</v>
      </c>
      <c r="J1153" s="5">
        <v>1</v>
      </c>
      <c r="K1153" t="str">
        <f>_xlfn.XLOOKUP(D1153, dim_channels!A:A, dim_channels!C:C, "Not Found")</f>
        <v>OTA</v>
      </c>
      <c r="L1153" t="str">
        <f>_xlfn.XLOOKUP(D1153, dim_channels!A:A, dim_channels!B:B, "Not Found")</f>
        <v>Booking.com</v>
      </c>
      <c r="M1153">
        <f t="shared" si="68"/>
        <v>1</v>
      </c>
      <c r="N1153">
        <f t="shared" si="69"/>
        <v>0</v>
      </c>
      <c r="O1153">
        <f t="shared" si="70"/>
        <v>0</v>
      </c>
      <c r="P1153">
        <f t="shared" si="71"/>
        <v>0</v>
      </c>
    </row>
    <row r="1154" spans="1:16" x14ac:dyDescent="0.2">
      <c r="A1154" s="2" t="s">
        <v>1581</v>
      </c>
      <c r="B1154" s="2" t="s">
        <v>192</v>
      </c>
      <c r="C1154" s="2" t="s">
        <v>349</v>
      </c>
      <c r="D1154" s="2" t="s">
        <v>52</v>
      </c>
      <c r="E1154" s="2" t="s">
        <v>60</v>
      </c>
      <c r="F1154" s="2">
        <v>5409.12</v>
      </c>
      <c r="G1154" s="2">
        <v>0</v>
      </c>
      <c r="H1154" s="2">
        <v>5409.12</v>
      </c>
      <c r="I1154" s="2" t="s">
        <v>56</v>
      </c>
      <c r="J1154" s="4">
        <v>1</v>
      </c>
      <c r="K1154" t="str">
        <f>_xlfn.XLOOKUP(D1154, dim_channels!A:A, dim_channels!C:C, "Not Found")</f>
        <v>OTA</v>
      </c>
      <c r="L1154" t="str">
        <f>_xlfn.XLOOKUP(D1154, dim_channels!A:A, dim_channels!B:B, "Not Found")</f>
        <v>Agoda</v>
      </c>
      <c r="M1154">
        <f t="shared" si="68"/>
        <v>0</v>
      </c>
      <c r="N1154">
        <f t="shared" si="69"/>
        <v>0</v>
      </c>
      <c r="O1154">
        <f t="shared" si="70"/>
        <v>0</v>
      </c>
      <c r="P1154">
        <f t="shared" si="71"/>
        <v>0</v>
      </c>
    </row>
    <row r="1155" spans="1:16" x14ac:dyDescent="0.2">
      <c r="A1155" s="3" t="s">
        <v>1582</v>
      </c>
      <c r="B1155" s="3" t="s">
        <v>492</v>
      </c>
      <c r="C1155" s="3" t="s">
        <v>174</v>
      </c>
      <c r="D1155" s="3" t="s">
        <v>64</v>
      </c>
      <c r="E1155" s="3" t="s">
        <v>115</v>
      </c>
      <c r="F1155" s="3">
        <v>8568.84</v>
      </c>
      <c r="G1155" s="3">
        <v>0</v>
      </c>
      <c r="H1155" s="3">
        <v>8568.84</v>
      </c>
      <c r="I1155" s="3" t="s">
        <v>29</v>
      </c>
      <c r="J1155" s="5">
        <v>1</v>
      </c>
      <c r="K1155" t="str">
        <f>_xlfn.XLOOKUP(D1155, dim_channels!A:A, dim_channels!C:C, "Not Found")</f>
        <v>Direct</v>
      </c>
      <c r="L1155" t="str">
        <f>_xlfn.XLOOKUP(D1155, dim_channels!A:A, dim_channels!B:B, "Not Found")</f>
        <v>Direct Website</v>
      </c>
      <c r="M1155">
        <f t="shared" ref="M1155:M1218" si="72">IF(I1155="Cancelled",1,0)</f>
        <v>0</v>
      </c>
      <c r="N1155">
        <f t="shared" ref="N1155:N1218" si="73">IF(TRIM(UPPER(I1155))="CHECKED-OUT",1,0)</f>
        <v>1</v>
      </c>
      <c r="O1155">
        <f t="shared" ref="O1155:O1218" si="74">IF(TRIM(UPPER(I1155))="CHECKED-OUT",H1155,0)</f>
        <v>8568.84</v>
      </c>
      <c r="P1155">
        <f t="shared" ref="P1155:P1218" si="75">IF(TRIM(UPPER(I1155))="CHECKED-OUT",F1155,0)</f>
        <v>8568.84</v>
      </c>
    </row>
    <row r="1156" spans="1:16" x14ac:dyDescent="0.2">
      <c r="A1156" s="2" t="s">
        <v>1583</v>
      </c>
      <c r="B1156" s="2" t="s">
        <v>139</v>
      </c>
      <c r="C1156" s="2" t="s">
        <v>405</v>
      </c>
      <c r="D1156" s="2" t="s">
        <v>33</v>
      </c>
      <c r="E1156" s="2" t="s">
        <v>60</v>
      </c>
      <c r="F1156" s="2">
        <v>4193.3900000000003</v>
      </c>
      <c r="G1156" s="2">
        <v>0</v>
      </c>
      <c r="H1156" s="2">
        <v>4193.3900000000003</v>
      </c>
      <c r="I1156" s="2" t="s">
        <v>41</v>
      </c>
      <c r="J1156" s="4">
        <v>1</v>
      </c>
      <c r="K1156" t="str">
        <f>_xlfn.XLOOKUP(D1156, dim_channels!A:A, dim_channels!C:C, "Not Found")</f>
        <v>OTA</v>
      </c>
      <c r="L1156" t="str">
        <f>_xlfn.XLOOKUP(D1156, dim_channels!A:A, dim_channels!B:B, "Not Found")</f>
        <v>Booking.com</v>
      </c>
      <c r="M1156">
        <f t="shared" si="72"/>
        <v>1</v>
      </c>
      <c r="N1156">
        <f t="shared" si="73"/>
        <v>0</v>
      </c>
      <c r="O1156">
        <f t="shared" si="74"/>
        <v>0</v>
      </c>
      <c r="P1156">
        <f t="shared" si="75"/>
        <v>0</v>
      </c>
    </row>
    <row r="1157" spans="1:16" x14ac:dyDescent="0.2">
      <c r="A1157" s="3" t="s">
        <v>1584</v>
      </c>
      <c r="B1157" s="3" t="s">
        <v>269</v>
      </c>
      <c r="C1157" s="3" t="s">
        <v>983</v>
      </c>
      <c r="D1157" s="3" t="s">
        <v>27</v>
      </c>
      <c r="E1157" s="3" t="s">
        <v>60</v>
      </c>
      <c r="F1157" s="3">
        <v>12304.19</v>
      </c>
      <c r="G1157" s="3">
        <v>0</v>
      </c>
      <c r="H1157" s="3">
        <v>12304.19</v>
      </c>
      <c r="I1157" s="3" t="s">
        <v>29</v>
      </c>
      <c r="J1157" s="5">
        <v>1</v>
      </c>
      <c r="K1157" t="str">
        <f>_xlfn.XLOOKUP(D1157, dim_channels!A:A, dim_channels!C:C, "Not Found")</f>
        <v>OTA</v>
      </c>
      <c r="L1157" t="str">
        <f>_xlfn.XLOOKUP(D1157, dim_channels!A:A, dim_channels!B:B, "Not Found")</f>
        <v>Expedia</v>
      </c>
      <c r="M1157">
        <f t="shared" si="72"/>
        <v>0</v>
      </c>
      <c r="N1157">
        <f t="shared" si="73"/>
        <v>1</v>
      </c>
      <c r="O1157">
        <f t="shared" si="74"/>
        <v>12304.19</v>
      </c>
      <c r="P1157">
        <f t="shared" si="75"/>
        <v>12304.19</v>
      </c>
    </row>
    <row r="1158" spans="1:16" x14ac:dyDescent="0.2">
      <c r="A1158" s="2" t="s">
        <v>1585</v>
      </c>
      <c r="B1158" s="2" t="s">
        <v>669</v>
      </c>
      <c r="C1158" s="2" t="s">
        <v>386</v>
      </c>
      <c r="D1158" s="2" t="s">
        <v>64</v>
      </c>
      <c r="E1158" s="2" t="s">
        <v>34</v>
      </c>
      <c r="F1158" s="2">
        <v>22284.34</v>
      </c>
      <c r="G1158" s="2">
        <v>0</v>
      </c>
      <c r="H1158" s="2">
        <v>22284.34</v>
      </c>
      <c r="I1158" s="2" t="s">
        <v>29</v>
      </c>
      <c r="J1158" s="4">
        <v>1</v>
      </c>
      <c r="K1158" t="str">
        <f>_xlfn.XLOOKUP(D1158, dim_channels!A:A, dim_channels!C:C, "Not Found")</f>
        <v>Direct</v>
      </c>
      <c r="L1158" t="str">
        <f>_xlfn.XLOOKUP(D1158, dim_channels!A:A, dim_channels!B:B, "Not Found")</f>
        <v>Direct Website</v>
      </c>
      <c r="M1158">
        <f t="shared" si="72"/>
        <v>0</v>
      </c>
      <c r="N1158">
        <f t="shared" si="73"/>
        <v>1</v>
      </c>
      <c r="O1158">
        <f t="shared" si="74"/>
        <v>22284.34</v>
      </c>
      <c r="P1158">
        <f t="shared" si="75"/>
        <v>22284.34</v>
      </c>
    </row>
    <row r="1159" spans="1:16" x14ac:dyDescent="0.2">
      <c r="A1159" s="3" t="s">
        <v>1586</v>
      </c>
      <c r="B1159" s="3" t="s">
        <v>135</v>
      </c>
      <c r="C1159" s="3" t="s">
        <v>649</v>
      </c>
      <c r="D1159" s="3" t="s">
        <v>64</v>
      </c>
      <c r="E1159" s="3" t="s">
        <v>34</v>
      </c>
      <c r="F1159" s="3">
        <v>18442.919999999998</v>
      </c>
      <c r="G1159" s="3">
        <v>0</v>
      </c>
      <c r="H1159" s="3">
        <v>18442.919999999998</v>
      </c>
      <c r="I1159" s="3" t="s">
        <v>29</v>
      </c>
      <c r="J1159" s="5">
        <v>1</v>
      </c>
      <c r="K1159" t="str">
        <f>_xlfn.XLOOKUP(D1159, dim_channels!A:A, dim_channels!C:C, "Not Found")</f>
        <v>Direct</v>
      </c>
      <c r="L1159" t="str">
        <f>_xlfn.XLOOKUP(D1159, dim_channels!A:A, dim_channels!B:B, "Not Found")</f>
        <v>Direct Website</v>
      </c>
      <c r="M1159">
        <f t="shared" si="72"/>
        <v>0</v>
      </c>
      <c r="N1159">
        <f t="shared" si="73"/>
        <v>1</v>
      </c>
      <c r="O1159">
        <f t="shared" si="74"/>
        <v>18442.919999999998</v>
      </c>
      <c r="P1159">
        <f t="shared" si="75"/>
        <v>18442.919999999998</v>
      </c>
    </row>
    <row r="1160" spans="1:16" x14ac:dyDescent="0.2">
      <c r="A1160" s="2" t="s">
        <v>1587</v>
      </c>
      <c r="B1160" s="2" t="s">
        <v>612</v>
      </c>
      <c r="C1160" s="2" t="s">
        <v>706</v>
      </c>
      <c r="D1160" s="2" t="s">
        <v>52</v>
      </c>
      <c r="E1160" s="2" t="s">
        <v>34</v>
      </c>
      <c r="F1160" s="2">
        <v>5123.43</v>
      </c>
      <c r="G1160" s="2">
        <v>614.80999999999995</v>
      </c>
      <c r="H1160" s="2">
        <v>4508.62</v>
      </c>
      <c r="I1160" s="2" t="s">
        <v>41</v>
      </c>
      <c r="J1160" s="4">
        <v>1.136363233095715</v>
      </c>
      <c r="K1160" t="str">
        <f>_xlfn.XLOOKUP(D1160, dim_channels!A:A, dim_channels!C:C, "Not Found")</f>
        <v>OTA</v>
      </c>
      <c r="L1160" t="str">
        <f>_xlfn.XLOOKUP(D1160, dim_channels!A:A, dim_channels!B:B, "Not Found")</f>
        <v>Agoda</v>
      </c>
      <c r="M1160">
        <f t="shared" si="72"/>
        <v>1</v>
      </c>
      <c r="N1160">
        <f t="shared" si="73"/>
        <v>0</v>
      </c>
      <c r="O1160">
        <f t="shared" si="74"/>
        <v>0</v>
      </c>
      <c r="P1160">
        <f t="shared" si="75"/>
        <v>0</v>
      </c>
    </row>
    <row r="1161" spans="1:16" x14ac:dyDescent="0.2">
      <c r="A1161" s="3" t="s">
        <v>1588</v>
      </c>
      <c r="B1161" s="3" t="s">
        <v>156</v>
      </c>
      <c r="C1161" s="3" t="s">
        <v>190</v>
      </c>
      <c r="D1161" s="3" t="s">
        <v>64</v>
      </c>
      <c r="E1161" s="3" t="s">
        <v>28</v>
      </c>
      <c r="F1161" s="3">
        <v>6471.71</v>
      </c>
      <c r="G1161" s="3">
        <v>0</v>
      </c>
      <c r="H1161" s="3">
        <v>6471.71</v>
      </c>
      <c r="I1161" s="3" t="s">
        <v>29</v>
      </c>
      <c r="J1161" s="5">
        <v>1</v>
      </c>
      <c r="K1161" t="str">
        <f>_xlfn.XLOOKUP(D1161, dim_channels!A:A, dim_channels!C:C, "Not Found")</f>
        <v>Direct</v>
      </c>
      <c r="L1161" t="str">
        <f>_xlfn.XLOOKUP(D1161, dim_channels!A:A, dim_channels!B:B, "Not Found")</f>
        <v>Direct Website</v>
      </c>
      <c r="M1161">
        <f t="shared" si="72"/>
        <v>0</v>
      </c>
      <c r="N1161">
        <f t="shared" si="73"/>
        <v>1</v>
      </c>
      <c r="O1161">
        <f t="shared" si="74"/>
        <v>6471.71</v>
      </c>
      <c r="P1161">
        <f t="shared" si="75"/>
        <v>6471.71</v>
      </c>
    </row>
    <row r="1162" spans="1:16" x14ac:dyDescent="0.2">
      <c r="A1162" s="2" t="s">
        <v>1589</v>
      </c>
      <c r="B1162" s="2" t="s">
        <v>649</v>
      </c>
      <c r="C1162" s="2" t="s">
        <v>753</v>
      </c>
      <c r="D1162" s="2" t="s">
        <v>33</v>
      </c>
      <c r="E1162" s="2" t="s">
        <v>60</v>
      </c>
      <c r="F1162" s="2">
        <v>23166.560000000001</v>
      </c>
      <c r="G1162" s="2">
        <v>0</v>
      </c>
      <c r="H1162" s="2">
        <v>23166.560000000001</v>
      </c>
      <c r="I1162" s="2" t="s">
        <v>41</v>
      </c>
      <c r="J1162" s="4">
        <v>1</v>
      </c>
      <c r="K1162" t="str">
        <f>_xlfn.XLOOKUP(D1162, dim_channels!A:A, dim_channels!C:C, "Not Found")</f>
        <v>OTA</v>
      </c>
      <c r="L1162" t="str">
        <f>_xlfn.XLOOKUP(D1162, dim_channels!A:A, dim_channels!B:B, "Not Found")</f>
        <v>Booking.com</v>
      </c>
      <c r="M1162">
        <f t="shared" si="72"/>
        <v>1</v>
      </c>
      <c r="N1162">
        <f t="shared" si="73"/>
        <v>0</v>
      </c>
      <c r="O1162">
        <f t="shared" si="74"/>
        <v>0</v>
      </c>
      <c r="P1162">
        <f t="shared" si="75"/>
        <v>0</v>
      </c>
    </row>
    <row r="1163" spans="1:16" x14ac:dyDescent="0.2">
      <c r="A1163" s="3" t="s">
        <v>1590</v>
      </c>
      <c r="B1163" s="3" t="s">
        <v>69</v>
      </c>
      <c r="C1163" s="3" t="s">
        <v>103</v>
      </c>
      <c r="D1163" s="3" t="s">
        <v>33</v>
      </c>
      <c r="E1163" s="3" t="s">
        <v>28</v>
      </c>
      <c r="F1163" s="3">
        <v>9006.94</v>
      </c>
      <c r="G1163" s="3">
        <v>1351.04</v>
      </c>
      <c r="H1163" s="3">
        <v>7655.9</v>
      </c>
      <c r="I1163" s="3" t="s">
        <v>29</v>
      </c>
      <c r="J1163" s="5">
        <v>1.1764704345668049</v>
      </c>
      <c r="K1163" t="str">
        <f>_xlfn.XLOOKUP(D1163, dim_channels!A:A, dim_channels!C:C, "Not Found")</f>
        <v>OTA</v>
      </c>
      <c r="L1163" t="str">
        <f>_xlfn.XLOOKUP(D1163, dim_channels!A:A, dim_channels!B:B, "Not Found")</f>
        <v>Booking.com</v>
      </c>
      <c r="M1163">
        <f t="shared" si="72"/>
        <v>0</v>
      </c>
      <c r="N1163">
        <f t="shared" si="73"/>
        <v>1</v>
      </c>
      <c r="O1163">
        <f t="shared" si="74"/>
        <v>7655.9</v>
      </c>
      <c r="P1163">
        <f t="shared" si="75"/>
        <v>9006.94</v>
      </c>
    </row>
    <row r="1164" spans="1:16" x14ac:dyDescent="0.2">
      <c r="A1164" s="2" t="s">
        <v>1591</v>
      </c>
      <c r="B1164" s="2" t="s">
        <v>251</v>
      </c>
      <c r="C1164" s="2" t="s">
        <v>482</v>
      </c>
      <c r="D1164" s="2" t="s">
        <v>52</v>
      </c>
      <c r="E1164" s="2" t="s">
        <v>60</v>
      </c>
      <c r="F1164" s="2">
        <v>2680.42</v>
      </c>
      <c r="G1164" s="2">
        <v>0</v>
      </c>
      <c r="H1164" s="2">
        <v>2680.42</v>
      </c>
      <c r="I1164" s="2" t="s">
        <v>29</v>
      </c>
      <c r="J1164" s="4">
        <v>1</v>
      </c>
      <c r="K1164" t="str">
        <f>_xlfn.XLOOKUP(D1164, dim_channels!A:A, dim_channels!C:C, "Not Found")</f>
        <v>OTA</v>
      </c>
      <c r="L1164" t="str">
        <f>_xlfn.XLOOKUP(D1164, dim_channels!A:A, dim_channels!B:B, "Not Found")</f>
        <v>Agoda</v>
      </c>
      <c r="M1164">
        <f t="shared" si="72"/>
        <v>0</v>
      </c>
      <c r="N1164">
        <f t="shared" si="73"/>
        <v>1</v>
      </c>
      <c r="O1164">
        <f t="shared" si="74"/>
        <v>2680.42</v>
      </c>
      <c r="P1164">
        <f t="shared" si="75"/>
        <v>2680.42</v>
      </c>
    </row>
    <row r="1165" spans="1:16" x14ac:dyDescent="0.2">
      <c r="A1165" s="3" t="s">
        <v>1592</v>
      </c>
      <c r="B1165" s="3" t="s">
        <v>67</v>
      </c>
      <c r="C1165" s="3" t="s">
        <v>679</v>
      </c>
      <c r="D1165" s="3" t="s">
        <v>27</v>
      </c>
      <c r="E1165" s="3" t="s">
        <v>60</v>
      </c>
      <c r="F1165" s="3">
        <v>12764.83</v>
      </c>
      <c r="G1165" s="3">
        <v>0</v>
      </c>
      <c r="H1165" s="3">
        <v>12764.83</v>
      </c>
      <c r="I1165" s="3" t="s">
        <v>29</v>
      </c>
      <c r="J1165" s="5">
        <v>1</v>
      </c>
      <c r="K1165" t="str">
        <f>_xlfn.XLOOKUP(D1165, dim_channels!A:A, dim_channels!C:C, "Not Found")</f>
        <v>OTA</v>
      </c>
      <c r="L1165" t="str">
        <f>_xlfn.XLOOKUP(D1165, dim_channels!A:A, dim_channels!B:B, "Not Found")</f>
        <v>Expedia</v>
      </c>
      <c r="M1165">
        <f t="shared" si="72"/>
        <v>0</v>
      </c>
      <c r="N1165">
        <f t="shared" si="73"/>
        <v>1</v>
      </c>
      <c r="O1165">
        <f t="shared" si="74"/>
        <v>12764.83</v>
      </c>
      <c r="P1165">
        <f t="shared" si="75"/>
        <v>12764.83</v>
      </c>
    </row>
    <row r="1166" spans="1:16" x14ac:dyDescent="0.2">
      <c r="A1166" s="2" t="s">
        <v>1593</v>
      </c>
      <c r="B1166" s="2" t="s">
        <v>127</v>
      </c>
      <c r="C1166" s="2" t="s">
        <v>364</v>
      </c>
      <c r="D1166" s="2" t="s">
        <v>45</v>
      </c>
      <c r="E1166" s="2" t="s">
        <v>89</v>
      </c>
      <c r="F1166" s="2">
        <v>14573.09</v>
      </c>
      <c r="G1166" s="2">
        <v>0</v>
      </c>
      <c r="H1166" s="2">
        <v>14573.09</v>
      </c>
      <c r="I1166" s="2" t="s">
        <v>29</v>
      </c>
      <c r="J1166" s="4">
        <v>1</v>
      </c>
      <c r="K1166" t="str">
        <f>_xlfn.XLOOKUP(D1166, dim_channels!A:A, dim_channels!C:C, "Not Found")</f>
        <v>Corporate</v>
      </c>
      <c r="L1166" t="str">
        <f>_xlfn.XLOOKUP(D1166, dim_channels!A:A, dim_channels!B:B, "Not Found")</f>
        <v>Corporate Direct</v>
      </c>
      <c r="M1166">
        <f t="shared" si="72"/>
        <v>0</v>
      </c>
      <c r="N1166">
        <f t="shared" si="73"/>
        <v>1</v>
      </c>
      <c r="O1166">
        <f t="shared" si="74"/>
        <v>14573.09</v>
      </c>
      <c r="P1166">
        <f t="shared" si="75"/>
        <v>14573.09</v>
      </c>
    </row>
    <row r="1167" spans="1:16" x14ac:dyDescent="0.2">
      <c r="A1167" s="3" t="s">
        <v>1594</v>
      </c>
      <c r="B1167" s="3" t="s">
        <v>299</v>
      </c>
      <c r="C1167" s="3" t="s">
        <v>702</v>
      </c>
      <c r="D1167" s="3" t="s">
        <v>33</v>
      </c>
      <c r="E1167" s="3" t="s">
        <v>34</v>
      </c>
      <c r="F1167" s="3">
        <v>2510.91</v>
      </c>
      <c r="G1167" s="3">
        <v>376.64</v>
      </c>
      <c r="H1167" s="3">
        <v>2134.27</v>
      </c>
      <c r="I1167" s="3" t="s">
        <v>56</v>
      </c>
      <c r="J1167" s="5">
        <v>1.1764725175352699</v>
      </c>
      <c r="K1167" t="str">
        <f>_xlfn.XLOOKUP(D1167, dim_channels!A:A, dim_channels!C:C, "Not Found")</f>
        <v>OTA</v>
      </c>
      <c r="L1167" t="str">
        <f>_xlfn.XLOOKUP(D1167, dim_channels!A:A, dim_channels!B:B, "Not Found")</f>
        <v>Booking.com</v>
      </c>
      <c r="M1167">
        <f t="shared" si="72"/>
        <v>0</v>
      </c>
      <c r="N1167">
        <f t="shared" si="73"/>
        <v>0</v>
      </c>
      <c r="O1167">
        <f t="shared" si="74"/>
        <v>0</v>
      </c>
      <c r="P1167">
        <f t="shared" si="75"/>
        <v>0</v>
      </c>
    </row>
    <row r="1168" spans="1:16" x14ac:dyDescent="0.2">
      <c r="A1168" s="2" t="s">
        <v>1595</v>
      </c>
      <c r="B1168" s="2" t="s">
        <v>37</v>
      </c>
      <c r="C1168" s="2" t="s">
        <v>37</v>
      </c>
      <c r="D1168" s="2" t="s">
        <v>64</v>
      </c>
      <c r="E1168" s="2" t="s">
        <v>115</v>
      </c>
      <c r="F1168" s="2">
        <v>9217.0300000000007</v>
      </c>
      <c r="G1168" s="2">
        <v>0</v>
      </c>
      <c r="H1168" s="2">
        <v>9217.0300000000007</v>
      </c>
      <c r="I1168" s="2" t="s">
        <v>29</v>
      </c>
      <c r="J1168" s="4">
        <v>1</v>
      </c>
      <c r="K1168" t="str">
        <f>_xlfn.XLOOKUP(D1168, dim_channels!A:A, dim_channels!C:C, "Not Found")</f>
        <v>Direct</v>
      </c>
      <c r="L1168" t="str">
        <f>_xlfn.XLOOKUP(D1168, dim_channels!A:A, dim_channels!B:B, "Not Found")</f>
        <v>Direct Website</v>
      </c>
      <c r="M1168">
        <f t="shared" si="72"/>
        <v>0</v>
      </c>
      <c r="N1168">
        <f t="shared" si="73"/>
        <v>1</v>
      </c>
      <c r="O1168">
        <f t="shared" si="74"/>
        <v>9217.0300000000007</v>
      </c>
      <c r="P1168">
        <f t="shared" si="75"/>
        <v>9217.0300000000007</v>
      </c>
    </row>
    <row r="1169" spans="1:16" x14ac:dyDescent="0.2">
      <c r="A1169" s="3" t="s">
        <v>1596</v>
      </c>
      <c r="B1169" s="3" t="s">
        <v>72</v>
      </c>
      <c r="C1169" s="3" t="s">
        <v>813</v>
      </c>
      <c r="D1169" s="3" t="s">
        <v>27</v>
      </c>
      <c r="E1169" s="3" t="s">
        <v>28</v>
      </c>
      <c r="F1169" s="3">
        <v>10202.870000000001</v>
      </c>
      <c r="G1169" s="3">
        <v>1836.52</v>
      </c>
      <c r="H1169" s="3">
        <v>8366.35</v>
      </c>
      <c r="I1169" s="3" t="s">
        <v>56</v>
      </c>
      <c r="J1169" s="5">
        <v>1.2195126907193701</v>
      </c>
      <c r="K1169" t="str">
        <f>_xlfn.XLOOKUP(D1169, dim_channels!A:A, dim_channels!C:C, "Not Found")</f>
        <v>OTA</v>
      </c>
      <c r="L1169" t="str">
        <f>_xlfn.XLOOKUP(D1169, dim_channels!A:A, dim_channels!B:B, "Not Found")</f>
        <v>Expedia</v>
      </c>
      <c r="M1169">
        <f t="shared" si="72"/>
        <v>0</v>
      </c>
      <c r="N1169">
        <f t="shared" si="73"/>
        <v>0</v>
      </c>
      <c r="O1169">
        <f t="shared" si="74"/>
        <v>0</v>
      </c>
      <c r="P1169">
        <f t="shared" si="75"/>
        <v>0</v>
      </c>
    </row>
    <row r="1170" spans="1:16" x14ac:dyDescent="0.2">
      <c r="A1170" s="2" t="s">
        <v>1597</v>
      </c>
      <c r="B1170" s="2" t="s">
        <v>43</v>
      </c>
      <c r="C1170" s="2" t="s">
        <v>44</v>
      </c>
      <c r="D1170" s="2" t="s">
        <v>27</v>
      </c>
      <c r="E1170" s="2" t="s">
        <v>28</v>
      </c>
      <c r="F1170" s="2">
        <v>16017.97</v>
      </c>
      <c r="G1170" s="2">
        <v>2883.23</v>
      </c>
      <c r="H1170" s="2">
        <v>13134.74</v>
      </c>
      <c r="I1170" s="2" t="s">
        <v>29</v>
      </c>
      <c r="J1170" s="4">
        <v>1.219511768028906</v>
      </c>
      <c r="K1170" t="str">
        <f>_xlfn.XLOOKUP(D1170, dim_channels!A:A, dim_channels!C:C, "Not Found")</f>
        <v>OTA</v>
      </c>
      <c r="L1170" t="str">
        <f>_xlfn.XLOOKUP(D1170, dim_channels!A:A, dim_channels!B:B, "Not Found")</f>
        <v>Expedia</v>
      </c>
      <c r="M1170">
        <f t="shared" si="72"/>
        <v>0</v>
      </c>
      <c r="N1170">
        <f t="shared" si="73"/>
        <v>1</v>
      </c>
      <c r="O1170">
        <f t="shared" si="74"/>
        <v>13134.74</v>
      </c>
      <c r="P1170">
        <f t="shared" si="75"/>
        <v>16017.97</v>
      </c>
    </row>
    <row r="1171" spans="1:16" x14ac:dyDescent="0.2">
      <c r="A1171" s="3" t="s">
        <v>1598</v>
      </c>
      <c r="B1171" s="3" t="s">
        <v>484</v>
      </c>
      <c r="C1171" s="3" t="s">
        <v>120</v>
      </c>
      <c r="D1171" s="3" t="s">
        <v>27</v>
      </c>
      <c r="E1171" s="3" t="s">
        <v>60</v>
      </c>
      <c r="F1171" s="3">
        <v>6954.57</v>
      </c>
      <c r="G1171" s="3">
        <v>0</v>
      </c>
      <c r="H1171" s="3">
        <v>6954.57</v>
      </c>
      <c r="I1171" s="3" t="s">
        <v>29</v>
      </c>
      <c r="J1171" s="5">
        <v>1</v>
      </c>
      <c r="K1171" t="str">
        <f>_xlfn.XLOOKUP(D1171, dim_channels!A:A, dim_channels!C:C, "Not Found")</f>
        <v>OTA</v>
      </c>
      <c r="L1171" t="str">
        <f>_xlfn.XLOOKUP(D1171, dim_channels!A:A, dim_channels!B:B, "Not Found")</f>
        <v>Expedia</v>
      </c>
      <c r="M1171">
        <f t="shared" si="72"/>
        <v>0</v>
      </c>
      <c r="N1171">
        <f t="shared" si="73"/>
        <v>1</v>
      </c>
      <c r="O1171">
        <f t="shared" si="74"/>
        <v>6954.57</v>
      </c>
      <c r="P1171">
        <f t="shared" si="75"/>
        <v>6954.57</v>
      </c>
    </row>
    <row r="1172" spans="1:16" x14ac:dyDescent="0.2">
      <c r="A1172" s="2" t="s">
        <v>1599</v>
      </c>
      <c r="B1172" s="2" t="s">
        <v>1101</v>
      </c>
      <c r="C1172" s="2" t="s">
        <v>497</v>
      </c>
      <c r="D1172" s="2" t="s">
        <v>45</v>
      </c>
      <c r="E1172" s="2" t="s">
        <v>46</v>
      </c>
      <c r="F1172" s="2">
        <v>4415.46</v>
      </c>
      <c r="G1172" s="2">
        <v>220.77</v>
      </c>
      <c r="H1172" s="2">
        <v>4194.6899999999996</v>
      </c>
      <c r="I1172" s="2" t="s">
        <v>29</v>
      </c>
      <c r="J1172" s="4">
        <v>1.052630826115875</v>
      </c>
      <c r="K1172" t="str">
        <f>_xlfn.XLOOKUP(D1172, dim_channels!A:A, dim_channels!C:C, "Not Found")</f>
        <v>Corporate</v>
      </c>
      <c r="L1172" t="str">
        <f>_xlfn.XLOOKUP(D1172, dim_channels!A:A, dim_channels!B:B, "Not Found")</f>
        <v>Corporate Direct</v>
      </c>
      <c r="M1172">
        <f t="shared" si="72"/>
        <v>0</v>
      </c>
      <c r="N1172">
        <f t="shared" si="73"/>
        <v>1</v>
      </c>
      <c r="O1172">
        <f t="shared" si="74"/>
        <v>4194.6899999999996</v>
      </c>
      <c r="P1172">
        <f t="shared" si="75"/>
        <v>4415.46</v>
      </c>
    </row>
    <row r="1173" spans="1:16" x14ac:dyDescent="0.2">
      <c r="A1173" s="3" t="s">
        <v>1600</v>
      </c>
      <c r="B1173" s="3" t="s">
        <v>813</v>
      </c>
      <c r="C1173" s="3" t="s">
        <v>653</v>
      </c>
      <c r="D1173" s="3" t="s">
        <v>45</v>
      </c>
      <c r="E1173" s="3" t="s">
        <v>89</v>
      </c>
      <c r="F1173" s="3">
        <v>2406.2199999999998</v>
      </c>
      <c r="G1173" s="3">
        <v>0</v>
      </c>
      <c r="H1173" s="3">
        <v>2406.2199999999998</v>
      </c>
      <c r="I1173" s="3" t="s">
        <v>29</v>
      </c>
      <c r="J1173" s="5">
        <v>1</v>
      </c>
      <c r="K1173" t="str">
        <f>_xlfn.XLOOKUP(D1173, dim_channels!A:A, dim_channels!C:C, "Not Found")</f>
        <v>Corporate</v>
      </c>
      <c r="L1173" t="str">
        <f>_xlfn.XLOOKUP(D1173, dim_channels!A:A, dim_channels!B:B, "Not Found")</f>
        <v>Corporate Direct</v>
      </c>
      <c r="M1173">
        <f t="shared" si="72"/>
        <v>0</v>
      </c>
      <c r="N1173">
        <f t="shared" si="73"/>
        <v>1</v>
      </c>
      <c r="O1173">
        <f t="shared" si="74"/>
        <v>2406.2199999999998</v>
      </c>
      <c r="P1173">
        <f t="shared" si="75"/>
        <v>2406.2199999999998</v>
      </c>
    </row>
    <row r="1174" spans="1:16" x14ac:dyDescent="0.2">
      <c r="A1174" s="2" t="s">
        <v>1601</v>
      </c>
      <c r="B1174" s="2" t="s">
        <v>754</v>
      </c>
      <c r="C1174" s="2" t="s">
        <v>452</v>
      </c>
      <c r="D1174" s="2" t="s">
        <v>52</v>
      </c>
      <c r="E1174" s="2" t="s">
        <v>60</v>
      </c>
      <c r="F1174" s="2">
        <v>9886.5400000000009</v>
      </c>
      <c r="G1174" s="2">
        <v>0</v>
      </c>
      <c r="H1174" s="2">
        <v>9886.5400000000009</v>
      </c>
      <c r="I1174" s="2" t="s">
        <v>29</v>
      </c>
      <c r="J1174" s="4">
        <v>1</v>
      </c>
      <c r="K1174" t="str">
        <f>_xlfn.XLOOKUP(D1174, dim_channels!A:A, dim_channels!C:C, "Not Found")</f>
        <v>OTA</v>
      </c>
      <c r="L1174" t="str">
        <f>_xlfn.XLOOKUP(D1174, dim_channels!A:A, dim_channels!B:B, "Not Found")</f>
        <v>Agoda</v>
      </c>
      <c r="M1174">
        <f t="shared" si="72"/>
        <v>0</v>
      </c>
      <c r="N1174">
        <f t="shared" si="73"/>
        <v>1</v>
      </c>
      <c r="O1174">
        <f t="shared" si="74"/>
        <v>9886.5400000000009</v>
      </c>
      <c r="P1174">
        <f t="shared" si="75"/>
        <v>9886.5400000000009</v>
      </c>
    </row>
    <row r="1175" spans="1:16" x14ac:dyDescent="0.2">
      <c r="A1175" s="3" t="s">
        <v>1602</v>
      </c>
      <c r="B1175" s="3" t="s">
        <v>484</v>
      </c>
      <c r="C1175" s="3" t="s">
        <v>120</v>
      </c>
      <c r="D1175" s="3" t="s">
        <v>52</v>
      </c>
      <c r="E1175" s="3" t="s">
        <v>60</v>
      </c>
      <c r="F1175" s="3">
        <v>5920.03</v>
      </c>
      <c r="G1175" s="3">
        <v>0</v>
      </c>
      <c r="H1175" s="3">
        <v>5920.03</v>
      </c>
      <c r="I1175" s="3" t="s">
        <v>29</v>
      </c>
      <c r="J1175" s="5">
        <v>1</v>
      </c>
      <c r="K1175" t="str">
        <f>_xlfn.XLOOKUP(D1175, dim_channels!A:A, dim_channels!C:C, "Not Found")</f>
        <v>OTA</v>
      </c>
      <c r="L1175" t="str">
        <f>_xlfn.XLOOKUP(D1175, dim_channels!A:A, dim_channels!B:B, "Not Found")</f>
        <v>Agoda</v>
      </c>
      <c r="M1175">
        <f t="shared" si="72"/>
        <v>0</v>
      </c>
      <c r="N1175">
        <f t="shared" si="73"/>
        <v>1</v>
      </c>
      <c r="O1175">
        <f t="shared" si="74"/>
        <v>5920.03</v>
      </c>
      <c r="P1175">
        <f t="shared" si="75"/>
        <v>5920.03</v>
      </c>
    </row>
    <row r="1176" spans="1:16" x14ac:dyDescent="0.2">
      <c r="A1176" s="2" t="s">
        <v>1603</v>
      </c>
      <c r="B1176" s="2" t="s">
        <v>706</v>
      </c>
      <c r="C1176" s="2" t="s">
        <v>162</v>
      </c>
      <c r="D1176" s="2" t="s">
        <v>114</v>
      </c>
      <c r="E1176" s="2" t="s">
        <v>46</v>
      </c>
      <c r="F1176" s="2">
        <v>4004.46</v>
      </c>
      <c r="G1176" s="2">
        <v>400.45</v>
      </c>
      <c r="H1176" s="2">
        <v>3604.01</v>
      </c>
      <c r="I1176" s="2" t="s">
        <v>29</v>
      </c>
      <c r="J1176" s="4">
        <v>1.111112344305371</v>
      </c>
      <c r="K1176" t="str">
        <f>_xlfn.XLOOKUP(D1176, dim_channels!A:A, dim_channels!C:C, "Not Found")</f>
        <v>Offline</v>
      </c>
      <c r="L1176" t="str">
        <f>_xlfn.XLOOKUP(D1176, dim_channels!A:A, dim_channels!B:B, "Not Found")</f>
        <v>Travel Agency</v>
      </c>
      <c r="M1176">
        <f t="shared" si="72"/>
        <v>0</v>
      </c>
      <c r="N1176">
        <f t="shared" si="73"/>
        <v>1</v>
      </c>
      <c r="O1176">
        <f t="shared" si="74"/>
        <v>3604.01</v>
      </c>
      <c r="P1176">
        <f t="shared" si="75"/>
        <v>4004.46</v>
      </c>
    </row>
    <row r="1177" spans="1:16" x14ac:dyDescent="0.2">
      <c r="A1177" s="3" t="s">
        <v>1604</v>
      </c>
      <c r="B1177" s="3" t="s">
        <v>630</v>
      </c>
      <c r="C1177" s="3" t="s">
        <v>465</v>
      </c>
      <c r="D1177" s="3" t="s">
        <v>52</v>
      </c>
      <c r="E1177" s="3" t="s">
        <v>60</v>
      </c>
      <c r="F1177" s="3">
        <v>2740.16</v>
      </c>
      <c r="G1177" s="3">
        <v>0</v>
      </c>
      <c r="H1177" s="3">
        <v>2740.16</v>
      </c>
      <c r="I1177" s="3" t="s">
        <v>41</v>
      </c>
      <c r="J1177" s="5">
        <v>1</v>
      </c>
      <c r="K1177" t="str">
        <f>_xlfn.XLOOKUP(D1177, dim_channels!A:A, dim_channels!C:C, "Not Found")</f>
        <v>OTA</v>
      </c>
      <c r="L1177" t="str">
        <f>_xlfn.XLOOKUP(D1177, dim_channels!A:A, dim_channels!B:B, "Not Found")</f>
        <v>Agoda</v>
      </c>
      <c r="M1177">
        <f t="shared" si="72"/>
        <v>1</v>
      </c>
      <c r="N1177">
        <f t="shared" si="73"/>
        <v>0</v>
      </c>
      <c r="O1177">
        <f t="shared" si="74"/>
        <v>0</v>
      </c>
      <c r="P1177">
        <f t="shared" si="75"/>
        <v>0</v>
      </c>
    </row>
    <row r="1178" spans="1:16" x14ac:dyDescent="0.2">
      <c r="A1178" s="2" t="s">
        <v>1605</v>
      </c>
      <c r="B1178" s="2" t="s">
        <v>247</v>
      </c>
      <c r="C1178" s="2" t="s">
        <v>367</v>
      </c>
      <c r="D1178" s="2" t="s">
        <v>52</v>
      </c>
      <c r="E1178" s="2" t="s">
        <v>60</v>
      </c>
      <c r="F1178" s="2">
        <v>5482.99</v>
      </c>
      <c r="G1178" s="2">
        <v>0</v>
      </c>
      <c r="H1178" s="2">
        <v>5482.99</v>
      </c>
      <c r="I1178" s="2" t="s">
        <v>56</v>
      </c>
      <c r="J1178" s="4">
        <v>1</v>
      </c>
      <c r="K1178" t="str">
        <f>_xlfn.XLOOKUP(D1178, dim_channels!A:A, dim_channels!C:C, "Not Found")</f>
        <v>OTA</v>
      </c>
      <c r="L1178" t="str">
        <f>_xlfn.XLOOKUP(D1178, dim_channels!A:A, dim_channels!B:B, "Not Found")</f>
        <v>Agoda</v>
      </c>
      <c r="M1178">
        <f t="shared" si="72"/>
        <v>0</v>
      </c>
      <c r="N1178">
        <f t="shared" si="73"/>
        <v>0</v>
      </c>
      <c r="O1178">
        <f t="shared" si="74"/>
        <v>0</v>
      </c>
      <c r="P1178">
        <f t="shared" si="75"/>
        <v>0</v>
      </c>
    </row>
    <row r="1179" spans="1:16" x14ac:dyDescent="0.2">
      <c r="A1179" s="3" t="s">
        <v>1606</v>
      </c>
      <c r="B1179" s="3" t="s">
        <v>262</v>
      </c>
      <c r="C1179" s="3" t="s">
        <v>783</v>
      </c>
      <c r="D1179" s="3" t="s">
        <v>169</v>
      </c>
      <c r="E1179" s="3" t="s">
        <v>34</v>
      </c>
      <c r="F1179" s="3">
        <v>8203.76</v>
      </c>
      <c r="G1179" s="3">
        <v>1640.75</v>
      </c>
      <c r="H1179" s="3">
        <v>6563.01</v>
      </c>
      <c r="I1179" s="3" t="s">
        <v>29</v>
      </c>
      <c r="J1179" s="5">
        <v>1.249999619077222</v>
      </c>
      <c r="K1179" t="str">
        <f>_xlfn.XLOOKUP(D1179, dim_channels!A:A, dim_channels!C:C, "Not Found")</f>
        <v>GDS</v>
      </c>
      <c r="L1179" t="str">
        <f>_xlfn.XLOOKUP(D1179, dim_channels!A:A, dim_channels!B:B, "Not Found")</f>
        <v>GDS (Amadeus)</v>
      </c>
      <c r="M1179">
        <f t="shared" si="72"/>
        <v>0</v>
      </c>
      <c r="N1179">
        <f t="shared" si="73"/>
        <v>1</v>
      </c>
      <c r="O1179">
        <f t="shared" si="74"/>
        <v>6563.01</v>
      </c>
      <c r="P1179">
        <f t="shared" si="75"/>
        <v>8203.76</v>
      </c>
    </row>
    <row r="1180" spans="1:16" x14ac:dyDescent="0.2">
      <c r="A1180" s="2" t="s">
        <v>1607</v>
      </c>
      <c r="B1180" s="2" t="s">
        <v>420</v>
      </c>
      <c r="C1180" s="2" t="s">
        <v>495</v>
      </c>
      <c r="D1180" s="2" t="s">
        <v>206</v>
      </c>
      <c r="E1180" s="2" t="s">
        <v>207</v>
      </c>
      <c r="F1180" s="2">
        <v>3869.57</v>
      </c>
      <c r="G1180" s="2">
        <v>0</v>
      </c>
      <c r="H1180" s="2">
        <v>3869.57</v>
      </c>
      <c r="I1180" s="2" t="s">
        <v>29</v>
      </c>
      <c r="J1180" s="4">
        <v>1</v>
      </c>
      <c r="K1180" t="str">
        <f>_xlfn.XLOOKUP(D1180, dim_channels!A:A, dim_channels!C:C, "Not Found")</f>
        <v>Direct</v>
      </c>
      <c r="L1180" t="str">
        <f>_xlfn.XLOOKUP(D1180, dim_channels!A:A, dim_channels!B:B, "Not Found")</f>
        <v>Walk-in</v>
      </c>
      <c r="M1180">
        <f t="shared" si="72"/>
        <v>0</v>
      </c>
      <c r="N1180">
        <f t="shared" si="73"/>
        <v>1</v>
      </c>
      <c r="O1180">
        <f t="shared" si="74"/>
        <v>3869.57</v>
      </c>
      <c r="P1180">
        <f t="shared" si="75"/>
        <v>3869.57</v>
      </c>
    </row>
    <row r="1181" spans="1:16" x14ac:dyDescent="0.2">
      <c r="A1181" s="3" t="s">
        <v>1608</v>
      </c>
      <c r="B1181" s="3" t="s">
        <v>181</v>
      </c>
      <c r="C1181" s="3" t="s">
        <v>322</v>
      </c>
      <c r="D1181" s="3" t="s">
        <v>64</v>
      </c>
      <c r="E1181" s="3" t="s">
        <v>34</v>
      </c>
      <c r="F1181" s="3">
        <v>15603.31</v>
      </c>
      <c r="G1181" s="3">
        <v>0</v>
      </c>
      <c r="H1181" s="3">
        <v>15603.31</v>
      </c>
      <c r="I1181" s="3" t="s">
        <v>29</v>
      </c>
      <c r="J1181" s="5">
        <v>1</v>
      </c>
      <c r="K1181" t="str">
        <f>_xlfn.XLOOKUP(D1181, dim_channels!A:A, dim_channels!C:C, "Not Found")</f>
        <v>Direct</v>
      </c>
      <c r="L1181" t="str">
        <f>_xlfn.XLOOKUP(D1181, dim_channels!A:A, dim_channels!B:B, "Not Found")</f>
        <v>Direct Website</v>
      </c>
      <c r="M1181">
        <f t="shared" si="72"/>
        <v>0</v>
      </c>
      <c r="N1181">
        <f t="shared" si="73"/>
        <v>1</v>
      </c>
      <c r="O1181">
        <f t="shared" si="74"/>
        <v>15603.31</v>
      </c>
      <c r="P1181">
        <f t="shared" si="75"/>
        <v>15603.31</v>
      </c>
    </row>
    <row r="1182" spans="1:16" x14ac:dyDescent="0.2">
      <c r="A1182" s="2" t="s">
        <v>1609</v>
      </c>
      <c r="B1182" s="2" t="s">
        <v>187</v>
      </c>
      <c r="C1182" s="2" t="s">
        <v>1610</v>
      </c>
      <c r="D1182" s="2" t="s">
        <v>64</v>
      </c>
      <c r="E1182" s="2" t="s">
        <v>34</v>
      </c>
      <c r="F1182" s="2">
        <v>4690.45</v>
      </c>
      <c r="G1182" s="2">
        <v>0</v>
      </c>
      <c r="H1182" s="2">
        <v>4690.45</v>
      </c>
      <c r="I1182" s="2" t="s">
        <v>29</v>
      </c>
      <c r="J1182" s="4">
        <v>1</v>
      </c>
      <c r="K1182" t="str">
        <f>_xlfn.XLOOKUP(D1182, dim_channels!A:A, dim_channels!C:C, "Not Found")</f>
        <v>Direct</v>
      </c>
      <c r="L1182" t="str">
        <f>_xlfn.XLOOKUP(D1182, dim_channels!A:A, dim_channels!B:B, "Not Found")</f>
        <v>Direct Website</v>
      </c>
      <c r="M1182">
        <f t="shared" si="72"/>
        <v>0</v>
      </c>
      <c r="N1182">
        <f t="shared" si="73"/>
        <v>1</v>
      </c>
      <c r="O1182">
        <f t="shared" si="74"/>
        <v>4690.45</v>
      </c>
      <c r="P1182">
        <f t="shared" si="75"/>
        <v>4690.45</v>
      </c>
    </row>
    <row r="1183" spans="1:16" x14ac:dyDescent="0.2">
      <c r="A1183" s="3" t="s">
        <v>1611</v>
      </c>
      <c r="B1183" s="3" t="s">
        <v>846</v>
      </c>
      <c r="C1183" s="3" t="s">
        <v>389</v>
      </c>
      <c r="D1183" s="3" t="s">
        <v>52</v>
      </c>
      <c r="E1183" s="3" t="s">
        <v>60</v>
      </c>
      <c r="F1183" s="3">
        <v>7841.67</v>
      </c>
      <c r="G1183" s="3">
        <v>0</v>
      </c>
      <c r="H1183" s="3">
        <v>7841.67</v>
      </c>
      <c r="I1183" s="3" t="s">
        <v>29</v>
      </c>
      <c r="J1183" s="5">
        <v>1</v>
      </c>
      <c r="K1183" t="str">
        <f>_xlfn.XLOOKUP(D1183, dim_channels!A:A, dim_channels!C:C, "Not Found")</f>
        <v>OTA</v>
      </c>
      <c r="L1183" t="str">
        <f>_xlfn.XLOOKUP(D1183, dim_channels!A:A, dim_channels!B:B, "Not Found")</f>
        <v>Agoda</v>
      </c>
      <c r="M1183">
        <f t="shared" si="72"/>
        <v>0</v>
      </c>
      <c r="N1183">
        <f t="shared" si="73"/>
        <v>1</v>
      </c>
      <c r="O1183">
        <f t="shared" si="74"/>
        <v>7841.67</v>
      </c>
      <c r="P1183">
        <f t="shared" si="75"/>
        <v>7841.67</v>
      </c>
    </row>
    <row r="1184" spans="1:16" x14ac:dyDescent="0.2">
      <c r="A1184" s="2" t="s">
        <v>1612</v>
      </c>
      <c r="B1184" s="2" t="s">
        <v>133</v>
      </c>
      <c r="C1184" s="2" t="s">
        <v>133</v>
      </c>
      <c r="D1184" s="2" t="s">
        <v>45</v>
      </c>
      <c r="E1184" s="2" t="s">
        <v>46</v>
      </c>
      <c r="F1184" s="2">
        <v>6766.73</v>
      </c>
      <c r="G1184" s="2">
        <v>338.34</v>
      </c>
      <c r="H1184" s="2">
        <v>6428.39</v>
      </c>
      <c r="I1184" s="2" t="s">
        <v>29</v>
      </c>
      <c r="J1184" s="4">
        <v>1.052632152062958</v>
      </c>
      <c r="K1184" t="str">
        <f>_xlfn.XLOOKUP(D1184, dim_channels!A:A, dim_channels!C:C, "Not Found")</f>
        <v>Corporate</v>
      </c>
      <c r="L1184" t="str">
        <f>_xlfn.XLOOKUP(D1184, dim_channels!A:A, dim_channels!B:B, "Not Found")</f>
        <v>Corporate Direct</v>
      </c>
      <c r="M1184">
        <f t="shared" si="72"/>
        <v>0</v>
      </c>
      <c r="N1184">
        <f t="shared" si="73"/>
        <v>1</v>
      </c>
      <c r="O1184">
        <f t="shared" si="74"/>
        <v>6428.39</v>
      </c>
      <c r="P1184">
        <f t="shared" si="75"/>
        <v>6766.73</v>
      </c>
    </row>
    <row r="1185" spans="1:16" x14ac:dyDescent="0.2">
      <c r="A1185" s="3" t="s">
        <v>1613</v>
      </c>
      <c r="B1185" s="3" t="s">
        <v>512</v>
      </c>
      <c r="C1185" s="3" t="s">
        <v>118</v>
      </c>
      <c r="D1185" s="3" t="s">
        <v>33</v>
      </c>
      <c r="E1185" s="3" t="s">
        <v>34</v>
      </c>
      <c r="F1185" s="3">
        <v>6916.4</v>
      </c>
      <c r="G1185" s="3">
        <v>1037.46</v>
      </c>
      <c r="H1185" s="3">
        <v>5878.94</v>
      </c>
      <c r="I1185" s="3" t="s">
        <v>29</v>
      </c>
      <c r="J1185" s="5">
        <v>1.1764705882352939</v>
      </c>
      <c r="K1185" t="str">
        <f>_xlfn.XLOOKUP(D1185, dim_channels!A:A, dim_channels!C:C, "Not Found")</f>
        <v>OTA</v>
      </c>
      <c r="L1185" t="str">
        <f>_xlfn.XLOOKUP(D1185, dim_channels!A:A, dim_channels!B:B, "Not Found")</f>
        <v>Booking.com</v>
      </c>
      <c r="M1185">
        <f t="shared" si="72"/>
        <v>0</v>
      </c>
      <c r="N1185">
        <f t="shared" si="73"/>
        <v>1</v>
      </c>
      <c r="O1185">
        <f t="shared" si="74"/>
        <v>5878.94</v>
      </c>
      <c r="P1185">
        <f t="shared" si="75"/>
        <v>6916.4</v>
      </c>
    </row>
    <row r="1186" spans="1:16" x14ac:dyDescent="0.2">
      <c r="A1186" s="2" t="s">
        <v>1614</v>
      </c>
      <c r="B1186" s="2" t="s">
        <v>123</v>
      </c>
      <c r="C1186" s="2" t="s">
        <v>217</v>
      </c>
      <c r="D1186" s="2" t="s">
        <v>52</v>
      </c>
      <c r="E1186" s="2" t="s">
        <v>34</v>
      </c>
      <c r="F1186" s="2">
        <v>7280.01</v>
      </c>
      <c r="G1186" s="2">
        <v>873.6</v>
      </c>
      <c r="H1186" s="2">
        <v>6406.41</v>
      </c>
      <c r="I1186" s="2" t="s">
        <v>29</v>
      </c>
      <c r="J1186" s="4">
        <v>1.1363634235086419</v>
      </c>
      <c r="K1186" t="str">
        <f>_xlfn.XLOOKUP(D1186, dim_channels!A:A, dim_channels!C:C, "Not Found")</f>
        <v>OTA</v>
      </c>
      <c r="L1186" t="str">
        <f>_xlfn.XLOOKUP(D1186, dim_channels!A:A, dim_channels!B:B, "Not Found")</f>
        <v>Agoda</v>
      </c>
      <c r="M1186">
        <f t="shared" si="72"/>
        <v>0</v>
      </c>
      <c r="N1186">
        <f t="shared" si="73"/>
        <v>1</v>
      </c>
      <c r="O1186">
        <f t="shared" si="74"/>
        <v>6406.41</v>
      </c>
      <c r="P1186">
        <f t="shared" si="75"/>
        <v>7280.01</v>
      </c>
    </row>
    <row r="1187" spans="1:16" x14ac:dyDescent="0.2">
      <c r="A1187" s="3" t="s">
        <v>1615</v>
      </c>
      <c r="B1187" s="3" t="s">
        <v>712</v>
      </c>
      <c r="C1187" s="3" t="s">
        <v>1340</v>
      </c>
      <c r="D1187" s="3" t="s">
        <v>52</v>
      </c>
      <c r="E1187" s="3" t="s">
        <v>60</v>
      </c>
      <c r="F1187" s="3">
        <v>3596.09</v>
      </c>
      <c r="G1187" s="3">
        <v>0</v>
      </c>
      <c r="H1187" s="3">
        <v>3596.09</v>
      </c>
      <c r="I1187" s="3" t="s">
        <v>41</v>
      </c>
      <c r="J1187" s="5">
        <v>1</v>
      </c>
      <c r="K1187" t="str">
        <f>_xlfn.XLOOKUP(D1187, dim_channels!A:A, dim_channels!C:C, "Not Found")</f>
        <v>OTA</v>
      </c>
      <c r="L1187" t="str">
        <f>_xlfn.XLOOKUP(D1187, dim_channels!A:A, dim_channels!B:B, "Not Found")</f>
        <v>Agoda</v>
      </c>
      <c r="M1187">
        <f t="shared" si="72"/>
        <v>1</v>
      </c>
      <c r="N1187">
        <f t="shared" si="73"/>
        <v>0</v>
      </c>
      <c r="O1187">
        <f t="shared" si="74"/>
        <v>0</v>
      </c>
      <c r="P1187">
        <f t="shared" si="75"/>
        <v>0</v>
      </c>
    </row>
    <row r="1188" spans="1:16" x14ac:dyDescent="0.2">
      <c r="A1188" s="2" t="s">
        <v>1616</v>
      </c>
      <c r="B1188" s="2" t="s">
        <v>619</v>
      </c>
      <c r="C1188" s="2" t="s">
        <v>714</v>
      </c>
      <c r="D1188" s="2" t="s">
        <v>33</v>
      </c>
      <c r="E1188" s="2" t="s">
        <v>34</v>
      </c>
      <c r="F1188" s="2">
        <v>11074.49</v>
      </c>
      <c r="G1188" s="2">
        <v>1661.17</v>
      </c>
      <c r="H1188" s="2">
        <v>9413.32</v>
      </c>
      <c r="I1188" s="2" t="s">
        <v>29</v>
      </c>
      <c r="J1188" s="4">
        <v>1.176470150807579</v>
      </c>
      <c r="K1188" t="str">
        <f>_xlfn.XLOOKUP(D1188, dim_channels!A:A, dim_channels!C:C, "Not Found")</f>
        <v>OTA</v>
      </c>
      <c r="L1188" t="str">
        <f>_xlfn.XLOOKUP(D1188, dim_channels!A:A, dim_channels!B:B, "Not Found")</f>
        <v>Booking.com</v>
      </c>
      <c r="M1188">
        <f t="shared" si="72"/>
        <v>0</v>
      </c>
      <c r="N1188">
        <f t="shared" si="73"/>
        <v>1</v>
      </c>
      <c r="O1188">
        <f t="shared" si="74"/>
        <v>9413.32</v>
      </c>
      <c r="P1188">
        <f t="shared" si="75"/>
        <v>11074.49</v>
      </c>
    </row>
    <row r="1189" spans="1:16" x14ac:dyDescent="0.2">
      <c r="A1189" s="3" t="s">
        <v>1617</v>
      </c>
      <c r="B1189" s="3" t="s">
        <v>156</v>
      </c>
      <c r="C1189" s="3" t="s">
        <v>866</v>
      </c>
      <c r="D1189" s="3" t="s">
        <v>33</v>
      </c>
      <c r="E1189" s="3" t="s">
        <v>28</v>
      </c>
      <c r="F1189" s="3">
        <v>13110.72</v>
      </c>
      <c r="G1189" s="3">
        <v>1966.61</v>
      </c>
      <c r="H1189" s="3">
        <v>11144.11</v>
      </c>
      <c r="I1189" s="3" t="s">
        <v>29</v>
      </c>
      <c r="J1189" s="5">
        <v>1.176470799372942</v>
      </c>
      <c r="K1189" t="str">
        <f>_xlfn.XLOOKUP(D1189, dim_channels!A:A, dim_channels!C:C, "Not Found")</f>
        <v>OTA</v>
      </c>
      <c r="L1189" t="str">
        <f>_xlfn.XLOOKUP(D1189, dim_channels!A:A, dim_channels!B:B, "Not Found")</f>
        <v>Booking.com</v>
      </c>
      <c r="M1189">
        <f t="shared" si="72"/>
        <v>0</v>
      </c>
      <c r="N1189">
        <f t="shared" si="73"/>
        <v>1</v>
      </c>
      <c r="O1189">
        <f t="shared" si="74"/>
        <v>11144.11</v>
      </c>
      <c r="P1189">
        <f t="shared" si="75"/>
        <v>13110.72</v>
      </c>
    </row>
    <row r="1190" spans="1:16" x14ac:dyDescent="0.2">
      <c r="A1190" s="2" t="s">
        <v>1618</v>
      </c>
      <c r="B1190" s="2" t="s">
        <v>91</v>
      </c>
      <c r="C1190" s="2" t="s">
        <v>303</v>
      </c>
      <c r="D1190" s="2" t="s">
        <v>64</v>
      </c>
      <c r="E1190" s="2" t="s">
        <v>28</v>
      </c>
      <c r="F1190" s="2">
        <v>5229.76</v>
      </c>
      <c r="G1190" s="2">
        <v>0</v>
      </c>
      <c r="H1190" s="2">
        <v>5229.76</v>
      </c>
      <c r="I1190" s="2" t="s">
        <v>29</v>
      </c>
      <c r="J1190" s="4">
        <v>1</v>
      </c>
      <c r="K1190" t="str">
        <f>_xlfn.XLOOKUP(D1190, dim_channels!A:A, dim_channels!C:C, "Not Found")</f>
        <v>Direct</v>
      </c>
      <c r="L1190" t="str">
        <f>_xlfn.XLOOKUP(D1190, dim_channels!A:A, dim_channels!B:B, "Not Found")</f>
        <v>Direct Website</v>
      </c>
      <c r="M1190">
        <f t="shared" si="72"/>
        <v>0</v>
      </c>
      <c r="N1190">
        <f t="shared" si="73"/>
        <v>1</v>
      </c>
      <c r="O1190">
        <f t="shared" si="74"/>
        <v>5229.76</v>
      </c>
      <c r="P1190">
        <f t="shared" si="75"/>
        <v>5229.76</v>
      </c>
    </row>
    <row r="1191" spans="1:16" x14ac:dyDescent="0.2">
      <c r="A1191" s="3" t="s">
        <v>1619</v>
      </c>
      <c r="B1191" s="3" t="s">
        <v>608</v>
      </c>
      <c r="C1191" s="3" t="s">
        <v>527</v>
      </c>
      <c r="D1191" s="3" t="s">
        <v>169</v>
      </c>
      <c r="E1191" s="3" t="s">
        <v>34</v>
      </c>
      <c r="F1191" s="3">
        <v>3106.85</v>
      </c>
      <c r="G1191" s="3">
        <v>621.37</v>
      </c>
      <c r="H1191" s="3">
        <v>2485.48</v>
      </c>
      <c r="I1191" s="3" t="s">
        <v>29</v>
      </c>
      <c r="J1191" s="5">
        <v>1.25</v>
      </c>
      <c r="K1191" t="str">
        <f>_xlfn.XLOOKUP(D1191, dim_channels!A:A, dim_channels!C:C, "Not Found")</f>
        <v>GDS</v>
      </c>
      <c r="L1191" t="str">
        <f>_xlfn.XLOOKUP(D1191, dim_channels!A:A, dim_channels!B:B, "Not Found")</f>
        <v>GDS (Amadeus)</v>
      </c>
      <c r="M1191">
        <f t="shared" si="72"/>
        <v>0</v>
      </c>
      <c r="N1191">
        <f t="shared" si="73"/>
        <v>1</v>
      </c>
      <c r="O1191">
        <f t="shared" si="74"/>
        <v>2485.48</v>
      </c>
      <c r="P1191">
        <f t="shared" si="75"/>
        <v>3106.85</v>
      </c>
    </row>
    <row r="1192" spans="1:16" x14ac:dyDescent="0.2">
      <c r="A1192" s="2" t="s">
        <v>1620</v>
      </c>
      <c r="B1192" s="2" t="s">
        <v>178</v>
      </c>
      <c r="C1192" s="2" t="s">
        <v>562</v>
      </c>
      <c r="D1192" s="2" t="s">
        <v>114</v>
      </c>
      <c r="E1192" s="2" t="s">
        <v>46</v>
      </c>
      <c r="F1192" s="2">
        <v>14891.96</v>
      </c>
      <c r="G1192" s="2">
        <v>1489.2</v>
      </c>
      <c r="H1192" s="2">
        <v>13402.76</v>
      </c>
      <c r="I1192" s="2" t="s">
        <v>41</v>
      </c>
      <c r="J1192" s="4">
        <v>1.111111442717768</v>
      </c>
      <c r="K1192" t="str">
        <f>_xlfn.XLOOKUP(D1192, dim_channels!A:A, dim_channels!C:C, "Not Found")</f>
        <v>Offline</v>
      </c>
      <c r="L1192" t="str">
        <f>_xlfn.XLOOKUP(D1192, dim_channels!A:A, dim_channels!B:B, "Not Found")</f>
        <v>Travel Agency</v>
      </c>
      <c r="M1192">
        <f t="shared" si="72"/>
        <v>1</v>
      </c>
      <c r="N1192">
        <f t="shared" si="73"/>
        <v>0</v>
      </c>
      <c r="O1192">
        <f t="shared" si="74"/>
        <v>0</v>
      </c>
      <c r="P1192">
        <f t="shared" si="75"/>
        <v>0</v>
      </c>
    </row>
    <row r="1193" spans="1:16" x14ac:dyDescent="0.2">
      <c r="A1193" s="3" t="s">
        <v>1621</v>
      </c>
      <c r="B1193" s="3" t="s">
        <v>184</v>
      </c>
      <c r="C1193" s="3" t="s">
        <v>355</v>
      </c>
      <c r="D1193" s="3" t="s">
        <v>64</v>
      </c>
      <c r="E1193" s="3" t="s">
        <v>28</v>
      </c>
      <c r="F1193" s="3">
        <v>9358.2099999999991</v>
      </c>
      <c r="G1193" s="3">
        <v>0</v>
      </c>
      <c r="H1193" s="3">
        <v>9358.2099999999991</v>
      </c>
      <c r="I1193" s="3" t="s">
        <v>29</v>
      </c>
      <c r="J1193" s="5">
        <v>1</v>
      </c>
      <c r="K1193" t="str">
        <f>_xlfn.XLOOKUP(D1193, dim_channels!A:A, dim_channels!C:C, "Not Found")</f>
        <v>Direct</v>
      </c>
      <c r="L1193" t="str">
        <f>_xlfn.XLOOKUP(D1193, dim_channels!A:A, dim_channels!B:B, "Not Found")</f>
        <v>Direct Website</v>
      </c>
      <c r="M1193">
        <f t="shared" si="72"/>
        <v>0</v>
      </c>
      <c r="N1193">
        <f t="shared" si="73"/>
        <v>1</v>
      </c>
      <c r="O1193">
        <f t="shared" si="74"/>
        <v>9358.2099999999991</v>
      </c>
      <c r="P1193">
        <f t="shared" si="75"/>
        <v>9358.2099999999991</v>
      </c>
    </row>
    <row r="1194" spans="1:16" x14ac:dyDescent="0.2">
      <c r="A1194" s="2" t="s">
        <v>1622</v>
      </c>
      <c r="B1194" s="2" t="s">
        <v>87</v>
      </c>
      <c r="C1194" s="2" t="s">
        <v>1623</v>
      </c>
      <c r="D1194" s="2" t="s">
        <v>45</v>
      </c>
      <c r="E1194" s="2" t="s">
        <v>89</v>
      </c>
      <c r="F1194" s="2">
        <v>6648.74</v>
      </c>
      <c r="G1194" s="2">
        <v>0</v>
      </c>
      <c r="H1194" s="2">
        <v>6648.74</v>
      </c>
      <c r="I1194" s="2" t="s">
        <v>29</v>
      </c>
      <c r="J1194" s="4">
        <v>1</v>
      </c>
      <c r="K1194" t="str">
        <f>_xlfn.XLOOKUP(D1194, dim_channels!A:A, dim_channels!C:C, "Not Found")</f>
        <v>Corporate</v>
      </c>
      <c r="L1194" t="str">
        <f>_xlfn.XLOOKUP(D1194, dim_channels!A:A, dim_channels!B:B, "Not Found")</f>
        <v>Corporate Direct</v>
      </c>
      <c r="M1194">
        <f t="shared" si="72"/>
        <v>0</v>
      </c>
      <c r="N1194">
        <f t="shared" si="73"/>
        <v>1</v>
      </c>
      <c r="O1194">
        <f t="shared" si="74"/>
        <v>6648.74</v>
      </c>
      <c r="P1194">
        <f t="shared" si="75"/>
        <v>6648.74</v>
      </c>
    </row>
    <row r="1195" spans="1:16" x14ac:dyDescent="0.2">
      <c r="A1195" s="3" t="s">
        <v>1624</v>
      </c>
      <c r="B1195" s="3" t="s">
        <v>839</v>
      </c>
      <c r="C1195" s="3" t="s">
        <v>305</v>
      </c>
      <c r="D1195" s="3" t="s">
        <v>206</v>
      </c>
      <c r="E1195" s="3" t="s">
        <v>207</v>
      </c>
      <c r="F1195" s="3">
        <v>17054.34</v>
      </c>
      <c r="G1195" s="3">
        <v>0</v>
      </c>
      <c r="H1195" s="3">
        <v>17054.34</v>
      </c>
      <c r="I1195" s="3" t="s">
        <v>29</v>
      </c>
      <c r="J1195" s="5">
        <v>1</v>
      </c>
      <c r="K1195" t="str">
        <f>_xlfn.XLOOKUP(D1195, dim_channels!A:A, dim_channels!C:C, "Not Found")</f>
        <v>Direct</v>
      </c>
      <c r="L1195" t="str">
        <f>_xlfn.XLOOKUP(D1195, dim_channels!A:A, dim_channels!B:B, "Not Found")</f>
        <v>Walk-in</v>
      </c>
      <c r="M1195">
        <f t="shared" si="72"/>
        <v>0</v>
      </c>
      <c r="N1195">
        <f t="shared" si="73"/>
        <v>1</v>
      </c>
      <c r="O1195">
        <f t="shared" si="74"/>
        <v>17054.34</v>
      </c>
      <c r="P1195">
        <f t="shared" si="75"/>
        <v>17054.34</v>
      </c>
    </row>
    <row r="1196" spans="1:16" x14ac:dyDescent="0.2">
      <c r="A1196" s="2" t="s">
        <v>1625</v>
      </c>
      <c r="B1196" s="2" t="s">
        <v>538</v>
      </c>
      <c r="C1196" s="2" t="s">
        <v>471</v>
      </c>
      <c r="D1196" s="2" t="s">
        <v>33</v>
      </c>
      <c r="E1196" s="2" t="s">
        <v>60</v>
      </c>
      <c r="F1196" s="2">
        <v>17298.240000000002</v>
      </c>
      <c r="G1196" s="2">
        <v>0</v>
      </c>
      <c r="H1196" s="2">
        <v>17298.240000000002</v>
      </c>
      <c r="I1196" s="2" t="s">
        <v>29</v>
      </c>
      <c r="J1196" s="4">
        <v>1</v>
      </c>
      <c r="K1196" t="str">
        <f>_xlfn.XLOOKUP(D1196, dim_channels!A:A, dim_channels!C:C, "Not Found")</f>
        <v>OTA</v>
      </c>
      <c r="L1196" t="str">
        <f>_xlfn.XLOOKUP(D1196, dim_channels!A:A, dim_channels!B:B, "Not Found")</f>
        <v>Booking.com</v>
      </c>
      <c r="M1196">
        <f t="shared" si="72"/>
        <v>0</v>
      </c>
      <c r="N1196">
        <f t="shared" si="73"/>
        <v>1</v>
      </c>
      <c r="O1196">
        <f t="shared" si="74"/>
        <v>17298.240000000002</v>
      </c>
      <c r="P1196">
        <f t="shared" si="75"/>
        <v>17298.240000000002</v>
      </c>
    </row>
    <row r="1197" spans="1:16" x14ac:dyDescent="0.2">
      <c r="A1197" s="3" t="s">
        <v>1626</v>
      </c>
      <c r="B1197" s="3" t="s">
        <v>256</v>
      </c>
      <c r="C1197" s="3" t="s">
        <v>771</v>
      </c>
      <c r="D1197" s="3" t="s">
        <v>52</v>
      </c>
      <c r="E1197" s="3" t="s">
        <v>60</v>
      </c>
      <c r="F1197" s="3">
        <v>7138.24</v>
      </c>
      <c r="G1197" s="3">
        <v>0</v>
      </c>
      <c r="H1197" s="3">
        <v>7138.24</v>
      </c>
      <c r="I1197" s="3" t="s">
        <v>29</v>
      </c>
      <c r="J1197" s="5">
        <v>1</v>
      </c>
      <c r="K1197" t="str">
        <f>_xlfn.XLOOKUP(D1197, dim_channels!A:A, dim_channels!C:C, "Not Found")</f>
        <v>OTA</v>
      </c>
      <c r="L1197" t="str">
        <f>_xlfn.XLOOKUP(D1197, dim_channels!A:A, dim_channels!B:B, "Not Found")</f>
        <v>Agoda</v>
      </c>
      <c r="M1197">
        <f t="shared" si="72"/>
        <v>0</v>
      </c>
      <c r="N1197">
        <f t="shared" si="73"/>
        <v>1</v>
      </c>
      <c r="O1197">
        <f t="shared" si="74"/>
        <v>7138.24</v>
      </c>
      <c r="P1197">
        <f t="shared" si="75"/>
        <v>7138.24</v>
      </c>
    </row>
    <row r="1198" spans="1:16" x14ac:dyDescent="0.2">
      <c r="A1198" s="2" t="s">
        <v>1627</v>
      </c>
      <c r="B1198" s="2" t="s">
        <v>238</v>
      </c>
      <c r="C1198" s="2" t="s">
        <v>863</v>
      </c>
      <c r="D1198" s="2" t="s">
        <v>114</v>
      </c>
      <c r="E1198" s="2" t="s">
        <v>115</v>
      </c>
      <c r="F1198" s="2">
        <v>5760.61</v>
      </c>
      <c r="G1198" s="2">
        <v>576.05999999999995</v>
      </c>
      <c r="H1198" s="2">
        <v>5184.55</v>
      </c>
      <c r="I1198" s="2" t="s">
        <v>29</v>
      </c>
      <c r="J1198" s="4">
        <v>1.111110896799143</v>
      </c>
      <c r="K1198" t="str">
        <f>_xlfn.XLOOKUP(D1198, dim_channels!A:A, dim_channels!C:C, "Not Found")</f>
        <v>Offline</v>
      </c>
      <c r="L1198" t="str">
        <f>_xlfn.XLOOKUP(D1198, dim_channels!A:A, dim_channels!B:B, "Not Found")</f>
        <v>Travel Agency</v>
      </c>
      <c r="M1198">
        <f t="shared" si="72"/>
        <v>0</v>
      </c>
      <c r="N1198">
        <f t="shared" si="73"/>
        <v>1</v>
      </c>
      <c r="O1198">
        <f t="shared" si="74"/>
        <v>5184.55</v>
      </c>
      <c r="P1198">
        <f t="shared" si="75"/>
        <v>5760.61</v>
      </c>
    </row>
    <row r="1199" spans="1:16" x14ac:dyDescent="0.2">
      <c r="A1199" s="3" t="s">
        <v>1628</v>
      </c>
      <c r="B1199" s="3" t="s">
        <v>256</v>
      </c>
      <c r="C1199" s="3" t="s">
        <v>472</v>
      </c>
      <c r="D1199" s="3" t="s">
        <v>52</v>
      </c>
      <c r="E1199" s="3" t="s">
        <v>34</v>
      </c>
      <c r="F1199" s="3">
        <v>8046.86</v>
      </c>
      <c r="G1199" s="3">
        <v>965.62</v>
      </c>
      <c r="H1199" s="3">
        <v>7081.24</v>
      </c>
      <c r="I1199" s="3" t="s">
        <v>29</v>
      </c>
      <c r="J1199" s="5">
        <v>1.1363631228428921</v>
      </c>
      <c r="K1199" t="str">
        <f>_xlfn.XLOOKUP(D1199, dim_channels!A:A, dim_channels!C:C, "Not Found")</f>
        <v>OTA</v>
      </c>
      <c r="L1199" t="str">
        <f>_xlfn.XLOOKUP(D1199, dim_channels!A:A, dim_channels!B:B, "Not Found")</f>
        <v>Agoda</v>
      </c>
      <c r="M1199">
        <f t="shared" si="72"/>
        <v>0</v>
      </c>
      <c r="N1199">
        <f t="shared" si="73"/>
        <v>1</v>
      </c>
      <c r="O1199">
        <f t="shared" si="74"/>
        <v>7081.24</v>
      </c>
      <c r="P1199">
        <f t="shared" si="75"/>
        <v>8046.86</v>
      </c>
    </row>
    <row r="1200" spans="1:16" x14ac:dyDescent="0.2">
      <c r="A1200" s="2" t="s">
        <v>1629</v>
      </c>
      <c r="B1200" s="2" t="s">
        <v>603</v>
      </c>
      <c r="C1200" s="2" t="s">
        <v>577</v>
      </c>
      <c r="D1200" s="2" t="s">
        <v>64</v>
      </c>
      <c r="E1200" s="2" t="s">
        <v>115</v>
      </c>
      <c r="F1200" s="2">
        <v>6327.46</v>
      </c>
      <c r="G1200" s="2">
        <v>0</v>
      </c>
      <c r="H1200" s="2">
        <v>6327.46</v>
      </c>
      <c r="I1200" s="2" t="s">
        <v>29</v>
      </c>
      <c r="J1200" s="4">
        <v>1</v>
      </c>
      <c r="K1200" t="str">
        <f>_xlfn.XLOOKUP(D1200, dim_channels!A:A, dim_channels!C:C, "Not Found")</f>
        <v>Direct</v>
      </c>
      <c r="L1200" t="str">
        <f>_xlfn.XLOOKUP(D1200, dim_channels!A:A, dim_channels!B:B, "Not Found")</f>
        <v>Direct Website</v>
      </c>
      <c r="M1200">
        <f t="shared" si="72"/>
        <v>0</v>
      </c>
      <c r="N1200">
        <f t="shared" si="73"/>
        <v>1</v>
      </c>
      <c r="O1200">
        <f t="shared" si="74"/>
        <v>6327.46</v>
      </c>
      <c r="P1200">
        <f t="shared" si="75"/>
        <v>6327.46</v>
      </c>
    </row>
    <row r="1201" spans="1:16" x14ac:dyDescent="0.2">
      <c r="A1201" s="3" t="s">
        <v>1630</v>
      </c>
      <c r="B1201" s="3" t="s">
        <v>443</v>
      </c>
      <c r="C1201" s="3" t="s">
        <v>371</v>
      </c>
      <c r="D1201" s="3" t="s">
        <v>206</v>
      </c>
      <c r="E1201" s="3" t="s">
        <v>207</v>
      </c>
      <c r="F1201" s="3">
        <v>9925.84</v>
      </c>
      <c r="G1201" s="3">
        <v>0</v>
      </c>
      <c r="H1201" s="3">
        <v>9925.84</v>
      </c>
      <c r="I1201" s="3" t="s">
        <v>29</v>
      </c>
      <c r="J1201" s="5">
        <v>1</v>
      </c>
      <c r="K1201" t="str">
        <f>_xlfn.XLOOKUP(D1201, dim_channels!A:A, dim_channels!C:C, "Not Found")</f>
        <v>Direct</v>
      </c>
      <c r="L1201" t="str">
        <f>_xlfn.XLOOKUP(D1201, dim_channels!A:A, dim_channels!B:B, "Not Found")</f>
        <v>Walk-in</v>
      </c>
      <c r="M1201">
        <f t="shared" si="72"/>
        <v>0</v>
      </c>
      <c r="N1201">
        <f t="shared" si="73"/>
        <v>1</v>
      </c>
      <c r="O1201">
        <f t="shared" si="74"/>
        <v>9925.84</v>
      </c>
      <c r="P1201">
        <f t="shared" si="75"/>
        <v>9925.84</v>
      </c>
    </row>
    <row r="1202" spans="1:16" x14ac:dyDescent="0.2">
      <c r="A1202" s="2" t="s">
        <v>1631</v>
      </c>
      <c r="B1202" s="2" t="s">
        <v>229</v>
      </c>
      <c r="C1202" s="2" t="s">
        <v>484</v>
      </c>
      <c r="D1202" s="2" t="s">
        <v>64</v>
      </c>
      <c r="E1202" s="2" t="s">
        <v>115</v>
      </c>
      <c r="F1202" s="2">
        <v>12601.06</v>
      </c>
      <c r="G1202" s="2">
        <v>0</v>
      </c>
      <c r="H1202" s="2">
        <v>12601.06</v>
      </c>
      <c r="I1202" s="2" t="s">
        <v>29</v>
      </c>
      <c r="J1202" s="4">
        <v>1</v>
      </c>
      <c r="K1202" t="str">
        <f>_xlfn.XLOOKUP(D1202, dim_channels!A:A, dim_channels!C:C, "Not Found")</f>
        <v>Direct</v>
      </c>
      <c r="L1202" t="str">
        <f>_xlfn.XLOOKUP(D1202, dim_channels!A:A, dim_channels!B:B, "Not Found")</f>
        <v>Direct Website</v>
      </c>
      <c r="M1202">
        <f t="shared" si="72"/>
        <v>0</v>
      </c>
      <c r="N1202">
        <f t="shared" si="73"/>
        <v>1</v>
      </c>
      <c r="O1202">
        <f t="shared" si="74"/>
        <v>12601.06</v>
      </c>
      <c r="P1202">
        <f t="shared" si="75"/>
        <v>12601.06</v>
      </c>
    </row>
    <row r="1203" spans="1:16" x14ac:dyDescent="0.2">
      <c r="A1203" s="3" t="s">
        <v>1632</v>
      </c>
      <c r="B1203" s="3" t="s">
        <v>525</v>
      </c>
      <c r="C1203" s="3" t="s">
        <v>167</v>
      </c>
      <c r="D1203" s="3" t="s">
        <v>45</v>
      </c>
      <c r="E1203" s="3" t="s">
        <v>46</v>
      </c>
      <c r="F1203" s="3">
        <v>5775.75</v>
      </c>
      <c r="G1203" s="3">
        <v>288.79000000000002</v>
      </c>
      <c r="H1203" s="3">
        <v>5486.96</v>
      </c>
      <c r="I1203" s="3" t="s">
        <v>41</v>
      </c>
      <c r="J1203" s="5">
        <v>1.0526320585533699</v>
      </c>
      <c r="K1203" t="str">
        <f>_xlfn.XLOOKUP(D1203, dim_channels!A:A, dim_channels!C:C, "Not Found")</f>
        <v>Corporate</v>
      </c>
      <c r="L1203" t="str">
        <f>_xlfn.XLOOKUP(D1203, dim_channels!A:A, dim_channels!B:B, "Not Found")</f>
        <v>Corporate Direct</v>
      </c>
      <c r="M1203">
        <f t="shared" si="72"/>
        <v>1</v>
      </c>
      <c r="N1203">
        <f t="shared" si="73"/>
        <v>0</v>
      </c>
      <c r="O1203">
        <f t="shared" si="74"/>
        <v>0</v>
      </c>
      <c r="P1203">
        <f t="shared" si="75"/>
        <v>0</v>
      </c>
    </row>
    <row r="1204" spans="1:16" x14ac:dyDescent="0.2">
      <c r="A1204" s="2" t="s">
        <v>1633</v>
      </c>
      <c r="B1204" s="2" t="s">
        <v>51</v>
      </c>
      <c r="C1204" s="2" t="s">
        <v>202</v>
      </c>
      <c r="D1204" s="2" t="s">
        <v>169</v>
      </c>
      <c r="E1204" s="2" t="s">
        <v>34</v>
      </c>
      <c r="F1204" s="2">
        <v>3713.61</v>
      </c>
      <c r="G1204" s="2">
        <v>742.72</v>
      </c>
      <c r="H1204" s="2">
        <v>2970.89</v>
      </c>
      <c r="I1204" s="2" t="s">
        <v>41</v>
      </c>
      <c r="J1204" s="4">
        <v>1.249999158501325</v>
      </c>
      <c r="K1204" t="str">
        <f>_xlfn.XLOOKUP(D1204, dim_channels!A:A, dim_channels!C:C, "Not Found")</f>
        <v>GDS</v>
      </c>
      <c r="L1204" t="str">
        <f>_xlfn.XLOOKUP(D1204, dim_channels!A:A, dim_channels!B:B, "Not Found")</f>
        <v>GDS (Amadeus)</v>
      </c>
      <c r="M1204">
        <f t="shared" si="72"/>
        <v>1</v>
      </c>
      <c r="N1204">
        <f t="shared" si="73"/>
        <v>0</v>
      </c>
      <c r="O1204">
        <f t="shared" si="74"/>
        <v>0</v>
      </c>
      <c r="P1204">
        <f t="shared" si="75"/>
        <v>0</v>
      </c>
    </row>
    <row r="1205" spans="1:16" x14ac:dyDescent="0.2">
      <c r="A1205" s="3" t="s">
        <v>1634</v>
      </c>
      <c r="B1205" s="3" t="s">
        <v>449</v>
      </c>
      <c r="C1205" s="3" t="s">
        <v>328</v>
      </c>
      <c r="D1205" s="3" t="s">
        <v>64</v>
      </c>
      <c r="E1205" s="3" t="s">
        <v>28</v>
      </c>
      <c r="F1205" s="3">
        <v>3611.11</v>
      </c>
      <c r="G1205" s="3">
        <v>0</v>
      </c>
      <c r="H1205" s="3">
        <v>3611.11</v>
      </c>
      <c r="I1205" s="3" t="s">
        <v>29</v>
      </c>
      <c r="J1205" s="5">
        <v>1</v>
      </c>
      <c r="K1205" t="str">
        <f>_xlfn.XLOOKUP(D1205, dim_channels!A:A, dim_channels!C:C, "Not Found")</f>
        <v>Direct</v>
      </c>
      <c r="L1205" t="str">
        <f>_xlfn.XLOOKUP(D1205, dim_channels!A:A, dim_channels!B:B, "Not Found")</f>
        <v>Direct Website</v>
      </c>
      <c r="M1205">
        <f t="shared" si="72"/>
        <v>0</v>
      </c>
      <c r="N1205">
        <f t="shared" si="73"/>
        <v>1</v>
      </c>
      <c r="O1205">
        <f t="shared" si="74"/>
        <v>3611.11</v>
      </c>
      <c r="P1205">
        <f t="shared" si="75"/>
        <v>3611.11</v>
      </c>
    </row>
    <row r="1206" spans="1:16" x14ac:dyDescent="0.2">
      <c r="A1206" s="2" t="s">
        <v>1635</v>
      </c>
      <c r="B1206" s="2" t="s">
        <v>204</v>
      </c>
      <c r="C1206" s="2" t="s">
        <v>619</v>
      </c>
      <c r="D1206" s="2" t="s">
        <v>114</v>
      </c>
      <c r="E1206" s="2" t="s">
        <v>115</v>
      </c>
      <c r="F1206" s="2">
        <v>2449.9899999999998</v>
      </c>
      <c r="G1206" s="2">
        <v>245</v>
      </c>
      <c r="H1206" s="2">
        <v>2204.9899999999998</v>
      </c>
      <c r="I1206" s="2" t="s">
        <v>29</v>
      </c>
      <c r="J1206" s="4">
        <v>1.111111615018662</v>
      </c>
      <c r="K1206" t="str">
        <f>_xlfn.XLOOKUP(D1206, dim_channels!A:A, dim_channels!C:C, "Not Found")</f>
        <v>Offline</v>
      </c>
      <c r="L1206" t="str">
        <f>_xlfn.XLOOKUP(D1206, dim_channels!A:A, dim_channels!B:B, "Not Found")</f>
        <v>Travel Agency</v>
      </c>
      <c r="M1206">
        <f t="shared" si="72"/>
        <v>0</v>
      </c>
      <c r="N1206">
        <f t="shared" si="73"/>
        <v>1</v>
      </c>
      <c r="O1206">
        <f t="shared" si="74"/>
        <v>2204.9899999999998</v>
      </c>
      <c r="P1206">
        <f t="shared" si="75"/>
        <v>2449.9899999999998</v>
      </c>
    </row>
    <row r="1207" spans="1:16" x14ac:dyDescent="0.2">
      <c r="A1207" s="3" t="s">
        <v>1636</v>
      </c>
      <c r="B1207" s="3" t="s">
        <v>437</v>
      </c>
      <c r="C1207" s="3" t="s">
        <v>266</v>
      </c>
      <c r="D1207" s="3" t="s">
        <v>27</v>
      </c>
      <c r="E1207" s="3" t="s">
        <v>34</v>
      </c>
      <c r="F1207" s="3">
        <v>8656.36</v>
      </c>
      <c r="G1207" s="3">
        <v>1558.14</v>
      </c>
      <c r="H1207" s="3">
        <v>7098.22</v>
      </c>
      <c r="I1207" s="3" t="s">
        <v>56</v>
      </c>
      <c r="J1207" s="5">
        <v>1.219511370456255</v>
      </c>
      <c r="K1207" t="str">
        <f>_xlfn.XLOOKUP(D1207, dim_channels!A:A, dim_channels!C:C, "Not Found")</f>
        <v>OTA</v>
      </c>
      <c r="L1207" t="str">
        <f>_xlfn.XLOOKUP(D1207, dim_channels!A:A, dim_channels!B:B, "Not Found")</f>
        <v>Expedia</v>
      </c>
      <c r="M1207">
        <f t="shared" si="72"/>
        <v>0</v>
      </c>
      <c r="N1207">
        <f t="shared" si="73"/>
        <v>0</v>
      </c>
      <c r="O1207">
        <f t="shared" si="74"/>
        <v>0</v>
      </c>
      <c r="P1207">
        <f t="shared" si="75"/>
        <v>0</v>
      </c>
    </row>
    <row r="1208" spans="1:16" x14ac:dyDescent="0.2">
      <c r="A1208" s="2" t="s">
        <v>1637</v>
      </c>
      <c r="B1208" s="2" t="s">
        <v>299</v>
      </c>
      <c r="C1208" s="2" t="s">
        <v>212</v>
      </c>
      <c r="D1208" s="2" t="s">
        <v>52</v>
      </c>
      <c r="E1208" s="2" t="s">
        <v>34</v>
      </c>
      <c r="F1208" s="2">
        <v>2506.13</v>
      </c>
      <c r="G1208" s="2">
        <v>300.74</v>
      </c>
      <c r="H1208" s="2">
        <v>2205.39</v>
      </c>
      <c r="I1208" s="2" t="s">
        <v>29</v>
      </c>
      <c r="J1208" s="4">
        <v>1.136365903536336</v>
      </c>
      <c r="K1208" t="str">
        <f>_xlfn.XLOOKUP(D1208, dim_channels!A:A, dim_channels!C:C, "Not Found")</f>
        <v>OTA</v>
      </c>
      <c r="L1208" t="str">
        <f>_xlfn.XLOOKUP(D1208, dim_channels!A:A, dim_channels!B:B, "Not Found")</f>
        <v>Agoda</v>
      </c>
      <c r="M1208">
        <f t="shared" si="72"/>
        <v>0</v>
      </c>
      <c r="N1208">
        <f t="shared" si="73"/>
        <v>1</v>
      </c>
      <c r="O1208">
        <f t="shared" si="74"/>
        <v>2205.39</v>
      </c>
      <c r="P1208">
        <f t="shared" si="75"/>
        <v>2506.13</v>
      </c>
    </row>
    <row r="1209" spans="1:16" x14ac:dyDescent="0.2">
      <c r="A1209" s="3" t="s">
        <v>1638</v>
      </c>
      <c r="B1209" s="3" t="s">
        <v>92</v>
      </c>
      <c r="C1209" s="3" t="s">
        <v>655</v>
      </c>
      <c r="D1209" s="3" t="s">
        <v>45</v>
      </c>
      <c r="E1209" s="3" t="s">
        <v>46</v>
      </c>
      <c r="F1209" s="3">
        <v>15579.87</v>
      </c>
      <c r="G1209" s="3">
        <v>778.99</v>
      </c>
      <c r="H1209" s="3">
        <v>14800.88</v>
      </c>
      <c r="I1209" s="3" t="s">
        <v>29</v>
      </c>
      <c r="J1209" s="5">
        <v>1.0526313300290251</v>
      </c>
      <c r="K1209" t="str">
        <f>_xlfn.XLOOKUP(D1209, dim_channels!A:A, dim_channels!C:C, "Not Found")</f>
        <v>Corporate</v>
      </c>
      <c r="L1209" t="str">
        <f>_xlfn.XLOOKUP(D1209, dim_channels!A:A, dim_channels!B:B, "Not Found")</f>
        <v>Corporate Direct</v>
      </c>
      <c r="M1209">
        <f t="shared" si="72"/>
        <v>0</v>
      </c>
      <c r="N1209">
        <f t="shared" si="73"/>
        <v>1</v>
      </c>
      <c r="O1209">
        <f t="shared" si="74"/>
        <v>14800.88</v>
      </c>
      <c r="P1209">
        <f t="shared" si="75"/>
        <v>15579.87</v>
      </c>
    </row>
    <row r="1210" spans="1:16" x14ac:dyDescent="0.2">
      <c r="A1210" s="2" t="s">
        <v>1639</v>
      </c>
      <c r="B1210" s="2" t="s">
        <v>370</v>
      </c>
      <c r="C1210" s="2" t="s">
        <v>173</v>
      </c>
      <c r="D1210" s="2" t="s">
        <v>33</v>
      </c>
      <c r="E1210" s="2" t="s">
        <v>28</v>
      </c>
      <c r="F1210" s="2">
        <v>8511.39</v>
      </c>
      <c r="G1210" s="2">
        <v>1276.71</v>
      </c>
      <c r="H1210" s="2">
        <v>7234.68</v>
      </c>
      <c r="I1210" s="2" t="s">
        <v>29</v>
      </c>
      <c r="J1210" s="4">
        <v>1.176470832158437</v>
      </c>
      <c r="K1210" t="str">
        <f>_xlfn.XLOOKUP(D1210, dim_channels!A:A, dim_channels!C:C, "Not Found")</f>
        <v>OTA</v>
      </c>
      <c r="L1210" t="str">
        <f>_xlfn.XLOOKUP(D1210, dim_channels!A:A, dim_channels!B:B, "Not Found")</f>
        <v>Booking.com</v>
      </c>
      <c r="M1210">
        <f t="shared" si="72"/>
        <v>0</v>
      </c>
      <c r="N1210">
        <f t="shared" si="73"/>
        <v>1</v>
      </c>
      <c r="O1210">
        <f t="shared" si="74"/>
        <v>7234.68</v>
      </c>
      <c r="P1210">
        <f t="shared" si="75"/>
        <v>8511.39</v>
      </c>
    </row>
    <row r="1211" spans="1:16" x14ac:dyDescent="0.2">
      <c r="A1211" s="3" t="s">
        <v>1640</v>
      </c>
      <c r="B1211" s="3" t="s">
        <v>70</v>
      </c>
      <c r="C1211" s="3" t="s">
        <v>773</v>
      </c>
      <c r="D1211" s="3" t="s">
        <v>33</v>
      </c>
      <c r="E1211" s="3" t="s">
        <v>34</v>
      </c>
      <c r="F1211" s="3">
        <v>3356.22</v>
      </c>
      <c r="G1211" s="3">
        <v>503.43</v>
      </c>
      <c r="H1211" s="3">
        <v>2852.79</v>
      </c>
      <c r="I1211" s="3" t="s">
        <v>56</v>
      </c>
      <c r="J1211" s="5">
        <v>1.176469351056334</v>
      </c>
      <c r="K1211" t="str">
        <f>_xlfn.XLOOKUP(D1211, dim_channels!A:A, dim_channels!C:C, "Not Found")</f>
        <v>OTA</v>
      </c>
      <c r="L1211" t="str">
        <f>_xlfn.XLOOKUP(D1211, dim_channels!A:A, dim_channels!B:B, "Not Found")</f>
        <v>Booking.com</v>
      </c>
      <c r="M1211">
        <f t="shared" si="72"/>
        <v>0</v>
      </c>
      <c r="N1211">
        <f t="shared" si="73"/>
        <v>0</v>
      </c>
      <c r="O1211">
        <f t="shared" si="74"/>
        <v>0</v>
      </c>
      <c r="P1211">
        <f t="shared" si="75"/>
        <v>0</v>
      </c>
    </row>
    <row r="1212" spans="1:16" x14ac:dyDescent="0.2">
      <c r="A1212" s="2" t="s">
        <v>1641</v>
      </c>
      <c r="B1212" s="2" t="s">
        <v>236</v>
      </c>
      <c r="C1212" s="2" t="s">
        <v>253</v>
      </c>
      <c r="D1212" s="2" t="s">
        <v>33</v>
      </c>
      <c r="E1212" s="2" t="s">
        <v>28</v>
      </c>
      <c r="F1212" s="2">
        <v>11860.18</v>
      </c>
      <c r="G1212" s="2">
        <v>1779.03</v>
      </c>
      <c r="H1212" s="2">
        <v>10081.15</v>
      </c>
      <c r="I1212" s="2" t="s">
        <v>29</v>
      </c>
      <c r="J1212" s="4">
        <v>1.1764709383354079</v>
      </c>
      <c r="K1212" t="str">
        <f>_xlfn.XLOOKUP(D1212, dim_channels!A:A, dim_channels!C:C, "Not Found")</f>
        <v>OTA</v>
      </c>
      <c r="L1212" t="str">
        <f>_xlfn.XLOOKUP(D1212, dim_channels!A:A, dim_channels!B:B, "Not Found")</f>
        <v>Booking.com</v>
      </c>
      <c r="M1212">
        <f t="shared" si="72"/>
        <v>0</v>
      </c>
      <c r="N1212">
        <f t="shared" si="73"/>
        <v>1</v>
      </c>
      <c r="O1212">
        <f t="shared" si="74"/>
        <v>10081.15</v>
      </c>
      <c r="P1212">
        <f t="shared" si="75"/>
        <v>11860.18</v>
      </c>
    </row>
    <row r="1213" spans="1:16" x14ac:dyDescent="0.2">
      <c r="A1213" s="3" t="s">
        <v>1642</v>
      </c>
      <c r="B1213" s="3" t="s">
        <v>642</v>
      </c>
      <c r="C1213" s="3" t="s">
        <v>143</v>
      </c>
      <c r="D1213" s="3" t="s">
        <v>114</v>
      </c>
      <c r="E1213" s="3" t="s">
        <v>115</v>
      </c>
      <c r="F1213" s="3">
        <v>5550.81</v>
      </c>
      <c r="G1213" s="3">
        <v>555.08000000000004</v>
      </c>
      <c r="H1213" s="3">
        <v>4995.7299999999996</v>
      </c>
      <c r="I1213" s="3" t="s">
        <v>29</v>
      </c>
      <c r="J1213" s="5">
        <v>1.1111108886989489</v>
      </c>
      <c r="K1213" t="str">
        <f>_xlfn.XLOOKUP(D1213, dim_channels!A:A, dim_channels!C:C, "Not Found")</f>
        <v>Offline</v>
      </c>
      <c r="L1213" t="str">
        <f>_xlfn.XLOOKUP(D1213, dim_channels!A:A, dim_channels!B:B, "Not Found")</f>
        <v>Travel Agency</v>
      </c>
      <c r="M1213">
        <f t="shared" si="72"/>
        <v>0</v>
      </c>
      <c r="N1213">
        <f t="shared" si="73"/>
        <v>1</v>
      </c>
      <c r="O1213">
        <f t="shared" si="74"/>
        <v>4995.7299999999996</v>
      </c>
      <c r="P1213">
        <f t="shared" si="75"/>
        <v>5550.81</v>
      </c>
    </row>
    <row r="1214" spans="1:16" x14ac:dyDescent="0.2">
      <c r="A1214" s="2" t="s">
        <v>1643</v>
      </c>
      <c r="B1214" s="2" t="s">
        <v>826</v>
      </c>
      <c r="C1214" s="2" t="s">
        <v>249</v>
      </c>
      <c r="D1214" s="2" t="s">
        <v>33</v>
      </c>
      <c r="E1214" s="2" t="s">
        <v>60</v>
      </c>
      <c r="F1214" s="2">
        <v>2158.46</v>
      </c>
      <c r="G1214" s="2">
        <v>0</v>
      </c>
      <c r="H1214" s="2">
        <v>2158.46</v>
      </c>
      <c r="I1214" s="2" t="s">
        <v>29</v>
      </c>
      <c r="J1214" s="4">
        <v>1</v>
      </c>
      <c r="K1214" t="str">
        <f>_xlfn.XLOOKUP(D1214, dim_channels!A:A, dim_channels!C:C, "Not Found")</f>
        <v>OTA</v>
      </c>
      <c r="L1214" t="str">
        <f>_xlfn.XLOOKUP(D1214, dim_channels!A:A, dim_channels!B:B, "Not Found")</f>
        <v>Booking.com</v>
      </c>
      <c r="M1214">
        <f t="shared" si="72"/>
        <v>0</v>
      </c>
      <c r="N1214">
        <f t="shared" si="73"/>
        <v>1</v>
      </c>
      <c r="O1214">
        <f t="shared" si="74"/>
        <v>2158.46</v>
      </c>
      <c r="P1214">
        <f t="shared" si="75"/>
        <v>2158.46</v>
      </c>
    </row>
    <row r="1215" spans="1:16" x14ac:dyDescent="0.2">
      <c r="A1215" s="3" t="s">
        <v>1644</v>
      </c>
      <c r="B1215" s="3" t="s">
        <v>92</v>
      </c>
      <c r="C1215" s="3" t="s">
        <v>192</v>
      </c>
      <c r="D1215" s="3" t="s">
        <v>33</v>
      </c>
      <c r="E1215" s="3" t="s">
        <v>28</v>
      </c>
      <c r="F1215" s="3">
        <v>13133.95</v>
      </c>
      <c r="G1215" s="3">
        <v>1970.09</v>
      </c>
      <c r="H1215" s="3">
        <v>11163.86</v>
      </c>
      <c r="I1215" s="3" t="s">
        <v>29</v>
      </c>
      <c r="J1215" s="5">
        <v>1.1764703247801389</v>
      </c>
      <c r="K1215" t="str">
        <f>_xlfn.XLOOKUP(D1215, dim_channels!A:A, dim_channels!C:C, "Not Found")</f>
        <v>OTA</v>
      </c>
      <c r="L1215" t="str">
        <f>_xlfn.XLOOKUP(D1215, dim_channels!A:A, dim_channels!B:B, "Not Found")</f>
        <v>Booking.com</v>
      </c>
      <c r="M1215">
        <f t="shared" si="72"/>
        <v>0</v>
      </c>
      <c r="N1215">
        <f t="shared" si="73"/>
        <v>1</v>
      </c>
      <c r="O1215">
        <f t="shared" si="74"/>
        <v>11163.86</v>
      </c>
      <c r="P1215">
        <f t="shared" si="75"/>
        <v>13133.95</v>
      </c>
    </row>
    <row r="1216" spans="1:16" x14ac:dyDescent="0.2">
      <c r="A1216" s="2" t="s">
        <v>1645</v>
      </c>
      <c r="B1216" s="2" t="s">
        <v>184</v>
      </c>
      <c r="C1216" s="2" t="s">
        <v>708</v>
      </c>
      <c r="D1216" s="2" t="s">
        <v>33</v>
      </c>
      <c r="E1216" s="2" t="s">
        <v>28</v>
      </c>
      <c r="F1216" s="2">
        <v>14958.09</v>
      </c>
      <c r="G1216" s="2">
        <v>2243.71</v>
      </c>
      <c r="H1216" s="2">
        <v>12714.38</v>
      </c>
      <c r="I1216" s="2" t="s">
        <v>29</v>
      </c>
      <c r="J1216" s="4">
        <v>1.1764702643778151</v>
      </c>
      <c r="K1216" t="str">
        <f>_xlfn.XLOOKUP(D1216, dim_channels!A:A, dim_channels!C:C, "Not Found")</f>
        <v>OTA</v>
      </c>
      <c r="L1216" t="str">
        <f>_xlfn.XLOOKUP(D1216, dim_channels!A:A, dim_channels!B:B, "Not Found")</f>
        <v>Booking.com</v>
      </c>
      <c r="M1216">
        <f t="shared" si="72"/>
        <v>0</v>
      </c>
      <c r="N1216">
        <f t="shared" si="73"/>
        <v>1</v>
      </c>
      <c r="O1216">
        <f t="shared" si="74"/>
        <v>12714.38</v>
      </c>
      <c r="P1216">
        <f t="shared" si="75"/>
        <v>14958.09</v>
      </c>
    </row>
    <row r="1217" spans="1:16" x14ac:dyDescent="0.2">
      <c r="A1217" s="3" t="s">
        <v>1646</v>
      </c>
      <c r="B1217" s="3" t="s">
        <v>79</v>
      </c>
      <c r="C1217" s="3" t="s">
        <v>156</v>
      </c>
      <c r="D1217" s="3" t="s">
        <v>64</v>
      </c>
      <c r="E1217" s="3" t="s">
        <v>34</v>
      </c>
      <c r="F1217" s="3">
        <v>6371.15</v>
      </c>
      <c r="G1217" s="3">
        <v>0</v>
      </c>
      <c r="H1217" s="3">
        <v>6371.15</v>
      </c>
      <c r="I1217" s="3" t="s">
        <v>56</v>
      </c>
      <c r="J1217" s="5">
        <v>1</v>
      </c>
      <c r="K1217" t="str">
        <f>_xlfn.XLOOKUP(D1217, dim_channels!A:A, dim_channels!C:C, "Not Found")</f>
        <v>Direct</v>
      </c>
      <c r="L1217" t="str">
        <f>_xlfn.XLOOKUP(D1217, dim_channels!A:A, dim_channels!B:B, "Not Found")</f>
        <v>Direct Website</v>
      </c>
      <c r="M1217">
        <f t="shared" si="72"/>
        <v>0</v>
      </c>
      <c r="N1217">
        <f t="shared" si="73"/>
        <v>0</v>
      </c>
      <c r="O1217">
        <f t="shared" si="74"/>
        <v>0</v>
      </c>
      <c r="P1217">
        <f t="shared" si="75"/>
        <v>0</v>
      </c>
    </row>
    <row r="1218" spans="1:16" x14ac:dyDescent="0.2">
      <c r="A1218" s="2" t="s">
        <v>1647</v>
      </c>
      <c r="B1218" s="2" t="s">
        <v>373</v>
      </c>
      <c r="C1218" s="2" t="s">
        <v>94</v>
      </c>
      <c r="D1218" s="2" t="s">
        <v>169</v>
      </c>
      <c r="E1218" s="2" t="s">
        <v>34</v>
      </c>
      <c r="F1218" s="2">
        <v>6907.95</v>
      </c>
      <c r="G1218" s="2">
        <v>1381.59</v>
      </c>
      <c r="H1218" s="2">
        <v>5526.36</v>
      </c>
      <c r="I1218" s="2" t="s">
        <v>41</v>
      </c>
      <c r="J1218" s="4">
        <v>1.25</v>
      </c>
      <c r="K1218" t="str">
        <f>_xlfn.XLOOKUP(D1218, dim_channels!A:A, dim_channels!C:C, "Not Found")</f>
        <v>GDS</v>
      </c>
      <c r="L1218" t="str">
        <f>_xlfn.XLOOKUP(D1218, dim_channels!A:A, dim_channels!B:B, "Not Found")</f>
        <v>GDS (Amadeus)</v>
      </c>
      <c r="M1218">
        <f t="shared" si="72"/>
        <v>1</v>
      </c>
      <c r="N1218">
        <f t="shared" si="73"/>
        <v>0</v>
      </c>
      <c r="O1218">
        <f t="shared" si="74"/>
        <v>0</v>
      </c>
      <c r="P1218">
        <f t="shared" si="75"/>
        <v>0</v>
      </c>
    </row>
    <row r="1219" spans="1:16" x14ac:dyDescent="0.2">
      <c r="A1219" s="3" t="s">
        <v>1648</v>
      </c>
      <c r="B1219" s="3" t="s">
        <v>567</v>
      </c>
      <c r="C1219" s="3" t="s">
        <v>452</v>
      </c>
      <c r="D1219" s="3" t="s">
        <v>27</v>
      </c>
      <c r="E1219" s="3" t="s">
        <v>28</v>
      </c>
      <c r="F1219" s="3">
        <v>13161.91</v>
      </c>
      <c r="G1219" s="3">
        <v>2369.14</v>
      </c>
      <c r="H1219" s="3">
        <v>10792.77</v>
      </c>
      <c r="I1219" s="3" t="s">
        <v>41</v>
      </c>
      <c r="J1219" s="5">
        <v>1.2195117657468839</v>
      </c>
      <c r="K1219" t="str">
        <f>_xlfn.XLOOKUP(D1219, dim_channels!A:A, dim_channels!C:C, "Not Found")</f>
        <v>OTA</v>
      </c>
      <c r="L1219" t="str">
        <f>_xlfn.XLOOKUP(D1219, dim_channels!A:A, dim_channels!B:B, "Not Found")</f>
        <v>Expedia</v>
      </c>
      <c r="M1219">
        <f t="shared" ref="M1219:M1282" si="76">IF(I1219="Cancelled",1,0)</f>
        <v>1</v>
      </c>
      <c r="N1219">
        <f t="shared" ref="N1219:N1282" si="77">IF(TRIM(UPPER(I1219))="CHECKED-OUT",1,0)</f>
        <v>0</v>
      </c>
      <c r="O1219">
        <f t="shared" ref="O1219:O1282" si="78">IF(TRIM(UPPER(I1219))="CHECKED-OUT",H1219,0)</f>
        <v>0</v>
      </c>
      <c r="P1219">
        <f t="shared" ref="P1219:P1282" si="79">IF(TRIM(UPPER(I1219))="CHECKED-OUT",F1219,0)</f>
        <v>0</v>
      </c>
    </row>
    <row r="1220" spans="1:16" x14ac:dyDescent="0.2">
      <c r="A1220" s="2" t="s">
        <v>1649</v>
      </c>
      <c r="B1220" s="2" t="s">
        <v>217</v>
      </c>
      <c r="C1220" s="2" t="s">
        <v>48</v>
      </c>
      <c r="D1220" s="2" t="s">
        <v>27</v>
      </c>
      <c r="E1220" s="2" t="s">
        <v>60</v>
      </c>
      <c r="F1220" s="2">
        <v>8003.68</v>
      </c>
      <c r="G1220" s="2">
        <v>0</v>
      </c>
      <c r="H1220" s="2">
        <v>8003.68</v>
      </c>
      <c r="I1220" s="2" t="s">
        <v>41</v>
      </c>
      <c r="J1220" s="4">
        <v>1</v>
      </c>
      <c r="K1220" t="str">
        <f>_xlfn.XLOOKUP(D1220, dim_channels!A:A, dim_channels!C:C, "Not Found")</f>
        <v>OTA</v>
      </c>
      <c r="L1220" t="str">
        <f>_xlfn.XLOOKUP(D1220, dim_channels!A:A, dim_channels!B:B, "Not Found")</f>
        <v>Expedia</v>
      </c>
      <c r="M1220">
        <f t="shared" si="76"/>
        <v>1</v>
      </c>
      <c r="N1220">
        <f t="shared" si="77"/>
        <v>0</v>
      </c>
      <c r="O1220">
        <f t="shared" si="78"/>
        <v>0</v>
      </c>
      <c r="P1220">
        <f t="shared" si="79"/>
        <v>0</v>
      </c>
    </row>
    <row r="1221" spans="1:16" x14ac:dyDescent="0.2">
      <c r="A1221" s="3" t="s">
        <v>1650</v>
      </c>
      <c r="B1221" s="3" t="s">
        <v>1014</v>
      </c>
      <c r="C1221" s="3" t="s">
        <v>307</v>
      </c>
      <c r="D1221" s="3" t="s">
        <v>45</v>
      </c>
      <c r="E1221" s="3" t="s">
        <v>89</v>
      </c>
      <c r="F1221" s="3">
        <v>10018.74</v>
      </c>
      <c r="G1221" s="3">
        <v>0</v>
      </c>
      <c r="H1221" s="3">
        <v>10018.74</v>
      </c>
      <c r="I1221" s="3" t="s">
        <v>29</v>
      </c>
      <c r="J1221" s="5">
        <v>1</v>
      </c>
      <c r="K1221" t="str">
        <f>_xlfn.XLOOKUP(D1221, dim_channels!A:A, dim_channels!C:C, "Not Found")</f>
        <v>Corporate</v>
      </c>
      <c r="L1221" t="str">
        <f>_xlfn.XLOOKUP(D1221, dim_channels!A:A, dim_channels!B:B, "Not Found")</f>
        <v>Corporate Direct</v>
      </c>
      <c r="M1221">
        <f t="shared" si="76"/>
        <v>0</v>
      </c>
      <c r="N1221">
        <f t="shared" si="77"/>
        <v>1</v>
      </c>
      <c r="O1221">
        <f t="shared" si="78"/>
        <v>10018.74</v>
      </c>
      <c r="P1221">
        <f t="shared" si="79"/>
        <v>10018.74</v>
      </c>
    </row>
    <row r="1222" spans="1:16" x14ac:dyDescent="0.2">
      <c r="A1222" s="2" t="s">
        <v>1651</v>
      </c>
      <c r="B1222" s="2" t="s">
        <v>551</v>
      </c>
      <c r="C1222" s="2" t="s">
        <v>516</v>
      </c>
      <c r="D1222" s="2" t="s">
        <v>27</v>
      </c>
      <c r="E1222" s="2" t="s">
        <v>34</v>
      </c>
      <c r="F1222" s="2">
        <v>2960.16</v>
      </c>
      <c r="G1222" s="2">
        <v>532.83000000000004</v>
      </c>
      <c r="H1222" s="2">
        <v>2427.33</v>
      </c>
      <c r="I1222" s="2" t="s">
        <v>29</v>
      </c>
      <c r="J1222" s="4">
        <v>1.219512798012631</v>
      </c>
      <c r="K1222" t="str">
        <f>_xlfn.XLOOKUP(D1222, dim_channels!A:A, dim_channels!C:C, "Not Found")</f>
        <v>OTA</v>
      </c>
      <c r="L1222" t="str">
        <f>_xlfn.XLOOKUP(D1222, dim_channels!A:A, dim_channels!B:B, "Not Found")</f>
        <v>Expedia</v>
      </c>
      <c r="M1222">
        <f t="shared" si="76"/>
        <v>0</v>
      </c>
      <c r="N1222">
        <f t="shared" si="77"/>
        <v>1</v>
      </c>
      <c r="O1222">
        <f t="shared" si="78"/>
        <v>2427.33</v>
      </c>
      <c r="P1222">
        <f t="shared" si="79"/>
        <v>2960.16</v>
      </c>
    </row>
    <row r="1223" spans="1:16" x14ac:dyDescent="0.2">
      <c r="A1223" s="3" t="s">
        <v>1652</v>
      </c>
      <c r="B1223" s="3" t="s">
        <v>136</v>
      </c>
      <c r="C1223" s="3" t="s">
        <v>489</v>
      </c>
      <c r="D1223" s="3" t="s">
        <v>27</v>
      </c>
      <c r="E1223" s="3" t="s">
        <v>28</v>
      </c>
      <c r="F1223" s="3">
        <v>13386.04</v>
      </c>
      <c r="G1223" s="3">
        <v>2409.4899999999998</v>
      </c>
      <c r="H1223" s="3">
        <v>10976.55</v>
      </c>
      <c r="I1223" s="3" t="s">
        <v>29</v>
      </c>
      <c r="J1223" s="5">
        <v>1.2195125062064129</v>
      </c>
      <c r="K1223" t="str">
        <f>_xlfn.XLOOKUP(D1223, dim_channels!A:A, dim_channels!C:C, "Not Found")</f>
        <v>OTA</v>
      </c>
      <c r="L1223" t="str">
        <f>_xlfn.XLOOKUP(D1223, dim_channels!A:A, dim_channels!B:B, "Not Found")</f>
        <v>Expedia</v>
      </c>
      <c r="M1223">
        <f t="shared" si="76"/>
        <v>0</v>
      </c>
      <c r="N1223">
        <f t="shared" si="77"/>
        <v>1</v>
      </c>
      <c r="O1223">
        <f t="shared" si="78"/>
        <v>10976.55</v>
      </c>
      <c r="P1223">
        <f t="shared" si="79"/>
        <v>13386.04</v>
      </c>
    </row>
    <row r="1224" spans="1:16" x14ac:dyDescent="0.2">
      <c r="A1224" s="2" t="s">
        <v>1653</v>
      </c>
      <c r="B1224" s="2" t="s">
        <v>139</v>
      </c>
      <c r="C1224" s="2" t="s">
        <v>653</v>
      </c>
      <c r="D1224" s="2" t="s">
        <v>33</v>
      </c>
      <c r="E1224" s="2" t="s">
        <v>28</v>
      </c>
      <c r="F1224" s="2">
        <v>2461.39</v>
      </c>
      <c r="G1224" s="2">
        <v>369.21</v>
      </c>
      <c r="H1224" s="2">
        <v>2092.1799999999998</v>
      </c>
      <c r="I1224" s="2" t="s">
        <v>29</v>
      </c>
      <c r="J1224" s="4">
        <v>1.176471431712377</v>
      </c>
      <c r="K1224" t="str">
        <f>_xlfn.XLOOKUP(D1224, dim_channels!A:A, dim_channels!C:C, "Not Found")</f>
        <v>OTA</v>
      </c>
      <c r="L1224" t="str">
        <f>_xlfn.XLOOKUP(D1224, dim_channels!A:A, dim_channels!B:B, "Not Found")</f>
        <v>Booking.com</v>
      </c>
      <c r="M1224">
        <f t="shared" si="76"/>
        <v>0</v>
      </c>
      <c r="N1224">
        <f t="shared" si="77"/>
        <v>1</v>
      </c>
      <c r="O1224">
        <f t="shared" si="78"/>
        <v>2092.1799999999998</v>
      </c>
      <c r="P1224">
        <f t="shared" si="79"/>
        <v>2461.39</v>
      </c>
    </row>
    <row r="1225" spans="1:16" x14ac:dyDescent="0.2">
      <c r="A1225" s="3" t="s">
        <v>1654</v>
      </c>
      <c r="B1225" s="3" t="s">
        <v>37</v>
      </c>
      <c r="C1225" s="3" t="s">
        <v>48</v>
      </c>
      <c r="D1225" s="3" t="s">
        <v>27</v>
      </c>
      <c r="E1225" s="3" t="s">
        <v>28</v>
      </c>
      <c r="F1225" s="3">
        <v>7735.67</v>
      </c>
      <c r="G1225" s="3">
        <v>1392.42</v>
      </c>
      <c r="H1225" s="3">
        <v>6343.25</v>
      </c>
      <c r="I1225" s="3" t="s">
        <v>41</v>
      </c>
      <c r="J1225" s="5">
        <v>1.219512079769834</v>
      </c>
      <c r="K1225" t="str">
        <f>_xlfn.XLOOKUP(D1225, dim_channels!A:A, dim_channels!C:C, "Not Found")</f>
        <v>OTA</v>
      </c>
      <c r="L1225" t="str">
        <f>_xlfn.XLOOKUP(D1225, dim_channels!A:A, dim_channels!B:B, "Not Found")</f>
        <v>Expedia</v>
      </c>
      <c r="M1225">
        <f t="shared" si="76"/>
        <v>1</v>
      </c>
      <c r="N1225">
        <f t="shared" si="77"/>
        <v>0</v>
      </c>
      <c r="O1225">
        <f t="shared" si="78"/>
        <v>0</v>
      </c>
      <c r="P1225">
        <f t="shared" si="79"/>
        <v>0</v>
      </c>
    </row>
    <row r="1226" spans="1:16" x14ac:dyDescent="0.2">
      <c r="A1226" s="2" t="s">
        <v>1655</v>
      </c>
      <c r="B1226" s="2" t="s">
        <v>666</v>
      </c>
      <c r="C1226" s="2" t="s">
        <v>171</v>
      </c>
      <c r="D1226" s="2" t="s">
        <v>52</v>
      </c>
      <c r="E1226" s="2" t="s">
        <v>34</v>
      </c>
      <c r="F1226" s="2">
        <v>3014.54</v>
      </c>
      <c r="G1226" s="2">
        <v>361.74</v>
      </c>
      <c r="H1226" s="2">
        <v>2652.8</v>
      </c>
      <c r="I1226" s="2" t="s">
        <v>29</v>
      </c>
      <c r="J1226" s="4">
        <v>1.136361580217129</v>
      </c>
      <c r="K1226" t="str">
        <f>_xlfn.XLOOKUP(D1226, dim_channels!A:A, dim_channels!C:C, "Not Found")</f>
        <v>OTA</v>
      </c>
      <c r="L1226" t="str">
        <f>_xlfn.XLOOKUP(D1226, dim_channels!A:A, dim_channels!B:B, "Not Found")</f>
        <v>Agoda</v>
      </c>
      <c r="M1226">
        <f t="shared" si="76"/>
        <v>0</v>
      </c>
      <c r="N1226">
        <f t="shared" si="77"/>
        <v>1</v>
      </c>
      <c r="O1226">
        <f t="shared" si="78"/>
        <v>2652.8</v>
      </c>
      <c r="P1226">
        <f t="shared" si="79"/>
        <v>3014.54</v>
      </c>
    </row>
    <row r="1227" spans="1:16" x14ac:dyDescent="0.2">
      <c r="A1227" s="3" t="s">
        <v>1656</v>
      </c>
      <c r="B1227" s="3" t="s">
        <v>278</v>
      </c>
      <c r="C1227" s="3" t="s">
        <v>577</v>
      </c>
      <c r="D1227" s="3" t="s">
        <v>45</v>
      </c>
      <c r="E1227" s="3" t="s">
        <v>46</v>
      </c>
      <c r="F1227" s="3">
        <v>2801.47</v>
      </c>
      <c r="G1227" s="3">
        <v>140.07</v>
      </c>
      <c r="H1227" s="3">
        <v>2661.4</v>
      </c>
      <c r="I1227" s="3" t="s">
        <v>29</v>
      </c>
      <c r="J1227" s="5">
        <v>1.052630194634403</v>
      </c>
      <c r="K1227" t="str">
        <f>_xlfn.XLOOKUP(D1227, dim_channels!A:A, dim_channels!C:C, "Not Found")</f>
        <v>Corporate</v>
      </c>
      <c r="L1227" t="str">
        <f>_xlfn.XLOOKUP(D1227, dim_channels!A:A, dim_channels!B:B, "Not Found")</f>
        <v>Corporate Direct</v>
      </c>
      <c r="M1227">
        <f t="shared" si="76"/>
        <v>0</v>
      </c>
      <c r="N1227">
        <f t="shared" si="77"/>
        <v>1</v>
      </c>
      <c r="O1227">
        <f t="shared" si="78"/>
        <v>2661.4</v>
      </c>
      <c r="P1227">
        <f t="shared" si="79"/>
        <v>2801.47</v>
      </c>
    </row>
    <row r="1228" spans="1:16" x14ac:dyDescent="0.2">
      <c r="A1228" s="2" t="s">
        <v>1657</v>
      </c>
      <c r="B1228" s="2" t="s">
        <v>246</v>
      </c>
      <c r="C1228" s="2" t="s">
        <v>197</v>
      </c>
      <c r="D1228" s="2" t="s">
        <v>33</v>
      </c>
      <c r="E1228" s="2" t="s">
        <v>28</v>
      </c>
      <c r="F1228" s="2">
        <v>4824.2700000000004</v>
      </c>
      <c r="G1228" s="2">
        <v>723.64</v>
      </c>
      <c r="H1228" s="2">
        <v>4100.63</v>
      </c>
      <c r="I1228" s="2" t="s">
        <v>56</v>
      </c>
      <c r="J1228" s="4">
        <v>1.176470444785314</v>
      </c>
      <c r="K1228" t="str">
        <f>_xlfn.XLOOKUP(D1228, dim_channels!A:A, dim_channels!C:C, "Not Found")</f>
        <v>OTA</v>
      </c>
      <c r="L1228" t="str">
        <f>_xlfn.XLOOKUP(D1228, dim_channels!A:A, dim_channels!B:B, "Not Found")</f>
        <v>Booking.com</v>
      </c>
      <c r="M1228">
        <f t="shared" si="76"/>
        <v>0</v>
      </c>
      <c r="N1228">
        <f t="shared" si="77"/>
        <v>0</v>
      </c>
      <c r="O1228">
        <f t="shared" si="78"/>
        <v>0</v>
      </c>
      <c r="P1228">
        <f t="shared" si="79"/>
        <v>0</v>
      </c>
    </row>
    <row r="1229" spans="1:16" x14ac:dyDescent="0.2">
      <c r="A1229" s="3" t="s">
        <v>1658</v>
      </c>
      <c r="B1229" s="3" t="s">
        <v>269</v>
      </c>
      <c r="C1229" s="3" t="s">
        <v>98</v>
      </c>
      <c r="D1229" s="3" t="s">
        <v>64</v>
      </c>
      <c r="E1229" s="3" t="s">
        <v>34</v>
      </c>
      <c r="F1229" s="3">
        <v>3411.85</v>
      </c>
      <c r="G1229" s="3">
        <v>0</v>
      </c>
      <c r="H1229" s="3">
        <v>3411.85</v>
      </c>
      <c r="I1229" s="3" t="s">
        <v>29</v>
      </c>
      <c r="J1229" s="5">
        <v>1</v>
      </c>
      <c r="K1229" t="str">
        <f>_xlfn.XLOOKUP(D1229, dim_channels!A:A, dim_channels!C:C, "Not Found")</f>
        <v>Direct</v>
      </c>
      <c r="L1229" t="str">
        <f>_xlfn.XLOOKUP(D1229, dim_channels!A:A, dim_channels!B:B, "Not Found")</f>
        <v>Direct Website</v>
      </c>
      <c r="M1229">
        <f t="shared" si="76"/>
        <v>0</v>
      </c>
      <c r="N1229">
        <f t="shared" si="77"/>
        <v>1</v>
      </c>
      <c r="O1229">
        <f t="shared" si="78"/>
        <v>3411.85</v>
      </c>
      <c r="P1229">
        <f t="shared" si="79"/>
        <v>3411.85</v>
      </c>
    </row>
    <row r="1230" spans="1:16" x14ac:dyDescent="0.2">
      <c r="A1230" s="2" t="s">
        <v>1659</v>
      </c>
      <c r="B1230" s="2" t="s">
        <v>346</v>
      </c>
      <c r="C1230" s="2" t="s">
        <v>310</v>
      </c>
      <c r="D1230" s="2" t="s">
        <v>33</v>
      </c>
      <c r="E1230" s="2" t="s">
        <v>60</v>
      </c>
      <c r="F1230" s="2">
        <v>4964.46</v>
      </c>
      <c r="G1230" s="2">
        <v>0</v>
      </c>
      <c r="H1230" s="2">
        <v>4964.46</v>
      </c>
      <c r="I1230" s="2" t="s">
        <v>29</v>
      </c>
      <c r="J1230" s="4">
        <v>1</v>
      </c>
      <c r="K1230" t="str">
        <f>_xlfn.XLOOKUP(D1230, dim_channels!A:A, dim_channels!C:C, "Not Found")</f>
        <v>OTA</v>
      </c>
      <c r="L1230" t="str">
        <f>_xlfn.XLOOKUP(D1230, dim_channels!A:A, dim_channels!B:B, "Not Found")</f>
        <v>Booking.com</v>
      </c>
      <c r="M1230">
        <f t="shared" si="76"/>
        <v>0</v>
      </c>
      <c r="N1230">
        <f t="shared" si="77"/>
        <v>1</v>
      </c>
      <c r="O1230">
        <f t="shared" si="78"/>
        <v>4964.46</v>
      </c>
      <c r="P1230">
        <f t="shared" si="79"/>
        <v>4964.46</v>
      </c>
    </row>
    <row r="1231" spans="1:16" x14ac:dyDescent="0.2">
      <c r="A1231" s="3" t="s">
        <v>1660</v>
      </c>
      <c r="B1231" s="3" t="s">
        <v>164</v>
      </c>
      <c r="C1231" s="3" t="s">
        <v>123</v>
      </c>
      <c r="D1231" s="3" t="s">
        <v>64</v>
      </c>
      <c r="E1231" s="3" t="s">
        <v>115</v>
      </c>
      <c r="F1231" s="3">
        <v>6867.13</v>
      </c>
      <c r="G1231" s="3">
        <v>0</v>
      </c>
      <c r="H1231" s="3">
        <v>6867.13</v>
      </c>
      <c r="I1231" s="3" t="s">
        <v>29</v>
      </c>
      <c r="J1231" s="5">
        <v>1</v>
      </c>
      <c r="K1231" t="str">
        <f>_xlfn.XLOOKUP(D1231, dim_channels!A:A, dim_channels!C:C, "Not Found")</f>
        <v>Direct</v>
      </c>
      <c r="L1231" t="str">
        <f>_xlfn.XLOOKUP(D1231, dim_channels!A:A, dim_channels!B:B, "Not Found")</f>
        <v>Direct Website</v>
      </c>
      <c r="M1231">
        <f t="shared" si="76"/>
        <v>0</v>
      </c>
      <c r="N1231">
        <f t="shared" si="77"/>
        <v>1</v>
      </c>
      <c r="O1231">
        <f t="shared" si="78"/>
        <v>6867.13</v>
      </c>
      <c r="P1231">
        <f t="shared" si="79"/>
        <v>6867.13</v>
      </c>
    </row>
    <row r="1232" spans="1:16" x14ac:dyDescent="0.2">
      <c r="A1232" s="2" t="s">
        <v>1661</v>
      </c>
      <c r="B1232" s="2" t="s">
        <v>448</v>
      </c>
      <c r="C1232" s="2" t="s">
        <v>232</v>
      </c>
      <c r="D1232" s="2" t="s">
        <v>114</v>
      </c>
      <c r="E1232" s="2" t="s">
        <v>115</v>
      </c>
      <c r="F1232" s="2">
        <v>12756.14</v>
      </c>
      <c r="G1232" s="2">
        <v>1275.6099999999999</v>
      </c>
      <c r="H1232" s="2">
        <v>11480.53</v>
      </c>
      <c r="I1232" s="2" t="s">
        <v>29</v>
      </c>
      <c r="J1232" s="4">
        <v>1.1111107239822551</v>
      </c>
      <c r="K1232" t="str">
        <f>_xlfn.XLOOKUP(D1232, dim_channels!A:A, dim_channels!C:C, "Not Found")</f>
        <v>Offline</v>
      </c>
      <c r="L1232" t="str">
        <f>_xlfn.XLOOKUP(D1232, dim_channels!A:A, dim_channels!B:B, "Not Found")</f>
        <v>Travel Agency</v>
      </c>
      <c r="M1232">
        <f t="shared" si="76"/>
        <v>0</v>
      </c>
      <c r="N1232">
        <f t="shared" si="77"/>
        <v>1</v>
      </c>
      <c r="O1232">
        <f t="shared" si="78"/>
        <v>11480.53</v>
      </c>
      <c r="P1232">
        <f t="shared" si="79"/>
        <v>12756.14</v>
      </c>
    </row>
    <row r="1233" spans="1:16" x14ac:dyDescent="0.2">
      <c r="A1233" s="3" t="s">
        <v>1662</v>
      </c>
      <c r="B1233" s="3" t="s">
        <v>138</v>
      </c>
      <c r="C1233" s="3" t="s">
        <v>653</v>
      </c>
      <c r="D1233" s="3" t="s">
        <v>52</v>
      </c>
      <c r="E1233" s="3" t="s">
        <v>60</v>
      </c>
      <c r="F1233" s="3">
        <v>3193.07</v>
      </c>
      <c r="G1233" s="3">
        <v>0</v>
      </c>
      <c r="H1233" s="3">
        <v>3193.07</v>
      </c>
      <c r="I1233" s="3" t="s">
        <v>29</v>
      </c>
      <c r="J1233" s="5">
        <v>1</v>
      </c>
      <c r="K1233" t="str">
        <f>_xlfn.XLOOKUP(D1233, dim_channels!A:A, dim_channels!C:C, "Not Found")</f>
        <v>OTA</v>
      </c>
      <c r="L1233" t="str">
        <f>_xlfn.XLOOKUP(D1233, dim_channels!A:A, dim_channels!B:B, "Not Found")</f>
        <v>Agoda</v>
      </c>
      <c r="M1233">
        <f t="shared" si="76"/>
        <v>0</v>
      </c>
      <c r="N1233">
        <f t="shared" si="77"/>
        <v>1</v>
      </c>
      <c r="O1233">
        <f t="shared" si="78"/>
        <v>3193.07</v>
      </c>
      <c r="P1233">
        <f t="shared" si="79"/>
        <v>3193.07</v>
      </c>
    </row>
    <row r="1234" spans="1:16" x14ac:dyDescent="0.2">
      <c r="A1234" s="2" t="s">
        <v>1663</v>
      </c>
      <c r="B1234" s="2" t="s">
        <v>551</v>
      </c>
      <c r="C1234" s="2" t="s">
        <v>753</v>
      </c>
      <c r="D1234" s="2" t="s">
        <v>64</v>
      </c>
      <c r="E1234" s="2" t="s">
        <v>34</v>
      </c>
      <c r="F1234" s="2">
        <v>14302.86</v>
      </c>
      <c r="G1234" s="2">
        <v>0</v>
      </c>
      <c r="H1234" s="2">
        <v>14302.86</v>
      </c>
      <c r="I1234" s="2" t="s">
        <v>29</v>
      </c>
      <c r="J1234" s="4">
        <v>1</v>
      </c>
      <c r="K1234" t="str">
        <f>_xlfn.XLOOKUP(D1234, dim_channels!A:A, dim_channels!C:C, "Not Found")</f>
        <v>Direct</v>
      </c>
      <c r="L1234" t="str">
        <f>_xlfn.XLOOKUP(D1234, dim_channels!A:A, dim_channels!B:B, "Not Found")</f>
        <v>Direct Website</v>
      </c>
      <c r="M1234">
        <f t="shared" si="76"/>
        <v>0</v>
      </c>
      <c r="N1234">
        <f t="shared" si="77"/>
        <v>1</v>
      </c>
      <c r="O1234">
        <f t="shared" si="78"/>
        <v>14302.86</v>
      </c>
      <c r="P1234">
        <f t="shared" si="79"/>
        <v>14302.86</v>
      </c>
    </row>
    <row r="1235" spans="1:16" x14ac:dyDescent="0.2">
      <c r="A1235" s="3" t="s">
        <v>1664</v>
      </c>
      <c r="B1235" s="3" t="s">
        <v>448</v>
      </c>
      <c r="C1235" s="3" t="s">
        <v>762</v>
      </c>
      <c r="D1235" s="3" t="s">
        <v>52</v>
      </c>
      <c r="E1235" s="3" t="s">
        <v>34</v>
      </c>
      <c r="F1235" s="3">
        <v>2762.91</v>
      </c>
      <c r="G1235" s="3">
        <v>331.55</v>
      </c>
      <c r="H1235" s="3">
        <v>2431.36</v>
      </c>
      <c r="I1235" s="3" t="s">
        <v>56</v>
      </c>
      <c r="J1235" s="5">
        <v>1.136364010265859</v>
      </c>
      <c r="K1235" t="str">
        <f>_xlfn.XLOOKUP(D1235, dim_channels!A:A, dim_channels!C:C, "Not Found")</f>
        <v>OTA</v>
      </c>
      <c r="L1235" t="str">
        <f>_xlfn.XLOOKUP(D1235, dim_channels!A:A, dim_channels!B:B, "Not Found")</f>
        <v>Agoda</v>
      </c>
      <c r="M1235">
        <f t="shared" si="76"/>
        <v>0</v>
      </c>
      <c r="N1235">
        <f t="shared" si="77"/>
        <v>0</v>
      </c>
      <c r="O1235">
        <f t="shared" si="78"/>
        <v>0</v>
      </c>
      <c r="P1235">
        <f t="shared" si="79"/>
        <v>0</v>
      </c>
    </row>
    <row r="1236" spans="1:16" x14ac:dyDescent="0.2">
      <c r="A1236" s="2" t="s">
        <v>1665</v>
      </c>
      <c r="B1236" s="2" t="s">
        <v>307</v>
      </c>
      <c r="C1236" s="2" t="s">
        <v>753</v>
      </c>
      <c r="D1236" s="2" t="s">
        <v>206</v>
      </c>
      <c r="E1236" s="2" t="s">
        <v>207</v>
      </c>
      <c r="F1236" s="2">
        <v>7493.37</v>
      </c>
      <c r="G1236" s="2">
        <v>0</v>
      </c>
      <c r="H1236" s="2">
        <v>7493.37</v>
      </c>
      <c r="I1236" s="2" t="s">
        <v>29</v>
      </c>
      <c r="J1236" s="4">
        <v>1</v>
      </c>
      <c r="K1236" t="str">
        <f>_xlfn.XLOOKUP(D1236, dim_channels!A:A, dim_channels!C:C, "Not Found")</f>
        <v>Direct</v>
      </c>
      <c r="L1236" t="str">
        <f>_xlfn.XLOOKUP(D1236, dim_channels!A:A, dim_channels!B:B, "Not Found")</f>
        <v>Walk-in</v>
      </c>
      <c r="M1236">
        <f t="shared" si="76"/>
        <v>0</v>
      </c>
      <c r="N1236">
        <f t="shared" si="77"/>
        <v>1</v>
      </c>
      <c r="O1236">
        <f t="shared" si="78"/>
        <v>7493.37</v>
      </c>
      <c r="P1236">
        <f t="shared" si="79"/>
        <v>7493.37</v>
      </c>
    </row>
    <row r="1237" spans="1:16" x14ac:dyDescent="0.2">
      <c r="A1237" s="3" t="s">
        <v>1666</v>
      </c>
      <c r="B1237" s="3" t="s">
        <v>577</v>
      </c>
      <c r="C1237" s="3" t="s">
        <v>891</v>
      </c>
      <c r="D1237" s="3" t="s">
        <v>33</v>
      </c>
      <c r="E1237" s="3" t="s">
        <v>60</v>
      </c>
      <c r="F1237" s="3">
        <v>21701.98</v>
      </c>
      <c r="G1237" s="3">
        <v>0</v>
      </c>
      <c r="H1237" s="3">
        <v>21701.98</v>
      </c>
      <c r="I1237" s="3" t="s">
        <v>29</v>
      </c>
      <c r="J1237" s="5">
        <v>1</v>
      </c>
      <c r="K1237" t="str">
        <f>_xlfn.XLOOKUP(D1237, dim_channels!A:A, dim_channels!C:C, "Not Found")</f>
        <v>OTA</v>
      </c>
      <c r="L1237" t="str">
        <f>_xlfn.XLOOKUP(D1237, dim_channels!A:A, dim_channels!B:B, "Not Found")</f>
        <v>Booking.com</v>
      </c>
      <c r="M1237">
        <f t="shared" si="76"/>
        <v>0</v>
      </c>
      <c r="N1237">
        <f t="shared" si="77"/>
        <v>1</v>
      </c>
      <c r="O1237">
        <f t="shared" si="78"/>
        <v>21701.98</v>
      </c>
      <c r="P1237">
        <f t="shared" si="79"/>
        <v>21701.98</v>
      </c>
    </row>
    <row r="1238" spans="1:16" x14ac:dyDescent="0.2">
      <c r="A1238" s="2" t="s">
        <v>1667</v>
      </c>
      <c r="B1238" s="2" t="s">
        <v>66</v>
      </c>
      <c r="C1238" s="2" t="s">
        <v>204</v>
      </c>
      <c r="D1238" s="2" t="s">
        <v>33</v>
      </c>
      <c r="E1238" s="2" t="s">
        <v>60</v>
      </c>
      <c r="F1238" s="2">
        <v>21700.23</v>
      </c>
      <c r="G1238" s="2">
        <v>0</v>
      </c>
      <c r="H1238" s="2">
        <v>21700.23</v>
      </c>
      <c r="I1238" s="2" t="s">
        <v>29</v>
      </c>
      <c r="J1238" s="4">
        <v>1</v>
      </c>
      <c r="K1238" t="str">
        <f>_xlfn.XLOOKUP(D1238, dim_channels!A:A, dim_channels!C:C, "Not Found")</f>
        <v>OTA</v>
      </c>
      <c r="L1238" t="str">
        <f>_xlfn.XLOOKUP(D1238, dim_channels!A:A, dim_channels!B:B, "Not Found")</f>
        <v>Booking.com</v>
      </c>
      <c r="M1238">
        <f t="shared" si="76"/>
        <v>0</v>
      </c>
      <c r="N1238">
        <f t="shared" si="77"/>
        <v>1</v>
      </c>
      <c r="O1238">
        <f t="shared" si="78"/>
        <v>21700.23</v>
      </c>
      <c r="P1238">
        <f t="shared" si="79"/>
        <v>21700.23</v>
      </c>
    </row>
    <row r="1239" spans="1:16" x14ac:dyDescent="0.2">
      <c r="A1239" s="3" t="s">
        <v>1668</v>
      </c>
      <c r="B1239" s="3" t="s">
        <v>156</v>
      </c>
      <c r="C1239" s="3" t="s">
        <v>866</v>
      </c>
      <c r="D1239" s="3" t="s">
        <v>45</v>
      </c>
      <c r="E1239" s="3" t="s">
        <v>46</v>
      </c>
      <c r="F1239" s="3">
        <v>6585.59</v>
      </c>
      <c r="G1239" s="3">
        <v>329.28</v>
      </c>
      <c r="H1239" s="3">
        <v>6256.31</v>
      </c>
      <c r="I1239" s="3" t="s">
        <v>41</v>
      </c>
      <c r="J1239" s="5">
        <v>1.052631663072962</v>
      </c>
      <c r="K1239" t="str">
        <f>_xlfn.XLOOKUP(D1239, dim_channels!A:A, dim_channels!C:C, "Not Found")</f>
        <v>Corporate</v>
      </c>
      <c r="L1239" t="str">
        <f>_xlfn.XLOOKUP(D1239, dim_channels!A:A, dim_channels!B:B, "Not Found")</f>
        <v>Corporate Direct</v>
      </c>
      <c r="M1239">
        <f t="shared" si="76"/>
        <v>1</v>
      </c>
      <c r="N1239">
        <f t="shared" si="77"/>
        <v>0</v>
      </c>
      <c r="O1239">
        <f t="shared" si="78"/>
        <v>0</v>
      </c>
      <c r="P1239">
        <f t="shared" si="79"/>
        <v>0</v>
      </c>
    </row>
    <row r="1240" spans="1:16" x14ac:dyDescent="0.2">
      <c r="A1240" s="2" t="s">
        <v>1669</v>
      </c>
      <c r="B1240" s="2" t="s">
        <v>222</v>
      </c>
      <c r="C1240" s="2" t="s">
        <v>826</v>
      </c>
      <c r="D1240" s="2" t="s">
        <v>52</v>
      </c>
      <c r="E1240" s="2" t="s">
        <v>60</v>
      </c>
      <c r="F1240" s="2">
        <v>6363.2</v>
      </c>
      <c r="G1240" s="2">
        <v>0</v>
      </c>
      <c r="H1240" s="2">
        <v>6363.2</v>
      </c>
      <c r="I1240" s="2" t="s">
        <v>29</v>
      </c>
      <c r="J1240" s="4">
        <v>1</v>
      </c>
      <c r="K1240" t="str">
        <f>_xlfn.XLOOKUP(D1240, dim_channels!A:A, dim_channels!C:C, "Not Found")</f>
        <v>OTA</v>
      </c>
      <c r="L1240" t="str">
        <f>_xlfn.XLOOKUP(D1240, dim_channels!A:A, dim_channels!B:B, "Not Found")</f>
        <v>Agoda</v>
      </c>
      <c r="M1240">
        <f t="shared" si="76"/>
        <v>0</v>
      </c>
      <c r="N1240">
        <f t="shared" si="77"/>
        <v>1</v>
      </c>
      <c r="O1240">
        <f t="shared" si="78"/>
        <v>6363.2</v>
      </c>
      <c r="P1240">
        <f t="shared" si="79"/>
        <v>6363.2</v>
      </c>
    </row>
    <row r="1241" spans="1:16" x14ac:dyDescent="0.2">
      <c r="A1241" s="3" t="s">
        <v>1670</v>
      </c>
      <c r="B1241" s="3" t="s">
        <v>50</v>
      </c>
      <c r="C1241" s="3" t="s">
        <v>630</v>
      </c>
      <c r="D1241" s="3" t="s">
        <v>27</v>
      </c>
      <c r="E1241" s="3" t="s">
        <v>28</v>
      </c>
      <c r="F1241" s="3">
        <v>6969.59</v>
      </c>
      <c r="G1241" s="3">
        <v>1254.53</v>
      </c>
      <c r="H1241" s="3">
        <v>5715.06</v>
      </c>
      <c r="I1241" s="3" t="s">
        <v>41</v>
      </c>
      <c r="J1241" s="5">
        <v>1.2195130059876891</v>
      </c>
      <c r="K1241" t="str">
        <f>_xlfn.XLOOKUP(D1241, dim_channels!A:A, dim_channels!C:C, "Not Found")</f>
        <v>OTA</v>
      </c>
      <c r="L1241" t="str">
        <f>_xlfn.XLOOKUP(D1241, dim_channels!A:A, dim_channels!B:B, "Not Found")</f>
        <v>Expedia</v>
      </c>
      <c r="M1241">
        <f t="shared" si="76"/>
        <v>1</v>
      </c>
      <c r="N1241">
        <f t="shared" si="77"/>
        <v>0</v>
      </c>
      <c r="O1241">
        <f t="shared" si="78"/>
        <v>0</v>
      </c>
      <c r="P1241">
        <f t="shared" si="79"/>
        <v>0</v>
      </c>
    </row>
    <row r="1242" spans="1:16" x14ac:dyDescent="0.2">
      <c r="A1242" s="2" t="s">
        <v>1671</v>
      </c>
      <c r="B1242" s="2" t="s">
        <v>1610</v>
      </c>
      <c r="C1242" s="2" t="s">
        <v>256</v>
      </c>
      <c r="D1242" s="2" t="s">
        <v>45</v>
      </c>
      <c r="E1242" s="2" t="s">
        <v>46</v>
      </c>
      <c r="F1242" s="2">
        <v>3726</v>
      </c>
      <c r="G1242" s="2">
        <v>186.3</v>
      </c>
      <c r="H1242" s="2">
        <v>3539.7</v>
      </c>
      <c r="I1242" s="2" t="s">
        <v>29</v>
      </c>
      <c r="J1242" s="4">
        <v>1.052631578947369</v>
      </c>
      <c r="K1242" t="str">
        <f>_xlfn.XLOOKUP(D1242, dim_channels!A:A, dim_channels!C:C, "Not Found")</f>
        <v>Corporate</v>
      </c>
      <c r="L1242" t="str">
        <f>_xlfn.XLOOKUP(D1242, dim_channels!A:A, dim_channels!B:B, "Not Found")</f>
        <v>Corporate Direct</v>
      </c>
      <c r="M1242">
        <f t="shared" si="76"/>
        <v>0</v>
      </c>
      <c r="N1242">
        <f t="shared" si="77"/>
        <v>1</v>
      </c>
      <c r="O1242">
        <f t="shared" si="78"/>
        <v>3539.7</v>
      </c>
      <c r="P1242">
        <f t="shared" si="79"/>
        <v>3726</v>
      </c>
    </row>
    <row r="1243" spans="1:16" x14ac:dyDescent="0.2">
      <c r="A1243" s="3" t="s">
        <v>1672</v>
      </c>
      <c r="B1243" s="3" t="s">
        <v>124</v>
      </c>
      <c r="C1243" s="3" t="s">
        <v>183</v>
      </c>
      <c r="D1243" s="3" t="s">
        <v>45</v>
      </c>
      <c r="E1243" s="3" t="s">
        <v>46</v>
      </c>
      <c r="F1243" s="3">
        <v>11493.27</v>
      </c>
      <c r="G1243" s="3">
        <v>574.66</v>
      </c>
      <c r="H1243" s="3">
        <v>10918.61</v>
      </c>
      <c r="I1243" s="3" t="s">
        <v>29</v>
      </c>
      <c r="J1243" s="5">
        <v>1.052631241522501</v>
      </c>
      <c r="K1243" t="str">
        <f>_xlfn.XLOOKUP(D1243, dim_channels!A:A, dim_channels!C:C, "Not Found")</f>
        <v>Corporate</v>
      </c>
      <c r="L1243" t="str">
        <f>_xlfn.XLOOKUP(D1243, dim_channels!A:A, dim_channels!B:B, "Not Found")</f>
        <v>Corporate Direct</v>
      </c>
      <c r="M1243">
        <f t="shared" si="76"/>
        <v>0</v>
      </c>
      <c r="N1243">
        <f t="shared" si="77"/>
        <v>1</v>
      </c>
      <c r="O1243">
        <f t="shared" si="78"/>
        <v>10918.61</v>
      </c>
      <c r="P1243">
        <f t="shared" si="79"/>
        <v>11493.27</v>
      </c>
    </row>
    <row r="1244" spans="1:16" x14ac:dyDescent="0.2">
      <c r="A1244" s="2" t="s">
        <v>1673</v>
      </c>
      <c r="B1244" s="2" t="s">
        <v>92</v>
      </c>
      <c r="C1244" s="2" t="s">
        <v>193</v>
      </c>
      <c r="D1244" s="2" t="s">
        <v>45</v>
      </c>
      <c r="E1244" s="2" t="s">
        <v>89</v>
      </c>
      <c r="F1244" s="2">
        <v>3228.46</v>
      </c>
      <c r="G1244" s="2">
        <v>0</v>
      </c>
      <c r="H1244" s="2">
        <v>3228.46</v>
      </c>
      <c r="I1244" s="2" t="s">
        <v>29</v>
      </c>
      <c r="J1244" s="4">
        <v>1</v>
      </c>
      <c r="K1244" t="str">
        <f>_xlfn.XLOOKUP(D1244, dim_channels!A:A, dim_channels!C:C, "Not Found")</f>
        <v>Corporate</v>
      </c>
      <c r="L1244" t="str">
        <f>_xlfn.XLOOKUP(D1244, dim_channels!A:A, dim_channels!B:B, "Not Found")</f>
        <v>Corporate Direct</v>
      </c>
      <c r="M1244">
        <f t="shared" si="76"/>
        <v>0</v>
      </c>
      <c r="N1244">
        <f t="shared" si="77"/>
        <v>1</v>
      </c>
      <c r="O1244">
        <f t="shared" si="78"/>
        <v>3228.46</v>
      </c>
      <c r="P1244">
        <f t="shared" si="79"/>
        <v>3228.46</v>
      </c>
    </row>
    <row r="1245" spans="1:16" x14ac:dyDescent="0.2">
      <c r="A1245" s="3" t="s">
        <v>1674</v>
      </c>
      <c r="B1245" s="3" t="s">
        <v>307</v>
      </c>
      <c r="C1245" s="3" t="s">
        <v>136</v>
      </c>
      <c r="D1245" s="3" t="s">
        <v>45</v>
      </c>
      <c r="E1245" s="3" t="s">
        <v>46</v>
      </c>
      <c r="F1245" s="3">
        <v>4961.3100000000004</v>
      </c>
      <c r="G1245" s="3">
        <v>248.07</v>
      </c>
      <c r="H1245" s="3">
        <v>4713.24</v>
      </c>
      <c r="I1245" s="3" t="s">
        <v>29</v>
      </c>
      <c r="J1245" s="5">
        <v>1.052632583954987</v>
      </c>
      <c r="K1245" t="str">
        <f>_xlfn.XLOOKUP(D1245, dim_channels!A:A, dim_channels!C:C, "Not Found")</f>
        <v>Corporate</v>
      </c>
      <c r="L1245" t="str">
        <f>_xlfn.XLOOKUP(D1245, dim_channels!A:A, dim_channels!B:B, "Not Found")</f>
        <v>Corporate Direct</v>
      </c>
      <c r="M1245">
        <f t="shared" si="76"/>
        <v>0</v>
      </c>
      <c r="N1245">
        <f t="shared" si="77"/>
        <v>1</v>
      </c>
      <c r="O1245">
        <f t="shared" si="78"/>
        <v>4713.24</v>
      </c>
      <c r="P1245">
        <f t="shared" si="79"/>
        <v>4961.3100000000004</v>
      </c>
    </row>
    <row r="1246" spans="1:16" x14ac:dyDescent="0.2">
      <c r="A1246" s="2" t="s">
        <v>1675</v>
      </c>
      <c r="B1246" s="2" t="s">
        <v>337</v>
      </c>
      <c r="C1246" s="2" t="s">
        <v>566</v>
      </c>
      <c r="D1246" s="2" t="s">
        <v>45</v>
      </c>
      <c r="E1246" s="2" t="s">
        <v>46</v>
      </c>
      <c r="F1246" s="2">
        <v>2991.73</v>
      </c>
      <c r="G1246" s="2">
        <v>149.59</v>
      </c>
      <c r="H1246" s="2">
        <v>2842.14</v>
      </c>
      <c r="I1246" s="2" t="s">
        <v>41</v>
      </c>
      <c r="J1246" s="4">
        <v>1.0526328752278209</v>
      </c>
      <c r="K1246" t="str">
        <f>_xlfn.XLOOKUP(D1246, dim_channels!A:A, dim_channels!C:C, "Not Found")</f>
        <v>Corporate</v>
      </c>
      <c r="L1246" t="str">
        <f>_xlfn.XLOOKUP(D1246, dim_channels!A:A, dim_channels!B:B, "Not Found")</f>
        <v>Corporate Direct</v>
      </c>
      <c r="M1246">
        <f t="shared" si="76"/>
        <v>1</v>
      </c>
      <c r="N1246">
        <f t="shared" si="77"/>
        <v>0</v>
      </c>
      <c r="O1246">
        <f t="shared" si="78"/>
        <v>0</v>
      </c>
      <c r="P1246">
        <f t="shared" si="79"/>
        <v>0</v>
      </c>
    </row>
    <row r="1247" spans="1:16" x14ac:dyDescent="0.2">
      <c r="A1247" s="3" t="s">
        <v>1676</v>
      </c>
      <c r="B1247" s="3" t="s">
        <v>669</v>
      </c>
      <c r="C1247" s="3" t="s">
        <v>43</v>
      </c>
      <c r="D1247" s="3" t="s">
        <v>27</v>
      </c>
      <c r="E1247" s="3" t="s">
        <v>60</v>
      </c>
      <c r="F1247" s="3">
        <v>12807.89</v>
      </c>
      <c r="G1247" s="3">
        <v>0</v>
      </c>
      <c r="H1247" s="3">
        <v>12807.89</v>
      </c>
      <c r="I1247" s="3" t="s">
        <v>29</v>
      </c>
      <c r="J1247" s="5">
        <v>1</v>
      </c>
      <c r="K1247" t="str">
        <f>_xlfn.XLOOKUP(D1247, dim_channels!A:A, dim_channels!C:C, "Not Found")</f>
        <v>OTA</v>
      </c>
      <c r="L1247" t="str">
        <f>_xlfn.XLOOKUP(D1247, dim_channels!A:A, dim_channels!B:B, "Not Found")</f>
        <v>Expedia</v>
      </c>
      <c r="M1247">
        <f t="shared" si="76"/>
        <v>0</v>
      </c>
      <c r="N1247">
        <f t="shared" si="77"/>
        <v>1</v>
      </c>
      <c r="O1247">
        <f t="shared" si="78"/>
        <v>12807.89</v>
      </c>
      <c r="P1247">
        <f t="shared" si="79"/>
        <v>12807.89</v>
      </c>
    </row>
    <row r="1248" spans="1:16" x14ac:dyDescent="0.2">
      <c r="A1248" s="2" t="s">
        <v>1677</v>
      </c>
      <c r="B1248" s="2" t="s">
        <v>393</v>
      </c>
      <c r="C1248" s="2" t="s">
        <v>1035</v>
      </c>
      <c r="D1248" s="2" t="s">
        <v>64</v>
      </c>
      <c r="E1248" s="2" t="s">
        <v>34</v>
      </c>
      <c r="F1248" s="2">
        <v>10447.44</v>
      </c>
      <c r="G1248" s="2">
        <v>0</v>
      </c>
      <c r="H1248" s="2">
        <v>10447.44</v>
      </c>
      <c r="I1248" s="2" t="s">
        <v>29</v>
      </c>
      <c r="J1248" s="4">
        <v>1</v>
      </c>
      <c r="K1248" t="str">
        <f>_xlfn.XLOOKUP(D1248, dim_channels!A:A, dim_channels!C:C, "Not Found")</f>
        <v>Direct</v>
      </c>
      <c r="L1248" t="str">
        <f>_xlfn.XLOOKUP(D1248, dim_channels!A:A, dim_channels!B:B, "Not Found")</f>
        <v>Direct Website</v>
      </c>
      <c r="M1248">
        <f t="shared" si="76"/>
        <v>0</v>
      </c>
      <c r="N1248">
        <f t="shared" si="77"/>
        <v>1</v>
      </c>
      <c r="O1248">
        <f t="shared" si="78"/>
        <v>10447.44</v>
      </c>
      <c r="P1248">
        <f t="shared" si="79"/>
        <v>10447.44</v>
      </c>
    </row>
    <row r="1249" spans="1:16" x14ac:dyDescent="0.2">
      <c r="A1249" s="3" t="s">
        <v>1678</v>
      </c>
      <c r="B1249" s="3" t="s">
        <v>725</v>
      </c>
      <c r="C1249" s="3" t="s">
        <v>178</v>
      </c>
      <c r="D1249" s="3" t="s">
        <v>52</v>
      </c>
      <c r="E1249" s="3" t="s">
        <v>34</v>
      </c>
      <c r="F1249" s="3">
        <v>6311.84</v>
      </c>
      <c r="G1249" s="3">
        <v>757.42</v>
      </c>
      <c r="H1249" s="3">
        <v>5554.42</v>
      </c>
      <c r="I1249" s="3" t="s">
        <v>41</v>
      </c>
      <c r="J1249" s="5">
        <v>1.136363472693819</v>
      </c>
      <c r="K1249" t="str">
        <f>_xlfn.XLOOKUP(D1249, dim_channels!A:A, dim_channels!C:C, "Not Found")</f>
        <v>OTA</v>
      </c>
      <c r="L1249" t="str">
        <f>_xlfn.XLOOKUP(D1249, dim_channels!A:A, dim_channels!B:B, "Not Found")</f>
        <v>Agoda</v>
      </c>
      <c r="M1249">
        <f t="shared" si="76"/>
        <v>1</v>
      </c>
      <c r="N1249">
        <f t="shared" si="77"/>
        <v>0</v>
      </c>
      <c r="O1249">
        <f t="shared" si="78"/>
        <v>0</v>
      </c>
      <c r="P1249">
        <f t="shared" si="79"/>
        <v>0</v>
      </c>
    </row>
    <row r="1250" spans="1:16" x14ac:dyDescent="0.2">
      <c r="A1250" s="2" t="s">
        <v>1679</v>
      </c>
      <c r="B1250" s="2" t="s">
        <v>165</v>
      </c>
      <c r="C1250" s="2" t="s">
        <v>165</v>
      </c>
      <c r="D1250" s="2" t="s">
        <v>45</v>
      </c>
      <c r="E1250" s="2" t="s">
        <v>46</v>
      </c>
      <c r="F1250" s="2">
        <v>2359.75</v>
      </c>
      <c r="G1250" s="2">
        <v>117.99</v>
      </c>
      <c r="H1250" s="2">
        <v>2241.7600000000002</v>
      </c>
      <c r="I1250" s="2" t="s">
        <v>29</v>
      </c>
      <c r="J1250" s="4">
        <v>1.052632752837056</v>
      </c>
      <c r="K1250" t="str">
        <f>_xlfn.XLOOKUP(D1250, dim_channels!A:A, dim_channels!C:C, "Not Found")</f>
        <v>Corporate</v>
      </c>
      <c r="L1250" t="str">
        <f>_xlfn.XLOOKUP(D1250, dim_channels!A:A, dim_channels!B:B, "Not Found")</f>
        <v>Corporate Direct</v>
      </c>
      <c r="M1250">
        <f t="shared" si="76"/>
        <v>0</v>
      </c>
      <c r="N1250">
        <f t="shared" si="77"/>
        <v>1</v>
      </c>
      <c r="O1250">
        <f t="shared" si="78"/>
        <v>2241.7600000000002</v>
      </c>
      <c r="P1250">
        <f t="shared" si="79"/>
        <v>2359.75</v>
      </c>
    </row>
    <row r="1251" spans="1:16" x14ac:dyDescent="0.2">
      <c r="A1251" s="3" t="s">
        <v>1680</v>
      </c>
      <c r="B1251" s="3" t="s">
        <v>574</v>
      </c>
      <c r="C1251" s="3" t="s">
        <v>126</v>
      </c>
      <c r="D1251" s="3" t="s">
        <v>64</v>
      </c>
      <c r="E1251" s="3" t="s">
        <v>115</v>
      </c>
      <c r="F1251" s="3">
        <v>10472.629999999999</v>
      </c>
      <c r="G1251" s="3">
        <v>0</v>
      </c>
      <c r="H1251" s="3">
        <v>10472.629999999999</v>
      </c>
      <c r="I1251" s="3" t="s">
        <v>29</v>
      </c>
      <c r="J1251" s="5">
        <v>1</v>
      </c>
      <c r="K1251" t="str">
        <f>_xlfn.XLOOKUP(D1251, dim_channels!A:A, dim_channels!C:C, "Not Found")</f>
        <v>Direct</v>
      </c>
      <c r="L1251" t="str">
        <f>_xlfn.XLOOKUP(D1251, dim_channels!A:A, dim_channels!B:B, "Not Found")</f>
        <v>Direct Website</v>
      </c>
      <c r="M1251">
        <f t="shared" si="76"/>
        <v>0</v>
      </c>
      <c r="N1251">
        <f t="shared" si="77"/>
        <v>1</v>
      </c>
      <c r="O1251">
        <f t="shared" si="78"/>
        <v>10472.629999999999</v>
      </c>
      <c r="P1251">
        <f t="shared" si="79"/>
        <v>10472.629999999999</v>
      </c>
    </row>
    <row r="1252" spans="1:16" x14ac:dyDescent="0.2">
      <c r="A1252" s="2" t="s">
        <v>1681</v>
      </c>
      <c r="B1252" s="2" t="s">
        <v>505</v>
      </c>
      <c r="C1252" s="2" t="s">
        <v>851</v>
      </c>
      <c r="D1252" s="2" t="s">
        <v>33</v>
      </c>
      <c r="E1252" s="2" t="s">
        <v>34</v>
      </c>
      <c r="F1252" s="2">
        <v>3908.71</v>
      </c>
      <c r="G1252" s="2">
        <v>586.30999999999995</v>
      </c>
      <c r="H1252" s="2">
        <v>3322.4</v>
      </c>
      <c r="I1252" s="2" t="s">
        <v>41</v>
      </c>
      <c r="J1252" s="4">
        <v>1.1764718275945101</v>
      </c>
      <c r="K1252" t="str">
        <f>_xlfn.XLOOKUP(D1252, dim_channels!A:A, dim_channels!C:C, "Not Found")</f>
        <v>OTA</v>
      </c>
      <c r="L1252" t="str">
        <f>_xlfn.XLOOKUP(D1252, dim_channels!A:A, dim_channels!B:B, "Not Found")</f>
        <v>Booking.com</v>
      </c>
      <c r="M1252">
        <f t="shared" si="76"/>
        <v>1</v>
      </c>
      <c r="N1252">
        <f t="shared" si="77"/>
        <v>0</v>
      </c>
      <c r="O1252">
        <f t="shared" si="78"/>
        <v>0</v>
      </c>
      <c r="P1252">
        <f t="shared" si="79"/>
        <v>0</v>
      </c>
    </row>
    <row r="1253" spans="1:16" x14ac:dyDescent="0.2">
      <c r="A1253" s="3" t="s">
        <v>1682</v>
      </c>
      <c r="B1253" s="3" t="s">
        <v>78</v>
      </c>
      <c r="C1253" s="3" t="s">
        <v>181</v>
      </c>
      <c r="D1253" s="3" t="s">
        <v>45</v>
      </c>
      <c r="E1253" s="3" t="s">
        <v>46</v>
      </c>
      <c r="F1253" s="3">
        <v>2379.9299999999998</v>
      </c>
      <c r="G1253" s="3">
        <v>119</v>
      </c>
      <c r="H1253" s="3">
        <v>2260.9299999999998</v>
      </c>
      <c r="I1253" s="3" t="s">
        <v>29</v>
      </c>
      <c r="J1253" s="5">
        <v>1.052633208458466</v>
      </c>
      <c r="K1253" t="str">
        <f>_xlfn.XLOOKUP(D1253, dim_channels!A:A, dim_channels!C:C, "Not Found")</f>
        <v>Corporate</v>
      </c>
      <c r="L1253" t="str">
        <f>_xlfn.XLOOKUP(D1253, dim_channels!A:A, dim_channels!B:B, "Not Found")</f>
        <v>Corporate Direct</v>
      </c>
      <c r="M1253">
        <f t="shared" si="76"/>
        <v>0</v>
      </c>
      <c r="N1253">
        <f t="shared" si="77"/>
        <v>1</v>
      </c>
      <c r="O1253">
        <f t="shared" si="78"/>
        <v>2260.9299999999998</v>
      </c>
      <c r="P1253">
        <f t="shared" si="79"/>
        <v>2379.9299999999998</v>
      </c>
    </row>
    <row r="1254" spans="1:16" x14ac:dyDescent="0.2">
      <c r="A1254" s="2" t="s">
        <v>1683</v>
      </c>
      <c r="B1254" s="2" t="s">
        <v>249</v>
      </c>
      <c r="C1254" s="2" t="s">
        <v>321</v>
      </c>
      <c r="D1254" s="2" t="s">
        <v>206</v>
      </c>
      <c r="E1254" s="2" t="s">
        <v>207</v>
      </c>
      <c r="F1254" s="2">
        <v>7654.65</v>
      </c>
      <c r="G1254" s="2">
        <v>0</v>
      </c>
      <c r="H1254" s="2">
        <v>7654.65</v>
      </c>
      <c r="I1254" s="2" t="s">
        <v>29</v>
      </c>
      <c r="J1254" s="4">
        <v>1</v>
      </c>
      <c r="K1254" t="str">
        <f>_xlfn.XLOOKUP(D1254, dim_channels!A:A, dim_channels!C:C, "Not Found")</f>
        <v>Direct</v>
      </c>
      <c r="L1254" t="str">
        <f>_xlfn.XLOOKUP(D1254, dim_channels!A:A, dim_channels!B:B, "Not Found")</f>
        <v>Walk-in</v>
      </c>
      <c r="M1254">
        <f t="shared" si="76"/>
        <v>0</v>
      </c>
      <c r="N1254">
        <f t="shared" si="77"/>
        <v>1</v>
      </c>
      <c r="O1254">
        <f t="shared" si="78"/>
        <v>7654.65</v>
      </c>
      <c r="P1254">
        <f t="shared" si="79"/>
        <v>7654.65</v>
      </c>
    </row>
    <row r="1255" spans="1:16" x14ac:dyDescent="0.2">
      <c r="A1255" s="3" t="s">
        <v>1684</v>
      </c>
      <c r="B1255" s="3" t="s">
        <v>82</v>
      </c>
      <c r="C1255" s="3" t="s">
        <v>602</v>
      </c>
      <c r="D1255" s="3" t="s">
        <v>27</v>
      </c>
      <c r="E1255" s="3" t="s">
        <v>60</v>
      </c>
      <c r="F1255" s="3">
        <v>5971.91</v>
      </c>
      <c r="G1255" s="3">
        <v>0</v>
      </c>
      <c r="H1255" s="3">
        <v>5971.91</v>
      </c>
      <c r="I1255" s="3" t="s">
        <v>29</v>
      </c>
      <c r="J1255" s="5">
        <v>1</v>
      </c>
      <c r="K1255" t="str">
        <f>_xlfn.XLOOKUP(D1255, dim_channels!A:A, dim_channels!C:C, "Not Found")</f>
        <v>OTA</v>
      </c>
      <c r="L1255" t="str">
        <f>_xlfn.XLOOKUP(D1255, dim_channels!A:A, dim_channels!B:B, "Not Found")</f>
        <v>Expedia</v>
      </c>
      <c r="M1255">
        <f t="shared" si="76"/>
        <v>0</v>
      </c>
      <c r="N1255">
        <f t="shared" si="77"/>
        <v>1</v>
      </c>
      <c r="O1255">
        <f t="shared" si="78"/>
        <v>5971.91</v>
      </c>
      <c r="P1255">
        <f t="shared" si="79"/>
        <v>5971.91</v>
      </c>
    </row>
    <row r="1256" spans="1:16" x14ac:dyDescent="0.2">
      <c r="A1256" s="2" t="s">
        <v>1685</v>
      </c>
      <c r="B1256" s="2" t="s">
        <v>141</v>
      </c>
      <c r="C1256" s="2" t="s">
        <v>595</v>
      </c>
      <c r="D1256" s="2" t="s">
        <v>33</v>
      </c>
      <c r="E1256" s="2" t="s">
        <v>60</v>
      </c>
      <c r="F1256" s="2">
        <v>2440.19</v>
      </c>
      <c r="G1256" s="2">
        <v>0</v>
      </c>
      <c r="H1256" s="2">
        <v>2440.19</v>
      </c>
      <c r="I1256" s="2" t="s">
        <v>41</v>
      </c>
      <c r="J1256" s="4">
        <v>1</v>
      </c>
      <c r="K1256" t="str">
        <f>_xlfn.XLOOKUP(D1256, dim_channels!A:A, dim_channels!C:C, "Not Found")</f>
        <v>OTA</v>
      </c>
      <c r="L1256" t="str">
        <f>_xlfn.XLOOKUP(D1256, dim_channels!A:A, dim_channels!B:B, "Not Found")</f>
        <v>Booking.com</v>
      </c>
      <c r="M1256">
        <f t="shared" si="76"/>
        <v>1</v>
      </c>
      <c r="N1256">
        <f t="shared" si="77"/>
        <v>0</v>
      </c>
      <c r="O1256">
        <f t="shared" si="78"/>
        <v>0</v>
      </c>
      <c r="P1256">
        <f t="shared" si="79"/>
        <v>0</v>
      </c>
    </row>
    <row r="1257" spans="1:16" x14ac:dyDescent="0.2">
      <c r="A1257" s="3" t="s">
        <v>1686</v>
      </c>
      <c r="B1257" s="3" t="s">
        <v>36</v>
      </c>
      <c r="C1257" s="3" t="s">
        <v>891</v>
      </c>
      <c r="D1257" s="3" t="s">
        <v>52</v>
      </c>
      <c r="E1257" s="3" t="s">
        <v>34</v>
      </c>
      <c r="F1257" s="3">
        <v>4315.09</v>
      </c>
      <c r="G1257" s="3">
        <v>517.80999999999995</v>
      </c>
      <c r="H1257" s="3">
        <v>3797.28</v>
      </c>
      <c r="I1257" s="3" t="s">
        <v>29</v>
      </c>
      <c r="J1257" s="5">
        <v>1.136363396957822</v>
      </c>
      <c r="K1257" t="str">
        <f>_xlfn.XLOOKUP(D1257, dim_channels!A:A, dim_channels!C:C, "Not Found")</f>
        <v>OTA</v>
      </c>
      <c r="L1257" t="str">
        <f>_xlfn.XLOOKUP(D1257, dim_channels!A:A, dim_channels!B:B, "Not Found")</f>
        <v>Agoda</v>
      </c>
      <c r="M1257">
        <f t="shared" si="76"/>
        <v>0</v>
      </c>
      <c r="N1257">
        <f t="shared" si="77"/>
        <v>1</v>
      </c>
      <c r="O1257">
        <f t="shared" si="78"/>
        <v>3797.28</v>
      </c>
      <c r="P1257">
        <f t="shared" si="79"/>
        <v>4315.09</v>
      </c>
    </row>
    <row r="1258" spans="1:16" x14ac:dyDescent="0.2">
      <c r="A1258" s="2" t="s">
        <v>1687</v>
      </c>
      <c r="B1258" s="2" t="s">
        <v>527</v>
      </c>
      <c r="C1258" s="2" t="s">
        <v>181</v>
      </c>
      <c r="D1258" s="2" t="s">
        <v>27</v>
      </c>
      <c r="E1258" s="2" t="s">
        <v>34</v>
      </c>
      <c r="F1258" s="2">
        <v>9199.49</v>
      </c>
      <c r="G1258" s="2">
        <v>1655.91</v>
      </c>
      <c r="H1258" s="2">
        <v>7543.58</v>
      </c>
      <c r="I1258" s="2" t="s">
        <v>29</v>
      </c>
      <c r="J1258" s="4">
        <v>1.2195124861140201</v>
      </c>
      <c r="K1258" t="str">
        <f>_xlfn.XLOOKUP(D1258, dim_channels!A:A, dim_channels!C:C, "Not Found")</f>
        <v>OTA</v>
      </c>
      <c r="L1258" t="str">
        <f>_xlfn.XLOOKUP(D1258, dim_channels!A:A, dim_channels!B:B, "Not Found")</f>
        <v>Expedia</v>
      </c>
      <c r="M1258">
        <f t="shared" si="76"/>
        <v>0</v>
      </c>
      <c r="N1258">
        <f t="shared" si="77"/>
        <v>1</v>
      </c>
      <c r="O1258">
        <f t="shared" si="78"/>
        <v>7543.58</v>
      </c>
      <c r="P1258">
        <f t="shared" si="79"/>
        <v>9199.49</v>
      </c>
    </row>
    <row r="1259" spans="1:16" x14ac:dyDescent="0.2">
      <c r="A1259" s="3" t="s">
        <v>1688</v>
      </c>
      <c r="B1259" s="3" t="s">
        <v>92</v>
      </c>
      <c r="C1259" s="3" t="s">
        <v>192</v>
      </c>
      <c r="D1259" s="3" t="s">
        <v>64</v>
      </c>
      <c r="E1259" s="3" t="s">
        <v>115</v>
      </c>
      <c r="F1259" s="3">
        <v>9612.43</v>
      </c>
      <c r="G1259" s="3">
        <v>0</v>
      </c>
      <c r="H1259" s="3">
        <v>9612.43</v>
      </c>
      <c r="I1259" s="3" t="s">
        <v>29</v>
      </c>
      <c r="J1259" s="5">
        <v>1</v>
      </c>
      <c r="K1259" t="str">
        <f>_xlfn.XLOOKUP(D1259, dim_channels!A:A, dim_channels!C:C, "Not Found")</f>
        <v>Direct</v>
      </c>
      <c r="L1259" t="str">
        <f>_xlfn.XLOOKUP(D1259, dim_channels!A:A, dim_channels!B:B, "Not Found")</f>
        <v>Direct Website</v>
      </c>
      <c r="M1259">
        <f t="shared" si="76"/>
        <v>0</v>
      </c>
      <c r="N1259">
        <f t="shared" si="77"/>
        <v>1</v>
      </c>
      <c r="O1259">
        <f t="shared" si="78"/>
        <v>9612.43</v>
      </c>
      <c r="P1259">
        <f t="shared" si="79"/>
        <v>9612.43</v>
      </c>
    </row>
    <row r="1260" spans="1:16" x14ac:dyDescent="0.2">
      <c r="A1260" s="2" t="s">
        <v>1689</v>
      </c>
      <c r="B1260" s="2" t="s">
        <v>512</v>
      </c>
      <c r="C1260" s="2" t="s">
        <v>195</v>
      </c>
      <c r="D1260" s="2" t="s">
        <v>33</v>
      </c>
      <c r="E1260" s="2" t="s">
        <v>34</v>
      </c>
      <c r="F1260" s="2">
        <v>3023.12</v>
      </c>
      <c r="G1260" s="2">
        <v>453.47</v>
      </c>
      <c r="H1260" s="2">
        <v>2569.65</v>
      </c>
      <c r="I1260" s="2" t="s">
        <v>29</v>
      </c>
      <c r="J1260" s="4">
        <v>1.1764715039013089</v>
      </c>
      <c r="K1260" t="str">
        <f>_xlfn.XLOOKUP(D1260, dim_channels!A:A, dim_channels!C:C, "Not Found")</f>
        <v>OTA</v>
      </c>
      <c r="L1260" t="str">
        <f>_xlfn.XLOOKUP(D1260, dim_channels!A:A, dim_channels!B:B, "Not Found")</f>
        <v>Booking.com</v>
      </c>
      <c r="M1260">
        <f t="shared" si="76"/>
        <v>0</v>
      </c>
      <c r="N1260">
        <f t="shared" si="77"/>
        <v>1</v>
      </c>
      <c r="O1260">
        <f t="shared" si="78"/>
        <v>2569.65</v>
      </c>
      <c r="P1260">
        <f t="shared" si="79"/>
        <v>3023.12</v>
      </c>
    </row>
    <row r="1261" spans="1:16" x14ac:dyDescent="0.2">
      <c r="A1261" s="3" t="s">
        <v>1690</v>
      </c>
      <c r="B1261" s="3" t="s">
        <v>294</v>
      </c>
      <c r="C1261" s="3" t="s">
        <v>294</v>
      </c>
      <c r="D1261" s="3" t="s">
        <v>114</v>
      </c>
      <c r="E1261" s="3" t="s">
        <v>115</v>
      </c>
      <c r="F1261" s="3">
        <v>6536.88</v>
      </c>
      <c r="G1261" s="3">
        <v>653.69000000000005</v>
      </c>
      <c r="H1261" s="3">
        <v>5883.19</v>
      </c>
      <c r="I1261" s="3" t="s">
        <v>29</v>
      </c>
      <c r="J1261" s="5">
        <v>1.111111488835139</v>
      </c>
      <c r="K1261" t="str">
        <f>_xlfn.XLOOKUP(D1261, dim_channels!A:A, dim_channels!C:C, "Not Found")</f>
        <v>Offline</v>
      </c>
      <c r="L1261" t="str">
        <f>_xlfn.XLOOKUP(D1261, dim_channels!A:A, dim_channels!B:B, "Not Found")</f>
        <v>Travel Agency</v>
      </c>
      <c r="M1261">
        <f t="shared" si="76"/>
        <v>0</v>
      </c>
      <c r="N1261">
        <f t="shared" si="77"/>
        <v>1</v>
      </c>
      <c r="O1261">
        <f t="shared" si="78"/>
        <v>5883.19</v>
      </c>
      <c r="P1261">
        <f t="shared" si="79"/>
        <v>6536.88</v>
      </c>
    </row>
    <row r="1262" spans="1:16" x14ac:dyDescent="0.2">
      <c r="A1262" s="2" t="s">
        <v>1691</v>
      </c>
      <c r="B1262" s="2" t="s">
        <v>124</v>
      </c>
      <c r="C1262" s="2" t="s">
        <v>48</v>
      </c>
      <c r="D1262" s="2" t="s">
        <v>33</v>
      </c>
      <c r="E1262" s="2" t="s">
        <v>60</v>
      </c>
      <c r="F1262" s="2">
        <v>11651.62</v>
      </c>
      <c r="G1262" s="2">
        <v>0</v>
      </c>
      <c r="H1262" s="2">
        <v>11651.62</v>
      </c>
      <c r="I1262" s="2" t="s">
        <v>29</v>
      </c>
      <c r="J1262" s="4">
        <v>1</v>
      </c>
      <c r="K1262" t="str">
        <f>_xlfn.XLOOKUP(D1262, dim_channels!A:A, dim_channels!C:C, "Not Found")</f>
        <v>OTA</v>
      </c>
      <c r="L1262" t="str">
        <f>_xlfn.XLOOKUP(D1262, dim_channels!A:A, dim_channels!B:B, "Not Found")</f>
        <v>Booking.com</v>
      </c>
      <c r="M1262">
        <f t="shared" si="76"/>
        <v>0</v>
      </c>
      <c r="N1262">
        <f t="shared" si="77"/>
        <v>1</v>
      </c>
      <c r="O1262">
        <f t="shared" si="78"/>
        <v>11651.62</v>
      </c>
      <c r="P1262">
        <f t="shared" si="79"/>
        <v>11651.62</v>
      </c>
    </row>
    <row r="1263" spans="1:16" x14ac:dyDescent="0.2">
      <c r="A1263" s="3" t="s">
        <v>1692</v>
      </c>
      <c r="B1263" s="3" t="s">
        <v>360</v>
      </c>
      <c r="C1263" s="3" t="s">
        <v>95</v>
      </c>
      <c r="D1263" s="3" t="s">
        <v>64</v>
      </c>
      <c r="E1263" s="3" t="s">
        <v>28</v>
      </c>
      <c r="F1263" s="3">
        <v>12432.83</v>
      </c>
      <c r="G1263" s="3">
        <v>0</v>
      </c>
      <c r="H1263" s="3">
        <v>12432.83</v>
      </c>
      <c r="I1263" s="3" t="s">
        <v>29</v>
      </c>
      <c r="J1263" s="5">
        <v>1</v>
      </c>
      <c r="K1263" t="str">
        <f>_xlfn.XLOOKUP(D1263, dim_channels!A:A, dim_channels!C:C, "Not Found")</f>
        <v>Direct</v>
      </c>
      <c r="L1263" t="str">
        <f>_xlfn.XLOOKUP(D1263, dim_channels!A:A, dim_channels!B:B, "Not Found")</f>
        <v>Direct Website</v>
      </c>
      <c r="M1263">
        <f t="shared" si="76"/>
        <v>0</v>
      </c>
      <c r="N1263">
        <f t="shared" si="77"/>
        <v>1</v>
      </c>
      <c r="O1263">
        <f t="shared" si="78"/>
        <v>12432.83</v>
      </c>
      <c r="P1263">
        <f t="shared" si="79"/>
        <v>12432.83</v>
      </c>
    </row>
    <row r="1264" spans="1:16" x14ac:dyDescent="0.2">
      <c r="A1264" s="2" t="s">
        <v>1693</v>
      </c>
      <c r="B1264" s="2" t="s">
        <v>305</v>
      </c>
      <c r="C1264" s="2" t="s">
        <v>955</v>
      </c>
      <c r="D1264" s="2" t="s">
        <v>45</v>
      </c>
      <c r="E1264" s="2" t="s">
        <v>89</v>
      </c>
      <c r="F1264" s="2">
        <v>8457.33</v>
      </c>
      <c r="G1264" s="2">
        <v>0</v>
      </c>
      <c r="H1264" s="2">
        <v>8457.33</v>
      </c>
      <c r="I1264" s="2" t="s">
        <v>29</v>
      </c>
      <c r="J1264" s="4">
        <v>1</v>
      </c>
      <c r="K1264" t="str">
        <f>_xlfn.XLOOKUP(D1264, dim_channels!A:A, dim_channels!C:C, "Not Found")</f>
        <v>Corporate</v>
      </c>
      <c r="L1264" t="str">
        <f>_xlfn.XLOOKUP(D1264, dim_channels!A:A, dim_channels!B:B, "Not Found")</f>
        <v>Corporate Direct</v>
      </c>
      <c r="M1264">
        <f t="shared" si="76"/>
        <v>0</v>
      </c>
      <c r="N1264">
        <f t="shared" si="77"/>
        <v>1</v>
      </c>
      <c r="O1264">
        <f t="shared" si="78"/>
        <v>8457.33</v>
      </c>
      <c r="P1264">
        <f t="shared" si="79"/>
        <v>8457.33</v>
      </c>
    </row>
    <row r="1265" spans="1:16" x14ac:dyDescent="0.2">
      <c r="A1265" s="3" t="s">
        <v>1694</v>
      </c>
      <c r="B1265" s="3" t="s">
        <v>679</v>
      </c>
      <c r="C1265" s="3" t="s">
        <v>403</v>
      </c>
      <c r="D1265" s="3" t="s">
        <v>27</v>
      </c>
      <c r="E1265" s="3" t="s">
        <v>28</v>
      </c>
      <c r="F1265" s="3">
        <v>3053.31</v>
      </c>
      <c r="G1265" s="3">
        <v>549.6</v>
      </c>
      <c r="H1265" s="3">
        <v>2503.71</v>
      </c>
      <c r="I1265" s="3" t="s">
        <v>41</v>
      </c>
      <c r="J1265" s="5">
        <v>1.219514240866554</v>
      </c>
      <c r="K1265" t="str">
        <f>_xlfn.XLOOKUP(D1265, dim_channels!A:A, dim_channels!C:C, "Not Found")</f>
        <v>OTA</v>
      </c>
      <c r="L1265" t="str">
        <f>_xlfn.XLOOKUP(D1265, dim_channels!A:A, dim_channels!B:B, "Not Found")</f>
        <v>Expedia</v>
      </c>
      <c r="M1265">
        <f t="shared" si="76"/>
        <v>1</v>
      </c>
      <c r="N1265">
        <f t="shared" si="77"/>
        <v>0</v>
      </c>
      <c r="O1265">
        <f t="shared" si="78"/>
        <v>0</v>
      </c>
      <c r="P1265">
        <f t="shared" si="79"/>
        <v>0</v>
      </c>
    </row>
    <row r="1266" spans="1:16" x14ac:dyDescent="0.2">
      <c r="A1266" s="2" t="s">
        <v>1695</v>
      </c>
      <c r="B1266" s="2" t="s">
        <v>435</v>
      </c>
      <c r="C1266" s="2" t="s">
        <v>271</v>
      </c>
      <c r="D1266" s="2" t="s">
        <v>27</v>
      </c>
      <c r="E1266" s="2" t="s">
        <v>28</v>
      </c>
      <c r="F1266" s="2">
        <v>3427.22</v>
      </c>
      <c r="G1266" s="2">
        <v>616.9</v>
      </c>
      <c r="H1266" s="2">
        <v>2810.32</v>
      </c>
      <c r="I1266" s="2" t="s">
        <v>41</v>
      </c>
      <c r="J1266" s="4">
        <v>1.2195123686982261</v>
      </c>
      <c r="K1266" t="str">
        <f>_xlfn.XLOOKUP(D1266, dim_channels!A:A, dim_channels!C:C, "Not Found")</f>
        <v>OTA</v>
      </c>
      <c r="L1266" t="str">
        <f>_xlfn.XLOOKUP(D1266, dim_channels!A:A, dim_channels!B:B, "Not Found")</f>
        <v>Expedia</v>
      </c>
      <c r="M1266">
        <f t="shared" si="76"/>
        <v>1</v>
      </c>
      <c r="N1266">
        <f t="shared" si="77"/>
        <v>0</v>
      </c>
      <c r="O1266">
        <f t="shared" si="78"/>
        <v>0</v>
      </c>
      <c r="P1266">
        <f t="shared" si="79"/>
        <v>0</v>
      </c>
    </row>
    <row r="1267" spans="1:16" x14ac:dyDescent="0.2">
      <c r="A1267" s="3" t="s">
        <v>1696</v>
      </c>
      <c r="B1267" s="3" t="s">
        <v>949</v>
      </c>
      <c r="C1267" s="3" t="s">
        <v>302</v>
      </c>
      <c r="D1267" s="3" t="s">
        <v>64</v>
      </c>
      <c r="E1267" s="3" t="s">
        <v>115</v>
      </c>
      <c r="F1267" s="3">
        <v>5064.6000000000004</v>
      </c>
      <c r="G1267" s="3">
        <v>0</v>
      </c>
      <c r="H1267" s="3">
        <v>5064.6000000000004</v>
      </c>
      <c r="I1267" s="3" t="s">
        <v>41</v>
      </c>
      <c r="J1267" s="5">
        <v>1</v>
      </c>
      <c r="K1267" t="str">
        <f>_xlfn.XLOOKUP(D1267, dim_channels!A:A, dim_channels!C:C, "Not Found")</f>
        <v>Direct</v>
      </c>
      <c r="L1267" t="str">
        <f>_xlfn.XLOOKUP(D1267, dim_channels!A:A, dim_channels!B:B, "Not Found")</f>
        <v>Direct Website</v>
      </c>
      <c r="M1267">
        <f t="shared" si="76"/>
        <v>1</v>
      </c>
      <c r="N1267">
        <f t="shared" si="77"/>
        <v>0</v>
      </c>
      <c r="O1267">
        <f t="shared" si="78"/>
        <v>0</v>
      </c>
      <c r="P1267">
        <f t="shared" si="79"/>
        <v>0</v>
      </c>
    </row>
    <row r="1268" spans="1:16" x14ac:dyDescent="0.2">
      <c r="A1268" s="2" t="s">
        <v>1697</v>
      </c>
      <c r="B1268" s="2" t="s">
        <v>355</v>
      </c>
      <c r="C1268" s="2" t="s">
        <v>653</v>
      </c>
      <c r="D1268" s="2" t="s">
        <v>206</v>
      </c>
      <c r="E1268" s="2" t="s">
        <v>207</v>
      </c>
      <c r="F1268" s="2">
        <v>10204.58</v>
      </c>
      <c r="G1268" s="2">
        <v>0</v>
      </c>
      <c r="H1268" s="2">
        <v>10204.58</v>
      </c>
      <c r="I1268" s="2" t="s">
        <v>41</v>
      </c>
      <c r="J1268" s="4">
        <v>1</v>
      </c>
      <c r="K1268" t="str">
        <f>_xlfn.XLOOKUP(D1268, dim_channels!A:A, dim_channels!C:C, "Not Found")</f>
        <v>Direct</v>
      </c>
      <c r="L1268" t="str">
        <f>_xlfn.XLOOKUP(D1268, dim_channels!A:A, dim_channels!B:B, "Not Found")</f>
        <v>Walk-in</v>
      </c>
      <c r="M1268">
        <f t="shared" si="76"/>
        <v>1</v>
      </c>
      <c r="N1268">
        <f t="shared" si="77"/>
        <v>0</v>
      </c>
      <c r="O1268">
        <f t="shared" si="78"/>
        <v>0</v>
      </c>
      <c r="P1268">
        <f t="shared" si="79"/>
        <v>0</v>
      </c>
    </row>
    <row r="1269" spans="1:16" x14ac:dyDescent="0.2">
      <c r="A1269" s="3" t="s">
        <v>1698</v>
      </c>
      <c r="B1269" s="3" t="s">
        <v>558</v>
      </c>
      <c r="C1269" s="3" t="s">
        <v>159</v>
      </c>
      <c r="D1269" s="3" t="s">
        <v>27</v>
      </c>
      <c r="E1269" s="3" t="s">
        <v>28</v>
      </c>
      <c r="F1269" s="3">
        <v>3698.84</v>
      </c>
      <c r="G1269" s="3">
        <v>665.79</v>
      </c>
      <c r="H1269" s="3">
        <v>3033.05</v>
      </c>
      <c r="I1269" s="3" t="s">
        <v>41</v>
      </c>
      <c r="J1269" s="5">
        <v>1.219511712632499</v>
      </c>
      <c r="K1269" t="str">
        <f>_xlfn.XLOOKUP(D1269, dim_channels!A:A, dim_channels!C:C, "Not Found")</f>
        <v>OTA</v>
      </c>
      <c r="L1269" t="str">
        <f>_xlfn.XLOOKUP(D1269, dim_channels!A:A, dim_channels!B:B, "Not Found")</f>
        <v>Expedia</v>
      </c>
      <c r="M1269">
        <f t="shared" si="76"/>
        <v>1</v>
      </c>
      <c r="N1269">
        <f t="shared" si="77"/>
        <v>0</v>
      </c>
      <c r="O1269">
        <f t="shared" si="78"/>
        <v>0</v>
      </c>
      <c r="P1269">
        <f t="shared" si="79"/>
        <v>0</v>
      </c>
    </row>
    <row r="1270" spans="1:16" x14ac:dyDescent="0.2">
      <c r="A1270" s="2" t="s">
        <v>1699</v>
      </c>
      <c r="B1270" s="2" t="s">
        <v>168</v>
      </c>
      <c r="C1270" s="2" t="s">
        <v>118</v>
      </c>
      <c r="D1270" s="2" t="s">
        <v>33</v>
      </c>
      <c r="E1270" s="2" t="s">
        <v>28</v>
      </c>
      <c r="F1270" s="2">
        <v>15539.94</v>
      </c>
      <c r="G1270" s="2">
        <v>2330.9899999999998</v>
      </c>
      <c r="H1270" s="2">
        <v>13208.95</v>
      </c>
      <c r="I1270" s="2" t="s">
        <v>29</v>
      </c>
      <c r="J1270" s="4">
        <v>1.1764704991691239</v>
      </c>
      <c r="K1270" t="str">
        <f>_xlfn.XLOOKUP(D1270, dim_channels!A:A, dim_channels!C:C, "Not Found")</f>
        <v>OTA</v>
      </c>
      <c r="L1270" t="str">
        <f>_xlfn.XLOOKUP(D1270, dim_channels!A:A, dim_channels!B:B, "Not Found")</f>
        <v>Booking.com</v>
      </c>
      <c r="M1270">
        <f t="shared" si="76"/>
        <v>0</v>
      </c>
      <c r="N1270">
        <f t="shared" si="77"/>
        <v>1</v>
      </c>
      <c r="O1270">
        <f t="shared" si="78"/>
        <v>13208.95</v>
      </c>
      <c r="P1270">
        <f t="shared" si="79"/>
        <v>15539.94</v>
      </c>
    </row>
    <row r="1271" spans="1:16" x14ac:dyDescent="0.2">
      <c r="A1271" s="3" t="s">
        <v>1700</v>
      </c>
      <c r="B1271" s="3" t="s">
        <v>714</v>
      </c>
      <c r="C1271" s="3" t="s">
        <v>359</v>
      </c>
      <c r="D1271" s="3" t="s">
        <v>33</v>
      </c>
      <c r="E1271" s="3" t="s">
        <v>60</v>
      </c>
      <c r="F1271" s="3">
        <v>6034.44</v>
      </c>
      <c r="G1271" s="3">
        <v>0</v>
      </c>
      <c r="H1271" s="3">
        <v>6034.44</v>
      </c>
      <c r="I1271" s="3" t="s">
        <v>29</v>
      </c>
      <c r="J1271" s="5">
        <v>1</v>
      </c>
      <c r="K1271" t="str">
        <f>_xlfn.XLOOKUP(D1271, dim_channels!A:A, dim_channels!C:C, "Not Found")</f>
        <v>OTA</v>
      </c>
      <c r="L1271" t="str">
        <f>_xlfn.XLOOKUP(D1271, dim_channels!A:A, dim_channels!B:B, "Not Found")</f>
        <v>Booking.com</v>
      </c>
      <c r="M1271">
        <f t="shared" si="76"/>
        <v>0</v>
      </c>
      <c r="N1271">
        <f t="shared" si="77"/>
        <v>1</v>
      </c>
      <c r="O1271">
        <f t="shared" si="78"/>
        <v>6034.44</v>
      </c>
      <c r="P1271">
        <f t="shared" si="79"/>
        <v>6034.44</v>
      </c>
    </row>
    <row r="1272" spans="1:16" x14ac:dyDescent="0.2">
      <c r="A1272" s="2" t="s">
        <v>1701</v>
      </c>
      <c r="B1272" s="2" t="s">
        <v>1035</v>
      </c>
      <c r="C1272" s="2" t="s">
        <v>156</v>
      </c>
      <c r="D1272" s="2" t="s">
        <v>206</v>
      </c>
      <c r="E1272" s="2" t="s">
        <v>207</v>
      </c>
      <c r="F1272" s="2">
        <v>15575.82</v>
      </c>
      <c r="G1272" s="2">
        <v>0</v>
      </c>
      <c r="H1272" s="2">
        <v>15575.82</v>
      </c>
      <c r="I1272" s="2" t="s">
        <v>41</v>
      </c>
      <c r="J1272" s="4">
        <v>1</v>
      </c>
      <c r="K1272" t="str">
        <f>_xlfn.XLOOKUP(D1272, dim_channels!A:A, dim_channels!C:C, "Not Found")</f>
        <v>Direct</v>
      </c>
      <c r="L1272" t="str">
        <f>_xlfn.XLOOKUP(D1272, dim_channels!A:A, dim_channels!B:B, "Not Found")</f>
        <v>Walk-in</v>
      </c>
      <c r="M1272">
        <f t="shared" si="76"/>
        <v>1</v>
      </c>
      <c r="N1272">
        <f t="shared" si="77"/>
        <v>0</v>
      </c>
      <c r="O1272">
        <f t="shared" si="78"/>
        <v>0</v>
      </c>
      <c r="P1272">
        <f t="shared" si="79"/>
        <v>0</v>
      </c>
    </row>
    <row r="1273" spans="1:16" x14ac:dyDescent="0.2">
      <c r="A1273" s="3" t="s">
        <v>1702</v>
      </c>
      <c r="B1273" s="3" t="s">
        <v>384</v>
      </c>
      <c r="C1273" s="3" t="s">
        <v>463</v>
      </c>
      <c r="D1273" s="3" t="s">
        <v>27</v>
      </c>
      <c r="E1273" s="3" t="s">
        <v>34</v>
      </c>
      <c r="F1273" s="3">
        <v>3487.96</v>
      </c>
      <c r="G1273" s="3">
        <v>627.83000000000004</v>
      </c>
      <c r="H1273" s="3">
        <v>2860.13</v>
      </c>
      <c r="I1273" s="3" t="s">
        <v>29</v>
      </c>
      <c r="J1273" s="5">
        <v>1.2195110012481949</v>
      </c>
      <c r="K1273" t="str">
        <f>_xlfn.XLOOKUP(D1273, dim_channels!A:A, dim_channels!C:C, "Not Found")</f>
        <v>OTA</v>
      </c>
      <c r="L1273" t="str">
        <f>_xlfn.XLOOKUP(D1273, dim_channels!A:A, dim_channels!B:B, "Not Found")</f>
        <v>Expedia</v>
      </c>
      <c r="M1273">
        <f t="shared" si="76"/>
        <v>0</v>
      </c>
      <c r="N1273">
        <f t="shared" si="77"/>
        <v>1</v>
      </c>
      <c r="O1273">
        <f t="shared" si="78"/>
        <v>2860.13</v>
      </c>
      <c r="P1273">
        <f t="shared" si="79"/>
        <v>3487.96</v>
      </c>
    </row>
    <row r="1274" spans="1:16" x14ac:dyDescent="0.2">
      <c r="A1274" s="2" t="s">
        <v>1703</v>
      </c>
      <c r="B1274" s="2" t="s">
        <v>720</v>
      </c>
      <c r="C1274" s="2" t="s">
        <v>1179</v>
      </c>
      <c r="D1274" s="2" t="s">
        <v>52</v>
      </c>
      <c r="E1274" s="2" t="s">
        <v>34</v>
      </c>
      <c r="F1274" s="2">
        <v>14174.11</v>
      </c>
      <c r="G1274" s="2">
        <v>1700.89</v>
      </c>
      <c r="H1274" s="2">
        <v>12473.22</v>
      </c>
      <c r="I1274" s="2" t="s">
        <v>41</v>
      </c>
      <c r="J1274" s="4">
        <v>1.1363633448299639</v>
      </c>
      <c r="K1274" t="str">
        <f>_xlfn.XLOOKUP(D1274, dim_channels!A:A, dim_channels!C:C, "Not Found")</f>
        <v>OTA</v>
      </c>
      <c r="L1274" t="str">
        <f>_xlfn.XLOOKUP(D1274, dim_channels!A:A, dim_channels!B:B, "Not Found")</f>
        <v>Agoda</v>
      </c>
      <c r="M1274">
        <f t="shared" si="76"/>
        <v>1</v>
      </c>
      <c r="N1274">
        <f t="shared" si="77"/>
        <v>0</v>
      </c>
      <c r="O1274">
        <f t="shared" si="78"/>
        <v>0</v>
      </c>
      <c r="P1274">
        <f t="shared" si="79"/>
        <v>0</v>
      </c>
    </row>
    <row r="1275" spans="1:16" x14ac:dyDescent="0.2">
      <c r="A1275" s="3" t="s">
        <v>1704</v>
      </c>
      <c r="B1275" s="3" t="s">
        <v>106</v>
      </c>
      <c r="C1275" s="3" t="s">
        <v>401</v>
      </c>
      <c r="D1275" s="3" t="s">
        <v>52</v>
      </c>
      <c r="E1275" s="3" t="s">
        <v>34</v>
      </c>
      <c r="F1275" s="3">
        <v>2772.87</v>
      </c>
      <c r="G1275" s="3">
        <v>332.74</v>
      </c>
      <c r="H1275" s="3">
        <v>2440.13</v>
      </c>
      <c r="I1275" s="3" t="s">
        <v>29</v>
      </c>
      <c r="J1275" s="5">
        <v>1.1363615872924799</v>
      </c>
      <c r="K1275" t="str">
        <f>_xlfn.XLOOKUP(D1275, dim_channels!A:A, dim_channels!C:C, "Not Found")</f>
        <v>OTA</v>
      </c>
      <c r="L1275" t="str">
        <f>_xlfn.XLOOKUP(D1275, dim_channels!A:A, dim_channels!B:B, "Not Found")</f>
        <v>Agoda</v>
      </c>
      <c r="M1275">
        <f t="shared" si="76"/>
        <v>0</v>
      </c>
      <c r="N1275">
        <f t="shared" si="77"/>
        <v>1</v>
      </c>
      <c r="O1275">
        <f t="shared" si="78"/>
        <v>2440.13</v>
      </c>
      <c r="P1275">
        <f t="shared" si="79"/>
        <v>2772.87</v>
      </c>
    </row>
    <row r="1276" spans="1:16" x14ac:dyDescent="0.2">
      <c r="A1276" s="2" t="s">
        <v>1705</v>
      </c>
      <c r="B1276" s="2" t="s">
        <v>236</v>
      </c>
      <c r="C1276" s="2" t="s">
        <v>107</v>
      </c>
      <c r="D1276" s="2" t="s">
        <v>52</v>
      </c>
      <c r="E1276" s="2" t="s">
        <v>60</v>
      </c>
      <c r="F1276" s="2">
        <v>4225.63</v>
      </c>
      <c r="G1276" s="2">
        <v>0</v>
      </c>
      <c r="H1276" s="2">
        <v>4225.63</v>
      </c>
      <c r="I1276" s="2" t="s">
        <v>29</v>
      </c>
      <c r="J1276" s="4">
        <v>1</v>
      </c>
      <c r="K1276" t="str">
        <f>_xlfn.XLOOKUP(D1276, dim_channels!A:A, dim_channels!C:C, "Not Found")</f>
        <v>OTA</v>
      </c>
      <c r="L1276" t="str">
        <f>_xlfn.XLOOKUP(D1276, dim_channels!A:A, dim_channels!B:B, "Not Found")</f>
        <v>Agoda</v>
      </c>
      <c r="M1276">
        <f t="shared" si="76"/>
        <v>0</v>
      </c>
      <c r="N1276">
        <f t="shared" si="77"/>
        <v>1</v>
      </c>
      <c r="O1276">
        <f t="shared" si="78"/>
        <v>4225.63</v>
      </c>
      <c r="P1276">
        <f t="shared" si="79"/>
        <v>4225.63</v>
      </c>
    </row>
    <row r="1277" spans="1:16" x14ac:dyDescent="0.2">
      <c r="A1277" s="3" t="s">
        <v>1706</v>
      </c>
      <c r="B1277" s="3" t="s">
        <v>138</v>
      </c>
      <c r="C1277" s="3" t="s">
        <v>382</v>
      </c>
      <c r="D1277" s="3" t="s">
        <v>27</v>
      </c>
      <c r="E1277" s="3" t="s">
        <v>28</v>
      </c>
      <c r="F1277" s="3">
        <v>4780.66</v>
      </c>
      <c r="G1277" s="3">
        <v>860.52</v>
      </c>
      <c r="H1277" s="3">
        <v>3920.14</v>
      </c>
      <c r="I1277" s="3" t="s">
        <v>56</v>
      </c>
      <c r="J1277" s="5">
        <v>1.2195125684286789</v>
      </c>
      <c r="K1277" t="str">
        <f>_xlfn.XLOOKUP(D1277, dim_channels!A:A, dim_channels!C:C, "Not Found")</f>
        <v>OTA</v>
      </c>
      <c r="L1277" t="str">
        <f>_xlfn.XLOOKUP(D1277, dim_channels!A:A, dim_channels!B:B, "Not Found")</f>
        <v>Expedia</v>
      </c>
      <c r="M1277">
        <f t="shared" si="76"/>
        <v>0</v>
      </c>
      <c r="N1277">
        <f t="shared" si="77"/>
        <v>0</v>
      </c>
      <c r="O1277">
        <f t="shared" si="78"/>
        <v>0</v>
      </c>
      <c r="P1277">
        <f t="shared" si="79"/>
        <v>0</v>
      </c>
    </row>
    <row r="1278" spans="1:16" x14ac:dyDescent="0.2">
      <c r="A1278" s="2" t="s">
        <v>1707</v>
      </c>
      <c r="B1278" s="2" t="s">
        <v>875</v>
      </c>
      <c r="C1278" s="2" t="s">
        <v>148</v>
      </c>
      <c r="D1278" s="2" t="s">
        <v>27</v>
      </c>
      <c r="E1278" s="2" t="s">
        <v>60</v>
      </c>
      <c r="F1278" s="2">
        <v>3510.67</v>
      </c>
      <c r="G1278" s="2">
        <v>0</v>
      </c>
      <c r="H1278" s="2">
        <v>3510.67</v>
      </c>
      <c r="I1278" s="2" t="s">
        <v>29</v>
      </c>
      <c r="J1278" s="4">
        <v>1</v>
      </c>
      <c r="K1278" t="str">
        <f>_xlfn.XLOOKUP(D1278, dim_channels!A:A, dim_channels!C:C, "Not Found")</f>
        <v>OTA</v>
      </c>
      <c r="L1278" t="str">
        <f>_xlfn.XLOOKUP(D1278, dim_channels!A:A, dim_channels!B:B, "Not Found")</f>
        <v>Expedia</v>
      </c>
      <c r="M1278">
        <f t="shared" si="76"/>
        <v>0</v>
      </c>
      <c r="N1278">
        <f t="shared" si="77"/>
        <v>1</v>
      </c>
      <c r="O1278">
        <f t="shared" si="78"/>
        <v>3510.67</v>
      </c>
      <c r="P1278">
        <f t="shared" si="79"/>
        <v>3510.67</v>
      </c>
    </row>
    <row r="1279" spans="1:16" x14ac:dyDescent="0.2">
      <c r="A1279" s="3" t="s">
        <v>1708</v>
      </c>
      <c r="B1279" s="3" t="s">
        <v>589</v>
      </c>
      <c r="C1279" s="3" t="s">
        <v>153</v>
      </c>
      <c r="D1279" s="3" t="s">
        <v>114</v>
      </c>
      <c r="E1279" s="3" t="s">
        <v>46</v>
      </c>
      <c r="F1279" s="3">
        <v>14239.7</v>
      </c>
      <c r="G1279" s="3">
        <v>1423.97</v>
      </c>
      <c r="H1279" s="3">
        <v>12815.73</v>
      </c>
      <c r="I1279" s="3" t="s">
        <v>29</v>
      </c>
      <c r="J1279" s="5">
        <v>1.1111111111111109</v>
      </c>
      <c r="K1279" t="str">
        <f>_xlfn.XLOOKUP(D1279, dim_channels!A:A, dim_channels!C:C, "Not Found")</f>
        <v>Offline</v>
      </c>
      <c r="L1279" t="str">
        <f>_xlfn.XLOOKUP(D1279, dim_channels!A:A, dim_channels!B:B, "Not Found")</f>
        <v>Travel Agency</v>
      </c>
      <c r="M1279">
        <f t="shared" si="76"/>
        <v>0</v>
      </c>
      <c r="N1279">
        <f t="shared" si="77"/>
        <v>1</v>
      </c>
      <c r="O1279">
        <f t="shared" si="78"/>
        <v>12815.73</v>
      </c>
      <c r="P1279">
        <f t="shared" si="79"/>
        <v>14239.7</v>
      </c>
    </row>
    <row r="1280" spans="1:16" x14ac:dyDescent="0.2">
      <c r="A1280" s="2" t="s">
        <v>1709</v>
      </c>
      <c r="B1280" s="2" t="s">
        <v>482</v>
      </c>
      <c r="C1280" s="2" t="s">
        <v>590</v>
      </c>
      <c r="D1280" s="2" t="s">
        <v>64</v>
      </c>
      <c r="E1280" s="2" t="s">
        <v>28</v>
      </c>
      <c r="F1280" s="2">
        <v>10946.01</v>
      </c>
      <c r="G1280" s="2">
        <v>0</v>
      </c>
      <c r="H1280" s="2">
        <v>10946.01</v>
      </c>
      <c r="I1280" s="2" t="s">
        <v>41</v>
      </c>
      <c r="J1280" s="4">
        <v>1</v>
      </c>
      <c r="K1280" t="str">
        <f>_xlfn.XLOOKUP(D1280, dim_channels!A:A, dim_channels!C:C, "Not Found")</f>
        <v>Direct</v>
      </c>
      <c r="L1280" t="str">
        <f>_xlfn.XLOOKUP(D1280, dim_channels!A:A, dim_channels!B:B, "Not Found")</f>
        <v>Direct Website</v>
      </c>
      <c r="M1280">
        <f t="shared" si="76"/>
        <v>1</v>
      </c>
      <c r="N1280">
        <f t="shared" si="77"/>
        <v>0</v>
      </c>
      <c r="O1280">
        <f t="shared" si="78"/>
        <v>0</v>
      </c>
      <c r="P1280">
        <f t="shared" si="79"/>
        <v>0</v>
      </c>
    </row>
    <row r="1281" spans="1:16" x14ac:dyDescent="0.2">
      <c r="A1281" s="3" t="s">
        <v>1710</v>
      </c>
      <c r="B1281" s="3" t="s">
        <v>685</v>
      </c>
      <c r="C1281" s="3" t="s">
        <v>478</v>
      </c>
      <c r="D1281" s="3" t="s">
        <v>52</v>
      </c>
      <c r="E1281" s="3" t="s">
        <v>60</v>
      </c>
      <c r="F1281" s="3">
        <v>6793.51</v>
      </c>
      <c r="G1281" s="3">
        <v>0</v>
      </c>
      <c r="H1281" s="3">
        <v>6793.51</v>
      </c>
      <c r="I1281" s="3" t="s">
        <v>29</v>
      </c>
      <c r="J1281" s="5">
        <v>1</v>
      </c>
      <c r="K1281" t="str">
        <f>_xlfn.XLOOKUP(D1281, dim_channels!A:A, dim_channels!C:C, "Not Found")</f>
        <v>OTA</v>
      </c>
      <c r="L1281" t="str">
        <f>_xlfn.XLOOKUP(D1281, dim_channels!A:A, dim_channels!B:B, "Not Found")</f>
        <v>Agoda</v>
      </c>
      <c r="M1281">
        <f t="shared" si="76"/>
        <v>0</v>
      </c>
      <c r="N1281">
        <f t="shared" si="77"/>
        <v>1</v>
      </c>
      <c r="O1281">
        <f t="shared" si="78"/>
        <v>6793.51</v>
      </c>
      <c r="P1281">
        <f t="shared" si="79"/>
        <v>6793.51</v>
      </c>
    </row>
    <row r="1282" spans="1:16" x14ac:dyDescent="0.2">
      <c r="A1282" s="2" t="s">
        <v>1711</v>
      </c>
      <c r="B1282" s="2" t="s">
        <v>1110</v>
      </c>
      <c r="C1282" s="2" t="s">
        <v>305</v>
      </c>
      <c r="D1282" s="2" t="s">
        <v>64</v>
      </c>
      <c r="E1282" s="2" t="s">
        <v>115</v>
      </c>
      <c r="F1282" s="2">
        <v>6660.01</v>
      </c>
      <c r="G1282" s="2">
        <v>0</v>
      </c>
      <c r="H1282" s="2">
        <v>6660.01</v>
      </c>
      <c r="I1282" s="2" t="s">
        <v>29</v>
      </c>
      <c r="J1282" s="4">
        <v>1</v>
      </c>
      <c r="K1282" t="str">
        <f>_xlfn.XLOOKUP(D1282, dim_channels!A:A, dim_channels!C:C, "Not Found")</f>
        <v>Direct</v>
      </c>
      <c r="L1282" t="str">
        <f>_xlfn.XLOOKUP(D1282, dim_channels!A:A, dim_channels!B:B, "Not Found")</f>
        <v>Direct Website</v>
      </c>
      <c r="M1282">
        <f t="shared" si="76"/>
        <v>0</v>
      </c>
      <c r="N1282">
        <f t="shared" si="77"/>
        <v>1</v>
      </c>
      <c r="O1282">
        <f t="shared" si="78"/>
        <v>6660.01</v>
      </c>
      <c r="P1282">
        <f t="shared" si="79"/>
        <v>6660.01</v>
      </c>
    </row>
    <row r="1283" spans="1:16" x14ac:dyDescent="0.2">
      <c r="A1283" s="3" t="s">
        <v>1712</v>
      </c>
      <c r="B1283" s="3" t="s">
        <v>1048</v>
      </c>
      <c r="C1283" s="3" t="s">
        <v>380</v>
      </c>
      <c r="D1283" s="3" t="s">
        <v>33</v>
      </c>
      <c r="E1283" s="3" t="s">
        <v>28</v>
      </c>
      <c r="F1283" s="3">
        <v>7454.57</v>
      </c>
      <c r="G1283" s="3">
        <v>1118.19</v>
      </c>
      <c r="H1283" s="3">
        <v>6336.38</v>
      </c>
      <c r="I1283" s="3" t="s">
        <v>41</v>
      </c>
      <c r="J1283" s="5">
        <v>1.176471423746682</v>
      </c>
      <c r="K1283" t="str">
        <f>_xlfn.XLOOKUP(D1283, dim_channels!A:A, dim_channels!C:C, "Not Found")</f>
        <v>OTA</v>
      </c>
      <c r="L1283" t="str">
        <f>_xlfn.XLOOKUP(D1283, dim_channels!A:A, dim_channels!B:B, "Not Found")</f>
        <v>Booking.com</v>
      </c>
      <c r="M1283">
        <f t="shared" ref="M1283:M1346" si="80">IF(I1283="Cancelled",1,0)</f>
        <v>1</v>
      </c>
      <c r="N1283">
        <f t="shared" ref="N1283:N1346" si="81">IF(TRIM(UPPER(I1283))="CHECKED-OUT",1,0)</f>
        <v>0</v>
      </c>
      <c r="O1283">
        <f t="shared" ref="O1283:O1346" si="82">IF(TRIM(UPPER(I1283))="CHECKED-OUT",H1283,0)</f>
        <v>0</v>
      </c>
      <c r="P1283">
        <f t="shared" ref="P1283:P1346" si="83">IF(TRIM(UPPER(I1283))="CHECKED-OUT",F1283,0)</f>
        <v>0</v>
      </c>
    </row>
    <row r="1284" spans="1:16" x14ac:dyDescent="0.2">
      <c r="A1284" s="2" t="s">
        <v>1713</v>
      </c>
      <c r="B1284" s="2" t="s">
        <v>498</v>
      </c>
      <c r="C1284" s="2" t="s">
        <v>36</v>
      </c>
      <c r="D1284" s="2" t="s">
        <v>64</v>
      </c>
      <c r="E1284" s="2" t="s">
        <v>34</v>
      </c>
      <c r="F1284" s="2">
        <v>10212.870000000001</v>
      </c>
      <c r="G1284" s="2">
        <v>0</v>
      </c>
      <c r="H1284" s="2">
        <v>10212.870000000001</v>
      </c>
      <c r="I1284" s="2" t="s">
        <v>41</v>
      </c>
      <c r="J1284" s="4">
        <v>1</v>
      </c>
      <c r="K1284" t="str">
        <f>_xlfn.XLOOKUP(D1284, dim_channels!A:A, dim_channels!C:C, "Not Found")</f>
        <v>Direct</v>
      </c>
      <c r="L1284" t="str">
        <f>_xlfn.XLOOKUP(D1284, dim_channels!A:A, dim_channels!B:B, "Not Found")</f>
        <v>Direct Website</v>
      </c>
      <c r="M1284">
        <f t="shared" si="80"/>
        <v>1</v>
      </c>
      <c r="N1284">
        <f t="shared" si="81"/>
        <v>0</v>
      </c>
      <c r="O1284">
        <f t="shared" si="82"/>
        <v>0</v>
      </c>
      <c r="P1284">
        <f t="shared" si="83"/>
        <v>0</v>
      </c>
    </row>
    <row r="1285" spans="1:16" x14ac:dyDescent="0.2">
      <c r="A1285" s="3" t="s">
        <v>1714</v>
      </c>
      <c r="B1285" s="3" t="s">
        <v>614</v>
      </c>
      <c r="C1285" s="3" t="s">
        <v>184</v>
      </c>
      <c r="D1285" s="3" t="s">
        <v>52</v>
      </c>
      <c r="E1285" s="3" t="s">
        <v>34</v>
      </c>
      <c r="F1285" s="3">
        <v>10986.99</v>
      </c>
      <c r="G1285" s="3">
        <v>1318.44</v>
      </c>
      <c r="H1285" s="3">
        <v>9668.5499999999993</v>
      </c>
      <c r="I1285" s="3" t="s">
        <v>29</v>
      </c>
      <c r="J1285" s="5">
        <v>1.136363777401989</v>
      </c>
      <c r="K1285" t="str">
        <f>_xlfn.XLOOKUP(D1285, dim_channels!A:A, dim_channels!C:C, "Not Found")</f>
        <v>OTA</v>
      </c>
      <c r="L1285" t="str">
        <f>_xlfn.XLOOKUP(D1285, dim_channels!A:A, dim_channels!B:B, "Not Found")</f>
        <v>Agoda</v>
      </c>
      <c r="M1285">
        <f t="shared" si="80"/>
        <v>0</v>
      </c>
      <c r="N1285">
        <f t="shared" si="81"/>
        <v>1</v>
      </c>
      <c r="O1285">
        <f t="shared" si="82"/>
        <v>9668.5499999999993</v>
      </c>
      <c r="P1285">
        <f t="shared" si="83"/>
        <v>10986.99</v>
      </c>
    </row>
    <row r="1286" spans="1:16" x14ac:dyDescent="0.2">
      <c r="A1286" s="2" t="s">
        <v>1715</v>
      </c>
      <c r="B1286" s="2" t="s">
        <v>210</v>
      </c>
      <c r="C1286" s="2" t="s">
        <v>79</v>
      </c>
      <c r="D1286" s="2" t="s">
        <v>64</v>
      </c>
      <c r="E1286" s="2" t="s">
        <v>115</v>
      </c>
      <c r="F1286" s="2">
        <v>4001.04</v>
      </c>
      <c r="G1286" s="2">
        <v>0</v>
      </c>
      <c r="H1286" s="2">
        <v>4001.04</v>
      </c>
      <c r="I1286" s="2" t="s">
        <v>29</v>
      </c>
      <c r="J1286" s="4">
        <v>1</v>
      </c>
      <c r="K1286" t="str">
        <f>_xlfn.XLOOKUP(D1286, dim_channels!A:A, dim_channels!C:C, "Not Found")</f>
        <v>Direct</v>
      </c>
      <c r="L1286" t="str">
        <f>_xlfn.XLOOKUP(D1286, dim_channels!A:A, dim_channels!B:B, "Not Found")</f>
        <v>Direct Website</v>
      </c>
      <c r="M1286">
        <f t="shared" si="80"/>
        <v>0</v>
      </c>
      <c r="N1286">
        <f t="shared" si="81"/>
        <v>1</v>
      </c>
      <c r="O1286">
        <f t="shared" si="82"/>
        <v>4001.04</v>
      </c>
      <c r="P1286">
        <f t="shared" si="83"/>
        <v>4001.04</v>
      </c>
    </row>
    <row r="1287" spans="1:16" x14ac:dyDescent="0.2">
      <c r="A1287" s="3" t="s">
        <v>1716</v>
      </c>
      <c r="B1287" s="3" t="s">
        <v>283</v>
      </c>
      <c r="C1287" s="3" t="s">
        <v>505</v>
      </c>
      <c r="D1287" s="3" t="s">
        <v>45</v>
      </c>
      <c r="E1287" s="3" t="s">
        <v>89</v>
      </c>
      <c r="F1287" s="3">
        <v>3201.14</v>
      </c>
      <c r="G1287" s="3">
        <v>0</v>
      </c>
      <c r="H1287" s="3">
        <v>3201.14</v>
      </c>
      <c r="I1287" s="3" t="s">
        <v>56</v>
      </c>
      <c r="J1287" s="5">
        <v>1</v>
      </c>
      <c r="K1287" t="str">
        <f>_xlfn.XLOOKUP(D1287, dim_channels!A:A, dim_channels!C:C, "Not Found")</f>
        <v>Corporate</v>
      </c>
      <c r="L1287" t="str">
        <f>_xlfn.XLOOKUP(D1287, dim_channels!A:A, dim_channels!B:B, "Not Found")</f>
        <v>Corporate Direct</v>
      </c>
      <c r="M1287">
        <f t="shared" si="80"/>
        <v>0</v>
      </c>
      <c r="N1287">
        <f t="shared" si="81"/>
        <v>0</v>
      </c>
      <c r="O1287">
        <f t="shared" si="82"/>
        <v>0</v>
      </c>
      <c r="P1287">
        <f t="shared" si="83"/>
        <v>0</v>
      </c>
    </row>
    <row r="1288" spans="1:16" x14ac:dyDescent="0.2">
      <c r="A1288" s="2" t="s">
        <v>1717</v>
      </c>
      <c r="B1288" s="2" t="s">
        <v>31</v>
      </c>
      <c r="C1288" s="2" t="s">
        <v>432</v>
      </c>
      <c r="D1288" s="2" t="s">
        <v>33</v>
      </c>
      <c r="E1288" s="2" t="s">
        <v>60</v>
      </c>
      <c r="F1288" s="2">
        <v>19473.22</v>
      </c>
      <c r="G1288" s="2">
        <v>0</v>
      </c>
      <c r="H1288" s="2">
        <v>19473.22</v>
      </c>
      <c r="I1288" s="2" t="s">
        <v>29</v>
      </c>
      <c r="J1288" s="4">
        <v>1</v>
      </c>
      <c r="K1288" t="str">
        <f>_xlfn.XLOOKUP(D1288, dim_channels!A:A, dim_channels!C:C, "Not Found")</f>
        <v>OTA</v>
      </c>
      <c r="L1288" t="str">
        <f>_xlfn.XLOOKUP(D1288, dim_channels!A:A, dim_channels!B:B, "Not Found")</f>
        <v>Booking.com</v>
      </c>
      <c r="M1288">
        <f t="shared" si="80"/>
        <v>0</v>
      </c>
      <c r="N1288">
        <f t="shared" si="81"/>
        <v>1</v>
      </c>
      <c r="O1288">
        <f t="shared" si="82"/>
        <v>19473.22</v>
      </c>
      <c r="P1288">
        <f t="shared" si="83"/>
        <v>19473.22</v>
      </c>
    </row>
    <row r="1289" spans="1:16" x14ac:dyDescent="0.2">
      <c r="A1289" s="3" t="s">
        <v>1718</v>
      </c>
      <c r="B1289" s="3" t="s">
        <v>78</v>
      </c>
      <c r="C1289" s="3" t="s">
        <v>527</v>
      </c>
      <c r="D1289" s="3" t="s">
        <v>64</v>
      </c>
      <c r="E1289" s="3" t="s">
        <v>115</v>
      </c>
      <c r="F1289" s="3">
        <v>5645.59</v>
      </c>
      <c r="G1289" s="3">
        <v>0</v>
      </c>
      <c r="H1289" s="3">
        <v>5645.59</v>
      </c>
      <c r="I1289" s="3" t="s">
        <v>29</v>
      </c>
      <c r="J1289" s="5">
        <v>1</v>
      </c>
      <c r="K1289" t="str">
        <f>_xlfn.XLOOKUP(D1289, dim_channels!A:A, dim_channels!C:C, "Not Found")</f>
        <v>Direct</v>
      </c>
      <c r="L1289" t="str">
        <f>_xlfn.XLOOKUP(D1289, dim_channels!A:A, dim_channels!B:B, "Not Found")</f>
        <v>Direct Website</v>
      </c>
      <c r="M1289">
        <f t="shared" si="80"/>
        <v>0</v>
      </c>
      <c r="N1289">
        <f t="shared" si="81"/>
        <v>1</v>
      </c>
      <c r="O1289">
        <f t="shared" si="82"/>
        <v>5645.59</v>
      </c>
      <c r="P1289">
        <f t="shared" si="83"/>
        <v>5645.59</v>
      </c>
    </row>
    <row r="1290" spans="1:16" x14ac:dyDescent="0.2">
      <c r="A1290" s="2" t="s">
        <v>1719</v>
      </c>
      <c r="B1290" s="2" t="s">
        <v>566</v>
      </c>
      <c r="C1290" s="2" t="s">
        <v>448</v>
      </c>
      <c r="D1290" s="2" t="s">
        <v>33</v>
      </c>
      <c r="E1290" s="2" t="s">
        <v>28</v>
      </c>
      <c r="F1290" s="2">
        <v>2865.9</v>
      </c>
      <c r="G1290" s="2">
        <v>429.88</v>
      </c>
      <c r="H1290" s="2">
        <v>2436.02</v>
      </c>
      <c r="I1290" s="2" t="s">
        <v>56</v>
      </c>
      <c r="J1290" s="4">
        <v>1.1764681734961131</v>
      </c>
      <c r="K1290" t="str">
        <f>_xlfn.XLOOKUP(D1290, dim_channels!A:A, dim_channels!C:C, "Not Found")</f>
        <v>OTA</v>
      </c>
      <c r="L1290" t="str">
        <f>_xlfn.XLOOKUP(D1290, dim_channels!A:A, dim_channels!B:B, "Not Found")</f>
        <v>Booking.com</v>
      </c>
      <c r="M1290">
        <f t="shared" si="80"/>
        <v>0</v>
      </c>
      <c r="N1290">
        <f t="shared" si="81"/>
        <v>0</v>
      </c>
      <c r="O1290">
        <f t="shared" si="82"/>
        <v>0</v>
      </c>
      <c r="P1290">
        <f t="shared" si="83"/>
        <v>0</v>
      </c>
    </row>
    <row r="1291" spans="1:16" x14ac:dyDescent="0.2">
      <c r="A1291" s="3" t="s">
        <v>1720</v>
      </c>
      <c r="B1291" s="3" t="s">
        <v>269</v>
      </c>
      <c r="C1291" s="3" t="s">
        <v>348</v>
      </c>
      <c r="D1291" s="3" t="s">
        <v>52</v>
      </c>
      <c r="E1291" s="3" t="s">
        <v>60</v>
      </c>
      <c r="F1291" s="3">
        <v>3129.21</v>
      </c>
      <c r="G1291" s="3">
        <v>0</v>
      </c>
      <c r="H1291" s="3">
        <v>3129.21</v>
      </c>
      <c r="I1291" s="3" t="s">
        <v>29</v>
      </c>
      <c r="J1291" s="5">
        <v>1</v>
      </c>
      <c r="K1291" t="str">
        <f>_xlfn.XLOOKUP(D1291, dim_channels!A:A, dim_channels!C:C, "Not Found")</f>
        <v>OTA</v>
      </c>
      <c r="L1291" t="str">
        <f>_xlfn.XLOOKUP(D1291, dim_channels!A:A, dim_channels!B:B, "Not Found")</f>
        <v>Agoda</v>
      </c>
      <c r="M1291">
        <f t="shared" si="80"/>
        <v>0</v>
      </c>
      <c r="N1291">
        <f t="shared" si="81"/>
        <v>1</v>
      </c>
      <c r="O1291">
        <f t="shared" si="82"/>
        <v>3129.21</v>
      </c>
      <c r="P1291">
        <f t="shared" si="83"/>
        <v>3129.21</v>
      </c>
    </row>
    <row r="1292" spans="1:16" x14ac:dyDescent="0.2">
      <c r="A1292" s="2" t="s">
        <v>1721</v>
      </c>
      <c r="B1292" s="2" t="s">
        <v>1610</v>
      </c>
      <c r="C1292" s="2" t="s">
        <v>720</v>
      </c>
      <c r="D1292" s="2" t="s">
        <v>64</v>
      </c>
      <c r="E1292" s="2" t="s">
        <v>115</v>
      </c>
      <c r="F1292" s="2">
        <v>17275.02</v>
      </c>
      <c r="G1292" s="2">
        <v>0</v>
      </c>
      <c r="H1292" s="2">
        <v>17275.02</v>
      </c>
      <c r="I1292" s="2" t="s">
        <v>29</v>
      </c>
      <c r="J1292" s="4">
        <v>1</v>
      </c>
      <c r="K1292" t="str">
        <f>_xlfn.XLOOKUP(D1292, dim_channels!A:A, dim_channels!C:C, "Not Found")</f>
        <v>Direct</v>
      </c>
      <c r="L1292" t="str">
        <f>_xlfn.XLOOKUP(D1292, dim_channels!A:A, dim_channels!B:B, "Not Found")</f>
        <v>Direct Website</v>
      </c>
      <c r="M1292">
        <f t="shared" si="80"/>
        <v>0</v>
      </c>
      <c r="N1292">
        <f t="shared" si="81"/>
        <v>1</v>
      </c>
      <c r="O1292">
        <f t="shared" si="82"/>
        <v>17275.02</v>
      </c>
      <c r="P1292">
        <f t="shared" si="83"/>
        <v>17275.02</v>
      </c>
    </row>
    <row r="1293" spans="1:16" x14ac:dyDescent="0.2">
      <c r="A1293" s="3" t="s">
        <v>1722</v>
      </c>
      <c r="B1293" s="3" t="s">
        <v>602</v>
      </c>
      <c r="C1293" s="3" t="s">
        <v>224</v>
      </c>
      <c r="D1293" s="3" t="s">
        <v>64</v>
      </c>
      <c r="E1293" s="3" t="s">
        <v>34</v>
      </c>
      <c r="F1293" s="3">
        <v>5947.44</v>
      </c>
      <c r="G1293" s="3">
        <v>0</v>
      </c>
      <c r="H1293" s="3">
        <v>5947.44</v>
      </c>
      <c r="I1293" s="3" t="s">
        <v>56</v>
      </c>
      <c r="J1293" s="5">
        <v>1</v>
      </c>
      <c r="K1293" t="str">
        <f>_xlfn.XLOOKUP(D1293, dim_channels!A:A, dim_channels!C:C, "Not Found")</f>
        <v>Direct</v>
      </c>
      <c r="L1293" t="str">
        <f>_xlfn.XLOOKUP(D1293, dim_channels!A:A, dim_channels!B:B, "Not Found")</f>
        <v>Direct Website</v>
      </c>
      <c r="M1293">
        <f t="shared" si="80"/>
        <v>0</v>
      </c>
      <c r="N1293">
        <f t="shared" si="81"/>
        <v>0</v>
      </c>
      <c r="O1293">
        <f t="shared" si="82"/>
        <v>0</v>
      </c>
      <c r="P1293">
        <f t="shared" si="83"/>
        <v>0</v>
      </c>
    </row>
    <row r="1294" spans="1:16" x14ac:dyDescent="0.2">
      <c r="A1294" s="2" t="s">
        <v>1723</v>
      </c>
      <c r="B1294" s="2" t="s">
        <v>787</v>
      </c>
      <c r="C1294" s="2" t="s">
        <v>917</v>
      </c>
      <c r="D1294" s="2" t="s">
        <v>27</v>
      </c>
      <c r="E1294" s="2" t="s">
        <v>28</v>
      </c>
      <c r="F1294" s="2">
        <v>14467.99</v>
      </c>
      <c r="G1294" s="2">
        <v>2604.2399999999998</v>
      </c>
      <c r="H1294" s="2">
        <v>11863.75</v>
      </c>
      <c r="I1294" s="2" t="s">
        <v>29</v>
      </c>
      <c r="J1294" s="4">
        <v>1.219512380149615</v>
      </c>
      <c r="K1294" t="str">
        <f>_xlfn.XLOOKUP(D1294, dim_channels!A:A, dim_channels!C:C, "Not Found")</f>
        <v>OTA</v>
      </c>
      <c r="L1294" t="str">
        <f>_xlfn.XLOOKUP(D1294, dim_channels!A:A, dim_channels!B:B, "Not Found")</f>
        <v>Expedia</v>
      </c>
      <c r="M1294">
        <f t="shared" si="80"/>
        <v>0</v>
      </c>
      <c r="N1294">
        <f t="shared" si="81"/>
        <v>1</v>
      </c>
      <c r="O1294">
        <f t="shared" si="82"/>
        <v>11863.75</v>
      </c>
      <c r="P1294">
        <f t="shared" si="83"/>
        <v>14467.99</v>
      </c>
    </row>
    <row r="1295" spans="1:16" x14ac:dyDescent="0.2">
      <c r="A1295" s="3" t="s">
        <v>1724</v>
      </c>
      <c r="B1295" s="3" t="s">
        <v>357</v>
      </c>
      <c r="C1295" s="3" t="s">
        <v>437</v>
      </c>
      <c r="D1295" s="3" t="s">
        <v>27</v>
      </c>
      <c r="E1295" s="3" t="s">
        <v>28</v>
      </c>
      <c r="F1295" s="3">
        <v>9620</v>
      </c>
      <c r="G1295" s="3">
        <v>1731.6</v>
      </c>
      <c r="H1295" s="3">
        <v>7888.4</v>
      </c>
      <c r="I1295" s="3" t="s">
        <v>56</v>
      </c>
      <c r="J1295" s="5">
        <v>1.219512195121951</v>
      </c>
      <c r="K1295" t="str">
        <f>_xlfn.XLOOKUP(D1295, dim_channels!A:A, dim_channels!C:C, "Not Found")</f>
        <v>OTA</v>
      </c>
      <c r="L1295" t="str">
        <f>_xlfn.XLOOKUP(D1295, dim_channels!A:A, dim_channels!B:B, "Not Found")</f>
        <v>Expedia</v>
      </c>
      <c r="M1295">
        <f t="shared" si="80"/>
        <v>0</v>
      </c>
      <c r="N1295">
        <f t="shared" si="81"/>
        <v>0</v>
      </c>
      <c r="O1295">
        <f t="shared" si="82"/>
        <v>0</v>
      </c>
      <c r="P1295">
        <f t="shared" si="83"/>
        <v>0</v>
      </c>
    </row>
    <row r="1296" spans="1:16" x14ac:dyDescent="0.2">
      <c r="A1296" s="2" t="s">
        <v>1725</v>
      </c>
      <c r="B1296" s="2" t="s">
        <v>482</v>
      </c>
      <c r="C1296" s="2" t="s">
        <v>562</v>
      </c>
      <c r="D1296" s="2" t="s">
        <v>52</v>
      </c>
      <c r="E1296" s="2" t="s">
        <v>60</v>
      </c>
      <c r="F1296" s="2">
        <v>2756.87</v>
      </c>
      <c r="G1296" s="2">
        <v>0</v>
      </c>
      <c r="H1296" s="2">
        <v>2756.87</v>
      </c>
      <c r="I1296" s="2" t="s">
        <v>41</v>
      </c>
      <c r="J1296" s="4">
        <v>1</v>
      </c>
      <c r="K1296" t="str">
        <f>_xlfn.XLOOKUP(D1296, dim_channels!A:A, dim_channels!C:C, "Not Found")</f>
        <v>OTA</v>
      </c>
      <c r="L1296" t="str">
        <f>_xlfn.XLOOKUP(D1296, dim_channels!A:A, dim_channels!B:B, "Not Found")</f>
        <v>Agoda</v>
      </c>
      <c r="M1296">
        <f t="shared" si="80"/>
        <v>1</v>
      </c>
      <c r="N1296">
        <f t="shared" si="81"/>
        <v>0</v>
      </c>
      <c r="O1296">
        <f t="shared" si="82"/>
        <v>0</v>
      </c>
      <c r="P1296">
        <f t="shared" si="83"/>
        <v>0</v>
      </c>
    </row>
    <row r="1297" spans="1:16" x14ac:dyDescent="0.2">
      <c r="A1297" s="3" t="s">
        <v>1726</v>
      </c>
      <c r="B1297" s="3" t="s">
        <v>315</v>
      </c>
      <c r="C1297" s="3" t="s">
        <v>76</v>
      </c>
      <c r="D1297" s="3" t="s">
        <v>27</v>
      </c>
      <c r="E1297" s="3" t="s">
        <v>60</v>
      </c>
      <c r="F1297" s="3">
        <v>18233.45</v>
      </c>
      <c r="G1297" s="3">
        <v>0</v>
      </c>
      <c r="H1297" s="3">
        <v>18233.45</v>
      </c>
      <c r="I1297" s="3" t="s">
        <v>29</v>
      </c>
      <c r="J1297" s="5">
        <v>1</v>
      </c>
      <c r="K1297" t="str">
        <f>_xlfn.XLOOKUP(D1297, dim_channels!A:A, dim_channels!C:C, "Not Found")</f>
        <v>OTA</v>
      </c>
      <c r="L1297" t="str">
        <f>_xlfn.XLOOKUP(D1297, dim_channels!A:A, dim_channels!B:B, "Not Found")</f>
        <v>Expedia</v>
      </c>
      <c r="M1297">
        <f t="shared" si="80"/>
        <v>0</v>
      </c>
      <c r="N1297">
        <f t="shared" si="81"/>
        <v>1</v>
      </c>
      <c r="O1297">
        <f t="shared" si="82"/>
        <v>18233.45</v>
      </c>
      <c r="P1297">
        <f t="shared" si="83"/>
        <v>18233.45</v>
      </c>
    </row>
    <row r="1298" spans="1:16" x14ac:dyDescent="0.2">
      <c r="A1298" s="2" t="s">
        <v>1727</v>
      </c>
      <c r="B1298" s="2" t="s">
        <v>509</v>
      </c>
      <c r="C1298" s="2" t="s">
        <v>644</v>
      </c>
      <c r="D1298" s="2" t="s">
        <v>33</v>
      </c>
      <c r="E1298" s="2" t="s">
        <v>28</v>
      </c>
      <c r="F1298" s="2">
        <v>4910.28</v>
      </c>
      <c r="G1298" s="2">
        <v>736.54</v>
      </c>
      <c r="H1298" s="2">
        <v>4173.74</v>
      </c>
      <c r="I1298" s="2" t="s">
        <v>29</v>
      </c>
      <c r="J1298" s="4">
        <v>1.1764700244864319</v>
      </c>
      <c r="K1298" t="str">
        <f>_xlfn.XLOOKUP(D1298, dim_channels!A:A, dim_channels!C:C, "Not Found")</f>
        <v>OTA</v>
      </c>
      <c r="L1298" t="str">
        <f>_xlfn.XLOOKUP(D1298, dim_channels!A:A, dim_channels!B:B, "Not Found")</f>
        <v>Booking.com</v>
      </c>
      <c r="M1298">
        <f t="shared" si="80"/>
        <v>0</v>
      </c>
      <c r="N1298">
        <f t="shared" si="81"/>
        <v>1</v>
      </c>
      <c r="O1298">
        <f t="shared" si="82"/>
        <v>4173.74</v>
      </c>
      <c r="P1298">
        <f t="shared" si="83"/>
        <v>4910.28</v>
      </c>
    </row>
    <row r="1299" spans="1:16" x14ac:dyDescent="0.2">
      <c r="A1299" s="3" t="s">
        <v>1728</v>
      </c>
      <c r="B1299" s="3" t="s">
        <v>630</v>
      </c>
      <c r="C1299" s="3" t="s">
        <v>516</v>
      </c>
      <c r="D1299" s="3" t="s">
        <v>64</v>
      </c>
      <c r="E1299" s="3" t="s">
        <v>28</v>
      </c>
      <c r="F1299" s="3">
        <v>7344.64</v>
      </c>
      <c r="G1299" s="3">
        <v>0</v>
      </c>
      <c r="H1299" s="3">
        <v>7344.64</v>
      </c>
      <c r="I1299" s="3" t="s">
        <v>29</v>
      </c>
      <c r="J1299" s="5">
        <v>1</v>
      </c>
      <c r="K1299" t="str">
        <f>_xlfn.XLOOKUP(D1299, dim_channels!A:A, dim_channels!C:C, "Not Found")</f>
        <v>Direct</v>
      </c>
      <c r="L1299" t="str">
        <f>_xlfn.XLOOKUP(D1299, dim_channels!A:A, dim_channels!B:B, "Not Found")</f>
        <v>Direct Website</v>
      </c>
      <c r="M1299">
        <f t="shared" si="80"/>
        <v>0</v>
      </c>
      <c r="N1299">
        <f t="shared" si="81"/>
        <v>1</v>
      </c>
      <c r="O1299">
        <f t="shared" si="82"/>
        <v>7344.64</v>
      </c>
      <c r="P1299">
        <f t="shared" si="83"/>
        <v>7344.64</v>
      </c>
    </row>
    <row r="1300" spans="1:16" x14ac:dyDescent="0.2">
      <c r="A1300" s="2" t="s">
        <v>1729</v>
      </c>
      <c r="B1300" s="2" t="s">
        <v>299</v>
      </c>
      <c r="C1300" s="2" t="s">
        <v>460</v>
      </c>
      <c r="D1300" s="2" t="s">
        <v>45</v>
      </c>
      <c r="E1300" s="2" t="s">
        <v>89</v>
      </c>
      <c r="F1300" s="2">
        <v>5839.95</v>
      </c>
      <c r="G1300" s="2">
        <v>0</v>
      </c>
      <c r="H1300" s="2">
        <v>5839.95</v>
      </c>
      <c r="I1300" s="2" t="s">
        <v>29</v>
      </c>
      <c r="J1300" s="4">
        <v>1</v>
      </c>
      <c r="K1300" t="str">
        <f>_xlfn.XLOOKUP(D1300, dim_channels!A:A, dim_channels!C:C, "Not Found")</f>
        <v>Corporate</v>
      </c>
      <c r="L1300" t="str">
        <f>_xlfn.XLOOKUP(D1300, dim_channels!A:A, dim_channels!B:B, "Not Found")</f>
        <v>Corporate Direct</v>
      </c>
      <c r="M1300">
        <f t="shared" si="80"/>
        <v>0</v>
      </c>
      <c r="N1300">
        <f t="shared" si="81"/>
        <v>1</v>
      </c>
      <c r="O1300">
        <f t="shared" si="82"/>
        <v>5839.95</v>
      </c>
      <c r="P1300">
        <f t="shared" si="83"/>
        <v>5839.95</v>
      </c>
    </row>
    <row r="1301" spans="1:16" x14ac:dyDescent="0.2">
      <c r="A1301" s="3" t="s">
        <v>1730</v>
      </c>
      <c r="B1301" s="3" t="s">
        <v>608</v>
      </c>
      <c r="C1301" s="3" t="s">
        <v>433</v>
      </c>
      <c r="D1301" s="3" t="s">
        <v>27</v>
      </c>
      <c r="E1301" s="3" t="s">
        <v>28</v>
      </c>
      <c r="F1301" s="3">
        <v>2950.68</v>
      </c>
      <c r="G1301" s="3">
        <v>531.12</v>
      </c>
      <c r="H1301" s="3">
        <v>2419.56</v>
      </c>
      <c r="I1301" s="3" t="s">
        <v>29</v>
      </c>
      <c r="J1301" s="5">
        <v>1.2195109854684321</v>
      </c>
      <c r="K1301" t="str">
        <f>_xlfn.XLOOKUP(D1301, dim_channels!A:A, dim_channels!C:C, "Not Found")</f>
        <v>OTA</v>
      </c>
      <c r="L1301" t="str">
        <f>_xlfn.XLOOKUP(D1301, dim_channels!A:A, dim_channels!B:B, "Not Found")</f>
        <v>Expedia</v>
      </c>
      <c r="M1301">
        <f t="shared" si="80"/>
        <v>0</v>
      </c>
      <c r="N1301">
        <f t="shared" si="81"/>
        <v>1</v>
      </c>
      <c r="O1301">
        <f t="shared" si="82"/>
        <v>2419.56</v>
      </c>
      <c r="P1301">
        <f t="shared" si="83"/>
        <v>2950.68</v>
      </c>
    </row>
    <row r="1302" spans="1:16" x14ac:dyDescent="0.2">
      <c r="A1302" s="2" t="s">
        <v>1731</v>
      </c>
      <c r="B1302" s="2" t="s">
        <v>266</v>
      </c>
      <c r="C1302" s="2" t="s">
        <v>162</v>
      </c>
      <c r="D1302" s="2" t="s">
        <v>64</v>
      </c>
      <c r="E1302" s="2" t="s">
        <v>115</v>
      </c>
      <c r="F1302" s="2">
        <v>28085.18</v>
      </c>
      <c r="G1302" s="2">
        <v>0</v>
      </c>
      <c r="H1302" s="2">
        <v>28085.18</v>
      </c>
      <c r="I1302" s="2" t="s">
        <v>56</v>
      </c>
      <c r="J1302" s="4">
        <v>1</v>
      </c>
      <c r="K1302" t="str">
        <f>_xlfn.XLOOKUP(D1302, dim_channels!A:A, dim_channels!C:C, "Not Found")</f>
        <v>Direct</v>
      </c>
      <c r="L1302" t="str">
        <f>_xlfn.XLOOKUP(D1302, dim_channels!A:A, dim_channels!B:B, "Not Found")</f>
        <v>Direct Website</v>
      </c>
      <c r="M1302">
        <f t="shared" si="80"/>
        <v>0</v>
      </c>
      <c r="N1302">
        <f t="shared" si="81"/>
        <v>0</v>
      </c>
      <c r="O1302">
        <f t="shared" si="82"/>
        <v>0</v>
      </c>
      <c r="P1302">
        <f t="shared" si="83"/>
        <v>0</v>
      </c>
    </row>
    <row r="1303" spans="1:16" x14ac:dyDescent="0.2">
      <c r="A1303" s="3" t="s">
        <v>1732</v>
      </c>
      <c r="B1303" s="3" t="s">
        <v>69</v>
      </c>
      <c r="C1303" s="3" t="s">
        <v>824</v>
      </c>
      <c r="D1303" s="3" t="s">
        <v>27</v>
      </c>
      <c r="E1303" s="3" t="s">
        <v>28</v>
      </c>
      <c r="F1303" s="3">
        <v>5880.75</v>
      </c>
      <c r="G1303" s="3">
        <v>1058.53</v>
      </c>
      <c r="H1303" s="3">
        <v>4822.22</v>
      </c>
      <c r="I1303" s="3" t="s">
        <v>29</v>
      </c>
      <c r="J1303" s="5">
        <v>1.2195109306501981</v>
      </c>
      <c r="K1303" t="str">
        <f>_xlfn.XLOOKUP(D1303, dim_channels!A:A, dim_channels!C:C, "Not Found")</f>
        <v>OTA</v>
      </c>
      <c r="L1303" t="str">
        <f>_xlfn.XLOOKUP(D1303, dim_channels!A:A, dim_channels!B:B, "Not Found")</f>
        <v>Expedia</v>
      </c>
      <c r="M1303">
        <f t="shared" si="80"/>
        <v>0</v>
      </c>
      <c r="N1303">
        <f t="shared" si="81"/>
        <v>1</v>
      </c>
      <c r="O1303">
        <f t="shared" si="82"/>
        <v>4822.22</v>
      </c>
      <c r="P1303">
        <f t="shared" si="83"/>
        <v>5880.75</v>
      </c>
    </row>
    <row r="1304" spans="1:16" x14ac:dyDescent="0.2">
      <c r="A1304" s="2" t="s">
        <v>1733</v>
      </c>
      <c r="B1304" s="2" t="s">
        <v>996</v>
      </c>
      <c r="C1304" s="2" t="s">
        <v>161</v>
      </c>
      <c r="D1304" s="2" t="s">
        <v>33</v>
      </c>
      <c r="E1304" s="2" t="s">
        <v>34</v>
      </c>
      <c r="F1304" s="2">
        <v>7237.44</v>
      </c>
      <c r="G1304" s="2">
        <v>1085.6199999999999</v>
      </c>
      <c r="H1304" s="2">
        <v>6151.82</v>
      </c>
      <c r="I1304" s="2" t="s">
        <v>56</v>
      </c>
      <c r="J1304" s="4">
        <v>1.1764713531930391</v>
      </c>
      <c r="K1304" t="str">
        <f>_xlfn.XLOOKUP(D1304, dim_channels!A:A, dim_channels!C:C, "Not Found")</f>
        <v>OTA</v>
      </c>
      <c r="L1304" t="str">
        <f>_xlfn.XLOOKUP(D1304, dim_channels!A:A, dim_channels!B:B, "Not Found")</f>
        <v>Booking.com</v>
      </c>
      <c r="M1304">
        <f t="shared" si="80"/>
        <v>0</v>
      </c>
      <c r="N1304">
        <f t="shared" si="81"/>
        <v>0</v>
      </c>
      <c r="O1304">
        <f t="shared" si="82"/>
        <v>0</v>
      </c>
      <c r="P1304">
        <f t="shared" si="83"/>
        <v>0</v>
      </c>
    </row>
    <row r="1305" spans="1:16" x14ac:dyDescent="0.2">
      <c r="A1305" s="3" t="s">
        <v>1734</v>
      </c>
      <c r="B1305" s="3" t="s">
        <v>996</v>
      </c>
      <c r="C1305" s="3" t="s">
        <v>171</v>
      </c>
      <c r="D1305" s="3" t="s">
        <v>33</v>
      </c>
      <c r="E1305" s="3" t="s">
        <v>34</v>
      </c>
      <c r="F1305" s="3">
        <v>11165.26</v>
      </c>
      <c r="G1305" s="3">
        <v>1674.79</v>
      </c>
      <c r="H1305" s="3">
        <v>9490.4699999999993</v>
      </c>
      <c r="I1305" s="3" t="s">
        <v>56</v>
      </c>
      <c r="J1305" s="5">
        <v>1.176470712198658</v>
      </c>
      <c r="K1305" t="str">
        <f>_xlfn.XLOOKUP(D1305, dim_channels!A:A, dim_channels!C:C, "Not Found")</f>
        <v>OTA</v>
      </c>
      <c r="L1305" t="str">
        <f>_xlfn.XLOOKUP(D1305, dim_channels!A:A, dim_channels!B:B, "Not Found")</f>
        <v>Booking.com</v>
      </c>
      <c r="M1305">
        <f t="shared" si="80"/>
        <v>0</v>
      </c>
      <c r="N1305">
        <f t="shared" si="81"/>
        <v>0</v>
      </c>
      <c r="O1305">
        <f t="shared" si="82"/>
        <v>0</v>
      </c>
      <c r="P1305">
        <f t="shared" si="83"/>
        <v>0</v>
      </c>
    </row>
    <row r="1306" spans="1:16" x14ac:dyDescent="0.2">
      <c r="A1306" s="2" t="s">
        <v>1735</v>
      </c>
      <c r="B1306" s="2" t="s">
        <v>482</v>
      </c>
      <c r="C1306" s="2" t="s">
        <v>863</v>
      </c>
      <c r="D1306" s="2" t="s">
        <v>52</v>
      </c>
      <c r="E1306" s="2" t="s">
        <v>34</v>
      </c>
      <c r="F1306" s="2">
        <v>4757.57</v>
      </c>
      <c r="G1306" s="2">
        <v>570.91</v>
      </c>
      <c r="H1306" s="2">
        <v>4186.66</v>
      </c>
      <c r="I1306" s="2" t="s">
        <v>29</v>
      </c>
      <c r="J1306" s="4">
        <v>1.136364070643425</v>
      </c>
      <c r="K1306" t="str">
        <f>_xlfn.XLOOKUP(D1306, dim_channels!A:A, dim_channels!C:C, "Not Found")</f>
        <v>OTA</v>
      </c>
      <c r="L1306" t="str">
        <f>_xlfn.XLOOKUP(D1306, dim_channels!A:A, dim_channels!B:B, "Not Found")</f>
        <v>Agoda</v>
      </c>
      <c r="M1306">
        <f t="shared" si="80"/>
        <v>0</v>
      </c>
      <c r="N1306">
        <f t="shared" si="81"/>
        <v>1</v>
      </c>
      <c r="O1306">
        <f t="shared" si="82"/>
        <v>4186.66</v>
      </c>
      <c r="P1306">
        <f t="shared" si="83"/>
        <v>4757.57</v>
      </c>
    </row>
    <row r="1307" spans="1:16" x14ac:dyDescent="0.2">
      <c r="A1307" s="3" t="s">
        <v>1736</v>
      </c>
      <c r="B1307" s="3" t="s">
        <v>50</v>
      </c>
      <c r="C1307" s="3" t="s">
        <v>331</v>
      </c>
      <c r="D1307" s="3" t="s">
        <v>64</v>
      </c>
      <c r="E1307" s="3" t="s">
        <v>115</v>
      </c>
      <c r="F1307" s="3">
        <v>3950.05</v>
      </c>
      <c r="G1307" s="3">
        <v>0</v>
      </c>
      <c r="H1307" s="3">
        <v>3950.05</v>
      </c>
      <c r="I1307" s="3" t="s">
        <v>29</v>
      </c>
      <c r="J1307" s="5">
        <v>1</v>
      </c>
      <c r="K1307" t="str">
        <f>_xlfn.XLOOKUP(D1307, dim_channels!A:A, dim_channels!C:C, "Not Found")</f>
        <v>Direct</v>
      </c>
      <c r="L1307" t="str">
        <f>_xlfn.XLOOKUP(D1307, dim_channels!A:A, dim_channels!B:B, "Not Found")</f>
        <v>Direct Website</v>
      </c>
      <c r="M1307">
        <f t="shared" si="80"/>
        <v>0</v>
      </c>
      <c r="N1307">
        <f t="shared" si="81"/>
        <v>1</v>
      </c>
      <c r="O1307">
        <f t="shared" si="82"/>
        <v>3950.05</v>
      </c>
      <c r="P1307">
        <f t="shared" si="83"/>
        <v>3950.05</v>
      </c>
    </row>
    <row r="1308" spans="1:16" x14ac:dyDescent="0.2">
      <c r="A1308" s="2" t="s">
        <v>1737</v>
      </c>
      <c r="B1308" s="2" t="s">
        <v>213</v>
      </c>
      <c r="C1308" s="2" t="s">
        <v>328</v>
      </c>
      <c r="D1308" s="2" t="s">
        <v>45</v>
      </c>
      <c r="E1308" s="2" t="s">
        <v>89</v>
      </c>
      <c r="F1308" s="2">
        <v>14148.78</v>
      </c>
      <c r="G1308" s="2">
        <v>0</v>
      </c>
      <c r="H1308" s="2">
        <v>14148.78</v>
      </c>
      <c r="I1308" s="2" t="s">
        <v>41</v>
      </c>
      <c r="J1308" s="4">
        <v>1</v>
      </c>
      <c r="K1308" t="str">
        <f>_xlfn.XLOOKUP(D1308, dim_channels!A:A, dim_channels!C:C, "Not Found")</f>
        <v>Corporate</v>
      </c>
      <c r="L1308" t="str">
        <f>_xlfn.XLOOKUP(D1308, dim_channels!A:A, dim_channels!B:B, "Not Found")</f>
        <v>Corporate Direct</v>
      </c>
      <c r="M1308">
        <f t="shared" si="80"/>
        <v>1</v>
      </c>
      <c r="N1308">
        <f t="shared" si="81"/>
        <v>0</v>
      </c>
      <c r="O1308">
        <f t="shared" si="82"/>
        <v>0</v>
      </c>
      <c r="P1308">
        <f t="shared" si="83"/>
        <v>0</v>
      </c>
    </row>
    <row r="1309" spans="1:16" x14ac:dyDescent="0.2">
      <c r="A1309" s="3" t="s">
        <v>1738</v>
      </c>
      <c r="B1309" s="3" t="s">
        <v>685</v>
      </c>
      <c r="C1309" s="3" t="s">
        <v>113</v>
      </c>
      <c r="D1309" s="3" t="s">
        <v>33</v>
      </c>
      <c r="E1309" s="3" t="s">
        <v>28</v>
      </c>
      <c r="F1309" s="3">
        <v>5688.08</v>
      </c>
      <c r="G1309" s="3">
        <v>853.21</v>
      </c>
      <c r="H1309" s="3">
        <v>4834.87</v>
      </c>
      <c r="I1309" s="3" t="s">
        <v>41</v>
      </c>
      <c r="J1309" s="5">
        <v>1.1764701015746031</v>
      </c>
      <c r="K1309" t="str">
        <f>_xlfn.XLOOKUP(D1309, dim_channels!A:A, dim_channels!C:C, "Not Found")</f>
        <v>OTA</v>
      </c>
      <c r="L1309" t="str">
        <f>_xlfn.XLOOKUP(D1309, dim_channels!A:A, dim_channels!B:B, "Not Found")</f>
        <v>Booking.com</v>
      </c>
      <c r="M1309">
        <f t="shared" si="80"/>
        <v>1</v>
      </c>
      <c r="N1309">
        <f t="shared" si="81"/>
        <v>0</v>
      </c>
      <c r="O1309">
        <f t="shared" si="82"/>
        <v>0</v>
      </c>
      <c r="P1309">
        <f t="shared" si="83"/>
        <v>0</v>
      </c>
    </row>
    <row r="1310" spans="1:16" x14ac:dyDescent="0.2">
      <c r="A1310" s="2" t="s">
        <v>1739</v>
      </c>
      <c r="B1310" s="2" t="s">
        <v>120</v>
      </c>
      <c r="C1310" s="2" t="s">
        <v>824</v>
      </c>
      <c r="D1310" s="2" t="s">
        <v>64</v>
      </c>
      <c r="E1310" s="2" t="s">
        <v>34</v>
      </c>
      <c r="F1310" s="2">
        <v>7661.58</v>
      </c>
      <c r="G1310" s="2">
        <v>0</v>
      </c>
      <c r="H1310" s="2">
        <v>7661.58</v>
      </c>
      <c r="I1310" s="2" t="s">
        <v>29</v>
      </c>
      <c r="J1310" s="4">
        <v>1</v>
      </c>
      <c r="K1310" t="str">
        <f>_xlfn.XLOOKUP(D1310, dim_channels!A:A, dim_channels!C:C, "Not Found")</f>
        <v>Direct</v>
      </c>
      <c r="L1310" t="str">
        <f>_xlfn.XLOOKUP(D1310, dim_channels!A:A, dim_channels!B:B, "Not Found")</f>
        <v>Direct Website</v>
      </c>
      <c r="M1310">
        <f t="shared" si="80"/>
        <v>0</v>
      </c>
      <c r="N1310">
        <f t="shared" si="81"/>
        <v>1</v>
      </c>
      <c r="O1310">
        <f t="shared" si="82"/>
        <v>7661.58</v>
      </c>
      <c r="P1310">
        <f t="shared" si="83"/>
        <v>7661.58</v>
      </c>
    </row>
    <row r="1311" spans="1:16" x14ac:dyDescent="0.2">
      <c r="A1311" s="3" t="s">
        <v>1740</v>
      </c>
      <c r="B1311" s="3" t="s">
        <v>139</v>
      </c>
      <c r="C1311" s="3" t="s">
        <v>443</v>
      </c>
      <c r="D1311" s="3" t="s">
        <v>33</v>
      </c>
      <c r="E1311" s="3" t="s">
        <v>34</v>
      </c>
      <c r="F1311" s="3">
        <v>6631</v>
      </c>
      <c r="G1311" s="3">
        <v>994.65</v>
      </c>
      <c r="H1311" s="3">
        <v>5636.35</v>
      </c>
      <c r="I1311" s="3" t="s">
        <v>56</v>
      </c>
      <c r="J1311" s="5">
        <v>1.1764705882352939</v>
      </c>
      <c r="K1311" t="str">
        <f>_xlfn.XLOOKUP(D1311, dim_channels!A:A, dim_channels!C:C, "Not Found")</f>
        <v>OTA</v>
      </c>
      <c r="L1311" t="str">
        <f>_xlfn.XLOOKUP(D1311, dim_channels!A:A, dim_channels!B:B, "Not Found")</f>
        <v>Booking.com</v>
      </c>
      <c r="M1311">
        <f t="shared" si="80"/>
        <v>0</v>
      </c>
      <c r="N1311">
        <f t="shared" si="81"/>
        <v>0</v>
      </c>
      <c r="O1311">
        <f t="shared" si="82"/>
        <v>0</v>
      </c>
      <c r="P1311">
        <f t="shared" si="83"/>
        <v>0</v>
      </c>
    </row>
    <row r="1312" spans="1:16" x14ac:dyDescent="0.2">
      <c r="A1312" s="2" t="s">
        <v>1741</v>
      </c>
      <c r="B1312" s="2" t="s">
        <v>448</v>
      </c>
      <c r="C1312" s="2" t="s">
        <v>452</v>
      </c>
      <c r="D1312" s="2" t="s">
        <v>33</v>
      </c>
      <c r="E1312" s="2" t="s">
        <v>60</v>
      </c>
      <c r="F1312" s="2">
        <v>10582.38</v>
      </c>
      <c r="G1312" s="2">
        <v>0</v>
      </c>
      <c r="H1312" s="2">
        <v>10582.38</v>
      </c>
      <c r="I1312" s="2" t="s">
        <v>29</v>
      </c>
      <c r="J1312" s="4">
        <v>1</v>
      </c>
      <c r="K1312" t="str">
        <f>_xlfn.XLOOKUP(D1312, dim_channels!A:A, dim_channels!C:C, "Not Found")</f>
        <v>OTA</v>
      </c>
      <c r="L1312" t="str">
        <f>_xlfn.XLOOKUP(D1312, dim_channels!A:A, dim_channels!B:B, "Not Found")</f>
        <v>Booking.com</v>
      </c>
      <c r="M1312">
        <f t="shared" si="80"/>
        <v>0</v>
      </c>
      <c r="N1312">
        <f t="shared" si="81"/>
        <v>1</v>
      </c>
      <c r="O1312">
        <f t="shared" si="82"/>
        <v>10582.38</v>
      </c>
      <c r="P1312">
        <f t="shared" si="83"/>
        <v>10582.38</v>
      </c>
    </row>
    <row r="1313" spans="1:16" x14ac:dyDescent="0.2">
      <c r="A1313" s="3" t="s">
        <v>1742</v>
      </c>
      <c r="B1313" s="3" t="s">
        <v>360</v>
      </c>
      <c r="C1313" s="3" t="s">
        <v>94</v>
      </c>
      <c r="D1313" s="3" t="s">
        <v>114</v>
      </c>
      <c r="E1313" s="3" t="s">
        <v>46</v>
      </c>
      <c r="F1313" s="3">
        <v>9942.93</v>
      </c>
      <c r="G1313" s="3">
        <v>994.29</v>
      </c>
      <c r="H1313" s="3">
        <v>8948.64</v>
      </c>
      <c r="I1313" s="3" t="s">
        <v>56</v>
      </c>
      <c r="J1313" s="5">
        <v>1.1111107386150301</v>
      </c>
      <c r="K1313" t="str">
        <f>_xlfn.XLOOKUP(D1313, dim_channels!A:A, dim_channels!C:C, "Not Found")</f>
        <v>Offline</v>
      </c>
      <c r="L1313" t="str">
        <f>_xlfn.XLOOKUP(D1313, dim_channels!A:A, dim_channels!B:B, "Not Found")</f>
        <v>Travel Agency</v>
      </c>
      <c r="M1313">
        <f t="shared" si="80"/>
        <v>0</v>
      </c>
      <c r="N1313">
        <f t="shared" si="81"/>
        <v>0</v>
      </c>
      <c r="O1313">
        <f t="shared" si="82"/>
        <v>0</v>
      </c>
      <c r="P1313">
        <f t="shared" si="83"/>
        <v>0</v>
      </c>
    </row>
    <row r="1314" spans="1:16" x14ac:dyDescent="0.2">
      <c r="A1314" s="2" t="s">
        <v>1743</v>
      </c>
      <c r="B1314" s="2" t="s">
        <v>958</v>
      </c>
      <c r="C1314" s="2" t="s">
        <v>573</v>
      </c>
      <c r="D1314" s="2" t="s">
        <v>27</v>
      </c>
      <c r="E1314" s="2" t="s">
        <v>60</v>
      </c>
      <c r="F1314" s="2">
        <v>10824.65</v>
      </c>
      <c r="G1314" s="2">
        <v>0</v>
      </c>
      <c r="H1314" s="2">
        <v>10824.65</v>
      </c>
      <c r="I1314" s="2" t="s">
        <v>41</v>
      </c>
      <c r="J1314" s="4">
        <v>1</v>
      </c>
      <c r="K1314" t="str">
        <f>_xlfn.XLOOKUP(D1314, dim_channels!A:A, dim_channels!C:C, "Not Found")</f>
        <v>OTA</v>
      </c>
      <c r="L1314" t="str">
        <f>_xlfn.XLOOKUP(D1314, dim_channels!A:A, dim_channels!B:B, "Not Found")</f>
        <v>Expedia</v>
      </c>
      <c r="M1314">
        <f t="shared" si="80"/>
        <v>1</v>
      </c>
      <c r="N1314">
        <f t="shared" si="81"/>
        <v>0</v>
      </c>
      <c r="O1314">
        <f t="shared" si="82"/>
        <v>0</v>
      </c>
      <c r="P1314">
        <f t="shared" si="83"/>
        <v>0</v>
      </c>
    </row>
    <row r="1315" spans="1:16" x14ac:dyDescent="0.2">
      <c r="A1315" s="3" t="s">
        <v>1744</v>
      </c>
      <c r="B1315" s="3" t="s">
        <v>425</v>
      </c>
      <c r="C1315" s="3" t="s">
        <v>184</v>
      </c>
      <c r="D1315" s="3" t="s">
        <v>64</v>
      </c>
      <c r="E1315" s="3" t="s">
        <v>115</v>
      </c>
      <c r="F1315" s="3">
        <v>21802.55</v>
      </c>
      <c r="G1315" s="3">
        <v>0</v>
      </c>
      <c r="H1315" s="3">
        <v>21802.55</v>
      </c>
      <c r="I1315" s="3" t="s">
        <v>56</v>
      </c>
      <c r="J1315" s="5">
        <v>1</v>
      </c>
      <c r="K1315" t="str">
        <f>_xlfn.XLOOKUP(D1315, dim_channels!A:A, dim_channels!C:C, "Not Found")</f>
        <v>Direct</v>
      </c>
      <c r="L1315" t="str">
        <f>_xlfn.XLOOKUP(D1315, dim_channels!A:A, dim_channels!B:B, "Not Found")</f>
        <v>Direct Website</v>
      </c>
      <c r="M1315">
        <f t="shared" si="80"/>
        <v>0</v>
      </c>
      <c r="N1315">
        <f t="shared" si="81"/>
        <v>0</v>
      </c>
      <c r="O1315">
        <f t="shared" si="82"/>
        <v>0</v>
      </c>
      <c r="P1315">
        <f t="shared" si="83"/>
        <v>0</v>
      </c>
    </row>
    <row r="1316" spans="1:16" x14ac:dyDescent="0.2">
      <c r="A1316" s="2" t="s">
        <v>1745</v>
      </c>
      <c r="B1316" s="2" t="s">
        <v>44</v>
      </c>
      <c r="C1316" s="2" t="s">
        <v>168</v>
      </c>
      <c r="D1316" s="2" t="s">
        <v>52</v>
      </c>
      <c r="E1316" s="2" t="s">
        <v>60</v>
      </c>
      <c r="F1316" s="2">
        <v>6957.69</v>
      </c>
      <c r="G1316" s="2">
        <v>0</v>
      </c>
      <c r="H1316" s="2">
        <v>6957.69</v>
      </c>
      <c r="I1316" s="2" t="s">
        <v>41</v>
      </c>
      <c r="J1316" s="4">
        <v>1</v>
      </c>
      <c r="K1316" t="str">
        <f>_xlfn.XLOOKUP(D1316, dim_channels!A:A, dim_channels!C:C, "Not Found")</f>
        <v>OTA</v>
      </c>
      <c r="L1316" t="str">
        <f>_xlfn.XLOOKUP(D1316, dim_channels!A:A, dim_channels!B:B, "Not Found")</f>
        <v>Agoda</v>
      </c>
      <c r="M1316">
        <f t="shared" si="80"/>
        <v>1</v>
      </c>
      <c r="N1316">
        <f t="shared" si="81"/>
        <v>0</v>
      </c>
      <c r="O1316">
        <f t="shared" si="82"/>
        <v>0</v>
      </c>
      <c r="P1316">
        <f t="shared" si="83"/>
        <v>0</v>
      </c>
    </row>
    <row r="1317" spans="1:16" x14ac:dyDescent="0.2">
      <c r="A1317" s="3" t="s">
        <v>1746</v>
      </c>
      <c r="B1317" s="3" t="s">
        <v>564</v>
      </c>
      <c r="C1317" s="3" t="s">
        <v>305</v>
      </c>
      <c r="D1317" s="3" t="s">
        <v>52</v>
      </c>
      <c r="E1317" s="3" t="s">
        <v>34</v>
      </c>
      <c r="F1317" s="3">
        <v>7729.18</v>
      </c>
      <c r="G1317" s="3">
        <v>927.5</v>
      </c>
      <c r="H1317" s="3">
        <v>6801.68</v>
      </c>
      <c r="I1317" s="3" t="s">
        <v>29</v>
      </c>
      <c r="J1317" s="5">
        <v>1.136363369049999</v>
      </c>
      <c r="K1317" t="str">
        <f>_xlfn.XLOOKUP(D1317, dim_channels!A:A, dim_channels!C:C, "Not Found")</f>
        <v>OTA</v>
      </c>
      <c r="L1317" t="str">
        <f>_xlfn.XLOOKUP(D1317, dim_channels!A:A, dim_channels!B:B, "Not Found")</f>
        <v>Agoda</v>
      </c>
      <c r="M1317">
        <f t="shared" si="80"/>
        <v>0</v>
      </c>
      <c r="N1317">
        <f t="shared" si="81"/>
        <v>1</v>
      </c>
      <c r="O1317">
        <f t="shared" si="82"/>
        <v>6801.68</v>
      </c>
      <c r="P1317">
        <f t="shared" si="83"/>
        <v>7729.18</v>
      </c>
    </row>
    <row r="1318" spans="1:16" x14ac:dyDescent="0.2">
      <c r="A1318" s="2" t="s">
        <v>1747</v>
      </c>
      <c r="B1318" s="2" t="s">
        <v>891</v>
      </c>
      <c r="C1318" s="2" t="s">
        <v>184</v>
      </c>
      <c r="D1318" s="2" t="s">
        <v>33</v>
      </c>
      <c r="E1318" s="2" t="s">
        <v>28</v>
      </c>
      <c r="F1318" s="2">
        <v>20046.68</v>
      </c>
      <c r="G1318" s="2">
        <v>3007</v>
      </c>
      <c r="H1318" s="2">
        <v>17039.68</v>
      </c>
      <c r="I1318" s="2" t="s">
        <v>41</v>
      </c>
      <c r="J1318" s="4">
        <v>1.1764704501492991</v>
      </c>
      <c r="K1318" t="str">
        <f>_xlfn.XLOOKUP(D1318, dim_channels!A:A, dim_channels!C:C, "Not Found")</f>
        <v>OTA</v>
      </c>
      <c r="L1318" t="str">
        <f>_xlfn.XLOOKUP(D1318, dim_channels!A:A, dim_channels!B:B, "Not Found")</f>
        <v>Booking.com</v>
      </c>
      <c r="M1318">
        <f t="shared" si="80"/>
        <v>1</v>
      </c>
      <c r="N1318">
        <f t="shared" si="81"/>
        <v>0</v>
      </c>
      <c r="O1318">
        <f t="shared" si="82"/>
        <v>0</v>
      </c>
      <c r="P1318">
        <f t="shared" si="83"/>
        <v>0</v>
      </c>
    </row>
    <row r="1319" spans="1:16" x14ac:dyDescent="0.2">
      <c r="A1319" s="3" t="s">
        <v>1748</v>
      </c>
      <c r="B1319" s="3" t="s">
        <v>205</v>
      </c>
      <c r="C1319" s="3" t="s">
        <v>754</v>
      </c>
      <c r="D1319" s="3" t="s">
        <v>45</v>
      </c>
      <c r="E1319" s="3" t="s">
        <v>89</v>
      </c>
      <c r="F1319" s="3">
        <v>3182.47</v>
      </c>
      <c r="G1319" s="3">
        <v>0</v>
      </c>
      <c r="H1319" s="3">
        <v>3182.47</v>
      </c>
      <c r="I1319" s="3" t="s">
        <v>29</v>
      </c>
      <c r="J1319" s="5">
        <v>1</v>
      </c>
      <c r="K1319" t="str">
        <f>_xlfn.XLOOKUP(D1319, dim_channels!A:A, dim_channels!C:C, "Not Found")</f>
        <v>Corporate</v>
      </c>
      <c r="L1319" t="str">
        <f>_xlfn.XLOOKUP(D1319, dim_channels!A:A, dim_channels!B:B, "Not Found")</f>
        <v>Corporate Direct</v>
      </c>
      <c r="M1319">
        <f t="shared" si="80"/>
        <v>0</v>
      </c>
      <c r="N1319">
        <f t="shared" si="81"/>
        <v>1</v>
      </c>
      <c r="O1319">
        <f t="shared" si="82"/>
        <v>3182.47</v>
      </c>
      <c r="P1319">
        <f t="shared" si="83"/>
        <v>3182.47</v>
      </c>
    </row>
    <row r="1320" spans="1:16" x14ac:dyDescent="0.2">
      <c r="A1320" s="2" t="s">
        <v>1749</v>
      </c>
      <c r="B1320" s="2" t="s">
        <v>741</v>
      </c>
      <c r="C1320" s="2" t="s">
        <v>475</v>
      </c>
      <c r="D1320" s="2" t="s">
        <v>52</v>
      </c>
      <c r="E1320" s="2" t="s">
        <v>34</v>
      </c>
      <c r="F1320" s="2">
        <v>8259.98</v>
      </c>
      <c r="G1320" s="2">
        <v>991.2</v>
      </c>
      <c r="H1320" s="2">
        <v>7268.78</v>
      </c>
      <c r="I1320" s="2" t="s">
        <v>41</v>
      </c>
      <c r="J1320" s="4">
        <v>1.136364011567278</v>
      </c>
      <c r="K1320" t="str">
        <f>_xlfn.XLOOKUP(D1320, dim_channels!A:A, dim_channels!C:C, "Not Found")</f>
        <v>OTA</v>
      </c>
      <c r="L1320" t="str">
        <f>_xlfn.XLOOKUP(D1320, dim_channels!A:A, dim_channels!B:B, "Not Found")</f>
        <v>Agoda</v>
      </c>
      <c r="M1320">
        <f t="shared" si="80"/>
        <v>1</v>
      </c>
      <c r="N1320">
        <f t="shared" si="81"/>
        <v>0</v>
      </c>
      <c r="O1320">
        <f t="shared" si="82"/>
        <v>0</v>
      </c>
      <c r="P1320">
        <f t="shared" si="83"/>
        <v>0</v>
      </c>
    </row>
    <row r="1321" spans="1:16" x14ac:dyDescent="0.2">
      <c r="A1321" s="3" t="s">
        <v>1750</v>
      </c>
      <c r="B1321" s="3" t="s">
        <v>130</v>
      </c>
      <c r="C1321" s="3" t="s">
        <v>91</v>
      </c>
      <c r="D1321" s="3" t="s">
        <v>27</v>
      </c>
      <c r="E1321" s="3" t="s">
        <v>60</v>
      </c>
      <c r="F1321" s="3">
        <v>21634.52</v>
      </c>
      <c r="G1321" s="3">
        <v>0</v>
      </c>
      <c r="H1321" s="3">
        <v>21634.52</v>
      </c>
      <c r="I1321" s="3" t="s">
        <v>29</v>
      </c>
      <c r="J1321" s="5">
        <v>1</v>
      </c>
      <c r="K1321" t="str">
        <f>_xlfn.XLOOKUP(D1321, dim_channels!A:A, dim_channels!C:C, "Not Found")</f>
        <v>OTA</v>
      </c>
      <c r="L1321" t="str">
        <f>_xlfn.XLOOKUP(D1321, dim_channels!A:A, dim_channels!B:B, "Not Found")</f>
        <v>Expedia</v>
      </c>
      <c r="M1321">
        <f t="shared" si="80"/>
        <v>0</v>
      </c>
      <c r="N1321">
        <f t="shared" si="81"/>
        <v>1</v>
      </c>
      <c r="O1321">
        <f t="shared" si="82"/>
        <v>21634.52</v>
      </c>
      <c r="P1321">
        <f t="shared" si="83"/>
        <v>21634.52</v>
      </c>
    </row>
    <row r="1322" spans="1:16" x14ac:dyDescent="0.2">
      <c r="A1322" s="2" t="s">
        <v>1751</v>
      </c>
      <c r="B1322" s="2" t="s">
        <v>234</v>
      </c>
      <c r="C1322" s="2" t="s">
        <v>303</v>
      </c>
      <c r="D1322" s="2" t="s">
        <v>33</v>
      </c>
      <c r="E1322" s="2" t="s">
        <v>34</v>
      </c>
      <c r="F1322" s="2">
        <v>19888.79</v>
      </c>
      <c r="G1322" s="2">
        <v>2983.32</v>
      </c>
      <c r="H1322" s="2">
        <v>16905.47</v>
      </c>
      <c r="I1322" s="2" t="s">
        <v>29</v>
      </c>
      <c r="J1322" s="4">
        <v>1.1764706926219739</v>
      </c>
      <c r="K1322" t="str">
        <f>_xlfn.XLOOKUP(D1322, dim_channels!A:A, dim_channels!C:C, "Not Found")</f>
        <v>OTA</v>
      </c>
      <c r="L1322" t="str">
        <f>_xlfn.XLOOKUP(D1322, dim_channels!A:A, dim_channels!B:B, "Not Found")</f>
        <v>Booking.com</v>
      </c>
      <c r="M1322">
        <f t="shared" si="80"/>
        <v>0</v>
      </c>
      <c r="N1322">
        <f t="shared" si="81"/>
        <v>1</v>
      </c>
      <c r="O1322">
        <f t="shared" si="82"/>
        <v>16905.47</v>
      </c>
      <c r="P1322">
        <f t="shared" si="83"/>
        <v>19888.79</v>
      </c>
    </row>
    <row r="1323" spans="1:16" x14ac:dyDescent="0.2">
      <c r="A1323" s="3" t="s">
        <v>1752</v>
      </c>
      <c r="B1323" s="3" t="s">
        <v>538</v>
      </c>
      <c r="C1323" s="3" t="s">
        <v>405</v>
      </c>
      <c r="D1323" s="3" t="s">
        <v>64</v>
      </c>
      <c r="E1323" s="3" t="s">
        <v>34</v>
      </c>
      <c r="F1323" s="3">
        <v>15036.42</v>
      </c>
      <c r="G1323" s="3">
        <v>0</v>
      </c>
      <c r="H1323" s="3">
        <v>15036.42</v>
      </c>
      <c r="I1323" s="3" t="s">
        <v>29</v>
      </c>
      <c r="J1323" s="5">
        <v>1</v>
      </c>
      <c r="K1323" t="str">
        <f>_xlfn.XLOOKUP(D1323, dim_channels!A:A, dim_channels!C:C, "Not Found")</f>
        <v>Direct</v>
      </c>
      <c r="L1323" t="str">
        <f>_xlfn.XLOOKUP(D1323, dim_channels!A:A, dim_channels!B:B, "Not Found")</f>
        <v>Direct Website</v>
      </c>
      <c r="M1323">
        <f t="shared" si="80"/>
        <v>0</v>
      </c>
      <c r="N1323">
        <f t="shared" si="81"/>
        <v>1</v>
      </c>
      <c r="O1323">
        <f t="shared" si="82"/>
        <v>15036.42</v>
      </c>
      <c r="P1323">
        <f t="shared" si="83"/>
        <v>15036.42</v>
      </c>
    </row>
    <row r="1324" spans="1:16" x14ac:dyDescent="0.2">
      <c r="A1324" s="2" t="s">
        <v>1753</v>
      </c>
      <c r="B1324" s="2" t="s">
        <v>614</v>
      </c>
      <c r="C1324" s="2" t="s">
        <v>286</v>
      </c>
      <c r="D1324" s="2" t="s">
        <v>64</v>
      </c>
      <c r="E1324" s="2" t="s">
        <v>115</v>
      </c>
      <c r="F1324" s="2">
        <v>7940.23</v>
      </c>
      <c r="G1324" s="2">
        <v>0</v>
      </c>
      <c r="H1324" s="2">
        <v>7940.23</v>
      </c>
      <c r="I1324" s="2" t="s">
        <v>56</v>
      </c>
      <c r="J1324" s="4">
        <v>1</v>
      </c>
      <c r="K1324" t="str">
        <f>_xlfn.XLOOKUP(D1324, dim_channels!A:A, dim_channels!C:C, "Not Found")</f>
        <v>Direct</v>
      </c>
      <c r="L1324" t="str">
        <f>_xlfn.XLOOKUP(D1324, dim_channels!A:A, dim_channels!B:B, "Not Found")</f>
        <v>Direct Website</v>
      </c>
      <c r="M1324">
        <f t="shared" si="80"/>
        <v>0</v>
      </c>
      <c r="N1324">
        <f t="shared" si="81"/>
        <v>0</v>
      </c>
      <c r="O1324">
        <f t="shared" si="82"/>
        <v>0</v>
      </c>
      <c r="P1324">
        <f t="shared" si="83"/>
        <v>0</v>
      </c>
    </row>
    <row r="1325" spans="1:16" x14ac:dyDescent="0.2">
      <c r="A1325" s="3" t="s">
        <v>1754</v>
      </c>
      <c r="B1325" s="3" t="s">
        <v>261</v>
      </c>
      <c r="C1325" s="3" t="s">
        <v>762</v>
      </c>
      <c r="D1325" s="3" t="s">
        <v>52</v>
      </c>
      <c r="E1325" s="3" t="s">
        <v>34</v>
      </c>
      <c r="F1325" s="3">
        <v>7422.72</v>
      </c>
      <c r="G1325" s="3">
        <v>890.73</v>
      </c>
      <c r="H1325" s="3">
        <v>6531.99</v>
      </c>
      <c r="I1325" s="3" t="s">
        <v>41</v>
      </c>
      <c r="J1325" s="5">
        <v>1.1363642626519641</v>
      </c>
      <c r="K1325" t="str">
        <f>_xlfn.XLOOKUP(D1325, dim_channels!A:A, dim_channels!C:C, "Not Found")</f>
        <v>OTA</v>
      </c>
      <c r="L1325" t="str">
        <f>_xlfn.XLOOKUP(D1325, dim_channels!A:A, dim_channels!B:B, "Not Found")</f>
        <v>Agoda</v>
      </c>
      <c r="M1325">
        <f t="shared" si="80"/>
        <v>1</v>
      </c>
      <c r="N1325">
        <f t="shared" si="81"/>
        <v>0</v>
      </c>
      <c r="O1325">
        <f t="shared" si="82"/>
        <v>0</v>
      </c>
      <c r="P1325">
        <f t="shared" si="83"/>
        <v>0</v>
      </c>
    </row>
    <row r="1326" spans="1:16" x14ac:dyDescent="0.2">
      <c r="A1326" s="2" t="s">
        <v>1755</v>
      </c>
      <c r="B1326" s="2" t="s">
        <v>220</v>
      </c>
      <c r="C1326" s="2" t="s">
        <v>373</v>
      </c>
      <c r="D1326" s="2" t="s">
        <v>52</v>
      </c>
      <c r="E1326" s="2" t="s">
        <v>34</v>
      </c>
      <c r="F1326" s="2">
        <v>2862.31</v>
      </c>
      <c r="G1326" s="2">
        <v>343.48</v>
      </c>
      <c r="H1326" s="2">
        <v>2518.83</v>
      </c>
      <c r="I1326" s="2" t="s">
        <v>41</v>
      </c>
      <c r="J1326" s="4">
        <v>1.1363648995763911</v>
      </c>
      <c r="K1326" t="str">
        <f>_xlfn.XLOOKUP(D1326, dim_channels!A:A, dim_channels!C:C, "Not Found")</f>
        <v>OTA</v>
      </c>
      <c r="L1326" t="str">
        <f>_xlfn.XLOOKUP(D1326, dim_channels!A:A, dim_channels!B:B, "Not Found")</f>
        <v>Agoda</v>
      </c>
      <c r="M1326">
        <f t="shared" si="80"/>
        <v>1</v>
      </c>
      <c r="N1326">
        <f t="shared" si="81"/>
        <v>0</v>
      </c>
      <c r="O1326">
        <f t="shared" si="82"/>
        <v>0</v>
      </c>
      <c r="P1326">
        <f t="shared" si="83"/>
        <v>0</v>
      </c>
    </row>
    <row r="1327" spans="1:16" x14ac:dyDescent="0.2">
      <c r="A1327" s="3" t="s">
        <v>1756</v>
      </c>
      <c r="B1327" s="3" t="s">
        <v>708</v>
      </c>
      <c r="C1327" s="3" t="s">
        <v>799</v>
      </c>
      <c r="D1327" s="3" t="s">
        <v>52</v>
      </c>
      <c r="E1327" s="3" t="s">
        <v>34</v>
      </c>
      <c r="F1327" s="3">
        <v>3597.53</v>
      </c>
      <c r="G1327" s="3">
        <v>431.7</v>
      </c>
      <c r="H1327" s="3">
        <v>3165.83</v>
      </c>
      <c r="I1327" s="3" t="s">
        <v>41</v>
      </c>
      <c r="J1327" s="5">
        <v>1.136362344156193</v>
      </c>
      <c r="K1327" t="str">
        <f>_xlfn.XLOOKUP(D1327, dim_channels!A:A, dim_channels!C:C, "Not Found")</f>
        <v>OTA</v>
      </c>
      <c r="L1327" t="str">
        <f>_xlfn.XLOOKUP(D1327, dim_channels!A:A, dim_channels!B:B, "Not Found")</f>
        <v>Agoda</v>
      </c>
      <c r="M1327">
        <f t="shared" si="80"/>
        <v>1</v>
      </c>
      <c r="N1327">
        <f t="shared" si="81"/>
        <v>0</v>
      </c>
      <c r="O1327">
        <f t="shared" si="82"/>
        <v>0</v>
      </c>
      <c r="P1327">
        <f t="shared" si="83"/>
        <v>0</v>
      </c>
    </row>
    <row r="1328" spans="1:16" x14ac:dyDescent="0.2">
      <c r="A1328" s="2" t="s">
        <v>1757</v>
      </c>
      <c r="B1328" s="2" t="s">
        <v>219</v>
      </c>
      <c r="C1328" s="2" t="s">
        <v>380</v>
      </c>
      <c r="D1328" s="2" t="s">
        <v>52</v>
      </c>
      <c r="E1328" s="2" t="s">
        <v>60</v>
      </c>
      <c r="F1328" s="2">
        <v>2732.86</v>
      </c>
      <c r="G1328" s="2">
        <v>0</v>
      </c>
      <c r="H1328" s="2">
        <v>2732.86</v>
      </c>
      <c r="I1328" s="2" t="s">
        <v>29</v>
      </c>
      <c r="J1328" s="4">
        <v>1</v>
      </c>
      <c r="K1328" t="str">
        <f>_xlfn.XLOOKUP(D1328, dim_channels!A:A, dim_channels!C:C, "Not Found")</f>
        <v>OTA</v>
      </c>
      <c r="L1328" t="str">
        <f>_xlfn.XLOOKUP(D1328, dim_channels!A:A, dim_channels!B:B, "Not Found")</f>
        <v>Agoda</v>
      </c>
      <c r="M1328">
        <f t="shared" si="80"/>
        <v>0</v>
      </c>
      <c r="N1328">
        <f t="shared" si="81"/>
        <v>1</v>
      </c>
      <c r="O1328">
        <f t="shared" si="82"/>
        <v>2732.86</v>
      </c>
      <c r="P1328">
        <f t="shared" si="83"/>
        <v>2732.86</v>
      </c>
    </row>
    <row r="1329" spans="1:16" x14ac:dyDescent="0.2">
      <c r="A1329" s="3" t="s">
        <v>1758</v>
      </c>
      <c r="B1329" s="3" t="s">
        <v>171</v>
      </c>
      <c r="C1329" s="3" t="s">
        <v>614</v>
      </c>
      <c r="D1329" s="3" t="s">
        <v>64</v>
      </c>
      <c r="E1329" s="3" t="s">
        <v>115</v>
      </c>
      <c r="F1329" s="3">
        <v>9073.6</v>
      </c>
      <c r="G1329" s="3">
        <v>0</v>
      </c>
      <c r="H1329" s="3">
        <v>9073.6</v>
      </c>
      <c r="I1329" s="3" t="s">
        <v>41</v>
      </c>
      <c r="J1329" s="5">
        <v>1</v>
      </c>
      <c r="K1329" t="str">
        <f>_xlfn.XLOOKUP(D1329, dim_channels!A:A, dim_channels!C:C, "Not Found")</f>
        <v>Direct</v>
      </c>
      <c r="L1329" t="str">
        <f>_xlfn.XLOOKUP(D1329, dim_channels!A:A, dim_channels!B:B, "Not Found")</f>
        <v>Direct Website</v>
      </c>
      <c r="M1329">
        <f t="shared" si="80"/>
        <v>1</v>
      </c>
      <c r="N1329">
        <f t="shared" si="81"/>
        <v>0</v>
      </c>
      <c r="O1329">
        <f t="shared" si="82"/>
        <v>0</v>
      </c>
      <c r="P1329">
        <f t="shared" si="83"/>
        <v>0</v>
      </c>
    </row>
    <row r="1330" spans="1:16" x14ac:dyDescent="0.2">
      <c r="A1330" s="2" t="s">
        <v>1759</v>
      </c>
      <c r="B1330" s="2" t="s">
        <v>525</v>
      </c>
      <c r="C1330" s="2" t="s">
        <v>706</v>
      </c>
      <c r="D1330" s="2" t="s">
        <v>45</v>
      </c>
      <c r="E1330" s="2" t="s">
        <v>89</v>
      </c>
      <c r="F1330" s="2">
        <v>8531.76</v>
      </c>
      <c r="G1330" s="2">
        <v>0</v>
      </c>
      <c r="H1330" s="2">
        <v>8531.76</v>
      </c>
      <c r="I1330" s="2" t="s">
        <v>29</v>
      </c>
      <c r="J1330" s="4">
        <v>1</v>
      </c>
      <c r="K1330" t="str">
        <f>_xlfn.XLOOKUP(D1330, dim_channels!A:A, dim_channels!C:C, "Not Found")</f>
        <v>Corporate</v>
      </c>
      <c r="L1330" t="str">
        <f>_xlfn.XLOOKUP(D1330, dim_channels!A:A, dim_channels!B:B, "Not Found")</f>
        <v>Corporate Direct</v>
      </c>
      <c r="M1330">
        <f t="shared" si="80"/>
        <v>0</v>
      </c>
      <c r="N1330">
        <f t="shared" si="81"/>
        <v>1</v>
      </c>
      <c r="O1330">
        <f t="shared" si="82"/>
        <v>8531.76</v>
      </c>
      <c r="P1330">
        <f t="shared" si="83"/>
        <v>8531.76</v>
      </c>
    </row>
    <row r="1331" spans="1:16" x14ac:dyDescent="0.2">
      <c r="A1331" s="3" t="s">
        <v>1760</v>
      </c>
      <c r="B1331" s="3" t="s">
        <v>193</v>
      </c>
      <c r="C1331" s="3" t="s">
        <v>1179</v>
      </c>
      <c r="D1331" s="3" t="s">
        <v>45</v>
      </c>
      <c r="E1331" s="3" t="s">
        <v>46</v>
      </c>
      <c r="F1331" s="3">
        <v>12380.16</v>
      </c>
      <c r="G1331" s="3">
        <v>619.01</v>
      </c>
      <c r="H1331" s="3">
        <v>11761.15</v>
      </c>
      <c r="I1331" s="3" t="s">
        <v>29</v>
      </c>
      <c r="J1331" s="5">
        <v>1.05263175794884</v>
      </c>
      <c r="K1331" t="str">
        <f>_xlfn.XLOOKUP(D1331, dim_channels!A:A, dim_channels!C:C, "Not Found")</f>
        <v>Corporate</v>
      </c>
      <c r="L1331" t="str">
        <f>_xlfn.XLOOKUP(D1331, dim_channels!A:A, dim_channels!B:B, "Not Found")</f>
        <v>Corporate Direct</v>
      </c>
      <c r="M1331">
        <f t="shared" si="80"/>
        <v>0</v>
      </c>
      <c r="N1331">
        <f t="shared" si="81"/>
        <v>1</v>
      </c>
      <c r="O1331">
        <f t="shared" si="82"/>
        <v>11761.15</v>
      </c>
      <c r="P1331">
        <f t="shared" si="83"/>
        <v>12380.16</v>
      </c>
    </row>
    <row r="1332" spans="1:16" x14ac:dyDescent="0.2">
      <c r="A1332" s="2" t="s">
        <v>1761</v>
      </c>
      <c r="B1332" s="2" t="s">
        <v>70</v>
      </c>
      <c r="C1332" s="2" t="s">
        <v>246</v>
      </c>
      <c r="D1332" s="2" t="s">
        <v>52</v>
      </c>
      <c r="E1332" s="2" t="s">
        <v>34</v>
      </c>
      <c r="F1332" s="2">
        <v>23163</v>
      </c>
      <c r="G1332" s="2">
        <v>2779.56</v>
      </c>
      <c r="H1332" s="2">
        <v>20383.439999999999</v>
      </c>
      <c r="I1332" s="2" t="s">
        <v>29</v>
      </c>
      <c r="J1332" s="4">
        <v>1.136363636363636</v>
      </c>
      <c r="K1332" t="str">
        <f>_xlfn.XLOOKUP(D1332, dim_channels!A:A, dim_channels!C:C, "Not Found")</f>
        <v>OTA</v>
      </c>
      <c r="L1332" t="str">
        <f>_xlfn.XLOOKUP(D1332, dim_channels!A:A, dim_channels!B:B, "Not Found")</f>
        <v>Agoda</v>
      </c>
      <c r="M1332">
        <f t="shared" si="80"/>
        <v>0</v>
      </c>
      <c r="N1332">
        <f t="shared" si="81"/>
        <v>1</v>
      </c>
      <c r="O1332">
        <f t="shared" si="82"/>
        <v>20383.439999999999</v>
      </c>
      <c r="P1332">
        <f t="shared" si="83"/>
        <v>23163</v>
      </c>
    </row>
    <row r="1333" spans="1:16" x14ac:dyDescent="0.2">
      <c r="A1333" s="3" t="s">
        <v>1762</v>
      </c>
      <c r="B1333" s="3" t="s">
        <v>370</v>
      </c>
      <c r="C1333" s="3" t="s">
        <v>174</v>
      </c>
      <c r="D1333" s="3" t="s">
        <v>27</v>
      </c>
      <c r="E1333" s="3" t="s">
        <v>28</v>
      </c>
      <c r="F1333" s="3">
        <v>13446.22</v>
      </c>
      <c r="G1333" s="3">
        <v>2420.3200000000002</v>
      </c>
      <c r="H1333" s="3">
        <v>11025.9</v>
      </c>
      <c r="I1333" s="3" t="s">
        <v>41</v>
      </c>
      <c r="J1333" s="5">
        <v>1.2195122393636799</v>
      </c>
      <c r="K1333" t="str">
        <f>_xlfn.XLOOKUP(D1333, dim_channels!A:A, dim_channels!C:C, "Not Found")</f>
        <v>OTA</v>
      </c>
      <c r="L1333" t="str">
        <f>_xlfn.XLOOKUP(D1333, dim_channels!A:A, dim_channels!B:B, "Not Found")</f>
        <v>Expedia</v>
      </c>
      <c r="M1333">
        <f t="shared" si="80"/>
        <v>1</v>
      </c>
      <c r="N1333">
        <f t="shared" si="81"/>
        <v>0</v>
      </c>
      <c r="O1333">
        <f t="shared" si="82"/>
        <v>0</v>
      </c>
      <c r="P1333">
        <f t="shared" si="83"/>
        <v>0</v>
      </c>
    </row>
    <row r="1334" spans="1:16" x14ac:dyDescent="0.2">
      <c r="A1334" s="2" t="s">
        <v>1763</v>
      </c>
      <c r="B1334" s="2" t="s">
        <v>95</v>
      </c>
      <c r="C1334" s="2" t="s">
        <v>1035</v>
      </c>
      <c r="D1334" s="2" t="s">
        <v>64</v>
      </c>
      <c r="E1334" s="2" t="s">
        <v>34</v>
      </c>
      <c r="F1334" s="2">
        <v>3255.88</v>
      </c>
      <c r="G1334" s="2">
        <v>0</v>
      </c>
      <c r="H1334" s="2">
        <v>3255.88</v>
      </c>
      <c r="I1334" s="2" t="s">
        <v>29</v>
      </c>
      <c r="J1334" s="4">
        <v>1</v>
      </c>
      <c r="K1334" t="str">
        <f>_xlfn.XLOOKUP(D1334, dim_channels!A:A, dim_channels!C:C, "Not Found")</f>
        <v>Direct</v>
      </c>
      <c r="L1334" t="str">
        <f>_xlfn.XLOOKUP(D1334, dim_channels!A:A, dim_channels!B:B, "Not Found")</f>
        <v>Direct Website</v>
      </c>
      <c r="M1334">
        <f t="shared" si="80"/>
        <v>0</v>
      </c>
      <c r="N1334">
        <f t="shared" si="81"/>
        <v>1</v>
      </c>
      <c r="O1334">
        <f t="shared" si="82"/>
        <v>3255.88</v>
      </c>
      <c r="P1334">
        <f t="shared" si="83"/>
        <v>3255.88</v>
      </c>
    </row>
    <row r="1335" spans="1:16" x14ac:dyDescent="0.2">
      <c r="A1335" s="3" t="s">
        <v>1764</v>
      </c>
      <c r="B1335" s="3" t="s">
        <v>1035</v>
      </c>
      <c r="C1335" s="3" t="s">
        <v>156</v>
      </c>
      <c r="D1335" s="3" t="s">
        <v>45</v>
      </c>
      <c r="E1335" s="3" t="s">
        <v>46</v>
      </c>
      <c r="F1335" s="3">
        <v>5002.05</v>
      </c>
      <c r="G1335" s="3">
        <v>250.1</v>
      </c>
      <c r="H1335" s="3">
        <v>4751.95</v>
      </c>
      <c r="I1335" s="3" t="s">
        <v>29</v>
      </c>
      <c r="J1335" s="5">
        <v>1.052631025158093</v>
      </c>
      <c r="K1335" t="str">
        <f>_xlfn.XLOOKUP(D1335, dim_channels!A:A, dim_channels!C:C, "Not Found")</f>
        <v>Corporate</v>
      </c>
      <c r="L1335" t="str">
        <f>_xlfn.XLOOKUP(D1335, dim_channels!A:A, dim_channels!B:B, "Not Found")</f>
        <v>Corporate Direct</v>
      </c>
      <c r="M1335">
        <f t="shared" si="80"/>
        <v>0</v>
      </c>
      <c r="N1335">
        <f t="shared" si="81"/>
        <v>1</v>
      </c>
      <c r="O1335">
        <f t="shared" si="82"/>
        <v>4751.95</v>
      </c>
      <c r="P1335">
        <f t="shared" si="83"/>
        <v>5002.05</v>
      </c>
    </row>
    <row r="1336" spans="1:16" x14ac:dyDescent="0.2">
      <c r="A1336" s="2" t="s">
        <v>1765</v>
      </c>
      <c r="B1336" s="2" t="s">
        <v>410</v>
      </c>
      <c r="C1336" s="2" t="s">
        <v>1234</v>
      </c>
      <c r="D1336" s="2" t="s">
        <v>27</v>
      </c>
      <c r="E1336" s="2" t="s">
        <v>60</v>
      </c>
      <c r="F1336" s="2">
        <v>8879.57</v>
      </c>
      <c r="G1336" s="2">
        <v>0</v>
      </c>
      <c r="H1336" s="2">
        <v>8879.57</v>
      </c>
      <c r="I1336" s="2" t="s">
        <v>41</v>
      </c>
      <c r="J1336" s="4">
        <v>1</v>
      </c>
      <c r="K1336" t="str">
        <f>_xlfn.XLOOKUP(D1336, dim_channels!A:A, dim_channels!C:C, "Not Found")</f>
        <v>OTA</v>
      </c>
      <c r="L1336" t="str">
        <f>_xlfn.XLOOKUP(D1336, dim_channels!A:A, dim_channels!B:B, "Not Found")</f>
        <v>Expedia</v>
      </c>
      <c r="M1336">
        <f t="shared" si="80"/>
        <v>1</v>
      </c>
      <c r="N1336">
        <f t="shared" si="81"/>
        <v>0</v>
      </c>
      <c r="O1336">
        <f t="shared" si="82"/>
        <v>0</v>
      </c>
      <c r="P1336">
        <f t="shared" si="83"/>
        <v>0</v>
      </c>
    </row>
    <row r="1337" spans="1:16" x14ac:dyDescent="0.2">
      <c r="A1337" s="3" t="s">
        <v>1766</v>
      </c>
      <c r="B1337" s="3" t="s">
        <v>50</v>
      </c>
      <c r="C1337" s="3" t="s">
        <v>294</v>
      </c>
      <c r="D1337" s="3" t="s">
        <v>33</v>
      </c>
      <c r="E1337" s="3" t="s">
        <v>28</v>
      </c>
      <c r="F1337" s="3">
        <v>2529.5300000000002</v>
      </c>
      <c r="G1337" s="3">
        <v>379.43</v>
      </c>
      <c r="H1337" s="3">
        <v>2150.1</v>
      </c>
      <c r="I1337" s="3" t="s">
        <v>29</v>
      </c>
      <c r="J1337" s="5">
        <v>1.176470861820381</v>
      </c>
      <c r="K1337" t="str">
        <f>_xlfn.XLOOKUP(D1337, dim_channels!A:A, dim_channels!C:C, "Not Found")</f>
        <v>OTA</v>
      </c>
      <c r="L1337" t="str">
        <f>_xlfn.XLOOKUP(D1337, dim_channels!A:A, dim_channels!B:B, "Not Found")</f>
        <v>Booking.com</v>
      </c>
      <c r="M1337">
        <f t="shared" si="80"/>
        <v>0</v>
      </c>
      <c r="N1337">
        <f t="shared" si="81"/>
        <v>1</v>
      </c>
      <c r="O1337">
        <f t="shared" si="82"/>
        <v>2150.1</v>
      </c>
      <c r="P1337">
        <f t="shared" si="83"/>
        <v>2529.5300000000002</v>
      </c>
    </row>
    <row r="1338" spans="1:16" x14ac:dyDescent="0.2">
      <c r="A1338" s="2" t="s">
        <v>1767</v>
      </c>
      <c r="B1338" s="2" t="s">
        <v>50</v>
      </c>
      <c r="C1338" s="2" t="s">
        <v>39</v>
      </c>
      <c r="D1338" s="2" t="s">
        <v>33</v>
      </c>
      <c r="E1338" s="2" t="s">
        <v>28</v>
      </c>
      <c r="F1338" s="2">
        <v>5514.22</v>
      </c>
      <c r="G1338" s="2">
        <v>827.13</v>
      </c>
      <c r="H1338" s="2">
        <v>4687.09</v>
      </c>
      <c r="I1338" s="2" t="s">
        <v>29</v>
      </c>
      <c r="J1338" s="4">
        <v>1.176469835228255</v>
      </c>
      <c r="K1338" t="str">
        <f>_xlfn.XLOOKUP(D1338, dim_channels!A:A, dim_channels!C:C, "Not Found")</f>
        <v>OTA</v>
      </c>
      <c r="L1338" t="str">
        <f>_xlfn.XLOOKUP(D1338, dim_channels!A:A, dim_channels!B:B, "Not Found")</f>
        <v>Booking.com</v>
      </c>
      <c r="M1338">
        <f t="shared" si="80"/>
        <v>0</v>
      </c>
      <c r="N1338">
        <f t="shared" si="81"/>
        <v>1</v>
      </c>
      <c r="O1338">
        <f t="shared" si="82"/>
        <v>4687.09</v>
      </c>
      <c r="P1338">
        <f t="shared" si="83"/>
        <v>5514.22</v>
      </c>
    </row>
    <row r="1339" spans="1:16" x14ac:dyDescent="0.2">
      <c r="A1339" s="3" t="s">
        <v>1768</v>
      </c>
      <c r="B1339" s="3" t="s">
        <v>247</v>
      </c>
      <c r="C1339" s="3" t="s">
        <v>200</v>
      </c>
      <c r="D1339" s="3" t="s">
        <v>52</v>
      </c>
      <c r="E1339" s="3" t="s">
        <v>34</v>
      </c>
      <c r="F1339" s="3">
        <v>4850.18</v>
      </c>
      <c r="G1339" s="3">
        <v>582.02</v>
      </c>
      <c r="H1339" s="3">
        <v>4268.16</v>
      </c>
      <c r="I1339" s="3" t="s">
        <v>41</v>
      </c>
      <c r="J1339" s="5">
        <v>1.1363632103763679</v>
      </c>
      <c r="K1339" t="str">
        <f>_xlfn.XLOOKUP(D1339, dim_channels!A:A, dim_channels!C:C, "Not Found")</f>
        <v>OTA</v>
      </c>
      <c r="L1339" t="str">
        <f>_xlfn.XLOOKUP(D1339, dim_channels!A:A, dim_channels!B:B, "Not Found")</f>
        <v>Agoda</v>
      </c>
      <c r="M1339">
        <f t="shared" si="80"/>
        <v>1</v>
      </c>
      <c r="N1339">
        <f t="shared" si="81"/>
        <v>0</v>
      </c>
      <c r="O1339">
        <f t="shared" si="82"/>
        <v>0</v>
      </c>
      <c r="P1339">
        <f t="shared" si="83"/>
        <v>0</v>
      </c>
    </row>
    <row r="1340" spans="1:16" x14ac:dyDescent="0.2">
      <c r="A1340" s="2" t="s">
        <v>1769</v>
      </c>
      <c r="B1340" s="2" t="s">
        <v>799</v>
      </c>
      <c r="C1340" s="2" t="s">
        <v>538</v>
      </c>
      <c r="D1340" s="2" t="s">
        <v>52</v>
      </c>
      <c r="E1340" s="2" t="s">
        <v>34</v>
      </c>
      <c r="F1340" s="2">
        <v>14071.71</v>
      </c>
      <c r="G1340" s="2">
        <v>1688.61</v>
      </c>
      <c r="H1340" s="2">
        <v>12383.1</v>
      </c>
      <c r="I1340" s="2" t="s">
        <v>56</v>
      </c>
      <c r="J1340" s="4">
        <v>1.1363640768466701</v>
      </c>
      <c r="K1340" t="str">
        <f>_xlfn.XLOOKUP(D1340, dim_channels!A:A, dim_channels!C:C, "Not Found")</f>
        <v>OTA</v>
      </c>
      <c r="L1340" t="str">
        <f>_xlfn.XLOOKUP(D1340, dim_channels!A:A, dim_channels!B:B, "Not Found")</f>
        <v>Agoda</v>
      </c>
      <c r="M1340">
        <f t="shared" si="80"/>
        <v>0</v>
      </c>
      <c r="N1340">
        <f t="shared" si="81"/>
        <v>0</v>
      </c>
      <c r="O1340">
        <f t="shared" si="82"/>
        <v>0</v>
      </c>
      <c r="P1340">
        <f t="shared" si="83"/>
        <v>0</v>
      </c>
    </row>
    <row r="1341" spans="1:16" x14ac:dyDescent="0.2">
      <c r="A1341" s="3" t="s">
        <v>1770</v>
      </c>
      <c r="B1341" s="3" t="s">
        <v>54</v>
      </c>
      <c r="C1341" s="3" t="s">
        <v>179</v>
      </c>
      <c r="D1341" s="3" t="s">
        <v>33</v>
      </c>
      <c r="E1341" s="3" t="s">
        <v>28</v>
      </c>
      <c r="F1341" s="3">
        <v>2406.3200000000002</v>
      </c>
      <c r="G1341" s="3">
        <v>360.95</v>
      </c>
      <c r="H1341" s="3">
        <v>2045.37</v>
      </c>
      <c r="I1341" s="3" t="s">
        <v>56</v>
      </c>
      <c r="J1341" s="5">
        <v>1.1764717386096399</v>
      </c>
      <c r="K1341" t="str">
        <f>_xlfn.XLOOKUP(D1341, dim_channels!A:A, dim_channels!C:C, "Not Found")</f>
        <v>OTA</v>
      </c>
      <c r="L1341" t="str">
        <f>_xlfn.XLOOKUP(D1341, dim_channels!A:A, dim_channels!B:B, "Not Found")</f>
        <v>Booking.com</v>
      </c>
      <c r="M1341">
        <f t="shared" si="80"/>
        <v>0</v>
      </c>
      <c r="N1341">
        <f t="shared" si="81"/>
        <v>0</v>
      </c>
      <c r="O1341">
        <f t="shared" si="82"/>
        <v>0</v>
      </c>
      <c r="P1341">
        <f t="shared" si="83"/>
        <v>0</v>
      </c>
    </row>
    <row r="1342" spans="1:16" x14ac:dyDescent="0.2">
      <c r="A1342" s="2" t="s">
        <v>1771</v>
      </c>
      <c r="B1342" s="2" t="s">
        <v>655</v>
      </c>
      <c r="C1342" s="2" t="s">
        <v>983</v>
      </c>
      <c r="D1342" s="2" t="s">
        <v>64</v>
      </c>
      <c r="E1342" s="2" t="s">
        <v>28</v>
      </c>
      <c r="F1342" s="2">
        <v>13203.69</v>
      </c>
      <c r="G1342" s="2">
        <v>0</v>
      </c>
      <c r="H1342" s="2">
        <v>13203.69</v>
      </c>
      <c r="I1342" s="2" t="s">
        <v>29</v>
      </c>
      <c r="J1342" s="4">
        <v>1</v>
      </c>
      <c r="K1342" t="str">
        <f>_xlfn.XLOOKUP(D1342, dim_channels!A:A, dim_channels!C:C, "Not Found")</f>
        <v>Direct</v>
      </c>
      <c r="L1342" t="str">
        <f>_xlfn.XLOOKUP(D1342, dim_channels!A:A, dim_channels!B:B, "Not Found")</f>
        <v>Direct Website</v>
      </c>
      <c r="M1342">
        <f t="shared" si="80"/>
        <v>0</v>
      </c>
      <c r="N1342">
        <f t="shared" si="81"/>
        <v>1</v>
      </c>
      <c r="O1342">
        <f t="shared" si="82"/>
        <v>13203.69</v>
      </c>
      <c r="P1342">
        <f t="shared" si="83"/>
        <v>13203.69</v>
      </c>
    </row>
    <row r="1343" spans="1:16" x14ac:dyDescent="0.2">
      <c r="A1343" s="3" t="s">
        <v>1772</v>
      </c>
      <c r="B1343" s="3" t="s">
        <v>285</v>
      </c>
      <c r="C1343" s="3" t="s">
        <v>130</v>
      </c>
      <c r="D1343" s="3" t="s">
        <v>169</v>
      </c>
      <c r="E1343" s="3" t="s">
        <v>46</v>
      </c>
      <c r="F1343" s="3">
        <v>4699.0200000000004</v>
      </c>
      <c r="G1343" s="3">
        <v>939.8</v>
      </c>
      <c r="H1343" s="3">
        <v>3759.22</v>
      </c>
      <c r="I1343" s="3" t="s">
        <v>29</v>
      </c>
      <c r="J1343" s="5">
        <v>1.249998669936849</v>
      </c>
      <c r="K1343" t="str">
        <f>_xlfn.XLOOKUP(D1343, dim_channels!A:A, dim_channels!C:C, "Not Found")</f>
        <v>GDS</v>
      </c>
      <c r="L1343" t="str">
        <f>_xlfn.XLOOKUP(D1343, dim_channels!A:A, dim_channels!B:B, "Not Found")</f>
        <v>GDS (Amadeus)</v>
      </c>
      <c r="M1343">
        <f t="shared" si="80"/>
        <v>0</v>
      </c>
      <c r="N1343">
        <f t="shared" si="81"/>
        <v>1</v>
      </c>
      <c r="O1343">
        <f t="shared" si="82"/>
        <v>3759.22</v>
      </c>
      <c r="P1343">
        <f t="shared" si="83"/>
        <v>4699.0200000000004</v>
      </c>
    </row>
    <row r="1344" spans="1:16" x14ac:dyDescent="0.2">
      <c r="A1344" s="2" t="s">
        <v>1773</v>
      </c>
      <c r="B1344" s="2" t="s">
        <v>297</v>
      </c>
      <c r="C1344" s="2" t="s">
        <v>246</v>
      </c>
      <c r="D1344" s="2" t="s">
        <v>33</v>
      </c>
      <c r="E1344" s="2" t="s">
        <v>34</v>
      </c>
      <c r="F1344" s="2">
        <v>2858.9</v>
      </c>
      <c r="G1344" s="2">
        <v>428.84</v>
      </c>
      <c r="H1344" s="2">
        <v>2430.06</v>
      </c>
      <c r="I1344" s="2" t="s">
        <v>29</v>
      </c>
      <c r="J1344" s="4">
        <v>1.1764730088969</v>
      </c>
      <c r="K1344" t="str">
        <f>_xlfn.XLOOKUP(D1344, dim_channels!A:A, dim_channels!C:C, "Not Found")</f>
        <v>OTA</v>
      </c>
      <c r="L1344" t="str">
        <f>_xlfn.XLOOKUP(D1344, dim_channels!A:A, dim_channels!B:B, "Not Found")</f>
        <v>Booking.com</v>
      </c>
      <c r="M1344">
        <f t="shared" si="80"/>
        <v>0</v>
      </c>
      <c r="N1344">
        <f t="shared" si="81"/>
        <v>1</v>
      </c>
      <c r="O1344">
        <f t="shared" si="82"/>
        <v>2430.06</v>
      </c>
      <c r="P1344">
        <f t="shared" si="83"/>
        <v>2858.9</v>
      </c>
    </row>
    <row r="1345" spans="1:16" x14ac:dyDescent="0.2">
      <c r="A1345" s="3" t="s">
        <v>1774</v>
      </c>
      <c r="B1345" s="3" t="s">
        <v>155</v>
      </c>
      <c r="C1345" s="3" t="s">
        <v>59</v>
      </c>
      <c r="D1345" s="3" t="s">
        <v>64</v>
      </c>
      <c r="E1345" s="3" t="s">
        <v>28</v>
      </c>
      <c r="F1345" s="3">
        <v>2686.7</v>
      </c>
      <c r="G1345" s="3">
        <v>0</v>
      </c>
      <c r="H1345" s="3">
        <v>2686.7</v>
      </c>
      <c r="I1345" s="3" t="s">
        <v>29</v>
      </c>
      <c r="J1345" s="5">
        <v>1</v>
      </c>
      <c r="K1345" t="str">
        <f>_xlfn.XLOOKUP(D1345, dim_channels!A:A, dim_channels!C:C, "Not Found")</f>
        <v>Direct</v>
      </c>
      <c r="L1345" t="str">
        <f>_xlfn.XLOOKUP(D1345, dim_channels!A:A, dim_channels!B:B, "Not Found")</f>
        <v>Direct Website</v>
      </c>
      <c r="M1345">
        <f t="shared" si="80"/>
        <v>0</v>
      </c>
      <c r="N1345">
        <f t="shared" si="81"/>
        <v>1</v>
      </c>
      <c r="O1345">
        <f t="shared" si="82"/>
        <v>2686.7</v>
      </c>
      <c r="P1345">
        <f t="shared" si="83"/>
        <v>2686.7</v>
      </c>
    </row>
    <row r="1346" spans="1:16" x14ac:dyDescent="0.2">
      <c r="A1346" s="2" t="s">
        <v>1775</v>
      </c>
      <c r="B1346" s="2" t="s">
        <v>762</v>
      </c>
      <c r="C1346" s="2" t="s">
        <v>595</v>
      </c>
      <c r="D1346" s="2" t="s">
        <v>169</v>
      </c>
      <c r="E1346" s="2" t="s">
        <v>46</v>
      </c>
      <c r="F1346" s="2">
        <v>11723.63</v>
      </c>
      <c r="G1346" s="2">
        <v>2344.73</v>
      </c>
      <c r="H1346" s="2">
        <v>9378.9</v>
      </c>
      <c r="I1346" s="2" t="s">
        <v>29</v>
      </c>
      <c r="J1346" s="4">
        <v>1.2500005331115589</v>
      </c>
      <c r="K1346" t="str">
        <f>_xlfn.XLOOKUP(D1346, dim_channels!A:A, dim_channels!C:C, "Not Found")</f>
        <v>GDS</v>
      </c>
      <c r="L1346" t="str">
        <f>_xlfn.XLOOKUP(D1346, dim_channels!A:A, dim_channels!B:B, "Not Found")</f>
        <v>GDS (Amadeus)</v>
      </c>
      <c r="M1346">
        <f t="shared" si="80"/>
        <v>0</v>
      </c>
      <c r="N1346">
        <f t="shared" si="81"/>
        <v>1</v>
      </c>
      <c r="O1346">
        <f t="shared" si="82"/>
        <v>9378.9</v>
      </c>
      <c r="P1346">
        <f t="shared" si="83"/>
        <v>11723.63</v>
      </c>
    </row>
    <row r="1347" spans="1:16" x14ac:dyDescent="0.2">
      <c r="A1347" s="3" t="s">
        <v>1776</v>
      </c>
      <c r="B1347" s="3" t="s">
        <v>1278</v>
      </c>
      <c r="C1347" s="3" t="s">
        <v>410</v>
      </c>
      <c r="D1347" s="3" t="s">
        <v>33</v>
      </c>
      <c r="E1347" s="3" t="s">
        <v>34</v>
      </c>
      <c r="F1347" s="3">
        <v>2726.53</v>
      </c>
      <c r="G1347" s="3">
        <v>408.98</v>
      </c>
      <c r="H1347" s="3">
        <v>2317.5500000000002</v>
      </c>
      <c r="I1347" s="3" t="s">
        <v>29</v>
      </c>
      <c r="J1347" s="5">
        <v>1.1764708420530301</v>
      </c>
      <c r="K1347" t="str">
        <f>_xlfn.XLOOKUP(D1347, dim_channels!A:A, dim_channels!C:C, "Not Found")</f>
        <v>OTA</v>
      </c>
      <c r="L1347" t="str">
        <f>_xlfn.XLOOKUP(D1347, dim_channels!A:A, dim_channels!B:B, "Not Found")</f>
        <v>Booking.com</v>
      </c>
      <c r="M1347">
        <f t="shared" ref="M1347:M1410" si="84">IF(I1347="Cancelled",1,0)</f>
        <v>0</v>
      </c>
      <c r="N1347">
        <f t="shared" ref="N1347:N1410" si="85">IF(TRIM(UPPER(I1347))="CHECKED-OUT",1,0)</f>
        <v>1</v>
      </c>
      <c r="O1347">
        <f t="shared" ref="O1347:O1410" si="86">IF(TRIM(UPPER(I1347))="CHECKED-OUT",H1347,0)</f>
        <v>2317.5500000000002</v>
      </c>
      <c r="P1347">
        <f t="shared" ref="P1347:P1410" si="87">IF(TRIM(UPPER(I1347))="CHECKED-OUT",F1347,0)</f>
        <v>2726.53</v>
      </c>
    </row>
    <row r="1348" spans="1:16" x14ac:dyDescent="0.2">
      <c r="A1348" s="2" t="s">
        <v>1777</v>
      </c>
      <c r="B1348" s="2" t="s">
        <v>465</v>
      </c>
      <c r="C1348" s="2" t="s">
        <v>26</v>
      </c>
      <c r="D1348" s="2" t="s">
        <v>33</v>
      </c>
      <c r="E1348" s="2" t="s">
        <v>34</v>
      </c>
      <c r="F1348" s="2">
        <v>5118.17</v>
      </c>
      <c r="G1348" s="2">
        <v>767.73</v>
      </c>
      <c r="H1348" s="2">
        <v>4350.4399999999996</v>
      </c>
      <c r="I1348" s="2" t="s">
        <v>29</v>
      </c>
      <c r="J1348" s="4">
        <v>1.176471805150743</v>
      </c>
      <c r="K1348" t="str">
        <f>_xlfn.XLOOKUP(D1348, dim_channels!A:A, dim_channels!C:C, "Not Found")</f>
        <v>OTA</v>
      </c>
      <c r="L1348" t="str">
        <f>_xlfn.XLOOKUP(D1348, dim_channels!A:A, dim_channels!B:B, "Not Found")</f>
        <v>Booking.com</v>
      </c>
      <c r="M1348">
        <f t="shared" si="84"/>
        <v>0</v>
      </c>
      <c r="N1348">
        <f t="shared" si="85"/>
        <v>1</v>
      </c>
      <c r="O1348">
        <f t="shared" si="86"/>
        <v>4350.4399999999996</v>
      </c>
      <c r="P1348">
        <f t="shared" si="87"/>
        <v>5118.17</v>
      </c>
    </row>
    <row r="1349" spans="1:16" x14ac:dyDescent="0.2">
      <c r="A1349" s="3" t="s">
        <v>1778</v>
      </c>
      <c r="B1349" s="3" t="s">
        <v>37</v>
      </c>
      <c r="C1349" s="3" t="s">
        <v>151</v>
      </c>
      <c r="D1349" s="3" t="s">
        <v>169</v>
      </c>
      <c r="E1349" s="3" t="s">
        <v>46</v>
      </c>
      <c r="F1349" s="3">
        <v>10619.65</v>
      </c>
      <c r="G1349" s="3">
        <v>2123.9299999999998</v>
      </c>
      <c r="H1349" s="3">
        <v>8495.7199999999993</v>
      </c>
      <c r="I1349" s="3" t="s">
        <v>29</v>
      </c>
      <c r="J1349" s="5">
        <v>1.25</v>
      </c>
      <c r="K1349" t="str">
        <f>_xlfn.XLOOKUP(D1349, dim_channels!A:A, dim_channels!C:C, "Not Found")</f>
        <v>GDS</v>
      </c>
      <c r="L1349" t="str">
        <f>_xlfn.XLOOKUP(D1349, dim_channels!A:A, dim_channels!B:B, "Not Found")</f>
        <v>GDS (Amadeus)</v>
      </c>
      <c r="M1349">
        <f t="shared" si="84"/>
        <v>0</v>
      </c>
      <c r="N1349">
        <f t="shared" si="85"/>
        <v>1</v>
      </c>
      <c r="O1349">
        <f t="shared" si="86"/>
        <v>8495.7199999999993</v>
      </c>
      <c r="P1349">
        <f t="shared" si="87"/>
        <v>10619.65</v>
      </c>
    </row>
    <row r="1350" spans="1:16" x14ac:dyDescent="0.2">
      <c r="A1350" s="2" t="s">
        <v>1779</v>
      </c>
      <c r="B1350" s="2" t="s">
        <v>449</v>
      </c>
      <c r="C1350" s="2" t="s">
        <v>85</v>
      </c>
      <c r="D1350" s="2" t="s">
        <v>169</v>
      </c>
      <c r="E1350" s="2" t="s">
        <v>34</v>
      </c>
      <c r="F1350" s="2">
        <v>3463.75</v>
      </c>
      <c r="G1350" s="2">
        <v>692.75</v>
      </c>
      <c r="H1350" s="2">
        <v>2771</v>
      </c>
      <c r="I1350" s="2" t="s">
        <v>29</v>
      </c>
      <c r="J1350" s="4">
        <v>1.25</v>
      </c>
      <c r="K1350" t="str">
        <f>_xlfn.XLOOKUP(D1350, dim_channels!A:A, dim_channels!C:C, "Not Found")</f>
        <v>GDS</v>
      </c>
      <c r="L1350" t="str">
        <f>_xlfn.XLOOKUP(D1350, dim_channels!A:A, dim_channels!B:B, "Not Found")</f>
        <v>GDS (Amadeus)</v>
      </c>
      <c r="M1350">
        <f t="shared" si="84"/>
        <v>0</v>
      </c>
      <c r="N1350">
        <f t="shared" si="85"/>
        <v>1</v>
      </c>
      <c r="O1350">
        <f t="shared" si="86"/>
        <v>2771</v>
      </c>
      <c r="P1350">
        <f t="shared" si="87"/>
        <v>3463.75</v>
      </c>
    </row>
    <row r="1351" spans="1:16" x14ac:dyDescent="0.2">
      <c r="A1351" s="3" t="s">
        <v>1780</v>
      </c>
      <c r="B1351" s="3" t="s">
        <v>566</v>
      </c>
      <c r="C1351" s="3" t="s">
        <v>679</v>
      </c>
      <c r="D1351" s="3" t="s">
        <v>33</v>
      </c>
      <c r="E1351" s="3" t="s">
        <v>34</v>
      </c>
      <c r="F1351" s="3">
        <v>2092.5</v>
      </c>
      <c r="G1351" s="3">
        <v>313.88</v>
      </c>
      <c r="H1351" s="3">
        <v>1778.62</v>
      </c>
      <c r="I1351" s="3" t="s">
        <v>41</v>
      </c>
      <c r="J1351" s="5">
        <v>1.1764738954920111</v>
      </c>
      <c r="K1351" t="str">
        <f>_xlfn.XLOOKUP(D1351, dim_channels!A:A, dim_channels!C:C, "Not Found")</f>
        <v>OTA</v>
      </c>
      <c r="L1351" t="str">
        <f>_xlfn.XLOOKUP(D1351, dim_channels!A:A, dim_channels!B:B, "Not Found")</f>
        <v>Booking.com</v>
      </c>
      <c r="M1351">
        <f t="shared" si="84"/>
        <v>1</v>
      </c>
      <c r="N1351">
        <f t="shared" si="85"/>
        <v>0</v>
      </c>
      <c r="O1351">
        <f t="shared" si="86"/>
        <v>0</v>
      </c>
      <c r="P1351">
        <f t="shared" si="87"/>
        <v>0</v>
      </c>
    </row>
    <row r="1352" spans="1:16" x14ac:dyDescent="0.2">
      <c r="A1352" s="2" t="s">
        <v>1781</v>
      </c>
      <c r="B1352" s="2" t="s">
        <v>312</v>
      </c>
      <c r="C1352" s="2" t="s">
        <v>376</v>
      </c>
      <c r="D1352" s="2" t="s">
        <v>64</v>
      </c>
      <c r="E1352" s="2" t="s">
        <v>115</v>
      </c>
      <c r="F1352" s="2">
        <v>9251.89</v>
      </c>
      <c r="G1352" s="2">
        <v>0</v>
      </c>
      <c r="H1352" s="2">
        <v>9251.89</v>
      </c>
      <c r="I1352" s="2" t="s">
        <v>41</v>
      </c>
      <c r="J1352" s="4">
        <v>1</v>
      </c>
      <c r="K1352" t="str">
        <f>_xlfn.XLOOKUP(D1352, dim_channels!A:A, dim_channels!C:C, "Not Found")</f>
        <v>Direct</v>
      </c>
      <c r="L1352" t="str">
        <f>_xlfn.XLOOKUP(D1352, dim_channels!A:A, dim_channels!B:B, "Not Found")</f>
        <v>Direct Website</v>
      </c>
      <c r="M1352">
        <f t="shared" si="84"/>
        <v>1</v>
      </c>
      <c r="N1352">
        <f t="shared" si="85"/>
        <v>0</v>
      </c>
      <c r="O1352">
        <f t="shared" si="86"/>
        <v>0</v>
      </c>
      <c r="P1352">
        <f t="shared" si="87"/>
        <v>0</v>
      </c>
    </row>
    <row r="1353" spans="1:16" x14ac:dyDescent="0.2">
      <c r="A1353" s="3" t="s">
        <v>1782</v>
      </c>
      <c r="B1353" s="3" t="s">
        <v>297</v>
      </c>
      <c r="C1353" s="3" t="s">
        <v>401</v>
      </c>
      <c r="D1353" s="3" t="s">
        <v>52</v>
      </c>
      <c r="E1353" s="3" t="s">
        <v>60</v>
      </c>
      <c r="F1353" s="3">
        <v>1787.82</v>
      </c>
      <c r="G1353" s="3">
        <v>0</v>
      </c>
      <c r="H1353" s="3">
        <v>1787.82</v>
      </c>
      <c r="I1353" s="3" t="s">
        <v>29</v>
      </c>
      <c r="J1353" s="5">
        <v>1</v>
      </c>
      <c r="K1353" t="str">
        <f>_xlfn.XLOOKUP(D1353, dim_channels!A:A, dim_channels!C:C, "Not Found")</f>
        <v>OTA</v>
      </c>
      <c r="L1353" t="str">
        <f>_xlfn.XLOOKUP(D1353, dim_channels!A:A, dim_channels!B:B, "Not Found")</f>
        <v>Agoda</v>
      </c>
      <c r="M1353">
        <f t="shared" si="84"/>
        <v>0</v>
      </c>
      <c r="N1353">
        <f t="shared" si="85"/>
        <v>1</v>
      </c>
      <c r="O1353">
        <f t="shared" si="86"/>
        <v>1787.82</v>
      </c>
      <c r="P1353">
        <f t="shared" si="87"/>
        <v>1787.82</v>
      </c>
    </row>
    <row r="1354" spans="1:16" x14ac:dyDescent="0.2">
      <c r="A1354" s="2" t="s">
        <v>1783</v>
      </c>
      <c r="B1354" s="2" t="s">
        <v>644</v>
      </c>
      <c r="C1354" s="2" t="s">
        <v>335</v>
      </c>
      <c r="D1354" s="2" t="s">
        <v>27</v>
      </c>
      <c r="E1354" s="2" t="s">
        <v>28</v>
      </c>
      <c r="F1354" s="2">
        <v>3550.87</v>
      </c>
      <c r="G1354" s="2">
        <v>639.16</v>
      </c>
      <c r="H1354" s="2">
        <v>2911.71</v>
      </c>
      <c r="I1354" s="2" t="s">
        <v>29</v>
      </c>
      <c r="J1354" s="4">
        <v>1.219513619144764</v>
      </c>
      <c r="K1354" t="str">
        <f>_xlfn.XLOOKUP(D1354, dim_channels!A:A, dim_channels!C:C, "Not Found")</f>
        <v>OTA</v>
      </c>
      <c r="L1354" t="str">
        <f>_xlfn.XLOOKUP(D1354, dim_channels!A:A, dim_channels!B:B, "Not Found")</f>
        <v>Expedia</v>
      </c>
      <c r="M1354">
        <f t="shared" si="84"/>
        <v>0</v>
      </c>
      <c r="N1354">
        <f t="shared" si="85"/>
        <v>1</v>
      </c>
      <c r="O1354">
        <f t="shared" si="86"/>
        <v>2911.71</v>
      </c>
      <c r="P1354">
        <f t="shared" si="87"/>
        <v>3550.87</v>
      </c>
    </row>
    <row r="1355" spans="1:16" x14ac:dyDescent="0.2">
      <c r="A1355" s="3" t="s">
        <v>1784</v>
      </c>
      <c r="B1355" s="3" t="s">
        <v>423</v>
      </c>
      <c r="C1355" s="3" t="s">
        <v>538</v>
      </c>
      <c r="D1355" s="3" t="s">
        <v>27</v>
      </c>
      <c r="E1355" s="3" t="s">
        <v>28</v>
      </c>
      <c r="F1355" s="3">
        <v>8746.31</v>
      </c>
      <c r="G1355" s="3">
        <v>1574.34</v>
      </c>
      <c r="H1355" s="3">
        <v>7171.97</v>
      </c>
      <c r="I1355" s="3" t="s">
        <v>56</v>
      </c>
      <c r="J1355" s="5">
        <v>1.2195129092843391</v>
      </c>
      <c r="K1355" t="str">
        <f>_xlfn.XLOOKUP(D1355, dim_channels!A:A, dim_channels!C:C, "Not Found")</f>
        <v>OTA</v>
      </c>
      <c r="L1355" t="str">
        <f>_xlfn.XLOOKUP(D1355, dim_channels!A:A, dim_channels!B:B, "Not Found")</f>
        <v>Expedia</v>
      </c>
      <c r="M1355">
        <f t="shared" si="84"/>
        <v>0</v>
      </c>
      <c r="N1355">
        <f t="shared" si="85"/>
        <v>0</v>
      </c>
      <c r="O1355">
        <f t="shared" si="86"/>
        <v>0</v>
      </c>
      <c r="P1355">
        <f t="shared" si="87"/>
        <v>0</v>
      </c>
    </row>
    <row r="1356" spans="1:16" x14ac:dyDescent="0.2">
      <c r="A1356" s="2" t="s">
        <v>1785</v>
      </c>
      <c r="B1356" s="2" t="s">
        <v>241</v>
      </c>
      <c r="C1356" s="2" t="s">
        <v>242</v>
      </c>
      <c r="D1356" s="2" t="s">
        <v>27</v>
      </c>
      <c r="E1356" s="2" t="s">
        <v>28</v>
      </c>
      <c r="F1356" s="2">
        <v>3178.63</v>
      </c>
      <c r="G1356" s="2">
        <v>572.15</v>
      </c>
      <c r="H1356" s="2">
        <v>2606.48</v>
      </c>
      <c r="I1356" s="2" t="s">
        <v>29</v>
      </c>
      <c r="J1356" s="4">
        <v>1.2195106043399531</v>
      </c>
      <c r="K1356" t="str">
        <f>_xlfn.XLOOKUP(D1356, dim_channels!A:A, dim_channels!C:C, "Not Found")</f>
        <v>OTA</v>
      </c>
      <c r="L1356" t="str">
        <f>_xlfn.XLOOKUP(D1356, dim_channels!A:A, dim_channels!B:B, "Not Found")</f>
        <v>Expedia</v>
      </c>
      <c r="M1356">
        <f t="shared" si="84"/>
        <v>0</v>
      </c>
      <c r="N1356">
        <f t="shared" si="85"/>
        <v>1</v>
      </c>
      <c r="O1356">
        <f t="shared" si="86"/>
        <v>2606.48</v>
      </c>
      <c r="P1356">
        <f t="shared" si="87"/>
        <v>3178.63</v>
      </c>
    </row>
    <row r="1357" spans="1:16" x14ac:dyDescent="0.2">
      <c r="A1357" s="3" t="s">
        <v>1786</v>
      </c>
      <c r="B1357" s="3" t="s">
        <v>97</v>
      </c>
      <c r="C1357" s="3" t="s">
        <v>192</v>
      </c>
      <c r="D1357" s="3" t="s">
        <v>64</v>
      </c>
      <c r="E1357" s="3" t="s">
        <v>34</v>
      </c>
      <c r="F1357" s="3">
        <v>8084.98</v>
      </c>
      <c r="G1357" s="3">
        <v>0</v>
      </c>
      <c r="H1357" s="3">
        <v>8084.98</v>
      </c>
      <c r="I1357" s="3" t="s">
        <v>29</v>
      </c>
      <c r="J1357" s="5">
        <v>1</v>
      </c>
      <c r="K1357" t="str">
        <f>_xlfn.XLOOKUP(D1357, dim_channels!A:A, dim_channels!C:C, "Not Found")</f>
        <v>Direct</v>
      </c>
      <c r="L1357" t="str">
        <f>_xlfn.XLOOKUP(D1357, dim_channels!A:A, dim_channels!B:B, "Not Found")</f>
        <v>Direct Website</v>
      </c>
      <c r="M1357">
        <f t="shared" si="84"/>
        <v>0</v>
      </c>
      <c r="N1357">
        <f t="shared" si="85"/>
        <v>1</v>
      </c>
      <c r="O1357">
        <f t="shared" si="86"/>
        <v>8084.98</v>
      </c>
      <c r="P1357">
        <f t="shared" si="87"/>
        <v>8084.98</v>
      </c>
    </row>
    <row r="1358" spans="1:16" x14ac:dyDescent="0.2">
      <c r="A1358" s="2" t="s">
        <v>1787</v>
      </c>
      <c r="B1358" s="2" t="s">
        <v>813</v>
      </c>
      <c r="C1358" s="2" t="s">
        <v>173</v>
      </c>
      <c r="D1358" s="2" t="s">
        <v>52</v>
      </c>
      <c r="E1358" s="2" t="s">
        <v>60</v>
      </c>
      <c r="F1358" s="2">
        <v>17164.29</v>
      </c>
      <c r="G1358" s="2">
        <v>0</v>
      </c>
      <c r="H1358" s="2">
        <v>17164.29</v>
      </c>
      <c r="I1358" s="2" t="s">
        <v>29</v>
      </c>
      <c r="J1358" s="4">
        <v>1</v>
      </c>
      <c r="K1358" t="str">
        <f>_xlfn.XLOOKUP(D1358, dim_channels!A:A, dim_channels!C:C, "Not Found")</f>
        <v>OTA</v>
      </c>
      <c r="L1358" t="str">
        <f>_xlfn.XLOOKUP(D1358, dim_channels!A:A, dim_channels!B:B, "Not Found")</f>
        <v>Agoda</v>
      </c>
      <c r="M1358">
        <f t="shared" si="84"/>
        <v>0</v>
      </c>
      <c r="N1358">
        <f t="shared" si="85"/>
        <v>1</v>
      </c>
      <c r="O1358">
        <f t="shared" si="86"/>
        <v>17164.29</v>
      </c>
      <c r="P1358">
        <f t="shared" si="87"/>
        <v>17164.29</v>
      </c>
    </row>
    <row r="1359" spans="1:16" x14ac:dyDescent="0.2">
      <c r="A1359" s="3" t="s">
        <v>1788</v>
      </c>
      <c r="B1359" s="3" t="s">
        <v>783</v>
      </c>
      <c r="C1359" s="3" t="s">
        <v>1110</v>
      </c>
      <c r="D1359" s="3" t="s">
        <v>27</v>
      </c>
      <c r="E1359" s="3" t="s">
        <v>60</v>
      </c>
      <c r="F1359" s="3">
        <v>11486.39</v>
      </c>
      <c r="G1359" s="3">
        <v>0</v>
      </c>
      <c r="H1359" s="3">
        <v>11486.39</v>
      </c>
      <c r="I1359" s="3" t="s">
        <v>29</v>
      </c>
      <c r="J1359" s="5">
        <v>1</v>
      </c>
      <c r="K1359" t="str">
        <f>_xlfn.XLOOKUP(D1359, dim_channels!A:A, dim_channels!C:C, "Not Found")</f>
        <v>OTA</v>
      </c>
      <c r="L1359" t="str">
        <f>_xlfn.XLOOKUP(D1359, dim_channels!A:A, dim_channels!B:B, "Not Found")</f>
        <v>Expedia</v>
      </c>
      <c r="M1359">
        <f t="shared" si="84"/>
        <v>0</v>
      </c>
      <c r="N1359">
        <f t="shared" si="85"/>
        <v>1</v>
      </c>
      <c r="O1359">
        <f t="shared" si="86"/>
        <v>11486.39</v>
      </c>
      <c r="P1359">
        <f t="shared" si="87"/>
        <v>11486.39</v>
      </c>
    </row>
    <row r="1360" spans="1:16" x14ac:dyDescent="0.2">
      <c r="A1360" s="2" t="s">
        <v>1789</v>
      </c>
      <c r="B1360" s="2" t="s">
        <v>708</v>
      </c>
      <c r="C1360" s="2" t="s">
        <v>234</v>
      </c>
      <c r="D1360" s="2" t="s">
        <v>169</v>
      </c>
      <c r="E1360" s="2" t="s">
        <v>34</v>
      </c>
      <c r="F1360" s="2">
        <v>4207.71</v>
      </c>
      <c r="G1360" s="2">
        <v>841.54</v>
      </c>
      <c r="H1360" s="2">
        <v>3366.17</v>
      </c>
      <c r="I1360" s="2" t="s">
        <v>29</v>
      </c>
      <c r="J1360" s="4">
        <v>1.249999257316178</v>
      </c>
      <c r="K1360" t="str">
        <f>_xlfn.XLOOKUP(D1360, dim_channels!A:A, dim_channels!C:C, "Not Found")</f>
        <v>GDS</v>
      </c>
      <c r="L1360" t="str">
        <f>_xlfn.XLOOKUP(D1360, dim_channels!A:A, dim_channels!B:B, "Not Found")</f>
        <v>GDS (Amadeus)</v>
      </c>
      <c r="M1360">
        <f t="shared" si="84"/>
        <v>0</v>
      </c>
      <c r="N1360">
        <f t="shared" si="85"/>
        <v>1</v>
      </c>
      <c r="O1360">
        <f t="shared" si="86"/>
        <v>3366.17</v>
      </c>
      <c r="P1360">
        <f t="shared" si="87"/>
        <v>4207.71</v>
      </c>
    </row>
    <row r="1361" spans="1:16" x14ac:dyDescent="0.2">
      <c r="A1361" s="3" t="s">
        <v>1790</v>
      </c>
      <c r="B1361" s="3" t="s">
        <v>430</v>
      </c>
      <c r="C1361" s="3" t="s">
        <v>432</v>
      </c>
      <c r="D1361" s="3" t="s">
        <v>27</v>
      </c>
      <c r="E1361" s="3" t="s">
        <v>60</v>
      </c>
      <c r="F1361" s="3">
        <v>6036.86</v>
      </c>
      <c r="G1361" s="3">
        <v>0</v>
      </c>
      <c r="H1361" s="3">
        <v>6036.86</v>
      </c>
      <c r="I1361" s="3" t="s">
        <v>41</v>
      </c>
      <c r="J1361" s="5">
        <v>1</v>
      </c>
      <c r="K1361" t="str">
        <f>_xlfn.XLOOKUP(D1361, dim_channels!A:A, dim_channels!C:C, "Not Found")</f>
        <v>OTA</v>
      </c>
      <c r="L1361" t="str">
        <f>_xlfn.XLOOKUP(D1361, dim_channels!A:A, dim_channels!B:B, "Not Found")</f>
        <v>Expedia</v>
      </c>
      <c r="M1361">
        <f t="shared" si="84"/>
        <v>1</v>
      </c>
      <c r="N1361">
        <f t="shared" si="85"/>
        <v>0</v>
      </c>
      <c r="O1361">
        <f t="shared" si="86"/>
        <v>0</v>
      </c>
      <c r="P1361">
        <f t="shared" si="87"/>
        <v>0</v>
      </c>
    </row>
    <row r="1362" spans="1:16" x14ac:dyDescent="0.2">
      <c r="A1362" s="2" t="s">
        <v>1791</v>
      </c>
      <c r="B1362" s="2" t="s">
        <v>337</v>
      </c>
      <c r="C1362" s="2" t="s">
        <v>299</v>
      </c>
      <c r="D1362" s="2" t="s">
        <v>52</v>
      </c>
      <c r="E1362" s="2" t="s">
        <v>60</v>
      </c>
      <c r="F1362" s="2">
        <v>19292.53</v>
      </c>
      <c r="G1362" s="2">
        <v>0</v>
      </c>
      <c r="H1362" s="2">
        <v>19292.53</v>
      </c>
      <c r="I1362" s="2" t="s">
        <v>29</v>
      </c>
      <c r="J1362" s="4">
        <v>1</v>
      </c>
      <c r="K1362" t="str">
        <f>_xlfn.XLOOKUP(D1362, dim_channels!A:A, dim_channels!C:C, "Not Found")</f>
        <v>OTA</v>
      </c>
      <c r="L1362" t="str">
        <f>_xlfn.XLOOKUP(D1362, dim_channels!A:A, dim_channels!B:B, "Not Found")</f>
        <v>Agoda</v>
      </c>
      <c r="M1362">
        <f t="shared" si="84"/>
        <v>0</v>
      </c>
      <c r="N1362">
        <f t="shared" si="85"/>
        <v>1</v>
      </c>
      <c r="O1362">
        <f t="shared" si="86"/>
        <v>19292.53</v>
      </c>
      <c r="P1362">
        <f t="shared" si="87"/>
        <v>19292.53</v>
      </c>
    </row>
    <row r="1363" spans="1:16" x14ac:dyDescent="0.2">
      <c r="A1363" s="3" t="s">
        <v>1792</v>
      </c>
      <c r="B1363" s="3" t="s">
        <v>192</v>
      </c>
      <c r="C1363" s="3" t="s">
        <v>712</v>
      </c>
      <c r="D1363" s="3" t="s">
        <v>27</v>
      </c>
      <c r="E1363" s="3" t="s">
        <v>60</v>
      </c>
      <c r="F1363" s="3">
        <v>11372.01</v>
      </c>
      <c r="G1363" s="3">
        <v>0</v>
      </c>
      <c r="H1363" s="3">
        <v>11372.01</v>
      </c>
      <c r="I1363" s="3" t="s">
        <v>56</v>
      </c>
      <c r="J1363" s="5">
        <v>1</v>
      </c>
      <c r="K1363" t="str">
        <f>_xlfn.XLOOKUP(D1363, dim_channels!A:A, dim_channels!C:C, "Not Found")</f>
        <v>OTA</v>
      </c>
      <c r="L1363" t="str">
        <f>_xlfn.XLOOKUP(D1363, dim_channels!A:A, dim_channels!B:B, "Not Found")</f>
        <v>Expedia</v>
      </c>
      <c r="M1363">
        <f t="shared" si="84"/>
        <v>0</v>
      </c>
      <c r="N1363">
        <f t="shared" si="85"/>
        <v>0</v>
      </c>
      <c r="O1363">
        <f t="shared" si="86"/>
        <v>0</v>
      </c>
      <c r="P1363">
        <f t="shared" si="87"/>
        <v>0</v>
      </c>
    </row>
    <row r="1364" spans="1:16" x14ac:dyDescent="0.2">
      <c r="A1364" s="2" t="s">
        <v>1793</v>
      </c>
      <c r="B1364" s="2" t="s">
        <v>378</v>
      </c>
      <c r="C1364" s="2" t="s">
        <v>378</v>
      </c>
      <c r="D1364" s="2" t="s">
        <v>52</v>
      </c>
      <c r="E1364" s="2" t="s">
        <v>60</v>
      </c>
      <c r="F1364" s="2">
        <v>8206.94</v>
      </c>
      <c r="G1364" s="2">
        <v>0</v>
      </c>
      <c r="H1364" s="2">
        <v>8206.94</v>
      </c>
      <c r="I1364" s="2" t="s">
        <v>29</v>
      </c>
      <c r="J1364" s="4">
        <v>1</v>
      </c>
      <c r="K1364" t="str">
        <f>_xlfn.XLOOKUP(D1364, dim_channels!A:A, dim_channels!C:C, "Not Found")</f>
        <v>OTA</v>
      </c>
      <c r="L1364" t="str">
        <f>_xlfn.XLOOKUP(D1364, dim_channels!A:A, dim_channels!B:B, "Not Found")</f>
        <v>Agoda</v>
      </c>
      <c r="M1364">
        <f t="shared" si="84"/>
        <v>0</v>
      </c>
      <c r="N1364">
        <f t="shared" si="85"/>
        <v>1</v>
      </c>
      <c r="O1364">
        <f t="shared" si="86"/>
        <v>8206.94</v>
      </c>
      <c r="P1364">
        <f t="shared" si="87"/>
        <v>8206.94</v>
      </c>
    </row>
    <row r="1365" spans="1:16" x14ac:dyDescent="0.2">
      <c r="A1365" s="3" t="s">
        <v>1794</v>
      </c>
      <c r="B1365" s="3" t="s">
        <v>566</v>
      </c>
      <c r="C1365" s="3" t="s">
        <v>300</v>
      </c>
      <c r="D1365" s="3" t="s">
        <v>45</v>
      </c>
      <c r="E1365" s="3" t="s">
        <v>46</v>
      </c>
      <c r="F1365" s="3">
        <v>2854.04</v>
      </c>
      <c r="G1365" s="3">
        <v>142.69999999999999</v>
      </c>
      <c r="H1365" s="3">
        <v>2711.34</v>
      </c>
      <c r="I1365" s="3" t="s">
        <v>29</v>
      </c>
      <c r="J1365" s="5">
        <v>1.0526308024814299</v>
      </c>
      <c r="K1365" t="str">
        <f>_xlfn.XLOOKUP(D1365, dim_channels!A:A, dim_channels!C:C, "Not Found")</f>
        <v>Corporate</v>
      </c>
      <c r="L1365" t="str">
        <f>_xlfn.XLOOKUP(D1365, dim_channels!A:A, dim_channels!B:B, "Not Found")</f>
        <v>Corporate Direct</v>
      </c>
      <c r="M1365">
        <f t="shared" si="84"/>
        <v>0</v>
      </c>
      <c r="N1365">
        <f t="shared" si="85"/>
        <v>1</v>
      </c>
      <c r="O1365">
        <f t="shared" si="86"/>
        <v>2711.34</v>
      </c>
      <c r="P1365">
        <f t="shared" si="87"/>
        <v>2854.04</v>
      </c>
    </row>
    <row r="1366" spans="1:16" x14ac:dyDescent="0.2">
      <c r="A1366" s="2" t="s">
        <v>1795</v>
      </c>
      <c r="B1366" s="2" t="s">
        <v>291</v>
      </c>
      <c r="C1366" s="2" t="s">
        <v>553</v>
      </c>
      <c r="D1366" s="2" t="s">
        <v>64</v>
      </c>
      <c r="E1366" s="2" t="s">
        <v>115</v>
      </c>
      <c r="F1366" s="2">
        <v>4983.3</v>
      </c>
      <c r="G1366" s="2">
        <v>0</v>
      </c>
      <c r="H1366" s="2">
        <v>4983.3</v>
      </c>
      <c r="I1366" s="2" t="s">
        <v>29</v>
      </c>
      <c r="J1366" s="4">
        <v>1</v>
      </c>
      <c r="K1366" t="str">
        <f>_xlfn.XLOOKUP(D1366, dim_channels!A:A, dim_channels!C:C, "Not Found")</f>
        <v>Direct</v>
      </c>
      <c r="L1366" t="str">
        <f>_xlfn.XLOOKUP(D1366, dim_channels!A:A, dim_channels!B:B, "Not Found")</f>
        <v>Direct Website</v>
      </c>
      <c r="M1366">
        <f t="shared" si="84"/>
        <v>0</v>
      </c>
      <c r="N1366">
        <f t="shared" si="85"/>
        <v>1</v>
      </c>
      <c r="O1366">
        <f t="shared" si="86"/>
        <v>4983.3</v>
      </c>
      <c r="P1366">
        <f t="shared" si="87"/>
        <v>4983.3</v>
      </c>
    </row>
    <row r="1367" spans="1:16" x14ac:dyDescent="0.2">
      <c r="A1367" s="3" t="s">
        <v>1796</v>
      </c>
      <c r="B1367" s="3" t="s">
        <v>826</v>
      </c>
      <c r="C1367" s="3" t="s">
        <v>143</v>
      </c>
      <c r="D1367" s="3" t="s">
        <v>52</v>
      </c>
      <c r="E1367" s="3" t="s">
        <v>34</v>
      </c>
      <c r="F1367" s="3">
        <v>3816.71</v>
      </c>
      <c r="G1367" s="3">
        <v>458.01</v>
      </c>
      <c r="H1367" s="3">
        <v>3358.7</v>
      </c>
      <c r="I1367" s="3" t="s">
        <v>29</v>
      </c>
      <c r="J1367" s="5">
        <v>1.136365260368595</v>
      </c>
      <c r="K1367" t="str">
        <f>_xlfn.XLOOKUP(D1367, dim_channels!A:A, dim_channels!C:C, "Not Found")</f>
        <v>OTA</v>
      </c>
      <c r="L1367" t="str">
        <f>_xlfn.XLOOKUP(D1367, dim_channels!A:A, dim_channels!B:B, "Not Found")</f>
        <v>Agoda</v>
      </c>
      <c r="M1367">
        <f t="shared" si="84"/>
        <v>0</v>
      </c>
      <c r="N1367">
        <f t="shared" si="85"/>
        <v>1</v>
      </c>
      <c r="O1367">
        <f t="shared" si="86"/>
        <v>3358.7</v>
      </c>
      <c r="P1367">
        <f t="shared" si="87"/>
        <v>3816.71</v>
      </c>
    </row>
    <row r="1368" spans="1:16" x14ac:dyDescent="0.2">
      <c r="A1368" s="2" t="s">
        <v>1797</v>
      </c>
      <c r="B1368" s="2" t="s">
        <v>246</v>
      </c>
      <c r="C1368" s="2" t="s">
        <v>376</v>
      </c>
      <c r="D1368" s="2" t="s">
        <v>169</v>
      </c>
      <c r="E1368" s="2" t="s">
        <v>46</v>
      </c>
      <c r="F1368" s="2">
        <v>2740.77</v>
      </c>
      <c r="G1368" s="2">
        <v>548.15</v>
      </c>
      <c r="H1368" s="2">
        <v>2192.62</v>
      </c>
      <c r="I1368" s="2" t="s">
        <v>41</v>
      </c>
      <c r="J1368" s="4">
        <v>1.2499977196230989</v>
      </c>
      <c r="K1368" t="str">
        <f>_xlfn.XLOOKUP(D1368, dim_channels!A:A, dim_channels!C:C, "Not Found")</f>
        <v>GDS</v>
      </c>
      <c r="L1368" t="str">
        <f>_xlfn.XLOOKUP(D1368, dim_channels!A:A, dim_channels!B:B, "Not Found")</f>
        <v>GDS (Amadeus)</v>
      </c>
      <c r="M1368">
        <f t="shared" si="84"/>
        <v>1</v>
      </c>
      <c r="N1368">
        <f t="shared" si="85"/>
        <v>0</v>
      </c>
      <c r="O1368">
        <f t="shared" si="86"/>
        <v>0</v>
      </c>
      <c r="P1368">
        <f t="shared" si="87"/>
        <v>0</v>
      </c>
    </row>
    <row r="1369" spans="1:16" x14ac:dyDescent="0.2">
      <c r="A1369" s="3" t="s">
        <v>1798</v>
      </c>
      <c r="B1369" s="3" t="s">
        <v>197</v>
      </c>
      <c r="C1369" s="3" t="s">
        <v>376</v>
      </c>
      <c r="D1369" s="3" t="s">
        <v>33</v>
      </c>
      <c r="E1369" s="3" t="s">
        <v>34</v>
      </c>
      <c r="F1369" s="3">
        <v>3347.4</v>
      </c>
      <c r="G1369" s="3">
        <v>502.11</v>
      </c>
      <c r="H1369" s="3">
        <v>2845.29</v>
      </c>
      <c r="I1369" s="3" t="s">
        <v>41</v>
      </c>
      <c r="J1369" s="5">
        <v>1.1764705882352939</v>
      </c>
      <c r="K1369" t="str">
        <f>_xlfn.XLOOKUP(D1369, dim_channels!A:A, dim_channels!C:C, "Not Found")</f>
        <v>OTA</v>
      </c>
      <c r="L1369" t="str">
        <f>_xlfn.XLOOKUP(D1369, dim_channels!A:A, dim_channels!B:B, "Not Found")</f>
        <v>Booking.com</v>
      </c>
      <c r="M1369">
        <f t="shared" si="84"/>
        <v>1</v>
      </c>
      <c r="N1369">
        <f t="shared" si="85"/>
        <v>0</v>
      </c>
      <c r="O1369">
        <f t="shared" si="86"/>
        <v>0</v>
      </c>
      <c r="P1369">
        <f t="shared" si="87"/>
        <v>0</v>
      </c>
    </row>
    <row r="1370" spans="1:16" x14ac:dyDescent="0.2">
      <c r="A1370" s="2" t="s">
        <v>1799</v>
      </c>
      <c r="B1370" s="2" t="s">
        <v>238</v>
      </c>
      <c r="C1370" s="2" t="s">
        <v>590</v>
      </c>
      <c r="D1370" s="2" t="s">
        <v>169</v>
      </c>
      <c r="E1370" s="2" t="s">
        <v>34</v>
      </c>
      <c r="F1370" s="2">
        <v>14417.89</v>
      </c>
      <c r="G1370" s="2">
        <v>2883.58</v>
      </c>
      <c r="H1370" s="2">
        <v>11534.31</v>
      </c>
      <c r="I1370" s="2" t="s">
        <v>29</v>
      </c>
      <c r="J1370" s="4">
        <v>1.2500002167446509</v>
      </c>
      <c r="K1370" t="str">
        <f>_xlfn.XLOOKUP(D1370, dim_channels!A:A, dim_channels!C:C, "Not Found")</f>
        <v>GDS</v>
      </c>
      <c r="L1370" t="str">
        <f>_xlfn.XLOOKUP(D1370, dim_channels!A:A, dim_channels!B:B, "Not Found")</f>
        <v>GDS (Amadeus)</v>
      </c>
      <c r="M1370">
        <f t="shared" si="84"/>
        <v>0</v>
      </c>
      <c r="N1370">
        <f t="shared" si="85"/>
        <v>1</v>
      </c>
      <c r="O1370">
        <f t="shared" si="86"/>
        <v>11534.31</v>
      </c>
      <c r="P1370">
        <f t="shared" si="87"/>
        <v>14417.89</v>
      </c>
    </row>
    <row r="1371" spans="1:16" x14ac:dyDescent="0.2">
      <c r="A1371" s="3" t="s">
        <v>1800</v>
      </c>
      <c r="B1371" s="3" t="s">
        <v>705</v>
      </c>
      <c r="C1371" s="3" t="s">
        <v>48</v>
      </c>
      <c r="D1371" s="3" t="s">
        <v>64</v>
      </c>
      <c r="E1371" s="3" t="s">
        <v>34</v>
      </c>
      <c r="F1371" s="3">
        <v>5498.46</v>
      </c>
      <c r="G1371" s="3">
        <v>0</v>
      </c>
      <c r="H1371" s="3">
        <v>5498.46</v>
      </c>
      <c r="I1371" s="3" t="s">
        <v>56</v>
      </c>
      <c r="J1371" s="5">
        <v>1</v>
      </c>
      <c r="K1371" t="str">
        <f>_xlfn.XLOOKUP(D1371, dim_channels!A:A, dim_channels!C:C, "Not Found")</f>
        <v>Direct</v>
      </c>
      <c r="L1371" t="str">
        <f>_xlfn.XLOOKUP(D1371, dim_channels!A:A, dim_channels!B:B, "Not Found")</f>
        <v>Direct Website</v>
      </c>
      <c r="M1371">
        <f t="shared" si="84"/>
        <v>0</v>
      </c>
      <c r="N1371">
        <f t="shared" si="85"/>
        <v>0</v>
      </c>
      <c r="O1371">
        <f t="shared" si="86"/>
        <v>0</v>
      </c>
      <c r="P1371">
        <f t="shared" si="87"/>
        <v>0</v>
      </c>
    </row>
    <row r="1372" spans="1:16" x14ac:dyDescent="0.2">
      <c r="A1372" s="2" t="s">
        <v>1801</v>
      </c>
      <c r="B1372" s="2" t="s">
        <v>720</v>
      </c>
      <c r="C1372" s="2" t="s">
        <v>349</v>
      </c>
      <c r="D1372" s="2" t="s">
        <v>52</v>
      </c>
      <c r="E1372" s="2" t="s">
        <v>34</v>
      </c>
      <c r="F1372" s="2">
        <v>8281.44</v>
      </c>
      <c r="G1372" s="2">
        <v>993.77</v>
      </c>
      <c r="H1372" s="2">
        <v>7287.67</v>
      </c>
      <c r="I1372" s="2" t="s">
        <v>29</v>
      </c>
      <c r="J1372" s="4">
        <v>1.136363199760692</v>
      </c>
      <c r="K1372" t="str">
        <f>_xlfn.XLOOKUP(D1372, dim_channels!A:A, dim_channels!C:C, "Not Found")</f>
        <v>OTA</v>
      </c>
      <c r="L1372" t="str">
        <f>_xlfn.XLOOKUP(D1372, dim_channels!A:A, dim_channels!B:B, "Not Found")</f>
        <v>Agoda</v>
      </c>
      <c r="M1372">
        <f t="shared" si="84"/>
        <v>0</v>
      </c>
      <c r="N1372">
        <f t="shared" si="85"/>
        <v>1</v>
      </c>
      <c r="O1372">
        <f t="shared" si="86"/>
        <v>7287.67</v>
      </c>
      <c r="P1372">
        <f t="shared" si="87"/>
        <v>8281.44</v>
      </c>
    </row>
    <row r="1373" spans="1:16" x14ac:dyDescent="0.2">
      <c r="A1373" s="3" t="s">
        <v>1802</v>
      </c>
      <c r="B1373" s="3" t="s">
        <v>357</v>
      </c>
      <c r="C1373" s="3" t="s">
        <v>150</v>
      </c>
      <c r="D1373" s="3" t="s">
        <v>33</v>
      </c>
      <c r="E1373" s="3" t="s">
        <v>28</v>
      </c>
      <c r="F1373" s="3">
        <v>6848.38</v>
      </c>
      <c r="G1373" s="3">
        <v>1027.26</v>
      </c>
      <c r="H1373" s="3">
        <v>5821.12</v>
      </c>
      <c r="I1373" s="3" t="s">
        <v>41</v>
      </c>
      <c r="J1373" s="5">
        <v>1.1764711945467541</v>
      </c>
      <c r="K1373" t="str">
        <f>_xlfn.XLOOKUP(D1373, dim_channels!A:A, dim_channels!C:C, "Not Found")</f>
        <v>OTA</v>
      </c>
      <c r="L1373" t="str">
        <f>_xlfn.XLOOKUP(D1373, dim_channels!A:A, dim_channels!B:B, "Not Found")</f>
        <v>Booking.com</v>
      </c>
      <c r="M1373">
        <f t="shared" si="84"/>
        <v>1</v>
      </c>
      <c r="N1373">
        <f t="shared" si="85"/>
        <v>0</v>
      </c>
      <c r="O1373">
        <f t="shared" si="86"/>
        <v>0</v>
      </c>
      <c r="P1373">
        <f t="shared" si="87"/>
        <v>0</v>
      </c>
    </row>
    <row r="1374" spans="1:16" x14ac:dyDescent="0.2">
      <c r="A1374" s="2" t="s">
        <v>1803</v>
      </c>
      <c r="B1374" s="2" t="s">
        <v>179</v>
      </c>
      <c r="C1374" s="2" t="s">
        <v>133</v>
      </c>
      <c r="D1374" s="2" t="s">
        <v>64</v>
      </c>
      <c r="E1374" s="2" t="s">
        <v>28</v>
      </c>
      <c r="F1374" s="2">
        <v>10382.15</v>
      </c>
      <c r="G1374" s="2">
        <v>0</v>
      </c>
      <c r="H1374" s="2">
        <v>10382.15</v>
      </c>
      <c r="I1374" s="2" t="s">
        <v>29</v>
      </c>
      <c r="J1374" s="4">
        <v>1</v>
      </c>
      <c r="K1374" t="str">
        <f>_xlfn.XLOOKUP(D1374, dim_channels!A:A, dim_channels!C:C, "Not Found")</f>
        <v>Direct</v>
      </c>
      <c r="L1374" t="str">
        <f>_xlfn.XLOOKUP(D1374, dim_channels!A:A, dim_channels!B:B, "Not Found")</f>
        <v>Direct Website</v>
      </c>
      <c r="M1374">
        <f t="shared" si="84"/>
        <v>0</v>
      </c>
      <c r="N1374">
        <f t="shared" si="85"/>
        <v>1</v>
      </c>
      <c r="O1374">
        <f t="shared" si="86"/>
        <v>10382.15</v>
      </c>
      <c r="P1374">
        <f t="shared" si="87"/>
        <v>10382.15</v>
      </c>
    </row>
    <row r="1375" spans="1:16" x14ac:dyDescent="0.2">
      <c r="A1375" s="3" t="s">
        <v>1804</v>
      </c>
      <c r="B1375" s="3" t="s">
        <v>326</v>
      </c>
      <c r="C1375" s="3" t="s">
        <v>241</v>
      </c>
      <c r="D1375" s="3" t="s">
        <v>33</v>
      </c>
      <c r="E1375" s="3" t="s">
        <v>28</v>
      </c>
      <c r="F1375" s="3">
        <v>5054.07</v>
      </c>
      <c r="G1375" s="3">
        <v>758.11</v>
      </c>
      <c r="H1375" s="3">
        <v>4295.96</v>
      </c>
      <c r="I1375" s="3" t="s">
        <v>41</v>
      </c>
      <c r="J1375" s="5">
        <v>1.17647045130774</v>
      </c>
      <c r="K1375" t="str">
        <f>_xlfn.XLOOKUP(D1375, dim_channels!A:A, dim_channels!C:C, "Not Found")</f>
        <v>OTA</v>
      </c>
      <c r="L1375" t="str">
        <f>_xlfn.XLOOKUP(D1375, dim_channels!A:A, dim_channels!B:B, "Not Found")</f>
        <v>Booking.com</v>
      </c>
      <c r="M1375">
        <f t="shared" si="84"/>
        <v>1</v>
      </c>
      <c r="N1375">
        <f t="shared" si="85"/>
        <v>0</v>
      </c>
      <c r="O1375">
        <f t="shared" si="86"/>
        <v>0</v>
      </c>
      <c r="P1375">
        <f t="shared" si="87"/>
        <v>0</v>
      </c>
    </row>
    <row r="1376" spans="1:16" x14ac:dyDescent="0.2">
      <c r="A1376" s="2" t="s">
        <v>1805</v>
      </c>
      <c r="B1376" s="2" t="s">
        <v>70</v>
      </c>
      <c r="C1376" s="2" t="s">
        <v>467</v>
      </c>
      <c r="D1376" s="2" t="s">
        <v>45</v>
      </c>
      <c r="E1376" s="2" t="s">
        <v>46</v>
      </c>
      <c r="F1376" s="2">
        <v>8954.7900000000009</v>
      </c>
      <c r="G1376" s="2">
        <v>447.74</v>
      </c>
      <c r="H1376" s="2">
        <v>8507.0499999999993</v>
      </c>
      <c r="I1376" s="2" t="s">
        <v>29</v>
      </c>
      <c r="J1376" s="4">
        <v>1.0526316408155589</v>
      </c>
      <c r="K1376" t="str">
        <f>_xlfn.XLOOKUP(D1376, dim_channels!A:A, dim_channels!C:C, "Not Found")</f>
        <v>Corporate</v>
      </c>
      <c r="L1376" t="str">
        <f>_xlfn.XLOOKUP(D1376, dim_channels!A:A, dim_channels!B:B, "Not Found")</f>
        <v>Corporate Direct</v>
      </c>
      <c r="M1376">
        <f t="shared" si="84"/>
        <v>0</v>
      </c>
      <c r="N1376">
        <f t="shared" si="85"/>
        <v>1</v>
      </c>
      <c r="O1376">
        <f t="shared" si="86"/>
        <v>8507.0499999999993</v>
      </c>
      <c r="P1376">
        <f t="shared" si="87"/>
        <v>8954.7900000000009</v>
      </c>
    </row>
    <row r="1377" spans="1:16" x14ac:dyDescent="0.2">
      <c r="A1377" s="3" t="s">
        <v>1806</v>
      </c>
      <c r="B1377" s="3" t="s">
        <v>348</v>
      </c>
      <c r="C1377" s="3" t="s">
        <v>371</v>
      </c>
      <c r="D1377" s="3" t="s">
        <v>64</v>
      </c>
      <c r="E1377" s="3" t="s">
        <v>34</v>
      </c>
      <c r="F1377" s="3">
        <v>15045.95</v>
      </c>
      <c r="G1377" s="3">
        <v>0</v>
      </c>
      <c r="H1377" s="3">
        <v>15045.95</v>
      </c>
      <c r="I1377" s="3" t="s">
        <v>56</v>
      </c>
      <c r="J1377" s="5">
        <v>1</v>
      </c>
      <c r="K1377" t="str">
        <f>_xlfn.XLOOKUP(D1377, dim_channels!A:A, dim_channels!C:C, "Not Found")</f>
        <v>Direct</v>
      </c>
      <c r="L1377" t="str">
        <f>_xlfn.XLOOKUP(D1377, dim_channels!A:A, dim_channels!B:B, "Not Found")</f>
        <v>Direct Website</v>
      </c>
      <c r="M1377">
        <f t="shared" si="84"/>
        <v>0</v>
      </c>
      <c r="N1377">
        <f t="shared" si="85"/>
        <v>0</v>
      </c>
      <c r="O1377">
        <f t="shared" si="86"/>
        <v>0</v>
      </c>
      <c r="P1377">
        <f t="shared" si="87"/>
        <v>0</v>
      </c>
    </row>
    <row r="1378" spans="1:16" x14ac:dyDescent="0.2">
      <c r="A1378" s="2" t="s">
        <v>1807</v>
      </c>
      <c r="B1378" s="2" t="s">
        <v>724</v>
      </c>
      <c r="C1378" s="2" t="s">
        <v>468</v>
      </c>
      <c r="D1378" s="2" t="s">
        <v>206</v>
      </c>
      <c r="E1378" s="2" t="s">
        <v>207</v>
      </c>
      <c r="F1378" s="2">
        <v>9099.41</v>
      </c>
      <c r="G1378" s="2">
        <v>0</v>
      </c>
      <c r="H1378" s="2">
        <v>9099.41</v>
      </c>
      <c r="I1378" s="2" t="s">
        <v>29</v>
      </c>
      <c r="J1378" s="4">
        <v>1</v>
      </c>
      <c r="K1378" t="str">
        <f>_xlfn.XLOOKUP(D1378, dim_channels!A:A, dim_channels!C:C, "Not Found")</f>
        <v>Direct</v>
      </c>
      <c r="L1378" t="str">
        <f>_xlfn.XLOOKUP(D1378, dim_channels!A:A, dim_channels!B:B, "Not Found")</f>
        <v>Walk-in</v>
      </c>
      <c r="M1378">
        <f t="shared" si="84"/>
        <v>0</v>
      </c>
      <c r="N1378">
        <f t="shared" si="85"/>
        <v>1</v>
      </c>
      <c r="O1378">
        <f t="shared" si="86"/>
        <v>9099.41</v>
      </c>
      <c r="P1378">
        <f t="shared" si="87"/>
        <v>9099.41</v>
      </c>
    </row>
    <row r="1379" spans="1:16" x14ac:dyDescent="0.2">
      <c r="A1379" s="3" t="s">
        <v>1808</v>
      </c>
      <c r="B1379" s="3" t="s">
        <v>1275</v>
      </c>
      <c r="C1379" s="3" t="s">
        <v>136</v>
      </c>
      <c r="D1379" s="3" t="s">
        <v>27</v>
      </c>
      <c r="E1379" s="3" t="s">
        <v>28</v>
      </c>
      <c r="F1379" s="3">
        <v>5974.21</v>
      </c>
      <c r="G1379" s="3">
        <v>1075.3599999999999</v>
      </c>
      <c r="H1379" s="3">
        <v>4898.8500000000004</v>
      </c>
      <c r="I1379" s="3" t="s">
        <v>29</v>
      </c>
      <c r="J1379" s="5">
        <v>1.219512742786572</v>
      </c>
      <c r="K1379" t="str">
        <f>_xlfn.XLOOKUP(D1379, dim_channels!A:A, dim_channels!C:C, "Not Found")</f>
        <v>OTA</v>
      </c>
      <c r="L1379" t="str">
        <f>_xlfn.XLOOKUP(D1379, dim_channels!A:A, dim_channels!B:B, "Not Found")</f>
        <v>Expedia</v>
      </c>
      <c r="M1379">
        <f t="shared" si="84"/>
        <v>0</v>
      </c>
      <c r="N1379">
        <f t="shared" si="85"/>
        <v>1</v>
      </c>
      <c r="O1379">
        <f t="shared" si="86"/>
        <v>4898.8500000000004</v>
      </c>
      <c r="P1379">
        <f t="shared" si="87"/>
        <v>5974.21</v>
      </c>
    </row>
    <row r="1380" spans="1:16" x14ac:dyDescent="0.2">
      <c r="A1380" s="2" t="s">
        <v>1809</v>
      </c>
      <c r="B1380" s="2" t="s">
        <v>501</v>
      </c>
      <c r="C1380" s="2" t="s">
        <v>113</v>
      </c>
      <c r="D1380" s="2" t="s">
        <v>64</v>
      </c>
      <c r="E1380" s="2" t="s">
        <v>34</v>
      </c>
      <c r="F1380" s="2">
        <v>4986.82</v>
      </c>
      <c r="G1380" s="2">
        <v>0</v>
      </c>
      <c r="H1380" s="2">
        <v>4986.82</v>
      </c>
      <c r="I1380" s="2" t="s">
        <v>29</v>
      </c>
      <c r="J1380" s="4">
        <v>1</v>
      </c>
      <c r="K1380" t="str">
        <f>_xlfn.XLOOKUP(D1380, dim_channels!A:A, dim_channels!C:C, "Not Found")</f>
        <v>Direct</v>
      </c>
      <c r="L1380" t="str">
        <f>_xlfn.XLOOKUP(D1380, dim_channels!A:A, dim_channels!B:B, "Not Found")</f>
        <v>Direct Website</v>
      </c>
      <c r="M1380">
        <f t="shared" si="84"/>
        <v>0</v>
      </c>
      <c r="N1380">
        <f t="shared" si="85"/>
        <v>1</v>
      </c>
      <c r="O1380">
        <f t="shared" si="86"/>
        <v>4986.82</v>
      </c>
      <c r="P1380">
        <f t="shared" si="87"/>
        <v>4986.82</v>
      </c>
    </row>
    <row r="1381" spans="1:16" x14ac:dyDescent="0.2">
      <c r="A1381" s="3" t="s">
        <v>1810</v>
      </c>
      <c r="B1381" s="3" t="s">
        <v>618</v>
      </c>
      <c r="C1381" s="3" t="s">
        <v>451</v>
      </c>
      <c r="D1381" s="3" t="s">
        <v>206</v>
      </c>
      <c r="E1381" s="3" t="s">
        <v>207</v>
      </c>
      <c r="F1381" s="3">
        <v>3486.44</v>
      </c>
      <c r="G1381" s="3">
        <v>0</v>
      </c>
      <c r="H1381" s="3">
        <v>3486.44</v>
      </c>
      <c r="I1381" s="3" t="s">
        <v>29</v>
      </c>
      <c r="J1381" s="5">
        <v>1</v>
      </c>
      <c r="K1381" t="str">
        <f>_xlfn.XLOOKUP(D1381, dim_channels!A:A, dim_channels!C:C, "Not Found")</f>
        <v>Direct</v>
      </c>
      <c r="L1381" t="str">
        <f>_xlfn.XLOOKUP(D1381, dim_channels!A:A, dim_channels!B:B, "Not Found")</f>
        <v>Walk-in</v>
      </c>
      <c r="M1381">
        <f t="shared" si="84"/>
        <v>0</v>
      </c>
      <c r="N1381">
        <f t="shared" si="85"/>
        <v>1</v>
      </c>
      <c r="O1381">
        <f t="shared" si="86"/>
        <v>3486.44</v>
      </c>
      <c r="P1381">
        <f t="shared" si="87"/>
        <v>3486.44</v>
      </c>
    </row>
    <row r="1382" spans="1:16" x14ac:dyDescent="0.2">
      <c r="A1382" s="2" t="s">
        <v>1811</v>
      </c>
      <c r="B1382" s="2" t="s">
        <v>236</v>
      </c>
      <c r="C1382" s="2" t="s">
        <v>190</v>
      </c>
      <c r="D1382" s="2" t="s">
        <v>64</v>
      </c>
      <c r="E1382" s="2" t="s">
        <v>28</v>
      </c>
      <c r="F1382" s="2">
        <v>15782.79</v>
      </c>
      <c r="G1382" s="2">
        <v>0</v>
      </c>
      <c r="H1382" s="2">
        <v>15782.79</v>
      </c>
      <c r="I1382" s="2" t="s">
        <v>56</v>
      </c>
      <c r="J1382" s="4">
        <v>1</v>
      </c>
      <c r="K1382" t="str">
        <f>_xlfn.XLOOKUP(D1382, dim_channels!A:A, dim_channels!C:C, "Not Found")</f>
        <v>Direct</v>
      </c>
      <c r="L1382" t="str">
        <f>_xlfn.XLOOKUP(D1382, dim_channels!A:A, dim_channels!B:B, "Not Found")</f>
        <v>Direct Website</v>
      </c>
      <c r="M1382">
        <f t="shared" si="84"/>
        <v>0</v>
      </c>
      <c r="N1382">
        <f t="shared" si="85"/>
        <v>0</v>
      </c>
      <c r="O1382">
        <f t="shared" si="86"/>
        <v>0</v>
      </c>
      <c r="P1382">
        <f t="shared" si="87"/>
        <v>0</v>
      </c>
    </row>
    <row r="1383" spans="1:16" x14ac:dyDescent="0.2">
      <c r="A1383" s="3" t="s">
        <v>1812</v>
      </c>
      <c r="B1383" s="3" t="s">
        <v>1234</v>
      </c>
      <c r="C1383" s="3" t="s">
        <v>432</v>
      </c>
      <c r="D1383" s="3" t="s">
        <v>33</v>
      </c>
      <c r="E1383" s="3" t="s">
        <v>28</v>
      </c>
      <c r="F1383" s="3">
        <v>7090.39</v>
      </c>
      <c r="G1383" s="3">
        <v>1063.56</v>
      </c>
      <c r="H1383" s="3">
        <v>6026.83</v>
      </c>
      <c r="I1383" s="3" t="s">
        <v>29</v>
      </c>
      <c r="J1383" s="5">
        <v>1.1764708810436</v>
      </c>
      <c r="K1383" t="str">
        <f>_xlfn.XLOOKUP(D1383, dim_channels!A:A, dim_channels!C:C, "Not Found")</f>
        <v>OTA</v>
      </c>
      <c r="L1383" t="str">
        <f>_xlfn.XLOOKUP(D1383, dim_channels!A:A, dim_channels!B:B, "Not Found")</f>
        <v>Booking.com</v>
      </c>
      <c r="M1383">
        <f t="shared" si="84"/>
        <v>0</v>
      </c>
      <c r="N1383">
        <f t="shared" si="85"/>
        <v>1</v>
      </c>
      <c r="O1383">
        <f t="shared" si="86"/>
        <v>6026.83</v>
      </c>
      <c r="P1383">
        <f t="shared" si="87"/>
        <v>7090.39</v>
      </c>
    </row>
    <row r="1384" spans="1:16" x14ac:dyDescent="0.2">
      <c r="A1384" s="2" t="s">
        <v>1813</v>
      </c>
      <c r="B1384" s="2" t="s">
        <v>595</v>
      </c>
      <c r="C1384" s="2" t="s">
        <v>416</v>
      </c>
      <c r="D1384" s="2" t="s">
        <v>64</v>
      </c>
      <c r="E1384" s="2" t="s">
        <v>115</v>
      </c>
      <c r="F1384" s="2">
        <v>7136.04</v>
      </c>
      <c r="G1384" s="2">
        <v>0</v>
      </c>
      <c r="H1384" s="2">
        <v>7136.04</v>
      </c>
      <c r="I1384" s="2" t="s">
        <v>29</v>
      </c>
      <c r="J1384" s="4">
        <v>1</v>
      </c>
      <c r="K1384" t="str">
        <f>_xlfn.XLOOKUP(D1384, dim_channels!A:A, dim_channels!C:C, "Not Found")</f>
        <v>Direct</v>
      </c>
      <c r="L1384" t="str">
        <f>_xlfn.XLOOKUP(D1384, dim_channels!A:A, dim_channels!B:B, "Not Found")</f>
        <v>Direct Website</v>
      </c>
      <c r="M1384">
        <f t="shared" si="84"/>
        <v>0</v>
      </c>
      <c r="N1384">
        <f t="shared" si="85"/>
        <v>1</v>
      </c>
      <c r="O1384">
        <f t="shared" si="86"/>
        <v>7136.04</v>
      </c>
      <c r="P1384">
        <f t="shared" si="87"/>
        <v>7136.04</v>
      </c>
    </row>
    <row r="1385" spans="1:16" x14ac:dyDescent="0.2">
      <c r="A1385" s="3" t="s">
        <v>1814</v>
      </c>
      <c r="B1385" s="3" t="s">
        <v>722</v>
      </c>
      <c r="C1385" s="3" t="s">
        <v>79</v>
      </c>
      <c r="D1385" s="3" t="s">
        <v>33</v>
      </c>
      <c r="E1385" s="3" t="s">
        <v>34</v>
      </c>
      <c r="F1385" s="3">
        <v>2817.36</v>
      </c>
      <c r="G1385" s="3">
        <v>422.6</v>
      </c>
      <c r="H1385" s="3">
        <v>2394.7600000000002</v>
      </c>
      <c r="I1385" s="3" t="s">
        <v>41</v>
      </c>
      <c r="J1385" s="5">
        <v>1.176468623160567</v>
      </c>
      <c r="K1385" t="str">
        <f>_xlfn.XLOOKUP(D1385, dim_channels!A:A, dim_channels!C:C, "Not Found")</f>
        <v>OTA</v>
      </c>
      <c r="L1385" t="str">
        <f>_xlfn.XLOOKUP(D1385, dim_channels!A:A, dim_channels!B:B, "Not Found")</f>
        <v>Booking.com</v>
      </c>
      <c r="M1385">
        <f t="shared" si="84"/>
        <v>1</v>
      </c>
      <c r="N1385">
        <f t="shared" si="85"/>
        <v>0</v>
      </c>
      <c r="O1385">
        <f t="shared" si="86"/>
        <v>0</v>
      </c>
      <c r="P1385">
        <f t="shared" si="87"/>
        <v>0</v>
      </c>
    </row>
    <row r="1386" spans="1:16" x14ac:dyDescent="0.2">
      <c r="A1386" s="2" t="s">
        <v>1815</v>
      </c>
      <c r="B1386" s="2" t="s">
        <v>986</v>
      </c>
      <c r="C1386" s="2" t="s">
        <v>435</v>
      </c>
      <c r="D1386" s="2" t="s">
        <v>45</v>
      </c>
      <c r="E1386" s="2" t="s">
        <v>46</v>
      </c>
      <c r="F1386" s="2">
        <v>8318.06</v>
      </c>
      <c r="G1386" s="2">
        <v>415.9</v>
      </c>
      <c r="H1386" s="2">
        <v>7902.16</v>
      </c>
      <c r="I1386" s="2" t="s">
        <v>56</v>
      </c>
      <c r="J1386" s="4">
        <v>1.052631179323122</v>
      </c>
      <c r="K1386" t="str">
        <f>_xlfn.XLOOKUP(D1386, dim_channels!A:A, dim_channels!C:C, "Not Found")</f>
        <v>Corporate</v>
      </c>
      <c r="L1386" t="str">
        <f>_xlfn.XLOOKUP(D1386, dim_channels!A:A, dim_channels!B:B, "Not Found")</f>
        <v>Corporate Direct</v>
      </c>
      <c r="M1386">
        <f t="shared" si="84"/>
        <v>0</v>
      </c>
      <c r="N1386">
        <f t="shared" si="85"/>
        <v>0</v>
      </c>
      <c r="O1386">
        <f t="shared" si="86"/>
        <v>0</v>
      </c>
      <c r="P1386">
        <f t="shared" si="87"/>
        <v>0</v>
      </c>
    </row>
    <row r="1387" spans="1:16" x14ac:dyDescent="0.2">
      <c r="A1387" s="3" t="s">
        <v>1816</v>
      </c>
      <c r="B1387" s="3" t="s">
        <v>232</v>
      </c>
      <c r="C1387" s="3" t="s">
        <v>986</v>
      </c>
      <c r="D1387" s="3" t="s">
        <v>45</v>
      </c>
      <c r="E1387" s="3" t="s">
        <v>89</v>
      </c>
      <c r="F1387" s="3">
        <v>5985.8</v>
      </c>
      <c r="G1387" s="3">
        <v>0</v>
      </c>
      <c r="H1387" s="3">
        <v>5985.8</v>
      </c>
      <c r="I1387" s="3" t="s">
        <v>56</v>
      </c>
      <c r="J1387" s="5">
        <v>1</v>
      </c>
      <c r="K1387" t="str">
        <f>_xlfn.XLOOKUP(D1387, dim_channels!A:A, dim_channels!C:C, "Not Found")</f>
        <v>Corporate</v>
      </c>
      <c r="L1387" t="str">
        <f>_xlfn.XLOOKUP(D1387, dim_channels!A:A, dim_channels!B:B, "Not Found")</f>
        <v>Corporate Direct</v>
      </c>
      <c r="M1387">
        <f t="shared" si="84"/>
        <v>0</v>
      </c>
      <c r="N1387">
        <f t="shared" si="85"/>
        <v>0</v>
      </c>
      <c r="O1387">
        <f t="shared" si="86"/>
        <v>0</v>
      </c>
      <c r="P1387">
        <f t="shared" si="87"/>
        <v>0</v>
      </c>
    </row>
    <row r="1388" spans="1:16" x14ac:dyDescent="0.2">
      <c r="A1388" s="2" t="s">
        <v>1817</v>
      </c>
      <c r="B1388" s="2" t="s">
        <v>348</v>
      </c>
      <c r="C1388" s="2" t="s">
        <v>1623</v>
      </c>
      <c r="D1388" s="2" t="s">
        <v>206</v>
      </c>
      <c r="E1388" s="2" t="s">
        <v>207</v>
      </c>
      <c r="F1388" s="2">
        <v>20024.38</v>
      </c>
      <c r="G1388" s="2">
        <v>0</v>
      </c>
      <c r="H1388" s="2">
        <v>20024.38</v>
      </c>
      <c r="I1388" s="2" t="s">
        <v>29</v>
      </c>
      <c r="J1388" s="4">
        <v>1</v>
      </c>
      <c r="K1388" t="str">
        <f>_xlfn.XLOOKUP(D1388, dim_channels!A:A, dim_channels!C:C, "Not Found")</f>
        <v>Direct</v>
      </c>
      <c r="L1388" t="str">
        <f>_xlfn.XLOOKUP(D1388, dim_channels!A:A, dim_channels!B:B, "Not Found")</f>
        <v>Walk-in</v>
      </c>
      <c r="M1388">
        <f t="shared" si="84"/>
        <v>0</v>
      </c>
      <c r="N1388">
        <f t="shared" si="85"/>
        <v>1</v>
      </c>
      <c r="O1388">
        <f t="shared" si="86"/>
        <v>20024.38</v>
      </c>
      <c r="P1388">
        <f t="shared" si="87"/>
        <v>20024.38</v>
      </c>
    </row>
    <row r="1389" spans="1:16" x14ac:dyDescent="0.2">
      <c r="A1389" s="3" t="s">
        <v>1818</v>
      </c>
      <c r="B1389" s="3" t="s">
        <v>50</v>
      </c>
      <c r="C1389" s="3" t="s">
        <v>51</v>
      </c>
      <c r="D1389" s="3" t="s">
        <v>27</v>
      </c>
      <c r="E1389" s="3" t="s">
        <v>28</v>
      </c>
      <c r="F1389" s="3">
        <v>3103.3</v>
      </c>
      <c r="G1389" s="3">
        <v>558.59</v>
      </c>
      <c r="H1389" s="3">
        <v>2544.71</v>
      </c>
      <c r="I1389" s="3" t="s">
        <v>29</v>
      </c>
      <c r="J1389" s="5">
        <v>1.219510278184941</v>
      </c>
      <c r="K1389" t="str">
        <f>_xlfn.XLOOKUP(D1389, dim_channels!A:A, dim_channels!C:C, "Not Found")</f>
        <v>OTA</v>
      </c>
      <c r="L1389" t="str">
        <f>_xlfn.XLOOKUP(D1389, dim_channels!A:A, dim_channels!B:B, "Not Found")</f>
        <v>Expedia</v>
      </c>
      <c r="M1389">
        <f t="shared" si="84"/>
        <v>0</v>
      </c>
      <c r="N1389">
        <f t="shared" si="85"/>
        <v>1</v>
      </c>
      <c r="O1389">
        <f t="shared" si="86"/>
        <v>2544.71</v>
      </c>
      <c r="P1389">
        <f t="shared" si="87"/>
        <v>3103.3</v>
      </c>
    </row>
    <row r="1390" spans="1:16" x14ac:dyDescent="0.2">
      <c r="A1390" s="2" t="s">
        <v>1819</v>
      </c>
      <c r="B1390" s="2" t="s">
        <v>741</v>
      </c>
      <c r="C1390" s="2" t="s">
        <v>238</v>
      </c>
      <c r="D1390" s="2" t="s">
        <v>27</v>
      </c>
      <c r="E1390" s="2" t="s">
        <v>34</v>
      </c>
      <c r="F1390" s="2">
        <v>7529.84</v>
      </c>
      <c r="G1390" s="2">
        <v>1355.37</v>
      </c>
      <c r="H1390" s="2">
        <v>6174.47</v>
      </c>
      <c r="I1390" s="2" t="s">
        <v>29</v>
      </c>
      <c r="J1390" s="4">
        <v>1.219511958111384</v>
      </c>
      <c r="K1390" t="str">
        <f>_xlfn.XLOOKUP(D1390, dim_channels!A:A, dim_channels!C:C, "Not Found")</f>
        <v>OTA</v>
      </c>
      <c r="L1390" t="str">
        <f>_xlfn.XLOOKUP(D1390, dim_channels!A:A, dim_channels!B:B, "Not Found")</f>
        <v>Expedia</v>
      </c>
      <c r="M1390">
        <f t="shared" si="84"/>
        <v>0</v>
      </c>
      <c r="N1390">
        <f t="shared" si="85"/>
        <v>1</v>
      </c>
      <c r="O1390">
        <f t="shared" si="86"/>
        <v>6174.47</v>
      </c>
      <c r="P1390">
        <f t="shared" si="87"/>
        <v>7529.84</v>
      </c>
    </row>
    <row r="1391" spans="1:16" x14ac:dyDescent="0.2">
      <c r="A1391" s="3" t="s">
        <v>1820</v>
      </c>
      <c r="B1391" s="3" t="s">
        <v>454</v>
      </c>
      <c r="C1391" s="3" t="s">
        <v>426</v>
      </c>
      <c r="D1391" s="3" t="s">
        <v>52</v>
      </c>
      <c r="E1391" s="3" t="s">
        <v>34</v>
      </c>
      <c r="F1391" s="3">
        <v>12212.28</v>
      </c>
      <c r="G1391" s="3">
        <v>1465.47</v>
      </c>
      <c r="H1391" s="3">
        <v>10746.81</v>
      </c>
      <c r="I1391" s="3" t="s">
        <v>56</v>
      </c>
      <c r="J1391" s="5">
        <v>1.1363632557009939</v>
      </c>
      <c r="K1391" t="str">
        <f>_xlfn.XLOOKUP(D1391, dim_channels!A:A, dim_channels!C:C, "Not Found")</f>
        <v>OTA</v>
      </c>
      <c r="L1391" t="str">
        <f>_xlfn.XLOOKUP(D1391, dim_channels!A:A, dim_channels!B:B, "Not Found")</f>
        <v>Agoda</v>
      </c>
      <c r="M1391">
        <f t="shared" si="84"/>
        <v>0</v>
      </c>
      <c r="N1391">
        <f t="shared" si="85"/>
        <v>0</v>
      </c>
      <c r="O1391">
        <f t="shared" si="86"/>
        <v>0</v>
      </c>
      <c r="P1391">
        <f t="shared" si="87"/>
        <v>0</v>
      </c>
    </row>
    <row r="1392" spans="1:16" x14ac:dyDescent="0.2">
      <c r="A1392" s="2" t="s">
        <v>1821</v>
      </c>
      <c r="B1392" s="2" t="s">
        <v>781</v>
      </c>
      <c r="C1392" s="2" t="s">
        <v>666</v>
      </c>
      <c r="D1392" s="2" t="s">
        <v>33</v>
      </c>
      <c r="E1392" s="2" t="s">
        <v>34</v>
      </c>
      <c r="F1392" s="2">
        <v>2823.94</v>
      </c>
      <c r="G1392" s="2">
        <v>423.59</v>
      </c>
      <c r="H1392" s="2">
        <v>2400.35</v>
      </c>
      <c r="I1392" s="2" t="s">
        <v>56</v>
      </c>
      <c r="J1392" s="4">
        <v>1.1764700981106919</v>
      </c>
      <c r="K1392" t="str">
        <f>_xlfn.XLOOKUP(D1392, dim_channels!A:A, dim_channels!C:C, "Not Found")</f>
        <v>OTA</v>
      </c>
      <c r="L1392" t="str">
        <f>_xlfn.XLOOKUP(D1392, dim_channels!A:A, dim_channels!B:B, "Not Found")</f>
        <v>Booking.com</v>
      </c>
      <c r="M1392">
        <f t="shared" si="84"/>
        <v>0</v>
      </c>
      <c r="N1392">
        <f t="shared" si="85"/>
        <v>0</v>
      </c>
      <c r="O1392">
        <f t="shared" si="86"/>
        <v>0</v>
      </c>
      <c r="P1392">
        <f t="shared" si="87"/>
        <v>0</v>
      </c>
    </row>
    <row r="1393" spans="1:16" x14ac:dyDescent="0.2">
      <c r="A1393" s="3" t="s">
        <v>1822</v>
      </c>
      <c r="B1393" s="3" t="s">
        <v>714</v>
      </c>
      <c r="C1393" s="3" t="s">
        <v>817</v>
      </c>
      <c r="D1393" s="3" t="s">
        <v>33</v>
      </c>
      <c r="E1393" s="3" t="s">
        <v>28</v>
      </c>
      <c r="F1393" s="3">
        <v>4730.76</v>
      </c>
      <c r="G1393" s="3">
        <v>709.61</v>
      </c>
      <c r="H1393" s="3">
        <v>4021.15</v>
      </c>
      <c r="I1393" s="3" t="s">
        <v>29</v>
      </c>
      <c r="J1393" s="5">
        <v>1.1764694179525761</v>
      </c>
      <c r="K1393" t="str">
        <f>_xlfn.XLOOKUP(D1393, dim_channels!A:A, dim_channels!C:C, "Not Found")</f>
        <v>OTA</v>
      </c>
      <c r="L1393" t="str">
        <f>_xlfn.XLOOKUP(D1393, dim_channels!A:A, dim_channels!B:B, "Not Found")</f>
        <v>Booking.com</v>
      </c>
      <c r="M1393">
        <f t="shared" si="84"/>
        <v>0</v>
      </c>
      <c r="N1393">
        <f t="shared" si="85"/>
        <v>1</v>
      </c>
      <c r="O1393">
        <f t="shared" si="86"/>
        <v>4021.15</v>
      </c>
      <c r="P1393">
        <f t="shared" si="87"/>
        <v>4730.76</v>
      </c>
    </row>
    <row r="1394" spans="1:16" x14ac:dyDescent="0.2">
      <c r="A1394" s="2" t="s">
        <v>1823</v>
      </c>
      <c r="B1394" s="2" t="s">
        <v>389</v>
      </c>
      <c r="C1394" s="2" t="s">
        <v>863</v>
      </c>
      <c r="D1394" s="2" t="s">
        <v>52</v>
      </c>
      <c r="E1394" s="2" t="s">
        <v>34</v>
      </c>
      <c r="F1394" s="2">
        <v>11733.34</v>
      </c>
      <c r="G1394" s="2">
        <v>1408</v>
      </c>
      <c r="H1394" s="2">
        <v>10325.34</v>
      </c>
      <c r="I1394" s="2" t="s">
        <v>29</v>
      </c>
      <c r="J1394" s="4">
        <v>1.13636354831899</v>
      </c>
      <c r="K1394" t="str">
        <f>_xlfn.XLOOKUP(D1394, dim_channels!A:A, dim_channels!C:C, "Not Found")</f>
        <v>OTA</v>
      </c>
      <c r="L1394" t="str">
        <f>_xlfn.XLOOKUP(D1394, dim_channels!A:A, dim_channels!B:B, "Not Found")</f>
        <v>Agoda</v>
      </c>
      <c r="M1394">
        <f t="shared" si="84"/>
        <v>0</v>
      </c>
      <c r="N1394">
        <f t="shared" si="85"/>
        <v>1</v>
      </c>
      <c r="O1394">
        <f t="shared" si="86"/>
        <v>10325.34</v>
      </c>
      <c r="P1394">
        <f t="shared" si="87"/>
        <v>11733.34</v>
      </c>
    </row>
    <row r="1395" spans="1:16" x14ac:dyDescent="0.2">
      <c r="A1395" s="3" t="s">
        <v>1824</v>
      </c>
      <c r="B1395" s="3" t="s">
        <v>1825</v>
      </c>
      <c r="C1395" s="3" t="s">
        <v>602</v>
      </c>
      <c r="D1395" s="3" t="s">
        <v>114</v>
      </c>
      <c r="E1395" s="3" t="s">
        <v>46</v>
      </c>
      <c r="F1395" s="3">
        <v>3110.23</v>
      </c>
      <c r="G1395" s="3">
        <v>311.02</v>
      </c>
      <c r="H1395" s="3">
        <v>2799.21</v>
      </c>
      <c r="I1395" s="3" t="s">
        <v>29</v>
      </c>
      <c r="J1395" s="5">
        <v>1.111109920298941</v>
      </c>
      <c r="K1395" t="str">
        <f>_xlfn.XLOOKUP(D1395, dim_channels!A:A, dim_channels!C:C, "Not Found")</f>
        <v>Offline</v>
      </c>
      <c r="L1395" t="str">
        <f>_xlfn.XLOOKUP(D1395, dim_channels!A:A, dim_channels!B:B, "Not Found")</f>
        <v>Travel Agency</v>
      </c>
      <c r="M1395">
        <f t="shared" si="84"/>
        <v>0</v>
      </c>
      <c r="N1395">
        <f t="shared" si="85"/>
        <v>1</v>
      </c>
      <c r="O1395">
        <f t="shared" si="86"/>
        <v>2799.21</v>
      </c>
      <c r="P1395">
        <f t="shared" si="87"/>
        <v>3110.23</v>
      </c>
    </row>
    <row r="1396" spans="1:16" x14ac:dyDescent="0.2">
      <c r="A1396" s="2" t="s">
        <v>1826</v>
      </c>
      <c r="B1396" s="2" t="s">
        <v>179</v>
      </c>
      <c r="C1396" s="2" t="s">
        <v>789</v>
      </c>
      <c r="D1396" s="2" t="s">
        <v>33</v>
      </c>
      <c r="E1396" s="2" t="s">
        <v>34</v>
      </c>
      <c r="F1396" s="2">
        <v>17870.11</v>
      </c>
      <c r="G1396" s="2">
        <v>2680.52</v>
      </c>
      <c r="H1396" s="2">
        <v>15189.59</v>
      </c>
      <c r="I1396" s="2" t="s">
        <v>29</v>
      </c>
      <c r="J1396" s="4">
        <v>1.176470859318784</v>
      </c>
      <c r="K1396" t="str">
        <f>_xlfn.XLOOKUP(D1396, dim_channels!A:A, dim_channels!C:C, "Not Found")</f>
        <v>OTA</v>
      </c>
      <c r="L1396" t="str">
        <f>_xlfn.XLOOKUP(D1396, dim_channels!A:A, dim_channels!B:B, "Not Found")</f>
        <v>Booking.com</v>
      </c>
      <c r="M1396">
        <f t="shared" si="84"/>
        <v>0</v>
      </c>
      <c r="N1396">
        <f t="shared" si="85"/>
        <v>1</v>
      </c>
      <c r="O1396">
        <f t="shared" si="86"/>
        <v>15189.59</v>
      </c>
      <c r="P1396">
        <f t="shared" si="87"/>
        <v>17870.11</v>
      </c>
    </row>
    <row r="1397" spans="1:16" x14ac:dyDescent="0.2">
      <c r="A1397" s="3" t="s">
        <v>1827</v>
      </c>
      <c r="B1397" s="3" t="s">
        <v>106</v>
      </c>
      <c r="C1397" s="3" t="s">
        <v>62</v>
      </c>
      <c r="D1397" s="3" t="s">
        <v>64</v>
      </c>
      <c r="E1397" s="3" t="s">
        <v>28</v>
      </c>
      <c r="F1397" s="3">
        <v>7895.68</v>
      </c>
      <c r="G1397" s="3">
        <v>0</v>
      </c>
      <c r="H1397" s="3">
        <v>7895.68</v>
      </c>
      <c r="I1397" s="3" t="s">
        <v>41</v>
      </c>
      <c r="J1397" s="5">
        <v>1</v>
      </c>
      <c r="K1397" t="str">
        <f>_xlfn.XLOOKUP(D1397, dim_channels!A:A, dim_channels!C:C, "Not Found")</f>
        <v>Direct</v>
      </c>
      <c r="L1397" t="str">
        <f>_xlfn.XLOOKUP(D1397, dim_channels!A:A, dim_channels!B:B, "Not Found")</f>
        <v>Direct Website</v>
      </c>
      <c r="M1397">
        <f t="shared" si="84"/>
        <v>1</v>
      </c>
      <c r="N1397">
        <f t="shared" si="85"/>
        <v>0</v>
      </c>
      <c r="O1397">
        <f t="shared" si="86"/>
        <v>0</v>
      </c>
      <c r="P1397">
        <f t="shared" si="87"/>
        <v>0</v>
      </c>
    </row>
    <row r="1398" spans="1:16" x14ac:dyDescent="0.2">
      <c r="A1398" s="2" t="s">
        <v>1828</v>
      </c>
      <c r="B1398" s="2" t="s">
        <v>81</v>
      </c>
      <c r="C1398" s="2" t="s">
        <v>367</v>
      </c>
      <c r="D1398" s="2" t="s">
        <v>114</v>
      </c>
      <c r="E1398" s="2" t="s">
        <v>115</v>
      </c>
      <c r="F1398" s="2">
        <v>17928.849999999999</v>
      </c>
      <c r="G1398" s="2">
        <v>1792.88</v>
      </c>
      <c r="H1398" s="2">
        <v>16135.97</v>
      </c>
      <c r="I1398" s="2" t="s">
        <v>41</v>
      </c>
      <c r="J1398" s="4">
        <v>1.111110766814762</v>
      </c>
      <c r="K1398" t="str">
        <f>_xlfn.XLOOKUP(D1398, dim_channels!A:A, dim_channels!C:C, "Not Found")</f>
        <v>Offline</v>
      </c>
      <c r="L1398" t="str">
        <f>_xlfn.XLOOKUP(D1398, dim_channels!A:A, dim_channels!B:B, "Not Found")</f>
        <v>Travel Agency</v>
      </c>
      <c r="M1398">
        <f t="shared" si="84"/>
        <v>1</v>
      </c>
      <c r="N1398">
        <f t="shared" si="85"/>
        <v>0</v>
      </c>
      <c r="O1398">
        <f t="shared" si="86"/>
        <v>0</v>
      </c>
      <c r="P1398">
        <f t="shared" si="87"/>
        <v>0</v>
      </c>
    </row>
    <row r="1399" spans="1:16" x14ac:dyDescent="0.2">
      <c r="A1399" s="3" t="s">
        <v>1829</v>
      </c>
      <c r="B1399" s="3" t="s">
        <v>386</v>
      </c>
      <c r="C1399" s="3" t="s">
        <v>303</v>
      </c>
      <c r="D1399" s="3" t="s">
        <v>114</v>
      </c>
      <c r="E1399" s="3" t="s">
        <v>46</v>
      </c>
      <c r="F1399" s="3">
        <v>4388.1499999999996</v>
      </c>
      <c r="G1399" s="3">
        <v>438.82</v>
      </c>
      <c r="H1399" s="3">
        <v>3949.33</v>
      </c>
      <c r="I1399" s="3" t="s">
        <v>56</v>
      </c>
      <c r="J1399" s="5">
        <v>1.1111125178194781</v>
      </c>
      <c r="K1399" t="str">
        <f>_xlfn.XLOOKUP(D1399, dim_channels!A:A, dim_channels!C:C, "Not Found")</f>
        <v>Offline</v>
      </c>
      <c r="L1399" t="str">
        <f>_xlfn.XLOOKUP(D1399, dim_channels!A:A, dim_channels!B:B, "Not Found")</f>
        <v>Travel Agency</v>
      </c>
      <c r="M1399">
        <f t="shared" si="84"/>
        <v>0</v>
      </c>
      <c r="N1399">
        <f t="shared" si="85"/>
        <v>0</v>
      </c>
      <c r="O1399">
        <f t="shared" si="86"/>
        <v>0</v>
      </c>
      <c r="P1399">
        <f t="shared" si="87"/>
        <v>0</v>
      </c>
    </row>
    <row r="1400" spans="1:16" x14ac:dyDescent="0.2">
      <c r="A1400" s="2" t="s">
        <v>1830</v>
      </c>
      <c r="B1400" s="2" t="s">
        <v>143</v>
      </c>
      <c r="C1400" s="2" t="s">
        <v>310</v>
      </c>
      <c r="D1400" s="2" t="s">
        <v>27</v>
      </c>
      <c r="E1400" s="2" t="s">
        <v>28</v>
      </c>
      <c r="F1400" s="2">
        <v>13516.92</v>
      </c>
      <c r="G1400" s="2">
        <v>2433.0500000000002</v>
      </c>
      <c r="H1400" s="2">
        <v>11083.87</v>
      </c>
      <c r="I1400" s="2" t="s">
        <v>56</v>
      </c>
      <c r="J1400" s="4">
        <v>1.2195126792356821</v>
      </c>
      <c r="K1400" t="str">
        <f>_xlfn.XLOOKUP(D1400, dim_channels!A:A, dim_channels!C:C, "Not Found")</f>
        <v>OTA</v>
      </c>
      <c r="L1400" t="str">
        <f>_xlfn.XLOOKUP(D1400, dim_channels!A:A, dim_channels!B:B, "Not Found")</f>
        <v>Expedia</v>
      </c>
      <c r="M1400">
        <f t="shared" si="84"/>
        <v>0</v>
      </c>
      <c r="N1400">
        <f t="shared" si="85"/>
        <v>0</v>
      </c>
      <c r="O1400">
        <f t="shared" si="86"/>
        <v>0</v>
      </c>
      <c r="P1400">
        <f t="shared" si="87"/>
        <v>0</v>
      </c>
    </row>
    <row r="1401" spans="1:16" x14ac:dyDescent="0.2">
      <c r="A1401" s="3" t="s">
        <v>1831</v>
      </c>
      <c r="B1401" s="3" t="s">
        <v>59</v>
      </c>
      <c r="C1401" s="3" t="s">
        <v>340</v>
      </c>
      <c r="D1401" s="3" t="s">
        <v>33</v>
      </c>
      <c r="E1401" s="3" t="s">
        <v>28</v>
      </c>
      <c r="F1401" s="3">
        <v>10233.52</v>
      </c>
      <c r="G1401" s="3">
        <v>1535.03</v>
      </c>
      <c r="H1401" s="3">
        <v>8698.49</v>
      </c>
      <c r="I1401" s="3" t="s">
        <v>41</v>
      </c>
      <c r="J1401" s="5">
        <v>1.1764708587352519</v>
      </c>
      <c r="K1401" t="str">
        <f>_xlfn.XLOOKUP(D1401, dim_channels!A:A, dim_channels!C:C, "Not Found")</f>
        <v>OTA</v>
      </c>
      <c r="L1401" t="str">
        <f>_xlfn.XLOOKUP(D1401, dim_channels!A:A, dim_channels!B:B, "Not Found")</f>
        <v>Booking.com</v>
      </c>
      <c r="M1401">
        <f t="shared" si="84"/>
        <v>1</v>
      </c>
      <c r="N1401">
        <f t="shared" si="85"/>
        <v>0</v>
      </c>
      <c r="O1401">
        <f t="shared" si="86"/>
        <v>0</v>
      </c>
      <c r="P1401">
        <f t="shared" si="87"/>
        <v>0</v>
      </c>
    </row>
    <row r="1402" spans="1:16" x14ac:dyDescent="0.2">
      <c r="A1402" s="2" t="s">
        <v>1832</v>
      </c>
      <c r="B1402" s="2" t="s">
        <v>360</v>
      </c>
      <c r="C1402" s="2" t="s">
        <v>76</v>
      </c>
      <c r="D1402" s="2" t="s">
        <v>52</v>
      </c>
      <c r="E1402" s="2" t="s">
        <v>34</v>
      </c>
      <c r="F1402" s="2">
        <v>8532.07</v>
      </c>
      <c r="G1402" s="2">
        <v>1023.85</v>
      </c>
      <c r="H1402" s="2">
        <v>7508.22</v>
      </c>
      <c r="I1402" s="2" t="s">
        <v>29</v>
      </c>
      <c r="J1402" s="4">
        <v>1.136363878522473</v>
      </c>
      <c r="K1402" t="str">
        <f>_xlfn.XLOOKUP(D1402, dim_channels!A:A, dim_channels!C:C, "Not Found")</f>
        <v>OTA</v>
      </c>
      <c r="L1402" t="str">
        <f>_xlfn.XLOOKUP(D1402, dim_channels!A:A, dim_channels!B:B, "Not Found")</f>
        <v>Agoda</v>
      </c>
      <c r="M1402">
        <f t="shared" si="84"/>
        <v>0</v>
      </c>
      <c r="N1402">
        <f t="shared" si="85"/>
        <v>1</v>
      </c>
      <c r="O1402">
        <f t="shared" si="86"/>
        <v>7508.22</v>
      </c>
      <c r="P1402">
        <f t="shared" si="87"/>
        <v>8532.07</v>
      </c>
    </row>
    <row r="1403" spans="1:16" x14ac:dyDescent="0.2">
      <c r="A1403" s="3" t="s">
        <v>1833</v>
      </c>
      <c r="B1403" s="3" t="s">
        <v>340</v>
      </c>
      <c r="C1403" s="3" t="s">
        <v>104</v>
      </c>
      <c r="D1403" s="3" t="s">
        <v>45</v>
      </c>
      <c r="E1403" s="3" t="s">
        <v>89</v>
      </c>
      <c r="F1403" s="3">
        <v>4887.5</v>
      </c>
      <c r="G1403" s="3">
        <v>0</v>
      </c>
      <c r="H1403" s="3">
        <v>4887.5</v>
      </c>
      <c r="I1403" s="3" t="s">
        <v>29</v>
      </c>
      <c r="J1403" s="5">
        <v>1</v>
      </c>
      <c r="K1403" t="str">
        <f>_xlfn.XLOOKUP(D1403, dim_channels!A:A, dim_channels!C:C, "Not Found")</f>
        <v>Corporate</v>
      </c>
      <c r="L1403" t="str">
        <f>_xlfn.XLOOKUP(D1403, dim_channels!A:A, dim_channels!B:B, "Not Found")</f>
        <v>Corporate Direct</v>
      </c>
      <c r="M1403">
        <f t="shared" si="84"/>
        <v>0</v>
      </c>
      <c r="N1403">
        <f t="shared" si="85"/>
        <v>1</v>
      </c>
      <c r="O1403">
        <f t="shared" si="86"/>
        <v>4887.5</v>
      </c>
      <c r="P1403">
        <f t="shared" si="87"/>
        <v>4887.5</v>
      </c>
    </row>
    <row r="1404" spans="1:16" x14ac:dyDescent="0.2">
      <c r="A1404" s="2" t="s">
        <v>1834</v>
      </c>
      <c r="B1404" s="2" t="s">
        <v>564</v>
      </c>
      <c r="C1404" s="2" t="s">
        <v>420</v>
      </c>
      <c r="D1404" s="2" t="s">
        <v>52</v>
      </c>
      <c r="E1404" s="2" t="s">
        <v>34</v>
      </c>
      <c r="F1404" s="2">
        <v>2610.62</v>
      </c>
      <c r="G1404" s="2">
        <v>313.27</v>
      </c>
      <c r="H1404" s="2">
        <v>2297.35</v>
      </c>
      <c r="I1404" s="2" t="s">
        <v>41</v>
      </c>
      <c r="J1404" s="4">
        <v>1.1363614599429781</v>
      </c>
      <c r="K1404" t="str">
        <f>_xlfn.XLOOKUP(D1404, dim_channels!A:A, dim_channels!C:C, "Not Found")</f>
        <v>OTA</v>
      </c>
      <c r="L1404" t="str">
        <f>_xlfn.XLOOKUP(D1404, dim_channels!A:A, dim_channels!B:B, "Not Found")</f>
        <v>Agoda</v>
      </c>
      <c r="M1404">
        <f t="shared" si="84"/>
        <v>1</v>
      </c>
      <c r="N1404">
        <f t="shared" si="85"/>
        <v>0</v>
      </c>
      <c r="O1404">
        <f t="shared" si="86"/>
        <v>0</v>
      </c>
      <c r="P1404">
        <f t="shared" si="87"/>
        <v>0</v>
      </c>
    </row>
    <row r="1405" spans="1:16" x14ac:dyDescent="0.2">
      <c r="A1405" s="3" t="s">
        <v>1835</v>
      </c>
      <c r="B1405" s="3" t="s">
        <v>465</v>
      </c>
      <c r="C1405" s="3" t="s">
        <v>460</v>
      </c>
      <c r="D1405" s="3" t="s">
        <v>114</v>
      </c>
      <c r="E1405" s="3" t="s">
        <v>115</v>
      </c>
      <c r="F1405" s="3">
        <v>5877.52</v>
      </c>
      <c r="G1405" s="3">
        <v>587.75</v>
      </c>
      <c r="H1405" s="3">
        <v>5289.77</v>
      </c>
      <c r="I1405" s="3" t="s">
        <v>56</v>
      </c>
      <c r="J1405" s="5">
        <v>1.1111106910130311</v>
      </c>
      <c r="K1405" t="str">
        <f>_xlfn.XLOOKUP(D1405, dim_channels!A:A, dim_channels!C:C, "Not Found")</f>
        <v>Offline</v>
      </c>
      <c r="L1405" t="str">
        <f>_xlfn.XLOOKUP(D1405, dim_channels!A:A, dim_channels!B:B, "Not Found")</f>
        <v>Travel Agency</v>
      </c>
      <c r="M1405">
        <f t="shared" si="84"/>
        <v>0</v>
      </c>
      <c r="N1405">
        <f t="shared" si="85"/>
        <v>0</v>
      </c>
      <c r="O1405">
        <f t="shared" si="86"/>
        <v>0</v>
      </c>
      <c r="P1405">
        <f t="shared" si="87"/>
        <v>0</v>
      </c>
    </row>
    <row r="1406" spans="1:16" x14ac:dyDescent="0.2">
      <c r="A1406" s="2" t="s">
        <v>1836</v>
      </c>
      <c r="B1406" s="2" t="s">
        <v>217</v>
      </c>
      <c r="C1406" s="2" t="s">
        <v>168</v>
      </c>
      <c r="D1406" s="2" t="s">
        <v>45</v>
      </c>
      <c r="E1406" s="2" t="s">
        <v>46</v>
      </c>
      <c r="F1406" s="2">
        <v>12855.24</v>
      </c>
      <c r="G1406" s="2">
        <v>642.76</v>
      </c>
      <c r="H1406" s="2">
        <v>12212.48</v>
      </c>
      <c r="I1406" s="2" t="s">
        <v>29</v>
      </c>
      <c r="J1406" s="4">
        <v>1.0526314065611571</v>
      </c>
      <c r="K1406" t="str">
        <f>_xlfn.XLOOKUP(D1406, dim_channels!A:A, dim_channels!C:C, "Not Found")</f>
        <v>Corporate</v>
      </c>
      <c r="L1406" t="str">
        <f>_xlfn.XLOOKUP(D1406, dim_channels!A:A, dim_channels!B:B, "Not Found")</f>
        <v>Corporate Direct</v>
      </c>
      <c r="M1406">
        <f t="shared" si="84"/>
        <v>0</v>
      </c>
      <c r="N1406">
        <f t="shared" si="85"/>
        <v>1</v>
      </c>
      <c r="O1406">
        <f t="shared" si="86"/>
        <v>12212.48</v>
      </c>
      <c r="P1406">
        <f t="shared" si="87"/>
        <v>12855.24</v>
      </c>
    </row>
    <row r="1407" spans="1:16" x14ac:dyDescent="0.2">
      <c r="A1407" s="3" t="s">
        <v>1837</v>
      </c>
      <c r="B1407" s="3" t="s">
        <v>460</v>
      </c>
      <c r="C1407" s="3" t="s">
        <v>783</v>
      </c>
      <c r="D1407" s="3" t="s">
        <v>64</v>
      </c>
      <c r="E1407" s="3" t="s">
        <v>34</v>
      </c>
      <c r="F1407" s="3">
        <v>9272.65</v>
      </c>
      <c r="G1407" s="3">
        <v>0</v>
      </c>
      <c r="H1407" s="3">
        <v>9272.65</v>
      </c>
      <c r="I1407" s="3" t="s">
        <v>29</v>
      </c>
      <c r="J1407" s="5">
        <v>1</v>
      </c>
      <c r="K1407" t="str">
        <f>_xlfn.XLOOKUP(D1407, dim_channels!A:A, dim_channels!C:C, "Not Found")</f>
        <v>Direct</v>
      </c>
      <c r="L1407" t="str">
        <f>_xlfn.XLOOKUP(D1407, dim_channels!A:A, dim_channels!B:B, "Not Found")</f>
        <v>Direct Website</v>
      </c>
      <c r="M1407">
        <f t="shared" si="84"/>
        <v>0</v>
      </c>
      <c r="N1407">
        <f t="shared" si="85"/>
        <v>1</v>
      </c>
      <c r="O1407">
        <f t="shared" si="86"/>
        <v>9272.65</v>
      </c>
      <c r="P1407">
        <f t="shared" si="87"/>
        <v>9272.65</v>
      </c>
    </row>
    <row r="1408" spans="1:16" x14ac:dyDescent="0.2">
      <c r="A1408" s="2" t="s">
        <v>1838</v>
      </c>
      <c r="B1408" s="2" t="s">
        <v>497</v>
      </c>
      <c r="C1408" s="2" t="s">
        <v>525</v>
      </c>
      <c r="D1408" s="2" t="s">
        <v>64</v>
      </c>
      <c r="E1408" s="2" t="s">
        <v>34</v>
      </c>
      <c r="F1408" s="2">
        <v>2440.36</v>
      </c>
      <c r="G1408" s="2">
        <v>0</v>
      </c>
      <c r="H1408" s="2">
        <v>2440.36</v>
      </c>
      <c r="I1408" s="2" t="s">
        <v>41</v>
      </c>
      <c r="J1408" s="4">
        <v>1</v>
      </c>
      <c r="K1408" t="str">
        <f>_xlfn.XLOOKUP(D1408, dim_channels!A:A, dim_channels!C:C, "Not Found")</f>
        <v>Direct</v>
      </c>
      <c r="L1408" t="str">
        <f>_xlfn.XLOOKUP(D1408, dim_channels!A:A, dim_channels!B:B, "Not Found")</f>
        <v>Direct Website</v>
      </c>
      <c r="M1408">
        <f t="shared" si="84"/>
        <v>1</v>
      </c>
      <c r="N1408">
        <f t="shared" si="85"/>
        <v>0</v>
      </c>
      <c r="O1408">
        <f t="shared" si="86"/>
        <v>0</v>
      </c>
      <c r="P1408">
        <f t="shared" si="87"/>
        <v>0</v>
      </c>
    </row>
    <row r="1409" spans="1:16" x14ac:dyDescent="0.2">
      <c r="A1409" s="3" t="s">
        <v>1839</v>
      </c>
      <c r="B1409" s="3" t="s">
        <v>133</v>
      </c>
      <c r="C1409" s="3" t="s">
        <v>498</v>
      </c>
      <c r="D1409" s="3" t="s">
        <v>52</v>
      </c>
      <c r="E1409" s="3" t="s">
        <v>34</v>
      </c>
      <c r="F1409" s="3">
        <v>7843.93</v>
      </c>
      <c r="G1409" s="3">
        <v>941.27</v>
      </c>
      <c r="H1409" s="3">
        <v>6902.66</v>
      </c>
      <c r="I1409" s="3" t="s">
        <v>29</v>
      </c>
      <c r="J1409" s="5">
        <v>1.1363633729605691</v>
      </c>
      <c r="K1409" t="str">
        <f>_xlfn.XLOOKUP(D1409, dim_channels!A:A, dim_channels!C:C, "Not Found")</f>
        <v>OTA</v>
      </c>
      <c r="L1409" t="str">
        <f>_xlfn.XLOOKUP(D1409, dim_channels!A:A, dim_channels!B:B, "Not Found")</f>
        <v>Agoda</v>
      </c>
      <c r="M1409">
        <f t="shared" si="84"/>
        <v>0</v>
      </c>
      <c r="N1409">
        <f t="shared" si="85"/>
        <v>1</v>
      </c>
      <c r="O1409">
        <f t="shared" si="86"/>
        <v>6902.66</v>
      </c>
      <c r="P1409">
        <f t="shared" si="87"/>
        <v>7843.93</v>
      </c>
    </row>
    <row r="1410" spans="1:16" x14ac:dyDescent="0.2">
      <c r="A1410" s="2" t="s">
        <v>1840</v>
      </c>
      <c r="B1410" s="2" t="s">
        <v>482</v>
      </c>
      <c r="C1410" s="2" t="s">
        <v>278</v>
      </c>
      <c r="D1410" s="2" t="s">
        <v>206</v>
      </c>
      <c r="E1410" s="2" t="s">
        <v>207</v>
      </c>
      <c r="F1410" s="2">
        <v>2852.02</v>
      </c>
      <c r="G1410" s="2">
        <v>0</v>
      </c>
      <c r="H1410" s="2">
        <v>2852.02</v>
      </c>
      <c r="I1410" s="2" t="s">
        <v>29</v>
      </c>
      <c r="J1410" s="4">
        <v>1</v>
      </c>
      <c r="K1410" t="str">
        <f>_xlfn.XLOOKUP(D1410, dim_channels!A:A, dim_channels!C:C, "Not Found")</f>
        <v>Direct</v>
      </c>
      <c r="L1410" t="str">
        <f>_xlfn.XLOOKUP(D1410, dim_channels!A:A, dim_channels!B:B, "Not Found")</f>
        <v>Walk-in</v>
      </c>
      <c r="M1410">
        <f t="shared" si="84"/>
        <v>0</v>
      </c>
      <c r="N1410">
        <f t="shared" si="85"/>
        <v>1</v>
      </c>
      <c r="O1410">
        <f t="shared" si="86"/>
        <v>2852.02</v>
      </c>
      <c r="P1410">
        <f t="shared" si="87"/>
        <v>2852.02</v>
      </c>
    </row>
    <row r="1411" spans="1:16" x14ac:dyDescent="0.2">
      <c r="A1411" s="3" t="s">
        <v>1841</v>
      </c>
      <c r="B1411" s="3" t="s">
        <v>516</v>
      </c>
      <c r="C1411" s="3" t="s">
        <v>543</v>
      </c>
      <c r="D1411" s="3" t="s">
        <v>33</v>
      </c>
      <c r="E1411" s="3" t="s">
        <v>28</v>
      </c>
      <c r="F1411" s="3">
        <v>10349.58</v>
      </c>
      <c r="G1411" s="3">
        <v>1552.44</v>
      </c>
      <c r="H1411" s="3">
        <v>8797.14</v>
      </c>
      <c r="I1411" s="3" t="s">
        <v>41</v>
      </c>
      <c r="J1411" s="5">
        <v>1.176470989435203</v>
      </c>
      <c r="K1411" t="str">
        <f>_xlfn.XLOOKUP(D1411, dim_channels!A:A, dim_channels!C:C, "Not Found")</f>
        <v>OTA</v>
      </c>
      <c r="L1411" t="str">
        <f>_xlfn.XLOOKUP(D1411, dim_channels!A:A, dim_channels!B:B, "Not Found")</f>
        <v>Booking.com</v>
      </c>
      <c r="M1411">
        <f t="shared" ref="M1411:M1474" si="88">IF(I1411="Cancelled",1,0)</f>
        <v>1</v>
      </c>
      <c r="N1411">
        <f t="shared" ref="N1411:N1474" si="89">IF(TRIM(UPPER(I1411))="CHECKED-OUT",1,0)</f>
        <v>0</v>
      </c>
      <c r="O1411">
        <f t="shared" ref="O1411:O1474" si="90">IF(TRIM(UPPER(I1411))="CHECKED-OUT",H1411,0)</f>
        <v>0</v>
      </c>
      <c r="P1411">
        <f t="shared" ref="P1411:P1474" si="91">IF(TRIM(UPPER(I1411))="CHECKED-OUT",F1411,0)</f>
        <v>0</v>
      </c>
    </row>
    <row r="1412" spans="1:16" x14ac:dyDescent="0.2">
      <c r="A1412" s="2" t="s">
        <v>1842</v>
      </c>
      <c r="B1412" s="2" t="s">
        <v>295</v>
      </c>
      <c r="C1412" s="2" t="s">
        <v>543</v>
      </c>
      <c r="D1412" s="2" t="s">
        <v>114</v>
      </c>
      <c r="E1412" s="2" t="s">
        <v>115</v>
      </c>
      <c r="F1412" s="2">
        <v>6093.4</v>
      </c>
      <c r="G1412" s="2">
        <v>609.34</v>
      </c>
      <c r="H1412" s="2">
        <v>5484.06</v>
      </c>
      <c r="I1412" s="2" t="s">
        <v>29</v>
      </c>
      <c r="J1412" s="4">
        <v>1.1111111111111109</v>
      </c>
      <c r="K1412" t="str">
        <f>_xlfn.XLOOKUP(D1412, dim_channels!A:A, dim_channels!C:C, "Not Found")</f>
        <v>Offline</v>
      </c>
      <c r="L1412" t="str">
        <f>_xlfn.XLOOKUP(D1412, dim_channels!A:A, dim_channels!B:B, "Not Found")</f>
        <v>Travel Agency</v>
      </c>
      <c r="M1412">
        <f t="shared" si="88"/>
        <v>0</v>
      </c>
      <c r="N1412">
        <f t="shared" si="89"/>
        <v>1</v>
      </c>
      <c r="O1412">
        <f t="shared" si="90"/>
        <v>5484.06</v>
      </c>
      <c r="P1412">
        <f t="shared" si="91"/>
        <v>6093.4</v>
      </c>
    </row>
    <row r="1413" spans="1:16" x14ac:dyDescent="0.2">
      <c r="A1413" s="3" t="s">
        <v>1843</v>
      </c>
      <c r="B1413" s="3" t="s">
        <v>441</v>
      </c>
      <c r="C1413" s="3" t="s">
        <v>458</v>
      </c>
      <c r="D1413" s="3" t="s">
        <v>45</v>
      </c>
      <c r="E1413" s="3" t="s">
        <v>89</v>
      </c>
      <c r="F1413" s="3">
        <v>3761.71</v>
      </c>
      <c r="G1413" s="3">
        <v>0</v>
      </c>
      <c r="H1413" s="3">
        <v>3761.71</v>
      </c>
      <c r="I1413" s="3" t="s">
        <v>29</v>
      </c>
      <c r="J1413" s="5">
        <v>1</v>
      </c>
      <c r="K1413" t="str">
        <f>_xlfn.XLOOKUP(D1413, dim_channels!A:A, dim_channels!C:C, "Not Found")</f>
        <v>Corporate</v>
      </c>
      <c r="L1413" t="str">
        <f>_xlfn.XLOOKUP(D1413, dim_channels!A:A, dim_channels!B:B, "Not Found")</f>
        <v>Corporate Direct</v>
      </c>
      <c r="M1413">
        <f t="shared" si="88"/>
        <v>0</v>
      </c>
      <c r="N1413">
        <f t="shared" si="89"/>
        <v>1</v>
      </c>
      <c r="O1413">
        <f t="shared" si="90"/>
        <v>3761.71</v>
      </c>
      <c r="P1413">
        <f t="shared" si="91"/>
        <v>3761.71</v>
      </c>
    </row>
    <row r="1414" spans="1:16" x14ac:dyDescent="0.2">
      <c r="A1414" s="2" t="s">
        <v>1844</v>
      </c>
      <c r="B1414" s="2" t="s">
        <v>210</v>
      </c>
      <c r="C1414" s="2" t="s">
        <v>249</v>
      </c>
      <c r="D1414" s="2" t="s">
        <v>169</v>
      </c>
      <c r="E1414" s="2" t="s">
        <v>46</v>
      </c>
      <c r="F1414" s="2">
        <v>5830.28</v>
      </c>
      <c r="G1414" s="2">
        <v>1166.06</v>
      </c>
      <c r="H1414" s="2">
        <v>4664.22</v>
      </c>
      <c r="I1414" s="2" t="s">
        <v>29</v>
      </c>
      <c r="J1414" s="4">
        <v>1.250001071990601</v>
      </c>
      <c r="K1414" t="str">
        <f>_xlfn.XLOOKUP(D1414, dim_channels!A:A, dim_channels!C:C, "Not Found")</f>
        <v>GDS</v>
      </c>
      <c r="L1414" t="str">
        <f>_xlfn.XLOOKUP(D1414, dim_channels!A:A, dim_channels!B:B, "Not Found")</f>
        <v>GDS (Amadeus)</v>
      </c>
      <c r="M1414">
        <f t="shared" si="88"/>
        <v>0</v>
      </c>
      <c r="N1414">
        <f t="shared" si="89"/>
        <v>1</v>
      </c>
      <c r="O1414">
        <f t="shared" si="90"/>
        <v>4664.22</v>
      </c>
      <c r="P1414">
        <f t="shared" si="91"/>
        <v>5830.28</v>
      </c>
    </row>
    <row r="1415" spans="1:16" x14ac:dyDescent="0.2">
      <c r="A1415" s="3" t="s">
        <v>1845</v>
      </c>
      <c r="B1415" s="3" t="s">
        <v>322</v>
      </c>
      <c r="C1415" s="3" t="s">
        <v>322</v>
      </c>
      <c r="D1415" s="3" t="s">
        <v>52</v>
      </c>
      <c r="E1415" s="3" t="s">
        <v>34</v>
      </c>
      <c r="F1415" s="3">
        <v>2543.04</v>
      </c>
      <c r="G1415" s="3">
        <v>305.16000000000003</v>
      </c>
      <c r="H1415" s="3">
        <v>2237.88</v>
      </c>
      <c r="I1415" s="3" t="s">
        <v>29</v>
      </c>
      <c r="J1415" s="5">
        <v>1.1363611989919029</v>
      </c>
      <c r="K1415" t="str">
        <f>_xlfn.XLOOKUP(D1415, dim_channels!A:A, dim_channels!C:C, "Not Found")</f>
        <v>OTA</v>
      </c>
      <c r="L1415" t="str">
        <f>_xlfn.XLOOKUP(D1415, dim_channels!A:A, dim_channels!B:B, "Not Found")</f>
        <v>Agoda</v>
      </c>
      <c r="M1415">
        <f t="shared" si="88"/>
        <v>0</v>
      </c>
      <c r="N1415">
        <f t="shared" si="89"/>
        <v>1</v>
      </c>
      <c r="O1415">
        <f t="shared" si="90"/>
        <v>2237.88</v>
      </c>
      <c r="P1415">
        <f t="shared" si="91"/>
        <v>2543.04</v>
      </c>
    </row>
    <row r="1416" spans="1:16" x14ac:dyDescent="0.2">
      <c r="A1416" s="2" t="s">
        <v>1846</v>
      </c>
      <c r="B1416" s="2" t="s">
        <v>653</v>
      </c>
      <c r="C1416" s="2" t="s">
        <v>791</v>
      </c>
      <c r="D1416" s="2" t="s">
        <v>27</v>
      </c>
      <c r="E1416" s="2" t="s">
        <v>60</v>
      </c>
      <c r="F1416" s="2">
        <v>8351.42</v>
      </c>
      <c r="G1416" s="2">
        <v>0</v>
      </c>
      <c r="H1416" s="2">
        <v>8351.42</v>
      </c>
      <c r="I1416" s="2" t="s">
        <v>29</v>
      </c>
      <c r="J1416" s="4">
        <v>1</v>
      </c>
      <c r="K1416" t="str">
        <f>_xlfn.XLOOKUP(D1416, dim_channels!A:A, dim_channels!C:C, "Not Found")</f>
        <v>OTA</v>
      </c>
      <c r="L1416" t="str">
        <f>_xlfn.XLOOKUP(D1416, dim_channels!A:A, dim_channels!B:B, "Not Found")</f>
        <v>Expedia</v>
      </c>
      <c r="M1416">
        <f t="shared" si="88"/>
        <v>0</v>
      </c>
      <c r="N1416">
        <f t="shared" si="89"/>
        <v>1</v>
      </c>
      <c r="O1416">
        <f t="shared" si="90"/>
        <v>8351.42</v>
      </c>
      <c r="P1416">
        <f t="shared" si="91"/>
        <v>8351.42</v>
      </c>
    </row>
    <row r="1417" spans="1:16" x14ac:dyDescent="0.2">
      <c r="A1417" s="3" t="s">
        <v>1847</v>
      </c>
      <c r="B1417" s="3" t="s">
        <v>454</v>
      </c>
      <c r="C1417" s="3" t="s">
        <v>708</v>
      </c>
      <c r="D1417" s="3" t="s">
        <v>27</v>
      </c>
      <c r="E1417" s="3" t="s">
        <v>28</v>
      </c>
      <c r="F1417" s="3">
        <v>16613.57</v>
      </c>
      <c r="G1417" s="3">
        <v>2990.44</v>
      </c>
      <c r="H1417" s="3">
        <v>13623.13</v>
      </c>
      <c r="I1417" s="3" t="s">
        <v>29</v>
      </c>
      <c r="J1417" s="5">
        <v>1.219511962375754</v>
      </c>
      <c r="K1417" t="str">
        <f>_xlfn.XLOOKUP(D1417, dim_channels!A:A, dim_channels!C:C, "Not Found")</f>
        <v>OTA</v>
      </c>
      <c r="L1417" t="str">
        <f>_xlfn.XLOOKUP(D1417, dim_channels!A:A, dim_channels!B:B, "Not Found")</f>
        <v>Expedia</v>
      </c>
      <c r="M1417">
        <f t="shared" si="88"/>
        <v>0</v>
      </c>
      <c r="N1417">
        <f t="shared" si="89"/>
        <v>1</v>
      </c>
      <c r="O1417">
        <f t="shared" si="90"/>
        <v>13623.13</v>
      </c>
      <c r="P1417">
        <f t="shared" si="91"/>
        <v>16613.57</v>
      </c>
    </row>
    <row r="1418" spans="1:16" x14ac:dyDescent="0.2">
      <c r="A1418" s="2" t="s">
        <v>1848</v>
      </c>
      <c r="B1418" s="2" t="s">
        <v>1035</v>
      </c>
      <c r="C1418" s="2" t="s">
        <v>394</v>
      </c>
      <c r="D1418" s="2" t="s">
        <v>45</v>
      </c>
      <c r="E1418" s="2" t="s">
        <v>46</v>
      </c>
      <c r="F1418" s="2">
        <v>11376.43</v>
      </c>
      <c r="G1418" s="2">
        <v>568.82000000000005</v>
      </c>
      <c r="H1418" s="2">
        <v>10807.61</v>
      </c>
      <c r="I1418" s="2" t="s">
        <v>29</v>
      </c>
      <c r="J1418" s="4">
        <v>1.052631432851481</v>
      </c>
      <c r="K1418" t="str">
        <f>_xlfn.XLOOKUP(D1418, dim_channels!A:A, dim_channels!C:C, "Not Found")</f>
        <v>Corporate</v>
      </c>
      <c r="L1418" t="str">
        <f>_xlfn.XLOOKUP(D1418, dim_channels!A:A, dim_channels!B:B, "Not Found")</f>
        <v>Corporate Direct</v>
      </c>
      <c r="M1418">
        <f t="shared" si="88"/>
        <v>0</v>
      </c>
      <c r="N1418">
        <f t="shared" si="89"/>
        <v>1</v>
      </c>
      <c r="O1418">
        <f t="shared" si="90"/>
        <v>10807.61</v>
      </c>
      <c r="P1418">
        <f t="shared" si="91"/>
        <v>11376.43</v>
      </c>
    </row>
    <row r="1419" spans="1:16" x14ac:dyDescent="0.2">
      <c r="A1419" s="3" t="s">
        <v>1849</v>
      </c>
      <c r="B1419" s="3" t="s">
        <v>602</v>
      </c>
      <c r="C1419" s="3" t="s">
        <v>562</v>
      </c>
      <c r="D1419" s="3" t="s">
        <v>169</v>
      </c>
      <c r="E1419" s="3" t="s">
        <v>46</v>
      </c>
      <c r="F1419" s="3">
        <v>8378.57</v>
      </c>
      <c r="G1419" s="3">
        <v>1675.71</v>
      </c>
      <c r="H1419" s="3">
        <v>6702.86</v>
      </c>
      <c r="I1419" s="3" t="s">
        <v>41</v>
      </c>
      <c r="J1419" s="5">
        <v>1.249999254049764</v>
      </c>
      <c r="K1419" t="str">
        <f>_xlfn.XLOOKUP(D1419, dim_channels!A:A, dim_channels!C:C, "Not Found")</f>
        <v>GDS</v>
      </c>
      <c r="L1419" t="str">
        <f>_xlfn.XLOOKUP(D1419, dim_channels!A:A, dim_channels!B:B, "Not Found")</f>
        <v>GDS (Amadeus)</v>
      </c>
      <c r="M1419">
        <f t="shared" si="88"/>
        <v>1</v>
      </c>
      <c r="N1419">
        <f t="shared" si="89"/>
        <v>0</v>
      </c>
      <c r="O1419">
        <f t="shared" si="90"/>
        <v>0</v>
      </c>
      <c r="P1419">
        <f t="shared" si="91"/>
        <v>0</v>
      </c>
    </row>
    <row r="1420" spans="1:16" x14ac:dyDescent="0.2">
      <c r="A1420" s="2" t="s">
        <v>1850</v>
      </c>
      <c r="B1420" s="2" t="s">
        <v>229</v>
      </c>
      <c r="C1420" s="2" t="s">
        <v>236</v>
      </c>
      <c r="D1420" s="2" t="s">
        <v>27</v>
      </c>
      <c r="E1420" s="2" t="s">
        <v>28</v>
      </c>
      <c r="F1420" s="2">
        <v>6115.55</v>
      </c>
      <c r="G1420" s="2">
        <v>1100.8</v>
      </c>
      <c r="H1420" s="2">
        <v>5014.75</v>
      </c>
      <c r="I1420" s="2" t="s">
        <v>29</v>
      </c>
      <c r="J1420" s="4">
        <v>1.219512438306994</v>
      </c>
      <c r="K1420" t="str">
        <f>_xlfn.XLOOKUP(D1420, dim_channels!A:A, dim_channels!C:C, "Not Found")</f>
        <v>OTA</v>
      </c>
      <c r="L1420" t="str">
        <f>_xlfn.XLOOKUP(D1420, dim_channels!A:A, dim_channels!B:B, "Not Found")</f>
        <v>Expedia</v>
      </c>
      <c r="M1420">
        <f t="shared" si="88"/>
        <v>0</v>
      </c>
      <c r="N1420">
        <f t="shared" si="89"/>
        <v>1</v>
      </c>
      <c r="O1420">
        <f t="shared" si="90"/>
        <v>5014.75</v>
      </c>
      <c r="P1420">
        <f t="shared" si="91"/>
        <v>6115.55</v>
      </c>
    </row>
    <row r="1421" spans="1:16" x14ac:dyDescent="0.2">
      <c r="A1421" s="3" t="s">
        <v>1851</v>
      </c>
      <c r="B1421" s="3" t="s">
        <v>222</v>
      </c>
      <c r="C1421" s="3" t="s">
        <v>409</v>
      </c>
      <c r="D1421" s="3" t="s">
        <v>33</v>
      </c>
      <c r="E1421" s="3" t="s">
        <v>34</v>
      </c>
      <c r="F1421" s="3">
        <v>7086.82</v>
      </c>
      <c r="G1421" s="3">
        <v>1063.02</v>
      </c>
      <c r="H1421" s="3">
        <v>6023.8</v>
      </c>
      <c r="I1421" s="3" t="s">
        <v>29</v>
      </c>
      <c r="J1421" s="5">
        <v>1.1764700023241139</v>
      </c>
      <c r="K1421" t="str">
        <f>_xlfn.XLOOKUP(D1421, dim_channels!A:A, dim_channels!C:C, "Not Found")</f>
        <v>OTA</v>
      </c>
      <c r="L1421" t="str">
        <f>_xlfn.XLOOKUP(D1421, dim_channels!A:A, dim_channels!B:B, "Not Found")</f>
        <v>Booking.com</v>
      </c>
      <c r="M1421">
        <f t="shared" si="88"/>
        <v>0</v>
      </c>
      <c r="N1421">
        <f t="shared" si="89"/>
        <v>1</v>
      </c>
      <c r="O1421">
        <f t="shared" si="90"/>
        <v>6023.8</v>
      </c>
      <c r="P1421">
        <f t="shared" si="91"/>
        <v>7086.82</v>
      </c>
    </row>
    <row r="1422" spans="1:16" x14ac:dyDescent="0.2">
      <c r="A1422" s="2" t="s">
        <v>1852</v>
      </c>
      <c r="B1422" s="2" t="s">
        <v>467</v>
      </c>
      <c r="C1422" s="2" t="s">
        <v>251</v>
      </c>
      <c r="D1422" s="2" t="s">
        <v>45</v>
      </c>
      <c r="E1422" s="2" t="s">
        <v>89</v>
      </c>
      <c r="F1422" s="2">
        <v>12345.78</v>
      </c>
      <c r="G1422" s="2">
        <v>0</v>
      </c>
      <c r="H1422" s="2">
        <v>12345.78</v>
      </c>
      <c r="I1422" s="2" t="s">
        <v>29</v>
      </c>
      <c r="J1422" s="4">
        <v>1</v>
      </c>
      <c r="K1422" t="str">
        <f>_xlfn.XLOOKUP(D1422, dim_channels!A:A, dim_channels!C:C, "Not Found")</f>
        <v>Corporate</v>
      </c>
      <c r="L1422" t="str">
        <f>_xlfn.XLOOKUP(D1422, dim_channels!A:A, dim_channels!B:B, "Not Found")</f>
        <v>Corporate Direct</v>
      </c>
      <c r="M1422">
        <f t="shared" si="88"/>
        <v>0</v>
      </c>
      <c r="N1422">
        <f t="shared" si="89"/>
        <v>1</v>
      </c>
      <c r="O1422">
        <f t="shared" si="90"/>
        <v>12345.78</v>
      </c>
      <c r="P1422">
        <f t="shared" si="91"/>
        <v>12345.78</v>
      </c>
    </row>
    <row r="1423" spans="1:16" x14ac:dyDescent="0.2">
      <c r="A1423" s="3" t="s">
        <v>1853</v>
      </c>
      <c r="B1423" s="3" t="s">
        <v>543</v>
      </c>
      <c r="C1423" s="3" t="s">
        <v>618</v>
      </c>
      <c r="D1423" s="3" t="s">
        <v>45</v>
      </c>
      <c r="E1423" s="3" t="s">
        <v>89</v>
      </c>
      <c r="F1423" s="3">
        <v>9169.7999999999993</v>
      </c>
      <c r="G1423" s="3">
        <v>0</v>
      </c>
      <c r="H1423" s="3">
        <v>9169.7999999999993</v>
      </c>
      <c r="I1423" s="3" t="s">
        <v>56</v>
      </c>
      <c r="J1423" s="5">
        <v>1</v>
      </c>
      <c r="K1423" t="str">
        <f>_xlfn.XLOOKUP(D1423, dim_channels!A:A, dim_channels!C:C, "Not Found")</f>
        <v>Corporate</v>
      </c>
      <c r="L1423" t="str">
        <f>_xlfn.XLOOKUP(D1423, dim_channels!A:A, dim_channels!B:B, "Not Found")</f>
        <v>Corporate Direct</v>
      </c>
      <c r="M1423">
        <f t="shared" si="88"/>
        <v>0</v>
      </c>
      <c r="N1423">
        <f t="shared" si="89"/>
        <v>0</v>
      </c>
      <c r="O1423">
        <f t="shared" si="90"/>
        <v>0</v>
      </c>
      <c r="P1423">
        <f t="shared" si="91"/>
        <v>0</v>
      </c>
    </row>
    <row r="1424" spans="1:16" x14ac:dyDescent="0.2">
      <c r="A1424" s="2" t="s">
        <v>1854</v>
      </c>
      <c r="B1424" s="2" t="s">
        <v>236</v>
      </c>
      <c r="C1424" s="2" t="s">
        <v>478</v>
      </c>
      <c r="D1424" s="2" t="s">
        <v>169</v>
      </c>
      <c r="E1424" s="2" t="s">
        <v>34</v>
      </c>
      <c r="F1424" s="2">
        <v>6965.92</v>
      </c>
      <c r="G1424" s="2">
        <v>1393.18</v>
      </c>
      <c r="H1424" s="2">
        <v>5572.74</v>
      </c>
      <c r="I1424" s="2" t="s">
        <v>29</v>
      </c>
      <c r="J1424" s="4">
        <v>1.249999102775295</v>
      </c>
      <c r="K1424" t="str">
        <f>_xlfn.XLOOKUP(D1424, dim_channels!A:A, dim_channels!C:C, "Not Found")</f>
        <v>GDS</v>
      </c>
      <c r="L1424" t="str">
        <f>_xlfn.XLOOKUP(D1424, dim_channels!A:A, dim_channels!B:B, "Not Found")</f>
        <v>GDS (Amadeus)</v>
      </c>
      <c r="M1424">
        <f t="shared" si="88"/>
        <v>0</v>
      </c>
      <c r="N1424">
        <f t="shared" si="89"/>
        <v>1</v>
      </c>
      <c r="O1424">
        <f t="shared" si="90"/>
        <v>5572.74</v>
      </c>
      <c r="P1424">
        <f t="shared" si="91"/>
        <v>6965.92</v>
      </c>
    </row>
    <row r="1425" spans="1:16" x14ac:dyDescent="0.2">
      <c r="A1425" s="3" t="s">
        <v>1855</v>
      </c>
      <c r="B1425" s="3" t="s">
        <v>264</v>
      </c>
      <c r="C1425" s="3" t="s">
        <v>353</v>
      </c>
      <c r="D1425" s="3" t="s">
        <v>64</v>
      </c>
      <c r="E1425" s="3" t="s">
        <v>115</v>
      </c>
      <c r="F1425" s="3">
        <v>7069.94</v>
      </c>
      <c r="G1425" s="3">
        <v>0</v>
      </c>
      <c r="H1425" s="3">
        <v>7069.94</v>
      </c>
      <c r="I1425" s="3" t="s">
        <v>29</v>
      </c>
      <c r="J1425" s="5">
        <v>1</v>
      </c>
      <c r="K1425" t="str">
        <f>_xlfn.XLOOKUP(D1425, dim_channels!A:A, dim_channels!C:C, "Not Found")</f>
        <v>Direct</v>
      </c>
      <c r="L1425" t="str">
        <f>_xlfn.XLOOKUP(D1425, dim_channels!A:A, dim_channels!B:B, "Not Found")</f>
        <v>Direct Website</v>
      </c>
      <c r="M1425">
        <f t="shared" si="88"/>
        <v>0</v>
      </c>
      <c r="N1425">
        <f t="shared" si="89"/>
        <v>1</v>
      </c>
      <c r="O1425">
        <f t="shared" si="90"/>
        <v>7069.94</v>
      </c>
      <c r="P1425">
        <f t="shared" si="91"/>
        <v>7069.94</v>
      </c>
    </row>
    <row r="1426" spans="1:16" x14ac:dyDescent="0.2">
      <c r="A1426" s="2" t="s">
        <v>1856</v>
      </c>
      <c r="B1426" s="2" t="s">
        <v>546</v>
      </c>
      <c r="C1426" s="2" t="s">
        <v>475</v>
      </c>
      <c r="D1426" s="2" t="s">
        <v>114</v>
      </c>
      <c r="E1426" s="2" t="s">
        <v>46</v>
      </c>
      <c r="F1426" s="2">
        <v>2925.47</v>
      </c>
      <c r="G1426" s="2">
        <v>292.55</v>
      </c>
      <c r="H1426" s="2">
        <v>2632.92</v>
      </c>
      <c r="I1426" s="2" t="s">
        <v>29</v>
      </c>
      <c r="J1426" s="4">
        <v>1.111112377132613</v>
      </c>
      <c r="K1426" t="str">
        <f>_xlfn.XLOOKUP(D1426, dim_channels!A:A, dim_channels!C:C, "Not Found")</f>
        <v>Offline</v>
      </c>
      <c r="L1426" t="str">
        <f>_xlfn.XLOOKUP(D1426, dim_channels!A:A, dim_channels!B:B, "Not Found")</f>
        <v>Travel Agency</v>
      </c>
      <c r="M1426">
        <f t="shared" si="88"/>
        <v>0</v>
      </c>
      <c r="N1426">
        <f t="shared" si="89"/>
        <v>1</v>
      </c>
      <c r="O1426">
        <f t="shared" si="90"/>
        <v>2632.92</v>
      </c>
      <c r="P1426">
        <f t="shared" si="91"/>
        <v>2925.47</v>
      </c>
    </row>
    <row r="1427" spans="1:16" x14ac:dyDescent="0.2">
      <c r="A1427" s="3" t="s">
        <v>1857</v>
      </c>
      <c r="B1427" s="3" t="s">
        <v>151</v>
      </c>
      <c r="C1427" s="3" t="s">
        <v>72</v>
      </c>
      <c r="D1427" s="3" t="s">
        <v>52</v>
      </c>
      <c r="E1427" s="3" t="s">
        <v>34</v>
      </c>
      <c r="F1427" s="3">
        <v>13786.87</v>
      </c>
      <c r="G1427" s="3">
        <v>1654.42</v>
      </c>
      <c r="H1427" s="3">
        <v>12132.45</v>
      </c>
      <c r="I1427" s="3" t="s">
        <v>29</v>
      </c>
      <c r="J1427" s="5">
        <v>1.1363632242457209</v>
      </c>
      <c r="K1427" t="str">
        <f>_xlfn.XLOOKUP(D1427, dim_channels!A:A, dim_channels!C:C, "Not Found")</f>
        <v>OTA</v>
      </c>
      <c r="L1427" t="str">
        <f>_xlfn.XLOOKUP(D1427, dim_channels!A:A, dim_channels!B:B, "Not Found")</f>
        <v>Agoda</v>
      </c>
      <c r="M1427">
        <f t="shared" si="88"/>
        <v>0</v>
      </c>
      <c r="N1427">
        <f t="shared" si="89"/>
        <v>1</v>
      </c>
      <c r="O1427">
        <f t="shared" si="90"/>
        <v>12132.45</v>
      </c>
      <c r="P1427">
        <f t="shared" si="91"/>
        <v>13786.87</v>
      </c>
    </row>
    <row r="1428" spans="1:16" x14ac:dyDescent="0.2">
      <c r="A1428" s="2" t="s">
        <v>1858</v>
      </c>
      <c r="B1428" s="2" t="s">
        <v>222</v>
      </c>
      <c r="C1428" s="2" t="s">
        <v>1021</v>
      </c>
      <c r="D1428" s="2" t="s">
        <v>52</v>
      </c>
      <c r="E1428" s="2" t="s">
        <v>34</v>
      </c>
      <c r="F1428" s="2">
        <v>2655.75</v>
      </c>
      <c r="G1428" s="2">
        <v>318.69</v>
      </c>
      <c r="H1428" s="2">
        <v>2337.06</v>
      </c>
      <c r="I1428" s="2" t="s">
        <v>29</v>
      </c>
      <c r="J1428" s="4">
        <v>1.136363636363636</v>
      </c>
      <c r="K1428" t="str">
        <f>_xlfn.XLOOKUP(D1428, dim_channels!A:A, dim_channels!C:C, "Not Found")</f>
        <v>OTA</v>
      </c>
      <c r="L1428" t="str">
        <f>_xlfn.XLOOKUP(D1428, dim_channels!A:A, dim_channels!B:B, "Not Found")</f>
        <v>Agoda</v>
      </c>
      <c r="M1428">
        <f t="shared" si="88"/>
        <v>0</v>
      </c>
      <c r="N1428">
        <f t="shared" si="89"/>
        <v>1</v>
      </c>
      <c r="O1428">
        <f t="shared" si="90"/>
        <v>2337.06</v>
      </c>
      <c r="P1428">
        <f t="shared" si="91"/>
        <v>2655.75</v>
      </c>
    </row>
    <row r="1429" spans="1:16" x14ac:dyDescent="0.2">
      <c r="A1429" s="3" t="s">
        <v>1859</v>
      </c>
      <c r="B1429" s="3" t="s">
        <v>76</v>
      </c>
      <c r="C1429" s="3" t="s">
        <v>310</v>
      </c>
      <c r="D1429" s="3" t="s">
        <v>33</v>
      </c>
      <c r="E1429" s="3" t="s">
        <v>34</v>
      </c>
      <c r="F1429" s="3">
        <v>9639.0499999999993</v>
      </c>
      <c r="G1429" s="3">
        <v>1445.86</v>
      </c>
      <c r="H1429" s="3">
        <v>8193.19</v>
      </c>
      <c r="I1429" s="3" t="s">
        <v>41</v>
      </c>
      <c r="J1429" s="5">
        <v>1.176470947213478</v>
      </c>
      <c r="K1429" t="str">
        <f>_xlfn.XLOOKUP(D1429, dim_channels!A:A, dim_channels!C:C, "Not Found")</f>
        <v>OTA</v>
      </c>
      <c r="L1429" t="str">
        <f>_xlfn.XLOOKUP(D1429, dim_channels!A:A, dim_channels!B:B, "Not Found")</f>
        <v>Booking.com</v>
      </c>
      <c r="M1429">
        <f t="shared" si="88"/>
        <v>1</v>
      </c>
      <c r="N1429">
        <f t="shared" si="89"/>
        <v>0</v>
      </c>
      <c r="O1429">
        <f t="shared" si="90"/>
        <v>0</v>
      </c>
      <c r="P1429">
        <f t="shared" si="91"/>
        <v>0</v>
      </c>
    </row>
    <row r="1430" spans="1:16" x14ac:dyDescent="0.2">
      <c r="A1430" s="2" t="s">
        <v>1860</v>
      </c>
      <c r="B1430" s="2" t="s">
        <v>360</v>
      </c>
      <c r="C1430" s="2" t="s">
        <v>416</v>
      </c>
      <c r="D1430" s="2" t="s">
        <v>52</v>
      </c>
      <c r="E1430" s="2" t="s">
        <v>60</v>
      </c>
      <c r="F1430" s="2">
        <v>8993.77</v>
      </c>
      <c r="G1430" s="2">
        <v>0</v>
      </c>
      <c r="H1430" s="2">
        <v>8993.77</v>
      </c>
      <c r="I1430" s="2" t="s">
        <v>29</v>
      </c>
      <c r="J1430" s="4">
        <v>1</v>
      </c>
      <c r="K1430" t="str">
        <f>_xlfn.XLOOKUP(D1430, dim_channels!A:A, dim_channels!C:C, "Not Found")</f>
        <v>OTA</v>
      </c>
      <c r="L1430" t="str">
        <f>_xlfn.XLOOKUP(D1430, dim_channels!A:A, dim_channels!B:B, "Not Found")</f>
        <v>Agoda</v>
      </c>
      <c r="M1430">
        <f t="shared" si="88"/>
        <v>0</v>
      </c>
      <c r="N1430">
        <f t="shared" si="89"/>
        <v>1</v>
      </c>
      <c r="O1430">
        <f t="shared" si="90"/>
        <v>8993.77</v>
      </c>
      <c r="P1430">
        <f t="shared" si="91"/>
        <v>8993.77</v>
      </c>
    </row>
    <row r="1431" spans="1:16" x14ac:dyDescent="0.2">
      <c r="A1431" s="3" t="s">
        <v>1861</v>
      </c>
      <c r="B1431" s="3" t="s">
        <v>574</v>
      </c>
      <c r="C1431" s="3" t="s">
        <v>567</v>
      </c>
      <c r="D1431" s="3" t="s">
        <v>45</v>
      </c>
      <c r="E1431" s="3" t="s">
        <v>46</v>
      </c>
      <c r="F1431" s="3">
        <v>7952.53</v>
      </c>
      <c r="G1431" s="3">
        <v>397.63</v>
      </c>
      <c r="H1431" s="3">
        <v>7554.9</v>
      </c>
      <c r="I1431" s="3" t="s">
        <v>29</v>
      </c>
      <c r="J1431" s="5">
        <v>1.0526320666057789</v>
      </c>
      <c r="K1431" t="str">
        <f>_xlfn.XLOOKUP(D1431, dim_channels!A:A, dim_channels!C:C, "Not Found")</f>
        <v>Corporate</v>
      </c>
      <c r="L1431" t="str">
        <f>_xlfn.XLOOKUP(D1431, dim_channels!A:A, dim_channels!B:B, "Not Found")</f>
        <v>Corporate Direct</v>
      </c>
      <c r="M1431">
        <f t="shared" si="88"/>
        <v>0</v>
      </c>
      <c r="N1431">
        <f t="shared" si="89"/>
        <v>1</v>
      </c>
      <c r="O1431">
        <f t="shared" si="90"/>
        <v>7554.9</v>
      </c>
      <c r="P1431">
        <f t="shared" si="91"/>
        <v>7952.53</v>
      </c>
    </row>
    <row r="1432" spans="1:16" x14ac:dyDescent="0.2">
      <c r="A1432" s="2" t="s">
        <v>1862</v>
      </c>
      <c r="B1432" s="2" t="s">
        <v>51</v>
      </c>
      <c r="C1432" s="2" t="s">
        <v>51</v>
      </c>
      <c r="D1432" s="2" t="s">
        <v>33</v>
      </c>
      <c r="E1432" s="2" t="s">
        <v>28</v>
      </c>
      <c r="F1432" s="2">
        <v>12837.25</v>
      </c>
      <c r="G1432" s="2">
        <v>1925.59</v>
      </c>
      <c r="H1432" s="2">
        <v>10911.66</v>
      </c>
      <c r="I1432" s="2" t="s">
        <v>29</v>
      </c>
      <c r="J1432" s="4">
        <v>1.1764708577796601</v>
      </c>
      <c r="K1432" t="str">
        <f>_xlfn.XLOOKUP(D1432, dim_channels!A:A, dim_channels!C:C, "Not Found")</f>
        <v>OTA</v>
      </c>
      <c r="L1432" t="str">
        <f>_xlfn.XLOOKUP(D1432, dim_channels!A:A, dim_channels!B:B, "Not Found")</f>
        <v>Booking.com</v>
      </c>
      <c r="M1432">
        <f t="shared" si="88"/>
        <v>0</v>
      </c>
      <c r="N1432">
        <f t="shared" si="89"/>
        <v>1</v>
      </c>
      <c r="O1432">
        <f t="shared" si="90"/>
        <v>10911.66</v>
      </c>
      <c r="P1432">
        <f t="shared" si="91"/>
        <v>12837.25</v>
      </c>
    </row>
    <row r="1433" spans="1:16" x14ac:dyDescent="0.2">
      <c r="A1433" s="3" t="s">
        <v>1863</v>
      </c>
      <c r="B1433" s="3" t="s">
        <v>159</v>
      </c>
      <c r="C1433" s="3" t="s">
        <v>67</v>
      </c>
      <c r="D1433" s="3" t="s">
        <v>27</v>
      </c>
      <c r="E1433" s="3" t="s">
        <v>28</v>
      </c>
      <c r="F1433" s="3">
        <v>16903.259999999998</v>
      </c>
      <c r="G1433" s="3">
        <v>3042.59</v>
      </c>
      <c r="H1433" s="3">
        <v>13860.67</v>
      </c>
      <c r="I1433" s="3" t="s">
        <v>56</v>
      </c>
      <c r="J1433" s="5">
        <v>1.2195124766695979</v>
      </c>
      <c r="K1433" t="str">
        <f>_xlfn.XLOOKUP(D1433, dim_channels!A:A, dim_channels!C:C, "Not Found")</f>
        <v>OTA</v>
      </c>
      <c r="L1433" t="str">
        <f>_xlfn.XLOOKUP(D1433, dim_channels!A:A, dim_channels!B:B, "Not Found")</f>
        <v>Expedia</v>
      </c>
      <c r="M1433">
        <f t="shared" si="88"/>
        <v>0</v>
      </c>
      <c r="N1433">
        <f t="shared" si="89"/>
        <v>0</v>
      </c>
      <c r="O1433">
        <f t="shared" si="90"/>
        <v>0</v>
      </c>
      <c r="P1433">
        <f t="shared" si="91"/>
        <v>0</v>
      </c>
    </row>
    <row r="1434" spans="1:16" x14ac:dyDescent="0.2">
      <c r="A1434" s="2" t="s">
        <v>1864</v>
      </c>
      <c r="B1434" s="2" t="s">
        <v>205</v>
      </c>
      <c r="C1434" s="2" t="s">
        <v>300</v>
      </c>
      <c r="D1434" s="2" t="s">
        <v>206</v>
      </c>
      <c r="E1434" s="2" t="s">
        <v>207</v>
      </c>
      <c r="F1434" s="2">
        <v>3891.91</v>
      </c>
      <c r="G1434" s="2">
        <v>0</v>
      </c>
      <c r="H1434" s="2">
        <v>3891.91</v>
      </c>
      <c r="I1434" s="2" t="s">
        <v>29</v>
      </c>
      <c r="J1434" s="4">
        <v>1</v>
      </c>
      <c r="K1434" t="str">
        <f>_xlfn.XLOOKUP(D1434, dim_channels!A:A, dim_channels!C:C, "Not Found")</f>
        <v>Direct</v>
      </c>
      <c r="L1434" t="str">
        <f>_xlfn.XLOOKUP(D1434, dim_channels!A:A, dim_channels!B:B, "Not Found")</f>
        <v>Walk-in</v>
      </c>
      <c r="M1434">
        <f t="shared" si="88"/>
        <v>0</v>
      </c>
      <c r="N1434">
        <f t="shared" si="89"/>
        <v>1</v>
      </c>
      <c r="O1434">
        <f t="shared" si="90"/>
        <v>3891.91</v>
      </c>
      <c r="P1434">
        <f t="shared" si="91"/>
        <v>3891.91</v>
      </c>
    </row>
    <row r="1435" spans="1:16" x14ac:dyDescent="0.2">
      <c r="A1435" s="3" t="s">
        <v>1865</v>
      </c>
      <c r="B1435" s="3" t="s">
        <v>487</v>
      </c>
      <c r="C1435" s="3" t="s">
        <v>396</v>
      </c>
      <c r="D1435" s="3" t="s">
        <v>33</v>
      </c>
      <c r="E1435" s="3" t="s">
        <v>60</v>
      </c>
      <c r="F1435" s="3">
        <v>19076.16</v>
      </c>
      <c r="G1435" s="3">
        <v>0</v>
      </c>
      <c r="H1435" s="3">
        <v>19076.16</v>
      </c>
      <c r="I1435" s="3" t="s">
        <v>41</v>
      </c>
      <c r="J1435" s="5">
        <v>1</v>
      </c>
      <c r="K1435" t="str">
        <f>_xlfn.XLOOKUP(D1435, dim_channels!A:A, dim_channels!C:C, "Not Found")</f>
        <v>OTA</v>
      </c>
      <c r="L1435" t="str">
        <f>_xlfn.XLOOKUP(D1435, dim_channels!A:A, dim_channels!B:B, "Not Found")</f>
        <v>Booking.com</v>
      </c>
      <c r="M1435">
        <f t="shared" si="88"/>
        <v>1</v>
      </c>
      <c r="N1435">
        <f t="shared" si="89"/>
        <v>0</v>
      </c>
      <c r="O1435">
        <f t="shared" si="90"/>
        <v>0</v>
      </c>
      <c r="P1435">
        <f t="shared" si="91"/>
        <v>0</v>
      </c>
    </row>
    <row r="1436" spans="1:16" x14ac:dyDescent="0.2">
      <c r="A1436" s="2" t="s">
        <v>1866</v>
      </c>
      <c r="B1436" s="2" t="s">
        <v>55</v>
      </c>
      <c r="C1436" s="2" t="s">
        <v>741</v>
      </c>
      <c r="D1436" s="2" t="s">
        <v>64</v>
      </c>
      <c r="E1436" s="2" t="s">
        <v>28</v>
      </c>
      <c r="F1436" s="2">
        <v>8544.4</v>
      </c>
      <c r="G1436" s="2">
        <v>0</v>
      </c>
      <c r="H1436" s="2">
        <v>8544.4</v>
      </c>
      <c r="I1436" s="2" t="s">
        <v>56</v>
      </c>
      <c r="J1436" s="4">
        <v>1</v>
      </c>
      <c r="K1436" t="str">
        <f>_xlfn.XLOOKUP(D1436, dim_channels!A:A, dim_channels!C:C, "Not Found")</f>
        <v>Direct</v>
      </c>
      <c r="L1436" t="str">
        <f>_xlfn.XLOOKUP(D1436, dim_channels!A:A, dim_channels!B:B, "Not Found")</f>
        <v>Direct Website</v>
      </c>
      <c r="M1436">
        <f t="shared" si="88"/>
        <v>0</v>
      </c>
      <c r="N1436">
        <f t="shared" si="89"/>
        <v>0</v>
      </c>
      <c r="O1436">
        <f t="shared" si="90"/>
        <v>0</v>
      </c>
      <c r="P1436">
        <f t="shared" si="91"/>
        <v>0</v>
      </c>
    </row>
    <row r="1437" spans="1:16" x14ac:dyDescent="0.2">
      <c r="A1437" s="3" t="s">
        <v>1867</v>
      </c>
      <c r="B1437" s="3" t="s">
        <v>326</v>
      </c>
      <c r="C1437" s="3" t="s">
        <v>39</v>
      </c>
      <c r="D1437" s="3" t="s">
        <v>169</v>
      </c>
      <c r="E1437" s="3" t="s">
        <v>34</v>
      </c>
      <c r="F1437" s="3">
        <v>5577.33</v>
      </c>
      <c r="G1437" s="3">
        <v>1115.47</v>
      </c>
      <c r="H1437" s="3">
        <v>4461.8599999999997</v>
      </c>
      <c r="I1437" s="3" t="s">
        <v>29</v>
      </c>
      <c r="J1437" s="5">
        <v>1.2500011206088939</v>
      </c>
      <c r="K1437" t="str">
        <f>_xlfn.XLOOKUP(D1437, dim_channels!A:A, dim_channels!C:C, "Not Found")</f>
        <v>GDS</v>
      </c>
      <c r="L1437" t="str">
        <f>_xlfn.XLOOKUP(D1437, dim_channels!A:A, dim_channels!B:B, "Not Found")</f>
        <v>GDS (Amadeus)</v>
      </c>
      <c r="M1437">
        <f t="shared" si="88"/>
        <v>0</v>
      </c>
      <c r="N1437">
        <f t="shared" si="89"/>
        <v>1</v>
      </c>
      <c r="O1437">
        <f t="shared" si="90"/>
        <v>4461.8599999999997</v>
      </c>
      <c r="P1437">
        <f t="shared" si="91"/>
        <v>5577.33</v>
      </c>
    </row>
    <row r="1438" spans="1:16" x14ac:dyDescent="0.2">
      <c r="A1438" s="2" t="s">
        <v>1868</v>
      </c>
      <c r="B1438" s="2" t="s">
        <v>164</v>
      </c>
      <c r="C1438" s="2" t="s">
        <v>238</v>
      </c>
      <c r="D1438" s="2" t="s">
        <v>45</v>
      </c>
      <c r="E1438" s="2" t="s">
        <v>89</v>
      </c>
      <c r="F1438" s="2">
        <v>5674.8</v>
      </c>
      <c r="G1438" s="2">
        <v>0</v>
      </c>
      <c r="H1438" s="2">
        <v>5674.8</v>
      </c>
      <c r="I1438" s="2" t="s">
        <v>29</v>
      </c>
      <c r="J1438" s="4">
        <v>1</v>
      </c>
      <c r="K1438" t="str">
        <f>_xlfn.XLOOKUP(D1438, dim_channels!A:A, dim_channels!C:C, "Not Found")</f>
        <v>Corporate</v>
      </c>
      <c r="L1438" t="str">
        <f>_xlfn.XLOOKUP(D1438, dim_channels!A:A, dim_channels!B:B, "Not Found")</f>
        <v>Corporate Direct</v>
      </c>
      <c r="M1438">
        <f t="shared" si="88"/>
        <v>0</v>
      </c>
      <c r="N1438">
        <f t="shared" si="89"/>
        <v>1</v>
      </c>
      <c r="O1438">
        <f t="shared" si="90"/>
        <v>5674.8</v>
      </c>
      <c r="P1438">
        <f t="shared" si="91"/>
        <v>5674.8</v>
      </c>
    </row>
    <row r="1439" spans="1:16" x14ac:dyDescent="0.2">
      <c r="A1439" s="3" t="s">
        <v>1869</v>
      </c>
      <c r="B1439" s="3" t="s">
        <v>274</v>
      </c>
      <c r="C1439" s="3" t="s">
        <v>394</v>
      </c>
      <c r="D1439" s="3" t="s">
        <v>27</v>
      </c>
      <c r="E1439" s="3" t="s">
        <v>28</v>
      </c>
      <c r="F1439" s="3">
        <v>6028.4</v>
      </c>
      <c r="G1439" s="3">
        <v>1085.1099999999999</v>
      </c>
      <c r="H1439" s="3">
        <v>4943.29</v>
      </c>
      <c r="I1439" s="3" t="s">
        <v>29</v>
      </c>
      <c r="J1439" s="5">
        <v>1.2195117017209181</v>
      </c>
      <c r="K1439" t="str">
        <f>_xlfn.XLOOKUP(D1439, dim_channels!A:A, dim_channels!C:C, "Not Found")</f>
        <v>OTA</v>
      </c>
      <c r="L1439" t="str">
        <f>_xlfn.XLOOKUP(D1439, dim_channels!A:A, dim_channels!B:B, "Not Found")</f>
        <v>Expedia</v>
      </c>
      <c r="M1439">
        <f t="shared" si="88"/>
        <v>0</v>
      </c>
      <c r="N1439">
        <f t="shared" si="89"/>
        <v>1</v>
      </c>
      <c r="O1439">
        <f t="shared" si="90"/>
        <v>4943.29</v>
      </c>
      <c r="P1439">
        <f t="shared" si="91"/>
        <v>6028.4</v>
      </c>
    </row>
    <row r="1440" spans="1:16" x14ac:dyDescent="0.2">
      <c r="A1440" s="2" t="s">
        <v>1870</v>
      </c>
      <c r="B1440" s="2" t="s">
        <v>171</v>
      </c>
      <c r="C1440" s="2" t="s">
        <v>37</v>
      </c>
      <c r="D1440" s="2" t="s">
        <v>27</v>
      </c>
      <c r="E1440" s="2" t="s">
        <v>28</v>
      </c>
      <c r="F1440" s="2">
        <v>9084.2800000000007</v>
      </c>
      <c r="G1440" s="2">
        <v>1635.17</v>
      </c>
      <c r="H1440" s="2">
        <v>7449.11</v>
      </c>
      <c r="I1440" s="2" t="s">
        <v>29</v>
      </c>
      <c r="J1440" s="4">
        <v>1.219512129636964</v>
      </c>
      <c r="K1440" t="str">
        <f>_xlfn.XLOOKUP(D1440, dim_channels!A:A, dim_channels!C:C, "Not Found")</f>
        <v>OTA</v>
      </c>
      <c r="L1440" t="str">
        <f>_xlfn.XLOOKUP(D1440, dim_channels!A:A, dim_channels!B:B, "Not Found")</f>
        <v>Expedia</v>
      </c>
      <c r="M1440">
        <f t="shared" si="88"/>
        <v>0</v>
      </c>
      <c r="N1440">
        <f t="shared" si="89"/>
        <v>1</v>
      </c>
      <c r="O1440">
        <f t="shared" si="90"/>
        <v>7449.11</v>
      </c>
      <c r="P1440">
        <f t="shared" si="91"/>
        <v>9084.2800000000007</v>
      </c>
    </row>
    <row r="1441" spans="1:16" x14ac:dyDescent="0.2">
      <c r="A1441" s="3" t="s">
        <v>1871</v>
      </c>
      <c r="B1441" s="3" t="s">
        <v>186</v>
      </c>
      <c r="C1441" s="3" t="s">
        <v>348</v>
      </c>
      <c r="D1441" s="3" t="s">
        <v>52</v>
      </c>
      <c r="E1441" s="3" t="s">
        <v>34</v>
      </c>
      <c r="F1441" s="3">
        <v>6886.77</v>
      </c>
      <c r="G1441" s="3">
        <v>826.41</v>
      </c>
      <c r="H1441" s="3">
        <v>6060.36</v>
      </c>
      <c r="I1441" s="3" t="s">
        <v>29</v>
      </c>
      <c r="J1441" s="5">
        <v>1.136363186345366</v>
      </c>
      <c r="K1441" t="str">
        <f>_xlfn.XLOOKUP(D1441, dim_channels!A:A, dim_channels!C:C, "Not Found")</f>
        <v>OTA</v>
      </c>
      <c r="L1441" t="str">
        <f>_xlfn.XLOOKUP(D1441, dim_channels!A:A, dim_channels!B:B, "Not Found")</f>
        <v>Agoda</v>
      </c>
      <c r="M1441">
        <f t="shared" si="88"/>
        <v>0</v>
      </c>
      <c r="N1441">
        <f t="shared" si="89"/>
        <v>1</v>
      </c>
      <c r="O1441">
        <f t="shared" si="90"/>
        <v>6060.36</v>
      </c>
      <c r="P1441">
        <f t="shared" si="91"/>
        <v>6886.77</v>
      </c>
    </row>
    <row r="1442" spans="1:16" x14ac:dyDescent="0.2">
      <c r="A1442" s="2" t="s">
        <v>1872</v>
      </c>
      <c r="B1442" s="2" t="s">
        <v>312</v>
      </c>
      <c r="C1442" s="2" t="s">
        <v>445</v>
      </c>
      <c r="D1442" s="2" t="s">
        <v>33</v>
      </c>
      <c r="E1442" s="2" t="s">
        <v>28</v>
      </c>
      <c r="F1442" s="2">
        <v>19173.23</v>
      </c>
      <c r="G1442" s="2">
        <v>2875.98</v>
      </c>
      <c r="H1442" s="2">
        <v>16297.25</v>
      </c>
      <c r="I1442" s="2" t="s">
        <v>29</v>
      </c>
      <c r="J1442" s="4">
        <v>1.1764702633879951</v>
      </c>
      <c r="K1442" t="str">
        <f>_xlfn.XLOOKUP(D1442, dim_channels!A:A, dim_channels!C:C, "Not Found")</f>
        <v>OTA</v>
      </c>
      <c r="L1442" t="str">
        <f>_xlfn.XLOOKUP(D1442, dim_channels!A:A, dim_channels!B:B, "Not Found")</f>
        <v>Booking.com</v>
      </c>
      <c r="M1442">
        <f t="shared" si="88"/>
        <v>0</v>
      </c>
      <c r="N1442">
        <f t="shared" si="89"/>
        <v>1</v>
      </c>
      <c r="O1442">
        <f t="shared" si="90"/>
        <v>16297.25</v>
      </c>
      <c r="P1442">
        <f t="shared" si="91"/>
        <v>19173.23</v>
      </c>
    </row>
    <row r="1443" spans="1:16" x14ac:dyDescent="0.2">
      <c r="A1443" s="3" t="s">
        <v>1873</v>
      </c>
      <c r="B1443" s="3" t="s">
        <v>487</v>
      </c>
      <c r="C1443" s="3" t="s">
        <v>661</v>
      </c>
      <c r="D1443" s="3" t="s">
        <v>64</v>
      </c>
      <c r="E1443" s="3" t="s">
        <v>115</v>
      </c>
      <c r="F1443" s="3">
        <v>9477.5</v>
      </c>
      <c r="G1443" s="3">
        <v>0</v>
      </c>
      <c r="H1443" s="3">
        <v>9477.5</v>
      </c>
      <c r="I1443" s="3" t="s">
        <v>29</v>
      </c>
      <c r="J1443" s="5">
        <v>1</v>
      </c>
      <c r="K1443" t="str">
        <f>_xlfn.XLOOKUP(D1443, dim_channels!A:A, dim_channels!C:C, "Not Found")</f>
        <v>Direct</v>
      </c>
      <c r="L1443" t="str">
        <f>_xlfn.XLOOKUP(D1443, dim_channels!A:A, dim_channels!B:B, "Not Found")</f>
        <v>Direct Website</v>
      </c>
      <c r="M1443">
        <f t="shared" si="88"/>
        <v>0</v>
      </c>
      <c r="N1443">
        <f t="shared" si="89"/>
        <v>1</v>
      </c>
      <c r="O1443">
        <f t="shared" si="90"/>
        <v>9477.5</v>
      </c>
      <c r="P1443">
        <f t="shared" si="91"/>
        <v>9477.5</v>
      </c>
    </row>
    <row r="1444" spans="1:16" x14ac:dyDescent="0.2">
      <c r="A1444" s="2" t="s">
        <v>1874</v>
      </c>
      <c r="B1444" s="2" t="s">
        <v>67</v>
      </c>
      <c r="C1444" s="2" t="s">
        <v>242</v>
      </c>
      <c r="D1444" s="2" t="s">
        <v>52</v>
      </c>
      <c r="E1444" s="2" t="s">
        <v>60</v>
      </c>
      <c r="F1444" s="2">
        <v>4811.8500000000004</v>
      </c>
      <c r="G1444" s="2">
        <v>0</v>
      </c>
      <c r="H1444" s="2">
        <v>4811.8500000000004</v>
      </c>
      <c r="I1444" s="2" t="s">
        <v>56</v>
      </c>
      <c r="J1444" s="4">
        <v>1</v>
      </c>
      <c r="K1444" t="str">
        <f>_xlfn.XLOOKUP(D1444, dim_channels!A:A, dim_channels!C:C, "Not Found")</f>
        <v>OTA</v>
      </c>
      <c r="L1444" t="str">
        <f>_xlfn.XLOOKUP(D1444, dim_channels!A:A, dim_channels!B:B, "Not Found")</f>
        <v>Agoda</v>
      </c>
      <c r="M1444">
        <f t="shared" si="88"/>
        <v>0</v>
      </c>
      <c r="N1444">
        <f t="shared" si="89"/>
        <v>0</v>
      </c>
      <c r="O1444">
        <f t="shared" si="90"/>
        <v>0</v>
      </c>
      <c r="P1444">
        <f t="shared" si="91"/>
        <v>0</v>
      </c>
    </row>
    <row r="1445" spans="1:16" x14ac:dyDescent="0.2">
      <c r="A1445" s="3" t="s">
        <v>1875</v>
      </c>
      <c r="B1445" s="3" t="s">
        <v>210</v>
      </c>
      <c r="C1445" s="3" t="s">
        <v>1234</v>
      </c>
      <c r="D1445" s="3" t="s">
        <v>45</v>
      </c>
      <c r="E1445" s="3" t="s">
        <v>89</v>
      </c>
      <c r="F1445" s="3">
        <v>8666.42</v>
      </c>
      <c r="G1445" s="3">
        <v>0</v>
      </c>
      <c r="H1445" s="3">
        <v>8666.42</v>
      </c>
      <c r="I1445" s="3" t="s">
        <v>29</v>
      </c>
      <c r="J1445" s="5">
        <v>1</v>
      </c>
      <c r="K1445" t="str">
        <f>_xlfn.XLOOKUP(D1445, dim_channels!A:A, dim_channels!C:C, "Not Found")</f>
        <v>Corporate</v>
      </c>
      <c r="L1445" t="str">
        <f>_xlfn.XLOOKUP(D1445, dim_channels!A:A, dim_channels!B:B, "Not Found")</f>
        <v>Corporate Direct</v>
      </c>
      <c r="M1445">
        <f t="shared" si="88"/>
        <v>0</v>
      </c>
      <c r="N1445">
        <f t="shared" si="89"/>
        <v>1</v>
      </c>
      <c r="O1445">
        <f t="shared" si="90"/>
        <v>8666.42</v>
      </c>
      <c r="P1445">
        <f t="shared" si="91"/>
        <v>8666.42</v>
      </c>
    </row>
    <row r="1446" spans="1:16" x14ac:dyDescent="0.2">
      <c r="A1446" s="2" t="s">
        <v>1876</v>
      </c>
      <c r="B1446" s="2" t="s">
        <v>525</v>
      </c>
      <c r="C1446" s="2" t="s">
        <v>44</v>
      </c>
      <c r="D1446" s="2" t="s">
        <v>52</v>
      </c>
      <c r="E1446" s="2" t="s">
        <v>60</v>
      </c>
      <c r="F1446" s="2">
        <v>5735.4</v>
      </c>
      <c r="G1446" s="2">
        <v>0</v>
      </c>
      <c r="H1446" s="2">
        <v>5735.4</v>
      </c>
      <c r="I1446" s="2" t="s">
        <v>29</v>
      </c>
      <c r="J1446" s="4">
        <v>1</v>
      </c>
      <c r="K1446" t="str">
        <f>_xlfn.XLOOKUP(D1446, dim_channels!A:A, dim_channels!C:C, "Not Found")</f>
        <v>OTA</v>
      </c>
      <c r="L1446" t="str">
        <f>_xlfn.XLOOKUP(D1446, dim_channels!A:A, dim_channels!B:B, "Not Found")</f>
        <v>Agoda</v>
      </c>
      <c r="M1446">
        <f t="shared" si="88"/>
        <v>0</v>
      </c>
      <c r="N1446">
        <f t="shared" si="89"/>
        <v>1</v>
      </c>
      <c r="O1446">
        <f t="shared" si="90"/>
        <v>5735.4</v>
      </c>
      <c r="P1446">
        <f t="shared" si="91"/>
        <v>5735.4</v>
      </c>
    </row>
    <row r="1447" spans="1:16" x14ac:dyDescent="0.2">
      <c r="A1447" s="3" t="s">
        <v>1877</v>
      </c>
      <c r="B1447" s="3" t="s">
        <v>322</v>
      </c>
      <c r="C1447" s="3" t="s">
        <v>120</v>
      </c>
      <c r="D1447" s="3" t="s">
        <v>52</v>
      </c>
      <c r="E1447" s="3" t="s">
        <v>60</v>
      </c>
      <c r="F1447" s="3">
        <v>4683.21</v>
      </c>
      <c r="G1447" s="3">
        <v>0</v>
      </c>
      <c r="H1447" s="3">
        <v>4683.21</v>
      </c>
      <c r="I1447" s="3" t="s">
        <v>29</v>
      </c>
      <c r="J1447" s="5">
        <v>1</v>
      </c>
      <c r="K1447" t="str">
        <f>_xlfn.XLOOKUP(D1447, dim_channels!A:A, dim_channels!C:C, "Not Found")</f>
        <v>OTA</v>
      </c>
      <c r="L1447" t="str">
        <f>_xlfn.XLOOKUP(D1447, dim_channels!A:A, dim_channels!B:B, "Not Found")</f>
        <v>Agoda</v>
      </c>
      <c r="M1447">
        <f t="shared" si="88"/>
        <v>0</v>
      </c>
      <c r="N1447">
        <f t="shared" si="89"/>
        <v>1</v>
      </c>
      <c r="O1447">
        <f t="shared" si="90"/>
        <v>4683.21</v>
      </c>
      <c r="P1447">
        <f t="shared" si="91"/>
        <v>4683.21</v>
      </c>
    </row>
    <row r="1448" spans="1:16" x14ac:dyDescent="0.2">
      <c r="A1448" s="2" t="s">
        <v>1878</v>
      </c>
      <c r="B1448" s="2" t="s">
        <v>492</v>
      </c>
      <c r="C1448" s="2" t="s">
        <v>1560</v>
      </c>
      <c r="D1448" s="2" t="s">
        <v>64</v>
      </c>
      <c r="E1448" s="2" t="s">
        <v>34</v>
      </c>
      <c r="F1448" s="2">
        <v>33118.28</v>
      </c>
      <c r="G1448" s="2">
        <v>0</v>
      </c>
      <c r="H1448" s="2">
        <v>33118.28</v>
      </c>
      <c r="I1448" s="2" t="s">
        <v>29</v>
      </c>
      <c r="J1448" s="4">
        <v>1</v>
      </c>
      <c r="K1448" t="str">
        <f>_xlfn.XLOOKUP(D1448, dim_channels!A:A, dim_channels!C:C, "Not Found")</f>
        <v>Direct</v>
      </c>
      <c r="L1448" t="str">
        <f>_xlfn.XLOOKUP(D1448, dim_channels!A:A, dim_channels!B:B, "Not Found")</f>
        <v>Direct Website</v>
      </c>
      <c r="M1448">
        <f t="shared" si="88"/>
        <v>0</v>
      </c>
      <c r="N1448">
        <f t="shared" si="89"/>
        <v>1</v>
      </c>
      <c r="O1448">
        <f t="shared" si="90"/>
        <v>33118.28</v>
      </c>
      <c r="P1448">
        <f t="shared" si="91"/>
        <v>33118.28</v>
      </c>
    </row>
    <row r="1449" spans="1:16" x14ac:dyDescent="0.2">
      <c r="A1449" s="3" t="s">
        <v>1879</v>
      </c>
      <c r="B1449" s="3" t="s">
        <v>343</v>
      </c>
      <c r="C1449" s="3" t="s">
        <v>343</v>
      </c>
      <c r="D1449" s="3" t="s">
        <v>27</v>
      </c>
      <c r="E1449" s="3" t="s">
        <v>60</v>
      </c>
      <c r="F1449" s="3">
        <v>2956.06</v>
      </c>
      <c r="G1449" s="3">
        <v>0</v>
      </c>
      <c r="H1449" s="3">
        <v>2956.06</v>
      </c>
      <c r="I1449" s="3" t="s">
        <v>29</v>
      </c>
      <c r="J1449" s="5">
        <v>1</v>
      </c>
      <c r="K1449" t="str">
        <f>_xlfn.XLOOKUP(D1449, dim_channels!A:A, dim_channels!C:C, "Not Found")</f>
        <v>OTA</v>
      </c>
      <c r="L1449" t="str">
        <f>_xlfn.XLOOKUP(D1449, dim_channels!A:A, dim_channels!B:B, "Not Found")</f>
        <v>Expedia</v>
      </c>
      <c r="M1449">
        <f t="shared" si="88"/>
        <v>0</v>
      </c>
      <c r="N1449">
        <f t="shared" si="89"/>
        <v>1</v>
      </c>
      <c r="O1449">
        <f t="shared" si="90"/>
        <v>2956.06</v>
      </c>
      <c r="P1449">
        <f t="shared" si="91"/>
        <v>2956.06</v>
      </c>
    </row>
    <row r="1450" spans="1:16" x14ac:dyDescent="0.2">
      <c r="A1450" s="2" t="s">
        <v>1880</v>
      </c>
      <c r="B1450" s="2" t="s">
        <v>129</v>
      </c>
      <c r="C1450" s="2" t="s">
        <v>118</v>
      </c>
      <c r="D1450" s="2" t="s">
        <v>33</v>
      </c>
      <c r="E1450" s="2" t="s">
        <v>60</v>
      </c>
      <c r="F1450" s="2">
        <v>6911.64</v>
      </c>
      <c r="G1450" s="2">
        <v>0</v>
      </c>
      <c r="H1450" s="2">
        <v>6911.64</v>
      </c>
      <c r="I1450" s="2" t="s">
        <v>29</v>
      </c>
      <c r="J1450" s="4">
        <v>1</v>
      </c>
      <c r="K1450" t="str">
        <f>_xlfn.XLOOKUP(D1450, dim_channels!A:A, dim_channels!C:C, "Not Found")</f>
        <v>OTA</v>
      </c>
      <c r="L1450" t="str">
        <f>_xlfn.XLOOKUP(D1450, dim_channels!A:A, dim_channels!B:B, "Not Found")</f>
        <v>Booking.com</v>
      </c>
      <c r="M1450">
        <f t="shared" si="88"/>
        <v>0</v>
      </c>
      <c r="N1450">
        <f t="shared" si="89"/>
        <v>1</v>
      </c>
      <c r="O1450">
        <f t="shared" si="90"/>
        <v>6911.64</v>
      </c>
      <c r="P1450">
        <f t="shared" si="91"/>
        <v>6911.64</v>
      </c>
    </row>
    <row r="1451" spans="1:16" x14ac:dyDescent="0.2">
      <c r="A1451" s="3" t="s">
        <v>1881</v>
      </c>
      <c r="B1451" s="3" t="s">
        <v>401</v>
      </c>
      <c r="C1451" s="3" t="s">
        <v>334</v>
      </c>
      <c r="D1451" s="3" t="s">
        <v>33</v>
      </c>
      <c r="E1451" s="3" t="s">
        <v>28</v>
      </c>
      <c r="F1451" s="3">
        <v>2975.15</v>
      </c>
      <c r="G1451" s="3">
        <v>446.27</v>
      </c>
      <c r="H1451" s="3">
        <v>2528.88</v>
      </c>
      <c r="I1451" s="3" t="s">
        <v>56</v>
      </c>
      <c r="J1451" s="5">
        <v>1.176469425200088</v>
      </c>
      <c r="K1451" t="str">
        <f>_xlfn.XLOOKUP(D1451, dim_channels!A:A, dim_channels!C:C, "Not Found")</f>
        <v>OTA</v>
      </c>
      <c r="L1451" t="str">
        <f>_xlfn.XLOOKUP(D1451, dim_channels!A:A, dim_channels!B:B, "Not Found")</f>
        <v>Booking.com</v>
      </c>
      <c r="M1451">
        <f t="shared" si="88"/>
        <v>0</v>
      </c>
      <c r="N1451">
        <f t="shared" si="89"/>
        <v>0</v>
      </c>
      <c r="O1451">
        <f t="shared" si="90"/>
        <v>0</v>
      </c>
      <c r="P1451">
        <f t="shared" si="91"/>
        <v>0</v>
      </c>
    </row>
    <row r="1452" spans="1:16" x14ac:dyDescent="0.2">
      <c r="A1452" s="2" t="s">
        <v>1882</v>
      </c>
      <c r="B1452" s="2" t="s">
        <v>82</v>
      </c>
      <c r="C1452" s="2" t="s">
        <v>247</v>
      </c>
      <c r="D1452" s="2" t="s">
        <v>206</v>
      </c>
      <c r="E1452" s="2" t="s">
        <v>207</v>
      </c>
      <c r="F1452" s="2">
        <v>19262.740000000002</v>
      </c>
      <c r="G1452" s="2">
        <v>0</v>
      </c>
      <c r="H1452" s="2">
        <v>19262.740000000002</v>
      </c>
      <c r="I1452" s="2" t="s">
        <v>56</v>
      </c>
      <c r="J1452" s="4">
        <v>1</v>
      </c>
      <c r="K1452" t="str">
        <f>_xlfn.XLOOKUP(D1452, dim_channels!A:A, dim_channels!C:C, "Not Found")</f>
        <v>Direct</v>
      </c>
      <c r="L1452" t="str">
        <f>_xlfn.XLOOKUP(D1452, dim_channels!A:A, dim_channels!B:B, "Not Found")</f>
        <v>Walk-in</v>
      </c>
      <c r="M1452">
        <f t="shared" si="88"/>
        <v>0</v>
      </c>
      <c r="N1452">
        <f t="shared" si="89"/>
        <v>0</v>
      </c>
      <c r="O1452">
        <f t="shared" si="90"/>
        <v>0</v>
      </c>
      <c r="P1452">
        <f t="shared" si="91"/>
        <v>0</v>
      </c>
    </row>
    <row r="1453" spans="1:16" x14ac:dyDescent="0.2">
      <c r="A1453" s="3" t="s">
        <v>1883</v>
      </c>
      <c r="B1453" s="3" t="s">
        <v>69</v>
      </c>
      <c r="C1453" s="3" t="s">
        <v>904</v>
      </c>
      <c r="D1453" s="3" t="s">
        <v>52</v>
      </c>
      <c r="E1453" s="3" t="s">
        <v>34</v>
      </c>
      <c r="F1453" s="3">
        <v>5086.74</v>
      </c>
      <c r="G1453" s="3">
        <v>610.41</v>
      </c>
      <c r="H1453" s="3">
        <v>4476.33</v>
      </c>
      <c r="I1453" s="3" t="s">
        <v>56</v>
      </c>
      <c r="J1453" s="5">
        <v>1.1363639409963071</v>
      </c>
      <c r="K1453" t="str">
        <f>_xlfn.XLOOKUP(D1453, dim_channels!A:A, dim_channels!C:C, "Not Found")</f>
        <v>OTA</v>
      </c>
      <c r="L1453" t="str">
        <f>_xlfn.XLOOKUP(D1453, dim_channels!A:A, dim_channels!B:B, "Not Found")</f>
        <v>Agoda</v>
      </c>
      <c r="M1453">
        <f t="shared" si="88"/>
        <v>0</v>
      </c>
      <c r="N1453">
        <f t="shared" si="89"/>
        <v>0</v>
      </c>
      <c r="O1453">
        <f t="shared" si="90"/>
        <v>0</v>
      </c>
      <c r="P1453">
        <f t="shared" si="91"/>
        <v>0</v>
      </c>
    </row>
    <row r="1454" spans="1:16" x14ac:dyDescent="0.2">
      <c r="A1454" s="2" t="s">
        <v>1884</v>
      </c>
      <c r="B1454" s="2" t="s">
        <v>145</v>
      </c>
      <c r="C1454" s="2" t="s">
        <v>97</v>
      </c>
      <c r="D1454" s="2" t="s">
        <v>27</v>
      </c>
      <c r="E1454" s="2" t="s">
        <v>60</v>
      </c>
      <c r="F1454" s="2">
        <v>11295.72</v>
      </c>
      <c r="G1454" s="2">
        <v>0</v>
      </c>
      <c r="H1454" s="2">
        <v>11295.72</v>
      </c>
      <c r="I1454" s="2" t="s">
        <v>29</v>
      </c>
      <c r="J1454" s="4">
        <v>1</v>
      </c>
      <c r="K1454" t="str">
        <f>_xlfn.XLOOKUP(D1454, dim_channels!A:A, dim_channels!C:C, "Not Found")</f>
        <v>OTA</v>
      </c>
      <c r="L1454" t="str">
        <f>_xlfn.XLOOKUP(D1454, dim_channels!A:A, dim_channels!B:B, "Not Found")</f>
        <v>Expedia</v>
      </c>
      <c r="M1454">
        <f t="shared" si="88"/>
        <v>0</v>
      </c>
      <c r="N1454">
        <f t="shared" si="89"/>
        <v>1</v>
      </c>
      <c r="O1454">
        <f t="shared" si="90"/>
        <v>11295.72</v>
      </c>
      <c r="P1454">
        <f t="shared" si="91"/>
        <v>11295.72</v>
      </c>
    </row>
    <row r="1455" spans="1:16" x14ac:dyDescent="0.2">
      <c r="A1455" s="3" t="s">
        <v>1885</v>
      </c>
      <c r="B1455" s="3" t="s">
        <v>720</v>
      </c>
      <c r="C1455" s="3" t="s">
        <v>1623</v>
      </c>
      <c r="D1455" s="3" t="s">
        <v>33</v>
      </c>
      <c r="E1455" s="3" t="s">
        <v>28</v>
      </c>
      <c r="F1455" s="3">
        <v>27504.98</v>
      </c>
      <c r="G1455" s="3">
        <v>4125.75</v>
      </c>
      <c r="H1455" s="3">
        <v>23379.23</v>
      </c>
      <c r="I1455" s="3" t="s">
        <v>41</v>
      </c>
      <c r="J1455" s="5">
        <v>1.1764707391988529</v>
      </c>
      <c r="K1455" t="str">
        <f>_xlfn.XLOOKUP(D1455, dim_channels!A:A, dim_channels!C:C, "Not Found")</f>
        <v>OTA</v>
      </c>
      <c r="L1455" t="str">
        <f>_xlfn.XLOOKUP(D1455, dim_channels!A:A, dim_channels!B:B, "Not Found")</f>
        <v>Booking.com</v>
      </c>
      <c r="M1455">
        <f t="shared" si="88"/>
        <v>1</v>
      </c>
      <c r="N1455">
        <f t="shared" si="89"/>
        <v>0</v>
      </c>
      <c r="O1455">
        <f t="shared" si="90"/>
        <v>0</v>
      </c>
      <c r="P1455">
        <f t="shared" si="91"/>
        <v>0</v>
      </c>
    </row>
    <row r="1456" spans="1:16" x14ac:dyDescent="0.2">
      <c r="A1456" s="2" t="s">
        <v>1886</v>
      </c>
      <c r="B1456" s="2" t="s">
        <v>161</v>
      </c>
      <c r="C1456" s="2" t="s">
        <v>168</v>
      </c>
      <c r="D1456" s="2" t="s">
        <v>27</v>
      </c>
      <c r="E1456" s="2" t="s">
        <v>28</v>
      </c>
      <c r="F1456" s="2">
        <v>3451.02</v>
      </c>
      <c r="G1456" s="2">
        <v>621.17999999999995</v>
      </c>
      <c r="H1456" s="2">
        <v>2829.84</v>
      </c>
      <c r="I1456" s="2" t="s">
        <v>56</v>
      </c>
      <c r="J1456" s="4">
        <v>1.219510643711305</v>
      </c>
      <c r="K1456" t="str">
        <f>_xlfn.XLOOKUP(D1456, dim_channels!A:A, dim_channels!C:C, "Not Found")</f>
        <v>OTA</v>
      </c>
      <c r="L1456" t="str">
        <f>_xlfn.XLOOKUP(D1456, dim_channels!A:A, dim_channels!B:B, "Not Found")</f>
        <v>Expedia</v>
      </c>
      <c r="M1456">
        <f t="shared" si="88"/>
        <v>0</v>
      </c>
      <c r="N1456">
        <f t="shared" si="89"/>
        <v>0</v>
      </c>
      <c r="O1456">
        <f t="shared" si="90"/>
        <v>0</v>
      </c>
      <c r="P1456">
        <f t="shared" si="91"/>
        <v>0</v>
      </c>
    </row>
    <row r="1457" spans="1:16" x14ac:dyDescent="0.2">
      <c r="A1457" s="3" t="s">
        <v>1887</v>
      </c>
      <c r="B1457" s="3" t="s">
        <v>101</v>
      </c>
      <c r="C1457" s="3" t="s">
        <v>158</v>
      </c>
      <c r="D1457" s="3" t="s">
        <v>27</v>
      </c>
      <c r="E1457" s="3" t="s">
        <v>34</v>
      </c>
      <c r="F1457" s="3">
        <v>5677.28</v>
      </c>
      <c r="G1457" s="3">
        <v>1021.91</v>
      </c>
      <c r="H1457" s="3">
        <v>4655.37</v>
      </c>
      <c r="I1457" s="3" t="s">
        <v>41</v>
      </c>
      <c r="J1457" s="5">
        <v>1.219512090338684</v>
      </c>
      <c r="K1457" t="str">
        <f>_xlfn.XLOOKUP(D1457, dim_channels!A:A, dim_channels!C:C, "Not Found")</f>
        <v>OTA</v>
      </c>
      <c r="L1457" t="str">
        <f>_xlfn.XLOOKUP(D1457, dim_channels!A:A, dim_channels!B:B, "Not Found")</f>
        <v>Expedia</v>
      </c>
      <c r="M1457">
        <f t="shared" si="88"/>
        <v>1</v>
      </c>
      <c r="N1457">
        <f t="shared" si="89"/>
        <v>0</v>
      </c>
      <c r="O1457">
        <f t="shared" si="90"/>
        <v>0</v>
      </c>
      <c r="P1457">
        <f t="shared" si="91"/>
        <v>0</v>
      </c>
    </row>
    <row r="1458" spans="1:16" x14ac:dyDescent="0.2">
      <c r="A1458" s="2" t="s">
        <v>1888</v>
      </c>
      <c r="B1458" s="2" t="s">
        <v>282</v>
      </c>
      <c r="C1458" s="2" t="s">
        <v>303</v>
      </c>
      <c r="D1458" s="2" t="s">
        <v>64</v>
      </c>
      <c r="E1458" s="2" t="s">
        <v>34</v>
      </c>
      <c r="F1458" s="2">
        <v>8927.57</v>
      </c>
      <c r="G1458" s="2">
        <v>0</v>
      </c>
      <c r="H1458" s="2">
        <v>8927.57</v>
      </c>
      <c r="I1458" s="2" t="s">
        <v>29</v>
      </c>
      <c r="J1458" s="4">
        <v>1</v>
      </c>
      <c r="K1458" t="str">
        <f>_xlfn.XLOOKUP(D1458, dim_channels!A:A, dim_channels!C:C, "Not Found")</f>
        <v>Direct</v>
      </c>
      <c r="L1458" t="str">
        <f>_xlfn.XLOOKUP(D1458, dim_channels!A:A, dim_channels!B:B, "Not Found")</f>
        <v>Direct Website</v>
      </c>
      <c r="M1458">
        <f t="shared" si="88"/>
        <v>0</v>
      </c>
      <c r="N1458">
        <f t="shared" si="89"/>
        <v>1</v>
      </c>
      <c r="O1458">
        <f t="shared" si="90"/>
        <v>8927.57</v>
      </c>
      <c r="P1458">
        <f t="shared" si="91"/>
        <v>8927.57</v>
      </c>
    </row>
    <row r="1459" spans="1:16" x14ac:dyDescent="0.2">
      <c r="A1459" s="3" t="s">
        <v>1889</v>
      </c>
      <c r="B1459" s="3" t="s">
        <v>505</v>
      </c>
      <c r="C1459" s="3" t="s">
        <v>791</v>
      </c>
      <c r="D1459" s="3" t="s">
        <v>52</v>
      </c>
      <c r="E1459" s="3" t="s">
        <v>34</v>
      </c>
      <c r="F1459" s="3">
        <v>24504.31</v>
      </c>
      <c r="G1459" s="3">
        <v>2940.52</v>
      </c>
      <c r="H1459" s="3">
        <v>21563.79</v>
      </c>
      <c r="I1459" s="3" t="s">
        <v>29</v>
      </c>
      <c r="J1459" s="5">
        <v>1.136363783917391</v>
      </c>
      <c r="K1459" t="str">
        <f>_xlfn.XLOOKUP(D1459, dim_channels!A:A, dim_channels!C:C, "Not Found")</f>
        <v>OTA</v>
      </c>
      <c r="L1459" t="str">
        <f>_xlfn.XLOOKUP(D1459, dim_channels!A:A, dim_channels!B:B, "Not Found")</f>
        <v>Agoda</v>
      </c>
      <c r="M1459">
        <f t="shared" si="88"/>
        <v>0</v>
      </c>
      <c r="N1459">
        <f t="shared" si="89"/>
        <v>1</v>
      </c>
      <c r="O1459">
        <f t="shared" si="90"/>
        <v>21563.79</v>
      </c>
      <c r="P1459">
        <f t="shared" si="91"/>
        <v>24504.31</v>
      </c>
    </row>
    <row r="1460" spans="1:16" x14ac:dyDescent="0.2">
      <c r="A1460" s="2" t="s">
        <v>1890</v>
      </c>
      <c r="B1460" s="2" t="s">
        <v>822</v>
      </c>
      <c r="C1460" s="2" t="s">
        <v>227</v>
      </c>
      <c r="D1460" s="2" t="s">
        <v>45</v>
      </c>
      <c r="E1460" s="2" t="s">
        <v>89</v>
      </c>
      <c r="F1460" s="2">
        <v>2773.15</v>
      </c>
      <c r="G1460" s="2">
        <v>0</v>
      </c>
      <c r="H1460" s="2">
        <v>2773.15</v>
      </c>
      <c r="I1460" s="2" t="s">
        <v>41</v>
      </c>
      <c r="J1460" s="4">
        <v>1</v>
      </c>
      <c r="K1460" t="str">
        <f>_xlfn.XLOOKUP(D1460, dim_channels!A:A, dim_channels!C:C, "Not Found")</f>
        <v>Corporate</v>
      </c>
      <c r="L1460" t="str">
        <f>_xlfn.XLOOKUP(D1460, dim_channels!A:A, dim_channels!B:B, "Not Found")</f>
        <v>Corporate Direct</v>
      </c>
      <c r="M1460">
        <f t="shared" si="88"/>
        <v>1</v>
      </c>
      <c r="N1460">
        <f t="shared" si="89"/>
        <v>0</v>
      </c>
      <c r="O1460">
        <f t="shared" si="90"/>
        <v>0</v>
      </c>
      <c r="P1460">
        <f t="shared" si="91"/>
        <v>0</v>
      </c>
    </row>
    <row r="1461" spans="1:16" x14ac:dyDescent="0.2">
      <c r="A1461" s="3" t="s">
        <v>1891</v>
      </c>
      <c r="B1461" s="3" t="s">
        <v>373</v>
      </c>
      <c r="C1461" s="3" t="s">
        <v>75</v>
      </c>
      <c r="D1461" s="3" t="s">
        <v>45</v>
      </c>
      <c r="E1461" s="3" t="s">
        <v>46</v>
      </c>
      <c r="F1461" s="3">
        <v>2705.71</v>
      </c>
      <c r="G1461" s="3">
        <v>135.29</v>
      </c>
      <c r="H1461" s="3">
        <v>2570.42</v>
      </c>
      <c r="I1461" s="3" t="s">
        <v>29</v>
      </c>
      <c r="J1461" s="5">
        <v>1.0526334217754301</v>
      </c>
      <c r="K1461" t="str">
        <f>_xlfn.XLOOKUP(D1461, dim_channels!A:A, dim_channels!C:C, "Not Found")</f>
        <v>Corporate</v>
      </c>
      <c r="L1461" t="str">
        <f>_xlfn.XLOOKUP(D1461, dim_channels!A:A, dim_channels!B:B, "Not Found")</f>
        <v>Corporate Direct</v>
      </c>
      <c r="M1461">
        <f t="shared" si="88"/>
        <v>0</v>
      </c>
      <c r="N1461">
        <f t="shared" si="89"/>
        <v>1</v>
      </c>
      <c r="O1461">
        <f t="shared" si="90"/>
        <v>2570.42</v>
      </c>
      <c r="P1461">
        <f t="shared" si="91"/>
        <v>2705.71</v>
      </c>
    </row>
    <row r="1462" spans="1:16" x14ac:dyDescent="0.2">
      <c r="A1462" s="2" t="s">
        <v>1892</v>
      </c>
      <c r="B1462" s="2" t="s">
        <v>376</v>
      </c>
      <c r="C1462" s="2" t="s">
        <v>357</v>
      </c>
      <c r="D1462" s="2" t="s">
        <v>206</v>
      </c>
      <c r="E1462" s="2" t="s">
        <v>207</v>
      </c>
      <c r="F1462" s="2">
        <v>7558.35</v>
      </c>
      <c r="G1462" s="2">
        <v>0</v>
      </c>
      <c r="H1462" s="2">
        <v>7558.35</v>
      </c>
      <c r="I1462" s="2" t="s">
        <v>41</v>
      </c>
      <c r="J1462" s="4">
        <v>1</v>
      </c>
      <c r="K1462" t="str">
        <f>_xlfn.XLOOKUP(D1462, dim_channels!A:A, dim_channels!C:C, "Not Found")</f>
        <v>Direct</v>
      </c>
      <c r="L1462" t="str">
        <f>_xlfn.XLOOKUP(D1462, dim_channels!A:A, dim_channels!B:B, "Not Found")</f>
        <v>Walk-in</v>
      </c>
      <c r="M1462">
        <f t="shared" si="88"/>
        <v>1</v>
      </c>
      <c r="N1462">
        <f t="shared" si="89"/>
        <v>0</v>
      </c>
      <c r="O1462">
        <f t="shared" si="90"/>
        <v>0</v>
      </c>
      <c r="P1462">
        <f t="shared" si="91"/>
        <v>0</v>
      </c>
    </row>
    <row r="1463" spans="1:16" x14ac:dyDescent="0.2">
      <c r="A1463" s="3" t="s">
        <v>1893</v>
      </c>
      <c r="B1463" s="3" t="s">
        <v>403</v>
      </c>
      <c r="C1463" s="3" t="s">
        <v>403</v>
      </c>
      <c r="D1463" s="3" t="s">
        <v>27</v>
      </c>
      <c r="E1463" s="3" t="s">
        <v>34</v>
      </c>
      <c r="F1463" s="3">
        <v>11203.79</v>
      </c>
      <c r="G1463" s="3">
        <v>2016.68</v>
      </c>
      <c r="H1463" s="3">
        <v>9187.11</v>
      </c>
      <c r="I1463" s="3" t="s">
        <v>29</v>
      </c>
      <c r="J1463" s="5">
        <v>1.2195119030903081</v>
      </c>
      <c r="K1463" t="str">
        <f>_xlfn.XLOOKUP(D1463, dim_channels!A:A, dim_channels!C:C, "Not Found")</f>
        <v>OTA</v>
      </c>
      <c r="L1463" t="str">
        <f>_xlfn.XLOOKUP(D1463, dim_channels!A:A, dim_channels!B:B, "Not Found")</f>
        <v>Expedia</v>
      </c>
      <c r="M1463">
        <f t="shared" si="88"/>
        <v>0</v>
      </c>
      <c r="N1463">
        <f t="shared" si="89"/>
        <v>1</v>
      </c>
      <c r="O1463">
        <f t="shared" si="90"/>
        <v>9187.11</v>
      </c>
      <c r="P1463">
        <f t="shared" si="91"/>
        <v>11203.79</v>
      </c>
    </row>
    <row r="1464" spans="1:16" x14ac:dyDescent="0.2">
      <c r="A1464" s="2" t="s">
        <v>1894</v>
      </c>
      <c r="B1464" s="2" t="s">
        <v>467</v>
      </c>
      <c r="C1464" s="2" t="s">
        <v>376</v>
      </c>
      <c r="D1464" s="2" t="s">
        <v>33</v>
      </c>
      <c r="E1464" s="2" t="s">
        <v>60</v>
      </c>
      <c r="F1464" s="2">
        <v>5074.49</v>
      </c>
      <c r="G1464" s="2">
        <v>0</v>
      </c>
      <c r="H1464" s="2">
        <v>5074.49</v>
      </c>
      <c r="I1464" s="2" t="s">
        <v>29</v>
      </c>
      <c r="J1464" s="4">
        <v>1</v>
      </c>
      <c r="K1464" t="str">
        <f>_xlfn.XLOOKUP(D1464, dim_channels!A:A, dim_channels!C:C, "Not Found")</f>
        <v>OTA</v>
      </c>
      <c r="L1464" t="str">
        <f>_xlfn.XLOOKUP(D1464, dim_channels!A:A, dim_channels!B:B, "Not Found")</f>
        <v>Booking.com</v>
      </c>
      <c r="M1464">
        <f t="shared" si="88"/>
        <v>0</v>
      </c>
      <c r="N1464">
        <f t="shared" si="89"/>
        <v>1</v>
      </c>
      <c r="O1464">
        <f t="shared" si="90"/>
        <v>5074.49</v>
      </c>
      <c r="P1464">
        <f t="shared" si="91"/>
        <v>5074.49</v>
      </c>
    </row>
    <row r="1465" spans="1:16" x14ac:dyDescent="0.2">
      <c r="A1465" s="3" t="s">
        <v>1895</v>
      </c>
      <c r="B1465" s="3" t="s">
        <v>253</v>
      </c>
      <c r="C1465" s="3" t="s">
        <v>824</v>
      </c>
      <c r="D1465" s="3" t="s">
        <v>33</v>
      </c>
      <c r="E1465" s="3" t="s">
        <v>60</v>
      </c>
      <c r="F1465" s="3">
        <v>2544.7399999999998</v>
      </c>
      <c r="G1465" s="3">
        <v>0</v>
      </c>
      <c r="H1465" s="3">
        <v>2544.7399999999998</v>
      </c>
      <c r="I1465" s="3" t="s">
        <v>29</v>
      </c>
      <c r="J1465" s="5">
        <v>1</v>
      </c>
      <c r="K1465" t="str">
        <f>_xlfn.XLOOKUP(D1465, dim_channels!A:A, dim_channels!C:C, "Not Found")</f>
        <v>OTA</v>
      </c>
      <c r="L1465" t="str">
        <f>_xlfn.XLOOKUP(D1465, dim_channels!A:A, dim_channels!B:B, "Not Found")</f>
        <v>Booking.com</v>
      </c>
      <c r="M1465">
        <f t="shared" si="88"/>
        <v>0</v>
      </c>
      <c r="N1465">
        <f t="shared" si="89"/>
        <v>1</v>
      </c>
      <c r="O1465">
        <f t="shared" si="90"/>
        <v>2544.7399999999998</v>
      </c>
      <c r="P1465">
        <f t="shared" si="91"/>
        <v>2544.7399999999998</v>
      </c>
    </row>
    <row r="1466" spans="1:16" x14ac:dyDescent="0.2">
      <c r="A1466" s="2" t="s">
        <v>1896</v>
      </c>
      <c r="B1466" s="2" t="s">
        <v>189</v>
      </c>
      <c r="C1466" s="2" t="s">
        <v>190</v>
      </c>
      <c r="D1466" s="2" t="s">
        <v>64</v>
      </c>
      <c r="E1466" s="2" t="s">
        <v>34</v>
      </c>
      <c r="F1466" s="2">
        <v>4993.68</v>
      </c>
      <c r="G1466" s="2">
        <v>0</v>
      </c>
      <c r="H1466" s="2">
        <v>4993.68</v>
      </c>
      <c r="I1466" s="2" t="s">
        <v>29</v>
      </c>
      <c r="J1466" s="4">
        <v>1</v>
      </c>
      <c r="K1466" t="str">
        <f>_xlfn.XLOOKUP(D1466, dim_channels!A:A, dim_channels!C:C, "Not Found")</f>
        <v>Direct</v>
      </c>
      <c r="L1466" t="str">
        <f>_xlfn.XLOOKUP(D1466, dim_channels!A:A, dim_channels!B:B, "Not Found")</f>
        <v>Direct Website</v>
      </c>
      <c r="M1466">
        <f t="shared" si="88"/>
        <v>0</v>
      </c>
      <c r="N1466">
        <f t="shared" si="89"/>
        <v>1</v>
      </c>
      <c r="O1466">
        <f t="shared" si="90"/>
        <v>4993.68</v>
      </c>
      <c r="P1466">
        <f t="shared" si="91"/>
        <v>4993.68</v>
      </c>
    </row>
    <row r="1467" spans="1:16" x14ac:dyDescent="0.2">
      <c r="A1467" s="3" t="s">
        <v>1897</v>
      </c>
      <c r="B1467" s="3" t="s">
        <v>100</v>
      </c>
      <c r="C1467" s="3" t="s">
        <v>543</v>
      </c>
      <c r="D1467" s="3" t="s">
        <v>114</v>
      </c>
      <c r="E1467" s="3" t="s">
        <v>115</v>
      </c>
      <c r="F1467" s="3">
        <v>12362.51</v>
      </c>
      <c r="G1467" s="3">
        <v>1236.25</v>
      </c>
      <c r="H1467" s="3">
        <v>11126.26</v>
      </c>
      <c r="I1467" s="3" t="s">
        <v>29</v>
      </c>
      <c r="J1467" s="5">
        <v>1.111111011247266</v>
      </c>
      <c r="K1467" t="str">
        <f>_xlfn.XLOOKUP(D1467, dim_channels!A:A, dim_channels!C:C, "Not Found")</f>
        <v>Offline</v>
      </c>
      <c r="L1467" t="str">
        <f>_xlfn.XLOOKUP(D1467, dim_channels!A:A, dim_channels!B:B, "Not Found")</f>
        <v>Travel Agency</v>
      </c>
      <c r="M1467">
        <f t="shared" si="88"/>
        <v>0</v>
      </c>
      <c r="N1467">
        <f t="shared" si="89"/>
        <v>1</v>
      </c>
      <c r="O1467">
        <f t="shared" si="90"/>
        <v>11126.26</v>
      </c>
      <c r="P1467">
        <f t="shared" si="91"/>
        <v>12362.51</v>
      </c>
    </row>
    <row r="1468" spans="1:16" x14ac:dyDescent="0.2">
      <c r="A1468" s="2" t="s">
        <v>1898</v>
      </c>
      <c r="B1468" s="2" t="s">
        <v>266</v>
      </c>
      <c r="C1468" s="2" t="s">
        <v>44</v>
      </c>
      <c r="D1468" s="2" t="s">
        <v>52</v>
      </c>
      <c r="E1468" s="2" t="s">
        <v>60</v>
      </c>
      <c r="F1468" s="2">
        <v>6893.37</v>
      </c>
      <c r="G1468" s="2">
        <v>0</v>
      </c>
      <c r="H1468" s="2">
        <v>6893.37</v>
      </c>
      <c r="I1468" s="2" t="s">
        <v>41</v>
      </c>
      <c r="J1468" s="4">
        <v>1</v>
      </c>
      <c r="K1468" t="str">
        <f>_xlfn.XLOOKUP(D1468, dim_channels!A:A, dim_channels!C:C, "Not Found")</f>
        <v>OTA</v>
      </c>
      <c r="L1468" t="str">
        <f>_xlfn.XLOOKUP(D1468, dim_channels!A:A, dim_channels!B:B, "Not Found")</f>
        <v>Agoda</v>
      </c>
      <c r="M1468">
        <f t="shared" si="88"/>
        <v>1</v>
      </c>
      <c r="N1468">
        <f t="shared" si="89"/>
        <v>0</v>
      </c>
      <c r="O1468">
        <f t="shared" si="90"/>
        <v>0</v>
      </c>
      <c r="P1468">
        <f t="shared" si="91"/>
        <v>0</v>
      </c>
    </row>
    <row r="1469" spans="1:16" x14ac:dyDescent="0.2">
      <c r="A1469" s="3" t="s">
        <v>1899</v>
      </c>
      <c r="B1469" s="3" t="s">
        <v>70</v>
      </c>
      <c r="C1469" s="3" t="s">
        <v>725</v>
      </c>
      <c r="D1469" s="3" t="s">
        <v>27</v>
      </c>
      <c r="E1469" s="3" t="s">
        <v>60</v>
      </c>
      <c r="F1469" s="3">
        <v>5764.78</v>
      </c>
      <c r="G1469" s="3">
        <v>0</v>
      </c>
      <c r="H1469" s="3">
        <v>5764.78</v>
      </c>
      <c r="I1469" s="3" t="s">
        <v>41</v>
      </c>
      <c r="J1469" s="5">
        <v>1</v>
      </c>
      <c r="K1469" t="str">
        <f>_xlfn.XLOOKUP(D1469, dim_channels!A:A, dim_channels!C:C, "Not Found")</f>
        <v>OTA</v>
      </c>
      <c r="L1469" t="str">
        <f>_xlfn.XLOOKUP(D1469, dim_channels!A:A, dim_channels!B:B, "Not Found")</f>
        <v>Expedia</v>
      </c>
      <c r="M1469">
        <f t="shared" si="88"/>
        <v>1</v>
      </c>
      <c r="N1469">
        <f t="shared" si="89"/>
        <v>0</v>
      </c>
      <c r="O1469">
        <f t="shared" si="90"/>
        <v>0</v>
      </c>
      <c r="P1469">
        <f t="shared" si="91"/>
        <v>0</v>
      </c>
    </row>
    <row r="1470" spans="1:16" x14ac:dyDescent="0.2">
      <c r="A1470" s="2" t="s">
        <v>1900</v>
      </c>
      <c r="B1470" s="2" t="s">
        <v>209</v>
      </c>
      <c r="C1470" s="2" t="s">
        <v>274</v>
      </c>
      <c r="D1470" s="2" t="s">
        <v>33</v>
      </c>
      <c r="E1470" s="2" t="s">
        <v>28</v>
      </c>
      <c r="F1470" s="2">
        <v>11625.19</v>
      </c>
      <c r="G1470" s="2">
        <v>1743.78</v>
      </c>
      <c r="H1470" s="2">
        <v>9881.41</v>
      </c>
      <c r="I1470" s="2" t="s">
        <v>29</v>
      </c>
      <c r="J1470" s="4">
        <v>1.1764707668237631</v>
      </c>
      <c r="K1470" t="str">
        <f>_xlfn.XLOOKUP(D1470, dim_channels!A:A, dim_channels!C:C, "Not Found")</f>
        <v>OTA</v>
      </c>
      <c r="L1470" t="str">
        <f>_xlfn.XLOOKUP(D1470, dim_channels!A:A, dim_channels!B:B, "Not Found")</f>
        <v>Booking.com</v>
      </c>
      <c r="M1470">
        <f t="shared" si="88"/>
        <v>0</v>
      </c>
      <c r="N1470">
        <f t="shared" si="89"/>
        <v>1</v>
      </c>
      <c r="O1470">
        <f t="shared" si="90"/>
        <v>9881.41</v>
      </c>
      <c r="P1470">
        <f t="shared" si="91"/>
        <v>11625.19</v>
      </c>
    </row>
    <row r="1471" spans="1:16" x14ac:dyDescent="0.2">
      <c r="A1471" s="3" t="s">
        <v>1901</v>
      </c>
      <c r="B1471" s="3" t="s">
        <v>112</v>
      </c>
      <c r="C1471" s="3" t="s">
        <v>113</v>
      </c>
      <c r="D1471" s="3" t="s">
        <v>33</v>
      </c>
      <c r="E1471" s="3" t="s">
        <v>60</v>
      </c>
      <c r="F1471" s="3">
        <v>2502.56</v>
      </c>
      <c r="G1471" s="3">
        <v>0</v>
      </c>
      <c r="H1471" s="3">
        <v>2502.56</v>
      </c>
      <c r="I1471" s="3" t="s">
        <v>29</v>
      </c>
      <c r="J1471" s="5">
        <v>1</v>
      </c>
      <c r="K1471" t="str">
        <f>_xlfn.XLOOKUP(D1471, dim_channels!A:A, dim_channels!C:C, "Not Found")</f>
        <v>OTA</v>
      </c>
      <c r="L1471" t="str">
        <f>_xlfn.XLOOKUP(D1471, dim_channels!A:A, dim_channels!B:B, "Not Found")</f>
        <v>Booking.com</v>
      </c>
      <c r="M1471">
        <f t="shared" si="88"/>
        <v>0</v>
      </c>
      <c r="N1471">
        <f t="shared" si="89"/>
        <v>1</v>
      </c>
      <c r="O1471">
        <f t="shared" si="90"/>
        <v>2502.56</v>
      </c>
      <c r="P1471">
        <f t="shared" si="91"/>
        <v>2502.56</v>
      </c>
    </row>
    <row r="1472" spans="1:16" x14ac:dyDescent="0.2">
      <c r="A1472" s="2" t="s">
        <v>1902</v>
      </c>
      <c r="B1472" s="2" t="s">
        <v>251</v>
      </c>
      <c r="C1472" s="2" t="s">
        <v>278</v>
      </c>
      <c r="D1472" s="2" t="s">
        <v>114</v>
      </c>
      <c r="E1472" s="2" t="s">
        <v>115</v>
      </c>
      <c r="F1472" s="2">
        <v>2963.01</v>
      </c>
      <c r="G1472" s="2">
        <v>296.3</v>
      </c>
      <c r="H1472" s="2">
        <v>2666.71</v>
      </c>
      <c r="I1472" s="2" t="s">
        <v>29</v>
      </c>
      <c r="J1472" s="4">
        <v>1.111110694451215</v>
      </c>
      <c r="K1472" t="str">
        <f>_xlfn.XLOOKUP(D1472, dim_channels!A:A, dim_channels!C:C, "Not Found")</f>
        <v>Offline</v>
      </c>
      <c r="L1472" t="str">
        <f>_xlfn.XLOOKUP(D1472, dim_channels!A:A, dim_channels!B:B, "Not Found")</f>
        <v>Travel Agency</v>
      </c>
      <c r="M1472">
        <f t="shared" si="88"/>
        <v>0</v>
      </c>
      <c r="N1472">
        <f t="shared" si="89"/>
        <v>1</v>
      </c>
      <c r="O1472">
        <f t="shared" si="90"/>
        <v>2666.71</v>
      </c>
      <c r="P1472">
        <f t="shared" si="91"/>
        <v>2963.01</v>
      </c>
    </row>
    <row r="1473" spans="1:16" x14ac:dyDescent="0.2">
      <c r="A1473" s="3" t="s">
        <v>1903</v>
      </c>
      <c r="B1473" s="3" t="s">
        <v>303</v>
      </c>
      <c r="C1473" s="3" t="s">
        <v>348</v>
      </c>
      <c r="D1473" s="3" t="s">
        <v>33</v>
      </c>
      <c r="E1473" s="3" t="s">
        <v>28</v>
      </c>
      <c r="F1473" s="3">
        <v>30598.17</v>
      </c>
      <c r="G1473" s="3">
        <v>4589.7299999999996</v>
      </c>
      <c r="H1473" s="3">
        <v>26008.44</v>
      </c>
      <c r="I1473" s="3" t="s">
        <v>29</v>
      </c>
      <c r="J1473" s="5">
        <v>1.1764707917891271</v>
      </c>
      <c r="K1473" t="str">
        <f>_xlfn.XLOOKUP(D1473, dim_channels!A:A, dim_channels!C:C, "Not Found")</f>
        <v>OTA</v>
      </c>
      <c r="L1473" t="str">
        <f>_xlfn.XLOOKUP(D1473, dim_channels!A:A, dim_channels!B:B, "Not Found")</f>
        <v>Booking.com</v>
      </c>
      <c r="M1473">
        <f t="shared" si="88"/>
        <v>0</v>
      </c>
      <c r="N1473">
        <f t="shared" si="89"/>
        <v>1</v>
      </c>
      <c r="O1473">
        <f t="shared" si="90"/>
        <v>26008.44</v>
      </c>
      <c r="P1473">
        <f t="shared" si="91"/>
        <v>30598.17</v>
      </c>
    </row>
    <row r="1474" spans="1:16" x14ac:dyDescent="0.2">
      <c r="A1474" s="2" t="s">
        <v>1904</v>
      </c>
      <c r="B1474" s="2" t="s">
        <v>230</v>
      </c>
      <c r="C1474" s="2" t="s">
        <v>318</v>
      </c>
      <c r="D1474" s="2" t="s">
        <v>27</v>
      </c>
      <c r="E1474" s="2" t="s">
        <v>28</v>
      </c>
      <c r="F1474" s="2">
        <v>12370.37</v>
      </c>
      <c r="G1474" s="2">
        <v>2226.67</v>
      </c>
      <c r="H1474" s="2">
        <v>10143.700000000001</v>
      </c>
      <c r="I1474" s="2" t="s">
        <v>56</v>
      </c>
      <c r="J1474" s="4">
        <v>1.2195126038822131</v>
      </c>
      <c r="K1474" t="str">
        <f>_xlfn.XLOOKUP(D1474, dim_channels!A:A, dim_channels!C:C, "Not Found")</f>
        <v>OTA</v>
      </c>
      <c r="L1474" t="str">
        <f>_xlfn.XLOOKUP(D1474, dim_channels!A:A, dim_channels!B:B, "Not Found")</f>
        <v>Expedia</v>
      </c>
      <c r="M1474">
        <f t="shared" si="88"/>
        <v>0</v>
      </c>
      <c r="N1474">
        <f t="shared" si="89"/>
        <v>0</v>
      </c>
      <c r="O1474">
        <f t="shared" si="90"/>
        <v>0</v>
      </c>
      <c r="P1474">
        <f t="shared" si="91"/>
        <v>0</v>
      </c>
    </row>
    <row r="1475" spans="1:16" x14ac:dyDescent="0.2">
      <c r="A1475" s="3" t="s">
        <v>1905</v>
      </c>
      <c r="B1475" s="3" t="s">
        <v>294</v>
      </c>
      <c r="C1475" s="3" t="s">
        <v>337</v>
      </c>
      <c r="D1475" s="3" t="s">
        <v>33</v>
      </c>
      <c r="E1475" s="3" t="s">
        <v>28</v>
      </c>
      <c r="F1475" s="3">
        <v>5438.27</v>
      </c>
      <c r="G1475" s="3">
        <v>815.74</v>
      </c>
      <c r="H1475" s="3">
        <v>4622.53</v>
      </c>
      <c r="I1475" s="3" t="s">
        <v>29</v>
      </c>
      <c r="J1475" s="5">
        <v>1.1764704609813239</v>
      </c>
      <c r="K1475" t="str">
        <f>_xlfn.XLOOKUP(D1475, dim_channels!A:A, dim_channels!C:C, "Not Found")</f>
        <v>OTA</v>
      </c>
      <c r="L1475" t="str">
        <f>_xlfn.XLOOKUP(D1475, dim_channels!A:A, dim_channels!B:B, "Not Found")</f>
        <v>Booking.com</v>
      </c>
      <c r="M1475">
        <f t="shared" ref="M1475:M1538" si="92">IF(I1475="Cancelled",1,0)</f>
        <v>0</v>
      </c>
      <c r="N1475">
        <f t="shared" ref="N1475:N1538" si="93">IF(TRIM(UPPER(I1475))="CHECKED-OUT",1,0)</f>
        <v>1</v>
      </c>
      <c r="O1475">
        <f t="shared" ref="O1475:O1538" si="94">IF(TRIM(UPPER(I1475))="CHECKED-OUT",H1475,0)</f>
        <v>4622.53</v>
      </c>
      <c r="P1475">
        <f t="shared" ref="P1475:P1538" si="95">IF(TRIM(UPPER(I1475))="CHECKED-OUT",F1475,0)</f>
        <v>5438.27</v>
      </c>
    </row>
    <row r="1476" spans="1:16" x14ac:dyDescent="0.2">
      <c r="A1476" s="2" t="s">
        <v>1906</v>
      </c>
      <c r="B1476" s="2" t="s">
        <v>435</v>
      </c>
      <c r="C1476" s="2" t="s">
        <v>249</v>
      </c>
      <c r="D1476" s="2" t="s">
        <v>45</v>
      </c>
      <c r="E1476" s="2" t="s">
        <v>46</v>
      </c>
      <c r="F1476" s="2">
        <v>13233.78</v>
      </c>
      <c r="G1476" s="2">
        <v>661.69</v>
      </c>
      <c r="H1476" s="2">
        <v>12572.09</v>
      </c>
      <c r="I1476" s="2" t="s">
        <v>29</v>
      </c>
      <c r="J1476" s="4">
        <v>1.052631662675021</v>
      </c>
      <c r="K1476" t="str">
        <f>_xlfn.XLOOKUP(D1476, dim_channels!A:A, dim_channels!C:C, "Not Found")</f>
        <v>Corporate</v>
      </c>
      <c r="L1476" t="str">
        <f>_xlfn.XLOOKUP(D1476, dim_channels!A:A, dim_channels!B:B, "Not Found")</f>
        <v>Corporate Direct</v>
      </c>
      <c r="M1476">
        <f t="shared" si="92"/>
        <v>0</v>
      </c>
      <c r="N1476">
        <f t="shared" si="93"/>
        <v>1</v>
      </c>
      <c r="O1476">
        <f t="shared" si="94"/>
        <v>12572.09</v>
      </c>
      <c r="P1476">
        <f t="shared" si="95"/>
        <v>13233.78</v>
      </c>
    </row>
    <row r="1477" spans="1:16" x14ac:dyDescent="0.2">
      <c r="A1477" s="3" t="s">
        <v>1907</v>
      </c>
      <c r="B1477" s="3" t="s">
        <v>509</v>
      </c>
      <c r="C1477" s="3" t="s">
        <v>367</v>
      </c>
      <c r="D1477" s="3" t="s">
        <v>27</v>
      </c>
      <c r="E1477" s="3" t="s">
        <v>34</v>
      </c>
      <c r="F1477" s="3">
        <v>6152.71</v>
      </c>
      <c r="G1477" s="3">
        <v>1107.49</v>
      </c>
      <c r="H1477" s="3">
        <v>5045.22</v>
      </c>
      <c r="I1477" s="3" t="s">
        <v>41</v>
      </c>
      <c r="J1477" s="5">
        <v>1.2195127268979351</v>
      </c>
      <c r="K1477" t="str">
        <f>_xlfn.XLOOKUP(D1477, dim_channels!A:A, dim_channels!C:C, "Not Found")</f>
        <v>OTA</v>
      </c>
      <c r="L1477" t="str">
        <f>_xlfn.XLOOKUP(D1477, dim_channels!A:A, dim_channels!B:B, "Not Found")</f>
        <v>Expedia</v>
      </c>
      <c r="M1477">
        <f t="shared" si="92"/>
        <v>1</v>
      </c>
      <c r="N1477">
        <f t="shared" si="93"/>
        <v>0</v>
      </c>
      <c r="O1477">
        <f t="shared" si="94"/>
        <v>0</v>
      </c>
      <c r="P1477">
        <f t="shared" si="95"/>
        <v>0</v>
      </c>
    </row>
    <row r="1478" spans="1:16" x14ac:dyDescent="0.2">
      <c r="A1478" s="2" t="s">
        <v>1908</v>
      </c>
      <c r="B1478" s="2" t="s">
        <v>346</v>
      </c>
      <c r="C1478" s="2" t="s">
        <v>31</v>
      </c>
      <c r="D1478" s="2" t="s">
        <v>27</v>
      </c>
      <c r="E1478" s="2" t="s">
        <v>28</v>
      </c>
      <c r="F1478" s="2">
        <v>5123.5600000000004</v>
      </c>
      <c r="G1478" s="2">
        <v>922.24</v>
      </c>
      <c r="H1478" s="2">
        <v>4201.32</v>
      </c>
      <c r="I1478" s="2" t="s">
        <v>41</v>
      </c>
      <c r="J1478" s="4">
        <v>1.219511962906896</v>
      </c>
      <c r="K1478" t="str">
        <f>_xlfn.XLOOKUP(D1478, dim_channels!A:A, dim_channels!C:C, "Not Found")</f>
        <v>OTA</v>
      </c>
      <c r="L1478" t="str">
        <f>_xlfn.XLOOKUP(D1478, dim_channels!A:A, dim_channels!B:B, "Not Found")</f>
        <v>Expedia</v>
      </c>
      <c r="M1478">
        <f t="shared" si="92"/>
        <v>1</v>
      </c>
      <c r="N1478">
        <f t="shared" si="93"/>
        <v>0</v>
      </c>
      <c r="O1478">
        <f t="shared" si="94"/>
        <v>0</v>
      </c>
      <c r="P1478">
        <f t="shared" si="95"/>
        <v>0</v>
      </c>
    </row>
    <row r="1479" spans="1:16" x14ac:dyDescent="0.2">
      <c r="A1479" s="3" t="s">
        <v>1909</v>
      </c>
      <c r="B1479" s="3" t="s">
        <v>433</v>
      </c>
      <c r="C1479" s="3" t="s">
        <v>433</v>
      </c>
      <c r="D1479" s="3" t="s">
        <v>64</v>
      </c>
      <c r="E1479" s="3" t="s">
        <v>28</v>
      </c>
      <c r="F1479" s="3">
        <v>3261.23</v>
      </c>
      <c r="G1479" s="3">
        <v>0</v>
      </c>
      <c r="H1479" s="3">
        <v>3261.23</v>
      </c>
      <c r="I1479" s="3" t="s">
        <v>56</v>
      </c>
      <c r="J1479" s="5">
        <v>1</v>
      </c>
      <c r="K1479" t="str">
        <f>_xlfn.XLOOKUP(D1479, dim_channels!A:A, dim_channels!C:C, "Not Found")</f>
        <v>Direct</v>
      </c>
      <c r="L1479" t="str">
        <f>_xlfn.XLOOKUP(D1479, dim_channels!A:A, dim_channels!B:B, "Not Found")</f>
        <v>Direct Website</v>
      </c>
      <c r="M1479">
        <f t="shared" si="92"/>
        <v>0</v>
      </c>
      <c r="N1479">
        <f t="shared" si="93"/>
        <v>0</v>
      </c>
      <c r="O1479">
        <f t="shared" si="94"/>
        <v>0</v>
      </c>
      <c r="P1479">
        <f t="shared" si="95"/>
        <v>0</v>
      </c>
    </row>
    <row r="1480" spans="1:16" x14ac:dyDescent="0.2">
      <c r="A1480" s="2" t="s">
        <v>1910</v>
      </c>
      <c r="B1480" s="2" t="s">
        <v>117</v>
      </c>
      <c r="C1480" s="2" t="s">
        <v>614</v>
      </c>
      <c r="D1480" s="2" t="s">
        <v>27</v>
      </c>
      <c r="E1480" s="2" t="s">
        <v>60</v>
      </c>
      <c r="F1480" s="2">
        <v>8736.64</v>
      </c>
      <c r="G1480" s="2">
        <v>0</v>
      </c>
      <c r="H1480" s="2">
        <v>8736.64</v>
      </c>
      <c r="I1480" s="2" t="s">
        <v>56</v>
      </c>
      <c r="J1480" s="4">
        <v>1</v>
      </c>
      <c r="K1480" t="str">
        <f>_xlfn.XLOOKUP(D1480, dim_channels!A:A, dim_channels!C:C, "Not Found")</f>
        <v>OTA</v>
      </c>
      <c r="L1480" t="str">
        <f>_xlfn.XLOOKUP(D1480, dim_channels!A:A, dim_channels!B:B, "Not Found")</f>
        <v>Expedia</v>
      </c>
      <c r="M1480">
        <f t="shared" si="92"/>
        <v>0</v>
      </c>
      <c r="N1480">
        <f t="shared" si="93"/>
        <v>0</v>
      </c>
      <c r="O1480">
        <f t="shared" si="94"/>
        <v>0</v>
      </c>
      <c r="P1480">
        <f t="shared" si="95"/>
        <v>0</v>
      </c>
    </row>
    <row r="1481" spans="1:16" x14ac:dyDescent="0.2">
      <c r="A1481" s="3" t="s">
        <v>1911</v>
      </c>
      <c r="B1481" s="3" t="s">
        <v>1275</v>
      </c>
      <c r="C1481" s="3" t="s">
        <v>135</v>
      </c>
      <c r="D1481" s="3" t="s">
        <v>64</v>
      </c>
      <c r="E1481" s="3" t="s">
        <v>34</v>
      </c>
      <c r="F1481" s="3">
        <v>3511.35</v>
      </c>
      <c r="G1481" s="3">
        <v>0</v>
      </c>
      <c r="H1481" s="3">
        <v>3511.35</v>
      </c>
      <c r="I1481" s="3" t="s">
        <v>29</v>
      </c>
      <c r="J1481" s="5">
        <v>1</v>
      </c>
      <c r="K1481" t="str">
        <f>_xlfn.XLOOKUP(D1481, dim_channels!A:A, dim_channels!C:C, "Not Found")</f>
        <v>Direct</v>
      </c>
      <c r="L1481" t="str">
        <f>_xlfn.XLOOKUP(D1481, dim_channels!A:A, dim_channels!B:B, "Not Found")</f>
        <v>Direct Website</v>
      </c>
      <c r="M1481">
        <f t="shared" si="92"/>
        <v>0</v>
      </c>
      <c r="N1481">
        <f t="shared" si="93"/>
        <v>1</v>
      </c>
      <c r="O1481">
        <f t="shared" si="94"/>
        <v>3511.35</v>
      </c>
      <c r="P1481">
        <f t="shared" si="95"/>
        <v>3511.35</v>
      </c>
    </row>
    <row r="1482" spans="1:16" x14ac:dyDescent="0.2">
      <c r="A1482" s="2" t="s">
        <v>1912</v>
      </c>
      <c r="B1482" s="2" t="s">
        <v>492</v>
      </c>
      <c r="C1482" s="2" t="s">
        <v>555</v>
      </c>
      <c r="D1482" s="2" t="s">
        <v>52</v>
      </c>
      <c r="E1482" s="2" t="s">
        <v>34</v>
      </c>
      <c r="F1482" s="2">
        <v>2977.39</v>
      </c>
      <c r="G1482" s="2">
        <v>357.29</v>
      </c>
      <c r="H1482" s="2">
        <v>2620.1</v>
      </c>
      <c r="I1482" s="2" t="s">
        <v>41</v>
      </c>
      <c r="J1482" s="4">
        <v>1.1363650242357159</v>
      </c>
      <c r="K1482" t="str">
        <f>_xlfn.XLOOKUP(D1482, dim_channels!A:A, dim_channels!C:C, "Not Found")</f>
        <v>OTA</v>
      </c>
      <c r="L1482" t="str">
        <f>_xlfn.XLOOKUP(D1482, dim_channels!A:A, dim_channels!B:B, "Not Found")</f>
        <v>Agoda</v>
      </c>
      <c r="M1482">
        <f t="shared" si="92"/>
        <v>1</v>
      </c>
      <c r="N1482">
        <f t="shared" si="93"/>
        <v>0</v>
      </c>
      <c r="O1482">
        <f t="shared" si="94"/>
        <v>0</v>
      </c>
      <c r="P1482">
        <f t="shared" si="95"/>
        <v>0</v>
      </c>
    </row>
    <row r="1483" spans="1:16" x14ac:dyDescent="0.2">
      <c r="A1483" s="3" t="s">
        <v>1913</v>
      </c>
      <c r="B1483" s="3" t="s">
        <v>209</v>
      </c>
      <c r="C1483" s="3" t="s">
        <v>393</v>
      </c>
      <c r="D1483" s="3" t="s">
        <v>33</v>
      </c>
      <c r="E1483" s="3" t="s">
        <v>34</v>
      </c>
      <c r="F1483" s="3">
        <v>4395.03</v>
      </c>
      <c r="G1483" s="3">
        <v>659.25</v>
      </c>
      <c r="H1483" s="3">
        <v>3735.78</v>
      </c>
      <c r="I1483" s="3" t="s">
        <v>29</v>
      </c>
      <c r="J1483" s="5">
        <v>1.1764691710967989</v>
      </c>
      <c r="K1483" t="str">
        <f>_xlfn.XLOOKUP(D1483, dim_channels!A:A, dim_channels!C:C, "Not Found")</f>
        <v>OTA</v>
      </c>
      <c r="L1483" t="str">
        <f>_xlfn.XLOOKUP(D1483, dim_channels!A:A, dim_channels!B:B, "Not Found")</f>
        <v>Booking.com</v>
      </c>
      <c r="M1483">
        <f t="shared" si="92"/>
        <v>0</v>
      </c>
      <c r="N1483">
        <f t="shared" si="93"/>
        <v>1</v>
      </c>
      <c r="O1483">
        <f t="shared" si="94"/>
        <v>3735.78</v>
      </c>
      <c r="P1483">
        <f t="shared" si="95"/>
        <v>4395.03</v>
      </c>
    </row>
    <row r="1484" spans="1:16" x14ac:dyDescent="0.2">
      <c r="A1484" s="2" t="s">
        <v>1914</v>
      </c>
      <c r="B1484" s="2" t="s">
        <v>145</v>
      </c>
      <c r="C1484" s="2" t="s">
        <v>426</v>
      </c>
      <c r="D1484" s="2" t="s">
        <v>169</v>
      </c>
      <c r="E1484" s="2" t="s">
        <v>46</v>
      </c>
      <c r="F1484" s="2">
        <v>27949.24</v>
      </c>
      <c r="G1484" s="2">
        <v>5589.85</v>
      </c>
      <c r="H1484" s="2">
        <v>22359.39</v>
      </c>
      <c r="I1484" s="2" t="s">
        <v>41</v>
      </c>
      <c r="J1484" s="4">
        <v>1.250000111809848</v>
      </c>
      <c r="K1484" t="str">
        <f>_xlfn.XLOOKUP(D1484, dim_channels!A:A, dim_channels!C:C, "Not Found")</f>
        <v>GDS</v>
      </c>
      <c r="L1484" t="str">
        <f>_xlfn.XLOOKUP(D1484, dim_channels!A:A, dim_channels!B:B, "Not Found")</f>
        <v>GDS (Amadeus)</v>
      </c>
      <c r="M1484">
        <f t="shared" si="92"/>
        <v>1</v>
      </c>
      <c r="N1484">
        <f t="shared" si="93"/>
        <v>0</v>
      </c>
      <c r="O1484">
        <f t="shared" si="94"/>
        <v>0</v>
      </c>
      <c r="P1484">
        <f t="shared" si="95"/>
        <v>0</v>
      </c>
    </row>
    <row r="1485" spans="1:16" x14ac:dyDescent="0.2">
      <c r="A1485" s="3" t="s">
        <v>1915</v>
      </c>
      <c r="B1485" s="3" t="s">
        <v>147</v>
      </c>
      <c r="C1485" s="3" t="s">
        <v>1110</v>
      </c>
      <c r="D1485" s="3" t="s">
        <v>33</v>
      </c>
      <c r="E1485" s="3" t="s">
        <v>28</v>
      </c>
      <c r="F1485" s="3">
        <v>5516.85</v>
      </c>
      <c r="G1485" s="3">
        <v>827.53</v>
      </c>
      <c r="H1485" s="3">
        <v>4689.32</v>
      </c>
      <c r="I1485" s="3" t="s">
        <v>29</v>
      </c>
      <c r="J1485" s="5">
        <v>1.176471215442751</v>
      </c>
      <c r="K1485" t="str">
        <f>_xlfn.XLOOKUP(D1485, dim_channels!A:A, dim_channels!C:C, "Not Found")</f>
        <v>OTA</v>
      </c>
      <c r="L1485" t="str">
        <f>_xlfn.XLOOKUP(D1485, dim_channels!A:A, dim_channels!B:B, "Not Found")</f>
        <v>Booking.com</v>
      </c>
      <c r="M1485">
        <f t="shared" si="92"/>
        <v>0</v>
      </c>
      <c r="N1485">
        <f t="shared" si="93"/>
        <v>1</v>
      </c>
      <c r="O1485">
        <f t="shared" si="94"/>
        <v>4689.32</v>
      </c>
      <c r="P1485">
        <f t="shared" si="95"/>
        <v>5516.85</v>
      </c>
    </row>
    <row r="1486" spans="1:16" x14ac:dyDescent="0.2">
      <c r="A1486" s="2" t="s">
        <v>1916</v>
      </c>
      <c r="B1486" s="2" t="s">
        <v>702</v>
      </c>
      <c r="C1486" s="2" t="s">
        <v>232</v>
      </c>
      <c r="D1486" s="2" t="s">
        <v>169</v>
      </c>
      <c r="E1486" s="2" t="s">
        <v>34</v>
      </c>
      <c r="F1486" s="2">
        <v>2951.24</v>
      </c>
      <c r="G1486" s="2">
        <v>590.25</v>
      </c>
      <c r="H1486" s="2">
        <v>2360.9899999999998</v>
      </c>
      <c r="I1486" s="2" t="s">
        <v>56</v>
      </c>
      <c r="J1486" s="4">
        <v>1.2500010588778441</v>
      </c>
      <c r="K1486" t="str">
        <f>_xlfn.XLOOKUP(D1486, dim_channels!A:A, dim_channels!C:C, "Not Found")</f>
        <v>GDS</v>
      </c>
      <c r="L1486" t="str">
        <f>_xlfn.XLOOKUP(D1486, dim_channels!A:A, dim_channels!B:B, "Not Found")</f>
        <v>GDS (Amadeus)</v>
      </c>
      <c r="M1486">
        <f t="shared" si="92"/>
        <v>0</v>
      </c>
      <c r="N1486">
        <f t="shared" si="93"/>
        <v>0</v>
      </c>
      <c r="O1486">
        <f t="shared" si="94"/>
        <v>0</v>
      </c>
      <c r="P1486">
        <f t="shared" si="95"/>
        <v>0</v>
      </c>
    </row>
    <row r="1487" spans="1:16" x14ac:dyDescent="0.2">
      <c r="A1487" s="3" t="s">
        <v>1917</v>
      </c>
      <c r="B1487" s="3" t="s">
        <v>376</v>
      </c>
      <c r="C1487" s="3" t="s">
        <v>357</v>
      </c>
      <c r="D1487" s="3" t="s">
        <v>169</v>
      </c>
      <c r="E1487" s="3" t="s">
        <v>46</v>
      </c>
      <c r="F1487" s="3">
        <v>6400.36</v>
      </c>
      <c r="G1487" s="3">
        <v>1280.07</v>
      </c>
      <c r="H1487" s="3">
        <v>5120.29</v>
      </c>
      <c r="I1487" s="3" t="s">
        <v>56</v>
      </c>
      <c r="J1487" s="5">
        <v>1.2499995117464049</v>
      </c>
      <c r="K1487" t="str">
        <f>_xlfn.XLOOKUP(D1487, dim_channels!A:A, dim_channels!C:C, "Not Found")</f>
        <v>GDS</v>
      </c>
      <c r="L1487" t="str">
        <f>_xlfn.XLOOKUP(D1487, dim_channels!A:A, dim_channels!B:B, "Not Found")</f>
        <v>GDS (Amadeus)</v>
      </c>
      <c r="M1487">
        <f t="shared" si="92"/>
        <v>0</v>
      </c>
      <c r="N1487">
        <f t="shared" si="93"/>
        <v>0</v>
      </c>
      <c r="O1487">
        <f t="shared" si="94"/>
        <v>0</v>
      </c>
      <c r="P1487">
        <f t="shared" si="95"/>
        <v>0</v>
      </c>
    </row>
    <row r="1488" spans="1:16" x14ac:dyDescent="0.2">
      <c r="A1488" s="2" t="s">
        <v>1918</v>
      </c>
      <c r="B1488" s="2" t="s">
        <v>62</v>
      </c>
      <c r="C1488" s="2" t="s">
        <v>246</v>
      </c>
      <c r="D1488" s="2" t="s">
        <v>45</v>
      </c>
      <c r="E1488" s="2" t="s">
        <v>89</v>
      </c>
      <c r="F1488" s="2">
        <v>4637.84</v>
      </c>
      <c r="G1488" s="2">
        <v>0</v>
      </c>
      <c r="H1488" s="2">
        <v>4637.84</v>
      </c>
      <c r="I1488" s="2" t="s">
        <v>56</v>
      </c>
      <c r="J1488" s="4">
        <v>1</v>
      </c>
      <c r="K1488" t="str">
        <f>_xlfn.XLOOKUP(D1488, dim_channels!A:A, dim_channels!C:C, "Not Found")</f>
        <v>Corporate</v>
      </c>
      <c r="L1488" t="str">
        <f>_xlfn.XLOOKUP(D1488, dim_channels!A:A, dim_channels!B:B, "Not Found")</f>
        <v>Corporate Direct</v>
      </c>
      <c r="M1488">
        <f t="shared" si="92"/>
        <v>0</v>
      </c>
      <c r="N1488">
        <f t="shared" si="93"/>
        <v>0</v>
      </c>
      <c r="O1488">
        <f t="shared" si="94"/>
        <v>0</v>
      </c>
      <c r="P1488">
        <f t="shared" si="95"/>
        <v>0</v>
      </c>
    </row>
    <row r="1489" spans="1:16" x14ac:dyDescent="0.2">
      <c r="A1489" s="3" t="s">
        <v>1919</v>
      </c>
      <c r="B1489" s="3" t="s">
        <v>418</v>
      </c>
      <c r="C1489" s="3" t="s">
        <v>167</v>
      </c>
      <c r="D1489" s="3" t="s">
        <v>33</v>
      </c>
      <c r="E1489" s="3" t="s">
        <v>34</v>
      </c>
      <c r="F1489" s="3">
        <v>14819.1</v>
      </c>
      <c r="G1489" s="3">
        <v>2222.86</v>
      </c>
      <c r="H1489" s="3">
        <v>12596.24</v>
      </c>
      <c r="I1489" s="3" t="s">
        <v>29</v>
      </c>
      <c r="J1489" s="5">
        <v>1.176470121242529</v>
      </c>
      <c r="K1489" t="str">
        <f>_xlfn.XLOOKUP(D1489, dim_channels!A:A, dim_channels!C:C, "Not Found")</f>
        <v>OTA</v>
      </c>
      <c r="L1489" t="str">
        <f>_xlfn.XLOOKUP(D1489, dim_channels!A:A, dim_channels!B:B, "Not Found")</f>
        <v>Booking.com</v>
      </c>
      <c r="M1489">
        <f t="shared" si="92"/>
        <v>0</v>
      </c>
      <c r="N1489">
        <f t="shared" si="93"/>
        <v>1</v>
      </c>
      <c r="O1489">
        <f t="shared" si="94"/>
        <v>12596.24</v>
      </c>
      <c r="P1489">
        <f t="shared" si="95"/>
        <v>14819.1</v>
      </c>
    </row>
    <row r="1490" spans="1:16" x14ac:dyDescent="0.2">
      <c r="A1490" s="2" t="s">
        <v>1920</v>
      </c>
      <c r="B1490" s="2" t="s">
        <v>437</v>
      </c>
      <c r="C1490" s="2" t="s">
        <v>117</v>
      </c>
      <c r="D1490" s="2" t="s">
        <v>114</v>
      </c>
      <c r="E1490" s="2" t="s">
        <v>46</v>
      </c>
      <c r="F1490" s="2">
        <v>22351.26</v>
      </c>
      <c r="G1490" s="2">
        <v>2235.13</v>
      </c>
      <c r="H1490" s="2">
        <v>20116.13</v>
      </c>
      <c r="I1490" s="2" t="s">
        <v>29</v>
      </c>
      <c r="J1490" s="4">
        <v>1.1111113320504491</v>
      </c>
      <c r="K1490" t="str">
        <f>_xlfn.XLOOKUP(D1490, dim_channels!A:A, dim_channels!C:C, "Not Found")</f>
        <v>Offline</v>
      </c>
      <c r="L1490" t="str">
        <f>_xlfn.XLOOKUP(D1490, dim_channels!A:A, dim_channels!B:B, "Not Found")</f>
        <v>Travel Agency</v>
      </c>
      <c r="M1490">
        <f t="shared" si="92"/>
        <v>0</v>
      </c>
      <c r="N1490">
        <f t="shared" si="93"/>
        <v>1</v>
      </c>
      <c r="O1490">
        <f t="shared" si="94"/>
        <v>20116.13</v>
      </c>
      <c r="P1490">
        <f t="shared" si="95"/>
        <v>22351.26</v>
      </c>
    </row>
    <row r="1491" spans="1:16" x14ac:dyDescent="0.2">
      <c r="A1491" s="3" t="s">
        <v>1921</v>
      </c>
      <c r="B1491" s="3" t="s">
        <v>373</v>
      </c>
      <c r="C1491" s="3" t="s">
        <v>416</v>
      </c>
      <c r="D1491" s="3" t="s">
        <v>33</v>
      </c>
      <c r="E1491" s="3" t="s">
        <v>28</v>
      </c>
      <c r="F1491" s="3">
        <v>5923.17</v>
      </c>
      <c r="G1491" s="3">
        <v>888.48</v>
      </c>
      <c r="H1491" s="3">
        <v>5034.6899999999996</v>
      </c>
      <c r="I1491" s="3" t="s">
        <v>56</v>
      </c>
      <c r="J1491" s="5">
        <v>1.1764716397633219</v>
      </c>
      <c r="K1491" t="str">
        <f>_xlfn.XLOOKUP(D1491, dim_channels!A:A, dim_channels!C:C, "Not Found")</f>
        <v>OTA</v>
      </c>
      <c r="L1491" t="str">
        <f>_xlfn.XLOOKUP(D1491, dim_channels!A:A, dim_channels!B:B, "Not Found")</f>
        <v>Booking.com</v>
      </c>
      <c r="M1491">
        <f t="shared" si="92"/>
        <v>0</v>
      </c>
      <c r="N1491">
        <f t="shared" si="93"/>
        <v>0</v>
      </c>
      <c r="O1491">
        <f t="shared" si="94"/>
        <v>0</v>
      </c>
      <c r="P1491">
        <f t="shared" si="95"/>
        <v>0</v>
      </c>
    </row>
    <row r="1492" spans="1:16" x14ac:dyDescent="0.2">
      <c r="A1492" s="2" t="s">
        <v>1922</v>
      </c>
      <c r="B1492" s="2" t="s">
        <v>132</v>
      </c>
      <c r="C1492" s="2" t="s">
        <v>357</v>
      </c>
      <c r="D1492" s="2" t="s">
        <v>27</v>
      </c>
      <c r="E1492" s="2" t="s">
        <v>28</v>
      </c>
      <c r="F1492" s="2">
        <v>7952.27</v>
      </c>
      <c r="G1492" s="2">
        <v>1431.41</v>
      </c>
      <c r="H1492" s="2">
        <v>6520.86</v>
      </c>
      <c r="I1492" s="2" t="s">
        <v>29</v>
      </c>
      <c r="J1492" s="4">
        <v>1.2195124569458631</v>
      </c>
      <c r="K1492" t="str">
        <f>_xlfn.XLOOKUP(D1492, dim_channels!A:A, dim_channels!C:C, "Not Found")</f>
        <v>OTA</v>
      </c>
      <c r="L1492" t="str">
        <f>_xlfn.XLOOKUP(D1492, dim_channels!A:A, dim_channels!B:B, "Not Found")</f>
        <v>Expedia</v>
      </c>
      <c r="M1492">
        <f t="shared" si="92"/>
        <v>0</v>
      </c>
      <c r="N1492">
        <f t="shared" si="93"/>
        <v>1</v>
      </c>
      <c r="O1492">
        <f t="shared" si="94"/>
        <v>6520.86</v>
      </c>
      <c r="P1492">
        <f t="shared" si="95"/>
        <v>7952.27</v>
      </c>
    </row>
    <row r="1493" spans="1:16" x14ac:dyDescent="0.2">
      <c r="A1493" s="3" t="s">
        <v>1923</v>
      </c>
      <c r="B1493" s="3" t="s">
        <v>512</v>
      </c>
      <c r="C1493" s="3" t="s">
        <v>891</v>
      </c>
      <c r="D1493" s="3" t="s">
        <v>64</v>
      </c>
      <c r="E1493" s="3" t="s">
        <v>115</v>
      </c>
      <c r="F1493" s="3">
        <v>16455.62</v>
      </c>
      <c r="G1493" s="3">
        <v>0</v>
      </c>
      <c r="H1493" s="3">
        <v>16455.62</v>
      </c>
      <c r="I1493" s="3" t="s">
        <v>41</v>
      </c>
      <c r="J1493" s="5">
        <v>1</v>
      </c>
      <c r="K1493" t="str">
        <f>_xlfn.XLOOKUP(D1493, dim_channels!A:A, dim_channels!C:C, "Not Found")</f>
        <v>Direct</v>
      </c>
      <c r="L1493" t="str">
        <f>_xlfn.XLOOKUP(D1493, dim_channels!A:A, dim_channels!B:B, "Not Found")</f>
        <v>Direct Website</v>
      </c>
      <c r="M1493">
        <f t="shared" si="92"/>
        <v>1</v>
      </c>
      <c r="N1493">
        <f t="shared" si="93"/>
        <v>0</v>
      </c>
      <c r="O1493">
        <f t="shared" si="94"/>
        <v>0</v>
      </c>
      <c r="P1493">
        <f t="shared" si="95"/>
        <v>0</v>
      </c>
    </row>
    <row r="1494" spans="1:16" x14ac:dyDescent="0.2">
      <c r="A1494" s="2" t="s">
        <v>1924</v>
      </c>
      <c r="B1494" s="2" t="s">
        <v>846</v>
      </c>
      <c r="C1494" s="2" t="s">
        <v>132</v>
      </c>
      <c r="D1494" s="2" t="s">
        <v>52</v>
      </c>
      <c r="E1494" s="2" t="s">
        <v>60</v>
      </c>
      <c r="F1494" s="2">
        <v>2408.33</v>
      </c>
      <c r="G1494" s="2">
        <v>0</v>
      </c>
      <c r="H1494" s="2">
        <v>2408.33</v>
      </c>
      <c r="I1494" s="2" t="s">
        <v>29</v>
      </c>
      <c r="J1494" s="4">
        <v>1</v>
      </c>
      <c r="K1494" t="str">
        <f>_xlfn.XLOOKUP(D1494, dim_channels!A:A, dim_channels!C:C, "Not Found")</f>
        <v>OTA</v>
      </c>
      <c r="L1494" t="str">
        <f>_xlfn.XLOOKUP(D1494, dim_channels!A:A, dim_channels!B:B, "Not Found")</f>
        <v>Agoda</v>
      </c>
      <c r="M1494">
        <f t="shared" si="92"/>
        <v>0</v>
      </c>
      <c r="N1494">
        <f t="shared" si="93"/>
        <v>1</v>
      </c>
      <c r="O1494">
        <f t="shared" si="94"/>
        <v>2408.33</v>
      </c>
      <c r="P1494">
        <f t="shared" si="95"/>
        <v>2408.33</v>
      </c>
    </row>
    <row r="1495" spans="1:16" x14ac:dyDescent="0.2">
      <c r="A1495" s="3" t="s">
        <v>1925</v>
      </c>
      <c r="B1495" s="3" t="s">
        <v>661</v>
      </c>
      <c r="C1495" s="3" t="s">
        <v>1825</v>
      </c>
      <c r="D1495" s="3" t="s">
        <v>27</v>
      </c>
      <c r="E1495" s="3" t="s">
        <v>28</v>
      </c>
      <c r="F1495" s="3">
        <v>8233.43</v>
      </c>
      <c r="G1495" s="3">
        <v>1482.02</v>
      </c>
      <c r="H1495" s="3">
        <v>6751.41</v>
      </c>
      <c r="I1495" s="3" t="s">
        <v>41</v>
      </c>
      <c r="J1495" s="5">
        <v>1.219512664761879</v>
      </c>
      <c r="K1495" t="str">
        <f>_xlfn.XLOOKUP(D1495, dim_channels!A:A, dim_channels!C:C, "Not Found")</f>
        <v>OTA</v>
      </c>
      <c r="L1495" t="str">
        <f>_xlfn.XLOOKUP(D1495, dim_channels!A:A, dim_channels!B:B, "Not Found")</f>
        <v>Expedia</v>
      </c>
      <c r="M1495">
        <f t="shared" si="92"/>
        <v>1</v>
      </c>
      <c r="N1495">
        <f t="shared" si="93"/>
        <v>0</v>
      </c>
      <c r="O1495">
        <f t="shared" si="94"/>
        <v>0</v>
      </c>
      <c r="P1495">
        <f t="shared" si="95"/>
        <v>0</v>
      </c>
    </row>
    <row r="1496" spans="1:16" x14ac:dyDescent="0.2">
      <c r="A1496" s="2" t="s">
        <v>1926</v>
      </c>
      <c r="B1496" s="2" t="s">
        <v>498</v>
      </c>
      <c r="C1496" s="2" t="s">
        <v>150</v>
      </c>
      <c r="D1496" s="2" t="s">
        <v>64</v>
      </c>
      <c r="E1496" s="2" t="s">
        <v>115</v>
      </c>
      <c r="F1496" s="2">
        <v>10856.67</v>
      </c>
      <c r="G1496" s="2">
        <v>0</v>
      </c>
      <c r="H1496" s="2">
        <v>10856.67</v>
      </c>
      <c r="I1496" s="2" t="s">
        <v>29</v>
      </c>
      <c r="J1496" s="4">
        <v>1</v>
      </c>
      <c r="K1496" t="str">
        <f>_xlfn.XLOOKUP(D1496, dim_channels!A:A, dim_channels!C:C, "Not Found")</f>
        <v>Direct</v>
      </c>
      <c r="L1496" t="str">
        <f>_xlfn.XLOOKUP(D1496, dim_channels!A:A, dim_channels!B:B, "Not Found")</f>
        <v>Direct Website</v>
      </c>
      <c r="M1496">
        <f t="shared" si="92"/>
        <v>0</v>
      </c>
      <c r="N1496">
        <f t="shared" si="93"/>
        <v>1</v>
      </c>
      <c r="O1496">
        <f t="shared" si="94"/>
        <v>10856.67</v>
      </c>
      <c r="P1496">
        <f t="shared" si="95"/>
        <v>10856.67</v>
      </c>
    </row>
    <row r="1497" spans="1:16" x14ac:dyDescent="0.2">
      <c r="A1497" s="3" t="s">
        <v>1927</v>
      </c>
      <c r="B1497" s="3" t="s">
        <v>302</v>
      </c>
      <c r="C1497" s="3" t="s">
        <v>73</v>
      </c>
      <c r="D1497" s="3" t="s">
        <v>33</v>
      </c>
      <c r="E1497" s="3" t="s">
        <v>34</v>
      </c>
      <c r="F1497" s="3">
        <v>7140.02</v>
      </c>
      <c r="G1497" s="3">
        <v>1071</v>
      </c>
      <c r="H1497" s="3">
        <v>6069.02</v>
      </c>
      <c r="I1497" s="3" t="s">
        <v>56</v>
      </c>
      <c r="J1497" s="5">
        <v>1.1764700066897129</v>
      </c>
      <c r="K1497" t="str">
        <f>_xlfn.XLOOKUP(D1497, dim_channels!A:A, dim_channels!C:C, "Not Found")</f>
        <v>OTA</v>
      </c>
      <c r="L1497" t="str">
        <f>_xlfn.XLOOKUP(D1497, dim_channels!A:A, dim_channels!B:B, "Not Found")</f>
        <v>Booking.com</v>
      </c>
      <c r="M1497">
        <f t="shared" si="92"/>
        <v>0</v>
      </c>
      <c r="N1497">
        <f t="shared" si="93"/>
        <v>0</v>
      </c>
      <c r="O1497">
        <f t="shared" si="94"/>
        <v>0</v>
      </c>
      <c r="P1497">
        <f t="shared" si="95"/>
        <v>0</v>
      </c>
    </row>
    <row r="1498" spans="1:16" x14ac:dyDescent="0.2">
      <c r="A1498" s="2" t="s">
        <v>1928</v>
      </c>
      <c r="B1498" s="2" t="s">
        <v>156</v>
      </c>
      <c r="C1498" s="2" t="s">
        <v>661</v>
      </c>
      <c r="D1498" s="2" t="s">
        <v>45</v>
      </c>
      <c r="E1498" s="2" t="s">
        <v>46</v>
      </c>
      <c r="F1498" s="2">
        <v>3119.92</v>
      </c>
      <c r="G1498" s="2">
        <v>156</v>
      </c>
      <c r="H1498" s="2">
        <v>2963.92</v>
      </c>
      <c r="I1498" s="2" t="s">
        <v>41</v>
      </c>
      <c r="J1498" s="4">
        <v>1.0526329995411481</v>
      </c>
      <c r="K1498" t="str">
        <f>_xlfn.XLOOKUP(D1498, dim_channels!A:A, dim_channels!C:C, "Not Found")</f>
        <v>Corporate</v>
      </c>
      <c r="L1498" t="str">
        <f>_xlfn.XLOOKUP(D1498, dim_channels!A:A, dim_channels!B:B, "Not Found")</f>
        <v>Corporate Direct</v>
      </c>
      <c r="M1498">
        <f t="shared" si="92"/>
        <v>1</v>
      </c>
      <c r="N1498">
        <f t="shared" si="93"/>
        <v>0</v>
      </c>
      <c r="O1498">
        <f t="shared" si="94"/>
        <v>0</v>
      </c>
      <c r="P1498">
        <f t="shared" si="95"/>
        <v>0</v>
      </c>
    </row>
    <row r="1499" spans="1:16" x14ac:dyDescent="0.2">
      <c r="A1499" s="3" t="s">
        <v>1929</v>
      </c>
      <c r="B1499" s="3" t="s">
        <v>749</v>
      </c>
      <c r="C1499" s="3" t="s">
        <v>824</v>
      </c>
      <c r="D1499" s="3" t="s">
        <v>33</v>
      </c>
      <c r="E1499" s="3" t="s">
        <v>28</v>
      </c>
      <c r="F1499" s="3">
        <v>7283.99</v>
      </c>
      <c r="G1499" s="3">
        <v>1092.5999999999999</v>
      </c>
      <c r="H1499" s="3">
        <v>6191.39</v>
      </c>
      <c r="I1499" s="3" t="s">
        <v>29</v>
      </c>
      <c r="J1499" s="5">
        <v>1.1764708732610929</v>
      </c>
      <c r="K1499" t="str">
        <f>_xlfn.XLOOKUP(D1499, dim_channels!A:A, dim_channels!C:C, "Not Found")</f>
        <v>OTA</v>
      </c>
      <c r="L1499" t="str">
        <f>_xlfn.XLOOKUP(D1499, dim_channels!A:A, dim_channels!B:B, "Not Found")</f>
        <v>Booking.com</v>
      </c>
      <c r="M1499">
        <f t="shared" si="92"/>
        <v>0</v>
      </c>
      <c r="N1499">
        <f t="shared" si="93"/>
        <v>1</v>
      </c>
      <c r="O1499">
        <f t="shared" si="94"/>
        <v>6191.39</v>
      </c>
      <c r="P1499">
        <f t="shared" si="95"/>
        <v>7283.99</v>
      </c>
    </row>
    <row r="1500" spans="1:16" x14ac:dyDescent="0.2">
      <c r="A1500" s="2" t="s">
        <v>1930</v>
      </c>
      <c r="B1500" s="2" t="s">
        <v>285</v>
      </c>
      <c r="C1500" s="2" t="s">
        <v>239</v>
      </c>
      <c r="D1500" s="2" t="s">
        <v>27</v>
      </c>
      <c r="E1500" s="2" t="s">
        <v>60</v>
      </c>
      <c r="F1500" s="2">
        <v>3371.65</v>
      </c>
      <c r="G1500" s="2">
        <v>0</v>
      </c>
      <c r="H1500" s="2">
        <v>3371.65</v>
      </c>
      <c r="I1500" s="2" t="s">
        <v>29</v>
      </c>
      <c r="J1500" s="4">
        <v>1</v>
      </c>
      <c r="K1500" t="str">
        <f>_xlfn.XLOOKUP(D1500, dim_channels!A:A, dim_channels!C:C, "Not Found")</f>
        <v>OTA</v>
      </c>
      <c r="L1500" t="str">
        <f>_xlfn.XLOOKUP(D1500, dim_channels!A:A, dim_channels!B:B, "Not Found")</f>
        <v>Expedia</v>
      </c>
      <c r="M1500">
        <f t="shared" si="92"/>
        <v>0</v>
      </c>
      <c r="N1500">
        <f t="shared" si="93"/>
        <v>1</v>
      </c>
      <c r="O1500">
        <f t="shared" si="94"/>
        <v>3371.65</v>
      </c>
      <c r="P1500">
        <f t="shared" si="95"/>
        <v>3371.65</v>
      </c>
    </row>
    <row r="1501" spans="1:16" x14ac:dyDescent="0.2">
      <c r="A1501" s="3" t="s">
        <v>1931</v>
      </c>
      <c r="B1501" s="3" t="s">
        <v>247</v>
      </c>
      <c r="C1501" s="3" t="s">
        <v>778</v>
      </c>
      <c r="D1501" s="3" t="s">
        <v>52</v>
      </c>
      <c r="E1501" s="3" t="s">
        <v>34</v>
      </c>
      <c r="F1501" s="3">
        <v>2784.5</v>
      </c>
      <c r="G1501" s="3">
        <v>334.14</v>
      </c>
      <c r="H1501" s="3">
        <v>2450.36</v>
      </c>
      <c r="I1501" s="3" t="s">
        <v>56</v>
      </c>
      <c r="J1501" s="5">
        <v>1.136363636363636</v>
      </c>
      <c r="K1501" t="str">
        <f>_xlfn.XLOOKUP(D1501, dim_channels!A:A, dim_channels!C:C, "Not Found")</f>
        <v>OTA</v>
      </c>
      <c r="L1501" t="str">
        <f>_xlfn.XLOOKUP(D1501, dim_channels!A:A, dim_channels!B:B, "Not Found")</f>
        <v>Agoda</v>
      </c>
      <c r="M1501">
        <f t="shared" si="92"/>
        <v>0</v>
      </c>
      <c r="N1501">
        <f t="shared" si="93"/>
        <v>0</v>
      </c>
      <c r="O1501">
        <f t="shared" si="94"/>
        <v>0</v>
      </c>
      <c r="P1501">
        <f t="shared" si="95"/>
        <v>0</v>
      </c>
    </row>
    <row r="1502" spans="1:16" x14ac:dyDescent="0.2">
      <c r="A1502" s="2" t="s">
        <v>1932</v>
      </c>
      <c r="B1502" s="2" t="s">
        <v>525</v>
      </c>
      <c r="C1502" s="2" t="s">
        <v>891</v>
      </c>
      <c r="D1502" s="2" t="s">
        <v>33</v>
      </c>
      <c r="E1502" s="2" t="s">
        <v>34</v>
      </c>
      <c r="F1502" s="2">
        <v>5595.27</v>
      </c>
      <c r="G1502" s="2">
        <v>839.29</v>
      </c>
      <c r="H1502" s="2">
        <v>4755.9799999999996</v>
      </c>
      <c r="I1502" s="2" t="s">
        <v>41</v>
      </c>
      <c r="J1502" s="4">
        <v>1.1764704645519961</v>
      </c>
      <c r="K1502" t="str">
        <f>_xlfn.XLOOKUP(D1502, dim_channels!A:A, dim_channels!C:C, "Not Found")</f>
        <v>OTA</v>
      </c>
      <c r="L1502" t="str">
        <f>_xlfn.XLOOKUP(D1502, dim_channels!A:A, dim_channels!B:B, "Not Found")</f>
        <v>Booking.com</v>
      </c>
      <c r="M1502">
        <f t="shared" si="92"/>
        <v>1</v>
      </c>
      <c r="N1502">
        <f t="shared" si="93"/>
        <v>0</v>
      </c>
      <c r="O1502">
        <f t="shared" si="94"/>
        <v>0</v>
      </c>
      <c r="P1502">
        <f t="shared" si="95"/>
        <v>0</v>
      </c>
    </row>
    <row r="1503" spans="1:16" x14ac:dyDescent="0.2">
      <c r="A1503" s="3" t="s">
        <v>1933</v>
      </c>
      <c r="B1503" s="3" t="s">
        <v>328</v>
      </c>
      <c r="C1503" s="3" t="s">
        <v>32</v>
      </c>
      <c r="D1503" s="3" t="s">
        <v>33</v>
      </c>
      <c r="E1503" s="3" t="s">
        <v>34</v>
      </c>
      <c r="F1503" s="3">
        <v>5455.11</v>
      </c>
      <c r="G1503" s="3">
        <v>818.27</v>
      </c>
      <c r="H1503" s="3">
        <v>4636.84</v>
      </c>
      <c r="I1503" s="3" t="s">
        <v>41</v>
      </c>
      <c r="J1503" s="5">
        <v>1.1764714762640069</v>
      </c>
      <c r="K1503" t="str">
        <f>_xlfn.XLOOKUP(D1503, dim_channels!A:A, dim_channels!C:C, "Not Found")</f>
        <v>OTA</v>
      </c>
      <c r="L1503" t="str">
        <f>_xlfn.XLOOKUP(D1503, dim_channels!A:A, dim_channels!B:B, "Not Found")</f>
        <v>Booking.com</v>
      </c>
      <c r="M1503">
        <f t="shared" si="92"/>
        <v>1</v>
      </c>
      <c r="N1503">
        <f t="shared" si="93"/>
        <v>0</v>
      </c>
      <c r="O1503">
        <f t="shared" si="94"/>
        <v>0</v>
      </c>
      <c r="P1503">
        <f t="shared" si="95"/>
        <v>0</v>
      </c>
    </row>
    <row r="1504" spans="1:16" x14ac:dyDescent="0.2">
      <c r="A1504" s="2" t="s">
        <v>1934</v>
      </c>
      <c r="B1504" s="2" t="s">
        <v>418</v>
      </c>
      <c r="C1504" s="2" t="s">
        <v>794</v>
      </c>
      <c r="D1504" s="2" t="s">
        <v>114</v>
      </c>
      <c r="E1504" s="2" t="s">
        <v>115</v>
      </c>
      <c r="F1504" s="2">
        <v>3011.19</v>
      </c>
      <c r="G1504" s="2">
        <v>301.12</v>
      </c>
      <c r="H1504" s="2">
        <v>2710.07</v>
      </c>
      <c r="I1504" s="2" t="s">
        <v>41</v>
      </c>
      <c r="J1504" s="4">
        <v>1.111111521104621</v>
      </c>
      <c r="K1504" t="str">
        <f>_xlfn.XLOOKUP(D1504, dim_channels!A:A, dim_channels!C:C, "Not Found")</f>
        <v>Offline</v>
      </c>
      <c r="L1504" t="str">
        <f>_xlfn.XLOOKUP(D1504, dim_channels!A:A, dim_channels!B:B, "Not Found")</f>
        <v>Travel Agency</v>
      </c>
      <c r="M1504">
        <f t="shared" si="92"/>
        <v>1</v>
      </c>
      <c r="N1504">
        <f t="shared" si="93"/>
        <v>0</v>
      </c>
      <c r="O1504">
        <f t="shared" si="94"/>
        <v>0</v>
      </c>
      <c r="P1504">
        <f t="shared" si="95"/>
        <v>0</v>
      </c>
    </row>
    <row r="1505" spans="1:16" x14ac:dyDescent="0.2">
      <c r="A1505" s="3" t="s">
        <v>1935</v>
      </c>
      <c r="B1505" s="3" t="s">
        <v>813</v>
      </c>
      <c r="C1505" s="3" t="s">
        <v>538</v>
      </c>
      <c r="D1505" s="3" t="s">
        <v>114</v>
      </c>
      <c r="E1505" s="3" t="s">
        <v>46</v>
      </c>
      <c r="F1505" s="3">
        <v>14075.61</v>
      </c>
      <c r="G1505" s="3">
        <v>1407.56</v>
      </c>
      <c r="H1505" s="3">
        <v>12668.05</v>
      </c>
      <c r="I1505" s="3" t="s">
        <v>29</v>
      </c>
      <c r="J1505" s="5">
        <v>1.1111110234013919</v>
      </c>
      <c r="K1505" t="str">
        <f>_xlfn.XLOOKUP(D1505, dim_channels!A:A, dim_channels!C:C, "Not Found")</f>
        <v>Offline</v>
      </c>
      <c r="L1505" t="str">
        <f>_xlfn.XLOOKUP(D1505, dim_channels!A:A, dim_channels!B:B, "Not Found")</f>
        <v>Travel Agency</v>
      </c>
      <c r="M1505">
        <f t="shared" si="92"/>
        <v>0</v>
      </c>
      <c r="N1505">
        <f t="shared" si="93"/>
        <v>1</v>
      </c>
      <c r="O1505">
        <f t="shared" si="94"/>
        <v>12668.05</v>
      </c>
      <c r="P1505">
        <f t="shared" si="95"/>
        <v>14075.61</v>
      </c>
    </row>
    <row r="1506" spans="1:16" x14ac:dyDescent="0.2">
      <c r="A1506" s="2" t="s">
        <v>1936</v>
      </c>
      <c r="B1506" s="2" t="s">
        <v>649</v>
      </c>
      <c r="C1506" s="2" t="s">
        <v>543</v>
      </c>
      <c r="D1506" s="2" t="s">
        <v>52</v>
      </c>
      <c r="E1506" s="2" t="s">
        <v>34</v>
      </c>
      <c r="F1506" s="2">
        <v>2257.62</v>
      </c>
      <c r="G1506" s="2">
        <v>270.91000000000003</v>
      </c>
      <c r="H1506" s="2">
        <v>1986.71</v>
      </c>
      <c r="I1506" s="2" t="s">
        <v>56</v>
      </c>
      <c r="J1506" s="4">
        <v>1.1363611196400081</v>
      </c>
      <c r="K1506" t="str">
        <f>_xlfn.XLOOKUP(D1506, dim_channels!A:A, dim_channels!C:C, "Not Found")</f>
        <v>OTA</v>
      </c>
      <c r="L1506" t="str">
        <f>_xlfn.XLOOKUP(D1506, dim_channels!A:A, dim_channels!B:B, "Not Found")</f>
        <v>Agoda</v>
      </c>
      <c r="M1506">
        <f t="shared" si="92"/>
        <v>0</v>
      </c>
      <c r="N1506">
        <f t="shared" si="93"/>
        <v>0</v>
      </c>
      <c r="O1506">
        <f t="shared" si="94"/>
        <v>0</v>
      </c>
      <c r="P1506">
        <f t="shared" si="95"/>
        <v>0</v>
      </c>
    </row>
    <row r="1507" spans="1:16" x14ac:dyDescent="0.2">
      <c r="A1507" s="3" t="s">
        <v>1937</v>
      </c>
      <c r="B1507" s="3" t="s">
        <v>515</v>
      </c>
      <c r="C1507" s="3" t="s">
        <v>101</v>
      </c>
      <c r="D1507" s="3" t="s">
        <v>45</v>
      </c>
      <c r="E1507" s="3" t="s">
        <v>46</v>
      </c>
      <c r="F1507" s="3">
        <v>4442.95</v>
      </c>
      <c r="G1507" s="3">
        <v>222.15</v>
      </c>
      <c r="H1507" s="3">
        <v>4220.8</v>
      </c>
      <c r="I1507" s="3" t="s">
        <v>29</v>
      </c>
      <c r="J1507" s="5">
        <v>1.0526322024260799</v>
      </c>
      <c r="K1507" t="str">
        <f>_xlfn.XLOOKUP(D1507, dim_channels!A:A, dim_channels!C:C, "Not Found")</f>
        <v>Corporate</v>
      </c>
      <c r="L1507" t="str">
        <f>_xlfn.XLOOKUP(D1507, dim_channels!A:A, dim_channels!B:B, "Not Found")</f>
        <v>Corporate Direct</v>
      </c>
      <c r="M1507">
        <f t="shared" si="92"/>
        <v>0</v>
      </c>
      <c r="N1507">
        <f t="shared" si="93"/>
        <v>1</v>
      </c>
      <c r="O1507">
        <f t="shared" si="94"/>
        <v>4220.8</v>
      </c>
      <c r="P1507">
        <f t="shared" si="95"/>
        <v>4442.95</v>
      </c>
    </row>
    <row r="1508" spans="1:16" x14ac:dyDescent="0.2">
      <c r="A1508" s="2" t="s">
        <v>1938</v>
      </c>
      <c r="B1508" s="2" t="s">
        <v>158</v>
      </c>
      <c r="C1508" s="2" t="s">
        <v>244</v>
      </c>
      <c r="D1508" s="2" t="s">
        <v>169</v>
      </c>
      <c r="E1508" s="2" t="s">
        <v>46</v>
      </c>
      <c r="F1508" s="2">
        <v>10360.219999999999</v>
      </c>
      <c r="G1508" s="2">
        <v>2072.04</v>
      </c>
      <c r="H1508" s="2">
        <v>8288.18</v>
      </c>
      <c r="I1508" s="2" t="s">
        <v>29</v>
      </c>
      <c r="J1508" s="4">
        <v>1.2499993967312479</v>
      </c>
      <c r="K1508" t="str">
        <f>_xlfn.XLOOKUP(D1508, dim_channels!A:A, dim_channels!C:C, "Not Found")</f>
        <v>GDS</v>
      </c>
      <c r="L1508" t="str">
        <f>_xlfn.XLOOKUP(D1508, dim_channels!A:A, dim_channels!B:B, "Not Found")</f>
        <v>GDS (Amadeus)</v>
      </c>
      <c r="M1508">
        <f t="shared" si="92"/>
        <v>0</v>
      </c>
      <c r="N1508">
        <f t="shared" si="93"/>
        <v>1</v>
      </c>
      <c r="O1508">
        <f t="shared" si="94"/>
        <v>8288.18</v>
      </c>
      <c r="P1508">
        <f t="shared" si="95"/>
        <v>10360.219999999999</v>
      </c>
    </row>
    <row r="1509" spans="1:16" x14ac:dyDescent="0.2">
      <c r="A1509" s="3" t="s">
        <v>1939</v>
      </c>
      <c r="B1509" s="3" t="s">
        <v>509</v>
      </c>
      <c r="C1509" s="3" t="s">
        <v>1825</v>
      </c>
      <c r="D1509" s="3" t="s">
        <v>33</v>
      </c>
      <c r="E1509" s="3" t="s">
        <v>34</v>
      </c>
      <c r="F1509" s="3">
        <v>5763.3</v>
      </c>
      <c r="G1509" s="3">
        <v>864.5</v>
      </c>
      <c r="H1509" s="3">
        <v>4898.8</v>
      </c>
      <c r="I1509" s="3" t="s">
        <v>29</v>
      </c>
      <c r="J1509" s="5">
        <v>1.1764717890095531</v>
      </c>
      <c r="K1509" t="str">
        <f>_xlfn.XLOOKUP(D1509, dim_channels!A:A, dim_channels!C:C, "Not Found")</f>
        <v>OTA</v>
      </c>
      <c r="L1509" t="str">
        <f>_xlfn.XLOOKUP(D1509, dim_channels!A:A, dim_channels!B:B, "Not Found")</f>
        <v>Booking.com</v>
      </c>
      <c r="M1509">
        <f t="shared" si="92"/>
        <v>0</v>
      </c>
      <c r="N1509">
        <f t="shared" si="93"/>
        <v>1</v>
      </c>
      <c r="O1509">
        <f t="shared" si="94"/>
        <v>4898.8</v>
      </c>
      <c r="P1509">
        <f t="shared" si="95"/>
        <v>5763.3</v>
      </c>
    </row>
    <row r="1510" spans="1:16" x14ac:dyDescent="0.2">
      <c r="A1510" s="2" t="s">
        <v>1940</v>
      </c>
      <c r="B1510" s="2" t="s">
        <v>318</v>
      </c>
      <c r="C1510" s="2" t="s">
        <v>104</v>
      </c>
      <c r="D1510" s="2" t="s">
        <v>52</v>
      </c>
      <c r="E1510" s="2" t="s">
        <v>34</v>
      </c>
      <c r="F1510" s="2">
        <v>2694.13</v>
      </c>
      <c r="G1510" s="2">
        <v>323.3</v>
      </c>
      <c r="H1510" s="2">
        <v>2370.83</v>
      </c>
      <c r="I1510" s="2" t="s">
        <v>29</v>
      </c>
      <c r="J1510" s="4">
        <v>1.1363657453296949</v>
      </c>
      <c r="K1510" t="str">
        <f>_xlfn.XLOOKUP(D1510, dim_channels!A:A, dim_channels!C:C, "Not Found")</f>
        <v>OTA</v>
      </c>
      <c r="L1510" t="str">
        <f>_xlfn.XLOOKUP(D1510, dim_channels!A:A, dim_channels!B:B, "Not Found")</f>
        <v>Agoda</v>
      </c>
      <c r="M1510">
        <f t="shared" si="92"/>
        <v>0</v>
      </c>
      <c r="N1510">
        <f t="shared" si="93"/>
        <v>1</v>
      </c>
      <c r="O1510">
        <f t="shared" si="94"/>
        <v>2370.83</v>
      </c>
      <c r="P1510">
        <f t="shared" si="95"/>
        <v>2694.13</v>
      </c>
    </row>
    <row r="1511" spans="1:16" x14ac:dyDescent="0.2">
      <c r="A1511" s="3" t="s">
        <v>1941</v>
      </c>
      <c r="B1511" s="3" t="s">
        <v>167</v>
      </c>
      <c r="C1511" s="3" t="s">
        <v>150</v>
      </c>
      <c r="D1511" s="3" t="s">
        <v>52</v>
      </c>
      <c r="E1511" s="3" t="s">
        <v>34</v>
      </c>
      <c r="F1511" s="3">
        <v>5309.53</v>
      </c>
      <c r="G1511" s="3">
        <v>637.14</v>
      </c>
      <c r="H1511" s="3">
        <v>4672.3900000000003</v>
      </c>
      <c r="I1511" s="3" t="s">
        <v>29</v>
      </c>
      <c r="J1511" s="5">
        <v>1.136362760814059</v>
      </c>
      <c r="K1511" t="str">
        <f>_xlfn.XLOOKUP(D1511, dim_channels!A:A, dim_channels!C:C, "Not Found")</f>
        <v>OTA</v>
      </c>
      <c r="L1511" t="str">
        <f>_xlfn.XLOOKUP(D1511, dim_channels!A:A, dim_channels!B:B, "Not Found")</f>
        <v>Agoda</v>
      </c>
      <c r="M1511">
        <f t="shared" si="92"/>
        <v>0</v>
      </c>
      <c r="N1511">
        <f t="shared" si="93"/>
        <v>1</v>
      </c>
      <c r="O1511">
        <f t="shared" si="94"/>
        <v>4672.3900000000003</v>
      </c>
      <c r="P1511">
        <f t="shared" si="95"/>
        <v>5309.53</v>
      </c>
    </row>
    <row r="1512" spans="1:16" x14ac:dyDescent="0.2">
      <c r="A1512" s="2" t="s">
        <v>1942</v>
      </c>
      <c r="B1512" s="2" t="s">
        <v>1048</v>
      </c>
      <c r="C1512" s="2" t="s">
        <v>597</v>
      </c>
      <c r="D1512" s="2" t="s">
        <v>169</v>
      </c>
      <c r="E1512" s="2" t="s">
        <v>46</v>
      </c>
      <c r="F1512" s="2">
        <v>4566.08</v>
      </c>
      <c r="G1512" s="2">
        <v>913.22</v>
      </c>
      <c r="H1512" s="2">
        <v>3652.86</v>
      </c>
      <c r="I1512" s="2" t="s">
        <v>56</v>
      </c>
      <c r="J1512" s="4">
        <v>1.2500013687904821</v>
      </c>
      <c r="K1512" t="str">
        <f>_xlfn.XLOOKUP(D1512, dim_channels!A:A, dim_channels!C:C, "Not Found")</f>
        <v>GDS</v>
      </c>
      <c r="L1512" t="str">
        <f>_xlfn.XLOOKUP(D1512, dim_channels!A:A, dim_channels!B:B, "Not Found")</f>
        <v>GDS (Amadeus)</v>
      </c>
      <c r="M1512">
        <f t="shared" si="92"/>
        <v>0</v>
      </c>
      <c r="N1512">
        <f t="shared" si="93"/>
        <v>0</v>
      </c>
      <c r="O1512">
        <f t="shared" si="94"/>
        <v>0</v>
      </c>
      <c r="P1512">
        <f t="shared" si="95"/>
        <v>0</v>
      </c>
    </row>
    <row r="1513" spans="1:16" x14ac:dyDescent="0.2">
      <c r="A1513" s="3" t="s">
        <v>1943</v>
      </c>
      <c r="B1513" s="3" t="s">
        <v>465</v>
      </c>
      <c r="C1513" s="3" t="s">
        <v>460</v>
      </c>
      <c r="D1513" s="3" t="s">
        <v>114</v>
      </c>
      <c r="E1513" s="3" t="s">
        <v>115</v>
      </c>
      <c r="F1513" s="3">
        <v>8530.74</v>
      </c>
      <c r="G1513" s="3">
        <v>853.07</v>
      </c>
      <c r="H1513" s="3">
        <v>7677.67</v>
      </c>
      <c r="I1513" s="3" t="s">
        <v>56</v>
      </c>
      <c r="J1513" s="5">
        <v>1.111110532231784</v>
      </c>
      <c r="K1513" t="str">
        <f>_xlfn.XLOOKUP(D1513, dim_channels!A:A, dim_channels!C:C, "Not Found")</f>
        <v>Offline</v>
      </c>
      <c r="L1513" t="str">
        <f>_xlfn.XLOOKUP(D1513, dim_channels!A:A, dim_channels!B:B, "Not Found")</f>
        <v>Travel Agency</v>
      </c>
      <c r="M1513">
        <f t="shared" si="92"/>
        <v>0</v>
      </c>
      <c r="N1513">
        <f t="shared" si="93"/>
        <v>0</v>
      </c>
      <c r="O1513">
        <f t="shared" si="94"/>
        <v>0</v>
      </c>
      <c r="P1513">
        <f t="shared" si="95"/>
        <v>0</v>
      </c>
    </row>
    <row r="1514" spans="1:16" x14ac:dyDescent="0.2">
      <c r="A1514" s="2" t="s">
        <v>1944</v>
      </c>
      <c r="B1514" s="2" t="s">
        <v>595</v>
      </c>
      <c r="C1514" s="2" t="s">
        <v>986</v>
      </c>
      <c r="D1514" s="2" t="s">
        <v>45</v>
      </c>
      <c r="E1514" s="2" t="s">
        <v>89</v>
      </c>
      <c r="F1514" s="2">
        <v>9763.2800000000007</v>
      </c>
      <c r="G1514" s="2">
        <v>0</v>
      </c>
      <c r="H1514" s="2">
        <v>9763.2800000000007</v>
      </c>
      <c r="I1514" s="2" t="s">
        <v>29</v>
      </c>
      <c r="J1514" s="4">
        <v>1</v>
      </c>
      <c r="K1514" t="str">
        <f>_xlfn.XLOOKUP(D1514, dim_channels!A:A, dim_channels!C:C, "Not Found")</f>
        <v>Corporate</v>
      </c>
      <c r="L1514" t="str">
        <f>_xlfn.XLOOKUP(D1514, dim_channels!A:A, dim_channels!B:B, "Not Found")</f>
        <v>Corporate Direct</v>
      </c>
      <c r="M1514">
        <f t="shared" si="92"/>
        <v>0</v>
      </c>
      <c r="N1514">
        <f t="shared" si="93"/>
        <v>1</v>
      </c>
      <c r="O1514">
        <f t="shared" si="94"/>
        <v>9763.2800000000007</v>
      </c>
      <c r="P1514">
        <f t="shared" si="95"/>
        <v>9763.2800000000007</v>
      </c>
    </row>
    <row r="1515" spans="1:16" x14ac:dyDescent="0.2">
      <c r="A1515" s="3" t="s">
        <v>1945</v>
      </c>
      <c r="B1515" s="3" t="s">
        <v>351</v>
      </c>
      <c r="C1515" s="3" t="s">
        <v>91</v>
      </c>
      <c r="D1515" s="3" t="s">
        <v>45</v>
      </c>
      <c r="E1515" s="3" t="s">
        <v>46</v>
      </c>
      <c r="F1515" s="3">
        <v>5620.88</v>
      </c>
      <c r="G1515" s="3">
        <v>281.04000000000002</v>
      </c>
      <c r="H1515" s="3">
        <v>5339.84</v>
      </c>
      <c r="I1515" s="3" t="s">
        <v>29</v>
      </c>
      <c r="J1515" s="5">
        <v>1.052630790435668</v>
      </c>
      <c r="K1515" t="str">
        <f>_xlfn.XLOOKUP(D1515, dim_channels!A:A, dim_channels!C:C, "Not Found")</f>
        <v>Corporate</v>
      </c>
      <c r="L1515" t="str">
        <f>_xlfn.XLOOKUP(D1515, dim_channels!A:A, dim_channels!B:B, "Not Found")</f>
        <v>Corporate Direct</v>
      </c>
      <c r="M1515">
        <f t="shared" si="92"/>
        <v>0</v>
      </c>
      <c r="N1515">
        <f t="shared" si="93"/>
        <v>1</v>
      </c>
      <c r="O1515">
        <f t="shared" si="94"/>
        <v>5339.84</v>
      </c>
      <c r="P1515">
        <f t="shared" si="95"/>
        <v>5620.88</v>
      </c>
    </row>
    <row r="1516" spans="1:16" x14ac:dyDescent="0.2">
      <c r="A1516" s="2" t="s">
        <v>1946</v>
      </c>
      <c r="B1516" s="2" t="s">
        <v>244</v>
      </c>
      <c r="C1516" s="2" t="s">
        <v>147</v>
      </c>
      <c r="D1516" s="2" t="s">
        <v>45</v>
      </c>
      <c r="E1516" s="2" t="s">
        <v>89</v>
      </c>
      <c r="F1516" s="2">
        <v>15757.4</v>
      </c>
      <c r="G1516" s="2">
        <v>0</v>
      </c>
      <c r="H1516" s="2">
        <v>15757.4</v>
      </c>
      <c r="I1516" s="2" t="s">
        <v>29</v>
      </c>
      <c r="J1516" s="4">
        <v>1</v>
      </c>
      <c r="K1516" t="str">
        <f>_xlfn.XLOOKUP(D1516, dim_channels!A:A, dim_channels!C:C, "Not Found")</f>
        <v>Corporate</v>
      </c>
      <c r="L1516" t="str">
        <f>_xlfn.XLOOKUP(D1516, dim_channels!A:A, dim_channels!B:B, "Not Found")</f>
        <v>Corporate Direct</v>
      </c>
      <c r="M1516">
        <f t="shared" si="92"/>
        <v>0</v>
      </c>
      <c r="N1516">
        <f t="shared" si="93"/>
        <v>1</v>
      </c>
      <c r="O1516">
        <f t="shared" si="94"/>
        <v>15757.4</v>
      </c>
      <c r="P1516">
        <f t="shared" si="95"/>
        <v>15757.4</v>
      </c>
    </row>
    <row r="1517" spans="1:16" x14ac:dyDescent="0.2">
      <c r="A1517" s="3" t="s">
        <v>1947</v>
      </c>
      <c r="B1517" s="3" t="s">
        <v>443</v>
      </c>
      <c r="C1517" s="3" t="s">
        <v>87</v>
      </c>
      <c r="D1517" s="3" t="s">
        <v>45</v>
      </c>
      <c r="E1517" s="3" t="s">
        <v>89</v>
      </c>
      <c r="F1517" s="3">
        <v>15823.18</v>
      </c>
      <c r="G1517" s="3">
        <v>0</v>
      </c>
      <c r="H1517" s="3">
        <v>15823.18</v>
      </c>
      <c r="I1517" s="3" t="s">
        <v>29</v>
      </c>
      <c r="J1517" s="5">
        <v>1</v>
      </c>
      <c r="K1517" t="str">
        <f>_xlfn.XLOOKUP(D1517, dim_channels!A:A, dim_channels!C:C, "Not Found")</f>
        <v>Corporate</v>
      </c>
      <c r="L1517" t="str">
        <f>_xlfn.XLOOKUP(D1517, dim_channels!A:A, dim_channels!B:B, "Not Found")</f>
        <v>Corporate Direct</v>
      </c>
      <c r="M1517">
        <f t="shared" si="92"/>
        <v>0</v>
      </c>
      <c r="N1517">
        <f t="shared" si="93"/>
        <v>1</v>
      </c>
      <c r="O1517">
        <f t="shared" si="94"/>
        <v>15823.18</v>
      </c>
      <c r="P1517">
        <f t="shared" si="95"/>
        <v>15823.18</v>
      </c>
    </row>
    <row r="1518" spans="1:16" x14ac:dyDescent="0.2">
      <c r="A1518" s="2" t="s">
        <v>1948</v>
      </c>
      <c r="B1518" s="2" t="s">
        <v>619</v>
      </c>
      <c r="C1518" s="2" t="s">
        <v>448</v>
      </c>
      <c r="D1518" s="2" t="s">
        <v>52</v>
      </c>
      <c r="E1518" s="2" t="s">
        <v>34</v>
      </c>
      <c r="F1518" s="2">
        <v>3120.75</v>
      </c>
      <c r="G1518" s="2">
        <v>374.49</v>
      </c>
      <c r="H1518" s="2">
        <v>2746.26</v>
      </c>
      <c r="I1518" s="2" t="s">
        <v>29</v>
      </c>
      <c r="J1518" s="4">
        <v>1.136363636363636</v>
      </c>
      <c r="K1518" t="str">
        <f>_xlfn.XLOOKUP(D1518, dim_channels!A:A, dim_channels!C:C, "Not Found")</f>
        <v>OTA</v>
      </c>
      <c r="L1518" t="str">
        <f>_xlfn.XLOOKUP(D1518, dim_channels!A:A, dim_channels!B:B, "Not Found")</f>
        <v>Agoda</v>
      </c>
      <c r="M1518">
        <f t="shared" si="92"/>
        <v>0</v>
      </c>
      <c r="N1518">
        <f t="shared" si="93"/>
        <v>1</v>
      </c>
      <c r="O1518">
        <f t="shared" si="94"/>
        <v>2746.26</v>
      </c>
      <c r="P1518">
        <f t="shared" si="95"/>
        <v>3120.75</v>
      </c>
    </row>
    <row r="1519" spans="1:16" x14ac:dyDescent="0.2">
      <c r="A1519" s="3" t="s">
        <v>1949</v>
      </c>
      <c r="B1519" s="3" t="s">
        <v>278</v>
      </c>
      <c r="C1519" s="3" t="s">
        <v>807</v>
      </c>
      <c r="D1519" s="3" t="s">
        <v>52</v>
      </c>
      <c r="E1519" s="3" t="s">
        <v>34</v>
      </c>
      <c r="F1519" s="3">
        <v>6917.77</v>
      </c>
      <c r="G1519" s="3">
        <v>830.13</v>
      </c>
      <c r="H1519" s="3">
        <v>6087.64</v>
      </c>
      <c r="I1519" s="3" t="s">
        <v>29</v>
      </c>
      <c r="J1519" s="5">
        <v>1.136363188361992</v>
      </c>
      <c r="K1519" t="str">
        <f>_xlfn.XLOOKUP(D1519, dim_channels!A:A, dim_channels!C:C, "Not Found")</f>
        <v>OTA</v>
      </c>
      <c r="L1519" t="str">
        <f>_xlfn.XLOOKUP(D1519, dim_channels!A:A, dim_channels!B:B, "Not Found")</f>
        <v>Agoda</v>
      </c>
      <c r="M1519">
        <f t="shared" si="92"/>
        <v>0</v>
      </c>
      <c r="N1519">
        <f t="shared" si="93"/>
        <v>1</v>
      </c>
      <c r="O1519">
        <f t="shared" si="94"/>
        <v>6087.64</v>
      </c>
      <c r="P1519">
        <f t="shared" si="95"/>
        <v>6917.77</v>
      </c>
    </row>
    <row r="1520" spans="1:16" x14ac:dyDescent="0.2">
      <c r="A1520" s="2" t="s">
        <v>1950</v>
      </c>
      <c r="B1520" s="2" t="s">
        <v>130</v>
      </c>
      <c r="C1520" s="2" t="s">
        <v>426</v>
      </c>
      <c r="D1520" s="2" t="s">
        <v>27</v>
      </c>
      <c r="E1520" s="2" t="s">
        <v>28</v>
      </c>
      <c r="F1520" s="2">
        <v>13004.25</v>
      </c>
      <c r="G1520" s="2">
        <v>2340.7600000000002</v>
      </c>
      <c r="H1520" s="2">
        <v>10663.49</v>
      </c>
      <c r="I1520" s="2" t="s">
        <v>29</v>
      </c>
      <c r="J1520" s="4">
        <v>1.219511623305316</v>
      </c>
      <c r="K1520" t="str">
        <f>_xlfn.XLOOKUP(D1520, dim_channels!A:A, dim_channels!C:C, "Not Found")</f>
        <v>OTA</v>
      </c>
      <c r="L1520" t="str">
        <f>_xlfn.XLOOKUP(D1520, dim_channels!A:A, dim_channels!B:B, "Not Found")</f>
        <v>Expedia</v>
      </c>
      <c r="M1520">
        <f t="shared" si="92"/>
        <v>0</v>
      </c>
      <c r="N1520">
        <f t="shared" si="93"/>
        <v>1</v>
      </c>
      <c r="O1520">
        <f t="shared" si="94"/>
        <v>10663.49</v>
      </c>
      <c r="P1520">
        <f t="shared" si="95"/>
        <v>13004.25</v>
      </c>
    </row>
    <row r="1521" spans="1:16" x14ac:dyDescent="0.2">
      <c r="A1521" s="3" t="s">
        <v>1951</v>
      </c>
      <c r="B1521" s="3" t="s">
        <v>37</v>
      </c>
      <c r="C1521" s="3" t="s">
        <v>351</v>
      </c>
      <c r="D1521" s="3" t="s">
        <v>52</v>
      </c>
      <c r="E1521" s="3" t="s">
        <v>34</v>
      </c>
      <c r="F1521" s="3">
        <v>3199.67</v>
      </c>
      <c r="G1521" s="3">
        <v>383.96</v>
      </c>
      <c r="H1521" s="3">
        <v>2815.71</v>
      </c>
      <c r="I1521" s="3" t="s">
        <v>29</v>
      </c>
      <c r="J1521" s="5">
        <v>1.136363474931722</v>
      </c>
      <c r="K1521" t="str">
        <f>_xlfn.XLOOKUP(D1521, dim_channels!A:A, dim_channels!C:C, "Not Found")</f>
        <v>OTA</v>
      </c>
      <c r="L1521" t="str">
        <f>_xlfn.XLOOKUP(D1521, dim_channels!A:A, dim_channels!B:B, "Not Found")</f>
        <v>Agoda</v>
      </c>
      <c r="M1521">
        <f t="shared" si="92"/>
        <v>0</v>
      </c>
      <c r="N1521">
        <f t="shared" si="93"/>
        <v>1</v>
      </c>
      <c r="O1521">
        <f t="shared" si="94"/>
        <v>2815.71</v>
      </c>
      <c r="P1521">
        <f t="shared" si="95"/>
        <v>3199.67</v>
      </c>
    </row>
    <row r="1522" spans="1:16" x14ac:dyDescent="0.2">
      <c r="A1522" s="2" t="s">
        <v>1952</v>
      </c>
      <c r="B1522" s="2" t="s">
        <v>187</v>
      </c>
      <c r="C1522" s="2" t="s">
        <v>787</v>
      </c>
      <c r="D1522" s="2" t="s">
        <v>27</v>
      </c>
      <c r="E1522" s="2" t="s">
        <v>60</v>
      </c>
      <c r="F1522" s="2">
        <v>9964.43</v>
      </c>
      <c r="G1522" s="2">
        <v>0</v>
      </c>
      <c r="H1522" s="2">
        <v>9964.43</v>
      </c>
      <c r="I1522" s="2" t="s">
        <v>29</v>
      </c>
      <c r="J1522" s="4">
        <v>1</v>
      </c>
      <c r="K1522" t="str">
        <f>_xlfn.XLOOKUP(D1522, dim_channels!A:A, dim_channels!C:C, "Not Found")</f>
        <v>OTA</v>
      </c>
      <c r="L1522" t="str">
        <f>_xlfn.XLOOKUP(D1522, dim_channels!A:A, dim_channels!B:B, "Not Found")</f>
        <v>Expedia</v>
      </c>
      <c r="M1522">
        <f t="shared" si="92"/>
        <v>0</v>
      </c>
      <c r="N1522">
        <f t="shared" si="93"/>
        <v>1</v>
      </c>
      <c r="O1522">
        <f t="shared" si="94"/>
        <v>9964.43</v>
      </c>
      <c r="P1522">
        <f t="shared" si="95"/>
        <v>9964.43</v>
      </c>
    </row>
    <row r="1523" spans="1:16" x14ac:dyDescent="0.2">
      <c r="A1523" s="3" t="s">
        <v>1953</v>
      </c>
      <c r="B1523" s="3" t="s">
        <v>91</v>
      </c>
      <c r="C1523" s="3" t="s">
        <v>422</v>
      </c>
      <c r="D1523" s="3" t="s">
        <v>169</v>
      </c>
      <c r="E1523" s="3" t="s">
        <v>46</v>
      </c>
      <c r="F1523" s="3">
        <v>12416.63</v>
      </c>
      <c r="G1523" s="3">
        <v>2483.33</v>
      </c>
      <c r="H1523" s="3">
        <v>9933.2999999999993</v>
      </c>
      <c r="I1523" s="3" t="s">
        <v>29</v>
      </c>
      <c r="J1523" s="5">
        <v>1.250000503357394</v>
      </c>
      <c r="K1523" t="str">
        <f>_xlfn.XLOOKUP(D1523, dim_channels!A:A, dim_channels!C:C, "Not Found")</f>
        <v>GDS</v>
      </c>
      <c r="L1523" t="str">
        <f>_xlfn.XLOOKUP(D1523, dim_channels!A:A, dim_channels!B:B, "Not Found")</f>
        <v>GDS (Amadeus)</v>
      </c>
      <c r="M1523">
        <f t="shared" si="92"/>
        <v>0</v>
      </c>
      <c r="N1523">
        <f t="shared" si="93"/>
        <v>1</v>
      </c>
      <c r="O1523">
        <f t="shared" si="94"/>
        <v>9933.2999999999993</v>
      </c>
      <c r="P1523">
        <f t="shared" si="95"/>
        <v>12416.63</v>
      </c>
    </row>
    <row r="1524" spans="1:16" x14ac:dyDescent="0.2">
      <c r="A1524" s="2" t="s">
        <v>1954</v>
      </c>
      <c r="B1524" s="2" t="s">
        <v>121</v>
      </c>
      <c r="C1524" s="2" t="s">
        <v>54</v>
      </c>
      <c r="D1524" s="2" t="s">
        <v>169</v>
      </c>
      <c r="E1524" s="2" t="s">
        <v>34</v>
      </c>
      <c r="F1524" s="2">
        <v>6906.5</v>
      </c>
      <c r="G1524" s="2">
        <v>1381.3</v>
      </c>
      <c r="H1524" s="2">
        <v>5525.2</v>
      </c>
      <c r="I1524" s="2" t="s">
        <v>29</v>
      </c>
      <c r="J1524" s="4">
        <v>1.25</v>
      </c>
      <c r="K1524" t="str">
        <f>_xlfn.XLOOKUP(D1524, dim_channels!A:A, dim_channels!C:C, "Not Found")</f>
        <v>GDS</v>
      </c>
      <c r="L1524" t="str">
        <f>_xlfn.XLOOKUP(D1524, dim_channels!A:A, dim_channels!B:B, "Not Found")</f>
        <v>GDS (Amadeus)</v>
      </c>
      <c r="M1524">
        <f t="shared" si="92"/>
        <v>0</v>
      </c>
      <c r="N1524">
        <f t="shared" si="93"/>
        <v>1</v>
      </c>
      <c r="O1524">
        <f t="shared" si="94"/>
        <v>5525.2</v>
      </c>
      <c r="P1524">
        <f t="shared" si="95"/>
        <v>6906.5</v>
      </c>
    </row>
    <row r="1525" spans="1:16" x14ac:dyDescent="0.2">
      <c r="A1525" s="3" t="s">
        <v>1955</v>
      </c>
      <c r="B1525" s="3" t="s">
        <v>509</v>
      </c>
      <c r="C1525" s="3" t="s">
        <v>198</v>
      </c>
      <c r="D1525" s="3" t="s">
        <v>52</v>
      </c>
      <c r="E1525" s="3" t="s">
        <v>34</v>
      </c>
      <c r="F1525" s="3">
        <v>7744.39</v>
      </c>
      <c r="G1525" s="3">
        <v>929.33</v>
      </c>
      <c r="H1525" s="3">
        <v>6815.06</v>
      </c>
      <c r="I1525" s="3" t="s">
        <v>29</v>
      </c>
      <c r="J1525" s="5">
        <v>1.136364169941277</v>
      </c>
      <c r="K1525" t="str">
        <f>_xlfn.XLOOKUP(D1525, dim_channels!A:A, dim_channels!C:C, "Not Found")</f>
        <v>OTA</v>
      </c>
      <c r="L1525" t="str">
        <f>_xlfn.XLOOKUP(D1525, dim_channels!A:A, dim_channels!B:B, "Not Found")</f>
        <v>Agoda</v>
      </c>
      <c r="M1525">
        <f t="shared" si="92"/>
        <v>0</v>
      </c>
      <c r="N1525">
        <f t="shared" si="93"/>
        <v>1</v>
      </c>
      <c r="O1525">
        <f t="shared" si="94"/>
        <v>6815.06</v>
      </c>
      <c r="P1525">
        <f t="shared" si="95"/>
        <v>7744.39</v>
      </c>
    </row>
    <row r="1526" spans="1:16" x14ac:dyDescent="0.2">
      <c r="A1526" s="2" t="s">
        <v>1956</v>
      </c>
      <c r="B1526" s="2" t="s">
        <v>1272</v>
      </c>
      <c r="C1526" s="2" t="s">
        <v>630</v>
      </c>
      <c r="D1526" s="2" t="s">
        <v>27</v>
      </c>
      <c r="E1526" s="2" t="s">
        <v>60</v>
      </c>
      <c r="F1526" s="2">
        <v>5810.89</v>
      </c>
      <c r="G1526" s="2">
        <v>0</v>
      </c>
      <c r="H1526" s="2">
        <v>5810.89</v>
      </c>
      <c r="I1526" s="2" t="s">
        <v>41</v>
      </c>
      <c r="J1526" s="4">
        <v>1</v>
      </c>
      <c r="K1526" t="str">
        <f>_xlfn.XLOOKUP(D1526, dim_channels!A:A, dim_channels!C:C, "Not Found")</f>
        <v>OTA</v>
      </c>
      <c r="L1526" t="str">
        <f>_xlfn.XLOOKUP(D1526, dim_channels!A:A, dim_channels!B:B, "Not Found")</f>
        <v>Expedia</v>
      </c>
      <c r="M1526">
        <f t="shared" si="92"/>
        <v>1</v>
      </c>
      <c r="N1526">
        <f t="shared" si="93"/>
        <v>0</v>
      </c>
      <c r="O1526">
        <f t="shared" si="94"/>
        <v>0</v>
      </c>
      <c r="P1526">
        <f t="shared" si="95"/>
        <v>0</v>
      </c>
    </row>
    <row r="1527" spans="1:16" x14ac:dyDescent="0.2">
      <c r="A1527" s="3" t="s">
        <v>1957</v>
      </c>
      <c r="B1527" s="3" t="s">
        <v>129</v>
      </c>
      <c r="C1527" s="3" t="s">
        <v>129</v>
      </c>
      <c r="D1527" s="3" t="s">
        <v>33</v>
      </c>
      <c r="E1527" s="3" t="s">
        <v>60</v>
      </c>
      <c r="F1527" s="3">
        <v>3627.41</v>
      </c>
      <c r="G1527" s="3">
        <v>0</v>
      </c>
      <c r="H1527" s="3">
        <v>3627.41</v>
      </c>
      <c r="I1527" s="3" t="s">
        <v>29</v>
      </c>
      <c r="J1527" s="5">
        <v>1</v>
      </c>
      <c r="K1527" t="str">
        <f>_xlfn.XLOOKUP(D1527, dim_channels!A:A, dim_channels!C:C, "Not Found")</f>
        <v>OTA</v>
      </c>
      <c r="L1527" t="str">
        <f>_xlfn.XLOOKUP(D1527, dim_channels!A:A, dim_channels!B:B, "Not Found")</f>
        <v>Booking.com</v>
      </c>
      <c r="M1527">
        <f t="shared" si="92"/>
        <v>0</v>
      </c>
      <c r="N1527">
        <f t="shared" si="93"/>
        <v>1</v>
      </c>
      <c r="O1527">
        <f t="shared" si="94"/>
        <v>3627.41</v>
      </c>
      <c r="P1527">
        <f t="shared" si="95"/>
        <v>3627.41</v>
      </c>
    </row>
    <row r="1528" spans="1:16" x14ac:dyDescent="0.2">
      <c r="A1528" s="2" t="s">
        <v>1958</v>
      </c>
      <c r="B1528" s="2" t="s">
        <v>50</v>
      </c>
      <c r="C1528" s="2" t="s">
        <v>307</v>
      </c>
      <c r="D1528" s="2" t="s">
        <v>169</v>
      </c>
      <c r="E1528" s="2" t="s">
        <v>46</v>
      </c>
      <c r="F1528" s="2">
        <v>3457.23</v>
      </c>
      <c r="G1528" s="2">
        <v>691.45</v>
      </c>
      <c r="H1528" s="2">
        <v>2765.78</v>
      </c>
      <c r="I1528" s="2" t="s">
        <v>29</v>
      </c>
      <c r="J1528" s="4">
        <v>1.250001807808286</v>
      </c>
      <c r="K1528" t="str">
        <f>_xlfn.XLOOKUP(D1528, dim_channels!A:A, dim_channels!C:C, "Not Found")</f>
        <v>GDS</v>
      </c>
      <c r="L1528" t="str">
        <f>_xlfn.XLOOKUP(D1528, dim_channels!A:A, dim_channels!B:B, "Not Found")</f>
        <v>GDS (Amadeus)</v>
      </c>
      <c r="M1528">
        <f t="shared" si="92"/>
        <v>0</v>
      </c>
      <c r="N1528">
        <f t="shared" si="93"/>
        <v>1</v>
      </c>
      <c r="O1528">
        <f t="shared" si="94"/>
        <v>2765.78</v>
      </c>
      <c r="P1528">
        <f t="shared" si="95"/>
        <v>3457.23</v>
      </c>
    </row>
    <row r="1529" spans="1:16" x14ac:dyDescent="0.2">
      <c r="A1529" s="3" t="s">
        <v>1959</v>
      </c>
      <c r="B1529" s="3" t="s">
        <v>106</v>
      </c>
      <c r="C1529" s="3" t="s">
        <v>106</v>
      </c>
      <c r="D1529" s="3" t="s">
        <v>64</v>
      </c>
      <c r="E1529" s="3" t="s">
        <v>34</v>
      </c>
      <c r="F1529" s="3">
        <v>3377.59</v>
      </c>
      <c r="G1529" s="3">
        <v>0</v>
      </c>
      <c r="H1529" s="3">
        <v>3377.59</v>
      </c>
      <c r="I1529" s="3" t="s">
        <v>29</v>
      </c>
      <c r="J1529" s="5">
        <v>1</v>
      </c>
      <c r="K1529" t="str">
        <f>_xlfn.XLOOKUP(D1529, dim_channels!A:A, dim_channels!C:C, "Not Found")</f>
        <v>Direct</v>
      </c>
      <c r="L1529" t="str">
        <f>_xlfn.XLOOKUP(D1529, dim_channels!A:A, dim_channels!B:B, "Not Found")</f>
        <v>Direct Website</v>
      </c>
      <c r="M1529">
        <f t="shared" si="92"/>
        <v>0</v>
      </c>
      <c r="N1529">
        <f t="shared" si="93"/>
        <v>1</v>
      </c>
      <c r="O1529">
        <f t="shared" si="94"/>
        <v>3377.59</v>
      </c>
      <c r="P1529">
        <f t="shared" si="95"/>
        <v>3377.59</v>
      </c>
    </row>
    <row r="1530" spans="1:16" x14ac:dyDescent="0.2">
      <c r="A1530" s="2" t="s">
        <v>1960</v>
      </c>
      <c r="B1530" s="2" t="s">
        <v>512</v>
      </c>
      <c r="C1530" s="2" t="s">
        <v>117</v>
      </c>
      <c r="D1530" s="2" t="s">
        <v>206</v>
      </c>
      <c r="E1530" s="2" t="s">
        <v>207</v>
      </c>
      <c r="F1530" s="2">
        <v>15684.64</v>
      </c>
      <c r="G1530" s="2">
        <v>0</v>
      </c>
      <c r="H1530" s="2">
        <v>15684.64</v>
      </c>
      <c r="I1530" s="2" t="s">
        <v>29</v>
      </c>
      <c r="J1530" s="4">
        <v>1</v>
      </c>
      <c r="K1530" t="str">
        <f>_xlfn.XLOOKUP(D1530, dim_channels!A:A, dim_channels!C:C, "Not Found")</f>
        <v>Direct</v>
      </c>
      <c r="L1530" t="str">
        <f>_xlfn.XLOOKUP(D1530, dim_channels!A:A, dim_channels!B:B, "Not Found")</f>
        <v>Walk-in</v>
      </c>
      <c r="M1530">
        <f t="shared" si="92"/>
        <v>0</v>
      </c>
      <c r="N1530">
        <f t="shared" si="93"/>
        <v>1</v>
      </c>
      <c r="O1530">
        <f t="shared" si="94"/>
        <v>15684.64</v>
      </c>
      <c r="P1530">
        <f t="shared" si="95"/>
        <v>15684.64</v>
      </c>
    </row>
    <row r="1531" spans="1:16" x14ac:dyDescent="0.2">
      <c r="A1531" s="3" t="s">
        <v>1961</v>
      </c>
      <c r="B1531" s="3" t="s">
        <v>202</v>
      </c>
      <c r="C1531" s="3" t="s">
        <v>754</v>
      </c>
      <c r="D1531" s="3" t="s">
        <v>169</v>
      </c>
      <c r="E1531" s="3" t="s">
        <v>34</v>
      </c>
      <c r="F1531" s="3">
        <v>10149.1</v>
      </c>
      <c r="G1531" s="3">
        <v>2029.82</v>
      </c>
      <c r="H1531" s="3">
        <v>8119.28</v>
      </c>
      <c r="I1531" s="3" t="s">
        <v>29</v>
      </c>
      <c r="J1531" s="5">
        <v>1.25</v>
      </c>
      <c r="K1531" t="str">
        <f>_xlfn.XLOOKUP(D1531, dim_channels!A:A, dim_channels!C:C, "Not Found")</f>
        <v>GDS</v>
      </c>
      <c r="L1531" t="str">
        <f>_xlfn.XLOOKUP(D1531, dim_channels!A:A, dim_channels!B:B, "Not Found")</f>
        <v>GDS (Amadeus)</v>
      </c>
      <c r="M1531">
        <f t="shared" si="92"/>
        <v>0</v>
      </c>
      <c r="N1531">
        <f t="shared" si="93"/>
        <v>1</v>
      </c>
      <c r="O1531">
        <f t="shared" si="94"/>
        <v>8119.28</v>
      </c>
      <c r="P1531">
        <f t="shared" si="95"/>
        <v>10149.1</v>
      </c>
    </row>
    <row r="1532" spans="1:16" x14ac:dyDescent="0.2">
      <c r="A1532" s="2" t="s">
        <v>1962</v>
      </c>
      <c r="B1532" s="2" t="s">
        <v>762</v>
      </c>
      <c r="C1532" s="2" t="s">
        <v>147</v>
      </c>
      <c r="D1532" s="2" t="s">
        <v>27</v>
      </c>
      <c r="E1532" s="2" t="s">
        <v>34</v>
      </c>
      <c r="F1532" s="2">
        <v>8622.61</v>
      </c>
      <c r="G1532" s="2">
        <v>1552.07</v>
      </c>
      <c r="H1532" s="2">
        <v>7070.54</v>
      </c>
      <c r="I1532" s="2" t="s">
        <v>56</v>
      </c>
      <c r="J1532" s="4">
        <v>1.21951222961754</v>
      </c>
      <c r="K1532" t="str">
        <f>_xlfn.XLOOKUP(D1532, dim_channels!A:A, dim_channels!C:C, "Not Found")</f>
        <v>OTA</v>
      </c>
      <c r="L1532" t="str">
        <f>_xlfn.XLOOKUP(D1532, dim_channels!A:A, dim_channels!B:B, "Not Found")</f>
        <v>Expedia</v>
      </c>
      <c r="M1532">
        <f t="shared" si="92"/>
        <v>0</v>
      </c>
      <c r="N1532">
        <f t="shared" si="93"/>
        <v>0</v>
      </c>
      <c r="O1532">
        <f t="shared" si="94"/>
        <v>0</v>
      </c>
      <c r="P1532">
        <f t="shared" si="95"/>
        <v>0</v>
      </c>
    </row>
    <row r="1533" spans="1:16" x14ac:dyDescent="0.2">
      <c r="A1533" s="3" t="s">
        <v>1963</v>
      </c>
      <c r="B1533" s="3" t="s">
        <v>315</v>
      </c>
      <c r="C1533" s="3" t="s">
        <v>209</v>
      </c>
      <c r="D1533" s="3" t="s">
        <v>45</v>
      </c>
      <c r="E1533" s="3" t="s">
        <v>46</v>
      </c>
      <c r="F1533" s="3">
        <v>7349.06</v>
      </c>
      <c r="G1533" s="3">
        <v>367.45</v>
      </c>
      <c r="H1533" s="3">
        <v>6981.61</v>
      </c>
      <c r="I1533" s="3" t="s">
        <v>29</v>
      </c>
      <c r="J1533" s="5">
        <v>1.05263112663125</v>
      </c>
      <c r="K1533" t="str">
        <f>_xlfn.XLOOKUP(D1533, dim_channels!A:A, dim_channels!C:C, "Not Found")</f>
        <v>Corporate</v>
      </c>
      <c r="L1533" t="str">
        <f>_xlfn.XLOOKUP(D1533, dim_channels!A:A, dim_channels!B:B, "Not Found")</f>
        <v>Corporate Direct</v>
      </c>
      <c r="M1533">
        <f t="shared" si="92"/>
        <v>0</v>
      </c>
      <c r="N1533">
        <f t="shared" si="93"/>
        <v>1</v>
      </c>
      <c r="O1533">
        <f t="shared" si="94"/>
        <v>6981.61</v>
      </c>
      <c r="P1533">
        <f t="shared" si="95"/>
        <v>7349.06</v>
      </c>
    </row>
    <row r="1534" spans="1:16" x14ac:dyDescent="0.2">
      <c r="A1534" s="2" t="s">
        <v>1964</v>
      </c>
      <c r="B1534" s="2" t="s">
        <v>48</v>
      </c>
      <c r="C1534" s="2" t="s">
        <v>286</v>
      </c>
      <c r="D1534" s="2" t="s">
        <v>52</v>
      </c>
      <c r="E1534" s="2" t="s">
        <v>60</v>
      </c>
      <c r="F1534" s="2">
        <v>6672.75</v>
      </c>
      <c r="G1534" s="2">
        <v>0</v>
      </c>
      <c r="H1534" s="2">
        <v>6672.75</v>
      </c>
      <c r="I1534" s="2" t="s">
        <v>29</v>
      </c>
      <c r="J1534" s="4">
        <v>1</v>
      </c>
      <c r="K1534" t="str">
        <f>_xlfn.XLOOKUP(D1534, dim_channels!A:A, dim_channels!C:C, "Not Found")</f>
        <v>OTA</v>
      </c>
      <c r="L1534" t="str">
        <f>_xlfn.XLOOKUP(D1534, dim_channels!A:A, dim_channels!B:B, "Not Found")</f>
        <v>Agoda</v>
      </c>
      <c r="M1534">
        <f t="shared" si="92"/>
        <v>0</v>
      </c>
      <c r="N1534">
        <f t="shared" si="93"/>
        <v>1</v>
      </c>
      <c r="O1534">
        <f t="shared" si="94"/>
        <v>6672.75</v>
      </c>
      <c r="P1534">
        <f t="shared" si="95"/>
        <v>6672.75</v>
      </c>
    </row>
    <row r="1535" spans="1:16" x14ac:dyDescent="0.2">
      <c r="A1535" s="3" t="s">
        <v>1965</v>
      </c>
      <c r="B1535" s="3" t="s">
        <v>1048</v>
      </c>
      <c r="C1535" s="3" t="s">
        <v>380</v>
      </c>
      <c r="D1535" s="3" t="s">
        <v>45</v>
      </c>
      <c r="E1535" s="3" t="s">
        <v>46</v>
      </c>
      <c r="F1535" s="3">
        <v>2995.97</v>
      </c>
      <c r="G1535" s="3">
        <v>149.80000000000001</v>
      </c>
      <c r="H1535" s="3">
        <v>2846.17</v>
      </c>
      <c r="I1535" s="3" t="s">
        <v>29</v>
      </c>
      <c r="J1535" s="5">
        <v>1.052632133709511</v>
      </c>
      <c r="K1535" t="str">
        <f>_xlfn.XLOOKUP(D1535, dim_channels!A:A, dim_channels!C:C, "Not Found")</f>
        <v>Corporate</v>
      </c>
      <c r="L1535" t="str">
        <f>_xlfn.XLOOKUP(D1535, dim_channels!A:A, dim_channels!B:B, "Not Found")</f>
        <v>Corporate Direct</v>
      </c>
      <c r="M1535">
        <f t="shared" si="92"/>
        <v>0</v>
      </c>
      <c r="N1535">
        <f t="shared" si="93"/>
        <v>1</v>
      </c>
      <c r="O1535">
        <f t="shared" si="94"/>
        <v>2846.17</v>
      </c>
      <c r="P1535">
        <f t="shared" si="95"/>
        <v>2995.97</v>
      </c>
    </row>
    <row r="1536" spans="1:16" x14ac:dyDescent="0.2">
      <c r="A1536" s="2" t="s">
        <v>1966</v>
      </c>
      <c r="B1536" s="2" t="s">
        <v>532</v>
      </c>
      <c r="C1536" s="2" t="s">
        <v>986</v>
      </c>
      <c r="D1536" s="2" t="s">
        <v>45</v>
      </c>
      <c r="E1536" s="2" t="s">
        <v>89</v>
      </c>
      <c r="F1536" s="2">
        <v>10437.129999999999</v>
      </c>
      <c r="G1536" s="2">
        <v>0</v>
      </c>
      <c r="H1536" s="2">
        <v>10437.129999999999</v>
      </c>
      <c r="I1536" s="2" t="s">
        <v>29</v>
      </c>
      <c r="J1536" s="4">
        <v>1</v>
      </c>
      <c r="K1536" t="str">
        <f>_xlfn.XLOOKUP(D1536, dim_channels!A:A, dim_channels!C:C, "Not Found")</f>
        <v>Corporate</v>
      </c>
      <c r="L1536" t="str">
        <f>_xlfn.XLOOKUP(D1536, dim_channels!A:A, dim_channels!B:B, "Not Found")</f>
        <v>Corporate Direct</v>
      </c>
      <c r="M1536">
        <f t="shared" si="92"/>
        <v>0</v>
      </c>
      <c r="N1536">
        <f t="shared" si="93"/>
        <v>1</v>
      </c>
      <c r="O1536">
        <f t="shared" si="94"/>
        <v>10437.129999999999</v>
      </c>
      <c r="P1536">
        <f t="shared" si="95"/>
        <v>10437.129999999999</v>
      </c>
    </row>
    <row r="1537" spans="1:16" x14ac:dyDescent="0.2">
      <c r="A1537" s="3" t="s">
        <v>1967</v>
      </c>
      <c r="B1537" s="3" t="s">
        <v>87</v>
      </c>
      <c r="C1537" s="3" t="s">
        <v>791</v>
      </c>
      <c r="D1537" s="3" t="s">
        <v>33</v>
      </c>
      <c r="E1537" s="3" t="s">
        <v>28</v>
      </c>
      <c r="F1537" s="3">
        <v>9599.49</v>
      </c>
      <c r="G1537" s="3">
        <v>1439.92</v>
      </c>
      <c r="H1537" s="3">
        <v>8159.57</v>
      </c>
      <c r="I1537" s="3" t="s">
        <v>29</v>
      </c>
      <c r="J1537" s="5">
        <v>1.176470083595091</v>
      </c>
      <c r="K1537" t="str">
        <f>_xlfn.XLOOKUP(D1537, dim_channels!A:A, dim_channels!C:C, "Not Found")</f>
        <v>OTA</v>
      </c>
      <c r="L1537" t="str">
        <f>_xlfn.XLOOKUP(D1537, dim_channels!A:A, dim_channels!B:B, "Not Found")</f>
        <v>Booking.com</v>
      </c>
      <c r="M1537">
        <f t="shared" si="92"/>
        <v>0</v>
      </c>
      <c r="N1537">
        <f t="shared" si="93"/>
        <v>1</v>
      </c>
      <c r="O1537">
        <f t="shared" si="94"/>
        <v>8159.57</v>
      </c>
      <c r="P1537">
        <f t="shared" si="95"/>
        <v>9599.49</v>
      </c>
    </row>
    <row r="1538" spans="1:16" x14ac:dyDescent="0.2">
      <c r="A1538" s="2" t="s">
        <v>1968</v>
      </c>
      <c r="B1538" s="2" t="s">
        <v>286</v>
      </c>
      <c r="C1538" s="2" t="s">
        <v>187</v>
      </c>
      <c r="D1538" s="2" t="s">
        <v>52</v>
      </c>
      <c r="E1538" s="2" t="s">
        <v>60</v>
      </c>
      <c r="F1538" s="2">
        <v>9796.2900000000009</v>
      </c>
      <c r="G1538" s="2">
        <v>0</v>
      </c>
      <c r="H1538" s="2">
        <v>9796.2900000000009</v>
      </c>
      <c r="I1538" s="2" t="s">
        <v>56</v>
      </c>
      <c r="J1538" s="4">
        <v>1</v>
      </c>
      <c r="K1538" t="str">
        <f>_xlfn.XLOOKUP(D1538, dim_channels!A:A, dim_channels!C:C, "Not Found")</f>
        <v>OTA</v>
      </c>
      <c r="L1538" t="str">
        <f>_xlfn.XLOOKUP(D1538, dim_channels!A:A, dim_channels!B:B, "Not Found")</f>
        <v>Agoda</v>
      </c>
      <c r="M1538">
        <f t="shared" si="92"/>
        <v>0</v>
      </c>
      <c r="N1538">
        <f t="shared" si="93"/>
        <v>0</v>
      </c>
      <c r="O1538">
        <f t="shared" si="94"/>
        <v>0</v>
      </c>
      <c r="P1538">
        <f t="shared" si="95"/>
        <v>0</v>
      </c>
    </row>
    <row r="1539" spans="1:16" x14ac:dyDescent="0.2">
      <c r="A1539" s="3" t="s">
        <v>1969</v>
      </c>
      <c r="B1539" s="3" t="s">
        <v>560</v>
      </c>
      <c r="C1539" s="3" t="s">
        <v>130</v>
      </c>
      <c r="D1539" s="3" t="s">
        <v>33</v>
      </c>
      <c r="E1539" s="3" t="s">
        <v>28</v>
      </c>
      <c r="F1539" s="3">
        <v>7005.35</v>
      </c>
      <c r="G1539" s="3">
        <v>1050.8</v>
      </c>
      <c r="H1539" s="3">
        <v>5954.55</v>
      </c>
      <c r="I1539" s="3" t="s">
        <v>41</v>
      </c>
      <c r="J1539" s="5">
        <v>1.176470094297638</v>
      </c>
      <c r="K1539" t="str">
        <f>_xlfn.XLOOKUP(D1539, dim_channels!A:A, dim_channels!C:C, "Not Found")</f>
        <v>OTA</v>
      </c>
      <c r="L1539" t="str">
        <f>_xlfn.XLOOKUP(D1539, dim_channels!A:A, dim_channels!B:B, "Not Found")</f>
        <v>Booking.com</v>
      </c>
      <c r="M1539">
        <f t="shared" ref="M1539:M1602" si="96">IF(I1539="Cancelled",1,0)</f>
        <v>1</v>
      </c>
      <c r="N1539">
        <f t="shared" ref="N1539:N1602" si="97">IF(TRIM(UPPER(I1539))="CHECKED-OUT",1,0)</f>
        <v>0</v>
      </c>
      <c r="O1539">
        <f t="shared" ref="O1539:O1602" si="98">IF(TRIM(UPPER(I1539))="CHECKED-OUT",H1539,0)</f>
        <v>0</v>
      </c>
      <c r="P1539">
        <f t="shared" ref="P1539:P1602" si="99">IF(TRIM(UPPER(I1539))="CHECKED-OUT",F1539,0)</f>
        <v>0</v>
      </c>
    </row>
    <row r="1540" spans="1:16" x14ac:dyDescent="0.2">
      <c r="A1540" s="2" t="s">
        <v>1970</v>
      </c>
      <c r="B1540" s="2" t="s">
        <v>190</v>
      </c>
      <c r="C1540" s="2" t="s">
        <v>485</v>
      </c>
      <c r="D1540" s="2" t="s">
        <v>64</v>
      </c>
      <c r="E1540" s="2" t="s">
        <v>34</v>
      </c>
      <c r="F1540" s="2">
        <v>11676.21</v>
      </c>
      <c r="G1540" s="2">
        <v>0</v>
      </c>
      <c r="H1540" s="2">
        <v>11676.21</v>
      </c>
      <c r="I1540" s="2" t="s">
        <v>29</v>
      </c>
      <c r="J1540" s="4">
        <v>1</v>
      </c>
      <c r="K1540" t="str">
        <f>_xlfn.XLOOKUP(D1540, dim_channels!A:A, dim_channels!C:C, "Not Found")</f>
        <v>Direct</v>
      </c>
      <c r="L1540" t="str">
        <f>_xlfn.XLOOKUP(D1540, dim_channels!A:A, dim_channels!B:B, "Not Found")</f>
        <v>Direct Website</v>
      </c>
      <c r="M1540">
        <f t="shared" si="96"/>
        <v>0</v>
      </c>
      <c r="N1540">
        <f t="shared" si="97"/>
        <v>1</v>
      </c>
      <c r="O1540">
        <f t="shared" si="98"/>
        <v>11676.21</v>
      </c>
      <c r="P1540">
        <f t="shared" si="99"/>
        <v>11676.21</v>
      </c>
    </row>
    <row r="1541" spans="1:16" x14ac:dyDescent="0.2">
      <c r="A1541" s="3" t="s">
        <v>1971</v>
      </c>
      <c r="B1541" s="3" t="s">
        <v>104</v>
      </c>
      <c r="C1541" s="3" t="s">
        <v>497</v>
      </c>
      <c r="D1541" s="3" t="s">
        <v>169</v>
      </c>
      <c r="E1541" s="3" t="s">
        <v>46</v>
      </c>
      <c r="F1541" s="3">
        <v>11409.73</v>
      </c>
      <c r="G1541" s="3">
        <v>2281.9499999999998</v>
      </c>
      <c r="H1541" s="3">
        <v>9127.7800000000007</v>
      </c>
      <c r="I1541" s="3" t="s">
        <v>29</v>
      </c>
      <c r="J1541" s="5">
        <v>1.25000054777832</v>
      </c>
      <c r="K1541" t="str">
        <f>_xlfn.XLOOKUP(D1541, dim_channels!A:A, dim_channels!C:C, "Not Found")</f>
        <v>GDS</v>
      </c>
      <c r="L1541" t="str">
        <f>_xlfn.XLOOKUP(D1541, dim_channels!A:A, dim_channels!B:B, "Not Found")</f>
        <v>GDS (Amadeus)</v>
      </c>
      <c r="M1541">
        <f t="shared" si="96"/>
        <v>0</v>
      </c>
      <c r="N1541">
        <f t="shared" si="97"/>
        <v>1</v>
      </c>
      <c r="O1541">
        <f t="shared" si="98"/>
        <v>9127.7800000000007</v>
      </c>
      <c r="P1541">
        <f t="shared" si="99"/>
        <v>11409.73</v>
      </c>
    </row>
    <row r="1542" spans="1:16" x14ac:dyDescent="0.2">
      <c r="A1542" s="2" t="s">
        <v>1972</v>
      </c>
      <c r="B1542" s="2" t="s">
        <v>283</v>
      </c>
      <c r="C1542" s="2" t="s">
        <v>405</v>
      </c>
      <c r="D1542" s="2" t="s">
        <v>114</v>
      </c>
      <c r="E1542" s="2" t="s">
        <v>115</v>
      </c>
      <c r="F1542" s="2">
        <v>7258.51</v>
      </c>
      <c r="G1542" s="2">
        <v>725.85</v>
      </c>
      <c r="H1542" s="2">
        <v>6532.66</v>
      </c>
      <c r="I1542" s="2" t="s">
        <v>29</v>
      </c>
      <c r="J1542" s="4">
        <v>1.1111109410255551</v>
      </c>
      <c r="K1542" t="str">
        <f>_xlfn.XLOOKUP(D1542, dim_channels!A:A, dim_channels!C:C, "Not Found")</f>
        <v>Offline</v>
      </c>
      <c r="L1542" t="str">
        <f>_xlfn.XLOOKUP(D1542, dim_channels!A:A, dim_channels!B:B, "Not Found")</f>
        <v>Travel Agency</v>
      </c>
      <c r="M1542">
        <f t="shared" si="96"/>
        <v>0</v>
      </c>
      <c r="N1542">
        <f t="shared" si="97"/>
        <v>1</v>
      </c>
      <c r="O1542">
        <f t="shared" si="98"/>
        <v>6532.66</v>
      </c>
      <c r="P1542">
        <f t="shared" si="99"/>
        <v>7258.51</v>
      </c>
    </row>
    <row r="1543" spans="1:16" x14ac:dyDescent="0.2">
      <c r="A1543" s="3" t="s">
        <v>1973</v>
      </c>
      <c r="B1543" s="3" t="s">
        <v>187</v>
      </c>
      <c r="C1543" s="3" t="s">
        <v>655</v>
      </c>
      <c r="D1543" s="3" t="s">
        <v>27</v>
      </c>
      <c r="E1543" s="3" t="s">
        <v>34</v>
      </c>
      <c r="F1543" s="3">
        <v>8452.9500000000007</v>
      </c>
      <c r="G1543" s="3">
        <v>1521.53</v>
      </c>
      <c r="H1543" s="3">
        <v>6931.42</v>
      </c>
      <c r="I1543" s="3" t="s">
        <v>29</v>
      </c>
      <c r="J1543" s="5">
        <v>1.2195120191822171</v>
      </c>
      <c r="K1543" t="str">
        <f>_xlfn.XLOOKUP(D1543, dim_channels!A:A, dim_channels!C:C, "Not Found")</f>
        <v>OTA</v>
      </c>
      <c r="L1543" t="str">
        <f>_xlfn.XLOOKUP(D1543, dim_channels!A:A, dim_channels!B:B, "Not Found")</f>
        <v>Expedia</v>
      </c>
      <c r="M1543">
        <f t="shared" si="96"/>
        <v>0</v>
      </c>
      <c r="N1543">
        <f t="shared" si="97"/>
        <v>1</v>
      </c>
      <c r="O1543">
        <f t="shared" si="98"/>
        <v>6931.42</v>
      </c>
      <c r="P1543">
        <f t="shared" si="99"/>
        <v>8452.9500000000007</v>
      </c>
    </row>
    <row r="1544" spans="1:16" x14ac:dyDescent="0.2">
      <c r="A1544" s="2" t="s">
        <v>1974</v>
      </c>
      <c r="B1544" s="2" t="s">
        <v>394</v>
      </c>
      <c r="C1544" s="2" t="s">
        <v>58</v>
      </c>
      <c r="D1544" s="2" t="s">
        <v>64</v>
      </c>
      <c r="E1544" s="2" t="s">
        <v>34</v>
      </c>
      <c r="F1544" s="2">
        <v>9142.43</v>
      </c>
      <c r="G1544" s="2">
        <v>0</v>
      </c>
      <c r="H1544" s="2">
        <v>9142.43</v>
      </c>
      <c r="I1544" s="2" t="s">
        <v>41</v>
      </c>
      <c r="J1544" s="4">
        <v>1</v>
      </c>
      <c r="K1544" t="str">
        <f>_xlfn.XLOOKUP(D1544, dim_channels!A:A, dim_channels!C:C, "Not Found")</f>
        <v>Direct</v>
      </c>
      <c r="L1544" t="str">
        <f>_xlfn.XLOOKUP(D1544, dim_channels!A:A, dim_channels!B:B, "Not Found")</f>
        <v>Direct Website</v>
      </c>
      <c r="M1544">
        <f t="shared" si="96"/>
        <v>1</v>
      </c>
      <c r="N1544">
        <f t="shared" si="97"/>
        <v>0</v>
      </c>
      <c r="O1544">
        <f t="shared" si="98"/>
        <v>0</v>
      </c>
      <c r="P1544">
        <f t="shared" si="99"/>
        <v>0</v>
      </c>
    </row>
    <row r="1545" spans="1:16" x14ac:dyDescent="0.2">
      <c r="A1545" s="3" t="s">
        <v>1975</v>
      </c>
      <c r="B1545" s="3" t="s">
        <v>578</v>
      </c>
      <c r="C1545" s="3" t="s">
        <v>44</v>
      </c>
      <c r="D1545" s="3" t="s">
        <v>64</v>
      </c>
      <c r="E1545" s="3" t="s">
        <v>115</v>
      </c>
      <c r="F1545" s="3">
        <v>26240.080000000002</v>
      </c>
      <c r="G1545" s="3">
        <v>0</v>
      </c>
      <c r="H1545" s="3">
        <v>26240.080000000002</v>
      </c>
      <c r="I1545" s="3" t="s">
        <v>29</v>
      </c>
      <c r="J1545" s="5">
        <v>1</v>
      </c>
      <c r="K1545" t="str">
        <f>_xlfn.XLOOKUP(D1545, dim_channels!A:A, dim_channels!C:C, "Not Found")</f>
        <v>Direct</v>
      </c>
      <c r="L1545" t="str">
        <f>_xlfn.XLOOKUP(D1545, dim_channels!A:A, dim_channels!B:B, "Not Found")</f>
        <v>Direct Website</v>
      </c>
      <c r="M1545">
        <f t="shared" si="96"/>
        <v>0</v>
      </c>
      <c r="N1545">
        <f t="shared" si="97"/>
        <v>1</v>
      </c>
      <c r="O1545">
        <f t="shared" si="98"/>
        <v>26240.080000000002</v>
      </c>
      <c r="P1545">
        <f t="shared" si="99"/>
        <v>26240.080000000002</v>
      </c>
    </row>
    <row r="1546" spans="1:16" x14ac:dyDescent="0.2">
      <c r="A1546" s="2" t="s">
        <v>1976</v>
      </c>
      <c r="B1546" s="2" t="s">
        <v>147</v>
      </c>
      <c r="C1546" s="2" t="s">
        <v>232</v>
      </c>
      <c r="D1546" s="2" t="s">
        <v>206</v>
      </c>
      <c r="E1546" s="2" t="s">
        <v>207</v>
      </c>
      <c r="F1546" s="2">
        <v>18563.11</v>
      </c>
      <c r="G1546" s="2">
        <v>0</v>
      </c>
      <c r="H1546" s="2">
        <v>18563.11</v>
      </c>
      <c r="I1546" s="2" t="s">
        <v>29</v>
      </c>
      <c r="J1546" s="4">
        <v>1</v>
      </c>
      <c r="K1546" t="str">
        <f>_xlfn.XLOOKUP(D1546, dim_channels!A:A, dim_channels!C:C, "Not Found")</f>
        <v>Direct</v>
      </c>
      <c r="L1546" t="str">
        <f>_xlfn.XLOOKUP(D1546, dim_channels!A:A, dim_channels!B:B, "Not Found")</f>
        <v>Walk-in</v>
      </c>
      <c r="M1546">
        <f t="shared" si="96"/>
        <v>0</v>
      </c>
      <c r="N1546">
        <f t="shared" si="97"/>
        <v>1</v>
      </c>
      <c r="O1546">
        <f t="shared" si="98"/>
        <v>18563.11</v>
      </c>
      <c r="P1546">
        <f t="shared" si="99"/>
        <v>18563.11</v>
      </c>
    </row>
    <row r="1547" spans="1:16" x14ac:dyDescent="0.2">
      <c r="A1547" s="3" t="s">
        <v>1977</v>
      </c>
      <c r="B1547" s="3" t="s">
        <v>602</v>
      </c>
      <c r="C1547" s="3" t="s">
        <v>584</v>
      </c>
      <c r="D1547" s="3" t="s">
        <v>33</v>
      </c>
      <c r="E1547" s="3" t="s">
        <v>60</v>
      </c>
      <c r="F1547" s="3">
        <v>9858.8799999999992</v>
      </c>
      <c r="G1547" s="3">
        <v>0</v>
      </c>
      <c r="H1547" s="3">
        <v>9858.8799999999992</v>
      </c>
      <c r="I1547" s="3" t="s">
        <v>29</v>
      </c>
      <c r="J1547" s="5">
        <v>1</v>
      </c>
      <c r="K1547" t="str">
        <f>_xlfn.XLOOKUP(D1547, dim_channels!A:A, dim_channels!C:C, "Not Found")</f>
        <v>OTA</v>
      </c>
      <c r="L1547" t="str">
        <f>_xlfn.XLOOKUP(D1547, dim_channels!A:A, dim_channels!B:B, "Not Found")</f>
        <v>Booking.com</v>
      </c>
      <c r="M1547">
        <f t="shared" si="96"/>
        <v>0</v>
      </c>
      <c r="N1547">
        <f t="shared" si="97"/>
        <v>1</v>
      </c>
      <c r="O1547">
        <f t="shared" si="98"/>
        <v>9858.8799999999992</v>
      </c>
      <c r="P1547">
        <f t="shared" si="99"/>
        <v>9858.8799999999992</v>
      </c>
    </row>
    <row r="1548" spans="1:16" x14ac:dyDescent="0.2">
      <c r="A1548" s="2" t="s">
        <v>1978</v>
      </c>
      <c r="B1548" s="2" t="s">
        <v>566</v>
      </c>
      <c r="C1548" s="2" t="s">
        <v>619</v>
      </c>
      <c r="D1548" s="2" t="s">
        <v>64</v>
      </c>
      <c r="E1548" s="2" t="s">
        <v>115</v>
      </c>
      <c r="F1548" s="2">
        <v>13231.17</v>
      </c>
      <c r="G1548" s="2">
        <v>0</v>
      </c>
      <c r="H1548" s="2">
        <v>13231.17</v>
      </c>
      <c r="I1548" s="2" t="s">
        <v>29</v>
      </c>
      <c r="J1548" s="4">
        <v>1</v>
      </c>
      <c r="K1548" t="str">
        <f>_xlfn.XLOOKUP(D1548, dim_channels!A:A, dim_channels!C:C, "Not Found")</f>
        <v>Direct</v>
      </c>
      <c r="L1548" t="str">
        <f>_xlfn.XLOOKUP(D1548, dim_channels!A:A, dim_channels!B:B, "Not Found")</f>
        <v>Direct Website</v>
      </c>
      <c r="M1548">
        <f t="shared" si="96"/>
        <v>0</v>
      </c>
      <c r="N1548">
        <f t="shared" si="97"/>
        <v>1</v>
      </c>
      <c r="O1548">
        <f t="shared" si="98"/>
        <v>13231.17</v>
      </c>
      <c r="P1548">
        <f t="shared" si="99"/>
        <v>13231.17</v>
      </c>
    </row>
    <row r="1549" spans="1:16" x14ac:dyDescent="0.2">
      <c r="A1549" s="3" t="s">
        <v>1979</v>
      </c>
      <c r="B1549" s="3" t="s">
        <v>364</v>
      </c>
      <c r="C1549" s="3" t="s">
        <v>232</v>
      </c>
      <c r="D1549" s="3" t="s">
        <v>27</v>
      </c>
      <c r="E1549" s="3" t="s">
        <v>60</v>
      </c>
      <c r="F1549" s="3">
        <v>5191.08</v>
      </c>
      <c r="G1549" s="3">
        <v>0</v>
      </c>
      <c r="H1549" s="3">
        <v>5191.08</v>
      </c>
      <c r="I1549" s="3" t="s">
        <v>56</v>
      </c>
      <c r="J1549" s="5">
        <v>1</v>
      </c>
      <c r="K1549" t="str">
        <f>_xlfn.XLOOKUP(D1549, dim_channels!A:A, dim_channels!C:C, "Not Found")</f>
        <v>OTA</v>
      </c>
      <c r="L1549" t="str">
        <f>_xlfn.XLOOKUP(D1549, dim_channels!A:A, dim_channels!B:B, "Not Found")</f>
        <v>Expedia</v>
      </c>
      <c r="M1549">
        <f t="shared" si="96"/>
        <v>0</v>
      </c>
      <c r="N1549">
        <f t="shared" si="97"/>
        <v>0</v>
      </c>
      <c r="O1549">
        <f t="shared" si="98"/>
        <v>0</v>
      </c>
      <c r="P1549">
        <f t="shared" si="99"/>
        <v>0</v>
      </c>
    </row>
    <row r="1550" spans="1:16" x14ac:dyDescent="0.2">
      <c r="A1550" s="2" t="s">
        <v>1980</v>
      </c>
      <c r="B1550" s="2" t="s">
        <v>48</v>
      </c>
      <c r="C1550" s="2" t="s">
        <v>292</v>
      </c>
      <c r="D1550" s="2" t="s">
        <v>33</v>
      </c>
      <c r="E1550" s="2" t="s">
        <v>60</v>
      </c>
      <c r="F1550" s="2">
        <v>18609.900000000001</v>
      </c>
      <c r="G1550" s="2">
        <v>0</v>
      </c>
      <c r="H1550" s="2">
        <v>18609.900000000001</v>
      </c>
      <c r="I1550" s="2" t="s">
        <v>41</v>
      </c>
      <c r="J1550" s="4">
        <v>1</v>
      </c>
      <c r="K1550" t="str">
        <f>_xlfn.XLOOKUP(D1550, dim_channels!A:A, dim_channels!C:C, "Not Found")</f>
        <v>OTA</v>
      </c>
      <c r="L1550" t="str">
        <f>_xlfn.XLOOKUP(D1550, dim_channels!A:A, dim_channels!B:B, "Not Found")</f>
        <v>Booking.com</v>
      </c>
      <c r="M1550">
        <f t="shared" si="96"/>
        <v>1</v>
      </c>
      <c r="N1550">
        <f t="shared" si="97"/>
        <v>0</v>
      </c>
      <c r="O1550">
        <f t="shared" si="98"/>
        <v>0</v>
      </c>
      <c r="P1550">
        <f t="shared" si="99"/>
        <v>0</v>
      </c>
    </row>
    <row r="1551" spans="1:16" x14ac:dyDescent="0.2">
      <c r="A1551" s="3" t="s">
        <v>1981</v>
      </c>
      <c r="B1551" s="3" t="s">
        <v>143</v>
      </c>
      <c r="C1551" s="3" t="s">
        <v>264</v>
      </c>
      <c r="D1551" s="3" t="s">
        <v>52</v>
      </c>
      <c r="E1551" s="3" t="s">
        <v>34</v>
      </c>
      <c r="F1551" s="3">
        <v>4716.6400000000003</v>
      </c>
      <c r="G1551" s="3">
        <v>566</v>
      </c>
      <c r="H1551" s="3">
        <v>4150.6400000000003</v>
      </c>
      <c r="I1551" s="3" t="s">
        <v>29</v>
      </c>
      <c r="J1551" s="5">
        <v>1.1363645124607289</v>
      </c>
      <c r="K1551" t="str">
        <f>_xlfn.XLOOKUP(D1551, dim_channels!A:A, dim_channels!C:C, "Not Found")</f>
        <v>OTA</v>
      </c>
      <c r="L1551" t="str">
        <f>_xlfn.XLOOKUP(D1551, dim_channels!A:A, dim_channels!B:B, "Not Found")</f>
        <v>Agoda</v>
      </c>
      <c r="M1551">
        <f t="shared" si="96"/>
        <v>0</v>
      </c>
      <c r="N1551">
        <f t="shared" si="97"/>
        <v>1</v>
      </c>
      <c r="O1551">
        <f t="shared" si="98"/>
        <v>4150.6400000000003</v>
      </c>
      <c r="P1551">
        <f t="shared" si="99"/>
        <v>4716.6400000000003</v>
      </c>
    </row>
    <row r="1552" spans="1:16" x14ac:dyDescent="0.2">
      <c r="A1552" s="2" t="s">
        <v>1982</v>
      </c>
      <c r="B1552" s="2" t="s">
        <v>193</v>
      </c>
      <c r="C1552" s="2" t="s">
        <v>405</v>
      </c>
      <c r="D1552" s="2" t="s">
        <v>64</v>
      </c>
      <c r="E1552" s="2" t="s">
        <v>28</v>
      </c>
      <c r="F1552" s="2">
        <v>6498.92</v>
      </c>
      <c r="G1552" s="2">
        <v>0</v>
      </c>
      <c r="H1552" s="2">
        <v>6498.92</v>
      </c>
      <c r="I1552" s="2" t="s">
        <v>29</v>
      </c>
      <c r="J1552" s="4">
        <v>1</v>
      </c>
      <c r="K1552" t="str">
        <f>_xlfn.XLOOKUP(D1552, dim_channels!A:A, dim_channels!C:C, "Not Found")</f>
        <v>Direct</v>
      </c>
      <c r="L1552" t="str">
        <f>_xlfn.XLOOKUP(D1552, dim_channels!A:A, dim_channels!B:B, "Not Found")</f>
        <v>Direct Website</v>
      </c>
      <c r="M1552">
        <f t="shared" si="96"/>
        <v>0</v>
      </c>
      <c r="N1552">
        <f t="shared" si="97"/>
        <v>1</v>
      </c>
      <c r="O1552">
        <f t="shared" si="98"/>
        <v>6498.92</v>
      </c>
      <c r="P1552">
        <f t="shared" si="99"/>
        <v>6498.92</v>
      </c>
    </row>
    <row r="1553" spans="1:16" x14ac:dyDescent="0.2">
      <c r="A1553" s="3" t="s">
        <v>1983</v>
      </c>
      <c r="B1553" s="3" t="s">
        <v>239</v>
      </c>
      <c r="C1553" s="3" t="s">
        <v>48</v>
      </c>
      <c r="D1553" s="3" t="s">
        <v>206</v>
      </c>
      <c r="E1553" s="3" t="s">
        <v>207</v>
      </c>
      <c r="F1553" s="3">
        <v>5926.42</v>
      </c>
      <c r="G1553" s="3">
        <v>0</v>
      </c>
      <c r="H1553" s="3">
        <v>5926.42</v>
      </c>
      <c r="I1553" s="3" t="s">
        <v>29</v>
      </c>
      <c r="J1553" s="5">
        <v>1</v>
      </c>
      <c r="K1553" t="str">
        <f>_xlfn.XLOOKUP(D1553, dim_channels!A:A, dim_channels!C:C, "Not Found")</f>
        <v>Direct</v>
      </c>
      <c r="L1553" t="str">
        <f>_xlfn.XLOOKUP(D1553, dim_channels!A:A, dim_channels!B:B, "Not Found")</f>
        <v>Walk-in</v>
      </c>
      <c r="M1553">
        <f t="shared" si="96"/>
        <v>0</v>
      </c>
      <c r="N1553">
        <f t="shared" si="97"/>
        <v>1</v>
      </c>
      <c r="O1553">
        <f t="shared" si="98"/>
        <v>5926.42</v>
      </c>
      <c r="P1553">
        <f t="shared" si="99"/>
        <v>5926.42</v>
      </c>
    </row>
    <row r="1554" spans="1:16" x14ac:dyDescent="0.2">
      <c r="A1554" s="2" t="s">
        <v>1984</v>
      </c>
      <c r="B1554" s="2" t="s">
        <v>43</v>
      </c>
      <c r="C1554" s="2" t="s">
        <v>605</v>
      </c>
      <c r="D1554" s="2" t="s">
        <v>52</v>
      </c>
      <c r="E1554" s="2" t="s">
        <v>60</v>
      </c>
      <c r="F1554" s="2">
        <v>8404.3799999999992</v>
      </c>
      <c r="G1554" s="2">
        <v>0</v>
      </c>
      <c r="H1554" s="2">
        <v>8404.3799999999992</v>
      </c>
      <c r="I1554" s="2" t="s">
        <v>29</v>
      </c>
      <c r="J1554" s="4">
        <v>1</v>
      </c>
      <c r="K1554" t="str">
        <f>_xlfn.XLOOKUP(D1554, dim_channels!A:A, dim_channels!C:C, "Not Found")</f>
        <v>OTA</v>
      </c>
      <c r="L1554" t="str">
        <f>_xlfn.XLOOKUP(D1554, dim_channels!A:A, dim_channels!B:B, "Not Found")</f>
        <v>Agoda</v>
      </c>
      <c r="M1554">
        <f t="shared" si="96"/>
        <v>0</v>
      </c>
      <c r="N1554">
        <f t="shared" si="97"/>
        <v>1</v>
      </c>
      <c r="O1554">
        <f t="shared" si="98"/>
        <v>8404.3799999999992</v>
      </c>
      <c r="P1554">
        <f t="shared" si="99"/>
        <v>8404.3799999999992</v>
      </c>
    </row>
    <row r="1555" spans="1:16" x14ac:dyDescent="0.2">
      <c r="A1555" s="3" t="s">
        <v>1985</v>
      </c>
      <c r="B1555" s="3" t="s">
        <v>495</v>
      </c>
      <c r="C1555" s="3" t="s">
        <v>112</v>
      </c>
      <c r="D1555" s="3" t="s">
        <v>52</v>
      </c>
      <c r="E1555" s="3" t="s">
        <v>60</v>
      </c>
      <c r="F1555" s="3">
        <v>2712.52</v>
      </c>
      <c r="G1555" s="3">
        <v>0</v>
      </c>
      <c r="H1555" s="3">
        <v>2712.52</v>
      </c>
      <c r="I1555" s="3" t="s">
        <v>56</v>
      </c>
      <c r="J1555" s="5">
        <v>1</v>
      </c>
      <c r="K1555" t="str">
        <f>_xlfn.XLOOKUP(D1555, dim_channels!A:A, dim_channels!C:C, "Not Found")</f>
        <v>OTA</v>
      </c>
      <c r="L1555" t="str">
        <f>_xlfn.XLOOKUP(D1555, dim_channels!A:A, dim_channels!B:B, "Not Found")</f>
        <v>Agoda</v>
      </c>
      <c r="M1555">
        <f t="shared" si="96"/>
        <v>0</v>
      </c>
      <c r="N1555">
        <f t="shared" si="97"/>
        <v>0</v>
      </c>
      <c r="O1555">
        <f t="shared" si="98"/>
        <v>0</v>
      </c>
      <c r="P1555">
        <f t="shared" si="99"/>
        <v>0</v>
      </c>
    </row>
    <row r="1556" spans="1:16" x14ac:dyDescent="0.2">
      <c r="A1556" s="2" t="s">
        <v>1986</v>
      </c>
      <c r="B1556" s="2" t="s">
        <v>396</v>
      </c>
      <c r="C1556" s="2" t="s">
        <v>340</v>
      </c>
      <c r="D1556" s="2" t="s">
        <v>169</v>
      </c>
      <c r="E1556" s="2" t="s">
        <v>46</v>
      </c>
      <c r="F1556" s="2">
        <v>5183.0600000000004</v>
      </c>
      <c r="G1556" s="2">
        <v>1036.6099999999999</v>
      </c>
      <c r="H1556" s="2">
        <v>4146.45</v>
      </c>
      <c r="I1556" s="2" t="s">
        <v>29</v>
      </c>
      <c r="J1556" s="4">
        <v>1.2499993970746059</v>
      </c>
      <c r="K1556" t="str">
        <f>_xlfn.XLOOKUP(D1556, dim_channels!A:A, dim_channels!C:C, "Not Found")</f>
        <v>GDS</v>
      </c>
      <c r="L1556" t="str">
        <f>_xlfn.XLOOKUP(D1556, dim_channels!A:A, dim_channels!B:B, "Not Found")</f>
        <v>GDS (Amadeus)</v>
      </c>
      <c r="M1556">
        <f t="shared" si="96"/>
        <v>0</v>
      </c>
      <c r="N1556">
        <f t="shared" si="97"/>
        <v>1</v>
      </c>
      <c r="O1556">
        <f t="shared" si="98"/>
        <v>4146.45</v>
      </c>
      <c r="P1556">
        <f t="shared" si="99"/>
        <v>5183.0600000000004</v>
      </c>
    </row>
    <row r="1557" spans="1:16" x14ac:dyDescent="0.2">
      <c r="A1557" s="3" t="s">
        <v>1987</v>
      </c>
      <c r="B1557" s="3" t="s">
        <v>26</v>
      </c>
      <c r="C1557" s="3" t="s">
        <v>147</v>
      </c>
      <c r="D1557" s="3" t="s">
        <v>52</v>
      </c>
      <c r="E1557" s="3" t="s">
        <v>60</v>
      </c>
      <c r="F1557" s="3">
        <v>5569.76</v>
      </c>
      <c r="G1557" s="3">
        <v>0</v>
      </c>
      <c r="H1557" s="3">
        <v>5569.76</v>
      </c>
      <c r="I1557" s="3" t="s">
        <v>29</v>
      </c>
      <c r="J1557" s="5">
        <v>1</v>
      </c>
      <c r="K1557" t="str">
        <f>_xlfn.XLOOKUP(D1557, dim_channels!A:A, dim_channels!C:C, "Not Found")</f>
        <v>OTA</v>
      </c>
      <c r="L1557" t="str">
        <f>_xlfn.XLOOKUP(D1557, dim_channels!A:A, dim_channels!B:B, "Not Found")</f>
        <v>Agoda</v>
      </c>
      <c r="M1557">
        <f t="shared" si="96"/>
        <v>0</v>
      </c>
      <c r="N1557">
        <f t="shared" si="97"/>
        <v>1</v>
      </c>
      <c r="O1557">
        <f t="shared" si="98"/>
        <v>5569.76</v>
      </c>
      <c r="P1557">
        <f t="shared" si="99"/>
        <v>5569.76</v>
      </c>
    </row>
    <row r="1558" spans="1:16" x14ac:dyDescent="0.2">
      <c r="A1558" s="2" t="s">
        <v>1988</v>
      </c>
      <c r="B1558" s="2" t="s">
        <v>769</v>
      </c>
      <c r="C1558" s="2" t="s">
        <v>509</v>
      </c>
      <c r="D1558" s="2" t="s">
        <v>33</v>
      </c>
      <c r="E1558" s="2" t="s">
        <v>60</v>
      </c>
      <c r="F1558" s="2">
        <v>2635.94</v>
      </c>
      <c r="G1558" s="2">
        <v>0</v>
      </c>
      <c r="H1558" s="2">
        <v>2635.94</v>
      </c>
      <c r="I1558" s="2" t="s">
        <v>56</v>
      </c>
      <c r="J1558" s="4">
        <v>1</v>
      </c>
      <c r="K1558" t="str">
        <f>_xlfn.XLOOKUP(D1558, dim_channels!A:A, dim_channels!C:C, "Not Found")</f>
        <v>OTA</v>
      </c>
      <c r="L1558" t="str">
        <f>_xlfn.XLOOKUP(D1558, dim_channels!A:A, dim_channels!B:B, "Not Found")</f>
        <v>Booking.com</v>
      </c>
      <c r="M1558">
        <f t="shared" si="96"/>
        <v>0</v>
      </c>
      <c r="N1558">
        <f t="shared" si="97"/>
        <v>0</v>
      </c>
      <c r="O1558">
        <f t="shared" si="98"/>
        <v>0</v>
      </c>
      <c r="P1558">
        <f t="shared" si="99"/>
        <v>0</v>
      </c>
    </row>
    <row r="1559" spans="1:16" x14ac:dyDescent="0.2">
      <c r="A1559" s="3" t="s">
        <v>1989</v>
      </c>
      <c r="B1559" s="3" t="s">
        <v>423</v>
      </c>
      <c r="C1559" s="3" t="s">
        <v>423</v>
      </c>
      <c r="D1559" s="3" t="s">
        <v>33</v>
      </c>
      <c r="E1559" s="3" t="s">
        <v>28</v>
      </c>
      <c r="F1559" s="3">
        <v>8134.55</v>
      </c>
      <c r="G1559" s="3">
        <v>1220.18</v>
      </c>
      <c r="H1559" s="3">
        <v>6914.37</v>
      </c>
      <c r="I1559" s="3" t="s">
        <v>29</v>
      </c>
      <c r="J1559" s="5">
        <v>1.1764701628637171</v>
      </c>
      <c r="K1559" t="str">
        <f>_xlfn.XLOOKUP(D1559, dim_channels!A:A, dim_channels!C:C, "Not Found")</f>
        <v>OTA</v>
      </c>
      <c r="L1559" t="str">
        <f>_xlfn.XLOOKUP(D1559, dim_channels!A:A, dim_channels!B:B, "Not Found")</f>
        <v>Booking.com</v>
      </c>
      <c r="M1559">
        <f t="shared" si="96"/>
        <v>0</v>
      </c>
      <c r="N1559">
        <f t="shared" si="97"/>
        <v>1</v>
      </c>
      <c r="O1559">
        <f t="shared" si="98"/>
        <v>6914.37</v>
      </c>
      <c r="P1559">
        <f t="shared" si="99"/>
        <v>8134.55</v>
      </c>
    </row>
    <row r="1560" spans="1:16" x14ac:dyDescent="0.2">
      <c r="A1560" s="2" t="s">
        <v>1990</v>
      </c>
      <c r="B1560" s="2" t="s">
        <v>317</v>
      </c>
      <c r="C1560" s="2" t="s">
        <v>749</v>
      </c>
      <c r="D1560" s="2" t="s">
        <v>45</v>
      </c>
      <c r="E1560" s="2" t="s">
        <v>46</v>
      </c>
      <c r="F1560" s="2">
        <v>2380.86</v>
      </c>
      <c r="G1560" s="2">
        <v>119.04</v>
      </c>
      <c r="H1560" s="2">
        <v>2261.8200000000002</v>
      </c>
      <c r="I1560" s="2" t="s">
        <v>29</v>
      </c>
      <c r="J1560" s="4">
        <v>1.052630182773165</v>
      </c>
      <c r="K1560" t="str">
        <f>_xlfn.XLOOKUP(D1560, dim_channels!A:A, dim_channels!C:C, "Not Found")</f>
        <v>Corporate</v>
      </c>
      <c r="L1560" t="str">
        <f>_xlfn.XLOOKUP(D1560, dim_channels!A:A, dim_channels!B:B, "Not Found")</f>
        <v>Corporate Direct</v>
      </c>
      <c r="M1560">
        <f t="shared" si="96"/>
        <v>0</v>
      </c>
      <c r="N1560">
        <f t="shared" si="97"/>
        <v>1</v>
      </c>
      <c r="O1560">
        <f t="shared" si="98"/>
        <v>2261.8200000000002</v>
      </c>
      <c r="P1560">
        <f t="shared" si="99"/>
        <v>2380.86</v>
      </c>
    </row>
    <row r="1561" spans="1:16" x14ac:dyDescent="0.2">
      <c r="A1561" s="3" t="s">
        <v>1991</v>
      </c>
      <c r="B1561" s="3" t="s">
        <v>234</v>
      </c>
      <c r="C1561" s="3" t="s">
        <v>186</v>
      </c>
      <c r="D1561" s="3" t="s">
        <v>33</v>
      </c>
      <c r="E1561" s="3" t="s">
        <v>60</v>
      </c>
      <c r="F1561" s="3">
        <v>3870.12</v>
      </c>
      <c r="G1561" s="3">
        <v>0</v>
      </c>
      <c r="H1561" s="3">
        <v>3870.12</v>
      </c>
      <c r="I1561" s="3" t="s">
        <v>29</v>
      </c>
      <c r="J1561" s="5">
        <v>1</v>
      </c>
      <c r="K1561" t="str">
        <f>_xlfn.XLOOKUP(D1561, dim_channels!A:A, dim_channels!C:C, "Not Found")</f>
        <v>OTA</v>
      </c>
      <c r="L1561" t="str">
        <f>_xlfn.XLOOKUP(D1561, dim_channels!A:A, dim_channels!B:B, "Not Found")</f>
        <v>Booking.com</v>
      </c>
      <c r="M1561">
        <f t="shared" si="96"/>
        <v>0</v>
      </c>
      <c r="N1561">
        <f t="shared" si="97"/>
        <v>1</v>
      </c>
      <c r="O1561">
        <f t="shared" si="98"/>
        <v>3870.12</v>
      </c>
      <c r="P1561">
        <f t="shared" si="99"/>
        <v>3870.12</v>
      </c>
    </row>
    <row r="1562" spans="1:16" x14ac:dyDescent="0.2">
      <c r="A1562" s="2" t="s">
        <v>1992</v>
      </c>
      <c r="B1562" s="2" t="s">
        <v>839</v>
      </c>
      <c r="C1562" s="2" t="s">
        <v>722</v>
      </c>
      <c r="D1562" s="2" t="s">
        <v>45</v>
      </c>
      <c r="E1562" s="2" t="s">
        <v>46</v>
      </c>
      <c r="F1562" s="2">
        <v>2674.38</v>
      </c>
      <c r="G1562" s="2">
        <v>133.72</v>
      </c>
      <c r="H1562" s="2">
        <v>2540.66</v>
      </c>
      <c r="I1562" s="2" t="s">
        <v>29</v>
      </c>
      <c r="J1562" s="4">
        <v>1.052631993261594</v>
      </c>
      <c r="K1562" t="str">
        <f>_xlfn.XLOOKUP(D1562, dim_channels!A:A, dim_channels!C:C, "Not Found")</f>
        <v>Corporate</v>
      </c>
      <c r="L1562" t="str">
        <f>_xlfn.XLOOKUP(D1562, dim_channels!A:A, dim_channels!B:B, "Not Found")</f>
        <v>Corporate Direct</v>
      </c>
      <c r="M1562">
        <f t="shared" si="96"/>
        <v>0</v>
      </c>
      <c r="N1562">
        <f t="shared" si="97"/>
        <v>1</v>
      </c>
      <c r="O1562">
        <f t="shared" si="98"/>
        <v>2540.66</v>
      </c>
      <c r="P1562">
        <f t="shared" si="99"/>
        <v>2674.38</v>
      </c>
    </row>
    <row r="1563" spans="1:16" x14ac:dyDescent="0.2">
      <c r="A1563" s="3" t="s">
        <v>1993</v>
      </c>
      <c r="B1563" s="3" t="s">
        <v>26</v>
      </c>
      <c r="C1563" s="3" t="s">
        <v>141</v>
      </c>
      <c r="D1563" s="3" t="s">
        <v>45</v>
      </c>
      <c r="E1563" s="3" t="s">
        <v>46</v>
      </c>
      <c r="F1563" s="3">
        <v>5024.7299999999996</v>
      </c>
      <c r="G1563" s="3">
        <v>251.24</v>
      </c>
      <c r="H1563" s="3">
        <v>4773.49</v>
      </c>
      <c r="I1563" s="3" t="s">
        <v>41</v>
      </c>
      <c r="J1563" s="5">
        <v>1.0526323507538511</v>
      </c>
      <c r="K1563" t="str">
        <f>_xlfn.XLOOKUP(D1563, dim_channels!A:A, dim_channels!C:C, "Not Found")</f>
        <v>Corporate</v>
      </c>
      <c r="L1563" t="str">
        <f>_xlfn.XLOOKUP(D1563, dim_channels!A:A, dim_channels!B:B, "Not Found")</f>
        <v>Corporate Direct</v>
      </c>
      <c r="M1563">
        <f t="shared" si="96"/>
        <v>1</v>
      </c>
      <c r="N1563">
        <f t="shared" si="97"/>
        <v>0</v>
      </c>
      <c r="O1563">
        <f t="shared" si="98"/>
        <v>0</v>
      </c>
      <c r="P1563">
        <f t="shared" si="99"/>
        <v>0</v>
      </c>
    </row>
    <row r="1564" spans="1:16" x14ac:dyDescent="0.2">
      <c r="A1564" s="2" t="s">
        <v>1994</v>
      </c>
      <c r="B1564" s="2" t="s">
        <v>501</v>
      </c>
      <c r="C1564" s="2" t="s">
        <v>501</v>
      </c>
      <c r="D1564" s="2" t="s">
        <v>52</v>
      </c>
      <c r="E1564" s="2" t="s">
        <v>60</v>
      </c>
      <c r="F1564" s="2">
        <v>3277.02</v>
      </c>
      <c r="G1564" s="2">
        <v>0</v>
      </c>
      <c r="H1564" s="2">
        <v>3277.02</v>
      </c>
      <c r="I1564" s="2" t="s">
        <v>56</v>
      </c>
      <c r="J1564" s="4">
        <v>1</v>
      </c>
      <c r="K1564" t="str">
        <f>_xlfn.XLOOKUP(D1564, dim_channels!A:A, dim_channels!C:C, "Not Found")</f>
        <v>OTA</v>
      </c>
      <c r="L1564" t="str">
        <f>_xlfn.XLOOKUP(D1564, dim_channels!A:A, dim_channels!B:B, "Not Found")</f>
        <v>Agoda</v>
      </c>
      <c r="M1564">
        <f t="shared" si="96"/>
        <v>0</v>
      </c>
      <c r="N1564">
        <f t="shared" si="97"/>
        <v>0</v>
      </c>
      <c r="O1564">
        <f t="shared" si="98"/>
        <v>0</v>
      </c>
      <c r="P1564">
        <f t="shared" si="99"/>
        <v>0</v>
      </c>
    </row>
    <row r="1565" spans="1:16" x14ac:dyDescent="0.2">
      <c r="A1565" s="3" t="s">
        <v>1995</v>
      </c>
      <c r="B1565" s="3" t="s">
        <v>394</v>
      </c>
      <c r="C1565" s="3" t="s">
        <v>478</v>
      </c>
      <c r="D1565" s="3" t="s">
        <v>64</v>
      </c>
      <c r="E1565" s="3" t="s">
        <v>34</v>
      </c>
      <c r="F1565" s="3">
        <v>5306.61</v>
      </c>
      <c r="G1565" s="3">
        <v>0</v>
      </c>
      <c r="H1565" s="3">
        <v>5306.61</v>
      </c>
      <c r="I1565" s="3" t="s">
        <v>29</v>
      </c>
      <c r="J1565" s="5">
        <v>1</v>
      </c>
      <c r="K1565" t="str">
        <f>_xlfn.XLOOKUP(D1565, dim_channels!A:A, dim_channels!C:C, "Not Found")</f>
        <v>Direct</v>
      </c>
      <c r="L1565" t="str">
        <f>_xlfn.XLOOKUP(D1565, dim_channels!A:A, dim_channels!B:B, "Not Found")</f>
        <v>Direct Website</v>
      </c>
      <c r="M1565">
        <f t="shared" si="96"/>
        <v>0</v>
      </c>
      <c r="N1565">
        <f t="shared" si="97"/>
        <v>1</v>
      </c>
      <c r="O1565">
        <f t="shared" si="98"/>
        <v>5306.61</v>
      </c>
      <c r="P1565">
        <f t="shared" si="99"/>
        <v>5306.61</v>
      </c>
    </row>
    <row r="1566" spans="1:16" x14ac:dyDescent="0.2">
      <c r="A1566" s="2" t="s">
        <v>1996</v>
      </c>
      <c r="B1566" s="2" t="s">
        <v>360</v>
      </c>
      <c r="C1566" s="2" t="s">
        <v>95</v>
      </c>
      <c r="D1566" s="2" t="s">
        <v>27</v>
      </c>
      <c r="E1566" s="2" t="s">
        <v>60</v>
      </c>
      <c r="F1566" s="2">
        <v>2718.78</v>
      </c>
      <c r="G1566" s="2">
        <v>0</v>
      </c>
      <c r="H1566" s="2">
        <v>2718.78</v>
      </c>
      <c r="I1566" s="2" t="s">
        <v>29</v>
      </c>
      <c r="J1566" s="4">
        <v>1</v>
      </c>
      <c r="K1566" t="str">
        <f>_xlfn.XLOOKUP(D1566, dim_channels!A:A, dim_channels!C:C, "Not Found")</f>
        <v>OTA</v>
      </c>
      <c r="L1566" t="str">
        <f>_xlfn.XLOOKUP(D1566, dim_channels!A:A, dim_channels!B:B, "Not Found")</f>
        <v>Expedia</v>
      </c>
      <c r="M1566">
        <f t="shared" si="96"/>
        <v>0</v>
      </c>
      <c r="N1566">
        <f t="shared" si="97"/>
        <v>1</v>
      </c>
      <c r="O1566">
        <f t="shared" si="98"/>
        <v>2718.78</v>
      </c>
      <c r="P1566">
        <f t="shared" si="99"/>
        <v>2718.78</v>
      </c>
    </row>
    <row r="1567" spans="1:16" x14ac:dyDescent="0.2">
      <c r="A1567" s="3" t="s">
        <v>1997</v>
      </c>
      <c r="B1567" s="3" t="s">
        <v>36</v>
      </c>
      <c r="C1567" s="3" t="s">
        <v>560</v>
      </c>
      <c r="D1567" s="3" t="s">
        <v>45</v>
      </c>
      <c r="E1567" s="3" t="s">
        <v>46</v>
      </c>
      <c r="F1567" s="3">
        <v>24719.54</v>
      </c>
      <c r="G1567" s="3">
        <v>1235.98</v>
      </c>
      <c r="H1567" s="3">
        <v>23483.56</v>
      </c>
      <c r="I1567" s="3" t="s">
        <v>29</v>
      </c>
      <c r="J1567" s="5">
        <v>1.052631713419941</v>
      </c>
      <c r="K1567" t="str">
        <f>_xlfn.XLOOKUP(D1567, dim_channels!A:A, dim_channels!C:C, "Not Found")</f>
        <v>Corporate</v>
      </c>
      <c r="L1567" t="str">
        <f>_xlfn.XLOOKUP(D1567, dim_channels!A:A, dim_channels!B:B, "Not Found")</f>
        <v>Corporate Direct</v>
      </c>
      <c r="M1567">
        <f t="shared" si="96"/>
        <v>0</v>
      </c>
      <c r="N1567">
        <f t="shared" si="97"/>
        <v>1</v>
      </c>
      <c r="O1567">
        <f t="shared" si="98"/>
        <v>23483.56</v>
      </c>
      <c r="P1567">
        <f t="shared" si="99"/>
        <v>24719.54</v>
      </c>
    </row>
    <row r="1568" spans="1:16" x14ac:dyDescent="0.2">
      <c r="A1568" s="2" t="s">
        <v>1998</v>
      </c>
      <c r="B1568" s="2" t="s">
        <v>422</v>
      </c>
      <c r="C1568" s="2" t="s">
        <v>382</v>
      </c>
      <c r="D1568" s="2" t="s">
        <v>169</v>
      </c>
      <c r="E1568" s="2" t="s">
        <v>46</v>
      </c>
      <c r="F1568" s="2">
        <v>19951.14</v>
      </c>
      <c r="G1568" s="2">
        <v>3990.23</v>
      </c>
      <c r="H1568" s="2">
        <v>15960.91</v>
      </c>
      <c r="I1568" s="2" t="s">
        <v>29</v>
      </c>
      <c r="J1568" s="4">
        <v>1.2500001566326731</v>
      </c>
      <c r="K1568" t="str">
        <f>_xlfn.XLOOKUP(D1568, dim_channels!A:A, dim_channels!C:C, "Not Found")</f>
        <v>GDS</v>
      </c>
      <c r="L1568" t="str">
        <f>_xlfn.XLOOKUP(D1568, dim_channels!A:A, dim_channels!B:B, "Not Found")</f>
        <v>GDS (Amadeus)</v>
      </c>
      <c r="M1568">
        <f t="shared" si="96"/>
        <v>0</v>
      </c>
      <c r="N1568">
        <f t="shared" si="97"/>
        <v>1</v>
      </c>
      <c r="O1568">
        <f t="shared" si="98"/>
        <v>15960.91</v>
      </c>
      <c r="P1568">
        <f t="shared" si="99"/>
        <v>19951.14</v>
      </c>
    </row>
    <row r="1569" spans="1:16" x14ac:dyDescent="0.2">
      <c r="A1569" s="3" t="s">
        <v>1999</v>
      </c>
      <c r="B1569" s="3" t="s">
        <v>193</v>
      </c>
      <c r="C1569" s="3" t="s">
        <v>831</v>
      </c>
      <c r="D1569" s="3" t="s">
        <v>27</v>
      </c>
      <c r="E1569" s="3" t="s">
        <v>28</v>
      </c>
      <c r="F1569" s="3">
        <v>13319.5</v>
      </c>
      <c r="G1569" s="3">
        <v>2397.5100000000002</v>
      </c>
      <c r="H1569" s="3">
        <v>10921.99</v>
      </c>
      <c r="I1569" s="3" t="s">
        <v>41</v>
      </c>
      <c r="J1569" s="5">
        <v>1.219512195121951</v>
      </c>
      <c r="K1569" t="str">
        <f>_xlfn.XLOOKUP(D1569, dim_channels!A:A, dim_channels!C:C, "Not Found")</f>
        <v>OTA</v>
      </c>
      <c r="L1569" t="str">
        <f>_xlfn.XLOOKUP(D1569, dim_channels!A:A, dim_channels!B:B, "Not Found")</f>
        <v>Expedia</v>
      </c>
      <c r="M1569">
        <f t="shared" si="96"/>
        <v>1</v>
      </c>
      <c r="N1569">
        <f t="shared" si="97"/>
        <v>0</v>
      </c>
      <c r="O1569">
        <f t="shared" si="98"/>
        <v>0</v>
      </c>
      <c r="P1569">
        <f t="shared" si="99"/>
        <v>0</v>
      </c>
    </row>
    <row r="1570" spans="1:16" x14ac:dyDescent="0.2">
      <c r="A1570" s="2" t="s">
        <v>2000</v>
      </c>
      <c r="B1570" s="2" t="s">
        <v>95</v>
      </c>
      <c r="C1570" s="2" t="s">
        <v>271</v>
      </c>
      <c r="D1570" s="2" t="s">
        <v>52</v>
      </c>
      <c r="E1570" s="2" t="s">
        <v>60</v>
      </c>
      <c r="F1570" s="2">
        <v>4694.95</v>
      </c>
      <c r="G1570" s="2">
        <v>0</v>
      </c>
      <c r="H1570" s="2">
        <v>4694.95</v>
      </c>
      <c r="I1570" s="2" t="s">
        <v>41</v>
      </c>
      <c r="J1570" s="4">
        <v>1</v>
      </c>
      <c r="K1570" t="str">
        <f>_xlfn.XLOOKUP(D1570, dim_channels!A:A, dim_channels!C:C, "Not Found")</f>
        <v>OTA</v>
      </c>
      <c r="L1570" t="str">
        <f>_xlfn.XLOOKUP(D1570, dim_channels!A:A, dim_channels!B:B, "Not Found")</f>
        <v>Agoda</v>
      </c>
      <c r="M1570">
        <f t="shared" si="96"/>
        <v>1</v>
      </c>
      <c r="N1570">
        <f t="shared" si="97"/>
        <v>0</v>
      </c>
      <c r="O1570">
        <f t="shared" si="98"/>
        <v>0</v>
      </c>
      <c r="P1570">
        <f t="shared" si="99"/>
        <v>0</v>
      </c>
    </row>
    <row r="1571" spans="1:16" x14ac:dyDescent="0.2">
      <c r="A1571" s="3" t="s">
        <v>2001</v>
      </c>
      <c r="B1571" s="3" t="s">
        <v>370</v>
      </c>
      <c r="C1571" s="3" t="s">
        <v>2002</v>
      </c>
      <c r="D1571" s="3" t="s">
        <v>27</v>
      </c>
      <c r="E1571" s="3" t="s">
        <v>34</v>
      </c>
      <c r="F1571" s="3">
        <v>22574.79</v>
      </c>
      <c r="G1571" s="3">
        <v>4063.46</v>
      </c>
      <c r="H1571" s="3">
        <v>18511.330000000002</v>
      </c>
      <c r="I1571" s="3" t="s">
        <v>56</v>
      </c>
      <c r="J1571" s="5">
        <v>1.219512050187642</v>
      </c>
      <c r="K1571" t="str">
        <f>_xlfn.XLOOKUP(D1571, dim_channels!A:A, dim_channels!C:C, "Not Found")</f>
        <v>OTA</v>
      </c>
      <c r="L1571" t="str">
        <f>_xlfn.XLOOKUP(D1571, dim_channels!A:A, dim_channels!B:B, "Not Found")</f>
        <v>Expedia</v>
      </c>
      <c r="M1571">
        <f t="shared" si="96"/>
        <v>0</v>
      </c>
      <c r="N1571">
        <f t="shared" si="97"/>
        <v>0</v>
      </c>
      <c r="O1571">
        <f t="shared" si="98"/>
        <v>0</v>
      </c>
      <c r="P1571">
        <f t="shared" si="99"/>
        <v>0</v>
      </c>
    </row>
    <row r="1572" spans="1:16" x14ac:dyDescent="0.2">
      <c r="A1572" s="2" t="s">
        <v>2003</v>
      </c>
      <c r="B1572" s="2" t="s">
        <v>423</v>
      </c>
      <c r="C1572" s="2" t="s">
        <v>173</v>
      </c>
      <c r="D1572" s="2" t="s">
        <v>33</v>
      </c>
      <c r="E1572" s="2" t="s">
        <v>60</v>
      </c>
      <c r="F1572" s="2">
        <v>7745.76</v>
      </c>
      <c r="G1572" s="2">
        <v>0</v>
      </c>
      <c r="H1572" s="2">
        <v>7745.76</v>
      </c>
      <c r="I1572" s="2" t="s">
        <v>41</v>
      </c>
      <c r="J1572" s="4">
        <v>1</v>
      </c>
      <c r="K1572" t="str">
        <f>_xlfn.XLOOKUP(D1572, dim_channels!A:A, dim_channels!C:C, "Not Found")</f>
        <v>OTA</v>
      </c>
      <c r="L1572" t="str">
        <f>_xlfn.XLOOKUP(D1572, dim_channels!A:A, dim_channels!B:B, "Not Found")</f>
        <v>Booking.com</v>
      </c>
      <c r="M1572">
        <f t="shared" si="96"/>
        <v>1</v>
      </c>
      <c r="N1572">
        <f t="shared" si="97"/>
        <v>0</v>
      </c>
      <c r="O1572">
        <f t="shared" si="98"/>
        <v>0</v>
      </c>
      <c r="P1572">
        <f t="shared" si="99"/>
        <v>0</v>
      </c>
    </row>
    <row r="1573" spans="1:16" x14ac:dyDescent="0.2">
      <c r="A1573" s="3" t="s">
        <v>2004</v>
      </c>
      <c r="B1573" s="3" t="s">
        <v>139</v>
      </c>
      <c r="C1573" s="3" t="s">
        <v>348</v>
      </c>
      <c r="D1573" s="3" t="s">
        <v>52</v>
      </c>
      <c r="E1573" s="3" t="s">
        <v>34</v>
      </c>
      <c r="F1573" s="3">
        <v>3832.59</v>
      </c>
      <c r="G1573" s="3">
        <v>459.91</v>
      </c>
      <c r="H1573" s="3">
        <v>3372.68</v>
      </c>
      <c r="I1573" s="3" t="s">
        <v>29</v>
      </c>
      <c r="J1573" s="5">
        <v>1.136363366818079</v>
      </c>
      <c r="K1573" t="str">
        <f>_xlfn.XLOOKUP(D1573, dim_channels!A:A, dim_channels!C:C, "Not Found")</f>
        <v>OTA</v>
      </c>
      <c r="L1573" t="str">
        <f>_xlfn.XLOOKUP(D1573, dim_channels!A:A, dim_channels!B:B, "Not Found")</f>
        <v>Agoda</v>
      </c>
      <c r="M1573">
        <f t="shared" si="96"/>
        <v>0</v>
      </c>
      <c r="N1573">
        <f t="shared" si="97"/>
        <v>1</v>
      </c>
      <c r="O1573">
        <f t="shared" si="98"/>
        <v>3372.68</v>
      </c>
      <c r="P1573">
        <f t="shared" si="99"/>
        <v>3832.59</v>
      </c>
    </row>
    <row r="1574" spans="1:16" x14ac:dyDescent="0.2">
      <c r="A1574" s="2" t="s">
        <v>2005</v>
      </c>
      <c r="B1574" s="2" t="s">
        <v>509</v>
      </c>
      <c r="C1574" s="2" t="s">
        <v>724</v>
      </c>
      <c r="D1574" s="2" t="s">
        <v>27</v>
      </c>
      <c r="E1574" s="2" t="s">
        <v>28</v>
      </c>
      <c r="F1574" s="2">
        <v>13009.01</v>
      </c>
      <c r="G1574" s="2">
        <v>2341.62</v>
      </c>
      <c r="H1574" s="2">
        <v>10667.39</v>
      </c>
      <c r="I1574" s="2" t="s">
        <v>41</v>
      </c>
      <c r="J1574" s="4">
        <v>1.2195119893432229</v>
      </c>
      <c r="K1574" t="str">
        <f>_xlfn.XLOOKUP(D1574, dim_channels!A:A, dim_channels!C:C, "Not Found")</f>
        <v>OTA</v>
      </c>
      <c r="L1574" t="str">
        <f>_xlfn.XLOOKUP(D1574, dim_channels!A:A, dim_channels!B:B, "Not Found")</f>
        <v>Expedia</v>
      </c>
      <c r="M1574">
        <f t="shared" si="96"/>
        <v>1</v>
      </c>
      <c r="N1574">
        <f t="shared" si="97"/>
        <v>0</v>
      </c>
      <c r="O1574">
        <f t="shared" si="98"/>
        <v>0</v>
      </c>
      <c r="P1574">
        <f t="shared" si="99"/>
        <v>0</v>
      </c>
    </row>
    <row r="1575" spans="1:16" x14ac:dyDescent="0.2">
      <c r="A1575" s="3" t="s">
        <v>2006</v>
      </c>
      <c r="B1575" s="3" t="s">
        <v>176</v>
      </c>
      <c r="C1575" s="3" t="s">
        <v>73</v>
      </c>
      <c r="D1575" s="3" t="s">
        <v>33</v>
      </c>
      <c r="E1575" s="3" t="s">
        <v>60</v>
      </c>
      <c r="F1575" s="3">
        <v>5056.7299999999996</v>
      </c>
      <c r="G1575" s="3">
        <v>0</v>
      </c>
      <c r="H1575" s="3">
        <v>5056.7299999999996</v>
      </c>
      <c r="I1575" s="3" t="s">
        <v>41</v>
      </c>
      <c r="J1575" s="5">
        <v>1</v>
      </c>
      <c r="K1575" t="str">
        <f>_xlfn.XLOOKUP(D1575, dim_channels!A:A, dim_channels!C:C, "Not Found")</f>
        <v>OTA</v>
      </c>
      <c r="L1575" t="str">
        <f>_xlfn.XLOOKUP(D1575, dim_channels!A:A, dim_channels!B:B, "Not Found")</f>
        <v>Booking.com</v>
      </c>
      <c r="M1575">
        <f t="shared" si="96"/>
        <v>1</v>
      </c>
      <c r="N1575">
        <f t="shared" si="97"/>
        <v>0</v>
      </c>
      <c r="O1575">
        <f t="shared" si="98"/>
        <v>0</v>
      </c>
      <c r="P1575">
        <f t="shared" si="99"/>
        <v>0</v>
      </c>
    </row>
    <row r="1576" spans="1:16" x14ac:dyDescent="0.2">
      <c r="A1576" s="2" t="s">
        <v>2007</v>
      </c>
      <c r="B1576" s="2" t="s">
        <v>123</v>
      </c>
      <c r="C1576" s="2" t="s">
        <v>285</v>
      </c>
      <c r="D1576" s="2" t="s">
        <v>169</v>
      </c>
      <c r="E1576" s="2" t="s">
        <v>46</v>
      </c>
      <c r="F1576" s="2">
        <v>5650.89</v>
      </c>
      <c r="G1576" s="2">
        <v>1130.18</v>
      </c>
      <c r="H1576" s="2">
        <v>4520.71</v>
      </c>
      <c r="I1576" s="2" t="s">
        <v>41</v>
      </c>
      <c r="J1576" s="4">
        <v>1.250000553010479</v>
      </c>
      <c r="K1576" t="str">
        <f>_xlfn.XLOOKUP(D1576, dim_channels!A:A, dim_channels!C:C, "Not Found")</f>
        <v>GDS</v>
      </c>
      <c r="L1576" t="str">
        <f>_xlfn.XLOOKUP(D1576, dim_channels!A:A, dim_channels!B:B, "Not Found")</f>
        <v>GDS (Amadeus)</v>
      </c>
      <c r="M1576">
        <f t="shared" si="96"/>
        <v>1</v>
      </c>
      <c r="N1576">
        <f t="shared" si="97"/>
        <v>0</v>
      </c>
      <c r="O1576">
        <f t="shared" si="98"/>
        <v>0</v>
      </c>
      <c r="P1576">
        <f t="shared" si="99"/>
        <v>0</v>
      </c>
    </row>
    <row r="1577" spans="1:16" x14ac:dyDescent="0.2">
      <c r="A1577" s="3" t="s">
        <v>2008</v>
      </c>
      <c r="B1577" s="3" t="s">
        <v>418</v>
      </c>
      <c r="C1577" s="3" t="s">
        <v>124</v>
      </c>
      <c r="D1577" s="3" t="s">
        <v>64</v>
      </c>
      <c r="E1577" s="3" t="s">
        <v>28</v>
      </c>
      <c r="F1577" s="3">
        <v>16348</v>
      </c>
      <c r="G1577" s="3">
        <v>0</v>
      </c>
      <c r="H1577" s="3">
        <v>16348</v>
      </c>
      <c r="I1577" s="3" t="s">
        <v>29</v>
      </c>
      <c r="J1577" s="5">
        <v>1</v>
      </c>
      <c r="K1577" t="str">
        <f>_xlfn.XLOOKUP(D1577, dim_channels!A:A, dim_channels!C:C, "Not Found")</f>
        <v>Direct</v>
      </c>
      <c r="L1577" t="str">
        <f>_xlfn.XLOOKUP(D1577, dim_channels!A:A, dim_channels!B:B, "Not Found")</f>
        <v>Direct Website</v>
      </c>
      <c r="M1577">
        <f t="shared" si="96"/>
        <v>0</v>
      </c>
      <c r="N1577">
        <f t="shared" si="97"/>
        <v>1</v>
      </c>
      <c r="O1577">
        <f t="shared" si="98"/>
        <v>16348</v>
      </c>
      <c r="P1577">
        <f t="shared" si="99"/>
        <v>16348</v>
      </c>
    </row>
    <row r="1578" spans="1:16" x14ac:dyDescent="0.2">
      <c r="A1578" s="2" t="s">
        <v>2009</v>
      </c>
      <c r="B1578" s="2" t="s">
        <v>373</v>
      </c>
      <c r="C1578" s="2" t="s">
        <v>971</v>
      </c>
      <c r="D1578" s="2" t="s">
        <v>64</v>
      </c>
      <c r="E1578" s="2" t="s">
        <v>34</v>
      </c>
      <c r="F1578" s="2">
        <v>3761.48</v>
      </c>
      <c r="G1578" s="2">
        <v>0</v>
      </c>
      <c r="H1578" s="2">
        <v>3761.48</v>
      </c>
      <c r="I1578" s="2" t="s">
        <v>29</v>
      </c>
      <c r="J1578" s="4">
        <v>1</v>
      </c>
      <c r="K1578" t="str">
        <f>_xlfn.XLOOKUP(D1578, dim_channels!A:A, dim_channels!C:C, "Not Found")</f>
        <v>Direct</v>
      </c>
      <c r="L1578" t="str">
        <f>_xlfn.XLOOKUP(D1578, dim_channels!A:A, dim_channels!B:B, "Not Found")</f>
        <v>Direct Website</v>
      </c>
      <c r="M1578">
        <f t="shared" si="96"/>
        <v>0</v>
      </c>
      <c r="N1578">
        <f t="shared" si="97"/>
        <v>1</v>
      </c>
      <c r="O1578">
        <f t="shared" si="98"/>
        <v>3761.48</v>
      </c>
      <c r="P1578">
        <f t="shared" si="99"/>
        <v>3761.48</v>
      </c>
    </row>
    <row r="1579" spans="1:16" x14ac:dyDescent="0.2">
      <c r="A1579" s="3" t="s">
        <v>2010</v>
      </c>
      <c r="B1579" s="3" t="s">
        <v>43</v>
      </c>
      <c r="C1579" s="3" t="s">
        <v>72</v>
      </c>
      <c r="D1579" s="3" t="s">
        <v>52</v>
      </c>
      <c r="E1579" s="3" t="s">
        <v>34</v>
      </c>
      <c r="F1579" s="3">
        <v>18494.830000000002</v>
      </c>
      <c r="G1579" s="3">
        <v>2219.38</v>
      </c>
      <c r="H1579" s="3">
        <v>16275.45</v>
      </c>
      <c r="I1579" s="3" t="s">
        <v>29</v>
      </c>
      <c r="J1579" s="5">
        <v>1.1363636642919239</v>
      </c>
      <c r="K1579" t="str">
        <f>_xlfn.XLOOKUP(D1579, dim_channels!A:A, dim_channels!C:C, "Not Found")</f>
        <v>OTA</v>
      </c>
      <c r="L1579" t="str">
        <f>_xlfn.XLOOKUP(D1579, dim_channels!A:A, dim_channels!B:B, "Not Found")</f>
        <v>Agoda</v>
      </c>
      <c r="M1579">
        <f t="shared" si="96"/>
        <v>0</v>
      </c>
      <c r="N1579">
        <f t="shared" si="97"/>
        <v>1</v>
      </c>
      <c r="O1579">
        <f t="shared" si="98"/>
        <v>16275.45</v>
      </c>
      <c r="P1579">
        <f t="shared" si="99"/>
        <v>18494.830000000002</v>
      </c>
    </row>
    <row r="1580" spans="1:16" x14ac:dyDescent="0.2">
      <c r="A1580" s="2" t="s">
        <v>2011</v>
      </c>
      <c r="B1580" s="2" t="s">
        <v>112</v>
      </c>
      <c r="C1580" s="2" t="s">
        <v>353</v>
      </c>
      <c r="D1580" s="2" t="s">
        <v>64</v>
      </c>
      <c r="E1580" s="2" t="s">
        <v>34</v>
      </c>
      <c r="F1580" s="2">
        <v>14174.25</v>
      </c>
      <c r="G1580" s="2">
        <v>0</v>
      </c>
      <c r="H1580" s="2">
        <v>14174.25</v>
      </c>
      <c r="I1580" s="2" t="s">
        <v>29</v>
      </c>
      <c r="J1580" s="4">
        <v>1</v>
      </c>
      <c r="K1580" t="str">
        <f>_xlfn.XLOOKUP(D1580, dim_channels!A:A, dim_channels!C:C, "Not Found")</f>
        <v>Direct</v>
      </c>
      <c r="L1580" t="str">
        <f>_xlfn.XLOOKUP(D1580, dim_channels!A:A, dim_channels!B:B, "Not Found")</f>
        <v>Direct Website</v>
      </c>
      <c r="M1580">
        <f t="shared" si="96"/>
        <v>0</v>
      </c>
      <c r="N1580">
        <f t="shared" si="97"/>
        <v>1</v>
      </c>
      <c r="O1580">
        <f t="shared" si="98"/>
        <v>14174.25</v>
      </c>
      <c r="P1580">
        <f t="shared" si="99"/>
        <v>14174.25</v>
      </c>
    </row>
    <row r="1581" spans="1:16" x14ac:dyDescent="0.2">
      <c r="A1581" s="3" t="s">
        <v>2012</v>
      </c>
      <c r="B1581" s="3" t="s">
        <v>153</v>
      </c>
      <c r="C1581" s="3" t="s">
        <v>705</v>
      </c>
      <c r="D1581" s="3" t="s">
        <v>27</v>
      </c>
      <c r="E1581" s="3" t="s">
        <v>60</v>
      </c>
      <c r="F1581" s="3">
        <v>3114.67</v>
      </c>
      <c r="G1581" s="3">
        <v>0</v>
      </c>
      <c r="H1581" s="3">
        <v>3114.67</v>
      </c>
      <c r="I1581" s="3" t="s">
        <v>29</v>
      </c>
      <c r="J1581" s="5">
        <v>1</v>
      </c>
      <c r="K1581" t="str">
        <f>_xlfn.XLOOKUP(D1581, dim_channels!A:A, dim_channels!C:C, "Not Found")</f>
        <v>OTA</v>
      </c>
      <c r="L1581" t="str">
        <f>_xlfn.XLOOKUP(D1581, dim_channels!A:A, dim_channels!B:B, "Not Found")</f>
        <v>Expedia</v>
      </c>
      <c r="M1581">
        <f t="shared" si="96"/>
        <v>0</v>
      </c>
      <c r="N1581">
        <f t="shared" si="97"/>
        <v>1</v>
      </c>
      <c r="O1581">
        <f t="shared" si="98"/>
        <v>3114.67</v>
      </c>
      <c r="P1581">
        <f t="shared" si="99"/>
        <v>3114.67</v>
      </c>
    </row>
    <row r="1582" spans="1:16" x14ac:dyDescent="0.2">
      <c r="A1582" s="2" t="s">
        <v>2013</v>
      </c>
      <c r="B1582" s="2" t="s">
        <v>463</v>
      </c>
      <c r="C1582" s="2" t="s">
        <v>749</v>
      </c>
      <c r="D1582" s="2" t="s">
        <v>114</v>
      </c>
      <c r="E1582" s="2" t="s">
        <v>115</v>
      </c>
      <c r="F1582" s="2">
        <v>9944.59</v>
      </c>
      <c r="G1582" s="2">
        <v>994.46</v>
      </c>
      <c r="H1582" s="2">
        <v>8950.1299999999992</v>
      </c>
      <c r="I1582" s="2" t="s">
        <v>29</v>
      </c>
      <c r="J1582" s="4">
        <v>1.111111235255801</v>
      </c>
      <c r="K1582" t="str">
        <f>_xlfn.XLOOKUP(D1582, dim_channels!A:A, dim_channels!C:C, "Not Found")</f>
        <v>Offline</v>
      </c>
      <c r="L1582" t="str">
        <f>_xlfn.XLOOKUP(D1582, dim_channels!A:A, dim_channels!B:B, "Not Found")</f>
        <v>Travel Agency</v>
      </c>
      <c r="M1582">
        <f t="shared" si="96"/>
        <v>0</v>
      </c>
      <c r="N1582">
        <f t="shared" si="97"/>
        <v>1</v>
      </c>
      <c r="O1582">
        <f t="shared" si="98"/>
        <v>8950.1299999999992</v>
      </c>
      <c r="P1582">
        <f t="shared" si="99"/>
        <v>9944.59</v>
      </c>
    </row>
    <row r="1583" spans="1:16" x14ac:dyDescent="0.2">
      <c r="A1583" s="3" t="s">
        <v>2014</v>
      </c>
      <c r="B1583" s="3" t="s">
        <v>215</v>
      </c>
      <c r="C1583" s="3" t="s">
        <v>106</v>
      </c>
      <c r="D1583" s="3" t="s">
        <v>33</v>
      </c>
      <c r="E1583" s="3" t="s">
        <v>28</v>
      </c>
      <c r="F1583" s="3">
        <v>12616.56</v>
      </c>
      <c r="G1583" s="3">
        <v>1892.48</v>
      </c>
      <c r="H1583" s="3">
        <v>10724.08</v>
      </c>
      <c r="I1583" s="3" t="s">
        <v>29</v>
      </c>
      <c r="J1583" s="5">
        <v>1.176470149420743</v>
      </c>
      <c r="K1583" t="str">
        <f>_xlfn.XLOOKUP(D1583, dim_channels!A:A, dim_channels!C:C, "Not Found")</f>
        <v>OTA</v>
      </c>
      <c r="L1583" t="str">
        <f>_xlfn.XLOOKUP(D1583, dim_channels!A:A, dim_channels!B:B, "Not Found")</f>
        <v>Booking.com</v>
      </c>
      <c r="M1583">
        <f t="shared" si="96"/>
        <v>0</v>
      </c>
      <c r="N1583">
        <f t="shared" si="97"/>
        <v>1</v>
      </c>
      <c r="O1583">
        <f t="shared" si="98"/>
        <v>10724.08</v>
      </c>
      <c r="P1583">
        <f t="shared" si="99"/>
        <v>12616.56</v>
      </c>
    </row>
    <row r="1584" spans="1:16" x14ac:dyDescent="0.2">
      <c r="A1584" s="2" t="s">
        <v>2015</v>
      </c>
      <c r="B1584" s="2" t="s">
        <v>204</v>
      </c>
      <c r="C1584" s="2" t="s">
        <v>465</v>
      </c>
      <c r="D1584" s="2" t="s">
        <v>52</v>
      </c>
      <c r="E1584" s="2" t="s">
        <v>34</v>
      </c>
      <c r="F1584" s="2">
        <v>2460.87</v>
      </c>
      <c r="G1584" s="2">
        <v>295.3</v>
      </c>
      <c r="H1584" s="2">
        <v>2165.5700000000002</v>
      </c>
      <c r="I1584" s="2" t="s">
        <v>56</v>
      </c>
      <c r="J1584" s="4">
        <v>1.13636132750269</v>
      </c>
      <c r="K1584" t="str">
        <f>_xlfn.XLOOKUP(D1584, dim_channels!A:A, dim_channels!C:C, "Not Found")</f>
        <v>OTA</v>
      </c>
      <c r="L1584" t="str">
        <f>_xlfn.XLOOKUP(D1584, dim_channels!A:A, dim_channels!B:B, "Not Found")</f>
        <v>Agoda</v>
      </c>
      <c r="M1584">
        <f t="shared" si="96"/>
        <v>0</v>
      </c>
      <c r="N1584">
        <f t="shared" si="97"/>
        <v>0</v>
      </c>
      <c r="O1584">
        <f t="shared" si="98"/>
        <v>0</v>
      </c>
      <c r="P1584">
        <f t="shared" si="99"/>
        <v>0</v>
      </c>
    </row>
    <row r="1585" spans="1:16" x14ac:dyDescent="0.2">
      <c r="A1585" s="3" t="s">
        <v>2016</v>
      </c>
      <c r="B1585" s="3" t="s">
        <v>39</v>
      </c>
      <c r="C1585" s="3" t="s">
        <v>67</v>
      </c>
      <c r="D1585" s="3" t="s">
        <v>27</v>
      </c>
      <c r="E1585" s="3" t="s">
        <v>60</v>
      </c>
      <c r="F1585" s="3">
        <v>6081.46</v>
      </c>
      <c r="G1585" s="3">
        <v>0</v>
      </c>
      <c r="H1585" s="3">
        <v>6081.46</v>
      </c>
      <c r="I1585" s="3" t="s">
        <v>29</v>
      </c>
      <c r="J1585" s="5">
        <v>1</v>
      </c>
      <c r="K1585" t="str">
        <f>_xlfn.XLOOKUP(D1585, dim_channels!A:A, dim_channels!C:C, "Not Found")</f>
        <v>OTA</v>
      </c>
      <c r="L1585" t="str">
        <f>_xlfn.XLOOKUP(D1585, dim_channels!A:A, dim_channels!B:B, "Not Found")</f>
        <v>Expedia</v>
      </c>
      <c r="M1585">
        <f t="shared" si="96"/>
        <v>0</v>
      </c>
      <c r="N1585">
        <f t="shared" si="97"/>
        <v>1</v>
      </c>
      <c r="O1585">
        <f t="shared" si="98"/>
        <v>6081.46</v>
      </c>
      <c r="P1585">
        <f t="shared" si="99"/>
        <v>6081.46</v>
      </c>
    </row>
    <row r="1586" spans="1:16" x14ac:dyDescent="0.2">
      <c r="A1586" s="2" t="s">
        <v>2017</v>
      </c>
      <c r="B1586" s="2" t="s">
        <v>826</v>
      </c>
      <c r="C1586" s="2" t="s">
        <v>315</v>
      </c>
      <c r="D1586" s="2" t="s">
        <v>33</v>
      </c>
      <c r="E1586" s="2" t="s">
        <v>60</v>
      </c>
      <c r="F1586" s="2">
        <v>18686.61</v>
      </c>
      <c r="G1586" s="2">
        <v>0</v>
      </c>
      <c r="H1586" s="2">
        <v>18686.61</v>
      </c>
      <c r="I1586" s="2" t="s">
        <v>56</v>
      </c>
      <c r="J1586" s="4">
        <v>1</v>
      </c>
      <c r="K1586" t="str">
        <f>_xlfn.XLOOKUP(D1586, dim_channels!A:A, dim_channels!C:C, "Not Found")</f>
        <v>OTA</v>
      </c>
      <c r="L1586" t="str">
        <f>_xlfn.XLOOKUP(D1586, dim_channels!A:A, dim_channels!B:B, "Not Found")</f>
        <v>Booking.com</v>
      </c>
      <c r="M1586">
        <f t="shared" si="96"/>
        <v>0</v>
      </c>
      <c r="N1586">
        <f t="shared" si="97"/>
        <v>0</v>
      </c>
      <c r="O1586">
        <f t="shared" si="98"/>
        <v>0</v>
      </c>
      <c r="P1586">
        <f t="shared" si="99"/>
        <v>0</v>
      </c>
    </row>
    <row r="1587" spans="1:16" x14ac:dyDescent="0.2">
      <c r="A1587" s="3" t="s">
        <v>2018</v>
      </c>
      <c r="B1587" s="3" t="s">
        <v>813</v>
      </c>
      <c r="C1587" s="3" t="s">
        <v>303</v>
      </c>
      <c r="D1587" s="3" t="s">
        <v>33</v>
      </c>
      <c r="E1587" s="3" t="s">
        <v>60</v>
      </c>
      <c r="F1587" s="3">
        <v>14565.48</v>
      </c>
      <c r="G1587" s="3">
        <v>0</v>
      </c>
      <c r="H1587" s="3">
        <v>14565.48</v>
      </c>
      <c r="I1587" s="3" t="s">
        <v>41</v>
      </c>
      <c r="J1587" s="5">
        <v>1</v>
      </c>
      <c r="K1587" t="str">
        <f>_xlfn.XLOOKUP(D1587, dim_channels!A:A, dim_channels!C:C, "Not Found")</f>
        <v>OTA</v>
      </c>
      <c r="L1587" t="str">
        <f>_xlfn.XLOOKUP(D1587, dim_channels!A:A, dim_channels!B:B, "Not Found")</f>
        <v>Booking.com</v>
      </c>
      <c r="M1587">
        <f t="shared" si="96"/>
        <v>1</v>
      </c>
      <c r="N1587">
        <f t="shared" si="97"/>
        <v>0</v>
      </c>
      <c r="O1587">
        <f t="shared" si="98"/>
        <v>0</v>
      </c>
      <c r="P1587">
        <f t="shared" si="99"/>
        <v>0</v>
      </c>
    </row>
    <row r="1588" spans="1:16" x14ac:dyDescent="0.2">
      <c r="A1588" s="2" t="s">
        <v>2019</v>
      </c>
      <c r="B1588" s="2" t="s">
        <v>590</v>
      </c>
      <c r="C1588" s="2" t="s">
        <v>162</v>
      </c>
      <c r="D1588" s="2" t="s">
        <v>52</v>
      </c>
      <c r="E1588" s="2" t="s">
        <v>34</v>
      </c>
      <c r="F1588" s="2">
        <v>9027.25</v>
      </c>
      <c r="G1588" s="2">
        <v>1083.27</v>
      </c>
      <c r="H1588" s="2">
        <v>7943.98</v>
      </c>
      <c r="I1588" s="2" t="s">
        <v>29</v>
      </c>
      <c r="J1588" s="4">
        <v>1.136363636363636</v>
      </c>
      <c r="K1588" t="str">
        <f>_xlfn.XLOOKUP(D1588, dim_channels!A:A, dim_channels!C:C, "Not Found")</f>
        <v>OTA</v>
      </c>
      <c r="L1588" t="str">
        <f>_xlfn.XLOOKUP(D1588, dim_channels!A:A, dim_channels!B:B, "Not Found")</f>
        <v>Agoda</v>
      </c>
      <c r="M1588">
        <f t="shared" si="96"/>
        <v>0</v>
      </c>
      <c r="N1588">
        <f t="shared" si="97"/>
        <v>1</v>
      </c>
      <c r="O1588">
        <f t="shared" si="98"/>
        <v>7943.98</v>
      </c>
      <c r="P1588">
        <f t="shared" si="99"/>
        <v>9027.25</v>
      </c>
    </row>
    <row r="1589" spans="1:16" x14ac:dyDescent="0.2">
      <c r="A1589" s="3" t="s">
        <v>2020</v>
      </c>
      <c r="B1589" s="3" t="s">
        <v>104</v>
      </c>
      <c r="C1589" s="3" t="s">
        <v>200</v>
      </c>
      <c r="D1589" s="3" t="s">
        <v>114</v>
      </c>
      <c r="E1589" s="3" t="s">
        <v>115</v>
      </c>
      <c r="F1589" s="3">
        <v>2821.94</v>
      </c>
      <c r="G1589" s="3">
        <v>282.19</v>
      </c>
      <c r="H1589" s="3">
        <v>2539.75</v>
      </c>
      <c r="I1589" s="3" t="s">
        <v>29</v>
      </c>
      <c r="J1589" s="5">
        <v>1.111109361157594</v>
      </c>
      <c r="K1589" t="str">
        <f>_xlfn.XLOOKUP(D1589, dim_channels!A:A, dim_channels!C:C, "Not Found")</f>
        <v>Offline</v>
      </c>
      <c r="L1589" t="str">
        <f>_xlfn.XLOOKUP(D1589, dim_channels!A:A, dim_channels!B:B, "Not Found")</f>
        <v>Travel Agency</v>
      </c>
      <c r="M1589">
        <f t="shared" si="96"/>
        <v>0</v>
      </c>
      <c r="N1589">
        <f t="shared" si="97"/>
        <v>1</v>
      </c>
      <c r="O1589">
        <f t="shared" si="98"/>
        <v>2539.75</v>
      </c>
      <c r="P1589">
        <f t="shared" si="99"/>
        <v>2821.94</v>
      </c>
    </row>
    <row r="1590" spans="1:16" x14ac:dyDescent="0.2">
      <c r="A1590" s="2" t="s">
        <v>2021</v>
      </c>
      <c r="B1590" s="2" t="s">
        <v>230</v>
      </c>
      <c r="C1590" s="2" t="s">
        <v>318</v>
      </c>
      <c r="D1590" s="2" t="s">
        <v>52</v>
      </c>
      <c r="E1590" s="2" t="s">
        <v>34</v>
      </c>
      <c r="F1590" s="2">
        <v>14777.71</v>
      </c>
      <c r="G1590" s="2">
        <v>1773.33</v>
      </c>
      <c r="H1590" s="2">
        <v>13004.38</v>
      </c>
      <c r="I1590" s="2" t="s">
        <v>29</v>
      </c>
      <c r="J1590" s="4">
        <v>1.136364055802737</v>
      </c>
      <c r="K1590" t="str">
        <f>_xlfn.XLOOKUP(D1590, dim_channels!A:A, dim_channels!C:C, "Not Found")</f>
        <v>OTA</v>
      </c>
      <c r="L1590" t="str">
        <f>_xlfn.XLOOKUP(D1590, dim_channels!A:A, dim_channels!B:B, "Not Found")</f>
        <v>Agoda</v>
      </c>
      <c r="M1590">
        <f t="shared" si="96"/>
        <v>0</v>
      </c>
      <c r="N1590">
        <f t="shared" si="97"/>
        <v>1</v>
      </c>
      <c r="O1590">
        <f t="shared" si="98"/>
        <v>13004.38</v>
      </c>
      <c r="P1590">
        <f t="shared" si="99"/>
        <v>14777.71</v>
      </c>
    </row>
    <row r="1591" spans="1:16" x14ac:dyDescent="0.2">
      <c r="A1591" s="3" t="s">
        <v>2022</v>
      </c>
      <c r="B1591" s="3" t="s">
        <v>437</v>
      </c>
      <c r="C1591" s="3" t="s">
        <v>37</v>
      </c>
      <c r="D1591" s="3" t="s">
        <v>33</v>
      </c>
      <c r="E1591" s="3" t="s">
        <v>60</v>
      </c>
      <c r="F1591" s="3">
        <v>18021.46</v>
      </c>
      <c r="G1591" s="3">
        <v>0</v>
      </c>
      <c r="H1591" s="3">
        <v>18021.46</v>
      </c>
      <c r="I1591" s="3" t="s">
        <v>41</v>
      </c>
      <c r="J1591" s="5">
        <v>1</v>
      </c>
      <c r="K1591" t="str">
        <f>_xlfn.XLOOKUP(D1591, dim_channels!A:A, dim_channels!C:C, "Not Found")</f>
        <v>OTA</v>
      </c>
      <c r="L1591" t="str">
        <f>_xlfn.XLOOKUP(D1591, dim_channels!A:A, dim_channels!B:B, "Not Found")</f>
        <v>Booking.com</v>
      </c>
      <c r="M1591">
        <f t="shared" si="96"/>
        <v>1</v>
      </c>
      <c r="N1591">
        <f t="shared" si="97"/>
        <v>0</v>
      </c>
      <c r="O1591">
        <f t="shared" si="98"/>
        <v>0</v>
      </c>
      <c r="P1591">
        <f t="shared" si="99"/>
        <v>0</v>
      </c>
    </row>
    <row r="1592" spans="1:16" x14ac:dyDescent="0.2">
      <c r="A1592" s="2" t="s">
        <v>2023</v>
      </c>
      <c r="B1592" s="2" t="s">
        <v>168</v>
      </c>
      <c r="C1592" s="2" t="s">
        <v>708</v>
      </c>
      <c r="D1592" s="2" t="s">
        <v>45</v>
      </c>
      <c r="E1592" s="2" t="s">
        <v>46</v>
      </c>
      <c r="F1592" s="2">
        <v>15822.32</v>
      </c>
      <c r="G1592" s="2">
        <v>791.12</v>
      </c>
      <c r="H1592" s="2">
        <v>15031.2</v>
      </c>
      <c r="I1592" s="2" t="s">
        <v>29</v>
      </c>
      <c r="J1592" s="4">
        <v>1.0526318590664749</v>
      </c>
      <c r="K1592" t="str">
        <f>_xlfn.XLOOKUP(D1592, dim_channels!A:A, dim_channels!C:C, "Not Found")</f>
        <v>Corporate</v>
      </c>
      <c r="L1592" t="str">
        <f>_xlfn.XLOOKUP(D1592, dim_channels!A:A, dim_channels!B:B, "Not Found")</f>
        <v>Corporate Direct</v>
      </c>
      <c r="M1592">
        <f t="shared" si="96"/>
        <v>0</v>
      </c>
      <c r="N1592">
        <f t="shared" si="97"/>
        <v>1</v>
      </c>
      <c r="O1592">
        <f t="shared" si="98"/>
        <v>15031.2</v>
      </c>
      <c r="P1592">
        <f t="shared" si="99"/>
        <v>15822.32</v>
      </c>
    </row>
    <row r="1593" spans="1:16" x14ac:dyDescent="0.2">
      <c r="A1593" s="3" t="s">
        <v>2024</v>
      </c>
      <c r="B1593" s="3" t="s">
        <v>762</v>
      </c>
      <c r="C1593" s="3" t="s">
        <v>232</v>
      </c>
      <c r="D1593" s="3" t="s">
        <v>114</v>
      </c>
      <c r="E1593" s="3" t="s">
        <v>115</v>
      </c>
      <c r="F1593" s="3">
        <v>6788.67</v>
      </c>
      <c r="G1593" s="3">
        <v>678.87</v>
      </c>
      <c r="H1593" s="3">
        <v>6109.8</v>
      </c>
      <c r="I1593" s="3" t="s">
        <v>29</v>
      </c>
      <c r="J1593" s="5">
        <v>1.111111656682706</v>
      </c>
      <c r="K1593" t="str">
        <f>_xlfn.XLOOKUP(D1593, dim_channels!A:A, dim_channels!C:C, "Not Found")</f>
        <v>Offline</v>
      </c>
      <c r="L1593" t="str">
        <f>_xlfn.XLOOKUP(D1593, dim_channels!A:A, dim_channels!B:B, "Not Found")</f>
        <v>Travel Agency</v>
      </c>
      <c r="M1593">
        <f t="shared" si="96"/>
        <v>0</v>
      </c>
      <c r="N1593">
        <f t="shared" si="97"/>
        <v>1</v>
      </c>
      <c r="O1593">
        <f t="shared" si="98"/>
        <v>6109.8</v>
      </c>
      <c r="P1593">
        <f t="shared" si="99"/>
        <v>6788.67</v>
      </c>
    </row>
    <row r="1594" spans="1:16" x14ac:dyDescent="0.2">
      <c r="A1594" s="2" t="s">
        <v>2025</v>
      </c>
      <c r="B1594" s="2" t="s">
        <v>597</v>
      </c>
      <c r="C1594" s="2" t="s">
        <v>449</v>
      </c>
      <c r="D1594" s="2" t="s">
        <v>27</v>
      </c>
      <c r="E1594" s="2" t="s">
        <v>28</v>
      </c>
      <c r="F1594" s="2">
        <v>9643.1299999999992</v>
      </c>
      <c r="G1594" s="2">
        <v>1735.76</v>
      </c>
      <c r="H1594" s="2">
        <v>7907.37</v>
      </c>
      <c r="I1594" s="2" t="s">
        <v>29</v>
      </c>
      <c r="J1594" s="4">
        <v>1.2195116707577871</v>
      </c>
      <c r="K1594" t="str">
        <f>_xlfn.XLOOKUP(D1594, dim_channels!A:A, dim_channels!C:C, "Not Found")</f>
        <v>OTA</v>
      </c>
      <c r="L1594" t="str">
        <f>_xlfn.XLOOKUP(D1594, dim_channels!A:A, dim_channels!B:B, "Not Found")</f>
        <v>Expedia</v>
      </c>
      <c r="M1594">
        <f t="shared" si="96"/>
        <v>0</v>
      </c>
      <c r="N1594">
        <f t="shared" si="97"/>
        <v>1</v>
      </c>
      <c r="O1594">
        <f t="shared" si="98"/>
        <v>7907.37</v>
      </c>
      <c r="P1594">
        <f t="shared" si="99"/>
        <v>9643.1299999999992</v>
      </c>
    </row>
    <row r="1595" spans="1:16" x14ac:dyDescent="0.2">
      <c r="A1595" s="3" t="s">
        <v>2026</v>
      </c>
      <c r="B1595" s="3" t="s">
        <v>423</v>
      </c>
      <c r="C1595" s="3" t="s">
        <v>917</v>
      </c>
      <c r="D1595" s="3" t="s">
        <v>206</v>
      </c>
      <c r="E1595" s="3" t="s">
        <v>207</v>
      </c>
      <c r="F1595" s="3">
        <v>5488.16</v>
      </c>
      <c r="G1595" s="3">
        <v>0</v>
      </c>
      <c r="H1595" s="3">
        <v>5488.16</v>
      </c>
      <c r="I1595" s="3" t="s">
        <v>29</v>
      </c>
      <c r="J1595" s="5">
        <v>1</v>
      </c>
      <c r="K1595" t="str">
        <f>_xlfn.XLOOKUP(D1595, dim_channels!A:A, dim_channels!C:C, "Not Found")</f>
        <v>Direct</v>
      </c>
      <c r="L1595" t="str">
        <f>_xlfn.XLOOKUP(D1595, dim_channels!A:A, dim_channels!B:B, "Not Found")</f>
        <v>Walk-in</v>
      </c>
      <c r="M1595">
        <f t="shared" si="96"/>
        <v>0</v>
      </c>
      <c r="N1595">
        <f t="shared" si="97"/>
        <v>1</v>
      </c>
      <c r="O1595">
        <f t="shared" si="98"/>
        <v>5488.16</v>
      </c>
      <c r="P1595">
        <f t="shared" si="99"/>
        <v>5488.16</v>
      </c>
    </row>
    <row r="1596" spans="1:16" x14ac:dyDescent="0.2">
      <c r="A1596" s="2" t="s">
        <v>2027</v>
      </c>
      <c r="B1596" s="2" t="s">
        <v>384</v>
      </c>
      <c r="C1596" s="2" t="s">
        <v>156</v>
      </c>
      <c r="D1596" s="2" t="s">
        <v>52</v>
      </c>
      <c r="E1596" s="2" t="s">
        <v>60</v>
      </c>
      <c r="F1596" s="2">
        <v>6043.07</v>
      </c>
      <c r="G1596" s="2">
        <v>0</v>
      </c>
      <c r="H1596" s="2">
        <v>6043.07</v>
      </c>
      <c r="I1596" s="2" t="s">
        <v>29</v>
      </c>
      <c r="J1596" s="4">
        <v>1</v>
      </c>
      <c r="K1596" t="str">
        <f>_xlfn.XLOOKUP(D1596, dim_channels!A:A, dim_channels!C:C, "Not Found")</f>
        <v>OTA</v>
      </c>
      <c r="L1596" t="str">
        <f>_xlfn.XLOOKUP(D1596, dim_channels!A:A, dim_channels!B:B, "Not Found")</f>
        <v>Agoda</v>
      </c>
      <c r="M1596">
        <f t="shared" si="96"/>
        <v>0</v>
      </c>
      <c r="N1596">
        <f t="shared" si="97"/>
        <v>1</v>
      </c>
      <c r="O1596">
        <f t="shared" si="98"/>
        <v>6043.07</v>
      </c>
      <c r="P1596">
        <f t="shared" si="99"/>
        <v>6043.07</v>
      </c>
    </row>
    <row r="1597" spans="1:16" x14ac:dyDescent="0.2">
      <c r="A1597" s="3" t="s">
        <v>2028</v>
      </c>
      <c r="B1597" s="3" t="s">
        <v>85</v>
      </c>
      <c r="C1597" s="3" t="s">
        <v>276</v>
      </c>
      <c r="D1597" s="3" t="s">
        <v>169</v>
      </c>
      <c r="E1597" s="3" t="s">
        <v>34</v>
      </c>
      <c r="F1597" s="3">
        <v>6859.33</v>
      </c>
      <c r="G1597" s="3">
        <v>1371.87</v>
      </c>
      <c r="H1597" s="3">
        <v>5487.46</v>
      </c>
      <c r="I1597" s="3" t="s">
        <v>29</v>
      </c>
      <c r="J1597" s="5">
        <v>1.250000911168373</v>
      </c>
      <c r="K1597" t="str">
        <f>_xlfn.XLOOKUP(D1597, dim_channels!A:A, dim_channels!C:C, "Not Found")</f>
        <v>GDS</v>
      </c>
      <c r="L1597" t="str">
        <f>_xlfn.XLOOKUP(D1597, dim_channels!A:A, dim_channels!B:B, "Not Found")</f>
        <v>GDS (Amadeus)</v>
      </c>
      <c r="M1597">
        <f t="shared" si="96"/>
        <v>0</v>
      </c>
      <c r="N1597">
        <f t="shared" si="97"/>
        <v>1</v>
      </c>
      <c r="O1597">
        <f t="shared" si="98"/>
        <v>5487.46</v>
      </c>
      <c r="P1597">
        <f t="shared" si="99"/>
        <v>6859.33</v>
      </c>
    </row>
    <row r="1598" spans="1:16" x14ac:dyDescent="0.2">
      <c r="A1598" s="2" t="s">
        <v>2029</v>
      </c>
      <c r="B1598" s="2" t="s">
        <v>39</v>
      </c>
      <c r="C1598" s="2" t="s">
        <v>1048</v>
      </c>
      <c r="D1598" s="2" t="s">
        <v>45</v>
      </c>
      <c r="E1598" s="2" t="s">
        <v>46</v>
      </c>
      <c r="F1598" s="2">
        <v>5270.17</v>
      </c>
      <c r="G1598" s="2">
        <v>263.51</v>
      </c>
      <c r="H1598" s="2">
        <v>5006.66</v>
      </c>
      <c r="I1598" s="2" t="s">
        <v>29</v>
      </c>
      <c r="J1598" s="4">
        <v>1.0526318943167701</v>
      </c>
      <c r="K1598" t="str">
        <f>_xlfn.XLOOKUP(D1598, dim_channels!A:A, dim_channels!C:C, "Not Found")</f>
        <v>Corporate</v>
      </c>
      <c r="L1598" t="str">
        <f>_xlfn.XLOOKUP(D1598, dim_channels!A:A, dim_channels!B:B, "Not Found")</f>
        <v>Corporate Direct</v>
      </c>
      <c r="M1598">
        <f t="shared" si="96"/>
        <v>0</v>
      </c>
      <c r="N1598">
        <f t="shared" si="97"/>
        <v>1</v>
      </c>
      <c r="O1598">
        <f t="shared" si="98"/>
        <v>5006.66</v>
      </c>
      <c r="P1598">
        <f t="shared" si="99"/>
        <v>5270.17</v>
      </c>
    </row>
    <row r="1599" spans="1:16" x14ac:dyDescent="0.2">
      <c r="A1599" s="3" t="s">
        <v>2030</v>
      </c>
      <c r="B1599" s="3" t="s">
        <v>63</v>
      </c>
      <c r="C1599" s="3" t="s">
        <v>740</v>
      </c>
      <c r="D1599" s="3" t="s">
        <v>169</v>
      </c>
      <c r="E1599" s="3" t="s">
        <v>46</v>
      </c>
      <c r="F1599" s="3">
        <v>3186.25</v>
      </c>
      <c r="G1599" s="3">
        <v>637.25</v>
      </c>
      <c r="H1599" s="3">
        <v>2549</v>
      </c>
      <c r="I1599" s="3" t="s">
        <v>29</v>
      </c>
      <c r="J1599" s="5">
        <v>1.25</v>
      </c>
      <c r="K1599" t="str">
        <f>_xlfn.XLOOKUP(D1599, dim_channels!A:A, dim_channels!C:C, "Not Found")</f>
        <v>GDS</v>
      </c>
      <c r="L1599" t="str">
        <f>_xlfn.XLOOKUP(D1599, dim_channels!A:A, dim_channels!B:B, "Not Found")</f>
        <v>GDS (Amadeus)</v>
      </c>
      <c r="M1599">
        <f t="shared" si="96"/>
        <v>0</v>
      </c>
      <c r="N1599">
        <f t="shared" si="97"/>
        <v>1</v>
      </c>
      <c r="O1599">
        <f t="shared" si="98"/>
        <v>2549</v>
      </c>
      <c r="P1599">
        <f t="shared" si="99"/>
        <v>3186.25</v>
      </c>
    </row>
    <row r="1600" spans="1:16" x14ac:dyDescent="0.2">
      <c r="A1600" s="2" t="s">
        <v>2031</v>
      </c>
      <c r="B1600" s="2" t="s">
        <v>608</v>
      </c>
      <c r="C1600" s="2" t="s">
        <v>249</v>
      </c>
      <c r="D1600" s="2" t="s">
        <v>27</v>
      </c>
      <c r="E1600" s="2" t="s">
        <v>28</v>
      </c>
      <c r="F1600" s="2">
        <v>14244.66</v>
      </c>
      <c r="G1600" s="2">
        <v>2564.04</v>
      </c>
      <c r="H1600" s="2">
        <v>11680.62</v>
      </c>
      <c r="I1600" s="2" t="s">
        <v>29</v>
      </c>
      <c r="J1600" s="4">
        <v>1.219512320407649</v>
      </c>
      <c r="K1600" t="str">
        <f>_xlfn.XLOOKUP(D1600, dim_channels!A:A, dim_channels!C:C, "Not Found")</f>
        <v>OTA</v>
      </c>
      <c r="L1600" t="str">
        <f>_xlfn.XLOOKUP(D1600, dim_channels!A:A, dim_channels!B:B, "Not Found")</f>
        <v>Expedia</v>
      </c>
      <c r="M1600">
        <f t="shared" si="96"/>
        <v>0</v>
      </c>
      <c r="N1600">
        <f t="shared" si="97"/>
        <v>1</v>
      </c>
      <c r="O1600">
        <f t="shared" si="98"/>
        <v>11680.62</v>
      </c>
      <c r="P1600">
        <f t="shared" si="99"/>
        <v>14244.66</v>
      </c>
    </row>
    <row r="1601" spans="1:16" x14ac:dyDescent="0.2">
      <c r="A1601" s="3" t="s">
        <v>2032</v>
      </c>
      <c r="B1601" s="3" t="s">
        <v>261</v>
      </c>
      <c r="C1601" s="3" t="s">
        <v>679</v>
      </c>
      <c r="D1601" s="3" t="s">
        <v>52</v>
      </c>
      <c r="E1601" s="3" t="s">
        <v>60</v>
      </c>
      <c r="F1601" s="3">
        <v>6367.49</v>
      </c>
      <c r="G1601" s="3">
        <v>0</v>
      </c>
      <c r="H1601" s="3">
        <v>6367.49</v>
      </c>
      <c r="I1601" s="3" t="s">
        <v>41</v>
      </c>
      <c r="J1601" s="5">
        <v>1</v>
      </c>
      <c r="K1601" t="str">
        <f>_xlfn.XLOOKUP(D1601, dim_channels!A:A, dim_channels!C:C, "Not Found")</f>
        <v>OTA</v>
      </c>
      <c r="L1601" t="str">
        <f>_xlfn.XLOOKUP(D1601, dim_channels!A:A, dim_channels!B:B, "Not Found")</f>
        <v>Agoda</v>
      </c>
      <c r="M1601">
        <f t="shared" si="96"/>
        <v>1</v>
      </c>
      <c r="N1601">
        <f t="shared" si="97"/>
        <v>0</v>
      </c>
      <c r="O1601">
        <f t="shared" si="98"/>
        <v>0</v>
      </c>
      <c r="P1601">
        <f t="shared" si="99"/>
        <v>0</v>
      </c>
    </row>
    <row r="1602" spans="1:16" x14ac:dyDescent="0.2">
      <c r="A1602" s="2" t="s">
        <v>2033</v>
      </c>
      <c r="B1602" s="2" t="s">
        <v>292</v>
      </c>
      <c r="C1602" s="2" t="s">
        <v>186</v>
      </c>
      <c r="D1602" s="2" t="s">
        <v>27</v>
      </c>
      <c r="E1602" s="2" t="s">
        <v>28</v>
      </c>
      <c r="F1602" s="2">
        <v>3932.05</v>
      </c>
      <c r="G1602" s="2">
        <v>707.77</v>
      </c>
      <c r="H1602" s="2">
        <v>3224.28</v>
      </c>
      <c r="I1602" s="2" t="s">
        <v>29</v>
      </c>
      <c r="J1602" s="4">
        <v>1.219512573349709</v>
      </c>
      <c r="K1602" t="str">
        <f>_xlfn.XLOOKUP(D1602, dim_channels!A:A, dim_channels!C:C, "Not Found")</f>
        <v>OTA</v>
      </c>
      <c r="L1602" t="str">
        <f>_xlfn.XLOOKUP(D1602, dim_channels!A:A, dim_channels!B:B, "Not Found")</f>
        <v>Expedia</v>
      </c>
      <c r="M1602">
        <f t="shared" si="96"/>
        <v>0</v>
      </c>
      <c r="N1602">
        <f t="shared" si="97"/>
        <v>1</v>
      </c>
      <c r="O1602">
        <f t="shared" si="98"/>
        <v>3224.28</v>
      </c>
      <c r="P1602">
        <f t="shared" si="99"/>
        <v>3932.05</v>
      </c>
    </row>
    <row r="1603" spans="1:16" x14ac:dyDescent="0.2">
      <c r="A1603" s="3" t="s">
        <v>2034</v>
      </c>
      <c r="B1603" s="3" t="s">
        <v>32</v>
      </c>
      <c r="C1603" s="3" t="s">
        <v>1234</v>
      </c>
      <c r="D1603" s="3" t="s">
        <v>33</v>
      </c>
      <c r="E1603" s="3" t="s">
        <v>28</v>
      </c>
      <c r="F1603" s="3">
        <v>4329.91</v>
      </c>
      <c r="G1603" s="3">
        <v>649.49</v>
      </c>
      <c r="H1603" s="3">
        <v>3680.42</v>
      </c>
      <c r="I1603" s="3" t="s">
        <v>41</v>
      </c>
      <c r="J1603" s="5">
        <v>1.1764717070334361</v>
      </c>
      <c r="K1603" t="str">
        <f>_xlfn.XLOOKUP(D1603, dim_channels!A:A, dim_channels!C:C, "Not Found")</f>
        <v>OTA</v>
      </c>
      <c r="L1603" t="str">
        <f>_xlfn.XLOOKUP(D1603, dim_channels!A:A, dim_channels!B:B, "Not Found")</f>
        <v>Booking.com</v>
      </c>
      <c r="M1603">
        <f t="shared" ref="M1603:M1666" si="100">IF(I1603="Cancelled",1,0)</f>
        <v>1</v>
      </c>
      <c r="N1603">
        <f t="shared" ref="N1603:N1666" si="101">IF(TRIM(UPPER(I1603))="CHECKED-OUT",1,0)</f>
        <v>0</v>
      </c>
      <c r="O1603">
        <f t="shared" ref="O1603:O1666" si="102">IF(TRIM(UPPER(I1603))="CHECKED-OUT",H1603,0)</f>
        <v>0</v>
      </c>
      <c r="P1603">
        <f t="shared" ref="P1603:P1666" si="103">IF(TRIM(UPPER(I1603))="CHECKED-OUT",F1603,0)</f>
        <v>0</v>
      </c>
    </row>
    <row r="1604" spans="1:16" x14ac:dyDescent="0.2">
      <c r="A1604" s="2" t="s">
        <v>2035</v>
      </c>
      <c r="B1604" s="2" t="s">
        <v>62</v>
      </c>
      <c r="C1604" s="2" t="s">
        <v>120</v>
      </c>
      <c r="D1604" s="2" t="s">
        <v>52</v>
      </c>
      <c r="E1604" s="2" t="s">
        <v>60</v>
      </c>
      <c r="F1604" s="2">
        <v>2898.83</v>
      </c>
      <c r="G1604" s="2">
        <v>0</v>
      </c>
      <c r="H1604" s="2">
        <v>2898.83</v>
      </c>
      <c r="I1604" s="2" t="s">
        <v>29</v>
      </c>
      <c r="J1604" s="4">
        <v>1</v>
      </c>
      <c r="K1604" t="str">
        <f>_xlfn.XLOOKUP(D1604, dim_channels!A:A, dim_channels!C:C, "Not Found")</f>
        <v>OTA</v>
      </c>
      <c r="L1604" t="str">
        <f>_xlfn.XLOOKUP(D1604, dim_channels!A:A, dim_channels!B:B, "Not Found")</f>
        <v>Agoda</v>
      </c>
      <c r="M1604">
        <f t="shared" si="100"/>
        <v>0</v>
      </c>
      <c r="N1604">
        <f t="shared" si="101"/>
        <v>1</v>
      </c>
      <c r="O1604">
        <f t="shared" si="102"/>
        <v>2898.83</v>
      </c>
      <c r="P1604">
        <f t="shared" si="103"/>
        <v>2898.83</v>
      </c>
    </row>
    <row r="1605" spans="1:16" x14ac:dyDescent="0.2">
      <c r="A1605" s="3" t="s">
        <v>2036</v>
      </c>
      <c r="B1605" s="3" t="s">
        <v>875</v>
      </c>
      <c r="C1605" s="3" t="s">
        <v>213</v>
      </c>
      <c r="D1605" s="3" t="s">
        <v>33</v>
      </c>
      <c r="E1605" s="3" t="s">
        <v>60</v>
      </c>
      <c r="F1605" s="3">
        <v>8609.26</v>
      </c>
      <c r="G1605" s="3">
        <v>0</v>
      </c>
      <c r="H1605" s="3">
        <v>8609.26</v>
      </c>
      <c r="I1605" s="3" t="s">
        <v>29</v>
      </c>
      <c r="J1605" s="5">
        <v>1</v>
      </c>
      <c r="K1605" t="str">
        <f>_xlfn.XLOOKUP(D1605, dim_channels!A:A, dim_channels!C:C, "Not Found")</f>
        <v>OTA</v>
      </c>
      <c r="L1605" t="str">
        <f>_xlfn.XLOOKUP(D1605, dim_channels!A:A, dim_channels!B:B, "Not Found")</f>
        <v>Booking.com</v>
      </c>
      <c r="M1605">
        <f t="shared" si="100"/>
        <v>0</v>
      </c>
      <c r="N1605">
        <f t="shared" si="101"/>
        <v>1</v>
      </c>
      <c r="O1605">
        <f t="shared" si="102"/>
        <v>8609.26</v>
      </c>
      <c r="P1605">
        <f t="shared" si="103"/>
        <v>8609.26</v>
      </c>
    </row>
    <row r="1606" spans="1:16" x14ac:dyDescent="0.2">
      <c r="A1606" s="2" t="s">
        <v>2037</v>
      </c>
      <c r="B1606" s="2" t="s">
        <v>917</v>
      </c>
      <c r="C1606" s="2" t="s">
        <v>1348</v>
      </c>
      <c r="D1606" s="2" t="s">
        <v>64</v>
      </c>
      <c r="E1606" s="2" t="s">
        <v>28</v>
      </c>
      <c r="F1606" s="2">
        <v>7877.74</v>
      </c>
      <c r="G1606" s="2">
        <v>0</v>
      </c>
      <c r="H1606" s="2">
        <v>7877.74</v>
      </c>
      <c r="I1606" s="2" t="s">
        <v>29</v>
      </c>
      <c r="J1606" s="4">
        <v>1</v>
      </c>
      <c r="K1606" t="str">
        <f>_xlfn.XLOOKUP(D1606, dim_channels!A:A, dim_channels!C:C, "Not Found")</f>
        <v>Direct</v>
      </c>
      <c r="L1606" t="str">
        <f>_xlfn.XLOOKUP(D1606, dim_channels!A:A, dim_channels!B:B, "Not Found")</f>
        <v>Direct Website</v>
      </c>
      <c r="M1606">
        <f t="shared" si="100"/>
        <v>0</v>
      </c>
      <c r="N1606">
        <f t="shared" si="101"/>
        <v>1</v>
      </c>
      <c r="O1606">
        <f t="shared" si="102"/>
        <v>7877.74</v>
      </c>
      <c r="P1606">
        <f t="shared" si="103"/>
        <v>7877.74</v>
      </c>
    </row>
    <row r="1607" spans="1:16" x14ac:dyDescent="0.2">
      <c r="A1607" s="3" t="s">
        <v>2038</v>
      </c>
      <c r="B1607" s="3" t="s">
        <v>475</v>
      </c>
      <c r="C1607" s="3" t="s">
        <v>590</v>
      </c>
      <c r="D1607" s="3" t="s">
        <v>52</v>
      </c>
      <c r="E1607" s="3" t="s">
        <v>34</v>
      </c>
      <c r="F1607" s="3">
        <v>3116.74</v>
      </c>
      <c r="G1607" s="3">
        <v>374.01</v>
      </c>
      <c r="H1607" s="3">
        <v>2742.73</v>
      </c>
      <c r="I1607" s="3" t="s">
        <v>41</v>
      </c>
      <c r="J1607" s="5">
        <v>1.1363641335457739</v>
      </c>
      <c r="K1607" t="str">
        <f>_xlfn.XLOOKUP(D1607, dim_channels!A:A, dim_channels!C:C, "Not Found")</f>
        <v>OTA</v>
      </c>
      <c r="L1607" t="str">
        <f>_xlfn.XLOOKUP(D1607, dim_channels!A:A, dim_channels!B:B, "Not Found")</f>
        <v>Agoda</v>
      </c>
      <c r="M1607">
        <f t="shared" si="100"/>
        <v>1</v>
      </c>
      <c r="N1607">
        <f t="shared" si="101"/>
        <v>0</v>
      </c>
      <c r="O1607">
        <f t="shared" si="102"/>
        <v>0</v>
      </c>
      <c r="P1607">
        <f t="shared" si="103"/>
        <v>0</v>
      </c>
    </row>
    <row r="1608" spans="1:16" x14ac:dyDescent="0.2">
      <c r="A1608" s="2" t="s">
        <v>2039</v>
      </c>
      <c r="B1608" s="2" t="s">
        <v>826</v>
      </c>
      <c r="C1608" s="2" t="s">
        <v>626</v>
      </c>
      <c r="D1608" s="2" t="s">
        <v>64</v>
      </c>
      <c r="E1608" s="2" t="s">
        <v>34</v>
      </c>
      <c r="F1608" s="2">
        <v>9472.34</v>
      </c>
      <c r="G1608" s="2">
        <v>0</v>
      </c>
      <c r="H1608" s="2">
        <v>9472.34</v>
      </c>
      <c r="I1608" s="2" t="s">
        <v>29</v>
      </c>
      <c r="J1608" s="4">
        <v>1</v>
      </c>
      <c r="K1608" t="str">
        <f>_xlfn.XLOOKUP(D1608, dim_channels!A:A, dim_channels!C:C, "Not Found")</f>
        <v>Direct</v>
      </c>
      <c r="L1608" t="str">
        <f>_xlfn.XLOOKUP(D1608, dim_channels!A:A, dim_channels!B:B, "Not Found")</f>
        <v>Direct Website</v>
      </c>
      <c r="M1608">
        <f t="shared" si="100"/>
        <v>0</v>
      </c>
      <c r="N1608">
        <f t="shared" si="101"/>
        <v>1</v>
      </c>
      <c r="O1608">
        <f t="shared" si="102"/>
        <v>9472.34</v>
      </c>
      <c r="P1608">
        <f t="shared" si="103"/>
        <v>9472.34</v>
      </c>
    </row>
    <row r="1609" spans="1:16" x14ac:dyDescent="0.2">
      <c r="A1609" s="3" t="s">
        <v>2040</v>
      </c>
      <c r="B1609" s="3" t="s">
        <v>272</v>
      </c>
      <c r="C1609" s="3" t="s">
        <v>321</v>
      </c>
      <c r="D1609" s="3" t="s">
        <v>169</v>
      </c>
      <c r="E1609" s="3" t="s">
        <v>34</v>
      </c>
      <c r="F1609" s="3">
        <v>5911.15</v>
      </c>
      <c r="G1609" s="3">
        <v>1182.23</v>
      </c>
      <c r="H1609" s="3">
        <v>4728.92</v>
      </c>
      <c r="I1609" s="3" t="s">
        <v>29</v>
      </c>
      <c r="J1609" s="5">
        <v>1.25</v>
      </c>
      <c r="K1609" t="str">
        <f>_xlfn.XLOOKUP(D1609, dim_channels!A:A, dim_channels!C:C, "Not Found")</f>
        <v>GDS</v>
      </c>
      <c r="L1609" t="str">
        <f>_xlfn.XLOOKUP(D1609, dim_channels!A:A, dim_channels!B:B, "Not Found")</f>
        <v>GDS (Amadeus)</v>
      </c>
      <c r="M1609">
        <f t="shared" si="100"/>
        <v>0</v>
      </c>
      <c r="N1609">
        <f t="shared" si="101"/>
        <v>1</v>
      </c>
      <c r="O1609">
        <f t="shared" si="102"/>
        <v>4728.92</v>
      </c>
      <c r="P1609">
        <f t="shared" si="103"/>
        <v>5911.15</v>
      </c>
    </row>
    <row r="1610" spans="1:16" x14ac:dyDescent="0.2">
      <c r="A1610" s="2" t="s">
        <v>2041</v>
      </c>
      <c r="B1610" s="2" t="s">
        <v>276</v>
      </c>
      <c r="C1610" s="2" t="s">
        <v>1354</v>
      </c>
      <c r="D1610" s="2" t="s">
        <v>52</v>
      </c>
      <c r="E1610" s="2" t="s">
        <v>60</v>
      </c>
      <c r="F1610" s="2">
        <v>13965.46</v>
      </c>
      <c r="G1610" s="2">
        <v>0</v>
      </c>
      <c r="H1610" s="2">
        <v>13965.46</v>
      </c>
      <c r="I1610" s="2" t="s">
        <v>41</v>
      </c>
      <c r="J1610" s="4">
        <v>1</v>
      </c>
      <c r="K1610" t="str">
        <f>_xlfn.XLOOKUP(D1610, dim_channels!A:A, dim_channels!C:C, "Not Found")</f>
        <v>OTA</v>
      </c>
      <c r="L1610" t="str">
        <f>_xlfn.XLOOKUP(D1610, dim_channels!A:A, dim_channels!B:B, "Not Found")</f>
        <v>Agoda</v>
      </c>
      <c r="M1610">
        <f t="shared" si="100"/>
        <v>1</v>
      </c>
      <c r="N1610">
        <f t="shared" si="101"/>
        <v>0</v>
      </c>
      <c r="O1610">
        <f t="shared" si="102"/>
        <v>0</v>
      </c>
      <c r="P1610">
        <f t="shared" si="103"/>
        <v>0</v>
      </c>
    </row>
    <row r="1611" spans="1:16" x14ac:dyDescent="0.2">
      <c r="A1611" s="3" t="s">
        <v>2042</v>
      </c>
      <c r="B1611" s="3" t="s">
        <v>292</v>
      </c>
      <c r="C1611" s="3" t="s">
        <v>355</v>
      </c>
      <c r="D1611" s="3" t="s">
        <v>45</v>
      </c>
      <c r="E1611" s="3" t="s">
        <v>89</v>
      </c>
      <c r="F1611" s="3">
        <v>17446.47</v>
      </c>
      <c r="G1611" s="3">
        <v>0</v>
      </c>
      <c r="H1611" s="3">
        <v>17446.47</v>
      </c>
      <c r="I1611" s="3" t="s">
        <v>29</v>
      </c>
      <c r="J1611" s="5">
        <v>1</v>
      </c>
      <c r="K1611" t="str">
        <f>_xlfn.XLOOKUP(D1611, dim_channels!A:A, dim_channels!C:C, "Not Found")</f>
        <v>Corporate</v>
      </c>
      <c r="L1611" t="str">
        <f>_xlfn.XLOOKUP(D1611, dim_channels!A:A, dim_channels!B:B, "Not Found")</f>
        <v>Corporate Direct</v>
      </c>
      <c r="M1611">
        <f t="shared" si="100"/>
        <v>0</v>
      </c>
      <c r="N1611">
        <f t="shared" si="101"/>
        <v>1</v>
      </c>
      <c r="O1611">
        <f t="shared" si="102"/>
        <v>17446.47</v>
      </c>
      <c r="P1611">
        <f t="shared" si="103"/>
        <v>17446.47</v>
      </c>
    </row>
    <row r="1612" spans="1:16" x14ac:dyDescent="0.2">
      <c r="A1612" s="2" t="s">
        <v>2043</v>
      </c>
      <c r="B1612" s="2" t="s">
        <v>112</v>
      </c>
      <c r="C1612" s="2" t="s">
        <v>274</v>
      </c>
      <c r="D1612" s="2" t="s">
        <v>52</v>
      </c>
      <c r="E1612" s="2" t="s">
        <v>34</v>
      </c>
      <c r="F1612" s="2">
        <v>5442.35</v>
      </c>
      <c r="G1612" s="2">
        <v>653.08000000000004</v>
      </c>
      <c r="H1612" s="2">
        <v>4789.2700000000004</v>
      </c>
      <c r="I1612" s="2" t="s">
        <v>29</v>
      </c>
      <c r="J1612" s="4">
        <v>1.136363161817981</v>
      </c>
      <c r="K1612" t="str">
        <f>_xlfn.XLOOKUP(D1612, dim_channels!A:A, dim_channels!C:C, "Not Found")</f>
        <v>OTA</v>
      </c>
      <c r="L1612" t="str">
        <f>_xlfn.XLOOKUP(D1612, dim_channels!A:A, dim_channels!B:B, "Not Found")</f>
        <v>Agoda</v>
      </c>
      <c r="M1612">
        <f t="shared" si="100"/>
        <v>0</v>
      </c>
      <c r="N1612">
        <f t="shared" si="101"/>
        <v>1</v>
      </c>
      <c r="O1612">
        <f t="shared" si="102"/>
        <v>4789.2700000000004</v>
      </c>
      <c r="P1612">
        <f t="shared" si="103"/>
        <v>5442.35</v>
      </c>
    </row>
    <row r="1613" spans="1:16" x14ac:dyDescent="0.2">
      <c r="A1613" s="3" t="s">
        <v>2044</v>
      </c>
      <c r="B1613" s="3" t="s">
        <v>91</v>
      </c>
      <c r="C1613" s="3" t="s">
        <v>283</v>
      </c>
      <c r="D1613" s="3" t="s">
        <v>64</v>
      </c>
      <c r="E1613" s="3" t="s">
        <v>34</v>
      </c>
      <c r="F1613" s="3">
        <v>4270.84</v>
      </c>
      <c r="G1613" s="3">
        <v>0</v>
      </c>
      <c r="H1613" s="3">
        <v>4270.84</v>
      </c>
      <c r="I1613" s="3" t="s">
        <v>29</v>
      </c>
      <c r="J1613" s="5">
        <v>1</v>
      </c>
      <c r="K1613" t="str">
        <f>_xlfn.XLOOKUP(D1613, dim_channels!A:A, dim_channels!C:C, "Not Found")</f>
        <v>Direct</v>
      </c>
      <c r="L1613" t="str">
        <f>_xlfn.XLOOKUP(D1613, dim_channels!A:A, dim_channels!B:B, "Not Found")</f>
        <v>Direct Website</v>
      </c>
      <c r="M1613">
        <f t="shared" si="100"/>
        <v>0</v>
      </c>
      <c r="N1613">
        <f t="shared" si="101"/>
        <v>1</v>
      </c>
      <c r="O1613">
        <f t="shared" si="102"/>
        <v>4270.84</v>
      </c>
      <c r="P1613">
        <f t="shared" si="103"/>
        <v>4270.84</v>
      </c>
    </row>
    <row r="1614" spans="1:16" x14ac:dyDescent="0.2">
      <c r="A1614" s="2" t="s">
        <v>2045</v>
      </c>
      <c r="B1614" s="2" t="s">
        <v>1825</v>
      </c>
      <c r="C1614" s="2" t="s">
        <v>200</v>
      </c>
      <c r="D1614" s="2" t="s">
        <v>45</v>
      </c>
      <c r="E1614" s="2" t="s">
        <v>89</v>
      </c>
      <c r="F1614" s="2">
        <v>5455.8</v>
      </c>
      <c r="G1614" s="2">
        <v>0</v>
      </c>
      <c r="H1614" s="2">
        <v>5455.8</v>
      </c>
      <c r="I1614" s="2" t="s">
        <v>29</v>
      </c>
      <c r="J1614" s="4">
        <v>1</v>
      </c>
      <c r="K1614" t="str">
        <f>_xlfn.XLOOKUP(D1614, dim_channels!A:A, dim_channels!C:C, "Not Found")</f>
        <v>Corporate</v>
      </c>
      <c r="L1614" t="str">
        <f>_xlfn.XLOOKUP(D1614, dim_channels!A:A, dim_channels!B:B, "Not Found")</f>
        <v>Corporate Direct</v>
      </c>
      <c r="M1614">
        <f t="shared" si="100"/>
        <v>0</v>
      </c>
      <c r="N1614">
        <f t="shared" si="101"/>
        <v>1</v>
      </c>
      <c r="O1614">
        <f t="shared" si="102"/>
        <v>5455.8</v>
      </c>
      <c r="P1614">
        <f t="shared" si="103"/>
        <v>5455.8</v>
      </c>
    </row>
    <row r="1615" spans="1:16" x14ac:dyDescent="0.2">
      <c r="A1615" s="3" t="s">
        <v>2046</v>
      </c>
      <c r="B1615" s="3" t="s">
        <v>590</v>
      </c>
      <c r="C1615" s="3" t="s">
        <v>666</v>
      </c>
      <c r="D1615" s="3" t="s">
        <v>52</v>
      </c>
      <c r="E1615" s="3" t="s">
        <v>60</v>
      </c>
      <c r="F1615" s="3">
        <v>11834.8</v>
      </c>
      <c r="G1615" s="3">
        <v>0</v>
      </c>
      <c r="H1615" s="3">
        <v>11834.8</v>
      </c>
      <c r="I1615" s="3" t="s">
        <v>29</v>
      </c>
      <c r="J1615" s="5">
        <v>1</v>
      </c>
      <c r="K1615" t="str">
        <f>_xlfn.XLOOKUP(D1615, dim_channels!A:A, dim_channels!C:C, "Not Found")</f>
        <v>OTA</v>
      </c>
      <c r="L1615" t="str">
        <f>_xlfn.XLOOKUP(D1615, dim_channels!A:A, dim_channels!B:B, "Not Found")</f>
        <v>Agoda</v>
      </c>
      <c r="M1615">
        <f t="shared" si="100"/>
        <v>0</v>
      </c>
      <c r="N1615">
        <f t="shared" si="101"/>
        <v>1</v>
      </c>
      <c r="O1615">
        <f t="shared" si="102"/>
        <v>11834.8</v>
      </c>
      <c r="P1615">
        <f t="shared" si="103"/>
        <v>11834.8</v>
      </c>
    </row>
    <row r="1616" spans="1:16" x14ac:dyDescent="0.2">
      <c r="A1616" s="2" t="s">
        <v>2047</v>
      </c>
      <c r="B1616" s="2" t="s">
        <v>94</v>
      </c>
      <c r="C1616" s="2" t="s">
        <v>310</v>
      </c>
      <c r="D1616" s="2" t="s">
        <v>33</v>
      </c>
      <c r="E1616" s="2" t="s">
        <v>34</v>
      </c>
      <c r="F1616" s="2">
        <v>10326.629999999999</v>
      </c>
      <c r="G1616" s="2">
        <v>1548.99</v>
      </c>
      <c r="H1616" s="2">
        <v>8777.64</v>
      </c>
      <c r="I1616" s="2" t="s">
        <v>29</v>
      </c>
      <c r="J1616" s="4">
        <v>1.1764699850985001</v>
      </c>
      <c r="K1616" t="str">
        <f>_xlfn.XLOOKUP(D1616, dim_channels!A:A, dim_channels!C:C, "Not Found")</f>
        <v>OTA</v>
      </c>
      <c r="L1616" t="str">
        <f>_xlfn.XLOOKUP(D1616, dim_channels!A:A, dim_channels!B:B, "Not Found")</f>
        <v>Booking.com</v>
      </c>
      <c r="M1616">
        <f t="shared" si="100"/>
        <v>0</v>
      </c>
      <c r="N1616">
        <f t="shared" si="101"/>
        <v>1</v>
      </c>
      <c r="O1616">
        <f t="shared" si="102"/>
        <v>8777.64</v>
      </c>
      <c r="P1616">
        <f t="shared" si="103"/>
        <v>10326.629999999999</v>
      </c>
    </row>
    <row r="1617" spans="1:16" x14ac:dyDescent="0.2">
      <c r="A1617" s="3" t="s">
        <v>2048</v>
      </c>
      <c r="B1617" s="3" t="s">
        <v>669</v>
      </c>
      <c r="C1617" s="3" t="s">
        <v>168</v>
      </c>
      <c r="D1617" s="3" t="s">
        <v>169</v>
      </c>
      <c r="E1617" s="3" t="s">
        <v>34</v>
      </c>
      <c r="F1617" s="3">
        <v>8454.5400000000009</v>
      </c>
      <c r="G1617" s="3">
        <v>1690.91</v>
      </c>
      <c r="H1617" s="3">
        <v>6763.63</v>
      </c>
      <c r="I1617" s="3" t="s">
        <v>29</v>
      </c>
      <c r="J1617" s="5">
        <v>1.2500003696240041</v>
      </c>
      <c r="K1617" t="str">
        <f>_xlfn.XLOOKUP(D1617, dim_channels!A:A, dim_channels!C:C, "Not Found")</f>
        <v>GDS</v>
      </c>
      <c r="L1617" t="str">
        <f>_xlfn.XLOOKUP(D1617, dim_channels!A:A, dim_channels!B:B, "Not Found")</f>
        <v>GDS (Amadeus)</v>
      </c>
      <c r="M1617">
        <f t="shared" si="100"/>
        <v>0</v>
      </c>
      <c r="N1617">
        <f t="shared" si="101"/>
        <v>1</v>
      </c>
      <c r="O1617">
        <f t="shared" si="102"/>
        <v>6763.63</v>
      </c>
      <c r="P1617">
        <f t="shared" si="103"/>
        <v>8454.5400000000009</v>
      </c>
    </row>
    <row r="1618" spans="1:16" x14ac:dyDescent="0.2">
      <c r="A1618" s="2" t="s">
        <v>2049</v>
      </c>
      <c r="B1618" s="2" t="s">
        <v>649</v>
      </c>
      <c r="C1618" s="2" t="s">
        <v>204</v>
      </c>
      <c r="D1618" s="2" t="s">
        <v>27</v>
      </c>
      <c r="E1618" s="2" t="s">
        <v>28</v>
      </c>
      <c r="F1618" s="2">
        <v>5688.4</v>
      </c>
      <c r="G1618" s="2">
        <v>1023.91</v>
      </c>
      <c r="H1618" s="2">
        <v>4664.49</v>
      </c>
      <c r="I1618" s="2" t="s">
        <v>56</v>
      </c>
      <c r="J1618" s="4">
        <v>1.2195116722299759</v>
      </c>
      <c r="K1618" t="str">
        <f>_xlfn.XLOOKUP(D1618, dim_channels!A:A, dim_channels!C:C, "Not Found")</f>
        <v>OTA</v>
      </c>
      <c r="L1618" t="str">
        <f>_xlfn.XLOOKUP(D1618, dim_channels!A:A, dim_channels!B:B, "Not Found")</f>
        <v>Expedia</v>
      </c>
      <c r="M1618">
        <f t="shared" si="100"/>
        <v>0</v>
      </c>
      <c r="N1618">
        <f t="shared" si="101"/>
        <v>0</v>
      </c>
      <c r="O1618">
        <f t="shared" si="102"/>
        <v>0</v>
      </c>
      <c r="P1618">
        <f t="shared" si="103"/>
        <v>0</v>
      </c>
    </row>
    <row r="1619" spans="1:16" x14ac:dyDescent="0.2">
      <c r="A1619" s="3" t="s">
        <v>2050</v>
      </c>
      <c r="B1619" s="3" t="s">
        <v>353</v>
      </c>
      <c r="C1619" s="3" t="s">
        <v>317</v>
      </c>
      <c r="D1619" s="3" t="s">
        <v>33</v>
      </c>
      <c r="E1619" s="3" t="s">
        <v>60</v>
      </c>
      <c r="F1619" s="3">
        <v>3066.72</v>
      </c>
      <c r="G1619" s="3">
        <v>0</v>
      </c>
      <c r="H1619" s="3">
        <v>3066.72</v>
      </c>
      <c r="I1619" s="3" t="s">
        <v>29</v>
      </c>
      <c r="J1619" s="5">
        <v>1</v>
      </c>
      <c r="K1619" t="str">
        <f>_xlfn.XLOOKUP(D1619, dim_channels!A:A, dim_channels!C:C, "Not Found")</f>
        <v>OTA</v>
      </c>
      <c r="L1619" t="str">
        <f>_xlfn.XLOOKUP(D1619, dim_channels!A:A, dim_channels!B:B, "Not Found")</f>
        <v>Booking.com</v>
      </c>
      <c r="M1619">
        <f t="shared" si="100"/>
        <v>0</v>
      </c>
      <c r="N1619">
        <f t="shared" si="101"/>
        <v>1</v>
      </c>
      <c r="O1619">
        <f t="shared" si="102"/>
        <v>3066.72</v>
      </c>
      <c r="P1619">
        <f t="shared" si="103"/>
        <v>3066.72</v>
      </c>
    </row>
    <row r="1620" spans="1:16" x14ac:dyDescent="0.2">
      <c r="A1620" s="2" t="s">
        <v>2051</v>
      </c>
      <c r="B1620" s="2" t="s">
        <v>222</v>
      </c>
      <c r="C1620" s="2" t="s">
        <v>75</v>
      </c>
      <c r="D1620" s="2" t="s">
        <v>27</v>
      </c>
      <c r="E1620" s="2" t="s">
        <v>60</v>
      </c>
      <c r="F1620" s="2">
        <v>9778.36</v>
      </c>
      <c r="G1620" s="2">
        <v>0</v>
      </c>
      <c r="H1620" s="2">
        <v>9778.36</v>
      </c>
      <c r="I1620" s="2" t="s">
        <v>56</v>
      </c>
      <c r="J1620" s="4">
        <v>1</v>
      </c>
      <c r="K1620" t="str">
        <f>_xlfn.XLOOKUP(D1620, dim_channels!A:A, dim_channels!C:C, "Not Found")</f>
        <v>OTA</v>
      </c>
      <c r="L1620" t="str">
        <f>_xlfn.XLOOKUP(D1620, dim_channels!A:A, dim_channels!B:B, "Not Found")</f>
        <v>Expedia</v>
      </c>
      <c r="M1620">
        <f t="shared" si="100"/>
        <v>0</v>
      </c>
      <c r="N1620">
        <f t="shared" si="101"/>
        <v>0</v>
      </c>
      <c r="O1620">
        <f t="shared" si="102"/>
        <v>0</v>
      </c>
      <c r="P1620">
        <f t="shared" si="103"/>
        <v>0</v>
      </c>
    </row>
    <row r="1621" spans="1:16" x14ac:dyDescent="0.2">
      <c r="A1621" s="3" t="s">
        <v>2052</v>
      </c>
      <c r="B1621" s="3" t="s">
        <v>504</v>
      </c>
      <c r="C1621" s="3" t="s">
        <v>349</v>
      </c>
      <c r="D1621" s="3" t="s">
        <v>33</v>
      </c>
      <c r="E1621" s="3" t="s">
        <v>34</v>
      </c>
      <c r="F1621" s="3">
        <v>7414.28</v>
      </c>
      <c r="G1621" s="3">
        <v>1112.1400000000001</v>
      </c>
      <c r="H1621" s="3">
        <v>6302.14</v>
      </c>
      <c r="I1621" s="3" t="s">
        <v>29</v>
      </c>
      <c r="J1621" s="5">
        <v>1.17647021487939</v>
      </c>
      <c r="K1621" t="str">
        <f>_xlfn.XLOOKUP(D1621, dim_channels!A:A, dim_channels!C:C, "Not Found")</f>
        <v>OTA</v>
      </c>
      <c r="L1621" t="str">
        <f>_xlfn.XLOOKUP(D1621, dim_channels!A:A, dim_channels!B:B, "Not Found")</f>
        <v>Booking.com</v>
      </c>
      <c r="M1621">
        <f t="shared" si="100"/>
        <v>0</v>
      </c>
      <c r="N1621">
        <f t="shared" si="101"/>
        <v>1</v>
      </c>
      <c r="O1621">
        <f t="shared" si="102"/>
        <v>6302.14</v>
      </c>
      <c r="P1621">
        <f t="shared" si="103"/>
        <v>7414.28</v>
      </c>
    </row>
    <row r="1622" spans="1:16" x14ac:dyDescent="0.2">
      <c r="A1622" s="2" t="s">
        <v>2053</v>
      </c>
      <c r="B1622" s="2" t="s">
        <v>355</v>
      </c>
      <c r="C1622" s="2" t="s">
        <v>73</v>
      </c>
      <c r="D1622" s="2" t="s">
        <v>114</v>
      </c>
      <c r="E1622" s="2" t="s">
        <v>46</v>
      </c>
      <c r="F1622" s="2">
        <v>7821.27</v>
      </c>
      <c r="G1622" s="2">
        <v>782.13</v>
      </c>
      <c r="H1622" s="2">
        <v>7039.14</v>
      </c>
      <c r="I1622" s="2" t="s">
        <v>41</v>
      </c>
      <c r="J1622" s="4">
        <v>1.1111115846538071</v>
      </c>
      <c r="K1622" t="str">
        <f>_xlfn.XLOOKUP(D1622, dim_channels!A:A, dim_channels!C:C, "Not Found")</f>
        <v>Offline</v>
      </c>
      <c r="L1622" t="str">
        <f>_xlfn.XLOOKUP(D1622, dim_channels!A:A, dim_channels!B:B, "Not Found")</f>
        <v>Travel Agency</v>
      </c>
      <c r="M1622">
        <f t="shared" si="100"/>
        <v>1</v>
      </c>
      <c r="N1622">
        <f t="shared" si="101"/>
        <v>0</v>
      </c>
      <c r="O1622">
        <f t="shared" si="102"/>
        <v>0</v>
      </c>
      <c r="P1622">
        <f t="shared" si="103"/>
        <v>0</v>
      </c>
    </row>
    <row r="1623" spans="1:16" x14ac:dyDescent="0.2">
      <c r="A1623" s="3" t="s">
        <v>2054</v>
      </c>
      <c r="B1623" s="3" t="s">
        <v>26</v>
      </c>
      <c r="C1623" s="3" t="s">
        <v>380</v>
      </c>
      <c r="D1623" s="3" t="s">
        <v>33</v>
      </c>
      <c r="E1623" s="3" t="s">
        <v>28</v>
      </c>
      <c r="F1623" s="3">
        <v>14515.73</v>
      </c>
      <c r="G1623" s="3">
        <v>2177.36</v>
      </c>
      <c r="H1623" s="3">
        <v>12338.37</v>
      </c>
      <c r="I1623" s="3" t="s">
        <v>29</v>
      </c>
      <c r="J1623" s="5">
        <v>1.1764706359105781</v>
      </c>
      <c r="K1623" t="str">
        <f>_xlfn.XLOOKUP(D1623, dim_channels!A:A, dim_channels!C:C, "Not Found")</f>
        <v>OTA</v>
      </c>
      <c r="L1623" t="str">
        <f>_xlfn.XLOOKUP(D1623, dim_channels!A:A, dim_channels!B:B, "Not Found")</f>
        <v>Booking.com</v>
      </c>
      <c r="M1623">
        <f t="shared" si="100"/>
        <v>0</v>
      </c>
      <c r="N1623">
        <f t="shared" si="101"/>
        <v>1</v>
      </c>
      <c r="O1623">
        <f t="shared" si="102"/>
        <v>12338.37</v>
      </c>
      <c r="P1623">
        <f t="shared" si="103"/>
        <v>14515.73</v>
      </c>
    </row>
    <row r="1624" spans="1:16" x14ac:dyDescent="0.2">
      <c r="A1624" s="2" t="s">
        <v>2055</v>
      </c>
      <c r="B1624" s="2" t="s">
        <v>1825</v>
      </c>
      <c r="C1624" s="2" t="s">
        <v>198</v>
      </c>
      <c r="D1624" s="2" t="s">
        <v>52</v>
      </c>
      <c r="E1624" s="2" t="s">
        <v>60</v>
      </c>
      <c r="F1624" s="2">
        <v>8060.53</v>
      </c>
      <c r="G1624" s="2">
        <v>0</v>
      </c>
      <c r="H1624" s="2">
        <v>8060.53</v>
      </c>
      <c r="I1624" s="2" t="s">
        <v>56</v>
      </c>
      <c r="J1624" s="4">
        <v>1</v>
      </c>
      <c r="K1624" t="str">
        <f>_xlfn.XLOOKUP(D1624, dim_channels!A:A, dim_channels!C:C, "Not Found")</f>
        <v>OTA</v>
      </c>
      <c r="L1624" t="str">
        <f>_xlfn.XLOOKUP(D1624, dim_channels!A:A, dim_channels!B:B, "Not Found")</f>
        <v>Agoda</v>
      </c>
      <c r="M1624">
        <f t="shared" si="100"/>
        <v>0</v>
      </c>
      <c r="N1624">
        <f t="shared" si="101"/>
        <v>0</v>
      </c>
      <c r="O1624">
        <f t="shared" si="102"/>
        <v>0</v>
      </c>
      <c r="P1624">
        <f t="shared" si="103"/>
        <v>0</v>
      </c>
    </row>
    <row r="1625" spans="1:16" x14ac:dyDescent="0.2">
      <c r="A1625" s="3" t="s">
        <v>2056</v>
      </c>
      <c r="B1625" s="3" t="s">
        <v>328</v>
      </c>
      <c r="C1625" s="3" t="s">
        <v>409</v>
      </c>
      <c r="D1625" s="3" t="s">
        <v>27</v>
      </c>
      <c r="E1625" s="3" t="s">
        <v>34</v>
      </c>
      <c r="F1625" s="3">
        <v>2816.68</v>
      </c>
      <c r="G1625" s="3">
        <v>507</v>
      </c>
      <c r="H1625" s="3">
        <v>2309.6799999999998</v>
      </c>
      <c r="I1625" s="3" t="s">
        <v>29</v>
      </c>
      <c r="J1625" s="5">
        <v>1.219510927920751</v>
      </c>
      <c r="K1625" t="str">
        <f>_xlfn.XLOOKUP(D1625, dim_channels!A:A, dim_channels!C:C, "Not Found")</f>
        <v>OTA</v>
      </c>
      <c r="L1625" t="str">
        <f>_xlfn.XLOOKUP(D1625, dim_channels!A:A, dim_channels!B:B, "Not Found")</f>
        <v>Expedia</v>
      </c>
      <c r="M1625">
        <f t="shared" si="100"/>
        <v>0</v>
      </c>
      <c r="N1625">
        <f t="shared" si="101"/>
        <v>1</v>
      </c>
      <c r="O1625">
        <f t="shared" si="102"/>
        <v>2309.6799999999998</v>
      </c>
      <c r="P1625">
        <f t="shared" si="103"/>
        <v>2816.68</v>
      </c>
    </row>
    <row r="1626" spans="1:16" x14ac:dyDescent="0.2">
      <c r="A1626" s="2" t="s">
        <v>2057</v>
      </c>
      <c r="B1626" s="2" t="s">
        <v>986</v>
      </c>
      <c r="C1626" s="2" t="s">
        <v>410</v>
      </c>
      <c r="D1626" s="2" t="s">
        <v>33</v>
      </c>
      <c r="E1626" s="2" t="s">
        <v>28</v>
      </c>
      <c r="F1626" s="2">
        <v>2639.14</v>
      </c>
      <c r="G1626" s="2">
        <v>395.87</v>
      </c>
      <c r="H1626" s="2">
        <v>2243.27</v>
      </c>
      <c r="I1626" s="2" t="s">
        <v>29</v>
      </c>
      <c r="J1626" s="4">
        <v>1.176470063790805</v>
      </c>
      <c r="K1626" t="str">
        <f>_xlfn.XLOOKUP(D1626, dim_channels!A:A, dim_channels!C:C, "Not Found")</f>
        <v>OTA</v>
      </c>
      <c r="L1626" t="str">
        <f>_xlfn.XLOOKUP(D1626, dim_channels!A:A, dim_channels!B:B, "Not Found")</f>
        <v>Booking.com</v>
      </c>
      <c r="M1626">
        <f t="shared" si="100"/>
        <v>0</v>
      </c>
      <c r="N1626">
        <f t="shared" si="101"/>
        <v>1</v>
      </c>
      <c r="O1626">
        <f t="shared" si="102"/>
        <v>2243.27</v>
      </c>
      <c r="P1626">
        <f t="shared" si="103"/>
        <v>2639.14</v>
      </c>
    </row>
    <row r="1627" spans="1:16" x14ac:dyDescent="0.2">
      <c r="A1627" s="3" t="s">
        <v>2058</v>
      </c>
      <c r="B1627" s="3" t="s">
        <v>396</v>
      </c>
      <c r="C1627" s="3" t="s">
        <v>661</v>
      </c>
      <c r="D1627" s="3" t="s">
        <v>52</v>
      </c>
      <c r="E1627" s="3" t="s">
        <v>34</v>
      </c>
      <c r="F1627" s="3">
        <v>8136.47</v>
      </c>
      <c r="G1627" s="3">
        <v>976.38</v>
      </c>
      <c r="H1627" s="3">
        <v>7160.09</v>
      </c>
      <c r="I1627" s="3" t="s">
        <v>29</v>
      </c>
      <c r="J1627" s="5">
        <v>1.1363642077124729</v>
      </c>
      <c r="K1627" t="str">
        <f>_xlfn.XLOOKUP(D1627, dim_channels!A:A, dim_channels!C:C, "Not Found")</f>
        <v>OTA</v>
      </c>
      <c r="L1627" t="str">
        <f>_xlfn.XLOOKUP(D1627, dim_channels!A:A, dim_channels!B:B, "Not Found")</f>
        <v>Agoda</v>
      </c>
      <c r="M1627">
        <f t="shared" si="100"/>
        <v>0</v>
      </c>
      <c r="N1627">
        <f t="shared" si="101"/>
        <v>1</v>
      </c>
      <c r="O1627">
        <f t="shared" si="102"/>
        <v>7160.09</v>
      </c>
      <c r="P1627">
        <f t="shared" si="103"/>
        <v>8136.47</v>
      </c>
    </row>
    <row r="1628" spans="1:16" x14ac:dyDescent="0.2">
      <c r="A1628" s="2" t="s">
        <v>2059</v>
      </c>
      <c r="B1628" s="2" t="s">
        <v>300</v>
      </c>
      <c r="C1628" s="2" t="s">
        <v>714</v>
      </c>
      <c r="D1628" s="2" t="s">
        <v>52</v>
      </c>
      <c r="E1628" s="2" t="s">
        <v>60</v>
      </c>
      <c r="F1628" s="2">
        <v>2723.49</v>
      </c>
      <c r="G1628" s="2">
        <v>0</v>
      </c>
      <c r="H1628" s="2">
        <v>2723.49</v>
      </c>
      <c r="I1628" s="2" t="s">
        <v>41</v>
      </c>
      <c r="J1628" s="4">
        <v>1</v>
      </c>
      <c r="K1628" t="str">
        <f>_xlfn.XLOOKUP(D1628, dim_channels!A:A, dim_channels!C:C, "Not Found")</f>
        <v>OTA</v>
      </c>
      <c r="L1628" t="str">
        <f>_xlfn.XLOOKUP(D1628, dim_channels!A:A, dim_channels!B:B, "Not Found")</f>
        <v>Agoda</v>
      </c>
      <c r="M1628">
        <f t="shared" si="100"/>
        <v>1</v>
      </c>
      <c r="N1628">
        <f t="shared" si="101"/>
        <v>0</v>
      </c>
      <c r="O1628">
        <f t="shared" si="102"/>
        <v>0</v>
      </c>
      <c r="P1628">
        <f t="shared" si="103"/>
        <v>0</v>
      </c>
    </row>
    <row r="1629" spans="1:16" x14ac:dyDescent="0.2">
      <c r="A1629" s="3" t="s">
        <v>2060</v>
      </c>
      <c r="B1629" s="3" t="s">
        <v>187</v>
      </c>
      <c r="C1629" s="3" t="s">
        <v>423</v>
      </c>
      <c r="D1629" s="3" t="s">
        <v>52</v>
      </c>
      <c r="E1629" s="3" t="s">
        <v>34</v>
      </c>
      <c r="F1629" s="3">
        <v>7242.02</v>
      </c>
      <c r="G1629" s="3">
        <v>869.04</v>
      </c>
      <c r="H1629" s="3">
        <v>6372.98</v>
      </c>
      <c r="I1629" s="3" t="s">
        <v>41</v>
      </c>
      <c r="J1629" s="5">
        <v>1.1363632084205511</v>
      </c>
      <c r="K1629" t="str">
        <f>_xlfn.XLOOKUP(D1629, dim_channels!A:A, dim_channels!C:C, "Not Found")</f>
        <v>OTA</v>
      </c>
      <c r="L1629" t="str">
        <f>_xlfn.XLOOKUP(D1629, dim_channels!A:A, dim_channels!B:B, "Not Found")</f>
        <v>Agoda</v>
      </c>
      <c r="M1629">
        <f t="shared" si="100"/>
        <v>1</v>
      </c>
      <c r="N1629">
        <f t="shared" si="101"/>
        <v>0</v>
      </c>
      <c r="O1629">
        <f t="shared" si="102"/>
        <v>0</v>
      </c>
      <c r="P1629">
        <f t="shared" si="103"/>
        <v>0</v>
      </c>
    </row>
    <row r="1630" spans="1:16" x14ac:dyDescent="0.2">
      <c r="A1630" s="2" t="s">
        <v>2061</v>
      </c>
      <c r="B1630" s="2" t="s">
        <v>781</v>
      </c>
      <c r="C1630" s="2" t="s">
        <v>706</v>
      </c>
      <c r="D1630" s="2" t="s">
        <v>52</v>
      </c>
      <c r="E1630" s="2" t="s">
        <v>34</v>
      </c>
      <c r="F1630" s="2">
        <v>5884.72</v>
      </c>
      <c r="G1630" s="2">
        <v>706.17</v>
      </c>
      <c r="H1630" s="2">
        <v>5178.55</v>
      </c>
      <c r="I1630" s="2" t="s">
        <v>29</v>
      </c>
      <c r="J1630" s="4">
        <v>1.136364426335557</v>
      </c>
      <c r="K1630" t="str">
        <f>_xlfn.XLOOKUP(D1630, dim_channels!A:A, dim_channels!C:C, "Not Found")</f>
        <v>OTA</v>
      </c>
      <c r="L1630" t="str">
        <f>_xlfn.XLOOKUP(D1630, dim_channels!A:A, dim_channels!B:B, "Not Found")</f>
        <v>Agoda</v>
      </c>
      <c r="M1630">
        <f t="shared" si="100"/>
        <v>0</v>
      </c>
      <c r="N1630">
        <f t="shared" si="101"/>
        <v>1</v>
      </c>
      <c r="O1630">
        <f t="shared" si="102"/>
        <v>5178.55</v>
      </c>
      <c r="P1630">
        <f t="shared" si="103"/>
        <v>5884.72</v>
      </c>
    </row>
    <row r="1631" spans="1:16" x14ac:dyDescent="0.2">
      <c r="A1631" s="3" t="s">
        <v>2062</v>
      </c>
      <c r="B1631" s="3" t="s">
        <v>37</v>
      </c>
      <c r="C1631" s="3" t="s">
        <v>44</v>
      </c>
      <c r="D1631" s="3" t="s">
        <v>114</v>
      </c>
      <c r="E1631" s="3" t="s">
        <v>46</v>
      </c>
      <c r="F1631" s="3">
        <v>22256.21</v>
      </c>
      <c r="G1631" s="3">
        <v>2225.62</v>
      </c>
      <c r="H1631" s="3">
        <v>20030.59</v>
      </c>
      <c r="I1631" s="3" t="s">
        <v>41</v>
      </c>
      <c r="J1631" s="5">
        <v>1.111111055640398</v>
      </c>
      <c r="K1631" t="str">
        <f>_xlfn.XLOOKUP(D1631, dim_channels!A:A, dim_channels!C:C, "Not Found")</f>
        <v>Offline</v>
      </c>
      <c r="L1631" t="str">
        <f>_xlfn.XLOOKUP(D1631, dim_channels!A:A, dim_channels!B:B, "Not Found")</f>
        <v>Travel Agency</v>
      </c>
      <c r="M1631">
        <f t="shared" si="100"/>
        <v>1</v>
      </c>
      <c r="N1631">
        <f t="shared" si="101"/>
        <v>0</v>
      </c>
      <c r="O1631">
        <f t="shared" si="102"/>
        <v>0</v>
      </c>
      <c r="P1631">
        <f t="shared" si="103"/>
        <v>0</v>
      </c>
    </row>
    <row r="1632" spans="1:16" x14ac:dyDescent="0.2">
      <c r="A1632" s="2" t="s">
        <v>2063</v>
      </c>
      <c r="B1632" s="2" t="s">
        <v>190</v>
      </c>
      <c r="C1632" s="2" t="s">
        <v>297</v>
      </c>
      <c r="D1632" s="2" t="s">
        <v>52</v>
      </c>
      <c r="E1632" s="2" t="s">
        <v>60</v>
      </c>
      <c r="F1632" s="2">
        <v>5352.04</v>
      </c>
      <c r="G1632" s="2">
        <v>0</v>
      </c>
      <c r="H1632" s="2">
        <v>5352.04</v>
      </c>
      <c r="I1632" s="2" t="s">
        <v>29</v>
      </c>
      <c r="J1632" s="4">
        <v>1</v>
      </c>
      <c r="K1632" t="str">
        <f>_xlfn.XLOOKUP(D1632, dim_channels!A:A, dim_channels!C:C, "Not Found")</f>
        <v>OTA</v>
      </c>
      <c r="L1632" t="str">
        <f>_xlfn.XLOOKUP(D1632, dim_channels!A:A, dim_channels!B:B, "Not Found")</f>
        <v>Agoda</v>
      </c>
      <c r="M1632">
        <f t="shared" si="100"/>
        <v>0</v>
      </c>
      <c r="N1632">
        <f t="shared" si="101"/>
        <v>1</v>
      </c>
      <c r="O1632">
        <f t="shared" si="102"/>
        <v>5352.04</v>
      </c>
      <c r="P1632">
        <f t="shared" si="103"/>
        <v>5352.04</v>
      </c>
    </row>
    <row r="1633" spans="1:16" x14ac:dyDescent="0.2">
      <c r="A1633" s="3" t="s">
        <v>2064</v>
      </c>
      <c r="B1633" s="3" t="s">
        <v>84</v>
      </c>
      <c r="C1633" s="3" t="s">
        <v>420</v>
      </c>
      <c r="D1633" s="3" t="s">
        <v>27</v>
      </c>
      <c r="E1633" s="3" t="s">
        <v>34</v>
      </c>
      <c r="F1633" s="3">
        <v>5215.05</v>
      </c>
      <c r="G1633" s="3">
        <v>938.71</v>
      </c>
      <c r="H1633" s="3">
        <v>4276.34</v>
      </c>
      <c r="I1633" s="3" t="s">
        <v>41</v>
      </c>
      <c r="J1633" s="5">
        <v>1.2195124802985731</v>
      </c>
      <c r="K1633" t="str">
        <f>_xlfn.XLOOKUP(D1633, dim_channels!A:A, dim_channels!C:C, "Not Found")</f>
        <v>OTA</v>
      </c>
      <c r="L1633" t="str">
        <f>_xlfn.XLOOKUP(D1633, dim_channels!A:A, dim_channels!B:B, "Not Found")</f>
        <v>Expedia</v>
      </c>
      <c r="M1633">
        <f t="shared" si="100"/>
        <v>1</v>
      </c>
      <c r="N1633">
        <f t="shared" si="101"/>
        <v>0</v>
      </c>
      <c r="O1633">
        <f t="shared" si="102"/>
        <v>0</v>
      </c>
      <c r="P1633">
        <f t="shared" si="103"/>
        <v>0</v>
      </c>
    </row>
    <row r="1634" spans="1:16" x14ac:dyDescent="0.2">
      <c r="A1634" s="2" t="s">
        <v>2065</v>
      </c>
      <c r="B1634" s="2" t="s">
        <v>198</v>
      </c>
      <c r="C1634" s="2" t="s">
        <v>534</v>
      </c>
      <c r="D1634" s="2" t="s">
        <v>52</v>
      </c>
      <c r="E1634" s="2" t="s">
        <v>60</v>
      </c>
      <c r="F1634" s="2">
        <v>18441.41</v>
      </c>
      <c r="G1634" s="2">
        <v>0</v>
      </c>
      <c r="H1634" s="2">
        <v>18441.41</v>
      </c>
      <c r="I1634" s="2" t="s">
        <v>56</v>
      </c>
      <c r="J1634" s="4">
        <v>1</v>
      </c>
      <c r="K1634" t="str">
        <f>_xlfn.XLOOKUP(D1634, dim_channels!A:A, dim_channels!C:C, "Not Found")</f>
        <v>OTA</v>
      </c>
      <c r="L1634" t="str">
        <f>_xlfn.XLOOKUP(D1634, dim_channels!A:A, dim_channels!B:B, "Not Found")</f>
        <v>Agoda</v>
      </c>
      <c r="M1634">
        <f t="shared" si="100"/>
        <v>0</v>
      </c>
      <c r="N1634">
        <f t="shared" si="101"/>
        <v>0</v>
      </c>
      <c r="O1634">
        <f t="shared" si="102"/>
        <v>0</v>
      </c>
      <c r="P1634">
        <f t="shared" si="103"/>
        <v>0</v>
      </c>
    </row>
    <row r="1635" spans="1:16" x14ac:dyDescent="0.2">
      <c r="A1635" s="3" t="s">
        <v>2066</v>
      </c>
      <c r="B1635" s="3" t="s">
        <v>501</v>
      </c>
      <c r="C1635" s="3" t="s">
        <v>107</v>
      </c>
      <c r="D1635" s="3" t="s">
        <v>33</v>
      </c>
      <c r="E1635" s="3" t="s">
        <v>60</v>
      </c>
      <c r="F1635" s="3">
        <v>2589.56</v>
      </c>
      <c r="G1635" s="3">
        <v>0</v>
      </c>
      <c r="H1635" s="3">
        <v>2589.56</v>
      </c>
      <c r="I1635" s="3" t="s">
        <v>41</v>
      </c>
      <c r="J1635" s="5">
        <v>1</v>
      </c>
      <c r="K1635" t="str">
        <f>_xlfn.XLOOKUP(D1635, dim_channels!A:A, dim_channels!C:C, "Not Found")</f>
        <v>OTA</v>
      </c>
      <c r="L1635" t="str">
        <f>_xlfn.XLOOKUP(D1635, dim_channels!A:A, dim_channels!B:B, "Not Found")</f>
        <v>Booking.com</v>
      </c>
      <c r="M1635">
        <f t="shared" si="100"/>
        <v>1</v>
      </c>
      <c r="N1635">
        <f t="shared" si="101"/>
        <v>0</v>
      </c>
      <c r="O1635">
        <f t="shared" si="102"/>
        <v>0</v>
      </c>
      <c r="P1635">
        <f t="shared" si="103"/>
        <v>0</v>
      </c>
    </row>
    <row r="1636" spans="1:16" x14ac:dyDescent="0.2">
      <c r="A1636" s="2" t="s">
        <v>2067</v>
      </c>
      <c r="B1636" s="2" t="s">
        <v>986</v>
      </c>
      <c r="C1636" s="2" t="s">
        <v>986</v>
      </c>
      <c r="D1636" s="2" t="s">
        <v>52</v>
      </c>
      <c r="E1636" s="2" t="s">
        <v>60</v>
      </c>
      <c r="F1636" s="2">
        <v>4665.32</v>
      </c>
      <c r="G1636" s="2">
        <v>0</v>
      </c>
      <c r="H1636" s="2">
        <v>4665.32</v>
      </c>
      <c r="I1636" s="2" t="s">
        <v>29</v>
      </c>
      <c r="J1636" s="4">
        <v>1</v>
      </c>
      <c r="K1636" t="str">
        <f>_xlfn.XLOOKUP(D1636, dim_channels!A:A, dim_channels!C:C, "Not Found")</f>
        <v>OTA</v>
      </c>
      <c r="L1636" t="str">
        <f>_xlfn.XLOOKUP(D1636, dim_channels!A:A, dim_channels!B:B, "Not Found")</f>
        <v>Agoda</v>
      </c>
      <c r="M1636">
        <f t="shared" si="100"/>
        <v>0</v>
      </c>
      <c r="N1636">
        <f t="shared" si="101"/>
        <v>1</v>
      </c>
      <c r="O1636">
        <f t="shared" si="102"/>
        <v>4665.32</v>
      </c>
      <c r="P1636">
        <f t="shared" si="103"/>
        <v>4665.32</v>
      </c>
    </row>
    <row r="1637" spans="1:16" x14ac:dyDescent="0.2">
      <c r="A1637" s="3" t="s">
        <v>2068</v>
      </c>
      <c r="B1637" s="3" t="s">
        <v>515</v>
      </c>
      <c r="C1637" s="3" t="s">
        <v>551</v>
      </c>
      <c r="D1637" s="3" t="s">
        <v>33</v>
      </c>
      <c r="E1637" s="3" t="s">
        <v>60</v>
      </c>
      <c r="F1637" s="3">
        <v>4843.29</v>
      </c>
      <c r="G1637" s="3">
        <v>0</v>
      </c>
      <c r="H1637" s="3">
        <v>4843.29</v>
      </c>
      <c r="I1637" s="3" t="s">
        <v>29</v>
      </c>
      <c r="J1637" s="5">
        <v>1</v>
      </c>
      <c r="K1637" t="str">
        <f>_xlfn.XLOOKUP(D1637, dim_channels!A:A, dim_channels!C:C, "Not Found")</f>
        <v>OTA</v>
      </c>
      <c r="L1637" t="str">
        <f>_xlfn.XLOOKUP(D1637, dim_channels!A:A, dim_channels!B:B, "Not Found")</f>
        <v>Booking.com</v>
      </c>
      <c r="M1637">
        <f t="shared" si="100"/>
        <v>0</v>
      </c>
      <c r="N1637">
        <f t="shared" si="101"/>
        <v>1</v>
      </c>
      <c r="O1637">
        <f t="shared" si="102"/>
        <v>4843.29</v>
      </c>
      <c r="P1637">
        <f t="shared" si="103"/>
        <v>4843.29</v>
      </c>
    </row>
    <row r="1638" spans="1:16" x14ac:dyDescent="0.2">
      <c r="A1638" s="2" t="s">
        <v>2069</v>
      </c>
      <c r="B1638" s="2" t="s">
        <v>266</v>
      </c>
      <c r="C1638" s="2" t="s">
        <v>425</v>
      </c>
      <c r="D1638" s="2" t="s">
        <v>169</v>
      </c>
      <c r="E1638" s="2" t="s">
        <v>46</v>
      </c>
      <c r="F1638" s="2">
        <v>22928.39</v>
      </c>
      <c r="G1638" s="2">
        <v>4585.68</v>
      </c>
      <c r="H1638" s="2">
        <v>18342.71</v>
      </c>
      <c r="I1638" s="2" t="s">
        <v>41</v>
      </c>
      <c r="J1638" s="4">
        <v>1.2500001362939279</v>
      </c>
      <c r="K1638" t="str">
        <f>_xlfn.XLOOKUP(D1638, dim_channels!A:A, dim_channels!C:C, "Not Found")</f>
        <v>GDS</v>
      </c>
      <c r="L1638" t="str">
        <f>_xlfn.XLOOKUP(D1638, dim_channels!A:A, dim_channels!B:B, "Not Found")</f>
        <v>GDS (Amadeus)</v>
      </c>
      <c r="M1638">
        <f t="shared" si="100"/>
        <v>1</v>
      </c>
      <c r="N1638">
        <f t="shared" si="101"/>
        <v>0</v>
      </c>
      <c r="O1638">
        <f t="shared" si="102"/>
        <v>0</v>
      </c>
      <c r="P1638">
        <f t="shared" si="103"/>
        <v>0</v>
      </c>
    </row>
    <row r="1639" spans="1:16" x14ac:dyDescent="0.2">
      <c r="A1639" s="3" t="s">
        <v>2070</v>
      </c>
      <c r="B1639" s="3" t="s">
        <v>955</v>
      </c>
      <c r="C1639" s="3" t="s">
        <v>209</v>
      </c>
      <c r="D1639" s="3" t="s">
        <v>114</v>
      </c>
      <c r="E1639" s="3" t="s">
        <v>46</v>
      </c>
      <c r="F1639" s="3">
        <v>2252.9499999999998</v>
      </c>
      <c r="G1639" s="3">
        <v>225.3</v>
      </c>
      <c r="H1639" s="3">
        <v>2027.65</v>
      </c>
      <c r="I1639" s="3" t="s">
        <v>29</v>
      </c>
      <c r="J1639" s="5">
        <v>1.11111385100979</v>
      </c>
      <c r="K1639" t="str">
        <f>_xlfn.XLOOKUP(D1639, dim_channels!A:A, dim_channels!C:C, "Not Found")</f>
        <v>Offline</v>
      </c>
      <c r="L1639" t="str">
        <f>_xlfn.XLOOKUP(D1639, dim_channels!A:A, dim_channels!B:B, "Not Found")</f>
        <v>Travel Agency</v>
      </c>
      <c r="M1639">
        <f t="shared" si="100"/>
        <v>0</v>
      </c>
      <c r="N1639">
        <f t="shared" si="101"/>
        <v>1</v>
      </c>
      <c r="O1639">
        <f t="shared" si="102"/>
        <v>2027.65</v>
      </c>
      <c r="P1639">
        <f t="shared" si="103"/>
        <v>2252.9499999999998</v>
      </c>
    </row>
    <row r="1640" spans="1:16" x14ac:dyDescent="0.2">
      <c r="A1640" s="2" t="s">
        <v>2071</v>
      </c>
      <c r="B1640" s="2" t="s">
        <v>1101</v>
      </c>
      <c r="C1640" s="2" t="s">
        <v>603</v>
      </c>
      <c r="D1640" s="2" t="s">
        <v>45</v>
      </c>
      <c r="E1640" s="2" t="s">
        <v>89</v>
      </c>
      <c r="F1640" s="2">
        <v>13573.7</v>
      </c>
      <c r="G1640" s="2">
        <v>0</v>
      </c>
      <c r="H1640" s="2">
        <v>13573.7</v>
      </c>
      <c r="I1640" s="2" t="s">
        <v>29</v>
      </c>
      <c r="J1640" s="4">
        <v>1</v>
      </c>
      <c r="K1640" t="str">
        <f>_xlfn.XLOOKUP(D1640, dim_channels!A:A, dim_channels!C:C, "Not Found")</f>
        <v>Corporate</v>
      </c>
      <c r="L1640" t="str">
        <f>_xlfn.XLOOKUP(D1640, dim_channels!A:A, dim_channels!B:B, "Not Found")</f>
        <v>Corporate Direct</v>
      </c>
      <c r="M1640">
        <f t="shared" si="100"/>
        <v>0</v>
      </c>
      <c r="N1640">
        <f t="shared" si="101"/>
        <v>1</v>
      </c>
      <c r="O1640">
        <f t="shared" si="102"/>
        <v>13573.7</v>
      </c>
      <c r="P1640">
        <f t="shared" si="103"/>
        <v>13573.7</v>
      </c>
    </row>
    <row r="1641" spans="1:16" x14ac:dyDescent="0.2">
      <c r="A1641" s="3" t="s">
        <v>2072</v>
      </c>
      <c r="B1641" s="3" t="s">
        <v>130</v>
      </c>
      <c r="C1641" s="3" t="s">
        <v>130</v>
      </c>
      <c r="D1641" s="3" t="s">
        <v>33</v>
      </c>
      <c r="E1641" s="3" t="s">
        <v>28</v>
      </c>
      <c r="F1641" s="3">
        <v>8066.52</v>
      </c>
      <c r="G1641" s="3">
        <v>1209.98</v>
      </c>
      <c r="H1641" s="3">
        <v>6856.54</v>
      </c>
      <c r="I1641" s="3" t="s">
        <v>41</v>
      </c>
      <c r="J1641" s="5">
        <v>1.1764709314027191</v>
      </c>
      <c r="K1641" t="str">
        <f>_xlfn.XLOOKUP(D1641, dim_channels!A:A, dim_channels!C:C, "Not Found")</f>
        <v>OTA</v>
      </c>
      <c r="L1641" t="str">
        <f>_xlfn.XLOOKUP(D1641, dim_channels!A:A, dim_channels!B:B, "Not Found")</f>
        <v>Booking.com</v>
      </c>
      <c r="M1641">
        <f t="shared" si="100"/>
        <v>1</v>
      </c>
      <c r="N1641">
        <f t="shared" si="101"/>
        <v>0</v>
      </c>
      <c r="O1641">
        <f t="shared" si="102"/>
        <v>0</v>
      </c>
      <c r="P1641">
        <f t="shared" si="103"/>
        <v>0</v>
      </c>
    </row>
    <row r="1642" spans="1:16" x14ac:dyDescent="0.2">
      <c r="A1642" s="2" t="s">
        <v>2073</v>
      </c>
      <c r="B1642" s="2" t="s">
        <v>302</v>
      </c>
      <c r="C1642" s="2" t="s">
        <v>787</v>
      </c>
      <c r="D1642" s="2" t="s">
        <v>52</v>
      </c>
      <c r="E1642" s="2" t="s">
        <v>34</v>
      </c>
      <c r="F1642" s="2">
        <v>10939.99</v>
      </c>
      <c r="G1642" s="2">
        <v>1312.8</v>
      </c>
      <c r="H1642" s="2">
        <v>9627.19</v>
      </c>
      <c r="I1642" s="2" t="s">
        <v>29</v>
      </c>
      <c r="J1642" s="4">
        <v>1.136363778007913</v>
      </c>
      <c r="K1642" t="str">
        <f>_xlfn.XLOOKUP(D1642, dim_channels!A:A, dim_channels!C:C, "Not Found")</f>
        <v>OTA</v>
      </c>
      <c r="L1642" t="str">
        <f>_xlfn.XLOOKUP(D1642, dim_channels!A:A, dim_channels!B:B, "Not Found")</f>
        <v>Agoda</v>
      </c>
      <c r="M1642">
        <f t="shared" si="100"/>
        <v>0</v>
      </c>
      <c r="N1642">
        <f t="shared" si="101"/>
        <v>1</v>
      </c>
      <c r="O1642">
        <f t="shared" si="102"/>
        <v>9627.19</v>
      </c>
      <c r="P1642">
        <f t="shared" si="103"/>
        <v>10939.99</v>
      </c>
    </row>
    <row r="1643" spans="1:16" x14ac:dyDescent="0.2">
      <c r="A1643" s="3" t="s">
        <v>2074</v>
      </c>
      <c r="B1643" s="3" t="s">
        <v>649</v>
      </c>
      <c r="C1643" s="3" t="s">
        <v>295</v>
      </c>
      <c r="D1643" s="3" t="s">
        <v>52</v>
      </c>
      <c r="E1643" s="3" t="s">
        <v>60</v>
      </c>
      <c r="F1643" s="3">
        <v>4074.39</v>
      </c>
      <c r="G1643" s="3">
        <v>0</v>
      </c>
      <c r="H1643" s="3">
        <v>4074.39</v>
      </c>
      <c r="I1643" s="3" t="s">
        <v>41</v>
      </c>
      <c r="J1643" s="5">
        <v>1</v>
      </c>
      <c r="K1643" t="str">
        <f>_xlfn.XLOOKUP(D1643, dim_channels!A:A, dim_channels!C:C, "Not Found")</f>
        <v>OTA</v>
      </c>
      <c r="L1643" t="str">
        <f>_xlfn.XLOOKUP(D1643, dim_channels!A:A, dim_channels!B:B, "Not Found")</f>
        <v>Agoda</v>
      </c>
      <c r="M1643">
        <f t="shared" si="100"/>
        <v>1</v>
      </c>
      <c r="N1643">
        <f t="shared" si="101"/>
        <v>0</v>
      </c>
      <c r="O1643">
        <f t="shared" si="102"/>
        <v>0</v>
      </c>
      <c r="P1643">
        <f t="shared" si="103"/>
        <v>0</v>
      </c>
    </row>
    <row r="1644" spans="1:16" x14ac:dyDescent="0.2">
      <c r="A1644" s="2" t="s">
        <v>2075</v>
      </c>
      <c r="B1644" s="2" t="s">
        <v>769</v>
      </c>
      <c r="C1644" s="2" t="s">
        <v>317</v>
      </c>
      <c r="D1644" s="2" t="s">
        <v>33</v>
      </c>
      <c r="E1644" s="2" t="s">
        <v>28</v>
      </c>
      <c r="F1644" s="2">
        <v>19586.919999999998</v>
      </c>
      <c r="G1644" s="2">
        <v>2938.04</v>
      </c>
      <c r="H1644" s="2">
        <v>16648.88</v>
      </c>
      <c r="I1644" s="2" t="s">
        <v>41</v>
      </c>
      <c r="J1644" s="4">
        <v>1.1764707295625889</v>
      </c>
      <c r="K1644" t="str">
        <f>_xlfn.XLOOKUP(D1644, dim_channels!A:A, dim_channels!C:C, "Not Found")</f>
        <v>OTA</v>
      </c>
      <c r="L1644" t="str">
        <f>_xlfn.XLOOKUP(D1644, dim_channels!A:A, dim_channels!B:B, "Not Found")</f>
        <v>Booking.com</v>
      </c>
      <c r="M1644">
        <f t="shared" si="100"/>
        <v>1</v>
      </c>
      <c r="N1644">
        <f t="shared" si="101"/>
        <v>0</v>
      </c>
      <c r="O1644">
        <f t="shared" si="102"/>
        <v>0</v>
      </c>
      <c r="P1644">
        <f t="shared" si="103"/>
        <v>0</v>
      </c>
    </row>
    <row r="1645" spans="1:16" x14ac:dyDescent="0.2">
      <c r="A1645" s="3" t="s">
        <v>2076</v>
      </c>
      <c r="B1645" s="3" t="s">
        <v>382</v>
      </c>
      <c r="C1645" s="3" t="s">
        <v>87</v>
      </c>
      <c r="D1645" s="3" t="s">
        <v>64</v>
      </c>
      <c r="E1645" s="3" t="s">
        <v>34</v>
      </c>
      <c r="F1645" s="3">
        <v>4930.9399999999996</v>
      </c>
      <c r="G1645" s="3">
        <v>0</v>
      </c>
      <c r="H1645" s="3">
        <v>4930.9399999999996</v>
      </c>
      <c r="I1645" s="3" t="s">
        <v>29</v>
      </c>
      <c r="J1645" s="5">
        <v>1</v>
      </c>
      <c r="K1645" t="str">
        <f>_xlfn.XLOOKUP(D1645, dim_channels!A:A, dim_channels!C:C, "Not Found")</f>
        <v>Direct</v>
      </c>
      <c r="L1645" t="str">
        <f>_xlfn.XLOOKUP(D1645, dim_channels!A:A, dim_channels!B:B, "Not Found")</f>
        <v>Direct Website</v>
      </c>
      <c r="M1645">
        <f t="shared" si="100"/>
        <v>0</v>
      </c>
      <c r="N1645">
        <f t="shared" si="101"/>
        <v>1</v>
      </c>
      <c r="O1645">
        <f t="shared" si="102"/>
        <v>4930.9399999999996</v>
      </c>
      <c r="P1645">
        <f t="shared" si="103"/>
        <v>4930.9399999999996</v>
      </c>
    </row>
    <row r="1646" spans="1:16" x14ac:dyDescent="0.2">
      <c r="A1646" s="2" t="s">
        <v>2077</v>
      </c>
      <c r="B1646" s="2" t="s">
        <v>189</v>
      </c>
      <c r="C1646" s="2" t="s">
        <v>749</v>
      </c>
      <c r="D1646" s="2" t="s">
        <v>52</v>
      </c>
      <c r="E1646" s="2" t="s">
        <v>34</v>
      </c>
      <c r="F1646" s="2">
        <v>8058.88</v>
      </c>
      <c r="G1646" s="2">
        <v>967.07</v>
      </c>
      <c r="H1646" s="2">
        <v>7091.81</v>
      </c>
      <c r="I1646" s="2" t="s">
        <v>41</v>
      </c>
      <c r="J1646" s="4">
        <v>1.1363643414022651</v>
      </c>
      <c r="K1646" t="str">
        <f>_xlfn.XLOOKUP(D1646, dim_channels!A:A, dim_channels!C:C, "Not Found")</f>
        <v>OTA</v>
      </c>
      <c r="L1646" t="str">
        <f>_xlfn.XLOOKUP(D1646, dim_channels!A:A, dim_channels!B:B, "Not Found")</f>
        <v>Agoda</v>
      </c>
      <c r="M1646">
        <f t="shared" si="100"/>
        <v>1</v>
      </c>
      <c r="N1646">
        <f t="shared" si="101"/>
        <v>0</v>
      </c>
      <c r="O1646">
        <f t="shared" si="102"/>
        <v>0</v>
      </c>
      <c r="P1646">
        <f t="shared" si="103"/>
        <v>0</v>
      </c>
    </row>
    <row r="1647" spans="1:16" x14ac:dyDescent="0.2">
      <c r="A1647" s="3" t="s">
        <v>2078</v>
      </c>
      <c r="B1647" s="3" t="s">
        <v>104</v>
      </c>
      <c r="C1647" s="3" t="s">
        <v>388</v>
      </c>
      <c r="D1647" s="3" t="s">
        <v>64</v>
      </c>
      <c r="E1647" s="3" t="s">
        <v>34</v>
      </c>
      <c r="F1647" s="3">
        <v>6406.57</v>
      </c>
      <c r="G1647" s="3">
        <v>0</v>
      </c>
      <c r="H1647" s="3">
        <v>6406.57</v>
      </c>
      <c r="I1647" s="3" t="s">
        <v>56</v>
      </c>
      <c r="J1647" s="5">
        <v>1</v>
      </c>
      <c r="K1647" t="str">
        <f>_xlfn.XLOOKUP(D1647, dim_channels!A:A, dim_channels!C:C, "Not Found")</f>
        <v>Direct</v>
      </c>
      <c r="L1647" t="str">
        <f>_xlfn.XLOOKUP(D1647, dim_channels!A:A, dim_channels!B:B, "Not Found")</f>
        <v>Direct Website</v>
      </c>
      <c r="M1647">
        <f t="shared" si="100"/>
        <v>0</v>
      </c>
      <c r="N1647">
        <f t="shared" si="101"/>
        <v>0</v>
      </c>
      <c r="O1647">
        <f t="shared" si="102"/>
        <v>0</v>
      </c>
      <c r="P1647">
        <f t="shared" si="103"/>
        <v>0</v>
      </c>
    </row>
    <row r="1648" spans="1:16" x14ac:dyDescent="0.2">
      <c r="A1648" s="2" t="s">
        <v>2079</v>
      </c>
      <c r="B1648" s="2" t="s">
        <v>118</v>
      </c>
      <c r="C1648" s="2" t="s">
        <v>799</v>
      </c>
      <c r="D1648" s="2" t="s">
        <v>45</v>
      </c>
      <c r="E1648" s="2" t="s">
        <v>89</v>
      </c>
      <c r="F1648" s="2">
        <v>2961.33</v>
      </c>
      <c r="G1648" s="2">
        <v>0</v>
      </c>
      <c r="H1648" s="2">
        <v>2961.33</v>
      </c>
      <c r="I1648" s="2" t="s">
        <v>29</v>
      </c>
      <c r="J1648" s="4">
        <v>1</v>
      </c>
      <c r="K1648" t="str">
        <f>_xlfn.XLOOKUP(D1648, dim_channels!A:A, dim_channels!C:C, "Not Found")</f>
        <v>Corporate</v>
      </c>
      <c r="L1648" t="str">
        <f>_xlfn.XLOOKUP(D1648, dim_channels!A:A, dim_channels!B:B, "Not Found")</f>
        <v>Corporate Direct</v>
      </c>
      <c r="M1648">
        <f t="shared" si="100"/>
        <v>0</v>
      </c>
      <c r="N1648">
        <f t="shared" si="101"/>
        <v>1</v>
      </c>
      <c r="O1648">
        <f t="shared" si="102"/>
        <v>2961.33</v>
      </c>
      <c r="P1648">
        <f t="shared" si="103"/>
        <v>2961.33</v>
      </c>
    </row>
    <row r="1649" spans="1:16" x14ac:dyDescent="0.2">
      <c r="A1649" s="3" t="s">
        <v>2080</v>
      </c>
      <c r="B1649" s="3" t="s">
        <v>224</v>
      </c>
      <c r="C1649" s="3" t="s">
        <v>562</v>
      </c>
      <c r="D1649" s="3" t="s">
        <v>52</v>
      </c>
      <c r="E1649" s="3" t="s">
        <v>60</v>
      </c>
      <c r="F1649" s="3">
        <v>8928.0300000000007</v>
      </c>
      <c r="G1649" s="3">
        <v>0</v>
      </c>
      <c r="H1649" s="3">
        <v>8928.0300000000007</v>
      </c>
      <c r="I1649" s="3" t="s">
        <v>29</v>
      </c>
      <c r="J1649" s="5">
        <v>1</v>
      </c>
      <c r="K1649" t="str">
        <f>_xlfn.XLOOKUP(D1649, dim_channels!A:A, dim_channels!C:C, "Not Found")</f>
        <v>OTA</v>
      </c>
      <c r="L1649" t="str">
        <f>_xlfn.XLOOKUP(D1649, dim_channels!A:A, dim_channels!B:B, "Not Found")</f>
        <v>Agoda</v>
      </c>
      <c r="M1649">
        <f t="shared" si="100"/>
        <v>0</v>
      </c>
      <c r="N1649">
        <f t="shared" si="101"/>
        <v>1</v>
      </c>
      <c r="O1649">
        <f t="shared" si="102"/>
        <v>8928.0300000000007</v>
      </c>
      <c r="P1649">
        <f t="shared" si="103"/>
        <v>8928.0300000000007</v>
      </c>
    </row>
    <row r="1650" spans="1:16" x14ac:dyDescent="0.2">
      <c r="A1650" s="2" t="s">
        <v>2081</v>
      </c>
      <c r="B1650" s="2" t="s">
        <v>219</v>
      </c>
      <c r="C1650" s="2" t="s">
        <v>212</v>
      </c>
      <c r="D1650" s="2" t="s">
        <v>52</v>
      </c>
      <c r="E1650" s="2" t="s">
        <v>60</v>
      </c>
      <c r="F1650" s="2">
        <v>8101.31</v>
      </c>
      <c r="G1650" s="2">
        <v>0</v>
      </c>
      <c r="H1650" s="2">
        <v>8101.31</v>
      </c>
      <c r="I1650" s="2" t="s">
        <v>56</v>
      </c>
      <c r="J1650" s="4">
        <v>1</v>
      </c>
      <c r="K1650" t="str">
        <f>_xlfn.XLOOKUP(D1650, dim_channels!A:A, dim_channels!C:C, "Not Found")</f>
        <v>OTA</v>
      </c>
      <c r="L1650" t="str">
        <f>_xlfn.XLOOKUP(D1650, dim_channels!A:A, dim_channels!B:B, "Not Found")</f>
        <v>Agoda</v>
      </c>
      <c r="M1650">
        <f t="shared" si="100"/>
        <v>0</v>
      </c>
      <c r="N1650">
        <f t="shared" si="101"/>
        <v>0</v>
      </c>
      <c r="O1650">
        <f t="shared" si="102"/>
        <v>0</v>
      </c>
      <c r="P1650">
        <f t="shared" si="103"/>
        <v>0</v>
      </c>
    </row>
    <row r="1651" spans="1:16" x14ac:dyDescent="0.2">
      <c r="A1651" s="3" t="s">
        <v>2082</v>
      </c>
      <c r="B1651" s="3" t="s">
        <v>81</v>
      </c>
      <c r="C1651" s="3" t="s">
        <v>200</v>
      </c>
      <c r="D1651" s="3" t="s">
        <v>45</v>
      </c>
      <c r="E1651" s="3" t="s">
        <v>89</v>
      </c>
      <c r="F1651" s="3">
        <v>2989.03</v>
      </c>
      <c r="G1651" s="3">
        <v>0</v>
      </c>
      <c r="H1651" s="3">
        <v>2989.03</v>
      </c>
      <c r="I1651" s="3" t="s">
        <v>41</v>
      </c>
      <c r="J1651" s="5">
        <v>1</v>
      </c>
      <c r="K1651" t="str">
        <f>_xlfn.XLOOKUP(D1651, dim_channels!A:A, dim_channels!C:C, "Not Found")</f>
        <v>Corporate</v>
      </c>
      <c r="L1651" t="str">
        <f>_xlfn.XLOOKUP(D1651, dim_channels!A:A, dim_channels!B:B, "Not Found")</f>
        <v>Corporate Direct</v>
      </c>
      <c r="M1651">
        <f t="shared" si="100"/>
        <v>1</v>
      </c>
      <c r="N1651">
        <f t="shared" si="101"/>
        <v>0</v>
      </c>
      <c r="O1651">
        <f t="shared" si="102"/>
        <v>0</v>
      </c>
      <c r="P1651">
        <f t="shared" si="103"/>
        <v>0</v>
      </c>
    </row>
    <row r="1652" spans="1:16" x14ac:dyDescent="0.2">
      <c r="A1652" s="2" t="s">
        <v>2083</v>
      </c>
      <c r="B1652" s="2" t="s">
        <v>37</v>
      </c>
      <c r="C1652" s="2" t="s">
        <v>512</v>
      </c>
      <c r="D1652" s="2" t="s">
        <v>27</v>
      </c>
      <c r="E1652" s="2" t="s">
        <v>60</v>
      </c>
      <c r="F1652" s="2">
        <v>8259.69</v>
      </c>
      <c r="G1652" s="2">
        <v>0</v>
      </c>
      <c r="H1652" s="2">
        <v>8259.69</v>
      </c>
      <c r="I1652" s="2" t="s">
        <v>56</v>
      </c>
      <c r="J1652" s="4">
        <v>1</v>
      </c>
      <c r="K1652" t="str">
        <f>_xlfn.XLOOKUP(D1652, dim_channels!A:A, dim_channels!C:C, "Not Found")</f>
        <v>OTA</v>
      </c>
      <c r="L1652" t="str">
        <f>_xlfn.XLOOKUP(D1652, dim_channels!A:A, dim_channels!B:B, "Not Found")</f>
        <v>Expedia</v>
      </c>
      <c r="M1652">
        <f t="shared" si="100"/>
        <v>0</v>
      </c>
      <c r="N1652">
        <f t="shared" si="101"/>
        <v>0</v>
      </c>
      <c r="O1652">
        <f t="shared" si="102"/>
        <v>0</v>
      </c>
      <c r="P1652">
        <f t="shared" si="103"/>
        <v>0</v>
      </c>
    </row>
    <row r="1653" spans="1:16" x14ac:dyDescent="0.2">
      <c r="A1653" s="3" t="s">
        <v>2084</v>
      </c>
      <c r="B1653" s="3" t="s">
        <v>380</v>
      </c>
      <c r="C1653" s="3" t="s">
        <v>213</v>
      </c>
      <c r="D1653" s="3" t="s">
        <v>52</v>
      </c>
      <c r="E1653" s="3" t="s">
        <v>60</v>
      </c>
      <c r="F1653" s="3">
        <v>22996.55</v>
      </c>
      <c r="G1653" s="3">
        <v>0</v>
      </c>
      <c r="H1653" s="3">
        <v>22996.55</v>
      </c>
      <c r="I1653" s="3" t="s">
        <v>29</v>
      </c>
      <c r="J1653" s="5">
        <v>1</v>
      </c>
      <c r="K1653" t="str">
        <f>_xlfn.XLOOKUP(D1653, dim_channels!A:A, dim_channels!C:C, "Not Found")</f>
        <v>OTA</v>
      </c>
      <c r="L1653" t="str">
        <f>_xlfn.XLOOKUP(D1653, dim_channels!A:A, dim_channels!B:B, "Not Found")</f>
        <v>Agoda</v>
      </c>
      <c r="M1653">
        <f t="shared" si="100"/>
        <v>0</v>
      </c>
      <c r="N1653">
        <f t="shared" si="101"/>
        <v>1</v>
      </c>
      <c r="O1653">
        <f t="shared" si="102"/>
        <v>22996.55</v>
      </c>
      <c r="P1653">
        <f t="shared" si="103"/>
        <v>22996.55</v>
      </c>
    </row>
    <row r="1654" spans="1:16" x14ac:dyDescent="0.2">
      <c r="A1654" s="2" t="s">
        <v>2085</v>
      </c>
      <c r="B1654" s="2" t="s">
        <v>666</v>
      </c>
      <c r="C1654" s="2" t="s">
        <v>285</v>
      </c>
      <c r="D1654" s="2" t="s">
        <v>64</v>
      </c>
      <c r="E1654" s="2" t="s">
        <v>28</v>
      </c>
      <c r="F1654" s="2">
        <v>13121.84</v>
      </c>
      <c r="G1654" s="2">
        <v>0</v>
      </c>
      <c r="H1654" s="2">
        <v>13121.84</v>
      </c>
      <c r="I1654" s="2" t="s">
        <v>29</v>
      </c>
      <c r="J1654" s="4">
        <v>1</v>
      </c>
      <c r="K1654" t="str">
        <f>_xlfn.XLOOKUP(D1654, dim_channels!A:A, dim_channels!C:C, "Not Found")</f>
        <v>Direct</v>
      </c>
      <c r="L1654" t="str">
        <f>_xlfn.XLOOKUP(D1654, dim_channels!A:A, dim_channels!B:B, "Not Found")</f>
        <v>Direct Website</v>
      </c>
      <c r="M1654">
        <f t="shared" si="100"/>
        <v>0</v>
      </c>
      <c r="N1654">
        <f t="shared" si="101"/>
        <v>1</v>
      </c>
      <c r="O1654">
        <f t="shared" si="102"/>
        <v>13121.84</v>
      </c>
      <c r="P1654">
        <f t="shared" si="103"/>
        <v>13121.84</v>
      </c>
    </row>
    <row r="1655" spans="1:16" x14ac:dyDescent="0.2">
      <c r="A1655" s="3" t="s">
        <v>2086</v>
      </c>
      <c r="B1655" s="3" t="s">
        <v>386</v>
      </c>
      <c r="C1655" s="3" t="s">
        <v>708</v>
      </c>
      <c r="D1655" s="3" t="s">
        <v>45</v>
      </c>
      <c r="E1655" s="3" t="s">
        <v>46</v>
      </c>
      <c r="F1655" s="3">
        <v>9502.57</v>
      </c>
      <c r="G1655" s="3">
        <v>475.13</v>
      </c>
      <c r="H1655" s="3">
        <v>9027.44</v>
      </c>
      <c r="I1655" s="3" t="s">
        <v>56</v>
      </c>
      <c r="J1655" s="5">
        <v>1.0526317538526979</v>
      </c>
      <c r="K1655" t="str">
        <f>_xlfn.XLOOKUP(D1655, dim_channels!A:A, dim_channels!C:C, "Not Found")</f>
        <v>Corporate</v>
      </c>
      <c r="L1655" t="str">
        <f>_xlfn.XLOOKUP(D1655, dim_channels!A:A, dim_channels!B:B, "Not Found")</f>
        <v>Corporate Direct</v>
      </c>
      <c r="M1655">
        <f t="shared" si="100"/>
        <v>0</v>
      </c>
      <c r="N1655">
        <f t="shared" si="101"/>
        <v>0</v>
      </c>
      <c r="O1655">
        <f t="shared" si="102"/>
        <v>0</v>
      </c>
      <c r="P1655">
        <f t="shared" si="103"/>
        <v>0</v>
      </c>
    </row>
    <row r="1656" spans="1:16" x14ac:dyDescent="0.2">
      <c r="A1656" s="2" t="s">
        <v>2087</v>
      </c>
      <c r="B1656" s="2" t="s">
        <v>357</v>
      </c>
      <c r="C1656" s="2" t="s">
        <v>167</v>
      </c>
      <c r="D1656" s="2" t="s">
        <v>206</v>
      </c>
      <c r="E1656" s="2" t="s">
        <v>207</v>
      </c>
      <c r="F1656" s="2">
        <v>6922.97</v>
      </c>
      <c r="G1656" s="2">
        <v>0</v>
      </c>
      <c r="H1656" s="2">
        <v>6922.97</v>
      </c>
      <c r="I1656" s="2" t="s">
        <v>29</v>
      </c>
      <c r="J1656" s="4">
        <v>1</v>
      </c>
      <c r="K1656" t="str">
        <f>_xlfn.XLOOKUP(D1656, dim_channels!A:A, dim_channels!C:C, "Not Found")</f>
        <v>Direct</v>
      </c>
      <c r="L1656" t="str">
        <f>_xlfn.XLOOKUP(D1656, dim_channels!A:A, dim_channels!B:B, "Not Found")</f>
        <v>Walk-in</v>
      </c>
      <c r="M1656">
        <f t="shared" si="100"/>
        <v>0</v>
      </c>
      <c r="N1656">
        <f t="shared" si="101"/>
        <v>1</v>
      </c>
      <c r="O1656">
        <f t="shared" si="102"/>
        <v>6922.97</v>
      </c>
      <c r="P1656">
        <f t="shared" si="103"/>
        <v>6922.97</v>
      </c>
    </row>
    <row r="1657" spans="1:16" x14ac:dyDescent="0.2">
      <c r="A1657" s="3" t="s">
        <v>2088</v>
      </c>
      <c r="B1657" s="3" t="s">
        <v>388</v>
      </c>
      <c r="C1657" s="3" t="s">
        <v>789</v>
      </c>
      <c r="D1657" s="3" t="s">
        <v>52</v>
      </c>
      <c r="E1657" s="3" t="s">
        <v>34</v>
      </c>
      <c r="F1657" s="3">
        <v>9292.06</v>
      </c>
      <c r="G1657" s="3">
        <v>1115.05</v>
      </c>
      <c r="H1657" s="3">
        <v>8177.01</v>
      </c>
      <c r="I1657" s="3" t="s">
        <v>29</v>
      </c>
      <c r="J1657" s="5">
        <v>1.1363640254811971</v>
      </c>
      <c r="K1657" t="str">
        <f>_xlfn.XLOOKUP(D1657, dim_channels!A:A, dim_channels!C:C, "Not Found")</f>
        <v>OTA</v>
      </c>
      <c r="L1657" t="str">
        <f>_xlfn.XLOOKUP(D1657, dim_channels!A:A, dim_channels!B:B, "Not Found")</f>
        <v>Agoda</v>
      </c>
      <c r="M1657">
        <f t="shared" si="100"/>
        <v>0</v>
      </c>
      <c r="N1657">
        <f t="shared" si="101"/>
        <v>1</v>
      </c>
      <c r="O1657">
        <f t="shared" si="102"/>
        <v>8177.01</v>
      </c>
      <c r="P1657">
        <f t="shared" si="103"/>
        <v>9292.06</v>
      </c>
    </row>
    <row r="1658" spans="1:16" x14ac:dyDescent="0.2">
      <c r="A1658" s="2" t="s">
        <v>2089</v>
      </c>
      <c r="B1658" s="2" t="s">
        <v>666</v>
      </c>
      <c r="C1658" s="2" t="s">
        <v>43</v>
      </c>
      <c r="D1658" s="2" t="s">
        <v>27</v>
      </c>
      <c r="E1658" s="2" t="s">
        <v>60</v>
      </c>
      <c r="F1658" s="2">
        <v>22913.98</v>
      </c>
      <c r="G1658" s="2">
        <v>0</v>
      </c>
      <c r="H1658" s="2">
        <v>22913.98</v>
      </c>
      <c r="I1658" s="2" t="s">
        <v>29</v>
      </c>
      <c r="J1658" s="4">
        <v>1</v>
      </c>
      <c r="K1658" t="str">
        <f>_xlfn.XLOOKUP(D1658, dim_channels!A:A, dim_channels!C:C, "Not Found")</f>
        <v>OTA</v>
      </c>
      <c r="L1658" t="str">
        <f>_xlfn.XLOOKUP(D1658, dim_channels!A:A, dim_channels!B:B, "Not Found")</f>
        <v>Expedia</v>
      </c>
      <c r="M1658">
        <f t="shared" si="100"/>
        <v>0</v>
      </c>
      <c r="N1658">
        <f t="shared" si="101"/>
        <v>1</v>
      </c>
      <c r="O1658">
        <f t="shared" si="102"/>
        <v>22913.98</v>
      </c>
      <c r="P1658">
        <f t="shared" si="103"/>
        <v>22913.98</v>
      </c>
    </row>
    <row r="1659" spans="1:16" x14ac:dyDescent="0.2">
      <c r="A1659" s="3" t="s">
        <v>2090</v>
      </c>
      <c r="B1659" s="3" t="s">
        <v>817</v>
      </c>
      <c r="C1659" s="3" t="s">
        <v>222</v>
      </c>
      <c r="D1659" s="3" t="s">
        <v>169</v>
      </c>
      <c r="E1659" s="3" t="s">
        <v>46</v>
      </c>
      <c r="F1659" s="3">
        <v>5982.93</v>
      </c>
      <c r="G1659" s="3">
        <v>1196.5899999999999</v>
      </c>
      <c r="H1659" s="3">
        <v>4786.34</v>
      </c>
      <c r="I1659" s="3" t="s">
        <v>29</v>
      </c>
      <c r="J1659" s="5">
        <v>1.2500010446395371</v>
      </c>
      <c r="K1659" t="str">
        <f>_xlfn.XLOOKUP(D1659, dim_channels!A:A, dim_channels!C:C, "Not Found")</f>
        <v>GDS</v>
      </c>
      <c r="L1659" t="str">
        <f>_xlfn.XLOOKUP(D1659, dim_channels!A:A, dim_channels!B:B, "Not Found")</f>
        <v>GDS (Amadeus)</v>
      </c>
      <c r="M1659">
        <f t="shared" si="100"/>
        <v>0</v>
      </c>
      <c r="N1659">
        <f t="shared" si="101"/>
        <v>1</v>
      </c>
      <c r="O1659">
        <f t="shared" si="102"/>
        <v>4786.34</v>
      </c>
      <c r="P1659">
        <f t="shared" si="103"/>
        <v>5982.93</v>
      </c>
    </row>
    <row r="1660" spans="1:16" x14ac:dyDescent="0.2">
      <c r="A1660" s="2" t="s">
        <v>2091</v>
      </c>
      <c r="B1660" s="2" t="s">
        <v>186</v>
      </c>
      <c r="C1660" s="2" t="s">
        <v>139</v>
      </c>
      <c r="D1660" s="2" t="s">
        <v>27</v>
      </c>
      <c r="E1660" s="2" t="s">
        <v>28</v>
      </c>
      <c r="F1660" s="2">
        <v>7010.15</v>
      </c>
      <c r="G1660" s="2">
        <v>1261.83</v>
      </c>
      <c r="H1660" s="2">
        <v>5748.32</v>
      </c>
      <c r="I1660" s="2" t="s">
        <v>29</v>
      </c>
      <c r="J1660" s="4">
        <v>1.219512831575138</v>
      </c>
      <c r="K1660" t="str">
        <f>_xlfn.XLOOKUP(D1660, dim_channels!A:A, dim_channels!C:C, "Not Found")</f>
        <v>OTA</v>
      </c>
      <c r="L1660" t="str">
        <f>_xlfn.XLOOKUP(D1660, dim_channels!A:A, dim_channels!B:B, "Not Found")</f>
        <v>Expedia</v>
      </c>
      <c r="M1660">
        <f t="shared" si="100"/>
        <v>0</v>
      </c>
      <c r="N1660">
        <f t="shared" si="101"/>
        <v>1</v>
      </c>
      <c r="O1660">
        <f t="shared" si="102"/>
        <v>5748.32</v>
      </c>
      <c r="P1660">
        <f t="shared" si="103"/>
        <v>7010.15</v>
      </c>
    </row>
    <row r="1661" spans="1:16" x14ac:dyDescent="0.2">
      <c r="A1661" s="3" t="s">
        <v>2092</v>
      </c>
      <c r="B1661" s="3" t="s">
        <v>118</v>
      </c>
      <c r="C1661" s="3" t="s">
        <v>234</v>
      </c>
      <c r="D1661" s="3" t="s">
        <v>206</v>
      </c>
      <c r="E1661" s="3" t="s">
        <v>207</v>
      </c>
      <c r="F1661" s="3">
        <v>5251.98</v>
      </c>
      <c r="G1661" s="3">
        <v>0</v>
      </c>
      <c r="H1661" s="3">
        <v>5251.98</v>
      </c>
      <c r="I1661" s="3" t="s">
        <v>29</v>
      </c>
      <c r="J1661" s="5">
        <v>1</v>
      </c>
      <c r="K1661" t="str">
        <f>_xlfn.XLOOKUP(D1661, dim_channels!A:A, dim_channels!C:C, "Not Found")</f>
        <v>Direct</v>
      </c>
      <c r="L1661" t="str">
        <f>_xlfn.XLOOKUP(D1661, dim_channels!A:A, dim_channels!B:B, "Not Found")</f>
        <v>Walk-in</v>
      </c>
      <c r="M1661">
        <f t="shared" si="100"/>
        <v>0</v>
      </c>
      <c r="N1661">
        <f t="shared" si="101"/>
        <v>1</v>
      </c>
      <c r="O1661">
        <f t="shared" si="102"/>
        <v>5251.98</v>
      </c>
      <c r="P1661">
        <f t="shared" si="103"/>
        <v>5251.98</v>
      </c>
    </row>
    <row r="1662" spans="1:16" x14ac:dyDescent="0.2">
      <c r="A1662" s="2" t="s">
        <v>2093</v>
      </c>
      <c r="B1662" s="2" t="s">
        <v>1272</v>
      </c>
      <c r="C1662" s="2" t="s">
        <v>50</v>
      </c>
      <c r="D1662" s="2" t="s">
        <v>33</v>
      </c>
      <c r="E1662" s="2" t="s">
        <v>34</v>
      </c>
      <c r="F1662" s="2">
        <v>4687.04</v>
      </c>
      <c r="G1662" s="2">
        <v>703.06</v>
      </c>
      <c r="H1662" s="2">
        <v>3983.98</v>
      </c>
      <c r="I1662" s="2" t="s">
        <v>41</v>
      </c>
      <c r="J1662" s="4">
        <v>1.176471769436594</v>
      </c>
      <c r="K1662" t="str">
        <f>_xlfn.XLOOKUP(D1662, dim_channels!A:A, dim_channels!C:C, "Not Found")</f>
        <v>OTA</v>
      </c>
      <c r="L1662" t="str">
        <f>_xlfn.XLOOKUP(D1662, dim_channels!A:A, dim_channels!B:B, "Not Found")</f>
        <v>Booking.com</v>
      </c>
      <c r="M1662">
        <f t="shared" si="100"/>
        <v>1</v>
      </c>
      <c r="N1662">
        <f t="shared" si="101"/>
        <v>0</v>
      </c>
      <c r="O1662">
        <f t="shared" si="102"/>
        <v>0</v>
      </c>
      <c r="P1662">
        <f t="shared" si="103"/>
        <v>0</v>
      </c>
    </row>
    <row r="1663" spans="1:16" x14ac:dyDescent="0.2">
      <c r="A1663" s="3" t="s">
        <v>2094</v>
      </c>
      <c r="B1663" s="3" t="s">
        <v>1354</v>
      </c>
      <c r="C1663" s="3" t="s">
        <v>410</v>
      </c>
      <c r="D1663" s="3" t="s">
        <v>52</v>
      </c>
      <c r="E1663" s="3" t="s">
        <v>60</v>
      </c>
      <c r="F1663" s="3">
        <v>4526.24</v>
      </c>
      <c r="G1663" s="3">
        <v>0</v>
      </c>
      <c r="H1663" s="3">
        <v>4526.24</v>
      </c>
      <c r="I1663" s="3" t="s">
        <v>29</v>
      </c>
      <c r="J1663" s="5">
        <v>1</v>
      </c>
      <c r="K1663" t="str">
        <f>_xlfn.XLOOKUP(D1663, dim_channels!A:A, dim_channels!C:C, "Not Found")</f>
        <v>OTA</v>
      </c>
      <c r="L1663" t="str">
        <f>_xlfn.XLOOKUP(D1663, dim_channels!A:A, dim_channels!B:B, "Not Found")</f>
        <v>Agoda</v>
      </c>
      <c r="M1663">
        <f t="shared" si="100"/>
        <v>0</v>
      </c>
      <c r="N1663">
        <f t="shared" si="101"/>
        <v>1</v>
      </c>
      <c r="O1663">
        <f t="shared" si="102"/>
        <v>4526.24</v>
      </c>
      <c r="P1663">
        <f t="shared" si="103"/>
        <v>4526.24</v>
      </c>
    </row>
    <row r="1664" spans="1:16" x14ac:dyDescent="0.2">
      <c r="A1664" s="2" t="s">
        <v>2095</v>
      </c>
      <c r="B1664" s="2" t="s">
        <v>724</v>
      </c>
      <c r="C1664" s="2" t="s">
        <v>367</v>
      </c>
      <c r="D1664" s="2" t="s">
        <v>33</v>
      </c>
      <c r="E1664" s="2" t="s">
        <v>60</v>
      </c>
      <c r="F1664" s="2">
        <v>5554.22</v>
      </c>
      <c r="G1664" s="2">
        <v>0</v>
      </c>
      <c r="H1664" s="2">
        <v>5554.22</v>
      </c>
      <c r="I1664" s="2" t="s">
        <v>56</v>
      </c>
      <c r="J1664" s="4">
        <v>1</v>
      </c>
      <c r="K1664" t="str">
        <f>_xlfn.XLOOKUP(D1664, dim_channels!A:A, dim_channels!C:C, "Not Found")</f>
        <v>OTA</v>
      </c>
      <c r="L1664" t="str">
        <f>_xlfn.XLOOKUP(D1664, dim_channels!A:A, dim_channels!B:B, "Not Found")</f>
        <v>Booking.com</v>
      </c>
      <c r="M1664">
        <f t="shared" si="100"/>
        <v>0</v>
      </c>
      <c r="N1664">
        <f t="shared" si="101"/>
        <v>0</v>
      </c>
      <c r="O1664">
        <f t="shared" si="102"/>
        <v>0</v>
      </c>
      <c r="P1664">
        <f t="shared" si="103"/>
        <v>0</v>
      </c>
    </row>
    <row r="1665" spans="1:16" x14ac:dyDescent="0.2">
      <c r="A1665" s="3" t="s">
        <v>2096</v>
      </c>
      <c r="B1665" s="3" t="s">
        <v>135</v>
      </c>
      <c r="C1665" s="3" t="s">
        <v>649</v>
      </c>
      <c r="D1665" s="3" t="s">
        <v>52</v>
      </c>
      <c r="E1665" s="3" t="s">
        <v>60</v>
      </c>
      <c r="F1665" s="3">
        <v>8140.68</v>
      </c>
      <c r="G1665" s="3">
        <v>0</v>
      </c>
      <c r="H1665" s="3">
        <v>8140.68</v>
      </c>
      <c r="I1665" s="3" t="s">
        <v>41</v>
      </c>
      <c r="J1665" s="5">
        <v>1</v>
      </c>
      <c r="K1665" t="str">
        <f>_xlfn.XLOOKUP(D1665, dim_channels!A:A, dim_channels!C:C, "Not Found")</f>
        <v>OTA</v>
      </c>
      <c r="L1665" t="str">
        <f>_xlfn.XLOOKUP(D1665, dim_channels!A:A, dim_channels!B:B, "Not Found")</f>
        <v>Agoda</v>
      </c>
      <c r="M1665">
        <f t="shared" si="100"/>
        <v>1</v>
      </c>
      <c r="N1665">
        <f t="shared" si="101"/>
        <v>0</v>
      </c>
      <c r="O1665">
        <f t="shared" si="102"/>
        <v>0</v>
      </c>
      <c r="P1665">
        <f t="shared" si="103"/>
        <v>0</v>
      </c>
    </row>
    <row r="1666" spans="1:16" x14ac:dyDescent="0.2">
      <c r="A1666" s="2" t="s">
        <v>2097</v>
      </c>
      <c r="B1666" s="2" t="s">
        <v>95</v>
      </c>
      <c r="C1666" s="2" t="s">
        <v>353</v>
      </c>
      <c r="D1666" s="2" t="s">
        <v>169</v>
      </c>
      <c r="E1666" s="2" t="s">
        <v>46</v>
      </c>
      <c r="F1666" s="2">
        <v>3531.29</v>
      </c>
      <c r="G1666" s="2">
        <v>706.26</v>
      </c>
      <c r="H1666" s="2">
        <v>2825.03</v>
      </c>
      <c r="I1666" s="2" t="s">
        <v>41</v>
      </c>
      <c r="J1666" s="4">
        <v>1.250000884946354</v>
      </c>
      <c r="K1666" t="str">
        <f>_xlfn.XLOOKUP(D1666, dim_channels!A:A, dim_channels!C:C, "Not Found")</f>
        <v>GDS</v>
      </c>
      <c r="L1666" t="str">
        <f>_xlfn.XLOOKUP(D1666, dim_channels!A:A, dim_channels!B:B, "Not Found")</f>
        <v>GDS (Amadeus)</v>
      </c>
      <c r="M1666">
        <f t="shared" si="100"/>
        <v>1</v>
      </c>
      <c r="N1666">
        <f t="shared" si="101"/>
        <v>0</v>
      </c>
      <c r="O1666">
        <f t="shared" si="102"/>
        <v>0</v>
      </c>
      <c r="P1666">
        <f t="shared" si="103"/>
        <v>0</v>
      </c>
    </row>
    <row r="1667" spans="1:16" x14ac:dyDescent="0.2">
      <c r="A1667" s="3" t="s">
        <v>2098</v>
      </c>
      <c r="B1667" s="3" t="s">
        <v>498</v>
      </c>
      <c r="C1667" s="3" t="s">
        <v>171</v>
      </c>
      <c r="D1667" s="3" t="s">
        <v>64</v>
      </c>
      <c r="E1667" s="3" t="s">
        <v>28</v>
      </c>
      <c r="F1667" s="3">
        <v>3573.67</v>
      </c>
      <c r="G1667" s="3">
        <v>0</v>
      </c>
      <c r="H1667" s="3">
        <v>3573.67</v>
      </c>
      <c r="I1667" s="3" t="s">
        <v>29</v>
      </c>
      <c r="J1667" s="5">
        <v>1</v>
      </c>
      <c r="K1667" t="str">
        <f>_xlfn.XLOOKUP(D1667, dim_channels!A:A, dim_channels!C:C, "Not Found")</f>
        <v>Direct</v>
      </c>
      <c r="L1667" t="str">
        <f>_xlfn.XLOOKUP(D1667, dim_channels!A:A, dim_channels!B:B, "Not Found")</f>
        <v>Direct Website</v>
      </c>
      <c r="M1667">
        <f t="shared" ref="M1667:M1730" si="104">IF(I1667="Cancelled",1,0)</f>
        <v>0</v>
      </c>
      <c r="N1667">
        <f t="shared" ref="N1667:N1730" si="105">IF(TRIM(UPPER(I1667))="CHECKED-OUT",1,0)</f>
        <v>1</v>
      </c>
      <c r="O1667">
        <f t="shared" ref="O1667:O1730" si="106">IF(TRIM(UPPER(I1667))="CHECKED-OUT",H1667,0)</f>
        <v>3573.67</v>
      </c>
      <c r="P1667">
        <f t="shared" ref="P1667:P1730" si="107">IF(TRIM(UPPER(I1667))="CHECKED-OUT",F1667,0)</f>
        <v>3573.67</v>
      </c>
    </row>
    <row r="1668" spans="1:16" x14ac:dyDescent="0.2">
      <c r="A1668" s="2" t="s">
        <v>2099</v>
      </c>
      <c r="B1668" s="2" t="s">
        <v>448</v>
      </c>
      <c r="C1668" s="2" t="s">
        <v>232</v>
      </c>
      <c r="D1668" s="2" t="s">
        <v>64</v>
      </c>
      <c r="E1668" s="2" t="s">
        <v>34</v>
      </c>
      <c r="F1668" s="2">
        <v>3779.51</v>
      </c>
      <c r="G1668" s="2">
        <v>0</v>
      </c>
      <c r="H1668" s="2">
        <v>3779.51</v>
      </c>
      <c r="I1668" s="2" t="s">
        <v>29</v>
      </c>
      <c r="J1668" s="4">
        <v>1</v>
      </c>
      <c r="K1668" t="str">
        <f>_xlfn.XLOOKUP(D1668, dim_channels!A:A, dim_channels!C:C, "Not Found")</f>
        <v>Direct</v>
      </c>
      <c r="L1668" t="str">
        <f>_xlfn.XLOOKUP(D1668, dim_channels!A:A, dim_channels!B:B, "Not Found")</f>
        <v>Direct Website</v>
      </c>
      <c r="M1668">
        <f t="shared" si="104"/>
        <v>0</v>
      </c>
      <c r="N1668">
        <f t="shared" si="105"/>
        <v>1</v>
      </c>
      <c r="O1668">
        <f t="shared" si="106"/>
        <v>3779.51</v>
      </c>
      <c r="P1668">
        <f t="shared" si="107"/>
        <v>3779.51</v>
      </c>
    </row>
    <row r="1669" spans="1:16" x14ac:dyDescent="0.2">
      <c r="A1669" s="3" t="s">
        <v>2100</v>
      </c>
      <c r="B1669" s="3" t="s">
        <v>351</v>
      </c>
      <c r="C1669" s="3" t="s">
        <v>195</v>
      </c>
      <c r="D1669" s="3" t="s">
        <v>33</v>
      </c>
      <c r="E1669" s="3" t="s">
        <v>60</v>
      </c>
      <c r="F1669" s="3">
        <v>16218.81</v>
      </c>
      <c r="G1669" s="3">
        <v>0</v>
      </c>
      <c r="H1669" s="3">
        <v>16218.81</v>
      </c>
      <c r="I1669" s="3" t="s">
        <v>29</v>
      </c>
      <c r="J1669" s="5">
        <v>1</v>
      </c>
      <c r="K1669" t="str">
        <f>_xlfn.XLOOKUP(D1669, dim_channels!A:A, dim_channels!C:C, "Not Found")</f>
        <v>OTA</v>
      </c>
      <c r="L1669" t="str">
        <f>_xlfn.XLOOKUP(D1669, dim_channels!A:A, dim_channels!B:B, "Not Found")</f>
        <v>Booking.com</v>
      </c>
      <c r="M1669">
        <f t="shared" si="104"/>
        <v>0</v>
      </c>
      <c r="N1669">
        <f t="shared" si="105"/>
        <v>1</v>
      </c>
      <c r="O1669">
        <f t="shared" si="106"/>
        <v>16218.81</v>
      </c>
      <c r="P1669">
        <f t="shared" si="107"/>
        <v>16218.81</v>
      </c>
    </row>
    <row r="1670" spans="1:16" x14ac:dyDescent="0.2">
      <c r="A1670" s="2" t="s">
        <v>2101</v>
      </c>
      <c r="B1670" s="2" t="s">
        <v>783</v>
      </c>
      <c r="C1670" s="2" t="s">
        <v>329</v>
      </c>
      <c r="D1670" s="2" t="s">
        <v>33</v>
      </c>
      <c r="E1670" s="2" t="s">
        <v>34</v>
      </c>
      <c r="F1670" s="2">
        <v>9205.43</v>
      </c>
      <c r="G1670" s="2">
        <v>1380.81</v>
      </c>
      <c r="H1670" s="2">
        <v>7824.62</v>
      </c>
      <c r="I1670" s="2" t="s">
        <v>29</v>
      </c>
      <c r="J1670" s="4">
        <v>1.1764699116378821</v>
      </c>
      <c r="K1670" t="str">
        <f>_xlfn.XLOOKUP(D1670, dim_channels!A:A, dim_channels!C:C, "Not Found")</f>
        <v>OTA</v>
      </c>
      <c r="L1670" t="str">
        <f>_xlfn.XLOOKUP(D1670, dim_channels!A:A, dim_channels!B:B, "Not Found")</f>
        <v>Booking.com</v>
      </c>
      <c r="M1670">
        <f t="shared" si="104"/>
        <v>0</v>
      </c>
      <c r="N1670">
        <f t="shared" si="105"/>
        <v>1</v>
      </c>
      <c r="O1670">
        <f t="shared" si="106"/>
        <v>7824.62</v>
      </c>
      <c r="P1670">
        <f t="shared" si="107"/>
        <v>9205.43</v>
      </c>
    </row>
    <row r="1671" spans="1:16" x14ac:dyDescent="0.2">
      <c r="A1671" s="3" t="s">
        <v>2102</v>
      </c>
      <c r="B1671" s="3" t="s">
        <v>603</v>
      </c>
      <c r="C1671" s="3" t="s">
        <v>863</v>
      </c>
      <c r="D1671" s="3" t="s">
        <v>33</v>
      </c>
      <c r="E1671" s="3" t="s">
        <v>28</v>
      </c>
      <c r="F1671" s="3">
        <v>19109.68</v>
      </c>
      <c r="G1671" s="3">
        <v>2866.45</v>
      </c>
      <c r="H1671" s="3">
        <v>16243.23</v>
      </c>
      <c r="I1671" s="3" t="s">
        <v>29</v>
      </c>
      <c r="J1671" s="5">
        <v>1.176470443378564</v>
      </c>
      <c r="K1671" t="str">
        <f>_xlfn.XLOOKUP(D1671, dim_channels!A:A, dim_channels!C:C, "Not Found")</f>
        <v>OTA</v>
      </c>
      <c r="L1671" t="str">
        <f>_xlfn.XLOOKUP(D1671, dim_channels!A:A, dim_channels!B:B, "Not Found")</f>
        <v>Booking.com</v>
      </c>
      <c r="M1671">
        <f t="shared" si="104"/>
        <v>0</v>
      </c>
      <c r="N1671">
        <f t="shared" si="105"/>
        <v>1</v>
      </c>
      <c r="O1671">
        <f t="shared" si="106"/>
        <v>16243.23</v>
      </c>
      <c r="P1671">
        <f t="shared" si="107"/>
        <v>19109.68</v>
      </c>
    </row>
    <row r="1672" spans="1:16" x14ac:dyDescent="0.2">
      <c r="A1672" s="2" t="s">
        <v>2103</v>
      </c>
      <c r="B1672" s="2" t="s">
        <v>355</v>
      </c>
      <c r="C1672" s="2" t="s">
        <v>283</v>
      </c>
      <c r="D1672" s="2" t="s">
        <v>33</v>
      </c>
      <c r="E1672" s="2" t="s">
        <v>34</v>
      </c>
      <c r="F1672" s="2">
        <v>4327.32</v>
      </c>
      <c r="G1672" s="2">
        <v>649.1</v>
      </c>
      <c r="H1672" s="2">
        <v>3678.22</v>
      </c>
      <c r="I1672" s="2" t="s">
        <v>29</v>
      </c>
      <c r="J1672" s="4">
        <v>1.1764712279309011</v>
      </c>
      <c r="K1672" t="str">
        <f>_xlfn.XLOOKUP(D1672, dim_channels!A:A, dim_channels!C:C, "Not Found")</f>
        <v>OTA</v>
      </c>
      <c r="L1672" t="str">
        <f>_xlfn.XLOOKUP(D1672, dim_channels!A:A, dim_channels!B:B, "Not Found")</f>
        <v>Booking.com</v>
      </c>
      <c r="M1672">
        <f t="shared" si="104"/>
        <v>0</v>
      </c>
      <c r="N1672">
        <f t="shared" si="105"/>
        <v>1</v>
      </c>
      <c r="O1672">
        <f t="shared" si="106"/>
        <v>3678.22</v>
      </c>
      <c r="P1672">
        <f t="shared" si="107"/>
        <v>4327.32</v>
      </c>
    </row>
    <row r="1673" spans="1:16" x14ac:dyDescent="0.2">
      <c r="A1673" s="3" t="s">
        <v>2104</v>
      </c>
      <c r="B1673" s="3" t="s">
        <v>863</v>
      </c>
      <c r="C1673" s="3" t="s">
        <v>614</v>
      </c>
      <c r="D1673" s="3" t="s">
        <v>52</v>
      </c>
      <c r="E1673" s="3" t="s">
        <v>34</v>
      </c>
      <c r="F1673" s="3">
        <v>2866.76</v>
      </c>
      <c r="G1673" s="3">
        <v>344.01</v>
      </c>
      <c r="H1673" s="3">
        <v>2522.75</v>
      </c>
      <c r="I1673" s="3" t="s">
        <v>56</v>
      </c>
      <c r="J1673" s="5">
        <v>1.136363095827966</v>
      </c>
      <c r="K1673" t="str">
        <f>_xlfn.XLOOKUP(D1673, dim_channels!A:A, dim_channels!C:C, "Not Found")</f>
        <v>OTA</v>
      </c>
      <c r="L1673" t="str">
        <f>_xlfn.XLOOKUP(D1673, dim_channels!A:A, dim_channels!B:B, "Not Found")</f>
        <v>Agoda</v>
      </c>
      <c r="M1673">
        <f t="shared" si="104"/>
        <v>0</v>
      </c>
      <c r="N1673">
        <f t="shared" si="105"/>
        <v>0</v>
      </c>
      <c r="O1673">
        <f t="shared" si="106"/>
        <v>0</v>
      </c>
      <c r="P1673">
        <f t="shared" si="107"/>
        <v>0</v>
      </c>
    </row>
    <row r="1674" spans="1:16" x14ac:dyDescent="0.2">
      <c r="A1674" s="2" t="s">
        <v>2105</v>
      </c>
      <c r="B1674" s="2" t="s">
        <v>100</v>
      </c>
      <c r="C1674" s="2" t="s">
        <v>244</v>
      </c>
      <c r="D1674" s="2" t="s">
        <v>27</v>
      </c>
      <c r="E1674" s="2" t="s">
        <v>60</v>
      </c>
      <c r="F1674" s="2">
        <v>2847.5</v>
      </c>
      <c r="G1674" s="2">
        <v>0</v>
      </c>
      <c r="H1674" s="2">
        <v>2847.5</v>
      </c>
      <c r="I1674" s="2" t="s">
        <v>29</v>
      </c>
      <c r="J1674" s="4">
        <v>1</v>
      </c>
      <c r="K1674" t="str">
        <f>_xlfn.XLOOKUP(D1674, dim_channels!A:A, dim_channels!C:C, "Not Found")</f>
        <v>OTA</v>
      </c>
      <c r="L1674" t="str">
        <f>_xlfn.XLOOKUP(D1674, dim_channels!A:A, dim_channels!B:B, "Not Found")</f>
        <v>Expedia</v>
      </c>
      <c r="M1674">
        <f t="shared" si="104"/>
        <v>0</v>
      </c>
      <c r="N1674">
        <f t="shared" si="105"/>
        <v>1</v>
      </c>
      <c r="O1674">
        <f t="shared" si="106"/>
        <v>2847.5</v>
      </c>
      <c r="P1674">
        <f t="shared" si="107"/>
        <v>2847.5</v>
      </c>
    </row>
    <row r="1675" spans="1:16" x14ac:dyDescent="0.2">
      <c r="A1675" s="3" t="s">
        <v>2106</v>
      </c>
      <c r="B1675" s="3" t="s">
        <v>217</v>
      </c>
      <c r="C1675" s="3" t="s">
        <v>183</v>
      </c>
      <c r="D1675" s="3" t="s">
        <v>206</v>
      </c>
      <c r="E1675" s="3" t="s">
        <v>207</v>
      </c>
      <c r="F1675" s="3">
        <v>3950.69</v>
      </c>
      <c r="G1675" s="3">
        <v>0</v>
      </c>
      <c r="H1675" s="3">
        <v>3950.69</v>
      </c>
      <c r="I1675" s="3" t="s">
        <v>41</v>
      </c>
      <c r="J1675" s="5">
        <v>1</v>
      </c>
      <c r="K1675" t="str">
        <f>_xlfn.XLOOKUP(D1675, dim_channels!A:A, dim_channels!C:C, "Not Found")</f>
        <v>Direct</v>
      </c>
      <c r="L1675" t="str">
        <f>_xlfn.XLOOKUP(D1675, dim_channels!A:A, dim_channels!B:B, "Not Found")</f>
        <v>Walk-in</v>
      </c>
      <c r="M1675">
        <f t="shared" si="104"/>
        <v>1</v>
      </c>
      <c r="N1675">
        <f t="shared" si="105"/>
        <v>0</v>
      </c>
      <c r="O1675">
        <f t="shared" si="106"/>
        <v>0</v>
      </c>
      <c r="P1675">
        <f t="shared" si="107"/>
        <v>0</v>
      </c>
    </row>
    <row r="1676" spans="1:16" x14ac:dyDescent="0.2">
      <c r="A1676" s="2" t="s">
        <v>2107</v>
      </c>
      <c r="B1676" s="2" t="s">
        <v>1610</v>
      </c>
      <c r="C1676" s="2" t="s">
        <v>983</v>
      </c>
      <c r="D1676" s="2" t="s">
        <v>27</v>
      </c>
      <c r="E1676" s="2" t="s">
        <v>28</v>
      </c>
      <c r="F1676" s="2">
        <v>7487.62</v>
      </c>
      <c r="G1676" s="2">
        <v>1347.77</v>
      </c>
      <c r="H1676" s="2">
        <v>6139.85</v>
      </c>
      <c r="I1676" s="2" t="s">
        <v>29</v>
      </c>
      <c r="J1676" s="4">
        <v>1.219511877325993</v>
      </c>
      <c r="K1676" t="str">
        <f>_xlfn.XLOOKUP(D1676, dim_channels!A:A, dim_channels!C:C, "Not Found")</f>
        <v>OTA</v>
      </c>
      <c r="L1676" t="str">
        <f>_xlfn.XLOOKUP(D1676, dim_channels!A:A, dim_channels!B:B, "Not Found")</f>
        <v>Expedia</v>
      </c>
      <c r="M1676">
        <f t="shared" si="104"/>
        <v>0</v>
      </c>
      <c r="N1676">
        <f t="shared" si="105"/>
        <v>1</v>
      </c>
      <c r="O1676">
        <f t="shared" si="106"/>
        <v>6139.85</v>
      </c>
      <c r="P1676">
        <f t="shared" si="107"/>
        <v>7487.62</v>
      </c>
    </row>
    <row r="1677" spans="1:16" x14ac:dyDescent="0.2">
      <c r="A1677" s="3" t="s">
        <v>2108</v>
      </c>
      <c r="B1677" s="3" t="s">
        <v>520</v>
      </c>
      <c r="C1677" s="3" t="s">
        <v>258</v>
      </c>
      <c r="D1677" s="3" t="s">
        <v>33</v>
      </c>
      <c r="E1677" s="3" t="s">
        <v>60</v>
      </c>
      <c r="F1677" s="3">
        <v>6091.87</v>
      </c>
      <c r="G1677" s="3">
        <v>0</v>
      </c>
      <c r="H1677" s="3">
        <v>6091.87</v>
      </c>
      <c r="I1677" s="3" t="s">
        <v>56</v>
      </c>
      <c r="J1677" s="5">
        <v>1</v>
      </c>
      <c r="K1677" t="str">
        <f>_xlfn.XLOOKUP(D1677, dim_channels!A:A, dim_channels!C:C, "Not Found")</f>
        <v>OTA</v>
      </c>
      <c r="L1677" t="str">
        <f>_xlfn.XLOOKUP(D1677, dim_channels!A:A, dim_channels!B:B, "Not Found")</f>
        <v>Booking.com</v>
      </c>
      <c r="M1677">
        <f t="shared" si="104"/>
        <v>0</v>
      </c>
      <c r="N1677">
        <f t="shared" si="105"/>
        <v>0</v>
      </c>
      <c r="O1677">
        <f t="shared" si="106"/>
        <v>0</v>
      </c>
      <c r="P1677">
        <f t="shared" si="107"/>
        <v>0</v>
      </c>
    </row>
    <row r="1678" spans="1:16" x14ac:dyDescent="0.2">
      <c r="A1678" s="2" t="s">
        <v>2109</v>
      </c>
      <c r="B1678" s="2" t="s">
        <v>181</v>
      </c>
      <c r="C1678" s="2" t="s">
        <v>120</v>
      </c>
      <c r="D1678" s="2" t="s">
        <v>27</v>
      </c>
      <c r="E1678" s="2" t="s">
        <v>34</v>
      </c>
      <c r="F1678" s="2">
        <v>6356.19</v>
      </c>
      <c r="G1678" s="2">
        <v>1144.1099999999999</v>
      </c>
      <c r="H1678" s="2">
        <v>5212.08</v>
      </c>
      <c r="I1678" s="2" t="s">
        <v>29</v>
      </c>
      <c r="J1678" s="4">
        <v>1.219511212414238</v>
      </c>
      <c r="K1678" t="str">
        <f>_xlfn.XLOOKUP(D1678, dim_channels!A:A, dim_channels!C:C, "Not Found")</f>
        <v>OTA</v>
      </c>
      <c r="L1678" t="str">
        <f>_xlfn.XLOOKUP(D1678, dim_channels!A:A, dim_channels!B:B, "Not Found")</f>
        <v>Expedia</v>
      </c>
      <c r="M1678">
        <f t="shared" si="104"/>
        <v>0</v>
      </c>
      <c r="N1678">
        <f t="shared" si="105"/>
        <v>1</v>
      </c>
      <c r="O1678">
        <f t="shared" si="106"/>
        <v>5212.08</v>
      </c>
      <c r="P1678">
        <f t="shared" si="107"/>
        <v>6356.19</v>
      </c>
    </row>
    <row r="1679" spans="1:16" x14ac:dyDescent="0.2">
      <c r="A1679" s="3" t="s">
        <v>2110</v>
      </c>
      <c r="B1679" s="3" t="s">
        <v>48</v>
      </c>
      <c r="C1679" s="3" t="s">
        <v>91</v>
      </c>
      <c r="D1679" s="3" t="s">
        <v>45</v>
      </c>
      <c r="E1679" s="3" t="s">
        <v>46</v>
      </c>
      <c r="F1679" s="3">
        <v>7625.43</v>
      </c>
      <c r="G1679" s="3">
        <v>381.27</v>
      </c>
      <c r="H1679" s="3">
        <v>7244.16</v>
      </c>
      <c r="I1679" s="3" t="s">
        <v>29</v>
      </c>
      <c r="J1679" s="5">
        <v>1.052631360985953</v>
      </c>
      <c r="K1679" t="str">
        <f>_xlfn.XLOOKUP(D1679, dim_channels!A:A, dim_channels!C:C, "Not Found")</f>
        <v>Corporate</v>
      </c>
      <c r="L1679" t="str">
        <f>_xlfn.XLOOKUP(D1679, dim_channels!A:A, dim_channels!B:B, "Not Found")</f>
        <v>Corporate Direct</v>
      </c>
      <c r="M1679">
        <f t="shared" si="104"/>
        <v>0</v>
      </c>
      <c r="N1679">
        <f t="shared" si="105"/>
        <v>1</v>
      </c>
      <c r="O1679">
        <f t="shared" si="106"/>
        <v>7244.16</v>
      </c>
      <c r="P1679">
        <f t="shared" si="107"/>
        <v>7625.43</v>
      </c>
    </row>
    <row r="1680" spans="1:16" x14ac:dyDescent="0.2">
      <c r="A1680" s="2" t="s">
        <v>2111</v>
      </c>
      <c r="B1680" s="2" t="s">
        <v>242</v>
      </c>
      <c r="C1680" s="2" t="s">
        <v>359</v>
      </c>
      <c r="D1680" s="2" t="s">
        <v>64</v>
      </c>
      <c r="E1680" s="2" t="s">
        <v>115</v>
      </c>
      <c r="F1680" s="2">
        <v>6518.65</v>
      </c>
      <c r="G1680" s="2">
        <v>0</v>
      </c>
      <c r="H1680" s="2">
        <v>6518.65</v>
      </c>
      <c r="I1680" s="2" t="s">
        <v>29</v>
      </c>
      <c r="J1680" s="4">
        <v>1</v>
      </c>
      <c r="K1680" t="str">
        <f>_xlfn.XLOOKUP(D1680, dim_channels!A:A, dim_channels!C:C, "Not Found")</f>
        <v>Direct</v>
      </c>
      <c r="L1680" t="str">
        <f>_xlfn.XLOOKUP(D1680, dim_channels!A:A, dim_channels!B:B, "Not Found")</f>
        <v>Direct Website</v>
      </c>
      <c r="M1680">
        <f t="shared" si="104"/>
        <v>0</v>
      </c>
      <c r="N1680">
        <f t="shared" si="105"/>
        <v>1</v>
      </c>
      <c r="O1680">
        <f t="shared" si="106"/>
        <v>6518.65</v>
      </c>
      <c r="P1680">
        <f t="shared" si="107"/>
        <v>6518.65</v>
      </c>
    </row>
    <row r="1681" spans="1:16" x14ac:dyDescent="0.2">
      <c r="A1681" s="3" t="s">
        <v>2112</v>
      </c>
      <c r="B1681" s="3" t="s">
        <v>405</v>
      </c>
      <c r="C1681" s="3" t="s">
        <v>88</v>
      </c>
      <c r="D1681" s="3" t="s">
        <v>33</v>
      </c>
      <c r="E1681" s="3" t="s">
        <v>60</v>
      </c>
      <c r="F1681" s="3">
        <v>7254.68</v>
      </c>
      <c r="G1681" s="3">
        <v>0</v>
      </c>
      <c r="H1681" s="3">
        <v>7254.68</v>
      </c>
      <c r="I1681" s="3" t="s">
        <v>56</v>
      </c>
      <c r="J1681" s="5">
        <v>1</v>
      </c>
      <c r="K1681" t="str">
        <f>_xlfn.XLOOKUP(D1681, dim_channels!A:A, dim_channels!C:C, "Not Found")</f>
        <v>OTA</v>
      </c>
      <c r="L1681" t="str">
        <f>_xlfn.XLOOKUP(D1681, dim_channels!A:A, dim_channels!B:B, "Not Found")</f>
        <v>Booking.com</v>
      </c>
      <c r="M1681">
        <f t="shared" si="104"/>
        <v>0</v>
      </c>
      <c r="N1681">
        <f t="shared" si="105"/>
        <v>0</v>
      </c>
      <c r="O1681">
        <f t="shared" si="106"/>
        <v>0</v>
      </c>
      <c r="P1681">
        <f t="shared" si="107"/>
        <v>0</v>
      </c>
    </row>
    <row r="1682" spans="1:16" x14ac:dyDescent="0.2">
      <c r="A1682" s="2" t="s">
        <v>2113</v>
      </c>
      <c r="B1682" s="2" t="s">
        <v>274</v>
      </c>
      <c r="C1682" s="2" t="s">
        <v>527</v>
      </c>
      <c r="D1682" s="2" t="s">
        <v>27</v>
      </c>
      <c r="E1682" s="2" t="s">
        <v>34</v>
      </c>
      <c r="F1682" s="2">
        <v>8176.48</v>
      </c>
      <c r="G1682" s="2">
        <v>1471.77</v>
      </c>
      <c r="H1682" s="2">
        <v>6704.71</v>
      </c>
      <c r="I1682" s="2" t="s">
        <v>41</v>
      </c>
      <c r="J1682" s="4">
        <v>1.219512849921921</v>
      </c>
      <c r="K1682" t="str">
        <f>_xlfn.XLOOKUP(D1682, dim_channels!A:A, dim_channels!C:C, "Not Found")</f>
        <v>OTA</v>
      </c>
      <c r="L1682" t="str">
        <f>_xlfn.XLOOKUP(D1682, dim_channels!A:A, dim_channels!B:B, "Not Found")</f>
        <v>Expedia</v>
      </c>
      <c r="M1682">
        <f t="shared" si="104"/>
        <v>1</v>
      </c>
      <c r="N1682">
        <f t="shared" si="105"/>
        <v>0</v>
      </c>
      <c r="O1682">
        <f t="shared" si="106"/>
        <v>0</v>
      </c>
      <c r="P1682">
        <f t="shared" si="107"/>
        <v>0</v>
      </c>
    </row>
    <row r="1683" spans="1:16" x14ac:dyDescent="0.2">
      <c r="A1683" s="3" t="s">
        <v>2114</v>
      </c>
      <c r="B1683" s="3" t="s">
        <v>253</v>
      </c>
      <c r="C1683" s="3" t="s">
        <v>824</v>
      </c>
      <c r="D1683" s="3" t="s">
        <v>45</v>
      </c>
      <c r="E1683" s="3" t="s">
        <v>46</v>
      </c>
      <c r="F1683" s="3">
        <v>6071.52</v>
      </c>
      <c r="G1683" s="3">
        <v>303.58</v>
      </c>
      <c r="H1683" s="3">
        <v>5767.94</v>
      </c>
      <c r="I1683" s="3" t="s">
        <v>29</v>
      </c>
      <c r="J1683" s="5">
        <v>1.0526323089352529</v>
      </c>
      <c r="K1683" t="str">
        <f>_xlfn.XLOOKUP(D1683, dim_channels!A:A, dim_channels!C:C, "Not Found")</f>
        <v>Corporate</v>
      </c>
      <c r="L1683" t="str">
        <f>_xlfn.XLOOKUP(D1683, dim_channels!A:A, dim_channels!B:B, "Not Found")</f>
        <v>Corporate Direct</v>
      </c>
      <c r="M1683">
        <f t="shared" si="104"/>
        <v>0</v>
      </c>
      <c r="N1683">
        <f t="shared" si="105"/>
        <v>1</v>
      </c>
      <c r="O1683">
        <f t="shared" si="106"/>
        <v>5767.94</v>
      </c>
      <c r="P1683">
        <f t="shared" si="107"/>
        <v>6071.52</v>
      </c>
    </row>
    <row r="1684" spans="1:16" x14ac:dyDescent="0.2">
      <c r="A1684" s="2" t="s">
        <v>2115</v>
      </c>
      <c r="B1684" s="2" t="s">
        <v>420</v>
      </c>
      <c r="C1684" s="2" t="s">
        <v>112</v>
      </c>
      <c r="D1684" s="2" t="s">
        <v>52</v>
      </c>
      <c r="E1684" s="2" t="s">
        <v>34</v>
      </c>
      <c r="F1684" s="2">
        <v>8437.76</v>
      </c>
      <c r="G1684" s="2">
        <v>1012.53</v>
      </c>
      <c r="H1684" s="2">
        <v>7425.23</v>
      </c>
      <c r="I1684" s="2" t="s">
        <v>56</v>
      </c>
      <c r="J1684" s="4">
        <v>1.136363452714596</v>
      </c>
      <c r="K1684" t="str">
        <f>_xlfn.XLOOKUP(D1684, dim_channels!A:A, dim_channels!C:C, "Not Found")</f>
        <v>OTA</v>
      </c>
      <c r="L1684" t="str">
        <f>_xlfn.XLOOKUP(D1684, dim_channels!A:A, dim_channels!B:B, "Not Found")</f>
        <v>Agoda</v>
      </c>
      <c r="M1684">
        <f t="shared" si="104"/>
        <v>0</v>
      </c>
      <c r="N1684">
        <f t="shared" si="105"/>
        <v>0</v>
      </c>
      <c r="O1684">
        <f t="shared" si="106"/>
        <v>0</v>
      </c>
      <c r="P1684">
        <f t="shared" si="107"/>
        <v>0</v>
      </c>
    </row>
    <row r="1685" spans="1:16" x14ac:dyDescent="0.2">
      <c r="A1685" s="3" t="s">
        <v>2116</v>
      </c>
      <c r="B1685" s="3" t="s">
        <v>401</v>
      </c>
      <c r="C1685" s="3" t="s">
        <v>54</v>
      </c>
      <c r="D1685" s="3" t="s">
        <v>64</v>
      </c>
      <c r="E1685" s="3" t="s">
        <v>34</v>
      </c>
      <c r="F1685" s="3">
        <v>13784.91</v>
      </c>
      <c r="G1685" s="3">
        <v>0</v>
      </c>
      <c r="H1685" s="3">
        <v>13784.91</v>
      </c>
      <c r="I1685" s="3" t="s">
        <v>41</v>
      </c>
      <c r="J1685" s="5">
        <v>1</v>
      </c>
      <c r="K1685" t="str">
        <f>_xlfn.XLOOKUP(D1685, dim_channels!A:A, dim_channels!C:C, "Not Found")</f>
        <v>Direct</v>
      </c>
      <c r="L1685" t="str">
        <f>_xlfn.XLOOKUP(D1685, dim_channels!A:A, dim_channels!B:B, "Not Found")</f>
        <v>Direct Website</v>
      </c>
      <c r="M1685">
        <f t="shared" si="104"/>
        <v>1</v>
      </c>
      <c r="N1685">
        <f t="shared" si="105"/>
        <v>0</v>
      </c>
      <c r="O1685">
        <f t="shared" si="106"/>
        <v>0</v>
      </c>
      <c r="P1685">
        <f t="shared" si="107"/>
        <v>0</v>
      </c>
    </row>
    <row r="1686" spans="1:16" x14ac:dyDescent="0.2">
      <c r="A1686" s="2" t="s">
        <v>2117</v>
      </c>
      <c r="B1686" s="2" t="s">
        <v>219</v>
      </c>
      <c r="C1686" s="2" t="s">
        <v>567</v>
      </c>
      <c r="D1686" s="2" t="s">
        <v>33</v>
      </c>
      <c r="E1686" s="2" t="s">
        <v>34</v>
      </c>
      <c r="F1686" s="2">
        <v>8967.5</v>
      </c>
      <c r="G1686" s="2">
        <v>1345.12</v>
      </c>
      <c r="H1686" s="2">
        <v>7622.38</v>
      </c>
      <c r="I1686" s="2" t="s">
        <v>29</v>
      </c>
      <c r="J1686" s="4">
        <v>1.176469816514002</v>
      </c>
      <c r="K1686" t="str">
        <f>_xlfn.XLOOKUP(D1686, dim_channels!A:A, dim_channels!C:C, "Not Found")</f>
        <v>OTA</v>
      </c>
      <c r="L1686" t="str">
        <f>_xlfn.XLOOKUP(D1686, dim_channels!A:A, dim_channels!B:B, "Not Found")</f>
        <v>Booking.com</v>
      </c>
      <c r="M1686">
        <f t="shared" si="104"/>
        <v>0</v>
      </c>
      <c r="N1686">
        <f t="shared" si="105"/>
        <v>1</v>
      </c>
      <c r="O1686">
        <f t="shared" si="106"/>
        <v>7622.38</v>
      </c>
      <c r="P1686">
        <f t="shared" si="107"/>
        <v>8967.5</v>
      </c>
    </row>
    <row r="1687" spans="1:16" x14ac:dyDescent="0.2">
      <c r="A1687" s="3" t="s">
        <v>2118</v>
      </c>
      <c r="B1687" s="3" t="s">
        <v>562</v>
      </c>
      <c r="C1687" s="3" t="s">
        <v>123</v>
      </c>
      <c r="D1687" s="3" t="s">
        <v>52</v>
      </c>
      <c r="E1687" s="3" t="s">
        <v>34</v>
      </c>
      <c r="F1687" s="3">
        <v>5514.03</v>
      </c>
      <c r="G1687" s="3">
        <v>661.68</v>
      </c>
      <c r="H1687" s="3">
        <v>4852.3500000000004</v>
      </c>
      <c r="I1687" s="3" t="s">
        <v>41</v>
      </c>
      <c r="J1687" s="5">
        <v>1.136362793285727</v>
      </c>
      <c r="K1687" t="str">
        <f>_xlfn.XLOOKUP(D1687, dim_channels!A:A, dim_channels!C:C, "Not Found")</f>
        <v>OTA</v>
      </c>
      <c r="L1687" t="str">
        <f>_xlfn.XLOOKUP(D1687, dim_channels!A:A, dim_channels!B:B, "Not Found")</f>
        <v>Agoda</v>
      </c>
      <c r="M1687">
        <f t="shared" si="104"/>
        <v>1</v>
      </c>
      <c r="N1687">
        <f t="shared" si="105"/>
        <v>0</v>
      </c>
      <c r="O1687">
        <f t="shared" si="106"/>
        <v>0</v>
      </c>
      <c r="P1687">
        <f t="shared" si="107"/>
        <v>0</v>
      </c>
    </row>
    <row r="1688" spans="1:16" x14ac:dyDescent="0.2">
      <c r="A1688" s="2" t="s">
        <v>2119</v>
      </c>
      <c r="B1688" s="2" t="s">
        <v>807</v>
      </c>
      <c r="C1688" s="2" t="s">
        <v>437</v>
      </c>
      <c r="D1688" s="2" t="s">
        <v>64</v>
      </c>
      <c r="E1688" s="2" t="s">
        <v>28</v>
      </c>
      <c r="F1688" s="2">
        <v>19740.82</v>
      </c>
      <c r="G1688" s="2">
        <v>0</v>
      </c>
      <c r="H1688" s="2">
        <v>19740.82</v>
      </c>
      <c r="I1688" s="2" t="s">
        <v>29</v>
      </c>
      <c r="J1688" s="4">
        <v>1</v>
      </c>
      <c r="K1688" t="str">
        <f>_xlfn.XLOOKUP(D1688, dim_channels!A:A, dim_channels!C:C, "Not Found")</f>
        <v>Direct</v>
      </c>
      <c r="L1688" t="str">
        <f>_xlfn.XLOOKUP(D1688, dim_channels!A:A, dim_channels!B:B, "Not Found")</f>
        <v>Direct Website</v>
      </c>
      <c r="M1688">
        <f t="shared" si="104"/>
        <v>0</v>
      </c>
      <c r="N1688">
        <f t="shared" si="105"/>
        <v>1</v>
      </c>
      <c r="O1688">
        <f t="shared" si="106"/>
        <v>19740.82</v>
      </c>
      <c r="P1688">
        <f t="shared" si="107"/>
        <v>19740.82</v>
      </c>
    </row>
    <row r="1689" spans="1:16" x14ac:dyDescent="0.2">
      <c r="A1689" s="3" t="s">
        <v>2120</v>
      </c>
      <c r="B1689" s="3" t="s">
        <v>489</v>
      </c>
      <c r="C1689" s="3" t="s">
        <v>220</v>
      </c>
      <c r="D1689" s="3" t="s">
        <v>52</v>
      </c>
      <c r="E1689" s="3" t="s">
        <v>60</v>
      </c>
      <c r="F1689" s="3">
        <v>2919.83</v>
      </c>
      <c r="G1689" s="3">
        <v>0</v>
      </c>
      <c r="H1689" s="3">
        <v>2919.83</v>
      </c>
      <c r="I1689" s="3" t="s">
        <v>29</v>
      </c>
      <c r="J1689" s="5">
        <v>1</v>
      </c>
      <c r="K1689" t="str">
        <f>_xlfn.XLOOKUP(D1689, dim_channels!A:A, dim_channels!C:C, "Not Found")</f>
        <v>OTA</v>
      </c>
      <c r="L1689" t="str">
        <f>_xlfn.XLOOKUP(D1689, dim_channels!A:A, dim_channels!B:B, "Not Found")</f>
        <v>Agoda</v>
      </c>
      <c r="M1689">
        <f t="shared" si="104"/>
        <v>0</v>
      </c>
      <c r="N1689">
        <f t="shared" si="105"/>
        <v>1</v>
      </c>
      <c r="O1689">
        <f t="shared" si="106"/>
        <v>2919.83</v>
      </c>
      <c r="P1689">
        <f t="shared" si="107"/>
        <v>2919.83</v>
      </c>
    </row>
    <row r="1690" spans="1:16" x14ac:dyDescent="0.2">
      <c r="A1690" s="2" t="s">
        <v>2121</v>
      </c>
      <c r="B1690" s="2" t="s">
        <v>348</v>
      </c>
      <c r="C1690" s="2" t="s">
        <v>1610</v>
      </c>
      <c r="D1690" s="2" t="s">
        <v>27</v>
      </c>
      <c r="E1690" s="2" t="s">
        <v>28</v>
      </c>
      <c r="F1690" s="2">
        <v>7185.93</v>
      </c>
      <c r="G1690" s="2">
        <v>1293.47</v>
      </c>
      <c r="H1690" s="2">
        <v>5892.46</v>
      </c>
      <c r="I1690" s="2" t="s">
        <v>41</v>
      </c>
      <c r="J1690" s="4">
        <v>1.2195127332217779</v>
      </c>
      <c r="K1690" t="str">
        <f>_xlfn.XLOOKUP(D1690, dim_channels!A:A, dim_channels!C:C, "Not Found")</f>
        <v>OTA</v>
      </c>
      <c r="L1690" t="str">
        <f>_xlfn.XLOOKUP(D1690, dim_channels!A:A, dim_channels!B:B, "Not Found")</f>
        <v>Expedia</v>
      </c>
      <c r="M1690">
        <f t="shared" si="104"/>
        <v>1</v>
      </c>
      <c r="N1690">
        <f t="shared" si="105"/>
        <v>0</v>
      </c>
      <c r="O1690">
        <f t="shared" si="106"/>
        <v>0</v>
      </c>
      <c r="P1690">
        <f t="shared" si="107"/>
        <v>0</v>
      </c>
    </row>
    <row r="1691" spans="1:16" x14ac:dyDescent="0.2">
      <c r="A1691" s="3" t="s">
        <v>2122</v>
      </c>
      <c r="B1691" s="3" t="s">
        <v>251</v>
      </c>
      <c r="C1691" s="3" t="s">
        <v>357</v>
      </c>
      <c r="D1691" s="3" t="s">
        <v>52</v>
      </c>
      <c r="E1691" s="3" t="s">
        <v>60</v>
      </c>
      <c r="F1691" s="3">
        <v>4850.09</v>
      </c>
      <c r="G1691" s="3">
        <v>0</v>
      </c>
      <c r="H1691" s="3">
        <v>4850.09</v>
      </c>
      <c r="I1691" s="3" t="s">
        <v>29</v>
      </c>
      <c r="J1691" s="5">
        <v>1</v>
      </c>
      <c r="K1691" t="str">
        <f>_xlfn.XLOOKUP(D1691, dim_channels!A:A, dim_channels!C:C, "Not Found")</f>
        <v>OTA</v>
      </c>
      <c r="L1691" t="str">
        <f>_xlfn.XLOOKUP(D1691, dim_channels!A:A, dim_channels!B:B, "Not Found")</f>
        <v>Agoda</v>
      </c>
      <c r="M1691">
        <f t="shared" si="104"/>
        <v>0</v>
      </c>
      <c r="N1691">
        <f t="shared" si="105"/>
        <v>1</v>
      </c>
      <c r="O1691">
        <f t="shared" si="106"/>
        <v>4850.09</v>
      </c>
      <c r="P1691">
        <f t="shared" si="107"/>
        <v>4850.09</v>
      </c>
    </row>
    <row r="1692" spans="1:16" x14ac:dyDescent="0.2">
      <c r="A1692" s="2" t="s">
        <v>2123</v>
      </c>
      <c r="B1692" s="2" t="s">
        <v>242</v>
      </c>
      <c r="C1692" s="2" t="s">
        <v>242</v>
      </c>
      <c r="D1692" s="2" t="s">
        <v>27</v>
      </c>
      <c r="E1692" s="2" t="s">
        <v>28</v>
      </c>
      <c r="F1692" s="2">
        <v>6291.03</v>
      </c>
      <c r="G1692" s="2">
        <v>1132.3900000000001</v>
      </c>
      <c r="H1692" s="2">
        <v>5158.6400000000003</v>
      </c>
      <c r="I1692" s="2" t="s">
        <v>56</v>
      </c>
      <c r="J1692" s="4">
        <v>1.2195132825706001</v>
      </c>
      <c r="K1692" t="str">
        <f>_xlfn.XLOOKUP(D1692, dim_channels!A:A, dim_channels!C:C, "Not Found")</f>
        <v>OTA</v>
      </c>
      <c r="L1692" t="str">
        <f>_xlfn.XLOOKUP(D1692, dim_channels!A:A, dim_channels!B:B, "Not Found")</f>
        <v>Expedia</v>
      </c>
      <c r="M1692">
        <f t="shared" si="104"/>
        <v>0</v>
      </c>
      <c r="N1692">
        <f t="shared" si="105"/>
        <v>0</v>
      </c>
      <c r="O1692">
        <f t="shared" si="106"/>
        <v>0</v>
      </c>
      <c r="P1692">
        <f t="shared" si="107"/>
        <v>0</v>
      </c>
    </row>
    <row r="1693" spans="1:16" x14ac:dyDescent="0.2">
      <c r="A1693" s="3" t="s">
        <v>2124</v>
      </c>
      <c r="B1693" s="3" t="s">
        <v>538</v>
      </c>
      <c r="C1693" s="3" t="s">
        <v>831</v>
      </c>
      <c r="D1693" s="3" t="s">
        <v>33</v>
      </c>
      <c r="E1693" s="3" t="s">
        <v>34</v>
      </c>
      <c r="F1693" s="3">
        <v>16418.88</v>
      </c>
      <c r="G1693" s="3">
        <v>2462.83</v>
      </c>
      <c r="H1693" s="3">
        <v>13956.05</v>
      </c>
      <c r="I1693" s="3" t="s">
        <v>29</v>
      </c>
      <c r="J1693" s="5">
        <v>1.176470419638795</v>
      </c>
      <c r="K1693" t="str">
        <f>_xlfn.XLOOKUP(D1693, dim_channels!A:A, dim_channels!C:C, "Not Found")</f>
        <v>OTA</v>
      </c>
      <c r="L1693" t="str">
        <f>_xlfn.XLOOKUP(D1693, dim_channels!A:A, dim_channels!B:B, "Not Found")</f>
        <v>Booking.com</v>
      </c>
      <c r="M1693">
        <f t="shared" si="104"/>
        <v>0</v>
      </c>
      <c r="N1693">
        <f t="shared" si="105"/>
        <v>1</v>
      </c>
      <c r="O1693">
        <f t="shared" si="106"/>
        <v>13956.05</v>
      </c>
      <c r="P1693">
        <f t="shared" si="107"/>
        <v>16418.88</v>
      </c>
    </row>
    <row r="1694" spans="1:16" x14ac:dyDescent="0.2">
      <c r="A1694" s="2" t="s">
        <v>2125</v>
      </c>
      <c r="B1694" s="2" t="s">
        <v>478</v>
      </c>
      <c r="C1694" s="2" t="s">
        <v>509</v>
      </c>
      <c r="D1694" s="2" t="s">
        <v>45</v>
      </c>
      <c r="E1694" s="2" t="s">
        <v>46</v>
      </c>
      <c r="F1694" s="2">
        <v>11198.4</v>
      </c>
      <c r="G1694" s="2">
        <v>559.91999999999996</v>
      </c>
      <c r="H1694" s="2">
        <v>10638.48</v>
      </c>
      <c r="I1694" s="2" t="s">
        <v>29</v>
      </c>
      <c r="J1694" s="4">
        <v>1.0526315789473679</v>
      </c>
      <c r="K1694" t="str">
        <f>_xlfn.XLOOKUP(D1694, dim_channels!A:A, dim_channels!C:C, "Not Found")</f>
        <v>Corporate</v>
      </c>
      <c r="L1694" t="str">
        <f>_xlfn.XLOOKUP(D1694, dim_channels!A:A, dim_channels!B:B, "Not Found")</f>
        <v>Corporate Direct</v>
      </c>
      <c r="M1694">
        <f t="shared" si="104"/>
        <v>0</v>
      </c>
      <c r="N1694">
        <f t="shared" si="105"/>
        <v>1</v>
      </c>
      <c r="O1694">
        <f t="shared" si="106"/>
        <v>10638.48</v>
      </c>
      <c r="P1694">
        <f t="shared" si="107"/>
        <v>11198.4</v>
      </c>
    </row>
    <row r="1695" spans="1:16" x14ac:dyDescent="0.2">
      <c r="A1695" s="3" t="s">
        <v>2126</v>
      </c>
      <c r="B1695" s="3" t="s">
        <v>590</v>
      </c>
      <c r="C1695" s="3" t="s">
        <v>949</v>
      </c>
      <c r="D1695" s="3" t="s">
        <v>45</v>
      </c>
      <c r="E1695" s="3" t="s">
        <v>46</v>
      </c>
      <c r="F1695" s="3">
        <v>7298.48</v>
      </c>
      <c r="G1695" s="3">
        <v>364.92</v>
      </c>
      <c r="H1695" s="3">
        <v>6933.56</v>
      </c>
      <c r="I1695" s="3" t="s">
        <v>29</v>
      </c>
      <c r="J1695" s="5">
        <v>1.0526309716797719</v>
      </c>
      <c r="K1695" t="str">
        <f>_xlfn.XLOOKUP(D1695, dim_channels!A:A, dim_channels!C:C, "Not Found")</f>
        <v>Corporate</v>
      </c>
      <c r="L1695" t="str">
        <f>_xlfn.XLOOKUP(D1695, dim_channels!A:A, dim_channels!B:B, "Not Found")</f>
        <v>Corporate Direct</v>
      </c>
      <c r="M1695">
        <f t="shared" si="104"/>
        <v>0</v>
      </c>
      <c r="N1695">
        <f t="shared" si="105"/>
        <v>1</v>
      </c>
      <c r="O1695">
        <f t="shared" si="106"/>
        <v>6933.56</v>
      </c>
      <c r="P1695">
        <f t="shared" si="107"/>
        <v>7298.48</v>
      </c>
    </row>
    <row r="1696" spans="1:16" x14ac:dyDescent="0.2">
      <c r="A1696" s="2" t="s">
        <v>2127</v>
      </c>
      <c r="B1696" s="2" t="s">
        <v>958</v>
      </c>
      <c r="C1696" s="2" t="s">
        <v>241</v>
      </c>
      <c r="D1696" s="2" t="s">
        <v>64</v>
      </c>
      <c r="E1696" s="2" t="s">
        <v>28</v>
      </c>
      <c r="F1696" s="2">
        <v>5996.32</v>
      </c>
      <c r="G1696" s="2">
        <v>0</v>
      </c>
      <c r="H1696" s="2">
        <v>5996.32</v>
      </c>
      <c r="I1696" s="2" t="s">
        <v>29</v>
      </c>
      <c r="J1696" s="4">
        <v>1</v>
      </c>
      <c r="K1696" t="str">
        <f>_xlfn.XLOOKUP(D1696, dim_channels!A:A, dim_channels!C:C, "Not Found")</f>
        <v>Direct</v>
      </c>
      <c r="L1696" t="str">
        <f>_xlfn.XLOOKUP(D1696, dim_channels!A:A, dim_channels!B:B, "Not Found")</f>
        <v>Direct Website</v>
      </c>
      <c r="M1696">
        <f t="shared" si="104"/>
        <v>0</v>
      </c>
      <c r="N1696">
        <f t="shared" si="105"/>
        <v>1</v>
      </c>
      <c r="O1696">
        <f t="shared" si="106"/>
        <v>5996.32</v>
      </c>
      <c r="P1696">
        <f t="shared" si="107"/>
        <v>5996.32</v>
      </c>
    </row>
    <row r="1697" spans="1:16" x14ac:dyDescent="0.2">
      <c r="A1697" s="3" t="s">
        <v>2128</v>
      </c>
      <c r="B1697" s="3" t="s">
        <v>360</v>
      </c>
      <c r="C1697" s="3" t="s">
        <v>1278</v>
      </c>
      <c r="D1697" s="3" t="s">
        <v>64</v>
      </c>
      <c r="E1697" s="3" t="s">
        <v>115</v>
      </c>
      <c r="F1697" s="3">
        <v>3212.44</v>
      </c>
      <c r="G1697" s="3">
        <v>0</v>
      </c>
      <c r="H1697" s="3">
        <v>3212.44</v>
      </c>
      <c r="I1697" s="3" t="s">
        <v>56</v>
      </c>
      <c r="J1697" s="5">
        <v>1</v>
      </c>
      <c r="K1697" t="str">
        <f>_xlfn.XLOOKUP(D1697, dim_channels!A:A, dim_channels!C:C, "Not Found")</f>
        <v>Direct</v>
      </c>
      <c r="L1697" t="str">
        <f>_xlfn.XLOOKUP(D1697, dim_channels!A:A, dim_channels!B:B, "Not Found")</f>
        <v>Direct Website</v>
      </c>
      <c r="M1697">
        <f t="shared" si="104"/>
        <v>0</v>
      </c>
      <c r="N1697">
        <f t="shared" si="105"/>
        <v>0</v>
      </c>
      <c r="O1697">
        <f t="shared" si="106"/>
        <v>0</v>
      </c>
      <c r="P1697">
        <f t="shared" si="107"/>
        <v>0</v>
      </c>
    </row>
    <row r="1698" spans="1:16" x14ac:dyDescent="0.2">
      <c r="A1698" s="2" t="s">
        <v>2129</v>
      </c>
      <c r="B1698" s="2" t="s">
        <v>310</v>
      </c>
      <c r="C1698" s="2" t="s">
        <v>487</v>
      </c>
      <c r="D1698" s="2" t="s">
        <v>52</v>
      </c>
      <c r="E1698" s="2" t="s">
        <v>34</v>
      </c>
      <c r="F1698" s="2">
        <v>4518.5200000000004</v>
      </c>
      <c r="G1698" s="2">
        <v>542.22</v>
      </c>
      <c r="H1698" s="2">
        <v>3976.3</v>
      </c>
      <c r="I1698" s="2" t="s">
        <v>56</v>
      </c>
      <c r="J1698" s="4">
        <v>1.136362950481604</v>
      </c>
      <c r="K1698" t="str">
        <f>_xlfn.XLOOKUP(D1698, dim_channels!A:A, dim_channels!C:C, "Not Found")</f>
        <v>OTA</v>
      </c>
      <c r="L1698" t="str">
        <f>_xlfn.XLOOKUP(D1698, dim_channels!A:A, dim_channels!B:B, "Not Found")</f>
        <v>Agoda</v>
      </c>
      <c r="M1698">
        <f t="shared" si="104"/>
        <v>0</v>
      </c>
      <c r="N1698">
        <f t="shared" si="105"/>
        <v>0</v>
      </c>
      <c r="O1698">
        <f t="shared" si="106"/>
        <v>0</v>
      </c>
      <c r="P1698">
        <f t="shared" si="107"/>
        <v>0</v>
      </c>
    </row>
    <row r="1699" spans="1:16" x14ac:dyDescent="0.2">
      <c r="A1699" s="3" t="s">
        <v>2130</v>
      </c>
      <c r="B1699" s="3" t="s">
        <v>110</v>
      </c>
      <c r="C1699" s="3" t="s">
        <v>348</v>
      </c>
      <c r="D1699" s="3" t="s">
        <v>64</v>
      </c>
      <c r="E1699" s="3" t="s">
        <v>28</v>
      </c>
      <c r="F1699" s="3">
        <v>17560.64</v>
      </c>
      <c r="G1699" s="3">
        <v>0</v>
      </c>
      <c r="H1699" s="3">
        <v>17560.64</v>
      </c>
      <c r="I1699" s="3" t="s">
        <v>29</v>
      </c>
      <c r="J1699" s="5">
        <v>1</v>
      </c>
      <c r="K1699" t="str">
        <f>_xlfn.XLOOKUP(D1699, dim_channels!A:A, dim_channels!C:C, "Not Found")</f>
        <v>Direct</v>
      </c>
      <c r="L1699" t="str">
        <f>_xlfn.XLOOKUP(D1699, dim_channels!A:A, dim_channels!B:B, "Not Found")</f>
        <v>Direct Website</v>
      </c>
      <c r="M1699">
        <f t="shared" si="104"/>
        <v>0</v>
      </c>
      <c r="N1699">
        <f t="shared" si="105"/>
        <v>1</v>
      </c>
      <c r="O1699">
        <f t="shared" si="106"/>
        <v>17560.64</v>
      </c>
      <c r="P1699">
        <f t="shared" si="107"/>
        <v>17560.64</v>
      </c>
    </row>
    <row r="1700" spans="1:16" x14ac:dyDescent="0.2">
      <c r="A1700" s="2" t="s">
        <v>2131</v>
      </c>
      <c r="B1700" s="2" t="s">
        <v>608</v>
      </c>
      <c r="C1700" s="2" t="s">
        <v>685</v>
      </c>
      <c r="D1700" s="2" t="s">
        <v>33</v>
      </c>
      <c r="E1700" s="2" t="s">
        <v>34</v>
      </c>
      <c r="F1700" s="2">
        <v>2003.12</v>
      </c>
      <c r="G1700" s="2">
        <v>300.47000000000003</v>
      </c>
      <c r="H1700" s="2">
        <v>1702.65</v>
      </c>
      <c r="I1700" s="2" t="s">
        <v>41</v>
      </c>
      <c r="J1700" s="4">
        <v>1.1764719701641559</v>
      </c>
      <c r="K1700" t="str">
        <f>_xlfn.XLOOKUP(D1700, dim_channels!A:A, dim_channels!C:C, "Not Found")</f>
        <v>OTA</v>
      </c>
      <c r="L1700" t="str">
        <f>_xlfn.XLOOKUP(D1700, dim_channels!A:A, dim_channels!B:B, "Not Found")</f>
        <v>Booking.com</v>
      </c>
      <c r="M1700">
        <f t="shared" si="104"/>
        <v>1</v>
      </c>
      <c r="N1700">
        <f t="shared" si="105"/>
        <v>0</v>
      </c>
      <c r="O1700">
        <f t="shared" si="106"/>
        <v>0</v>
      </c>
      <c r="P1700">
        <f t="shared" si="107"/>
        <v>0</v>
      </c>
    </row>
    <row r="1701" spans="1:16" x14ac:dyDescent="0.2">
      <c r="A1701" s="3" t="s">
        <v>2132</v>
      </c>
      <c r="B1701" s="3" t="s">
        <v>239</v>
      </c>
      <c r="C1701" s="3" t="s">
        <v>614</v>
      </c>
      <c r="D1701" s="3" t="s">
        <v>33</v>
      </c>
      <c r="E1701" s="3" t="s">
        <v>28</v>
      </c>
      <c r="F1701" s="3">
        <v>14118.85</v>
      </c>
      <c r="G1701" s="3">
        <v>2117.83</v>
      </c>
      <c r="H1701" s="3">
        <v>12001.02</v>
      </c>
      <c r="I1701" s="3" t="s">
        <v>41</v>
      </c>
      <c r="J1701" s="5">
        <v>1.176470833312502</v>
      </c>
      <c r="K1701" t="str">
        <f>_xlfn.XLOOKUP(D1701, dim_channels!A:A, dim_channels!C:C, "Not Found")</f>
        <v>OTA</v>
      </c>
      <c r="L1701" t="str">
        <f>_xlfn.XLOOKUP(D1701, dim_channels!A:A, dim_channels!B:B, "Not Found")</f>
        <v>Booking.com</v>
      </c>
      <c r="M1701">
        <f t="shared" si="104"/>
        <v>1</v>
      </c>
      <c r="N1701">
        <f t="shared" si="105"/>
        <v>0</v>
      </c>
      <c r="O1701">
        <f t="shared" si="106"/>
        <v>0</v>
      </c>
      <c r="P1701">
        <f t="shared" si="107"/>
        <v>0</v>
      </c>
    </row>
    <row r="1702" spans="1:16" x14ac:dyDescent="0.2">
      <c r="A1702" s="2" t="s">
        <v>2133</v>
      </c>
      <c r="B1702" s="2" t="s">
        <v>37</v>
      </c>
      <c r="C1702" s="2" t="s">
        <v>351</v>
      </c>
      <c r="D1702" s="2" t="s">
        <v>45</v>
      </c>
      <c r="E1702" s="2" t="s">
        <v>89</v>
      </c>
      <c r="F1702" s="2">
        <v>13413.28</v>
      </c>
      <c r="G1702" s="2">
        <v>0</v>
      </c>
      <c r="H1702" s="2">
        <v>13413.28</v>
      </c>
      <c r="I1702" s="2" t="s">
        <v>29</v>
      </c>
      <c r="J1702" s="4">
        <v>1</v>
      </c>
      <c r="K1702" t="str">
        <f>_xlfn.XLOOKUP(D1702, dim_channels!A:A, dim_channels!C:C, "Not Found")</f>
        <v>Corporate</v>
      </c>
      <c r="L1702" t="str">
        <f>_xlfn.XLOOKUP(D1702, dim_channels!A:A, dim_channels!B:B, "Not Found")</f>
        <v>Corporate Direct</v>
      </c>
      <c r="M1702">
        <f t="shared" si="104"/>
        <v>0</v>
      </c>
      <c r="N1702">
        <f t="shared" si="105"/>
        <v>1</v>
      </c>
      <c r="O1702">
        <f t="shared" si="106"/>
        <v>13413.28</v>
      </c>
      <c r="P1702">
        <f t="shared" si="107"/>
        <v>13413.28</v>
      </c>
    </row>
    <row r="1703" spans="1:16" x14ac:dyDescent="0.2">
      <c r="A1703" s="3" t="s">
        <v>2134</v>
      </c>
      <c r="B1703" s="3" t="s">
        <v>1035</v>
      </c>
      <c r="C1703" s="3" t="s">
        <v>400</v>
      </c>
      <c r="D1703" s="3" t="s">
        <v>33</v>
      </c>
      <c r="E1703" s="3" t="s">
        <v>28</v>
      </c>
      <c r="F1703" s="3">
        <v>2866.5</v>
      </c>
      <c r="G1703" s="3">
        <v>429.98</v>
      </c>
      <c r="H1703" s="3">
        <v>2436.52</v>
      </c>
      <c r="I1703" s="3" t="s">
        <v>41</v>
      </c>
      <c r="J1703" s="5">
        <v>1.1764730024789449</v>
      </c>
      <c r="K1703" t="str">
        <f>_xlfn.XLOOKUP(D1703, dim_channels!A:A, dim_channels!C:C, "Not Found")</f>
        <v>OTA</v>
      </c>
      <c r="L1703" t="str">
        <f>_xlfn.XLOOKUP(D1703, dim_channels!A:A, dim_channels!B:B, "Not Found")</f>
        <v>Booking.com</v>
      </c>
      <c r="M1703">
        <f t="shared" si="104"/>
        <v>1</v>
      </c>
      <c r="N1703">
        <f t="shared" si="105"/>
        <v>0</v>
      </c>
      <c r="O1703">
        <f t="shared" si="106"/>
        <v>0</v>
      </c>
      <c r="P1703">
        <f t="shared" si="107"/>
        <v>0</v>
      </c>
    </row>
    <row r="1704" spans="1:16" x14ac:dyDescent="0.2">
      <c r="A1704" s="2" t="s">
        <v>2135</v>
      </c>
      <c r="B1704" s="2" t="s">
        <v>230</v>
      </c>
      <c r="C1704" s="2" t="s">
        <v>769</v>
      </c>
      <c r="D1704" s="2" t="s">
        <v>27</v>
      </c>
      <c r="E1704" s="2" t="s">
        <v>34</v>
      </c>
      <c r="F1704" s="2">
        <v>2752.94</v>
      </c>
      <c r="G1704" s="2">
        <v>495.53</v>
      </c>
      <c r="H1704" s="2">
        <v>2257.41</v>
      </c>
      <c r="I1704" s="2" t="s">
        <v>29</v>
      </c>
      <c r="J1704" s="4">
        <v>1.2195126273029711</v>
      </c>
      <c r="K1704" t="str">
        <f>_xlfn.XLOOKUP(D1704, dim_channels!A:A, dim_channels!C:C, "Not Found")</f>
        <v>OTA</v>
      </c>
      <c r="L1704" t="str">
        <f>_xlfn.XLOOKUP(D1704, dim_channels!A:A, dim_channels!B:B, "Not Found")</f>
        <v>Expedia</v>
      </c>
      <c r="M1704">
        <f t="shared" si="104"/>
        <v>0</v>
      </c>
      <c r="N1704">
        <f t="shared" si="105"/>
        <v>1</v>
      </c>
      <c r="O1704">
        <f t="shared" si="106"/>
        <v>2257.41</v>
      </c>
      <c r="P1704">
        <f t="shared" si="107"/>
        <v>2752.94</v>
      </c>
    </row>
    <row r="1705" spans="1:16" x14ac:dyDescent="0.2">
      <c r="A1705" s="3" t="s">
        <v>2136</v>
      </c>
      <c r="B1705" s="3" t="s">
        <v>649</v>
      </c>
      <c r="C1705" s="3" t="s">
        <v>241</v>
      </c>
      <c r="D1705" s="3" t="s">
        <v>169</v>
      </c>
      <c r="E1705" s="3" t="s">
        <v>46</v>
      </c>
      <c r="F1705" s="3">
        <v>7701.14</v>
      </c>
      <c r="G1705" s="3">
        <v>1540.23</v>
      </c>
      <c r="H1705" s="3">
        <v>6160.91</v>
      </c>
      <c r="I1705" s="3" t="s">
        <v>41</v>
      </c>
      <c r="J1705" s="5">
        <v>1.25000040578421</v>
      </c>
      <c r="K1705" t="str">
        <f>_xlfn.XLOOKUP(D1705, dim_channels!A:A, dim_channels!C:C, "Not Found")</f>
        <v>GDS</v>
      </c>
      <c r="L1705" t="str">
        <f>_xlfn.XLOOKUP(D1705, dim_channels!A:A, dim_channels!B:B, "Not Found")</f>
        <v>GDS (Amadeus)</v>
      </c>
      <c r="M1705">
        <f t="shared" si="104"/>
        <v>1</v>
      </c>
      <c r="N1705">
        <f t="shared" si="105"/>
        <v>0</v>
      </c>
      <c r="O1705">
        <f t="shared" si="106"/>
        <v>0</v>
      </c>
      <c r="P1705">
        <f t="shared" si="107"/>
        <v>0</v>
      </c>
    </row>
    <row r="1706" spans="1:16" x14ac:dyDescent="0.2">
      <c r="A1706" s="2" t="s">
        <v>2137</v>
      </c>
      <c r="B1706" s="2" t="s">
        <v>244</v>
      </c>
      <c r="C1706" s="2" t="s">
        <v>817</v>
      </c>
      <c r="D1706" s="2" t="s">
        <v>45</v>
      </c>
      <c r="E1706" s="2" t="s">
        <v>46</v>
      </c>
      <c r="F1706" s="2">
        <v>8415.26</v>
      </c>
      <c r="G1706" s="2">
        <v>420.76</v>
      </c>
      <c r="H1706" s="2">
        <v>7994.5</v>
      </c>
      <c r="I1706" s="2" t="s">
        <v>41</v>
      </c>
      <c r="J1706" s="4">
        <v>1.0526311839389579</v>
      </c>
      <c r="K1706" t="str">
        <f>_xlfn.XLOOKUP(D1706, dim_channels!A:A, dim_channels!C:C, "Not Found")</f>
        <v>Corporate</v>
      </c>
      <c r="L1706" t="str">
        <f>_xlfn.XLOOKUP(D1706, dim_channels!A:A, dim_channels!B:B, "Not Found")</f>
        <v>Corporate Direct</v>
      </c>
      <c r="M1706">
        <f t="shared" si="104"/>
        <v>1</v>
      </c>
      <c r="N1706">
        <f t="shared" si="105"/>
        <v>0</v>
      </c>
      <c r="O1706">
        <f t="shared" si="106"/>
        <v>0</v>
      </c>
      <c r="P1706">
        <f t="shared" si="107"/>
        <v>0</v>
      </c>
    </row>
    <row r="1707" spans="1:16" x14ac:dyDescent="0.2">
      <c r="A1707" s="3" t="s">
        <v>2138</v>
      </c>
      <c r="B1707" s="3" t="s">
        <v>904</v>
      </c>
      <c r="C1707" s="3" t="s">
        <v>103</v>
      </c>
      <c r="D1707" s="3" t="s">
        <v>27</v>
      </c>
      <c r="E1707" s="3" t="s">
        <v>60</v>
      </c>
      <c r="F1707" s="3">
        <v>8424.66</v>
      </c>
      <c r="G1707" s="3">
        <v>0</v>
      </c>
      <c r="H1707" s="3">
        <v>8424.66</v>
      </c>
      <c r="I1707" s="3" t="s">
        <v>29</v>
      </c>
      <c r="J1707" s="5">
        <v>1</v>
      </c>
      <c r="K1707" t="str">
        <f>_xlfn.XLOOKUP(D1707, dim_channels!A:A, dim_channels!C:C, "Not Found")</f>
        <v>OTA</v>
      </c>
      <c r="L1707" t="str">
        <f>_xlfn.XLOOKUP(D1707, dim_channels!A:A, dim_channels!B:B, "Not Found")</f>
        <v>Expedia</v>
      </c>
      <c r="M1707">
        <f t="shared" si="104"/>
        <v>0</v>
      </c>
      <c r="N1707">
        <f t="shared" si="105"/>
        <v>1</v>
      </c>
      <c r="O1707">
        <f t="shared" si="106"/>
        <v>8424.66</v>
      </c>
      <c r="P1707">
        <f t="shared" si="107"/>
        <v>8424.66</v>
      </c>
    </row>
    <row r="1708" spans="1:16" x14ac:dyDescent="0.2">
      <c r="A1708" s="2" t="s">
        <v>2139</v>
      </c>
      <c r="B1708" s="2" t="s">
        <v>441</v>
      </c>
      <c r="C1708" s="2" t="s">
        <v>655</v>
      </c>
      <c r="D1708" s="2" t="s">
        <v>27</v>
      </c>
      <c r="E1708" s="2" t="s">
        <v>28</v>
      </c>
      <c r="F1708" s="2">
        <v>25285.919999999998</v>
      </c>
      <c r="G1708" s="2">
        <v>4551.47</v>
      </c>
      <c r="H1708" s="2">
        <v>20734.45</v>
      </c>
      <c r="I1708" s="2" t="s">
        <v>29</v>
      </c>
      <c r="J1708" s="4">
        <v>1.2195124539112441</v>
      </c>
      <c r="K1708" t="str">
        <f>_xlfn.XLOOKUP(D1708, dim_channels!A:A, dim_channels!C:C, "Not Found")</f>
        <v>OTA</v>
      </c>
      <c r="L1708" t="str">
        <f>_xlfn.XLOOKUP(D1708, dim_channels!A:A, dim_channels!B:B, "Not Found")</f>
        <v>Expedia</v>
      </c>
      <c r="M1708">
        <f t="shared" si="104"/>
        <v>0</v>
      </c>
      <c r="N1708">
        <f t="shared" si="105"/>
        <v>1</v>
      </c>
      <c r="O1708">
        <f t="shared" si="106"/>
        <v>20734.45</v>
      </c>
      <c r="P1708">
        <f t="shared" si="107"/>
        <v>25285.919999999998</v>
      </c>
    </row>
    <row r="1709" spans="1:16" x14ac:dyDescent="0.2">
      <c r="A1709" s="3" t="s">
        <v>2140</v>
      </c>
      <c r="B1709" s="3" t="s">
        <v>292</v>
      </c>
      <c r="C1709" s="3" t="s">
        <v>282</v>
      </c>
      <c r="D1709" s="3" t="s">
        <v>114</v>
      </c>
      <c r="E1709" s="3" t="s">
        <v>46</v>
      </c>
      <c r="F1709" s="3">
        <v>3462.02</v>
      </c>
      <c r="G1709" s="3">
        <v>346.2</v>
      </c>
      <c r="H1709" s="3">
        <v>3115.82</v>
      </c>
      <c r="I1709" s="3" t="s">
        <v>29</v>
      </c>
      <c r="J1709" s="5">
        <v>1.1111103979048851</v>
      </c>
      <c r="K1709" t="str">
        <f>_xlfn.XLOOKUP(D1709, dim_channels!A:A, dim_channels!C:C, "Not Found")</f>
        <v>Offline</v>
      </c>
      <c r="L1709" t="str">
        <f>_xlfn.XLOOKUP(D1709, dim_channels!A:A, dim_channels!B:B, "Not Found")</f>
        <v>Travel Agency</v>
      </c>
      <c r="M1709">
        <f t="shared" si="104"/>
        <v>0</v>
      </c>
      <c r="N1709">
        <f t="shared" si="105"/>
        <v>1</v>
      </c>
      <c r="O1709">
        <f t="shared" si="106"/>
        <v>3115.82</v>
      </c>
      <c r="P1709">
        <f t="shared" si="107"/>
        <v>3462.02</v>
      </c>
    </row>
    <row r="1710" spans="1:16" x14ac:dyDescent="0.2">
      <c r="A1710" s="2" t="s">
        <v>2141</v>
      </c>
      <c r="B1710" s="2" t="s">
        <v>173</v>
      </c>
      <c r="C1710" s="2" t="s">
        <v>2142</v>
      </c>
      <c r="D1710" s="2" t="s">
        <v>64</v>
      </c>
      <c r="E1710" s="2" t="s">
        <v>34</v>
      </c>
      <c r="F1710" s="2">
        <v>13717.86</v>
      </c>
      <c r="G1710" s="2">
        <v>0</v>
      </c>
      <c r="H1710" s="2">
        <v>13717.86</v>
      </c>
      <c r="I1710" s="2" t="s">
        <v>29</v>
      </c>
      <c r="J1710" s="4">
        <v>1</v>
      </c>
      <c r="K1710" t="str">
        <f>_xlfn.XLOOKUP(D1710, dim_channels!A:A, dim_channels!C:C, "Not Found")</f>
        <v>Direct</v>
      </c>
      <c r="L1710" t="str">
        <f>_xlfn.XLOOKUP(D1710, dim_channels!A:A, dim_channels!B:B, "Not Found")</f>
        <v>Direct Website</v>
      </c>
      <c r="M1710">
        <f t="shared" si="104"/>
        <v>0</v>
      </c>
      <c r="N1710">
        <f t="shared" si="105"/>
        <v>1</v>
      </c>
      <c r="O1710">
        <f t="shared" si="106"/>
        <v>13717.86</v>
      </c>
      <c r="P1710">
        <f t="shared" si="107"/>
        <v>13717.86</v>
      </c>
    </row>
    <row r="1711" spans="1:16" x14ac:dyDescent="0.2">
      <c r="A1711" s="3" t="s">
        <v>2143</v>
      </c>
      <c r="B1711" s="3" t="s">
        <v>158</v>
      </c>
      <c r="C1711" s="3" t="s">
        <v>597</v>
      </c>
      <c r="D1711" s="3" t="s">
        <v>64</v>
      </c>
      <c r="E1711" s="3" t="s">
        <v>115</v>
      </c>
      <c r="F1711" s="3">
        <v>3611.62</v>
      </c>
      <c r="G1711" s="3">
        <v>0</v>
      </c>
      <c r="H1711" s="3">
        <v>3611.62</v>
      </c>
      <c r="I1711" s="3" t="s">
        <v>29</v>
      </c>
      <c r="J1711" s="5">
        <v>1</v>
      </c>
      <c r="K1711" t="str">
        <f>_xlfn.XLOOKUP(D1711, dim_channels!A:A, dim_channels!C:C, "Not Found")</f>
        <v>Direct</v>
      </c>
      <c r="L1711" t="str">
        <f>_xlfn.XLOOKUP(D1711, dim_channels!A:A, dim_channels!B:B, "Not Found")</f>
        <v>Direct Website</v>
      </c>
      <c r="M1711">
        <f t="shared" si="104"/>
        <v>0</v>
      </c>
      <c r="N1711">
        <f t="shared" si="105"/>
        <v>1</v>
      </c>
      <c r="O1711">
        <f t="shared" si="106"/>
        <v>3611.62</v>
      </c>
      <c r="P1711">
        <f t="shared" si="107"/>
        <v>3611.62</v>
      </c>
    </row>
    <row r="1712" spans="1:16" x14ac:dyDescent="0.2">
      <c r="A1712" s="2" t="s">
        <v>2144</v>
      </c>
      <c r="B1712" s="2" t="s">
        <v>949</v>
      </c>
      <c r="C1712" s="2" t="s">
        <v>454</v>
      </c>
      <c r="D1712" s="2" t="s">
        <v>64</v>
      </c>
      <c r="E1712" s="2" t="s">
        <v>28</v>
      </c>
      <c r="F1712" s="2">
        <v>29785.77</v>
      </c>
      <c r="G1712" s="2">
        <v>0</v>
      </c>
      <c r="H1712" s="2">
        <v>29785.77</v>
      </c>
      <c r="I1712" s="2" t="s">
        <v>41</v>
      </c>
      <c r="J1712" s="4">
        <v>1</v>
      </c>
      <c r="K1712" t="str">
        <f>_xlfn.XLOOKUP(D1712, dim_channels!A:A, dim_channels!C:C, "Not Found")</f>
        <v>Direct</v>
      </c>
      <c r="L1712" t="str">
        <f>_xlfn.XLOOKUP(D1712, dim_channels!A:A, dim_channels!B:B, "Not Found")</f>
        <v>Direct Website</v>
      </c>
      <c r="M1712">
        <f t="shared" si="104"/>
        <v>1</v>
      </c>
      <c r="N1712">
        <f t="shared" si="105"/>
        <v>0</v>
      </c>
      <c r="O1712">
        <f t="shared" si="106"/>
        <v>0</v>
      </c>
      <c r="P1712">
        <f t="shared" si="107"/>
        <v>0</v>
      </c>
    </row>
    <row r="1713" spans="1:16" x14ac:dyDescent="0.2">
      <c r="A1713" s="3" t="s">
        <v>2145</v>
      </c>
      <c r="B1713" s="3" t="s">
        <v>132</v>
      </c>
      <c r="C1713" s="3" t="s">
        <v>497</v>
      </c>
      <c r="D1713" s="3" t="s">
        <v>33</v>
      </c>
      <c r="E1713" s="3" t="s">
        <v>28</v>
      </c>
      <c r="F1713" s="3">
        <v>6169.1</v>
      </c>
      <c r="G1713" s="3">
        <v>925.36</v>
      </c>
      <c r="H1713" s="3">
        <v>5243.74</v>
      </c>
      <c r="I1713" s="3" t="s">
        <v>29</v>
      </c>
      <c r="J1713" s="5">
        <v>1.176469466449519</v>
      </c>
      <c r="K1713" t="str">
        <f>_xlfn.XLOOKUP(D1713, dim_channels!A:A, dim_channels!C:C, "Not Found")</f>
        <v>OTA</v>
      </c>
      <c r="L1713" t="str">
        <f>_xlfn.XLOOKUP(D1713, dim_channels!A:A, dim_channels!B:B, "Not Found")</f>
        <v>Booking.com</v>
      </c>
      <c r="M1713">
        <f t="shared" si="104"/>
        <v>0</v>
      </c>
      <c r="N1713">
        <f t="shared" si="105"/>
        <v>1</v>
      </c>
      <c r="O1713">
        <f t="shared" si="106"/>
        <v>5243.74</v>
      </c>
      <c r="P1713">
        <f t="shared" si="107"/>
        <v>6169.1</v>
      </c>
    </row>
    <row r="1714" spans="1:16" x14ac:dyDescent="0.2">
      <c r="A1714" s="2" t="s">
        <v>2146</v>
      </c>
      <c r="B1714" s="2" t="s">
        <v>368</v>
      </c>
      <c r="C1714" s="2" t="s">
        <v>357</v>
      </c>
      <c r="D1714" s="2" t="s">
        <v>45</v>
      </c>
      <c r="E1714" s="2" t="s">
        <v>89</v>
      </c>
      <c r="F1714" s="2">
        <v>7450.37</v>
      </c>
      <c r="G1714" s="2">
        <v>0</v>
      </c>
      <c r="H1714" s="2">
        <v>7450.37</v>
      </c>
      <c r="I1714" s="2" t="s">
        <v>29</v>
      </c>
      <c r="J1714" s="4">
        <v>1</v>
      </c>
      <c r="K1714" t="str">
        <f>_xlfn.XLOOKUP(D1714, dim_channels!A:A, dim_channels!C:C, "Not Found")</f>
        <v>Corporate</v>
      </c>
      <c r="L1714" t="str">
        <f>_xlfn.XLOOKUP(D1714, dim_channels!A:A, dim_channels!B:B, "Not Found")</f>
        <v>Corporate Direct</v>
      </c>
      <c r="M1714">
        <f t="shared" si="104"/>
        <v>0</v>
      </c>
      <c r="N1714">
        <f t="shared" si="105"/>
        <v>1</v>
      </c>
      <c r="O1714">
        <f t="shared" si="106"/>
        <v>7450.37</v>
      </c>
      <c r="P1714">
        <f t="shared" si="107"/>
        <v>7450.37</v>
      </c>
    </row>
    <row r="1715" spans="1:16" x14ac:dyDescent="0.2">
      <c r="A1715" s="3" t="s">
        <v>2147</v>
      </c>
      <c r="B1715" s="3" t="s">
        <v>292</v>
      </c>
      <c r="C1715" s="3" t="s">
        <v>186</v>
      </c>
      <c r="D1715" s="3" t="s">
        <v>52</v>
      </c>
      <c r="E1715" s="3" t="s">
        <v>60</v>
      </c>
      <c r="F1715" s="3">
        <v>6968.55</v>
      </c>
      <c r="G1715" s="3">
        <v>0</v>
      </c>
      <c r="H1715" s="3">
        <v>6968.55</v>
      </c>
      <c r="I1715" s="3" t="s">
        <v>29</v>
      </c>
      <c r="J1715" s="5">
        <v>1</v>
      </c>
      <c r="K1715" t="str">
        <f>_xlfn.XLOOKUP(D1715, dim_channels!A:A, dim_channels!C:C, "Not Found")</f>
        <v>OTA</v>
      </c>
      <c r="L1715" t="str">
        <f>_xlfn.XLOOKUP(D1715, dim_channels!A:A, dim_channels!B:B, "Not Found")</f>
        <v>Agoda</v>
      </c>
      <c r="M1715">
        <f t="shared" si="104"/>
        <v>0</v>
      </c>
      <c r="N1715">
        <f t="shared" si="105"/>
        <v>1</v>
      </c>
      <c r="O1715">
        <f t="shared" si="106"/>
        <v>6968.55</v>
      </c>
      <c r="P1715">
        <f t="shared" si="107"/>
        <v>6968.55</v>
      </c>
    </row>
    <row r="1716" spans="1:16" x14ac:dyDescent="0.2">
      <c r="A1716" s="2" t="s">
        <v>2148</v>
      </c>
      <c r="B1716" s="2" t="s">
        <v>289</v>
      </c>
      <c r="C1716" s="2" t="s">
        <v>826</v>
      </c>
      <c r="D1716" s="2" t="s">
        <v>114</v>
      </c>
      <c r="E1716" s="2" t="s">
        <v>46</v>
      </c>
      <c r="F1716" s="2">
        <v>8973.6</v>
      </c>
      <c r="G1716" s="2">
        <v>897.36</v>
      </c>
      <c r="H1716" s="2">
        <v>8076.24</v>
      </c>
      <c r="I1716" s="2" t="s">
        <v>29</v>
      </c>
      <c r="J1716" s="4">
        <v>1.1111111111111109</v>
      </c>
      <c r="K1716" t="str">
        <f>_xlfn.XLOOKUP(D1716, dim_channels!A:A, dim_channels!C:C, "Not Found")</f>
        <v>Offline</v>
      </c>
      <c r="L1716" t="str">
        <f>_xlfn.XLOOKUP(D1716, dim_channels!A:A, dim_channels!B:B, "Not Found")</f>
        <v>Travel Agency</v>
      </c>
      <c r="M1716">
        <f t="shared" si="104"/>
        <v>0</v>
      </c>
      <c r="N1716">
        <f t="shared" si="105"/>
        <v>1</v>
      </c>
      <c r="O1716">
        <f t="shared" si="106"/>
        <v>8076.24</v>
      </c>
      <c r="P1716">
        <f t="shared" si="107"/>
        <v>8973.6</v>
      </c>
    </row>
    <row r="1717" spans="1:16" x14ac:dyDescent="0.2">
      <c r="A1717" s="3" t="s">
        <v>2149</v>
      </c>
      <c r="B1717" s="3" t="s">
        <v>433</v>
      </c>
      <c r="C1717" s="3" t="s">
        <v>866</v>
      </c>
      <c r="D1717" s="3" t="s">
        <v>33</v>
      </c>
      <c r="E1717" s="3" t="s">
        <v>60</v>
      </c>
      <c r="F1717" s="3">
        <v>15014.63</v>
      </c>
      <c r="G1717" s="3">
        <v>0</v>
      </c>
      <c r="H1717" s="3">
        <v>15014.63</v>
      </c>
      <c r="I1717" s="3" t="s">
        <v>29</v>
      </c>
      <c r="J1717" s="5">
        <v>1</v>
      </c>
      <c r="K1717" t="str">
        <f>_xlfn.XLOOKUP(D1717, dim_channels!A:A, dim_channels!C:C, "Not Found")</f>
        <v>OTA</v>
      </c>
      <c r="L1717" t="str">
        <f>_xlfn.XLOOKUP(D1717, dim_channels!A:A, dim_channels!B:B, "Not Found")</f>
        <v>Booking.com</v>
      </c>
      <c r="M1717">
        <f t="shared" si="104"/>
        <v>0</v>
      </c>
      <c r="N1717">
        <f t="shared" si="105"/>
        <v>1</v>
      </c>
      <c r="O1717">
        <f t="shared" si="106"/>
        <v>15014.63</v>
      </c>
      <c r="P1717">
        <f t="shared" si="107"/>
        <v>15014.63</v>
      </c>
    </row>
    <row r="1718" spans="1:16" x14ac:dyDescent="0.2">
      <c r="A1718" s="2" t="s">
        <v>2150</v>
      </c>
      <c r="B1718" s="2" t="s">
        <v>164</v>
      </c>
      <c r="C1718" s="2" t="s">
        <v>741</v>
      </c>
      <c r="D1718" s="2" t="s">
        <v>27</v>
      </c>
      <c r="E1718" s="2" t="s">
        <v>34</v>
      </c>
      <c r="F1718" s="2">
        <v>6986.18</v>
      </c>
      <c r="G1718" s="2">
        <v>1257.51</v>
      </c>
      <c r="H1718" s="2">
        <v>5728.67</v>
      </c>
      <c r="I1718" s="2" t="s">
        <v>56</v>
      </c>
      <c r="J1718" s="4">
        <v>1.219511684212915</v>
      </c>
      <c r="K1718" t="str">
        <f>_xlfn.XLOOKUP(D1718, dim_channels!A:A, dim_channels!C:C, "Not Found")</f>
        <v>OTA</v>
      </c>
      <c r="L1718" t="str">
        <f>_xlfn.XLOOKUP(D1718, dim_channels!A:A, dim_channels!B:B, "Not Found")</f>
        <v>Expedia</v>
      </c>
      <c r="M1718">
        <f t="shared" si="104"/>
        <v>0</v>
      </c>
      <c r="N1718">
        <f t="shared" si="105"/>
        <v>0</v>
      </c>
      <c r="O1718">
        <f t="shared" si="106"/>
        <v>0</v>
      </c>
      <c r="P1718">
        <f t="shared" si="107"/>
        <v>0</v>
      </c>
    </row>
    <row r="1719" spans="1:16" x14ac:dyDescent="0.2">
      <c r="A1719" s="3" t="s">
        <v>2151</v>
      </c>
      <c r="B1719" s="3" t="s">
        <v>634</v>
      </c>
      <c r="C1719" s="3" t="s">
        <v>262</v>
      </c>
      <c r="D1719" s="3" t="s">
        <v>64</v>
      </c>
      <c r="E1719" s="3" t="s">
        <v>28</v>
      </c>
      <c r="F1719" s="3">
        <v>8348.8700000000008</v>
      </c>
      <c r="G1719" s="3">
        <v>0</v>
      </c>
      <c r="H1719" s="3">
        <v>8348.8700000000008</v>
      </c>
      <c r="I1719" s="3" t="s">
        <v>29</v>
      </c>
      <c r="J1719" s="5">
        <v>1</v>
      </c>
      <c r="K1719" t="str">
        <f>_xlfn.XLOOKUP(D1719, dim_channels!A:A, dim_channels!C:C, "Not Found")</f>
        <v>Direct</v>
      </c>
      <c r="L1719" t="str">
        <f>_xlfn.XLOOKUP(D1719, dim_channels!A:A, dim_channels!B:B, "Not Found")</f>
        <v>Direct Website</v>
      </c>
      <c r="M1719">
        <f t="shared" si="104"/>
        <v>0</v>
      </c>
      <c r="N1719">
        <f t="shared" si="105"/>
        <v>1</v>
      </c>
      <c r="O1719">
        <f t="shared" si="106"/>
        <v>8348.8700000000008</v>
      </c>
      <c r="P1719">
        <f t="shared" si="107"/>
        <v>8348.8700000000008</v>
      </c>
    </row>
    <row r="1720" spans="1:16" x14ac:dyDescent="0.2">
      <c r="A1720" s="2" t="s">
        <v>2152</v>
      </c>
      <c r="B1720" s="2" t="s">
        <v>454</v>
      </c>
      <c r="C1720" s="2" t="s">
        <v>291</v>
      </c>
      <c r="D1720" s="2" t="s">
        <v>27</v>
      </c>
      <c r="E1720" s="2" t="s">
        <v>28</v>
      </c>
      <c r="F1720" s="2">
        <v>8440.56</v>
      </c>
      <c r="G1720" s="2">
        <v>1519.3</v>
      </c>
      <c r="H1720" s="2">
        <v>6921.26</v>
      </c>
      <c r="I1720" s="2" t="s">
        <v>29</v>
      </c>
      <c r="J1720" s="4">
        <v>1.219512054163548</v>
      </c>
      <c r="K1720" t="str">
        <f>_xlfn.XLOOKUP(D1720, dim_channels!A:A, dim_channels!C:C, "Not Found")</f>
        <v>OTA</v>
      </c>
      <c r="L1720" t="str">
        <f>_xlfn.XLOOKUP(D1720, dim_channels!A:A, dim_channels!B:B, "Not Found")</f>
        <v>Expedia</v>
      </c>
      <c r="M1720">
        <f t="shared" si="104"/>
        <v>0</v>
      </c>
      <c r="N1720">
        <f t="shared" si="105"/>
        <v>1</v>
      </c>
      <c r="O1720">
        <f t="shared" si="106"/>
        <v>6921.26</v>
      </c>
      <c r="P1720">
        <f t="shared" si="107"/>
        <v>8440.56</v>
      </c>
    </row>
    <row r="1721" spans="1:16" x14ac:dyDescent="0.2">
      <c r="A1721" s="3" t="s">
        <v>2153</v>
      </c>
      <c r="B1721" s="3" t="s">
        <v>173</v>
      </c>
      <c r="C1721" s="3" t="s">
        <v>1141</v>
      </c>
      <c r="D1721" s="3" t="s">
        <v>33</v>
      </c>
      <c r="E1721" s="3" t="s">
        <v>60</v>
      </c>
      <c r="F1721" s="3">
        <v>10191.040000000001</v>
      </c>
      <c r="G1721" s="3">
        <v>0</v>
      </c>
      <c r="H1721" s="3">
        <v>10191.040000000001</v>
      </c>
      <c r="I1721" s="3" t="s">
        <v>41</v>
      </c>
      <c r="J1721" s="5">
        <v>1</v>
      </c>
      <c r="K1721" t="str">
        <f>_xlfn.XLOOKUP(D1721, dim_channels!A:A, dim_channels!C:C, "Not Found")</f>
        <v>OTA</v>
      </c>
      <c r="L1721" t="str">
        <f>_xlfn.XLOOKUP(D1721, dim_channels!A:A, dim_channels!B:B, "Not Found")</f>
        <v>Booking.com</v>
      </c>
      <c r="M1721">
        <f t="shared" si="104"/>
        <v>1</v>
      </c>
      <c r="N1721">
        <f t="shared" si="105"/>
        <v>0</v>
      </c>
      <c r="O1721">
        <f t="shared" si="106"/>
        <v>0</v>
      </c>
      <c r="P1721">
        <f t="shared" si="107"/>
        <v>0</v>
      </c>
    </row>
    <row r="1722" spans="1:16" x14ac:dyDescent="0.2">
      <c r="A1722" s="2" t="s">
        <v>2154</v>
      </c>
      <c r="B1722" s="2" t="s">
        <v>215</v>
      </c>
      <c r="C1722" s="2" t="s">
        <v>190</v>
      </c>
      <c r="D1722" s="2" t="s">
        <v>45</v>
      </c>
      <c r="E1722" s="2" t="s">
        <v>46</v>
      </c>
      <c r="F1722" s="2">
        <v>10614.52</v>
      </c>
      <c r="G1722" s="2">
        <v>530.73</v>
      </c>
      <c r="H1722" s="2">
        <v>10083.790000000001</v>
      </c>
      <c r="I1722" s="2" t="s">
        <v>29</v>
      </c>
      <c r="J1722" s="4">
        <v>1.0526319965013149</v>
      </c>
      <c r="K1722" t="str">
        <f>_xlfn.XLOOKUP(D1722, dim_channels!A:A, dim_channels!C:C, "Not Found")</f>
        <v>Corporate</v>
      </c>
      <c r="L1722" t="str">
        <f>_xlfn.XLOOKUP(D1722, dim_channels!A:A, dim_channels!B:B, "Not Found")</f>
        <v>Corporate Direct</v>
      </c>
      <c r="M1722">
        <f t="shared" si="104"/>
        <v>0</v>
      </c>
      <c r="N1722">
        <f t="shared" si="105"/>
        <v>1</v>
      </c>
      <c r="O1722">
        <f t="shared" si="106"/>
        <v>10083.790000000001</v>
      </c>
      <c r="P1722">
        <f t="shared" si="107"/>
        <v>10614.52</v>
      </c>
    </row>
    <row r="1723" spans="1:16" x14ac:dyDescent="0.2">
      <c r="A1723" s="3" t="s">
        <v>2155</v>
      </c>
      <c r="B1723" s="3" t="s">
        <v>724</v>
      </c>
      <c r="C1723" s="3" t="s">
        <v>388</v>
      </c>
      <c r="D1723" s="3" t="s">
        <v>33</v>
      </c>
      <c r="E1723" s="3" t="s">
        <v>28</v>
      </c>
      <c r="F1723" s="3">
        <v>6151.69</v>
      </c>
      <c r="G1723" s="3">
        <v>922.75</v>
      </c>
      <c r="H1723" s="3">
        <v>5228.9399999999996</v>
      </c>
      <c r="I1723" s="3" t="s">
        <v>29</v>
      </c>
      <c r="J1723" s="5">
        <v>1.176469800762679</v>
      </c>
      <c r="K1723" t="str">
        <f>_xlfn.XLOOKUP(D1723, dim_channels!A:A, dim_channels!C:C, "Not Found")</f>
        <v>OTA</v>
      </c>
      <c r="L1723" t="str">
        <f>_xlfn.XLOOKUP(D1723, dim_channels!A:A, dim_channels!B:B, "Not Found")</f>
        <v>Booking.com</v>
      </c>
      <c r="M1723">
        <f t="shared" si="104"/>
        <v>0</v>
      </c>
      <c r="N1723">
        <f t="shared" si="105"/>
        <v>1</v>
      </c>
      <c r="O1723">
        <f t="shared" si="106"/>
        <v>5228.9399999999996</v>
      </c>
      <c r="P1723">
        <f t="shared" si="107"/>
        <v>6151.69</v>
      </c>
    </row>
    <row r="1724" spans="1:16" x14ac:dyDescent="0.2">
      <c r="A1724" s="2" t="s">
        <v>2156</v>
      </c>
      <c r="B1724" s="2" t="s">
        <v>741</v>
      </c>
      <c r="C1724" s="2" t="s">
        <v>278</v>
      </c>
      <c r="D1724" s="2" t="s">
        <v>45</v>
      </c>
      <c r="E1724" s="2" t="s">
        <v>46</v>
      </c>
      <c r="F1724" s="2">
        <v>3080.2</v>
      </c>
      <c r="G1724" s="2">
        <v>154.01</v>
      </c>
      <c r="H1724" s="2">
        <v>2926.19</v>
      </c>
      <c r="I1724" s="2" t="s">
        <v>41</v>
      </c>
      <c r="J1724" s="4">
        <v>1.0526315789473679</v>
      </c>
      <c r="K1724" t="str">
        <f>_xlfn.XLOOKUP(D1724, dim_channels!A:A, dim_channels!C:C, "Not Found")</f>
        <v>Corporate</v>
      </c>
      <c r="L1724" t="str">
        <f>_xlfn.XLOOKUP(D1724, dim_channels!A:A, dim_channels!B:B, "Not Found")</f>
        <v>Corporate Direct</v>
      </c>
      <c r="M1724">
        <f t="shared" si="104"/>
        <v>1</v>
      </c>
      <c r="N1724">
        <f t="shared" si="105"/>
        <v>0</v>
      </c>
      <c r="O1724">
        <f t="shared" si="106"/>
        <v>0</v>
      </c>
      <c r="P1724">
        <f t="shared" si="107"/>
        <v>0</v>
      </c>
    </row>
    <row r="1725" spans="1:16" x14ac:dyDescent="0.2">
      <c r="A1725" s="3" t="s">
        <v>2157</v>
      </c>
      <c r="B1725" s="3" t="s">
        <v>720</v>
      </c>
      <c r="C1725" s="3" t="s">
        <v>1179</v>
      </c>
      <c r="D1725" s="3" t="s">
        <v>114</v>
      </c>
      <c r="E1725" s="3" t="s">
        <v>115</v>
      </c>
      <c r="F1725" s="3">
        <v>3786.96</v>
      </c>
      <c r="G1725" s="3">
        <v>378.7</v>
      </c>
      <c r="H1725" s="3">
        <v>3408.26</v>
      </c>
      <c r="I1725" s="3" t="s">
        <v>29</v>
      </c>
      <c r="J1725" s="5">
        <v>1.1111124151326479</v>
      </c>
      <c r="K1725" t="str">
        <f>_xlfn.XLOOKUP(D1725, dim_channels!A:A, dim_channels!C:C, "Not Found")</f>
        <v>Offline</v>
      </c>
      <c r="L1725" t="str">
        <f>_xlfn.XLOOKUP(D1725, dim_channels!A:A, dim_channels!B:B, "Not Found")</f>
        <v>Travel Agency</v>
      </c>
      <c r="M1725">
        <f t="shared" si="104"/>
        <v>0</v>
      </c>
      <c r="N1725">
        <f t="shared" si="105"/>
        <v>1</v>
      </c>
      <c r="O1725">
        <f t="shared" si="106"/>
        <v>3408.26</v>
      </c>
      <c r="P1725">
        <f t="shared" si="107"/>
        <v>3786.96</v>
      </c>
    </row>
    <row r="1726" spans="1:16" x14ac:dyDescent="0.2">
      <c r="A1726" s="2" t="s">
        <v>2158</v>
      </c>
      <c r="B1726" s="2" t="s">
        <v>949</v>
      </c>
      <c r="C1726" s="2" t="s">
        <v>292</v>
      </c>
      <c r="D1726" s="2" t="s">
        <v>64</v>
      </c>
      <c r="E1726" s="2" t="s">
        <v>28</v>
      </c>
      <c r="F1726" s="2">
        <v>4606.1000000000004</v>
      </c>
      <c r="G1726" s="2">
        <v>0</v>
      </c>
      <c r="H1726" s="2">
        <v>4606.1000000000004</v>
      </c>
      <c r="I1726" s="2" t="s">
        <v>29</v>
      </c>
      <c r="J1726" s="4">
        <v>1</v>
      </c>
      <c r="K1726" t="str">
        <f>_xlfn.XLOOKUP(D1726, dim_channels!A:A, dim_channels!C:C, "Not Found")</f>
        <v>Direct</v>
      </c>
      <c r="L1726" t="str">
        <f>_xlfn.XLOOKUP(D1726, dim_channels!A:A, dim_channels!B:B, "Not Found")</f>
        <v>Direct Website</v>
      </c>
      <c r="M1726">
        <f t="shared" si="104"/>
        <v>0</v>
      </c>
      <c r="N1726">
        <f t="shared" si="105"/>
        <v>1</v>
      </c>
      <c r="O1726">
        <f t="shared" si="106"/>
        <v>4606.1000000000004</v>
      </c>
      <c r="P1726">
        <f t="shared" si="107"/>
        <v>4606.1000000000004</v>
      </c>
    </row>
    <row r="1727" spans="1:16" x14ac:dyDescent="0.2">
      <c r="A1727" s="3" t="s">
        <v>2159</v>
      </c>
      <c r="B1727" s="3" t="s">
        <v>76</v>
      </c>
      <c r="C1727" s="3" t="s">
        <v>94</v>
      </c>
      <c r="D1727" s="3" t="s">
        <v>33</v>
      </c>
      <c r="E1727" s="3" t="s">
        <v>28</v>
      </c>
      <c r="F1727" s="3">
        <v>12114.23</v>
      </c>
      <c r="G1727" s="3">
        <v>1817.13</v>
      </c>
      <c r="H1727" s="3">
        <v>10297.1</v>
      </c>
      <c r="I1727" s="3" t="s">
        <v>29</v>
      </c>
      <c r="J1727" s="5">
        <v>1.176470074098533</v>
      </c>
      <c r="K1727" t="str">
        <f>_xlfn.XLOOKUP(D1727, dim_channels!A:A, dim_channels!C:C, "Not Found")</f>
        <v>OTA</v>
      </c>
      <c r="L1727" t="str">
        <f>_xlfn.XLOOKUP(D1727, dim_channels!A:A, dim_channels!B:B, "Not Found")</f>
        <v>Booking.com</v>
      </c>
      <c r="M1727">
        <f t="shared" si="104"/>
        <v>0</v>
      </c>
      <c r="N1727">
        <f t="shared" si="105"/>
        <v>1</v>
      </c>
      <c r="O1727">
        <f t="shared" si="106"/>
        <v>10297.1</v>
      </c>
      <c r="P1727">
        <f t="shared" si="107"/>
        <v>12114.23</v>
      </c>
    </row>
    <row r="1728" spans="1:16" x14ac:dyDescent="0.2">
      <c r="A1728" s="2" t="s">
        <v>2160</v>
      </c>
      <c r="B1728" s="2" t="s">
        <v>917</v>
      </c>
      <c r="C1728" s="2" t="s">
        <v>854</v>
      </c>
      <c r="D1728" s="2" t="s">
        <v>52</v>
      </c>
      <c r="E1728" s="2" t="s">
        <v>60</v>
      </c>
      <c r="F1728" s="2">
        <v>6280.15</v>
      </c>
      <c r="G1728" s="2">
        <v>0</v>
      </c>
      <c r="H1728" s="2">
        <v>6280.15</v>
      </c>
      <c r="I1728" s="2" t="s">
        <v>29</v>
      </c>
      <c r="J1728" s="4">
        <v>1</v>
      </c>
      <c r="K1728" t="str">
        <f>_xlfn.XLOOKUP(D1728, dim_channels!A:A, dim_channels!C:C, "Not Found")</f>
        <v>OTA</v>
      </c>
      <c r="L1728" t="str">
        <f>_xlfn.XLOOKUP(D1728, dim_channels!A:A, dim_channels!B:B, "Not Found")</f>
        <v>Agoda</v>
      </c>
      <c r="M1728">
        <f t="shared" si="104"/>
        <v>0</v>
      </c>
      <c r="N1728">
        <f t="shared" si="105"/>
        <v>1</v>
      </c>
      <c r="O1728">
        <f t="shared" si="106"/>
        <v>6280.15</v>
      </c>
      <c r="P1728">
        <f t="shared" si="107"/>
        <v>6280.15</v>
      </c>
    </row>
    <row r="1729" spans="1:16" x14ac:dyDescent="0.2">
      <c r="A1729" s="3" t="s">
        <v>2161</v>
      </c>
      <c r="B1729" s="3" t="s">
        <v>425</v>
      </c>
      <c r="C1729" s="3" t="s">
        <v>441</v>
      </c>
      <c r="D1729" s="3" t="s">
        <v>45</v>
      </c>
      <c r="E1729" s="3" t="s">
        <v>46</v>
      </c>
      <c r="F1729" s="3">
        <v>11066.07</v>
      </c>
      <c r="G1729" s="3">
        <v>553.29999999999995</v>
      </c>
      <c r="H1729" s="3">
        <v>10512.77</v>
      </c>
      <c r="I1729" s="3" t="s">
        <v>29</v>
      </c>
      <c r="J1729" s="5">
        <v>1.052631228496391</v>
      </c>
      <c r="K1729" t="str">
        <f>_xlfn.XLOOKUP(D1729, dim_channels!A:A, dim_channels!C:C, "Not Found")</f>
        <v>Corporate</v>
      </c>
      <c r="L1729" t="str">
        <f>_xlfn.XLOOKUP(D1729, dim_channels!A:A, dim_channels!B:B, "Not Found")</f>
        <v>Corporate Direct</v>
      </c>
      <c r="M1729">
        <f t="shared" si="104"/>
        <v>0</v>
      </c>
      <c r="N1729">
        <f t="shared" si="105"/>
        <v>1</v>
      </c>
      <c r="O1729">
        <f t="shared" si="106"/>
        <v>10512.77</v>
      </c>
      <c r="P1729">
        <f t="shared" si="107"/>
        <v>11066.07</v>
      </c>
    </row>
    <row r="1730" spans="1:16" x14ac:dyDescent="0.2">
      <c r="A1730" s="2" t="s">
        <v>2162</v>
      </c>
      <c r="B1730" s="2" t="s">
        <v>754</v>
      </c>
      <c r="C1730" s="2" t="s">
        <v>364</v>
      </c>
      <c r="D1730" s="2" t="s">
        <v>33</v>
      </c>
      <c r="E1730" s="2" t="s">
        <v>28</v>
      </c>
      <c r="F1730" s="2">
        <v>3186.29</v>
      </c>
      <c r="G1730" s="2">
        <v>477.94</v>
      </c>
      <c r="H1730" s="2">
        <v>2708.35</v>
      </c>
      <c r="I1730" s="2" t="s">
        <v>29</v>
      </c>
      <c r="J1730" s="4">
        <v>1.176469067882659</v>
      </c>
      <c r="K1730" t="str">
        <f>_xlfn.XLOOKUP(D1730, dim_channels!A:A, dim_channels!C:C, "Not Found")</f>
        <v>OTA</v>
      </c>
      <c r="L1730" t="str">
        <f>_xlfn.XLOOKUP(D1730, dim_channels!A:A, dim_channels!B:B, "Not Found")</f>
        <v>Booking.com</v>
      </c>
      <c r="M1730">
        <f t="shared" si="104"/>
        <v>0</v>
      </c>
      <c r="N1730">
        <f t="shared" si="105"/>
        <v>1</v>
      </c>
      <c r="O1730">
        <f t="shared" si="106"/>
        <v>2708.35</v>
      </c>
      <c r="P1730">
        <f t="shared" si="107"/>
        <v>3186.29</v>
      </c>
    </row>
    <row r="1731" spans="1:16" x14ac:dyDescent="0.2">
      <c r="A1731" s="3" t="s">
        <v>2163</v>
      </c>
      <c r="B1731" s="3" t="s">
        <v>773</v>
      </c>
      <c r="C1731" s="3" t="s">
        <v>247</v>
      </c>
      <c r="D1731" s="3" t="s">
        <v>33</v>
      </c>
      <c r="E1731" s="3" t="s">
        <v>60</v>
      </c>
      <c r="F1731" s="3">
        <v>2899.65</v>
      </c>
      <c r="G1731" s="3">
        <v>0</v>
      </c>
      <c r="H1731" s="3">
        <v>2899.65</v>
      </c>
      <c r="I1731" s="3" t="s">
        <v>29</v>
      </c>
      <c r="J1731" s="5">
        <v>1</v>
      </c>
      <c r="K1731" t="str">
        <f>_xlfn.XLOOKUP(D1731, dim_channels!A:A, dim_channels!C:C, "Not Found")</f>
        <v>OTA</v>
      </c>
      <c r="L1731" t="str">
        <f>_xlfn.XLOOKUP(D1731, dim_channels!A:A, dim_channels!B:B, "Not Found")</f>
        <v>Booking.com</v>
      </c>
      <c r="M1731">
        <f t="shared" ref="M1731:M1794" si="108">IF(I1731="Cancelled",1,0)</f>
        <v>0</v>
      </c>
      <c r="N1731">
        <f t="shared" ref="N1731:N1794" si="109">IF(TRIM(UPPER(I1731))="CHECKED-OUT",1,0)</f>
        <v>1</v>
      </c>
      <c r="O1731">
        <f t="shared" ref="O1731:O1794" si="110">IF(TRIM(UPPER(I1731))="CHECKED-OUT",H1731,0)</f>
        <v>2899.65</v>
      </c>
      <c r="P1731">
        <f t="shared" ref="P1731:P1794" si="111">IF(TRIM(UPPER(I1731))="CHECKED-OUT",F1731,0)</f>
        <v>2899.65</v>
      </c>
    </row>
    <row r="1732" spans="1:16" x14ac:dyDescent="0.2">
      <c r="A1732" s="2" t="s">
        <v>2164</v>
      </c>
      <c r="B1732" s="2" t="s">
        <v>129</v>
      </c>
      <c r="C1732" s="2" t="s">
        <v>109</v>
      </c>
      <c r="D1732" s="2" t="s">
        <v>64</v>
      </c>
      <c r="E1732" s="2" t="s">
        <v>115</v>
      </c>
      <c r="F1732" s="2">
        <v>14880.6</v>
      </c>
      <c r="G1732" s="2">
        <v>0</v>
      </c>
      <c r="H1732" s="2">
        <v>14880.6</v>
      </c>
      <c r="I1732" s="2" t="s">
        <v>29</v>
      </c>
      <c r="J1732" s="4">
        <v>1</v>
      </c>
      <c r="K1732" t="str">
        <f>_xlfn.XLOOKUP(D1732, dim_channels!A:A, dim_channels!C:C, "Not Found")</f>
        <v>Direct</v>
      </c>
      <c r="L1732" t="str">
        <f>_xlfn.XLOOKUP(D1732, dim_channels!A:A, dim_channels!B:B, "Not Found")</f>
        <v>Direct Website</v>
      </c>
      <c r="M1732">
        <f t="shared" si="108"/>
        <v>0</v>
      </c>
      <c r="N1732">
        <f t="shared" si="109"/>
        <v>1</v>
      </c>
      <c r="O1732">
        <f t="shared" si="110"/>
        <v>14880.6</v>
      </c>
      <c r="P1732">
        <f t="shared" si="111"/>
        <v>14880.6</v>
      </c>
    </row>
    <row r="1733" spans="1:16" x14ac:dyDescent="0.2">
      <c r="A1733" s="3" t="s">
        <v>2165</v>
      </c>
      <c r="B1733" s="3" t="s">
        <v>612</v>
      </c>
      <c r="C1733" s="3" t="s">
        <v>165</v>
      </c>
      <c r="D1733" s="3" t="s">
        <v>64</v>
      </c>
      <c r="E1733" s="3" t="s">
        <v>28</v>
      </c>
      <c r="F1733" s="3">
        <v>5376.16</v>
      </c>
      <c r="G1733" s="3">
        <v>0</v>
      </c>
      <c r="H1733" s="3">
        <v>5376.16</v>
      </c>
      <c r="I1733" s="3" t="s">
        <v>29</v>
      </c>
      <c r="J1733" s="5">
        <v>1</v>
      </c>
      <c r="K1733" t="str">
        <f>_xlfn.XLOOKUP(D1733, dim_channels!A:A, dim_channels!C:C, "Not Found")</f>
        <v>Direct</v>
      </c>
      <c r="L1733" t="str">
        <f>_xlfn.XLOOKUP(D1733, dim_channels!A:A, dim_channels!B:B, "Not Found")</f>
        <v>Direct Website</v>
      </c>
      <c r="M1733">
        <f t="shared" si="108"/>
        <v>0</v>
      </c>
      <c r="N1733">
        <f t="shared" si="109"/>
        <v>1</v>
      </c>
      <c r="O1733">
        <f t="shared" si="110"/>
        <v>5376.16</v>
      </c>
      <c r="P1733">
        <f t="shared" si="111"/>
        <v>5376.16</v>
      </c>
    </row>
    <row r="1734" spans="1:16" x14ac:dyDescent="0.2">
      <c r="A1734" s="2" t="s">
        <v>2166</v>
      </c>
      <c r="B1734" s="2" t="s">
        <v>346</v>
      </c>
      <c r="C1734" s="2" t="s">
        <v>1234</v>
      </c>
      <c r="D1734" s="2" t="s">
        <v>33</v>
      </c>
      <c r="E1734" s="2" t="s">
        <v>34</v>
      </c>
      <c r="F1734" s="2">
        <v>9598.11</v>
      </c>
      <c r="G1734" s="2">
        <v>1439.72</v>
      </c>
      <c r="H1734" s="2">
        <v>8158.39</v>
      </c>
      <c r="I1734" s="2" t="s">
        <v>41</v>
      </c>
      <c r="J1734" s="4">
        <v>1.1764710929484861</v>
      </c>
      <c r="K1734" t="str">
        <f>_xlfn.XLOOKUP(D1734, dim_channels!A:A, dim_channels!C:C, "Not Found")</f>
        <v>OTA</v>
      </c>
      <c r="L1734" t="str">
        <f>_xlfn.XLOOKUP(D1734, dim_channels!A:A, dim_channels!B:B, "Not Found")</f>
        <v>Booking.com</v>
      </c>
      <c r="M1734">
        <f t="shared" si="108"/>
        <v>1</v>
      </c>
      <c r="N1734">
        <f t="shared" si="109"/>
        <v>0</v>
      </c>
      <c r="O1734">
        <f t="shared" si="110"/>
        <v>0</v>
      </c>
      <c r="P1734">
        <f t="shared" si="111"/>
        <v>0</v>
      </c>
    </row>
    <row r="1735" spans="1:16" x14ac:dyDescent="0.2">
      <c r="A1735" s="3" t="s">
        <v>2167</v>
      </c>
      <c r="B1735" s="3" t="s">
        <v>364</v>
      </c>
      <c r="C1735" s="3" t="s">
        <v>262</v>
      </c>
      <c r="D1735" s="3" t="s">
        <v>206</v>
      </c>
      <c r="E1735" s="3" t="s">
        <v>207</v>
      </c>
      <c r="F1735" s="3">
        <v>16037.75</v>
      </c>
      <c r="G1735" s="3">
        <v>0</v>
      </c>
      <c r="H1735" s="3">
        <v>16037.75</v>
      </c>
      <c r="I1735" s="3" t="s">
        <v>56</v>
      </c>
      <c r="J1735" s="5">
        <v>1</v>
      </c>
      <c r="K1735" t="str">
        <f>_xlfn.XLOOKUP(D1735, dim_channels!A:A, dim_channels!C:C, "Not Found")</f>
        <v>Direct</v>
      </c>
      <c r="L1735" t="str">
        <f>_xlfn.XLOOKUP(D1735, dim_channels!A:A, dim_channels!B:B, "Not Found")</f>
        <v>Walk-in</v>
      </c>
      <c r="M1735">
        <f t="shared" si="108"/>
        <v>0</v>
      </c>
      <c r="N1735">
        <f t="shared" si="109"/>
        <v>0</v>
      </c>
      <c r="O1735">
        <f t="shared" si="110"/>
        <v>0</v>
      </c>
      <c r="P1735">
        <f t="shared" si="111"/>
        <v>0</v>
      </c>
    </row>
    <row r="1736" spans="1:16" x14ac:dyDescent="0.2">
      <c r="A1736" s="2" t="s">
        <v>2168</v>
      </c>
      <c r="B1736" s="2" t="s">
        <v>113</v>
      </c>
      <c r="C1736" s="2" t="s">
        <v>106</v>
      </c>
      <c r="D1736" s="2" t="s">
        <v>33</v>
      </c>
      <c r="E1736" s="2" t="s">
        <v>28</v>
      </c>
      <c r="F1736" s="2">
        <v>6171.25</v>
      </c>
      <c r="G1736" s="2">
        <v>925.69</v>
      </c>
      <c r="H1736" s="2">
        <v>5245.56</v>
      </c>
      <c r="I1736" s="2" t="s">
        <v>29</v>
      </c>
      <c r="J1736" s="4">
        <v>1.176471148933574</v>
      </c>
      <c r="K1736" t="str">
        <f>_xlfn.XLOOKUP(D1736, dim_channels!A:A, dim_channels!C:C, "Not Found")</f>
        <v>OTA</v>
      </c>
      <c r="L1736" t="str">
        <f>_xlfn.XLOOKUP(D1736, dim_channels!A:A, dim_channels!B:B, "Not Found")</f>
        <v>Booking.com</v>
      </c>
      <c r="M1736">
        <f t="shared" si="108"/>
        <v>0</v>
      </c>
      <c r="N1736">
        <f t="shared" si="109"/>
        <v>1</v>
      </c>
      <c r="O1736">
        <f t="shared" si="110"/>
        <v>5245.56</v>
      </c>
      <c r="P1736">
        <f t="shared" si="111"/>
        <v>6171.25</v>
      </c>
    </row>
    <row r="1737" spans="1:16" x14ac:dyDescent="0.2">
      <c r="A1737" s="3" t="s">
        <v>2169</v>
      </c>
      <c r="B1737" s="3" t="s">
        <v>1110</v>
      </c>
      <c r="C1737" s="3" t="s">
        <v>1354</v>
      </c>
      <c r="D1737" s="3" t="s">
        <v>169</v>
      </c>
      <c r="E1737" s="3" t="s">
        <v>46</v>
      </c>
      <c r="F1737" s="3">
        <v>9766.1299999999992</v>
      </c>
      <c r="G1737" s="3">
        <v>1953.23</v>
      </c>
      <c r="H1737" s="3">
        <v>7812.9</v>
      </c>
      <c r="I1737" s="3" t="s">
        <v>29</v>
      </c>
      <c r="J1737" s="5">
        <v>1.2500006399672341</v>
      </c>
      <c r="K1737" t="str">
        <f>_xlfn.XLOOKUP(D1737, dim_channels!A:A, dim_channels!C:C, "Not Found")</f>
        <v>GDS</v>
      </c>
      <c r="L1737" t="str">
        <f>_xlfn.XLOOKUP(D1737, dim_channels!A:A, dim_channels!B:B, "Not Found")</f>
        <v>GDS (Amadeus)</v>
      </c>
      <c r="M1737">
        <f t="shared" si="108"/>
        <v>0</v>
      </c>
      <c r="N1737">
        <f t="shared" si="109"/>
        <v>1</v>
      </c>
      <c r="O1737">
        <f t="shared" si="110"/>
        <v>7812.9</v>
      </c>
      <c r="P1737">
        <f t="shared" si="111"/>
        <v>9766.1299999999992</v>
      </c>
    </row>
    <row r="1738" spans="1:16" x14ac:dyDescent="0.2">
      <c r="A1738" s="2" t="s">
        <v>2170</v>
      </c>
      <c r="B1738" s="2" t="s">
        <v>343</v>
      </c>
      <c r="C1738" s="2" t="s">
        <v>190</v>
      </c>
      <c r="D1738" s="2" t="s">
        <v>33</v>
      </c>
      <c r="E1738" s="2" t="s">
        <v>60</v>
      </c>
      <c r="F1738" s="2">
        <v>2908.59</v>
      </c>
      <c r="G1738" s="2">
        <v>0</v>
      </c>
      <c r="H1738" s="2">
        <v>2908.59</v>
      </c>
      <c r="I1738" s="2" t="s">
        <v>29</v>
      </c>
      <c r="J1738" s="4">
        <v>1</v>
      </c>
      <c r="K1738" t="str">
        <f>_xlfn.XLOOKUP(D1738, dim_channels!A:A, dim_channels!C:C, "Not Found")</f>
        <v>OTA</v>
      </c>
      <c r="L1738" t="str">
        <f>_xlfn.XLOOKUP(D1738, dim_channels!A:A, dim_channels!B:B, "Not Found")</f>
        <v>Booking.com</v>
      </c>
      <c r="M1738">
        <f t="shared" si="108"/>
        <v>0</v>
      </c>
      <c r="N1738">
        <f t="shared" si="109"/>
        <v>1</v>
      </c>
      <c r="O1738">
        <f t="shared" si="110"/>
        <v>2908.59</v>
      </c>
      <c r="P1738">
        <f t="shared" si="111"/>
        <v>2908.59</v>
      </c>
    </row>
    <row r="1739" spans="1:16" x14ac:dyDescent="0.2">
      <c r="A1739" s="3" t="s">
        <v>2171</v>
      </c>
      <c r="B1739" s="3" t="s">
        <v>353</v>
      </c>
      <c r="C1739" s="3" t="s">
        <v>509</v>
      </c>
      <c r="D1739" s="3" t="s">
        <v>64</v>
      </c>
      <c r="E1739" s="3" t="s">
        <v>115</v>
      </c>
      <c r="F1739" s="3">
        <v>14771.94</v>
      </c>
      <c r="G1739" s="3">
        <v>0</v>
      </c>
      <c r="H1739" s="3">
        <v>14771.94</v>
      </c>
      <c r="I1739" s="3" t="s">
        <v>29</v>
      </c>
      <c r="J1739" s="5">
        <v>1</v>
      </c>
      <c r="K1739" t="str">
        <f>_xlfn.XLOOKUP(D1739, dim_channels!A:A, dim_channels!C:C, "Not Found")</f>
        <v>Direct</v>
      </c>
      <c r="L1739" t="str">
        <f>_xlfn.XLOOKUP(D1739, dim_channels!A:A, dim_channels!B:B, "Not Found")</f>
        <v>Direct Website</v>
      </c>
      <c r="M1739">
        <f t="shared" si="108"/>
        <v>0</v>
      </c>
      <c r="N1739">
        <f t="shared" si="109"/>
        <v>1</v>
      </c>
      <c r="O1739">
        <f t="shared" si="110"/>
        <v>14771.94</v>
      </c>
      <c r="P1739">
        <f t="shared" si="111"/>
        <v>14771.94</v>
      </c>
    </row>
    <row r="1740" spans="1:16" x14ac:dyDescent="0.2">
      <c r="A1740" s="2" t="s">
        <v>2172</v>
      </c>
      <c r="B1740" s="2" t="s">
        <v>322</v>
      </c>
      <c r="C1740" s="2" t="s">
        <v>769</v>
      </c>
      <c r="D1740" s="2" t="s">
        <v>206</v>
      </c>
      <c r="E1740" s="2" t="s">
        <v>207</v>
      </c>
      <c r="F1740" s="2">
        <v>13225.23</v>
      </c>
      <c r="G1740" s="2">
        <v>0</v>
      </c>
      <c r="H1740" s="2">
        <v>13225.23</v>
      </c>
      <c r="I1740" s="2" t="s">
        <v>29</v>
      </c>
      <c r="J1740" s="4">
        <v>1</v>
      </c>
      <c r="K1740" t="str">
        <f>_xlfn.XLOOKUP(D1740, dim_channels!A:A, dim_channels!C:C, "Not Found")</f>
        <v>Direct</v>
      </c>
      <c r="L1740" t="str">
        <f>_xlfn.XLOOKUP(D1740, dim_channels!A:A, dim_channels!B:B, "Not Found")</f>
        <v>Walk-in</v>
      </c>
      <c r="M1740">
        <f t="shared" si="108"/>
        <v>0</v>
      </c>
      <c r="N1740">
        <f t="shared" si="109"/>
        <v>1</v>
      </c>
      <c r="O1740">
        <f t="shared" si="110"/>
        <v>13225.23</v>
      </c>
      <c r="P1740">
        <f t="shared" si="111"/>
        <v>13225.23</v>
      </c>
    </row>
    <row r="1741" spans="1:16" x14ac:dyDescent="0.2">
      <c r="A1741" s="3" t="s">
        <v>2173</v>
      </c>
      <c r="B1741" s="3" t="s">
        <v>781</v>
      </c>
      <c r="C1741" s="3" t="s">
        <v>165</v>
      </c>
      <c r="D1741" s="3" t="s">
        <v>64</v>
      </c>
      <c r="E1741" s="3" t="s">
        <v>115</v>
      </c>
      <c r="F1741" s="3">
        <v>6981.04</v>
      </c>
      <c r="G1741" s="3">
        <v>0</v>
      </c>
      <c r="H1741" s="3">
        <v>6981.04</v>
      </c>
      <c r="I1741" s="3" t="s">
        <v>29</v>
      </c>
      <c r="J1741" s="5">
        <v>1</v>
      </c>
      <c r="K1741" t="str">
        <f>_xlfn.XLOOKUP(D1741, dim_channels!A:A, dim_channels!C:C, "Not Found")</f>
        <v>Direct</v>
      </c>
      <c r="L1741" t="str">
        <f>_xlfn.XLOOKUP(D1741, dim_channels!A:A, dim_channels!B:B, "Not Found")</f>
        <v>Direct Website</v>
      </c>
      <c r="M1741">
        <f t="shared" si="108"/>
        <v>0</v>
      </c>
      <c r="N1741">
        <f t="shared" si="109"/>
        <v>1</v>
      </c>
      <c r="O1741">
        <f t="shared" si="110"/>
        <v>6981.04</v>
      </c>
      <c r="P1741">
        <f t="shared" si="111"/>
        <v>6981.04</v>
      </c>
    </row>
    <row r="1742" spans="1:16" x14ac:dyDescent="0.2">
      <c r="A1742" s="2" t="s">
        <v>2174</v>
      </c>
      <c r="B1742" s="2" t="s">
        <v>204</v>
      </c>
      <c r="C1742" s="2" t="s">
        <v>159</v>
      </c>
      <c r="D1742" s="2" t="s">
        <v>169</v>
      </c>
      <c r="E1742" s="2" t="s">
        <v>46</v>
      </c>
      <c r="F1742" s="2">
        <v>2655.64</v>
      </c>
      <c r="G1742" s="2">
        <v>531.13</v>
      </c>
      <c r="H1742" s="2">
        <v>2124.5100000000002</v>
      </c>
      <c r="I1742" s="2" t="s">
        <v>29</v>
      </c>
      <c r="J1742" s="4">
        <v>1.250001176741931</v>
      </c>
      <c r="K1742" t="str">
        <f>_xlfn.XLOOKUP(D1742, dim_channels!A:A, dim_channels!C:C, "Not Found")</f>
        <v>GDS</v>
      </c>
      <c r="L1742" t="str">
        <f>_xlfn.XLOOKUP(D1742, dim_channels!A:A, dim_channels!B:B, "Not Found")</f>
        <v>GDS (Amadeus)</v>
      </c>
      <c r="M1742">
        <f t="shared" si="108"/>
        <v>0</v>
      </c>
      <c r="N1742">
        <f t="shared" si="109"/>
        <v>1</v>
      </c>
      <c r="O1742">
        <f t="shared" si="110"/>
        <v>2124.5100000000002</v>
      </c>
      <c r="P1742">
        <f t="shared" si="111"/>
        <v>2655.64</v>
      </c>
    </row>
    <row r="1743" spans="1:16" x14ac:dyDescent="0.2">
      <c r="A1743" s="3" t="s">
        <v>2175</v>
      </c>
      <c r="B1743" s="3" t="s">
        <v>1272</v>
      </c>
      <c r="C1743" s="3" t="s">
        <v>66</v>
      </c>
      <c r="D1743" s="3" t="s">
        <v>206</v>
      </c>
      <c r="E1743" s="3" t="s">
        <v>207</v>
      </c>
      <c r="F1743" s="3">
        <v>3620.04</v>
      </c>
      <c r="G1743" s="3">
        <v>0</v>
      </c>
      <c r="H1743" s="3">
        <v>3620.04</v>
      </c>
      <c r="I1743" s="3" t="s">
        <v>29</v>
      </c>
      <c r="J1743" s="5">
        <v>1</v>
      </c>
      <c r="K1743" t="str">
        <f>_xlfn.XLOOKUP(D1743, dim_channels!A:A, dim_channels!C:C, "Not Found")</f>
        <v>Direct</v>
      </c>
      <c r="L1743" t="str">
        <f>_xlfn.XLOOKUP(D1743, dim_channels!A:A, dim_channels!B:B, "Not Found")</f>
        <v>Walk-in</v>
      </c>
      <c r="M1743">
        <f t="shared" si="108"/>
        <v>0</v>
      </c>
      <c r="N1743">
        <f t="shared" si="109"/>
        <v>1</v>
      </c>
      <c r="O1743">
        <f t="shared" si="110"/>
        <v>3620.04</v>
      </c>
      <c r="P1743">
        <f t="shared" si="111"/>
        <v>3620.04</v>
      </c>
    </row>
    <row r="1744" spans="1:16" x14ac:dyDescent="0.2">
      <c r="A1744" s="2" t="s">
        <v>2176</v>
      </c>
      <c r="B1744" s="2" t="s">
        <v>126</v>
      </c>
      <c r="C1744" s="2" t="s">
        <v>84</v>
      </c>
      <c r="D1744" s="2" t="s">
        <v>27</v>
      </c>
      <c r="E1744" s="2" t="s">
        <v>60</v>
      </c>
      <c r="F1744" s="2">
        <v>6302.9</v>
      </c>
      <c r="G1744" s="2">
        <v>0</v>
      </c>
      <c r="H1744" s="2">
        <v>6302.9</v>
      </c>
      <c r="I1744" s="2" t="s">
        <v>56</v>
      </c>
      <c r="J1744" s="4">
        <v>1</v>
      </c>
      <c r="K1744" t="str">
        <f>_xlfn.XLOOKUP(D1744, dim_channels!A:A, dim_channels!C:C, "Not Found")</f>
        <v>OTA</v>
      </c>
      <c r="L1744" t="str">
        <f>_xlfn.XLOOKUP(D1744, dim_channels!A:A, dim_channels!B:B, "Not Found")</f>
        <v>Expedia</v>
      </c>
      <c r="M1744">
        <f t="shared" si="108"/>
        <v>0</v>
      </c>
      <c r="N1744">
        <f t="shared" si="109"/>
        <v>0</v>
      </c>
      <c r="O1744">
        <f t="shared" si="110"/>
        <v>0</v>
      </c>
      <c r="P1744">
        <f t="shared" si="111"/>
        <v>0</v>
      </c>
    </row>
    <row r="1745" spans="1:16" x14ac:dyDescent="0.2">
      <c r="A1745" s="3" t="s">
        <v>2177</v>
      </c>
      <c r="B1745" s="3" t="s">
        <v>76</v>
      </c>
      <c r="C1745" s="3" t="s">
        <v>210</v>
      </c>
      <c r="D1745" s="3" t="s">
        <v>52</v>
      </c>
      <c r="E1745" s="3" t="s">
        <v>60</v>
      </c>
      <c r="F1745" s="3">
        <v>12098.44</v>
      </c>
      <c r="G1745" s="3">
        <v>0</v>
      </c>
      <c r="H1745" s="3">
        <v>12098.44</v>
      </c>
      <c r="I1745" s="3" t="s">
        <v>29</v>
      </c>
      <c r="J1745" s="5">
        <v>1</v>
      </c>
      <c r="K1745" t="str">
        <f>_xlfn.XLOOKUP(D1745, dim_channels!A:A, dim_channels!C:C, "Not Found")</f>
        <v>OTA</v>
      </c>
      <c r="L1745" t="str">
        <f>_xlfn.XLOOKUP(D1745, dim_channels!A:A, dim_channels!B:B, "Not Found")</f>
        <v>Agoda</v>
      </c>
      <c r="M1745">
        <f t="shared" si="108"/>
        <v>0</v>
      </c>
      <c r="N1745">
        <f t="shared" si="109"/>
        <v>1</v>
      </c>
      <c r="O1745">
        <f t="shared" si="110"/>
        <v>12098.44</v>
      </c>
      <c r="P1745">
        <f t="shared" si="111"/>
        <v>12098.44</v>
      </c>
    </row>
    <row r="1746" spans="1:16" x14ac:dyDescent="0.2">
      <c r="A1746" s="2" t="s">
        <v>2178</v>
      </c>
      <c r="B1746" s="2" t="s">
        <v>145</v>
      </c>
      <c r="C1746" s="2" t="s">
        <v>355</v>
      </c>
      <c r="D1746" s="2" t="s">
        <v>33</v>
      </c>
      <c r="E1746" s="2" t="s">
        <v>60</v>
      </c>
      <c r="F1746" s="2">
        <v>10538.04</v>
      </c>
      <c r="G1746" s="2">
        <v>0</v>
      </c>
      <c r="H1746" s="2">
        <v>10538.04</v>
      </c>
      <c r="I1746" s="2" t="s">
        <v>29</v>
      </c>
      <c r="J1746" s="4">
        <v>1</v>
      </c>
      <c r="K1746" t="str">
        <f>_xlfn.XLOOKUP(D1746, dim_channels!A:A, dim_channels!C:C, "Not Found")</f>
        <v>OTA</v>
      </c>
      <c r="L1746" t="str">
        <f>_xlfn.XLOOKUP(D1746, dim_channels!A:A, dim_channels!B:B, "Not Found")</f>
        <v>Booking.com</v>
      </c>
      <c r="M1746">
        <f t="shared" si="108"/>
        <v>0</v>
      </c>
      <c r="N1746">
        <f t="shared" si="109"/>
        <v>1</v>
      </c>
      <c r="O1746">
        <f t="shared" si="110"/>
        <v>10538.04</v>
      </c>
      <c r="P1746">
        <f t="shared" si="111"/>
        <v>10538.04</v>
      </c>
    </row>
    <row r="1747" spans="1:16" x14ac:dyDescent="0.2">
      <c r="A1747" s="3" t="s">
        <v>2179</v>
      </c>
      <c r="B1747" s="3" t="s">
        <v>70</v>
      </c>
      <c r="C1747" s="3" t="s">
        <v>197</v>
      </c>
      <c r="D1747" s="3" t="s">
        <v>64</v>
      </c>
      <c r="E1747" s="3" t="s">
        <v>28</v>
      </c>
      <c r="F1747" s="3">
        <v>9071.65</v>
      </c>
      <c r="G1747" s="3">
        <v>0</v>
      </c>
      <c r="H1747" s="3">
        <v>9071.65</v>
      </c>
      <c r="I1747" s="3" t="s">
        <v>29</v>
      </c>
      <c r="J1747" s="5">
        <v>1</v>
      </c>
      <c r="K1747" t="str">
        <f>_xlfn.XLOOKUP(D1747, dim_channels!A:A, dim_channels!C:C, "Not Found")</f>
        <v>Direct</v>
      </c>
      <c r="L1747" t="str">
        <f>_xlfn.XLOOKUP(D1747, dim_channels!A:A, dim_channels!B:B, "Not Found")</f>
        <v>Direct Website</v>
      </c>
      <c r="M1747">
        <f t="shared" si="108"/>
        <v>0</v>
      </c>
      <c r="N1747">
        <f t="shared" si="109"/>
        <v>1</v>
      </c>
      <c r="O1747">
        <f t="shared" si="110"/>
        <v>9071.65</v>
      </c>
      <c r="P1747">
        <f t="shared" si="111"/>
        <v>9071.65</v>
      </c>
    </row>
    <row r="1748" spans="1:16" x14ac:dyDescent="0.2">
      <c r="A1748" s="2" t="s">
        <v>2180</v>
      </c>
      <c r="B1748" s="2" t="s">
        <v>164</v>
      </c>
      <c r="C1748" s="2" t="s">
        <v>357</v>
      </c>
      <c r="D1748" s="2" t="s">
        <v>45</v>
      </c>
      <c r="E1748" s="2" t="s">
        <v>46</v>
      </c>
      <c r="F1748" s="2">
        <v>3994.05</v>
      </c>
      <c r="G1748" s="2">
        <v>199.7</v>
      </c>
      <c r="H1748" s="2">
        <v>3794.35</v>
      </c>
      <c r="I1748" s="2" t="s">
        <v>56</v>
      </c>
      <c r="J1748" s="4">
        <v>1.052630885395391</v>
      </c>
      <c r="K1748" t="str">
        <f>_xlfn.XLOOKUP(D1748, dim_channels!A:A, dim_channels!C:C, "Not Found")</f>
        <v>Corporate</v>
      </c>
      <c r="L1748" t="str">
        <f>_xlfn.XLOOKUP(D1748, dim_channels!A:A, dim_channels!B:B, "Not Found")</f>
        <v>Corporate Direct</v>
      </c>
      <c r="M1748">
        <f t="shared" si="108"/>
        <v>0</v>
      </c>
      <c r="N1748">
        <f t="shared" si="109"/>
        <v>0</v>
      </c>
      <c r="O1748">
        <f t="shared" si="110"/>
        <v>0</v>
      </c>
      <c r="P1748">
        <f t="shared" si="111"/>
        <v>0</v>
      </c>
    </row>
    <row r="1749" spans="1:16" x14ac:dyDescent="0.2">
      <c r="A1749" s="3" t="s">
        <v>2181</v>
      </c>
      <c r="B1749" s="3" t="s">
        <v>509</v>
      </c>
      <c r="C1749" s="3" t="s">
        <v>63</v>
      </c>
      <c r="D1749" s="3" t="s">
        <v>169</v>
      </c>
      <c r="E1749" s="3" t="s">
        <v>46</v>
      </c>
      <c r="F1749" s="3">
        <v>5311.52</v>
      </c>
      <c r="G1749" s="3">
        <v>1062.3</v>
      </c>
      <c r="H1749" s="3">
        <v>4249.22</v>
      </c>
      <c r="I1749" s="3" t="s">
        <v>29</v>
      </c>
      <c r="J1749" s="5">
        <v>1.2499988233134549</v>
      </c>
      <c r="K1749" t="str">
        <f>_xlfn.XLOOKUP(D1749, dim_channels!A:A, dim_channels!C:C, "Not Found")</f>
        <v>GDS</v>
      </c>
      <c r="L1749" t="str">
        <f>_xlfn.XLOOKUP(D1749, dim_channels!A:A, dim_channels!B:B, "Not Found")</f>
        <v>GDS (Amadeus)</v>
      </c>
      <c r="M1749">
        <f t="shared" si="108"/>
        <v>0</v>
      </c>
      <c r="N1749">
        <f t="shared" si="109"/>
        <v>1</v>
      </c>
      <c r="O1749">
        <f t="shared" si="110"/>
        <v>4249.22</v>
      </c>
      <c r="P1749">
        <f t="shared" si="111"/>
        <v>5311.52</v>
      </c>
    </row>
    <row r="1750" spans="1:16" x14ac:dyDescent="0.2">
      <c r="A1750" s="2" t="s">
        <v>2182</v>
      </c>
      <c r="B1750" s="2" t="s">
        <v>110</v>
      </c>
      <c r="C1750" s="2" t="s">
        <v>653</v>
      </c>
      <c r="D1750" s="2" t="s">
        <v>27</v>
      </c>
      <c r="E1750" s="2" t="s">
        <v>60</v>
      </c>
      <c r="F1750" s="2">
        <v>6560.75</v>
      </c>
      <c r="G1750" s="2">
        <v>0</v>
      </c>
      <c r="H1750" s="2">
        <v>6560.75</v>
      </c>
      <c r="I1750" s="2" t="s">
        <v>41</v>
      </c>
      <c r="J1750" s="4">
        <v>1</v>
      </c>
      <c r="K1750" t="str">
        <f>_xlfn.XLOOKUP(D1750, dim_channels!A:A, dim_channels!C:C, "Not Found")</f>
        <v>OTA</v>
      </c>
      <c r="L1750" t="str">
        <f>_xlfn.XLOOKUP(D1750, dim_channels!A:A, dim_channels!B:B, "Not Found")</f>
        <v>Expedia</v>
      </c>
      <c r="M1750">
        <f t="shared" si="108"/>
        <v>1</v>
      </c>
      <c r="N1750">
        <f t="shared" si="109"/>
        <v>0</v>
      </c>
      <c r="O1750">
        <f t="shared" si="110"/>
        <v>0</v>
      </c>
      <c r="P1750">
        <f t="shared" si="111"/>
        <v>0</v>
      </c>
    </row>
    <row r="1751" spans="1:16" x14ac:dyDescent="0.2">
      <c r="A1751" s="3" t="s">
        <v>2183</v>
      </c>
      <c r="B1751" s="3" t="s">
        <v>92</v>
      </c>
      <c r="C1751" s="3" t="s">
        <v>92</v>
      </c>
      <c r="D1751" s="3" t="s">
        <v>114</v>
      </c>
      <c r="E1751" s="3" t="s">
        <v>115</v>
      </c>
      <c r="F1751" s="3">
        <v>8218.0499999999993</v>
      </c>
      <c r="G1751" s="3">
        <v>821.8</v>
      </c>
      <c r="H1751" s="3">
        <v>7396.25</v>
      </c>
      <c r="I1751" s="3" t="s">
        <v>41</v>
      </c>
      <c r="J1751" s="5">
        <v>1.111110359979719</v>
      </c>
      <c r="K1751" t="str">
        <f>_xlfn.XLOOKUP(D1751, dim_channels!A:A, dim_channels!C:C, "Not Found")</f>
        <v>Offline</v>
      </c>
      <c r="L1751" t="str">
        <f>_xlfn.XLOOKUP(D1751, dim_channels!A:A, dim_channels!B:B, "Not Found")</f>
        <v>Travel Agency</v>
      </c>
      <c r="M1751">
        <f t="shared" si="108"/>
        <v>1</v>
      </c>
      <c r="N1751">
        <f t="shared" si="109"/>
        <v>0</v>
      </c>
      <c r="O1751">
        <f t="shared" si="110"/>
        <v>0</v>
      </c>
      <c r="P1751">
        <f t="shared" si="111"/>
        <v>0</v>
      </c>
    </row>
    <row r="1752" spans="1:16" x14ac:dyDescent="0.2">
      <c r="A1752" s="2" t="s">
        <v>2184</v>
      </c>
      <c r="B1752" s="2" t="s">
        <v>813</v>
      </c>
      <c r="C1752" s="2" t="s">
        <v>98</v>
      </c>
      <c r="D1752" s="2" t="s">
        <v>114</v>
      </c>
      <c r="E1752" s="2" t="s">
        <v>46</v>
      </c>
      <c r="F1752" s="2">
        <v>4239.38</v>
      </c>
      <c r="G1752" s="2">
        <v>423.94</v>
      </c>
      <c r="H1752" s="2">
        <v>3815.44</v>
      </c>
      <c r="I1752" s="2" t="s">
        <v>29</v>
      </c>
      <c r="J1752" s="4">
        <v>1.111111693539933</v>
      </c>
      <c r="K1752" t="str">
        <f>_xlfn.XLOOKUP(D1752, dim_channels!A:A, dim_channels!C:C, "Not Found")</f>
        <v>Offline</v>
      </c>
      <c r="L1752" t="str">
        <f>_xlfn.XLOOKUP(D1752, dim_channels!A:A, dim_channels!B:B, "Not Found")</f>
        <v>Travel Agency</v>
      </c>
      <c r="M1752">
        <f t="shared" si="108"/>
        <v>0</v>
      </c>
      <c r="N1752">
        <f t="shared" si="109"/>
        <v>1</v>
      </c>
      <c r="O1752">
        <f t="shared" si="110"/>
        <v>3815.44</v>
      </c>
      <c r="P1752">
        <f t="shared" si="111"/>
        <v>4239.38</v>
      </c>
    </row>
    <row r="1753" spans="1:16" x14ac:dyDescent="0.2">
      <c r="A1753" s="3" t="s">
        <v>2185</v>
      </c>
      <c r="B1753" s="3" t="s">
        <v>205</v>
      </c>
      <c r="C1753" s="3" t="s">
        <v>219</v>
      </c>
      <c r="D1753" s="3" t="s">
        <v>33</v>
      </c>
      <c r="E1753" s="3" t="s">
        <v>34</v>
      </c>
      <c r="F1753" s="3">
        <v>20224.73</v>
      </c>
      <c r="G1753" s="3">
        <v>3033.71</v>
      </c>
      <c r="H1753" s="3">
        <v>17191.02</v>
      </c>
      <c r="I1753" s="3" t="s">
        <v>29</v>
      </c>
      <c r="J1753" s="5">
        <v>1.1764706224528849</v>
      </c>
      <c r="K1753" t="str">
        <f>_xlfn.XLOOKUP(D1753, dim_channels!A:A, dim_channels!C:C, "Not Found")</f>
        <v>OTA</v>
      </c>
      <c r="L1753" t="str">
        <f>_xlfn.XLOOKUP(D1753, dim_channels!A:A, dim_channels!B:B, "Not Found")</f>
        <v>Booking.com</v>
      </c>
      <c r="M1753">
        <f t="shared" si="108"/>
        <v>0</v>
      </c>
      <c r="N1753">
        <f t="shared" si="109"/>
        <v>1</v>
      </c>
      <c r="O1753">
        <f t="shared" si="110"/>
        <v>17191.02</v>
      </c>
      <c r="P1753">
        <f t="shared" si="111"/>
        <v>20224.73</v>
      </c>
    </row>
    <row r="1754" spans="1:16" x14ac:dyDescent="0.2">
      <c r="A1754" s="2" t="s">
        <v>2186</v>
      </c>
      <c r="B1754" s="2" t="s">
        <v>224</v>
      </c>
      <c r="C1754" s="2" t="s">
        <v>781</v>
      </c>
      <c r="D1754" s="2" t="s">
        <v>52</v>
      </c>
      <c r="E1754" s="2" t="s">
        <v>34</v>
      </c>
      <c r="F1754" s="2">
        <v>11148.29</v>
      </c>
      <c r="G1754" s="2">
        <v>1337.79</v>
      </c>
      <c r="H1754" s="2">
        <v>9810.5</v>
      </c>
      <c r="I1754" s="2" t="s">
        <v>29</v>
      </c>
      <c r="J1754" s="4">
        <v>1.13636308037307</v>
      </c>
      <c r="K1754" t="str">
        <f>_xlfn.XLOOKUP(D1754, dim_channels!A:A, dim_channels!C:C, "Not Found")</f>
        <v>OTA</v>
      </c>
      <c r="L1754" t="str">
        <f>_xlfn.XLOOKUP(D1754, dim_channels!A:A, dim_channels!B:B, "Not Found")</f>
        <v>Agoda</v>
      </c>
      <c r="M1754">
        <f t="shared" si="108"/>
        <v>0</v>
      </c>
      <c r="N1754">
        <f t="shared" si="109"/>
        <v>1</v>
      </c>
      <c r="O1754">
        <f t="shared" si="110"/>
        <v>9810.5</v>
      </c>
      <c r="P1754">
        <f t="shared" si="111"/>
        <v>11148.29</v>
      </c>
    </row>
    <row r="1755" spans="1:16" x14ac:dyDescent="0.2">
      <c r="A1755" s="3" t="s">
        <v>2187</v>
      </c>
      <c r="B1755" s="3" t="s">
        <v>375</v>
      </c>
      <c r="C1755" s="3" t="s">
        <v>589</v>
      </c>
      <c r="D1755" s="3" t="s">
        <v>33</v>
      </c>
      <c r="E1755" s="3" t="s">
        <v>28</v>
      </c>
      <c r="F1755" s="3">
        <v>6310.85</v>
      </c>
      <c r="G1755" s="3">
        <v>946.63</v>
      </c>
      <c r="H1755" s="3">
        <v>5364.22</v>
      </c>
      <c r="I1755" s="3" t="s">
        <v>41</v>
      </c>
      <c r="J1755" s="5">
        <v>1.1764711365305669</v>
      </c>
      <c r="K1755" t="str">
        <f>_xlfn.XLOOKUP(D1755, dim_channels!A:A, dim_channels!C:C, "Not Found")</f>
        <v>OTA</v>
      </c>
      <c r="L1755" t="str">
        <f>_xlfn.XLOOKUP(D1755, dim_channels!A:A, dim_channels!B:B, "Not Found")</f>
        <v>Booking.com</v>
      </c>
      <c r="M1755">
        <f t="shared" si="108"/>
        <v>1</v>
      </c>
      <c r="N1755">
        <f t="shared" si="109"/>
        <v>0</v>
      </c>
      <c r="O1755">
        <f t="shared" si="110"/>
        <v>0</v>
      </c>
      <c r="P1755">
        <f t="shared" si="111"/>
        <v>0</v>
      </c>
    </row>
    <row r="1756" spans="1:16" x14ac:dyDescent="0.2">
      <c r="A1756" s="2" t="s">
        <v>2188</v>
      </c>
      <c r="B1756" s="2" t="s">
        <v>375</v>
      </c>
      <c r="C1756" s="2" t="s">
        <v>179</v>
      </c>
      <c r="D1756" s="2" t="s">
        <v>33</v>
      </c>
      <c r="E1756" s="2" t="s">
        <v>28</v>
      </c>
      <c r="F1756" s="2">
        <v>2740.22</v>
      </c>
      <c r="G1756" s="2">
        <v>411.03</v>
      </c>
      <c r="H1756" s="2">
        <v>2329.19</v>
      </c>
      <c r="I1756" s="2" t="s">
        <v>29</v>
      </c>
      <c r="J1756" s="4">
        <v>1.17646907293952</v>
      </c>
      <c r="K1756" t="str">
        <f>_xlfn.XLOOKUP(D1756, dim_channels!A:A, dim_channels!C:C, "Not Found")</f>
        <v>OTA</v>
      </c>
      <c r="L1756" t="str">
        <f>_xlfn.XLOOKUP(D1756, dim_channels!A:A, dim_channels!B:B, "Not Found")</f>
        <v>Booking.com</v>
      </c>
      <c r="M1756">
        <f t="shared" si="108"/>
        <v>0</v>
      </c>
      <c r="N1756">
        <f t="shared" si="109"/>
        <v>1</v>
      </c>
      <c r="O1756">
        <f t="shared" si="110"/>
        <v>2329.19</v>
      </c>
      <c r="P1756">
        <f t="shared" si="111"/>
        <v>2740.22</v>
      </c>
    </row>
    <row r="1757" spans="1:16" x14ac:dyDescent="0.2">
      <c r="A1757" s="3" t="s">
        <v>2189</v>
      </c>
      <c r="B1757" s="3" t="s">
        <v>570</v>
      </c>
      <c r="C1757" s="3" t="s">
        <v>318</v>
      </c>
      <c r="D1757" s="3" t="s">
        <v>45</v>
      </c>
      <c r="E1757" s="3" t="s">
        <v>89</v>
      </c>
      <c r="F1757" s="3">
        <v>2404.25</v>
      </c>
      <c r="G1757" s="3">
        <v>0</v>
      </c>
      <c r="H1757" s="3">
        <v>2404.25</v>
      </c>
      <c r="I1757" s="3" t="s">
        <v>56</v>
      </c>
      <c r="J1757" s="5">
        <v>1</v>
      </c>
      <c r="K1757" t="str">
        <f>_xlfn.XLOOKUP(D1757, dim_channels!A:A, dim_channels!C:C, "Not Found")</f>
        <v>Corporate</v>
      </c>
      <c r="L1757" t="str">
        <f>_xlfn.XLOOKUP(D1757, dim_channels!A:A, dim_channels!B:B, "Not Found")</f>
        <v>Corporate Direct</v>
      </c>
      <c r="M1757">
        <f t="shared" si="108"/>
        <v>0</v>
      </c>
      <c r="N1757">
        <f t="shared" si="109"/>
        <v>0</v>
      </c>
      <c r="O1757">
        <f t="shared" si="110"/>
        <v>0</v>
      </c>
      <c r="P1757">
        <f t="shared" si="111"/>
        <v>0</v>
      </c>
    </row>
    <row r="1758" spans="1:16" x14ac:dyDescent="0.2">
      <c r="A1758" s="2" t="s">
        <v>2190</v>
      </c>
      <c r="B1758" s="2" t="s">
        <v>50</v>
      </c>
      <c r="C1758" s="2" t="s">
        <v>294</v>
      </c>
      <c r="D1758" s="2" t="s">
        <v>33</v>
      </c>
      <c r="E1758" s="2" t="s">
        <v>28</v>
      </c>
      <c r="F1758" s="2">
        <v>7908.39</v>
      </c>
      <c r="G1758" s="2">
        <v>1186.26</v>
      </c>
      <c r="H1758" s="2">
        <v>6722.13</v>
      </c>
      <c r="I1758" s="2" t="s">
        <v>29</v>
      </c>
      <c r="J1758" s="4">
        <v>1.176470850757126</v>
      </c>
      <c r="K1758" t="str">
        <f>_xlfn.XLOOKUP(D1758, dim_channels!A:A, dim_channels!C:C, "Not Found")</f>
        <v>OTA</v>
      </c>
      <c r="L1758" t="str">
        <f>_xlfn.XLOOKUP(D1758, dim_channels!A:A, dim_channels!B:B, "Not Found")</f>
        <v>Booking.com</v>
      </c>
      <c r="M1758">
        <f t="shared" si="108"/>
        <v>0</v>
      </c>
      <c r="N1758">
        <f t="shared" si="109"/>
        <v>1</v>
      </c>
      <c r="O1758">
        <f t="shared" si="110"/>
        <v>6722.13</v>
      </c>
      <c r="P1758">
        <f t="shared" si="111"/>
        <v>7908.39</v>
      </c>
    </row>
    <row r="1759" spans="1:16" x14ac:dyDescent="0.2">
      <c r="A1759" s="3" t="s">
        <v>2191</v>
      </c>
      <c r="B1759" s="3" t="s">
        <v>955</v>
      </c>
      <c r="C1759" s="3" t="s">
        <v>685</v>
      </c>
      <c r="D1759" s="3" t="s">
        <v>64</v>
      </c>
      <c r="E1759" s="3" t="s">
        <v>115</v>
      </c>
      <c r="F1759" s="3">
        <v>7225.09</v>
      </c>
      <c r="G1759" s="3">
        <v>0</v>
      </c>
      <c r="H1759" s="3">
        <v>7225.09</v>
      </c>
      <c r="I1759" s="3" t="s">
        <v>29</v>
      </c>
      <c r="J1759" s="5">
        <v>1</v>
      </c>
      <c r="K1759" t="str">
        <f>_xlfn.XLOOKUP(D1759, dim_channels!A:A, dim_channels!C:C, "Not Found")</f>
        <v>Direct</v>
      </c>
      <c r="L1759" t="str">
        <f>_xlfn.XLOOKUP(D1759, dim_channels!A:A, dim_channels!B:B, "Not Found")</f>
        <v>Direct Website</v>
      </c>
      <c r="M1759">
        <f t="shared" si="108"/>
        <v>0</v>
      </c>
      <c r="N1759">
        <f t="shared" si="109"/>
        <v>1</v>
      </c>
      <c r="O1759">
        <f t="shared" si="110"/>
        <v>7225.09</v>
      </c>
      <c r="P1759">
        <f t="shared" si="111"/>
        <v>7225.09</v>
      </c>
    </row>
    <row r="1760" spans="1:16" x14ac:dyDescent="0.2">
      <c r="A1760" s="2" t="s">
        <v>2192</v>
      </c>
      <c r="B1760" s="2" t="s">
        <v>36</v>
      </c>
      <c r="C1760" s="2" t="s">
        <v>168</v>
      </c>
      <c r="D1760" s="2" t="s">
        <v>64</v>
      </c>
      <c r="E1760" s="2" t="s">
        <v>28</v>
      </c>
      <c r="F1760" s="2">
        <v>10801.59</v>
      </c>
      <c r="G1760" s="2">
        <v>0</v>
      </c>
      <c r="H1760" s="2">
        <v>10801.59</v>
      </c>
      <c r="I1760" s="2" t="s">
        <v>29</v>
      </c>
      <c r="J1760" s="4">
        <v>1</v>
      </c>
      <c r="K1760" t="str">
        <f>_xlfn.XLOOKUP(D1760, dim_channels!A:A, dim_channels!C:C, "Not Found")</f>
        <v>Direct</v>
      </c>
      <c r="L1760" t="str">
        <f>_xlfn.XLOOKUP(D1760, dim_channels!A:A, dim_channels!B:B, "Not Found")</f>
        <v>Direct Website</v>
      </c>
      <c r="M1760">
        <f t="shared" si="108"/>
        <v>0</v>
      </c>
      <c r="N1760">
        <f t="shared" si="109"/>
        <v>1</v>
      </c>
      <c r="O1760">
        <f t="shared" si="110"/>
        <v>10801.59</v>
      </c>
      <c r="P1760">
        <f t="shared" si="111"/>
        <v>10801.59</v>
      </c>
    </row>
    <row r="1761" spans="1:16" x14ac:dyDescent="0.2">
      <c r="A1761" s="3" t="s">
        <v>2193</v>
      </c>
      <c r="B1761" s="3" t="s">
        <v>949</v>
      </c>
      <c r="C1761" s="3" t="s">
        <v>129</v>
      </c>
      <c r="D1761" s="3" t="s">
        <v>33</v>
      </c>
      <c r="E1761" s="3" t="s">
        <v>34</v>
      </c>
      <c r="F1761" s="3">
        <v>8252.9699999999993</v>
      </c>
      <c r="G1761" s="3">
        <v>1237.95</v>
      </c>
      <c r="H1761" s="3">
        <v>7015.02</v>
      </c>
      <c r="I1761" s="3" t="s">
        <v>29</v>
      </c>
      <c r="J1761" s="5">
        <v>1.176471342918481</v>
      </c>
      <c r="K1761" t="str">
        <f>_xlfn.XLOOKUP(D1761, dim_channels!A:A, dim_channels!C:C, "Not Found")</f>
        <v>OTA</v>
      </c>
      <c r="L1761" t="str">
        <f>_xlfn.XLOOKUP(D1761, dim_channels!A:A, dim_channels!B:B, "Not Found")</f>
        <v>Booking.com</v>
      </c>
      <c r="M1761">
        <f t="shared" si="108"/>
        <v>0</v>
      </c>
      <c r="N1761">
        <f t="shared" si="109"/>
        <v>1</v>
      </c>
      <c r="O1761">
        <f t="shared" si="110"/>
        <v>7015.02</v>
      </c>
      <c r="P1761">
        <f t="shared" si="111"/>
        <v>8252.9699999999993</v>
      </c>
    </row>
    <row r="1762" spans="1:16" x14ac:dyDescent="0.2">
      <c r="A1762" s="2" t="s">
        <v>2194</v>
      </c>
      <c r="B1762" s="2" t="s">
        <v>168</v>
      </c>
      <c r="C1762" s="2" t="s">
        <v>118</v>
      </c>
      <c r="D1762" s="2" t="s">
        <v>114</v>
      </c>
      <c r="E1762" s="2" t="s">
        <v>115</v>
      </c>
      <c r="F1762" s="2">
        <v>12450.87</v>
      </c>
      <c r="G1762" s="2">
        <v>1245.0899999999999</v>
      </c>
      <c r="H1762" s="2">
        <v>11205.78</v>
      </c>
      <c r="I1762" s="2" t="s">
        <v>29</v>
      </c>
      <c r="J1762" s="4">
        <v>1.1111114085766449</v>
      </c>
      <c r="K1762" t="str">
        <f>_xlfn.XLOOKUP(D1762, dim_channels!A:A, dim_channels!C:C, "Not Found")</f>
        <v>Offline</v>
      </c>
      <c r="L1762" t="str">
        <f>_xlfn.XLOOKUP(D1762, dim_channels!A:A, dim_channels!B:B, "Not Found")</f>
        <v>Travel Agency</v>
      </c>
      <c r="M1762">
        <f t="shared" si="108"/>
        <v>0</v>
      </c>
      <c r="N1762">
        <f t="shared" si="109"/>
        <v>1</v>
      </c>
      <c r="O1762">
        <f t="shared" si="110"/>
        <v>11205.78</v>
      </c>
      <c r="P1762">
        <f t="shared" si="111"/>
        <v>12450.87</v>
      </c>
    </row>
    <row r="1763" spans="1:16" x14ac:dyDescent="0.2">
      <c r="A1763" s="3" t="s">
        <v>2195</v>
      </c>
      <c r="B1763" s="3" t="s">
        <v>679</v>
      </c>
      <c r="C1763" s="3" t="s">
        <v>373</v>
      </c>
      <c r="D1763" s="3" t="s">
        <v>64</v>
      </c>
      <c r="E1763" s="3" t="s">
        <v>34</v>
      </c>
      <c r="F1763" s="3">
        <v>20038.66</v>
      </c>
      <c r="G1763" s="3">
        <v>0</v>
      </c>
      <c r="H1763" s="3">
        <v>20038.66</v>
      </c>
      <c r="I1763" s="3" t="s">
        <v>29</v>
      </c>
      <c r="J1763" s="5">
        <v>1</v>
      </c>
      <c r="K1763" t="str">
        <f>_xlfn.XLOOKUP(D1763, dim_channels!A:A, dim_channels!C:C, "Not Found")</f>
        <v>Direct</v>
      </c>
      <c r="L1763" t="str">
        <f>_xlfn.XLOOKUP(D1763, dim_channels!A:A, dim_channels!B:B, "Not Found")</f>
        <v>Direct Website</v>
      </c>
      <c r="M1763">
        <f t="shared" si="108"/>
        <v>0</v>
      </c>
      <c r="N1763">
        <f t="shared" si="109"/>
        <v>1</v>
      </c>
      <c r="O1763">
        <f t="shared" si="110"/>
        <v>20038.66</v>
      </c>
      <c r="P1763">
        <f t="shared" si="111"/>
        <v>20038.66</v>
      </c>
    </row>
    <row r="1764" spans="1:16" x14ac:dyDescent="0.2">
      <c r="A1764" s="2" t="s">
        <v>2196</v>
      </c>
      <c r="B1764" s="2" t="s">
        <v>445</v>
      </c>
      <c r="C1764" s="2" t="s">
        <v>794</v>
      </c>
      <c r="D1764" s="2" t="s">
        <v>169</v>
      </c>
      <c r="E1764" s="2" t="s">
        <v>46</v>
      </c>
      <c r="F1764" s="2">
        <v>10128.58</v>
      </c>
      <c r="G1764" s="2">
        <v>2025.72</v>
      </c>
      <c r="H1764" s="2">
        <v>8102.86</v>
      </c>
      <c r="I1764" s="2" t="s">
        <v>41</v>
      </c>
      <c r="J1764" s="4">
        <v>1.2500006170660729</v>
      </c>
      <c r="K1764" t="str">
        <f>_xlfn.XLOOKUP(D1764, dim_channels!A:A, dim_channels!C:C, "Not Found")</f>
        <v>GDS</v>
      </c>
      <c r="L1764" t="str">
        <f>_xlfn.XLOOKUP(D1764, dim_channels!A:A, dim_channels!B:B, "Not Found")</f>
        <v>GDS (Amadeus)</v>
      </c>
      <c r="M1764">
        <f t="shared" si="108"/>
        <v>1</v>
      </c>
      <c r="N1764">
        <f t="shared" si="109"/>
        <v>0</v>
      </c>
      <c r="O1764">
        <f t="shared" si="110"/>
        <v>0</v>
      </c>
      <c r="P1764">
        <f t="shared" si="111"/>
        <v>0</v>
      </c>
    </row>
    <row r="1765" spans="1:16" x14ac:dyDescent="0.2">
      <c r="A1765" s="3" t="s">
        <v>2197</v>
      </c>
      <c r="B1765" s="3" t="s">
        <v>67</v>
      </c>
      <c r="C1765" s="3" t="s">
        <v>299</v>
      </c>
      <c r="D1765" s="3" t="s">
        <v>33</v>
      </c>
      <c r="E1765" s="3" t="s">
        <v>28</v>
      </c>
      <c r="F1765" s="3">
        <v>10343.08</v>
      </c>
      <c r="G1765" s="3">
        <v>1551.46</v>
      </c>
      <c r="H1765" s="3">
        <v>8791.6200000000008</v>
      </c>
      <c r="I1765" s="3" t="s">
        <v>29</v>
      </c>
      <c r="J1765" s="5">
        <v>1.1764703206007541</v>
      </c>
      <c r="K1765" t="str">
        <f>_xlfn.XLOOKUP(D1765, dim_channels!A:A, dim_channels!C:C, "Not Found")</f>
        <v>OTA</v>
      </c>
      <c r="L1765" t="str">
        <f>_xlfn.XLOOKUP(D1765, dim_channels!A:A, dim_channels!B:B, "Not Found")</f>
        <v>Booking.com</v>
      </c>
      <c r="M1765">
        <f t="shared" si="108"/>
        <v>0</v>
      </c>
      <c r="N1765">
        <f t="shared" si="109"/>
        <v>1</v>
      </c>
      <c r="O1765">
        <f t="shared" si="110"/>
        <v>8791.6200000000008</v>
      </c>
      <c r="P1765">
        <f t="shared" si="111"/>
        <v>10343.08</v>
      </c>
    </row>
    <row r="1766" spans="1:16" x14ac:dyDescent="0.2">
      <c r="A1766" s="2" t="s">
        <v>2198</v>
      </c>
      <c r="B1766" s="2" t="s">
        <v>1610</v>
      </c>
      <c r="C1766" s="2" t="s">
        <v>548</v>
      </c>
      <c r="D1766" s="2" t="s">
        <v>114</v>
      </c>
      <c r="E1766" s="2" t="s">
        <v>115</v>
      </c>
      <c r="F1766" s="2">
        <v>6852.63</v>
      </c>
      <c r="G1766" s="2">
        <v>685.26</v>
      </c>
      <c r="H1766" s="2">
        <v>6167.37</v>
      </c>
      <c r="I1766" s="2" t="s">
        <v>29</v>
      </c>
      <c r="J1766" s="4">
        <v>1.111110570632214</v>
      </c>
      <c r="K1766" t="str">
        <f>_xlfn.XLOOKUP(D1766, dim_channels!A:A, dim_channels!C:C, "Not Found")</f>
        <v>Offline</v>
      </c>
      <c r="L1766" t="str">
        <f>_xlfn.XLOOKUP(D1766, dim_channels!A:A, dim_channels!B:B, "Not Found")</f>
        <v>Travel Agency</v>
      </c>
      <c r="M1766">
        <f t="shared" si="108"/>
        <v>0</v>
      </c>
      <c r="N1766">
        <f t="shared" si="109"/>
        <v>1</v>
      </c>
      <c r="O1766">
        <f t="shared" si="110"/>
        <v>6167.37</v>
      </c>
      <c r="P1766">
        <f t="shared" si="111"/>
        <v>6852.63</v>
      </c>
    </row>
    <row r="1767" spans="1:16" x14ac:dyDescent="0.2">
      <c r="A1767" s="3" t="s">
        <v>2199</v>
      </c>
      <c r="B1767" s="3" t="s">
        <v>386</v>
      </c>
      <c r="C1767" s="3" t="s">
        <v>708</v>
      </c>
      <c r="D1767" s="3" t="s">
        <v>52</v>
      </c>
      <c r="E1767" s="3" t="s">
        <v>34</v>
      </c>
      <c r="F1767" s="3">
        <v>8658.6299999999992</v>
      </c>
      <c r="G1767" s="3">
        <v>1039.04</v>
      </c>
      <c r="H1767" s="3">
        <v>7619.59</v>
      </c>
      <c r="I1767" s="3" t="s">
        <v>29</v>
      </c>
      <c r="J1767" s="5">
        <v>1.1363642925669231</v>
      </c>
      <c r="K1767" t="str">
        <f>_xlfn.XLOOKUP(D1767, dim_channels!A:A, dim_channels!C:C, "Not Found")</f>
        <v>OTA</v>
      </c>
      <c r="L1767" t="str">
        <f>_xlfn.XLOOKUP(D1767, dim_channels!A:A, dim_channels!B:B, "Not Found")</f>
        <v>Agoda</v>
      </c>
      <c r="M1767">
        <f t="shared" si="108"/>
        <v>0</v>
      </c>
      <c r="N1767">
        <f t="shared" si="109"/>
        <v>1</v>
      </c>
      <c r="O1767">
        <f t="shared" si="110"/>
        <v>7619.59</v>
      </c>
      <c r="P1767">
        <f t="shared" si="111"/>
        <v>8658.6299999999992</v>
      </c>
    </row>
    <row r="1768" spans="1:16" x14ac:dyDescent="0.2">
      <c r="A1768" s="2" t="s">
        <v>2200</v>
      </c>
      <c r="B1768" s="2" t="s">
        <v>368</v>
      </c>
      <c r="C1768" s="2" t="s">
        <v>794</v>
      </c>
      <c r="D1768" s="2" t="s">
        <v>45</v>
      </c>
      <c r="E1768" s="2" t="s">
        <v>46</v>
      </c>
      <c r="F1768" s="2">
        <v>14099.74</v>
      </c>
      <c r="G1768" s="2">
        <v>704.99</v>
      </c>
      <c r="H1768" s="2">
        <v>13394.75</v>
      </c>
      <c r="I1768" s="2" t="s">
        <v>29</v>
      </c>
      <c r="J1768" s="4">
        <v>1.0526318147035221</v>
      </c>
      <c r="K1768" t="str">
        <f>_xlfn.XLOOKUP(D1768, dim_channels!A:A, dim_channels!C:C, "Not Found")</f>
        <v>Corporate</v>
      </c>
      <c r="L1768" t="str">
        <f>_xlfn.XLOOKUP(D1768, dim_channels!A:A, dim_channels!B:B, "Not Found")</f>
        <v>Corporate Direct</v>
      </c>
      <c r="M1768">
        <f t="shared" si="108"/>
        <v>0</v>
      </c>
      <c r="N1768">
        <f t="shared" si="109"/>
        <v>1</v>
      </c>
      <c r="O1768">
        <f t="shared" si="110"/>
        <v>13394.75</v>
      </c>
      <c r="P1768">
        <f t="shared" si="111"/>
        <v>14099.74</v>
      </c>
    </row>
    <row r="1769" spans="1:16" x14ac:dyDescent="0.2">
      <c r="A1769" s="3" t="s">
        <v>2201</v>
      </c>
      <c r="B1769" s="3" t="s">
        <v>44</v>
      </c>
      <c r="C1769" s="3" t="s">
        <v>72</v>
      </c>
      <c r="D1769" s="3" t="s">
        <v>27</v>
      </c>
      <c r="E1769" s="3" t="s">
        <v>60</v>
      </c>
      <c r="F1769" s="3">
        <v>4333.9799999999996</v>
      </c>
      <c r="G1769" s="3">
        <v>0</v>
      </c>
      <c r="H1769" s="3">
        <v>4333.9799999999996</v>
      </c>
      <c r="I1769" s="3" t="s">
        <v>56</v>
      </c>
      <c r="J1769" s="5">
        <v>1</v>
      </c>
      <c r="K1769" t="str">
        <f>_xlfn.XLOOKUP(D1769, dim_channels!A:A, dim_channels!C:C, "Not Found")</f>
        <v>OTA</v>
      </c>
      <c r="L1769" t="str">
        <f>_xlfn.XLOOKUP(D1769, dim_channels!A:A, dim_channels!B:B, "Not Found")</f>
        <v>Expedia</v>
      </c>
      <c r="M1769">
        <f t="shared" si="108"/>
        <v>0</v>
      </c>
      <c r="N1769">
        <f t="shared" si="109"/>
        <v>0</v>
      </c>
      <c r="O1769">
        <f t="shared" si="110"/>
        <v>0</v>
      </c>
      <c r="P1769">
        <f t="shared" si="111"/>
        <v>0</v>
      </c>
    </row>
    <row r="1770" spans="1:16" x14ac:dyDescent="0.2">
      <c r="A1770" s="2" t="s">
        <v>2202</v>
      </c>
      <c r="B1770" s="2" t="s">
        <v>79</v>
      </c>
      <c r="C1770" s="2" t="s">
        <v>230</v>
      </c>
      <c r="D1770" s="2" t="s">
        <v>27</v>
      </c>
      <c r="E1770" s="2" t="s">
        <v>60</v>
      </c>
      <c r="F1770" s="2">
        <v>17507.73</v>
      </c>
      <c r="G1770" s="2">
        <v>0</v>
      </c>
      <c r="H1770" s="2">
        <v>17507.73</v>
      </c>
      <c r="I1770" s="2" t="s">
        <v>41</v>
      </c>
      <c r="J1770" s="4">
        <v>1</v>
      </c>
      <c r="K1770" t="str">
        <f>_xlfn.XLOOKUP(D1770, dim_channels!A:A, dim_channels!C:C, "Not Found")</f>
        <v>OTA</v>
      </c>
      <c r="L1770" t="str">
        <f>_xlfn.XLOOKUP(D1770, dim_channels!A:A, dim_channels!B:B, "Not Found")</f>
        <v>Expedia</v>
      </c>
      <c r="M1770">
        <f t="shared" si="108"/>
        <v>1</v>
      </c>
      <c r="N1770">
        <f t="shared" si="109"/>
        <v>0</v>
      </c>
      <c r="O1770">
        <f t="shared" si="110"/>
        <v>0</v>
      </c>
      <c r="P1770">
        <f t="shared" si="111"/>
        <v>0</v>
      </c>
    </row>
    <row r="1771" spans="1:16" x14ac:dyDescent="0.2">
      <c r="A1771" s="3" t="s">
        <v>2203</v>
      </c>
      <c r="B1771" s="3" t="s">
        <v>129</v>
      </c>
      <c r="C1771" s="3" t="s">
        <v>138</v>
      </c>
      <c r="D1771" s="3" t="s">
        <v>27</v>
      </c>
      <c r="E1771" s="3" t="s">
        <v>28</v>
      </c>
      <c r="F1771" s="3">
        <v>13373.77</v>
      </c>
      <c r="G1771" s="3">
        <v>2407.2800000000002</v>
      </c>
      <c r="H1771" s="3">
        <v>10966.49</v>
      </c>
      <c r="I1771" s="3" t="s">
        <v>56</v>
      </c>
      <c r="J1771" s="5">
        <v>1.219512350806867</v>
      </c>
      <c r="K1771" t="str">
        <f>_xlfn.XLOOKUP(D1771, dim_channels!A:A, dim_channels!C:C, "Not Found")</f>
        <v>OTA</v>
      </c>
      <c r="L1771" t="str">
        <f>_xlfn.XLOOKUP(D1771, dim_channels!A:A, dim_channels!B:B, "Not Found")</f>
        <v>Expedia</v>
      </c>
      <c r="M1771">
        <f t="shared" si="108"/>
        <v>0</v>
      </c>
      <c r="N1771">
        <f t="shared" si="109"/>
        <v>0</v>
      </c>
      <c r="O1771">
        <f t="shared" si="110"/>
        <v>0</v>
      </c>
      <c r="P1771">
        <f t="shared" si="111"/>
        <v>0</v>
      </c>
    </row>
    <row r="1772" spans="1:16" x14ac:dyDescent="0.2">
      <c r="A1772" s="2" t="s">
        <v>2204</v>
      </c>
      <c r="B1772" s="2" t="s">
        <v>210</v>
      </c>
      <c r="C1772" s="2" t="s">
        <v>143</v>
      </c>
      <c r="D1772" s="2" t="s">
        <v>33</v>
      </c>
      <c r="E1772" s="2" t="s">
        <v>28</v>
      </c>
      <c r="F1772" s="2">
        <v>4924.24</v>
      </c>
      <c r="G1772" s="2">
        <v>738.64</v>
      </c>
      <c r="H1772" s="2">
        <v>4185.6000000000004</v>
      </c>
      <c r="I1772" s="2" t="s">
        <v>29</v>
      </c>
      <c r="J1772" s="4">
        <v>1.176471712538226</v>
      </c>
      <c r="K1772" t="str">
        <f>_xlfn.XLOOKUP(D1772, dim_channels!A:A, dim_channels!C:C, "Not Found")</f>
        <v>OTA</v>
      </c>
      <c r="L1772" t="str">
        <f>_xlfn.XLOOKUP(D1772, dim_channels!A:A, dim_channels!B:B, "Not Found")</f>
        <v>Booking.com</v>
      </c>
      <c r="M1772">
        <f t="shared" si="108"/>
        <v>0</v>
      </c>
      <c r="N1772">
        <f t="shared" si="109"/>
        <v>1</v>
      </c>
      <c r="O1772">
        <f t="shared" si="110"/>
        <v>4185.6000000000004</v>
      </c>
      <c r="P1772">
        <f t="shared" si="111"/>
        <v>4924.24</v>
      </c>
    </row>
    <row r="1773" spans="1:16" x14ac:dyDescent="0.2">
      <c r="A1773" s="3" t="s">
        <v>2205</v>
      </c>
      <c r="B1773" s="3" t="s">
        <v>44</v>
      </c>
      <c r="C1773" s="3" t="s">
        <v>454</v>
      </c>
      <c r="D1773" s="3" t="s">
        <v>45</v>
      </c>
      <c r="E1773" s="3" t="s">
        <v>46</v>
      </c>
      <c r="F1773" s="3">
        <v>3802.54</v>
      </c>
      <c r="G1773" s="3">
        <v>190.13</v>
      </c>
      <c r="H1773" s="3">
        <v>3612.41</v>
      </c>
      <c r="I1773" s="3" t="s">
        <v>29</v>
      </c>
      <c r="J1773" s="5">
        <v>1.05263245312686</v>
      </c>
      <c r="K1773" t="str">
        <f>_xlfn.XLOOKUP(D1773, dim_channels!A:A, dim_channels!C:C, "Not Found")</f>
        <v>Corporate</v>
      </c>
      <c r="L1773" t="str">
        <f>_xlfn.XLOOKUP(D1773, dim_channels!A:A, dim_channels!B:B, "Not Found")</f>
        <v>Corporate Direct</v>
      </c>
      <c r="M1773">
        <f t="shared" si="108"/>
        <v>0</v>
      </c>
      <c r="N1773">
        <f t="shared" si="109"/>
        <v>1</v>
      </c>
      <c r="O1773">
        <f t="shared" si="110"/>
        <v>3612.41</v>
      </c>
      <c r="P1773">
        <f t="shared" si="111"/>
        <v>3802.54</v>
      </c>
    </row>
    <row r="1774" spans="1:16" x14ac:dyDescent="0.2">
      <c r="A1774" s="2" t="s">
        <v>2206</v>
      </c>
      <c r="B1774" s="2" t="s">
        <v>234</v>
      </c>
      <c r="C1774" s="2" t="s">
        <v>234</v>
      </c>
      <c r="D1774" s="2" t="s">
        <v>64</v>
      </c>
      <c r="E1774" s="2" t="s">
        <v>28</v>
      </c>
      <c r="F1774" s="2">
        <v>7710.68</v>
      </c>
      <c r="G1774" s="2">
        <v>0</v>
      </c>
      <c r="H1774" s="2">
        <v>7710.68</v>
      </c>
      <c r="I1774" s="2" t="s">
        <v>29</v>
      </c>
      <c r="J1774" s="4">
        <v>1</v>
      </c>
      <c r="K1774" t="str">
        <f>_xlfn.XLOOKUP(D1774, dim_channels!A:A, dim_channels!C:C, "Not Found")</f>
        <v>Direct</v>
      </c>
      <c r="L1774" t="str">
        <f>_xlfn.XLOOKUP(D1774, dim_channels!A:A, dim_channels!B:B, "Not Found")</f>
        <v>Direct Website</v>
      </c>
      <c r="M1774">
        <f t="shared" si="108"/>
        <v>0</v>
      </c>
      <c r="N1774">
        <f t="shared" si="109"/>
        <v>1</v>
      </c>
      <c r="O1774">
        <f t="shared" si="110"/>
        <v>7710.68</v>
      </c>
      <c r="P1774">
        <f t="shared" si="111"/>
        <v>7710.68</v>
      </c>
    </row>
    <row r="1775" spans="1:16" x14ac:dyDescent="0.2">
      <c r="A1775" s="3" t="s">
        <v>2207</v>
      </c>
      <c r="B1775" s="3" t="s">
        <v>702</v>
      </c>
      <c r="C1775" s="3" t="s">
        <v>141</v>
      </c>
      <c r="D1775" s="3" t="s">
        <v>33</v>
      </c>
      <c r="E1775" s="3" t="s">
        <v>34</v>
      </c>
      <c r="F1775" s="3">
        <v>14368.43</v>
      </c>
      <c r="G1775" s="3">
        <v>2155.2600000000002</v>
      </c>
      <c r="H1775" s="3">
        <v>12213.17</v>
      </c>
      <c r="I1775" s="3" t="s">
        <v>41</v>
      </c>
      <c r="J1775" s="5">
        <v>1.1764701547591661</v>
      </c>
      <c r="K1775" t="str">
        <f>_xlfn.XLOOKUP(D1775, dim_channels!A:A, dim_channels!C:C, "Not Found")</f>
        <v>OTA</v>
      </c>
      <c r="L1775" t="str">
        <f>_xlfn.XLOOKUP(D1775, dim_channels!A:A, dim_channels!B:B, "Not Found")</f>
        <v>Booking.com</v>
      </c>
      <c r="M1775">
        <f t="shared" si="108"/>
        <v>1</v>
      </c>
      <c r="N1775">
        <f t="shared" si="109"/>
        <v>0</v>
      </c>
      <c r="O1775">
        <f t="shared" si="110"/>
        <v>0</v>
      </c>
      <c r="P1775">
        <f t="shared" si="111"/>
        <v>0</v>
      </c>
    </row>
    <row r="1776" spans="1:16" x14ac:dyDescent="0.2">
      <c r="A1776" s="2" t="s">
        <v>2208</v>
      </c>
      <c r="B1776" s="2" t="s">
        <v>435</v>
      </c>
      <c r="C1776" s="2" t="s">
        <v>210</v>
      </c>
      <c r="D1776" s="2" t="s">
        <v>27</v>
      </c>
      <c r="E1776" s="2" t="s">
        <v>60</v>
      </c>
      <c r="F1776" s="2">
        <v>13227.55</v>
      </c>
      <c r="G1776" s="2">
        <v>0</v>
      </c>
      <c r="H1776" s="2">
        <v>13227.55</v>
      </c>
      <c r="I1776" s="2" t="s">
        <v>29</v>
      </c>
      <c r="J1776" s="4">
        <v>1</v>
      </c>
      <c r="K1776" t="str">
        <f>_xlfn.XLOOKUP(D1776, dim_channels!A:A, dim_channels!C:C, "Not Found")</f>
        <v>OTA</v>
      </c>
      <c r="L1776" t="str">
        <f>_xlfn.XLOOKUP(D1776, dim_channels!A:A, dim_channels!B:B, "Not Found")</f>
        <v>Expedia</v>
      </c>
      <c r="M1776">
        <f t="shared" si="108"/>
        <v>0</v>
      </c>
      <c r="N1776">
        <f t="shared" si="109"/>
        <v>1</v>
      </c>
      <c r="O1776">
        <f t="shared" si="110"/>
        <v>13227.55</v>
      </c>
      <c r="P1776">
        <f t="shared" si="111"/>
        <v>13227.55</v>
      </c>
    </row>
    <row r="1777" spans="1:16" x14ac:dyDescent="0.2">
      <c r="A1777" s="3" t="s">
        <v>2209</v>
      </c>
      <c r="B1777" s="3" t="s">
        <v>410</v>
      </c>
      <c r="C1777" s="3" t="s">
        <v>410</v>
      </c>
      <c r="D1777" s="3" t="s">
        <v>169</v>
      </c>
      <c r="E1777" s="3" t="s">
        <v>46</v>
      </c>
      <c r="F1777" s="3">
        <v>13213.72</v>
      </c>
      <c r="G1777" s="3">
        <v>2642.74</v>
      </c>
      <c r="H1777" s="3">
        <v>10570.98</v>
      </c>
      <c r="I1777" s="3" t="s">
        <v>29</v>
      </c>
      <c r="J1777" s="5">
        <v>1.249999527006957</v>
      </c>
      <c r="K1777" t="str">
        <f>_xlfn.XLOOKUP(D1777, dim_channels!A:A, dim_channels!C:C, "Not Found")</f>
        <v>GDS</v>
      </c>
      <c r="L1777" t="str">
        <f>_xlfn.XLOOKUP(D1777, dim_channels!A:A, dim_channels!B:B, "Not Found")</f>
        <v>GDS (Amadeus)</v>
      </c>
      <c r="M1777">
        <f t="shared" si="108"/>
        <v>0</v>
      </c>
      <c r="N1777">
        <f t="shared" si="109"/>
        <v>1</v>
      </c>
      <c r="O1777">
        <f t="shared" si="110"/>
        <v>10570.98</v>
      </c>
      <c r="P1777">
        <f t="shared" si="111"/>
        <v>13213.72</v>
      </c>
    </row>
    <row r="1778" spans="1:16" x14ac:dyDescent="0.2">
      <c r="A1778" s="2" t="s">
        <v>2210</v>
      </c>
      <c r="B1778" s="2" t="s">
        <v>614</v>
      </c>
      <c r="C1778" s="2" t="s">
        <v>458</v>
      </c>
      <c r="D1778" s="2" t="s">
        <v>52</v>
      </c>
      <c r="E1778" s="2" t="s">
        <v>60</v>
      </c>
      <c r="F1778" s="2">
        <v>13035.17</v>
      </c>
      <c r="G1778" s="2">
        <v>0</v>
      </c>
      <c r="H1778" s="2">
        <v>13035.17</v>
      </c>
      <c r="I1778" s="2" t="s">
        <v>41</v>
      </c>
      <c r="J1778" s="4">
        <v>1</v>
      </c>
      <c r="K1778" t="str">
        <f>_xlfn.XLOOKUP(D1778, dim_channels!A:A, dim_channels!C:C, "Not Found")</f>
        <v>OTA</v>
      </c>
      <c r="L1778" t="str">
        <f>_xlfn.XLOOKUP(D1778, dim_channels!A:A, dim_channels!B:B, "Not Found")</f>
        <v>Agoda</v>
      </c>
      <c r="M1778">
        <f t="shared" si="108"/>
        <v>1</v>
      </c>
      <c r="N1778">
        <f t="shared" si="109"/>
        <v>0</v>
      </c>
      <c r="O1778">
        <f t="shared" si="110"/>
        <v>0</v>
      </c>
      <c r="P1778">
        <f t="shared" si="111"/>
        <v>0</v>
      </c>
    </row>
    <row r="1779" spans="1:16" x14ac:dyDescent="0.2">
      <c r="A1779" s="3" t="s">
        <v>2211</v>
      </c>
      <c r="B1779" s="3" t="s">
        <v>297</v>
      </c>
      <c r="C1779" s="3" t="s">
        <v>198</v>
      </c>
      <c r="D1779" s="3" t="s">
        <v>27</v>
      </c>
      <c r="E1779" s="3" t="s">
        <v>60</v>
      </c>
      <c r="F1779" s="3">
        <v>11569.18</v>
      </c>
      <c r="G1779" s="3">
        <v>0</v>
      </c>
      <c r="H1779" s="3">
        <v>11569.18</v>
      </c>
      <c r="I1779" s="3" t="s">
        <v>41</v>
      </c>
      <c r="J1779" s="5">
        <v>1</v>
      </c>
      <c r="K1779" t="str">
        <f>_xlfn.XLOOKUP(D1779, dim_channels!A:A, dim_channels!C:C, "Not Found")</f>
        <v>OTA</v>
      </c>
      <c r="L1779" t="str">
        <f>_xlfn.XLOOKUP(D1779, dim_channels!A:A, dim_channels!B:B, "Not Found")</f>
        <v>Expedia</v>
      </c>
      <c r="M1779">
        <f t="shared" si="108"/>
        <v>1</v>
      </c>
      <c r="N1779">
        <f t="shared" si="109"/>
        <v>0</v>
      </c>
      <c r="O1779">
        <f t="shared" si="110"/>
        <v>0</v>
      </c>
      <c r="P1779">
        <f t="shared" si="111"/>
        <v>0</v>
      </c>
    </row>
    <row r="1780" spans="1:16" x14ac:dyDescent="0.2">
      <c r="A1780" s="2" t="s">
        <v>2212</v>
      </c>
      <c r="B1780" s="2" t="s">
        <v>76</v>
      </c>
      <c r="C1780" s="2" t="s">
        <v>271</v>
      </c>
      <c r="D1780" s="2" t="s">
        <v>27</v>
      </c>
      <c r="E1780" s="2" t="s">
        <v>28</v>
      </c>
      <c r="F1780" s="2">
        <v>2576.29</v>
      </c>
      <c r="G1780" s="2">
        <v>463.73</v>
      </c>
      <c r="H1780" s="2">
        <v>2112.56</v>
      </c>
      <c r="I1780" s="2" t="s">
        <v>41</v>
      </c>
      <c r="J1780" s="4">
        <v>1.219510925133487</v>
      </c>
      <c r="K1780" t="str">
        <f>_xlfn.XLOOKUP(D1780, dim_channels!A:A, dim_channels!C:C, "Not Found")</f>
        <v>OTA</v>
      </c>
      <c r="L1780" t="str">
        <f>_xlfn.XLOOKUP(D1780, dim_channels!A:A, dim_channels!B:B, "Not Found")</f>
        <v>Expedia</v>
      </c>
      <c r="M1780">
        <f t="shared" si="108"/>
        <v>1</v>
      </c>
      <c r="N1780">
        <f t="shared" si="109"/>
        <v>0</v>
      </c>
      <c r="O1780">
        <f t="shared" si="110"/>
        <v>0</v>
      </c>
      <c r="P1780">
        <f t="shared" si="111"/>
        <v>0</v>
      </c>
    </row>
    <row r="1781" spans="1:16" x14ac:dyDescent="0.2">
      <c r="A1781" s="3" t="s">
        <v>2213</v>
      </c>
      <c r="B1781" s="3" t="s">
        <v>902</v>
      </c>
      <c r="C1781" s="3" t="s">
        <v>136</v>
      </c>
      <c r="D1781" s="3" t="s">
        <v>33</v>
      </c>
      <c r="E1781" s="3" t="s">
        <v>28</v>
      </c>
      <c r="F1781" s="3">
        <v>23881.919999999998</v>
      </c>
      <c r="G1781" s="3">
        <v>3582.29</v>
      </c>
      <c r="H1781" s="3">
        <v>20299.63</v>
      </c>
      <c r="I1781" s="3" t="s">
        <v>29</v>
      </c>
      <c r="J1781" s="5">
        <v>1.1764707041458391</v>
      </c>
      <c r="K1781" t="str">
        <f>_xlfn.XLOOKUP(D1781, dim_channels!A:A, dim_channels!C:C, "Not Found")</f>
        <v>OTA</v>
      </c>
      <c r="L1781" t="str">
        <f>_xlfn.XLOOKUP(D1781, dim_channels!A:A, dim_channels!B:B, "Not Found")</f>
        <v>Booking.com</v>
      </c>
      <c r="M1781">
        <f t="shared" si="108"/>
        <v>0</v>
      </c>
      <c r="N1781">
        <f t="shared" si="109"/>
        <v>1</v>
      </c>
      <c r="O1781">
        <f t="shared" si="110"/>
        <v>20299.63</v>
      </c>
      <c r="P1781">
        <f t="shared" si="111"/>
        <v>23881.919999999998</v>
      </c>
    </row>
    <row r="1782" spans="1:16" x14ac:dyDescent="0.2">
      <c r="A1782" s="2" t="s">
        <v>2214</v>
      </c>
      <c r="B1782" s="2" t="s">
        <v>286</v>
      </c>
      <c r="C1782" s="2" t="s">
        <v>799</v>
      </c>
      <c r="D1782" s="2" t="s">
        <v>45</v>
      </c>
      <c r="E1782" s="2" t="s">
        <v>46</v>
      </c>
      <c r="F1782" s="2">
        <v>7473.24</v>
      </c>
      <c r="G1782" s="2">
        <v>373.66</v>
      </c>
      <c r="H1782" s="2">
        <v>7099.58</v>
      </c>
      <c r="I1782" s="2" t="s">
        <v>29</v>
      </c>
      <c r="J1782" s="4">
        <v>1.052631282413889</v>
      </c>
      <c r="K1782" t="str">
        <f>_xlfn.XLOOKUP(D1782, dim_channels!A:A, dim_channels!C:C, "Not Found")</f>
        <v>Corporate</v>
      </c>
      <c r="L1782" t="str">
        <f>_xlfn.XLOOKUP(D1782, dim_channels!A:A, dim_channels!B:B, "Not Found")</f>
        <v>Corporate Direct</v>
      </c>
      <c r="M1782">
        <f t="shared" si="108"/>
        <v>0</v>
      </c>
      <c r="N1782">
        <f t="shared" si="109"/>
        <v>1</v>
      </c>
      <c r="O1782">
        <f t="shared" si="110"/>
        <v>7099.58</v>
      </c>
      <c r="P1782">
        <f t="shared" si="111"/>
        <v>7473.24</v>
      </c>
    </row>
    <row r="1783" spans="1:16" x14ac:dyDescent="0.2">
      <c r="A1783" s="3" t="s">
        <v>2215</v>
      </c>
      <c r="B1783" s="3" t="s">
        <v>724</v>
      </c>
      <c r="C1783" s="3" t="s">
        <v>251</v>
      </c>
      <c r="D1783" s="3" t="s">
        <v>114</v>
      </c>
      <c r="E1783" s="3" t="s">
        <v>46</v>
      </c>
      <c r="F1783" s="3">
        <v>5114.76</v>
      </c>
      <c r="G1783" s="3">
        <v>511.48</v>
      </c>
      <c r="H1783" s="3">
        <v>4603.28</v>
      </c>
      <c r="I1783" s="3" t="s">
        <v>29</v>
      </c>
      <c r="J1783" s="5">
        <v>1.1111120766062459</v>
      </c>
      <c r="K1783" t="str">
        <f>_xlfn.XLOOKUP(D1783, dim_channels!A:A, dim_channels!C:C, "Not Found")</f>
        <v>Offline</v>
      </c>
      <c r="L1783" t="str">
        <f>_xlfn.XLOOKUP(D1783, dim_channels!A:A, dim_channels!B:B, "Not Found")</f>
        <v>Travel Agency</v>
      </c>
      <c r="M1783">
        <f t="shared" si="108"/>
        <v>0</v>
      </c>
      <c r="N1783">
        <f t="shared" si="109"/>
        <v>1</v>
      </c>
      <c r="O1783">
        <f t="shared" si="110"/>
        <v>4603.28</v>
      </c>
      <c r="P1783">
        <f t="shared" si="111"/>
        <v>5114.76</v>
      </c>
    </row>
    <row r="1784" spans="1:16" x14ac:dyDescent="0.2">
      <c r="A1784" s="2" t="s">
        <v>2216</v>
      </c>
      <c r="B1784" s="2" t="s">
        <v>282</v>
      </c>
      <c r="C1784" s="2" t="s">
        <v>92</v>
      </c>
      <c r="D1784" s="2" t="s">
        <v>45</v>
      </c>
      <c r="E1784" s="2" t="s">
        <v>89</v>
      </c>
      <c r="F1784" s="2">
        <v>8183.62</v>
      </c>
      <c r="G1784" s="2">
        <v>0</v>
      </c>
      <c r="H1784" s="2">
        <v>8183.62</v>
      </c>
      <c r="I1784" s="2" t="s">
        <v>56</v>
      </c>
      <c r="J1784" s="4">
        <v>1</v>
      </c>
      <c r="K1784" t="str">
        <f>_xlfn.XLOOKUP(D1784, dim_channels!A:A, dim_channels!C:C, "Not Found")</f>
        <v>Corporate</v>
      </c>
      <c r="L1784" t="str">
        <f>_xlfn.XLOOKUP(D1784, dim_channels!A:A, dim_channels!B:B, "Not Found")</f>
        <v>Corporate Direct</v>
      </c>
      <c r="M1784">
        <f t="shared" si="108"/>
        <v>0</v>
      </c>
      <c r="N1784">
        <f t="shared" si="109"/>
        <v>0</v>
      </c>
      <c r="O1784">
        <f t="shared" si="110"/>
        <v>0</v>
      </c>
      <c r="P1784">
        <f t="shared" si="111"/>
        <v>0</v>
      </c>
    </row>
    <row r="1785" spans="1:16" x14ac:dyDescent="0.2">
      <c r="A1785" s="3" t="s">
        <v>2217</v>
      </c>
      <c r="B1785" s="3" t="s">
        <v>322</v>
      </c>
      <c r="C1785" s="3" t="s">
        <v>463</v>
      </c>
      <c r="D1785" s="3" t="s">
        <v>33</v>
      </c>
      <c r="E1785" s="3" t="s">
        <v>28</v>
      </c>
      <c r="F1785" s="3">
        <v>6217.51</v>
      </c>
      <c r="G1785" s="3">
        <v>932.63</v>
      </c>
      <c r="H1785" s="3">
        <v>5284.88</v>
      </c>
      <c r="I1785" s="3" t="s">
        <v>29</v>
      </c>
      <c r="J1785" s="5">
        <v>1.17647136737258</v>
      </c>
      <c r="K1785" t="str">
        <f>_xlfn.XLOOKUP(D1785, dim_channels!A:A, dim_channels!C:C, "Not Found")</f>
        <v>OTA</v>
      </c>
      <c r="L1785" t="str">
        <f>_xlfn.XLOOKUP(D1785, dim_channels!A:A, dim_channels!B:B, "Not Found")</f>
        <v>Booking.com</v>
      </c>
      <c r="M1785">
        <f t="shared" si="108"/>
        <v>0</v>
      </c>
      <c r="N1785">
        <f t="shared" si="109"/>
        <v>1</v>
      </c>
      <c r="O1785">
        <f t="shared" si="110"/>
        <v>5284.88</v>
      </c>
      <c r="P1785">
        <f t="shared" si="111"/>
        <v>6217.51</v>
      </c>
    </row>
    <row r="1786" spans="1:16" x14ac:dyDescent="0.2">
      <c r="A1786" s="2" t="s">
        <v>2218</v>
      </c>
      <c r="B1786" s="2" t="s">
        <v>136</v>
      </c>
      <c r="C1786" s="2" t="s">
        <v>204</v>
      </c>
      <c r="D1786" s="2" t="s">
        <v>64</v>
      </c>
      <c r="E1786" s="2" t="s">
        <v>34</v>
      </c>
      <c r="F1786" s="2">
        <v>3409.58</v>
      </c>
      <c r="G1786" s="2">
        <v>0</v>
      </c>
      <c r="H1786" s="2">
        <v>3409.58</v>
      </c>
      <c r="I1786" s="2" t="s">
        <v>29</v>
      </c>
      <c r="J1786" s="4">
        <v>1</v>
      </c>
      <c r="K1786" t="str">
        <f>_xlfn.XLOOKUP(D1786, dim_channels!A:A, dim_channels!C:C, "Not Found")</f>
        <v>Direct</v>
      </c>
      <c r="L1786" t="str">
        <f>_xlfn.XLOOKUP(D1786, dim_channels!A:A, dim_channels!B:B, "Not Found")</f>
        <v>Direct Website</v>
      </c>
      <c r="M1786">
        <f t="shared" si="108"/>
        <v>0</v>
      </c>
      <c r="N1786">
        <f t="shared" si="109"/>
        <v>1</v>
      </c>
      <c r="O1786">
        <f t="shared" si="110"/>
        <v>3409.58</v>
      </c>
      <c r="P1786">
        <f t="shared" si="111"/>
        <v>3409.58</v>
      </c>
    </row>
    <row r="1787" spans="1:16" x14ac:dyDescent="0.2">
      <c r="A1787" s="3" t="s">
        <v>2219</v>
      </c>
      <c r="B1787" s="3" t="s">
        <v>215</v>
      </c>
      <c r="C1787" s="3" t="s">
        <v>189</v>
      </c>
      <c r="D1787" s="3" t="s">
        <v>169</v>
      </c>
      <c r="E1787" s="3" t="s">
        <v>46</v>
      </c>
      <c r="F1787" s="3">
        <v>4584.3500000000004</v>
      </c>
      <c r="G1787" s="3">
        <v>916.87</v>
      </c>
      <c r="H1787" s="3">
        <v>3667.48</v>
      </c>
      <c r="I1787" s="3" t="s">
        <v>29</v>
      </c>
      <c r="J1787" s="5">
        <v>1.25</v>
      </c>
      <c r="K1787" t="str">
        <f>_xlfn.XLOOKUP(D1787, dim_channels!A:A, dim_channels!C:C, "Not Found")</f>
        <v>GDS</v>
      </c>
      <c r="L1787" t="str">
        <f>_xlfn.XLOOKUP(D1787, dim_channels!A:A, dim_channels!B:B, "Not Found")</f>
        <v>GDS (Amadeus)</v>
      </c>
      <c r="M1787">
        <f t="shared" si="108"/>
        <v>0</v>
      </c>
      <c r="N1787">
        <f t="shared" si="109"/>
        <v>1</v>
      </c>
      <c r="O1787">
        <f t="shared" si="110"/>
        <v>3667.48</v>
      </c>
      <c r="P1787">
        <f t="shared" si="111"/>
        <v>4584.3500000000004</v>
      </c>
    </row>
    <row r="1788" spans="1:16" x14ac:dyDescent="0.2">
      <c r="A1788" s="2" t="s">
        <v>2220</v>
      </c>
      <c r="B1788" s="2" t="s">
        <v>81</v>
      </c>
      <c r="C1788" s="2" t="s">
        <v>467</v>
      </c>
      <c r="D1788" s="2" t="s">
        <v>45</v>
      </c>
      <c r="E1788" s="2" t="s">
        <v>46</v>
      </c>
      <c r="F1788" s="2">
        <v>5673.31</v>
      </c>
      <c r="G1788" s="2">
        <v>283.67</v>
      </c>
      <c r="H1788" s="2">
        <v>5389.64</v>
      </c>
      <c r="I1788" s="2" t="s">
        <v>29</v>
      </c>
      <c r="J1788" s="4">
        <v>1.0526324578264969</v>
      </c>
      <c r="K1788" t="str">
        <f>_xlfn.XLOOKUP(D1788, dim_channels!A:A, dim_channels!C:C, "Not Found")</f>
        <v>Corporate</v>
      </c>
      <c r="L1788" t="str">
        <f>_xlfn.XLOOKUP(D1788, dim_channels!A:A, dim_channels!B:B, "Not Found")</f>
        <v>Corporate Direct</v>
      </c>
      <c r="M1788">
        <f t="shared" si="108"/>
        <v>0</v>
      </c>
      <c r="N1788">
        <f t="shared" si="109"/>
        <v>1</v>
      </c>
      <c r="O1788">
        <f t="shared" si="110"/>
        <v>5389.64</v>
      </c>
      <c r="P1788">
        <f t="shared" si="111"/>
        <v>5673.31</v>
      </c>
    </row>
    <row r="1789" spans="1:16" x14ac:dyDescent="0.2">
      <c r="A1789" s="3" t="s">
        <v>2221</v>
      </c>
      <c r="B1789" s="3" t="s">
        <v>143</v>
      </c>
      <c r="C1789" s="3" t="s">
        <v>272</v>
      </c>
      <c r="D1789" s="3" t="s">
        <v>114</v>
      </c>
      <c r="E1789" s="3" t="s">
        <v>46</v>
      </c>
      <c r="F1789" s="3">
        <v>6711.89</v>
      </c>
      <c r="G1789" s="3">
        <v>671.19</v>
      </c>
      <c r="H1789" s="3">
        <v>6040.7</v>
      </c>
      <c r="I1789" s="3" t="s">
        <v>29</v>
      </c>
      <c r="J1789" s="5">
        <v>1.1111112950485871</v>
      </c>
      <c r="K1789" t="str">
        <f>_xlfn.XLOOKUP(D1789, dim_channels!A:A, dim_channels!C:C, "Not Found")</f>
        <v>Offline</v>
      </c>
      <c r="L1789" t="str">
        <f>_xlfn.XLOOKUP(D1789, dim_channels!A:A, dim_channels!B:B, "Not Found")</f>
        <v>Travel Agency</v>
      </c>
      <c r="M1789">
        <f t="shared" si="108"/>
        <v>0</v>
      </c>
      <c r="N1789">
        <f t="shared" si="109"/>
        <v>1</v>
      </c>
      <c r="O1789">
        <f t="shared" si="110"/>
        <v>6040.7</v>
      </c>
      <c r="P1789">
        <f t="shared" si="111"/>
        <v>6711.89</v>
      </c>
    </row>
    <row r="1790" spans="1:16" x14ac:dyDescent="0.2">
      <c r="A1790" s="2" t="s">
        <v>2222</v>
      </c>
      <c r="B1790" s="2" t="s">
        <v>515</v>
      </c>
      <c r="C1790" s="2" t="s">
        <v>39</v>
      </c>
      <c r="D1790" s="2" t="s">
        <v>64</v>
      </c>
      <c r="E1790" s="2" t="s">
        <v>28</v>
      </c>
      <c r="F1790" s="2">
        <v>8341.85</v>
      </c>
      <c r="G1790" s="2">
        <v>0</v>
      </c>
      <c r="H1790" s="2">
        <v>8341.85</v>
      </c>
      <c r="I1790" s="2" t="s">
        <v>29</v>
      </c>
      <c r="J1790" s="4">
        <v>1</v>
      </c>
      <c r="K1790" t="str">
        <f>_xlfn.XLOOKUP(D1790, dim_channels!A:A, dim_channels!C:C, "Not Found")</f>
        <v>Direct</v>
      </c>
      <c r="L1790" t="str">
        <f>_xlfn.XLOOKUP(D1790, dim_channels!A:A, dim_channels!B:B, "Not Found")</f>
        <v>Direct Website</v>
      </c>
      <c r="M1790">
        <f t="shared" si="108"/>
        <v>0</v>
      </c>
      <c r="N1790">
        <f t="shared" si="109"/>
        <v>1</v>
      </c>
      <c r="O1790">
        <f t="shared" si="110"/>
        <v>8341.85</v>
      </c>
      <c r="P1790">
        <f t="shared" si="111"/>
        <v>8341.85</v>
      </c>
    </row>
    <row r="1791" spans="1:16" x14ac:dyDescent="0.2">
      <c r="A1791" s="3" t="s">
        <v>2223</v>
      </c>
      <c r="B1791" s="3" t="s">
        <v>70</v>
      </c>
      <c r="C1791" s="3" t="s">
        <v>54</v>
      </c>
      <c r="D1791" s="3" t="s">
        <v>33</v>
      </c>
      <c r="E1791" s="3" t="s">
        <v>60</v>
      </c>
      <c r="F1791" s="3">
        <v>2714.76</v>
      </c>
      <c r="G1791" s="3">
        <v>0</v>
      </c>
      <c r="H1791" s="3">
        <v>2714.76</v>
      </c>
      <c r="I1791" s="3" t="s">
        <v>56</v>
      </c>
      <c r="J1791" s="5">
        <v>1</v>
      </c>
      <c r="K1791" t="str">
        <f>_xlfn.XLOOKUP(D1791, dim_channels!A:A, dim_channels!C:C, "Not Found")</f>
        <v>OTA</v>
      </c>
      <c r="L1791" t="str">
        <f>_xlfn.XLOOKUP(D1791, dim_channels!A:A, dim_channels!B:B, "Not Found")</f>
        <v>Booking.com</v>
      </c>
      <c r="M1791">
        <f t="shared" si="108"/>
        <v>0</v>
      </c>
      <c r="N1791">
        <f t="shared" si="109"/>
        <v>0</v>
      </c>
      <c r="O1791">
        <f t="shared" si="110"/>
        <v>0</v>
      </c>
      <c r="P1791">
        <f t="shared" si="111"/>
        <v>0</v>
      </c>
    </row>
    <row r="1792" spans="1:16" x14ac:dyDescent="0.2">
      <c r="A1792" s="2" t="s">
        <v>2224</v>
      </c>
      <c r="B1792" s="2" t="s">
        <v>754</v>
      </c>
      <c r="C1792" s="2" t="s">
        <v>147</v>
      </c>
      <c r="D1792" s="2" t="s">
        <v>114</v>
      </c>
      <c r="E1792" s="2" t="s">
        <v>115</v>
      </c>
      <c r="F1792" s="2">
        <v>3138.85</v>
      </c>
      <c r="G1792" s="2">
        <v>313.88</v>
      </c>
      <c r="H1792" s="2">
        <v>2824.97</v>
      </c>
      <c r="I1792" s="2" t="s">
        <v>29</v>
      </c>
      <c r="J1792" s="4">
        <v>1.111109144521889</v>
      </c>
      <c r="K1792" t="str">
        <f>_xlfn.XLOOKUP(D1792, dim_channels!A:A, dim_channels!C:C, "Not Found")</f>
        <v>Offline</v>
      </c>
      <c r="L1792" t="str">
        <f>_xlfn.XLOOKUP(D1792, dim_channels!A:A, dim_channels!B:B, "Not Found")</f>
        <v>Travel Agency</v>
      </c>
      <c r="M1792">
        <f t="shared" si="108"/>
        <v>0</v>
      </c>
      <c r="N1792">
        <f t="shared" si="109"/>
        <v>1</v>
      </c>
      <c r="O1792">
        <f t="shared" si="110"/>
        <v>2824.97</v>
      </c>
      <c r="P1792">
        <f t="shared" si="111"/>
        <v>3138.85</v>
      </c>
    </row>
    <row r="1793" spans="1:16" x14ac:dyDescent="0.2">
      <c r="A1793" s="3" t="s">
        <v>2225</v>
      </c>
      <c r="B1793" s="3" t="s">
        <v>725</v>
      </c>
      <c r="C1793" s="3" t="s">
        <v>368</v>
      </c>
      <c r="D1793" s="3" t="s">
        <v>27</v>
      </c>
      <c r="E1793" s="3" t="s">
        <v>60</v>
      </c>
      <c r="F1793" s="3">
        <v>5396</v>
      </c>
      <c r="G1793" s="3">
        <v>0</v>
      </c>
      <c r="H1793" s="3">
        <v>5396</v>
      </c>
      <c r="I1793" s="3" t="s">
        <v>29</v>
      </c>
      <c r="J1793" s="5">
        <v>1</v>
      </c>
      <c r="K1793" t="str">
        <f>_xlfn.XLOOKUP(D1793, dim_channels!A:A, dim_channels!C:C, "Not Found")</f>
        <v>OTA</v>
      </c>
      <c r="L1793" t="str">
        <f>_xlfn.XLOOKUP(D1793, dim_channels!A:A, dim_channels!B:B, "Not Found")</f>
        <v>Expedia</v>
      </c>
      <c r="M1793">
        <f t="shared" si="108"/>
        <v>0</v>
      </c>
      <c r="N1793">
        <f t="shared" si="109"/>
        <v>1</v>
      </c>
      <c r="O1793">
        <f t="shared" si="110"/>
        <v>5396</v>
      </c>
      <c r="P1793">
        <f t="shared" si="111"/>
        <v>5396</v>
      </c>
    </row>
    <row r="1794" spans="1:16" x14ac:dyDescent="0.2">
      <c r="A1794" s="2" t="s">
        <v>2226</v>
      </c>
      <c r="B1794" s="2" t="s">
        <v>190</v>
      </c>
      <c r="C1794" s="2" t="s">
        <v>317</v>
      </c>
      <c r="D1794" s="2" t="s">
        <v>33</v>
      </c>
      <c r="E1794" s="2" t="s">
        <v>60</v>
      </c>
      <c r="F1794" s="2">
        <v>22991.45</v>
      </c>
      <c r="G1794" s="2">
        <v>0</v>
      </c>
      <c r="H1794" s="2">
        <v>22991.45</v>
      </c>
      <c r="I1794" s="2" t="s">
        <v>41</v>
      </c>
      <c r="J1794" s="4">
        <v>1</v>
      </c>
      <c r="K1794" t="str">
        <f>_xlfn.XLOOKUP(D1794, dim_channels!A:A, dim_channels!C:C, "Not Found")</f>
        <v>OTA</v>
      </c>
      <c r="L1794" t="str">
        <f>_xlfn.XLOOKUP(D1794, dim_channels!A:A, dim_channels!B:B, "Not Found")</f>
        <v>Booking.com</v>
      </c>
      <c r="M1794">
        <f t="shared" si="108"/>
        <v>1</v>
      </c>
      <c r="N1794">
        <f t="shared" si="109"/>
        <v>0</v>
      </c>
      <c r="O1794">
        <f t="shared" si="110"/>
        <v>0</v>
      </c>
      <c r="P1794">
        <f t="shared" si="111"/>
        <v>0</v>
      </c>
    </row>
    <row r="1795" spans="1:16" x14ac:dyDescent="0.2">
      <c r="A1795" s="3" t="s">
        <v>2227</v>
      </c>
      <c r="B1795" s="3" t="s">
        <v>95</v>
      </c>
      <c r="C1795" s="3" t="s">
        <v>79</v>
      </c>
      <c r="D1795" s="3" t="s">
        <v>33</v>
      </c>
      <c r="E1795" s="3" t="s">
        <v>34</v>
      </c>
      <c r="F1795" s="3">
        <v>2627.84</v>
      </c>
      <c r="G1795" s="3">
        <v>394.18</v>
      </c>
      <c r="H1795" s="3">
        <v>2233.66</v>
      </c>
      <c r="I1795" s="3" t="s">
        <v>29</v>
      </c>
      <c r="J1795" s="5">
        <v>1.1764726950386359</v>
      </c>
      <c r="K1795" t="str">
        <f>_xlfn.XLOOKUP(D1795, dim_channels!A:A, dim_channels!C:C, "Not Found")</f>
        <v>OTA</v>
      </c>
      <c r="L1795" t="str">
        <f>_xlfn.XLOOKUP(D1795, dim_channels!A:A, dim_channels!B:B, "Not Found")</f>
        <v>Booking.com</v>
      </c>
      <c r="M1795">
        <f t="shared" ref="M1795:M1858" si="112">IF(I1795="Cancelled",1,0)</f>
        <v>0</v>
      </c>
      <c r="N1795">
        <f t="shared" ref="N1795:N1858" si="113">IF(TRIM(UPPER(I1795))="CHECKED-OUT",1,0)</f>
        <v>1</v>
      </c>
      <c r="O1795">
        <f t="shared" ref="O1795:O1858" si="114">IF(TRIM(UPPER(I1795))="CHECKED-OUT",H1795,0)</f>
        <v>2233.66</v>
      </c>
      <c r="P1795">
        <f t="shared" ref="P1795:P1858" si="115">IF(TRIM(UPPER(I1795))="CHECKED-OUT",F1795,0)</f>
        <v>2627.84</v>
      </c>
    </row>
    <row r="1796" spans="1:16" x14ac:dyDescent="0.2">
      <c r="A1796" s="2" t="s">
        <v>2228</v>
      </c>
      <c r="B1796" s="2" t="s">
        <v>443</v>
      </c>
      <c r="C1796" s="2" t="s">
        <v>371</v>
      </c>
      <c r="D1796" s="2" t="s">
        <v>33</v>
      </c>
      <c r="E1796" s="2" t="s">
        <v>60</v>
      </c>
      <c r="F1796" s="2">
        <v>12899.51</v>
      </c>
      <c r="G1796" s="2">
        <v>0</v>
      </c>
      <c r="H1796" s="2">
        <v>12899.51</v>
      </c>
      <c r="I1796" s="2" t="s">
        <v>41</v>
      </c>
      <c r="J1796" s="4">
        <v>1</v>
      </c>
      <c r="K1796" t="str">
        <f>_xlfn.XLOOKUP(D1796, dim_channels!A:A, dim_channels!C:C, "Not Found")</f>
        <v>OTA</v>
      </c>
      <c r="L1796" t="str">
        <f>_xlfn.XLOOKUP(D1796, dim_channels!A:A, dim_channels!B:B, "Not Found")</f>
        <v>Booking.com</v>
      </c>
      <c r="M1796">
        <f t="shared" si="112"/>
        <v>1</v>
      </c>
      <c r="N1796">
        <f t="shared" si="113"/>
        <v>0</v>
      </c>
      <c r="O1796">
        <f t="shared" si="114"/>
        <v>0</v>
      </c>
      <c r="P1796">
        <f t="shared" si="115"/>
        <v>0</v>
      </c>
    </row>
    <row r="1797" spans="1:16" x14ac:dyDescent="0.2">
      <c r="A1797" s="3" t="s">
        <v>2229</v>
      </c>
      <c r="B1797" s="3" t="s">
        <v>183</v>
      </c>
      <c r="C1797" s="3" t="s">
        <v>458</v>
      </c>
      <c r="D1797" s="3" t="s">
        <v>33</v>
      </c>
      <c r="E1797" s="3" t="s">
        <v>28</v>
      </c>
      <c r="F1797" s="3">
        <v>4985.8100000000004</v>
      </c>
      <c r="G1797" s="3">
        <v>747.87</v>
      </c>
      <c r="H1797" s="3">
        <v>4237.9399999999996</v>
      </c>
      <c r="I1797" s="3" t="s">
        <v>41</v>
      </c>
      <c r="J1797" s="5">
        <v>1.176470171828766</v>
      </c>
      <c r="K1797" t="str">
        <f>_xlfn.XLOOKUP(D1797, dim_channels!A:A, dim_channels!C:C, "Not Found")</f>
        <v>OTA</v>
      </c>
      <c r="L1797" t="str">
        <f>_xlfn.XLOOKUP(D1797, dim_channels!A:A, dim_channels!B:B, "Not Found")</f>
        <v>Booking.com</v>
      </c>
      <c r="M1797">
        <f t="shared" si="112"/>
        <v>1</v>
      </c>
      <c r="N1797">
        <f t="shared" si="113"/>
        <v>0</v>
      </c>
      <c r="O1797">
        <f t="shared" si="114"/>
        <v>0</v>
      </c>
      <c r="P1797">
        <f t="shared" si="115"/>
        <v>0</v>
      </c>
    </row>
    <row r="1798" spans="1:16" x14ac:dyDescent="0.2">
      <c r="A1798" s="2" t="s">
        <v>2230</v>
      </c>
      <c r="B1798" s="2" t="s">
        <v>348</v>
      </c>
      <c r="C1798" s="2" t="s">
        <v>371</v>
      </c>
      <c r="D1798" s="2" t="s">
        <v>206</v>
      </c>
      <c r="E1798" s="2" t="s">
        <v>207</v>
      </c>
      <c r="F1798" s="2">
        <v>8443.77</v>
      </c>
      <c r="G1798" s="2">
        <v>0</v>
      </c>
      <c r="H1798" s="2">
        <v>8443.77</v>
      </c>
      <c r="I1798" s="2" t="s">
        <v>29</v>
      </c>
      <c r="J1798" s="4">
        <v>1</v>
      </c>
      <c r="K1798" t="str">
        <f>_xlfn.XLOOKUP(D1798, dim_channels!A:A, dim_channels!C:C, "Not Found")</f>
        <v>Direct</v>
      </c>
      <c r="L1798" t="str">
        <f>_xlfn.XLOOKUP(D1798, dim_channels!A:A, dim_channels!B:B, "Not Found")</f>
        <v>Walk-in</v>
      </c>
      <c r="M1798">
        <f t="shared" si="112"/>
        <v>0</v>
      </c>
      <c r="N1798">
        <f t="shared" si="113"/>
        <v>1</v>
      </c>
      <c r="O1798">
        <f t="shared" si="114"/>
        <v>8443.77</v>
      </c>
      <c r="P1798">
        <f t="shared" si="115"/>
        <v>8443.77</v>
      </c>
    </row>
    <row r="1799" spans="1:16" x14ac:dyDescent="0.2">
      <c r="A1799" s="3" t="s">
        <v>2231</v>
      </c>
      <c r="B1799" s="3" t="s">
        <v>706</v>
      </c>
      <c r="C1799" s="3" t="s">
        <v>706</v>
      </c>
      <c r="D1799" s="3" t="s">
        <v>45</v>
      </c>
      <c r="E1799" s="3" t="s">
        <v>89</v>
      </c>
      <c r="F1799" s="3">
        <v>11947.75</v>
      </c>
      <c r="G1799" s="3">
        <v>0</v>
      </c>
      <c r="H1799" s="3">
        <v>11947.75</v>
      </c>
      <c r="I1799" s="3" t="s">
        <v>29</v>
      </c>
      <c r="J1799" s="5">
        <v>1</v>
      </c>
      <c r="K1799" t="str">
        <f>_xlfn.XLOOKUP(D1799, dim_channels!A:A, dim_channels!C:C, "Not Found")</f>
        <v>Corporate</v>
      </c>
      <c r="L1799" t="str">
        <f>_xlfn.XLOOKUP(D1799, dim_channels!A:A, dim_channels!B:B, "Not Found")</f>
        <v>Corporate Direct</v>
      </c>
      <c r="M1799">
        <f t="shared" si="112"/>
        <v>0</v>
      </c>
      <c r="N1799">
        <f t="shared" si="113"/>
        <v>1</v>
      </c>
      <c r="O1799">
        <f t="shared" si="114"/>
        <v>11947.75</v>
      </c>
      <c r="P1799">
        <f t="shared" si="115"/>
        <v>11947.75</v>
      </c>
    </row>
    <row r="1800" spans="1:16" x14ac:dyDescent="0.2">
      <c r="A1800" s="2" t="s">
        <v>2232</v>
      </c>
      <c r="B1800" s="2" t="s">
        <v>515</v>
      </c>
      <c r="C1800" s="2" t="s">
        <v>331</v>
      </c>
      <c r="D1800" s="2" t="s">
        <v>33</v>
      </c>
      <c r="E1800" s="2" t="s">
        <v>34</v>
      </c>
      <c r="F1800" s="2">
        <v>3168.28</v>
      </c>
      <c r="G1800" s="2">
        <v>475.24</v>
      </c>
      <c r="H1800" s="2">
        <v>2693.04</v>
      </c>
      <c r="I1800" s="2" t="s">
        <v>41</v>
      </c>
      <c r="J1800" s="4">
        <v>1.176469714523364</v>
      </c>
      <c r="K1800" t="str">
        <f>_xlfn.XLOOKUP(D1800, dim_channels!A:A, dim_channels!C:C, "Not Found")</f>
        <v>OTA</v>
      </c>
      <c r="L1800" t="str">
        <f>_xlfn.XLOOKUP(D1800, dim_channels!A:A, dim_channels!B:B, "Not Found")</f>
        <v>Booking.com</v>
      </c>
      <c r="M1800">
        <f t="shared" si="112"/>
        <v>1</v>
      </c>
      <c r="N1800">
        <f t="shared" si="113"/>
        <v>0</v>
      </c>
      <c r="O1800">
        <f t="shared" si="114"/>
        <v>0</v>
      </c>
      <c r="P1800">
        <f t="shared" si="115"/>
        <v>0</v>
      </c>
    </row>
    <row r="1801" spans="1:16" x14ac:dyDescent="0.2">
      <c r="A1801" s="3" t="s">
        <v>2233</v>
      </c>
      <c r="B1801" s="3" t="s">
        <v>1610</v>
      </c>
      <c r="C1801" s="3" t="s">
        <v>917</v>
      </c>
      <c r="D1801" s="3" t="s">
        <v>52</v>
      </c>
      <c r="E1801" s="3" t="s">
        <v>60</v>
      </c>
      <c r="F1801" s="3">
        <v>7378.29</v>
      </c>
      <c r="G1801" s="3">
        <v>0</v>
      </c>
      <c r="H1801" s="3">
        <v>7378.29</v>
      </c>
      <c r="I1801" s="3" t="s">
        <v>56</v>
      </c>
      <c r="J1801" s="5">
        <v>1</v>
      </c>
      <c r="K1801" t="str">
        <f>_xlfn.XLOOKUP(D1801, dim_channels!A:A, dim_channels!C:C, "Not Found")</f>
        <v>OTA</v>
      </c>
      <c r="L1801" t="str">
        <f>_xlfn.XLOOKUP(D1801, dim_channels!A:A, dim_channels!B:B, "Not Found")</f>
        <v>Agoda</v>
      </c>
      <c r="M1801">
        <f t="shared" si="112"/>
        <v>0</v>
      </c>
      <c r="N1801">
        <f t="shared" si="113"/>
        <v>0</v>
      </c>
      <c r="O1801">
        <f t="shared" si="114"/>
        <v>0</v>
      </c>
      <c r="P1801">
        <f t="shared" si="115"/>
        <v>0</v>
      </c>
    </row>
    <row r="1802" spans="1:16" x14ac:dyDescent="0.2">
      <c r="A1802" s="2" t="s">
        <v>2234</v>
      </c>
      <c r="B1802" s="2" t="s">
        <v>642</v>
      </c>
      <c r="C1802" s="2" t="s">
        <v>143</v>
      </c>
      <c r="D1802" s="2" t="s">
        <v>45</v>
      </c>
      <c r="E1802" s="2" t="s">
        <v>89</v>
      </c>
      <c r="F1802" s="2">
        <v>7439.79</v>
      </c>
      <c r="G1802" s="2">
        <v>0</v>
      </c>
      <c r="H1802" s="2">
        <v>7439.79</v>
      </c>
      <c r="I1802" s="2" t="s">
        <v>41</v>
      </c>
      <c r="J1802" s="4">
        <v>1</v>
      </c>
      <c r="K1802" t="str">
        <f>_xlfn.XLOOKUP(D1802, dim_channels!A:A, dim_channels!C:C, "Not Found")</f>
        <v>Corporate</v>
      </c>
      <c r="L1802" t="str">
        <f>_xlfn.XLOOKUP(D1802, dim_channels!A:A, dim_channels!B:B, "Not Found")</f>
        <v>Corporate Direct</v>
      </c>
      <c r="M1802">
        <f t="shared" si="112"/>
        <v>1</v>
      </c>
      <c r="N1802">
        <f t="shared" si="113"/>
        <v>0</v>
      </c>
      <c r="O1802">
        <f t="shared" si="114"/>
        <v>0</v>
      </c>
      <c r="P1802">
        <f t="shared" si="115"/>
        <v>0</v>
      </c>
    </row>
    <row r="1803" spans="1:16" x14ac:dyDescent="0.2">
      <c r="A1803" s="3" t="s">
        <v>2235</v>
      </c>
      <c r="B1803" s="3" t="s">
        <v>219</v>
      </c>
      <c r="C1803" s="3" t="s">
        <v>202</v>
      </c>
      <c r="D1803" s="3" t="s">
        <v>33</v>
      </c>
      <c r="E1803" s="3" t="s">
        <v>28</v>
      </c>
      <c r="F1803" s="3">
        <v>5462.43</v>
      </c>
      <c r="G1803" s="3">
        <v>819.36</v>
      </c>
      <c r="H1803" s="3">
        <v>4643.07</v>
      </c>
      <c r="I1803" s="3" t="s">
        <v>29</v>
      </c>
      <c r="J1803" s="5">
        <v>1.176469448016076</v>
      </c>
      <c r="K1803" t="str">
        <f>_xlfn.XLOOKUP(D1803, dim_channels!A:A, dim_channels!C:C, "Not Found")</f>
        <v>OTA</v>
      </c>
      <c r="L1803" t="str">
        <f>_xlfn.XLOOKUP(D1803, dim_channels!A:A, dim_channels!B:B, "Not Found")</f>
        <v>Booking.com</v>
      </c>
      <c r="M1803">
        <f t="shared" si="112"/>
        <v>0</v>
      </c>
      <c r="N1803">
        <f t="shared" si="113"/>
        <v>1</v>
      </c>
      <c r="O1803">
        <f t="shared" si="114"/>
        <v>4643.07</v>
      </c>
      <c r="P1803">
        <f t="shared" si="115"/>
        <v>5462.43</v>
      </c>
    </row>
    <row r="1804" spans="1:16" x14ac:dyDescent="0.2">
      <c r="A1804" s="2" t="s">
        <v>2236</v>
      </c>
      <c r="B1804" s="2" t="s">
        <v>346</v>
      </c>
      <c r="C1804" s="2" t="s">
        <v>310</v>
      </c>
      <c r="D1804" s="2" t="s">
        <v>27</v>
      </c>
      <c r="E1804" s="2" t="s">
        <v>28</v>
      </c>
      <c r="F1804" s="2">
        <v>15916.31</v>
      </c>
      <c r="G1804" s="2">
        <v>2864.94</v>
      </c>
      <c r="H1804" s="2">
        <v>13051.37</v>
      </c>
      <c r="I1804" s="2" t="s">
        <v>29</v>
      </c>
      <c r="J1804" s="4">
        <v>1.2195125875674351</v>
      </c>
      <c r="K1804" t="str">
        <f>_xlfn.XLOOKUP(D1804, dim_channels!A:A, dim_channels!C:C, "Not Found")</f>
        <v>OTA</v>
      </c>
      <c r="L1804" t="str">
        <f>_xlfn.XLOOKUP(D1804, dim_channels!A:A, dim_channels!B:B, "Not Found")</f>
        <v>Expedia</v>
      </c>
      <c r="M1804">
        <f t="shared" si="112"/>
        <v>0</v>
      </c>
      <c r="N1804">
        <f t="shared" si="113"/>
        <v>1</v>
      </c>
      <c r="O1804">
        <f t="shared" si="114"/>
        <v>13051.37</v>
      </c>
      <c r="P1804">
        <f t="shared" si="115"/>
        <v>15916.31</v>
      </c>
    </row>
    <row r="1805" spans="1:16" x14ac:dyDescent="0.2">
      <c r="A1805" s="3" t="s">
        <v>2237</v>
      </c>
      <c r="B1805" s="3" t="s">
        <v>471</v>
      </c>
      <c r="C1805" s="3" t="s">
        <v>2238</v>
      </c>
      <c r="D1805" s="3" t="s">
        <v>64</v>
      </c>
      <c r="E1805" s="3" t="s">
        <v>34</v>
      </c>
      <c r="F1805" s="3">
        <v>14258.61</v>
      </c>
      <c r="G1805" s="3">
        <v>0</v>
      </c>
      <c r="H1805" s="3">
        <v>14258.61</v>
      </c>
      <c r="I1805" s="3" t="s">
        <v>41</v>
      </c>
      <c r="J1805" s="5">
        <v>1</v>
      </c>
      <c r="K1805" t="str">
        <f>_xlfn.XLOOKUP(D1805, dim_channels!A:A, dim_channels!C:C, "Not Found")</f>
        <v>Direct</v>
      </c>
      <c r="L1805" t="str">
        <f>_xlfn.XLOOKUP(D1805, dim_channels!A:A, dim_channels!B:B, "Not Found")</f>
        <v>Direct Website</v>
      </c>
      <c r="M1805">
        <f t="shared" si="112"/>
        <v>1</v>
      </c>
      <c r="N1805">
        <f t="shared" si="113"/>
        <v>0</v>
      </c>
      <c r="O1805">
        <f t="shared" si="114"/>
        <v>0</v>
      </c>
      <c r="P1805">
        <f t="shared" si="115"/>
        <v>0</v>
      </c>
    </row>
    <row r="1806" spans="1:16" x14ac:dyDescent="0.2">
      <c r="A1806" s="2" t="s">
        <v>2239</v>
      </c>
      <c r="B1806" s="2" t="s">
        <v>121</v>
      </c>
      <c r="C1806" s="2" t="s">
        <v>104</v>
      </c>
      <c r="D1806" s="2" t="s">
        <v>45</v>
      </c>
      <c r="E1806" s="2" t="s">
        <v>46</v>
      </c>
      <c r="F1806" s="2">
        <v>5812.99</v>
      </c>
      <c r="G1806" s="2">
        <v>290.64999999999998</v>
      </c>
      <c r="H1806" s="2">
        <v>5522.34</v>
      </c>
      <c r="I1806" s="2" t="s">
        <v>29</v>
      </c>
      <c r="J1806" s="4">
        <v>1.05263167425403</v>
      </c>
      <c r="K1806" t="str">
        <f>_xlfn.XLOOKUP(D1806, dim_channels!A:A, dim_channels!C:C, "Not Found")</f>
        <v>Corporate</v>
      </c>
      <c r="L1806" t="str">
        <f>_xlfn.XLOOKUP(D1806, dim_channels!A:A, dim_channels!B:B, "Not Found")</f>
        <v>Corporate Direct</v>
      </c>
      <c r="M1806">
        <f t="shared" si="112"/>
        <v>0</v>
      </c>
      <c r="N1806">
        <f t="shared" si="113"/>
        <v>1</v>
      </c>
      <c r="O1806">
        <f t="shared" si="114"/>
        <v>5522.34</v>
      </c>
      <c r="P1806">
        <f t="shared" si="115"/>
        <v>5812.99</v>
      </c>
    </row>
    <row r="1807" spans="1:16" x14ac:dyDescent="0.2">
      <c r="A1807" s="3" t="s">
        <v>2240</v>
      </c>
      <c r="B1807" s="3" t="s">
        <v>126</v>
      </c>
      <c r="C1807" s="3" t="s">
        <v>147</v>
      </c>
      <c r="D1807" s="3" t="s">
        <v>52</v>
      </c>
      <c r="E1807" s="3" t="s">
        <v>60</v>
      </c>
      <c r="F1807" s="3">
        <v>3104.29</v>
      </c>
      <c r="G1807" s="3">
        <v>0</v>
      </c>
      <c r="H1807" s="3">
        <v>3104.29</v>
      </c>
      <c r="I1807" s="3" t="s">
        <v>41</v>
      </c>
      <c r="J1807" s="5">
        <v>1</v>
      </c>
      <c r="K1807" t="str">
        <f>_xlfn.XLOOKUP(D1807, dim_channels!A:A, dim_channels!C:C, "Not Found")</f>
        <v>OTA</v>
      </c>
      <c r="L1807" t="str">
        <f>_xlfn.XLOOKUP(D1807, dim_channels!A:A, dim_channels!B:B, "Not Found")</f>
        <v>Agoda</v>
      </c>
      <c r="M1807">
        <f t="shared" si="112"/>
        <v>1</v>
      </c>
      <c r="N1807">
        <f t="shared" si="113"/>
        <v>0</v>
      </c>
      <c r="O1807">
        <f t="shared" si="114"/>
        <v>0</v>
      </c>
      <c r="P1807">
        <f t="shared" si="115"/>
        <v>0</v>
      </c>
    </row>
    <row r="1808" spans="1:16" x14ac:dyDescent="0.2">
      <c r="A1808" s="2" t="s">
        <v>2241</v>
      </c>
      <c r="B1808" s="2" t="s">
        <v>132</v>
      </c>
      <c r="C1808" s="2" t="s">
        <v>123</v>
      </c>
      <c r="D1808" s="2" t="s">
        <v>52</v>
      </c>
      <c r="E1808" s="2" t="s">
        <v>34</v>
      </c>
      <c r="F1808" s="2">
        <v>2522.4299999999998</v>
      </c>
      <c r="G1808" s="2">
        <v>302.69</v>
      </c>
      <c r="H1808" s="2">
        <v>2219.7399999999998</v>
      </c>
      <c r="I1808" s="2" t="s">
        <v>29</v>
      </c>
      <c r="J1808" s="4">
        <v>1.1363628172668869</v>
      </c>
      <c r="K1808" t="str">
        <f>_xlfn.XLOOKUP(D1808, dim_channels!A:A, dim_channels!C:C, "Not Found")</f>
        <v>OTA</v>
      </c>
      <c r="L1808" t="str">
        <f>_xlfn.XLOOKUP(D1808, dim_channels!A:A, dim_channels!B:B, "Not Found")</f>
        <v>Agoda</v>
      </c>
      <c r="M1808">
        <f t="shared" si="112"/>
        <v>0</v>
      </c>
      <c r="N1808">
        <f t="shared" si="113"/>
        <v>1</v>
      </c>
      <c r="O1808">
        <f t="shared" si="114"/>
        <v>2219.7399999999998</v>
      </c>
      <c r="P1808">
        <f t="shared" si="115"/>
        <v>2522.4299999999998</v>
      </c>
    </row>
    <row r="1809" spans="1:16" x14ac:dyDescent="0.2">
      <c r="A1809" s="3" t="s">
        <v>2242</v>
      </c>
      <c r="B1809" s="3" t="s">
        <v>310</v>
      </c>
      <c r="C1809" s="3" t="s">
        <v>396</v>
      </c>
      <c r="D1809" s="3" t="s">
        <v>169</v>
      </c>
      <c r="E1809" s="3" t="s">
        <v>46</v>
      </c>
      <c r="F1809" s="3">
        <v>6666.2</v>
      </c>
      <c r="G1809" s="3">
        <v>1333.24</v>
      </c>
      <c r="H1809" s="3">
        <v>5332.96</v>
      </c>
      <c r="I1809" s="3" t="s">
        <v>29</v>
      </c>
      <c r="J1809" s="5">
        <v>1.25</v>
      </c>
      <c r="K1809" t="str">
        <f>_xlfn.XLOOKUP(D1809, dim_channels!A:A, dim_channels!C:C, "Not Found")</f>
        <v>GDS</v>
      </c>
      <c r="L1809" t="str">
        <f>_xlfn.XLOOKUP(D1809, dim_channels!A:A, dim_channels!B:B, "Not Found")</f>
        <v>GDS (Amadeus)</v>
      </c>
      <c r="M1809">
        <f t="shared" si="112"/>
        <v>0</v>
      </c>
      <c r="N1809">
        <f t="shared" si="113"/>
        <v>1</v>
      </c>
      <c r="O1809">
        <f t="shared" si="114"/>
        <v>5332.96</v>
      </c>
      <c r="P1809">
        <f t="shared" si="115"/>
        <v>6666.2</v>
      </c>
    </row>
    <row r="1810" spans="1:16" x14ac:dyDescent="0.2">
      <c r="A1810" s="2" t="s">
        <v>2243</v>
      </c>
      <c r="B1810" s="2" t="s">
        <v>396</v>
      </c>
      <c r="C1810" s="2" t="s">
        <v>181</v>
      </c>
      <c r="D1810" s="2" t="s">
        <v>64</v>
      </c>
      <c r="E1810" s="2" t="s">
        <v>115</v>
      </c>
      <c r="F1810" s="2">
        <v>6157.85</v>
      </c>
      <c r="G1810" s="2">
        <v>0</v>
      </c>
      <c r="H1810" s="2">
        <v>6157.85</v>
      </c>
      <c r="I1810" s="2" t="s">
        <v>56</v>
      </c>
      <c r="J1810" s="4">
        <v>1</v>
      </c>
      <c r="K1810" t="str">
        <f>_xlfn.XLOOKUP(D1810, dim_channels!A:A, dim_channels!C:C, "Not Found")</f>
        <v>Direct</v>
      </c>
      <c r="L1810" t="str">
        <f>_xlfn.XLOOKUP(D1810, dim_channels!A:A, dim_channels!B:B, "Not Found")</f>
        <v>Direct Website</v>
      </c>
      <c r="M1810">
        <f t="shared" si="112"/>
        <v>0</v>
      </c>
      <c r="N1810">
        <f t="shared" si="113"/>
        <v>0</v>
      </c>
      <c r="O1810">
        <f t="shared" si="114"/>
        <v>0</v>
      </c>
      <c r="P1810">
        <f t="shared" si="115"/>
        <v>0</v>
      </c>
    </row>
    <row r="1811" spans="1:16" x14ac:dyDescent="0.2">
      <c r="A1811" s="3" t="s">
        <v>2244</v>
      </c>
      <c r="B1811" s="3" t="s">
        <v>310</v>
      </c>
      <c r="C1811" s="3" t="s">
        <v>396</v>
      </c>
      <c r="D1811" s="3" t="s">
        <v>33</v>
      </c>
      <c r="E1811" s="3" t="s">
        <v>34</v>
      </c>
      <c r="F1811" s="3">
        <v>7451.45</v>
      </c>
      <c r="G1811" s="3">
        <v>1117.72</v>
      </c>
      <c r="H1811" s="3">
        <v>6333.73</v>
      </c>
      <c r="I1811" s="3" t="s">
        <v>41</v>
      </c>
      <c r="J1811" s="5">
        <v>1.1764710526024951</v>
      </c>
      <c r="K1811" t="str">
        <f>_xlfn.XLOOKUP(D1811, dim_channels!A:A, dim_channels!C:C, "Not Found")</f>
        <v>OTA</v>
      </c>
      <c r="L1811" t="str">
        <f>_xlfn.XLOOKUP(D1811, dim_channels!A:A, dim_channels!B:B, "Not Found")</f>
        <v>Booking.com</v>
      </c>
      <c r="M1811">
        <f t="shared" si="112"/>
        <v>1</v>
      </c>
      <c r="N1811">
        <f t="shared" si="113"/>
        <v>0</v>
      </c>
      <c r="O1811">
        <f t="shared" si="114"/>
        <v>0</v>
      </c>
      <c r="P1811">
        <f t="shared" si="115"/>
        <v>0</v>
      </c>
    </row>
    <row r="1812" spans="1:16" x14ac:dyDescent="0.2">
      <c r="A1812" s="2" t="s">
        <v>2245</v>
      </c>
      <c r="B1812" s="2" t="s">
        <v>478</v>
      </c>
      <c r="C1812" s="2" t="s">
        <v>190</v>
      </c>
      <c r="D1812" s="2" t="s">
        <v>52</v>
      </c>
      <c r="E1812" s="2" t="s">
        <v>34</v>
      </c>
      <c r="F1812" s="2">
        <v>9694.16</v>
      </c>
      <c r="G1812" s="2">
        <v>1163.3</v>
      </c>
      <c r="H1812" s="2">
        <v>8530.86</v>
      </c>
      <c r="I1812" s="2" t="s">
        <v>56</v>
      </c>
      <c r="J1812" s="4">
        <v>1.136363742928614</v>
      </c>
      <c r="K1812" t="str">
        <f>_xlfn.XLOOKUP(D1812, dim_channels!A:A, dim_channels!C:C, "Not Found")</f>
        <v>OTA</v>
      </c>
      <c r="L1812" t="str">
        <f>_xlfn.XLOOKUP(D1812, dim_channels!A:A, dim_channels!B:B, "Not Found")</f>
        <v>Agoda</v>
      </c>
      <c r="M1812">
        <f t="shared" si="112"/>
        <v>0</v>
      </c>
      <c r="N1812">
        <f t="shared" si="113"/>
        <v>0</v>
      </c>
      <c r="O1812">
        <f t="shared" si="114"/>
        <v>0</v>
      </c>
      <c r="P1812">
        <f t="shared" si="115"/>
        <v>0</v>
      </c>
    </row>
    <row r="1813" spans="1:16" x14ac:dyDescent="0.2">
      <c r="A1813" s="3" t="s">
        <v>2246</v>
      </c>
      <c r="B1813" s="3" t="s">
        <v>328</v>
      </c>
      <c r="C1813" s="3" t="s">
        <v>409</v>
      </c>
      <c r="D1813" s="3" t="s">
        <v>52</v>
      </c>
      <c r="E1813" s="3" t="s">
        <v>34</v>
      </c>
      <c r="F1813" s="3">
        <v>12264.75</v>
      </c>
      <c r="G1813" s="3">
        <v>1471.77</v>
      </c>
      <c r="H1813" s="3">
        <v>10792.98</v>
      </c>
      <c r="I1813" s="3" t="s">
        <v>41</v>
      </c>
      <c r="J1813" s="5">
        <v>1.136363636363636</v>
      </c>
      <c r="K1813" t="str">
        <f>_xlfn.XLOOKUP(D1813, dim_channels!A:A, dim_channels!C:C, "Not Found")</f>
        <v>OTA</v>
      </c>
      <c r="L1813" t="str">
        <f>_xlfn.XLOOKUP(D1813, dim_channels!A:A, dim_channels!B:B, "Not Found")</f>
        <v>Agoda</v>
      </c>
      <c r="M1813">
        <f t="shared" si="112"/>
        <v>1</v>
      </c>
      <c r="N1813">
        <f t="shared" si="113"/>
        <v>0</v>
      </c>
      <c r="O1813">
        <f t="shared" si="114"/>
        <v>0</v>
      </c>
      <c r="P1813">
        <f t="shared" si="115"/>
        <v>0</v>
      </c>
    </row>
    <row r="1814" spans="1:16" x14ac:dyDescent="0.2">
      <c r="A1814" s="2" t="s">
        <v>2247</v>
      </c>
      <c r="B1814" s="2" t="s">
        <v>118</v>
      </c>
      <c r="C1814" s="2" t="s">
        <v>187</v>
      </c>
      <c r="D1814" s="2" t="s">
        <v>206</v>
      </c>
      <c r="E1814" s="2" t="s">
        <v>207</v>
      </c>
      <c r="F1814" s="2">
        <v>8479.1</v>
      </c>
      <c r="G1814" s="2">
        <v>0</v>
      </c>
      <c r="H1814" s="2">
        <v>8479.1</v>
      </c>
      <c r="I1814" s="2" t="s">
        <v>56</v>
      </c>
      <c r="J1814" s="4">
        <v>1</v>
      </c>
      <c r="K1814" t="str">
        <f>_xlfn.XLOOKUP(D1814, dim_channels!A:A, dim_channels!C:C, "Not Found")</f>
        <v>Direct</v>
      </c>
      <c r="L1814" t="str">
        <f>_xlfn.XLOOKUP(D1814, dim_channels!A:A, dim_channels!B:B, "Not Found")</f>
        <v>Walk-in</v>
      </c>
      <c r="M1814">
        <f t="shared" si="112"/>
        <v>0</v>
      </c>
      <c r="N1814">
        <f t="shared" si="113"/>
        <v>0</v>
      </c>
      <c r="O1814">
        <f t="shared" si="114"/>
        <v>0</v>
      </c>
      <c r="P1814">
        <f t="shared" si="115"/>
        <v>0</v>
      </c>
    </row>
    <row r="1815" spans="1:16" x14ac:dyDescent="0.2">
      <c r="A1815" s="3" t="s">
        <v>2248</v>
      </c>
      <c r="B1815" s="3" t="s">
        <v>451</v>
      </c>
      <c r="C1815" s="3" t="s">
        <v>242</v>
      </c>
      <c r="D1815" s="3" t="s">
        <v>169</v>
      </c>
      <c r="E1815" s="3" t="s">
        <v>46</v>
      </c>
      <c r="F1815" s="3">
        <v>9339.69</v>
      </c>
      <c r="G1815" s="3">
        <v>1867.94</v>
      </c>
      <c r="H1815" s="3">
        <v>7471.75</v>
      </c>
      <c r="I1815" s="3" t="s">
        <v>29</v>
      </c>
      <c r="J1815" s="5">
        <v>1.2500003345936359</v>
      </c>
      <c r="K1815" t="str">
        <f>_xlfn.XLOOKUP(D1815, dim_channels!A:A, dim_channels!C:C, "Not Found")</f>
        <v>GDS</v>
      </c>
      <c r="L1815" t="str">
        <f>_xlfn.XLOOKUP(D1815, dim_channels!A:A, dim_channels!B:B, "Not Found")</f>
        <v>GDS (Amadeus)</v>
      </c>
      <c r="M1815">
        <f t="shared" si="112"/>
        <v>0</v>
      </c>
      <c r="N1815">
        <f t="shared" si="113"/>
        <v>1</v>
      </c>
      <c r="O1815">
        <f t="shared" si="114"/>
        <v>7471.75</v>
      </c>
      <c r="P1815">
        <f t="shared" si="115"/>
        <v>9339.69</v>
      </c>
    </row>
    <row r="1816" spans="1:16" x14ac:dyDescent="0.2">
      <c r="A1816" s="2" t="s">
        <v>2249</v>
      </c>
      <c r="B1816" s="2" t="s">
        <v>346</v>
      </c>
      <c r="C1816" s="2" t="s">
        <v>95</v>
      </c>
      <c r="D1816" s="2" t="s">
        <v>27</v>
      </c>
      <c r="E1816" s="2" t="s">
        <v>60</v>
      </c>
      <c r="F1816" s="2">
        <v>9518.68</v>
      </c>
      <c r="G1816" s="2">
        <v>0</v>
      </c>
      <c r="H1816" s="2">
        <v>9518.68</v>
      </c>
      <c r="I1816" s="2" t="s">
        <v>29</v>
      </c>
      <c r="J1816" s="4">
        <v>1</v>
      </c>
      <c r="K1816" t="str">
        <f>_xlfn.XLOOKUP(D1816, dim_channels!A:A, dim_channels!C:C, "Not Found")</f>
        <v>OTA</v>
      </c>
      <c r="L1816" t="str">
        <f>_xlfn.XLOOKUP(D1816, dim_channels!A:A, dim_channels!B:B, "Not Found")</f>
        <v>Expedia</v>
      </c>
      <c r="M1816">
        <f t="shared" si="112"/>
        <v>0</v>
      </c>
      <c r="N1816">
        <f t="shared" si="113"/>
        <v>1</v>
      </c>
      <c r="O1816">
        <f t="shared" si="114"/>
        <v>9518.68</v>
      </c>
      <c r="P1816">
        <f t="shared" si="115"/>
        <v>9518.68</v>
      </c>
    </row>
    <row r="1817" spans="1:16" x14ac:dyDescent="0.2">
      <c r="A1817" s="3" t="s">
        <v>2250</v>
      </c>
      <c r="B1817" s="3" t="s">
        <v>393</v>
      </c>
      <c r="C1817" s="3" t="s">
        <v>271</v>
      </c>
      <c r="D1817" s="3" t="s">
        <v>27</v>
      </c>
      <c r="E1817" s="3" t="s">
        <v>60</v>
      </c>
      <c r="F1817" s="3">
        <v>7860.48</v>
      </c>
      <c r="G1817" s="3">
        <v>0</v>
      </c>
      <c r="H1817" s="3">
        <v>7860.48</v>
      </c>
      <c r="I1817" s="3" t="s">
        <v>41</v>
      </c>
      <c r="J1817" s="5">
        <v>1</v>
      </c>
      <c r="K1817" t="str">
        <f>_xlfn.XLOOKUP(D1817, dim_channels!A:A, dim_channels!C:C, "Not Found")</f>
        <v>OTA</v>
      </c>
      <c r="L1817" t="str">
        <f>_xlfn.XLOOKUP(D1817, dim_channels!A:A, dim_channels!B:B, "Not Found")</f>
        <v>Expedia</v>
      </c>
      <c r="M1817">
        <f t="shared" si="112"/>
        <v>1</v>
      </c>
      <c r="N1817">
        <f t="shared" si="113"/>
        <v>0</v>
      </c>
      <c r="O1817">
        <f t="shared" si="114"/>
        <v>0</v>
      </c>
      <c r="P1817">
        <f t="shared" si="115"/>
        <v>0</v>
      </c>
    </row>
    <row r="1818" spans="1:16" x14ac:dyDescent="0.2">
      <c r="A1818" s="2" t="s">
        <v>2251</v>
      </c>
      <c r="B1818" s="2" t="s">
        <v>48</v>
      </c>
      <c r="C1818" s="2" t="s">
        <v>292</v>
      </c>
      <c r="D1818" s="2" t="s">
        <v>45</v>
      </c>
      <c r="E1818" s="2" t="s">
        <v>46</v>
      </c>
      <c r="F1818" s="2">
        <v>12065.38</v>
      </c>
      <c r="G1818" s="2">
        <v>603.27</v>
      </c>
      <c r="H1818" s="2">
        <v>11462.11</v>
      </c>
      <c r="I1818" s="2" t="s">
        <v>29</v>
      </c>
      <c r="J1818" s="4">
        <v>1.052631670783128</v>
      </c>
      <c r="K1818" t="str">
        <f>_xlfn.XLOOKUP(D1818, dim_channels!A:A, dim_channels!C:C, "Not Found")</f>
        <v>Corporate</v>
      </c>
      <c r="L1818" t="str">
        <f>_xlfn.XLOOKUP(D1818, dim_channels!A:A, dim_channels!B:B, "Not Found")</f>
        <v>Corporate Direct</v>
      </c>
      <c r="M1818">
        <f t="shared" si="112"/>
        <v>0</v>
      </c>
      <c r="N1818">
        <f t="shared" si="113"/>
        <v>1</v>
      </c>
      <c r="O1818">
        <f t="shared" si="114"/>
        <v>11462.11</v>
      </c>
      <c r="P1818">
        <f t="shared" si="115"/>
        <v>12065.38</v>
      </c>
    </row>
    <row r="1819" spans="1:16" x14ac:dyDescent="0.2">
      <c r="A1819" s="3" t="s">
        <v>2252</v>
      </c>
      <c r="B1819" s="3" t="s">
        <v>822</v>
      </c>
      <c r="C1819" s="3" t="s">
        <v>258</v>
      </c>
      <c r="D1819" s="3" t="s">
        <v>33</v>
      </c>
      <c r="E1819" s="3" t="s">
        <v>60</v>
      </c>
      <c r="F1819" s="3">
        <v>5768.88</v>
      </c>
      <c r="G1819" s="3">
        <v>0</v>
      </c>
      <c r="H1819" s="3">
        <v>5768.88</v>
      </c>
      <c r="I1819" s="3" t="s">
        <v>29</v>
      </c>
      <c r="J1819" s="5">
        <v>1</v>
      </c>
      <c r="K1819" t="str">
        <f>_xlfn.XLOOKUP(D1819, dim_channels!A:A, dim_channels!C:C, "Not Found")</f>
        <v>OTA</v>
      </c>
      <c r="L1819" t="str">
        <f>_xlfn.XLOOKUP(D1819, dim_channels!A:A, dim_channels!B:B, "Not Found")</f>
        <v>Booking.com</v>
      </c>
      <c r="M1819">
        <f t="shared" si="112"/>
        <v>0</v>
      </c>
      <c r="N1819">
        <f t="shared" si="113"/>
        <v>1</v>
      </c>
      <c r="O1819">
        <f t="shared" si="114"/>
        <v>5768.88</v>
      </c>
      <c r="P1819">
        <f t="shared" si="115"/>
        <v>5768.88</v>
      </c>
    </row>
    <row r="1820" spans="1:16" x14ac:dyDescent="0.2">
      <c r="A1820" s="2" t="s">
        <v>2253</v>
      </c>
      <c r="B1820" s="2" t="s">
        <v>97</v>
      </c>
      <c r="C1820" s="2" t="s">
        <v>97</v>
      </c>
      <c r="D1820" s="2" t="s">
        <v>27</v>
      </c>
      <c r="E1820" s="2" t="s">
        <v>28</v>
      </c>
      <c r="F1820" s="2">
        <v>33354.46</v>
      </c>
      <c r="G1820" s="2">
        <v>6003.8</v>
      </c>
      <c r="H1820" s="2">
        <v>27350.66</v>
      </c>
      <c r="I1820" s="2" t="s">
        <v>29</v>
      </c>
      <c r="J1820" s="4">
        <v>1.2195120702754521</v>
      </c>
      <c r="K1820" t="str">
        <f>_xlfn.XLOOKUP(D1820, dim_channels!A:A, dim_channels!C:C, "Not Found")</f>
        <v>OTA</v>
      </c>
      <c r="L1820" t="str">
        <f>_xlfn.XLOOKUP(D1820, dim_channels!A:A, dim_channels!B:B, "Not Found")</f>
        <v>Expedia</v>
      </c>
      <c r="M1820">
        <f t="shared" si="112"/>
        <v>0</v>
      </c>
      <c r="N1820">
        <f t="shared" si="113"/>
        <v>1</v>
      </c>
      <c r="O1820">
        <f t="shared" si="114"/>
        <v>27350.66</v>
      </c>
      <c r="P1820">
        <f t="shared" si="115"/>
        <v>33354.46</v>
      </c>
    </row>
    <row r="1821" spans="1:16" x14ac:dyDescent="0.2">
      <c r="A1821" s="3" t="s">
        <v>2254</v>
      </c>
      <c r="B1821" s="3" t="s">
        <v>324</v>
      </c>
      <c r="C1821" s="3" t="s">
        <v>773</v>
      </c>
      <c r="D1821" s="3" t="s">
        <v>64</v>
      </c>
      <c r="E1821" s="3" t="s">
        <v>115</v>
      </c>
      <c r="F1821" s="3">
        <v>2931.39</v>
      </c>
      <c r="G1821" s="3">
        <v>0</v>
      </c>
      <c r="H1821" s="3">
        <v>2931.39</v>
      </c>
      <c r="I1821" s="3" t="s">
        <v>56</v>
      </c>
      <c r="J1821" s="5">
        <v>1</v>
      </c>
      <c r="K1821" t="str">
        <f>_xlfn.XLOOKUP(D1821, dim_channels!A:A, dim_channels!C:C, "Not Found")</f>
        <v>Direct</v>
      </c>
      <c r="L1821" t="str">
        <f>_xlfn.XLOOKUP(D1821, dim_channels!A:A, dim_channels!B:B, "Not Found")</f>
        <v>Direct Website</v>
      </c>
      <c r="M1821">
        <f t="shared" si="112"/>
        <v>0</v>
      </c>
      <c r="N1821">
        <f t="shared" si="113"/>
        <v>0</v>
      </c>
      <c r="O1821">
        <f t="shared" si="114"/>
        <v>0</v>
      </c>
      <c r="P1821">
        <f t="shared" si="115"/>
        <v>0</v>
      </c>
    </row>
    <row r="1822" spans="1:16" x14ac:dyDescent="0.2">
      <c r="A1822" s="2" t="s">
        <v>2255</v>
      </c>
      <c r="B1822" s="2" t="s">
        <v>904</v>
      </c>
      <c r="C1822" s="2" t="s">
        <v>388</v>
      </c>
      <c r="D1822" s="2" t="s">
        <v>27</v>
      </c>
      <c r="E1822" s="2" t="s">
        <v>60</v>
      </c>
      <c r="F1822" s="2">
        <v>4960.6000000000004</v>
      </c>
      <c r="G1822" s="2">
        <v>0</v>
      </c>
      <c r="H1822" s="2">
        <v>4960.6000000000004</v>
      </c>
      <c r="I1822" s="2" t="s">
        <v>41</v>
      </c>
      <c r="J1822" s="4">
        <v>1</v>
      </c>
      <c r="K1822" t="str">
        <f>_xlfn.XLOOKUP(D1822, dim_channels!A:A, dim_channels!C:C, "Not Found")</f>
        <v>OTA</v>
      </c>
      <c r="L1822" t="str">
        <f>_xlfn.XLOOKUP(D1822, dim_channels!A:A, dim_channels!B:B, "Not Found")</f>
        <v>Expedia</v>
      </c>
      <c r="M1822">
        <f t="shared" si="112"/>
        <v>1</v>
      </c>
      <c r="N1822">
        <f t="shared" si="113"/>
        <v>0</v>
      </c>
      <c r="O1822">
        <f t="shared" si="114"/>
        <v>0</v>
      </c>
      <c r="P1822">
        <f t="shared" si="115"/>
        <v>0</v>
      </c>
    </row>
    <row r="1823" spans="1:16" x14ac:dyDescent="0.2">
      <c r="A1823" s="3" t="s">
        <v>2256</v>
      </c>
      <c r="B1823" s="3" t="s">
        <v>475</v>
      </c>
      <c r="C1823" s="3" t="s">
        <v>590</v>
      </c>
      <c r="D1823" s="3" t="s">
        <v>33</v>
      </c>
      <c r="E1823" s="3" t="s">
        <v>28</v>
      </c>
      <c r="F1823" s="3">
        <v>13188.71</v>
      </c>
      <c r="G1823" s="3">
        <v>1978.31</v>
      </c>
      <c r="H1823" s="3">
        <v>11210.4</v>
      </c>
      <c r="I1823" s="3" t="s">
        <v>29</v>
      </c>
      <c r="J1823" s="5">
        <v>1.1764709555412829</v>
      </c>
      <c r="K1823" t="str">
        <f>_xlfn.XLOOKUP(D1823, dim_channels!A:A, dim_channels!C:C, "Not Found")</f>
        <v>OTA</v>
      </c>
      <c r="L1823" t="str">
        <f>_xlfn.XLOOKUP(D1823, dim_channels!A:A, dim_channels!B:B, "Not Found")</f>
        <v>Booking.com</v>
      </c>
      <c r="M1823">
        <f t="shared" si="112"/>
        <v>0</v>
      </c>
      <c r="N1823">
        <f t="shared" si="113"/>
        <v>1</v>
      </c>
      <c r="O1823">
        <f t="shared" si="114"/>
        <v>11210.4</v>
      </c>
      <c r="P1823">
        <f t="shared" si="115"/>
        <v>13188.71</v>
      </c>
    </row>
    <row r="1824" spans="1:16" x14ac:dyDescent="0.2">
      <c r="A1824" s="2" t="s">
        <v>2257</v>
      </c>
      <c r="B1824" s="2" t="s">
        <v>171</v>
      </c>
      <c r="C1824" s="2" t="s">
        <v>512</v>
      </c>
      <c r="D1824" s="2" t="s">
        <v>169</v>
      </c>
      <c r="E1824" s="2" t="s">
        <v>34</v>
      </c>
      <c r="F1824" s="2">
        <v>9325.49</v>
      </c>
      <c r="G1824" s="2">
        <v>1865.1</v>
      </c>
      <c r="H1824" s="2">
        <v>7460.39</v>
      </c>
      <c r="I1824" s="2" t="s">
        <v>41</v>
      </c>
      <c r="J1824" s="4">
        <v>1.250000335103125</v>
      </c>
      <c r="K1824" t="str">
        <f>_xlfn.XLOOKUP(D1824, dim_channels!A:A, dim_channels!C:C, "Not Found")</f>
        <v>GDS</v>
      </c>
      <c r="L1824" t="str">
        <f>_xlfn.XLOOKUP(D1824, dim_channels!A:A, dim_channels!B:B, "Not Found")</f>
        <v>GDS (Amadeus)</v>
      </c>
      <c r="M1824">
        <f t="shared" si="112"/>
        <v>1</v>
      </c>
      <c r="N1824">
        <f t="shared" si="113"/>
        <v>0</v>
      </c>
      <c r="O1824">
        <f t="shared" si="114"/>
        <v>0</v>
      </c>
      <c r="P1824">
        <f t="shared" si="115"/>
        <v>0</v>
      </c>
    </row>
    <row r="1825" spans="1:16" x14ac:dyDescent="0.2">
      <c r="A1825" s="3" t="s">
        <v>2258</v>
      </c>
      <c r="B1825" s="3" t="s">
        <v>741</v>
      </c>
      <c r="C1825" s="3" t="s">
        <v>482</v>
      </c>
      <c r="D1825" s="3" t="s">
        <v>33</v>
      </c>
      <c r="E1825" s="3" t="s">
        <v>28</v>
      </c>
      <c r="F1825" s="3">
        <v>2977.04</v>
      </c>
      <c r="G1825" s="3">
        <v>446.56</v>
      </c>
      <c r="H1825" s="3">
        <v>2530.48</v>
      </c>
      <c r="I1825" s="3" t="s">
        <v>29</v>
      </c>
      <c r="J1825" s="5">
        <v>1.1764724479150199</v>
      </c>
      <c r="K1825" t="str">
        <f>_xlfn.XLOOKUP(D1825, dim_channels!A:A, dim_channels!C:C, "Not Found")</f>
        <v>OTA</v>
      </c>
      <c r="L1825" t="str">
        <f>_xlfn.XLOOKUP(D1825, dim_channels!A:A, dim_channels!B:B, "Not Found")</f>
        <v>Booking.com</v>
      </c>
      <c r="M1825">
        <f t="shared" si="112"/>
        <v>0</v>
      </c>
      <c r="N1825">
        <f t="shared" si="113"/>
        <v>1</v>
      </c>
      <c r="O1825">
        <f t="shared" si="114"/>
        <v>2530.48</v>
      </c>
      <c r="P1825">
        <f t="shared" si="115"/>
        <v>2977.04</v>
      </c>
    </row>
    <row r="1826" spans="1:16" x14ac:dyDescent="0.2">
      <c r="A1826" s="2" t="s">
        <v>2259</v>
      </c>
      <c r="B1826" s="2" t="s">
        <v>478</v>
      </c>
      <c r="C1826" s="2" t="s">
        <v>401</v>
      </c>
      <c r="D1826" s="2" t="s">
        <v>45</v>
      </c>
      <c r="E1826" s="2" t="s">
        <v>89</v>
      </c>
      <c r="F1826" s="2">
        <v>8222.7800000000007</v>
      </c>
      <c r="G1826" s="2">
        <v>0</v>
      </c>
      <c r="H1826" s="2">
        <v>8222.7800000000007</v>
      </c>
      <c r="I1826" s="2" t="s">
        <v>29</v>
      </c>
      <c r="J1826" s="4">
        <v>1</v>
      </c>
      <c r="K1826" t="str">
        <f>_xlfn.XLOOKUP(D1826, dim_channels!A:A, dim_channels!C:C, "Not Found")</f>
        <v>Corporate</v>
      </c>
      <c r="L1826" t="str">
        <f>_xlfn.XLOOKUP(D1826, dim_channels!A:A, dim_channels!B:B, "Not Found")</f>
        <v>Corporate Direct</v>
      </c>
      <c r="M1826">
        <f t="shared" si="112"/>
        <v>0</v>
      </c>
      <c r="N1826">
        <f t="shared" si="113"/>
        <v>1</v>
      </c>
      <c r="O1826">
        <f t="shared" si="114"/>
        <v>8222.7800000000007</v>
      </c>
      <c r="P1826">
        <f t="shared" si="115"/>
        <v>8222.7800000000007</v>
      </c>
    </row>
    <row r="1827" spans="1:16" x14ac:dyDescent="0.2">
      <c r="A1827" s="3" t="s">
        <v>2260</v>
      </c>
      <c r="B1827" s="3" t="s">
        <v>186</v>
      </c>
      <c r="C1827" s="3" t="s">
        <v>504</v>
      </c>
      <c r="D1827" s="3" t="s">
        <v>27</v>
      </c>
      <c r="E1827" s="3" t="s">
        <v>34</v>
      </c>
      <c r="F1827" s="3">
        <v>7644</v>
      </c>
      <c r="G1827" s="3">
        <v>1375.92</v>
      </c>
      <c r="H1827" s="3">
        <v>6268.08</v>
      </c>
      <c r="I1827" s="3" t="s">
        <v>29</v>
      </c>
      <c r="J1827" s="5">
        <v>1.219512195121951</v>
      </c>
      <c r="K1827" t="str">
        <f>_xlfn.XLOOKUP(D1827, dim_channels!A:A, dim_channels!C:C, "Not Found")</f>
        <v>OTA</v>
      </c>
      <c r="L1827" t="str">
        <f>_xlfn.XLOOKUP(D1827, dim_channels!A:A, dim_channels!B:B, "Not Found")</f>
        <v>Expedia</v>
      </c>
      <c r="M1827">
        <f t="shared" si="112"/>
        <v>0</v>
      </c>
      <c r="N1827">
        <f t="shared" si="113"/>
        <v>1</v>
      </c>
      <c r="O1827">
        <f t="shared" si="114"/>
        <v>6268.08</v>
      </c>
      <c r="P1827">
        <f t="shared" si="115"/>
        <v>7644</v>
      </c>
    </row>
    <row r="1828" spans="1:16" x14ac:dyDescent="0.2">
      <c r="A1828" s="2" t="s">
        <v>2261</v>
      </c>
      <c r="B1828" s="2" t="s">
        <v>165</v>
      </c>
      <c r="C1828" s="2" t="s">
        <v>151</v>
      </c>
      <c r="D1828" s="2" t="s">
        <v>45</v>
      </c>
      <c r="E1828" s="2" t="s">
        <v>89</v>
      </c>
      <c r="F1828" s="2">
        <v>11548.26</v>
      </c>
      <c r="G1828" s="2">
        <v>0</v>
      </c>
      <c r="H1828" s="2">
        <v>11548.26</v>
      </c>
      <c r="I1828" s="2" t="s">
        <v>29</v>
      </c>
      <c r="J1828" s="4">
        <v>1</v>
      </c>
      <c r="K1828" t="str">
        <f>_xlfn.XLOOKUP(D1828, dim_channels!A:A, dim_channels!C:C, "Not Found")</f>
        <v>Corporate</v>
      </c>
      <c r="L1828" t="str">
        <f>_xlfn.XLOOKUP(D1828, dim_channels!A:A, dim_channels!B:B, "Not Found")</f>
        <v>Corporate Direct</v>
      </c>
      <c r="M1828">
        <f t="shared" si="112"/>
        <v>0</v>
      </c>
      <c r="N1828">
        <f t="shared" si="113"/>
        <v>1</v>
      </c>
      <c r="O1828">
        <f t="shared" si="114"/>
        <v>11548.26</v>
      </c>
      <c r="P1828">
        <f t="shared" si="115"/>
        <v>11548.26</v>
      </c>
    </row>
    <row r="1829" spans="1:16" x14ac:dyDescent="0.2">
      <c r="A1829" s="3" t="s">
        <v>2262</v>
      </c>
      <c r="B1829" s="3" t="s">
        <v>251</v>
      </c>
      <c r="C1829" s="3" t="s">
        <v>498</v>
      </c>
      <c r="D1829" s="3" t="s">
        <v>52</v>
      </c>
      <c r="E1829" s="3" t="s">
        <v>60</v>
      </c>
      <c r="F1829" s="3">
        <v>10239.43</v>
      </c>
      <c r="G1829" s="3">
        <v>0</v>
      </c>
      <c r="H1829" s="3">
        <v>10239.43</v>
      </c>
      <c r="I1829" s="3" t="s">
        <v>29</v>
      </c>
      <c r="J1829" s="5">
        <v>1</v>
      </c>
      <c r="K1829" t="str">
        <f>_xlfn.XLOOKUP(D1829, dim_channels!A:A, dim_channels!C:C, "Not Found")</f>
        <v>OTA</v>
      </c>
      <c r="L1829" t="str">
        <f>_xlfn.XLOOKUP(D1829, dim_channels!A:A, dim_channels!B:B, "Not Found")</f>
        <v>Agoda</v>
      </c>
      <c r="M1829">
        <f t="shared" si="112"/>
        <v>0</v>
      </c>
      <c r="N1829">
        <f t="shared" si="113"/>
        <v>1</v>
      </c>
      <c r="O1829">
        <f t="shared" si="114"/>
        <v>10239.43</v>
      </c>
      <c r="P1829">
        <f t="shared" si="115"/>
        <v>10239.43</v>
      </c>
    </row>
    <row r="1830" spans="1:16" x14ac:dyDescent="0.2">
      <c r="A1830" s="2" t="s">
        <v>2263</v>
      </c>
      <c r="B1830" s="2" t="s">
        <v>1021</v>
      </c>
      <c r="C1830" s="2" t="s">
        <v>360</v>
      </c>
      <c r="D1830" s="2" t="s">
        <v>52</v>
      </c>
      <c r="E1830" s="2" t="s">
        <v>60</v>
      </c>
      <c r="F1830" s="2">
        <v>12050.97</v>
      </c>
      <c r="G1830" s="2">
        <v>0</v>
      </c>
      <c r="H1830" s="2">
        <v>12050.97</v>
      </c>
      <c r="I1830" s="2" t="s">
        <v>41</v>
      </c>
      <c r="J1830" s="4">
        <v>1</v>
      </c>
      <c r="K1830" t="str">
        <f>_xlfn.XLOOKUP(D1830, dim_channels!A:A, dim_channels!C:C, "Not Found")</f>
        <v>OTA</v>
      </c>
      <c r="L1830" t="str">
        <f>_xlfn.XLOOKUP(D1830, dim_channels!A:A, dim_channels!B:B, "Not Found")</f>
        <v>Agoda</v>
      </c>
      <c r="M1830">
        <f t="shared" si="112"/>
        <v>1</v>
      </c>
      <c r="N1830">
        <f t="shared" si="113"/>
        <v>0</v>
      </c>
      <c r="O1830">
        <f t="shared" si="114"/>
        <v>0</v>
      </c>
      <c r="P1830">
        <f t="shared" si="115"/>
        <v>0</v>
      </c>
    </row>
    <row r="1831" spans="1:16" x14ac:dyDescent="0.2">
      <c r="A1831" s="3" t="s">
        <v>2264</v>
      </c>
      <c r="B1831" s="3" t="s">
        <v>139</v>
      </c>
      <c r="C1831" s="3" t="s">
        <v>73</v>
      </c>
      <c r="D1831" s="3" t="s">
        <v>45</v>
      </c>
      <c r="E1831" s="3" t="s">
        <v>89</v>
      </c>
      <c r="F1831" s="3">
        <v>15616.69</v>
      </c>
      <c r="G1831" s="3">
        <v>0</v>
      </c>
      <c r="H1831" s="3">
        <v>15616.69</v>
      </c>
      <c r="I1831" s="3" t="s">
        <v>29</v>
      </c>
      <c r="J1831" s="5">
        <v>1</v>
      </c>
      <c r="K1831" t="str">
        <f>_xlfn.XLOOKUP(D1831, dim_channels!A:A, dim_channels!C:C, "Not Found")</f>
        <v>Corporate</v>
      </c>
      <c r="L1831" t="str">
        <f>_xlfn.XLOOKUP(D1831, dim_channels!A:A, dim_channels!B:B, "Not Found")</f>
        <v>Corporate Direct</v>
      </c>
      <c r="M1831">
        <f t="shared" si="112"/>
        <v>0</v>
      </c>
      <c r="N1831">
        <f t="shared" si="113"/>
        <v>1</v>
      </c>
      <c r="O1831">
        <f t="shared" si="114"/>
        <v>15616.69</v>
      </c>
      <c r="P1831">
        <f t="shared" si="115"/>
        <v>15616.69</v>
      </c>
    </row>
    <row r="1832" spans="1:16" x14ac:dyDescent="0.2">
      <c r="A1832" s="2" t="s">
        <v>2265</v>
      </c>
      <c r="B1832" s="2" t="s">
        <v>244</v>
      </c>
      <c r="C1832" s="2" t="s">
        <v>460</v>
      </c>
      <c r="D1832" s="2" t="s">
        <v>27</v>
      </c>
      <c r="E1832" s="2" t="s">
        <v>60</v>
      </c>
      <c r="F1832" s="2">
        <v>27018.7</v>
      </c>
      <c r="G1832" s="2">
        <v>0</v>
      </c>
      <c r="H1832" s="2">
        <v>27018.7</v>
      </c>
      <c r="I1832" s="2" t="s">
        <v>29</v>
      </c>
      <c r="J1832" s="4">
        <v>1</v>
      </c>
      <c r="K1832" t="str">
        <f>_xlfn.XLOOKUP(D1832, dim_channels!A:A, dim_channels!C:C, "Not Found")</f>
        <v>OTA</v>
      </c>
      <c r="L1832" t="str">
        <f>_xlfn.XLOOKUP(D1832, dim_channels!A:A, dim_channels!B:B, "Not Found")</f>
        <v>Expedia</v>
      </c>
      <c r="M1832">
        <f t="shared" si="112"/>
        <v>0</v>
      </c>
      <c r="N1832">
        <f t="shared" si="113"/>
        <v>1</v>
      </c>
      <c r="O1832">
        <f t="shared" si="114"/>
        <v>27018.7</v>
      </c>
      <c r="P1832">
        <f t="shared" si="115"/>
        <v>27018.7</v>
      </c>
    </row>
    <row r="1833" spans="1:16" x14ac:dyDescent="0.2">
      <c r="A1833" s="3" t="s">
        <v>2266</v>
      </c>
      <c r="B1833" s="3" t="s">
        <v>205</v>
      </c>
      <c r="C1833" s="3" t="s">
        <v>212</v>
      </c>
      <c r="D1833" s="3" t="s">
        <v>64</v>
      </c>
      <c r="E1833" s="3" t="s">
        <v>28</v>
      </c>
      <c r="F1833" s="3">
        <v>3654.75</v>
      </c>
      <c r="G1833" s="3">
        <v>0</v>
      </c>
      <c r="H1833" s="3">
        <v>3654.75</v>
      </c>
      <c r="I1833" s="3" t="s">
        <v>29</v>
      </c>
      <c r="J1833" s="5">
        <v>1</v>
      </c>
      <c r="K1833" t="str">
        <f>_xlfn.XLOOKUP(D1833, dim_channels!A:A, dim_channels!C:C, "Not Found")</f>
        <v>Direct</v>
      </c>
      <c r="L1833" t="str">
        <f>_xlfn.XLOOKUP(D1833, dim_channels!A:A, dim_channels!B:B, "Not Found")</f>
        <v>Direct Website</v>
      </c>
      <c r="M1833">
        <f t="shared" si="112"/>
        <v>0</v>
      </c>
      <c r="N1833">
        <f t="shared" si="113"/>
        <v>1</v>
      </c>
      <c r="O1833">
        <f t="shared" si="114"/>
        <v>3654.75</v>
      </c>
      <c r="P1833">
        <f t="shared" si="115"/>
        <v>3654.75</v>
      </c>
    </row>
    <row r="1834" spans="1:16" x14ac:dyDescent="0.2">
      <c r="A1834" s="2" t="s">
        <v>2267</v>
      </c>
      <c r="B1834" s="2" t="s">
        <v>212</v>
      </c>
      <c r="C1834" s="2" t="s">
        <v>679</v>
      </c>
      <c r="D1834" s="2" t="s">
        <v>169</v>
      </c>
      <c r="E1834" s="2" t="s">
        <v>34</v>
      </c>
      <c r="F1834" s="2">
        <v>3368.89</v>
      </c>
      <c r="G1834" s="2">
        <v>673.78</v>
      </c>
      <c r="H1834" s="2">
        <v>2695.11</v>
      </c>
      <c r="I1834" s="2" t="s">
        <v>56</v>
      </c>
      <c r="J1834" s="4">
        <v>1.250000927605923</v>
      </c>
      <c r="K1834" t="str">
        <f>_xlfn.XLOOKUP(D1834, dim_channels!A:A, dim_channels!C:C, "Not Found")</f>
        <v>GDS</v>
      </c>
      <c r="L1834" t="str">
        <f>_xlfn.XLOOKUP(D1834, dim_channels!A:A, dim_channels!B:B, "Not Found")</f>
        <v>GDS (Amadeus)</v>
      </c>
      <c r="M1834">
        <f t="shared" si="112"/>
        <v>0</v>
      </c>
      <c r="N1834">
        <f t="shared" si="113"/>
        <v>0</v>
      </c>
      <c r="O1834">
        <f t="shared" si="114"/>
        <v>0</v>
      </c>
      <c r="P1834">
        <f t="shared" si="115"/>
        <v>0</v>
      </c>
    </row>
    <row r="1835" spans="1:16" x14ac:dyDescent="0.2">
      <c r="A1835" s="3" t="s">
        <v>2268</v>
      </c>
      <c r="B1835" s="3" t="s">
        <v>425</v>
      </c>
      <c r="C1835" s="3" t="s">
        <v>195</v>
      </c>
      <c r="D1835" s="3" t="s">
        <v>64</v>
      </c>
      <c r="E1835" s="3" t="s">
        <v>115</v>
      </c>
      <c r="F1835" s="3">
        <v>17511.830000000002</v>
      </c>
      <c r="G1835" s="3">
        <v>0</v>
      </c>
      <c r="H1835" s="3">
        <v>17511.830000000002</v>
      </c>
      <c r="I1835" s="3" t="s">
        <v>29</v>
      </c>
      <c r="J1835" s="5">
        <v>1</v>
      </c>
      <c r="K1835" t="str">
        <f>_xlfn.XLOOKUP(D1835, dim_channels!A:A, dim_channels!C:C, "Not Found")</f>
        <v>Direct</v>
      </c>
      <c r="L1835" t="str">
        <f>_xlfn.XLOOKUP(D1835, dim_channels!A:A, dim_channels!B:B, "Not Found")</f>
        <v>Direct Website</v>
      </c>
      <c r="M1835">
        <f t="shared" si="112"/>
        <v>0</v>
      </c>
      <c r="N1835">
        <f t="shared" si="113"/>
        <v>1</v>
      </c>
      <c r="O1835">
        <f t="shared" si="114"/>
        <v>17511.830000000002</v>
      </c>
      <c r="P1835">
        <f t="shared" si="115"/>
        <v>17511.830000000002</v>
      </c>
    </row>
    <row r="1836" spans="1:16" x14ac:dyDescent="0.2">
      <c r="A1836" s="2" t="s">
        <v>2269</v>
      </c>
      <c r="B1836" s="2" t="s">
        <v>171</v>
      </c>
      <c r="C1836" s="2" t="s">
        <v>162</v>
      </c>
      <c r="D1836" s="2" t="s">
        <v>33</v>
      </c>
      <c r="E1836" s="2" t="s">
        <v>34</v>
      </c>
      <c r="F1836" s="2">
        <v>7486.59</v>
      </c>
      <c r="G1836" s="2">
        <v>1122.99</v>
      </c>
      <c r="H1836" s="2">
        <v>6363.6</v>
      </c>
      <c r="I1836" s="2" t="s">
        <v>56</v>
      </c>
      <c r="J1836" s="4">
        <v>1.1764708655478029</v>
      </c>
      <c r="K1836" t="str">
        <f>_xlfn.XLOOKUP(D1836, dim_channels!A:A, dim_channels!C:C, "Not Found")</f>
        <v>OTA</v>
      </c>
      <c r="L1836" t="str">
        <f>_xlfn.XLOOKUP(D1836, dim_channels!A:A, dim_channels!B:B, "Not Found")</f>
        <v>Booking.com</v>
      </c>
      <c r="M1836">
        <f t="shared" si="112"/>
        <v>0</v>
      </c>
      <c r="N1836">
        <f t="shared" si="113"/>
        <v>0</v>
      </c>
      <c r="O1836">
        <f t="shared" si="114"/>
        <v>0</v>
      </c>
      <c r="P1836">
        <f t="shared" si="115"/>
        <v>0</v>
      </c>
    </row>
    <row r="1837" spans="1:16" x14ac:dyDescent="0.2">
      <c r="A1837" s="3" t="s">
        <v>2270</v>
      </c>
      <c r="B1837" s="3" t="s">
        <v>846</v>
      </c>
      <c r="C1837" s="3" t="s">
        <v>123</v>
      </c>
      <c r="D1837" s="3" t="s">
        <v>33</v>
      </c>
      <c r="E1837" s="3" t="s">
        <v>28</v>
      </c>
      <c r="F1837" s="3">
        <v>5204.21</v>
      </c>
      <c r="G1837" s="3">
        <v>780.63</v>
      </c>
      <c r="H1837" s="3">
        <v>4423.58</v>
      </c>
      <c r="I1837" s="3" t="s">
        <v>29</v>
      </c>
      <c r="J1837" s="5">
        <v>1.176470189303686</v>
      </c>
      <c r="K1837" t="str">
        <f>_xlfn.XLOOKUP(D1837, dim_channels!A:A, dim_channels!C:C, "Not Found")</f>
        <v>OTA</v>
      </c>
      <c r="L1837" t="str">
        <f>_xlfn.XLOOKUP(D1837, dim_channels!A:A, dim_channels!B:B, "Not Found")</f>
        <v>Booking.com</v>
      </c>
      <c r="M1837">
        <f t="shared" si="112"/>
        <v>0</v>
      </c>
      <c r="N1837">
        <f t="shared" si="113"/>
        <v>1</v>
      </c>
      <c r="O1837">
        <f t="shared" si="114"/>
        <v>4423.58</v>
      </c>
      <c r="P1837">
        <f t="shared" si="115"/>
        <v>5204.21</v>
      </c>
    </row>
    <row r="1838" spans="1:16" x14ac:dyDescent="0.2">
      <c r="A1838" s="2" t="s">
        <v>2271</v>
      </c>
      <c r="B1838" s="2" t="s">
        <v>181</v>
      </c>
      <c r="C1838" s="2" t="s">
        <v>484</v>
      </c>
      <c r="D1838" s="2" t="s">
        <v>52</v>
      </c>
      <c r="E1838" s="2" t="s">
        <v>60</v>
      </c>
      <c r="F1838" s="2">
        <v>8916.17</v>
      </c>
      <c r="G1838" s="2">
        <v>0</v>
      </c>
      <c r="H1838" s="2">
        <v>8916.17</v>
      </c>
      <c r="I1838" s="2" t="s">
        <v>56</v>
      </c>
      <c r="J1838" s="4">
        <v>1</v>
      </c>
      <c r="K1838" t="str">
        <f>_xlfn.XLOOKUP(D1838, dim_channels!A:A, dim_channels!C:C, "Not Found")</f>
        <v>OTA</v>
      </c>
      <c r="L1838" t="str">
        <f>_xlfn.XLOOKUP(D1838, dim_channels!A:A, dim_channels!B:B, "Not Found")</f>
        <v>Agoda</v>
      </c>
      <c r="M1838">
        <f t="shared" si="112"/>
        <v>0</v>
      </c>
      <c r="N1838">
        <f t="shared" si="113"/>
        <v>0</v>
      </c>
      <c r="O1838">
        <f t="shared" si="114"/>
        <v>0</v>
      </c>
      <c r="P1838">
        <f t="shared" si="115"/>
        <v>0</v>
      </c>
    </row>
    <row r="1839" spans="1:16" x14ac:dyDescent="0.2">
      <c r="A1839" s="3" t="s">
        <v>2272</v>
      </c>
      <c r="B1839" s="3" t="s">
        <v>294</v>
      </c>
      <c r="C1839" s="3" t="s">
        <v>520</v>
      </c>
      <c r="D1839" s="3" t="s">
        <v>64</v>
      </c>
      <c r="E1839" s="3" t="s">
        <v>115</v>
      </c>
      <c r="F1839" s="3">
        <v>3180.85</v>
      </c>
      <c r="G1839" s="3">
        <v>0</v>
      </c>
      <c r="H1839" s="3">
        <v>3180.85</v>
      </c>
      <c r="I1839" s="3" t="s">
        <v>41</v>
      </c>
      <c r="J1839" s="5">
        <v>1</v>
      </c>
      <c r="K1839" t="str">
        <f>_xlfn.XLOOKUP(D1839, dim_channels!A:A, dim_channels!C:C, "Not Found")</f>
        <v>Direct</v>
      </c>
      <c r="L1839" t="str">
        <f>_xlfn.XLOOKUP(D1839, dim_channels!A:A, dim_channels!B:B, "Not Found")</f>
        <v>Direct Website</v>
      </c>
      <c r="M1839">
        <f t="shared" si="112"/>
        <v>1</v>
      </c>
      <c r="N1839">
        <f t="shared" si="113"/>
        <v>0</v>
      </c>
      <c r="O1839">
        <f t="shared" si="114"/>
        <v>0</v>
      </c>
      <c r="P1839">
        <f t="shared" si="115"/>
        <v>0</v>
      </c>
    </row>
    <row r="1840" spans="1:16" x14ac:dyDescent="0.2">
      <c r="A1840" s="2" t="s">
        <v>2273</v>
      </c>
      <c r="B1840" s="2" t="s">
        <v>653</v>
      </c>
      <c r="C1840" s="2" t="s">
        <v>174</v>
      </c>
      <c r="D1840" s="2" t="s">
        <v>114</v>
      </c>
      <c r="E1840" s="2" t="s">
        <v>46</v>
      </c>
      <c r="F1840" s="2">
        <v>10630.33</v>
      </c>
      <c r="G1840" s="2">
        <v>1063.03</v>
      </c>
      <c r="H1840" s="2">
        <v>9567.2999999999993</v>
      </c>
      <c r="I1840" s="2" t="s">
        <v>29</v>
      </c>
      <c r="J1840" s="4">
        <v>1.1111107627021211</v>
      </c>
      <c r="K1840" t="str">
        <f>_xlfn.XLOOKUP(D1840, dim_channels!A:A, dim_channels!C:C, "Not Found")</f>
        <v>Offline</v>
      </c>
      <c r="L1840" t="str">
        <f>_xlfn.XLOOKUP(D1840, dim_channels!A:A, dim_channels!B:B, "Not Found")</f>
        <v>Travel Agency</v>
      </c>
      <c r="M1840">
        <f t="shared" si="112"/>
        <v>0</v>
      </c>
      <c r="N1840">
        <f t="shared" si="113"/>
        <v>1</v>
      </c>
      <c r="O1840">
        <f t="shared" si="114"/>
        <v>9567.2999999999993</v>
      </c>
      <c r="P1840">
        <f t="shared" si="115"/>
        <v>10630.33</v>
      </c>
    </row>
    <row r="1841" spans="1:16" x14ac:dyDescent="0.2">
      <c r="A1841" s="3" t="s">
        <v>2274</v>
      </c>
      <c r="B1841" s="3" t="s">
        <v>162</v>
      </c>
      <c r="C1841" s="3" t="s">
        <v>425</v>
      </c>
      <c r="D1841" s="3" t="s">
        <v>64</v>
      </c>
      <c r="E1841" s="3" t="s">
        <v>34</v>
      </c>
      <c r="F1841" s="3">
        <v>8675.26</v>
      </c>
      <c r="G1841" s="3">
        <v>0</v>
      </c>
      <c r="H1841" s="3">
        <v>8675.26</v>
      </c>
      <c r="I1841" s="3" t="s">
        <v>29</v>
      </c>
      <c r="J1841" s="5">
        <v>1</v>
      </c>
      <c r="K1841" t="str">
        <f>_xlfn.XLOOKUP(D1841, dim_channels!A:A, dim_channels!C:C, "Not Found")</f>
        <v>Direct</v>
      </c>
      <c r="L1841" t="str">
        <f>_xlfn.XLOOKUP(D1841, dim_channels!A:A, dim_channels!B:B, "Not Found")</f>
        <v>Direct Website</v>
      </c>
      <c r="M1841">
        <f t="shared" si="112"/>
        <v>0</v>
      </c>
      <c r="N1841">
        <f t="shared" si="113"/>
        <v>1</v>
      </c>
      <c r="O1841">
        <f t="shared" si="114"/>
        <v>8675.26</v>
      </c>
      <c r="P1841">
        <f t="shared" si="115"/>
        <v>8675.26</v>
      </c>
    </row>
    <row r="1842" spans="1:16" x14ac:dyDescent="0.2">
      <c r="A1842" s="2" t="s">
        <v>2275</v>
      </c>
      <c r="B1842" s="2" t="s">
        <v>679</v>
      </c>
      <c r="C1842" s="2" t="s">
        <v>634</v>
      </c>
      <c r="D1842" s="2" t="s">
        <v>45</v>
      </c>
      <c r="E1842" s="2" t="s">
        <v>46</v>
      </c>
      <c r="F1842" s="2">
        <v>10802.1</v>
      </c>
      <c r="G1842" s="2">
        <v>540.1</v>
      </c>
      <c r="H1842" s="2">
        <v>10262</v>
      </c>
      <c r="I1842" s="2" t="s">
        <v>29</v>
      </c>
      <c r="J1842" s="4">
        <v>1.0526310660689919</v>
      </c>
      <c r="K1842" t="str">
        <f>_xlfn.XLOOKUP(D1842, dim_channels!A:A, dim_channels!C:C, "Not Found")</f>
        <v>Corporate</v>
      </c>
      <c r="L1842" t="str">
        <f>_xlfn.XLOOKUP(D1842, dim_channels!A:A, dim_channels!B:B, "Not Found")</f>
        <v>Corporate Direct</v>
      </c>
      <c r="M1842">
        <f t="shared" si="112"/>
        <v>0</v>
      </c>
      <c r="N1842">
        <f t="shared" si="113"/>
        <v>1</v>
      </c>
      <c r="O1842">
        <f t="shared" si="114"/>
        <v>10262</v>
      </c>
      <c r="P1842">
        <f t="shared" si="115"/>
        <v>10802.1</v>
      </c>
    </row>
    <row r="1843" spans="1:16" x14ac:dyDescent="0.2">
      <c r="A1843" s="3" t="s">
        <v>2276</v>
      </c>
      <c r="B1843" s="3" t="s">
        <v>72</v>
      </c>
      <c r="C1843" s="3" t="s">
        <v>302</v>
      </c>
      <c r="D1843" s="3" t="s">
        <v>52</v>
      </c>
      <c r="E1843" s="3" t="s">
        <v>34</v>
      </c>
      <c r="F1843" s="3">
        <v>14738.81</v>
      </c>
      <c r="G1843" s="3">
        <v>1768.66</v>
      </c>
      <c r="H1843" s="3">
        <v>12970.15</v>
      </c>
      <c r="I1843" s="3" t="s">
        <v>56</v>
      </c>
      <c r="J1843" s="5">
        <v>1.13636388168217</v>
      </c>
      <c r="K1843" t="str">
        <f>_xlfn.XLOOKUP(D1843, dim_channels!A:A, dim_channels!C:C, "Not Found")</f>
        <v>OTA</v>
      </c>
      <c r="L1843" t="str">
        <f>_xlfn.XLOOKUP(D1843, dim_channels!A:A, dim_channels!B:B, "Not Found")</f>
        <v>Agoda</v>
      </c>
      <c r="M1843">
        <f t="shared" si="112"/>
        <v>0</v>
      </c>
      <c r="N1843">
        <f t="shared" si="113"/>
        <v>0</v>
      </c>
      <c r="O1843">
        <f t="shared" si="114"/>
        <v>0</v>
      </c>
      <c r="P1843">
        <f t="shared" si="115"/>
        <v>0</v>
      </c>
    </row>
    <row r="1844" spans="1:16" x14ac:dyDescent="0.2">
      <c r="A1844" s="2" t="s">
        <v>2277</v>
      </c>
      <c r="B1844" s="2" t="s">
        <v>817</v>
      </c>
      <c r="C1844" s="2" t="s">
        <v>817</v>
      </c>
      <c r="D1844" s="2" t="s">
        <v>33</v>
      </c>
      <c r="E1844" s="2" t="s">
        <v>28</v>
      </c>
      <c r="F1844" s="2">
        <v>5016.53</v>
      </c>
      <c r="G1844" s="2">
        <v>752.48</v>
      </c>
      <c r="H1844" s="2">
        <v>4264.05</v>
      </c>
      <c r="I1844" s="2" t="s">
        <v>41</v>
      </c>
      <c r="J1844" s="4">
        <v>1.1764707261875449</v>
      </c>
      <c r="K1844" t="str">
        <f>_xlfn.XLOOKUP(D1844, dim_channels!A:A, dim_channels!C:C, "Not Found")</f>
        <v>OTA</v>
      </c>
      <c r="L1844" t="str">
        <f>_xlfn.XLOOKUP(D1844, dim_channels!A:A, dim_channels!B:B, "Not Found")</f>
        <v>Booking.com</v>
      </c>
      <c r="M1844">
        <f t="shared" si="112"/>
        <v>1</v>
      </c>
      <c r="N1844">
        <f t="shared" si="113"/>
        <v>0</v>
      </c>
      <c r="O1844">
        <f t="shared" si="114"/>
        <v>0</v>
      </c>
      <c r="P1844">
        <f t="shared" si="115"/>
        <v>0</v>
      </c>
    </row>
    <row r="1845" spans="1:16" x14ac:dyDescent="0.2">
      <c r="A1845" s="3" t="s">
        <v>2278</v>
      </c>
      <c r="B1845" s="3" t="s">
        <v>155</v>
      </c>
      <c r="C1845" s="3" t="s">
        <v>62</v>
      </c>
      <c r="D1845" s="3" t="s">
        <v>52</v>
      </c>
      <c r="E1845" s="3" t="s">
        <v>60</v>
      </c>
      <c r="F1845" s="3">
        <v>10522.07</v>
      </c>
      <c r="G1845" s="3">
        <v>0</v>
      </c>
      <c r="H1845" s="3">
        <v>10522.07</v>
      </c>
      <c r="I1845" s="3" t="s">
        <v>29</v>
      </c>
      <c r="J1845" s="5">
        <v>1</v>
      </c>
      <c r="K1845" t="str">
        <f>_xlfn.XLOOKUP(D1845, dim_channels!A:A, dim_channels!C:C, "Not Found")</f>
        <v>OTA</v>
      </c>
      <c r="L1845" t="str">
        <f>_xlfn.XLOOKUP(D1845, dim_channels!A:A, dim_channels!B:B, "Not Found")</f>
        <v>Agoda</v>
      </c>
      <c r="M1845">
        <f t="shared" si="112"/>
        <v>0</v>
      </c>
      <c r="N1845">
        <f t="shared" si="113"/>
        <v>1</v>
      </c>
      <c r="O1845">
        <f t="shared" si="114"/>
        <v>10522.07</v>
      </c>
      <c r="P1845">
        <f t="shared" si="115"/>
        <v>10522.07</v>
      </c>
    </row>
    <row r="1846" spans="1:16" x14ac:dyDescent="0.2">
      <c r="A1846" s="2" t="s">
        <v>2279</v>
      </c>
      <c r="B1846" s="2" t="s">
        <v>118</v>
      </c>
      <c r="C1846" s="2" t="s">
        <v>302</v>
      </c>
      <c r="D1846" s="2" t="s">
        <v>45</v>
      </c>
      <c r="E1846" s="2" t="s">
        <v>89</v>
      </c>
      <c r="F1846" s="2">
        <v>3541.81</v>
      </c>
      <c r="G1846" s="2">
        <v>0</v>
      </c>
      <c r="H1846" s="2">
        <v>3541.81</v>
      </c>
      <c r="I1846" s="2" t="s">
        <v>29</v>
      </c>
      <c r="J1846" s="4">
        <v>1</v>
      </c>
      <c r="K1846" t="str">
        <f>_xlfn.XLOOKUP(D1846, dim_channels!A:A, dim_channels!C:C, "Not Found")</f>
        <v>Corporate</v>
      </c>
      <c r="L1846" t="str">
        <f>_xlfn.XLOOKUP(D1846, dim_channels!A:A, dim_channels!B:B, "Not Found")</f>
        <v>Corporate Direct</v>
      </c>
      <c r="M1846">
        <f t="shared" si="112"/>
        <v>0</v>
      </c>
      <c r="N1846">
        <f t="shared" si="113"/>
        <v>1</v>
      </c>
      <c r="O1846">
        <f t="shared" si="114"/>
        <v>3541.81</v>
      </c>
      <c r="P1846">
        <f t="shared" si="115"/>
        <v>3541.81</v>
      </c>
    </row>
    <row r="1847" spans="1:16" x14ac:dyDescent="0.2">
      <c r="A1847" s="3" t="s">
        <v>2280</v>
      </c>
      <c r="B1847" s="3" t="s">
        <v>244</v>
      </c>
      <c r="C1847" s="3" t="s">
        <v>26</v>
      </c>
      <c r="D1847" s="3" t="s">
        <v>114</v>
      </c>
      <c r="E1847" s="3" t="s">
        <v>115</v>
      </c>
      <c r="F1847" s="3">
        <v>2758.4</v>
      </c>
      <c r="G1847" s="3">
        <v>275.83999999999997</v>
      </c>
      <c r="H1847" s="3">
        <v>2482.56</v>
      </c>
      <c r="I1847" s="3" t="s">
        <v>29</v>
      </c>
      <c r="J1847" s="5">
        <v>1.1111111111111109</v>
      </c>
      <c r="K1847" t="str">
        <f>_xlfn.XLOOKUP(D1847, dim_channels!A:A, dim_channels!C:C, "Not Found")</f>
        <v>Offline</v>
      </c>
      <c r="L1847" t="str">
        <f>_xlfn.XLOOKUP(D1847, dim_channels!A:A, dim_channels!B:B, "Not Found")</f>
        <v>Travel Agency</v>
      </c>
      <c r="M1847">
        <f t="shared" si="112"/>
        <v>0</v>
      </c>
      <c r="N1847">
        <f t="shared" si="113"/>
        <v>1</v>
      </c>
      <c r="O1847">
        <f t="shared" si="114"/>
        <v>2482.56</v>
      </c>
      <c r="P1847">
        <f t="shared" si="115"/>
        <v>2758.4</v>
      </c>
    </row>
    <row r="1848" spans="1:16" x14ac:dyDescent="0.2">
      <c r="A1848" s="2" t="s">
        <v>2281</v>
      </c>
      <c r="B1848" s="2" t="s">
        <v>574</v>
      </c>
      <c r="C1848" s="2" t="s">
        <v>26</v>
      </c>
      <c r="D1848" s="2" t="s">
        <v>206</v>
      </c>
      <c r="E1848" s="2" t="s">
        <v>207</v>
      </c>
      <c r="F1848" s="2">
        <v>2871.15</v>
      </c>
      <c r="G1848" s="2">
        <v>0</v>
      </c>
      <c r="H1848" s="2">
        <v>2871.15</v>
      </c>
      <c r="I1848" s="2" t="s">
        <v>56</v>
      </c>
      <c r="J1848" s="4">
        <v>1</v>
      </c>
      <c r="K1848" t="str">
        <f>_xlfn.XLOOKUP(D1848, dim_channels!A:A, dim_channels!C:C, "Not Found")</f>
        <v>Direct</v>
      </c>
      <c r="L1848" t="str">
        <f>_xlfn.XLOOKUP(D1848, dim_channels!A:A, dim_channels!B:B, "Not Found")</f>
        <v>Walk-in</v>
      </c>
      <c r="M1848">
        <f t="shared" si="112"/>
        <v>0</v>
      </c>
      <c r="N1848">
        <f t="shared" si="113"/>
        <v>0</v>
      </c>
      <c r="O1848">
        <f t="shared" si="114"/>
        <v>0</v>
      </c>
      <c r="P1848">
        <f t="shared" si="115"/>
        <v>0</v>
      </c>
    </row>
    <row r="1849" spans="1:16" x14ac:dyDescent="0.2">
      <c r="A1849" s="3" t="s">
        <v>2282</v>
      </c>
      <c r="B1849" s="3" t="s">
        <v>653</v>
      </c>
      <c r="C1849" s="3" t="s">
        <v>87</v>
      </c>
      <c r="D1849" s="3" t="s">
        <v>45</v>
      </c>
      <c r="E1849" s="3" t="s">
        <v>89</v>
      </c>
      <c r="F1849" s="3">
        <v>4205.28</v>
      </c>
      <c r="G1849" s="3">
        <v>0</v>
      </c>
      <c r="H1849" s="3">
        <v>4205.28</v>
      </c>
      <c r="I1849" s="3" t="s">
        <v>29</v>
      </c>
      <c r="J1849" s="5">
        <v>1</v>
      </c>
      <c r="K1849" t="str">
        <f>_xlfn.XLOOKUP(D1849, dim_channels!A:A, dim_channels!C:C, "Not Found")</f>
        <v>Corporate</v>
      </c>
      <c r="L1849" t="str">
        <f>_xlfn.XLOOKUP(D1849, dim_channels!A:A, dim_channels!B:B, "Not Found")</f>
        <v>Corporate Direct</v>
      </c>
      <c r="M1849">
        <f t="shared" si="112"/>
        <v>0</v>
      </c>
      <c r="N1849">
        <f t="shared" si="113"/>
        <v>1</v>
      </c>
      <c r="O1849">
        <f t="shared" si="114"/>
        <v>4205.28</v>
      </c>
      <c r="P1849">
        <f t="shared" si="115"/>
        <v>4205.28</v>
      </c>
    </row>
    <row r="1850" spans="1:16" x14ac:dyDescent="0.2">
      <c r="A1850" s="2" t="s">
        <v>2283</v>
      </c>
      <c r="B1850" s="2" t="s">
        <v>454</v>
      </c>
      <c r="C1850" s="2" t="s">
        <v>91</v>
      </c>
      <c r="D1850" s="2" t="s">
        <v>64</v>
      </c>
      <c r="E1850" s="2" t="s">
        <v>115</v>
      </c>
      <c r="F1850" s="2">
        <v>4668.34</v>
      </c>
      <c r="G1850" s="2">
        <v>0</v>
      </c>
      <c r="H1850" s="2">
        <v>4668.34</v>
      </c>
      <c r="I1850" s="2" t="s">
        <v>56</v>
      </c>
      <c r="J1850" s="4">
        <v>1</v>
      </c>
      <c r="K1850" t="str">
        <f>_xlfn.XLOOKUP(D1850, dim_channels!A:A, dim_channels!C:C, "Not Found")</f>
        <v>Direct</v>
      </c>
      <c r="L1850" t="str">
        <f>_xlfn.XLOOKUP(D1850, dim_channels!A:A, dim_channels!B:B, "Not Found")</f>
        <v>Direct Website</v>
      </c>
      <c r="M1850">
        <f t="shared" si="112"/>
        <v>0</v>
      </c>
      <c r="N1850">
        <f t="shared" si="113"/>
        <v>0</v>
      </c>
      <c r="O1850">
        <f t="shared" si="114"/>
        <v>0</v>
      </c>
      <c r="P1850">
        <f t="shared" si="115"/>
        <v>0</v>
      </c>
    </row>
    <row r="1851" spans="1:16" x14ac:dyDescent="0.2">
      <c r="A1851" s="3" t="s">
        <v>2284</v>
      </c>
      <c r="B1851" s="3" t="s">
        <v>630</v>
      </c>
      <c r="C1851" s="3" t="s">
        <v>753</v>
      </c>
      <c r="D1851" s="3" t="s">
        <v>33</v>
      </c>
      <c r="E1851" s="3" t="s">
        <v>34</v>
      </c>
      <c r="F1851" s="3">
        <v>11716.37</v>
      </c>
      <c r="G1851" s="3">
        <v>1757.46</v>
      </c>
      <c r="H1851" s="3">
        <v>9958.91</v>
      </c>
      <c r="I1851" s="3" t="s">
        <v>41</v>
      </c>
      <c r="J1851" s="5">
        <v>1.1764711198313871</v>
      </c>
      <c r="K1851" t="str">
        <f>_xlfn.XLOOKUP(D1851, dim_channels!A:A, dim_channels!C:C, "Not Found")</f>
        <v>OTA</v>
      </c>
      <c r="L1851" t="str">
        <f>_xlfn.XLOOKUP(D1851, dim_channels!A:A, dim_channels!B:B, "Not Found")</f>
        <v>Booking.com</v>
      </c>
      <c r="M1851">
        <f t="shared" si="112"/>
        <v>1</v>
      </c>
      <c r="N1851">
        <f t="shared" si="113"/>
        <v>0</v>
      </c>
      <c r="O1851">
        <f t="shared" si="114"/>
        <v>0</v>
      </c>
      <c r="P1851">
        <f t="shared" si="115"/>
        <v>0</v>
      </c>
    </row>
    <row r="1852" spans="1:16" x14ac:dyDescent="0.2">
      <c r="A1852" s="2" t="s">
        <v>2285</v>
      </c>
      <c r="B1852" s="2" t="s">
        <v>567</v>
      </c>
      <c r="C1852" s="2" t="s">
        <v>597</v>
      </c>
      <c r="D1852" s="2" t="s">
        <v>64</v>
      </c>
      <c r="E1852" s="2" t="s">
        <v>34</v>
      </c>
      <c r="F1852" s="2">
        <v>2745.71</v>
      </c>
      <c r="G1852" s="2">
        <v>0</v>
      </c>
      <c r="H1852" s="2">
        <v>2745.71</v>
      </c>
      <c r="I1852" s="2" t="s">
        <v>56</v>
      </c>
      <c r="J1852" s="4">
        <v>1</v>
      </c>
      <c r="K1852" t="str">
        <f>_xlfn.XLOOKUP(D1852, dim_channels!A:A, dim_channels!C:C, "Not Found")</f>
        <v>Direct</v>
      </c>
      <c r="L1852" t="str">
        <f>_xlfn.XLOOKUP(D1852, dim_channels!A:A, dim_channels!B:B, "Not Found")</f>
        <v>Direct Website</v>
      </c>
      <c r="M1852">
        <f t="shared" si="112"/>
        <v>0</v>
      </c>
      <c r="N1852">
        <f t="shared" si="113"/>
        <v>0</v>
      </c>
      <c r="O1852">
        <f t="shared" si="114"/>
        <v>0</v>
      </c>
      <c r="P1852">
        <f t="shared" si="115"/>
        <v>0</v>
      </c>
    </row>
    <row r="1853" spans="1:16" x14ac:dyDescent="0.2">
      <c r="A1853" s="3" t="s">
        <v>2286</v>
      </c>
      <c r="B1853" s="3" t="s">
        <v>359</v>
      </c>
      <c r="C1853" s="3" t="s">
        <v>305</v>
      </c>
      <c r="D1853" s="3" t="s">
        <v>206</v>
      </c>
      <c r="E1853" s="3" t="s">
        <v>207</v>
      </c>
      <c r="F1853" s="3">
        <v>13575.36</v>
      </c>
      <c r="G1853" s="3">
        <v>0</v>
      </c>
      <c r="H1853" s="3">
        <v>13575.36</v>
      </c>
      <c r="I1853" s="3" t="s">
        <v>29</v>
      </c>
      <c r="J1853" s="5">
        <v>1</v>
      </c>
      <c r="K1853" t="str">
        <f>_xlfn.XLOOKUP(D1853, dim_channels!A:A, dim_channels!C:C, "Not Found")</f>
        <v>Direct</v>
      </c>
      <c r="L1853" t="str">
        <f>_xlfn.XLOOKUP(D1853, dim_channels!A:A, dim_channels!B:B, "Not Found")</f>
        <v>Walk-in</v>
      </c>
      <c r="M1853">
        <f t="shared" si="112"/>
        <v>0</v>
      </c>
      <c r="N1853">
        <f t="shared" si="113"/>
        <v>1</v>
      </c>
      <c r="O1853">
        <f t="shared" si="114"/>
        <v>13575.36</v>
      </c>
      <c r="P1853">
        <f t="shared" si="115"/>
        <v>13575.36</v>
      </c>
    </row>
    <row r="1854" spans="1:16" x14ac:dyDescent="0.2">
      <c r="A1854" s="2" t="s">
        <v>2287</v>
      </c>
      <c r="B1854" s="2" t="s">
        <v>376</v>
      </c>
      <c r="C1854" s="2" t="s">
        <v>178</v>
      </c>
      <c r="D1854" s="2" t="s">
        <v>33</v>
      </c>
      <c r="E1854" s="2" t="s">
        <v>34</v>
      </c>
      <c r="F1854" s="2">
        <v>6033.83</v>
      </c>
      <c r="G1854" s="2">
        <v>905.07</v>
      </c>
      <c r="H1854" s="2">
        <v>5128.76</v>
      </c>
      <c r="I1854" s="2" t="s">
        <v>29</v>
      </c>
      <c r="J1854" s="4">
        <v>1.176469555994041</v>
      </c>
      <c r="K1854" t="str">
        <f>_xlfn.XLOOKUP(D1854, dim_channels!A:A, dim_channels!C:C, "Not Found")</f>
        <v>OTA</v>
      </c>
      <c r="L1854" t="str">
        <f>_xlfn.XLOOKUP(D1854, dim_channels!A:A, dim_channels!B:B, "Not Found")</f>
        <v>Booking.com</v>
      </c>
      <c r="M1854">
        <f t="shared" si="112"/>
        <v>0</v>
      </c>
      <c r="N1854">
        <f t="shared" si="113"/>
        <v>1</v>
      </c>
      <c r="O1854">
        <f t="shared" si="114"/>
        <v>5128.76</v>
      </c>
      <c r="P1854">
        <f t="shared" si="115"/>
        <v>6033.83</v>
      </c>
    </row>
    <row r="1855" spans="1:16" x14ac:dyDescent="0.2">
      <c r="A1855" s="3" t="s">
        <v>2288</v>
      </c>
      <c r="B1855" s="3" t="s">
        <v>875</v>
      </c>
      <c r="C1855" s="3" t="s">
        <v>212</v>
      </c>
      <c r="D1855" s="3" t="s">
        <v>52</v>
      </c>
      <c r="E1855" s="3" t="s">
        <v>60</v>
      </c>
      <c r="F1855" s="3">
        <v>5212.09</v>
      </c>
      <c r="G1855" s="3">
        <v>0</v>
      </c>
      <c r="H1855" s="3">
        <v>5212.09</v>
      </c>
      <c r="I1855" s="3" t="s">
        <v>29</v>
      </c>
      <c r="J1855" s="5">
        <v>1</v>
      </c>
      <c r="K1855" t="str">
        <f>_xlfn.XLOOKUP(D1855, dim_channels!A:A, dim_channels!C:C, "Not Found")</f>
        <v>OTA</v>
      </c>
      <c r="L1855" t="str">
        <f>_xlfn.XLOOKUP(D1855, dim_channels!A:A, dim_channels!B:B, "Not Found")</f>
        <v>Agoda</v>
      </c>
      <c r="M1855">
        <f t="shared" si="112"/>
        <v>0</v>
      </c>
      <c r="N1855">
        <f t="shared" si="113"/>
        <v>1</v>
      </c>
      <c r="O1855">
        <f t="shared" si="114"/>
        <v>5212.09</v>
      </c>
      <c r="P1855">
        <f t="shared" si="115"/>
        <v>5212.09</v>
      </c>
    </row>
    <row r="1856" spans="1:16" x14ac:dyDescent="0.2">
      <c r="A1856" s="2" t="s">
        <v>2289</v>
      </c>
      <c r="B1856" s="2" t="s">
        <v>141</v>
      </c>
      <c r="C1856" s="2" t="s">
        <v>141</v>
      </c>
      <c r="D1856" s="2" t="s">
        <v>45</v>
      </c>
      <c r="E1856" s="2" t="s">
        <v>89</v>
      </c>
      <c r="F1856" s="2">
        <v>4690.26</v>
      </c>
      <c r="G1856" s="2">
        <v>0</v>
      </c>
      <c r="H1856" s="2">
        <v>4690.26</v>
      </c>
      <c r="I1856" s="2" t="s">
        <v>29</v>
      </c>
      <c r="J1856" s="4">
        <v>1</v>
      </c>
      <c r="K1856" t="str">
        <f>_xlfn.XLOOKUP(D1856, dim_channels!A:A, dim_channels!C:C, "Not Found")</f>
        <v>Corporate</v>
      </c>
      <c r="L1856" t="str">
        <f>_xlfn.XLOOKUP(D1856, dim_channels!A:A, dim_channels!B:B, "Not Found")</f>
        <v>Corporate Direct</v>
      </c>
      <c r="M1856">
        <f t="shared" si="112"/>
        <v>0</v>
      </c>
      <c r="N1856">
        <f t="shared" si="113"/>
        <v>1</v>
      </c>
      <c r="O1856">
        <f t="shared" si="114"/>
        <v>4690.26</v>
      </c>
      <c r="P1856">
        <f t="shared" si="115"/>
        <v>4690.26</v>
      </c>
    </row>
    <row r="1857" spans="1:16" x14ac:dyDescent="0.2">
      <c r="A1857" s="3" t="s">
        <v>2290</v>
      </c>
      <c r="B1857" s="3" t="s">
        <v>50</v>
      </c>
      <c r="C1857" s="3" t="s">
        <v>50</v>
      </c>
      <c r="D1857" s="3" t="s">
        <v>45</v>
      </c>
      <c r="E1857" s="3" t="s">
        <v>46</v>
      </c>
      <c r="F1857" s="3">
        <v>6682.99</v>
      </c>
      <c r="G1857" s="3">
        <v>334.15</v>
      </c>
      <c r="H1857" s="3">
        <v>6348.84</v>
      </c>
      <c r="I1857" s="3" t="s">
        <v>56</v>
      </c>
      <c r="J1857" s="5">
        <v>1.0526316618468889</v>
      </c>
      <c r="K1857" t="str">
        <f>_xlfn.XLOOKUP(D1857, dim_channels!A:A, dim_channels!C:C, "Not Found")</f>
        <v>Corporate</v>
      </c>
      <c r="L1857" t="str">
        <f>_xlfn.XLOOKUP(D1857, dim_channels!A:A, dim_channels!B:B, "Not Found")</f>
        <v>Corporate Direct</v>
      </c>
      <c r="M1857">
        <f t="shared" si="112"/>
        <v>0</v>
      </c>
      <c r="N1857">
        <f t="shared" si="113"/>
        <v>0</v>
      </c>
      <c r="O1857">
        <f t="shared" si="114"/>
        <v>0</v>
      </c>
      <c r="P1857">
        <f t="shared" si="115"/>
        <v>0</v>
      </c>
    </row>
    <row r="1858" spans="1:16" x14ac:dyDescent="0.2">
      <c r="A1858" s="2" t="s">
        <v>2291</v>
      </c>
      <c r="B1858" s="2" t="s">
        <v>405</v>
      </c>
      <c r="C1858" s="2" t="s">
        <v>1560</v>
      </c>
      <c r="D1858" s="2" t="s">
        <v>52</v>
      </c>
      <c r="E1858" s="2" t="s">
        <v>60</v>
      </c>
      <c r="F1858" s="2">
        <v>9341</v>
      </c>
      <c r="G1858" s="2">
        <v>0</v>
      </c>
      <c r="H1858" s="2">
        <v>9341</v>
      </c>
      <c r="I1858" s="2" t="s">
        <v>29</v>
      </c>
      <c r="J1858" s="4">
        <v>1</v>
      </c>
      <c r="K1858" t="str">
        <f>_xlfn.XLOOKUP(D1858, dim_channels!A:A, dim_channels!C:C, "Not Found")</f>
        <v>OTA</v>
      </c>
      <c r="L1858" t="str">
        <f>_xlfn.XLOOKUP(D1858, dim_channels!A:A, dim_channels!B:B, "Not Found")</f>
        <v>Agoda</v>
      </c>
      <c r="M1858">
        <f t="shared" si="112"/>
        <v>0</v>
      </c>
      <c r="N1858">
        <f t="shared" si="113"/>
        <v>1</v>
      </c>
      <c r="O1858">
        <f t="shared" si="114"/>
        <v>9341</v>
      </c>
      <c r="P1858">
        <f t="shared" si="115"/>
        <v>9341</v>
      </c>
    </row>
    <row r="1859" spans="1:16" x14ac:dyDescent="0.2">
      <c r="A1859" s="3" t="s">
        <v>2292</v>
      </c>
      <c r="B1859" s="3" t="s">
        <v>104</v>
      </c>
      <c r="C1859" s="3" t="s">
        <v>251</v>
      </c>
      <c r="D1859" s="3" t="s">
        <v>27</v>
      </c>
      <c r="E1859" s="3" t="s">
        <v>60</v>
      </c>
      <c r="F1859" s="3">
        <v>11559.92</v>
      </c>
      <c r="G1859" s="3">
        <v>0</v>
      </c>
      <c r="H1859" s="3">
        <v>11559.92</v>
      </c>
      <c r="I1859" s="3" t="s">
        <v>29</v>
      </c>
      <c r="J1859" s="5">
        <v>1</v>
      </c>
      <c r="K1859" t="str">
        <f>_xlfn.XLOOKUP(D1859, dim_channels!A:A, dim_channels!C:C, "Not Found")</f>
        <v>OTA</v>
      </c>
      <c r="L1859" t="str">
        <f>_xlfn.XLOOKUP(D1859, dim_channels!A:A, dim_channels!B:B, "Not Found")</f>
        <v>Expedia</v>
      </c>
      <c r="M1859">
        <f t="shared" ref="M1859:M1922" si="116">IF(I1859="Cancelled",1,0)</f>
        <v>0</v>
      </c>
      <c r="N1859">
        <f t="shared" ref="N1859:N1922" si="117">IF(TRIM(UPPER(I1859))="CHECKED-OUT",1,0)</f>
        <v>1</v>
      </c>
      <c r="O1859">
        <f t="shared" ref="O1859:O1922" si="118">IF(TRIM(UPPER(I1859))="CHECKED-OUT",H1859,0)</f>
        <v>11559.92</v>
      </c>
      <c r="P1859">
        <f t="shared" ref="P1859:P1922" si="119">IF(TRIM(UPPER(I1859))="CHECKED-OUT",F1859,0)</f>
        <v>11559.92</v>
      </c>
    </row>
    <row r="1860" spans="1:16" x14ac:dyDescent="0.2">
      <c r="A1860" s="2" t="s">
        <v>2293</v>
      </c>
      <c r="B1860" s="2" t="s">
        <v>712</v>
      </c>
      <c r="C1860" s="2" t="s">
        <v>505</v>
      </c>
      <c r="D1860" s="2" t="s">
        <v>52</v>
      </c>
      <c r="E1860" s="2" t="s">
        <v>34</v>
      </c>
      <c r="F1860" s="2">
        <v>6796.25</v>
      </c>
      <c r="G1860" s="2">
        <v>815.55</v>
      </c>
      <c r="H1860" s="2">
        <v>5980.7</v>
      </c>
      <c r="I1860" s="2" t="s">
        <v>41</v>
      </c>
      <c r="J1860" s="4">
        <v>1.136363636363636</v>
      </c>
      <c r="K1860" t="str">
        <f>_xlfn.XLOOKUP(D1860, dim_channels!A:A, dim_channels!C:C, "Not Found")</f>
        <v>OTA</v>
      </c>
      <c r="L1860" t="str">
        <f>_xlfn.XLOOKUP(D1860, dim_channels!A:A, dim_channels!B:B, "Not Found")</f>
        <v>Agoda</v>
      </c>
      <c r="M1860">
        <f t="shared" si="116"/>
        <v>1</v>
      </c>
      <c r="N1860">
        <f t="shared" si="117"/>
        <v>0</v>
      </c>
      <c r="O1860">
        <f t="shared" si="118"/>
        <v>0</v>
      </c>
      <c r="P1860">
        <f t="shared" si="119"/>
        <v>0</v>
      </c>
    </row>
    <row r="1861" spans="1:16" x14ac:dyDescent="0.2">
      <c r="A1861" s="3" t="s">
        <v>2294</v>
      </c>
      <c r="B1861" s="3" t="s">
        <v>525</v>
      </c>
      <c r="C1861" s="3" t="s">
        <v>37</v>
      </c>
      <c r="D1861" s="3" t="s">
        <v>169</v>
      </c>
      <c r="E1861" s="3" t="s">
        <v>46</v>
      </c>
      <c r="F1861" s="3">
        <v>5902.49</v>
      </c>
      <c r="G1861" s="3">
        <v>1180.5</v>
      </c>
      <c r="H1861" s="3">
        <v>4721.99</v>
      </c>
      <c r="I1861" s="3" t="s">
        <v>29</v>
      </c>
      <c r="J1861" s="5">
        <v>1.2500005294378</v>
      </c>
      <c r="K1861" t="str">
        <f>_xlfn.XLOOKUP(D1861, dim_channels!A:A, dim_channels!C:C, "Not Found")</f>
        <v>GDS</v>
      </c>
      <c r="L1861" t="str">
        <f>_xlfn.XLOOKUP(D1861, dim_channels!A:A, dim_channels!B:B, "Not Found")</f>
        <v>GDS (Amadeus)</v>
      </c>
      <c r="M1861">
        <f t="shared" si="116"/>
        <v>0</v>
      </c>
      <c r="N1861">
        <f t="shared" si="117"/>
        <v>1</v>
      </c>
      <c r="O1861">
        <f t="shared" si="118"/>
        <v>4721.99</v>
      </c>
      <c r="P1861">
        <f t="shared" si="119"/>
        <v>5902.49</v>
      </c>
    </row>
    <row r="1862" spans="1:16" x14ac:dyDescent="0.2">
      <c r="A1862" s="2" t="s">
        <v>2295</v>
      </c>
      <c r="B1862" s="2" t="s">
        <v>118</v>
      </c>
      <c r="C1862" s="2" t="s">
        <v>283</v>
      </c>
      <c r="D1862" s="2" t="s">
        <v>33</v>
      </c>
      <c r="E1862" s="2" t="s">
        <v>34</v>
      </c>
      <c r="F1862" s="2">
        <v>8001.07</v>
      </c>
      <c r="G1862" s="2">
        <v>1200.1600000000001</v>
      </c>
      <c r="H1862" s="2">
        <v>6800.91</v>
      </c>
      <c r="I1862" s="2" t="s">
        <v>41</v>
      </c>
      <c r="J1862" s="4">
        <v>1.176470501741679</v>
      </c>
      <c r="K1862" t="str">
        <f>_xlfn.XLOOKUP(D1862, dim_channels!A:A, dim_channels!C:C, "Not Found")</f>
        <v>OTA</v>
      </c>
      <c r="L1862" t="str">
        <f>_xlfn.XLOOKUP(D1862, dim_channels!A:A, dim_channels!B:B, "Not Found")</f>
        <v>Booking.com</v>
      </c>
      <c r="M1862">
        <f t="shared" si="116"/>
        <v>1</v>
      </c>
      <c r="N1862">
        <f t="shared" si="117"/>
        <v>0</v>
      </c>
      <c r="O1862">
        <f t="shared" si="118"/>
        <v>0</v>
      </c>
      <c r="P1862">
        <f t="shared" si="119"/>
        <v>0</v>
      </c>
    </row>
    <row r="1863" spans="1:16" x14ac:dyDescent="0.2">
      <c r="A1863" s="3" t="s">
        <v>2296</v>
      </c>
      <c r="B1863" s="3" t="s">
        <v>133</v>
      </c>
      <c r="C1863" s="3" t="s">
        <v>863</v>
      </c>
      <c r="D1863" s="3" t="s">
        <v>64</v>
      </c>
      <c r="E1863" s="3" t="s">
        <v>34</v>
      </c>
      <c r="F1863" s="3">
        <v>4902.88</v>
      </c>
      <c r="G1863" s="3">
        <v>0</v>
      </c>
      <c r="H1863" s="3">
        <v>4902.88</v>
      </c>
      <c r="I1863" s="3" t="s">
        <v>29</v>
      </c>
      <c r="J1863" s="5">
        <v>1</v>
      </c>
      <c r="K1863" t="str">
        <f>_xlfn.XLOOKUP(D1863, dim_channels!A:A, dim_channels!C:C, "Not Found")</f>
        <v>Direct</v>
      </c>
      <c r="L1863" t="str">
        <f>_xlfn.XLOOKUP(D1863, dim_channels!A:A, dim_channels!B:B, "Not Found")</f>
        <v>Direct Website</v>
      </c>
      <c r="M1863">
        <f t="shared" si="116"/>
        <v>0</v>
      </c>
      <c r="N1863">
        <f t="shared" si="117"/>
        <v>1</v>
      </c>
      <c r="O1863">
        <f t="shared" si="118"/>
        <v>4902.88</v>
      </c>
      <c r="P1863">
        <f t="shared" si="119"/>
        <v>4902.88</v>
      </c>
    </row>
    <row r="1864" spans="1:16" x14ac:dyDescent="0.2">
      <c r="A1864" s="2" t="s">
        <v>2297</v>
      </c>
      <c r="B1864" s="2" t="s">
        <v>769</v>
      </c>
      <c r="C1864" s="2" t="s">
        <v>401</v>
      </c>
      <c r="D1864" s="2" t="s">
        <v>52</v>
      </c>
      <c r="E1864" s="2" t="s">
        <v>34</v>
      </c>
      <c r="F1864" s="2">
        <v>15152.34</v>
      </c>
      <c r="G1864" s="2">
        <v>1818.28</v>
      </c>
      <c r="H1864" s="2">
        <v>13334.06</v>
      </c>
      <c r="I1864" s="2" t="s">
        <v>41</v>
      </c>
      <c r="J1864" s="4">
        <v>1.136363568185534</v>
      </c>
      <c r="K1864" t="str">
        <f>_xlfn.XLOOKUP(D1864, dim_channels!A:A, dim_channels!C:C, "Not Found")</f>
        <v>OTA</v>
      </c>
      <c r="L1864" t="str">
        <f>_xlfn.XLOOKUP(D1864, dim_channels!A:A, dim_channels!B:B, "Not Found")</f>
        <v>Agoda</v>
      </c>
      <c r="M1864">
        <f t="shared" si="116"/>
        <v>1</v>
      </c>
      <c r="N1864">
        <f t="shared" si="117"/>
        <v>0</v>
      </c>
      <c r="O1864">
        <f t="shared" si="118"/>
        <v>0</v>
      </c>
      <c r="P1864">
        <f t="shared" si="119"/>
        <v>0</v>
      </c>
    </row>
    <row r="1865" spans="1:16" x14ac:dyDescent="0.2">
      <c r="A1865" s="3" t="s">
        <v>2298</v>
      </c>
      <c r="B1865" s="3" t="s">
        <v>75</v>
      </c>
      <c r="C1865" s="3" t="s">
        <v>971</v>
      </c>
      <c r="D1865" s="3" t="s">
        <v>27</v>
      </c>
      <c r="E1865" s="3" t="s">
        <v>34</v>
      </c>
      <c r="F1865" s="3">
        <v>5490.3</v>
      </c>
      <c r="G1865" s="3">
        <v>988.25</v>
      </c>
      <c r="H1865" s="3">
        <v>4502.05</v>
      </c>
      <c r="I1865" s="3" t="s">
        <v>29</v>
      </c>
      <c r="J1865" s="5">
        <v>1.219511111604713</v>
      </c>
      <c r="K1865" t="str">
        <f>_xlfn.XLOOKUP(D1865, dim_channels!A:A, dim_channels!C:C, "Not Found")</f>
        <v>OTA</v>
      </c>
      <c r="L1865" t="str">
        <f>_xlfn.XLOOKUP(D1865, dim_channels!A:A, dim_channels!B:B, "Not Found")</f>
        <v>Expedia</v>
      </c>
      <c r="M1865">
        <f t="shared" si="116"/>
        <v>0</v>
      </c>
      <c r="N1865">
        <f t="shared" si="117"/>
        <v>1</v>
      </c>
      <c r="O1865">
        <f t="shared" si="118"/>
        <v>4502.05</v>
      </c>
      <c r="P1865">
        <f t="shared" si="119"/>
        <v>5490.3</v>
      </c>
    </row>
    <row r="1866" spans="1:16" x14ac:dyDescent="0.2">
      <c r="A1866" s="2" t="s">
        <v>2299</v>
      </c>
      <c r="B1866" s="2" t="s">
        <v>72</v>
      </c>
      <c r="C1866" s="2" t="s">
        <v>97</v>
      </c>
      <c r="D1866" s="2" t="s">
        <v>45</v>
      </c>
      <c r="E1866" s="2" t="s">
        <v>46</v>
      </c>
      <c r="F1866" s="2">
        <v>4269.3</v>
      </c>
      <c r="G1866" s="2">
        <v>213.47</v>
      </c>
      <c r="H1866" s="2">
        <v>4055.83</v>
      </c>
      <c r="I1866" s="2" t="s">
        <v>29</v>
      </c>
      <c r="J1866" s="4">
        <v>1.052632876624513</v>
      </c>
      <c r="K1866" t="str">
        <f>_xlfn.XLOOKUP(D1866, dim_channels!A:A, dim_channels!C:C, "Not Found")</f>
        <v>Corporate</v>
      </c>
      <c r="L1866" t="str">
        <f>_xlfn.XLOOKUP(D1866, dim_channels!A:A, dim_channels!B:B, "Not Found")</f>
        <v>Corporate Direct</v>
      </c>
      <c r="M1866">
        <f t="shared" si="116"/>
        <v>0</v>
      </c>
      <c r="N1866">
        <f t="shared" si="117"/>
        <v>1</v>
      </c>
      <c r="O1866">
        <f t="shared" si="118"/>
        <v>4055.83</v>
      </c>
      <c r="P1866">
        <f t="shared" si="119"/>
        <v>4269.3</v>
      </c>
    </row>
    <row r="1867" spans="1:16" x14ac:dyDescent="0.2">
      <c r="A1867" s="3" t="s">
        <v>2300</v>
      </c>
      <c r="B1867" s="3" t="s">
        <v>498</v>
      </c>
      <c r="C1867" s="3" t="s">
        <v>590</v>
      </c>
      <c r="D1867" s="3" t="s">
        <v>27</v>
      </c>
      <c r="E1867" s="3" t="s">
        <v>28</v>
      </c>
      <c r="F1867" s="3">
        <v>8547.01</v>
      </c>
      <c r="G1867" s="3">
        <v>1538.46</v>
      </c>
      <c r="H1867" s="3">
        <v>7008.55</v>
      </c>
      <c r="I1867" s="3" t="s">
        <v>29</v>
      </c>
      <c r="J1867" s="5">
        <v>1.2195118819156601</v>
      </c>
      <c r="K1867" t="str">
        <f>_xlfn.XLOOKUP(D1867, dim_channels!A:A, dim_channels!C:C, "Not Found")</f>
        <v>OTA</v>
      </c>
      <c r="L1867" t="str">
        <f>_xlfn.XLOOKUP(D1867, dim_channels!A:A, dim_channels!B:B, "Not Found")</f>
        <v>Expedia</v>
      </c>
      <c r="M1867">
        <f t="shared" si="116"/>
        <v>0</v>
      </c>
      <c r="N1867">
        <f t="shared" si="117"/>
        <v>1</v>
      </c>
      <c r="O1867">
        <f t="shared" si="118"/>
        <v>7008.55</v>
      </c>
      <c r="P1867">
        <f t="shared" si="119"/>
        <v>8547.01</v>
      </c>
    </row>
    <row r="1868" spans="1:16" x14ac:dyDescent="0.2">
      <c r="A1868" s="2" t="s">
        <v>2301</v>
      </c>
      <c r="B1868" s="2" t="s">
        <v>787</v>
      </c>
      <c r="C1868" s="2" t="s">
        <v>110</v>
      </c>
      <c r="D1868" s="2" t="s">
        <v>33</v>
      </c>
      <c r="E1868" s="2" t="s">
        <v>28</v>
      </c>
      <c r="F1868" s="2">
        <v>11758.24</v>
      </c>
      <c r="G1868" s="2">
        <v>1763.74</v>
      </c>
      <c r="H1868" s="2">
        <v>9994.5</v>
      </c>
      <c r="I1868" s="2" t="s">
        <v>41</v>
      </c>
      <c r="J1868" s="4">
        <v>1.1764710590824949</v>
      </c>
      <c r="K1868" t="str">
        <f>_xlfn.XLOOKUP(D1868, dim_channels!A:A, dim_channels!C:C, "Not Found")</f>
        <v>OTA</v>
      </c>
      <c r="L1868" t="str">
        <f>_xlfn.XLOOKUP(D1868, dim_channels!A:A, dim_channels!B:B, "Not Found")</f>
        <v>Booking.com</v>
      </c>
      <c r="M1868">
        <f t="shared" si="116"/>
        <v>1</v>
      </c>
      <c r="N1868">
        <f t="shared" si="117"/>
        <v>0</v>
      </c>
      <c r="O1868">
        <f t="shared" si="118"/>
        <v>0</v>
      </c>
      <c r="P1868">
        <f t="shared" si="119"/>
        <v>0</v>
      </c>
    </row>
    <row r="1869" spans="1:16" x14ac:dyDescent="0.2">
      <c r="A1869" s="3" t="s">
        <v>2302</v>
      </c>
      <c r="B1869" s="3" t="s">
        <v>26</v>
      </c>
      <c r="C1869" s="3" t="s">
        <v>449</v>
      </c>
      <c r="D1869" s="3" t="s">
        <v>27</v>
      </c>
      <c r="E1869" s="3" t="s">
        <v>34</v>
      </c>
      <c r="F1869" s="3">
        <v>8732.43</v>
      </c>
      <c r="G1869" s="3">
        <v>1571.84</v>
      </c>
      <c r="H1869" s="3">
        <v>7160.59</v>
      </c>
      <c r="I1869" s="3" t="s">
        <v>41</v>
      </c>
      <c r="J1869" s="5">
        <v>1.2195126379250869</v>
      </c>
      <c r="K1869" t="str">
        <f>_xlfn.XLOOKUP(D1869, dim_channels!A:A, dim_channels!C:C, "Not Found")</f>
        <v>OTA</v>
      </c>
      <c r="L1869" t="str">
        <f>_xlfn.XLOOKUP(D1869, dim_channels!A:A, dim_channels!B:B, "Not Found")</f>
        <v>Expedia</v>
      </c>
      <c r="M1869">
        <f t="shared" si="116"/>
        <v>1</v>
      </c>
      <c r="N1869">
        <f t="shared" si="117"/>
        <v>0</v>
      </c>
      <c r="O1869">
        <f t="shared" si="118"/>
        <v>0</v>
      </c>
      <c r="P1869">
        <f t="shared" si="119"/>
        <v>0</v>
      </c>
    </row>
    <row r="1870" spans="1:16" x14ac:dyDescent="0.2">
      <c r="A1870" s="2" t="s">
        <v>2303</v>
      </c>
      <c r="B1870" s="2" t="s">
        <v>794</v>
      </c>
      <c r="C1870" s="2" t="s">
        <v>498</v>
      </c>
      <c r="D1870" s="2" t="s">
        <v>27</v>
      </c>
      <c r="E1870" s="2" t="s">
        <v>60</v>
      </c>
      <c r="F1870" s="2">
        <v>14715.05</v>
      </c>
      <c r="G1870" s="2">
        <v>0</v>
      </c>
      <c r="H1870" s="2">
        <v>14715.05</v>
      </c>
      <c r="I1870" s="2" t="s">
        <v>41</v>
      </c>
      <c r="J1870" s="4">
        <v>1</v>
      </c>
      <c r="K1870" t="str">
        <f>_xlfn.XLOOKUP(D1870, dim_channels!A:A, dim_channels!C:C, "Not Found")</f>
        <v>OTA</v>
      </c>
      <c r="L1870" t="str">
        <f>_xlfn.XLOOKUP(D1870, dim_channels!A:A, dim_channels!B:B, "Not Found")</f>
        <v>Expedia</v>
      </c>
      <c r="M1870">
        <f t="shared" si="116"/>
        <v>1</v>
      </c>
      <c r="N1870">
        <f t="shared" si="117"/>
        <v>0</v>
      </c>
      <c r="O1870">
        <f t="shared" si="118"/>
        <v>0</v>
      </c>
      <c r="P1870">
        <f t="shared" si="119"/>
        <v>0</v>
      </c>
    </row>
    <row r="1871" spans="1:16" x14ac:dyDescent="0.2">
      <c r="A1871" s="3" t="s">
        <v>2304</v>
      </c>
      <c r="B1871" s="3" t="s">
        <v>51</v>
      </c>
      <c r="C1871" s="3" t="s">
        <v>219</v>
      </c>
      <c r="D1871" s="3" t="s">
        <v>52</v>
      </c>
      <c r="E1871" s="3" t="s">
        <v>60</v>
      </c>
      <c r="F1871" s="3">
        <v>2542.64</v>
      </c>
      <c r="G1871" s="3">
        <v>0</v>
      </c>
      <c r="H1871" s="3">
        <v>2542.64</v>
      </c>
      <c r="I1871" s="3" t="s">
        <v>56</v>
      </c>
      <c r="J1871" s="5">
        <v>1</v>
      </c>
      <c r="K1871" t="str">
        <f>_xlfn.XLOOKUP(D1871, dim_channels!A:A, dim_channels!C:C, "Not Found")</f>
        <v>OTA</v>
      </c>
      <c r="L1871" t="str">
        <f>_xlfn.XLOOKUP(D1871, dim_channels!A:A, dim_channels!B:B, "Not Found")</f>
        <v>Agoda</v>
      </c>
      <c r="M1871">
        <f t="shared" si="116"/>
        <v>0</v>
      </c>
      <c r="N1871">
        <f t="shared" si="117"/>
        <v>0</v>
      </c>
      <c r="O1871">
        <f t="shared" si="118"/>
        <v>0</v>
      </c>
      <c r="P1871">
        <f t="shared" si="119"/>
        <v>0</v>
      </c>
    </row>
    <row r="1872" spans="1:16" x14ac:dyDescent="0.2">
      <c r="A1872" s="2" t="s">
        <v>2305</v>
      </c>
      <c r="B1872" s="2" t="s">
        <v>312</v>
      </c>
      <c r="C1872" s="2" t="s">
        <v>846</v>
      </c>
      <c r="D1872" s="2" t="s">
        <v>33</v>
      </c>
      <c r="E1872" s="2" t="s">
        <v>34</v>
      </c>
      <c r="F1872" s="2">
        <v>13894.75</v>
      </c>
      <c r="G1872" s="2">
        <v>2084.21</v>
      </c>
      <c r="H1872" s="2">
        <v>11810.54</v>
      </c>
      <c r="I1872" s="2" t="s">
        <v>56</v>
      </c>
      <c r="J1872" s="4">
        <v>1.1764703392054889</v>
      </c>
      <c r="K1872" t="str">
        <f>_xlfn.XLOOKUP(D1872, dim_channels!A:A, dim_channels!C:C, "Not Found")</f>
        <v>OTA</v>
      </c>
      <c r="L1872" t="str">
        <f>_xlfn.XLOOKUP(D1872, dim_channels!A:A, dim_channels!B:B, "Not Found")</f>
        <v>Booking.com</v>
      </c>
      <c r="M1872">
        <f t="shared" si="116"/>
        <v>0</v>
      </c>
      <c r="N1872">
        <f t="shared" si="117"/>
        <v>0</v>
      </c>
      <c r="O1872">
        <f t="shared" si="118"/>
        <v>0</v>
      </c>
      <c r="P1872">
        <f t="shared" si="119"/>
        <v>0</v>
      </c>
    </row>
    <row r="1873" spans="1:16" x14ac:dyDescent="0.2">
      <c r="A1873" s="3" t="s">
        <v>2306</v>
      </c>
      <c r="B1873" s="3" t="s">
        <v>66</v>
      </c>
      <c r="C1873" s="3" t="s">
        <v>649</v>
      </c>
      <c r="D1873" s="3" t="s">
        <v>114</v>
      </c>
      <c r="E1873" s="3" t="s">
        <v>46</v>
      </c>
      <c r="F1873" s="3">
        <v>5967.9</v>
      </c>
      <c r="G1873" s="3">
        <v>596.79</v>
      </c>
      <c r="H1873" s="3">
        <v>5371.11</v>
      </c>
      <c r="I1873" s="3" t="s">
        <v>29</v>
      </c>
      <c r="J1873" s="5">
        <v>1.1111111111111109</v>
      </c>
      <c r="K1873" t="str">
        <f>_xlfn.XLOOKUP(D1873, dim_channels!A:A, dim_channels!C:C, "Not Found")</f>
        <v>Offline</v>
      </c>
      <c r="L1873" t="str">
        <f>_xlfn.XLOOKUP(D1873, dim_channels!A:A, dim_channels!B:B, "Not Found")</f>
        <v>Travel Agency</v>
      </c>
      <c r="M1873">
        <f t="shared" si="116"/>
        <v>0</v>
      </c>
      <c r="N1873">
        <f t="shared" si="117"/>
        <v>1</v>
      </c>
      <c r="O1873">
        <f t="shared" si="118"/>
        <v>5371.11</v>
      </c>
      <c r="P1873">
        <f t="shared" si="119"/>
        <v>5967.9</v>
      </c>
    </row>
    <row r="1874" spans="1:16" x14ac:dyDescent="0.2">
      <c r="A1874" s="2" t="s">
        <v>2307</v>
      </c>
      <c r="B1874" s="2" t="s">
        <v>1021</v>
      </c>
      <c r="C1874" s="2" t="s">
        <v>373</v>
      </c>
      <c r="D1874" s="2" t="s">
        <v>27</v>
      </c>
      <c r="E1874" s="2" t="s">
        <v>28</v>
      </c>
      <c r="F1874" s="2">
        <v>9938.27</v>
      </c>
      <c r="G1874" s="2">
        <v>1788.89</v>
      </c>
      <c r="H1874" s="2">
        <v>8149.38</v>
      </c>
      <c r="I1874" s="2" t="s">
        <v>29</v>
      </c>
      <c r="J1874" s="4">
        <v>1.2195124046246459</v>
      </c>
      <c r="K1874" t="str">
        <f>_xlfn.XLOOKUP(D1874, dim_channels!A:A, dim_channels!C:C, "Not Found")</f>
        <v>OTA</v>
      </c>
      <c r="L1874" t="str">
        <f>_xlfn.XLOOKUP(D1874, dim_channels!A:A, dim_channels!B:B, "Not Found")</f>
        <v>Expedia</v>
      </c>
      <c r="M1874">
        <f t="shared" si="116"/>
        <v>0</v>
      </c>
      <c r="N1874">
        <f t="shared" si="117"/>
        <v>1</v>
      </c>
      <c r="O1874">
        <f t="shared" si="118"/>
        <v>8149.38</v>
      </c>
      <c r="P1874">
        <f t="shared" si="119"/>
        <v>9938.27</v>
      </c>
    </row>
    <row r="1875" spans="1:16" x14ac:dyDescent="0.2">
      <c r="A1875" s="3" t="s">
        <v>2308</v>
      </c>
      <c r="B1875" s="3" t="s">
        <v>577</v>
      </c>
      <c r="C1875" s="3" t="s">
        <v>590</v>
      </c>
      <c r="D1875" s="3" t="s">
        <v>33</v>
      </c>
      <c r="E1875" s="3" t="s">
        <v>60</v>
      </c>
      <c r="F1875" s="3">
        <v>2401.39</v>
      </c>
      <c r="G1875" s="3">
        <v>0</v>
      </c>
      <c r="H1875" s="3">
        <v>2401.39</v>
      </c>
      <c r="I1875" s="3" t="s">
        <v>41</v>
      </c>
      <c r="J1875" s="5">
        <v>1</v>
      </c>
      <c r="K1875" t="str">
        <f>_xlfn.XLOOKUP(D1875, dim_channels!A:A, dim_channels!C:C, "Not Found")</f>
        <v>OTA</v>
      </c>
      <c r="L1875" t="str">
        <f>_xlfn.XLOOKUP(D1875, dim_channels!A:A, dim_channels!B:B, "Not Found")</f>
        <v>Booking.com</v>
      </c>
      <c r="M1875">
        <f t="shared" si="116"/>
        <v>1</v>
      </c>
      <c r="N1875">
        <f t="shared" si="117"/>
        <v>0</v>
      </c>
      <c r="O1875">
        <f t="shared" si="118"/>
        <v>0</v>
      </c>
      <c r="P1875">
        <f t="shared" si="119"/>
        <v>0</v>
      </c>
    </row>
    <row r="1876" spans="1:16" x14ac:dyDescent="0.2">
      <c r="A1876" s="2" t="s">
        <v>2309</v>
      </c>
      <c r="B1876" s="2" t="s">
        <v>546</v>
      </c>
      <c r="C1876" s="2" t="s">
        <v>603</v>
      </c>
      <c r="D1876" s="2" t="s">
        <v>33</v>
      </c>
      <c r="E1876" s="2" t="s">
        <v>34</v>
      </c>
      <c r="F1876" s="2">
        <v>20982.639999999999</v>
      </c>
      <c r="G1876" s="2">
        <v>3147.4</v>
      </c>
      <c r="H1876" s="2">
        <v>17835.240000000002</v>
      </c>
      <c r="I1876" s="2" t="s">
        <v>29</v>
      </c>
      <c r="J1876" s="4">
        <v>1.1764708520883369</v>
      </c>
      <c r="K1876" t="str">
        <f>_xlfn.XLOOKUP(D1876, dim_channels!A:A, dim_channels!C:C, "Not Found")</f>
        <v>OTA</v>
      </c>
      <c r="L1876" t="str">
        <f>_xlfn.XLOOKUP(D1876, dim_channels!A:A, dim_channels!B:B, "Not Found")</f>
        <v>Booking.com</v>
      </c>
      <c r="M1876">
        <f t="shared" si="116"/>
        <v>0</v>
      </c>
      <c r="N1876">
        <f t="shared" si="117"/>
        <v>1</v>
      </c>
      <c r="O1876">
        <f t="shared" si="118"/>
        <v>17835.240000000002</v>
      </c>
      <c r="P1876">
        <f t="shared" si="119"/>
        <v>20982.639999999999</v>
      </c>
    </row>
    <row r="1877" spans="1:16" x14ac:dyDescent="0.2">
      <c r="A1877" s="3" t="s">
        <v>2310</v>
      </c>
      <c r="B1877" s="3" t="s">
        <v>971</v>
      </c>
      <c r="C1877" s="3" t="s">
        <v>495</v>
      </c>
      <c r="D1877" s="3" t="s">
        <v>52</v>
      </c>
      <c r="E1877" s="3" t="s">
        <v>34</v>
      </c>
      <c r="F1877" s="3">
        <v>5586.72</v>
      </c>
      <c r="G1877" s="3">
        <v>670.41</v>
      </c>
      <c r="H1877" s="3">
        <v>4916.3100000000004</v>
      </c>
      <c r="I1877" s="3" t="s">
        <v>29</v>
      </c>
      <c r="J1877" s="5">
        <v>1.1363644684733061</v>
      </c>
      <c r="K1877" t="str">
        <f>_xlfn.XLOOKUP(D1877, dim_channels!A:A, dim_channels!C:C, "Not Found")</f>
        <v>OTA</v>
      </c>
      <c r="L1877" t="str">
        <f>_xlfn.XLOOKUP(D1877, dim_channels!A:A, dim_channels!B:B, "Not Found")</f>
        <v>Agoda</v>
      </c>
      <c r="M1877">
        <f t="shared" si="116"/>
        <v>0</v>
      </c>
      <c r="N1877">
        <f t="shared" si="117"/>
        <v>1</v>
      </c>
      <c r="O1877">
        <f t="shared" si="118"/>
        <v>4916.3100000000004</v>
      </c>
      <c r="P1877">
        <f t="shared" si="119"/>
        <v>5586.72</v>
      </c>
    </row>
    <row r="1878" spans="1:16" x14ac:dyDescent="0.2">
      <c r="A1878" s="2" t="s">
        <v>2311</v>
      </c>
      <c r="B1878" s="2" t="s">
        <v>1278</v>
      </c>
      <c r="C1878" s="2" t="s">
        <v>310</v>
      </c>
      <c r="D1878" s="2" t="s">
        <v>33</v>
      </c>
      <c r="E1878" s="2" t="s">
        <v>60</v>
      </c>
      <c r="F1878" s="2">
        <v>6507.77</v>
      </c>
      <c r="G1878" s="2">
        <v>0</v>
      </c>
      <c r="H1878" s="2">
        <v>6507.77</v>
      </c>
      <c r="I1878" s="2" t="s">
        <v>41</v>
      </c>
      <c r="J1878" s="4">
        <v>1</v>
      </c>
      <c r="K1878" t="str">
        <f>_xlfn.XLOOKUP(D1878, dim_channels!A:A, dim_channels!C:C, "Not Found")</f>
        <v>OTA</v>
      </c>
      <c r="L1878" t="str">
        <f>_xlfn.XLOOKUP(D1878, dim_channels!A:A, dim_channels!B:B, "Not Found")</f>
        <v>Booking.com</v>
      </c>
      <c r="M1878">
        <f t="shared" si="116"/>
        <v>1</v>
      </c>
      <c r="N1878">
        <f t="shared" si="117"/>
        <v>0</v>
      </c>
      <c r="O1878">
        <f t="shared" si="118"/>
        <v>0</v>
      </c>
      <c r="P1878">
        <f t="shared" si="119"/>
        <v>0</v>
      </c>
    </row>
    <row r="1879" spans="1:16" x14ac:dyDescent="0.2">
      <c r="A1879" s="3" t="s">
        <v>2312</v>
      </c>
      <c r="B1879" s="3" t="s">
        <v>489</v>
      </c>
      <c r="C1879" s="3" t="s">
        <v>26</v>
      </c>
      <c r="D1879" s="3" t="s">
        <v>52</v>
      </c>
      <c r="E1879" s="3" t="s">
        <v>60</v>
      </c>
      <c r="F1879" s="3">
        <v>2396.0500000000002</v>
      </c>
      <c r="G1879" s="3">
        <v>0</v>
      </c>
      <c r="H1879" s="3">
        <v>2396.0500000000002</v>
      </c>
      <c r="I1879" s="3" t="s">
        <v>29</v>
      </c>
      <c r="J1879" s="5">
        <v>1</v>
      </c>
      <c r="K1879" t="str">
        <f>_xlfn.XLOOKUP(D1879, dim_channels!A:A, dim_channels!C:C, "Not Found")</f>
        <v>OTA</v>
      </c>
      <c r="L1879" t="str">
        <f>_xlfn.XLOOKUP(D1879, dim_channels!A:A, dim_channels!B:B, "Not Found")</f>
        <v>Agoda</v>
      </c>
      <c r="M1879">
        <f t="shared" si="116"/>
        <v>0</v>
      </c>
      <c r="N1879">
        <f t="shared" si="117"/>
        <v>1</v>
      </c>
      <c r="O1879">
        <f t="shared" si="118"/>
        <v>2396.0500000000002</v>
      </c>
      <c r="P1879">
        <f t="shared" si="119"/>
        <v>2396.0500000000002</v>
      </c>
    </row>
    <row r="1880" spans="1:16" x14ac:dyDescent="0.2">
      <c r="A1880" s="2" t="s">
        <v>2313</v>
      </c>
      <c r="B1880" s="2" t="s">
        <v>121</v>
      </c>
      <c r="C1880" s="2" t="s">
        <v>200</v>
      </c>
      <c r="D1880" s="2" t="s">
        <v>33</v>
      </c>
      <c r="E1880" s="2" t="s">
        <v>34</v>
      </c>
      <c r="F1880" s="2">
        <v>3030.36</v>
      </c>
      <c r="G1880" s="2">
        <v>454.55</v>
      </c>
      <c r="H1880" s="2">
        <v>2575.81</v>
      </c>
      <c r="I1880" s="2" t="s">
        <v>41</v>
      </c>
      <c r="J1880" s="4">
        <v>1.176468761282859</v>
      </c>
      <c r="K1880" t="str">
        <f>_xlfn.XLOOKUP(D1880, dim_channels!A:A, dim_channels!C:C, "Not Found")</f>
        <v>OTA</v>
      </c>
      <c r="L1880" t="str">
        <f>_xlfn.XLOOKUP(D1880, dim_channels!A:A, dim_channels!B:B, "Not Found")</f>
        <v>Booking.com</v>
      </c>
      <c r="M1880">
        <f t="shared" si="116"/>
        <v>1</v>
      </c>
      <c r="N1880">
        <f t="shared" si="117"/>
        <v>0</v>
      </c>
      <c r="O1880">
        <f t="shared" si="118"/>
        <v>0</v>
      </c>
      <c r="P1880">
        <f t="shared" si="119"/>
        <v>0</v>
      </c>
    </row>
    <row r="1881" spans="1:16" x14ac:dyDescent="0.2">
      <c r="A1881" s="3" t="s">
        <v>2314</v>
      </c>
      <c r="B1881" s="3" t="s">
        <v>117</v>
      </c>
      <c r="C1881" s="3" t="s">
        <v>708</v>
      </c>
      <c r="D1881" s="3" t="s">
        <v>64</v>
      </c>
      <c r="E1881" s="3" t="s">
        <v>28</v>
      </c>
      <c r="F1881" s="3">
        <v>16986.28</v>
      </c>
      <c r="G1881" s="3">
        <v>0</v>
      </c>
      <c r="H1881" s="3">
        <v>16986.28</v>
      </c>
      <c r="I1881" s="3" t="s">
        <v>41</v>
      </c>
      <c r="J1881" s="5">
        <v>1</v>
      </c>
      <c r="K1881" t="str">
        <f>_xlfn.XLOOKUP(D1881, dim_channels!A:A, dim_channels!C:C, "Not Found")</f>
        <v>Direct</v>
      </c>
      <c r="L1881" t="str">
        <f>_xlfn.XLOOKUP(D1881, dim_channels!A:A, dim_channels!B:B, "Not Found")</f>
        <v>Direct Website</v>
      </c>
      <c r="M1881">
        <f t="shared" si="116"/>
        <v>1</v>
      </c>
      <c r="N1881">
        <f t="shared" si="117"/>
        <v>0</v>
      </c>
      <c r="O1881">
        <f t="shared" si="118"/>
        <v>0</v>
      </c>
      <c r="P1881">
        <f t="shared" si="119"/>
        <v>0</v>
      </c>
    </row>
    <row r="1882" spans="1:16" x14ac:dyDescent="0.2">
      <c r="A1882" s="2" t="s">
        <v>2315</v>
      </c>
      <c r="B1882" s="2" t="s">
        <v>460</v>
      </c>
      <c r="C1882" s="2" t="s">
        <v>141</v>
      </c>
      <c r="D1882" s="2" t="s">
        <v>52</v>
      </c>
      <c r="E1882" s="2" t="s">
        <v>34</v>
      </c>
      <c r="F1882" s="2">
        <v>4849.41</v>
      </c>
      <c r="G1882" s="2">
        <v>581.92999999999995</v>
      </c>
      <c r="H1882" s="2">
        <v>4267.4799999999996</v>
      </c>
      <c r="I1882" s="2" t="s">
        <v>29</v>
      </c>
      <c r="J1882" s="4">
        <v>1.13636384939121</v>
      </c>
      <c r="K1882" t="str">
        <f>_xlfn.XLOOKUP(D1882, dim_channels!A:A, dim_channels!C:C, "Not Found")</f>
        <v>OTA</v>
      </c>
      <c r="L1882" t="str">
        <f>_xlfn.XLOOKUP(D1882, dim_channels!A:A, dim_channels!B:B, "Not Found")</f>
        <v>Agoda</v>
      </c>
      <c r="M1882">
        <f t="shared" si="116"/>
        <v>0</v>
      </c>
      <c r="N1882">
        <f t="shared" si="117"/>
        <v>1</v>
      </c>
      <c r="O1882">
        <f t="shared" si="118"/>
        <v>4267.4799999999996</v>
      </c>
      <c r="P1882">
        <f t="shared" si="119"/>
        <v>4849.41</v>
      </c>
    </row>
    <row r="1883" spans="1:16" x14ac:dyDescent="0.2">
      <c r="A1883" s="3" t="s">
        <v>2316</v>
      </c>
      <c r="B1883" s="3" t="s">
        <v>328</v>
      </c>
      <c r="C1883" s="3" t="s">
        <v>986</v>
      </c>
      <c r="D1883" s="3" t="s">
        <v>52</v>
      </c>
      <c r="E1883" s="3" t="s">
        <v>34</v>
      </c>
      <c r="F1883" s="3">
        <v>5499.12</v>
      </c>
      <c r="G1883" s="3">
        <v>659.89</v>
      </c>
      <c r="H1883" s="3">
        <v>4839.2299999999996</v>
      </c>
      <c r="I1883" s="3" t="s">
        <v>29</v>
      </c>
      <c r="J1883" s="5">
        <v>1.1363626031414089</v>
      </c>
      <c r="K1883" t="str">
        <f>_xlfn.XLOOKUP(D1883, dim_channels!A:A, dim_channels!C:C, "Not Found")</f>
        <v>OTA</v>
      </c>
      <c r="L1883" t="str">
        <f>_xlfn.XLOOKUP(D1883, dim_channels!A:A, dim_channels!B:B, "Not Found")</f>
        <v>Agoda</v>
      </c>
      <c r="M1883">
        <f t="shared" si="116"/>
        <v>0</v>
      </c>
      <c r="N1883">
        <f t="shared" si="117"/>
        <v>1</v>
      </c>
      <c r="O1883">
        <f t="shared" si="118"/>
        <v>4839.2299999999996</v>
      </c>
      <c r="P1883">
        <f t="shared" si="119"/>
        <v>5499.12</v>
      </c>
    </row>
    <row r="1884" spans="1:16" x14ac:dyDescent="0.2">
      <c r="A1884" s="2" t="s">
        <v>2317</v>
      </c>
      <c r="B1884" s="2" t="s">
        <v>783</v>
      </c>
      <c r="C1884" s="2" t="s">
        <v>315</v>
      </c>
      <c r="D1884" s="2" t="s">
        <v>64</v>
      </c>
      <c r="E1884" s="2" t="s">
        <v>28</v>
      </c>
      <c r="F1884" s="2">
        <v>18268.61</v>
      </c>
      <c r="G1884" s="2">
        <v>0</v>
      </c>
      <c r="H1884" s="2">
        <v>18268.61</v>
      </c>
      <c r="I1884" s="2" t="s">
        <v>29</v>
      </c>
      <c r="J1884" s="4">
        <v>1</v>
      </c>
      <c r="K1884" t="str">
        <f>_xlfn.XLOOKUP(D1884, dim_channels!A:A, dim_channels!C:C, "Not Found")</f>
        <v>Direct</v>
      </c>
      <c r="L1884" t="str">
        <f>_xlfn.XLOOKUP(D1884, dim_channels!A:A, dim_channels!B:B, "Not Found")</f>
        <v>Direct Website</v>
      </c>
      <c r="M1884">
        <f t="shared" si="116"/>
        <v>0</v>
      </c>
      <c r="N1884">
        <f t="shared" si="117"/>
        <v>1</v>
      </c>
      <c r="O1884">
        <f t="shared" si="118"/>
        <v>18268.61</v>
      </c>
      <c r="P1884">
        <f t="shared" si="119"/>
        <v>18268.61</v>
      </c>
    </row>
    <row r="1885" spans="1:16" x14ac:dyDescent="0.2">
      <c r="A1885" s="3" t="s">
        <v>2318</v>
      </c>
      <c r="B1885" s="3" t="s">
        <v>986</v>
      </c>
      <c r="C1885" s="3" t="s">
        <v>314</v>
      </c>
      <c r="D1885" s="3" t="s">
        <v>33</v>
      </c>
      <c r="E1885" s="3" t="s">
        <v>60</v>
      </c>
      <c r="F1885" s="3">
        <v>3587.47</v>
      </c>
      <c r="G1885" s="3">
        <v>0</v>
      </c>
      <c r="H1885" s="3">
        <v>3587.47</v>
      </c>
      <c r="I1885" s="3" t="s">
        <v>41</v>
      </c>
      <c r="J1885" s="5">
        <v>1</v>
      </c>
      <c r="K1885" t="str">
        <f>_xlfn.XLOOKUP(D1885, dim_channels!A:A, dim_channels!C:C, "Not Found")</f>
        <v>OTA</v>
      </c>
      <c r="L1885" t="str">
        <f>_xlfn.XLOOKUP(D1885, dim_channels!A:A, dim_channels!B:B, "Not Found")</f>
        <v>Booking.com</v>
      </c>
      <c r="M1885">
        <f t="shared" si="116"/>
        <v>1</v>
      </c>
      <c r="N1885">
        <f t="shared" si="117"/>
        <v>0</v>
      </c>
      <c r="O1885">
        <f t="shared" si="118"/>
        <v>0</v>
      </c>
      <c r="P1885">
        <f t="shared" si="119"/>
        <v>0</v>
      </c>
    </row>
    <row r="1886" spans="1:16" x14ac:dyDescent="0.2">
      <c r="A1886" s="2" t="s">
        <v>2319</v>
      </c>
      <c r="B1886" s="2" t="s">
        <v>351</v>
      </c>
      <c r="C1886" s="2" t="s">
        <v>48</v>
      </c>
      <c r="D1886" s="2" t="s">
        <v>33</v>
      </c>
      <c r="E1886" s="2" t="s">
        <v>28</v>
      </c>
      <c r="F1886" s="2">
        <v>4174.97</v>
      </c>
      <c r="G1886" s="2">
        <v>626.25</v>
      </c>
      <c r="H1886" s="2">
        <v>3548.72</v>
      </c>
      <c r="I1886" s="2" t="s">
        <v>56</v>
      </c>
      <c r="J1886" s="4">
        <v>1.1764720800739421</v>
      </c>
      <c r="K1886" t="str">
        <f>_xlfn.XLOOKUP(D1886, dim_channels!A:A, dim_channels!C:C, "Not Found")</f>
        <v>OTA</v>
      </c>
      <c r="L1886" t="str">
        <f>_xlfn.XLOOKUP(D1886, dim_channels!A:A, dim_channels!B:B, "Not Found")</f>
        <v>Booking.com</v>
      </c>
      <c r="M1886">
        <f t="shared" si="116"/>
        <v>0</v>
      </c>
      <c r="N1886">
        <f t="shared" si="117"/>
        <v>0</v>
      </c>
      <c r="O1886">
        <f t="shared" si="118"/>
        <v>0</v>
      </c>
      <c r="P1886">
        <f t="shared" si="119"/>
        <v>0</v>
      </c>
    </row>
    <row r="1887" spans="1:16" x14ac:dyDescent="0.2">
      <c r="A1887" s="3" t="s">
        <v>2320</v>
      </c>
      <c r="B1887" s="3" t="s">
        <v>445</v>
      </c>
      <c r="C1887" s="3" t="s">
        <v>584</v>
      </c>
      <c r="D1887" s="3" t="s">
        <v>33</v>
      </c>
      <c r="E1887" s="3" t="s">
        <v>34</v>
      </c>
      <c r="F1887" s="3">
        <v>12475.2</v>
      </c>
      <c r="G1887" s="3">
        <v>1871.28</v>
      </c>
      <c r="H1887" s="3">
        <v>10603.92</v>
      </c>
      <c r="I1887" s="3" t="s">
        <v>56</v>
      </c>
      <c r="J1887" s="5">
        <v>1.1764705882352939</v>
      </c>
      <c r="K1887" t="str">
        <f>_xlfn.XLOOKUP(D1887, dim_channels!A:A, dim_channels!C:C, "Not Found")</f>
        <v>OTA</v>
      </c>
      <c r="L1887" t="str">
        <f>_xlfn.XLOOKUP(D1887, dim_channels!A:A, dim_channels!B:B, "Not Found")</f>
        <v>Booking.com</v>
      </c>
      <c r="M1887">
        <f t="shared" si="116"/>
        <v>0</v>
      </c>
      <c r="N1887">
        <f t="shared" si="117"/>
        <v>0</v>
      </c>
      <c r="O1887">
        <f t="shared" si="118"/>
        <v>0</v>
      </c>
      <c r="P1887">
        <f t="shared" si="119"/>
        <v>0</v>
      </c>
    </row>
    <row r="1888" spans="1:16" x14ac:dyDescent="0.2">
      <c r="A1888" s="2" t="s">
        <v>2321</v>
      </c>
      <c r="B1888" s="2" t="s">
        <v>416</v>
      </c>
      <c r="C1888" s="2" t="s">
        <v>608</v>
      </c>
      <c r="D1888" s="2" t="s">
        <v>33</v>
      </c>
      <c r="E1888" s="2" t="s">
        <v>60</v>
      </c>
      <c r="F1888" s="2">
        <v>5138.33</v>
      </c>
      <c r="G1888" s="2">
        <v>0</v>
      </c>
      <c r="H1888" s="2">
        <v>5138.33</v>
      </c>
      <c r="I1888" s="2" t="s">
        <v>56</v>
      </c>
      <c r="J1888" s="4">
        <v>1</v>
      </c>
      <c r="K1888" t="str">
        <f>_xlfn.XLOOKUP(D1888, dim_channels!A:A, dim_channels!C:C, "Not Found")</f>
        <v>OTA</v>
      </c>
      <c r="L1888" t="str">
        <f>_xlfn.XLOOKUP(D1888, dim_channels!A:A, dim_channels!B:B, "Not Found")</f>
        <v>Booking.com</v>
      </c>
      <c r="M1888">
        <f t="shared" si="116"/>
        <v>0</v>
      </c>
      <c r="N1888">
        <f t="shared" si="117"/>
        <v>0</v>
      </c>
      <c r="O1888">
        <f t="shared" si="118"/>
        <v>0</v>
      </c>
      <c r="P1888">
        <f t="shared" si="119"/>
        <v>0</v>
      </c>
    </row>
    <row r="1889" spans="1:16" x14ac:dyDescent="0.2">
      <c r="A1889" s="3" t="s">
        <v>2322</v>
      </c>
      <c r="B1889" s="3" t="s">
        <v>282</v>
      </c>
      <c r="C1889" s="3" t="s">
        <v>370</v>
      </c>
      <c r="D1889" s="3" t="s">
        <v>27</v>
      </c>
      <c r="E1889" s="3" t="s">
        <v>34</v>
      </c>
      <c r="F1889" s="3">
        <v>6787.26</v>
      </c>
      <c r="G1889" s="3">
        <v>1221.71</v>
      </c>
      <c r="H1889" s="3">
        <v>5565.55</v>
      </c>
      <c r="I1889" s="3" t="s">
        <v>29</v>
      </c>
      <c r="J1889" s="5">
        <v>1.2195128962995569</v>
      </c>
      <c r="K1889" t="str">
        <f>_xlfn.XLOOKUP(D1889, dim_channels!A:A, dim_channels!C:C, "Not Found")</f>
        <v>OTA</v>
      </c>
      <c r="L1889" t="str">
        <f>_xlfn.XLOOKUP(D1889, dim_channels!A:A, dim_channels!B:B, "Not Found")</f>
        <v>Expedia</v>
      </c>
      <c r="M1889">
        <f t="shared" si="116"/>
        <v>0</v>
      </c>
      <c r="N1889">
        <f t="shared" si="117"/>
        <v>1</v>
      </c>
      <c r="O1889">
        <f t="shared" si="118"/>
        <v>5565.55</v>
      </c>
      <c r="P1889">
        <f t="shared" si="119"/>
        <v>6787.26</v>
      </c>
    </row>
    <row r="1890" spans="1:16" x14ac:dyDescent="0.2">
      <c r="A1890" s="2" t="s">
        <v>2323</v>
      </c>
      <c r="B1890" s="2" t="s">
        <v>560</v>
      </c>
      <c r="C1890" s="2" t="s">
        <v>118</v>
      </c>
      <c r="D1890" s="2" t="s">
        <v>52</v>
      </c>
      <c r="E1890" s="2" t="s">
        <v>60</v>
      </c>
      <c r="F1890" s="2">
        <v>25003.22</v>
      </c>
      <c r="G1890" s="2">
        <v>0</v>
      </c>
      <c r="H1890" s="2">
        <v>25003.22</v>
      </c>
      <c r="I1890" s="2" t="s">
        <v>29</v>
      </c>
      <c r="J1890" s="4">
        <v>1</v>
      </c>
      <c r="K1890" t="str">
        <f>_xlfn.XLOOKUP(D1890, dim_channels!A:A, dim_channels!C:C, "Not Found")</f>
        <v>OTA</v>
      </c>
      <c r="L1890" t="str">
        <f>_xlfn.XLOOKUP(D1890, dim_channels!A:A, dim_channels!B:B, "Not Found")</f>
        <v>Agoda</v>
      </c>
      <c r="M1890">
        <f t="shared" si="116"/>
        <v>0</v>
      </c>
      <c r="N1890">
        <f t="shared" si="117"/>
        <v>1</v>
      </c>
      <c r="O1890">
        <f t="shared" si="118"/>
        <v>25003.22</v>
      </c>
      <c r="P1890">
        <f t="shared" si="119"/>
        <v>25003.22</v>
      </c>
    </row>
    <row r="1891" spans="1:16" x14ac:dyDescent="0.2">
      <c r="A1891" s="3" t="s">
        <v>2324</v>
      </c>
      <c r="B1891" s="3" t="s">
        <v>63</v>
      </c>
      <c r="C1891" s="3" t="s">
        <v>789</v>
      </c>
      <c r="D1891" s="3" t="s">
        <v>33</v>
      </c>
      <c r="E1891" s="3" t="s">
        <v>34</v>
      </c>
      <c r="F1891" s="3">
        <v>10498.26</v>
      </c>
      <c r="G1891" s="3">
        <v>1574.74</v>
      </c>
      <c r="H1891" s="3">
        <v>8923.52</v>
      </c>
      <c r="I1891" s="3" t="s">
        <v>29</v>
      </c>
      <c r="J1891" s="5">
        <v>1.176470720074589</v>
      </c>
      <c r="K1891" t="str">
        <f>_xlfn.XLOOKUP(D1891, dim_channels!A:A, dim_channels!C:C, "Not Found")</f>
        <v>OTA</v>
      </c>
      <c r="L1891" t="str">
        <f>_xlfn.XLOOKUP(D1891, dim_channels!A:A, dim_channels!B:B, "Not Found")</f>
        <v>Booking.com</v>
      </c>
      <c r="M1891">
        <f t="shared" si="116"/>
        <v>0</v>
      </c>
      <c r="N1891">
        <f t="shared" si="117"/>
        <v>1</v>
      </c>
      <c r="O1891">
        <f t="shared" si="118"/>
        <v>8923.52</v>
      </c>
      <c r="P1891">
        <f t="shared" si="119"/>
        <v>10498.26</v>
      </c>
    </row>
    <row r="1892" spans="1:16" x14ac:dyDescent="0.2">
      <c r="A1892" s="2" t="s">
        <v>2325</v>
      </c>
      <c r="B1892" s="2" t="s">
        <v>614</v>
      </c>
      <c r="C1892" s="2" t="s">
        <v>302</v>
      </c>
      <c r="D1892" s="2" t="s">
        <v>52</v>
      </c>
      <c r="E1892" s="2" t="s">
        <v>60</v>
      </c>
      <c r="F1892" s="2">
        <v>5971.6</v>
      </c>
      <c r="G1892" s="2">
        <v>0</v>
      </c>
      <c r="H1892" s="2">
        <v>5971.6</v>
      </c>
      <c r="I1892" s="2" t="s">
        <v>29</v>
      </c>
      <c r="J1892" s="4">
        <v>1</v>
      </c>
      <c r="K1892" t="str">
        <f>_xlfn.XLOOKUP(D1892, dim_channels!A:A, dim_channels!C:C, "Not Found")</f>
        <v>OTA</v>
      </c>
      <c r="L1892" t="str">
        <f>_xlfn.XLOOKUP(D1892, dim_channels!A:A, dim_channels!B:B, "Not Found")</f>
        <v>Agoda</v>
      </c>
      <c r="M1892">
        <f t="shared" si="116"/>
        <v>0</v>
      </c>
      <c r="N1892">
        <f t="shared" si="117"/>
        <v>1</v>
      </c>
      <c r="O1892">
        <f t="shared" si="118"/>
        <v>5971.6</v>
      </c>
      <c r="P1892">
        <f t="shared" si="119"/>
        <v>5971.6</v>
      </c>
    </row>
    <row r="1893" spans="1:16" x14ac:dyDescent="0.2">
      <c r="A1893" s="3" t="s">
        <v>2326</v>
      </c>
      <c r="B1893" s="3" t="s">
        <v>671</v>
      </c>
      <c r="C1893" s="3" t="s">
        <v>295</v>
      </c>
      <c r="D1893" s="3" t="s">
        <v>33</v>
      </c>
      <c r="E1893" s="3" t="s">
        <v>60</v>
      </c>
      <c r="F1893" s="3">
        <v>5756.49</v>
      </c>
      <c r="G1893" s="3">
        <v>0</v>
      </c>
      <c r="H1893" s="3">
        <v>5756.49</v>
      </c>
      <c r="I1893" s="3" t="s">
        <v>56</v>
      </c>
      <c r="J1893" s="5">
        <v>1</v>
      </c>
      <c r="K1893" t="str">
        <f>_xlfn.XLOOKUP(D1893, dim_channels!A:A, dim_channels!C:C, "Not Found")</f>
        <v>OTA</v>
      </c>
      <c r="L1893" t="str">
        <f>_xlfn.XLOOKUP(D1893, dim_channels!A:A, dim_channels!B:B, "Not Found")</f>
        <v>Booking.com</v>
      </c>
      <c r="M1893">
        <f t="shared" si="116"/>
        <v>0</v>
      </c>
      <c r="N1893">
        <f t="shared" si="117"/>
        <v>0</v>
      </c>
      <c r="O1893">
        <f t="shared" si="118"/>
        <v>0</v>
      </c>
      <c r="P1893">
        <f t="shared" si="119"/>
        <v>0</v>
      </c>
    </row>
    <row r="1894" spans="1:16" x14ac:dyDescent="0.2">
      <c r="A1894" s="2" t="s">
        <v>2327</v>
      </c>
      <c r="B1894" s="2" t="s">
        <v>112</v>
      </c>
      <c r="C1894" s="2" t="s">
        <v>264</v>
      </c>
      <c r="D1894" s="2" t="s">
        <v>64</v>
      </c>
      <c r="E1894" s="2" t="s">
        <v>34</v>
      </c>
      <c r="F1894" s="2">
        <v>2938.35</v>
      </c>
      <c r="G1894" s="2">
        <v>0</v>
      </c>
      <c r="H1894" s="2">
        <v>2938.35</v>
      </c>
      <c r="I1894" s="2" t="s">
        <v>29</v>
      </c>
      <c r="J1894" s="4">
        <v>1</v>
      </c>
      <c r="K1894" t="str">
        <f>_xlfn.XLOOKUP(D1894, dim_channels!A:A, dim_channels!C:C, "Not Found")</f>
        <v>Direct</v>
      </c>
      <c r="L1894" t="str">
        <f>_xlfn.XLOOKUP(D1894, dim_channels!A:A, dim_channels!B:B, "Not Found")</f>
        <v>Direct Website</v>
      </c>
      <c r="M1894">
        <f t="shared" si="116"/>
        <v>0</v>
      </c>
      <c r="N1894">
        <f t="shared" si="117"/>
        <v>1</v>
      </c>
      <c r="O1894">
        <f t="shared" si="118"/>
        <v>2938.35</v>
      </c>
      <c r="P1894">
        <f t="shared" si="119"/>
        <v>2938.35</v>
      </c>
    </row>
    <row r="1895" spans="1:16" x14ac:dyDescent="0.2">
      <c r="A1895" s="3" t="s">
        <v>2328</v>
      </c>
      <c r="B1895" s="3" t="s">
        <v>614</v>
      </c>
      <c r="C1895" s="3" t="s">
        <v>176</v>
      </c>
      <c r="D1895" s="3" t="s">
        <v>33</v>
      </c>
      <c r="E1895" s="3" t="s">
        <v>34</v>
      </c>
      <c r="F1895" s="3">
        <v>4219.01</v>
      </c>
      <c r="G1895" s="3">
        <v>632.85</v>
      </c>
      <c r="H1895" s="3">
        <v>3586.16</v>
      </c>
      <c r="I1895" s="3" t="s">
        <v>41</v>
      </c>
      <c r="J1895" s="5">
        <v>1.176470096147411</v>
      </c>
      <c r="K1895" t="str">
        <f>_xlfn.XLOOKUP(D1895, dim_channels!A:A, dim_channels!C:C, "Not Found")</f>
        <v>OTA</v>
      </c>
      <c r="L1895" t="str">
        <f>_xlfn.XLOOKUP(D1895, dim_channels!A:A, dim_channels!B:B, "Not Found")</f>
        <v>Booking.com</v>
      </c>
      <c r="M1895">
        <f t="shared" si="116"/>
        <v>1</v>
      </c>
      <c r="N1895">
        <f t="shared" si="117"/>
        <v>0</v>
      </c>
      <c r="O1895">
        <f t="shared" si="118"/>
        <v>0</v>
      </c>
      <c r="P1895">
        <f t="shared" si="119"/>
        <v>0</v>
      </c>
    </row>
    <row r="1896" spans="1:16" x14ac:dyDescent="0.2">
      <c r="A1896" s="2" t="s">
        <v>2329</v>
      </c>
      <c r="B1896" s="2" t="s">
        <v>1014</v>
      </c>
      <c r="C1896" s="2" t="s">
        <v>39</v>
      </c>
      <c r="D1896" s="2" t="s">
        <v>64</v>
      </c>
      <c r="E1896" s="2" t="s">
        <v>115</v>
      </c>
      <c r="F1896" s="2">
        <v>8618.0499999999993</v>
      </c>
      <c r="G1896" s="2">
        <v>0</v>
      </c>
      <c r="H1896" s="2">
        <v>8618.0499999999993</v>
      </c>
      <c r="I1896" s="2" t="s">
        <v>29</v>
      </c>
      <c r="J1896" s="4">
        <v>1</v>
      </c>
      <c r="K1896" t="str">
        <f>_xlfn.XLOOKUP(D1896, dim_channels!A:A, dim_channels!C:C, "Not Found")</f>
        <v>Direct</v>
      </c>
      <c r="L1896" t="str">
        <f>_xlfn.XLOOKUP(D1896, dim_channels!A:A, dim_channels!B:B, "Not Found")</f>
        <v>Direct Website</v>
      </c>
      <c r="M1896">
        <f t="shared" si="116"/>
        <v>0</v>
      </c>
      <c r="N1896">
        <f t="shared" si="117"/>
        <v>1</v>
      </c>
      <c r="O1896">
        <f t="shared" si="118"/>
        <v>8618.0499999999993</v>
      </c>
      <c r="P1896">
        <f t="shared" si="119"/>
        <v>8618.0499999999993</v>
      </c>
    </row>
    <row r="1897" spans="1:16" x14ac:dyDescent="0.2">
      <c r="A1897" s="3" t="s">
        <v>2330</v>
      </c>
      <c r="B1897" s="3" t="s">
        <v>368</v>
      </c>
      <c r="C1897" s="3" t="s">
        <v>577</v>
      </c>
      <c r="D1897" s="3" t="s">
        <v>27</v>
      </c>
      <c r="E1897" s="3" t="s">
        <v>34</v>
      </c>
      <c r="F1897" s="3">
        <v>12684.53</v>
      </c>
      <c r="G1897" s="3">
        <v>2283.2199999999998</v>
      </c>
      <c r="H1897" s="3">
        <v>10401.31</v>
      </c>
      <c r="I1897" s="3" t="s">
        <v>29</v>
      </c>
      <c r="J1897" s="5">
        <v>1.2195127344536409</v>
      </c>
      <c r="K1897" t="str">
        <f>_xlfn.XLOOKUP(D1897, dim_channels!A:A, dim_channels!C:C, "Not Found")</f>
        <v>OTA</v>
      </c>
      <c r="L1897" t="str">
        <f>_xlfn.XLOOKUP(D1897, dim_channels!A:A, dim_channels!B:B, "Not Found")</f>
        <v>Expedia</v>
      </c>
      <c r="M1897">
        <f t="shared" si="116"/>
        <v>0</v>
      </c>
      <c r="N1897">
        <f t="shared" si="117"/>
        <v>1</v>
      </c>
      <c r="O1897">
        <f t="shared" si="118"/>
        <v>10401.31</v>
      </c>
      <c r="P1897">
        <f t="shared" si="119"/>
        <v>12684.53</v>
      </c>
    </row>
    <row r="1898" spans="1:16" x14ac:dyDescent="0.2">
      <c r="A1898" s="2" t="s">
        <v>2331</v>
      </c>
      <c r="B1898" s="2" t="s">
        <v>375</v>
      </c>
      <c r="C1898" s="2" t="s">
        <v>224</v>
      </c>
      <c r="D1898" s="2" t="s">
        <v>33</v>
      </c>
      <c r="E1898" s="2" t="s">
        <v>34</v>
      </c>
      <c r="F1898" s="2">
        <v>2540.6799999999998</v>
      </c>
      <c r="G1898" s="2">
        <v>381.1</v>
      </c>
      <c r="H1898" s="2">
        <v>2159.58</v>
      </c>
      <c r="I1898" s="2" t="s">
        <v>56</v>
      </c>
      <c r="J1898" s="4">
        <v>1.1764694986988209</v>
      </c>
      <c r="K1898" t="str">
        <f>_xlfn.XLOOKUP(D1898, dim_channels!A:A, dim_channels!C:C, "Not Found")</f>
        <v>OTA</v>
      </c>
      <c r="L1898" t="str">
        <f>_xlfn.XLOOKUP(D1898, dim_channels!A:A, dim_channels!B:B, "Not Found")</f>
        <v>Booking.com</v>
      </c>
      <c r="M1898">
        <f t="shared" si="116"/>
        <v>0</v>
      </c>
      <c r="N1898">
        <f t="shared" si="117"/>
        <v>0</v>
      </c>
      <c r="O1898">
        <f t="shared" si="118"/>
        <v>0</v>
      </c>
      <c r="P1898">
        <f t="shared" si="119"/>
        <v>0</v>
      </c>
    </row>
    <row r="1899" spans="1:16" x14ac:dyDescent="0.2">
      <c r="A1899" s="3" t="s">
        <v>2332</v>
      </c>
      <c r="B1899" s="3" t="s">
        <v>178</v>
      </c>
      <c r="C1899" s="3" t="s">
        <v>741</v>
      </c>
      <c r="D1899" s="3" t="s">
        <v>114</v>
      </c>
      <c r="E1899" s="3" t="s">
        <v>115</v>
      </c>
      <c r="F1899" s="3">
        <v>10380.34</v>
      </c>
      <c r="G1899" s="3">
        <v>1038.03</v>
      </c>
      <c r="H1899" s="3">
        <v>9342.31</v>
      </c>
      <c r="I1899" s="3" t="s">
        <v>56</v>
      </c>
      <c r="J1899" s="5">
        <v>1.1111106353781881</v>
      </c>
      <c r="K1899" t="str">
        <f>_xlfn.XLOOKUP(D1899, dim_channels!A:A, dim_channels!C:C, "Not Found")</f>
        <v>Offline</v>
      </c>
      <c r="L1899" t="str">
        <f>_xlfn.XLOOKUP(D1899, dim_channels!A:A, dim_channels!B:B, "Not Found")</f>
        <v>Travel Agency</v>
      </c>
      <c r="M1899">
        <f t="shared" si="116"/>
        <v>0</v>
      </c>
      <c r="N1899">
        <f t="shared" si="117"/>
        <v>0</v>
      </c>
      <c r="O1899">
        <f t="shared" si="118"/>
        <v>0</v>
      </c>
      <c r="P1899">
        <f t="shared" si="119"/>
        <v>0</v>
      </c>
    </row>
    <row r="1900" spans="1:16" x14ac:dyDescent="0.2">
      <c r="A1900" s="2" t="s">
        <v>2333</v>
      </c>
      <c r="B1900" s="2" t="s">
        <v>515</v>
      </c>
      <c r="C1900" s="2" t="s">
        <v>100</v>
      </c>
      <c r="D1900" s="2" t="s">
        <v>33</v>
      </c>
      <c r="E1900" s="2" t="s">
        <v>28</v>
      </c>
      <c r="F1900" s="2">
        <v>12618.91</v>
      </c>
      <c r="G1900" s="2">
        <v>1892.84</v>
      </c>
      <c r="H1900" s="2">
        <v>10726.07</v>
      </c>
      <c r="I1900" s="2" t="s">
        <v>29</v>
      </c>
      <c r="J1900" s="4">
        <v>1.1764709721267901</v>
      </c>
      <c r="K1900" t="str">
        <f>_xlfn.XLOOKUP(D1900, dim_channels!A:A, dim_channels!C:C, "Not Found")</f>
        <v>OTA</v>
      </c>
      <c r="L1900" t="str">
        <f>_xlfn.XLOOKUP(D1900, dim_channels!A:A, dim_channels!B:B, "Not Found")</f>
        <v>Booking.com</v>
      </c>
      <c r="M1900">
        <f t="shared" si="116"/>
        <v>0</v>
      </c>
      <c r="N1900">
        <f t="shared" si="117"/>
        <v>1</v>
      </c>
      <c r="O1900">
        <f t="shared" si="118"/>
        <v>10726.07</v>
      </c>
      <c r="P1900">
        <f t="shared" si="119"/>
        <v>12618.91</v>
      </c>
    </row>
    <row r="1901" spans="1:16" x14ac:dyDescent="0.2">
      <c r="A1901" s="3" t="s">
        <v>2334</v>
      </c>
      <c r="B1901" s="3" t="s">
        <v>261</v>
      </c>
      <c r="C1901" s="3" t="s">
        <v>147</v>
      </c>
      <c r="D1901" s="3" t="s">
        <v>52</v>
      </c>
      <c r="E1901" s="3" t="s">
        <v>60</v>
      </c>
      <c r="F1901" s="3">
        <v>2219.58</v>
      </c>
      <c r="G1901" s="3">
        <v>0</v>
      </c>
      <c r="H1901" s="3">
        <v>2219.58</v>
      </c>
      <c r="I1901" s="3" t="s">
        <v>56</v>
      </c>
      <c r="J1901" s="5">
        <v>1</v>
      </c>
      <c r="K1901" t="str">
        <f>_xlfn.XLOOKUP(D1901, dim_channels!A:A, dim_channels!C:C, "Not Found")</f>
        <v>OTA</v>
      </c>
      <c r="L1901" t="str">
        <f>_xlfn.XLOOKUP(D1901, dim_channels!A:A, dim_channels!B:B, "Not Found")</f>
        <v>Agoda</v>
      </c>
      <c r="M1901">
        <f t="shared" si="116"/>
        <v>0</v>
      </c>
      <c r="N1901">
        <f t="shared" si="117"/>
        <v>0</v>
      </c>
      <c r="O1901">
        <f t="shared" si="118"/>
        <v>0</v>
      </c>
      <c r="P1901">
        <f t="shared" si="119"/>
        <v>0</v>
      </c>
    </row>
    <row r="1902" spans="1:16" x14ac:dyDescent="0.2">
      <c r="A1902" s="2" t="s">
        <v>2335</v>
      </c>
      <c r="B1902" s="2" t="s">
        <v>1072</v>
      </c>
      <c r="C1902" s="2" t="s">
        <v>630</v>
      </c>
      <c r="D1902" s="2" t="s">
        <v>52</v>
      </c>
      <c r="E1902" s="2" t="s">
        <v>60</v>
      </c>
      <c r="F1902" s="2">
        <v>2073.19</v>
      </c>
      <c r="G1902" s="2">
        <v>0</v>
      </c>
      <c r="H1902" s="2">
        <v>2073.19</v>
      </c>
      <c r="I1902" s="2" t="s">
        <v>29</v>
      </c>
      <c r="J1902" s="4">
        <v>1</v>
      </c>
      <c r="K1902" t="str">
        <f>_xlfn.XLOOKUP(D1902, dim_channels!A:A, dim_channels!C:C, "Not Found")</f>
        <v>OTA</v>
      </c>
      <c r="L1902" t="str">
        <f>_xlfn.XLOOKUP(D1902, dim_channels!A:A, dim_channels!B:B, "Not Found")</f>
        <v>Agoda</v>
      </c>
      <c r="M1902">
        <f t="shared" si="116"/>
        <v>0</v>
      </c>
      <c r="N1902">
        <f t="shared" si="117"/>
        <v>1</v>
      </c>
      <c r="O1902">
        <f t="shared" si="118"/>
        <v>2073.19</v>
      </c>
      <c r="P1902">
        <f t="shared" si="119"/>
        <v>2073.19</v>
      </c>
    </row>
    <row r="1903" spans="1:16" x14ac:dyDescent="0.2">
      <c r="A1903" s="3" t="s">
        <v>2336</v>
      </c>
      <c r="B1903" s="3" t="s">
        <v>983</v>
      </c>
      <c r="C1903" s="3" t="s">
        <v>174</v>
      </c>
      <c r="D1903" s="3" t="s">
        <v>45</v>
      </c>
      <c r="E1903" s="3" t="s">
        <v>46</v>
      </c>
      <c r="F1903" s="3">
        <v>12620.37</v>
      </c>
      <c r="G1903" s="3">
        <v>631.02</v>
      </c>
      <c r="H1903" s="3">
        <v>11989.35</v>
      </c>
      <c r="I1903" s="3" t="s">
        <v>29</v>
      </c>
      <c r="J1903" s="5">
        <v>1.0526317106431959</v>
      </c>
      <c r="K1903" t="str">
        <f>_xlfn.XLOOKUP(D1903, dim_channels!A:A, dim_channels!C:C, "Not Found")</f>
        <v>Corporate</v>
      </c>
      <c r="L1903" t="str">
        <f>_xlfn.XLOOKUP(D1903, dim_channels!A:A, dim_channels!B:B, "Not Found")</f>
        <v>Corporate Direct</v>
      </c>
      <c r="M1903">
        <f t="shared" si="116"/>
        <v>0</v>
      </c>
      <c r="N1903">
        <f t="shared" si="117"/>
        <v>1</v>
      </c>
      <c r="O1903">
        <f t="shared" si="118"/>
        <v>11989.35</v>
      </c>
      <c r="P1903">
        <f t="shared" si="119"/>
        <v>12620.37</v>
      </c>
    </row>
    <row r="1904" spans="1:16" x14ac:dyDescent="0.2">
      <c r="A1904" s="2" t="s">
        <v>2337</v>
      </c>
      <c r="B1904" s="2" t="s">
        <v>291</v>
      </c>
      <c r="C1904" s="2" t="s">
        <v>291</v>
      </c>
      <c r="D1904" s="2" t="s">
        <v>33</v>
      </c>
      <c r="E1904" s="2" t="s">
        <v>28</v>
      </c>
      <c r="F1904" s="2">
        <v>6627.94</v>
      </c>
      <c r="G1904" s="2">
        <v>994.19</v>
      </c>
      <c r="H1904" s="2">
        <v>5633.75</v>
      </c>
      <c r="I1904" s="2" t="s">
        <v>29</v>
      </c>
      <c r="J1904" s="4">
        <v>1.176470379409807</v>
      </c>
      <c r="K1904" t="str">
        <f>_xlfn.XLOOKUP(D1904, dim_channels!A:A, dim_channels!C:C, "Not Found")</f>
        <v>OTA</v>
      </c>
      <c r="L1904" t="str">
        <f>_xlfn.XLOOKUP(D1904, dim_channels!A:A, dim_channels!B:B, "Not Found")</f>
        <v>Booking.com</v>
      </c>
      <c r="M1904">
        <f t="shared" si="116"/>
        <v>0</v>
      </c>
      <c r="N1904">
        <f t="shared" si="117"/>
        <v>1</v>
      </c>
      <c r="O1904">
        <f t="shared" si="118"/>
        <v>5633.75</v>
      </c>
      <c r="P1904">
        <f t="shared" si="119"/>
        <v>6627.94</v>
      </c>
    </row>
    <row r="1905" spans="1:16" x14ac:dyDescent="0.2">
      <c r="A1905" s="3" t="s">
        <v>2338</v>
      </c>
      <c r="B1905" s="3" t="s">
        <v>762</v>
      </c>
      <c r="C1905" s="3" t="s">
        <v>595</v>
      </c>
      <c r="D1905" s="3" t="s">
        <v>45</v>
      </c>
      <c r="E1905" s="3" t="s">
        <v>89</v>
      </c>
      <c r="F1905" s="3">
        <v>7737.18</v>
      </c>
      <c r="G1905" s="3">
        <v>0</v>
      </c>
      <c r="H1905" s="3">
        <v>7737.18</v>
      </c>
      <c r="I1905" s="3" t="s">
        <v>29</v>
      </c>
      <c r="J1905" s="5">
        <v>1</v>
      </c>
      <c r="K1905" t="str">
        <f>_xlfn.XLOOKUP(D1905, dim_channels!A:A, dim_channels!C:C, "Not Found")</f>
        <v>Corporate</v>
      </c>
      <c r="L1905" t="str">
        <f>_xlfn.XLOOKUP(D1905, dim_channels!A:A, dim_channels!B:B, "Not Found")</f>
        <v>Corporate Direct</v>
      </c>
      <c r="M1905">
        <f t="shared" si="116"/>
        <v>0</v>
      </c>
      <c r="N1905">
        <f t="shared" si="117"/>
        <v>1</v>
      </c>
      <c r="O1905">
        <f t="shared" si="118"/>
        <v>7737.18</v>
      </c>
      <c r="P1905">
        <f t="shared" si="119"/>
        <v>7737.18</v>
      </c>
    </row>
    <row r="1906" spans="1:16" x14ac:dyDescent="0.2">
      <c r="A1906" s="2" t="s">
        <v>2339</v>
      </c>
      <c r="B1906" s="2" t="s">
        <v>297</v>
      </c>
      <c r="C1906" s="2" t="s">
        <v>247</v>
      </c>
      <c r="D1906" s="2" t="s">
        <v>33</v>
      </c>
      <c r="E1906" s="2" t="s">
        <v>34</v>
      </c>
      <c r="F1906" s="2">
        <v>5779.99</v>
      </c>
      <c r="G1906" s="2">
        <v>867</v>
      </c>
      <c r="H1906" s="2">
        <v>4912.99</v>
      </c>
      <c r="I1906" s="2" t="s">
        <v>29</v>
      </c>
      <c r="J1906" s="4">
        <v>1.1764709474271271</v>
      </c>
      <c r="K1906" t="str">
        <f>_xlfn.XLOOKUP(D1906, dim_channels!A:A, dim_channels!C:C, "Not Found")</f>
        <v>OTA</v>
      </c>
      <c r="L1906" t="str">
        <f>_xlfn.XLOOKUP(D1906, dim_channels!A:A, dim_channels!B:B, "Not Found")</f>
        <v>Booking.com</v>
      </c>
      <c r="M1906">
        <f t="shared" si="116"/>
        <v>0</v>
      </c>
      <c r="N1906">
        <f t="shared" si="117"/>
        <v>1</v>
      </c>
      <c r="O1906">
        <f t="shared" si="118"/>
        <v>4912.99</v>
      </c>
      <c r="P1906">
        <f t="shared" si="119"/>
        <v>5779.99</v>
      </c>
    </row>
    <row r="1907" spans="1:16" x14ac:dyDescent="0.2">
      <c r="A1907" s="3" t="s">
        <v>2340</v>
      </c>
      <c r="B1907" s="3" t="s">
        <v>1272</v>
      </c>
      <c r="C1907" s="3" t="s">
        <v>51</v>
      </c>
      <c r="D1907" s="3" t="s">
        <v>33</v>
      </c>
      <c r="E1907" s="3" t="s">
        <v>28</v>
      </c>
      <c r="F1907" s="3">
        <v>17663.05</v>
      </c>
      <c r="G1907" s="3">
        <v>2649.46</v>
      </c>
      <c r="H1907" s="3">
        <v>15013.59</v>
      </c>
      <c r="I1907" s="3" t="s">
        <v>29</v>
      </c>
      <c r="J1907" s="5">
        <v>1.176470784136239</v>
      </c>
      <c r="K1907" t="str">
        <f>_xlfn.XLOOKUP(D1907, dim_channels!A:A, dim_channels!C:C, "Not Found")</f>
        <v>OTA</v>
      </c>
      <c r="L1907" t="str">
        <f>_xlfn.XLOOKUP(D1907, dim_channels!A:A, dim_channels!B:B, "Not Found")</f>
        <v>Booking.com</v>
      </c>
      <c r="M1907">
        <f t="shared" si="116"/>
        <v>0</v>
      </c>
      <c r="N1907">
        <f t="shared" si="117"/>
        <v>1</v>
      </c>
      <c r="O1907">
        <f t="shared" si="118"/>
        <v>15013.59</v>
      </c>
      <c r="P1907">
        <f t="shared" si="119"/>
        <v>17663.05</v>
      </c>
    </row>
    <row r="1908" spans="1:16" x14ac:dyDescent="0.2">
      <c r="A1908" s="2" t="s">
        <v>2341</v>
      </c>
      <c r="B1908" s="2" t="s">
        <v>504</v>
      </c>
      <c r="C1908" s="2" t="s">
        <v>256</v>
      </c>
      <c r="D1908" s="2" t="s">
        <v>45</v>
      </c>
      <c r="E1908" s="2" t="s">
        <v>89</v>
      </c>
      <c r="F1908" s="2">
        <v>8013.56</v>
      </c>
      <c r="G1908" s="2">
        <v>0</v>
      </c>
      <c r="H1908" s="2">
        <v>8013.56</v>
      </c>
      <c r="I1908" s="2" t="s">
        <v>29</v>
      </c>
      <c r="J1908" s="4">
        <v>1</v>
      </c>
      <c r="K1908" t="str">
        <f>_xlfn.XLOOKUP(D1908, dim_channels!A:A, dim_channels!C:C, "Not Found")</f>
        <v>Corporate</v>
      </c>
      <c r="L1908" t="str">
        <f>_xlfn.XLOOKUP(D1908, dim_channels!A:A, dim_channels!B:B, "Not Found")</f>
        <v>Corporate Direct</v>
      </c>
      <c r="M1908">
        <f t="shared" si="116"/>
        <v>0</v>
      </c>
      <c r="N1908">
        <f t="shared" si="117"/>
        <v>1</v>
      </c>
      <c r="O1908">
        <f t="shared" si="118"/>
        <v>8013.56</v>
      </c>
      <c r="P1908">
        <f t="shared" si="119"/>
        <v>8013.56</v>
      </c>
    </row>
    <row r="1909" spans="1:16" x14ac:dyDescent="0.2">
      <c r="A1909" s="3" t="s">
        <v>2342</v>
      </c>
      <c r="B1909" s="3" t="s">
        <v>388</v>
      </c>
      <c r="C1909" s="3" t="s">
        <v>497</v>
      </c>
      <c r="D1909" s="3" t="s">
        <v>64</v>
      </c>
      <c r="E1909" s="3" t="s">
        <v>28</v>
      </c>
      <c r="F1909" s="3">
        <v>3260.66</v>
      </c>
      <c r="G1909" s="3">
        <v>0</v>
      </c>
      <c r="H1909" s="3">
        <v>3260.66</v>
      </c>
      <c r="I1909" s="3" t="s">
        <v>56</v>
      </c>
      <c r="J1909" s="5">
        <v>1</v>
      </c>
      <c r="K1909" t="str">
        <f>_xlfn.XLOOKUP(D1909, dim_channels!A:A, dim_channels!C:C, "Not Found")</f>
        <v>Direct</v>
      </c>
      <c r="L1909" t="str">
        <f>_xlfn.XLOOKUP(D1909, dim_channels!A:A, dim_channels!B:B, "Not Found")</f>
        <v>Direct Website</v>
      </c>
      <c r="M1909">
        <f t="shared" si="116"/>
        <v>0</v>
      </c>
      <c r="N1909">
        <f t="shared" si="117"/>
        <v>0</v>
      </c>
      <c r="O1909">
        <f t="shared" si="118"/>
        <v>0</v>
      </c>
      <c r="P1909">
        <f t="shared" si="119"/>
        <v>0</v>
      </c>
    </row>
    <row r="1910" spans="1:16" x14ac:dyDescent="0.2">
      <c r="A1910" s="2" t="s">
        <v>2343</v>
      </c>
      <c r="B1910" s="2" t="s">
        <v>437</v>
      </c>
      <c r="C1910" s="2" t="s">
        <v>560</v>
      </c>
      <c r="D1910" s="2" t="s">
        <v>27</v>
      </c>
      <c r="E1910" s="2" t="s">
        <v>28</v>
      </c>
      <c r="F1910" s="2">
        <v>18826.57</v>
      </c>
      <c r="G1910" s="2">
        <v>3388.78</v>
      </c>
      <c r="H1910" s="2">
        <v>15437.79</v>
      </c>
      <c r="I1910" s="2" t="s">
        <v>29</v>
      </c>
      <c r="J1910" s="4">
        <v>1.2195119897342821</v>
      </c>
      <c r="K1910" t="str">
        <f>_xlfn.XLOOKUP(D1910, dim_channels!A:A, dim_channels!C:C, "Not Found")</f>
        <v>OTA</v>
      </c>
      <c r="L1910" t="str">
        <f>_xlfn.XLOOKUP(D1910, dim_channels!A:A, dim_channels!B:B, "Not Found")</f>
        <v>Expedia</v>
      </c>
      <c r="M1910">
        <f t="shared" si="116"/>
        <v>0</v>
      </c>
      <c r="N1910">
        <f t="shared" si="117"/>
        <v>1</v>
      </c>
      <c r="O1910">
        <f t="shared" si="118"/>
        <v>15437.79</v>
      </c>
      <c r="P1910">
        <f t="shared" si="119"/>
        <v>18826.57</v>
      </c>
    </row>
    <row r="1911" spans="1:16" x14ac:dyDescent="0.2">
      <c r="A1911" s="3" t="s">
        <v>2344</v>
      </c>
      <c r="B1911" s="3" t="s">
        <v>302</v>
      </c>
      <c r="C1911" s="3" t="s">
        <v>443</v>
      </c>
      <c r="D1911" s="3" t="s">
        <v>45</v>
      </c>
      <c r="E1911" s="3" t="s">
        <v>46</v>
      </c>
      <c r="F1911" s="3">
        <v>21052.23</v>
      </c>
      <c r="G1911" s="3">
        <v>1052.6099999999999</v>
      </c>
      <c r="H1911" s="3">
        <v>19999.62</v>
      </c>
      <c r="I1911" s="3" t="s">
        <v>29</v>
      </c>
      <c r="J1911" s="5">
        <v>1.0526314999985</v>
      </c>
      <c r="K1911" t="str">
        <f>_xlfn.XLOOKUP(D1911, dim_channels!A:A, dim_channels!C:C, "Not Found")</f>
        <v>Corporate</v>
      </c>
      <c r="L1911" t="str">
        <f>_xlfn.XLOOKUP(D1911, dim_channels!A:A, dim_channels!B:B, "Not Found")</f>
        <v>Corporate Direct</v>
      </c>
      <c r="M1911">
        <f t="shared" si="116"/>
        <v>0</v>
      </c>
      <c r="N1911">
        <f t="shared" si="117"/>
        <v>1</v>
      </c>
      <c r="O1911">
        <f t="shared" si="118"/>
        <v>19999.62</v>
      </c>
      <c r="P1911">
        <f t="shared" si="119"/>
        <v>21052.23</v>
      </c>
    </row>
    <row r="1912" spans="1:16" x14ac:dyDescent="0.2">
      <c r="A1912" s="2" t="s">
        <v>2345</v>
      </c>
      <c r="B1912" s="2" t="s">
        <v>577</v>
      </c>
      <c r="C1912" s="2" t="s">
        <v>44</v>
      </c>
      <c r="D1912" s="2" t="s">
        <v>114</v>
      </c>
      <c r="E1912" s="2" t="s">
        <v>115</v>
      </c>
      <c r="F1912" s="2">
        <v>3478.98</v>
      </c>
      <c r="G1912" s="2">
        <v>347.9</v>
      </c>
      <c r="H1912" s="2">
        <v>3131.08</v>
      </c>
      <c r="I1912" s="2" t="s">
        <v>29</v>
      </c>
      <c r="J1912" s="4">
        <v>1.1111118208413711</v>
      </c>
      <c r="K1912" t="str">
        <f>_xlfn.XLOOKUP(D1912, dim_channels!A:A, dim_channels!C:C, "Not Found")</f>
        <v>Offline</v>
      </c>
      <c r="L1912" t="str">
        <f>_xlfn.XLOOKUP(D1912, dim_channels!A:A, dim_channels!B:B, "Not Found")</f>
        <v>Travel Agency</v>
      </c>
      <c r="M1912">
        <f t="shared" si="116"/>
        <v>0</v>
      </c>
      <c r="N1912">
        <f t="shared" si="117"/>
        <v>1</v>
      </c>
      <c r="O1912">
        <f t="shared" si="118"/>
        <v>3131.08</v>
      </c>
      <c r="P1912">
        <f t="shared" si="119"/>
        <v>3478.98</v>
      </c>
    </row>
    <row r="1913" spans="1:16" x14ac:dyDescent="0.2">
      <c r="A1913" s="3" t="s">
        <v>2346</v>
      </c>
      <c r="B1913" s="3" t="s">
        <v>136</v>
      </c>
      <c r="C1913" s="3" t="s">
        <v>241</v>
      </c>
      <c r="D1913" s="3" t="s">
        <v>45</v>
      </c>
      <c r="E1913" s="3" t="s">
        <v>89</v>
      </c>
      <c r="F1913" s="3">
        <v>8396.7000000000007</v>
      </c>
      <c r="G1913" s="3">
        <v>0</v>
      </c>
      <c r="H1913" s="3">
        <v>8396.7000000000007</v>
      </c>
      <c r="I1913" s="3" t="s">
        <v>29</v>
      </c>
      <c r="J1913" s="5">
        <v>1</v>
      </c>
      <c r="K1913" t="str">
        <f>_xlfn.XLOOKUP(D1913, dim_channels!A:A, dim_channels!C:C, "Not Found")</f>
        <v>Corporate</v>
      </c>
      <c r="L1913" t="str">
        <f>_xlfn.XLOOKUP(D1913, dim_channels!A:A, dim_channels!B:B, "Not Found")</f>
        <v>Corporate Direct</v>
      </c>
      <c r="M1913">
        <f t="shared" si="116"/>
        <v>0</v>
      </c>
      <c r="N1913">
        <f t="shared" si="117"/>
        <v>1</v>
      </c>
      <c r="O1913">
        <f t="shared" si="118"/>
        <v>8396.7000000000007</v>
      </c>
      <c r="P1913">
        <f t="shared" si="119"/>
        <v>8396.7000000000007</v>
      </c>
    </row>
    <row r="1914" spans="1:16" x14ac:dyDescent="0.2">
      <c r="A1914" s="2" t="s">
        <v>2347</v>
      </c>
      <c r="B1914" s="2" t="s">
        <v>72</v>
      </c>
      <c r="C1914" s="2" t="s">
        <v>302</v>
      </c>
      <c r="D1914" s="2" t="s">
        <v>33</v>
      </c>
      <c r="E1914" s="2" t="s">
        <v>60</v>
      </c>
      <c r="F1914" s="2">
        <v>14306.16</v>
      </c>
      <c r="G1914" s="2">
        <v>0</v>
      </c>
      <c r="H1914" s="2">
        <v>14306.16</v>
      </c>
      <c r="I1914" s="2" t="s">
        <v>56</v>
      </c>
      <c r="J1914" s="4">
        <v>1</v>
      </c>
      <c r="K1914" t="str">
        <f>_xlfn.XLOOKUP(D1914, dim_channels!A:A, dim_channels!C:C, "Not Found")</f>
        <v>OTA</v>
      </c>
      <c r="L1914" t="str">
        <f>_xlfn.XLOOKUP(D1914, dim_channels!A:A, dim_channels!B:B, "Not Found")</f>
        <v>Booking.com</v>
      </c>
      <c r="M1914">
        <f t="shared" si="116"/>
        <v>0</v>
      </c>
      <c r="N1914">
        <f t="shared" si="117"/>
        <v>0</v>
      </c>
      <c r="O1914">
        <f t="shared" si="118"/>
        <v>0</v>
      </c>
      <c r="P1914">
        <f t="shared" si="119"/>
        <v>0</v>
      </c>
    </row>
    <row r="1915" spans="1:16" x14ac:dyDescent="0.2">
      <c r="A1915" s="3" t="s">
        <v>2348</v>
      </c>
      <c r="B1915" s="3" t="s">
        <v>92</v>
      </c>
      <c r="C1915" s="3" t="s">
        <v>655</v>
      </c>
      <c r="D1915" s="3" t="s">
        <v>52</v>
      </c>
      <c r="E1915" s="3" t="s">
        <v>60</v>
      </c>
      <c r="F1915" s="3">
        <v>3610.48</v>
      </c>
      <c r="G1915" s="3">
        <v>0</v>
      </c>
      <c r="H1915" s="3">
        <v>3610.48</v>
      </c>
      <c r="I1915" s="3" t="s">
        <v>29</v>
      </c>
      <c r="J1915" s="5">
        <v>1</v>
      </c>
      <c r="K1915" t="str">
        <f>_xlfn.XLOOKUP(D1915, dim_channels!A:A, dim_channels!C:C, "Not Found")</f>
        <v>OTA</v>
      </c>
      <c r="L1915" t="str">
        <f>_xlfn.XLOOKUP(D1915, dim_channels!A:A, dim_channels!B:B, "Not Found")</f>
        <v>Agoda</v>
      </c>
      <c r="M1915">
        <f t="shared" si="116"/>
        <v>0</v>
      </c>
      <c r="N1915">
        <f t="shared" si="117"/>
        <v>1</v>
      </c>
      <c r="O1915">
        <f t="shared" si="118"/>
        <v>3610.48</v>
      </c>
      <c r="P1915">
        <f t="shared" si="119"/>
        <v>3610.48</v>
      </c>
    </row>
    <row r="1916" spans="1:16" x14ac:dyDescent="0.2">
      <c r="A1916" s="2" t="s">
        <v>2349</v>
      </c>
      <c r="B1916" s="2" t="s">
        <v>256</v>
      </c>
      <c r="C1916" s="2" t="s">
        <v>1075</v>
      </c>
      <c r="D1916" s="2" t="s">
        <v>27</v>
      </c>
      <c r="E1916" s="2" t="s">
        <v>28</v>
      </c>
      <c r="F1916" s="2">
        <v>4582.92</v>
      </c>
      <c r="G1916" s="2">
        <v>824.93</v>
      </c>
      <c r="H1916" s="2">
        <v>3757.99</v>
      </c>
      <c r="I1916" s="2" t="s">
        <v>41</v>
      </c>
      <c r="J1916" s="4">
        <v>1.219513622973984</v>
      </c>
      <c r="K1916" t="str">
        <f>_xlfn.XLOOKUP(D1916, dim_channels!A:A, dim_channels!C:C, "Not Found")</f>
        <v>OTA</v>
      </c>
      <c r="L1916" t="str">
        <f>_xlfn.XLOOKUP(D1916, dim_channels!A:A, dim_channels!B:B, "Not Found")</f>
        <v>Expedia</v>
      </c>
      <c r="M1916">
        <f t="shared" si="116"/>
        <v>1</v>
      </c>
      <c r="N1916">
        <f t="shared" si="117"/>
        <v>0</v>
      </c>
      <c r="O1916">
        <f t="shared" si="118"/>
        <v>0</v>
      </c>
      <c r="P1916">
        <f t="shared" si="119"/>
        <v>0</v>
      </c>
    </row>
    <row r="1917" spans="1:16" x14ac:dyDescent="0.2">
      <c r="A1917" s="3" t="s">
        <v>2350</v>
      </c>
      <c r="B1917" s="3" t="s">
        <v>430</v>
      </c>
      <c r="C1917" s="3" t="s">
        <v>274</v>
      </c>
      <c r="D1917" s="3" t="s">
        <v>64</v>
      </c>
      <c r="E1917" s="3" t="s">
        <v>28</v>
      </c>
      <c r="F1917" s="3">
        <v>7075.68</v>
      </c>
      <c r="G1917" s="3">
        <v>0</v>
      </c>
      <c r="H1917" s="3">
        <v>7075.68</v>
      </c>
      <c r="I1917" s="3" t="s">
        <v>41</v>
      </c>
      <c r="J1917" s="5">
        <v>1</v>
      </c>
      <c r="K1917" t="str">
        <f>_xlfn.XLOOKUP(D1917, dim_channels!A:A, dim_channels!C:C, "Not Found")</f>
        <v>Direct</v>
      </c>
      <c r="L1917" t="str">
        <f>_xlfn.XLOOKUP(D1917, dim_channels!A:A, dim_channels!B:B, "Not Found")</f>
        <v>Direct Website</v>
      </c>
      <c r="M1917">
        <f t="shared" si="116"/>
        <v>1</v>
      </c>
      <c r="N1917">
        <f t="shared" si="117"/>
        <v>0</v>
      </c>
      <c r="O1917">
        <f t="shared" si="118"/>
        <v>0</v>
      </c>
      <c r="P1917">
        <f t="shared" si="119"/>
        <v>0</v>
      </c>
    </row>
    <row r="1918" spans="1:16" x14ac:dyDescent="0.2">
      <c r="A1918" s="2" t="s">
        <v>2351</v>
      </c>
      <c r="B1918" s="2" t="s">
        <v>168</v>
      </c>
      <c r="C1918" s="2" t="s">
        <v>187</v>
      </c>
      <c r="D1918" s="2" t="s">
        <v>45</v>
      </c>
      <c r="E1918" s="2" t="s">
        <v>89</v>
      </c>
      <c r="F1918" s="2">
        <v>3646.38</v>
      </c>
      <c r="G1918" s="2">
        <v>0</v>
      </c>
      <c r="H1918" s="2">
        <v>3646.38</v>
      </c>
      <c r="I1918" s="2" t="s">
        <v>29</v>
      </c>
      <c r="J1918" s="4">
        <v>1</v>
      </c>
      <c r="K1918" t="str">
        <f>_xlfn.XLOOKUP(D1918, dim_channels!A:A, dim_channels!C:C, "Not Found")</f>
        <v>Corporate</v>
      </c>
      <c r="L1918" t="str">
        <f>_xlfn.XLOOKUP(D1918, dim_channels!A:A, dim_channels!B:B, "Not Found")</f>
        <v>Corporate Direct</v>
      </c>
      <c r="M1918">
        <f t="shared" si="116"/>
        <v>0</v>
      </c>
      <c r="N1918">
        <f t="shared" si="117"/>
        <v>1</v>
      </c>
      <c r="O1918">
        <f t="shared" si="118"/>
        <v>3646.38</v>
      </c>
      <c r="P1918">
        <f t="shared" si="119"/>
        <v>3646.38</v>
      </c>
    </row>
    <row r="1919" spans="1:16" x14ac:dyDescent="0.2">
      <c r="A1919" s="3" t="s">
        <v>2352</v>
      </c>
      <c r="B1919" s="3" t="s">
        <v>826</v>
      </c>
      <c r="C1919" s="3" t="s">
        <v>94</v>
      </c>
      <c r="D1919" s="3" t="s">
        <v>169</v>
      </c>
      <c r="E1919" s="3" t="s">
        <v>34</v>
      </c>
      <c r="F1919" s="3">
        <v>3557.56</v>
      </c>
      <c r="G1919" s="3">
        <v>711.51</v>
      </c>
      <c r="H1919" s="3">
        <v>2846.05</v>
      </c>
      <c r="I1919" s="3" t="s">
        <v>29</v>
      </c>
      <c r="J1919" s="5">
        <v>1.2499991215895709</v>
      </c>
      <c r="K1919" t="str">
        <f>_xlfn.XLOOKUP(D1919, dim_channels!A:A, dim_channels!C:C, "Not Found")</f>
        <v>GDS</v>
      </c>
      <c r="L1919" t="str">
        <f>_xlfn.XLOOKUP(D1919, dim_channels!A:A, dim_channels!B:B, "Not Found")</f>
        <v>GDS (Amadeus)</v>
      </c>
      <c r="M1919">
        <f t="shared" si="116"/>
        <v>0</v>
      </c>
      <c r="N1919">
        <f t="shared" si="117"/>
        <v>1</v>
      </c>
      <c r="O1919">
        <f t="shared" si="118"/>
        <v>2846.05</v>
      </c>
      <c r="P1919">
        <f t="shared" si="119"/>
        <v>3557.56</v>
      </c>
    </row>
    <row r="1920" spans="1:16" x14ac:dyDescent="0.2">
      <c r="A1920" s="2" t="s">
        <v>2353</v>
      </c>
      <c r="B1920" s="2" t="s">
        <v>238</v>
      </c>
      <c r="C1920" s="2" t="s">
        <v>266</v>
      </c>
      <c r="D1920" s="2" t="s">
        <v>27</v>
      </c>
      <c r="E1920" s="2" t="s">
        <v>60</v>
      </c>
      <c r="F1920" s="2">
        <v>9634.24</v>
      </c>
      <c r="G1920" s="2">
        <v>0</v>
      </c>
      <c r="H1920" s="2">
        <v>9634.24</v>
      </c>
      <c r="I1920" s="2" t="s">
        <v>29</v>
      </c>
      <c r="J1920" s="4">
        <v>1</v>
      </c>
      <c r="K1920" t="str">
        <f>_xlfn.XLOOKUP(D1920, dim_channels!A:A, dim_channels!C:C, "Not Found")</f>
        <v>OTA</v>
      </c>
      <c r="L1920" t="str">
        <f>_xlfn.XLOOKUP(D1920, dim_channels!A:A, dim_channels!B:B, "Not Found")</f>
        <v>Expedia</v>
      </c>
      <c r="M1920">
        <f t="shared" si="116"/>
        <v>0</v>
      </c>
      <c r="N1920">
        <f t="shared" si="117"/>
        <v>1</v>
      </c>
      <c r="O1920">
        <f t="shared" si="118"/>
        <v>9634.24</v>
      </c>
      <c r="P1920">
        <f t="shared" si="119"/>
        <v>9634.24</v>
      </c>
    </row>
    <row r="1921" spans="1:16" x14ac:dyDescent="0.2">
      <c r="A1921" s="3" t="s">
        <v>2354</v>
      </c>
      <c r="B1921" s="3" t="s">
        <v>574</v>
      </c>
      <c r="C1921" s="3" t="s">
        <v>205</v>
      </c>
      <c r="D1921" s="3" t="s">
        <v>33</v>
      </c>
      <c r="E1921" s="3" t="s">
        <v>34</v>
      </c>
      <c r="F1921" s="3">
        <v>5461.82</v>
      </c>
      <c r="G1921" s="3">
        <v>819.27</v>
      </c>
      <c r="H1921" s="3">
        <v>4642.55</v>
      </c>
      <c r="I1921" s="3" t="s">
        <v>56</v>
      </c>
      <c r="J1921" s="5">
        <v>1.176469828004006</v>
      </c>
      <c r="K1921" t="str">
        <f>_xlfn.XLOOKUP(D1921, dim_channels!A:A, dim_channels!C:C, "Not Found")</f>
        <v>OTA</v>
      </c>
      <c r="L1921" t="str">
        <f>_xlfn.XLOOKUP(D1921, dim_channels!A:A, dim_channels!B:B, "Not Found")</f>
        <v>Booking.com</v>
      </c>
      <c r="M1921">
        <f t="shared" si="116"/>
        <v>0</v>
      </c>
      <c r="N1921">
        <f t="shared" si="117"/>
        <v>0</v>
      </c>
      <c r="O1921">
        <f t="shared" si="118"/>
        <v>0</v>
      </c>
      <c r="P1921">
        <f t="shared" si="119"/>
        <v>0</v>
      </c>
    </row>
    <row r="1922" spans="1:16" x14ac:dyDescent="0.2">
      <c r="A1922" s="2" t="s">
        <v>2355</v>
      </c>
      <c r="B1922" s="2" t="s">
        <v>562</v>
      </c>
      <c r="C1922" s="2" t="s">
        <v>161</v>
      </c>
      <c r="D1922" s="2" t="s">
        <v>64</v>
      </c>
      <c r="E1922" s="2" t="s">
        <v>28</v>
      </c>
      <c r="F1922" s="2">
        <v>8747.7800000000007</v>
      </c>
      <c r="G1922" s="2">
        <v>0</v>
      </c>
      <c r="H1922" s="2">
        <v>8747.7800000000007</v>
      </c>
      <c r="I1922" s="2" t="s">
        <v>29</v>
      </c>
      <c r="J1922" s="4">
        <v>1</v>
      </c>
      <c r="K1922" t="str">
        <f>_xlfn.XLOOKUP(D1922, dim_channels!A:A, dim_channels!C:C, "Not Found")</f>
        <v>Direct</v>
      </c>
      <c r="L1922" t="str">
        <f>_xlfn.XLOOKUP(D1922, dim_channels!A:A, dim_channels!B:B, "Not Found")</f>
        <v>Direct Website</v>
      </c>
      <c r="M1922">
        <f t="shared" si="116"/>
        <v>0</v>
      </c>
      <c r="N1922">
        <f t="shared" si="117"/>
        <v>1</v>
      </c>
      <c r="O1922">
        <f t="shared" si="118"/>
        <v>8747.7800000000007</v>
      </c>
      <c r="P1922">
        <f t="shared" si="119"/>
        <v>8747.7800000000007</v>
      </c>
    </row>
    <row r="1923" spans="1:16" x14ac:dyDescent="0.2">
      <c r="A1923" s="3" t="s">
        <v>2356</v>
      </c>
      <c r="B1923" s="3" t="s">
        <v>256</v>
      </c>
      <c r="C1923" s="3" t="s">
        <v>729</v>
      </c>
      <c r="D1923" s="3" t="s">
        <v>45</v>
      </c>
      <c r="E1923" s="3" t="s">
        <v>89</v>
      </c>
      <c r="F1923" s="3">
        <v>3061.24</v>
      </c>
      <c r="G1923" s="3">
        <v>0</v>
      </c>
      <c r="H1923" s="3">
        <v>3061.24</v>
      </c>
      <c r="I1923" s="3" t="s">
        <v>29</v>
      </c>
      <c r="J1923" s="5">
        <v>1</v>
      </c>
      <c r="K1923" t="str">
        <f>_xlfn.XLOOKUP(D1923, dim_channels!A:A, dim_channels!C:C, "Not Found")</f>
        <v>Corporate</v>
      </c>
      <c r="L1923" t="str">
        <f>_xlfn.XLOOKUP(D1923, dim_channels!A:A, dim_channels!B:B, "Not Found")</f>
        <v>Corporate Direct</v>
      </c>
      <c r="M1923">
        <f t="shared" ref="M1923:M1986" si="120">IF(I1923="Cancelled",1,0)</f>
        <v>0</v>
      </c>
      <c r="N1923">
        <f t="shared" ref="N1923:N1986" si="121">IF(TRIM(UPPER(I1923))="CHECKED-OUT",1,0)</f>
        <v>1</v>
      </c>
      <c r="O1923">
        <f t="shared" ref="O1923:O1986" si="122">IF(TRIM(UPPER(I1923))="CHECKED-OUT",H1923,0)</f>
        <v>3061.24</v>
      </c>
      <c r="P1923">
        <f t="shared" ref="P1923:P1986" si="123">IF(TRIM(UPPER(I1923))="CHECKED-OUT",F1923,0)</f>
        <v>3061.24</v>
      </c>
    </row>
    <row r="1924" spans="1:16" x14ac:dyDescent="0.2">
      <c r="A1924" s="2" t="s">
        <v>2357</v>
      </c>
      <c r="B1924" s="2" t="s">
        <v>178</v>
      </c>
      <c r="C1924" s="2" t="s">
        <v>153</v>
      </c>
      <c r="D1924" s="2" t="s">
        <v>45</v>
      </c>
      <c r="E1924" s="2" t="s">
        <v>89</v>
      </c>
      <c r="F1924" s="2">
        <v>8867.7999999999993</v>
      </c>
      <c r="G1924" s="2">
        <v>0</v>
      </c>
      <c r="H1924" s="2">
        <v>8867.7999999999993</v>
      </c>
      <c r="I1924" s="2" t="s">
        <v>29</v>
      </c>
      <c r="J1924" s="4">
        <v>1</v>
      </c>
      <c r="K1924" t="str">
        <f>_xlfn.XLOOKUP(D1924, dim_channels!A:A, dim_channels!C:C, "Not Found")</f>
        <v>Corporate</v>
      </c>
      <c r="L1924" t="str">
        <f>_xlfn.XLOOKUP(D1924, dim_channels!A:A, dim_channels!B:B, "Not Found")</f>
        <v>Corporate Direct</v>
      </c>
      <c r="M1924">
        <f t="shared" si="120"/>
        <v>0</v>
      </c>
      <c r="N1924">
        <f t="shared" si="121"/>
        <v>1</v>
      </c>
      <c r="O1924">
        <f t="shared" si="122"/>
        <v>8867.7999999999993</v>
      </c>
      <c r="P1924">
        <f t="shared" si="123"/>
        <v>8867.7999999999993</v>
      </c>
    </row>
    <row r="1925" spans="1:16" x14ac:dyDescent="0.2">
      <c r="A1925" s="3" t="s">
        <v>2358</v>
      </c>
      <c r="B1925" s="3" t="s">
        <v>712</v>
      </c>
      <c r="C1925" s="3" t="s">
        <v>2359</v>
      </c>
      <c r="D1925" s="3" t="s">
        <v>33</v>
      </c>
      <c r="E1925" s="3" t="s">
        <v>28</v>
      </c>
      <c r="F1925" s="3">
        <v>12659.39</v>
      </c>
      <c r="G1925" s="3">
        <v>1898.91</v>
      </c>
      <c r="H1925" s="3">
        <v>10760.48</v>
      </c>
      <c r="I1925" s="3" t="s">
        <v>29</v>
      </c>
      <c r="J1925" s="5">
        <v>1.1764707522341009</v>
      </c>
      <c r="K1925" t="str">
        <f>_xlfn.XLOOKUP(D1925, dim_channels!A:A, dim_channels!C:C, "Not Found")</f>
        <v>OTA</v>
      </c>
      <c r="L1925" t="str">
        <f>_xlfn.XLOOKUP(D1925, dim_channels!A:A, dim_channels!B:B, "Not Found")</f>
        <v>Booking.com</v>
      </c>
      <c r="M1925">
        <f t="shared" si="120"/>
        <v>0</v>
      </c>
      <c r="N1925">
        <f t="shared" si="121"/>
        <v>1</v>
      </c>
      <c r="O1925">
        <f t="shared" si="122"/>
        <v>10760.48</v>
      </c>
      <c r="P1925">
        <f t="shared" si="123"/>
        <v>12659.39</v>
      </c>
    </row>
    <row r="1926" spans="1:16" x14ac:dyDescent="0.2">
      <c r="A1926" s="2" t="s">
        <v>2360</v>
      </c>
      <c r="B1926" s="2" t="s">
        <v>262</v>
      </c>
      <c r="C1926" s="2" t="s">
        <v>495</v>
      </c>
      <c r="D1926" s="2" t="s">
        <v>45</v>
      </c>
      <c r="E1926" s="2" t="s">
        <v>46</v>
      </c>
      <c r="F1926" s="2">
        <v>5366.61</v>
      </c>
      <c r="G1926" s="2">
        <v>268.33</v>
      </c>
      <c r="H1926" s="2">
        <v>5098.28</v>
      </c>
      <c r="I1926" s="2" t="s">
        <v>29</v>
      </c>
      <c r="J1926" s="4">
        <v>1.0526314757133779</v>
      </c>
      <c r="K1926" t="str">
        <f>_xlfn.XLOOKUP(D1926, dim_channels!A:A, dim_channels!C:C, "Not Found")</f>
        <v>Corporate</v>
      </c>
      <c r="L1926" t="str">
        <f>_xlfn.XLOOKUP(D1926, dim_channels!A:A, dim_channels!B:B, "Not Found")</f>
        <v>Corporate Direct</v>
      </c>
      <c r="M1926">
        <f t="shared" si="120"/>
        <v>0</v>
      </c>
      <c r="N1926">
        <f t="shared" si="121"/>
        <v>1</v>
      </c>
      <c r="O1926">
        <f t="shared" si="122"/>
        <v>5098.28</v>
      </c>
      <c r="P1926">
        <f t="shared" si="123"/>
        <v>5366.61</v>
      </c>
    </row>
    <row r="1927" spans="1:16" x14ac:dyDescent="0.2">
      <c r="A1927" s="3" t="s">
        <v>2361</v>
      </c>
      <c r="B1927" s="3" t="s">
        <v>753</v>
      </c>
      <c r="C1927" s="3" t="s">
        <v>619</v>
      </c>
      <c r="D1927" s="3" t="s">
        <v>33</v>
      </c>
      <c r="E1927" s="3" t="s">
        <v>34</v>
      </c>
      <c r="F1927" s="3">
        <v>5938.08</v>
      </c>
      <c r="G1927" s="3">
        <v>890.71</v>
      </c>
      <c r="H1927" s="3">
        <v>5047.37</v>
      </c>
      <c r="I1927" s="3" t="s">
        <v>29</v>
      </c>
      <c r="J1927" s="5">
        <v>1.17647012206357</v>
      </c>
      <c r="K1927" t="str">
        <f>_xlfn.XLOOKUP(D1927, dim_channels!A:A, dim_channels!C:C, "Not Found")</f>
        <v>OTA</v>
      </c>
      <c r="L1927" t="str">
        <f>_xlfn.XLOOKUP(D1927, dim_channels!A:A, dim_channels!B:B, "Not Found")</f>
        <v>Booking.com</v>
      </c>
      <c r="M1927">
        <f t="shared" si="120"/>
        <v>0</v>
      </c>
      <c r="N1927">
        <f t="shared" si="121"/>
        <v>1</v>
      </c>
      <c r="O1927">
        <f t="shared" si="122"/>
        <v>5047.37</v>
      </c>
      <c r="P1927">
        <f t="shared" si="123"/>
        <v>5938.08</v>
      </c>
    </row>
    <row r="1928" spans="1:16" x14ac:dyDescent="0.2">
      <c r="A1928" s="2" t="s">
        <v>2362</v>
      </c>
      <c r="B1928" s="2" t="s">
        <v>1048</v>
      </c>
      <c r="C1928" s="2" t="s">
        <v>159</v>
      </c>
      <c r="D1928" s="2" t="s">
        <v>169</v>
      </c>
      <c r="E1928" s="2" t="s">
        <v>46</v>
      </c>
      <c r="F1928" s="2">
        <v>5712.17</v>
      </c>
      <c r="G1928" s="2">
        <v>1142.43</v>
      </c>
      <c r="H1928" s="2">
        <v>4569.74</v>
      </c>
      <c r="I1928" s="2" t="s">
        <v>41</v>
      </c>
      <c r="J1928" s="4">
        <v>1.2499989058458469</v>
      </c>
      <c r="K1928" t="str">
        <f>_xlfn.XLOOKUP(D1928, dim_channels!A:A, dim_channels!C:C, "Not Found")</f>
        <v>GDS</v>
      </c>
      <c r="L1928" t="str">
        <f>_xlfn.XLOOKUP(D1928, dim_channels!A:A, dim_channels!B:B, "Not Found")</f>
        <v>GDS (Amadeus)</v>
      </c>
      <c r="M1928">
        <f t="shared" si="120"/>
        <v>1</v>
      </c>
      <c r="N1928">
        <f t="shared" si="121"/>
        <v>0</v>
      </c>
      <c r="O1928">
        <f t="shared" si="122"/>
        <v>0</v>
      </c>
      <c r="P1928">
        <f t="shared" si="123"/>
        <v>0</v>
      </c>
    </row>
    <row r="1929" spans="1:16" x14ac:dyDescent="0.2">
      <c r="A1929" s="3" t="s">
        <v>2363</v>
      </c>
      <c r="B1929" s="3" t="s">
        <v>370</v>
      </c>
      <c r="C1929" s="3" t="s">
        <v>983</v>
      </c>
      <c r="D1929" s="3" t="s">
        <v>206</v>
      </c>
      <c r="E1929" s="3" t="s">
        <v>207</v>
      </c>
      <c r="F1929" s="3">
        <v>11478.38</v>
      </c>
      <c r="G1929" s="3">
        <v>0</v>
      </c>
      <c r="H1929" s="3">
        <v>11478.38</v>
      </c>
      <c r="I1929" s="3" t="s">
        <v>29</v>
      </c>
      <c r="J1929" s="5">
        <v>1</v>
      </c>
      <c r="K1929" t="str">
        <f>_xlfn.XLOOKUP(D1929, dim_channels!A:A, dim_channels!C:C, "Not Found")</f>
        <v>Direct</v>
      </c>
      <c r="L1929" t="str">
        <f>_xlfn.XLOOKUP(D1929, dim_channels!A:A, dim_channels!B:B, "Not Found")</f>
        <v>Walk-in</v>
      </c>
      <c r="M1929">
        <f t="shared" si="120"/>
        <v>0</v>
      </c>
      <c r="N1929">
        <f t="shared" si="121"/>
        <v>1</v>
      </c>
      <c r="O1929">
        <f t="shared" si="122"/>
        <v>11478.38</v>
      </c>
      <c r="P1929">
        <f t="shared" si="123"/>
        <v>11478.38</v>
      </c>
    </row>
    <row r="1930" spans="1:16" x14ac:dyDescent="0.2">
      <c r="A1930" s="2" t="s">
        <v>2364</v>
      </c>
      <c r="B1930" s="2" t="s">
        <v>590</v>
      </c>
      <c r="C1930" s="2" t="s">
        <v>162</v>
      </c>
      <c r="D1930" s="2" t="s">
        <v>45</v>
      </c>
      <c r="E1930" s="2" t="s">
        <v>46</v>
      </c>
      <c r="F1930" s="2">
        <v>6390.63</v>
      </c>
      <c r="G1930" s="2">
        <v>319.52999999999997</v>
      </c>
      <c r="H1930" s="2">
        <v>6071.1</v>
      </c>
      <c r="I1930" s="2" t="s">
        <v>29</v>
      </c>
      <c r="J1930" s="4">
        <v>1.0526313188713741</v>
      </c>
      <c r="K1930" t="str">
        <f>_xlfn.XLOOKUP(D1930, dim_channels!A:A, dim_channels!C:C, "Not Found")</f>
        <v>Corporate</v>
      </c>
      <c r="L1930" t="str">
        <f>_xlfn.XLOOKUP(D1930, dim_channels!A:A, dim_channels!B:B, "Not Found")</f>
        <v>Corporate Direct</v>
      </c>
      <c r="M1930">
        <f t="shared" si="120"/>
        <v>0</v>
      </c>
      <c r="N1930">
        <f t="shared" si="121"/>
        <v>1</v>
      </c>
      <c r="O1930">
        <f t="shared" si="122"/>
        <v>6071.1</v>
      </c>
      <c r="P1930">
        <f t="shared" si="123"/>
        <v>6390.63</v>
      </c>
    </row>
    <row r="1931" spans="1:16" x14ac:dyDescent="0.2">
      <c r="A1931" s="3" t="s">
        <v>2365</v>
      </c>
      <c r="B1931" s="3" t="s">
        <v>104</v>
      </c>
      <c r="C1931" s="3" t="s">
        <v>179</v>
      </c>
      <c r="D1931" s="3" t="s">
        <v>52</v>
      </c>
      <c r="E1931" s="3" t="s">
        <v>34</v>
      </c>
      <c r="F1931" s="3">
        <v>5149.43</v>
      </c>
      <c r="G1931" s="3">
        <v>617.92999999999995</v>
      </c>
      <c r="H1931" s="3">
        <v>4531.5</v>
      </c>
      <c r="I1931" s="3" t="s">
        <v>29</v>
      </c>
      <c r="J1931" s="5">
        <v>1.1363632351318551</v>
      </c>
      <c r="K1931" t="str">
        <f>_xlfn.XLOOKUP(D1931, dim_channels!A:A, dim_channels!C:C, "Not Found")</f>
        <v>OTA</v>
      </c>
      <c r="L1931" t="str">
        <f>_xlfn.XLOOKUP(D1931, dim_channels!A:A, dim_channels!B:B, "Not Found")</f>
        <v>Agoda</v>
      </c>
      <c r="M1931">
        <f t="shared" si="120"/>
        <v>0</v>
      </c>
      <c r="N1931">
        <f t="shared" si="121"/>
        <v>1</v>
      </c>
      <c r="O1931">
        <f t="shared" si="122"/>
        <v>4531.5</v>
      </c>
      <c r="P1931">
        <f t="shared" si="123"/>
        <v>5149.43</v>
      </c>
    </row>
    <row r="1932" spans="1:16" x14ac:dyDescent="0.2">
      <c r="A1932" s="2" t="s">
        <v>2366</v>
      </c>
      <c r="B1932" s="2" t="s">
        <v>497</v>
      </c>
      <c r="C1932" s="2" t="s">
        <v>612</v>
      </c>
      <c r="D1932" s="2" t="s">
        <v>27</v>
      </c>
      <c r="E1932" s="2" t="s">
        <v>34</v>
      </c>
      <c r="F1932" s="2">
        <v>6992.5</v>
      </c>
      <c r="G1932" s="2">
        <v>1258.6500000000001</v>
      </c>
      <c r="H1932" s="2">
        <v>5733.85</v>
      </c>
      <c r="I1932" s="2" t="s">
        <v>29</v>
      </c>
      <c r="J1932" s="4">
        <v>1.219512195121951</v>
      </c>
      <c r="K1932" t="str">
        <f>_xlfn.XLOOKUP(D1932, dim_channels!A:A, dim_channels!C:C, "Not Found")</f>
        <v>OTA</v>
      </c>
      <c r="L1932" t="str">
        <f>_xlfn.XLOOKUP(D1932, dim_channels!A:A, dim_channels!B:B, "Not Found")</f>
        <v>Expedia</v>
      </c>
      <c r="M1932">
        <f t="shared" si="120"/>
        <v>0</v>
      </c>
      <c r="N1932">
        <f t="shared" si="121"/>
        <v>1</v>
      </c>
      <c r="O1932">
        <f t="shared" si="122"/>
        <v>5733.85</v>
      </c>
      <c r="P1932">
        <f t="shared" si="123"/>
        <v>6992.5</v>
      </c>
    </row>
    <row r="1933" spans="1:16" x14ac:dyDescent="0.2">
      <c r="A1933" s="3" t="s">
        <v>2367</v>
      </c>
      <c r="B1933" s="3" t="s">
        <v>355</v>
      </c>
      <c r="C1933" s="3" t="s">
        <v>355</v>
      </c>
      <c r="D1933" s="3" t="s">
        <v>27</v>
      </c>
      <c r="E1933" s="3" t="s">
        <v>28</v>
      </c>
      <c r="F1933" s="3">
        <v>8212.58</v>
      </c>
      <c r="G1933" s="3">
        <v>1478.26</v>
      </c>
      <c r="H1933" s="3">
        <v>6734.32</v>
      </c>
      <c r="I1933" s="3" t="s">
        <v>56</v>
      </c>
      <c r="J1933" s="5">
        <v>1.2195113983297501</v>
      </c>
      <c r="K1933" t="str">
        <f>_xlfn.XLOOKUP(D1933, dim_channels!A:A, dim_channels!C:C, "Not Found")</f>
        <v>OTA</v>
      </c>
      <c r="L1933" t="str">
        <f>_xlfn.XLOOKUP(D1933, dim_channels!A:A, dim_channels!B:B, "Not Found")</f>
        <v>Expedia</v>
      </c>
      <c r="M1933">
        <f t="shared" si="120"/>
        <v>0</v>
      </c>
      <c r="N1933">
        <f t="shared" si="121"/>
        <v>0</v>
      </c>
      <c r="O1933">
        <f t="shared" si="122"/>
        <v>0</v>
      </c>
      <c r="P1933">
        <f t="shared" si="123"/>
        <v>0</v>
      </c>
    </row>
    <row r="1934" spans="1:16" x14ac:dyDescent="0.2">
      <c r="A1934" s="2" t="s">
        <v>2368</v>
      </c>
      <c r="B1934" s="2" t="s">
        <v>958</v>
      </c>
      <c r="C1934" s="2" t="s">
        <v>618</v>
      </c>
      <c r="D1934" s="2" t="s">
        <v>64</v>
      </c>
      <c r="E1934" s="2" t="s">
        <v>34</v>
      </c>
      <c r="F1934" s="2">
        <v>6620.24</v>
      </c>
      <c r="G1934" s="2">
        <v>0</v>
      </c>
      <c r="H1934" s="2">
        <v>6620.24</v>
      </c>
      <c r="I1934" s="2" t="s">
        <v>29</v>
      </c>
      <c r="J1934" s="4">
        <v>1</v>
      </c>
      <c r="K1934" t="str">
        <f>_xlfn.XLOOKUP(D1934, dim_channels!A:A, dim_channels!C:C, "Not Found")</f>
        <v>Direct</v>
      </c>
      <c r="L1934" t="str">
        <f>_xlfn.XLOOKUP(D1934, dim_channels!A:A, dim_channels!B:B, "Not Found")</f>
        <v>Direct Website</v>
      </c>
      <c r="M1934">
        <f t="shared" si="120"/>
        <v>0</v>
      </c>
      <c r="N1934">
        <f t="shared" si="121"/>
        <v>1</v>
      </c>
      <c r="O1934">
        <f t="shared" si="122"/>
        <v>6620.24</v>
      </c>
      <c r="P1934">
        <f t="shared" si="123"/>
        <v>6620.24</v>
      </c>
    </row>
    <row r="1935" spans="1:16" x14ac:dyDescent="0.2">
      <c r="A1935" s="3" t="s">
        <v>2369</v>
      </c>
      <c r="B1935" s="3" t="s">
        <v>63</v>
      </c>
      <c r="C1935" s="3" t="s">
        <v>602</v>
      </c>
      <c r="D1935" s="3" t="s">
        <v>206</v>
      </c>
      <c r="E1935" s="3" t="s">
        <v>207</v>
      </c>
      <c r="F1935" s="3">
        <v>10314.52</v>
      </c>
      <c r="G1935" s="3">
        <v>0</v>
      </c>
      <c r="H1935" s="3">
        <v>10314.52</v>
      </c>
      <c r="I1935" s="3" t="s">
        <v>29</v>
      </c>
      <c r="J1935" s="5">
        <v>1</v>
      </c>
      <c r="K1935" t="str">
        <f>_xlfn.XLOOKUP(D1935, dim_channels!A:A, dim_channels!C:C, "Not Found")</f>
        <v>Direct</v>
      </c>
      <c r="L1935" t="str">
        <f>_xlfn.XLOOKUP(D1935, dim_channels!A:A, dim_channels!B:B, "Not Found")</f>
        <v>Walk-in</v>
      </c>
      <c r="M1935">
        <f t="shared" si="120"/>
        <v>0</v>
      </c>
      <c r="N1935">
        <f t="shared" si="121"/>
        <v>1</v>
      </c>
      <c r="O1935">
        <f t="shared" si="122"/>
        <v>10314.52</v>
      </c>
      <c r="P1935">
        <f t="shared" si="123"/>
        <v>10314.52</v>
      </c>
    </row>
    <row r="1936" spans="1:16" x14ac:dyDescent="0.2">
      <c r="A1936" s="2" t="s">
        <v>2370</v>
      </c>
      <c r="B1936" s="2" t="s">
        <v>107</v>
      </c>
      <c r="C1936" s="2" t="s">
        <v>485</v>
      </c>
      <c r="D1936" s="2" t="s">
        <v>64</v>
      </c>
      <c r="E1936" s="2" t="s">
        <v>115</v>
      </c>
      <c r="F1936" s="2">
        <v>3273.96</v>
      </c>
      <c r="G1936" s="2">
        <v>0</v>
      </c>
      <c r="H1936" s="2">
        <v>3273.96</v>
      </c>
      <c r="I1936" s="2" t="s">
        <v>29</v>
      </c>
      <c r="J1936" s="4">
        <v>1</v>
      </c>
      <c r="K1936" t="str">
        <f>_xlfn.XLOOKUP(D1936, dim_channels!A:A, dim_channels!C:C, "Not Found")</f>
        <v>Direct</v>
      </c>
      <c r="L1936" t="str">
        <f>_xlfn.XLOOKUP(D1936, dim_channels!A:A, dim_channels!B:B, "Not Found")</f>
        <v>Direct Website</v>
      </c>
      <c r="M1936">
        <f t="shared" si="120"/>
        <v>0</v>
      </c>
      <c r="N1936">
        <f t="shared" si="121"/>
        <v>1</v>
      </c>
      <c r="O1936">
        <f t="shared" si="122"/>
        <v>3273.96</v>
      </c>
      <c r="P1936">
        <f t="shared" si="123"/>
        <v>3273.96</v>
      </c>
    </row>
    <row r="1937" spans="1:16" x14ac:dyDescent="0.2">
      <c r="A1937" s="3" t="s">
        <v>2371</v>
      </c>
      <c r="B1937" s="3" t="s">
        <v>179</v>
      </c>
      <c r="C1937" s="3" t="s">
        <v>164</v>
      </c>
      <c r="D1937" s="3" t="s">
        <v>52</v>
      </c>
      <c r="E1937" s="3" t="s">
        <v>34</v>
      </c>
      <c r="F1937" s="3">
        <v>6692.68</v>
      </c>
      <c r="G1937" s="3">
        <v>803.12</v>
      </c>
      <c r="H1937" s="3">
        <v>5889.56</v>
      </c>
      <c r="I1937" s="3" t="s">
        <v>29</v>
      </c>
      <c r="J1937" s="5">
        <v>1.1363633276509619</v>
      </c>
      <c r="K1937" t="str">
        <f>_xlfn.XLOOKUP(D1937, dim_channels!A:A, dim_channels!C:C, "Not Found")</f>
        <v>OTA</v>
      </c>
      <c r="L1937" t="str">
        <f>_xlfn.XLOOKUP(D1937, dim_channels!A:A, dim_channels!B:B, "Not Found")</f>
        <v>Agoda</v>
      </c>
      <c r="M1937">
        <f t="shared" si="120"/>
        <v>0</v>
      </c>
      <c r="N1937">
        <f t="shared" si="121"/>
        <v>1</v>
      </c>
      <c r="O1937">
        <f t="shared" si="122"/>
        <v>5889.56</v>
      </c>
      <c r="P1937">
        <f t="shared" si="123"/>
        <v>6692.68</v>
      </c>
    </row>
    <row r="1938" spans="1:16" x14ac:dyDescent="0.2">
      <c r="A1938" s="2" t="s">
        <v>2372</v>
      </c>
      <c r="B1938" s="2" t="s">
        <v>634</v>
      </c>
      <c r="C1938" s="2" t="s">
        <v>416</v>
      </c>
      <c r="D1938" s="2" t="s">
        <v>33</v>
      </c>
      <c r="E1938" s="2" t="s">
        <v>60</v>
      </c>
      <c r="F1938" s="2">
        <v>2761.43</v>
      </c>
      <c r="G1938" s="2">
        <v>0</v>
      </c>
      <c r="H1938" s="2">
        <v>2761.43</v>
      </c>
      <c r="I1938" s="2" t="s">
        <v>41</v>
      </c>
      <c r="J1938" s="4">
        <v>1</v>
      </c>
      <c r="K1938" t="str">
        <f>_xlfn.XLOOKUP(D1938, dim_channels!A:A, dim_channels!C:C, "Not Found")</f>
        <v>OTA</v>
      </c>
      <c r="L1938" t="str">
        <f>_xlfn.XLOOKUP(D1938, dim_channels!A:A, dim_channels!B:B, "Not Found")</f>
        <v>Booking.com</v>
      </c>
      <c r="M1938">
        <f t="shared" si="120"/>
        <v>1</v>
      </c>
      <c r="N1938">
        <f t="shared" si="121"/>
        <v>0</v>
      </c>
      <c r="O1938">
        <f t="shared" si="122"/>
        <v>0</v>
      </c>
      <c r="P1938">
        <f t="shared" si="123"/>
        <v>0</v>
      </c>
    </row>
    <row r="1939" spans="1:16" x14ac:dyDescent="0.2">
      <c r="A1939" s="3" t="s">
        <v>2373</v>
      </c>
      <c r="B1939" s="3" t="s">
        <v>253</v>
      </c>
      <c r="C1939" s="3" t="s">
        <v>324</v>
      </c>
      <c r="D1939" s="3" t="s">
        <v>52</v>
      </c>
      <c r="E1939" s="3" t="s">
        <v>34</v>
      </c>
      <c r="F1939" s="3">
        <v>2776.83</v>
      </c>
      <c r="G1939" s="3">
        <v>333.22</v>
      </c>
      <c r="H1939" s="3">
        <v>2443.61</v>
      </c>
      <c r="I1939" s="3" t="s">
        <v>29</v>
      </c>
      <c r="J1939" s="5">
        <v>1.1363638223775481</v>
      </c>
      <c r="K1939" t="str">
        <f>_xlfn.XLOOKUP(D1939, dim_channels!A:A, dim_channels!C:C, "Not Found")</f>
        <v>OTA</v>
      </c>
      <c r="L1939" t="str">
        <f>_xlfn.XLOOKUP(D1939, dim_channels!A:A, dim_channels!B:B, "Not Found")</f>
        <v>Agoda</v>
      </c>
      <c r="M1939">
        <f t="shared" si="120"/>
        <v>0</v>
      </c>
      <c r="N1939">
        <f t="shared" si="121"/>
        <v>1</v>
      </c>
      <c r="O1939">
        <f t="shared" si="122"/>
        <v>2443.61</v>
      </c>
      <c r="P1939">
        <f t="shared" si="123"/>
        <v>2776.83</v>
      </c>
    </row>
    <row r="1940" spans="1:16" x14ac:dyDescent="0.2">
      <c r="A1940" s="2" t="s">
        <v>2374</v>
      </c>
      <c r="B1940" s="2" t="s">
        <v>364</v>
      </c>
      <c r="C1940" s="2" t="s">
        <v>359</v>
      </c>
      <c r="D1940" s="2" t="s">
        <v>33</v>
      </c>
      <c r="E1940" s="2" t="s">
        <v>34</v>
      </c>
      <c r="F1940" s="2">
        <v>9117.1</v>
      </c>
      <c r="G1940" s="2">
        <v>1367.56</v>
      </c>
      <c r="H1940" s="2">
        <v>7749.54</v>
      </c>
      <c r="I1940" s="2" t="s">
        <v>56</v>
      </c>
      <c r="J1940" s="4">
        <v>1.176469829176958</v>
      </c>
      <c r="K1940" t="str">
        <f>_xlfn.XLOOKUP(D1940, dim_channels!A:A, dim_channels!C:C, "Not Found")</f>
        <v>OTA</v>
      </c>
      <c r="L1940" t="str">
        <f>_xlfn.XLOOKUP(D1940, dim_channels!A:A, dim_channels!B:B, "Not Found")</f>
        <v>Booking.com</v>
      </c>
      <c r="M1940">
        <f t="shared" si="120"/>
        <v>0</v>
      </c>
      <c r="N1940">
        <f t="shared" si="121"/>
        <v>0</v>
      </c>
      <c r="O1940">
        <f t="shared" si="122"/>
        <v>0</v>
      </c>
      <c r="P1940">
        <f t="shared" si="123"/>
        <v>0</v>
      </c>
    </row>
    <row r="1941" spans="1:16" x14ac:dyDescent="0.2">
      <c r="A1941" s="3" t="s">
        <v>2375</v>
      </c>
      <c r="B1941" s="3" t="s">
        <v>72</v>
      </c>
      <c r="C1941" s="3" t="s">
        <v>443</v>
      </c>
      <c r="D1941" s="3" t="s">
        <v>27</v>
      </c>
      <c r="E1941" s="3" t="s">
        <v>34</v>
      </c>
      <c r="F1941" s="3">
        <v>16688.62</v>
      </c>
      <c r="G1941" s="3">
        <v>3003.95</v>
      </c>
      <c r="H1941" s="3">
        <v>13684.67</v>
      </c>
      <c r="I1941" s="3" t="s">
        <v>41</v>
      </c>
      <c r="J1941" s="5">
        <v>1.21951205253762</v>
      </c>
      <c r="K1941" t="str">
        <f>_xlfn.XLOOKUP(D1941, dim_channels!A:A, dim_channels!C:C, "Not Found")</f>
        <v>OTA</v>
      </c>
      <c r="L1941" t="str">
        <f>_xlfn.XLOOKUP(D1941, dim_channels!A:A, dim_channels!B:B, "Not Found")</f>
        <v>Expedia</v>
      </c>
      <c r="M1941">
        <f t="shared" si="120"/>
        <v>1</v>
      </c>
      <c r="N1941">
        <f t="shared" si="121"/>
        <v>0</v>
      </c>
      <c r="O1941">
        <f t="shared" si="122"/>
        <v>0</v>
      </c>
      <c r="P1941">
        <f t="shared" si="123"/>
        <v>0</v>
      </c>
    </row>
    <row r="1942" spans="1:16" x14ac:dyDescent="0.2">
      <c r="A1942" s="2" t="s">
        <v>2376</v>
      </c>
      <c r="B1942" s="2" t="s">
        <v>229</v>
      </c>
      <c r="C1942" s="2" t="s">
        <v>664</v>
      </c>
      <c r="D1942" s="2" t="s">
        <v>33</v>
      </c>
      <c r="E1942" s="2" t="s">
        <v>28</v>
      </c>
      <c r="F1942" s="2">
        <v>2196.66</v>
      </c>
      <c r="G1942" s="2">
        <v>329.5</v>
      </c>
      <c r="H1942" s="2">
        <v>1867.16</v>
      </c>
      <c r="I1942" s="2" t="s">
        <v>29</v>
      </c>
      <c r="J1942" s="4">
        <v>1.1764712183208721</v>
      </c>
      <c r="K1942" t="str">
        <f>_xlfn.XLOOKUP(D1942, dim_channels!A:A, dim_channels!C:C, "Not Found")</f>
        <v>OTA</v>
      </c>
      <c r="L1942" t="str">
        <f>_xlfn.XLOOKUP(D1942, dim_channels!A:A, dim_channels!B:B, "Not Found")</f>
        <v>Booking.com</v>
      </c>
      <c r="M1942">
        <f t="shared" si="120"/>
        <v>0</v>
      </c>
      <c r="N1942">
        <f t="shared" si="121"/>
        <v>1</v>
      </c>
      <c r="O1942">
        <f t="shared" si="122"/>
        <v>1867.16</v>
      </c>
      <c r="P1942">
        <f t="shared" si="123"/>
        <v>2196.66</v>
      </c>
    </row>
    <row r="1943" spans="1:16" x14ac:dyDescent="0.2">
      <c r="A1943" s="3" t="s">
        <v>2377</v>
      </c>
      <c r="B1943" s="3" t="s">
        <v>712</v>
      </c>
      <c r="C1943" s="3" t="s">
        <v>854</v>
      </c>
      <c r="D1943" s="3" t="s">
        <v>27</v>
      </c>
      <c r="E1943" s="3" t="s">
        <v>28</v>
      </c>
      <c r="F1943" s="3">
        <v>11668.73</v>
      </c>
      <c r="G1943" s="3">
        <v>2100.37</v>
      </c>
      <c r="H1943" s="3">
        <v>9568.36</v>
      </c>
      <c r="I1943" s="3" t="s">
        <v>29</v>
      </c>
      <c r="J1943" s="5">
        <v>1.2195120166883351</v>
      </c>
      <c r="K1943" t="str">
        <f>_xlfn.XLOOKUP(D1943, dim_channels!A:A, dim_channels!C:C, "Not Found")</f>
        <v>OTA</v>
      </c>
      <c r="L1943" t="str">
        <f>_xlfn.XLOOKUP(D1943, dim_channels!A:A, dim_channels!B:B, "Not Found")</f>
        <v>Expedia</v>
      </c>
      <c r="M1943">
        <f t="shared" si="120"/>
        <v>0</v>
      </c>
      <c r="N1943">
        <f t="shared" si="121"/>
        <v>1</v>
      </c>
      <c r="O1943">
        <f t="shared" si="122"/>
        <v>9568.36</v>
      </c>
      <c r="P1943">
        <f t="shared" si="123"/>
        <v>11668.73</v>
      </c>
    </row>
    <row r="1944" spans="1:16" x14ac:dyDescent="0.2">
      <c r="A1944" s="2" t="s">
        <v>2378</v>
      </c>
      <c r="B1944" s="2" t="s">
        <v>449</v>
      </c>
      <c r="C1944" s="2" t="s">
        <v>148</v>
      </c>
      <c r="D1944" s="2" t="s">
        <v>64</v>
      </c>
      <c r="E1944" s="2" t="s">
        <v>34</v>
      </c>
      <c r="F1944" s="2">
        <v>11672.22</v>
      </c>
      <c r="G1944" s="2">
        <v>0</v>
      </c>
      <c r="H1944" s="2">
        <v>11672.22</v>
      </c>
      <c r="I1944" s="2" t="s">
        <v>41</v>
      </c>
      <c r="J1944" s="4">
        <v>1</v>
      </c>
      <c r="K1944" t="str">
        <f>_xlfn.XLOOKUP(D1944, dim_channels!A:A, dim_channels!C:C, "Not Found")</f>
        <v>Direct</v>
      </c>
      <c r="L1944" t="str">
        <f>_xlfn.XLOOKUP(D1944, dim_channels!A:A, dim_channels!B:B, "Not Found")</f>
        <v>Direct Website</v>
      </c>
      <c r="M1944">
        <f t="shared" si="120"/>
        <v>1</v>
      </c>
      <c r="N1944">
        <f t="shared" si="121"/>
        <v>0</v>
      </c>
      <c r="O1944">
        <f t="shared" si="122"/>
        <v>0</v>
      </c>
      <c r="P1944">
        <f t="shared" si="123"/>
        <v>0</v>
      </c>
    </row>
    <row r="1945" spans="1:16" x14ac:dyDescent="0.2">
      <c r="A1945" s="3" t="s">
        <v>2379</v>
      </c>
      <c r="B1945" s="3" t="s">
        <v>454</v>
      </c>
      <c r="C1945" s="3" t="s">
        <v>291</v>
      </c>
      <c r="D1945" s="3" t="s">
        <v>27</v>
      </c>
      <c r="E1945" s="3" t="s">
        <v>60</v>
      </c>
      <c r="F1945" s="3">
        <v>27868.52</v>
      </c>
      <c r="G1945" s="3">
        <v>0</v>
      </c>
      <c r="H1945" s="3">
        <v>27868.52</v>
      </c>
      <c r="I1945" s="3" t="s">
        <v>29</v>
      </c>
      <c r="J1945" s="5">
        <v>1</v>
      </c>
      <c r="K1945" t="str">
        <f>_xlfn.XLOOKUP(D1945, dim_channels!A:A, dim_channels!C:C, "Not Found")</f>
        <v>OTA</v>
      </c>
      <c r="L1945" t="str">
        <f>_xlfn.XLOOKUP(D1945, dim_channels!A:A, dim_channels!B:B, "Not Found")</f>
        <v>Expedia</v>
      </c>
      <c r="M1945">
        <f t="shared" si="120"/>
        <v>0</v>
      </c>
      <c r="N1945">
        <f t="shared" si="121"/>
        <v>1</v>
      </c>
      <c r="O1945">
        <f t="shared" si="122"/>
        <v>27868.52</v>
      </c>
      <c r="P1945">
        <f t="shared" si="123"/>
        <v>27868.52</v>
      </c>
    </row>
    <row r="1946" spans="1:16" x14ac:dyDescent="0.2">
      <c r="A1946" s="2" t="s">
        <v>2380</v>
      </c>
      <c r="B1946" s="2" t="s">
        <v>85</v>
      </c>
      <c r="C1946" s="2" t="s">
        <v>1110</v>
      </c>
      <c r="D1946" s="2" t="s">
        <v>64</v>
      </c>
      <c r="E1946" s="2" t="s">
        <v>28</v>
      </c>
      <c r="F1946" s="2">
        <v>9610.1200000000008</v>
      </c>
      <c r="G1946" s="2">
        <v>0</v>
      </c>
      <c r="H1946" s="2">
        <v>9610.1200000000008</v>
      </c>
      <c r="I1946" s="2" t="s">
        <v>29</v>
      </c>
      <c r="J1946" s="4">
        <v>1</v>
      </c>
      <c r="K1946" t="str">
        <f>_xlfn.XLOOKUP(D1946, dim_channels!A:A, dim_channels!C:C, "Not Found")</f>
        <v>Direct</v>
      </c>
      <c r="L1946" t="str">
        <f>_xlfn.XLOOKUP(D1946, dim_channels!A:A, dim_channels!B:B, "Not Found")</f>
        <v>Direct Website</v>
      </c>
      <c r="M1946">
        <f t="shared" si="120"/>
        <v>0</v>
      </c>
      <c r="N1946">
        <f t="shared" si="121"/>
        <v>1</v>
      </c>
      <c r="O1946">
        <f t="shared" si="122"/>
        <v>9610.1200000000008</v>
      </c>
      <c r="P1946">
        <f t="shared" si="123"/>
        <v>9610.1200000000008</v>
      </c>
    </row>
    <row r="1947" spans="1:16" x14ac:dyDescent="0.2">
      <c r="A1947" s="3" t="s">
        <v>2381</v>
      </c>
      <c r="B1947" s="3" t="s">
        <v>303</v>
      </c>
      <c r="C1947" s="3" t="s">
        <v>1610</v>
      </c>
      <c r="D1947" s="3" t="s">
        <v>33</v>
      </c>
      <c r="E1947" s="3" t="s">
        <v>34</v>
      </c>
      <c r="F1947" s="3">
        <v>11016.56</v>
      </c>
      <c r="G1947" s="3">
        <v>1652.48</v>
      </c>
      <c r="H1947" s="3">
        <v>9364.08</v>
      </c>
      <c r="I1947" s="3" t="s">
        <v>29</v>
      </c>
      <c r="J1947" s="5">
        <v>1.1764700856891439</v>
      </c>
      <c r="K1947" t="str">
        <f>_xlfn.XLOOKUP(D1947, dim_channels!A:A, dim_channels!C:C, "Not Found")</f>
        <v>OTA</v>
      </c>
      <c r="L1947" t="str">
        <f>_xlfn.XLOOKUP(D1947, dim_channels!A:A, dim_channels!B:B, "Not Found")</f>
        <v>Booking.com</v>
      </c>
      <c r="M1947">
        <f t="shared" si="120"/>
        <v>0</v>
      </c>
      <c r="N1947">
        <f t="shared" si="121"/>
        <v>1</v>
      </c>
      <c r="O1947">
        <f t="shared" si="122"/>
        <v>9364.08</v>
      </c>
      <c r="P1947">
        <f t="shared" si="123"/>
        <v>11016.56</v>
      </c>
    </row>
    <row r="1948" spans="1:16" x14ac:dyDescent="0.2">
      <c r="A1948" s="2" t="s">
        <v>2382</v>
      </c>
      <c r="B1948" s="2" t="s">
        <v>253</v>
      </c>
      <c r="C1948" s="2" t="s">
        <v>824</v>
      </c>
      <c r="D1948" s="2" t="s">
        <v>114</v>
      </c>
      <c r="E1948" s="2" t="s">
        <v>115</v>
      </c>
      <c r="F1948" s="2">
        <v>15172.83</v>
      </c>
      <c r="G1948" s="2">
        <v>1517.28</v>
      </c>
      <c r="H1948" s="2">
        <v>13655.55</v>
      </c>
      <c r="I1948" s="2" t="s">
        <v>29</v>
      </c>
      <c r="J1948" s="4">
        <v>1.1111108670101171</v>
      </c>
      <c r="K1948" t="str">
        <f>_xlfn.XLOOKUP(D1948, dim_channels!A:A, dim_channels!C:C, "Not Found")</f>
        <v>Offline</v>
      </c>
      <c r="L1948" t="str">
        <f>_xlfn.XLOOKUP(D1948, dim_channels!A:A, dim_channels!B:B, "Not Found")</f>
        <v>Travel Agency</v>
      </c>
      <c r="M1948">
        <f t="shared" si="120"/>
        <v>0</v>
      </c>
      <c r="N1948">
        <f t="shared" si="121"/>
        <v>1</v>
      </c>
      <c r="O1948">
        <f t="shared" si="122"/>
        <v>13655.55</v>
      </c>
      <c r="P1948">
        <f t="shared" si="123"/>
        <v>15172.83</v>
      </c>
    </row>
    <row r="1949" spans="1:16" x14ac:dyDescent="0.2">
      <c r="A1949" s="3" t="s">
        <v>2383</v>
      </c>
      <c r="B1949" s="3" t="s">
        <v>165</v>
      </c>
      <c r="C1949" s="3" t="s">
        <v>285</v>
      </c>
      <c r="D1949" s="3" t="s">
        <v>169</v>
      </c>
      <c r="E1949" s="3" t="s">
        <v>34</v>
      </c>
      <c r="F1949" s="3">
        <v>11579.07</v>
      </c>
      <c r="G1949" s="3">
        <v>2315.81</v>
      </c>
      <c r="H1949" s="3">
        <v>9263.26</v>
      </c>
      <c r="I1949" s="3" t="s">
        <v>41</v>
      </c>
      <c r="J1949" s="5">
        <v>1.2499994602332221</v>
      </c>
      <c r="K1949" t="str">
        <f>_xlfn.XLOOKUP(D1949, dim_channels!A:A, dim_channels!C:C, "Not Found")</f>
        <v>GDS</v>
      </c>
      <c r="L1949" t="str">
        <f>_xlfn.XLOOKUP(D1949, dim_channels!A:A, dim_channels!B:B, "Not Found")</f>
        <v>GDS (Amadeus)</v>
      </c>
      <c r="M1949">
        <f t="shared" si="120"/>
        <v>1</v>
      </c>
      <c r="N1949">
        <f t="shared" si="121"/>
        <v>0</v>
      </c>
      <c r="O1949">
        <f t="shared" si="122"/>
        <v>0</v>
      </c>
      <c r="P1949">
        <f t="shared" si="123"/>
        <v>0</v>
      </c>
    </row>
    <row r="1950" spans="1:16" x14ac:dyDescent="0.2">
      <c r="A1950" s="2" t="s">
        <v>2384</v>
      </c>
      <c r="B1950" s="2" t="s">
        <v>773</v>
      </c>
      <c r="C1950" s="2" t="s">
        <v>589</v>
      </c>
      <c r="D1950" s="2" t="s">
        <v>33</v>
      </c>
      <c r="E1950" s="2" t="s">
        <v>34</v>
      </c>
      <c r="F1950" s="2">
        <v>5475.06</v>
      </c>
      <c r="G1950" s="2">
        <v>821.26</v>
      </c>
      <c r="H1950" s="2">
        <v>4653.8</v>
      </c>
      <c r="I1950" s="2" t="s">
        <v>29</v>
      </c>
      <c r="J1950" s="4">
        <v>1.1764708410331339</v>
      </c>
      <c r="K1950" t="str">
        <f>_xlfn.XLOOKUP(D1950, dim_channels!A:A, dim_channels!C:C, "Not Found")</f>
        <v>OTA</v>
      </c>
      <c r="L1950" t="str">
        <f>_xlfn.XLOOKUP(D1950, dim_channels!A:A, dim_channels!B:B, "Not Found")</f>
        <v>Booking.com</v>
      </c>
      <c r="M1950">
        <f t="shared" si="120"/>
        <v>0</v>
      </c>
      <c r="N1950">
        <f t="shared" si="121"/>
        <v>1</v>
      </c>
      <c r="O1950">
        <f t="shared" si="122"/>
        <v>4653.8</v>
      </c>
      <c r="P1950">
        <f t="shared" si="123"/>
        <v>5475.06</v>
      </c>
    </row>
    <row r="1951" spans="1:16" x14ac:dyDescent="0.2">
      <c r="A1951" s="3" t="s">
        <v>2385</v>
      </c>
      <c r="B1951" s="3" t="s">
        <v>179</v>
      </c>
      <c r="C1951" s="3" t="s">
        <v>577</v>
      </c>
      <c r="D1951" s="3" t="s">
        <v>52</v>
      </c>
      <c r="E1951" s="3" t="s">
        <v>60</v>
      </c>
      <c r="F1951" s="3">
        <v>6302.97</v>
      </c>
      <c r="G1951" s="3">
        <v>0</v>
      </c>
      <c r="H1951" s="3">
        <v>6302.97</v>
      </c>
      <c r="I1951" s="3" t="s">
        <v>56</v>
      </c>
      <c r="J1951" s="5">
        <v>1</v>
      </c>
      <c r="K1951" t="str">
        <f>_xlfn.XLOOKUP(D1951, dim_channels!A:A, dim_channels!C:C, "Not Found")</f>
        <v>OTA</v>
      </c>
      <c r="L1951" t="str">
        <f>_xlfn.XLOOKUP(D1951, dim_channels!A:A, dim_channels!B:B, "Not Found")</f>
        <v>Agoda</v>
      </c>
      <c r="M1951">
        <f t="shared" si="120"/>
        <v>0</v>
      </c>
      <c r="N1951">
        <f t="shared" si="121"/>
        <v>0</v>
      </c>
      <c r="O1951">
        <f t="shared" si="122"/>
        <v>0</v>
      </c>
      <c r="P1951">
        <f t="shared" si="123"/>
        <v>0</v>
      </c>
    </row>
    <row r="1952" spans="1:16" x14ac:dyDescent="0.2">
      <c r="A1952" s="2" t="s">
        <v>2386</v>
      </c>
      <c r="B1952" s="2" t="s">
        <v>36</v>
      </c>
      <c r="C1952" s="2" t="s">
        <v>560</v>
      </c>
      <c r="D1952" s="2" t="s">
        <v>27</v>
      </c>
      <c r="E1952" s="2" t="s">
        <v>34</v>
      </c>
      <c r="F1952" s="2">
        <v>4676</v>
      </c>
      <c r="G1952" s="2">
        <v>841.68</v>
      </c>
      <c r="H1952" s="2">
        <v>3834.32</v>
      </c>
      <c r="I1952" s="2" t="s">
        <v>56</v>
      </c>
      <c r="J1952" s="4">
        <v>1.219512195121951</v>
      </c>
      <c r="K1952" t="str">
        <f>_xlfn.XLOOKUP(D1952, dim_channels!A:A, dim_channels!C:C, "Not Found")</f>
        <v>OTA</v>
      </c>
      <c r="L1952" t="str">
        <f>_xlfn.XLOOKUP(D1952, dim_channels!A:A, dim_channels!B:B, "Not Found")</f>
        <v>Expedia</v>
      </c>
      <c r="M1952">
        <f t="shared" si="120"/>
        <v>0</v>
      </c>
      <c r="N1952">
        <f t="shared" si="121"/>
        <v>0</v>
      </c>
      <c r="O1952">
        <f t="shared" si="122"/>
        <v>0</v>
      </c>
      <c r="P1952">
        <f t="shared" si="123"/>
        <v>0</v>
      </c>
    </row>
    <row r="1953" spans="1:16" x14ac:dyDescent="0.2">
      <c r="A1953" s="3" t="s">
        <v>2387</v>
      </c>
      <c r="B1953" s="3" t="s">
        <v>664</v>
      </c>
      <c r="C1953" s="3" t="s">
        <v>433</v>
      </c>
      <c r="D1953" s="3" t="s">
        <v>64</v>
      </c>
      <c r="E1953" s="3" t="s">
        <v>115</v>
      </c>
      <c r="F1953" s="3">
        <v>6411.14</v>
      </c>
      <c r="G1953" s="3">
        <v>0</v>
      </c>
      <c r="H1953" s="3">
        <v>6411.14</v>
      </c>
      <c r="I1953" s="3" t="s">
        <v>29</v>
      </c>
      <c r="J1953" s="5">
        <v>1</v>
      </c>
      <c r="K1953" t="str">
        <f>_xlfn.XLOOKUP(D1953, dim_channels!A:A, dim_channels!C:C, "Not Found")</f>
        <v>Direct</v>
      </c>
      <c r="L1953" t="str">
        <f>_xlfn.XLOOKUP(D1953, dim_channels!A:A, dim_channels!B:B, "Not Found")</f>
        <v>Direct Website</v>
      </c>
      <c r="M1953">
        <f t="shared" si="120"/>
        <v>0</v>
      </c>
      <c r="N1953">
        <f t="shared" si="121"/>
        <v>1</v>
      </c>
      <c r="O1953">
        <f t="shared" si="122"/>
        <v>6411.14</v>
      </c>
      <c r="P1953">
        <f t="shared" si="123"/>
        <v>6411.14</v>
      </c>
    </row>
    <row r="1954" spans="1:16" x14ac:dyDescent="0.2">
      <c r="A1954" s="2" t="s">
        <v>2388</v>
      </c>
      <c r="B1954" s="2" t="s">
        <v>578</v>
      </c>
      <c r="C1954" s="2" t="s">
        <v>118</v>
      </c>
      <c r="D1954" s="2" t="s">
        <v>114</v>
      </c>
      <c r="E1954" s="2" t="s">
        <v>115</v>
      </c>
      <c r="F1954" s="2">
        <v>21292.12</v>
      </c>
      <c r="G1954" s="2">
        <v>2129.21</v>
      </c>
      <c r="H1954" s="2">
        <v>19162.91</v>
      </c>
      <c r="I1954" s="2" t="s">
        <v>29</v>
      </c>
      <c r="J1954" s="4">
        <v>1.1111109951463529</v>
      </c>
      <c r="K1954" t="str">
        <f>_xlfn.XLOOKUP(D1954, dim_channels!A:A, dim_channels!C:C, "Not Found")</f>
        <v>Offline</v>
      </c>
      <c r="L1954" t="str">
        <f>_xlfn.XLOOKUP(D1954, dim_channels!A:A, dim_channels!B:B, "Not Found")</f>
        <v>Travel Agency</v>
      </c>
      <c r="M1954">
        <f t="shared" si="120"/>
        <v>0</v>
      </c>
      <c r="N1954">
        <f t="shared" si="121"/>
        <v>1</v>
      </c>
      <c r="O1954">
        <f t="shared" si="122"/>
        <v>19162.91</v>
      </c>
      <c r="P1954">
        <f t="shared" si="123"/>
        <v>21292.12</v>
      </c>
    </row>
    <row r="1955" spans="1:16" x14ac:dyDescent="0.2">
      <c r="A1955" s="3" t="s">
        <v>2389</v>
      </c>
      <c r="B1955" s="3" t="s">
        <v>181</v>
      </c>
      <c r="C1955" s="3" t="s">
        <v>70</v>
      </c>
      <c r="D1955" s="3" t="s">
        <v>169</v>
      </c>
      <c r="E1955" s="3" t="s">
        <v>46</v>
      </c>
      <c r="F1955" s="3">
        <v>16501.490000000002</v>
      </c>
      <c r="G1955" s="3">
        <v>3300.3</v>
      </c>
      <c r="H1955" s="3">
        <v>13201.19</v>
      </c>
      <c r="I1955" s="3" t="s">
        <v>41</v>
      </c>
      <c r="J1955" s="5">
        <v>1.2500001893768671</v>
      </c>
      <c r="K1955" t="str">
        <f>_xlfn.XLOOKUP(D1955, dim_channels!A:A, dim_channels!C:C, "Not Found")</f>
        <v>GDS</v>
      </c>
      <c r="L1955" t="str">
        <f>_xlfn.XLOOKUP(D1955, dim_channels!A:A, dim_channels!B:B, "Not Found")</f>
        <v>GDS (Amadeus)</v>
      </c>
      <c r="M1955">
        <f t="shared" si="120"/>
        <v>1</v>
      </c>
      <c r="N1955">
        <f t="shared" si="121"/>
        <v>0</v>
      </c>
      <c r="O1955">
        <f t="shared" si="122"/>
        <v>0</v>
      </c>
      <c r="P1955">
        <f t="shared" si="123"/>
        <v>0</v>
      </c>
    </row>
    <row r="1956" spans="1:16" x14ac:dyDescent="0.2">
      <c r="A1956" s="2" t="s">
        <v>2390</v>
      </c>
      <c r="B1956" s="2" t="s">
        <v>551</v>
      </c>
      <c r="C1956" s="2" t="s">
        <v>516</v>
      </c>
      <c r="D1956" s="2" t="s">
        <v>64</v>
      </c>
      <c r="E1956" s="2" t="s">
        <v>28</v>
      </c>
      <c r="F1956" s="2">
        <v>8078.15</v>
      </c>
      <c r="G1956" s="2">
        <v>0</v>
      </c>
      <c r="H1956" s="2">
        <v>8078.15</v>
      </c>
      <c r="I1956" s="2" t="s">
        <v>29</v>
      </c>
      <c r="J1956" s="4">
        <v>1</v>
      </c>
      <c r="K1956" t="str">
        <f>_xlfn.XLOOKUP(D1956, dim_channels!A:A, dim_channels!C:C, "Not Found")</f>
        <v>Direct</v>
      </c>
      <c r="L1956" t="str">
        <f>_xlfn.XLOOKUP(D1956, dim_channels!A:A, dim_channels!B:B, "Not Found")</f>
        <v>Direct Website</v>
      </c>
      <c r="M1956">
        <f t="shared" si="120"/>
        <v>0</v>
      </c>
      <c r="N1956">
        <f t="shared" si="121"/>
        <v>1</v>
      </c>
      <c r="O1956">
        <f t="shared" si="122"/>
        <v>8078.15</v>
      </c>
      <c r="P1956">
        <f t="shared" si="123"/>
        <v>8078.15</v>
      </c>
    </row>
    <row r="1957" spans="1:16" x14ac:dyDescent="0.2">
      <c r="A1957" s="3" t="s">
        <v>2391</v>
      </c>
      <c r="B1957" s="3" t="s">
        <v>155</v>
      </c>
      <c r="C1957" s="3" t="s">
        <v>155</v>
      </c>
      <c r="D1957" s="3" t="s">
        <v>64</v>
      </c>
      <c r="E1957" s="3" t="s">
        <v>34</v>
      </c>
      <c r="F1957" s="3">
        <v>8808.9</v>
      </c>
      <c r="G1957" s="3">
        <v>0</v>
      </c>
      <c r="H1957" s="3">
        <v>8808.9</v>
      </c>
      <c r="I1957" s="3" t="s">
        <v>29</v>
      </c>
      <c r="J1957" s="5">
        <v>1</v>
      </c>
      <c r="K1957" t="str">
        <f>_xlfn.XLOOKUP(D1957, dim_channels!A:A, dim_channels!C:C, "Not Found")</f>
        <v>Direct</v>
      </c>
      <c r="L1957" t="str">
        <f>_xlfn.XLOOKUP(D1957, dim_channels!A:A, dim_channels!B:B, "Not Found")</f>
        <v>Direct Website</v>
      </c>
      <c r="M1957">
        <f t="shared" si="120"/>
        <v>0</v>
      </c>
      <c r="N1957">
        <f t="shared" si="121"/>
        <v>1</v>
      </c>
      <c r="O1957">
        <f t="shared" si="122"/>
        <v>8808.9</v>
      </c>
      <c r="P1957">
        <f t="shared" si="123"/>
        <v>8808.9</v>
      </c>
    </row>
    <row r="1958" spans="1:16" x14ac:dyDescent="0.2">
      <c r="A1958" s="2" t="s">
        <v>2392</v>
      </c>
      <c r="B1958" s="2" t="s">
        <v>602</v>
      </c>
      <c r="C1958" s="2" t="s">
        <v>132</v>
      </c>
      <c r="D1958" s="2" t="s">
        <v>27</v>
      </c>
      <c r="E1958" s="2" t="s">
        <v>34</v>
      </c>
      <c r="F1958" s="2">
        <v>8815.98</v>
      </c>
      <c r="G1958" s="2">
        <v>1586.88</v>
      </c>
      <c r="H1958" s="2">
        <v>7229.1</v>
      </c>
      <c r="I1958" s="2" t="s">
        <v>41</v>
      </c>
      <c r="J1958" s="4">
        <v>1.219512802423538</v>
      </c>
      <c r="K1958" t="str">
        <f>_xlfn.XLOOKUP(D1958, dim_channels!A:A, dim_channels!C:C, "Not Found")</f>
        <v>OTA</v>
      </c>
      <c r="L1958" t="str">
        <f>_xlfn.XLOOKUP(D1958, dim_channels!A:A, dim_channels!B:B, "Not Found")</f>
        <v>Expedia</v>
      </c>
      <c r="M1958">
        <f t="shared" si="120"/>
        <v>1</v>
      </c>
      <c r="N1958">
        <f t="shared" si="121"/>
        <v>0</v>
      </c>
      <c r="O1958">
        <f t="shared" si="122"/>
        <v>0</v>
      </c>
      <c r="P1958">
        <f t="shared" si="123"/>
        <v>0</v>
      </c>
    </row>
    <row r="1959" spans="1:16" x14ac:dyDescent="0.2">
      <c r="A1959" s="3" t="s">
        <v>2393</v>
      </c>
      <c r="B1959" s="3" t="s">
        <v>91</v>
      </c>
      <c r="C1959" s="3" t="s">
        <v>92</v>
      </c>
      <c r="D1959" s="3" t="s">
        <v>45</v>
      </c>
      <c r="E1959" s="3" t="s">
        <v>46</v>
      </c>
      <c r="F1959" s="3">
        <v>9868.41</v>
      </c>
      <c r="G1959" s="3">
        <v>493.42</v>
      </c>
      <c r="H1959" s="3">
        <v>9374.99</v>
      </c>
      <c r="I1959" s="3" t="s">
        <v>56</v>
      </c>
      <c r="J1959" s="5">
        <v>1.052631522806958</v>
      </c>
      <c r="K1959" t="str">
        <f>_xlfn.XLOOKUP(D1959, dim_channels!A:A, dim_channels!C:C, "Not Found")</f>
        <v>Corporate</v>
      </c>
      <c r="L1959" t="str">
        <f>_xlfn.XLOOKUP(D1959, dim_channels!A:A, dim_channels!B:B, "Not Found")</f>
        <v>Corporate Direct</v>
      </c>
      <c r="M1959">
        <f t="shared" si="120"/>
        <v>0</v>
      </c>
      <c r="N1959">
        <f t="shared" si="121"/>
        <v>0</v>
      </c>
      <c r="O1959">
        <f t="shared" si="122"/>
        <v>0</v>
      </c>
      <c r="P1959">
        <f t="shared" si="123"/>
        <v>0</v>
      </c>
    </row>
    <row r="1960" spans="1:16" x14ac:dyDescent="0.2">
      <c r="A1960" s="2" t="s">
        <v>2394</v>
      </c>
      <c r="B1960" s="2" t="s">
        <v>432</v>
      </c>
      <c r="C1960" s="2" t="s">
        <v>78</v>
      </c>
      <c r="D1960" s="2" t="s">
        <v>169</v>
      </c>
      <c r="E1960" s="2" t="s">
        <v>34</v>
      </c>
      <c r="F1960" s="2">
        <v>4656.58</v>
      </c>
      <c r="G1960" s="2">
        <v>931.32</v>
      </c>
      <c r="H1960" s="2">
        <v>3725.26</v>
      </c>
      <c r="I1960" s="2" t="s">
        <v>41</v>
      </c>
      <c r="J1960" s="4">
        <v>1.2500013421881959</v>
      </c>
      <c r="K1960" t="str">
        <f>_xlfn.XLOOKUP(D1960, dim_channels!A:A, dim_channels!C:C, "Not Found")</f>
        <v>GDS</v>
      </c>
      <c r="L1960" t="str">
        <f>_xlfn.XLOOKUP(D1960, dim_channels!A:A, dim_channels!B:B, "Not Found")</f>
        <v>GDS (Amadeus)</v>
      </c>
      <c r="M1960">
        <f t="shared" si="120"/>
        <v>1</v>
      </c>
      <c r="N1960">
        <f t="shared" si="121"/>
        <v>0</v>
      </c>
      <c r="O1960">
        <f t="shared" si="122"/>
        <v>0</v>
      </c>
      <c r="P1960">
        <f t="shared" si="123"/>
        <v>0</v>
      </c>
    </row>
    <row r="1961" spans="1:16" x14ac:dyDescent="0.2">
      <c r="A1961" s="3" t="s">
        <v>2395</v>
      </c>
      <c r="B1961" s="3" t="s">
        <v>348</v>
      </c>
      <c r="C1961" s="3" t="s">
        <v>406</v>
      </c>
      <c r="D1961" s="3" t="s">
        <v>52</v>
      </c>
      <c r="E1961" s="3" t="s">
        <v>34</v>
      </c>
      <c r="F1961" s="3">
        <v>14002.88</v>
      </c>
      <c r="G1961" s="3">
        <v>1680.35</v>
      </c>
      <c r="H1961" s="3">
        <v>12322.53</v>
      </c>
      <c r="I1961" s="3" t="s">
        <v>29</v>
      </c>
      <c r="J1961" s="5">
        <v>1.1363640421244661</v>
      </c>
      <c r="K1961" t="str">
        <f>_xlfn.XLOOKUP(D1961, dim_channels!A:A, dim_channels!C:C, "Not Found")</f>
        <v>OTA</v>
      </c>
      <c r="L1961" t="str">
        <f>_xlfn.XLOOKUP(D1961, dim_channels!A:A, dim_channels!B:B, "Not Found")</f>
        <v>Agoda</v>
      </c>
      <c r="M1961">
        <f t="shared" si="120"/>
        <v>0</v>
      </c>
      <c r="N1961">
        <f t="shared" si="121"/>
        <v>1</v>
      </c>
      <c r="O1961">
        <f t="shared" si="122"/>
        <v>12322.53</v>
      </c>
      <c r="P1961">
        <f t="shared" si="123"/>
        <v>14002.88</v>
      </c>
    </row>
    <row r="1962" spans="1:16" x14ac:dyDescent="0.2">
      <c r="A1962" s="2" t="s">
        <v>2396</v>
      </c>
      <c r="B1962" s="2" t="s">
        <v>1825</v>
      </c>
      <c r="C1962" s="2" t="s">
        <v>773</v>
      </c>
      <c r="D1962" s="2" t="s">
        <v>64</v>
      </c>
      <c r="E1962" s="2" t="s">
        <v>115</v>
      </c>
      <c r="F1962" s="2">
        <v>16655.990000000002</v>
      </c>
      <c r="G1962" s="2">
        <v>0</v>
      </c>
      <c r="H1962" s="2">
        <v>16655.990000000002</v>
      </c>
      <c r="I1962" s="2" t="s">
        <v>29</v>
      </c>
      <c r="J1962" s="4">
        <v>1</v>
      </c>
      <c r="K1962" t="str">
        <f>_xlfn.XLOOKUP(D1962, dim_channels!A:A, dim_channels!C:C, "Not Found")</f>
        <v>Direct</v>
      </c>
      <c r="L1962" t="str">
        <f>_xlfn.XLOOKUP(D1962, dim_channels!A:A, dim_channels!B:B, "Not Found")</f>
        <v>Direct Website</v>
      </c>
      <c r="M1962">
        <f t="shared" si="120"/>
        <v>0</v>
      </c>
      <c r="N1962">
        <f t="shared" si="121"/>
        <v>1</v>
      </c>
      <c r="O1962">
        <f t="shared" si="122"/>
        <v>16655.990000000002</v>
      </c>
      <c r="P1962">
        <f t="shared" si="123"/>
        <v>16655.990000000002</v>
      </c>
    </row>
    <row r="1963" spans="1:16" x14ac:dyDescent="0.2">
      <c r="A1963" s="3" t="s">
        <v>2397</v>
      </c>
      <c r="B1963" s="3" t="s">
        <v>553</v>
      </c>
      <c r="C1963" s="3" t="s">
        <v>458</v>
      </c>
      <c r="D1963" s="3" t="s">
        <v>33</v>
      </c>
      <c r="E1963" s="3" t="s">
        <v>28</v>
      </c>
      <c r="F1963" s="3">
        <v>18284.66</v>
      </c>
      <c r="G1963" s="3">
        <v>2742.7</v>
      </c>
      <c r="H1963" s="3">
        <v>15541.96</v>
      </c>
      <c r="I1963" s="3" t="s">
        <v>29</v>
      </c>
      <c r="J1963" s="5">
        <v>1.1764706639317051</v>
      </c>
      <c r="K1963" t="str">
        <f>_xlfn.XLOOKUP(D1963, dim_channels!A:A, dim_channels!C:C, "Not Found")</f>
        <v>OTA</v>
      </c>
      <c r="L1963" t="str">
        <f>_xlfn.XLOOKUP(D1963, dim_channels!A:A, dim_channels!B:B, "Not Found")</f>
        <v>Booking.com</v>
      </c>
      <c r="M1963">
        <f t="shared" si="120"/>
        <v>0</v>
      </c>
      <c r="N1963">
        <f t="shared" si="121"/>
        <v>1</v>
      </c>
      <c r="O1963">
        <f t="shared" si="122"/>
        <v>15541.96</v>
      </c>
      <c r="P1963">
        <f t="shared" si="123"/>
        <v>18284.66</v>
      </c>
    </row>
    <row r="1964" spans="1:16" x14ac:dyDescent="0.2">
      <c r="A1964" s="2" t="s">
        <v>2398</v>
      </c>
      <c r="B1964" s="2" t="s">
        <v>509</v>
      </c>
      <c r="C1964" s="2" t="s">
        <v>644</v>
      </c>
      <c r="D1964" s="2" t="s">
        <v>27</v>
      </c>
      <c r="E1964" s="2" t="s">
        <v>28</v>
      </c>
      <c r="F1964" s="2">
        <v>6510.73</v>
      </c>
      <c r="G1964" s="2">
        <v>1171.93</v>
      </c>
      <c r="H1964" s="2">
        <v>5338.8</v>
      </c>
      <c r="I1964" s="2" t="s">
        <v>41</v>
      </c>
      <c r="J1964" s="4">
        <v>1.2195118753277889</v>
      </c>
      <c r="K1964" t="str">
        <f>_xlfn.XLOOKUP(D1964, dim_channels!A:A, dim_channels!C:C, "Not Found")</f>
        <v>OTA</v>
      </c>
      <c r="L1964" t="str">
        <f>_xlfn.XLOOKUP(D1964, dim_channels!A:A, dim_channels!B:B, "Not Found")</f>
        <v>Expedia</v>
      </c>
      <c r="M1964">
        <f t="shared" si="120"/>
        <v>1</v>
      </c>
      <c r="N1964">
        <f t="shared" si="121"/>
        <v>0</v>
      </c>
      <c r="O1964">
        <f t="shared" si="122"/>
        <v>0</v>
      </c>
      <c r="P1964">
        <f t="shared" si="123"/>
        <v>0</v>
      </c>
    </row>
    <row r="1965" spans="1:16" x14ac:dyDescent="0.2">
      <c r="A1965" s="3" t="s">
        <v>2399</v>
      </c>
      <c r="B1965" s="3" t="s">
        <v>297</v>
      </c>
      <c r="C1965" s="3" t="s">
        <v>1825</v>
      </c>
      <c r="D1965" s="3" t="s">
        <v>33</v>
      </c>
      <c r="E1965" s="3" t="s">
        <v>60</v>
      </c>
      <c r="F1965" s="3">
        <v>5613.08</v>
      </c>
      <c r="G1965" s="3">
        <v>0</v>
      </c>
      <c r="H1965" s="3">
        <v>5613.08</v>
      </c>
      <c r="I1965" s="3" t="s">
        <v>56</v>
      </c>
      <c r="J1965" s="5">
        <v>1</v>
      </c>
      <c r="K1965" t="str">
        <f>_xlfn.XLOOKUP(D1965, dim_channels!A:A, dim_channels!C:C, "Not Found")</f>
        <v>OTA</v>
      </c>
      <c r="L1965" t="str">
        <f>_xlfn.XLOOKUP(D1965, dim_channels!A:A, dim_channels!B:B, "Not Found")</f>
        <v>Booking.com</v>
      </c>
      <c r="M1965">
        <f t="shared" si="120"/>
        <v>0</v>
      </c>
      <c r="N1965">
        <f t="shared" si="121"/>
        <v>0</v>
      </c>
      <c r="O1965">
        <f t="shared" si="122"/>
        <v>0</v>
      </c>
      <c r="P1965">
        <f t="shared" si="123"/>
        <v>0</v>
      </c>
    </row>
    <row r="1966" spans="1:16" x14ac:dyDescent="0.2">
      <c r="A1966" s="2" t="s">
        <v>2400</v>
      </c>
      <c r="B1966" s="2" t="s">
        <v>322</v>
      </c>
      <c r="C1966" s="2" t="s">
        <v>661</v>
      </c>
      <c r="D1966" s="2" t="s">
        <v>45</v>
      </c>
      <c r="E1966" s="2" t="s">
        <v>89</v>
      </c>
      <c r="F1966" s="2">
        <v>5182.76</v>
      </c>
      <c r="G1966" s="2">
        <v>0</v>
      </c>
      <c r="H1966" s="2">
        <v>5182.76</v>
      </c>
      <c r="I1966" s="2" t="s">
        <v>29</v>
      </c>
      <c r="J1966" s="4">
        <v>1</v>
      </c>
      <c r="K1966" t="str">
        <f>_xlfn.XLOOKUP(D1966, dim_channels!A:A, dim_channels!C:C, "Not Found")</f>
        <v>Corporate</v>
      </c>
      <c r="L1966" t="str">
        <f>_xlfn.XLOOKUP(D1966, dim_channels!A:A, dim_channels!B:B, "Not Found")</f>
        <v>Corporate Direct</v>
      </c>
      <c r="M1966">
        <f t="shared" si="120"/>
        <v>0</v>
      </c>
      <c r="N1966">
        <f t="shared" si="121"/>
        <v>1</v>
      </c>
      <c r="O1966">
        <f t="shared" si="122"/>
        <v>5182.76</v>
      </c>
      <c r="P1966">
        <f t="shared" si="123"/>
        <v>5182.76</v>
      </c>
    </row>
    <row r="1967" spans="1:16" x14ac:dyDescent="0.2">
      <c r="A1967" s="3" t="s">
        <v>2401</v>
      </c>
      <c r="B1967" s="3" t="s">
        <v>43</v>
      </c>
      <c r="C1967" s="3" t="s">
        <v>578</v>
      </c>
      <c r="D1967" s="3" t="s">
        <v>52</v>
      </c>
      <c r="E1967" s="3" t="s">
        <v>34</v>
      </c>
      <c r="F1967" s="3">
        <v>14725.72</v>
      </c>
      <c r="G1967" s="3">
        <v>1767.09</v>
      </c>
      <c r="H1967" s="3">
        <v>12958.63</v>
      </c>
      <c r="I1967" s="3" t="s">
        <v>41</v>
      </c>
      <c r="J1967" s="5">
        <v>1.136363952053574</v>
      </c>
      <c r="K1967" t="str">
        <f>_xlfn.XLOOKUP(D1967, dim_channels!A:A, dim_channels!C:C, "Not Found")</f>
        <v>OTA</v>
      </c>
      <c r="L1967" t="str">
        <f>_xlfn.XLOOKUP(D1967, dim_channels!A:A, dim_channels!B:B, "Not Found")</f>
        <v>Agoda</v>
      </c>
      <c r="M1967">
        <f t="shared" si="120"/>
        <v>1</v>
      </c>
      <c r="N1967">
        <f t="shared" si="121"/>
        <v>0</v>
      </c>
      <c r="O1967">
        <f t="shared" si="122"/>
        <v>0</v>
      </c>
      <c r="P1967">
        <f t="shared" si="123"/>
        <v>0</v>
      </c>
    </row>
    <row r="1968" spans="1:16" x14ac:dyDescent="0.2">
      <c r="A1968" s="2" t="s">
        <v>2402</v>
      </c>
      <c r="B1968" s="2" t="s">
        <v>367</v>
      </c>
      <c r="C1968" s="2" t="s">
        <v>789</v>
      </c>
      <c r="D1968" s="2" t="s">
        <v>45</v>
      </c>
      <c r="E1968" s="2" t="s">
        <v>89</v>
      </c>
      <c r="F1968" s="2">
        <v>5386.68</v>
      </c>
      <c r="G1968" s="2">
        <v>0</v>
      </c>
      <c r="H1968" s="2">
        <v>5386.68</v>
      </c>
      <c r="I1968" s="2" t="s">
        <v>29</v>
      </c>
      <c r="J1968" s="4">
        <v>1</v>
      </c>
      <c r="K1968" t="str">
        <f>_xlfn.XLOOKUP(D1968, dim_channels!A:A, dim_channels!C:C, "Not Found")</f>
        <v>Corporate</v>
      </c>
      <c r="L1968" t="str">
        <f>_xlfn.XLOOKUP(D1968, dim_channels!A:A, dim_channels!B:B, "Not Found")</f>
        <v>Corporate Direct</v>
      </c>
      <c r="M1968">
        <f t="shared" si="120"/>
        <v>0</v>
      </c>
      <c r="N1968">
        <f t="shared" si="121"/>
        <v>1</v>
      </c>
      <c r="O1968">
        <f t="shared" si="122"/>
        <v>5386.68</v>
      </c>
      <c r="P1968">
        <f t="shared" si="123"/>
        <v>5386.68</v>
      </c>
    </row>
    <row r="1969" spans="1:16" x14ac:dyDescent="0.2">
      <c r="A1969" s="3" t="s">
        <v>2403</v>
      </c>
      <c r="B1969" s="3" t="s">
        <v>375</v>
      </c>
      <c r="C1969" s="3" t="s">
        <v>368</v>
      </c>
      <c r="D1969" s="3" t="s">
        <v>33</v>
      </c>
      <c r="E1969" s="3" t="s">
        <v>34</v>
      </c>
      <c r="F1969" s="3">
        <v>5794.33</v>
      </c>
      <c r="G1969" s="3">
        <v>869.15</v>
      </c>
      <c r="H1969" s="3">
        <v>4925.18</v>
      </c>
      <c r="I1969" s="3" t="s">
        <v>29</v>
      </c>
      <c r="J1969" s="5">
        <v>1.1764707076695671</v>
      </c>
      <c r="K1969" t="str">
        <f>_xlfn.XLOOKUP(D1969, dim_channels!A:A, dim_channels!C:C, "Not Found")</f>
        <v>OTA</v>
      </c>
      <c r="L1969" t="str">
        <f>_xlfn.XLOOKUP(D1969, dim_channels!A:A, dim_channels!B:B, "Not Found")</f>
        <v>Booking.com</v>
      </c>
      <c r="M1969">
        <f t="shared" si="120"/>
        <v>0</v>
      </c>
      <c r="N1969">
        <f t="shared" si="121"/>
        <v>1</v>
      </c>
      <c r="O1969">
        <f t="shared" si="122"/>
        <v>4925.18</v>
      </c>
      <c r="P1969">
        <f t="shared" si="123"/>
        <v>5794.33</v>
      </c>
    </row>
    <row r="1970" spans="1:16" x14ac:dyDescent="0.2">
      <c r="A1970" s="2" t="s">
        <v>2404</v>
      </c>
      <c r="B1970" s="2" t="s">
        <v>151</v>
      </c>
      <c r="C1970" s="2" t="s">
        <v>234</v>
      </c>
      <c r="D1970" s="2" t="s">
        <v>52</v>
      </c>
      <c r="E1970" s="2" t="s">
        <v>60</v>
      </c>
      <c r="F1970" s="2">
        <v>3766.73</v>
      </c>
      <c r="G1970" s="2">
        <v>0</v>
      </c>
      <c r="H1970" s="2">
        <v>3766.73</v>
      </c>
      <c r="I1970" s="2" t="s">
        <v>41</v>
      </c>
      <c r="J1970" s="4">
        <v>1</v>
      </c>
      <c r="K1970" t="str">
        <f>_xlfn.XLOOKUP(D1970, dim_channels!A:A, dim_channels!C:C, "Not Found")</f>
        <v>OTA</v>
      </c>
      <c r="L1970" t="str">
        <f>_xlfn.XLOOKUP(D1970, dim_channels!A:A, dim_channels!B:B, "Not Found")</f>
        <v>Agoda</v>
      </c>
      <c r="M1970">
        <f t="shared" si="120"/>
        <v>1</v>
      </c>
      <c r="N1970">
        <f t="shared" si="121"/>
        <v>0</v>
      </c>
      <c r="O1970">
        <f t="shared" si="122"/>
        <v>0</v>
      </c>
      <c r="P1970">
        <f t="shared" si="123"/>
        <v>0</v>
      </c>
    </row>
    <row r="1971" spans="1:16" x14ac:dyDescent="0.2">
      <c r="A1971" s="3" t="s">
        <v>2405</v>
      </c>
      <c r="B1971" s="3" t="s">
        <v>353</v>
      </c>
      <c r="C1971" s="3" t="s">
        <v>478</v>
      </c>
      <c r="D1971" s="3" t="s">
        <v>206</v>
      </c>
      <c r="E1971" s="3" t="s">
        <v>207</v>
      </c>
      <c r="F1971" s="3">
        <v>14233.72</v>
      </c>
      <c r="G1971" s="3">
        <v>0</v>
      </c>
      <c r="H1971" s="3">
        <v>14233.72</v>
      </c>
      <c r="I1971" s="3" t="s">
        <v>29</v>
      </c>
      <c r="J1971" s="5">
        <v>1</v>
      </c>
      <c r="K1971" t="str">
        <f>_xlfn.XLOOKUP(D1971, dim_channels!A:A, dim_channels!C:C, "Not Found")</f>
        <v>Direct</v>
      </c>
      <c r="L1971" t="str">
        <f>_xlfn.XLOOKUP(D1971, dim_channels!A:A, dim_channels!B:B, "Not Found")</f>
        <v>Walk-in</v>
      </c>
      <c r="M1971">
        <f t="shared" si="120"/>
        <v>0</v>
      </c>
      <c r="N1971">
        <f t="shared" si="121"/>
        <v>1</v>
      </c>
      <c r="O1971">
        <f t="shared" si="122"/>
        <v>14233.72</v>
      </c>
      <c r="P1971">
        <f t="shared" si="123"/>
        <v>14233.72</v>
      </c>
    </row>
    <row r="1972" spans="1:16" x14ac:dyDescent="0.2">
      <c r="A1972" s="2" t="s">
        <v>2406</v>
      </c>
      <c r="B1972" s="2" t="s">
        <v>520</v>
      </c>
      <c r="C1972" s="2" t="s">
        <v>380</v>
      </c>
      <c r="D1972" s="2" t="s">
        <v>114</v>
      </c>
      <c r="E1972" s="2" t="s">
        <v>46</v>
      </c>
      <c r="F1972" s="2">
        <v>6032.77</v>
      </c>
      <c r="G1972" s="2">
        <v>603.28</v>
      </c>
      <c r="H1972" s="2">
        <v>5429.49</v>
      </c>
      <c r="I1972" s="2" t="s">
        <v>29</v>
      </c>
      <c r="J1972" s="4">
        <v>1.111111725042315</v>
      </c>
      <c r="K1972" t="str">
        <f>_xlfn.XLOOKUP(D1972, dim_channels!A:A, dim_channels!C:C, "Not Found")</f>
        <v>Offline</v>
      </c>
      <c r="L1972" t="str">
        <f>_xlfn.XLOOKUP(D1972, dim_channels!A:A, dim_channels!B:B, "Not Found")</f>
        <v>Travel Agency</v>
      </c>
      <c r="M1972">
        <f t="shared" si="120"/>
        <v>0</v>
      </c>
      <c r="N1972">
        <f t="shared" si="121"/>
        <v>1</v>
      </c>
      <c r="O1972">
        <f t="shared" si="122"/>
        <v>5429.49</v>
      </c>
      <c r="P1972">
        <f t="shared" si="123"/>
        <v>6032.77</v>
      </c>
    </row>
    <row r="1973" spans="1:16" x14ac:dyDescent="0.2">
      <c r="A1973" s="3" t="s">
        <v>2407</v>
      </c>
      <c r="B1973" s="3" t="s">
        <v>67</v>
      </c>
      <c r="C1973" s="3" t="s">
        <v>67</v>
      </c>
      <c r="D1973" s="3" t="s">
        <v>64</v>
      </c>
      <c r="E1973" s="3" t="s">
        <v>28</v>
      </c>
      <c r="F1973" s="3">
        <v>3767.58</v>
      </c>
      <c r="G1973" s="3">
        <v>0</v>
      </c>
      <c r="H1973" s="3">
        <v>3767.58</v>
      </c>
      <c r="I1973" s="3" t="s">
        <v>29</v>
      </c>
      <c r="J1973" s="5">
        <v>1</v>
      </c>
      <c r="K1973" t="str">
        <f>_xlfn.XLOOKUP(D1973, dim_channels!A:A, dim_channels!C:C, "Not Found")</f>
        <v>Direct</v>
      </c>
      <c r="L1973" t="str">
        <f>_xlfn.XLOOKUP(D1973, dim_channels!A:A, dim_channels!B:B, "Not Found")</f>
        <v>Direct Website</v>
      </c>
      <c r="M1973">
        <f t="shared" si="120"/>
        <v>0</v>
      </c>
      <c r="N1973">
        <f t="shared" si="121"/>
        <v>1</v>
      </c>
      <c r="O1973">
        <f t="shared" si="122"/>
        <v>3767.58</v>
      </c>
      <c r="P1973">
        <f t="shared" si="123"/>
        <v>3767.58</v>
      </c>
    </row>
    <row r="1974" spans="1:16" x14ac:dyDescent="0.2">
      <c r="A1974" s="2" t="s">
        <v>2408</v>
      </c>
      <c r="B1974" s="2" t="s">
        <v>367</v>
      </c>
      <c r="C1974" s="2" t="s">
        <v>375</v>
      </c>
      <c r="D1974" s="2" t="s">
        <v>33</v>
      </c>
      <c r="E1974" s="2" t="s">
        <v>60</v>
      </c>
      <c r="F1974" s="2">
        <v>6242.63</v>
      </c>
      <c r="G1974" s="2">
        <v>0</v>
      </c>
      <c r="H1974" s="2">
        <v>6242.63</v>
      </c>
      <c r="I1974" s="2" t="s">
        <v>29</v>
      </c>
      <c r="J1974" s="4">
        <v>1</v>
      </c>
      <c r="K1974" t="str">
        <f>_xlfn.XLOOKUP(D1974, dim_channels!A:A, dim_channels!C:C, "Not Found")</f>
        <v>OTA</v>
      </c>
      <c r="L1974" t="str">
        <f>_xlfn.XLOOKUP(D1974, dim_channels!A:A, dim_channels!B:B, "Not Found")</f>
        <v>Booking.com</v>
      </c>
      <c r="M1974">
        <f t="shared" si="120"/>
        <v>0</v>
      </c>
      <c r="N1974">
        <f t="shared" si="121"/>
        <v>1</v>
      </c>
      <c r="O1974">
        <f t="shared" si="122"/>
        <v>6242.63</v>
      </c>
      <c r="P1974">
        <f t="shared" si="123"/>
        <v>6242.63</v>
      </c>
    </row>
    <row r="1975" spans="1:16" x14ac:dyDescent="0.2">
      <c r="A1975" s="3" t="s">
        <v>2409</v>
      </c>
      <c r="B1975" s="3" t="s">
        <v>839</v>
      </c>
      <c r="C1975" s="3" t="s">
        <v>360</v>
      </c>
      <c r="D1975" s="3" t="s">
        <v>169</v>
      </c>
      <c r="E1975" s="3" t="s">
        <v>34</v>
      </c>
      <c r="F1975" s="3">
        <v>7929.56</v>
      </c>
      <c r="G1975" s="3">
        <v>1585.91</v>
      </c>
      <c r="H1975" s="3">
        <v>6343.65</v>
      </c>
      <c r="I1975" s="3" t="s">
        <v>29</v>
      </c>
      <c r="J1975" s="5">
        <v>1.2499996059051179</v>
      </c>
      <c r="K1975" t="str">
        <f>_xlfn.XLOOKUP(D1975, dim_channels!A:A, dim_channels!C:C, "Not Found")</f>
        <v>GDS</v>
      </c>
      <c r="L1975" t="str">
        <f>_xlfn.XLOOKUP(D1975, dim_channels!A:A, dim_channels!B:B, "Not Found")</f>
        <v>GDS (Amadeus)</v>
      </c>
      <c r="M1975">
        <f t="shared" si="120"/>
        <v>0</v>
      </c>
      <c r="N1975">
        <f t="shared" si="121"/>
        <v>1</v>
      </c>
      <c r="O1975">
        <f t="shared" si="122"/>
        <v>6343.65</v>
      </c>
      <c r="P1975">
        <f t="shared" si="123"/>
        <v>7929.56</v>
      </c>
    </row>
    <row r="1976" spans="1:16" x14ac:dyDescent="0.2">
      <c r="A1976" s="2" t="s">
        <v>2410</v>
      </c>
      <c r="B1976" s="2" t="s">
        <v>512</v>
      </c>
      <c r="C1976" s="2" t="s">
        <v>291</v>
      </c>
      <c r="D1976" s="2" t="s">
        <v>33</v>
      </c>
      <c r="E1976" s="2" t="s">
        <v>60</v>
      </c>
      <c r="F1976" s="2">
        <v>8862.31</v>
      </c>
      <c r="G1976" s="2">
        <v>0</v>
      </c>
      <c r="H1976" s="2">
        <v>8862.31</v>
      </c>
      <c r="I1976" s="2" t="s">
        <v>41</v>
      </c>
      <c r="J1976" s="4">
        <v>1</v>
      </c>
      <c r="K1976" t="str">
        <f>_xlfn.XLOOKUP(D1976, dim_channels!A:A, dim_channels!C:C, "Not Found")</f>
        <v>OTA</v>
      </c>
      <c r="L1976" t="str">
        <f>_xlfn.XLOOKUP(D1976, dim_channels!A:A, dim_channels!B:B, "Not Found")</f>
        <v>Booking.com</v>
      </c>
      <c r="M1976">
        <f t="shared" si="120"/>
        <v>1</v>
      </c>
      <c r="N1976">
        <f t="shared" si="121"/>
        <v>0</v>
      </c>
      <c r="O1976">
        <f t="shared" si="122"/>
        <v>0</v>
      </c>
      <c r="P1976">
        <f t="shared" si="123"/>
        <v>0</v>
      </c>
    </row>
    <row r="1977" spans="1:16" x14ac:dyDescent="0.2">
      <c r="A1977" s="3" t="s">
        <v>2411</v>
      </c>
      <c r="B1977" s="3" t="s">
        <v>117</v>
      </c>
      <c r="C1977" s="3" t="s">
        <v>184</v>
      </c>
      <c r="D1977" s="3" t="s">
        <v>114</v>
      </c>
      <c r="E1977" s="3" t="s">
        <v>46</v>
      </c>
      <c r="F1977" s="3">
        <v>3583.43</v>
      </c>
      <c r="G1977" s="3">
        <v>358.34</v>
      </c>
      <c r="H1977" s="3">
        <v>3225.09</v>
      </c>
      <c r="I1977" s="3" t="s">
        <v>29</v>
      </c>
      <c r="J1977" s="5">
        <v>1.111110077548223</v>
      </c>
      <c r="K1977" t="str">
        <f>_xlfn.XLOOKUP(D1977, dim_channels!A:A, dim_channels!C:C, "Not Found")</f>
        <v>Offline</v>
      </c>
      <c r="L1977" t="str">
        <f>_xlfn.XLOOKUP(D1977, dim_channels!A:A, dim_channels!B:B, "Not Found")</f>
        <v>Travel Agency</v>
      </c>
      <c r="M1977">
        <f t="shared" si="120"/>
        <v>0</v>
      </c>
      <c r="N1977">
        <f t="shared" si="121"/>
        <v>1</v>
      </c>
      <c r="O1977">
        <f t="shared" si="122"/>
        <v>3225.09</v>
      </c>
      <c r="P1977">
        <f t="shared" si="123"/>
        <v>3583.43</v>
      </c>
    </row>
    <row r="1978" spans="1:16" x14ac:dyDescent="0.2">
      <c r="A1978" s="2" t="s">
        <v>2412</v>
      </c>
      <c r="B1978" s="2" t="s">
        <v>789</v>
      </c>
      <c r="C1978" s="2" t="s">
        <v>389</v>
      </c>
      <c r="D1978" s="2" t="s">
        <v>64</v>
      </c>
      <c r="E1978" s="2" t="s">
        <v>115</v>
      </c>
      <c r="F1978" s="2">
        <v>6311.6</v>
      </c>
      <c r="G1978" s="2">
        <v>0</v>
      </c>
      <c r="H1978" s="2">
        <v>6311.6</v>
      </c>
      <c r="I1978" s="2" t="s">
        <v>41</v>
      </c>
      <c r="J1978" s="4">
        <v>1</v>
      </c>
      <c r="K1978" t="str">
        <f>_xlfn.XLOOKUP(D1978, dim_channels!A:A, dim_channels!C:C, "Not Found")</f>
        <v>Direct</v>
      </c>
      <c r="L1978" t="str">
        <f>_xlfn.XLOOKUP(D1978, dim_channels!A:A, dim_channels!B:B, "Not Found")</f>
        <v>Direct Website</v>
      </c>
      <c r="M1978">
        <f t="shared" si="120"/>
        <v>1</v>
      </c>
      <c r="N1978">
        <f t="shared" si="121"/>
        <v>0</v>
      </c>
      <c r="O1978">
        <f t="shared" si="122"/>
        <v>0</v>
      </c>
      <c r="P1978">
        <f t="shared" si="123"/>
        <v>0</v>
      </c>
    </row>
    <row r="1979" spans="1:16" x14ac:dyDescent="0.2">
      <c r="A1979" s="3" t="s">
        <v>2413</v>
      </c>
      <c r="B1979" s="3" t="s">
        <v>147</v>
      </c>
      <c r="C1979" s="3" t="s">
        <v>359</v>
      </c>
      <c r="D1979" s="3" t="s">
        <v>27</v>
      </c>
      <c r="E1979" s="3" t="s">
        <v>34</v>
      </c>
      <c r="F1979" s="3">
        <v>8626.41</v>
      </c>
      <c r="G1979" s="3">
        <v>1552.75</v>
      </c>
      <c r="H1979" s="3">
        <v>7073.66</v>
      </c>
      <c r="I1979" s="3" t="s">
        <v>56</v>
      </c>
      <c r="J1979" s="5">
        <v>1.219511539994854</v>
      </c>
      <c r="K1979" t="str">
        <f>_xlfn.XLOOKUP(D1979, dim_channels!A:A, dim_channels!C:C, "Not Found")</f>
        <v>OTA</v>
      </c>
      <c r="L1979" t="str">
        <f>_xlfn.XLOOKUP(D1979, dim_channels!A:A, dim_channels!B:B, "Not Found")</f>
        <v>Expedia</v>
      </c>
      <c r="M1979">
        <f t="shared" si="120"/>
        <v>0</v>
      </c>
      <c r="N1979">
        <f t="shared" si="121"/>
        <v>0</v>
      </c>
      <c r="O1979">
        <f t="shared" si="122"/>
        <v>0</v>
      </c>
      <c r="P1979">
        <f t="shared" si="123"/>
        <v>0</v>
      </c>
    </row>
    <row r="1980" spans="1:16" x14ac:dyDescent="0.2">
      <c r="A1980" s="2" t="s">
        <v>2414</v>
      </c>
      <c r="B1980" s="2" t="s">
        <v>300</v>
      </c>
      <c r="C1980" s="2" t="s">
        <v>84</v>
      </c>
      <c r="D1980" s="2" t="s">
        <v>169</v>
      </c>
      <c r="E1980" s="2" t="s">
        <v>46</v>
      </c>
      <c r="F1980" s="2">
        <v>5629.45</v>
      </c>
      <c r="G1980" s="2">
        <v>1125.8900000000001</v>
      </c>
      <c r="H1980" s="2">
        <v>4503.5600000000004</v>
      </c>
      <c r="I1980" s="2" t="s">
        <v>29</v>
      </c>
      <c r="J1980" s="4">
        <v>1.25</v>
      </c>
      <c r="K1980" t="str">
        <f>_xlfn.XLOOKUP(D1980, dim_channels!A:A, dim_channels!C:C, "Not Found")</f>
        <v>GDS</v>
      </c>
      <c r="L1980" t="str">
        <f>_xlfn.XLOOKUP(D1980, dim_channels!A:A, dim_channels!B:B, "Not Found")</f>
        <v>GDS (Amadeus)</v>
      </c>
      <c r="M1980">
        <f t="shared" si="120"/>
        <v>0</v>
      </c>
      <c r="N1980">
        <f t="shared" si="121"/>
        <v>1</v>
      </c>
      <c r="O1980">
        <f t="shared" si="122"/>
        <v>4503.5600000000004</v>
      </c>
      <c r="P1980">
        <f t="shared" si="123"/>
        <v>5629.45</v>
      </c>
    </row>
    <row r="1981" spans="1:16" x14ac:dyDescent="0.2">
      <c r="A1981" s="3" t="s">
        <v>2415</v>
      </c>
      <c r="B1981" s="3" t="s">
        <v>104</v>
      </c>
      <c r="C1981" s="3" t="s">
        <v>388</v>
      </c>
      <c r="D1981" s="3" t="s">
        <v>114</v>
      </c>
      <c r="E1981" s="3" t="s">
        <v>46</v>
      </c>
      <c r="F1981" s="3">
        <v>11694.76</v>
      </c>
      <c r="G1981" s="3">
        <v>1169.48</v>
      </c>
      <c r="H1981" s="3">
        <v>10525.28</v>
      </c>
      <c r="I1981" s="3" t="s">
        <v>29</v>
      </c>
      <c r="J1981" s="5">
        <v>1.111111533374884</v>
      </c>
      <c r="K1981" t="str">
        <f>_xlfn.XLOOKUP(D1981, dim_channels!A:A, dim_channels!C:C, "Not Found")</f>
        <v>Offline</v>
      </c>
      <c r="L1981" t="str">
        <f>_xlfn.XLOOKUP(D1981, dim_channels!A:A, dim_channels!B:B, "Not Found")</f>
        <v>Travel Agency</v>
      </c>
      <c r="M1981">
        <f t="shared" si="120"/>
        <v>0</v>
      </c>
      <c r="N1981">
        <f t="shared" si="121"/>
        <v>1</v>
      </c>
      <c r="O1981">
        <f t="shared" si="122"/>
        <v>10525.28</v>
      </c>
      <c r="P1981">
        <f t="shared" si="123"/>
        <v>11694.76</v>
      </c>
    </row>
    <row r="1982" spans="1:16" x14ac:dyDescent="0.2">
      <c r="A1982" s="2" t="s">
        <v>2416</v>
      </c>
      <c r="B1982" s="2" t="s">
        <v>355</v>
      </c>
      <c r="C1982" s="2" t="s">
        <v>787</v>
      </c>
      <c r="D1982" s="2" t="s">
        <v>64</v>
      </c>
      <c r="E1982" s="2" t="s">
        <v>115</v>
      </c>
      <c r="F1982" s="2">
        <v>17794.93</v>
      </c>
      <c r="G1982" s="2">
        <v>0</v>
      </c>
      <c r="H1982" s="2">
        <v>17794.93</v>
      </c>
      <c r="I1982" s="2" t="s">
        <v>41</v>
      </c>
      <c r="J1982" s="4">
        <v>1</v>
      </c>
      <c r="K1982" t="str">
        <f>_xlfn.XLOOKUP(D1982, dim_channels!A:A, dim_channels!C:C, "Not Found")</f>
        <v>Direct</v>
      </c>
      <c r="L1982" t="str">
        <f>_xlfn.XLOOKUP(D1982, dim_channels!A:A, dim_channels!B:B, "Not Found")</f>
        <v>Direct Website</v>
      </c>
      <c r="M1982">
        <f t="shared" si="120"/>
        <v>1</v>
      </c>
      <c r="N1982">
        <f t="shared" si="121"/>
        <v>0</v>
      </c>
      <c r="O1982">
        <f t="shared" si="122"/>
        <v>0</v>
      </c>
      <c r="P1982">
        <f t="shared" si="123"/>
        <v>0</v>
      </c>
    </row>
    <row r="1983" spans="1:16" x14ac:dyDescent="0.2">
      <c r="A1983" s="3" t="s">
        <v>2417</v>
      </c>
      <c r="B1983" s="3" t="s">
        <v>584</v>
      </c>
      <c r="C1983" s="3" t="s">
        <v>794</v>
      </c>
      <c r="D1983" s="3" t="s">
        <v>206</v>
      </c>
      <c r="E1983" s="3" t="s">
        <v>207</v>
      </c>
      <c r="F1983" s="3">
        <v>17664.05</v>
      </c>
      <c r="G1983" s="3">
        <v>0</v>
      </c>
      <c r="H1983" s="3">
        <v>17664.05</v>
      </c>
      <c r="I1983" s="3" t="s">
        <v>29</v>
      </c>
      <c r="J1983" s="5">
        <v>1</v>
      </c>
      <c r="K1983" t="str">
        <f>_xlfn.XLOOKUP(D1983, dim_channels!A:A, dim_channels!C:C, "Not Found")</f>
        <v>Direct</v>
      </c>
      <c r="L1983" t="str">
        <f>_xlfn.XLOOKUP(D1983, dim_channels!A:A, dim_channels!B:B, "Not Found")</f>
        <v>Walk-in</v>
      </c>
      <c r="M1983">
        <f t="shared" si="120"/>
        <v>0</v>
      </c>
      <c r="N1983">
        <f t="shared" si="121"/>
        <v>1</v>
      </c>
      <c r="O1983">
        <f t="shared" si="122"/>
        <v>17664.05</v>
      </c>
      <c r="P1983">
        <f t="shared" si="123"/>
        <v>17664.05</v>
      </c>
    </row>
    <row r="1984" spans="1:16" x14ac:dyDescent="0.2">
      <c r="A1984" s="2" t="s">
        <v>2418</v>
      </c>
      <c r="B1984" s="2" t="s">
        <v>168</v>
      </c>
      <c r="C1984" s="2" t="s">
        <v>118</v>
      </c>
      <c r="D1984" s="2" t="s">
        <v>52</v>
      </c>
      <c r="E1984" s="2" t="s">
        <v>34</v>
      </c>
      <c r="F1984" s="2">
        <v>3057.76</v>
      </c>
      <c r="G1984" s="2">
        <v>366.93</v>
      </c>
      <c r="H1984" s="2">
        <v>2690.83</v>
      </c>
      <c r="I1984" s="2" t="s">
        <v>29</v>
      </c>
      <c r="J1984" s="4">
        <v>1.1363631295919849</v>
      </c>
      <c r="K1984" t="str">
        <f>_xlfn.XLOOKUP(D1984, dim_channels!A:A, dim_channels!C:C, "Not Found")</f>
        <v>OTA</v>
      </c>
      <c r="L1984" t="str">
        <f>_xlfn.XLOOKUP(D1984, dim_channels!A:A, dim_channels!B:B, "Not Found")</f>
        <v>Agoda</v>
      </c>
      <c r="M1984">
        <f t="shared" si="120"/>
        <v>0</v>
      </c>
      <c r="N1984">
        <f t="shared" si="121"/>
        <v>1</v>
      </c>
      <c r="O1984">
        <f t="shared" si="122"/>
        <v>2690.83</v>
      </c>
      <c r="P1984">
        <f t="shared" si="123"/>
        <v>3057.76</v>
      </c>
    </row>
    <row r="1985" spans="1:16" x14ac:dyDescent="0.2">
      <c r="A1985" s="3" t="s">
        <v>2419</v>
      </c>
      <c r="B1985" s="3" t="s">
        <v>426</v>
      </c>
      <c r="C1985" s="3" t="s">
        <v>192</v>
      </c>
      <c r="D1985" s="3" t="s">
        <v>64</v>
      </c>
      <c r="E1985" s="3" t="s">
        <v>28</v>
      </c>
      <c r="F1985" s="3">
        <v>8724.07</v>
      </c>
      <c r="G1985" s="3">
        <v>0</v>
      </c>
      <c r="H1985" s="3">
        <v>8724.07</v>
      </c>
      <c r="I1985" s="3" t="s">
        <v>29</v>
      </c>
      <c r="J1985" s="5">
        <v>1</v>
      </c>
      <c r="K1985" t="str">
        <f>_xlfn.XLOOKUP(D1985, dim_channels!A:A, dim_channels!C:C, "Not Found")</f>
        <v>Direct</v>
      </c>
      <c r="L1985" t="str">
        <f>_xlfn.XLOOKUP(D1985, dim_channels!A:A, dim_channels!B:B, "Not Found")</f>
        <v>Direct Website</v>
      </c>
      <c r="M1985">
        <f t="shared" si="120"/>
        <v>0</v>
      </c>
      <c r="N1985">
        <f t="shared" si="121"/>
        <v>1</v>
      </c>
      <c r="O1985">
        <f t="shared" si="122"/>
        <v>8724.07</v>
      </c>
      <c r="P1985">
        <f t="shared" si="123"/>
        <v>8724.07</v>
      </c>
    </row>
    <row r="1986" spans="1:16" x14ac:dyDescent="0.2">
      <c r="A1986" s="2" t="s">
        <v>2420</v>
      </c>
      <c r="B1986" s="2" t="s">
        <v>567</v>
      </c>
      <c r="C1986" s="2" t="s">
        <v>679</v>
      </c>
      <c r="D1986" s="2" t="s">
        <v>64</v>
      </c>
      <c r="E1986" s="2" t="s">
        <v>115</v>
      </c>
      <c r="F1986" s="2">
        <v>3184.68</v>
      </c>
      <c r="G1986" s="2">
        <v>0</v>
      </c>
      <c r="H1986" s="2">
        <v>3184.68</v>
      </c>
      <c r="I1986" s="2" t="s">
        <v>29</v>
      </c>
      <c r="J1986" s="4">
        <v>1</v>
      </c>
      <c r="K1986" t="str">
        <f>_xlfn.XLOOKUP(D1986, dim_channels!A:A, dim_channels!C:C, "Not Found")</f>
        <v>Direct</v>
      </c>
      <c r="L1986" t="str">
        <f>_xlfn.XLOOKUP(D1986, dim_channels!A:A, dim_channels!B:B, "Not Found")</f>
        <v>Direct Website</v>
      </c>
      <c r="M1986">
        <f t="shared" si="120"/>
        <v>0</v>
      </c>
      <c r="N1986">
        <f t="shared" si="121"/>
        <v>1</v>
      </c>
      <c r="O1986">
        <f t="shared" si="122"/>
        <v>3184.68</v>
      </c>
      <c r="P1986">
        <f t="shared" si="123"/>
        <v>3184.68</v>
      </c>
    </row>
    <row r="1987" spans="1:16" x14ac:dyDescent="0.2">
      <c r="A1987" s="3" t="s">
        <v>2421</v>
      </c>
      <c r="B1987" s="3" t="s">
        <v>393</v>
      </c>
      <c r="C1987" s="3" t="s">
        <v>1234</v>
      </c>
      <c r="D1987" s="3" t="s">
        <v>169</v>
      </c>
      <c r="E1987" s="3" t="s">
        <v>34</v>
      </c>
      <c r="F1987" s="3">
        <v>5155.25</v>
      </c>
      <c r="G1987" s="3">
        <v>1031.05</v>
      </c>
      <c r="H1987" s="3">
        <v>4124.2</v>
      </c>
      <c r="I1987" s="3" t="s">
        <v>29</v>
      </c>
      <c r="J1987" s="5">
        <v>1.25</v>
      </c>
      <c r="K1987" t="str">
        <f>_xlfn.XLOOKUP(D1987, dim_channels!A:A, dim_channels!C:C, "Not Found")</f>
        <v>GDS</v>
      </c>
      <c r="L1987" t="str">
        <f>_xlfn.XLOOKUP(D1987, dim_channels!A:A, dim_channels!B:B, "Not Found")</f>
        <v>GDS (Amadeus)</v>
      </c>
      <c r="M1987">
        <f t="shared" ref="M1987:M2050" si="124">IF(I1987="Cancelled",1,0)</f>
        <v>0</v>
      </c>
      <c r="N1987">
        <f t="shared" ref="N1987:N2050" si="125">IF(TRIM(UPPER(I1987))="CHECKED-OUT",1,0)</f>
        <v>1</v>
      </c>
      <c r="O1987">
        <f t="shared" ref="O1987:O2050" si="126">IF(TRIM(UPPER(I1987))="CHECKED-OUT",H1987,0)</f>
        <v>4124.2</v>
      </c>
      <c r="P1987">
        <f t="shared" ref="P1987:P2050" si="127">IF(TRIM(UPPER(I1987))="CHECKED-OUT",F1987,0)</f>
        <v>5155.25</v>
      </c>
    </row>
    <row r="1988" spans="1:16" x14ac:dyDescent="0.2">
      <c r="A1988" s="2" t="s">
        <v>2422</v>
      </c>
      <c r="B1988" s="2" t="s">
        <v>400</v>
      </c>
      <c r="C1988" s="2" t="s">
        <v>463</v>
      </c>
      <c r="D1988" s="2" t="s">
        <v>52</v>
      </c>
      <c r="E1988" s="2" t="s">
        <v>60</v>
      </c>
      <c r="F1988" s="2">
        <v>6318.85</v>
      </c>
      <c r="G1988" s="2">
        <v>0</v>
      </c>
      <c r="H1988" s="2">
        <v>6318.85</v>
      </c>
      <c r="I1988" s="2" t="s">
        <v>29</v>
      </c>
      <c r="J1988" s="4">
        <v>1</v>
      </c>
      <c r="K1988" t="str">
        <f>_xlfn.XLOOKUP(D1988, dim_channels!A:A, dim_channels!C:C, "Not Found")</f>
        <v>OTA</v>
      </c>
      <c r="L1988" t="str">
        <f>_xlfn.XLOOKUP(D1988, dim_channels!A:A, dim_channels!B:B, "Not Found")</f>
        <v>Agoda</v>
      </c>
      <c r="M1988">
        <f t="shared" si="124"/>
        <v>0</v>
      </c>
      <c r="N1988">
        <f t="shared" si="125"/>
        <v>1</v>
      </c>
      <c r="O1988">
        <f t="shared" si="126"/>
        <v>6318.85</v>
      </c>
      <c r="P1988">
        <f t="shared" si="127"/>
        <v>6318.85</v>
      </c>
    </row>
    <row r="1989" spans="1:16" x14ac:dyDescent="0.2">
      <c r="A1989" s="3" t="s">
        <v>2423</v>
      </c>
      <c r="B1989" s="3" t="s">
        <v>485</v>
      </c>
      <c r="C1989" s="3" t="s">
        <v>661</v>
      </c>
      <c r="D1989" s="3" t="s">
        <v>52</v>
      </c>
      <c r="E1989" s="3" t="s">
        <v>60</v>
      </c>
      <c r="F1989" s="3">
        <v>2854.85</v>
      </c>
      <c r="G1989" s="3">
        <v>0</v>
      </c>
      <c r="H1989" s="3">
        <v>2854.85</v>
      </c>
      <c r="I1989" s="3" t="s">
        <v>41</v>
      </c>
      <c r="J1989" s="5">
        <v>1</v>
      </c>
      <c r="K1989" t="str">
        <f>_xlfn.XLOOKUP(D1989, dim_channels!A:A, dim_channels!C:C, "Not Found")</f>
        <v>OTA</v>
      </c>
      <c r="L1989" t="str">
        <f>_xlfn.XLOOKUP(D1989, dim_channels!A:A, dim_channels!B:B, "Not Found")</f>
        <v>Agoda</v>
      </c>
      <c r="M1989">
        <f t="shared" si="124"/>
        <v>1</v>
      </c>
      <c r="N1989">
        <f t="shared" si="125"/>
        <v>0</v>
      </c>
      <c r="O1989">
        <f t="shared" si="126"/>
        <v>0</v>
      </c>
      <c r="P1989">
        <f t="shared" si="127"/>
        <v>0</v>
      </c>
    </row>
    <row r="1990" spans="1:16" x14ac:dyDescent="0.2">
      <c r="A1990" s="2" t="s">
        <v>2424</v>
      </c>
      <c r="B1990" s="2" t="s">
        <v>198</v>
      </c>
      <c r="C1990" s="2" t="s">
        <v>179</v>
      </c>
      <c r="D1990" s="2" t="s">
        <v>169</v>
      </c>
      <c r="E1990" s="2" t="s">
        <v>46</v>
      </c>
      <c r="F1990" s="2">
        <v>3004.17</v>
      </c>
      <c r="G1990" s="2">
        <v>600.83000000000004</v>
      </c>
      <c r="H1990" s="2">
        <v>2403.34</v>
      </c>
      <c r="I1990" s="2" t="s">
        <v>29</v>
      </c>
      <c r="J1990" s="4">
        <v>1.2499979195619431</v>
      </c>
      <c r="K1990" t="str">
        <f>_xlfn.XLOOKUP(D1990, dim_channels!A:A, dim_channels!C:C, "Not Found")</f>
        <v>GDS</v>
      </c>
      <c r="L1990" t="str">
        <f>_xlfn.XLOOKUP(D1990, dim_channels!A:A, dim_channels!B:B, "Not Found")</f>
        <v>GDS (Amadeus)</v>
      </c>
      <c r="M1990">
        <f t="shared" si="124"/>
        <v>0</v>
      </c>
      <c r="N1990">
        <f t="shared" si="125"/>
        <v>1</v>
      </c>
      <c r="O1990">
        <f t="shared" si="126"/>
        <v>2403.34</v>
      </c>
      <c r="P1990">
        <f t="shared" si="127"/>
        <v>3004.17</v>
      </c>
    </row>
    <row r="1991" spans="1:16" x14ac:dyDescent="0.2">
      <c r="A1991" s="3" t="s">
        <v>2425</v>
      </c>
      <c r="B1991" s="3" t="s">
        <v>516</v>
      </c>
      <c r="C1991" s="3" t="s">
        <v>520</v>
      </c>
      <c r="D1991" s="3" t="s">
        <v>27</v>
      </c>
      <c r="E1991" s="3" t="s">
        <v>60</v>
      </c>
      <c r="F1991" s="3">
        <v>11899.73</v>
      </c>
      <c r="G1991" s="3">
        <v>0</v>
      </c>
      <c r="H1991" s="3">
        <v>11899.73</v>
      </c>
      <c r="I1991" s="3" t="s">
        <v>56</v>
      </c>
      <c r="J1991" s="5">
        <v>1</v>
      </c>
      <c r="K1991" t="str">
        <f>_xlfn.XLOOKUP(D1991, dim_channels!A:A, dim_channels!C:C, "Not Found")</f>
        <v>OTA</v>
      </c>
      <c r="L1991" t="str">
        <f>_xlfn.XLOOKUP(D1991, dim_channels!A:A, dim_channels!B:B, "Not Found")</f>
        <v>Expedia</v>
      </c>
      <c r="M1991">
        <f t="shared" si="124"/>
        <v>0</v>
      </c>
      <c r="N1991">
        <f t="shared" si="125"/>
        <v>0</v>
      </c>
      <c r="O1991">
        <f t="shared" si="126"/>
        <v>0</v>
      </c>
      <c r="P1991">
        <f t="shared" si="127"/>
        <v>0</v>
      </c>
    </row>
    <row r="1992" spans="1:16" x14ac:dyDescent="0.2">
      <c r="A1992" s="2" t="s">
        <v>2426</v>
      </c>
      <c r="B1992" s="2" t="s">
        <v>1048</v>
      </c>
      <c r="C1992" s="2" t="s">
        <v>451</v>
      </c>
      <c r="D1992" s="2" t="s">
        <v>33</v>
      </c>
      <c r="E1992" s="2" t="s">
        <v>28</v>
      </c>
      <c r="F1992" s="2">
        <v>2708.03</v>
      </c>
      <c r="G1992" s="2">
        <v>406.2</v>
      </c>
      <c r="H1992" s="2">
        <v>2301.83</v>
      </c>
      <c r="I1992" s="2" t="s">
        <v>41</v>
      </c>
      <c r="J1992" s="4">
        <v>1.1764682882749811</v>
      </c>
      <c r="K1992" t="str">
        <f>_xlfn.XLOOKUP(D1992, dim_channels!A:A, dim_channels!C:C, "Not Found")</f>
        <v>OTA</v>
      </c>
      <c r="L1992" t="str">
        <f>_xlfn.XLOOKUP(D1992, dim_channels!A:A, dim_channels!B:B, "Not Found")</f>
        <v>Booking.com</v>
      </c>
      <c r="M1992">
        <f t="shared" si="124"/>
        <v>1</v>
      </c>
      <c r="N1992">
        <f t="shared" si="125"/>
        <v>0</v>
      </c>
      <c r="O1992">
        <f t="shared" si="126"/>
        <v>0</v>
      </c>
      <c r="P1992">
        <f t="shared" si="127"/>
        <v>0</v>
      </c>
    </row>
    <row r="1993" spans="1:16" x14ac:dyDescent="0.2">
      <c r="A1993" s="3" t="s">
        <v>2427</v>
      </c>
      <c r="B1993" s="3" t="s">
        <v>289</v>
      </c>
      <c r="C1993" s="3" t="s">
        <v>1278</v>
      </c>
      <c r="D1993" s="3" t="s">
        <v>33</v>
      </c>
      <c r="E1993" s="3" t="s">
        <v>28</v>
      </c>
      <c r="F1993" s="3">
        <v>11180.82</v>
      </c>
      <c r="G1993" s="3">
        <v>1677.12</v>
      </c>
      <c r="H1993" s="3">
        <v>9503.7000000000007</v>
      </c>
      <c r="I1993" s="3" t="s">
        <v>41</v>
      </c>
      <c r="J1993" s="5">
        <v>1.176470216862906</v>
      </c>
      <c r="K1993" t="str">
        <f>_xlfn.XLOOKUP(D1993, dim_channels!A:A, dim_channels!C:C, "Not Found")</f>
        <v>OTA</v>
      </c>
      <c r="L1993" t="str">
        <f>_xlfn.XLOOKUP(D1993, dim_channels!A:A, dim_channels!B:B, "Not Found")</f>
        <v>Booking.com</v>
      </c>
      <c r="M1993">
        <f t="shared" si="124"/>
        <v>1</v>
      </c>
      <c r="N1993">
        <f t="shared" si="125"/>
        <v>0</v>
      </c>
      <c r="O1993">
        <f t="shared" si="126"/>
        <v>0</v>
      </c>
      <c r="P1993">
        <f t="shared" si="127"/>
        <v>0</v>
      </c>
    </row>
    <row r="1994" spans="1:16" x14ac:dyDescent="0.2">
      <c r="A1994" s="2" t="s">
        <v>2428</v>
      </c>
      <c r="B1994" s="2" t="s">
        <v>266</v>
      </c>
      <c r="C1994" s="2" t="s">
        <v>891</v>
      </c>
      <c r="D1994" s="2" t="s">
        <v>45</v>
      </c>
      <c r="E1994" s="2" t="s">
        <v>46</v>
      </c>
      <c r="F1994" s="2">
        <v>19178.54</v>
      </c>
      <c r="G1994" s="2">
        <v>958.93</v>
      </c>
      <c r="H1994" s="2">
        <v>18219.61</v>
      </c>
      <c r="I1994" s="2" t="s">
        <v>29</v>
      </c>
      <c r="J1994" s="4">
        <v>1.052631752271316</v>
      </c>
      <c r="K1994" t="str">
        <f>_xlfn.XLOOKUP(D1994, dim_channels!A:A, dim_channels!C:C, "Not Found")</f>
        <v>Corporate</v>
      </c>
      <c r="L1994" t="str">
        <f>_xlfn.XLOOKUP(D1994, dim_channels!A:A, dim_channels!B:B, "Not Found")</f>
        <v>Corporate Direct</v>
      </c>
      <c r="M1994">
        <f t="shared" si="124"/>
        <v>0</v>
      </c>
      <c r="N1994">
        <f t="shared" si="125"/>
        <v>1</v>
      </c>
      <c r="O1994">
        <f t="shared" si="126"/>
        <v>18219.61</v>
      </c>
      <c r="P1994">
        <f t="shared" si="127"/>
        <v>19178.54</v>
      </c>
    </row>
    <row r="1995" spans="1:16" x14ac:dyDescent="0.2">
      <c r="A1995" s="3" t="s">
        <v>2429</v>
      </c>
      <c r="B1995" s="3" t="s">
        <v>215</v>
      </c>
      <c r="C1995" s="3" t="s">
        <v>384</v>
      </c>
      <c r="D1995" s="3" t="s">
        <v>33</v>
      </c>
      <c r="E1995" s="3" t="s">
        <v>28</v>
      </c>
      <c r="F1995" s="3">
        <v>12334.12</v>
      </c>
      <c r="G1995" s="3">
        <v>1850.12</v>
      </c>
      <c r="H1995" s="3">
        <v>10484</v>
      </c>
      <c r="I1995" s="3" t="s">
        <v>29</v>
      </c>
      <c r="J1995" s="5">
        <v>1.176470812666921</v>
      </c>
      <c r="K1995" t="str">
        <f>_xlfn.XLOOKUP(D1995, dim_channels!A:A, dim_channels!C:C, "Not Found")</f>
        <v>OTA</v>
      </c>
      <c r="L1995" t="str">
        <f>_xlfn.XLOOKUP(D1995, dim_channels!A:A, dim_channels!B:B, "Not Found")</f>
        <v>Booking.com</v>
      </c>
      <c r="M1995">
        <f t="shared" si="124"/>
        <v>0</v>
      </c>
      <c r="N1995">
        <f t="shared" si="125"/>
        <v>1</v>
      </c>
      <c r="O1995">
        <f t="shared" si="126"/>
        <v>10484</v>
      </c>
      <c r="P1995">
        <f t="shared" si="127"/>
        <v>12334.12</v>
      </c>
    </row>
    <row r="1996" spans="1:16" x14ac:dyDescent="0.2">
      <c r="A1996" s="2" t="s">
        <v>2430</v>
      </c>
      <c r="B1996" s="2" t="s">
        <v>754</v>
      </c>
      <c r="C1996" s="2" t="s">
        <v>817</v>
      </c>
      <c r="D1996" s="2" t="s">
        <v>45</v>
      </c>
      <c r="E1996" s="2" t="s">
        <v>89</v>
      </c>
      <c r="F1996" s="2">
        <v>8749.44</v>
      </c>
      <c r="G1996" s="2">
        <v>0</v>
      </c>
      <c r="H1996" s="2">
        <v>8749.44</v>
      </c>
      <c r="I1996" s="2" t="s">
        <v>29</v>
      </c>
      <c r="J1996" s="4">
        <v>1</v>
      </c>
      <c r="K1996" t="str">
        <f>_xlfn.XLOOKUP(D1996, dim_channels!A:A, dim_channels!C:C, "Not Found")</f>
        <v>Corporate</v>
      </c>
      <c r="L1996" t="str">
        <f>_xlfn.XLOOKUP(D1996, dim_channels!A:A, dim_channels!B:B, "Not Found")</f>
        <v>Corporate Direct</v>
      </c>
      <c r="M1996">
        <f t="shared" si="124"/>
        <v>0</v>
      </c>
      <c r="N1996">
        <f t="shared" si="125"/>
        <v>1</v>
      </c>
      <c r="O1996">
        <f t="shared" si="126"/>
        <v>8749.44</v>
      </c>
      <c r="P1996">
        <f t="shared" si="127"/>
        <v>8749.44</v>
      </c>
    </row>
    <row r="1997" spans="1:16" x14ac:dyDescent="0.2">
      <c r="A1997" s="3" t="s">
        <v>2431</v>
      </c>
      <c r="B1997" s="3" t="s">
        <v>515</v>
      </c>
      <c r="C1997" s="3" t="s">
        <v>557</v>
      </c>
      <c r="D1997" s="3" t="s">
        <v>45</v>
      </c>
      <c r="E1997" s="3" t="s">
        <v>46</v>
      </c>
      <c r="F1997" s="3">
        <v>8148.82</v>
      </c>
      <c r="G1997" s="3">
        <v>407.44</v>
      </c>
      <c r="H1997" s="3">
        <v>7741.38</v>
      </c>
      <c r="I1997" s="3" t="s">
        <v>29</v>
      </c>
      <c r="J1997" s="5">
        <v>1.0526314429726999</v>
      </c>
      <c r="K1997" t="str">
        <f>_xlfn.XLOOKUP(D1997, dim_channels!A:A, dim_channels!C:C, "Not Found")</f>
        <v>Corporate</v>
      </c>
      <c r="L1997" t="str">
        <f>_xlfn.XLOOKUP(D1997, dim_channels!A:A, dim_channels!B:B, "Not Found")</f>
        <v>Corporate Direct</v>
      </c>
      <c r="M1997">
        <f t="shared" si="124"/>
        <v>0</v>
      </c>
      <c r="N1997">
        <f t="shared" si="125"/>
        <v>1</v>
      </c>
      <c r="O1997">
        <f t="shared" si="126"/>
        <v>7741.38</v>
      </c>
      <c r="P1997">
        <f t="shared" si="127"/>
        <v>8148.82</v>
      </c>
    </row>
    <row r="1998" spans="1:16" x14ac:dyDescent="0.2">
      <c r="A1998" s="2" t="s">
        <v>2432</v>
      </c>
      <c r="B1998" s="2" t="s">
        <v>418</v>
      </c>
      <c r="C1998" s="2" t="s">
        <v>781</v>
      </c>
      <c r="D1998" s="2" t="s">
        <v>169</v>
      </c>
      <c r="E1998" s="2" t="s">
        <v>46</v>
      </c>
      <c r="F1998" s="2">
        <v>2842.45</v>
      </c>
      <c r="G1998" s="2">
        <v>568.49</v>
      </c>
      <c r="H1998" s="2">
        <v>2273.96</v>
      </c>
      <c r="I1998" s="2" t="s">
        <v>29</v>
      </c>
      <c r="J1998" s="4">
        <v>1.25</v>
      </c>
      <c r="K1998" t="str">
        <f>_xlfn.XLOOKUP(D1998, dim_channels!A:A, dim_channels!C:C, "Not Found")</f>
        <v>GDS</v>
      </c>
      <c r="L1998" t="str">
        <f>_xlfn.XLOOKUP(D1998, dim_channels!A:A, dim_channels!B:B, "Not Found")</f>
        <v>GDS (Amadeus)</v>
      </c>
      <c r="M1998">
        <f t="shared" si="124"/>
        <v>0</v>
      </c>
      <c r="N1998">
        <f t="shared" si="125"/>
        <v>1</v>
      </c>
      <c r="O1998">
        <f t="shared" si="126"/>
        <v>2273.96</v>
      </c>
      <c r="P1998">
        <f t="shared" si="127"/>
        <v>2842.45</v>
      </c>
    </row>
    <row r="1999" spans="1:16" x14ac:dyDescent="0.2">
      <c r="A1999" s="3" t="s">
        <v>2433</v>
      </c>
      <c r="B1999" s="3" t="s">
        <v>299</v>
      </c>
      <c r="C1999" s="3" t="s">
        <v>448</v>
      </c>
      <c r="D1999" s="3" t="s">
        <v>45</v>
      </c>
      <c r="E1999" s="3" t="s">
        <v>46</v>
      </c>
      <c r="F1999" s="3">
        <v>2486.4699999999998</v>
      </c>
      <c r="G1999" s="3">
        <v>124.32</v>
      </c>
      <c r="H1999" s="3">
        <v>2362.15</v>
      </c>
      <c r="I1999" s="3" t="s">
        <v>56</v>
      </c>
      <c r="J1999" s="5">
        <v>1.052630019262113</v>
      </c>
      <c r="K1999" t="str">
        <f>_xlfn.XLOOKUP(D1999, dim_channels!A:A, dim_channels!C:C, "Not Found")</f>
        <v>Corporate</v>
      </c>
      <c r="L1999" t="str">
        <f>_xlfn.XLOOKUP(D1999, dim_channels!A:A, dim_channels!B:B, "Not Found")</f>
        <v>Corporate Direct</v>
      </c>
      <c r="M1999">
        <f t="shared" si="124"/>
        <v>0</v>
      </c>
      <c r="N1999">
        <f t="shared" si="125"/>
        <v>0</v>
      </c>
      <c r="O1999">
        <f t="shared" si="126"/>
        <v>0</v>
      </c>
      <c r="P1999">
        <f t="shared" si="127"/>
        <v>0</v>
      </c>
    </row>
    <row r="2000" spans="1:16" x14ac:dyDescent="0.2">
      <c r="A2000" s="2" t="s">
        <v>2434</v>
      </c>
      <c r="B2000" s="2" t="s">
        <v>262</v>
      </c>
      <c r="C2000" s="2" t="s">
        <v>955</v>
      </c>
      <c r="D2000" s="2" t="s">
        <v>33</v>
      </c>
      <c r="E2000" s="2" t="s">
        <v>34</v>
      </c>
      <c r="F2000" s="2">
        <v>22031.69</v>
      </c>
      <c r="G2000" s="2">
        <v>3304.75</v>
      </c>
      <c r="H2000" s="2">
        <v>18726.939999999999</v>
      </c>
      <c r="I2000" s="2" t="s">
        <v>29</v>
      </c>
      <c r="J2000" s="4">
        <v>1.1764703683570299</v>
      </c>
      <c r="K2000" t="str">
        <f>_xlfn.XLOOKUP(D2000, dim_channels!A:A, dim_channels!C:C, "Not Found")</f>
        <v>OTA</v>
      </c>
      <c r="L2000" t="str">
        <f>_xlfn.XLOOKUP(D2000, dim_channels!A:A, dim_channels!B:B, "Not Found")</f>
        <v>Booking.com</v>
      </c>
      <c r="M2000">
        <f t="shared" si="124"/>
        <v>0</v>
      </c>
      <c r="N2000">
        <f t="shared" si="125"/>
        <v>1</v>
      </c>
      <c r="O2000">
        <f t="shared" si="126"/>
        <v>18726.939999999999</v>
      </c>
      <c r="P2000">
        <f t="shared" si="127"/>
        <v>22031.69</v>
      </c>
    </row>
    <row r="2001" spans="1:16" x14ac:dyDescent="0.2">
      <c r="A2001" s="3" t="s">
        <v>2435</v>
      </c>
      <c r="B2001" s="3" t="s">
        <v>504</v>
      </c>
      <c r="C2001" s="3" t="s">
        <v>2359</v>
      </c>
      <c r="D2001" s="3" t="s">
        <v>64</v>
      </c>
      <c r="E2001" s="3" t="s">
        <v>115</v>
      </c>
      <c r="F2001" s="3">
        <v>20543.86</v>
      </c>
      <c r="G2001" s="3">
        <v>0</v>
      </c>
      <c r="H2001" s="3">
        <v>20543.86</v>
      </c>
      <c r="I2001" s="3" t="s">
        <v>29</v>
      </c>
      <c r="J2001" s="5">
        <v>1</v>
      </c>
      <c r="K2001" t="str">
        <f>_xlfn.XLOOKUP(D2001, dim_channels!A:A, dim_channels!C:C, "Not Found")</f>
        <v>Direct</v>
      </c>
      <c r="L2001" t="str">
        <f>_xlfn.XLOOKUP(D2001, dim_channels!A:A, dim_channels!B:B, "Not Found")</f>
        <v>Direct Website</v>
      </c>
      <c r="M2001">
        <f t="shared" si="124"/>
        <v>0</v>
      </c>
      <c r="N2001">
        <f t="shared" si="125"/>
        <v>1</v>
      </c>
      <c r="O2001">
        <f t="shared" si="126"/>
        <v>20543.86</v>
      </c>
      <c r="P2001">
        <f t="shared" si="127"/>
        <v>20543.86</v>
      </c>
    </row>
    <row r="2002" spans="1:16" x14ac:dyDescent="0.2">
      <c r="A2002" s="2" t="s">
        <v>2436</v>
      </c>
      <c r="B2002" s="2" t="s">
        <v>104</v>
      </c>
      <c r="C2002" s="2" t="s">
        <v>546</v>
      </c>
      <c r="D2002" s="2" t="s">
        <v>114</v>
      </c>
      <c r="E2002" s="2" t="s">
        <v>115</v>
      </c>
      <c r="F2002" s="2">
        <v>2856.75</v>
      </c>
      <c r="G2002" s="2">
        <v>285.68</v>
      </c>
      <c r="H2002" s="2">
        <v>2571.0700000000002</v>
      </c>
      <c r="I2002" s="2" t="s">
        <v>29</v>
      </c>
      <c r="J2002" s="4">
        <v>1.1111132719062491</v>
      </c>
      <c r="K2002" t="str">
        <f>_xlfn.XLOOKUP(D2002, dim_channels!A:A, dim_channels!C:C, "Not Found")</f>
        <v>Offline</v>
      </c>
      <c r="L2002" t="str">
        <f>_xlfn.XLOOKUP(D2002, dim_channels!A:A, dim_channels!B:B, "Not Found")</f>
        <v>Travel Agency</v>
      </c>
      <c r="M2002">
        <f t="shared" si="124"/>
        <v>0</v>
      </c>
      <c r="N2002">
        <f t="shared" si="125"/>
        <v>1</v>
      </c>
      <c r="O2002">
        <f t="shared" si="126"/>
        <v>2571.0700000000002</v>
      </c>
      <c r="P2002">
        <f t="shared" si="127"/>
        <v>2856.75</v>
      </c>
    </row>
    <row r="2003" spans="1:16" x14ac:dyDescent="0.2">
      <c r="A2003" s="3" t="s">
        <v>2437</v>
      </c>
      <c r="B2003" s="3" t="s">
        <v>261</v>
      </c>
      <c r="C2003" s="3" t="s">
        <v>262</v>
      </c>
      <c r="D2003" s="3" t="s">
        <v>64</v>
      </c>
      <c r="E2003" s="3" t="s">
        <v>34</v>
      </c>
      <c r="F2003" s="3">
        <v>15594.14</v>
      </c>
      <c r="G2003" s="3">
        <v>0</v>
      </c>
      <c r="H2003" s="3">
        <v>15594.14</v>
      </c>
      <c r="I2003" s="3" t="s">
        <v>41</v>
      </c>
      <c r="J2003" s="5">
        <v>1</v>
      </c>
      <c r="K2003" t="str">
        <f>_xlfn.XLOOKUP(D2003, dim_channels!A:A, dim_channels!C:C, "Not Found")</f>
        <v>Direct</v>
      </c>
      <c r="L2003" t="str">
        <f>_xlfn.XLOOKUP(D2003, dim_channels!A:A, dim_channels!B:B, "Not Found")</f>
        <v>Direct Website</v>
      </c>
      <c r="M2003">
        <f t="shared" si="124"/>
        <v>1</v>
      </c>
      <c r="N2003">
        <f t="shared" si="125"/>
        <v>0</v>
      </c>
      <c r="O2003">
        <f t="shared" si="126"/>
        <v>0</v>
      </c>
      <c r="P2003">
        <f t="shared" si="127"/>
        <v>0</v>
      </c>
    </row>
    <row r="2004" spans="1:16" x14ac:dyDescent="0.2">
      <c r="A2004" s="2" t="s">
        <v>2438</v>
      </c>
      <c r="B2004" s="2" t="s">
        <v>230</v>
      </c>
      <c r="C2004" s="2" t="s">
        <v>570</v>
      </c>
      <c r="D2004" s="2" t="s">
        <v>52</v>
      </c>
      <c r="E2004" s="2" t="s">
        <v>34</v>
      </c>
      <c r="F2004" s="2">
        <v>8284.94</v>
      </c>
      <c r="G2004" s="2">
        <v>994.19</v>
      </c>
      <c r="H2004" s="2">
        <v>7290.75</v>
      </c>
      <c r="I2004" s="2" t="s">
        <v>56</v>
      </c>
      <c r="J2004" s="4">
        <v>1.136363199945136</v>
      </c>
      <c r="K2004" t="str">
        <f>_xlfn.XLOOKUP(D2004, dim_channels!A:A, dim_channels!C:C, "Not Found")</f>
        <v>OTA</v>
      </c>
      <c r="L2004" t="str">
        <f>_xlfn.XLOOKUP(D2004, dim_channels!A:A, dim_channels!B:B, "Not Found")</f>
        <v>Agoda</v>
      </c>
      <c r="M2004">
        <f t="shared" si="124"/>
        <v>0</v>
      </c>
      <c r="N2004">
        <f t="shared" si="125"/>
        <v>0</v>
      </c>
      <c r="O2004">
        <f t="shared" si="126"/>
        <v>0</v>
      </c>
      <c r="P2004">
        <f t="shared" si="127"/>
        <v>0</v>
      </c>
    </row>
    <row r="2005" spans="1:16" x14ac:dyDescent="0.2">
      <c r="A2005" s="3" t="s">
        <v>2439</v>
      </c>
      <c r="B2005" s="3" t="s">
        <v>129</v>
      </c>
      <c r="C2005" s="3" t="s">
        <v>426</v>
      </c>
      <c r="D2005" s="3" t="s">
        <v>169</v>
      </c>
      <c r="E2005" s="3" t="s">
        <v>46</v>
      </c>
      <c r="F2005" s="3">
        <v>7838.47</v>
      </c>
      <c r="G2005" s="3">
        <v>1567.69</v>
      </c>
      <c r="H2005" s="3">
        <v>6270.78</v>
      </c>
      <c r="I2005" s="3" t="s">
        <v>29</v>
      </c>
      <c r="J2005" s="5">
        <v>1.249999202651026</v>
      </c>
      <c r="K2005" t="str">
        <f>_xlfn.XLOOKUP(D2005, dim_channels!A:A, dim_channels!C:C, "Not Found")</f>
        <v>GDS</v>
      </c>
      <c r="L2005" t="str">
        <f>_xlfn.XLOOKUP(D2005, dim_channels!A:A, dim_channels!B:B, "Not Found")</f>
        <v>GDS (Amadeus)</v>
      </c>
      <c r="M2005">
        <f t="shared" si="124"/>
        <v>0</v>
      </c>
      <c r="N2005">
        <f t="shared" si="125"/>
        <v>1</v>
      </c>
      <c r="O2005">
        <f t="shared" si="126"/>
        <v>6270.78</v>
      </c>
      <c r="P2005">
        <f t="shared" si="127"/>
        <v>7838.47</v>
      </c>
    </row>
    <row r="2006" spans="1:16" x14ac:dyDescent="0.2">
      <c r="A2006" s="2" t="s">
        <v>2440</v>
      </c>
      <c r="B2006" s="2" t="s">
        <v>532</v>
      </c>
      <c r="C2006" s="2" t="s">
        <v>420</v>
      </c>
      <c r="D2006" s="2" t="s">
        <v>52</v>
      </c>
      <c r="E2006" s="2" t="s">
        <v>34</v>
      </c>
      <c r="F2006" s="2">
        <v>2642.85</v>
      </c>
      <c r="G2006" s="2">
        <v>317.14</v>
      </c>
      <c r="H2006" s="2">
        <v>2325.71</v>
      </c>
      <c r="I2006" s="2" t="s">
        <v>56</v>
      </c>
      <c r="J2006" s="4">
        <v>1.1363626591449489</v>
      </c>
      <c r="K2006" t="str">
        <f>_xlfn.XLOOKUP(D2006, dim_channels!A:A, dim_channels!C:C, "Not Found")</f>
        <v>OTA</v>
      </c>
      <c r="L2006" t="str">
        <f>_xlfn.XLOOKUP(D2006, dim_channels!A:A, dim_channels!B:B, "Not Found")</f>
        <v>Agoda</v>
      </c>
      <c r="M2006">
        <f t="shared" si="124"/>
        <v>0</v>
      </c>
      <c r="N2006">
        <f t="shared" si="125"/>
        <v>0</v>
      </c>
      <c r="O2006">
        <f t="shared" si="126"/>
        <v>0</v>
      </c>
      <c r="P2006">
        <f t="shared" si="127"/>
        <v>0</v>
      </c>
    </row>
    <row r="2007" spans="1:16" x14ac:dyDescent="0.2">
      <c r="A2007" s="3" t="s">
        <v>2441</v>
      </c>
      <c r="B2007" s="3" t="s">
        <v>127</v>
      </c>
      <c r="C2007" s="3" t="s">
        <v>261</v>
      </c>
      <c r="D2007" s="3" t="s">
        <v>33</v>
      </c>
      <c r="E2007" s="3" t="s">
        <v>28</v>
      </c>
      <c r="F2007" s="3">
        <v>7561.01</v>
      </c>
      <c r="G2007" s="3">
        <v>1134.1500000000001</v>
      </c>
      <c r="H2007" s="3">
        <v>6426.86</v>
      </c>
      <c r="I2007" s="3" t="s">
        <v>41</v>
      </c>
      <c r="J2007" s="5">
        <v>1.17647031365239</v>
      </c>
      <c r="K2007" t="str">
        <f>_xlfn.XLOOKUP(D2007, dim_channels!A:A, dim_channels!C:C, "Not Found")</f>
        <v>OTA</v>
      </c>
      <c r="L2007" t="str">
        <f>_xlfn.XLOOKUP(D2007, dim_channels!A:A, dim_channels!B:B, "Not Found")</f>
        <v>Booking.com</v>
      </c>
      <c r="M2007">
        <f t="shared" si="124"/>
        <v>1</v>
      </c>
      <c r="N2007">
        <f t="shared" si="125"/>
        <v>0</v>
      </c>
      <c r="O2007">
        <f t="shared" si="126"/>
        <v>0</v>
      </c>
      <c r="P2007">
        <f t="shared" si="127"/>
        <v>0</v>
      </c>
    </row>
    <row r="2008" spans="1:16" x14ac:dyDescent="0.2">
      <c r="A2008" s="2" t="s">
        <v>2442</v>
      </c>
      <c r="B2008" s="2" t="s">
        <v>679</v>
      </c>
      <c r="C2008" s="2" t="s">
        <v>85</v>
      </c>
      <c r="D2008" s="2" t="s">
        <v>27</v>
      </c>
      <c r="E2008" s="2" t="s">
        <v>28</v>
      </c>
      <c r="F2008" s="2">
        <v>5933.79</v>
      </c>
      <c r="G2008" s="2">
        <v>1068.08</v>
      </c>
      <c r="H2008" s="2">
        <v>4865.71</v>
      </c>
      <c r="I2008" s="2" t="s">
        <v>41</v>
      </c>
      <c r="J2008" s="4">
        <v>1.219511643727226</v>
      </c>
      <c r="K2008" t="str">
        <f>_xlfn.XLOOKUP(D2008, dim_channels!A:A, dim_channels!C:C, "Not Found")</f>
        <v>OTA</v>
      </c>
      <c r="L2008" t="str">
        <f>_xlfn.XLOOKUP(D2008, dim_channels!A:A, dim_channels!B:B, "Not Found")</f>
        <v>Expedia</v>
      </c>
      <c r="M2008">
        <f t="shared" si="124"/>
        <v>1</v>
      </c>
      <c r="N2008">
        <f t="shared" si="125"/>
        <v>0</v>
      </c>
      <c r="O2008">
        <f t="shared" si="126"/>
        <v>0</v>
      </c>
      <c r="P2008">
        <f t="shared" si="127"/>
        <v>0</v>
      </c>
    </row>
    <row r="2009" spans="1:16" x14ac:dyDescent="0.2">
      <c r="A2009" s="3" t="s">
        <v>2443</v>
      </c>
      <c r="B2009" s="3" t="s">
        <v>360</v>
      </c>
      <c r="C2009" s="3" t="s">
        <v>346</v>
      </c>
      <c r="D2009" s="3" t="s">
        <v>45</v>
      </c>
      <c r="E2009" s="3" t="s">
        <v>46</v>
      </c>
      <c r="F2009" s="3">
        <v>8115.58</v>
      </c>
      <c r="G2009" s="3">
        <v>405.78</v>
      </c>
      <c r="H2009" s="3">
        <v>7709.8</v>
      </c>
      <c r="I2009" s="3" t="s">
        <v>29</v>
      </c>
      <c r="J2009" s="5">
        <v>1.052631715479001</v>
      </c>
      <c r="K2009" t="str">
        <f>_xlfn.XLOOKUP(D2009, dim_channels!A:A, dim_channels!C:C, "Not Found")</f>
        <v>Corporate</v>
      </c>
      <c r="L2009" t="str">
        <f>_xlfn.XLOOKUP(D2009, dim_channels!A:A, dim_channels!B:B, "Not Found")</f>
        <v>Corporate Direct</v>
      </c>
      <c r="M2009">
        <f t="shared" si="124"/>
        <v>0</v>
      </c>
      <c r="N2009">
        <f t="shared" si="125"/>
        <v>1</v>
      </c>
      <c r="O2009">
        <f t="shared" si="126"/>
        <v>7709.8</v>
      </c>
      <c r="P2009">
        <f t="shared" si="127"/>
        <v>8115.58</v>
      </c>
    </row>
    <row r="2010" spans="1:16" x14ac:dyDescent="0.2">
      <c r="A2010" s="2" t="s">
        <v>2444</v>
      </c>
      <c r="B2010" s="2" t="s">
        <v>504</v>
      </c>
      <c r="C2010" s="2" t="s">
        <v>791</v>
      </c>
      <c r="D2010" s="2" t="s">
        <v>27</v>
      </c>
      <c r="E2010" s="2" t="s">
        <v>60</v>
      </c>
      <c r="F2010" s="2">
        <v>3677.67</v>
      </c>
      <c r="G2010" s="2">
        <v>0</v>
      </c>
      <c r="H2010" s="2">
        <v>3677.67</v>
      </c>
      <c r="I2010" s="2" t="s">
        <v>29</v>
      </c>
      <c r="J2010" s="4">
        <v>1</v>
      </c>
      <c r="K2010" t="str">
        <f>_xlfn.XLOOKUP(D2010, dim_channels!A:A, dim_channels!C:C, "Not Found")</f>
        <v>OTA</v>
      </c>
      <c r="L2010" t="str">
        <f>_xlfn.XLOOKUP(D2010, dim_channels!A:A, dim_channels!B:B, "Not Found")</f>
        <v>Expedia</v>
      </c>
      <c r="M2010">
        <f t="shared" si="124"/>
        <v>0</v>
      </c>
      <c r="N2010">
        <f t="shared" si="125"/>
        <v>1</v>
      </c>
      <c r="O2010">
        <f t="shared" si="126"/>
        <v>3677.67</v>
      </c>
      <c r="P2010">
        <f t="shared" si="127"/>
        <v>3677.67</v>
      </c>
    </row>
    <row r="2011" spans="1:16" x14ac:dyDescent="0.2">
      <c r="A2011" s="3" t="s">
        <v>2445</v>
      </c>
      <c r="B2011" s="3" t="s">
        <v>822</v>
      </c>
      <c r="C2011" s="3" t="s">
        <v>520</v>
      </c>
      <c r="D2011" s="3" t="s">
        <v>33</v>
      </c>
      <c r="E2011" s="3" t="s">
        <v>34</v>
      </c>
      <c r="F2011" s="3">
        <v>7262.91</v>
      </c>
      <c r="G2011" s="3">
        <v>1089.44</v>
      </c>
      <c r="H2011" s="3">
        <v>6173.47</v>
      </c>
      <c r="I2011" s="3" t="s">
        <v>29</v>
      </c>
      <c r="J2011" s="5">
        <v>1.1764712552259911</v>
      </c>
      <c r="K2011" t="str">
        <f>_xlfn.XLOOKUP(D2011, dim_channels!A:A, dim_channels!C:C, "Not Found")</f>
        <v>OTA</v>
      </c>
      <c r="L2011" t="str">
        <f>_xlfn.XLOOKUP(D2011, dim_channels!A:A, dim_channels!B:B, "Not Found")</f>
        <v>Booking.com</v>
      </c>
      <c r="M2011">
        <f t="shared" si="124"/>
        <v>0</v>
      </c>
      <c r="N2011">
        <f t="shared" si="125"/>
        <v>1</v>
      </c>
      <c r="O2011">
        <f t="shared" si="126"/>
        <v>6173.47</v>
      </c>
      <c r="P2011">
        <f t="shared" si="127"/>
        <v>7262.91</v>
      </c>
    </row>
    <row r="2012" spans="1:16" x14ac:dyDescent="0.2">
      <c r="A2012" s="2" t="s">
        <v>2446</v>
      </c>
      <c r="B2012" s="2" t="s">
        <v>294</v>
      </c>
      <c r="C2012" s="2" t="s">
        <v>51</v>
      </c>
      <c r="D2012" s="2" t="s">
        <v>33</v>
      </c>
      <c r="E2012" s="2" t="s">
        <v>60</v>
      </c>
      <c r="F2012" s="2">
        <v>5969.39</v>
      </c>
      <c r="G2012" s="2">
        <v>0</v>
      </c>
      <c r="H2012" s="2">
        <v>5969.39</v>
      </c>
      <c r="I2012" s="2" t="s">
        <v>41</v>
      </c>
      <c r="J2012" s="4">
        <v>1</v>
      </c>
      <c r="K2012" t="str">
        <f>_xlfn.XLOOKUP(D2012, dim_channels!A:A, dim_channels!C:C, "Not Found")</f>
        <v>OTA</v>
      </c>
      <c r="L2012" t="str">
        <f>_xlfn.XLOOKUP(D2012, dim_channels!A:A, dim_channels!B:B, "Not Found")</f>
        <v>Booking.com</v>
      </c>
      <c r="M2012">
        <f t="shared" si="124"/>
        <v>1</v>
      </c>
      <c r="N2012">
        <f t="shared" si="125"/>
        <v>0</v>
      </c>
      <c r="O2012">
        <f t="shared" si="126"/>
        <v>0</v>
      </c>
      <c r="P2012">
        <f t="shared" si="127"/>
        <v>0</v>
      </c>
    </row>
    <row r="2013" spans="1:16" x14ac:dyDescent="0.2">
      <c r="A2013" s="3" t="s">
        <v>2447</v>
      </c>
      <c r="B2013" s="3" t="s">
        <v>368</v>
      </c>
      <c r="C2013" s="3" t="s">
        <v>164</v>
      </c>
      <c r="D2013" s="3" t="s">
        <v>52</v>
      </c>
      <c r="E2013" s="3" t="s">
        <v>60</v>
      </c>
      <c r="F2013" s="3">
        <v>6324.09</v>
      </c>
      <c r="G2013" s="3">
        <v>0</v>
      </c>
      <c r="H2013" s="3">
        <v>6324.09</v>
      </c>
      <c r="I2013" s="3" t="s">
        <v>29</v>
      </c>
      <c r="J2013" s="5">
        <v>1</v>
      </c>
      <c r="K2013" t="str">
        <f>_xlfn.XLOOKUP(D2013, dim_channels!A:A, dim_channels!C:C, "Not Found")</f>
        <v>OTA</v>
      </c>
      <c r="L2013" t="str">
        <f>_xlfn.XLOOKUP(D2013, dim_channels!A:A, dim_channels!B:B, "Not Found")</f>
        <v>Agoda</v>
      </c>
      <c r="M2013">
        <f t="shared" si="124"/>
        <v>0</v>
      </c>
      <c r="N2013">
        <f t="shared" si="125"/>
        <v>1</v>
      </c>
      <c r="O2013">
        <f t="shared" si="126"/>
        <v>6324.09</v>
      </c>
      <c r="P2013">
        <f t="shared" si="127"/>
        <v>6324.09</v>
      </c>
    </row>
    <row r="2014" spans="1:16" x14ac:dyDescent="0.2">
      <c r="A2014" s="2" t="s">
        <v>2448</v>
      </c>
      <c r="B2014" s="2" t="s">
        <v>520</v>
      </c>
      <c r="C2014" s="2" t="s">
        <v>159</v>
      </c>
      <c r="D2014" s="2" t="s">
        <v>64</v>
      </c>
      <c r="E2014" s="2" t="s">
        <v>34</v>
      </c>
      <c r="F2014" s="2">
        <v>3283.97</v>
      </c>
      <c r="G2014" s="2">
        <v>0</v>
      </c>
      <c r="H2014" s="2">
        <v>3283.97</v>
      </c>
      <c r="I2014" s="2" t="s">
        <v>29</v>
      </c>
      <c r="J2014" s="4">
        <v>1</v>
      </c>
      <c r="K2014" t="str">
        <f>_xlfn.XLOOKUP(D2014, dim_channels!A:A, dim_channels!C:C, "Not Found")</f>
        <v>Direct</v>
      </c>
      <c r="L2014" t="str">
        <f>_xlfn.XLOOKUP(D2014, dim_channels!A:A, dim_channels!B:B, "Not Found")</f>
        <v>Direct Website</v>
      </c>
      <c r="M2014">
        <f t="shared" si="124"/>
        <v>0</v>
      </c>
      <c r="N2014">
        <f t="shared" si="125"/>
        <v>1</v>
      </c>
      <c r="O2014">
        <f t="shared" si="126"/>
        <v>3283.97</v>
      </c>
      <c r="P2014">
        <f t="shared" si="127"/>
        <v>3283.97</v>
      </c>
    </row>
    <row r="2015" spans="1:16" x14ac:dyDescent="0.2">
      <c r="A2015" s="3" t="s">
        <v>2449</v>
      </c>
      <c r="B2015" s="3" t="s">
        <v>300</v>
      </c>
      <c r="C2015" s="3" t="s">
        <v>564</v>
      </c>
      <c r="D2015" s="3" t="s">
        <v>114</v>
      </c>
      <c r="E2015" s="3" t="s">
        <v>115</v>
      </c>
      <c r="F2015" s="3">
        <v>5489.36</v>
      </c>
      <c r="G2015" s="3">
        <v>548.94000000000005</v>
      </c>
      <c r="H2015" s="3">
        <v>4940.42</v>
      </c>
      <c r="I2015" s="3" t="s">
        <v>29</v>
      </c>
      <c r="J2015" s="5">
        <v>1.1111120107197361</v>
      </c>
      <c r="K2015" t="str">
        <f>_xlfn.XLOOKUP(D2015, dim_channels!A:A, dim_channels!C:C, "Not Found")</f>
        <v>Offline</v>
      </c>
      <c r="L2015" t="str">
        <f>_xlfn.XLOOKUP(D2015, dim_channels!A:A, dim_channels!B:B, "Not Found")</f>
        <v>Travel Agency</v>
      </c>
      <c r="M2015">
        <f t="shared" si="124"/>
        <v>0</v>
      </c>
      <c r="N2015">
        <f t="shared" si="125"/>
        <v>1</v>
      </c>
      <c r="O2015">
        <f t="shared" si="126"/>
        <v>4940.42</v>
      </c>
      <c r="P2015">
        <f t="shared" si="127"/>
        <v>5489.36</v>
      </c>
    </row>
    <row r="2016" spans="1:16" x14ac:dyDescent="0.2">
      <c r="A2016" s="2" t="s">
        <v>2450</v>
      </c>
      <c r="B2016" s="2" t="s">
        <v>839</v>
      </c>
      <c r="C2016" s="2" t="s">
        <v>360</v>
      </c>
      <c r="D2016" s="2" t="s">
        <v>27</v>
      </c>
      <c r="E2016" s="2" t="s">
        <v>28</v>
      </c>
      <c r="F2016" s="2">
        <v>8601.5499999999993</v>
      </c>
      <c r="G2016" s="2">
        <v>1548.28</v>
      </c>
      <c r="H2016" s="2">
        <v>7053.27</v>
      </c>
      <c r="I2016" s="2" t="s">
        <v>29</v>
      </c>
      <c r="J2016" s="4">
        <v>1.219512368022208</v>
      </c>
      <c r="K2016" t="str">
        <f>_xlfn.XLOOKUP(D2016, dim_channels!A:A, dim_channels!C:C, "Not Found")</f>
        <v>OTA</v>
      </c>
      <c r="L2016" t="str">
        <f>_xlfn.XLOOKUP(D2016, dim_channels!A:A, dim_channels!B:B, "Not Found")</f>
        <v>Expedia</v>
      </c>
      <c r="M2016">
        <f t="shared" si="124"/>
        <v>0</v>
      </c>
      <c r="N2016">
        <f t="shared" si="125"/>
        <v>1</v>
      </c>
      <c r="O2016">
        <f t="shared" si="126"/>
        <v>7053.27</v>
      </c>
      <c r="P2016">
        <f t="shared" si="127"/>
        <v>8601.5499999999993</v>
      </c>
    </row>
    <row r="2017" spans="1:16" x14ac:dyDescent="0.2">
      <c r="A2017" s="3" t="s">
        <v>2451</v>
      </c>
      <c r="B2017" s="3" t="s">
        <v>566</v>
      </c>
      <c r="C2017" s="3" t="s">
        <v>489</v>
      </c>
      <c r="D2017" s="3" t="s">
        <v>64</v>
      </c>
      <c r="E2017" s="3" t="s">
        <v>34</v>
      </c>
      <c r="F2017" s="3">
        <v>6564.21</v>
      </c>
      <c r="G2017" s="3">
        <v>0</v>
      </c>
      <c r="H2017" s="3">
        <v>6564.21</v>
      </c>
      <c r="I2017" s="3" t="s">
        <v>29</v>
      </c>
      <c r="J2017" s="5">
        <v>1</v>
      </c>
      <c r="K2017" t="str">
        <f>_xlfn.XLOOKUP(D2017, dim_channels!A:A, dim_channels!C:C, "Not Found")</f>
        <v>Direct</v>
      </c>
      <c r="L2017" t="str">
        <f>_xlfn.XLOOKUP(D2017, dim_channels!A:A, dim_channels!B:B, "Not Found")</f>
        <v>Direct Website</v>
      </c>
      <c r="M2017">
        <f t="shared" si="124"/>
        <v>0</v>
      </c>
      <c r="N2017">
        <f t="shared" si="125"/>
        <v>1</v>
      </c>
      <c r="O2017">
        <f t="shared" si="126"/>
        <v>6564.21</v>
      </c>
      <c r="P2017">
        <f t="shared" si="127"/>
        <v>6564.21</v>
      </c>
    </row>
    <row r="2018" spans="1:16" x14ac:dyDescent="0.2">
      <c r="A2018" s="2" t="s">
        <v>2452</v>
      </c>
      <c r="B2018" s="2" t="s">
        <v>162</v>
      </c>
      <c r="C2018" s="2" t="s">
        <v>130</v>
      </c>
      <c r="D2018" s="2" t="s">
        <v>52</v>
      </c>
      <c r="E2018" s="2" t="s">
        <v>34</v>
      </c>
      <c r="F2018" s="2">
        <v>3744.2</v>
      </c>
      <c r="G2018" s="2">
        <v>449.3</v>
      </c>
      <c r="H2018" s="2">
        <v>3294.9</v>
      </c>
      <c r="I2018" s="2" t="s">
        <v>56</v>
      </c>
      <c r="J2018" s="4">
        <v>1.136362256821148</v>
      </c>
      <c r="K2018" t="str">
        <f>_xlfn.XLOOKUP(D2018, dim_channels!A:A, dim_channels!C:C, "Not Found")</f>
        <v>OTA</v>
      </c>
      <c r="L2018" t="str">
        <f>_xlfn.XLOOKUP(D2018, dim_channels!A:A, dim_channels!B:B, "Not Found")</f>
        <v>Agoda</v>
      </c>
      <c r="M2018">
        <f t="shared" si="124"/>
        <v>0</v>
      </c>
      <c r="N2018">
        <f t="shared" si="125"/>
        <v>0</v>
      </c>
      <c r="O2018">
        <f t="shared" si="126"/>
        <v>0</v>
      </c>
      <c r="P2018">
        <f t="shared" si="127"/>
        <v>0</v>
      </c>
    </row>
    <row r="2019" spans="1:16" x14ac:dyDescent="0.2">
      <c r="A2019" s="3" t="s">
        <v>2453</v>
      </c>
      <c r="B2019" s="3" t="s">
        <v>278</v>
      </c>
      <c r="C2019" s="3" t="s">
        <v>171</v>
      </c>
      <c r="D2019" s="3" t="s">
        <v>52</v>
      </c>
      <c r="E2019" s="3" t="s">
        <v>60</v>
      </c>
      <c r="F2019" s="3">
        <v>4831.04</v>
      </c>
      <c r="G2019" s="3">
        <v>0</v>
      </c>
      <c r="H2019" s="3">
        <v>4831.04</v>
      </c>
      <c r="I2019" s="3" t="s">
        <v>41</v>
      </c>
      <c r="J2019" s="5">
        <v>1</v>
      </c>
      <c r="K2019" t="str">
        <f>_xlfn.XLOOKUP(D2019, dim_channels!A:A, dim_channels!C:C, "Not Found")</f>
        <v>OTA</v>
      </c>
      <c r="L2019" t="str">
        <f>_xlfn.XLOOKUP(D2019, dim_channels!A:A, dim_channels!B:B, "Not Found")</f>
        <v>Agoda</v>
      </c>
      <c r="M2019">
        <f t="shared" si="124"/>
        <v>1</v>
      </c>
      <c r="N2019">
        <f t="shared" si="125"/>
        <v>0</v>
      </c>
      <c r="O2019">
        <f t="shared" si="126"/>
        <v>0</v>
      </c>
      <c r="P2019">
        <f t="shared" si="127"/>
        <v>0</v>
      </c>
    </row>
    <row r="2020" spans="1:16" x14ac:dyDescent="0.2">
      <c r="A2020" s="2" t="s">
        <v>2454</v>
      </c>
      <c r="B2020" s="2" t="s">
        <v>167</v>
      </c>
      <c r="C2020" s="2" t="s">
        <v>171</v>
      </c>
      <c r="D2020" s="2" t="s">
        <v>52</v>
      </c>
      <c r="E2020" s="2" t="s">
        <v>60</v>
      </c>
      <c r="F2020" s="2">
        <v>9343.65</v>
      </c>
      <c r="G2020" s="2">
        <v>0</v>
      </c>
      <c r="H2020" s="2">
        <v>9343.65</v>
      </c>
      <c r="I2020" s="2" t="s">
        <v>29</v>
      </c>
      <c r="J2020" s="4">
        <v>1</v>
      </c>
      <c r="K2020" t="str">
        <f>_xlfn.XLOOKUP(D2020, dim_channels!A:A, dim_channels!C:C, "Not Found")</f>
        <v>OTA</v>
      </c>
      <c r="L2020" t="str">
        <f>_xlfn.XLOOKUP(D2020, dim_channels!A:A, dim_channels!B:B, "Not Found")</f>
        <v>Agoda</v>
      </c>
      <c r="M2020">
        <f t="shared" si="124"/>
        <v>0</v>
      </c>
      <c r="N2020">
        <f t="shared" si="125"/>
        <v>1</v>
      </c>
      <c r="O2020">
        <f t="shared" si="126"/>
        <v>9343.65</v>
      </c>
      <c r="P2020">
        <f t="shared" si="127"/>
        <v>9343.65</v>
      </c>
    </row>
    <row r="2021" spans="1:16" x14ac:dyDescent="0.2">
      <c r="A2021" s="3" t="s">
        <v>2455</v>
      </c>
      <c r="B2021" s="3" t="s">
        <v>634</v>
      </c>
      <c r="C2021" s="3" t="s">
        <v>826</v>
      </c>
      <c r="D2021" s="3" t="s">
        <v>33</v>
      </c>
      <c r="E2021" s="3" t="s">
        <v>60</v>
      </c>
      <c r="F2021" s="3">
        <v>6222.05</v>
      </c>
      <c r="G2021" s="3">
        <v>0</v>
      </c>
      <c r="H2021" s="3">
        <v>6222.05</v>
      </c>
      <c r="I2021" s="3" t="s">
        <v>29</v>
      </c>
      <c r="J2021" s="5">
        <v>1</v>
      </c>
      <c r="K2021" t="str">
        <f>_xlfn.XLOOKUP(D2021, dim_channels!A:A, dim_channels!C:C, "Not Found")</f>
        <v>OTA</v>
      </c>
      <c r="L2021" t="str">
        <f>_xlfn.XLOOKUP(D2021, dim_channels!A:A, dim_channels!B:B, "Not Found")</f>
        <v>Booking.com</v>
      </c>
      <c r="M2021">
        <f t="shared" si="124"/>
        <v>0</v>
      </c>
      <c r="N2021">
        <f t="shared" si="125"/>
        <v>1</v>
      </c>
      <c r="O2021">
        <f t="shared" si="126"/>
        <v>6222.05</v>
      </c>
      <c r="P2021">
        <f t="shared" si="127"/>
        <v>6222.05</v>
      </c>
    </row>
    <row r="2022" spans="1:16" x14ac:dyDescent="0.2">
      <c r="A2022" s="2" t="s">
        <v>2456</v>
      </c>
      <c r="B2022" s="2" t="s">
        <v>489</v>
      </c>
      <c r="C2022" s="2" t="s">
        <v>232</v>
      </c>
      <c r="D2022" s="2" t="s">
        <v>114</v>
      </c>
      <c r="E2022" s="2" t="s">
        <v>115</v>
      </c>
      <c r="F2022" s="2">
        <v>11186.51</v>
      </c>
      <c r="G2022" s="2">
        <v>1118.6500000000001</v>
      </c>
      <c r="H2022" s="2">
        <v>10067.86</v>
      </c>
      <c r="I2022" s="2" t="s">
        <v>56</v>
      </c>
      <c r="J2022" s="4">
        <v>1.111111000748918</v>
      </c>
      <c r="K2022" t="str">
        <f>_xlfn.XLOOKUP(D2022, dim_channels!A:A, dim_channels!C:C, "Not Found")</f>
        <v>Offline</v>
      </c>
      <c r="L2022" t="str">
        <f>_xlfn.XLOOKUP(D2022, dim_channels!A:A, dim_channels!B:B, "Not Found")</f>
        <v>Travel Agency</v>
      </c>
      <c r="M2022">
        <f t="shared" si="124"/>
        <v>0</v>
      </c>
      <c r="N2022">
        <f t="shared" si="125"/>
        <v>0</v>
      </c>
      <c r="O2022">
        <f t="shared" si="126"/>
        <v>0</v>
      </c>
      <c r="P2022">
        <f t="shared" si="127"/>
        <v>0</v>
      </c>
    </row>
    <row r="2023" spans="1:16" x14ac:dyDescent="0.2">
      <c r="A2023" s="3" t="s">
        <v>2457</v>
      </c>
      <c r="B2023" s="3" t="s">
        <v>471</v>
      </c>
      <c r="C2023" s="3" t="s">
        <v>791</v>
      </c>
      <c r="D2023" s="3" t="s">
        <v>27</v>
      </c>
      <c r="E2023" s="3" t="s">
        <v>28</v>
      </c>
      <c r="F2023" s="3">
        <v>17808.150000000001</v>
      </c>
      <c r="G2023" s="3">
        <v>3205.47</v>
      </c>
      <c r="H2023" s="3">
        <v>14602.68</v>
      </c>
      <c r="I2023" s="3" t="s">
        <v>56</v>
      </c>
      <c r="J2023" s="5">
        <v>1.2195124456606601</v>
      </c>
      <c r="K2023" t="str">
        <f>_xlfn.XLOOKUP(D2023, dim_channels!A:A, dim_channels!C:C, "Not Found")</f>
        <v>OTA</v>
      </c>
      <c r="L2023" t="str">
        <f>_xlfn.XLOOKUP(D2023, dim_channels!A:A, dim_channels!B:B, "Not Found")</f>
        <v>Expedia</v>
      </c>
      <c r="M2023">
        <f t="shared" si="124"/>
        <v>0</v>
      </c>
      <c r="N2023">
        <f t="shared" si="125"/>
        <v>0</v>
      </c>
      <c r="O2023">
        <f t="shared" si="126"/>
        <v>0</v>
      </c>
      <c r="P2023">
        <f t="shared" si="127"/>
        <v>0</v>
      </c>
    </row>
    <row r="2024" spans="1:16" x14ac:dyDescent="0.2">
      <c r="A2024" s="2" t="s">
        <v>2458</v>
      </c>
      <c r="B2024" s="2" t="s">
        <v>335</v>
      </c>
      <c r="C2024" s="2" t="s">
        <v>741</v>
      </c>
      <c r="D2024" s="2" t="s">
        <v>52</v>
      </c>
      <c r="E2024" s="2" t="s">
        <v>60</v>
      </c>
      <c r="F2024" s="2">
        <v>2633.44</v>
      </c>
      <c r="G2024" s="2">
        <v>0</v>
      </c>
      <c r="H2024" s="2">
        <v>2633.44</v>
      </c>
      <c r="I2024" s="2" t="s">
        <v>29</v>
      </c>
      <c r="J2024" s="4">
        <v>1</v>
      </c>
      <c r="K2024" t="str">
        <f>_xlfn.XLOOKUP(D2024, dim_channels!A:A, dim_channels!C:C, "Not Found")</f>
        <v>OTA</v>
      </c>
      <c r="L2024" t="str">
        <f>_xlfn.XLOOKUP(D2024, dim_channels!A:A, dim_channels!B:B, "Not Found")</f>
        <v>Agoda</v>
      </c>
      <c r="M2024">
        <f t="shared" si="124"/>
        <v>0</v>
      </c>
      <c r="N2024">
        <f t="shared" si="125"/>
        <v>1</v>
      </c>
      <c r="O2024">
        <f t="shared" si="126"/>
        <v>2633.44</v>
      </c>
      <c r="P2024">
        <f t="shared" si="127"/>
        <v>2633.44</v>
      </c>
    </row>
    <row r="2025" spans="1:16" x14ac:dyDescent="0.2">
      <c r="A2025" s="3" t="s">
        <v>2459</v>
      </c>
      <c r="B2025" s="3" t="s">
        <v>570</v>
      </c>
      <c r="C2025" s="3" t="s">
        <v>69</v>
      </c>
      <c r="D2025" s="3" t="s">
        <v>114</v>
      </c>
      <c r="E2025" s="3" t="s">
        <v>115</v>
      </c>
      <c r="F2025" s="3">
        <v>5049.3599999999997</v>
      </c>
      <c r="G2025" s="3">
        <v>504.94</v>
      </c>
      <c r="H2025" s="3">
        <v>4544.42</v>
      </c>
      <c r="I2025" s="3" t="s">
        <v>29</v>
      </c>
      <c r="J2025" s="5">
        <v>1.1111120891114821</v>
      </c>
      <c r="K2025" t="str">
        <f>_xlfn.XLOOKUP(D2025, dim_channels!A:A, dim_channels!C:C, "Not Found")</f>
        <v>Offline</v>
      </c>
      <c r="L2025" t="str">
        <f>_xlfn.XLOOKUP(D2025, dim_channels!A:A, dim_channels!B:B, "Not Found")</f>
        <v>Travel Agency</v>
      </c>
      <c r="M2025">
        <f t="shared" si="124"/>
        <v>0</v>
      </c>
      <c r="N2025">
        <f t="shared" si="125"/>
        <v>1</v>
      </c>
      <c r="O2025">
        <f t="shared" si="126"/>
        <v>4544.42</v>
      </c>
      <c r="P2025">
        <f t="shared" si="127"/>
        <v>5049.3599999999997</v>
      </c>
    </row>
    <row r="2026" spans="1:16" x14ac:dyDescent="0.2">
      <c r="A2026" s="2" t="s">
        <v>2460</v>
      </c>
      <c r="B2026" s="2" t="s">
        <v>197</v>
      </c>
      <c r="C2026" s="2" t="s">
        <v>724</v>
      </c>
      <c r="D2026" s="2" t="s">
        <v>45</v>
      </c>
      <c r="E2026" s="2" t="s">
        <v>46</v>
      </c>
      <c r="F2026" s="2">
        <v>11177.09</v>
      </c>
      <c r="G2026" s="2">
        <v>558.85</v>
      </c>
      <c r="H2026" s="2">
        <v>10618.24</v>
      </c>
      <c r="I2026" s="2" t="s">
        <v>29</v>
      </c>
      <c r="J2026" s="4">
        <v>1.0526311328431079</v>
      </c>
      <c r="K2026" t="str">
        <f>_xlfn.XLOOKUP(D2026, dim_channels!A:A, dim_channels!C:C, "Not Found")</f>
        <v>Corporate</v>
      </c>
      <c r="L2026" t="str">
        <f>_xlfn.XLOOKUP(D2026, dim_channels!A:A, dim_channels!B:B, "Not Found")</f>
        <v>Corporate Direct</v>
      </c>
      <c r="M2026">
        <f t="shared" si="124"/>
        <v>0</v>
      </c>
      <c r="N2026">
        <f t="shared" si="125"/>
        <v>1</v>
      </c>
      <c r="O2026">
        <f t="shared" si="126"/>
        <v>10618.24</v>
      </c>
      <c r="P2026">
        <f t="shared" si="127"/>
        <v>11177.09</v>
      </c>
    </row>
    <row r="2027" spans="1:16" x14ac:dyDescent="0.2">
      <c r="A2027" s="3" t="s">
        <v>2461</v>
      </c>
      <c r="B2027" s="3" t="s">
        <v>300</v>
      </c>
      <c r="C2027" s="3" t="s">
        <v>403</v>
      </c>
      <c r="D2027" s="3" t="s">
        <v>33</v>
      </c>
      <c r="E2027" s="3" t="s">
        <v>60</v>
      </c>
      <c r="F2027" s="3">
        <v>5259.29</v>
      </c>
      <c r="G2027" s="3">
        <v>0</v>
      </c>
      <c r="H2027" s="3">
        <v>5259.29</v>
      </c>
      <c r="I2027" s="3" t="s">
        <v>41</v>
      </c>
      <c r="J2027" s="5">
        <v>1</v>
      </c>
      <c r="K2027" t="str">
        <f>_xlfn.XLOOKUP(D2027, dim_channels!A:A, dim_channels!C:C, "Not Found")</f>
        <v>OTA</v>
      </c>
      <c r="L2027" t="str">
        <f>_xlfn.XLOOKUP(D2027, dim_channels!A:A, dim_channels!B:B, "Not Found")</f>
        <v>Booking.com</v>
      </c>
      <c r="M2027">
        <f t="shared" si="124"/>
        <v>1</v>
      </c>
      <c r="N2027">
        <f t="shared" si="125"/>
        <v>0</v>
      </c>
      <c r="O2027">
        <f t="shared" si="126"/>
        <v>0</v>
      </c>
      <c r="P2027">
        <f t="shared" si="127"/>
        <v>0</v>
      </c>
    </row>
    <row r="2028" spans="1:16" x14ac:dyDescent="0.2">
      <c r="A2028" s="2" t="s">
        <v>2462</v>
      </c>
      <c r="B2028" s="2" t="s">
        <v>612</v>
      </c>
      <c r="C2028" s="2" t="s">
        <v>437</v>
      </c>
      <c r="D2028" s="2" t="s">
        <v>52</v>
      </c>
      <c r="E2028" s="2" t="s">
        <v>60</v>
      </c>
      <c r="F2028" s="2">
        <v>7589.54</v>
      </c>
      <c r="G2028" s="2">
        <v>0</v>
      </c>
      <c r="H2028" s="2">
        <v>7589.54</v>
      </c>
      <c r="I2028" s="2" t="s">
        <v>56</v>
      </c>
      <c r="J2028" s="4">
        <v>1</v>
      </c>
      <c r="K2028" t="str">
        <f>_xlfn.XLOOKUP(D2028, dim_channels!A:A, dim_channels!C:C, "Not Found")</f>
        <v>OTA</v>
      </c>
      <c r="L2028" t="str">
        <f>_xlfn.XLOOKUP(D2028, dim_channels!A:A, dim_channels!B:B, "Not Found")</f>
        <v>Agoda</v>
      </c>
      <c r="M2028">
        <f t="shared" si="124"/>
        <v>0</v>
      </c>
      <c r="N2028">
        <f t="shared" si="125"/>
        <v>0</v>
      </c>
      <c r="O2028">
        <f t="shared" si="126"/>
        <v>0</v>
      </c>
      <c r="P2028">
        <f t="shared" si="127"/>
        <v>0</v>
      </c>
    </row>
    <row r="2029" spans="1:16" x14ac:dyDescent="0.2">
      <c r="A2029" s="3" t="s">
        <v>2463</v>
      </c>
      <c r="B2029" s="3" t="s">
        <v>669</v>
      </c>
      <c r="C2029" s="3" t="s">
        <v>184</v>
      </c>
      <c r="D2029" s="3" t="s">
        <v>52</v>
      </c>
      <c r="E2029" s="3" t="s">
        <v>34</v>
      </c>
      <c r="F2029" s="3">
        <v>6237.59</v>
      </c>
      <c r="G2029" s="3">
        <v>748.51</v>
      </c>
      <c r="H2029" s="3">
        <v>5489.08</v>
      </c>
      <c r="I2029" s="3" t="s">
        <v>41</v>
      </c>
      <c r="J2029" s="5">
        <v>1.136363470745553</v>
      </c>
      <c r="K2029" t="str">
        <f>_xlfn.XLOOKUP(D2029, dim_channels!A:A, dim_channels!C:C, "Not Found")</f>
        <v>OTA</v>
      </c>
      <c r="L2029" t="str">
        <f>_xlfn.XLOOKUP(D2029, dim_channels!A:A, dim_channels!B:B, "Not Found")</f>
        <v>Agoda</v>
      </c>
      <c r="M2029">
        <f t="shared" si="124"/>
        <v>1</v>
      </c>
      <c r="N2029">
        <f t="shared" si="125"/>
        <v>0</v>
      </c>
      <c r="O2029">
        <f t="shared" si="126"/>
        <v>0</v>
      </c>
      <c r="P2029">
        <f t="shared" si="127"/>
        <v>0</v>
      </c>
    </row>
    <row r="2030" spans="1:16" x14ac:dyDescent="0.2">
      <c r="A2030" s="2" t="s">
        <v>2464</v>
      </c>
      <c r="B2030" s="2" t="s">
        <v>584</v>
      </c>
      <c r="C2030" s="2" t="s">
        <v>133</v>
      </c>
      <c r="D2030" s="2" t="s">
        <v>45</v>
      </c>
      <c r="E2030" s="2" t="s">
        <v>89</v>
      </c>
      <c r="F2030" s="2">
        <v>2894.47</v>
      </c>
      <c r="G2030" s="2">
        <v>0</v>
      </c>
      <c r="H2030" s="2">
        <v>2894.47</v>
      </c>
      <c r="I2030" s="2" t="s">
        <v>29</v>
      </c>
      <c r="J2030" s="4">
        <v>1</v>
      </c>
      <c r="K2030" t="str">
        <f>_xlfn.XLOOKUP(D2030, dim_channels!A:A, dim_channels!C:C, "Not Found")</f>
        <v>Corporate</v>
      </c>
      <c r="L2030" t="str">
        <f>_xlfn.XLOOKUP(D2030, dim_channels!A:A, dim_channels!B:B, "Not Found")</f>
        <v>Corporate Direct</v>
      </c>
      <c r="M2030">
        <f t="shared" si="124"/>
        <v>0</v>
      </c>
      <c r="N2030">
        <f t="shared" si="125"/>
        <v>1</v>
      </c>
      <c r="O2030">
        <f t="shared" si="126"/>
        <v>2894.47</v>
      </c>
      <c r="P2030">
        <f t="shared" si="127"/>
        <v>2894.47</v>
      </c>
    </row>
    <row r="2031" spans="1:16" x14ac:dyDescent="0.2">
      <c r="A2031" s="3" t="s">
        <v>2465</v>
      </c>
      <c r="B2031" s="3" t="s">
        <v>130</v>
      </c>
      <c r="C2031" s="3" t="s">
        <v>355</v>
      </c>
      <c r="D2031" s="3" t="s">
        <v>64</v>
      </c>
      <c r="E2031" s="3" t="s">
        <v>28</v>
      </c>
      <c r="F2031" s="3">
        <v>14449.78</v>
      </c>
      <c r="G2031" s="3">
        <v>0</v>
      </c>
      <c r="H2031" s="3">
        <v>14449.78</v>
      </c>
      <c r="I2031" s="3" t="s">
        <v>29</v>
      </c>
      <c r="J2031" s="5">
        <v>1</v>
      </c>
      <c r="K2031" t="str">
        <f>_xlfn.XLOOKUP(D2031, dim_channels!A:A, dim_channels!C:C, "Not Found")</f>
        <v>Direct</v>
      </c>
      <c r="L2031" t="str">
        <f>_xlfn.XLOOKUP(D2031, dim_channels!A:A, dim_channels!B:B, "Not Found")</f>
        <v>Direct Website</v>
      </c>
      <c r="M2031">
        <f t="shared" si="124"/>
        <v>0</v>
      </c>
      <c r="N2031">
        <f t="shared" si="125"/>
        <v>1</v>
      </c>
      <c r="O2031">
        <f t="shared" si="126"/>
        <v>14449.78</v>
      </c>
      <c r="P2031">
        <f t="shared" si="127"/>
        <v>14449.78</v>
      </c>
    </row>
    <row r="2032" spans="1:16" x14ac:dyDescent="0.2">
      <c r="A2032" s="2" t="s">
        <v>2466</v>
      </c>
      <c r="B2032" s="2" t="s">
        <v>826</v>
      </c>
      <c r="C2032" s="2" t="s">
        <v>393</v>
      </c>
      <c r="D2032" s="2" t="s">
        <v>52</v>
      </c>
      <c r="E2032" s="2" t="s">
        <v>34</v>
      </c>
      <c r="F2032" s="2">
        <v>2696.04</v>
      </c>
      <c r="G2032" s="2">
        <v>323.52</v>
      </c>
      <c r="H2032" s="2">
        <v>2372.52</v>
      </c>
      <c r="I2032" s="2" t="s">
        <v>29</v>
      </c>
      <c r="J2032" s="4">
        <v>1.136361337312225</v>
      </c>
      <c r="K2032" t="str">
        <f>_xlfn.XLOOKUP(D2032, dim_channels!A:A, dim_channels!C:C, "Not Found")</f>
        <v>OTA</v>
      </c>
      <c r="L2032" t="str">
        <f>_xlfn.XLOOKUP(D2032, dim_channels!A:A, dim_channels!B:B, "Not Found")</f>
        <v>Agoda</v>
      </c>
      <c r="M2032">
        <f t="shared" si="124"/>
        <v>0</v>
      </c>
      <c r="N2032">
        <f t="shared" si="125"/>
        <v>1</v>
      </c>
      <c r="O2032">
        <f t="shared" si="126"/>
        <v>2372.52</v>
      </c>
      <c r="P2032">
        <f t="shared" si="127"/>
        <v>2696.04</v>
      </c>
    </row>
    <row r="2033" spans="1:16" x14ac:dyDescent="0.2">
      <c r="A2033" s="3" t="s">
        <v>2467</v>
      </c>
      <c r="B2033" s="3" t="s">
        <v>262</v>
      </c>
      <c r="C2033" s="3" t="s">
        <v>722</v>
      </c>
      <c r="D2033" s="3" t="s">
        <v>64</v>
      </c>
      <c r="E2033" s="3" t="s">
        <v>28</v>
      </c>
      <c r="F2033" s="3">
        <v>7988.4</v>
      </c>
      <c r="G2033" s="3">
        <v>0</v>
      </c>
      <c r="H2033" s="3">
        <v>7988.4</v>
      </c>
      <c r="I2033" s="3" t="s">
        <v>41</v>
      </c>
      <c r="J2033" s="5">
        <v>1</v>
      </c>
      <c r="K2033" t="str">
        <f>_xlfn.XLOOKUP(D2033, dim_channels!A:A, dim_channels!C:C, "Not Found")</f>
        <v>Direct</v>
      </c>
      <c r="L2033" t="str">
        <f>_xlfn.XLOOKUP(D2033, dim_channels!A:A, dim_channels!B:B, "Not Found")</f>
        <v>Direct Website</v>
      </c>
      <c r="M2033">
        <f t="shared" si="124"/>
        <v>1</v>
      </c>
      <c r="N2033">
        <f t="shared" si="125"/>
        <v>0</v>
      </c>
      <c r="O2033">
        <f t="shared" si="126"/>
        <v>0</v>
      </c>
      <c r="P2033">
        <f t="shared" si="127"/>
        <v>0</v>
      </c>
    </row>
    <row r="2034" spans="1:16" x14ac:dyDescent="0.2">
      <c r="A2034" s="2" t="s">
        <v>2468</v>
      </c>
      <c r="B2034" s="2" t="s">
        <v>653</v>
      </c>
      <c r="C2034" s="2" t="s">
        <v>505</v>
      </c>
      <c r="D2034" s="2" t="s">
        <v>114</v>
      </c>
      <c r="E2034" s="2" t="s">
        <v>46</v>
      </c>
      <c r="F2034" s="2">
        <v>11601.25</v>
      </c>
      <c r="G2034" s="2">
        <v>1160.1199999999999</v>
      </c>
      <c r="H2034" s="2">
        <v>10441.129999999999</v>
      </c>
      <c r="I2034" s="2" t="s">
        <v>56</v>
      </c>
      <c r="J2034" s="4">
        <v>1.1111105790273661</v>
      </c>
      <c r="K2034" t="str">
        <f>_xlfn.XLOOKUP(D2034, dim_channels!A:A, dim_channels!C:C, "Not Found")</f>
        <v>Offline</v>
      </c>
      <c r="L2034" t="str">
        <f>_xlfn.XLOOKUP(D2034, dim_channels!A:A, dim_channels!B:B, "Not Found")</f>
        <v>Travel Agency</v>
      </c>
      <c r="M2034">
        <f t="shared" si="124"/>
        <v>0</v>
      </c>
      <c r="N2034">
        <f t="shared" si="125"/>
        <v>0</v>
      </c>
      <c r="O2034">
        <f t="shared" si="126"/>
        <v>0</v>
      </c>
      <c r="P2034">
        <f t="shared" si="127"/>
        <v>0</v>
      </c>
    </row>
    <row r="2035" spans="1:16" x14ac:dyDescent="0.2">
      <c r="A2035" s="3" t="s">
        <v>2469</v>
      </c>
      <c r="B2035" s="3" t="s">
        <v>73</v>
      </c>
      <c r="C2035" s="3" t="s">
        <v>653</v>
      </c>
      <c r="D2035" s="3" t="s">
        <v>45</v>
      </c>
      <c r="E2035" s="3" t="s">
        <v>89</v>
      </c>
      <c r="F2035" s="3">
        <v>13106.08</v>
      </c>
      <c r="G2035" s="3">
        <v>0</v>
      </c>
      <c r="H2035" s="3">
        <v>13106.08</v>
      </c>
      <c r="I2035" s="3" t="s">
        <v>29</v>
      </c>
      <c r="J2035" s="5">
        <v>1</v>
      </c>
      <c r="K2035" t="str">
        <f>_xlfn.XLOOKUP(D2035, dim_channels!A:A, dim_channels!C:C, "Not Found")</f>
        <v>Corporate</v>
      </c>
      <c r="L2035" t="str">
        <f>_xlfn.XLOOKUP(D2035, dim_channels!A:A, dim_channels!B:B, "Not Found")</f>
        <v>Corporate Direct</v>
      </c>
      <c r="M2035">
        <f t="shared" si="124"/>
        <v>0</v>
      </c>
      <c r="N2035">
        <f t="shared" si="125"/>
        <v>1</v>
      </c>
      <c r="O2035">
        <f t="shared" si="126"/>
        <v>13106.08</v>
      </c>
      <c r="P2035">
        <f t="shared" si="127"/>
        <v>13106.08</v>
      </c>
    </row>
    <row r="2036" spans="1:16" x14ac:dyDescent="0.2">
      <c r="A2036" s="2" t="s">
        <v>2470</v>
      </c>
      <c r="B2036" s="2" t="s">
        <v>567</v>
      </c>
      <c r="C2036" s="2" t="s">
        <v>714</v>
      </c>
      <c r="D2036" s="2" t="s">
        <v>52</v>
      </c>
      <c r="E2036" s="2" t="s">
        <v>60</v>
      </c>
      <c r="F2036" s="2">
        <v>12064.28</v>
      </c>
      <c r="G2036" s="2">
        <v>0</v>
      </c>
      <c r="H2036" s="2">
        <v>12064.28</v>
      </c>
      <c r="I2036" s="2" t="s">
        <v>29</v>
      </c>
      <c r="J2036" s="4">
        <v>1</v>
      </c>
      <c r="K2036" t="str">
        <f>_xlfn.XLOOKUP(D2036, dim_channels!A:A, dim_channels!C:C, "Not Found")</f>
        <v>OTA</v>
      </c>
      <c r="L2036" t="str">
        <f>_xlfn.XLOOKUP(D2036, dim_channels!A:A, dim_channels!B:B, "Not Found")</f>
        <v>Agoda</v>
      </c>
      <c r="M2036">
        <f t="shared" si="124"/>
        <v>0</v>
      </c>
      <c r="N2036">
        <f t="shared" si="125"/>
        <v>1</v>
      </c>
      <c r="O2036">
        <f t="shared" si="126"/>
        <v>12064.28</v>
      </c>
      <c r="P2036">
        <f t="shared" si="127"/>
        <v>12064.28</v>
      </c>
    </row>
    <row r="2037" spans="1:16" x14ac:dyDescent="0.2">
      <c r="A2037" s="3" t="s">
        <v>2471</v>
      </c>
      <c r="B2037" s="3" t="s">
        <v>359</v>
      </c>
      <c r="C2037" s="3" t="s">
        <v>532</v>
      </c>
      <c r="D2037" s="3" t="s">
        <v>114</v>
      </c>
      <c r="E2037" s="3" t="s">
        <v>115</v>
      </c>
      <c r="F2037" s="3">
        <v>11787.71</v>
      </c>
      <c r="G2037" s="3">
        <v>1178.77</v>
      </c>
      <c r="H2037" s="3">
        <v>10608.94</v>
      </c>
      <c r="I2037" s="3" t="s">
        <v>29</v>
      </c>
      <c r="J2037" s="5">
        <v>1.1111110063776399</v>
      </c>
      <c r="K2037" t="str">
        <f>_xlfn.XLOOKUP(D2037, dim_channels!A:A, dim_channels!C:C, "Not Found")</f>
        <v>Offline</v>
      </c>
      <c r="L2037" t="str">
        <f>_xlfn.XLOOKUP(D2037, dim_channels!A:A, dim_channels!B:B, "Not Found")</f>
        <v>Travel Agency</v>
      </c>
      <c r="M2037">
        <f t="shared" si="124"/>
        <v>0</v>
      </c>
      <c r="N2037">
        <f t="shared" si="125"/>
        <v>1</v>
      </c>
      <c r="O2037">
        <f t="shared" si="126"/>
        <v>10608.94</v>
      </c>
      <c r="P2037">
        <f t="shared" si="127"/>
        <v>11787.71</v>
      </c>
    </row>
    <row r="2038" spans="1:16" x14ac:dyDescent="0.2">
      <c r="A2038" s="2" t="s">
        <v>2472</v>
      </c>
      <c r="B2038" s="2" t="s">
        <v>181</v>
      </c>
      <c r="C2038" s="2" t="s">
        <v>317</v>
      </c>
      <c r="D2038" s="2" t="s">
        <v>64</v>
      </c>
      <c r="E2038" s="2" t="s">
        <v>34</v>
      </c>
      <c r="F2038" s="2">
        <v>11316.56</v>
      </c>
      <c r="G2038" s="2">
        <v>0</v>
      </c>
      <c r="H2038" s="2">
        <v>11316.56</v>
      </c>
      <c r="I2038" s="2" t="s">
        <v>29</v>
      </c>
      <c r="J2038" s="4">
        <v>1</v>
      </c>
      <c r="K2038" t="str">
        <f>_xlfn.XLOOKUP(D2038, dim_channels!A:A, dim_channels!C:C, "Not Found")</f>
        <v>Direct</v>
      </c>
      <c r="L2038" t="str">
        <f>_xlfn.XLOOKUP(D2038, dim_channels!A:A, dim_channels!B:B, "Not Found")</f>
        <v>Direct Website</v>
      </c>
      <c r="M2038">
        <f t="shared" si="124"/>
        <v>0</v>
      </c>
      <c r="N2038">
        <f t="shared" si="125"/>
        <v>1</v>
      </c>
      <c r="O2038">
        <f t="shared" si="126"/>
        <v>11316.56</v>
      </c>
      <c r="P2038">
        <f t="shared" si="127"/>
        <v>11316.56</v>
      </c>
    </row>
    <row r="2039" spans="1:16" x14ac:dyDescent="0.2">
      <c r="A2039" s="3" t="s">
        <v>2473</v>
      </c>
      <c r="B2039" s="3" t="s">
        <v>380</v>
      </c>
      <c r="C2039" s="3" t="s">
        <v>597</v>
      </c>
      <c r="D2039" s="3" t="s">
        <v>27</v>
      </c>
      <c r="E2039" s="3" t="s">
        <v>60</v>
      </c>
      <c r="F2039" s="3">
        <v>5612.23</v>
      </c>
      <c r="G2039" s="3">
        <v>0</v>
      </c>
      <c r="H2039" s="3">
        <v>5612.23</v>
      </c>
      <c r="I2039" s="3" t="s">
        <v>29</v>
      </c>
      <c r="J2039" s="5">
        <v>1</v>
      </c>
      <c r="K2039" t="str">
        <f>_xlfn.XLOOKUP(D2039, dim_channels!A:A, dim_channels!C:C, "Not Found")</f>
        <v>OTA</v>
      </c>
      <c r="L2039" t="str">
        <f>_xlfn.XLOOKUP(D2039, dim_channels!A:A, dim_channels!B:B, "Not Found")</f>
        <v>Expedia</v>
      </c>
      <c r="M2039">
        <f t="shared" si="124"/>
        <v>0</v>
      </c>
      <c r="N2039">
        <f t="shared" si="125"/>
        <v>1</v>
      </c>
      <c r="O2039">
        <f t="shared" si="126"/>
        <v>5612.23</v>
      </c>
      <c r="P2039">
        <f t="shared" si="127"/>
        <v>5612.23</v>
      </c>
    </row>
    <row r="2040" spans="1:16" x14ac:dyDescent="0.2">
      <c r="A2040" s="2" t="s">
        <v>2474</v>
      </c>
      <c r="B2040" s="2" t="s">
        <v>133</v>
      </c>
      <c r="C2040" s="2" t="s">
        <v>577</v>
      </c>
      <c r="D2040" s="2" t="s">
        <v>27</v>
      </c>
      <c r="E2040" s="2" t="s">
        <v>28</v>
      </c>
      <c r="F2040" s="2">
        <v>5703.02</v>
      </c>
      <c r="G2040" s="2">
        <v>1026.54</v>
      </c>
      <c r="H2040" s="2">
        <v>4676.4799999999996</v>
      </c>
      <c r="I2040" s="2" t="s">
        <v>29</v>
      </c>
      <c r="J2040" s="4">
        <v>1.2195112563295469</v>
      </c>
      <c r="K2040" t="str">
        <f>_xlfn.XLOOKUP(D2040, dim_channels!A:A, dim_channels!C:C, "Not Found")</f>
        <v>OTA</v>
      </c>
      <c r="L2040" t="str">
        <f>_xlfn.XLOOKUP(D2040, dim_channels!A:A, dim_channels!B:B, "Not Found")</f>
        <v>Expedia</v>
      </c>
      <c r="M2040">
        <f t="shared" si="124"/>
        <v>0</v>
      </c>
      <c r="N2040">
        <f t="shared" si="125"/>
        <v>1</v>
      </c>
      <c r="O2040">
        <f t="shared" si="126"/>
        <v>4676.4799999999996</v>
      </c>
      <c r="P2040">
        <f t="shared" si="127"/>
        <v>5703.02</v>
      </c>
    </row>
    <row r="2041" spans="1:16" x14ac:dyDescent="0.2">
      <c r="A2041" s="3" t="s">
        <v>2475</v>
      </c>
      <c r="B2041" s="3" t="s">
        <v>425</v>
      </c>
      <c r="C2041" s="3" t="s">
        <v>91</v>
      </c>
      <c r="D2041" s="3" t="s">
        <v>64</v>
      </c>
      <c r="E2041" s="3" t="s">
        <v>115</v>
      </c>
      <c r="F2041" s="3">
        <v>7874.12</v>
      </c>
      <c r="G2041" s="3">
        <v>0</v>
      </c>
      <c r="H2041" s="3">
        <v>7874.12</v>
      </c>
      <c r="I2041" s="3" t="s">
        <v>29</v>
      </c>
      <c r="J2041" s="5">
        <v>1</v>
      </c>
      <c r="K2041" t="str">
        <f>_xlfn.XLOOKUP(D2041, dim_channels!A:A, dim_channels!C:C, "Not Found")</f>
        <v>Direct</v>
      </c>
      <c r="L2041" t="str">
        <f>_xlfn.XLOOKUP(D2041, dim_channels!A:A, dim_channels!B:B, "Not Found")</f>
        <v>Direct Website</v>
      </c>
      <c r="M2041">
        <f t="shared" si="124"/>
        <v>0</v>
      </c>
      <c r="N2041">
        <f t="shared" si="125"/>
        <v>1</v>
      </c>
      <c r="O2041">
        <f t="shared" si="126"/>
        <v>7874.12</v>
      </c>
      <c r="P2041">
        <f t="shared" si="127"/>
        <v>7874.12</v>
      </c>
    </row>
    <row r="2042" spans="1:16" x14ac:dyDescent="0.2">
      <c r="A2042" s="2" t="s">
        <v>2476</v>
      </c>
      <c r="B2042" s="2" t="s">
        <v>824</v>
      </c>
      <c r="C2042" s="2" t="s">
        <v>467</v>
      </c>
      <c r="D2042" s="2" t="s">
        <v>27</v>
      </c>
      <c r="E2042" s="2" t="s">
        <v>28</v>
      </c>
      <c r="F2042" s="2">
        <v>9294.2199999999993</v>
      </c>
      <c r="G2042" s="2">
        <v>1672.96</v>
      </c>
      <c r="H2042" s="2">
        <v>7621.26</v>
      </c>
      <c r="I2042" s="2" t="s">
        <v>29</v>
      </c>
      <c r="J2042" s="4">
        <v>1.2195122591277561</v>
      </c>
      <c r="K2042" t="str">
        <f>_xlfn.XLOOKUP(D2042, dim_channels!A:A, dim_channels!C:C, "Not Found")</f>
        <v>OTA</v>
      </c>
      <c r="L2042" t="str">
        <f>_xlfn.XLOOKUP(D2042, dim_channels!A:A, dim_channels!B:B, "Not Found")</f>
        <v>Expedia</v>
      </c>
      <c r="M2042">
        <f t="shared" si="124"/>
        <v>0</v>
      </c>
      <c r="N2042">
        <f t="shared" si="125"/>
        <v>1</v>
      </c>
      <c r="O2042">
        <f t="shared" si="126"/>
        <v>7621.26</v>
      </c>
      <c r="P2042">
        <f t="shared" si="127"/>
        <v>9294.2199999999993</v>
      </c>
    </row>
    <row r="2043" spans="1:16" x14ac:dyDescent="0.2">
      <c r="A2043" s="3" t="s">
        <v>2477</v>
      </c>
      <c r="B2043" s="3" t="s">
        <v>773</v>
      </c>
      <c r="C2043" s="3" t="s">
        <v>312</v>
      </c>
      <c r="D2043" s="3" t="s">
        <v>27</v>
      </c>
      <c r="E2043" s="3" t="s">
        <v>28</v>
      </c>
      <c r="F2043" s="3">
        <v>9450.86</v>
      </c>
      <c r="G2043" s="3">
        <v>1701.15</v>
      </c>
      <c r="H2043" s="3">
        <v>7749.71</v>
      </c>
      <c r="I2043" s="3" t="s">
        <v>29</v>
      </c>
      <c r="J2043" s="5">
        <v>1.2195114397829081</v>
      </c>
      <c r="K2043" t="str">
        <f>_xlfn.XLOOKUP(D2043, dim_channels!A:A, dim_channels!C:C, "Not Found")</f>
        <v>OTA</v>
      </c>
      <c r="L2043" t="str">
        <f>_xlfn.XLOOKUP(D2043, dim_channels!A:A, dim_channels!B:B, "Not Found")</f>
        <v>Expedia</v>
      </c>
      <c r="M2043">
        <f t="shared" si="124"/>
        <v>0</v>
      </c>
      <c r="N2043">
        <f t="shared" si="125"/>
        <v>1</v>
      </c>
      <c r="O2043">
        <f t="shared" si="126"/>
        <v>7749.71</v>
      </c>
      <c r="P2043">
        <f t="shared" si="127"/>
        <v>9450.86</v>
      </c>
    </row>
    <row r="2044" spans="1:16" x14ac:dyDescent="0.2">
      <c r="A2044" s="2" t="s">
        <v>2478</v>
      </c>
      <c r="B2044" s="2" t="s">
        <v>1101</v>
      </c>
      <c r="C2044" s="2" t="s">
        <v>251</v>
      </c>
      <c r="D2044" s="2" t="s">
        <v>33</v>
      </c>
      <c r="E2044" s="2" t="s">
        <v>34</v>
      </c>
      <c r="F2044" s="2">
        <v>3166.95</v>
      </c>
      <c r="G2044" s="2">
        <v>475.04</v>
      </c>
      <c r="H2044" s="2">
        <v>2691.91</v>
      </c>
      <c r="I2044" s="2" t="s">
        <v>41</v>
      </c>
      <c r="J2044" s="4">
        <v>1.176469495636927</v>
      </c>
      <c r="K2044" t="str">
        <f>_xlfn.XLOOKUP(D2044, dim_channels!A:A, dim_channels!C:C, "Not Found")</f>
        <v>OTA</v>
      </c>
      <c r="L2044" t="str">
        <f>_xlfn.XLOOKUP(D2044, dim_channels!A:A, dim_channels!B:B, "Not Found")</f>
        <v>Booking.com</v>
      </c>
      <c r="M2044">
        <f t="shared" si="124"/>
        <v>1</v>
      </c>
      <c r="N2044">
        <f t="shared" si="125"/>
        <v>0</v>
      </c>
      <c r="O2044">
        <f t="shared" si="126"/>
        <v>0</v>
      </c>
      <c r="P2044">
        <f t="shared" si="127"/>
        <v>0</v>
      </c>
    </row>
    <row r="2045" spans="1:16" x14ac:dyDescent="0.2">
      <c r="A2045" s="3" t="s">
        <v>2479</v>
      </c>
      <c r="B2045" s="3" t="s">
        <v>794</v>
      </c>
      <c r="C2045" s="3" t="s">
        <v>781</v>
      </c>
      <c r="D2045" s="3" t="s">
        <v>27</v>
      </c>
      <c r="E2045" s="3" t="s">
        <v>60</v>
      </c>
      <c r="F2045" s="3">
        <v>2802.75</v>
      </c>
      <c r="G2045" s="3">
        <v>0</v>
      </c>
      <c r="H2045" s="3">
        <v>2802.75</v>
      </c>
      <c r="I2045" s="3" t="s">
        <v>29</v>
      </c>
      <c r="J2045" s="5">
        <v>1</v>
      </c>
      <c r="K2045" t="str">
        <f>_xlfn.XLOOKUP(D2045, dim_channels!A:A, dim_channels!C:C, "Not Found")</f>
        <v>OTA</v>
      </c>
      <c r="L2045" t="str">
        <f>_xlfn.XLOOKUP(D2045, dim_channels!A:A, dim_channels!B:B, "Not Found")</f>
        <v>Expedia</v>
      </c>
      <c r="M2045">
        <f t="shared" si="124"/>
        <v>0</v>
      </c>
      <c r="N2045">
        <f t="shared" si="125"/>
        <v>1</v>
      </c>
      <c r="O2045">
        <f t="shared" si="126"/>
        <v>2802.75</v>
      </c>
      <c r="P2045">
        <f t="shared" si="127"/>
        <v>2802.75</v>
      </c>
    </row>
    <row r="2046" spans="1:16" x14ac:dyDescent="0.2">
      <c r="A2046" s="2" t="s">
        <v>2480</v>
      </c>
      <c r="B2046" s="2" t="s">
        <v>39</v>
      </c>
      <c r="C2046" s="2" t="s">
        <v>573</v>
      </c>
      <c r="D2046" s="2" t="s">
        <v>33</v>
      </c>
      <c r="E2046" s="2" t="s">
        <v>34</v>
      </c>
      <c r="F2046" s="2">
        <v>9404.6</v>
      </c>
      <c r="G2046" s="2">
        <v>1410.69</v>
      </c>
      <c r="H2046" s="2">
        <v>7993.91</v>
      </c>
      <c r="I2046" s="2" t="s">
        <v>29</v>
      </c>
      <c r="J2046" s="4">
        <v>1.1764705882352939</v>
      </c>
      <c r="K2046" t="str">
        <f>_xlfn.XLOOKUP(D2046, dim_channels!A:A, dim_channels!C:C, "Not Found")</f>
        <v>OTA</v>
      </c>
      <c r="L2046" t="str">
        <f>_xlfn.XLOOKUP(D2046, dim_channels!A:A, dim_channels!B:B, "Not Found")</f>
        <v>Booking.com</v>
      </c>
      <c r="M2046">
        <f t="shared" si="124"/>
        <v>0</v>
      </c>
      <c r="N2046">
        <f t="shared" si="125"/>
        <v>1</v>
      </c>
      <c r="O2046">
        <f t="shared" si="126"/>
        <v>7993.91</v>
      </c>
      <c r="P2046">
        <f t="shared" si="127"/>
        <v>9404.6</v>
      </c>
    </row>
    <row r="2047" spans="1:16" x14ac:dyDescent="0.2">
      <c r="A2047" s="3" t="s">
        <v>2481</v>
      </c>
      <c r="B2047" s="3" t="s">
        <v>133</v>
      </c>
      <c r="C2047" s="3" t="s">
        <v>171</v>
      </c>
      <c r="D2047" s="3" t="s">
        <v>64</v>
      </c>
      <c r="E2047" s="3" t="s">
        <v>34</v>
      </c>
      <c r="F2047" s="3">
        <v>6956.14</v>
      </c>
      <c r="G2047" s="3">
        <v>0</v>
      </c>
      <c r="H2047" s="3">
        <v>6956.14</v>
      </c>
      <c r="I2047" s="3" t="s">
        <v>41</v>
      </c>
      <c r="J2047" s="5">
        <v>1</v>
      </c>
      <c r="K2047" t="str">
        <f>_xlfn.XLOOKUP(D2047, dim_channels!A:A, dim_channels!C:C, "Not Found")</f>
        <v>Direct</v>
      </c>
      <c r="L2047" t="str">
        <f>_xlfn.XLOOKUP(D2047, dim_channels!A:A, dim_channels!B:B, "Not Found")</f>
        <v>Direct Website</v>
      </c>
      <c r="M2047">
        <f t="shared" si="124"/>
        <v>1</v>
      </c>
      <c r="N2047">
        <f t="shared" si="125"/>
        <v>0</v>
      </c>
      <c r="O2047">
        <f t="shared" si="126"/>
        <v>0</v>
      </c>
      <c r="P2047">
        <f t="shared" si="127"/>
        <v>0</v>
      </c>
    </row>
    <row r="2048" spans="1:16" x14ac:dyDescent="0.2">
      <c r="A2048" s="2" t="s">
        <v>2482</v>
      </c>
      <c r="B2048" s="2" t="s">
        <v>70</v>
      </c>
      <c r="C2048" s="2" t="s">
        <v>198</v>
      </c>
      <c r="D2048" s="2" t="s">
        <v>64</v>
      </c>
      <c r="E2048" s="2" t="s">
        <v>34</v>
      </c>
      <c r="F2048" s="2">
        <v>3042.64</v>
      </c>
      <c r="G2048" s="2">
        <v>0</v>
      </c>
      <c r="H2048" s="2">
        <v>3042.64</v>
      </c>
      <c r="I2048" s="2" t="s">
        <v>29</v>
      </c>
      <c r="J2048" s="4">
        <v>1</v>
      </c>
      <c r="K2048" t="str">
        <f>_xlfn.XLOOKUP(D2048, dim_channels!A:A, dim_channels!C:C, "Not Found")</f>
        <v>Direct</v>
      </c>
      <c r="L2048" t="str">
        <f>_xlfn.XLOOKUP(D2048, dim_channels!A:A, dim_channels!B:B, "Not Found")</f>
        <v>Direct Website</v>
      </c>
      <c r="M2048">
        <f t="shared" si="124"/>
        <v>0</v>
      </c>
      <c r="N2048">
        <f t="shared" si="125"/>
        <v>1</v>
      </c>
      <c r="O2048">
        <f t="shared" si="126"/>
        <v>3042.64</v>
      </c>
      <c r="P2048">
        <f t="shared" si="127"/>
        <v>3042.64</v>
      </c>
    </row>
    <row r="2049" spans="1:16" x14ac:dyDescent="0.2">
      <c r="A2049" s="3" t="s">
        <v>2483</v>
      </c>
      <c r="B2049" s="3" t="s">
        <v>353</v>
      </c>
      <c r="C2049" s="3" t="s">
        <v>484</v>
      </c>
      <c r="D2049" s="3" t="s">
        <v>64</v>
      </c>
      <c r="E2049" s="3" t="s">
        <v>34</v>
      </c>
      <c r="F2049" s="3">
        <v>3500.81</v>
      </c>
      <c r="G2049" s="3">
        <v>0</v>
      </c>
      <c r="H2049" s="3">
        <v>3500.81</v>
      </c>
      <c r="I2049" s="3" t="s">
        <v>29</v>
      </c>
      <c r="J2049" s="5">
        <v>1</v>
      </c>
      <c r="K2049" t="str">
        <f>_xlfn.XLOOKUP(D2049, dim_channels!A:A, dim_channels!C:C, "Not Found")</f>
        <v>Direct</v>
      </c>
      <c r="L2049" t="str">
        <f>_xlfn.XLOOKUP(D2049, dim_channels!A:A, dim_channels!B:B, "Not Found")</f>
        <v>Direct Website</v>
      </c>
      <c r="M2049">
        <f t="shared" si="124"/>
        <v>0</v>
      </c>
      <c r="N2049">
        <f t="shared" si="125"/>
        <v>1</v>
      </c>
      <c r="O2049">
        <f t="shared" si="126"/>
        <v>3500.81</v>
      </c>
      <c r="P2049">
        <f t="shared" si="127"/>
        <v>3500.81</v>
      </c>
    </row>
    <row r="2050" spans="1:16" x14ac:dyDescent="0.2">
      <c r="A2050" s="2" t="s">
        <v>2484</v>
      </c>
      <c r="B2050" s="2" t="s">
        <v>139</v>
      </c>
      <c r="C2050" s="2" t="s">
        <v>471</v>
      </c>
      <c r="D2050" s="2" t="s">
        <v>27</v>
      </c>
      <c r="E2050" s="2" t="s">
        <v>34</v>
      </c>
      <c r="F2050" s="2">
        <v>7345.85</v>
      </c>
      <c r="G2050" s="2">
        <v>1322.25</v>
      </c>
      <c r="H2050" s="2">
        <v>6023.6</v>
      </c>
      <c r="I2050" s="2" t="s">
        <v>29</v>
      </c>
      <c r="J2050" s="4">
        <v>1.219511587754831</v>
      </c>
      <c r="K2050" t="str">
        <f>_xlfn.XLOOKUP(D2050, dim_channels!A:A, dim_channels!C:C, "Not Found")</f>
        <v>OTA</v>
      </c>
      <c r="L2050" t="str">
        <f>_xlfn.XLOOKUP(D2050, dim_channels!A:A, dim_channels!B:B, "Not Found")</f>
        <v>Expedia</v>
      </c>
      <c r="M2050">
        <f t="shared" si="124"/>
        <v>0</v>
      </c>
      <c r="N2050">
        <f t="shared" si="125"/>
        <v>1</v>
      </c>
      <c r="O2050">
        <f t="shared" si="126"/>
        <v>6023.6</v>
      </c>
      <c r="P2050">
        <f t="shared" si="127"/>
        <v>7345.85</v>
      </c>
    </row>
    <row r="2051" spans="1:16" x14ac:dyDescent="0.2">
      <c r="A2051" s="3" t="s">
        <v>2485</v>
      </c>
      <c r="B2051" s="3" t="s">
        <v>445</v>
      </c>
      <c r="C2051" s="3" t="s">
        <v>389</v>
      </c>
      <c r="D2051" s="3" t="s">
        <v>45</v>
      </c>
      <c r="E2051" s="3" t="s">
        <v>89</v>
      </c>
      <c r="F2051" s="3">
        <v>2725.58</v>
      </c>
      <c r="G2051" s="3">
        <v>0</v>
      </c>
      <c r="H2051" s="3">
        <v>2725.58</v>
      </c>
      <c r="I2051" s="3" t="s">
        <v>29</v>
      </c>
      <c r="J2051" s="5">
        <v>1</v>
      </c>
      <c r="K2051" t="str">
        <f>_xlfn.XLOOKUP(D2051, dim_channels!A:A, dim_channels!C:C, "Not Found")</f>
        <v>Corporate</v>
      </c>
      <c r="L2051" t="str">
        <f>_xlfn.XLOOKUP(D2051, dim_channels!A:A, dim_channels!B:B, "Not Found")</f>
        <v>Corporate Direct</v>
      </c>
      <c r="M2051">
        <f t="shared" ref="M2051:M2114" si="128">IF(I2051="Cancelled",1,0)</f>
        <v>0</v>
      </c>
      <c r="N2051">
        <f t="shared" ref="N2051:N2114" si="129">IF(TRIM(UPPER(I2051))="CHECKED-OUT",1,0)</f>
        <v>1</v>
      </c>
      <c r="O2051">
        <f t="shared" ref="O2051:O2114" si="130">IF(TRIM(UPPER(I2051))="CHECKED-OUT",H2051,0)</f>
        <v>2725.58</v>
      </c>
      <c r="P2051">
        <f t="shared" ref="P2051:P2114" si="131">IF(TRIM(UPPER(I2051))="CHECKED-OUT",F2051,0)</f>
        <v>2725.58</v>
      </c>
    </row>
    <row r="2052" spans="1:16" x14ac:dyDescent="0.2">
      <c r="A2052" s="2" t="s">
        <v>2486</v>
      </c>
      <c r="B2052" s="2" t="s">
        <v>475</v>
      </c>
      <c r="C2052" s="2" t="s">
        <v>525</v>
      </c>
      <c r="D2052" s="2" t="s">
        <v>64</v>
      </c>
      <c r="E2052" s="2" t="s">
        <v>28</v>
      </c>
      <c r="F2052" s="2">
        <v>15286.46</v>
      </c>
      <c r="G2052" s="2">
        <v>0</v>
      </c>
      <c r="H2052" s="2">
        <v>15286.46</v>
      </c>
      <c r="I2052" s="2" t="s">
        <v>56</v>
      </c>
      <c r="J2052" s="4">
        <v>1</v>
      </c>
      <c r="K2052" t="str">
        <f>_xlfn.XLOOKUP(D2052, dim_channels!A:A, dim_channels!C:C, "Not Found")</f>
        <v>Direct</v>
      </c>
      <c r="L2052" t="str">
        <f>_xlfn.XLOOKUP(D2052, dim_channels!A:A, dim_channels!B:B, "Not Found")</f>
        <v>Direct Website</v>
      </c>
      <c r="M2052">
        <f t="shared" si="128"/>
        <v>0</v>
      </c>
      <c r="N2052">
        <f t="shared" si="129"/>
        <v>0</v>
      </c>
      <c r="O2052">
        <f t="shared" si="130"/>
        <v>0</v>
      </c>
      <c r="P2052">
        <f t="shared" si="131"/>
        <v>0</v>
      </c>
    </row>
    <row r="2053" spans="1:16" x14ac:dyDescent="0.2">
      <c r="A2053" s="3" t="s">
        <v>2487</v>
      </c>
      <c r="B2053" s="3" t="s">
        <v>171</v>
      </c>
      <c r="C2053" s="3" t="s">
        <v>44</v>
      </c>
      <c r="D2053" s="3" t="s">
        <v>64</v>
      </c>
      <c r="E2053" s="3" t="s">
        <v>28</v>
      </c>
      <c r="F2053" s="3">
        <v>9071.1299999999992</v>
      </c>
      <c r="G2053" s="3">
        <v>0</v>
      </c>
      <c r="H2053" s="3">
        <v>9071.1299999999992</v>
      </c>
      <c r="I2053" s="3" t="s">
        <v>41</v>
      </c>
      <c r="J2053" s="5">
        <v>1</v>
      </c>
      <c r="K2053" t="str">
        <f>_xlfn.XLOOKUP(D2053, dim_channels!A:A, dim_channels!C:C, "Not Found")</f>
        <v>Direct</v>
      </c>
      <c r="L2053" t="str">
        <f>_xlfn.XLOOKUP(D2053, dim_channels!A:A, dim_channels!B:B, "Not Found")</f>
        <v>Direct Website</v>
      </c>
      <c r="M2053">
        <f t="shared" si="128"/>
        <v>1</v>
      </c>
      <c r="N2053">
        <f t="shared" si="129"/>
        <v>0</v>
      </c>
      <c r="O2053">
        <f t="shared" si="130"/>
        <v>0</v>
      </c>
      <c r="P2053">
        <f t="shared" si="131"/>
        <v>0</v>
      </c>
    </row>
    <row r="2054" spans="1:16" x14ac:dyDescent="0.2">
      <c r="A2054" s="2" t="s">
        <v>2488</v>
      </c>
      <c r="B2054" s="2" t="s">
        <v>200</v>
      </c>
      <c r="C2054" s="2" t="s">
        <v>418</v>
      </c>
      <c r="D2054" s="2" t="s">
        <v>45</v>
      </c>
      <c r="E2054" s="2" t="s">
        <v>46</v>
      </c>
      <c r="F2054" s="2">
        <v>6419.78</v>
      </c>
      <c r="G2054" s="2">
        <v>320.99</v>
      </c>
      <c r="H2054" s="2">
        <v>6098.79</v>
      </c>
      <c r="I2054" s="2" t="s">
        <v>29</v>
      </c>
      <c r="J2054" s="4">
        <v>1.052631751544159</v>
      </c>
      <c r="K2054" t="str">
        <f>_xlfn.XLOOKUP(D2054, dim_channels!A:A, dim_channels!C:C, "Not Found")</f>
        <v>Corporate</v>
      </c>
      <c r="L2054" t="str">
        <f>_xlfn.XLOOKUP(D2054, dim_channels!A:A, dim_channels!B:B, "Not Found")</f>
        <v>Corporate Direct</v>
      </c>
      <c r="M2054">
        <f t="shared" si="128"/>
        <v>0</v>
      </c>
      <c r="N2054">
        <f t="shared" si="129"/>
        <v>1</v>
      </c>
      <c r="O2054">
        <f t="shared" si="130"/>
        <v>6098.79</v>
      </c>
      <c r="P2054">
        <f t="shared" si="131"/>
        <v>6419.78</v>
      </c>
    </row>
    <row r="2055" spans="1:16" x14ac:dyDescent="0.2">
      <c r="A2055" s="3" t="s">
        <v>2489</v>
      </c>
      <c r="B2055" s="3" t="s">
        <v>846</v>
      </c>
      <c r="C2055" s="3" t="s">
        <v>368</v>
      </c>
      <c r="D2055" s="3" t="s">
        <v>27</v>
      </c>
      <c r="E2055" s="3" t="s">
        <v>60</v>
      </c>
      <c r="F2055" s="3">
        <v>6328.82</v>
      </c>
      <c r="G2055" s="3">
        <v>0</v>
      </c>
      <c r="H2055" s="3">
        <v>6328.82</v>
      </c>
      <c r="I2055" s="3" t="s">
        <v>29</v>
      </c>
      <c r="J2055" s="5">
        <v>1</v>
      </c>
      <c r="K2055" t="str">
        <f>_xlfn.XLOOKUP(D2055, dim_channels!A:A, dim_channels!C:C, "Not Found")</f>
        <v>OTA</v>
      </c>
      <c r="L2055" t="str">
        <f>_xlfn.XLOOKUP(D2055, dim_channels!A:A, dim_channels!B:B, "Not Found")</f>
        <v>Expedia</v>
      </c>
      <c r="M2055">
        <f t="shared" si="128"/>
        <v>0</v>
      </c>
      <c r="N2055">
        <f t="shared" si="129"/>
        <v>1</v>
      </c>
      <c r="O2055">
        <f t="shared" si="130"/>
        <v>6328.82</v>
      </c>
      <c r="P2055">
        <f t="shared" si="131"/>
        <v>6328.82</v>
      </c>
    </row>
    <row r="2056" spans="1:16" x14ac:dyDescent="0.2">
      <c r="A2056" s="2" t="s">
        <v>2490</v>
      </c>
      <c r="B2056" s="2" t="s">
        <v>251</v>
      </c>
      <c r="C2056" s="2" t="s">
        <v>589</v>
      </c>
      <c r="D2056" s="2" t="s">
        <v>52</v>
      </c>
      <c r="E2056" s="2" t="s">
        <v>34</v>
      </c>
      <c r="F2056" s="2">
        <v>10499.31</v>
      </c>
      <c r="G2056" s="2">
        <v>1259.92</v>
      </c>
      <c r="H2056" s="2">
        <v>9239.39</v>
      </c>
      <c r="I2056" s="2" t="s">
        <v>41</v>
      </c>
      <c r="J2056" s="4">
        <v>1.136363980738988</v>
      </c>
      <c r="K2056" t="str">
        <f>_xlfn.XLOOKUP(D2056, dim_channels!A:A, dim_channels!C:C, "Not Found")</f>
        <v>OTA</v>
      </c>
      <c r="L2056" t="str">
        <f>_xlfn.XLOOKUP(D2056, dim_channels!A:A, dim_channels!B:B, "Not Found")</f>
        <v>Agoda</v>
      </c>
      <c r="M2056">
        <f t="shared" si="128"/>
        <v>1</v>
      </c>
      <c r="N2056">
        <f t="shared" si="129"/>
        <v>0</v>
      </c>
      <c r="O2056">
        <f t="shared" si="130"/>
        <v>0</v>
      </c>
      <c r="P2056">
        <f t="shared" si="131"/>
        <v>0</v>
      </c>
    </row>
    <row r="2057" spans="1:16" x14ac:dyDescent="0.2">
      <c r="A2057" s="3" t="s">
        <v>2491</v>
      </c>
      <c r="B2057" s="3" t="s">
        <v>787</v>
      </c>
      <c r="C2057" s="3" t="s">
        <v>917</v>
      </c>
      <c r="D2057" s="3" t="s">
        <v>64</v>
      </c>
      <c r="E2057" s="3" t="s">
        <v>115</v>
      </c>
      <c r="F2057" s="3">
        <v>23566.87</v>
      </c>
      <c r="G2057" s="3">
        <v>0</v>
      </c>
      <c r="H2057" s="3">
        <v>23566.87</v>
      </c>
      <c r="I2057" s="3" t="s">
        <v>29</v>
      </c>
      <c r="J2057" s="5">
        <v>1</v>
      </c>
      <c r="K2057" t="str">
        <f>_xlfn.XLOOKUP(D2057, dim_channels!A:A, dim_channels!C:C, "Not Found")</f>
        <v>Direct</v>
      </c>
      <c r="L2057" t="str">
        <f>_xlfn.XLOOKUP(D2057, dim_channels!A:A, dim_channels!B:B, "Not Found")</f>
        <v>Direct Website</v>
      </c>
      <c r="M2057">
        <f t="shared" si="128"/>
        <v>0</v>
      </c>
      <c r="N2057">
        <f t="shared" si="129"/>
        <v>1</v>
      </c>
      <c r="O2057">
        <f t="shared" si="130"/>
        <v>23566.87</v>
      </c>
      <c r="P2057">
        <f t="shared" si="131"/>
        <v>23566.87</v>
      </c>
    </row>
    <row r="2058" spans="1:16" x14ac:dyDescent="0.2">
      <c r="A2058" s="2" t="s">
        <v>2492</v>
      </c>
      <c r="B2058" s="2" t="s">
        <v>213</v>
      </c>
      <c r="C2058" s="2" t="s">
        <v>783</v>
      </c>
      <c r="D2058" s="2" t="s">
        <v>33</v>
      </c>
      <c r="E2058" s="2" t="s">
        <v>28</v>
      </c>
      <c r="F2058" s="2">
        <v>3088.25</v>
      </c>
      <c r="G2058" s="2">
        <v>463.24</v>
      </c>
      <c r="H2058" s="2">
        <v>2625.01</v>
      </c>
      <c r="I2058" s="2" t="s">
        <v>29</v>
      </c>
      <c r="J2058" s="4">
        <v>1.1764717086792049</v>
      </c>
      <c r="K2058" t="str">
        <f>_xlfn.XLOOKUP(D2058, dim_channels!A:A, dim_channels!C:C, "Not Found")</f>
        <v>OTA</v>
      </c>
      <c r="L2058" t="str">
        <f>_xlfn.XLOOKUP(D2058, dim_channels!A:A, dim_channels!B:B, "Not Found")</f>
        <v>Booking.com</v>
      </c>
      <c r="M2058">
        <f t="shared" si="128"/>
        <v>0</v>
      </c>
      <c r="N2058">
        <f t="shared" si="129"/>
        <v>1</v>
      </c>
      <c r="O2058">
        <f t="shared" si="130"/>
        <v>2625.01</v>
      </c>
      <c r="P2058">
        <f t="shared" si="131"/>
        <v>3088.25</v>
      </c>
    </row>
    <row r="2059" spans="1:16" x14ac:dyDescent="0.2">
      <c r="A2059" s="3" t="s">
        <v>2493</v>
      </c>
      <c r="B2059" s="3" t="s">
        <v>324</v>
      </c>
      <c r="C2059" s="3" t="s">
        <v>198</v>
      </c>
      <c r="D2059" s="3" t="s">
        <v>45</v>
      </c>
      <c r="E2059" s="3" t="s">
        <v>89</v>
      </c>
      <c r="F2059" s="3">
        <v>5758.71</v>
      </c>
      <c r="G2059" s="3">
        <v>0</v>
      </c>
      <c r="H2059" s="3">
        <v>5758.71</v>
      </c>
      <c r="I2059" s="3" t="s">
        <v>29</v>
      </c>
      <c r="J2059" s="5">
        <v>1</v>
      </c>
      <c r="K2059" t="str">
        <f>_xlfn.XLOOKUP(D2059, dim_channels!A:A, dim_channels!C:C, "Not Found")</f>
        <v>Corporate</v>
      </c>
      <c r="L2059" t="str">
        <f>_xlfn.XLOOKUP(D2059, dim_channels!A:A, dim_channels!B:B, "Not Found")</f>
        <v>Corporate Direct</v>
      </c>
      <c r="M2059">
        <f t="shared" si="128"/>
        <v>0</v>
      </c>
      <c r="N2059">
        <f t="shared" si="129"/>
        <v>1</v>
      </c>
      <c r="O2059">
        <f t="shared" si="130"/>
        <v>5758.71</v>
      </c>
      <c r="P2059">
        <f t="shared" si="131"/>
        <v>5758.71</v>
      </c>
    </row>
    <row r="2060" spans="1:16" x14ac:dyDescent="0.2">
      <c r="A2060" s="2" t="s">
        <v>2494</v>
      </c>
      <c r="B2060" s="2" t="s">
        <v>443</v>
      </c>
      <c r="C2060" s="2" t="s">
        <v>983</v>
      </c>
      <c r="D2060" s="2" t="s">
        <v>33</v>
      </c>
      <c r="E2060" s="2" t="s">
        <v>28</v>
      </c>
      <c r="F2060" s="2">
        <v>6871.46</v>
      </c>
      <c r="G2060" s="2">
        <v>1030.72</v>
      </c>
      <c r="H2060" s="2">
        <v>5840.74</v>
      </c>
      <c r="I2060" s="2" t="s">
        <v>29</v>
      </c>
      <c r="J2060" s="4">
        <v>1.176470789660214</v>
      </c>
      <c r="K2060" t="str">
        <f>_xlfn.XLOOKUP(D2060, dim_channels!A:A, dim_channels!C:C, "Not Found")</f>
        <v>OTA</v>
      </c>
      <c r="L2060" t="str">
        <f>_xlfn.XLOOKUP(D2060, dim_channels!A:A, dim_channels!B:B, "Not Found")</f>
        <v>Booking.com</v>
      </c>
      <c r="M2060">
        <f t="shared" si="128"/>
        <v>0</v>
      </c>
      <c r="N2060">
        <f t="shared" si="129"/>
        <v>1</v>
      </c>
      <c r="O2060">
        <f t="shared" si="130"/>
        <v>5840.74</v>
      </c>
      <c r="P2060">
        <f t="shared" si="131"/>
        <v>6871.46</v>
      </c>
    </row>
    <row r="2061" spans="1:16" x14ac:dyDescent="0.2">
      <c r="A2061" s="3" t="s">
        <v>2495</v>
      </c>
      <c r="B2061" s="3" t="s">
        <v>164</v>
      </c>
      <c r="C2061" s="3" t="s">
        <v>123</v>
      </c>
      <c r="D2061" s="3" t="s">
        <v>45</v>
      </c>
      <c r="E2061" s="3" t="s">
        <v>89</v>
      </c>
      <c r="F2061" s="3">
        <v>2382.89</v>
      </c>
      <c r="G2061" s="3">
        <v>0</v>
      </c>
      <c r="H2061" s="3">
        <v>2382.89</v>
      </c>
      <c r="I2061" s="3" t="s">
        <v>29</v>
      </c>
      <c r="J2061" s="5">
        <v>1</v>
      </c>
      <c r="K2061" t="str">
        <f>_xlfn.XLOOKUP(D2061, dim_channels!A:A, dim_channels!C:C, "Not Found")</f>
        <v>Corporate</v>
      </c>
      <c r="L2061" t="str">
        <f>_xlfn.XLOOKUP(D2061, dim_channels!A:A, dim_channels!B:B, "Not Found")</f>
        <v>Corporate Direct</v>
      </c>
      <c r="M2061">
        <f t="shared" si="128"/>
        <v>0</v>
      </c>
      <c r="N2061">
        <f t="shared" si="129"/>
        <v>1</v>
      </c>
      <c r="O2061">
        <f t="shared" si="130"/>
        <v>2382.89</v>
      </c>
      <c r="P2061">
        <f t="shared" si="131"/>
        <v>2382.89</v>
      </c>
    </row>
    <row r="2062" spans="1:16" x14ac:dyDescent="0.2">
      <c r="A2062" s="2" t="s">
        <v>2496</v>
      </c>
      <c r="B2062" s="2" t="s">
        <v>904</v>
      </c>
      <c r="C2062" s="2" t="s">
        <v>197</v>
      </c>
      <c r="D2062" s="2" t="s">
        <v>45</v>
      </c>
      <c r="E2062" s="2" t="s">
        <v>46</v>
      </c>
      <c r="F2062" s="2">
        <v>4878.3</v>
      </c>
      <c r="G2062" s="2">
        <v>243.92</v>
      </c>
      <c r="H2062" s="2">
        <v>4634.38</v>
      </c>
      <c r="I2062" s="2" t="s">
        <v>29</v>
      </c>
      <c r="J2062" s="4">
        <v>1.052632714624179</v>
      </c>
      <c r="K2062" t="str">
        <f>_xlfn.XLOOKUP(D2062, dim_channels!A:A, dim_channels!C:C, "Not Found")</f>
        <v>Corporate</v>
      </c>
      <c r="L2062" t="str">
        <f>_xlfn.XLOOKUP(D2062, dim_channels!A:A, dim_channels!B:B, "Not Found")</f>
        <v>Corporate Direct</v>
      </c>
      <c r="M2062">
        <f t="shared" si="128"/>
        <v>0</v>
      </c>
      <c r="N2062">
        <f t="shared" si="129"/>
        <v>1</v>
      </c>
      <c r="O2062">
        <f t="shared" si="130"/>
        <v>4634.38</v>
      </c>
      <c r="P2062">
        <f t="shared" si="131"/>
        <v>4878.3</v>
      </c>
    </row>
    <row r="2063" spans="1:16" x14ac:dyDescent="0.2">
      <c r="A2063" s="3" t="s">
        <v>2497</v>
      </c>
      <c r="B2063" s="3" t="s">
        <v>292</v>
      </c>
      <c r="C2063" s="3" t="s">
        <v>813</v>
      </c>
      <c r="D2063" s="3" t="s">
        <v>27</v>
      </c>
      <c r="E2063" s="3" t="s">
        <v>60</v>
      </c>
      <c r="F2063" s="3">
        <v>4141.6000000000004</v>
      </c>
      <c r="G2063" s="3">
        <v>0</v>
      </c>
      <c r="H2063" s="3">
        <v>4141.6000000000004</v>
      </c>
      <c r="I2063" s="3" t="s">
        <v>56</v>
      </c>
      <c r="J2063" s="5">
        <v>1</v>
      </c>
      <c r="K2063" t="str">
        <f>_xlfn.XLOOKUP(D2063, dim_channels!A:A, dim_channels!C:C, "Not Found")</f>
        <v>OTA</v>
      </c>
      <c r="L2063" t="str">
        <f>_xlfn.XLOOKUP(D2063, dim_channels!A:A, dim_channels!B:B, "Not Found")</f>
        <v>Expedia</v>
      </c>
      <c r="M2063">
        <f t="shared" si="128"/>
        <v>0</v>
      </c>
      <c r="N2063">
        <f t="shared" si="129"/>
        <v>0</v>
      </c>
      <c r="O2063">
        <f t="shared" si="130"/>
        <v>0</v>
      </c>
      <c r="P2063">
        <f t="shared" si="131"/>
        <v>0</v>
      </c>
    </row>
    <row r="2064" spans="1:16" x14ac:dyDescent="0.2">
      <c r="A2064" s="2" t="s">
        <v>2498</v>
      </c>
      <c r="B2064" s="2" t="s">
        <v>156</v>
      </c>
      <c r="C2064" s="2" t="s">
        <v>396</v>
      </c>
      <c r="D2064" s="2" t="s">
        <v>169</v>
      </c>
      <c r="E2064" s="2" t="s">
        <v>46</v>
      </c>
      <c r="F2064" s="2">
        <v>10153.06</v>
      </c>
      <c r="G2064" s="2">
        <v>2030.61</v>
      </c>
      <c r="H2064" s="2">
        <v>8122.45</v>
      </c>
      <c r="I2064" s="2" t="s">
        <v>41</v>
      </c>
      <c r="J2064" s="4">
        <v>1.2499996922110941</v>
      </c>
      <c r="K2064" t="str">
        <f>_xlfn.XLOOKUP(D2064, dim_channels!A:A, dim_channels!C:C, "Not Found")</f>
        <v>GDS</v>
      </c>
      <c r="L2064" t="str">
        <f>_xlfn.XLOOKUP(D2064, dim_channels!A:A, dim_channels!B:B, "Not Found")</f>
        <v>GDS (Amadeus)</v>
      </c>
      <c r="M2064">
        <f t="shared" si="128"/>
        <v>1</v>
      </c>
      <c r="N2064">
        <f t="shared" si="129"/>
        <v>0</v>
      </c>
      <c r="O2064">
        <f t="shared" si="130"/>
        <v>0</v>
      </c>
      <c r="P2064">
        <f t="shared" si="131"/>
        <v>0</v>
      </c>
    </row>
    <row r="2065" spans="1:16" x14ac:dyDescent="0.2">
      <c r="A2065" s="3" t="s">
        <v>2499</v>
      </c>
      <c r="B2065" s="3" t="s">
        <v>714</v>
      </c>
      <c r="C2065" s="3" t="s">
        <v>328</v>
      </c>
      <c r="D2065" s="3" t="s">
        <v>114</v>
      </c>
      <c r="E2065" s="3" t="s">
        <v>115</v>
      </c>
      <c r="F2065" s="3">
        <v>5646.51</v>
      </c>
      <c r="G2065" s="3">
        <v>564.65</v>
      </c>
      <c r="H2065" s="3">
        <v>5081.8599999999997</v>
      </c>
      <c r="I2065" s="3" t="s">
        <v>29</v>
      </c>
      <c r="J2065" s="5">
        <v>1.111110892468506</v>
      </c>
      <c r="K2065" t="str">
        <f>_xlfn.XLOOKUP(D2065, dim_channels!A:A, dim_channels!C:C, "Not Found")</f>
        <v>Offline</v>
      </c>
      <c r="L2065" t="str">
        <f>_xlfn.XLOOKUP(D2065, dim_channels!A:A, dim_channels!B:B, "Not Found")</f>
        <v>Travel Agency</v>
      </c>
      <c r="M2065">
        <f t="shared" si="128"/>
        <v>0</v>
      </c>
      <c r="N2065">
        <f t="shared" si="129"/>
        <v>1</v>
      </c>
      <c r="O2065">
        <f t="shared" si="130"/>
        <v>5081.8599999999997</v>
      </c>
      <c r="P2065">
        <f t="shared" si="131"/>
        <v>5646.51</v>
      </c>
    </row>
    <row r="2066" spans="1:16" x14ac:dyDescent="0.2">
      <c r="A2066" s="2" t="s">
        <v>2500</v>
      </c>
      <c r="B2066" s="2" t="s">
        <v>291</v>
      </c>
      <c r="C2066" s="2" t="s">
        <v>291</v>
      </c>
      <c r="D2066" s="2" t="s">
        <v>33</v>
      </c>
      <c r="E2066" s="2" t="s">
        <v>28</v>
      </c>
      <c r="F2066" s="2">
        <v>12815.38</v>
      </c>
      <c r="G2066" s="2">
        <v>1922.31</v>
      </c>
      <c r="H2066" s="2">
        <v>10893.07</v>
      </c>
      <c r="I2066" s="2" t="s">
        <v>29</v>
      </c>
      <c r="J2066" s="4">
        <v>1.176470912240535</v>
      </c>
      <c r="K2066" t="str">
        <f>_xlfn.XLOOKUP(D2066, dim_channels!A:A, dim_channels!C:C, "Not Found")</f>
        <v>OTA</v>
      </c>
      <c r="L2066" t="str">
        <f>_xlfn.XLOOKUP(D2066, dim_channels!A:A, dim_channels!B:B, "Not Found")</f>
        <v>Booking.com</v>
      </c>
      <c r="M2066">
        <f t="shared" si="128"/>
        <v>0</v>
      </c>
      <c r="N2066">
        <f t="shared" si="129"/>
        <v>1</v>
      </c>
      <c r="O2066">
        <f t="shared" si="130"/>
        <v>10893.07</v>
      </c>
      <c r="P2066">
        <f t="shared" si="131"/>
        <v>12815.38</v>
      </c>
    </row>
    <row r="2067" spans="1:16" x14ac:dyDescent="0.2">
      <c r="A2067" s="3" t="s">
        <v>2501</v>
      </c>
      <c r="B2067" s="3" t="s">
        <v>81</v>
      </c>
      <c r="C2067" s="3" t="s">
        <v>334</v>
      </c>
      <c r="D2067" s="3" t="s">
        <v>52</v>
      </c>
      <c r="E2067" s="3" t="s">
        <v>34</v>
      </c>
      <c r="F2067" s="3">
        <v>18659.3</v>
      </c>
      <c r="G2067" s="3">
        <v>2239.12</v>
      </c>
      <c r="H2067" s="3">
        <v>16420.18</v>
      </c>
      <c r="I2067" s="3" t="s">
        <v>29</v>
      </c>
      <c r="J2067" s="5">
        <v>1.136363913184874</v>
      </c>
      <c r="K2067" t="str">
        <f>_xlfn.XLOOKUP(D2067, dim_channels!A:A, dim_channels!C:C, "Not Found")</f>
        <v>OTA</v>
      </c>
      <c r="L2067" t="str">
        <f>_xlfn.XLOOKUP(D2067, dim_channels!A:A, dim_channels!B:B, "Not Found")</f>
        <v>Agoda</v>
      </c>
      <c r="M2067">
        <f t="shared" si="128"/>
        <v>0</v>
      </c>
      <c r="N2067">
        <f t="shared" si="129"/>
        <v>1</v>
      </c>
      <c r="O2067">
        <f t="shared" si="130"/>
        <v>16420.18</v>
      </c>
      <c r="P2067">
        <f t="shared" si="131"/>
        <v>18659.3</v>
      </c>
    </row>
    <row r="2068" spans="1:16" x14ac:dyDescent="0.2">
      <c r="A2068" s="2" t="s">
        <v>2502</v>
      </c>
      <c r="B2068" s="2" t="s">
        <v>63</v>
      </c>
      <c r="C2068" s="2" t="s">
        <v>725</v>
      </c>
      <c r="D2068" s="2" t="s">
        <v>64</v>
      </c>
      <c r="E2068" s="2" t="s">
        <v>28</v>
      </c>
      <c r="F2068" s="2">
        <v>3382.63</v>
      </c>
      <c r="G2068" s="2">
        <v>0</v>
      </c>
      <c r="H2068" s="2">
        <v>3382.63</v>
      </c>
      <c r="I2068" s="2" t="s">
        <v>41</v>
      </c>
      <c r="J2068" s="4">
        <v>1</v>
      </c>
      <c r="K2068" t="str">
        <f>_xlfn.XLOOKUP(D2068, dim_channels!A:A, dim_channels!C:C, "Not Found")</f>
        <v>Direct</v>
      </c>
      <c r="L2068" t="str">
        <f>_xlfn.XLOOKUP(D2068, dim_channels!A:A, dim_channels!B:B, "Not Found")</f>
        <v>Direct Website</v>
      </c>
      <c r="M2068">
        <f t="shared" si="128"/>
        <v>1</v>
      </c>
      <c r="N2068">
        <f t="shared" si="129"/>
        <v>0</v>
      </c>
      <c r="O2068">
        <f t="shared" si="130"/>
        <v>0</v>
      </c>
      <c r="P2068">
        <f t="shared" si="131"/>
        <v>0</v>
      </c>
    </row>
    <row r="2069" spans="1:16" x14ac:dyDescent="0.2">
      <c r="A2069" s="3" t="s">
        <v>2503</v>
      </c>
      <c r="B2069" s="3" t="s">
        <v>112</v>
      </c>
      <c r="C2069" s="3" t="s">
        <v>210</v>
      </c>
      <c r="D2069" s="3" t="s">
        <v>27</v>
      </c>
      <c r="E2069" s="3" t="s">
        <v>34</v>
      </c>
      <c r="F2069" s="3">
        <v>2371.12</v>
      </c>
      <c r="G2069" s="3">
        <v>426.8</v>
      </c>
      <c r="H2069" s="3">
        <v>1944.32</v>
      </c>
      <c r="I2069" s="3" t="s">
        <v>29</v>
      </c>
      <c r="J2069" s="5">
        <v>1.219511191573404</v>
      </c>
      <c r="K2069" t="str">
        <f>_xlfn.XLOOKUP(D2069, dim_channels!A:A, dim_channels!C:C, "Not Found")</f>
        <v>OTA</v>
      </c>
      <c r="L2069" t="str">
        <f>_xlfn.XLOOKUP(D2069, dim_channels!A:A, dim_channels!B:B, "Not Found")</f>
        <v>Expedia</v>
      </c>
      <c r="M2069">
        <f t="shared" si="128"/>
        <v>0</v>
      </c>
      <c r="N2069">
        <f t="shared" si="129"/>
        <v>1</v>
      </c>
      <c r="O2069">
        <f t="shared" si="130"/>
        <v>1944.32</v>
      </c>
      <c r="P2069">
        <f t="shared" si="131"/>
        <v>2371.12</v>
      </c>
    </row>
    <row r="2070" spans="1:16" x14ac:dyDescent="0.2">
      <c r="A2070" s="2" t="s">
        <v>2504</v>
      </c>
      <c r="B2070" s="2" t="s">
        <v>205</v>
      </c>
      <c r="C2070" s="2" t="s">
        <v>679</v>
      </c>
      <c r="D2070" s="2" t="s">
        <v>33</v>
      </c>
      <c r="E2070" s="2" t="s">
        <v>28</v>
      </c>
      <c r="F2070" s="2">
        <v>5772.15</v>
      </c>
      <c r="G2070" s="2">
        <v>865.82</v>
      </c>
      <c r="H2070" s="2">
        <v>4906.33</v>
      </c>
      <c r="I2070" s="2" t="s">
        <v>29</v>
      </c>
      <c r="J2070" s="4">
        <v>1.17646998876961</v>
      </c>
      <c r="K2070" t="str">
        <f>_xlfn.XLOOKUP(D2070, dim_channels!A:A, dim_channels!C:C, "Not Found")</f>
        <v>OTA</v>
      </c>
      <c r="L2070" t="str">
        <f>_xlfn.XLOOKUP(D2070, dim_channels!A:A, dim_channels!B:B, "Not Found")</f>
        <v>Booking.com</v>
      </c>
      <c r="M2070">
        <f t="shared" si="128"/>
        <v>0</v>
      </c>
      <c r="N2070">
        <f t="shared" si="129"/>
        <v>1</v>
      </c>
      <c r="O2070">
        <f t="shared" si="130"/>
        <v>4906.33</v>
      </c>
      <c r="P2070">
        <f t="shared" si="131"/>
        <v>5772.15</v>
      </c>
    </row>
    <row r="2071" spans="1:16" x14ac:dyDescent="0.2">
      <c r="A2071" s="3" t="s">
        <v>2505</v>
      </c>
      <c r="B2071" s="3" t="s">
        <v>448</v>
      </c>
      <c r="C2071" s="3" t="s">
        <v>875</v>
      </c>
      <c r="D2071" s="3" t="s">
        <v>169</v>
      </c>
      <c r="E2071" s="3" t="s">
        <v>46</v>
      </c>
      <c r="F2071" s="3">
        <v>7087.82</v>
      </c>
      <c r="G2071" s="3">
        <v>1417.56</v>
      </c>
      <c r="H2071" s="3">
        <v>5670.26</v>
      </c>
      <c r="I2071" s="3" t="s">
        <v>41</v>
      </c>
      <c r="J2071" s="5">
        <v>1.24999911820622</v>
      </c>
      <c r="K2071" t="str">
        <f>_xlfn.XLOOKUP(D2071, dim_channels!A:A, dim_channels!C:C, "Not Found")</f>
        <v>GDS</v>
      </c>
      <c r="L2071" t="str">
        <f>_xlfn.XLOOKUP(D2071, dim_channels!A:A, dim_channels!B:B, "Not Found")</f>
        <v>GDS (Amadeus)</v>
      </c>
      <c r="M2071">
        <f t="shared" si="128"/>
        <v>1</v>
      </c>
      <c r="N2071">
        <f t="shared" si="129"/>
        <v>0</v>
      </c>
      <c r="O2071">
        <f t="shared" si="130"/>
        <v>0</v>
      </c>
      <c r="P2071">
        <f t="shared" si="131"/>
        <v>0</v>
      </c>
    </row>
    <row r="2072" spans="1:16" x14ac:dyDescent="0.2">
      <c r="A2072" s="2" t="s">
        <v>2506</v>
      </c>
      <c r="B2072" s="2" t="s">
        <v>433</v>
      </c>
      <c r="C2072" s="2" t="s">
        <v>107</v>
      </c>
      <c r="D2072" s="2" t="s">
        <v>27</v>
      </c>
      <c r="E2072" s="2" t="s">
        <v>28</v>
      </c>
      <c r="F2072" s="2">
        <v>2815.49</v>
      </c>
      <c r="G2072" s="2">
        <v>506.79</v>
      </c>
      <c r="H2072" s="2">
        <v>2308.6999999999998</v>
      </c>
      <c r="I2072" s="2" t="s">
        <v>29</v>
      </c>
      <c r="J2072" s="4">
        <v>1.2195131459262789</v>
      </c>
      <c r="K2072" t="str">
        <f>_xlfn.XLOOKUP(D2072, dim_channels!A:A, dim_channels!C:C, "Not Found")</f>
        <v>OTA</v>
      </c>
      <c r="L2072" t="str">
        <f>_xlfn.XLOOKUP(D2072, dim_channels!A:A, dim_channels!B:B, "Not Found")</f>
        <v>Expedia</v>
      </c>
      <c r="M2072">
        <f t="shared" si="128"/>
        <v>0</v>
      </c>
      <c r="N2072">
        <f t="shared" si="129"/>
        <v>1</v>
      </c>
      <c r="O2072">
        <f t="shared" si="130"/>
        <v>2308.6999999999998</v>
      </c>
      <c r="P2072">
        <f t="shared" si="131"/>
        <v>2815.49</v>
      </c>
    </row>
    <row r="2073" spans="1:16" x14ac:dyDescent="0.2">
      <c r="A2073" s="3" t="s">
        <v>2507</v>
      </c>
      <c r="B2073" s="3" t="s">
        <v>949</v>
      </c>
      <c r="C2073" s="3" t="s">
        <v>605</v>
      </c>
      <c r="D2073" s="3" t="s">
        <v>45</v>
      </c>
      <c r="E2073" s="3" t="s">
        <v>89</v>
      </c>
      <c r="F2073" s="3">
        <v>16472.060000000001</v>
      </c>
      <c r="G2073" s="3">
        <v>0</v>
      </c>
      <c r="H2073" s="3">
        <v>16472.060000000001</v>
      </c>
      <c r="I2073" s="3" t="s">
        <v>29</v>
      </c>
      <c r="J2073" s="5">
        <v>1</v>
      </c>
      <c r="K2073" t="str">
        <f>_xlfn.XLOOKUP(D2073, dim_channels!A:A, dim_channels!C:C, "Not Found")</f>
        <v>Corporate</v>
      </c>
      <c r="L2073" t="str">
        <f>_xlfn.XLOOKUP(D2073, dim_channels!A:A, dim_channels!B:B, "Not Found")</f>
        <v>Corporate Direct</v>
      </c>
      <c r="M2073">
        <f t="shared" si="128"/>
        <v>0</v>
      </c>
      <c r="N2073">
        <f t="shared" si="129"/>
        <v>1</v>
      </c>
      <c r="O2073">
        <f t="shared" si="130"/>
        <v>16472.060000000001</v>
      </c>
      <c r="P2073">
        <f t="shared" si="131"/>
        <v>16472.060000000001</v>
      </c>
    </row>
    <row r="2074" spans="1:16" x14ac:dyDescent="0.2">
      <c r="A2074" s="2" t="s">
        <v>2508</v>
      </c>
      <c r="B2074" s="2" t="s">
        <v>557</v>
      </c>
      <c r="C2074" s="2" t="s">
        <v>574</v>
      </c>
      <c r="D2074" s="2" t="s">
        <v>169</v>
      </c>
      <c r="E2074" s="2" t="s">
        <v>46</v>
      </c>
      <c r="F2074" s="2">
        <v>2970.85</v>
      </c>
      <c r="G2074" s="2">
        <v>594.16999999999996</v>
      </c>
      <c r="H2074" s="2">
        <v>2376.6799999999998</v>
      </c>
      <c r="I2074" s="2" t="s">
        <v>29</v>
      </c>
      <c r="J2074" s="4">
        <v>1.25</v>
      </c>
      <c r="K2074" t="str">
        <f>_xlfn.XLOOKUP(D2074, dim_channels!A:A, dim_channels!C:C, "Not Found")</f>
        <v>GDS</v>
      </c>
      <c r="L2074" t="str">
        <f>_xlfn.XLOOKUP(D2074, dim_channels!A:A, dim_channels!B:B, "Not Found")</f>
        <v>GDS (Amadeus)</v>
      </c>
      <c r="M2074">
        <f t="shared" si="128"/>
        <v>0</v>
      </c>
      <c r="N2074">
        <f t="shared" si="129"/>
        <v>1</v>
      </c>
      <c r="O2074">
        <f t="shared" si="130"/>
        <v>2376.6799999999998</v>
      </c>
      <c r="P2074">
        <f t="shared" si="131"/>
        <v>2970.85</v>
      </c>
    </row>
    <row r="2075" spans="1:16" x14ac:dyDescent="0.2">
      <c r="A2075" s="3" t="s">
        <v>2509</v>
      </c>
      <c r="B2075" s="3" t="s">
        <v>384</v>
      </c>
      <c r="C2075" s="3" t="s">
        <v>484</v>
      </c>
      <c r="D2075" s="3" t="s">
        <v>33</v>
      </c>
      <c r="E2075" s="3" t="s">
        <v>34</v>
      </c>
      <c r="F2075" s="3">
        <v>15294.95</v>
      </c>
      <c r="G2075" s="3">
        <v>2294.2399999999998</v>
      </c>
      <c r="H2075" s="3">
        <v>13000.71</v>
      </c>
      <c r="I2075" s="3" t="s">
        <v>29</v>
      </c>
      <c r="J2075" s="5">
        <v>1.1764703620033059</v>
      </c>
      <c r="K2075" t="str">
        <f>_xlfn.XLOOKUP(D2075, dim_channels!A:A, dim_channels!C:C, "Not Found")</f>
        <v>OTA</v>
      </c>
      <c r="L2075" t="str">
        <f>_xlfn.XLOOKUP(D2075, dim_channels!A:A, dim_channels!B:B, "Not Found")</f>
        <v>Booking.com</v>
      </c>
      <c r="M2075">
        <f t="shared" si="128"/>
        <v>0</v>
      </c>
      <c r="N2075">
        <f t="shared" si="129"/>
        <v>1</v>
      </c>
      <c r="O2075">
        <f t="shared" si="130"/>
        <v>13000.71</v>
      </c>
      <c r="P2075">
        <f t="shared" si="131"/>
        <v>15294.95</v>
      </c>
    </row>
    <row r="2076" spans="1:16" x14ac:dyDescent="0.2">
      <c r="A2076" s="2" t="s">
        <v>2510</v>
      </c>
      <c r="B2076" s="2" t="s">
        <v>44</v>
      </c>
      <c r="C2076" s="2" t="s">
        <v>162</v>
      </c>
      <c r="D2076" s="2" t="s">
        <v>64</v>
      </c>
      <c r="E2076" s="2" t="s">
        <v>28</v>
      </c>
      <c r="F2076" s="2">
        <v>3437.73</v>
      </c>
      <c r="G2076" s="2">
        <v>0</v>
      </c>
      <c r="H2076" s="2">
        <v>3437.73</v>
      </c>
      <c r="I2076" s="2" t="s">
        <v>29</v>
      </c>
      <c r="J2076" s="4">
        <v>1</v>
      </c>
      <c r="K2076" t="str">
        <f>_xlfn.XLOOKUP(D2076, dim_channels!A:A, dim_channels!C:C, "Not Found")</f>
        <v>Direct</v>
      </c>
      <c r="L2076" t="str">
        <f>_xlfn.XLOOKUP(D2076, dim_channels!A:A, dim_channels!B:B, "Not Found")</f>
        <v>Direct Website</v>
      </c>
      <c r="M2076">
        <f t="shared" si="128"/>
        <v>0</v>
      </c>
      <c r="N2076">
        <f t="shared" si="129"/>
        <v>1</v>
      </c>
      <c r="O2076">
        <f t="shared" si="130"/>
        <v>3437.73</v>
      </c>
      <c r="P2076">
        <f t="shared" si="131"/>
        <v>3437.73</v>
      </c>
    </row>
    <row r="2077" spans="1:16" x14ac:dyDescent="0.2">
      <c r="A2077" s="3" t="s">
        <v>2511</v>
      </c>
      <c r="B2077" s="3" t="s">
        <v>504</v>
      </c>
      <c r="C2077" s="3" t="s">
        <v>174</v>
      </c>
      <c r="D2077" s="3" t="s">
        <v>206</v>
      </c>
      <c r="E2077" s="3" t="s">
        <v>207</v>
      </c>
      <c r="F2077" s="3">
        <v>8813.44</v>
      </c>
      <c r="G2077" s="3">
        <v>0</v>
      </c>
      <c r="H2077" s="3">
        <v>8813.44</v>
      </c>
      <c r="I2077" s="3" t="s">
        <v>56</v>
      </c>
      <c r="J2077" s="5">
        <v>1</v>
      </c>
      <c r="K2077" t="str">
        <f>_xlfn.XLOOKUP(D2077, dim_channels!A:A, dim_channels!C:C, "Not Found")</f>
        <v>Direct</v>
      </c>
      <c r="L2077" t="str">
        <f>_xlfn.XLOOKUP(D2077, dim_channels!A:A, dim_channels!B:B, "Not Found")</f>
        <v>Walk-in</v>
      </c>
      <c r="M2077">
        <f t="shared" si="128"/>
        <v>0</v>
      </c>
      <c r="N2077">
        <f t="shared" si="129"/>
        <v>0</v>
      </c>
      <c r="O2077">
        <f t="shared" si="130"/>
        <v>0</v>
      </c>
      <c r="P2077">
        <f t="shared" si="131"/>
        <v>0</v>
      </c>
    </row>
    <row r="2078" spans="1:16" x14ac:dyDescent="0.2">
      <c r="A2078" s="2" t="s">
        <v>2512</v>
      </c>
      <c r="B2078" s="2" t="s">
        <v>238</v>
      </c>
      <c r="C2078" s="2" t="s">
        <v>285</v>
      </c>
      <c r="D2078" s="2" t="s">
        <v>169</v>
      </c>
      <c r="E2078" s="2" t="s">
        <v>46</v>
      </c>
      <c r="F2078" s="2">
        <v>2997.77</v>
      </c>
      <c r="G2078" s="2">
        <v>599.54999999999995</v>
      </c>
      <c r="H2078" s="2">
        <v>2398.2199999999998</v>
      </c>
      <c r="I2078" s="2" t="s">
        <v>29</v>
      </c>
      <c r="J2078" s="4">
        <v>1.2499979151203811</v>
      </c>
      <c r="K2078" t="str">
        <f>_xlfn.XLOOKUP(D2078, dim_channels!A:A, dim_channels!C:C, "Not Found")</f>
        <v>GDS</v>
      </c>
      <c r="L2078" t="str">
        <f>_xlfn.XLOOKUP(D2078, dim_channels!A:A, dim_channels!B:B, "Not Found")</f>
        <v>GDS (Amadeus)</v>
      </c>
      <c r="M2078">
        <f t="shared" si="128"/>
        <v>0</v>
      </c>
      <c r="N2078">
        <f t="shared" si="129"/>
        <v>1</v>
      </c>
      <c r="O2078">
        <f t="shared" si="130"/>
        <v>2398.2199999999998</v>
      </c>
      <c r="P2078">
        <f t="shared" si="131"/>
        <v>2997.77</v>
      </c>
    </row>
    <row r="2079" spans="1:16" x14ac:dyDescent="0.2">
      <c r="A2079" s="3" t="s">
        <v>2513</v>
      </c>
      <c r="B2079" s="3" t="s">
        <v>222</v>
      </c>
      <c r="C2079" s="3" t="s">
        <v>276</v>
      </c>
      <c r="D2079" s="3" t="s">
        <v>52</v>
      </c>
      <c r="E2079" s="3" t="s">
        <v>34</v>
      </c>
      <c r="F2079" s="3">
        <v>3826.42</v>
      </c>
      <c r="G2079" s="3">
        <v>459.17</v>
      </c>
      <c r="H2079" s="3">
        <v>3367.25</v>
      </c>
      <c r="I2079" s="3" t="s">
        <v>56</v>
      </c>
      <c r="J2079" s="5">
        <v>1.136363501373524</v>
      </c>
      <c r="K2079" t="str">
        <f>_xlfn.XLOOKUP(D2079, dim_channels!A:A, dim_channels!C:C, "Not Found")</f>
        <v>OTA</v>
      </c>
      <c r="L2079" t="str">
        <f>_xlfn.XLOOKUP(D2079, dim_channels!A:A, dim_channels!B:B, "Not Found")</f>
        <v>Agoda</v>
      </c>
      <c r="M2079">
        <f t="shared" si="128"/>
        <v>0</v>
      </c>
      <c r="N2079">
        <f t="shared" si="129"/>
        <v>0</v>
      </c>
      <c r="O2079">
        <f t="shared" si="130"/>
        <v>0</v>
      </c>
      <c r="P2079">
        <f t="shared" si="131"/>
        <v>0</v>
      </c>
    </row>
    <row r="2080" spans="1:16" x14ac:dyDescent="0.2">
      <c r="A2080" s="2" t="s">
        <v>2514</v>
      </c>
      <c r="B2080" s="2" t="s">
        <v>986</v>
      </c>
      <c r="C2080" s="2" t="s">
        <v>32</v>
      </c>
      <c r="D2080" s="2" t="s">
        <v>206</v>
      </c>
      <c r="E2080" s="2" t="s">
        <v>207</v>
      </c>
      <c r="F2080" s="2">
        <v>22314.87</v>
      </c>
      <c r="G2080" s="2">
        <v>0</v>
      </c>
      <c r="H2080" s="2">
        <v>22314.87</v>
      </c>
      <c r="I2080" s="2" t="s">
        <v>29</v>
      </c>
      <c r="J2080" s="4">
        <v>1</v>
      </c>
      <c r="K2080" t="str">
        <f>_xlfn.XLOOKUP(D2080, dim_channels!A:A, dim_channels!C:C, "Not Found")</f>
        <v>Direct</v>
      </c>
      <c r="L2080" t="str">
        <f>_xlfn.XLOOKUP(D2080, dim_channels!A:A, dim_channels!B:B, "Not Found")</f>
        <v>Walk-in</v>
      </c>
      <c r="M2080">
        <f t="shared" si="128"/>
        <v>0</v>
      </c>
      <c r="N2080">
        <f t="shared" si="129"/>
        <v>1</v>
      </c>
      <c r="O2080">
        <f t="shared" si="130"/>
        <v>22314.87</v>
      </c>
      <c r="P2080">
        <f t="shared" si="131"/>
        <v>22314.87</v>
      </c>
    </row>
    <row r="2081" spans="1:16" x14ac:dyDescent="0.2">
      <c r="A2081" s="3" t="s">
        <v>2515</v>
      </c>
      <c r="B2081" s="3" t="s">
        <v>863</v>
      </c>
      <c r="C2081" s="3" t="s">
        <v>706</v>
      </c>
      <c r="D2081" s="3" t="s">
        <v>45</v>
      </c>
      <c r="E2081" s="3" t="s">
        <v>46</v>
      </c>
      <c r="F2081" s="3">
        <v>8306.74</v>
      </c>
      <c r="G2081" s="3">
        <v>415.34</v>
      </c>
      <c r="H2081" s="3">
        <v>7891.4</v>
      </c>
      <c r="I2081" s="3" t="s">
        <v>29</v>
      </c>
      <c r="J2081" s="5">
        <v>1.0526319791165071</v>
      </c>
      <c r="K2081" t="str">
        <f>_xlfn.XLOOKUP(D2081, dim_channels!A:A, dim_channels!C:C, "Not Found")</f>
        <v>Corporate</v>
      </c>
      <c r="L2081" t="str">
        <f>_xlfn.XLOOKUP(D2081, dim_channels!A:A, dim_channels!B:B, "Not Found")</f>
        <v>Corporate Direct</v>
      </c>
      <c r="M2081">
        <f t="shared" si="128"/>
        <v>0</v>
      </c>
      <c r="N2081">
        <f t="shared" si="129"/>
        <v>1</v>
      </c>
      <c r="O2081">
        <f t="shared" si="130"/>
        <v>7891.4</v>
      </c>
      <c r="P2081">
        <f t="shared" si="131"/>
        <v>8306.74</v>
      </c>
    </row>
    <row r="2082" spans="1:16" x14ac:dyDescent="0.2">
      <c r="A2082" s="2" t="s">
        <v>2516</v>
      </c>
      <c r="B2082" s="2" t="s">
        <v>527</v>
      </c>
      <c r="C2082" s="2" t="s">
        <v>478</v>
      </c>
      <c r="D2082" s="2" t="s">
        <v>52</v>
      </c>
      <c r="E2082" s="2" t="s">
        <v>60</v>
      </c>
      <c r="F2082" s="2">
        <v>4072.41</v>
      </c>
      <c r="G2082" s="2">
        <v>0</v>
      </c>
      <c r="H2082" s="2">
        <v>4072.41</v>
      </c>
      <c r="I2082" s="2" t="s">
        <v>29</v>
      </c>
      <c r="J2082" s="4">
        <v>1</v>
      </c>
      <c r="K2082" t="str">
        <f>_xlfn.XLOOKUP(D2082, dim_channels!A:A, dim_channels!C:C, "Not Found")</f>
        <v>OTA</v>
      </c>
      <c r="L2082" t="str">
        <f>_xlfn.XLOOKUP(D2082, dim_channels!A:A, dim_channels!B:B, "Not Found")</f>
        <v>Agoda</v>
      </c>
      <c r="M2082">
        <f t="shared" si="128"/>
        <v>0</v>
      </c>
      <c r="N2082">
        <f t="shared" si="129"/>
        <v>1</v>
      </c>
      <c r="O2082">
        <f t="shared" si="130"/>
        <v>4072.41</v>
      </c>
      <c r="P2082">
        <f t="shared" si="131"/>
        <v>4072.41</v>
      </c>
    </row>
    <row r="2083" spans="1:16" x14ac:dyDescent="0.2">
      <c r="A2083" s="3" t="s">
        <v>2517</v>
      </c>
      <c r="B2083" s="3" t="s">
        <v>234</v>
      </c>
      <c r="C2083" s="3" t="s">
        <v>192</v>
      </c>
      <c r="D2083" s="3" t="s">
        <v>169</v>
      </c>
      <c r="E2083" s="3" t="s">
        <v>34</v>
      </c>
      <c r="F2083" s="3">
        <v>8093.95</v>
      </c>
      <c r="G2083" s="3">
        <v>1618.79</v>
      </c>
      <c r="H2083" s="3">
        <v>6475.16</v>
      </c>
      <c r="I2083" s="3" t="s">
        <v>29</v>
      </c>
      <c r="J2083" s="5">
        <v>1.25</v>
      </c>
      <c r="K2083" t="str">
        <f>_xlfn.XLOOKUP(D2083, dim_channels!A:A, dim_channels!C:C, "Not Found")</f>
        <v>GDS</v>
      </c>
      <c r="L2083" t="str">
        <f>_xlfn.XLOOKUP(D2083, dim_channels!A:A, dim_channels!B:B, "Not Found")</f>
        <v>GDS (Amadeus)</v>
      </c>
      <c r="M2083">
        <f t="shared" si="128"/>
        <v>0</v>
      </c>
      <c r="N2083">
        <f t="shared" si="129"/>
        <v>1</v>
      </c>
      <c r="O2083">
        <f t="shared" si="130"/>
        <v>6475.16</v>
      </c>
      <c r="P2083">
        <f t="shared" si="131"/>
        <v>8093.95</v>
      </c>
    </row>
    <row r="2084" spans="1:16" x14ac:dyDescent="0.2">
      <c r="A2084" s="2" t="s">
        <v>2518</v>
      </c>
      <c r="B2084" s="2" t="s">
        <v>162</v>
      </c>
      <c r="C2084" s="2" t="s">
        <v>117</v>
      </c>
      <c r="D2084" s="2" t="s">
        <v>33</v>
      </c>
      <c r="E2084" s="2" t="s">
        <v>28</v>
      </c>
      <c r="F2084" s="2">
        <v>7387.41</v>
      </c>
      <c r="G2084" s="2">
        <v>1108.1099999999999</v>
      </c>
      <c r="H2084" s="2">
        <v>6279.3</v>
      </c>
      <c r="I2084" s="2" t="s">
        <v>29</v>
      </c>
      <c r="J2084" s="4">
        <v>1.176470307199847</v>
      </c>
      <c r="K2084" t="str">
        <f>_xlfn.XLOOKUP(D2084, dim_channels!A:A, dim_channels!C:C, "Not Found")</f>
        <v>OTA</v>
      </c>
      <c r="L2084" t="str">
        <f>_xlfn.XLOOKUP(D2084, dim_channels!A:A, dim_channels!B:B, "Not Found")</f>
        <v>Booking.com</v>
      </c>
      <c r="M2084">
        <f t="shared" si="128"/>
        <v>0</v>
      </c>
      <c r="N2084">
        <f t="shared" si="129"/>
        <v>1</v>
      </c>
      <c r="O2084">
        <f t="shared" si="130"/>
        <v>6279.3</v>
      </c>
      <c r="P2084">
        <f t="shared" si="131"/>
        <v>7387.41</v>
      </c>
    </row>
    <row r="2085" spans="1:16" x14ac:dyDescent="0.2">
      <c r="A2085" s="3" t="s">
        <v>2519</v>
      </c>
      <c r="B2085" s="3" t="s">
        <v>558</v>
      </c>
      <c r="C2085" s="3" t="s">
        <v>299</v>
      </c>
      <c r="D2085" s="3" t="s">
        <v>52</v>
      </c>
      <c r="E2085" s="3" t="s">
        <v>34</v>
      </c>
      <c r="F2085" s="3">
        <v>8531.19</v>
      </c>
      <c r="G2085" s="3">
        <v>1023.74</v>
      </c>
      <c r="H2085" s="3">
        <v>7507.45</v>
      </c>
      <c r="I2085" s="3" t="s">
        <v>29</v>
      </c>
      <c r="J2085" s="5">
        <v>1.1363632125422081</v>
      </c>
      <c r="K2085" t="str">
        <f>_xlfn.XLOOKUP(D2085, dim_channels!A:A, dim_channels!C:C, "Not Found")</f>
        <v>OTA</v>
      </c>
      <c r="L2085" t="str">
        <f>_xlfn.XLOOKUP(D2085, dim_channels!A:A, dim_channels!B:B, "Not Found")</f>
        <v>Agoda</v>
      </c>
      <c r="M2085">
        <f t="shared" si="128"/>
        <v>0</v>
      </c>
      <c r="N2085">
        <f t="shared" si="129"/>
        <v>1</v>
      </c>
      <c r="O2085">
        <f t="shared" si="130"/>
        <v>7507.45</v>
      </c>
      <c r="P2085">
        <f t="shared" si="131"/>
        <v>8531.19</v>
      </c>
    </row>
    <row r="2086" spans="1:16" x14ac:dyDescent="0.2">
      <c r="A2086" s="2" t="s">
        <v>2520</v>
      </c>
      <c r="B2086" s="2" t="s">
        <v>388</v>
      </c>
      <c r="C2086" s="2" t="s">
        <v>376</v>
      </c>
      <c r="D2086" s="2" t="s">
        <v>206</v>
      </c>
      <c r="E2086" s="2" t="s">
        <v>207</v>
      </c>
      <c r="F2086" s="2">
        <v>5956.51</v>
      </c>
      <c r="G2086" s="2">
        <v>0</v>
      </c>
      <c r="H2086" s="2">
        <v>5956.51</v>
      </c>
      <c r="I2086" s="2" t="s">
        <v>29</v>
      </c>
      <c r="J2086" s="4">
        <v>1</v>
      </c>
      <c r="K2086" t="str">
        <f>_xlfn.XLOOKUP(D2086, dim_channels!A:A, dim_channels!C:C, "Not Found")</f>
        <v>Direct</v>
      </c>
      <c r="L2086" t="str">
        <f>_xlfn.XLOOKUP(D2086, dim_channels!A:A, dim_channels!B:B, "Not Found")</f>
        <v>Walk-in</v>
      </c>
      <c r="M2086">
        <f t="shared" si="128"/>
        <v>0</v>
      </c>
      <c r="N2086">
        <f t="shared" si="129"/>
        <v>1</v>
      </c>
      <c r="O2086">
        <f t="shared" si="130"/>
        <v>5956.51</v>
      </c>
      <c r="P2086">
        <f t="shared" si="131"/>
        <v>5956.51</v>
      </c>
    </row>
    <row r="2087" spans="1:16" x14ac:dyDescent="0.2">
      <c r="A2087" s="3" t="s">
        <v>2521</v>
      </c>
      <c r="B2087" s="3" t="s">
        <v>799</v>
      </c>
      <c r="C2087" s="3" t="s">
        <v>87</v>
      </c>
      <c r="D2087" s="3" t="s">
        <v>45</v>
      </c>
      <c r="E2087" s="3" t="s">
        <v>46</v>
      </c>
      <c r="F2087" s="3">
        <v>3152.67</v>
      </c>
      <c r="G2087" s="3">
        <v>157.63</v>
      </c>
      <c r="H2087" s="3">
        <v>2995.04</v>
      </c>
      <c r="I2087" s="3" t="s">
        <v>29</v>
      </c>
      <c r="J2087" s="5">
        <v>1.052630348843421</v>
      </c>
      <c r="K2087" t="str">
        <f>_xlfn.XLOOKUP(D2087, dim_channels!A:A, dim_channels!C:C, "Not Found")</f>
        <v>Corporate</v>
      </c>
      <c r="L2087" t="str">
        <f>_xlfn.XLOOKUP(D2087, dim_channels!A:A, dim_channels!B:B, "Not Found")</f>
        <v>Corporate Direct</v>
      </c>
      <c r="M2087">
        <f t="shared" si="128"/>
        <v>0</v>
      </c>
      <c r="N2087">
        <f t="shared" si="129"/>
        <v>1</v>
      </c>
      <c r="O2087">
        <f t="shared" si="130"/>
        <v>2995.04</v>
      </c>
      <c r="P2087">
        <f t="shared" si="131"/>
        <v>3152.67</v>
      </c>
    </row>
    <row r="2088" spans="1:16" x14ac:dyDescent="0.2">
      <c r="A2088" s="2" t="s">
        <v>2522</v>
      </c>
      <c r="B2088" s="2" t="s">
        <v>725</v>
      </c>
      <c r="C2088" s="2" t="s">
        <v>497</v>
      </c>
      <c r="D2088" s="2" t="s">
        <v>33</v>
      </c>
      <c r="E2088" s="2" t="s">
        <v>60</v>
      </c>
      <c r="F2088" s="2">
        <v>9726.68</v>
      </c>
      <c r="G2088" s="2">
        <v>0</v>
      </c>
      <c r="H2088" s="2">
        <v>9726.68</v>
      </c>
      <c r="I2088" s="2" t="s">
        <v>29</v>
      </c>
      <c r="J2088" s="4">
        <v>1</v>
      </c>
      <c r="K2088" t="str">
        <f>_xlfn.XLOOKUP(D2088, dim_channels!A:A, dim_channels!C:C, "Not Found")</f>
        <v>OTA</v>
      </c>
      <c r="L2088" t="str">
        <f>_xlfn.XLOOKUP(D2088, dim_channels!A:A, dim_channels!B:B, "Not Found")</f>
        <v>Booking.com</v>
      </c>
      <c r="M2088">
        <f t="shared" si="128"/>
        <v>0</v>
      </c>
      <c r="N2088">
        <f t="shared" si="129"/>
        <v>1</v>
      </c>
      <c r="O2088">
        <f t="shared" si="130"/>
        <v>9726.68</v>
      </c>
      <c r="P2088">
        <f t="shared" si="131"/>
        <v>9726.68</v>
      </c>
    </row>
    <row r="2089" spans="1:16" x14ac:dyDescent="0.2">
      <c r="A2089" s="3" t="s">
        <v>2523</v>
      </c>
      <c r="B2089" s="3" t="s">
        <v>367</v>
      </c>
      <c r="C2089" s="3" t="s">
        <v>376</v>
      </c>
      <c r="D2089" s="3" t="s">
        <v>27</v>
      </c>
      <c r="E2089" s="3" t="s">
        <v>34</v>
      </c>
      <c r="F2089" s="3">
        <v>14877.83</v>
      </c>
      <c r="G2089" s="3">
        <v>2678.01</v>
      </c>
      <c r="H2089" s="3">
        <v>12199.82</v>
      </c>
      <c r="I2089" s="3" t="s">
        <v>41</v>
      </c>
      <c r="J2089" s="5">
        <v>1.219512255098846</v>
      </c>
      <c r="K2089" t="str">
        <f>_xlfn.XLOOKUP(D2089, dim_channels!A:A, dim_channels!C:C, "Not Found")</f>
        <v>OTA</v>
      </c>
      <c r="L2089" t="str">
        <f>_xlfn.XLOOKUP(D2089, dim_channels!A:A, dim_channels!B:B, "Not Found")</f>
        <v>Expedia</v>
      </c>
      <c r="M2089">
        <f t="shared" si="128"/>
        <v>1</v>
      </c>
      <c r="N2089">
        <f t="shared" si="129"/>
        <v>0</v>
      </c>
      <c r="O2089">
        <f t="shared" si="130"/>
        <v>0</v>
      </c>
      <c r="P2089">
        <f t="shared" si="131"/>
        <v>0</v>
      </c>
    </row>
    <row r="2090" spans="1:16" x14ac:dyDescent="0.2">
      <c r="A2090" s="2" t="s">
        <v>2524</v>
      </c>
      <c r="B2090" s="2" t="s">
        <v>110</v>
      </c>
      <c r="C2090" s="2" t="s">
        <v>406</v>
      </c>
      <c r="D2090" s="2" t="s">
        <v>45</v>
      </c>
      <c r="E2090" s="2" t="s">
        <v>89</v>
      </c>
      <c r="F2090" s="2">
        <v>14309.97</v>
      </c>
      <c r="G2090" s="2">
        <v>0</v>
      </c>
      <c r="H2090" s="2">
        <v>14309.97</v>
      </c>
      <c r="I2090" s="2" t="s">
        <v>29</v>
      </c>
      <c r="J2090" s="4">
        <v>1</v>
      </c>
      <c r="K2090" t="str">
        <f>_xlfn.XLOOKUP(D2090, dim_channels!A:A, dim_channels!C:C, "Not Found")</f>
        <v>Corporate</v>
      </c>
      <c r="L2090" t="str">
        <f>_xlfn.XLOOKUP(D2090, dim_channels!A:A, dim_channels!B:B, "Not Found")</f>
        <v>Corporate Direct</v>
      </c>
      <c r="M2090">
        <f t="shared" si="128"/>
        <v>0</v>
      </c>
      <c r="N2090">
        <f t="shared" si="129"/>
        <v>1</v>
      </c>
      <c r="O2090">
        <f t="shared" si="130"/>
        <v>14309.97</v>
      </c>
      <c r="P2090">
        <f t="shared" si="131"/>
        <v>14309.97</v>
      </c>
    </row>
    <row r="2091" spans="1:16" x14ac:dyDescent="0.2">
      <c r="A2091" s="3" t="s">
        <v>2525</v>
      </c>
      <c r="B2091" s="3" t="s">
        <v>426</v>
      </c>
      <c r="C2091" s="3" t="s">
        <v>110</v>
      </c>
      <c r="D2091" s="3" t="s">
        <v>169</v>
      </c>
      <c r="E2091" s="3" t="s">
        <v>34</v>
      </c>
      <c r="F2091" s="3">
        <v>21387.35</v>
      </c>
      <c r="G2091" s="3">
        <v>4277.47</v>
      </c>
      <c r="H2091" s="3">
        <v>17109.88</v>
      </c>
      <c r="I2091" s="3" t="s">
        <v>29</v>
      </c>
      <c r="J2091" s="5">
        <v>1.25</v>
      </c>
      <c r="K2091" t="str">
        <f>_xlfn.XLOOKUP(D2091, dim_channels!A:A, dim_channels!C:C, "Not Found")</f>
        <v>GDS</v>
      </c>
      <c r="L2091" t="str">
        <f>_xlfn.XLOOKUP(D2091, dim_channels!A:A, dim_channels!B:B, "Not Found")</f>
        <v>GDS (Amadeus)</v>
      </c>
      <c r="M2091">
        <f t="shared" si="128"/>
        <v>0</v>
      </c>
      <c r="N2091">
        <f t="shared" si="129"/>
        <v>1</v>
      </c>
      <c r="O2091">
        <f t="shared" si="130"/>
        <v>17109.88</v>
      </c>
      <c r="P2091">
        <f t="shared" si="131"/>
        <v>21387.35</v>
      </c>
    </row>
    <row r="2092" spans="1:16" x14ac:dyDescent="0.2">
      <c r="A2092" s="2" t="s">
        <v>2526</v>
      </c>
      <c r="B2092" s="2" t="s">
        <v>560</v>
      </c>
      <c r="C2092" s="2" t="s">
        <v>195</v>
      </c>
      <c r="D2092" s="2" t="s">
        <v>33</v>
      </c>
      <c r="E2092" s="2" t="s">
        <v>34</v>
      </c>
      <c r="F2092" s="2">
        <v>14056.01</v>
      </c>
      <c r="G2092" s="2">
        <v>2108.4</v>
      </c>
      <c r="H2092" s="2">
        <v>11947.61</v>
      </c>
      <c r="I2092" s="2" t="s">
        <v>41</v>
      </c>
      <c r="J2092" s="4">
        <v>1.1764704405316211</v>
      </c>
      <c r="K2092" t="str">
        <f>_xlfn.XLOOKUP(D2092, dim_channels!A:A, dim_channels!C:C, "Not Found")</f>
        <v>OTA</v>
      </c>
      <c r="L2092" t="str">
        <f>_xlfn.XLOOKUP(D2092, dim_channels!A:A, dim_channels!B:B, "Not Found")</f>
        <v>Booking.com</v>
      </c>
      <c r="M2092">
        <f t="shared" si="128"/>
        <v>1</v>
      </c>
      <c r="N2092">
        <f t="shared" si="129"/>
        <v>0</v>
      </c>
      <c r="O2092">
        <f t="shared" si="130"/>
        <v>0</v>
      </c>
      <c r="P2092">
        <f t="shared" si="131"/>
        <v>0</v>
      </c>
    </row>
    <row r="2093" spans="1:16" x14ac:dyDescent="0.2">
      <c r="A2093" s="3" t="s">
        <v>2527</v>
      </c>
      <c r="B2093" s="3" t="s">
        <v>132</v>
      </c>
      <c r="C2093" s="3" t="s">
        <v>357</v>
      </c>
      <c r="D2093" s="3" t="s">
        <v>64</v>
      </c>
      <c r="E2093" s="3" t="s">
        <v>115</v>
      </c>
      <c r="F2093" s="3">
        <v>5924.02</v>
      </c>
      <c r="G2093" s="3">
        <v>0</v>
      </c>
      <c r="H2093" s="3">
        <v>5924.02</v>
      </c>
      <c r="I2093" s="3" t="s">
        <v>29</v>
      </c>
      <c r="J2093" s="5">
        <v>1</v>
      </c>
      <c r="K2093" t="str">
        <f>_xlfn.XLOOKUP(D2093, dim_channels!A:A, dim_channels!C:C, "Not Found")</f>
        <v>Direct</v>
      </c>
      <c r="L2093" t="str">
        <f>_xlfn.XLOOKUP(D2093, dim_channels!A:A, dim_channels!B:B, "Not Found")</f>
        <v>Direct Website</v>
      </c>
      <c r="M2093">
        <f t="shared" si="128"/>
        <v>0</v>
      </c>
      <c r="N2093">
        <f t="shared" si="129"/>
        <v>1</v>
      </c>
      <c r="O2093">
        <f t="shared" si="130"/>
        <v>5924.02</v>
      </c>
      <c r="P2093">
        <f t="shared" si="131"/>
        <v>5924.02</v>
      </c>
    </row>
    <row r="2094" spans="1:16" x14ac:dyDescent="0.2">
      <c r="A2094" s="2" t="s">
        <v>2528</v>
      </c>
      <c r="B2094" s="2" t="s">
        <v>578</v>
      </c>
      <c r="C2094" s="2" t="s">
        <v>118</v>
      </c>
      <c r="D2094" s="2" t="s">
        <v>114</v>
      </c>
      <c r="E2094" s="2" t="s">
        <v>46</v>
      </c>
      <c r="F2094" s="2">
        <v>4310.71</v>
      </c>
      <c r="G2094" s="2">
        <v>431.07</v>
      </c>
      <c r="H2094" s="2">
        <v>3879.64</v>
      </c>
      <c r="I2094" s="2" t="s">
        <v>29</v>
      </c>
      <c r="J2094" s="4">
        <v>1.1111108247156949</v>
      </c>
      <c r="K2094" t="str">
        <f>_xlfn.XLOOKUP(D2094, dim_channels!A:A, dim_channels!C:C, "Not Found")</f>
        <v>Offline</v>
      </c>
      <c r="L2094" t="str">
        <f>_xlfn.XLOOKUP(D2094, dim_channels!A:A, dim_channels!B:B, "Not Found")</f>
        <v>Travel Agency</v>
      </c>
      <c r="M2094">
        <f t="shared" si="128"/>
        <v>0</v>
      </c>
      <c r="N2094">
        <f t="shared" si="129"/>
        <v>1</v>
      </c>
      <c r="O2094">
        <f t="shared" si="130"/>
        <v>3879.64</v>
      </c>
      <c r="P2094">
        <f t="shared" si="131"/>
        <v>4310.71</v>
      </c>
    </row>
    <row r="2095" spans="1:16" x14ac:dyDescent="0.2">
      <c r="A2095" s="3" t="s">
        <v>2529</v>
      </c>
      <c r="B2095" s="3" t="s">
        <v>340</v>
      </c>
      <c r="C2095" s="3" t="s">
        <v>904</v>
      </c>
      <c r="D2095" s="3" t="s">
        <v>114</v>
      </c>
      <c r="E2095" s="3" t="s">
        <v>115</v>
      </c>
      <c r="F2095" s="3">
        <v>2908.07</v>
      </c>
      <c r="G2095" s="3">
        <v>290.81</v>
      </c>
      <c r="H2095" s="3">
        <v>2617.2600000000002</v>
      </c>
      <c r="I2095" s="3" t="s">
        <v>41</v>
      </c>
      <c r="J2095" s="5">
        <v>1.1111123847076709</v>
      </c>
      <c r="K2095" t="str">
        <f>_xlfn.XLOOKUP(D2095, dim_channels!A:A, dim_channels!C:C, "Not Found")</f>
        <v>Offline</v>
      </c>
      <c r="L2095" t="str">
        <f>_xlfn.XLOOKUP(D2095, dim_channels!A:A, dim_channels!B:B, "Not Found")</f>
        <v>Travel Agency</v>
      </c>
      <c r="M2095">
        <f t="shared" si="128"/>
        <v>1</v>
      </c>
      <c r="N2095">
        <f t="shared" si="129"/>
        <v>0</v>
      </c>
      <c r="O2095">
        <f t="shared" si="130"/>
        <v>0</v>
      </c>
      <c r="P2095">
        <f t="shared" si="131"/>
        <v>0</v>
      </c>
    </row>
    <row r="2096" spans="1:16" x14ac:dyDescent="0.2">
      <c r="A2096" s="2" t="s">
        <v>2530</v>
      </c>
      <c r="B2096" s="2" t="s">
        <v>1610</v>
      </c>
      <c r="C2096" s="2" t="s">
        <v>174</v>
      </c>
      <c r="D2096" s="2" t="s">
        <v>27</v>
      </c>
      <c r="E2096" s="2" t="s">
        <v>34</v>
      </c>
      <c r="F2096" s="2">
        <v>10209.83</v>
      </c>
      <c r="G2096" s="2">
        <v>1837.77</v>
      </c>
      <c r="H2096" s="2">
        <v>8372.06</v>
      </c>
      <c r="I2096" s="2" t="s">
        <v>56</v>
      </c>
      <c r="J2096" s="4">
        <v>1.2195122825206699</v>
      </c>
      <c r="K2096" t="str">
        <f>_xlfn.XLOOKUP(D2096, dim_channels!A:A, dim_channels!C:C, "Not Found")</f>
        <v>OTA</v>
      </c>
      <c r="L2096" t="str">
        <f>_xlfn.XLOOKUP(D2096, dim_channels!A:A, dim_channels!B:B, "Not Found")</f>
        <v>Expedia</v>
      </c>
      <c r="M2096">
        <f t="shared" si="128"/>
        <v>0</v>
      </c>
      <c r="N2096">
        <f t="shared" si="129"/>
        <v>0</v>
      </c>
      <c r="O2096">
        <f t="shared" si="130"/>
        <v>0</v>
      </c>
      <c r="P2096">
        <f t="shared" si="131"/>
        <v>0</v>
      </c>
    </row>
    <row r="2097" spans="1:16" x14ac:dyDescent="0.2">
      <c r="A2097" s="3" t="s">
        <v>2531</v>
      </c>
      <c r="B2097" s="3" t="s">
        <v>63</v>
      </c>
      <c r="C2097" s="3" t="s">
        <v>200</v>
      </c>
      <c r="D2097" s="3" t="s">
        <v>64</v>
      </c>
      <c r="E2097" s="3" t="s">
        <v>28</v>
      </c>
      <c r="F2097" s="3">
        <v>2363.66</v>
      </c>
      <c r="G2097" s="3">
        <v>0</v>
      </c>
      <c r="H2097" s="3">
        <v>2363.66</v>
      </c>
      <c r="I2097" s="3" t="s">
        <v>29</v>
      </c>
      <c r="J2097" s="5">
        <v>1</v>
      </c>
      <c r="K2097" t="str">
        <f>_xlfn.XLOOKUP(D2097, dim_channels!A:A, dim_channels!C:C, "Not Found")</f>
        <v>Direct</v>
      </c>
      <c r="L2097" t="str">
        <f>_xlfn.XLOOKUP(D2097, dim_channels!A:A, dim_channels!B:B, "Not Found")</f>
        <v>Direct Website</v>
      </c>
      <c r="M2097">
        <f t="shared" si="128"/>
        <v>0</v>
      </c>
      <c r="N2097">
        <f t="shared" si="129"/>
        <v>1</v>
      </c>
      <c r="O2097">
        <f t="shared" si="130"/>
        <v>2363.66</v>
      </c>
      <c r="P2097">
        <f t="shared" si="131"/>
        <v>2363.66</v>
      </c>
    </row>
    <row r="2098" spans="1:16" x14ac:dyDescent="0.2">
      <c r="A2098" s="2" t="s">
        <v>2532</v>
      </c>
      <c r="B2098" s="2" t="s">
        <v>187</v>
      </c>
      <c r="C2098" s="2" t="s">
        <v>355</v>
      </c>
      <c r="D2098" s="2" t="s">
        <v>27</v>
      </c>
      <c r="E2098" s="2" t="s">
        <v>34</v>
      </c>
      <c r="F2098" s="2">
        <v>20499.95</v>
      </c>
      <c r="G2098" s="2">
        <v>3689.99</v>
      </c>
      <c r="H2098" s="2">
        <v>16809.96</v>
      </c>
      <c r="I2098" s="2" t="s">
        <v>29</v>
      </c>
      <c r="J2098" s="4">
        <v>1.2195121225749499</v>
      </c>
      <c r="K2098" t="str">
        <f>_xlfn.XLOOKUP(D2098, dim_channels!A:A, dim_channels!C:C, "Not Found")</f>
        <v>OTA</v>
      </c>
      <c r="L2098" t="str">
        <f>_xlfn.XLOOKUP(D2098, dim_channels!A:A, dim_channels!B:B, "Not Found")</f>
        <v>Expedia</v>
      </c>
      <c r="M2098">
        <f t="shared" si="128"/>
        <v>0</v>
      </c>
      <c r="N2098">
        <f t="shared" si="129"/>
        <v>1</v>
      </c>
      <c r="O2098">
        <f t="shared" si="130"/>
        <v>16809.96</v>
      </c>
      <c r="P2098">
        <f t="shared" si="131"/>
        <v>20499.95</v>
      </c>
    </row>
    <row r="2099" spans="1:16" x14ac:dyDescent="0.2">
      <c r="A2099" s="3" t="s">
        <v>2533</v>
      </c>
      <c r="B2099" s="3" t="s">
        <v>229</v>
      </c>
      <c r="C2099" s="3" t="s">
        <v>433</v>
      </c>
      <c r="D2099" s="3" t="s">
        <v>33</v>
      </c>
      <c r="E2099" s="3" t="s">
        <v>60</v>
      </c>
      <c r="F2099" s="3">
        <v>5700.36</v>
      </c>
      <c r="G2099" s="3">
        <v>0</v>
      </c>
      <c r="H2099" s="3">
        <v>5700.36</v>
      </c>
      <c r="I2099" s="3" t="s">
        <v>41</v>
      </c>
      <c r="J2099" s="5">
        <v>1</v>
      </c>
      <c r="K2099" t="str">
        <f>_xlfn.XLOOKUP(D2099, dim_channels!A:A, dim_channels!C:C, "Not Found")</f>
        <v>OTA</v>
      </c>
      <c r="L2099" t="str">
        <f>_xlfn.XLOOKUP(D2099, dim_channels!A:A, dim_channels!B:B, "Not Found")</f>
        <v>Booking.com</v>
      </c>
      <c r="M2099">
        <f t="shared" si="128"/>
        <v>1</v>
      </c>
      <c r="N2099">
        <f t="shared" si="129"/>
        <v>0</v>
      </c>
      <c r="O2099">
        <f t="shared" si="130"/>
        <v>0</v>
      </c>
      <c r="P2099">
        <f t="shared" si="131"/>
        <v>0</v>
      </c>
    </row>
    <row r="2100" spans="1:16" x14ac:dyDescent="0.2">
      <c r="A2100" s="2" t="s">
        <v>2534</v>
      </c>
      <c r="B2100" s="2" t="s">
        <v>130</v>
      </c>
      <c r="C2100" s="2" t="s">
        <v>708</v>
      </c>
      <c r="D2100" s="2" t="s">
        <v>64</v>
      </c>
      <c r="E2100" s="2" t="s">
        <v>115</v>
      </c>
      <c r="F2100" s="2">
        <v>8888.4500000000007</v>
      </c>
      <c r="G2100" s="2">
        <v>0</v>
      </c>
      <c r="H2100" s="2">
        <v>8888.4500000000007</v>
      </c>
      <c r="I2100" s="2" t="s">
        <v>29</v>
      </c>
      <c r="J2100" s="4">
        <v>1</v>
      </c>
      <c r="K2100" t="str">
        <f>_xlfn.XLOOKUP(D2100, dim_channels!A:A, dim_channels!C:C, "Not Found")</f>
        <v>Direct</v>
      </c>
      <c r="L2100" t="str">
        <f>_xlfn.XLOOKUP(D2100, dim_channels!A:A, dim_channels!B:B, "Not Found")</f>
        <v>Direct Website</v>
      </c>
      <c r="M2100">
        <f t="shared" si="128"/>
        <v>0</v>
      </c>
      <c r="N2100">
        <f t="shared" si="129"/>
        <v>1</v>
      </c>
      <c r="O2100">
        <f t="shared" si="130"/>
        <v>8888.4500000000007</v>
      </c>
      <c r="P2100">
        <f t="shared" si="131"/>
        <v>8888.4500000000007</v>
      </c>
    </row>
    <row r="2101" spans="1:16" x14ac:dyDescent="0.2">
      <c r="A2101" s="3" t="s">
        <v>2535</v>
      </c>
      <c r="B2101" s="3" t="s">
        <v>220</v>
      </c>
      <c r="C2101" s="3" t="s">
        <v>449</v>
      </c>
      <c r="D2101" s="3" t="s">
        <v>33</v>
      </c>
      <c r="E2101" s="3" t="s">
        <v>34</v>
      </c>
      <c r="F2101" s="3">
        <v>15231.53</v>
      </c>
      <c r="G2101" s="3">
        <v>2284.73</v>
      </c>
      <c r="H2101" s="3">
        <v>12946.8</v>
      </c>
      <c r="I2101" s="3" t="s">
        <v>41</v>
      </c>
      <c r="J2101" s="5">
        <v>1.1764706336700961</v>
      </c>
      <c r="K2101" t="str">
        <f>_xlfn.XLOOKUP(D2101, dim_channels!A:A, dim_channels!C:C, "Not Found")</f>
        <v>OTA</v>
      </c>
      <c r="L2101" t="str">
        <f>_xlfn.XLOOKUP(D2101, dim_channels!A:A, dim_channels!B:B, "Not Found")</f>
        <v>Booking.com</v>
      </c>
      <c r="M2101">
        <f t="shared" si="128"/>
        <v>1</v>
      </c>
      <c r="N2101">
        <f t="shared" si="129"/>
        <v>0</v>
      </c>
      <c r="O2101">
        <f t="shared" si="130"/>
        <v>0</v>
      </c>
      <c r="P2101">
        <f t="shared" si="131"/>
        <v>0</v>
      </c>
    </row>
    <row r="2102" spans="1:16" x14ac:dyDescent="0.2">
      <c r="A2102" s="2" t="s">
        <v>2536</v>
      </c>
      <c r="B2102" s="2" t="s">
        <v>789</v>
      </c>
      <c r="C2102" s="2" t="s">
        <v>584</v>
      </c>
      <c r="D2102" s="2" t="s">
        <v>169</v>
      </c>
      <c r="E2102" s="2" t="s">
        <v>46</v>
      </c>
      <c r="F2102" s="2">
        <v>2395.89</v>
      </c>
      <c r="G2102" s="2">
        <v>479.18</v>
      </c>
      <c r="H2102" s="2">
        <v>1916.71</v>
      </c>
      <c r="I2102" s="2" t="s">
        <v>29</v>
      </c>
      <c r="J2102" s="4">
        <v>1.2500013043183369</v>
      </c>
      <c r="K2102" t="str">
        <f>_xlfn.XLOOKUP(D2102, dim_channels!A:A, dim_channels!C:C, "Not Found")</f>
        <v>GDS</v>
      </c>
      <c r="L2102" t="str">
        <f>_xlfn.XLOOKUP(D2102, dim_channels!A:A, dim_channels!B:B, "Not Found")</f>
        <v>GDS (Amadeus)</v>
      </c>
      <c r="M2102">
        <f t="shared" si="128"/>
        <v>0</v>
      </c>
      <c r="N2102">
        <f t="shared" si="129"/>
        <v>1</v>
      </c>
      <c r="O2102">
        <f t="shared" si="130"/>
        <v>1916.71</v>
      </c>
      <c r="P2102">
        <f t="shared" si="131"/>
        <v>2395.89</v>
      </c>
    </row>
    <row r="2103" spans="1:16" x14ac:dyDescent="0.2">
      <c r="A2103" s="3" t="s">
        <v>2537</v>
      </c>
      <c r="B2103" s="3" t="s">
        <v>54</v>
      </c>
      <c r="C2103" s="3" t="s">
        <v>589</v>
      </c>
      <c r="D2103" s="3" t="s">
        <v>52</v>
      </c>
      <c r="E2103" s="3" t="s">
        <v>34</v>
      </c>
      <c r="F2103" s="3">
        <v>2697.19</v>
      </c>
      <c r="G2103" s="3">
        <v>323.66000000000003</v>
      </c>
      <c r="H2103" s="3">
        <v>2373.5300000000002</v>
      </c>
      <c r="I2103" s="3" t="s">
        <v>29</v>
      </c>
      <c r="J2103" s="5">
        <v>1.136362295820992</v>
      </c>
      <c r="K2103" t="str">
        <f>_xlfn.XLOOKUP(D2103, dim_channels!A:A, dim_channels!C:C, "Not Found")</f>
        <v>OTA</v>
      </c>
      <c r="L2103" t="str">
        <f>_xlfn.XLOOKUP(D2103, dim_channels!A:A, dim_channels!B:B, "Not Found")</f>
        <v>Agoda</v>
      </c>
      <c r="M2103">
        <f t="shared" si="128"/>
        <v>0</v>
      </c>
      <c r="N2103">
        <f t="shared" si="129"/>
        <v>1</v>
      </c>
      <c r="O2103">
        <f t="shared" si="130"/>
        <v>2373.5300000000002</v>
      </c>
      <c r="P2103">
        <f t="shared" si="131"/>
        <v>2697.19</v>
      </c>
    </row>
    <row r="2104" spans="1:16" x14ac:dyDescent="0.2">
      <c r="A2104" s="2" t="s">
        <v>2538</v>
      </c>
      <c r="B2104" s="2" t="s">
        <v>391</v>
      </c>
      <c r="C2104" s="2" t="s">
        <v>148</v>
      </c>
      <c r="D2104" s="2" t="s">
        <v>64</v>
      </c>
      <c r="E2104" s="2" t="s">
        <v>34</v>
      </c>
      <c r="F2104" s="2">
        <v>20111.060000000001</v>
      </c>
      <c r="G2104" s="2">
        <v>0</v>
      </c>
      <c r="H2104" s="2">
        <v>20111.060000000001</v>
      </c>
      <c r="I2104" s="2" t="s">
        <v>56</v>
      </c>
      <c r="J2104" s="4">
        <v>1</v>
      </c>
      <c r="K2104" t="str">
        <f>_xlfn.XLOOKUP(D2104, dim_channels!A:A, dim_channels!C:C, "Not Found")</f>
        <v>Direct</v>
      </c>
      <c r="L2104" t="str">
        <f>_xlfn.XLOOKUP(D2104, dim_channels!A:A, dim_channels!B:B, "Not Found")</f>
        <v>Direct Website</v>
      </c>
      <c r="M2104">
        <f t="shared" si="128"/>
        <v>0</v>
      </c>
      <c r="N2104">
        <f t="shared" si="129"/>
        <v>0</v>
      </c>
      <c r="O2104">
        <f t="shared" si="130"/>
        <v>0</v>
      </c>
      <c r="P2104">
        <f t="shared" si="131"/>
        <v>0</v>
      </c>
    </row>
    <row r="2105" spans="1:16" x14ac:dyDescent="0.2">
      <c r="A2105" s="3" t="s">
        <v>2539</v>
      </c>
      <c r="B2105" s="3" t="s">
        <v>432</v>
      </c>
      <c r="C2105" s="3" t="s">
        <v>400</v>
      </c>
      <c r="D2105" s="3" t="s">
        <v>64</v>
      </c>
      <c r="E2105" s="3" t="s">
        <v>28</v>
      </c>
      <c r="F2105" s="3">
        <v>6404.82</v>
      </c>
      <c r="G2105" s="3">
        <v>0</v>
      </c>
      <c r="H2105" s="3">
        <v>6404.82</v>
      </c>
      <c r="I2105" s="3" t="s">
        <v>29</v>
      </c>
      <c r="J2105" s="5">
        <v>1</v>
      </c>
      <c r="K2105" t="str">
        <f>_xlfn.XLOOKUP(D2105, dim_channels!A:A, dim_channels!C:C, "Not Found")</f>
        <v>Direct</v>
      </c>
      <c r="L2105" t="str">
        <f>_xlfn.XLOOKUP(D2105, dim_channels!A:A, dim_channels!B:B, "Not Found")</f>
        <v>Direct Website</v>
      </c>
      <c r="M2105">
        <f t="shared" si="128"/>
        <v>0</v>
      </c>
      <c r="N2105">
        <f t="shared" si="129"/>
        <v>1</v>
      </c>
      <c r="O2105">
        <f t="shared" si="130"/>
        <v>6404.82</v>
      </c>
      <c r="P2105">
        <f t="shared" si="131"/>
        <v>6404.82</v>
      </c>
    </row>
    <row r="2106" spans="1:16" x14ac:dyDescent="0.2">
      <c r="A2106" s="2" t="s">
        <v>2540</v>
      </c>
      <c r="B2106" s="2" t="s">
        <v>418</v>
      </c>
      <c r="C2106" s="2" t="s">
        <v>165</v>
      </c>
      <c r="D2106" s="2" t="s">
        <v>45</v>
      </c>
      <c r="E2106" s="2" t="s">
        <v>46</v>
      </c>
      <c r="F2106" s="2">
        <v>5058.8100000000004</v>
      </c>
      <c r="G2106" s="2">
        <v>252.94</v>
      </c>
      <c r="H2106" s="2">
        <v>4805.87</v>
      </c>
      <c r="I2106" s="2" t="s">
        <v>41</v>
      </c>
      <c r="J2106" s="4">
        <v>1.0526314694321739</v>
      </c>
      <c r="K2106" t="str">
        <f>_xlfn.XLOOKUP(D2106, dim_channels!A:A, dim_channels!C:C, "Not Found")</f>
        <v>Corporate</v>
      </c>
      <c r="L2106" t="str">
        <f>_xlfn.XLOOKUP(D2106, dim_channels!A:A, dim_channels!B:B, "Not Found")</f>
        <v>Corporate Direct</v>
      </c>
      <c r="M2106">
        <f t="shared" si="128"/>
        <v>1</v>
      </c>
      <c r="N2106">
        <f t="shared" si="129"/>
        <v>0</v>
      </c>
      <c r="O2106">
        <f t="shared" si="130"/>
        <v>0</v>
      </c>
      <c r="P2106">
        <f t="shared" si="131"/>
        <v>0</v>
      </c>
    </row>
    <row r="2107" spans="1:16" x14ac:dyDescent="0.2">
      <c r="A2107" s="3" t="s">
        <v>2541</v>
      </c>
      <c r="B2107" s="3" t="s">
        <v>236</v>
      </c>
      <c r="C2107" s="3" t="s">
        <v>317</v>
      </c>
      <c r="D2107" s="3" t="s">
        <v>45</v>
      </c>
      <c r="E2107" s="3" t="s">
        <v>46</v>
      </c>
      <c r="F2107" s="3">
        <v>5060.72</v>
      </c>
      <c r="G2107" s="3">
        <v>253.04</v>
      </c>
      <c r="H2107" s="3">
        <v>4807.68</v>
      </c>
      <c r="I2107" s="3" t="s">
        <v>29</v>
      </c>
      <c r="J2107" s="5">
        <v>1.052632454739084</v>
      </c>
      <c r="K2107" t="str">
        <f>_xlfn.XLOOKUP(D2107, dim_channels!A:A, dim_channels!C:C, "Not Found")</f>
        <v>Corporate</v>
      </c>
      <c r="L2107" t="str">
        <f>_xlfn.XLOOKUP(D2107, dim_channels!A:A, dim_channels!B:B, "Not Found")</f>
        <v>Corporate Direct</v>
      </c>
      <c r="M2107">
        <f t="shared" si="128"/>
        <v>0</v>
      </c>
      <c r="N2107">
        <f t="shared" si="129"/>
        <v>1</v>
      </c>
      <c r="O2107">
        <f t="shared" si="130"/>
        <v>4807.68</v>
      </c>
      <c r="P2107">
        <f t="shared" si="131"/>
        <v>5060.72</v>
      </c>
    </row>
    <row r="2108" spans="1:16" x14ac:dyDescent="0.2">
      <c r="A2108" s="2" t="s">
        <v>2542</v>
      </c>
      <c r="B2108" s="2" t="s">
        <v>197</v>
      </c>
      <c r="C2108" s="2" t="s">
        <v>589</v>
      </c>
      <c r="D2108" s="2" t="s">
        <v>45</v>
      </c>
      <c r="E2108" s="2" t="s">
        <v>46</v>
      </c>
      <c r="F2108" s="2">
        <v>2576.09</v>
      </c>
      <c r="G2108" s="2">
        <v>128.80000000000001</v>
      </c>
      <c r="H2108" s="2">
        <v>2447.29</v>
      </c>
      <c r="I2108" s="2" t="s">
        <v>29</v>
      </c>
      <c r="J2108" s="4">
        <v>1.052629643401477</v>
      </c>
      <c r="K2108" t="str">
        <f>_xlfn.XLOOKUP(D2108, dim_channels!A:A, dim_channels!C:C, "Not Found")</f>
        <v>Corporate</v>
      </c>
      <c r="L2108" t="str">
        <f>_xlfn.XLOOKUP(D2108, dim_channels!A:A, dim_channels!B:B, "Not Found")</f>
        <v>Corporate Direct</v>
      </c>
      <c r="M2108">
        <f t="shared" si="128"/>
        <v>0</v>
      </c>
      <c r="N2108">
        <f t="shared" si="129"/>
        <v>1</v>
      </c>
      <c r="O2108">
        <f t="shared" si="130"/>
        <v>2447.29</v>
      </c>
      <c r="P2108">
        <f t="shared" si="131"/>
        <v>2576.09</v>
      </c>
    </row>
    <row r="2109" spans="1:16" x14ac:dyDescent="0.2">
      <c r="A2109" s="3" t="s">
        <v>2543</v>
      </c>
      <c r="B2109" s="3" t="s">
        <v>456</v>
      </c>
      <c r="C2109" s="3" t="s">
        <v>224</v>
      </c>
      <c r="D2109" s="3" t="s">
        <v>169</v>
      </c>
      <c r="E2109" s="3" t="s">
        <v>34</v>
      </c>
      <c r="F2109" s="3">
        <v>11824.71</v>
      </c>
      <c r="G2109" s="3">
        <v>2364.94</v>
      </c>
      <c r="H2109" s="3">
        <v>9459.77</v>
      </c>
      <c r="I2109" s="3" t="s">
        <v>29</v>
      </c>
      <c r="J2109" s="5">
        <v>1.2499997357229611</v>
      </c>
      <c r="K2109" t="str">
        <f>_xlfn.XLOOKUP(D2109, dim_channels!A:A, dim_channels!C:C, "Not Found")</f>
        <v>GDS</v>
      </c>
      <c r="L2109" t="str">
        <f>_xlfn.XLOOKUP(D2109, dim_channels!A:A, dim_channels!B:B, "Not Found")</f>
        <v>GDS (Amadeus)</v>
      </c>
      <c r="M2109">
        <f t="shared" si="128"/>
        <v>0</v>
      </c>
      <c r="N2109">
        <f t="shared" si="129"/>
        <v>1</v>
      </c>
      <c r="O2109">
        <f t="shared" si="130"/>
        <v>9459.77</v>
      </c>
      <c r="P2109">
        <f t="shared" si="131"/>
        <v>11824.71</v>
      </c>
    </row>
    <row r="2110" spans="1:16" x14ac:dyDescent="0.2">
      <c r="A2110" s="2" t="s">
        <v>2544</v>
      </c>
      <c r="B2110" s="2" t="s">
        <v>76</v>
      </c>
      <c r="C2110" s="2" t="s">
        <v>722</v>
      </c>
      <c r="D2110" s="2" t="s">
        <v>33</v>
      </c>
      <c r="E2110" s="2" t="s">
        <v>34</v>
      </c>
      <c r="F2110" s="2">
        <v>5622.78</v>
      </c>
      <c r="G2110" s="2">
        <v>843.42</v>
      </c>
      <c r="H2110" s="2">
        <v>4779.3599999999997</v>
      </c>
      <c r="I2110" s="2" t="s">
        <v>29</v>
      </c>
      <c r="J2110" s="4">
        <v>1.176471326704831</v>
      </c>
      <c r="K2110" t="str">
        <f>_xlfn.XLOOKUP(D2110, dim_channels!A:A, dim_channels!C:C, "Not Found")</f>
        <v>OTA</v>
      </c>
      <c r="L2110" t="str">
        <f>_xlfn.XLOOKUP(D2110, dim_channels!A:A, dim_channels!B:B, "Not Found")</f>
        <v>Booking.com</v>
      </c>
      <c r="M2110">
        <f t="shared" si="128"/>
        <v>0</v>
      </c>
      <c r="N2110">
        <f t="shared" si="129"/>
        <v>1</v>
      </c>
      <c r="O2110">
        <f t="shared" si="130"/>
        <v>4779.3599999999997</v>
      </c>
      <c r="P2110">
        <f t="shared" si="131"/>
        <v>5622.78</v>
      </c>
    </row>
    <row r="2111" spans="1:16" x14ac:dyDescent="0.2">
      <c r="A2111" s="3" t="s">
        <v>2545</v>
      </c>
      <c r="B2111" s="3" t="s">
        <v>525</v>
      </c>
      <c r="C2111" s="3" t="s">
        <v>891</v>
      </c>
      <c r="D2111" s="3" t="s">
        <v>52</v>
      </c>
      <c r="E2111" s="3" t="s">
        <v>60</v>
      </c>
      <c r="F2111" s="3">
        <v>11142.96</v>
      </c>
      <c r="G2111" s="3">
        <v>0</v>
      </c>
      <c r="H2111" s="3">
        <v>11142.96</v>
      </c>
      <c r="I2111" s="3" t="s">
        <v>29</v>
      </c>
      <c r="J2111" s="5">
        <v>1</v>
      </c>
      <c r="K2111" t="str">
        <f>_xlfn.XLOOKUP(D2111, dim_channels!A:A, dim_channels!C:C, "Not Found")</f>
        <v>OTA</v>
      </c>
      <c r="L2111" t="str">
        <f>_xlfn.XLOOKUP(D2111, dim_channels!A:A, dim_channels!B:B, "Not Found")</f>
        <v>Agoda</v>
      </c>
      <c r="M2111">
        <f t="shared" si="128"/>
        <v>0</v>
      </c>
      <c r="N2111">
        <f t="shared" si="129"/>
        <v>1</v>
      </c>
      <c r="O2111">
        <f t="shared" si="130"/>
        <v>11142.96</v>
      </c>
      <c r="P2111">
        <f t="shared" si="131"/>
        <v>11142.96</v>
      </c>
    </row>
    <row r="2112" spans="1:16" x14ac:dyDescent="0.2">
      <c r="A2112" s="2" t="s">
        <v>2546</v>
      </c>
      <c r="B2112" s="2" t="s">
        <v>794</v>
      </c>
      <c r="C2112" s="2" t="s">
        <v>285</v>
      </c>
      <c r="D2112" s="2" t="s">
        <v>114</v>
      </c>
      <c r="E2112" s="2" t="s">
        <v>46</v>
      </c>
      <c r="F2112" s="2">
        <v>6470.88</v>
      </c>
      <c r="G2112" s="2">
        <v>647.09</v>
      </c>
      <c r="H2112" s="2">
        <v>5823.79</v>
      </c>
      <c r="I2112" s="2" t="s">
        <v>41</v>
      </c>
      <c r="J2112" s="4">
        <v>1.111111492687751</v>
      </c>
      <c r="K2112" t="str">
        <f>_xlfn.XLOOKUP(D2112, dim_channels!A:A, dim_channels!C:C, "Not Found")</f>
        <v>Offline</v>
      </c>
      <c r="L2112" t="str">
        <f>_xlfn.XLOOKUP(D2112, dim_channels!A:A, dim_channels!B:B, "Not Found")</f>
        <v>Travel Agency</v>
      </c>
      <c r="M2112">
        <f t="shared" si="128"/>
        <v>1</v>
      </c>
      <c r="N2112">
        <f t="shared" si="129"/>
        <v>0</v>
      </c>
      <c r="O2112">
        <f t="shared" si="130"/>
        <v>0</v>
      </c>
      <c r="P2112">
        <f t="shared" si="131"/>
        <v>0</v>
      </c>
    </row>
    <row r="2113" spans="1:16" x14ac:dyDescent="0.2">
      <c r="A2113" s="3" t="s">
        <v>2547</v>
      </c>
      <c r="B2113" s="3" t="s">
        <v>236</v>
      </c>
      <c r="C2113" s="3" t="s">
        <v>478</v>
      </c>
      <c r="D2113" s="3" t="s">
        <v>45</v>
      </c>
      <c r="E2113" s="3" t="s">
        <v>46</v>
      </c>
      <c r="F2113" s="3">
        <v>2693.49</v>
      </c>
      <c r="G2113" s="3">
        <v>134.66999999999999</v>
      </c>
      <c r="H2113" s="3">
        <v>2558.8200000000002</v>
      </c>
      <c r="I2113" s="3" t="s">
        <v>29</v>
      </c>
      <c r="J2113" s="5">
        <v>1.052629727765142</v>
      </c>
      <c r="K2113" t="str">
        <f>_xlfn.XLOOKUP(D2113, dim_channels!A:A, dim_channels!C:C, "Not Found")</f>
        <v>Corporate</v>
      </c>
      <c r="L2113" t="str">
        <f>_xlfn.XLOOKUP(D2113, dim_channels!A:A, dim_channels!B:B, "Not Found")</f>
        <v>Corporate Direct</v>
      </c>
      <c r="M2113">
        <f t="shared" si="128"/>
        <v>0</v>
      </c>
      <c r="N2113">
        <f t="shared" si="129"/>
        <v>1</v>
      </c>
      <c r="O2113">
        <f t="shared" si="130"/>
        <v>2558.8200000000002</v>
      </c>
      <c r="P2113">
        <f t="shared" si="131"/>
        <v>2693.49</v>
      </c>
    </row>
    <row r="2114" spans="1:16" x14ac:dyDescent="0.2">
      <c r="A2114" s="2" t="s">
        <v>2548</v>
      </c>
      <c r="B2114" s="2" t="s">
        <v>324</v>
      </c>
      <c r="C2114" s="2" t="s">
        <v>376</v>
      </c>
      <c r="D2114" s="2" t="s">
        <v>27</v>
      </c>
      <c r="E2114" s="2" t="s">
        <v>28</v>
      </c>
      <c r="F2114" s="2">
        <v>5506.04</v>
      </c>
      <c r="G2114" s="2">
        <v>991.09</v>
      </c>
      <c r="H2114" s="2">
        <v>4514.95</v>
      </c>
      <c r="I2114" s="2" t="s">
        <v>29</v>
      </c>
      <c r="J2114" s="4">
        <v>1.2195129514169589</v>
      </c>
      <c r="K2114" t="str">
        <f>_xlfn.XLOOKUP(D2114, dim_channels!A:A, dim_channels!C:C, "Not Found")</f>
        <v>OTA</v>
      </c>
      <c r="L2114" t="str">
        <f>_xlfn.XLOOKUP(D2114, dim_channels!A:A, dim_channels!B:B, "Not Found")</f>
        <v>Expedia</v>
      </c>
      <c r="M2114">
        <f t="shared" si="128"/>
        <v>0</v>
      </c>
      <c r="N2114">
        <f t="shared" si="129"/>
        <v>1</v>
      </c>
      <c r="O2114">
        <f t="shared" si="130"/>
        <v>4514.95</v>
      </c>
      <c r="P2114">
        <f t="shared" si="131"/>
        <v>5506.04</v>
      </c>
    </row>
    <row r="2115" spans="1:16" x14ac:dyDescent="0.2">
      <c r="A2115" s="3" t="s">
        <v>2549</v>
      </c>
      <c r="B2115" s="3" t="s">
        <v>54</v>
      </c>
      <c r="C2115" s="3" t="s">
        <v>312</v>
      </c>
      <c r="D2115" s="3" t="s">
        <v>33</v>
      </c>
      <c r="E2115" s="3" t="s">
        <v>34</v>
      </c>
      <c r="F2115" s="3">
        <v>7777.85</v>
      </c>
      <c r="G2115" s="3">
        <v>1166.68</v>
      </c>
      <c r="H2115" s="3">
        <v>6611.17</v>
      </c>
      <c r="I2115" s="3" t="s">
        <v>41</v>
      </c>
      <c r="J2115" s="5">
        <v>1.1764710331151671</v>
      </c>
      <c r="K2115" t="str">
        <f>_xlfn.XLOOKUP(D2115, dim_channels!A:A, dim_channels!C:C, "Not Found")</f>
        <v>OTA</v>
      </c>
      <c r="L2115" t="str">
        <f>_xlfn.XLOOKUP(D2115, dim_channels!A:A, dim_channels!B:B, "Not Found")</f>
        <v>Booking.com</v>
      </c>
      <c r="M2115">
        <f t="shared" ref="M2115:M2178" si="132">IF(I2115="Cancelled",1,0)</f>
        <v>1</v>
      </c>
      <c r="N2115">
        <f t="shared" ref="N2115:N2178" si="133">IF(TRIM(UPPER(I2115))="CHECKED-OUT",1,0)</f>
        <v>0</v>
      </c>
      <c r="O2115">
        <f t="shared" ref="O2115:O2178" si="134">IF(TRIM(UPPER(I2115))="CHECKED-OUT",H2115,0)</f>
        <v>0</v>
      </c>
      <c r="P2115">
        <f t="shared" ref="P2115:P2178" si="135">IF(TRIM(UPPER(I2115))="CHECKED-OUT",F2115,0)</f>
        <v>0</v>
      </c>
    </row>
    <row r="2116" spans="1:16" x14ac:dyDescent="0.2">
      <c r="A2116" s="2" t="s">
        <v>2550</v>
      </c>
      <c r="B2116" s="2" t="s">
        <v>329</v>
      </c>
      <c r="C2116" s="2" t="s">
        <v>1278</v>
      </c>
      <c r="D2116" s="2" t="s">
        <v>27</v>
      </c>
      <c r="E2116" s="2" t="s">
        <v>34</v>
      </c>
      <c r="F2116" s="2">
        <v>3247.66</v>
      </c>
      <c r="G2116" s="2">
        <v>584.58000000000004</v>
      </c>
      <c r="H2116" s="2">
        <v>2663.08</v>
      </c>
      <c r="I2116" s="2" t="s">
        <v>29</v>
      </c>
      <c r="J2116" s="4">
        <v>1.219512744641543</v>
      </c>
      <c r="K2116" t="str">
        <f>_xlfn.XLOOKUP(D2116, dim_channels!A:A, dim_channels!C:C, "Not Found")</f>
        <v>OTA</v>
      </c>
      <c r="L2116" t="str">
        <f>_xlfn.XLOOKUP(D2116, dim_channels!A:A, dim_channels!B:B, "Not Found")</f>
        <v>Expedia</v>
      </c>
      <c r="M2116">
        <f t="shared" si="132"/>
        <v>0</v>
      </c>
      <c r="N2116">
        <f t="shared" si="133"/>
        <v>1</v>
      </c>
      <c r="O2116">
        <f t="shared" si="134"/>
        <v>2663.08</v>
      </c>
      <c r="P2116">
        <f t="shared" si="135"/>
        <v>3247.66</v>
      </c>
    </row>
    <row r="2117" spans="1:16" x14ac:dyDescent="0.2">
      <c r="A2117" s="3" t="s">
        <v>2551</v>
      </c>
      <c r="B2117" s="3" t="s">
        <v>183</v>
      </c>
      <c r="C2117" s="3" t="s">
        <v>614</v>
      </c>
      <c r="D2117" s="3" t="s">
        <v>45</v>
      </c>
      <c r="E2117" s="3" t="s">
        <v>89</v>
      </c>
      <c r="F2117" s="3">
        <v>6753.76</v>
      </c>
      <c r="G2117" s="3">
        <v>0</v>
      </c>
      <c r="H2117" s="3">
        <v>6753.76</v>
      </c>
      <c r="I2117" s="3" t="s">
        <v>29</v>
      </c>
      <c r="J2117" s="5">
        <v>1</v>
      </c>
      <c r="K2117" t="str">
        <f>_xlfn.XLOOKUP(D2117, dim_channels!A:A, dim_channels!C:C, "Not Found")</f>
        <v>Corporate</v>
      </c>
      <c r="L2117" t="str">
        <f>_xlfn.XLOOKUP(D2117, dim_channels!A:A, dim_channels!B:B, "Not Found")</f>
        <v>Corporate Direct</v>
      </c>
      <c r="M2117">
        <f t="shared" si="132"/>
        <v>0</v>
      </c>
      <c r="N2117">
        <f t="shared" si="133"/>
        <v>1</v>
      </c>
      <c r="O2117">
        <f t="shared" si="134"/>
        <v>6753.76</v>
      </c>
      <c r="P2117">
        <f t="shared" si="135"/>
        <v>6753.76</v>
      </c>
    </row>
    <row r="2118" spans="1:16" x14ac:dyDescent="0.2">
      <c r="A2118" s="2" t="s">
        <v>2552</v>
      </c>
      <c r="B2118" s="2" t="s">
        <v>505</v>
      </c>
      <c r="C2118" s="2" t="s">
        <v>88</v>
      </c>
      <c r="D2118" s="2" t="s">
        <v>52</v>
      </c>
      <c r="E2118" s="2" t="s">
        <v>34</v>
      </c>
      <c r="F2118" s="2">
        <v>22795.23</v>
      </c>
      <c r="G2118" s="2">
        <v>2735.43</v>
      </c>
      <c r="H2118" s="2">
        <v>20059.8</v>
      </c>
      <c r="I2118" s="2" t="s">
        <v>41</v>
      </c>
      <c r="J2118" s="4">
        <v>1.1363637723207609</v>
      </c>
      <c r="K2118" t="str">
        <f>_xlfn.XLOOKUP(D2118, dim_channels!A:A, dim_channels!C:C, "Not Found")</f>
        <v>OTA</v>
      </c>
      <c r="L2118" t="str">
        <f>_xlfn.XLOOKUP(D2118, dim_channels!A:A, dim_channels!B:B, "Not Found")</f>
        <v>Agoda</v>
      </c>
      <c r="M2118">
        <f t="shared" si="132"/>
        <v>1</v>
      </c>
      <c r="N2118">
        <f t="shared" si="133"/>
        <v>0</v>
      </c>
      <c r="O2118">
        <f t="shared" si="134"/>
        <v>0</v>
      </c>
      <c r="P2118">
        <f t="shared" si="135"/>
        <v>0</v>
      </c>
    </row>
    <row r="2119" spans="1:16" x14ac:dyDescent="0.2">
      <c r="A2119" s="3" t="s">
        <v>2553</v>
      </c>
      <c r="B2119" s="3" t="s">
        <v>54</v>
      </c>
      <c r="C2119" s="3" t="s">
        <v>178</v>
      </c>
      <c r="D2119" s="3" t="s">
        <v>27</v>
      </c>
      <c r="E2119" s="3" t="s">
        <v>28</v>
      </c>
      <c r="F2119" s="3">
        <v>2772.04</v>
      </c>
      <c r="G2119" s="3">
        <v>498.97</v>
      </c>
      <c r="H2119" s="3">
        <v>2273.0700000000002</v>
      </c>
      <c r="I2119" s="3" t="s">
        <v>29</v>
      </c>
      <c r="J2119" s="5">
        <v>1.219513697334442</v>
      </c>
      <c r="K2119" t="str">
        <f>_xlfn.XLOOKUP(D2119, dim_channels!A:A, dim_channels!C:C, "Not Found")</f>
        <v>OTA</v>
      </c>
      <c r="L2119" t="str">
        <f>_xlfn.XLOOKUP(D2119, dim_channels!A:A, dim_channels!B:B, "Not Found")</f>
        <v>Expedia</v>
      </c>
      <c r="M2119">
        <f t="shared" si="132"/>
        <v>0</v>
      </c>
      <c r="N2119">
        <f t="shared" si="133"/>
        <v>1</v>
      </c>
      <c r="O2119">
        <f t="shared" si="134"/>
        <v>2273.0700000000002</v>
      </c>
      <c r="P2119">
        <f t="shared" si="135"/>
        <v>2772.04</v>
      </c>
    </row>
    <row r="2120" spans="1:16" x14ac:dyDescent="0.2">
      <c r="A2120" s="2" t="s">
        <v>2554</v>
      </c>
      <c r="B2120" s="2" t="s">
        <v>460</v>
      </c>
      <c r="C2120" s="2" t="s">
        <v>222</v>
      </c>
      <c r="D2120" s="2" t="s">
        <v>27</v>
      </c>
      <c r="E2120" s="2" t="s">
        <v>60</v>
      </c>
      <c r="F2120" s="2">
        <v>12570.41</v>
      </c>
      <c r="G2120" s="2">
        <v>0</v>
      </c>
      <c r="H2120" s="2">
        <v>12570.41</v>
      </c>
      <c r="I2120" s="2" t="s">
        <v>29</v>
      </c>
      <c r="J2120" s="4">
        <v>1</v>
      </c>
      <c r="K2120" t="str">
        <f>_xlfn.XLOOKUP(D2120, dim_channels!A:A, dim_channels!C:C, "Not Found")</f>
        <v>OTA</v>
      </c>
      <c r="L2120" t="str">
        <f>_xlfn.XLOOKUP(D2120, dim_channels!A:A, dim_channels!B:B, "Not Found")</f>
        <v>Expedia</v>
      </c>
      <c r="M2120">
        <f t="shared" si="132"/>
        <v>0</v>
      </c>
      <c r="N2120">
        <f t="shared" si="133"/>
        <v>1</v>
      </c>
      <c r="O2120">
        <f t="shared" si="134"/>
        <v>12570.41</v>
      </c>
      <c r="P2120">
        <f t="shared" si="135"/>
        <v>12570.41</v>
      </c>
    </row>
    <row r="2121" spans="1:16" x14ac:dyDescent="0.2">
      <c r="A2121" s="3" t="s">
        <v>2555</v>
      </c>
      <c r="B2121" s="3" t="s">
        <v>155</v>
      </c>
      <c r="C2121" s="3" t="s">
        <v>155</v>
      </c>
      <c r="D2121" s="3" t="s">
        <v>114</v>
      </c>
      <c r="E2121" s="3" t="s">
        <v>46</v>
      </c>
      <c r="F2121" s="3">
        <v>3515.32</v>
      </c>
      <c r="G2121" s="3">
        <v>351.53</v>
      </c>
      <c r="H2121" s="3">
        <v>3163.79</v>
      </c>
      <c r="I2121" s="3" t="s">
        <v>29</v>
      </c>
      <c r="J2121" s="5">
        <v>1.111110408718657</v>
      </c>
      <c r="K2121" t="str">
        <f>_xlfn.XLOOKUP(D2121, dim_channels!A:A, dim_channels!C:C, "Not Found")</f>
        <v>Offline</v>
      </c>
      <c r="L2121" t="str">
        <f>_xlfn.XLOOKUP(D2121, dim_channels!A:A, dim_channels!B:B, "Not Found")</f>
        <v>Travel Agency</v>
      </c>
      <c r="M2121">
        <f t="shared" si="132"/>
        <v>0</v>
      </c>
      <c r="N2121">
        <f t="shared" si="133"/>
        <v>1</v>
      </c>
      <c r="O2121">
        <f t="shared" si="134"/>
        <v>3163.79</v>
      </c>
      <c r="P2121">
        <f t="shared" si="135"/>
        <v>3515.32</v>
      </c>
    </row>
    <row r="2122" spans="1:16" x14ac:dyDescent="0.2">
      <c r="A2122" s="2" t="s">
        <v>2556</v>
      </c>
      <c r="B2122" s="2" t="s">
        <v>40</v>
      </c>
      <c r="C2122" s="2" t="s">
        <v>205</v>
      </c>
      <c r="D2122" s="2" t="s">
        <v>33</v>
      </c>
      <c r="E2122" s="2" t="s">
        <v>28</v>
      </c>
      <c r="F2122" s="2">
        <v>7954.62</v>
      </c>
      <c r="G2122" s="2">
        <v>1193.19</v>
      </c>
      <c r="H2122" s="2">
        <v>6761.43</v>
      </c>
      <c r="I2122" s="2" t="s">
        <v>29</v>
      </c>
      <c r="J2122" s="4">
        <v>1.1764700662433829</v>
      </c>
      <c r="K2122" t="str">
        <f>_xlfn.XLOOKUP(D2122, dim_channels!A:A, dim_channels!C:C, "Not Found")</f>
        <v>OTA</v>
      </c>
      <c r="L2122" t="str">
        <f>_xlfn.XLOOKUP(D2122, dim_channels!A:A, dim_channels!B:B, "Not Found")</f>
        <v>Booking.com</v>
      </c>
      <c r="M2122">
        <f t="shared" si="132"/>
        <v>0</v>
      </c>
      <c r="N2122">
        <f t="shared" si="133"/>
        <v>1</v>
      </c>
      <c r="O2122">
        <f t="shared" si="134"/>
        <v>6761.43</v>
      </c>
      <c r="P2122">
        <f t="shared" si="135"/>
        <v>7954.62</v>
      </c>
    </row>
    <row r="2123" spans="1:16" x14ac:dyDescent="0.2">
      <c r="A2123" s="3" t="s">
        <v>2557</v>
      </c>
      <c r="B2123" s="3" t="s">
        <v>504</v>
      </c>
      <c r="C2123" s="3" t="s">
        <v>854</v>
      </c>
      <c r="D2123" s="3" t="s">
        <v>52</v>
      </c>
      <c r="E2123" s="3" t="s">
        <v>60</v>
      </c>
      <c r="F2123" s="3">
        <v>10670.12</v>
      </c>
      <c r="G2123" s="3">
        <v>0</v>
      </c>
      <c r="H2123" s="3">
        <v>10670.12</v>
      </c>
      <c r="I2123" s="3" t="s">
        <v>29</v>
      </c>
      <c r="J2123" s="5">
        <v>1</v>
      </c>
      <c r="K2123" t="str">
        <f>_xlfn.XLOOKUP(D2123, dim_channels!A:A, dim_channels!C:C, "Not Found")</f>
        <v>OTA</v>
      </c>
      <c r="L2123" t="str">
        <f>_xlfn.XLOOKUP(D2123, dim_channels!A:A, dim_channels!B:B, "Not Found")</f>
        <v>Agoda</v>
      </c>
      <c r="M2123">
        <f t="shared" si="132"/>
        <v>0</v>
      </c>
      <c r="N2123">
        <f t="shared" si="133"/>
        <v>1</v>
      </c>
      <c r="O2123">
        <f t="shared" si="134"/>
        <v>10670.12</v>
      </c>
      <c r="P2123">
        <f t="shared" si="135"/>
        <v>10670.12</v>
      </c>
    </row>
    <row r="2124" spans="1:16" x14ac:dyDescent="0.2">
      <c r="A2124" s="2" t="s">
        <v>2558</v>
      </c>
      <c r="B2124" s="2" t="s">
        <v>435</v>
      </c>
      <c r="C2124" s="2" t="s">
        <v>229</v>
      </c>
      <c r="D2124" s="2" t="s">
        <v>64</v>
      </c>
      <c r="E2124" s="2" t="s">
        <v>34</v>
      </c>
      <c r="F2124" s="2">
        <v>8875.7900000000009</v>
      </c>
      <c r="G2124" s="2">
        <v>0</v>
      </c>
      <c r="H2124" s="2">
        <v>8875.7900000000009</v>
      </c>
      <c r="I2124" s="2" t="s">
        <v>29</v>
      </c>
      <c r="J2124" s="4">
        <v>1</v>
      </c>
      <c r="K2124" t="str">
        <f>_xlfn.XLOOKUP(D2124, dim_channels!A:A, dim_channels!C:C, "Not Found")</f>
        <v>Direct</v>
      </c>
      <c r="L2124" t="str">
        <f>_xlfn.XLOOKUP(D2124, dim_channels!A:A, dim_channels!B:B, "Not Found")</f>
        <v>Direct Website</v>
      </c>
      <c r="M2124">
        <f t="shared" si="132"/>
        <v>0</v>
      </c>
      <c r="N2124">
        <f t="shared" si="133"/>
        <v>1</v>
      </c>
      <c r="O2124">
        <f t="shared" si="134"/>
        <v>8875.7900000000009</v>
      </c>
      <c r="P2124">
        <f t="shared" si="135"/>
        <v>8875.7900000000009</v>
      </c>
    </row>
    <row r="2125" spans="1:16" x14ac:dyDescent="0.2">
      <c r="A2125" s="3" t="s">
        <v>2559</v>
      </c>
      <c r="B2125" s="3" t="s">
        <v>1610</v>
      </c>
      <c r="C2125" s="3" t="s">
        <v>504</v>
      </c>
      <c r="D2125" s="3" t="s">
        <v>52</v>
      </c>
      <c r="E2125" s="3" t="s">
        <v>34</v>
      </c>
      <c r="F2125" s="3">
        <v>3393.11</v>
      </c>
      <c r="G2125" s="3">
        <v>407.17</v>
      </c>
      <c r="H2125" s="3">
        <v>2985.94</v>
      </c>
      <c r="I2125" s="3" t="s">
        <v>29</v>
      </c>
      <c r="J2125" s="5">
        <v>1.1363624185348671</v>
      </c>
      <c r="K2125" t="str">
        <f>_xlfn.XLOOKUP(D2125, dim_channels!A:A, dim_channels!C:C, "Not Found")</f>
        <v>OTA</v>
      </c>
      <c r="L2125" t="str">
        <f>_xlfn.XLOOKUP(D2125, dim_channels!A:A, dim_channels!B:B, "Not Found")</f>
        <v>Agoda</v>
      </c>
      <c r="M2125">
        <f t="shared" si="132"/>
        <v>0</v>
      </c>
      <c r="N2125">
        <f t="shared" si="133"/>
        <v>1</v>
      </c>
      <c r="O2125">
        <f t="shared" si="134"/>
        <v>2985.94</v>
      </c>
      <c r="P2125">
        <f t="shared" si="135"/>
        <v>3393.11</v>
      </c>
    </row>
    <row r="2126" spans="1:16" x14ac:dyDescent="0.2">
      <c r="A2126" s="2" t="s">
        <v>2560</v>
      </c>
      <c r="B2126" s="2" t="s">
        <v>55</v>
      </c>
      <c r="C2126" s="2" t="s">
        <v>445</v>
      </c>
      <c r="D2126" s="2" t="s">
        <v>169</v>
      </c>
      <c r="E2126" s="2" t="s">
        <v>34</v>
      </c>
      <c r="F2126" s="2">
        <v>7011.1</v>
      </c>
      <c r="G2126" s="2">
        <v>1402.22</v>
      </c>
      <c r="H2126" s="2">
        <v>5608.88</v>
      </c>
      <c r="I2126" s="2" t="s">
        <v>41</v>
      </c>
      <c r="J2126" s="4">
        <v>1.25</v>
      </c>
      <c r="K2126" t="str">
        <f>_xlfn.XLOOKUP(D2126, dim_channels!A:A, dim_channels!C:C, "Not Found")</f>
        <v>GDS</v>
      </c>
      <c r="L2126" t="str">
        <f>_xlfn.XLOOKUP(D2126, dim_channels!A:A, dim_channels!B:B, "Not Found")</f>
        <v>GDS (Amadeus)</v>
      </c>
      <c r="M2126">
        <f t="shared" si="132"/>
        <v>1</v>
      </c>
      <c r="N2126">
        <f t="shared" si="133"/>
        <v>0</v>
      </c>
      <c r="O2126">
        <f t="shared" si="134"/>
        <v>0</v>
      </c>
      <c r="P2126">
        <f t="shared" si="135"/>
        <v>0</v>
      </c>
    </row>
    <row r="2127" spans="1:16" x14ac:dyDescent="0.2">
      <c r="A2127" s="3" t="s">
        <v>2561</v>
      </c>
      <c r="B2127" s="3" t="s">
        <v>95</v>
      </c>
      <c r="C2127" s="3" t="s">
        <v>274</v>
      </c>
      <c r="D2127" s="3" t="s">
        <v>52</v>
      </c>
      <c r="E2127" s="3" t="s">
        <v>34</v>
      </c>
      <c r="F2127" s="3">
        <v>4733.1899999999996</v>
      </c>
      <c r="G2127" s="3">
        <v>567.98</v>
      </c>
      <c r="H2127" s="3">
        <v>4165.21</v>
      </c>
      <c r="I2127" s="3" t="s">
        <v>41</v>
      </c>
      <c r="J2127" s="5">
        <v>1.1363628724602119</v>
      </c>
      <c r="K2127" t="str">
        <f>_xlfn.XLOOKUP(D2127, dim_channels!A:A, dim_channels!C:C, "Not Found")</f>
        <v>OTA</v>
      </c>
      <c r="L2127" t="str">
        <f>_xlfn.XLOOKUP(D2127, dim_channels!A:A, dim_channels!B:B, "Not Found")</f>
        <v>Agoda</v>
      </c>
      <c r="M2127">
        <f t="shared" si="132"/>
        <v>1</v>
      </c>
      <c r="N2127">
        <f t="shared" si="133"/>
        <v>0</v>
      </c>
      <c r="O2127">
        <f t="shared" si="134"/>
        <v>0</v>
      </c>
      <c r="P2127">
        <f t="shared" si="135"/>
        <v>0</v>
      </c>
    </row>
    <row r="2128" spans="1:16" x14ac:dyDescent="0.2">
      <c r="A2128" s="2" t="s">
        <v>2562</v>
      </c>
      <c r="B2128" s="2" t="s">
        <v>527</v>
      </c>
      <c r="C2128" s="2" t="s">
        <v>487</v>
      </c>
      <c r="D2128" s="2" t="s">
        <v>45</v>
      </c>
      <c r="E2128" s="2" t="s">
        <v>46</v>
      </c>
      <c r="F2128" s="2">
        <v>10376.629999999999</v>
      </c>
      <c r="G2128" s="2">
        <v>518.83000000000004</v>
      </c>
      <c r="H2128" s="2">
        <v>9857.7999999999993</v>
      </c>
      <c r="I2128" s="2" t="s">
        <v>29</v>
      </c>
      <c r="J2128" s="4">
        <v>1.0526314187749799</v>
      </c>
      <c r="K2128" t="str">
        <f>_xlfn.XLOOKUP(D2128, dim_channels!A:A, dim_channels!C:C, "Not Found")</f>
        <v>Corporate</v>
      </c>
      <c r="L2128" t="str">
        <f>_xlfn.XLOOKUP(D2128, dim_channels!A:A, dim_channels!B:B, "Not Found")</f>
        <v>Corporate Direct</v>
      </c>
      <c r="M2128">
        <f t="shared" si="132"/>
        <v>0</v>
      </c>
      <c r="N2128">
        <f t="shared" si="133"/>
        <v>1</v>
      </c>
      <c r="O2128">
        <f t="shared" si="134"/>
        <v>9857.7999999999993</v>
      </c>
      <c r="P2128">
        <f t="shared" si="135"/>
        <v>10376.629999999999</v>
      </c>
    </row>
    <row r="2129" spans="1:16" x14ac:dyDescent="0.2">
      <c r="A2129" s="3" t="s">
        <v>2563</v>
      </c>
      <c r="B2129" s="3" t="s">
        <v>376</v>
      </c>
      <c r="C2129" s="3" t="s">
        <v>389</v>
      </c>
      <c r="D2129" s="3" t="s">
        <v>64</v>
      </c>
      <c r="E2129" s="3" t="s">
        <v>34</v>
      </c>
      <c r="F2129" s="3">
        <v>12991.62</v>
      </c>
      <c r="G2129" s="3">
        <v>0</v>
      </c>
      <c r="H2129" s="3">
        <v>12991.62</v>
      </c>
      <c r="I2129" s="3" t="s">
        <v>29</v>
      </c>
      <c r="J2129" s="5">
        <v>1</v>
      </c>
      <c r="K2129" t="str">
        <f>_xlfn.XLOOKUP(D2129, dim_channels!A:A, dim_channels!C:C, "Not Found")</f>
        <v>Direct</v>
      </c>
      <c r="L2129" t="str">
        <f>_xlfn.XLOOKUP(D2129, dim_channels!A:A, dim_channels!B:B, "Not Found")</f>
        <v>Direct Website</v>
      </c>
      <c r="M2129">
        <f t="shared" si="132"/>
        <v>0</v>
      </c>
      <c r="N2129">
        <f t="shared" si="133"/>
        <v>1</v>
      </c>
      <c r="O2129">
        <f t="shared" si="134"/>
        <v>12991.62</v>
      </c>
      <c r="P2129">
        <f t="shared" si="135"/>
        <v>12991.62</v>
      </c>
    </row>
    <row r="2130" spans="1:16" x14ac:dyDescent="0.2">
      <c r="A2130" s="2" t="s">
        <v>2564</v>
      </c>
      <c r="B2130" s="2" t="s">
        <v>197</v>
      </c>
      <c r="C2130" s="2" t="s">
        <v>224</v>
      </c>
      <c r="D2130" s="2" t="s">
        <v>33</v>
      </c>
      <c r="E2130" s="2" t="s">
        <v>28</v>
      </c>
      <c r="F2130" s="2">
        <v>2742.93</v>
      </c>
      <c r="G2130" s="2">
        <v>411.44</v>
      </c>
      <c r="H2130" s="2">
        <v>2331.4899999999998</v>
      </c>
      <c r="I2130" s="2" t="s">
        <v>41</v>
      </c>
      <c r="J2130" s="4">
        <v>1.176470840535452</v>
      </c>
      <c r="K2130" t="str">
        <f>_xlfn.XLOOKUP(D2130, dim_channels!A:A, dim_channels!C:C, "Not Found")</f>
        <v>OTA</v>
      </c>
      <c r="L2130" t="str">
        <f>_xlfn.XLOOKUP(D2130, dim_channels!A:A, dim_channels!B:B, "Not Found")</f>
        <v>Booking.com</v>
      </c>
      <c r="M2130">
        <f t="shared" si="132"/>
        <v>1</v>
      </c>
      <c r="N2130">
        <f t="shared" si="133"/>
        <v>0</v>
      </c>
      <c r="O2130">
        <f t="shared" si="134"/>
        <v>0</v>
      </c>
      <c r="P2130">
        <f t="shared" si="135"/>
        <v>0</v>
      </c>
    </row>
    <row r="2131" spans="1:16" x14ac:dyDescent="0.2">
      <c r="A2131" s="3" t="s">
        <v>2565</v>
      </c>
      <c r="B2131" s="3" t="s">
        <v>475</v>
      </c>
      <c r="C2131" s="3" t="s">
        <v>590</v>
      </c>
      <c r="D2131" s="3" t="s">
        <v>52</v>
      </c>
      <c r="E2131" s="3" t="s">
        <v>60</v>
      </c>
      <c r="F2131" s="3">
        <v>3110.66</v>
      </c>
      <c r="G2131" s="3">
        <v>0</v>
      </c>
      <c r="H2131" s="3">
        <v>3110.66</v>
      </c>
      <c r="I2131" s="3" t="s">
        <v>29</v>
      </c>
      <c r="J2131" s="5">
        <v>1</v>
      </c>
      <c r="K2131" t="str">
        <f>_xlfn.XLOOKUP(D2131, dim_channels!A:A, dim_channels!C:C, "Not Found")</f>
        <v>OTA</v>
      </c>
      <c r="L2131" t="str">
        <f>_xlfn.XLOOKUP(D2131, dim_channels!A:A, dim_channels!B:B, "Not Found")</f>
        <v>Agoda</v>
      </c>
      <c r="M2131">
        <f t="shared" si="132"/>
        <v>0</v>
      </c>
      <c r="N2131">
        <f t="shared" si="133"/>
        <v>1</v>
      </c>
      <c r="O2131">
        <f t="shared" si="134"/>
        <v>3110.66</v>
      </c>
      <c r="P2131">
        <f t="shared" si="135"/>
        <v>3110.66</v>
      </c>
    </row>
    <row r="2132" spans="1:16" x14ac:dyDescent="0.2">
      <c r="A2132" s="2" t="s">
        <v>2566</v>
      </c>
      <c r="B2132" s="2" t="s">
        <v>54</v>
      </c>
      <c r="C2132" s="2" t="s">
        <v>389</v>
      </c>
      <c r="D2132" s="2" t="s">
        <v>45</v>
      </c>
      <c r="E2132" s="2" t="s">
        <v>89</v>
      </c>
      <c r="F2132" s="2">
        <v>6669.97</v>
      </c>
      <c r="G2132" s="2">
        <v>0</v>
      </c>
      <c r="H2132" s="2">
        <v>6669.97</v>
      </c>
      <c r="I2132" s="2" t="s">
        <v>29</v>
      </c>
      <c r="J2132" s="4">
        <v>1</v>
      </c>
      <c r="K2132" t="str">
        <f>_xlfn.XLOOKUP(D2132, dim_channels!A:A, dim_channels!C:C, "Not Found")</f>
        <v>Corporate</v>
      </c>
      <c r="L2132" t="str">
        <f>_xlfn.XLOOKUP(D2132, dim_channels!A:A, dim_channels!B:B, "Not Found")</f>
        <v>Corporate Direct</v>
      </c>
      <c r="M2132">
        <f t="shared" si="132"/>
        <v>0</v>
      </c>
      <c r="N2132">
        <f t="shared" si="133"/>
        <v>1</v>
      </c>
      <c r="O2132">
        <f t="shared" si="134"/>
        <v>6669.97</v>
      </c>
      <c r="P2132">
        <f t="shared" si="135"/>
        <v>6669.97</v>
      </c>
    </row>
    <row r="2133" spans="1:16" x14ac:dyDescent="0.2">
      <c r="A2133" s="3" t="s">
        <v>2567</v>
      </c>
      <c r="B2133" s="3" t="s">
        <v>449</v>
      </c>
      <c r="C2133" s="3" t="s">
        <v>276</v>
      </c>
      <c r="D2133" s="3" t="s">
        <v>206</v>
      </c>
      <c r="E2133" s="3" t="s">
        <v>207</v>
      </c>
      <c r="F2133" s="3">
        <v>32281</v>
      </c>
      <c r="G2133" s="3">
        <v>0</v>
      </c>
      <c r="H2133" s="3">
        <v>32281</v>
      </c>
      <c r="I2133" s="3" t="s">
        <v>29</v>
      </c>
      <c r="J2133" s="5">
        <v>1</v>
      </c>
      <c r="K2133" t="str">
        <f>_xlfn.XLOOKUP(D2133, dim_channels!A:A, dim_channels!C:C, "Not Found")</f>
        <v>Direct</v>
      </c>
      <c r="L2133" t="str">
        <f>_xlfn.XLOOKUP(D2133, dim_channels!A:A, dim_channels!B:B, "Not Found")</f>
        <v>Walk-in</v>
      </c>
      <c r="M2133">
        <f t="shared" si="132"/>
        <v>0</v>
      </c>
      <c r="N2133">
        <f t="shared" si="133"/>
        <v>1</v>
      </c>
      <c r="O2133">
        <f t="shared" si="134"/>
        <v>32281</v>
      </c>
      <c r="P2133">
        <f t="shared" si="135"/>
        <v>32281</v>
      </c>
    </row>
    <row r="2134" spans="1:16" x14ac:dyDescent="0.2">
      <c r="A2134" s="2" t="s">
        <v>2568</v>
      </c>
      <c r="B2134" s="2" t="s">
        <v>866</v>
      </c>
      <c r="C2134" s="2" t="s">
        <v>69</v>
      </c>
      <c r="D2134" s="2" t="s">
        <v>52</v>
      </c>
      <c r="E2134" s="2" t="s">
        <v>60</v>
      </c>
      <c r="F2134" s="2">
        <v>5283.72</v>
      </c>
      <c r="G2134" s="2">
        <v>0</v>
      </c>
      <c r="H2134" s="2">
        <v>5283.72</v>
      </c>
      <c r="I2134" s="2" t="s">
        <v>29</v>
      </c>
      <c r="J2134" s="4">
        <v>1</v>
      </c>
      <c r="K2134" t="str">
        <f>_xlfn.XLOOKUP(D2134, dim_channels!A:A, dim_channels!C:C, "Not Found")</f>
        <v>OTA</v>
      </c>
      <c r="L2134" t="str">
        <f>_xlfn.XLOOKUP(D2134, dim_channels!A:A, dim_channels!B:B, "Not Found")</f>
        <v>Agoda</v>
      </c>
      <c r="M2134">
        <f t="shared" si="132"/>
        <v>0</v>
      </c>
      <c r="N2134">
        <f t="shared" si="133"/>
        <v>1</v>
      </c>
      <c r="O2134">
        <f t="shared" si="134"/>
        <v>5283.72</v>
      </c>
      <c r="P2134">
        <f t="shared" si="135"/>
        <v>5283.72</v>
      </c>
    </row>
    <row r="2135" spans="1:16" x14ac:dyDescent="0.2">
      <c r="A2135" s="3" t="s">
        <v>2569</v>
      </c>
      <c r="B2135" s="3" t="s">
        <v>107</v>
      </c>
      <c r="C2135" s="3" t="s">
        <v>570</v>
      </c>
      <c r="D2135" s="3" t="s">
        <v>27</v>
      </c>
      <c r="E2135" s="3" t="s">
        <v>28</v>
      </c>
      <c r="F2135" s="3">
        <v>3154.2</v>
      </c>
      <c r="G2135" s="3">
        <v>567.76</v>
      </c>
      <c r="H2135" s="3">
        <v>2586.44</v>
      </c>
      <c r="I2135" s="3" t="s">
        <v>29</v>
      </c>
      <c r="J2135" s="5">
        <v>1.2195140811308209</v>
      </c>
      <c r="K2135" t="str">
        <f>_xlfn.XLOOKUP(D2135, dim_channels!A:A, dim_channels!C:C, "Not Found")</f>
        <v>OTA</v>
      </c>
      <c r="L2135" t="str">
        <f>_xlfn.XLOOKUP(D2135, dim_channels!A:A, dim_channels!B:B, "Not Found")</f>
        <v>Expedia</v>
      </c>
      <c r="M2135">
        <f t="shared" si="132"/>
        <v>0</v>
      </c>
      <c r="N2135">
        <f t="shared" si="133"/>
        <v>1</v>
      </c>
      <c r="O2135">
        <f t="shared" si="134"/>
        <v>2586.44</v>
      </c>
      <c r="P2135">
        <f t="shared" si="135"/>
        <v>3154.2</v>
      </c>
    </row>
    <row r="2136" spans="1:16" x14ac:dyDescent="0.2">
      <c r="A2136" s="2" t="s">
        <v>2570</v>
      </c>
      <c r="B2136" s="2" t="s">
        <v>138</v>
      </c>
      <c r="C2136" s="2" t="s">
        <v>655</v>
      </c>
      <c r="D2136" s="2" t="s">
        <v>45</v>
      </c>
      <c r="E2136" s="2" t="s">
        <v>46</v>
      </c>
      <c r="F2136" s="2">
        <v>6958.66</v>
      </c>
      <c r="G2136" s="2">
        <v>347.93</v>
      </c>
      <c r="H2136" s="2">
        <v>6610.73</v>
      </c>
      <c r="I2136" s="2" t="s">
        <v>56</v>
      </c>
      <c r="J2136" s="4">
        <v>1.0526311012550811</v>
      </c>
      <c r="K2136" t="str">
        <f>_xlfn.XLOOKUP(D2136, dim_channels!A:A, dim_channels!C:C, "Not Found")</f>
        <v>Corporate</v>
      </c>
      <c r="L2136" t="str">
        <f>_xlfn.XLOOKUP(D2136, dim_channels!A:A, dim_channels!B:B, "Not Found")</f>
        <v>Corporate Direct</v>
      </c>
      <c r="M2136">
        <f t="shared" si="132"/>
        <v>0</v>
      </c>
      <c r="N2136">
        <f t="shared" si="133"/>
        <v>0</v>
      </c>
      <c r="O2136">
        <f t="shared" si="134"/>
        <v>0</v>
      </c>
      <c r="P2136">
        <f t="shared" si="135"/>
        <v>0</v>
      </c>
    </row>
    <row r="2137" spans="1:16" x14ac:dyDescent="0.2">
      <c r="A2137" s="3" t="s">
        <v>2571</v>
      </c>
      <c r="B2137" s="3" t="s">
        <v>138</v>
      </c>
      <c r="C2137" s="3" t="s">
        <v>176</v>
      </c>
      <c r="D2137" s="3" t="s">
        <v>33</v>
      </c>
      <c r="E2137" s="3" t="s">
        <v>60</v>
      </c>
      <c r="F2137" s="3">
        <v>14174.08</v>
      </c>
      <c r="G2137" s="3">
        <v>0</v>
      </c>
      <c r="H2137" s="3">
        <v>14174.08</v>
      </c>
      <c r="I2137" s="3" t="s">
        <v>41</v>
      </c>
      <c r="J2137" s="5">
        <v>1</v>
      </c>
      <c r="K2137" t="str">
        <f>_xlfn.XLOOKUP(D2137, dim_channels!A:A, dim_channels!C:C, "Not Found")</f>
        <v>OTA</v>
      </c>
      <c r="L2137" t="str">
        <f>_xlfn.XLOOKUP(D2137, dim_channels!A:A, dim_channels!B:B, "Not Found")</f>
        <v>Booking.com</v>
      </c>
      <c r="M2137">
        <f t="shared" si="132"/>
        <v>1</v>
      </c>
      <c r="N2137">
        <f t="shared" si="133"/>
        <v>0</v>
      </c>
      <c r="O2137">
        <f t="shared" si="134"/>
        <v>0</v>
      </c>
      <c r="P2137">
        <f t="shared" si="135"/>
        <v>0</v>
      </c>
    </row>
    <row r="2138" spans="1:16" x14ac:dyDescent="0.2">
      <c r="A2138" s="2" t="s">
        <v>2572</v>
      </c>
      <c r="B2138" s="2" t="s">
        <v>426</v>
      </c>
      <c r="C2138" s="2" t="s">
        <v>355</v>
      </c>
      <c r="D2138" s="2" t="s">
        <v>33</v>
      </c>
      <c r="E2138" s="2" t="s">
        <v>34</v>
      </c>
      <c r="F2138" s="2">
        <v>5569.26</v>
      </c>
      <c r="G2138" s="2">
        <v>835.39</v>
      </c>
      <c r="H2138" s="2">
        <v>4733.87</v>
      </c>
      <c r="I2138" s="2" t="s">
        <v>56</v>
      </c>
      <c r="J2138" s="4">
        <v>1.176470836757241</v>
      </c>
      <c r="K2138" t="str">
        <f>_xlfn.XLOOKUP(D2138, dim_channels!A:A, dim_channels!C:C, "Not Found")</f>
        <v>OTA</v>
      </c>
      <c r="L2138" t="str">
        <f>_xlfn.XLOOKUP(D2138, dim_channels!A:A, dim_channels!B:B, "Not Found")</f>
        <v>Booking.com</v>
      </c>
      <c r="M2138">
        <f t="shared" si="132"/>
        <v>0</v>
      </c>
      <c r="N2138">
        <f t="shared" si="133"/>
        <v>0</v>
      </c>
      <c r="O2138">
        <f t="shared" si="134"/>
        <v>0</v>
      </c>
      <c r="P2138">
        <f t="shared" si="135"/>
        <v>0</v>
      </c>
    </row>
    <row r="2139" spans="1:16" x14ac:dyDescent="0.2">
      <c r="A2139" s="3" t="s">
        <v>2573</v>
      </c>
      <c r="B2139" s="3" t="s">
        <v>126</v>
      </c>
      <c r="C2139" s="3" t="s">
        <v>567</v>
      </c>
      <c r="D2139" s="3" t="s">
        <v>206</v>
      </c>
      <c r="E2139" s="3" t="s">
        <v>207</v>
      </c>
      <c r="F2139" s="3">
        <v>16687.11</v>
      </c>
      <c r="G2139" s="3">
        <v>0</v>
      </c>
      <c r="H2139" s="3">
        <v>16687.11</v>
      </c>
      <c r="I2139" s="3" t="s">
        <v>29</v>
      </c>
      <c r="J2139" s="5">
        <v>1</v>
      </c>
      <c r="K2139" t="str">
        <f>_xlfn.XLOOKUP(D2139, dim_channels!A:A, dim_channels!C:C, "Not Found")</f>
        <v>Direct</v>
      </c>
      <c r="L2139" t="str">
        <f>_xlfn.XLOOKUP(D2139, dim_channels!A:A, dim_channels!B:B, "Not Found")</f>
        <v>Walk-in</v>
      </c>
      <c r="M2139">
        <f t="shared" si="132"/>
        <v>0</v>
      </c>
      <c r="N2139">
        <f t="shared" si="133"/>
        <v>1</v>
      </c>
      <c r="O2139">
        <f t="shared" si="134"/>
        <v>16687.11</v>
      </c>
      <c r="P2139">
        <f t="shared" si="135"/>
        <v>16687.11</v>
      </c>
    </row>
    <row r="2140" spans="1:16" x14ac:dyDescent="0.2">
      <c r="A2140" s="2" t="s">
        <v>2574</v>
      </c>
      <c r="B2140" s="2" t="s">
        <v>286</v>
      </c>
      <c r="C2140" s="2" t="s">
        <v>458</v>
      </c>
      <c r="D2140" s="2" t="s">
        <v>45</v>
      </c>
      <c r="E2140" s="2" t="s">
        <v>46</v>
      </c>
      <c r="F2140" s="2">
        <v>3717.35</v>
      </c>
      <c r="G2140" s="2">
        <v>185.87</v>
      </c>
      <c r="H2140" s="2">
        <v>3531.48</v>
      </c>
      <c r="I2140" s="2" t="s">
        <v>29</v>
      </c>
      <c r="J2140" s="4">
        <v>1.05263232412473</v>
      </c>
      <c r="K2140" t="str">
        <f>_xlfn.XLOOKUP(D2140, dim_channels!A:A, dim_channels!C:C, "Not Found")</f>
        <v>Corporate</v>
      </c>
      <c r="L2140" t="str">
        <f>_xlfn.XLOOKUP(D2140, dim_channels!A:A, dim_channels!B:B, "Not Found")</f>
        <v>Corporate Direct</v>
      </c>
      <c r="M2140">
        <f t="shared" si="132"/>
        <v>0</v>
      </c>
      <c r="N2140">
        <f t="shared" si="133"/>
        <v>1</v>
      </c>
      <c r="O2140">
        <f t="shared" si="134"/>
        <v>3531.48</v>
      </c>
      <c r="P2140">
        <f t="shared" si="135"/>
        <v>3717.35</v>
      </c>
    </row>
    <row r="2141" spans="1:16" x14ac:dyDescent="0.2">
      <c r="A2141" s="3" t="s">
        <v>2575</v>
      </c>
      <c r="B2141" s="3" t="s">
        <v>178</v>
      </c>
      <c r="C2141" s="3" t="s">
        <v>741</v>
      </c>
      <c r="D2141" s="3" t="s">
        <v>114</v>
      </c>
      <c r="E2141" s="3" t="s">
        <v>46</v>
      </c>
      <c r="F2141" s="3">
        <v>9676.23</v>
      </c>
      <c r="G2141" s="3">
        <v>967.62</v>
      </c>
      <c r="H2141" s="3">
        <v>8708.61</v>
      </c>
      <c r="I2141" s="3" t="s">
        <v>29</v>
      </c>
      <c r="J2141" s="5">
        <v>1.1111107283481521</v>
      </c>
      <c r="K2141" t="str">
        <f>_xlfn.XLOOKUP(D2141, dim_channels!A:A, dim_channels!C:C, "Not Found")</f>
        <v>Offline</v>
      </c>
      <c r="L2141" t="str">
        <f>_xlfn.XLOOKUP(D2141, dim_channels!A:A, dim_channels!B:B, "Not Found")</f>
        <v>Travel Agency</v>
      </c>
      <c r="M2141">
        <f t="shared" si="132"/>
        <v>0</v>
      </c>
      <c r="N2141">
        <f t="shared" si="133"/>
        <v>1</v>
      </c>
      <c r="O2141">
        <f t="shared" si="134"/>
        <v>8708.61</v>
      </c>
      <c r="P2141">
        <f t="shared" si="135"/>
        <v>9676.23</v>
      </c>
    </row>
    <row r="2142" spans="1:16" x14ac:dyDescent="0.2">
      <c r="A2142" s="2" t="s">
        <v>2576</v>
      </c>
      <c r="B2142" s="2" t="s">
        <v>210</v>
      </c>
      <c r="C2142" s="2" t="s">
        <v>272</v>
      </c>
      <c r="D2142" s="2" t="s">
        <v>45</v>
      </c>
      <c r="E2142" s="2" t="s">
        <v>46</v>
      </c>
      <c r="F2142" s="2">
        <v>4718.8100000000004</v>
      </c>
      <c r="G2142" s="2">
        <v>235.94</v>
      </c>
      <c r="H2142" s="2">
        <v>4482.87</v>
      </c>
      <c r="I2142" s="2" t="s">
        <v>29</v>
      </c>
      <c r="J2142" s="4">
        <v>1.052631461541379</v>
      </c>
      <c r="K2142" t="str">
        <f>_xlfn.XLOOKUP(D2142, dim_channels!A:A, dim_channels!C:C, "Not Found")</f>
        <v>Corporate</v>
      </c>
      <c r="L2142" t="str">
        <f>_xlfn.XLOOKUP(D2142, dim_channels!A:A, dim_channels!B:B, "Not Found")</f>
        <v>Corporate Direct</v>
      </c>
      <c r="M2142">
        <f t="shared" si="132"/>
        <v>0</v>
      </c>
      <c r="N2142">
        <f t="shared" si="133"/>
        <v>1</v>
      </c>
      <c r="O2142">
        <f t="shared" si="134"/>
        <v>4482.87</v>
      </c>
      <c r="P2142">
        <f t="shared" si="135"/>
        <v>4718.8100000000004</v>
      </c>
    </row>
    <row r="2143" spans="1:16" x14ac:dyDescent="0.2">
      <c r="A2143" s="3" t="s">
        <v>2577</v>
      </c>
      <c r="B2143" s="3" t="s">
        <v>249</v>
      </c>
      <c r="C2143" s="3" t="s">
        <v>79</v>
      </c>
      <c r="D2143" s="3" t="s">
        <v>33</v>
      </c>
      <c r="E2143" s="3" t="s">
        <v>60</v>
      </c>
      <c r="F2143" s="3">
        <v>1949.33</v>
      </c>
      <c r="G2143" s="3">
        <v>0</v>
      </c>
      <c r="H2143" s="3">
        <v>1949.33</v>
      </c>
      <c r="I2143" s="3" t="s">
        <v>41</v>
      </c>
      <c r="J2143" s="5">
        <v>1</v>
      </c>
      <c r="K2143" t="str">
        <f>_xlfn.XLOOKUP(D2143, dim_channels!A:A, dim_channels!C:C, "Not Found")</f>
        <v>OTA</v>
      </c>
      <c r="L2143" t="str">
        <f>_xlfn.XLOOKUP(D2143, dim_channels!A:A, dim_channels!B:B, "Not Found")</f>
        <v>Booking.com</v>
      </c>
      <c r="M2143">
        <f t="shared" si="132"/>
        <v>1</v>
      </c>
      <c r="N2143">
        <f t="shared" si="133"/>
        <v>0</v>
      </c>
      <c r="O2143">
        <f t="shared" si="134"/>
        <v>0</v>
      </c>
      <c r="P2143">
        <f t="shared" si="135"/>
        <v>0</v>
      </c>
    </row>
    <row r="2144" spans="1:16" x14ac:dyDescent="0.2">
      <c r="A2144" s="2" t="s">
        <v>2578</v>
      </c>
      <c r="B2144" s="2" t="s">
        <v>289</v>
      </c>
      <c r="C2144" s="2" t="s">
        <v>409</v>
      </c>
      <c r="D2144" s="2" t="s">
        <v>169</v>
      </c>
      <c r="E2144" s="2" t="s">
        <v>46</v>
      </c>
      <c r="F2144" s="2">
        <v>3015.52</v>
      </c>
      <c r="G2144" s="2">
        <v>603.1</v>
      </c>
      <c r="H2144" s="2">
        <v>2412.42</v>
      </c>
      <c r="I2144" s="2" t="s">
        <v>29</v>
      </c>
      <c r="J2144" s="4">
        <v>1.2499979273924109</v>
      </c>
      <c r="K2144" t="str">
        <f>_xlfn.XLOOKUP(D2144, dim_channels!A:A, dim_channels!C:C, "Not Found")</f>
        <v>GDS</v>
      </c>
      <c r="L2144" t="str">
        <f>_xlfn.XLOOKUP(D2144, dim_channels!A:A, dim_channels!B:B, "Not Found")</f>
        <v>GDS (Amadeus)</v>
      </c>
      <c r="M2144">
        <f t="shared" si="132"/>
        <v>0</v>
      </c>
      <c r="N2144">
        <f t="shared" si="133"/>
        <v>1</v>
      </c>
      <c r="O2144">
        <f t="shared" si="134"/>
        <v>2412.42</v>
      </c>
      <c r="P2144">
        <f t="shared" si="135"/>
        <v>3015.52</v>
      </c>
    </row>
    <row r="2145" spans="1:16" x14ac:dyDescent="0.2">
      <c r="A2145" s="3" t="s">
        <v>2579</v>
      </c>
      <c r="B2145" s="3" t="s">
        <v>557</v>
      </c>
      <c r="C2145" s="3" t="s">
        <v>158</v>
      </c>
      <c r="D2145" s="3" t="s">
        <v>114</v>
      </c>
      <c r="E2145" s="3" t="s">
        <v>115</v>
      </c>
      <c r="F2145" s="3">
        <v>8552.01</v>
      </c>
      <c r="G2145" s="3">
        <v>855.2</v>
      </c>
      <c r="H2145" s="3">
        <v>7696.81</v>
      </c>
      <c r="I2145" s="3" t="s">
        <v>41</v>
      </c>
      <c r="J2145" s="5">
        <v>1.1111109667511609</v>
      </c>
      <c r="K2145" t="str">
        <f>_xlfn.XLOOKUP(D2145, dim_channels!A:A, dim_channels!C:C, "Not Found")</f>
        <v>Offline</v>
      </c>
      <c r="L2145" t="str">
        <f>_xlfn.XLOOKUP(D2145, dim_channels!A:A, dim_channels!B:B, "Not Found")</f>
        <v>Travel Agency</v>
      </c>
      <c r="M2145">
        <f t="shared" si="132"/>
        <v>1</v>
      </c>
      <c r="N2145">
        <f t="shared" si="133"/>
        <v>0</v>
      </c>
      <c r="O2145">
        <f t="shared" si="134"/>
        <v>0</v>
      </c>
      <c r="P2145">
        <f t="shared" si="135"/>
        <v>0</v>
      </c>
    </row>
    <row r="2146" spans="1:16" x14ac:dyDescent="0.2">
      <c r="A2146" s="2" t="s">
        <v>2580</v>
      </c>
      <c r="B2146" s="2" t="s">
        <v>92</v>
      </c>
      <c r="C2146" s="2" t="s">
        <v>1610</v>
      </c>
      <c r="D2146" s="2" t="s">
        <v>64</v>
      </c>
      <c r="E2146" s="2" t="s">
        <v>115</v>
      </c>
      <c r="F2146" s="2">
        <v>24698.82</v>
      </c>
      <c r="G2146" s="2">
        <v>0</v>
      </c>
      <c r="H2146" s="2">
        <v>24698.82</v>
      </c>
      <c r="I2146" s="2" t="s">
        <v>29</v>
      </c>
      <c r="J2146" s="4">
        <v>1</v>
      </c>
      <c r="K2146" t="str">
        <f>_xlfn.XLOOKUP(D2146, dim_channels!A:A, dim_channels!C:C, "Not Found")</f>
        <v>Direct</v>
      </c>
      <c r="L2146" t="str">
        <f>_xlfn.XLOOKUP(D2146, dim_channels!A:A, dim_channels!B:B, "Not Found")</f>
        <v>Direct Website</v>
      </c>
      <c r="M2146">
        <f t="shared" si="132"/>
        <v>0</v>
      </c>
      <c r="N2146">
        <f t="shared" si="133"/>
        <v>1</v>
      </c>
      <c r="O2146">
        <f t="shared" si="134"/>
        <v>24698.82</v>
      </c>
      <c r="P2146">
        <f t="shared" si="135"/>
        <v>24698.82</v>
      </c>
    </row>
    <row r="2147" spans="1:16" x14ac:dyDescent="0.2">
      <c r="A2147" s="3" t="s">
        <v>2581</v>
      </c>
      <c r="B2147" s="3" t="s">
        <v>589</v>
      </c>
      <c r="C2147" s="3" t="s">
        <v>497</v>
      </c>
      <c r="D2147" s="3" t="s">
        <v>33</v>
      </c>
      <c r="E2147" s="3" t="s">
        <v>34</v>
      </c>
      <c r="F2147" s="3">
        <v>2289.63</v>
      </c>
      <c r="G2147" s="3">
        <v>343.44</v>
      </c>
      <c r="H2147" s="3">
        <v>1946.19</v>
      </c>
      <c r="I2147" s="3" t="s">
        <v>41</v>
      </c>
      <c r="J2147" s="5">
        <v>1.176467867988223</v>
      </c>
      <c r="K2147" t="str">
        <f>_xlfn.XLOOKUP(D2147, dim_channels!A:A, dim_channels!C:C, "Not Found")</f>
        <v>OTA</v>
      </c>
      <c r="L2147" t="str">
        <f>_xlfn.XLOOKUP(D2147, dim_channels!A:A, dim_channels!B:B, "Not Found")</f>
        <v>Booking.com</v>
      </c>
      <c r="M2147">
        <f t="shared" si="132"/>
        <v>1</v>
      </c>
      <c r="N2147">
        <f t="shared" si="133"/>
        <v>0</v>
      </c>
      <c r="O2147">
        <f t="shared" si="134"/>
        <v>0</v>
      </c>
      <c r="P2147">
        <f t="shared" si="135"/>
        <v>0</v>
      </c>
    </row>
    <row r="2148" spans="1:16" x14ac:dyDescent="0.2">
      <c r="A2148" s="2" t="s">
        <v>2582</v>
      </c>
      <c r="B2148" s="2" t="s">
        <v>649</v>
      </c>
      <c r="C2148" s="2" t="s">
        <v>258</v>
      </c>
      <c r="D2148" s="2" t="s">
        <v>45</v>
      </c>
      <c r="E2148" s="2" t="s">
        <v>46</v>
      </c>
      <c r="F2148" s="2">
        <v>9193.5300000000007</v>
      </c>
      <c r="G2148" s="2">
        <v>459.68</v>
      </c>
      <c r="H2148" s="2">
        <v>8733.85</v>
      </c>
      <c r="I2148" s="2" t="s">
        <v>29</v>
      </c>
      <c r="J2148" s="4">
        <v>1.0526320007785801</v>
      </c>
      <c r="K2148" t="str">
        <f>_xlfn.XLOOKUP(D2148, dim_channels!A:A, dim_channels!C:C, "Not Found")</f>
        <v>Corporate</v>
      </c>
      <c r="L2148" t="str">
        <f>_xlfn.XLOOKUP(D2148, dim_channels!A:A, dim_channels!B:B, "Not Found")</f>
        <v>Corporate Direct</v>
      </c>
      <c r="M2148">
        <f t="shared" si="132"/>
        <v>0</v>
      </c>
      <c r="N2148">
        <f t="shared" si="133"/>
        <v>1</v>
      </c>
      <c r="O2148">
        <f t="shared" si="134"/>
        <v>8733.85</v>
      </c>
      <c r="P2148">
        <f t="shared" si="135"/>
        <v>9193.5300000000007</v>
      </c>
    </row>
    <row r="2149" spans="1:16" x14ac:dyDescent="0.2">
      <c r="A2149" s="3" t="s">
        <v>2583</v>
      </c>
      <c r="B2149" s="3" t="s">
        <v>220</v>
      </c>
      <c r="C2149" s="3" t="s">
        <v>147</v>
      </c>
      <c r="D2149" s="3" t="s">
        <v>52</v>
      </c>
      <c r="E2149" s="3" t="s">
        <v>34</v>
      </c>
      <c r="F2149" s="3">
        <v>2131.1</v>
      </c>
      <c r="G2149" s="3">
        <v>255.73</v>
      </c>
      <c r="H2149" s="3">
        <v>1875.37</v>
      </c>
      <c r="I2149" s="3" t="s">
        <v>29</v>
      </c>
      <c r="J2149" s="5">
        <v>1.1363624244815691</v>
      </c>
      <c r="K2149" t="str">
        <f>_xlfn.XLOOKUP(D2149, dim_channels!A:A, dim_channels!C:C, "Not Found")</f>
        <v>OTA</v>
      </c>
      <c r="L2149" t="str">
        <f>_xlfn.XLOOKUP(D2149, dim_channels!A:A, dim_channels!B:B, "Not Found")</f>
        <v>Agoda</v>
      </c>
      <c r="M2149">
        <f t="shared" si="132"/>
        <v>0</v>
      </c>
      <c r="N2149">
        <f t="shared" si="133"/>
        <v>1</v>
      </c>
      <c r="O2149">
        <f t="shared" si="134"/>
        <v>1875.37</v>
      </c>
      <c r="P2149">
        <f t="shared" si="135"/>
        <v>2131.1</v>
      </c>
    </row>
    <row r="2150" spans="1:16" x14ac:dyDescent="0.2">
      <c r="A2150" s="2" t="s">
        <v>2584</v>
      </c>
      <c r="B2150" s="2" t="s">
        <v>949</v>
      </c>
      <c r="C2150" s="2" t="s">
        <v>44</v>
      </c>
      <c r="D2150" s="2" t="s">
        <v>27</v>
      </c>
      <c r="E2150" s="2" t="s">
        <v>34</v>
      </c>
      <c r="F2150" s="2">
        <v>4416.16</v>
      </c>
      <c r="G2150" s="2">
        <v>794.91</v>
      </c>
      <c r="H2150" s="2">
        <v>3621.25</v>
      </c>
      <c r="I2150" s="2" t="s">
        <v>41</v>
      </c>
      <c r="J2150" s="4">
        <v>1.219512599240594</v>
      </c>
      <c r="K2150" t="str">
        <f>_xlfn.XLOOKUP(D2150, dim_channels!A:A, dim_channels!C:C, "Not Found")</f>
        <v>OTA</v>
      </c>
      <c r="L2150" t="str">
        <f>_xlfn.XLOOKUP(D2150, dim_channels!A:A, dim_channels!B:B, "Not Found")</f>
        <v>Expedia</v>
      </c>
      <c r="M2150">
        <f t="shared" si="132"/>
        <v>1</v>
      </c>
      <c r="N2150">
        <f t="shared" si="133"/>
        <v>0</v>
      </c>
      <c r="O2150">
        <f t="shared" si="134"/>
        <v>0</v>
      </c>
      <c r="P2150">
        <f t="shared" si="135"/>
        <v>0</v>
      </c>
    </row>
    <row r="2151" spans="1:16" x14ac:dyDescent="0.2">
      <c r="A2151" s="3" t="s">
        <v>2585</v>
      </c>
      <c r="B2151" s="3" t="s">
        <v>312</v>
      </c>
      <c r="C2151" s="3" t="s">
        <v>741</v>
      </c>
      <c r="D2151" s="3" t="s">
        <v>27</v>
      </c>
      <c r="E2151" s="3" t="s">
        <v>28</v>
      </c>
      <c r="F2151" s="3">
        <v>2778.77</v>
      </c>
      <c r="G2151" s="3">
        <v>500.18</v>
      </c>
      <c r="H2151" s="3">
        <v>2278.59</v>
      </c>
      <c r="I2151" s="3" t="s">
        <v>29</v>
      </c>
      <c r="J2151" s="5">
        <v>1.219512944408603</v>
      </c>
      <c r="K2151" t="str">
        <f>_xlfn.XLOOKUP(D2151, dim_channels!A:A, dim_channels!C:C, "Not Found")</f>
        <v>OTA</v>
      </c>
      <c r="L2151" t="str">
        <f>_xlfn.XLOOKUP(D2151, dim_channels!A:A, dim_channels!B:B, "Not Found")</f>
        <v>Expedia</v>
      </c>
      <c r="M2151">
        <f t="shared" si="132"/>
        <v>0</v>
      </c>
      <c r="N2151">
        <f t="shared" si="133"/>
        <v>1</v>
      </c>
      <c r="O2151">
        <f t="shared" si="134"/>
        <v>2278.59</v>
      </c>
      <c r="P2151">
        <f t="shared" si="135"/>
        <v>2778.77</v>
      </c>
    </row>
    <row r="2152" spans="1:16" x14ac:dyDescent="0.2">
      <c r="A2152" s="2" t="s">
        <v>2586</v>
      </c>
      <c r="B2152" s="2" t="s">
        <v>73</v>
      </c>
      <c r="C2152" s="2" t="s">
        <v>87</v>
      </c>
      <c r="D2152" s="2" t="s">
        <v>52</v>
      </c>
      <c r="E2152" s="2" t="s">
        <v>34</v>
      </c>
      <c r="F2152" s="2">
        <v>13738</v>
      </c>
      <c r="G2152" s="2">
        <v>1648.56</v>
      </c>
      <c r="H2152" s="2">
        <v>12089.44</v>
      </c>
      <c r="I2152" s="2" t="s">
        <v>41</v>
      </c>
      <c r="J2152" s="4">
        <v>1.136363636363636</v>
      </c>
      <c r="K2152" t="str">
        <f>_xlfn.XLOOKUP(D2152, dim_channels!A:A, dim_channels!C:C, "Not Found")</f>
        <v>OTA</v>
      </c>
      <c r="L2152" t="str">
        <f>_xlfn.XLOOKUP(D2152, dim_channels!A:A, dim_channels!B:B, "Not Found")</f>
        <v>Agoda</v>
      </c>
      <c r="M2152">
        <f t="shared" si="132"/>
        <v>1</v>
      </c>
      <c r="N2152">
        <f t="shared" si="133"/>
        <v>0</v>
      </c>
      <c r="O2152">
        <f t="shared" si="134"/>
        <v>0</v>
      </c>
      <c r="P2152">
        <f t="shared" si="135"/>
        <v>0</v>
      </c>
    </row>
    <row r="2153" spans="1:16" x14ac:dyDescent="0.2">
      <c r="A2153" s="3" t="s">
        <v>2587</v>
      </c>
      <c r="B2153" s="3" t="s">
        <v>276</v>
      </c>
      <c r="C2153" s="3" t="s">
        <v>420</v>
      </c>
      <c r="D2153" s="3" t="s">
        <v>27</v>
      </c>
      <c r="E2153" s="3" t="s">
        <v>28</v>
      </c>
      <c r="F2153" s="3">
        <v>8881.19</v>
      </c>
      <c r="G2153" s="3">
        <v>1598.61</v>
      </c>
      <c r="H2153" s="3">
        <v>7282.58</v>
      </c>
      <c r="I2153" s="3" t="s">
        <v>29</v>
      </c>
      <c r="J2153" s="5">
        <v>1.2195114918064749</v>
      </c>
      <c r="K2153" t="str">
        <f>_xlfn.XLOOKUP(D2153, dim_channels!A:A, dim_channels!C:C, "Not Found")</f>
        <v>OTA</v>
      </c>
      <c r="L2153" t="str">
        <f>_xlfn.XLOOKUP(D2153, dim_channels!A:A, dim_channels!B:B, "Not Found")</f>
        <v>Expedia</v>
      </c>
      <c r="M2153">
        <f t="shared" si="132"/>
        <v>0</v>
      </c>
      <c r="N2153">
        <f t="shared" si="133"/>
        <v>1</v>
      </c>
      <c r="O2153">
        <f t="shared" si="134"/>
        <v>7282.58</v>
      </c>
      <c r="P2153">
        <f t="shared" si="135"/>
        <v>8881.19</v>
      </c>
    </row>
    <row r="2154" spans="1:16" x14ac:dyDescent="0.2">
      <c r="A2154" s="2" t="s">
        <v>2588</v>
      </c>
      <c r="B2154" s="2" t="s">
        <v>501</v>
      </c>
      <c r="C2154" s="2" t="s">
        <v>478</v>
      </c>
      <c r="D2154" s="2" t="s">
        <v>64</v>
      </c>
      <c r="E2154" s="2" t="s">
        <v>28</v>
      </c>
      <c r="F2154" s="2">
        <v>12553.6</v>
      </c>
      <c r="G2154" s="2">
        <v>0</v>
      </c>
      <c r="H2154" s="2">
        <v>12553.6</v>
      </c>
      <c r="I2154" s="2" t="s">
        <v>29</v>
      </c>
      <c r="J2154" s="4">
        <v>1</v>
      </c>
      <c r="K2154" t="str">
        <f>_xlfn.XLOOKUP(D2154, dim_channels!A:A, dim_channels!C:C, "Not Found")</f>
        <v>Direct</v>
      </c>
      <c r="L2154" t="str">
        <f>_xlfn.XLOOKUP(D2154, dim_channels!A:A, dim_channels!B:B, "Not Found")</f>
        <v>Direct Website</v>
      </c>
      <c r="M2154">
        <f t="shared" si="132"/>
        <v>0</v>
      </c>
      <c r="N2154">
        <f t="shared" si="133"/>
        <v>1</v>
      </c>
      <c r="O2154">
        <f t="shared" si="134"/>
        <v>12553.6</v>
      </c>
      <c r="P2154">
        <f t="shared" si="135"/>
        <v>12553.6</v>
      </c>
    </row>
    <row r="2155" spans="1:16" x14ac:dyDescent="0.2">
      <c r="A2155" s="3" t="s">
        <v>2589</v>
      </c>
      <c r="B2155" s="3" t="s">
        <v>200</v>
      </c>
      <c r="C2155" s="3" t="s">
        <v>357</v>
      </c>
      <c r="D2155" s="3" t="s">
        <v>33</v>
      </c>
      <c r="E2155" s="3" t="s">
        <v>34</v>
      </c>
      <c r="F2155" s="3">
        <v>25482.12</v>
      </c>
      <c r="G2155" s="3">
        <v>3822.32</v>
      </c>
      <c r="H2155" s="3">
        <v>21659.8</v>
      </c>
      <c r="I2155" s="3" t="s">
        <v>41</v>
      </c>
      <c r="J2155" s="5">
        <v>1.1764706968670069</v>
      </c>
      <c r="K2155" t="str">
        <f>_xlfn.XLOOKUP(D2155, dim_channels!A:A, dim_channels!C:C, "Not Found")</f>
        <v>OTA</v>
      </c>
      <c r="L2155" t="str">
        <f>_xlfn.XLOOKUP(D2155, dim_channels!A:A, dim_channels!B:B, "Not Found")</f>
        <v>Booking.com</v>
      </c>
      <c r="M2155">
        <f t="shared" si="132"/>
        <v>1</v>
      </c>
      <c r="N2155">
        <f t="shared" si="133"/>
        <v>0</v>
      </c>
      <c r="O2155">
        <f t="shared" si="134"/>
        <v>0</v>
      </c>
      <c r="P2155">
        <f t="shared" si="135"/>
        <v>0</v>
      </c>
    </row>
    <row r="2156" spans="1:16" x14ac:dyDescent="0.2">
      <c r="A2156" s="2" t="s">
        <v>2590</v>
      </c>
      <c r="B2156" s="2" t="s">
        <v>249</v>
      </c>
      <c r="C2156" s="2" t="s">
        <v>107</v>
      </c>
      <c r="D2156" s="2" t="s">
        <v>52</v>
      </c>
      <c r="E2156" s="2" t="s">
        <v>60</v>
      </c>
      <c r="F2156" s="2">
        <v>2215.48</v>
      </c>
      <c r="G2156" s="2">
        <v>0</v>
      </c>
      <c r="H2156" s="2">
        <v>2215.48</v>
      </c>
      <c r="I2156" s="2" t="s">
        <v>29</v>
      </c>
      <c r="J2156" s="4">
        <v>1</v>
      </c>
      <c r="K2156" t="str">
        <f>_xlfn.XLOOKUP(D2156, dim_channels!A:A, dim_channels!C:C, "Not Found")</f>
        <v>OTA</v>
      </c>
      <c r="L2156" t="str">
        <f>_xlfn.XLOOKUP(D2156, dim_channels!A:A, dim_channels!B:B, "Not Found")</f>
        <v>Agoda</v>
      </c>
      <c r="M2156">
        <f t="shared" si="132"/>
        <v>0</v>
      </c>
      <c r="N2156">
        <f t="shared" si="133"/>
        <v>1</v>
      </c>
      <c r="O2156">
        <f t="shared" si="134"/>
        <v>2215.48</v>
      </c>
      <c r="P2156">
        <f t="shared" si="135"/>
        <v>2215.48</v>
      </c>
    </row>
    <row r="2157" spans="1:16" x14ac:dyDescent="0.2">
      <c r="A2157" s="3" t="s">
        <v>2591</v>
      </c>
      <c r="B2157" s="3" t="s">
        <v>564</v>
      </c>
      <c r="C2157" s="3" t="s">
        <v>409</v>
      </c>
      <c r="D2157" s="3" t="s">
        <v>64</v>
      </c>
      <c r="E2157" s="3" t="s">
        <v>28</v>
      </c>
      <c r="F2157" s="3">
        <v>10697.24</v>
      </c>
      <c r="G2157" s="3">
        <v>0</v>
      </c>
      <c r="H2157" s="3">
        <v>10697.24</v>
      </c>
      <c r="I2157" s="3" t="s">
        <v>29</v>
      </c>
      <c r="J2157" s="5">
        <v>1</v>
      </c>
      <c r="K2157" t="str">
        <f>_xlfn.XLOOKUP(D2157, dim_channels!A:A, dim_channels!C:C, "Not Found")</f>
        <v>Direct</v>
      </c>
      <c r="L2157" t="str">
        <f>_xlfn.XLOOKUP(D2157, dim_channels!A:A, dim_channels!B:B, "Not Found")</f>
        <v>Direct Website</v>
      </c>
      <c r="M2157">
        <f t="shared" si="132"/>
        <v>0</v>
      </c>
      <c r="N2157">
        <f t="shared" si="133"/>
        <v>1</v>
      </c>
      <c r="O2157">
        <f t="shared" si="134"/>
        <v>10697.24</v>
      </c>
      <c r="P2157">
        <f t="shared" si="135"/>
        <v>10697.24</v>
      </c>
    </row>
    <row r="2158" spans="1:16" x14ac:dyDescent="0.2">
      <c r="A2158" s="2" t="s">
        <v>2592</v>
      </c>
      <c r="B2158" s="2" t="s">
        <v>78</v>
      </c>
      <c r="C2158" s="2" t="s">
        <v>394</v>
      </c>
      <c r="D2158" s="2" t="s">
        <v>52</v>
      </c>
      <c r="E2158" s="2" t="s">
        <v>60</v>
      </c>
      <c r="F2158" s="2">
        <v>9944.18</v>
      </c>
      <c r="G2158" s="2">
        <v>0</v>
      </c>
      <c r="H2158" s="2">
        <v>9944.18</v>
      </c>
      <c r="I2158" s="2" t="s">
        <v>56</v>
      </c>
      <c r="J2158" s="4">
        <v>1</v>
      </c>
      <c r="K2158" t="str">
        <f>_xlfn.XLOOKUP(D2158, dim_channels!A:A, dim_channels!C:C, "Not Found")</f>
        <v>OTA</v>
      </c>
      <c r="L2158" t="str">
        <f>_xlfn.XLOOKUP(D2158, dim_channels!A:A, dim_channels!B:B, "Not Found")</f>
        <v>Agoda</v>
      </c>
      <c r="M2158">
        <f t="shared" si="132"/>
        <v>0</v>
      </c>
      <c r="N2158">
        <f t="shared" si="133"/>
        <v>0</v>
      </c>
      <c r="O2158">
        <f t="shared" si="134"/>
        <v>0</v>
      </c>
      <c r="P2158">
        <f t="shared" si="135"/>
        <v>0</v>
      </c>
    </row>
    <row r="2159" spans="1:16" x14ac:dyDescent="0.2">
      <c r="A2159" s="3" t="s">
        <v>2593</v>
      </c>
      <c r="B2159" s="3" t="s">
        <v>209</v>
      </c>
      <c r="C2159" s="3" t="s">
        <v>272</v>
      </c>
      <c r="D2159" s="3" t="s">
        <v>52</v>
      </c>
      <c r="E2159" s="3" t="s">
        <v>34</v>
      </c>
      <c r="F2159" s="3">
        <v>6235.79</v>
      </c>
      <c r="G2159" s="3">
        <v>748.29</v>
      </c>
      <c r="H2159" s="3">
        <v>5487.5</v>
      </c>
      <c r="I2159" s="3" t="s">
        <v>29</v>
      </c>
      <c r="J2159" s="5">
        <v>1.136362642369021</v>
      </c>
      <c r="K2159" t="str">
        <f>_xlfn.XLOOKUP(D2159, dim_channels!A:A, dim_channels!C:C, "Not Found")</f>
        <v>OTA</v>
      </c>
      <c r="L2159" t="str">
        <f>_xlfn.XLOOKUP(D2159, dim_channels!A:A, dim_channels!B:B, "Not Found")</f>
        <v>Agoda</v>
      </c>
      <c r="M2159">
        <f t="shared" si="132"/>
        <v>0</v>
      </c>
      <c r="N2159">
        <f t="shared" si="133"/>
        <v>1</v>
      </c>
      <c r="O2159">
        <f t="shared" si="134"/>
        <v>5487.5</v>
      </c>
      <c r="P2159">
        <f t="shared" si="135"/>
        <v>6235.79</v>
      </c>
    </row>
    <row r="2160" spans="1:16" x14ac:dyDescent="0.2">
      <c r="A2160" s="2" t="s">
        <v>2594</v>
      </c>
      <c r="B2160" s="2" t="s">
        <v>205</v>
      </c>
      <c r="C2160" s="2" t="s">
        <v>205</v>
      </c>
      <c r="D2160" s="2" t="s">
        <v>45</v>
      </c>
      <c r="E2160" s="2" t="s">
        <v>89</v>
      </c>
      <c r="F2160" s="2">
        <v>4769.6499999999996</v>
      </c>
      <c r="G2160" s="2">
        <v>0</v>
      </c>
      <c r="H2160" s="2">
        <v>4769.6499999999996</v>
      </c>
      <c r="I2160" s="2" t="s">
        <v>29</v>
      </c>
      <c r="J2160" s="4">
        <v>1</v>
      </c>
      <c r="K2160" t="str">
        <f>_xlfn.XLOOKUP(D2160, dim_channels!A:A, dim_channels!C:C, "Not Found")</f>
        <v>Corporate</v>
      </c>
      <c r="L2160" t="str">
        <f>_xlfn.XLOOKUP(D2160, dim_channels!A:A, dim_channels!B:B, "Not Found")</f>
        <v>Corporate Direct</v>
      </c>
      <c r="M2160">
        <f t="shared" si="132"/>
        <v>0</v>
      </c>
      <c r="N2160">
        <f t="shared" si="133"/>
        <v>1</v>
      </c>
      <c r="O2160">
        <f t="shared" si="134"/>
        <v>4769.6499999999996</v>
      </c>
      <c r="P2160">
        <f t="shared" si="135"/>
        <v>4769.6499999999996</v>
      </c>
    </row>
    <row r="2161" spans="1:16" x14ac:dyDescent="0.2">
      <c r="A2161" s="3" t="s">
        <v>2595</v>
      </c>
      <c r="B2161" s="3" t="s">
        <v>712</v>
      </c>
      <c r="C2161" s="3" t="s">
        <v>472</v>
      </c>
      <c r="D2161" s="3" t="s">
        <v>114</v>
      </c>
      <c r="E2161" s="3" t="s">
        <v>46</v>
      </c>
      <c r="F2161" s="3">
        <v>8212.06</v>
      </c>
      <c r="G2161" s="3">
        <v>821.21</v>
      </c>
      <c r="H2161" s="3">
        <v>7390.85</v>
      </c>
      <c r="I2161" s="3" t="s">
        <v>29</v>
      </c>
      <c r="J2161" s="5">
        <v>1.111111712455265</v>
      </c>
      <c r="K2161" t="str">
        <f>_xlfn.XLOOKUP(D2161, dim_channels!A:A, dim_channels!C:C, "Not Found")</f>
        <v>Offline</v>
      </c>
      <c r="L2161" t="str">
        <f>_xlfn.XLOOKUP(D2161, dim_channels!A:A, dim_channels!B:B, "Not Found")</f>
        <v>Travel Agency</v>
      </c>
      <c r="M2161">
        <f t="shared" si="132"/>
        <v>0</v>
      </c>
      <c r="N2161">
        <f t="shared" si="133"/>
        <v>1</v>
      </c>
      <c r="O2161">
        <f t="shared" si="134"/>
        <v>7390.85</v>
      </c>
      <c r="P2161">
        <f t="shared" si="135"/>
        <v>8212.06</v>
      </c>
    </row>
    <row r="2162" spans="1:16" x14ac:dyDescent="0.2">
      <c r="A2162" s="2" t="s">
        <v>2596</v>
      </c>
      <c r="B2162" s="2" t="s">
        <v>471</v>
      </c>
      <c r="C2162" s="2" t="s">
        <v>2002</v>
      </c>
      <c r="D2162" s="2" t="s">
        <v>206</v>
      </c>
      <c r="E2162" s="2" t="s">
        <v>207</v>
      </c>
      <c r="F2162" s="2">
        <v>5861.19</v>
      </c>
      <c r="G2162" s="2">
        <v>0</v>
      </c>
      <c r="H2162" s="2">
        <v>5861.19</v>
      </c>
      <c r="I2162" s="2" t="s">
        <v>29</v>
      </c>
      <c r="J2162" s="4">
        <v>1</v>
      </c>
      <c r="K2162" t="str">
        <f>_xlfn.XLOOKUP(D2162, dim_channels!A:A, dim_channels!C:C, "Not Found")</f>
        <v>Direct</v>
      </c>
      <c r="L2162" t="str">
        <f>_xlfn.XLOOKUP(D2162, dim_channels!A:A, dim_channels!B:B, "Not Found")</f>
        <v>Walk-in</v>
      </c>
      <c r="M2162">
        <f t="shared" si="132"/>
        <v>0</v>
      </c>
      <c r="N2162">
        <f t="shared" si="133"/>
        <v>1</v>
      </c>
      <c r="O2162">
        <f t="shared" si="134"/>
        <v>5861.19</v>
      </c>
      <c r="P2162">
        <f t="shared" si="135"/>
        <v>5861.19</v>
      </c>
    </row>
    <row r="2163" spans="1:16" x14ac:dyDescent="0.2">
      <c r="A2163" s="3" t="s">
        <v>2597</v>
      </c>
      <c r="B2163" s="3" t="s">
        <v>258</v>
      </c>
      <c r="C2163" s="3" t="s">
        <v>158</v>
      </c>
      <c r="D2163" s="3" t="s">
        <v>114</v>
      </c>
      <c r="E2163" s="3" t="s">
        <v>46</v>
      </c>
      <c r="F2163" s="3">
        <v>4790.1499999999996</v>
      </c>
      <c r="G2163" s="3">
        <v>479.02</v>
      </c>
      <c r="H2163" s="3">
        <v>4311.13</v>
      </c>
      <c r="I2163" s="3" t="s">
        <v>29</v>
      </c>
      <c r="J2163" s="5">
        <v>1.111112399765259</v>
      </c>
      <c r="K2163" t="str">
        <f>_xlfn.XLOOKUP(D2163, dim_channels!A:A, dim_channels!C:C, "Not Found")</f>
        <v>Offline</v>
      </c>
      <c r="L2163" t="str">
        <f>_xlfn.XLOOKUP(D2163, dim_channels!A:A, dim_channels!B:B, "Not Found")</f>
        <v>Travel Agency</v>
      </c>
      <c r="M2163">
        <f t="shared" si="132"/>
        <v>0</v>
      </c>
      <c r="N2163">
        <f t="shared" si="133"/>
        <v>1</v>
      </c>
      <c r="O2163">
        <f t="shared" si="134"/>
        <v>4311.13</v>
      </c>
      <c r="P2163">
        <f t="shared" si="135"/>
        <v>4790.1499999999996</v>
      </c>
    </row>
    <row r="2164" spans="1:16" x14ac:dyDescent="0.2">
      <c r="A2164" s="2" t="s">
        <v>2598</v>
      </c>
      <c r="B2164" s="2" t="s">
        <v>478</v>
      </c>
      <c r="C2164" s="2" t="s">
        <v>324</v>
      </c>
      <c r="D2164" s="2" t="s">
        <v>114</v>
      </c>
      <c r="E2164" s="2" t="s">
        <v>115</v>
      </c>
      <c r="F2164" s="2">
        <v>5072.3100000000004</v>
      </c>
      <c r="G2164" s="2">
        <v>507.23</v>
      </c>
      <c r="H2164" s="2">
        <v>4565.08</v>
      </c>
      <c r="I2164" s="2" t="s">
        <v>56</v>
      </c>
      <c r="J2164" s="4">
        <v>1.111110867717543</v>
      </c>
      <c r="K2164" t="str">
        <f>_xlfn.XLOOKUP(D2164, dim_channels!A:A, dim_channels!C:C, "Not Found")</f>
        <v>Offline</v>
      </c>
      <c r="L2164" t="str">
        <f>_xlfn.XLOOKUP(D2164, dim_channels!A:A, dim_channels!B:B, "Not Found")</f>
        <v>Travel Agency</v>
      </c>
      <c r="M2164">
        <f t="shared" si="132"/>
        <v>0</v>
      </c>
      <c r="N2164">
        <f t="shared" si="133"/>
        <v>0</v>
      </c>
      <c r="O2164">
        <f t="shared" si="134"/>
        <v>0</v>
      </c>
      <c r="P2164">
        <f t="shared" si="135"/>
        <v>0</v>
      </c>
    </row>
    <row r="2165" spans="1:16" x14ac:dyDescent="0.2">
      <c r="A2165" s="3" t="s">
        <v>2599</v>
      </c>
      <c r="B2165" s="3" t="s">
        <v>195</v>
      </c>
      <c r="C2165" s="3" t="s">
        <v>303</v>
      </c>
      <c r="D2165" s="3" t="s">
        <v>45</v>
      </c>
      <c r="E2165" s="3" t="s">
        <v>89</v>
      </c>
      <c r="F2165" s="3">
        <v>3633.51</v>
      </c>
      <c r="G2165" s="3">
        <v>0</v>
      </c>
      <c r="H2165" s="3">
        <v>3633.51</v>
      </c>
      <c r="I2165" s="3" t="s">
        <v>29</v>
      </c>
      <c r="J2165" s="5">
        <v>1</v>
      </c>
      <c r="K2165" t="str">
        <f>_xlfn.XLOOKUP(D2165, dim_channels!A:A, dim_channels!C:C, "Not Found")</f>
        <v>Corporate</v>
      </c>
      <c r="L2165" t="str">
        <f>_xlfn.XLOOKUP(D2165, dim_channels!A:A, dim_channels!B:B, "Not Found")</f>
        <v>Corporate Direct</v>
      </c>
      <c r="M2165">
        <f t="shared" si="132"/>
        <v>0</v>
      </c>
      <c r="N2165">
        <f t="shared" si="133"/>
        <v>1</v>
      </c>
      <c r="O2165">
        <f t="shared" si="134"/>
        <v>3633.51</v>
      </c>
      <c r="P2165">
        <f t="shared" si="135"/>
        <v>3633.51</v>
      </c>
    </row>
    <row r="2166" spans="1:16" x14ac:dyDescent="0.2">
      <c r="A2166" s="2" t="s">
        <v>2600</v>
      </c>
      <c r="B2166" s="2" t="s">
        <v>1014</v>
      </c>
      <c r="C2166" s="2" t="s">
        <v>557</v>
      </c>
      <c r="D2166" s="2" t="s">
        <v>114</v>
      </c>
      <c r="E2166" s="2" t="s">
        <v>115</v>
      </c>
      <c r="F2166" s="2">
        <v>14554.8</v>
      </c>
      <c r="G2166" s="2">
        <v>1455.48</v>
      </c>
      <c r="H2166" s="2">
        <v>13099.32</v>
      </c>
      <c r="I2166" s="2" t="s">
        <v>29</v>
      </c>
      <c r="J2166" s="4">
        <v>1.1111111111111109</v>
      </c>
      <c r="K2166" t="str">
        <f>_xlfn.XLOOKUP(D2166, dim_channels!A:A, dim_channels!C:C, "Not Found")</f>
        <v>Offline</v>
      </c>
      <c r="L2166" t="str">
        <f>_xlfn.XLOOKUP(D2166, dim_channels!A:A, dim_channels!B:B, "Not Found")</f>
        <v>Travel Agency</v>
      </c>
      <c r="M2166">
        <f t="shared" si="132"/>
        <v>0</v>
      </c>
      <c r="N2166">
        <f t="shared" si="133"/>
        <v>1</v>
      </c>
      <c r="O2166">
        <f t="shared" si="134"/>
        <v>13099.32</v>
      </c>
      <c r="P2166">
        <f t="shared" si="135"/>
        <v>14554.8</v>
      </c>
    </row>
    <row r="2167" spans="1:16" x14ac:dyDescent="0.2">
      <c r="A2167" s="3" t="s">
        <v>2601</v>
      </c>
      <c r="B2167" s="3" t="s">
        <v>215</v>
      </c>
      <c r="C2167" s="3" t="s">
        <v>433</v>
      </c>
      <c r="D2167" s="3" t="s">
        <v>64</v>
      </c>
      <c r="E2167" s="3" t="s">
        <v>28</v>
      </c>
      <c r="F2167" s="3">
        <v>13859.95</v>
      </c>
      <c r="G2167" s="3">
        <v>0</v>
      </c>
      <c r="H2167" s="3">
        <v>13859.95</v>
      </c>
      <c r="I2167" s="3" t="s">
        <v>29</v>
      </c>
      <c r="J2167" s="5">
        <v>1</v>
      </c>
      <c r="K2167" t="str">
        <f>_xlfn.XLOOKUP(D2167, dim_channels!A:A, dim_channels!C:C, "Not Found")</f>
        <v>Direct</v>
      </c>
      <c r="L2167" t="str">
        <f>_xlfn.XLOOKUP(D2167, dim_channels!A:A, dim_channels!B:B, "Not Found")</f>
        <v>Direct Website</v>
      </c>
      <c r="M2167">
        <f t="shared" si="132"/>
        <v>0</v>
      </c>
      <c r="N2167">
        <f t="shared" si="133"/>
        <v>1</v>
      </c>
      <c r="O2167">
        <f t="shared" si="134"/>
        <v>13859.95</v>
      </c>
      <c r="P2167">
        <f t="shared" si="135"/>
        <v>13859.95</v>
      </c>
    </row>
    <row r="2168" spans="1:16" x14ac:dyDescent="0.2">
      <c r="A2168" s="2" t="s">
        <v>2602</v>
      </c>
      <c r="B2168" s="2" t="s">
        <v>239</v>
      </c>
      <c r="C2168" s="2" t="s">
        <v>43</v>
      </c>
      <c r="D2168" s="2" t="s">
        <v>33</v>
      </c>
      <c r="E2168" s="2" t="s">
        <v>34</v>
      </c>
      <c r="F2168" s="2">
        <v>11336.21</v>
      </c>
      <c r="G2168" s="2">
        <v>1700.43</v>
      </c>
      <c r="H2168" s="2">
        <v>9635.7800000000007</v>
      </c>
      <c r="I2168" s="2" t="s">
        <v>29</v>
      </c>
      <c r="J2168" s="4">
        <v>1.176470405094346</v>
      </c>
      <c r="K2168" t="str">
        <f>_xlfn.XLOOKUP(D2168, dim_channels!A:A, dim_channels!C:C, "Not Found")</f>
        <v>OTA</v>
      </c>
      <c r="L2168" t="str">
        <f>_xlfn.XLOOKUP(D2168, dim_channels!A:A, dim_channels!B:B, "Not Found")</f>
        <v>Booking.com</v>
      </c>
      <c r="M2168">
        <f t="shared" si="132"/>
        <v>0</v>
      </c>
      <c r="N2168">
        <f t="shared" si="133"/>
        <v>1</v>
      </c>
      <c r="O2168">
        <f t="shared" si="134"/>
        <v>9635.7800000000007</v>
      </c>
      <c r="P2168">
        <f t="shared" si="135"/>
        <v>11336.21</v>
      </c>
    </row>
    <row r="2169" spans="1:16" x14ac:dyDescent="0.2">
      <c r="A2169" s="3" t="s">
        <v>2603</v>
      </c>
      <c r="B2169" s="3" t="s">
        <v>359</v>
      </c>
      <c r="C2169" s="3" t="s">
        <v>839</v>
      </c>
      <c r="D2169" s="3" t="s">
        <v>33</v>
      </c>
      <c r="E2169" s="3" t="s">
        <v>60</v>
      </c>
      <c r="F2169" s="3">
        <v>2620.88</v>
      </c>
      <c r="G2169" s="3">
        <v>0</v>
      </c>
      <c r="H2169" s="3">
        <v>2620.88</v>
      </c>
      <c r="I2169" s="3" t="s">
        <v>29</v>
      </c>
      <c r="J2169" s="5">
        <v>1</v>
      </c>
      <c r="K2169" t="str">
        <f>_xlfn.XLOOKUP(D2169, dim_channels!A:A, dim_channels!C:C, "Not Found")</f>
        <v>OTA</v>
      </c>
      <c r="L2169" t="str">
        <f>_xlfn.XLOOKUP(D2169, dim_channels!A:A, dim_channels!B:B, "Not Found")</f>
        <v>Booking.com</v>
      </c>
      <c r="M2169">
        <f t="shared" si="132"/>
        <v>0</v>
      </c>
      <c r="N2169">
        <f t="shared" si="133"/>
        <v>1</v>
      </c>
      <c r="O2169">
        <f t="shared" si="134"/>
        <v>2620.88</v>
      </c>
      <c r="P2169">
        <f t="shared" si="135"/>
        <v>2620.88</v>
      </c>
    </row>
    <row r="2170" spans="1:16" x14ac:dyDescent="0.2">
      <c r="A2170" s="2" t="s">
        <v>2604</v>
      </c>
      <c r="B2170" s="2" t="s">
        <v>132</v>
      </c>
      <c r="C2170" s="2" t="s">
        <v>164</v>
      </c>
      <c r="D2170" s="2" t="s">
        <v>27</v>
      </c>
      <c r="E2170" s="2" t="s">
        <v>60</v>
      </c>
      <c r="F2170" s="2">
        <v>5518.94</v>
      </c>
      <c r="G2170" s="2">
        <v>0</v>
      </c>
      <c r="H2170" s="2">
        <v>5518.94</v>
      </c>
      <c r="I2170" s="2" t="s">
        <v>41</v>
      </c>
      <c r="J2170" s="4">
        <v>1</v>
      </c>
      <c r="K2170" t="str">
        <f>_xlfn.XLOOKUP(D2170, dim_channels!A:A, dim_channels!C:C, "Not Found")</f>
        <v>OTA</v>
      </c>
      <c r="L2170" t="str">
        <f>_xlfn.XLOOKUP(D2170, dim_channels!A:A, dim_channels!B:B, "Not Found")</f>
        <v>Expedia</v>
      </c>
      <c r="M2170">
        <f t="shared" si="132"/>
        <v>1</v>
      </c>
      <c r="N2170">
        <f t="shared" si="133"/>
        <v>0</v>
      </c>
      <c r="O2170">
        <f t="shared" si="134"/>
        <v>0</v>
      </c>
      <c r="P2170">
        <f t="shared" si="135"/>
        <v>0</v>
      </c>
    </row>
    <row r="2171" spans="1:16" x14ac:dyDescent="0.2">
      <c r="A2171" s="3" t="s">
        <v>2605</v>
      </c>
      <c r="B2171" s="3" t="s">
        <v>679</v>
      </c>
      <c r="C2171" s="3" t="s">
        <v>141</v>
      </c>
      <c r="D2171" s="3" t="s">
        <v>52</v>
      </c>
      <c r="E2171" s="3" t="s">
        <v>34</v>
      </c>
      <c r="F2171" s="3">
        <v>2660.33</v>
      </c>
      <c r="G2171" s="3">
        <v>319.24</v>
      </c>
      <c r="H2171" s="3">
        <v>2341.09</v>
      </c>
      <c r="I2171" s="3" t="s">
        <v>41</v>
      </c>
      <c r="J2171" s="5">
        <v>1.136363830523389</v>
      </c>
      <c r="K2171" t="str">
        <f>_xlfn.XLOOKUP(D2171, dim_channels!A:A, dim_channels!C:C, "Not Found")</f>
        <v>OTA</v>
      </c>
      <c r="L2171" t="str">
        <f>_xlfn.XLOOKUP(D2171, dim_channels!A:A, dim_channels!B:B, "Not Found")</f>
        <v>Agoda</v>
      </c>
      <c r="M2171">
        <f t="shared" si="132"/>
        <v>1</v>
      </c>
      <c r="N2171">
        <f t="shared" si="133"/>
        <v>0</v>
      </c>
      <c r="O2171">
        <f t="shared" si="134"/>
        <v>0</v>
      </c>
      <c r="P2171">
        <f t="shared" si="135"/>
        <v>0</v>
      </c>
    </row>
    <row r="2172" spans="1:16" x14ac:dyDescent="0.2">
      <c r="A2172" s="2" t="s">
        <v>2606</v>
      </c>
      <c r="B2172" s="2" t="s">
        <v>714</v>
      </c>
      <c r="C2172" s="2" t="s">
        <v>141</v>
      </c>
      <c r="D2172" s="2" t="s">
        <v>64</v>
      </c>
      <c r="E2172" s="2" t="s">
        <v>34</v>
      </c>
      <c r="F2172" s="2">
        <v>11493.36</v>
      </c>
      <c r="G2172" s="2">
        <v>0</v>
      </c>
      <c r="H2172" s="2">
        <v>11493.36</v>
      </c>
      <c r="I2172" s="2" t="s">
        <v>29</v>
      </c>
      <c r="J2172" s="4">
        <v>1</v>
      </c>
      <c r="K2172" t="str">
        <f>_xlfn.XLOOKUP(D2172, dim_channels!A:A, dim_channels!C:C, "Not Found")</f>
        <v>Direct</v>
      </c>
      <c r="L2172" t="str">
        <f>_xlfn.XLOOKUP(D2172, dim_channels!A:A, dim_channels!B:B, "Not Found")</f>
        <v>Direct Website</v>
      </c>
      <c r="M2172">
        <f t="shared" si="132"/>
        <v>0</v>
      </c>
      <c r="N2172">
        <f t="shared" si="133"/>
        <v>1</v>
      </c>
      <c r="O2172">
        <f t="shared" si="134"/>
        <v>11493.36</v>
      </c>
      <c r="P2172">
        <f t="shared" si="135"/>
        <v>11493.36</v>
      </c>
    </row>
    <row r="2173" spans="1:16" x14ac:dyDescent="0.2">
      <c r="A2173" s="3" t="s">
        <v>2607</v>
      </c>
      <c r="B2173" s="3" t="s">
        <v>509</v>
      </c>
      <c r="C2173" s="3" t="s">
        <v>104</v>
      </c>
      <c r="D2173" s="3" t="s">
        <v>27</v>
      </c>
      <c r="E2173" s="3" t="s">
        <v>60</v>
      </c>
      <c r="F2173" s="3">
        <v>12563.22</v>
      </c>
      <c r="G2173" s="3">
        <v>0</v>
      </c>
      <c r="H2173" s="3">
        <v>12563.22</v>
      </c>
      <c r="I2173" s="3" t="s">
        <v>29</v>
      </c>
      <c r="J2173" s="5">
        <v>1</v>
      </c>
      <c r="K2173" t="str">
        <f>_xlfn.XLOOKUP(D2173, dim_channels!A:A, dim_channels!C:C, "Not Found")</f>
        <v>OTA</v>
      </c>
      <c r="L2173" t="str">
        <f>_xlfn.XLOOKUP(D2173, dim_channels!A:A, dim_channels!B:B, "Not Found")</f>
        <v>Expedia</v>
      </c>
      <c r="M2173">
        <f t="shared" si="132"/>
        <v>0</v>
      </c>
      <c r="N2173">
        <f t="shared" si="133"/>
        <v>1</v>
      </c>
      <c r="O2173">
        <f t="shared" si="134"/>
        <v>12563.22</v>
      </c>
      <c r="P2173">
        <f t="shared" si="135"/>
        <v>12563.22</v>
      </c>
    </row>
    <row r="2174" spans="1:16" x14ac:dyDescent="0.2">
      <c r="A2174" s="2" t="s">
        <v>2608</v>
      </c>
      <c r="B2174" s="2" t="s">
        <v>386</v>
      </c>
      <c r="C2174" s="2" t="s">
        <v>269</v>
      </c>
      <c r="D2174" s="2" t="s">
        <v>52</v>
      </c>
      <c r="E2174" s="2" t="s">
        <v>34</v>
      </c>
      <c r="F2174" s="2">
        <v>8019.21</v>
      </c>
      <c r="G2174" s="2">
        <v>962.31</v>
      </c>
      <c r="H2174" s="2">
        <v>7056.9</v>
      </c>
      <c r="I2174" s="2" t="s">
        <v>29</v>
      </c>
      <c r="J2174" s="4">
        <v>1.136364409301535</v>
      </c>
      <c r="K2174" t="str">
        <f>_xlfn.XLOOKUP(D2174, dim_channels!A:A, dim_channels!C:C, "Not Found")</f>
        <v>OTA</v>
      </c>
      <c r="L2174" t="str">
        <f>_xlfn.XLOOKUP(D2174, dim_channels!A:A, dim_channels!B:B, "Not Found")</f>
        <v>Agoda</v>
      </c>
      <c r="M2174">
        <f t="shared" si="132"/>
        <v>0</v>
      </c>
      <c r="N2174">
        <f t="shared" si="133"/>
        <v>1</v>
      </c>
      <c r="O2174">
        <f t="shared" si="134"/>
        <v>7056.9</v>
      </c>
      <c r="P2174">
        <f t="shared" si="135"/>
        <v>8019.21</v>
      </c>
    </row>
    <row r="2175" spans="1:16" x14ac:dyDescent="0.2">
      <c r="A2175" s="3" t="s">
        <v>2609</v>
      </c>
      <c r="B2175" s="3" t="s">
        <v>996</v>
      </c>
      <c r="C2175" s="3" t="s">
        <v>863</v>
      </c>
      <c r="D2175" s="3" t="s">
        <v>27</v>
      </c>
      <c r="E2175" s="3" t="s">
        <v>60</v>
      </c>
      <c r="F2175" s="3">
        <v>3554.52</v>
      </c>
      <c r="G2175" s="3">
        <v>0</v>
      </c>
      <c r="H2175" s="3">
        <v>3554.52</v>
      </c>
      <c r="I2175" s="3" t="s">
        <v>29</v>
      </c>
      <c r="J2175" s="5">
        <v>1</v>
      </c>
      <c r="K2175" t="str">
        <f>_xlfn.XLOOKUP(D2175, dim_channels!A:A, dim_channels!C:C, "Not Found")</f>
        <v>OTA</v>
      </c>
      <c r="L2175" t="str">
        <f>_xlfn.XLOOKUP(D2175, dim_channels!A:A, dim_channels!B:B, "Not Found")</f>
        <v>Expedia</v>
      </c>
      <c r="M2175">
        <f t="shared" si="132"/>
        <v>0</v>
      </c>
      <c r="N2175">
        <f t="shared" si="133"/>
        <v>1</v>
      </c>
      <c r="O2175">
        <f t="shared" si="134"/>
        <v>3554.52</v>
      </c>
      <c r="P2175">
        <f t="shared" si="135"/>
        <v>3554.52</v>
      </c>
    </row>
    <row r="2176" spans="1:16" x14ac:dyDescent="0.2">
      <c r="A2176" s="2" t="s">
        <v>2610</v>
      </c>
      <c r="B2176" s="2" t="s">
        <v>106</v>
      </c>
      <c r="C2176" s="2" t="s">
        <v>509</v>
      </c>
      <c r="D2176" s="2" t="s">
        <v>33</v>
      </c>
      <c r="E2176" s="2" t="s">
        <v>34</v>
      </c>
      <c r="F2176" s="2">
        <v>12733.51</v>
      </c>
      <c r="G2176" s="2">
        <v>1910.03</v>
      </c>
      <c r="H2176" s="2">
        <v>10823.48</v>
      </c>
      <c r="I2176" s="2" t="s">
        <v>29</v>
      </c>
      <c r="J2176" s="4">
        <v>1.176470968671814</v>
      </c>
      <c r="K2176" t="str">
        <f>_xlfn.XLOOKUP(D2176, dim_channels!A:A, dim_channels!C:C, "Not Found")</f>
        <v>OTA</v>
      </c>
      <c r="L2176" t="str">
        <f>_xlfn.XLOOKUP(D2176, dim_channels!A:A, dim_channels!B:B, "Not Found")</f>
        <v>Booking.com</v>
      </c>
      <c r="M2176">
        <f t="shared" si="132"/>
        <v>0</v>
      </c>
      <c r="N2176">
        <f t="shared" si="133"/>
        <v>1</v>
      </c>
      <c r="O2176">
        <f t="shared" si="134"/>
        <v>10823.48</v>
      </c>
      <c r="P2176">
        <f t="shared" si="135"/>
        <v>12733.51</v>
      </c>
    </row>
    <row r="2177" spans="1:16" x14ac:dyDescent="0.2">
      <c r="A2177" s="3" t="s">
        <v>2611</v>
      </c>
      <c r="B2177" s="3" t="s">
        <v>217</v>
      </c>
      <c r="C2177" s="3" t="s">
        <v>91</v>
      </c>
      <c r="D2177" s="3" t="s">
        <v>27</v>
      </c>
      <c r="E2177" s="3" t="s">
        <v>34</v>
      </c>
      <c r="F2177" s="3">
        <v>12707.91</v>
      </c>
      <c r="G2177" s="3">
        <v>2287.42</v>
      </c>
      <c r="H2177" s="3">
        <v>10420.49</v>
      </c>
      <c r="I2177" s="3" t="s">
        <v>29</v>
      </c>
      <c r="J2177" s="5">
        <v>1.2195117504071309</v>
      </c>
      <c r="K2177" t="str">
        <f>_xlfn.XLOOKUP(D2177, dim_channels!A:A, dim_channels!C:C, "Not Found")</f>
        <v>OTA</v>
      </c>
      <c r="L2177" t="str">
        <f>_xlfn.XLOOKUP(D2177, dim_channels!A:A, dim_channels!B:B, "Not Found")</f>
        <v>Expedia</v>
      </c>
      <c r="M2177">
        <f t="shared" si="132"/>
        <v>0</v>
      </c>
      <c r="N2177">
        <f t="shared" si="133"/>
        <v>1</v>
      </c>
      <c r="O2177">
        <f t="shared" si="134"/>
        <v>10420.49</v>
      </c>
      <c r="P2177">
        <f t="shared" si="135"/>
        <v>12707.91</v>
      </c>
    </row>
    <row r="2178" spans="1:16" x14ac:dyDescent="0.2">
      <c r="A2178" s="2" t="s">
        <v>2612</v>
      </c>
      <c r="B2178" s="2" t="s">
        <v>51</v>
      </c>
      <c r="C2178" s="2" t="s">
        <v>520</v>
      </c>
      <c r="D2178" s="2" t="s">
        <v>45</v>
      </c>
      <c r="E2178" s="2" t="s">
        <v>89</v>
      </c>
      <c r="F2178" s="2">
        <v>2832.66</v>
      </c>
      <c r="G2178" s="2">
        <v>0</v>
      </c>
      <c r="H2178" s="2">
        <v>2832.66</v>
      </c>
      <c r="I2178" s="2" t="s">
        <v>56</v>
      </c>
      <c r="J2178" s="4">
        <v>1</v>
      </c>
      <c r="K2178" t="str">
        <f>_xlfn.XLOOKUP(D2178, dim_channels!A:A, dim_channels!C:C, "Not Found")</f>
        <v>Corporate</v>
      </c>
      <c r="L2178" t="str">
        <f>_xlfn.XLOOKUP(D2178, dim_channels!A:A, dim_channels!B:B, "Not Found")</f>
        <v>Corporate Direct</v>
      </c>
      <c r="M2178">
        <f t="shared" si="132"/>
        <v>0</v>
      </c>
      <c r="N2178">
        <f t="shared" si="133"/>
        <v>0</v>
      </c>
      <c r="O2178">
        <f t="shared" si="134"/>
        <v>0</v>
      </c>
      <c r="P2178">
        <f t="shared" si="135"/>
        <v>0</v>
      </c>
    </row>
    <row r="2179" spans="1:16" x14ac:dyDescent="0.2">
      <c r="A2179" s="3" t="s">
        <v>2613</v>
      </c>
      <c r="B2179" s="3" t="s">
        <v>289</v>
      </c>
      <c r="C2179" s="3" t="s">
        <v>85</v>
      </c>
      <c r="D2179" s="3" t="s">
        <v>33</v>
      </c>
      <c r="E2179" s="3" t="s">
        <v>34</v>
      </c>
      <c r="F2179" s="3">
        <v>2707.04</v>
      </c>
      <c r="G2179" s="3">
        <v>406.06</v>
      </c>
      <c r="H2179" s="3">
        <v>2300.98</v>
      </c>
      <c r="I2179" s="3" t="s">
        <v>29</v>
      </c>
      <c r="J2179" s="5">
        <v>1.176472633399682</v>
      </c>
      <c r="K2179" t="str">
        <f>_xlfn.XLOOKUP(D2179, dim_channels!A:A, dim_channels!C:C, "Not Found")</f>
        <v>OTA</v>
      </c>
      <c r="L2179" t="str">
        <f>_xlfn.XLOOKUP(D2179, dim_channels!A:A, dim_channels!B:B, "Not Found")</f>
        <v>Booking.com</v>
      </c>
      <c r="M2179">
        <f t="shared" ref="M2179:M2242" si="136">IF(I2179="Cancelled",1,0)</f>
        <v>0</v>
      </c>
      <c r="N2179">
        <f t="shared" ref="N2179:N2242" si="137">IF(TRIM(UPPER(I2179))="CHECKED-OUT",1,0)</f>
        <v>1</v>
      </c>
      <c r="O2179">
        <f t="shared" ref="O2179:O2242" si="138">IF(TRIM(UPPER(I2179))="CHECKED-OUT",H2179,0)</f>
        <v>2300.98</v>
      </c>
      <c r="P2179">
        <f t="shared" ref="P2179:P2242" si="139">IF(TRIM(UPPER(I2179))="CHECKED-OUT",F2179,0)</f>
        <v>2707.04</v>
      </c>
    </row>
    <row r="2180" spans="1:16" x14ac:dyDescent="0.2">
      <c r="A2180" s="2" t="s">
        <v>2614</v>
      </c>
      <c r="B2180" s="2" t="s">
        <v>405</v>
      </c>
      <c r="C2180" s="2" t="s">
        <v>2002</v>
      </c>
      <c r="D2180" s="2" t="s">
        <v>169</v>
      </c>
      <c r="E2180" s="2" t="s">
        <v>34</v>
      </c>
      <c r="F2180" s="2">
        <v>12271.45</v>
      </c>
      <c r="G2180" s="2">
        <v>2454.29</v>
      </c>
      <c r="H2180" s="2">
        <v>9817.16</v>
      </c>
      <c r="I2180" s="2" t="s">
        <v>29</v>
      </c>
      <c r="J2180" s="4">
        <v>1.25</v>
      </c>
      <c r="K2180" t="str">
        <f>_xlfn.XLOOKUP(D2180, dim_channels!A:A, dim_channels!C:C, "Not Found")</f>
        <v>GDS</v>
      </c>
      <c r="L2180" t="str">
        <f>_xlfn.XLOOKUP(D2180, dim_channels!A:A, dim_channels!B:B, "Not Found")</f>
        <v>GDS (Amadeus)</v>
      </c>
      <c r="M2180">
        <f t="shared" si="136"/>
        <v>0</v>
      </c>
      <c r="N2180">
        <f t="shared" si="137"/>
        <v>1</v>
      </c>
      <c r="O2180">
        <f t="shared" si="138"/>
        <v>9817.16</v>
      </c>
      <c r="P2180">
        <f t="shared" si="139"/>
        <v>12271.45</v>
      </c>
    </row>
    <row r="2181" spans="1:16" x14ac:dyDescent="0.2">
      <c r="A2181" s="3" t="s">
        <v>2615</v>
      </c>
      <c r="B2181" s="3" t="s">
        <v>551</v>
      </c>
      <c r="C2181" s="3" t="s">
        <v>558</v>
      </c>
      <c r="D2181" s="3" t="s">
        <v>33</v>
      </c>
      <c r="E2181" s="3" t="s">
        <v>60</v>
      </c>
      <c r="F2181" s="3">
        <v>2765.19</v>
      </c>
      <c r="G2181" s="3">
        <v>0</v>
      </c>
      <c r="H2181" s="3">
        <v>2765.19</v>
      </c>
      <c r="I2181" s="3" t="s">
        <v>56</v>
      </c>
      <c r="J2181" s="5">
        <v>1</v>
      </c>
      <c r="K2181" t="str">
        <f>_xlfn.XLOOKUP(D2181, dim_channels!A:A, dim_channels!C:C, "Not Found")</f>
        <v>OTA</v>
      </c>
      <c r="L2181" t="str">
        <f>_xlfn.XLOOKUP(D2181, dim_channels!A:A, dim_channels!B:B, "Not Found")</f>
        <v>Booking.com</v>
      </c>
      <c r="M2181">
        <f t="shared" si="136"/>
        <v>0</v>
      </c>
      <c r="N2181">
        <f t="shared" si="137"/>
        <v>0</v>
      </c>
      <c r="O2181">
        <f t="shared" si="138"/>
        <v>0</v>
      </c>
      <c r="P2181">
        <f t="shared" si="139"/>
        <v>0</v>
      </c>
    </row>
    <row r="2182" spans="1:16" x14ac:dyDescent="0.2">
      <c r="A2182" s="2" t="s">
        <v>2616</v>
      </c>
      <c r="B2182" s="2" t="s">
        <v>179</v>
      </c>
      <c r="C2182" s="2" t="s">
        <v>482</v>
      </c>
      <c r="D2182" s="2" t="s">
        <v>114</v>
      </c>
      <c r="E2182" s="2" t="s">
        <v>46</v>
      </c>
      <c r="F2182" s="2">
        <v>6091.46</v>
      </c>
      <c r="G2182" s="2">
        <v>609.15</v>
      </c>
      <c r="H2182" s="2">
        <v>5482.31</v>
      </c>
      <c r="I2182" s="2" t="s">
        <v>41</v>
      </c>
      <c r="J2182" s="4">
        <v>1.111111921799387</v>
      </c>
      <c r="K2182" t="str">
        <f>_xlfn.XLOOKUP(D2182, dim_channels!A:A, dim_channels!C:C, "Not Found")</f>
        <v>Offline</v>
      </c>
      <c r="L2182" t="str">
        <f>_xlfn.XLOOKUP(D2182, dim_channels!A:A, dim_channels!B:B, "Not Found")</f>
        <v>Travel Agency</v>
      </c>
      <c r="M2182">
        <f t="shared" si="136"/>
        <v>1</v>
      </c>
      <c r="N2182">
        <f t="shared" si="137"/>
        <v>0</v>
      </c>
      <c r="O2182">
        <f t="shared" si="138"/>
        <v>0</v>
      </c>
      <c r="P2182">
        <f t="shared" si="139"/>
        <v>0</v>
      </c>
    </row>
    <row r="2183" spans="1:16" x14ac:dyDescent="0.2">
      <c r="A2183" s="3" t="s">
        <v>2617</v>
      </c>
      <c r="B2183" s="3" t="s">
        <v>300</v>
      </c>
      <c r="C2183" s="3" t="s">
        <v>460</v>
      </c>
      <c r="D2183" s="3" t="s">
        <v>52</v>
      </c>
      <c r="E2183" s="3" t="s">
        <v>60</v>
      </c>
      <c r="F2183" s="3">
        <v>2668.82</v>
      </c>
      <c r="G2183" s="3">
        <v>0</v>
      </c>
      <c r="H2183" s="3">
        <v>2668.82</v>
      </c>
      <c r="I2183" s="3" t="s">
        <v>41</v>
      </c>
      <c r="J2183" s="5">
        <v>1</v>
      </c>
      <c r="K2183" t="str">
        <f>_xlfn.XLOOKUP(D2183, dim_channels!A:A, dim_channels!C:C, "Not Found")</f>
        <v>OTA</v>
      </c>
      <c r="L2183" t="str">
        <f>_xlfn.XLOOKUP(D2183, dim_channels!A:A, dim_channels!B:B, "Not Found")</f>
        <v>Agoda</v>
      </c>
      <c r="M2183">
        <f t="shared" si="136"/>
        <v>1</v>
      </c>
      <c r="N2183">
        <f t="shared" si="137"/>
        <v>0</v>
      </c>
      <c r="O2183">
        <f t="shared" si="138"/>
        <v>0</v>
      </c>
      <c r="P2183">
        <f t="shared" si="139"/>
        <v>0</v>
      </c>
    </row>
    <row r="2184" spans="1:16" x14ac:dyDescent="0.2">
      <c r="A2184" s="2" t="s">
        <v>2618</v>
      </c>
      <c r="B2184" s="2" t="s">
        <v>564</v>
      </c>
      <c r="C2184" s="2" t="s">
        <v>32</v>
      </c>
      <c r="D2184" s="2" t="s">
        <v>52</v>
      </c>
      <c r="E2184" s="2" t="s">
        <v>34</v>
      </c>
      <c r="F2184" s="2">
        <v>14028.87</v>
      </c>
      <c r="G2184" s="2">
        <v>1683.46</v>
      </c>
      <c r="H2184" s="2">
        <v>12345.41</v>
      </c>
      <c r="I2184" s="2" t="s">
        <v>41</v>
      </c>
      <c r="J2184" s="4">
        <v>1.1363632313548111</v>
      </c>
      <c r="K2184" t="str">
        <f>_xlfn.XLOOKUP(D2184, dim_channels!A:A, dim_channels!C:C, "Not Found")</f>
        <v>OTA</v>
      </c>
      <c r="L2184" t="str">
        <f>_xlfn.XLOOKUP(D2184, dim_channels!A:A, dim_channels!B:B, "Not Found")</f>
        <v>Agoda</v>
      </c>
      <c r="M2184">
        <f t="shared" si="136"/>
        <v>1</v>
      </c>
      <c r="N2184">
        <f t="shared" si="137"/>
        <v>0</v>
      </c>
      <c r="O2184">
        <f t="shared" si="138"/>
        <v>0</v>
      </c>
      <c r="P2184">
        <f t="shared" si="139"/>
        <v>0</v>
      </c>
    </row>
    <row r="2185" spans="1:16" x14ac:dyDescent="0.2">
      <c r="A2185" s="3" t="s">
        <v>2619</v>
      </c>
      <c r="B2185" s="3" t="s">
        <v>891</v>
      </c>
      <c r="C2185" s="3" t="s">
        <v>72</v>
      </c>
      <c r="D2185" s="3" t="s">
        <v>114</v>
      </c>
      <c r="E2185" s="3" t="s">
        <v>46</v>
      </c>
      <c r="F2185" s="3">
        <v>4744.91</v>
      </c>
      <c r="G2185" s="3">
        <v>474.49</v>
      </c>
      <c r="H2185" s="3">
        <v>4270.42</v>
      </c>
      <c r="I2185" s="3" t="s">
        <v>29</v>
      </c>
      <c r="J2185" s="5">
        <v>1.1111108509233281</v>
      </c>
      <c r="K2185" t="str">
        <f>_xlfn.XLOOKUP(D2185, dim_channels!A:A, dim_channels!C:C, "Not Found")</f>
        <v>Offline</v>
      </c>
      <c r="L2185" t="str">
        <f>_xlfn.XLOOKUP(D2185, dim_channels!A:A, dim_channels!B:B, "Not Found")</f>
        <v>Travel Agency</v>
      </c>
      <c r="M2185">
        <f t="shared" si="136"/>
        <v>0</v>
      </c>
      <c r="N2185">
        <f t="shared" si="137"/>
        <v>1</v>
      </c>
      <c r="O2185">
        <f t="shared" si="138"/>
        <v>4270.42</v>
      </c>
      <c r="P2185">
        <f t="shared" si="139"/>
        <v>4744.91</v>
      </c>
    </row>
    <row r="2186" spans="1:16" x14ac:dyDescent="0.2">
      <c r="A2186" s="2" t="s">
        <v>2620</v>
      </c>
      <c r="B2186" s="2" t="s">
        <v>291</v>
      </c>
      <c r="C2186" s="2" t="s">
        <v>291</v>
      </c>
      <c r="D2186" s="2" t="s">
        <v>52</v>
      </c>
      <c r="E2186" s="2" t="s">
        <v>60</v>
      </c>
      <c r="F2186" s="2">
        <v>16473.86</v>
      </c>
      <c r="G2186" s="2">
        <v>0</v>
      </c>
      <c r="H2186" s="2">
        <v>16473.86</v>
      </c>
      <c r="I2186" s="2" t="s">
        <v>29</v>
      </c>
      <c r="J2186" s="4">
        <v>1</v>
      </c>
      <c r="K2186" t="str">
        <f>_xlfn.XLOOKUP(D2186, dim_channels!A:A, dim_channels!C:C, "Not Found")</f>
        <v>OTA</v>
      </c>
      <c r="L2186" t="str">
        <f>_xlfn.XLOOKUP(D2186, dim_channels!A:A, dim_channels!B:B, "Not Found")</f>
        <v>Agoda</v>
      </c>
      <c r="M2186">
        <f t="shared" si="136"/>
        <v>0</v>
      </c>
      <c r="N2186">
        <f t="shared" si="137"/>
        <v>1</v>
      </c>
      <c r="O2186">
        <f t="shared" si="138"/>
        <v>16473.86</v>
      </c>
      <c r="P2186">
        <f t="shared" si="139"/>
        <v>16473.86</v>
      </c>
    </row>
    <row r="2187" spans="1:16" x14ac:dyDescent="0.2">
      <c r="A2187" s="3" t="s">
        <v>2621</v>
      </c>
      <c r="B2187" s="3" t="s">
        <v>564</v>
      </c>
      <c r="C2187" s="3" t="s">
        <v>409</v>
      </c>
      <c r="D2187" s="3" t="s">
        <v>33</v>
      </c>
      <c r="E2187" s="3" t="s">
        <v>28</v>
      </c>
      <c r="F2187" s="3">
        <v>3884.01</v>
      </c>
      <c r="G2187" s="3">
        <v>582.6</v>
      </c>
      <c r="H2187" s="3">
        <v>3301.41</v>
      </c>
      <c r="I2187" s="3" t="s">
        <v>29</v>
      </c>
      <c r="J2187" s="5">
        <v>1.176470053704326</v>
      </c>
      <c r="K2187" t="str">
        <f>_xlfn.XLOOKUP(D2187, dim_channels!A:A, dim_channels!C:C, "Not Found")</f>
        <v>OTA</v>
      </c>
      <c r="L2187" t="str">
        <f>_xlfn.XLOOKUP(D2187, dim_channels!A:A, dim_channels!B:B, "Not Found")</f>
        <v>Booking.com</v>
      </c>
      <c r="M2187">
        <f t="shared" si="136"/>
        <v>0</v>
      </c>
      <c r="N2187">
        <f t="shared" si="137"/>
        <v>1</v>
      </c>
      <c r="O2187">
        <f t="shared" si="138"/>
        <v>3301.41</v>
      </c>
      <c r="P2187">
        <f t="shared" si="139"/>
        <v>3884.01</v>
      </c>
    </row>
    <row r="2188" spans="1:16" x14ac:dyDescent="0.2">
      <c r="A2188" s="2" t="s">
        <v>2622</v>
      </c>
      <c r="B2188" s="2" t="s">
        <v>133</v>
      </c>
      <c r="C2188" s="2" t="s">
        <v>171</v>
      </c>
      <c r="D2188" s="2" t="s">
        <v>27</v>
      </c>
      <c r="E2188" s="2" t="s">
        <v>34</v>
      </c>
      <c r="F2188" s="2">
        <v>14423.31</v>
      </c>
      <c r="G2188" s="2">
        <v>2596.1999999999998</v>
      </c>
      <c r="H2188" s="2">
        <v>11827.11</v>
      </c>
      <c r="I2188" s="2" t="s">
        <v>41</v>
      </c>
      <c r="J2188" s="4">
        <v>1.219512628190657</v>
      </c>
      <c r="K2188" t="str">
        <f>_xlfn.XLOOKUP(D2188, dim_channels!A:A, dim_channels!C:C, "Not Found")</f>
        <v>OTA</v>
      </c>
      <c r="L2188" t="str">
        <f>_xlfn.XLOOKUP(D2188, dim_channels!A:A, dim_channels!B:B, "Not Found")</f>
        <v>Expedia</v>
      </c>
      <c r="M2188">
        <f t="shared" si="136"/>
        <v>1</v>
      </c>
      <c r="N2188">
        <f t="shared" si="137"/>
        <v>0</v>
      </c>
      <c r="O2188">
        <f t="shared" si="138"/>
        <v>0</v>
      </c>
      <c r="P2188">
        <f t="shared" si="139"/>
        <v>0</v>
      </c>
    </row>
    <row r="2189" spans="1:16" x14ac:dyDescent="0.2">
      <c r="A2189" s="3" t="s">
        <v>2623</v>
      </c>
      <c r="B2189" s="3" t="s">
        <v>227</v>
      </c>
      <c r="C2189" s="3" t="s">
        <v>66</v>
      </c>
      <c r="D2189" s="3" t="s">
        <v>64</v>
      </c>
      <c r="E2189" s="3" t="s">
        <v>28</v>
      </c>
      <c r="F2189" s="3">
        <v>2516.71</v>
      </c>
      <c r="G2189" s="3">
        <v>0</v>
      </c>
      <c r="H2189" s="3">
        <v>2516.71</v>
      </c>
      <c r="I2189" s="3" t="s">
        <v>29</v>
      </c>
      <c r="J2189" s="5">
        <v>1</v>
      </c>
      <c r="K2189" t="str">
        <f>_xlfn.XLOOKUP(D2189, dim_channels!A:A, dim_channels!C:C, "Not Found")</f>
        <v>Direct</v>
      </c>
      <c r="L2189" t="str">
        <f>_xlfn.XLOOKUP(D2189, dim_channels!A:A, dim_channels!B:B, "Not Found")</f>
        <v>Direct Website</v>
      </c>
      <c r="M2189">
        <f t="shared" si="136"/>
        <v>0</v>
      </c>
      <c r="N2189">
        <f t="shared" si="137"/>
        <v>1</v>
      </c>
      <c r="O2189">
        <f t="shared" si="138"/>
        <v>2516.71</v>
      </c>
      <c r="P2189">
        <f t="shared" si="139"/>
        <v>2516.71</v>
      </c>
    </row>
    <row r="2190" spans="1:16" x14ac:dyDescent="0.2">
      <c r="A2190" s="2" t="s">
        <v>2624</v>
      </c>
      <c r="B2190" s="2" t="s">
        <v>1825</v>
      </c>
      <c r="C2190" s="2" t="s">
        <v>367</v>
      </c>
      <c r="D2190" s="2" t="s">
        <v>52</v>
      </c>
      <c r="E2190" s="2" t="s">
        <v>60</v>
      </c>
      <c r="F2190" s="2">
        <v>8106.83</v>
      </c>
      <c r="G2190" s="2">
        <v>0</v>
      </c>
      <c r="H2190" s="2">
        <v>8106.83</v>
      </c>
      <c r="I2190" s="2" t="s">
        <v>29</v>
      </c>
      <c r="J2190" s="4">
        <v>1</v>
      </c>
      <c r="K2190" t="str">
        <f>_xlfn.XLOOKUP(D2190, dim_channels!A:A, dim_channels!C:C, "Not Found")</f>
        <v>OTA</v>
      </c>
      <c r="L2190" t="str">
        <f>_xlfn.XLOOKUP(D2190, dim_channels!A:A, dim_channels!B:B, "Not Found")</f>
        <v>Agoda</v>
      </c>
      <c r="M2190">
        <f t="shared" si="136"/>
        <v>0</v>
      </c>
      <c r="N2190">
        <f t="shared" si="137"/>
        <v>1</v>
      </c>
      <c r="O2190">
        <f t="shared" si="138"/>
        <v>8106.83</v>
      </c>
      <c r="P2190">
        <f t="shared" si="139"/>
        <v>8106.83</v>
      </c>
    </row>
    <row r="2191" spans="1:16" x14ac:dyDescent="0.2">
      <c r="A2191" s="3" t="s">
        <v>2625</v>
      </c>
      <c r="B2191" s="3" t="s">
        <v>396</v>
      </c>
      <c r="C2191" s="3" t="s">
        <v>189</v>
      </c>
      <c r="D2191" s="3" t="s">
        <v>64</v>
      </c>
      <c r="E2191" s="3" t="s">
        <v>34</v>
      </c>
      <c r="F2191" s="3">
        <v>3565.75</v>
      </c>
      <c r="G2191" s="3">
        <v>0</v>
      </c>
      <c r="H2191" s="3">
        <v>3565.75</v>
      </c>
      <c r="I2191" s="3" t="s">
        <v>41</v>
      </c>
      <c r="J2191" s="5">
        <v>1</v>
      </c>
      <c r="K2191" t="str">
        <f>_xlfn.XLOOKUP(D2191, dim_channels!A:A, dim_channels!C:C, "Not Found")</f>
        <v>Direct</v>
      </c>
      <c r="L2191" t="str">
        <f>_xlfn.XLOOKUP(D2191, dim_channels!A:A, dim_channels!B:B, "Not Found")</f>
        <v>Direct Website</v>
      </c>
      <c r="M2191">
        <f t="shared" si="136"/>
        <v>1</v>
      </c>
      <c r="N2191">
        <f t="shared" si="137"/>
        <v>0</v>
      </c>
      <c r="O2191">
        <f t="shared" si="138"/>
        <v>0</v>
      </c>
      <c r="P2191">
        <f t="shared" si="139"/>
        <v>0</v>
      </c>
    </row>
    <row r="2192" spans="1:16" x14ac:dyDescent="0.2">
      <c r="A2192" s="2" t="s">
        <v>2626</v>
      </c>
      <c r="B2192" s="2" t="s">
        <v>471</v>
      </c>
      <c r="C2192" s="2" t="s">
        <v>771</v>
      </c>
      <c r="D2192" s="2" t="s">
        <v>169</v>
      </c>
      <c r="E2192" s="2" t="s">
        <v>46</v>
      </c>
      <c r="F2192" s="2">
        <v>3813.13</v>
      </c>
      <c r="G2192" s="2">
        <v>762.63</v>
      </c>
      <c r="H2192" s="2">
        <v>3050.5</v>
      </c>
      <c r="I2192" s="2" t="s">
        <v>29</v>
      </c>
      <c r="J2192" s="4">
        <v>1.2500016390755611</v>
      </c>
      <c r="K2192" t="str">
        <f>_xlfn.XLOOKUP(D2192, dim_channels!A:A, dim_channels!C:C, "Not Found")</f>
        <v>GDS</v>
      </c>
      <c r="L2192" t="str">
        <f>_xlfn.XLOOKUP(D2192, dim_channels!A:A, dim_channels!B:B, "Not Found")</f>
        <v>GDS (Amadeus)</v>
      </c>
      <c r="M2192">
        <f t="shared" si="136"/>
        <v>0</v>
      </c>
      <c r="N2192">
        <f t="shared" si="137"/>
        <v>1</v>
      </c>
      <c r="O2192">
        <f t="shared" si="138"/>
        <v>3050.5</v>
      </c>
      <c r="P2192">
        <f t="shared" si="139"/>
        <v>3813.13</v>
      </c>
    </row>
    <row r="2193" spans="1:16" x14ac:dyDescent="0.2">
      <c r="A2193" s="3" t="s">
        <v>2627</v>
      </c>
      <c r="B2193" s="3" t="s">
        <v>286</v>
      </c>
      <c r="C2193" s="3" t="s">
        <v>458</v>
      </c>
      <c r="D2193" s="3" t="s">
        <v>114</v>
      </c>
      <c r="E2193" s="3" t="s">
        <v>46</v>
      </c>
      <c r="F2193" s="3">
        <v>12963.88</v>
      </c>
      <c r="G2193" s="3">
        <v>1296.3900000000001</v>
      </c>
      <c r="H2193" s="3">
        <v>11667.49</v>
      </c>
      <c r="I2193" s="3" t="s">
        <v>41</v>
      </c>
      <c r="J2193" s="5">
        <v>1.1111113015738601</v>
      </c>
      <c r="K2193" t="str">
        <f>_xlfn.XLOOKUP(D2193, dim_channels!A:A, dim_channels!C:C, "Not Found")</f>
        <v>Offline</v>
      </c>
      <c r="L2193" t="str">
        <f>_xlfn.XLOOKUP(D2193, dim_channels!A:A, dim_channels!B:B, "Not Found")</f>
        <v>Travel Agency</v>
      </c>
      <c r="M2193">
        <f t="shared" si="136"/>
        <v>1</v>
      </c>
      <c r="N2193">
        <f t="shared" si="137"/>
        <v>0</v>
      </c>
      <c r="O2193">
        <f t="shared" si="138"/>
        <v>0</v>
      </c>
      <c r="P2193">
        <f t="shared" si="139"/>
        <v>0</v>
      </c>
    </row>
    <row r="2194" spans="1:16" x14ac:dyDescent="0.2">
      <c r="A2194" s="2" t="s">
        <v>2628</v>
      </c>
      <c r="B2194" s="2" t="s">
        <v>423</v>
      </c>
      <c r="C2194" s="2" t="s">
        <v>712</v>
      </c>
      <c r="D2194" s="2" t="s">
        <v>45</v>
      </c>
      <c r="E2194" s="2" t="s">
        <v>46</v>
      </c>
      <c r="F2194" s="2">
        <v>4556.8500000000004</v>
      </c>
      <c r="G2194" s="2">
        <v>227.84</v>
      </c>
      <c r="H2194" s="2">
        <v>4329.01</v>
      </c>
      <c r="I2194" s="2" t="s">
        <v>29</v>
      </c>
      <c r="J2194" s="4">
        <v>1.0526309710534281</v>
      </c>
      <c r="K2194" t="str">
        <f>_xlfn.XLOOKUP(D2194, dim_channels!A:A, dim_channels!C:C, "Not Found")</f>
        <v>Corporate</v>
      </c>
      <c r="L2194" t="str">
        <f>_xlfn.XLOOKUP(D2194, dim_channels!A:A, dim_channels!B:B, "Not Found")</f>
        <v>Corporate Direct</v>
      </c>
      <c r="M2194">
        <f t="shared" si="136"/>
        <v>0</v>
      </c>
      <c r="N2194">
        <f t="shared" si="137"/>
        <v>1</v>
      </c>
      <c r="O2194">
        <f t="shared" si="138"/>
        <v>4329.01</v>
      </c>
      <c r="P2194">
        <f t="shared" si="139"/>
        <v>4556.8500000000004</v>
      </c>
    </row>
    <row r="2195" spans="1:16" x14ac:dyDescent="0.2">
      <c r="A2195" s="3" t="s">
        <v>2629</v>
      </c>
      <c r="B2195" s="3" t="s">
        <v>351</v>
      </c>
      <c r="C2195" s="3" t="s">
        <v>560</v>
      </c>
      <c r="D2195" s="3" t="s">
        <v>45</v>
      </c>
      <c r="E2195" s="3" t="s">
        <v>89</v>
      </c>
      <c r="F2195" s="3">
        <v>3204.14</v>
      </c>
      <c r="G2195" s="3">
        <v>0</v>
      </c>
      <c r="H2195" s="3">
        <v>3204.14</v>
      </c>
      <c r="I2195" s="3" t="s">
        <v>56</v>
      </c>
      <c r="J2195" s="5">
        <v>1</v>
      </c>
      <c r="K2195" t="str">
        <f>_xlfn.XLOOKUP(D2195, dim_channels!A:A, dim_channels!C:C, "Not Found")</f>
        <v>Corporate</v>
      </c>
      <c r="L2195" t="str">
        <f>_xlfn.XLOOKUP(D2195, dim_channels!A:A, dim_channels!B:B, "Not Found")</f>
        <v>Corporate Direct</v>
      </c>
      <c r="M2195">
        <f t="shared" si="136"/>
        <v>0</v>
      </c>
      <c r="N2195">
        <f t="shared" si="137"/>
        <v>0</v>
      </c>
      <c r="O2195">
        <f t="shared" si="138"/>
        <v>0</v>
      </c>
      <c r="P2195">
        <f t="shared" si="139"/>
        <v>0</v>
      </c>
    </row>
    <row r="2196" spans="1:16" x14ac:dyDescent="0.2">
      <c r="A2196" s="2" t="s">
        <v>2630</v>
      </c>
      <c r="B2196" s="2" t="s">
        <v>109</v>
      </c>
      <c r="C2196" s="2" t="s">
        <v>139</v>
      </c>
      <c r="D2196" s="2" t="s">
        <v>169</v>
      </c>
      <c r="E2196" s="2" t="s">
        <v>34</v>
      </c>
      <c r="F2196" s="2">
        <v>22899.67</v>
      </c>
      <c r="G2196" s="2">
        <v>4579.93</v>
      </c>
      <c r="H2196" s="2">
        <v>18319.740000000002</v>
      </c>
      <c r="I2196" s="2" t="s">
        <v>56</v>
      </c>
      <c r="J2196" s="4">
        <v>1.249999727070362</v>
      </c>
      <c r="K2196" t="str">
        <f>_xlfn.XLOOKUP(D2196, dim_channels!A:A, dim_channels!C:C, "Not Found")</f>
        <v>GDS</v>
      </c>
      <c r="L2196" t="str">
        <f>_xlfn.XLOOKUP(D2196, dim_channels!A:A, dim_channels!B:B, "Not Found")</f>
        <v>GDS (Amadeus)</v>
      </c>
      <c r="M2196">
        <f t="shared" si="136"/>
        <v>0</v>
      </c>
      <c r="N2196">
        <f t="shared" si="137"/>
        <v>0</v>
      </c>
      <c r="O2196">
        <f t="shared" si="138"/>
        <v>0</v>
      </c>
      <c r="P2196">
        <f t="shared" si="139"/>
        <v>0</v>
      </c>
    </row>
    <row r="2197" spans="1:16" x14ac:dyDescent="0.2">
      <c r="A2197" s="3" t="s">
        <v>2631</v>
      </c>
      <c r="B2197" s="3" t="s">
        <v>543</v>
      </c>
      <c r="C2197" s="3" t="s">
        <v>619</v>
      </c>
      <c r="D2197" s="3" t="s">
        <v>52</v>
      </c>
      <c r="E2197" s="3" t="s">
        <v>60</v>
      </c>
      <c r="F2197" s="3">
        <v>4850.84</v>
      </c>
      <c r="G2197" s="3">
        <v>0</v>
      </c>
      <c r="H2197" s="3">
        <v>4850.84</v>
      </c>
      <c r="I2197" s="3" t="s">
        <v>29</v>
      </c>
      <c r="J2197" s="5">
        <v>1</v>
      </c>
      <c r="K2197" t="str">
        <f>_xlfn.XLOOKUP(D2197, dim_channels!A:A, dim_channels!C:C, "Not Found")</f>
        <v>OTA</v>
      </c>
      <c r="L2197" t="str">
        <f>_xlfn.XLOOKUP(D2197, dim_channels!A:A, dim_channels!B:B, "Not Found")</f>
        <v>Agoda</v>
      </c>
      <c r="M2197">
        <f t="shared" si="136"/>
        <v>0</v>
      </c>
      <c r="N2197">
        <f t="shared" si="137"/>
        <v>1</v>
      </c>
      <c r="O2197">
        <f t="shared" si="138"/>
        <v>4850.84</v>
      </c>
      <c r="P2197">
        <f t="shared" si="139"/>
        <v>4850.84</v>
      </c>
    </row>
    <row r="2198" spans="1:16" x14ac:dyDescent="0.2">
      <c r="A2198" s="2" t="s">
        <v>2632</v>
      </c>
      <c r="B2198" s="2" t="s">
        <v>219</v>
      </c>
      <c r="C2198" s="2" t="s">
        <v>242</v>
      </c>
      <c r="D2198" s="2" t="s">
        <v>27</v>
      </c>
      <c r="E2198" s="2" t="s">
        <v>60</v>
      </c>
      <c r="F2198" s="2">
        <v>8343.83</v>
      </c>
      <c r="G2198" s="2">
        <v>0</v>
      </c>
      <c r="H2198" s="2">
        <v>8343.83</v>
      </c>
      <c r="I2198" s="2" t="s">
        <v>41</v>
      </c>
      <c r="J2198" s="4">
        <v>1</v>
      </c>
      <c r="K2198" t="str">
        <f>_xlfn.XLOOKUP(D2198, dim_channels!A:A, dim_channels!C:C, "Not Found")</f>
        <v>OTA</v>
      </c>
      <c r="L2198" t="str">
        <f>_xlfn.XLOOKUP(D2198, dim_channels!A:A, dim_channels!B:B, "Not Found")</f>
        <v>Expedia</v>
      </c>
      <c r="M2198">
        <f t="shared" si="136"/>
        <v>1</v>
      </c>
      <c r="N2198">
        <f t="shared" si="137"/>
        <v>0</v>
      </c>
      <c r="O2198">
        <f t="shared" si="138"/>
        <v>0</v>
      </c>
      <c r="P2198">
        <f t="shared" si="139"/>
        <v>0</v>
      </c>
    </row>
    <row r="2199" spans="1:16" x14ac:dyDescent="0.2">
      <c r="A2199" s="3" t="s">
        <v>2633</v>
      </c>
      <c r="B2199" s="3" t="s">
        <v>824</v>
      </c>
      <c r="C2199" s="3" t="s">
        <v>246</v>
      </c>
      <c r="D2199" s="3" t="s">
        <v>64</v>
      </c>
      <c r="E2199" s="3" t="s">
        <v>34</v>
      </c>
      <c r="F2199" s="3">
        <v>11406.55</v>
      </c>
      <c r="G2199" s="3">
        <v>0</v>
      </c>
      <c r="H2199" s="3">
        <v>11406.55</v>
      </c>
      <c r="I2199" s="3" t="s">
        <v>41</v>
      </c>
      <c r="J2199" s="5">
        <v>1</v>
      </c>
      <c r="K2199" t="str">
        <f>_xlfn.XLOOKUP(D2199, dim_channels!A:A, dim_channels!C:C, "Not Found")</f>
        <v>Direct</v>
      </c>
      <c r="L2199" t="str">
        <f>_xlfn.XLOOKUP(D2199, dim_channels!A:A, dim_channels!B:B, "Not Found")</f>
        <v>Direct Website</v>
      </c>
      <c r="M2199">
        <f t="shared" si="136"/>
        <v>1</v>
      </c>
      <c r="N2199">
        <f t="shared" si="137"/>
        <v>0</v>
      </c>
      <c r="O2199">
        <f t="shared" si="138"/>
        <v>0</v>
      </c>
      <c r="P2199">
        <f t="shared" si="139"/>
        <v>0</v>
      </c>
    </row>
    <row r="2200" spans="1:16" x14ac:dyDescent="0.2">
      <c r="A2200" s="2" t="s">
        <v>2634</v>
      </c>
      <c r="B2200" s="2" t="s">
        <v>84</v>
      </c>
      <c r="C2200" s="2" t="s">
        <v>373</v>
      </c>
      <c r="D2200" s="2" t="s">
        <v>206</v>
      </c>
      <c r="E2200" s="2" t="s">
        <v>207</v>
      </c>
      <c r="F2200" s="2">
        <v>4306.26</v>
      </c>
      <c r="G2200" s="2">
        <v>0</v>
      </c>
      <c r="H2200" s="2">
        <v>4306.26</v>
      </c>
      <c r="I2200" s="2" t="s">
        <v>29</v>
      </c>
      <c r="J2200" s="4">
        <v>1</v>
      </c>
      <c r="K2200" t="str">
        <f>_xlfn.XLOOKUP(D2200, dim_channels!A:A, dim_channels!C:C, "Not Found")</f>
        <v>Direct</v>
      </c>
      <c r="L2200" t="str">
        <f>_xlfn.XLOOKUP(D2200, dim_channels!A:A, dim_channels!B:B, "Not Found")</f>
        <v>Walk-in</v>
      </c>
      <c r="M2200">
        <f t="shared" si="136"/>
        <v>0</v>
      </c>
      <c r="N2200">
        <f t="shared" si="137"/>
        <v>1</v>
      </c>
      <c r="O2200">
        <f t="shared" si="138"/>
        <v>4306.26</v>
      </c>
      <c r="P2200">
        <f t="shared" si="139"/>
        <v>4306.26</v>
      </c>
    </row>
    <row r="2201" spans="1:16" x14ac:dyDescent="0.2">
      <c r="A2201" s="3" t="s">
        <v>2635</v>
      </c>
      <c r="B2201" s="3" t="s">
        <v>92</v>
      </c>
      <c r="C2201" s="3" t="s">
        <v>720</v>
      </c>
      <c r="D2201" s="3" t="s">
        <v>27</v>
      </c>
      <c r="E2201" s="3" t="s">
        <v>60</v>
      </c>
      <c r="F2201" s="3">
        <v>4598.32</v>
      </c>
      <c r="G2201" s="3">
        <v>0</v>
      </c>
      <c r="H2201" s="3">
        <v>4598.32</v>
      </c>
      <c r="I2201" s="3" t="s">
        <v>29</v>
      </c>
      <c r="J2201" s="5">
        <v>1</v>
      </c>
      <c r="K2201" t="str">
        <f>_xlfn.XLOOKUP(D2201, dim_channels!A:A, dim_channels!C:C, "Not Found")</f>
        <v>OTA</v>
      </c>
      <c r="L2201" t="str">
        <f>_xlfn.XLOOKUP(D2201, dim_channels!A:A, dim_channels!B:B, "Not Found")</f>
        <v>Expedia</v>
      </c>
      <c r="M2201">
        <f t="shared" si="136"/>
        <v>0</v>
      </c>
      <c r="N2201">
        <f t="shared" si="137"/>
        <v>1</v>
      </c>
      <c r="O2201">
        <f t="shared" si="138"/>
        <v>4598.32</v>
      </c>
      <c r="P2201">
        <f t="shared" si="139"/>
        <v>4598.32</v>
      </c>
    </row>
    <row r="2202" spans="1:16" x14ac:dyDescent="0.2">
      <c r="A2202" s="2" t="s">
        <v>2636</v>
      </c>
      <c r="B2202" s="2" t="s">
        <v>567</v>
      </c>
      <c r="C2202" s="2" t="s">
        <v>762</v>
      </c>
      <c r="D2202" s="2" t="s">
        <v>52</v>
      </c>
      <c r="E2202" s="2" t="s">
        <v>60</v>
      </c>
      <c r="F2202" s="2">
        <v>15150.41</v>
      </c>
      <c r="G2202" s="2">
        <v>0</v>
      </c>
      <c r="H2202" s="2">
        <v>15150.41</v>
      </c>
      <c r="I2202" s="2" t="s">
        <v>29</v>
      </c>
      <c r="J2202" s="4">
        <v>1</v>
      </c>
      <c r="K2202" t="str">
        <f>_xlfn.XLOOKUP(D2202, dim_channels!A:A, dim_channels!C:C, "Not Found")</f>
        <v>OTA</v>
      </c>
      <c r="L2202" t="str">
        <f>_xlfn.XLOOKUP(D2202, dim_channels!A:A, dim_channels!B:B, "Not Found")</f>
        <v>Agoda</v>
      </c>
      <c r="M2202">
        <f t="shared" si="136"/>
        <v>0</v>
      </c>
      <c r="N2202">
        <f t="shared" si="137"/>
        <v>1</v>
      </c>
      <c r="O2202">
        <f t="shared" si="138"/>
        <v>15150.41</v>
      </c>
      <c r="P2202">
        <f t="shared" si="139"/>
        <v>15150.41</v>
      </c>
    </row>
    <row r="2203" spans="1:16" x14ac:dyDescent="0.2">
      <c r="A2203" s="3" t="s">
        <v>2637</v>
      </c>
      <c r="B2203" s="3" t="s">
        <v>487</v>
      </c>
      <c r="C2203" s="3" t="s">
        <v>340</v>
      </c>
      <c r="D2203" s="3" t="s">
        <v>33</v>
      </c>
      <c r="E2203" s="3" t="s">
        <v>60</v>
      </c>
      <c r="F2203" s="3">
        <v>5148.74</v>
      </c>
      <c r="G2203" s="3">
        <v>0</v>
      </c>
      <c r="H2203" s="3">
        <v>5148.74</v>
      </c>
      <c r="I2203" s="3" t="s">
        <v>29</v>
      </c>
      <c r="J2203" s="5">
        <v>1</v>
      </c>
      <c r="K2203" t="str">
        <f>_xlfn.XLOOKUP(D2203, dim_channels!A:A, dim_channels!C:C, "Not Found")</f>
        <v>OTA</v>
      </c>
      <c r="L2203" t="str">
        <f>_xlfn.XLOOKUP(D2203, dim_channels!A:A, dim_channels!B:B, "Not Found")</f>
        <v>Booking.com</v>
      </c>
      <c r="M2203">
        <f t="shared" si="136"/>
        <v>0</v>
      </c>
      <c r="N2203">
        <f t="shared" si="137"/>
        <v>1</v>
      </c>
      <c r="O2203">
        <f t="shared" si="138"/>
        <v>5148.74</v>
      </c>
      <c r="P2203">
        <f t="shared" si="139"/>
        <v>5148.74</v>
      </c>
    </row>
    <row r="2204" spans="1:16" x14ac:dyDescent="0.2">
      <c r="A2204" s="2" t="s">
        <v>2638</v>
      </c>
      <c r="B2204" s="2" t="s">
        <v>62</v>
      </c>
      <c r="C2204" s="2" t="s">
        <v>824</v>
      </c>
      <c r="D2204" s="2" t="s">
        <v>169</v>
      </c>
      <c r="E2204" s="2" t="s">
        <v>34</v>
      </c>
      <c r="F2204" s="2">
        <v>12410.96</v>
      </c>
      <c r="G2204" s="2">
        <v>2482.19</v>
      </c>
      <c r="H2204" s="2">
        <v>9928.77</v>
      </c>
      <c r="I2204" s="2" t="s">
        <v>41</v>
      </c>
      <c r="J2204" s="4">
        <v>1.2499997482064751</v>
      </c>
      <c r="K2204" t="str">
        <f>_xlfn.XLOOKUP(D2204, dim_channels!A:A, dim_channels!C:C, "Not Found")</f>
        <v>GDS</v>
      </c>
      <c r="L2204" t="str">
        <f>_xlfn.XLOOKUP(D2204, dim_channels!A:A, dim_channels!B:B, "Not Found")</f>
        <v>GDS (Amadeus)</v>
      </c>
      <c r="M2204">
        <f t="shared" si="136"/>
        <v>1</v>
      </c>
      <c r="N2204">
        <f t="shared" si="137"/>
        <v>0</v>
      </c>
      <c r="O2204">
        <f t="shared" si="138"/>
        <v>0</v>
      </c>
      <c r="P2204">
        <f t="shared" si="139"/>
        <v>0</v>
      </c>
    </row>
    <row r="2205" spans="1:16" x14ac:dyDescent="0.2">
      <c r="A2205" s="3" t="s">
        <v>2639</v>
      </c>
      <c r="B2205" s="3" t="s">
        <v>705</v>
      </c>
      <c r="C2205" s="3" t="s">
        <v>807</v>
      </c>
      <c r="D2205" s="3" t="s">
        <v>27</v>
      </c>
      <c r="E2205" s="3" t="s">
        <v>60</v>
      </c>
      <c r="F2205" s="3">
        <v>4935.45</v>
      </c>
      <c r="G2205" s="3">
        <v>0</v>
      </c>
      <c r="H2205" s="3">
        <v>4935.45</v>
      </c>
      <c r="I2205" s="3" t="s">
        <v>29</v>
      </c>
      <c r="J2205" s="5">
        <v>1</v>
      </c>
      <c r="K2205" t="str">
        <f>_xlfn.XLOOKUP(D2205, dim_channels!A:A, dim_channels!C:C, "Not Found")</f>
        <v>OTA</v>
      </c>
      <c r="L2205" t="str">
        <f>_xlfn.XLOOKUP(D2205, dim_channels!A:A, dim_channels!B:B, "Not Found")</f>
        <v>Expedia</v>
      </c>
      <c r="M2205">
        <f t="shared" si="136"/>
        <v>0</v>
      </c>
      <c r="N2205">
        <f t="shared" si="137"/>
        <v>1</v>
      </c>
      <c r="O2205">
        <f t="shared" si="138"/>
        <v>4935.45</v>
      </c>
      <c r="P2205">
        <f t="shared" si="139"/>
        <v>4935.45</v>
      </c>
    </row>
    <row r="2206" spans="1:16" x14ac:dyDescent="0.2">
      <c r="A2206" s="2" t="s">
        <v>2640</v>
      </c>
      <c r="B2206" s="2" t="s">
        <v>164</v>
      </c>
      <c r="C2206" s="2" t="s">
        <v>475</v>
      </c>
      <c r="D2206" s="2" t="s">
        <v>45</v>
      </c>
      <c r="E2206" s="2" t="s">
        <v>89</v>
      </c>
      <c r="F2206" s="2">
        <v>8557.58</v>
      </c>
      <c r="G2206" s="2">
        <v>0</v>
      </c>
      <c r="H2206" s="2">
        <v>8557.58</v>
      </c>
      <c r="I2206" s="2" t="s">
        <v>29</v>
      </c>
      <c r="J2206" s="4">
        <v>1</v>
      </c>
      <c r="K2206" t="str">
        <f>_xlfn.XLOOKUP(D2206, dim_channels!A:A, dim_channels!C:C, "Not Found")</f>
        <v>Corporate</v>
      </c>
      <c r="L2206" t="str">
        <f>_xlfn.XLOOKUP(D2206, dim_channels!A:A, dim_channels!B:B, "Not Found")</f>
        <v>Corporate Direct</v>
      </c>
      <c r="M2206">
        <f t="shared" si="136"/>
        <v>0</v>
      </c>
      <c r="N2206">
        <f t="shared" si="137"/>
        <v>1</v>
      </c>
      <c r="O2206">
        <f t="shared" si="138"/>
        <v>8557.58</v>
      </c>
      <c r="P2206">
        <f t="shared" si="139"/>
        <v>8557.58</v>
      </c>
    </row>
    <row r="2207" spans="1:16" x14ac:dyDescent="0.2">
      <c r="A2207" s="3" t="s">
        <v>2641</v>
      </c>
      <c r="B2207" s="3" t="s">
        <v>566</v>
      </c>
      <c r="C2207" s="3" t="s">
        <v>762</v>
      </c>
      <c r="D2207" s="3" t="s">
        <v>52</v>
      </c>
      <c r="E2207" s="3" t="s">
        <v>34</v>
      </c>
      <c r="F2207" s="3">
        <v>9048.52</v>
      </c>
      <c r="G2207" s="3">
        <v>1085.82</v>
      </c>
      <c r="H2207" s="3">
        <v>7962.7</v>
      </c>
      <c r="I2207" s="3" t="s">
        <v>29</v>
      </c>
      <c r="J2207" s="5">
        <v>1.1363632938576109</v>
      </c>
      <c r="K2207" t="str">
        <f>_xlfn.XLOOKUP(D2207, dim_channels!A:A, dim_channels!C:C, "Not Found")</f>
        <v>OTA</v>
      </c>
      <c r="L2207" t="str">
        <f>_xlfn.XLOOKUP(D2207, dim_channels!A:A, dim_channels!B:B, "Not Found")</f>
        <v>Agoda</v>
      </c>
      <c r="M2207">
        <f t="shared" si="136"/>
        <v>0</v>
      </c>
      <c r="N2207">
        <f t="shared" si="137"/>
        <v>1</v>
      </c>
      <c r="O2207">
        <f t="shared" si="138"/>
        <v>7962.7</v>
      </c>
      <c r="P2207">
        <f t="shared" si="139"/>
        <v>9048.52</v>
      </c>
    </row>
    <row r="2208" spans="1:16" x14ac:dyDescent="0.2">
      <c r="A2208" s="2" t="s">
        <v>2642</v>
      </c>
      <c r="B2208" s="2" t="s">
        <v>708</v>
      </c>
      <c r="C2208" s="2" t="s">
        <v>234</v>
      </c>
      <c r="D2208" s="2" t="s">
        <v>64</v>
      </c>
      <c r="E2208" s="2" t="s">
        <v>28</v>
      </c>
      <c r="F2208" s="2">
        <v>7272.49</v>
      </c>
      <c r="G2208" s="2">
        <v>0</v>
      </c>
      <c r="H2208" s="2">
        <v>7272.49</v>
      </c>
      <c r="I2208" s="2" t="s">
        <v>29</v>
      </c>
      <c r="J2208" s="4">
        <v>1</v>
      </c>
      <c r="K2208" t="str">
        <f>_xlfn.XLOOKUP(D2208, dim_channels!A:A, dim_channels!C:C, "Not Found")</f>
        <v>Direct</v>
      </c>
      <c r="L2208" t="str">
        <f>_xlfn.XLOOKUP(D2208, dim_channels!A:A, dim_channels!B:B, "Not Found")</f>
        <v>Direct Website</v>
      </c>
      <c r="M2208">
        <f t="shared" si="136"/>
        <v>0</v>
      </c>
      <c r="N2208">
        <f t="shared" si="137"/>
        <v>1</v>
      </c>
      <c r="O2208">
        <f t="shared" si="138"/>
        <v>7272.49</v>
      </c>
      <c r="P2208">
        <f t="shared" si="139"/>
        <v>7272.49</v>
      </c>
    </row>
    <row r="2209" spans="1:16" x14ac:dyDescent="0.2">
      <c r="A2209" s="3" t="s">
        <v>2643</v>
      </c>
      <c r="B2209" s="3" t="s">
        <v>219</v>
      </c>
      <c r="C2209" s="3" t="s">
        <v>202</v>
      </c>
      <c r="D2209" s="3" t="s">
        <v>45</v>
      </c>
      <c r="E2209" s="3" t="s">
        <v>89</v>
      </c>
      <c r="F2209" s="3">
        <v>5413.03</v>
      </c>
      <c r="G2209" s="3">
        <v>0</v>
      </c>
      <c r="H2209" s="3">
        <v>5413.03</v>
      </c>
      <c r="I2209" s="3" t="s">
        <v>29</v>
      </c>
      <c r="J2209" s="5">
        <v>1</v>
      </c>
      <c r="K2209" t="str">
        <f>_xlfn.XLOOKUP(D2209, dim_channels!A:A, dim_channels!C:C, "Not Found")</f>
        <v>Corporate</v>
      </c>
      <c r="L2209" t="str">
        <f>_xlfn.XLOOKUP(D2209, dim_channels!A:A, dim_channels!B:B, "Not Found")</f>
        <v>Corporate Direct</v>
      </c>
      <c r="M2209">
        <f t="shared" si="136"/>
        <v>0</v>
      </c>
      <c r="N2209">
        <f t="shared" si="137"/>
        <v>1</v>
      </c>
      <c r="O2209">
        <f t="shared" si="138"/>
        <v>5413.03</v>
      </c>
      <c r="P2209">
        <f t="shared" si="139"/>
        <v>5413.03</v>
      </c>
    </row>
    <row r="2210" spans="1:16" x14ac:dyDescent="0.2">
      <c r="A2210" s="2" t="s">
        <v>2644</v>
      </c>
      <c r="B2210" s="2" t="s">
        <v>348</v>
      </c>
      <c r="C2210" s="2" t="s">
        <v>504</v>
      </c>
      <c r="D2210" s="2" t="s">
        <v>33</v>
      </c>
      <c r="E2210" s="2" t="s">
        <v>60</v>
      </c>
      <c r="F2210" s="2">
        <v>13394.17</v>
      </c>
      <c r="G2210" s="2">
        <v>0</v>
      </c>
      <c r="H2210" s="2">
        <v>13394.17</v>
      </c>
      <c r="I2210" s="2" t="s">
        <v>29</v>
      </c>
      <c r="J2210" s="4">
        <v>1</v>
      </c>
      <c r="K2210" t="str">
        <f>_xlfn.XLOOKUP(D2210, dim_channels!A:A, dim_channels!C:C, "Not Found")</f>
        <v>OTA</v>
      </c>
      <c r="L2210" t="str">
        <f>_xlfn.XLOOKUP(D2210, dim_channels!A:A, dim_channels!B:B, "Not Found")</f>
        <v>Booking.com</v>
      </c>
      <c r="M2210">
        <f t="shared" si="136"/>
        <v>0</v>
      </c>
      <c r="N2210">
        <f t="shared" si="137"/>
        <v>1</v>
      </c>
      <c r="O2210">
        <f t="shared" si="138"/>
        <v>13394.17</v>
      </c>
      <c r="P2210">
        <f t="shared" si="139"/>
        <v>13394.17</v>
      </c>
    </row>
    <row r="2211" spans="1:16" x14ac:dyDescent="0.2">
      <c r="A2211" s="3" t="s">
        <v>2645</v>
      </c>
      <c r="B2211" s="3" t="s">
        <v>612</v>
      </c>
      <c r="C2211" s="3" t="s">
        <v>666</v>
      </c>
      <c r="D2211" s="3" t="s">
        <v>52</v>
      </c>
      <c r="E2211" s="3" t="s">
        <v>60</v>
      </c>
      <c r="F2211" s="3">
        <v>2493.35</v>
      </c>
      <c r="G2211" s="3">
        <v>0</v>
      </c>
      <c r="H2211" s="3">
        <v>2493.35</v>
      </c>
      <c r="I2211" s="3" t="s">
        <v>29</v>
      </c>
      <c r="J2211" s="5">
        <v>1</v>
      </c>
      <c r="K2211" t="str">
        <f>_xlfn.XLOOKUP(D2211, dim_channels!A:A, dim_channels!C:C, "Not Found")</f>
        <v>OTA</v>
      </c>
      <c r="L2211" t="str">
        <f>_xlfn.XLOOKUP(D2211, dim_channels!A:A, dim_channels!B:B, "Not Found")</f>
        <v>Agoda</v>
      </c>
      <c r="M2211">
        <f t="shared" si="136"/>
        <v>0</v>
      </c>
      <c r="N2211">
        <f t="shared" si="137"/>
        <v>1</v>
      </c>
      <c r="O2211">
        <f t="shared" si="138"/>
        <v>2493.35</v>
      </c>
      <c r="P2211">
        <f t="shared" si="139"/>
        <v>2493.35</v>
      </c>
    </row>
    <row r="2212" spans="1:16" x14ac:dyDescent="0.2">
      <c r="A2212" s="2" t="s">
        <v>2646</v>
      </c>
      <c r="B2212" s="2" t="s">
        <v>78</v>
      </c>
      <c r="C2212" s="2" t="s">
        <v>384</v>
      </c>
      <c r="D2212" s="2" t="s">
        <v>114</v>
      </c>
      <c r="E2212" s="2" t="s">
        <v>115</v>
      </c>
      <c r="F2212" s="2">
        <v>2703.66</v>
      </c>
      <c r="G2212" s="2">
        <v>270.37</v>
      </c>
      <c r="H2212" s="2">
        <v>2433.29</v>
      </c>
      <c r="I2212" s="2" t="s">
        <v>29</v>
      </c>
      <c r="J2212" s="4">
        <v>1.1111129376276561</v>
      </c>
      <c r="K2212" t="str">
        <f>_xlfn.XLOOKUP(D2212, dim_channels!A:A, dim_channels!C:C, "Not Found")</f>
        <v>Offline</v>
      </c>
      <c r="L2212" t="str">
        <f>_xlfn.XLOOKUP(D2212, dim_channels!A:A, dim_channels!B:B, "Not Found")</f>
        <v>Travel Agency</v>
      </c>
      <c r="M2212">
        <f t="shared" si="136"/>
        <v>0</v>
      </c>
      <c r="N2212">
        <f t="shared" si="137"/>
        <v>1</v>
      </c>
      <c r="O2212">
        <f t="shared" si="138"/>
        <v>2433.29</v>
      </c>
      <c r="P2212">
        <f t="shared" si="139"/>
        <v>2703.66</v>
      </c>
    </row>
    <row r="2213" spans="1:16" x14ac:dyDescent="0.2">
      <c r="A2213" s="3" t="s">
        <v>2647</v>
      </c>
      <c r="B2213" s="3" t="s">
        <v>343</v>
      </c>
      <c r="C2213" s="3" t="s">
        <v>155</v>
      </c>
      <c r="D2213" s="3" t="s">
        <v>52</v>
      </c>
      <c r="E2213" s="3" t="s">
        <v>34</v>
      </c>
      <c r="F2213" s="3">
        <v>8535.44</v>
      </c>
      <c r="G2213" s="3">
        <v>1024.25</v>
      </c>
      <c r="H2213" s="3">
        <v>7511.19</v>
      </c>
      <c r="I2213" s="3" t="s">
        <v>29</v>
      </c>
      <c r="J2213" s="5">
        <v>1.136363212753239</v>
      </c>
      <c r="K2213" t="str">
        <f>_xlfn.XLOOKUP(D2213, dim_channels!A:A, dim_channels!C:C, "Not Found")</f>
        <v>OTA</v>
      </c>
      <c r="L2213" t="str">
        <f>_xlfn.XLOOKUP(D2213, dim_channels!A:A, dim_channels!B:B, "Not Found")</f>
        <v>Agoda</v>
      </c>
      <c r="M2213">
        <f t="shared" si="136"/>
        <v>0</v>
      </c>
      <c r="N2213">
        <f t="shared" si="137"/>
        <v>1</v>
      </c>
      <c r="O2213">
        <f t="shared" si="138"/>
        <v>7511.19</v>
      </c>
      <c r="P2213">
        <f t="shared" si="139"/>
        <v>8535.44</v>
      </c>
    </row>
    <row r="2214" spans="1:16" x14ac:dyDescent="0.2">
      <c r="A2214" s="2" t="s">
        <v>2648</v>
      </c>
      <c r="B2214" s="2" t="s">
        <v>209</v>
      </c>
      <c r="C2214" s="2" t="s">
        <v>685</v>
      </c>
      <c r="D2214" s="2" t="s">
        <v>52</v>
      </c>
      <c r="E2214" s="2" t="s">
        <v>34</v>
      </c>
      <c r="F2214" s="2">
        <v>2621.33</v>
      </c>
      <c r="G2214" s="2">
        <v>314.56</v>
      </c>
      <c r="H2214" s="2">
        <v>2306.77</v>
      </c>
      <c r="I2214" s="2" t="s">
        <v>29</v>
      </c>
      <c r="J2214" s="4">
        <v>1.1363638334120869</v>
      </c>
      <c r="K2214" t="str">
        <f>_xlfn.XLOOKUP(D2214, dim_channels!A:A, dim_channels!C:C, "Not Found")</f>
        <v>OTA</v>
      </c>
      <c r="L2214" t="str">
        <f>_xlfn.XLOOKUP(D2214, dim_channels!A:A, dim_channels!B:B, "Not Found")</f>
        <v>Agoda</v>
      </c>
      <c r="M2214">
        <f t="shared" si="136"/>
        <v>0</v>
      </c>
      <c r="N2214">
        <f t="shared" si="137"/>
        <v>1</v>
      </c>
      <c r="O2214">
        <f t="shared" si="138"/>
        <v>2306.77</v>
      </c>
      <c r="P2214">
        <f t="shared" si="139"/>
        <v>2621.33</v>
      </c>
    </row>
    <row r="2215" spans="1:16" x14ac:dyDescent="0.2">
      <c r="A2215" s="3" t="s">
        <v>2649</v>
      </c>
      <c r="B2215" s="3" t="s">
        <v>516</v>
      </c>
      <c r="C2215" s="3" t="s">
        <v>753</v>
      </c>
      <c r="D2215" s="3" t="s">
        <v>33</v>
      </c>
      <c r="E2215" s="3" t="s">
        <v>28</v>
      </c>
      <c r="F2215" s="3">
        <v>6639.56</v>
      </c>
      <c r="G2215" s="3">
        <v>995.93</v>
      </c>
      <c r="H2215" s="3">
        <v>5643.63</v>
      </c>
      <c r="I2215" s="3" t="s">
        <v>41</v>
      </c>
      <c r="J2215" s="5">
        <v>1.1764697543956639</v>
      </c>
      <c r="K2215" t="str">
        <f>_xlfn.XLOOKUP(D2215, dim_channels!A:A, dim_channels!C:C, "Not Found")</f>
        <v>OTA</v>
      </c>
      <c r="L2215" t="str">
        <f>_xlfn.XLOOKUP(D2215, dim_channels!A:A, dim_channels!B:B, "Not Found")</f>
        <v>Booking.com</v>
      </c>
      <c r="M2215">
        <f t="shared" si="136"/>
        <v>1</v>
      </c>
      <c r="N2215">
        <f t="shared" si="137"/>
        <v>0</v>
      </c>
      <c r="O2215">
        <f t="shared" si="138"/>
        <v>0</v>
      </c>
      <c r="P2215">
        <f t="shared" si="139"/>
        <v>0</v>
      </c>
    </row>
    <row r="2216" spans="1:16" x14ac:dyDescent="0.2">
      <c r="A2216" s="2" t="s">
        <v>2650</v>
      </c>
      <c r="B2216" s="2" t="s">
        <v>705</v>
      </c>
      <c r="C2216" s="2" t="s">
        <v>378</v>
      </c>
      <c r="D2216" s="2" t="s">
        <v>64</v>
      </c>
      <c r="E2216" s="2" t="s">
        <v>34</v>
      </c>
      <c r="F2216" s="2">
        <v>9139.32</v>
      </c>
      <c r="G2216" s="2">
        <v>0</v>
      </c>
      <c r="H2216" s="2">
        <v>9139.32</v>
      </c>
      <c r="I2216" s="2" t="s">
        <v>29</v>
      </c>
      <c r="J2216" s="4">
        <v>1</v>
      </c>
      <c r="K2216" t="str">
        <f>_xlfn.XLOOKUP(D2216, dim_channels!A:A, dim_channels!C:C, "Not Found")</f>
        <v>Direct</v>
      </c>
      <c r="L2216" t="str">
        <f>_xlfn.XLOOKUP(D2216, dim_channels!A:A, dim_channels!B:B, "Not Found")</f>
        <v>Direct Website</v>
      </c>
      <c r="M2216">
        <f t="shared" si="136"/>
        <v>0</v>
      </c>
      <c r="N2216">
        <f t="shared" si="137"/>
        <v>1</v>
      </c>
      <c r="O2216">
        <f t="shared" si="138"/>
        <v>9139.32</v>
      </c>
      <c r="P2216">
        <f t="shared" si="139"/>
        <v>9139.32</v>
      </c>
    </row>
    <row r="2217" spans="1:16" x14ac:dyDescent="0.2">
      <c r="A2217" s="3" t="s">
        <v>2651</v>
      </c>
      <c r="B2217" s="3" t="s">
        <v>202</v>
      </c>
      <c r="C2217" s="3" t="s">
        <v>380</v>
      </c>
      <c r="D2217" s="3" t="s">
        <v>114</v>
      </c>
      <c r="E2217" s="3" t="s">
        <v>46</v>
      </c>
      <c r="F2217" s="3">
        <v>18484.77</v>
      </c>
      <c r="G2217" s="3">
        <v>1848.48</v>
      </c>
      <c r="H2217" s="3">
        <v>16636.29</v>
      </c>
      <c r="I2217" s="3" t="s">
        <v>29</v>
      </c>
      <c r="J2217" s="5">
        <v>1.1111113114762969</v>
      </c>
      <c r="K2217" t="str">
        <f>_xlfn.XLOOKUP(D2217, dim_channels!A:A, dim_channels!C:C, "Not Found")</f>
        <v>Offline</v>
      </c>
      <c r="L2217" t="str">
        <f>_xlfn.XLOOKUP(D2217, dim_channels!A:A, dim_channels!B:B, "Not Found")</f>
        <v>Travel Agency</v>
      </c>
      <c r="M2217">
        <f t="shared" si="136"/>
        <v>0</v>
      </c>
      <c r="N2217">
        <f t="shared" si="137"/>
        <v>1</v>
      </c>
      <c r="O2217">
        <f t="shared" si="138"/>
        <v>16636.29</v>
      </c>
      <c r="P2217">
        <f t="shared" si="139"/>
        <v>18484.77</v>
      </c>
    </row>
    <row r="2218" spans="1:16" x14ac:dyDescent="0.2">
      <c r="A2218" s="2" t="s">
        <v>2652</v>
      </c>
      <c r="B2218" s="2" t="s">
        <v>570</v>
      </c>
      <c r="C2218" s="2" t="s">
        <v>297</v>
      </c>
      <c r="D2218" s="2" t="s">
        <v>45</v>
      </c>
      <c r="E2218" s="2" t="s">
        <v>89</v>
      </c>
      <c r="F2218" s="2">
        <v>2665.99</v>
      </c>
      <c r="G2218" s="2">
        <v>0</v>
      </c>
      <c r="H2218" s="2">
        <v>2665.99</v>
      </c>
      <c r="I2218" s="2" t="s">
        <v>29</v>
      </c>
      <c r="J2218" s="4">
        <v>1</v>
      </c>
      <c r="K2218" t="str">
        <f>_xlfn.XLOOKUP(D2218, dim_channels!A:A, dim_channels!C:C, "Not Found")</f>
        <v>Corporate</v>
      </c>
      <c r="L2218" t="str">
        <f>_xlfn.XLOOKUP(D2218, dim_channels!A:A, dim_channels!B:B, "Not Found")</f>
        <v>Corporate Direct</v>
      </c>
      <c r="M2218">
        <f t="shared" si="136"/>
        <v>0</v>
      </c>
      <c r="N2218">
        <f t="shared" si="137"/>
        <v>1</v>
      </c>
      <c r="O2218">
        <f t="shared" si="138"/>
        <v>2665.99</v>
      </c>
      <c r="P2218">
        <f t="shared" si="139"/>
        <v>2665.99</v>
      </c>
    </row>
    <row r="2219" spans="1:16" x14ac:dyDescent="0.2">
      <c r="A2219" s="3" t="s">
        <v>2653</v>
      </c>
      <c r="B2219" s="3" t="s">
        <v>1072</v>
      </c>
      <c r="C2219" s="3" t="s">
        <v>958</v>
      </c>
      <c r="D2219" s="3" t="s">
        <v>33</v>
      </c>
      <c r="E2219" s="3" t="s">
        <v>28</v>
      </c>
      <c r="F2219" s="3">
        <v>6011.8</v>
      </c>
      <c r="G2219" s="3">
        <v>901.77</v>
      </c>
      <c r="H2219" s="3">
        <v>5110.03</v>
      </c>
      <c r="I2219" s="3" t="s">
        <v>29</v>
      </c>
      <c r="J2219" s="5">
        <v>1.1764705882352939</v>
      </c>
      <c r="K2219" t="str">
        <f>_xlfn.XLOOKUP(D2219, dim_channels!A:A, dim_channels!C:C, "Not Found")</f>
        <v>OTA</v>
      </c>
      <c r="L2219" t="str">
        <f>_xlfn.XLOOKUP(D2219, dim_channels!A:A, dim_channels!B:B, "Not Found")</f>
        <v>Booking.com</v>
      </c>
      <c r="M2219">
        <f t="shared" si="136"/>
        <v>0</v>
      </c>
      <c r="N2219">
        <f t="shared" si="137"/>
        <v>1</v>
      </c>
      <c r="O2219">
        <f t="shared" si="138"/>
        <v>5110.03</v>
      </c>
      <c r="P2219">
        <f t="shared" si="139"/>
        <v>6011.8</v>
      </c>
    </row>
    <row r="2220" spans="1:16" x14ac:dyDescent="0.2">
      <c r="A2220" s="2" t="s">
        <v>2654</v>
      </c>
      <c r="B2220" s="2" t="s">
        <v>328</v>
      </c>
      <c r="C2220" s="2" t="s">
        <v>626</v>
      </c>
      <c r="D2220" s="2" t="s">
        <v>33</v>
      </c>
      <c r="E2220" s="2" t="s">
        <v>60</v>
      </c>
      <c r="F2220" s="2">
        <v>5369.37</v>
      </c>
      <c r="G2220" s="2">
        <v>0</v>
      </c>
      <c r="H2220" s="2">
        <v>5369.37</v>
      </c>
      <c r="I2220" s="2" t="s">
        <v>41</v>
      </c>
      <c r="J2220" s="4">
        <v>1</v>
      </c>
      <c r="K2220" t="str">
        <f>_xlfn.XLOOKUP(D2220, dim_channels!A:A, dim_channels!C:C, "Not Found")</f>
        <v>OTA</v>
      </c>
      <c r="L2220" t="str">
        <f>_xlfn.XLOOKUP(D2220, dim_channels!A:A, dim_channels!B:B, "Not Found")</f>
        <v>Booking.com</v>
      </c>
      <c r="M2220">
        <f t="shared" si="136"/>
        <v>1</v>
      </c>
      <c r="N2220">
        <f t="shared" si="137"/>
        <v>0</v>
      </c>
      <c r="O2220">
        <f t="shared" si="138"/>
        <v>0</v>
      </c>
      <c r="P2220">
        <f t="shared" si="139"/>
        <v>0</v>
      </c>
    </row>
    <row r="2221" spans="1:16" x14ac:dyDescent="0.2">
      <c r="A2221" s="3" t="s">
        <v>2655</v>
      </c>
      <c r="B2221" s="3" t="s">
        <v>630</v>
      </c>
      <c r="C2221" s="3" t="s">
        <v>649</v>
      </c>
      <c r="D2221" s="3" t="s">
        <v>64</v>
      </c>
      <c r="E2221" s="3" t="s">
        <v>28</v>
      </c>
      <c r="F2221" s="3">
        <v>9596.2199999999993</v>
      </c>
      <c r="G2221" s="3">
        <v>0</v>
      </c>
      <c r="H2221" s="3">
        <v>9596.2199999999993</v>
      </c>
      <c r="I2221" s="3" t="s">
        <v>29</v>
      </c>
      <c r="J2221" s="5">
        <v>1</v>
      </c>
      <c r="K2221" t="str">
        <f>_xlfn.XLOOKUP(D2221, dim_channels!A:A, dim_channels!C:C, "Not Found")</f>
        <v>Direct</v>
      </c>
      <c r="L2221" t="str">
        <f>_xlfn.XLOOKUP(D2221, dim_channels!A:A, dim_channels!B:B, "Not Found")</f>
        <v>Direct Website</v>
      </c>
      <c r="M2221">
        <f t="shared" si="136"/>
        <v>0</v>
      </c>
      <c r="N2221">
        <f t="shared" si="137"/>
        <v>1</v>
      </c>
      <c r="O2221">
        <f t="shared" si="138"/>
        <v>9596.2199999999993</v>
      </c>
      <c r="P2221">
        <f t="shared" si="139"/>
        <v>9596.2199999999993</v>
      </c>
    </row>
    <row r="2222" spans="1:16" x14ac:dyDescent="0.2">
      <c r="A2222" s="2" t="s">
        <v>2656</v>
      </c>
      <c r="B2222" s="2" t="s">
        <v>527</v>
      </c>
      <c r="C2222" s="2" t="s">
        <v>384</v>
      </c>
      <c r="D2222" s="2" t="s">
        <v>64</v>
      </c>
      <c r="E2222" s="2" t="s">
        <v>115</v>
      </c>
      <c r="F2222" s="2">
        <v>6466.83</v>
      </c>
      <c r="G2222" s="2">
        <v>0</v>
      </c>
      <c r="H2222" s="2">
        <v>6466.83</v>
      </c>
      <c r="I2222" s="2" t="s">
        <v>29</v>
      </c>
      <c r="J2222" s="4">
        <v>1</v>
      </c>
      <c r="K2222" t="str">
        <f>_xlfn.XLOOKUP(D2222, dim_channels!A:A, dim_channels!C:C, "Not Found")</f>
        <v>Direct</v>
      </c>
      <c r="L2222" t="str">
        <f>_xlfn.XLOOKUP(D2222, dim_channels!A:A, dim_channels!B:B, "Not Found")</f>
        <v>Direct Website</v>
      </c>
      <c r="M2222">
        <f t="shared" si="136"/>
        <v>0</v>
      </c>
      <c r="N2222">
        <f t="shared" si="137"/>
        <v>1</v>
      </c>
      <c r="O2222">
        <f t="shared" si="138"/>
        <v>6466.83</v>
      </c>
      <c r="P2222">
        <f t="shared" si="139"/>
        <v>6466.83</v>
      </c>
    </row>
    <row r="2223" spans="1:16" x14ac:dyDescent="0.2">
      <c r="A2223" s="3" t="s">
        <v>2657</v>
      </c>
      <c r="B2223" s="3" t="s">
        <v>110</v>
      </c>
      <c r="C2223" s="3" t="s">
        <v>193</v>
      </c>
      <c r="D2223" s="3" t="s">
        <v>27</v>
      </c>
      <c r="E2223" s="3" t="s">
        <v>60</v>
      </c>
      <c r="F2223" s="3">
        <v>3546.43</v>
      </c>
      <c r="G2223" s="3">
        <v>0</v>
      </c>
      <c r="H2223" s="3">
        <v>3546.43</v>
      </c>
      <c r="I2223" s="3" t="s">
        <v>29</v>
      </c>
      <c r="J2223" s="5">
        <v>1</v>
      </c>
      <c r="K2223" t="str">
        <f>_xlfn.XLOOKUP(D2223, dim_channels!A:A, dim_channels!C:C, "Not Found")</f>
        <v>OTA</v>
      </c>
      <c r="L2223" t="str">
        <f>_xlfn.XLOOKUP(D2223, dim_channels!A:A, dim_channels!B:B, "Not Found")</f>
        <v>Expedia</v>
      </c>
      <c r="M2223">
        <f t="shared" si="136"/>
        <v>0</v>
      </c>
      <c r="N2223">
        <f t="shared" si="137"/>
        <v>1</v>
      </c>
      <c r="O2223">
        <f t="shared" si="138"/>
        <v>3546.43</v>
      </c>
      <c r="P2223">
        <f t="shared" si="139"/>
        <v>3546.43</v>
      </c>
    </row>
    <row r="2224" spans="1:16" x14ac:dyDescent="0.2">
      <c r="A2224" s="2" t="s">
        <v>2658</v>
      </c>
      <c r="B2224" s="2" t="s">
        <v>484</v>
      </c>
      <c r="C2224" s="2" t="s">
        <v>824</v>
      </c>
      <c r="D2224" s="2" t="s">
        <v>64</v>
      </c>
      <c r="E2224" s="2" t="s">
        <v>28</v>
      </c>
      <c r="F2224" s="2">
        <v>13406.07</v>
      </c>
      <c r="G2224" s="2">
        <v>0</v>
      </c>
      <c r="H2224" s="2">
        <v>13406.07</v>
      </c>
      <c r="I2224" s="2" t="s">
        <v>29</v>
      </c>
      <c r="J2224" s="4">
        <v>1</v>
      </c>
      <c r="K2224" t="str">
        <f>_xlfn.XLOOKUP(D2224, dim_channels!A:A, dim_channels!C:C, "Not Found")</f>
        <v>Direct</v>
      </c>
      <c r="L2224" t="str">
        <f>_xlfn.XLOOKUP(D2224, dim_channels!A:A, dim_channels!B:B, "Not Found")</f>
        <v>Direct Website</v>
      </c>
      <c r="M2224">
        <f t="shared" si="136"/>
        <v>0</v>
      </c>
      <c r="N2224">
        <f t="shared" si="137"/>
        <v>1</v>
      </c>
      <c r="O2224">
        <f t="shared" si="138"/>
        <v>13406.07</v>
      </c>
      <c r="P2224">
        <f t="shared" si="139"/>
        <v>13406.07</v>
      </c>
    </row>
    <row r="2225" spans="1:16" x14ac:dyDescent="0.2">
      <c r="A2225" s="3" t="s">
        <v>2659</v>
      </c>
      <c r="B2225" s="3" t="s">
        <v>305</v>
      </c>
      <c r="C2225" s="3" t="s">
        <v>314</v>
      </c>
      <c r="D2225" s="3" t="s">
        <v>45</v>
      </c>
      <c r="E2225" s="3" t="s">
        <v>46</v>
      </c>
      <c r="F2225" s="3">
        <v>12810.28</v>
      </c>
      <c r="G2225" s="3">
        <v>640.51</v>
      </c>
      <c r="H2225" s="3">
        <v>12169.77</v>
      </c>
      <c r="I2225" s="3" t="s">
        <v>41</v>
      </c>
      <c r="J2225" s="5">
        <v>1.0526312329649621</v>
      </c>
      <c r="K2225" t="str">
        <f>_xlfn.XLOOKUP(D2225, dim_channels!A:A, dim_channels!C:C, "Not Found")</f>
        <v>Corporate</v>
      </c>
      <c r="L2225" t="str">
        <f>_xlfn.XLOOKUP(D2225, dim_channels!A:A, dim_channels!B:B, "Not Found")</f>
        <v>Corporate Direct</v>
      </c>
      <c r="M2225">
        <f t="shared" si="136"/>
        <v>1</v>
      </c>
      <c r="N2225">
        <f t="shared" si="137"/>
        <v>0</v>
      </c>
      <c r="O2225">
        <f t="shared" si="138"/>
        <v>0</v>
      </c>
      <c r="P2225">
        <f t="shared" si="139"/>
        <v>0</v>
      </c>
    </row>
    <row r="2226" spans="1:16" x14ac:dyDescent="0.2">
      <c r="A2226" s="2" t="s">
        <v>2660</v>
      </c>
      <c r="B2226" s="2" t="s">
        <v>393</v>
      </c>
      <c r="C2226" s="2" t="s">
        <v>230</v>
      </c>
      <c r="D2226" s="2" t="s">
        <v>27</v>
      </c>
      <c r="E2226" s="2" t="s">
        <v>28</v>
      </c>
      <c r="F2226" s="2">
        <v>16000.69</v>
      </c>
      <c r="G2226" s="2">
        <v>2880.12</v>
      </c>
      <c r="H2226" s="2">
        <v>13120.57</v>
      </c>
      <c r="I2226" s="2" t="s">
        <v>29</v>
      </c>
      <c r="J2226" s="4">
        <v>1.2195118047462881</v>
      </c>
      <c r="K2226" t="str">
        <f>_xlfn.XLOOKUP(D2226, dim_channels!A:A, dim_channels!C:C, "Not Found")</f>
        <v>OTA</v>
      </c>
      <c r="L2226" t="str">
        <f>_xlfn.XLOOKUP(D2226, dim_channels!A:A, dim_channels!B:B, "Not Found")</f>
        <v>Expedia</v>
      </c>
      <c r="M2226">
        <f t="shared" si="136"/>
        <v>0</v>
      </c>
      <c r="N2226">
        <f t="shared" si="137"/>
        <v>1</v>
      </c>
      <c r="O2226">
        <f t="shared" si="138"/>
        <v>13120.57</v>
      </c>
      <c r="P2226">
        <f t="shared" si="139"/>
        <v>16000.69</v>
      </c>
    </row>
    <row r="2227" spans="1:16" x14ac:dyDescent="0.2">
      <c r="A2227" s="3" t="s">
        <v>2661</v>
      </c>
      <c r="B2227" s="3" t="s">
        <v>165</v>
      </c>
      <c r="C2227" s="3" t="s">
        <v>165</v>
      </c>
      <c r="D2227" s="3" t="s">
        <v>33</v>
      </c>
      <c r="E2227" s="3" t="s">
        <v>60</v>
      </c>
      <c r="F2227" s="3">
        <v>2159.94</v>
      </c>
      <c r="G2227" s="3">
        <v>0</v>
      </c>
      <c r="H2227" s="3">
        <v>2159.94</v>
      </c>
      <c r="I2227" s="3" t="s">
        <v>41</v>
      </c>
      <c r="J2227" s="5">
        <v>1</v>
      </c>
      <c r="K2227" t="str">
        <f>_xlfn.XLOOKUP(D2227, dim_channels!A:A, dim_channels!C:C, "Not Found")</f>
        <v>OTA</v>
      </c>
      <c r="L2227" t="str">
        <f>_xlfn.XLOOKUP(D2227, dim_channels!A:A, dim_channels!B:B, "Not Found")</f>
        <v>Booking.com</v>
      </c>
      <c r="M2227">
        <f t="shared" si="136"/>
        <v>1</v>
      </c>
      <c r="N2227">
        <f t="shared" si="137"/>
        <v>0</v>
      </c>
      <c r="O2227">
        <f t="shared" si="138"/>
        <v>0</v>
      </c>
      <c r="P2227">
        <f t="shared" si="139"/>
        <v>0</v>
      </c>
    </row>
    <row r="2228" spans="1:16" x14ac:dyDescent="0.2">
      <c r="A2228" s="2" t="s">
        <v>2662</v>
      </c>
      <c r="B2228" s="2" t="s">
        <v>515</v>
      </c>
      <c r="C2228" s="2" t="s">
        <v>958</v>
      </c>
      <c r="D2228" s="2" t="s">
        <v>206</v>
      </c>
      <c r="E2228" s="2" t="s">
        <v>207</v>
      </c>
      <c r="F2228" s="2">
        <v>7944.58</v>
      </c>
      <c r="G2228" s="2">
        <v>0</v>
      </c>
      <c r="H2228" s="2">
        <v>7944.58</v>
      </c>
      <c r="I2228" s="2" t="s">
        <v>29</v>
      </c>
      <c r="J2228" s="4">
        <v>1</v>
      </c>
      <c r="K2228" t="str">
        <f>_xlfn.XLOOKUP(D2228, dim_channels!A:A, dim_channels!C:C, "Not Found")</f>
        <v>Direct</v>
      </c>
      <c r="L2228" t="str">
        <f>_xlfn.XLOOKUP(D2228, dim_channels!A:A, dim_channels!B:B, "Not Found")</f>
        <v>Walk-in</v>
      </c>
      <c r="M2228">
        <f t="shared" si="136"/>
        <v>0</v>
      </c>
      <c r="N2228">
        <f t="shared" si="137"/>
        <v>1</v>
      </c>
      <c r="O2228">
        <f t="shared" si="138"/>
        <v>7944.58</v>
      </c>
      <c r="P2228">
        <f t="shared" si="139"/>
        <v>7944.58</v>
      </c>
    </row>
    <row r="2229" spans="1:16" x14ac:dyDescent="0.2">
      <c r="A2229" s="3" t="s">
        <v>2663</v>
      </c>
      <c r="B2229" s="3" t="s">
        <v>712</v>
      </c>
      <c r="C2229" s="3" t="s">
        <v>472</v>
      </c>
      <c r="D2229" s="3" t="s">
        <v>64</v>
      </c>
      <c r="E2229" s="3" t="s">
        <v>28</v>
      </c>
      <c r="F2229" s="3">
        <v>4006.97</v>
      </c>
      <c r="G2229" s="3">
        <v>0</v>
      </c>
      <c r="H2229" s="3">
        <v>4006.97</v>
      </c>
      <c r="I2229" s="3" t="s">
        <v>29</v>
      </c>
      <c r="J2229" s="5">
        <v>1</v>
      </c>
      <c r="K2229" t="str">
        <f>_xlfn.XLOOKUP(D2229, dim_channels!A:A, dim_channels!C:C, "Not Found")</f>
        <v>Direct</v>
      </c>
      <c r="L2229" t="str">
        <f>_xlfn.XLOOKUP(D2229, dim_channels!A:A, dim_channels!B:B, "Not Found")</f>
        <v>Direct Website</v>
      </c>
      <c r="M2229">
        <f t="shared" si="136"/>
        <v>0</v>
      </c>
      <c r="N2229">
        <f t="shared" si="137"/>
        <v>1</v>
      </c>
      <c r="O2229">
        <f t="shared" si="138"/>
        <v>4006.97</v>
      </c>
      <c r="P2229">
        <f t="shared" si="139"/>
        <v>4006.97</v>
      </c>
    </row>
    <row r="2230" spans="1:16" x14ac:dyDescent="0.2">
      <c r="A2230" s="2" t="s">
        <v>2664</v>
      </c>
      <c r="B2230" s="2" t="s">
        <v>353</v>
      </c>
      <c r="C2230" s="2" t="s">
        <v>484</v>
      </c>
      <c r="D2230" s="2" t="s">
        <v>45</v>
      </c>
      <c r="E2230" s="2" t="s">
        <v>89</v>
      </c>
      <c r="F2230" s="2">
        <v>2554.86</v>
      </c>
      <c r="G2230" s="2">
        <v>0</v>
      </c>
      <c r="H2230" s="2">
        <v>2554.86</v>
      </c>
      <c r="I2230" s="2" t="s">
        <v>29</v>
      </c>
      <c r="J2230" s="4">
        <v>1</v>
      </c>
      <c r="K2230" t="str">
        <f>_xlfn.XLOOKUP(D2230, dim_channels!A:A, dim_channels!C:C, "Not Found")</f>
        <v>Corporate</v>
      </c>
      <c r="L2230" t="str">
        <f>_xlfn.XLOOKUP(D2230, dim_channels!A:A, dim_channels!B:B, "Not Found")</f>
        <v>Corporate Direct</v>
      </c>
      <c r="M2230">
        <f t="shared" si="136"/>
        <v>0</v>
      </c>
      <c r="N2230">
        <f t="shared" si="137"/>
        <v>1</v>
      </c>
      <c r="O2230">
        <f t="shared" si="138"/>
        <v>2554.86</v>
      </c>
      <c r="P2230">
        <f t="shared" si="139"/>
        <v>2554.86</v>
      </c>
    </row>
    <row r="2231" spans="1:16" x14ac:dyDescent="0.2">
      <c r="A2231" s="3" t="s">
        <v>2665</v>
      </c>
      <c r="B2231" s="3" t="s">
        <v>504</v>
      </c>
      <c r="C2231" s="3" t="s">
        <v>174</v>
      </c>
      <c r="D2231" s="3" t="s">
        <v>52</v>
      </c>
      <c r="E2231" s="3" t="s">
        <v>34</v>
      </c>
      <c r="F2231" s="3">
        <v>5996.65</v>
      </c>
      <c r="G2231" s="3">
        <v>719.6</v>
      </c>
      <c r="H2231" s="3">
        <v>5277.05</v>
      </c>
      <c r="I2231" s="3" t="s">
        <v>29</v>
      </c>
      <c r="J2231" s="5">
        <v>1.136364067045035</v>
      </c>
      <c r="K2231" t="str">
        <f>_xlfn.XLOOKUP(D2231, dim_channels!A:A, dim_channels!C:C, "Not Found")</f>
        <v>OTA</v>
      </c>
      <c r="L2231" t="str">
        <f>_xlfn.XLOOKUP(D2231, dim_channels!A:A, dim_channels!B:B, "Not Found")</f>
        <v>Agoda</v>
      </c>
      <c r="M2231">
        <f t="shared" si="136"/>
        <v>0</v>
      </c>
      <c r="N2231">
        <f t="shared" si="137"/>
        <v>1</v>
      </c>
      <c r="O2231">
        <f t="shared" si="138"/>
        <v>5277.05</v>
      </c>
      <c r="P2231">
        <f t="shared" si="139"/>
        <v>5996.65</v>
      </c>
    </row>
    <row r="2232" spans="1:16" x14ac:dyDescent="0.2">
      <c r="A2232" s="2" t="s">
        <v>2666</v>
      </c>
      <c r="B2232" s="2" t="s">
        <v>82</v>
      </c>
      <c r="C2232" s="2" t="s">
        <v>546</v>
      </c>
      <c r="D2232" s="2" t="s">
        <v>27</v>
      </c>
      <c r="E2232" s="2" t="s">
        <v>28</v>
      </c>
      <c r="F2232" s="2">
        <v>20634.91</v>
      </c>
      <c r="G2232" s="2">
        <v>3714.28</v>
      </c>
      <c r="H2232" s="2">
        <v>16920.63</v>
      </c>
      <c r="I2232" s="2" t="s">
        <v>56</v>
      </c>
      <c r="J2232" s="4">
        <v>1.2195119212464309</v>
      </c>
      <c r="K2232" t="str">
        <f>_xlfn.XLOOKUP(D2232, dim_channels!A:A, dim_channels!C:C, "Not Found")</f>
        <v>OTA</v>
      </c>
      <c r="L2232" t="str">
        <f>_xlfn.XLOOKUP(D2232, dim_channels!A:A, dim_channels!B:B, "Not Found")</f>
        <v>Expedia</v>
      </c>
      <c r="M2232">
        <f t="shared" si="136"/>
        <v>0</v>
      </c>
      <c r="N2232">
        <f t="shared" si="137"/>
        <v>0</v>
      </c>
      <c r="O2232">
        <f t="shared" si="138"/>
        <v>0</v>
      </c>
      <c r="P2232">
        <f t="shared" si="139"/>
        <v>0</v>
      </c>
    </row>
    <row r="2233" spans="1:16" x14ac:dyDescent="0.2">
      <c r="A2233" s="3" t="s">
        <v>2667</v>
      </c>
      <c r="B2233" s="3" t="s">
        <v>597</v>
      </c>
      <c r="C2233" s="3" t="s">
        <v>597</v>
      </c>
      <c r="D2233" s="3" t="s">
        <v>52</v>
      </c>
      <c r="E2233" s="3" t="s">
        <v>60</v>
      </c>
      <c r="F2233" s="3">
        <v>13067.14</v>
      </c>
      <c r="G2233" s="3">
        <v>0</v>
      </c>
      <c r="H2233" s="3">
        <v>13067.14</v>
      </c>
      <c r="I2233" s="3" t="s">
        <v>41</v>
      </c>
      <c r="J2233" s="5">
        <v>1</v>
      </c>
      <c r="K2233" t="str">
        <f>_xlfn.XLOOKUP(D2233, dim_channels!A:A, dim_channels!C:C, "Not Found")</f>
        <v>OTA</v>
      </c>
      <c r="L2233" t="str">
        <f>_xlfn.XLOOKUP(D2233, dim_channels!A:A, dim_channels!B:B, "Not Found")</f>
        <v>Agoda</v>
      </c>
      <c r="M2233">
        <f t="shared" si="136"/>
        <v>1</v>
      </c>
      <c r="N2233">
        <f t="shared" si="137"/>
        <v>0</v>
      </c>
      <c r="O2233">
        <f t="shared" si="138"/>
        <v>0</v>
      </c>
      <c r="P2233">
        <f t="shared" si="139"/>
        <v>0</v>
      </c>
    </row>
    <row r="2234" spans="1:16" x14ac:dyDescent="0.2">
      <c r="A2234" s="2" t="s">
        <v>2668</v>
      </c>
      <c r="B2234" s="2" t="s">
        <v>370</v>
      </c>
      <c r="C2234" s="2" t="s">
        <v>471</v>
      </c>
      <c r="D2234" s="2" t="s">
        <v>27</v>
      </c>
      <c r="E2234" s="2" t="s">
        <v>34</v>
      </c>
      <c r="F2234" s="2">
        <v>4331.5600000000004</v>
      </c>
      <c r="G2234" s="2">
        <v>779.68</v>
      </c>
      <c r="H2234" s="2">
        <v>3551.88</v>
      </c>
      <c r="I2234" s="2" t="s">
        <v>29</v>
      </c>
      <c r="J2234" s="4">
        <v>1.2195119204477629</v>
      </c>
      <c r="K2234" t="str">
        <f>_xlfn.XLOOKUP(D2234, dim_channels!A:A, dim_channels!C:C, "Not Found")</f>
        <v>OTA</v>
      </c>
      <c r="L2234" t="str">
        <f>_xlfn.XLOOKUP(D2234, dim_channels!A:A, dim_channels!B:B, "Not Found")</f>
        <v>Expedia</v>
      </c>
      <c r="M2234">
        <f t="shared" si="136"/>
        <v>0</v>
      </c>
      <c r="N2234">
        <f t="shared" si="137"/>
        <v>1</v>
      </c>
      <c r="O2234">
        <f t="shared" si="138"/>
        <v>3551.88</v>
      </c>
      <c r="P2234">
        <f t="shared" si="139"/>
        <v>4331.5600000000004</v>
      </c>
    </row>
    <row r="2235" spans="1:16" x14ac:dyDescent="0.2">
      <c r="A2235" s="3" t="s">
        <v>2669</v>
      </c>
      <c r="B2235" s="3" t="s">
        <v>741</v>
      </c>
      <c r="C2235" s="3" t="s">
        <v>590</v>
      </c>
      <c r="D2235" s="3" t="s">
        <v>64</v>
      </c>
      <c r="E2235" s="3" t="s">
        <v>34</v>
      </c>
      <c r="F2235" s="3">
        <v>3742.22</v>
      </c>
      <c r="G2235" s="3">
        <v>0</v>
      </c>
      <c r="H2235" s="3">
        <v>3742.22</v>
      </c>
      <c r="I2235" s="3" t="s">
        <v>56</v>
      </c>
      <c r="J2235" s="5">
        <v>1</v>
      </c>
      <c r="K2235" t="str">
        <f>_xlfn.XLOOKUP(D2235, dim_channels!A:A, dim_channels!C:C, "Not Found")</f>
        <v>Direct</v>
      </c>
      <c r="L2235" t="str">
        <f>_xlfn.XLOOKUP(D2235, dim_channels!A:A, dim_channels!B:B, "Not Found")</f>
        <v>Direct Website</v>
      </c>
      <c r="M2235">
        <f t="shared" si="136"/>
        <v>0</v>
      </c>
      <c r="N2235">
        <f t="shared" si="137"/>
        <v>0</v>
      </c>
      <c r="O2235">
        <f t="shared" si="138"/>
        <v>0</v>
      </c>
      <c r="P2235">
        <f t="shared" si="139"/>
        <v>0</v>
      </c>
    </row>
    <row r="2236" spans="1:16" x14ac:dyDescent="0.2">
      <c r="A2236" s="2" t="s">
        <v>2670</v>
      </c>
      <c r="B2236" s="2" t="s">
        <v>534</v>
      </c>
      <c r="C2236" s="2" t="s">
        <v>482</v>
      </c>
      <c r="D2236" s="2" t="s">
        <v>33</v>
      </c>
      <c r="E2236" s="2" t="s">
        <v>34</v>
      </c>
      <c r="F2236" s="2">
        <v>8420.58</v>
      </c>
      <c r="G2236" s="2">
        <v>1263.0899999999999</v>
      </c>
      <c r="H2236" s="2">
        <v>7157.49</v>
      </c>
      <c r="I2236" s="2" t="s">
        <v>29</v>
      </c>
      <c r="J2236" s="4">
        <v>1.176471081342761</v>
      </c>
      <c r="K2236" t="str">
        <f>_xlfn.XLOOKUP(D2236, dim_channels!A:A, dim_channels!C:C, "Not Found")</f>
        <v>OTA</v>
      </c>
      <c r="L2236" t="str">
        <f>_xlfn.XLOOKUP(D2236, dim_channels!A:A, dim_channels!B:B, "Not Found")</f>
        <v>Booking.com</v>
      </c>
      <c r="M2236">
        <f t="shared" si="136"/>
        <v>0</v>
      </c>
      <c r="N2236">
        <f t="shared" si="137"/>
        <v>1</v>
      </c>
      <c r="O2236">
        <f t="shared" si="138"/>
        <v>7157.49</v>
      </c>
      <c r="P2236">
        <f t="shared" si="139"/>
        <v>8420.58</v>
      </c>
    </row>
    <row r="2237" spans="1:16" x14ac:dyDescent="0.2">
      <c r="A2237" s="3" t="s">
        <v>2671</v>
      </c>
      <c r="B2237" s="3" t="s">
        <v>337</v>
      </c>
      <c r="C2237" s="3" t="s">
        <v>619</v>
      </c>
      <c r="D2237" s="3" t="s">
        <v>52</v>
      </c>
      <c r="E2237" s="3" t="s">
        <v>60</v>
      </c>
      <c r="F2237" s="3">
        <v>4285.42</v>
      </c>
      <c r="G2237" s="3">
        <v>0</v>
      </c>
      <c r="H2237" s="3">
        <v>4285.42</v>
      </c>
      <c r="I2237" s="3" t="s">
        <v>29</v>
      </c>
      <c r="J2237" s="5">
        <v>1</v>
      </c>
      <c r="K2237" t="str">
        <f>_xlfn.XLOOKUP(D2237, dim_channels!A:A, dim_channels!C:C, "Not Found")</f>
        <v>OTA</v>
      </c>
      <c r="L2237" t="str">
        <f>_xlfn.XLOOKUP(D2237, dim_channels!A:A, dim_channels!B:B, "Not Found")</f>
        <v>Agoda</v>
      </c>
      <c r="M2237">
        <f t="shared" si="136"/>
        <v>0</v>
      </c>
      <c r="N2237">
        <f t="shared" si="137"/>
        <v>1</v>
      </c>
      <c r="O2237">
        <f t="shared" si="138"/>
        <v>4285.42</v>
      </c>
      <c r="P2237">
        <f t="shared" si="139"/>
        <v>4285.42</v>
      </c>
    </row>
    <row r="2238" spans="1:16" x14ac:dyDescent="0.2">
      <c r="A2238" s="2" t="s">
        <v>2672</v>
      </c>
      <c r="B2238" s="2" t="s">
        <v>497</v>
      </c>
      <c r="C2238" s="2" t="s">
        <v>133</v>
      </c>
      <c r="D2238" s="2" t="s">
        <v>169</v>
      </c>
      <c r="E2238" s="2" t="s">
        <v>34</v>
      </c>
      <c r="F2238" s="2">
        <v>11828.79</v>
      </c>
      <c r="G2238" s="2">
        <v>2365.7600000000002</v>
      </c>
      <c r="H2238" s="2">
        <v>9463.0300000000007</v>
      </c>
      <c r="I2238" s="2" t="s">
        <v>41</v>
      </c>
      <c r="J2238" s="4">
        <v>1.2500002641859951</v>
      </c>
      <c r="K2238" t="str">
        <f>_xlfn.XLOOKUP(D2238, dim_channels!A:A, dim_channels!C:C, "Not Found")</f>
        <v>GDS</v>
      </c>
      <c r="L2238" t="str">
        <f>_xlfn.XLOOKUP(D2238, dim_channels!A:A, dim_channels!B:B, "Not Found")</f>
        <v>GDS (Amadeus)</v>
      </c>
      <c r="M2238">
        <f t="shared" si="136"/>
        <v>1</v>
      </c>
      <c r="N2238">
        <f t="shared" si="137"/>
        <v>0</v>
      </c>
      <c r="O2238">
        <f t="shared" si="138"/>
        <v>0</v>
      </c>
      <c r="P2238">
        <f t="shared" si="139"/>
        <v>0</v>
      </c>
    </row>
    <row r="2239" spans="1:16" x14ac:dyDescent="0.2">
      <c r="A2239" s="3" t="s">
        <v>2673</v>
      </c>
      <c r="B2239" s="3" t="s">
        <v>147</v>
      </c>
      <c r="C2239" s="3" t="s">
        <v>971</v>
      </c>
      <c r="D2239" s="3" t="s">
        <v>33</v>
      </c>
      <c r="E2239" s="3" t="s">
        <v>34</v>
      </c>
      <c r="F2239" s="3">
        <v>5735.93</v>
      </c>
      <c r="G2239" s="3">
        <v>860.39</v>
      </c>
      <c r="H2239" s="3">
        <v>4875.54</v>
      </c>
      <c r="I2239" s="3" t="s">
        <v>29</v>
      </c>
      <c r="J2239" s="5">
        <v>1.1764707088855799</v>
      </c>
      <c r="K2239" t="str">
        <f>_xlfn.XLOOKUP(D2239, dim_channels!A:A, dim_channels!C:C, "Not Found")</f>
        <v>OTA</v>
      </c>
      <c r="L2239" t="str">
        <f>_xlfn.XLOOKUP(D2239, dim_channels!A:A, dim_channels!B:B, "Not Found")</f>
        <v>Booking.com</v>
      </c>
      <c r="M2239">
        <f t="shared" si="136"/>
        <v>0</v>
      </c>
      <c r="N2239">
        <f t="shared" si="137"/>
        <v>1</v>
      </c>
      <c r="O2239">
        <f t="shared" si="138"/>
        <v>4875.54</v>
      </c>
      <c r="P2239">
        <f t="shared" si="139"/>
        <v>5735.93</v>
      </c>
    </row>
    <row r="2240" spans="1:16" x14ac:dyDescent="0.2">
      <c r="A2240" s="2" t="s">
        <v>2674</v>
      </c>
      <c r="B2240" s="2" t="s">
        <v>468</v>
      </c>
      <c r="C2240" s="2" t="s">
        <v>468</v>
      </c>
      <c r="D2240" s="2" t="s">
        <v>33</v>
      </c>
      <c r="E2240" s="2" t="s">
        <v>60</v>
      </c>
      <c r="F2240" s="2">
        <v>19493.560000000001</v>
      </c>
      <c r="G2240" s="2">
        <v>0</v>
      </c>
      <c r="H2240" s="2">
        <v>19493.560000000001</v>
      </c>
      <c r="I2240" s="2" t="s">
        <v>29</v>
      </c>
      <c r="J2240" s="4">
        <v>1</v>
      </c>
      <c r="K2240" t="str">
        <f>_xlfn.XLOOKUP(D2240, dim_channels!A:A, dim_channels!C:C, "Not Found")</f>
        <v>OTA</v>
      </c>
      <c r="L2240" t="str">
        <f>_xlfn.XLOOKUP(D2240, dim_channels!A:A, dim_channels!B:B, "Not Found")</f>
        <v>Booking.com</v>
      </c>
      <c r="M2240">
        <f t="shared" si="136"/>
        <v>0</v>
      </c>
      <c r="N2240">
        <f t="shared" si="137"/>
        <v>1</v>
      </c>
      <c r="O2240">
        <f t="shared" si="138"/>
        <v>19493.560000000001</v>
      </c>
      <c r="P2240">
        <f t="shared" si="139"/>
        <v>19493.560000000001</v>
      </c>
    </row>
    <row r="2241" spans="1:16" x14ac:dyDescent="0.2">
      <c r="A2241" s="3" t="s">
        <v>2675</v>
      </c>
      <c r="B2241" s="3" t="s">
        <v>495</v>
      </c>
      <c r="C2241" s="3" t="s">
        <v>95</v>
      </c>
      <c r="D2241" s="3" t="s">
        <v>27</v>
      </c>
      <c r="E2241" s="3" t="s">
        <v>28</v>
      </c>
      <c r="F2241" s="3">
        <v>7668.25</v>
      </c>
      <c r="G2241" s="3">
        <v>1380.28</v>
      </c>
      <c r="H2241" s="3">
        <v>6287.97</v>
      </c>
      <c r="I2241" s="3" t="s">
        <v>56</v>
      </c>
      <c r="J2241" s="5">
        <v>1.219511225403429</v>
      </c>
      <c r="K2241" t="str">
        <f>_xlfn.XLOOKUP(D2241, dim_channels!A:A, dim_channels!C:C, "Not Found")</f>
        <v>OTA</v>
      </c>
      <c r="L2241" t="str">
        <f>_xlfn.XLOOKUP(D2241, dim_channels!A:A, dim_channels!B:B, "Not Found")</f>
        <v>Expedia</v>
      </c>
      <c r="M2241">
        <f t="shared" si="136"/>
        <v>0</v>
      </c>
      <c r="N2241">
        <f t="shared" si="137"/>
        <v>0</v>
      </c>
      <c r="O2241">
        <f t="shared" si="138"/>
        <v>0</v>
      </c>
      <c r="P2241">
        <f t="shared" si="139"/>
        <v>0</v>
      </c>
    </row>
    <row r="2242" spans="1:16" x14ac:dyDescent="0.2">
      <c r="A2242" s="2" t="s">
        <v>2676</v>
      </c>
      <c r="B2242" s="2" t="s">
        <v>136</v>
      </c>
      <c r="C2242" s="2" t="s">
        <v>543</v>
      </c>
      <c r="D2242" s="2" t="s">
        <v>33</v>
      </c>
      <c r="E2242" s="2" t="s">
        <v>60</v>
      </c>
      <c r="F2242" s="2">
        <v>5983.32</v>
      </c>
      <c r="G2242" s="2">
        <v>0</v>
      </c>
      <c r="H2242" s="2">
        <v>5983.32</v>
      </c>
      <c r="I2242" s="2" t="s">
        <v>41</v>
      </c>
      <c r="J2242" s="4">
        <v>1</v>
      </c>
      <c r="K2242" t="str">
        <f>_xlfn.XLOOKUP(D2242, dim_channels!A:A, dim_channels!C:C, "Not Found")</f>
        <v>OTA</v>
      </c>
      <c r="L2242" t="str">
        <f>_xlfn.XLOOKUP(D2242, dim_channels!A:A, dim_channels!B:B, "Not Found")</f>
        <v>Booking.com</v>
      </c>
      <c r="M2242">
        <f t="shared" si="136"/>
        <v>1</v>
      </c>
      <c r="N2242">
        <f t="shared" si="137"/>
        <v>0</v>
      </c>
      <c r="O2242">
        <f t="shared" si="138"/>
        <v>0</v>
      </c>
      <c r="P2242">
        <f t="shared" si="139"/>
        <v>0</v>
      </c>
    </row>
    <row r="2243" spans="1:16" x14ac:dyDescent="0.2">
      <c r="A2243" s="3" t="s">
        <v>2677</v>
      </c>
      <c r="B2243" s="3" t="s">
        <v>173</v>
      </c>
      <c r="C2243" s="3" t="s">
        <v>831</v>
      </c>
      <c r="D2243" s="3" t="s">
        <v>33</v>
      </c>
      <c r="E2243" s="3" t="s">
        <v>28</v>
      </c>
      <c r="F2243" s="3">
        <v>18148.310000000001</v>
      </c>
      <c r="G2243" s="3">
        <v>2722.25</v>
      </c>
      <c r="H2243" s="3">
        <v>15426.06</v>
      </c>
      <c r="I2243" s="3" t="s">
        <v>29</v>
      </c>
      <c r="J2243" s="5">
        <v>1.1764708551632761</v>
      </c>
      <c r="K2243" t="str">
        <f>_xlfn.XLOOKUP(D2243, dim_channels!A:A, dim_channels!C:C, "Not Found")</f>
        <v>OTA</v>
      </c>
      <c r="L2243" t="str">
        <f>_xlfn.XLOOKUP(D2243, dim_channels!A:A, dim_channels!B:B, "Not Found")</f>
        <v>Booking.com</v>
      </c>
      <c r="M2243">
        <f t="shared" ref="M2243:M2306" si="140">IF(I2243="Cancelled",1,0)</f>
        <v>0</v>
      </c>
      <c r="N2243">
        <f t="shared" ref="N2243:N2306" si="141">IF(TRIM(UPPER(I2243))="CHECKED-OUT",1,0)</f>
        <v>1</v>
      </c>
      <c r="O2243">
        <f t="shared" ref="O2243:O2306" si="142">IF(TRIM(UPPER(I2243))="CHECKED-OUT",H2243,0)</f>
        <v>15426.06</v>
      </c>
      <c r="P2243">
        <f t="shared" ref="P2243:P2306" si="143">IF(TRIM(UPPER(I2243))="CHECKED-OUT",F2243,0)</f>
        <v>18148.310000000001</v>
      </c>
    </row>
    <row r="2244" spans="1:16" x14ac:dyDescent="0.2">
      <c r="A2244" s="2" t="s">
        <v>2678</v>
      </c>
      <c r="B2244" s="2" t="s">
        <v>162</v>
      </c>
      <c r="C2244" s="2" t="s">
        <v>292</v>
      </c>
      <c r="D2244" s="2" t="s">
        <v>45</v>
      </c>
      <c r="E2244" s="2" t="s">
        <v>89</v>
      </c>
      <c r="F2244" s="2">
        <v>7315.75</v>
      </c>
      <c r="G2244" s="2">
        <v>0</v>
      </c>
      <c r="H2244" s="2">
        <v>7315.75</v>
      </c>
      <c r="I2244" s="2" t="s">
        <v>29</v>
      </c>
      <c r="J2244" s="4">
        <v>1</v>
      </c>
      <c r="K2244" t="str">
        <f>_xlfn.XLOOKUP(D2244, dim_channels!A:A, dim_channels!C:C, "Not Found")</f>
        <v>Corporate</v>
      </c>
      <c r="L2244" t="str">
        <f>_xlfn.XLOOKUP(D2244, dim_channels!A:A, dim_channels!B:B, "Not Found")</f>
        <v>Corporate Direct</v>
      </c>
      <c r="M2244">
        <f t="shared" si="140"/>
        <v>0</v>
      </c>
      <c r="N2244">
        <f t="shared" si="141"/>
        <v>1</v>
      </c>
      <c r="O2244">
        <f t="shared" si="142"/>
        <v>7315.75</v>
      </c>
      <c r="P2244">
        <f t="shared" si="143"/>
        <v>7315.75</v>
      </c>
    </row>
    <row r="2245" spans="1:16" x14ac:dyDescent="0.2">
      <c r="A2245" s="3" t="s">
        <v>2679</v>
      </c>
      <c r="B2245" s="3" t="s">
        <v>573</v>
      </c>
      <c r="C2245" s="3" t="s">
        <v>520</v>
      </c>
      <c r="D2245" s="3" t="s">
        <v>27</v>
      </c>
      <c r="E2245" s="3" t="s">
        <v>60</v>
      </c>
      <c r="F2245" s="3">
        <v>6371.98</v>
      </c>
      <c r="G2245" s="3">
        <v>0</v>
      </c>
      <c r="H2245" s="3">
        <v>6371.98</v>
      </c>
      <c r="I2245" s="3" t="s">
        <v>56</v>
      </c>
      <c r="J2245" s="5">
        <v>1</v>
      </c>
      <c r="K2245" t="str">
        <f>_xlfn.XLOOKUP(D2245, dim_channels!A:A, dim_channels!C:C, "Not Found")</f>
        <v>OTA</v>
      </c>
      <c r="L2245" t="str">
        <f>_xlfn.XLOOKUP(D2245, dim_channels!A:A, dim_channels!B:B, "Not Found")</f>
        <v>Expedia</v>
      </c>
      <c r="M2245">
        <f t="shared" si="140"/>
        <v>0</v>
      </c>
      <c r="N2245">
        <f t="shared" si="141"/>
        <v>0</v>
      </c>
      <c r="O2245">
        <f t="shared" si="142"/>
        <v>0</v>
      </c>
      <c r="P2245">
        <f t="shared" si="143"/>
        <v>0</v>
      </c>
    </row>
    <row r="2246" spans="1:16" x14ac:dyDescent="0.2">
      <c r="A2246" s="2" t="s">
        <v>2680</v>
      </c>
      <c r="B2246" s="2" t="s">
        <v>614</v>
      </c>
      <c r="C2246" s="2" t="s">
        <v>458</v>
      </c>
      <c r="D2246" s="2" t="s">
        <v>33</v>
      </c>
      <c r="E2246" s="2" t="s">
        <v>28</v>
      </c>
      <c r="F2246" s="2">
        <v>26800.41</v>
      </c>
      <c r="G2246" s="2">
        <v>4020.06</v>
      </c>
      <c r="H2246" s="2">
        <v>22780.35</v>
      </c>
      <c r="I2246" s="2" t="s">
        <v>29</v>
      </c>
      <c r="J2246" s="4">
        <v>1.17647051076915</v>
      </c>
      <c r="K2246" t="str">
        <f>_xlfn.XLOOKUP(D2246, dim_channels!A:A, dim_channels!C:C, "Not Found")</f>
        <v>OTA</v>
      </c>
      <c r="L2246" t="str">
        <f>_xlfn.XLOOKUP(D2246, dim_channels!A:A, dim_channels!B:B, "Not Found")</f>
        <v>Booking.com</v>
      </c>
      <c r="M2246">
        <f t="shared" si="140"/>
        <v>0</v>
      </c>
      <c r="N2246">
        <f t="shared" si="141"/>
        <v>1</v>
      </c>
      <c r="O2246">
        <f t="shared" si="142"/>
        <v>22780.35</v>
      </c>
      <c r="P2246">
        <f t="shared" si="143"/>
        <v>26800.41</v>
      </c>
    </row>
    <row r="2247" spans="1:16" x14ac:dyDescent="0.2">
      <c r="A2247" s="3" t="s">
        <v>2681</v>
      </c>
      <c r="B2247" s="3" t="s">
        <v>32</v>
      </c>
      <c r="C2247" s="3" t="s">
        <v>608</v>
      </c>
      <c r="D2247" s="3" t="s">
        <v>52</v>
      </c>
      <c r="E2247" s="3" t="s">
        <v>34</v>
      </c>
      <c r="F2247" s="3">
        <v>12502.6</v>
      </c>
      <c r="G2247" s="3">
        <v>1500.31</v>
      </c>
      <c r="H2247" s="3">
        <v>11002.29</v>
      </c>
      <c r="I2247" s="3" t="s">
        <v>41</v>
      </c>
      <c r="J2247" s="5">
        <v>1.13636342979507</v>
      </c>
      <c r="K2247" t="str">
        <f>_xlfn.XLOOKUP(D2247, dim_channels!A:A, dim_channels!C:C, "Not Found")</f>
        <v>OTA</v>
      </c>
      <c r="L2247" t="str">
        <f>_xlfn.XLOOKUP(D2247, dim_channels!A:A, dim_channels!B:B, "Not Found")</f>
        <v>Agoda</v>
      </c>
      <c r="M2247">
        <f t="shared" si="140"/>
        <v>1</v>
      </c>
      <c r="N2247">
        <f t="shared" si="141"/>
        <v>0</v>
      </c>
      <c r="O2247">
        <f t="shared" si="142"/>
        <v>0</v>
      </c>
      <c r="P2247">
        <f t="shared" si="143"/>
        <v>0</v>
      </c>
    </row>
    <row r="2248" spans="1:16" x14ac:dyDescent="0.2">
      <c r="A2248" s="2" t="s">
        <v>2682</v>
      </c>
      <c r="B2248" s="2" t="s">
        <v>54</v>
      </c>
      <c r="C2248" s="2" t="s">
        <v>179</v>
      </c>
      <c r="D2248" s="2" t="s">
        <v>27</v>
      </c>
      <c r="E2248" s="2" t="s">
        <v>34</v>
      </c>
      <c r="F2248" s="2">
        <v>7359.67</v>
      </c>
      <c r="G2248" s="2">
        <v>1324.74</v>
      </c>
      <c r="H2248" s="2">
        <v>6034.93</v>
      </c>
      <c r="I2248" s="2" t="s">
        <v>56</v>
      </c>
      <c r="J2248" s="4">
        <v>1.2195120738765819</v>
      </c>
      <c r="K2248" t="str">
        <f>_xlfn.XLOOKUP(D2248, dim_channels!A:A, dim_channels!C:C, "Not Found")</f>
        <v>OTA</v>
      </c>
      <c r="L2248" t="str">
        <f>_xlfn.XLOOKUP(D2248, dim_channels!A:A, dim_channels!B:B, "Not Found")</f>
        <v>Expedia</v>
      </c>
      <c r="M2248">
        <f t="shared" si="140"/>
        <v>0</v>
      </c>
      <c r="N2248">
        <f t="shared" si="141"/>
        <v>0</v>
      </c>
      <c r="O2248">
        <f t="shared" si="142"/>
        <v>0</v>
      </c>
      <c r="P2248">
        <f t="shared" si="143"/>
        <v>0</v>
      </c>
    </row>
    <row r="2249" spans="1:16" x14ac:dyDescent="0.2">
      <c r="A2249" s="3" t="s">
        <v>2683</v>
      </c>
      <c r="B2249" s="3" t="s">
        <v>1234</v>
      </c>
      <c r="C2249" s="3" t="s">
        <v>396</v>
      </c>
      <c r="D2249" s="3" t="s">
        <v>33</v>
      </c>
      <c r="E2249" s="3" t="s">
        <v>34</v>
      </c>
      <c r="F2249" s="3">
        <v>2744.81</v>
      </c>
      <c r="G2249" s="3">
        <v>411.72</v>
      </c>
      <c r="H2249" s="3">
        <v>2333.09</v>
      </c>
      <c r="I2249" s="3" t="s">
        <v>29</v>
      </c>
      <c r="J2249" s="5">
        <v>1.1764698318538931</v>
      </c>
      <c r="K2249" t="str">
        <f>_xlfn.XLOOKUP(D2249, dim_channels!A:A, dim_channels!C:C, "Not Found")</f>
        <v>OTA</v>
      </c>
      <c r="L2249" t="str">
        <f>_xlfn.XLOOKUP(D2249, dim_channels!A:A, dim_channels!B:B, "Not Found")</f>
        <v>Booking.com</v>
      </c>
      <c r="M2249">
        <f t="shared" si="140"/>
        <v>0</v>
      </c>
      <c r="N2249">
        <f t="shared" si="141"/>
        <v>1</v>
      </c>
      <c r="O2249">
        <f t="shared" si="142"/>
        <v>2333.09</v>
      </c>
      <c r="P2249">
        <f t="shared" si="143"/>
        <v>2744.81</v>
      </c>
    </row>
    <row r="2250" spans="1:16" x14ac:dyDescent="0.2">
      <c r="A2250" s="2" t="s">
        <v>2684</v>
      </c>
      <c r="B2250" s="2" t="s">
        <v>242</v>
      </c>
      <c r="C2250" s="2" t="s">
        <v>460</v>
      </c>
      <c r="D2250" s="2" t="s">
        <v>33</v>
      </c>
      <c r="E2250" s="2" t="s">
        <v>60</v>
      </c>
      <c r="F2250" s="2">
        <v>8710.4699999999993</v>
      </c>
      <c r="G2250" s="2">
        <v>0</v>
      </c>
      <c r="H2250" s="2">
        <v>8710.4699999999993</v>
      </c>
      <c r="I2250" s="2" t="s">
        <v>29</v>
      </c>
      <c r="J2250" s="4">
        <v>1</v>
      </c>
      <c r="K2250" t="str">
        <f>_xlfn.XLOOKUP(D2250, dim_channels!A:A, dim_channels!C:C, "Not Found")</f>
        <v>OTA</v>
      </c>
      <c r="L2250" t="str">
        <f>_xlfn.XLOOKUP(D2250, dim_channels!A:A, dim_channels!B:B, "Not Found")</f>
        <v>Booking.com</v>
      </c>
      <c r="M2250">
        <f t="shared" si="140"/>
        <v>0</v>
      </c>
      <c r="N2250">
        <f t="shared" si="141"/>
        <v>1</v>
      </c>
      <c r="O2250">
        <f t="shared" si="142"/>
        <v>8710.4699999999993</v>
      </c>
      <c r="P2250">
        <f t="shared" si="143"/>
        <v>8710.4699999999993</v>
      </c>
    </row>
    <row r="2251" spans="1:16" x14ac:dyDescent="0.2">
      <c r="A2251" s="3" t="s">
        <v>2685</v>
      </c>
      <c r="B2251" s="3" t="s">
        <v>463</v>
      </c>
      <c r="C2251" s="3" t="s">
        <v>401</v>
      </c>
      <c r="D2251" s="3" t="s">
        <v>33</v>
      </c>
      <c r="E2251" s="3" t="s">
        <v>28</v>
      </c>
      <c r="F2251" s="3">
        <v>9448.98</v>
      </c>
      <c r="G2251" s="3">
        <v>1417.35</v>
      </c>
      <c r="H2251" s="3">
        <v>8031.63</v>
      </c>
      <c r="I2251" s="3" t="s">
        <v>29</v>
      </c>
      <c r="J2251" s="5">
        <v>1.1764710276743331</v>
      </c>
      <c r="K2251" t="str">
        <f>_xlfn.XLOOKUP(D2251, dim_channels!A:A, dim_channels!C:C, "Not Found")</f>
        <v>OTA</v>
      </c>
      <c r="L2251" t="str">
        <f>_xlfn.XLOOKUP(D2251, dim_channels!A:A, dim_channels!B:B, "Not Found")</f>
        <v>Booking.com</v>
      </c>
      <c r="M2251">
        <f t="shared" si="140"/>
        <v>0</v>
      </c>
      <c r="N2251">
        <f t="shared" si="141"/>
        <v>1</v>
      </c>
      <c r="O2251">
        <f t="shared" si="142"/>
        <v>8031.63</v>
      </c>
      <c r="P2251">
        <f t="shared" si="143"/>
        <v>9448.98</v>
      </c>
    </row>
    <row r="2252" spans="1:16" x14ac:dyDescent="0.2">
      <c r="A2252" s="2" t="s">
        <v>2686</v>
      </c>
      <c r="B2252" s="2" t="s">
        <v>449</v>
      </c>
      <c r="C2252" s="2" t="s">
        <v>328</v>
      </c>
      <c r="D2252" s="2" t="s">
        <v>169</v>
      </c>
      <c r="E2252" s="2" t="s">
        <v>34</v>
      </c>
      <c r="F2252" s="2">
        <v>5282.99</v>
      </c>
      <c r="G2252" s="2">
        <v>1056.5999999999999</v>
      </c>
      <c r="H2252" s="2">
        <v>4226.3900000000003</v>
      </c>
      <c r="I2252" s="2" t="s">
        <v>29</v>
      </c>
      <c r="J2252" s="4">
        <v>1.250000591521369</v>
      </c>
      <c r="K2252" t="str">
        <f>_xlfn.XLOOKUP(D2252, dim_channels!A:A, dim_channels!C:C, "Not Found")</f>
        <v>GDS</v>
      </c>
      <c r="L2252" t="str">
        <f>_xlfn.XLOOKUP(D2252, dim_channels!A:A, dim_channels!B:B, "Not Found")</f>
        <v>GDS (Amadeus)</v>
      </c>
      <c r="M2252">
        <f t="shared" si="140"/>
        <v>0</v>
      </c>
      <c r="N2252">
        <f t="shared" si="141"/>
        <v>1</v>
      </c>
      <c r="O2252">
        <f t="shared" si="142"/>
        <v>4226.3900000000003</v>
      </c>
      <c r="P2252">
        <f t="shared" si="143"/>
        <v>5282.99</v>
      </c>
    </row>
    <row r="2253" spans="1:16" x14ac:dyDescent="0.2">
      <c r="A2253" s="3" t="s">
        <v>2687</v>
      </c>
      <c r="B2253" s="3" t="s">
        <v>322</v>
      </c>
      <c r="C2253" s="3" t="s">
        <v>253</v>
      </c>
      <c r="D2253" s="3" t="s">
        <v>33</v>
      </c>
      <c r="E2253" s="3" t="s">
        <v>60</v>
      </c>
      <c r="F2253" s="3">
        <v>5140.0200000000004</v>
      </c>
      <c r="G2253" s="3">
        <v>0</v>
      </c>
      <c r="H2253" s="3">
        <v>5140.0200000000004</v>
      </c>
      <c r="I2253" s="3" t="s">
        <v>41</v>
      </c>
      <c r="J2253" s="5">
        <v>1</v>
      </c>
      <c r="K2253" t="str">
        <f>_xlfn.XLOOKUP(D2253, dim_channels!A:A, dim_channels!C:C, "Not Found")</f>
        <v>OTA</v>
      </c>
      <c r="L2253" t="str">
        <f>_xlfn.XLOOKUP(D2253, dim_channels!A:A, dim_channels!B:B, "Not Found")</f>
        <v>Booking.com</v>
      </c>
      <c r="M2253">
        <f t="shared" si="140"/>
        <v>1</v>
      </c>
      <c r="N2253">
        <f t="shared" si="141"/>
        <v>0</v>
      </c>
      <c r="O2253">
        <f t="shared" si="142"/>
        <v>0</v>
      </c>
      <c r="P2253">
        <f t="shared" si="143"/>
        <v>0</v>
      </c>
    </row>
    <row r="2254" spans="1:16" x14ac:dyDescent="0.2">
      <c r="A2254" s="2" t="s">
        <v>2688</v>
      </c>
      <c r="B2254" s="2" t="s">
        <v>151</v>
      </c>
      <c r="C2254" s="2" t="s">
        <v>109</v>
      </c>
      <c r="D2254" s="2" t="s">
        <v>64</v>
      </c>
      <c r="E2254" s="2" t="s">
        <v>34</v>
      </c>
      <c r="F2254" s="2">
        <v>8496.84</v>
      </c>
      <c r="G2254" s="2">
        <v>0</v>
      </c>
      <c r="H2254" s="2">
        <v>8496.84</v>
      </c>
      <c r="I2254" s="2" t="s">
        <v>29</v>
      </c>
      <c r="J2254" s="4">
        <v>1</v>
      </c>
      <c r="K2254" t="str">
        <f>_xlfn.XLOOKUP(D2254, dim_channels!A:A, dim_channels!C:C, "Not Found")</f>
        <v>Direct</v>
      </c>
      <c r="L2254" t="str">
        <f>_xlfn.XLOOKUP(D2254, dim_channels!A:A, dim_channels!B:B, "Not Found")</f>
        <v>Direct Website</v>
      </c>
      <c r="M2254">
        <f t="shared" si="140"/>
        <v>0</v>
      </c>
      <c r="N2254">
        <f t="shared" si="141"/>
        <v>1</v>
      </c>
      <c r="O2254">
        <f t="shared" si="142"/>
        <v>8496.84</v>
      </c>
      <c r="P2254">
        <f t="shared" si="143"/>
        <v>8496.84</v>
      </c>
    </row>
    <row r="2255" spans="1:16" x14ac:dyDescent="0.2">
      <c r="A2255" s="3" t="s">
        <v>2689</v>
      </c>
      <c r="B2255" s="3" t="s">
        <v>813</v>
      </c>
      <c r="C2255" s="3" t="s">
        <v>1610</v>
      </c>
      <c r="D2255" s="3" t="s">
        <v>64</v>
      </c>
      <c r="E2255" s="3" t="s">
        <v>115</v>
      </c>
      <c r="F2255" s="3">
        <v>9252.89</v>
      </c>
      <c r="G2255" s="3">
        <v>0</v>
      </c>
      <c r="H2255" s="3">
        <v>9252.89</v>
      </c>
      <c r="I2255" s="3" t="s">
        <v>56</v>
      </c>
      <c r="J2255" s="5">
        <v>1</v>
      </c>
      <c r="K2255" t="str">
        <f>_xlfn.XLOOKUP(D2255, dim_channels!A:A, dim_channels!C:C, "Not Found")</f>
        <v>Direct</v>
      </c>
      <c r="L2255" t="str">
        <f>_xlfn.XLOOKUP(D2255, dim_channels!A:A, dim_channels!B:B, "Not Found")</f>
        <v>Direct Website</v>
      </c>
      <c r="M2255">
        <f t="shared" si="140"/>
        <v>0</v>
      </c>
      <c r="N2255">
        <f t="shared" si="141"/>
        <v>0</v>
      </c>
      <c r="O2255">
        <f t="shared" si="142"/>
        <v>0</v>
      </c>
      <c r="P2255">
        <f t="shared" si="143"/>
        <v>0</v>
      </c>
    </row>
    <row r="2256" spans="1:16" x14ac:dyDescent="0.2">
      <c r="A2256" s="2" t="s">
        <v>2690</v>
      </c>
      <c r="B2256" s="2" t="s">
        <v>917</v>
      </c>
      <c r="C2256" s="2" t="s">
        <v>1623</v>
      </c>
      <c r="D2256" s="2" t="s">
        <v>52</v>
      </c>
      <c r="E2256" s="2" t="s">
        <v>34</v>
      </c>
      <c r="F2256" s="2">
        <v>5650.64</v>
      </c>
      <c r="G2256" s="2">
        <v>678.08</v>
      </c>
      <c r="H2256" s="2">
        <v>4972.5600000000004</v>
      </c>
      <c r="I2256" s="2" t="s">
        <v>29</v>
      </c>
      <c r="J2256" s="4">
        <v>1.1363643676496611</v>
      </c>
      <c r="K2256" t="str">
        <f>_xlfn.XLOOKUP(D2256, dim_channels!A:A, dim_channels!C:C, "Not Found")</f>
        <v>OTA</v>
      </c>
      <c r="L2256" t="str">
        <f>_xlfn.XLOOKUP(D2256, dim_channels!A:A, dim_channels!B:B, "Not Found")</f>
        <v>Agoda</v>
      </c>
      <c r="M2256">
        <f t="shared" si="140"/>
        <v>0</v>
      </c>
      <c r="N2256">
        <f t="shared" si="141"/>
        <v>1</v>
      </c>
      <c r="O2256">
        <f t="shared" si="142"/>
        <v>4972.5600000000004</v>
      </c>
      <c r="P2256">
        <f t="shared" si="143"/>
        <v>5650.64</v>
      </c>
    </row>
    <row r="2257" spans="1:16" x14ac:dyDescent="0.2">
      <c r="A2257" s="3" t="s">
        <v>2691</v>
      </c>
      <c r="B2257" s="3" t="s">
        <v>468</v>
      </c>
      <c r="C2257" s="3" t="s">
        <v>590</v>
      </c>
      <c r="D2257" s="3" t="s">
        <v>206</v>
      </c>
      <c r="E2257" s="3" t="s">
        <v>207</v>
      </c>
      <c r="F2257" s="3">
        <v>12236.2</v>
      </c>
      <c r="G2257" s="3">
        <v>0</v>
      </c>
      <c r="H2257" s="3">
        <v>12236.2</v>
      </c>
      <c r="I2257" s="3" t="s">
        <v>29</v>
      </c>
      <c r="J2257" s="5">
        <v>1</v>
      </c>
      <c r="K2257" t="str">
        <f>_xlfn.XLOOKUP(D2257, dim_channels!A:A, dim_channels!C:C, "Not Found")</f>
        <v>Direct</v>
      </c>
      <c r="L2257" t="str">
        <f>_xlfn.XLOOKUP(D2257, dim_channels!A:A, dim_channels!B:B, "Not Found")</f>
        <v>Walk-in</v>
      </c>
      <c r="M2257">
        <f t="shared" si="140"/>
        <v>0</v>
      </c>
      <c r="N2257">
        <f t="shared" si="141"/>
        <v>1</v>
      </c>
      <c r="O2257">
        <f t="shared" si="142"/>
        <v>12236.2</v>
      </c>
      <c r="P2257">
        <f t="shared" si="143"/>
        <v>12236.2</v>
      </c>
    </row>
    <row r="2258" spans="1:16" x14ac:dyDescent="0.2">
      <c r="A2258" s="2" t="s">
        <v>2692</v>
      </c>
      <c r="B2258" s="2" t="s">
        <v>422</v>
      </c>
      <c r="C2258" s="2" t="s">
        <v>187</v>
      </c>
      <c r="D2258" s="2" t="s">
        <v>27</v>
      </c>
      <c r="E2258" s="2" t="s">
        <v>34</v>
      </c>
      <c r="F2258" s="2">
        <v>5555.77</v>
      </c>
      <c r="G2258" s="2">
        <v>1000.04</v>
      </c>
      <c r="H2258" s="2">
        <v>4555.7299999999996</v>
      </c>
      <c r="I2258" s="2" t="s">
        <v>56</v>
      </c>
      <c r="J2258" s="4">
        <v>1.2195125698845191</v>
      </c>
      <c r="K2258" t="str">
        <f>_xlfn.XLOOKUP(D2258, dim_channels!A:A, dim_channels!C:C, "Not Found")</f>
        <v>OTA</v>
      </c>
      <c r="L2258" t="str">
        <f>_xlfn.XLOOKUP(D2258, dim_channels!A:A, dim_channels!B:B, "Not Found")</f>
        <v>Expedia</v>
      </c>
      <c r="M2258">
        <f t="shared" si="140"/>
        <v>0</v>
      </c>
      <c r="N2258">
        <f t="shared" si="141"/>
        <v>0</v>
      </c>
      <c r="O2258">
        <f t="shared" si="142"/>
        <v>0</v>
      </c>
      <c r="P2258">
        <f t="shared" si="143"/>
        <v>0</v>
      </c>
    </row>
    <row r="2259" spans="1:16" x14ac:dyDescent="0.2">
      <c r="A2259" s="3" t="s">
        <v>2693</v>
      </c>
      <c r="B2259" s="3" t="s">
        <v>337</v>
      </c>
      <c r="C2259" s="3" t="s">
        <v>714</v>
      </c>
      <c r="D2259" s="3" t="s">
        <v>33</v>
      </c>
      <c r="E2259" s="3" t="s">
        <v>28</v>
      </c>
      <c r="F2259" s="3">
        <v>10853.01</v>
      </c>
      <c r="G2259" s="3">
        <v>1627.95</v>
      </c>
      <c r="H2259" s="3">
        <v>9225.06</v>
      </c>
      <c r="I2259" s="3" t="s">
        <v>29</v>
      </c>
      <c r="J2259" s="5">
        <v>1.1764703969405079</v>
      </c>
      <c r="K2259" t="str">
        <f>_xlfn.XLOOKUP(D2259, dim_channels!A:A, dim_channels!C:C, "Not Found")</f>
        <v>OTA</v>
      </c>
      <c r="L2259" t="str">
        <f>_xlfn.XLOOKUP(D2259, dim_channels!A:A, dim_channels!B:B, "Not Found")</f>
        <v>Booking.com</v>
      </c>
      <c r="M2259">
        <f t="shared" si="140"/>
        <v>0</v>
      </c>
      <c r="N2259">
        <f t="shared" si="141"/>
        <v>1</v>
      </c>
      <c r="O2259">
        <f t="shared" si="142"/>
        <v>9225.06</v>
      </c>
      <c r="P2259">
        <f t="shared" si="143"/>
        <v>10853.01</v>
      </c>
    </row>
    <row r="2260" spans="1:16" x14ac:dyDescent="0.2">
      <c r="A2260" s="2" t="s">
        <v>2694</v>
      </c>
      <c r="B2260" s="2" t="s">
        <v>839</v>
      </c>
      <c r="C2260" s="2" t="s">
        <v>360</v>
      </c>
      <c r="D2260" s="2" t="s">
        <v>169</v>
      </c>
      <c r="E2260" s="2" t="s">
        <v>34</v>
      </c>
      <c r="F2260" s="2">
        <v>16049.13</v>
      </c>
      <c r="G2260" s="2">
        <v>3209.83</v>
      </c>
      <c r="H2260" s="2">
        <v>12839.3</v>
      </c>
      <c r="I2260" s="2" t="s">
        <v>29</v>
      </c>
      <c r="J2260" s="4">
        <v>1.2500003894293299</v>
      </c>
      <c r="K2260" t="str">
        <f>_xlfn.XLOOKUP(D2260, dim_channels!A:A, dim_channels!C:C, "Not Found")</f>
        <v>GDS</v>
      </c>
      <c r="L2260" t="str">
        <f>_xlfn.XLOOKUP(D2260, dim_channels!A:A, dim_channels!B:B, "Not Found")</f>
        <v>GDS (Amadeus)</v>
      </c>
      <c r="M2260">
        <f t="shared" si="140"/>
        <v>0</v>
      </c>
      <c r="N2260">
        <f t="shared" si="141"/>
        <v>1</v>
      </c>
      <c r="O2260">
        <f t="shared" si="142"/>
        <v>12839.3</v>
      </c>
      <c r="P2260">
        <f t="shared" si="143"/>
        <v>16049.13</v>
      </c>
    </row>
    <row r="2261" spans="1:16" x14ac:dyDescent="0.2">
      <c r="A2261" s="3" t="s">
        <v>2695</v>
      </c>
      <c r="B2261" s="3" t="s">
        <v>367</v>
      </c>
      <c r="C2261" s="3" t="s">
        <v>497</v>
      </c>
      <c r="D2261" s="3" t="s">
        <v>206</v>
      </c>
      <c r="E2261" s="3" t="s">
        <v>207</v>
      </c>
      <c r="F2261" s="3">
        <v>6799.88</v>
      </c>
      <c r="G2261" s="3">
        <v>0</v>
      </c>
      <c r="H2261" s="3">
        <v>6799.88</v>
      </c>
      <c r="I2261" s="3" t="s">
        <v>29</v>
      </c>
      <c r="J2261" s="5">
        <v>1</v>
      </c>
      <c r="K2261" t="str">
        <f>_xlfn.XLOOKUP(D2261, dim_channels!A:A, dim_channels!C:C, "Not Found")</f>
        <v>Direct</v>
      </c>
      <c r="L2261" t="str">
        <f>_xlfn.XLOOKUP(D2261, dim_channels!A:A, dim_channels!B:B, "Not Found")</f>
        <v>Walk-in</v>
      </c>
      <c r="M2261">
        <f t="shared" si="140"/>
        <v>0</v>
      </c>
      <c r="N2261">
        <f t="shared" si="141"/>
        <v>1</v>
      </c>
      <c r="O2261">
        <f t="shared" si="142"/>
        <v>6799.88</v>
      </c>
      <c r="P2261">
        <f t="shared" si="143"/>
        <v>6799.88</v>
      </c>
    </row>
    <row r="2262" spans="1:16" x14ac:dyDescent="0.2">
      <c r="A2262" s="2" t="s">
        <v>2696</v>
      </c>
      <c r="B2262" s="2" t="s">
        <v>76</v>
      </c>
      <c r="C2262" s="2" t="s">
        <v>112</v>
      </c>
      <c r="D2262" s="2" t="s">
        <v>52</v>
      </c>
      <c r="E2262" s="2" t="s">
        <v>34</v>
      </c>
      <c r="F2262" s="2">
        <v>7524.34</v>
      </c>
      <c r="G2262" s="2">
        <v>902.92</v>
      </c>
      <c r="H2262" s="2">
        <v>6621.42</v>
      </c>
      <c r="I2262" s="2" t="s">
        <v>29</v>
      </c>
      <c r="J2262" s="4">
        <v>1.1363634990681759</v>
      </c>
      <c r="K2262" t="str">
        <f>_xlfn.XLOOKUP(D2262, dim_channels!A:A, dim_channels!C:C, "Not Found")</f>
        <v>OTA</v>
      </c>
      <c r="L2262" t="str">
        <f>_xlfn.XLOOKUP(D2262, dim_channels!A:A, dim_channels!B:B, "Not Found")</f>
        <v>Agoda</v>
      </c>
      <c r="M2262">
        <f t="shared" si="140"/>
        <v>0</v>
      </c>
      <c r="N2262">
        <f t="shared" si="141"/>
        <v>1</v>
      </c>
      <c r="O2262">
        <f t="shared" si="142"/>
        <v>6621.42</v>
      </c>
      <c r="P2262">
        <f t="shared" si="143"/>
        <v>7524.34</v>
      </c>
    </row>
    <row r="2263" spans="1:16" x14ac:dyDescent="0.2">
      <c r="A2263" s="3" t="s">
        <v>2697</v>
      </c>
      <c r="B2263" s="3" t="s">
        <v>62</v>
      </c>
      <c r="C2263" s="3" t="s">
        <v>724</v>
      </c>
      <c r="D2263" s="3" t="s">
        <v>52</v>
      </c>
      <c r="E2263" s="3" t="s">
        <v>60</v>
      </c>
      <c r="F2263" s="3">
        <v>7462.1</v>
      </c>
      <c r="G2263" s="3">
        <v>0</v>
      </c>
      <c r="H2263" s="3">
        <v>7462.1</v>
      </c>
      <c r="I2263" s="3" t="s">
        <v>56</v>
      </c>
      <c r="J2263" s="5">
        <v>1</v>
      </c>
      <c r="K2263" t="str">
        <f>_xlfn.XLOOKUP(D2263, dim_channels!A:A, dim_channels!C:C, "Not Found")</f>
        <v>OTA</v>
      </c>
      <c r="L2263" t="str">
        <f>_xlfn.XLOOKUP(D2263, dim_channels!A:A, dim_channels!B:B, "Not Found")</f>
        <v>Agoda</v>
      </c>
      <c r="M2263">
        <f t="shared" si="140"/>
        <v>0</v>
      </c>
      <c r="N2263">
        <f t="shared" si="141"/>
        <v>0</v>
      </c>
      <c r="O2263">
        <f t="shared" si="142"/>
        <v>0</v>
      </c>
      <c r="P2263">
        <f t="shared" si="143"/>
        <v>0</v>
      </c>
    </row>
    <row r="2264" spans="1:16" x14ac:dyDescent="0.2">
      <c r="A2264" s="2" t="s">
        <v>2698</v>
      </c>
      <c r="B2264" s="2" t="s">
        <v>391</v>
      </c>
      <c r="C2264" s="2" t="s">
        <v>359</v>
      </c>
      <c r="D2264" s="2" t="s">
        <v>33</v>
      </c>
      <c r="E2264" s="2" t="s">
        <v>28</v>
      </c>
      <c r="F2264" s="2">
        <v>15853.41</v>
      </c>
      <c r="G2264" s="2">
        <v>2378.0100000000002</v>
      </c>
      <c r="H2264" s="2">
        <v>13475.4</v>
      </c>
      <c r="I2264" s="2" t="s">
        <v>29</v>
      </c>
      <c r="J2264" s="4">
        <v>1.176470457277706</v>
      </c>
      <c r="K2264" t="str">
        <f>_xlfn.XLOOKUP(D2264, dim_channels!A:A, dim_channels!C:C, "Not Found")</f>
        <v>OTA</v>
      </c>
      <c r="L2264" t="str">
        <f>_xlfn.XLOOKUP(D2264, dim_channels!A:A, dim_channels!B:B, "Not Found")</f>
        <v>Booking.com</v>
      </c>
      <c r="M2264">
        <f t="shared" si="140"/>
        <v>0</v>
      </c>
      <c r="N2264">
        <f t="shared" si="141"/>
        <v>1</v>
      </c>
      <c r="O2264">
        <f t="shared" si="142"/>
        <v>13475.4</v>
      </c>
      <c r="P2264">
        <f t="shared" si="143"/>
        <v>15853.41</v>
      </c>
    </row>
    <row r="2265" spans="1:16" x14ac:dyDescent="0.2">
      <c r="A2265" s="3" t="s">
        <v>2699</v>
      </c>
      <c r="B2265" s="3" t="s">
        <v>902</v>
      </c>
      <c r="C2265" s="3" t="s">
        <v>753</v>
      </c>
      <c r="D2265" s="3" t="s">
        <v>33</v>
      </c>
      <c r="E2265" s="3" t="s">
        <v>28</v>
      </c>
      <c r="F2265" s="3">
        <v>9853.48</v>
      </c>
      <c r="G2265" s="3">
        <v>1478.02</v>
      </c>
      <c r="H2265" s="3">
        <v>8375.4599999999991</v>
      </c>
      <c r="I2265" s="3" t="s">
        <v>41</v>
      </c>
      <c r="J2265" s="5">
        <v>1.176470307302524</v>
      </c>
      <c r="K2265" t="str">
        <f>_xlfn.XLOOKUP(D2265, dim_channels!A:A, dim_channels!C:C, "Not Found")</f>
        <v>OTA</v>
      </c>
      <c r="L2265" t="str">
        <f>_xlfn.XLOOKUP(D2265, dim_channels!A:A, dim_channels!B:B, "Not Found")</f>
        <v>Booking.com</v>
      </c>
      <c r="M2265">
        <f t="shared" si="140"/>
        <v>1</v>
      </c>
      <c r="N2265">
        <f t="shared" si="141"/>
        <v>0</v>
      </c>
      <c r="O2265">
        <f t="shared" si="142"/>
        <v>0</v>
      </c>
      <c r="P2265">
        <f t="shared" si="143"/>
        <v>0</v>
      </c>
    </row>
    <row r="2266" spans="1:16" x14ac:dyDescent="0.2">
      <c r="A2266" s="2" t="s">
        <v>2700</v>
      </c>
      <c r="B2266" s="2" t="s">
        <v>448</v>
      </c>
      <c r="C2266" s="2" t="s">
        <v>403</v>
      </c>
      <c r="D2266" s="2" t="s">
        <v>33</v>
      </c>
      <c r="E2266" s="2" t="s">
        <v>60</v>
      </c>
      <c r="F2266" s="2">
        <v>1981.74</v>
      </c>
      <c r="G2266" s="2">
        <v>0</v>
      </c>
      <c r="H2266" s="2">
        <v>1981.74</v>
      </c>
      <c r="I2266" s="2" t="s">
        <v>41</v>
      </c>
      <c r="J2266" s="4">
        <v>1</v>
      </c>
      <c r="K2266" t="str">
        <f>_xlfn.XLOOKUP(D2266, dim_channels!A:A, dim_channels!C:C, "Not Found")</f>
        <v>OTA</v>
      </c>
      <c r="L2266" t="str">
        <f>_xlfn.XLOOKUP(D2266, dim_channels!A:A, dim_channels!B:B, "Not Found")</f>
        <v>Booking.com</v>
      </c>
      <c r="M2266">
        <f t="shared" si="140"/>
        <v>1</v>
      </c>
      <c r="N2266">
        <f t="shared" si="141"/>
        <v>0</v>
      </c>
      <c r="O2266">
        <f t="shared" si="142"/>
        <v>0</v>
      </c>
      <c r="P2266">
        <f t="shared" si="143"/>
        <v>0</v>
      </c>
    </row>
    <row r="2267" spans="1:16" x14ac:dyDescent="0.2">
      <c r="A2267" s="3" t="s">
        <v>2701</v>
      </c>
      <c r="B2267" s="3" t="s">
        <v>31</v>
      </c>
      <c r="C2267" s="3" t="s">
        <v>435</v>
      </c>
      <c r="D2267" s="3" t="s">
        <v>64</v>
      </c>
      <c r="E2267" s="3" t="s">
        <v>115</v>
      </c>
      <c r="F2267" s="3">
        <v>3462.72</v>
      </c>
      <c r="G2267" s="3">
        <v>0</v>
      </c>
      <c r="H2267" s="3">
        <v>3462.72</v>
      </c>
      <c r="I2267" s="3" t="s">
        <v>56</v>
      </c>
      <c r="J2267" s="5">
        <v>1</v>
      </c>
      <c r="K2267" t="str">
        <f>_xlfn.XLOOKUP(D2267, dim_channels!A:A, dim_channels!C:C, "Not Found")</f>
        <v>Direct</v>
      </c>
      <c r="L2267" t="str">
        <f>_xlfn.XLOOKUP(D2267, dim_channels!A:A, dim_channels!B:B, "Not Found")</f>
        <v>Direct Website</v>
      </c>
      <c r="M2267">
        <f t="shared" si="140"/>
        <v>0</v>
      </c>
      <c r="N2267">
        <f t="shared" si="141"/>
        <v>0</v>
      </c>
      <c r="O2267">
        <f t="shared" si="142"/>
        <v>0</v>
      </c>
      <c r="P2267">
        <f t="shared" si="143"/>
        <v>0</v>
      </c>
    </row>
    <row r="2268" spans="1:16" x14ac:dyDescent="0.2">
      <c r="A2268" s="2" t="s">
        <v>2702</v>
      </c>
      <c r="B2268" s="2" t="s">
        <v>570</v>
      </c>
      <c r="C2268" s="2" t="s">
        <v>103</v>
      </c>
      <c r="D2268" s="2" t="s">
        <v>52</v>
      </c>
      <c r="E2268" s="2" t="s">
        <v>34</v>
      </c>
      <c r="F2268" s="2">
        <v>2610.52</v>
      </c>
      <c r="G2268" s="2">
        <v>313.26</v>
      </c>
      <c r="H2268" s="2">
        <v>2297.2600000000002</v>
      </c>
      <c r="I2268" s="2" t="s">
        <v>41</v>
      </c>
      <c r="J2268" s="4">
        <v>1.1363624491785871</v>
      </c>
      <c r="K2268" t="str">
        <f>_xlfn.XLOOKUP(D2268, dim_channels!A:A, dim_channels!C:C, "Not Found")</f>
        <v>OTA</v>
      </c>
      <c r="L2268" t="str">
        <f>_xlfn.XLOOKUP(D2268, dim_channels!A:A, dim_channels!B:B, "Not Found")</f>
        <v>Agoda</v>
      </c>
      <c r="M2268">
        <f t="shared" si="140"/>
        <v>1</v>
      </c>
      <c r="N2268">
        <f t="shared" si="141"/>
        <v>0</v>
      </c>
      <c r="O2268">
        <f t="shared" si="142"/>
        <v>0</v>
      </c>
      <c r="P2268">
        <f t="shared" si="143"/>
        <v>0</v>
      </c>
    </row>
    <row r="2269" spans="1:16" x14ac:dyDescent="0.2">
      <c r="A2269" s="3" t="s">
        <v>2703</v>
      </c>
      <c r="B2269" s="3" t="s">
        <v>264</v>
      </c>
      <c r="C2269" s="3" t="s">
        <v>156</v>
      </c>
      <c r="D2269" s="3" t="s">
        <v>64</v>
      </c>
      <c r="E2269" s="3" t="s">
        <v>115</v>
      </c>
      <c r="F2269" s="3">
        <v>6606.28</v>
      </c>
      <c r="G2269" s="3">
        <v>0</v>
      </c>
      <c r="H2269" s="3">
        <v>6606.28</v>
      </c>
      <c r="I2269" s="3" t="s">
        <v>56</v>
      </c>
      <c r="J2269" s="5">
        <v>1</v>
      </c>
      <c r="K2269" t="str">
        <f>_xlfn.XLOOKUP(D2269, dim_channels!A:A, dim_channels!C:C, "Not Found")</f>
        <v>Direct</v>
      </c>
      <c r="L2269" t="str">
        <f>_xlfn.XLOOKUP(D2269, dim_channels!A:A, dim_channels!B:B, "Not Found")</f>
        <v>Direct Website</v>
      </c>
      <c r="M2269">
        <f t="shared" si="140"/>
        <v>0</v>
      </c>
      <c r="N2269">
        <f t="shared" si="141"/>
        <v>0</v>
      </c>
      <c r="O2269">
        <f t="shared" si="142"/>
        <v>0</v>
      </c>
      <c r="P2269">
        <f t="shared" si="143"/>
        <v>0</v>
      </c>
    </row>
    <row r="2270" spans="1:16" x14ac:dyDescent="0.2">
      <c r="A2270" s="2" t="s">
        <v>2704</v>
      </c>
      <c r="B2270" s="2" t="s">
        <v>577</v>
      </c>
      <c r="C2270" s="2" t="s">
        <v>285</v>
      </c>
      <c r="D2270" s="2" t="s">
        <v>33</v>
      </c>
      <c r="E2270" s="2" t="s">
        <v>28</v>
      </c>
      <c r="F2270" s="2">
        <v>18196.099999999999</v>
      </c>
      <c r="G2270" s="2">
        <v>2729.41</v>
      </c>
      <c r="H2270" s="2">
        <v>15466.69</v>
      </c>
      <c r="I2270" s="2" t="s">
        <v>29</v>
      </c>
      <c r="J2270" s="4">
        <v>1.1764702079113241</v>
      </c>
      <c r="K2270" t="str">
        <f>_xlfn.XLOOKUP(D2270, dim_channels!A:A, dim_channels!C:C, "Not Found")</f>
        <v>OTA</v>
      </c>
      <c r="L2270" t="str">
        <f>_xlfn.XLOOKUP(D2270, dim_channels!A:A, dim_channels!B:B, "Not Found")</f>
        <v>Booking.com</v>
      </c>
      <c r="M2270">
        <f t="shared" si="140"/>
        <v>0</v>
      </c>
      <c r="N2270">
        <f t="shared" si="141"/>
        <v>1</v>
      </c>
      <c r="O2270">
        <f t="shared" si="142"/>
        <v>15466.69</v>
      </c>
      <c r="P2270">
        <f t="shared" si="143"/>
        <v>18196.099999999999</v>
      </c>
    </row>
    <row r="2271" spans="1:16" x14ac:dyDescent="0.2">
      <c r="A2271" s="3" t="s">
        <v>2705</v>
      </c>
      <c r="B2271" s="3" t="s">
        <v>649</v>
      </c>
      <c r="C2271" s="3" t="s">
        <v>244</v>
      </c>
      <c r="D2271" s="3" t="s">
        <v>64</v>
      </c>
      <c r="E2271" s="3" t="s">
        <v>115</v>
      </c>
      <c r="F2271" s="3">
        <v>2557</v>
      </c>
      <c r="G2271" s="3">
        <v>0</v>
      </c>
      <c r="H2271" s="3">
        <v>2557</v>
      </c>
      <c r="I2271" s="3" t="s">
        <v>29</v>
      </c>
      <c r="J2271" s="5">
        <v>1</v>
      </c>
      <c r="K2271" t="str">
        <f>_xlfn.XLOOKUP(D2271, dim_channels!A:A, dim_channels!C:C, "Not Found")</f>
        <v>Direct</v>
      </c>
      <c r="L2271" t="str">
        <f>_xlfn.XLOOKUP(D2271, dim_channels!A:A, dim_channels!B:B, "Not Found")</f>
        <v>Direct Website</v>
      </c>
      <c r="M2271">
        <f t="shared" si="140"/>
        <v>0</v>
      </c>
      <c r="N2271">
        <f t="shared" si="141"/>
        <v>1</v>
      </c>
      <c r="O2271">
        <f t="shared" si="142"/>
        <v>2557</v>
      </c>
      <c r="P2271">
        <f t="shared" si="143"/>
        <v>2557</v>
      </c>
    </row>
    <row r="2272" spans="1:16" x14ac:dyDescent="0.2">
      <c r="A2272" s="2" t="s">
        <v>2706</v>
      </c>
      <c r="B2272" s="2" t="s">
        <v>126</v>
      </c>
      <c r="C2272" s="2" t="s">
        <v>242</v>
      </c>
      <c r="D2272" s="2" t="s">
        <v>45</v>
      </c>
      <c r="E2272" s="2" t="s">
        <v>89</v>
      </c>
      <c r="F2272" s="2">
        <v>5246.78</v>
      </c>
      <c r="G2272" s="2">
        <v>0</v>
      </c>
      <c r="H2272" s="2">
        <v>5246.78</v>
      </c>
      <c r="I2272" s="2" t="s">
        <v>29</v>
      </c>
      <c r="J2272" s="4">
        <v>1</v>
      </c>
      <c r="K2272" t="str">
        <f>_xlfn.XLOOKUP(D2272, dim_channels!A:A, dim_channels!C:C, "Not Found")</f>
        <v>Corporate</v>
      </c>
      <c r="L2272" t="str">
        <f>_xlfn.XLOOKUP(D2272, dim_channels!A:A, dim_channels!B:B, "Not Found")</f>
        <v>Corporate Direct</v>
      </c>
      <c r="M2272">
        <f t="shared" si="140"/>
        <v>0</v>
      </c>
      <c r="N2272">
        <f t="shared" si="141"/>
        <v>1</v>
      </c>
      <c r="O2272">
        <f t="shared" si="142"/>
        <v>5246.78</v>
      </c>
      <c r="P2272">
        <f t="shared" si="143"/>
        <v>5246.78</v>
      </c>
    </row>
    <row r="2273" spans="1:16" x14ac:dyDescent="0.2">
      <c r="A2273" s="3" t="s">
        <v>2707</v>
      </c>
      <c r="B2273" s="3" t="s">
        <v>299</v>
      </c>
      <c r="C2273" s="3" t="s">
        <v>147</v>
      </c>
      <c r="D2273" s="3" t="s">
        <v>33</v>
      </c>
      <c r="E2273" s="3" t="s">
        <v>28</v>
      </c>
      <c r="F2273" s="3">
        <v>13799.04</v>
      </c>
      <c r="G2273" s="3">
        <v>2069.86</v>
      </c>
      <c r="H2273" s="3">
        <v>11729.18</v>
      </c>
      <c r="I2273" s="3" t="s">
        <v>29</v>
      </c>
      <c r="J2273" s="5">
        <v>1.176470989446833</v>
      </c>
      <c r="K2273" t="str">
        <f>_xlfn.XLOOKUP(D2273, dim_channels!A:A, dim_channels!C:C, "Not Found")</f>
        <v>OTA</v>
      </c>
      <c r="L2273" t="str">
        <f>_xlfn.XLOOKUP(D2273, dim_channels!A:A, dim_channels!B:B, "Not Found")</f>
        <v>Booking.com</v>
      </c>
      <c r="M2273">
        <f t="shared" si="140"/>
        <v>0</v>
      </c>
      <c r="N2273">
        <f t="shared" si="141"/>
        <v>1</v>
      </c>
      <c r="O2273">
        <f t="shared" si="142"/>
        <v>11729.18</v>
      </c>
      <c r="P2273">
        <f t="shared" si="143"/>
        <v>13799.04</v>
      </c>
    </row>
    <row r="2274" spans="1:16" x14ac:dyDescent="0.2">
      <c r="A2274" s="2" t="s">
        <v>2708</v>
      </c>
      <c r="B2274" s="2" t="s">
        <v>619</v>
      </c>
      <c r="C2274" s="2" t="s">
        <v>448</v>
      </c>
      <c r="D2274" s="2" t="s">
        <v>64</v>
      </c>
      <c r="E2274" s="2" t="s">
        <v>115</v>
      </c>
      <c r="F2274" s="2">
        <v>3270.77</v>
      </c>
      <c r="G2274" s="2">
        <v>0</v>
      </c>
      <c r="H2274" s="2">
        <v>3270.77</v>
      </c>
      <c r="I2274" s="2" t="s">
        <v>29</v>
      </c>
      <c r="J2274" s="4">
        <v>1</v>
      </c>
      <c r="K2274" t="str">
        <f>_xlfn.XLOOKUP(D2274, dim_channels!A:A, dim_channels!C:C, "Not Found")</f>
        <v>Direct</v>
      </c>
      <c r="L2274" t="str">
        <f>_xlfn.XLOOKUP(D2274, dim_channels!A:A, dim_channels!B:B, "Not Found")</f>
        <v>Direct Website</v>
      </c>
      <c r="M2274">
        <f t="shared" si="140"/>
        <v>0</v>
      </c>
      <c r="N2274">
        <f t="shared" si="141"/>
        <v>1</v>
      </c>
      <c r="O2274">
        <f t="shared" si="142"/>
        <v>3270.77</v>
      </c>
      <c r="P2274">
        <f t="shared" si="143"/>
        <v>3270.77</v>
      </c>
    </row>
    <row r="2275" spans="1:16" x14ac:dyDescent="0.2">
      <c r="A2275" s="3" t="s">
        <v>2709</v>
      </c>
      <c r="B2275" s="3" t="s">
        <v>120</v>
      </c>
      <c r="C2275" s="3" t="s">
        <v>253</v>
      </c>
      <c r="D2275" s="3" t="s">
        <v>64</v>
      </c>
      <c r="E2275" s="3" t="s">
        <v>34</v>
      </c>
      <c r="F2275" s="3">
        <v>6077.42</v>
      </c>
      <c r="G2275" s="3">
        <v>0</v>
      </c>
      <c r="H2275" s="3">
        <v>6077.42</v>
      </c>
      <c r="I2275" s="3" t="s">
        <v>29</v>
      </c>
      <c r="J2275" s="5">
        <v>1</v>
      </c>
      <c r="K2275" t="str">
        <f>_xlfn.XLOOKUP(D2275, dim_channels!A:A, dim_channels!C:C, "Not Found")</f>
        <v>Direct</v>
      </c>
      <c r="L2275" t="str">
        <f>_xlfn.XLOOKUP(D2275, dim_channels!A:A, dim_channels!B:B, "Not Found")</f>
        <v>Direct Website</v>
      </c>
      <c r="M2275">
        <f t="shared" si="140"/>
        <v>0</v>
      </c>
      <c r="N2275">
        <f t="shared" si="141"/>
        <v>1</v>
      </c>
      <c r="O2275">
        <f t="shared" si="142"/>
        <v>6077.42</v>
      </c>
      <c r="P2275">
        <f t="shared" si="143"/>
        <v>6077.42</v>
      </c>
    </row>
    <row r="2276" spans="1:16" x14ac:dyDescent="0.2">
      <c r="A2276" s="2" t="s">
        <v>2710</v>
      </c>
      <c r="B2276" s="2" t="s">
        <v>55</v>
      </c>
      <c r="C2276" s="2" t="s">
        <v>153</v>
      </c>
      <c r="D2276" s="2" t="s">
        <v>27</v>
      </c>
      <c r="E2276" s="2" t="s">
        <v>28</v>
      </c>
      <c r="F2276" s="2">
        <v>3129</v>
      </c>
      <c r="G2276" s="2">
        <v>563.22</v>
      </c>
      <c r="H2276" s="2">
        <v>2565.7800000000002</v>
      </c>
      <c r="I2276" s="2" t="s">
        <v>29</v>
      </c>
      <c r="J2276" s="4">
        <v>1.219512195121951</v>
      </c>
      <c r="K2276" t="str">
        <f>_xlfn.XLOOKUP(D2276, dim_channels!A:A, dim_channels!C:C, "Not Found")</f>
        <v>OTA</v>
      </c>
      <c r="L2276" t="str">
        <f>_xlfn.XLOOKUP(D2276, dim_channels!A:A, dim_channels!B:B, "Not Found")</f>
        <v>Expedia</v>
      </c>
      <c r="M2276">
        <f t="shared" si="140"/>
        <v>0</v>
      </c>
      <c r="N2276">
        <f t="shared" si="141"/>
        <v>1</v>
      </c>
      <c r="O2276">
        <f t="shared" si="142"/>
        <v>2565.7800000000002</v>
      </c>
      <c r="P2276">
        <f t="shared" si="143"/>
        <v>3129</v>
      </c>
    </row>
    <row r="2277" spans="1:16" x14ac:dyDescent="0.2">
      <c r="A2277" s="3" t="s">
        <v>2711</v>
      </c>
      <c r="B2277" s="3" t="s">
        <v>147</v>
      </c>
      <c r="C2277" s="3" t="s">
        <v>75</v>
      </c>
      <c r="D2277" s="3" t="s">
        <v>52</v>
      </c>
      <c r="E2277" s="3" t="s">
        <v>60</v>
      </c>
      <c r="F2277" s="3">
        <v>4453.3500000000004</v>
      </c>
      <c r="G2277" s="3">
        <v>0</v>
      </c>
      <c r="H2277" s="3">
        <v>4453.3500000000004</v>
      </c>
      <c r="I2277" s="3" t="s">
        <v>56</v>
      </c>
      <c r="J2277" s="5">
        <v>1</v>
      </c>
      <c r="K2277" t="str">
        <f>_xlfn.XLOOKUP(D2277, dim_channels!A:A, dim_channels!C:C, "Not Found")</f>
        <v>OTA</v>
      </c>
      <c r="L2277" t="str">
        <f>_xlfn.XLOOKUP(D2277, dim_channels!A:A, dim_channels!B:B, "Not Found")</f>
        <v>Agoda</v>
      </c>
      <c r="M2277">
        <f t="shared" si="140"/>
        <v>0</v>
      </c>
      <c r="N2277">
        <f t="shared" si="141"/>
        <v>0</v>
      </c>
      <c r="O2277">
        <f t="shared" si="142"/>
        <v>0</v>
      </c>
      <c r="P2277">
        <f t="shared" si="143"/>
        <v>0</v>
      </c>
    </row>
    <row r="2278" spans="1:16" x14ac:dyDescent="0.2">
      <c r="A2278" s="2" t="s">
        <v>2712</v>
      </c>
      <c r="B2278" s="2" t="s">
        <v>380</v>
      </c>
      <c r="C2278" s="2" t="s">
        <v>148</v>
      </c>
      <c r="D2278" s="2" t="s">
        <v>27</v>
      </c>
      <c r="E2278" s="2" t="s">
        <v>34</v>
      </c>
      <c r="F2278" s="2">
        <v>16215.27</v>
      </c>
      <c r="G2278" s="2">
        <v>2918.75</v>
      </c>
      <c r="H2278" s="2">
        <v>13296.52</v>
      </c>
      <c r="I2278" s="2" t="s">
        <v>41</v>
      </c>
      <c r="J2278" s="4">
        <v>1.219512323525253</v>
      </c>
      <c r="K2278" t="str">
        <f>_xlfn.XLOOKUP(D2278, dim_channels!A:A, dim_channels!C:C, "Not Found")</f>
        <v>OTA</v>
      </c>
      <c r="L2278" t="str">
        <f>_xlfn.XLOOKUP(D2278, dim_channels!A:A, dim_channels!B:B, "Not Found")</f>
        <v>Expedia</v>
      </c>
      <c r="M2278">
        <f t="shared" si="140"/>
        <v>1</v>
      </c>
      <c r="N2278">
        <f t="shared" si="141"/>
        <v>0</v>
      </c>
      <c r="O2278">
        <f t="shared" si="142"/>
        <v>0</v>
      </c>
      <c r="P2278">
        <f t="shared" si="143"/>
        <v>0</v>
      </c>
    </row>
    <row r="2279" spans="1:16" x14ac:dyDescent="0.2">
      <c r="A2279" s="3" t="s">
        <v>2713</v>
      </c>
      <c r="B2279" s="3" t="s">
        <v>50</v>
      </c>
      <c r="C2279" s="3" t="s">
        <v>557</v>
      </c>
      <c r="D2279" s="3" t="s">
        <v>27</v>
      </c>
      <c r="E2279" s="3" t="s">
        <v>60</v>
      </c>
      <c r="F2279" s="3">
        <v>2642.03</v>
      </c>
      <c r="G2279" s="3">
        <v>0</v>
      </c>
      <c r="H2279" s="3">
        <v>2642.03</v>
      </c>
      <c r="I2279" s="3" t="s">
        <v>29</v>
      </c>
      <c r="J2279" s="5">
        <v>1</v>
      </c>
      <c r="K2279" t="str">
        <f>_xlfn.XLOOKUP(D2279, dim_channels!A:A, dim_channels!C:C, "Not Found")</f>
        <v>OTA</v>
      </c>
      <c r="L2279" t="str">
        <f>_xlfn.XLOOKUP(D2279, dim_channels!A:A, dim_channels!B:B, "Not Found")</f>
        <v>Expedia</v>
      </c>
      <c r="M2279">
        <f t="shared" si="140"/>
        <v>0</v>
      </c>
      <c r="N2279">
        <f t="shared" si="141"/>
        <v>1</v>
      </c>
      <c r="O2279">
        <f t="shared" si="142"/>
        <v>2642.03</v>
      </c>
      <c r="P2279">
        <f t="shared" si="143"/>
        <v>2642.03</v>
      </c>
    </row>
    <row r="2280" spans="1:16" x14ac:dyDescent="0.2">
      <c r="A2280" s="2" t="s">
        <v>2714</v>
      </c>
      <c r="B2280" s="2" t="s">
        <v>484</v>
      </c>
      <c r="C2280" s="2" t="s">
        <v>62</v>
      </c>
      <c r="D2280" s="2" t="s">
        <v>33</v>
      </c>
      <c r="E2280" s="2" t="s">
        <v>60</v>
      </c>
      <c r="F2280" s="2">
        <v>9017.23</v>
      </c>
      <c r="G2280" s="2">
        <v>0</v>
      </c>
      <c r="H2280" s="2">
        <v>9017.23</v>
      </c>
      <c r="I2280" s="2" t="s">
        <v>29</v>
      </c>
      <c r="J2280" s="4">
        <v>1</v>
      </c>
      <c r="K2280" t="str">
        <f>_xlfn.XLOOKUP(D2280, dim_channels!A:A, dim_channels!C:C, "Not Found")</f>
        <v>OTA</v>
      </c>
      <c r="L2280" t="str">
        <f>_xlfn.XLOOKUP(D2280, dim_channels!A:A, dim_channels!B:B, "Not Found")</f>
        <v>Booking.com</v>
      </c>
      <c r="M2280">
        <f t="shared" si="140"/>
        <v>0</v>
      </c>
      <c r="N2280">
        <f t="shared" si="141"/>
        <v>1</v>
      </c>
      <c r="O2280">
        <f t="shared" si="142"/>
        <v>9017.23</v>
      </c>
      <c r="P2280">
        <f t="shared" si="143"/>
        <v>9017.23</v>
      </c>
    </row>
    <row r="2281" spans="1:16" x14ac:dyDescent="0.2">
      <c r="A2281" s="3" t="s">
        <v>2715</v>
      </c>
      <c r="B2281" s="3" t="s">
        <v>264</v>
      </c>
      <c r="C2281" s="3" t="s">
        <v>501</v>
      </c>
      <c r="D2281" s="3" t="s">
        <v>52</v>
      </c>
      <c r="E2281" s="3" t="s">
        <v>60</v>
      </c>
      <c r="F2281" s="3">
        <v>4589.3599999999997</v>
      </c>
      <c r="G2281" s="3">
        <v>0</v>
      </c>
      <c r="H2281" s="3">
        <v>4589.3599999999997</v>
      </c>
      <c r="I2281" s="3" t="s">
        <v>29</v>
      </c>
      <c r="J2281" s="5">
        <v>1</v>
      </c>
      <c r="K2281" t="str">
        <f>_xlfn.XLOOKUP(D2281, dim_channels!A:A, dim_channels!C:C, "Not Found")</f>
        <v>OTA</v>
      </c>
      <c r="L2281" t="str">
        <f>_xlfn.XLOOKUP(D2281, dim_channels!A:A, dim_channels!B:B, "Not Found")</f>
        <v>Agoda</v>
      </c>
      <c r="M2281">
        <f t="shared" si="140"/>
        <v>0</v>
      </c>
      <c r="N2281">
        <f t="shared" si="141"/>
        <v>1</v>
      </c>
      <c r="O2281">
        <f t="shared" si="142"/>
        <v>4589.3599999999997</v>
      </c>
      <c r="P2281">
        <f t="shared" si="143"/>
        <v>4589.3599999999997</v>
      </c>
    </row>
    <row r="2282" spans="1:16" x14ac:dyDescent="0.2">
      <c r="A2282" s="2" t="s">
        <v>2716</v>
      </c>
      <c r="B2282" s="2" t="s">
        <v>509</v>
      </c>
      <c r="C2282" s="2" t="s">
        <v>824</v>
      </c>
      <c r="D2282" s="2" t="s">
        <v>52</v>
      </c>
      <c r="E2282" s="2" t="s">
        <v>34</v>
      </c>
      <c r="F2282" s="2">
        <v>5012.1899999999996</v>
      </c>
      <c r="G2282" s="2">
        <v>601.46</v>
      </c>
      <c r="H2282" s="2">
        <v>4410.7299999999996</v>
      </c>
      <c r="I2282" s="2" t="s">
        <v>29</v>
      </c>
      <c r="J2282" s="4">
        <v>1.1363629149823271</v>
      </c>
      <c r="K2282" t="str">
        <f>_xlfn.XLOOKUP(D2282, dim_channels!A:A, dim_channels!C:C, "Not Found")</f>
        <v>OTA</v>
      </c>
      <c r="L2282" t="str">
        <f>_xlfn.XLOOKUP(D2282, dim_channels!A:A, dim_channels!B:B, "Not Found")</f>
        <v>Agoda</v>
      </c>
      <c r="M2282">
        <f t="shared" si="140"/>
        <v>0</v>
      </c>
      <c r="N2282">
        <f t="shared" si="141"/>
        <v>1</v>
      </c>
      <c r="O2282">
        <f t="shared" si="142"/>
        <v>4410.7299999999996</v>
      </c>
      <c r="P2282">
        <f t="shared" si="143"/>
        <v>5012.1899999999996</v>
      </c>
    </row>
    <row r="2283" spans="1:16" x14ac:dyDescent="0.2">
      <c r="A2283" s="3" t="s">
        <v>2717</v>
      </c>
      <c r="B2283" s="3" t="s">
        <v>150</v>
      </c>
      <c r="C2283" s="3" t="s">
        <v>217</v>
      </c>
      <c r="D2283" s="3" t="s">
        <v>64</v>
      </c>
      <c r="E2283" s="3" t="s">
        <v>34</v>
      </c>
      <c r="F2283" s="3">
        <v>8872.58</v>
      </c>
      <c r="G2283" s="3">
        <v>0</v>
      </c>
      <c r="H2283" s="3">
        <v>8872.58</v>
      </c>
      <c r="I2283" s="3" t="s">
        <v>29</v>
      </c>
      <c r="J2283" s="5">
        <v>1</v>
      </c>
      <c r="K2283" t="str">
        <f>_xlfn.XLOOKUP(D2283, dim_channels!A:A, dim_channels!C:C, "Not Found")</f>
        <v>Direct</v>
      </c>
      <c r="L2283" t="str">
        <f>_xlfn.XLOOKUP(D2283, dim_channels!A:A, dim_channels!B:B, "Not Found")</f>
        <v>Direct Website</v>
      </c>
      <c r="M2283">
        <f t="shared" si="140"/>
        <v>0</v>
      </c>
      <c r="N2283">
        <f t="shared" si="141"/>
        <v>1</v>
      </c>
      <c r="O2283">
        <f t="shared" si="142"/>
        <v>8872.58</v>
      </c>
      <c r="P2283">
        <f t="shared" si="143"/>
        <v>8872.58</v>
      </c>
    </row>
    <row r="2284" spans="1:16" x14ac:dyDescent="0.2">
      <c r="A2284" s="2" t="s">
        <v>2718</v>
      </c>
      <c r="B2284" s="2" t="s">
        <v>740</v>
      </c>
      <c r="C2284" s="2" t="s">
        <v>1101</v>
      </c>
      <c r="D2284" s="2" t="s">
        <v>27</v>
      </c>
      <c r="E2284" s="2" t="s">
        <v>34</v>
      </c>
      <c r="F2284" s="2">
        <v>5591.97</v>
      </c>
      <c r="G2284" s="2">
        <v>1006.55</v>
      </c>
      <c r="H2284" s="2">
        <v>4585.42</v>
      </c>
      <c r="I2284" s="2" t="s">
        <v>29</v>
      </c>
      <c r="J2284" s="4">
        <v>1.219510971732142</v>
      </c>
      <c r="K2284" t="str">
        <f>_xlfn.XLOOKUP(D2284, dim_channels!A:A, dim_channels!C:C, "Not Found")</f>
        <v>OTA</v>
      </c>
      <c r="L2284" t="str">
        <f>_xlfn.XLOOKUP(D2284, dim_channels!A:A, dim_channels!B:B, "Not Found")</f>
        <v>Expedia</v>
      </c>
      <c r="M2284">
        <f t="shared" si="140"/>
        <v>0</v>
      </c>
      <c r="N2284">
        <f t="shared" si="141"/>
        <v>1</v>
      </c>
      <c r="O2284">
        <f t="shared" si="142"/>
        <v>4585.42</v>
      </c>
      <c r="P2284">
        <f t="shared" si="143"/>
        <v>5591.97</v>
      </c>
    </row>
    <row r="2285" spans="1:16" x14ac:dyDescent="0.2">
      <c r="A2285" s="3" t="s">
        <v>2719</v>
      </c>
      <c r="B2285" s="3" t="s">
        <v>996</v>
      </c>
      <c r="C2285" s="3" t="s">
        <v>578</v>
      </c>
      <c r="D2285" s="3" t="s">
        <v>33</v>
      </c>
      <c r="E2285" s="3" t="s">
        <v>60</v>
      </c>
      <c r="F2285" s="3">
        <v>12992.3</v>
      </c>
      <c r="G2285" s="3">
        <v>0</v>
      </c>
      <c r="H2285" s="3">
        <v>12992.3</v>
      </c>
      <c r="I2285" s="3" t="s">
        <v>29</v>
      </c>
      <c r="J2285" s="5">
        <v>1</v>
      </c>
      <c r="K2285" t="str">
        <f>_xlfn.XLOOKUP(D2285, dim_channels!A:A, dim_channels!C:C, "Not Found")</f>
        <v>OTA</v>
      </c>
      <c r="L2285" t="str">
        <f>_xlfn.XLOOKUP(D2285, dim_channels!A:A, dim_channels!B:B, "Not Found")</f>
        <v>Booking.com</v>
      </c>
      <c r="M2285">
        <f t="shared" si="140"/>
        <v>0</v>
      </c>
      <c r="N2285">
        <f t="shared" si="141"/>
        <v>1</v>
      </c>
      <c r="O2285">
        <f t="shared" si="142"/>
        <v>12992.3</v>
      </c>
      <c r="P2285">
        <f t="shared" si="143"/>
        <v>12992.3</v>
      </c>
    </row>
    <row r="2286" spans="1:16" x14ac:dyDescent="0.2">
      <c r="A2286" s="2" t="s">
        <v>2720</v>
      </c>
      <c r="B2286" s="2" t="s">
        <v>55</v>
      </c>
      <c r="C2286" s="2" t="s">
        <v>846</v>
      </c>
      <c r="D2286" s="2" t="s">
        <v>33</v>
      </c>
      <c r="E2286" s="2" t="s">
        <v>34</v>
      </c>
      <c r="F2286" s="2">
        <v>2580.44</v>
      </c>
      <c r="G2286" s="2">
        <v>387.07</v>
      </c>
      <c r="H2286" s="2">
        <v>2193.37</v>
      </c>
      <c r="I2286" s="2" t="s">
        <v>29</v>
      </c>
      <c r="J2286" s="4">
        <v>1.1764727337384939</v>
      </c>
      <c r="K2286" t="str">
        <f>_xlfn.XLOOKUP(D2286, dim_channels!A:A, dim_channels!C:C, "Not Found")</f>
        <v>OTA</v>
      </c>
      <c r="L2286" t="str">
        <f>_xlfn.XLOOKUP(D2286, dim_channels!A:A, dim_channels!B:B, "Not Found")</f>
        <v>Booking.com</v>
      </c>
      <c r="M2286">
        <f t="shared" si="140"/>
        <v>0</v>
      </c>
      <c r="N2286">
        <f t="shared" si="141"/>
        <v>1</v>
      </c>
      <c r="O2286">
        <f t="shared" si="142"/>
        <v>2193.37</v>
      </c>
      <c r="P2286">
        <f t="shared" si="143"/>
        <v>2580.44</v>
      </c>
    </row>
    <row r="2287" spans="1:16" x14ac:dyDescent="0.2">
      <c r="A2287" s="3" t="s">
        <v>2721</v>
      </c>
      <c r="B2287" s="3" t="s">
        <v>996</v>
      </c>
      <c r="C2287" s="3" t="s">
        <v>454</v>
      </c>
      <c r="D2287" s="3" t="s">
        <v>64</v>
      </c>
      <c r="E2287" s="3" t="s">
        <v>115</v>
      </c>
      <c r="F2287" s="3">
        <v>3051.57</v>
      </c>
      <c r="G2287" s="3">
        <v>0</v>
      </c>
      <c r="H2287" s="3">
        <v>3051.57</v>
      </c>
      <c r="I2287" s="3" t="s">
        <v>41</v>
      </c>
      <c r="J2287" s="5">
        <v>1</v>
      </c>
      <c r="K2287" t="str">
        <f>_xlfn.XLOOKUP(D2287, dim_channels!A:A, dim_channels!C:C, "Not Found")</f>
        <v>Direct</v>
      </c>
      <c r="L2287" t="str">
        <f>_xlfn.XLOOKUP(D2287, dim_channels!A:A, dim_channels!B:B, "Not Found")</f>
        <v>Direct Website</v>
      </c>
      <c r="M2287">
        <f t="shared" si="140"/>
        <v>1</v>
      </c>
      <c r="N2287">
        <f t="shared" si="141"/>
        <v>0</v>
      </c>
      <c r="O2287">
        <f t="shared" si="142"/>
        <v>0</v>
      </c>
      <c r="P2287">
        <f t="shared" si="143"/>
        <v>0</v>
      </c>
    </row>
    <row r="2288" spans="1:16" x14ac:dyDescent="0.2">
      <c r="A2288" s="2" t="s">
        <v>2722</v>
      </c>
      <c r="B2288" s="2" t="s">
        <v>106</v>
      </c>
      <c r="C2288" s="2" t="s">
        <v>181</v>
      </c>
      <c r="D2288" s="2" t="s">
        <v>33</v>
      </c>
      <c r="E2288" s="2" t="s">
        <v>60</v>
      </c>
      <c r="F2288" s="2">
        <v>9681.23</v>
      </c>
      <c r="G2288" s="2">
        <v>0</v>
      </c>
      <c r="H2288" s="2">
        <v>9681.23</v>
      </c>
      <c r="I2288" s="2" t="s">
        <v>29</v>
      </c>
      <c r="J2288" s="4">
        <v>1</v>
      </c>
      <c r="K2288" t="str">
        <f>_xlfn.XLOOKUP(D2288, dim_channels!A:A, dim_channels!C:C, "Not Found")</f>
        <v>OTA</v>
      </c>
      <c r="L2288" t="str">
        <f>_xlfn.XLOOKUP(D2288, dim_channels!A:A, dim_channels!B:B, "Not Found")</f>
        <v>Booking.com</v>
      </c>
      <c r="M2288">
        <f t="shared" si="140"/>
        <v>0</v>
      </c>
      <c r="N2288">
        <f t="shared" si="141"/>
        <v>1</v>
      </c>
      <c r="O2288">
        <f t="shared" si="142"/>
        <v>9681.23</v>
      </c>
      <c r="P2288">
        <f t="shared" si="143"/>
        <v>9681.23</v>
      </c>
    </row>
    <row r="2289" spans="1:16" x14ac:dyDescent="0.2">
      <c r="A2289" s="3" t="s">
        <v>2723</v>
      </c>
      <c r="B2289" s="3" t="s">
        <v>312</v>
      </c>
      <c r="C2289" s="3" t="s">
        <v>534</v>
      </c>
      <c r="D2289" s="3" t="s">
        <v>64</v>
      </c>
      <c r="E2289" s="3" t="s">
        <v>34</v>
      </c>
      <c r="F2289" s="3">
        <v>5647.31</v>
      </c>
      <c r="G2289" s="3">
        <v>0</v>
      </c>
      <c r="H2289" s="3">
        <v>5647.31</v>
      </c>
      <c r="I2289" s="3" t="s">
        <v>29</v>
      </c>
      <c r="J2289" s="5">
        <v>1</v>
      </c>
      <c r="K2289" t="str">
        <f>_xlfn.XLOOKUP(D2289, dim_channels!A:A, dim_channels!C:C, "Not Found")</f>
        <v>Direct</v>
      </c>
      <c r="L2289" t="str">
        <f>_xlfn.XLOOKUP(D2289, dim_channels!A:A, dim_channels!B:B, "Not Found")</f>
        <v>Direct Website</v>
      </c>
      <c r="M2289">
        <f t="shared" si="140"/>
        <v>0</v>
      </c>
      <c r="N2289">
        <f t="shared" si="141"/>
        <v>1</v>
      </c>
      <c r="O2289">
        <f t="shared" si="142"/>
        <v>5647.31</v>
      </c>
      <c r="P2289">
        <f t="shared" si="143"/>
        <v>5647.31</v>
      </c>
    </row>
    <row r="2290" spans="1:16" x14ac:dyDescent="0.2">
      <c r="A2290" s="2" t="s">
        <v>2724</v>
      </c>
      <c r="B2290" s="2" t="s">
        <v>139</v>
      </c>
      <c r="C2290" s="2" t="s">
        <v>406</v>
      </c>
      <c r="D2290" s="2" t="s">
        <v>64</v>
      </c>
      <c r="E2290" s="2" t="s">
        <v>34</v>
      </c>
      <c r="F2290" s="2">
        <v>3073.94</v>
      </c>
      <c r="G2290" s="2">
        <v>0</v>
      </c>
      <c r="H2290" s="2">
        <v>3073.94</v>
      </c>
      <c r="I2290" s="2" t="s">
        <v>29</v>
      </c>
      <c r="J2290" s="4">
        <v>1</v>
      </c>
      <c r="K2290" t="str">
        <f>_xlfn.XLOOKUP(D2290, dim_channels!A:A, dim_channels!C:C, "Not Found")</f>
        <v>Direct</v>
      </c>
      <c r="L2290" t="str">
        <f>_xlfn.XLOOKUP(D2290, dim_channels!A:A, dim_channels!B:B, "Not Found")</f>
        <v>Direct Website</v>
      </c>
      <c r="M2290">
        <f t="shared" si="140"/>
        <v>0</v>
      </c>
      <c r="N2290">
        <f t="shared" si="141"/>
        <v>1</v>
      </c>
      <c r="O2290">
        <f t="shared" si="142"/>
        <v>3073.94</v>
      </c>
      <c r="P2290">
        <f t="shared" si="143"/>
        <v>3073.94</v>
      </c>
    </row>
    <row r="2291" spans="1:16" x14ac:dyDescent="0.2">
      <c r="A2291" s="3" t="s">
        <v>2725</v>
      </c>
      <c r="B2291" s="3" t="s">
        <v>241</v>
      </c>
      <c r="C2291" s="3" t="s">
        <v>754</v>
      </c>
      <c r="D2291" s="3" t="s">
        <v>27</v>
      </c>
      <c r="E2291" s="3" t="s">
        <v>28</v>
      </c>
      <c r="F2291" s="3">
        <v>10503.85</v>
      </c>
      <c r="G2291" s="3">
        <v>1890.69</v>
      </c>
      <c r="H2291" s="3">
        <v>8613.16</v>
      </c>
      <c r="I2291" s="3" t="s">
        <v>29</v>
      </c>
      <c r="J2291" s="5">
        <v>1.2195117703607039</v>
      </c>
      <c r="K2291" t="str">
        <f>_xlfn.XLOOKUP(D2291, dim_channels!A:A, dim_channels!C:C, "Not Found")</f>
        <v>OTA</v>
      </c>
      <c r="L2291" t="str">
        <f>_xlfn.XLOOKUP(D2291, dim_channels!A:A, dim_channels!B:B, "Not Found")</f>
        <v>Expedia</v>
      </c>
      <c r="M2291">
        <f t="shared" si="140"/>
        <v>0</v>
      </c>
      <c r="N2291">
        <f t="shared" si="141"/>
        <v>1</v>
      </c>
      <c r="O2291">
        <f t="shared" si="142"/>
        <v>8613.16</v>
      </c>
      <c r="P2291">
        <f t="shared" si="143"/>
        <v>10503.85</v>
      </c>
    </row>
    <row r="2292" spans="1:16" x14ac:dyDescent="0.2">
      <c r="A2292" s="2" t="s">
        <v>2726</v>
      </c>
      <c r="B2292" s="2" t="s">
        <v>198</v>
      </c>
      <c r="C2292" s="2" t="s">
        <v>55</v>
      </c>
      <c r="D2292" s="2" t="s">
        <v>114</v>
      </c>
      <c r="E2292" s="2" t="s">
        <v>46</v>
      </c>
      <c r="F2292" s="2">
        <v>16697.7</v>
      </c>
      <c r="G2292" s="2">
        <v>1669.77</v>
      </c>
      <c r="H2292" s="2">
        <v>15027.93</v>
      </c>
      <c r="I2292" s="2" t="s">
        <v>29</v>
      </c>
      <c r="J2292" s="4">
        <v>1.1111111111111109</v>
      </c>
      <c r="K2292" t="str">
        <f>_xlfn.XLOOKUP(D2292, dim_channels!A:A, dim_channels!C:C, "Not Found")</f>
        <v>Offline</v>
      </c>
      <c r="L2292" t="str">
        <f>_xlfn.XLOOKUP(D2292, dim_channels!A:A, dim_channels!B:B, "Not Found")</f>
        <v>Travel Agency</v>
      </c>
      <c r="M2292">
        <f t="shared" si="140"/>
        <v>0</v>
      </c>
      <c r="N2292">
        <f t="shared" si="141"/>
        <v>1</v>
      </c>
      <c r="O2292">
        <f t="shared" si="142"/>
        <v>15027.93</v>
      </c>
      <c r="P2292">
        <f t="shared" si="143"/>
        <v>16697.7</v>
      </c>
    </row>
    <row r="2293" spans="1:16" x14ac:dyDescent="0.2">
      <c r="A2293" s="3" t="s">
        <v>2727</v>
      </c>
      <c r="B2293" s="3" t="s">
        <v>512</v>
      </c>
      <c r="C2293" s="3" t="s">
        <v>195</v>
      </c>
      <c r="D2293" s="3" t="s">
        <v>27</v>
      </c>
      <c r="E2293" s="3" t="s">
        <v>28</v>
      </c>
      <c r="F2293" s="3">
        <v>9725.44</v>
      </c>
      <c r="G2293" s="3">
        <v>1750.58</v>
      </c>
      <c r="H2293" s="3">
        <v>7974.86</v>
      </c>
      <c r="I2293" s="3" t="s">
        <v>56</v>
      </c>
      <c r="J2293" s="5">
        <v>1.219512317457611</v>
      </c>
      <c r="K2293" t="str">
        <f>_xlfn.XLOOKUP(D2293, dim_channels!A:A, dim_channels!C:C, "Not Found")</f>
        <v>OTA</v>
      </c>
      <c r="L2293" t="str">
        <f>_xlfn.XLOOKUP(D2293, dim_channels!A:A, dim_channels!B:B, "Not Found")</f>
        <v>Expedia</v>
      </c>
      <c r="M2293">
        <f t="shared" si="140"/>
        <v>0</v>
      </c>
      <c r="N2293">
        <f t="shared" si="141"/>
        <v>0</v>
      </c>
      <c r="O2293">
        <f t="shared" si="142"/>
        <v>0</v>
      </c>
      <c r="P2293">
        <f t="shared" si="143"/>
        <v>0</v>
      </c>
    </row>
    <row r="2294" spans="1:16" x14ac:dyDescent="0.2">
      <c r="A2294" s="2" t="s">
        <v>2728</v>
      </c>
      <c r="B2294" s="2" t="s">
        <v>322</v>
      </c>
      <c r="C2294" s="2" t="s">
        <v>322</v>
      </c>
      <c r="D2294" s="2" t="s">
        <v>52</v>
      </c>
      <c r="E2294" s="2" t="s">
        <v>34</v>
      </c>
      <c r="F2294" s="2">
        <v>5057.8999999999996</v>
      </c>
      <c r="G2294" s="2">
        <v>606.95000000000005</v>
      </c>
      <c r="H2294" s="2">
        <v>4450.95</v>
      </c>
      <c r="I2294" s="2" t="s">
        <v>29</v>
      </c>
      <c r="J2294" s="4">
        <v>1.136364146979858</v>
      </c>
      <c r="K2294" t="str">
        <f>_xlfn.XLOOKUP(D2294, dim_channels!A:A, dim_channels!C:C, "Not Found")</f>
        <v>OTA</v>
      </c>
      <c r="L2294" t="str">
        <f>_xlfn.XLOOKUP(D2294, dim_channels!A:A, dim_channels!B:B, "Not Found")</f>
        <v>Agoda</v>
      </c>
      <c r="M2294">
        <f t="shared" si="140"/>
        <v>0</v>
      </c>
      <c r="N2294">
        <f t="shared" si="141"/>
        <v>1</v>
      </c>
      <c r="O2294">
        <f t="shared" si="142"/>
        <v>4450.95</v>
      </c>
      <c r="P2294">
        <f t="shared" si="143"/>
        <v>5057.8999999999996</v>
      </c>
    </row>
    <row r="2295" spans="1:16" x14ac:dyDescent="0.2">
      <c r="A2295" s="3" t="s">
        <v>2729</v>
      </c>
      <c r="B2295" s="3" t="s">
        <v>118</v>
      </c>
      <c r="C2295" s="3" t="s">
        <v>382</v>
      </c>
      <c r="D2295" s="3" t="s">
        <v>27</v>
      </c>
      <c r="E2295" s="3" t="s">
        <v>28</v>
      </c>
      <c r="F2295" s="3">
        <v>8795.4599999999991</v>
      </c>
      <c r="G2295" s="3">
        <v>1583.18</v>
      </c>
      <c r="H2295" s="3">
        <v>7212.28</v>
      </c>
      <c r="I2295" s="3" t="s">
        <v>41</v>
      </c>
      <c r="J2295" s="5">
        <v>1.2195117216746989</v>
      </c>
      <c r="K2295" t="str">
        <f>_xlfn.XLOOKUP(D2295, dim_channels!A:A, dim_channels!C:C, "Not Found")</f>
        <v>OTA</v>
      </c>
      <c r="L2295" t="str">
        <f>_xlfn.XLOOKUP(D2295, dim_channels!A:A, dim_channels!B:B, "Not Found")</f>
        <v>Expedia</v>
      </c>
      <c r="M2295">
        <f t="shared" si="140"/>
        <v>1</v>
      </c>
      <c r="N2295">
        <f t="shared" si="141"/>
        <v>0</v>
      </c>
      <c r="O2295">
        <f t="shared" si="142"/>
        <v>0</v>
      </c>
      <c r="P2295">
        <f t="shared" si="143"/>
        <v>0</v>
      </c>
    </row>
    <row r="2296" spans="1:16" x14ac:dyDescent="0.2">
      <c r="A2296" s="2" t="s">
        <v>2730</v>
      </c>
      <c r="B2296" s="2" t="s">
        <v>602</v>
      </c>
      <c r="C2296" s="2" t="s">
        <v>418</v>
      </c>
      <c r="D2296" s="2" t="s">
        <v>45</v>
      </c>
      <c r="E2296" s="2" t="s">
        <v>89</v>
      </c>
      <c r="F2296" s="2">
        <v>6572.84</v>
      </c>
      <c r="G2296" s="2">
        <v>0</v>
      </c>
      <c r="H2296" s="2">
        <v>6572.84</v>
      </c>
      <c r="I2296" s="2" t="s">
        <v>56</v>
      </c>
      <c r="J2296" s="4">
        <v>1</v>
      </c>
      <c r="K2296" t="str">
        <f>_xlfn.XLOOKUP(D2296, dim_channels!A:A, dim_channels!C:C, "Not Found")</f>
        <v>Corporate</v>
      </c>
      <c r="L2296" t="str">
        <f>_xlfn.XLOOKUP(D2296, dim_channels!A:A, dim_channels!B:B, "Not Found")</f>
        <v>Corporate Direct</v>
      </c>
      <c r="M2296">
        <f t="shared" si="140"/>
        <v>0</v>
      </c>
      <c r="N2296">
        <f t="shared" si="141"/>
        <v>0</v>
      </c>
      <c r="O2296">
        <f t="shared" si="142"/>
        <v>0</v>
      </c>
      <c r="P2296">
        <f t="shared" si="143"/>
        <v>0</v>
      </c>
    </row>
    <row r="2297" spans="1:16" x14ac:dyDescent="0.2">
      <c r="A2297" s="3" t="s">
        <v>2731</v>
      </c>
      <c r="B2297" s="3" t="s">
        <v>193</v>
      </c>
      <c r="C2297" s="3" t="s">
        <v>371</v>
      </c>
      <c r="D2297" s="3" t="s">
        <v>45</v>
      </c>
      <c r="E2297" s="3" t="s">
        <v>89</v>
      </c>
      <c r="F2297" s="3">
        <v>4118.05</v>
      </c>
      <c r="G2297" s="3">
        <v>0</v>
      </c>
      <c r="H2297" s="3">
        <v>4118.05</v>
      </c>
      <c r="I2297" s="3" t="s">
        <v>29</v>
      </c>
      <c r="J2297" s="5">
        <v>1</v>
      </c>
      <c r="K2297" t="str">
        <f>_xlfn.XLOOKUP(D2297, dim_channels!A:A, dim_channels!C:C, "Not Found")</f>
        <v>Corporate</v>
      </c>
      <c r="L2297" t="str">
        <f>_xlfn.XLOOKUP(D2297, dim_channels!A:A, dim_channels!B:B, "Not Found")</f>
        <v>Corporate Direct</v>
      </c>
      <c r="M2297">
        <f t="shared" si="140"/>
        <v>0</v>
      </c>
      <c r="N2297">
        <f t="shared" si="141"/>
        <v>1</v>
      </c>
      <c r="O2297">
        <f t="shared" si="142"/>
        <v>4118.05</v>
      </c>
      <c r="P2297">
        <f t="shared" si="143"/>
        <v>4118.05</v>
      </c>
    </row>
    <row r="2298" spans="1:16" x14ac:dyDescent="0.2">
      <c r="A2298" s="2" t="s">
        <v>2732</v>
      </c>
      <c r="B2298" s="2" t="s">
        <v>971</v>
      </c>
      <c r="C2298" s="2" t="s">
        <v>435</v>
      </c>
      <c r="D2298" s="2" t="s">
        <v>114</v>
      </c>
      <c r="E2298" s="2" t="s">
        <v>46</v>
      </c>
      <c r="F2298" s="2">
        <v>5751.13</v>
      </c>
      <c r="G2298" s="2">
        <v>575.11</v>
      </c>
      <c r="H2298" s="2">
        <v>5176.0200000000004</v>
      </c>
      <c r="I2298" s="2" t="s">
        <v>29</v>
      </c>
      <c r="J2298" s="4">
        <v>1.11111046711566</v>
      </c>
      <c r="K2298" t="str">
        <f>_xlfn.XLOOKUP(D2298, dim_channels!A:A, dim_channels!C:C, "Not Found")</f>
        <v>Offline</v>
      </c>
      <c r="L2298" t="str">
        <f>_xlfn.XLOOKUP(D2298, dim_channels!A:A, dim_channels!B:B, "Not Found")</f>
        <v>Travel Agency</v>
      </c>
      <c r="M2298">
        <f t="shared" si="140"/>
        <v>0</v>
      </c>
      <c r="N2298">
        <f t="shared" si="141"/>
        <v>1</v>
      </c>
      <c r="O2298">
        <f t="shared" si="142"/>
        <v>5176.0200000000004</v>
      </c>
      <c r="P2298">
        <f t="shared" si="143"/>
        <v>5751.13</v>
      </c>
    </row>
    <row r="2299" spans="1:16" x14ac:dyDescent="0.2">
      <c r="A2299" s="3" t="s">
        <v>2733</v>
      </c>
      <c r="B2299" s="3" t="s">
        <v>124</v>
      </c>
      <c r="C2299" s="3" t="s">
        <v>669</v>
      </c>
      <c r="D2299" s="3" t="s">
        <v>64</v>
      </c>
      <c r="E2299" s="3" t="s">
        <v>34</v>
      </c>
      <c r="F2299" s="3">
        <v>3012.45</v>
      </c>
      <c r="G2299" s="3">
        <v>0</v>
      </c>
      <c r="H2299" s="3">
        <v>3012.45</v>
      </c>
      <c r="I2299" s="3" t="s">
        <v>29</v>
      </c>
      <c r="J2299" s="5">
        <v>1</v>
      </c>
      <c r="K2299" t="str">
        <f>_xlfn.XLOOKUP(D2299, dim_channels!A:A, dim_channels!C:C, "Not Found")</f>
        <v>Direct</v>
      </c>
      <c r="L2299" t="str">
        <f>_xlfn.XLOOKUP(D2299, dim_channels!A:A, dim_channels!B:B, "Not Found")</f>
        <v>Direct Website</v>
      </c>
      <c r="M2299">
        <f t="shared" si="140"/>
        <v>0</v>
      </c>
      <c r="N2299">
        <f t="shared" si="141"/>
        <v>1</v>
      </c>
      <c r="O2299">
        <f t="shared" si="142"/>
        <v>3012.45</v>
      </c>
      <c r="P2299">
        <f t="shared" si="143"/>
        <v>3012.45</v>
      </c>
    </row>
    <row r="2300" spans="1:16" x14ac:dyDescent="0.2">
      <c r="A2300" s="2" t="s">
        <v>2734</v>
      </c>
      <c r="B2300" s="2" t="s">
        <v>590</v>
      </c>
      <c r="C2300" s="2" t="s">
        <v>512</v>
      </c>
      <c r="D2300" s="2" t="s">
        <v>114</v>
      </c>
      <c r="E2300" s="2" t="s">
        <v>115</v>
      </c>
      <c r="F2300" s="2">
        <v>5177.95</v>
      </c>
      <c r="G2300" s="2">
        <v>517.79</v>
      </c>
      <c r="H2300" s="2">
        <v>4660.16</v>
      </c>
      <c r="I2300" s="2" t="s">
        <v>56</v>
      </c>
      <c r="J2300" s="4">
        <v>1.1111099189727389</v>
      </c>
      <c r="K2300" t="str">
        <f>_xlfn.XLOOKUP(D2300, dim_channels!A:A, dim_channels!C:C, "Not Found")</f>
        <v>Offline</v>
      </c>
      <c r="L2300" t="str">
        <f>_xlfn.XLOOKUP(D2300, dim_channels!A:A, dim_channels!B:B, "Not Found")</f>
        <v>Travel Agency</v>
      </c>
      <c r="M2300">
        <f t="shared" si="140"/>
        <v>0</v>
      </c>
      <c r="N2300">
        <f t="shared" si="141"/>
        <v>0</v>
      </c>
      <c r="O2300">
        <f t="shared" si="142"/>
        <v>0</v>
      </c>
      <c r="P2300">
        <f t="shared" si="143"/>
        <v>0</v>
      </c>
    </row>
    <row r="2301" spans="1:16" x14ac:dyDescent="0.2">
      <c r="A2301" s="3" t="s">
        <v>2735</v>
      </c>
      <c r="B2301" s="3" t="s">
        <v>781</v>
      </c>
      <c r="C2301" s="3" t="s">
        <v>266</v>
      </c>
      <c r="D2301" s="3" t="s">
        <v>52</v>
      </c>
      <c r="E2301" s="3" t="s">
        <v>60</v>
      </c>
      <c r="F2301" s="3">
        <v>4957.91</v>
      </c>
      <c r="G2301" s="3">
        <v>0</v>
      </c>
      <c r="H2301" s="3">
        <v>4957.91</v>
      </c>
      <c r="I2301" s="3" t="s">
        <v>56</v>
      </c>
      <c r="J2301" s="5">
        <v>1</v>
      </c>
      <c r="K2301" t="str">
        <f>_xlfn.XLOOKUP(D2301, dim_channels!A:A, dim_channels!C:C, "Not Found")</f>
        <v>OTA</v>
      </c>
      <c r="L2301" t="str">
        <f>_xlfn.XLOOKUP(D2301, dim_channels!A:A, dim_channels!B:B, "Not Found")</f>
        <v>Agoda</v>
      </c>
      <c r="M2301">
        <f t="shared" si="140"/>
        <v>0</v>
      </c>
      <c r="N2301">
        <f t="shared" si="141"/>
        <v>0</v>
      </c>
      <c r="O2301">
        <f t="shared" si="142"/>
        <v>0</v>
      </c>
      <c r="P2301">
        <f t="shared" si="143"/>
        <v>0</v>
      </c>
    </row>
    <row r="2302" spans="1:16" x14ac:dyDescent="0.2">
      <c r="A2302" s="2" t="s">
        <v>2736</v>
      </c>
      <c r="B2302" s="2" t="s">
        <v>458</v>
      </c>
      <c r="C2302" s="2" t="s">
        <v>355</v>
      </c>
      <c r="D2302" s="2" t="s">
        <v>52</v>
      </c>
      <c r="E2302" s="2" t="s">
        <v>34</v>
      </c>
      <c r="F2302" s="2">
        <v>11169.05</v>
      </c>
      <c r="G2302" s="2">
        <v>1340.29</v>
      </c>
      <c r="H2302" s="2">
        <v>9828.76</v>
      </c>
      <c r="I2302" s="2" t="s">
        <v>41</v>
      </c>
      <c r="J2302" s="4">
        <v>1.1363640988283359</v>
      </c>
      <c r="K2302" t="str">
        <f>_xlfn.XLOOKUP(D2302, dim_channels!A:A, dim_channels!C:C, "Not Found")</f>
        <v>OTA</v>
      </c>
      <c r="L2302" t="str">
        <f>_xlfn.XLOOKUP(D2302, dim_channels!A:A, dim_channels!B:B, "Not Found")</f>
        <v>Agoda</v>
      </c>
      <c r="M2302">
        <f t="shared" si="140"/>
        <v>1</v>
      </c>
      <c r="N2302">
        <f t="shared" si="141"/>
        <v>0</v>
      </c>
      <c r="O2302">
        <f t="shared" si="142"/>
        <v>0</v>
      </c>
      <c r="P2302">
        <f t="shared" si="143"/>
        <v>0</v>
      </c>
    </row>
    <row r="2303" spans="1:16" x14ac:dyDescent="0.2">
      <c r="A2303" s="3" t="s">
        <v>2737</v>
      </c>
      <c r="B2303" s="3" t="s">
        <v>425</v>
      </c>
      <c r="C2303" s="3" t="s">
        <v>91</v>
      </c>
      <c r="D2303" s="3" t="s">
        <v>64</v>
      </c>
      <c r="E2303" s="3" t="s">
        <v>115</v>
      </c>
      <c r="F2303" s="3">
        <v>17100.22</v>
      </c>
      <c r="G2303" s="3">
        <v>0</v>
      </c>
      <c r="H2303" s="3">
        <v>17100.22</v>
      </c>
      <c r="I2303" s="3" t="s">
        <v>56</v>
      </c>
      <c r="J2303" s="5">
        <v>1</v>
      </c>
      <c r="K2303" t="str">
        <f>_xlfn.XLOOKUP(D2303, dim_channels!A:A, dim_channels!C:C, "Not Found")</f>
        <v>Direct</v>
      </c>
      <c r="L2303" t="str">
        <f>_xlfn.XLOOKUP(D2303, dim_channels!A:A, dim_channels!B:B, "Not Found")</f>
        <v>Direct Website</v>
      </c>
      <c r="M2303">
        <f t="shared" si="140"/>
        <v>0</v>
      </c>
      <c r="N2303">
        <f t="shared" si="141"/>
        <v>0</v>
      </c>
      <c r="O2303">
        <f t="shared" si="142"/>
        <v>0</v>
      </c>
      <c r="P2303">
        <f t="shared" si="143"/>
        <v>0</v>
      </c>
    </row>
    <row r="2304" spans="1:16" x14ac:dyDescent="0.2">
      <c r="A2304" s="2" t="s">
        <v>2738</v>
      </c>
      <c r="B2304" s="2" t="s">
        <v>54</v>
      </c>
      <c r="C2304" s="2" t="s">
        <v>1101</v>
      </c>
      <c r="D2304" s="2" t="s">
        <v>33</v>
      </c>
      <c r="E2304" s="2" t="s">
        <v>60</v>
      </c>
      <c r="F2304" s="2">
        <v>6136.16</v>
      </c>
      <c r="G2304" s="2">
        <v>0</v>
      </c>
      <c r="H2304" s="2">
        <v>6136.16</v>
      </c>
      <c r="I2304" s="2" t="s">
        <v>41</v>
      </c>
      <c r="J2304" s="4">
        <v>1</v>
      </c>
      <c r="K2304" t="str">
        <f>_xlfn.XLOOKUP(D2304, dim_channels!A:A, dim_channels!C:C, "Not Found")</f>
        <v>OTA</v>
      </c>
      <c r="L2304" t="str">
        <f>_xlfn.XLOOKUP(D2304, dim_channels!A:A, dim_channels!B:B, "Not Found")</f>
        <v>Booking.com</v>
      </c>
      <c r="M2304">
        <f t="shared" si="140"/>
        <v>1</v>
      </c>
      <c r="N2304">
        <f t="shared" si="141"/>
        <v>0</v>
      </c>
      <c r="O2304">
        <f t="shared" si="142"/>
        <v>0</v>
      </c>
      <c r="P2304">
        <f t="shared" si="143"/>
        <v>0</v>
      </c>
    </row>
    <row r="2305" spans="1:16" x14ac:dyDescent="0.2">
      <c r="A2305" s="3" t="s">
        <v>2739</v>
      </c>
      <c r="B2305" s="3" t="s">
        <v>253</v>
      </c>
      <c r="C2305" s="3" t="s">
        <v>749</v>
      </c>
      <c r="D2305" s="3" t="s">
        <v>45</v>
      </c>
      <c r="E2305" s="3" t="s">
        <v>46</v>
      </c>
      <c r="F2305" s="3">
        <v>2093.0100000000002</v>
      </c>
      <c r="G2305" s="3">
        <v>104.65</v>
      </c>
      <c r="H2305" s="3">
        <v>1988.36</v>
      </c>
      <c r="I2305" s="3" t="s">
        <v>29</v>
      </c>
      <c r="J2305" s="5">
        <v>1.052631314248929</v>
      </c>
      <c r="K2305" t="str">
        <f>_xlfn.XLOOKUP(D2305, dim_channels!A:A, dim_channels!C:C, "Not Found")</f>
        <v>Corporate</v>
      </c>
      <c r="L2305" t="str">
        <f>_xlfn.XLOOKUP(D2305, dim_channels!A:A, dim_channels!B:B, "Not Found")</f>
        <v>Corporate Direct</v>
      </c>
      <c r="M2305">
        <f t="shared" si="140"/>
        <v>0</v>
      </c>
      <c r="N2305">
        <f t="shared" si="141"/>
        <v>1</v>
      </c>
      <c r="O2305">
        <f t="shared" si="142"/>
        <v>1988.36</v>
      </c>
      <c r="P2305">
        <f t="shared" si="143"/>
        <v>2093.0100000000002</v>
      </c>
    </row>
    <row r="2306" spans="1:16" x14ac:dyDescent="0.2">
      <c r="A2306" s="2" t="s">
        <v>2740</v>
      </c>
      <c r="B2306" s="2" t="s">
        <v>300</v>
      </c>
      <c r="C2306" s="2" t="s">
        <v>702</v>
      </c>
      <c r="D2306" s="2" t="s">
        <v>33</v>
      </c>
      <c r="E2306" s="2" t="s">
        <v>60</v>
      </c>
      <c r="F2306" s="2">
        <v>12068.08</v>
      </c>
      <c r="G2306" s="2">
        <v>0</v>
      </c>
      <c r="H2306" s="2">
        <v>12068.08</v>
      </c>
      <c r="I2306" s="2" t="s">
        <v>29</v>
      </c>
      <c r="J2306" s="4">
        <v>1</v>
      </c>
      <c r="K2306" t="str">
        <f>_xlfn.XLOOKUP(D2306, dim_channels!A:A, dim_channels!C:C, "Not Found")</f>
        <v>OTA</v>
      </c>
      <c r="L2306" t="str">
        <f>_xlfn.XLOOKUP(D2306, dim_channels!A:A, dim_channels!B:B, "Not Found")</f>
        <v>Booking.com</v>
      </c>
      <c r="M2306">
        <f t="shared" si="140"/>
        <v>0</v>
      </c>
      <c r="N2306">
        <f t="shared" si="141"/>
        <v>1</v>
      </c>
      <c r="O2306">
        <f t="shared" si="142"/>
        <v>12068.08</v>
      </c>
      <c r="P2306">
        <f t="shared" si="143"/>
        <v>12068.08</v>
      </c>
    </row>
    <row r="2307" spans="1:16" x14ac:dyDescent="0.2">
      <c r="A2307" s="3" t="s">
        <v>2741</v>
      </c>
      <c r="B2307" s="3" t="s">
        <v>778</v>
      </c>
      <c r="C2307" s="3" t="s">
        <v>445</v>
      </c>
      <c r="D2307" s="3" t="s">
        <v>52</v>
      </c>
      <c r="E2307" s="3" t="s">
        <v>60</v>
      </c>
      <c r="F2307" s="3">
        <v>9028.39</v>
      </c>
      <c r="G2307" s="3">
        <v>0</v>
      </c>
      <c r="H2307" s="3">
        <v>9028.39</v>
      </c>
      <c r="I2307" s="3" t="s">
        <v>29</v>
      </c>
      <c r="J2307" s="5">
        <v>1</v>
      </c>
      <c r="K2307" t="str">
        <f>_xlfn.XLOOKUP(D2307, dim_channels!A:A, dim_channels!C:C, "Not Found")</f>
        <v>OTA</v>
      </c>
      <c r="L2307" t="str">
        <f>_xlfn.XLOOKUP(D2307, dim_channels!A:A, dim_channels!B:B, "Not Found")</f>
        <v>Agoda</v>
      </c>
      <c r="M2307">
        <f t="shared" ref="M2307:M2370" si="144">IF(I2307="Cancelled",1,0)</f>
        <v>0</v>
      </c>
      <c r="N2307">
        <f t="shared" ref="N2307:N2370" si="145">IF(TRIM(UPPER(I2307))="CHECKED-OUT",1,0)</f>
        <v>1</v>
      </c>
      <c r="O2307">
        <f t="shared" ref="O2307:O2370" si="146">IF(TRIM(UPPER(I2307))="CHECKED-OUT",H2307,0)</f>
        <v>9028.39</v>
      </c>
      <c r="P2307">
        <f t="shared" ref="P2307:P2370" si="147">IF(TRIM(UPPER(I2307))="CHECKED-OUT",F2307,0)</f>
        <v>9028.39</v>
      </c>
    </row>
    <row r="2308" spans="1:16" x14ac:dyDescent="0.2">
      <c r="A2308" s="2" t="s">
        <v>2742</v>
      </c>
      <c r="B2308" s="2" t="s">
        <v>1101</v>
      </c>
      <c r="C2308" s="2" t="s">
        <v>497</v>
      </c>
      <c r="D2308" s="2" t="s">
        <v>33</v>
      </c>
      <c r="E2308" s="2" t="s">
        <v>34</v>
      </c>
      <c r="F2308" s="2">
        <v>3016.43</v>
      </c>
      <c r="G2308" s="2">
        <v>452.46</v>
      </c>
      <c r="H2308" s="2">
        <v>2563.9699999999998</v>
      </c>
      <c r="I2308" s="2" t="s">
        <v>29</v>
      </c>
      <c r="J2308" s="4">
        <v>1.1764685234226611</v>
      </c>
      <c r="K2308" t="str">
        <f>_xlfn.XLOOKUP(D2308, dim_channels!A:A, dim_channels!C:C, "Not Found")</f>
        <v>OTA</v>
      </c>
      <c r="L2308" t="str">
        <f>_xlfn.XLOOKUP(D2308, dim_channels!A:A, dim_channels!B:B, "Not Found")</f>
        <v>Booking.com</v>
      </c>
      <c r="M2308">
        <f t="shared" si="144"/>
        <v>0</v>
      </c>
      <c r="N2308">
        <f t="shared" si="145"/>
        <v>1</v>
      </c>
      <c r="O2308">
        <f t="shared" si="146"/>
        <v>2563.9699999999998</v>
      </c>
      <c r="P2308">
        <f t="shared" si="147"/>
        <v>3016.43</v>
      </c>
    </row>
    <row r="2309" spans="1:16" x14ac:dyDescent="0.2">
      <c r="A2309" s="3" t="s">
        <v>2743</v>
      </c>
      <c r="B2309" s="3" t="s">
        <v>317</v>
      </c>
      <c r="C2309" s="3" t="s">
        <v>318</v>
      </c>
      <c r="D2309" s="3" t="s">
        <v>52</v>
      </c>
      <c r="E2309" s="3" t="s">
        <v>60</v>
      </c>
      <c r="F2309" s="3">
        <v>5251.16</v>
      </c>
      <c r="G2309" s="3">
        <v>0</v>
      </c>
      <c r="H2309" s="3">
        <v>5251.16</v>
      </c>
      <c r="I2309" s="3" t="s">
        <v>56</v>
      </c>
      <c r="J2309" s="5">
        <v>1</v>
      </c>
      <c r="K2309" t="str">
        <f>_xlfn.XLOOKUP(D2309, dim_channels!A:A, dim_channels!C:C, "Not Found")</f>
        <v>OTA</v>
      </c>
      <c r="L2309" t="str">
        <f>_xlfn.XLOOKUP(D2309, dim_channels!A:A, dim_channels!B:B, "Not Found")</f>
        <v>Agoda</v>
      </c>
      <c r="M2309">
        <f t="shared" si="144"/>
        <v>0</v>
      </c>
      <c r="N2309">
        <f t="shared" si="145"/>
        <v>0</v>
      </c>
      <c r="O2309">
        <f t="shared" si="146"/>
        <v>0</v>
      </c>
      <c r="P2309">
        <f t="shared" si="147"/>
        <v>0</v>
      </c>
    </row>
    <row r="2310" spans="1:16" x14ac:dyDescent="0.2">
      <c r="A2310" s="2" t="s">
        <v>2744</v>
      </c>
      <c r="B2310" s="2" t="s">
        <v>44</v>
      </c>
      <c r="C2310" s="2" t="s">
        <v>708</v>
      </c>
      <c r="D2310" s="2" t="s">
        <v>64</v>
      </c>
      <c r="E2310" s="2" t="s">
        <v>115</v>
      </c>
      <c r="F2310" s="2">
        <v>24661.13</v>
      </c>
      <c r="G2310" s="2">
        <v>0</v>
      </c>
      <c r="H2310" s="2">
        <v>24661.13</v>
      </c>
      <c r="I2310" s="2" t="s">
        <v>56</v>
      </c>
      <c r="J2310" s="4">
        <v>1</v>
      </c>
      <c r="K2310" t="str">
        <f>_xlfn.XLOOKUP(D2310, dim_channels!A:A, dim_channels!C:C, "Not Found")</f>
        <v>Direct</v>
      </c>
      <c r="L2310" t="str">
        <f>_xlfn.XLOOKUP(D2310, dim_channels!A:A, dim_channels!B:B, "Not Found")</f>
        <v>Direct Website</v>
      </c>
      <c r="M2310">
        <f t="shared" si="144"/>
        <v>0</v>
      </c>
      <c r="N2310">
        <f t="shared" si="145"/>
        <v>0</v>
      </c>
      <c r="O2310">
        <f t="shared" si="146"/>
        <v>0</v>
      </c>
      <c r="P2310">
        <f t="shared" si="147"/>
        <v>0</v>
      </c>
    </row>
    <row r="2311" spans="1:16" x14ac:dyDescent="0.2">
      <c r="A2311" s="3" t="s">
        <v>2745</v>
      </c>
      <c r="B2311" s="3" t="s">
        <v>590</v>
      </c>
      <c r="C2311" s="3" t="s">
        <v>578</v>
      </c>
      <c r="D2311" s="3" t="s">
        <v>27</v>
      </c>
      <c r="E2311" s="3" t="s">
        <v>60</v>
      </c>
      <c r="F2311" s="3">
        <v>3145.18</v>
      </c>
      <c r="G2311" s="3">
        <v>0</v>
      </c>
      <c r="H2311" s="3">
        <v>3145.18</v>
      </c>
      <c r="I2311" s="3" t="s">
        <v>41</v>
      </c>
      <c r="J2311" s="5">
        <v>1</v>
      </c>
      <c r="K2311" t="str">
        <f>_xlfn.XLOOKUP(D2311, dim_channels!A:A, dim_channels!C:C, "Not Found")</f>
        <v>OTA</v>
      </c>
      <c r="L2311" t="str">
        <f>_xlfn.XLOOKUP(D2311, dim_channels!A:A, dim_channels!B:B, "Not Found")</f>
        <v>Expedia</v>
      </c>
      <c r="M2311">
        <f t="shared" si="144"/>
        <v>1</v>
      </c>
      <c r="N2311">
        <f t="shared" si="145"/>
        <v>0</v>
      </c>
      <c r="O2311">
        <f t="shared" si="146"/>
        <v>0</v>
      </c>
      <c r="P2311">
        <f t="shared" si="147"/>
        <v>0</v>
      </c>
    </row>
    <row r="2312" spans="1:16" x14ac:dyDescent="0.2">
      <c r="A2312" s="2" t="s">
        <v>2746</v>
      </c>
      <c r="B2312" s="2" t="s">
        <v>996</v>
      </c>
      <c r="C2312" s="2" t="s">
        <v>285</v>
      </c>
      <c r="D2312" s="2" t="s">
        <v>45</v>
      </c>
      <c r="E2312" s="2" t="s">
        <v>89</v>
      </c>
      <c r="F2312" s="2">
        <v>2733.35</v>
      </c>
      <c r="G2312" s="2">
        <v>0</v>
      </c>
      <c r="H2312" s="2">
        <v>2733.35</v>
      </c>
      <c r="I2312" s="2" t="s">
        <v>56</v>
      </c>
      <c r="J2312" s="4">
        <v>1</v>
      </c>
      <c r="K2312" t="str">
        <f>_xlfn.XLOOKUP(D2312, dim_channels!A:A, dim_channels!C:C, "Not Found")</f>
        <v>Corporate</v>
      </c>
      <c r="L2312" t="str">
        <f>_xlfn.XLOOKUP(D2312, dim_channels!A:A, dim_channels!B:B, "Not Found")</f>
        <v>Corporate Direct</v>
      </c>
      <c r="M2312">
        <f t="shared" si="144"/>
        <v>0</v>
      </c>
      <c r="N2312">
        <f t="shared" si="145"/>
        <v>0</v>
      </c>
      <c r="O2312">
        <f t="shared" si="146"/>
        <v>0</v>
      </c>
      <c r="P2312">
        <f t="shared" si="147"/>
        <v>0</v>
      </c>
    </row>
    <row r="2313" spans="1:16" x14ac:dyDescent="0.2">
      <c r="A2313" s="3" t="s">
        <v>2747</v>
      </c>
      <c r="B2313" s="3" t="s">
        <v>1101</v>
      </c>
      <c r="C2313" s="3" t="s">
        <v>251</v>
      </c>
      <c r="D2313" s="3" t="s">
        <v>64</v>
      </c>
      <c r="E2313" s="3" t="s">
        <v>28</v>
      </c>
      <c r="F2313" s="3">
        <v>6934.22</v>
      </c>
      <c r="G2313" s="3">
        <v>0</v>
      </c>
      <c r="H2313" s="3">
        <v>6934.22</v>
      </c>
      <c r="I2313" s="3" t="s">
        <v>56</v>
      </c>
      <c r="J2313" s="5">
        <v>1</v>
      </c>
      <c r="K2313" t="str">
        <f>_xlfn.XLOOKUP(D2313, dim_channels!A:A, dim_channels!C:C, "Not Found")</f>
        <v>Direct</v>
      </c>
      <c r="L2313" t="str">
        <f>_xlfn.XLOOKUP(D2313, dim_channels!A:A, dim_channels!B:B, "Not Found")</f>
        <v>Direct Website</v>
      </c>
      <c r="M2313">
        <f t="shared" si="144"/>
        <v>0</v>
      </c>
      <c r="N2313">
        <f t="shared" si="145"/>
        <v>0</v>
      </c>
      <c r="O2313">
        <f t="shared" si="146"/>
        <v>0</v>
      </c>
      <c r="P2313">
        <f t="shared" si="147"/>
        <v>0</v>
      </c>
    </row>
    <row r="2314" spans="1:16" x14ac:dyDescent="0.2">
      <c r="A2314" s="2" t="s">
        <v>2748</v>
      </c>
      <c r="B2314" s="2" t="s">
        <v>63</v>
      </c>
      <c r="C2314" s="2" t="s">
        <v>367</v>
      </c>
      <c r="D2314" s="2" t="s">
        <v>27</v>
      </c>
      <c r="E2314" s="2" t="s">
        <v>60</v>
      </c>
      <c r="F2314" s="2">
        <v>10344.129999999999</v>
      </c>
      <c r="G2314" s="2">
        <v>0</v>
      </c>
      <c r="H2314" s="2">
        <v>10344.129999999999</v>
      </c>
      <c r="I2314" s="2" t="s">
        <v>41</v>
      </c>
      <c r="J2314" s="4">
        <v>1</v>
      </c>
      <c r="K2314" t="str">
        <f>_xlfn.XLOOKUP(D2314, dim_channels!A:A, dim_channels!C:C, "Not Found")</f>
        <v>OTA</v>
      </c>
      <c r="L2314" t="str">
        <f>_xlfn.XLOOKUP(D2314, dim_channels!A:A, dim_channels!B:B, "Not Found")</f>
        <v>Expedia</v>
      </c>
      <c r="M2314">
        <f t="shared" si="144"/>
        <v>1</v>
      </c>
      <c r="N2314">
        <f t="shared" si="145"/>
        <v>0</v>
      </c>
      <c r="O2314">
        <f t="shared" si="146"/>
        <v>0</v>
      </c>
      <c r="P2314">
        <f t="shared" si="147"/>
        <v>0</v>
      </c>
    </row>
    <row r="2315" spans="1:16" x14ac:dyDescent="0.2">
      <c r="A2315" s="3" t="s">
        <v>2749</v>
      </c>
      <c r="B2315" s="3" t="s">
        <v>817</v>
      </c>
      <c r="C2315" s="3" t="s">
        <v>391</v>
      </c>
      <c r="D2315" s="3" t="s">
        <v>64</v>
      </c>
      <c r="E2315" s="3" t="s">
        <v>28</v>
      </c>
      <c r="F2315" s="3">
        <v>8113.79</v>
      </c>
      <c r="G2315" s="3">
        <v>0</v>
      </c>
      <c r="H2315" s="3">
        <v>8113.79</v>
      </c>
      <c r="I2315" s="3" t="s">
        <v>56</v>
      </c>
      <c r="J2315" s="5">
        <v>1</v>
      </c>
      <c r="K2315" t="str">
        <f>_xlfn.XLOOKUP(D2315, dim_channels!A:A, dim_channels!C:C, "Not Found")</f>
        <v>Direct</v>
      </c>
      <c r="L2315" t="str">
        <f>_xlfn.XLOOKUP(D2315, dim_channels!A:A, dim_channels!B:B, "Not Found")</f>
        <v>Direct Website</v>
      </c>
      <c r="M2315">
        <f t="shared" si="144"/>
        <v>0</v>
      </c>
      <c r="N2315">
        <f t="shared" si="145"/>
        <v>0</v>
      </c>
      <c r="O2315">
        <f t="shared" si="146"/>
        <v>0</v>
      </c>
      <c r="P2315">
        <f t="shared" si="147"/>
        <v>0</v>
      </c>
    </row>
    <row r="2316" spans="1:16" x14ac:dyDescent="0.2">
      <c r="A2316" s="2" t="s">
        <v>2750</v>
      </c>
      <c r="B2316" s="2" t="s">
        <v>297</v>
      </c>
      <c r="C2316" s="2" t="s">
        <v>63</v>
      </c>
      <c r="D2316" s="2" t="s">
        <v>33</v>
      </c>
      <c r="E2316" s="2" t="s">
        <v>34</v>
      </c>
      <c r="F2316" s="2">
        <v>2800.37</v>
      </c>
      <c r="G2316" s="2">
        <v>420.06</v>
      </c>
      <c r="H2316" s="2">
        <v>2380.31</v>
      </c>
      <c r="I2316" s="2" t="s">
        <v>29</v>
      </c>
      <c r="J2316" s="4">
        <v>1.1764728123647761</v>
      </c>
      <c r="K2316" t="str">
        <f>_xlfn.XLOOKUP(D2316, dim_channels!A:A, dim_channels!C:C, "Not Found")</f>
        <v>OTA</v>
      </c>
      <c r="L2316" t="str">
        <f>_xlfn.XLOOKUP(D2316, dim_channels!A:A, dim_channels!B:B, "Not Found")</f>
        <v>Booking.com</v>
      </c>
      <c r="M2316">
        <f t="shared" si="144"/>
        <v>0</v>
      </c>
      <c r="N2316">
        <f t="shared" si="145"/>
        <v>1</v>
      </c>
      <c r="O2316">
        <f t="shared" si="146"/>
        <v>2380.31</v>
      </c>
      <c r="P2316">
        <f t="shared" si="147"/>
        <v>2800.37</v>
      </c>
    </row>
    <row r="2317" spans="1:16" x14ac:dyDescent="0.2">
      <c r="A2317" s="3" t="s">
        <v>2751</v>
      </c>
      <c r="B2317" s="3" t="s">
        <v>271</v>
      </c>
      <c r="C2317" s="3" t="s">
        <v>343</v>
      </c>
      <c r="D2317" s="3" t="s">
        <v>45</v>
      </c>
      <c r="E2317" s="3" t="s">
        <v>89</v>
      </c>
      <c r="F2317" s="3">
        <v>6598.81</v>
      </c>
      <c r="G2317" s="3">
        <v>0</v>
      </c>
      <c r="H2317" s="3">
        <v>6598.81</v>
      </c>
      <c r="I2317" s="3" t="s">
        <v>29</v>
      </c>
      <c r="J2317" s="5">
        <v>1</v>
      </c>
      <c r="K2317" t="str">
        <f>_xlfn.XLOOKUP(D2317, dim_channels!A:A, dim_channels!C:C, "Not Found")</f>
        <v>Corporate</v>
      </c>
      <c r="L2317" t="str">
        <f>_xlfn.XLOOKUP(D2317, dim_channels!A:A, dim_channels!B:B, "Not Found")</f>
        <v>Corporate Direct</v>
      </c>
      <c r="M2317">
        <f t="shared" si="144"/>
        <v>0</v>
      </c>
      <c r="N2317">
        <f t="shared" si="145"/>
        <v>1</v>
      </c>
      <c r="O2317">
        <f t="shared" si="146"/>
        <v>6598.81</v>
      </c>
      <c r="P2317">
        <f t="shared" si="147"/>
        <v>6598.81</v>
      </c>
    </row>
    <row r="2318" spans="1:16" x14ac:dyDescent="0.2">
      <c r="A2318" s="2" t="s">
        <v>2752</v>
      </c>
      <c r="B2318" s="2" t="s">
        <v>335</v>
      </c>
      <c r="C2318" s="2" t="s">
        <v>357</v>
      </c>
      <c r="D2318" s="2" t="s">
        <v>45</v>
      </c>
      <c r="E2318" s="2" t="s">
        <v>89</v>
      </c>
      <c r="F2318" s="2">
        <v>4319.9399999999996</v>
      </c>
      <c r="G2318" s="2">
        <v>0</v>
      </c>
      <c r="H2318" s="2">
        <v>4319.9399999999996</v>
      </c>
      <c r="I2318" s="2" t="s">
        <v>29</v>
      </c>
      <c r="J2318" s="4">
        <v>1</v>
      </c>
      <c r="K2318" t="str">
        <f>_xlfn.XLOOKUP(D2318, dim_channels!A:A, dim_channels!C:C, "Not Found")</f>
        <v>Corporate</v>
      </c>
      <c r="L2318" t="str">
        <f>_xlfn.XLOOKUP(D2318, dim_channels!A:A, dim_channels!B:B, "Not Found")</f>
        <v>Corporate Direct</v>
      </c>
      <c r="M2318">
        <f t="shared" si="144"/>
        <v>0</v>
      </c>
      <c r="N2318">
        <f t="shared" si="145"/>
        <v>1</v>
      </c>
      <c r="O2318">
        <f t="shared" si="146"/>
        <v>4319.9399999999996</v>
      </c>
      <c r="P2318">
        <f t="shared" si="147"/>
        <v>4319.9399999999996</v>
      </c>
    </row>
    <row r="2319" spans="1:16" x14ac:dyDescent="0.2">
      <c r="A2319" s="3" t="s">
        <v>2753</v>
      </c>
      <c r="B2319" s="3" t="s">
        <v>104</v>
      </c>
      <c r="C2319" s="3" t="s">
        <v>132</v>
      </c>
      <c r="D2319" s="3" t="s">
        <v>33</v>
      </c>
      <c r="E2319" s="3" t="s">
        <v>60</v>
      </c>
      <c r="F2319" s="3">
        <v>2297.7600000000002</v>
      </c>
      <c r="G2319" s="3">
        <v>0</v>
      </c>
      <c r="H2319" s="3">
        <v>2297.7600000000002</v>
      </c>
      <c r="I2319" s="3" t="s">
        <v>41</v>
      </c>
      <c r="J2319" s="5">
        <v>1</v>
      </c>
      <c r="K2319" t="str">
        <f>_xlfn.XLOOKUP(D2319, dim_channels!A:A, dim_channels!C:C, "Not Found")</f>
        <v>OTA</v>
      </c>
      <c r="L2319" t="str">
        <f>_xlfn.XLOOKUP(D2319, dim_channels!A:A, dim_channels!B:B, "Not Found")</f>
        <v>Booking.com</v>
      </c>
      <c r="M2319">
        <f t="shared" si="144"/>
        <v>1</v>
      </c>
      <c r="N2319">
        <f t="shared" si="145"/>
        <v>0</v>
      </c>
      <c r="O2319">
        <f t="shared" si="146"/>
        <v>0</v>
      </c>
      <c r="P2319">
        <f t="shared" si="147"/>
        <v>0</v>
      </c>
    </row>
    <row r="2320" spans="1:16" x14ac:dyDescent="0.2">
      <c r="A2320" s="2" t="s">
        <v>2754</v>
      </c>
      <c r="B2320" s="2" t="s">
        <v>714</v>
      </c>
      <c r="C2320" s="2" t="s">
        <v>141</v>
      </c>
      <c r="D2320" s="2" t="s">
        <v>64</v>
      </c>
      <c r="E2320" s="2" t="s">
        <v>115</v>
      </c>
      <c r="F2320" s="2">
        <v>20473.849999999999</v>
      </c>
      <c r="G2320" s="2">
        <v>0</v>
      </c>
      <c r="H2320" s="2">
        <v>20473.849999999999</v>
      </c>
      <c r="I2320" s="2" t="s">
        <v>29</v>
      </c>
      <c r="J2320" s="4">
        <v>1</v>
      </c>
      <c r="K2320" t="str">
        <f>_xlfn.XLOOKUP(D2320, dim_channels!A:A, dim_channels!C:C, "Not Found")</f>
        <v>Direct</v>
      </c>
      <c r="L2320" t="str">
        <f>_xlfn.XLOOKUP(D2320, dim_channels!A:A, dim_channels!B:B, "Not Found")</f>
        <v>Direct Website</v>
      </c>
      <c r="M2320">
        <f t="shared" si="144"/>
        <v>0</v>
      </c>
      <c r="N2320">
        <f t="shared" si="145"/>
        <v>1</v>
      </c>
      <c r="O2320">
        <f t="shared" si="146"/>
        <v>20473.849999999999</v>
      </c>
      <c r="P2320">
        <f t="shared" si="147"/>
        <v>20473.849999999999</v>
      </c>
    </row>
    <row r="2321" spans="1:16" x14ac:dyDescent="0.2">
      <c r="A2321" s="3" t="s">
        <v>2755</v>
      </c>
      <c r="B2321" s="3" t="s">
        <v>983</v>
      </c>
      <c r="C2321" s="3" t="s">
        <v>1623</v>
      </c>
      <c r="D2321" s="3" t="s">
        <v>45</v>
      </c>
      <c r="E2321" s="3" t="s">
        <v>46</v>
      </c>
      <c r="F2321" s="3">
        <v>11997.35</v>
      </c>
      <c r="G2321" s="3">
        <v>599.87</v>
      </c>
      <c r="H2321" s="3">
        <v>11397.48</v>
      </c>
      <c r="I2321" s="3" t="s">
        <v>29</v>
      </c>
      <c r="J2321" s="5">
        <v>1.052631809838666</v>
      </c>
      <c r="K2321" t="str">
        <f>_xlfn.XLOOKUP(D2321, dim_channels!A:A, dim_channels!C:C, "Not Found")</f>
        <v>Corporate</v>
      </c>
      <c r="L2321" t="str">
        <f>_xlfn.XLOOKUP(D2321, dim_channels!A:A, dim_channels!B:B, "Not Found")</f>
        <v>Corporate Direct</v>
      </c>
      <c r="M2321">
        <f t="shared" si="144"/>
        <v>0</v>
      </c>
      <c r="N2321">
        <f t="shared" si="145"/>
        <v>1</v>
      </c>
      <c r="O2321">
        <f t="shared" si="146"/>
        <v>11397.48</v>
      </c>
      <c r="P2321">
        <f t="shared" si="147"/>
        <v>11997.35</v>
      </c>
    </row>
    <row r="2322" spans="1:16" x14ac:dyDescent="0.2">
      <c r="A2322" s="2" t="s">
        <v>2756</v>
      </c>
      <c r="B2322" s="2" t="s">
        <v>720</v>
      </c>
      <c r="C2322" s="2" t="s">
        <v>405</v>
      </c>
      <c r="D2322" s="2" t="s">
        <v>169</v>
      </c>
      <c r="E2322" s="2" t="s">
        <v>34</v>
      </c>
      <c r="F2322" s="2">
        <v>7922.39</v>
      </c>
      <c r="G2322" s="2">
        <v>1584.48</v>
      </c>
      <c r="H2322" s="2">
        <v>6337.91</v>
      </c>
      <c r="I2322" s="2" t="s">
        <v>29</v>
      </c>
      <c r="J2322" s="4">
        <v>1.250000394451799</v>
      </c>
      <c r="K2322" t="str">
        <f>_xlfn.XLOOKUP(D2322, dim_channels!A:A, dim_channels!C:C, "Not Found")</f>
        <v>GDS</v>
      </c>
      <c r="L2322" t="str">
        <f>_xlfn.XLOOKUP(D2322, dim_channels!A:A, dim_channels!B:B, "Not Found")</f>
        <v>GDS (Amadeus)</v>
      </c>
      <c r="M2322">
        <f t="shared" si="144"/>
        <v>0</v>
      </c>
      <c r="N2322">
        <f t="shared" si="145"/>
        <v>1</v>
      </c>
      <c r="O2322">
        <f t="shared" si="146"/>
        <v>6337.91</v>
      </c>
      <c r="P2322">
        <f t="shared" si="147"/>
        <v>7922.39</v>
      </c>
    </row>
    <row r="2323" spans="1:16" x14ac:dyDescent="0.2">
      <c r="A2323" s="3" t="s">
        <v>2757</v>
      </c>
      <c r="B2323" s="3" t="s">
        <v>141</v>
      </c>
      <c r="C2323" s="3" t="s">
        <v>420</v>
      </c>
      <c r="D2323" s="3" t="s">
        <v>64</v>
      </c>
      <c r="E2323" s="3" t="s">
        <v>34</v>
      </c>
      <c r="F2323" s="3">
        <v>7977.33</v>
      </c>
      <c r="G2323" s="3">
        <v>0</v>
      </c>
      <c r="H2323" s="3">
        <v>7977.33</v>
      </c>
      <c r="I2323" s="3" t="s">
        <v>29</v>
      </c>
      <c r="J2323" s="5">
        <v>1</v>
      </c>
      <c r="K2323" t="str">
        <f>_xlfn.XLOOKUP(D2323, dim_channels!A:A, dim_channels!C:C, "Not Found")</f>
        <v>Direct</v>
      </c>
      <c r="L2323" t="str">
        <f>_xlfn.XLOOKUP(D2323, dim_channels!A:A, dim_channels!B:B, "Not Found")</f>
        <v>Direct Website</v>
      </c>
      <c r="M2323">
        <f t="shared" si="144"/>
        <v>0</v>
      </c>
      <c r="N2323">
        <f t="shared" si="145"/>
        <v>1</v>
      </c>
      <c r="O2323">
        <f t="shared" si="146"/>
        <v>7977.33</v>
      </c>
      <c r="P2323">
        <f t="shared" si="147"/>
        <v>7977.33</v>
      </c>
    </row>
    <row r="2324" spans="1:16" x14ac:dyDescent="0.2">
      <c r="A2324" s="2" t="s">
        <v>2758</v>
      </c>
      <c r="B2324" s="2" t="s">
        <v>184</v>
      </c>
      <c r="C2324" s="2" t="s">
        <v>423</v>
      </c>
      <c r="D2324" s="2" t="s">
        <v>33</v>
      </c>
      <c r="E2324" s="2" t="s">
        <v>34</v>
      </c>
      <c r="F2324" s="2">
        <v>8801.1200000000008</v>
      </c>
      <c r="G2324" s="2">
        <v>1320.17</v>
      </c>
      <c r="H2324" s="2">
        <v>7480.95</v>
      </c>
      <c r="I2324" s="2" t="s">
        <v>56</v>
      </c>
      <c r="J2324" s="4">
        <v>1.176470902759676</v>
      </c>
      <c r="K2324" t="str">
        <f>_xlfn.XLOOKUP(D2324, dim_channels!A:A, dim_channels!C:C, "Not Found")</f>
        <v>OTA</v>
      </c>
      <c r="L2324" t="str">
        <f>_xlfn.XLOOKUP(D2324, dim_channels!A:A, dim_channels!B:B, "Not Found")</f>
        <v>Booking.com</v>
      </c>
      <c r="M2324">
        <f t="shared" si="144"/>
        <v>0</v>
      </c>
      <c r="N2324">
        <f t="shared" si="145"/>
        <v>0</v>
      </c>
      <c r="O2324">
        <f t="shared" si="146"/>
        <v>0</v>
      </c>
      <c r="P2324">
        <f t="shared" si="147"/>
        <v>0</v>
      </c>
    </row>
    <row r="2325" spans="1:16" x14ac:dyDescent="0.2">
      <c r="A2325" s="3" t="s">
        <v>2759</v>
      </c>
      <c r="B2325" s="3" t="s">
        <v>297</v>
      </c>
      <c r="C2325" s="3" t="s">
        <v>773</v>
      </c>
      <c r="D2325" s="3" t="s">
        <v>206</v>
      </c>
      <c r="E2325" s="3" t="s">
        <v>207</v>
      </c>
      <c r="F2325" s="3">
        <v>10658.64</v>
      </c>
      <c r="G2325" s="3">
        <v>0</v>
      </c>
      <c r="H2325" s="3">
        <v>10658.64</v>
      </c>
      <c r="I2325" s="3" t="s">
        <v>29</v>
      </c>
      <c r="J2325" s="5">
        <v>1</v>
      </c>
      <c r="K2325" t="str">
        <f>_xlfn.XLOOKUP(D2325, dim_channels!A:A, dim_channels!C:C, "Not Found")</f>
        <v>Direct</v>
      </c>
      <c r="L2325" t="str">
        <f>_xlfn.XLOOKUP(D2325, dim_channels!A:A, dim_channels!B:B, "Not Found")</f>
        <v>Walk-in</v>
      </c>
      <c r="M2325">
        <f t="shared" si="144"/>
        <v>0</v>
      </c>
      <c r="N2325">
        <f t="shared" si="145"/>
        <v>1</v>
      </c>
      <c r="O2325">
        <f t="shared" si="146"/>
        <v>10658.64</v>
      </c>
      <c r="P2325">
        <f t="shared" si="147"/>
        <v>10658.64</v>
      </c>
    </row>
    <row r="2326" spans="1:16" x14ac:dyDescent="0.2">
      <c r="A2326" s="2" t="s">
        <v>2760</v>
      </c>
      <c r="B2326" s="2" t="s">
        <v>147</v>
      </c>
      <c r="C2326" s="2" t="s">
        <v>391</v>
      </c>
      <c r="D2326" s="2" t="s">
        <v>33</v>
      </c>
      <c r="E2326" s="2" t="s">
        <v>28</v>
      </c>
      <c r="F2326" s="2">
        <v>9383.52</v>
      </c>
      <c r="G2326" s="2">
        <v>1407.53</v>
      </c>
      <c r="H2326" s="2">
        <v>7975.99</v>
      </c>
      <c r="I2326" s="2" t="s">
        <v>56</v>
      </c>
      <c r="J2326" s="4">
        <v>1.1764708832383191</v>
      </c>
      <c r="K2326" t="str">
        <f>_xlfn.XLOOKUP(D2326, dim_channels!A:A, dim_channels!C:C, "Not Found")</f>
        <v>OTA</v>
      </c>
      <c r="L2326" t="str">
        <f>_xlfn.XLOOKUP(D2326, dim_channels!A:A, dim_channels!B:B, "Not Found")</f>
        <v>Booking.com</v>
      </c>
      <c r="M2326">
        <f t="shared" si="144"/>
        <v>0</v>
      </c>
      <c r="N2326">
        <f t="shared" si="145"/>
        <v>0</v>
      </c>
      <c r="O2326">
        <f t="shared" si="146"/>
        <v>0</v>
      </c>
      <c r="P2326">
        <f t="shared" si="147"/>
        <v>0</v>
      </c>
    </row>
    <row r="2327" spans="1:16" x14ac:dyDescent="0.2">
      <c r="A2327" s="3" t="s">
        <v>2761</v>
      </c>
      <c r="B2327" s="3" t="s">
        <v>353</v>
      </c>
      <c r="C2327" s="3" t="s">
        <v>156</v>
      </c>
      <c r="D2327" s="3" t="s">
        <v>114</v>
      </c>
      <c r="E2327" s="3" t="s">
        <v>46</v>
      </c>
      <c r="F2327" s="3">
        <v>2900.26</v>
      </c>
      <c r="G2327" s="3">
        <v>290.02999999999997</v>
      </c>
      <c r="H2327" s="3">
        <v>2610.23</v>
      </c>
      <c r="I2327" s="3" t="s">
        <v>29</v>
      </c>
      <c r="J2327" s="5">
        <v>1.1111128138133419</v>
      </c>
      <c r="K2327" t="str">
        <f>_xlfn.XLOOKUP(D2327, dim_channels!A:A, dim_channels!C:C, "Not Found")</f>
        <v>Offline</v>
      </c>
      <c r="L2327" t="str">
        <f>_xlfn.XLOOKUP(D2327, dim_channels!A:A, dim_channels!B:B, "Not Found")</f>
        <v>Travel Agency</v>
      </c>
      <c r="M2327">
        <f t="shared" si="144"/>
        <v>0</v>
      </c>
      <c r="N2327">
        <f t="shared" si="145"/>
        <v>1</v>
      </c>
      <c r="O2327">
        <f t="shared" si="146"/>
        <v>2610.23</v>
      </c>
      <c r="P2327">
        <f t="shared" si="147"/>
        <v>2900.26</v>
      </c>
    </row>
    <row r="2328" spans="1:16" x14ac:dyDescent="0.2">
      <c r="A2328" s="2" t="s">
        <v>2762</v>
      </c>
      <c r="B2328" s="2" t="s">
        <v>679</v>
      </c>
      <c r="C2328" s="2" t="s">
        <v>595</v>
      </c>
      <c r="D2328" s="2" t="s">
        <v>45</v>
      </c>
      <c r="E2328" s="2" t="s">
        <v>46</v>
      </c>
      <c r="F2328" s="2">
        <v>2922.22</v>
      </c>
      <c r="G2328" s="2">
        <v>146.11000000000001</v>
      </c>
      <c r="H2328" s="2">
        <v>2776.11</v>
      </c>
      <c r="I2328" s="2" t="s">
        <v>29</v>
      </c>
      <c r="J2328" s="4">
        <v>1.052631199772343</v>
      </c>
      <c r="K2328" t="str">
        <f>_xlfn.XLOOKUP(D2328, dim_channels!A:A, dim_channels!C:C, "Not Found")</f>
        <v>Corporate</v>
      </c>
      <c r="L2328" t="str">
        <f>_xlfn.XLOOKUP(D2328, dim_channels!A:A, dim_channels!B:B, "Not Found")</f>
        <v>Corporate Direct</v>
      </c>
      <c r="M2328">
        <f t="shared" si="144"/>
        <v>0</v>
      </c>
      <c r="N2328">
        <f t="shared" si="145"/>
        <v>1</v>
      </c>
      <c r="O2328">
        <f t="shared" si="146"/>
        <v>2776.11</v>
      </c>
      <c r="P2328">
        <f t="shared" si="147"/>
        <v>2922.22</v>
      </c>
    </row>
    <row r="2329" spans="1:16" x14ac:dyDescent="0.2">
      <c r="A2329" s="3" t="s">
        <v>2763</v>
      </c>
      <c r="B2329" s="3" t="s">
        <v>394</v>
      </c>
      <c r="C2329" s="3" t="s">
        <v>509</v>
      </c>
      <c r="D2329" s="3" t="s">
        <v>33</v>
      </c>
      <c r="E2329" s="3" t="s">
        <v>34</v>
      </c>
      <c r="F2329" s="3">
        <v>6229.04</v>
      </c>
      <c r="G2329" s="3">
        <v>934.36</v>
      </c>
      <c r="H2329" s="3">
        <v>5294.68</v>
      </c>
      <c r="I2329" s="3" t="s">
        <v>56</v>
      </c>
      <c r="J2329" s="5">
        <v>1.1764714770297731</v>
      </c>
      <c r="K2329" t="str">
        <f>_xlfn.XLOOKUP(D2329, dim_channels!A:A, dim_channels!C:C, "Not Found")</f>
        <v>OTA</v>
      </c>
      <c r="L2329" t="str">
        <f>_xlfn.XLOOKUP(D2329, dim_channels!A:A, dim_channels!B:B, "Not Found")</f>
        <v>Booking.com</v>
      </c>
      <c r="M2329">
        <f t="shared" si="144"/>
        <v>0</v>
      </c>
      <c r="N2329">
        <f t="shared" si="145"/>
        <v>0</v>
      </c>
      <c r="O2329">
        <f t="shared" si="146"/>
        <v>0</v>
      </c>
      <c r="P2329">
        <f t="shared" si="147"/>
        <v>0</v>
      </c>
    </row>
    <row r="2330" spans="1:16" x14ac:dyDescent="0.2">
      <c r="A2330" s="2" t="s">
        <v>2764</v>
      </c>
      <c r="B2330" s="2" t="s">
        <v>153</v>
      </c>
      <c r="C2330" s="2" t="s">
        <v>153</v>
      </c>
      <c r="D2330" s="2" t="s">
        <v>33</v>
      </c>
      <c r="E2330" s="2" t="s">
        <v>34</v>
      </c>
      <c r="F2330" s="2">
        <v>3355.51</v>
      </c>
      <c r="G2330" s="2">
        <v>503.33</v>
      </c>
      <c r="H2330" s="2">
        <v>2852.18</v>
      </c>
      <c r="I2330" s="2" t="s">
        <v>41</v>
      </c>
      <c r="J2330" s="4">
        <v>1.1764720319194439</v>
      </c>
      <c r="K2330" t="str">
        <f>_xlfn.XLOOKUP(D2330, dim_channels!A:A, dim_channels!C:C, "Not Found")</f>
        <v>OTA</v>
      </c>
      <c r="L2330" t="str">
        <f>_xlfn.XLOOKUP(D2330, dim_channels!A:A, dim_channels!B:B, "Not Found")</f>
        <v>Booking.com</v>
      </c>
      <c r="M2330">
        <f t="shared" si="144"/>
        <v>1</v>
      </c>
      <c r="N2330">
        <f t="shared" si="145"/>
        <v>0</v>
      </c>
      <c r="O2330">
        <f t="shared" si="146"/>
        <v>0</v>
      </c>
      <c r="P2330">
        <f t="shared" si="147"/>
        <v>0</v>
      </c>
    </row>
    <row r="2331" spans="1:16" x14ac:dyDescent="0.2">
      <c r="A2331" s="3" t="s">
        <v>2765</v>
      </c>
      <c r="B2331" s="3" t="s">
        <v>558</v>
      </c>
      <c r="C2331" s="3" t="s">
        <v>567</v>
      </c>
      <c r="D2331" s="3" t="s">
        <v>114</v>
      </c>
      <c r="E2331" s="3" t="s">
        <v>46</v>
      </c>
      <c r="F2331" s="3">
        <v>9350.5</v>
      </c>
      <c r="G2331" s="3">
        <v>935.05</v>
      </c>
      <c r="H2331" s="3">
        <v>8415.4500000000007</v>
      </c>
      <c r="I2331" s="3" t="s">
        <v>41</v>
      </c>
      <c r="J2331" s="5">
        <v>1.1111111111111109</v>
      </c>
      <c r="K2331" t="str">
        <f>_xlfn.XLOOKUP(D2331, dim_channels!A:A, dim_channels!C:C, "Not Found")</f>
        <v>Offline</v>
      </c>
      <c r="L2331" t="str">
        <f>_xlfn.XLOOKUP(D2331, dim_channels!A:A, dim_channels!B:B, "Not Found")</f>
        <v>Travel Agency</v>
      </c>
      <c r="M2331">
        <f t="shared" si="144"/>
        <v>1</v>
      </c>
      <c r="N2331">
        <f t="shared" si="145"/>
        <v>0</v>
      </c>
      <c r="O2331">
        <f t="shared" si="146"/>
        <v>0</v>
      </c>
      <c r="P2331">
        <f t="shared" si="147"/>
        <v>0</v>
      </c>
    </row>
    <row r="2332" spans="1:16" x14ac:dyDescent="0.2">
      <c r="A2332" s="2" t="s">
        <v>2766</v>
      </c>
      <c r="B2332" s="2" t="s">
        <v>44</v>
      </c>
      <c r="C2332" s="2" t="s">
        <v>614</v>
      </c>
      <c r="D2332" s="2" t="s">
        <v>64</v>
      </c>
      <c r="E2332" s="2" t="s">
        <v>28</v>
      </c>
      <c r="F2332" s="2">
        <v>10704.65</v>
      </c>
      <c r="G2332" s="2">
        <v>0</v>
      </c>
      <c r="H2332" s="2">
        <v>10704.65</v>
      </c>
      <c r="I2332" s="2" t="s">
        <v>29</v>
      </c>
      <c r="J2332" s="4">
        <v>1</v>
      </c>
      <c r="K2332" t="str">
        <f>_xlfn.XLOOKUP(D2332, dim_channels!A:A, dim_channels!C:C, "Not Found")</f>
        <v>Direct</v>
      </c>
      <c r="L2332" t="str">
        <f>_xlfn.XLOOKUP(D2332, dim_channels!A:A, dim_channels!B:B, "Not Found")</f>
        <v>Direct Website</v>
      </c>
      <c r="M2332">
        <f t="shared" si="144"/>
        <v>0</v>
      </c>
      <c r="N2332">
        <f t="shared" si="145"/>
        <v>1</v>
      </c>
      <c r="O2332">
        <f t="shared" si="146"/>
        <v>10704.65</v>
      </c>
      <c r="P2332">
        <f t="shared" si="147"/>
        <v>10704.65</v>
      </c>
    </row>
    <row r="2333" spans="1:16" x14ac:dyDescent="0.2">
      <c r="A2333" s="3" t="s">
        <v>2767</v>
      </c>
      <c r="B2333" s="3" t="s">
        <v>69</v>
      </c>
      <c r="C2333" s="3" t="s">
        <v>197</v>
      </c>
      <c r="D2333" s="3" t="s">
        <v>52</v>
      </c>
      <c r="E2333" s="3" t="s">
        <v>34</v>
      </c>
      <c r="F2333" s="3">
        <v>8167.77</v>
      </c>
      <c r="G2333" s="3">
        <v>980.13</v>
      </c>
      <c r="H2333" s="3">
        <v>7187.64</v>
      </c>
      <c r="I2333" s="3" t="s">
        <v>29</v>
      </c>
      <c r="J2333" s="5">
        <v>1.1363632569243871</v>
      </c>
      <c r="K2333" t="str">
        <f>_xlfn.XLOOKUP(D2333, dim_channels!A:A, dim_channels!C:C, "Not Found")</f>
        <v>OTA</v>
      </c>
      <c r="L2333" t="str">
        <f>_xlfn.XLOOKUP(D2333, dim_channels!A:A, dim_channels!B:B, "Not Found")</f>
        <v>Agoda</v>
      </c>
      <c r="M2333">
        <f t="shared" si="144"/>
        <v>0</v>
      </c>
      <c r="N2333">
        <f t="shared" si="145"/>
        <v>1</v>
      </c>
      <c r="O2333">
        <f t="shared" si="146"/>
        <v>7187.64</v>
      </c>
      <c r="P2333">
        <f t="shared" si="147"/>
        <v>8167.77</v>
      </c>
    </row>
    <row r="2334" spans="1:16" x14ac:dyDescent="0.2">
      <c r="A2334" s="2" t="s">
        <v>2768</v>
      </c>
      <c r="B2334" s="2" t="s">
        <v>762</v>
      </c>
      <c r="C2334" s="2" t="s">
        <v>359</v>
      </c>
      <c r="D2334" s="2" t="s">
        <v>52</v>
      </c>
      <c r="E2334" s="2" t="s">
        <v>60</v>
      </c>
      <c r="F2334" s="2">
        <v>2735.7</v>
      </c>
      <c r="G2334" s="2">
        <v>0</v>
      </c>
      <c r="H2334" s="2">
        <v>2735.7</v>
      </c>
      <c r="I2334" s="2" t="s">
        <v>29</v>
      </c>
      <c r="J2334" s="4">
        <v>1</v>
      </c>
      <c r="K2334" t="str">
        <f>_xlfn.XLOOKUP(D2334, dim_channels!A:A, dim_channels!C:C, "Not Found")</f>
        <v>OTA</v>
      </c>
      <c r="L2334" t="str">
        <f>_xlfn.XLOOKUP(D2334, dim_channels!A:A, dim_channels!B:B, "Not Found")</f>
        <v>Agoda</v>
      </c>
      <c r="M2334">
        <f t="shared" si="144"/>
        <v>0</v>
      </c>
      <c r="N2334">
        <f t="shared" si="145"/>
        <v>1</v>
      </c>
      <c r="O2334">
        <f t="shared" si="146"/>
        <v>2735.7</v>
      </c>
      <c r="P2334">
        <f t="shared" si="147"/>
        <v>2735.7</v>
      </c>
    </row>
    <row r="2335" spans="1:16" x14ac:dyDescent="0.2">
      <c r="A2335" s="3" t="s">
        <v>2769</v>
      </c>
      <c r="B2335" s="3" t="s">
        <v>382</v>
      </c>
      <c r="C2335" s="3" t="s">
        <v>720</v>
      </c>
      <c r="D2335" s="3" t="s">
        <v>206</v>
      </c>
      <c r="E2335" s="3" t="s">
        <v>207</v>
      </c>
      <c r="F2335" s="3">
        <v>28135.06</v>
      </c>
      <c r="G2335" s="3">
        <v>0</v>
      </c>
      <c r="H2335" s="3">
        <v>28135.06</v>
      </c>
      <c r="I2335" s="3" t="s">
        <v>56</v>
      </c>
      <c r="J2335" s="5">
        <v>1</v>
      </c>
      <c r="K2335" t="str">
        <f>_xlfn.XLOOKUP(D2335, dim_channels!A:A, dim_channels!C:C, "Not Found")</f>
        <v>Direct</v>
      </c>
      <c r="L2335" t="str">
        <f>_xlfn.XLOOKUP(D2335, dim_channels!A:A, dim_channels!B:B, "Not Found")</f>
        <v>Walk-in</v>
      </c>
      <c r="M2335">
        <f t="shared" si="144"/>
        <v>0</v>
      </c>
      <c r="N2335">
        <f t="shared" si="145"/>
        <v>0</v>
      </c>
      <c r="O2335">
        <f t="shared" si="146"/>
        <v>0</v>
      </c>
      <c r="P2335">
        <f t="shared" si="147"/>
        <v>0</v>
      </c>
    </row>
    <row r="2336" spans="1:16" x14ac:dyDescent="0.2">
      <c r="A2336" s="2" t="s">
        <v>2770</v>
      </c>
      <c r="B2336" s="2" t="s">
        <v>433</v>
      </c>
      <c r="C2336" s="2" t="s">
        <v>321</v>
      </c>
      <c r="D2336" s="2" t="s">
        <v>33</v>
      </c>
      <c r="E2336" s="2" t="s">
        <v>28</v>
      </c>
      <c r="F2336" s="2">
        <v>17251.98</v>
      </c>
      <c r="G2336" s="2">
        <v>2587.8000000000002</v>
      </c>
      <c r="H2336" s="2">
        <v>14664.18</v>
      </c>
      <c r="I2336" s="2" t="s">
        <v>29</v>
      </c>
      <c r="J2336" s="4">
        <v>1.1764708289178121</v>
      </c>
      <c r="K2336" t="str">
        <f>_xlfn.XLOOKUP(D2336, dim_channels!A:A, dim_channels!C:C, "Not Found")</f>
        <v>OTA</v>
      </c>
      <c r="L2336" t="str">
        <f>_xlfn.XLOOKUP(D2336, dim_channels!A:A, dim_channels!B:B, "Not Found")</f>
        <v>Booking.com</v>
      </c>
      <c r="M2336">
        <f t="shared" si="144"/>
        <v>0</v>
      </c>
      <c r="N2336">
        <f t="shared" si="145"/>
        <v>1</v>
      </c>
      <c r="O2336">
        <f t="shared" si="146"/>
        <v>14664.18</v>
      </c>
      <c r="P2336">
        <f t="shared" si="147"/>
        <v>17251.98</v>
      </c>
    </row>
    <row r="2337" spans="1:16" x14ac:dyDescent="0.2">
      <c r="A2337" s="3" t="s">
        <v>2771</v>
      </c>
      <c r="B2337" s="3" t="s">
        <v>234</v>
      </c>
      <c r="C2337" s="3" t="s">
        <v>176</v>
      </c>
      <c r="D2337" s="3" t="s">
        <v>64</v>
      </c>
      <c r="E2337" s="3" t="s">
        <v>115</v>
      </c>
      <c r="F2337" s="3">
        <v>22944.71</v>
      </c>
      <c r="G2337" s="3">
        <v>0</v>
      </c>
      <c r="H2337" s="3">
        <v>22944.71</v>
      </c>
      <c r="I2337" s="3" t="s">
        <v>29</v>
      </c>
      <c r="J2337" s="5">
        <v>1</v>
      </c>
      <c r="K2337" t="str">
        <f>_xlfn.XLOOKUP(D2337, dim_channels!A:A, dim_channels!C:C, "Not Found")</f>
        <v>Direct</v>
      </c>
      <c r="L2337" t="str">
        <f>_xlfn.XLOOKUP(D2337, dim_channels!A:A, dim_channels!B:B, "Not Found")</f>
        <v>Direct Website</v>
      </c>
      <c r="M2337">
        <f t="shared" si="144"/>
        <v>0</v>
      </c>
      <c r="N2337">
        <f t="shared" si="145"/>
        <v>1</v>
      </c>
      <c r="O2337">
        <f t="shared" si="146"/>
        <v>22944.71</v>
      </c>
      <c r="P2337">
        <f t="shared" si="147"/>
        <v>22944.71</v>
      </c>
    </row>
    <row r="2338" spans="1:16" x14ac:dyDescent="0.2">
      <c r="A2338" s="2" t="s">
        <v>2772</v>
      </c>
      <c r="B2338" s="2" t="s">
        <v>181</v>
      </c>
      <c r="C2338" s="2" t="s">
        <v>253</v>
      </c>
      <c r="D2338" s="2" t="s">
        <v>27</v>
      </c>
      <c r="E2338" s="2" t="s">
        <v>60</v>
      </c>
      <c r="F2338" s="2">
        <v>9505.39</v>
      </c>
      <c r="G2338" s="2">
        <v>0</v>
      </c>
      <c r="H2338" s="2">
        <v>9505.39</v>
      </c>
      <c r="I2338" s="2" t="s">
        <v>41</v>
      </c>
      <c r="J2338" s="4">
        <v>1</v>
      </c>
      <c r="K2338" t="str">
        <f>_xlfn.XLOOKUP(D2338, dim_channels!A:A, dim_channels!C:C, "Not Found")</f>
        <v>OTA</v>
      </c>
      <c r="L2338" t="str">
        <f>_xlfn.XLOOKUP(D2338, dim_channels!A:A, dim_channels!B:B, "Not Found")</f>
        <v>Expedia</v>
      </c>
      <c r="M2338">
        <f t="shared" si="144"/>
        <v>1</v>
      </c>
      <c r="N2338">
        <f t="shared" si="145"/>
        <v>0</v>
      </c>
      <c r="O2338">
        <f t="shared" si="146"/>
        <v>0</v>
      </c>
      <c r="P2338">
        <f t="shared" si="147"/>
        <v>0</v>
      </c>
    </row>
    <row r="2339" spans="1:16" x14ac:dyDescent="0.2">
      <c r="A2339" s="3" t="s">
        <v>2773</v>
      </c>
      <c r="B2339" s="3" t="s">
        <v>55</v>
      </c>
      <c r="C2339" s="3" t="s">
        <v>482</v>
      </c>
      <c r="D2339" s="3" t="s">
        <v>27</v>
      </c>
      <c r="E2339" s="3" t="s">
        <v>28</v>
      </c>
      <c r="F2339" s="3">
        <v>2578.6999999999998</v>
      </c>
      <c r="G2339" s="3">
        <v>464.17</v>
      </c>
      <c r="H2339" s="3">
        <v>2114.5300000000002</v>
      </c>
      <c r="I2339" s="3" t="s">
        <v>56</v>
      </c>
      <c r="J2339" s="5">
        <v>1.2195145020406419</v>
      </c>
      <c r="K2339" t="str">
        <f>_xlfn.XLOOKUP(D2339, dim_channels!A:A, dim_channels!C:C, "Not Found")</f>
        <v>OTA</v>
      </c>
      <c r="L2339" t="str">
        <f>_xlfn.XLOOKUP(D2339, dim_channels!A:A, dim_channels!B:B, "Not Found")</f>
        <v>Expedia</v>
      </c>
      <c r="M2339">
        <f t="shared" si="144"/>
        <v>0</v>
      </c>
      <c r="N2339">
        <f t="shared" si="145"/>
        <v>0</v>
      </c>
      <c r="O2339">
        <f t="shared" si="146"/>
        <v>0</v>
      </c>
      <c r="P2339">
        <f t="shared" si="147"/>
        <v>0</v>
      </c>
    </row>
    <row r="2340" spans="1:16" x14ac:dyDescent="0.2">
      <c r="A2340" s="2" t="s">
        <v>2774</v>
      </c>
      <c r="B2340" s="2" t="s">
        <v>213</v>
      </c>
      <c r="C2340" s="2" t="s">
        <v>1354</v>
      </c>
      <c r="D2340" s="2" t="s">
        <v>27</v>
      </c>
      <c r="E2340" s="2" t="s">
        <v>34</v>
      </c>
      <c r="F2340" s="2">
        <v>2922.91</v>
      </c>
      <c r="G2340" s="2">
        <v>526.12</v>
      </c>
      <c r="H2340" s="2">
        <v>2396.79</v>
      </c>
      <c r="I2340" s="2" t="s">
        <v>41</v>
      </c>
      <c r="J2340" s="4">
        <v>1.219510261641612</v>
      </c>
      <c r="K2340" t="str">
        <f>_xlfn.XLOOKUP(D2340, dim_channels!A:A, dim_channels!C:C, "Not Found")</f>
        <v>OTA</v>
      </c>
      <c r="L2340" t="str">
        <f>_xlfn.XLOOKUP(D2340, dim_channels!A:A, dim_channels!B:B, "Not Found")</f>
        <v>Expedia</v>
      </c>
      <c r="M2340">
        <f t="shared" si="144"/>
        <v>1</v>
      </c>
      <c r="N2340">
        <f t="shared" si="145"/>
        <v>0</v>
      </c>
      <c r="O2340">
        <f t="shared" si="146"/>
        <v>0</v>
      </c>
      <c r="P2340">
        <f t="shared" si="147"/>
        <v>0</v>
      </c>
    </row>
    <row r="2341" spans="1:16" x14ac:dyDescent="0.2">
      <c r="A2341" s="3" t="s">
        <v>2775</v>
      </c>
      <c r="B2341" s="3" t="s">
        <v>471</v>
      </c>
      <c r="C2341" s="3" t="s">
        <v>555</v>
      </c>
      <c r="D2341" s="3" t="s">
        <v>27</v>
      </c>
      <c r="E2341" s="3" t="s">
        <v>28</v>
      </c>
      <c r="F2341" s="3">
        <v>8913.7099999999991</v>
      </c>
      <c r="G2341" s="3">
        <v>1604.47</v>
      </c>
      <c r="H2341" s="3">
        <v>7309.24</v>
      </c>
      <c r="I2341" s="3" t="s">
        <v>29</v>
      </c>
      <c r="J2341" s="5">
        <v>1.219512562181567</v>
      </c>
      <c r="K2341" t="str">
        <f>_xlfn.XLOOKUP(D2341, dim_channels!A:A, dim_channels!C:C, "Not Found")</f>
        <v>OTA</v>
      </c>
      <c r="L2341" t="str">
        <f>_xlfn.XLOOKUP(D2341, dim_channels!A:A, dim_channels!B:B, "Not Found")</f>
        <v>Expedia</v>
      </c>
      <c r="M2341">
        <f t="shared" si="144"/>
        <v>0</v>
      </c>
      <c r="N2341">
        <f t="shared" si="145"/>
        <v>1</v>
      </c>
      <c r="O2341">
        <f t="shared" si="146"/>
        <v>7309.24</v>
      </c>
      <c r="P2341">
        <f t="shared" si="147"/>
        <v>8913.7099999999991</v>
      </c>
    </row>
    <row r="2342" spans="1:16" x14ac:dyDescent="0.2">
      <c r="A2342" s="2" t="s">
        <v>2776</v>
      </c>
      <c r="B2342" s="2" t="s">
        <v>109</v>
      </c>
      <c r="C2342" s="2" t="s">
        <v>348</v>
      </c>
      <c r="D2342" s="2" t="s">
        <v>27</v>
      </c>
      <c r="E2342" s="2" t="s">
        <v>34</v>
      </c>
      <c r="F2342" s="2">
        <v>12064.39</v>
      </c>
      <c r="G2342" s="2">
        <v>2171.59</v>
      </c>
      <c r="H2342" s="2">
        <v>9892.7999999999993</v>
      </c>
      <c r="I2342" s="2" t="s">
        <v>41</v>
      </c>
      <c r="J2342" s="4">
        <v>1.219512170467411</v>
      </c>
      <c r="K2342" t="str">
        <f>_xlfn.XLOOKUP(D2342, dim_channels!A:A, dim_channels!C:C, "Not Found")</f>
        <v>OTA</v>
      </c>
      <c r="L2342" t="str">
        <f>_xlfn.XLOOKUP(D2342, dim_channels!A:A, dim_channels!B:B, "Not Found")</f>
        <v>Expedia</v>
      </c>
      <c r="M2342">
        <f t="shared" si="144"/>
        <v>1</v>
      </c>
      <c r="N2342">
        <f t="shared" si="145"/>
        <v>0</v>
      </c>
      <c r="O2342">
        <f t="shared" si="146"/>
        <v>0</v>
      </c>
      <c r="P2342">
        <f t="shared" si="147"/>
        <v>0</v>
      </c>
    </row>
    <row r="2343" spans="1:16" x14ac:dyDescent="0.2">
      <c r="A2343" s="3" t="s">
        <v>2777</v>
      </c>
      <c r="B2343" s="3" t="s">
        <v>351</v>
      </c>
      <c r="C2343" s="3" t="s">
        <v>130</v>
      </c>
      <c r="D2343" s="3" t="s">
        <v>45</v>
      </c>
      <c r="E2343" s="3" t="s">
        <v>46</v>
      </c>
      <c r="F2343" s="3">
        <v>11520.95</v>
      </c>
      <c r="G2343" s="3">
        <v>576.04999999999995</v>
      </c>
      <c r="H2343" s="3">
        <v>10944.9</v>
      </c>
      <c r="I2343" s="3" t="s">
        <v>56</v>
      </c>
      <c r="J2343" s="5">
        <v>1.0526318193861981</v>
      </c>
      <c r="K2343" t="str">
        <f>_xlfn.XLOOKUP(D2343, dim_channels!A:A, dim_channels!C:C, "Not Found")</f>
        <v>Corporate</v>
      </c>
      <c r="L2343" t="str">
        <f>_xlfn.XLOOKUP(D2343, dim_channels!A:A, dim_channels!B:B, "Not Found")</f>
        <v>Corporate Direct</v>
      </c>
      <c r="M2343">
        <f t="shared" si="144"/>
        <v>0</v>
      </c>
      <c r="N2343">
        <f t="shared" si="145"/>
        <v>0</v>
      </c>
      <c r="O2343">
        <f t="shared" si="146"/>
        <v>0</v>
      </c>
      <c r="P2343">
        <f t="shared" si="147"/>
        <v>0</v>
      </c>
    </row>
    <row r="2344" spans="1:16" x14ac:dyDescent="0.2">
      <c r="A2344" s="2" t="s">
        <v>2778</v>
      </c>
      <c r="B2344" s="2" t="s">
        <v>238</v>
      </c>
      <c r="C2344" s="2" t="s">
        <v>669</v>
      </c>
      <c r="D2344" s="2" t="s">
        <v>33</v>
      </c>
      <c r="E2344" s="2" t="s">
        <v>60</v>
      </c>
      <c r="F2344" s="2">
        <v>10595.99</v>
      </c>
      <c r="G2344" s="2">
        <v>0</v>
      </c>
      <c r="H2344" s="2">
        <v>10595.99</v>
      </c>
      <c r="I2344" s="2" t="s">
        <v>41</v>
      </c>
      <c r="J2344" s="4">
        <v>1</v>
      </c>
      <c r="K2344" t="str">
        <f>_xlfn.XLOOKUP(D2344, dim_channels!A:A, dim_channels!C:C, "Not Found")</f>
        <v>OTA</v>
      </c>
      <c r="L2344" t="str">
        <f>_xlfn.XLOOKUP(D2344, dim_channels!A:A, dim_channels!B:B, "Not Found")</f>
        <v>Booking.com</v>
      </c>
      <c r="M2344">
        <f t="shared" si="144"/>
        <v>1</v>
      </c>
      <c r="N2344">
        <f t="shared" si="145"/>
        <v>0</v>
      </c>
      <c r="O2344">
        <f t="shared" si="146"/>
        <v>0</v>
      </c>
      <c r="P2344">
        <f t="shared" si="147"/>
        <v>0</v>
      </c>
    </row>
    <row r="2345" spans="1:16" x14ac:dyDescent="0.2">
      <c r="A2345" s="3" t="s">
        <v>2779</v>
      </c>
      <c r="B2345" s="3" t="s">
        <v>822</v>
      </c>
      <c r="C2345" s="3" t="s">
        <v>40</v>
      </c>
      <c r="D2345" s="3" t="s">
        <v>114</v>
      </c>
      <c r="E2345" s="3" t="s">
        <v>115</v>
      </c>
      <c r="F2345" s="3">
        <v>5935.26</v>
      </c>
      <c r="G2345" s="3">
        <v>593.53</v>
      </c>
      <c r="H2345" s="3">
        <v>5341.73</v>
      </c>
      <c r="I2345" s="3" t="s">
        <v>29</v>
      </c>
      <c r="J2345" s="5">
        <v>1.111111943134528</v>
      </c>
      <c r="K2345" t="str">
        <f>_xlfn.XLOOKUP(D2345, dim_channels!A:A, dim_channels!C:C, "Not Found")</f>
        <v>Offline</v>
      </c>
      <c r="L2345" t="str">
        <f>_xlfn.XLOOKUP(D2345, dim_channels!A:A, dim_channels!B:B, "Not Found")</f>
        <v>Travel Agency</v>
      </c>
      <c r="M2345">
        <f t="shared" si="144"/>
        <v>0</v>
      </c>
      <c r="N2345">
        <f t="shared" si="145"/>
        <v>1</v>
      </c>
      <c r="O2345">
        <f t="shared" si="146"/>
        <v>5341.73</v>
      </c>
      <c r="P2345">
        <f t="shared" si="147"/>
        <v>5935.26</v>
      </c>
    </row>
    <row r="2346" spans="1:16" x14ac:dyDescent="0.2">
      <c r="A2346" s="2" t="s">
        <v>2780</v>
      </c>
      <c r="B2346" s="2" t="s">
        <v>405</v>
      </c>
      <c r="C2346" s="2" t="s">
        <v>1075</v>
      </c>
      <c r="D2346" s="2" t="s">
        <v>114</v>
      </c>
      <c r="E2346" s="2" t="s">
        <v>115</v>
      </c>
      <c r="F2346" s="2">
        <v>20343.310000000001</v>
      </c>
      <c r="G2346" s="2">
        <v>2034.33</v>
      </c>
      <c r="H2346" s="2">
        <v>18308.98</v>
      </c>
      <c r="I2346" s="2" t="s">
        <v>29</v>
      </c>
      <c r="J2346" s="4">
        <v>1.111111050424437</v>
      </c>
      <c r="K2346" t="str">
        <f>_xlfn.XLOOKUP(D2346, dim_channels!A:A, dim_channels!C:C, "Not Found")</f>
        <v>Offline</v>
      </c>
      <c r="L2346" t="str">
        <f>_xlfn.XLOOKUP(D2346, dim_channels!A:A, dim_channels!B:B, "Not Found")</f>
        <v>Travel Agency</v>
      </c>
      <c r="M2346">
        <f t="shared" si="144"/>
        <v>0</v>
      </c>
      <c r="N2346">
        <f t="shared" si="145"/>
        <v>1</v>
      </c>
      <c r="O2346">
        <f t="shared" si="146"/>
        <v>18308.98</v>
      </c>
      <c r="P2346">
        <f t="shared" si="147"/>
        <v>20343.310000000001</v>
      </c>
    </row>
    <row r="2347" spans="1:16" x14ac:dyDescent="0.2">
      <c r="A2347" s="3" t="s">
        <v>2781</v>
      </c>
      <c r="B2347" s="3" t="s">
        <v>205</v>
      </c>
      <c r="C2347" s="3" t="s">
        <v>875</v>
      </c>
      <c r="D2347" s="3" t="s">
        <v>27</v>
      </c>
      <c r="E2347" s="3" t="s">
        <v>60</v>
      </c>
      <c r="F2347" s="3">
        <v>20306.689999999999</v>
      </c>
      <c r="G2347" s="3">
        <v>0</v>
      </c>
      <c r="H2347" s="3">
        <v>20306.689999999999</v>
      </c>
      <c r="I2347" s="3" t="s">
        <v>29</v>
      </c>
      <c r="J2347" s="5">
        <v>1</v>
      </c>
      <c r="K2347" t="str">
        <f>_xlfn.XLOOKUP(D2347, dim_channels!A:A, dim_channels!C:C, "Not Found")</f>
        <v>OTA</v>
      </c>
      <c r="L2347" t="str">
        <f>_xlfn.XLOOKUP(D2347, dim_channels!A:A, dim_channels!B:B, "Not Found")</f>
        <v>Expedia</v>
      </c>
      <c r="M2347">
        <f t="shared" si="144"/>
        <v>0</v>
      </c>
      <c r="N2347">
        <f t="shared" si="145"/>
        <v>1</v>
      </c>
      <c r="O2347">
        <f t="shared" si="146"/>
        <v>20306.689999999999</v>
      </c>
      <c r="P2347">
        <f t="shared" si="147"/>
        <v>20306.689999999999</v>
      </c>
    </row>
    <row r="2348" spans="1:16" x14ac:dyDescent="0.2">
      <c r="A2348" s="2" t="s">
        <v>2782</v>
      </c>
      <c r="B2348" s="2" t="s">
        <v>103</v>
      </c>
      <c r="C2348" s="2" t="s">
        <v>534</v>
      </c>
      <c r="D2348" s="2" t="s">
        <v>64</v>
      </c>
      <c r="E2348" s="2" t="s">
        <v>28</v>
      </c>
      <c r="F2348" s="2">
        <v>3611.46</v>
      </c>
      <c r="G2348" s="2">
        <v>0</v>
      </c>
      <c r="H2348" s="2">
        <v>3611.46</v>
      </c>
      <c r="I2348" s="2" t="s">
        <v>41</v>
      </c>
      <c r="J2348" s="4">
        <v>1</v>
      </c>
      <c r="K2348" t="str">
        <f>_xlfn.XLOOKUP(D2348, dim_channels!A:A, dim_channels!C:C, "Not Found")</f>
        <v>Direct</v>
      </c>
      <c r="L2348" t="str">
        <f>_xlfn.XLOOKUP(D2348, dim_channels!A:A, dim_channels!B:B, "Not Found")</f>
        <v>Direct Website</v>
      </c>
      <c r="M2348">
        <f t="shared" si="144"/>
        <v>1</v>
      </c>
      <c r="N2348">
        <f t="shared" si="145"/>
        <v>0</v>
      </c>
      <c r="O2348">
        <f t="shared" si="146"/>
        <v>0</v>
      </c>
      <c r="P2348">
        <f t="shared" si="147"/>
        <v>0</v>
      </c>
    </row>
    <row r="2349" spans="1:16" x14ac:dyDescent="0.2">
      <c r="A2349" s="3" t="s">
        <v>2783</v>
      </c>
      <c r="B2349" s="3" t="s">
        <v>484</v>
      </c>
      <c r="C2349" s="3" t="s">
        <v>661</v>
      </c>
      <c r="D2349" s="3" t="s">
        <v>33</v>
      </c>
      <c r="E2349" s="3" t="s">
        <v>34</v>
      </c>
      <c r="F2349" s="3">
        <v>2293.8000000000002</v>
      </c>
      <c r="G2349" s="3">
        <v>344.07</v>
      </c>
      <c r="H2349" s="3">
        <v>1949.73</v>
      </c>
      <c r="I2349" s="3" t="s">
        <v>41</v>
      </c>
      <c r="J2349" s="5">
        <v>1.1764705882352939</v>
      </c>
      <c r="K2349" t="str">
        <f>_xlfn.XLOOKUP(D2349, dim_channels!A:A, dim_channels!C:C, "Not Found")</f>
        <v>OTA</v>
      </c>
      <c r="L2349" t="str">
        <f>_xlfn.XLOOKUP(D2349, dim_channels!A:A, dim_channels!B:B, "Not Found")</f>
        <v>Booking.com</v>
      </c>
      <c r="M2349">
        <f t="shared" si="144"/>
        <v>1</v>
      </c>
      <c r="N2349">
        <f t="shared" si="145"/>
        <v>0</v>
      </c>
      <c r="O2349">
        <f t="shared" si="146"/>
        <v>0</v>
      </c>
      <c r="P2349">
        <f t="shared" si="147"/>
        <v>0</v>
      </c>
    </row>
    <row r="2350" spans="1:16" x14ac:dyDescent="0.2">
      <c r="A2350" s="2" t="s">
        <v>2784</v>
      </c>
      <c r="B2350" s="2" t="s">
        <v>167</v>
      </c>
      <c r="C2350" s="2" t="s">
        <v>706</v>
      </c>
      <c r="D2350" s="2" t="s">
        <v>52</v>
      </c>
      <c r="E2350" s="2" t="s">
        <v>60</v>
      </c>
      <c r="F2350" s="2">
        <v>4180.43</v>
      </c>
      <c r="G2350" s="2">
        <v>0</v>
      </c>
      <c r="H2350" s="2">
        <v>4180.43</v>
      </c>
      <c r="I2350" s="2" t="s">
        <v>29</v>
      </c>
      <c r="J2350" s="4">
        <v>1</v>
      </c>
      <c r="K2350" t="str">
        <f>_xlfn.XLOOKUP(D2350, dim_channels!A:A, dim_channels!C:C, "Not Found")</f>
        <v>OTA</v>
      </c>
      <c r="L2350" t="str">
        <f>_xlfn.XLOOKUP(D2350, dim_channels!A:A, dim_channels!B:B, "Not Found")</f>
        <v>Agoda</v>
      </c>
      <c r="M2350">
        <f t="shared" si="144"/>
        <v>0</v>
      </c>
      <c r="N2350">
        <f t="shared" si="145"/>
        <v>1</v>
      </c>
      <c r="O2350">
        <f t="shared" si="146"/>
        <v>4180.43</v>
      </c>
      <c r="P2350">
        <f t="shared" si="147"/>
        <v>4180.43</v>
      </c>
    </row>
    <row r="2351" spans="1:16" x14ac:dyDescent="0.2">
      <c r="A2351" s="3" t="s">
        <v>2785</v>
      </c>
      <c r="B2351" s="3" t="s">
        <v>448</v>
      </c>
      <c r="C2351" s="3" t="s">
        <v>567</v>
      </c>
      <c r="D2351" s="3" t="s">
        <v>33</v>
      </c>
      <c r="E2351" s="3" t="s">
        <v>34</v>
      </c>
      <c r="F2351" s="3">
        <v>7971.77</v>
      </c>
      <c r="G2351" s="3">
        <v>1195.77</v>
      </c>
      <c r="H2351" s="3">
        <v>6776</v>
      </c>
      <c r="I2351" s="3" t="s">
        <v>29</v>
      </c>
      <c r="J2351" s="5">
        <v>1.176471369539551</v>
      </c>
      <c r="K2351" t="str">
        <f>_xlfn.XLOOKUP(D2351, dim_channels!A:A, dim_channels!C:C, "Not Found")</f>
        <v>OTA</v>
      </c>
      <c r="L2351" t="str">
        <f>_xlfn.XLOOKUP(D2351, dim_channels!A:A, dim_channels!B:B, "Not Found")</f>
        <v>Booking.com</v>
      </c>
      <c r="M2351">
        <f t="shared" si="144"/>
        <v>0</v>
      </c>
      <c r="N2351">
        <f t="shared" si="145"/>
        <v>1</v>
      </c>
      <c r="O2351">
        <f t="shared" si="146"/>
        <v>6776</v>
      </c>
      <c r="P2351">
        <f t="shared" si="147"/>
        <v>7971.77</v>
      </c>
    </row>
    <row r="2352" spans="1:16" x14ac:dyDescent="0.2">
      <c r="A2352" s="2" t="s">
        <v>2786</v>
      </c>
      <c r="B2352" s="2" t="s">
        <v>452</v>
      </c>
      <c r="C2352" s="2" t="s">
        <v>147</v>
      </c>
      <c r="D2352" s="2" t="s">
        <v>52</v>
      </c>
      <c r="E2352" s="2" t="s">
        <v>34</v>
      </c>
      <c r="F2352" s="2">
        <v>2869.11</v>
      </c>
      <c r="G2352" s="2">
        <v>344.29</v>
      </c>
      <c r="H2352" s="2">
        <v>2524.8200000000002</v>
      </c>
      <c r="I2352" s="2" t="s">
        <v>56</v>
      </c>
      <c r="J2352" s="4">
        <v>1.136362196116951</v>
      </c>
      <c r="K2352" t="str">
        <f>_xlfn.XLOOKUP(D2352, dim_channels!A:A, dim_channels!C:C, "Not Found")</f>
        <v>OTA</v>
      </c>
      <c r="L2352" t="str">
        <f>_xlfn.XLOOKUP(D2352, dim_channels!A:A, dim_channels!B:B, "Not Found")</f>
        <v>Agoda</v>
      </c>
      <c r="M2352">
        <f t="shared" si="144"/>
        <v>0</v>
      </c>
      <c r="N2352">
        <f t="shared" si="145"/>
        <v>0</v>
      </c>
      <c r="O2352">
        <f t="shared" si="146"/>
        <v>0</v>
      </c>
      <c r="P2352">
        <f t="shared" si="147"/>
        <v>0</v>
      </c>
    </row>
    <row r="2353" spans="1:16" x14ac:dyDescent="0.2">
      <c r="A2353" s="3" t="s">
        <v>2787</v>
      </c>
      <c r="B2353" s="3" t="s">
        <v>147</v>
      </c>
      <c r="C2353" s="3" t="s">
        <v>634</v>
      </c>
      <c r="D2353" s="3" t="s">
        <v>33</v>
      </c>
      <c r="E2353" s="3" t="s">
        <v>34</v>
      </c>
      <c r="F2353" s="3">
        <v>2230.4899999999998</v>
      </c>
      <c r="G2353" s="3">
        <v>334.57</v>
      </c>
      <c r="H2353" s="3">
        <v>1895.92</v>
      </c>
      <c r="I2353" s="3" t="s">
        <v>29</v>
      </c>
      <c r="J2353" s="5">
        <v>1.176468416388877</v>
      </c>
      <c r="K2353" t="str">
        <f>_xlfn.XLOOKUP(D2353, dim_channels!A:A, dim_channels!C:C, "Not Found")</f>
        <v>OTA</v>
      </c>
      <c r="L2353" t="str">
        <f>_xlfn.XLOOKUP(D2353, dim_channels!A:A, dim_channels!B:B, "Not Found")</f>
        <v>Booking.com</v>
      </c>
      <c r="M2353">
        <f t="shared" si="144"/>
        <v>0</v>
      </c>
      <c r="N2353">
        <f t="shared" si="145"/>
        <v>1</v>
      </c>
      <c r="O2353">
        <f t="shared" si="146"/>
        <v>1895.92</v>
      </c>
      <c r="P2353">
        <f t="shared" si="147"/>
        <v>2230.4899999999998</v>
      </c>
    </row>
    <row r="2354" spans="1:16" x14ac:dyDescent="0.2">
      <c r="A2354" s="2" t="s">
        <v>2788</v>
      </c>
      <c r="B2354" s="2" t="s">
        <v>359</v>
      </c>
      <c r="C2354" s="2" t="s">
        <v>634</v>
      </c>
      <c r="D2354" s="2" t="s">
        <v>33</v>
      </c>
      <c r="E2354" s="2" t="s">
        <v>28</v>
      </c>
      <c r="F2354" s="2">
        <v>12302.39</v>
      </c>
      <c r="G2354" s="2">
        <v>1845.36</v>
      </c>
      <c r="H2354" s="2">
        <v>10457.030000000001</v>
      </c>
      <c r="I2354" s="2" t="s">
        <v>29</v>
      </c>
      <c r="J2354" s="4">
        <v>1.1764707569931421</v>
      </c>
      <c r="K2354" t="str">
        <f>_xlfn.XLOOKUP(D2354, dim_channels!A:A, dim_channels!C:C, "Not Found")</f>
        <v>OTA</v>
      </c>
      <c r="L2354" t="str">
        <f>_xlfn.XLOOKUP(D2354, dim_channels!A:A, dim_channels!B:B, "Not Found")</f>
        <v>Booking.com</v>
      </c>
      <c r="M2354">
        <f t="shared" si="144"/>
        <v>0</v>
      </c>
      <c r="N2354">
        <f t="shared" si="145"/>
        <v>1</v>
      </c>
      <c r="O2354">
        <f t="shared" si="146"/>
        <v>10457.030000000001</v>
      </c>
      <c r="P2354">
        <f t="shared" si="147"/>
        <v>12302.39</v>
      </c>
    </row>
    <row r="2355" spans="1:16" x14ac:dyDescent="0.2">
      <c r="A2355" s="3" t="s">
        <v>2789</v>
      </c>
      <c r="B2355" s="3" t="s">
        <v>564</v>
      </c>
      <c r="C2355" s="3" t="s">
        <v>564</v>
      </c>
      <c r="D2355" s="3" t="s">
        <v>206</v>
      </c>
      <c r="E2355" s="3" t="s">
        <v>207</v>
      </c>
      <c r="F2355" s="3">
        <v>11529.81</v>
      </c>
      <c r="G2355" s="3">
        <v>0</v>
      </c>
      <c r="H2355" s="3">
        <v>11529.81</v>
      </c>
      <c r="I2355" s="3" t="s">
        <v>29</v>
      </c>
      <c r="J2355" s="5">
        <v>1</v>
      </c>
      <c r="K2355" t="str">
        <f>_xlfn.XLOOKUP(D2355, dim_channels!A:A, dim_channels!C:C, "Not Found")</f>
        <v>Direct</v>
      </c>
      <c r="L2355" t="str">
        <f>_xlfn.XLOOKUP(D2355, dim_channels!A:A, dim_channels!B:B, "Not Found")</f>
        <v>Walk-in</v>
      </c>
      <c r="M2355">
        <f t="shared" si="144"/>
        <v>0</v>
      </c>
      <c r="N2355">
        <f t="shared" si="145"/>
        <v>1</v>
      </c>
      <c r="O2355">
        <f t="shared" si="146"/>
        <v>11529.81</v>
      </c>
      <c r="P2355">
        <f t="shared" si="147"/>
        <v>11529.81</v>
      </c>
    </row>
    <row r="2356" spans="1:16" x14ac:dyDescent="0.2">
      <c r="A2356" s="2" t="s">
        <v>2790</v>
      </c>
      <c r="B2356" s="2" t="s">
        <v>324</v>
      </c>
      <c r="C2356" s="2" t="s">
        <v>82</v>
      </c>
      <c r="D2356" s="2" t="s">
        <v>52</v>
      </c>
      <c r="E2356" s="2" t="s">
        <v>34</v>
      </c>
      <c r="F2356" s="2">
        <v>7902.56</v>
      </c>
      <c r="G2356" s="2">
        <v>948.31</v>
      </c>
      <c r="H2356" s="2">
        <v>6954.25</v>
      </c>
      <c r="I2356" s="2" t="s">
        <v>56</v>
      </c>
      <c r="J2356" s="4">
        <v>1.136364093899414</v>
      </c>
      <c r="K2356" t="str">
        <f>_xlfn.XLOOKUP(D2356, dim_channels!A:A, dim_channels!C:C, "Not Found")</f>
        <v>OTA</v>
      </c>
      <c r="L2356" t="str">
        <f>_xlfn.XLOOKUP(D2356, dim_channels!A:A, dim_channels!B:B, "Not Found")</f>
        <v>Agoda</v>
      </c>
      <c r="M2356">
        <f t="shared" si="144"/>
        <v>0</v>
      </c>
      <c r="N2356">
        <f t="shared" si="145"/>
        <v>0</v>
      </c>
      <c r="O2356">
        <f t="shared" si="146"/>
        <v>0</v>
      </c>
      <c r="P2356">
        <f t="shared" si="147"/>
        <v>0</v>
      </c>
    </row>
    <row r="2357" spans="1:16" x14ac:dyDescent="0.2">
      <c r="A2357" s="3" t="s">
        <v>2791</v>
      </c>
      <c r="B2357" s="3" t="s">
        <v>396</v>
      </c>
      <c r="C2357" s="3" t="s">
        <v>181</v>
      </c>
      <c r="D2357" s="3" t="s">
        <v>45</v>
      </c>
      <c r="E2357" s="3" t="s">
        <v>89</v>
      </c>
      <c r="F2357" s="3">
        <v>5130.1499999999996</v>
      </c>
      <c r="G2357" s="3">
        <v>0</v>
      </c>
      <c r="H2357" s="3">
        <v>5130.1499999999996</v>
      </c>
      <c r="I2357" s="3" t="s">
        <v>29</v>
      </c>
      <c r="J2357" s="5">
        <v>1</v>
      </c>
      <c r="K2357" t="str">
        <f>_xlfn.XLOOKUP(D2357, dim_channels!A:A, dim_channels!C:C, "Not Found")</f>
        <v>Corporate</v>
      </c>
      <c r="L2357" t="str">
        <f>_xlfn.XLOOKUP(D2357, dim_channels!A:A, dim_channels!B:B, "Not Found")</f>
        <v>Corporate Direct</v>
      </c>
      <c r="M2357">
        <f t="shared" si="144"/>
        <v>0</v>
      </c>
      <c r="N2357">
        <f t="shared" si="145"/>
        <v>1</v>
      </c>
      <c r="O2357">
        <f t="shared" si="146"/>
        <v>5130.1499999999996</v>
      </c>
      <c r="P2357">
        <f t="shared" si="147"/>
        <v>5130.1499999999996</v>
      </c>
    </row>
    <row r="2358" spans="1:16" x14ac:dyDescent="0.2">
      <c r="A2358" s="2" t="s">
        <v>2792</v>
      </c>
      <c r="B2358" s="2" t="s">
        <v>136</v>
      </c>
      <c r="C2358" s="2" t="s">
        <v>574</v>
      </c>
      <c r="D2358" s="2" t="s">
        <v>27</v>
      </c>
      <c r="E2358" s="2" t="s">
        <v>34</v>
      </c>
      <c r="F2358" s="2">
        <v>6991.57</v>
      </c>
      <c r="G2358" s="2">
        <v>1258.48</v>
      </c>
      <c r="H2358" s="2">
        <v>5733.09</v>
      </c>
      <c r="I2358" s="2" t="s">
        <v>41</v>
      </c>
      <c r="J2358" s="4">
        <v>1.2195116420638781</v>
      </c>
      <c r="K2358" t="str">
        <f>_xlfn.XLOOKUP(D2358, dim_channels!A:A, dim_channels!C:C, "Not Found")</f>
        <v>OTA</v>
      </c>
      <c r="L2358" t="str">
        <f>_xlfn.XLOOKUP(D2358, dim_channels!A:A, dim_channels!B:B, "Not Found")</f>
        <v>Expedia</v>
      </c>
      <c r="M2358">
        <f t="shared" si="144"/>
        <v>1</v>
      </c>
      <c r="N2358">
        <f t="shared" si="145"/>
        <v>0</v>
      </c>
      <c r="O2358">
        <f t="shared" si="146"/>
        <v>0</v>
      </c>
      <c r="P2358">
        <f t="shared" si="147"/>
        <v>0</v>
      </c>
    </row>
    <row r="2359" spans="1:16" x14ac:dyDescent="0.2">
      <c r="A2359" s="3" t="s">
        <v>2793</v>
      </c>
      <c r="B2359" s="3" t="s">
        <v>584</v>
      </c>
      <c r="C2359" s="3" t="s">
        <v>807</v>
      </c>
      <c r="D2359" s="3" t="s">
        <v>114</v>
      </c>
      <c r="E2359" s="3" t="s">
        <v>115</v>
      </c>
      <c r="F2359" s="3">
        <v>6509.95</v>
      </c>
      <c r="G2359" s="3">
        <v>651</v>
      </c>
      <c r="H2359" s="3">
        <v>5858.95</v>
      </c>
      <c r="I2359" s="3" t="s">
        <v>29</v>
      </c>
      <c r="J2359" s="5">
        <v>1.111112059328037</v>
      </c>
      <c r="K2359" t="str">
        <f>_xlfn.XLOOKUP(D2359, dim_channels!A:A, dim_channels!C:C, "Not Found")</f>
        <v>Offline</v>
      </c>
      <c r="L2359" t="str">
        <f>_xlfn.XLOOKUP(D2359, dim_channels!A:A, dim_channels!B:B, "Not Found")</f>
        <v>Travel Agency</v>
      </c>
      <c r="M2359">
        <f t="shared" si="144"/>
        <v>0</v>
      </c>
      <c r="N2359">
        <f t="shared" si="145"/>
        <v>1</v>
      </c>
      <c r="O2359">
        <f t="shared" si="146"/>
        <v>5858.95</v>
      </c>
      <c r="P2359">
        <f t="shared" si="147"/>
        <v>6509.95</v>
      </c>
    </row>
    <row r="2360" spans="1:16" x14ac:dyDescent="0.2">
      <c r="A2360" s="2" t="s">
        <v>2794</v>
      </c>
      <c r="B2360" s="2" t="s">
        <v>448</v>
      </c>
      <c r="C2360" s="2" t="s">
        <v>817</v>
      </c>
      <c r="D2360" s="2" t="s">
        <v>45</v>
      </c>
      <c r="E2360" s="2" t="s">
        <v>89</v>
      </c>
      <c r="F2360" s="2">
        <v>8172.42</v>
      </c>
      <c r="G2360" s="2">
        <v>0</v>
      </c>
      <c r="H2360" s="2">
        <v>8172.42</v>
      </c>
      <c r="I2360" s="2" t="s">
        <v>41</v>
      </c>
      <c r="J2360" s="4">
        <v>1</v>
      </c>
      <c r="K2360" t="str">
        <f>_xlfn.XLOOKUP(D2360, dim_channels!A:A, dim_channels!C:C, "Not Found")</f>
        <v>Corporate</v>
      </c>
      <c r="L2360" t="str">
        <f>_xlfn.XLOOKUP(D2360, dim_channels!A:A, dim_channels!B:B, "Not Found")</f>
        <v>Corporate Direct</v>
      </c>
      <c r="M2360">
        <f t="shared" si="144"/>
        <v>1</v>
      </c>
      <c r="N2360">
        <f t="shared" si="145"/>
        <v>0</v>
      </c>
      <c r="O2360">
        <f t="shared" si="146"/>
        <v>0</v>
      </c>
      <c r="P2360">
        <f t="shared" si="147"/>
        <v>0</v>
      </c>
    </row>
    <row r="2361" spans="1:16" x14ac:dyDescent="0.2">
      <c r="A2361" s="3" t="s">
        <v>2795</v>
      </c>
      <c r="B2361" s="3" t="s">
        <v>512</v>
      </c>
      <c r="C2361" s="3" t="s">
        <v>162</v>
      </c>
      <c r="D2361" s="3" t="s">
        <v>52</v>
      </c>
      <c r="E2361" s="3" t="s">
        <v>34</v>
      </c>
      <c r="F2361" s="3">
        <v>11825.99</v>
      </c>
      <c r="G2361" s="3">
        <v>1419.12</v>
      </c>
      <c r="H2361" s="3">
        <v>10406.870000000001</v>
      </c>
      <c r="I2361" s="3" t="s">
        <v>41</v>
      </c>
      <c r="J2361" s="5">
        <v>1.1363637673959599</v>
      </c>
      <c r="K2361" t="str">
        <f>_xlfn.XLOOKUP(D2361, dim_channels!A:A, dim_channels!C:C, "Not Found")</f>
        <v>OTA</v>
      </c>
      <c r="L2361" t="str">
        <f>_xlfn.XLOOKUP(D2361, dim_channels!A:A, dim_channels!B:B, "Not Found")</f>
        <v>Agoda</v>
      </c>
      <c r="M2361">
        <f t="shared" si="144"/>
        <v>1</v>
      </c>
      <c r="N2361">
        <f t="shared" si="145"/>
        <v>0</v>
      </c>
      <c r="O2361">
        <f t="shared" si="146"/>
        <v>0</v>
      </c>
      <c r="P2361">
        <f t="shared" si="147"/>
        <v>0</v>
      </c>
    </row>
    <row r="2362" spans="1:16" x14ac:dyDescent="0.2">
      <c r="A2362" s="2" t="s">
        <v>2796</v>
      </c>
      <c r="B2362" s="2" t="s">
        <v>197</v>
      </c>
      <c r="C2362" s="2" t="s">
        <v>602</v>
      </c>
      <c r="D2362" s="2" t="s">
        <v>206</v>
      </c>
      <c r="E2362" s="2" t="s">
        <v>207</v>
      </c>
      <c r="F2362" s="2">
        <v>30806.28</v>
      </c>
      <c r="G2362" s="2">
        <v>0</v>
      </c>
      <c r="H2362" s="2">
        <v>30806.28</v>
      </c>
      <c r="I2362" s="2" t="s">
        <v>29</v>
      </c>
      <c r="J2362" s="4">
        <v>1</v>
      </c>
      <c r="K2362" t="str">
        <f>_xlfn.XLOOKUP(D2362, dim_channels!A:A, dim_channels!C:C, "Not Found")</f>
        <v>Direct</v>
      </c>
      <c r="L2362" t="str">
        <f>_xlfn.XLOOKUP(D2362, dim_channels!A:A, dim_channels!B:B, "Not Found")</f>
        <v>Walk-in</v>
      </c>
      <c r="M2362">
        <f t="shared" si="144"/>
        <v>0</v>
      </c>
      <c r="N2362">
        <f t="shared" si="145"/>
        <v>1</v>
      </c>
      <c r="O2362">
        <f t="shared" si="146"/>
        <v>30806.28</v>
      </c>
      <c r="P2362">
        <f t="shared" si="147"/>
        <v>30806.28</v>
      </c>
    </row>
    <row r="2363" spans="1:16" x14ac:dyDescent="0.2">
      <c r="A2363" s="3" t="s">
        <v>2797</v>
      </c>
      <c r="B2363" s="3" t="s">
        <v>1234</v>
      </c>
      <c r="C2363" s="3" t="s">
        <v>215</v>
      </c>
      <c r="D2363" s="3" t="s">
        <v>64</v>
      </c>
      <c r="E2363" s="3" t="s">
        <v>34</v>
      </c>
      <c r="F2363" s="3">
        <v>6954.84</v>
      </c>
      <c r="G2363" s="3">
        <v>0</v>
      </c>
      <c r="H2363" s="3">
        <v>6954.84</v>
      </c>
      <c r="I2363" s="3" t="s">
        <v>29</v>
      </c>
      <c r="J2363" s="5">
        <v>1</v>
      </c>
      <c r="K2363" t="str">
        <f>_xlfn.XLOOKUP(D2363, dim_channels!A:A, dim_channels!C:C, "Not Found")</f>
        <v>Direct</v>
      </c>
      <c r="L2363" t="str">
        <f>_xlfn.XLOOKUP(D2363, dim_channels!A:A, dim_channels!B:B, "Not Found")</f>
        <v>Direct Website</v>
      </c>
      <c r="M2363">
        <f t="shared" si="144"/>
        <v>0</v>
      </c>
      <c r="N2363">
        <f t="shared" si="145"/>
        <v>1</v>
      </c>
      <c r="O2363">
        <f t="shared" si="146"/>
        <v>6954.84</v>
      </c>
      <c r="P2363">
        <f t="shared" si="147"/>
        <v>6954.84</v>
      </c>
    </row>
    <row r="2364" spans="1:16" x14ac:dyDescent="0.2">
      <c r="A2364" s="2" t="s">
        <v>2798</v>
      </c>
      <c r="B2364" s="2" t="s">
        <v>465</v>
      </c>
      <c r="C2364" s="2" t="s">
        <v>448</v>
      </c>
      <c r="D2364" s="2" t="s">
        <v>33</v>
      </c>
      <c r="E2364" s="2" t="s">
        <v>28</v>
      </c>
      <c r="F2364" s="2">
        <v>10076.83</v>
      </c>
      <c r="G2364" s="2">
        <v>1511.52</v>
      </c>
      <c r="H2364" s="2">
        <v>8565.31</v>
      </c>
      <c r="I2364" s="2" t="s">
        <v>29</v>
      </c>
      <c r="J2364" s="4">
        <v>1.1764699701470229</v>
      </c>
      <c r="K2364" t="str">
        <f>_xlfn.XLOOKUP(D2364, dim_channels!A:A, dim_channels!C:C, "Not Found")</f>
        <v>OTA</v>
      </c>
      <c r="L2364" t="str">
        <f>_xlfn.XLOOKUP(D2364, dim_channels!A:A, dim_channels!B:B, "Not Found")</f>
        <v>Booking.com</v>
      </c>
      <c r="M2364">
        <f t="shared" si="144"/>
        <v>0</v>
      </c>
      <c r="N2364">
        <f t="shared" si="145"/>
        <v>1</v>
      </c>
      <c r="O2364">
        <f t="shared" si="146"/>
        <v>8565.31</v>
      </c>
      <c r="P2364">
        <f t="shared" si="147"/>
        <v>10076.83</v>
      </c>
    </row>
    <row r="2365" spans="1:16" x14ac:dyDescent="0.2">
      <c r="A2365" s="3" t="s">
        <v>2799</v>
      </c>
      <c r="B2365" s="3" t="s">
        <v>702</v>
      </c>
      <c r="C2365" s="3" t="s">
        <v>452</v>
      </c>
      <c r="D2365" s="3" t="s">
        <v>27</v>
      </c>
      <c r="E2365" s="3" t="s">
        <v>28</v>
      </c>
      <c r="F2365" s="3">
        <v>13580</v>
      </c>
      <c r="G2365" s="3">
        <v>2444.4</v>
      </c>
      <c r="H2365" s="3">
        <v>11135.6</v>
      </c>
      <c r="I2365" s="3" t="s">
        <v>29</v>
      </c>
      <c r="J2365" s="5">
        <v>1.219512195121951</v>
      </c>
      <c r="K2365" t="str">
        <f>_xlfn.XLOOKUP(D2365, dim_channels!A:A, dim_channels!C:C, "Not Found")</f>
        <v>OTA</v>
      </c>
      <c r="L2365" t="str">
        <f>_xlfn.XLOOKUP(D2365, dim_channels!A:A, dim_channels!B:B, "Not Found")</f>
        <v>Expedia</v>
      </c>
      <c r="M2365">
        <f t="shared" si="144"/>
        <v>0</v>
      </c>
      <c r="N2365">
        <f t="shared" si="145"/>
        <v>1</v>
      </c>
      <c r="O2365">
        <f t="shared" si="146"/>
        <v>11135.6</v>
      </c>
      <c r="P2365">
        <f t="shared" si="147"/>
        <v>13580</v>
      </c>
    </row>
    <row r="2366" spans="1:16" x14ac:dyDescent="0.2">
      <c r="A2366" s="2" t="s">
        <v>2800</v>
      </c>
      <c r="B2366" s="2" t="s">
        <v>159</v>
      </c>
      <c r="C2366" s="2" t="s">
        <v>597</v>
      </c>
      <c r="D2366" s="2" t="s">
        <v>33</v>
      </c>
      <c r="E2366" s="2" t="s">
        <v>60</v>
      </c>
      <c r="F2366" s="2">
        <v>14968.44</v>
      </c>
      <c r="G2366" s="2">
        <v>0</v>
      </c>
      <c r="H2366" s="2">
        <v>14968.44</v>
      </c>
      <c r="I2366" s="2" t="s">
        <v>29</v>
      </c>
      <c r="J2366" s="4">
        <v>1</v>
      </c>
      <c r="K2366" t="str">
        <f>_xlfn.XLOOKUP(D2366, dim_channels!A:A, dim_channels!C:C, "Not Found")</f>
        <v>OTA</v>
      </c>
      <c r="L2366" t="str">
        <f>_xlfn.XLOOKUP(D2366, dim_channels!A:A, dim_channels!B:B, "Not Found")</f>
        <v>Booking.com</v>
      </c>
      <c r="M2366">
        <f t="shared" si="144"/>
        <v>0</v>
      </c>
      <c r="N2366">
        <f t="shared" si="145"/>
        <v>1</v>
      </c>
      <c r="O2366">
        <f t="shared" si="146"/>
        <v>14968.44</v>
      </c>
      <c r="P2366">
        <f t="shared" si="147"/>
        <v>14968.44</v>
      </c>
    </row>
    <row r="2367" spans="1:16" x14ac:dyDescent="0.2">
      <c r="A2367" s="3" t="s">
        <v>2801</v>
      </c>
      <c r="B2367" s="3" t="s">
        <v>679</v>
      </c>
      <c r="C2367" s="3" t="s">
        <v>84</v>
      </c>
      <c r="D2367" s="3" t="s">
        <v>114</v>
      </c>
      <c r="E2367" s="3" t="s">
        <v>115</v>
      </c>
      <c r="F2367" s="3">
        <v>7125.07</v>
      </c>
      <c r="G2367" s="3">
        <v>712.51</v>
      </c>
      <c r="H2367" s="3">
        <v>6412.56</v>
      </c>
      <c r="I2367" s="3" t="s">
        <v>29</v>
      </c>
      <c r="J2367" s="5">
        <v>1.111111630924311</v>
      </c>
      <c r="K2367" t="str">
        <f>_xlfn.XLOOKUP(D2367, dim_channels!A:A, dim_channels!C:C, "Not Found")</f>
        <v>Offline</v>
      </c>
      <c r="L2367" t="str">
        <f>_xlfn.XLOOKUP(D2367, dim_channels!A:A, dim_channels!B:B, "Not Found")</f>
        <v>Travel Agency</v>
      </c>
      <c r="M2367">
        <f t="shared" si="144"/>
        <v>0</v>
      </c>
      <c r="N2367">
        <f t="shared" si="145"/>
        <v>1</v>
      </c>
      <c r="O2367">
        <f t="shared" si="146"/>
        <v>6412.56</v>
      </c>
      <c r="P2367">
        <f t="shared" si="147"/>
        <v>7125.07</v>
      </c>
    </row>
    <row r="2368" spans="1:16" x14ac:dyDescent="0.2">
      <c r="A2368" s="2" t="s">
        <v>2802</v>
      </c>
      <c r="B2368" s="2" t="s">
        <v>94</v>
      </c>
      <c r="C2368" s="2" t="s">
        <v>432</v>
      </c>
      <c r="D2368" s="2" t="s">
        <v>52</v>
      </c>
      <c r="E2368" s="2" t="s">
        <v>60</v>
      </c>
      <c r="F2368" s="2">
        <v>6603.46</v>
      </c>
      <c r="G2368" s="2">
        <v>0</v>
      </c>
      <c r="H2368" s="2">
        <v>6603.46</v>
      </c>
      <c r="I2368" s="2" t="s">
        <v>29</v>
      </c>
      <c r="J2368" s="4">
        <v>1</v>
      </c>
      <c r="K2368" t="str">
        <f>_xlfn.XLOOKUP(D2368, dim_channels!A:A, dim_channels!C:C, "Not Found")</f>
        <v>OTA</v>
      </c>
      <c r="L2368" t="str">
        <f>_xlfn.XLOOKUP(D2368, dim_channels!A:A, dim_channels!B:B, "Not Found")</f>
        <v>Agoda</v>
      </c>
      <c r="M2368">
        <f t="shared" si="144"/>
        <v>0</v>
      </c>
      <c r="N2368">
        <f t="shared" si="145"/>
        <v>1</v>
      </c>
      <c r="O2368">
        <f t="shared" si="146"/>
        <v>6603.46</v>
      </c>
      <c r="P2368">
        <f t="shared" si="147"/>
        <v>6603.46</v>
      </c>
    </row>
    <row r="2369" spans="1:16" x14ac:dyDescent="0.2">
      <c r="A2369" s="3" t="s">
        <v>2803</v>
      </c>
      <c r="B2369" s="3" t="s">
        <v>294</v>
      </c>
      <c r="C2369" s="3" t="s">
        <v>294</v>
      </c>
      <c r="D2369" s="3" t="s">
        <v>169</v>
      </c>
      <c r="E2369" s="3" t="s">
        <v>46</v>
      </c>
      <c r="F2369" s="3">
        <v>11067.6</v>
      </c>
      <c r="G2369" s="3">
        <v>2213.52</v>
      </c>
      <c r="H2369" s="3">
        <v>8854.08</v>
      </c>
      <c r="I2369" s="3" t="s">
        <v>29</v>
      </c>
      <c r="J2369" s="5">
        <v>1.25</v>
      </c>
      <c r="K2369" t="str">
        <f>_xlfn.XLOOKUP(D2369, dim_channels!A:A, dim_channels!C:C, "Not Found")</f>
        <v>GDS</v>
      </c>
      <c r="L2369" t="str">
        <f>_xlfn.XLOOKUP(D2369, dim_channels!A:A, dim_channels!B:B, "Not Found")</f>
        <v>GDS (Amadeus)</v>
      </c>
      <c r="M2369">
        <f t="shared" si="144"/>
        <v>0</v>
      </c>
      <c r="N2369">
        <f t="shared" si="145"/>
        <v>1</v>
      </c>
      <c r="O2369">
        <f t="shared" si="146"/>
        <v>8854.08</v>
      </c>
      <c r="P2369">
        <f t="shared" si="147"/>
        <v>11067.6</v>
      </c>
    </row>
    <row r="2370" spans="1:16" x14ac:dyDescent="0.2">
      <c r="A2370" s="2" t="s">
        <v>2804</v>
      </c>
      <c r="B2370" s="2" t="s">
        <v>78</v>
      </c>
      <c r="C2370" s="2" t="s">
        <v>321</v>
      </c>
      <c r="D2370" s="2" t="s">
        <v>64</v>
      </c>
      <c r="E2370" s="2" t="s">
        <v>115</v>
      </c>
      <c r="F2370" s="2">
        <v>7589.35</v>
      </c>
      <c r="G2370" s="2">
        <v>0</v>
      </c>
      <c r="H2370" s="2">
        <v>7589.35</v>
      </c>
      <c r="I2370" s="2" t="s">
        <v>29</v>
      </c>
      <c r="J2370" s="4">
        <v>1</v>
      </c>
      <c r="K2370" t="str">
        <f>_xlfn.XLOOKUP(D2370, dim_channels!A:A, dim_channels!C:C, "Not Found")</f>
        <v>Direct</v>
      </c>
      <c r="L2370" t="str">
        <f>_xlfn.XLOOKUP(D2370, dim_channels!A:A, dim_channels!B:B, "Not Found")</f>
        <v>Direct Website</v>
      </c>
      <c r="M2370">
        <f t="shared" si="144"/>
        <v>0</v>
      </c>
      <c r="N2370">
        <f t="shared" si="145"/>
        <v>1</v>
      </c>
      <c r="O2370">
        <f t="shared" si="146"/>
        <v>7589.35</v>
      </c>
      <c r="P2370">
        <f t="shared" si="147"/>
        <v>7589.35</v>
      </c>
    </row>
    <row r="2371" spans="1:16" x14ac:dyDescent="0.2">
      <c r="A2371" s="3" t="s">
        <v>2805</v>
      </c>
      <c r="B2371" s="3" t="s">
        <v>295</v>
      </c>
      <c r="C2371" s="3" t="s">
        <v>242</v>
      </c>
      <c r="D2371" s="3" t="s">
        <v>52</v>
      </c>
      <c r="E2371" s="3" t="s">
        <v>60</v>
      </c>
      <c r="F2371" s="3">
        <v>10799.63</v>
      </c>
      <c r="G2371" s="3">
        <v>0</v>
      </c>
      <c r="H2371" s="3">
        <v>10799.63</v>
      </c>
      <c r="I2371" s="3" t="s">
        <v>29</v>
      </c>
      <c r="J2371" s="5">
        <v>1</v>
      </c>
      <c r="K2371" t="str">
        <f>_xlfn.XLOOKUP(D2371, dim_channels!A:A, dim_channels!C:C, "Not Found")</f>
        <v>OTA</v>
      </c>
      <c r="L2371" t="str">
        <f>_xlfn.XLOOKUP(D2371, dim_channels!A:A, dim_channels!B:B, "Not Found")</f>
        <v>Agoda</v>
      </c>
      <c r="M2371">
        <f t="shared" ref="M2371:M2434" si="148">IF(I2371="Cancelled",1,0)</f>
        <v>0</v>
      </c>
      <c r="N2371">
        <f t="shared" ref="N2371:N2434" si="149">IF(TRIM(UPPER(I2371))="CHECKED-OUT",1,0)</f>
        <v>1</v>
      </c>
      <c r="O2371">
        <f t="shared" ref="O2371:O2434" si="150">IF(TRIM(UPPER(I2371))="CHECKED-OUT",H2371,0)</f>
        <v>10799.63</v>
      </c>
      <c r="P2371">
        <f t="shared" ref="P2371:P2434" si="151">IF(TRIM(UPPER(I2371))="CHECKED-OUT",F2371,0)</f>
        <v>10799.63</v>
      </c>
    </row>
    <row r="2372" spans="1:16" x14ac:dyDescent="0.2">
      <c r="A2372" s="2" t="s">
        <v>2806</v>
      </c>
      <c r="B2372" s="2" t="s">
        <v>605</v>
      </c>
      <c r="C2372" s="2" t="s">
        <v>708</v>
      </c>
      <c r="D2372" s="2" t="s">
        <v>33</v>
      </c>
      <c r="E2372" s="2" t="s">
        <v>60</v>
      </c>
      <c r="F2372" s="2">
        <v>7278.41</v>
      </c>
      <c r="G2372" s="2">
        <v>0</v>
      </c>
      <c r="H2372" s="2">
        <v>7278.41</v>
      </c>
      <c r="I2372" s="2" t="s">
        <v>29</v>
      </c>
      <c r="J2372" s="4">
        <v>1</v>
      </c>
      <c r="K2372" t="str">
        <f>_xlfn.XLOOKUP(D2372, dim_channels!A:A, dim_channels!C:C, "Not Found")</f>
        <v>OTA</v>
      </c>
      <c r="L2372" t="str">
        <f>_xlfn.XLOOKUP(D2372, dim_channels!A:A, dim_channels!B:B, "Not Found")</f>
        <v>Booking.com</v>
      </c>
      <c r="M2372">
        <f t="shared" si="148"/>
        <v>0</v>
      </c>
      <c r="N2372">
        <f t="shared" si="149"/>
        <v>1</v>
      </c>
      <c r="O2372">
        <f t="shared" si="150"/>
        <v>7278.41</v>
      </c>
      <c r="P2372">
        <f t="shared" si="151"/>
        <v>7278.41</v>
      </c>
    </row>
    <row r="2373" spans="1:16" x14ac:dyDescent="0.2">
      <c r="A2373" s="3" t="s">
        <v>2807</v>
      </c>
      <c r="B2373" s="3" t="s">
        <v>317</v>
      </c>
      <c r="C2373" s="3" t="s">
        <v>103</v>
      </c>
      <c r="D2373" s="3" t="s">
        <v>33</v>
      </c>
      <c r="E2373" s="3" t="s">
        <v>60</v>
      </c>
      <c r="F2373" s="3">
        <v>15959.57</v>
      </c>
      <c r="G2373" s="3">
        <v>0</v>
      </c>
      <c r="H2373" s="3">
        <v>15959.57</v>
      </c>
      <c r="I2373" s="3" t="s">
        <v>29</v>
      </c>
      <c r="J2373" s="5">
        <v>1</v>
      </c>
      <c r="K2373" t="str">
        <f>_xlfn.XLOOKUP(D2373, dim_channels!A:A, dim_channels!C:C, "Not Found")</f>
        <v>OTA</v>
      </c>
      <c r="L2373" t="str">
        <f>_xlfn.XLOOKUP(D2373, dim_channels!A:A, dim_channels!B:B, "Not Found")</f>
        <v>Booking.com</v>
      </c>
      <c r="M2373">
        <f t="shared" si="148"/>
        <v>0</v>
      </c>
      <c r="N2373">
        <f t="shared" si="149"/>
        <v>1</v>
      </c>
      <c r="O2373">
        <f t="shared" si="150"/>
        <v>15959.57</v>
      </c>
      <c r="P2373">
        <f t="shared" si="151"/>
        <v>15959.57</v>
      </c>
    </row>
    <row r="2374" spans="1:16" x14ac:dyDescent="0.2">
      <c r="A2374" s="2" t="s">
        <v>2808</v>
      </c>
      <c r="B2374" s="2" t="s">
        <v>781</v>
      </c>
      <c r="C2374" s="2" t="s">
        <v>167</v>
      </c>
      <c r="D2374" s="2" t="s">
        <v>27</v>
      </c>
      <c r="E2374" s="2" t="s">
        <v>28</v>
      </c>
      <c r="F2374" s="2">
        <v>15475.66</v>
      </c>
      <c r="G2374" s="2">
        <v>2785.62</v>
      </c>
      <c r="H2374" s="2">
        <v>12690.04</v>
      </c>
      <c r="I2374" s="2" t="s">
        <v>41</v>
      </c>
      <c r="J2374" s="4">
        <v>1.2195123104418899</v>
      </c>
      <c r="K2374" t="str">
        <f>_xlfn.XLOOKUP(D2374, dim_channels!A:A, dim_channels!C:C, "Not Found")</f>
        <v>OTA</v>
      </c>
      <c r="L2374" t="str">
        <f>_xlfn.XLOOKUP(D2374, dim_channels!A:A, dim_channels!B:B, "Not Found")</f>
        <v>Expedia</v>
      </c>
      <c r="M2374">
        <f t="shared" si="148"/>
        <v>1</v>
      </c>
      <c r="N2374">
        <f t="shared" si="149"/>
        <v>0</v>
      </c>
      <c r="O2374">
        <f t="shared" si="150"/>
        <v>0</v>
      </c>
      <c r="P2374">
        <f t="shared" si="151"/>
        <v>0</v>
      </c>
    </row>
    <row r="2375" spans="1:16" x14ac:dyDescent="0.2">
      <c r="A2375" s="3" t="s">
        <v>2809</v>
      </c>
      <c r="B2375" s="3" t="s">
        <v>165</v>
      </c>
      <c r="C2375" s="3" t="s">
        <v>351</v>
      </c>
      <c r="D2375" s="3" t="s">
        <v>64</v>
      </c>
      <c r="E2375" s="3" t="s">
        <v>115</v>
      </c>
      <c r="F2375" s="3">
        <v>15922.56</v>
      </c>
      <c r="G2375" s="3">
        <v>0</v>
      </c>
      <c r="H2375" s="3">
        <v>15922.56</v>
      </c>
      <c r="I2375" s="3" t="s">
        <v>41</v>
      </c>
      <c r="J2375" s="5">
        <v>1</v>
      </c>
      <c r="K2375" t="str">
        <f>_xlfn.XLOOKUP(D2375, dim_channels!A:A, dim_channels!C:C, "Not Found")</f>
        <v>Direct</v>
      </c>
      <c r="L2375" t="str">
        <f>_xlfn.XLOOKUP(D2375, dim_channels!A:A, dim_channels!B:B, "Not Found")</f>
        <v>Direct Website</v>
      </c>
      <c r="M2375">
        <f t="shared" si="148"/>
        <v>1</v>
      </c>
      <c r="N2375">
        <f t="shared" si="149"/>
        <v>0</v>
      </c>
      <c r="O2375">
        <f t="shared" si="150"/>
        <v>0</v>
      </c>
      <c r="P2375">
        <f t="shared" si="151"/>
        <v>0</v>
      </c>
    </row>
    <row r="2376" spans="1:16" x14ac:dyDescent="0.2">
      <c r="A2376" s="2" t="s">
        <v>2810</v>
      </c>
      <c r="B2376" s="2" t="s">
        <v>82</v>
      </c>
      <c r="C2376" s="2" t="s">
        <v>376</v>
      </c>
      <c r="D2376" s="2" t="s">
        <v>33</v>
      </c>
      <c r="E2376" s="2" t="s">
        <v>34</v>
      </c>
      <c r="F2376" s="2">
        <v>8235.99</v>
      </c>
      <c r="G2376" s="2">
        <v>1235.4000000000001</v>
      </c>
      <c r="H2376" s="2">
        <v>7000.59</v>
      </c>
      <c r="I2376" s="2" t="s">
        <v>41</v>
      </c>
      <c r="J2376" s="4">
        <v>1.176470840314888</v>
      </c>
      <c r="K2376" t="str">
        <f>_xlfn.XLOOKUP(D2376, dim_channels!A:A, dim_channels!C:C, "Not Found")</f>
        <v>OTA</v>
      </c>
      <c r="L2376" t="str">
        <f>_xlfn.XLOOKUP(D2376, dim_channels!A:A, dim_channels!B:B, "Not Found")</f>
        <v>Booking.com</v>
      </c>
      <c r="M2376">
        <f t="shared" si="148"/>
        <v>1</v>
      </c>
      <c r="N2376">
        <f t="shared" si="149"/>
        <v>0</v>
      </c>
      <c r="O2376">
        <f t="shared" si="150"/>
        <v>0</v>
      </c>
      <c r="P2376">
        <f t="shared" si="151"/>
        <v>0</v>
      </c>
    </row>
    <row r="2377" spans="1:16" x14ac:dyDescent="0.2">
      <c r="A2377" s="3" t="s">
        <v>2811</v>
      </c>
      <c r="B2377" s="3" t="s">
        <v>217</v>
      </c>
      <c r="C2377" s="3" t="s">
        <v>48</v>
      </c>
      <c r="D2377" s="3" t="s">
        <v>114</v>
      </c>
      <c r="E2377" s="3" t="s">
        <v>115</v>
      </c>
      <c r="F2377" s="3">
        <v>7011.43</v>
      </c>
      <c r="G2377" s="3">
        <v>701.14</v>
      </c>
      <c r="H2377" s="3">
        <v>6310.29</v>
      </c>
      <c r="I2377" s="3" t="s">
        <v>29</v>
      </c>
      <c r="J2377" s="5">
        <v>1.1111105828733701</v>
      </c>
      <c r="K2377" t="str">
        <f>_xlfn.XLOOKUP(D2377, dim_channels!A:A, dim_channels!C:C, "Not Found")</f>
        <v>Offline</v>
      </c>
      <c r="L2377" t="str">
        <f>_xlfn.XLOOKUP(D2377, dim_channels!A:A, dim_channels!B:B, "Not Found")</f>
        <v>Travel Agency</v>
      </c>
      <c r="M2377">
        <f t="shared" si="148"/>
        <v>0</v>
      </c>
      <c r="N2377">
        <f t="shared" si="149"/>
        <v>1</v>
      </c>
      <c r="O2377">
        <f t="shared" si="150"/>
        <v>6310.29</v>
      </c>
      <c r="P2377">
        <f t="shared" si="151"/>
        <v>7011.43</v>
      </c>
    </row>
    <row r="2378" spans="1:16" x14ac:dyDescent="0.2">
      <c r="A2378" s="2" t="s">
        <v>2812</v>
      </c>
      <c r="B2378" s="2" t="s">
        <v>118</v>
      </c>
      <c r="C2378" s="2" t="s">
        <v>138</v>
      </c>
      <c r="D2378" s="2" t="s">
        <v>52</v>
      </c>
      <c r="E2378" s="2" t="s">
        <v>60</v>
      </c>
      <c r="F2378" s="2">
        <v>3608.16</v>
      </c>
      <c r="G2378" s="2">
        <v>0</v>
      </c>
      <c r="H2378" s="2">
        <v>3608.16</v>
      </c>
      <c r="I2378" s="2" t="s">
        <v>29</v>
      </c>
      <c r="J2378" s="4">
        <v>1</v>
      </c>
      <c r="K2378" t="str">
        <f>_xlfn.XLOOKUP(D2378, dim_channels!A:A, dim_channels!C:C, "Not Found")</f>
        <v>OTA</v>
      </c>
      <c r="L2378" t="str">
        <f>_xlfn.XLOOKUP(D2378, dim_channels!A:A, dim_channels!B:B, "Not Found")</f>
        <v>Agoda</v>
      </c>
      <c r="M2378">
        <f t="shared" si="148"/>
        <v>0</v>
      </c>
      <c r="N2378">
        <f t="shared" si="149"/>
        <v>1</v>
      </c>
      <c r="O2378">
        <f t="shared" si="150"/>
        <v>3608.16</v>
      </c>
      <c r="P2378">
        <f t="shared" si="151"/>
        <v>3608.16</v>
      </c>
    </row>
    <row r="2379" spans="1:16" x14ac:dyDescent="0.2">
      <c r="A2379" s="3" t="s">
        <v>2813</v>
      </c>
      <c r="B2379" s="3" t="s">
        <v>98</v>
      </c>
      <c r="C2379" s="3" t="s">
        <v>2359</v>
      </c>
      <c r="D2379" s="3" t="s">
        <v>114</v>
      </c>
      <c r="E2379" s="3" t="s">
        <v>46</v>
      </c>
      <c r="F2379" s="3">
        <v>3577.65</v>
      </c>
      <c r="G2379" s="3">
        <v>357.77</v>
      </c>
      <c r="H2379" s="3">
        <v>3219.88</v>
      </c>
      <c r="I2379" s="3" t="s">
        <v>29</v>
      </c>
      <c r="J2379" s="5">
        <v>1.1111128365032239</v>
      </c>
      <c r="K2379" t="str">
        <f>_xlfn.XLOOKUP(D2379, dim_channels!A:A, dim_channels!C:C, "Not Found")</f>
        <v>Offline</v>
      </c>
      <c r="L2379" t="str">
        <f>_xlfn.XLOOKUP(D2379, dim_channels!A:A, dim_channels!B:B, "Not Found")</f>
        <v>Travel Agency</v>
      </c>
      <c r="M2379">
        <f t="shared" si="148"/>
        <v>0</v>
      </c>
      <c r="N2379">
        <f t="shared" si="149"/>
        <v>1</v>
      </c>
      <c r="O2379">
        <f t="shared" si="150"/>
        <v>3219.88</v>
      </c>
      <c r="P2379">
        <f t="shared" si="151"/>
        <v>3577.65</v>
      </c>
    </row>
    <row r="2380" spans="1:16" x14ac:dyDescent="0.2">
      <c r="A2380" s="2" t="s">
        <v>2814</v>
      </c>
      <c r="B2380" s="2" t="s">
        <v>471</v>
      </c>
      <c r="C2380" s="2" t="s">
        <v>1623</v>
      </c>
      <c r="D2380" s="2" t="s">
        <v>64</v>
      </c>
      <c r="E2380" s="2" t="s">
        <v>28</v>
      </c>
      <c r="F2380" s="2">
        <v>3732.43</v>
      </c>
      <c r="G2380" s="2">
        <v>0</v>
      </c>
      <c r="H2380" s="2">
        <v>3732.43</v>
      </c>
      <c r="I2380" s="2" t="s">
        <v>29</v>
      </c>
      <c r="J2380" s="4">
        <v>1</v>
      </c>
      <c r="K2380" t="str">
        <f>_xlfn.XLOOKUP(D2380, dim_channels!A:A, dim_channels!C:C, "Not Found")</f>
        <v>Direct</v>
      </c>
      <c r="L2380" t="str">
        <f>_xlfn.XLOOKUP(D2380, dim_channels!A:A, dim_channels!B:B, "Not Found")</f>
        <v>Direct Website</v>
      </c>
      <c r="M2380">
        <f t="shared" si="148"/>
        <v>0</v>
      </c>
      <c r="N2380">
        <f t="shared" si="149"/>
        <v>1</v>
      </c>
      <c r="O2380">
        <f t="shared" si="150"/>
        <v>3732.43</v>
      </c>
      <c r="P2380">
        <f t="shared" si="151"/>
        <v>3732.43</v>
      </c>
    </row>
    <row r="2381" spans="1:16" x14ac:dyDescent="0.2">
      <c r="A2381" s="3" t="s">
        <v>2815</v>
      </c>
      <c r="B2381" s="3" t="s">
        <v>484</v>
      </c>
      <c r="C2381" s="3" t="s">
        <v>866</v>
      </c>
      <c r="D2381" s="3" t="s">
        <v>206</v>
      </c>
      <c r="E2381" s="3" t="s">
        <v>207</v>
      </c>
      <c r="F2381" s="3">
        <v>9117.42</v>
      </c>
      <c r="G2381" s="3">
        <v>0</v>
      </c>
      <c r="H2381" s="3">
        <v>9117.42</v>
      </c>
      <c r="I2381" s="3" t="s">
        <v>29</v>
      </c>
      <c r="J2381" s="5">
        <v>1</v>
      </c>
      <c r="K2381" t="str">
        <f>_xlfn.XLOOKUP(D2381, dim_channels!A:A, dim_channels!C:C, "Not Found")</f>
        <v>Direct</v>
      </c>
      <c r="L2381" t="str">
        <f>_xlfn.XLOOKUP(D2381, dim_channels!A:A, dim_channels!B:B, "Not Found")</f>
        <v>Walk-in</v>
      </c>
      <c r="M2381">
        <f t="shared" si="148"/>
        <v>0</v>
      </c>
      <c r="N2381">
        <f t="shared" si="149"/>
        <v>1</v>
      </c>
      <c r="O2381">
        <f t="shared" si="150"/>
        <v>9117.42</v>
      </c>
      <c r="P2381">
        <f t="shared" si="151"/>
        <v>9117.42</v>
      </c>
    </row>
    <row r="2382" spans="1:16" x14ac:dyDescent="0.2">
      <c r="A2382" s="2" t="s">
        <v>2816</v>
      </c>
      <c r="B2382" s="2" t="s">
        <v>1072</v>
      </c>
      <c r="C2382" s="2" t="s">
        <v>258</v>
      </c>
      <c r="D2382" s="2" t="s">
        <v>52</v>
      </c>
      <c r="E2382" s="2" t="s">
        <v>34</v>
      </c>
      <c r="F2382" s="2">
        <v>8300.02</v>
      </c>
      <c r="G2382" s="2">
        <v>996</v>
      </c>
      <c r="H2382" s="2">
        <v>7304.02</v>
      </c>
      <c r="I2382" s="2" t="s">
        <v>29</v>
      </c>
      <c r="J2382" s="4">
        <v>1.1363632629702549</v>
      </c>
      <c r="K2382" t="str">
        <f>_xlfn.XLOOKUP(D2382, dim_channels!A:A, dim_channels!C:C, "Not Found")</f>
        <v>OTA</v>
      </c>
      <c r="L2382" t="str">
        <f>_xlfn.XLOOKUP(D2382, dim_channels!A:A, dim_channels!B:B, "Not Found")</f>
        <v>Agoda</v>
      </c>
      <c r="M2382">
        <f t="shared" si="148"/>
        <v>0</v>
      </c>
      <c r="N2382">
        <f t="shared" si="149"/>
        <v>1</v>
      </c>
      <c r="O2382">
        <f t="shared" si="150"/>
        <v>7304.02</v>
      </c>
      <c r="P2382">
        <f t="shared" si="151"/>
        <v>8300.02</v>
      </c>
    </row>
    <row r="2383" spans="1:16" x14ac:dyDescent="0.2">
      <c r="A2383" s="3" t="s">
        <v>2817</v>
      </c>
      <c r="B2383" s="3" t="s">
        <v>226</v>
      </c>
      <c r="C2383" s="3" t="s">
        <v>551</v>
      </c>
      <c r="D2383" s="3" t="s">
        <v>27</v>
      </c>
      <c r="E2383" s="3" t="s">
        <v>28</v>
      </c>
      <c r="F2383" s="3">
        <v>8215.1200000000008</v>
      </c>
      <c r="G2383" s="3">
        <v>1478.72</v>
      </c>
      <c r="H2383" s="3">
        <v>6736.4</v>
      </c>
      <c r="I2383" s="3" t="s">
        <v>29</v>
      </c>
      <c r="J2383" s="5">
        <v>1.2195119054687971</v>
      </c>
      <c r="K2383" t="str">
        <f>_xlfn.XLOOKUP(D2383, dim_channels!A:A, dim_channels!C:C, "Not Found")</f>
        <v>OTA</v>
      </c>
      <c r="L2383" t="str">
        <f>_xlfn.XLOOKUP(D2383, dim_channels!A:A, dim_channels!B:B, "Not Found")</f>
        <v>Expedia</v>
      </c>
      <c r="M2383">
        <f t="shared" si="148"/>
        <v>0</v>
      </c>
      <c r="N2383">
        <f t="shared" si="149"/>
        <v>1</v>
      </c>
      <c r="O2383">
        <f t="shared" si="150"/>
        <v>6736.4</v>
      </c>
      <c r="P2383">
        <f t="shared" si="151"/>
        <v>8215.1200000000008</v>
      </c>
    </row>
    <row r="2384" spans="1:16" x14ac:dyDescent="0.2">
      <c r="A2384" s="2" t="s">
        <v>2818</v>
      </c>
      <c r="B2384" s="2" t="s">
        <v>73</v>
      </c>
      <c r="C2384" s="2" t="s">
        <v>98</v>
      </c>
      <c r="D2384" s="2" t="s">
        <v>33</v>
      </c>
      <c r="E2384" s="2" t="s">
        <v>34</v>
      </c>
      <c r="F2384" s="2">
        <v>11058.34</v>
      </c>
      <c r="G2384" s="2">
        <v>1658.75</v>
      </c>
      <c r="H2384" s="2">
        <v>9399.59</v>
      </c>
      <c r="I2384" s="2" t="s">
        <v>56</v>
      </c>
      <c r="J2384" s="4">
        <v>1.1764704630733891</v>
      </c>
      <c r="K2384" t="str">
        <f>_xlfn.XLOOKUP(D2384, dim_channels!A:A, dim_channels!C:C, "Not Found")</f>
        <v>OTA</v>
      </c>
      <c r="L2384" t="str">
        <f>_xlfn.XLOOKUP(D2384, dim_channels!A:A, dim_channels!B:B, "Not Found")</f>
        <v>Booking.com</v>
      </c>
      <c r="M2384">
        <f t="shared" si="148"/>
        <v>0</v>
      </c>
      <c r="N2384">
        <f t="shared" si="149"/>
        <v>0</v>
      </c>
      <c r="O2384">
        <f t="shared" si="150"/>
        <v>0</v>
      </c>
      <c r="P2384">
        <f t="shared" si="151"/>
        <v>0</v>
      </c>
    </row>
    <row r="2385" spans="1:16" x14ac:dyDescent="0.2">
      <c r="A2385" s="3" t="s">
        <v>2819</v>
      </c>
      <c r="B2385" s="3" t="s">
        <v>983</v>
      </c>
      <c r="C2385" s="3" t="s">
        <v>2002</v>
      </c>
      <c r="D2385" s="3" t="s">
        <v>27</v>
      </c>
      <c r="E2385" s="3" t="s">
        <v>28</v>
      </c>
      <c r="F2385" s="3">
        <v>10646.77</v>
      </c>
      <c r="G2385" s="3">
        <v>1916.42</v>
      </c>
      <c r="H2385" s="3">
        <v>8730.35</v>
      </c>
      <c r="I2385" s="3" t="s">
        <v>29</v>
      </c>
      <c r="J2385" s="5">
        <v>1.2195123906830769</v>
      </c>
      <c r="K2385" t="str">
        <f>_xlfn.XLOOKUP(D2385, dim_channels!A:A, dim_channels!C:C, "Not Found")</f>
        <v>OTA</v>
      </c>
      <c r="L2385" t="str">
        <f>_xlfn.XLOOKUP(D2385, dim_channels!A:A, dim_channels!B:B, "Not Found")</f>
        <v>Expedia</v>
      </c>
      <c r="M2385">
        <f t="shared" si="148"/>
        <v>0</v>
      </c>
      <c r="N2385">
        <f t="shared" si="149"/>
        <v>1</v>
      </c>
      <c r="O2385">
        <f t="shared" si="150"/>
        <v>8730.35</v>
      </c>
      <c r="P2385">
        <f t="shared" si="151"/>
        <v>10646.77</v>
      </c>
    </row>
    <row r="2386" spans="1:16" x14ac:dyDescent="0.2">
      <c r="A2386" s="2" t="s">
        <v>2820</v>
      </c>
      <c r="B2386" s="2" t="s">
        <v>753</v>
      </c>
      <c r="C2386" s="2" t="s">
        <v>817</v>
      </c>
      <c r="D2386" s="2" t="s">
        <v>27</v>
      </c>
      <c r="E2386" s="2" t="s">
        <v>28</v>
      </c>
      <c r="F2386" s="2">
        <v>14793.95</v>
      </c>
      <c r="G2386" s="2">
        <v>2662.91</v>
      </c>
      <c r="H2386" s="2">
        <v>12131.04</v>
      </c>
      <c r="I2386" s="2" t="s">
        <v>29</v>
      </c>
      <c r="J2386" s="4">
        <v>1.219512094593703</v>
      </c>
      <c r="K2386" t="str">
        <f>_xlfn.XLOOKUP(D2386, dim_channels!A:A, dim_channels!C:C, "Not Found")</f>
        <v>OTA</v>
      </c>
      <c r="L2386" t="str">
        <f>_xlfn.XLOOKUP(D2386, dim_channels!A:A, dim_channels!B:B, "Not Found")</f>
        <v>Expedia</v>
      </c>
      <c r="M2386">
        <f t="shared" si="148"/>
        <v>0</v>
      </c>
      <c r="N2386">
        <f t="shared" si="149"/>
        <v>1</v>
      </c>
      <c r="O2386">
        <f t="shared" si="150"/>
        <v>12131.04</v>
      </c>
      <c r="P2386">
        <f t="shared" si="151"/>
        <v>14793.95</v>
      </c>
    </row>
    <row r="2387" spans="1:16" x14ac:dyDescent="0.2">
      <c r="A2387" s="3" t="s">
        <v>2821</v>
      </c>
      <c r="B2387" s="3" t="s">
        <v>1048</v>
      </c>
      <c r="C2387" s="3" t="s">
        <v>126</v>
      </c>
      <c r="D2387" s="3" t="s">
        <v>64</v>
      </c>
      <c r="E2387" s="3" t="s">
        <v>115</v>
      </c>
      <c r="F2387" s="3">
        <v>3256.74</v>
      </c>
      <c r="G2387" s="3">
        <v>0</v>
      </c>
      <c r="H2387" s="3">
        <v>3256.74</v>
      </c>
      <c r="I2387" s="3" t="s">
        <v>41</v>
      </c>
      <c r="J2387" s="5">
        <v>1</v>
      </c>
      <c r="K2387" t="str">
        <f>_xlfn.XLOOKUP(D2387, dim_channels!A:A, dim_channels!C:C, "Not Found")</f>
        <v>Direct</v>
      </c>
      <c r="L2387" t="str">
        <f>_xlfn.XLOOKUP(D2387, dim_channels!A:A, dim_channels!B:B, "Not Found")</f>
        <v>Direct Website</v>
      </c>
      <c r="M2387">
        <f t="shared" si="148"/>
        <v>1</v>
      </c>
      <c r="N2387">
        <f t="shared" si="149"/>
        <v>0</v>
      </c>
      <c r="O2387">
        <f t="shared" si="150"/>
        <v>0</v>
      </c>
      <c r="P2387">
        <f t="shared" si="151"/>
        <v>0</v>
      </c>
    </row>
    <row r="2388" spans="1:16" x14ac:dyDescent="0.2">
      <c r="A2388" s="2" t="s">
        <v>2822</v>
      </c>
      <c r="B2388" s="2" t="s">
        <v>73</v>
      </c>
      <c r="C2388" s="2" t="s">
        <v>653</v>
      </c>
      <c r="D2388" s="2" t="s">
        <v>52</v>
      </c>
      <c r="E2388" s="2" t="s">
        <v>34</v>
      </c>
      <c r="F2388" s="2">
        <v>12010.7</v>
      </c>
      <c r="G2388" s="2">
        <v>1441.28</v>
      </c>
      <c r="H2388" s="2">
        <v>10569.42</v>
      </c>
      <c r="I2388" s="2" t="s">
        <v>56</v>
      </c>
      <c r="J2388" s="4">
        <v>1.1363632063064959</v>
      </c>
      <c r="K2388" t="str">
        <f>_xlfn.XLOOKUP(D2388, dim_channels!A:A, dim_channels!C:C, "Not Found")</f>
        <v>OTA</v>
      </c>
      <c r="L2388" t="str">
        <f>_xlfn.XLOOKUP(D2388, dim_channels!A:A, dim_channels!B:B, "Not Found")</f>
        <v>Agoda</v>
      </c>
      <c r="M2388">
        <f t="shared" si="148"/>
        <v>0</v>
      </c>
      <c r="N2388">
        <f t="shared" si="149"/>
        <v>0</v>
      </c>
      <c r="O2388">
        <f t="shared" si="150"/>
        <v>0</v>
      </c>
      <c r="P2388">
        <f t="shared" si="151"/>
        <v>0</v>
      </c>
    </row>
    <row r="2389" spans="1:16" x14ac:dyDescent="0.2">
      <c r="A2389" s="3" t="s">
        <v>2823</v>
      </c>
      <c r="B2389" s="3" t="s">
        <v>130</v>
      </c>
      <c r="C2389" s="3" t="s">
        <v>422</v>
      </c>
      <c r="D2389" s="3" t="s">
        <v>27</v>
      </c>
      <c r="E2389" s="3" t="s">
        <v>60</v>
      </c>
      <c r="F2389" s="3">
        <v>9556.15</v>
      </c>
      <c r="G2389" s="3">
        <v>0</v>
      </c>
      <c r="H2389" s="3">
        <v>9556.15</v>
      </c>
      <c r="I2389" s="3" t="s">
        <v>56</v>
      </c>
      <c r="J2389" s="5">
        <v>1</v>
      </c>
      <c r="K2389" t="str">
        <f>_xlfn.XLOOKUP(D2389, dim_channels!A:A, dim_channels!C:C, "Not Found")</f>
        <v>OTA</v>
      </c>
      <c r="L2389" t="str">
        <f>_xlfn.XLOOKUP(D2389, dim_channels!A:A, dim_channels!B:B, "Not Found")</f>
        <v>Expedia</v>
      </c>
      <c r="M2389">
        <f t="shared" si="148"/>
        <v>0</v>
      </c>
      <c r="N2389">
        <f t="shared" si="149"/>
        <v>0</v>
      </c>
      <c r="O2389">
        <f t="shared" si="150"/>
        <v>0</v>
      </c>
      <c r="P2389">
        <f t="shared" si="151"/>
        <v>0</v>
      </c>
    </row>
    <row r="2390" spans="1:16" x14ac:dyDescent="0.2">
      <c r="A2390" s="2" t="s">
        <v>2824</v>
      </c>
      <c r="B2390" s="2" t="s">
        <v>1275</v>
      </c>
      <c r="C2390" s="2" t="s">
        <v>671</v>
      </c>
      <c r="D2390" s="2" t="s">
        <v>33</v>
      </c>
      <c r="E2390" s="2" t="s">
        <v>28</v>
      </c>
      <c r="F2390" s="2">
        <v>10283.549999999999</v>
      </c>
      <c r="G2390" s="2">
        <v>1542.53</v>
      </c>
      <c r="H2390" s="2">
        <v>8741.02</v>
      </c>
      <c r="I2390" s="2" t="s">
        <v>29</v>
      </c>
      <c r="J2390" s="4">
        <v>1.1764702517555159</v>
      </c>
      <c r="K2390" t="str">
        <f>_xlfn.XLOOKUP(D2390, dim_channels!A:A, dim_channels!C:C, "Not Found")</f>
        <v>OTA</v>
      </c>
      <c r="L2390" t="str">
        <f>_xlfn.XLOOKUP(D2390, dim_channels!A:A, dim_channels!B:B, "Not Found")</f>
        <v>Booking.com</v>
      </c>
      <c r="M2390">
        <f t="shared" si="148"/>
        <v>0</v>
      </c>
      <c r="N2390">
        <f t="shared" si="149"/>
        <v>1</v>
      </c>
      <c r="O2390">
        <f t="shared" si="150"/>
        <v>8741.02</v>
      </c>
      <c r="P2390">
        <f t="shared" si="151"/>
        <v>10283.549999999999</v>
      </c>
    </row>
    <row r="2391" spans="1:16" x14ac:dyDescent="0.2">
      <c r="A2391" s="3" t="s">
        <v>2825</v>
      </c>
      <c r="B2391" s="3" t="s">
        <v>546</v>
      </c>
      <c r="C2391" s="3" t="s">
        <v>546</v>
      </c>
      <c r="D2391" s="3" t="s">
        <v>27</v>
      </c>
      <c r="E2391" s="3" t="s">
        <v>34</v>
      </c>
      <c r="F2391" s="3">
        <v>6025.06</v>
      </c>
      <c r="G2391" s="3">
        <v>1084.51</v>
      </c>
      <c r="H2391" s="3">
        <v>4940.55</v>
      </c>
      <c r="I2391" s="3" t="s">
        <v>41</v>
      </c>
      <c r="J2391" s="5">
        <v>1.219511997652083</v>
      </c>
      <c r="K2391" t="str">
        <f>_xlfn.XLOOKUP(D2391, dim_channels!A:A, dim_channels!C:C, "Not Found")</f>
        <v>OTA</v>
      </c>
      <c r="L2391" t="str">
        <f>_xlfn.XLOOKUP(D2391, dim_channels!A:A, dim_channels!B:B, "Not Found")</f>
        <v>Expedia</v>
      </c>
      <c r="M2391">
        <f t="shared" si="148"/>
        <v>1</v>
      </c>
      <c r="N2391">
        <f t="shared" si="149"/>
        <v>0</v>
      </c>
      <c r="O2391">
        <f t="shared" si="150"/>
        <v>0</v>
      </c>
      <c r="P2391">
        <f t="shared" si="151"/>
        <v>0</v>
      </c>
    </row>
    <row r="2392" spans="1:16" x14ac:dyDescent="0.2">
      <c r="A2392" s="2" t="s">
        <v>2826</v>
      </c>
      <c r="B2392" s="2" t="s">
        <v>685</v>
      </c>
      <c r="C2392" s="2" t="s">
        <v>156</v>
      </c>
      <c r="D2392" s="2" t="s">
        <v>27</v>
      </c>
      <c r="E2392" s="2" t="s">
        <v>34</v>
      </c>
      <c r="F2392" s="2">
        <v>3392.37</v>
      </c>
      <c r="G2392" s="2">
        <v>610.63</v>
      </c>
      <c r="H2392" s="2">
        <v>2781.74</v>
      </c>
      <c r="I2392" s="2" t="s">
        <v>29</v>
      </c>
      <c r="J2392" s="4">
        <v>1.2195136856787481</v>
      </c>
      <c r="K2392" t="str">
        <f>_xlfn.XLOOKUP(D2392, dim_channels!A:A, dim_channels!C:C, "Not Found")</f>
        <v>OTA</v>
      </c>
      <c r="L2392" t="str">
        <f>_xlfn.XLOOKUP(D2392, dim_channels!A:A, dim_channels!B:B, "Not Found")</f>
        <v>Expedia</v>
      </c>
      <c r="M2392">
        <f t="shared" si="148"/>
        <v>0</v>
      </c>
      <c r="N2392">
        <f t="shared" si="149"/>
        <v>1</v>
      </c>
      <c r="O2392">
        <f t="shared" si="150"/>
        <v>2781.74</v>
      </c>
      <c r="P2392">
        <f t="shared" si="151"/>
        <v>3392.37</v>
      </c>
    </row>
    <row r="2393" spans="1:16" x14ac:dyDescent="0.2">
      <c r="A2393" s="3" t="s">
        <v>2827</v>
      </c>
      <c r="B2393" s="3" t="s">
        <v>75</v>
      </c>
      <c r="C2393" s="3" t="s">
        <v>1110</v>
      </c>
      <c r="D2393" s="3" t="s">
        <v>114</v>
      </c>
      <c r="E2393" s="3" t="s">
        <v>46</v>
      </c>
      <c r="F2393" s="3">
        <v>5402.46</v>
      </c>
      <c r="G2393" s="3">
        <v>540.25</v>
      </c>
      <c r="H2393" s="3">
        <v>4862.21</v>
      </c>
      <c r="I2393" s="3" t="s">
        <v>29</v>
      </c>
      <c r="J2393" s="5">
        <v>1.1111120251901909</v>
      </c>
      <c r="K2393" t="str">
        <f>_xlfn.XLOOKUP(D2393, dim_channels!A:A, dim_channels!C:C, "Not Found")</f>
        <v>Offline</v>
      </c>
      <c r="L2393" t="str">
        <f>_xlfn.XLOOKUP(D2393, dim_channels!A:A, dim_channels!B:B, "Not Found")</f>
        <v>Travel Agency</v>
      </c>
      <c r="M2393">
        <f t="shared" si="148"/>
        <v>0</v>
      </c>
      <c r="N2393">
        <f t="shared" si="149"/>
        <v>1</v>
      </c>
      <c r="O2393">
        <f t="shared" si="150"/>
        <v>4862.21</v>
      </c>
      <c r="P2393">
        <f t="shared" si="151"/>
        <v>5402.46</v>
      </c>
    </row>
    <row r="2394" spans="1:16" x14ac:dyDescent="0.2">
      <c r="A2394" s="2" t="s">
        <v>2828</v>
      </c>
      <c r="B2394" s="2" t="s">
        <v>314</v>
      </c>
      <c r="C2394" s="2" t="s">
        <v>76</v>
      </c>
      <c r="D2394" s="2" t="s">
        <v>52</v>
      </c>
      <c r="E2394" s="2" t="s">
        <v>34</v>
      </c>
      <c r="F2394" s="2">
        <v>2594.83</v>
      </c>
      <c r="G2394" s="2">
        <v>311.38</v>
      </c>
      <c r="H2394" s="2">
        <v>2283.4499999999998</v>
      </c>
      <c r="I2394" s="2" t="s">
        <v>29</v>
      </c>
      <c r="J2394" s="4">
        <v>1.136363835424467</v>
      </c>
      <c r="K2394" t="str">
        <f>_xlfn.XLOOKUP(D2394, dim_channels!A:A, dim_channels!C:C, "Not Found")</f>
        <v>OTA</v>
      </c>
      <c r="L2394" t="str">
        <f>_xlfn.XLOOKUP(D2394, dim_channels!A:A, dim_channels!B:B, "Not Found")</f>
        <v>Agoda</v>
      </c>
      <c r="M2394">
        <f t="shared" si="148"/>
        <v>0</v>
      </c>
      <c r="N2394">
        <f t="shared" si="149"/>
        <v>1</v>
      </c>
      <c r="O2394">
        <f t="shared" si="150"/>
        <v>2283.4499999999998</v>
      </c>
      <c r="P2394">
        <f t="shared" si="151"/>
        <v>2594.83</v>
      </c>
    </row>
    <row r="2395" spans="1:16" x14ac:dyDescent="0.2">
      <c r="A2395" s="3" t="s">
        <v>2829</v>
      </c>
      <c r="B2395" s="3" t="s">
        <v>573</v>
      </c>
      <c r="C2395" s="3" t="s">
        <v>136</v>
      </c>
      <c r="D2395" s="3" t="s">
        <v>27</v>
      </c>
      <c r="E2395" s="3" t="s">
        <v>60</v>
      </c>
      <c r="F2395" s="3">
        <v>16229.98</v>
      </c>
      <c r="G2395" s="3">
        <v>0</v>
      </c>
      <c r="H2395" s="3">
        <v>16229.98</v>
      </c>
      <c r="I2395" s="3" t="s">
        <v>29</v>
      </c>
      <c r="J2395" s="5">
        <v>1</v>
      </c>
      <c r="K2395" t="str">
        <f>_xlfn.XLOOKUP(D2395, dim_channels!A:A, dim_channels!C:C, "Not Found")</f>
        <v>OTA</v>
      </c>
      <c r="L2395" t="str">
        <f>_xlfn.XLOOKUP(D2395, dim_channels!A:A, dim_channels!B:B, "Not Found")</f>
        <v>Expedia</v>
      </c>
      <c r="M2395">
        <f t="shared" si="148"/>
        <v>0</v>
      </c>
      <c r="N2395">
        <f t="shared" si="149"/>
        <v>1</v>
      </c>
      <c r="O2395">
        <f t="shared" si="150"/>
        <v>16229.98</v>
      </c>
      <c r="P2395">
        <f t="shared" si="151"/>
        <v>16229.98</v>
      </c>
    </row>
    <row r="2396" spans="1:16" x14ac:dyDescent="0.2">
      <c r="A2396" s="2" t="s">
        <v>2830</v>
      </c>
      <c r="B2396" s="2" t="s">
        <v>405</v>
      </c>
      <c r="C2396" s="2" t="s">
        <v>729</v>
      </c>
      <c r="D2396" s="2" t="s">
        <v>33</v>
      </c>
      <c r="E2396" s="2" t="s">
        <v>28</v>
      </c>
      <c r="F2396" s="2">
        <v>9329.27</v>
      </c>
      <c r="G2396" s="2">
        <v>1399.39</v>
      </c>
      <c r="H2396" s="2">
        <v>7929.88</v>
      </c>
      <c r="I2396" s="2" t="s">
        <v>41</v>
      </c>
      <c r="J2396" s="4">
        <v>1.1764705140556979</v>
      </c>
      <c r="K2396" t="str">
        <f>_xlfn.XLOOKUP(D2396, dim_channels!A:A, dim_channels!C:C, "Not Found")</f>
        <v>OTA</v>
      </c>
      <c r="L2396" t="str">
        <f>_xlfn.XLOOKUP(D2396, dim_channels!A:A, dim_channels!B:B, "Not Found")</f>
        <v>Booking.com</v>
      </c>
      <c r="M2396">
        <f t="shared" si="148"/>
        <v>1</v>
      </c>
      <c r="N2396">
        <f t="shared" si="149"/>
        <v>0</v>
      </c>
      <c r="O2396">
        <f t="shared" si="150"/>
        <v>0</v>
      </c>
      <c r="P2396">
        <f t="shared" si="151"/>
        <v>0</v>
      </c>
    </row>
    <row r="2397" spans="1:16" x14ac:dyDescent="0.2">
      <c r="A2397" s="3" t="s">
        <v>2831</v>
      </c>
      <c r="B2397" s="3" t="s">
        <v>282</v>
      </c>
      <c r="C2397" s="3" t="s">
        <v>139</v>
      </c>
      <c r="D2397" s="3" t="s">
        <v>52</v>
      </c>
      <c r="E2397" s="3" t="s">
        <v>60</v>
      </c>
      <c r="F2397" s="3">
        <v>10855.5</v>
      </c>
      <c r="G2397" s="3">
        <v>0</v>
      </c>
      <c r="H2397" s="3">
        <v>10855.5</v>
      </c>
      <c r="I2397" s="3" t="s">
        <v>41</v>
      </c>
      <c r="J2397" s="5">
        <v>1</v>
      </c>
      <c r="K2397" t="str">
        <f>_xlfn.XLOOKUP(D2397, dim_channels!A:A, dim_channels!C:C, "Not Found")</f>
        <v>OTA</v>
      </c>
      <c r="L2397" t="str">
        <f>_xlfn.XLOOKUP(D2397, dim_channels!A:A, dim_channels!B:B, "Not Found")</f>
        <v>Agoda</v>
      </c>
      <c r="M2397">
        <f t="shared" si="148"/>
        <v>1</v>
      </c>
      <c r="N2397">
        <f t="shared" si="149"/>
        <v>0</v>
      </c>
      <c r="O2397">
        <f t="shared" si="150"/>
        <v>0</v>
      </c>
      <c r="P2397">
        <f t="shared" si="151"/>
        <v>0</v>
      </c>
    </row>
    <row r="2398" spans="1:16" x14ac:dyDescent="0.2">
      <c r="A2398" s="2" t="s">
        <v>2832</v>
      </c>
      <c r="B2398" s="2" t="s">
        <v>351</v>
      </c>
      <c r="C2398" s="2" t="s">
        <v>130</v>
      </c>
      <c r="D2398" s="2" t="s">
        <v>206</v>
      </c>
      <c r="E2398" s="2" t="s">
        <v>207</v>
      </c>
      <c r="F2398" s="2">
        <v>4286.6899999999996</v>
      </c>
      <c r="G2398" s="2">
        <v>0</v>
      </c>
      <c r="H2398" s="2">
        <v>4286.6899999999996</v>
      </c>
      <c r="I2398" s="2" t="s">
        <v>29</v>
      </c>
      <c r="J2398" s="4">
        <v>1</v>
      </c>
      <c r="K2398" t="str">
        <f>_xlfn.XLOOKUP(D2398, dim_channels!A:A, dim_channels!C:C, "Not Found")</f>
        <v>Direct</v>
      </c>
      <c r="L2398" t="str">
        <f>_xlfn.XLOOKUP(D2398, dim_channels!A:A, dim_channels!B:B, "Not Found")</f>
        <v>Walk-in</v>
      </c>
      <c r="M2398">
        <f t="shared" si="148"/>
        <v>0</v>
      </c>
      <c r="N2398">
        <f t="shared" si="149"/>
        <v>1</v>
      </c>
      <c r="O2398">
        <f t="shared" si="150"/>
        <v>4286.6899999999996</v>
      </c>
      <c r="P2398">
        <f t="shared" si="151"/>
        <v>4286.6899999999996</v>
      </c>
    </row>
    <row r="2399" spans="1:16" x14ac:dyDescent="0.2">
      <c r="A2399" s="3" t="s">
        <v>2833</v>
      </c>
      <c r="B2399" s="3" t="s">
        <v>783</v>
      </c>
      <c r="C2399" s="3" t="s">
        <v>76</v>
      </c>
      <c r="D2399" s="3" t="s">
        <v>33</v>
      </c>
      <c r="E2399" s="3" t="s">
        <v>28</v>
      </c>
      <c r="F2399" s="3">
        <v>2507.44</v>
      </c>
      <c r="G2399" s="3">
        <v>376.12</v>
      </c>
      <c r="H2399" s="3">
        <v>2131.3200000000002</v>
      </c>
      <c r="I2399" s="3" t="s">
        <v>29</v>
      </c>
      <c r="J2399" s="5">
        <v>1.176472796201415</v>
      </c>
      <c r="K2399" t="str">
        <f>_xlfn.XLOOKUP(D2399, dim_channels!A:A, dim_channels!C:C, "Not Found")</f>
        <v>OTA</v>
      </c>
      <c r="L2399" t="str">
        <f>_xlfn.XLOOKUP(D2399, dim_channels!A:A, dim_channels!B:B, "Not Found")</f>
        <v>Booking.com</v>
      </c>
      <c r="M2399">
        <f t="shared" si="148"/>
        <v>0</v>
      </c>
      <c r="N2399">
        <f t="shared" si="149"/>
        <v>1</v>
      </c>
      <c r="O2399">
        <f t="shared" si="150"/>
        <v>2131.3200000000002</v>
      </c>
      <c r="P2399">
        <f t="shared" si="151"/>
        <v>2507.44</v>
      </c>
    </row>
    <row r="2400" spans="1:16" x14ac:dyDescent="0.2">
      <c r="A2400" s="2" t="s">
        <v>2834</v>
      </c>
      <c r="B2400" s="2" t="s">
        <v>520</v>
      </c>
      <c r="C2400" s="2" t="s">
        <v>465</v>
      </c>
      <c r="D2400" s="2" t="s">
        <v>169</v>
      </c>
      <c r="E2400" s="2" t="s">
        <v>34</v>
      </c>
      <c r="F2400" s="2">
        <v>6739.1</v>
      </c>
      <c r="G2400" s="2">
        <v>1347.82</v>
      </c>
      <c r="H2400" s="2">
        <v>5391.28</v>
      </c>
      <c r="I2400" s="2" t="s">
        <v>41</v>
      </c>
      <c r="J2400" s="4">
        <v>1.25</v>
      </c>
      <c r="K2400" t="str">
        <f>_xlfn.XLOOKUP(D2400, dim_channels!A:A, dim_channels!C:C, "Not Found")</f>
        <v>GDS</v>
      </c>
      <c r="L2400" t="str">
        <f>_xlfn.XLOOKUP(D2400, dim_channels!A:A, dim_channels!B:B, "Not Found")</f>
        <v>GDS (Amadeus)</v>
      </c>
      <c r="M2400">
        <f t="shared" si="148"/>
        <v>1</v>
      </c>
      <c r="N2400">
        <f t="shared" si="149"/>
        <v>0</v>
      </c>
      <c r="O2400">
        <f t="shared" si="150"/>
        <v>0</v>
      </c>
      <c r="P2400">
        <f t="shared" si="151"/>
        <v>0</v>
      </c>
    </row>
    <row r="2401" spans="1:16" x14ac:dyDescent="0.2">
      <c r="A2401" s="3" t="s">
        <v>2835</v>
      </c>
      <c r="B2401" s="3" t="s">
        <v>714</v>
      </c>
      <c r="C2401" s="3" t="s">
        <v>452</v>
      </c>
      <c r="D2401" s="3" t="s">
        <v>27</v>
      </c>
      <c r="E2401" s="3" t="s">
        <v>34</v>
      </c>
      <c r="F2401" s="3">
        <v>3161.45</v>
      </c>
      <c r="G2401" s="3">
        <v>569.05999999999995</v>
      </c>
      <c r="H2401" s="3">
        <v>2592.39</v>
      </c>
      <c r="I2401" s="3" t="s">
        <v>29</v>
      </c>
      <c r="J2401" s="5">
        <v>1.219511724701916</v>
      </c>
      <c r="K2401" t="str">
        <f>_xlfn.XLOOKUP(D2401, dim_channels!A:A, dim_channels!C:C, "Not Found")</f>
        <v>OTA</v>
      </c>
      <c r="L2401" t="str">
        <f>_xlfn.XLOOKUP(D2401, dim_channels!A:A, dim_channels!B:B, "Not Found")</f>
        <v>Expedia</v>
      </c>
      <c r="M2401">
        <f t="shared" si="148"/>
        <v>0</v>
      </c>
      <c r="N2401">
        <f t="shared" si="149"/>
        <v>1</v>
      </c>
      <c r="O2401">
        <f t="shared" si="150"/>
        <v>2592.39</v>
      </c>
      <c r="P2401">
        <f t="shared" si="151"/>
        <v>3161.45</v>
      </c>
    </row>
    <row r="2402" spans="1:16" x14ac:dyDescent="0.2">
      <c r="A2402" s="2" t="s">
        <v>2836</v>
      </c>
      <c r="B2402" s="2" t="s">
        <v>525</v>
      </c>
      <c r="C2402" s="2" t="s">
        <v>949</v>
      </c>
      <c r="D2402" s="2" t="s">
        <v>27</v>
      </c>
      <c r="E2402" s="2" t="s">
        <v>34</v>
      </c>
      <c r="F2402" s="2">
        <v>2942.93</v>
      </c>
      <c r="G2402" s="2">
        <v>529.73</v>
      </c>
      <c r="H2402" s="2">
        <v>2413.1999999999998</v>
      </c>
      <c r="I2402" s="2" t="s">
        <v>29</v>
      </c>
      <c r="J2402" s="4">
        <v>1.219513509033648</v>
      </c>
      <c r="K2402" t="str">
        <f>_xlfn.XLOOKUP(D2402, dim_channels!A:A, dim_channels!C:C, "Not Found")</f>
        <v>OTA</v>
      </c>
      <c r="L2402" t="str">
        <f>_xlfn.XLOOKUP(D2402, dim_channels!A:A, dim_channels!B:B, "Not Found")</f>
        <v>Expedia</v>
      </c>
      <c r="M2402">
        <f t="shared" si="148"/>
        <v>0</v>
      </c>
      <c r="N2402">
        <f t="shared" si="149"/>
        <v>1</v>
      </c>
      <c r="O2402">
        <f t="shared" si="150"/>
        <v>2413.1999999999998</v>
      </c>
      <c r="P2402">
        <f t="shared" si="151"/>
        <v>2942.93</v>
      </c>
    </row>
    <row r="2403" spans="1:16" x14ac:dyDescent="0.2">
      <c r="A2403" s="3" t="s">
        <v>2837</v>
      </c>
      <c r="B2403" s="3" t="s">
        <v>653</v>
      </c>
      <c r="C2403" s="3" t="s">
        <v>653</v>
      </c>
      <c r="D2403" s="3" t="s">
        <v>27</v>
      </c>
      <c r="E2403" s="3" t="s">
        <v>34</v>
      </c>
      <c r="F2403" s="3">
        <v>7207.69</v>
      </c>
      <c r="G2403" s="3">
        <v>1297.3800000000001</v>
      </c>
      <c r="H2403" s="3">
        <v>5910.31</v>
      </c>
      <c r="I2403" s="3" t="s">
        <v>29</v>
      </c>
      <c r="J2403" s="5">
        <v>1.2195113285089949</v>
      </c>
      <c r="K2403" t="str">
        <f>_xlfn.XLOOKUP(D2403, dim_channels!A:A, dim_channels!C:C, "Not Found")</f>
        <v>OTA</v>
      </c>
      <c r="L2403" t="str">
        <f>_xlfn.XLOOKUP(D2403, dim_channels!A:A, dim_channels!B:B, "Not Found")</f>
        <v>Expedia</v>
      </c>
      <c r="M2403">
        <f t="shared" si="148"/>
        <v>0</v>
      </c>
      <c r="N2403">
        <f t="shared" si="149"/>
        <v>1</v>
      </c>
      <c r="O2403">
        <f t="shared" si="150"/>
        <v>5910.31</v>
      </c>
      <c r="P2403">
        <f t="shared" si="151"/>
        <v>7207.69</v>
      </c>
    </row>
    <row r="2404" spans="1:16" x14ac:dyDescent="0.2">
      <c r="A2404" s="2" t="s">
        <v>2838</v>
      </c>
      <c r="B2404" s="2" t="s">
        <v>653</v>
      </c>
      <c r="C2404" s="2" t="s">
        <v>917</v>
      </c>
      <c r="D2404" s="2" t="s">
        <v>27</v>
      </c>
      <c r="E2404" s="2" t="s">
        <v>28</v>
      </c>
      <c r="F2404" s="2">
        <v>20598.53</v>
      </c>
      <c r="G2404" s="2">
        <v>3707.74</v>
      </c>
      <c r="H2404" s="2">
        <v>16890.79</v>
      </c>
      <c r="I2404" s="2" t="s">
        <v>29</v>
      </c>
      <c r="J2404" s="4">
        <v>1.2195125272411771</v>
      </c>
      <c r="K2404" t="str">
        <f>_xlfn.XLOOKUP(D2404, dim_channels!A:A, dim_channels!C:C, "Not Found")</f>
        <v>OTA</v>
      </c>
      <c r="L2404" t="str">
        <f>_xlfn.XLOOKUP(D2404, dim_channels!A:A, dim_channels!B:B, "Not Found")</f>
        <v>Expedia</v>
      </c>
      <c r="M2404">
        <f t="shared" si="148"/>
        <v>0</v>
      </c>
      <c r="N2404">
        <f t="shared" si="149"/>
        <v>1</v>
      </c>
      <c r="O2404">
        <f t="shared" si="150"/>
        <v>16890.79</v>
      </c>
      <c r="P2404">
        <f t="shared" si="151"/>
        <v>20598.53</v>
      </c>
    </row>
    <row r="2405" spans="1:16" x14ac:dyDescent="0.2">
      <c r="A2405" s="3" t="s">
        <v>2839</v>
      </c>
      <c r="B2405" s="3" t="s">
        <v>239</v>
      </c>
      <c r="C2405" s="3" t="s">
        <v>708</v>
      </c>
      <c r="D2405" s="3" t="s">
        <v>27</v>
      </c>
      <c r="E2405" s="3" t="s">
        <v>28</v>
      </c>
      <c r="F2405" s="3">
        <v>8947.1200000000008</v>
      </c>
      <c r="G2405" s="3">
        <v>1610.48</v>
      </c>
      <c r="H2405" s="3">
        <v>7336.64</v>
      </c>
      <c r="I2405" s="3" t="s">
        <v>29</v>
      </c>
      <c r="J2405" s="5">
        <v>1.2195119291664851</v>
      </c>
      <c r="K2405" t="str">
        <f>_xlfn.XLOOKUP(D2405, dim_channels!A:A, dim_channels!C:C, "Not Found")</f>
        <v>OTA</v>
      </c>
      <c r="L2405" t="str">
        <f>_xlfn.XLOOKUP(D2405, dim_channels!A:A, dim_channels!B:B, "Not Found")</f>
        <v>Expedia</v>
      </c>
      <c r="M2405">
        <f t="shared" si="148"/>
        <v>0</v>
      </c>
      <c r="N2405">
        <f t="shared" si="149"/>
        <v>1</v>
      </c>
      <c r="O2405">
        <f t="shared" si="150"/>
        <v>7336.64</v>
      </c>
      <c r="P2405">
        <f t="shared" si="151"/>
        <v>8947.1200000000008</v>
      </c>
    </row>
    <row r="2406" spans="1:16" x14ac:dyDescent="0.2">
      <c r="A2406" s="2" t="s">
        <v>2840</v>
      </c>
      <c r="B2406" s="2" t="s">
        <v>138</v>
      </c>
      <c r="C2406" s="2" t="s">
        <v>98</v>
      </c>
      <c r="D2406" s="2" t="s">
        <v>52</v>
      </c>
      <c r="E2406" s="2" t="s">
        <v>34</v>
      </c>
      <c r="F2406" s="2">
        <v>11965.38</v>
      </c>
      <c r="G2406" s="2">
        <v>1435.85</v>
      </c>
      <c r="H2406" s="2">
        <v>10529.53</v>
      </c>
      <c r="I2406" s="2" t="s">
        <v>29</v>
      </c>
      <c r="J2406" s="4">
        <v>1.1363641112186389</v>
      </c>
      <c r="K2406" t="str">
        <f>_xlfn.XLOOKUP(D2406, dim_channels!A:A, dim_channels!C:C, "Not Found")</f>
        <v>OTA</v>
      </c>
      <c r="L2406" t="str">
        <f>_xlfn.XLOOKUP(D2406, dim_channels!A:A, dim_channels!B:B, "Not Found")</f>
        <v>Agoda</v>
      </c>
      <c r="M2406">
        <f t="shared" si="148"/>
        <v>0</v>
      </c>
      <c r="N2406">
        <f t="shared" si="149"/>
        <v>1</v>
      </c>
      <c r="O2406">
        <f t="shared" si="150"/>
        <v>10529.53</v>
      </c>
      <c r="P2406">
        <f t="shared" si="151"/>
        <v>11965.38</v>
      </c>
    </row>
    <row r="2407" spans="1:16" x14ac:dyDescent="0.2">
      <c r="A2407" s="3" t="s">
        <v>2841</v>
      </c>
      <c r="B2407" s="3" t="s">
        <v>396</v>
      </c>
      <c r="C2407" s="3" t="s">
        <v>769</v>
      </c>
      <c r="D2407" s="3" t="s">
        <v>169</v>
      </c>
      <c r="E2407" s="3" t="s">
        <v>34</v>
      </c>
      <c r="F2407" s="3">
        <v>6085.43</v>
      </c>
      <c r="G2407" s="3">
        <v>1217.0899999999999</v>
      </c>
      <c r="H2407" s="3">
        <v>4868.34</v>
      </c>
      <c r="I2407" s="3" t="s">
        <v>29</v>
      </c>
      <c r="J2407" s="5">
        <v>1.250001027044126</v>
      </c>
      <c r="K2407" t="str">
        <f>_xlfn.XLOOKUP(D2407, dim_channels!A:A, dim_channels!C:C, "Not Found")</f>
        <v>GDS</v>
      </c>
      <c r="L2407" t="str">
        <f>_xlfn.XLOOKUP(D2407, dim_channels!A:A, dim_channels!B:B, "Not Found")</f>
        <v>GDS (Amadeus)</v>
      </c>
      <c r="M2407">
        <f t="shared" si="148"/>
        <v>0</v>
      </c>
      <c r="N2407">
        <f t="shared" si="149"/>
        <v>1</v>
      </c>
      <c r="O2407">
        <f t="shared" si="150"/>
        <v>4868.34</v>
      </c>
      <c r="P2407">
        <f t="shared" si="151"/>
        <v>6085.43</v>
      </c>
    </row>
    <row r="2408" spans="1:16" x14ac:dyDescent="0.2">
      <c r="A2408" s="2" t="s">
        <v>2842</v>
      </c>
      <c r="B2408" s="2" t="s">
        <v>608</v>
      </c>
      <c r="C2408" s="2" t="s">
        <v>685</v>
      </c>
      <c r="D2408" s="2" t="s">
        <v>64</v>
      </c>
      <c r="E2408" s="2" t="s">
        <v>28</v>
      </c>
      <c r="F2408" s="2">
        <v>3053.51</v>
      </c>
      <c r="G2408" s="2">
        <v>0</v>
      </c>
      <c r="H2408" s="2">
        <v>3053.51</v>
      </c>
      <c r="I2408" s="2" t="s">
        <v>29</v>
      </c>
      <c r="J2408" s="4">
        <v>1</v>
      </c>
      <c r="K2408" t="str">
        <f>_xlfn.XLOOKUP(D2408, dim_channels!A:A, dim_channels!C:C, "Not Found")</f>
        <v>Direct</v>
      </c>
      <c r="L2408" t="str">
        <f>_xlfn.XLOOKUP(D2408, dim_channels!A:A, dim_channels!B:B, "Not Found")</f>
        <v>Direct Website</v>
      </c>
      <c r="M2408">
        <f t="shared" si="148"/>
        <v>0</v>
      </c>
      <c r="N2408">
        <f t="shared" si="149"/>
        <v>1</v>
      </c>
      <c r="O2408">
        <f t="shared" si="150"/>
        <v>3053.51</v>
      </c>
      <c r="P2408">
        <f t="shared" si="151"/>
        <v>3053.51</v>
      </c>
    </row>
    <row r="2409" spans="1:16" x14ac:dyDescent="0.2">
      <c r="A2409" s="3" t="s">
        <v>2843</v>
      </c>
      <c r="B2409" s="3" t="s">
        <v>612</v>
      </c>
      <c r="C2409" s="3" t="s">
        <v>996</v>
      </c>
      <c r="D2409" s="3" t="s">
        <v>33</v>
      </c>
      <c r="E2409" s="3" t="s">
        <v>60</v>
      </c>
      <c r="F2409" s="3">
        <v>11781.57</v>
      </c>
      <c r="G2409" s="3">
        <v>0</v>
      </c>
      <c r="H2409" s="3">
        <v>11781.57</v>
      </c>
      <c r="I2409" s="3" t="s">
        <v>29</v>
      </c>
      <c r="J2409" s="5">
        <v>1</v>
      </c>
      <c r="K2409" t="str">
        <f>_xlfn.XLOOKUP(D2409, dim_channels!A:A, dim_channels!C:C, "Not Found")</f>
        <v>OTA</v>
      </c>
      <c r="L2409" t="str">
        <f>_xlfn.XLOOKUP(D2409, dim_channels!A:A, dim_channels!B:B, "Not Found")</f>
        <v>Booking.com</v>
      </c>
      <c r="M2409">
        <f t="shared" si="148"/>
        <v>0</v>
      </c>
      <c r="N2409">
        <f t="shared" si="149"/>
        <v>1</v>
      </c>
      <c r="O2409">
        <f t="shared" si="150"/>
        <v>11781.57</v>
      </c>
      <c r="P2409">
        <f t="shared" si="151"/>
        <v>11781.57</v>
      </c>
    </row>
    <row r="2410" spans="1:16" x14ac:dyDescent="0.2">
      <c r="A2410" s="2" t="s">
        <v>2844</v>
      </c>
      <c r="B2410" s="2" t="s">
        <v>31</v>
      </c>
      <c r="C2410" s="2" t="s">
        <v>826</v>
      </c>
      <c r="D2410" s="2" t="s">
        <v>33</v>
      </c>
      <c r="E2410" s="2" t="s">
        <v>34</v>
      </c>
      <c r="F2410" s="2">
        <v>6669.42</v>
      </c>
      <c r="G2410" s="2">
        <v>1000.41</v>
      </c>
      <c r="H2410" s="2">
        <v>5669.01</v>
      </c>
      <c r="I2410" s="2" t="s">
        <v>41</v>
      </c>
      <c r="J2410" s="4">
        <v>1.176469965655379</v>
      </c>
      <c r="K2410" t="str">
        <f>_xlfn.XLOOKUP(D2410, dim_channels!A:A, dim_channels!C:C, "Not Found")</f>
        <v>OTA</v>
      </c>
      <c r="L2410" t="str">
        <f>_xlfn.XLOOKUP(D2410, dim_channels!A:A, dim_channels!B:B, "Not Found")</f>
        <v>Booking.com</v>
      </c>
      <c r="M2410">
        <f t="shared" si="148"/>
        <v>1</v>
      </c>
      <c r="N2410">
        <f t="shared" si="149"/>
        <v>0</v>
      </c>
      <c r="O2410">
        <f t="shared" si="150"/>
        <v>0</v>
      </c>
      <c r="P2410">
        <f t="shared" si="151"/>
        <v>0</v>
      </c>
    </row>
    <row r="2411" spans="1:16" x14ac:dyDescent="0.2">
      <c r="A2411" s="3" t="s">
        <v>2845</v>
      </c>
      <c r="B2411" s="3" t="s">
        <v>161</v>
      </c>
      <c r="C2411" s="3" t="s">
        <v>239</v>
      </c>
      <c r="D2411" s="3" t="s">
        <v>52</v>
      </c>
      <c r="E2411" s="3" t="s">
        <v>34</v>
      </c>
      <c r="F2411" s="3">
        <v>11494.14</v>
      </c>
      <c r="G2411" s="3">
        <v>1379.3</v>
      </c>
      <c r="H2411" s="3">
        <v>10114.84</v>
      </c>
      <c r="I2411" s="3" t="s">
        <v>56</v>
      </c>
      <c r="J2411" s="5">
        <v>1.1363639958714129</v>
      </c>
      <c r="K2411" t="str">
        <f>_xlfn.XLOOKUP(D2411, dim_channels!A:A, dim_channels!C:C, "Not Found")</f>
        <v>OTA</v>
      </c>
      <c r="L2411" t="str">
        <f>_xlfn.XLOOKUP(D2411, dim_channels!A:A, dim_channels!B:B, "Not Found")</f>
        <v>Agoda</v>
      </c>
      <c r="M2411">
        <f t="shared" si="148"/>
        <v>0</v>
      </c>
      <c r="N2411">
        <f t="shared" si="149"/>
        <v>0</v>
      </c>
      <c r="O2411">
        <f t="shared" si="150"/>
        <v>0</v>
      </c>
      <c r="P2411">
        <f t="shared" si="151"/>
        <v>0</v>
      </c>
    </row>
    <row r="2412" spans="1:16" x14ac:dyDescent="0.2">
      <c r="A2412" s="2" t="s">
        <v>2846</v>
      </c>
      <c r="B2412" s="2" t="s">
        <v>783</v>
      </c>
      <c r="C2412" s="2" t="s">
        <v>329</v>
      </c>
      <c r="D2412" s="2" t="s">
        <v>64</v>
      </c>
      <c r="E2412" s="2" t="s">
        <v>28</v>
      </c>
      <c r="F2412" s="2">
        <v>6353.08</v>
      </c>
      <c r="G2412" s="2">
        <v>0</v>
      </c>
      <c r="H2412" s="2">
        <v>6353.08</v>
      </c>
      <c r="I2412" s="2" t="s">
        <v>41</v>
      </c>
      <c r="J2412" s="4">
        <v>1</v>
      </c>
      <c r="K2412" t="str">
        <f>_xlfn.XLOOKUP(D2412, dim_channels!A:A, dim_channels!C:C, "Not Found")</f>
        <v>Direct</v>
      </c>
      <c r="L2412" t="str">
        <f>_xlfn.XLOOKUP(D2412, dim_channels!A:A, dim_channels!B:B, "Not Found")</f>
        <v>Direct Website</v>
      </c>
      <c r="M2412">
        <f t="shared" si="148"/>
        <v>1</v>
      </c>
      <c r="N2412">
        <f t="shared" si="149"/>
        <v>0</v>
      </c>
      <c r="O2412">
        <f t="shared" si="150"/>
        <v>0</v>
      </c>
      <c r="P2412">
        <f t="shared" si="151"/>
        <v>0</v>
      </c>
    </row>
    <row r="2413" spans="1:16" x14ac:dyDescent="0.2">
      <c r="A2413" s="3" t="s">
        <v>2847</v>
      </c>
      <c r="B2413" s="3" t="s">
        <v>826</v>
      </c>
      <c r="C2413" s="3" t="s">
        <v>1234</v>
      </c>
      <c r="D2413" s="3" t="s">
        <v>45</v>
      </c>
      <c r="E2413" s="3" t="s">
        <v>46</v>
      </c>
      <c r="F2413" s="3">
        <v>7372.17</v>
      </c>
      <c r="G2413" s="3">
        <v>368.61</v>
      </c>
      <c r="H2413" s="3">
        <v>7003.56</v>
      </c>
      <c r="I2413" s="3" t="s">
        <v>29</v>
      </c>
      <c r="J2413" s="5">
        <v>1.052631804396621</v>
      </c>
      <c r="K2413" t="str">
        <f>_xlfn.XLOOKUP(D2413, dim_channels!A:A, dim_channels!C:C, "Not Found")</f>
        <v>Corporate</v>
      </c>
      <c r="L2413" t="str">
        <f>_xlfn.XLOOKUP(D2413, dim_channels!A:A, dim_channels!B:B, "Not Found")</f>
        <v>Corporate Direct</v>
      </c>
      <c r="M2413">
        <f t="shared" si="148"/>
        <v>0</v>
      </c>
      <c r="N2413">
        <f t="shared" si="149"/>
        <v>1</v>
      </c>
      <c r="O2413">
        <f t="shared" si="150"/>
        <v>7003.56</v>
      </c>
      <c r="P2413">
        <f t="shared" si="151"/>
        <v>7372.17</v>
      </c>
    </row>
    <row r="2414" spans="1:16" x14ac:dyDescent="0.2">
      <c r="A2414" s="2" t="s">
        <v>2848</v>
      </c>
      <c r="B2414" s="2" t="s">
        <v>209</v>
      </c>
      <c r="C2414" s="2" t="s">
        <v>210</v>
      </c>
      <c r="D2414" s="2" t="s">
        <v>45</v>
      </c>
      <c r="E2414" s="2" t="s">
        <v>46</v>
      </c>
      <c r="F2414" s="2">
        <v>6101.78</v>
      </c>
      <c r="G2414" s="2">
        <v>305.08999999999997</v>
      </c>
      <c r="H2414" s="2">
        <v>5796.69</v>
      </c>
      <c r="I2414" s="2" t="s">
        <v>56</v>
      </c>
      <c r="J2414" s="4">
        <v>1.0526317605392039</v>
      </c>
      <c r="K2414" t="str">
        <f>_xlfn.XLOOKUP(D2414, dim_channels!A:A, dim_channels!C:C, "Not Found")</f>
        <v>Corporate</v>
      </c>
      <c r="L2414" t="str">
        <f>_xlfn.XLOOKUP(D2414, dim_channels!A:A, dim_channels!B:B, "Not Found")</f>
        <v>Corporate Direct</v>
      </c>
      <c r="M2414">
        <f t="shared" si="148"/>
        <v>0</v>
      </c>
      <c r="N2414">
        <f t="shared" si="149"/>
        <v>0</v>
      </c>
      <c r="O2414">
        <f t="shared" si="150"/>
        <v>0</v>
      </c>
      <c r="P2414">
        <f t="shared" si="151"/>
        <v>0</v>
      </c>
    </row>
    <row r="2415" spans="1:16" x14ac:dyDescent="0.2">
      <c r="A2415" s="3" t="s">
        <v>2849</v>
      </c>
      <c r="B2415" s="3" t="s">
        <v>574</v>
      </c>
      <c r="C2415" s="3" t="s">
        <v>299</v>
      </c>
      <c r="D2415" s="3" t="s">
        <v>45</v>
      </c>
      <c r="E2415" s="3" t="s">
        <v>89</v>
      </c>
      <c r="F2415" s="3">
        <v>4702.5</v>
      </c>
      <c r="G2415" s="3">
        <v>0</v>
      </c>
      <c r="H2415" s="3">
        <v>4702.5</v>
      </c>
      <c r="I2415" s="3" t="s">
        <v>29</v>
      </c>
      <c r="J2415" s="5">
        <v>1</v>
      </c>
      <c r="K2415" t="str">
        <f>_xlfn.XLOOKUP(D2415, dim_channels!A:A, dim_channels!C:C, "Not Found")</f>
        <v>Corporate</v>
      </c>
      <c r="L2415" t="str">
        <f>_xlfn.XLOOKUP(D2415, dim_channels!A:A, dim_channels!B:B, "Not Found")</f>
        <v>Corporate Direct</v>
      </c>
      <c r="M2415">
        <f t="shared" si="148"/>
        <v>0</v>
      </c>
      <c r="N2415">
        <f t="shared" si="149"/>
        <v>1</v>
      </c>
      <c r="O2415">
        <f t="shared" si="150"/>
        <v>4702.5</v>
      </c>
      <c r="P2415">
        <f t="shared" si="151"/>
        <v>4702.5</v>
      </c>
    </row>
    <row r="2416" spans="1:16" x14ac:dyDescent="0.2">
      <c r="A2416" s="2" t="s">
        <v>2850</v>
      </c>
      <c r="B2416" s="2" t="s">
        <v>603</v>
      </c>
      <c r="C2416" s="2" t="s">
        <v>278</v>
      </c>
      <c r="D2416" s="2" t="s">
        <v>52</v>
      </c>
      <c r="E2416" s="2" t="s">
        <v>60</v>
      </c>
      <c r="F2416" s="2">
        <v>4307.16</v>
      </c>
      <c r="G2416" s="2">
        <v>0</v>
      </c>
      <c r="H2416" s="2">
        <v>4307.16</v>
      </c>
      <c r="I2416" s="2" t="s">
        <v>29</v>
      </c>
      <c r="J2416" s="4">
        <v>1</v>
      </c>
      <c r="K2416" t="str">
        <f>_xlfn.XLOOKUP(D2416, dim_channels!A:A, dim_channels!C:C, "Not Found")</f>
        <v>OTA</v>
      </c>
      <c r="L2416" t="str">
        <f>_xlfn.XLOOKUP(D2416, dim_channels!A:A, dim_channels!B:B, "Not Found")</f>
        <v>Agoda</v>
      </c>
      <c r="M2416">
        <f t="shared" si="148"/>
        <v>0</v>
      </c>
      <c r="N2416">
        <f t="shared" si="149"/>
        <v>1</v>
      </c>
      <c r="O2416">
        <f t="shared" si="150"/>
        <v>4307.16</v>
      </c>
      <c r="P2416">
        <f t="shared" si="151"/>
        <v>4307.16</v>
      </c>
    </row>
    <row r="2417" spans="1:16" x14ac:dyDescent="0.2">
      <c r="A2417" s="3" t="s">
        <v>2851</v>
      </c>
      <c r="B2417" s="3" t="s">
        <v>145</v>
      </c>
      <c r="C2417" s="3" t="s">
        <v>98</v>
      </c>
      <c r="D2417" s="3" t="s">
        <v>33</v>
      </c>
      <c r="E2417" s="3" t="s">
        <v>28</v>
      </c>
      <c r="F2417" s="3">
        <v>3563.84</v>
      </c>
      <c r="G2417" s="3">
        <v>534.58000000000004</v>
      </c>
      <c r="H2417" s="3">
        <v>3029.26</v>
      </c>
      <c r="I2417" s="3" t="s">
        <v>56</v>
      </c>
      <c r="J2417" s="5">
        <v>1.176472141711177</v>
      </c>
      <c r="K2417" t="str">
        <f>_xlfn.XLOOKUP(D2417, dim_channels!A:A, dim_channels!C:C, "Not Found")</f>
        <v>OTA</v>
      </c>
      <c r="L2417" t="str">
        <f>_xlfn.XLOOKUP(D2417, dim_channels!A:A, dim_channels!B:B, "Not Found")</f>
        <v>Booking.com</v>
      </c>
      <c r="M2417">
        <f t="shared" si="148"/>
        <v>0</v>
      </c>
      <c r="N2417">
        <f t="shared" si="149"/>
        <v>0</v>
      </c>
      <c r="O2417">
        <f t="shared" si="150"/>
        <v>0</v>
      </c>
      <c r="P2417">
        <f t="shared" si="151"/>
        <v>0</v>
      </c>
    </row>
    <row r="2418" spans="1:16" x14ac:dyDescent="0.2">
      <c r="A2418" s="2" t="s">
        <v>2852</v>
      </c>
      <c r="B2418" s="2" t="s">
        <v>112</v>
      </c>
      <c r="C2418" s="2" t="s">
        <v>435</v>
      </c>
      <c r="D2418" s="2" t="s">
        <v>33</v>
      </c>
      <c r="E2418" s="2" t="s">
        <v>60</v>
      </c>
      <c r="F2418" s="2">
        <v>2614.44</v>
      </c>
      <c r="G2418" s="2">
        <v>0</v>
      </c>
      <c r="H2418" s="2">
        <v>2614.44</v>
      </c>
      <c r="I2418" s="2" t="s">
        <v>29</v>
      </c>
      <c r="J2418" s="4">
        <v>1</v>
      </c>
      <c r="K2418" t="str">
        <f>_xlfn.XLOOKUP(D2418, dim_channels!A:A, dim_channels!C:C, "Not Found")</f>
        <v>OTA</v>
      </c>
      <c r="L2418" t="str">
        <f>_xlfn.XLOOKUP(D2418, dim_channels!A:A, dim_channels!B:B, "Not Found")</f>
        <v>Booking.com</v>
      </c>
      <c r="M2418">
        <f t="shared" si="148"/>
        <v>0</v>
      </c>
      <c r="N2418">
        <f t="shared" si="149"/>
        <v>1</v>
      </c>
      <c r="O2418">
        <f t="shared" si="150"/>
        <v>2614.44</v>
      </c>
      <c r="P2418">
        <f t="shared" si="151"/>
        <v>2614.44</v>
      </c>
    </row>
    <row r="2419" spans="1:16" x14ac:dyDescent="0.2">
      <c r="A2419" s="3" t="s">
        <v>2853</v>
      </c>
      <c r="B2419" s="3" t="s">
        <v>51</v>
      </c>
      <c r="C2419" s="3" t="s">
        <v>619</v>
      </c>
      <c r="D2419" s="3" t="s">
        <v>27</v>
      </c>
      <c r="E2419" s="3" t="s">
        <v>60</v>
      </c>
      <c r="F2419" s="3">
        <v>2605.0300000000002</v>
      </c>
      <c r="G2419" s="3">
        <v>0</v>
      </c>
      <c r="H2419" s="3">
        <v>2605.0300000000002</v>
      </c>
      <c r="I2419" s="3" t="s">
        <v>56</v>
      </c>
      <c r="J2419" s="5">
        <v>1</v>
      </c>
      <c r="K2419" t="str">
        <f>_xlfn.XLOOKUP(D2419, dim_channels!A:A, dim_channels!C:C, "Not Found")</f>
        <v>OTA</v>
      </c>
      <c r="L2419" t="str">
        <f>_xlfn.XLOOKUP(D2419, dim_channels!A:A, dim_channels!B:B, "Not Found")</f>
        <v>Expedia</v>
      </c>
      <c r="M2419">
        <f t="shared" si="148"/>
        <v>0</v>
      </c>
      <c r="N2419">
        <f t="shared" si="149"/>
        <v>0</v>
      </c>
      <c r="O2419">
        <f t="shared" si="150"/>
        <v>0</v>
      </c>
      <c r="P2419">
        <f t="shared" si="151"/>
        <v>0</v>
      </c>
    </row>
    <row r="2420" spans="1:16" x14ac:dyDescent="0.2">
      <c r="A2420" s="2" t="s">
        <v>2854</v>
      </c>
      <c r="B2420" s="2" t="s">
        <v>258</v>
      </c>
      <c r="C2420" s="2" t="s">
        <v>567</v>
      </c>
      <c r="D2420" s="2" t="s">
        <v>45</v>
      </c>
      <c r="E2420" s="2" t="s">
        <v>46</v>
      </c>
      <c r="F2420" s="2">
        <v>3442.58</v>
      </c>
      <c r="G2420" s="2">
        <v>172.13</v>
      </c>
      <c r="H2420" s="2">
        <v>3270.45</v>
      </c>
      <c r="I2420" s="2" t="s">
        <v>29</v>
      </c>
      <c r="J2420" s="4">
        <v>1.052631900808757</v>
      </c>
      <c r="K2420" t="str">
        <f>_xlfn.XLOOKUP(D2420, dim_channels!A:A, dim_channels!C:C, "Not Found")</f>
        <v>Corporate</v>
      </c>
      <c r="L2420" t="str">
        <f>_xlfn.XLOOKUP(D2420, dim_channels!A:A, dim_channels!B:B, "Not Found")</f>
        <v>Corporate Direct</v>
      </c>
      <c r="M2420">
        <f t="shared" si="148"/>
        <v>0</v>
      </c>
      <c r="N2420">
        <f t="shared" si="149"/>
        <v>1</v>
      </c>
      <c r="O2420">
        <f t="shared" si="150"/>
        <v>3270.45</v>
      </c>
      <c r="P2420">
        <f t="shared" si="151"/>
        <v>3442.58</v>
      </c>
    </row>
    <row r="2421" spans="1:16" x14ac:dyDescent="0.2">
      <c r="A2421" s="3" t="s">
        <v>2855</v>
      </c>
      <c r="B2421" s="3" t="s">
        <v>202</v>
      </c>
      <c r="C2421" s="3" t="s">
        <v>875</v>
      </c>
      <c r="D2421" s="3" t="s">
        <v>64</v>
      </c>
      <c r="E2421" s="3" t="s">
        <v>28</v>
      </c>
      <c r="F2421" s="3">
        <v>7834.21</v>
      </c>
      <c r="G2421" s="3">
        <v>0</v>
      </c>
      <c r="H2421" s="3">
        <v>7834.21</v>
      </c>
      <c r="I2421" s="3" t="s">
        <v>29</v>
      </c>
      <c r="J2421" s="5">
        <v>1</v>
      </c>
      <c r="K2421" t="str">
        <f>_xlfn.XLOOKUP(D2421, dim_channels!A:A, dim_channels!C:C, "Not Found")</f>
        <v>Direct</v>
      </c>
      <c r="L2421" t="str">
        <f>_xlfn.XLOOKUP(D2421, dim_channels!A:A, dim_channels!B:B, "Not Found")</f>
        <v>Direct Website</v>
      </c>
      <c r="M2421">
        <f t="shared" si="148"/>
        <v>0</v>
      </c>
      <c r="N2421">
        <f t="shared" si="149"/>
        <v>1</v>
      </c>
      <c r="O2421">
        <f t="shared" si="150"/>
        <v>7834.21</v>
      </c>
      <c r="P2421">
        <f t="shared" si="151"/>
        <v>7834.21</v>
      </c>
    </row>
    <row r="2422" spans="1:16" x14ac:dyDescent="0.2">
      <c r="A2422" s="2" t="s">
        <v>2856</v>
      </c>
      <c r="B2422" s="2" t="s">
        <v>205</v>
      </c>
      <c r="C2422" s="2" t="s">
        <v>337</v>
      </c>
      <c r="D2422" s="2" t="s">
        <v>64</v>
      </c>
      <c r="E2422" s="2" t="s">
        <v>34</v>
      </c>
      <c r="F2422" s="2">
        <v>3175.7</v>
      </c>
      <c r="G2422" s="2">
        <v>0</v>
      </c>
      <c r="H2422" s="2">
        <v>3175.7</v>
      </c>
      <c r="I2422" s="2" t="s">
        <v>29</v>
      </c>
      <c r="J2422" s="4">
        <v>1</v>
      </c>
      <c r="K2422" t="str">
        <f>_xlfn.XLOOKUP(D2422, dim_channels!A:A, dim_channels!C:C, "Not Found")</f>
        <v>Direct</v>
      </c>
      <c r="L2422" t="str">
        <f>_xlfn.XLOOKUP(D2422, dim_channels!A:A, dim_channels!B:B, "Not Found")</f>
        <v>Direct Website</v>
      </c>
      <c r="M2422">
        <f t="shared" si="148"/>
        <v>0</v>
      </c>
      <c r="N2422">
        <f t="shared" si="149"/>
        <v>1</v>
      </c>
      <c r="O2422">
        <f t="shared" si="150"/>
        <v>3175.7</v>
      </c>
      <c r="P2422">
        <f t="shared" si="151"/>
        <v>3175.7</v>
      </c>
    </row>
    <row r="2423" spans="1:16" x14ac:dyDescent="0.2">
      <c r="A2423" s="3" t="s">
        <v>2857</v>
      </c>
      <c r="B2423" s="3" t="s">
        <v>236</v>
      </c>
      <c r="C2423" s="3" t="s">
        <v>318</v>
      </c>
      <c r="D2423" s="3" t="s">
        <v>52</v>
      </c>
      <c r="E2423" s="3" t="s">
        <v>34</v>
      </c>
      <c r="F2423" s="3">
        <v>11970.79</v>
      </c>
      <c r="G2423" s="3">
        <v>1436.49</v>
      </c>
      <c r="H2423" s="3">
        <v>10534.3</v>
      </c>
      <c r="I2423" s="3" t="s">
        <v>29</v>
      </c>
      <c r="J2423" s="5">
        <v>1.1363631185745611</v>
      </c>
      <c r="K2423" t="str">
        <f>_xlfn.XLOOKUP(D2423, dim_channels!A:A, dim_channels!C:C, "Not Found")</f>
        <v>OTA</v>
      </c>
      <c r="L2423" t="str">
        <f>_xlfn.XLOOKUP(D2423, dim_channels!A:A, dim_channels!B:B, "Not Found")</f>
        <v>Agoda</v>
      </c>
      <c r="M2423">
        <f t="shared" si="148"/>
        <v>0</v>
      </c>
      <c r="N2423">
        <f t="shared" si="149"/>
        <v>1</v>
      </c>
      <c r="O2423">
        <f t="shared" si="150"/>
        <v>10534.3</v>
      </c>
      <c r="P2423">
        <f t="shared" si="151"/>
        <v>11970.79</v>
      </c>
    </row>
    <row r="2424" spans="1:16" x14ac:dyDescent="0.2">
      <c r="A2424" s="2" t="s">
        <v>2858</v>
      </c>
      <c r="B2424" s="2" t="s">
        <v>714</v>
      </c>
      <c r="C2424" s="2" t="s">
        <v>817</v>
      </c>
      <c r="D2424" s="2" t="s">
        <v>33</v>
      </c>
      <c r="E2424" s="2" t="s">
        <v>34</v>
      </c>
      <c r="F2424" s="2">
        <v>10559.51</v>
      </c>
      <c r="G2424" s="2">
        <v>1583.93</v>
      </c>
      <c r="H2424" s="2">
        <v>8975.58</v>
      </c>
      <c r="I2424" s="2" t="s">
        <v>29</v>
      </c>
      <c r="J2424" s="4">
        <v>1.1764710469964059</v>
      </c>
      <c r="K2424" t="str">
        <f>_xlfn.XLOOKUP(D2424, dim_channels!A:A, dim_channels!C:C, "Not Found")</f>
        <v>OTA</v>
      </c>
      <c r="L2424" t="str">
        <f>_xlfn.XLOOKUP(D2424, dim_channels!A:A, dim_channels!B:B, "Not Found")</f>
        <v>Booking.com</v>
      </c>
      <c r="M2424">
        <f t="shared" si="148"/>
        <v>0</v>
      </c>
      <c r="N2424">
        <f t="shared" si="149"/>
        <v>1</v>
      </c>
      <c r="O2424">
        <f t="shared" si="150"/>
        <v>8975.58</v>
      </c>
      <c r="P2424">
        <f t="shared" si="151"/>
        <v>10559.51</v>
      </c>
    </row>
    <row r="2425" spans="1:16" x14ac:dyDescent="0.2">
      <c r="A2425" s="3" t="s">
        <v>2859</v>
      </c>
      <c r="B2425" s="3" t="s">
        <v>100</v>
      </c>
      <c r="C2425" s="3" t="s">
        <v>258</v>
      </c>
      <c r="D2425" s="3" t="s">
        <v>27</v>
      </c>
      <c r="E2425" s="3" t="s">
        <v>60</v>
      </c>
      <c r="F2425" s="3">
        <v>5060.7</v>
      </c>
      <c r="G2425" s="3">
        <v>0</v>
      </c>
      <c r="H2425" s="3">
        <v>5060.7</v>
      </c>
      <c r="I2425" s="3" t="s">
        <v>29</v>
      </c>
      <c r="J2425" s="5">
        <v>1</v>
      </c>
      <c r="K2425" t="str">
        <f>_xlfn.XLOOKUP(D2425, dim_channels!A:A, dim_channels!C:C, "Not Found")</f>
        <v>OTA</v>
      </c>
      <c r="L2425" t="str">
        <f>_xlfn.XLOOKUP(D2425, dim_channels!A:A, dim_channels!B:B, "Not Found")</f>
        <v>Expedia</v>
      </c>
      <c r="M2425">
        <f t="shared" si="148"/>
        <v>0</v>
      </c>
      <c r="N2425">
        <f t="shared" si="149"/>
        <v>1</v>
      </c>
      <c r="O2425">
        <f t="shared" si="150"/>
        <v>5060.7</v>
      </c>
      <c r="P2425">
        <f t="shared" si="151"/>
        <v>5060.7</v>
      </c>
    </row>
    <row r="2426" spans="1:16" x14ac:dyDescent="0.2">
      <c r="A2426" s="2" t="s">
        <v>2860</v>
      </c>
      <c r="B2426" s="2" t="s">
        <v>520</v>
      </c>
      <c r="C2426" s="2" t="s">
        <v>543</v>
      </c>
      <c r="D2426" s="2" t="s">
        <v>33</v>
      </c>
      <c r="E2426" s="2" t="s">
        <v>60</v>
      </c>
      <c r="F2426" s="2">
        <v>5421.54</v>
      </c>
      <c r="G2426" s="2">
        <v>0</v>
      </c>
      <c r="H2426" s="2">
        <v>5421.54</v>
      </c>
      <c r="I2426" s="2" t="s">
        <v>29</v>
      </c>
      <c r="J2426" s="4">
        <v>1</v>
      </c>
      <c r="K2426" t="str">
        <f>_xlfn.XLOOKUP(D2426, dim_channels!A:A, dim_channels!C:C, "Not Found")</f>
        <v>OTA</v>
      </c>
      <c r="L2426" t="str">
        <f>_xlfn.XLOOKUP(D2426, dim_channels!A:A, dim_channels!B:B, "Not Found")</f>
        <v>Booking.com</v>
      </c>
      <c r="M2426">
        <f t="shared" si="148"/>
        <v>0</v>
      </c>
      <c r="N2426">
        <f t="shared" si="149"/>
        <v>1</v>
      </c>
      <c r="O2426">
        <f t="shared" si="150"/>
        <v>5421.54</v>
      </c>
      <c r="P2426">
        <f t="shared" si="151"/>
        <v>5421.54</v>
      </c>
    </row>
    <row r="2427" spans="1:16" x14ac:dyDescent="0.2">
      <c r="A2427" s="3" t="s">
        <v>2861</v>
      </c>
      <c r="B2427" s="3" t="s">
        <v>79</v>
      </c>
      <c r="C2427" s="3" t="s">
        <v>463</v>
      </c>
      <c r="D2427" s="3" t="s">
        <v>52</v>
      </c>
      <c r="E2427" s="3" t="s">
        <v>60</v>
      </c>
      <c r="F2427" s="3">
        <v>12109.89</v>
      </c>
      <c r="G2427" s="3">
        <v>0</v>
      </c>
      <c r="H2427" s="3">
        <v>12109.89</v>
      </c>
      <c r="I2427" s="3" t="s">
        <v>29</v>
      </c>
      <c r="J2427" s="5">
        <v>1</v>
      </c>
      <c r="K2427" t="str">
        <f>_xlfn.XLOOKUP(D2427, dim_channels!A:A, dim_channels!C:C, "Not Found")</f>
        <v>OTA</v>
      </c>
      <c r="L2427" t="str">
        <f>_xlfn.XLOOKUP(D2427, dim_channels!A:A, dim_channels!B:B, "Not Found")</f>
        <v>Agoda</v>
      </c>
      <c r="M2427">
        <f t="shared" si="148"/>
        <v>0</v>
      </c>
      <c r="N2427">
        <f t="shared" si="149"/>
        <v>1</v>
      </c>
      <c r="O2427">
        <f t="shared" si="150"/>
        <v>12109.89</v>
      </c>
      <c r="P2427">
        <f t="shared" si="151"/>
        <v>12109.89</v>
      </c>
    </row>
    <row r="2428" spans="1:16" x14ac:dyDescent="0.2">
      <c r="A2428" s="2" t="s">
        <v>2862</v>
      </c>
      <c r="B2428" s="2" t="s">
        <v>72</v>
      </c>
      <c r="C2428" s="2" t="s">
        <v>303</v>
      </c>
      <c r="D2428" s="2" t="s">
        <v>206</v>
      </c>
      <c r="E2428" s="2" t="s">
        <v>207</v>
      </c>
      <c r="F2428" s="2">
        <v>10040.540000000001</v>
      </c>
      <c r="G2428" s="2">
        <v>0</v>
      </c>
      <c r="H2428" s="2">
        <v>10040.540000000001</v>
      </c>
      <c r="I2428" s="2" t="s">
        <v>29</v>
      </c>
      <c r="J2428" s="4">
        <v>1</v>
      </c>
      <c r="K2428" t="str">
        <f>_xlfn.XLOOKUP(D2428, dim_channels!A:A, dim_channels!C:C, "Not Found")</f>
        <v>Direct</v>
      </c>
      <c r="L2428" t="str">
        <f>_xlfn.XLOOKUP(D2428, dim_channels!A:A, dim_channels!B:B, "Not Found")</f>
        <v>Walk-in</v>
      </c>
      <c r="M2428">
        <f t="shared" si="148"/>
        <v>0</v>
      </c>
      <c r="N2428">
        <f t="shared" si="149"/>
        <v>1</v>
      </c>
      <c r="O2428">
        <f t="shared" si="150"/>
        <v>10040.540000000001</v>
      </c>
      <c r="P2428">
        <f t="shared" si="151"/>
        <v>10040.540000000001</v>
      </c>
    </row>
    <row r="2429" spans="1:16" x14ac:dyDescent="0.2">
      <c r="A2429" s="3" t="s">
        <v>2863</v>
      </c>
      <c r="B2429" s="3" t="s">
        <v>787</v>
      </c>
      <c r="C2429" s="3" t="s">
        <v>370</v>
      </c>
      <c r="D2429" s="3" t="s">
        <v>64</v>
      </c>
      <c r="E2429" s="3" t="s">
        <v>115</v>
      </c>
      <c r="F2429" s="3">
        <v>4150.07</v>
      </c>
      <c r="G2429" s="3">
        <v>0</v>
      </c>
      <c r="H2429" s="3">
        <v>4150.07</v>
      </c>
      <c r="I2429" s="3" t="s">
        <v>41</v>
      </c>
      <c r="J2429" s="5">
        <v>1</v>
      </c>
      <c r="K2429" t="str">
        <f>_xlfn.XLOOKUP(D2429, dim_channels!A:A, dim_channels!C:C, "Not Found")</f>
        <v>Direct</v>
      </c>
      <c r="L2429" t="str">
        <f>_xlfn.XLOOKUP(D2429, dim_channels!A:A, dim_channels!B:B, "Not Found")</f>
        <v>Direct Website</v>
      </c>
      <c r="M2429">
        <f t="shared" si="148"/>
        <v>1</v>
      </c>
      <c r="N2429">
        <f t="shared" si="149"/>
        <v>0</v>
      </c>
      <c r="O2429">
        <f t="shared" si="150"/>
        <v>0</v>
      </c>
      <c r="P2429">
        <f t="shared" si="151"/>
        <v>0</v>
      </c>
    </row>
    <row r="2430" spans="1:16" x14ac:dyDescent="0.2">
      <c r="A2430" s="2" t="s">
        <v>2864</v>
      </c>
      <c r="B2430" s="2" t="s">
        <v>789</v>
      </c>
      <c r="C2430" s="2" t="s">
        <v>705</v>
      </c>
      <c r="D2430" s="2" t="s">
        <v>27</v>
      </c>
      <c r="E2430" s="2" t="s">
        <v>60</v>
      </c>
      <c r="F2430" s="2">
        <v>12419.33</v>
      </c>
      <c r="G2430" s="2">
        <v>0</v>
      </c>
      <c r="H2430" s="2">
        <v>12419.33</v>
      </c>
      <c r="I2430" s="2" t="s">
        <v>29</v>
      </c>
      <c r="J2430" s="4">
        <v>1</v>
      </c>
      <c r="K2430" t="str">
        <f>_xlfn.XLOOKUP(D2430, dim_channels!A:A, dim_channels!C:C, "Not Found")</f>
        <v>OTA</v>
      </c>
      <c r="L2430" t="str">
        <f>_xlfn.XLOOKUP(D2430, dim_channels!A:A, dim_channels!B:B, "Not Found")</f>
        <v>Expedia</v>
      </c>
      <c r="M2430">
        <f t="shared" si="148"/>
        <v>0</v>
      </c>
      <c r="N2430">
        <f t="shared" si="149"/>
        <v>1</v>
      </c>
      <c r="O2430">
        <f t="shared" si="150"/>
        <v>12419.33</v>
      </c>
      <c r="P2430">
        <f t="shared" si="151"/>
        <v>12419.33</v>
      </c>
    </row>
    <row r="2431" spans="1:16" x14ac:dyDescent="0.2">
      <c r="A2431" s="3" t="s">
        <v>2865</v>
      </c>
      <c r="B2431" s="3" t="s">
        <v>181</v>
      </c>
      <c r="C2431" s="3" t="s">
        <v>69</v>
      </c>
      <c r="D2431" s="3" t="s">
        <v>52</v>
      </c>
      <c r="E2431" s="3" t="s">
        <v>60</v>
      </c>
      <c r="F2431" s="3">
        <v>4973.13</v>
      </c>
      <c r="G2431" s="3">
        <v>0</v>
      </c>
      <c r="H2431" s="3">
        <v>4973.13</v>
      </c>
      <c r="I2431" s="3" t="s">
        <v>29</v>
      </c>
      <c r="J2431" s="5">
        <v>1</v>
      </c>
      <c r="K2431" t="str">
        <f>_xlfn.XLOOKUP(D2431, dim_channels!A:A, dim_channels!C:C, "Not Found")</f>
        <v>OTA</v>
      </c>
      <c r="L2431" t="str">
        <f>_xlfn.XLOOKUP(D2431, dim_channels!A:A, dim_channels!B:B, "Not Found")</f>
        <v>Agoda</v>
      </c>
      <c r="M2431">
        <f t="shared" si="148"/>
        <v>0</v>
      </c>
      <c r="N2431">
        <f t="shared" si="149"/>
        <v>1</v>
      </c>
      <c r="O2431">
        <f t="shared" si="150"/>
        <v>4973.13</v>
      </c>
      <c r="P2431">
        <f t="shared" si="151"/>
        <v>4973.13</v>
      </c>
    </row>
    <row r="2432" spans="1:16" x14ac:dyDescent="0.2">
      <c r="A2432" s="2" t="s">
        <v>2866</v>
      </c>
      <c r="B2432" s="2" t="s">
        <v>1101</v>
      </c>
      <c r="C2432" s="2" t="s">
        <v>418</v>
      </c>
      <c r="D2432" s="2" t="s">
        <v>114</v>
      </c>
      <c r="E2432" s="2" t="s">
        <v>115</v>
      </c>
      <c r="F2432" s="2">
        <v>5360.54</v>
      </c>
      <c r="G2432" s="2">
        <v>536.04999999999995</v>
      </c>
      <c r="H2432" s="2">
        <v>4824.49</v>
      </c>
      <c r="I2432" s="2" t="s">
        <v>29</v>
      </c>
      <c r="J2432" s="4">
        <v>1.1111101898853559</v>
      </c>
      <c r="K2432" t="str">
        <f>_xlfn.XLOOKUP(D2432, dim_channels!A:A, dim_channels!C:C, "Not Found")</f>
        <v>Offline</v>
      </c>
      <c r="L2432" t="str">
        <f>_xlfn.XLOOKUP(D2432, dim_channels!A:A, dim_channels!B:B, "Not Found")</f>
        <v>Travel Agency</v>
      </c>
      <c r="M2432">
        <f t="shared" si="148"/>
        <v>0</v>
      </c>
      <c r="N2432">
        <f t="shared" si="149"/>
        <v>1</v>
      </c>
      <c r="O2432">
        <f t="shared" si="150"/>
        <v>4824.49</v>
      </c>
      <c r="P2432">
        <f t="shared" si="151"/>
        <v>5360.54</v>
      </c>
    </row>
    <row r="2433" spans="1:16" x14ac:dyDescent="0.2">
      <c r="A2433" s="3" t="s">
        <v>2867</v>
      </c>
      <c r="B2433" s="3" t="s">
        <v>451</v>
      </c>
      <c r="C2433" s="3" t="s">
        <v>448</v>
      </c>
      <c r="D2433" s="3" t="s">
        <v>33</v>
      </c>
      <c r="E2433" s="3" t="s">
        <v>34</v>
      </c>
      <c r="F2433" s="3">
        <v>2817.65</v>
      </c>
      <c r="G2433" s="3">
        <v>422.65</v>
      </c>
      <c r="H2433" s="3">
        <v>2395</v>
      </c>
      <c r="I2433" s="3" t="s">
        <v>41</v>
      </c>
      <c r="J2433" s="5">
        <v>1.1764718162839249</v>
      </c>
      <c r="K2433" t="str">
        <f>_xlfn.XLOOKUP(D2433, dim_channels!A:A, dim_channels!C:C, "Not Found")</f>
        <v>OTA</v>
      </c>
      <c r="L2433" t="str">
        <f>_xlfn.XLOOKUP(D2433, dim_channels!A:A, dim_channels!B:B, "Not Found")</f>
        <v>Booking.com</v>
      </c>
      <c r="M2433">
        <f t="shared" si="148"/>
        <v>1</v>
      </c>
      <c r="N2433">
        <f t="shared" si="149"/>
        <v>0</v>
      </c>
      <c r="O2433">
        <f t="shared" si="150"/>
        <v>0</v>
      </c>
      <c r="P2433">
        <f t="shared" si="151"/>
        <v>0</v>
      </c>
    </row>
    <row r="2434" spans="1:16" x14ac:dyDescent="0.2">
      <c r="A2434" s="2" t="s">
        <v>2868</v>
      </c>
      <c r="B2434" s="2" t="s">
        <v>558</v>
      </c>
      <c r="C2434" s="2" t="s">
        <v>299</v>
      </c>
      <c r="D2434" s="2" t="s">
        <v>64</v>
      </c>
      <c r="E2434" s="2" t="s">
        <v>115</v>
      </c>
      <c r="F2434" s="2">
        <v>3116.86</v>
      </c>
      <c r="G2434" s="2">
        <v>0</v>
      </c>
      <c r="H2434" s="2">
        <v>3116.86</v>
      </c>
      <c r="I2434" s="2" t="s">
        <v>29</v>
      </c>
      <c r="J2434" s="4">
        <v>1</v>
      </c>
      <c r="K2434" t="str">
        <f>_xlfn.XLOOKUP(D2434, dim_channels!A:A, dim_channels!C:C, "Not Found")</f>
        <v>Direct</v>
      </c>
      <c r="L2434" t="str">
        <f>_xlfn.XLOOKUP(D2434, dim_channels!A:A, dim_channels!B:B, "Not Found")</f>
        <v>Direct Website</v>
      </c>
      <c r="M2434">
        <f t="shared" si="148"/>
        <v>0</v>
      </c>
      <c r="N2434">
        <f t="shared" si="149"/>
        <v>1</v>
      </c>
      <c r="O2434">
        <f t="shared" si="150"/>
        <v>3116.86</v>
      </c>
      <c r="P2434">
        <f t="shared" si="151"/>
        <v>3116.86</v>
      </c>
    </row>
    <row r="2435" spans="1:16" x14ac:dyDescent="0.2">
      <c r="A2435" s="3" t="s">
        <v>2869</v>
      </c>
      <c r="B2435" s="3" t="s">
        <v>44</v>
      </c>
      <c r="C2435" s="3" t="s">
        <v>168</v>
      </c>
      <c r="D2435" s="3" t="s">
        <v>64</v>
      </c>
      <c r="E2435" s="3" t="s">
        <v>34</v>
      </c>
      <c r="F2435" s="3">
        <v>11499.29</v>
      </c>
      <c r="G2435" s="3">
        <v>0</v>
      </c>
      <c r="H2435" s="3">
        <v>11499.29</v>
      </c>
      <c r="I2435" s="3" t="s">
        <v>29</v>
      </c>
      <c r="J2435" s="5">
        <v>1</v>
      </c>
      <c r="K2435" t="str">
        <f>_xlfn.XLOOKUP(D2435, dim_channels!A:A, dim_channels!C:C, "Not Found")</f>
        <v>Direct</v>
      </c>
      <c r="L2435" t="str">
        <f>_xlfn.XLOOKUP(D2435, dim_channels!A:A, dim_channels!B:B, "Not Found")</f>
        <v>Direct Website</v>
      </c>
      <c r="M2435">
        <f t="shared" ref="M2435:M2498" si="152">IF(I2435="Cancelled",1,0)</f>
        <v>0</v>
      </c>
      <c r="N2435">
        <f t="shared" ref="N2435:N2498" si="153">IF(TRIM(UPPER(I2435))="CHECKED-OUT",1,0)</f>
        <v>1</v>
      </c>
      <c r="O2435">
        <f t="shared" ref="O2435:O2498" si="154">IF(TRIM(UPPER(I2435))="CHECKED-OUT",H2435,0)</f>
        <v>11499.29</v>
      </c>
      <c r="P2435">
        <f t="shared" ref="P2435:P2498" si="155">IF(TRIM(UPPER(I2435))="CHECKED-OUT",F2435,0)</f>
        <v>11499.29</v>
      </c>
    </row>
    <row r="2436" spans="1:16" x14ac:dyDescent="0.2">
      <c r="A2436" s="2" t="s">
        <v>2870</v>
      </c>
      <c r="B2436" s="2" t="s">
        <v>570</v>
      </c>
      <c r="C2436" s="2" t="s">
        <v>81</v>
      </c>
      <c r="D2436" s="2" t="s">
        <v>33</v>
      </c>
      <c r="E2436" s="2" t="s">
        <v>60</v>
      </c>
      <c r="F2436" s="2">
        <v>2596.75</v>
      </c>
      <c r="G2436" s="2">
        <v>0</v>
      </c>
      <c r="H2436" s="2">
        <v>2596.75</v>
      </c>
      <c r="I2436" s="2" t="s">
        <v>29</v>
      </c>
      <c r="J2436" s="4">
        <v>1</v>
      </c>
      <c r="K2436" t="str">
        <f>_xlfn.XLOOKUP(D2436, dim_channels!A:A, dim_channels!C:C, "Not Found")</f>
        <v>OTA</v>
      </c>
      <c r="L2436" t="str">
        <f>_xlfn.XLOOKUP(D2436, dim_channels!A:A, dim_channels!B:B, "Not Found")</f>
        <v>Booking.com</v>
      </c>
      <c r="M2436">
        <f t="shared" si="152"/>
        <v>0</v>
      </c>
      <c r="N2436">
        <f t="shared" si="153"/>
        <v>1</v>
      </c>
      <c r="O2436">
        <f t="shared" si="154"/>
        <v>2596.75</v>
      </c>
      <c r="P2436">
        <f t="shared" si="155"/>
        <v>2596.75</v>
      </c>
    </row>
    <row r="2437" spans="1:16" x14ac:dyDescent="0.2">
      <c r="A2437" s="3" t="s">
        <v>2871</v>
      </c>
      <c r="B2437" s="3" t="s">
        <v>373</v>
      </c>
      <c r="C2437" s="3" t="s">
        <v>839</v>
      </c>
      <c r="D2437" s="3" t="s">
        <v>45</v>
      </c>
      <c r="E2437" s="3" t="s">
        <v>89</v>
      </c>
      <c r="F2437" s="3">
        <v>11445.13</v>
      </c>
      <c r="G2437" s="3">
        <v>0</v>
      </c>
      <c r="H2437" s="3">
        <v>11445.13</v>
      </c>
      <c r="I2437" s="3" t="s">
        <v>56</v>
      </c>
      <c r="J2437" s="5">
        <v>1</v>
      </c>
      <c r="K2437" t="str">
        <f>_xlfn.XLOOKUP(D2437, dim_channels!A:A, dim_channels!C:C, "Not Found")</f>
        <v>Corporate</v>
      </c>
      <c r="L2437" t="str">
        <f>_xlfn.XLOOKUP(D2437, dim_channels!A:A, dim_channels!B:B, "Not Found")</f>
        <v>Corporate Direct</v>
      </c>
      <c r="M2437">
        <f t="shared" si="152"/>
        <v>0</v>
      </c>
      <c r="N2437">
        <f t="shared" si="153"/>
        <v>0</v>
      </c>
      <c r="O2437">
        <f t="shared" si="154"/>
        <v>0</v>
      </c>
      <c r="P2437">
        <f t="shared" si="155"/>
        <v>0</v>
      </c>
    </row>
    <row r="2438" spans="1:16" x14ac:dyDescent="0.2">
      <c r="A2438" s="2" t="s">
        <v>2872</v>
      </c>
      <c r="B2438" s="2" t="s">
        <v>295</v>
      </c>
      <c r="C2438" s="2" t="s">
        <v>558</v>
      </c>
      <c r="D2438" s="2" t="s">
        <v>64</v>
      </c>
      <c r="E2438" s="2" t="s">
        <v>34</v>
      </c>
      <c r="F2438" s="2">
        <v>5962.47</v>
      </c>
      <c r="G2438" s="2">
        <v>0</v>
      </c>
      <c r="H2438" s="2">
        <v>5962.47</v>
      </c>
      <c r="I2438" s="2" t="s">
        <v>29</v>
      </c>
      <c r="J2438" s="4">
        <v>1</v>
      </c>
      <c r="K2438" t="str">
        <f>_xlfn.XLOOKUP(D2438, dim_channels!A:A, dim_channels!C:C, "Not Found")</f>
        <v>Direct</v>
      </c>
      <c r="L2438" t="str">
        <f>_xlfn.XLOOKUP(D2438, dim_channels!A:A, dim_channels!B:B, "Not Found")</f>
        <v>Direct Website</v>
      </c>
      <c r="M2438">
        <f t="shared" si="152"/>
        <v>0</v>
      </c>
      <c r="N2438">
        <f t="shared" si="153"/>
        <v>1</v>
      </c>
      <c r="O2438">
        <f t="shared" si="154"/>
        <v>5962.47</v>
      </c>
      <c r="P2438">
        <f t="shared" si="155"/>
        <v>5962.47</v>
      </c>
    </row>
    <row r="2439" spans="1:16" x14ac:dyDescent="0.2">
      <c r="A2439" s="3" t="s">
        <v>2873</v>
      </c>
      <c r="B2439" s="3" t="s">
        <v>705</v>
      </c>
      <c r="C2439" s="3" t="s">
        <v>48</v>
      </c>
      <c r="D2439" s="3" t="s">
        <v>52</v>
      </c>
      <c r="E2439" s="3" t="s">
        <v>34</v>
      </c>
      <c r="F2439" s="3">
        <v>7465.07</v>
      </c>
      <c r="G2439" s="3">
        <v>895.81</v>
      </c>
      <c r="H2439" s="3">
        <v>6569.26</v>
      </c>
      <c r="I2439" s="3" t="s">
        <v>29</v>
      </c>
      <c r="J2439" s="5">
        <v>1.1363639131348131</v>
      </c>
      <c r="K2439" t="str">
        <f>_xlfn.XLOOKUP(D2439, dim_channels!A:A, dim_channels!C:C, "Not Found")</f>
        <v>OTA</v>
      </c>
      <c r="L2439" t="str">
        <f>_xlfn.XLOOKUP(D2439, dim_channels!A:A, dim_channels!B:B, "Not Found")</f>
        <v>Agoda</v>
      </c>
      <c r="M2439">
        <f t="shared" si="152"/>
        <v>0</v>
      </c>
      <c r="N2439">
        <f t="shared" si="153"/>
        <v>1</v>
      </c>
      <c r="O2439">
        <f t="shared" si="154"/>
        <v>6569.26</v>
      </c>
      <c r="P2439">
        <f t="shared" si="155"/>
        <v>7465.07</v>
      </c>
    </row>
    <row r="2440" spans="1:16" x14ac:dyDescent="0.2">
      <c r="A2440" s="2" t="s">
        <v>2874</v>
      </c>
      <c r="B2440" s="2" t="s">
        <v>230</v>
      </c>
      <c r="C2440" s="2" t="s">
        <v>463</v>
      </c>
      <c r="D2440" s="2" t="s">
        <v>27</v>
      </c>
      <c r="E2440" s="2" t="s">
        <v>60</v>
      </c>
      <c r="F2440" s="2">
        <v>7000.63</v>
      </c>
      <c r="G2440" s="2">
        <v>0</v>
      </c>
      <c r="H2440" s="2">
        <v>7000.63</v>
      </c>
      <c r="I2440" s="2" t="s">
        <v>29</v>
      </c>
      <c r="J2440" s="4">
        <v>1</v>
      </c>
      <c r="K2440" t="str">
        <f>_xlfn.XLOOKUP(D2440, dim_channels!A:A, dim_channels!C:C, "Not Found")</f>
        <v>OTA</v>
      </c>
      <c r="L2440" t="str">
        <f>_xlfn.XLOOKUP(D2440, dim_channels!A:A, dim_channels!B:B, "Not Found")</f>
        <v>Expedia</v>
      </c>
      <c r="M2440">
        <f t="shared" si="152"/>
        <v>0</v>
      </c>
      <c r="N2440">
        <f t="shared" si="153"/>
        <v>1</v>
      </c>
      <c r="O2440">
        <f t="shared" si="154"/>
        <v>7000.63</v>
      </c>
      <c r="P2440">
        <f t="shared" si="155"/>
        <v>7000.63</v>
      </c>
    </row>
    <row r="2441" spans="1:16" x14ac:dyDescent="0.2">
      <c r="A2441" s="3" t="s">
        <v>2875</v>
      </c>
      <c r="B2441" s="3" t="s">
        <v>364</v>
      </c>
      <c r="C2441" s="3" t="s">
        <v>1021</v>
      </c>
      <c r="D2441" s="3" t="s">
        <v>114</v>
      </c>
      <c r="E2441" s="3" t="s">
        <v>115</v>
      </c>
      <c r="F2441" s="3">
        <v>2431.87</v>
      </c>
      <c r="G2441" s="3">
        <v>243.19</v>
      </c>
      <c r="H2441" s="3">
        <v>2188.6799999999998</v>
      </c>
      <c r="I2441" s="3" t="s">
        <v>29</v>
      </c>
      <c r="J2441" s="5">
        <v>1.111112634099092</v>
      </c>
      <c r="K2441" t="str">
        <f>_xlfn.XLOOKUP(D2441, dim_channels!A:A, dim_channels!C:C, "Not Found")</f>
        <v>Offline</v>
      </c>
      <c r="L2441" t="str">
        <f>_xlfn.XLOOKUP(D2441, dim_channels!A:A, dim_channels!B:B, "Not Found")</f>
        <v>Travel Agency</v>
      </c>
      <c r="M2441">
        <f t="shared" si="152"/>
        <v>0</v>
      </c>
      <c r="N2441">
        <f t="shared" si="153"/>
        <v>1</v>
      </c>
      <c r="O2441">
        <f t="shared" si="154"/>
        <v>2188.6799999999998</v>
      </c>
      <c r="P2441">
        <f t="shared" si="155"/>
        <v>2431.87</v>
      </c>
    </row>
    <row r="2442" spans="1:16" x14ac:dyDescent="0.2">
      <c r="A2442" s="2" t="s">
        <v>2876</v>
      </c>
      <c r="B2442" s="2" t="s">
        <v>113</v>
      </c>
      <c r="C2442" s="2" t="s">
        <v>236</v>
      </c>
      <c r="D2442" s="2" t="s">
        <v>52</v>
      </c>
      <c r="E2442" s="2" t="s">
        <v>34</v>
      </c>
      <c r="F2442" s="2">
        <v>3041.92</v>
      </c>
      <c r="G2442" s="2">
        <v>365.03</v>
      </c>
      <c r="H2442" s="2">
        <v>2676.89</v>
      </c>
      <c r="I2442" s="2" t="s">
        <v>29</v>
      </c>
      <c r="J2442" s="4">
        <v>1.136363466560075</v>
      </c>
      <c r="K2442" t="str">
        <f>_xlfn.XLOOKUP(D2442, dim_channels!A:A, dim_channels!C:C, "Not Found")</f>
        <v>OTA</v>
      </c>
      <c r="L2442" t="str">
        <f>_xlfn.XLOOKUP(D2442, dim_channels!A:A, dim_channels!B:B, "Not Found")</f>
        <v>Agoda</v>
      </c>
      <c r="M2442">
        <f t="shared" si="152"/>
        <v>0</v>
      </c>
      <c r="N2442">
        <f t="shared" si="153"/>
        <v>1</v>
      </c>
      <c r="O2442">
        <f t="shared" si="154"/>
        <v>2676.89</v>
      </c>
      <c r="P2442">
        <f t="shared" si="155"/>
        <v>3041.92</v>
      </c>
    </row>
    <row r="2443" spans="1:16" x14ac:dyDescent="0.2">
      <c r="A2443" s="3" t="s">
        <v>2877</v>
      </c>
      <c r="B2443" s="3" t="s">
        <v>241</v>
      </c>
      <c r="C2443" s="3" t="s">
        <v>543</v>
      </c>
      <c r="D2443" s="3" t="s">
        <v>114</v>
      </c>
      <c r="E2443" s="3" t="s">
        <v>115</v>
      </c>
      <c r="F2443" s="3">
        <v>6338.18</v>
      </c>
      <c r="G2443" s="3">
        <v>633.82000000000005</v>
      </c>
      <c r="H2443" s="3">
        <v>5704.36</v>
      </c>
      <c r="I2443" s="3" t="s">
        <v>29</v>
      </c>
      <c r="J2443" s="5">
        <v>1.111111500676675</v>
      </c>
      <c r="K2443" t="str">
        <f>_xlfn.XLOOKUP(D2443, dim_channels!A:A, dim_channels!C:C, "Not Found")</f>
        <v>Offline</v>
      </c>
      <c r="L2443" t="str">
        <f>_xlfn.XLOOKUP(D2443, dim_channels!A:A, dim_channels!B:B, "Not Found")</f>
        <v>Travel Agency</v>
      </c>
      <c r="M2443">
        <f t="shared" si="152"/>
        <v>0</v>
      </c>
      <c r="N2443">
        <f t="shared" si="153"/>
        <v>1</v>
      </c>
      <c r="O2443">
        <f t="shared" si="154"/>
        <v>5704.36</v>
      </c>
      <c r="P2443">
        <f t="shared" si="155"/>
        <v>6338.18</v>
      </c>
    </row>
    <row r="2444" spans="1:16" x14ac:dyDescent="0.2">
      <c r="A2444" s="2" t="s">
        <v>2878</v>
      </c>
      <c r="B2444" s="2" t="s">
        <v>54</v>
      </c>
      <c r="C2444" s="2" t="s">
        <v>546</v>
      </c>
      <c r="D2444" s="2" t="s">
        <v>169</v>
      </c>
      <c r="E2444" s="2" t="s">
        <v>34</v>
      </c>
      <c r="F2444" s="2">
        <v>2876.66</v>
      </c>
      <c r="G2444" s="2">
        <v>575.33000000000004</v>
      </c>
      <c r="H2444" s="2">
        <v>2301.33</v>
      </c>
      <c r="I2444" s="2" t="s">
        <v>56</v>
      </c>
      <c r="J2444" s="4">
        <v>1.2499989136716589</v>
      </c>
      <c r="K2444" t="str">
        <f>_xlfn.XLOOKUP(D2444, dim_channels!A:A, dim_channels!C:C, "Not Found")</f>
        <v>GDS</v>
      </c>
      <c r="L2444" t="str">
        <f>_xlfn.XLOOKUP(D2444, dim_channels!A:A, dim_channels!B:B, "Not Found")</f>
        <v>GDS (Amadeus)</v>
      </c>
      <c r="M2444">
        <f t="shared" si="152"/>
        <v>0</v>
      </c>
      <c r="N2444">
        <f t="shared" si="153"/>
        <v>0</v>
      </c>
      <c r="O2444">
        <f t="shared" si="154"/>
        <v>0</v>
      </c>
      <c r="P2444">
        <f t="shared" si="155"/>
        <v>0</v>
      </c>
    </row>
    <row r="2445" spans="1:16" x14ac:dyDescent="0.2">
      <c r="A2445" s="3" t="s">
        <v>2879</v>
      </c>
      <c r="B2445" s="3" t="s">
        <v>97</v>
      </c>
      <c r="C2445" s="3" t="s">
        <v>370</v>
      </c>
      <c r="D2445" s="3" t="s">
        <v>114</v>
      </c>
      <c r="E2445" s="3" t="s">
        <v>115</v>
      </c>
      <c r="F2445" s="3">
        <v>7961.22</v>
      </c>
      <c r="G2445" s="3">
        <v>796.12</v>
      </c>
      <c r="H2445" s="3">
        <v>7165.1</v>
      </c>
      <c r="I2445" s="3" t="s">
        <v>56</v>
      </c>
      <c r="J2445" s="5">
        <v>1.111110800965792</v>
      </c>
      <c r="K2445" t="str">
        <f>_xlfn.XLOOKUP(D2445, dim_channels!A:A, dim_channels!C:C, "Not Found")</f>
        <v>Offline</v>
      </c>
      <c r="L2445" t="str">
        <f>_xlfn.XLOOKUP(D2445, dim_channels!A:A, dim_channels!B:B, "Not Found")</f>
        <v>Travel Agency</v>
      </c>
      <c r="M2445">
        <f t="shared" si="152"/>
        <v>0</v>
      </c>
      <c r="N2445">
        <f t="shared" si="153"/>
        <v>0</v>
      </c>
      <c r="O2445">
        <f t="shared" si="154"/>
        <v>0</v>
      </c>
      <c r="P2445">
        <f t="shared" si="155"/>
        <v>0</v>
      </c>
    </row>
    <row r="2446" spans="1:16" x14ac:dyDescent="0.2">
      <c r="A2446" s="2" t="s">
        <v>2880</v>
      </c>
      <c r="B2446" s="2" t="s">
        <v>484</v>
      </c>
      <c r="C2446" s="2" t="s">
        <v>866</v>
      </c>
      <c r="D2446" s="2" t="s">
        <v>64</v>
      </c>
      <c r="E2446" s="2" t="s">
        <v>34</v>
      </c>
      <c r="F2446" s="2">
        <v>12243.43</v>
      </c>
      <c r="G2446" s="2">
        <v>0</v>
      </c>
      <c r="H2446" s="2">
        <v>12243.43</v>
      </c>
      <c r="I2446" s="2" t="s">
        <v>29</v>
      </c>
      <c r="J2446" s="4">
        <v>1</v>
      </c>
      <c r="K2446" t="str">
        <f>_xlfn.XLOOKUP(D2446, dim_channels!A:A, dim_channels!C:C, "Not Found")</f>
        <v>Direct</v>
      </c>
      <c r="L2446" t="str">
        <f>_xlfn.XLOOKUP(D2446, dim_channels!A:A, dim_channels!B:B, "Not Found")</f>
        <v>Direct Website</v>
      </c>
      <c r="M2446">
        <f t="shared" si="152"/>
        <v>0</v>
      </c>
      <c r="N2446">
        <f t="shared" si="153"/>
        <v>1</v>
      </c>
      <c r="O2446">
        <f t="shared" si="154"/>
        <v>12243.43</v>
      </c>
      <c r="P2446">
        <f t="shared" si="155"/>
        <v>12243.43</v>
      </c>
    </row>
    <row r="2447" spans="1:16" x14ac:dyDescent="0.2">
      <c r="A2447" s="3" t="s">
        <v>2881</v>
      </c>
      <c r="B2447" s="3" t="s">
        <v>712</v>
      </c>
      <c r="C2447" s="3" t="s">
        <v>371</v>
      </c>
      <c r="D2447" s="3" t="s">
        <v>33</v>
      </c>
      <c r="E2447" s="3" t="s">
        <v>28</v>
      </c>
      <c r="F2447" s="3">
        <v>8232.98</v>
      </c>
      <c r="G2447" s="3">
        <v>1234.95</v>
      </c>
      <c r="H2447" s="3">
        <v>6998.03</v>
      </c>
      <c r="I2447" s="3" t="s">
        <v>29</v>
      </c>
      <c r="J2447" s="5">
        <v>1.176471092578911</v>
      </c>
      <c r="K2447" t="str">
        <f>_xlfn.XLOOKUP(D2447, dim_channels!A:A, dim_channels!C:C, "Not Found")</f>
        <v>OTA</v>
      </c>
      <c r="L2447" t="str">
        <f>_xlfn.XLOOKUP(D2447, dim_channels!A:A, dim_channels!B:B, "Not Found")</f>
        <v>Booking.com</v>
      </c>
      <c r="M2447">
        <f t="shared" si="152"/>
        <v>0</v>
      </c>
      <c r="N2447">
        <f t="shared" si="153"/>
        <v>1</v>
      </c>
      <c r="O2447">
        <f t="shared" si="154"/>
        <v>6998.03</v>
      </c>
      <c r="P2447">
        <f t="shared" si="155"/>
        <v>8232.98</v>
      </c>
    </row>
    <row r="2448" spans="1:16" x14ac:dyDescent="0.2">
      <c r="A2448" s="2" t="s">
        <v>2882</v>
      </c>
      <c r="B2448" s="2" t="s">
        <v>162</v>
      </c>
      <c r="C2448" s="2" t="s">
        <v>708</v>
      </c>
      <c r="D2448" s="2" t="s">
        <v>64</v>
      </c>
      <c r="E2448" s="2" t="s">
        <v>28</v>
      </c>
      <c r="F2448" s="2">
        <v>4791.8599999999997</v>
      </c>
      <c r="G2448" s="2">
        <v>0</v>
      </c>
      <c r="H2448" s="2">
        <v>4791.8599999999997</v>
      </c>
      <c r="I2448" s="2" t="s">
        <v>29</v>
      </c>
      <c r="J2448" s="4">
        <v>1</v>
      </c>
      <c r="K2448" t="str">
        <f>_xlfn.XLOOKUP(D2448, dim_channels!A:A, dim_channels!C:C, "Not Found")</f>
        <v>Direct</v>
      </c>
      <c r="L2448" t="str">
        <f>_xlfn.XLOOKUP(D2448, dim_channels!A:A, dim_channels!B:B, "Not Found")</f>
        <v>Direct Website</v>
      </c>
      <c r="M2448">
        <f t="shared" si="152"/>
        <v>0</v>
      </c>
      <c r="N2448">
        <f t="shared" si="153"/>
        <v>1</v>
      </c>
      <c r="O2448">
        <f t="shared" si="154"/>
        <v>4791.8599999999997</v>
      </c>
      <c r="P2448">
        <f t="shared" si="155"/>
        <v>4791.8599999999997</v>
      </c>
    </row>
    <row r="2449" spans="1:16" x14ac:dyDescent="0.2">
      <c r="A2449" s="3" t="s">
        <v>2883</v>
      </c>
      <c r="B2449" s="3" t="s">
        <v>198</v>
      </c>
      <c r="C2449" s="3" t="s">
        <v>376</v>
      </c>
      <c r="D2449" s="3" t="s">
        <v>169</v>
      </c>
      <c r="E2449" s="3" t="s">
        <v>46</v>
      </c>
      <c r="F2449" s="3">
        <v>9095.18</v>
      </c>
      <c r="G2449" s="3">
        <v>1819.04</v>
      </c>
      <c r="H2449" s="3">
        <v>7276.14</v>
      </c>
      <c r="I2449" s="3" t="s">
        <v>41</v>
      </c>
      <c r="J2449" s="5">
        <v>1.250000687177542</v>
      </c>
      <c r="K2449" t="str">
        <f>_xlfn.XLOOKUP(D2449, dim_channels!A:A, dim_channels!C:C, "Not Found")</f>
        <v>GDS</v>
      </c>
      <c r="L2449" t="str">
        <f>_xlfn.XLOOKUP(D2449, dim_channels!A:A, dim_channels!B:B, "Not Found")</f>
        <v>GDS (Amadeus)</v>
      </c>
      <c r="M2449">
        <f t="shared" si="152"/>
        <v>1</v>
      </c>
      <c r="N2449">
        <f t="shared" si="153"/>
        <v>0</v>
      </c>
      <c r="O2449">
        <f t="shared" si="154"/>
        <v>0</v>
      </c>
      <c r="P2449">
        <f t="shared" si="155"/>
        <v>0</v>
      </c>
    </row>
    <row r="2450" spans="1:16" x14ac:dyDescent="0.2">
      <c r="A2450" s="2" t="s">
        <v>2884</v>
      </c>
      <c r="B2450" s="2" t="s">
        <v>294</v>
      </c>
      <c r="C2450" s="2" t="s">
        <v>543</v>
      </c>
      <c r="D2450" s="2" t="s">
        <v>33</v>
      </c>
      <c r="E2450" s="2" t="s">
        <v>60</v>
      </c>
      <c r="F2450" s="2">
        <v>11968.55</v>
      </c>
      <c r="G2450" s="2">
        <v>0</v>
      </c>
      <c r="H2450" s="2">
        <v>11968.55</v>
      </c>
      <c r="I2450" s="2" t="s">
        <v>41</v>
      </c>
      <c r="J2450" s="4">
        <v>1</v>
      </c>
      <c r="K2450" t="str">
        <f>_xlfn.XLOOKUP(D2450, dim_channels!A:A, dim_channels!C:C, "Not Found")</f>
        <v>OTA</v>
      </c>
      <c r="L2450" t="str">
        <f>_xlfn.XLOOKUP(D2450, dim_channels!A:A, dim_channels!B:B, "Not Found")</f>
        <v>Booking.com</v>
      </c>
      <c r="M2450">
        <f t="shared" si="152"/>
        <v>1</v>
      </c>
      <c r="N2450">
        <f t="shared" si="153"/>
        <v>0</v>
      </c>
      <c r="O2450">
        <f t="shared" si="154"/>
        <v>0</v>
      </c>
      <c r="P2450">
        <f t="shared" si="155"/>
        <v>0</v>
      </c>
    </row>
    <row r="2451" spans="1:16" x14ac:dyDescent="0.2">
      <c r="A2451" s="3" t="s">
        <v>2885</v>
      </c>
      <c r="B2451" s="3" t="s">
        <v>97</v>
      </c>
      <c r="C2451" s="3" t="s">
        <v>283</v>
      </c>
      <c r="D2451" s="3" t="s">
        <v>114</v>
      </c>
      <c r="E2451" s="3" t="s">
        <v>115</v>
      </c>
      <c r="F2451" s="3">
        <v>15766.63</v>
      </c>
      <c r="G2451" s="3">
        <v>1576.66</v>
      </c>
      <c r="H2451" s="3">
        <v>14189.97</v>
      </c>
      <c r="I2451" s="3" t="s">
        <v>29</v>
      </c>
      <c r="J2451" s="5">
        <v>1.111110876203403</v>
      </c>
      <c r="K2451" t="str">
        <f>_xlfn.XLOOKUP(D2451, dim_channels!A:A, dim_channels!C:C, "Not Found")</f>
        <v>Offline</v>
      </c>
      <c r="L2451" t="str">
        <f>_xlfn.XLOOKUP(D2451, dim_channels!A:A, dim_channels!B:B, "Not Found")</f>
        <v>Travel Agency</v>
      </c>
      <c r="M2451">
        <f t="shared" si="152"/>
        <v>0</v>
      </c>
      <c r="N2451">
        <f t="shared" si="153"/>
        <v>1</v>
      </c>
      <c r="O2451">
        <f t="shared" si="154"/>
        <v>14189.97</v>
      </c>
      <c r="P2451">
        <f t="shared" si="155"/>
        <v>15766.63</v>
      </c>
    </row>
    <row r="2452" spans="1:16" x14ac:dyDescent="0.2">
      <c r="A2452" s="2" t="s">
        <v>2886</v>
      </c>
      <c r="B2452" s="2" t="s">
        <v>234</v>
      </c>
      <c r="C2452" s="2" t="s">
        <v>458</v>
      </c>
      <c r="D2452" s="2" t="s">
        <v>206</v>
      </c>
      <c r="E2452" s="2" t="s">
        <v>207</v>
      </c>
      <c r="F2452" s="2">
        <v>13164.25</v>
      </c>
      <c r="G2452" s="2">
        <v>0</v>
      </c>
      <c r="H2452" s="2">
        <v>13164.25</v>
      </c>
      <c r="I2452" s="2" t="s">
        <v>29</v>
      </c>
      <c r="J2452" s="4">
        <v>1</v>
      </c>
      <c r="K2452" t="str">
        <f>_xlfn.XLOOKUP(D2452, dim_channels!A:A, dim_channels!C:C, "Not Found")</f>
        <v>Direct</v>
      </c>
      <c r="L2452" t="str">
        <f>_xlfn.XLOOKUP(D2452, dim_channels!A:A, dim_channels!B:B, "Not Found")</f>
        <v>Walk-in</v>
      </c>
      <c r="M2452">
        <f t="shared" si="152"/>
        <v>0</v>
      </c>
      <c r="N2452">
        <f t="shared" si="153"/>
        <v>1</v>
      </c>
      <c r="O2452">
        <f t="shared" si="154"/>
        <v>13164.25</v>
      </c>
      <c r="P2452">
        <f t="shared" si="155"/>
        <v>13164.25</v>
      </c>
    </row>
    <row r="2453" spans="1:16" x14ac:dyDescent="0.2">
      <c r="A2453" s="3" t="s">
        <v>2887</v>
      </c>
      <c r="B2453" s="3" t="s">
        <v>189</v>
      </c>
      <c r="C2453" s="3" t="s">
        <v>81</v>
      </c>
      <c r="D2453" s="3" t="s">
        <v>64</v>
      </c>
      <c r="E2453" s="3" t="s">
        <v>115</v>
      </c>
      <c r="F2453" s="3">
        <v>2963.4</v>
      </c>
      <c r="G2453" s="3">
        <v>0</v>
      </c>
      <c r="H2453" s="3">
        <v>2963.4</v>
      </c>
      <c r="I2453" s="3" t="s">
        <v>29</v>
      </c>
      <c r="J2453" s="5">
        <v>1</v>
      </c>
      <c r="K2453" t="str">
        <f>_xlfn.XLOOKUP(D2453, dim_channels!A:A, dim_channels!C:C, "Not Found")</f>
        <v>Direct</v>
      </c>
      <c r="L2453" t="str">
        <f>_xlfn.XLOOKUP(D2453, dim_channels!A:A, dim_channels!B:B, "Not Found")</f>
        <v>Direct Website</v>
      </c>
      <c r="M2453">
        <f t="shared" si="152"/>
        <v>0</v>
      </c>
      <c r="N2453">
        <f t="shared" si="153"/>
        <v>1</v>
      </c>
      <c r="O2453">
        <f t="shared" si="154"/>
        <v>2963.4</v>
      </c>
      <c r="P2453">
        <f t="shared" si="155"/>
        <v>2963.4</v>
      </c>
    </row>
    <row r="2454" spans="1:16" x14ac:dyDescent="0.2">
      <c r="A2454" s="2" t="s">
        <v>2888</v>
      </c>
      <c r="B2454" s="2" t="s">
        <v>824</v>
      </c>
      <c r="C2454" s="2" t="s">
        <v>247</v>
      </c>
      <c r="D2454" s="2" t="s">
        <v>52</v>
      </c>
      <c r="E2454" s="2" t="s">
        <v>60</v>
      </c>
      <c r="F2454" s="2">
        <v>10098.69</v>
      </c>
      <c r="G2454" s="2">
        <v>0</v>
      </c>
      <c r="H2454" s="2">
        <v>10098.69</v>
      </c>
      <c r="I2454" s="2" t="s">
        <v>29</v>
      </c>
      <c r="J2454" s="4">
        <v>1</v>
      </c>
      <c r="K2454" t="str">
        <f>_xlfn.XLOOKUP(D2454, dim_channels!A:A, dim_channels!C:C, "Not Found")</f>
        <v>OTA</v>
      </c>
      <c r="L2454" t="str">
        <f>_xlfn.XLOOKUP(D2454, dim_channels!A:A, dim_channels!B:B, "Not Found")</f>
        <v>Agoda</v>
      </c>
      <c r="M2454">
        <f t="shared" si="152"/>
        <v>0</v>
      </c>
      <c r="N2454">
        <f t="shared" si="153"/>
        <v>1</v>
      </c>
      <c r="O2454">
        <f t="shared" si="154"/>
        <v>10098.69</v>
      </c>
      <c r="P2454">
        <f t="shared" si="155"/>
        <v>10098.69</v>
      </c>
    </row>
    <row r="2455" spans="1:16" x14ac:dyDescent="0.2">
      <c r="A2455" s="3" t="s">
        <v>2889</v>
      </c>
      <c r="B2455" s="3" t="s">
        <v>120</v>
      </c>
      <c r="C2455" s="3" t="s">
        <v>120</v>
      </c>
      <c r="D2455" s="3" t="s">
        <v>45</v>
      </c>
      <c r="E2455" s="3" t="s">
        <v>46</v>
      </c>
      <c r="F2455" s="3">
        <v>12700.95</v>
      </c>
      <c r="G2455" s="3">
        <v>635.04999999999995</v>
      </c>
      <c r="H2455" s="3">
        <v>12065.9</v>
      </c>
      <c r="I2455" s="3" t="s">
        <v>41</v>
      </c>
      <c r="J2455" s="5">
        <v>1.0526317970478789</v>
      </c>
      <c r="K2455" t="str">
        <f>_xlfn.XLOOKUP(D2455, dim_channels!A:A, dim_channels!C:C, "Not Found")</f>
        <v>Corporate</v>
      </c>
      <c r="L2455" t="str">
        <f>_xlfn.XLOOKUP(D2455, dim_channels!A:A, dim_channels!B:B, "Not Found")</f>
        <v>Corporate Direct</v>
      </c>
      <c r="M2455">
        <f t="shared" si="152"/>
        <v>1</v>
      </c>
      <c r="N2455">
        <f t="shared" si="153"/>
        <v>0</v>
      </c>
      <c r="O2455">
        <f t="shared" si="154"/>
        <v>0</v>
      </c>
      <c r="P2455">
        <f t="shared" si="155"/>
        <v>0</v>
      </c>
    </row>
    <row r="2456" spans="1:16" x14ac:dyDescent="0.2">
      <c r="A2456" s="2" t="s">
        <v>2890</v>
      </c>
      <c r="B2456" s="2" t="s">
        <v>217</v>
      </c>
      <c r="C2456" s="2" t="s">
        <v>43</v>
      </c>
      <c r="D2456" s="2" t="s">
        <v>64</v>
      </c>
      <c r="E2456" s="2" t="s">
        <v>34</v>
      </c>
      <c r="F2456" s="2">
        <v>3838.34</v>
      </c>
      <c r="G2456" s="2">
        <v>0</v>
      </c>
      <c r="H2456" s="2">
        <v>3838.34</v>
      </c>
      <c r="I2456" s="2" t="s">
        <v>56</v>
      </c>
      <c r="J2456" s="4">
        <v>1</v>
      </c>
      <c r="K2456" t="str">
        <f>_xlfn.XLOOKUP(D2456, dim_channels!A:A, dim_channels!C:C, "Not Found")</f>
        <v>Direct</v>
      </c>
      <c r="L2456" t="str">
        <f>_xlfn.XLOOKUP(D2456, dim_channels!A:A, dim_channels!B:B, "Not Found")</f>
        <v>Direct Website</v>
      </c>
      <c r="M2456">
        <f t="shared" si="152"/>
        <v>0</v>
      </c>
      <c r="N2456">
        <f t="shared" si="153"/>
        <v>0</v>
      </c>
      <c r="O2456">
        <f t="shared" si="154"/>
        <v>0</v>
      </c>
      <c r="P2456">
        <f t="shared" si="155"/>
        <v>0</v>
      </c>
    </row>
    <row r="2457" spans="1:16" x14ac:dyDescent="0.2">
      <c r="A2457" s="3" t="s">
        <v>2891</v>
      </c>
      <c r="B2457" s="3" t="s">
        <v>783</v>
      </c>
      <c r="C2457" s="3" t="s">
        <v>315</v>
      </c>
      <c r="D2457" s="3" t="s">
        <v>33</v>
      </c>
      <c r="E2457" s="3" t="s">
        <v>60</v>
      </c>
      <c r="F2457" s="3">
        <v>4837.9399999999996</v>
      </c>
      <c r="G2457" s="3">
        <v>0</v>
      </c>
      <c r="H2457" s="3">
        <v>4837.9399999999996</v>
      </c>
      <c r="I2457" s="3" t="s">
        <v>29</v>
      </c>
      <c r="J2457" s="5">
        <v>1</v>
      </c>
      <c r="K2457" t="str">
        <f>_xlfn.XLOOKUP(D2457, dim_channels!A:A, dim_channels!C:C, "Not Found")</f>
        <v>OTA</v>
      </c>
      <c r="L2457" t="str">
        <f>_xlfn.XLOOKUP(D2457, dim_channels!A:A, dim_channels!B:B, "Not Found")</f>
        <v>Booking.com</v>
      </c>
      <c r="M2457">
        <f t="shared" si="152"/>
        <v>0</v>
      </c>
      <c r="N2457">
        <f t="shared" si="153"/>
        <v>1</v>
      </c>
      <c r="O2457">
        <f t="shared" si="154"/>
        <v>4837.9399999999996</v>
      </c>
      <c r="P2457">
        <f t="shared" si="155"/>
        <v>4837.9399999999996</v>
      </c>
    </row>
    <row r="2458" spans="1:16" x14ac:dyDescent="0.2">
      <c r="A2458" s="2" t="s">
        <v>2892</v>
      </c>
      <c r="B2458" s="2" t="s">
        <v>66</v>
      </c>
      <c r="C2458" s="2" t="s">
        <v>66</v>
      </c>
      <c r="D2458" s="2" t="s">
        <v>33</v>
      </c>
      <c r="E2458" s="2" t="s">
        <v>60</v>
      </c>
      <c r="F2458" s="2">
        <v>6244.32</v>
      </c>
      <c r="G2458" s="2">
        <v>0</v>
      </c>
      <c r="H2458" s="2">
        <v>6244.32</v>
      </c>
      <c r="I2458" s="2" t="s">
        <v>41</v>
      </c>
      <c r="J2458" s="4">
        <v>1</v>
      </c>
      <c r="K2458" t="str">
        <f>_xlfn.XLOOKUP(D2458, dim_channels!A:A, dim_channels!C:C, "Not Found")</f>
        <v>OTA</v>
      </c>
      <c r="L2458" t="str">
        <f>_xlfn.XLOOKUP(D2458, dim_channels!A:A, dim_channels!B:B, "Not Found")</f>
        <v>Booking.com</v>
      </c>
      <c r="M2458">
        <f t="shared" si="152"/>
        <v>1</v>
      </c>
      <c r="N2458">
        <f t="shared" si="153"/>
        <v>0</v>
      </c>
      <c r="O2458">
        <f t="shared" si="154"/>
        <v>0</v>
      </c>
      <c r="P2458">
        <f t="shared" si="155"/>
        <v>0</v>
      </c>
    </row>
    <row r="2459" spans="1:16" x14ac:dyDescent="0.2">
      <c r="A2459" s="3" t="s">
        <v>2893</v>
      </c>
      <c r="B2459" s="3" t="s">
        <v>148</v>
      </c>
      <c r="C2459" s="3" t="s">
        <v>262</v>
      </c>
      <c r="D2459" s="3" t="s">
        <v>33</v>
      </c>
      <c r="E2459" s="3" t="s">
        <v>60</v>
      </c>
      <c r="F2459" s="3">
        <v>15894.51</v>
      </c>
      <c r="G2459" s="3">
        <v>0</v>
      </c>
      <c r="H2459" s="3">
        <v>15894.51</v>
      </c>
      <c r="I2459" s="3" t="s">
        <v>29</v>
      </c>
      <c r="J2459" s="5">
        <v>1</v>
      </c>
      <c r="K2459" t="str">
        <f>_xlfn.XLOOKUP(D2459, dim_channels!A:A, dim_channels!C:C, "Not Found")</f>
        <v>OTA</v>
      </c>
      <c r="L2459" t="str">
        <f>_xlfn.XLOOKUP(D2459, dim_channels!A:A, dim_channels!B:B, "Not Found")</f>
        <v>Booking.com</v>
      </c>
      <c r="M2459">
        <f t="shared" si="152"/>
        <v>0</v>
      </c>
      <c r="N2459">
        <f t="shared" si="153"/>
        <v>1</v>
      </c>
      <c r="O2459">
        <f t="shared" si="154"/>
        <v>15894.51</v>
      </c>
      <c r="P2459">
        <f t="shared" si="155"/>
        <v>15894.51</v>
      </c>
    </row>
    <row r="2460" spans="1:16" x14ac:dyDescent="0.2">
      <c r="A2460" s="2" t="s">
        <v>2894</v>
      </c>
      <c r="B2460" s="2" t="s">
        <v>148</v>
      </c>
      <c r="C2460" s="2" t="s">
        <v>783</v>
      </c>
      <c r="D2460" s="2" t="s">
        <v>64</v>
      </c>
      <c r="E2460" s="2" t="s">
        <v>115</v>
      </c>
      <c r="F2460" s="2">
        <v>5777.51</v>
      </c>
      <c r="G2460" s="2">
        <v>0</v>
      </c>
      <c r="H2460" s="2">
        <v>5777.51</v>
      </c>
      <c r="I2460" s="2" t="s">
        <v>29</v>
      </c>
      <c r="J2460" s="4">
        <v>1</v>
      </c>
      <c r="K2460" t="str">
        <f>_xlfn.XLOOKUP(D2460, dim_channels!A:A, dim_channels!C:C, "Not Found")</f>
        <v>Direct</v>
      </c>
      <c r="L2460" t="str">
        <f>_xlfn.XLOOKUP(D2460, dim_channels!A:A, dim_channels!B:B, "Not Found")</f>
        <v>Direct Website</v>
      </c>
      <c r="M2460">
        <f t="shared" si="152"/>
        <v>0</v>
      </c>
      <c r="N2460">
        <f t="shared" si="153"/>
        <v>1</v>
      </c>
      <c r="O2460">
        <f t="shared" si="154"/>
        <v>5777.51</v>
      </c>
      <c r="P2460">
        <f t="shared" si="155"/>
        <v>5777.51</v>
      </c>
    </row>
    <row r="2461" spans="1:16" x14ac:dyDescent="0.2">
      <c r="A2461" s="3" t="s">
        <v>2895</v>
      </c>
      <c r="B2461" s="3" t="s">
        <v>328</v>
      </c>
      <c r="C2461" s="3" t="s">
        <v>595</v>
      </c>
      <c r="D2461" s="3" t="s">
        <v>64</v>
      </c>
      <c r="E2461" s="3" t="s">
        <v>34</v>
      </c>
      <c r="F2461" s="3">
        <v>3529.08</v>
      </c>
      <c r="G2461" s="3">
        <v>0</v>
      </c>
      <c r="H2461" s="3">
        <v>3529.08</v>
      </c>
      <c r="I2461" s="3" t="s">
        <v>41</v>
      </c>
      <c r="J2461" s="5">
        <v>1</v>
      </c>
      <c r="K2461" t="str">
        <f>_xlfn.XLOOKUP(D2461, dim_channels!A:A, dim_channels!C:C, "Not Found")</f>
        <v>Direct</v>
      </c>
      <c r="L2461" t="str">
        <f>_xlfn.XLOOKUP(D2461, dim_channels!A:A, dim_channels!B:B, "Not Found")</f>
        <v>Direct Website</v>
      </c>
      <c r="M2461">
        <f t="shared" si="152"/>
        <v>1</v>
      </c>
      <c r="N2461">
        <f t="shared" si="153"/>
        <v>0</v>
      </c>
      <c r="O2461">
        <f t="shared" si="154"/>
        <v>0</v>
      </c>
      <c r="P2461">
        <f t="shared" si="155"/>
        <v>0</v>
      </c>
    </row>
    <row r="2462" spans="1:16" x14ac:dyDescent="0.2">
      <c r="A2462" s="2" t="s">
        <v>2896</v>
      </c>
      <c r="B2462" s="2" t="s">
        <v>465</v>
      </c>
      <c r="C2462" s="2" t="s">
        <v>465</v>
      </c>
      <c r="D2462" s="2" t="s">
        <v>45</v>
      </c>
      <c r="E2462" s="2" t="s">
        <v>89</v>
      </c>
      <c r="F2462" s="2">
        <v>4596.75</v>
      </c>
      <c r="G2462" s="2">
        <v>0</v>
      </c>
      <c r="H2462" s="2">
        <v>4596.75</v>
      </c>
      <c r="I2462" s="2" t="s">
        <v>29</v>
      </c>
      <c r="J2462" s="4">
        <v>1</v>
      </c>
      <c r="K2462" t="str">
        <f>_xlfn.XLOOKUP(D2462, dim_channels!A:A, dim_channels!C:C, "Not Found")</f>
        <v>Corporate</v>
      </c>
      <c r="L2462" t="str">
        <f>_xlfn.XLOOKUP(D2462, dim_channels!A:A, dim_channels!B:B, "Not Found")</f>
        <v>Corporate Direct</v>
      </c>
      <c r="M2462">
        <f t="shared" si="152"/>
        <v>0</v>
      </c>
      <c r="N2462">
        <f t="shared" si="153"/>
        <v>1</v>
      </c>
      <c r="O2462">
        <f t="shared" si="154"/>
        <v>4596.75</v>
      </c>
      <c r="P2462">
        <f t="shared" si="155"/>
        <v>4596.75</v>
      </c>
    </row>
    <row r="2463" spans="1:16" x14ac:dyDescent="0.2">
      <c r="A2463" s="3" t="s">
        <v>2897</v>
      </c>
      <c r="B2463" s="3" t="s">
        <v>81</v>
      </c>
      <c r="C2463" s="3" t="s">
        <v>198</v>
      </c>
      <c r="D2463" s="3" t="s">
        <v>64</v>
      </c>
      <c r="E2463" s="3" t="s">
        <v>34</v>
      </c>
      <c r="F2463" s="3">
        <v>13733.64</v>
      </c>
      <c r="G2463" s="3">
        <v>0</v>
      </c>
      <c r="H2463" s="3">
        <v>13733.64</v>
      </c>
      <c r="I2463" s="3" t="s">
        <v>29</v>
      </c>
      <c r="J2463" s="5">
        <v>1</v>
      </c>
      <c r="K2463" t="str">
        <f>_xlfn.XLOOKUP(D2463, dim_channels!A:A, dim_channels!C:C, "Not Found")</f>
        <v>Direct</v>
      </c>
      <c r="L2463" t="str">
        <f>_xlfn.XLOOKUP(D2463, dim_channels!A:A, dim_channels!B:B, "Not Found")</f>
        <v>Direct Website</v>
      </c>
      <c r="M2463">
        <f t="shared" si="152"/>
        <v>0</v>
      </c>
      <c r="N2463">
        <f t="shared" si="153"/>
        <v>1</v>
      </c>
      <c r="O2463">
        <f t="shared" si="154"/>
        <v>13733.64</v>
      </c>
      <c r="P2463">
        <f t="shared" si="155"/>
        <v>13733.64</v>
      </c>
    </row>
    <row r="2464" spans="1:16" x14ac:dyDescent="0.2">
      <c r="A2464" s="2" t="s">
        <v>2898</v>
      </c>
      <c r="B2464" s="2" t="s">
        <v>181</v>
      </c>
      <c r="C2464" s="2" t="s">
        <v>82</v>
      </c>
      <c r="D2464" s="2" t="s">
        <v>52</v>
      </c>
      <c r="E2464" s="2" t="s">
        <v>60</v>
      </c>
      <c r="F2464" s="2">
        <v>8696.0400000000009</v>
      </c>
      <c r="G2464" s="2">
        <v>0</v>
      </c>
      <c r="H2464" s="2">
        <v>8696.0400000000009</v>
      </c>
      <c r="I2464" s="2" t="s">
        <v>41</v>
      </c>
      <c r="J2464" s="4">
        <v>1</v>
      </c>
      <c r="K2464" t="str">
        <f>_xlfn.XLOOKUP(D2464, dim_channels!A:A, dim_channels!C:C, "Not Found")</f>
        <v>OTA</v>
      </c>
      <c r="L2464" t="str">
        <f>_xlfn.XLOOKUP(D2464, dim_channels!A:A, dim_channels!B:B, "Not Found")</f>
        <v>Agoda</v>
      </c>
      <c r="M2464">
        <f t="shared" si="152"/>
        <v>1</v>
      </c>
      <c r="N2464">
        <f t="shared" si="153"/>
        <v>0</v>
      </c>
      <c r="O2464">
        <f t="shared" si="154"/>
        <v>0</v>
      </c>
      <c r="P2464">
        <f t="shared" si="155"/>
        <v>0</v>
      </c>
    </row>
    <row r="2465" spans="1:16" x14ac:dyDescent="0.2">
      <c r="A2465" s="3" t="s">
        <v>2899</v>
      </c>
      <c r="B2465" s="3" t="s">
        <v>430</v>
      </c>
      <c r="C2465" s="3" t="s">
        <v>210</v>
      </c>
      <c r="D2465" s="3" t="s">
        <v>52</v>
      </c>
      <c r="E2465" s="3" t="s">
        <v>34</v>
      </c>
      <c r="F2465" s="3">
        <v>10267.6</v>
      </c>
      <c r="G2465" s="3">
        <v>1232.1099999999999</v>
      </c>
      <c r="H2465" s="3">
        <v>9035.49</v>
      </c>
      <c r="I2465" s="3" t="s">
        <v>29</v>
      </c>
      <c r="J2465" s="5">
        <v>1.1363633848302639</v>
      </c>
      <c r="K2465" t="str">
        <f>_xlfn.XLOOKUP(D2465, dim_channels!A:A, dim_channels!C:C, "Not Found")</f>
        <v>OTA</v>
      </c>
      <c r="L2465" t="str">
        <f>_xlfn.XLOOKUP(D2465, dim_channels!A:A, dim_channels!B:B, "Not Found")</f>
        <v>Agoda</v>
      </c>
      <c r="M2465">
        <f t="shared" si="152"/>
        <v>0</v>
      </c>
      <c r="N2465">
        <f t="shared" si="153"/>
        <v>1</v>
      </c>
      <c r="O2465">
        <f t="shared" si="154"/>
        <v>9035.49</v>
      </c>
      <c r="P2465">
        <f t="shared" si="155"/>
        <v>10267.6</v>
      </c>
    </row>
    <row r="2466" spans="1:16" x14ac:dyDescent="0.2">
      <c r="A2466" s="2" t="s">
        <v>2900</v>
      </c>
      <c r="B2466" s="2" t="s">
        <v>666</v>
      </c>
      <c r="C2466" s="2" t="s">
        <v>454</v>
      </c>
      <c r="D2466" s="2" t="s">
        <v>45</v>
      </c>
      <c r="E2466" s="2" t="s">
        <v>46</v>
      </c>
      <c r="F2466" s="2">
        <v>5081.47</v>
      </c>
      <c r="G2466" s="2">
        <v>254.07</v>
      </c>
      <c r="H2466" s="2">
        <v>4827.3999999999996</v>
      </c>
      <c r="I2466" s="2" t="s">
        <v>29</v>
      </c>
      <c r="J2466" s="4">
        <v>1.052630815760037</v>
      </c>
      <c r="K2466" t="str">
        <f>_xlfn.XLOOKUP(D2466, dim_channels!A:A, dim_channels!C:C, "Not Found")</f>
        <v>Corporate</v>
      </c>
      <c r="L2466" t="str">
        <f>_xlfn.XLOOKUP(D2466, dim_channels!A:A, dim_channels!B:B, "Not Found")</f>
        <v>Corporate Direct</v>
      </c>
      <c r="M2466">
        <f t="shared" si="152"/>
        <v>0</v>
      </c>
      <c r="N2466">
        <f t="shared" si="153"/>
        <v>1</v>
      </c>
      <c r="O2466">
        <f t="shared" si="154"/>
        <v>4827.3999999999996</v>
      </c>
      <c r="P2466">
        <f t="shared" si="155"/>
        <v>5081.47</v>
      </c>
    </row>
    <row r="2467" spans="1:16" x14ac:dyDescent="0.2">
      <c r="A2467" s="3" t="s">
        <v>2901</v>
      </c>
      <c r="B2467" s="3" t="s">
        <v>917</v>
      </c>
      <c r="C2467" s="3" t="s">
        <v>472</v>
      </c>
      <c r="D2467" s="3" t="s">
        <v>45</v>
      </c>
      <c r="E2467" s="3" t="s">
        <v>89</v>
      </c>
      <c r="F2467" s="3">
        <v>3027.07</v>
      </c>
      <c r="G2467" s="3">
        <v>0</v>
      </c>
      <c r="H2467" s="3">
        <v>3027.07</v>
      </c>
      <c r="I2467" s="3" t="s">
        <v>56</v>
      </c>
      <c r="J2467" s="5">
        <v>1</v>
      </c>
      <c r="K2467" t="str">
        <f>_xlfn.XLOOKUP(D2467, dim_channels!A:A, dim_channels!C:C, "Not Found")</f>
        <v>Corporate</v>
      </c>
      <c r="L2467" t="str">
        <f>_xlfn.XLOOKUP(D2467, dim_channels!A:A, dim_channels!B:B, "Not Found")</f>
        <v>Corporate Direct</v>
      </c>
      <c r="M2467">
        <f t="shared" si="152"/>
        <v>0</v>
      </c>
      <c r="N2467">
        <f t="shared" si="153"/>
        <v>0</v>
      </c>
      <c r="O2467">
        <f t="shared" si="154"/>
        <v>0</v>
      </c>
      <c r="P2467">
        <f t="shared" si="155"/>
        <v>0</v>
      </c>
    </row>
    <row r="2468" spans="1:16" x14ac:dyDescent="0.2">
      <c r="A2468" s="2" t="s">
        <v>2902</v>
      </c>
      <c r="B2468" s="2" t="s">
        <v>595</v>
      </c>
      <c r="C2468" s="2" t="s">
        <v>986</v>
      </c>
      <c r="D2468" s="2" t="s">
        <v>52</v>
      </c>
      <c r="E2468" s="2" t="s">
        <v>60</v>
      </c>
      <c r="F2468" s="2">
        <v>12045.11</v>
      </c>
      <c r="G2468" s="2">
        <v>0</v>
      </c>
      <c r="H2468" s="2">
        <v>12045.11</v>
      </c>
      <c r="I2468" s="2" t="s">
        <v>29</v>
      </c>
      <c r="J2468" s="4">
        <v>1</v>
      </c>
      <c r="K2468" t="str">
        <f>_xlfn.XLOOKUP(D2468, dim_channels!A:A, dim_channels!C:C, "Not Found")</f>
        <v>OTA</v>
      </c>
      <c r="L2468" t="str">
        <f>_xlfn.XLOOKUP(D2468, dim_channels!A:A, dim_channels!B:B, "Not Found")</f>
        <v>Agoda</v>
      </c>
      <c r="M2468">
        <f t="shared" si="152"/>
        <v>0</v>
      </c>
      <c r="N2468">
        <f t="shared" si="153"/>
        <v>1</v>
      </c>
      <c r="O2468">
        <f t="shared" si="154"/>
        <v>12045.11</v>
      </c>
      <c r="P2468">
        <f t="shared" si="155"/>
        <v>12045.11</v>
      </c>
    </row>
    <row r="2469" spans="1:16" x14ac:dyDescent="0.2">
      <c r="A2469" s="3" t="s">
        <v>2903</v>
      </c>
      <c r="B2469" s="3" t="s">
        <v>401</v>
      </c>
      <c r="C2469" s="3" t="s">
        <v>1825</v>
      </c>
      <c r="D2469" s="3" t="s">
        <v>27</v>
      </c>
      <c r="E2469" s="3" t="s">
        <v>28</v>
      </c>
      <c r="F2469" s="3">
        <v>2511.06</v>
      </c>
      <c r="G2469" s="3">
        <v>451.99</v>
      </c>
      <c r="H2469" s="3">
        <v>2059.0700000000002</v>
      </c>
      <c r="I2469" s="3" t="s">
        <v>29</v>
      </c>
      <c r="J2469" s="5">
        <v>1.2195117213110771</v>
      </c>
      <c r="K2469" t="str">
        <f>_xlfn.XLOOKUP(D2469, dim_channels!A:A, dim_channels!C:C, "Not Found")</f>
        <v>OTA</v>
      </c>
      <c r="L2469" t="str">
        <f>_xlfn.XLOOKUP(D2469, dim_channels!A:A, dim_channels!B:B, "Not Found")</f>
        <v>Expedia</v>
      </c>
      <c r="M2469">
        <f t="shared" si="152"/>
        <v>0</v>
      </c>
      <c r="N2469">
        <f t="shared" si="153"/>
        <v>1</v>
      </c>
      <c r="O2469">
        <f t="shared" si="154"/>
        <v>2059.0700000000002</v>
      </c>
      <c r="P2469">
        <f t="shared" si="155"/>
        <v>2511.06</v>
      </c>
    </row>
    <row r="2470" spans="1:16" x14ac:dyDescent="0.2">
      <c r="A2470" s="2" t="s">
        <v>2904</v>
      </c>
      <c r="B2470" s="2" t="s">
        <v>630</v>
      </c>
      <c r="C2470" s="2" t="s">
        <v>219</v>
      </c>
      <c r="D2470" s="2" t="s">
        <v>45</v>
      </c>
      <c r="E2470" s="2" t="s">
        <v>46</v>
      </c>
      <c r="F2470" s="2">
        <v>2923.86</v>
      </c>
      <c r="G2470" s="2">
        <v>146.19</v>
      </c>
      <c r="H2470" s="2">
        <v>2777.67</v>
      </c>
      <c r="I2470" s="2" t="s">
        <v>29</v>
      </c>
      <c r="J2470" s="4">
        <v>1.0526304420611521</v>
      </c>
      <c r="K2470" t="str">
        <f>_xlfn.XLOOKUP(D2470, dim_channels!A:A, dim_channels!C:C, "Not Found")</f>
        <v>Corporate</v>
      </c>
      <c r="L2470" t="str">
        <f>_xlfn.XLOOKUP(D2470, dim_channels!A:A, dim_channels!B:B, "Not Found")</f>
        <v>Corporate Direct</v>
      </c>
      <c r="M2470">
        <f t="shared" si="152"/>
        <v>0</v>
      </c>
      <c r="N2470">
        <f t="shared" si="153"/>
        <v>1</v>
      </c>
      <c r="O2470">
        <f t="shared" si="154"/>
        <v>2777.67</v>
      </c>
      <c r="P2470">
        <f t="shared" si="155"/>
        <v>2923.86</v>
      </c>
    </row>
    <row r="2471" spans="1:16" x14ac:dyDescent="0.2">
      <c r="A2471" s="3" t="s">
        <v>2905</v>
      </c>
      <c r="B2471" s="3" t="s">
        <v>863</v>
      </c>
      <c r="C2471" s="3" t="s">
        <v>512</v>
      </c>
      <c r="D2471" s="3" t="s">
        <v>27</v>
      </c>
      <c r="E2471" s="3" t="s">
        <v>34</v>
      </c>
      <c r="F2471" s="3">
        <v>26836.77</v>
      </c>
      <c r="G2471" s="3">
        <v>4830.62</v>
      </c>
      <c r="H2471" s="3">
        <v>22006.15</v>
      </c>
      <c r="I2471" s="3" t="s">
        <v>29</v>
      </c>
      <c r="J2471" s="5">
        <v>1.219512272705584</v>
      </c>
      <c r="K2471" t="str">
        <f>_xlfn.XLOOKUP(D2471, dim_channels!A:A, dim_channels!C:C, "Not Found")</f>
        <v>OTA</v>
      </c>
      <c r="L2471" t="str">
        <f>_xlfn.XLOOKUP(D2471, dim_channels!A:A, dim_channels!B:B, "Not Found")</f>
        <v>Expedia</v>
      </c>
      <c r="M2471">
        <f t="shared" si="152"/>
        <v>0</v>
      </c>
      <c r="N2471">
        <f t="shared" si="153"/>
        <v>1</v>
      </c>
      <c r="O2471">
        <f t="shared" si="154"/>
        <v>22006.15</v>
      </c>
      <c r="P2471">
        <f t="shared" si="155"/>
        <v>26836.77</v>
      </c>
    </row>
    <row r="2472" spans="1:16" x14ac:dyDescent="0.2">
      <c r="A2472" s="2" t="s">
        <v>2906</v>
      </c>
      <c r="B2472" s="2" t="s">
        <v>112</v>
      </c>
      <c r="C2472" s="2" t="s">
        <v>209</v>
      </c>
      <c r="D2472" s="2" t="s">
        <v>169</v>
      </c>
      <c r="E2472" s="2" t="s">
        <v>46</v>
      </c>
      <c r="F2472" s="2">
        <v>5511.14</v>
      </c>
      <c r="G2472" s="2">
        <v>1102.23</v>
      </c>
      <c r="H2472" s="2">
        <v>4408.91</v>
      </c>
      <c r="I2472" s="2" t="s">
        <v>29</v>
      </c>
      <c r="J2472" s="4">
        <v>1.250000567033575</v>
      </c>
      <c r="K2472" t="str">
        <f>_xlfn.XLOOKUP(D2472, dim_channels!A:A, dim_channels!C:C, "Not Found")</f>
        <v>GDS</v>
      </c>
      <c r="L2472" t="str">
        <f>_xlfn.XLOOKUP(D2472, dim_channels!A:A, dim_channels!B:B, "Not Found")</f>
        <v>GDS (Amadeus)</v>
      </c>
      <c r="M2472">
        <f t="shared" si="152"/>
        <v>0</v>
      </c>
      <c r="N2472">
        <f t="shared" si="153"/>
        <v>1</v>
      </c>
      <c r="O2472">
        <f t="shared" si="154"/>
        <v>4408.91</v>
      </c>
      <c r="P2472">
        <f t="shared" si="155"/>
        <v>5511.14</v>
      </c>
    </row>
    <row r="2473" spans="1:16" x14ac:dyDescent="0.2">
      <c r="A2473" s="3" t="s">
        <v>2907</v>
      </c>
      <c r="B2473" s="3" t="s">
        <v>702</v>
      </c>
      <c r="C2473" s="3" t="s">
        <v>328</v>
      </c>
      <c r="D2473" s="3" t="s">
        <v>206</v>
      </c>
      <c r="E2473" s="3" t="s">
        <v>207</v>
      </c>
      <c r="F2473" s="3">
        <v>3452.26</v>
      </c>
      <c r="G2473" s="3">
        <v>0</v>
      </c>
      <c r="H2473" s="3">
        <v>3452.26</v>
      </c>
      <c r="I2473" s="3" t="s">
        <v>29</v>
      </c>
      <c r="J2473" s="5">
        <v>1</v>
      </c>
      <c r="K2473" t="str">
        <f>_xlfn.XLOOKUP(D2473, dim_channels!A:A, dim_channels!C:C, "Not Found")</f>
        <v>Direct</v>
      </c>
      <c r="L2473" t="str">
        <f>_xlfn.XLOOKUP(D2473, dim_channels!A:A, dim_channels!B:B, "Not Found")</f>
        <v>Walk-in</v>
      </c>
      <c r="M2473">
        <f t="shared" si="152"/>
        <v>0</v>
      </c>
      <c r="N2473">
        <f t="shared" si="153"/>
        <v>1</v>
      </c>
      <c r="O2473">
        <f t="shared" si="154"/>
        <v>3452.26</v>
      </c>
      <c r="P2473">
        <f t="shared" si="155"/>
        <v>3452.26</v>
      </c>
    </row>
    <row r="2474" spans="1:16" x14ac:dyDescent="0.2">
      <c r="A2474" s="2" t="s">
        <v>2908</v>
      </c>
      <c r="B2474" s="2" t="s">
        <v>360</v>
      </c>
      <c r="C2474" s="2" t="s">
        <v>95</v>
      </c>
      <c r="D2474" s="2" t="s">
        <v>114</v>
      </c>
      <c r="E2474" s="2" t="s">
        <v>46</v>
      </c>
      <c r="F2474" s="2">
        <v>2850.01</v>
      </c>
      <c r="G2474" s="2">
        <v>285</v>
      </c>
      <c r="H2474" s="2">
        <v>2565.0100000000002</v>
      </c>
      <c r="I2474" s="2" t="s">
        <v>41</v>
      </c>
      <c r="J2474" s="4">
        <v>1.11111067793108</v>
      </c>
      <c r="K2474" t="str">
        <f>_xlfn.XLOOKUP(D2474, dim_channels!A:A, dim_channels!C:C, "Not Found")</f>
        <v>Offline</v>
      </c>
      <c r="L2474" t="str">
        <f>_xlfn.XLOOKUP(D2474, dim_channels!A:A, dim_channels!B:B, "Not Found")</f>
        <v>Travel Agency</v>
      </c>
      <c r="M2474">
        <f t="shared" si="152"/>
        <v>1</v>
      </c>
      <c r="N2474">
        <f t="shared" si="153"/>
        <v>0</v>
      </c>
      <c r="O2474">
        <f t="shared" si="154"/>
        <v>0</v>
      </c>
      <c r="P2474">
        <f t="shared" si="155"/>
        <v>0</v>
      </c>
    </row>
    <row r="2475" spans="1:16" x14ac:dyDescent="0.2">
      <c r="A2475" s="3" t="s">
        <v>2909</v>
      </c>
      <c r="B2475" s="3" t="s">
        <v>269</v>
      </c>
      <c r="C2475" s="3" t="s">
        <v>505</v>
      </c>
      <c r="D2475" s="3" t="s">
        <v>169</v>
      </c>
      <c r="E2475" s="3" t="s">
        <v>46</v>
      </c>
      <c r="F2475" s="3">
        <v>12306.29</v>
      </c>
      <c r="G2475" s="3">
        <v>2461.2600000000002</v>
      </c>
      <c r="H2475" s="3">
        <v>9845.0300000000007</v>
      </c>
      <c r="I2475" s="3" t="s">
        <v>41</v>
      </c>
      <c r="J2475" s="5">
        <v>1.250000253935234</v>
      </c>
      <c r="K2475" t="str">
        <f>_xlfn.XLOOKUP(D2475, dim_channels!A:A, dim_channels!C:C, "Not Found")</f>
        <v>GDS</v>
      </c>
      <c r="L2475" t="str">
        <f>_xlfn.XLOOKUP(D2475, dim_channels!A:A, dim_channels!B:B, "Not Found")</f>
        <v>GDS (Amadeus)</v>
      </c>
      <c r="M2475">
        <f t="shared" si="152"/>
        <v>1</v>
      </c>
      <c r="N2475">
        <f t="shared" si="153"/>
        <v>0</v>
      </c>
      <c r="O2475">
        <f t="shared" si="154"/>
        <v>0</v>
      </c>
      <c r="P2475">
        <f t="shared" si="155"/>
        <v>0</v>
      </c>
    </row>
    <row r="2476" spans="1:16" x14ac:dyDescent="0.2">
      <c r="A2476" s="2" t="s">
        <v>2910</v>
      </c>
      <c r="B2476" s="2" t="s">
        <v>355</v>
      </c>
      <c r="C2476" s="2" t="s">
        <v>712</v>
      </c>
      <c r="D2476" s="2" t="s">
        <v>45</v>
      </c>
      <c r="E2476" s="2" t="s">
        <v>89</v>
      </c>
      <c r="F2476" s="2">
        <v>6266.94</v>
      </c>
      <c r="G2476" s="2">
        <v>0</v>
      </c>
      <c r="H2476" s="2">
        <v>6266.94</v>
      </c>
      <c r="I2476" s="2" t="s">
        <v>29</v>
      </c>
      <c r="J2476" s="4">
        <v>1</v>
      </c>
      <c r="K2476" t="str">
        <f>_xlfn.XLOOKUP(D2476, dim_channels!A:A, dim_channels!C:C, "Not Found")</f>
        <v>Corporate</v>
      </c>
      <c r="L2476" t="str">
        <f>_xlfn.XLOOKUP(D2476, dim_channels!A:A, dim_channels!B:B, "Not Found")</f>
        <v>Corporate Direct</v>
      </c>
      <c r="M2476">
        <f t="shared" si="152"/>
        <v>0</v>
      </c>
      <c r="N2476">
        <f t="shared" si="153"/>
        <v>1</v>
      </c>
      <c r="O2476">
        <f t="shared" si="154"/>
        <v>6266.94</v>
      </c>
      <c r="P2476">
        <f t="shared" si="155"/>
        <v>6266.94</v>
      </c>
    </row>
    <row r="2477" spans="1:16" x14ac:dyDescent="0.2">
      <c r="A2477" s="3" t="s">
        <v>2911</v>
      </c>
      <c r="B2477" s="3" t="s">
        <v>378</v>
      </c>
      <c r="C2477" s="3" t="s">
        <v>36</v>
      </c>
      <c r="D2477" s="3" t="s">
        <v>52</v>
      </c>
      <c r="E2477" s="3" t="s">
        <v>34</v>
      </c>
      <c r="F2477" s="3">
        <v>7125.17</v>
      </c>
      <c r="G2477" s="3">
        <v>855.02</v>
      </c>
      <c r="H2477" s="3">
        <v>6270.15</v>
      </c>
      <c r="I2477" s="3" t="s">
        <v>41</v>
      </c>
      <c r="J2477" s="5">
        <v>1.1363635638700831</v>
      </c>
      <c r="K2477" t="str">
        <f>_xlfn.XLOOKUP(D2477, dim_channels!A:A, dim_channels!C:C, "Not Found")</f>
        <v>OTA</v>
      </c>
      <c r="L2477" t="str">
        <f>_xlfn.XLOOKUP(D2477, dim_channels!A:A, dim_channels!B:B, "Not Found")</f>
        <v>Agoda</v>
      </c>
      <c r="M2477">
        <f t="shared" si="152"/>
        <v>1</v>
      </c>
      <c r="N2477">
        <f t="shared" si="153"/>
        <v>0</v>
      </c>
      <c r="O2477">
        <f t="shared" si="154"/>
        <v>0</v>
      </c>
      <c r="P2477">
        <f t="shared" si="155"/>
        <v>0</v>
      </c>
    </row>
    <row r="2478" spans="1:16" x14ac:dyDescent="0.2">
      <c r="A2478" s="2" t="s">
        <v>2912</v>
      </c>
      <c r="B2478" s="2" t="s">
        <v>401</v>
      </c>
      <c r="C2478" s="2" t="s">
        <v>773</v>
      </c>
      <c r="D2478" s="2" t="s">
        <v>64</v>
      </c>
      <c r="E2478" s="2" t="s">
        <v>115</v>
      </c>
      <c r="F2478" s="2">
        <v>4804.7700000000004</v>
      </c>
      <c r="G2478" s="2">
        <v>0</v>
      </c>
      <c r="H2478" s="2">
        <v>4804.7700000000004</v>
      </c>
      <c r="I2478" s="2" t="s">
        <v>29</v>
      </c>
      <c r="J2478" s="4">
        <v>1</v>
      </c>
      <c r="K2478" t="str">
        <f>_xlfn.XLOOKUP(D2478, dim_channels!A:A, dim_channels!C:C, "Not Found")</f>
        <v>Direct</v>
      </c>
      <c r="L2478" t="str">
        <f>_xlfn.XLOOKUP(D2478, dim_channels!A:A, dim_channels!B:B, "Not Found")</f>
        <v>Direct Website</v>
      </c>
      <c r="M2478">
        <f t="shared" si="152"/>
        <v>0</v>
      </c>
      <c r="N2478">
        <f t="shared" si="153"/>
        <v>1</v>
      </c>
      <c r="O2478">
        <f t="shared" si="154"/>
        <v>4804.7700000000004</v>
      </c>
      <c r="P2478">
        <f t="shared" si="155"/>
        <v>4804.7700000000004</v>
      </c>
    </row>
    <row r="2479" spans="1:16" x14ac:dyDescent="0.2">
      <c r="A2479" s="3" t="s">
        <v>2913</v>
      </c>
      <c r="B2479" s="3" t="s">
        <v>497</v>
      </c>
      <c r="C2479" s="3" t="s">
        <v>153</v>
      </c>
      <c r="D2479" s="3" t="s">
        <v>52</v>
      </c>
      <c r="E2479" s="3" t="s">
        <v>34</v>
      </c>
      <c r="F2479" s="3">
        <v>7579.78</v>
      </c>
      <c r="G2479" s="3">
        <v>909.57</v>
      </c>
      <c r="H2479" s="3">
        <v>6670.21</v>
      </c>
      <c r="I2479" s="3" t="s">
        <v>29</v>
      </c>
      <c r="J2479" s="5">
        <v>1.1363630230532471</v>
      </c>
      <c r="K2479" t="str">
        <f>_xlfn.XLOOKUP(D2479, dim_channels!A:A, dim_channels!C:C, "Not Found")</f>
        <v>OTA</v>
      </c>
      <c r="L2479" t="str">
        <f>_xlfn.XLOOKUP(D2479, dim_channels!A:A, dim_channels!B:B, "Not Found")</f>
        <v>Agoda</v>
      </c>
      <c r="M2479">
        <f t="shared" si="152"/>
        <v>0</v>
      </c>
      <c r="N2479">
        <f t="shared" si="153"/>
        <v>1</v>
      </c>
      <c r="O2479">
        <f t="shared" si="154"/>
        <v>6670.21</v>
      </c>
      <c r="P2479">
        <f t="shared" si="155"/>
        <v>7579.78</v>
      </c>
    </row>
    <row r="2480" spans="1:16" x14ac:dyDescent="0.2">
      <c r="A2480" s="2" t="s">
        <v>2914</v>
      </c>
      <c r="B2480" s="2" t="s">
        <v>1354</v>
      </c>
      <c r="C2480" s="2" t="s">
        <v>314</v>
      </c>
      <c r="D2480" s="2" t="s">
        <v>52</v>
      </c>
      <c r="E2480" s="2" t="s">
        <v>60</v>
      </c>
      <c r="F2480" s="2">
        <v>5760.58</v>
      </c>
      <c r="G2480" s="2">
        <v>0</v>
      </c>
      <c r="H2480" s="2">
        <v>5760.58</v>
      </c>
      <c r="I2480" s="2" t="s">
        <v>29</v>
      </c>
      <c r="J2480" s="4">
        <v>1</v>
      </c>
      <c r="K2480" t="str">
        <f>_xlfn.XLOOKUP(D2480, dim_channels!A:A, dim_channels!C:C, "Not Found")</f>
        <v>OTA</v>
      </c>
      <c r="L2480" t="str">
        <f>_xlfn.XLOOKUP(D2480, dim_channels!A:A, dim_channels!B:B, "Not Found")</f>
        <v>Agoda</v>
      </c>
      <c r="M2480">
        <f t="shared" si="152"/>
        <v>0</v>
      </c>
      <c r="N2480">
        <f t="shared" si="153"/>
        <v>1</v>
      </c>
      <c r="O2480">
        <f t="shared" si="154"/>
        <v>5760.58</v>
      </c>
      <c r="P2480">
        <f t="shared" si="155"/>
        <v>5760.58</v>
      </c>
    </row>
    <row r="2481" spans="1:16" x14ac:dyDescent="0.2">
      <c r="A2481" s="3" t="s">
        <v>2915</v>
      </c>
      <c r="B2481" s="3" t="s">
        <v>76</v>
      </c>
      <c r="C2481" s="3" t="s">
        <v>393</v>
      </c>
      <c r="D2481" s="3" t="s">
        <v>45</v>
      </c>
      <c r="E2481" s="3" t="s">
        <v>89</v>
      </c>
      <c r="F2481" s="3">
        <v>3064.43</v>
      </c>
      <c r="G2481" s="3">
        <v>0</v>
      </c>
      <c r="H2481" s="3">
        <v>3064.43</v>
      </c>
      <c r="I2481" s="3" t="s">
        <v>56</v>
      </c>
      <c r="J2481" s="5">
        <v>1</v>
      </c>
      <c r="K2481" t="str">
        <f>_xlfn.XLOOKUP(D2481, dim_channels!A:A, dim_channels!C:C, "Not Found")</f>
        <v>Corporate</v>
      </c>
      <c r="L2481" t="str">
        <f>_xlfn.XLOOKUP(D2481, dim_channels!A:A, dim_channels!B:B, "Not Found")</f>
        <v>Corporate Direct</v>
      </c>
      <c r="M2481">
        <f t="shared" si="152"/>
        <v>0</v>
      </c>
      <c r="N2481">
        <f t="shared" si="153"/>
        <v>0</v>
      </c>
      <c r="O2481">
        <f t="shared" si="154"/>
        <v>0</v>
      </c>
      <c r="P2481">
        <f t="shared" si="155"/>
        <v>0</v>
      </c>
    </row>
    <row r="2482" spans="1:16" x14ac:dyDescent="0.2">
      <c r="A2482" s="2" t="s">
        <v>2916</v>
      </c>
      <c r="B2482" s="2" t="s">
        <v>69</v>
      </c>
      <c r="C2482" s="2" t="s">
        <v>724</v>
      </c>
      <c r="D2482" s="2" t="s">
        <v>64</v>
      </c>
      <c r="E2482" s="2" t="s">
        <v>28</v>
      </c>
      <c r="F2482" s="2">
        <v>9316.2199999999993</v>
      </c>
      <c r="G2482" s="2">
        <v>0</v>
      </c>
      <c r="H2482" s="2">
        <v>9316.2199999999993</v>
      </c>
      <c r="I2482" s="2" t="s">
        <v>56</v>
      </c>
      <c r="J2482" s="4">
        <v>1</v>
      </c>
      <c r="K2482" t="str">
        <f>_xlfn.XLOOKUP(D2482, dim_channels!A:A, dim_channels!C:C, "Not Found")</f>
        <v>Direct</v>
      </c>
      <c r="L2482" t="str">
        <f>_xlfn.XLOOKUP(D2482, dim_channels!A:A, dim_channels!B:B, "Not Found")</f>
        <v>Direct Website</v>
      </c>
      <c r="M2482">
        <f t="shared" si="152"/>
        <v>0</v>
      </c>
      <c r="N2482">
        <f t="shared" si="153"/>
        <v>0</v>
      </c>
      <c r="O2482">
        <f t="shared" si="154"/>
        <v>0</v>
      </c>
      <c r="P2482">
        <f t="shared" si="155"/>
        <v>0</v>
      </c>
    </row>
    <row r="2483" spans="1:16" x14ac:dyDescent="0.2">
      <c r="A2483" s="3" t="s">
        <v>2917</v>
      </c>
      <c r="B2483" s="3" t="s">
        <v>95</v>
      </c>
      <c r="C2483" s="3" t="s">
        <v>501</v>
      </c>
      <c r="D2483" s="3" t="s">
        <v>27</v>
      </c>
      <c r="E2483" s="3" t="s">
        <v>60</v>
      </c>
      <c r="F2483" s="3">
        <v>2171.4699999999998</v>
      </c>
      <c r="G2483" s="3">
        <v>0</v>
      </c>
      <c r="H2483" s="3">
        <v>2171.4699999999998</v>
      </c>
      <c r="I2483" s="3" t="s">
        <v>41</v>
      </c>
      <c r="J2483" s="5">
        <v>1</v>
      </c>
      <c r="K2483" t="str">
        <f>_xlfn.XLOOKUP(D2483, dim_channels!A:A, dim_channels!C:C, "Not Found")</f>
        <v>OTA</v>
      </c>
      <c r="L2483" t="str">
        <f>_xlfn.XLOOKUP(D2483, dim_channels!A:A, dim_channels!B:B, "Not Found")</f>
        <v>Expedia</v>
      </c>
      <c r="M2483">
        <f t="shared" si="152"/>
        <v>1</v>
      </c>
      <c r="N2483">
        <f t="shared" si="153"/>
        <v>0</v>
      </c>
      <c r="O2483">
        <f t="shared" si="154"/>
        <v>0</v>
      </c>
      <c r="P2483">
        <f t="shared" si="155"/>
        <v>0</v>
      </c>
    </row>
    <row r="2484" spans="1:16" x14ac:dyDescent="0.2">
      <c r="A2484" s="2" t="s">
        <v>2918</v>
      </c>
      <c r="B2484" s="2" t="s">
        <v>664</v>
      </c>
      <c r="C2484" s="2" t="s">
        <v>396</v>
      </c>
      <c r="D2484" s="2" t="s">
        <v>33</v>
      </c>
      <c r="E2484" s="2" t="s">
        <v>34</v>
      </c>
      <c r="F2484" s="2">
        <v>3175.95</v>
      </c>
      <c r="G2484" s="2">
        <v>476.39</v>
      </c>
      <c r="H2484" s="2">
        <v>2699.56</v>
      </c>
      <c r="I2484" s="2" t="s">
        <v>29</v>
      </c>
      <c r="J2484" s="4">
        <v>1.176469498733127</v>
      </c>
      <c r="K2484" t="str">
        <f>_xlfn.XLOOKUP(D2484, dim_channels!A:A, dim_channels!C:C, "Not Found")</f>
        <v>OTA</v>
      </c>
      <c r="L2484" t="str">
        <f>_xlfn.XLOOKUP(D2484, dim_channels!A:A, dim_channels!B:B, "Not Found")</f>
        <v>Booking.com</v>
      </c>
      <c r="M2484">
        <f t="shared" si="152"/>
        <v>0</v>
      </c>
      <c r="N2484">
        <f t="shared" si="153"/>
        <v>1</v>
      </c>
      <c r="O2484">
        <f t="shared" si="154"/>
        <v>2699.56</v>
      </c>
      <c r="P2484">
        <f t="shared" si="155"/>
        <v>3175.95</v>
      </c>
    </row>
    <row r="2485" spans="1:16" x14ac:dyDescent="0.2">
      <c r="A2485" s="3" t="s">
        <v>2919</v>
      </c>
      <c r="B2485" s="3" t="s">
        <v>291</v>
      </c>
      <c r="C2485" s="3" t="s">
        <v>117</v>
      </c>
      <c r="D2485" s="3" t="s">
        <v>169</v>
      </c>
      <c r="E2485" s="3" t="s">
        <v>34</v>
      </c>
      <c r="F2485" s="3">
        <v>14475.05</v>
      </c>
      <c r="G2485" s="3">
        <v>2895.01</v>
      </c>
      <c r="H2485" s="3">
        <v>11580.04</v>
      </c>
      <c r="I2485" s="3" t="s">
        <v>29</v>
      </c>
      <c r="J2485" s="5">
        <v>1.25</v>
      </c>
      <c r="K2485" t="str">
        <f>_xlfn.XLOOKUP(D2485, dim_channels!A:A, dim_channels!C:C, "Not Found")</f>
        <v>GDS</v>
      </c>
      <c r="L2485" t="str">
        <f>_xlfn.XLOOKUP(D2485, dim_channels!A:A, dim_channels!B:B, "Not Found")</f>
        <v>GDS (Amadeus)</v>
      </c>
      <c r="M2485">
        <f t="shared" si="152"/>
        <v>0</v>
      </c>
      <c r="N2485">
        <f t="shared" si="153"/>
        <v>1</v>
      </c>
      <c r="O2485">
        <f t="shared" si="154"/>
        <v>11580.04</v>
      </c>
      <c r="P2485">
        <f t="shared" si="155"/>
        <v>14475.05</v>
      </c>
    </row>
    <row r="2486" spans="1:16" x14ac:dyDescent="0.2">
      <c r="A2486" s="2" t="s">
        <v>2920</v>
      </c>
      <c r="B2486" s="2" t="s">
        <v>58</v>
      </c>
      <c r="C2486" s="2" t="s">
        <v>120</v>
      </c>
      <c r="D2486" s="2" t="s">
        <v>33</v>
      </c>
      <c r="E2486" s="2" t="s">
        <v>28</v>
      </c>
      <c r="F2486" s="2">
        <v>13711.59</v>
      </c>
      <c r="G2486" s="2">
        <v>2056.7399999999998</v>
      </c>
      <c r="H2486" s="2">
        <v>11654.85</v>
      </c>
      <c r="I2486" s="2" t="s">
        <v>29</v>
      </c>
      <c r="J2486" s="4">
        <v>1.1764707396491589</v>
      </c>
      <c r="K2486" t="str">
        <f>_xlfn.XLOOKUP(D2486, dim_channels!A:A, dim_channels!C:C, "Not Found")</f>
        <v>OTA</v>
      </c>
      <c r="L2486" t="str">
        <f>_xlfn.XLOOKUP(D2486, dim_channels!A:A, dim_channels!B:B, "Not Found")</f>
        <v>Booking.com</v>
      </c>
      <c r="M2486">
        <f t="shared" si="152"/>
        <v>0</v>
      </c>
      <c r="N2486">
        <f t="shared" si="153"/>
        <v>1</v>
      </c>
      <c r="O2486">
        <f t="shared" si="154"/>
        <v>11654.85</v>
      </c>
      <c r="P2486">
        <f t="shared" si="155"/>
        <v>13711.59</v>
      </c>
    </row>
    <row r="2487" spans="1:16" x14ac:dyDescent="0.2">
      <c r="A2487" s="3" t="s">
        <v>2921</v>
      </c>
      <c r="B2487" s="3" t="s">
        <v>247</v>
      </c>
      <c r="C2487" s="3" t="s">
        <v>200</v>
      </c>
      <c r="D2487" s="3" t="s">
        <v>64</v>
      </c>
      <c r="E2487" s="3" t="s">
        <v>28</v>
      </c>
      <c r="F2487" s="3">
        <v>25352.73</v>
      </c>
      <c r="G2487" s="3">
        <v>0</v>
      </c>
      <c r="H2487" s="3">
        <v>25352.73</v>
      </c>
      <c r="I2487" s="3" t="s">
        <v>29</v>
      </c>
      <c r="J2487" s="5">
        <v>1</v>
      </c>
      <c r="K2487" t="str">
        <f>_xlfn.XLOOKUP(D2487, dim_channels!A:A, dim_channels!C:C, "Not Found")</f>
        <v>Direct</v>
      </c>
      <c r="L2487" t="str">
        <f>_xlfn.XLOOKUP(D2487, dim_channels!A:A, dim_channels!B:B, "Not Found")</f>
        <v>Direct Website</v>
      </c>
      <c r="M2487">
        <f t="shared" si="152"/>
        <v>0</v>
      </c>
      <c r="N2487">
        <f t="shared" si="153"/>
        <v>1</v>
      </c>
      <c r="O2487">
        <f t="shared" si="154"/>
        <v>25352.73</v>
      </c>
      <c r="P2487">
        <f t="shared" si="155"/>
        <v>25352.73</v>
      </c>
    </row>
    <row r="2488" spans="1:16" x14ac:dyDescent="0.2">
      <c r="A2488" s="2" t="s">
        <v>2922</v>
      </c>
      <c r="B2488" s="2" t="s">
        <v>274</v>
      </c>
      <c r="C2488" s="2" t="s">
        <v>664</v>
      </c>
      <c r="D2488" s="2" t="s">
        <v>52</v>
      </c>
      <c r="E2488" s="2" t="s">
        <v>34</v>
      </c>
      <c r="F2488" s="2">
        <v>16210.19</v>
      </c>
      <c r="G2488" s="2">
        <v>1945.22</v>
      </c>
      <c r="H2488" s="2">
        <v>14264.97</v>
      </c>
      <c r="I2488" s="2" t="s">
        <v>41</v>
      </c>
      <c r="J2488" s="4">
        <v>1.1363634133124709</v>
      </c>
      <c r="K2488" t="str">
        <f>_xlfn.XLOOKUP(D2488, dim_channels!A:A, dim_channels!C:C, "Not Found")</f>
        <v>OTA</v>
      </c>
      <c r="L2488" t="str">
        <f>_xlfn.XLOOKUP(D2488, dim_channels!A:A, dim_channels!B:B, "Not Found")</f>
        <v>Agoda</v>
      </c>
      <c r="M2488">
        <f t="shared" si="152"/>
        <v>1</v>
      </c>
      <c r="N2488">
        <f t="shared" si="153"/>
        <v>0</v>
      </c>
      <c r="O2488">
        <f t="shared" si="154"/>
        <v>0</v>
      </c>
      <c r="P2488">
        <f t="shared" si="155"/>
        <v>0</v>
      </c>
    </row>
    <row r="2489" spans="1:16" x14ac:dyDescent="0.2">
      <c r="A2489" s="3" t="s">
        <v>2923</v>
      </c>
      <c r="B2489" s="3" t="s">
        <v>315</v>
      </c>
      <c r="C2489" s="3" t="s">
        <v>209</v>
      </c>
      <c r="D2489" s="3" t="s">
        <v>45</v>
      </c>
      <c r="E2489" s="3" t="s">
        <v>89</v>
      </c>
      <c r="F2489" s="3">
        <v>15637.68</v>
      </c>
      <c r="G2489" s="3">
        <v>0</v>
      </c>
      <c r="H2489" s="3">
        <v>15637.68</v>
      </c>
      <c r="I2489" s="3" t="s">
        <v>29</v>
      </c>
      <c r="J2489" s="5">
        <v>1</v>
      </c>
      <c r="K2489" t="str">
        <f>_xlfn.XLOOKUP(D2489, dim_channels!A:A, dim_channels!C:C, "Not Found")</f>
        <v>Corporate</v>
      </c>
      <c r="L2489" t="str">
        <f>_xlfn.XLOOKUP(D2489, dim_channels!A:A, dim_channels!B:B, "Not Found")</f>
        <v>Corporate Direct</v>
      </c>
      <c r="M2489">
        <f t="shared" si="152"/>
        <v>0</v>
      </c>
      <c r="N2489">
        <f t="shared" si="153"/>
        <v>1</v>
      </c>
      <c r="O2489">
        <f t="shared" si="154"/>
        <v>15637.68</v>
      </c>
      <c r="P2489">
        <f t="shared" si="155"/>
        <v>15637.68</v>
      </c>
    </row>
    <row r="2490" spans="1:16" x14ac:dyDescent="0.2">
      <c r="A2490" s="2" t="s">
        <v>2924</v>
      </c>
      <c r="B2490" s="2" t="s">
        <v>159</v>
      </c>
      <c r="C2490" s="2" t="s">
        <v>465</v>
      </c>
      <c r="D2490" s="2" t="s">
        <v>52</v>
      </c>
      <c r="E2490" s="2" t="s">
        <v>34</v>
      </c>
      <c r="F2490" s="2">
        <v>2737.11</v>
      </c>
      <c r="G2490" s="2">
        <v>328.45</v>
      </c>
      <c r="H2490" s="2">
        <v>2408.66</v>
      </c>
      <c r="I2490" s="2" t="s">
        <v>29</v>
      </c>
      <c r="J2490" s="4">
        <v>1.1363621266596371</v>
      </c>
      <c r="K2490" t="str">
        <f>_xlfn.XLOOKUP(D2490, dim_channels!A:A, dim_channels!C:C, "Not Found")</f>
        <v>OTA</v>
      </c>
      <c r="L2490" t="str">
        <f>_xlfn.XLOOKUP(D2490, dim_channels!A:A, dim_channels!B:B, "Not Found")</f>
        <v>Agoda</v>
      </c>
      <c r="M2490">
        <f t="shared" si="152"/>
        <v>0</v>
      </c>
      <c r="N2490">
        <f t="shared" si="153"/>
        <v>1</v>
      </c>
      <c r="O2490">
        <f t="shared" si="154"/>
        <v>2408.66</v>
      </c>
      <c r="P2490">
        <f t="shared" si="155"/>
        <v>2737.11</v>
      </c>
    </row>
    <row r="2491" spans="1:16" x14ac:dyDescent="0.2">
      <c r="A2491" s="3" t="s">
        <v>2925</v>
      </c>
      <c r="B2491" s="3" t="s">
        <v>36</v>
      </c>
      <c r="C2491" s="3" t="s">
        <v>117</v>
      </c>
      <c r="D2491" s="3" t="s">
        <v>33</v>
      </c>
      <c r="E2491" s="3" t="s">
        <v>28</v>
      </c>
      <c r="F2491" s="3">
        <v>8710.2900000000009</v>
      </c>
      <c r="G2491" s="3">
        <v>1306.54</v>
      </c>
      <c r="H2491" s="3">
        <v>7403.75</v>
      </c>
      <c r="I2491" s="3" t="s">
        <v>41</v>
      </c>
      <c r="J2491" s="5">
        <v>1.176470032078339</v>
      </c>
      <c r="K2491" t="str">
        <f>_xlfn.XLOOKUP(D2491, dim_channels!A:A, dim_channels!C:C, "Not Found")</f>
        <v>OTA</v>
      </c>
      <c r="L2491" t="str">
        <f>_xlfn.XLOOKUP(D2491, dim_channels!A:A, dim_channels!B:B, "Not Found")</f>
        <v>Booking.com</v>
      </c>
      <c r="M2491">
        <f t="shared" si="152"/>
        <v>1</v>
      </c>
      <c r="N2491">
        <f t="shared" si="153"/>
        <v>0</v>
      </c>
      <c r="O2491">
        <f t="shared" si="154"/>
        <v>0</v>
      </c>
      <c r="P2491">
        <f t="shared" si="155"/>
        <v>0</v>
      </c>
    </row>
    <row r="2492" spans="1:16" x14ac:dyDescent="0.2">
      <c r="A2492" s="2" t="s">
        <v>2926</v>
      </c>
      <c r="B2492" s="2" t="s">
        <v>626</v>
      </c>
      <c r="C2492" s="2" t="s">
        <v>315</v>
      </c>
      <c r="D2492" s="2" t="s">
        <v>206</v>
      </c>
      <c r="E2492" s="2" t="s">
        <v>207</v>
      </c>
      <c r="F2492" s="2">
        <v>10737.68</v>
      </c>
      <c r="G2492" s="2">
        <v>0</v>
      </c>
      <c r="H2492" s="2">
        <v>10737.68</v>
      </c>
      <c r="I2492" s="2" t="s">
        <v>56</v>
      </c>
      <c r="J2492" s="4">
        <v>1</v>
      </c>
      <c r="K2492" t="str">
        <f>_xlfn.XLOOKUP(D2492, dim_channels!A:A, dim_channels!C:C, "Not Found")</f>
        <v>Direct</v>
      </c>
      <c r="L2492" t="str">
        <f>_xlfn.XLOOKUP(D2492, dim_channels!A:A, dim_channels!B:B, "Not Found")</f>
        <v>Walk-in</v>
      </c>
      <c r="M2492">
        <f t="shared" si="152"/>
        <v>0</v>
      </c>
      <c r="N2492">
        <f t="shared" si="153"/>
        <v>0</v>
      </c>
      <c r="O2492">
        <f t="shared" si="154"/>
        <v>0</v>
      </c>
      <c r="P2492">
        <f t="shared" si="155"/>
        <v>0</v>
      </c>
    </row>
    <row r="2493" spans="1:16" x14ac:dyDescent="0.2">
      <c r="A2493" s="3" t="s">
        <v>2927</v>
      </c>
      <c r="B2493" s="3" t="s">
        <v>331</v>
      </c>
      <c r="C2493" s="3" t="s">
        <v>543</v>
      </c>
      <c r="D2493" s="3" t="s">
        <v>169</v>
      </c>
      <c r="E2493" s="3" t="s">
        <v>46</v>
      </c>
      <c r="F2493" s="3">
        <v>9295.75</v>
      </c>
      <c r="G2493" s="3">
        <v>1859.15</v>
      </c>
      <c r="H2493" s="3">
        <v>7436.6</v>
      </c>
      <c r="I2493" s="3" t="s">
        <v>56</v>
      </c>
      <c r="J2493" s="5">
        <v>1.25</v>
      </c>
      <c r="K2493" t="str">
        <f>_xlfn.XLOOKUP(D2493, dim_channels!A:A, dim_channels!C:C, "Not Found")</f>
        <v>GDS</v>
      </c>
      <c r="L2493" t="str">
        <f>_xlfn.XLOOKUP(D2493, dim_channels!A:A, dim_channels!B:B, "Not Found")</f>
        <v>GDS (Amadeus)</v>
      </c>
      <c r="M2493">
        <f t="shared" si="152"/>
        <v>0</v>
      </c>
      <c r="N2493">
        <f t="shared" si="153"/>
        <v>0</v>
      </c>
      <c r="O2493">
        <f t="shared" si="154"/>
        <v>0</v>
      </c>
      <c r="P2493">
        <f t="shared" si="155"/>
        <v>0</v>
      </c>
    </row>
    <row r="2494" spans="1:16" x14ac:dyDescent="0.2">
      <c r="A2494" s="2" t="s">
        <v>2928</v>
      </c>
      <c r="B2494" s="2" t="s">
        <v>443</v>
      </c>
      <c r="C2494" s="2" t="s">
        <v>720</v>
      </c>
      <c r="D2494" s="2" t="s">
        <v>52</v>
      </c>
      <c r="E2494" s="2" t="s">
        <v>60</v>
      </c>
      <c r="F2494" s="2">
        <v>6259.47</v>
      </c>
      <c r="G2494" s="2">
        <v>0</v>
      </c>
      <c r="H2494" s="2">
        <v>6259.47</v>
      </c>
      <c r="I2494" s="2" t="s">
        <v>56</v>
      </c>
      <c r="J2494" s="4">
        <v>1</v>
      </c>
      <c r="K2494" t="str">
        <f>_xlfn.XLOOKUP(D2494, dim_channels!A:A, dim_channels!C:C, "Not Found")</f>
        <v>OTA</v>
      </c>
      <c r="L2494" t="str">
        <f>_xlfn.XLOOKUP(D2494, dim_channels!A:A, dim_channels!B:B, "Not Found")</f>
        <v>Agoda</v>
      </c>
      <c r="M2494">
        <f t="shared" si="152"/>
        <v>0</v>
      </c>
      <c r="N2494">
        <f t="shared" si="153"/>
        <v>0</v>
      </c>
      <c r="O2494">
        <f t="shared" si="154"/>
        <v>0</v>
      </c>
      <c r="P2494">
        <f t="shared" si="155"/>
        <v>0</v>
      </c>
    </row>
    <row r="2495" spans="1:16" x14ac:dyDescent="0.2">
      <c r="A2495" s="3" t="s">
        <v>2929</v>
      </c>
      <c r="B2495" s="3" t="s">
        <v>98</v>
      </c>
      <c r="C2495" s="3" t="s">
        <v>1623</v>
      </c>
      <c r="D2495" s="3" t="s">
        <v>33</v>
      </c>
      <c r="E2495" s="3" t="s">
        <v>28</v>
      </c>
      <c r="F2495" s="3">
        <v>8294.16</v>
      </c>
      <c r="G2495" s="3">
        <v>1244.1199999999999</v>
      </c>
      <c r="H2495" s="3">
        <v>7050.04</v>
      </c>
      <c r="I2495" s="3" t="s">
        <v>41</v>
      </c>
      <c r="J2495" s="5">
        <v>1.176469920738038</v>
      </c>
      <c r="K2495" t="str">
        <f>_xlfn.XLOOKUP(D2495, dim_channels!A:A, dim_channels!C:C, "Not Found")</f>
        <v>OTA</v>
      </c>
      <c r="L2495" t="str">
        <f>_xlfn.XLOOKUP(D2495, dim_channels!A:A, dim_channels!B:B, "Not Found")</f>
        <v>Booking.com</v>
      </c>
      <c r="M2495">
        <f t="shared" si="152"/>
        <v>1</v>
      </c>
      <c r="N2495">
        <f t="shared" si="153"/>
        <v>0</v>
      </c>
      <c r="O2495">
        <f t="shared" si="154"/>
        <v>0</v>
      </c>
      <c r="P2495">
        <f t="shared" si="155"/>
        <v>0</v>
      </c>
    </row>
    <row r="2496" spans="1:16" x14ac:dyDescent="0.2">
      <c r="A2496" s="2" t="s">
        <v>2930</v>
      </c>
      <c r="B2496" s="2" t="s">
        <v>553</v>
      </c>
      <c r="C2496" s="2" t="s">
        <v>386</v>
      </c>
      <c r="D2496" s="2" t="s">
        <v>27</v>
      </c>
      <c r="E2496" s="2" t="s">
        <v>28</v>
      </c>
      <c r="F2496" s="2">
        <v>12631.31</v>
      </c>
      <c r="G2496" s="2">
        <v>2273.64</v>
      </c>
      <c r="H2496" s="2">
        <v>10357.67</v>
      </c>
      <c r="I2496" s="2" t="s">
        <v>29</v>
      </c>
      <c r="J2496" s="4">
        <v>1.2195126896300039</v>
      </c>
      <c r="K2496" t="str">
        <f>_xlfn.XLOOKUP(D2496, dim_channels!A:A, dim_channels!C:C, "Not Found")</f>
        <v>OTA</v>
      </c>
      <c r="L2496" t="str">
        <f>_xlfn.XLOOKUP(D2496, dim_channels!A:A, dim_channels!B:B, "Not Found")</f>
        <v>Expedia</v>
      </c>
      <c r="M2496">
        <f t="shared" si="152"/>
        <v>0</v>
      </c>
      <c r="N2496">
        <f t="shared" si="153"/>
        <v>1</v>
      </c>
      <c r="O2496">
        <f t="shared" si="154"/>
        <v>10357.67</v>
      </c>
      <c r="P2496">
        <f t="shared" si="155"/>
        <v>12631.31</v>
      </c>
    </row>
    <row r="2497" spans="1:16" x14ac:dyDescent="0.2">
      <c r="A2497" s="3" t="s">
        <v>2931</v>
      </c>
      <c r="B2497" s="3" t="s">
        <v>266</v>
      </c>
      <c r="C2497" s="3" t="s">
        <v>130</v>
      </c>
      <c r="D2497" s="3" t="s">
        <v>27</v>
      </c>
      <c r="E2497" s="3" t="s">
        <v>28</v>
      </c>
      <c r="F2497" s="3">
        <v>3654.39</v>
      </c>
      <c r="G2497" s="3">
        <v>657.79</v>
      </c>
      <c r="H2497" s="3">
        <v>2996.6</v>
      </c>
      <c r="I2497" s="3" t="s">
        <v>56</v>
      </c>
      <c r="J2497" s="5">
        <v>1.2195121137288929</v>
      </c>
      <c r="K2497" t="str">
        <f>_xlfn.XLOOKUP(D2497, dim_channels!A:A, dim_channels!C:C, "Not Found")</f>
        <v>OTA</v>
      </c>
      <c r="L2497" t="str">
        <f>_xlfn.XLOOKUP(D2497, dim_channels!A:A, dim_channels!B:B, "Not Found")</f>
        <v>Expedia</v>
      </c>
      <c r="M2497">
        <f t="shared" si="152"/>
        <v>0</v>
      </c>
      <c r="N2497">
        <f t="shared" si="153"/>
        <v>0</v>
      </c>
      <c r="O2497">
        <f t="shared" si="154"/>
        <v>0</v>
      </c>
      <c r="P2497">
        <f t="shared" si="155"/>
        <v>0</v>
      </c>
    </row>
    <row r="2498" spans="1:16" x14ac:dyDescent="0.2">
      <c r="A2498" s="2" t="s">
        <v>2932</v>
      </c>
      <c r="B2498" s="2" t="s">
        <v>249</v>
      </c>
      <c r="C2498" s="2" t="s">
        <v>478</v>
      </c>
      <c r="D2498" s="2" t="s">
        <v>33</v>
      </c>
      <c r="E2498" s="2" t="s">
        <v>60</v>
      </c>
      <c r="F2498" s="2">
        <v>13385.66</v>
      </c>
      <c r="G2498" s="2">
        <v>0</v>
      </c>
      <c r="H2498" s="2">
        <v>13385.66</v>
      </c>
      <c r="I2498" s="2" t="s">
        <v>56</v>
      </c>
      <c r="J2498" s="4">
        <v>1</v>
      </c>
      <c r="K2498" t="str">
        <f>_xlfn.XLOOKUP(D2498, dim_channels!A:A, dim_channels!C:C, "Not Found")</f>
        <v>OTA</v>
      </c>
      <c r="L2498" t="str">
        <f>_xlfn.XLOOKUP(D2498, dim_channels!A:A, dim_channels!B:B, "Not Found")</f>
        <v>Booking.com</v>
      </c>
      <c r="M2498">
        <f t="shared" si="152"/>
        <v>0</v>
      </c>
      <c r="N2498">
        <f t="shared" si="153"/>
        <v>0</v>
      </c>
      <c r="O2498">
        <f t="shared" si="154"/>
        <v>0</v>
      </c>
      <c r="P2498">
        <f t="shared" si="155"/>
        <v>0</v>
      </c>
    </row>
    <row r="2499" spans="1:16" x14ac:dyDescent="0.2">
      <c r="A2499" s="3" t="s">
        <v>2933</v>
      </c>
      <c r="B2499" s="3" t="s">
        <v>773</v>
      </c>
      <c r="C2499" s="3" t="s">
        <v>224</v>
      </c>
      <c r="D2499" s="3" t="s">
        <v>45</v>
      </c>
      <c r="E2499" s="3" t="s">
        <v>89</v>
      </c>
      <c r="F2499" s="3">
        <v>8590.15</v>
      </c>
      <c r="G2499" s="3">
        <v>0</v>
      </c>
      <c r="H2499" s="3">
        <v>8590.15</v>
      </c>
      <c r="I2499" s="3" t="s">
        <v>29</v>
      </c>
      <c r="J2499" s="5">
        <v>1</v>
      </c>
      <c r="K2499" t="str">
        <f>_xlfn.XLOOKUP(D2499, dim_channels!A:A, dim_channels!C:C, "Not Found")</f>
        <v>Corporate</v>
      </c>
      <c r="L2499" t="str">
        <f>_xlfn.XLOOKUP(D2499, dim_channels!A:A, dim_channels!B:B, "Not Found")</f>
        <v>Corporate Direct</v>
      </c>
      <c r="M2499">
        <f t="shared" ref="M2499:M2562" si="156">IF(I2499="Cancelled",1,0)</f>
        <v>0</v>
      </c>
      <c r="N2499">
        <f t="shared" ref="N2499:N2562" si="157">IF(TRIM(UPPER(I2499))="CHECKED-OUT",1,0)</f>
        <v>1</v>
      </c>
      <c r="O2499">
        <f t="shared" ref="O2499:O2562" si="158">IF(TRIM(UPPER(I2499))="CHECKED-OUT",H2499,0)</f>
        <v>8590.15</v>
      </c>
      <c r="P2499">
        <f t="shared" ref="P2499:P2562" si="159">IF(TRIM(UPPER(I2499))="CHECKED-OUT",F2499,0)</f>
        <v>8590.15</v>
      </c>
    </row>
    <row r="2500" spans="1:16" x14ac:dyDescent="0.2">
      <c r="A2500" s="2" t="s">
        <v>2934</v>
      </c>
      <c r="B2500" s="2" t="s">
        <v>468</v>
      </c>
      <c r="C2500" s="2" t="s">
        <v>781</v>
      </c>
      <c r="D2500" s="2" t="s">
        <v>169</v>
      </c>
      <c r="E2500" s="2" t="s">
        <v>34</v>
      </c>
      <c r="F2500" s="2">
        <v>5874.32</v>
      </c>
      <c r="G2500" s="2">
        <v>1174.8599999999999</v>
      </c>
      <c r="H2500" s="2">
        <v>4699.46</v>
      </c>
      <c r="I2500" s="2" t="s">
        <v>29</v>
      </c>
      <c r="J2500" s="4">
        <v>1.2499989360479711</v>
      </c>
      <c r="K2500" t="str">
        <f>_xlfn.XLOOKUP(D2500, dim_channels!A:A, dim_channels!C:C, "Not Found")</f>
        <v>GDS</v>
      </c>
      <c r="L2500" t="str">
        <f>_xlfn.XLOOKUP(D2500, dim_channels!A:A, dim_channels!B:B, "Not Found")</f>
        <v>GDS (Amadeus)</v>
      </c>
      <c r="M2500">
        <f t="shared" si="156"/>
        <v>0</v>
      </c>
      <c r="N2500">
        <f t="shared" si="157"/>
        <v>1</v>
      </c>
      <c r="O2500">
        <f t="shared" si="158"/>
        <v>4699.46</v>
      </c>
      <c r="P2500">
        <f t="shared" si="159"/>
        <v>5874.32</v>
      </c>
    </row>
    <row r="2501" spans="1:16" x14ac:dyDescent="0.2">
      <c r="A2501" s="3" t="s">
        <v>2935</v>
      </c>
      <c r="B2501" s="3" t="s">
        <v>456</v>
      </c>
      <c r="C2501" s="3" t="s">
        <v>63</v>
      </c>
      <c r="D2501" s="3" t="s">
        <v>52</v>
      </c>
      <c r="E2501" s="3" t="s">
        <v>60</v>
      </c>
      <c r="F2501" s="3">
        <v>18597.47</v>
      </c>
      <c r="G2501" s="3">
        <v>0</v>
      </c>
      <c r="H2501" s="3">
        <v>18597.47</v>
      </c>
      <c r="I2501" s="3" t="s">
        <v>56</v>
      </c>
      <c r="J2501" s="5">
        <v>1</v>
      </c>
      <c r="K2501" t="str">
        <f>_xlfn.XLOOKUP(D2501, dim_channels!A:A, dim_channels!C:C, "Not Found")</f>
        <v>OTA</v>
      </c>
      <c r="L2501" t="str">
        <f>_xlfn.XLOOKUP(D2501, dim_channels!A:A, dim_channels!B:B, "Not Found")</f>
        <v>Agoda</v>
      </c>
      <c r="M2501">
        <f t="shared" si="156"/>
        <v>0</v>
      </c>
      <c r="N2501">
        <f t="shared" si="157"/>
        <v>0</v>
      </c>
      <c r="O2501">
        <f t="shared" si="158"/>
        <v>0</v>
      </c>
      <c r="P2501">
        <f t="shared" si="159"/>
        <v>0</v>
      </c>
    </row>
    <row r="2502" spans="1:16" x14ac:dyDescent="0.2">
      <c r="A2502" s="2" t="s">
        <v>2936</v>
      </c>
      <c r="B2502" s="2" t="s">
        <v>497</v>
      </c>
      <c r="C2502" s="2" t="s">
        <v>482</v>
      </c>
      <c r="D2502" s="2" t="s">
        <v>52</v>
      </c>
      <c r="E2502" s="2" t="s">
        <v>60</v>
      </c>
      <c r="F2502" s="2">
        <v>5427.49</v>
      </c>
      <c r="G2502" s="2">
        <v>0</v>
      </c>
      <c r="H2502" s="2">
        <v>5427.49</v>
      </c>
      <c r="I2502" s="2" t="s">
        <v>29</v>
      </c>
      <c r="J2502" s="4">
        <v>1</v>
      </c>
      <c r="K2502" t="str">
        <f>_xlfn.XLOOKUP(D2502, dim_channels!A:A, dim_channels!C:C, "Not Found")</f>
        <v>OTA</v>
      </c>
      <c r="L2502" t="str">
        <f>_xlfn.XLOOKUP(D2502, dim_channels!A:A, dim_channels!B:B, "Not Found")</f>
        <v>Agoda</v>
      </c>
      <c r="M2502">
        <f t="shared" si="156"/>
        <v>0</v>
      </c>
      <c r="N2502">
        <f t="shared" si="157"/>
        <v>1</v>
      </c>
      <c r="O2502">
        <f t="shared" si="158"/>
        <v>5427.49</v>
      </c>
      <c r="P2502">
        <f t="shared" si="159"/>
        <v>5427.49</v>
      </c>
    </row>
    <row r="2503" spans="1:16" x14ac:dyDescent="0.2">
      <c r="A2503" s="3" t="s">
        <v>2937</v>
      </c>
      <c r="B2503" s="3" t="s">
        <v>132</v>
      </c>
      <c r="C2503" s="3" t="s">
        <v>705</v>
      </c>
      <c r="D2503" s="3" t="s">
        <v>64</v>
      </c>
      <c r="E2503" s="3" t="s">
        <v>115</v>
      </c>
      <c r="F2503" s="3">
        <v>5877.63</v>
      </c>
      <c r="G2503" s="3">
        <v>0</v>
      </c>
      <c r="H2503" s="3">
        <v>5877.63</v>
      </c>
      <c r="I2503" s="3" t="s">
        <v>29</v>
      </c>
      <c r="J2503" s="5">
        <v>1</v>
      </c>
      <c r="K2503" t="str">
        <f>_xlfn.XLOOKUP(D2503, dim_channels!A:A, dim_channels!C:C, "Not Found")</f>
        <v>Direct</v>
      </c>
      <c r="L2503" t="str">
        <f>_xlfn.XLOOKUP(D2503, dim_channels!A:A, dim_channels!B:B, "Not Found")</f>
        <v>Direct Website</v>
      </c>
      <c r="M2503">
        <f t="shared" si="156"/>
        <v>0</v>
      </c>
      <c r="N2503">
        <f t="shared" si="157"/>
        <v>1</v>
      </c>
      <c r="O2503">
        <f t="shared" si="158"/>
        <v>5877.63</v>
      </c>
      <c r="P2503">
        <f t="shared" si="159"/>
        <v>5877.63</v>
      </c>
    </row>
    <row r="2504" spans="1:16" x14ac:dyDescent="0.2">
      <c r="A2504" s="2" t="s">
        <v>2938</v>
      </c>
      <c r="B2504" s="2" t="s">
        <v>205</v>
      </c>
      <c r="C2504" s="2" t="s">
        <v>619</v>
      </c>
      <c r="D2504" s="2" t="s">
        <v>169</v>
      </c>
      <c r="E2504" s="2" t="s">
        <v>46</v>
      </c>
      <c r="F2504" s="2">
        <v>3282.82</v>
      </c>
      <c r="G2504" s="2">
        <v>656.56</v>
      </c>
      <c r="H2504" s="2">
        <v>2626.26</v>
      </c>
      <c r="I2504" s="2" t="s">
        <v>29</v>
      </c>
      <c r="J2504" s="4">
        <v>1.2499980961519419</v>
      </c>
      <c r="K2504" t="str">
        <f>_xlfn.XLOOKUP(D2504, dim_channels!A:A, dim_channels!C:C, "Not Found")</f>
        <v>GDS</v>
      </c>
      <c r="L2504" t="str">
        <f>_xlfn.XLOOKUP(D2504, dim_channels!A:A, dim_channels!B:B, "Not Found")</f>
        <v>GDS (Amadeus)</v>
      </c>
      <c r="M2504">
        <f t="shared" si="156"/>
        <v>0</v>
      </c>
      <c r="N2504">
        <f t="shared" si="157"/>
        <v>1</v>
      </c>
      <c r="O2504">
        <f t="shared" si="158"/>
        <v>2626.26</v>
      </c>
      <c r="P2504">
        <f t="shared" si="159"/>
        <v>3282.82</v>
      </c>
    </row>
    <row r="2505" spans="1:16" x14ac:dyDescent="0.2">
      <c r="A2505" s="3" t="s">
        <v>2939</v>
      </c>
      <c r="B2505" s="3" t="s">
        <v>193</v>
      </c>
      <c r="C2505" s="3" t="s">
        <v>548</v>
      </c>
      <c r="D2505" s="3" t="s">
        <v>27</v>
      </c>
      <c r="E2505" s="3" t="s">
        <v>60</v>
      </c>
      <c r="F2505" s="3">
        <v>7877.33</v>
      </c>
      <c r="G2505" s="3">
        <v>0</v>
      </c>
      <c r="H2505" s="3">
        <v>7877.33</v>
      </c>
      <c r="I2505" s="3" t="s">
        <v>41</v>
      </c>
      <c r="J2505" s="5">
        <v>1</v>
      </c>
      <c r="K2505" t="str">
        <f>_xlfn.XLOOKUP(D2505, dim_channels!A:A, dim_channels!C:C, "Not Found")</f>
        <v>OTA</v>
      </c>
      <c r="L2505" t="str">
        <f>_xlfn.XLOOKUP(D2505, dim_channels!A:A, dim_channels!B:B, "Not Found")</f>
        <v>Expedia</v>
      </c>
      <c r="M2505">
        <f t="shared" si="156"/>
        <v>1</v>
      </c>
      <c r="N2505">
        <f t="shared" si="157"/>
        <v>0</v>
      </c>
      <c r="O2505">
        <f t="shared" si="158"/>
        <v>0</v>
      </c>
      <c r="P2505">
        <f t="shared" si="159"/>
        <v>0</v>
      </c>
    </row>
    <row r="2506" spans="1:16" x14ac:dyDescent="0.2">
      <c r="A2506" s="2" t="s">
        <v>2940</v>
      </c>
      <c r="B2506" s="2" t="s">
        <v>669</v>
      </c>
      <c r="C2506" s="2" t="s">
        <v>669</v>
      </c>
      <c r="D2506" s="2" t="s">
        <v>52</v>
      </c>
      <c r="E2506" s="2" t="s">
        <v>34</v>
      </c>
      <c r="F2506" s="2">
        <v>13112.37</v>
      </c>
      <c r="G2506" s="2">
        <v>1573.48</v>
      </c>
      <c r="H2506" s="2">
        <v>11538.89</v>
      </c>
      <c r="I2506" s="2" t="s">
        <v>29</v>
      </c>
      <c r="J2506" s="4">
        <v>1.1363632030463939</v>
      </c>
      <c r="K2506" t="str">
        <f>_xlfn.XLOOKUP(D2506, dim_channels!A:A, dim_channels!C:C, "Not Found")</f>
        <v>OTA</v>
      </c>
      <c r="L2506" t="str">
        <f>_xlfn.XLOOKUP(D2506, dim_channels!A:A, dim_channels!B:B, "Not Found")</f>
        <v>Agoda</v>
      </c>
      <c r="M2506">
        <f t="shared" si="156"/>
        <v>0</v>
      </c>
      <c r="N2506">
        <f t="shared" si="157"/>
        <v>1</v>
      </c>
      <c r="O2506">
        <f t="shared" si="158"/>
        <v>11538.89</v>
      </c>
      <c r="P2506">
        <f t="shared" si="159"/>
        <v>13112.37</v>
      </c>
    </row>
    <row r="2507" spans="1:16" x14ac:dyDescent="0.2">
      <c r="A2507" s="3" t="s">
        <v>2941</v>
      </c>
      <c r="B2507" s="3" t="s">
        <v>394</v>
      </c>
      <c r="C2507" s="3" t="s">
        <v>340</v>
      </c>
      <c r="D2507" s="3" t="s">
        <v>206</v>
      </c>
      <c r="E2507" s="3" t="s">
        <v>207</v>
      </c>
      <c r="F2507" s="3">
        <v>7428.14</v>
      </c>
      <c r="G2507" s="3">
        <v>0</v>
      </c>
      <c r="H2507" s="3">
        <v>7428.14</v>
      </c>
      <c r="I2507" s="3" t="s">
        <v>29</v>
      </c>
      <c r="J2507" s="5">
        <v>1</v>
      </c>
      <c r="K2507" t="str">
        <f>_xlfn.XLOOKUP(D2507, dim_channels!A:A, dim_channels!C:C, "Not Found")</f>
        <v>Direct</v>
      </c>
      <c r="L2507" t="str">
        <f>_xlfn.XLOOKUP(D2507, dim_channels!A:A, dim_channels!B:B, "Not Found")</f>
        <v>Walk-in</v>
      </c>
      <c r="M2507">
        <f t="shared" si="156"/>
        <v>0</v>
      </c>
      <c r="N2507">
        <f t="shared" si="157"/>
        <v>1</v>
      </c>
      <c r="O2507">
        <f t="shared" si="158"/>
        <v>7428.14</v>
      </c>
      <c r="P2507">
        <f t="shared" si="159"/>
        <v>7428.14</v>
      </c>
    </row>
    <row r="2508" spans="1:16" x14ac:dyDescent="0.2">
      <c r="A2508" s="2" t="s">
        <v>2942</v>
      </c>
      <c r="B2508" s="2" t="s">
        <v>787</v>
      </c>
      <c r="C2508" s="2" t="s">
        <v>256</v>
      </c>
      <c r="D2508" s="2" t="s">
        <v>52</v>
      </c>
      <c r="E2508" s="2" t="s">
        <v>34</v>
      </c>
      <c r="F2508" s="2">
        <v>12980.82</v>
      </c>
      <c r="G2508" s="2">
        <v>1557.7</v>
      </c>
      <c r="H2508" s="2">
        <v>11423.12</v>
      </c>
      <c r="I2508" s="2" t="s">
        <v>56</v>
      </c>
      <c r="J2508" s="4">
        <v>1.136363795530468</v>
      </c>
      <c r="K2508" t="str">
        <f>_xlfn.XLOOKUP(D2508, dim_channels!A:A, dim_channels!C:C, "Not Found")</f>
        <v>OTA</v>
      </c>
      <c r="L2508" t="str">
        <f>_xlfn.XLOOKUP(D2508, dim_channels!A:A, dim_channels!B:B, "Not Found")</f>
        <v>Agoda</v>
      </c>
      <c r="M2508">
        <f t="shared" si="156"/>
        <v>0</v>
      </c>
      <c r="N2508">
        <f t="shared" si="157"/>
        <v>0</v>
      </c>
      <c r="O2508">
        <f t="shared" si="158"/>
        <v>0</v>
      </c>
      <c r="P2508">
        <f t="shared" si="159"/>
        <v>0</v>
      </c>
    </row>
    <row r="2509" spans="1:16" x14ac:dyDescent="0.2">
      <c r="A2509" s="3" t="s">
        <v>2943</v>
      </c>
      <c r="B2509" s="3" t="s">
        <v>198</v>
      </c>
      <c r="C2509" s="3" t="s">
        <v>546</v>
      </c>
      <c r="D2509" s="3" t="s">
        <v>27</v>
      </c>
      <c r="E2509" s="3" t="s">
        <v>34</v>
      </c>
      <c r="F2509" s="3">
        <v>4114.9399999999996</v>
      </c>
      <c r="G2509" s="3">
        <v>740.69</v>
      </c>
      <c r="H2509" s="3">
        <v>3374.25</v>
      </c>
      <c r="I2509" s="3" t="s">
        <v>29</v>
      </c>
      <c r="J2509" s="5">
        <v>1.219512484255761</v>
      </c>
      <c r="K2509" t="str">
        <f>_xlfn.XLOOKUP(D2509, dim_channels!A:A, dim_channels!C:C, "Not Found")</f>
        <v>OTA</v>
      </c>
      <c r="L2509" t="str">
        <f>_xlfn.XLOOKUP(D2509, dim_channels!A:A, dim_channels!B:B, "Not Found")</f>
        <v>Expedia</v>
      </c>
      <c r="M2509">
        <f t="shared" si="156"/>
        <v>0</v>
      </c>
      <c r="N2509">
        <f t="shared" si="157"/>
        <v>1</v>
      </c>
      <c r="O2509">
        <f t="shared" si="158"/>
        <v>3374.25</v>
      </c>
      <c r="P2509">
        <f t="shared" si="159"/>
        <v>4114.9399999999996</v>
      </c>
    </row>
    <row r="2510" spans="1:16" x14ac:dyDescent="0.2">
      <c r="A2510" s="2" t="s">
        <v>2944</v>
      </c>
      <c r="B2510" s="2" t="s">
        <v>504</v>
      </c>
      <c r="C2510" s="2" t="s">
        <v>548</v>
      </c>
      <c r="D2510" s="2" t="s">
        <v>33</v>
      </c>
      <c r="E2510" s="2" t="s">
        <v>60</v>
      </c>
      <c r="F2510" s="2">
        <v>9509.27</v>
      </c>
      <c r="G2510" s="2">
        <v>0</v>
      </c>
      <c r="H2510" s="2">
        <v>9509.27</v>
      </c>
      <c r="I2510" s="2" t="s">
        <v>56</v>
      </c>
      <c r="J2510" s="4">
        <v>1</v>
      </c>
      <c r="K2510" t="str">
        <f>_xlfn.XLOOKUP(D2510, dim_channels!A:A, dim_channels!C:C, "Not Found")</f>
        <v>OTA</v>
      </c>
      <c r="L2510" t="str">
        <f>_xlfn.XLOOKUP(D2510, dim_channels!A:A, dim_channels!B:B, "Not Found")</f>
        <v>Booking.com</v>
      </c>
      <c r="M2510">
        <f t="shared" si="156"/>
        <v>0</v>
      </c>
      <c r="N2510">
        <f t="shared" si="157"/>
        <v>0</v>
      </c>
      <c r="O2510">
        <f t="shared" si="158"/>
        <v>0</v>
      </c>
      <c r="P2510">
        <f t="shared" si="159"/>
        <v>0</v>
      </c>
    </row>
    <row r="2511" spans="1:16" x14ac:dyDescent="0.2">
      <c r="A2511" s="3" t="s">
        <v>2945</v>
      </c>
      <c r="B2511" s="3" t="s">
        <v>949</v>
      </c>
      <c r="C2511" s="3" t="s">
        <v>292</v>
      </c>
      <c r="D2511" s="3" t="s">
        <v>45</v>
      </c>
      <c r="E2511" s="3" t="s">
        <v>46</v>
      </c>
      <c r="F2511" s="3">
        <v>14088.08</v>
      </c>
      <c r="G2511" s="3">
        <v>704.4</v>
      </c>
      <c r="H2511" s="3">
        <v>13383.68</v>
      </c>
      <c r="I2511" s="3" t="s">
        <v>41</v>
      </c>
      <c r="J2511" s="5">
        <v>1.05263126434583</v>
      </c>
      <c r="K2511" t="str">
        <f>_xlfn.XLOOKUP(D2511, dim_channels!A:A, dim_channels!C:C, "Not Found")</f>
        <v>Corporate</v>
      </c>
      <c r="L2511" t="str">
        <f>_xlfn.XLOOKUP(D2511, dim_channels!A:A, dim_channels!B:B, "Not Found")</f>
        <v>Corporate Direct</v>
      </c>
      <c r="M2511">
        <f t="shared" si="156"/>
        <v>1</v>
      </c>
      <c r="N2511">
        <f t="shared" si="157"/>
        <v>0</v>
      </c>
      <c r="O2511">
        <f t="shared" si="158"/>
        <v>0</v>
      </c>
      <c r="P2511">
        <f t="shared" si="159"/>
        <v>0</v>
      </c>
    </row>
    <row r="2512" spans="1:16" x14ac:dyDescent="0.2">
      <c r="A2512" s="2" t="s">
        <v>2946</v>
      </c>
      <c r="B2512" s="2" t="s">
        <v>147</v>
      </c>
      <c r="C2512" s="2" t="s">
        <v>305</v>
      </c>
      <c r="D2512" s="2" t="s">
        <v>52</v>
      </c>
      <c r="E2512" s="2" t="s">
        <v>60</v>
      </c>
      <c r="F2512" s="2">
        <v>4336.8</v>
      </c>
      <c r="G2512" s="2">
        <v>0</v>
      </c>
      <c r="H2512" s="2">
        <v>4336.8</v>
      </c>
      <c r="I2512" s="2" t="s">
        <v>29</v>
      </c>
      <c r="J2512" s="4">
        <v>1</v>
      </c>
      <c r="K2512" t="str">
        <f>_xlfn.XLOOKUP(D2512, dim_channels!A:A, dim_channels!C:C, "Not Found")</f>
        <v>OTA</v>
      </c>
      <c r="L2512" t="str">
        <f>_xlfn.XLOOKUP(D2512, dim_channels!A:A, dim_channels!B:B, "Not Found")</f>
        <v>Agoda</v>
      </c>
      <c r="M2512">
        <f t="shared" si="156"/>
        <v>0</v>
      </c>
      <c r="N2512">
        <f t="shared" si="157"/>
        <v>1</v>
      </c>
      <c r="O2512">
        <f t="shared" si="158"/>
        <v>4336.8</v>
      </c>
      <c r="P2512">
        <f t="shared" si="159"/>
        <v>4336.8</v>
      </c>
    </row>
    <row r="2513" spans="1:16" x14ac:dyDescent="0.2">
      <c r="A2513" s="3" t="s">
        <v>2947</v>
      </c>
      <c r="B2513" s="3" t="s">
        <v>441</v>
      </c>
      <c r="C2513" s="3" t="s">
        <v>653</v>
      </c>
      <c r="D2513" s="3" t="s">
        <v>27</v>
      </c>
      <c r="E2513" s="3" t="s">
        <v>28</v>
      </c>
      <c r="F2513" s="3">
        <v>13464.72</v>
      </c>
      <c r="G2513" s="3">
        <v>2423.65</v>
      </c>
      <c r="H2513" s="3">
        <v>11041.07</v>
      </c>
      <c r="I2513" s="3" t="s">
        <v>29</v>
      </c>
      <c r="J2513" s="5">
        <v>1.2195122393028941</v>
      </c>
      <c r="K2513" t="str">
        <f>_xlfn.XLOOKUP(D2513, dim_channels!A:A, dim_channels!C:C, "Not Found")</f>
        <v>OTA</v>
      </c>
      <c r="L2513" t="str">
        <f>_xlfn.XLOOKUP(D2513, dim_channels!A:A, dim_channels!B:B, "Not Found")</f>
        <v>Expedia</v>
      </c>
      <c r="M2513">
        <f t="shared" si="156"/>
        <v>0</v>
      </c>
      <c r="N2513">
        <f t="shared" si="157"/>
        <v>1</v>
      </c>
      <c r="O2513">
        <f t="shared" si="158"/>
        <v>11041.07</v>
      </c>
      <c r="P2513">
        <f t="shared" si="159"/>
        <v>13464.72</v>
      </c>
    </row>
    <row r="2514" spans="1:16" x14ac:dyDescent="0.2">
      <c r="A2514" s="2" t="s">
        <v>2948</v>
      </c>
      <c r="B2514" s="2" t="s">
        <v>44</v>
      </c>
      <c r="C2514" s="2" t="s">
        <v>145</v>
      </c>
      <c r="D2514" s="2" t="s">
        <v>33</v>
      </c>
      <c r="E2514" s="2" t="s">
        <v>28</v>
      </c>
      <c r="F2514" s="2">
        <v>3432.52</v>
      </c>
      <c r="G2514" s="2">
        <v>514.88</v>
      </c>
      <c r="H2514" s="2">
        <v>2917.64</v>
      </c>
      <c r="I2514" s="2" t="s">
        <v>56</v>
      </c>
      <c r="J2514" s="4">
        <v>1.1764713946888581</v>
      </c>
      <c r="K2514" t="str">
        <f>_xlfn.XLOOKUP(D2514, dim_channels!A:A, dim_channels!C:C, "Not Found")</f>
        <v>OTA</v>
      </c>
      <c r="L2514" t="str">
        <f>_xlfn.XLOOKUP(D2514, dim_channels!A:A, dim_channels!B:B, "Not Found")</f>
        <v>Booking.com</v>
      </c>
      <c r="M2514">
        <f t="shared" si="156"/>
        <v>0</v>
      </c>
      <c r="N2514">
        <f t="shared" si="157"/>
        <v>0</v>
      </c>
      <c r="O2514">
        <f t="shared" si="158"/>
        <v>0</v>
      </c>
      <c r="P2514">
        <f t="shared" si="159"/>
        <v>0</v>
      </c>
    </row>
    <row r="2515" spans="1:16" x14ac:dyDescent="0.2">
      <c r="A2515" s="3" t="s">
        <v>2949</v>
      </c>
      <c r="B2515" s="3" t="s">
        <v>276</v>
      </c>
      <c r="C2515" s="3" t="s">
        <v>143</v>
      </c>
      <c r="D2515" s="3" t="s">
        <v>27</v>
      </c>
      <c r="E2515" s="3" t="s">
        <v>60</v>
      </c>
      <c r="F2515" s="3">
        <v>14169.72</v>
      </c>
      <c r="G2515" s="3">
        <v>0</v>
      </c>
      <c r="H2515" s="3">
        <v>14169.72</v>
      </c>
      <c r="I2515" s="3" t="s">
        <v>56</v>
      </c>
      <c r="J2515" s="5">
        <v>1</v>
      </c>
      <c r="K2515" t="str">
        <f>_xlfn.XLOOKUP(D2515, dim_channels!A:A, dim_channels!C:C, "Not Found")</f>
        <v>OTA</v>
      </c>
      <c r="L2515" t="str">
        <f>_xlfn.XLOOKUP(D2515, dim_channels!A:A, dim_channels!B:B, "Not Found")</f>
        <v>Expedia</v>
      </c>
      <c r="M2515">
        <f t="shared" si="156"/>
        <v>0</v>
      </c>
      <c r="N2515">
        <f t="shared" si="157"/>
        <v>0</v>
      </c>
      <c r="O2515">
        <f t="shared" si="158"/>
        <v>0</v>
      </c>
      <c r="P2515">
        <f t="shared" si="159"/>
        <v>0</v>
      </c>
    </row>
    <row r="2516" spans="1:16" x14ac:dyDescent="0.2">
      <c r="A2516" s="2" t="s">
        <v>2950</v>
      </c>
      <c r="B2516" s="2" t="s">
        <v>262</v>
      </c>
      <c r="C2516" s="2" t="s">
        <v>346</v>
      </c>
      <c r="D2516" s="2" t="s">
        <v>52</v>
      </c>
      <c r="E2516" s="2" t="s">
        <v>34</v>
      </c>
      <c r="F2516" s="2">
        <v>5029.75</v>
      </c>
      <c r="G2516" s="2">
        <v>603.57000000000005</v>
      </c>
      <c r="H2516" s="2">
        <v>4426.18</v>
      </c>
      <c r="I2516" s="2" t="s">
        <v>41</v>
      </c>
      <c r="J2516" s="4">
        <v>1.136363636363636</v>
      </c>
      <c r="K2516" t="str">
        <f>_xlfn.XLOOKUP(D2516, dim_channels!A:A, dim_channels!C:C, "Not Found")</f>
        <v>OTA</v>
      </c>
      <c r="L2516" t="str">
        <f>_xlfn.XLOOKUP(D2516, dim_channels!A:A, dim_channels!B:B, "Not Found")</f>
        <v>Agoda</v>
      </c>
      <c r="M2516">
        <f t="shared" si="156"/>
        <v>1</v>
      </c>
      <c r="N2516">
        <f t="shared" si="157"/>
        <v>0</v>
      </c>
      <c r="O2516">
        <f t="shared" si="158"/>
        <v>0</v>
      </c>
      <c r="P2516">
        <f t="shared" si="159"/>
        <v>0</v>
      </c>
    </row>
    <row r="2517" spans="1:16" x14ac:dyDescent="0.2">
      <c r="A2517" s="3" t="s">
        <v>2951</v>
      </c>
      <c r="B2517" s="3" t="s">
        <v>178</v>
      </c>
      <c r="C2517" s="3" t="s">
        <v>475</v>
      </c>
      <c r="D2517" s="3" t="s">
        <v>27</v>
      </c>
      <c r="E2517" s="3" t="s">
        <v>28</v>
      </c>
      <c r="F2517" s="3">
        <v>3349.26</v>
      </c>
      <c r="G2517" s="3">
        <v>602.87</v>
      </c>
      <c r="H2517" s="3">
        <v>2746.39</v>
      </c>
      <c r="I2517" s="3" t="s">
        <v>29</v>
      </c>
      <c r="J2517" s="5">
        <v>1.2195136160559861</v>
      </c>
      <c r="K2517" t="str">
        <f>_xlfn.XLOOKUP(D2517, dim_channels!A:A, dim_channels!C:C, "Not Found")</f>
        <v>OTA</v>
      </c>
      <c r="L2517" t="str">
        <f>_xlfn.XLOOKUP(D2517, dim_channels!A:A, dim_channels!B:B, "Not Found")</f>
        <v>Expedia</v>
      </c>
      <c r="M2517">
        <f t="shared" si="156"/>
        <v>0</v>
      </c>
      <c r="N2517">
        <f t="shared" si="157"/>
        <v>1</v>
      </c>
      <c r="O2517">
        <f t="shared" si="158"/>
        <v>2746.39</v>
      </c>
      <c r="P2517">
        <f t="shared" si="159"/>
        <v>3349.26</v>
      </c>
    </row>
    <row r="2518" spans="1:16" x14ac:dyDescent="0.2">
      <c r="A2518" s="2" t="s">
        <v>2952</v>
      </c>
      <c r="B2518" s="2" t="s">
        <v>634</v>
      </c>
      <c r="C2518" s="2" t="s">
        <v>1021</v>
      </c>
      <c r="D2518" s="2" t="s">
        <v>27</v>
      </c>
      <c r="E2518" s="2" t="s">
        <v>34</v>
      </c>
      <c r="F2518" s="2">
        <v>5148.97</v>
      </c>
      <c r="G2518" s="2">
        <v>926.81</v>
      </c>
      <c r="H2518" s="2">
        <v>4222.16</v>
      </c>
      <c r="I2518" s="2" t="s">
        <v>29</v>
      </c>
      <c r="J2518" s="4">
        <v>1.2195108664759271</v>
      </c>
      <c r="K2518" t="str">
        <f>_xlfn.XLOOKUP(D2518, dim_channels!A:A, dim_channels!C:C, "Not Found")</f>
        <v>OTA</v>
      </c>
      <c r="L2518" t="str">
        <f>_xlfn.XLOOKUP(D2518, dim_channels!A:A, dim_channels!B:B, "Not Found")</f>
        <v>Expedia</v>
      </c>
      <c r="M2518">
        <f t="shared" si="156"/>
        <v>0</v>
      </c>
      <c r="N2518">
        <f t="shared" si="157"/>
        <v>1</v>
      </c>
      <c r="O2518">
        <f t="shared" si="158"/>
        <v>4222.16</v>
      </c>
      <c r="P2518">
        <f t="shared" si="159"/>
        <v>5148.97</v>
      </c>
    </row>
    <row r="2519" spans="1:16" x14ac:dyDescent="0.2">
      <c r="A2519" s="3" t="s">
        <v>2953</v>
      </c>
      <c r="B2519" s="3" t="s">
        <v>902</v>
      </c>
      <c r="C2519" s="3" t="s">
        <v>159</v>
      </c>
      <c r="D2519" s="3" t="s">
        <v>64</v>
      </c>
      <c r="E2519" s="3" t="s">
        <v>34</v>
      </c>
      <c r="F2519" s="3">
        <v>3582.45</v>
      </c>
      <c r="G2519" s="3">
        <v>0</v>
      </c>
      <c r="H2519" s="3">
        <v>3582.45</v>
      </c>
      <c r="I2519" s="3" t="s">
        <v>29</v>
      </c>
      <c r="J2519" s="5">
        <v>1</v>
      </c>
      <c r="K2519" t="str">
        <f>_xlfn.XLOOKUP(D2519, dim_channels!A:A, dim_channels!C:C, "Not Found")</f>
        <v>Direct</v>
      </c>
      <c r="L2519" t="str">
        <f>_xlfn.XLOOKUP(D2519, dim_channels!A:A, dim_channels!B:B, "Not Found")</f>
        <v>Direct Website</v>
      </c>
      <c r="M2519">
        <f t="shared" si="156"/>
        <v>0</v>
      </c>
      <c r="N2519">
        <f t="shared" si="157"/>
        <v>1</v>
      </c>
      <c r="O2519">
        <f t="shared" si="158"/>
        <v>3582.45</v>
      </c>
      <c r="P2519">
        <f t="shared" si="159"/>
        <v>3582.45</v>
      </c>
    </row>
    <row r="2520" spans="1:16" x14ac:dyDescent="0.2">
      <c r="A2520" s="2" t="s">
        <v>2954</v>
      </c>
      <c r="B2520" s="2" t="s">
        <v>227</v>
      </c>
      <c r="C2520" s="2" t="s">
        <v>573</v>
      </c>
      <c r="D2520" s="2" t="s">
        <v>33</v>
      </c>
      <c r="E2520" s="2" t="s">
        <v>60</v>
      </c>
      <c r="F2520" s="2">
        <v>5486.9</v>
      </c>
      <c r="G2520" s="2">
        <v>0</v>
      </c>
      <c r="H2520" s="2">
        <v>5486.9</v>
      </c>
      <c r="I2520" s="2" t="s">
        <v>41</v>
      </c>
      <c r="J2520" s="4">
        <v>1</v>
      </c>
      <c r="K2520" t="str">
        <f>_xlfn.XLOOKUP(D2520, dim_channels!A:A, dim_channels!C:C, "Not Found")</f>
        <v>OTA</v>
      </c>
      <c r="L2520" t="str">
        <f>_xlfn.XLOOKUP(D2520, dim_channels!A:A, dim_channels!B:B, "Not Found")</f>
        <v>Booking.com</v>
      </c>
      <c r="M2520">
        <f t="shared" si="156"/>
        <v>1</v>
      </c>
      <c r="N2520">
        <f t="shared" si="157"/>
        <v>0</v>
      </c>
      <c r="O2520">
        <f t="shared" si="158"/>
        <v>0</v>
      </c>
      <c r="P2520">
        <f t="shared" si="159"/>
        <v>0</v>
      </c>
    </row>
    <row r="2521" spans="1:16" x14ac:dyDescent="0.2">
      <c r="A2521" s="3" t="s">
        <v>2955</v>
      </c>
      <c r="B2521" s="3" t="s">
        <v>1035</v>
      </c>
      <c r="C2521" s="3" t="s">
        <v>664</v>
      </c>
      <c r="D2521" s="3" t="s">
        <v>64</v>
      </c>
      <c r="E2521" s="3" t="s">
        <v>28</v>
      </c>
      <c r="F2521" s="3">
        <v>6860.11</v>
      </c>
      <c r="G2521" s="3">
        <v>0</v>
      </c>
      <c r="H2521" s="3">
        <v>6860.11</v>
      </c>
      <c r="I2521" s="3" t="s">
        <v>56</v>
      </c>
      <c r="J2521" s="5">
        <v>1</v>
      </c>
      <c r="K2521" t="str">
        <f>_xlfn.XLOOKUP(D2521, dim_channels!A:A, dim_channels!C:C, "Not Found")</f>
        <v>Direct</v>
      </c>
      <c r="L2521" t="str">
        <f>_xlfn.XLOOKUP(D2521, dim_channels!A:A, dim_channels!B:B, "Not Found")</f>
        <v>Direct Website</v>
      </c>
      <c r="M2521">
        <f t="shared" si="156"/>
        <v>0</v>
      </c>
      <c r="N2521">
        <f t="shared" si="157"/>
        <v>0</v>
      </c>
      <c r="O2521">
        <f t="shared" si="158"/>
        <v>0</v>
      </c>
      <c r="P2521">
        <f t="shared" si="159"/>
        <v>0</v>
      </c>
    </row>
    <row r="2522" spans="1:16" x14ac:dyDescent="0.2">
      <c r="A2522" s="2" t="s">
        <v>2956</v>
      </c>
      <c r="B2522" s="2" t="s">
        <v>807</v>
      </c>
      <c r="C2522" s="2" t="s">
        <v>167</v>
      </c>
      <c r="D2522" s="2" t="s">
        <v>33</v>
      </c>
      <c r="E2522" s="2" t="s">
        <v>28</v>
      </c>
      <c r="F2522" s="2">
        <v>2514.4899999999998</v>
      </c>
      <c r="G2522" s="2">
        <v>377.17</v>
      </c>
      <c r="H2522" s="2">
        <v>2137.3200000000002</v>
      </c>
      <c r="I2522" s="2" t="s">
        <v>29</v>
      </c>
      <c r="J2522" s="4">
        <v>1.176468661688469</v>
      </c>
      <c r="K2522" t="str">
        <f>_xlfn.XLOOKUP(D2522, dim_channels!A:A, dim_channels!C:C, "Not Found")</f>
        <v>OTA</v>
      </c>
      <c r="L2522" t="str">
        <f>_xlfn.XLOOKUP(D2522, dim_channels!A:A, dim_channels!B:B, "Not Found")</f>
        <v>Booking.com</v>
      </c>
      <c r="M2522">
        <f t="shared" si="156"/>
        <v>0</v>
      </c>
      <c r="N2522">
        <f t="shared" si="157"/>
        <v>1</v>
      </c>
      <c r="O2522">
        <f t="shared" si="158"/>
        <v>2137.3200000000002</v>
      </c>
      <c r="P2522">
        <f t="shared" si="159"/>
        <v>2514.4899999999998</v>
      </c>
    </row>
    <row r="2523" spans="1:16" x14ac:dyDescent="0.2">
      <c r="A2523" s="3" t="s">
        <v>2957</v>
      </c>
      <c r="B2523" s="3" t="s">
        <v>378</v>
      </c>
      <c r="C2523" s="3" t="s">
        <v>378</v>
      </c>
      <c r="D2523" s="3" t="s">
        <v>33</v>
      </c>
      <c r="E2523" s="3" t="s">
        <v>60</v>
      </c>
      <c r="F2523" s="3">
        <v>10550.87</v>
      </c>
      <c r="G2523" s="3">
        <v>0</v>
      </c>
      <c r="H2523" s="3">
        <v>10550.87</v>
      </c>
      <c r="I2523" s="3" t="s">
        <v>41</v>
      </c>
      <c r="J2523" s="5">
        <v>1</v>
      </c>
      <c r="K2523" t="str">
        <f>_xlfn.XLOOKUP(D2523, dim_channels!A:A, dim_channels!C:C, "Not Found")</f>
        <v>OTA</v>
      </c>
      <c r="L2523" t="str">
        <f>_xlfn.XLOOKUP(D2523, dim_channels!A:A, dim_channels!B:B, "Not Found")</f>
        <v>Booking.com</v>
      </c>
      <c r="M2523">
        <f t="shared" si="156"/>
        <v>1</v>
      </c>
      <c r="N2523">
        <f t="shared" si="157"/>
        <v>0</v>
      </c>
      <c r="O2523">
        <f t="shared" si="158"/>
        <v>0</v>
      </c>
      <c r="P2523">
        <f t="shared" si="159"/>
        <v>0</v>
      </c>
    </row>
    <row r="2524" spans="1:16" x14ac:dyDescent="0.2">
      <c r="A2524" s="2" t="s">
        <v>2958</v>
      </c>
      <c r="B2524" s="2" t="s">
        <v>904</v>
      </c>
      <c r="C2524" s="2" t="s">
        <v>103</v>
      </c>
      <c r="D2524" s="2" t="s">
        <v>33</v>
      </c>
      <c r="E2524" s="2" t="s">
        <v>60</v>
      </c>
      <c r="F2524" s="2">
        <v>8530.4</v>
      </c>
      <c r="G2524" s="2">
        <v>0</v>
      </c>
      <c r="H2524" s="2">
        <v>8530.4</v>
      </c>
      <c r="I2524" s="2" t="s">
        <v>29</v>
      </c>
      <c r="J2524" s="4">
        <v>1</v>
      </c>
      <c r="K2524" t="str">
        <f>_xlfn.XLOOKUP(D2524, dim_channels!A:A, dim_channels!C:C, "Not Found")</f>
        <v>OTA</v>
      </c>
      <c r="L2524" t="str">
        <f>_xlfn.XLOOKUP(D2524, dim_channels!A:A, dim_channels!B:B, "Not Found")</f>
        <v>Booking.com</v>
      </c>
      <c r="M2524">
        <f t="shared" si="156"/>
        <v>0</v>
      </c>
      <c r="N2524">
        <f t="shared" si="157"/>
        <v>1</v>
      </c>
      <c r="O2524">
        <f t="shared" si="158"/>
        <v>8530.4</v>
      </c>
      <c r="P2524">
        <f t="shared" si="159"/>
        <v>8530.4</v>
      </c>
    </row>
    <row r="2525" spans="1:16" x14ac:dyDescent="0.2">
      <c r="A2525" s="3" t="s">
        <v>2959</v>
      </c>
      <c r="B2525" s="3" t="s">
        <v>863</v>
      </c>
      <c r="C2525" s="3" t="s">
        <v>43</v>
      </c>
      <c r="D2525" s="3" t="s">
        <v>64</v>
      </c>
      <c r="E2525" s="3" t="s">
        <v>34</v>
      </c>
      <c r="F2525" s="3">
        <v>6171.65</v>
      </c>
      <c r="G2525" s="3">
        <v>0</v>
      </c>
      <c r="H2525" s="3">
        <v>6171.65</v>
      </c>
      <c r="I2525" s="3" t="s">
        <v>29</v>
      </c>
      <c r="J2525" s="5">
        <v>1</v>
      </c>
      <c r="K2525" t="str">
        <f>_xlfn.XLOOKUP(D2525, dim_channels!A:A, dim_channels!C:C, "Not Found")</f>
        <v>Direct</v>
      </c>
      <c r="L2525" t="str">
        <f>_xlfn.XLOOKUP(D2525, dim_channels!A:A, dim_channels!B:B, "Not Found")</f>
        <v>Direct Website</v>
      </c>
      <c r="M2525">
        <f t="shared" si="156"/>
        <v>0</v>
      </c>
      <c r="N2525">
        <f t="shared" si="157"/>
        <v>1</v>
      </c>
      <c r="O2525">
        <f t="shared" si="158"/>
        <v>6171.65</v>
      </c>
      <c r="P2525">
        <f t="shared" si="159"/>
        <v>6171.65</v>
      </c>
    </row>
    <row r="2526" spans="1:16" x14ac:dyDescent="0.2">
      <c r="A2526" s="2" t="s">
        <v>2960</v>
      </c>
      <c r="B2526" s="2" t="s">
        <v>324</v>
      </c>
      <c r="C2526" s="2" t="s">
        <v>778</v>
      </c>
      <c r="D2526" s="2" t="s">
        <v>27</v>
      </c>
      <c r="E2526" s="2" t="s">
        <v>34</v>
      </c>
      <c r="F2526" s="2">
        <v>8736.4500000000007</v>
      </c>
      <c r="G2526" s="2">
        <v>1572.56</v>
      </c>
      <c r="H2526" s="2">
        <v>7163.89</v>
      </c>
      <c r="I2526" s="2" t="s">
        <v>29</v>
      </c>
      <c r="J2526" s="4">
        <v>1.219512024891505</v>
      </c>
      <c r="K2526" t="str">
        <f>_xlfn.XLOOKUP(D2526, dim_channels!A:A, dim_channels!C:C, "Not Found")</f>
        <v>OTA</v>
      </c>
      <c r="L2526" t="str">
        <f>_xlfn.XLOOKUP(D2526, dim_channels!A:A, dim_channels!B:B, "Not Found")</f>
        <v>Expedia</v>
      </c>
      <c r="M2526">
        <f t="shared" si="156"/>
        <v>0</v>
      </c>
      <c r="N2526">
        <f t="shared" si="157"/>
        <v>1</v>
      </c>
      <c r="O2526">
        <f t="shared" si="158"/>
        <v>7163.89</v>
      </c>
      <c r="P2526">
        <f t="shared" si="159"/>
        <v>8736.4500000000007</v>
      </c>
    </row>
    <row r="2527" spans="1:16" x14ac:dyDescent="0.2">
      <c r="A2527" s="3" t="s">
        <v>2961</v>
      </c>
      <c r="B2527" s="3" t="s">
        <v>817</v>
      </c>
      <c r="C2527" s="3" t="s">
        <v>289</v>
      </c>
      <c r="D2527" s="3" t="s">
        <v>33</v>
      </c>
      <c r="E2527" s="3" t="s">
        <v>34</v>
      </c>
      <c r="F2527" s="3">
        <v>14495.13</v>
      </c>
      <c r="G2527" s="3">
        <v>2174.27</v>
      </c>
      <c r="H2527" s="3">
        <v>12320.86</v>
      </c>
      <c r="I2527" s="3" t="s">
        <v>41</v>
      </c>
      <c r="J2527" s="5">
        <v>1.176470635978333</v>
      </c>
      <c r="K2527" t="str">
        <f>_xlfn.XLOOKUP(D2527, dim_channels!A:A, dim_channels!C:C, "Not Found")</f>
        <v>OTA</v>
      </c>
      <c r="L2527" t="str">
        <f>_xlfn.XLOOKUP(D2527, dim_channels!A:A, dim_channels!B:B, "Not Found")</f>
        <v>Booking.com</v>
      </c>
      <c r="M2527">
        <f t="shared" si="156"/>
        <v>1</v>
      </c>
      <c r="N2527">
        <f t="shared" si="157"/>
        <v>0</v>
      </c>
      <c r="O2527">
        <f t="shared" si="158"/>
        <v>0</v>
      </c>
      <c r="P2527">
        <f t="shared" si="159"/>
        <v>0</v>
      </c>
    </row>
    <row r="2528" spans="1:16" x14ac:dyDescent="0.2">
      <c r="A2528" s="2" t="s">
        <v>2962</v>
      </c>
      <c r="B2528" s="2" t="s">
        <v>256</v>
      </c>
      <c r="C2528" s="2" t="s">
        <v>1348</v>
      </c>
      <c r="D2528" s="2" t="s">
        <v>27</v>
      </c>
      <c r="E2528" s="2" t="s">
        <v>60</v>
      </c>
      <c r="F2528" s="2">
        <v>10858.15</v>
      </c>
      <c r="G2528" s="2">
        <v>0</v>
      </c>
      <c r="H2528" s="2">
        <v>10858.15</v>
      </c>
      <c r="I2528" s="2" t="s">
        <v>29</v>
      </c>
      <c r="J2528" s="4">
        <v>1</v>
      </c>
      <c r="K2528" t="str">
        <f>_xlfn.XLOOKUP(D2528, dim_channels!A:A, dim_channels!C:C, "Not Found")</f>
        <v>OTA</v>
      </c>
      <c r="L2528" t="str">
        <f>_xlfn.XLOOKUP(D2528, dim_channels!A:A, dim_channels!B:B, "Not Found")</f>
        <v>Expedia</v>
      </c>
      <c r="M2528">
        <f t="shared" si="156"/>
        <v>0</v>
      </c>
      <c r="N2528">
        <f t="shared" si="157"/>
        <v>1</v>
      </c>
      <c r="O2528">
        <f t="shared" si="158"/>
        <v>10858.15</v>
      </c>
      <c r="P2528">
        <f t="shared" si="159"/>
        <v>10858.15</v>
      </c>
    </row>
    <row r="2529" spans="1:16" x14ac:dyDescent="0.2">
      <c r="A2529" s="3" t="s">
        <v>2963</v>
      </c>
      <c r="B2529" s="3" t="s">
        <v>454</v>
      </c>
      <c r="C2529" s="3" t="s">
        <v>187</v>
      </c>
      <c r="D2529" s="3" t="s">
        <v>64</v>
      </c>
      <c r="E2529" s="3" t="s">
        <v>115</v>
      </c>
      <c r="F2529" s="3">
        <v>8295.18</v>
      </c>
      <c r="G2529" s="3">
        <v>0</v>
      </c>
      <c r="H2529" s="3">
        <v>8295.18</v>
      </c>
      <c r="I2529" s="3" t="s">
        <v>29</v>
      </c>
      <c r="J2529" s="5">
        <v>1</v>
      </c>
      <c r="K2529" t="str">
        <f>_xlfn.XLOOKUP(D2529, dim_channels!A:A, dim_channels!C:C, "Not Found")</f>
        <v>Direct</v>
      </c>
      <c r="L2529" t="str">
        <f>_xlfn.XLOOKUP(D2529, dim_channels!A:A, dim_channels!B:B, "Not Found")</f>
        <v>Direct Website</v>
      </c>
      <c r="M2529">
        <f t="shared" si="156"/>
        <v>0</v>
      </c>
      <c r="N2529">
        <f t="shared" si="157"/>
        <v>1</v>
      </c>
      <c r="O2529">
        <f t="shared" si="158"/>
        <v>8295.18</v>
      </c>
      <c r="P2529">
        <f t="shared" si="159"/>
        <v>8295.18</v>
      </c>
    </row>
    <row r="2530" spans="1:16" x14ac:dyDescent="0.2">
      <c r="A2530" s="2" t="s">
        <v>2964</v>
      </c>
      <c r="B2530" s="2" t="s">
        <v>238</v>
      </c>
      <c r="C2530" s="2" t="s">
        <v>36</v>
      </c>
      <c r="D2530" s="2" t="s">
        <v>33</v>
      </c>
      <c r="E2530" s="2" t="s">
        <v>34</v>
      </c>
      <c r="F2530" s="2">
        <v>5870.32</v>
      </c>
      <c r="G2530" s="2">
        <v>880.55</v>
      </c>
      <c r="H2530" s="2">
        <v>4989.7700000000004</v>
      </c>
      <c r="I2530" s="2" t="s">
        <v>29</v>
      </c>
      <c r="J2530" s="4">
        <v>1.176471059788327</v>
      </c>
      <c r="K2530" t="str">
        <f>_xlfn.XLOOKUP(D2530, dim_channels!A:A, dim_channels!C:C, "Not Found")</f>
        <v>OTA</v>
      </c>
      <c r="L2530" t="str">
        <f>_xlfn.XLOOKUP(D2530, dim_channels!A:A, dim_channels!B:B, "Not Found")</f>
        <v>Booking.com</v>
      </c>
      <c r="M2530">
        <f t="shared" si="156"/>
        <v>0</v>
      </c>
      <c r="N2530">
        <f t="shared" si="157"/>
        <v>1</v>
      </c>
      <c r="O2530">
        <f t="shared" si="158"/>
        <v>4989.7700000000004</v>
      </c>
      <c r="P2530">
        <f t="shared" si="159"/>
        <v>5870.32</v>
      </c>
    </row>
    <row r="2531" spans="1:16" x14ac:dyDescent="0.2">
      <c r="A2531" s="3" t="s">
        <v>2965</v>
      </c>
      <c r="B2531" s="3" t="s">
        <v>986</v>
      </c>
      <c r="C2531" s="3" t="s">
        <v>986</v>
      </c>
      <c r="D2531" s="3" t="s">
        <v>33</v>
      </c>
      <c r="E2531" s="3" t="s">
        <v>60</v>
      </c>
      <c r="F2531" s="3">
        <v>6487.71</v>
      </c>
      <c r="G2531" s="3">
        <v>0</v>
      </c>
      <c r="H2531" s="3">
        <v>6487.71</v>
      </c>
      <c r="I2531" s="3" t="s">
        <v>29</v>
      </c>
      <c r="J2531" s="5">
        <v>1</v>
      </c>
      <c r="K2531" t="str">
        <f>_xlfn.XLOOKUP(D2531, dim_channels!A:A, dim_channels!C:C, "Not Found")</f>
        <v>OTA</v>
      </c>
      <c r="L2531" t="str">
        <f>_xlfn.XLOOKUP(D2531, dim_channels!A:A, dim_channels!B:B, "Not Found")</f>
        <v>Booking.com</v>
      </c>
      <c r="M2531">
        <f t="shared" si="156"/>
        <v>0</v>
      </c>
      <c r="N2531">
        <f t="shared" si="157"/>
        <v>1</v>
      </c>
      <c r="O2531">
        <f t="shared" si="158"/>
        <v>6487.71</v>
      </c>
      <c r="P2531">
        <f t="shared" si="159"/>
        <v>6487.71</v>
      </c>
    </row>
    <row r="2532" spans="1:16" x14ac:dyDescent="0.2">
      <c r="A2532" s="2" t="s">
        <v>2966</v>
      </c>
      <c r="B2532" s="2" t="s">
        <v>574</v>
      </c>
      <c r="C2532" s="2" t="s">
        <v>448</v>
      </c>
      <c r="D2532" s="2" t="s">
        <v>206</v>
      </c>
      <c r="E2532" s="2" t="s">
        <v>207</v>
      </c>
      <c r="F2532" s="2">
        <v>12276.18</v>
      </c>
      <c r="G2532" s="2">
        <v>0</v>
      </c>
      <c r="H2532" s="2">
        <v>12276.18</v>
      </c>
      <c r="I2532" s="2" t="s">
        <v>29</v>
      </c>
      <c r="J2532" s="4">
        <v>1</v>
      </c>
      <c r="K2532" t="str">
        <f>_xlfn.XLOOKUP(D2532, dim_channels!A:A, dim_channels!C:C, "Not Found")</f>
        <v>Direct</v>
      </c>
      <c r="L2532" t="str">
        <f>_xlfn.XLOOKUP(D2532, dim_channels!A:A, dim_channels!B:B, "Not Found")</f>
        <v>Walk-in</v>
      </c>
      <c r="M2532">
        <f t="shared" si="156"/>
        <v>0</v>
      </c>
      <c r="N2532">
        <f t="shared" si="157"/>
        <v>1</v>
      </c>
      <c r="O2532">
        <f t="shared" si="158"/>
        <v>12276.18</v>
      </c>
      <c r="P2532">
        <f t="shared" si="159"/>
        <v>12276.18</v>
      </c>
    </row>
    <row r="2533" spans="1:16" x14ac:dyDescent="0.2">
      <c r="A2533" s="3" t="s">
        <v>2967</v>
      </c>
      <c r="B2533" s="3" t="s">
        <v>666</v>
      </c>
      <c r="C2533" s="3" t="s">
        <v>36</v>
      </c>
      <c r="D2533" s="3" t="s">
        <v>206</v>
      </c>
      <c r="E2533" s="3" t="s">
        <v>207</v>
      </c>
      <c r="F2533" s="3">
        <v>10980.6</v>
      </c>
      <c r="G2533" s="3">
        <v>0</v>
      </c>
      <c r="H2533" s="3">
        <v>10980.6</v>
      </c>
      <c r="I2533" s="3" t="s">
        <v>29</v>
      </c>
      <c r="J2533" s="5">
        <v>1</v>
      </c>
      <c r="K2533" t="str">
        <f>_xlfn.XLOOKUP(D2533, dim_channels!A:A, dim_channels!C:C, "Not Found")</f>
        <v>Direct</v>
      </c>
      <c r="L2533" t="str">
        <f>_xlfn.XLOOKUP(D2533, dim_channels!A:A, dim_channels!B:B, "Not Found")</f>
        <v>Walk-in</v>
      </c>
      <c r="M2533">
        <f t="shared" si="156"/>
        <v>0</v>
      </c>
      <c r="N2533">
        <f t="shared" si="157"/>
        <v>1</v>
      </c>
      <c r="O2533">
        <f t="shared" si="158"/>
        <v>10980.6</v>
      </c>
      <c r="P2533">
        <f t="shared" si="159"/>
        <v>10980.6</v>
      </c>
    </row>
    <row r="2534" spans="1:16" x14ac:dyDescent="0.2">
      <c r="A2534" s="2" t="s">
        <v>2968</v>
      </c>
      <c r="B2534" s="2" t="s">
        <v>251</v>
      </c>
      <c r="C2534" s="2" t="s">
        <v>482</v>
      </c>
      <c r="D2534" s="2" t="s">
        <v>33</v>
      </c>
      <c r="E2534" s="2" t="s">
        <v>60</v>
      </c>
      <c r="F2534" s="2">
        <v>6424.73</v>
      </c>
      <c r="G2534" s="2">
        <v>0</v>
      </c>
      <c r="H2534" s="2">
        <v>6424.73</v>
      </c>
      <c r="I2534" s="2" t="s">
        <v>29</v>
      </c>
      <c r="J2534" s="4">
        <v>1</v>
      </c>
      <c r="K2534" t="str">
        <f>_xlfn.XLOOKUP(D2534, dim_channels!A:A, dim_channels!C:C, "Not Found")</f>
        <v>OTA</v>
      </c>
      <c r="L2534" t="str">
        <f>_xlfn.XLOOKUP(D2534, dim_channels!A:A, dim_channels!B:B, "Not Found")</f>
        <v>Booking.com</v>
      </c>
      <c r="M2534">
        <f t="shared" si="156"/>
        <v>0</v>
      </c>
      <c r="N2534">
        <f t="shared" si="157"/>
        <v>1</v>
      </c>
      <c r="O2534">
        <f t="shared" si="158"/>
        <v>6424.73</v>
      </c>
      <c r="P2534">
        <f t="shared" si="159"/>
        <v>6424.73</v>
      </c>
    </row>
    <row r="2535" spans="1:16" x14ac:dyDescent="0.2">
      <c r="A2535" s="3" t="s">
        <v>2969</v>
      </c>
      <c r="B2535" s="3" t="s">
        <v>566</v>
      </c>
      <c r="C2535" s="3" t="s">
        <v>451</v>
      </c>
      <c r="D2535" s="3" t="s">
        <v>33</v>
      </c>
      <c r="E2535" s="3" t="s">
        <v>28</v>
      </c>
      <c r="F2535" s="3">
        <v>7180.16</v>
      </c>
      <c r="G2535" s="3">
        <v>1077.02</v>
      </c>
      <c r="H2535" s="3">
        <v>6103.14</v>
      </c>
      <c r="I2535" s="3" t="s">
        <v>29</v>
      </c>
      <c r="J2535" s="5">
        <v>1.176469817176077</v>
      </c>
      <c r="K2535" t="str">
        <f>_xlfn.XLOOKUP(D2535, dim_channels!A:A, dim_channels!C:C, "Not Found")</f>
        <v>OTA</v>
      </c>
      <c r="L2535" t="str">
        <f>_xlfn.XLOOKUP(D2535, dim_channels!A:A, dim_channels!B:B, "Not Found")</f>
        <v>Booking.com</v>
      </c>
      <c r="M2535">
        <f t="shared" si="156"/>
        <v>0</v>
      </c>
      <c r="N2535">
        <f t="shared" si="157"/>
        <v>1</v>
      </c>
      <c r="O2535">
        <f t="shared" si="158"/>
        <v>6103.14</v>
      </c>
      <c r="P2535">
        <f t="shared" si="159"/>
        <v>7180.16</v>
      </c>
    </row>
    <row r="2536" spans="1:16" x14ac:dyDescent="0.2">
      <c r="A2536" s="2" t="s">
        <v>2970</v>
      </c>
      <c r="B2536" s="2" t="s">
        <v>463</v>
      </c>
      <c r="C2536" s="2" t="s">
        <v>324</v>
      </c>
      <c r="D2536" s="2" t="s">
        <v>114</v>
      </c>
      <c r="E2536" s="2" t="s">
        <v>46</v>
      </c>
      <c r="F2536" s="2">
        <v>13083</v>
      </c>
      <c r="G2536" s="2">
        <v>1308.3</v>
      </c>
      <c r="H2536" s="2">
        <v>11774.7</v>
      </c>
      <c r="I2536" s="2" t="s">
        <v>29</v>
      </c>
      <c r="J2536" s="4">
        <v>1.1111111111111109</v>
      </c>
      <c r="K2536" t="str">
        <f>_xlfn.XLOOKUP(D2536, dim_channels!A:A, dim_channels!C:C, "Not Found")</f>
        <v>Offline</v>
      </c>
      <c r="L2536" t="str">
        <f>_xlfn.XLOOKUP(D2536, dim_channels!A:A, dim_channels!B:B, "Not Found")</f>
        <v>Travel Agency</v>
      </c>
      <c r="M2536">
        <f t="shared" si="156"/>
        <v>0</v>
      </c>
      <c r="N2536">
        <f t="shared" si="157"/>
        <v>1</v>
      </c>
      <c r="O2536">
        <f t="shared" si="158"/>
        <v>11774.7</v>
      </c>
      <c r="P2536">
        <f t="shared" si="159"/>
        <v>13083</v>
      </c>
    </row>
    <row r="2537" spans="1:16" x14ac:dyDescent="0.2">
      <c r="A2537" s="3" t="s">
        <v>2971</v>
      </c>
      <c r="B2537" s="3" t="s">
        <v>904</v>
      </c>
      <c r="C2537" s="3" t="s">
        <v>740</v>
      </c>
      <c r="D2537" s="3" t="s">
        <v>27</v>
      </c>
      <c r="E2537" s="3" t="s">
        <v>60</v>
      </c>
      <c r="F2537" s="3">
        <v>20349.73</v>
      </c>
      <c r="G2537" s="3">
        <v>0</v>
      </c>
      <c r="H2537" s="3">
        <v>20349.73</v>
      </c>
      <c r="I2537" s="3" t="s">
        <v>29</v>
      </c>
      <c r="J2537" s="5">
        <v>1</v>
      </c>
      <c r="K2537" t="str">
        <f>_xlfn.XLOOKUP(D2537, dim_channels!A:A, dim_channels!C:C, "Not Found")</f>
        <v>OTA</v>
      </c>
      <c r="L2537" t="str">
        <f>_xlfn.XLOOKUP(D2537, dim_channels!A:A, dim_channels!B:B, "Not Found")</f>
        <v>Expedia</v>
      </c>
      <c r="M2537">
        <f t="shared" si="156"/>
        <v>0</v>
      </c>
      <c r="N2537">
        <f t="shared" si="157"/>
        <v>1</v>
      </c>
      <c r="O2537">
        <f t="shared" si="158"/>
        <v>20349.73</v>
      </c>
      <c r="P2537">
        <f t="shared" si="159"/>
        <v>20349.73</v>
      </c>
    </row>
    <row r="2538" spans="1:16" x14ac:dyDescent="0.2">
      <c r="A2538" s="2" t="s">
        <v>2972</v>
      </c>
      <c r="B2538" s="2" t="s">
        <v>367</v>
      </c>
      <c r="C2538" s="2" t="s">
        <v>740</v>
      </c>
      <c r="D2538" s="2" t="s">
        <v>64</v>
      </c>
      <c r="E2538" s="2" t="s">
        <v>34</v>
      </c>
      <c r="F2538" s="2">
        <v>10921.13</v>
      </c>
      <c r="G2538" s="2">
        <v>0</v>
      </c>
      <c r="H2538" s="2">
        <v>10921.13</v>
      </c>
      <c r="I2538" s="2" t="s">
        <v>56</v>
      </c>
      <c r="J2538" s="4">
        <v>1</v>
      </c>
      <c r="K2538" t="str">
        <f>_xlfn.XLOOKUP(D2538, dim_channels!A:A, dim_channels!C:C, "Not Found")</f>
        <v>Direct</v>
      </c>
      <c r="L2538" t="str">
        <f>_xlfn.XLOOKUP(D2538, dim_channels!A:A, dim_channels!B:B, "Not Found")</f>
        <v>Direct Website</v>
      </c>
      <c r="M2538">
        <f t="shared" si="156"/>
        <v>0</v>
      </c>
      <c r="N2538">
        <f t="shared" si="157"/>
        <v>0</v>
      </c>
      <c r="O2538">
        <f t="shared" si="158"/>
        <v>0</v>
      </c>
      <c r="P2538">
        <f t="shared" si="159"/>
        <v>0</v>
      </c>
    </row>
    <row r="2539" spans="1:16" x14ac:dyDescent="0.2">
      <c r="A2539" s="3" t="s">
        <v>2973</v>
      </c>
      <c r="B2539" s="3" t="s">
        <v>725</v>
      </c>
      <c r="C2539" s="3" t="s">
        <v>251</v>
      </c>
      <c r="D2539" s="3" t="s">
        <v>64</v>
      </c>
      <c r="E2539" s="3" t="s">
        <v>115</v>
      </c>
      <c r="F2539" s="3">
        <v>11241.17</v>
      </c>
      <c r="G2539" s="3">
        <v>0</v>
      </c>
      <c r="H2539" s="3">
        <v>11241.17</v>
      </c>
      <c r="I2539" s="3" t="s">
        <v>29</v>
      </c>
      <c r="J2539" s="5">
        <v>1</v>
      </c>
      <c r="K2539" t="str">
        <f>_xlfn.XLOOKUP(D2539, dim_channels!A:A, dim_channels!C:C, "Not Found")</f>
        <v>Direct</v>
      </c>
      <c r="L2539" t="str">
        <f>_xlfn.XLOOKUP(D2539, dim_channels!A:A, dim_channels!B:B, "Not Found")</f>
        <v>Direct Website</v>
      </c>
      <c r="M2539">
        <f t="shared" si="156"/>
        <v>0</v>
      </c>
      <c r="N2539">
        <f t="shared" si="157"/>
        <v>1</v>
      </c>
      <c r="O2539">
        <f t="shared" si="158"/>
        <v>11241.17</v>
      </c>
      <c r="P2539">
        <f t="shared" si="159"/>
        <v>11241.17</v>
      </c>
    </row>
    <row r="2540" spans="1:16" x14ac:dyDescent="0.2">
      <c r="A2540" s="2" t="s">
        <v>2974</v>
      </c>
      <c r="B2540" s="2" t="s">
        <v>289</v>
      </c>
      <c r="C2540" s="2" t="s">
        <v>826</v>
      </c>
      <c r="D2540" s="2" t="s">
        <v>27</v>
      </c>
      <c r="E2540" s="2" t="s">
        <v>28</v>
      </c>
      <c r="F2540" s="2">
        <v>3052.35</v>
      </c>
      <c r="G2540" s="2">
        <v>549.41999999999996</v>
      </c>
      <c r="H2540" s="2">
        <v>2502.9299999999998</v>
      </c>
      <c r="I2540" s="2" t="s">
        <v>29</v>
      </c>
      <c r="J2540" s="4">
        <v>1.2195107334204309</v>
      </c>
      <c r="K2540" t="str">
        <f>_xlfn.XLOOKUP(D2540, dim_channels!A:A, dim_channels!C:C, "Not Found")</f>
        <v>OTA</v>
      </c>
      <c r="L2540" t="str">
        <f>_xlfn.XLOOKUP(D2540, dim_channels!A:A, dim_channels!B:B, "Not Found")</f>
        <v>Expedia</v>
      </c>
      <c r="M2540">
        <f t="shared" si="156"/>
        <v>0</v>
      </c>
      <c r="N2540">
        <f t="shared" si="157"/>
        <v>1</v>
      </c>
      <c r="O2540">
        <f t="shared" si="158"/>
        <v>2502.9299999999998</v>
      </c>
      <c r="P2540">
        <f t="shared" si="159"/>
        <v>3052.35</v>
      </c>
    </row>
    <row r="2541" spans="1:16" x14ac:dyDescent="0.2">
      <c r="A2541" s="3" t="s">
        <v>2975</v>
      </c>
      <c r="B2541" s="3" t="s">
        <v>193</v>
      </c>
      <c r="C2541" s="3" t="s">
        <v>1075</v>
      </c>
      <c r="D2541" s="3" t="s">
        <v>52</v>
      </c>
      <c r="E2541" s="3" t="s">
        <v>34</v>
      </c>
      <c r="F2541" s="3">
        <v>9640.7900000000009</v>
      </c>
      <c r="G2541" s="3">
        <v>1156.8900000000001</v>
      </c>
      <c r="H2541" s="3">
        <v>8483.9</v>
      </c>
      <c r="I2541" s="3" t="s">
        <v>41</v>
      </c>
      <c r="J2541" s="5">
        <v>1.1363629934346231</v>
      </c>
      <c r="K2541" t="str">
        <f>_xlfn.XLOOKUP(D2541, dim_channels!A:A, dim_channels!C:C, "Not Found")</f>
        <v>OTA</v>
      </c>
      <c r="L2541" t="str">
        <f>_xlfn.XLOOKUP(D2541, dim_channels!A:A, dim_channels!B:B, "Not Found")</f>
        <v>Agoda</v>
      </c>
      <c r="M2541">
        <f t="shared" si="156"/>
        <v>1</v>
      </c>
      <c r="N2541">
        <f t="shared" si="157"/>
        <v>0</v>
      </c>
      <c r="O2541">
        <f t="shared" si="158"/>
        <v>0</v>
      </c>
      <c r="P2541">
        <f t="shared" si="159"/>
        <v>0</v>
      </c>
    </row>
    <row r="2542" spans="1:16" x14ac:dyDescent="0.2">
      <c r="A2542" s="2" t="s">
        <v>2976</v>
      </c>
      <c r="B2542" s="2" t="s">
        <v>608</v>
      </c>
      <c r="C2542" s="2" t="s">
        <v>321</v>
      </c>
      <c r="D2542" s="2" t="s">
        <v>52</v>
      </c>
      <c r="E2542" s="2" t="s">
        <v>60</v>
      </c>
      <c r="F2542" s="2">
        <v>4982.75</v>
      </c>
      <c r="G2542" s="2">
        <v>0</v>
      </c>
      <c r="H2542" s="2">
        <v>4982.75</v>
      </c>
      <c r="I2542" s="2" t="s">
        <v>29</v>
      </c>
      <c r="J2542" s="4">
        <v>1</v>
      </c>
      <c r="K2542" t="str">
        <f>_xlfn.XLOOKUP(D2542, dim_channels!A:A, dim_channels!C:C, "Not Found")</f>
        <v>OTA</v>
      </c>
      <c r="L2542" t="str">
        <f>_xlfn.XLOOKUP(D2542, dim_channels!A:A, dim_channels!B:B, "Not Found")</f>
        <v>Agoda</v>
      </c>
      <c r="M2542">
        <f t="shared" si="156"/>
        <v>0</v>
      </c>
      <c r="N2542">
        <f t="shared" si="157"/>
        <v>1</v>
      </c>
      <c r="O2542">
        <f t="shared" si="158"/>
        <v>4982.75</v>
      </c>
      <c r="P2542">
        <f t="shared" si="159"/>
        <v>4982.75</v>
      </c>
    </row>
    <row r="2543" spans="1:16" x14ac:dyDescent="0.2">
      <c r="A2543" s="3" t="s">
        <v>2977</v>
      </c>
      <c r="B2543" s="3" t="s">
        <v>382</v>
      </c>
      <c r="C2543" s="3" t="s">
        <v>548</v>
      </c>
      <c r="D2543" s="3" t="s">
        <v>27</v>
      </c>
      <c r="E2543" s="3" t="s">
        <v>60</v>
      </c>
      <c r="F2543" s="3">
        <v>28095.1</v>
      </c>
      <c r="G2543" s="3">
        <v>0</v>
      </c>
      <c r="H2543" s="3">
        <v>28095.1</v>
      </c>
      <c r="I2543" s="3" t="s">
        <v>41</v>
      </c>
      <c r="J2543" s="5">
        <v>1</v>
      </c>
      <c r="K2543" t="str">
        <f>_xlfn.XLOOKUP(D2543, dim_channels!A:A, dim_channels!C:C, "Not Found")</f>
        <v>OTA</v>
      </c>
      <c r="L2543" t="str">
        <f>_xlfn.XLOOKUP(D2543, dim_channels!A:A, dim_channels!B:B, "Not Found")</f>
        <v>Expedia</v>
      </c>
      <c r="M2543">
        <f t="shared" si="156"/>
        <v>1</v>
      </c>
      <c r="N2543">
        <f t="shared" si="157"/>
        <v>0</v>
      </c>
      <c r="O2543">
        <f t="shared" si="158"/>
        <v>0</v>
      </c>
      <c r="P2543">
        <f t="shared" si="159"/>
        <v>0</v>
      </c>
    </row>
    <row r="2544" spans="1:16" x14ac:dyDescent="0.2">
      <c r="A2544" s="2" t="s">
        <v>2978</v>
      </c>
      <c r="B2544" s="2" t="s">
        <v>584</v>
      </c>
      <c r="C2544" s="2" t="s">
        <v>378</v>
      </c>
      <c r="D2544" s="2" t="s">
        <v>114</v>
      </c>
      <c r="E2544" s="2" t="s">
        <v>115</v>
      </c>
      <c r="F2544" s="2">
        <v>6579.3</v>
      </c>
      <c r="G2544" s="2">
        <v>657.93</v>
      </c>
      <c r="H2544" s="2">
        <v>5921.37</v>
      </c>
      <c r="I2544" s="2" t="s">
        <v>29</v>
      </c>
      <c r="J2544" s="4">
        <v>1.1111111111111109</v>
      </c>
      <c r="K2544" t="str">
        <f>_xlfn.XLOOKUP(D2544, dim_channels!A:A, dim_channels!C:C, "Not Found")</f>
        <v>Offline</v>
      </c>
      <c r="L2544" t="str">
        <f>_xlfn.XLOOKUP(D2544, dim_channels!A:A, dim_channels!B:B, "Not Found")</f>
        <v>Travel Agency</v>
      </c>
      <c r="M2544">
        <f t="shared" si="156"/>
        <v>0</v>
      </c>
      <c r="N2544">
        <f t="shared" si="157"/>
        <v>1</v>
      </c>
      <c r="O2544">
        <f t="shared" si="158"/>
        <v>5921.37</v>
      </c>
      <c r="P2544">
        <f t="shared" si="159"/>
        <v>6579.3</v>
      </c>
    </row>
    <row r="2545" spans="1:16" x14ac:dyDescent="0.2">
      <c r="A2545" s="3" t="s">
        <v>2979</v>
      </c>
      <c r="B2545" s="3" t="s">
        <v>318</v>
      </c>
      <c r="C2545" s="3" t="s">
        <v>253</v>
      </c>
      <c r="D2545" s="3" t="s">
        <v>52</v>
      </c>
      <c r="E2545" s="3" t="s">
        <v>60</v>
      </c>
      <c r="F2545" s="3">
        <v>2688.31</v>
      </c>
      <c r="G2545" s="3">
        <v>0</v>
      </c>
      <c r="H2545" s="3">
        <v>2688.31</v>
      </c>
      <c r="I2545" s="3" t="s">
        <v>29</v>
      </c>
      <c r="J2545" s="5">
        <v>1</v>
      </c>
      <c r="K2545" t="str">
        <f>_xlfn.XLOOKUP(D2545, dim_channels!A:A, dim_channels!C:C, "Not Found")</f>
        <v>OTA</v>
      </c>
      <c r="L2545" t="str">
        <f>_xlfn.XLOOKUP(D2545, dim_channels!A:A, dim_channels!B:B, "Not Found")</f>
        <v>Agoda</v>
      </c>
      <c r="M2545">
        <f t="shared" si="156"/>
        <v>0</v>
      </c>
      <c r="N2545">
        <f t="shared" si="157"/>
        <v>1</v>
      </c>
      <c r="O2545">
        <f t="shared" si="158"/>
        <v>2688.31</v>
      </c>
      <c r="P2545">
        <f t="shared" si="159"/>
        <v>2688.31</v>
      </c>
    </row>
    <row r="2546" spans="1:16" x14ac:dyDescent="0.2">
      <c r="A2546" s="2" t="s">
        <v>2980</v>
      </c>
      <c r="B2546" s="2" t="s">
        <v>433</v>
      </c>
      <c r="C2546" s="2" t="s">
        <v>317</v>
      </c>
      <c r="D2546" s="2" t="s">
        <v>33</v>
      </c>
      <c r="E2546" s="2" t="s">
        <v>28</v>
      </c>
      <c r="F2546" s="2">
        <v>5989.04</v>
      </c>
      <c r="G2546" s="2">
        <v>898.36</v>
      </c>
      <c r="H2546" s="2">
        <v>5090.68</v>
      </c>
      <c r="I2546" s="2" t="s">
        <v>29</v>
      </c>
      <c r="J2546" s="4">
        <v>1.176471512646641</v>
      </c>
      <c r="K2546" t="str">
        <f>_xlfn.XLOOKUP(D2546, dim_channels!A:A, dim_channels!C:C, "Not Found")</f>
        <v>OTA</v>
      </c>
      <c r="L2546" t="str">
        <f>_xlfn.XLOOKUP(D2546, dim_channels!A:A, dim_channels!B:B, "Not Found")</f>
        <v>Booking.com</v>
      </c>
      <c r="M2546">
        <f t="shared" si="156"/>
        <v>0</v>
      </c>
      <c r="N2546">
        <f t="shared" si="157"/>
        <v>1</v>
      </c>
      <c r="O2546">
        <f t="shared" si="158"/>
        <v>5090.68</v>
      </c>
      <c r="P2546">
        <f t="shared" si="159"/>
        <v>5989.04</v>
      </c>
    </row>
    <row r="2547" spans="1:16" x14ac:dyDescent="0.2">
      <c r="A2547" s="3" t="s">
        <v>2981</v>
      </c>
      <c r="B2547" s="3" t="s">
        <v>1354</v>
      </c>
      <c r="C2547" s="3" t="s">
        <v>430</v>
      </c>
      <c r="D2547" s="3" t="s">
        <v>64</v>
      </c>
      <c r="E2547" s="3" t="s">
        <v>28</v>
      </c>
      <c r="F2547" s="3">
        <v>10129.969999999999</v>
      </c>
      <c r="G2547" s="3">
        <v>0</v>
      </c>
      <c r="H2547" s="3">
        <v>10129.969999999999</v>
      </c>
      <c r="I2547" s="3" t="s">
        <v>41</v>
      </c>
      <c r="J2547" s="5">
        <v>1</v>
      </c>
      <c r="K2547" t="str">
        <f>_xlfn.XLOOKUP(D2547, dim_channels!A:A, dim_channels!C:C, "Not Found")</f>
        <v>Direct</v>
      </c>
      <c r="L2547" t="str">
        <f>_xlfn.XLOOKUP(D2547, dim_channels!A:A, dim_channels!B:B, "Not Found")</f>
        <v>Direct Website</v>
      </c>
      <c r="M2547">
        <f t="shared" si="156"/>
        <v>1</v>
      </c>
      <c r="N2547">
        <f t="shared" si="157"/>
        <v>0</v>
      </c>
      <c r="O2547">
        <f t="shared" si="158"/>
        <v>0</v>
      </c>
      <c r="P2547">
        <f t="shared" si="159"/>
        <v>0</v>
      </c>
    </row>
    <row r="2548" spans="1:16" x14ac:dyDescent="0.2">
      <c r="A2548" s="2" t="s">
        <v>2982</v>
      </c>
      <c r="B2548" s="2" t="s">
        <v>258</v>
      </c>
      <c r="C2548" s="2" t="s">
        <v>26</v>
      </c>
      <c r="D2548" s="2" t="s">
        <v>33</v>
      </c>
      <c r="E2548" s="2" t="s">
        <v>34</v>
      </c>
      <c r="F2548" s="2">
        <v>10278.450000000001</v>
      </c>
      <c r="G2548" s="2">
        <v>1541.77</v>
      </c>
      <c r="H2548" s="2">
        <v>8736.68</v>
      </c>
      <c r="I2548" s="2" t="s">
        <v>29</v>
      </c>
      <c r="J2548" s="4">
        <v>1.1764709248822209</v>
      </c>
      <c r="K2548" t="str">
        <f>_xlfn.XLOOKUP(D2548, dim_channels!A:A, dim_channels!C:C, "Not Found")</f>
        <v>OTA</v>
      </c>
      <c r="L2548" t="str">
        <f>_xlfn.XLOOKUP(D2548, dim_channels!A:A, dim_channels!B:B, "Not Found")</f>
        <v>Booking.com</v>
      </c>
      <c r="M2548">
        <f t="shared" si="156"/>
        <v>0</v>
      </c>
      <c r="N2548">
        <f t="shared" si="157"/>
        <v>1</v>
      </c>
      <c r="O2548">
        <f t="shared" si="158"/>
        <v>8736.68</v>
      </c>
      <c r="P2548">
        <f t="shared" si="159"/>
        <v>10278.450000000001</v>
      </c>
    </row>
    <row r="2549" spans="1:16" x14ac:dyDescent="0.2">
      <c r="A2549" s="3" t="s">
        <v>2983</v>
      </c>
      <c r="B2549" s="3" t="s">
        <v>70</v>
      </c>
      <c r="C2549" s="3" t="s">
        <v>103</v>
      </c>
      <c r="D2549" s="3" t="s">
        <v>206</v>
      </c>
      <c r="E2549" s="3" t="s">
        <v>207</v>
      </c>
      <c r="F2549" s="3">
        <v>4805.66</v>
      </c>
      <c r="G2549" s="3">
        <v>0</v>
      </c>
      <c r="H2549" s="3">
        <v>4805.66</v>
      </c>
      <c r="I2549" s="3" t="s">
        <v>29</v>
      </c>
      <c r="J2549" s="5">
        <v>1</v>
      </c>
      <c r="K2549" t="str">
        <f>_xlfn.XLOOKUP(D2549, dim_channels!A:A, dim_channels!C:C, "Not Found")</f>
        <v>Direct</v>
      </c>
      <c r="L2549" t="str">
        <f>_xlfn.XLOOKUP(D2549, dim_channels!A:A, dim_channels!B:B, "Not Found")</f>
        <v>Walk-in</v>
      </c>
      <c r="M2549">
        <f t="shared" si="156"/>
        <v>0</v>
      </c>
      <c r="N2549">
        <f t="shared" si="157"/>
        <v>1</v>
      </c>
      <c r="O2549">
        <f t="shared" si="158"/>
        <v>4805.66</v>
      </c>
      <c r="P2549">
        <f t="shared" si="159"/>
        <v>4805.66</v>
      </c>
    </row>
    <row r="2550" spans="1:16" x14ac:dyDescent="0.2">
      <c r="A2550" s="2" t="s">
        <v>2984</v>
      </c>
      <c r="B2550" s="2" t="s">
        <v>456</v>
      </c>
      <c r="C2550" s="2" t="s">
        <v>824</v>
      </c>
      <c r="D2550" s="2" t="s">
        <v>33</v>
      </c>
      <c r="E2550" s="2" t="s">
        <v>34</v>
      </c>
      <c r="F2550" s="2">
        <v>2626.42</v>
      </c>
      <c r="G2550" s="2">
        <v>393.96</v>
      </c>
      <c r="H2550" s="2">
        <v>2232.46</v>
      </c>
      <c r="I2550" s="2" t="s">
        <v>41</v>
      </c>
      <c r="J2550" s="4">
        <v>1.1764690072834449</v>
      </c>
      <c r="K2550" t="str">
        <f>_xlfn.XLOOKUP(D2550, dim_channels!A:A, dim_channels!C:C, "Not Found")</f>
        <v>OTA</v>
      </c>
      <c r="L2550" t="str">
        <f>_xlfn.XLOOKUP(D2550, dim_channels!A:A, dim_channels!B:B, "Not Found")</f>
        <v>Booking.com</v>
      </c>
      <c r="M2550">
        <f t="shared" si="156"/>
        <v>1</v>
      </c>
      <c r="N2550">
        <f t="shared" si="157"/>
        <v>0</v>
      </c>
      <c r="O2550">
        <f t="shared" si="158"/>
        <v>0</v>
      </c>
      <c r="P2550">
        <f t="shared" si="159"/>
        <v>0</v>
      </c>
    </row>
    <row r="2551" spans="1:16" x14ac:dyDescent="0.2">
      <c r="A2551" s="3" t="s">
        <v>2985</v>
      </c>
      <c r="B2551" s="3" t="s">
        <v>256</v>
      </c>
      <c r="C2551" s="3" t="s">
        <v>2238</v>
      </c>
      <c r="D2551" s="3" t="s">
        <v>52</v>
      </c>
      <c r="E2551" s="3" t="s">
        <v>60</v>
      </c>
      <c r="F2551" s="3">
        <v>6158.01</v>
      </c>
      <c r="G2551" s="3">
        <v>0</v>
      </c>
      <c r="H2551" s="3">
        <v>6158.01</v>
      </c>
      <c r="I2551" s="3" t="s">
        <v>41</v>
      </c>
      <c r="J2551" s="5">
        <v>1</v>
      </c>
      <c r="K2551" t="str">
        <f>_xlfn.XLOOKUP(D2551, dim_channels!A:A, dim_channels!C:C, "Not Found")</f>
        <v>OTA</v>
      </c>
      <c r="L2551" t="str">
        <f>_xlfn.XLOOKUP(D2551, dim_channels!A:A, dim_channels!B:B, "Not Found")</f>
        <v>Agoda</v>
      </c>
      <c r="M2551">
        <f t="shared" si="156"/>
        <v>1</v>
      </c>
      <c r="N2551">
        <f t="shared" si="157"/>
        <v>0</v>
      </c>
      <c r="O2551">
        <f t="shared" si="158"/>
        <v>0</v>
      </c>
      <c r="P2551">
        <f t="shared" si="159"/>
        <v>0</v>
      </c>
    </row>
    <row r="2552" spans="1:16" x14ac:dyDescent="0.2">
      <c r="A2552" s="2" t="s">
        <v>2986</v>
      </c>
      <c r="B2552" s="2" t="s">
        <v>418</v>
      </c>
      <c r="C2552" s="2" t="s">
        <v>705</v>
      </c>
      <c r="D2552" s="2" t="s">
        <v>52</v>
      </c>
      <c r="E2552" s="2" t="s">
        <v>34</v>
      </c>
      <c r="F2552" s="2">
        <v>5251.44</v>
      </c>
      <c r="G2552" s="2">
        <v>630.16999999999996</v>
      </c>
      <c r="H2552" s="2">
        <v>4621.2700000000004</v>
      </c>
      <c r="I2552" s="2" t="s">
        <v>41</v>
      </c>
      <c r="J2552" s="4">
        <v>1.1363629478476689</v>
      </c>
      <c r="K2552" t="str">
        <f>_xlfn.XLOOKUP(D2552, dim_channels!A:A, dim_channels!C:C, "Not Found")</f>
        <v>OTA</v>
      </c>
      <c r="L2552" t="str">
        <f>_xlfn.XLOOKUP(D2552, dim_channels!A:A, dim_channels!B:B, "Not Found")</f>
        <v>Agoda</v>
      </c>
      <c r="M2552">
        <f t="shared" si="156"/>
        <v>1</v>
      </c>
      <c r="N2552">
        <f t="shared" si="157"/>
        <v>0</v>
      </c>
      <c r="O2552">
        <f t="shared" si="158"/>
        <v>0</v>
      </c>
      <c r="P2552">
        <f t="shared" si="159"/>
        <v>0</v>
      </c>
    </row>
    <row r="2553" spans="1:16" x14ac:dyDescent="0.2">
      <c r="A2553" s="3" t="s">
        <v>2987</v>
      </c>
      <c r="B2553" s="3" t="s">
        <v>173</v>
      </c>
      <c r="C2553" s="3" t="s">
        <v>2988</v>
      </c>
      <c r="D2553" s="3" t="s">
        <v>52</v>
      </c>
      <c r="E2553" s="3" t="s">
        <v>60</v>
      </c>
      <c r="F2553" s="3">
        <v>6708.89</v>
      </c>
      <c r="G2553" s="3">
        <v>0</v>
      </c>
      <c r="H2553" s="3">
        <v>6708.89</v>
      </c>
      <c r="I2553" s="3" t="s">
        <v>29</v>
      </c>
      <c r="J2553" s="5">
        <v>1</v>
      </c>
      <c r="K2553" t="str">
        <f>_xlfn.XLOOKUP(D2553, dim_channels!A:A, dim_channels!C:C, "Not Found")</f>
        <v>OTA</v>
      </c>
      <c r="L2553" t="str">
        <f>_xlfn.XLOOKUP(D2553, dim_channels!A:A, dim_channels!B:B, "Not Found")</f>
        <v>Agoda</v>
      </c>
      <c r="M2553">
        <f t="shared" si="156"/>
        <v>0</v>
      </c>
      <c r="N2553">
        <f t="shared" si="157"/>
        <v>1</v>
      </c>
      <c r="O2553">
        <f t="shared" si="158"/>
        <v>6708.89</v>
      </c>
      <c r="P2553">
        <f t="shared" si="159"/>
        <v>6708.89</v>
      </c>
    </row>
    <row r="2554" spans="1:16" x14ac:dyDescent="0.2">
      <c r="A2554" s="2" t="s">
        <v>2989</v>
      </c>
      <c r="B2554" s="2" t="s">
        <v>432</v>
      </c>
      <c r="C2554" s="2" t="s">
        <v>321</v>
      </c>
      <c r="D2554" s="2" t="s">
        <v>45</v>
      </c>
      <c r="E2554" s="2" t="s">
        <v>89</v>
      </c>
      <c r="F2554" s="2">
        <v>8084.23</v>
      </c>
      <c r="G2554" s="2">
        <v>0</v>
      </c>
      <c r="H2554" s="2">
        <v>8084.23</v>
      </c>
      <c r="I2554" s="2" t="s">
        <v>56</v>
      </c>
      <c r="J2554" s="4">
        <v>1</v>
      </c>
      <c r="K2554" t="str">
        <f>_xlfn.XLOOKUP(D2554, dim_channels!A:A, dim_channels!C:C, "Not Found")</f>
        <v>Corporate</v>
      </c>
      <c r="L2554" t="str">
        <f>_xlfn.XLOOKUP(D2554, dim_channels!A:A, dim_channels!B:B, "Not Found")</f>
        <v>Corporate Direct</v>
      </c>
      <c r="M2554">
        <f t="shared" si="156"/>
        <v>0</v>
      </c>
      <c r="N2554">
        <f t="shared" si="157"/>
        <v>0</v>
      </c>
      <c r="O2554">
        <f t="shared" si="158"/>
        <v>0</v>
      </c>
      <c r="P2554">
        <f t="shared" si="159"/>
        <v>0</v>
      </c>
    </row>
    <row r="2555" spans="1:16" x14ac:dyDescent="0.2">
      <c r="A2555" s="3" t="s">
        <v>2990</v>
      </c>
      <c r="B2555" s="3" t="s">
        <v>195</v>
      </c>
      <c r="C2555" s="3" t="s">
        <v>386</v>
      </c>
      <c r="D2555" s="3" t="s">
        <v>33</v>
      </c>
      <c r="E2555" s="3" t="s">
        <v>34</v>
      </c>
      <c r="F2555" s="3">
        <v>12914.22</v>
      </c>
      <c r="G2555" s="3">
        <v>1937.13</v>
      </c>
      <c r="H2555" s="3">
        <v>10977.09</v>
      </c>
      <c r="I2555" s="3" t="s">
        <v>41</v>
      </c>
      <c r="J2555" s="5">
        <v>1.17647026671003</v>
      </c>
      <c r="K2555" t="str">
        <f>_xlfn.XLOOKUP(D2555, dim_channels!A:A, dim_channels!C:C, "Not Found")</f>
        <v>OTA</v>
      </c>
      <c r="L2555" t="str">
        <f>_xlfn.XLOOKUP(D2555, dim_channels!A:A, dim_channels!B:B, "Not Found")</f>
        <v>Booking.com</v>
      </c>
      <c r="M2555">
        <f t="shared" si="156"/>
        <v>1</v>
      </c>
      <c r="N2555">
        <f t="shared" si="157"/>
        <v>0</v>
      </c>
      <c r="O2555">
        <f t="shared" si="158"/>
        <v>0</v>
      </c>
      <c r="P2555">
        <f t="shared" si="159"/>
        <v>0</v>
      </c>
    </row>
    <row r="2556" spans="1:16" x14ac:dyDescent="0.2">
      <c r="A2556" s="2" t="s">
        <v>2991</v>
      </c>
      <c r="B2556" s="2" t="s">
        <v>165</v>
      </c>
      <c r="C2556" s="2" t="s">
        <v>162</v>
      </c>
      <c r="D2556" s="2" t="s">
        <v>33</v>
      </c>
      <c r="E2556" s="2" t="s">
        <v>34</v>
      </c>
      <c r="F2556" s="2">
        <v>5527.33</v>
      </c>
      <c r="G2556" s="2">
        <v>829.1</v>
      </c>
      <c r="H2556" s="2">
        <v>4698.2299999999996</v>
      </c>
      <c r="I2556" s="2" t="s">
        <v>56</v>
      </c>
      <c r="J2556" s="4">
        <v>1.176470713438891</v>
      </c>
      <c r="K2556" t="str">
        <f>_xlfn.XLOOKUP(D2556, dim_channels!A:A, dim_channels!C:C, "Not Found")</f>
        <v>OTA</v>
      </c>
      <c r="L2556" t="str">
        <f>_xlfn.XLOOKUP(D2556, dim_channels!A:A, dim_channels!B:B, "Not Found")</f>
        <v>Booking.com</v>
      </c>
      <c r="M2556">
        <f t="shared" si="156"/>
        <v>0</v>
      </c>
      <c r="N2556">
        <f t="shared" si="157"/>
        <v>0</v>
      </c>
      <c r="O2556">
        <f t="shared" si="158"/>
        <v>0</v>
      </c>
      <c r="P2556">
        <f t="shared" si="159"/>
        <v>0</v>
      </c>
    </row>
    <row r="2557" spans="1:16" x14ac:dyDescent="0.2">
      <c r="A2557" s="3" t="s">
        <v>2992</v>
      </c>
      <c r="B2557" s="3" t="s">
        <v>110</v>
      </c>
      <c r="C2557" s="3" t="s">
        <v>406</v>
      </c>
      <c r="D2557" s="3" t="s">
        <v>206</v>
      </c>
      <c r="E2557" s="3" t="s">
        <v>207</v>
      </c>
      <c r="F2557" s="3">
        <v>16066.68</v>
      </c>
      <c r="G2557" s="3">
        <v>0</v>
      </c>
      <c r="H2557" s="3">
        <v>16066.68</v>
      </c>
      <c r="I2557" s="3" t="s">
        <v>41</v>
      </c>
      <c r="J2557" s="5">
        <v>1</v>
      </c>
      <c r="K2557" t="str">
        <f>_xlfn.XLOOKUP(D2557, dim_channels!A:A, dim_channels!C:C, "Not Found")</f>
        <v>Direct</v>
      </c>
      <c r="L2557" t="str">
        <f>_xlfn.XLOOKUP(D2557, dim_channels!A:A, dim_channels!B:B, "Not Found")</f>
        <v>Walk-in</v>
      </c>
      <c r="M2557">
        <f t="shared" si="156"/>
        <v>1</v>
      </c>
      <c r="N2557">
        <f t="shared" si="157"/>
        <v>0</v>
      </c>
      <c r="O2557">
        <f t="shared" si="158"/>
        <v>0</v>
      </c>
      <c r="P2557">
        <f t="shared" si="159"/>
        <v>0</v>
      </c>
    </row>
    <row r="2558" spans="1:16" x14ac:dyDescent="0.2">
      <c r="A2558" s="2" t="s">
        <v>2993</v>
      </c>
      <c r="B2558" s="2" t="s">
        <v>147</v>
      </c>
      <c r="C2558" s="2" t="s">
        <v>564</v>
      </c>
      <c r="D2558" s="2" t="s">
        <v>45</v>
      </c>
      <c r="E2558" s="2" t="s">
        <v>89</v>
      </c>
      <c r="F2558" s="2">
        <v>5274.74</v>
      </c>
      <c r="G2558" s="2">
        <v>0</v>
      </c>
      <c r="H2558" s="2">
        <v>5274.74</v>
      </c>
      <c r="I2558" s="2" t="s">
        <v>29</v>
      </c>
      <c r="J2558" s="4">
        <v>1</v>
      </c>
      <c r="K2558" t="str">
        <f>_xlfn.XLOOKUP(D2558, dim_channels!A:A, dim_channels!C:C, "Not Found")</f>
        <v>Corporate</v>
      </c>
      <c r="L2558" t="str">
        <f>_xlfn.XLOOKUP(D2558, dim_channels!A:A, dim_channels!B:B, "Not Found")</f>
        <v>Corporate Direct</v>
      </c>
      <c r="M2558">
        <f t="shared" si="156"/>
        <v>0</v>
      </c>
      <c r="N2558">
        <f t="shared" si="157"/>
        <v>1</v>
      </c>
      <c r="O2558">
        <f t="shared" si="158"/>
        <v>5274.74</v>
      </c>
      <c r="P2558">
        <f t="shared" si="159"/>
        <v>5274.74</v>
      </c>
    </row>
    <row r="2559" spans="1:16" x14ac:dyDescent="0.2">
      <c r="A2559" s="3" t="s">
        <v>2994</v>
      </c>
      <c r="B2559" s="3" t="s">
        <v>173</v>
      </c>
      <c r="C2559" s="3" t="s">
        <v>472</v>
      </c>
      <c r="D2559" s="3" t="s">
        <v>169</v>
      </c>
      <c r="E2559" s="3" t="s">
        <v>34</v>
      </c>
      <c r="F2559" s="3">
        <v>9848.06</v>
      </c>
      <c r="G2559" s="3">
        <v>1969.61</v>
      </c>
      <c r="H2559" s="3">
        <v>7878.45</v>
      </c>
      <c r="I2559" s="3" t="s">
        <v>29</v>
      </c>
      <c r="J2559" s="5">
        <v>1.249999682678699</v>
      </c>
      <c r="K2559" t="str">
        <f>_xlfn.XLOOKUP(D2559, dim_channels!A:A, dim_channels!C:C, "Not Found")</f>
        <v>GDS</v>
      </c>
      <c r="L2559" t="str">
        <f>_xlfn.XLOOKUP(D2559, dim_channels!A:A, dim_channels!B:B, "Not Found")</f>
        <v>GDS (Amadeus)</v>
      </c>
      <c r="M2559">
        <f t="shared" si="156"/>
        <v>0</v>
      </c>
      <c r="N2559">
        <f t="shared" si="157"/>
        <v>1</v>
      </c>
      <c r="O2559">
        <f t="shared" si="158"/>
        <v>7878.45</v>
      </c>
      <c r="P2559">
        <f t="shared" si="159"/>
        <v>9848.06</v>
      </c>
    </row>
    <row r="2560" spans="1:16" x14ac:dyDescent="0.2">
      <c r="A2560" s="2" t="s">
        <v>2995</v>
      </c>
      <c r="B2560" s="2" t="s">
        <v>55</v>
      </c>
      <c r="C2560" s="2" t="s">
        <v>418</v>
      </c>
      <c r="D2560" s="2" t="s">
        <v>52</v>
      </c>
      <c r="E2560" s="2" t="s">
        <v>60</v>
      </c>
      <c r="F2560" s="2">
        <v>10672.55</v>
      </c>
      <c r="G2560" s="2">
        <v>0</v>
      </c>
      <c r="H2560" s="2">
        <v>10672.55</v>
      </c>
      <c r="I2560" s="2" t="s">
        <v>41</v>
      </c>
      <c r="J2560" s="4">
        <v>1</v>
      </c>
      <c r="K2560" t="str">
        <f>_xlfn.XLOOKUP(D2560, dim_channels!A:A, dim_channels!C:C, "Not Found")</f>
        <v>OTA</v>
      </c>
      <c r="L2560" t="str">
        <f>_xlfn.XLOOKUP(D2560, dim_channels!A:A, dim_channels!B:B, "Not Found")</f>
        <v>Agoda</v>
      </c>
      <c r="M2560">
        <f t="shared" si="156"/>
        <v>1</v>
      </c>
      <c r="N2560">
        <f t="shared" si="157"/>
        <v>0</v>
      </c>
      <c r="O2560">
        <f t="shared" si="158"/>
        <v>0</v>
      </c>
      <c r="P2560">
        <f t="shared" si="159"/>
        <v>0</v>
      </c>
    </row>
    <row r="2561" spans="1:16" x14ac:dyDescent="0.2">
      <c r="A2561" s="3" t="s">
        <v>2996</v>
      </c>
      <c r="B2561" s="3" t="s">
        <v>525</v>
      </c>
      <c r="C2561" s="3" t="s">
        <v>43</v>
      </c>
      <c r="D2561" s="3" t="s">
        <v>33</v>
      </c>
      <c r="E2561" s="3" t="s">
        <v>28</v>
      </c>
      <c r="F2561" s="3">
        <v>6466.12</v>
      </c>
      <c r="G2561" s="3">
        <v>969.92</v>
      </c>
      <c r="H2561" s="3">
        <v>5496.2</v>
      </c>
      <c r="I2561" s="3" t="s">
        <v>29</v>
      </c>
      <c r="J2561" s="5">
        <v>1.176471016338561</v>
      </c>
      <c r="K2561" t="str">
        <f>_xlfn.XLOOKUP(D2561, dim_channels!A:A, dim_channels!C:C, "Not Found")</f>
        <v>OTA</v>
      </c>
      <c r="L2561" t="str">
        <f>_xlfn.XLOOKUP(D2561, dim_channels!A:A, dim_channels!B:B, "Not Found")</f>
        <v>Booking.com</v>
      </c>
      <c r="M2561">
        <f t="shared" si="156"/>
        <v>0</v>
      </c>
      <c r="N2561">
        <f t="shared" si="157"/>
        <v>1</v>
      </c>
      <c r="O2561">
        <f t="shared" si="158"/>
        <v>5496.2</v>
      </c>
      <c r="P2561">
        <f t="shared" si="159"/>
        <v>6466.12</v>
      </c>
    </row>
    <row r="2562" spans="1:16" x14ac:dyDescent="0.2">
      <c r="A2562" s="2" t="s">
        <v>2997</v>
      </c>
      <c r="B2562" s="2" t="s">
        <v>324</v>
      </c>
      <c r="C2562" s="2" t="s">
        <v>725</v>
      </c>
      <c r="D2562" s="2" t="s">
        <v>169</v>
      </c>
      <c r="E2562" s="2" t="s">
        <v>34</v>
      </c>
      <c r="F2562" s="2">
        <v>15588.79</v>
      </c>
      <c r="G2562" s="2">
        <v>3117.76</v>
      </c>
      <c r="H2562" s="2">
        <v>12471.03</v>
      </c>
      <c r="I2562" s="2" t="s">
        <v>56</v>
      </c>
      <c r="J2562" s="4">
        <v>1.2500002004645969</v>
      </c>
      <c r="K2562" t="str">
        <f>_xlfn.XLOOKUP(D2562, dim_channels!A:A, dim_channels!C:C, "Not Found")</f>
        <v>GDS</v>
      </c>
      <c r="L2562" t="str">
        <f>_xlfn.XLOOKUP(D2562, dim_channels!A:A, dim_channels!B:B, "Not Found")</f>
        <v>GDS (Amadeus)</v>
      </c>
      <c r="M2562">
        <f t="shared" si="156"/>
        <v>0</v>
      </c>
      <c r="N2562">
        <f t="shared" si="157"/>
        <v>0</v>
      </c>
      <c r="O2562">
        <f t="shared" si="158"/>
        <v>0</v>
      </c>
      <c r="P2562">
        <f t="shared" si="159"/>
        <v>0</v>
      </c>
    </row>
    <row r="2563" spans="1:16" x14ac:dyDescent="0.2">
      <c r="A2563" s="3" t="s">
        <v>2998</v>
      </c>
      <c r="B2563" s="3" t="s">
        <v>605</v>
      </c>
      <c r="C2563" s="3" t="s">
        <v>605</v>
      </c>
      <c r="D2563" s="3" t="s">
        <v>45</v>
      </c>
      <c r="E2563" s="3" t="s">
        <v>46</v>
      </c>
      <c r="F2563" s="3">
        <v>3439.53</v>
      </c>
      <c r="G2563" s="3">
        <v>171.98</v>
      </c>
      <c r="H2563" s="3">
        <v>3267.55</v>
      </c>
      <c r="I2563" s="3" t="s">
        <v>41</v>
      </c>
      <c r="J2563" s="5">
        <v>1.052632706462028</v>
      </c>
      <c r="K2563" t="str">
        <f>_xlfn.XLOOKUP(D2563, dim_channels!A:A, dim_channels!C:C, "Not Found")</f>
        <v>Corporate</v>
      </c>
      <c r="L2563" t="str">
        <f>_xlfn.XLOOKUP(D2563, dim_channels!A:A, dim_channels!B:B, "Not Found")</f>
        <v>Corporate Direct</v>
      </c>
      <c r="M2563">
        <f t="shared" ref="M2563:M2626" si="160">IF(I2563="Cancelled",1,0)</f>
        <v>1</v>
      </c>
      <c r="N2563">
        <f t="shared" ref="N2563:N2626" si="161">IF(TRIM(UPPER(I2563))="CHECKED-OUT",1,0)</f>
        <v>0</v>
      </c>
      <c r="O2563">
        <f t="shared" ref="O2563:O2626" si="162">IF(TRIM(UPPER(I2563))="CHECKED-OUT",H2563,0)</f>
        <v>0</v>
      </c>
      <c r="P2563">
        <f t="shared" ref="P2563:P2626" si="163">IF(TRIM(UPPER(I2563))="CHECKED-OUT",F2563,0)</f>
        <v>0</v>
      </c>
    </row>
    <row r="2564" spans="1:16" x14ac:dyDescent="0.2">
      <c r="A2564" s="2" t="s">
        <v>2999</v>
      </c>
      <c r="B2564" s="2" t="s">
        <v>986</v>
      </c>
      <c r="C2564" s="2" t="s">
        <v>393</v>
      </c>
      <c r="D2564" s="2" t="s">
        <v>45</v>
      </c>
      <c r="E2564" s="2" t="s">
        <v>89</v>
      </c>
      <c r="F2564" s="2">
        <v>5005.7</v>
      </c>
      <c r="G2564" s="2">
        <v>0</v>
      </c>
      <c r="H2564" s="2">
        <v>5005.7</v>
      </c>
      <c r="I2564" s="2" t="s">
        <v>56</v>
      </c>
      <c r="J2564" s="4">
        <v>1</v>
      </c>
      <c r="K2564" t="str">
        <f>_xlfn.XLOOKUP(D2564, dim_channels!A:A, dim_channels!C:C, "Not Found")</f>
        <v>Corporate</v>
      </c>
      <c r="L2564" t="str">
        <f>_xlfn.XLOOKUP(D2564, dim_channels!A:A, dim_channels!B:B, "Not Found")</f>
        <v>Corporate Direct</v>
      </c>
      <c r="M2564">
        <f t="shared" si="160"/>
        <v>0</v>
      </c>
      <c r="N2564">
        <f t="shared" si="161"/>
        <v>0</v>
      </c>
      <c r="O2564">
        <f t="shared" si="162"/>
        <v>0</v>
      </c>
      <c r="P2564">
        <f t="shared" si="163"/>
        <v>0</v>
      </c>
    </row>
    <row r="2565" spans="1:16" x14ac:dyDescent="0.2">
      <c r="A2565" s="3" t="s">
        <v>3000</v>
      </c>
      <c r="B2565" s="3" t="s">
        <v>839</v>
      </c>
      <c r="C2565" s="3" t="s">
        <v>276</v>
      </c>
      <c r="D2565" s="3" t="s">
        <v>27</v>
      </c>
      <c r="E2565" s="3" t="s">
        <v>34</v>
      </c>
      <c r="F2565" s="3">
        <v>5274.34</v>
      </c>
      <c r="G2565" s="3">
        <v>949.38</v>
      </c>
      <c r="H2565" s="3">
        <v>4324.96</v>
      </c>
      <c r="I2565" s="3" t="s">
        <v>41</v>
      </c>
      <c r="J2565" s="5">
        <v>1.2195118567570571</v>
      </c>
      <c r="K2565" t="str">
        <f>_xlfn.XLOOKUP(D2565, dim_channels!A:A, dim_channels!C:C, "Not Found")</f>
        <v>OTA</v>
      </c>
      <c r="L2565" t="str">
        <f>_xlfn.XLOOKUP(D2565, dim_channels!A:A, dim_channels!B:B, "Not Found")</f>
        <v>Expedia</v>
      </c>
      <c r="M2565">
        <f t="shared" si="160"/>
        <v>1</v>
      </c>
      <c r="N2565">
        <f t="shared" si="161"/>
        <v>0</v>
      </c>
      <c r="O2565">
        <f t="shared" si="162"/>
        <v>0</v>
      </c>
      <c r="P2565">
        <f t="shared" si="163"/>
        <v>0</v>
      </c>
    </row>
    <row r="2566" spans="1:16" x14ac:dyDescent="0.2">
      <c r="A2566" s="2" t="s">
        <v>3001</v>
      </c>
      <c r="B2566" s="2" t="s">
        <v>671</v>
      </c>
      <c r="C2566" s="2" t="s">
        <v>40</v>
      </c>
      <c r="D2566" s="2" t="s">
        <v>33</v>
      </c>
      <c r="E2566" s="2" t="s">
        <v>34</v>
      </c>
      <c r="F2566" s="2">
        <v>2703.26</v>
      </c>
      <c r="G2566" s="2">
        <v>405.49</v>
      </c>
      <c r="H2566" s="2">
        <v>2297.77</v>
      </c>
      <c r="I2566" s="2" t="s">
        <v>29</v>
      </c>
      <c r="J2566" s="4">
        <v>1.176471100240668</v>
      </c>
      <c r="K2566" t="str">
        <f>_xlfn.XLOOKUP(D2566, dim_channels!A:A, dim_channels!C:C, "Not Found")</f>
        <v>OTA</v>
      </c>
      <c r="L2566" t="str">
        <f>_xlfn.XLOOKUP(D2566, dim_channels!A:A, dim_channels!B:B, "Not Found")</f>
        <v>Booking.com</v>
      </c>
      <c r="M2566">
        <f t="shared" si="160"/>
        <v>0</v>
      </c>
      <c r="N2566">
        <f t="shared" si="161"/>
        <v>1</v>
      </c>
      <c r="O2566">
        <f t="shared" si="162"/>
        <v>2297.77</v>
      </c>
      <c r="P2566">
        <f t="shared" si="163"/>
        <v>2703.26</v>
      </c>
    </row>
    <row r="2567" spans="1:16" x14ac:dyDescent="0.2">
      <c r="A2567" s="3" t="s">
        <v>3002</v>
      </c>
      <c r="B2567" s="3" t="s">
        <v>192</v>
      </c>
      <c r="C2567" s="3" t="s">
        <v>73</v>
      </c>
      <c r="D2567" s="3" t="s">
        <v>27</v>
      </c>
      <c r="E2567" s="3" t="s">
        <v>28</v>
      </c>
      <c r="F2567" s="3">
        <v>8338.18</v>
      </c>
      <c r="G2567" s="3">
        <v>1500.87</v>
      </c>
      <c r="H2567" s="3">
        <v>6837.31</v>
      </c>
      <c r="I2567" s="3" t="s">
        <v>41</v>
      </c>
      <c r="J2567" s="5">
        <v>1.219511767054587</v>
      </c>
      <c r="K2567" t="str">
        <f>_xlfn.XLOOKUP(D2567, dim_channels!A:A, dim_channels!C:C, "Not Found")</f>
        <v>OTA</v>
      </c>
      <c r="L2567" t="str">
        <f>_xlfn.XLOOKUP(D2567, dim_channels!A:A, dim_channels!B:B, "Not Found")</f>
        <v>Expedia</v>
      </c>
      <c r="M2567">
        <f t="shared" si="160"/>
        <v>1</v>
      </c>
      <c r="N2567">
        <f t="shared" si="161"/>
        <v>0</v>
      </c>
      <c r="O2567">
        <f t="shared" si="162"/>
        <v>0</v>
      </c>
      <c r="P2567">
        <f t="shared" si="163"/>
        <v>0</v>
      </c>
    </row>
    <row r="2568" spans="1:16" x14ac:dyDescent="0.2">
      <c r="A2568" s="2" t="s">
        <v>3003</v>
      </c>
      <c r="B2568" s="2" t="s">
        <v>303</v>
      </c>
      <c r="C2568" s="2" t="s">
        <v>443</v>
      </c>
      <c r="D2568" s="2" t="s">
        <v>52</v>
      </c>
      <c r="E2568" s="2" t="s">
        <v>60</v>
      </c>
      <c r="F2568" s="2">
        <v>16451.21</v>
      </c>
      <c r="G2568" s="2">
        <v>0</v>
      </c>
      <c r="H2568" s="2">
        <v>16451.21</v>
      </c>
      <c r="I2568" s="2" t="s">
        <v>29</v>
      </c>
      <c r="J2568" s="4">
        <v>1</v>
      </c>
      <c r="K2568" t="str">
        <f>_xlfn.XLOOKUP(D2568, dim_channels!A:A, dim_channels!C:C, "Not Found")</f>
        <v>OTA</v>
      </c>
      <c r="L2568" t="str">
        <f>_xlfn.XLOOKUP(D2568, dim_channels!A:A, dim_channels!B:B, "Not Found")</f>
        <v>Agoda</v>
      </c>
      <c r="M2568">
        <f t="shared" si="160"/>
        <v>0</v>
      </c>
      <c r="N2568">
        <f t="shared" si="161"/>
        <v>1</v>
      </c>
      <c r="O2568">
        <f t="shared" si="162"/>
        <v>16451.21</v>
      </c>
      <c r="P2568">
        <f t="shared" si="163"/>
        <v>16451.21</v>
      </c>
    </row>
    <row r="2569" spans="1:16" x14ac:dyDescent="0.2">
      <c r="A2569" s="3" t="s">
        <v>3004</v>
      </c>
      <c r="B2569" s="3" t="s">
        <v>367</v>
      </c>
      <c r="C2569" s="3" t="s">
        <v>602</v>
      </c>
      <c r="D2569" s="3" t="s">
        <v>64</v>
      </c>
      <c r="E2569" s="3" t="s">
        <v>34</v>
      </c>
      <c r="F2569" s="3">
        <v>3100.15</v>
      </c>
      <c r="G2569" s="3">
        <v>0</v>
      </c>
      <c r="H2569" s="3">
        <v>3100.15</v>
      </c>
      <c r="I2569" s="3" t="s">
        <v>41</v>
      </c>
      <c r="J2569" s="5">
        <v>1</v>
      </c>
      <c r="K2569" t="str">
        <f>_xlfn.XLOOKUP(D2569, dim_channels!A:A, dim_channels!C:C, "Not Found")</f>
        <v>Direct</v>
      </c>
      <c r="L2569" t="str">
        <f>_xlfn.XLOOKUP(D2569, dim_channels!A:A, dim_channels!B:B, "Not Found")</f>
        <v>Direct Website</v>
      </c>
      <c r="M2569">
        <f t="shared" si="160"/>
        <v>1</v>
      </c>
      <c r="N2569">
        <f t="shared" si="161"/>
        <v>0</v>
      </c>
      <c r="O2569">
        <f t="shared" si="162"/>
        <v>0</v>
      </c>
      <c r="P2569">
        <f t="shared" si="163"/>
        <v>0</v>
      </c>
    </row>
    <row r="2570" spans="1:16" x14ac:dyDescent="0.2">
      <c r="A2570" s="2" t="s">
        <v>3005</v>
      </c>
      <c r="B2570" s="2" t="s">
        <v>396</v>
      </c>
      <c r="C2570" s="2" t="s">
        <v>485</v>
      </c>
      <c r="D2570" s="2" t="s">
        <v>33</v>
      </c>
      <c r="E2570" s="2" t="s">
        <v>60</v>
      </c>
      <c r="F2570" s="2">
        <v>6587.7</v>
      </c>
      <c r="G2570" s="2">
        <v>0</v>
      </c>
      <c r="H2570" s="2">
        <v>6587.7</v>
      </c>
      <c r="I2570" s="2" t="s">
        <v>29</v>
      </c>
      <c r="J2570" s="4">
        <v>1</v>
      </c>
      <c r="K2570" t="str">
        <f>_xlfn.XLOOKUP(D2570, dim_channels!A:A, dim_channels!C:C, "Not Found")</f>
        <v>OTA</v>
      </c>
      <c r="L2570" t="str">
        <f>_xlfn.XLOOKUP(D2570, dim_channels!A:A, dim_channels!B:B, "Not Found")</f>
        <v>Booking.com</v>
      </c>
      <c r="M2570">
        <f t="shared" si="160"/>
        <v>0</v>
      </c>
      <c r="N2570">
        <f t="shared" si="161"/>
        <v>1</v>
      </c>
      <c r="O2570">
        <f t="shared" si="162"/>
        <v>6587.7</v>
      </c>
      <c r="P2570">
        <f t="shared" si="163"/>
        <v>6587.7</v>
      </c>
    </row>
    <row r="2571" spans="1:16" x14ac:dyDescent="0.2">
      <c r="A2571" s="3" t="s">
        <v>3006</v>
      </c>
      <c r="B2571" s="3" t="s">
        <v>1354</v>
      </c>
      <c r="C2571" s="3" t="s">
        <v>271</v>
      </c>
      <c r="D2571" s="3" t="s">
        <v>64</v>
      </c>
      <c r="E2571" s="3" t="s">
        <v>115</v>
      </c>
      <c r="F2571" s="3">
        <v>5922.1</v>
      </c>
      <c r="G2571" s="3">
        <v>0</v>
      </c>
      <c r="H2571" s="3">
        <v>5922.1</v>
      </c>
      <c r="I2571" s="3" t="s">
        <v>29</v>
      </c>
      <c r="J2571" s="5">
        <v>1</v>
      </c>
      <c r="K2571" t="str">
        <f>_xlfn.XLOOKUP(D2571, dim_channels!A:A, dim_channels!C:C, "Not Found")</f>
        <v>Direct</v>
      </c>
      <c r="L2571" t="str">
        <f>_xlfn.XLOOKUP(D2571, dim_channels!A:A, dim_channels!B:B, "Not Found")</f>
        <v>Direct Website</v>
      </c>
      <c r="M2571">
        <f t="shared" si="160"/>
        <v>0</v>
      </c>
      <c r="N2571">
        <f t="shared" si="161"/>
        <v>1</v>
      </c>
      <c r="O2571">
        <f t="shared" si="162"/>
        <v>5922.1</v>
      </c>
      <c r="P2571">
        <f t="shared" si="163"/>
        <v>5922.1</v>
      </c>
    </row>
    <row r="2572" spans="1:16" x14ac:dyDescent="0.2">
      <c r="A2572" s="2" t="s">
        <v>3007</v>
      </c>
      <c r="B2572" s="2" t="s">
        <v>567</v>
      </c>
      <c r="C2572" s="2" t="s">
        <v>875</v>
      </c>
      <c r="D2572" s="2" t="s">
        <v>33</v>
      </c>
      <c r="E2572" s="2" t="s">
        <v>60</v>
      </c>
      <c r="F2572" s="2">
        <v>2206.83</v>
      </c>
      <c r="G2572" s="2">
        <v>0</v>
      </c>
      <c r="H2572" s="2">
        <v>2206.83</v>
      </c>
      <c r="I2572" s="2" t="s">
        <v>41</v>
      </c>
      <c r="J2572" s="4">
        <v>1</v>
      </c>
      <c r="K2572" t="str">
        <f>_xlfn.XLOOKUP(D2572, dim_channels!A:A, dim_channels!C:C, "Not Found")</f>
        <v>OTA</v>
      </c>
      <c r="L2572" t="str">
        <f>_xlfn.XLOOKUP(D2572, dim_channels!A:A, dim_channels!B:B, "Not Found")</f>
        <v>Booking.com</v>
      </c>
      <c r="M2572">
        <f t="shared" si="160"/>
        <v>1</v>
      </c>
      <c r="N2572">
        <f t="shared" si="161"/>
        <v>0</v>
      </c>
      <c r="O2572">
        <f t="shared" si="162"/>
        <v>0</v>
      </c>
      <c r="P2572">
        <f t="shared" si="163"/>
        <v>0</v>
      </c>
    </row>
    <row r="2573" spans="1:16" x14ac:dyDescent="0.2">
      <c r="A2573" s="3" t="s">
        <v>3008</v>
      </c>
      <c r="B2573" s="3" t="s">
        <v>396</v>
      </c>
      <c r="C2573" s="3" t="s">
        <v>478</v>
      </c>
      <c r="D2573" s="3" t="s">
        <v>52</v>
      </c>
      <c r="E2573" s="3" t="s">
        <v>34</v>
      </c>
      <c r="F2573" s="3">
        <v>3143.17</v>
      </c>
      <c r="G2573" s="3">
        <v>377.18</v>
      </c>
      <c r="H2573" s="3">
        <v>2765.99</v>
      </c>
      <c r="I2573" s="3" t="s">
        <v>41</v>
      </c>
      <c r="J2573" s="5">
        <v>1.1363634720299061</v>
      </c>
      <c r="K2573" t="str">
        <f>_xlfn.XLOOKUP(D2573, dim_channels!A:A, dim_channels!C:C, "Not Found")</f>
        <v>OTA</v>
      </c>
      <c r="L2573" t="str">
        <f>_xlfn.XLOOKUP(D2573, dim_channels!A:A, dim_channels!B:B, "Not Found")</f>
        <v>Agoda</v>
      </c>
      <c r="M2573">
        <f t="shared" si="160"/>
        <v>1</v>
      </c>
      <c r="N2573">
        <f t="shared" si="161"/>
        <v>0</v>
      </c>
      <c r="O2573">
        <f t="shared" si="162"/>
        <v>0</v>
      </c>
      <c r="P2573">
        <f t="shared" si="163"/>
        <v>0</v>
      </c>
    </row>
    <row r="2574" spans="1:16" x14ac:dyDescent="0.2">
      <c r="A2574" s="2" t="s">
        <v>3009</v>
      </c>
      <c r="B2574" s="2" t="s">
        <v>106</v>
      </c>
      <c r="C2574" s="2" t="s">
        <v>106</v>
      </c>
      <c r="D2574" s="2" t="s">
        <v>64</v>
      </c>
      <c r="E2574" s="2" t="s">
        <v>115</v>
      </c>
      <c r="F2574" s="2">
        <v>12708.37</v>
      </c>
      <c r="G2574" s="2">
        <v>0</v>
      </c>
      <c r="H2574" s="2">
        <v>12708.37</v>
      </c>
      <c r="I2574" s="2" t="s">
        <v>29</v>
      </c>
      <c r="J2574" s="4">
        <v>1</v>
      </c>
      <c r="K2574" t="str">
        <f>_xlfn.XLOOKUP(D2574, dim_channels!A:A, dim_channels!C:C, "Not Found")</f>
        <v>Direct</v>
      </c>
      <c r="L2574" t="str">
        <f>_xlfn.XLOOKUP(D2574, dim_channels!A:A, dim_channels!B:B, "Not Found")</f>
        <v>Direct Website</v>
      </c>
      <c r="M2574">
        <f t="shared" si="160"/>
        <v>0</v>
      </c>
      <c r="N2574">
        <f t="shared" si="161"/>
        <v>1</v>
      </c>
      <c r="O2574">
        <f t="shared" si="162"/>
        <v>12708.37</v>
      </c>
      <c r="P2574">
        <f t="shared" si="163"/>
        <v>12708.37</v>
      </c>
    </row>
    <row r="2575" spans="1:16" x14ac:dyDescent="0.2">
      <c r="A2575" s="3" t="s">
        <v>3010</v>
      </c>
      <c r="B2575" s="3" t="s">
        <v>416</v>
      </c>
      <c r="C2575" s="3" t="s">
        <v>31</v>
      </c>
      <c r="D2575" s="3" t="s">
        <v>169</v>
      </c>
      <c r="E2575" s="3" t="s">
        <v>46</v>
      </c>
      <c r="F2575" s="3">
        <v>4933.96</v>
      </c>
      <c r="G2575" s="3">
        <v>986.79</v>
      </c>
      <c r="H2575" s="3">
        <v>3947.17</v>
      </c>
      <c r="I2575" s="3" t="s">
        <v>29</v>
      </c>
      <c r="J2575" s="5">
        <v>1.249999366634829</v>
      </c>
      <c r="K2575" t="str">
        <f>_xlfn.XLOOKUP(D2575, dim_channels!A:A, dim_channels!C:C, "Not Found")</f>
        <v>GDS</v>
      </c>
      <c r="L2575" t="str">
        <f>_xlfn.XLOOKUP(D2575, dim_channels!A:A, dim_channels!B:B, "Not Found")</f>
        <v>GDS (Amadeus)</v>
      </c>
      <c r="M2575">
        <f t="shared" si="160"/>
        <v>0</v>
      </c>
      <c r="N2575">
        <f t="shared" si="161"/>
        <v>1</v>
      </c>
      <c r="O2575">
        <f t="shared" si="162"/>
        <v>3947.17</v>
      </c>
      <c r="P2575">
        <f t="shared" si="163"/>
        <v>4933.96</v>
      </c>
    </row>
    <row r="2576" spans="1:16" x14ac:dyDescent="0.2">
      <c r="A2576" s="2" t="s">
        <v>3011</v>
      </c>
      <c r="B2576" s="2" t="s">
        <v>176</v>
      </c>
      <c r="C2576" s="2" t="s">
        <v>538</v>
      </c>
      <c r="D2576" s="2" t="s">
        <v>64</v>
      </c>
      <c r="E2576" s="2" t="s">
        <v>28</v>
      </c>
      <c r="F2576" s="2">
        <v>3911.93</v>
      </c>
      <c r="G2576" s="2">
        <v>0</v>
      </c>
      <c r="H2576" s="2">
        <v>3911.93</v>
      </c>
      <c r="I2576" s="2" t="s">
        <v>29</v>
      </c>
      <c r="J2576" s="4">
        <v>1</v>
      </c>
      <c r="K2576" t="str">
        <f>_xlfn.XLOOKUP(D2576, dim_channels!A:A, dim_channels!C:C, "Not Found")</f>
        <v>Direct</v>
      </c>
      <c r="L2576" t="str">
        <f>_xlfn.XLOOKUP(D2576, dim_channels!A:A, dim_channels!B:B, "Not Found")</f>
        <v>Direct Website</v>
      </c>
      <c r="M2576">
        <f t="shared" si="160"/>
        <v>0</v>
      </c>
      <c r="N2576">
        <f t="shared" si="161"/>
        <v>1</v>
      </c>
      <c r="O2576">
        <f t="shared" si="162"/>
        <v>3911.93</v>
      </c>
      <c r="P2576">
        <f t="shared" si="163"/>
        <v>3911.93</v>
      </c>
    </row>
    <row r="2577" spans="1:16" x14ac:dyDescent="0.2">
      <c r="A2577" s="3" t="s">
        <v>3012</v>
      </c>
      <c r="B2577" s="3" t="s">
        <v>346</v>
      </c>
      <c r="C2577" s="3" t="s">
        <v>495</v>
      </c>
      <c r="D2577" s="3" t="s">
        <v>169</v>
      </c>
      <c r="E2577" s="3" t="s">
        <v>34</v>
      </c>
      <c r="F2577" s="3">
        <v>9526.9500000000007</v>
      </c>
      <c r="G2577" s="3">
        <v>1905.39</v>
      </c>
      <c r="H2577" s="3">
        <v>7621.56</v>
      </c>
      <c r="I2577" s="3" t="s">
        <v>56</v>
      </c>
      <c r="J2577" s="5">
        <v>1.25</v>
      </c>
      <c r="K2577" t="str">
        <f>_xlfn.XLOOKUP(D2577, dim_channels!A:A, dim_channels!C:C, "Not Found")</f>
        <v>GDS</v>
      </c>
      <c r="L2577" t="str">
        <f>_xlfn.XLOOKUP(D2577, dim_channels!A:A, dim_channels!B:B, "Not Found")</f>
        <v>GDS (Amadeus)</v>
      </c>
      <c r="M2577">
        <f t="shared" si="160"/>
        <v>0</v>
      </c>
      <c r="N2577">
        <f t="shared" si="161"/>
        <v>0</v>
      </c>
      <c r="O2577">
        <f t="shared" si="162"/>
        <v>0</v>
      </c>
      <c r="P2577">
        <f t="shared" si="163"/>
        <v>0</v>
      </c>
    </row>
    <row r="2578" spans="1:16" x14ac:dyDescent="0.2">
      <c r="A2578" s="2" t="s">
        <v>3013</v>
      </c>
      <c r="B2578" s="2" t="s">
        <v>299</v>
      </c>
      <c r="C2578" s="2" t="s">
        <v>460</v>
      </c>
      <c r="D2578" s="2" t="s">
        <v>45</v>
      </c>
      <c r="E2578" s="2" t="s">
        <v>89</v>
      </c>
      <c r="F2578" s="2">
        <v>6908.15</v>
      </c>
      <c r="G2578" s="2">
        <v>0</v>
      </c>
      <c r="H2578" s="2">
        <v>6908.15</v>
      </c>
      <c r="I2578" s="2" t="s">
        <v>29</v>
      </c>
      <c r="J2578" s="4">
        <v>1</v>
      </c>
      <c r="K2578" t="str">
        <f>_xlfn.XLOOKUP(D2578, dim_channels!A:A, dim_channels!C:C, "Not Found")</f>
        <v>Corporate</v>
      </c>
      <c r="L2578" t="str">
        <f>_xlfn.XLOOKUP(D2578, dim_channels!A:A, dim_channels!B:B, "Not Found")</f>
        <v>Corporate Direct</v>
      </c>
      <c r="M2578">
        <f t="shared" si="160"/>
        <v>0</v>
      </c>
      <c r="N2578">
        <f t="shared" si="161"/>
        <v>1</v>
      </c>
      <c r="O2578">
        <f t="shared" si="162"/>
        <v>6908.15</v>
      </c>
      <c r="P2578">
        <f t="shared" si="163"/>
        <v>6908.15</v>
      </c>
    </row>
    <row r="2579" spans="1:16" x14ac:dyDescent="0.2">
      <c r="A2579" s="3" t="s">
        <v>3014</v>
      </c>
      <c r="B2579" s="3" t="s">
        <v>642</v>
      </c>
      <c r="C2579" s="3" t="s">
        <v>487</v>
      </c>
      <c r="D2579" s="3" t="s">
        <v>45</v>
      </c>
      <c r="E2579" s="3" t="s">
        <v>46</v>
      </c>
      <c r="F2579" s="3">
        <v>23881.99</v>
      </c>
      <c r="G2579" s="3">
        <v>1194.0999999999999</v>
      </c>
      <c r="H2579" s="3">
        <v>22687.89</v>
      </c>
      <c r="I2579" s="3" t="s">
        <v>41</v>
      </c>
      <c r="J2579" s="5">
        <v>1.052631602145462</v>
      </c>
      <c r="K2579" t="str">
        <f>_xlfn.XLOOKUP(D2579, dim_channels!A:A, dim_channels!C:C, "Not Found")</f>
        <v>Corporate</v>
      </c>
      <c r="L2579" t="str">
        <f>_xlfn.XLOOKUP(D2579, dim_channels!A:A, dim_channels!B:B, "Not Found")</f>
        <v>Corporate Direct</v>
      </c>
      <c r="M2579">
        <f t="shared" si="160"/>
        <v>1</v>
      </c>
      <c r="N2579">
        <f t="shared" si="161"/>
        <v>0</v>
      </c>
      <c r="O2579">
        <f t="shared" si="162"/>
        <v>0</v>
      </c>
      <c r="P2579">
        <f t="shared" si="163"/>
        <v>0</v>
      </c>
    </row>
    <row r="2580" spans="1:16" x14ac:dyDescent="0.2">
      <c r="A2580" s="2" t="s">
        <v>3015</v>
      </c>
      <c r="B2580" s="2" t="s">
        <v>186</v>
      </c>
      <c r="C2580" s="2" t="s">
        <v>443</v>
      </c>
      <c r="D2580" s="2" t="s">
        <v>52</v>
      </c>
      <c r="E2580" s="2" t="s">
        <v>34</v>
      </c>
      <c r="F2580" s="2">
        <v>19844.560000000001</v>
      </c>
      <c r="G2580" s="2">
        <v>2381.35</v>
      </c>
      <c r="H2580" s="2">
        <v>17463.21</v>
      </c>
      <c r="I2580" s="2" t="s">
        <v>29</v>
      </c>
      <c r="J2580" s="4">
        <v>1.136363818564857</v>
      </c>
      <c r="K2580" t="str">
        <f>_xlfn.XLOOKUP(D2580, dim_channels!A:A, dim_channels!C:C, "Not Found")</f>
        <v>OTA</v>
      </c>
      <c r="L2580" t="str">
        <f>_xlfn.XLOOKUP(D2580, dim_channels!A:A, dim_channels!B:B, "Not Found")</f>
        <v>Agoda</v>
      </c>
      <c r="M2580">
        <f t="shared" si="160"/>
        <v>0</v>
      </c>
      <c r="N2580">
        <f t="shared" si="161"/>
        <v>1</v>
      </c>
      <c r="O2580">
        <f t="shared" si="162"/>
        <v>17463.21</v>
      </c>
      <c r="P2580">
        <f t="shared" si="163"/>
        <v>19844.560000000001</v>
      </c>
    </row>
    <row r="2581" spans="1:16" x14ac:dyDescent="0.2">
      <c r="A2581" s="3" t="s">
        <v>3016</v>
      </c>
      <c r="B2581" s="3" t="s">
        <v>478</v>
      </c>
      <c r="C2581" s="3" t="s">
        <v>59</v>
      </c>
      <c r="D2581" s="3" t="s">
        <v>52</v>
      </c>
      <c r="E2581" s="3" t="s">
        <v>60</v>
      </c>
      <c r="F2581" s="3">
        <v>3338.01</v>
      </c>
      <c r="G2581" s="3">
        <v>0</v>
      </c>
      <c r="H2581" s="3">
        <v>3338.01</v>
      </c>
      <c r="I2581" s="3" t="s">
        <v>29</v>
      </c>
      <c r="J2581" s="5">
        <v>1</v>
      </c>
      <c r="K2581" t="str">
        <f>_xlfn.XLOOKUP(D2581, dim_channels!A:A, dim_channels!C:C, "Not Found")</f>
        <v>OTA</v>
      </c>
      <c r="L2581" t="str">
        <f>_xlfn.XLOOKUP(D2581, dim_channels!A:A, dim_channels!B:B, "Not Found")</f>
        <v>Agoda</v>
      </c>
      <c r="M2581">
        <f t="shared" si="160"/>
        <v>0</v>
      </c>
      <c r="N2581">
        <f t="shared" si="161"/>
        <v>1</v>
      </c>
      <c r="O2581">
        <f t="shared" si="162"/>
        <v>3338.01</v>
      </c>
      <c r="P2581">
        <f t="shared" si="163"/>
        <v>3338.01</v>
      </c>
    </row>
    <row r="2582" spans="1:16" x14ac:dyDescent="0.2">
      <c r="A2582" s="2" t="s">
        <v>3017</v>
      </c>
      <c r="B2582" s="2" t="s">
        <v>384</v>
      </c>
      <c r="C2582" s="2" t="s">
        <v>297</v>
      </c>
      <c r="D2582" s="2" t="s">
        <v>33</v>
      </c>
      <c r="E2582" s="2" t="s">
        <v>28</v>
      </c>
      <c r="F2582" s="2">
        <v>2000.85</v>
      </c>
      <c r="G2582" s="2">
        <v>300.13</v>
      </c>
      <c r="H2582" s="2">
        <v>1700.72</v>
      </c>
      <c r="I2582" s="2" t="s">
        <v>29</v>
      </c>
      <c r="J2582" s="4">
        <v>1.1764723176066609</v>
      </c>
      <c r="K2582" t="str">
        <f>_xlfn.XLOOKUP(D2582, dim_channels!A:A, dim_channels!C:C, "Not Found")</f>
        <v>OTA</v>
      </c>
      <c r="L2582" t="str">
        <f>_xlfn.XLOOKUP(D2582, dim_channels!A:A, dim_channels!B:B, "Not Found")</f>
        <v>Booking.com</v>
      </c>
      <c r="M2582">
        <f t="shared" si="160"/>
        <v>0</v>
      </c>
      <c r="N2582">
        <f t="shared" si="161"/>
        <v>1</v>
      </c>
      <c r="O2582">
        <f t="shared" si="162"/>
        <v>1700.72</v>
      </c>
      <c r="P2582">
        <f t="shared" si="163"/>
        <v>2000.85</v>
      </c>
    </row>
    <row r="2583" spans="1:16" x14ac:dyDescent="0.2">
      <c r="A2583" s="3" t="s">
        <v>3018</v>
      </c>
      <c r="B2583" s="3" t="s">
        <v>190</v>
      </c>
      <c r="C2583" s="3" t="s">
        <v>190</v>
      </c>
      <c r="D2583" s="3" t="s">
        <v>52</v>
      </c>
      <c r="E2583" s="3" t="s">
        <v>60</v>
      </c>
      <c r="F2583" s="3">
        <v>18620.75</v>
      </c>
      <c r="G2583" s="3">
        <v>0</v>
      </c>
      <c r="H2583" s="3">
        <v>18620.75</v>
      </c>
      <c r="I2583" s="3" t="s">
        <v>29</v>
      </c>
      <c r="J2583" s="5">
        <v>1</v>
      </c>
      <c r="K2583" t="str">
        <f>_xlfn.XLOOKUP(D2583, dim_channels!A:A, dim_channels!C:C, "Not Found")</f>
        <v>OTA</v>
      </c>
      <c r="L2583" t="str">
        <f>_xlfn.XLOOKUP(D2583, dim_channels!A:A, dim_channels!B:B, "Not Found")</f>
        <v>Agoda</v>
      </c>
      <c r="M2583">
        <f t="shared" si="160"/>
        <v>0</v>
      </c>
      <c r="N2583">
        <f t="shared" si="161"/>
        <v>1</v>
      </c>
      <c r="O2583">
        <f t="shared" si="162"/>
        <v>18620.75</v>
      </c>
      <c r="P2583">
        <f t="shared" si="163"/>
        <v>18620.75</v>
      </c>
    </row>
    <row r="2584" spans="1:16" x14ac:dyDescent="0.2">
      <c r="A2584" s="2" t="s">
        <v>3019</v>
      </c>
      <c r="B2584" s="2" t="s">
        <v>778</v>
      </c>
      <c r="C2584" s="2" t="s">
        <v>468</v>
      </c>
      <c r="D2584" s="2" t="s">
        <v>27</v>
      </c>
      <c r="E2584" s="2" t="s">
        <v>28</v>
      </c>
      <c r="F2584" s="2">
        <v>6268.94</v>
      </c>
      <c r="G2584" s="2">
        <v>1128.4100000000001</v>
      </c>
      <c r="H2584" s="2">
        <v>5140.53</v>
      </c>
      <c r="I2584" s="2" t="s">
        <v>29</v>
      </c>
      <c r="J2584" s="4">
        <v>1.2195123849097269</v>
      </c>
      <c r="K2584" t="str">
        <f>_xlfn.XLOOKUP(D2584, dim_channels!A:A, dim_channels!C:C, "Not Found")</f>
        <v>OTA</v>
      </c>
      <c r="L2584" t="str">
        <f>_xlfn.XLOOKUP(D2584, dim_channels!A:A, dim_channels!B:B, "Not Found")</f>
        <v>Expedia</v>
      </c>
      <c r="M2584">
        <f t="shared" si="160"/>
        <v>0</v>
      </c>
      <c r="N2584">
        <f t="shared" si="161"/>
        <v>1</v>
      </c>
      <c r="O2584">
        <f t="shared" si="162"/>
        <v>5140.53</v>
      </c>
      <c r="P2584">
        <f t="shared" si="163"/>
        <v>6268.94</v>
      </c>
    </row>
    <row r="2585" spans="1:16" x14ac:dyDescent="0.2">
      <c r="A2585" s="3" t="s">
        <v>3020</v>
      </c>
      <c r="B2585" s="3" t="s">
        <v>238</v>
      </c>
      <c r="C2585" s="3" t="s">
        <v>124</v>
      </c>
      <c r="D2585" s="3" t="s">
        <v>45</v>
      </c>
      <c r="E2585" s="3" t="s">
        <v>46</v>
      </c>
      <c r="F2585" s="3">
        <v>3171.56</v>
      </c>
      <c r="G2585" s="3">
        <v>158.58000000000001</v>
      </c>
      <c r="H2585" s="3">
        <v>3012.98</v>
      </c>
      <c r="I2585" s="3" t="s">
        <v>29</v>
      </c>
      <c r="J2585" s="5">
        <v>1.052632277678577</v>
      </c>
      <c r="K2585" t="str">
        <f>_xlfn.XLOOKUP(D2585, dim_channels!A:A, dim_channels!C:C, "Not Found")</f>
        <v>Corporate</v>
      </c>
      <c r="L2585" t="str">
        <f>_xlfn.XLOOKUP(D2585, dim_channels!A:A, dim_channels!B:B, "Not Found")</f>
        <v>Corporate Direct</v>
      </c>
      <c r="M2585">
        <f t="shared" si="160"/>
        <v>0</v>
      </c>
      <c r="N2585">
        <f t="shared" si="161"/>
        <v>1</v>
      </c>
      <c r="O2585">
        <f t="shared" si="162"/>
        <v>3012.98</v>
      </c>
      <c r="P2585">
        <f t="shared" si="163"/>
        <v>3171.56</v>
      </c>
    </row>
    <row r="2586" spans="1:16" x14ac:dyDescent="0.2">
      <c r="A2586" s="2" t="s">
        <v>3021</v>
      </c>
      <c r="B2586" s="2" t="s">
        <v>315</v>
      </c>
      <c r="C2586" s="2" t="s">
        <v>315</v>
      </c>
      <c r="D2586" s="2" t="s">
        <v>64</v>
      </c>
      <c r="E2586" s="2" t="s">
        <v>34</v>
      </c>
      <c r="F2586" s="2">
        <v>6097.88</v>
      </c>
      <c r="G2586" s="2">
        <v>0</v>
      </c>
      <c r="H2586" s="2">
        <v>6097.88</v>
      </c>
      <c r="I2586" s="2" t="s">
        <v>29</v>
      </c>
      <c r="J2586" s="4">
        <v>1</v>
      </c>
      <c r="K2586" t="str">
        <f>_xlfn.XLOOKUP(D2586, dim_channels!A:A, dim_channels!C:C, "Not Found")</f>
        <v>Direct</v>
      </c>
      <c r="L2586" t="str">
        <f>_xlfn.XLOOKUP(D2586, dim_channels!A:A, dim_channels!B:B, "Not Found")</f>
        <v>Direct Website</v>
      </c>
      <c r="M2586">
        <f t="shared" si="160"/>
        <v>0</v>
      </c>
      <c r="N2586">
        <f t="shared" si="161"/>
        <v>1</v>
      </c>
      <c r="O2586">
        <f t="shared" si="162"/>
        <v>6097.88</v>
      </c>
      <c r="P2586">
        <f t="shared" si="163"/>
        <v>6097.88</v>
      </c>
    </row>
    <row r="2587" spans="1:16" x14ac:dyDescent="0.2">
      <c r="A2587" s="3" t="s">
        <v>3022</v>
      </c>
      <c r="B2587" s="3" t="s">
        <v>487</v>
      </c>
      <c r="C2587" s="3" t="s">
        <v>396</v>
      </c>
      <c r="D2587" s="3" t="s">
        <v>33</v>
      </c>
      <c r="E2587" s="3" t="s">
        <v>34</v>
      </c>
      <c r="F2587" s="3">
        <v>17806.79</v>
      </c>
      <c r="G2587" s="3">
        <v>2671.02</v>
      </c>
      <c r="H2587" s="3">
        <v>15135.77</v>
      </c>
      <c r="I2587" s="3" t="s">
        <v>29</v>
      </c>
      <c r="J2587" s="5">
        <v>1.176470704827042</v>
      </c>
      <c r="K2587" t="str">
        <f>_xlfn.XLOOKUP(D2587, dim_channels!A:A, dim_channels!C:C, "Not Found")</f>
        <v>OTA</v>
      </c>
      <c r="L2587" t="str">
        <f>_xlfn.XLOOKUP(D2587, dim_channels!A:A, dim_channels!B:B, "Not Found")</f>
        <v>Booking.com</v>
      </c>
      <c r="M2587">
        <f t="shared" si="160"/>
        <v>0</v>
      </c>
      <c r="N2587">
        <f t="shared" si="161"/>
        <v>1</v>
      </c>
      <c r="O2587">
        <f t="shared" si="162"/>
        <v>15135.77</v>
      </c>
      <c r="P2587">
        <f t="shared" si="163"/>
        <v>17806.79</v>
      </c>
    </row>
    <row r="2588" spans="1:16" x14ac:dyDescent="0.2">
      <c r="A2588" s="2" t="s">
        <v>3023</v>
      </c>
      <c r="B2588" s="2" t="s">
        <v>302</v>
      </c>
      <c r="C2588" s="2" t="s">
        <v>234</v>
      </c>
      <c r="D2588" s="2" t="s">
        <v>27</v>
      </c>
      <c r="E2588" s="2" t="s">
        <v>34</v>
      </c>
      <c r="F2588" s="2">
        <v>4235.8599999999997</v>
      </c>
      <c r="G2588" s="2">
        <v>762.45</v>
      </c>
      <c r="H2588" s="2">
        <v>3473.41</v>
      </c>
      <c r="I2588" s="2" t="s">
        <v>41</v>
      </c>
      <c r="J2588" s="4">
        <v>1.219510509844792</v>
      </c>
      <c r="K2588" t="str">
        <f>_xlfn.XLOOKUP(D2588, dim_channels!A:A, dim_channels!C:C, "Not Found")</f>
        <v>OTA</v>
      </c>
      <c r="L2588" t="str">
        <f>_xlfn.XLOOKUP(D2588, dim_channels!A:A, dim_channels!B:B, "Not Found")</f>
        <v>Expedia</v>
      </c>
      <c r="M2588">
        <f t="shared" si="160"/>
        <v>1</v>
      </c>
      <c r="N2588">
        <f t="shared" si="161"/>
        <v>0</v>
      </c>
      <c r="O2588">
        <f t="shared" si="162"/>
        <v>0</v>
      </c>
      <c r="P2588">
        <f t="shared" si="163"/>
        <v>0</v>
      </c>
    </row>
    <row r="2589" spans="1:16" x14ac:dyDescent="0.2">
      <c r="A2589" s="3" t="s">
        <v>3024</v>
      </c>
      <c r="B2589" s="3" t="s">
        <v>133</v>
      </c>
      <c r="C2589" s="3" t="s">
        <v>996</v>
      </c>
      <c r="D2589" s="3" t="s">
        <v>33</v>
      </c>
      <c r="E2589" s="3" t="s">
        <v>60</v>
      </c>
      <c r="F2589" s="3">
        <v>9436.4500000000007</v>
      </c>
      <c r="G2589" s="3">
        <v>0</v>
      </c>
      <c r="H2589" s="3">
        <v>9436.4500000000007</v>
      </c>
      <c r="I2589" s="3" t="s">
        <v>41</v>
      </c>
      <c r="J2589" s="5">
        <v>1</v>
      </c>
      <c r="K2589" t="str">
        <f>_xlfn.XLOOKUP(D2589, dim_channels!A:A, dim_channels!C:C, "Not Found")</f>
        <v>OTA</v>
      </c>
      <c r="L2589" t="str">
        <f>_xlfn.XLOOKUP(D2589, dim_channels!A:A, dim_channels!B:B, "Not Found")</f>
        <v>Booking.com</v>
      </c>
      <c r="M2589">
        <f t="shared" si="160"/>
        <v>1</v>
      </c>
      <c r="N2589">
        <f t="shared" si="161"/>
        <v>0</v>
      </c>
      <c r="O2589">
        <f t="shared" si="162"/>
        <v>0</v>
      </c>
      <c r="P2589">
        <f t="shared" si="163"/>
        <v>0</v>
      </c>
    </row>
    <row r="2590" spans="1:16" x14ac:dyDescent="0.2">
      <c r="A2590" s="2" t="s">
        <v>3025</v>
      </c>
      <c r="B2590" s="2" t="s">
        <v>276</v>
      </c>
      <c r="C2590" s="2" t="s">
        <v>495</v>
      </c>
      <c r="D2590" s="2" t="s">
        <v>169</v>
      </c>
      <c r="E2590" s="2" t="s">
        <v>46</v>
      </c>
      <c r="F2590" s="2">
        <v>2952.27</v>
      </c>
      <c r="G2590" s="2">
        <v>590.45000000000005</v>
      </c>
      <c r="H2590" s="2">
        <v>2361.8200000000002</v>
      </c>
      <c r="I2590" s="2" t="s">
        <v>41</v>
      </c>
      <c r="J2590" s="4">
        <v>1.249997882988543</v>
      </c>
      <c r="K2590" t="str">
        <f>_xlfn.XLOOKUP(D2590, dim_channels!A:A, dim_channels!C:C, "Not Found")</f>
        <v>GDS</v>
      </c>
      <c r="L2590" t="str">
        <f>_xlfn.XLOOKUP(D2590, dim_channels!A:A, dim_channels!B:B, "Not Found")</f>
        <v>GDS (Amadeus)</v>
      </c>
      <c r="M2590">
        <f t="shared" si="160"/>
        <v>1</v>
      </c>
      <c r="N2590">
        <f t="shared" si="161"/>
        <v>0</v>
      </c>
      <c r="O2590">
        <f t="shared" si="162"/>
        <v>0</v>
      </c>
      <c r="P2590">
        <f t="shared" si="163"/>
        <v>0</v>
      </c>
    </row>
    <row r="2591" spans="1:16" x14ac:dyDescent="0.2">
      <c r="A2591" s="3" t="s">
        <v>3026</v>
      </c>
      <c r="B2591" s="3" t="s">
        <v>605</v>
      </c>
      <c r="C2591" s="3" t="s">
        <v>813</v>
      </c>
      <c r="D2591" s="3" t="s">
        <v>64</v>
      </c>
      <c r="E2591" s="3" t="s">
        <v>115</v>
      </c>
      <c r="F2591" s="3">
        <v>8597</v>
      </c>
      <c r="G2591" s="3">
        <v>0</v>
      </c>
      <c r="H2591" s="3">
        <v>8597</v>
      </c>
      <c r="I2591" s="3" t="s">
        <v>29</v>
      </c>
      <c r="J2591" s="5">
        <v>1</v>
      </c>
      <c r="K2591" t="str">
        <f>_xlfn.XLOOKUP(D2591, dim_channels!A:A, dim_channels!C:C, "Not Found")</f>
        <v>Direct</v>
      </c>
      <c r="L2591" t="str">
        <f>_xlfn.XLOOKUP(D2591, dim_channels!A:A, dim_channels!B:B, "Not Found")</f>
        <v>Direct Website</v>
      </c>
      <c r="M2591">
        <f t="shared" si="160"/>
        <v>0</v>
      </c>
      <c r="N2591">
        <f t="shared" si="161"/>
        <v>1</v>
      </c>
      <c r="O2591">
        <f t="shared" si="162"/>
        <v>8597</v>
      </c>
      <c r="P2591">
        <f t="shared" si="163"/>
        <v>8597</v>
      </c>
    </row>
    <row r="2592" spans="1:16" x14ac:dyDescent="0.2">
      <c r="A2592" s="2" t="s">
        <v>3027</v>
      </c>
      <c r="B2592" s="2" t="s">
        <v>875</v>
      </c>
      <c r="C2592" s="2" t="s">
        <v>220</v>
      </c>
      <c r="D2592" s="2" t="s">
        <v>27</v>
      </c>
      <c r="E2592" s="2" t="s">
        <v>60</v>
      </c>
      <c r="F2592" s="2">
        <v>2647.81</v>
      </c>
      <c r="G2592" s="2">
        <v>0</v>
      </c>
      <c r="H2592" s="2">
        <v>2647.81</v>
      </c>
      <c r="I2592" s="2" t="s">
        <v>56</v>
      </c>
      <c r="J2592" s="4">
        <v>1</v>
      </c>
      <c r="K2592" t="str">
        <f>_xlfn.XLOOKUP(D2592, dim_channels!A:A, dim_channels!C:C, "Not Found")</f>
        <v>OTA</v>
      </c>
      <c r="L2592" t="str">
        <f>_xlfn.XLOOKUP(D2592, dim_channels!A:A, dim_channels!B:B, "Not Found")</f>
        <v>Expedia</v>
      </c>
      <c r="M2592">
        <f t="shared" si="160"/>
        <v>0</v>
      </c>
      <c r="N2592">
        <f t="shared" si="161"/>
        <v>0</v>
      </c>
      <c r="O2592">
        <f t="shared" si="162"/>
        <v>0</v>
      </c>
      <c r="P2592">
        <f t="shared" si="163"/>
        <v>0</v>
      </c>
    </row>
    <row r="2593" spans="1:16" x14ac:dyDescent="0.2">
      <c r="A2593" s="3" t="s">
        <v>3028</v>
      </c>
      <c r="B2593" s="3" t="s">
        <v>590</v>
      </c>
      <c r="C2593" s="3" t="s">
        <v>351</v>
      </c>
      <c r="D2593" s="3" t="s">
        <v>33</v>
      </c>
      <c r="E2593" s="3" t="s">
        <v>34</v>
      </c>
      <c r="F2593" s="3">
        <v>10212.870000000001</v>
      </c>
      <c r="G2593" s="3">
        <v>1531.93</v>
      </c>
      <c r="H2593" s="3">
        <v>8680.94</v>
      </c>
      <c r="I2593" s="3" t="s">
        <v>29</v>
      </c>
      <c r="J2593" s="5">
        <v>1.176470520473589</v>
      </c>
      <c r="K2593" t="str">
        <f>_xlfn.XLOOKUP(D2593, dim_channels!A:A, dim_channels!C:C, "Not Found")</f>
        <v>OTA</v>
      </c>
      <c r="L2593" t="str">
        <f>_xlfn.XLOOKUP(D2593, dim_channels!A:A, dim_channels!B:B, "Not Found")</f>
        <v>Booking.com</v>
      </c>
      <c r="M2593">
        <f t="shared" si="160"/>
        <v>0</v>
      </c>
      <c r="N2593">
        <f t="shared" si="161"/>
        <v>1</v>
      </c>
      <c r="O2593">
        <f t="shared" si="162"/>
        <v>8680.94</v>
      </c>
      <c r="P2593">
        <f t="shared" si="163"/>
        <v>10212.870000000001</v>
      </c>
    </row>
    <row r="2594" spans="1:16" x14ac:dyDescent="0.2">
      <c r="A2594" s="2" t="s">
        <v>3029</v>
      </c>
      <c r="B2594" s="2" t="s">
        <v>501</v>
      </c>
      <c r="C2594" s="2" t="s">
        <v>190</v>
      </c>
      <c r="D2594" s="2" t="s">
        <v>64</v>
      </c>
      <c r="E2594" s="2" t="s">
        <v>115</v>
      </c>
      <c r="F2594" s="2">
        <v>13195.14</v>
      </c>
      <c r="G2594" s="2">
        <v>0</v>
      </c>
      <c r="H2594" s="2">
        <v>13195.14</v>
      </c>
      <c r="I2594" s="2" t="s">
        <v>41</v>
      </c>
      <c r="J2594" s="4">
        <v>1</v>
      </c>
      <c r="K2594" t="str">
        <f>_xlfn.XLOOKUP(D2594, dim_channels!A:A, dim_channels!C:C, "Not Found")</f>
        <v>Direct</v>
      </c>
      <c r="L2594" t="str">
        <f>_xlfn.XLOOKUP(D2594, dim_channels!A:A, dim_channels!B:B, "Not Found")</f>
        <v>Direct Website</v>
      </c>
      <c r="M2594">
        <f t="shared" si="160"/>
        <v>1</v>
      </c>
      <c r="N2594">
        <f t="shared" si="161"/>
        <v>0</v>
      </c>
      <c r="O2594">
        <f t="shared" si="162"/>
        <v>0</v>
      </c>
      <c r="P2594">
        <f t="shared" si="163"/>
        <v>0</v>
      </c>
    </row>
    <row r="2595" spans="1:16" x14ac:dyDescent="0.2">
      <c r="A2595" s="3" t="s">
        <v>3030</v>
      </c>
      <c r="B2595" s="3" t="s">
        <v>189</v>
      </c>
      <c r="C2595" s="3" t="s">
        <v>317</v>
      </c>
      <c r="D2595" s="3" t="s">
        <v>64</v>
      </c>
      <c r="E2595" s="3" t="s">
        <v>115</v>
      </c>
      <c r="F2595" s="3">
        <v>3067.72</v>
      </c>
      <c r="G2595" s="3">
        <v>0</v>
      </c>
      <c r="H2595" s="3">
        <v>3067.72</v>
      </c>
      <c r="I2595" s="3" t="s">
        <v>56</v>
      </c>
      <c r="J2595" s="5">
        <v>1</v>
      </c>
      <c r="K2595" t="str">
        <f>_xlfn.XLOOKUP(D2595, dim_channels!A:A, dim_channels!C:C, "Not Found")</f>
        <v>Direct</v>
      </c>
      <c r="L2595" t="str">
        <f>_xlfn.XLOOKUP(D2595, dim_channels!A:A, dim_channels!B:B, "Not Found")</f>
        <v>Direct Website</v>
      </c>
      <c r="M2595">
        <f t="shared" si="160"/>
        <v>0</v>
      </c>
      <c r="N2595">
        <f t="shared" si="161"/>
        <v>0</v>
      </c>
      <c r="O2595">
        <f t="shared" si="162"/>
        <v>0</v>
      </c>
      <c r="P2595">
        <f t="shared" si="163"/>
        <v>0</v>
      </c>
    </row>
    <row r="2596" spans="1:16" x14ac:dyDescent="0.2">
      <c r="A2596" s="2" t="s">
        <v>3031</v>
      </c>
      <c r="B2596" s="2" t="s">
        <v>51</v>
      </c>
      <c r="C2596" s="2" t="s">
        <v>126</v>
      </c>
      <c r="D2596" s="2" t="s">
        <v>64</v>
      </c>
      <c r="E2596" s="2" t="s">
        <v>115</v>
      </c>
      <c r="F2596" s="2">
        <v>5425.18</v>
      </c>
      <c r="G2596" s="2">
        <v>0</v>
      </c>
      <c r="H2596" s="2">
        <v>5425.18</v>
      </c>
      <c r="I2596" s="2" t="s">
        <v>29</v>
      </c>
      <c r="J2596" s="4">
        <v>1</v>
      </c>
      <c r="K2596" t="str">
        <f>_xlfn.XLOOKUP(D2596, dim_channels!A:A, dim_channels!C:C, "Not Found")</f>
        <v>Direct</v>
      </c>
      <c r="L2596" t="str">
        <f>_xlfn.XLOOKUP(D2596, dim_channels!A:A, dim_channels!B:B, "Not Found")</f>
        <v>Direct Website</v>
      </c>
      <c r="M2596">
        <f t="shared" si="160"/>
        <v>0</v>
      </c>
      <c r="N2596">
        <f t="shared" si="161"/>
        <v>1</v>
      </c>
      <c r="O2596">
        <f t="shared" si="162"/>
        <v>5425.18</v>
      </c>
      <c r="P2596">
        <f t="shared" si="163"/>
        <v>5425.18</v>
      </c>
    </row>
    <row r="2597" spans="1:16" x14ac:dyDescent="0.2">
      <c r="A2597" s="3" t="s">
        <v>3032</v>
      </c>
      <c r="B2597" s="3" t="s">
        <v>538</v>
      </c>
      <c r="C2597" s="3" t="s">
        <v>1179</v>
      </c>
      <c r="D2597" s="3" t="s">
        <v>169</v>
      </c>
      <c r="E2597" s="3" t="s">
        <v>34</v>
      </c>
      <c r="F2597" s="3">
        <v>9912.92</v>
      </c>
      <c r="G2597" s="3">
        <v>1982.58</v>
      </c>
      <c r="H2597" s="3">
        <v>7930.34</v>
      </c>
      <c r="I2597" s="3" t="s">
        <v>29</v>
      </c>
      <c r="J2597" s="5">
        <v>1.249999369510008</v>
      </c>
      <c r="K2597" t="str">
        <f>_xlfn.XLOOKUP(D2597, dim_channels!A:A, dim_channels!C:C, "Not Found")</f>
        <v>GDS</v>
      </c>
      <c r="L2597" t="str">
        <f>_xlfn.XLOOKUP(D2597, dim_channels!A:A, dim_channels!B:B, "Not Found")</f>
        <v>GDS (Amadeus)</v>
      </c>
      <c r="M2597">
        <f t="shared" si="160"/>
        <v>0</v>
      </c>
      <c r="N2597">
        <f t="shared" si="161"/>
        <v>1</v>
      </c>
      <c r="O2597">
        <f t="shared" si="162"/>
        <v>7930.34</v>
      </c>
      <c r="P2597">
        <f t="shared" si="163"/>
        <v>9912.92</v>
      </c>
    </row>
    <row r="2598" spans="1:16" x14ac:dyDescent="0.2">
      <c r="A2598" s="2" t="s">
        <v>3033</v>
      </c>
      <c r="B2598" s="2" t="s">
        <v>590</v>
      </c>
      <c r="C2598" s="2" t="s">
        <v>171</v>
      </c>
      <c r="D2598" s="2" t="s">
        <v>169</v>
      </c>
      <c r="E2598" s="2" t="s">
        <v>46</v>
      </c>
      <c r="F2598" s="2">
        <v>17049.669999999998</v>
      </c>
      <c r="G2598" s="2">
        <v>3409.93</v>
      </c>
      <c r="H2598" s="2">
        <v>13639.74</v>
      </c>
      <c r="I2598" s="2" t="s">
        <v>56</v>
      </c>
      <c r="J2598" s="4">
        <v>1.249999633424097</v>
      </c>
      <c r="K2598" t="str">
        <f>_xlfn.XLOOKUP(D2598, dim_channels!A:A, dim_channels!C:C, "Not Found")</f>
        <v>GDS</v>
      </c>
      <c r="L2598" t="str">
        <f>_xlfn.XLOOKUP(D2598, dim_channels!A:A, dim_channels!B:B, "Not Found")</f>
        <v>GDS (Amadeus)</v>
      </c>
      <c r="M2598">
        <f t="shared" si="160"/>
        <v>0</v>
      </c>
      <c r="N2598">
        <f t="shared" si="161"/>
        <v>0</v>
      </c>
      <c r="O2598">
        <f t="shared" si="162"/>
        <v>0</v>
      </c>
      <c r="P2598">
        <f t="shared" si="163"/>
        <v>0</v>
      </c>
    </row>
    <row r="2599" spans="1:16" x14ac:dyDescent="0.2">
      <c r="A2599" s="3" t="s">
        <v>3034</v>
      </c>
      <c r="B2599" s="3" t="s">
        <v>520</v>
      </c>
      <c r="C2599" s="3" t="s">
        <v>127</v>
      </c>
      <c r="D2599" s="3" t="s">
        <v>169</v>
      </c>
      <c r="E2599" s="3" t="s">
        <v>34</v>
      </c>
      <c r="F2599" s="3">
        <v>5731.09</v>
      </c>
      <c r="G2599" s="3">
        <v>1146.22</v>
      </c>
      <c r="H2599" s="3">
        <v>4584.87</v>
      </c>
      <c r="I2599" s="3" t="s">
        <v>29</v>
      </c>
      <c r="J2599" s="5">
        <v>1.2500005452717311</v>
      </c>
      <c r="K2599" t="str">
        <f>_xlfn.XLOOKUP(D2599, dim_channels!A:A, dim_channels!C:C, "Not Found")</f>
        <v>GDS</v>
      </c>
      <c r="L2599" t="str">
        <f>_xlfn.XLOOKUP(D2599, dim_channels!A:A, dim_channels!B:B, "Not Found")</f>
        <v>GDS (Amadeus)</v>
      </c>
      <c r="M2599">
        <f t="shared" si="160"/>
        <v>0</v>
      </c>
      <c r="N2599">
        <f t="shared" si="161"/>
        <v>1</v>
      </c>
      <c r="O2599">
        <f t="shared" si="162"/>
        <v>4584.87</v>
      </c>
      <c r="P2599">
        <f t="shared" si="163"/>
        <v>5731.09</v>
      </c>
    </row>
    <row r="2600" spans="1:16" x14ac:dyDescent="0.2">
      <c r="A2600" s="2" t="s">
        <v>3035</v>
      </c>
      <c r="B2600" s="2" t="s">
        <v>136</v>
      </c>
      <c r="C2600" s="2" t="s">
        <v>566</v>
      </c>
      <c r="D2600" s="2" t="s">
        <v>52</v>
      </c>
      <c r="E2600" s="2" t="s">
        <v>60</v>
      </c>
      <c r="F2600" s="2">
        <v>4750.7299999999996</v>
      </c>
      <c r="G2600" s="2">
        <v>0</v>
      </c>
      <c r="H2600" s="2">
        <v>4750.7299999999996</v>
      </c>
      <c r="I2600" s="2" t="s">
        <v>29</v>
      </c>
      <c r="J2600" s="4">
        <v>1</v>
      </c>
      <c r="K2600" t="str">
        <f>_xlfn.XLOOKUP(D2600, dim_channels!A:A, dim_channels!C:C, "Not Found")</f>
        <v>OTA</v>
      </c>
      <c r="L2600" t="str">
        <f>_xlfn.XLOOKUP(D2600, dim_channels!A:A, dim_channels!B:B, "Not Found")</f>
        <v>Agoda</v>
      </c>
      <c r="M2600">
        <f t="shared" si="160"/>
        <v>0</v>
      </c>
      <c r="N2600">
        <f t="shared" si="161"/>
        <v>1</v>
      </c>
      <c r="O2600">
        <f t="shared" si="162"/>
        <v>4750.7299999999996</v>
      </c>
      <c r="P2600">
        <f t="shared" si="163"/>
        <v>4750.7299999999996</v>
      </c>
    </row>
    <row r="2601" spans="1:16" x14ac:dyDescent="0.2">
      <c r="A2601" s="3" t="s">
        <v>3036</v>
      </c>
      <c r="B2601" s="3" t="s">
        <v>702</v>
      </c>
      <c r="C2601" s="3" t="s">
        <v>817</v>
      </c>
      <c r="D2601" s="3" t="s">
        <v>52</v>
      </c>
      <c r="E2601" s="3" t="s">
        <v>60</v>
      </c>
      <c r="F2601" s="3">
        <v>2311.69</v>
      </c>
      <c r="G2601" s="3">
        <v>0</v>
      </c>
      <c r="H2601" s="3">
        <v>2311.69</v>
      </c>
      <c r="I2601" s="3" t="s">
        <v>41</v>
      </c>
      <c r="J2601" s="5">
        <v>1</v>
      </c>
      <c r="K2601" t="str">
        <f>_xlfn.XLOOKUP(D2601, dim_channels!A:A, dim_channels!C:C, "Not Found")</f>
        <v>OTA</v>
      </c>
      <c r="L2601" t="str">
        <f>_xlfn.XLOOKUP(D2601, dim_channels!A:A, dim_channels!B:B, "Not Found")</f>
        <v>Agoda</v>
      </c>
      <c r="M2601">
        <f t="shared" si="160"/>
        <v>1</v>
      </c>
      <c r="N2601">
        <f t="shared" si="161"/>
        <v>0</v>
      </c>
      <c r="O2601">
        <f t="shared" si="162"/>
        <v>0</v>
      </c>
      <c r="P2601">
        <f t="shared" si="163"/>
        <v>0</v>
      </c>
    </row>
    <row r="2602" spans="1:16" x14ac:dyDescent="0.2">
      <c r="A2602" s="2" t="s">
        <v>3037</v>
      </c>
      <c r="B2602" s="2" t="s">
        <v>76</v>
      </c>
      <c r="C2602" s="2" t="s">
        <v>264</v>
      </c>
      <c r="D2602" s="2" t="s">
        <v>114</v>
      </c>
      <c r="E2602" s="2" t="s">
        <v>115</v>
      </c>
      <c r="F2602" s="2">
        <v>8951.48</v>
      </c>
      <c r="G2602" s="2">
        <v>895.15</v>
      </c>
      <c r="H2602" s="2">
        <v>8056.33</v>
      </c>
      <c r="I2602" s="2" t="s">
        <v>41</v>
      </c>
      <c r="J2602" s="4">
        <v>1.111111386946662</v>
      </c>
      <c r="K2602" t="str">
        <f>_xlfn.XLOOKUP(D2602, dim_channels!A:A, dim_channels!C:C, "Not Found")</f>
        <v>Offline</v>
      </c>
      <c r="L2602" t="str">
        <f>_xlfn.XLOOKUP(D2602, dim_channels!A:A, dim_channels!B:B, "Not Found")</f>
        <v>Travel Agency</v>
      </c>
      <c r="M2602">
        <f t="shared" si="160"/>
        <v>1</v>
      </c>
      <c r="N2602">
        <f t="shared" si="161"/>
        <v>0</v>
      </c>
      <c r="O2602">
        <f t="shared" si="162"/>
        <v>0</v>
      </c>
      <c r="P2602">
        <f t="shared" si="163"/>
        <v>0</v>
      </c>
    </row>
    <row r="2603" spans="1:16" x14ac:dyDescent="0.2">
      <c r="A2603" s="3" t="s">
        <v>3038</v>
      </c>
      <c r="B2603" s="3" t="s">
        <v>132</v>
      </c>
      <c r="C2603" s="3" t="s">
        <v>418</v>
      </c>
      <c r="D2603" s="3" t="s">
        <v>64</v>
      </c>
      <c r="E2603" s="3" t="s">
        <v>115</v>
      </c>
      <c r="F2603" s="3">
        <v>20610.62</v>
      </c>
      <c r="G2603" s="3">
        <v>0</v>
      </c>
      <c r="H2603" s="3">
        <v>20610.62</v>
      </c>
      <c r="I2603" s="3" t="s">
        <v>56</v>
      </c>
      <c r="J2603" s="5">
        <v>1</v>
      </c>
      <c r="K2603" t="str">
        <f>_xlfn.XLOOKUP(D2603, dim_channels!A:A, dim_channels!C:C, "Not Found")</f>
        <v>Direct</v>
      </c>
      <c r="L2603" t="str">
        <f>_xlfn.XLOOKUP(D2603, dim_channels!A:A, dim_channels!B:B, "Not Found")</f>
        <v>Direct Website</v>
      </c>
      <c r="M2603">
        <f t="shared" si="160"/>
        <v>0</v>
      </c>
      <c r="N2603">
        <f t="shared" si="161"/>
        <v>0</v>
      </c>
      <c r="O2603">
        <f t="shared" si="162"/>
        <v>0</v>
      </c>
      <c r="P2603">
        <f t="shared" si="163"/>
        <v>0</v>
      </c>
    </row>
    <row r="2604" spans="1:16" x14ac:dyDescent="0.2">
      <c r="A2604" s="2" t="s">
        <v>3039</v>
      </c>
      <c r="B2604" s="2" t="s">
        <v>94</v>
      </c>
      <c r="C2604" s="2" t="s">
        <v>272</v>
      </c>
      <c r="D2604" s="2" t="s">
        <v>33</v>
      </c>
      <c r="E2604" s="2" t="s">
        <v>34</v>
      </c>
      <c r="F2604" s="2">
        <v>3114.51</v>
      </c>
      <c r="G2604" s="2">
        <v>467.18</v>
      </c>
      <c r="H2604" s="2">
        <v>2647.33</v>
      </c>
      <c r="I2604" s="2" t="s">
        <v>41</v>
      </c>
      <c r="J2604" s="4">
        <v>1.176472143631508</v>
      </c>
      <c r="K2604" t="str">
        <f>_xlfn.XLOOKUP(D2604, dim_channels!A:A, dim_channels!C:C, "Not Found")</f>
        <v>OTA</v>
      </c>
      <c r="L2604" t="str">
        <f>_xlfn.XLOOKUP(D2604, dim_channels!A:A, dim_channels!B:B, "Not Found")</f>
        <v>Booking.com</v>
      </c>
      <c r="M2604">
        <f t="shared" si="160"/>
        <v>1</v>
      </c>
      <c r="N2604">
        <f t="shared" si="161"/>
        <v>0</v>
      </c>
      <c r="O2604">
        <f t="shared" si="162"/>
        <v>0</v>
      </c>
      <c r="P2604">
        <f t="shared" si="163"/>
        <v>0</v>
      </c>
    </row>
    <row r="2605" spans="1:16" x14ac:dyDescent="0.2">
      <c r="A2605" s="3" t="s">
        <v>3040</v>
      </c>
      <c r="B2605" s="3" t="s">
        <v>353</v>
      </c>
      <c r="C2605" s="3" t="s">
        <v>156</v>
      </c>
      <c r="D2605" s="3" t="s">
        <v>33</v>
      </c>
      <c r="E2605" s="3" t="s">
        <v>34</v>
      </c>
      <c r="F2605" s="3">
        <v>6122.1</v>
      </c>
      <c r="G2605" s="3">
        <v>918.32</v>
      </c>
      <c r="H2605" s="3">
        <v>5203.78</v>
      </c>
      <c r="I2605" s="3" t="s">
        <v>29</v>
      </c>
      <c r="J2605" s="5">
        <v>1.1764717186353</v>
      </c>
      <c r="K2605" t="str">
        <f>_xlfn.XLOOKUP(D2605, dim_channels!A:A, dim_channels!C:C, "Not Found")</f>
        <v>OTA</v>
      </c>
      <c r="L2605" t="str">
        <f>_xlfn.XLOOKUP(D2605, dim_channels!A:A, dim_channels!B:B, "Not Found")</f>
        <v>Booking.com</v>
      </c>
      <c r="M2605">
        <f t="shared" si="160"/>
        <v>0</v>
      </c>
      <c r="N2605">
        <f t="shared" si="161"/>
        <v>1</v>
      </c>
      <c r="O2605">
        <f t="shared" si="162"/>
        <v>5203.78</v>
      </c>
      <c r="P2605">
        <f t="shared" si="163"/>
        <v>6122.1</v>
      </c>
    </row>
    <row r="2606" spans="1:16" x14ac:dyDescent="0.2">
      <c r="A2606" s="2" t="s">
        <v>3041</v>
      </c>
      <c r="B2606" s="2" t="s">
        <v>986</v>
      </c>
      <c r="C2606" s="2" t="s">
        <v>346</v>
      </c>
      <c r="D2606" s="2" t="s">
        <v>27</v>
      </c>
      <c r="E2606" s="2" t="s">
        <v>28</v>
      </c>
      <c r="F2606" s="2">
        <v>2886.5</v>
      </c>
      <c r="G2606" s="2">
        <v>519.57000000000005</v>
      </c>
      <c r="H2606" s="2">
        <v>2366.9299999999998</v>
      </c>
      <c r="I2606" s="2" t="s">
        <v>29</v>
      </c>
      <c r="J2606" s="4">
        <v>1.219512195121951</v>
      </c>
      <c r="K2606" t="str">
        <f>_xlfn.XLOOKUP(D2606, dim_channels!A:A, dim_channels!C:C, "Not Found")</f>
        <v>OTA</v>
      </c>
      <c r="L2606" t="str">
        <f>_xlfn.XLOOKUP(D2606, dim_channels!A:A, dim_channels!B:B, "Not Found")</f>
        <v>Expedia</v>
      </c>
      <c r="M2606">
        <f t="shared" si="160"/>
        <v>0</v>
      </c>
      <c r="N2606">
        <f t="shared" si="161"/>
        <v>1</v>
      </c>
      <c r="O2606">
        <f t="shared" si="162"/>
        <v>2366.9299999999998</v>
      </c>
      <c r="P2606">
        <f t="shared" si="163"/>
        <v>2886.5</v>
      </c>
    </row>
    <row r="2607" spans="1:16" x14ac:dyDescent="0.2">
      <c r="A2607" s="3" t="s">
        <v>3042</v>
      </c>
      <c r="B2607" s="3" t="s">
        <v>158</v>
      </c>
      <c r="C2607" s="3" t="s">
        <v>762</v>
      </c>
      <c r="D2607" s="3" t="s">
        <v>52</v>
      </c>
      <c r="E2607" s="3" t="s">
        <v>34</v>
      </c>
      <c r="F2607" s="3">
        <v>13418.16</v>
      </c>
      <c r="G2607" s="3">
        <v>1610.18</v>
      </c>
      <c r="H2607" s="3">
        <v>11807.98</v>
      </c>
      <c r="I2607" s="3" t="s">
        <v>29</v>
      </c>
      <c r="J2607" s="5">
        <v>1.136363713353173</v>
      </c>
      <c r="K2607" t="str">
        <f>_xlfn.XLOOKUP(D2607, dim_channels!A:A, dim_channels!C:C, "Not Found")</f>
        <v>OTA</v>
      </c>
      <c r="L2607" t="str">
        <f>_xlfn.XLOOKUP(D2607, dim_channels!A:A, dim_channels!B:B, "Not Found")</f>
        <v>Agoda</v>
      </c>
      <c r="M2607">
        <f t="shared" si="160"/>
        <v>0</v>
      </c>
      <c r="N2607">
        <f t="shared" si="161"/>
        <v>1</v>
      </c>
      <c r="O2607">
        <f t="shared" si="162"/>
        <v>11807.98</v>
      </c>
      <c r="P2607">
        <f t="shared" si="163"/>
        <v>13418.16</v>
      </c>
    </row>
    <row r="2608" spans="1:16" x14ac:dyDescent="0.2">
      <c r="A2608" s="2" t="s">
        <v>3043</v>
      </c>
      <c r="B2608" s="2" t="s">
        <v>69</v>
      </c>
      <c r="C2608" s="2" t="s">
        <v>749</v>
      </c>
      <c r="D2608" s="2" t="s">
        <v>33</v>
      </c>
      <c r="E2608" s="2" t="s">
        <v>60</v>
      </c>
      <c r="F2608" s="2">
        <v>19637.93</v>
      </c>
      <c r="G2608" s="2">
        <v>0</v>
      </c>
      <c r="H2608" s="2">
        <v>19637.93</v>
      </c>
      <c r="I2608" s="2" t="s">
        <v>29</v>
      </c>
      <c r="J2608" s="4">
        <v>1</v>
      </c>
      <c r="K2608" t="str">
        <f>_xlfn.XLOOKUP(D2608, dim_channels!A:A, dim_channels!C:C, "Not Found")</f>
        <v>OTA</v>
      </c>
      <c r="L2608" t="str">
        <f>_xlfn.XLOOKUP(D2608, dim_channels!A:A, dim_channels!B:B, "Not Found")</f>
        <v>Booking.com</v>
      </c>
      <c r="M2608">
        <f t="shared" si="160"/>
        <v>0</v>
      </c>
      <c r="N2608">
        <f t="shared" si="161"/>
        <v>1</v>
      </c>
      <c r="O2608">
        <f t="shared" si="162"/>
        <v>19637.93</v>
      </c>
      <c r="P2608">
        <f t="shared" si="163"/>
        <v>19637.93</v>
      </c>
    </row>
    <row r="2609" spans="1:16" x14ac:dyDescent="0.2">
      <c r="A2609" s="3" t="s">
        <v>3044</v>
      </c>
      <c r="B2609" s="3" t="s">
        <v>278</v>
      </c>
      <c r="C2609" s="3" t="s">
        <v>437</v>
      </c>
      <c r="D2609" s="3" t="s">
        <v>33</v>
      </c>
      <c r="E2609" s="3" t="s">
        <v>60</v>
      </c>
      <c r="F2609" s="3">
        <v>5696.3</v>
      </c>
      <c r="G2609" s="3">
        <v>0</v>
      </c>
      <c r="H2609" s="3">
        <v>5696.3</v>
      </c>
      <c r="I2609" s="3" t="s">
        <v>29</v>
      </c>
      <c r="J2609" s="5">
        <v>1</v>
      </c>
      <c r="K2609" t="str">
        <f>_xlfn.XLOOKUP(D2609, dim_channels!A:A, dim_channels!C:C, "Not Found")</f>
        <v>OTA</v>
      </c>
      <c r="L2609" t="str">
        <f>_xlfn.XLOOKUP(D2609, dim_channels!A:A, dim_channels!B:B, "Not Found")</f>
        <v>Booking.com</v>
      </c>
      <c r="M2609">
        <f t="shared" si="160"/>
        <v>0</v>
      </c>
      <c r="N2609">
        <f t="shared" si="161"/>
        <v>1</v>
      </c>
      <c r="O2609">
        <f t="shared" si="162"/>
        <v>5696.3</v>
      </c>
      <c r="P2609">
        <f t="shared" si="163"/>
        <v>5696.3</v>
      </c>
    </row>
    <row r="2610" spans="1:16" x14ac:dyDescent="0.2">
      <c r="A2610" s="2" t="s">
        <v>3045</v>
      </c>
      <c r="B2610" s="2" t="s">
        <v>741</v>
      </c>
      <c r="C2610" s="2" t="s">
        <v>741</v>
      </c>
      <c r="D2610" s="2" t="s">
        <v>52</v>
      </c>
      <c r="E2610" s="2" t="s">
        <v>60</v>
      </c>
      <c r="F2610" s="2">
        <v>5495.24</v>
      </c>
      <c r="G2610" s="2">
        <v>0</v>
      </c>
      <c r="H2610" s="2">
        <v>5495.24</v>
      </c>
      <c r="I2610" s="2" t="s">
        <v>29</v>
      </c>
      <c r="J2610" s="4">
        <v>1</v>
      </c>
      <c r="K2610" t="str">
        <f>_xlfn.XLOOKUP(D2610, dim_channels!A:A, dim_channels!C:C, "Not Found")</f>
        <v>OTA</v>
      </c>
      <c r="L2610" t="str">
        <f>_xlfn.XLOOKUP(D2610, dim_channels!A:A, dim_channels!B:B, "Not Found")</f>
        <v>Agoda</v>
      </c>
      <c r="M2610">
        <f t="shared" si="160"/>
        <v>0</v>
      </c>
      <c r="N2610">
        <f t="shared" si="161"/>
        <v>1</v>
      </c>
      <c r="O2610">
        <f t="shared" si="162"/>
        <v>5495.24</v>
      </c>
      <c r="P2610">
        <f t="shared" si="163"/>
        <v>5495.24</v>
      </c>
    </row>
    <row r="2611" spans="1:16" x14ac:dyDescent="0.2">
      <c r="A2611" s="3" t="s">
        <v>3046</v>
      </c>
      <c r="B2611" s="3" t="s">
        <v>159</v>
      </c>
      <c r="C2611" s="3" t="s">
        <v>817</v>
      </c>
      <c r="D2611" s="3" t="s">
        <v>33</v>
      </c>
      <c r="E2611" s="3" t="s">
        <v>60</v>
      </c>
      <c r="F2611" s="3">
        <v>7691.47</v>
      </c>
      <c r="G2611" s="3">
        <v>0</v>
      </c>
      <c r="H2611" s="3">
        <v>7691.47</v>
      </c>
      <c r="I2611" s="3" t="s">
        <v>29</v>
      </c>
      <c r="J2611" s="5">
        <v>1</v>
      </c>
      <c r="K2611" t="str">
        <f>_xlfn.XLOOKUP(D2611, dim_channels!A:A, dim_channels!C:C, "Not Found")</f>
        <v>OTA</v>
      </c>
      <c r="L2611" t="str">
        <f>_xlfn.XLOOKUP(D2611, dim_channels!A:A, dim_channels!B:B, "Not Found")</f>
        <v>Booking.com</v>
      </c>
      <c r="M2611">
        <f t="shared" si="160"/>
        <v>0</v>
      </c>
      <c r="N2611">
        <f t="shared" si="161"/>
        <v>1</v>
      </c>
      <c r="O2611">
        <f t="shared" si="162"/>
        <v>7691.47</v>
      </c>
      <c r="P2611">
        <f t="shared" si="163"/>
        <v>7691.47</v>
      </c>
    </row>
    <row r="2612" spans="1:16" x14ac:dyDescent="0.2">
      <c r="A2612" s="2" t="s">
        <v>3047</v>
      </c>
      <c r="B2612" s="2" t="s">
        <v>286</v>
      </c>
      <c r="C2612" s="2" t="s">
        <v>426</v>
      </c>
      <c r="D2612" s="2" t="s">
        <v>114</v>
      </c>
      <c r="E2612" s="2" t="s">
        <v>46</v>
      </c>
      <c r="F2612" s="2">
        <v>8319.24</v>
      </c>
      <c r="G2612" s="2">
        <v>831.92</v>
      </c>
      <c r="H2612" s="2">
        <v>7487.32</v>
      </c>
      <c r="I2612" s="2" t="s">
        <v>56</v>
      </c>
      <c r="J2612" s="4">
        <v>1.1111105175149449</v>
      </c>
      <c r="K2612" t="str">
        <f>_xlfn.XLOOKUP(D2612, dim_channels!A:A, dim_channels!C:C, "Not Found")</f>
        <v>Offline</v>
      </c>
      <c r="L2612" t="str">
        <f>_xlfn.XLOOKUP(D2612, dim_channels!A:A, dim_channels!B:B, "Not Found")</f>
        <v>Travel Agency</v>
      </c>
      <c r="M2612">
        <f t="shared" si="160"/>
        <v>0</v>
      </c>
      <c r="N2612">
        <f t="shared" si="161"/>
        <v>0</v>
      </c>
      <c r="O2612">
        <f t="shared" si="162"/>
        <v>0</v>
      </c>
      <c r="P2612">
        <f t="shared" si="163"/>
        <v>0</v>
      </c>
    </row>
    <row r="2613" spans="1:16" x14ac:dyDescent="0.2">
      <c r="A2613" s="3" t="s">
        <v>3048</v>
      </c>
      <c r="B2613" s="3" t="s">
        <v>410</v>
      </c>
      <c r="C2613" s="3" t="s">
        <v>685</v>
      </c>
      <c r="D2613" s="3" t="s">
        <v>206</v>
      </c>
      <c r="E2613" s="3" t="s">
        <v>207</v>
      </c>
      <c r="F2613" s="3">
        <v>11424.74</v>
      </c>
      <c r="G2613" s="3">
        <v>0</v>
      </c>
      <c r="H2613" s="3">
        <v>11424.74</v>
      </c>
      <c r="I2613" s="3" t="s">
        <v>29</v>
      </c>
      <c r="J2613" s="5">
        <v>1</v>
      </c>
      <c r="K2613" t="str">
        <f>_xlfn.XLOOKUP(D2613, dim_channels!A:A, dim_channels!C:C, "Not Found")</f>
        <v>Direct</v>
      </c>
      <c r="L2613" t="str">
        <f>_xlfn.XLOOKUP(D2613, dim_channels!A:A, dim_channels!B:B, "Not Found")</f>
        <v>Walk-in</v>
      </c>
      <c r="M2613">
        <f t="shared" si="160"/>
        <v>0</v>
      </c>
      <c r="N2613">
        <f t="shared" si="161"/>
        <v>1</v>
      </c>
      <c r="O2613">
        <f t="shared" si="162"/>
        <v>11424.74</v>
      </c>
      <c r="P2613">
        <f t="shared" si="163"/>
        <v>11424.74</v>
      </c>
    </row>
    <row r="2614" spans="1:16" x14ac:dyDescent="0.2">
      <c r="A2614" s="2" t="s">
        <v>3049</v>
      </c>
      <c r="B2614" s="2" t="s">
        <v>1035</v>
      </c>
      <c r="C2614" s="2" t="s">
        <v>155</v>
      </c>
      <c r="D2614" s="2" t="s">
        <v>27</v>
      </c>
      <c r="E2614" s="2" t="s">
        <v>60</v>
      </c>
      <c r="F2614" s="2">
        <v>6857.59</v>
      </c>
      <c r="G2614" s="2">
        <v>0</v>
      </c>
      <c r="H2614" s="2">
        <v>6857.59</v>
      </c>
      <c r="I2614" s="2" t="s">
        <v>29</v>
      </c>
      <c r="J2614" s="4">
        <v>1</v>
      </c>
      <c r="K2614" t="str">
        <f>_xlfn.XLOOKUP(D2614, dim_channels!A:A, dim_channels!C:C, "Not Found")</f>
        <v>OTA</v>
      </c>
      <c r="L2614" t="str">
        <f>_xlfn.XLOOKUP(D2614, dim_channels!A:A, dim_channels!B:B, "Not Found")</f>
        <v>Expedia</v>
      </c>
      <c r="M2614">
        <f t="shared" si="160"/>
        <v>0</v>
      </c>
      <c r="N2614">
        <f t="shared" si="161"/>
        <v>1</v>
      </c>
      <c r="O2614">
        <f t="shared" si="162"/>
        <v>6857.59</v>
      </c>
      <c r="P2614">
        <f t="shared" si="163"/>
        <v>6857.59</v>
      </c>
    </row>
    <row r="2615" spans="1:16" x14ac:dyDescent="0.2">
      <c r="A2615" s="3" t="s">
        <v>3050</v>
      </c>
      <c r="B2615" s="3" t="s">
        <v>543</v>
      </c>
      <c r="C2615" s="3" t="s">
        <v>566</v>
      </c>
      <c r="D2615" s="3" t="s">
        <v>52</v>
      </c>
      <c r="E2615" s="3" t="s">
        <v>34</v>
      </c>
      <c r="F2615" s="3">
        <v>5108.3599999999997</v>
      </c>
      <c r="G2615" s="3">
        <v>613</v>
      </c>
      <c r="H2615" s="3">
        <v>4495.3599999999997</v>
      </c>
      <c r="I2615" s="3" t="s">
        <v>41</v>
      </c>
      <c r="J2615" s="5">
        <v>1.1363628274487469</v>
      </c>
      <c r="K2615" t="str">
        <f>_xlfn.XLOOKUP(D2615, dim_channels!A:A, dim_channels!C:C, "Not Found")</f>
        <v>OTA</v>
      </c>
      <c r="L2615" t="str">
        <f>_xlfn.XLOOKUP(D2615, dim_channels!A:A, dim_channels!B:B, "Not Found")</f>
        <v>Agoda</v>
      </c>
      <c r="M2615">
        <f t="shared" si="160"/>
        <v>1</v>
      </c>
      <c r="N2615">
        <f t="shared" si="161"/>
        <v>0</v>
      </c>
      <c r="O2615">
        <f t="shared" si="162"/>
        <v>0</v>
      </c>
      <c r="P2615">
        <f t="shared" si="163"/>
        <v>0</v>
      </c>
    </row>
    <row r="2616" spans="1:16" x14ac:dyDescent="0.2">
      <c r="A2616" s="2" t="s">
        <v>3051</v>
      </c>
      <c r="B2616" s="2" t="s">
        <v>1110</v>
      </c>
      <c r="C2616" s="2" t="s">
        <v>276</v>
      </c>
      <c r="D2616" s="2" t="s">
        <v>33</v>
      </c>
      <c r="E2616" s="2" t="s">
        <v>60</v>
      </c>
      <c r="F2616" s="2">
        <v>5322.18</v>
      </c>
      <c r="G2616" s="2">
        <v>0</v>
      </c>
      <c r="H2616" s="2">
        <v>5322.18</v>
      </c>
      <c r="I2616" s="2" t="s">
        <v>29</v>
      </c>
      <c r="J2616" s="4">
        <v>1</v>
      </c>
      <c r="K2616" t="str">
        <f>_xlfn.XLOOKUP(D2616, dim_channels!A:A, dim_channels!C:C, "Not Found")</f>
        <v>OTA</v>
      </c>
      <c r="L2616" t="str">
        <f>_xlfn.XLOOKUP(D2616, dim_channels!A:A, dim_channels!B:B, "Not Found")</f>
        <v>Booking.com</v>
      </c>
      <c r="M2616">
        <f t="shared" si="160"/>
        <v>0</v>
      </c>
      <c r="N2616">
        <f t="shared" si="161"/>
        <v>1</v>
      </c>
      <c r="O2616">
        <f t="shared" si="162"/>
        <v>5322.18</v>
      </c>
      <c r="P2616">
        <f t="shared" si="163"/>
        <v>5322.18</v>
      </c>
    </row>
    <row r="2617" spans="1:16" x14ac:dyDescent="0.2">
      <c r="A2617" s="3" t="s">
        <v>3052</v>
      </c>
      <c r="B2617" s="3" t="s">
        <v>515</v>
      </c>
      <c r="C2617" s="3" t="s">
        <v>520</v>
      </c>
      <c r="D2617" s="3" t="s">
        <v>52</v>
      </c>
      <c r="E2617" s="3" t="s">
        <v>60</v>
      </c>
      <c r="F2617" s="3">
        <v>10440.43</v>
      </c>
      <c r="G2617" s="3">
        <v>0</v>
      </c>
      <c r="H2617" s="3">
        <v>10440.43</v>
      </c>
      <c r="I2617" s="3" t="s">
        <v>29</v>
      </c>
      <c r="J2617" s="5">
        <v>1</v>
      </c>
      <c r="K2617" t="str">
        <f>_xlfn.XLOOKUP(D2617, dim_channels!A:A, dim_channels!C:C, "Not Found")</f>
        <v>OTA</v>
      </c>
      <c r="L2617" t="str">
        <f>_xlfn.XLOOKUP(D2617, dim_channels!A:A, dim_channels!B:B, "Not Found")</f>
        <v>Agoda</v>
      </c>
      <c r="M2617">
        <f t="shared" si="160"/>
        <v>0</v>
      </c>
      <c r="N2617">
        <f t="shared" si="161"/>
        <v>1</v>
      </c>
      <c r="O2617">
        <f t="shared" si="162"/>
        <v>10440.43</v>
      </c>
      <c r="P2617">
        <f t="shared" si="163"/>
        <v>10440.43</v>
      </c>
    </row>
    <row r="2618" spans="1:16" x14ac:dyDescent="0.2">
      <c r="A2618" s="2" t="s">
        <v>3053</v>
      </c>
      <c r="B2618" s="2" t="s">
        <v>401</v>
      </c>
      <c r="C2618" s="2" t="s">
        <v>246</v>
      </c>
      <c r="D2618" s="2" t="s">
        <v>64</v>
      </c>
      <c r="E2618" s="2" t="s">
        <v>115</v>
      </c>
      <c r="F2618" s="2">
        <v>11252.32</v>
      </c>
      <c r="G2618" s="2">
        <v>0</v>
      </c>
      <c r="H2618" s="2">
        <v>11252.32</v>
      </c>
      <c r="I2618" s="2" t="s">
        <v>29</v>
      </c>
      <c r="J2618" s="4">
        <v>1</v>
      </c>
      <c r="K2618" t="str">
        <f>_xlfn.XLOOKUP(D2618, dim_channels!A:A, dim_channels!C:C, "Not Found")</f>
        <v>Direct</v>
      </c>
      <c r="L2618" t="str">
        <f>_xlfn.XLOOKUP(D2618, dim_channels!A:A, dim_channels!B:B, "Not Found")</f>
        <v>Direct Website</v>
      </c>
      <c r="M2618">
        <f t="shared" si="160"/>
        <v>0</v>
      </c>
      <c r="N2618">
        <f t="shared" si="161"/>
        <v>1</v>
      </c>
      <c r="O2618">
        <f t="shared" si="162"/>
        <v>11252.32</v>
      </c>
      <c r="P2618">
        <f t="shared" si="163"/>
        <v>11252.32</v>
      </c>
    </row>
    <row r="2619" spans="1:16" x14ac:dyDescent="0.2">
      <c r="A2619" s="3" t="s">
        <v>3054</v>
      </c>
      <c r="B2619" s="3" t="s">
        <v>82</v>
      </c>
      <c r="C2619" s="3" t="s">
        <v>335</v>
      </c>
      <c r="D2619" s="3" t="s">
        <v>52</v>
      </c>
      <c r="E2619" s="3" t="s">
        <v>34</v>
      </c>
      <c r="F2619" s="3">
        <v>5377.69</v>
      </c>
      <c r="G2619" s="3">
        <v>645.32000000000005</v>
      </c>
      <c r="H2619" s="3">
        <v>4732.37</v>
      </c>
      <c r="I2619" s="3" t="s">
        <v>29</v>
      </c>
      <c r="J2619" s="5">
        <v>1.1363629640116899</v>
      </c>
      <c r="K2619" t="str">
        <f>_xlfn.XLOOKUP(D2619, dim_channels!A:A, dim_channels!C:C, "Not Found")</f>
        <v>OTA</v>
      </c>
      <c r="L2619" t="str">
        <f>_xlfn.XLOOKUP(D2619, dim_channels!A:A, dim_channels!B:B, "Not Found")</f>
        <v>Agoda</v>
      </c>
      <c r="M2619">
        <f t="shared" si="160"/>
        <v>0</v>
      </c>
      <c r="N2619">
        <f t="shared" si="161"/>
        <v>1</v>
      </c>
      <c r="O2619">
        <f t="shared" si="162"/>
        <v>4732.37</v>
      </c>
      <c r="P2619">
        <f t="shared" si="163"/>
        <v>5377.69</v>
      </c>
    </row>
    <row r="2620" spans="1:16" x14ac:dyDescent="0.2">
      <c r="A2620" s="2" t="s">
        <v>3055</v>
      </c>
      <c r="B2620" s="2" t="s">
        <v>155</v>
      </c>
      <c r="C2620" s="2" t="s">
        <v>463</v>
      </c>
      <c r="D2620" s="2" t="s">
        <v>33</v>
      </c>
      <c r="E2620" s="2" t="s">
        <v>60</v>
      </c>
      <c r="F2620" s="2">
        <v>15761.31</v>
      </c>
      <c r="G2620" s="2">
        <v>0</v>
      </c>
      <c r="H2620" s="2">
        <v>15761.31</v>
      </c>
      <c r="I2620" s="2" t="s">
        <v>29</v>
      </c>
      <c r="J2620" s="4">
        <v>1</v>
      </c>
      <c r="K2620" t="str">
        <f>_xlfn.XLOOKUP(D2620, dim_channels!A:A, dim_channels!C:C, "Not Found")</f>
        <v>OTA</v>
      </c>
      <c r="L2620" t="str">
        <f>_xlfn.XLOOKUP(D2620, dim_channels!A:A, dim_channels!B:B, "Not Found")</f>
        <v>Booking.com</v>
      </c>
      <c r="M2620">
        <f t="shared" si="160"/>
        <v>0</v>
      </c>
      <c r="N2620">
        <f t="shared" si="161"/>
        <v>1</v>
      </c>
      <c r="O2620">
        <f t="shared" si="162"/>
        <v>15761.31</v>
      </c>
      <c r="P2620">
        <f t="shared" si="163"/>
        <v>15761.31</v>
      </c>
    </row>
    <row r="2621" spans="1:16" x14ac:dyDescent="0.2">
      <c r="A2621" s="3" t="s">
        <v>3056</v>
      </c>
      <c r="B2621" s="3" t="s">
        <v>247</v>
      </c>
      <c r="C2621" s="3" t="s">
        <v>789</v>
      </c>
      <c r="D2621" s="3" t="s">
        <v>64</v>
      </c>
      <c r="E2621" s="3" t="s">
        <v>34</v>
      </c>
      <c r="F2621" s="3">
        <v>9506.61</v>
      </c>
      <c r="G2621" s="3">
        <v>0</v>
      </c>
      <c r="H2621" s="3">
        <v>9506.61</v>
      </c>
      <c r="I2621" s="3" t="s">
        <v>41</v>
      </c>
      <c r="J2621" s="5">
        <v>1</v>
      </c>
      <c r="K2621" t="str">
        <f>_xlfn.XLOOKUP(D2621, dim_channels!A:A, dim_channels!C:C, "Not Found")</f>
        <v>Direct</v>
      </c>
      <c r="L2621" t="str">
        <f>_xlfn.XLOOKUP(D2621, dim_channels!A:A, dim_channels!B:B, "Not Found")</f>
        <v>Direct Website</v>
      </c>
      <c r="M2621">
        <f t="shared" si="160"/>
        <v>1</v>
      </c>
      <c r="N2621">
        <f t="shared" si="161"/>
        <v>0</v>
      </c>
      <c r="O2621">
        <f t="shared" si="162"/>
        <v>0</v>
      </c>
      <c r="P2621">
        <f t="shared" si="163"/>
        <v>0</v>
      </c>
    </row>
    <row r="2622" spans="1:16" x14ac:dyDescent="0.2">
      <c r="A2622" s="2" t="s">
        <v>3057</v>
      </c>
      <c r="B2622" s="2" t="s">
        <v>334</v>
      </c>
      <c r="C2622" s="2" t="s">
        <v>55</v>
      </c>
      <c r="D2622" s="2" t="s">
        <v>45</v>
      </c>
      <c r="E2622" s="2" t="s">
        <v>46</v>
      </c>
      <c r="F2622" s="2">
        <v>8424.0400000000009</v>
      </c>
      <c r="G2622" s="2">
        <v>421.2</v>
      </c>
      <c r="H2622" s="2">
        <v>8002.84</v>
      </c>
      <c r="I2622" s="2" t="s">
        <v>29</v>
      </c>
      <c r="J2622" s="4">
        <v>1.052631315882862</v>
      </c>
      <c r="K2622" t="str">
        <f>_xlfn.XLOOKUP(D2622, dim_channels!A:A, dim_channels!C:C, "Not Found")</f>
        <v>Corporate</v>
      </c>
      <c r="L2622" t="str">
        <f>_xlfn.XLOOKUP(D2622, dim_channels!A:A, dim_channels!B:B, "Not Found")</f>
        <v>Corporate Direct</v>
      </c>
      <c r="M2622">
        <f t="shared" si="160"/>
        <v>0</v>
      </c>
      <c r="N2622">
        <f t="shared" si="161"/>
        <v>1</v>
      </c>
      <c r="O2622">
        <f t="shared" si="162"/>
        <v>8002.84</v>
      </c>
      <c r="P2622">
        <f t="shared" si="163"/>
        <v>8424.0400000000009</v>
      </c>
    </row>
    <row r="2623" spans="1:16" x14ac:dyDescent="0.2">
      <c r="A2623" s="3" t="s">
        <v>3058</v>
      </c>
      <c r="B2623" s="3" t="s">
        <v>534</v>
      </c>
      <c r="C2623" s="3" t="s">
        <v>612</v>
      </c>
      <c r="D2623" s="3" t="s">
        <v>45</v>
      </c>
      <c r="E2623" s="3" t="s">
        <v>46</v>
      </c>
      <c r="F2623" s="3">
        <v>3784.66</v>
      </c>
      <c r="G2623" s="3">
        <v>189.23</v>
      </c>
      <c r="H2623" s="3">
        <v>3595.43</v>
      </c>
      <c r="I2623" s="3" t="s">
        <v>29</v>
      </c>
      <c r="J2623" s="5">
        <v>1.0526307006394231</v>
      </c>
      <c r="K2623" t="str">
        <f>_xlfn.XLOOKUP(D2623, dim_channels!A:A, dim_channels!C:C, "Not Found")</f>
        <v>Corporate</v>
      </c>
      <c r="L2623" t="str">
        <f>_xlfn.XLOOKUP(D2623, dim_channels!A:A, dim_channels!B:B, "Not Found")</f>
        <v>Corporate Direct</v>
      </c>
      <c r="M2623">
        <f t="shared" si="160"/>
        <v>0</v>
      </c>
      <c r="N2623">
        <f t="shared" si="161"/>
        <v>1</v>
      </c>
      <c r="O2623">
        <f t="shared" si="162"/>
        <v>3595.43</v>
      </c>
      <c r="P2623">
        <f t="shared" si="163"/>
        <v>3784.66</v>
      </c>
    </row>
    <row r="2624" spans="1:16" x14ac:dyDescent="0.2">
      <c r="A2624" s="2" t="s">
        <v>3059</v>
      </c>
      <c r="B2624" s="2" t="s">
        <v>123</v>
      </c>
      <c r="C2624" s="2" t="s">
        <v>285</v>
      </c>
      <c r="D2624" s="2" t="s">
        <v>52</v>
      </c>
      <c r="E2624" s="2" t="s">
        <v>34</v>
      </c>
      <c r="F2624" s="2">
        <v>2274.0100000000002</v>
      </c>
      <c r="G2624" s="2">
        <v>272.88</v>
      </c>
      <c r="H2624" s="2">
        <v>2001.13</v>
      </c>
      <c r="I2624" s="2" t="s">
        <v>29</v>
      </c>
      <c r="J2624" s="4">
        <v>1.1363629549304639</v>
      </c>
      <c r="K2624" t="str">
        <f>_xlfn.XLOOKUP(D2624, dim_channels!A:A, dim_channels!C:C, "Not Found")</f>
        <v>OTA</v>
      </c>
      <c r="L2624" t="str">
        <f>_xlfn.XLOOKUP(D2624, dim_channels!A:A, dim_channels!B:B, "Not Found")</f>
        <v>Agoda</v>
      </c>
      <c r="M2624">
        <f t="shared" si="160"/>
        <v>0</v>
      </c>
      <c r="N2624">
        <f t="shared" si="161"/>
        <v>1</v>
      </c>
      <c r="O2624">
        <f t="shared" si="162"/>
        <v>2001.13</v>
      </c>
      <c r="P2624">
        <f t="shared" si="163"/>
        <v>2274.0100000000002</v>
      </c>
    </row>
    <row r="2625" spans="1:16" x14ac:dyDescent="0.2">
      <c r="A2625" s="3" t="s">
        <v>3060</v>
      </c>
      <c r="B2625" s="3" t="s">
        <v>370</v>
      </c>
      <c r="C2625" s="3" t="s">
        <v>193</v>
      </c>
      <c r="D2625" s="3" t="s">
        <v>52</v>
      </c>
      <c r="E2625" s="3" t="s">
        <v>34</v>
      </c>
      <c r="F2625" s="3">
        <v>12784.16</v>
      </c>
      <c r="G2625" s="3">
        <v>1534.1</v>
      </c>
      <c r="H2625" s="3">
        <v>11250.06</v>
      </c>
      <c r="I2625" s="3" t="s">
        <v>29</v>
      </c>
      <c r="J2625" s="5">
        <v>1.1363637171712859</v>
      </c>
      <c r="K2625" t="str">
        <f>_xlfn.XLOOKUP(D2625, dim_channels!A:A, dim_channels!C:C, "Not Found")</f>
        <v>OTA</v>
      </c>
      <c r="L2625" t="str">
        <f>_xlfn.XLOOKUP(D2625, dim_channels!A:A, dim_channels!B:B, "Not Found")</f>
        <v>Agoda</v>
      </c>
      <c r="M2625">
        <f t="shared" si="160"/>
        <v>0</v>
      </c>
      <c r="N2625">
        <f t="shared" si="161"/>
        <v>1</v>
      </c>
      <c r="O2625">
        <f t="shared" si="162"/>
        <v>11250.06</v>
      </c>
      <c r="P2625">
        <f t="shared" si="163"/>
        <v>12784.16</v>
      </c>
    </row>
    <row r="2626" spans="1:16" x14ac:dyDescent="0.2">
      <c r="A2626" s="2" t="s">
        <v>3061</v>
      </c>
      <c r="B2626" s="2" t="s">
        <v>112</v>
      </c>
      <c r="C2626" s="2" t="s">
        <v>210</v>
      </c>
      <c r="D2626" s="2" t="s">
        <v>33</v>
      </c>
      <c r="E2626" s="2" t="s">
        <v>60</v>
      </c>
      <c r="F2626" s="2">
        <v>9019.86</v>
      </c>
      <c r="G2626" s="2">
        <v>0</v>
      </c>
      <c r="H2626" s="2">
        <v>9019.86</v>
      </c>
      <c r="I2626" s="2" t="s">
        <v>29</v>
      </c>
      <c r="J2626" s="4">
        <v>1</v>
      </c>
      <c r="K2626" t="str">
        <f>_xlfn.XLOOKUP(D2626, dim_channels!A:A, dim_channels!C:C, "Not Found")</f>
        <v>OTA</v>
      </c>
      <c r="L2626" t="str">
        <f>_xlfn.XLOOKUP(D2626, dim_channels!A:A, dim_channels!B:B, "Not Found")</f>
        <v>Booking.com</v>
      </c>
      <c r="M2626">
        <f t="shared" si="160"/>
        <v>0</v>
      </c>
      <c r="N2626">
        <f t="shared" si="161"/>
        <v>1</v>
      </c>
      <c r="O2626">
        <f t="shared" si="162"/>
        <v>9019.86</v>
      </c>
      <c r="P2626">
        <f t="shared" si="163"/>
        <v>9019.86</v>
      </c>
    </row>
    <row r="2627" spans="1:16" x14ac:dyDescent="0.2">
      <c r="A2627" s="3" t="s">
        <v>3062</v>
      </c>
      <c r="B2627" s="3" t="s">
        <v>186</v>
      </c>
      <c r="C2627" s="3" t="s">
        <v>443</v>
      </c>
      <c r="D2627" s="3" t="s">
        <v>33</v>
      </c>
      <c r="E2627" s="3" t="s">
        <v>60</v>
      </c>
      <c r="F2627" s="3">
        <v>20055.96</v>
      </c>
      <c r="G2627" s="3">
        <v>0</v>
      </c>
      <c r="H2627" s="3">
        <v>20055.96</v>
      </c>
      <c r="I2627" s="3" t="s">
        <v>29</v>
      </c>
      <c r="J2627" s="5">
        <v>1</v>
      </c>
      <c r="K2627" t="str">
        <f>_xlfn.XLOOKUP(D2627, dim_channels!A:A, dim_channels!C:C, "Not Found")</f>
        <v>OTA</v>
      </c>
      <c r="L2627" t="str">
        <f>_xlfn.XLOOKUP(D2627, dim_channels!A:A, dim_channels!B:B, "Not Found")</f>
        <v>Booking.com</v>
      </c>
      <c r="M2627">
        <f t="shared" ref="M2627:M2690" si="164">IF(I2627="Cancelled",1,0)</f>
        <v>0</v>
      </c>
      <c r="N2627">
        <f t="shared" ref="N2627:N2690" si="165">IF(TRIM(UPPER(I2627))="CHECKED-OUT",1,0)</f>
        <v>1</v>
      </c>
      <c r="O2627">
        <f t="shared" ref="O2627:O2690" si="166">IF(TRIM(UPPER(I2627))="CHECKED-OUT",H2627,0)</f>
        <v>20055.96</v>
      </c>
      <c r="P2627">
        <f t="shared" ref="P2627:P2690" si="167">IF(TRIM(UPPER(I2627))="CHECKED-OUT",F2627,0)</f>
        <v>20055.96</v>
      </c>
    </row>
    <row r="2628" spans="1:16" x14ac:dyDescent="0.2">
      <c r="A2628" s="2" t="s">
        <v>3063</v>
      </c>
      <c r="B2628" s="2" t="s">
        <v>303</v>
      </c>
      <c r="C2628" s="2" t="s">
        <v>983</v>
      </c>
      <c r="D2628" s="2" t="s">
        <v>64</v>
      </c>
      <c r="E2628" s="2" t="s">
        <v>115</v>
      </c>
      <c r="F2628" s="2">
        <v>29208.57</v>
      </c>
      <c r="G2628" s="2">
        <v>0</v>
      </c>
      <c r="H2628" s="2">
        <v>29208.57</v>
      </c>
      <c r="I2628" s="2" t="s">
        <v>56</v>
      </c>
      <c r="J2628" s="4">
        <v>1</v>
      </c>
      <c r="K2628" t="str">
        <f>_xlfn.XLOOKUP(D2628, dim_channels!A:A, dim_channels!C:C, "Not Found")</f>
        <v>Direct</v>
      </c>
      <c r="L2628" t="str">
        <f>_xlfn.XLOOKUP(D2628, dim_channels!A:A, dim_channels!B:B, "Not Found")</f>
        <v>Direct Website</v>
      </c>
      <c r="M2628">
        <f t="shared" si="164"/>
        <v>0</v>
      </c>
      <c r="N2628">
        <f t="shared" si="165"/>
        <v>0</v>
      </c>
      <c r="O2628">
        <f t="shared" si="166"/>
        <v>0</v>
      </c>
      <c r="P2628">
        <f t="shared" si="167"/>
        <v>0</v>
      </c>
    </row>
    <row r="2629" spans="1:16" x14ac:dyDescent="0.2">
      <c r="A2629" s="3" t="s">
        <v>3064</v>
      </c>
      <c r="B2629" s="3" t="s">
        <v>655</v>
      </c>
      <c r="C2629" s="3" t="s">
        <v>492</v>
      </c>
      <c r="D2629" s="3" t="s">
        <v>114</v>
      </c>
      <c r="E2629" s="3" t="s">
        <v>46</v>
      </c>
      <c r="F2629" s="3">
        <v>17160.41</v>
      </c>
      <c r="G2629" s="3">
        <v>1716.04</v>
      </c>
      <c r="H2629" s="3">
        <v>15444.37</v>
      </c>
      <c r="I2629" s="3" t="s">
        <v>56</v>
      </c>
      <c r="J2629" s="5">
        <v>1.1111110391683181</v>
      </c>
      <c r="K2629" t="str">
        <f>_xlfn.XLOOKUP(D2629, dim_channels!A:A, dim_channels!C:C, "Not Found")</f>
        <v>Offline</v>
      </c>
      <c r="L2629" t="str">
        <f>_xlfn.XLOOKUP(D2629, dim_channels!A:A, dim_channels!B:B, "Not Found")</f>
        <v>Travel Agency</v>
      </c>
      <c r="M2629">
        <f t="shared" si="164"/>
        <v>0</v>
      </c>
      <c r="N2629">
        <f t="shared" si="165"/>
        <v>0</v>
      </c>
      <c r="O2629">
        <f t="shared" si="166"/>
        <v>0</v>
      </c>
      <c r="P2629">
        <f t="shared" si="167"/>
        <v>0</v>
      </c>
    </row>
    <row r="2630" spans="1:16" x14ac:dyDescent="0.2">
      <c r="A2630" s="2" t="s">
        <v>3065</v>
      </c>
      <c r="B2630" s="2" t="s">
        <v>515</v>
      </c>
      <c r="C2630" s="2" t="s">
        <v>822</v>
      </c>
      <c r="D2630" s="2" t="s">
        <v>52</v>
      </c>
      <c r="E2630" s="2" t="s">
        <v>60</v>
      </c>
      <c r="F2630" s="2">
        <v>4221.58</v>
      </c>
      <c r="G2630" s="2">
        <v>0</v>
      </c>
      <c r="H2630" s="2">
        <v>4221.58</v>
      </c>
      <c r="I2630" s="2" t="s">
        <v>29</v>
      </c>
      <c r="J2630" s="4">
        <v>1</v>
      </c>
      <c r="K2630" t="str">
        <f>_xlfn.XLOOKUP(D2630, dim_channels!A:A, dim_channels!C:C, "Not Found")</f>
        <v>OTA</v>
      </c>
      <c r="L2630" t="str">
        <f>_xlfn.XLOOKUP(D2630, dim_channels!A:A, dim_channels!B:B, "Not Found")</f>
        <v>Agoda</v>
      </c>
      <c r="M2630">
        <f t="shared" si="164"/>
        <v>0</v>
      </c>
      <c r="N2630">
        <f t="shared" si="165"/>
        <v>1</v>
      </c>
      <c r="O2630">
        <f t="shared" si="166"/>
        <v>4221.58</v>
      </c>
      <c r="P2630">
        <f t="shared" si="167"/>
        <v>4221.58</v>
      </c>
    </row>
    <row r="2631" spans="1:16" x14ac:dyDescent="0.2">
      <c r="A2631" s="3" t="s">
        <v>3066</v>
      </c>
      <c r="B2631" s="3" t="s">
        <v>917</v>
      </c>
      <c r="C2631" s="3" t="s">
        <v>3067</v>
      </c>
      <c r="D2631" s="3" t="s">
        <v>27</v>
      </c>
      <c r="E2631" s="3" t="s">
        <v>28</v>
      </c>
      <c r="F2631" s="3">
        <v>6649.33</v>
      </c>
      <c r="G2631" s="3">
        <v>1196.8800000000001</v>
      </c>
      <c r="H2631" s="3">
        <v>5452.45</v>
      </c>
      <c r="I2631" s="3" t="s">
        <v>56</v>
      </c>
      <c r="J2631" s="5">
        <v>1.2195123293198471</v>
      </c>
      <c r="K2631" t="str">
        <f>_xlfn.XLOOKUP(D2631, dim_channels!A:A, dim_channels!C:C, "Not Found")</f>
        <v>OTA</v>
      </c>
      <c r="L2631" t="str">
        <f>_xlfn.XLOOKUP(D2631, dim_channels!A:A, dim_channels!B:B, "Not Found")</f>
        <v>Expedia</v>
      </c>
      <c r="M2631">
        <f t="shared" si="164"/>
        <v>0</v>
      </c>
      <c r="N2631">
        <f t="shared" si="165"/>
        <v>0</v>
      </c>
      <c r="O2631">
        <f t="shared" si="166"/>
        <v>0</v>
      </c>
      <c r="P2631">
        <f t="shared" si="167"/>
        <v>0</v>
      </c>
    </row>
    <row r="2632" spans="1:16" x14ac:dyDescent="0.2">
      <c r="A2632" s="2" t="s">
        <v>3068</v>
      </c>
      <c r="B2632" s="2" t="s">
        <v>378</v>
      </c>
      <c r="C2632" s="2" t="s">
        <v>454</v>
      </c>
      <c r="D2632" s="2" t="s">
        <v>45</v>
      </c>
      <c r="E2632" s="2" t="s">
        <v>46</v>
      </c>
      <c r="F2632" s="2">
        <v>2390.6999999999998</v>
      </c>
      <c r="G2632" s="2">
        <v>119.54</v>
      </c>
      <c r="H2632" s="2">
        <v>2271.16</v>
      </c>
      <c r="I2632" s="2" t="s">
        <v>56</v>
      </c>
      <c r="J2632" s="4">
        <v>1.052633896334912</v>
      </c>
      <c r="K2632" t="str">
        <f>_xlfn.XLOOKUP(D2632, dim_channels!A:A, dim_channels!C:C, "Not Found")</f>
        <v>Corporate</v>
      </c>
      <c r="L2632" t="str">
        <f>_xlfn.XLOOKUP(D2632, dim_channels!A:A, dim_channels!B:B, "Not Found")</f>
        <v>Corporate Direct</v>
      </c>
      <c r="M2632">
        <f t="shared" si="164"/>
        <v>0</v>
      </c>
      <c r="N2632">
        <f t="shared" si="165"/>
        <v>0</v>
      </c>
      <c r="O2632">
        <f t="shared" si="166"/>
        <v>0</v>
      </c>
      <c r="P2632">
        <f t="shared" si="167"/>
        <v>0</v>
      </c>
    </row>
    <row r="2633" spans="1:16" x14ac:dyDescent="0.2">
      <c r="A2633" s="3" t="s">
        <v>3069</v>
      </c>
      <c r="B2633" s="3" t="s">
        <v>213</v>
      </c>
      <c r="C2633" s="3" t="s">
        <v>420</v>
      </c>
      <c r="D2633" s="3" t="s">
        <v>27</v>
      </c>
      <c r="E2633" s="3" t="s">
        <v>60</v>
      </c>
      <c r="F2633" s="3">
        <v>3186.56</v>
      </c>
      <c r="G2633" s="3">
        <v>0</v>
      </c>
      <c r="H2633" s="3">
        <v>3186.56</v>
      </c>
      <c r="I2633" s="3" t="s">
        <v>29</v>
      </c>
      <c r="J2633" s="5">
        <v>1</v>
      </c>
      <c r="K2633" t="str">
        <f>_xlfn.XLOOKUP(D2633, dim_channels!A:A, dim_channels!C:C, "Not Found")</f>
        <v>OTA</v>
      </c>
      <c r="L2633" t="str">
        <f>_xlfn.XLOOKUP(D2633, dim_channels!A:A, dim_channels!B:B, "Not Found")</f>
        <v>Expedia</v>
      </c>
      <c r="M2633">
        <f t="shared" si="164"/>
        <v>0</v>
      </c>
      <c r="N2633">
        <f t="shared" si="165"/>
        <v>1</v>
      </c>
      <c r="O2633">
        <f t="shared" si="166"/>
        <v>3186.56</v>
      </c>
      <c r="P2633">
        <f t="shared" si="167"/>
        <v>3186.56</v>
      </c>
    </row>
    <row r="2634" spans="1:16" x14ac:dyDescent="0.2">
      <c r="A2634" s="2" t="s">
        <v>3070</v>
      </c>
      <c r="B2634" s="2" t="s">
        <v>215</v>
      </c>
      <c r="C2634" s="2" t="s">
        <v>478</v>
      </c>
      <c r="D2634" s="2" t="s">
        <v>27</v>
      </c>
      <c r="E2634" s="2" t="s">
        <v>28</v>
      </c>
      <c r="F2634" s="2">
        <v>11619.05</v>
      </c>
      <c r="G2634" s="2">
        <v>2091.4299999999998</v>
      </c>
      <c r="H2634" s="2">
        <v>9527.6200000000008</v>
      </c>
      <c r="I2634" s="2" t="s">
        <v>29</v>
      </c>
      <c r="J2634" s="4">
        <v>1.21951232311952</v>
      </c>
      <c r="K2634" t="str">
        <f>_xlfn.XLOOKUP(D2634, dim_channels!A:A, dim_channels!C:C, "Not Found")</f>
        <v>OTA</v>
      </c>
      <c r="L2634" t="str">
        <f>_xlfn.XLOOKUP(D2634, dim_channels!A:A, dim_channels!B:B, "Not Found")</f>
        <v>Expedia</v>
      </c>
      <c r="M2634">
        <f t="shared" si="164"/>
        <v>0</v>
      </c>
      <c r="N2634">
        <f t="shared" si="165"/>
        <v>1</v>
      </c>
      <c r="O2634">
        <f t="shared" si="166"/>
        <v>9527.6200000000008</v>
      </c>
      <c r="P2634">
        <f t="shared" si="167"/>
        <v>11619.05</v>
      </c>
    </row>
    <row r="2635" spans="1:16" x14ac:dyDescent="0.2">
      <c r="A2635" s="3" t="s">
        <v>3071</v>
      </c>
      <c r="B2635" s="3" t="s">
        <v>151</v>
      </c>
      <c r="C2635" s="3" t="s">
        <v>553</v>
      </c>
      <c r="D2635" s="3" t="s">
        <v>52</v>
      </c>
      <c r="E2635" s="3" t="s">
        <v>34</v>
      </c>
      <c r="F2635" s="3">
        <v>7328.12</v>
      </c>
      <c r="G2635" s="3">
        <v>879.37</v>
      </c>
      <c r="H2635" s="3">
        <v>6448.75</v>
      </c>
      <c r="I2635" s="3" t="s">
        <v>29</v>
      </c>
      <c r="J2635" s="5">
        <v>1.136362861019578</v>
      </c>
      <c r="K2635" t="str">
        <f>_xlfn.XLOOKUP(D2635, dim_channels!A:A, dim_channels!C:C, "Not Found")</f>
        <v>OTA</v>
      </c>
      <c r="L2635" t="str">
        <f>_xlfn.XLOOKUP(D2635, dim_channels!A:A, dim_channels!B:B, "Not Found")</f>
        <v>Agoda</v>
      </c>
      <c r="M2635">
        <f t="shared" si="164"/>
        <v>0</v>
      </c>
      <c r="N2635">
        <f t="shared" si="165"/>
        <v>1</v>
      </c>
      <c r="O2635">
        <f t="shared" si="166"/>
        <v>6448.75</v>
      </c>
      <c r="P2635">
        <f t="shared" si="167"/>
        <v>7328.12</v>
      </c>
    </row>
    <row r="2636" spans="1:16" x14ac:dyDescent="0.2">
      <c r="A2636" s="2" t="s">
        <v>3072</v>
      </c>
      <c r="B2636" s="2" t="s">
        <v>451</v>
      </c>
      <c r="C2636" s="2" t="s">
        <v>364</v>
      </c>
      <c r="D2636" s="2" t="s">
        <v>114</v>
      </c>
      <c r="E2636" s="2" t="s">
        <v>115</v>
      </c>
      <c r="F2636" s="2">
        <v>14473.39</v>
      </c>
      <c r="G2636" s="2">
        <v>1447.34</v>
      </c>
      <c r="H2636" s="2">
        <v>13026.05</v>
      </c>
      <c r="I2636" s="2" t="s">
        <v>29</v>
      </c>
      <c r="J2636" s="4">
        <v>1.11111119641027</v>
      </c>
      <c r="K2636" t="str">
        <f>_xlfn.XLOOKUP(D2636, dim_channels!A:A, dim_channels!C:C, "Not Found")</f>
        <v>Offline</v>
      </c>
      <c r="L2636" t="str">
        <f>_xlfn.XLOOKUP(D2636, dim_channels!A:A, dim_channels!B:B, "Not Found")</f>
        <v>Travel Agency</v>
      </c>
      <c r="M2636">
        <f t="shared" si="164"/>
        <v>0</v>
      </c>
      <c r="N2636">
        <f t="shared" si="165"/>
        <v>1</v>
      </c>
      <c r="O2636">
        <f t="shared" si="166"/>
        <v>13026.05</v>
      </c>
      <c r="P2636">
        <f t="shared" si="167"/>
        <v>14473.39</v>
      </c>
    </row>
    <row r="2637" spans="1:16" x14ac:dyDescent="0.2">
      <c r="A2637" s="3" t="s">
        <v>3073</v>
      </c>
      <c r="B2637" s="3" t="s">
        <v>452</v>
      </c>
      <c r="C2637" s="3" t="s">
        <v>391</v>
      </c>
      <c r="D2637" s="3" t="s">
        <v>45</v>
      </c>
      <c r="E2637" s="3" t="s">
        <v>89</v>
      </c>
      <c r="F2637" s="3">
        <v>2751.22</v>
      </c>
      <c r="G2637" s="3">
        <v>0</v>
      </c>
      <c r="H2637" s="3">
        <v>2751.22</v>
      </c>
      <c r="I2637" s="3" t="s">
        <v>29</v>
      </c>
      <c r="J2637" s="5">
        <v>1</v>
      </c>
      <c r="K2637" t="str">
        <f>_xlfn.XLOOKUP(D2637, dim_channels!A:A, dim_channels!C:C, "Not Found")</f>
        <v>Corporate</v>
      </c>
      <c r="L2637" t="str">
        <f>_xlfn.XLOOKUP(D2637, dim_channels!A:A, dim_channels!B:B, "Not Found")</f>
        <v>Corporate Direct</v>
      </c>
      <c r="M2637">
        <f t="shared" si="164"/>
        <v>0</v>
      </c>
      <c r="N2637">
        <f t="shared" si="165"/>
        <v>1</v>
      </c>
      <c r="O2637">
        <f t="shared" si="166"/>
        <v>2751.22</v>
      </c>
      <c r="P2637">
        <f t="shared" si="167"/>
        <v>2751.22</v>
      </c>
    </row>
    <row r="2638" spans="1:16" x14ac:dyDescent="0.2">
      <c r="A2638" s="2" t="s">
        <v>3074</v>
      </c>
      <c r="B2638" s="2" t="s">
        <v>193</v>
      </c>
      <c r="C2638" s="2" t="s">
        <v>472</v>
      </c>
      <c r="D2638" s="2" t="s">
        <v>52</v>
      </c>
      <c r="E2638" s="2" t="s">
        <v>34</v>
      </c>
      <c r="F2638" s="2">
        <v>18175.96</v>
      </c>
      <c r="G2638" s="2">
        <v>2181.12</v>
      </c>
      <c r="H2638" s="2">
        <v>15994.84</v>
      </c>
      <c r="I2638" s="2" t="s">
        <v>41</v>
      </c>
      <c r="J2638" s="4">
        <v>1.1363639773827059</v>
      </c>
      <c r="K2638" t="str">
        <f>_xlfn.XLOOKUP(D2638, dim_channels!A:A, dim_channels!C:C, "Not Found")</f>
        <v>OTA</v>
      </c>
      <c r="L2638" t="str">
        <f>_xlfn.XLOOKUP(D2638, dim_channels!A:A, dim_channels!B:B, "Not Found")</f>
        <v>Agoda</v>
      </c>
      <c r="M2638">
        <f t="shared" si="164"/>
        <v>1</v>
      </c>
      <c r="N2638">
        <f t="shared" si="165"/>
        <v>0</v>
      </c>
      <c r="O2638">
        <f t="shared" si="166"/>
        <v>0</v>
      </c>
      <c r="P2638">
        <f t="shared" si="167"/>
        <v>0</v>
      </c>
    </row>
    <row r="2639" spans="1:16" x14ac:dyDescent="0.2">
      <c r="A2639" s="3" t="s">
        <v>3075</v>
      </c>
      <c r="B2639" s="3" t="s">
        <v>475</v>
      </c>
      <c r="C2639" s="3" t="s">
        <v>475</v>
      </c>
      <c r="D2639" s="3" t="s">
        <v>52</v>
      </c>
      <c r="E2639" s="3" t="s">
        <v>60</v>
      </c>
      <c r="F2639" s="3">
        <v>6240.37</v>
      </c>
      <c r="G2639" s="3">
        <v>0</v>
      </c>
      <c r="H2639" s="3">
        <v>6240.37</v>
      </c>
      <c r="I2639" s="3" t="s">
        <v>41</v>
      </c>
      <c r="J2639" s="5">
        <v>1</v>
      </c>
      <c r="K2639" t="str">
        <f>_xlfn.XLOOKUP(D2639, dim_channels!A:A, dim_channels!C:C, "Not Found")</f>
        <v>OTA</v>
      </c>
      <c r="L2639" t="str">
        <f>_xlfn.XLOOKUP(D2639, dim_channels!A:A, dim_channels!B:B, "Not Found")</f>
        <v>Agoda</v>
      </c>
      <c r="M2639">
        <f t="shared" si="164"/>
        <v>1</v>
      </c>
      <c r="N2639">
        <f t="shared" si="165"/>
        <v>0</v>
      </c>
      <c r="O2639">
        <f t="shared" si="166"/>
        <v>0</v>
      </c>
      <c r="P2639">
        <f t="shared" si="167"/>
        <v>0</v>
      </c>
    </row>
    <row r="2640" spans="1:16" x14ac:dyDescent="0.2">
      <c r="A2640" s="2" t="s">
        <v>3076</v>
      </c>
      <c r="B2640" s="2" t="s">
        <v>807</v>
      </c>
      <c r="C2640" s="2" t="s">
        <v>37</v>
      </c>
      <c r="D2640" s="2" t="s">
        <v>52</v>
      </c>
      <c r="E2640" s="2" t="s">
        <v>34</v>
      </c>
      <c r="F2640" s="2">
        <v>9344.94</v>
      </c>
      <c r="G2640" s="2">
        <v>1121.3900000000001</v>
      </c>
      <c r="H2640" s="2">
        <v>8223.5499999999993</v>
      </c>
      <c r="I2640" s="2" t="s">
        <v>29</v>
      </c>
      <c r="J2640" s="4">
        <v>1.136363249448231</v>
      </c>
      <c r="K2640" t="str">
        <f>_xlfn.XLOOKUP(D2640, dim_channels!A:A, dim_channels!C:C, "Not Found")</f>
        <v>OTA</v>
      </c>
      <c r="L2640" t="str">
        <f>_xlfn.XLOOKUP(D2640, dim_channels!A:A, dim_channels!B:B, "Not Found")</f>
        <v>Agoda</v>
      </c>
      <c r="M2640">
        <f t="shared" si="164"/>
        <v>0</v>
      </c>
      <c r="N2640">
        <f t="shared" si="165"/>
        <v>1</v>
      </c>
      <c r="O2640">
        <f t="shared" si="166"/>
        <v>8223.5499999999993</v>
      </c>
      <c r="P2640">
        <f t="shared" si="167"/>
        <v>9344.94</v>
      </c>
    </row>
    <row r="2641" spans="1:16" x14ac:dyDescent="0.2">
      <c r="A2641" s="3" t="s">
        <v>3077</v>
      </c>
      <c r="B2641" s="3" t="s">
        <v>634</v>
      </c>
      <c r="C2641" s="3" t="s">
        <v>564</v>
      </c>
      <c r="D2641" s="3" t="s">
        <v>45</v>
      </c>
      <c r="E2641" s="3" t="s">
        <v>89</v>
      </c>
      <c r="F2641" s="3">
        <v>2496.14</v>
      </c>
      <c r="G2641" s="3">
        <v>0</v>
      </c>
      <c r="H2641" s="3">
        <v>2496.14</v>
      </c>
      <c r="I2641" s="3" t="s">
        <v>29</v>
      </c>
      <c r="J2641" s="5">
        <v>1</v>
      </c>
      <c r="K2641" t="str">
        <f>_xlfn.XLOOKUP(D2641, dim_channels!A:A, dim_channels!C:C, "Not Found")</f>
        <v>Corporate</v>
      </c>
      <c r="L2641" t="str">
        <f>_xlfn.XLOOKUP(D2641, dim_channels!A:A, dim_channels!B:B, "Not Found")</f>
        <v>Corporate Direct</v>
      </c>
      <c r="M2641">
        <f t="shared" si="164"/>
        <v>0</v>
      </c>
      <c r="N2641">
        <f t="shared" si="165"/>
        <v>1</v>
      </c>
      <c r="O2641">
        <f t="shared" si="166"/>
        <v>2496.14</v>
      </c>
      <c r="P2641">
        <f t="shared" si="167"/>
        <v>2496.14</v>
      </c>
    </row>
    <row r="2642" spans="1:16" x14ac:dyDescent="0.2">
      <c r="A2642" s="2" t="s">
        <v>3078</v>
      </c>
      <c r="B2642" s="2" t="s">
        <v>971</v>
      </c>
      <c r="C2642" s="2" t="s">
        <v>626</v>
      </c>
      <c r="D2642" s="2" t="s">
        <v>52</v>
      </c>
      <c r="E2642" s="2" t="s">
        <v>60</v>
      </c>
      <c r="F2642" s="2">
        <v>4515.55</v>
      </c>
      <c r="G2642" s="2">
        <v>0</v>
      </c>
      <c r="H2642" s="2">
        <v>4515.55</v>
      </c>
      <c r="I2642" s="2" t="s">
        <v>41</v>
      </c>
      <c r="J2642" s="4">
        <v>1</v>
      </c>
      <c r="K2642" t="str">
        <f>_xlfn.XLOOKUP(D2642, dim_channels!A:A, dim_channels!C:C, "Not Found")</f>
        <v>OTA</v>
      </c>
      <c r="L2642" t="str">
        <f>_xlfn.XLOOKUP(D2642, dim_channels!A:A, dim_channels!B:B, "Not Found")</f>
        <v>Agoda</v>
      </c>
      <c r="M2642">
        <f t="shared" si="164"/>
        <v>1</v>
      </c>
      <c r="N2642">
        <f t="shared" si="165"/>
        <v>0</v>
      </c>
      <c r="O2642">
        <f t="shared" si="166"/>
        <v>0</v>
      </c>
      <c r="P2642">
        <f t="shared" si="167"/>
        <v>0</v>
      </c>
    </row>
    <row r="2643" spans="1:16" x14ac:dyDescent="0.2">
      <c r="A2643" s="3" t="s">
        <v>3079</v>
      </c>
      <c r="B2643" s="3" t="s">
        <v>846</v>
      </c>
      <c r="C2643" s="3" t="s">
        <v>418</v>
      </c>
      <c r="D2643" s="3" t="s">
        <v>64</v>
      </c>
      <c r="E2643" s="3" t="s">
        <v>34</v>
      </c>
      <c r="F2643" s="3">
        <v>17578.37</v>
      </c>
      <c r="G2643" s="3">
        <v>0</v>
      </c>
      <c r="H2643" s="3">
        <v>17578.37</v>
      </c>
      <c r="I2643" s="3" t="s">
        <v>29</v>
      </c>
      <c r="J2643" s="5">
        <v>1</v>
      </c>
      <c r="K2643" t="str">
        <f>_xlfn.XLOOKUP(D2643, dim_channels!A:A, dim_channels!C:C, "Not Found")</f>
        <v>Direct</v>
      </c>
      <c r="L2643" t="str">
        <f>_xlfn.XLOOKUP(D2643, dim_channels!A:A, dim_channels!B:B, "Not Found")</f>
        <v>Direct Website</v>
      </c>
      <c r="M2643">
        <f t="shared" si="164"/>
        <v>0</v>
      </c>
      <c r="N2643">
        <f t="shared" si="165"/>
        <v>1</v>
      </c>
      <c r="O2643">
        <f t="shared" si="166"/>
        <v>17578.37</v>
      </c>
      <c r="P2643">
        <f t="shared" si="167"/>
        <v>17578.37</v>
      </c>
    </row>
    <row r="2644" spans="1:16" x14ac:dyDescent="0.2">
      <c r="A2644" s="2" t="s">
        <v>3080</v>
      </c>
      <c r="B2644" s="2" t="s">
        <v>839</v>
      </c>
      <c r="C2644" s="2" t="s">
        <v>986</v>
      </c>
      <c r="D2644" s="2" t="s">
        <v>52</v>
      </c>
      <c r="E2644" s="2" t="s">
        <v>60</v>
      </c>
      <c r="F2644" s="2">
        <v>14875.01</v>
      </c>
      <c r="G2644" s="2">
        <v>0</v>
      </c>
      <c r="H2644" s="2">
        <v>14875.01</v>
      </c>
      <c r="I2644" s="2" t="s">
        <v>29</v>
      </c>
      <c r="J2644" s="4">
        <v>1</v>
      </c>
      <c r="K2644" t="str">
        <f>_xlfn.XLOOKUP(D2644, dim_channels!A:A, dim_channels!C:C, "Not Found")</f>
        <v>OTA</v>
      </c>
      <c r="L2644" t="str">
        <f>_xlfn.XLOOKUP(D2644, dim_channels!A:A, dim_channels!B:B, "Not Found")</f>
        <v>Agoda</v>
      </c>
      <c r="M2644">
        <f t="shared" si="164"/>
        <v>0</v>
      </c>
      <c r="N2644">
        <f t="shared" si="165"/>
        <v>1</v>
      </c>
      <c r="O2644">
        <f t="shared" si="166"/>
        <v>14875.01</v>
      </c>
      <c r="P2644">
        <f t="shared" si="167"/>
        <v>14875.01</v>
      </c>
    </row>
    <row r="2645" spans="1:16" x14ac:dyDescent="0.2">
      <c r="A2645" s="3" t="s">
        <v>3081</v>
      </c>
      <c r="B2645" s="3" t="s">
        <v>393</v>
      </c>
      <c r="C2645" s="3" t="s">
        <v>236</v>
      </c>
      <c r="D2645" s="3" t="s">
        <v>33</v>
      </c>
      <c r="E2645" s="3" t="s">
        <v>34</v>
      </c>
      <c r="F2645" s="3">
        <v>8408.86</v>
      </c>
      <c r="G2645" s="3">
        <v>1261.33</v>
      </c>
      <c r="H2645" s="3">
        <v>7147.53</v>
      </c>
      <c r="I2645" s="3" t="s">
        <v>29</v>
      </c>
      <c r="J2645" s="5">
        <v>1.176470752833497</v>
      </c>
      <c r="K2645" t="str">
        <f>_xlfn.XLOOKUP(D2645, dim_channels!A:A, dim_channels!C:C, "Not Found")</f>
        <v>OTA</v>
      </c>
      <c r="L2645" t="str">
        <f>_xlfn.XLOOKUP(D2645, dim_channels!A:A, dim_channels!B:B, "Not Found")</f>
        <v>Booking.com</v>
      </c>
      <c r="M2645">
        <f t="shared" si="164"/>
        <v>0</v>
      </c>
      <c r="N2645">
        <f t="shared" si="165"/>
        <v>1</v>
      </c>
      <c r="O2645">
        <f t="shared" si="166"/>
        <v>7147.53</v>
      </c>
      <c r="P2645">
        <f t="shared" si="167"/>
        <v>8408.86</v>
      </c>
    </row>
    <row r="2646" spans="1:16" x14ac:dyDescent="0.2">
      <c r="A2646" s="2" t="s">
        <v>3082</v>
      </c>
      <c r="B2646" s="2" t="s">
        <v>145</v>
      </c>
      <c r="C2646" s="2" t="s">
        <v>98</v>
      </c>
      <c r="D2646" s="2" t="s">
        <v>27</v>
      </c>
      <c r="E2646" s="2" t="s">
        <v>60</v>
      </c>
      <c r="F2646" s="2">
        <v>18098.18</v>
      </c>
      <c r="G2646" s="2">
        <v>0</v>
      </c>
      <c r="H2646" s="2">
        <v>18098.18</v>
      </c>
      <c r="I2646" s="2" t="s">
        <v>29</v>
      </c>
      <c r="J2646" s="4">
        <v>1</v>
      </c>
      <c r="K2646" t="str">
        <f>_xlfn.XLOOKUP(D2646, dim_channels!A:A, dim_channels!C:C, "Not Found")</f>
        <v>OTA</v>
      </c>
      <c r="L2646" t="str">
        <f>_xlfn.XLOOKUP(D2646, dim_channels!A:A, dim_channels!B:B, "Not Found")</f>
        <v>Expedia</v>
      </c>
      <c r="M2646">
        <f t="shared" si="164"/>
        <v>0</v>
      </c>
      <c r="N2646">
        <f t="shared" si="165"/>
        <v>1</v>
      </c>
      <c r="O2646">
        <f t="shared" si="166"/>
        <v>18098.18</v>
      </c>
      <c r="P2646">
        <f t="shared" si="167"/>
        <v>18098.18</v>
      </c>
    </row>
    <row r="2647" spans="1:16" x14ac:dyDescent="0.2">
      <c r="A2647" s="3" t="s">
        <v>3083</v>
      </c>
      <c r="B2647" s="3" t="s">
        <v>222</v>
      </c>
      <c r="C2647" s="3" t="s">
        <v>634</v>
      </c>
      <c r="D2647" s="3" t="s">
        <v>64</v>
      </c>
      <c r="E2647" s="3" t="s">
        <v>115</v>
      </c>
      <c r="F2647" s="3">
        <v>2765.25</v>
      </c>
      <c r="G2647" s="3">
        <v>0</v>
      </c>
      <c r="H2647" s="3">
        <v>2765.25</v>
      </c>
      <c r="I2647" s="3" t="s">
        <v>29</v>
      </c>
      <c r="J2647" s="5">
        <v>1</v>
      </c>
      <c r="K2647" t="str">
        <f>_xlfn.XLOOKUP(D2647, dim_channels!A:A, dim_channels!C:C, "Not Found")</f>
        <v>Direct</v>
      </c>
      <c r="L2647" t="str">
        <f>_xlfn.XLOOKUP(D2647, dim_channels!A:A, dim_channels!B:B, "Not Found")</f>
        <v>Direct Website</v>
      </c>
      <c r="M2647">
        <f t="shared" si="164"/>
        <v>0</v>
      </c>
      <c r="N2647">
        <f t="shared" si="165"/>
        <v>1</v>
      </c>
      <c r="O2647">
        <f t="shared" si="166"/>
        <v>2765.25</v>
      </c>
      <c r="P2647">
        <f t="shared" si="167"/>
        <v>2765.25</v>
      </c>
    </row>
    <row r="2648" spans="1:16" x14ac:dyDescent="0.2">
      <c r="A2648" s="2" t="s">
        <v>3084</v>
      </c>
      <c r="B2648" s="2" t="s">
        <v>300</v>
      </c>
      <c r="C2648" s="2" t="s">
        <v>212</v>
      </c>
      <c r="D2648" s="2" t="s">
        <v>33</v>
      </c>
      <c r="E2648" s="2" t="s">
        <v>60</v>
      </c>
      <c r="F2648" s="2">
        <v>6198.12</v>
      </c>
      <c r="G2648" s="2">
        <v>0</v>
      </c>
      <c r="H2648" s="2">
        <v>6198.12</v>
      </c>
      <c r="I2648" s="2" t="s">
        <v>41</v>
      </c>
      <c r="J2648" s="4">
        <v>1</v>
      </c>
      <c r="K2648" t="str">
        <f>_xlfn.XLOOKUP(D2648, dim_channels!A:A, dim_channels!C:C, "Not Found")</f>
        <v>OTA</v>
      </c>
      <c r="L2648" t="str">
        <f>_xlfn.XLOOKUP(D2648, dim_channels!A:A, dim_channels!B:B, "Not Found")</f>
        <v>Booking.com</v>
      </c>
      <c r="M2648">
        <f t="shared" si="164"/>
        <v>1</v>
      </c>
      <c r="N2648">
        <f t="shared" si="165"/>
        <v>0</v>
      </c>
      <c r="O2648">
        <f t="shared" si="166"/>
        <v>0</v>
      </c>
      <c r="P2648">
        <f t="shared" si="167"/>
        <v>0</v>
      </c>
    </row>
    <row r="2649" spans="1:16" x14ac:dyDescent="0.2">
      <c r="A2649" s="3" t="s">
        <v>3085</v>
      </c>
      <c r="B2649" s="3" t="s">
        <v>117</v>
      </c>
      <c r="C2649" s="3" t="s">
        <v>605</v>
      </c>
      <c r="D2649" s="3" t="s">
        <v>45</v>
      </c>
      <c r="E2649" s="3" t="s">
        <v>46</v>
      </c>
      <c r="F2649" s="3">
        <v>6758.77</v>
      </c>
      <c r="G2649" s="3">
        <v>337.94</v>
      </c>
      <c r="H2649" s="3">
        <v>6420.83</v>
      </c>
      <c r="I2649" s="3" t="s">
        <v>29</v>
      </c>
      <c r="J2649" s="5">
        <v>1.0526318248575339</v>
      </c>
      <c r="K2649" t="str">
        <f>_xlfn.XLOOKUP(D2649, dim_channels!A:A, dim_channels!C:C, "Not Found")</f>
        <v>Corporate</v>
      </c>
      <c r="L2649" t="str">
        <f>_xlfn.XLOOKUP(D2649, dim_channels!A:A, dim_channels!B:B, "Not Found")</f>
        <v>Corporate Direct</v>
      </c>
      <c r="M2649">
        <f t="shared" si="164"/>
        <v>0</v>
      </c>
      <c r="N2649">
        <f t="shared" si="165"/>
        <v>1</v>
      </c>
      <c r="O2649">
        <f t="shared" si="166"/>
        <v>6420.83</v>
      </c>
      <c r="P2649">
        <f t="shared" si="167"/>
        <v>6758.77</v>
      </c>
    </row>
    <row r="2650" spans="1:16" x14ac:dyDescent="0.2">
      <c r="A2650" s="2" t="s">
        <v>3086</v>
      </c>
      <c r="B2650" s="2" t="s">
        <v>465</v>
      </c>
      <c r="C2650" s="2" t="s">
        <v>465</v>
      </c>
      <c r="D2650" s="2" t="s">
        <v>64</v>
      </c>
      <c r="E2650" s="2" t="s">
        <v>115</v>
      </c>
      <c r="F2650" s="2">
        <v>9274.99</v>
      </c>
      <c r="G2650" s="2">
        <v>0</v>
      </c>
      <c r="H2650" s="2">
        <v>9274.99</v>
      </c>
      <c r="I2650" s="2" t="s">
        <v>41</v>
      </c>
      <c r="J2650" s="4">
        <v>1</v>
      </c>
      <c r="K2650" t="str">
        <f>_xlfn.XLOOKUP(D2650, dim_channels!A:A, dim_channels!C:C, "Not Found")</f>
        <v>Direct</v>
      </c>
      <c r="L2650" t="str">
        <f>_xlfn.XLOOKUP(D2650, dim_channels!A:A, dim_channels!B:B, "Not Found")</f>
        <v>Direct Website</v>
      </c>
      <c r="M2650">
        <f t="shared" si="164"/>
        <v>1</v>
      </c>
      <c r="N2650">
        <f t="shared" si="165"/>
        <v>0</v>
      </c>
      <c r="O2650">
        <f t="shared" si="166"/>
        <v>0</v>
      </c>
      <c r="P2650">
        <f t="shared" si="167"/>
        <v>0</v>
      </c>
    </row>
    <row r="2651" spans="1:16" x14ac:dyDescent="0.2">
      <c r="A2651" s="3" t="s">
        <v>3087</v>
      </c>
      <c r="B2651" s="3" t="s">
        <v>303</v>
      </c>
      <c r="C2651" s="3" t="s">
        <v>505</v>
      </c>
      <c r="D2651" s="3" t="s">
        <v>27</v>
      </c>
      <c r="E2651" s="3" t="s">
        <v>34</v>
      </c>
      <c r="F2651" s="3">
        <v>9296.24</v>
      </c>
      <c r="G2651" s="3">
        <v>1673.32</v>
      </c>
      <c r="H2651" s="3">
        <v>7622.92</v>
      </c>
      <c r="I2651" s="3" t="s">
        <v>29</v>
      </c>
      <c r="J2651" s="5">
        <v>1.2195116831870201</v>
      </c>
      <c r="K2651" t="str">
        <f>_xlfn.XLOOKUP(D2651, dim_channels!A:A, dim_channels!C:C, "Not Found")</f>
        <v>OTA</v>
      </c>
      <c r="L2651" t="str">
        <f>_xlfn.XLOOKUP(D2651, dim_channels!A:A, dim_channels!B:B, "Not Found")</f>
        <v>Expedia</v>
      </c>
      <c r="M2651">
        <f t="shared" si="164"/>
        <v>0</v>
      </c>
      <c r="N2651">
        <f t="shared" si="165"/>
        <v>1</v>
      </c>
      <c r="O2651">
        <f t="shared" si="166"/>
        <v>7622.92</v>
      </c>
      <c r="P2651">
        <f t="shared" si="167"/>
        <v>9296.24</v>
      </c>
    </row>
    <row r="2652" spans="1:16" x14ac:dyDescent="0.2">
      <c r="A2652" s="2" t="s">
        <v>3088</v>
      </c>
      <c r="B2652" s="2" t="s">
        <v>754</v>
      </c>
      <c r="C2652" s="2" t="s">
        <v>451</v>
      </c>
      <c r="D2652" s="2" t="s">
        <v>52</v>
      </c>
      <c r="E2652" s="2" t="s">
        <v>60</v>
      </c>
      <c r="F2652" s="2">
        <v>4660.88</v>
      </c>
      <c r="G2652" s="2">
        <v>0</v>
      </c>
      <c r="H2652" s="2">
        <v>4660.88</v>
      </c>
      <c r="I2652" s="2" t="s">
        <v>29</v>
      </c>
      <c r="J2652" s="4">
        <v>1</v>
      </c>
      <c r="K2652" t="str">
        <f>_xlfn.XLOOKUP(D2652, dim_channels!A:A, dim_channels!C:C, "Not Found")</f>
        <v>OTA</v>
      </c>
      <c r="L2652" t="str">
        <f>_xlfn.XLOOKUP(D2652, dim_channels!A:A, dim_channels!B:B, "Not Found")</f>
        <v>Agoda</v>
      </c>
      <c r="M2652">
        <f t="shared" si="164"/>
        <v>0</v>
      </c>
      <c r="N2652">
        <f t="shared" si="165"/>
        <v>1</v>
      </c>
      <c r="O2652">
        <f t="shared" si="166"/>
        <v>4660.88</v>
      </c>
      <c r="P2652">
        <f t="shared" si="167"/>
        <v>4660.88</v>
      </c>
    </row>
    <row r="2653" spans="1:16" x14ac:dyDescent="0.2">
      <c r="A2653" s="3" t="s">
        <v>3089</v>
      </c>
      <c r="B2653" s="3" t="s">
        <v>121</v>
      </c>
      <c r="C2653" s="3" t="s">
        <v>724</v>
      </c>
      <c r="D2653" s="3" t="s">
        <v>206</v>
      </c>
      <c r="E2653" s="3" t="s">
        <v>207</v>
      </c>
      <c r="F2653" s="3">
        <v>3446.86</v>
      </c>
      <c r="G2653" s="3">
        <v>0</v>
      </c>
      <c r="H2653" s="3">
        <v>3446.86</v>
      </c>
      <c r="I2653" s="3" t="s">
        <v>29</v>
      </c>
      <c r="J2653" s="5">
        <v>1</v>
      </c>
      <c r="K2653" t="str">
        <f>_xlfn.XLOOKUP(D2653, dim_channels!A:A, dim_channels!C:C, "Not Found")</f>
        <v>Direct</v>
      </c>
      <c r="L2653" t="str">
        <f>_xlfn.XLOOKUP(D2653, dim_channels!A:A, dim_channels!B:B, "Not Found")</f>
        <v>Walk-in</v>
      </c>
      <c r="M2653">
        <f t="shared" si="164"/>
        <v>0</v>
      </c>
      <c r="N2653">
        <f t="shared" si="165"/>
        <v>1</v>
      </c>
      <c r="O2653">
        <f t="shared" si="166"/>
        <v>3446.86</v>
      </c>
      <c r="P2653">
        <f t="shared" si="167"/>
        <v>3446.86</v>
      </c>
    </row>
    <row r="2654" spans="1:16" x14ac:dyDescent="0.2">
      <c r="A2654" s="2" t="s">
        <v>3090</v>
      </c>
      <c r="B2654" s="2" t="s">
        <v>418</v>
      </c>
      <c r="C2654" s="2" t="s">
        <v>577</v>
      </c>
      <c r="D2654" s="2" t="s">
        <v>33</v>
      </c>
      <c r="E2654" s="2" t="s">
        <v>60</v>
      </c>
      <c r="F2654" s="2">
        <v>5896.8</v>
      </c>
      <c r="G2654" s="2">
        <v>0</v>
      </c>
      <c r="H2654" s="2">
        <v>5896.8</v>
      </c>
      <c r="I2654" s="2" t="s">
        <v>29</v>
      </c>
      <c r="J2654" s="4">
        <v>1</v>
      </c>
      <c r="K2654" t="str">
        <f>_xlfn.XLOOKUP(D2654, dim_channels!A:A, dim_channels!C:C, "Not Found")</f>
        <v>OTA</v>
      </c>
      <c r="L2654" t="str">
        <f>_xlfn.XLOOKUP(D2654, dim_channels!A:A, dim_channels!B:B, "Not Found")</f>
        <v>Booking.com</v>
      </c>
      <c r="M2654">
        <f t="shared" si="164"/>
        <v>0</v>
      </c>
      <c r="N2654">
        <f t="shared" si="165"/>
        <v>1</v>
      </c>
      <c r="O2654">
        <f t="shared" si="166"/>
        <v>5896.8</v>
      </c>
      <c r="P2654">
        <f t="shared" si="167"/>
        <v>5896.8</v>
      </c>
    </row>
    <row r="2655" spans="1:16" x14ac:dyDescent="0.2">
      <c r="A2655" s="3" t="s">
        <v>3091</v>
      </c>
      <c r="B2655" s="3" t="s">
        <v>740</v>
      </c>
      <c r="C2655" s="3" t="s">
        <v>778</v>
      </c>
      <c r="D2655" s="3" t="s">
        <v>27</v>
      </c>
      <c r="E2655" s="3" t="s">
        <v>28</v>
      </c>
      <c r="F2655" s="3">
        <v>4967.71</v>
      </c>
      <c r="G2655" s="3">
        <v>894.19</v>
      </c>
      <c r="H2655" s="3">
        <v>4073.52</v>
      </c>
      <c r="I2655" s="3" t="s">
        <v>56</v>
      </c>
      <c r="J2655" s="5">
        <v>1.2195128537481099</v>
      </c>
      <c r="K2655" t="str">
        <f>_xlfn.XLOOKUP(D2655, dim_channels!A:A, dim_channels!C:C, "Not Found")</f>
        <v>OTA</v>
      </c>
      <c r="L2655" t="str">
        <f>_xlfn.XLOOKUP(D2655, dim_channels!A:A, dim_channels!B:B, "Not Found")</f>
        <v>Expedia</v>
      </c>
      <c r="M2655">
        <f t="shared" si="164"/>
        <v>0</v>
      </c>
      <c r="N2655">
        <f t="shared" si="165"/>
        <v>0</v>
      </c>
      <c r="O2655">
        <f t="shared" si="166"/>
        <v>0</v>
      </c>
      <c r="P2655">
        <f t="shared" si="167"/>
        <v>0</v>
      </c>
    </row>
    <row r="2656" spans="1:16" x14ac:dyDescent="0.2">
      <c r="A2656" s="2" t="s">
        <v>3092</v>
      </c>
      <c r="B2656" s="2" t="s">
        <v>106</v>
      </c>
      <c r="C2656" s="2" t="s">
        <v>661</v>
      </c>
      <c r="D2656" s="2" t="s">
        <v>52</v>
      </c>
      <c r="E2656" s="2" t="s">
        <v>34</v>
      </c>
      <c r="F2656" s="2">
        <v>1987.06</v>
      </c>
      <c r="G2656" s="2">
        <v>238.45</v>
      </c>
      <c r="H2656" s="2">
        <v>1748.61</v>
      </c>
      <c r="I2656" s="2" t="s">
        <v>56</v>
      </c>
      <c r="J2656" s="4">
        <v>1.1363654559907581</v>
      </c>
      <c r="K2656" t="str">
        <f>_xlfn.XLOOKUP(D2656, dim_channels!A:A, dim_channels!C:C, "Not Found")</f>
        <v>OTA</v>
      </c>
      <c r="L2656" t="str">
        <f>_xlfn.XLOOKUP(D2656, dim_channels!A:A, dim_channels!B:B, "Not Found")</f>
        <v>Agoda</v>
      </c>
      <c r="M2656">
        <f t="shared" si="164"/>
        <v>0</v>
      </c>
      <c r="N2656">
        <f t="shared" si="165"/>
        <v>0</v>
      </c>
      <c r="O2656">
        <f t="shared" si="166"/>
        <v>0</v>
      </c>
      <c r="P2656">
        <f t="shared" si="167"/>
        <v>0</v>
      </c>
    </row>
    <row r="2657" spans="1:16" x14ac:dyDescent="0.2">
      <c r="A2657" s="3" t="s">
        <v>3093</v>
      </c>
      <c r="B2657" s="3" t="s">
        <v>303</v>
      </c>
      <c r="C2657" s="3" t="s">
        <v>492</v>
      </c>
      <c r="D2657" s="3" t="s">
        <v>33</v>
      </c>
      <c r="E2657" s="3" t="s">
        <v>60</v>
      </c>
      <c r="F2657" s="3">
        <v>6216.3</v>
      </c>
      <c r="G2657" s="3">
        <v>0</v>
      </c>
      <c r="H2657" s="3">
        <v>6216.3</v>
      </c>
      <c r="I2657" s="3" t="s">
        <v>56</v>
      </c>
      <c r="J2657" s="5">
        <v>1</v>
      </c>
      <c r="K2657" t="str">
        <f>_xlfn.XLOOKUP(D2657, dim_channels!A:A, dim_channels!C:C, "Not Found")</f>
        <v>OTA</v>
      </c>
      <c r="L2657" t="str">
        <f>_xlfn.XLOOKUP(D2657, dim_channels!A:A, dim_channels!B:B, "Not Found")</f>
        <v>Booking.com</v>
      </c>
      <c r="M2657">
        <f t="shared" si="164"/>
        <v>0</v>
      </c>
      <c r="N2657">
        <f t="shared" si="165"/>
        <v>0</v>
      </c>
      <c r="O2657">
        <f t="shared" si="166"/>
        <v>0</v>
      </c>
      <c r="P2657">
        <f t="shared" si="167"/>
        <v>0</v>
      </c>
    </row>
    <row r="2658" spans="1:16" x14ac:dyDescent="0.2">
      <c r="A2658" s="2" t="s">
        <v>3094</v>
      </c>
      <c r="B2658" s="2" t="s">
        <v>485</v>
      </c>
      <c r="C2658" s="2" t="s">
        <v>247</v>
      </c>
      <c r="D2658" s="2" t="s">
        <v>64</v>
      </c>
      <c r="E2658" s="2" t="s">
        <v>34</v>
      </c>
      <c r="F2658" s="2">
        <v>8600.15</v>
      </c>
      <c r="G2658" s="2">
        <v>0</v>
      </c>
      <c r="H2658" s="2">
        <v>8600.15</v>
      </c>
      <c r="I2658" s="2" t="s">
        <v>29</v>
      </c>
      <c r="J2658" s="4">
        <v>1</v>
      </c>
      <c r="K2658" t="str">
        <f>_xlfn.XLOOKUP(D2658, dim_channels!A:A, dim_channels!C:C, "Not Found")</f>
        <v>Direct</v>
      </c>
      <c r="L2658" t="str">
        <f>_xlfn.XLOOKUP(D2658, dim_channels!A:A, dim_channels!B:B, "Not Found")</f>
        <v>Direct Website</v>
      </c>
      <c r="M2658">
        <f t="shared" si="164"/>
        <v>0</v>
      </c>
      <c r="N2658">
        <f t="shared" si="165"/>
        <v>1</v>
      </c>
      <c r="O2658">
        <f t="shared" si="166"/>
        <v>8600.15</v>
      </c>
      <c r="P2658">
        <f t="shared" si="167"/>
        <v>8600.15</v>
      </c>
    </row>
    <row r="2659" spans="1:16" x14ac:dyDescent="0.2">
      <c r="A2659" s="3" t="s">
        <v>3095</v>
      </c>
      <c r="B2659" s="3" t="s">
        <v>226</v>
      </c>
      <c r="C2659" s="3" t="s">
        <v>39</v>
      </c>
      <c r="D2659" s="3" t="s">
        <v>27</v>
      </c>
      <c r="E2659" s="3" t="s">
        <v>34</v>
      </c>
      <c r="F2659" s="3">
        <v>12802.28</v>
      </c>
      <c r="G2659" s="3">
        <v>2304.41</v>
      </c>
      <c r="H2659" s="3">
        <v>10497.87</v>
      </c>
      <c r="I2659" s="3" t="s">
        <v>29</v>
      </c>
      <c r="J2659" s="5">
        <v>1.2195121486549181</v>
      </c>
      <c r="K2659" t="str">
        <f>_xlfn.XLOOKUP(D2659, dim_channels!A:A, dim_channels!C:C, "Not Found")</f>
        <v>OTA</v>
      </c>
      <c r="L2659" t="str">
        <f>_xlfn.XLOOKUP(D2659, dim_channels!A:A, dim_channels!B:B, "Not Found")</f>
        <v>Expedia</v>
      </c>
      <c r="M2659">
        <f t="shared" si="164"/>
        <v>0</v>
      </c>
      <c r="N2659">
        <f t="shared" si="165"/>
        <v>1</v>
      </c>
      <c r="O2659">
        <f t="shared" si="166"/>
        <v>10497.87</v>
      </c>
      <c r="P2659">
        <f t="shared" si="167"/>
        <v>12802.28</v>
      </c>
    </row>
    <row r="2660" spans="1:16" x14ac:dyDescent="0.2">
      <c r="A2660" s="2" t="s">
        <v>3096</v>
      </c>
      <c r="B2660" s="2" t="s">
        <v>212</v>
      </c>
      <c r="C2660" s="2" t="s">
        <v>212</v>
      </c>
      <c r="D2660" s="2" t="s">
        <v>169</v>
      </c>
      <c r="E2660" s="2" t="s">
        <v>46</v>
      </c>
      <c r="F2660" s="2">
        <v>2543.66</v>
      </c>
      <c r="G2660" s="2">
        <v>508.73</v>
      </c>
      <c r="H2660" s="2">
        <v>2034.93</v>
      </c>
      <c r="I2660" s="2" t="s">
        <v>29</v>
      </c>
      <c r="J2660" s="4">
        <v>1.2499987714565119</v>
      </c>
      <c r="K2660" t="str">
        <f>_xlfn.XLOOKUP(D2660, dim_channels!A:A, dim_channels!C:C, "Not Found")</f>
        <v>GDS</v>
      </c>
      <c r="L2660" t="str">
        <f>_xlfn.XLOOKUP(D2660, dim_channels!A:A, dim_channels!B:B, "Not Found")</f>
        <v>GDS (Amadeus)</v>
      </c>
      <c r="M2660">
        <f t="shared" si="164"/>
        <v>0</v>
      </c>
      <c r="N2660">
        <f t="shared" si="165"/>
        <v>1</v>
      </c>
      <c r="O2660">
        <f t="shared" si="166"/>
        <v>2034.93</v>
      </c>
      <c r="P2660">
        <f t="shared" si="167"/>
        <v>2543.66</v>
      </c>
    </row>
    <row r="2661" spans="1:16" x14ac:dyDescent="0.2">
      <c r="A2661" s="3" t="s">
        <v>3097</v>
      </c>
      <c r="B2661" s="3" t="s">
        <v>685</v>
      </c>
      <c r="C2661" s="3" t="s">
        <v>181</v>
      </c>
      <c r="D2661" s="3" t="s">
        <v>33</v>
      </c>
      <c r="E2661" s="3" t="s">
        <v>28</v>
      </c>
      <c r="F2661" s="3">
        <v>5591.74</v>
      </c>
      <c r="G2661" s="3">
        <v>838.76</v>
      </c>
      <c r="H2661" s="3">
        <v>4752.9799999999996</v>
      </c>
      <c r="I2661" s="3" t="s">
        <v>29</v>
      </c>
      <c r="J2661" s="5">
        <v>1.1764703407125641</v>
      </c>
      <c r="K2661" t="str">
        <f>_xlfn.XLOOKUP(D2661, dim_channels!A:A, dim_channels!C:C, "Not Found")</f>
        <v>OTA</v>
      </c>
      <c r="L2661" t="str">
        <f>_xlfn.XLOOKUP(D2661, dim_channels!A:A, dim_channels!B:B, "Not Found")</f>
        <v>Booking.com</v>
      </c>
      <c r="M2661">
        <f t="shared" si="164"/>
        <v>0</v>
      </c>
      <c r="N2661">
        <f t="shared" si="165"/>
        <v>1</v>
      </c>
      <c r="O2661">
        <f t="shared" si="166"/>
        <v>4752.9799999999996</v>
      </c>
      <c r="P2661">
        <f t="shared" si="167"/>
        <v>5591.74</v>
      </c>
    </row>
    <row r="2662" spans="1:16" x14ac:dyDescent="0.2">
      <c r="A2662" s="2" t="s">
        <v>3098</v>
      </c>
      <c r="B2662" s="2" t="s">
        <v>318</v>
      </c>
      <c r="C2662" s="2" t="s">
        <v>82</v>
      </c>
      <c r="D2662" s="2" t="s">
        <v>33</v>
      </c>
      <c r="E2662" s="2" t="s">
        <v>34</v>
      </c>
      <c r="F2662" s="2">
        <v>7238.79</v>
      </c>
      <c r="G2662" s="2">
        <v>1085.82</v>
      </c>
      <c r="H2662" s="2">
        <v>6152.97</v>
      </c>
      <c r="I2662" s="2" t="s">
        <v>29</v>
      </c>
      <c r="J2662" s="4">
        <v>1.1764708750408339</v>
      </c>
      <c r="K2662" t="str">
        <f>_xlfn.XLOOKUP(D2662, dim_channels!A:A, dim_channels!C:C, "Not Found")</f>
        <v>OTA</v>
      </c>
      <c r="L2662" t="str">
        <f>_xlfn.XLOOKUP(D2662, dim_channels!A:A, dim_channels!B:B, "Not Found")</f>
        <v>Booking.com</v>
      </c>
      <c r="M2662">
        <f t="shared" si="164"/>
        <v>0</v>
      </c>
      <c r="N2662">
        <f t="shared" si="165"/>
        <v>1</v>
      </c>
      <c r="O2662">
        <f t="shared" si="166"/>
        <v>6152.97</v>
      </c>
      <c r="P2662">
        <f t="shared" si="167"/>
        <v>7238.79</v>
      </c>
    </row>
    <row r="2663" spans="1:16" x14ac:dyDescent="0.2">
      <c r="A2663" s="3" t="s">
        <v>3099</v>
      </c>
      <c r="B2663" s="3" t="s">
        <v>164</v>
      </c>
      <c r="C2663" s="3" t="s">
        <v>498</v>
      </c>
      <c r="D2663" s="3" t="s">
        <v>33</v>
      </c>
      <c r="E2663" s="3" t="s">
        <v>28</v>
      </c>
      <c r="F2663" s="3">
        <v>11346.61</v>
      </c>
      <c r="G2663" s="3">
        <v>1701.99</v>
      </c>
      <c r="H2663" s="3">
        <v>9644.6200000000008</v>
      </c>
      <c r="I2663" s="3" t="s">
        <v>56</v>
      </c>
      <c r="J2663" s="5">
        <v>1.1764704052622079</v>
      </c>
      <c r="K2663" t="str">
        <f>_xlfn.XLOOKUP(D2663, dim_channels!A:A, dim_channels!C:C, "Not Found")</f>
        <v>OTA</v>
      </c>
      <c r="L2663" t="str">
        <f>_xlfn.XLOOKUP(D2663, dim_channels!A:A, dim_channels!B:B, "Not Found")</f>
        <v>Booking.com</v>
      </c>
      <c r="M2663">
        <f t="shared" si="164"/>
        <v>0</v>
      </c>
      <c r="N2663">
        <f t="shared" si="165"/>
        <v>0</v>
      </c>
      <c r="O2663">
        <f t="shared" si="166"/>
        <v>0</v>
      </c>
      <c r="P2663">
        <f t="shared" si="167"/>
        <v>0</v>
      </c>
    </row>
    <row r="2664" spans="1:16" x14ac:dyDescent="0.2">
      <c r="A2664" s="2" t="s">
        <v>3100</v>
      </c>
      <c r="B2664" s="2" t="s">
        <v>226</v>
      </c>
      <c r="C2664" s="2" t="s">
        <v>294</v>
      </c>
      <c r="D2664" s="2" t="s">
        <v>33</v>
      </c>
      <c r="E2664" s="2" t="s">
        <v>34</v>
      </c>
      <c r="F2664" s="2">
        <v>9335.52</v>
      </c>
      <c r="G2664" s="2">
        <v>1400.33</v>
      </c>
      <c r="H2664" s="2">
        <v>7935.19</v>
      </c>
      <c r="I2664" s="2" t="s">
        <v>29</v>
      </c>
      <c r="J2664" s="4">
        <v>1.1764708847551231</v>
      </c>
      <c r="K2664" t="str">
        <f>_xlfn.XLOOKUP(D2664, dim_channels!A:A, dim_channels!C:C, "Not Found")</f>
        <v>OTA</v>
      </c>
      <c r="L2664" t="str">
        <f>_xlfn.XLOOKUP(D2664, dim_channels!A:A, dim_channels!B:B, "Not Found")</f>
        <v>Booking.com</v>
      </c>
      <c r="M2664">
        <f t="shared" si="164"/>
        <v>0</v>
      </c>
      <c r="N2664">
        <f t="shared" si="165"/>
        <v>1</v>
      </c>
      <c r="O2664">
        <f t="shared" si="166"/>
        <v>7935.19</v>
      </c>
      <c r="P2664">
        <f t="shared" si="167"/>
        <v>9335.52</v>
      </c>
    </row>
    <row r="2665" spans="1:16" x14ac:dyDescent="0.2">
      <c r="A2665" s="3" t="s">
        <v>3101</v>
      </c>
      <c r="B2665" s="3" t="s">
        <v>1072</v>
      </c>
      <c r="C2665" s="3" t="s">
        <v>100</v>
      </c>
      <c r="D2665" s="3" t="s">
        <v>27</v>
      </c>
      <c r="E2665" s="3" t="s">
        <v>60</v>
      </c>
      <c r="F2665" s="3">
        <v>2362.63</v>
      </c>
      <c r="G2665" s="3">
        <v>0</v>
      </c>
      <c r="H2665" s="3">
        <v>2362.63</v>
      </c>
      <c r="I2665" s="3" t="s">
        <v>56</v>
      </c>
      <c r="J2665" s="5">
        <v>1</v>
      </c>
      <c r="K2665" t="str">
        <f>_xlfn.XLOOKUP(D2665, dim_channels!A:A, dim_channels!C:C, "Not Found")</f>
        <v>OTA</v>
      </c>
      <c r="L2665" t="str">
        <f>_xlfn.XLOOKUP(D2665, dim_channels!A:A, dim_channels!B:B, "Not Found")</f>
        <v>Expedia</v>
      </c>
      <c r="M2665">
        <f t="shared" si="164"/>
        <v>0</v>
      </c>
      <c r="N2665">
        <f t="shared" si="165"/>
        <v>0</v>
      </c>
      <c r="O2665">
        <f t="shared" si="166"/>
        <v>0</v>
      </c>
      <c r="P2665">
        <f t="shared" si="167"/>
        <v>0</v>
      </c>
    </row>
    <row r="2666" spans="1:16" x14ac:dyDescent="0.2">
      <c r="A2666" s="2" t="s">
        <v>3102</v>
      </c>
      <c r="B2666" s="2" t="s">
        <v>433</v>
      </c>
      <c r="C2666" s="2" t="s">
        <v>661</v>
      </c>
      <c r="D2666" s="2" t="s">
        <v>27</v>
      </c>
      <c r="E2666" s="2" t="s">
        <v>34</v>
      </c>
      <c r="F2666" s="2">
        <v>3673.59</v>
      </c>
      <c r="G2666" s="2">
        <v>661.25</v>
      </c>
      <c r="H2666" s="2">
        <v>3012.34</v>
      </c>
      <c r="I2666" s="2" t="s">
        <v>29</v>
      </c>
      <c r="J2666" s="4">
        <v>1.2195137335094981</v>
      </c>
      <c r="K2666" t="str">
        <f>_xlfn.XLOOKUP(D2666, dim_channels!A:A, dim_channels!C:C, "Not Found")</f>
        <v>OTA</v>
      </c>
      <c r="L2666" t="str">
        <f>_xlfn.XLOOKUP(D2666, dim_channels!A:A, dim_channels!B:B, "Not Found")</f>
        <v>Expedia</v>
      </c>
      <c r="M2666">
        <f t="shared" si="164"/>
        <v>0</v>
      </c>
      <c r="N2666">
        <f t="shared" si="165"/>
        <v>1</v>
      </c>
      <c r="O2666">
        <f t="shared" si="166"/>
        <v>3012.34</v>
      </c>
      <c r="P2666">
        <f t="shared" si="167"/>
        <v>3673.59</v>
      </c>
    </row>
    <row r="2667" spans="1:16" x14ac:dyDescent="0.2">
      <c r="A2667" s="3" t="s">
        <v>3103</v>
      </c>
      <c r="B2667" s="3" t="s">
        <v>418</v>
      </c>
      <c r="C2667" s="3" t="s">
        <v>123</v>
      </c>
      <c r="D2667" s="3" t="s">
        <v>27</v>
      </c>
      <c r="E2667" s="3" t="s">
        <v>28</v>
      </c>
      <c r="F2667" s="3">
        <v>2693.68</v>
      </c>
      <c r="G2667" s="3">
        <v>484.86</v>
      </c>
      <c r="H2667" s="3">
        <v>2208.8200000000002</v>
      </c>
      <c r="I2667" s="3" t="s">
        <v>29</v>
      </c>
      <c r="J2667" s="5">
        <v>1.219510870057315</v>
      </c>
      <c r="K2667" t="str">
        <f>_xlfn.XLOOKUP(D2667, dim_channels!A:A, dim_channels!C:C, "Not Found")</f>
        <v>OTA</v>
      </c>
      <c r="L2667" t="str">
        <f>_xlfn.XLOOKUP(D2667, dim_channels!A:A, dim_channels!B:B, "Not Found")</f>
        <v>Expedia</v>
      </c>
      <c r="M2667">
        <f t="shared" si="164"/>
        <v>0</v>
      </c>
      <c r="N2667">
        <f t="shared" si="165"/>
        <v>1</v>
      </c>
      <c r="O2667">
        <f t="shared" si="166"/>
        <v>2208.8200000000002</v>
      </c>
      <c r="P2667">
        <f t="shared" si="167"/>
        <v>2693.68</v>
      </c>
    </row>
    <row r="2668" spans="1:16" x14ac:dyDescent="0.2">
      <c r="A2668" s="2" t="s">
        <v>3104</v>
      </c>
      <c r="B2668" s="2" t="s">
        <v>769</v>
      </c>
      <c r="C2668" s="2" t="s">
        <v>401</v>
      </c>
      <c r="D2668" s="2" t="s">
        <v>52</v>
      </c>
      <c r="E2668" s="2" t="s">
        <v>60</v>
      </c>
      <c r="F2668" s="2">
        <v>7886.16</v>
      </c>
      <c r="G2668" s="2">
        <v>0</v>
      </c>
      <c r="H2668" s="2">
        <v>7886.16</v>
      </c>
      <c r="I2668" s="2" t="s">
        <v>29</v>
      </c>
      <c r="J2668" s="4">
        <v>1</v>
      </c>
      <c r="K2668" t="str">
        <f>_xlfn.XLOOKUP(D2668, dim_channels!A:A, dim_channels!C:C, "Not Found")</f>
        <v>OTA</v>
      </c>
      <c r="L2668" t="str">
        <f>_xlfn.XLOOKUP(D2668, dim_channels!A:A, dim_channels!B:B, "Not Found")</f>
        <v>Agoda</v>
      </c>
      <c r="M2668">
        <f t="shared" si="164"/>
        <v>0</v>
      </c>
      <c r="N2668">
        <f t="shared" si="165"/>
        <v>1</v>
      </c>
      <c r="O2668">
        <f t="shared" si="166"/>
        <v>7886.16</v>
      </c>
      <c r="P2668">
        <f t="shared" si="167"/>
        <v>7886.16</v>
      </c>
    </row>
    <row r="2669" spans="1:16" x14ac:dyDescent="0.2">
      <c r="A2669" s="3" t="s">
        <v>3105</v>
      </c>
      <c r="B2669" s="3" t="s">
        <v>787</v>
      </c>
      <c r="C2669" s="3" t="s">
        <v>917</v>
      </c>
      <c r="D2669" s="3" t="s">
        <v>52</v>
      </c>
      <c r="E2669" s="3" t="s">
        <v>34</v>
      </c>
      <c r="F2669" s="3">
        <v>11131.78</v>
      </c>
      <c r="G2669" s="3">
        <v>1335.81</v>
      </c>
      <c r="H2669" s="3">
        <v>9795.9699999999993</v>
      </c>
      <c r="I2669" s="3" t="s">
        <v>29</v>
      </c>
      <c r="J2669" s="5">
        <v>1.136363218752201</v>
      </c>
      <c r="K2669" t="str">
        <f>_xlfn.XLOOKUP(D2669, dim_channels!A:A, dim_channels!C:C, "Not Found")</f>
        <v>OTA</v>
      </c>
      <c r="L2669" t="str">
        <f>_xlfn.XLOOKUP(D2669, dim_channels!A:A, dim_channels!B:B, "Not Found")</f>
        <v>Agoda</v>
      </c>
      <c r="M2669">
        <f t="shared" si="164"/>
        <v>0</v>
      </c>
      <c r="N2669">
        <f t="shared" si="165"/>
        <v>1</v>
      </c>
      <c r="O2669">
        <f t="shared" si="166"/>
        <v>9795.9699999999993</v>
      </c>
      <c r="P2669">
        <f t="shared" si="167"/>
        <v>11131.78</v>
      </c>
    </row>
    <row r="2670" spans="1:16" x14ac:dyDescent="0.2">
      <c r="A2670" s="2" t="s">
        <v>3106</v>
      </c>
      <c r="B2670" s="2" t="s">
        <v>334</v>
      </c>
      <c r="C2670" s="2" t="s">
        <v>246</v>
      </c>
      <c r="D2670" s="2" t="s">
        <v>114</v>
      </c>
      <c r="E2670" s="2" t="s">
        <v>115</v>
      </c>
      <c r="F2670" s="2">
        <v>10040.379999999999</v>
      </c>
      <c r="G2670" s="2">
        <v>1004.04</v>
      </c>
      <c r="H2670" s="2">
        <v>9036.34</v>
      </c>
      <c r="I2670" s="2" t="s">
        <v>29</v>
      </c>
      <c r="J2670" s="4">
        <v>1.111111357031719</v>
      </c>
      <c r="K2670" t="str">
        <f>_xlfn.XLOOKUP(D2670, dim_channels!A:A, dim_channels!C:C, "Not Found")</f>
        <v>Offline</v>
      </c>
      <c r="L2670" t="str">
        <f>_xlfn.XLOOKUP(D2670, dim_channels!A:A, dim_channels!B:B, "Not Found")</f>
        <v>Travel Agency</v>
      </c>
      <c r="M2670">
        <f t="shared" si="164"/>
        <v>0</v>
      </c>
      <c r="N2670">
        <f t="shared" si="165"/>
        <v>1</v>
      </c>
      <c r="O2670">
        <f t="shared" si="166"/>
        <v>9036.34</v>
      </c>
      <c r="P2670">
        <f t="shared" si="167"/>
        <v>10040.379999999999</v>
      </c>
    </row>
    <row r="2671" spans="1:16" x14ac:dyDescent="0.2">
      <c r="A2671" s="3" t="s">
        <v>3107</v>
      </c>
      <c r="B2671" s="3" t="s">
        <v>452</v>
      </c>
      <c r="C2671" s="3" t="s">
        <v>1110</v>
      </c>
      <c r="D2671" s="3" t="s">
        <v>27</v>
      </c>
      <c r="E2671" s="3" t="s">
        <v>28</v>
      </c>
      <c r="F2671" s="3">
        <v>5456.5</v>
      </c>
      <c r="G2671" s="3">
        <v>982.17</v>
      </c>
      <c r="H2671" s="3">
        <v>4474.33</v>
      </c>
      <c r="I2671" s="3" t="s">
        <v>29</v>
      </c>
      <c r="J2671" s="5">
        <v>1.219512195121951</v>
      </c>
      <c r="K2671" t="str">
        <f>_xlfn.XLOOKUP(D2671, dim_channels!A:A, dim_channels!C:C, "Not Found")</f>
        <v>OTA</v>
      </c>
      <c r="L2671" t="str">
        <f>_xlfn.XLOOKUP(D2671, dim_channels!A:A, dim_channels!B:B, "Not Found")</f>
        <v>Expedia</v>
      </c>
      <c r="M2671">
        <f t="shared" si="164"/>
        <v>0</v>
      </c>
      <c r="N2671">
        <f t="shared" si="165"/>
        <v>1</v>
      </c>
      <c r="O2671">
        <f t="shared" si="166"/>
        <v>4474.33</v>
      </c>
      <c r="P2671">
        <f t="shared" si="167"/>
        <v>5456.5</v>
      </c>
    </row>
    <row r="2672" spans="1:16" x14ac:dyDescent="0.2">
      <c r="A2672" s="2" t="s">
        <v>3108</v>
      </c>
      <c r="B2672" s="2" t="s">
        <v>714</v>
      </c>
      <c r="C2672" s="2" t="s">
        <v>141</v>
      </c>
      <c r="D2672" s="2" t="s">
        <v>206</v>
      </c>
      <c r="E2672" s="2" t="s">
        <v>207</v>
      </c>
      <c r="F2672" s="2">
        <v>7127.18</v>
      </c>
      <c r="G2672" s="2">
        <v>0</v>
      </c>
      <c r="H2672" s="2">
        <v>7127.18</v>
      </c>
      <c r="I2672" s="2" t="s">
        <v>29</v>
      </c>
      <c r="J2672" s="4">
        <v>1</v>
      </c>
      <c r="K2672" t="str">
        <f>_xlfn.XLOOKUP(D2672, dim_channels!A:A, dim_channels!C:C, "Not Found")</f>
        <v>Direct</v>
      </c>
      <c r="L2672" t="str">
        <f>_xlfn.XLOOKUP(D2672, dim_channels!A:A, dim_channels!B:B, "Not Found")</f>
        <v>Walk-in</v>
      </c>
      <c r="M2672">
        <f t="shared" si="164"/>
        <v>0</v>
      </c>
      <c r="N2672">
        <f t="shared" si="165"/>
        <v>1</v>
      </c>
      <c r="O2672">
        <f t="shared" si="166"/>
        <v>7127.18</v>
      </c>
      <c r="P2672">
        <f t="shared" si="167"/>
        <v>7127.18</v>
      </c>
    </row>
    <row r="2673" spans="1:16" x14ac:dyDescent="0.2">
      <c r="A2673" s="3" t="s">
        <v>3109</v>
      </c>
      <c r="B2673" s="3" t="s">
        <v>73</v>
      </c>
      <c r="C2673" s="3" t="s">
        <v>405</v>
      </c>
      <c r="D2673" s="3" t="s">
        <v>45</v>
      </c>
      <c r="E2673" s="3" t="s">
        <v>89</v>
      </c>
      <c r="F2673" s="3">
        <v>7033.96</v>
      </c>
      <c r="G2673" s="3">
        <v>0</v>
      </c>
      <c r="H2673" s="3">
        <v>7033.96</v>
      </c>
      <c r="I2673" s="3" t="s">
        <v>29</v>
      </c>
      <c r="J2673" s="5">
        <v>1</v>
      </c>
      <c r="K2673" t="str">
        <f>_xlfn.XLOOKUP(D2673, dim_channels!A:A, dim_channels!C:C, "Not Found")</f>
        <v>Corporate</v>
      </c>
      <c r="L2673" t="str">
        <f>_xlfn.XLOOKUP(D2673, dim_channels!A:A, dim_channels!B:B, "Not Found")</f>
        <v>Corporate Direct</v>
      </c>
      <c r="M2673">
        <f t="shared" si="164"/>
        <v>0</v>
      </c>
      <c r="N2673">
        <f t="shared" si="165"/>
        <v>1</v>
      </c>
      <c r="O2673">
        <f t="shared" si="166"/>
        <v>7033.96</v>
      </c>
      <c r="P2673">
        <f t="shared" si="167"/>
        <v>7033.96</v>
      </c>
    </row>
    <row r="2674" spans="1:16" x14ac:dyDescent="0.2">
      <c r="A2674" s="2" t="s">
        <v>3110</v>
      </c>
      <c r="B2674" s="2" t="s">
        <v>359</v>
      </c>
      <c r="C2674" s="2" t="s">
        <v>31</v>
      </c>
      <c r="D2674" s="2" t="s">
        <v>64</v>
      </c>
      <c r="E2674" s="2" t="s">
        <v>28</v>
      </c>
      <c r="F2674" s="2">
        <v>7884.82</v>
      </c>
      <c r="G2674" s="2">
        <v>0</v>
      </c>
      <c r="H2674" s="2">
        <v>7884.82</v>
      </c>
      <c r="I2674" s="2" t="s">
        <v>29</v>
      </c>
      <c r="J2674" s="4">
        <v>1</v>
      </c>
      <c r="K2674" t="str">
        <f>_xlfn.XLOOKUP(D2674, dim_channels!A:A, dim_channels!C:C, "Not Found")</f>
        <v>Direct</v>
      </c>
      <c r="L2674" t="str">
        <f>_xlfn.XLOOKUP(D2674, dim_channels!A:A, dim_channels!B:B, "Not Found")</f>
        <v>Direct Website</v>
      </c>
      <c r="M2674">
        <f t="shared" si="164"/>
        <v>0</v>
      </c>
      <c r="N2674">
        <f t="shared" si="165"/>
        <v>1</v>
      </c>
      <c r="O2674">
        <f t="shared" si="166"/>
        <v>7884.82</v>
      </c>
      <c r="P2674">
        <f t="shared" si="167"/>
        <v>7884.82</v>
      </c>
    </row>
    <row r="2675" spans="1:16" x14ac:dyDescent="0.2">
      <c r="A2675" s="3" t="s">
        <v>3111</v>
      </c>
      <c r="B2675" s="3" t="s">
        <v>741</v>
      </c>
      <c r="C2675" s="3" t="s">
        <v>525</v>
      </c>
      <c r="D2675" s="3" t="s">
        <v>114</v>
      </c>
      <c r="E2675" s="3" t="s">
        <v>115</v>
      </c>
      <c r="F2675" s="3">
        <v>5978.7</v>
      </c>
      <c r="G2675" s="3">
        <v>597.87</v>
      </c>
      <c r="H2675" s="3">
        <v>5380.83</v>
      </c>
      <c r="I2675" s="3" t="s">
        <v>29</v>
      </c>
      <c r="J2675" s="5">
        <v>1.1111111111111109</v>
      </c>
      <c r="K2675" t="str">
        <f>_xlfn.XLOOKUP(D2675, dim_channels!A:A, dim_channels!C:C, "Not Found")</f>
        <v>Offline</v>
      </c>
      <c r="L2675" t="str">
        <f>_xlfn.XLOOKUP(D2675, dim_channels!A:A, dim_channels!B:B, "Not Found")</f>
        <v>Travel Agency</v>
      </c>
      <c r="M2675">
        <f t="shared" si="164"/>
        <v>0</v>
      </c>
      <c r="N2675">
        <f t="shared" si="165"/>
        <v>1</v>
      </c>
      <c r="O2675">
        <f t="shared" si="166"/>
        <v>5380.83</v>
      </c>
      <c r="P2675">
        <f t="shared" si="167"/>
        <v>5978.7</v>
      </c>
    </row>
    <row r="2676" spans="1:16" x14ac:dyDescent="0.2">
      <c r="A2676" s="2" t="s">
        <v>3112</v>
      </c>
      <c r="B2676" s="2" t="s">
        <v>305</v>
      </c>
      <c r="C2676" s="2" t="s">
        <v>314</v>
      </c>
      <c r="D2676" s="2" t="s">
        <v>27</v>
      </c>
      <c r="E2676" s="2" t="s">
        <v>34</v>
      </c>
      <c r="F2676" s="2">
        <v>11241.76</v>
      </c>
      <c r="G2676" s="2">
        <v>2023.52</v>
      </c>
      <c r="H2676" s="2">
        <v>9218.24</v>
      </c>
      <c r="I2676" s="2" t="s">
        <v>29</v>
      </c>
      <c r="J2676" s="4">
        <v>1.219512618460791</v>
      </c>
      <c r="K2676" t="str">
        <f>_xlfn.XLOOKUP(D2676, dim_channels!A:A, dim_channels!C:C, "Not Found")</f>
        <v>OTA</v>
      </c>
      <c r="L2676" t="str">
        <f>_xlfn.XLOOKUP(D2676, dim_channels!A:A, dim_channels!B:B, "Not Found")</f>
        <v>Expedia</v>
      </c>
      <c r="M2676">
        <f t="shared" si="164"/>
        <v>0</v>
      </c>
      <c r="N2676">
        <f t="shared" si="165"/>
        <v>1</v>
      </c>
      <c r="O2676">
        <f t="shared" si="166"/>
        <v>9218.24</v>
      </c>
      <c r="P2676">
        <f t="shared" si="167"/>
        <v>11241.76</v>
      </c>
    </row>
    <row r="2677" spans="1:16" x14ac:dyDescent="0.2">
      <c r="A2677" s="3" t="s">
        <v>3113</v>
      </c>
      <c r="B2677" s="3" t="s">
        <v>244</v>
      </c>
      <c r="C2677" s="3" t="s">
        <v>261</v>
      </c>
      <c r="D2677" s="3" t="s">
        <v>45</v>
      </c>
      <c r="E2677" s="3" t="s">
        <v>46</v>
      </c>
      <c r="F2677" s="3">
        <v>6814.68</v>
      </c>
      <c r="G2677" s="3">
        <v>340.73</v>
      </c>
      <c r="H2677" s="3">
        <v>6473.95</v>
      </c>
      <c r="I2677" s="3" t="s">
        <v>29</v>
      </c>
      <c r="J2677" s="5">
        <v>1.052630928567567</v>
      </c>
      <c r="K2677" t="str">
        <f>_xlfn.XLOOKUP(D2677, dim_channels!A:A, dim_channels!C:C, "Not Found")</f>
        <v>Corporate</v>
      </c>
      <c r="L2677" t="str">
        <f>_xlfn.XLOOKUP(D2677, dim_channels!A:A, dim_channels!B:B, "Not Found")</f>
        <v>Corporate Direct</v>
      </c>
      <c r="M2677">
        <f t="shared" si="164"/>
        <v>0</v>
      </c>
      <c r="N2677">
        <f t="shared" si="165"/>
        <v>1</v>
      </c>
      <c r="O2677">
        <f t="shared" si="166"/>
        <v>6473.95</v>
      </c>
      <c r="P2677">
        <f t="shared" si="167"/>
        <v>6814.68</v>
      </c>
    </row>
    <row r="2678" spans="1:16" x14ac:dyDescent="0.2">
      <c r="A2678" s="2" t="s">
        <v>3114</v>
      </c>
      <c r="B2678" s="2" t="s">
        <v>449</v>
      </c>
      <c r="C2678" s="2" t="s">
        <v>346</v>
      </c>
      <c r="D2678" s="2" t="s">
        <v>52</v>
      </c>
      <c r="E2678" s="2" t="s">
        <v>60</v>
      </c>
      <c r="F2678" s="2">
        <v>2179.66</v>
      </c>
      <c r="G2678" s="2">
        <v>0</v>
      </c>
      <c r="H2678" s="2">
        <v>2179.66</v>
      </c>
      <c r="I2678" s="2" t="s">
        <v>29</v>
      </c>
      <c r="J2678" s="4">
        <v>1</v>
      </c>
      <c r="K2678" t="str">
        <f>_xlfn.XLOOKUP(D2678, dim_channels!A:A, dim_channels!C:C, "Not Found")</f>
        <v>OTA</v>
      </c>
      <c r="L2678" t="str">
        <f>_xlfn.XLOOKUP(D2678, dim_channels!A:A, dim_channels!B:B, "Not Found")</f>
        <v>Agoda</v>
      </c>
      <c r="M2678">
        <f t="shared" si="164"/>
        <v>0</v>
      </c>
      <c r="N2678">
        <f t="shared" si="165"/>
        <v>1</v>
      </c>
      <c r="O2678">
        <f t="shared" si="166"/>
        <v>2179.66</v>
      </c>
      <c r="P2678">
        <f t="shared" si="167"/>
        <v>2179.66</v>
      </c>
    </row>
    <row r="2679" spans="1:16" x14ac:dyDescent="0.2">
      <c r="A2679" s="3" t="s">
        <v>3115</v>
      </c>
      <c r="B2679" s="3" t="s">
        <v>685</v>
      </c>
      <c r="C2679" s="3" t="s">
        <v>79</v>
      </c>
      <c r="D2679" s="3" t="s">
        <v>33</v>
      </c>
      <c r="E2679" s="3" t="s">
        <v>60</v>
      </c>
      <c r="F2679" s="3">
        <v>7494.01</v>
      </c>
      <c r="G2679" s="3">
        <v>0</v>
      </c>
      <c r="H2679" s="3">
        <v>7494.01</v>
      </c>
      <c r="I2679" s="3" t="s">
        <v>29</v>
      </c>
      <c r="J2679" s="5">
        <v>1</v>
      </c>
      <c r="K2679" t="str">
        <f>_xlfn.XLOOKUP(D2679, dim_channels!A:A, dim_channels!C:C, "Not Found")</f>
        <v>OTA</v>
      </c>
      <c r="L2679" t="str">
        <f>_xlfn.XLOOKUP(D2679, dim_channels!A:A, dim_channels!B:B, "Not Found")</f>
        <v>Booking.com</v>
      </c>
      <c r="M2679">
        <f t="shared" si="164"/>
        <v>0</v>
      </c>
      <c r="N2679">
        <f t="shared" si="165"/>
        <v>1</v>
      </c>
      <c r="O2679">
        <f t="shared" si="166"/>
        <v>7494.01</v>
      </c>
      <c r="P2679">
        <f t="shared" si="167"/>
        <v>7494.01</v>
      </c>
    </row>
    <row r="2680" spans="1:16" x14ac:dyDescent="0.2">
      <c r="A2680" s="2" t="s">
        <v>3116</v>
      </c>
      <c r="B2680" s="2" t="s">
        <v>164</v>
      </c>
      <c r="C2680" s="2" t="s">
        <v>165</v>
      </c>
      <c r="D2680" s="2" t="s">
        <v>27</v>
      </c>
      <c r="E2680" s="2" t="s">
        <v>28</v>
      </c>
      <c r="F2680" s="2">
        <v>6134.63</v>
      </c>
      <c r="G2680" s="2">
        <v>1104.23</v>
      </c>
      <c r="H2680" s="2">
        <v>5030.3999999999996</v>
      </c>
      <c r="I2680" s="2" t="s">
        <v>29</v>
      </c>
      <c r="J2680" s="4">
        <v>1.2195113708651399</v>
      </c>
      <c r="K2680" t="str">
        <f>_xlfn.XLOOKUP(D2680, dim_channels!A:A, dim_channels!C:C, "Not Found")</f>
        <v>OTA</v>
      </c>
      <c r="L2680" t="str">
        <f>_xlfn.XLOOKUP(D2680, dim_channels!A:A, dim_channels!B:B, "Not Found")</f>
        <v>Expedia</v>
      </c>
      <c r="M2680">
        <f t="shared" si="164"/>
        <v>0</v>
      </c>
      <c r="N2680">
        <f t="shared" si="165"/>
        <v>1</v>
      </c>
      <c r="O2680">
        <f t="shared" si="166"/>
        <v>5030.3999999999996</v>
      </c>
      <c r="P2680">
        <f t="shared" si="167"/>
        <v>6134.63</v>
      </c>
    </row>
    <row r="2681" spans="1:16" x14ac:dyDescent="0.2">
      <c r="A2681" s="3" t="s">
        <v>3117</v>
      </c>
      <c r="B2681" s="3" t="s">
        <v>303</v>
      </c>
      <c r="C2681" s="3" t="s">
        <v>73</v>
      </c>
      <c r="D2681" s="3" t="s">
        <v>52</v>
      </c>
      <c r="E2681" s="3" t="s">
        <v>60</v>
      </c>
      <c r="F2681" s="3">
        <v>3491.35</v>
      </c>
      <c r="G2681" s="3">
        <v>0</v>
      </c>
      <c r="H2681" s="3">
        <v>3491.35</v>
      </c>
      <c r="I2681" s="3" t="s">
        <v>29</v>
      </c>
      <c r="J2681" s="5">
        <v>1</v>
      </c>
      <c r="K2681" t="str">
        <f>_xlfn.XLOOKUP(D2681, dim_channels!A:A, dim_channels!C:C, "Not Found")</f>
        <v>OTA</v>
      </c>
      <c r="L2681" t="str">
        <f>_xlfn.XLOOKUP(D2681, dim_channels!A:A, dim_channels!B:B, "Not Found")</f>
        <v>Agoda</v>
      </c>
      <c r="M2681">
        <f t="shared" si="164"/>
        <v>0</v>
      </c>
      <c r="N2681">
        <f t="shared" si="165"/>
        <v>1</v>
      </c>
      <c r="O2681">
        <f t="shared" si="166"/>
        <v>3491.35</v>
      </c>
      <c r="P2681">
        <f t="shared" si="167"/>
        <v>3491.35</v>
      </c>
    </row>
    <row r="2682" spans="1:16" x14ac:dyDescent="0.2">
      <c r="A2682" s="2" t="s">
        <v>3118</v>
      </c>
      <c r="B2682" s="2" t="s">
        <v>475</v>
      </c>
      <c r="C2682" s="2" t="s">
        <v>612</v>
      </c>
      <c r="D2682" s="2" t="s">
        <v>33</v>
      </c>
      <c r="E2682" s="2" t="s">
        <v>28</v>
      </c>
      <c r="F2682" s="2">
        <v>6911.93</v>
      </c>
      <c r="G2682" s="2">
        <v>1036.79</v>
      </c>
      <c r="H2682" s="2">
        <v>5875.14</v>
      </c>
      <c r="I2682" s="2" t="s">
        <v>29</v>
      </c>
      <c r="J2682" s="4">
        <v>1.1764706883580649</v>
      </c>
      <c r="K2682" t="str">
        <f>_xlfn.XLOOKUP(D2682, dim_channels!A:A, dim_channels!C:C, "Not Found")</f>
        <v>OTA</v>
      </c>
      <c r="L2682" t="str">
        <f>_xlfn.XLOOKUP(D2682, dim_channels!A:A, dim_channels!B:B, "Not Found")</f>
        <v>Booking.com</v>
      </c>
      <c r="M2682">
        <f t="shared" si="164"/>
        <v>0</v>
      </c>
      <c r="N2682">
        <f t="shared" si="165"/>
        <v>1</v>
      </c>
      <c r="O2682">
        <f t="shared" si="166"/>
        <v>5875.14</v>
      </c>
      <c r="P2682">
        <f t="shared" si="167"/>
        <v>6911.93</v>
      </c>
    </row>
    <row r="2683" spans="1:16" x14ac:dyDescent="0.2">
      <c r="A2683" s="3" t="s">
        <v>3119</v>
      </c>
      <c r="B2683" s="3" t="s">
        <v>31</v>
      </c>
      <c r="C2683" s="3" t="s">
        <v>685</v>
      </c>
      <c r="D2683" s="3" t="s">
        <v>52</v>
      </c>
      <c r="E2683" s="3" t="s">
        <v>34</v>
      </c>
      <c r="F2683" s="3">
        <v>3163.34</v>
      </c>
      <c r="G2683" s="3">
        <v>379.6</v>
      </c>
      <c r="H2683" s="3">
        <v>2783.74</v>
      </c>
      <c r="I2683" s="3" t="s">
        <v>29</v>
      </c>
      <c r="J2683" s="5">
        <v>1.1363633097918631</v>
      </c>
      <c r="K2683" t="str">
        <f>_xlfn.XLOOKUP(D2683, dim_channels!A:A, dim_channels!C:C, "Not Found")</f>
        <v>OTA</v>
      </c>
      <c r="L2683" t="str">
        <f>_xlfn.XLOOKUP(D2683, dim_channels!A:A, dim_channels!B:B, "Not Found")</f>
        <v>Agoda</v>
      </c>
      <c r="M2683">
        <f t="shared" si="164"/>
        <v>0</v>
      </c>
      <c r="N2683">
        <f t="shared" si="165"/>
        <v>1</v>
      </c>
      <c r="O2683">
        <f t="shared" si="166"/>
        <v>2783.74</v>
      </c>
      <c r="P2683">
        <f t="shared" si="167"/>
        <v>3163.34</v>
      </c>
    </row>
    <row r="2684" spans="1:16" x14ac:dyDescent="0.2">
      <c r="A2684" s="2" t="s">
        <v>3120</v>
      </c>
      <c r="B2684" s="2" t="s">
        <v>109</v>
      </c>
      <c r="C2684" s="2" t="s">
        <v>269</v>
      </c>
      <c r="D2684" s="2" t="s">
        <v>52</v>
      </c>
      <c r="E2684" s="2" t="s">
        <v>60</v>
      </c>
      <c r="F2684" s="2">
        <v>5971.64</v>
      </c>
      <c r="G2684" s="2">
        <v>0</v>
      </c>
      <c r="H2684" s="2">
        <v>5971.64</v>
      </c>
      <c r="I2684" s="2" t="s">
        <v>29</v>
      </c>
      <c r="J2684" s="4">
        <v>1</v>
      </c>
      <c r="K2684" t="str">
        <f>_xlfn.XLOOKUP(D2684, dim_channels!A:A, dim_channels!C:C, "Not Found")</f>
        <v>OTA</v>
      </c>
      <c r="L2684" t="str">
        <f>_xlfn.XLOOKUP(D2684, dim_channels!A:A, dim_channels!B:B, "Not Found")</f>
        <v>Agoda</v>
      </c>
      <c r="M2684">
        <f t="shared" si="164"/>
        <v>0</v>
      </c>
      <c r="N2684">
        <f t="shared" si="165"/>
        <v>1</v>
      </c>
      <c r="O2684">
        <f t="shared" si="166"/>
        <v>5971.64</v>
      </c>
      <c r="P2684">
        <f t="shared" si="167"/>
        <v>5971.64</v>
      </c>
    </row>
    <row r="2685" spans="1:16" x14ac:dyDescent="0.2">
      <c r="A2685" s="3" t="s">
        <v>3121</v>
      </c>
      <c r="B2685" s="3" t="s">
        <v>70</v>
      </c>
      <c r="C2685" s="3" t="s">
        <v>467</v>
      </c>
      <c r="D2685" s="3" t="s">
        <v>27</v>
      </c>
      <c r="E2685" s="3" t="s">
        <v>28</v>
      </c>
      <c r="F2685" s="3">
        <v>3161.94</v>
      </c>
      <c r="G2685" s="3">
        <v>569.15</v>
      </c>
      <c r="H2685" s="3">
        <v>2592.79</v>
      </c>
      <c r="I2685" s="3" t="s">
        <v>29</v>
      </c>
      <c r="J2685" s="5">
        <v>1.2195125713999211</v>
      </c>
      <c r="K2685" t="str">
        <f>_xlfn.XLOOKUP(D2685, dim_channels!A:A, dim_channels!C:C, "Not Found")</f>
        <v>OTA</v>
      </c>
      <c r="L2685" t="str">
        <f>_xlfn.XLOOKUP(D2685, dim_channels!A:A, dim_channels!B:B, "Not Found")</f>
        <v>Expedia</v>
      </c>
      <c r="M2685">
        <f t="shared" si="164"/>
        <v>0</v>
      </c>
      <c r="N2685">
        <f t="shared" si="165"/>
        <v>1</v>
      </c>
      <c r="O2685">
        <f t="shared" si="166"/>
        <v>2592.79</v>
      </c>
      <c r="P2685">
        <f t="shared" si="167"/>
        <v>3161.94</v>
      </c>
    </row>
    <row r="2686" spans="1:16" x14ac:dyDescent="0.2">
      <c r="A2686" s="2" t="s">
        <v>3122</v>
      </c>
      <c r="B2686" s="2" t="s">
        <v>315</v>
      </c>
      <c r="C2686" s="2" t="s">
        <v>112</v>
      </c>
      <c r="D2686" s="2" t="s">
        <v>169</v>
      </c>
      <c r="E2686" s="2" t="s">
        <v>46</v>
      </c>
      <c r="F2686" s="2">
        <v>11328.32</v>
      </c>
      <c r="G2686" s="2">
        <v>2265.66</v>
      </c>
      <c r="H2686" s="2">
        <v>9062.66</v>
      </c>
      <c r="I2686" s="2" t="s">
        <v>56</v>
      </c>
      <c r="J2686" s="4">
        <v>1.2499994482856029</v>
      </c>
      <c r="K2686" t="str">
        <f>_xlfn.XLOOKUP(D2686, dim_channels!A:A, dim_channels!C:C, "Not Found")</f>
        <v>GDS</v>
      </c>
      <c r="L2686" t="str">
        <f>_xlfn.XLOOKUP(D2686, dim_channels!A:A, dim_channels!B:B, "Not Found")</f>
        <v>GDS (Amadeus)</v>
      </c>
      <c r="M2686">
        <f t="shared" si="164"/>
        <v>0</v>
      </c>
      <c r="N2686">
        <f t="shared" si="165"/>
        <v>0</v>
      </c>
      <c r="O2686">
        <f t="shared" si="166"/>
        <v>0</v>
      </c>
      <c r="P2686">
        <f t="shared" si="167"/>
        <v>0</v>
      </c>
    </row>
    <row r="2687" spans="1:16" x14ac:dyDescent="0.2">
      <c r="A2687" s="3" t="s">
        <v>3123</v>
      </c>
      <c r="B2687" s="3" t="s">
        <v>337</v>
      </c>
      <c r="C2687" s="3" t="s">
        <v>219</v>
      </c>
      <c r="D2687" s="3" t="s">
        <v>33</v>
      </c>
      <c r="E2687" s="3" t="s">
        <v>60</v>
      </c>
      <c r="F2687" s="3">
        <v>4843.5600000000004</v>
      </c>
      <c r="G2687" s="3">
        <v>0</v>
      </c>
      <c r="H2687" s="3">
        <v>4843.5600000000004</v>
      </c>
      <c r="I2687" s="3" t="s">
        <v>41</v>
      </c>
      <c r="J2687" s="5">
        <v>1</v>
      </c>
      <c r="K2687" t="str">
        <f>_xlfn.XLOOKUP(D2687, dim_channels!A:A, dim_channels!C:C, "Not Found")</f>
        <v>OTA</v>
      </c>
      <c r="L2687" t="str">
        <f>_xlfn.XLOOKUP(D2687, dim_channels!A:A, dim_channels!B:B, "Not Found")</f>
        <v>Booking.com</v>
      </c>
      <c r="M2687">
        <f t="shared" si="164"/>
        <v>1</v>
      </c>
      <c r="N2687">
        <f t="shared" si="165"/>
        <v>0</v>
      </c>
      <c r="O2687">
        <f t="shared" si="166"/>
        <v>0</v>
      </c>
      <c r="P2687">
        <f t="shared" si="167"/>
        <v>0</v>
      </c>
    </row>
    <row r="2688" spans="1:16" x14ac:dyDescent="0.2">
      <c r="A2688" s="2" t="s">
        <v>3124</v>
      </c>
      <c r="B2688" s="2" t="s">
        <v>425</v>
      </c>
      <c r="C2688" s="2" t="s">
        <v>176</v>
      </c>
      <c r="D2688" s="2" t="s">
        <v>33</v>
      </c>
      <c r="E2688" s="2" t="s">
        <v>28</v>
      </c>
      <c r="F2688" s="2">
        <v>12628.42</v>
      </c>
      <c r="G2688" s="2">
        <v>1894.26</v>
      </c>
      <c r="H2688" s="2">
        <v>10734.16</v>
      </c>
      <c r="I2688" s="2" t="s">
        <v>41</v>
      </c>
      <c r="J2688" s="4">
        <v>1.1764702594334351</v>
      </c>
      <c r="K2688" t="str">
        <f>_xlfn.XLOOKUP(D2688, dim_channels!A:A, dim_channels!C:C, "Not Found")</f>
        <v>OTA</v>
      </c>
      <c r="L2688" t="str">
        <f>_xlfn.XLOOKUP(D2688, dim_channels!A:A, dim_channels!B:B, "Not Found")</f>
        <v>Booking.com</v>
      </c>
      <c r="M2688">
        <f t="shared" si="164"/>
        <v>1</v>
      </c>
      <c r="N2688">
        <f t="shared" si="165"/>
        <v>0</v>
      </c>
      <c r="O2688">
        <f t="shared" si="166"/>
        <v>0</v>
      </c>
      <c r="P2688">
        <f t="shared" si="167"/>
        <v>0</v>
      </c>
    </row>
    <row r="2689" spans="1:16" x14ac:dyDescent="0.2">
      <c r="A2689" s="3" t="s">
        <v>3125</v>
      </c>
      <c r="B2689" s="3" t="s">
        <v>44</v>
      </c>
      <c r="C2689" s="3" t="s">
        <v>286</v>
      </c>
      <c r="D2689" s="3" t="s">
        <v>33</v>
      </c>
      <c r="E2689" s="3" t="s">
        <v>34</v>
      </c>
      <c r="F2689" s="3">
        <v>15219.8</v>
      </c>
      <c r="G2689" s="3">
        <v>2282.9699999999998</v>
      </c>
      <c r="H2689" s="3">
        <v>12936.83</v>
      </c>
      <c r="I2689" s="3" t="s">
        <v>41</v>
      </c>
      <c r="J2689" s="5">
        <v>1.1764705882352939</v>
      </c>
      <c r="K2689" t="str">
        <f>_xlfn.XLOOKUP(D2689, dim_channels!A:A, dim_channels!C:C, "Not Found")</f>
        <v>OTA</v>
      </c>
      <c r="L2689" t="str">
        <f>_xlfn.XLOOKUP(D2689, dim_channels!A:A, dim_channels!B:B, "Not Found")</f>
        <v>Booking.com</v>
      </c>
      <c r="M2689">
        <f t="shared" si="164"/>
        <v>1</v>
      </c>
      <c r="N2689">
        <f t="shared" si="165"/>
        <v>0</v>
      </c>
      <c r="O2689">
        <f t="shared" si="166"/>
        <v>0</v>
      </c>
      <c r="P2689">
        <f t="shared" si="167"/>
        <v>0</v>
      </c>
    </row>
    <row r="2690" spans="1:16" x14ac:dyDescent="0.2">
      <c r="A2690" s="2" t="s">
        <v>3126</v>
      </c>
      <c r="B2690" s="2" t="s">
        <v>81</v>
      </c>
      <c r="C2690" s="2" t="s">
        <v>367</v>
      </c>
      <c r="D2690" s="2" t="s">
        <v>45</v>
      </c>
      <c r="E2690" s="2" t="s">
        <v>89</v>
      </c>
      <c r="F2690" s="2">
        <v>2322.85</v>
      </c>
      <c r="G2690" s="2">
        <v>0</v>
      </c>
      <c r="H2690" s="2">
        <v>2322.85</v>
      </c>
      <c r="I2690" s="2" t="s">
        <v>29</v>
      </c>
      <c r="J2690" s="4">
        <v>1</v>
      </c>
      <c r="K2690" t="str">
        <f>_xlfn.XLOOKUP(D2690, dim_channels!A:A, dim_channels!C:C, "Not Found")</f>
        <v>Corporate</v>
      </c>
      <c r="L2690" t="str">
        <f>_xlfn.XLOOKUP(D2690, dim_channels!A:A, dim_channels!B:B, "Not Found")</f>
        <v>Corporate Direct</v>
      </c>
      <c r="M2690">
        <f t="shared" si="164"/>
        <v>0</v>
      </c>
      <c r="N2690">
        <f t="shared" si="165"/>
        <v>1</v>
      </c>
      <c r="O2690">
        <f t="shared" si="166"/>
        <v>2322.85</v>
      </c>
      <c r="P2690">
        <f t="shared" si="167"/>
        <v>2322.85</v>
      </c>
    </row>
    <row r="2691" spans="1:16" x14ac:dyDescent="0.2">
      <c r="A2691" s="3" t="s">
        <v>3127</v>
      </c>
      <c r="B2691" s="3" t="s">
        <v>204</v>
      </c>
      <c r="C2691" s="3" t="s">
        <v>754</v>
      </c>
      <c r="D2691" s="3" t="s">
        <v>27</v>
      </c>
      <c r="E2691" s="3" t="s">
        <v>60</v>
      </c>
      <c r="F2691" s="3">
        <v>5742.25</v>
      </c>
      <c r="G2691" s="3">
        <v>0</v>
      </c>
      <c r="H2691" s="3">
        <v>5742.25</v>
      </c>
      <c r="I2691" s="3" t="s">
        <v>29</v>
      </c>
      <c r="J2691" s="5">
        <v>1</v>
      </c>
      <c r="K2691" t="str">
        <f>_xlfn.XLOOKUP(D2691, dim_channels!A:A, dim_channels!C:C, "Not Found")</f>
        <v>OTA</v>
      </c>
      <c r="L2691" t="str">
        <f>_xlfn.XLOOKUP(D2691, dim_channels!A:A, dim_channels!B:B, "Not Found")</f>
        <v>Expedia</v>
      </c>
      <c r="M2691">
        <f t="shared" ref="M2691:M2754" si="168">IF(I2691="Cancelled",1,0)</f>
        <v>0</v>
      </c>
      <c r="N2691">
        <f t="shared" ref="N2691:N2754" si="169">IF(TRIM(UPPER(I2691))="CHECKED-OUT",1,0)</f>
        <v>1</v>
      </c>
      <c r="O2691">
        <f t="shared" ref="O2691:O2754" si="170">IF(TRIM(UPPER(I2691))="CHECKED-OUT",H2691,0)</f>
        <v>5742.25</v>
      </c>
      <c r="P2691">
        <f t="shared" ref="P2691:P2754" si="171">IF(TRIM(UPPER(I2691))="CHECKED-OUT",F2691,0)</f>
        <v>5742.25</v>
      </c>
    </row>
    <row r="2692" spans="1:16" x14ac:dyDescent="0.2">
      <c r="A2692" s="2" t="s">
        <v>3128</v>
      </c>
      <c r="B2692" s="2" t="s">
        <v>54</v>
      </c>
      <c r="C2692" s="2" t="s">
        <v>55</v>
      </c>
      <c r="D2692" s="2" t="s">
        <v>64</v>
      </c>
      <c r="E2692" s="2" t="s">
        <v>28</v>
      </c>
      <c r="F2692" s="2">
        <v>5872.74</v>
      </c>
      <c r="G2692" s="2">
        <v>0</v>
      </c>
      <c r="H2692" s="2">
        <v>5872.74</v>
      </c>
      <c r="I2692" s="2" t="s">
        <v>29</v>
      </c>
      <c r="J2692" s="4">
        <v>1</v>
      </c>
      <c r="K2692" t="str">
        <f>_xlfn.XLOOKUP(D2692, dim_channels!A:A, dim_channels!C:C, "Not Found")</f>
        <v>Direct</v>
      </c>
      <c r="L2692" t="str">
        <f>_xlfn.XLOOKUP(D2692, dim_channels!A:A, dim_channels!B:B, "Not Found")</f>
        <v>Direct Website</v>
      </c>
      <c r="M2692">
        <f t="shared" si="168"/>
        <v>0</v>
      </c>
      <c r="N2692">
        <f t="shared" si="169"/>
        <v>1</v>
      </c>
      <c r="O2692">
        <f t="shared" si="170"/>
        <v>5872.74</v>
      </c>
      <c r="P2692">
        <f t="shared" si="171"/>
        <v>5872.74</v>
      </c>
    </row>
    <row r="2693" spans="1:16" x14ac:dyDescent="0.2">
      <c r="A2693" s="3" t="s">
        <v>3129</v>
      </c>
      <c r="B2693" s="3" t="s">
        <v>702</v>
      </c>
      <c r="C2693" s="3" t="s">
        <v>141</v>
      </c>
      <c r="D2693" s="3" t="s">
        <v>33</v>
      </c>
      <c r="E2693" s="3" t="s">
        <v>28</v>
      </c>
      <c r="F2693" s="3">
        <v>12763.58</v>
      </c>
      <c r="G2693" s="3">
        <v>1914.54</v>
      </c>
      <c r="H2693" s="3">
        <v>10849.04</v>
      </c>
      <c r="I2693" s="3" t="s">
        <v>29</v>
      </c>
      <c r="J2693" s="5">
        <v>1.1764709135554849</v>
      </c>
      <c r="K2693" t="str">
        <f>_xlfn.XLOOKUP(D2693, dim_channels!A:A, dim_channels!C:C, "Not Found")</f>
        <v>OTA</v>
      </c>
      <c r="L2693" t="str">
        <f>_xlfn.XLOOKUP(D2693, dim_channels!A:A, dim_channels!B:B, "Not Found")</f>
        <v>Booking.com</v>
      </c>
      <c r="M2693">
        <f t="shared" si="168"/>
        <v>0</v>
      </c>
      <c r="N2693">
        <f t="shared" si="169"/>
        <v>1</v>
      </c>
      <c r="O2693">
        <f t="shared" si="170"/>
        <v>10849.04</v>
      </c>
      <c r="P2693">
        <f t="shared" si="171"/>
        <v>12763.58</v>
      </c>
    </row>
    <row r="2694" spans="1:16" x14ac:dyDescent="0.2">
      <c r="A2694" s="2" t="s">
        <v>3130</v>
      </c>
      <c r="B2694" s="2" t="s">
        <v>314</v>
      </c>
      <c r="C2694" s="2" t="s">
        <v>626</v>
      </c>
      <c r="D2694" s="2" t="s">
        <v>27</v>
      </c>
      <c r="E2694" s="2" t="s">
        <v>28</v>
      </c>
      <c r="F2694" s="2">
        <v>7824.52</v>
      </c>
      <c r="G2694" s="2">
        <v>1408.41</v>
      </c>
      <c r="H2694" s="2">
        <v>6416.11</v>
      </c>
      <c r="I2694" s="2" t="s">
        <v>56</v>
      </c>
      <c r="J2694" s="4">
        <v>1.2195115108687351</v>
      </c>
      <c r="K2694" t="str">
        <f>_xlfn.XLOOKUP(D2694, dim_channels!A:A, dim_channels!C:C, "Not Found")</f>
        <v>OTA</v>
      </c>
      <c r="L2694" t="str">
        <f>_xlfn.XLOOKUP(D2694, dim_channels!A:A, dim_channels!B:B, "Not Found")</f>
        <v>Expedia</v>
      </c>
      <c r="M2694">
        <f t="shared" si="168"/>
        <v>0</v>
      </c>
      <c r="N2694">
        <f t="shared" si="169"/>
        <v>0</v>
      </c>
      <c r="O2694">
        <f t="shared" si="170"/>
        <v>0</v>
      </c>
      <c r="P2694">
        <f t="shared" si="171"/>
        <v>0</v>
      </c>
    </row>
    <row r="2695" spans="1:16" x14ac:dyDescent="0.2">
      <c r="A2695" s="3" t="s">
        <v>3131</v>
      </c>
      <c r="B2695" s="3" t="s">
        <v>106</v>
      </c>
      <c r="C2695" s="3" t="s">
        <v>396</v>
      </c>
      <c r="D2695" s="3" t="s">
        <v>52</v>
      </c>
      <c r="E2695" s="3" t="s">
        <v>34</v>
      </c>
      <c r="F2695" s="3">
        <v>10196.629999999999</v>
      </c>
      <c r="G2695" s="3">
        <v>1223.5999999999999</v>
      </c>
      <c r="H2695" s="3">
        <v>8973.0300000000007</v>
      </c>
      <c r="I2695" s="3" t="s">
        <v>29</v>
      </c>
      <c r="J2695" s="5">
        <v>1.136364193589011</v>
      </c>
      <c r="K2695" t="str">
        <f>_xlfn.XLOOKUP(D2695, dim_channels!A:A, dim_channels!C:C, "Not Found")</f>
        <v>OTA</v>
      </c>
      <c r="L2695" t="str">
        <f>_xlfn.XLOOKUP(D2695, dim_channels!A:A, dim_channels!B:B, "Not Found")</f>
        <v>Agoda</v>
      </c>
      <c r="M2695">
        <f t="shared" si="168"/>
        <v>0</v>
      </c>
      <c r="N2695">
        <f t="shared" si="169"/>
        <v>1</v>
      </c>
      <c r="O2695">
        <f t="shared" si="170"/>
        <v>8973.0300000000007</v>
      </c>
      <c r="P2695">
        <f t="shared" si="171"/>
        <v>10196.629999999999</v>
      </c>
    </row>
    <row r="2696" spans="1:16" x14ac:dyDescent="0.2">
      <c r="A2696" s="2" t="s">
        <v>3132</v>
      </c>
      <c r="B2696" s="2" t="s">
        <v>416</v>
      </c>
      <c r="C2696" s="2" t="s">
        <v>209</v>
      </c>
      <c r="D2696" s="2" t="s">
        <v>33</v>
      </c>
      <c r="E2696" s="2" t="s">
        <v>60</v>
      </c>
      <c r="F2696" s="2">
        <v>8835.81</v>
      </c>
      <c r="G2696" s="2">
        <v>0</v>
      </c>
      <c r="H2696" s="2">
        <v>8835.81</v>
      </c>
      <c r="I2696" s="2" t="s">
        <v>29</v>
      </c>
      <c r="J2696" s="4">
        <v>1</v>
      </c>
      <c r="K2696" t="str">
        <f>_xlfn.XLOOKUP(D2696, dim_channels!A:A, dim_channels!C:C, "Not Found")</f>
        <v>OTA</v>
      </c>
      <c r="L2696" t="str">
        <f>_xlfn.XLOOKUP(D2696, dim_channels!A:A, dim_channels!B:B, "Not Found")</f>
        <v>Booking.com</v>
      </c>
      <c r="M2696">
        <f t="shared" si="168"/>
        <v>0</v>
      </c>
      <c r="N2696">
        <f t="shared" si="169"/>
        <v>1</v>
      </c>
      <c r="O2696">
        <f t="shared" si="170"/>
        <v>8835.81</v>
      </c>
      <c r="P2696">
        <f t="shared" si="171"/>
        <v>8835.81</v>
      </c>
    </row>
    <row r="2697" spans="1:16" x14ac:dyDescent="0.2">
      <c r="A2697" s="3" t="s">
        <v>3133</v>
      </c>
      <c r="B2697" s="3" t="s">
        <v>130</v>
      </c>
      <c r="C2697" s="3" t="s">
        <v>72</v>
      </c>
      <c r="D2697" s="3" t="s">
        <v>52</v>
      </c>
      <c r="E2697" s="3" t="s">
        <v>60</v>
      </c>
      <c r="F2697" s="3">
        <v>6415.85</v>
      </c>
      <c r="G2697" s="3">
        <v>0</v>
      </c>
      <c r="H2697" s="3">
        <v>6415.85</v>
      </c>
      <c r="I2697" s="3" t="s">
        <v>41</v>
      </c>
      <c r="J2697" s="5">
        <v>1</v>
      </c>
      <c r="K2697" t="str">
        <f>_xlfn.XLOOKUP(D2697, dim_channels!A:A, dim_channels!C:C, "Not Found")</f>
        <v>OTA</v>
      </c>
      <c r="L2697" t="str">
        <f>_xlfn.XLOOKUP(D2697, dim_channels!A:A, dim_channels!B:B, "Not Found")</f>
        <v>Agoda</v>
      </c>
      <c r="M2697">
        <f t="shared" si="168"/>
        <v>1</v>
      </c>
      <c r="N2697">
        <f t="shared" si="169"/>
        <v>0</v>
      </c>
      <c r="O2697">
        <f t="shared" si="170"/>
        <v>0</v>
      </c>
      <c r="P2697">
        <f t="shared" si="171"/>
        <v>0</v>
      </c>
    </row>
    <row r="2698" spans="1:16" x14ac:dyDescent="0.2">
      <c r="A2698" s="2" t="s">
        <v>3134</v>
      </c>
      <c r="B2698" s="2" t="s">
        <v>87</v>
      </c>
      <c r="C2698" s="2" t="s">
        <v>983</v>
      </c>
      <c r="D2698" s="2" t="s">
        <v>33</v>
      </c>
      <c r="E2698" s="2" t="s">
        <v>28</v>
      </c>
      <c r="F2698" s="2">
        <v>7498.97</v>
      </c>
      <c r="G2698" s="2">
        <v>1124.8499999999999</v>
      </c>
      <c r="H2698" s="2">
        <v>6374.12</v>
      </c>
      <c r="I2698" s="2" t="s">
        <v>29</v>
      </c>
      <c r="J2698" s="4">
        <v>1.176471418799772</v>
      </c>
      <c r="K2698" t="str">
        <f>_xlfn.XLOOKUP(D2698, dim_channels!A:A, dim_channels!C:C, "Not Found")</f>
        <v>OTA</v>
      </c>
      <c r="L2698" t="str">
        <f>_xlfn.XLOOKUP(D2698, dim_channels!A:A, dim_channels!B:B, "Not Found")</f>
        <v>Booking.com</v>
      </c>
      <c r="M2698">
        <f t="shared" si="168"/>
        <v>0</v>
      </c>
      <c r="N2698">
        <f t="shared" si="169"/>
        <v>1</v>
      </c>
      <c r="O2698">
        <f t="shared" si="170"/>
        <v>6374.12</v>
      </c>
      <c r="P2698">
        <f t="shared" si="171"/>
        <v>7498.97</v>
      </c>
    </row>
    <row r="2699" spans="1:16" x14ac:dyDescent="0.2">
      <c r="A2699" s="3" t="s">
        <v>3135</v>
      </c>
      <c r="B2699" s="3" t="s">
        <v>238</v>
      </c>
      <c r="C2699" s="3" t="s">
        <v>36</v>
      </c>
      <c r="D2699" s="3" t="s">
        <v>45</v>
      </c>
      <c r="E2699" s="3" t="s">
        <v>89</v>
      </c>
      <c r="F2699" s="3">
        <v>4703.62</v>
      </c>
      <c r="G2699" s="3">
        <v>0</v>
      </c>
      <c r="H2699" s="3">
        <v>4703.62</v>
      </c>
      <c r="I2699" s="3" t="s">
        <v>56</v>
      </c>
      <c r="J2699" s="5">
        <v>1</v>
      </c>
      <c r="K2699" t="str">
        <f>_xlfn.XLOOKUP(D2699, dim_channels!A:A, dim_channels!C:C, "Not Found")</f>
        <v>Corporate</v>
      </c>
      <c r="L2699" t="str">
        <f>_xlfn.XLOOKUP(D2699, dim_channels!A:A, dim_channels!B:B, "Not Found")</f>
        <v>Corporate Direct</v>
      </c>
      <c r="M2699">
        <f t="shared" si="168"/>
        <v>0</v>
      </c>
      <c r="N2699">
        <f t="shared" si="169"/>
        <v>0</v>
      </c>
      <c r="O2699">
        <f t="shared" si="170"/>
        <v>0</v>
      </c>
      <c r="P2699">
        <f t="shared" si="171"/>
        <v>0</v>
      </c>
    </row>
    <row r="2700" spans="1:16" x14ac:dyDescent="0.2">
      <c r="A2700" s="2" t="s">
        <v>3136</v>
      </c>
      <c r="B2700" s="2" t="s">
        <v>186</v>
      </c>
      <c r="C2700" s="2" t="s">
        <v>98</v>
      </c>
      <c r="D2700" s="2" t="s">
        <v>52</v>
      </c>
      <c r="E2700" s="2" t="s">
        <v>34</v>
      </c>
      <c r="F2700" s="2">
        <v>27161.54</v>
      </c>
      <c r="G2700" s="2">
        <v>3259.38</v>
      </c>
      <c r="H2700" s="2">
        <v>23902.16</v>
      </c>
      <c r="I2700" s="2" t="s">
        <v>41</v>
      </c>
      <c r="J2700" s="4">
        <v>1.1363634081606011</v>
      </c>
      <c r="K2700" t="str">
        <f>_xlfn.XLOOKUP(D2700, dim_channels!A:A, dim_channels!C:C, "Not Found")</f>
        <v>OTA</v>
      </c>
      <c r="L2700" t="str">
        <f>_xlfn.XLOOKUP(D2700, dim_channels!A:A, dim_channels!B:B, "Not Found")</f>
        <v>Agoda</v>
      </c>
      <c r="M2700">
        <f t="shared" si="168"/>
        <v>1</v>
      </c>
      <c r="N2700">
        <f t="shared" si="169"/>
        <v>0</v>
      </c>
      <c r="O2700">
        <f t="shared" si="170"/>
        <v>0</v>
      </c>
      <c r="P2700">
        <f t="shared" si="171"/>
        <v>0</v>
      </c>
    </row>
    <row r="2701" spans="1:16" x14ac:dyDescent="0.2">
      <c r="A2701" s="3" t="s">
        <v>3137</v>
      </c>
      <c r="B2701" s="3" t="s">
        <v>983</v>
      </c>
      <c r="C2701" s="3" t="s">
        <v>1141</v>
      </c>
      <c r="D2701" s="3" t="s">
        <v>52</v>
      </c>
      <c r="E2701" s="3" t="s">
        <v>34</v>
      </c>
      <c r="F2701" s="3">
        <v>14849.73</v>
      </c>
      <c r="G2701" s="3">
        <v>1781.97</v>
      </c>
      <c r="H2701" s="3">
        <v>13067.76</v>
      </c>
      <c r="I2701" s="3" t="s">
        <v>29</v>
      </c>
      <c r="J2701" s="5">
        <v>1.1363638450660249</v>
      </c>
      <c r="K2701" t="str">
        <f>_xlfn.XLOOKUP(D2701, dim_channels!A:A, dim_channels!C:C, "Not Found")</f>
        <v>OTA</v>
      </c>
      <c r="L2701" t="str">
        <f>_xlfn.XLOOKUP(D2701, dim_channels!A:A, dim_channels!B:B, "Not Found")</f>
        <v>Agoda</v>
      </c>
      <c r="M2701">
        <f t="shared" si="168"/>
        <v>0</v>
      </c>
      <c r="N2701">
        <f t="shared" si="169"/>
        <v>1</v>
      </c>
      <c r="O2701">
        <f t="shared" si="170"/>
        <v>13067.76</v>
      </c>
      <c r="P2701">
        <f t="shared" si="171"/>
        <v>14849.73</v>
      </c>
    </row>
    <row r="2702" spans="1:16" x14ac:dyDescent="0.2">
      <c r="A2702" s="2" t="s">
        <v>3138</v>
      </c>
      <c r="B2702" s="2" t="s">
        <v>147</v>
      </c>
      <c r="C2702" s="2" t="s">
        <v>276</v>
      </c>
      <c r="D2702" s="2" t="s">
        <v>33</v>
      </c>
      <c r="E2702" s="2" t="s">
        <v>60</v>
      </c>
      <c r="F2702" s="2">
        <v>2655.64</v>
      </c>
      <c r="G2702" s="2">
        <v>0</v>
      </c>
      <c r="H2702" s="2">
        <v>2655.64</v>
      </c>
      <c r="I2702" s="2" t="s">
        <v>29</v>
      </c>
      <c r="J2702" s="4">
        <v>1</v>
      </c>
      <c r="K2702" t="str">
        <f>_xlfn.XLOOKUP(D2702, dim_channels!A:A, dim_channels!C:C, "Not Found")</f>
        <v>OTA</v>
      </c>
      <c r="L2702" t="str">
        <f>_xlfn.XLOOKUP(D2702, dim_channels!A:A, dim_channels!B:B, "Not Found")</f>
        <v>Booking.com</v>
      </c>
      <c r="M2702">
        <f t="shared" si="168"/>
        <v>0</v>
      </c>
      <c r="N2702">
        <f t="shared" si="169"/>
        <v>1</v>
      </c>
      <c r="O2702">
        <f t="shared" si="170"/>
        <v>2655.64</v>
      </c>
      <c r="P2702">
        <f t="shared" si="171"/>
        <v>2655.64</v>
      </c>
    </row>
    <row r="2703" spans="1:16" x14ac:dyDescent="0.2">
      <c r="A2703" s="3" t="s">
        <v>3139</v>
      </c>
      <c r="B2703" s="3" t="s">
        <v>505</v>
      </c>
      <c r="C2703" s="3" t="s">
        <v>1560</v>
      </c>
      <c r="D2703" s="3" t="s">
        <v>45</v>
      </c>
      <c r="E2703" s="3" t="s">
        <v>46</v>
      </c>
      <c r="F2703" s="3">
        <v>6151.79</v>
      </c>
      <c r="G2703" s="3">
        <v>307.58999999999997</v>
      </c>
      <c r="H2703" s="3">
        <v>5844.2</v>
      </c>
      <c r="I2703" s="3" t="s">
        <v>41</v>
      </c>
      <c r="J2703" s="5">
        <v>1.052631669005168</v>
      </c>
      <c r="K2703" t="str">
        <f>_xlfn.XLOOKUP(D2703, dim_channels!A:A, dim_channels!C:C, "Not Found")</f>
        <v>Corporate</v>
      </c>
      <c r="L2703" t="str">
        <f>_xlfn.XLOOKUP(D2703, dim_channels!A:A, dim_channels!B:B, "Not Found")</f>
        <v>Corporate Direct</v>
      </c>
      <c r="M2703">
        <f t="shared" si="168"/>
        <v>1</v>
      </c>
      <c r="N2703">
        <f t="shared" si="169"/>
        <v>0</v>
      </c>
      <c r="O2703">
        <f t="shared" si="170"/>
        <v>0</v>
      </c>
      <c r="P2703">
        <f t="shared" si="171"/>
        <v>0</v>
      </c>
    </row>
    <row r="2704" spans="1:16" x14ac:dyDescent="0.2">
      <c r="A2704" s="2" t="s">
        <v>3140</v>
      </c>
      <c r="B2704" s="2" t="s">
        <v>482</v>
      </c>
      <c r="C2704" s="2" t="s">
        <v>161</v>
      </c>
      <c r="D2704" s="2" t="s">
        <v>64</v>
      </c>
      <c r="E2704" s="2" t="s">
        <v>34</v>
      </c>
      <c r="F2704" s="2">
        <v>7533.09</v>
      </c>
      <c r="G2704" s="2">
        <v>0</v>
      </c>
      <c r="H2704" s="2">
        <v>7533.09</v>
      </c>
      <c r="I2704" s="2" t="s">
        <v>29</v>
      </c>
      <c r="J2704" s="4">
        <v>1</v>
      </c>
      <c r="K2704" t="str">
        <f>_xlfn.XLOOKUP(D2704, dim_channels!A:A, dim_channels!C:C, "Not Found")</f>
        <v>Direct</v>
      </c>
      <c r="L2704" t="str">
        <f>_xlfn.XLOOKUP(D2704, dim_channels!A:A, dim_channels!B:B, "Not Found")</f>
        <v>Direct Website</v>
      </c>
      <c r="M2704">
        <f t="shared" si="168"/>
        <v>0</v>
      </c>
      <c r="N2704">
        <f t="shared" si="169"/>
        <v>1</v>
      </c>
      <c r="O2704">
        <f t="shared" si="170"/>
        <v>7533.09</v>
      </c>
      <c r="P2704">
        <f t="shared" si="171"/>
        <v>7533.09</v>
      </c>
    </row>
    <row r="2705" spans="1:16" x14ac:dyDescent="0.2">
      <c r="A2705" s="3" t="s">
        <v>3141</v>
      </c>
      <c r="B2705" s="3" t="s">
        <v>391</v>
      </c>
      <c r="C2705" s="3" t="s">
        <v>391</v>
      </c>
      <c r="D2705" s="3" t="s">
        <v>64</v>
      </c>
      <c r="E2705" s="3" t="s">
        <v>115</v>
      </c>
      <c r="F2705" s="3">
        <v>7231.86</v>
      </c>
      <c r="G2705" s="3">
        <v>0</v>
      </c>
      <c r="H2705" s="3">
        <v>7231.86</v>
      </c>
      <c r="I2705" s="3" t="s">
        <v>29</v>
      </c>
      <c r="J2705" s="5">
        <v>1</v>
      </c>
      <c r="K2705" t="str">
        <f>_xlfn.XLOOKUP(D2705, dim_channels!A:A, dim_channels!C:C, "Not Found")</f>
        <v>Direct</v>
      </c>
      <c r="L2705" t="str">
        <f>_xlfn.XLOOKUP(D2705, dim_channels!A:A, dim_channels!B:B, "Not Found")</f>
        <v>Direct Website</v>
      </c>
      <c r="M2705">
        <f t="shared" si="168"/>
        <v>0</v>
      </c>
      <c r="N2705">
        <f t="shared" si="169"/>
        <v>1</v>
      </c>
      <c r="O2705">
        <f t="shared" si="170"/>
        <v>7231.86</v>
      </c>
      <c r="P2705">
        <f t="shared" si="171"/>
        <v>7231.86</v>
      </c>
    </row>
    <row r="2706" spans="1:16" x14ac:dyDescent="0.2">
      <c r="A2706" s="2" t="s">
        <v>3142</v>
      </c>
      <c r="B2706" s="2" t="s">
        <v>54</v>
      </c>
      <c r="C2706" s="2" t="s">
        <v>789</v>
      </c>
      <c r="D2706" s="2" t="s">
        <v>33</v>
      </c>
      <c r="E2706" s="2" t="s">
        <v>60</v>
      </c>
      <c r="F2706" s="2">
        <v>18734.97</v>
      </c>
      <c r="G2706" s="2">
        <v>0</v>
      </c>
      <c r="H2706" s="2">
        <v>18734.97</v>
      </c>
      <c r="I2706" s="2" t="s">
        <v>29</v>
      </c>
      <c r="J2706" s="4">
        <v>1</v>
      </c>
      <c r="K2706" t="str">
        <f>_xlfn.XLOOKUP(D2706, dim_channels!A:A, dim_channels!C:C, "Not Found")</f>
        <v>OTA</v>
      </c>
      <c r="L2706" t="str">
        <f>_xlfn.XLOOKUP(D2706, dim_channels!A:A, dim_channels!B:B, "Not Found")</f>
        <v>Booking.com</v>
      </c>
      <c r="M2706">
        <f t="shared" si="168"/>
        <v>0</v>
      </c>
      <c r="N2706">
        <f t="shared" si="169"/>
        <v>1</v>
      </c>
      <c r="O2706">
        <f t="shared" si="170"/>
        <v>18734.97</v>
      </c>
      <c r="P2706">
        <f t="shared" si="171"/>
        <v>18734.97</v>
      </c>
    </row>
    <row r="2707" spans="1:16" x14ac:dyDescent="0.2">
      <c r="A2707" s="3" t="s">
        <v>3143</v>
      </c>
      <c r="B2707" s="3" t="s">
        <v>904</v>
      </c>
      <c r="C2707" s="3" t="s">
        <v>367</v>
      </c>
      <c r="D2707" s="3" t="s">
        <v>64</v>
      </c>
      <c r="E2707" s="3" t="s">
        <v>28</v>
      </c>
      <c r="F2707" s="3">
        <v>6939.55</v>
      </c>
      <c r="G2707" s="3">
        <v>0</v>
      </c>
      <c r="H2707" s="3">
        <v>6939.55</v>
      </c>
      <c r="I2707" s="3" t="s">
        <v>41</v>
      </c>
      <c r="J2707" s="5">
        <v>1</v>
      </c>
      <c r="K2707" t="str">
        <f>_xlfn.XLOOKUP(D2707, dim_channels!A:A, dim_channels!C:C, "Not Found")</f>
        <v>Direct</v>
      </c>
      <c r="L2707" t="str">
        <f>_xlfn.XLOOKUP(D2707, dim_channels!A:A, dim_channels!B:B, "Not Found")</f>
        <v>Direct Website</v>
      </c>
      <c r="M2707">
        <f t="shared" si="168"/>
        <v>1</v>
      </c>
      <c r="N2707">
        <f t="shared" si="169"/>
        <v>0</v>
      </c>
      <c r="O2707">
        <f t="shared" si="170"/>
        <v>0</v>
      </c>
      <c r="P2707">
        <f t="shared" si="171"/>
        <v>0</v>
      </c>
    </row>
    <row r="2708" spans="1:16" x14ac:dyDescent="0.2">
      <c r="A2708" s="2" t="s">
        <v>3144</v>
      </c>
      <c r="B2708" s="2" t="s">
        <v>249</v>
      </c>
      <c r="C2708" s="2" t="s">
        <v>433</v>
      </c>
      <c r="D2708" s="2" t="s">
        <v>52</v>
      </c>
      <c r="E2708" s="2" t="s">
        <v>34</v>
      </c>
      <c r="F2708" s="2">
        <v>4577.1899999999996</v>
      </c>
      <c r="G2708" s="2">
        <v>549.26</v>
      </c>
      <c r="H2708" s="2">
        <v>4027.93</v>
      </c>
      <c r="I2708" s="2" t="s">
        <v>29</v>
      </c>
      <c r="J2708" s="4">
        <v>1.136362846424839</v>
      </c>
      <c r="K2708" t="str">
        <f>_xlfn.XLOOKUP(D2708, dim_channels!A:A, dim_channels!C:C, "Not Found")</f>
        <v>OTA</v>
      </c>
      <c r="L2708" t="str">
        <f>_xlfn.XLOOKUP(D2708, dim_channels!A:A, dim_channels!B:B, "Not Found")</f>
        <v>Agoda</v>
      </c>
      <c r="M2708">
        <f t="shared" si="168"/>
        <v>0</v>
      </c>
      <c r="N2708">
        <f t="shared" si="169"/>
        <v>1</v>
      </c>
      <c r="O2708">
        <f t="shared" si="170"/>
        <v>4027.93</v>
      </c>
      <c r="P2708">
        <f t="shared" si="171"/>
        <v>4577.1899999999996</v>
      </c>
    </row>
    <row r="2709" spans="1:16" x14ac:dyDescent="0.2">
      <c r="A2709" s="3" t="s">
        <v>3145</v>
      </c>
      <c r="B2709" s="3" t="s">
        <v>754</v>
      </c>
      <c r="C2709" s="3" t="s">
        <v>619</v>
      </c>
      <c r="D2709" s="3" t="s">
        <v>206</v>
      </c>
      <c r="E2709" s="3" t="s">
        <v>207</v>
      </c>
      <c r="F2709" s="3">
        <v>5526.4</v>
      </c>
      <c r="G2709" s="3">
        <v>0</v>
      </c>
      <c r="H2709" s="3">
        <v>5526.4</v>
      </c>
      <c r="I2709" s="3" t="s">
        <v>29</v>
      </c>
      <c r="J2709" s="5">
        <v>1</v>
      </c>
      <c r="K2709" t="str">
        <f>_xlfn.XLOOKUP(D2709, dim_channels!A:A, dim_channels!C:C, "Not Found")</f>
        <v>Direct</v>
      </c>
      <c r="L2709" t="str">
        <f>_xlfn.XLOOKUP(D2709, dim_channels!A:A, dim_channels!B:B, "Not Found")</f>
        <v>Walk-in</v>
      </c>
      <c r="M2709">
        <f t="shared" si="168"/>
        <v>0</v>
      </c>
      <c r="N2709">
        <f t="shared" si="169"/>
        <v>1</v>
      </c>
      <c r="O2709">
        <f t="shared" si="170"/>
        <v>5526.4</v>
      </c>
      <c r="P2709">
        <f t="shared" si="171"/>
        <v>5526.4</v>
      </c>
    </row>
    <row r="2710" spans="1:16" x14ac:dyDescent="0.2">
      <c r="A2710" s="2" t="s">
        <v>3146</v>
      </c>
      <c r="B2710" s="2" t="s">
        <v>256</v>
      </c>
      <c r="C2710" s="2" t="s">
        <v>1340</v>
      </c>
      <c r="D2710" s="2" t="s">
        <v>169</v>
      </c>
      <c r="E2710" s="2" t="s">
        <v>34</v>
      </c>
      <c r="F2710" s="2">
        <v>5524.32</v>
      </c>
      <c r="G2710" s="2">
        <v>1104.8599999999999</v>
      </c>
      <c r="H2710" s="2">
        <v>4419.46</v>
      </c>
      <c r="I2710" s="2" t="s">
        <v>29</v>
      </c>
      <c r="J2710" s="4">
        <v>1.24999886864006</v>
      </c>
      <c r="K2710" t="str">
        <f>_xlfn.XLOOKUP(D2710, dim_channels!A:A, dim_channels!C:C, "Not Found")</f>
        <v>GDS</v>
      </c>
      <c r="L2710" t="str">
        <f>_xlfn.XLOOKUP(D2710, dim_channels!A:A, dim_channels!B:B, "Not Found")</f>
        <v>GDS (Amadeus)</v>
      </c>
      <c r="M2710">
        <f t="shared" si="168"/>
        <v>0</v>
      </c>
      <c r="N2710">
        <f t="shared" si="169"/>
        <v>1</v>
      </c>
      <c r="O2710">
        <f t="shared" si="170"/>
        <v>4419.46</v>
      </c>
      <c r="P2710">
        <f t="shared" si="171"/>
        <v>5524.32</v>
      </c>
    </row>
    <row r="2711" spans="1:16" x14ac:dyDescent="0.2">
      <c r="A2711" s="3" t="s">
        <v>3147</v>
      </c>
      <c r="B2711" s="3" t="s">
        <v>560</v>
      </c>
      <c r="C2711" s="3" t="s">
        <v>117</v>
      </c>
      <c r="D2711" s="3" t="s">
        <v>114</v>
      </c>
      <c r="E2711" s="3" t="s">
        <v>115</v>
      </c>
      <c r="F2711" s="3">
        <v>3960.64</v>
      </c>
      <c r="G2711" s="3">
        <v>396.06</v>
      </c>
      <c r="H2711" s="3">
        <v>3564.58</v>
      </c>
      <c r="I2711" s="3" t="s">
        <v>29</v>
      </c>
      <c r="J2711" s="5">
        <v>1.1111098642757351</v>
      </c>
      <c r="K2711" t="str">
        <f>_xlfn.XLOOKUP(D2711, dim_channels!A:A, dim_channels!C:C, "Not Found")</f>
        <v>Offline</v>
      </c>
      <c r="L2711" t="str">
        <f>_xlfn.XLOOKUP(D2711, dim_channels!A:A, dim_channels!B:B, "Not Found")</f>
        <v>Travel Agency</v>
      </c>
      <c r="M2711">
        <f t="shared" si="168"/>
        <v>0</v>
      </c>
      <c r="N2711">
        <f t="shared" si="169"/>
        <v>1</v>
      </c>
      <c r="O2711">
        <f t="shared" si="170"/>
        <v>3564.58</v>
      </c>
      <c r="P2711">
        <f t="shared" si="171"/>
        <v>3960.64</v>
      </c>
    </row>
    <row r="2712" spans="1:16" x14ac:dyDescent="0.2">
      <c r="A2712" s="2" t="s">
        <v>3148</v>
      </c>
      <c r="B2712" s="2" t="s">
        <v>113</v>
      </c>
      <c r="C2712" s="2" t="s">
        <v>463</v>
      </c>
      <c r="D2712" s="2" t="s">
        <v>64</v>
      </c>
      <c r="E2712" s="2" t="s">
        <v>28</v>
      </c>
      <c r="F2712" s="2">
        <v>13566.28</v>
      </c>
      <c r="G2712" s="2">
        <v>0</v>
      </c>
      <c r="H2712" s="2">
        <v>13566.28</v>
      </c>
      <c r="I2712" s="2" t="s">
        <v>56</v>
      </c>
      <c r="J2712" s="4">
        <v>1</v>
      </c>
      <c r="K2712" t="str">
        <f>_xlfn.XLOOKUP(D2712, dim_channels!A:A, dim_channels!C:C, "Not Found")</f>
        <v>Direct</v>
      </c>
      <c r="L2712" t="str">
        <f>_xlfn.XLOOKUP(D2712, dim_channels!A:A, dim_channels!B:B, "Not Found")</f>
        <v>Direct Website</v>
      </c>
      <c r="M2712">
        <f t="shared" si="168"/>
        <v>0</v>
      </c>
      <c r="N2712">
        <f t="shared" si="169"/>
        <v>0</v>
      </c>
      <c r="O2712">
        <f t="shared" si="170"/>
        <v>0</v>
      </c>
      <c r="P2712">
        <f t="shared" si="171"/>
        <v>0</v>
      </c>
    </row>
    <row r="2713" spans="1:16" x14ac:dyDescent="0.2">
      <c r="A2713" s="3" t="s">
        <v>3149</v>
      </c>
      <c r="B2713" s="3" t="s">
        <v>1110</v>
      </c>
      <c r="C2713" s="3" t="s">
        <v>722</v>
      </c>
      <c r="D2713" s="3" t="s">
        <v>33</v>
      </c>
      <c r="E2713" s="3" t="s">
        <v>34</v>
      </c>
      <c r="F2713" s="3">
        <v>8055.11</v>
      </c>
      <c r="G2713" s="3">
        <v>1208.27</v>
      </c>
      <c r="H2713" s="3">
        <v>6846.84</v>
      </c>
      <c r="I2713" s="3" t="s">
        <v>29</v>
      </c>
      <c r="J2713" s="5">
        <v>1.176471189629084</v>
      </c>
      <c r="K2713" t="str">
        <f>_xlfn.XLOOKUP(D2713, dim_channels!A:A, dim_channels!C:C, "Not Found")</f>
        <v>OTA</v>
      </c>
      <c r="L2713" t="str">
        <f>_xlfn.XLOOKUP(D2713, dim_channels!A:A, dim_channels!B:B, "Not Found")</f>
        <v>Booking.com</v>
      </c>
      <c r="M2713">
        <f t="shared" si="168"/>
        <v>0</v>
      </c>
      <c r="N2713">
        <f t="shared" si="169"/>
        <v>1</v>
      </c>
      <c r="O2713">
        <f t="shared" si="170"/>
        <v>6846.84</v>
      </c>
      <c r="P2713">
        <f t="shared" si="171"/>
        <v>8055.11</v>
      </c>
    </row>
    <row r="2714" spans="1:16" x14ac:dyDescent="0.2">
      <c r="A2714" s="2" t="s">
        <v>3150</v>
      </c>
      <c r="B2714" s="2" t="s">
        <v>454</v>
      </c>
      <c r="C2714" s="2" t="s">
        <v>168</v>
      </c>
      <c r="D2714" s="2" t="s">
        <v>114</v>
      </c>
      <c r="E2714" s="2" t="s">
        <v>46</v>
      </c>
      <c r="F2714" s="2">
        <v>10929.72</v>
      </c>
      <c r="G2714" s="2">
        <v>1092.97</v>
      </c>
      <c r="H2714" s="2">
        <v>9836.75</v>
      </c>
      <c r="I2714" s="2" t="s">
        <v>29</v>
      </c>
      <c r="J2714" s="4">
        <v>1.1111108852009051</v>
      </c>
      <c r="K2714" t="str">
        <f>_xlfn.XLOOKUP(D2714, dim_channels!A:A, dim_channels!C:C, "Not Found")</f>
        <v>Offline</v>
      </c>
      <c r="L2714" t="str">
        <f>_xlfn.XLOOKUP(D2714, dim_channels!A:A, dim_channels!B:B, "Not Found")</f>
        <v>Travel Agency</v>
      </c>
      <c r="M2714">
        <f t="shared" si="168"/>
        <v>0</v>
      </c>
      <c r="N2714">
        <f t="shared" si="169"/>
        <v>1</v>
      </c>
      <c r="O2714">
        <f t="shared" si="170"/>
        <v>9836.75</v>
      </c>
      <c r="P2714">
        <f t="shared" si="171"/>
        <v>10929.72</v>
      </c>
    </row>
    <row r="2715" spans="1:16" x14ac:dyDescent="0.2">
      <c r="A2715" s="3" t="s">
        <v>3151</v>
      </c>
      <c r="B2715" s="3" t="s">
        <v>121</v>
      </c>
      <c r="C2715" s="3" t="s">
        <v>312</v>
      </c>
      <c r="D2715" s="3" t="s">
        <v>114</v>
      </c>
      <c r="E2715" s="3" t="s">
        <v>115</v>
      </c>
      <c r="F2715" s="3">
        <v>5746.06</v>
      </c>
      <c r="G2715" s="3">
        <v>574.61</v>
      </c>
      <c r="H2715" s="3">
        <v>5171.45</v>
      </c>
      <c r="I2715" s="3" t="s">
        <v>29</v>
      </c>
      <c r="J2715" s="5">
        <v>1.111111970530509</v>
      </c>
      <c r="K2715" t="str">
        <f>_xlfn.XLOOKUP(D2715, dim_channels!A:A, dim_channels!C:C, "Not Found")</f>
        <v>Offline</v>
      </c>
      <c r="L2715" t="str">
        <f>_xlfn.XLOOKUP(D2715, dim_channels!A:A, dim_channels!B:B, "Not Found")</f>
        <v>Travel Agency</v>
      </c>
      <c r="M2715">
        <f t="shared" si="168"/>
        <v>0</v>
      </c>
      <c r="N2715">
        <f t="shared" si="169"/>
        <v>1</v>
      </c>
      <c r="O2715">
        <f t="shared" si="170"/>
        <v>5171.45</v>
      </c>
      <c r="P2715">
        <f t="shared" si="171"/>
        <v>5746.06</v>
      </c>
    </row>
    <row r="2716" spans="1:16" x14ac:dyDescent="0.2">
      <c r="A2716" s="2" t="s">
        <v>3152</v>
      </c>
      <c r="B2716" s="2" t="s">
        <v>359</v>
      </c>
      <c r="C2716" s="2" t="s">
        <v>826</v>
      </c>
      <c r="D2716" s="2" t="s">
        <v>33</v>
      </c>
      <c r="E2716" s="2" t="s">
        <v>28</v>
      </c>
      <c r="F2716" s="2">
        <v>7325.44</v>
      </c>
      <c r="G2716" s="2">
        <v>1098.82</v>
      </c>
      <c r="H2716" s="2">
        <v>6226.62</v>
      </c>
      <c r="I2716" s="2" t="s">
        <v>41</v>
      </c>
      <c r="J2716" s="4">
        <v>1.1764713440036489</v>
      </c>
      <c r="K2716" t="str">
        <f>_xlfn.XLOOKUP(D2716, dim_channels!A:A, dim_channels!C:C, "Not Found")</f>
        <v>OTA</v>
      </c>
      <c r="L2716" t="str">
        <f>_xlfn.XLOOKUP(D2716, dim_channels!A:A, dim_channels!B:B, "Not Found")</f>
        <v>Booking.com</v>
      </c>
      <c r="M2716">
        <f t="shared" si="168"/>
        <v>1</v>
      </c>
      <c r="N2716">
        <f t="shared" si="169"/>
        <v>0</v>
      </c>
      <c r="O2716">
        <f t="shared" si="170"/>
        <v>0</v>
      </c>
      <c r="P2716">
        <f t="shared" si="171"/>
        <v>0</v>
      </c>
    </row>
    <row r="2717" spans="1:16" x14ac:dyDescent="0.2">
      <c r="A2717" s="3" t="s">
        <v>3153</v>
      </c>
      <c r="B2717" s="3" t="s">
        <v>497</v>
      </c>
      <c r="C2717" s="3" t="s">
        <v>357</v>
      </c>
      <c r="D2717" s="3" t="s">
        <v>33</v>
      </c>
      <c r="E2717" s="3" t="s">
        <v>60</v>
      </c>
      <c r="F2717" s="3">
        <v>2782.68</v>
      </c>
      <c r="G2717" s="3">
        <v>0</v>
      </c>
      <c r="H2717" s="3">
        <v>2782.68</v>
      </c>
      <c r="I2717" s="3" t="s">
        <v>29</v>
      </c>
      <c r="J2717" s="5">
        <v>1</v>
      </c>
      <c r="K2717" t="str">
        <f>_xlfn.XLOOKUP(D2717, dim_channels!A:A, dim_channels!C:C, "Not Found")</f>
        <v>OTA</v>
      </c>
      <c r="L2717" t="str">
        <f>_xlfn.XLOOKUP(D2717, dim_channels!A:A, dim_channels!B:B, "Not Found")</f>
        <v>Booking.com</v>
      </c>
      <c r="M2717">
        <f t="shared" si="168"/>
        <v>0</v>
      </c>
      <c r="N2717">
        <f t="shared" si="169"/>
        <v>1</v>
      </c>
      <c r="O2717">
        <f t="shared" si="170"/>
        <v>2782.68</v>
      </c>
      <c r="P2717">
        <f t="shared" si="171"/>
        <v>2782.68</v>
      </c>
    </row>
    <row r="2718" spans="1:16" x14ac:dyDescent="0.2">
      <c r="A2718" s="2" t="s">
        <v>3154</v>
      </c>
      <c r="B2718" s="2" t="s">
        <v>577</v>
      </c>
      <c r="C2718" s="2" t="s">
        <v>512</v>
      </c>
      <c r="D2718" s="2" t="s">
        <v>64</v>
      </c>
      <c r="E2718" s="2" t="s">
        <v>34</v>
      </c>
      <c r="F2718" s="2">
        <v>11154.25</v>
      </c>
      <c r="G2718" s="2">
        <v>0</v>
      </c>
      <c r="H2718" s="2">
        <v>11154.25</v>
      </c>
      <c r="I2718" s="2" t="s">
        <v>29</v>
      </c>
      <c r="J2718" s="4">
        <v>1</v>
      </c>
      <c r="K2718" t="str">
        <f>_xlfn.XLOOKUP(D2718, dim_channels!A:A, dim_channels!C:C, "Not Found")</f>
        <v>Direct</v>
      </c>
      <c r="L2718" t="str">
        <f>_xlfn.XLOOKUP(D2718, dim_channels!A:A, dim_channels!B:B, "Not Found")</f>
        <v>Direct Website</v>
      </c>
      <c r="M2718">
        <f t="shared" si="168"/>
        <v>0</v>
      </c>
      <c r="N2718">
        <f t="shared" si="169"/>
        <v>1</v>
      </c>
      <c r="O2718">
        <f t="shared" si="170"/>
        <v>11154.25</v>
      </c>
      <c r="P2718">
        <f t="shared" si="171"/>
        <v>11154.25</v>
      </c>
    </row>
    <row r="2719" spans="1:16" x14ac:dyDescent="0.2">
      <c r="A2719" s="3" t="s">
        <v>3155</v>
      </c>
      <c r="B2719" s="3" t="s">
        <v>220</v>
      </c>
      <c r="C2719" s="3" t="s">
        <v>262</v>
      </c>
      <c r="D2719" s="3" t="s">
        <v>45</v>
      </c>
      <c r="E2719" s="3" t="s">
        <v>89</v>
      </c>
      <c r="F2719" s="3">
        <v>8123.75</v>
      </c>
      <c r="G2719" s="3">
        <v>0</v>
      </c>
      <c r="H2719" s="3">
        <v>8123.75</v>
      </c>
      <c r="I2719" s="3" t="s">
        <v>29</v>
      </c>
      <c r="J2719" s="5">
        <v>1</v>
      </c>
      <c r="K2719" t="str">
        <f>_xlfn.XLOOKUP(D2719, dim_channels!A:A, dim_channels!C:C, "Not Found")</f>
        <v>Corporate</v>
      </c>
      <c r="L2719" t="str">
        <f>_xlfn.XLOOKUP(D2719, dim_channels!A:A, dim_channels!B:B, "Not Found")</f>
        <v>Corporate Direct</v>
      </c>
      <c r="M2719">
        <f t="shared" si="168"/>
        <v>0</v>
      </c>
      <c r="N2719">
        <f t="shared" si="169"/>
        <v>1</v>
      </c>
      <c r="O2719">
        <f t="shared" si="170"/>
        <v>8123.75</v>
      </c>
      <c r="P2719">
        <f t="shared" si="171"/>
        <v>8123.75</v>
      </c>
    </row>
    <row r="2720" spans="1:16" x14ac:dyDescent="0.2">
      <c r="A2720" s="2" t="s">
        <v>3156</v>
      </c>
      <c r="B2720" s="2" t="s">
        <v>40</v>
      </c>
      <c r="C2720" s="2" t="s">
        <v>551</v>
      </c>
      <c r="D2720" s="2" t="s">
        <v>33</v>
      </c>
      <c r="E2720" s="2" t="s">
        <v>34</v>
      </c>
      <c r="F2720" s="2">
        <v>9972.74</v>
      </c>
      <c r="G2720" s="2">
        <v>1495.91</v>
      </c>
      <c r="H2720" s="2">
        <v>8476.83</v>
      </c>
      <c r="I2720" s="2" t="s">
        <v>41</v>
      </c>
      <c r="J2720" s="4">
        <v>1.176470449448674</v>
      </c>
      <c r="K2720" t="str">
        <f>_xlfn.XLOOKUP(D2720, dim_channels!A:A, dim_channels!C:C, "Not Found")</f>
        <v>OTA</v>
      </c>
      <c r="L2720" t="str">
        <f>_xlfn.XLOOKUP(D2720, dim_channels!A:A, dim_channels!B:B, "Not Found")</f>
        <v>Booking.com</v>
      </c>
      <c r="M2720">
        <f t="shared" si="168"/>
        <v>1</v>
      </c>
      <c r="N2720">
        <f t="shared" si="169"/>
        <v>0</v>
      </c>
      <c r="O2720">
        <f t="shared" si="170"/>
        <v>0</v>
      </c>
      <c r="P2720">
        <f t="shared" si="171"/>
        <v>0</v>
      </c>
    </row>
    <row r="2721" spans="1:16" x14ac:dyDescent="0.2">
      <c r="A2721" s="3" t="s">
        <v>3157</v>
      </c>
      <c r="B2721" s="3" t="s">
        <v>215</v>
      </c>
      <c r="C2721" s="3" t="s">
        <v>322</v>
      </c>
      <c r="D2721" s="3" t="s">
        <v>64</v>
      </c>
      <c r="E2721" s="3" t="s">
        <v>28</v>
      </c>
      <c r="F2721" s="3">
        <v>4901.17</v>
      </c>
      <c r="G2721" s="3">
        <v>0</v>
      </c>
      <c r="H2721" s="3">
        <v>4901.17</v>
      </c>
      <c r="I2721" s="3" t="s">
        <v>29</v>
      </c>
      <c r="J2721" s="5">
        <v>1</v>
      </c>
      <c r="K2721" t="str">
        <f>_xlfn.XLOOKUP(D2721, dim_channels!A:A, dim_channels!C:C, "Not Found")</f>
        <v>Direct</v>
      </c>
      <c r="L2721" t="str">
        <f>_xlfn.XLOOKUP(D2721, dim_channels!A:A, dim_channels!B:B, "Not Found")</f>
        <v>Direct Website</v>
      </c>
      <c r="M2721">
        <f t="shared" si="168"/>
        <v>0</v>
      </c>
      <c r="N2721">
        <f t="shared" si="169"/>
        <v>1</v>
      </c>
      <c r="O2721">
        <f t="shared" si="170"/>
        <v>4901.17</v>
      </c>
      <c r="P2721">
        <f t="shared" si="171"/>
        <v>4901.17</v>
      </c>
    </row>
    <row r="2722" spans="1:16" x14ac:dyDescent="0.2">
      <c r="A2722" s="2" t="s">
        <v>3158</v>
      </c>
      <c r="B2722" s="2" t="s">
        <v>283</v>
      </c>
      <c r="C2722" s="2" t="s">
        <v>193</v>
      </c>
      <c r="D2722" s="2" t="s">
        <v>114</v>
      </c>
      <c r="E2722" s="2" t="s">
        <v>115</v>
      </c>
      <c r="F2722" s="2">
        <v>3784.92</v>
      </c>
      <c r="G2722" s="2">
        <v>378.49</v>
      </c>
      <c r="H2722" s="2">
        <v>3406.43</v>
      </c>
      <c r="I2722" s="2" t="s">
        <v>29</v>
      </c>
      <c r="J2722" s="4">
        <v>1.11111045875007</v>
      </c>
      <c r="K2722" t="str">
        <f>_xlfn.XLOOKUP(D2722, dim_channels!A:A, dim_channels!C:C, "Not Found")</f>
        <v>Offline</v>
      </c>
      <c r="L2722" t="str">
        <f>_xlfn.XLOOKUP(D2722, dim_channels!A:A, dim_channels!B:B, "Not Found")</f>
        <v>Travel Agency</v>
      </c>
      <c r="M2722">
        <f t="shared" si="168"/>
        <v>0</v>
      </c>
      <c r="N2722">
        <f t="shared" si="169"/>
        <v>1</v>
      </c>
      <c r="O2722">
        <f t="shared" si="170"/>
        <v>3406.43</v>
      </c>
      <c r="P2722">
        <f t="shared" si="171"/>
        <v>3784.92</v>
      </c>
    </row>
    <row r="2723" spans="1:16" x14ac:dyDescent="0.2">
      <c r="A2723" s="3" t="s">
        <v>3159</v>
      </c>
      <c r="B2723" s="3" t="s">
        <v>110</v>
      </c>
      <c r="C2723" s="3" t="s">
        <v>917</v>
      </c>
      <c r="D2723" s="3" t="s">
        <v>27</v>
      </c>
      <c r="E2723" s="3" t="s">
        <v>28</v>
      </c>
      <c r="F2723" s="3">
        <v>3723.54</v>
      </c>
      <c r="G2723" s="3">
        <v>670.24</v>
      </c>
      <c r="H2723" s="3">
        <v>3053.3</v>
      </c>
      <c r="I2723" s="3" t="s">
        <v>41</v>
      </c>
      <c r="J2723" s="5">
        <v>1.219513313464121</v>
      </c>
      <c r="K2723" t="str">
        <f>_xlfn.XLOOKUP(D2723, dim_channels!A:A, dim_channels!C:C, "Not Found")</f>
        <v>OTA</v>
      </c>
      <c r="L2723" t="str">
        <f>_xlfn.XLOOKUP(D2723, dim_channels!A:A, dim_channels!B:B, "Not Found")</f>
        <v>Expedia</v>
      </c>
      <c r="M2723">
        <f t="shared" si="168"/>
        <v>1</v>
      </c>
      <c r="N2723">
        <f t="shared" si="169"/>
        <v>0</v>
      </c>
      <c r="O2723">
        <f t="shared" si="170"/>
        <v>0</v>
      </c>
      <c r="P2723">
        <f t="shared" si="171"/>
        <v>0</v>
      </c>
    </row>
    <row r="2724" spans="1:16" x14ac:dyDescent="0.2">
      <c r="A2724" s="2" t="s">
        <v>3160</v>
      </c>
      <c r="B2724" s="2" t="s">
        <v>176</v>
      </c>
      <c r="C2724" s="2" t="s">
        <v>73</v>
      </c>
      <c r="D2724" s="2" t="s">
        <v>64</v>
      </c>
      <c r="E2724" s="2" t="s">
        <v>28</v>
      </c>
      <c r="F2724" s="2">
        <v>8616.74</v>
      </c>
      <c r="G2724" s="2">
        <v>0</v>
      </c>
      <c r="H2724" s="2">
        <v>8616.74</v>
      </c>
      <c r="I2724" s="2" t="s">
        <v>29</v>
      </c>
      <c r="J2724" s="4">
        <v>1</v>
      </c>
      <c r="K2724" t="str">
        <f>_xlfn.XLOOKUP(D2724, dim_channels!A:A, dim_channels!C:C, "Not Found")</f>
        <v>Direct</v>
      </c>
      <c r="L2724" t="str">
        <f>_xlfn.XLOOKUP(D2724, dim_channels!A:A, dim_channels!B:B, "Not Found")</f>
        <v>Direct Website</v>
      </c>
      <c r="M2724">
        <f t="shared" si="168"/>
        <v>0</v>
      </c>
      <c r="N2724">
        <f t="shared" si="169"/>
        <v>1</v>
      </c>
      <c r="O2724">
        <f t="shared" si="170"/>
        <v>8616.74</v>
      </c>
      <c r="P2724">
        <f t="shared" si="171"/>
        <v>8616.74</v>
      </c>
    </row>
    <row r="2725" spans="1:16" x14ac:dyDescent="0.2">
      <c r="A2725" s="3" t="s">
        <v>3161</v>
      </c>
      <c r="B2725" s="3" t="s">
        <v>318</v>
      </c>
      <c r="C2725" s="3" t="s">
        <v>318</v>
      </c>
      <c r="D2725" s="3" t="s">
        <v>45</v>
      </c>
      <c r="E2725" s="3" t="s">
        <v>89</v>
      </c>
      <c r="F2725" s="3">
        <v>8043.67</v>
      </c>
      <c r="G2725" s="3">
        <v>0</v>
      </c>
      <c r="H2725" s="3">
        <v>8043.67</v>
      </c>
      <c r="I2725" s="3" t="s">
        <v>56</v>
      </c>
      <c r="J2725" s="5">
        <v>1</v>
      </c>
      <c r="K2725" t="str">
        <f>_xlfn.XLOOKUP(D2725, dim_channels!A:A, dim_channels!C:C, "Not Found")</f>
        <v>Corporate</v>
      </c>
      <c r="L2725" t="str">
        <f>_xlfn.XLOOKUP(D2725, dim_channels!A:A, dim_channels!B:B, "Not Found")</f>
        <v>Corporate Direct</v>
      </c>
      <c r="M2725">
        <f t="shared" si="168"/>
        <v>0</v>
      </c>
      <c r="N2725">
        <f t="shared" si="169"/>
        <v>0</v>
      </c>
      <c r="O2725">
        <f t="shared" si="170"/>
        <v>0</v>
      </c>
      <c r="P2725">
        <f t="shared" si="171"/>
        <v>0</v>
      </c>
    </row>
    <row r="2726" spans="1:16" x14ac:dyDescent="0.2">
      <c r="A2726" s="2" t="s">
        <v>3162</v>
      </c>
      <c r="B2726" s="2" t="s">
        <v>380</v>
      </c>
      <c r="C2726" s="2" t="s">
        <v>403</v>
      </c>
      <c r="D2726" s="2" t="s">
        <v>206</v>
      </c>
      <c r="E2726" s="2" t="s">
        <v>207</v>
      </c>
      <c r="F2726" s="2">
        <v>12131.42</v>
      </c>
      <c r="G2726" s="2">
        <v>0</v>
      </c>
      <c r="H2726" s="2">
        <v>12131.42</v>
      </c>
      <c r="I2726" s="2" t="s">
        <v>29</v>
      </c>
      <c r="J2726" s="4">
        <v>1</v>
      </c>
      <c r="K2726" t="str">
        <f>_xlfn.XLOOKUP(D2726, dim_channels!A:A, dim_channels!C:C, "Not Found")</f>
        <v>Direct</v>
      </c>
      <c r="L2726" t="str">
        <f>_xlfn.XLOOKUP(D2726, dim_channels!A:A, dim_channels!B:B, "Not Found")</f>
        <v>Walk-in</v>
      </c>
      <c r="M2726">
        <f t="shared" si="168"/>
        <v>0</v>
      </c>
      <c r="N2726">
        <f t="shared" si="169"/>
        <v>1</v>
      </c>
      <c r="O2726">
        <f t="shared" si="170"/>
        <v>12131.42</v>
      </c>
      <c r="P2726">
        <f t="shared" si="171"/>
        <v>12131.42</v>
      </c>
    </row>
    <row r="2727" spans="1:16" x14ac:dyDescent="0.2">
      <c r="A2727" s="3" t="s">
        <v>3163</v>
      </c>
      <c r="B2727" s="3" t="s">
        <v>826</v>
      </c>
      <c r="C2727" s="3" t="s">
        <v>826</v>
      </c>
      <c r="D2727" s="3" t="s">
        <v>27</v>
      </c>
      <c r="E2727" s="3" t="s">
        <v>28</v>
      </c>
      <c r="F2727" s="3">
        <v>11571.07</v>
      </c>
      <c r="G2727" s="3">
        <v>2082.79</v>
      </c>
      <c r="H2727" s="3">
        <v>9488.2800000000007</v>
      </c>
      <c r="I2727" s="3" t="s">
        <v>29</v>
      </c>
      <c r="J2727" s="5">
        <v>1.2195118609484541</v>
      </c>
      <c r="K2727" t="str">
        <f>_xlfn.XLOOKUP(D2727, dim_channels!A:A, dim_channels!C:C, "Not Found")</f>
        <v>OTA</v>
      </c>
      <c r="L2727" t="str">
        <f>_xlfn.XLOOKUP(D2727, dim_channels!A:A, dim_channels!B:B, "Not Found")</f>
        <v>Expedia</v>
      </c>
      <c r="M2727">
        <f t="shared" si="168"/>
        <v>0</v>
      </c>
      <c r="N2727">
        <f t="shared" si="169"/>
        <v>1</v>
      </c>
      <c r="O2727">
        <f t="shared" si="170"/>
        <v>9488.2800000000007</v>
      </c>
      <c r="P2727">
        <f t="shared" si="171"/>
        <v>11571.07</v>
      </c>
    </row>
    <row r="2728" spans="1:16" x14ac:dyDescent="0.2">
      <c r="A2728" s="2" t="s">
        <v>3164</v>
      </c>
      <c r="B2728" s="2" t="s">
        <v>608</v>
      </c>
      <c r="C2728" s="2" t="s">
        <v>384</v>
      </c>
      <c r="D2728" s="2" t="s">
        <v>169</v>
      </c>
      <c r="E2728" s="2" t="s">
        <v>46</v>
      </c>
      <c r="F2728" s="2">
        <v>6784.18</v>
      </c>
      <c r="G2728" s="2">
        <v>1356.84</v>
      </c>
      <c r="H2728" s="2">
        <v>5427.34</v>
      </c>
      <c r="I2728" s="2" t="s">
        <v>29</v>
      </c>
      <c r="J2728" s="4">
        <v>1.250000921261613</v>
      </c>
      <c r="K2728" t="str">
        <f>_xlfn.XLOOKUP(D2728, dim_channels!A:A, dim_channels!C:C, "Not Found")</f>
        <v>GDS</v>
      </c>
      <c r="L2728" t="str">
        <f>_xlfn.XLOOKUP(D2728, dim_channels!A:A, dim_channels!B:B, "Not Found")</f>
        <v>GDS (Amadeus)</v>
      </c>
      <c r="M2728">
        <f t="shared" si="168"/>
        <v>0</v>
      </c>
      <c r="N2728">
        <f t="shared" si="169"/>
        <v>1</v>
      </c>
      <c r="O2728">
        <f t="shared" si="170"/>
        <v>5427.34</v>
      </c>
      <c r="P2728">
        <f t="shared" si="171"/>
        <v>6784.18</v>
      </c>
    </row>
    <row r="2729" spans="1:16" x14ac:dyDescent="0.2">
      <c r="A2729" s="3" t="s">
        <v>3165</v>
      </c>
      <c r="B2729" s="3" t="s">
        <v>564</v>
      </c>
      <c r="C2729" s="3" t="s">
        <v>276</v>
      </c>
      <c r="D2729" s="3" t="s">
        <v>33</v>
      </c>
      <c r="E2729" s="3" t="s">
        <v>28</v>
      </c>
      <c r="F2729" s="3">
        <v>11013.5</v>
      </c>
      <c r="G2729" s="3">
        <v>1652.02</v>
      </c>
      <c r="H2729" s="3">
        <v>9361.48</v>
      </c>
      <c r="I2729" s="3" t="s">
        <v>29</v>
      </c>
      <c r="J2729" s="5">
        <v>1.176469959878139</v>
      </c>
      <c r="K2729" t="str">
        <f>_xlfn.XLOOKUP(D2729, dim_channels!A:A, dim_channels!C:C, "Not Found")</f>
        <v>OTA</v>
      </c>
      <c r="L2729" t="str">
        <f>_xlfn.XLOOKUP(D2729, dim_channels!A:A, dim_channels!B:B, "Not Found")</f>
        <v>Booking.com</v>
      </c>
      <c r="M2729">
        <f t="shared" si="168"/>
        <v>0</v>
      </c>
      <c r="N2729">
        <f t="shared" si="169"/>
        <v>1</v>
      </c>
      <c r="O2729">
        <f t="shared" si="170"/>
        <v>9361.48</v>
      </c>
      <c r="P2729">
        <f t="shared" si="171"/>
        <v>11013.5</v>
      </c>
    </row>
    <row r="2730" spans="1:16" x14ac:dyDescent="0.2">
      <c r="A2730" s="2" t="s">
        <v>3166</v>
      </c>
      <c r="B2730" s="2" t="s">
        <v>87</v>
      </c>
      <c r="C2730" s="2" t="s">
        <v>1340</v>
      </c>
      <c r="D2730" s="2" t="s">
        <v>27</v>
      </c>
      <c r="E2730" s="2" t="s">
        <v>28</v>
      </c>
      <c r="F2730" s="2">
        <v>21969.119999999999</v>
      </c>
      <c r="G2730" s="2">
        <v>3954.44</v>
      </c>
      <c r="H2730" s="2">
        <v>18014.68</v>
      </c>
      <c r="I2730" s="2" t="s">
        <v>56</v>
      </c>
      <c r="J2730" s="4">
        <v>1.219512086809202</v>
      </c>
      <c r="K2730" t="str">
        <f>_xlfn.XLOOKUP(D2730, dim_channels!A:A, dim_channels!C:C, "Not Found")</f>
        <v>OTA</v>
      </c>
      <c r="L2730" t="str">
        <f>_xlfn.XLOOKUP(D2730, dim_channels!A:A, dim_channels!B:B, "Not Found")</f>
        <v>Expedia</v>
      </c>
      <c r="M2730">
        <f t="shared" si="168"/>
        <v>0</v>
      </c>
      <c r="N2730">
        <f t="shared" si="169"/>
        <v>0</v>
      </c>
      <c r="O2730">
        <f t="shared" si="170"/>
        <v>0</v>
      </c>
      <c r="P2730">
        <f t="shared" si="171"/>
        <v>0</v>
      </c>
    </row>
    <row r="2731" spans="1:16" x14ac:dyDescent="0.2">
      <c r="A2731" s="3" t="s">
        <v>3167</v>
      </c>
      <c r="B2731" s="3" t="s">
        <v>489</v>
      </c>
      <c r="C2731" s="3" t="s">
        <v>127</v>
      </c>
      <c r="D2731" s="3" t="s">
        <v>64</v>
      </c>
      <c r="E2731" s="3" t="s">
        <v>34</v>
      </c>
      <c r="F2731" s="3">
        <v>10495.03</v>
      </c>
      <c r="G2731" s="3">
        <v>0</v>
      </c>
      <c r="H2731" s="3">
        <v>10495.03</v>
      </c>
      <c r="I2731" s="3" t="s">
        <v>41</v>
      </c>
      <c r="J2731" s="5">
        <v>1</v>
      </c>
      <c r="K2731" t="str">
        <f>_xlfn.XLOOKUP(D2731, dim_channels!A:A, dim_channels!C:C, "Not Found")</f>
        <v>Direct</v>
      </c>
      <c r="L2731" t="str">
        <f>_xlfn.XLOOKUP(D2731, dim_channels!A:A, dim_channels!B:B, "Not Found")</f>
        <v>Direct Website</v>
      </c>
      <c r="M2731">
        <f t="shared" si="168"/>
        <v>1</v>
      </c>
      <c r="N2731">
        <f t="shared" si="169"/>
        <v>0</v>
      </c>
      <c r="O2731">
        <f t="shared" si="170"/>
        <v>0</v>
      </c>
      <c r="P2731">
        <f t="shared" si="171"/>
        <v>0</v>
      </c>
    </row>
    <row r="2732" spans="1:16" x14ac:dyDescent="0.2">
      <c r="A2732" s="2" t="s">
        <v>3168</v>
      </c>
      <c r="B2732" s="2" t="s">
        <v>85</v>
      </c>
      <c r="C2732" s="2" t="s">
        <v>1354</v>
      </c>
      <c r="D2732" s="2" t="s">
        <v>64</v>
      </c>
      <c r="E2732" s="2" t="s">
        <v>115</v>
      </c>
      <c r="F2732" s="2">
        <v>9935.67</v>
      </c>
      <c r="G2732" s="2">
        <v>0</v>
      </c>
      <c r="H2732" s="2">
        <v>9935.67</v>
      </c>
      <c r="I2732" s="2" t="s">
        <v>29</v>
      </c>
      <c r="J2732" s="4">
        <v>1</v>
      </c>
      <c r="K2732" t="str">
        <f>_xlfn.XLOOKUP(D2732, dim_channels!A:A, dim_channels!C:C, "Not Found")</f>
        <v>Direct</v>
      </c>
      <c r="L2732" t="str">
        <f>_xlfn.XLOOKUP(D2732, dim_channels!A:A, dim_channels!B:B, "Not Found")</f>
        <v>Direct Website</v>
      </c>
      <c r="M2732">
        <f t="shared" si="168"/>
        <v>0</v>
      </c>
      <c r="N2732">
        <f t="shared" si="169"/>
        <v>1</v>
      </c>
      <c r="O2732">
        <f t="shared" si="170"/>
        <v>9935.67</v>
      </c>
      <c r="P2732">
        <f t="shared" si="171"/>
        <v>9935.67</v>
      </c>
    </row>
    <row r="2733" spans="1:16" x14ac:dyDescent="0.2">
      <c r="A2733" s="3" t="s">
        <v>3169</v>
      </c>
      <c r="B2733" s="3" t="s">
        <v>1825</v>
      </c>
      <c r="C2733" s="3" t="s">
        <v>388</v>
      </c>
      <c r="D2733" s="3" t="s">
        <v>206</v>
      </c>
      <c r="E2733" s="3" t="s">
        <v>207</v>
      </c>
      <c r="F2733" s="3">
        <v>17567.59</v>
      </c>
      <c r="G2733" s="3">
        <v>0</v>
      </c>
      <c r="H2733" s="3">
        <v>17567.59</v>
      </c>
      <c r="I2733" s="3" t="s">
        <v>29</v>
      </c>
      <c r="J2733" s="5">
        <v>1</v>
      </c>
      <c r="K2733" t="str">
        <f>_xlfn.XLOOKUP(D2733, dim_channels!A:A, dim_channels!C:C, "Not Found")</f>
        <v>Direct</v>
      </c>
      <c r="L2733" t="str">
        <f>_xlfn.XLOOKUP(D2733, dim_channels!A:A, dim_channels!B:B, "Not Found")</f>
        <v>Walk-in</v>
      </c>
      <c r="M2733">
        <f t="shared" si="168"/>
        <v>0</v>
      </c>
      <c r="N2733">
        <f t="shared" si="169"/>
        <v>1</v>
      </c>
      <c r="O2733">
        <f t="shared" si="170"/>
        <v>17567.59</v>
      </c>
      <c r="P2733">
        <f t="shared" si="171"/>
        <v>17567.59</v>
      </c>
    </row>
    <row r="2734" spans="1:16" x14ac:dyDescent="0.2">
      <c r="A2734" s="2" t="s">
        <v>3170</v>
      </c>
      <c r="B2734" s="2" t="s">
        <v>574</v>
      </c>
      <c r="C2734" s="2" t="s">
        <v>202</v>
      </c>
      <c r="D2734" s="2" t="s">
        <v>114</v>
      </c>
      <c r="E2734" s="2" t="s">
        <v>46</v>
      </c>
      <c r="F2734" s="2">
        <v>2887.79</v>
      </c>
      <c r="G2734" s="2">
        <v>288.77999999999997</v>
      </c>
      <c r="H2734" s="2">
        <v>2599.0100000000002</v>
      </c>
      <c r="I2734" s="2" t="s">
        <v>29</v>
      </c>
      <c r="J2734" s="4">
        <v>1.111111538624322</v>
      </c>
      <c r="K2734" t="str">
        <f>_xlfn.XLOOKUP(D2734, dim_channels!A:A, dim_channels!C:C, "Not Found")</f>
        <v>Offline</v>
      </c>
      <c r="L2734" t="str">
        <f>_xlfn.XLOOKUP(D2734, dim_channels!A:A, dim_channels!B:B, "Not Found")</f>
        <v>Travel Agency</v>
      </c>
      <c r="M2734">
        <f t="shared" si="168"/>
        <v>0</v>
      </c>
      <c r="N2734">
        <f t="shared" si="169"/>
        <v>1</v>
      </c>
      <c r="O2734">
        <f t="shared" si="170"/>
        <v>2599.0100000000002</v>
      </c>
      <c r="P2734">
        <f t="shared" si="171"/>
        <v>2887.79</v>
      </c>
    </row>
    <row r="2735" spans="1:16" x14ac:dyDescent="0.2">
      <c r="A2735" s="3" t="s">
        <v>3171</v>
      </c>
      <c r="B2735" s="3" t="s">
        <v>1354</v>
      </c>
      <c r="C2735" s="3" t="s">
        <v>264</v>
      </c>
      <c r="D2735" s="3" t="s">
        <v>52</v>
      </c>
      <c r="E2735" s="3" t="s">
        <v>60</v>
      </c>
      <c r="F2735" s="3">
        <v>9334.2900000000009</v>
      </c>
      <c r="G2735" s="3">
        <v>0</v>
      </c>
      <c r="H2735" s="3">
        <v>9334.2900000000009</v>
      </c>
      <c r="I2735" s="3" t="s">
        <v>29</v>
      </c>
      <c r="J2735" s="5">
        <v>1</v>
      </c>
      <c r="K2735" t="str">
        <f>_xlfn.XLOOKUP(D2735, dim_channels!A:A, dim_channels!C:C, "Not Found")</f>
        <v>OTA</v>
      </c>
      <c r="L2735" t="str">
        <f>_xlfn.XLOOKUP(D2735, dim_channels!A:A, dim_channels!B:B, "Not Found")</f>
        <v>Agoda</v>
      </c>
      <c r="M2735">
        <f t="shared" si="168"/>
        <v>0</v>
      </c>
      <c r="N2735">
        <f t="shared" si="169"/>
        <v>1</v>
      </c>
      <c r="O2735">
        <f t="shared" si="170"/>
        <v>9334.2900000000009</v>
      </c>
      <c r="P2735">
        <f t="shared" si="171"/>
        <v>9334.2900000000009</v>
      </c>
    </row>
    <row r="2736" spans="1:16" x14ac:dyDescent="0.2">
      <c r="A2736" s="2" t="s">
        <v>3172</v>
      </c>
      <c r="B2736" s="2" t="s">
        <v>564</v>
      </c>
      <c r="C2736" s="2" t="s">
        <v>315</v>
      </c>
      <c r="D2736" s="2" t="s">
        <v>52</v>
      </c>
      <c r="E2736" s="2" t="s">
        <v>60</v>
      </c>
      <c r="F2736" s="2">
        <v>7278.86</v>
      </c>
      <c r="G2736" s="2">
        <v>0</v>
      </c>
      <c r="H2736" s="2">
        <v>7278.86</v>
      </c>
      <c r="I2736" s="2" t="s">
        <v>29</v>
      </c>
      <c r="J2736" s="4">
        <v>1</v>
      </c>
      <c r="K2736" t="str">
        <f>_xlfn.XLOOKUP(D2736, dim_channels!A:A, dim_channels!C:C, "Not Found")</f>
        <v>OTA</v>
      </c>
      <c r="L2736" t="str">
        <f>_xlfn.XLOOKUP(D2736, dim_channels!A:A, dim_channels!B:B, "Not Found")</f>
        <v>Agoda</v>
      </c>
      <c r="M2736">
        <f t="shared" si="168"/>
        <v>0</v>
      </c>
      <c r="N2736">
        <f t="shared" si="169"/>
        <v>1</v>
      </c>
      <c r="O2736">
        <f t="shared" si="170"/>
        <v>7278.86</v>
      </c>
      <c r="P2736">
        <f t="shared" si="171"/>
        <v>7278.86</v>
      </c>
    </row>
    <row r="2737" spans="1:16" x14ac:dyDescent="0.2">
      <c r="A2737" s="3" t="s">
        <v>3173</v>
      </c>
      <c r="B2737" s="3" t="s">
        <v>1014</v>
      </c>
      <c r="C2737" s="3" t="s">
        <v>331</v>
      </c>
      <c r="D2737" s="3" t="s">
        <v>64</v>
      </c>
      <c r="E2737" s="3" t="s">
        <v>34</v>
      </c>
      <c r="F2737" s="3">
        <v>12850.13</v>
      </c>
      <c r="G2737" s="3">
        <v>0</v>
      </c>
      <c r="H2737" s="3">
        <v>12850.13</v>
      </c>
      <c r="I2737" s="3" t="s">
        <v>29</v>
      </c>
      <c r="J2737" s="5">
        <v>1</v>
      </c>
      <c r="K2737" t="str">
        <f>_xlfn.XLOOKUP(D2737, dim_channels!A:A, dim_channels!C:C, "Not Found")</f>
        <v>Direct</v>
      </c>
      <c r="L2737" t="str">
        <f>_xlfn.XLOOKUP(D2737, dim_channels!A:A, dim_channels!B:B, "Not Found")</f>
        <v>Direct Website</v>
      </c>
      <c r="M2737">
        <f t="shared" si="168"/>
        <v>0</v>
      </c>
      <c r="N2737">
        <f t="shared" si="169"/>
        <v>1</v>
      </c>
      <c r="O2737">
        <f t="shared" si="170"/>
        <v>12850.13</v>
      </c>
      <c r="P2737">
        <f t="shared" si="171"/>
        <v>12850.13</v>
      </c>
    </row>
    <row r="2738" spans="1:16" x14ac:dyDescent="0.2">
      <c r="A2738" s="2" t="s">
        <v>3174</v>
      </c>
      <c r="B2738" s="2" t="s">
        <v>380</v>
      </c>
      <c r="C2738" s="2" t="s">
        <v>300</v>
      </c>
      <c r="D2738" s="2" t="s">
        <v>33</v>
      </c>
      <c r="E2738" s="2" t="s">
        <v>60</v>
      </c>
      <c r="F2738" s="2">
        <v>7233.8</v>
      </c>
      <c r="G2738" s="2">
        <v>0</v>
      </c>
      <c r="H2738" s="2">
        <v>7233.8</v>
      </c>
      <c r="I2738" s="2" t="s">
        <v>41</v>
      </c>
      <c r="J2738" s="4">
        <v>1</v>
      </c>
      <c r="K2738" t="str">
        <f>_xlfn.XLOOKUP(D2738, dim_channels!A:A, dim_channels!C:C, "Not Found")</f>
        <v>OTA</v>
      </c>
      <c r="L2738" t="str">
        <f>_xlfn.XLOOKUP(D2738, dim_channels!A:A, dim_channels!B:B, "Not Found")</f>
        <v>Booking.com</v>
      </c>
      <c r="M2738">
        <f t="shared" si="168"/>
        <v>1</v>
      </c>
      <c r="N2738">
        <f t="shared" si="169"/>
        <v>0</v>
      </c>
      <c r="O2738">
        <f t="shared" si="170"/>
        <v>0</v>
      </c>
      <c r="P2738">
        <f t="shared" si="171"/>
        <v>0</v>
      </c>
    </row>
    <row r="2739" spans="1:16" x14ac:dyDescent="0.2">
      <c r="A2739" s="3" t="s">
        <v>3175</v>
      </c>
      <c r="B2739" s="3" t="s">
        <v>283</v>
      </c>
      <c r="C2739" s="3" t="s">
        <v>269</v>
      </c>
      <c r="D2739" s="3" t="s">
        <v>33</v>
      </c>
      <c r="E2739" s="3" t="s">
        <v>34</v>
      </c>
      <c r="F2739" s="3">
        <v>27484.02</v>
      </c>
      <c r="G2739" s="3">
        <v>4122.6000000000004</v>
      </c>
      <c r="H2739" s="3">
        <v>23361.42</v>
      </c>
      <c r="I2739" s="3" t="s">
        <v>41</v>
      </c>
      <c r="J2739" s="5">
        <v>1.176470437156645</v>
      </c>
      <c r="K2739" t="str">
        <f>_xlfn.XLOOKUP(D2739, dim_channels!A:A, dim_channels!C:C, "Not Found")</f>
        <v>OTA</v>
      </c>
      <c r="L2739" t="str">
        <f>_xlfn.XLOOKUP(D2739, dim_channels!A:A, dim_channels!B:B, "Not Found")</f>
        <v>Booking.com</v>
      </c>
      <c r="M2739">
        <f t="shared" si="168"/>
        <v>1</v>
      </c>
      <c r="N2739">
        <f t="shared" si="169"/>
        <v>0</v>
      </c>
      <c r="O2739">
        <f t="shared" si="170"/>
        <v>0</v>
      </c>
      <c r="P2739">
        <f t="shared" si="171"/>
        <v>0</v>
      </c>
    </row>
    <row r="2740" spans="1:16" x14ac:dyDescent="0.2">
      <c r="A2740" s="2" t="s">
        <v>3176</v>
      </c>
      <c r="B2740" s="2" t="s">
        <v>40</v>
      </c>
      <c r="C2740" s="2" t="s">
        <v>331</v>
      </c>
      <c r="D2740" s="2" t="s">
        <v>52</v>
      </c>
      <c r="E2740" s="2" t="s">
        <v>34</v>
      </c>
      <c r="F2740" s="2">
        <v>2756.29</v>
      </c>
      <c r="G2740" s="2">
        <v>330.75</v>
      </c>
      <c r="H2740" s="2">
        <v>2425.54</v>
      </c>
      <c r="I2740" s="2" t="s">
        <v>29</v>
      </c>
      <c r="J2740" s="4">
        <v>1.1363613875673051</v>
      </c>
      <c r="K2740" t="str">
        <f>_xlfn.XLOOKUP(D2740, dim_channels!A:A, dim_channels!C:C, "Not Found")</f>
        <v>OTA</v>
      </c>
      <c r="L2740" t="str">
        <f>_xlfn.XLOOKUP(D2740, dim_channels!A:A, dim_channels!B:B, "Not Found")</f>
        <v>Agoda</v>
      </c>
      <c r="M2740">
        <f t="shared" si="168"/>
        <v>0</v>
      </c>
      <c r="N2740">
        <f t="shared" si="169"/>
        <v>1</v>
      </c>
      <c r="O2740">
        <f t="shared" si="170"/>
        <v>2425.54</v>
      </c>
      <c r="P2740">
        <f t="shared" si="171"/>
        <v>2756.29</v>
      </c>
    </row>
    <row r="2741" spans="1:16" x14ac:dyDescent="0.2">
      <c r="A2741" s="3" t="s">
        <v>3177</v>
      </c>
      <c r="B2741" s="3" t="s">
        <v>527</v>
      </c>
      <c r="C2741" s="3" t="s">
        <v>400</v>
      </c>
      <c r="D2741" s="3" t="s">
        <v>64</v>
      </c>
      <c r="E2741" s="3" t="s">
        <v>115</v>
      </c>
      <c r="F2741" s="3">
        <v>8468.36</v>
      </c>
      <c r="G2741" s="3">
        <v>0</v>
      </c>
      <c r="H2741" s="3">
        <v>8468.36</v>
      </c>
      <c r="I2741" s="3" t="s">
        <v>29</v>
      </c>
      <c r="J2741" s="5">
        <v>1</v>
      </c>
      <c r="K2741" t="str">
        <f>_xlfn.XLOOKUP(D2741, dim_channels!A:A, dim_channels!C:C, "Not Found")</f>
        <v>Direct</v>
      </c>
      <c r="L2741" t="str">
        <f>_xlfn.XLOOKUP(D2741, dim_channels!A:A, dim_channels!B:B, "Not Found")</f>
        <v>Direct Website</v>
      </c>
      <c r="M2741">
        <f t="shared" si="168"/>
        <v>0</v>
      </c>
      <c r="N2741">
        <f t="shared" si="169"/>
        <v>1</v>
      </c>
      <c r="O2741">
        <f t="shared" si="170"/>
        <v>8468.36</v>
      </c>
      <c r="P2741">
        <f t="shared" si="171"/>
        <v>8468.36</v>
      </c>
    </row>
    <row r="2742" spans="1:16" x14ac:dyDescent="0.2">
      <c r="A2742" s="2" t="s">
        <v>3178</v>
      </c>
      <c r="B2742" s="2" t="s">
        <v>54</v>
      </c>
      <c r="C2742" s="2" t="s">
        <v>741</v>
      </c>
      <c r="D2742" s="2" t="s">
        <v>33</v>
      </c>
      <c r="E2742" s="2" t="s">
        <v>34</v>
      </c>
      <c r="F2742" s="2">
        <v>11360.01</v>
      </c>
      <c r="G2742" s="2">
        <v>1704</v>
      </c>
      <c r="H2742" s="2">
        <v>9656.01</v>
      </c>
      <c r="I2742" s="2" t="s">
        <v>29</v>
      </c>
      <c r="J2742" s="4">
        <v>1.176470405478039</v>
      </c>
      <c r="K2742" t="str">
        <f>_xlfn.XLOOKUP(D2742, dim_channels!A:A, dim_channels!C:C, "Not Found")</f>
        <v>OTA</v>
      </c>
      <c r="L2742" t="str">
        <f>_xlfn.XLOOKUP(D2742, dim_channels!A:A, dim_channels!B:B, "Not Found")</f>
        <v>Booking.com</v>
      </c>
      <c r="M2742">
        <f t="shared" si="168"/>
        <v>0</v>
      </c>
      <c r="N2742">
        <f t="shared" si="169"/>
        <v>1</v>
      </c>
      <c r="O2742">
        <f t="shared" si="170"/>
        <v>9656.01</v>
      </c>
      <c r="P2742">
        <f t="shared" si="171"/>
        <v>11360.01</v>
      </c>
    </row>
    <row r="2743" spans="1:16" x14ac:dyDescent="0.2">
      <c r="A2743" s="3" t="s">
        <v>3179</v>
      </c>
      <c r="B2743" s="3" t="s">
        <v>343</v>
      </c>
      <c r="C2743" s="3" t="s">
        <v>215</v>
      </c>
      <c r="D2743" s="3" t="s">
        <v>52</v>
      </c>
      <c r="E2743" s="3" t="s">
        <v>60</v>
      </c>
      <c r="F2743" s="3">
        <v>4618.2</v>
      </c>
      <c r="G2743" s="3">
        <v>0</v>
      </c>
      <c r="H2743" s="3">
        <v>4618.2</v>
      </c>
      <c r="I2743" s="3" t="s">
        <v>29</v>
      </c>
      <c r="J2743" s="5">
        <v>1</v>
      </c>
      <c r="K2743" t="str">
        <f>_xlfn.XLOOKUP(D2743, dim_channels!A:A, dim_channels!C:C, "Not Found")</f>
        <v>OTA</v>
      </c>
      <c r="L2743" t="str">
        <f>_xlfn.XLOOKUP(D2743, dim_channels!A:A, dim_channels!B:B, "Not Found")</f>
        <v>Agoda</v>
      </c>
      <c r="M2743">
        <f t="shared" si="168"/>
        <v>0</v>
      </c>
      <c r="N2743">
        <f t="shared" si="169"/>
        <v>1</v>
      </c>
      <c r="O2743">
        <f t="shared" si="170"/>
        <v>4618.2</v>
      </c>
      <c r="P2743">
        <f t="shared" si="171"/>
        <v>4618.2</v>
      </c>
    </row>
    <row r="2744" spans="1:16" x14ac:dyDescent="0.2">
      <c r="A2744" s="2" t="s">
        <v>3180</v>
      </c>
      <c r="B2744" s="2" t="s">
        <v>787</v>
      </c>
      <c r="C2744" s="2" t="s">
        <v>712</v>
      </c>
      <c r="D2744" s="2" t="s">
        <v>45</v>
      </c>
      <c r="E2744" s="2" t="s">
        <v>89</v>
      </c>
      <c r="F2744" s="2">
        <v>19901.09</v>
      </c>
      <c r="G2744" s="2">
        <v>0</v>
      </c>
      <c r="H2744" s="2">
        <v>19901.09</v>
      </c>
      <c r="I2744" s="2" t="s">
        <v>29</v>
      </c>
      <c r="J2744" s="4">
        <v>1</v>
      </c>
      <c r="K2744" t="str">
        <f>_xlfn.XLOOKUP(D2744, dim_channels!A:A, dim_channels!C:C, "Not Found")</f>
        <v>Corporate</v>
      </c>
      <c r="L2744" t="str">
        <f>_xlfn.XLOOKUP(D2744, dim_channels!A:A, dim_channels!B:B, "Not Found")</f>
        <v>Corporate Direct</v>
      </c>
      <c r="M2744">
        <f t="shared" si="168"/>
        <v>0</v>
      </c>
      <c r="N2744">
        <f t="shared" si="169"/>
        <v>1</v>
      </c>
      <c r="O2744">
        <f t="shared" si="170"/>
        <v>19901.09</v>
      </c>
      <c r="P2744">
        <f t="shared" si="171"/>
        <v>19901.09</v>
      </c>
    </row>
    <row r="2745" spans="1:16" x14ac:dyDescent="0.2">
      <c r="A2745" s="3" t="s">
        <v>3181</v>
      </c>
      <c r="B2745" s="3" t="s">
        <v>720</v>
      </c>
      <c r="C2745" s="3" t="s">
        <v>173</v>
      </c>
      <c r="D2745" s="3" t="s">
        <v>45</v>
      </c>
      <c r="E2745" s="3" t="s">
        <v>89</v>
      </c>
      <c r="F2745" s="3">
        <v>17319.810000000001</v>
      </c>
      <c r="G2745" s="3">
        <v>0</v>
      </c>
      <c r="H2745" s="3">
        <v>17319.810000000001</v>
      </c>
      <c r="I2745" s="3" t="s">
        <v>29</v>
      </c>
      <c r="J2745" s="5">
        <v>1</v>
      </c>
      <c r="K2745" t="str">
        <f>_xlfn.XLOOKUP(D2745, dim_channels!A:A, dim_channels!C:C, "Not Found")</f>
        <v>Corporate</v>
      </c>
      <c r="L2745" t="str">
        <f>_xlfn.XLOOKUP(D2745, dim_channels!A:A, dim_channels!B:B, "Not Found")</f>
        <v>Corporate Direct</v>
      </c>
      <c r="M2745">
        <f t="shared" si="168"/>
        <v>0</v>
      </c>
      <c r="N2745">
        <f t="shared" si="169"/>
        <v>1</v>
      </c>
      <c r="O2745">
        <f t="shared" si="170"/>
        <v>17319.810000000001</v>
      </c>
      <c r="P2745">
        <f t="shared" si="171"/>
        <v>17319.810000000001</v>
      </c>
    </row>
    <row r="2746" spans="1:16" x14ac:dyDescent="0.2">
      <c r="A2746" s="2" t="s">
        <v>3182</v>
      </c>
      <c r="B2746" s="2" t="s">
        <v>195</v>
      </c>
      <c r="C2746" s="2" t="s">
        <v>97</v>
      </c>
      <c r="D2746" s="2" t="s">
        <v>27</v>
      </c>
      <c r="E2746" s="2" t="s">
        <v>60</v>
      </c>
      <c r="F2746" s="2">
        <v>13313.45</v>
      </c>
      <c r="G2746" s="2">
        <v>0</v>
      </c>
      <c r="H2746" s="2">
        <v>13313.45</v>
      </c>
      <c r="I2746" s="2" t="s">
        <v>29</v>
      </c>
      <c r="J2746" s="4">
        <v>1</v>
      </c>
      <c r="K2746" t="str">
        <f>_xlfn.XLOOKUP(D2746, dim_channels!A:A, dim_channels!C:C, "Not Found")</f>
        <v>OTA</v>
      </c>
      <c r="L2746" t="str">
        <f>_xlfn.XLOOKUP(D2746, dim_channels!A:A, dim_channels!B:B, "Not Found")</f>
        <v>Expedia</v>
      </c>
      <c r="M2746">
        <f t="shared" si="168"/>
        <v>0</v>
      </c>
      <c r="N2746">
        <f t="shared" si="169"/>
        <v>1</v>
      </c>
      <c r="O2746">
        <f t="shared" si="170"/>
        <v>13313.45</v>
      </c>
      <c r="P2746">
        <f t="shared" si="171"/>
        <v>13313.45</v>
      </c>
    </row>
    <row r="2747" spans="1:16" x14ac:dyDescent="0.2">
      <c r="A2747" s="3" t="s">
        <v>3183</v>
      </c>
      <c r="B2747" s="3" t="s">
        <v>489</v>
      </c>
      <c r="C2747" s="3" t="s">
        <v>212</v>
      </c>
      <c r="D2747" s="3" t="s">
        <v>33</v>
      </c>
      <c r="E2747" s="3" t="s">
        <v>28</v>
      </c>
      <c r="F2747" s="3">
        <v>7840.45</v>
      </c>
      <c r="G2747" s="3">
        <v>1176.07</v>
      </c>
      <c r="H2747" s="3">
        <v>6664.38</v>
      </c>
      <c r="I2747" s="3" t="s">
        <v>29</v>
      </c>
      <c r="J2747" s="5">
        <v>1.17647102956314</v>
      </c>
      <c r="K2747" t="str">
        <f>_xlfn.XLOOKUP(D2747, dim_channels!A:A, dim_channels!C:C, "Not Found")</f>
        <v>OTA</v>
      </c>
      <c r="L2747" t="str">
        <f>_xlfn.XLOOKUP(D2747, dim_channels!A:A, dim_channels!B:B, "Not Found")</f>
        <v>Booking.com</v>
      </c>
      <c r="M2747">
        <f t="shared" si="168"/>
        <v>0</v>
      </c>
      <c r="N2747">
        <f t="shared" si="169"/>
        <v>1</v>
      </c>
      <c r="O2747">
        <f t="shared" si="170"/>
        <v>6664.38</v>
      </c>
      <c r="P2747">
        <f t="shared" si="171"/>
        <v>7840.45</v>
      </c>
    </row>
    <row r="2748" spans="1:16" x14ac:dyDescent="0.2">
      <c r="A2748" s="2" t="s">
        <v>3184</v>
      </c>
      <c r="B2748" s="2" t="s">
        <v>573</v>
      </c>
      <c r="C2748" s="2" t="s">
        <v>516</v>
      </c>
      <c r="D2748" s="2" t="s">
        <v>27</v>
      </c>
      <c r="E2748" s="2" t="s">
        <v>34</v>
      </c>
      <c r="F2748" s="2">
        <v>6696.81</v>
      </c>
      <c r="G2748" s="2">
        <v>1205.43</v>
      </c>
      <c r="H2748" s="2">
        <v>5491.38</v>
      </c>
      <c r="I2748" s="2" t="s">
        <v>41</v>
      </c>
      <c r="J2748" s="4">
        <v>1.219513127847645</v>
      </c>
      <c r="K2748" t="str">
        <f>_xlfn.XLOOKUP(D2748, dim_channels!A:A, dim_channels!C:C, "Not Found")</f>
        <v>OTA</v>
      </c>
      <c r="L2748" t="str">
        <f>_xlfn.XLOOKUP(D2748, dim_channels!A:A, dim_channels!B:B, "Not Found")</f>
        <v>Expedia</v>
      </c>
      <c r="M2748">
        <f t="shared" si="168"/>
        <v>1</v>
      </c>
      <c r="N2748">
        <f t="shared" si="169"/>
        <v>0</v>
      </c>
      <c r="O2748">
        <f t="shared" si="170"/>
        <v>0</v>
      </c>
      <c r="P2748">
        <f t="shared" si="171"/>
        <v>0</v>
      </c>
    </row>
    <row r="2749" spans="1:16" x14ac:dyDescent="0.2">
      <c r="A2749" s="3" t="s">
        <v>3185</v>
      </c>
      <c r="B2749" s="3" t="s">
        <v>875</v>
      </c>
      <c r="C2749" s="3" t="s">
        <v>634</v>
      </c>
      <c r="D2749" s="3" t="s">
        <v>64</v>
      </c>
      <c r="E2749" s="3" t="s">
        <v>34</v>
      </c>
      <c r="F2749" s="3">
        <v>13412.85</v>
      </c>
      <c r="G2749" s="3">
        <v>0</v>
      </c>
      <c r="H2749" s="3">
        <v>13412.85</v>
      </c>
      <c r="I2749" s="3" t="s">
        <v>29</v>
      </c>
      <c r="J2749" s="5">
        <v>1</v>
      </c>
      <c r="K2749" t="str">
        <f>_xlfn.XLOOKUP(D2749, dim_channels!A:A, dim_channels!C:C, "Not Found")</f>
        <v>Direct</v>
      </c>
      <c r="L2749" t="str">
        <f>_xlfn.XLOOKUP(D2749, dim_channels!A:A, dim_channels!B:B, "Not Found")</f>
        <v>Direct Website</v>
      </c>
      <c r="M2749">
        <f t="shared" si="168"/>
        <v>0</v>
      </c>
      <c r="N2749">
        <f t="shared" si="169"/>
        <v>1</v>
      </c>
      <c r="O2749">
        <f t="shared" si="170"/>
        <v>13412.85</v>
      </c>
      <c r="P2749">
        <f t="shared" si="171"/>
        <v>13412.85</v>
      </c>
    </row>
    <row r="2750" spans="1:16" x14ac:dyDescent="0.2">
      <c r="A2750" s="2" t="s">
        <v>3186</v>
      </c>
      <c r="B2750" s="2" t="s">
        <v>62</v>
      </c>
      <c r="C2750" s="2" t="s">
        <v>401</v>
      </c>
      <c r="D2750" s="2" t="s">
        <v>27</v>
      </c>
      <c r="E2750" s="2" t="s">
        <v>28</v>
      </c>
      <c r="F2750" s="2">
        <v>5805.34</v>
      </c>
      <c r="G2750" s="2">
        <v>1044.96</v>
      </c>
      <c r="H2750" s="2">
        <v>4760.38</v>
      </c>
      <c r="I2750" s="2" t="s">
        <v>41</v>
      </c>
      <c r="J2750" s="4">
        <v>1.2195118877064439</v>
      </c>
      <c r="K2750" t="str">
        <f>_xlfn.XLOOKUP(D2750, dim_channels!A:A, dim_channels!C:C, "Not Found")</f>
        <v>OTA</v>
      </c>
      <c r="L2750" t="str">
        <f>_xlfn.XLOOKUP(D2750, dim_channels!A:A, dim_channels!B:B, "Not Found")</f>
        <v>Expedia</v>
      </c>
      <c r="M2750">
        <f t="shared" si="168"/>
        <v>1</v>
      </c>
      <c r="N2750">
        <f t="shared" si="169"/>
        <v>0</v>
      </c>
      <c r="O2750">
        <f t="shared" si="170"/>
        <v>0</v>
      </c>
      <c r="P2750">
        <f t="shared" si="171"/>
        <v>0</v>
      </c>
    </row>
    <row r="2751" spans="1:16" x14ac:dyDescent="0.2">
      <c r="A2751" s="3" t="s">
        <v>3187</v>
      </c>
      <c r="B2751" s="3" t="s">
        <v>54</v>
      </c>
      <c r="C2751" s="3" t="s">
        <v>388</v>
      </c>
      <c r="D2751" s="3" t="s">
        <v>64</v>
      </c>
      <c r="E2751" s="3" t="s">
        <v>115</v>
      </c>
      <c r="F2751" s="3">
        <v>9568.4500000000007</v>
      </c>
      <c r="G2751" s="3">
        <v>0</v>
      </c>
      <c r="H2751" s="3">
        <v>9568.4500000000007</v>
      </c>
      <c r="I2751" s="3" t="s">
        <v>29</v>
      </c>
      <c r="J2751" s="5">
        <v>1</v>
      </c>
      <c r="K2751" t="str">
        <f>_xlfn.XLOOKUP(D2751, dim_channels!A:A, dim_channels!C:C, "Not Found")</f>
        <v>Direct</v>
      </c>
      <c r="L2751" t="str">
        <f>_xlfn.XLOOKUP(D2751, dim_channels!A:A, dim_channels!B:B, "Not Found")</f>
        <v>Direct Website</v>
      </c>
      <c r="M2751">
        <f t="shared" si="168"/>
        <v>0</v>
      </c>
      <c r="N2751">
        <f t="shared" si="169"/>
        <v>1</v>
      </c>
      <c r="O2751">
        <f t="shared" si="170"/>
        <v>9568.4500000000007</v>
      </c>
      <c r="P2751">
        <f t="shared" si="171"/>
        <v>9568.4500000000007</v>
      </c>
    </row>
    <row r="2752" spans="1:16" x14ac:dyDescent="0.2">
      <c r="A2752" s="2" t="s">
        <v>3188</v>
      </c>
      <c r="B2752" s="2" t="s">
        <v>70</v>
      </c>
      <c r="C2752" s="2" t="s">
        <v>467</v>
      </c>
      <c r="D2752" s="2" t="s">
        <v>64</v>
      </c>
      <c r="E2752" s="2" t="s">
        <v>28</v>
      </c>
      <c r="F2752" s="2">
        <v>8780.58</v>
      </c>
      <c r="G2752" s="2">
        <v>0</v>
      </c>
      <c r="H2752" s="2">
        <v>8780.58</v>
      </c>
      <c r="I2752" s="2" t="s">
        <v>29</v>
      </c>
      <c r="J2752" s="4">
        <v>1</v>
      </c>
      <c r="K2752" t="str">
        <f>_xlfn.XLOOKUP(D2752, dim_channels!A:A, dim_channels!C:C, "Not Found")</f>
        <v>Direct</v>
      </c>
      <c r="L2752" t="str">
        <f>_xlfn.XLOOKUP(D2752, dim_channels!A:A, dim_channels!B:B, "Not Found")</f>
        <v>Direct Website</v>
      </c>
      <c r="M2752">
        <f t="shared" si="168"/>
        <v>0</v>
      </c>
      <c r="N2752">
        <f t="shared" si="169"/>
        <v>1</v>
      </c>
      <c r="O2752">
        <f t="shared" si="170"/>
        <v>8780.58</v>
      </c>
      <c r="P2752">
        <f t="shared" si="171"/>
        <v>8780.58</v>
      </c>
    </row>
    <row r="2753" spans="1:16" x14ac:dyDescent="0.2">
      <c r="A2753" s="3" t="s">
        <v>3189</v>
      </c>
      <c r="B2753" s="3" t="s">
        <v>224</v>
      </c>
      <c r="C2753" s="3" t="s">
        <v>251</v>
      </c>
      <c r="D2753" s="3" t="s">
        <v>33</v>
      </c>
      <c r="E2753" s="3" t="s">
        <v>60</v>
      </c>
      <c r="F2753" s="3">
        <v>8518.06</v>
      </c>
      <c r="G2753" s="3">
        <v>0</v>
      </c>
      <c r="H2753" s="3">
        <v>8518.06</v>
      </c>
      <c r="I2753" s="3" t="s">
        <v>29</v>
      </c>
      <c r="J2753" s="5">
        <v>1</v>
      </c>
      <c r="K2753" t="str">
        <f>_xlfn.XLOOKUP(D2753, dim_channels!A:A, dim_channels!C:C, "Not Found")</f>
        <v>OTA</v>
      </c>
      <c r="L2753" t="str">
        <f>_xlfn.XLOOKUP(D2753, dim_channels!A:A, dim_channels!B:B, "Not Found")</f>
        <v>Booking.com</v>
      </c>
      <c r="M2753">
        <f t="shared" si="168"/>
        <v>0</v>
      </c>
      <c r="N2753">
        <f t="shared" si="169"/>
        <v>1</v>
      </c>
      <c r="O2753">
        <f t="shared" si="170"/>
        <v>8518.06</v>
      </c>
      <c r="P2753">
        <f t="shared" si="171"/>
        <v>8518.06</v>
      </c>
    </row>
    <row r="2754" spans="1:16" x14ac:dyDescent="0.2">
      <c r="A2754" s="2" t="s">
        <v>3190</v>
      </c>
      <c r="B2754" s="2" t="s">
        <v>375</v>
      </c>
      <c r="C2754" s="2" t="s">
        <v>357</v>
      </c>
      <c r="D2754" s="2" t="s">
        <v>27</v>
      </c>
      <c r="E2754" s="2" t="s">
        <v>28</v>
      </c>
      <c r="F2754" s="2">
        <v>3578.02</v>
      </c>
      <c r="G2754" s="2">
        <v>644.04</v>
      </c>
      <c r="H2754" s="2">
        <v>2933.98</v>
      </c>
      <c r="I2754" s="2" t="s">
        <v>29</v>
      </c>
      <c r="J2754" s="4">
        <v>1.21951069877777</v>
      </c>
      <c r="K2754" t="str">
        <f>_xlfn.XLOOKUP(D2754, dim_channels!A:A, dim_channels!C:C, "Not Found")</f>
        <v>OTA</v>
      </c>
      <c r="L2754" t="str">
        <f>_xlfn.XLOOKUP(D2754, dim_channels!A:A, dim_channels!B:B, "Not Found")</f>
        <v>Expedia</v>
      </c>
      <c r="M2754">
        <f t="shared" si="168"/>
        <v>0</v>
      </c>
      <c r="N2754">
        <f t="shared" si="169"/>
        <v>1</v>
      </c>
      <c r="O2754">
        <f t="shared" si="170"/>
        <v>2933.98</v>
      </c>
      <c r="P2754">
        <f t="shared" si="171"/>
        <v>3578.02</v>
      </c>
    </row>
    <row r="2755" spans="1:16" x14ac:dyDescent="0.2">
      <c r="A2755" s="3" t="s">
        <v>3191</v>
      </c>
      <c r="B2755" s="3" t="s">
        <v>276</v>
      </c>
      <c r="C2755" s="3" t="s">
        <v>1354</v>
      </c>
      <c r="D2755" s="3" t="s">
        <v>27</v>
      </c>
      <c r="E2755" s="3" t="s">
        <v>28</v>
      </c>
      <c r="F2755" s="3">
        <v>6752.8</v>
      </c>
      <c r="G2755" s="3">
        <v>1215.5</v>
      </c>
      <c r="H2755" s="3">
        <v>5537.3</v>
      </c>
      <c r="I2755" s="3" t="s">
        <v>29</v>
      </c>
      <c r="J2755" s="5">
        <v>1.21951131417839</v>
      </c>
      <c r="K2755" t="str">
        <f>_xlfn.XLOOKUP(D2755, dim_channels!A:A, dim_channels!C:C, "Not Found")</f>
        <v>OTA</v>
      </c>
      <c r="L2755" t="str">
        <f>_xlfn.XLOOKUP(D2755, dim_channels!A:A, dim_channels!B:B, "Not Found")</f>
        <v>Expedia</v>
      </c>
      <c r="M2755">
        <f t="shared" ref="M2755:M2818" si="172">IF(I2755="Cancelled",1,0)</f>
        <v>0</v>
      </c>
      <c r="N2755">
        <f t="shared" ref="N2755:N2818" si="173">IF(TRIM(UPPER(I2755))="CHECKED-OUT",1,0)</f>
        <v>1</v>
      </c>
      <c r="O2755">
        <f t="shared" ref="O2755:O2818" si="174">IF(TRIM(UPPER(I2755))="CHECKED-OUT",H2755,0)</f>
        <v>5537.3</v>
      </c>
      <c r="P2755">
        <f t="shared" ref="P2755:P2818" si="175">IF(TRIM(UPPER(I2755))="CHECKED-OUT",F2755,0)</f>
        <v>6752.8</v>
      </c>
    </row>
    <row r="2756" spans="1:16" x14ac:dyDescent="0.2">
      <c r="A2756" s="2" t="s">
        <v>3192</v>
      </c>
      <c r="B2756" s="2" t="s">
        <v>187</v>
      </c>
      <c r="C2756" s="2" t="s">
        <v>348</v>
      </c>
      <c r="D2756" s="2" t="s">
        <v>64</v>
      </c>
      <c r="E2756" s="2" t="s">
        <v>28</v>
      </c>
      <c r="F2756" s="2">
        <v>9398.83</v>
      </c>
      <c r="G2756" s="2">
        <v>0</v>
      </c>
      <c r="H2756" s="2">
        <v>9398.83</v>
      </c>
      <c r="I2756" s="2" t="s">
        <v>29</v>
      </c>
      <c r="J2756" s="4">
        <v>1</v>
      </c>
      <c r="K2756" t="str">
        <f>_xlfn.XLOOKUP(D2756, dim_channels!A:A, dim_channels!C:C, "Not Found")</f>
        <v>Direct</v>
      </c>
      <c r="L2756" t="str">
        <f>_xlfn.XLOOKUP(D2756, dim_channels!A:A, dim_channels!B:B, "Not Found")</f>
        <v>Direct Website</v>
      </c>
      <c r="M2756">
        <f t="shared" si="172"/>
        <v>0</v>
      </c>
      <c r="N2756">
        <f t="shared" si="173"/>
        <v>1</v>
      </c>
      <c r="O2756">
        <f t="shared" si="174"/>
        <v>9398.83</v>
      </c>
      <c r="P2756">
        <f t="shared" si="175"/>
        <v>9398.83</v>
      </c>
    </row>
    <row r="2757" spans="1:16" x14ac:dyDescent="0.2">
      <c r="A2757" s="3" t="s">
        <v>3193</v>
      </c>
      <c r="B2757" s="3" t="s">
        <v>253</v>
      </c>
      <c r="C2757" s="3" t="s">
        <v>197</v>
      </c>
      <c r="D2757" s="3" t="s">
        <v>64</v>
      </c>
      <c r="E2757" s="3" t="s">
        <v>115</v>
      </c>
      <c r="F2757" s="3">
        <v>11045.21</v>
      </c>
      <c r="G2757" s="3">
        <v>0</v>
      </c>
      <c r="H2757" s="3">
        <v>11045.21</v>
      </c>
      <c r="I2757" s="3" t="s">
        <v>29</v>
      </c>
      <c r="J2757" s="5">
        <v>1</v>
      </c>
      <c r="K2757" t="str">
        <f>_xlfn.XLOOKUP(D2757, dim_channels!A:A, dim_channels!C:C, "Not Found")</f>
        <v>Direct</v>
      </c>
      <c r="L2757" t="str">
        <f>_xlfn.XLOOKUP(D2757, dim_channels!A:A, dim_channels!B:B, "Not Found")</f>
        <v>Direct Website</v>
      </c>
      <c r="M2757">
        <f t="shared" si="172"/>
        <v>0</v>
      </c>
      <c r="N2757">
        <f t="shared" si="173"/>
        <v>1</v>
      </c>
      <c r="O2757">
        <f t="shared" si="174"/>
        <v>11045.21</v>
      </c>
      <c r="P2757">
        <f t="shared" si="175"/>
        <v>11045.21</v>
      </c>
    </row>
    <row r="2758" spans="1:16" x14ac:dyDescent="0.2">
      <c r="A2758" s="2" t="s">
        <v>3194</v>
      </c>
      <c r="B2758" s="2" t="s">
        <v>553</v>
      </c>
      <c r="C2758" s="2" t="s">
        <v>708</v>
      </c>
      <c r="D2758" s="2" t="s">
        <v>33</v>
      </c>
      <c r="E2758" s="2" t="s">
        <v>28</v>
      </c>
      <c r="F2758" s="2">
        <v>12100.31</v>
      </c>
      <c r="G2758" s="2">
        <v>1815.05</v>
      </c>
      <c r="H2758" s="2">
        <v>10285.26</v>
      </c>
      <c r="I2758" s="2" t="s">
        <v>56</v>
      </c>
      <c r="J2758" s="4">
        <v>1.1764709885797731</v>
      </c>
      <c r="K2758" t="str">
        <f>_xlfn.XLOOKUP(D2758, dim_channels!A:A, dim_channels!C:C, "Not Found")</f>
        <v>OTA</v>
      </c>
      <c r="L2758" t="str">
        <f>_xlfn.XLOOKUP(D2758, dim_channels!A:A, dim_channels!B:B, "Not Found")</f>
        <v>Booking.com</v>
      </c>
      <c r="M2758">
        <f t="shared" si="172"/>
        <v>0</v>
      </c>
      <c r="N2758">
        <f t="shared" si="173"/>
        <v>0</v>
      </c>
      <c r="O2758">
        <f t="shared" si="174"/>
        <v>0</v>
      </c>
      <c r="P2758">
        <f t="shared" si="175"/>
        <v>0</v>
      </c>
    </row>
    <row r="2759" spans="1:16" x14ac:dyDescent="0.2">
      <c r="A2759" s="3" t="s">
        <v>3195</v>
      </c>
      <c r="B2759" s="3" t="s">
        <v>106</v>
      </c>
      <c r="C2759" s="3" t="s">
        <v>340</v>
      </c>
      <c r="D2759" s="3" t="s">
        <v>45</v>
      </c>
      <c r="E2759" s="3" t="s">
        <v>46</v>
      </c>
      <c r="F2759" s="3">
        <v>7947.9</v>
      </c>
      <c r="G2759" s="3">
        <v>397.4</v>
      </c>
      <c r="H2759" s="3">
        <v>7550.5</v>
      </c>
      <c r="I2759" s="3" t="s">
        <v>29</v>
      </c>
      <c r="J2759" s="5">
        <v>1.052632276008211</v>
      </c>
      <c r="K2759" t="str">
        <f>_xlfn.XLOOKUP(D2759, dim_channels!A:A, dim_channels!C:C, "Not Found")</f>
        <v>Corporate</v>
      </c>
      <c r="L2759" t="str">
        <f>_xlfn.XLOOKUP(D2759, dim_channels!A:A, dim_channels!B:B, "Not Found")</f>
        <v>Corporate Direct</v>
      </c>
      <c r="M2759">
        <f t="shared" si="172"/>
        <v>0</v>
      </c>
      <c r="N2759">
        <f t="shared" si="173"/>
        <v>1</v>
      </c>
      <c r="O2759">
        <f t="shared" si="174"/>
        <v>7550.5</v>
      </c>
      <c r="P2759">
        <f t="shared" si="175"/>
        <v>7947.9</v>
      </c>
    </row>
    <row r="2760" spans="1:16" x14ac:dyDescent="0.2">
      <c r="A2760" s="2" t="s">
        <v>3196</v>
      </c>
      <c r="B2760" s="2" t="s">
        <v>553</v>
      </c>
      <c r="C2760" s="2" t="s">
        <v>72</v>
      </c>
      <c r="D2760" s="2" t="s">
        <v>27</v>
      </c>
      <c r="E2760" s="2" t="s">
        <v>34</v>
      </c>
      <c r="F2760" s="2">
        <v>3899.85</v>
      </c>
      <c r="G2760" s="2">
        <v>701.97</v>
      </c>
      <c r="H2760" s="2">
        <v>3197.88</v>
      </c>
      <c r="I2760" s="2" t="s">
        <v>41</v>
      </c>
      <c r="J2760" s="4">
        <v>1.219511051071335</v>
      </c>
      <c r="K2760" t="str">
        <f>_xlfn.XLOOKUP(D2760, dim_channels!A:A, dim_channels!C:C, "Not Found")</f>
        <v>OTA</v>
      </c>
      <c r="L2760" t="str">
        <f>_xlfn.XLOOKUP(D2760, dim_channels!A:A, dim_channels!B:B, "Not Found")</f>
        <v>Expedia</v>
      </c>
      <c r="M2760">
        <f t="shared" si="172"/>
        <v>1</v>
      </c>
      <c r="N2760">
        <f t="shared" si="173"/>
        <v>0</v>
      </c>
      <c r="O2760">
        <f t="shared" si="174"/>
        <v>0</v>
      </c>
      <c r="P2760">
        <f t="shared" si="175"/>
        <v>0</v>
      </c>
    </row>
    <row r="2761" spans="1:16" x14ac:dyDescent="0.2">
      <c r="A2761" s="3" t="s">
        <v>3197</v>
      </c>
      <c r="B2761" s="3" t="s">
        <v>161</v>
      </c>
      <c r="C2761" s="3" t="s">
        <v>124</v>
      </c>
      <c r="D2761" s="3" t="s">
        <v>27</v>
      </c>
      <c r="E2761" s="3" t="s">
        <v>34</v>
      </c>
      <c r="F2761" s="3">
        <v>4484.7</v>
      </c>
      <c r="G2761" s="3">
        <v>807.25</v>
      </c>
      <c r="H2761" s="3">
        <v>3677.45</v>
      </c>
      <c r="I2761" s="3" t="s">
        <v>29</v>
      </c>
      <c r="J2761" s="5">
        <v>1.2195135215978461</v>
      </c>
      <c r="K2761" t="str">
        <f>_xlfn.XLOOKUP(D2761, dim_channels!A:A, dim_channels!C:C, "Not Found")</f>
        <v>OTA</v>
      </c>
      <c r="L2761" t="str">
        <f>_xlfn.XLOOKUP(D2761, dim_channels!A:A, dim_channels!B:B, "Not Found")</f>
        <v>Expedia</v>
      </c>
      <c r="M2761">
        <f t="shared" si="172"/>
        <v>0</v>
      </c>
      <c r="N2761">
        <f t="shared" si="173"/>
        <v>1</v>
      </c>
      <c r="O2761">
        <f t="shared" si="174"/>
        <v>3677.45</v>
      </c>
      <c r="P2761">
        <f t="shared" si="175"/>
        <v>4484.7</v>
      </c>
    </row>
    <row r="2762" spans="1:16" x14ac:dyDescent="0.2">
      <c r="A2762" s="2" t="s">
        <v>3198</v>
      </c>
      <c r="B2762" s="2" t="s">
        <v>520</v>
      </c>
      <c r="C2762" s="2" t="s">
        <v>205</v>
      </c>
      <c r="D2762" s="2" t="s">
        <v>33</v>
      </c>
      <c r="E2762" s="2" t="s">
        <v>60</v>
      </c>
      <c r="F2762" s="2">
        <v>19724.8</v>
      </c>
      <c r="G2762" s="2">
        <v>0</v>
      </c>
      <c r="H2762" s="2">
        <v>19724.8</v>
      </c>
      <c r="I2762" s="2" t="s">
        <v>29</v>
      </c>
      <c r="J2762" s="4">
        <v>1</v>
      </c>
      <c r="K2762" t="str">
        <f>_xlfn.XLOOKUP(D2762, dim_channels!A:A, dim_channels!C:C, "Not Found")</f>
        <v>OTA</v>
      </c>
      <c r="L2762" t="str">
        <f>_xlfn.XLOOKUP(D2762, dim_channels!A:A, dim_channels!B:B, "Not Found")</f>
        <v>Booking.com</v>
      </c>
      <c r="M2762">
        <f t="shared" si="172"/>
        <v>0</v>
      </c>
      <c r="N2762">
        <f t="shared" si="173"/>
        <v>1</v>
      </c>
      <c r="O2762">
        <f t="shared" si="174"/>
        <v>19724.8</v>
      </c>
      <c r="P2762">
        <f t="shared" si="175"/>
        <v>19724.8</v>
      </c>
    </row>
    <row r="2763" spans="1:16" x14ac:dyDescent="0.2">
      <c r="A2763" s="3" t="s">
        <v>3199</v>
      </c>
      <c r="B2763" s="3" t="s">
        <v>478</v>
      </c>
      <c r="C2763" s="3" t="s">
        <v>81</v>
      </c>
      <c r="D2763" s="3" t="s">
        <v>206</v>
      </c>
      <c r="E2763" s="3" t="s">
        <v>207</v>
      </c>
      <c r="F2763" s="3">
        <v>7726.84</v>
      </c>
      <c r="G2763" s="3">
        <v>0</v>
      </c>
      <c r="H2763" s="3">
        <v>7726.84</v>
      </c>
      <c r="I2763" s="3" t="s">
        <v>29</v>
      </c>
      <c r="J2763" s="5">
        <v>1</v>
      </c>
      <c r="K2763" t="str">
        <f>_xlfn.XLOOKUP(D2763, dim_channels!A:A, dim_channels!C:C, "Not Found")</f>
        <v>Direct</v>
      </c>
      <c r="L2763" t="str">
        <f>_xlfn.XLOOKUP(D2763, dim_channels!A:A, dim_channels!B:B, "Not Found")</f>
        <v>Walk-in</v>
      </c>
      <c r="M2763">
        <f t="shared" si="172"/>
        <v>0</v>
      </c>
      <c r="N2763">
        <f t="shared" si="173"/>
        <v>1</v>
      </c>
      <c r="O2763">
        <f t="shared" si="174"/>
        <v>7726.84</v>
      </c>
      <c r="P2763">
        <f t="shared" si="175"/>
        <v>7726.84</v>
      </c>
    </row>
    <row r="2764" spans="1:16" x14ac:dyDescent="0.2">
      <c r="A2764" s="2" t="s">
        <v>3200</v>
      </c>
      <c r="B2764" s="2" t="s">
        <v>608</v>
      </c>
      <c r="C2764" s="2" t="s">
        <v>608</v>
      </c>
      <c r="D2764" s="2" t="s">
        <v>64</v>
      </c>
      <c r="E2764" s="2" t="s">
        <v>34</v>
      </c>
      <c r="F2764" s="2">
        <v>6918.51</v>
      </c>
      <c r="G2764" s="2">
        <v>0</v>
      </c>
      <c r="H2764" s="2">
        <v>6918.51</v>
      </c>
      <c r="I2764" s="2" t="s">
        <v>41</v>
      </c>
      <c r="J2764" s="4">
        <v>1</v>
      </c>
      <c r="K2764" t="str">
        <f>_xlfn.XLOOKUP(D2764, dim_channels!A:A, dim_channels!C:C, "Not Found")</f>
        <v>Direct</v>
      </c>
      <c r="L2764" t="str">
        <f>_xlfn.XLOOKUP(D2764, dim_channels!A:A, dim_channels!B:B, "Not Found")</f>
        <v>Direct Website</v>
      </c>
      <c r="M2764">
        <f t="shared" si="172"/>
        <v>1</v>
      </c>
      <c r="N2764">
        <f t="shared" si="173"/>
        <v>0</v>
      </c>
      <c r="O2764">
        <f t="shared" si="174"/>
        <v>0</v>
      </c>
      <c r="P2764">
        <f t="shared" si="175"/>
        <v>0</v>
      </c>
    </row>
    <row r="2765" spans="1:16" x14ac:dyDescent="0.2">
      <c r="A2765" s="3" t="s">
        <v>3201</v>
      </c>
      <c r="B2765" s="3" t="s">
        <v>69</v>
      </c>
      <c r="C2765" s="3" t="s">
        <v>534</v>
      </c>
      <c r="D2765" s="3" t="s">
        <v>52</v>
      </c>
      <c r="E2765" s="3" t="s">
        <v>60</v>
      </c>
      <c r="F2765" s="3">
        <v>6193.79</v>
      </c>
      <c r="G2765" s="3">
        <v>0</v>
      </c>
      <c r="H2765" s="3">
        <v>6193.79</v>
      </c>
      <c r="I2765" s="3" t="s">
        <v>41</v>
      </c>
      <c r="J2765" s="5">
        <v>1</v>
      </c>
      <c r="K2765" t="str">
        <f>_xlfn.XLOOKUP(D2765, dim_channels!A:A, dim_channels!C:C, "Not Found")</f>
        <v>OTA</v>
      </c>
      <c r="L2765" t="str">
        <f>_xlfn.XLOOKUP(D2765, dim_channels!A:A, dim_channels!B:B, "Not Found")</f>
        <v>Agoda</v>
      </c>
      <c r="M2765">
        <f t="shared" si="172"/>
        <v>1</v>
      </c>
      <c r="N2765">
        <f t="shared" si="173"/>
        <v>0</v>
      </c>
      <c r="O2765">
        <f t="shared" si="174"/>
        <v>0</v>
      </c>
      <c r="P2765">
        <f t="shared" si="175"/>
        <v>0</v>
      </c>
    </row>
    <row r="2766" spans="1:16" x14ac:dyDescent="0.2">
      <c r="A2766" s="2" t="s">
        <v>3202</v>
      </c>
      <c r="B2766" s="2" t="s">
        <v>148</v>
      </c>
      <c r="C2766" s="2" t="s">
        <v>409</v>
      </c>
      <c r="D2766" s="2" t="s">
        <v>27</v>
      </c>
      <c r="E2766" s="2" t="s">
        <v>34</v>
      </c>
      <c r="F2766" s="2">
        <v>5841.59</v>
      </c>
      <c r="G2766" s="2">
        <v>1051.49</v>
      </c>
      <c r="H2766" s="2">
        <v>4790.1000000000004</v>
      </c>
      <c r="I2766" s="2" t="s">
        <v>29</v>
      </c>
      <c r="J2766" s="4">
        <v>1.219513162564456</v>
      </c>
      <c r="K2766" t="str">
        <f>_xlfn.XLOOKUP(D2766, dim_channels!A:A, dim_channels!C:C, "Not Found")</f>
        <v>OTA</v>
      </c>
      <c r="L2766" t="str">
        <f>_xlfn.XLOOKUP(D2766, dim_channels!A:A, dim_channels!B:B, "Not Found")</f>
        <v>Expedia</v>
      </c>
      <c r="M2766">
        <f t="shared" si="172"/>
        <v>0</v>
      </c>
      <c r="N2766">
        <f t="shared" si="173"/>
        <v>1</v>
      </c>
      <c r="O2766">
        <f t="shared" si="174"/>
        <v>4790.1000000000004</v>
      </c>
      <c r="P2766">
        <f t="shared" si="175"/>
        <v>5841.59</v>
      </c>
    </row>
    <row r="2767" spans="1:16" x14ac:dyDescent="0.2">
      <c r="A2767" s="3" t="s">
        <v>3203</v>
      </c>
      <c r="B2767" s="3" t="s">
        <v>183</v>
      </c>
      <c r="C2767" s="3" t="s">
        <v>97</v>
      </c>
      <c r="D2767" s="3" t="s">
        <v>33</v>
      </c>
      <c r="E2767" s="3" t="s">
        <v>60</v>
      </c>
      <c r="F2767" s="3">
        <v>14888.83</v>
      </c>
      <c r="G2767" s="3">
        <v>0</v>
      </c>
      <c r="H2767" s="3">
        <v>14888.83</v>
      </c>
      <c r="I2767" s="3" t="s">
        <v>29</v>
      </c>
      <c r="J2767" s="5">
        <v>1</v>
      </c>
      <c r="K2767" t="str">
        <f>_xlfn.XLOOKUP(D2767, dim_channels!A:A, dim_channels!C:C, "Not Found")</f>
        <v>OTA</v>
      </c>
      <c r="L2767" t="str">
        <f>_xlfn.XLOOKUP(D2767, dim_channels!A:A, dim_channels!B:B, "Not Found")</f>
        <v>Booking.com</v>
      </c>
      <c r="M2767">
        <f t="shared" si="172"/>
        <v>0</v>
      </c>
      <c r="N2767">
        <f t="shared" si="173"/>
        <v>1</v>
      </c>
      <c r="O2767">
        <f t="shared" si="174"/>
        <v>14888.83</v>
      </c>
      <c r="P2767">
        <f t="shared" si="175"/>
        <v>14888.83</v>
      </c>
    </row>
    <row r="2768" spans="1:16" x14ac:dyDescent="0.2">
      <c r="A2768" s="2" t="s">
        <v>3204</v>
      </c>
      <c r="B2768" s="2" t="s">
        <v>167</v>
      </c>
      <c r="C2768" s="2" t="s">
        <v>37</v>
      </c>
      <c r="D2768" s="2" t="s">
        <v>33</v>
      </c>
      <c r="E2768" s="2" t="s">
        <v>34</v>
      </c>
      <c r="F2768" s="2">
        <v>9038.2900000000009</v>
      </c>
      <c r="G2768" s="2">
        <v>1355.74</v>
      </c>
      <c r="H2768" s="2">
        <v>7682.55</v>
      </c>
      <c r="I2768" s="2" t="s">
        <v>29</v>
      </c>
      <c r="J2768" s="4">
        <v>1.1764700522612941</v>
      </c>
      <c r="K2768" t="str">
        <f>_xlfn.XLOOKUP(D2768, dim_channels!A:A, dim_channels!C:C, "Not Found")</f>
        <v>OTA</v>
      </c>
      <c r="L2768" t="str">
        <f>_xlfn.XLOOKUP(D2768, dim_channels!A:A, dim_channels!B:B, "Not Found")</f>
        <v>Booking.com</v>
      </c>
      <c r="M2768">
        <f t="shared" si="172"/>
        <v>0</v>
      </c>
      <c r="N2768">
        <f t="shared" si="173"/>
        <v>1</v>
      </c>
      <c r="O2768">
        <f t="shared" si="174"/>
        <v>7682.55</v>
      </c>
      <c r="P2768">
        <f t="shared" si="175"/>
        <v>9038.2900000000009</v>
      </c>
    </row>
    <row r="2769" spans="1:16" x14ac:dyDescent="0.2">
      <c r="A2769" s="3" t="s">
        <v>3205</v>
      </c>
      <c r="B2769" s="3" t="s">
        <v>285</v>
      </c>
      <c r="C2769" s="3" t="s">
        <v>949</v>
      </c>
      <c r="D2769" s="3" t="s">
        <v>52</v>
      </c>
      <c r="E2769" s="3" t="s">
        <v>34</v>
      </c>
      <c r="F2769" s="3">
        <v>6693.46</v>
      </c>
      <c r="G2769" s="3">
        <v>803.22</v>
      </c>
      <c r="H2769" s="3">
        <v>5890.24</v>
      </c>
      <c r="I2769" s="3" t="s">
        <v>29</v>
      </c>
      <c r="J2769" s="5">
        <v>1.1363645623947409</v>
      </c>
      <c r="K2769" t="str">
        <f>_xlfn.XLOOKUP(D2769, dim_channels!A:A, dim_channels!C:C, "Not Found")</f>
        <v>OTA</v>
      </c>
      <c r="L2769" t="str">
        <f>_xlfn.XLOOKUP(D2769, dim_channels!A:A, dim_channels!B:B, "Not Found")</f>
        <v>Agoda</v>
      </c>
      <c r="M2769">
        <f t="shared" si="172"/>
        <v>0</v>
      </c>
      <c r="N2769">
        <f t="shared" si="173"/>
        <v>1</v>
      </c>
      <c r="O2769">
        <f t="shared" si="174"/>
        <v>5890.24</v>
      </c>
      <c r="P2769">
        <f t="shared" si="175"/>
        <v>6693.46</v>
      </c>
    </row>
    <row r="2770" spans="1:16" x14ac:dyDescent="0.2">
      <c r="A2770" s="2" t="s">
        <v>3206</v>
      </c>
      <c r="B2770" s="2" t="s">
        <v>634</v>
      </c>
      <c r="C2770" s="2" t="s">
        <v>595</v>
      </c>
      <c r="D2770" s="2" t="s">
        <v>52</v>
      </c>
      <c r="E2770" s="2" t="s">
        <v>60</v>
      </c>
      <c r="F2770" s="2">
        <v>4588.92</v>
      </c>
      <c r="G2770" s="2">
        <v>0</v>
      </c>
      <c r="H2770" s="2">
        <v>4588.92</v>
      </c>
      <c r="I2770" s="2" t="s">
        <v>29</v>
      </c>
      <c r="J2770" s="4">
        <v>1</v>
      </c>
      <c r="K2770" t="str">
        <f>_xlfn.XLOOKUP(D2770, dim_channels!A:A, dim_channels!C:C, "Not Found")</f>
        <v>OTA</v>
      </c>
      <c r="L2770" t="str">
        <f>_xlfn.XLOOKUP(D2770, dim_channels!A:A, dim_channels!B:B, "Not Found")</f>
        <v>Agoda</v>
      </c>
      <c r="M2770">
        <f t="shared" si="172"/>
        <v>0</v>
      </c>
      <c r="N2770">
        <f t="shared" si="173"/>
        <v>1</v>
      </c>
      <c r="O2770">
        <f t="shared" si="174"/>
        <v>4588.92</v>
      </c>
      <c r="P2770">
        <f t="shared" si="175"/>
        <v>4588.92</v>
      </c>
    </row>
    <row r="2771" spans="1:16" x14ac:dyDescent="0.2">
      <c r="A2771" s="3" t="s">
        <v>3207</v>
      </c>
      <c r="B2771" s="3" t="s">
        <v>564</v>
      </c>
      <c r="C2771" s="3" t="s">
        <v>986</v>
      </c>
      <c r="D2771" s="3" t="s">
        <v>169</v>
      </c>
      <c r="E2771" s="3" t="s">
        <v>46</v>
      </c>
      <c r="F2771" s="3">
        <v>6321.54</v>
      </c>
      <c r="G2771" s="3">
        <v>1264.31</v>
      </c>
      <c r="H2771" s="3">
        <v>5057.2299999999996</v>
      </c>
      <c r="I2771" s="3" t="s">
        <v>29</v>
      </c>
      <c r="J2771" s="5">
        <v>1.250000494341764</v>
      </c>
      <c r="K2771" t="str">
        <f>_xlfn.XLOOKUP(D2771, dim_channels!A:A, dim_channels!C:C, "Not Found")</f>
        <v>GDS</v>
      </c>
      <c r="L2771" t="str">
        <f>_xlfn.XLOOKUP(D2771, dim_channels!A:A, dim_channels!B:B, "Not Found")</f>
        <v>GDS (Amadeus)</v>
      </c>
      <c r="M2771">
        <f t="shared" si="172"/>
        <v>0</v>
      </c>
      <c r="N2771">
        <f t="shared" si="173"/>
        <v>1</v>
      </c>
      <c r="O2771">
        <f t="shared" si="174"/>
        <v>5057.2299999999996</v>
      </c>
      <c r="P2771">
        <f t="shared" si="175"/>
        <v>6321.54</v>
      </c>
    </row>
    <row r="2772" spans="1:16" x14ac:dyDescent="0.2">
      <c r="A2772" s="2" t="s">
        <v>3208</v>
      </c>
      <c r="B2772" s="2" t="s">
        <v>161</v>
      </c>
      <c r="C2772" s="2" t="s">
        <v>578</v>
      </c>
      <c r="D2772" s="2" t="s">
        <v>27</v>
      </c>
      <c r="E2772" s="2" t="s">
        <v>28</v>
      </c>
      <c r="F2772" s="2">
        <v>10146.16</v>
      </c>
      <c r="G2772" s="2">
        <v>1826.31</v>
      </c>
      <c r="H2772" s="2">
        <v>8319.85</v>
      </c>
      <c r="I2772" s="2" t="s">
        <v>29</v>
      </c>
      <c r="J2772" s="4">
        <v>1.2195123710163041</v>
      </c>
      <c r="K2772" t="str">
        <f>_xlfn.XLOOKUP(D2772, dim_channels!A:A, dim_channels!C:C, "Not Found")</f>
        <v>OTA</v>
      </c>
      <c r="L2772" t="str">
        <f>_xlfn.XLOOKUP(D2772, dim_channels!A:A, dim_channels!B:B, "Not Found")</f>
        <v>Expedia</v>
      </c>
      <c r="M2772">
        <f t="shared" si="172"/>
        <v>0</v>
      </c>
      <c r="N2772">
        <f t="shared" si="173"/>
        <v>1</v>
      </c>
      <c r="O2772">
        <f t="shared" si="174"/>
        <v>8319.85</v>
      </c>
      <c r="P2772">
        <f t="shared" si="175"/>
        <v>10146.16</v>
      </c>
    </row>
    <row r="2773" spans="1:16" x14ac:dyDescent="0.2">
      <c r="A2773" s="3" t="s">
        <v>3209</v>
      </c>
      <c r="B2773" s="3" t="s">
        <v>389</v>
      </c>
      <c r="C2773" s="3" t="s">
        <v>705</v>
      </c>
      <c r="D2773" s="3" t="s">
        <v>52</v>
      </c>
      <c r="E2773" s="3" t="s">
        <v>34</v>
      </c>
      <c r="F2773" s="3">
        <v>7394.35</v>
      </c>
      <c r="G2773" s="3">
        <v>887.32</v>
      </c>
      <c r="H2773" s="3">
        <v>6507.03</v>
      </c>
      <c r="I2773" s="3" t="s">
        <v>41</v>
      </c>
      <c r="J2773" s="5">
        <v>1.136363287091039</v>
      </c>
      <c r="K2773" t="str">
        <f>_xlfn.XLOOKUP(D2773, dim_channels!A:A, dim_channels!C:C, "Not Found")</f>
        <v>OTA</v>
      </c>
      <c r="L2773" t="str">
        <f>_xlfn.XLOOKUP(D2773, dim_channels!A:A, dim_channels!B:B, "Not Found")</f>
        <v>Agoda</v>
      </c>
      <c r="M2773">
        <f t="shared" si="172"/>
        <v>1</v>
      </c>
      <c r="N2773">
        <f t="shared" si="173"/>
        <v>0</v>
      </c>
      <c r="O2773">
        <f t="shared" si="174"/>
        <v>0</v>
      </c>
      <c r="P2773">
        <f t="shared" si="175"/>
        <v>0</v>
      </c>
    </row>
    <row r="2774" spans="1:16" x14ac:dyDescent="0.2">
      <c r="A2774" s="2" t="s">
        <v>3210</v>
      </c>
      <c r="B2774" s="2" t="s">
        <v>538</v>
      </c>
      <c r="C2774" s="2" t="s">
        <v>406</v>
      </c>
      <c r="D2774" s="2" t="s">
        <v>33</v>
      </c>
      <c r="E2774" s="2" t="s">
        <v>34</v>
      </c>
      <c r="F2774" s="2">
        <v>13595.01</v>
      </c>
      <c r="G2774" s="2">
        <v>2039.25</v>
      </c>
      <c r="H2774" s="2">
        <v>11555.76</v>
      </c>
      <c r="I2774" s="2" t="s">
        <v>29</v>
      </c>
      <c r="J2774" s="4">
        <v>1.176470435523064</v>
      </c>
      <c r="K2774" t="str">
        <f>_xlfn.XLOOKUP(D2774, dim_channels!A:A, dim_channels!C:C, "Not Found")</f>
        <v>OTA</v>
      </c>
      <c r="L2774" t="str">
        <f>_xlfn.XLOOKUP(D2774, dim_channels!A:A, dim_channels!B:B, "Not Found")</f>
        <v>Booking.com</v>
      </c>
      <c r="M2774">
        <f t="shared" si="172"/>
        <v>0</v>
      </c>
      <c r="N2774">
        <f t="shared" si="173"/>
        <v>1</v>
      </c>
      <c r="O2774">
        <f t="shared" si="174"/>
        <v>11555.76</v>
      </c>
      <c r="P2774">
        <f t="shared" si="175"/>
        <v>13595.01</v>
      </c>
    </row>
    <row r="2775" spans="1:16" x14ac:dyDescent="0.2">
      <c r="A2775" s="3" t="s">
        <v>3211</v>
      </c>
      <c r="B2775" s="3" t="s">
        <v>702</v>
      </c>
      <c r="C2775" s="3" t="s">
        <v>875</v>
      </c>
      <c r="D2775" s="3" t="s">
        <v>33</v>
      </c>
      <c r="E2775" s="3" t="s">
        <v>28</v>
      </c>
      <c r="F2775" s="3">
        <v>6061.82</v>
      </c>
      <c r="G2775" s="3">
        <v>909.27</v>
      </c>
      <c r="H2775" s="3">
        <v>5152.55</v>
      </c>
      <c r="I2775" s="3" t="s">
        <v>56</v>
      </c>
      <c r="J2775" s="5">
        <v>1.176469903251788</v>
      </c>
      <c r="K2775" t="str">
        <f>_xlfn.XLOOKUP(D2775, dim_channels!A:A, dim_channels!C:C, "Not Found")</f>
        <v>OTA</v>
      </c>
      <c r="L2775" t="str">
        <f>_xlfn.XLOOKUP(D2775, dim_channels!A:A, dim_channels!B:B, "Not Found")</f>
        <v>Booking.com</v>
      </c>
      <c r="M2775">
        <f t="shared" si="172"/>
        <v>0</v>
      </c>
      <c r="N2775">
        <f t="shared" si="173"/>
        <v>0</v>
      </c>
      <c r="O2775">
        <f t="shared" si="174"/>
        <v>0</v>
      </c>
      <c r="P2775">
        <f t="shared" si="175"/>
        <v>0</v>
      </c>
    </row>
    <row r="2776" spans="1:16" x14ac:dyDescent="0.2">
      <c r="A2776" s="2" t="s">
        <v>3212</v>
      </c>
      <c r="B2776" s="2" t="s">
        <v>51</v>
      </c>
      <c r="C2776" s="2" t="s">
        <v>126</v>
      </c>
      <c r="D2776" s="2" t="s">
        <v>169</v>
      </c>
      <c r="E2776" s="2" t="s">
        <v>46</v>
      </c>
      <c r="F2776" s="2">
        <v>5844.49</v>
      </c>
      <c r="G2776" s="2">
        <v>1168.9000000000001</v>
      </c>
      <c r="H2776" s="2">
        <v>4675.59</v>
      </c>
      <c r="I2776" s="2" t="s">
        <v>29</v>
      </c>
      <c r="J2776" s="4">
        <v>1.2500005346918781</v>
      </c>
      <c r="K2776" t="str">
        <f>_xlfn.XLOOKUP(D2776, dim_channels!A:A, dim_channels!C:C, "Not Found")</f>
        <v>GDS</v>
      </c>
      <c r="L2776" t="str">
        <f>_xlfn.XLOOKUP(D2776, dim_channels!A:A, dim_channels!B:B, "Not Found")</f>
        <v>GDS (Amadeus)</v>
      </c>
      <c r="M2776">
        <f t="shared" si="172"/>
        <v>0</v>
      </c>
      <c r="N2776">
        <f t="shared" si="173"/>
        <v>1</v>
      </c>
      <c r="O2776">
        <f t="shared" si="174"/>
        <v>4675.59</v>
      </c>
      <c r="P2776">
        <f t="shared" si="175"/>
        <v>5844.49</v>
      </c>
    </row>
    <row r="2777" spans="1:16" x14ac:dyDescent="0.2">
      <c r="A2777" s="3" t="s">
        <v>3213</v>
      </c>
      <c r="B2777" s="3" t="s">
        <v>471</v>
      </c>
      <c r="C2777" s="3" t="s">
        <v>918</v>
      </c>
      <c r="D2777" s="3" t="s">
        <v>52</v>
      </c>
      <c r="E2777" s="3" t="s">
        <v>34</v>
      </c>
      <c r="F2777" s="3">
        <v>10473.64</v>
      </c>
      <c r="G2777" s="3">
        <v>1256.8399999999999</v>
      </c>
      <c r="H2777" s="3">
        <v>9216.7999999999993</v>
      </c>
      <c r="I2777" s="3" t="s">
        <v>56</v>
      </c>
      <c r="J2777" s="5">
        <v>1.136364030900096</v>
      </c>
      <c r="K2777" t="str">
        <f>_xlfn.XLOOKUP(D2777, dim_channels!A:A, dim_channels!C:C, "Not Found")</f>
        <v>OTA</v>
      </c>
      <c r="L2777" t="str">
        <f>_xlfn.XLOOKUP(D2777, dim_channels!A:A, dim_channels!B:B, "Not Found")</f>
        <v>Agoda</v>
      </c>
      <c r="M2777">
        <f t="shared" si="172"/>
        <v>0</v>
      </c>
      <c r="N2777">
        <f t="shared" si="173"/>
        <v>0</v>
      </c>
      <c r="O2777">
        <f t="shared" si="174"/>
        <v>0</v>
      </c>
      <c r="P2777">
        <f t="shared" si="175"/>
        <v>0</v>
      </c>
    </row>
    <row r="2778" spans="1:16" x14ac:dyDescent="0.2">
      <c r="A2778" s="2" t="s">
        <v>3214</v>
      </c>
      <c r="B2778" s="2" t="s">
        <v>405</v>
      </c>
      <c r="C2778" s="2" t="s">
        <v>2002</v>
      </c>
      <c r="D2778" s="2" t="s">
        <v>169</v>
      </c>
      <c r="E2778" s="2" t="s">
        <v>46</v>
      </c>
      <c r="F2778" s="2">
        <v>8564.2999999999993</v>
      </c>
      <c r="G2778" s="2">
        <v>1712.86</v>
      </c>
      <c r="H2778" s="2">
        <v>6851.44</v>
      </c>
      <c r="I2778" s="2" t="s">
        <v>56</v>
      </c>
      <c r="J2778" s="4">
        <v>1.25</v>
      </c>
      <c r="K2778" t="str">
        <f>_xlfn.XLOOKUP(D2778, dim_channels!A:A, dim_channels!C:C, "Not Found")</f>
        <v>GDS</v>
      </c>
      <c r="L2778" t="str">
        <f>_xlfn.XLOOKUP(D2778, dim_channels!A:A, dim_channels!B:B, "Not Found")</f>
        <v>GDS (Amadeus)</v>
      </c>
      <c r="M2778">
        <f t="shared" si="172"/>
        <v>0</v>
      </c>
      <c r="N2778">
        <f t="shared" si="173"/>
        <v>0</v>
      </c>
      <c r="O2778">
        <f t="shared" si="174"/>
        <v>0</v>
      </c>
      <c r="P2778">
        <f t="shared" si="175"/>
        <v>0</v>
      </c>
    </row>
    <row r="2779" spans="1:16" x14ac:dyDescent="0.2">
      <c r="A2779" s="3" t="s">
        <v>3215</v>
      </c>
      <c r="B2779" s="3" t="s">
        <v>132</v>
      </c>
      <c r="C2779" s="3" t="s">
        <v>133</v>
      </c>
      <c r="D2779" s="3" t="s">
        <v>33</v>
      </c>
      <c r="E2779" s="3" t="s">
        <v>60</v>
      </c>
      <c r="F2779" s="3">
        <v>6480.23</v>
      </c>
      <c r="G2779" s="3">
        <v>0</v>
      </c>
      <c r="H2779" s="3">
        <v>6480.23</v>
      </c>
      <c r="I2779" s="3" t="s">
        <v>56</v>
      </c>
      <c r="J2779" s="5">
        <v>1</v>
      </c>
      <c r="K2779" t="str">
        <f>_xlfn.XLOOKUP(D2779, dim_channels!A:A, dim_channels!C:C, "Not Found")</f>
        <v>OTA</v>
      </c>
      <c r="L2779" t="str">
        <f>_xlfn.XLOOKUP(D2779, dim_channels!A:A, dim_channels!B:B, "Not Found")</f>
        <v>Booking.com</v>
      </c>
      <c r="M2779">
        <f t="shared" si="172"/>
        <v>0</v>
      </c>
      <c r="N2779">
        <f t="shared" si="173"/>
        <v>0</v>
      </c>
      <c r="O2779">
        <f t="shared" si="174"/>
        <v>0</v>
      </c>
      <c r="P2779">
        <f t="shared" si="175"/>
        <v>0</v>
      </c>
    </row>
    <row r="2780" spans="1:16" x14ac:dyDescent="0.2">
      <c r="A2780" s="2" t="s">
        <v>3216</v>
      </c>
      <c r="B2780" s="2" t="s">
        <v>590</v>
      </c>
      <c r="C2780" s="2" t="s">
        <v>162</v>
      </c>
      <c r="D2780" s="2" t="s">
        <v>64</v>
      </c>
      <c r="E2780" s="2" t="s">
        <v>28</v>
      </c>
      <c r="F2780" s="2">
        <v>21350.58</v>
      </c>
      <c r="G2780" s="2">
        <v>0</v>
      </c>
      <c r="H2780" s="2">
        <v>21350.58</v>
      </c>
      <c r="I2780" s="2" t="s">
        <v>29</v>
      </c>
      <c r="J2780" s="4">
        <v>1</v>
      </c>
      <c r="K2780" t="str">
        <f>_xlfn.XLOOKUP(D2780, dim_channels!A:A, dim_channels!C:C, "Not Found")</f>
        <v>Direct</v>
      </c>
      <c r="L2780" t="str">
        <f>_xlfn.XLOOKUP(D2780, dim_channels!A:A, dim_channels!B:B, "Not Found")</f>
        <v>Direct Website</v>
      </c>
      <c r="M2780">
        <f t="shared" si="172"/>
        <v>0</v>
      </c>
      <c r="N2780">
        <f t="shared" si="173"/>
        <v>1</v>
      </c>
      <c r="O2780">
        <f t="shared" si="174"/>
        <v>21350.58</v>
      </c>
      <c r="P2780">
        <f t="shared" si="175"/>
        <v>21350.58</v>
      </c>
    </row>
    <row r="2781" spans="1:16" x14ac:dyDescent="0.2">
      <c r="A2781" s="3" t="s">
        <v>3217</v>
      </c>
      <c r="B2781" s="3" t="s">
        <v>394</v>
      </c>
      <c r="C2781" s="3" t="s">
        <v>322</v>
      </c>
      <c r="D2781" s="3" t="s">
        <v>27</v>
      </c>
      <c r="E2781" s="3" t="s">
        <v>34</v>
      </c>
      <c r="F2781" s="3">
        <v>3185.81</v>
      </c>
      <c r="G2781" s="3">
        <v>573.45000000000005</v>
      </c>
      <c r="H2781" s="3">
        <v>2612.36</v>
      </c>
      <c r="I2781" s="3" t="s">
        <v>29</v>
      </c>
      <c r="J2781" s="5">
        <v>1.2195141557825111</v>
      </c>
      <c r="K2781" t="str">
        <f>_xlfn.XLOOKUP(D2781, dim_channels!A:A, dim_channels!C:C, "Not Found")</f>
        <v>OTA</v>
      </c>
      <c r="L2781" t="str">
        <f>_xlfn.XLOOKUP(D2781, dim_channels!A:A, dim_channels!B:B, "Not Found")</f>
        <v>Expedia</v>
      </c>
      <c r="M2781">
        <f t="shared" si="172"/>
        <v>0</v>
      </c>
      <c r="N2781">
        <f t="shared" si="173"/>
        <v>1</v>
      </c>
      <c r="O2781">
        <f t="shared" si="174"/>
        <v>2612.36</v>
      </c>
      <c r="P2781">
        <f t="shared" si="175"/>
        <v>3185.81</v>
      </c>
    </row>
    <row r="2782" spans="1:16" x14ac:dyDescent="0.2">
      <c r="A2782" s="2" t="s">
        <v>3218</v>
      </c>
      <c r="B2782" s="2" t="s">
        <v>197</v>
      </c>
      <c r="C2782" s="2" t="s">
        <v>1101</v>
      </c>
      <c r="D2782" s="2" t="s">
        <v>114</v>
      </c>
      <c r="E2782" s="2" t="s">
        <v>46</v>
      </c>
      <c r="F2782" s="2">
        <v>10865.03</v>
      </c>
      <c r="G2782" s="2">
        <v>1086.5</v>
      </c>
      <c r="H2782" s="2">
        <v>9778.5300000000007</v>
      </c>
      <c r="I2782" s="2" t="s">
        <v>29</v>
      </c>
      <c r="J2782" s="4">
        <v>1.111110770228245</v>
      </c>
      <c r="K2782" t="str">
        <f>_xlfn.XLOOKUP(D2782, dim_channels!A:A, dim_channels!C:C, "Not Found")</f>
        <v>Offline</v>
      </c>
      <c r="L2782" t="str">
        <f>_xlfn.XLOOKUP(D2782, dim_channels!A:A, dim_channels!B:B, "Not Found")</f>
        <v>Travel Agency</v>
      </c>
      <c r="M2782">
        <f t="shared" si="172"/>
        <v>0</v>
      </c>
      <c r="N2782">
        <f t="shared" si="173"/>
        <v>1</v>
      </c>
      <c r="O2782">
        <f t="shared" si="174"/>
        <v>9778.5300000000007</v>
      </c>
      <c r="P2782">
        <f t="shared" si="175"/>
        <v>10865.03</v>
      </c>
    </row>
    <row r="2783" spans="1:16" x14ac:dyDescent="0.2">
      <c r="A2783" s="3" t="s">
        <v>3219</v>
      </c>
      <c r="B2783" s="3" t="s">
        <v>187</v>
      </c>
      <c r="C2783" s="3" t="s">
        <v>282</v>
      </c>
      <c r="D2783" s="3" t="s">
        <v>52</v>
      </c>
      <c r="E2783" s="3" t="s">
        <v>60</v>
      </c>
      <c r="F2783" s="3">
        <v>8159.83</v>
      </c>
      <c r="G2783" s="3">
        <v>0</v>
      </c>
      <c r="H2783" s="3">
        <v>8159.83</v>
      </c>
      <c r="I2783" s="3" t="s">
        <v>41</v>
      </c>
      <c r="J2783" s="5">
        <v>1</v>
      </c>
      <c r="K2783" t="str">
        <f>_xlfn.XLOOKUP(D2783, dim_channels!A:A, dim_channels!C:C, "Not Found")</f>
        <v>OTA</v>
      </c>
      <c r="L2783" t="str">
        <f>_xlfn.XLOOKUP(D2783, dim_channels!A:A, dim_channels!B:B, "Not Found")</f>
        <v>Agoda</v>
      </c>
      <c r="M2783">
        <f t="shared" si="172"/>
        <v>1</v>
      </c>
      <c r="N2783">
        <f t="shared" si="173"/>
        <v>0</v>
      </c>
      <c r="O2783">
        <f t="shared" si="174"/>
        <v>0</v>
      </c>
      <c r="P2783">
        <f t="shared" si="175"/>
        <v>0</v>
      </c>
    </row>
    <row r="2784" spans="1:16" x14ac:dyDescent="0.2">
      <c r="A2784" s="2" t="s">
        <v>3220</v>
      </c>
      <c r="B2784" s="2" t="s">
        <v>219</v>
      </c>
      <c r="C2784" s="2" t="s">
        <v>299</v>
      </c>
      <c r="D2784" s="2" t="s">
        <v>27</v>
      </c>
      <c r="E2784" s="2" t="s">
        <v>34</v>
      </c>
      <c r="F2784" s="2">
        <v>6223</v>
      </c>
      <c r="G2784" s="2">
        <v>1120.1400000000001</v>
      </c>
      <c r="H2784" s="2">
        <v>5102.8599999999997</v>
      </c>
      <c r="I2784" s="2" t="s">
        <v>29</v>
      </c>
      <c r="J2784" s="4">
        <v>1.219512195121951</v>
      </c>
      <c r="K2784" t="str">
        <f>_xlfn.XLOOKUP(D2784, dim_channels!A:A, dim_channels!C:C, "Not Found")</f>
        <v>OTA</v>
      </c>
      <c r="L2784" t="str">
        <f>_xlfn.XLOOKUP(D2784, dim_channels!A:A, dim_channels!B:B, "Not Found")</f>
        <v>Expedia</v>
      </c>
      <c r="M2784">
        <f t="shared" si="172"/>
        <v>0</v>
      </c>
      <c r="N2784">
        <f t="shared" si="173"/>
        <v>1</v>
      </c>
      <c r="O2784">
        <f t="shared" si="174"/>
        <v>5102.8599999999997</v>
      </c>
      <c r="P2784">
        <f t="shared" si="175"/>
        <v>6223</v>
      </c>
    </row>
    <row r="2785" spans="1:16" x14ac:dyDescent="0.2">
      <c r="A2785" s="3" t="s">
        <v>3221</v>
      </c>
      <c r="B2785" s="3" t="s">
        <v>229</v>
      </c>
      <c r="C2785" s="3" t="s">
        <v>400</v>
      </c>
      <c r="D2785" s="3" t="s">
        <v>52</v>
      </c>
      <c r="E2785" s="3" t="s">
        <v>60</v>
      </c>
      <c r="F2785" s="3">
        <v>5496.87</v>
      </c>
      <c r="G2785" s="3">
        <v>0</v>
      </c>
      <c r="H2785" s="3">
        <v>5496.87</v>
      </c>
      <c r="I2785" s="3" t="s">
        <v>29</v>
      </c>
      <c r="J2785" s="5">
        <v>1</v>
      </c>
      <c r="K2785" t="str">
        <f>_xlfn.XLOOKUP(D2785, dim_channels!A:A, dim_channels!C:C, "Not Found")</f>
        <v>OTA</v>
      </c>
      <c r="L2785" t="str">
        <f>_xlfn.XLOOKUP(D2785, dim_channels!A:A, dim_channels!B:B, "Not Found")</f>
        <v>Agoda</v>
      </c>
      <c r="M2785">
        <f t="shared" si="172"/>
        <v>0</v>
      </c>
      <c r="N2785">
        <f t="shared" si="173"/>
        <v>1</v>
      </c>
      <c r="O2785">
        <f t="shared" si="174"/>
        <v>5496.87</v>
      </c>
      <c r="P2785">
        <f t="shared" si="175"/>
        <v>5496.87</v>
      </c>
    </row>
    <row r="2786" spans="1:16" x14ac:dyDescent="0.2">
      <c r="A2786" s="2" t="s">
        <v>3222</v>
      </c>
      <c r="B2786" s="2" t="s">
        <v>375</v>
      </c>
      <c r="C2786" s="2" t="s">
        <v>445</v>
      </c>
      <c r="D2786" s="2" t="s">
        <v>27</v>
      </c>
      <c r="E2786" s="2" t="s">
        <v>34</v>
      </c>
      <c r="F2786" s="2">
        <v>9741.49</v>
      </c>
      <c r="G2786" s="2">
        <v>1753.47</v>
      </c>
      <c r="H2786" s="2">
        <v>7988.02</v>
      </c>
      <c r="I2786" s="2" t="s">
        <v>29</v>
      </c>
      <c r="J2786" s="4">
        <v>1.219512469923711</v>
      </c>
      <c r="K2786" t="str">
        <f>_xlfn.XLOOKUP(D2786, dim_channels!A:A, dim_channels!C:C, "Not Found")</f>
        <v>OTA</v>
      </c>
      <c r="L2786" t="str">
        <f>_xlfn.XLOOKUP(D2786, dim_channels!A:A, dim_channels!B:B, "Not Found")</f>
        <v>Expedia</v>
      </c>
      <c r="M2786">
        <f t="shared" si="172"/>
        <v>0</v>
      </c>
      <c r="N2786">
        <f t="shared" si="173"/>
        <v>1</v>
      </c>
      <c r="O2786">
        <f t="shared" si="174"/>
        <v>7988.02</v>
      </c>
      <c r="P2786">
        <f t="shared" si="175"/>
        <v>9741.49</v>
      </c>
    </row>
    <row r="2787" spans="1:16" x14ac:dyDescent="0.2">
      <c r="A2787" s="3" t="s">
        <v>3223</v>
      </c>
      <c r="B2787" s="3" t="s">
        <v>603</v>
      </c>
      <c r="C2787" s="3" t="s">
        <v>123</v>
      </c>
      <c r="D2787" s="3" t="s">
        <v>206</v>
      </c>
      <c r="E2787" s="3" t="s">
        <v>207</v>
      </c>
      <c r="F2787" s="3">
        <v>3811.25</v>
      </c>
      <c r="G2787" s="3">
        <v>0</v>
      </c>
      <c r="H2787" s="3">
        <v>3811.25</v>
      </c>
      <c r="I2787" s="3" t="s">
        <v>29</v>
      </c>
      <c r="J2787" s="5">
        <v>1</v>
      </c>
      <c r="K2787" t="str">
        <f>_xlfn.XLOOKUP(D2787, dim_channels!A:A, dim_channels!C:C, "Not Found")</f>
        <v>Direct</v>
      </c>
      <c r="L2787" t="str">
        <f>_xlfn.XLOOKUP(D2787, dim_channels!A:A, dim_channels!B:B, "Not Found")</f>
        <v>Walk-in</v>
      </c>
      <c r="M2787">
        <f t="shared" si="172"/>
        <v>0</v>
      </c>
      <c r="N2787">
        <f t="shared" si="173"/>
        <v>1</v>
      </c>
      <c r="O2787">
        <f t="shared" si="174"/>
        <v>3811.25</v>
      </c>
      <c r="P2787">
        <f t="shared" si="175"/>
        <v>3811.25</v>
      </c>
    </row>
    <row r="2788" spans="1:16" x14ac:dyDescent="0.2">
      <c r="A2788" s="2" t="s">
        <v>3224</v>
      </c>
      <c r="B2788" s="2" t="s">
        <v>161</v>
      </c>
      <c r="C2788" s="2" t="s">
        <v>454</v>
      </c>
      <c r="D2788" s="2" t="s">
        <v>27</v>
      </c>
      <c r="E2788" s="2" t="s">
        <v>28</v>
      </c>
      <c r="F2788" s="2">
        <v>6840.77</v>
      </c>
      <c r="G2788" s="2">
        <v>1231.3399999999999</v>
      </c>
      <c r="H2788" s="2">
        <v>5609.43</v>
      </c>
      <c r="I2788" s="2" t="s">
        <v>41</v>
      </c>
      <c r="J2788" s="4">
        <v>1.21951249948747</v>
      </c>
      <c r="K2788" t="str">
        <f>_xlfn.XLOOKUP(D2788, dim_channels!A:A, dim_channels!C:C, "Not Found")</f>
        <v>OTA</v>
      </c>
      <c r="L2788" t="str">
        <f>_xlfn.XLOOKUP(D2788, dim_channels!A:A, dim_channels!B:B, "Not Found")</f>
        <v>Expedia</v>
      </c>
      <c r="M2788">
        <f t="shared" si="172"/>
        <v>1</v>
      </c>
      <c r="N2788">
        <f t="shared" si="173"/>
        <v>0</v>
      </c>
      <c r="O2788">
        <f t="shared" si="174"/>
        <v>0</v>
      </c>
      <c r="P2788">
        <f t="shared" si="175"/>
        <v>0</v>
      </c>
    </row>
    <row r="2789" spans="1:16" x14ac:dyDescent="0.2">
      <c r="A2789" s="3" t="s">
        <v>3225</v>
      </c>
      <c r="B2789" s="3" t="s">
        <v>292</v>
      </c>
      <c r="C2789" s="3" t="s">
        <v>426</v>
      </c>
      <c r="D2789" s="3" t="s">
        <v>27</v>
      </c>
      <c r="E2789" s="3" t="s">
        <v>34</v>
      </c>
      <c r="F2789" s="3">
        <v>3673.33</v>
      </c>
      <c r="G2789" s="3">
        <v>661.2</v>
      </c>
      <c r="H2789" s="3">
        <v>3012.13</v>
      </c>
      <c r="I2789" s="3" t="s">
        <v>29</v>
      </c>
      <c r="J2789" s="5">
        <v>1.2195124380421829</v>
      </c>
      <c r="K2789" t="str">
        <f>_xlfn.XLOOKUP(D2789, dim_channels!A:A, dim_channels!C:C, "Not Found")</f>
        <v>OTA</v>
      </c>
      <c r="L2789" t="str">
        <f>_xlfn.XLOOKUP(D2789, dim_channels!A:A, dim_channels!B:B, "Not Found")</f>
        <v>Expedia</v>
      </c>
      <c r="M2789">
        <f t="shared" si="172"/>
        <v>0</v>
      </c>
      <c r="N2789">
        <f t="shared" si="173"/>
        <v>1</v>
      </c>
      <c r="O2789">
        <f t="shared" si="174"/>
        <v>3012.13</v>
      </c>
      <c r="P2789">
        <f t="shared" si="175"/>
        <v>3673.33</v>
      </c>
    </row>
    <row r="2790" spans="1:16" x14ac:dyDescent="0.2">
      <c r="A2790" s="2" t="s">
        <v>3226</v>
      </c>
      <c r="B2790" s="2" t="s">
        <v>173</v>
      </c>
      <c r="C2790" s="2" t="s">
        <v>831</v>
      </c>
      <c r="D2790" s="2" t="s">
        <v>52</v>
      </c>
      <c r="E2790" s="2" t="s">
        <v>60</v>
      </c>
      <c r="F2790" s="2">
        <v>26185.919999999998</v>
      </c>
      <c r="G2790" s="2">
        <v>0</v>
      </c>
      <c r="H2790" s="2">
        <v>26185.919999999998</v>
      </c>
      <c r="I2790" s="2" t="s">
        <v>29</v>
      </c>
      <c r="J2790" s="4">
        <v>1</v>
      </c>
      <c r="K2790" t="str">
        <f>_xlfn.XLOOKUP(D2790, dim_channels!A:A, dim_channels!C:C, "Not Found")</f>
        <v>OTA</v>
      </c>
      <c r="L2790" t="str">
        <f>_xlfn.XLOOKUP(D2790, dim_channels!A:A, dim_channels!B:B, "Not Found")</f>
        <v>Agoda</v>
      </c>
      <c r="M2790">
        <f t="shared" si="172"/>
        <v>0</v>
      </c>
      <c r="N2790">
        <f t="shared" si="173"/>
        <v>1</v>
      </c>
      <c r="O2790">
        <f t="shared" si="174"/>
        <v>26185.919999999998</v>
      </c>
      <c r="P2790">
        <f t="shared" si="175"/>
        <v>26185.919999999998</v>
      </c>
    </row>
    <row r="2791" spans="1:16" x14ac:dyDescent="0.2">
      <c r="A2791" s="3" t="s">
        <v>3227</v>
      </c>
      <c r="B2791" s="3" t="s">
        <v>94</v>
      </c>
      <c r="C2791" s="3" t="s">
        <v>78</v>
      </c>
      <c r="D2791" s="3" t="s">
        <v>52</v>
      </c>
      <c r="E2791" s="3" t="s">
        <v>34</v>
      </c>
      <c r="F2791" s="3">
        <v>2182.08</v>
      </c>
      <c r="G2791" s="3">
        <v>261.85000000000002</v>
      </c>
      <c r="H2791" s="3">
        <v>1920.23</v>
      </c>
      <c r="I2791" s="3" t="s">
        <v>29</v>
      </c>
      <c r="J2791" s="5">
        <v>1.1363638730777039</v>
      </c>
      <c r="K2791" t="str">
        <f>_xlfn.XLOOKUP(D2791, dim_channels!A:A, dim_channels!C:C, "Not Found")</f>
        <v>OTA</v>
      </c>
      <c r="L2791" t="str">
        <f>_xlfn.XLOOKUP(D2791, dim_channels!A:A, dim_channels!B:B, "Not Found")</f>
        <v>Agoda</v>
      </c>
      <c r="M2791">
        <f t="shared" si="172"/>
        <v>0</v>
      </c>
      <c r="N2791">
        <f t="shared" si="173"/>
        <v>1</v>
      </c>
      <c r="O2791">
        <f t="shared" si="174"/>
        <v>1920.23</v>
      </c>
      <c r="P2791">
        <f t="shared" si="175"/>
        <v>2182.08</v>
      </c>
    </row>
    <row r="2792" spans="1:16" x14ac:dyDescent="0.2">
      <c r="A2792" s="2" t="s">
        <v>3228</v>
      </c>
      <c r="B2792" s="2" t="s">
        <v>195</v>
      </c>
      <c r="C2792" s="2" t="s">
        <v>187</v>
      </c>
      <c r="D2792" s="2" t="s">
        <v>52</v>
      </c>
      <c r="E2792" s="2" t="s">
        <v>60</v>
      </c>
      <c r="F2792" s="2">
        <v>11901.29</v>
      </c>
      <c r="G2792" s="2">
        <v>0</v>
      </c>
      <c r="H2792" s="2">
        <v>11901.29</v>
      </c>
      <c r="I2792" s="2" t="s">
        <v>29</v>
      </c>
      <c r="J2792" s="4">
        <v>1</v>
      </c>
      <c r="K2792" t="str">
        <f>_xlfn.XLOOKUP(D2792, dim_channels!A:A, dim_channels!C:C, "Not Found")</f>
        <v>OTA</v>
      </c>
      <c r="L2792" t="str">
        <f>_xlfn.XLOOKUP(D2792, dim_channels!A:A, dim_channels!B:B, "Not Found")</f>
        <v>Agoda</v>
      </c>
      <c r="M2792">
        <f t="shared" si="172"/>
        <v>0</v>
      </c>
      <c r="N2792">
        <f t="shared" si="173"/>
        <v>1</v>
      </c>
      <c r="O2792">
        <f t="shared" si="174"/>
        <v>11901.29</v>
      </c>
      <c r="P2792">
        <f t="shared" si="175"/>
        <v>11901.29</v>
      </c>
    </row>
    <row r="2793" spans="1:16" x14ac:dyDescent="0.2">
      <c r="A2793" s="3" t="s">
        <v>3229</v>
      </c>
      <c r="B2793" s="3" t="s">
        <v>807</v>
      </c>
      <c r="C2793" s="3" t="s">
        <v>162</v>
      </c>
      <c r="D2793" s="3" t="s">
        <v>27</v>
      </c>
      <c r="E2793" s="3" t="s">
        <v>28</v>
      </c>
      <c r="F2793" s="3">
        <v>3013.88</v>
      </c>
      <c r="G2793" s="3">
        <v>542.5</v>
      </c>
      <c r="H2793" s="3">
        <v>2471.38</v>
      </c>
      <c r="I2793" s="3" t="s">
        <v>41</v>
      </c>
      <c r="J2793" s="5">
        <v>1.2195129846482531</v>
      </c>
      <c r="K2793" t="str">
        <f>_xlfn.XLOOKUP(D2793, dim_channels!A:A, dim_channels!C:C, "Not Found")</f>
        <v>OTA</v>
      </c>
      <c r="L2793" t="str">
        <f>_xlfn.XLOOKUP(D2793, dim_channels!A:A, dim_channels!B:B, "Not Found")</f>
        <v>Expedia</v>
      </c>
      <c r="M2793">
        <f t="shared" si="172"/>
        <v>1</v>
      </c>
      <c r="N2793">
        <f t="shared" si="173"/>
        <v>0</v>
      </c>
      <c r="O2793">
        <f t="shared" si="174"/>
        <v>0</v>
      </c>
      <c r="P2793">
        <f t="shared" si="175"/>
        <v>0</v>
      </c>
    </row>
    <row r="2794" spans="1:16" x14ac:dyDescent="0.2">
      <c r="A2794" s="2" t="s">
        <v>3230</v>
      </c>
      <c r="B2794" s="2" t="s">
        <v>661</v>
      </c>
      <c r="C2794" s="2" t="s">
        <v>104</v>
      </c>
      <c r="D2794" s="2" t="s">
        <v>114</v>
      </c>
      <c r="E2794" s="2" t="s">
        <v>115</v>
      </c>
      <c r="F2794" s="2">
        <v>6756.73</v>
      </c>
      <c r="G2794" s="2">
        <v>675.67</v>
      </c>
      <c r="H2794" s="2">
        <v>6081.06</v>
      </c>
      <c r="I2794" s="2" t="s">
        <v>41</v>
      </c>
      <c r="J2794" s="4">
        <v>1.111110562961062</v>
      </c>
      <c r="K2794" t="str">
        <f>_xlfn.XLOOKUP(D2794, dim_channels!A:A, dim_channels!C:C, "Not Found")</f>
        <v>Offline</v>
      </c>
      <c r="L2794" t="str">
        <f>_xlfn.XLOOKUP(D2794, dim_channels!A:A, dim_channels!B:B, "Not Found")</f>
        <v>Travel Agency</v>
      </c>
      <c r="M2794">
        <f t="shared" si="172"/>
        <v>1</v>
      </c>
      <c r="N2794">
        <f t="shared" si="173"/>
        <v>0</v>
      </c>
      <c r="O2794">
        <f t="shared" si="174"/>
        <v>0</v>
      </c>
      <c r="P2794">
        <f t="shared" si="175"/>
        <v>0</v>
      </c>
    </row>
    <row r="2795" spans="1:16" x14ac:dyDescent="0.2">
      <c r="A2795" s="3" t="s">
        <v>3231</v>
      </c>
      <c r="B2795" s="3" t="s">
        <v>136</v>
      </c>
      <c r="C2795" s="3" t="s">
        <v>1048</v>
      </c>
      <c r="D2795" s="3" t="s">
        <v>27</v>
      </c>
      <c r="E2795" s="3" t="s">
        <v>60</v>
      </c>
      <c r="F2795" s="3">
        <v>9388.4599999999991</v>
      </c>
      <c r="G2795" s="3">
        <v>0</v>
      </c>
      <c r="H2795" s="3">
        <v>9388.4599999999991</v>
      </c>
      <c r="I2795" s="3" t="s">
        <v>29</v>
      </c>
      <c r="J2795" s="5">
        <v>1</v>
      </c>
      <c r="K2795" t="str">
        <f>_xlfn.XLOOKUP(D2795, dim_channels!A:A, dim_channels!C:C, "Not Found")</f>
        <v>OTA</v>
      </c>
      <c r="L2795" t="str">
        <f>_xlfn.XLOOKUP(D2795, dim_channels!A:A, dim_channels!B:B, "Not Found")</f>
        <v>Expedia</v>
      </c>
      <c r="M2795">
        <f t="shared" si="172"/>
        <v>0</v>
      </c>
      <c r="N2795">
        <f t="shared" si="173"/>
        <v>1</v>
      </c>
      <c r="O2795">
        <f t="shared" si="174"/>
        <v>9388.4599999999991</v>
      </c>
      <c r="P2795">
        <f t="shared" si="175"/>
        <v>9388.4599999999991</v>
      </c>
    </row>
    <row r="2796" spans="1:16" x14ac:dyDescent="0.2">
      <c r="A2796" s="2" t="s">
        <v>3232</v>
      </c>
      <c r="B2796" s="2" t="s">
        <v>401</v>
      </c>
      <c r="C2796" s="2" t="s">
        <v>81</v>
      </c>
      <c r="D2796" s="2" t="s">
        <v>33</v>
      </c>
      <c r="E2796" s="2" t="s">
        <v>34</v>
      </c>
      <c r="F2796" s="2">
        <v>5811.31</v>
      </c>
      <c r="G2796" s="2">
        <v>871.7</v>
      </c>
      <c r="H2796" s="2">
        <v>4939.6099999999997</v>
      </c>
      <c r="I2796" s="2" t="s">
        <v>56</v>
      </c>
      <c r="J2796" s="4">
        <v>1.176471421832898</v>
      </c>
      <c r="K2796" t="str">
        <f>_xlfn.XLOOKUP(D2796, dim_channels!A:A, dim_channels!C:C, "Not Found")</f>
        <v>OTA</v>
      </c>
      <c r="L2796" t="str">
        <f>_xlfn.XLOOKUP(D2796, dim_channels!A:A, dim_channels!B:B, "Not Found")</f>
        <v>Booking.com</v>
      </c>
      <c r="M2796">
        <f t="shared" si="172"/>
        <v>0</v>
      </c>
      <c r="N2796">
        <f t="shared" si="173"/>
        <v>0</v>
      </c>
      <c r="O2796">
        <f t="shared" si="174"/>
        <v>0</v>
      </c>
      <c r="P2796">
        <f t="shared" si="175"/>
        <v>0</v>
      </c>
    </row>
    <row r="2797" spans="1:16" x14ac:dyDescent="0.2">
      <c r="A2797" s="3" t="s">
        <v>3233</v>
      </c>
      <c r="B2797" s="3" t="s">
        <v>209</v>
      </c>
      <c r="C2797" s="3" t="s">
        <v>343</v>
      </c>
      <c r="D2797" s="3" t="s">
        <v>27</v>
      </c>
      <c r="E2797" s="3" t="s">
        <v>28</v>
      </c>
      <c r="F2797" s="3">
        <v>8612.32</v>
      </c>
      <c r="G2797" s="3">
        <v>1550.22</v>
      </c>
      <c r="H2797" s="3">
        <v>7062.1</v>
      </c>
      <c r="I2797" s="3" t="s">
        <v>29</v>
      </c>
      <c r="J2797" s="5">
        <v>1.219512609563727</v>
      </c>
      <c r="K2797" t="str">
        <f>_xlfn.XLOOKUP(D2797, dim_channels!A:A, dim_channels!C:C, "Not Found")</f>
        <v>OTA</v>
      </c>
      <c r="L2797" t="str">
        <f>_xlfn.XLOOKUP(D2797, dim_channels!A:A, dim_channels!B:B, "Not Found")</f>
        <v>Expedia</v>
      </c>
      <c r="M2797">
        <f t="shared" si="172"/>
        <v>0</v>
      </c>
      <c r="N2797">
        <f t="shared" si="173"/>
        <v>1</v>
      </c>
      <c r="O2797">
        <f t="shared" si="174"/>
        <v>7062.1</v>
      </c>
      <c r="P2797">
        <f t="shared" si="175"/>
        <v>8612.32</v>
      </c>
    </row>
    <row r="2798" spans="1:16" x14ac:dyDescent="0.2">
      <c r="A2798" s="2" t="s">
        <v>3234</v>
      </c>
      <c r="B2798" s="2" t="s">
        <v>78</v>
      </c>
      <c r="C2798" s="2" t="s">
        <v>155</v>
      </c>
      <c r="D2798" s="2" t="s">
        <v>169</v>
      </c>
      <c r="E2798" s="2" t="s">
        <v>34</v>
      </c>
      <c r="F2798" s="2">
        <v>4663.41</v>
      </c>
      <c r="G2798" s="2">
        <v>932.68</v>
      </c>
      <c r="H2798" s="2">
        <v>3730.73</v>
      </c>
      <c r="I2798" s="2" t="s">
        <v>29</v>
      </c>
      <c r="J2798" s="4">
        <v>1.2499993298898611</v>
      </c>
      <c r="K2798" t="str">
        <f>_xlfn.XLOOKUP(D2798, dim_channels!A:A, dim_channels!C:C, "Not Found")</f>
        <v>GDS</v>
      </c>
      <c r="L2798" t="str">
        <f>_xlfn.XLOOKUP(D2798, dim_channels!A:A, dim_channels!B:B, "Not Found")</f>
        <v>GDS (Amadeus)</v>
      </c>
      <c r="M2798">
        <f t="shared" si="172"/>
        <v>0</v>
      </c>
      <c r="N2798">
        <f t="shared" si="173"/>
        <v>1</v>
      </c>
      <c r="O2798">
        <f t="shared" si="174"/>
        <v>3730.73</v>
      </c>
      <c r="P2798">
        <f t="shared" si="175"/>
        <v>4663.41</v>
      </c>
    </row>
    <row r="2799" spans="1:16" x14ac:dyDescent="0.2">
      <c r="A2799" s="3" t="s">
        <v>3235</v>
      </c>
      <c r="B2799" s="3" t="s">
        <v>329</v>
      </c>
      <c r="C2799" s="3" t="s">
        <v>329</v>
      </c>
      <c r="D2799" s="3" t="s">
        <v>27</v>
      </c>
      <c r="E2799" s="3" t="s">
        <v>60</v>
      </c>
      <c r="F2799" s="3">
        <v>7527.57</v>
      </c>
      <c r="G2799" s="3">
        <v>0</v>
      </c>
      <c r="H2799" s="3">
        <v>7527.57</v>
      </c>
      <c r="I2799" s="3" t="s">
        <v>29</v>
      </c>
      <c r="J2799" s="5">
        <v>1</v>
      </c>
      <c r="K2799" t="str">
        <f>_xlfn.XLOOKUP(D2799, dim_channels!A:A, dim_channels!C:C, "Not Found")</f>
        <v>OTA</v>
      </c>
      <c r="L2799" t="str">
        <f>_xlfn.XLOOKUP(D2799, dim_channels!A:A, dim_channels!B:B, "Not Found")</f>
        <v>Expedia</v>
      </c>
      <c r="M2799">
        <f t="shared" si="172"/>
        <v>0</v>
      </c>
      <c r="N2799">
        <f t="shared" si="173"/>
        <v>1</v>
      </c>
      <c r="O2799">
        <f t="shared" si="174"/>
        <v>7527.57</v>
      </c>
      <c r="P2799">
        <f t="shared" si="175"/>
        <v>7527.57</v>
      </c>
    </row>
    <row r="2800" spans="1:16" x14ac:dyDescent="0.2">
      <c r="A2800" s="2" t="s">
        <v>3236</v>
      </c>
      <c r="B2800" s="2" t="s">
        <v>1825</v>
      </c>
      <c r="C2800" s="2" t="s">
        <v>773</v>
      </c>
      <c r="D2800" s="2" t="s">
        <v>64</v>
      </c>
      <c r="E2800" s="2" t="s">
        <v>115</v>
      </c>
      <c r="F2800" s="2">
        <v>22179.87</v>
      </c>
      <c r="G2800" s="2">
        <v>0</v>
      </c>
      <c r="H2800" s="2">
        <v>22179.87</v>
      </c>
      <c r="I2800" s="2" t="s">
        <v>29</v>
      </c>
      <c r="J2800" s="4">
        <v>1</v>
      </c>
      <c r="K2800" t="str">
        <f>_xlfn.XLOOKUP(D2800, dim_channels!A:A, dim_channels!C:C, "Not Found")</f>
        <v>Direct</v>
      </c>
      <c r="L2800" t="str">
        <f>_xlfn.XLOOKUP(D2800, dim_channels!A:A, dim_channels!B:B, "Not Found")</f>
        <v>Direct Website</v>
      </c>
      <c r="M2800">
        <f t="shared" si="172"/>
        <v>0</v>
      </c>
      <c r="N2800">
        <f t="shared" si="173"/>
        <v>1</v>
      </c>
      <c r="O2800">
        <f t="shared" si="174"/>
        <v>22179.87</v>
      </c>
      <c r="P2800">
        <f t="shared" si="175"/>
        <v>22179.87</v>
      </c>
    </row>
    <row r="2801" spans="1:16" x14ac:dyDescent="0.2">
      <c r="A2801" s="3" t="s">
        <v>3237</v>
      </c>
      <c r="B2801" s="3" t="s">
        <v>577</v>
      </c>
      <c r="C2801" s="3" t="s">
        <v>578</v>
      </c>
      <c r="D2801" s="3" t="s">
        <v>64</v>
      </c>
      <c r="E2801" s="3" t="s">
        <v>115</v>
      </c>
      <c r="F2801" s="3">
        <v>17903.09</v>
      </c>
      <c r="G2801" s="3">
        <v>0</v>
      </c>
      <c r="H2801" s="3">
        <v>17903.09</v>
      </c>
      <c r="I2801" s="3" t="s">
        <v>29</v>
      </c>
      <c r="J2801" s="5">
        <v>1</v>
      </c>
      <c r="K2801" t="str">
        <f>_xlfn.XLOOKUP(D2801, dim_channels!A:A, dim_channels!C:C, "Not Found")</f>
        <v>Direct</v>
      </c>
      <c r="L2801" t="str">
        <f>_xlfn.XLOOKUP(D2801, dim_channels!A:A, dim_channels!B:B, "Not Found")</f>
        <v>Direct Website</v>
      </c>
      <c r="M2801">
        <f t="shared" si="172"/>
        <v>0</v>
      </c>
      <c r="N2801">
        <f t="shared" si="173"/>
        <v>1</v>
      </c>
      <c r="O2801">
        <f t="shared" si="174"/>
        <v>17903.09</v>
      </c>
      <c r="P2801">
        <f t="shared" si="175"/>
        <v>17903.09</v>
      </c>
    </row>
    <row r="2802" spans="1:16" x14ac:dyDescent="0.2">
      <c r="A2802" s="2" t="s">
        <v>3238</v>
      </c>
      <c r="B2802" s="2" t="s">
        <v>72</v>
      </c>
      <c r="C2802" s="2" t="s">
        <v>110</v>
      </c>
      <c r="D2802" s="2" t="s">
        <v>52</v>
      </c>
      <c r="E2802" s="2" t="s">
        <v>34</v>
      </c>
      <c r="F2802" s="2">
        <v>29804.86</v>
      </c>
      <c r="G2802" s="2">
        <v>3576.58</v>
      </c>
      <c r="H2802" s="2">
        <v>26228.28</v>
      </c>
      <c r="I2802" s="2" t="s">
        <v>29</v>
      </c>
      <c r="J2802" s="4">
        <v>1.136363497720781</v>
      </c>
      <c r="K2802" t="str">
        <f>_xlfn.XLOOKUP(D2802, dim_channels!A:A, dim_channels!C:C, "Not Found")</f>
        <v>OTA</v>
      </c>
      <c r="L2802" t="str">
        <f>_xlfn.XLOOKUP(D2802, dim_channels!A:A, dim_channels!B:B, "Not Found")</f>
        <v>Agoda</v>
      </c>
      <c r="M2802">
        <f t="shared" si="172"/>
        <v>0</v>
      </c>
      <c r="N2802">
        <f t="shared" si="173"/>
        <v>1</v>
      </c>
      <c r="O2802">
        <f t="shared" si="174"/>
        <v>26228.28</v>
      </c>
      <c r="P2802">
        <f t="shared" si="175"/>
        <v>29804.86</v>
      </c>
    </row>
    <row r="2803" spans="1:16" x14ac:dyDescent="0.2">
      <c r="A2803" s="3" t="s">
        <v>3239</v>
      </c>
      <c r="B2803" s="3" t="s">
        <v>50</v>
      </c>
      <c r="C2803" s="3" t="s">
        <v>66</v>
      </c>
      <c r="D2803" s="3" t="s">
        <v>206</v>
      </c>
      <c r="E2803" s="3" t="s">
        <v>207</v>
      </c>
      <c r="F2803" s="3">
        <v>20151.16</v>
      </c>
      <c r="G2803" s="3">
        <v>0</v>
      </c>
      <c r="H2803" s="3">
        <v>20151.16</v>
      </c>
      <c r="I2803" s="3" t="s">
        <v>29</v>
      </c>
      <c r="J2803" s="5">
        <v>1</v>
      </c>
      <c r="K2803" t="str">
        <f>_xlfn.XLOOKUP(D2803, dim_channels!A:A, dim_channels!C:C, "Not Found")</f>
        <v>Direct</v>
      </c>
      <c r="L2803" t="str">
        <f>_xlfn.XLOOKUP(D2803, dim_channels!A:A, dim_channels!B:B, "Not Found")</f>
        <v>Walk-in</v>
      </c>
      <c r="M2803">
        <f t="shared" si="172"/>
        <v>0</v>
      </c>
      <c r="N2803">
        <f t="shared" si="173"/>
        <v>1</v>
      </c>
      <c r="O2803">
        <f t="shared" si="174"/>
        <v>20151.16</v>
      </c>
      <c r="P2803">
        <f t="shared" si="175"/>
        <v>20151.16</v>
      </c>
    </row>
    <row r="2804" spans="1:16" x14ac:dyDescent="0.2">
      <c r="A2804" s="2" t="s">
        <v>3240</v>
      </c>
      <c r="B2804" s="2" t="s">
        <v>570</v>
      </c>
      <c r="C2804" s="2" t="s">
        <v>509</v>
      </c>
      <c r="D2804" s="2" t="s">
        <v>27</v>
      </c>
      <c r="E2804" s="2" t="s">
        <v>60</v>
      </c>
      <c r="F2804" s="2">
        <v>7116.83</v>
      </c>
      <c r="G2804" s="2">
        <v>0</v>
      </c>
      <c r="H2804" s="2">
        <v>7116.83</v>
      </c>
      <c r="I2804" s="2" t="s">
        <v>41</v>
      </c>
      <c r="J2804" s="4">
        <v>1</v>
      </c>
      <c r="K2804" t="str">
        <f>_xlfn.XLOOKUP(D2804, dim_channels!A:A, dim_channels!C:C, "Not Found")</f>
        <v>OTA</v>
      </c>
      <c r="L2804" t="str">
        <f>_xlfn.XLOOKUP(D2804, dim_channels!A:A, dim_channels!B:B, "Not Found")</f>
        <v>Expedia</v>
      </c>
      <c r="M2804">
        <f t="shared" si="172"/>
        <v>1</v>
      </c>
      <c r="N2804">
        <f t="shared" si="173"/>
        <v>0</v>
      </c>
      <c r="O2804">
        <f t="shared" si="174"/>
        <v>0</v>
      </c>
      <c r="P2804">
        <f t="shared" si="175"/>
        <v>0</v>
      </c>
    </row>
    <row r="2805" spans="1:16" x14ac:dyDescent="0.2">
      <c r="A2805" s="3" t="s">
        <v>3241</v>
      </c>
      <c r="B2805" s="3" t="s">
        <v>103</v>
      </c>
      <c r="C2805" s="3" t="s">
        <v>54</v>
      </c>
      <c r="D2805" s="3" t="s">
        <v>45</v>
      </c>
      <c r="E2805" s="3" t="s">
        <v>46</v>
      </c>
      <c r="F2805" s="3">
        <v>8252.43</v>
      </c>
      <c r="G2805" s="3">
        <v>412.62</v>
      </c>
      <c r="H2805" s="3">
        <v>7839.81</v>
      </c>
      <c r="I2805" s="3" t="s">
        <v>41</v>
      </c>
      <c r="J2805" s="5">
        <v>1.05263137754614</v>
      </c>
      <c r="K2805" t="str">
        <f>_xlfn.XLOOKUP(D2805, dim_channels!A:A, dim_channels!C:C, "Not Found")</f>
        <v>Corporate</v>
      </c>
      <c r="L2805" t="str">
        <f>_xlfn.XLOOKUP(D2805, dim_channels!A:A, dim_channels!B:B, "Not Found")</f>
        <v>Corporate Direct</v>
      </c>
      <c r="M2805">
        <f t="shared" si="172"/>
        <v>1</v>
      </c>
      <c r="N2805">
        <f t="shared" si="173"/>
        <v>0</v>
      </c>
      <c r="O2805">
        <f t="shared" si="174"/>
        <v>0</v>
      </c>
      <c r="P2805">
        <f t="shared" si="175"/>
        <v>0</v>
      </c>
    </row>
    <row r="2806" spans="1:16" x14ac:dyDescent="0.2">
      <c r="A2806" s="2" t="s">
        <v>3242</v>
      </c>
      <c r="B2806" s="2" t="s">
        <v>475</v>
      </c>
      <c r="C2806" s="2" t="s">
        <v>238</v>
      </c>
      <c r="D2806" s="2" t="s">
        <v>64</v>
      </c>
      <c r="E2806" s="2" t="s">
        <v>28</v>
      </c>
      <c r="F2806" s="2">
        <v>8218.17</v>
      </c>
      <c r="G2806" s="2">
        <v>0</v>
      </c>
      <c r="H2806" s="2">
        <v>8218.17</v>
      </c>
      <c r="I2806" s="2" t="s">
        <v>41</v>
      </c>
      <c r="J2806" s="4">
        <v>1</v>
      </c>
      <c r="K2806" t="str">
        <f>_xlfn.XLOOKUP(D2806, dim_channels!A:A, dim_channels!C:C, "Not Found")</f>
        <v>Direct</v>
      </c>
      <c r="L2806" t="str">
        <f>_xlfn.XLOOKUP(D2806, dim_channels!A:A, dim_channels!B:B, "Not Found")</f>
        <v>Direct Website</v>
      </c>
      <c r="M2806">
        <f t="shared" si="172"/>
        <v>1</v>
      </c>
      <c r="N2806">
        <f t="shared" si="173"/>
        <v>0</v>
      </c>
      <c r="O2806">
        <f t="shared" si="174"/>
        <v>0</v>
      </c>
      <c r="P2806">
        <f t="shared" si="175"/>
        <v>0</v>
      </c>
    </row>
    <row r="2807" spans="1:16" x14ac:dyDescent="0.2">
      <c r="A2807" s="3" t="s">
        <v>3243</v>
      </c>
      <c r="B2807" s="3" t="s">
        <v>63</v>
      </c>
      <c r="C2807" s="3" t="s">
        <v>104</v>
      </c>
      <c r="D2807" s="3" t="s">
        <v>52</v>
      </c>
      <c r="E2807" s="3" t="s">
        <v>60</v>
      </c>
      <c r="F2807" s="3">
        <v>2482.14</v>
      </c>
      <c r="G2807" s="3">
        <v>0</v>
      </c>
      <c r="H2807" s="3">
        <v>2482.14</v>
      </c>
      <c r="I2807" s="3" t="s">
        <v>29</v>
      </c>
      <c r="J2807" s="5">
        <v>1</v>
      </c>
      <c r="K2807" t="str">
        <f>_xlfn.XLOOKUP(D2807, dim_channels!A:A, dim_channels!C:C, "Not Found")</f>
        <v>OTA</v>
      </c>
      <c r="L2807" t="str">
        <f>_xlfn.XLOOKUP(D2807, dim_channels!A:A, dim_channels!B:B, "Not Found")</f>
        <v>Agoda</v>
      </c>
      <c r="M2807">
        <f t="shared" si="172"/>
        <v>0</v>
      </c>
      <c r="N2807">
        <f t="shared" si="173"/>
        <v>1</v>
      </c>
      <c r="O2807">
        <f t="shared" si="174"/>
        <v>2482.14</v>
      </c>
      <c r="P2807">
        <f t="shared" si="175"/>
        <v>2482.14</v>
      </c>
    </row>
    <row r="2808" spans="1:16" x14ac:dyDescent="0.2">
      <c r="A2808" s="2" t="s">
        <v>3244</v>
      </c>
      <c r="B2808" s="2" t="s">
        <v>232</v>
      </c>
      <c r="C2808" s="2" t="s">
        <v>986</v>
      </c>
      <c r="D2808" s="2" t="s">
        <v>169</v>
      </c>
      <c r="E2808" s="2" t="s">
        <v>34</v>
      </c>
      <c r="F2808" s="2">
        <v>5760</v>
      </c>
      <c r="G2808" s="2">
        <v>1152</v>
      </c>
      <c r="H2808" s="2">
        <v>4608</v>
      </c>
      <c r="I2808" s="2" t="s">
        <v>29</v>
      </c>
      <c r="J2808" s="4">
        <v>1.25</v>
      </c>
      <c r="K2808" t="str">
        <f>_xlfn.XLOOKUP(D2808, dim_channels!A:A, dim_channels!C:C, "Not Found")</f>
        <v>GDS</v>
      </c>
      <c r="L2808" t="str">
        <f>_xlfn.XLOOKUP(D2808, dim_channels!A:A, dim_channels!B:B, "Not Found")</f>
        <v>GDS (Amadeus)</v>
      </c>
      <c r="M2808">
        <f t="shared" si="172"/>
        <v>0</v>
      </c>
      <c r="N2808">
        <f t="shared" si="173"/>
        <v>1</v>
      </c>
      <c r="O2808">
        <f t="shared" si="174"/>
        <v>4608</v>
      </c>
      <c r="P2808">
        <f t="shared" si="175"/>
        <v>5760</v>
      </c>
    </row>
    <row r="2809" spans="1:16" x14ac:dyDescent="0.2">
      <c r="A2809" s="3" t="s">
        <v>3245</v>
      </c>
      <c r="B2809" s="3" t="s">
        <v>368</v>
      </c>
      <c r="C2809" s="3" t="s">
        <v>584</v>
      </c>
      <c r="D2809" s="3" t="s">
        <v>27</v>
      </c>
      <c r="E2809" s="3" t="s">
        <v>34</v>
      </c>
      <c r="F2809" s="3">
        <v>7119.74</v>
      </c>
      <c r="G2809" s="3">
        <v>1281.55</v>
      </c>
      <c r="H2809" s="3">
        <v>5838.19</v>
      </c>
      <c r="I2809" s="3" t="s">
        <v>56</v>
      </c>
      <c r="J2809" s="5">
        <v>1.219511526688922</v>
      </c>
      <c r="K2809" t="str">
        <f>_xlfn.XLOOKUP(D2809, dim_channels!A:A, dim_channels!C:C, "Not Found")</f>
        <v>OTA</v>
      </c>
      <c r="L2809" t="str">
        <f>_xlfn.XLOOKUP(D2809, dim_channels!A:A, dim_channels!B:B, "Not Found")</f>
        <v>Expedia</v>
      </c>
      <c r="M2809">
        <f t="shared" si="172"/>
        <v>0</v>
      </c>
      <c r="N2809">
        <f t="shared" si="173"/>
        <v>0</v>
      </c>
      <c r="O2809">
        <f t="shared" si="174"/>
        <v>0</v>
      </c>
      <c r="P2809">
        <f t="shared" si="175"/>
        <v>0</v>
      </c>
    </row>
    <row r="2810" spans="1:16" x14ac:dyDescent="0.2">
      <c r="A2810" s="2" t="s">
        <v>3246</v>
      </c>
      <c r="B2810" s="2" t="s">
        <v>740</v>
      </c>
      <c r="C2810" s="2" t="s">
        <v>357</v>
      </c>
      <c r="D2810" s="2" t="s">
        <v>52</v>
      </c>
      <c r="E2810" s="2" t="s">
        <v>34</v>
      </c>
      <c r="F2810" s="2">
        <v>5072.62</v>
      </c>
      <c r="G2810" s="2">
        <v>608.71</v>
      </c>
      <c r="H2810" s="2">
        <v>4463.91</v>
      </c>
      <c r="I2810" s="2" t="s">
        <v>41</v>
      </c>
      <c r="J2810" s="4">
        <v>1.1363625162693689</v>
      </c>
      <c r="K2810" t="str">
        <f>_xlfn.XLOOKUP(D2810, dim_channels!A:A, dim_channels!C:C, "Not Found")</f>
        <v>OTA</v>
      </c>
      <c r="L2810" t="str">
        <f>_xlfn.XLOOKUP(D2810, dim_channels!A:A, dim_channels!B:B, "Not Found")</f>
        <v>Agoda</v>
      </c>
      <c r="M2810">
        <f t="shared" si="172"/>
        <v>1</v>
      </c>
      <c r="N2810">
        <f t="shared" si="173"/>
        <v>0</v>
      </c>
      <c r="O2810">
        <f t="shared" si="174"/>
        <v>0</v>
      </c>
      <c r="P2810">
        <f t="shared" si="175"/>
        <v>0</v>
      </c>
    </row>
    <row r="2811" spans="1:16" x14ac:dyDescent="0.2">
      <c r="A2811" s="3" t="s">
        <v>3247</v>
      </c>
      <c r="B2811" s="3" t="s">
        <v>451</v>
      </c>
      <c r="C2811" s="3" t="s">
        <v>597</v>
      </c>
      <c r="D2811" s="3" t="s">
        <v>33</v>
      </c>
      <c r="E2811" s="3" t="s">
        <v>60</v>
      </c>
      <c r="F2811" s="3">
        <v>7695.08</v>
      </c>
      <c r="G2811" s="3">
        <v>0</v>
      </c>
      <c r="H2811" s="3">
        <v>7695.08</v>
      </c>
      <c r="I2811" s="3" t="s">
        <v>29</v>
      </c>
      <c r="J2811" s="5">
        <v>1</v>
      </c>
      <c r="K2811" t="str">
        <f>_xlfn.XLOOKUP(D2811, dim_channels!A:A, dim_channels!C:C, "Not Found")</f>
        <v>OTA</v>
      </c>
      <c r="L2811" t="str">
        <f>_xlfn.XLOOKUP(D2811, dim_channels!A:A, dim_channels!B:B, "Not Found")</f>
        <v>Booking.com</v>
      </c>
      <c r="M2811">
        <f t="shared" si="172"/>
        <v>0</v>
      </c>
      <c r="N2811">
        <f t="shared" si="173"/>
        <v>1</v>
      </c>
      <c r="O2811">
        <f t="shared" si="174"/>
        <v>7695.08</v>
      </c>
      <c r="P2811">
        <f t="shared" si="175"/>
        <v>7695.08</v>
      </c>
    </row>
    <row r="2812" spans="1:16" x14ac:dyDescent="0.2">
      <c r="A2812" s="2" t="s">
        <v>3248</v>
      </c>
      <c r="B2812" s="2" t="s">
        <v>449</v>
      </c>
      <c r="C2812" s="2" t="s">
        <v>359</v>
      </c>
      <c r="D2812" s="2" t="s">
        <v>33</v>
      </c>
      <c r="E2812" s="2" t="s">
        <v>60</v>
      </c>
      <c r="F2812" s="2">
        <v>2853.98</v>
      </c>
      <c r="G2812" s="2">
        <v>0</v>
      </c>
      <c r="H2812" s="2">
        <v>2853.98</v>
      </c>
      <c r="I2812" s="2" t="s">
        <v>56</v>
      </c>
      <c r="J2812" s="4">
        <v>1</v>
      </c>
      <c r="K2812" t="str">
        <f>_xlfn.XLOOKUP(D2812, dim_channels!A:A, dim_channels!C:C, "Not Found")</f>
        <v>OTA</v>
      </c>
      <c r="L2812" t="str">
        <f>_xlfn.XLOOKUP(D2812, dim_channels!A:A, dim_channels!B:B, "Not Found")</f>
        <v>Booking.com</v>
      </c>
      <c r="M2812">
        <f t="shared" si="172"/>
        <v>0</v>
      </c>
      <c r="N2812">
        <f t="shared" si="173"/>
        <v>0</v>
      </c>
      <c r="O2812">
        <f t="shared" si="174"/>
        <v>0</v>
      </c>
      <c r="P2812">
        <f t="shared" si="175"/>
        <v>0</v>
      </c>
    </row>
    <row r="2813" spans="1:16" x14ac:dyDescent="0.2">
      <c r="A2813" s="3" t="s">
        <v>3249</v>
      </c>
      <c r="B2813" s="3" t="s">
        <v>1014</v>
      </c>
      <c r="C2813" s="3" t="s">
        <v>227</v>
      </c>
      <c r="D2813" s="3" t="s">
        <v>64</v>
      </c>
      <c r="E2813" s="3" t="s">
        <v>28</v>
      </c>
      <c r="F2813" s="3">
        <v>6908.62</v>
      </c>
      <c r="G2813" s="3">
        <v>0</v>
      </c>
      <c r="H2813" s="3">
        <v>6908.62</v>
      </c>
      <c r="I2813" s="3" t="s">
        <v>29</v>
      </c>
      <c r="J2813" s="5">
        <v>1</v>
      </c>
      <c r="K2813" t="str">
        <f>_xlfn.XLOOKUP(D2813, dim_channels!A:A, dim_channels!C:C, "Not Found")</f>
        <v>Direct</v>
      </c>
      <c r="L2813" t="str">
        <f>_xlfn.XLOOKUP(D2813, dim_channels!A:A, dim_channels!B:B, "Not Found")</f>
        <v>Direct Website</v>
      </c>
      <c r="M2813">
        <f t="shared" si="172"/>
        <v>0</v>
      </c>
      <c r="N2813">
        <f t="shared" si="173"/>
        <v>1</v>
      </c>
      <c r="O2813">
        <f t="shared" si="174"/>
        <v>6908.62</v>
      </c>
      <c r="P2813">
        <f t="shared" si="175"/>
        <v>6908.62</v>
      </c>
    </row>
    <row r="2814" spans="1:16" x14ac:dyDescent="0.2">
      <c r="A2814" s="2" t="s">
        <v>3250</v>
      </c>
      <c r="B2814" s="2" t="s">
        <v>126</v>
      </c>
      <c r="C2814" s="2" t="s">
        <v>380</v>
      </c>
      <c r="D2814" s="2" t="s">
        <v>114</v>
      </c>
      <c r="E2814" s="2" t="s">
        <v>115</v>
      </c>
      <c r="F2814" s="2">
        <v>8044.21</v>
      </c>
      <c r="G2814" s="2">
        <v>804.42</v>
      </c>
      <c r="H2814" s="2">
        <v>7239.79</v>
      </c>
      <c r="I2814" s="2" t="s">
        <v>56</v>
      </c>
      <c r="J2814" s="4">
        <v>1.1111109576382741</v>
      </c>
      <c r="K2814" t="str">
        <f>_xlfn.XLOOKUP(D2814, dim_channels!A:A, dim_channels!C:C, "Not Found")</f>
        <v>Offline</v>
      </c>
      <c r="L2814" t="str">
        <f>_xlfn.XLOOKUP(D2814, dim_channels!A:A, dim_channels!B:B, "Not Found")</f>
        <v>Travel Agency</v>
      </c>
      <c r="M2814">
        <f t="shared" si="172"/>
        <v>0</v>
      </c>
      <c r="N2814">
        <f t="shared" si="173"/>
        <v>0</v>
      </c>
      <c r="O2814">
        <f t="shared" si="174"/>
        <v>0</v>
      </c>
      <c r="P2814">
        <f t="shared" si="175"/>
        <v>0</v>
      </c>
    </row>
    <row r="2815" spans="1:16" x14ac:dyDescent="0.2">
      <c r="A2815" s="3" t="s">
        <v>3251</v>
      </c>
      <c r="B2815" s="3" t="s">
        <v>82</v>
      </c>
      <c r="C2815" s="3" t="s">
        <v>467</v>
      </c>
      <c r="D2815" s="3" t="s">
        <v>169</v>
      </c>
      <c r="E2815" s="3" t="s">
        <v>34</v>
      </c>
      <c r="F2815" s="3">
        <v>14314.14</v>
      </c>
      <c r="G2815" s="3">
        <v>2862.83</v>
      </c>
      <c r="H2815" s="3">
        <v>11451.31</v>
      </c>
      <c r="I2815" s="3" t="s">
        <v>29</v>
      </c>
      <c r="J2815" s="5">
        <v>1.250000218315634</v>
      </c>
      <c r="K2815" t="str">
        <f>_xlfn.XLOOKUP(D2815, dim_channels!A:A, dim_channels!C:C, "Not Found")</f>
        <v>GDS</v>
      </c>
      <c r="L2815" t="str">
        <f>_xlfn.XLOOKUP(D2815, dim_channels!A:A, dim_channels!B:B, "Not Found")</f>
        <v>GDS (Amadeus)</v>
      </c>
      <c r="M2815">
        <f t="shared" si="172"/>
        <v>0</v>
      </c>
      <c r="N2815">
        <f t="shared" si="173"/>
        <v>1</v>
      </c>
      <c r="O2815">
        <f t="shared" si="174"/>
        <v>11451.31</v>
      </c>
      <c r="P2815">
        <f t="shared" si="175"/>
        <v>14314.14</v>
      </c>
    </row>
    <row r="2816" spans="1:16" x14ac:dyDescent="0.2">
      <c r="A2816" s="2" t="s">
        <v>3252</v>
      </c>
      <c r="B2816" s="2" t="s">
        <v>449</v>
      </c>
      <c r="C2816" s="2" t="s">
        <v>986</v>
      </c>
      <c r="D2816" s="2" t="s">
        <v>45</v>
      </c>
      <c r="E2816" s="2" t="s">
        <v>46</v>
      </c>
      <c r="F2816" s="2">
        <v>2397.67</v>
      </c>
      <c r="G2816" s="2">
        <v>119.88</v>
      </c>
      <c r="H2816" s="2">
        <v>2277.79</v>
      </c>
      <c r="I2816" s="2" t="s">
        <v>56</v>
      </c>
      <c r="J2816" s="4">
        <v>1.0526299614977681</v>
      </c>
      <c r="K2816" t="str">
        <f>_xlfn.XLOOKUP(D2816, dim_channels!A:A, dim_channels!C:C, "Not Found")</f>
        <v>Corporate</v>
      </c>
      <c r="L2816" t="str">
        <f>_xlfn.XLOOKUP(D2816, dim_channels!A:A, dim_channels!B:B, "Not Found")</f>
        <v>Corporate Direct</v>
      </c>
      <c r="M2816">
        <f t="shared" si="172"/>
        <v>0</v>
      </c>
      <c r="N2816">
        <f t="shared" si="173"/>
        <v>0</v>
      </c>
      <c r="O2816">
        <f t="shared" si="174"/>
        <v>0</v>
      </c>
      <c r="P2816">
        <f t="shared" si="175"/>
        <v>0</v>
      </c>
    </row>
    <row r="2817" spans="1:16" x14ac:dyDescent="0.2">
      <c r="A2817" s="3" t="s">
        <v>3253</v>
      </c>
      <c r="B2817" s="3" t="s">
        <v>303</v>
      </c>
      <c r="C2817" s="3" t="s">
        <v>655</v>
      </c>
      <c r="D2817" s="3" t="s">
        <v>27</v>
      </c>
      <c r="E2817" s="3" t="s">
        <v>60</v>
      </c>
      <c r="F2817" s="3">
        <v>14261.96</v>
      </c>
      <c r="G2817" s="3">
        <v>0</v>
      </c>
      <c r="H2817" s="3">
        <v>14261.96</v>
      </c>
      <c r="I2817" s="3" t="s">
        <v>41</v>
      </c>
      <c r="J2817" s="5">
        <v>1</v>
      </c>
      <c r="K2817" t="str">
        <f>_xlfn.XLOOKUP(D2817, dim_channels!A:A, dim_channels!C:C, "Not Found")</f>
        <v>OTA</v>
      </c>
      <c r="L2817" t="str">
        <f>_xlfn.XLOOKUP(D2817, dim_channels!A:A, dim_channels!B:B, "Not Found")</f>
        <v>Expedia</v>
      </c>
      <c r="M2817">
        <f t="shared" si="172"/>
        <v>1</v>
      </c>
      <c r="N2817">
        <f t="shared" si="173"/>
        <v>0</v>
      </c>
      <c r="O2817">
        <f t="shared" si="174"/>
        <v>0</v>
      </c>
      <c r="P2817">
        <f t="shared" si="175"/>
        <v>0</v>
      </c>
    </row>
    <row r="2818" spans="1:16" x14ac:dyDescent="0.2">
      <c r="A2818" s="2" t="s">
        <v>3254</v>
      </c>
      <c r="B2818" s="2" t="s">
        <v>37</v>
      </c>
      <c r="C2818" s="2" t="s">
        <v>162</v>
      </c>
      <c r="D2818" s="2" t="s">
        <v>33</v>
      </c>
      <c r="E2818" s="2" t="s">
        <v>60</v>
      </c>
      <c r="F2818" s="2">
        <v>3392.71</v>
      </c>
      <c r="G2818" s="2">
        <v>0</v>
      </c>
      <c r="H2818" s="2">
        <v>3392.71</v>
      </c>
      <c r="I2818" s="2" t="s">
        <v>29</v>
      </c>
      <c r="J2818" s="4">
        <v>1</v>
      </c>
      <c r="K2818" t="str">
        <f>_xlfn.XLOOKUP(D2818, dim_channels!A:A, dim_channels!C:C, "Not Found")</f>
        <v>OTA</v>
      </c>
      <c r="L2818" t="str">
        <f>_xlfn.XLOOKUP(D2818, dim_channels!A:A, dim_channels!B:B, "Not Found")</f>
        <v>Booking.com</v>
      </c>
      <c r="M2818">
        <f t="shared" si="172"/>
        <v>0</v>
      </c>
      <c r="N2818">
        <f t="shared" si="173"/>
        <v>1</v>
      </c>
      <c r="O2818">
        <f t="shared" si="174"/>
        <v>3392.71</v>
      </c>
      <c r="P2818">
        <f t="shared" si="175"/>
        <v>3392.71</v>
      </c>
    </row>
    <row r="2819" spans="1:16" x14ac:dyDescent="0.2">
      <c r="A2819" s="3" t="s">
        <v>3255</v>
      </c>
      <c r="B2819" s="3" t="s">
        <v>714</v>
      </c>
      <c r="C2819" s="3" t="s">
        <v>364</v>
      </c>
      <c r="D2819" s="3" t="s">
        <v>27</v>
      </c>
      <c r="E2819" s="3" t="s">
        <v>28</v>
      </c>
      <c r="F2819" s="3">
        <v>11073.82</v>
      </c>
      <c r="G2819" s="3">
        <v>1993.29</v>
      </c>
      <c r="H2819" s="3">
        <v>9080.5300000000007</v>
      </c>
      <c r="I2819" s="3" t="s">
        <v>29</v>
      </c>
      <c r="J2819" s="5">
        <v>1.219512517441163</v>
      </c>
      <c r="K2819" t="str">
        <f>_xlfn.XLOOKUP(D2819, dim_channels!A:A, dim_channels!C:C, "Not Found")</f>
        <v>OTA</v>
      </c>
      <c r="L2819" t="str">
        <f>_xlfn.XLOOKUP(D2819, dim_channels!A:A, dim_channels!B:B, "Not Found")</f>
        <v>Expedia</v>
      </c>
      <c r="M2819">
        <f t="shared" ref="M2819:M2882" si="176">IF(I2819="Cancelled",1,0)</f>
        <v>0</v>
      </c>
      <c r="N2819">
        <f t="shared" ref="N2819:N2882" si="177">IF(TRIM(UPPER(I2819))="CHECKED-OUT",1,0)</f>
        <v>1</v>
      </c>
      <c r="O2819">
        <f t="shared" ref="O2819:O2882" si="178">IF(TRIM(UPPER(I2819))="CHECKED-OUT",H2819,0)</f>
        <v>9080.5300000000007</v>
      </c>
      <c r="P2819">
        <f t="shared" ref="P2819:P2882" si="179">IF(TRIM(UPPER(I2819))="CHECKED-OUT",F2819,0)</f>
        <v>11073.82</v>
      </c>
    </row>
    <row r="2820" spans="1:16" x14ac:dyDescent="0.2">
      <c r="A2820" s="2" t="s">
        <v>3256</v>
      </c>
      <c r="B2820" s="2" t="s">
        <v>562</v>
      </c>
      <c r="C2820" s="2" t="s">
        <v>36</v>
      </c>
      <c r="D2820" s="2" t="s">
        <v>64</v>
      </c>
      <c r="E2820" s="2" t="s">
        <v>28</v>
      </c>
      <c r="F2820" s="2">
        <v>2463.7399999999998</v>
      </c>
      <c r="G2820" s="2">
        <v>0</v>
      </c>
      <c r="H2820" s="2">
        <v>2463.7399999999998</v>
      </c>
      <c r="I2820" s="2" t="s">
        <v>29</v>
      </c>
      <c r="J2820" s="4">
        <v>1</v>
      </c>
      <c r="K2820" t="str">
        <f>_xlfn.XLOOKUP(D2820, dim_channels!A:A, dim_channels!C:C, "Not Found")</f>
        <v>Direct</v>
      </c>
      <c r="L2820" t="str">
        <f>_xlfn.XLOOKUP(D2820, dim_channels!A:A, dim_channels!B:B, "Not Found")</f>
        <v>Direct Website</v>
      </c>
      <c r="M2820">
        <f t="shared" si="176"/>
        <v>0</v>
      </c>
      <c r="N2820">
        <f t="shared" si="177"/>
        <v>1</v>
      </c>
      <c r="O2820">
        <f t="shared" si="178"/>
        <v>2463.7399999999998</v>
      </c>
      <c r="P2820">
        <f t="shared" si="179"/>
        <v>2463.7399999999998</v>
      </c>
    </row>
    <row r="2821" spans="1:16" x14ac:dyDescent="0.2">
      <c r="A2821" s="3" t="s">
        <v>3257</v>
      </c>
      <c r="B2821" s="3" t="s">
        <v>261</v>
      </c>
      <c r="C2821" s="3" t="s">
        <v>762</v>
      </c>
      <c r="D2821" s="3" t="s">
        <v>33</v>
      </c>
      <c r="E2821" s="3" t="s">
        <v>60</v>
      </c>
      <c r="F2821" s="3">
        <v>6917.1</v>
      </c>
      <c r="G2821" s="3">
        <v>0</v>
      </c>
      <c r="H2821" s="3">
        <v>6917.1</v>
      </c>
      <c r="I2821" s="3" t="s">
        <v>29</v>
      </c>
      <c r="J2821" s="5">
        <v>1</v>
      </c>
      <c r="K2821" t="str">
        <f>_xlfn.XLOOKUP(D2821, dim_channels!A:A, dim_channels!C:C, "Not Found")</f>
        <v>OTA</v>
      </c>
      <c r="L2821" t="str">
        <f>_xlfn.XLOOKUP(D2821, dim_channels!A:A, dim_channels!B:B, "Not Found")</f>
        <v>Booking.com</v>
      </c>
      <c r="M2821">
        <f t="shared" si="176"/>
        <v>0</v>
      </c>
      <c r="N2821">
        <f t="shared" si="177"/>
        <v>1</v>
      </c>
      <c r="O2821">
        <f t="shared" si="178"/>
        <v>6917.1</v>
      </c>
      <c r="P2821">
        <f t="shared" si="179"/>
        <v>6917.1</v>
      </c>
    </row>
    <row r="2822" spans="1:16" x14ac:dyDescent="0.2">
      <c r="A2822" s="2" t="s">
        <v>3258</v>
      </c>
      <c r="B2822" s="2" t="s">
        <v>702</v>
      </c>
      <c r="C2822" s="2" t="s">
        <v>875</v>
      </c>
      <c r="D2822" s="2" t="s">
        <v>206</v>
      </c>
      <c r="E2822" s="2" t="s">
        <v>207</v>
      </c>
      <c r="F2822" s="2">
        <v>11406.15</v>
      </c>
      <c r="G2822" s="2">
        <v>0</v>
      </c>
      <c r="H2822" s="2">
        <v>11406.15</v>
      </c>
      <c r="I2822" s="2" t="s">
        <v>29</v>
      </c>
      <c r="J2822" s="4">
        <v>1</v>
      </c>
      <c r="K2822" t="str">
        <f>_xlfn.XLOOKUP(D2822, dim_channels!A:A, dim_channels!C:C, "Not Found")</f>
        <v>Direct</v>
      </c>
      <c r="L2822" t="str">
        <f>_xlfn.XLOOKUP(D2822, dim_channels!A:A, dim_channels!B:B, "Not Found")</f>
        <v>Walk-in</v>
      </c>
      <c r="M2822">
        <f t="shared" si="176"/>
        <v>0</v>
      </c>
      <c r="N2822">
        <f t="shared" si="177"/>
        <v>1</v>
      </c>
      <c r="O2822">
        <f t="shared" si="178"/>
        <v>11406.15</v>
      </c>
      <c r="P2822">
        <f t="shared" si="179"/>
        <v>11406.15</v>
      </c>
    </row>
    <row r="2823" spans="1:16" x14ac:dyDescent="0.2">
      <c r="A2823" s="3" t="s">
        <v>3259</v>
      </c>
      <c r="B2823" s="3" t="s">
        <v>1610</v>
      </c>
      <c r="C2823" s="3" t="s">
        <v>193</v>
      </c>
      <c r="D2823" s="3" t="s">
        <v>169</v>
      </c>
      <c r="E2823" s="3" t="s">
        <v>34</v>
      </c>
      <c r="F2823" s="3">
        <v>10197.780000000001</v>
      </c>
      <c r="G2823" s="3">
        <v>2039.56</v>
      </c>
      <c r="H2823" s="3">
        <v>8158.22</v>
      </c>
      <c r="I2823" s="3" t="s">
        <v>41</v>
      </c>
      <c r="J2823" s="5">
        <v>1.2500006128787899</v>
      </c>
      <c r="K2823" t="str">
        <f>_xlfn.XLOOKUP(D2823, dim_channels!A:A, dim_channels!C:C, "Not Found")</f>
        <v>GDS</v>
      </c>
      <c r="L2823" t="str">
        <f>_xlfn.XLOOKUP(D2823, dim_channels!A:A, dim_channels!B:B, "Not Found")</f>
        <v>GDS (Amadeus)</v>
      </c>
      <c r="M2823">
        <f t="shared" si="176"/>
        <v>1</v>
      </c>
      <c r="N2823">
        <f t="shared" si="177"/>
        <v>0</v>
      </c>
      <c r="O2823">
        <f t="shared" si="178"/>
        <v>0</v>
      </c>
      <c r="P2823">
        <f t="shared" si="179"/>
        <v>0</v>
      </c>
    </row>
    <row r="2824" spans="1:16" x14ac:dyDescent="0.2">
      <c r="A2824" s="2" t="s">
        <v>3260</v>
      </c>
      <c r="B2824" s="2" t="s">
        <v>740</v>
      </c>
      <c r="C2824" s="2" t="s">
        <v>445</v>
      </c>
      <c r="D2824" s="2" t="s">
        <v>64</v>
      </c>
      <c r="E2824" s="2" t="s">
        <v>28</v>
      </c>
      <c r="F2824" s="2">
        <v>7923.43</v>
      </c>
      <c r="G2824" s="2">
        <v>0</v>
      </c>
      <c r="H2824" s="2">
        <v>7923.43</v>
      </c>
      <c r="I2824" s="2" t="s">
        <v>29</v>
      </c>
      <c r="J2824" s="4">
        <v>1</v>
      </c>
      <c r="K2824" t="str">
        <f>_xlfn.XLOOKUP(D2824, dim_channels!A:A, dim_channels!C:C, "Not Found")</f>
        <v>Direct</v>
      </c>
      <c r="L2824" t="str">
        <f>_xlfn.XLOOKUP(D2824, dim_channels!A:A, dim_channels!B:B, "Not Found")</f>
        <v>Direct Website</v>
      </c>
      <c r="M2824">
        <f t="shared" si="176"/>
        <v>0</v>
      </c>
      <c r="N2824">
        <f t="shared" si="177"/>
        <v>1</v>
      </c>
      <c r="O2824">
        <f t="shared" si="178"/>
        <v>7923.43</v>
      </c>
      <c r="P2824">
        <f t="shared" si="179"/>
        <v>7923.43</v>
      </c>
    </row>
    <row r="2825" spans="1:16" x14ac:dyDescent="0.2">
      <c r="A2825" s="3" t="s">
        <v>3261</v>
      </c>
      <c r="B2825" s="3" t="s">
        <v>603</v>
      </c>
      <c r="C2825" s="3" t="s">
        <v>794</v>
      </c>
      <c r="D2825" s="3" t="s">
        <v>45</v>
      </c>
      <c r="E2825" s="3" t="s">
        <v>89</v>
      </c>
      <c r="F2825" s="3">
        <v>8111.55</v>
      </c>
      <c r="G2825" s="3">
        <v>0</v>
      </c>
      <c r="H2825" s="3">
        <v>8111.55</v>
      </c>
      <c r="I2825" s="3" t="s">
        <v>29</v>
      </c>
      <c r="J2825" s="5">
        <v>1</v>
      </c>
      <c r="K2825" t="str">
        <f>_xlfn.XLOOKUP(D2825, dim_channels!A:A, dim_channels!C:C, "Not Found")</f>
        <v>Corporate</v>
      </c>
      <c r="L2825" t="str">
        <f>_xlfn.XLOOKUP(D2825, dim_channels!A:A, dim_channels!B:B, "Not Found")</f>
        <v>Corporate Direct</v>
      </c>
      <c r="M2825">
        <f t="shared" si="176"/>
        <v>0</v>
      </c>
      <c r="N2825">
        <f t="shared" si="177"/>
        <v>1</v>
      </c>
      <c r="O2825">
        <f t="shared" si="178"/>
        <v>8111.55</v>
      </c>
      <c r="P2825">
        <f t="shared" si="179"/>
        <v>8111.55</v>
      </c>
    </row>
    <row r="2826" spans="1:16" x14ac:dyDescent="0.2">
      <c r="A2826" s="2" t="s">
        <v>3262</v>
      </c>
      <c r="B2826" s="2" t="s">
        <v>740</v>
      </c>
      <c r="C2826" s="2" t="s">
        <v>55</v>
      </c>
      <c r="D2826" s="2" t="s">
        <v>114</v>
      </c>
      <c r="E2826" s="2" t="s">
        <v>115</v>
      </c>
      <c r="F2826" s="2">
        <v>14243.98</v>
      </c>
      <c r="G2826" s="2">
        <v>1424.4</v>
      </c>
      <c r="H2826" s="2">
        <v>12819.58</v>
      </c>
      <c r="I2826" s="2" t="s">
        <v>29</v>
      </c>
      <c r="J2826" s="4">
        <v>1.111111284457057</v>
      </c>
      <c r="K2826" t="str">
        <f>_xlfn.XLOOKUP(D2826, dim_channels!A:A, dim_channels!C:C, "Not Found")</f>
        <v>Offline</v>
      </c>
      <c r="L2826" t="str">
        <f>_xlfn.XLOOKUP(D2826, dim_channels!A:A, dim_channels!B:B, "Not Found")</f>
        <v>Travel Agency</v>
      </c>
      <c r="M2826">
        <f t="shared" si="176"/>
        <v>0</v>
      </c>
      <c r="N2826">
        <f t="shared" si="177"/>
        <v>1</v>
      </c>
      <c r="O2826">
        <f t="shared" si="178"/>
        <v>12819.58</v>
      </c>
      <c r="P2826">
        <f t="shared" si="179"/>
        <v>14243.98</v>
      </c>
    </row>
    <row r="2827" spans="1:16" x14ac:dyDescent="0.2">
      <c r="A2827" s="3" t="s">
        <v>3263</v>
      </c>
      <c r="B2827" s="3" t="s">
        <v>781</v>
      </c>
      <c r="C2827" s="3" t="s">
        <v>590</v>
      </c>
      <c r="D2827" s="3" t="s">
        <v>33</v>
      </c>
      <c r="E2827" s="3" t="s">
        <v>28</v>
      </c>
      <c r="F2827" s="3">
        <v>5158.75</v>
      </c>
      <c r="G2827" s="3">
        <v>773.81</v>
      </c>
      <c r="H2827" s="3">
        <v>4384.9399999999996</v>
      </c>
      <c r="I2827" s="3" t="s">
        <v>41</v>
      </c>
      <c r="J2827" s="5">
        <v>1.176469917490319</v>
      </c>
      <c r="K2827" t="str">
        <f>_xlfn.XLOOKUP(D2827, dim_channels!A:A, dim_channels!C:C, "Not Found")</f>
        <v>OTA</v>
      </c>
      <c r="L2827" t="str">
        <f>_xlfn.XLOOKUP(D2827, dim_channels!A:A, dim_channels!B:B, "Not Found")</f>
        <v>Booking.com</v>
      </c>
      <c r="M2827">
        <f t="shared" si="176"/>
        <v>1</v>
      </c>
      <c r="N2827">
        <f t="shared" si="177"/>
        <v>0</v>
      </c>
      <c r="O2827">
        <f t="shared" si="178"/>
        <v>0</v>
      </c>
      <c r="P2827">
        <f t="shared" si="179"/>
        <v>0</v>
      </c>
    </row>
    <row r="2828" spans="1:16" x14ac:dyDescent="0.2">
      <c r="A2828" s="2" t="s">
        <v>3264</v>
      </c>
      <c r="B2828" s="2" t="s">
        <v>143</v>
      </c>
      <c r="C2828" s="2" t="s">
        <v>394</v>
      </c>
      <c r="D2828" s="2" t="s">
        <v>52</v>
      </c>
      <c r="E2828" s="2" t="s">
        <v>60</v>
      </c>
      <c r="F2828" s="2">
        <v>13285.47</v>
      </c>
      <c r="G2828" s="2">
        <v>0</v>
      </c>
      <c r="H2828" s="2">
        <v>13285.47</v>
      </c>
      <c r="I2828" s="2" t="s">
        <v>56</v>
      </c>
      <c r="J2828" s="4">
        <v>1</v>
      </c>
      <c r="K2828" t="str">
        <f>_xlfn.XLOOKUP(D2828, dim_channels!A:A, dim_channels!C:C, "Not Found")</f>
        <v>OTA</v>
      </c>
      <c r="L2828" t="str">
        <f>_xlfn.XLOOKUP(D2828, dim_channels!A:A, dim_channels!B:B, "Not Found")</f>
        <v>Agoda</v>
      </c>
      <c r="M2828">
        <f t="shared" si="176"/>
        <v>0</v>
      </c>
      <c r="N2828">
        <f t="shared" si="177"/>
        <v>0</v>
      </c>
      <c r="O2828">
        <f t="shared" si="178"/>
        <v>0</v>
      </c>
      <c r="P2828">
        <f t="shared" si="179"/>
        <v>0</v>
      </c>
    </row>
    <row r="2829" spans="1:16" x14ac:dyDescent="0.2">
      <c r="A2829" s="3" t="s">
        <v>3265</v>
      </c>
      <c r="B2829" s="3" t="s">
        <v>971</v>
      </c>
      <c r="C2829" s="3" t="s">
        <v>626</v>
      </c>
      <c r="D2829" s="3" t="s">
        <v>52</v>
      </c>
      <c r="E2829" s="3" t="s">
        <v>34</v>
      </c>
      <c r="F2829" s="3">
        <v>4679.41</v>
      </c>
      <c r="G2829" s="3">
        <v>561.53</v>
      </c>
      <c r="H2829" s="3">
        <v>4117.88</v>
      </c>
      <c r="I2829" s="3" t="s">
        <v>29</v>
      </c>
      <c r="J2829" s="5">
        <v>1.136363857130368</v>
      </c>
      <c r="K2829" t="str">
        <f>_xlfn.XLOOKUP(D2829, dim_channels!A:A, dim_channels!C:C, "Not Found")</f>
        <v>OTA</v>
      </c>
      <c r="L2829" t="str">
        <f>_xlfn.XLOOKUP(D2829, dim_channels!A:A, dim_channels!B:B, "Not Found")</f>
        <v>Agoda</v>
      </c>
      <c r="M2829">
        <f t="shared" si="176"/>
        <v>0</v>
      </c>
      <c r="N2829">
        <f t="shared" si="177"/>
        <v>1</v>
      </c>
      <c r="O2829">
        <f t="shared" si="178"/>
        <v>4117.88</v>
      </c>
      <c r="P2829">
        <f t="shared" si="179"/>
        <v>4679.41</v>
      </c>
    </row>
    <row r="2830" spans="1:16" x14ac:dyDescent="0.2">
      <c r="A2830" s="2" t="s">
        <v>3266</v>
      </c>
      <c r="B2830" s="2" t="s">
        <v>505</v>
      </c>
      <c r="C2830" s="2" t="s">
        <v>1560</v>
      </c>
      <c r="D2830" s="2" t="s">
        <v>114</v>
      </c>
      <c r="E2830" s="2" t="s">
        <v>115</v>
      </c>
      <c r="F2830" s="2">
        <v>21700.76</v>
      </c>
      <c r="G2830" s="2">
        <v>2170.08</v>
      </c>
      <c r="H2830" s="2">
        <v>19530.68</v>
      </c>
      <c r="I2830" s="2" t="s">
        <v>29</v>
      </c>
      <c r="J2830" s="4">
        <v>1.111111338673308</v>
      </c>
      <c r="K2830" t="str">
        <f>_xlfn.XLOOKUP(D2830, dim_channels!A:A, dim_channels!C:C, "Not Found")</f>
        <v>Offline</v>
      </c>
      <c r="L2830" t="str">
        <f>_xlfn.XLOOKUP(D2830, dim_channels!A:A, dim_channels!B:B, "Not Found")</f>
        <v>Travel Agency</v>
      </c>
      <c r="M2830">
        <f t="shared" si="176"/>
        <v>0</v>
      </c>
      <c r="N2830">
        <f t="shared" si="177"/>
        <v>1</v>
      </c>
      <c r="O2830">
        <f t="shared" si="178"/>
        <v>19530.68</v>
      </c>
      <c r="P2830">
        <f t="shared" si="179"/>
        <v>21700.76</v>
      </c>
    </row>
    <row r="2831" spans="1:16" x14ac:dyDescent="0.2">
      <c r="A2831" s="3" t="s">
        <v>3267</v>
      </c>
      <c r="B2831" s="3" t="s">
        <v>262</v>
      </c>
      <c r="C2831" s="3" t="s">
        <v>722</v>
      </c>
      <c r="D2831" s="3" t="s">
        <v>52</v>
      </c>
      <c r="E2831" s="3" t="s">
        <v>60</v>
      </c>
      <c r="F2831" s="3">
        <v>7588.64</v>
      </c>
      <c r="G2831" s="3">
        <v>0</v>
      </c>
      <c r="H2831" s="3">
        <v>7588.64</v>
      </c>
      <c r="I2831" s="3" t="s">
        <v>29</v>
      </c>
      <c r="J2831" s="5">
        <v>1</v>
      </c>
      <c r="K2831" t="str">
        <f>_xlfn.XLOOKUP(D2831, dim_channels!A:A, dim_channels!C:C, "Not Found")</f>
        <v>OTA</v>
      </c>
      <c r="L2831" t="str">
        <f>_xlfn.XLOOKUP(D2831, dim_channels!A:A, dim_channels!B:B, "Not Found")</f>
        <v>Agoda</v>
      </c>
      <c r="M2831">
        <f t="shared" si="176"/>
        <v>0</v>
      </c>
      <c r="N2831">
        <f t="shared" si="177"/>
        <v>1</v>
      </c>
      <c r="O2831">
        <f t="shared" si="178"/>
        <v>7588.64</v>
      </c>
      <c r="P2831">
        <f t="shared" si="179"/>
        <v>7588.64</v>
      </c>
    </row>
    <row r="2832" spans="1:16" x14ac:dyDescent="0.2">
      <c r="A2832" s="2" t="s">
        <v>3268</v>
      </c>
      <c r="B2832" s="2" t="s">
        <v>1278</v>
      </c>
      <c r="C2832" s="2" t="s">
        <v>76</v>
      </c>
      <c r="D2832" s="2" t="s">
        <v>52</v>
      </c>
      <c r="E2832" s="2" t="s">
        <v>60</v>
      </c>
      <c r="F2832" s="2">
        <v>2574.23</v>
      </c>
      <c r="G2832" s="2">
        <v>0</v>
      </c>
      <c r="H2832" s="2">
        <v>2574.23</v>
      </c>
      <c r="I2832" s="2" t="s">
        <v>41</v>
      </c>
      <c r="J2832" s="4">
        <v>1</v>
      </c>
      <c r="K2832" t="str">
        <f>_xlfn.XLOOKUP(D2832, dim_channels!A:A, dim_channels!C:C, "Not Found")</f>
        <v>OTA</v>
      </c>
      <c r="L2832" t="str">
        <f>_xlfn.XLOOKUP(D2832, dim_channels!A:A, dim_channels!B:B, "Not Found")</f>
        <v>Agoda</v>
      </c>
      <c r="M2832">
        <f t="shared" si="176"/>
        <v>1</v>
      </c>
      <c r="N2832">
        <f t="shared" si="177"/>
        <v>0</v>
      </c>
      <c r="O2832">
        <f t="shared" si="178"/>
        <v>0</v>
      </c>
      <c r="P2832">
        <f t="shared" si="179"/>
        <v>0</v>
      </c>
    </row>
    <row r="2833" spans="1:16" x14ac:dyDescent="0.2">
      <c r="A2833" s="3" t="s">
        <v>3269</v>
      </c>
      <c r="B2833" s="3" t="s">
        <v>608</v>
      </c>
      <c r="C2833" s="3" t="s">
        <v>229</v>
      </c>
      <c r="D2833" s="3" t="s">
        <v>206</v>
      </c>
      <c r="E2833" s="3" t="s">
        <v>207</v>
      </c>
      <c r="F2833" s="3">
        <v>7646.77</v>
      </c>
      <c r="G2833" s="3">
        <v>0</v>
      </c>
      <c r="H2833" s="3">
        <v>7646.77</v>
      </c>
      <c r="I2833" s="3" t="s">
        <v>29</v>
      </c>
      <c r="J2833" s="5">
        <v>1</v>
      </c>
      <c r="K2833" t="str">
        <f>_xlfn.XLOOKUP(D2833, dim_channels!A:A, dim_channels!C:C, "Not Found")</f>
        <v>Direct</v>
      </c>
      <c r="L2833" t="str">
        <f>_xlfn.XLOOKUP(D2833, dim_channels!A:A, dim_channels!B:B, "Not Found")</f>
        <v>Walk-in</v>
      </c>
      <c r="M2833">
        <f t="shared" si="176"/>
        <v>0</v>
      </c>
      <c r="N2833">
        <f t="shared" si="177"/>
        <v>1</v>
      </c>
      <c r="O2833">
        <f t="shared" si="178"/>
        <v>7646.77</v>
      </c>
      <c r="P2833">
        <f t="shared" si="179"/>
        <v>7646.77</v>
      </c>
    </row>
    <row r="2834" spans="1:16" x14ac:dyDescent="0.2">
      <c r="A2834" s="2" t="s">
        <v>3270</v>
      </c>
      <c r="B2834" s="2" t="s">
        <v>822</v>
      </c>
      <c r="C2834" s="2" t="s">
        <v>100</v>
      </c>
      <c r="D2834" s="2" t="s">
        <v>33</v>
      </c>
      <c r="E2834" s="2" t="s">
        <v>60</v>
      </c>
      <c r="F2834" s="2">
        <v>3460.88</v>
      </c>
      <c r="G2834" s="2">
        <v>0</v>
      </c>
      <c r="H2834" s="2">
        <v>3460.88</v>
      </c>
      <c r="I2834" s="2" t="s">
        <v>41</v>
      </c>
      <c r="J2834" s="4">
        <v>1</v>
      </c>
      <c r="K2834" t="str">
        <f>_xlfn.XLOOKUP(D2834, dim_channels!A:A, dim_channels!C:C, "Not Found")</f>
        <v>OTA</v>
      </c>
      <c r="L2834" t="str">
        <f>_xlfn.XLOOKUP(D2834, dim_channels!A:A, dim_channels!B:B, "Not Found")</f>
        <v>Booking.com</v>
      </c>
      <c r="M2834">
        <f t="shared" si="176"/>
        <v>1</v>
      </c>
      <c r="N2834">
        <f t="shared" si="177"/>
        <v>0</v>
      </c>
      <c r="O2834">
        <f t="shared" si="178"/>
        <v>0</v>
      </c>
      <c r="P2834">
        <f t="shared" si="179"/>
        <v>0</v>
      </c>
    </row>
    <row r="2835" spans="1:16" x14ac:dyDescent="0.2">
      <c r="A2835" s="3" t="s">
        <v>3271</v>
      </c>
      <c r="B2835" s="3" t="s">
        <v>81</v>
      </c>
      <c r="C2835" s="3" t="s">
        <v>773</v>
      </c>
      <c r="D2835" s="3" t="s">
        <v>27</v>
      </c>
      <c r="E2835" s="3" t="s">
        <v>34</v>
      </c>
      <c r="F2835" s="3">
        <v>8957.7199999999993</v>
      </c>
      <c r="G2835" s="3">
        <v>1612.39</v>
      </c>
      <c r="H2835" s="3">
        <v>7345.33</v>
      </c>
      <c r="I2835" s="3" t="s">
        <v>29</v>
      </c>
      <c r="J2835" s="5">
        <v>1.219512261532157</v>
      </c>
      <c r="K2835" t="str">
        <f>_xlfn.XLOOKUP(D2835, dim_channels!A:A, dim_channels!C:C, "Not Found")</f>
        <v>OTA</v>
      </c>
      <c r="L2835" t="str">
        <f>_xlfn.XLOOKUP(D2835, dim_channels!A:A, dim_channels!B:B, "Not Found")</f>
        <v>Expedia</v>
      </c>
      <c r="M2835">
        <f t="shared" si="176"/>
        <v>0</v>
      </c>
      <c r="N2835">
        <f t="shared" si="177"/>
        <v>1</v>
      </c>
      <c r="O2835">
        <f t="shared" si="178"/>
        <v>7345.33</v>
      </c>
      <c r="P2835">
        <f t="shared" si="179"/>
        <v>8957.7199999999993</v>
      </c>
    </row>
    <row r="2836" spans="1:16" x14ac:dyDescent="0.2">
      <c r="A2836" s="2" t="s">
        <v>3272</v>
      </c>
      <c r="B2836" s="2" t="s">
        <v>187</v>
      </c>
      <c r="C2836" s="2" t="s">
        <v>92</v>
      </c>
      <c r="D2836" s="2" t="s">
        <v>64</v>
      </c>
      <c r="E2836" s="2" t="s">
        <v>115</v>
      </c>
      <c r="F2836" s="2">
        <v>14302.82</v>
      </c>
      <c r="G2836" s="2">
        <v>0</v>
      </c>
      <c r="H2836" s="2">
        <v>14302.82</v>
      </c>
      <c r="I2836" s="2" t="s">
        <v>56</v>
      </c>
      <c r="J2836" s="4">
        <v>1</v>
      </c>
      <c r="K2836" t="str">
        <f>_xlfn.XLOOKUP(D2836, dim_channels!A:A, dim_channels!C:C, "Not Found")</f>
        <v>Direct</v>
      </c>
      <c r="L2836" t="str">
        <f>_xlfn.XLOOKUP(D2836, dim_channels!A:A, dim_channels!B:B, "Not Found")</f>
        <v>Direct Website</v>
      </c>
      <c r="M2836">
        <f t="shared" si="176"/>
        <v>0</v>
      </c>
      <c r="N2836">
        <f t="shared" si="177"/>
        <v>0</v>
      </c>
      <c r="O2836">
        <f t="shared" si="178"/>
        <v>0</v>
      </c>
      <c r="P2836">
        <f t="shared" si="179"/>
        <v>0</v>
      </c>
    </row>
    <row r="2837" spans="1:16" x14ac:dyDescent="0.2">
      <c r="A2837" s="3" t="s">
        <v>3273</v>
      </c>
      <c r="B2837" s="3" t="s">
        <v>603</v>
      </c>
      <c r="C2837" s="3" t="s">
        <v>741</v>
      </c>
      <c r="D2837" s="3" t="s">
        <v>52</v>
      </c>
      <c r="E2837" s="3" t="s">
        <v>34</v>
      </c>
      <c r="F2837" s="3">
        <v>5190.29</v>
      </c>
      <c r="G2837" s="3">
        <v>622.83000000000004</v>
      </c>
      <c r="H2837" s="3">
        <v>4567.46</v>
      </c>
      <c r="I2837" s="3" t="s">
        <v>29</v>
      </c>
      <c r="J2837" s="5">
        <v>1.1363624421450871</v>
      </c>
      <c r="K2837" t="str">
        <f>_xlfn.XLOOKUP(D2837, dim_channels!A:A, dim_channels!C:C, "Not Found")</f>
        <v>OTA</v>
      </c>
      <c r="L2837" t="str">
        <f>_xlfn.XLOOKUP(D2837, dim_channels!A:A, dim_channels!B:B, "Not Found")</f>
        <v>Agoda</v>
      </c>
      <c r="M2837">
        <f t="shared" si="176"/>
        <v>0</v>
      </c>
      <c r="N2837">
        <f t="shared" si="177"/>
        <v>1</v>
      </c>
      <c r="O2837">
        <f t="shared" si="178"/>
        <v>4567.46</v>
      </c>
      <c r="P2837">
        <f t="shared" si="179"/>
        <v>5190.29</v>
      </c>
    </row>
    <row r="2838" spans="1:16" x14ac:dyDescent="0.2">
      <c r="A2838" s="2" t="s">
        <v>3274</v>
      </c>
      <c r="B2838" s="2" t="s">
        <v>136</v>
      </c>
      <c r="C2838" s="2" t="s">
        <v>101</v>
      </c>
      <c r="D2838" s="2" t="s">
        <v>33</v>
      </c>
      <c r="E2838" s="2" t="s">
        <v>28</v>
      </c>
      <c r="F2838" s="2">
        <v>5682.15</v>
      </c>
      <c r="G2838" s="2">
        <v>852.32</v>
      </c>
      <c r="H2838" s="2">
        <v>4829.83</v>
      </c>
      <c r="I2838" s="2" t="s">
        <v>41</v>
      </c>
      <c r="J2838" s="4">
        <v>1.1764699792746329</v>
      </c>
      <c r="K2838" t="str">
        <f>_xlfn.XLOOKUP(D2838, dim_channels!A:A, dim_channels!C:C, "Not Found")</f>
        <v>OTA</v>
      </c>
      <c r="L2838" t="str">
        <f>_xlfn.XLOOKUP(D2838, dim_channels!A:A, dim_channels!B:B, "Not Found")</f>
        <v>Booking.com</v>
      </c>
      <c r="M2838">
        <f t="shared" si="176"/>
        <v>1</v>
      </c>
      <c r="N2838">
        <f t="shared" si="177"/>
        <v>0</v>
      </c>
      <c r="O2838">
        <f t="shared" si="178"/>
        <v>0</v>
      </c>
      <c r="P2838">
        <f t="shared" si="179"/>
        <v>0</v>
      </c>
    </row>
    <row r="2839" spans="1:16" x14ac:dyDescent="0.2">
      <c r="A2839" s="3" t="s">
        <v>3275</v>
      </c>
      <c r="B2839" s="3" t="s">
        <v>685</v>
      </c>
      <c r="C2839" s="3" t="s">
        <v>181</v>
      </c>
      <c r="D2839" s="3" t="s">
        <v>27</v>
      </c>
      <c r="E2839" s="3" t="s">
        <v>60</v>
      </c>
      <c r="F2839" s="3">
        <v>5698.35</v>
      </c>
      <c r="G2839" s="3">
        <v>0</v>
      </c>
      <c r="H2839" s="3">
        <v>5698.35</v>
      </c>
      <c r="I2839" s="3" t="s">
        <v>56</v>
      </c>
      <c r="J2839" s="5">
        <v>1</v>
      </c>
      <c r="K2839" t="str">
        <f>_xlfn.XLOOKUP(D2839, dim_channels!A:A, dim_channels!C:C, "Not Found")</f>
        <v>OTA</v>
      </c>
      <c r="L2839" t="str">
        <f>_xlfn.XLOOKUP(D2839, dim_channels!A:A, dim_channels!B:B, "Not Found")</f>
        <v>Expedia</v>
      </c>
      <c r="M2839">
        <f t="shared" si="176"/>
        <v>0</v>
      </c>
      <c r="N2839">
        <f t="shared" si="177"/>
        <v>0</v>
      </c>
      <c r="O2839">
        <f t="shared" si="178"/>
        <v>0</v>
      </c>
      <c r="P2839">
        <f t="shared" si="179"/>
        <v>0</v>
      </c>
    </row>
    <row r="2840" spans="1:16" x14ac:dyDescent="0.2">
      <c r="A2840" s="2" t="s">
        <v>3276</v>
      </c>
      <c r="B2840" s="2" t="s">
        <v>112</v>
      </c>
      <c r="C2840" s="2" t="s">
        <v>264</v>
      </c>
      <c r="D2840" s="2" t="s">
        <v>45</v>
      </c>
      <c r="E2840" s="2" t="s">
        <v>89</v>
      </c>
      <c r="F2840" s="2">
        <v>4971.66</v>
      </c>
      <c r="G2840" s="2">
        <v>0</v>
      </c>
      <c r="H2840" s="2">
        <v>4971.66</v>
      </c>
      <c r="I2840" s="2" t="s">
        <v>29</v>
      </c>
      <c r="J2840" s="4">
        <v>1</v>
      </c>
      <c r="K2840" t="str">
        <f>_xlfn.XLOOKUP(D2840, dim_channels!A:A, dim_channels!C:C, "Not Found")</f>
        <v>Corporate</v>
      </c>
      <c r="L2840" t="str">
        <f>_xlfn.XLOOKUP(D2840, dim_channels!A:A, dim_channels!B:B, "Not Found")</f>
        <v>Corporate Direct</v>
      </c>
      <c r="M2840">
        <f t="shared" si="176"/>
        <v>0</v>
      </c>
      <c r="N2840">
        <f t="shared" si="177"/>
        <v>1</v>
      </c>
      <c r="O2840">
        <f t="shared" si="178"/>
        <v>4971.66</v>
      </c>
      <c r="P2840">
        <f t="shared" si="179"/>
        <v>4971.66</v>
      </c>
    </row>
    <row r="2841" spans="1:16" x14ac:dyDescent="0.2">
      <c r="A2841" s="3" t="s">
        <v>3277</v>
      </c>
      <c r="B2841" s="3" t="s">
        <v>551</v>
      </c>
      <c r="C2841" s="3" t="s">
        <v>551</v>
      </c>
      <c r="D2841" s="3" t="s">
        <v>45</v>
      </c>
      <c r="E2841" s="3" t="s">
        <v>46</v>
      </c>
      <c r="F2841" s="3">
        <v>2533.16</v>
      </c>
      <c r="G2841" s="3">
        <v>126.66</v>
      </c>
      <c r="H2841" s="3">
        <v>2406.5</v>
      </c>
      <c r="I2841" s="3" t="s">
        <v>41</v>
      </c>
      <c r="J2841" s="5">
        <v>1.052632453771037</v>
      </c>
      <c r="K2841" t="str">
        <f>_xlfn.XLOOKUP(D2841, dim_channels!A:A, dim_channels!C:C, "Not Found")</f>
        <v>Corporate</v>
      </c>
      <c r="L2841" t="str">
        <f>_xlfn.XLOOKUP(D2841, dim_channels!A:A, dim_channels!B:B, "Not Found")</f>
        <v>Corporate Direct</v>
      </c>
      <c r="M2841">
        <f t="shared" si="176"/>
        <v>1</v>
      </c>
      <c r="N2841">
        <f t="shared" si="177"/>
        <v>0</v>
      </c>
      <c r="O2841">
        <f t="shared" si="178"/>
        <v>0</v>
      </c>
      <c r="P2841">
        <f t="shared" si="179"/>
        <v>0</v>
      </c>
    </row>
    <row r="2842" spans="1:16" x14ac:dyDescent="0.2">
      <c r="A2842" s="2" t="s">
        <v>3278</v>
      </c>
      <c r="B2842" s="2" t="s">
        <v>305</v>
      </c>
      <c r="C2842" s="2" t="s">
        <v>1278</v>
      </c>
      <c r="D2842" s="2" t="s">
        <v>52</v>
      </c>
      <c r="E2842" s="2" t="s">
        <v>34</v>
      </c>
      <c r="F2842" s="2">
        <v>5837.5</v>
      </c>
      <c r="G2842" s="2">
        <v>700.5</v>
      </c>
      <c r="H2842" s="2">
        <v>5137</v>
      </c>
      <c r="I2842" s="2" t="s">
        <v>29</v>
      </c>
      <c r="J2842" s="4">
        <v>1.136363636363636</v>
      </c>
      <c r="K2842" t="str">
        <f>_xlfn.XLOOKUP(D2842, dim_channels!A:A, dim_channels!C:C, "Not Found")</f>
        <v>OTA</v>
      </c>
      <c r="L2842" t="str">
        <f>_xlfn.XLOOKUP(D2842, dim_channels!A:A, dim_channels!B:B, "Not Found")</f>
        <v>Agoda</v>
      </c>
      <c r="M2842">
        <f t="shared" si="176"/>
        <v>0</v>
      </c>
      <c r="N2842">
        <f t="shared" si="177"/>
        <v>1</v>
      </c>
      <c r="O2842">
        <f t="shared" si="178"/>
        <v>5137</v>
      </c>
      <c r="P2842">
        <f t="shared" si="179"/>
        <v>5837.5</v>
      </c>
    </row>
    <row r="2843" spans="1:16" x14ac:dyDescent="0.2">
      <c r="A2843" s="3" t="s">
        <v>3279</v>
      </c>
      <c r="B2843" s="3" t="s">
        <v>200</v>
      </c>
      <c r="C2843" s="3" t="s">
        <v>335</v>
      </c>
      <c r="D2843" s="3" t="s">
        <v>45</v>
      </c>
      <c r="E2843" s="3" t="s">
        <v>46</v>
      </c>
      <c r="F2843" s="3">
        <v>3165.38</v>
      </c>
      <c r="G2843" s="3">
        <v>158.27000000000001</v>
      </c>
      <c r="H2843" s="3">
        <v>3007.11</v>
      </c>
      <c r="I2843" s="3" t="s">
        <v>29</v>
      </c>
      <c r="J2843" s="5">
        <v>1.0526319289949491</v>
      </c>
      <c r="K2843" t="str">
        <f>_xlfn.XLOOKUP(D2843, dim_channels!A:A, dim_channels!C:C, "Not Found")</f>
        <v>Corporate</v>
      </c>
      <c r="L2843" t="str">
        <f>_xlfn.XLOOKUP(D2843, dim_channels!A:A, dim_channels!B:B, "Not Found")</f>
        <v>Corporate Direct</v>
      </c>
      <c r="M2843">
        <f t="shared" si="176"/>
        <v>0</v>
      </c>
      <c r="N2843">
        <f t="shared" si="177"/>
        <v>1</v>
      </c>
      <c r="O2843">
        <f t="shared" si="178"/>
        <v>3007.11</v>
      </c>
      <c r="P2843">
        <f t="shared" si="179"/>
        <v>3165.38</v>
      </c>
    </row>
    <row r="2844" spans="1:16" x14ac:dyDescent="0.2">
      <c r="A2844" s="2" t="s">
        <v>3280</v>
      </c>
      <c r="B2844" s="2" t="s">
        <v>340</v>
      </c>
      <c r="C2844" s="2" t="s">
        <v>644</v>
      </c>
      <c r="D2844" s="2" t="s">
        <v>27</v>
      </c>
      <c r="E2844" s="2" t="s">
        <v>60</v>
      </c>
      <c r="F2844" s="2">
        <v>5675.82</v>
      </c>
      <c r="G2844" s="2">
        <v>0</v>
      </c>
      <c r="H2844" s="2">
        <v>5675.82</v>
      </c>
      <c r="I2844" s="2" t="s">
        <v>56</v>
      </c>
      <c r="J2844" s="4">
        <v>1</v>
      </c>
      <c r="K2844" t="str">
        <f>_xlfn.XLOOKUP(D2844, dim_channels!A:A, dim_channels!C:C, "Not Found")</f>
        <v>OTA</v>
      </c>
      <c r="L2844" t="str">
        <f>_xlfn.XLOOKUP(D2844, dim_channels!A:A, dim_channels!B:B, "Not Found")</f>
        <v>Expedia</v>
      </c>
      <c r="M2844">
        <f t="shared" si="176"/>
        <v>0</v>
      </c>
      <c r="N2844">
        <f t="shared" si="177"/>
        <v>0</v>
      </c>
      <c r="O2844">
        <f t="shared" si="178"/>
        <v>0</v>
      </c>
      <c r="P2844">
        <f t="shared" si="179"/>
        <v>0</v>
      </c>
    </row>
    <row r="2845" spans="1:16" x14ac:dyDescent="0.2">
      <c r="A2845" s="3" t="s">
        <v>3281</v>
      </c>
      <c r="B2845" s="3" t="s">
        <v>192</v>
      </c>
      <c r="C2845" s="3" t="s">
        <v>192</v>
      </c>
      <c r="D2845" s="3" t="s">
        <v>27</v>
      </c>
      <c r="E2845" s="3" t="s">
        <v>34</v>
      </c>
      <c r="F2845" s="3">
        <v>7365.16</v>
      </c>
      <c r="G2845" s="3">
        <v>1325.73</v>
      </c>
      <c r="H2845" s="3">
        <v>6039.43</v>
      </c>
      <c r="I2845" s="3" t="s">
        <v>29</v>
      </c>
      <c r="J2845" s="5">
        <v>1.219512437432009</v>
      </c>
      <c r="K2845" t="str">
        <f>_xlfn.XLOOKUP(D2845, dim_channels!A:A, dim_channels!C:C, "Not Found")</f>
        <v>OTA</v>
      </c>
      <c r="L2845" t="str">
        <f>_xlfn.XLOOKUP(D2845, dim_channels!A:A, dim_channels!B:B, "Not Found")</f>
        <v>Expedia</v>
      </c>
      <c r="M2845">
        <f t="shared" si="176"/>
        <v>0</v>
      </c>
      <c r="N2845">
        <f t="shared" si="177"/>
        <v>1</v>
      </c>
      <c r="O2845">
        <f t="shared" si="178"/>
        <v>6039.43</v>
      </c>
      <c r="P2845">
        <f t="shared" si="179"/>
        <v>7365.16</v>
      </c>
    </row>
    <row r="2846" spans="1:16" x14ac:dyDescent="0.2">
      <c r="A2846" s="2" t="s">
        <v>3282</v>
      </c>
      <c r="B2846" s="2" t="s">
        <v>189</v>
      </c>
      <c r="C2846" s="2" t="s">
        <v>866</v>
      </c>
      <c r="D2846" s="2" t="s">
        <v>64</v>
      </c>
      <c r="E2846" s="2" t="s">
        <v>34</v>
      </c>
      <c r="F2846" s="2">
        <v>5687.13</v>
      </c>
      <c r="G2846" s="2">
        <v>0</v>
      </c>
      <c r="H2846" s="2">
        <v>5687.13</v>
      </c>
      <c r="I2846" s="2" t="s">
        <v>29</v>
      </c>
      <c r="J2846" s="4">
        <v>1</v>
      </c>
      <c r="K2846" t="str">
        <f>_xlfn.XLOOKUP(D2846, dim_channels!A:A, dim_channels!C:C, "Not Found")</f>
        <v>Direct</v>
      </c>
      <c r="L2846" t="str">
        <f>_xlfn.XLOOKUP(D2846, dim_channels!A:A, dim_channels!B:B, "Not Found")</f>
        <v>Direct Website</v>
      </c>
      <c r="M2846">
        <f t="shared" si="176"/>
        <v>0</v>
      </c>
      <c r="N2846">
        <f t="shared" si="177"/>
        <v>1</v>
      </c>
      <c r="O2846">
        <f t="shared" si="178"/>
        <v>5687.13</v>
      </c>
      <c r="P2846">
        <f t="shared" si="179"/>
        <v>5687.13</v>
      </c>
    </row>
    <row r="2847" spans="1:16" x14ac:dyDescent="0.2">
      <c r="A2847" s="3" t="s">
        <v>3283</v>
      </c>
      <c r="B2847" s="3" t="s">
        <v>183</v>
      </c>
      <c r="C2847" s="3" t="s">
        <v>302</v>
      </c>
      <c r="D2847" s="3" t="s">
        <v>27</v>
      </c>
      <c r="E2847" s="3" t="s">
        <v>60</v>
      </c>
      <c r="F2847" s="3">
        <v>9308.61</v>
      </c>
      <c r="G2847" s="3">
        <v>0</v>
      </c>
      <c r="H2847" s="3">
        <v>9308.61</v>
      </c>
      <c r="I2847" s="3" t="s">
        <v>29</v>
      </c>
      <c r="J2847" s="5">
        <v>1</v>
      </c>
      <c r="K2847" t="str">
        <f>_xlfn.XLOOKUP(D2847, dim_channels!A:A, dim_channels!C:C, "Not Found")</f>
        <v>OTA</v>
      </c>
      <c r="L2847" t="str">
        <f>_xlfn.XLOOKUP(D2847, dim_channels!A:A, dim_channels!B:B, "Not Found")</f>
        <v>Expedia</v>
      </c>
      <c r="M2847">
        <f t="shared" si="176"/>
        <v>0</v>
      </c>
      <c r="N2847">
        <f t="shared" si="177"/>
        <v>1</v>
      </c>
      <c r="O2847">
        <f t="shared" si="178"/>
        <v>9308.61</v>
      </c>
      <c r="P2847">
        <f t="shared" si="179"/>
        <v>9308.61</v>
      </c>
    </row>
    <row r="2848" spans="1:16" x14ac:dyDescent="0.2">
      <c r="A2848" s="2" t="s">
        <v>3284</v>
      </c>
      <c r="B2848" s="2" t="s">
        <v>176</v>
      </c>
      <c r="C2848" s="2" t="s">
        <v>303</v>
      </c>
      <c r="D2848" s="2" t="s">
        <v>33</v>
      </c>
      <c r="E2848" s="2" t="s">
        <v>34</v>
      </c>
      <c r="F2848" s="2">
        <v>4068.19</v>
      </c>
      <c r="G2848" s="2">
        <v>610.23</v>
      </c>
      <c r="H2848" s="2">
        <v>3457.96</v>
      </c>
      <c r="I2848" s="2" t="s">
        <v>41</v>
      </c>
      <c r="J2848" s="4">
        <v>1.176471098566785</v>
      </c>
      <c r="K2848" t="str">
        <f>_xlfn.XLOOKUP(D2848, dim_channels!A:A, dim_channels!C:C, "Not Found")</f>
        <v>OTA</v>
      </c>
      <c r="L2848" t="str">
        <f>_xlfn.XLOOKUP(D2848, dim_channels!A:A, dim_channels!B:B, "Not Found")</f>
        <v>Booking.com</v>
      </c>
      <c r="M2848">
        <f t="shared" si="176"/>
        <v>1</v>
      </c>
      <c r="N2848">
        <f t="shared" si="177"/>
        <v>0</v>
      </c>
      <c r="O2848">
        <f t="shared" si="178"/>
        <v>0</v>
      </c>
      <c r="P2848">
        <f t="shared" si="179"/>
        <v>0</v>
      </c>
    </row>
    <row r="2849" spans="1:16" x14ac:dyDescent="0.2">
      <c r="A2849" s="3" t="s">
        <v>3285</v>
      </c>
      <c r="B2849" s="3" t="s">
        <v>337</v>
      </c>
      <c r="C2849" s="3" t="s">
        <v>679</v>
      </c>
      <c r="D2849" s="3" t="s">
        <v>206</v>
      </c>
      <c r="E2849" s="3" t="s">
        <v>207</v>
      </c>
      <c r="F2849" s="3">
        <v>3450.58</v>
      </c>
      <c r="G2849" s="3">
        <v>0</v>
      </c>
      <c r="H2849" s="3">
        <v>3450.58</v>
      </c>
      <c r="I2849" s="3" t="s">
        <v>56</v>
      </c>
      <c r="J2849" s="5">
        <v>1</v>
      </c>
      <c r="K2849" t="str">
        <f>_xlfn.XLOOKUP(D2849, dim_channels!A:A, dim_channels!C:C, "Not Found")</f>
        <v>Direct</v>
      </c>
      <c r="L2849" t="str">
        <f>_xlfn.XLOOKUP(D2849, dim_channels!A:A, dim_channels!B:B, "Not Found")</f>
        <v>Walk-in</v>
      </c>
      <c r="M2849">
        <f t="shared" si="176"/>
        <v>0</v>
      </c>
      <c r="N2849">
        <f t="shared" si="177"/>
        <v>0</v>
      </c>
      <c r="O2849">
        <f t="shared" si="178"/>
        <v>0</v>
      </c>
      <c r="P2849">
        <f t="shared" si="179"/>
        <v>0</v>
      </c>
    </row>
    <row r="2850" spans="1:16" x14ac:dyDescent="0.2">
      <c r="A2850" s="2" t="s">
        <v>3286</v>
      </c>
      <c r="B2850" s="2" t="s">
        <v>294</v>
      </c>
      <c r="C2850" s="2" t="s">
        <v>1048</v>
      </c>
      <c r="D2850" s="2" t="s">
        <v>45</v>
      </c>
      <c r="E2850" s="2" t="s">
        <v>46</v>
      </c>
      <c r="F2850" s="2">
        <v>9245.26</v>
      </c>
      <c r="G2850" s="2">
        <v>462.26</v>
      </c>
      <c r="H2850" s="2">
        <v>8783</v>
      </c>
      <c r="I2850" s="2" t="s">
        <v>29</v>
      </c>
      <c r="J2850" s="4">
        <v>1.052631219401116</v>
      </c>
      <c r="K2850" t="str">
        <f>_xlfn.XLOOKUP(D2850, dim_channels!A:A, dim_channels!C:C, "Not Found")</f>
        <v>Corporate</v>
      </c>
      <c r="L2850" t="str">
        <f>_xlfn.XLOOKUP(D2850, dim_channels!A:A, dim_channels!B:B, "Not Found")</f>
        <v>Corporate Direct</v>
      </c>
      <c r="M2850">
        <f t="shared" si="176"/>
        <v>0</v>
      </c>
      <c r="N2850">
        <f t="shared" si="177"/>
        <v>1</v>
      </c>
      <c r="O2850">
        <f t="shared" si="178"/>
        <v>8783</v>
      </c>
      <c r="P2850">
        <f t="shared" si="179"/>
        <v>9245.26</v>
      </c>
    </row>
    <row r="2851" spans="1:16" x14ac:dyDescent="0.2">
      <c r="A2851" s="3" t="s">
        <v>3287</v>
      </c>
      <c r="B2851" s="3" t="s">
        <v>75</v>
      </c>
      <c r="C2851" s="3" t="s">
        <v>76</v>
      </c>
      <c r="D2851" s="3" t="s">
        <v>52</v>
      </c>
      <c r="E2851" s="3" t="s">
        <v>60</v>
      </c>
      <c r="F2851" s="3">
        <v>2727.34</v>
      </c>
      <c r="G2851" s="3">
        <v>0</v>
      </c>
      <c r="H2851" s="3">
        <v>2727.34</v>
      </c>
      <c r="I2851" s="3" t="s">
        <v>29</v>
      </c>
      <c r="J2851" s="5">
        <v>1</v>
      </c>
      <c r="K2851" t="str">
        <f>_xlfn.XLOOKUP(D2851, dim_channels!A:A, dim_channels!C:C, "Not Found")</f>
        <v>OTA</v>
      </c>
      <c r="L2851" t="str">
        <f>_xlfn.XLOOKUP(D2851, dim_channels!A:A, dim_channels!B:B, "Not Found")</f>
        <v>Agoda</v>
      </c>
      <c r="M2851">
        <f t="shared" si="176"/>
        <v>0</v>
      </c>
      <c r="N2851">
        <f t="shared" si="177"/>
        <v>1</v>
      </c>
      <c r="O2851">
        <f t="shared" si="178"/>
        <v>2727.34</v>
      </c>
      <c r="P2851">
        <f t="shared" si="179"/>
        <v>2727.34</v>
      </c>
    </row>
    <row r="2852" spans="1:16" x14ac:dyDescent="0.2">
      <c r="A2852" s="2" t="s">
        <v>3288</v>
      </c>
      <c r="B2852" s="2" t="s">
        <v>618</v>
      </c>
      <c r="C2852" s="2" t="s">
        <v>875</v>
      </c>
      <c r="D2852" s="2" t="s">
        <v>52</v>
      </c>
      <c r="E2852" s="2" t="s">
        <v>60</v>
      </c>
      <c r="F2852" s="2">
        <v>6678.44</v>
      </c>
      <c r="G2852" s="2">
        <v>0</v>
      </c>
      <c r="H2852" s="2">
        <v>6678.44</v>
      </c>
      <c r="I2852" s="2" t="s">
        <v>29</v>
      </c>
      <c r="J2852" s="4">
        <v>1</v>
      </c>
      <c r="K2852" t="str">
        <f>_xlfn.XLOOKUP(D2852, dim_channels!A:A, dim_channels!C:C, "Not Found")</f>
        <v>OTA</v>
      </c>
      <c r="L2852" t="str">
        <f>_xlfn.XLOOKUP(D2852, dim_channels!A:A, dim_channels!B:B, "Not Found")</f>
        <v>Agoda</v>
      </c>
      <c r="M2852">
        <f t="shared" si="176"/>
        <v>0</v>
      </c>
      <c r="N2852">
        <f t="shared" si="177"/>
        <v>1</v>
      </c>
      <c r="O2852">
        <f t="shared" si="178"/>
        <v>6678.44</v>
      </c>
      <c r="P2852">
        <f t="shared" si="179"/>
        <v>6678.44</v>
      </c>
    </row>
    <row r="2853" spans="1:16" x14ac:dyDescent="0.2">
      <c r="A2853" s="3" t="s">
        <v>3289</v>
      </c>
      <c r="B2853" s="3" t="s">
        <v>215</v>
      </c>
      <c r="C2853" s="3" t="s">
        <v>463</v>
      </c>
      <c r="D2853" s="3" t="s">
        <v>169</v>
      </c>
      <c r="E2853" s="3" t="s">
        <v>46</v>
      </c>
      <c r="F2853" s="3">
        <v>18095.509999999998</v>
      </c>
      <c r="G2853" s="3">
        <v>3619.1</v>
      </c>
      <c r="H2853" s="3">
        <v>14476.41</v>
      </c>
      <c r="I2853" s="3" t="s">
        <v>29</v>
      </c>
      <c r="J2853" s="5">
        <v>1.2499998273052499</v>
      </c>
      <c r="K2853" t="str">
        <f>_xlfn.XLOOKUP(D2853, dim_channels!A:A, dim_channels!C:C, "Not Found")</f>
        <v>GDS</v>
      </c>
      <c r="L2853" t="str">
        <f>_xlfn.XLOOKUP(D2853, dim_channels!A:A, dim_channels!B:B, "Not Found")</f>
        <v>GDS (Amadeus)</v>
      </c>
      <c r="M2853">
        <f t="shared" si="176"/>
        <v>0</v>
      </c>
      <c r="N2853">
        <f t="shared" si="177"/>
        <v>1</v>
      </c>
      <c r="O2853">
        <f t="shared" si="178"/>
        <v>14476.41</v>
      </c>
      <c r="P2853">
        <f t="shared" si="179"/>
        <v>18095.509999999998</v>
      </c>
    </row>
    <row r="2854" spans="1:16" x14ac:dyDescent="0.2">
      <c r="A2854" s="2" t="s">
        <v>3290</v>
      </c>
      <c r="B2854" s="2" t="s">
        <v>165</v>
      </c>
      <c r="C2854" s="2" t="s">
        <v>162</v>
      </c>
      <c r="D2854" s="2" t="s">
        <v>114</v>
      </c>
      <c r="E2854" s="2" t="s">
        <v>115</v>
      </c>
      <c r="F2854" s="2">
        <v>11549.08</v>
      </c>
      <c r="G2854" s="2">
        <v>1154.9100000000001</v>
      </c>
      <c r="H2854" s="2">
        <v>10394.17</v>
      </c>
      <c r="I2854" s="2" t="s">
        <v>56</v>
      </c>
      <c r="J2854" s="4">
        <v>1.111111324906173</v>
      </c>
      <c r="K2854" t="str">
        <f>_xlfn.XLOOKUP(D2854, dim_channels!A:A, dim_channels!C:C, "Not Found")</f>
        <v>Offline</v>
      </c>
      <c r="L2854" t="str">
        <f>_xlfn.XLOOKUP(D2854, dim_channels!A:A, dim_channels!B:B, "Not Found")</f>
        <v>Travel Agency</v>
      </c>
      <c r="M2854">
        <f t="shared" si="176"/>
        <v>0</v>
      </c>
      <c r="N2854">
        <f t="shared" si="177"/>
        <v>0</v>
      </c>
      <c r="O2854">
        <f t="shared" si="178"/>
        <v>0</v>
      </c>
      <c r="P2854">
        <f t="shared" si="179"/>
        <v>0</v>
      </c>
    </row>
    <row r="2855" spans="1:16" x14ac:dyDescent="0.2">
      <c r="A2855" s="3" t="s">
        <v>3291</v>
      </c>
      <c r="B2855" s="3" t="s">
        <v>75</v>
      </c>
      <c r="C2855" s="3" t="s">
        <v>346</v>
      </c>
      <c r="D2855" s="3" t="s">
        <v>45</v>
      </c>
      <c r="E2855" s="3" t="s">
        <v>46</v>
      </c>
      <c r="F2855" s="3">
        <v>4273.8999999999996</v>
      </c>
      <c r="G2855" s="3">
        <v>213.7</v>
      </c>
      <c r="H2855" s="3">
        <v>4060.2</v>
      </c>
      <c r="I2855" s="3" t="s">
        <v>29</v>
      </c>
      <c r="J2855" s="5">
        <v>1.0526328752278209</v>
      </c>
      <c r="K2855" t="str">
        <f>_xlfn.XLOOKUP(D2855, dim_channels!A:A, dim_channels!C:C, "Not Found")</f>
        <v>Corporate</v>
      </c>
      <c r="L2855" t="str">
        <f>_xlfn.XLOOKUP(D2855, dim_channels!A:A, dim_channels!B:B, "Not Found")</f>
        <v>Corporate Direct</v>
      </c>
      <c r="M2855">
        <f t="shared" si="176"/>
        <v>0</v>
      </c>
      <c r="N2855">
        <f t="shared" si="177"/>
        <v>1</v>
      </c>
      <c r="O2855">
        <f t="shared" si="178"/>
        <v>4060.2</v>
      </c>
      <c r="P2855">
        <f t="shared" si="179"/>
        <v>4273.8999999999996</v>
      </c>
    </row>
    <row r="2856" spans="1:16" x14ac:dyDescent="0.2">
      <c r="A2856" s="2" t="s">
        <v>3292</v>
      </c>
      <c r="B2856" s="2" t="s">
        <v>239</v>
      </c>
      <c r="C2856" s="2" t="s">
        <v>168</v>
      </c>
      <c r="D2856" s="2" t="s">
        <v>206</v>
      </c>
      <c r="E2856" s="2" t="s">
        <v>207</v>
      </c>
      <c r="F2856" s="2">
        <v>6509.82</v>
      </c>
      <c r="G2856" s="2">
        <v>0</v>
      </c>
      <c r="H2856" s="2">
        <v>6509.82</v>
      </c>
      <c r="I2856" s="2" t="s">
        <v>29</v>
      </c>
      <c r="J2856" s="4">
        <v>1</v>
      </c>
      <c r="K2856" t="str">
        <f>_xlfn.XLOOKUP(D2856, dim_channels!A:A, dim_channels!C:C, "Not Found")</f>
        <v>Direct</v>
      </c>
      <c r="L2856" t="str">
        <f>_xlfn.XLOOKUP(D2856, dim_channels!A:A, dim_channels!B:B, "Not Found")</f>
        <v>Walk-in</v>
      </c>
      <c r="M2856">
        <f t="shared" si="176"/>
        <v>0</v>
      </c>
      <c r="N2856">
        <f t="shared" si="177"/>
        <v>1</v>
      </c>
      <c r="O2856">
        <f t="shared" si="178"/>
        <v>6509.82</v>
      </c>
      <c r="P2856">
        <f t="shared" si="179"/>
        <v>6509.82</v>
      </c>
    </row>
    <row r="2857" spans="1:16" x14ac:dyDescent="0.2">
      <c r="A2857" s="3" t="s">
        <v>3293</v>
      </c>
      <c r="B2857" s="3" t="s">
        <v>441</v>
      </c>
      <c r="C2857" s="3" t="s">
        <v>73</v>
      </c>
      <c r="D2857" s="3" t="s">
        <v>33</v>
      </c>
      <c r="E2857" s="3" t="s">
        <v>60</v>
      </c>
      <c r="F2857" s="3">
        <v>6734.74</v>
      </c>
      <c r="G2857" s="3">
        <v>0</v>
      </c>
      <c r="H2857" s="3">
        <v>6734.74</v>
      </c>
      <c r="I2857" s="3" t="s">
        <v>41</v>
      </c>
      <c r="J2857" s="5">
        <v>1</v>
      </c>
      <c r="K2857" t="str">
        <f>_xlfn.XLOOKUP(D2857, dim_channels!A:A, dim_channels!C:C, "Not Found")</f>
        <v>OTA</v>
      </c>
      <c r="L2857" t="str">
        <f>_xlfn.XLOOKUP(D2857, dim_channels!A:A, dim_channels!B:B, "Not Found")</f>
        <v>Booking.com</v>
      </c>
      <c r="M2857">
        <f t="shared" si="176"/>
        <v>1</v>
      </c>
      <c r="N2857">
        <f t="shared" si="177"/>
        <v>0</v>
      </c>
      <c r="O2857">
        <f t="shared" si="178"/>
        <v>0</v>
      </c>
      <c r="P2857">
        <f t="shared" si="179"/>
        <v>0</v>
      </c>
    </row>
    <row r="2858" spans="1:16" x14ac:dyDescent="0.2">
      <c r="A2858" s="2" t="s">
        <v>3294</v>
      </c>
      <c r="B2858" s="2" t="s">
        <v>558</v>
      </c>
      <c r="C2858" s="2" t="s">
        <v>754</v>
      </c>
      <c r="D2858" s="2" t="s">
        <v>27</v>
      </c>
      <c r="E2858" s="2" t="s">
        <v>60</v>
      </c>
      <c r="F2858" s="2">
        <v>5351.68</v>
      </c>
      <c r="G2858" s="2">
        <v>0</v>
      </c>
      <c r="H2858" s="2">
        <v>5351.68</v>
      </c>
      <c r="I2858" s="2" t="s">
        <v>29</v>
      </c>
      <c r="J2858" s="4">
        <v>1</v>
      </c>
      <c r="K2858" t="str">
        <f>_xlfn.XLOOKUP(D2858, dim_channels!A:A, dim_channels!C:C, "Not Found")</f>
        <v>OTA</v>
      </c>
      <c r="L2858" t="str">
        <f>_xlfn.XLOOKUP(D2858, dim_channels!A:A, dim_channels!B:B, "Not Found")</f>
        <v>Expedia</v>
      </c>
      <c r="M2858">
        <f t="shared" si="176"/>
        <v>0</v>
      </c>
      <c r="N2858">
        <f t="shared" si="177"/>
        <v>1</v>
      </c>
      <c r="O2858">
        <f t="shared" si="178"/>
        <v>5351.68</v>
      </c>
      <c r="P2858">
        <f t="shared" si="179"/>
        <v>5351.68</v>
      </c>
    </row>
    <row r="2859" spans="1:16" x14ac:dyDescent="0.2">
      <c r="A2859" s="3" t="s">
        <v>3295</v>
      </c>
      <c r="B2859" s="3" t="s">
        <v>958</v>
      </c>
      <c r="C2859" s="3" t="s">
        <v>902</v>
      </c>
      <c r="D2859" s="3" t="s">
        <v>64</v>
      </c>
      <c r="E2859" s="3" t="s">
        <v>115</v>
      </c>
      <c r="F2859" s="3">
        <v>3745.07</v>
      </c>
      <c r="G2859" s="3">
        <v>0</v>
      </c>
      <c r="H2859" s="3">
        <v>3745.07</v>
      </c>
      <c r="I2859" s="3" t="s">
        <v>29</v>
      </c>
      <c r="J2859" s="5">
        <v>1</v>
      </c>
      <c r="K2859" t="str">
        <f>_xlfn.XLOOKUP(D2859, dim_channels!A:A, dim_channels!C:C, "Not Found")</f>
        <v>Direct</v>
      </c>
      <c r="L2859" t="str">
        <f>_xlfn.XLOOKUP(D2859, dim_channels!A:A, dim_channels!B:B, "Not Found")</f>
        <v>Direct Website</v>
      </c>
      <c r="M2859">
        <f t="shared" si="176"/>
        <v>0</v>
      </c>
      <c r="N2859">
        <f t="shared" si="177"/>
        <v>1</v>
      </c>
      <c r="O2859">
        <f t="shared" si="178"/>
        <v>3745.07</v>
      </c>
      <c r="P2859">
        <f t="shared" si="179"/>
        <v>3745.07</v>
      </c>
    </row>
    <row r="2860" spans="1:16" x14ac:dyDescent="0.2">
      <c r="A2860" s="2" t="s">
        <v>3296</v>
      </c>
      <c r="B2860" s="2" t="s">
        <v>78</v>
      </c>
      <c r="C2860" s="2" t="s">
        <v>113</v>
      </c>
      <c r="D2860" s="2" t="s">
        <v>45</v>
      </c>
      <c r="E2860" s="2" t="s">
        <v>46</v>
      </c>
      <c r="F2860" s="2">
        <v>6249.63</v>
      </c>
      <c r="G2860" s="2">
        <v>312.48</v>
      </c>
      <c r="H2860" s="2">
        <v>5937.15</v>
      </c>
      <c r="I2860" s="2" t="s">
        <v>29</v>
      </c>
      <c r="J2860" s="4">
        <v>1.0526313130037139</v>
      </c>
      <c r="K2860" t="str">
        <f>_xlfn.XLOOKUP(D2860, dim_channels!A:A, dim_channels!C:C, "Not Found")</f>
        <v>Corporate</v>
      </c>
      <c r="L2860" t="str">
        <f>_xlfn.XLOOKUP(D2860, dim_channels!A:A, dim_channels!B:B, "Not Found")</f>
        <v>Corporate Direct</v>
      </c>
      <c r="M2860">
        <f t="shared" si="176"/>
        <v>0</v>
      </c>
      <c r="N2860">
        <f t="shared" si="177"/>
        <v>1</v>
      </c>
      <c r="O2860">
        <f t="shared" si="178"/>
        <v>5937.15</v>
      </c>
      <c r="P2860">
        <f t="shared" si="179"/>
        <v>6249.63</v>
      </c>
    </row>
    <row r="2861" spans="1:16" x14ac:dyDescent="0.2">
      <c r="A2861" s="3" t="s">
        <v>3297</v>
      </c>
      <c r="B2861" s="3" t="s">
        <v>720</v>
      </c>
      <c r="C2861" s="3" t="s">
        <v>405</v>
      </c>
      <c r="D2861" s="3" t="s">
        <v>33</v>
      </c>
      <c r="E2861" s="3" t="s">
        <v>34</v>
      </c>
      <c r="F2861" s="3">
        <v>20859.71</v>
      </c>
      <c r="G2861" s="3">
        <v>3128.96</v>
      </c>
      <c r="H2861" s="3">
        <v>17730.75</v>
      </c>
      <c r="I2861" s="3" t="s">
        <v>29</v>
      </c>
      <c r="J2861" s="5">
        <v>1.1764708204672669</v>
      </c>
      <c r="K2861" t="str">
        <f>_xlfn.XLOOKUP(D2861, dim_channels!A:A, dim_channels!C:C, "Not Found")</f>
        <v>OTA</v>
      </c>
      <c r="L2861" t="str">
        <f>_xlfn.XLOOKUP(D2861, dim_channels!A:A, dim_channels!B:B, "Not Found")</f>
        <v>Booking.com</v>
      </c>
      <c r="M2861">
        <f t="shared" si="176"/>
        <v>0</v>
      </c>
      <c r="N2861">
        <f t="shared" si="177"/>
        <v>1</v>
      </c>
      <c r="O2861">
        <f t="shared" si="178"/>
        <v>17730.75</v>
      </c>
      <c r="P2861">
        <f t="shared" si="179"/>
        <v>20859.71</v>
      </c>
    </row>
    <row r="2862" spans="1:16" x14ac:dyDescent="0.2">
      <c r="A2862" s="2" t="s">
        <v>3298</v>
      </c>
      <c r="B2862" s="2" t="s">
        <v>612</v>
      </c>
      <c r="C2862" s="2" t="s">
        <v>863</v>
      </c>
      <c r="D2862" s="2" t="s">
        <v>64</v>
      </c>
      <c r="E2862" s="2" t="s">
        <v>28</v>
      </c>
      <c r="F2862" s="2">
        <v>5816.57</v>
      </c>
      <c r="G2862" s="2">
        <v>0</v>
      </c>
      <c r="H2862" s="2">
        <v>5816.57</v>
      </c>
      <c r="I2862" s="2" t="s">
        <v>29</v>
      </c>
      <c r="J2862" s="4">
        <v>1</v>
      </c>
      <c r="K2862" t="str">
        <f>_xlfn.XLOOKUP(D2862, dim_channels!A:A, dim_channels!C:C, "Not Found")</f>
        <v>Direct</v>
      </c>
      <c r="L2862" t="str">
        <f>_xlfn.XLOOKUP(D2862, dim_channels!A:A, dim_channels!B:B, "Not Found")</f>
        <v>Direct Website</v>
      </c>
      <c r="M2862">
        <f t="shared" si="176"/>
        <v>0</v>
      </c>
      <c r="N2862">
        <f t="shared" si="177"/>
        <v>1</v>
      </c>
      <c r="O2862">
        <f t="shared" si="178"/>
        <v>5816.57</v>
      </c>
      <c r="P2862">
        <f t="shared" si="179"/>
        <v>5816.57</v>
      </c>
    </row>
    <row r="2863" spans="1:16" x14ac:dyDescent="0.2">
      <c r="A2863" s="3" t="s">
        <v>3299</v>
      </c>
      <c r="B2863" s="3" t="s">
        <v>618</v>
      </c>
      <c r="C2863" s="3" t="s">
        <v>205</v>
      </c>
      <c r="D2863" s="3" t="s">
        <v>27</v>
      </c>
      <c r="E2863" s="3" t="s">
        <v>28</v>
      </c>
      <c r="F2863" s="3">
        <v>12955.65</v>
      </c>
      <c r="G2863" s="3">
        <v>2332.02</v>
      </c>
      <c r="H2863" s="3">
        <v>10623.63</v>
      </c>
      <c r="I2863" s="3" t="s">
        <v>29</v>
      </c>
      <c r="J2863" s="5">
        <v>1.219512539499211</v>
      </c>
      <c r="K2863" t="str">
        <f>_xlfn.XLOOKUP(D2863, dim_channels!A:A, dim_channels!C:C, "Not Found")</f>
        <v>OTA</v>
      </c>
      <c r="L2863" t="str">
        <f>_xlfn.XLOOKUP(D2863, dim_channels!A:A, dim_channels!B:B, "Not Found")</f>
        <v>Expedia</v>
      </c>
      <c r="M2863">
        <f t="shared" si="176"/>
        <v>0</v>
      </c>
      <c r="N2863">
        <f t="shared" si="177"/>
        <v>1</v>
      </c>
      <c r="O2863">
        <f t="shared" si="178"/>
        <v>10623.63</v>
      </c>
      <c r="P2863">
        <f t="shared" si="179"/>
        <v>12955.65</v>
      </c>
    </row>
    <row r="2864" spans="1:16" x14ac:dyDescent="0.2">
      <c r="A2864" s="2" t="s">
        <v>3300</v>
      </c>
      <c r="B2864" s="2" t="s">
        <v>644</v>
      </c>
      <c r="C2864" s="2" t="s">
        <v>104</v>
      </c>
      <c r="D2864" s="2" t="s">
        <v>64</v>
      </c>
      <c r="E2864" s="2" t="s">
        <v>115</v>
      </c>
      <c r="F2864" s="2">
        <v>15454.15</v>
      </c>
      <c r="G2864" s="2">
        <v>0</v>
      </c>
      <c r="H2864" s="2">
        <v>15454.15</v>
      </c>
      <c r="I2864" s="2" t="s">
        <v>29</v>
      </c>
      <c r="J2864" s="4">
        <v>1</v>
      </c>
      <c r="K2864" t="str">
        <f>_xlfn.XLOOKUP(D2864, dim_channels!A:A, dim_channels!C:C, "Not Found")</f>
        <v>Direct</v>
      </c>
      <c r="L2864" t="str">
        <f>_xlfn.XLOOKUP(D2864, dim_channels!A:A, dim_channels!B:B, "Not Found")</f>
        <v>Direct Website</v>
      </c>
      <c r="M2864">
        <f t="shared" si="176"/>
        <v>0</v>
      </c>
      <c r="N2864">
        <f t="shared" si="177"/>
        <v>1</v>
      </c>
      <c r="O2864">
        <f t="shared" si="178"/>
        <v>15454.15</v>
      </c>
      <c r="P2864">
        <f t="shared" si="179"/>
        <v>15454.15</v>
      </c>
    </row>
    <row r="2865" spans="1:16" x14ac:dyDescent="0.2">
      <c r="A2865" s="3" t="s">
        <v>3301</v>
      </c>
      <c r="B2865" s="3" t="s">
        <v>195</v>
      </c>
      <c r="C2865" s="3" t="s">
        <v>422</v>
      </c>
      <c r="D2865" s="3" t="s">
        <v>52</v>
      </c>
      <c r="E2865" s="3" t="s">
        <v>34</v>
      </c>
      <c r="F2865" s="3">
        <v>3312.31</v>
      </c>
      <c r="G2865" s="3">
        <v>397.48</v>
      </c>
      <c r="H2865" s="3">
        <v>2914.83</v>
      </c>
      <c r="I2865" s="3" t="s">
        <v>41</v>
      </c>
      <c r="J2865" s="5">
        <v>1.136364727960121</v>
      </c>
      <c r="K2865" t="str">
        <f>_xlfn.XLOOKUP(D2865, dim_channels!A:A, dim_channels!C:C, "Not Found")</f>
        <v>OTA</v>
      </c>
      <c r="L2865" t="str">
        <f>_xlfn.XLOOKUP(D2865, dim_channels!A:A, dim_channels!B:B, "Not Found")</f>
        <v>Agoda</v>
      </c>
      <c r="M2865">
        <f t="shared" si="176"/>
        <v>1</v>
      </c>
      <c r="N2865">
        <f t="shared" si="177"/>
        <v>0</v>
      </c>
      <c r="O2865">
        <f t="shared" si="178"/>
        <v>0</v>
      </c>
      <c r="P2865">
        <f t="shared" si="179"/>
        <v>0</v>
      </c>
    </row>
    <row r="2866" spans="1:16" x14ac:dyDescent="0.2">
      <c r="A2866" s="2" t="s">
        <v>3302</v>
      </c>
      <c r="B2866" s="2" t="s">
        <v>391</v>
      </c>
      <c r="C2866" s="2" t="s">
        <v>783</v>
      </c>
      <c r="D2866" s="2" t="s">
        <v>64</v>
      </c>
      <c r="E2866" s="2" t="s">
        <v>34</v>
      </c>
      <c r="F2866" s="2">
        <v>21342.44</v>
      </c>
      <c r="G2866" s="2">
        <v>0</v>
      </c>
      <c r="H2866" s="2">
        <v>21342.44</v>
      </c>
      <c r="I2866" s="2" t="s">
        <v>56</v>
      </c>
      <c r="J2866" s="4">
        <v>1</v>
      </c>
      <c r="K2866" t="str">
        <f>_xlfn.XLOOKUP(D2866, dim_channels!A:A, dim_channels!C:C, "Not Found")</f>
        <v>Direct</v>
      </c>
      <c r="L2866" t="str">
        <f>_xlfn.XLOOKUP(D2866, dim_channels!A:A, dim_channels!B:B, "Not Found")</f>
        <v>Direct Website</v>
      </c>
      <c r="M2866">
        <f t="shared" si="176"/>
        <v>0</v>
      </c>
      <c r="N2866">
        <f t="shared" si="177"/>
        <v>0</v>
      </c>
      <c r="O2866">
        <f t="shared" si="178"/>
        <v>0</v>
      </c>
      <c r="P2866">
        <f t="shared" si="179"/>
        <v>0</v>
      </c>
    </row>
    <row r="2867" spans="1:16" x14ac:dyDescent="0.2">
      <c r="A2867" s="3" t="s">
        <v>3303</v>
      </c>
      <c r="B2867" s="3" t="s">
        <v>1275</v>
      </c>
      <c r="C2867" s="3" t="s">
        <v>574</v>
      </c>
      <c r="D2867" s="3" t="s">
        <v>64</v>
      </c>
      <c r="E2867" s="3" t="s">
        <v>115</v>
      </c>
      <c r="F2867" s="3">
        <v>4933.74</v>
      </c>
      <c r="G2867" s="3">
        <v>0</v>
      </c>
      <c r="H2867" s="3">
        <v>4933.74</v>
      </c>
      <c r="I2867" s="3" t="s">
        <v>29</v>
      </c>
      <c r="J2867" s="5">
        <v>1</v>
      </c>
      <c r="K2867" t="str">
        <f>_xlfn.XLOOKUP(D2867, dim_channels!A:A, dim_channels!C:C, "Not Found")</f>
        <v>Direct</v>
      </c>
      <c r="L2867" t="str">
        <f>_xlfn.XLOOKUP(D2867, dim_channels!A:A, dim_channels!B:B, "Not Found")</f>
        <v>Direct Website</v>
      </c>
      <c r="M2867">
        <f t="shared" si="176"/>
        <v>0</v>
      </c>
      <c r="N2867">
        <f t="shared" si="177"/>
        <v>1</v>
      </c>
      <c r="O2867">
        <f t="shared" si="178"/>
        <v>4933.74</v>
      </c>
      <c r="P2867">
        <f t="shared" si="179"/>
        <v>4933.74</v>
      </c>
    </row>
    <row r="2868" spans="1:16" x14ac:dyDescent="0.2">
      <c r="A2868" s="2" t="s">
        <v>3304</v>
      </c>
      <c r="B2868" s="2" t="s">
        <v>238</v>
      </c>
      <c r="C2868" s="2" t="s">
        <v>36</v>
      </c>
      <c r="D2868" s="2" t="s">
        <v>45</v>
      </c>
      <c r="E2868" s="2" t="s">
        <v>89</v>
      </c>
      <c r="F2868" s="2">
        <v>11541.89</v>
      </c>
      <c r="G2868" s="2">
        <v>0</v>
      </c>
      <c r="H2868" s="2">
        <v>11541.89</v>
      </c>
      <c r="I2868" s="2" t="s">
        <v>29</v>
      </c>
      <c r="J2868" s="4">
        <v>1</v>
      </c>
      <c r="K2868" t="str">
        <f>_xlfn.XLOOKUP(D2868, dim_channels!A:A, dim_channels!C:C, "Not Found")</f>
        <v>Corporate</v>
      </c>
      <c r="L2868" t="str">
        <f>_xlfn.XLOOKUP(D2868, dim_channels!A:A, dim_channels!B:B, "Not Found")</f>
        <v>Corporate Direct</v>
      </c>
      <c r="M2868">
        <f t="shared" si="176"/>
        <v>0</v>
      </c>
      <c r="N2868">
        <f t="shared" si="177"/>
        <v>1</v>
      </c>
      <c r="O2868">
        <f t="shared" si="178"/>
        <v>11541.89</v>
      </c>
      <c r="P2868">
        <f t="shared" si="179"/>
        <v>11541.89</v>
      </c>
    </row>
    <row r="2869" spans="1:16" x14ac:dyDescent="0.2">
      <c r="A2869" s="3" t="s">
        <v>3305</v>
      </c>
      <c r="B2869" s="3" t="s">
        <v>353</v>
      </c>
      <c r="C2869" s="3" t="s">
        <v>485</v>
      </c>
      <c r="D2869" s="3" t="s">
        <v>64</v>
      </c>
      <c r="E2869" s="3" t="s">
        <v>28</v>
      </c>
      <c r="F2869" s="3">
        <v>13409.86</v>
      </c>
      <c r="G2869" s="3">
        <v>0</v>
      </c>
      <c r="H2869" s="3">
        <v>13409.86</v>
      </c>
      <c r="I2869" s="3" t="s">
        <v>56</v>
      </c>
      <c r="J2869" s="5">
        <v>1</v>
      </c>
      <c r="K2869" t="str">
        <f>_xlfn.XLOOKUP(D2869, dim_channels!A:A, dim_channels!C:C, "Not Found")</f>
        <v>Direct</v>
      </c>
      <c r="L2869" t="str">
        <f>_xlfn.XLOOKUP(D2869, dim_channels!A:A, dim_channels!B:B, "Not Found")</f>
        <v>Direct Website</v>
      </c>
      <c r="M2869">
        <f t="shared" si="176"/>
        <v>0</v>
      </c>
      <c r="N2869">
        <f t="shared" si="177"/>
        <v>0</v>
      </c>
      <c r="O2869">
        <f t="shared" si="178"/>
        <v>0</v>
      </c>
      <c r="P2869">
        <f t="shared" si="179"/>
        <v>0</v>
      </c>
    </row>
    <row r="2870" spans="1:16" x14ac:dyDescent="0.2">
      <c r="A2870" s="2" t="s">
        <v>3306</v>
      </c>
      <c r="B2870" s="2" t="s">
        <v>1234</v>
      </c>
      <c r="C2870" s="2" t="s">
        <v>215</v>
      </c>
      <c r="D2870" s="2" t="s">
        <v>33</v>
      </c>
      <c r="E2870" s="2" t="s">
        <v>28</v>
      </c>
      <c r="F2870" s="2">
        <v>5432.69</v>
      </c>
      <c r="G2870" s="2">
        <v>814.9</v>
      </c>
      <c r="H2870" s="2">
        <v>4617.79</v>
      </c>
      <c r="I2870" s="2" t="s">
        <v>41</v>
      </c>
      <c r="J2870" s="4">
        <v>1.176469696543152</v>
      </c>
      <c r="K2870" t="str">
        <f>_xlfn.XLOOKUP(D2870, dim_channels!A:A, dim_channels!C:C, "Not Found")</f>
        <v>OTA</v>
      </c>
      <c r="L2870" t="str">
        <f>_xlfn.XLOOKUP(D2870, dim_channels!A:A, dim_channels!B:B, "Not Found")</f>
        <v>Booking.com</v>
      </c>
      <c r="M2870">
        <f t="shared" si="176"/>
        <v>1</v>
      </c>
      <c r="N2870">
        <f t="shared" si="177"/>
        <v>0</v>
      </c>
      <c r="O2870">
        <f t="shared" si="178"/>
        <v>0</v>
      </c>
      <c r="P2870">
        <f t="shared" si="179"/>
        <v>0</v>
      </c>
    </row>
    <row r="2871" spans="1:16" x14ac:dyDescent="0.2">
      <c r="A2871" s="3" t="s">
        <v>3307</v>
      </c>
      <c r="B2871" s="3" t="s">
        <v>630</v>
      </c>
      <c r="C2871" s="3" t="s">
        <v>158</v>
      </c>
      <c r="D2871" s="3" t="s">
        <v>33</v>
      </c>
      <c r="E2871" s="3" t="s">
        <v>34</v>
      </c>
      <c r="F2871" s="3">
        <v>11622.19</v>
      </c>
      <c r="G2871" s="3">
        <v>1743.33</v>
      </c>
      <c r="H2871" s="3">
        <v>9878.86</v>
      </c>
      <c r="I2871" s="3" t="s">
        <v>41</v>
      </c>
      <c r="J2871" s="5">
        <v>1.176470766869862</v>
      </c>
      <c r="K2871" t="str">
        <f>_xlfn.XLOOKUP(D2871, dim_channels!A:A, dim_channels!C:C, "Not Found")</f>
        <v>OTA</v>
      </c>
      <c r="L2871" t="str">
        <f>_xlfn.XLOOKUP(D2871, dim_channels!A:A, dim_channels!B:B, "Not Found")</f>
        <v>Booking.com</v>
      </c>
      <c r="M2871">
        <f t="shared" si="176"/>
        <v>1</v>
      </c>
      <c r="N2871">
        <f t="shared" si="177"/>
        <v>0</v>
      </c>
      <c r="O2871">
        <f t="shared" si="178"/>
        <v>0</v>
      </c>
      <c r="P2871">
        <f t="shared" si="179"/>
        <v>0</v>
      </c>
    </row>
    <row r="2872" spans="1:16" x14ac:dyDescent="0.2">
      <c r="A2872" s="2" t="s">
        <v>3308</v>
      </c>
      <c r="B2872" s="2" t="s">
        <v>97</v>
      </c>
      <c r="C2872" s="2" t="s">
        <v>92</v>
      </c>
      <c r="D2872" s="2" t="s">
        <v>45</v>
      </c>
      <c r="E2872" s="2" t="s">
        <v>46</v>
      </c>
      <c r="F2872" s="2">
        <v>3837.08</v>
      </c>
      <c r="G2872" s="2">
        <v>191.85</v>
      </c>
      <c r="H2872" s="2">
        <v>3645.23</v>
      </c>
      <c r="I2872" s="2" t="s">
        <v>29</v>
      </c>
      <c r="J2872" s="4">
        <v>1.052630423869001</v>
      </c>
      <c r="K2872" t="str">
        <f>_xlfn.XLOOKUP(D2872, dim_channels!A:A, dim_channels!C:C, "Not Found")</f>
        <v>Corporate</v>
      </c>
      <c r="L2872" t="str">
        <f>_xlfn.XLOOKUP(D2872, dim_channels!A:A, dim_channels!B:B, "Not Found")</f>
        <v>Corporate Direct</v>
      </c>
      <c r="M2872">
        <f t="shared" si="176"/>
        <v>0</v>
      </c>
      <c r="N2872">
        <f t="shared" si="177"/>
        <v>1</v>
      </c>
      <c r="O2872">
        <f t="shared" si="178"/>
        <v>3645.23</v>
      </c>
      <c r="P2872">
        <f t="shared" si="179"/>
        <v>3837.08</v>
      </c>
    </row>
    <row r="2873" spans="1:16" x14ac:dyDescent="0.2">
      <c r="A2873" s="3" t="s">
        <v>3309</v>
      </c>
      <c r="B2873" s="3" t="s">
        <v>875</v>
      </c>
      <c r="C2873" s="3" t="s">
        <v>220</v>
      </c>
      <c r="D2873" s="3" t="s">
        <v>52</v>
      </c>
      <c r="E2873" s="3" t="s">
        <v>34</v>
      </c>
      <c r="F2873" s="3">
        <v>11439.81</v>
      </c>
      <c r="G2873" s="3">
        <v>1372.78</v>
      </c>
      <c r="H2873" s="3">
        <v>10067.030000000001</v>
      </c>
      <c r="I2873" s="3" t="s">
        <v>29</v>
      </c>
      <c r="J2873" s="5">
        <v>1.136363952426882</v>
      </c>
      <c r="K2873" t="str">
        <f>_xlfn.XLOOKUP(D2873, dim_channels!A:A, dim_channels!C:C, "Not Found")</f>
        <v>OTA</v>
      </c>
      <c r="L2873" t="str">
        <f>_xlfn.XLOOKUP(D2873, dim_channels!A:A, dim_channels!B:B, "Not Found")</f>
        <v>Agoda</v>
      </c>
      <c r="M2873">
        <f t="shared" si="176"/>
        <v>0</v>
      </c>
      <c r="N2873">
        <f t="shared" si="177"/>
        <v>1</v>
      </c>
      <c r="O2873">
        <f t="shared" si="178"/>
        <v>10067.030000000001</v>
      </c>
      <c r="P2873">
        <f t="shared" si="179"/>
        <v>11439.81</v>
      </c>
    </row>
    <row r="2874" spans="1:16" x14ac:dyDescent="0.2">
      <c r="A2874" s="2" t="s">
        <v>3310</v>
      </c>
      <c r="B2874" s="2" t="s">
        <v>138</v>
      </c>
      <c r="C2874" s="2" t="s">
        <v>423</v>
      </c>
      <c r="D2874" s="2" t="s">
        <v>52</v>
      </c>
      <c r="E2874" s="2" t="s">
        <v>60</v>
      </c>
      <c r="F2874" s="2">
        <v>3528.56</v>
      </c>
      <c r="G2874" s="2">
        <v>0</v>
      </c>
      <c r="H2874" s="2">
        <v>3528.56</v>
      </c>
      <c r="I2874" s="2" t="s">
        <v>29</v>
      </c>
      <c r="J2874" s="4">
        <v>1</v>
      </c>
      <c r="K2874" t="str">
        <f>_xlfn.XLOOKUP(D2874, dim_channels!A:A, dim_channels!C:C, "Not Found")</f>
        <v>OTA</v>
      </c>
      <c r="L2874" t="str">
        <f>_xlfn.XLOOKUP(D2874, dim_channels!A:A, dim_channels!B:B, "Not Found")</f>
        <v>Agoda</v>
      </c>
      <c r="M2874">
        <f t="shared" si="176"/>
        <v>0</v>
      </c>
      <c r="N2874">
        <f t="shared" si="177"/>
        <v>1</v>
      </c>
      <c r="O2874">
        <f t="shared" si="178"/>
        <v>3528.56</v>
      </c>
      <c r="P2874">
        <f t="shared" si="179"/>
        <v>3528.56</v>
      </c>
    </row>
    <row r="2875" spans="1:16" x14ac:dyDescent="0.2">
      <c r="A2875" s="3" t="s">
        <v>3311</v>
      </c>
      <c r="B2875" s="3" t="s">
        <v>165</v>
      </c>
      <c r="C2875" s="3" t="s">
        <v>171</v>
      </c>
      <c r="D2875" s="3" t="s">
        <v>52</v>
      </c>
      <c r="E2875" s="3" t="s">
        <v>60</v>
      </c>
      <c r="F2875" s="3">
        <v>8108.96</v>
      </c>
      <c r="G2875" s="3">
        <v>0</v>
      </c>
      <c r="H2875" s="3">
        <v>8108.96</v>
      </c>
      <c r="I2875" s="3" t="s">
        <v>41</v>
      </c>
      <c r="J2875" s="5">
        <v>1</v>
      </c>
      <c r="K2875" t="str">
        <f>_xlfn.XLOOKUP(D2875, dim_channels!A:A, dim_channels!C:C, "Not Found")</f>
        <v>OTA</v>
      </c>
      <c r="L2875" t="str">
        <f>_xlfn.XLOOKUP(D2875, dim_channels!A:A, dim_channels!B:B, "Not Found")</f>
        <v>Agoda</v>
      </c>
      <c r="M2875">
        <f t="shared" si="176"/>
        <v>1</v>
      </c>
      <c r="N2875">
        <f t="shared" si="177"/>
        <v>0</v>
      </c>
      <c r="O2875">
        <f t="shared" si="178"/>
        <v>0</v>
      </c>
      <c r="P2875">
        <f t="shared" si="179"/>
        <v>0</v>
      </c>
    </row>
    <row r="2876" spans="1:16" x14ac:dyDescent="0.2">
      <c r="A2876" s="2" t="s">
        <v>3312</v>
      </c>
      <c r="B2876" s="2" t="s">
        <v>186</v>
      </c>
      <c r="C2876" s="2" t="s">
        <v>192</v>
      </c>
      <c r="D2876" s="2" t="s">
        <v>45</v>
      </c>
      <c r="E2876" s="2" t="s">
        <v>89</v>
      </c>
      <c r="F2876" s="2">
        <v>10108.129999999999</v>
      </c>
      <c r="G2876" s="2">
        <v>0</v>
      </c>
      <c r="H2876" s="2">
        <v>10108.129999999999</v>
      </c>
      <c r="I2876" s="2" t="s">
        <v>29</v>
      </c>
      <c r="J2876" s="4">
        <v>1</v>
      </c>
      <c r="K2876" t="str">
        <f>_xlfn.XLOOKUP(D2876, dim_channels!A:A, dim_channels!C:C, "Not Found")</f>
        <v>Corporate</v>
      </c>
      <c r="L2876" t="str">
        <f>_xlfn.XLOOKUP(D2876, dim_channels!A:A, dim_channels!B:B, "Not Found")</f>
        <v>Corporate Direct</v>
      </c>
      <c r="M2876">
        <f t="shared" si="176"/>
        <v>0</v>
      </c>
      <c r="N2876">
        <f t="shared" si="177"/>
        <v>1</v>
      </c>
      <c r="O2876">
        <f t="shared" si="178"/>
        <v>10108.129999999999</v>
      </c>
      <c r="P2876">
        <f t="shared" si="179"/>
        <v>10108.129999999999</v>
      </c>
    </row>
    <row r="2877" spans="1:16" x14ac:dyDescent="0.2">
      <c r="A2877" s="3" t="s">
        <v>3313</v>
      </c>
      <c r="B2877" s="3" t="s">
        <v>159</v>
      </c>
      <c r="C2877" s="3" t="s">
        <v>679</v>
      </c>
      <c r="D2877" s="3" t="s">
        <v>33</v>
      </c>
      <c r="E2877" s="3" t="s">
        <v>60</v>
      </c>
      <c r="F2877" s="3">
        <v>14964.39</v>
      </c>
      <c r="G2877" s="3">
        <v>0</v>
      </c>
      <c r="H2877" s="3">
        <v>14964.39</v>
      </c>
      <c r="I2877" s="3" t="s">
        <v>29</v>
      </c>
      <c r="J2877" s="5">
        <v>1</v>
      </c>
      <c r="K2877" t="str">
        <f>_xlfn.XLOOKUP(D2877, dim_channels!A:A, dim_channels!C:C, "Not Found")</f>
        <v>OTA</v>
      </c>
      <c r="L2877" t="str">
        <f>_xlfn.XLOOKUP(D2877, dim_channels!A:A, dim_channels!B:B, "Not Found")</f>
        <v>Booking.com</v>
      </c>
      <c r="M2877">
        <f t="shared" si="176"/>
        <v>0</v>
      </c>
      <c r="N2877">
        <f t="shared" si="177"/>
        <v>1</v>
      </c>
      <c r="O2877">
        <f t="shared" si="178"/>
        <v>14964.39</v>
      </c>
      <c r="P2877">
        <f t="shared" si="179"/>
        <v>14964.39</v>
      </c>
    </row>
    <row r="2878" spans="1:16" x14ac:dyDescent="0.2">
      <c r="A2878" s="2" t="s">
        <v>3314</v>
      </c>
      <c r="B2878" s="2" t="s">
        <v>271</v>
      </c>
      <c r="C2878" s="2" t="s">
        <v>487</v>
      </c>
      <c r="D2878" s="2" t="s">
        <v>33</v>
      </c>
      <c r="E2878" s="2" t="s">
        <v>28</v>
      </c>
      <c r="F2878" s="2">
        <v>2540.54</v>
      </c>
      <c r="G2878" s="2">
        <v>381.08</v>
      </c>
      <c r="H2878" s="2">
        <v>2159.46</v>
      </c>
      <c r="I2878" s="2" t="s">
        <v>41</v>
      </c>
      <c r="J2878" s="4">
        <v>1.176470043436785</v>
      </c>
      <c r="K2878" t="str">
        <f>_xlfn.XLOOKUP(D2878, dim_channels!A:A, dim_channels!C:C, "Not Found")</f>
        <v>OTA</v>
      </c>
      <c r="L2878" t="str">
        <f>_xlfn.XLOOKUP(D2878, dim_channels!A:A, dim_channels!B:B, "Not Found")</f>
        <v>Booking.com</v>
      </c>
      <c r="M2878">
        <f t="shared" si="176"/>
        <v>1</v>
      </c>
      <c r="N2878">
        <f t="shared" si="177"/>
        <v>0</v>
      </c>
      <c r="O2878">
        <f t="shared" si="178"/>
        <v>0</v>
      </c>
      <c r="P2878">
        <f t="shared" si="179"/>
        <v>0</v>
      </c>
    </row>
    <row r="2879" spans="1:16" x14ac:dyDescent="0.2">
      <c r="A2879" s="3" t="s">
        <v>3315</v>
      </c>
      <c r="B2879" s="3" t="s">
        <v>433</v>
      </c>
      <c r="C2879" s="3" t="s">
        <v>107</v>
      </c>
      <c r="D2879" s="3" t="s">
        <v>114</v>
      </c>
      <c r="E2879" s="3" t="s">
        <v>46</v>
      </c>
      <c r="F2879" s="3">
        <v>6959.26</v>
      </c>
      <c r="G2879" s="3">
        <v>695.93</v>
      </c>
      <c r="H2879" s="3">
        <v>6263.33</v>
      </c>
      <c r="I2879" s="3" t="s">
        <v>29</v>
      </c>
      <c r="J2879" s="5">
        <v>1.111111820708792</v>
      </c>
      <c r="K2879" t="str">
        <f>_xlfn.XLOOKUP(D2879, dim_channels!A:A, dim_channels!C:C, "Not Found")</f>
        <v>Offline</v>
      </c>
      <c r="L2879" t="str">
        <f>_xlfn.XLOOKUP(D2879, dim_channels!A:A, dim_channels!B:B, "Not Found")</f>
        <v>Travel Agency</v>
      </c>
      <c r="M2879">
        <f t="shared" si="176"/>
        <v>0</v>
      </c>
      <c r="N2879">
        <f t="shared" si="177"/>
        <v>1</v>
      </c>
      <c r="O2879">
        <f t="shared" si="178"/>
        <v>6263.33</v>
      </c>
      <c r="P2879">
        <f t="shared" si="179"/>
        <v>6959.26</v>
      </c>
    </row>
    <row r="2880" spans="1:16" x14ac:dyDescent="0.2">
      <c r="A2880" s="2" t="s">
        <v>3316</v>
      </c>
      <c r="B2880" s="2" t="s">
        <v>485</v>
      </c>
      <c r="C2880" s="2" t="s">
        <v>297</v>
      </c>
      <c r="D2880" s="2" t="s">
        <v>33</v>
      </c>
      <c r="E2880" s="2" t="s">
        <v>34</v>
      </c>
      <c r="F2880" s="2">
        <v>4340</v>
      </c>
      <c r="G2880" s="2">
        <v>651</v>
      </c>
      <c r="H2880" s="2">
        <v>3689</v>
      </c>
      <c r="I2880" s="2" t="s">
        <v>29</v>
      </c>
      <c r="J2880" s="4">
        <v>1.1764705882352939</v>
      </c>
      <c r="K2880" t="str">
        <f>_xlfn.XLOOKUP(D2880, dim_channels!A:A, dim_channels!C:C, "Not Found")</f>
        <v>OTA</v>
      </c>
      <c r="L2880" t="str">
        <f>_xlfn.XLOOKUP(D2880, dim_channels!A:A, dim_channels!B:B, "Not Found")</f>
        <v>Booking.com</v>
      </c>
      <c r="M2880">
        <f t="shared" si="176"/>
        <v>0</v>
      </c>
      <c r="N2880">
        <f t="shared" si="177"/>
        <v>1</v>
      </c>
      <c r="O2880">
        <f t="shared" si="178"/>
        <v>3689</v>
      </c>
      <c r="P2880">
        <f t="shared" si="179"/>
        <v>4340</v>
      </c>
    </row>
    <row r="2881" spans="1:16" x14ac:dyDescent="0.2">
      <c r="A2881" s="3" t="s">
        <v>3317</v>
      </c>
      <c r="B2881" s="3" t="s">
        <v>1021</v>
      </c>
      <c r="C2881" s="3" t="s">
        <v>75</v>
      </c>
      <c r="D2881" s="3" t="s">
        <v>52</v>
      </c>
      <c r="E2881" s="3" t="s">
        <v>34</v>
      </c>
      <c r="F2881" s="3">
        <v>14840.78</v>
      </c>
      <c r="G2881" s="3">
        <v>1780.89</v>
      </c>
      <c r="H2881" s="3">
        <v>13059.89</v>
      </c>
      <c r="I2881" s="3" t="s">
        <v>29</v>
      </c>
      <c r="J2881" s="5">
        <v>1.136363323121405</v>
      </c>
      <c r="K2881" t="str">
        <f>_xlfn.XLOOKUP(D2881, dim_channels!A:A, dim_channels!C:C, "Not Found")</f>
        <v>OTA</v>
      </c>
      <c r="L2881" t="str">
        <f>_xlfn.XLOOKUP(D2881, dim_channels!A:A, dim_channels!B:B, "Not Found")</f>
        <v>Agoda</v>
      </c>
      <c r="M2881">
        <f t="shared" si="176"/>
        <v>0</v>
      </c>
      <c r="N2881">
        <f t="shared" si="177"/>
        <v>1</v>
      </c>
      <c r="O2881">
        <f t="shared" si="178"/>
        <v>13059.89</v>
      </c>
      <c r="P2881">
        <f t="shared" si="179"/>
        <v>14840.78</v>
      </c>
    </row>
    <row r="2882" spans="1:16" x14ac:dyDescent="0.2">
      <c r="A2882" s="2" t="s">
        <v>3318</v>
      </c>
      <c r="B2882" s="2" t="s">
        <v>492</v>
      </c>
      <c r="C2882" s="2" t="s">
        <v>917</v>
      </c>
      <c r="D2882" s="2" t="s">
        <v>114</v>
      </c>
      <c r="E2882" s="2" t="s">
        <v>115</v>
      </c>
      <c r="F2882" s="2">
        <v>9980.5499999999993</v>
      </c>
      <c r="G2882" s="2">
        <v>998.06</v>
      </c>
      <c r="H2882" s="2">
        <v>8982.49</v>
      </c>
      <c r="I2882" s="2" t="s">
        <v>29</v>
      </c>
      <c r="J2882" s="4">
        <v>1.111111729598363</v>
      </c>
      <c r="K2882" t="str">
        <f>_xlfn.XLOOKUP(D2882, dim_channels!A:A, dim_channels!C:C, "Not Found")</f>
        <v>Offline</v>
      </c>
      <c r="L2882" t="str">
        <f>_xlfn.XLOOKUP(D2882, dim_channels!A:A, dim_channels!B:B, "Not Found")</f>
        <v>Travel Agency</v>
      </c>
      <c r="M2882">
        <f t="shared" si="176"/>
        <v>0</v>
      </c>
      <c r="N2882">
        <f t="shared" si="177"/>
        <v>1</v>
      </c>
      <c r="O2882">
        <f t="shared" si="178"/>
        <v>8982.49</v>
      </c>
      <c r="P2882">
        <f t="shared" si="179"/>
        <v>9980.5499999999993</v>
      </c>
    </row>
    <row r="2883" spans="1:16" x14ac:dyDescent="0.2">
      <c r="A2883" s="3" t="s">
        <v>3319</v>
      </c>
      <c r="B2883" s="3" t="s">
        <v>145</v>
      </c>
      <c r="C2883" s="3" t="s">
        <v>303</v>
      </c>
      <c r="D2883" s="3" t="s">
        <v>169</v>
      </c>
      <c r="E2883" s="3" t="s">
        <v>46</v>
      </c>
      <c r="F2883" s="3">
        <v>23096.52</v>
      </c>
      <c r="G2883" s="3">
        <v>4619.3</v>
      </c>
      <c r="H2883" s="3">
        <v>18477.22</v>
      </c>
      <c r="I2883" s="3" t="s">
        <v>29</v>
      </c>
      <c r="J2883" s="5">
        <v>1.2499997293965219</v>
      </c>
      <c r="K2883" t="str">
        <f>_xlfn.XLOOKUP(D2883, dim_channels!A:A, dim_channels!C:C, "Not Found")</f>
        <v>GDS</v>
      </c>
      <c r="L2883" t="str">
        <f>_xlfn.XLOOKUP(D2883, dim_channels!A:A, dim_channels!B:B, "Not Found")</f>
        <v>GDS (Amadeus)</v>
      </c>
      <c r="M2883">
        <f t="shared" ref="M2883:M2946" si="180">IF(I2883="Cancelled",1,0)</f>
        <v>0</v>
      </c>
      <c r="N2883">
        <f t="shared" ref="N2883:N2946" si="181">IF(TRIM(UPPER(I2883))="CHECKED-OUT",1,0)</f>
        <v>1</v>
      </c>
      <c r="O2883">
        <f t="shared" ref="O2883:O2946" si="182">IF(TRIM(UPPER(I2883))="CHECKED-OUT",H2883,0)</f>
        <v>18477.22</v>
      </c>
      <c r="P2883">
        <f t="shared" ref="P2883:P2946" si="183">IF(TRIM(UPPER(I2883))="CHECKED-OUT",F2883,0)</f>
        <v>23096.52</v>
      </c>
    </row>
    <row r="2884" spans="1:16" x14ac:dyDescent="0.2">
      <c r="A2884" s="2" t="s">
        <v>3320</v>
      </c>
      <c r="B2884" s="2" t="s">
        <v>55</v>
      </c>
      <c r="C2884" s="2" t="s">
        <v>224</v>
      </c>
      <c r="D2884" s="2" t="s">
        <v>27</v>
      </c>
      <c r="E2884" s="2" t="s">
        <v>34</v>
      </c>
      <c r="F2884" s="2">
        <v>8978.49</v>
      </c>
      <c r="G2884" s="2">
        <v>1616.13</v>
      </c>
      <c r="H2884" s="2">
        <v>7362.36</v>
      </c>
      <c r="I2884" s="2" t="s">
        <v>56</v>
      </c>
      <c r="J2884" s="4">
        <v>1.2195124932766119</v>
      </c>
      <c r="K2884" t="str">
        <f>_xlfn.XLOOKUP(D2884, dim_channels!A:A, dim_channels!C:C, "Not Found")</f>
        <v>OTA</v>
      </c>
      <c r="L2884" t="str">
        <f>_xlfn.XLOOKUP(D2884, dim_channels!A:A, dim_channels!B:B, "Not Found")</f>
        <v>Expedia</v>
      </c>
      <c r="M2884">
        <f t="shared" si="180"/>
        <v>0</v>
      </c>
      <c r="N2884">
        <f t="shared" si="181"/>
        <v>0</v>
      </c>
      <c r="O2884">
        <f t="shared" si="182"/>
        <v>0</v>
      </c>
      <c r="P2884">
        <f t="shared" si="183"/>
        <v>0</v>
      </c>
    </row>
    <row r="2885" spans="1:16" x14ac:dyDescent="0.2">
      <c r="A2885" s="3" t="s">
        <v>3321</v>
      </c>
      <c r="B2885" s="3" t="s">
        <v>168</v>
      </c>
      <c r="C2885" s="3" t="s">
        <v>302</v>
      </c>
      <c r="D2885" s="3" t="s">
        <v>52</v>
      </c>
      <c r="E2885" s="3" t="s">
        <v>60</v>
      </c>
      <c r="F2885" s="3">
        <v>3405.59</v>
      </c>
      <c r="G2885" s="3">
        <v>0</v>
      </c>
      <c r="H2885" s="3">
        <v>3405.59</v>
      </c>
      <c r="I2885" s="3" t="s">
        <v>29</v>
      </c>
      <c r="J2885" s="5">
        <v>1</v>
      </c>
      <c r="K2885" t="str">
        <f>_xlfn.XLOOKUP(D2885, dim_channels!A:A, dim_channels!C:C, "Not Found")</f>
        <v>OTA</v>
      </c>
      <c r="L2885" t="str">
        <f>_xlfn.XLOOKUP(D2885, dim_channels!A:A, dim_channels!B:B, "Not Found")</f>
        <v>Agoda</v>
      </c>
      <c r="M2885">
        <f t="shared" si="180"/>
        <v>0</v>
      </c>
      <c r="N2885">
        <f t="shared" si="181"/>
        <v>1</v>
      </c>
      <c r="O2885">
        <f t="shared" si="182"/>
        <v>3405.59</v>
      </c>
      <c r="P2885">
        <f t="shared" si="183"/>
        <v>3405.59</v>
      </c>
    </row>
    <row r="2886" spans="1:16" x14ac:dyDescent="0.2">
      <c r="A2886" s="2" t="s">
        <v>3322</v>
      </c>
      <c r="B2886" s="2" t="s">
        <v>232</v>
      </c>
      <c r="C2886" s="2" t="s">
        <v>289</v>
      </c>
      <c r="D2886" s="2" t="s">
        <v>64</v>
      </c>
      <c r="E2886" s="2" t="s">
        <v>28</v>
      </c>
      <c r="F2886" s="2">
        <v>5022.1000000000004</v>
      </c>
      <c r="G2886" s="2">
        <v>0</v>
      </c>
      <c r="H2886" s="2">
        <v>5022.1000000000004</v>
      </c>
      <c r="I2886" s="2" t="s">
        <v>56</v>
      </c>
      <c r="J2886" s="4">
        <v>1</v>
      </c>
      <c r="K2886" t="str">
        <f>_xlfn.XLOOKUP(D2886, dim_channels!A:A, dim_channels!C:C, "Not Found")</f>
        <v>Direct</v>
      </c>
      <c r="L2886" t="str">
        <f>_xlfn.XLOOKUP(D2886, dim_channels!A:A, dim_channels!B:B, "Not Found")</f>
        <v>Direct Website</v>
      </c>
      <c r="M2886">
        <f t="shared" si="180"/>
        <v>0</v>
      </c>
      <c r="N2886">
        <f t="shared" si="181"/>
        <v>0</v>
      </c>
      <c r="O2886">
        <f t="shared" si="182"/>
        <v>0</v>
      </c>
      <c r="P2886">
        <f t="shared" si="183"/>
        <v>0</v>
      </c>
    </row>
    <row r="2887" spans="1:16" x14ac:dyDescent="0.2">
      <c r="A2887" s="3" t="s">
        <v>3323</v>
      </c>
      <c r="B2887" s="3" t="s">
        <v>312</v>
      </c>
      <c r="C2887" s="3" t="s">
        <v>224</v>
      </c>
      <c r="D2887" s="3" t="s">
        <v>33</v>
      </c>
      <c r="E2887" s="3" t="s">
        <v>28</v>
      </c>
      <c r="F2887" s="3">
        <v>5962.72</v>
      </c>
      <c r="G2887" s="3">
        <v>894.41</v>
      </c>
      <c r="H2887" s="3">
        <v>5068.3100000000004</v>
      </c>
      <c r="I2887" s="3" t="s">
        <v>41</v>
      </c>
      <c r="J2887" s="5">
        <v>1.176471052481004</v>
      </c>
      <c r="K2887" t="str">
        <f>_xlfn.XLOOKUP(D2887, dim_channels!A:A, dim_channels!C:C, "Not Found")</f>
        <v>OTA</v>
      </c>
      <c r="L2887" t="str">
        <f>_xlfn.XLOOKUP(D2887, dim_channels!A:A, dim_channels!B:B, "Not Found")</f>
        <v>Booking.com</v>
      </c>
      <c r="M2887">
        <f t="shared" si="180"/>
        <v>1</v>
      </c>
      <c r="N2887">
        <f t="shared" si="181"/>
        <v>0</v>
      </c>
      <c r="O2887">
        <f t="shared" si="182"/>
        <v>0</v>
      </c>
      <c r="P2887">
        <f t="shared" si="183"/>
        <v>0</v>
      </c>
    </row>
    <row r="2888" spans="1:16" x14ac:dyDescent="0.2">
      <c r="A2888" s="2" t="s">
        <v>3324</v>
      </c>
      <c r="B2888" s="2" t="s">
        <v>219</v>
      </c>
      <c r="C2888" s="2" t="s">
        <v>380</v>
      </c>
      <c r="D2888" s="2" t="s">
        <v>27</v>
      </c>
      <c r="E2888" s="2" t="s">
        <v>60</v>
      </c>
      <c r="F2888" s="2">
        <v>6028.59</v>
      </c>
      <c r="G2888" s="2">
        <v>0</v>
      </c>
      <c r="H2888" s="2">
        <v>6028.59</v>
      </c>
      <c r="I2888" s="2" t="s">
        <v>41</v>
      </c>
      <c r="J2888" s="4">
        <v>1</v>
      </c>
      <c r="K2888" t="str">
        <f>_xlfn.XLOOKUP(D2888, dim_channels!A:A, dim_channels!C:C, "Not Found")</f>
        <v>OTA</v>
      </c>
      <c r="L2888" t="str">
        <f>_xlfn.XLOOKUP(D2888, dim_channels!A:A, dim_channels!B:B, "Not Found")</f>
        <v>Expedia</v>
      </c>
      <c r="M2888">
        <f t="shared" si="180"/>
        <v>1</v>
      </c>
      <c r="N2888">
        <f t="shared" si="181"/>
        <v>0</v>
      </c>
      <c r="O2888">
        <f t="shared" si="182"/>
        <v>0</v>
      </c>
      <c r="P2888">
        <f t="shared" si="183"/>
        <v>0</v>
      </c>
    </row>
    <row r="2889" spans="1:16" x14ac:dyDescent="0.2">
      <c r="A2889" s="3" t="s">
        <v>3325</v>
      </c>
      <c r="B2889" s="3" t="s">
        <v>1021</v>
      </c>
      <c r="C2889" s="3" t="s">
        <v>262</v>
      </c>
      <c r="D2889" s="3" t="s">
        <v>33</v>
      </c>
      <c r="E2889" s="3" t="s">
        <v>34</v>
      </c>
      <c r="F2889" s="3">
        <v>6965.74</v>
      </c>
      <c r="G2889" s="3">
        <v>1044.8599999999999</v>
      </c>
      <c r="H2889" s="3">
        <v>5920.88</v>
      </c>
      <c r="I2889" s="3" t="s">
        <v>29</v>
      </c>
      <c r="J2889" s="5">
        <v>1.1764703895366899</v>
      </c>
      <c r="K2889" t="str">
        <f>_xlfn.XLOOKUP(D2889, dim_channels!A:A, dim_channels!C:C, "Not Found")</f>
        <v>OTA</v>
      </c>
      <c r="L2889" t="str">
        <f>_xlfn.XLOOKUP(D2889, dim_channels!A:A, dim_channels!B:B, "Not Found")</f>
        <v>Booking.com</v>
      </c>
      <c r="M2889">
        <f t="shared" si="180"/>
        <v>0</v>
      </c>
      <c r="N2889">
        <f t="shared" si="181"/>
        <v>1</v>
      </c>
      <c r="O2889">
        <f t="shared" si="182"/>
        <v>5920.88</v>
      </c>
      <c r="P2889">
        <f t="shared" si="183"/>
        <v>6965.74</v>
      </c>
    </row>
    <row r="2890" spans="1:16" x14ac:dyDescent="0.2">
      <c r="A2890" s="2" t="s">
        <v>3326</v>
      </c>
      <c r="B2890" s="2" t="s">
        <v>92</v>
      </c>
      <c r="C2890" s="2" t="s">
        <v>303</v>
      </c>
      <c r="D2890" s="2" t="s">
        <v>45</v>
      </c>
      <c r="E2890" s="2" t="s">
        <v>46</v>
      </c>
      <c r="F2890" s="2">
        <v>3307.09</v>
      </c>
      <c r="G2890" s="2">
        <v>165.35</v>
      </c>
      <c r="H2890" s="2">
        <v>3141.74</v>
      </c>
      <c r="I2890" s="2" t="s">
        <v>41</v>
      </c>
      <c r="J2890" s="4">
        <v>1.0526300712344121</v>
      </c>
      <c r="K2890" t="str">
        <f>_xlfn.XLOOKUP(D2890, dim_channels!A:A, dim_channels!C:C, "Not Found")</f>
        <v>Corporate</v>
      </c>
      <c r="L2890" t="str">
        <f>_xlfn.XLOOKUP(D2890, dim_channels!A:A, dim_channels!B:B, "Not Found")</f>
        <v>Corporate Direct</v>
      </c>
      <c r="M2890">
        <f t="shared" si="180"/>
        <v>1</v>
      </c>
      <c r="N2890">
        <f t="shared" si="181"/>
        <v>0</v>
      </c>
      <c r="O2890">
        <f t="shared" si="182"/>
        <v>0</v>
      </c>
      <c r="P2890">
        <f t="shared" si="183"/>
        <v>0</v>
      </c>
    </row>
    <row r="2891" spans="1:16" x14ac:dyDescent="0.2">
      <c r="A2891" s="3" t="s">
        <v>3327</v>
      </c>
      <c r="B2891" s="3" t="s">
        <v>1021</v>
      </c>
      <c r="C2891" s="3" t="s">
        <v>626</v>
      </c>
      <c r="D2891" s="3" t="s">
        <v>64</v>
      </c>
      <c r="E2891" s="3" t="s">
        <v>34</v>
      </c>
      <c r="F2891" s="3">
        <v>6355.48</v>
      </c>
      <c r="G2891" s="3">
        <v>0</v>
      </c>
      <c r="H2891" s="3">
        <v>6355.48</v>
      </c>
      <c r="I2891" s="3" t="s">
        <v>29</v>
      </c>
      <c r="J2891" s="5">
        <v>1</v>
      </c>
      <c r="K2891" t="str">
        <f>_xlfn.XLOOKUP(D2891, dim_channels!A:A, dim_channels!C:C, "Not Found")</f>
        <v>Direct</v>
      </c>
      <c r="L2891" t="str">
        <f>_xlfn.XLOOKUP(D2891, dim_channels!A:A, dim_channels!B:B, "Not Found")</f>
        <v>Direct Website</v>
      </c>
      <c r="M2891">
        <f t="shared" si="180"/>
        <v>0</v>
      </c>
      <c r="N2891">
        <f t="shared" si="181"/>
        <v>1</v>
      </c>
      <c r="O2891">
        <f t="shared" si="182"/>
        <v>6355.48</v>
      </c>
      <c r="P2891">
        <f t="shared" si="183"/>
        <v>6355.48</v>
      </c>
    </row>
    <row r="2892" spans="1:16" x14ac:dyDescent="0.2">
      <c r="A2892" s="2" t="s">
        <v>3328</v>
      </c>
      <c r="B2892" s="2" t="s">
        <v>101</v>
      </c>
      <c r="C2892" s="2" t="s">
        <v>1048</v>
      </c>
      <c r="D2892" s="2" t="s">
        <v>52</v>
      </c>
      <c r="E2892" s="2" t="s">
        <v>60</v>
      </c>
      <c r="F2892" s="2">
        <v>5256.89</v>
      </c>
      <c r="G2892" s="2">
        <v>0</v>
      </c>
      <c r="H2892" s="2">
        <v>5256.89</v>
      </c>
      <c r="I2892" s="2" t="s">
        <v>41</v>
      </c>
      <c r="J2892" s="4">
        <v>1</v>
      </c>
      <c r="K2892" t="str">
        <f>_xlfn.XLOOKUP(D2892, dim_channels!A:A, dim_channels!C:C, "Not Found")</f>
        <v>OTA</v>
      </c>
      <c r="L2892" t="str">
        <f>_xlfn.XLOOKUP(D2892, dim_channels!A:A, dim_channels!B:B, "Not Found")</f>
        <v>Agoda</v>
      </c>
      <c r="M2892">
        <f t="shared" si="180"/>
        <v>1</v>
      </c>
      <c r="N2892">
        <f t="shared" si="181"/>
        <v>0</v>
      </c>
      <c r="O2892">
        <f t="shared" si="182"/>
        <v>0</v>
      </c>
      <c r="P2892">
        <f t="shared" si="183"/>
        <v>0</v>
      </c>
    </row>
    <row r="2893" spans="1:16" x14ac:dyDescent="0.2">
      <c r="A2893" s="3" t="s">
        <v>3329</v>
      </c>
      <c r="B2893" s="3" t="s">
        <v>1101</v>
      </c>
      <c r="C2893" s="3" t="s">
        <v>781</v>
      </c>
      <c r="D2893" s="3" t="s">
        <v>64</v>
      </c>
      <c r="E2893" s="3" t="s">
        <v>34</v>
      </c>
      <c r="F2893" s="3">
        <v>7005.34</v>
      </c>
      <c r="G2893" s="3">
        <v>0</v>
      </c>
      <c r="H2893" s="3">
        <v>7005.34</v>
      </c>
      <c r="I2893" s="3" t="s">
        <v>29</v>
      </c>
      <c r="J2893" s="5">
        <v>1</v>
      </c>
      <c r="K2893" t="str">
        <f>_xlfn.XLOOKUP(D2893, dim_channels!A:A, dim_channels!C:C, "Not Found")</f>
        <v>Direct</v>
      </c>
      <c r="L2893" t="str">
        <f>_xlfn.XLOOKUP(D2893, dim_channels!A:A, dim_channels!B:B, "Not Found")</f>
        <v>Direct Website</v>
      </c>
      <c r="M2893">
        <f t="shared" si="180"/>
        <v>0</v>
      </c>
      <c r="N2893">
        <f t="shared" si="181"/>
        <v>1</v>
      </c>
      <c r="O2893">
        <f t="shared" si="182"/>
        <v>7005.34</v>
      </c>
      <c r="P2893">
        <f t="shared" si="183"/>
        <v>7005.34</v>
      </c>
    </row>
    <row r="2894" spans="1:16" x14ac:dyDescent="0.2">
      <c r="A2894" s="2" t="s">
        <v>3330</v>
      </c>
      <c r="B2894" s="2" t="s">
        <v>465</v>
      </c>
      <c r="C2894" s="2" t="s">
        <v>460</v>
      </c>
      <c r="D2894" s="2" t="s">
        <v>169</v>
      </c>
      <c r="E2894" s="2" t="s">
        <v>46</v>
      </c>
      <c r="F2894" s="2">
        <v>13555.03</v>
      </c>
      <c r="G2894" s="2">
        <v>2711.01</v>
      </c>
      <c r="H2894" s="2">
        <v>10844.02</v>
      </c>
      <c r="I2894" s="2" t="s">
        <v>29</v>
      </c>
      <c r="J2894" s="4">
        <v>1.25000046108362</v>
      </c>
      <c r="K2894" t="str">
        <f>_xlfn.XLOOKUP(D2894, dim_channels!A:A, dim_channels!C:C, "Not Found")</f>
        <v>GDS</v>
      </c>
      <c r="L2894" t="str">
        <f>_xlfn.XLOOKUP(D2894, dim_channels!A:A, dim_channels!B:B, "Not Found")</f>
        <v>GDS (Amadeus)</v>
      </c>
      <c r="M2894">
        <f t="shared" si="180"/>
        <v>0</v>
      </c>
      <c r="N2894">
        <f t="shared" si="181"/>
        <v>1</v>
      </c>
      <c r="O2894">
        <f t="shared" si="182"/>
        <v>10844.02</v>
      </c>
      <c r="P2894">
        <f t="shared" si="183"/>
        <v>13555.03</v>
      </c>
    </row>
    <row r="2895" spans="1:16" x14ac:dyDescent="0.2">
      <c r="A2895" s="3" t="s">
        <v>3331</v>
      </c>
      <c r="B2895" s="3" t="s">
        <v>184</v>
      </c>
      <c r="C2895" s="3" t="s">
        <v>91</v>
      </c>
      <c r="D2895" s="3" t="s">
        <v>52</v>
      </c>
      <c r="E2895" s="3" t="s">
        <v>60</v>
      </c>
      <c r="F2895" s="3">
        <v>13224.67</v>
      </c>
      <c r="G2895" s="3">
        <v>0</v>
      </c>
      <c r="H2895" s="3">
        <v>13224.67</v>
      </c>
      <c r="I2895" s="3" t="s">
        <v>29</v>
      </c>
      <c r="J2895" s="5">
        <v>1</v>
      </c>
      <c r="K2895" t="str">
        <f>_xlfn.XLOOKUP(D2895, dim_channels!A:A, dim_channels!C:C, "Not Found")</f>
        <v>OTA</v>
      </c>
      <c r="L2895" t="str">
        <f>_xlfn.XLOOKUP(D2895, dim_channels!A:A, dim_channels!B:B, "Not Found")</f>
        <v>Agoda</v>
      </c>
      <c r="M2895">
        <f t="shared" si="180"/>
        <v>0</v>
      </c>
      <c r="N2895">
        <f t="shared" si="181"/>
        <v>1</v>
      </c>
      <c r="O2895">
        <f t="shared" si="182"/>
        <v>13224.67</v>
      </c>
      <c r="P2895">
        <f t="shared" si="183"/>
        <v>13224.67</v>
      </c>
    </row>
    <row r="2896" spans="1:16" x14ac:dyDescent="0.2">
      <c r="A2896" s="2" t="s">
        <v>3332</v>
      </c>
      <c r="B2896" s="2" t="s">
        <v>126</v>
      </c>
      <c r="C2896" s="2" t="s">
        <v>449</v>
      </c>
      <c r="D2896" s="2" t="s">
        <v>45</v>
      </c>
      <c r="E2896" s="2" t="s">
        <v>46</v>
      </c>
      <c r="F2896" s="2">
        <v>2355.4699999999998</v>
      </c>
      <c r="G2896" s="2">
        <v>117.77</v>
      </c>
      <c r="H2896" s="2">
        <v>2237.6999999999998</v>
      </c>
      <c r="I2896" s="2" t="s">
        <v>41</v>
      </c>
      <c r="J2896" s="4">
        <v>1.0526299325199979</v>
      </c>
      <c r="K2896" t="str">
        <f>_xlfn.XLOOKUP(D2896, dim_channels!A:A, dim_channels!C:C, "Not Found")</f>
        <v>Corporate</v>
      </c>
      <c r="L2896" t="str">
        <f>_xlfn.XLOOKUP(D2896, dim_channels!A:A, dim_channels!B:B, "Not Found")</f>
        <v>Corporate Direct</v>
      </c>
      <c r="M2896">
        <f t="shared" si="180"/>
        <v>1</v>
      </c>
      <c r="N2896">
        <f t="shared" si="181"/>
        <v>0</v>
      </c>
      <c r="O2896">
        <f t="shared" si="182"/>
        <v>0</v>
      </c>
      <c r="P2896">
        <f t="shared" si="183"/>
        <v>0</v>
      </c>
    </row>
    <row r="2897" spans="1:16" x14ac:dyDescent="0.2">
      <c r="A2897" s="3" t="s">
        <v>3333</v>
      </c>
      <c r="B2897" s="3" t="s">
        <v>66</v>
      </c>
      <c r="C2897" s="3" t="s">
        <v>136</v>
      </c>
      <c r="D2897" s="3" t="s">
        <v>27</v>
      </c>
      <c r="E2897" s="3" t="s">
        <v>28</v>
      </c>
      <c r="F2897" s="3">
        <v>6735.57</v>
      </c>
      <c r="G2897" s="3">
        <v>1212.4000000000001</v>
      </c>
      <c r="H2897" s="3">
        <v>5523.17</v>
      </c>
      <c r="I2897" s="3" t="s">
        <v>41</v>
      </c>
      <c r="J2897" s="5">
        <v>1.219511621043712</v>
      </c>
      <c r="K2897" t="str">
        <f>_xlfn.XLOOKUP(D2897, dim_channels!A:A, dim_channels!C:C, "Not Found")</f>
        <v>OTA</v>
      </c>
      <c r="L2897" t="str">
        <f>_xlfn.XLOOKUP(D2897, dim_channels!A:A, dim_channels!B:B, "Not Found")</f>
        <v>Expedia</v>
      </c>
      <c r="M2897">
        <f t="shared" si="180"/>
        <v>1</v>
      </c>
      <c r="N2897">
        <f t="shared" si="181"/>
        <v>0</v>
      </c>
      <c r="O2897">
        <f t="shared" si="182"/>
        <v>0</v>
      </c>
      <c r="P2897">
        <f t="shared" si="183"/>
        <v>0</v>
      </c>
    </row>
    <row r="2898" spans="1:16" x14ac:dyDescent="0.2">
      <c r="A2898" s="2" t="s">
        <v>3334</v>
      </c>
      <c r="B2898" s="2" t="s">
        <v>1234</v>
      </c>
      <c r="C2898" s="2" t="s">
        <v>310</v>
      </c>
      <c r="D2898" s="2" t="s">
        <v>206</v>
      </c>
      <c r="E2898" s="2" t="s">
        <v>207</v>
      </c>
      <c r="F2898" s="2">
        <v>3240.95</v>
      </c>
      <c r="G2898" s="2">
        <v>0</v>
      </c>
      <c r="H2898" s="2">
        <v>3240.95</v>
      </c>
      <c r="I2898" s="2" t="s">
        <v>29</v>
      </c>
      <c r="J2898" s="4">
        <v>1</v>
      </c>
      <c r="K2898" t="str">
        <f>_xlfn.XLOOKUP(D2898, dim_channels!A:A, dim_channels!C:C, "Not Found")</f>
        <v>Direct</v>
      </c>
      <c r="L2898" t="str">
        <f>_xlfn.XLOOKUP(D2898, dim_channels!A:A, dim_channels!B:B, "Not Found")</f>
        <v>Walk-in</v>
      </c>
      <c r="M2898">
        <f t="shared" si="180"/>
        <v>0</v>
      </c>
      <c r="N2898">
        <f t="shared" si="181"/>
        <v>1</v>
      </c>
      <c r="O2898">
        <f t="shared" si="182"/>
        <v>3240.95</v>
      </c>
      <c r="P2898">
        <f t="shared" si="183"/>
        <v>3240.95</v>
      </c>
    </row>
    <row r="2899" spans="1:16" x14ac:dyDescent="0.2">
      <c r="A2899" s="3" t="s">
        <v>3335</v>
      </c>
      <c r="B2899" s="3" t="s">
        <v>1275</v>
      </c>
      <c r="C2899" s="3" t="s">
        <v>558</v>
      </c>
      <c r="D2899" s="3" t="s">
        <v>52</v>
      </c>
      <c r="E2899" s="3" t="s">
        <v>60</v>
      </c>
      <c r="F2899" s="3">
        <v>2179.4299999999998</v>
      </c>
      <c r="G2899" s="3">
        <v>0</v>
      </c>
      <c r="H2899" s="3">
        <v>2179.4299999999998</v>
      </c>
      <c r="I2899" s="3" t="s">
        <v>29</v>
      </c>
      <c r="J2899" s="5">
        <v>1</v>
      </c>
      <c r="K2899" t="str">
        <f>_xlfn.XLOOKUP(D2899, dim_channels!A:A, dim_channels!C:C, "Not Found")</f>
        <v>OTA</v>
      </c>
      <c r="L2899" t="str">
        <f>_xlfn.XLOOKUP(D2899, dim_channels!A:A, dim_channels!B:B, "Not Found")</f>
        <v>Agoda</v>
      </c>
      <c r="M2899">
        <f t="shared" si="180"/>
        <v>0</v>
      </c>
      <c r="N2899">
        <f t="shared" si="181"/>
        <v>1</v>
      </c>
      <c r="O2899">
        <f t="shared" si="182"/>
        <v>2179.4299999999998</v>
      </c>
      <c r="P2899">
        <f t="shared" si="183"/>
        <v>2179.4299999999998</v>
      </c>
    </row>
    <row r="2900" spans="1:16" x14ac:dyDescent="0.2">
      <c r="A2900" s="2" t="s">
        <v>3336</v>
      </c>
      <c r="B2900" s="2" t="s">
        <v>471</v>
      </c>
      <c r="C2900" s="2" t="s">
        <v>917</v>
      </c>
      <c r="D2900" s="2" t="s">
        <v>169</v>
      </c>
      <c r="E2900" s="2" t="s">
        <v>46</v>
      </c>
      <c r="F2900" s="2">
        <v>10775.75</v>
      </c>
      <c r="G2900" s="2">
        <v>2155.15</v>
      </c>
      <c r="H2900" s="2">
        <v>8620.6</v>
      </c>
      <c r="I2900" s="2" t="s">
        <v>56</v>
      </c>
      <c r="J2900" s="4">
        <v>1.25</v>
      </c>
      <c r="K2900" t="str">
        <f>_xlfn.XLOOKUP(D2900, dim_channels!A:A, dim_channels!C:C, "Not Found")</f>
        <v>GDS</v>
      </c>
      <c r="L2900" t="str">
        <f>_xlfn.XLOOKUP(D2900, dim_channels!A:A, dim_channels!B:B, "Not Found")</f>
        <v>GDS (Amadeus)</v>
      </c>
      <c r="M2900">
        <f t="shared" si="180"/>
        <v>0</v>
      </c>
      <c r="N2900">
        <f t="shared" si="181"/>
        <v>0</v>
      </c>
      <c r="O2900">
        <f t="shared" si="182"/>
        <v>0</v>
      </c>
      <c r="P2900">
        <f t="shared" si="183"/>
        <v>0</v>
      </c>
    </row>
    <row r="2901" spans="1:16" x14ac:dyDescent="0.2">
      <c r="A2901" s="3" t="s">
        <v>3337</v>
      </c>
      <c r="B2901" s="3" t="s">
        <v>891</v>
      </c>
      <c r="C2901" s="3" t="s">
        <v>72</v>
      </c>
      <c r="D2901" s="3" t="s">
        <v>52</v>
      </c>
      <c r="E2901" s="3" t="s">
        <v>34</v>
      </c>
      <c r="F2901" s="3">
        <v>9074.74</v>
      </c>
      <c r="G2901" s="3">
        <v>1088.97</v>
      </c>
      <c r="H2901" s="3">
        <v>7985.77</v>
      </c>
      <c r="I2901" s="3" t="s">
        <v>29</v>
      </c>
      <c r="J2901" s="5">
        <v>1.136363807121918</v>
      </c>
      <c r="K2901" t="str">
        <f>_xlfn.XLOOKUP(D2901, dim_channels!A:A, dim_channels!C:C, "Not Found")</f>
        <v>OTA</v>
      </c>
      <c r="L2901" t="str">
        <f>_xlfn.XLOOKUP(D2901, dim_channels!A:A, dim_channels!B:B, "Not Found")</f>
        <v>Agoda</v>
      </c>
      <c r="M2901">
        <f t="shared" si="180"/>
        <v>0</v>
      </c>
      <c r="N2901">
        <f t="shared" si="181"/>
        <v>1</v>
      </c>
      <c r="O2901">
        <f t="shared" si="182"/>
        <v>7985.77</v>
      </c>
      <c r="P2901">
        <f t="shared" si="183"/>
        <v>9074.74</v>
      </c>
    </row>
    <row r="2902" spans="1:16" x14ac:dyDescent="0.2">
      <c r="A2902" s="2" t="s">
        <v>3338</v>
      </c>
      <c r="B2902" s="2" t="s">
        <v>155</v>
      </c>
      <c r="C2902" s="2" t="s">
        <v>107</v>
      </c>
      <c r="D2902" s="2" t="s">
        <v>33</v>
      </c>
      <c r="E2902" s="2" t="s">
        <v>34</v>
      </c>
      <c r="F2902" s="2">
        <v>2658.42</v>
      </c>
      <c r="G2902" s="2">
        <v>398.76</v>
      </c>
      <c r="H2902" s="2">
        <v>2259.66</v>
      </c>
      <c r="I2902" s="2" t="s">
        <v>29</v>
      </c>
      <c r="J2902" s="4">
        <v>1.176469026313693</v>
      </c>
      <c r="K2902" t="str">
        <f>_xlfn.XLOOKUP(D2902, dim_channels!A:A, dim_channels!C:C, "Not Found")</f>
        <v>OTA</v>
      </c>
      <c r="L2902" t="str">
        <f>_xlfn.XLOOKUP(D2902, dim_channels!A:A, dim_channels!B:B, "Not Found")</f>
        <v>Booking.com</v>
      </c>
      <c r="M2902">
        <f t="shared" si="180"/>
        <v>0</v>
      </c>
      <c r="N2902">
        <f t="shared" si="181"/>
        <v>1</v>
      </c>
      <c r="O2902">
        <f t="shared" si="182"/>
        <v>2259.66</v>
      </c>
      <c r="P2902">
        <f t="shared" si="183"/>
        <v>2658.42</v>
      </c>
    </row>
    <row r="2903" spans="1:16" x14ac:dyDescent="0.2">
      <c r="A2903" s="3" t="s">
        <v>3339</v>
      </c>
      <c r="B2903" s="3" t="s">
        <v>100</v>
      </c>
      <c r="C2903" s="3" t="s">
        <v>67</v>
      </c>
      <c r="D2903" s="3" t="s">
        <v>52</v>
      </c>
      <c r="E2903" s="3" t="s">
        <v>60</v>
      </c>
      <c r="F2903" s="3">
        <v>13969.3</v>
      </c>
      <c r="G2903" s="3">
        <v>0</v>
      </c>
      <c r="H2903" s="3">
        <v>13969.3</v>
      </c>
      <c r="I2903" s="3" t="s">
        <v>29</v>
      </c>
      <c r="J2903" s="5">
        <v>1</v>
      </c>
      <c r="K2903" t="str">
        <f>_xlfn.XLOOKUP(D2903, dim_channels!A:A, dim_channels!C:C, "Not Found")</f>
        <v>OTA</v>
      </c>
      <c r="L2903" t="str">
        <f>_xlfn.XLOOKUP(D2903, dim_channels!A:A, dim_channels!B:B, "Not Found")</f>
        <v>Agoda</v>
      </c>
      <c r="M2903">
        <f t="shared" si="180"/>
        <v>0</v>
      </c>
      <c r="N2903">
        <f t="shared" si="181"/>
        <v>1</v>
      </c>
      <c r="O2903">
        <f t="shared" si="182"/>
        <v>13969.3</v>
      </c>
      <c r="P2903">
        <f t="shared" si="183"/>
        <v>13969.3</v>
      </c>
    </row>
    <row r="2904" spans="1:16" x14ac:dyDescent="0.2">
      <c r="A2904" s="2" t="s">
        <v>3340</v>
      </c>
      <c r="B2904" s="2" t="s">
        <v>266</v>
      </c>
      <c r="C2904" s="2" t="s">
        <v>37</v>
      </c>
      <c r="D2904" s="2" t="s">
        <v>64</v>
      </c>
      <c r="E2904" s="2" t="s">
        <v>115</v>
      </c>
      <c r="F2904" s="2">
        <v>8541.15</v>
      </c>
      <c r="G2904" s="2">
        <v>0</v>
      </c>
      <c r="H2904" s="2">
        <v>8541.15</v>
      </c>
      <c r="I2904" s="2" t="s">
        <v>41</v>
      </c>
      <c r="J2904" s="4">
        <v>1</v>
      </c>
      <c r="K2904" t="str">
        <f>_xlfn.XLOOKUP(D2904, dim_channels!A:A, dim_channels!C:C, "Not Found")</f>
        <v>Direct</v>
      </c>
      <c r="L2904" t="str">
        <f>_xlfn.XLOOKUP(D2904, dim_channels!A:A, dim_channels!B:B, "Not Found")</f>
        <v>Direct Website</v>
      </c>
      <c r="M2904">
        <f t="shared" si="180"/>
        <v>1</v>
      </c>
      <c r="N2904">
        <f t="shared" si="181"/>
        <v>0</v>
      </c>
      <c r="O2904">
        <f t="shared" si="182"/>
        <v>0</v>
      </c>
      <c r="P2904">
        <f t="shared" si="183"/>
        <v>0</v>
      </c>
    </row>
    <row r="2905" spans="1:16" x14ac:dyDescent="0.2">
      <c r="A2905" s="3" t="s">
        <v>3341</v>
      </c>
      <c r="B2905" s="3" t="s">
        <v>299</v>
      </c>
      <c r="C2905" s="3" t="s">
        <v>597</v>
      </c>
      <c r="D2905" s="3" t="s">
        <v>45</v>
      </c>
      <c r="E2905" s="3" t="s">
        <v>46</v>
      </c>
      <c r="F2905" s="3">
        <v>22824.37</v>
      </c>
      <c r="G2905" s="3">
        <v>1141.22</v>
      </c>
      <c r="H2905" s="3">
        <v>21683.15</v>
      </c>
      <c r="I2905" s="3" t="s">
        <v>29</v>
      </c>
      <c r="J2905" s="5">
        <v>1.052631651766464</v>
      </c>
      <c r="K2905" t="str">
        <f>_xlfn.XLOOKUP(D2905, dim_channels!A:A, dim_channels!C:C, "Not Found")</f>
        <v>Corporate</v>
      </c>
      <c r="L2905" t="str">
        <f>_xlfn.XLOOKUP(D2905, dim_channels!A:A, dim_channels!B:B, "Not Found")</f>
        <v>Corporate Direct</v>
      </c>
      <c r="M2905">
        <f t="shared" si="180"/>
        <v>0</v>
      </c>
      <c r="N2905">
        <f t="shared" si="181"/>
        <v>1</v>
      </c>
      <c r="O2905">
        <f t="shared" si="182"/>
        <v>21683.15</v>
      </c>
      <c r="P2905">
        <f t="shared" si="183"/>
        <v>22824.37</v>
      </c>
    </row>
    <row r="2906" spans="1:16" x14ac:dyDescent="0.2">
      <c r="A2906" s="2" t="s">
        <v>3342</v>
      </c>
      <c r="B2906" s="2" t="s">
        <v>679</v>
      </c>
      <c r="C2906" s="2" t="s">
        <v>679</v>
      </c>
      <c r="D2906" s="2" t="s">
        <v>114</v>
      </c>
      <c r="E2906" s="2" t="s">
        <v>46</v>
      </c>
      <c r="F2906" s="2">
        <v>10592.68</v>
      </c>
      <c r="G2906" s="2">
        <v>1059.27</v>
      </c>
      <c r="H2906" s="2">
        <v>9533.41</v>
      </c>
      <c r="I2906" s="2" t="s">
        <v>29</v>
      </c>
      <c r="J2906" s="4">
        <v>1.11111134420947</v>
      </c>
      <c r="K2906" t="str">
        <f>_xlfn.XLOOKUP(D2906, dim_channels!A:A, dim_channels!C:C, "Not Found")</f>
        <v>Offline</v>
      </c>
      <c r="L2906" t="str">
        <f>_xlfn.XLOOKUP(D2906, dim_channels!A:A, dim_channels!B:B, "Not Found")</f>
        <v>Travel Agency</v>
      </c>
      <c r="M2906">
        <f t="shared" si="180"/>
        <v>0</v>
      </c>
      <c r="N2906">
        <f t="shared" si="181"/>
        <v>1</v>
      </c>
      <c r="O2906">
        <f t="shared" si="182"/>
        <v>9533.41</v>
      </c>
      <c r="P2906">
        <f t="shared" si="183"/>
        <v>10592.68</v>
      </c>
    </row>
    <row r="2907" spans="1:16" x14ac:dyDescent="0.2">
      <c r="A2907" s="3" t="s">
        <v>3343</v>
      </c>
      <c r="B2907" s="3" t="s">
        <v>626</v>
      </c>
      <c r="C2907" s="3" t="s">
        <v>435</v>
      </c>
      <c r="D2907" s="3" t="s">
        <v>52</v>
      </c>
      <c r="E2907" s="3" t="s">
        <v>60</v>
      </c>
      <c r="F2907" s="3">
        <v>7982.9</v>
      </c>
      <c r="G2907" s="3">
        <v>0</v>
      </c>
      <c r="H2907" s="3">
        <v>7982.9</v>
      </c>
      <c r="I2907" s="3" t="s">
        <v>29</v>
      </c>
      <c r="J2907" s="5">
        <v>1</v>
      </c>
      <c r="K2907" t="str">
        <f>_xlfn.XLOOKUP(D2907, dim_channels!A:A, dim_channels!C:C, "Not Found")</f>
        <v>OTA</v>
      </c>
      <c r="L2907" t="str">
        <f>_xlfn.XLOOKUP(D2907, dim_channels!A:A, dim_channels!B:B, "Not Found")</f>
        <v>Agoda</v>
      </c>
      <c r="M2907">
        <f t="shared" si="180"/>
        <v>0</v>
      </c>
      <c r="N2907">
        <f t="shared" si="181"/>
        <v>1</v>
      </c>
      <c r="O2907">
        <f t="shared" si="182"/>
        <v>7982.9</v>
      </c>
      <c r="P2907">
        <f t="shared" si="183"/>
        <v>7982.9</v>
      </c>
    </row>
    <row r="2908" spans="1:16" x14ac:dyDescent="0.2">
      <c r="A2908" s="2" t="s">
        <v>3344</v>
      </c>
      <c r="B2908" s="2" t="s">
        <v>423</v>
      </c>
      <c r="C2908" s="2" t="s">
        <v>73</v>
      </c>
      <c r="D2908" s="2" t="s">
        <v>114</v>
      </c>
      <c r="E2908" s="2" t="s">
        <v>46</v>
      </c>
      <c r="F2908" s="2">
        <v>3652.48</v>
      </c>
      <c r="G2908" s="2">
        <v>365.25</v>
      </c>
      <c r="H2908" s="2">
        <v>3287.23</v>
      </c>
      <c r="I2908" s="2" t="s">
        <v>56</v>
      </c>
      <c r="J2908" s="4">
        <v>1.111111787127764</v>
      </c>
      <c r="K2908" t="str">
        <f>_xlfn.XLOOKUP(D2908, dim_channels!A:A, dim_channels!C:C, "Not Found")</f>
        <v>Offline</v>
      </c>
      <c r="L2908" t="str">
        <f>_xlfn.XLOOKUP(D2908, dim_channels!A:A, dim_channels!B:B, "Not Found")</f>
        <v>Travel Agency</v>
      </c>
      <c r="M2908">
        <f t="shared" si="180"/>
        <v>0</v>
      </c>
      <c r="N2908">
        <f t="shared" si="181"/>
        <v>0</v>
      </c>
      <c r="O2908">
        <f t="shared" si="182"/>
        <v>0</v>
      </c>
      <c r="P2908">
        <f t="shared" si="183"/>
        <v>0</v>
      </c>
    </row>
    <row r="2909" spans="1:16" x14ac:dyDescent="0.2">
      <c r="A2909" s="3" t="s">
        <v>3345</v>
      </c>
      <c r="B2909" s="3" t="s">
        <v>644</v>
      </c>
      <c r="C2909" s="3" t="s">
        <v>375</v>
      </c>
      <c r="D2909" s="3" t="s">
        <v>33</v>
      </c>
      <c r="E2909" s="3" t="s">
        <v>28</v>
      </c>
      <c r="F2909" s="3">
        <v>5390.29</v>
      </c>
      <c r="G2909" s="3">
        <v>808.54</v>
      </c>
      <c r="H2909" s="3">
        <v>4581.75</v>
      </c>
      <c r="I2909" s="3" t="s">
        <v>29</v>
      </c>
      <c r="J2909" s="5">
        <v>1.17646968952911</v>
      </c>
      <c r="K2909" t="str">
        <f>_xlfn.XLOOKUP(D2909, dim_channels!A:A, dim_channels!C:C, "Not Found")</f>
        <v>OTA</v>
      </c>
      <c r="L2909" t="str">
        <f>_xlfn.XLOOKUP(D2909, dim_channels!A:A, dim_channels!B:B, "Not Found")</f>
        <v>Booking.com</v>
      </c>
      <c r="M2909">
        <f t="shared" si="180"/>
        <v>0</v>
      </c>
      <c r="N2909">
        <f t="shared" si="181"/>
        <v>1</v>
      </c>
      <c r="O2909">
        <f t="shared" si="182"/>
        <v>4581.75</v>
      </c>
      <c r="P2909">
        <f t="shared" si="183"/>
        <v>5390.29</v>
      </c>
    </row>
    <row r="2910" spans="1:16" x14ac:dyDescent="0.2">
      <c r="A2910" s="2" t="s">
        <v>3346</v>
      </c>
      <c r="B2910" s="2" t="s">
        <v>475</v>
      </c>
      <c r="C2910" s="2" t="s">
        <v>562</v>
      </c>
      <c r="D2910" s="2" t="s">
        <v>64</v>
      </c>
      <c r="E2910" s="2" t="s">
        <v>34</v>
      </c>
      <c r="F2910" s="2">
        <v>13184.96</v>
      </c>
      <c r="G2910" s="2">
        <v>0</v>
      </c>
      <c r="H2910" s="2">
        <v>13184.96</v>
      </c>
      <c r="I2910" s="2" t="s">
        <v>29</v>
      </c>
      <c r="J2910" s="4">
        <v>1</v>
      </c>
      <c r="K2910" t="str">
        <f>_xlfn.XLOOKUP(D2910, dim_channels!A:A, dim_channels!C:C, "Not Found")</f>
        <v>Direct</v>
      </c>
      <c r="L2910" t="str">
        <f>_xlfn.XLOOKUP(D2910, dim_channels!A:A, dim_channels!B:B, "Not Found")</f>
        <v>Direct Website</v>
      </c>
      <c r="M2910">
        <f t="shared" si="180"/>
        <v>0</v>
      </c>
      <c r="N2910">
        <f t="shared" si="181"/>
        <v>1</v>
      </c>
      <c r="O2910">
        <f t="shared" si="182"/>
        <v>13184.96</v>
      </c>
      <c r="P2910">
        <f t="shared" si="183"/>
        <v>13184.96</v>
      </c>
    </row>
    <row r="2911" spans="1:16" x14ac:dyDescent="0.2">
      <c r="A2911" s="3" t="s">
        <v>3347</v>
      </c>
      <c r="B2911" s="3" t="s">
        <v>299</v>
      </c>
      <c r="C2911" s="3" t="s">
        <v>449</v>
      </c>
      <c r="D2911" s="3" t="s">
        <v>33</v>
      </c>
      <c r="E2911" s="3" t="s">
        <v>34</v>
      </c>
      <c r="F2911" s="3">
        <v>3071.68</v>
      </c>
      <c r="G2911" s="3">
        <v>460.75</v>
      </c>
      <c r="H2911" s="3">
        <v>2610.9299999999998</v>
      </c>
      <c r="I2911" s="3" t="s">
        <v>29</v>
      </c>
      <c r="J2911" s="5">
        <v>1.176469687046378</v>
      </c>
      <c r="K2911" t="str">
        <f>_xlfn.XLOOKUP(D2911, dim_channels!A:A, dim_channels!C:C, "Not Found")</f>
        <v>OTA</v>
      </c>
      <c r="L2911" t="str">
        <f>_xlfn.XLOOKUP(D2911, dim_channels!A:A, dim_channels!B:B, "Not Found")</f>
        <v>Booking.com</v>
      </c>
      <c r="M2911">
        <f t="shared" si="180"/>
        <v>0</v>
      </c>
      <c r="N2911">
        <f t="shared" si="181"/>
        <v>1</v>
      </c>
      <c r="O2911">
        <f t="shared" si="182"/>
        <v>2610.9299999999998</v>
      </c>
      <c r="P2911">
        <f t="shared" si="183"/>
        <v>3071.68</v>
      </c>
    </row>
    <row r="2912" spans="1:16" x14ac:dyDescent="0.2">
      <c r="A2912" s="2" t="s">
        <v>3348</v>
      </c>
      <c r="B2912" s="2" t="s">
        <v>1048</v>
      </c>
      <c r="C2912" s="2" t="s">
        <v>448</v>
      </c>
      <c r="D2912" s="2" t="s">
        <v>33</v>
      </c>
      <c r="E2912" s="2" t="s">
        <v>60</v>
      </c>
      <c r="F2912" s="2">
        <v>5195.04</v>
      </c>
      <c r="G2912" s="2">
        <v>0</v>
      </c>
      <c r="H2912" s="2">
        <v>5195.04</v>
      </c>
      <c r="I2912" s="2" t="s">
        <v>56</v>
      </c>
      <c r="J2912" s="4">
        <v>1</v>
      </c>
      <c r="K2912" t="str">
        <f>_xlfn.XLOOKUP(D2912, dim_channels!A:A, dim_channels!C:C, "Not Found")</f>
        <v>OTA</v>
      </c>
      <c r="L2912" t="str">
        <f>_xlfn.XLOOKUP(D2912, dim_channels!A:A, dim_channels!B:B, "Not Found")</f>
        <v>Booking.com</v>
      </c>
      <c r="M2912">
        <f t="shared" si="180"/>
        <v>0</v>
      </c>
      <c r="N2912">
        <f t="shared" si="181"/>
        <v>0</v>
      </c>
      <c r="O2912">
        <f t="shared" si="182"/>
        <v>0</v>
      </c>
      <c r="P2912">
        <f t="shared" si="183"/>
        <v>0</v>
      </c>
    </row>
    <row r="2913" spans="1:16" x14ac:dyDescent="0.2">
      <c r="A2913" s="3" t="s">
        <v>3349</v>
      </c>
      <c r="B2913" s="3" t="s">
        <v>205</v>
      </c>
      <c r="C2913" s="3" t="s">
        <v>212</v>
      </c>
      <c r="D2913" s="3" t="s">
        <v>27</v>
      </c>
      <c r="E2913" s="3" t="s">
        <v>60</v>
      </c>
      <c r="F2913" s="3">
        <v>3000.64</v>
      </c>
      <c r="G2913" s="3">
        <v>0</v>
      </c>
      <c r="H2913" s="3">
        <v>3000.64</v>
      </c>
      <c r="I2913" s="3" t="s">
        <v>41</v>
      </c>
      <c r="J2913" s="5">
        <v>1</v>
      </c>
      <c r="K2913" t="str">
        <f>_xlfn.XLOOKUP(D2913, dim_channels!A:A, dim_channels!C:C, "Not Found")</f>
        <v>OTA</v>
      </c>
      <c r="L2913" t="str">
        <f>_xlfn.XLOOKUP(D2913, dim_channels!A:A, dim_channels!B:B, "Not Found")</f>
        <v>Expedia</v>
      </c>
      <c r="M2913">
        <f t="shared" si="180"/>
        <v>1</v>
      </c>
      <c r="N2913">
        <f t="shared" si="181"/>
        <v>0</v>
      </c>
      <c r="O2913">
        <f t="shared" si="182"/>
        <v>0</v>
      </c>
      <c r="P2913">
        <f t="shared" si="183"/>
        <v>0</v>
      </c>
    </row>
    <row r="2914" spans="1:16" x14ac:dyDescent="0.2">
      <c r="A2914" s="2" t="s">
        <v>3350</v>
      </c>
      <c r="B2914" s="2" t="s">
        <v>328</v>
      </c>
      <c r="C2914" s="2" t="s">
        <v>276</v>
      </c>
      <c r="D2914" s="2" t="s">
        <v>64</v>
      </c>
      <c r="E2914" s="2" t="s">
        <v>34</v>
      </c>
      <c r="F2914" s="2">
        <v>4269.71</v>
      </c>
      <c r="G2914" s="2">
        <v>0</v>
      </c>
      <c r="H2914" s="2">
        <v>4269.71</v>
      </c>
      <c r="I2914" s="2" t="s">
        <v>29</v>
      </c>
      <c r="J2914" s="4">
        <v>1</v>
      </c>
      <c r="K2914" t="str">
        <f>_xlfn.XLOOKUP(D2914, dim_channels!A:A, dim_channels!C:C, "Not Found")</f>
        <v>Direct</v>
      </c>
      <c r="L2914" t="str">
        <f>_xlfn.XLOOKUP(D2914, dim_channels!A:A, dim_channels!B:B, "Not Found")</f>
        <v>Direct Website</v>
      </c>
      <c r="M2914">
        <f t="shared" si="180"/>
        <v>0</v>
      </c>
      <c r="N2914">
        <f t="shared" si="181"/>
        <v>1</v>
      </c>
      <c r="O2914">
        <f t="shared" si="182"/>
        <v>4269.71</v>
      </c>
      <c r="P2914">
        <f t="shared" si="183"/>
        <v>4269.71</v>
      </c>
    </row>
    <row r="2915" spans="1:16" x14ac:dyDescent="0.2">
      <c r="A2915" s="3" t="s">
        <v>3351</v>
      </c>
      <c r="B2915" s="3" t="s">
        <v>653</v>
      </c>
      <c r="C2915" s="3" t="s">
        <v>983</v>
      </c>
      <c r="D2915" s="3" t="s">
        <v>169</v>
      </c>
      <c r="E2915" s="3" t="s">
        <v>34</v>
      </c>
      <c r="F2915" s="3">
        <v>4094.79</v>
      </c>
      <c r="G2915" s="3">
        <v>818.96</v>
      </c>
      <c r="H2915" s="3">
        <v>3275.83</v>
      </c>
      <c r="I2915" s="3" t="s">
        <v>41</v>
      </c>
      <c r="J2915" s="5">
        <v>1.250000763165366</v>
      </c>
      <c r="K2915" t="str">
        <f>_xlfn.XLOOKUP(D2915, dim_channels!A:A, dim_channels!C:C, "Not Found")</f>
        <v>GDS</v>
      </c>
      <c r="L2915" t="str">
        <f>_xlfn.XLOOKUP(D2915, dim_channels!A:A, dim_channels!B:B, "Not Found")</f>
        <v>GDS (Amadeus)</v>
      </c>
      <c r="M2915">
        <f t="shared" si="180"/>
        <v>1</v>
      </c>
      <c r="N2915">
        <f t="shared" si="181"/>
        <v>0</v>
      </c>
      <c r="O2915">
        <f t="shared" si="182"/>
        <v>0</v>
      </c>
      <c r="P2915">
        <f t="shared" si="183"/>
        <v>0</v>
      </c>
    </row>
    <row r="2916" spans="1:16" x14ac:dyDescent="0.2">
      <c r="A2916" s="2" t="s">
        <v>3352</v>
      </c>
      <c r="B2916" s="2" t="s">
        <v>234</v>
      </c>
      <c r="C2916" s="2" t="s">
        <v>443</v>
      </c>
      <c r="D2916" s="2" t="s">
        <v>52</v>
      </c>
      <c r="E2916" s="2" t="s">
        <v>34</v>
      </c>
      <c r="F2916" s="2">
        <v>11482.02</v>
      </c>
      <c r="G2916" s="2">
        <v>1377.84</v>
      </c>
      <c r="H2916" s="2">
        <v>10104.18</v>
      </c>
      <c r="I2916" s="2" t="s">
        <v>56</v>
      </c>
      <c r="J2916" s="4">
        <v>1.136363366448341</v>
      </c>
      <c r="K2916" t="str">
        <f>_xlfn.XLOOKUP(D2916, dim_channels!A:A, dim_channels!C:C, "Not Found")</f>
        <v>OTA</v>
      </c>
      <c r="L2916" t="str">
        <f>_xlfn.XLOOKUP(D2916, dim_channels!A:A, dim_channels!B:B, "Not Found")</f>
        <v>Agoda</v>
      </c>
      <c r="M2916">
        <f t="shared" si="180"/>
        <v>0</v>
      </c>
      <c r="N2916">
        <f t="shared" si="181"/>
        <v>0</v>
      </c>
      <c r="O2916">
        <f t="shared" si="182"/>
        <v>0</v>
      </c>
      <c r="P2916">
        <f t="shared" si="183"/>
        <v>0</v>
      </c>
    </row>
    <row r="2917" spans="1:16" x14ac:dyDescent="0.2">
      <c r="A2917" s="3" t="s">
        <v>3353</v>
      </c>
      <c r="B2917" s="3" t="s">
        <v>272</v>
      </c>
      <c r="C2917" s="3" t="s">
        <v>107</v>
      </c>
      <c r="D2917" s="3" t="s">
        <v>27</v>
      </c>
      <c r="E2917" s="3" t="s">
        <v>34</v>
      </c>
      <c r="F2917" s="3">
        <v>6071.87</v>
      </c>
      <c r="G2917" s="3">
        <v>1092.94</v>
      </c>
      <c r="H2917" s="3">
        <v>4978.93</v>
      </c>
      <c r="I2917" s="3" t="s">
        <v>29</v>
      </c>
      <c r="J2917" s="5">
        <v>1.2195130278995689</v>
      </c>
      <c r="K2917" t="str">
        <f>_xlfn.XLOOKUP(D2917, dim_channels!A:A, dim_channels!C:C, "Not Found")</f>
        <v>OTA</v>
      </c>
      <c r="L2917" t="str">
        <f>_xlfn.XLOOKUP(D2917, dim_channels!A:A, dim_channels!B:B, "Not Found")</f>
        <v>Expedia</v>
      </c>
      <c r="M2917">
        <f t="shared" si="180"/>
        <v>0</v>
      </c>
      <c r="N2917">
        <f t="shared" si="181"/>
        <v>1</v>
      </c>
      <c r="O2917">
        <f t="shared" si="182"/>
        <v>4978.93</v>
      </c>
      <c r="P2917">
        <f t="shared" si="183"/>
        <v>6071.87</v>
      </c>
    </row>
    <row r="2918" spans="1:16" x14ac:dyDescent="0.2">
      <c r="A2918" s="2" t="s">
        <v>3354</v>
      </c>
      <c r="B2918" s="2" t="s">
        <v>271</v>
      </c>
      <c r="C2918" s="2" t="s">
        <v>236</v>
      </c>
      <c r="D2918" s="2" t="s">
        <v>33</v>
      </c>
      <c r="E2918" s="2" t="s">
        <v>60</v>
      </c>
      <c r="F2918" s="2">
        <v>7593.26</v>
      </c>
      <c r="G2918" s="2">
        <v>0</v>
      </c>
      <c r="H2918" s="2">
        <v>7593.26</v>
      </c>
      <c r="I2918" s="2" t="s">
        <v>29</v>
      </c>
      <c r="J2918" s="4">
        <v>1</v>
      </c>
      <c r="K2918" t="str">
        <f>_xlfn.XLOOKUP(D2918, dim_channels!A:A, dim_channels!C:C, "Not Found")</f>
        <v>OTA</v>
      </c>
      <c r="L2918" t="str">
        <f>_xlfn.XLOOKUP(D2918, dim_channels!A:A, dim_channels!B:B, "Not Found")</f>
        <v>Booking.com</v>
      </c>
      <c r="M2918">
        <f t="shared" si="180"/>
        <v>0</v>
      </c>
      <c r="N2918">
        <f t="shared" si="181"/>
        <v>1</v>
      </c>
      <c r="O2918">
        <f t="shared" si="182"/>
        <v>7593.26</v>
      </c>
      <c r="P2918">
        <f t="shared" si="183"/>
        <v>7593.26</v>
      </c>
    </row>
    <row r="2919" spans="1:16" x14ac:dyDescent="0.2">
      <c r="A2919" s="3" t="s">
        <v>3355</v>
      </c>
      <c r="B2919" s="3" t="s">
        <v>226</v>
      </c>
      <c r="C2919" s="3" t="s">
        <v>100</v>
      </c>
      <c r="D2919" s="3" t="s">
        <v>52</v>
      </c>
      <c r="E2919" s="3" t="s">
        <v>60</v>
      </c>
      <c r="F2919" s="3">
        <v>4888.63</v>
      </c>
      <c r="G2919" s="3">
        <v>0</v>
      </c>
      <c r="H2919" s="3">
        <v>4888.63</v>
      </c>
      <c r="I2919" s="3" t="s">
        <v>29</v>
      </c>
      <c r="J2919" s="5">
        <v>1</v>
      </c>
      <c r="K2919" t="str">
        <f>_xlfn.XLOOKUP(D2919, dim_channels!A:A, dim_channels!C:C, "Not Found")</f>
        <v>OTA</v>
      </c>
      <c r="L2919" t="str">
        <f>_xlfn.XLOOKUP(D2919, dim_channels!A:A, dim_channels!B:B, "Not Found")</f>
        <v>Agoda</v>
      </c>
      <c r="M2919">
        <f t="shared" si="180"/>
        <v>0</v>
      </c>
      <c r="N2919">
        <f t="shared" si="181"/>
        <v>1</v>
      </c>
      <c r="O2919">
        <f t="shared" si="182"/>
        <v>4888.63</v>
      </c>
      <c r="P2919">
        <f t="shared" si="183"/>
        <v>4888.63</v>
      </c>
    </row>
    <row r="2920" spans="1:16" x14ac:dyDescent="0.2">
      <c r="A2920" s="2" t="s">
        <v>3356</v>
      </c>
      <c r="B2920" s="2" t="s">
        <v>423</v>
      </c>
      <c r="C2920" s="2" t="s">
        <v>269</v>
      </c>
      <c r="D2920" s="2" t="s">
        <v>33</v>
      </c>
      <c r="E2920" s="2" t="s">
        <v>34</v>
      </c>
      <c r="F2920" s="2">
        <v>9738.0300000000007</v>
      </c>
      <c r="G2920" s="2">
        <v>1460.7</v>
      </c>
      <c r="H2920" s="2">
        <v>8277.33</v>
      </c>
      <c r="I2920" s="2" t="s">
        <v>56</v>
      </c>
      <c r="J2920" s="4">
        <v>1.17646994864286</v>
      </c>
      <c r="K2920" t="str">
        <f>_xlfn.XLOOKUP(D2920, dim_channels!A:A, dim_channels!C:C, "Not Found")</f>
        <v>OTA</v>
      </c>
      <c r="L2920" t="str">
        <f>_xlfn.XLOOKUP(D2920, dim_channels!A:A, dim_channels!B:B, "Not Found")</f>
        <v>Booking.com</v>
      </c>
      <c r="M2920">
        <f t="shared" si="180"/>
        <v>0</v>
      </c>
      <c r="N2920">
        <f t="shared" si="181"/>
        <v>0</v>
      </c>
      <c r="O2920">
        <f t="shared" si="182"/>
        <v>0</v>
      </c>
      <c r="P2920">
        <f t="shared" si="183"/>
        <v>0</v>
      </c>
    </row>
    <row r="2921" spans="1:16" x14ac:dyDescent="0.2">
      <c r="A2921" s="3" t="s">
        <v>3357</v>
      </c>
      <c r="B2921" s="3" t="s">
        <v>602</v>
      </c>
      <c r="C2921" s="3" t="s">
        <v>475</v>
      </c>
      <c r="D2921" s="3" t="s">
        <v>52</v>
      </c>
      <c r="E2921" s="3" t="s">
        <v>34</v>
      </c>
      <c r="F2921" s="3">
        <v>8238.5499999999993</v>
      </c>
      <c r="G2921" s="3">
        <v>988.63</v>
      </c>
      <c r="H2921" s="3">
        <v>7249.92</v>
      </c>
      <c r="I2921" s="3" t="s">
        <v>29</v>
      </c>
      <c r="J2921" s="5">
        <v>1.1363642633298019</v>
      </c>
      <c r="K2921" t="str">
        <f>_xlfn.XLOOKUP(D2921, dim_channels!A:A, dim_channels!C:C, "Not Found")</f>
        <v>OTA</v>
      </c>
      <c r="L2921" t="str">
        <f>_xlfn.XLOOKUP(D2921, dim_channels!A:A, dim_channels!B:B, "Not Found")</f>
        <v>Agoda</v>
      </c>
      <c r="M2921">
        <f t="shared" si="180"/>
        <v>0</v>
      </c>
      <c r="N2921">
        <f t="shared" si="181"/>
        <v>1</v>
      </c>
      <c r="O2921">
        <f t="shared" si="182"/>
        <v>7249.92</v>
      </c>
      <c r="P2921">
        <f t="shared" si="183"/>
        <v>8238.5499999999993</v>
      </c>
    </row>
    <row r="2922" spans="1:16" x14ac:dyDescent="0.2">
      <c r="A2922" s="2" t="s">
        <v>3358</v>
      </c>
      <c r="B2922" s="2" t="s">
        <v>558</v>
      </c>
      <c r="C2922" s="2" t="s">
        <v>258</v>
      </c>
      <c r="D2922" s="2" t="s">
        <v>52</v>
      </c>
      <c r="E2922" s="2" t="s">
        <v>34</v>
      </c>
      <c r="F2922" s="2">
        <v>5814.89</v>
      </c>
      <c r="G2922" s="2">
        <v>697.79</v>
      </c>
      <c r="H2922" s="2">
        <v>5117.1000000000004</v>
      </c>
      <c r="I2922" s="2" t="s">
        <v>29</v>
      </c>
      <c r="J2922" s="4">
        <v>1.1363643469934139</v>
      </c>
      <c r="K2922" t="str">
        <f>_xlfn.XLOOKUP(D2922, dim_channels!A:A, dim_channels!C:C, "Not Found")</f>
        <v>OTA</v>
      </c>
      <c r="L2922" t="str">
        <f>_xlfn.XLOOKUP(D2922, dim_channels!A:A, dim_channels!B:B, "Not Found")</f>
        <v>Agoda</v>
      </c>
      <c r="M2922">
        <f t="shared" si="180"/>
        <v>0</v>
      </c>
      <c r="N2922">
        <f t="shared" si="181"/>
        <v>1</v>
      </c>
      <c r="O2922">
        <f t="shared" si="182"/>
        <v>5117.1000000000004</v>
      </c>
      <c r="P2922">
        <f t="shared" si="183"/>
        <v>5814.89</v>
      </c>
    </row>
    <row r="2923" spans="1:16" x14ac:dyDescent="0.2">
      <c r="A2923" s="3" t="s">
        <v>3359</v>
      </c>
      <c r="B2923" s="3" t="s">
        <v>460</v>
      </c>
      <c r="C2923" s="3" t="s">
        <v>220</v>
      </c>
      <c r="D2923" s="3" t="s">
        <v>114</v>
      </c>
      <c r="E2923" s="3" t="s">
        <v>46</v>
      </c>
      <c r="F2923" s="3">
        <v>7044.38</v>
      </c>
      <c r="G2923" s="3">
        <v>704.44</v>
      </c>
      <c r="H2923" s="3">
        <v>6339.94</v>
      </c>
      <c r="I2923" s="3" t="s">
        <v>29</v>
      </c>
      <c r="J2923" s="5">
        <v>1.1111114616226649</v>
      </c>
      <c r="K2923" t="str">
        <f>_xlfn.XLOOKUP(D2923, dim_channels!A:A, dim_channels!C:C, "Not Found")</f>
        <v>Offline</v>
      </c>
      <c r="L2923" t="str">
        <f>_xlfn.XLOOKUP(D2923, dim_channels!A:A, dim_channels!B:B, "Not Found")</f>
        <v>Travel Agency</v>
      </c>
      <c r="M2923">
        <f t="shared" si="180"/>
        <v>0</v>
      </c>
      <c r="N2923">
        <f t="shared" si="181"/>
        <v>1</v>
      </c>
      <c r="O2923">
        <f t="shared" si="182"/>
        <v>6339.94</v>
      </c>
      <c r="P2923">
        <f t="shared" si="183"/>
        <v>7044.38</v>
      </c>
    </row>
    <row r="2924" spans="1:16" x14ac:dyDescent="0.2">
      <c r="A2924" s="2" t="s">
        <v>3360</v>
      </c>
      <c r="B2924" s="2" t="s">
        <v>289</v>
      </c>
      <c r="C2924" s="2" t="s">
        <v>1278</v>
      </c>
      <c r="D2924" s="2" t="s">
        <v>33</v>
      </c>
      <c r="E2924" s="2" t="s">
        <v>34</v>
      </c>
      <c r="F2924" s="2">
        <v>6282.71</v>
      </c>
      <c r="G2924" s="2">
        <v>942.41</v>
      </c>
      <c r="H2924" s="2">
        <v>5340.3</v>
      </c>
      <c r="I2924" s="2" t="s">
        <v>56</v>
      </c>
      <c r="J2924" s="4">
        <v>1.1764713592869309</v>
      </c>
      <c r="K2924" t="str">
        <f>_xlfn.XLOOKUP(D2924, dim_channels!A:A, dim_channels!C:C, "Not Found")</f>
        <v>OTA</v>
      </c>
      <c r="L2924" t="str">
        <f>_xlfn.XLOOKUP(D2924, dim_channels!A:A, dim_channels!B:B, "Not Found")</f>
        <v>Booking.com</v>
      </c>
      <c r="M2924">
        <f t="shared" si="180"/>
        <v>0</v>
      </c>
      <c r="N2924">
        <f t="shared" si="181"/>
        <v>0</v>
      </c>
      <c r="O2924">
        <f t="shared" si="182"/>
        <v>0</v>
      </c>
      <c r="P2924">
        <f t="shared" si="183"/>
        <v>0</v>
      </c>
    </row>
    <row r="2925" spans="1:16" x14ac:dyDescent="0.2">
      <c r="A2925" s="3" t="s">
        <v>3361</v>
      </c>
      <c r="B2925" s="3" t="s">
        <v>612</v>
      </c>
      <c r="C2925" s="3" t="s">
        <v>590</v>
      </c>
      <c r="D2925" s="3" t="s">
        <v>52</v>
      </c>
      <c r="E2925" s="3" t="s">
        <v>34</v>
      </c>
      <c r="F2925" s="3">
        <v>4948.29</v>
      </c>
      <c r="G2925" s="3">
        <v>593.79</v>
      </c>
      <c r="H2925" s="3">
        <v>4354.5</v>
      </c>
      <c r="I2925" s="3" t="s">
        <v>29</v>
      </c>
      <c r="J2925" s="5">
        <v>1.136362383740958</v>
      </c>
      <c r="K2925" t="str">
        <f>_xlfn.XLOOKUP(D2925, dim_channels!A:A, dim_channels!C:C, "Not Found")</f>
        <v>OTA</v>
      </c>
      <c r="L2925" t="str">
        <f>_xlfn.XLOOKUP(D2925, dim_channels!A:A, dim_channels!B:B, "Not Found")</f>
        <v>Agoda</v>
      </c>
      <c r="M2925">
        <f t="shared" si="180"/>
        <v>0</v>
      </c>
      <c r="N2925">
        <f t="shared" si="181"/>
        <v>1</v>
      </c>
      <c r="O2925">
        <f t="shared" si="182"/>
        <v>4354.5</v>
      </c>
      <c r="P2925">
        <f t="shared" si="183"/>
        <v>4948.29</v>
      </c>
    </row>
    <row r="2926" spans="1:16" x14ac:dyDescent="0.2">
      <c r="A2926" s="2" t="s">
        <v>3362</v>
      </c>
      <c r="B2926" s="2" t="s">
        <v>184</v>
      </c>
      <c r="C2926" s="2" t="s">
        <v>799</v>
      </c>
      <c r="D2926" s="2" t="s">
        <v>64</v>
      </c>
      <c r="E2926" s="2" t="s">
        <v>28</v>
      </c>
      <c r="F2926" s="2">
        <v>17462.419999999998</v>
      </c>
      <c r="G2926" s="2">
        <v>0</v>
      </c>
      <c r="H2926" s="2">
        <v>17462.419999999998</v>
      </c>
      <c r="I2926" s="2" t="s">
        <v>29</v>
      </c>
      <c r="J2926" s="4">
        <v>1</v>
      </c>
      <c r="K2926" t="str">
        <f>_xlfn.XLOOKUP(D2926, dim_channels!A:A, dim_channels!C:C, "Not Found")</f>
        <v>Direct</v>
      </c>
      <c r="L2926" t="str">
        <f>_xlfn.XLOOKUP(D2926, dim_channels!A:A, dim_channels!B:B, "Not Found")</f>
        <v>Direct Website</v>
      </c>
      <c r="M2926">
        <f t="shared" si="180"/>
        <v>0</v>
      </c>
      <c r="N2926">
        <f t="shared" si="181"/>
        <v>1</v>
      </c>
      <c r="O2926">
        <f t="shared" si="182"/>
        <v>17462.419999999998</v>
      </c>
      <c r="P2926">
        <f t="shared" si="183"/>
        <v>17462.419999999998</v>
      </c>
    </row>
    <row r="2927" spans="1:16" x14ac:dyDescent="0.2">
      <c r="A2927" s="3" t="s">
        <v>3363</v>
      </c>
      <c r="B2927" s="3" t="s">
        <v>283</v>
      </c>
      <c r="C2927" s="3" t="s">
        <v>256</v>
      </c>
      <c r="D2927" s="3" t="s">
        <v>33</v>
      </c>
      <c r="E2927" s="3" t="s">
        <v>34</v>
      </c>
      <c r="F2927" s="3">
        <v>7160.58</v>
      </c>
      <c r="G2927" s="3">
        <v>1074.0899999999999</v>
      </c>
      <c r="H2927" s="3">
        <v>6086.49</v>
      </c>
      <c r="I2927" s="3" t="s">
        <v>41</v>
      </c>
      <c r="J2927" s="5">
        <v>1.17647116811167</v>
      </c>
      <c r="K2927" t="str">
        <f>_xlfn.XLOOKUP(D2927, dim_channels!A:A, dim_channels!C:C, "Not Found")</f>
        <v>OTA</v>
      </c>
      <c r="L2927" t="str">
        <f>_xlfn.XLOOKUP(D2927, dim_channels!A:A, dim_channels!B:B, "Not Found")</f>
        <v>Booking.com</v>
      </c>
      <c r="M2927">
        <f t="shared" si="180"/>
        <v>1</v>
      </c>
      <c r="N2927">
        <f t="shared" si="181"/>
        <v>0</v>
      </c>
      <c r="O2927">
        <f t="shared" si="182"/>
        <v>0</v>
      </c>
      <c r="P2927">
        <f t="shared" si="183"/>
        <v>0</v>
      </c>
    </row>
    <row r="2928" spans="1:16" x14ac:dyDescent="0.2">
      <c r="A2928" s="2" t="s">
        <v>3364</v>
      </c>
      <c r="B2928" s="2" t="s">
        <v>37</v>
      </c>
      <c r="C2928" s="2" t="s">
        <v>162</v>
      </c>
      <c r="D2928" s="2" t="s">
        <v>27</v>
      </c>
      <c r="E2928" s="2" t="s">
        <v>60</v>
      </c>
      <c r="F2928" s="2">
        <v>7384.55</v>
      </c>
      <c r="G2928" s="2">
        <v>0</v>
      </c>
      <c r="H2928" s="2">
        <v>7384.55</v>
      </c>
      <c r="I2928" s="2" t="s">
        <v>29</v>
      </c>
      <c r="J2928" s="4">
        <v>1</v>
      </c>
      <c r="K2928" t="str">
        <f>_xlfn.XLOOKUP(D2928, dim_channels!A:A, dim_channels!C:C, "Not Found")</f>
        <v>OTA</v>
      </c>
      <c r="L2928" t="str">
        <f>_xlfn.XLOOKUP(D2928, dim_channels!A:A, dim_channels!B:B, "Not Found")</f>
        <v>Expedia</v>
      </c>
      <c r="M2928">
        <f t="shared" si="180"/>
        <v>0</v>
      </c>
      <c r="N2928">
        <f t="shared" si="181"/>
        <v>1</v>
      </c>
      <c r="O2928">
        <f t="shared" si="182"/>
        <v>7384.55</v>
      </c>
      <c r="P2928">
        <f t="shared" si="183"/>
        <v>7384.55</v>
      </c>
    </row>
    <row r="2929" spans="1:16" x14ac:dyDescent="0.2">
      <c r="A2929" s="3" t="s">
        <v>3365</v>
      </c>
      <c r="B2929" s="3" t="s">
        <v>161</v>
      </c>
      <c r="C2929" s="3" t="s">
        <v>578</v>
      </c>
      <c r="D2929" s="3" t="s">
        <v>33</v>
      </c>
      <c r="E2929" s="3" t="s">
        <v>60</v>
      </c>
      <c r="F2929" s="3">
        <v>2695.52</v>
      </c>
      <c r="G2929" s="3">
        <v>0</v>
      </c>
      <c r="H2929" s="3">
        <v>2695.52</v>
      </c>
      <c r="I2929" s="3" t="s">
        <v>29</v>
      </c>
      <c r="J2929" s="5">
        <v>1</v>
      </c>
      <c r="K2929" t="str">
        <f>_xlfn.XLOOKUP(D2929, dim_channels!A:A, dim_channels!C:C, "Not Found")</f>
        <v>OTA</v>
      </c>
      <c r="L2929" t="str">
        <f>_xlfn.XLOOKUP(D2929, dim_channels!A:A, dim_channels!B:B, "Not Found")</f>
        <v>Booking.com</v>
      </c>
      <c r="M2929">
        <f t="shared" si="180"/>
        <v>0</v>
      </c>
      <c r="N2929">
        <f t="shared" si="181"/>
        <v>1</v>
      </c>
      <c r="O2929">
        <f t="shared" si="182"/>
        <v>2695.52</v>
      </c>
      <c r="P2929">
        <f t="shared" si="183"/>
        <v>2695.52</v>
      </c>
    </row>
    <row r="2930" spans="1:16" x14ac:dyDescent="0.2">
      <c r="A2930" s="2" t="s">
        <v>3366</v>
      </c>
      <c r="B2930" s="2" t="s">
        <v>159</v>
      </c>
      <c r="C2930" s="2" t="s">
        <v>127</v>
      </c>
      <c r="D2930" s="2" t="s">
        <v>52</v>
      </c>
      <c r="E2930" s="2" t="s">
        <v>34</v>
      </c>
      <c r="F2930" s="2">
        <v>19936.11</v>
      </c>
      <c r="G2930" s="2">
        <v>2392.33</v>
      </c>
      <c r="H2930" s="2">
        <v>17543.78</v>
      </c>
      <c r="I2930" s="2" t="s">
        <v>29</v>
      </c>
      <c r="J2930" s="4">
        <v>1.136363429089968</v>
      </c>
      <c r="K2930" t="str">
        <f>_xlfn.XLOOKUP(D2930, dim_channels!A:A, dim_channels!C:C, "Not Found")</f>
        <v>OTA</v>
      </c>
      <c r="L2930" t="str">
        <f>_xlfn.XLOOKUP(D2930, dim_channels!A:A, dim_channels!B:B, "Not Found")</f>
        <v>Agoda</v>
      </c>
      <c r="M2930">
        <f t="shared" si="180"/>
        <v>0</v>
      </c>
      <c r="N2930">
        <f t="shared" si="181"/>
        <v>1</v>
      </c>
      <c r="O2930">
        <f t="shared" si="182"/>
        <v>17543.78</v>
      </c>
      <c r="P2930">
        <f t="shared" si="183"/>
        <v>19936.11</v>
      </c>
    </row>
    <row r="2931" spans="1:16" x14ac:dyDescent="0.2">
      <c r="A2931" s="3" t="s">
        <v>3367</v>
      </c>
      <c r="B2931" s="3" t="s">
        <v>560</v>
      </c>
      <c r="C2931" s="3" t="s">
        <v>234</v>
      </c>
      <c r="D2931" s="3" t="s">
        <v>64</v>
      </c>
      <c r="E2931" s="3" t="s">
        <v>115</v>
      </c>
      <c r="F2931" s="3">
        <v>20077.57</v>
      </c>
      <c r="G2931" s="3">
        <v>0</v>
      </c>
      <c r="H2931" s="3">
        <v>20077.57</v>
      </c>
      <c r="I2931" s="3" t="s">
        <v>29</v>
      </c>
      <c r="J2931" s="5">
        <v>1</v>
      </c>
      <c r="K2931" t="str">
        <f>_xlfn.XLOOKUP(D2931, dim_channels!A:A, dim_channels!C:C, "Not Found")</f>
        <v>Direct</v>
      </c>
      <c r="L2931" t="str">
        <f>_xlfn.XLOOKUP(D2931, dim_channels!A:A, dim_channels!B:B, "Not Found")</f>
        <v>Direct Website</v>
      </c>
      <c r="M2931">
        <f t="shared" si="180"/>
        <v>0</v>
      </c>
      <c r="N2931">
        <f t="shared" si="181"/>
        <v>1</v>
      </c>
      <c r="O2931">
        <f t="shared" si="182"/>
        <v>20077.57</v>
      </c>
      <c r="P2931">
        <f t="shared" si="183"/>
        <v>20077.57</v>
      </c>
    </row>
    <row r="2932" spans="1:16" x14ac:dyDescent="0.2">
      <c r="A2932" s="2" t="s">
        <v>3368</v>
      </c>
      <c r="B2932" s="2" t="s">
        <v>416</v>
      </c>
      <c r="C2932" s="2" t="s">
        <v>143</v>
      </c>
      <c r="D2932" s="2" t="s">
        <v>33</v>
      </c>
      <c r="E2932" s="2" t="s">
        <v>28</v>
      </c>
      <c r="F2932" s="2">
        <v>6097.24</v>
      </c>
      <c r="G2932" s="2">
        <v>914.59</v>
      </c>
      <c r="H2932" s="2">
        <v>5182.6499999999996</v>
      </c>
      <c r="I2932" s="2" t="s">
        <v>41</v>
      </c>
      <c r="J2932" s="4">
        <v>1.17647149624227</v>
      </c>
      <c r="K2932" t="str">
        <f>_xlfn.XLOOKUP(D2932, dim_channels!A:A, dim_channels!C:C, "Not Found")</f>
        <v>OTA</v>
      </c>
      <c r="L2932" t="str">
        <f>_xlfn.XLOOKUP(D2932, dim_channels!A:A, dim_channels!B:B, "Not Found")</f>
        <v>Booking.com</v>
      </c>
      <c r="M2932">
        <f t="shared" si="180"/>
        <v>1</v>
      </c>
      <c r="N2932">
        <f t="shared" si="181"/>
        <v>0</v>
      </c>
      <c r="O2932">
        <f t="shared" si="182"/>
        <v>0</v>
      </c>
      <c r="P2932">
        <f t="shared" si="183"/>
        <v>0</v>
      </c>
    </row>
    <row r="2933" spans="1:16" x14ac:dyDescent="0.2">
      <c r="A2933" s="3" t="s">
        <v>3369</v>
      </c>
      <c r="B2933" s="3" t="s">
        <v>226</v>
      </c>
      <c r="C2933" s="3" t="s">
        <v>671</v>
      </c>
      <c r="D2933" s="3" t="s">
        <v>45</v>
      </c>
      <c r="E2933" s="3" t="s">
        <v>89</v>
      </c>
      <c r="F2933" s="3">
        <v>3244.24</v>
      </c>
      <c r="G2933" s="3">
        <v>0</v>
      </c>
      <c r="H2933" s="3">
        <v>3244.24</v>
      </c>
      <c r="I2933" s="3" t="s">
        <v>29</v>
      </c>
      <c r="J2933" s="5">
        <v>1</v>
      </c>
      <c r="K2933" t="str">
        <f>_xlfn.XLOOKUP(D2933, dim_channels!A:A, dim_channels!C:C, "Not Found")</f>
        <v>Corporate</v>
      </c>
      <c r="L2933" t="str">
        <f>_xlfn.XLOOKUP(D2933, dim_channels!A:A, dim_channels!B:B, "Not Found")</f>
        <v>Corporate Direct</v>
      </c>
      <c r="M2933">
        <f t="shared" si="180"/>
        <v>0</v>
      </c>
      <c r="N2933">
        <f t="shared" si="181"/>
        <v>1</v>
      </c>
      <c r="O2933">
        <f t="shared" si="182"/>
        <v>3244.24</v>
      </c>
      <c r="P2933">
        <f t="shared" si="183"/>
        <v>3244.24</v>
      </c>
    </row>
    <row r="2934" spans="1:16" x14ac:dyDescent="0.2">
      <c r="A2934" s="2" t="s">
        <v>3370</v>
      </c>
      <c r="B2934" s="2" t="s">
        <v>120</v>
      </c>
      <c r="C2934" s="2" t="s">
        <v>82</v>
      </c>
      <c r="D2934" s="2" t="s">
        <v>64</v>
      </c>
      <c r="E2934" s="2" t="s">
        <v>34</v>
      </c>
      <c r="F2934" s="2">
        <v>5228.3599999999997</v>
      </c>
      <c r="G2934" s="2">
        <v>0</v>
      </c>
      <c r="H2934" s="2">
        <v>5228.3599999999997</v>
      </c>
      <c r="I2934" s="2" t="s">
        <v>29</v>
      </c>
      <c r="J2934" s="4">
        <v>1</v>
      </c>
      <c r="K2934" t="str">
        <f>_xlfn.XLOOKUP(D2934, dim_channels!A:A, dim_channels!C:C, "Not Found")</f>
        <v>Direct</v>
      </c>
      <c r="L2934" t="str">
        <f>_xlfn.XLOOKUP(D2934, dim_channels!A:A, dim_channels!B:B, "Not Found")</f>
        <v>Direct Website</v>
      </c>
      <c r="M2934">
        <f t="shared" si="180"/>
        <v>0</v>
      </c>
      <c r="N2934">
        <f t="shared" si="181"/>
        <v>1</v>
      </c>
      <c r="O2934">
        <f t="shared" si="182"/>
        <v>5228.3599999999997</v>
      </c>
      <c r="P2934">
        <f t="shared" si="183"/>
        <v>5228.3599999999997</v>
      </c>
    </row>
    <row r="2935" spans="1:16" x14ac:dyDescent="0.2">
      <c r="A2935" s="3" t="s">
        <v>3371</v>
      </c>
      <c r="B2935" s="3" t="s">
        <v>126</v>
      </c>
      <c r="C2935" s="3" t="s">
        <v>26</v>
      </c>
      <c r="D2935" s="3" t="s">
        <v>64</v>
      </c>
      <c r="E2935" s="3" t="s">
        <v>34</v>
      </c>
      <c r="F2935" s="3">
        <v>13784.01</v>
      </c>
      <c r="G2935" s="3">
        <v>0</v>
      </c>
      <c r="H2935" s="3">
        <v>13784.01</v>
      </c>
      <c r="I2935" s="3" t="s">
        <v>29</v>
      </c>
      <c r="J2935" s="5">
        <v>1</v>
      </c>
      <c r="K2935" t="str">
        <f>_xlfn.XLOOKUP(D2935, dim_channels!A:A, dim_channels!C:C, "Not Found")</f>
        <v>Direct</v>
      </c>
      <c r="L2935" t="str">
        <f>_xlfn.XLOOKUP(D2935, dim_channels!A:A, dim_channels!B:B, "Not Found")</f>
        <v>Direct Website</v>
      </c>
      <c r="M2935">
        <f t="shared" si="180"/>
        <v>0</v>
      </c>
      <c r="N2935">
        <f t="shared" si="181"/>
        <v>1</v>
      </c>
      <c r="O2935">
        <f t="shared" si="182"/>
        <v>13784.01</v>
      </c>
      <c r="P2935">
        <f t="shared" si="183"/>
        <v>13784.01</v>
      </c>
    </row>
    <row r="2936" spans="1:16" x14ac:dyDescent="0.2">
      <c r="A2936" s="2" t="s">
        <v>3372</v>
      </c>
      <c r="B2936" s="2" t="s">
        <v>212</v>
      </c>
      <c r="C2936" s="2" t="s">
        <v>141</v>
      </c>
      <c r="D2936" s="2" t="s">
        <v>52</v>
      </c>
      <c r="E2936" s="2" t="s">
        <v>34</v>
      </c>
      <c r="F2936" s="2">
        <v>9316.77</v>
      </c>
      <c r="G2936" s="2">
        <v>1118.01</v>
      </c>
      <c r="H2936" s="2">
        <v>8198.76</v>
      </c>
      <c r="I2936" s="2" t="s">
        <v>29</v>
      </c>
      <c r="J2936" s="4">
        <v>1.136363303719099</v>
      </c>
      <c r="K2936" t="str">
        <f>_xlfn.XLOOKUP(D2936, dim_channels!A:A, dim_channels!C:C, "Not Found")</f>
        <v>OTA</v>
      </c>
      <c r="L2936" t="str">
        <f>_xlfn.XLOOKUP(D2936, dim_channels!A:A, dim_channels!B:B, "Not Found")</f>
        <v>Agoda</v>
      </c>
      <c r="M2936">
        <f t="shared" si="180"/>
        <v>0</v>
      </c>
      <c r="N2936">
        <f t="shared" si="181"/>
        <v>1</v>
      </c>
      <c r="O2936">
        <f t="shared" si="182"/>
        <v>8198.76</v>
      </c>
      <c r="P2936">
        <f t="shared" si="183"/>
        <v>9316.77</v>
      </c>
    </row>
    <row r="2937" spans="1:16" x14ac:dyDescent="0.2">
      <c r="A2937" s="3" t="s">
        <v>3373</v>
      </c>
      <c r="B2937" s="3" t="s">
        <v>467</v>
      </c>
      <c r="C2937" s="3" t="s">
        <v>312</v>
      </c>
      <c r="D2937" s="3" t="s">
        <v>33</v>
      </c>
      <c r="E2937" s="3" t="s">
        <v>28</v>
      </c>
      <c r="F2937" s="3">
        <v>2728.23</v>
      </c>
      <c r="G2937" s="3">
        <v>409.23</v>
      </c>
      <c r="H2937" s="3">
        <v>2319</v>
      </c>
      <c r="I2937" s="3" t="s">
        <v>41</v>
      </c>
      <c r="J2937" s="5">
        <v>1.1764683053040099</v>
      </c>
      <c r="K2937" t="str">
        <f>_xlfn.XLOOKUP(D2937, dim_channels!A:A, dim_channels!C:C, "Not Found")</f>
        <v>OTA</v>
      </c>
      <c r="L2937" t="str">
        <f>_xlfn.XLOOKUP(D2937, dim_channels!A:A, dim_channels!B:B, "Not Found")</f>
        <v>Booking.com</v>
      </c>
      <c r="M2937">
        <f t="shared" si="180"/>
        <v>1</v>
      </c>
      <c r="N2937">
        <f t="shared" si="181"/>
        <v>0</v>
      </c>
      <c r="O2937">
        <f t="shared" si="182"/>
        <v>0</v>
      </c>
      <c r="P2937">
        <f t="shared" si="183"/>
        <v>0</v>
      </c>
    </row>
    <row r="2938" spans="1:16" x14ac:dyDescent="0.2">
      <c r="A2938" s="2" t="s">
        <v>3374</v>
      </c>
      <c r="B2938" s="2" t="s">
        <v>100</v>
      </c>
      <c r="C2938" s="2" t="s">
        <v>465</v>
      </c>
      <c r="D2938" s="2" t="s">
        <v>52</v>
      </c>
      <c r="E2938" s="2" t="s">
        <v>60</v>
      </c>
      <c r="F2938" s="2">
        <v>5806.81</v>
      </c>
      <c r="G2938" s="2">
        <v>0</v>
      </c>
      <c r="H2938" s="2">
        <v>5806.81</v>
      </c>
      <c r="I2938" s="2" t="s">
        <v>41</v>
      </c>
      <c r="J2938" s="4">
        <v>1</v>
      </c>
      <c r="K2938" t="str">
        <f>_xlfn.XLOOKUP(D2938, dim_channels!A:A, dim_channels!C:C, "Not Found")</f>
        <v>OTA</v>
      </c>
      <c r="L2938" t="str">
        <f>_xlfn.XLOOKUP(D2938, dim_channels!A:A, dim_channels!B:B, "Not Found")</f>
        <v>Agoda</v>
      </c>
      <c r="M2938">
        <f t="shared" si="180"/>
        <v>1</v>
      </c>
      <c r="N2938">
        <f t="shared" si="181"/>
        <v>0</v>
      </c>
      <c r="O2938">
        <f t="shared" si="182"/>
        <v>0</v>
      </c>
      <c r="P2938">
        <f t="shared" si="183"/>
        <v>0</v>
      </c>
    </row>
    <row r="2939" spans="1:16" x14ac:dyDescent="0.2">
      <c r="A2939" s="3" t="s">
        <v>3375</v>
      </c>
      <c r="B2939" s="3" t="s">
        <v>983</v>
      </c>
      <c r="C2939" s="3" t="s">
        <v>917</v>
      </c>
      <c r="D2939" s="3" t="s">
        <v>33</v>
      </c>
      <c r="E2939" s="3" t="s">
        <v>28</v>
      </c>
      <c r="F2939" s="3">
        <v>4175.8999999999996</v>
      </c>
      <c r="G2939" s="3">
        <v>626.38</v>
      </c>
      <c r="H2939" s="3">
        <v>3549.52</v>
      </c>
      <c r="I2939" s="3" t="s">
        <v>56</v>
      </c>
      <c r="J2939" s="5">
        <v>1.17646893101039</v>
      </c>
      <c r="K2939" t="str">
        <f>_xlfn.XLOOKUP(D2939, dim_channels!A:A, dim_channels!C:C, "Not Found")</f>
        <v>OTA</v>
      </c>
      <c r="L2939" t="str">
        <f>_xlfn.XLOOKUP(D2939, dim_channels!A:A, dim_channels!B:B, "Not Found")</f>
        <v>Booking.com</v>
      </c>
      <c r="M2939">
        <f t="shared" si="180"/>
        <v>0</v>
      </c>
      <c r="N2939">
        <f t="shared" si="181"/>
        <v>0</v>
      </c>
      <c r="O2939">
        <f t="shared" si="182"/>
        <v>0</v>
      </c>
      <c r="P2939">
        <f t="shared" si="183"/>
        <v>0</v>
      </c>
    </row>
    <row r="2940" spans="1:16" x14ac:dyDescent="0.2">
      <c r="A2940" s="2" t="s">
        <v>3376</v>
      </c>
      <c r="B2940" s="2" t="s">
        <v>370</v>
      </c>
      <c r="C2940" s="2" t="s">
        <v>918</v>
      </c>
      <c r="D2940" s="2" t="s">
        <v>27</v>
      </c>
      <c r="E2940" s="2" t="s">
        <v>34</v>
      </c>
      <c r="F2940" s="2">
        <v>7751.63</v>
      </c>
      <c r="G2940" s="2">
        <v>1395.29</v>
      </c>
      <c r="H2940" s="2">
        <v>6356.34</v>
      </c>
      <c r="I2940" s="2" t="s">
        <v>29</v>
      </c>
      <c r="J2940" s="4">
        <v>1.2195115428060801</v>
      </c>
      <c r="K2940" t="str">
        <f>_xlfn.XLOOKUP(D2940, dim_channels!A:A, dim_channels!C:C, "Not Found")</f>
        <v>OTA</v>
      </c>
      <c r="L2940" t="str">
        <f>_xlfn.XLOOKUP(D2940, dim_channels!A:A, dim_channels!B:B, "Not Found")</f>
        <v>Expedia</v>
      </c>
      <c r="M2940">
        <f t="shared" si="180"/>
        <v>0</v>
      </c>
      <c r="N2940">
        <f t="shared" si="181"/>
        <v>1</v>
      </c>
      <c r="O2940">
        <f t="shared" si="182"/>
        <v>6356.34</v>
      </c>
      <c r="P2940">
        <f t="shared" si="183"/>
        <v>7751.63</v>
      </c>
    </row>
    <row r="2941" spans="1:16" x14ac:dyDescent="0.2">
      <c r="A2941" s="3" t="s">
        <v>3377</v>
      </c>
      <c r="B2941" s="3" t="s">
        <v>87</v>
      </c>
      <c r="C2941" s="3" t="s">
        <v>471</v>
      </c>
      <c r="D2941" s="3" t="s">
        <v>27</v>
      </c>
      <c r="E2941" s="3" t="s">
        <v>34</v>
      </c>
      <c r="F2941" s="3">
        <v>13818.6</v>
      </c>
      <c r="G2941" s="3">
        <v>2487.35</v>
      </c>
      <c r="H2941" s="3">
        <v>11331.25</v>
      </c>
      <c r="I2941" s="3" t="s">
        <v>29</v>
      </c>
      <c r="J2941" s="5">
        <v>1.2195124103695529</v>
      </c>
      <c r="K2941" t="str">
        <f>_xlfn.XLOOKUP(D2941, dim_channels!A:A, dim_channels!C:C, "Not Found")</f>
        <v>OTA</v>
      </c>
      <c r="L2941" t="str">
        <f>_xlfn.XLOOKUP(D2941, dim_channels!A:A, dim_channels!B:B, "Not Found")</f>
        <v>Expedia</v>
      </c>
      <c r="M2941">
        <f t="shared" si="180"/>
        <v>0</v>
      </c>
      <c r="N2941">
        <f t="shared" si="181"/>
        <v>1</v>
      </c>
      <c r="O2941">
        <f t="shared" si="182"/>
        <v>11331.25</v>
      </c>
      <c r="P2941">
        <f t="shared" si="183"/>
        <v>13818.6</v>
      </c>
    </row>
    <row r="2942" spans="1:16" x14ac:dyDescent="0.2">
      <c r="A2942" s="2" t="s">
        <v>3378</v>
      </c>
      <c r="B2942" s="2" t="s">
        <v>389</v>
      </c>
      <c r="C2942" s="2" t="s">
        <v>167</v>
      </c>
      <c r="D2942" s="2" t="s">
        <v>52</v>
      </c>
      <c r="E2942" s="2" t="s">
        <v>60</v>
      </c>
      <c r="F2942" s="2">
        <v>2400.27</v>
      </c>
      <c r="G2942" s="2">
        <v>0</v>
      </c>
      <c r="H2942" s="2">
        <v>2400.27</v>
      </c>
      <c r="I2942" s="2" t="s">
        <v>29</v>
      </c>
      <c r="J2942" s="4">
        <v>1</v>
      </c>
      <c r="K2942" t="str">
        <f>_xlfn.XLOOKUP(D2942, dim_channels!A:A, dim_channels!C:C, "Not Found")</f>
        <v>OTA</v>
      </c>
      <c r="L2942" t="str">
        <f>_xlfn.XLOOKUP(D2942, dim_channels!A:A, dim_channels!B:B, "Not Found")</f>
        <v>Agoda</v>
      </c>
      <c r="M2942">
        <f t="shared" si="180"/>
        <v>0</v>
      </c>
      <c r="N2942">
        <f t="shared" si="181"/>
        <v>1</v>
      </c>
      <c r="O2942">
        <f t="shared" si="182"/>
        <v>2400.27</v>
      </c>
      <c r="P2942">
        <f t="shared" si="183"/>
        <v>2400.27</v>
      </c>
    </row>
    <row r="2943" spans="1:16" x14ac:dyDescent="0.2">
      <c r="A2943" s="3" t="s">
        <v>3379</v>
      </c>
      <c r="B2943" s="3" t="s">
        <v>39</v>
      </c>
      <c r="C2943" s="3" t="s">
        <v>331</v>
      </c>
      <c r="D2943" s="3" t="s">
        <v>27</v>
      </c>
      <c r="E2943" s="3" t="s">
        <v>34</v>
      </c>
      <c r="F2943" s="3">
        <v>7068.3</v>
      </c>
      <c r="G2943" s="3">
        <v>1272.29</v>
      </c>
      <c r="H2943" s="3">
        <v>5796.01</v>
      </c>
      <c r="I2943" s="3" t="s">
        <v>56</v>
      </c>
      <c r="J2943" s="5">
        <v>1.2195113535000801</v>
      </c>
      <c r="K2943" t="str">
        <f>_xlfn.XLOOKUP(D2943, dim_channels!A:A, dim_channels!C:C, "Not Found")</f>
        <v>OTA</v>
      </c>
      <c r="L2943" t="str">
        <f>_xlfn.XLOOKUP(D2943, dim_channels!A:A, dim_channels!B:B, "Not Found")</f>
        <v>Expedia</v>
      </c>
      <c r="M2943">
        <f t="shared" si="180"/>
        <v>0</v>
      </c>
      <c r="N2943">
        <f t="shared" si="181"/>
        <v>0</v>
      </c>
      <c r="O2943">
        <f t="shared" si="182"/>
        <v>0</v>
      </c>
      <c r="P2943">
        <f t="shared" si="183"/>
        <v>0</v>
      </c>
    </row>
    <row r="2944" spans="1:16" x14ac:dyDescent="0.2">
      <c r="A2944" s="2" t="s">
        <v>3380</v>
      </c>
      <c r="B2944" s="2" t="s">
        <v>94</v>
      </c>
      <c r="C2944" s="2" t="s">
        <v>209</v>
      </c>
      <c r="D2944" s="2" t="s">
        <v>52</v>
      </c>
      <c r="E2944" s="2" t="s">
        <v>60</v>
      </c>
      <c r="F2944" s="2">
        <v>4849.3599999999997</v>
      </c>
      <c r="G2944" s="2">
        <v>0</v>
      </c>
      <c r="H2944" s="2">
        <v>4849.3599999999997</v>
      </c>
      <c r="I2944" s="2" t="s">
        <v>41</v>
      </c>
      <c r="J2944" s="4">
        <v>1</v>
      </c>
      <c r="K2944" t="str">
        <f>_xlfn.XLOOKUP(D2944, dim_channels!A:A, dim_channels!C:C, "Not Found")</f>
        <v>OTA</v>
      </c>
      <c r="L2944" t="str">
        <f>_xlfn.XLOOKUP(D2944, dim_channels!A:A, dim_channels!B:B, "Not Found")</f>
        <v>Agoda</v>
      </c>
      <c r="M2944">
        <f t="shared" si="180"/>
        <v>1</v>
      </c>
      <c r="N2944">
        <f t="shared" si="181"/>
        <v>0</v>
      </c>
      <c r="O2944">
        <f t="shared" si="182"/>
        <v>0</v>
      </c>
      <c r="P2944">
        <f t="shared" si="183"/>
        <v>0</v>
      </c>
    </row>
    <row r="2945" spans="1:16" x14ac:dyDescent="0.2">
      <c r="A2945" s="3" t="s">
        <v>3381</v>
      </c>
      <c r="B2945" s="3" t="s">
        <v>220</v>
      </c>
      <c r="C2945" s="3" t="s">
        <v>1110</v>
      </c>
      <c r="D2945" s="3" t="s">
        <v>33</v>
      </c>
      <c r="E2945" s="3" t="s">
        <v>60</v>
      </c>
      <c r="F2945" s="3">
        <v>9279.5499999999993</v>
      </c>
      <c r="G2945" s="3">
        <v>0</v>
      </c>
      <c r="H2945" s="3">
        <v>9279.5499999999993</v>
      </c>
      <c r="I2945" s="3" t="s">
        <v>41</v>
      </c>
      <c r="J2945" s="5">
        <v>1</v>
      </c>
      <c r="K2945" t="str">
        <f>_xlfn.XLOOKUP(D2945, dim_channels!A:A, dim_channels!C:C, "Not Found")</f>
        <v>OTA</v>
      </c>
      <c r="L2945" t="str">
        <f>_xlfn.XLOOKUP(D2945, dim_channels!A:A, dim_channels!B:B, "Not Found")</f>
        <v>Booking.com</v>
      </c>
      <c r="M2945">
        <f t="shared" si="180"/>
        <v>1</v>
      </c>
      <c r="N2945">
        <f t="shared" si="181"/>
        <v>0</v>
      </c>
      <c r="O2945">
        <f t="shared" si="182"/>
        <v>0</v>
      </c>
      <c r="P2945">
        <f t="shared" si="183"/>
        <v>0</v>
      </c>
    </row>
    <row r="2946" spans="1:16" x14ac:dyDescent="0.2">
      <c r="A2946" s="2" t="s">
        <v>3382</v>
      </c>
      <c r="B2946" s="2" t="s">
        <v>212</v>
      </c>
      <c r="C2946" s="2" t="s">
        <v>85</v>
      </c>
      <c r="D2946" s="2" t="s">
        <v>33</v>
      </c>
      <c r="E2946" s="2" t="s">
        <v>28</v>
      </c>
      <c r="F2946" s="2">
        <v>3199.58</v>
      </c>
      <c r="G2946" s="2">
        <v>479.94</v>
      </c>
      <c r="H2946" s="2">
        <v>2719.64</v>
      </c>
      <c r="I2946" s="2" t="s">
        <v>29</v>
      </c>
      <c r="J2946" s="4">
        <v>1.1764718859849099</v>
      </c>
      <c r="K2946" t="str">
        <f>_xlfn.XLOOKUP(D2946, dim_channels!A:A, dim_channels!C:C, "Not Found")</f>
        <v>OTA</v>
      </c>
      <c r="L2946" t="str">
        <f>_xlfn.XLOOKUP(D2946, dim_channels!A:A, dim_channels!B:B, "Not Found")</f>
        <v>Booking.com</v>
      </c>
      <c r="M2946">
        <f t="shared" si="180"/>
        <v>0</v>
      </c>
      <c r="N2946">
        <f t="shared" si="181"/>
        <v>1</v>
      </c>
      <c r="O2946">
        <f t="shared" si="182"/>
        <v>2719.64</v>
      </c>
      <c r="P2946">
        <f t="shared" si="183"/>
        <v>3199.58</v>
      </c>
    </row>
    <row r="2947" spans="1:16" x14ac:dyDescent="0.2">
      <c r="A2947" s="3" t="s">
        <v>3383</v>
      </c>
      <c r="B2947" s="3" t="s">
        <v>368</v>
      </c>
      <c r="C2947" s="3" t="s">
        <v>612</v>
      </c>
      <c r="D2947" s="3" t="s">
        <v>45</v>
      </c>
      <c r="E2947" s="3" t="s">
        <v>89</v>
      </c>
      <c r="F2947" s="3">
        <v>5832.37</v>
      </c>
      <c r="G2947" s="3">
        <v>0</v>
      </c>
      <c r="H2947" s="3">
        <v>5832.37</v>
      </c>
      <c r="I2947" s="3" t="s">
        <v>29</v>
      </c>
      <c r="J2947" s="5">
        <v>1</v>
      </c>
      <c r="K2947" t="str">
        <f>_xlfn.XLOOKUP(D2947, dim_channels!A:A, dim_channels!C:C, "Not Found")</f>
        <v>Corporate</v>
      </c>
      <c r="L2947" t="str">
        <f>_xlfn.XLOOKUP(D2947, dim_channels!A:A, dim_channels!B:B, "Not Found")</f>
        <v>Corporate Direct</v>
      </c>
      <c r="M2947">
        <f t="shared" ref="M2947:M3010" si="184">IF(I2947="Cancelled",1,0)</f>
        <v>0</v>
      </c>
      <c r="N2947">
        <f t="shared" ref="N2947:N3010" si="185">IF(TRIM(UPPER(I2947))="CHECKED-OUT",1,0)</f>
        <v>1</v>
      </c>
      <c r="O2947">
        <f t="shared" ref="O2947:O3010" si="186">IF(TRIM(UPPER(I2947))="CHECKED-OUT",H2947,0)</f>
        <v>5832.37</v>
      </c>
      <c r="P2947">
        <f t="shared" ref="P2947:P3010" si="187">IF(TRIM(UPPER(I2947))="CHECKED-OUT",F2947,0)</f>
        <v>5832.37</v>
      </c>
    </row>
    <row r="2948" spans="1:16" x14ac:dyDescent="0.2">
      <c r="A2948" s="2" t="s">
        <v>3384</v>
      </c>
      <c r="B2948" s="2" t="s">
        <v>355</v>
      </c>
      <c r="C2948" s="2" t="s">
        <v>492</v>
      </c>
      <c r="D2948" s="2" t="s">
        <v>33</v>
      </c>
      <c r="E2948" s="2" t="s">
        <v>60</v>
      </c>
      <c r="F2948" s="2">
        <v>9925.83</v>
      </c>
      <c r="G2948" s="2">
        <v>0</v>
      </c>
      <c r="H2948" s="2">
        <v>9925.83</v>
      </c>
      <c r="I2948" s="2" t="s">
        <v>41</v>
      </c>
      <c r="J2948" s="4">
        <v>1</v>
      </c>
      <c r="K2948" t="str">
        <f>_xlfn.XLOOKUP(D2948, dim_channels!A:A, dim_channels!C:C, "Not Found")</f>
        <v>OTA</v>
      </c>
      <c r="L2948" t="str">
        <f>_xlfn.XLOOKUP(D2948, dim_channels!A:A, dim_channels!B:B, "Not Found")</f>
        <v>Booking.com</v>
      </c>
      <c r="M2948">
        <f t="shared" si="184"/>
        <v>1</v>
      </c>
      <c r="N2948">
        <f t="shared" si="185"/>
        <v>0</v>
      </c>
      <c r="O2948">
        <f t="shared" si="186"/>
        <v>0</v>
      </c>
      <c r="P2948">
        <f t="shared" si="187"/>
        <v>0</v>
      </c>
    </row>
    <row r="2949" spans="1:16" x14ac:dyDescent="0.2">
      <c r="A2949" s="3" t="s">
        <v>3385</v>
      </c>
      <c r="B2949" s="3" t="s">
        <v>232</v>
      </c>
      <c r="C2949" s="3" t="s">
        <v>141</v>
      </c>
      <c r="D2949" s="3" t="s">
        <v>114</v>
      </c>
      <c r="E2949" s="3" t="s">
        <v>115</v>
      </c>
      <c r="F2949" s="3">
        <v>3184.66</v>
      </c>
      <c r="G2949" s="3">
        <v>318.47000000000003</v>
      </c>
      <c r="H2949" s="3">
        <v>2866.19</v>
      </c>
      <c r="I2949" s="3" t="s">
        <v>29</v>
      </c>
      <c r="J2949" s="5">
        <v>1.1111126617565481</v>
      </c>
      <c r="K2949" t="str">
        <f>_xlfn.XLOOKUP(D2949, dim_channels!A:A, dim_channels!C:C, "Not Found")</f>
        <v>Offline</v>
      </c>
      <c r="L2949" t="str">
        <f>_xlfn.XLOOKUP(D2949, dim_channels!A:A, dim_channels!B:B, "Not Found")</f>
        <v>Travel Agency</v>
      </c>
      <c r="M2949">
        <f t="shared" si="184"/>
        <v>0</v>
      </c>
      <c r="N2949">
        <f t="shared" si="185"/>
        <v>1</v>
      </c>
      <c r="O2949">
        <f t="shared" si="186"/>
        <v>2866.19</v>
      </c>
      <c r="P2949">
        <f t="shared" si="187"/>
        <v>3184.66</v>
      </c>
    </row>
    <row r="2950" spans="1:16" x14ac:dyDescent="0.2">
      <c r="A2950" s="2" t="s">
        <v>3386</v>
      </c>
      <c r="B2950" s="2" t="s">
        <v>553</v>
      </c>
      <c r="C2950" s="2" t="s">
        <v>799</v>
      </c>
      <c r="D2950" s="2" t="s">
        <v>169</v>
      </c>
      <c r="E2950" s="2" t="s">
        <v>34</v>
      </c>
      <c r="F2950" s="2">
        <v>17536.22</v>
      </c>
      <c r="G2950" s="2">
        <v>3507.24</v>
      </c>
      <c r="H2950" s="2">
        <v>14028.98</v>
      </c>
      <c r="I2950" s="2" t="s">
        <v>41</v>
      </c>
      <c r="J2950" s="4">
        <v>1.249999643594901</v>
      </c>
      <c r="K2950" t="str">
        <f>_xlfn.XLOOKUP(D2950, dim_channels!A:A, dim_channels!C:C, "Not Found")</f>
        <v>GDS</v>
      </c>
      <c r="L2950" t="str">
        <f>_xlfn.XLOOKUP(D2950, dim_channels!A:A, dim_channels!B:B, "Not Found")</f>
        <v>GDS (Amadeus)</v>
      </c>
      <c r="M2950">
        <f t="shared" si="184"/>
        <v>1</v>
      </c>
      <c r="N2950">
        <f t="shared" si="185"/>
        <v>0</v>
      </c>
      <c r="O2950">
        <f t="shared" si="186"/>
        <v>0</v>
      </c>
      <c r="P2950">
        <f t="shared" si="187"/>
        <v>0</v>
      </c>
    </row>
    <row r="2951" spans="1:16" x14ac:dyDescent="0.2">
      <c r="A2951" s="3" t="s">
        <v>3387</v>
      </c>
      <c r="B2951" s="3" t="s">
        <v>135</v>
      </c>
      <c r="C2951" s="3" t="s">
        <v>40</v>
      </c>
      <c r="D2951" s="3" t="s">
        <v>206</v>
      </c>
      <c r="E2951" s="3" t="s">
        <v>207</v>
      </c>
      <c r="F2951" s="3">
        <v>4464.12</v>
      </c>
      <c r="G2951" s="3">
        <v>0</v>
      </c>
      <c r="H2951" s="3">
        <v>4464.12</v>
      </c>
      <c r="I2951" s="3" t="s">
        <v>29</v>
      </c>
      <c r="J2951" s="5">
        <v>1</v>
      </c>
      <c r="K2951" t="str">
        <f>_xlfn.XLOOKUP(D2951, dim_channels!A:A, dim_channels!C:C, "Not Found")</f>
        <v>Direct</v>
      </c>
      <c r="L2951" t="str">
        <f>_xlfn.XLOOKUP(D2951, dim_channels!A:A, dim_channels!B:B, "Not Found")</f>
        <v>Walk-in</v>
      </c>
      <c r="M2951">
        <f t="shared" si="184"/>
        <v>0</v>
      </c>
      <c r="N2951">
        <f t="shared" si="185"/>
        <v>1</v>
      </c>
      <c r="O2951">
        <f t="shared" si="186"/>
        <v>4464.12</v>
      </c>
      <c r="P2951">
        <f t="shared" si="187"/>
        <v>4464.12</v>
      </c>
    </row>
    <row r="2952" spans="1:16" x14ac:dyDescent="0.2">
      <c r="A2952" s="2" t="s">
        <v>3388</v>
      </c>
      <c r="B2952" s="2" t="s">
        <v>512</v>
      </c>
      <c r="C2952" s="2" t="s">
        <v>129</v>
      </c>
      <c r="D2952" s="2" t="s">
        <v>52</v>
      </c>
      <c r="E2952" s="2" t="s">
        <v>34</v>
      </c>
      <c r="F2952" s="2">
        <v>4119.45</v>
      </c>
      <c r="G2952" s="2">
        <v>494.33</v>
      </c>
      <c r="H2952" s="2">
        <v>3625.12</v>
      </c>
      <c r="I2952" s="2" t="s">
        <v>29</v>
      </c>
      <c r="J2952" s="4">
        <v>1.1363623824866489</v>
      </c>
      <c r="K2952" t="str">
        <f>_xlfn.XLOOKUP(D2952, dim_channels!A:A, dim_channels!C:C, "Not Found")</f>
        <v>OTA</v>
      </c>
      <c r="L2952" t="str">
        <f>_xlfn.XLOOKUP(D2952, dim_channels!A:A, dim_channels!B:B, "Not Found")</f>
        <v>Agoda</v>
      </c>
      <c r="M2952">
        <f t="shared" si="184"/>
        <v>0</v>
      </c>
      <c r="N2952">
        <f t="shared" si="185"/>
        <v>1</v>
      </c>
      <c r="O2952">
        <f t="shared" si="186"/>
        <v>3625.12</v>
      </c>
      <c r="P2952">
        <f t="shared" si="187"/>
        <v>4119.45</v>
      </c>
    </row>
    <row r="2953" spans="1:16" x14ac:dyDescent="0.2">
      <c r="A2953" s="3" t="s">
        <v>3389</v>
      </c>
      <c r="B2953" s="3" t="s">
        <v>256</v>
      </c>
      <c r="C2953" s="3" t="s">
        <v>548</v>
      </c>
      <c r="D2953" s="3" t="s">
        <v>52</v>
      </c>
      <c r="E2953" s="3" t="s">
        <v>34</v>
      </c>
      <c r="F2953" s="3">
        <v>6463.31</v>
      </c>
      <c r="G2953" s="3">
        <v>775.6</v>
      </c>
      <c r="H2953" s="3">
        <v>5687.71</v>
      </c>
      <c r="I2953" s="3" t="s">
        <v>29</v>
      </c>
      <c r="J2953" s="5">
        <v>1.13636419578354</v>
      </c>
      <c r="K2953" t="str">
        <f>_xlfn.XLOOKUP(D2953, dim_channels!A:A, dim_channels!C:C, "Not Found")</f>
        <v>OTA</v>
      </c>
      <c r="L2953" t="str">
        <f>_xlfn.XLOOKUP(D2953, dim_channels!A:A, dim_channels!B:B, "Not Found")</f>
        <v>Agoda</v>
      </c>
      <c r="M2953">
        <f t="shared" si="184"/>
        <v>0</v>
      </c>
      <c r="N2953">
        <f t="shared" si="185"/>
        <v>1</v>
      </c>
      <c r="O2953">
        <f t="shared" si="186"/>
        <v>5687.71</v>
      </c>
      <c r="P2953">
        <f t="shared" si="187"/>
        <v>6463.31</v>
      </c>
    </row>
    <row r="2954" spans="1:16" x14ac:dyDescent="0.2">
      <c r="A2954" s="2" t="s">
        <v>3390</v>
      </c>
      <c r="B2954" s="2" t="s">
        <v>274</v>
      </c>
      <c r="C2954" s="2" t="s">
        <v>310</v>
      </c>
      <c r="D2954" s="2" t="s">
        <v>64</v>
      </c>
      <c r="E2954" s="2" t="s">
        <v>34</v>
      </c>
      <c r="F2954" s="2">
        <v>15752.56</v>
      </c>
      <c r="G2954" s="2">
        <v>0</v>
      </c>
      <c r="H2954" s="2">
        <v>15752.56</v>
      </c>
      <c r="I2954" s="2" t="s">
        <v>29</v>
      </c>
      <c r="J2954" s="4">
        <v>1</v>
      </c>
      <c r="K2954" t="str">
        <f>_xlfn.XLOOKUP(D2954, dim_channels!A:A, dim_channels!C:C, "Not Found")</f>
        <v>Direct</v>
      </c>
      <c r="L2954" t="str">
        <f>_xlfn.XLOOKUP(D2954, dim_channels!A:A, dim_channels!B:B, "Not Found")</f>
        <v>Direct Website</v>
      </c>
      <c r="M2954">
        <f t="shared" si="184"/>
        <v>0</v>
      </c>
      <c r="N2954">
        <f t="shared" si="185"/>
        <v>1</v>
      </c>
      <c r="O2954">
        <f t="shared" si="186"/>
        <v>15752.56</v>
      </c>
      <c r="P2954">
        <f t="shared" si="187"/>
        <v>15752.56</v>
      </c>
    </row>
    <row r="2955" spans="1:16" x14ac:dyDescent="0.2">
      <c r="A2955" s="3" t="s">
        <v>3391</v>
      </c>
      <c r="B2955" s="3" t="s">
        <v>305</v>
      </c>
      <c r="C2955" s="3" t="s">
        <v>76</v>
      </c>
      <c r="D2955" s="3" t="s">
        <v>33</v>
      </c>
      <c r="E2955" s="3" t="s">
        <v>34</v>
      </c>
      <c r="F2955" s="3">
        <v>7886.83</v>
      </c>
      <c r="G2955" s="3">
        <v>1183.02</v>
      </c>
      <c r="H2955" s="3">
        <v>6703.81</v>
      </c>
      <c r="I2955" s="3" t="s">
        <v>29</v>
      </c>
      <c r="J2955" s="5">
        <v>1.176469798517559</v>
      </c>
      <c r="K2955" t="str">
        <f>_xlfn.XLOOKUP(D2955, dim_channels!A:A, dim_channels!C:C, "Not Found")</f>
        <v>OTA</v>
      </c>
      <c r="L2955" t="str">
        <f>_xlfn.XLOOKUP(D2955, dim_channels!A:A, dim_channels!B:B, "Not Found")</f>
        <v>Booking.com</v>
      </c>
      <c r="M2955">
        <f t="shared" si="184"/>
        <v>0</v>
      </c>
      <c r="N2955">
        <f t="shared" si="185"/>
        <v>1</v>
      </c>
      <c r="O2955">
        <f t="shared" si="186"/>
        <v>6703.81</v>
      </c>
      <c r="P2955">
        <f t="shared" si="187"/>
        <v>7886.83</v>
      </c>
    </row>
    <row r="2956" spans="1:16" x14ac:dyDescent="0.2">
      <c r="A2956" s="2" t="s">
        <v>3392</v>
      </c>
      <c r="B2956" s="2" t="s">
        <v>904</v>
      </c>
      <c r="C2956" s="2" t="s">
        <v>103</v>
      </c>
      <c r="D2956" s="2" t="s">
        <v>33</v>
      </c>
      <c r="E2956" s="2" t="s">
        <v>34</v>
      </c>
      <c r="F2956" s="2">
        <v>7495.16</v>
      </c>
      <c r="G2956" s="2">
        <v>1124.27</v>
      </c>
      <c r="H2956" s="2">
        <v>6370.89</v>
      </c>
      <c r="I2956" s="2" t="s">
        <v>29</v>
      </c>
      <c r="J2956" s="4">
        <v>1.1764698495814561</v>
      </c>
      <c r="K2956" t="str">
        <f>_xlfn.XLOOKUP(D2956, dim_channels!A:A, dim_channels!C:C, "Not Found")</f>
        <v>OTA</v>
      </c>
      <c r="L2956" t="str">
        <f>_xlfn.XLOOKUP(D2956, dim_channels!A:A, dim_channels!B:B, "Not Found")</f>
        <v>Booking.com</v>
      </c>
      <c r="M2956">
        <f t="shared" si="184"/>
        <v>0</v>
      </c>
      <c r="N2956">
        <f t="shared" si="185"/>
        <v>1</v>
      </c>
      <c r="O2956">
        <f t="shared" si="186"/>
        <v>6370.89</v>
      </c>
      <c r="P2956">
        <f t="shared" si="187"/>
        <v>7495.16</v>
      </c>
    </row>
    <row r="2957" spans="1:16" x14ac:dyDescent="0.2">
      <c r="A2957" s="3" t="s">
        <v>3393</v>
      </c>
      <c r="B2957" s="3" t="s">
        <v>712</v>
      </c>
      <c r="C2957" s="3" t="s">
        <v>371</v>
      </c>
      <c r="D2957" s="3" t="s">
        <v>114</v>
      </c>
      <c r="E2957" s="3" t="s">
        <v>115</v>
      </c>
      <c r="F2957" s="3">
        <v>3615.51</v>
      </c>
      <c r="G2957" s="3">
        <v>361.55</v>
      </c>
      <c r="H2957" s="3">
        <v>3253.96</v>
      </c>
      <c r="I2957" s="3" t="s">
        <v>29</v>
      </c>
      <c r="J2957" s="5">
        <v>1.1111107696468301</v>
      </c>
      <c r="K2957" t="str">
        <f>_xlfn.XLOOKUP(D2957, dim_channels!A:A, dim_channels!C:C, "Not Found")</f>
        <v>Offline</v>
      </c>
      <c r="L2957" t="str">
        <f>_xlfn.XLOOKUP(D2957, dim_channels!A:A, dim_channels!B:B, "Not Found")</f>
        <v>Travel Agency</v>
      </c>
      <c r="M2957">
        <f t="shared" si="184"/>
        <v>0</v>
      </c>
      <c r="N2957">
        <f t="shared" si="185"/>
        <v>1</v>
      </c>
      <c r="O2957">
        <f t="shared" si="186"/>
        <v>3253.96</v>
      </c>
      <c r="P2957">
        <f t="shared" si="187"/>
        <v>3615.51</v>
      </c>
    </row>
    <row r="2958" spans="1:16" x14ac:dyDescent="0.2">
      <c r="A2958" s="2" t="s">
        <v>3394</v>
      </c>
      <c r="B2958" s="2" t="s">
        <v>81</v>
      </c>
      <c r="C2958" s="2" t="s">
        <v>324</v>
      </c>
      <c r="D2958" s="2" t="s">
        <v>52</v>
      </c>
      <c r="E2958" s="2" t="s">
        <v>34</v>
      </c>
      <c r="F2958" s="2">
        <v>2673.46</v>
      </c>
      <c r="G2958" s="2">
        <v>320.82</v>
      </c>
      <c r="H2958" s="2">
        <v>2352.64</v>
      </c>
      <c r="I2958" s="2" t="s">
        <v>41</v>
      </c>
      <c r="J2958" s="4">
        <v>1.13636595484222</v>
      </c>
      <c r="K2958" t="str">
        <f>_xlfn.XLOOKUP(D2958, dim_channels!A:A, dim_channels!C:C, "Not Found")</f>
        <v>OTA</v>
      </c>
      <c r="L2958" t="str">
        <f>_xlfn.XLOOKUP(D2958, dim_channels!A:A, dim_channels!B:B, "Not Found")</f>
        <v>Agoda</v>
      </c>
      <c r="M2958">
        <f t="shared" si="184"/>
        <v>1</v>
      </c>
      <c r="N2958">
        <f t="shared" si="185"/>
        <v>0</v>
      </c>
      <c r="O2958">
        <f t="shared" si="186"/>
        <v>0</v>
      </c>
      <c r="P2958">
        <f t="shared" si="187"/>
        <v>0</v>
      </c>
    </row>
    <row r="2959" spans="1:16" x14ac:dyDescent="0.2">
      <c r="A2959" s="3" t="s">
        <v>3395</v>
      </c>
      <c r="B2959" s="3" t="s">
        <v>92</v>
      </c>
      <c r="C2959" s="3" t="s">
        <v>73</v>
      </c>
      <c r="D2959" s="3" t="s">
        <v>27</v>
      </c>
      <c r="E2959" s="3" t="s">
        <v>60</v>
      </c>
      <c r="F2959" s="3">
        <v>2430</v>
      </c>
      <c r="G2959" s="3">
        <v>0</v>
      </c>
      <c r="H2959" s="3">
        <v>2430</v>
      </c>
      <c r="I2959" s="3" t="s">
        <v>41</v>
      </c>
      <c r="J2959" s="5">
        <v>1</v>
      </c>
      <c r="K2959" t="str">
        <f>_xlfn.XLOOKUP(D2959, dim_channels!A:A, dim_channels!C:C, "Not Found")</f>
        <v>OTA</v>
      </c>
      <c r="L2959" t="str">
        <f>_xlfn.XLOOKUP(D2959, dim_channels!A:A, dim_channels!B:B, "Not Found")</f>
        <v>Expedia</v>
      </c>
      <c r="M2959">
        <f t="shared" si="184"/>
        <v>1</v>
      </c>
      <c r="N2959">
        <f t="shared" si="185"/>
        <v>0</v>
      </c>
      <c r="O2959">
        <f t="shared" si="186"/>
        <v>0</v>
      </c>
      <c r="P2959">
        <f t="shared" si="187"/>
        <v>0</v>
      </c>
    </row>
    <row r="2960" spans="1:16" x14ac:dyDescent="0.2">
      <c r="A2960" s="2" t="s">
        <v>3396</v>
      </c>
      <c r="B2960" s="2" t="s">
        <v>619</v>
      </c>
      <c r="C2960" s="2" t="s">
        <v>451</v>
      </c>
      <c r="D2960" s="2" t="s">
        <v>27</v>
      </c>
      <c r="E2960" s="2" t="s">
        <v>34</v>
      </c>
      <c r="F2960" s="2">
        <v>9175.82</v>
      </c>
      <c r="G2960" s="2">
        <v>1651.65</v>
      </c>
      <c r="H2960" s="2">
        <v>7524.17</v>
      </c>
      <c r="I2960" s="2" t="s">
        <v>56</v>
      </c>
      <c r="J2960" s="4">
        <v>1.2195125841122669</v>
      </c>
      <c r="K2960" t="str">
        <f>_xlfn.XLOOKUP(D2960, dim_channels!A:A, dim_channels!C:C, "Not Found")</f>
        <v>OTA</v>
      </c>
      <c r="L2960" t="str">
        <f>_xlfn.XLOOKUP(D2960, dim_channels!A:A, dim_channels!B:B, "Not Found")</f>
        <v>Expedia</v>
      </c>
      <c r="M2960">
        <f t="shared" si="184"/>
        <v>0</v>
      </c>
      <c r="N2960">
        <f t="shared" si="185"/>
        <v>0</v>
      </c>
      <c r="O2960">
        <f t="shared" si="186"/>
        <v>0</v>
      </c>
      <c r="P2960">
        <f t="shared" si="187"/>
        <v>0</v>
      </c>
    </row>
    <row r="2961" spans="1:16" x14ac:dyDescent="0.2">
      <c r="A2961" s="3" t="s">
        <v>3397</v>
      </c>
      <c r="B2961" s="3" t="s">
        <v>326</v>
      </c>
      <c r="C2961" s="3" t="s">
        <v>294</v>
      </c>
      <c r="D2961" s="3" t="s">
        <v>64</v>
      </c>
      <c r="E2961" s="3" t="s">
        <v>28</v>
      </c>
      <c r="F2961" s="3">
        <v>3774.09</v>
      </c>
      <c r="G2961" s="3">
        <v>0</v>
      </c>
      <c r="H2961" s="3">
        <v>3774.09</v>
      </c>
      <c r="I2961" s="3" t="s">
        <v>29</v>
      </c>
      <c r="J2961" s="5">
        <v>1</v>
      </c>
      <c r="K2961" t="str">
        <f>_xlfn.XLOOKUP(D2961, dim_channels!A:A, dim_channels!C:C, "Not Found")</f>
        <v>Direct</v>
      </c>
      <c r="L2961" t="str">
        <f>_xlfn.XLOOKUP(D2961, dim_channels!A:A, dim_channels!B:B, "Not Found")</f>
        <v>Direct Website</v>
      </c>
      <c r="M2961">
        <f t="shared" si="184"/>
        <v>0</v>
      </c>
      <c r="N2961">
        <f t="shared" si="185"/>
        <v>1</v>
      </c>
      <c r="O2961">
        <f t="shared" si="186"/>
        <v>3774.09</v>
      </c>
      <c r="P2961">
        <f t="shared" si="187"/>
        <v>3774.09</v>
      </c>
    </row>
    <row r="2962" spans="1:16" x14ac:dyDescent="0.2">
      <c r="A2962" s="2" t="s">
        <v>3398</v>
      </c>
      <c r="B2962" s="2" t="s">
        <v>244</v>
      </c>
      <c r="C2962" s="2" t="s">
        <v>126</v>
      </c>
      <c r="D2962" s="2" t="s">
        <v>27</v>
      </c>
      <c r="E2962" s="2" t="s">
        <v>28</v>
      </c>
      <c r="F2962" s="2">
        <v>2710.88</v>
      </c>
      <c r="G2962" s="2">
        <v>487.96</v>
      </c>
      <c r="H2962" s="2">
        <v>2222.92</v>
      </c>
      <c r="I2962" s="2" t="s">
        <v>41</v>
      </c>
      <c r="J2962" s="4">
        <v>1.2195130728951109</v>
      </c>
      <c r="K2962" t="str">
        <f>_xlfn.XLOOKUP(D2962, dim_channels!A:A, dim_channels!C:C, "Not Found")</f>
        <v>OTA</v>
      </c>
      <c r="L2962" t="str">
        <f>_xlfn.XLOOKUP(D2962, dim_channels!A:A, dim_channels!B:B, "Not Found")</f>
        <v>Expedia</v>
      </c>
      <c r="M2962">
        <f t="shared" si="184"/>
        <v>1</v>
      </c>
      <c r="N2962">
        <f t="shared" si="185"/>
        <v>0</v>
      </c>
      <c r="O2962">
        <f t="shared" si="186"/>
        <v>0</v>
      </c>
      <c r="P2962">
        <f t="shared" si="187"/>
        <v>0</v>
      </c>
    </row>
    <row r="2963" spans="1:16" x14ac:dyDescent="0.2">
      <c r="A2963" s="3" t="s">
        <v>3399</v>
      </c>
      <c r="B2963" s="3" t="s">
        <v>487</v>
      </c>
      <c r="C2963" s="3" t="s">
        <v>156</v>
      </c>
      <c r="D2963" s="3" t="s">
        <v>52</v>
      </c>
      <c r="E2963" s="3" t="s">
        <v>60</v>
      </c>
      <c r="F2963" s="3">
        <v>7114.98</v>
      </c>
      <c r="G2963" s="3">
        <v>0</v>
      </c>
      <c r="H2963" s="3">
        <v>7114.98</v>
      </c>
      <c r="I2963" s="3" t="s">
        <v>29</v>
      </c>
      <c r="J2963" s="5">
        <v>1</v>
      </c>
      <c r="K2963" t="str">
        <f>_xlfn.XLOOKUP(D2963, dim_channels!A:A, dim_channels!C:C, "Not Found")</f>
        <v>OTA</v>
      </c>
      <c r="L2963" t="str">
        <f>_xlfn.XLOOKUP(D2963, dim_channels!A:A, dim_channels!B:B, "Not Found")</f>
        <v>Agoda</v>
      </c>
      <c r="M2963">
        <f t="shared" si="184"/>
        <v>0</v>
      </c>
      <c r="N2963">
        <f t="shared" si="185"/>
        <v>1</v>
      </c>
      <c r="O2963">
        <f t="shared" si="186"/>
        <v>7114.98</v>
      </c>
      <c r="P2963">
        <f t="shared" si="187"/>
        <v>7114.98</v>
      </c>
    </row>
    <row r="2964" spans="1:16" x14ac:dyDescent="0.2">
      <c r="A2964" s="2" t="s">
        <v>3400</v>
      </c>
      <c r="B2964" s="2" t="s">
        <v>722</v>
      </c>
      <c r="C2964" s="2" t="s">
        <v>410</v>
      </c>
      <c r="D2964" s="2" t="s">
        <v>169</v>
      </c>
      <c r="E2964" s="2" t="s">
        <v>34</v>
      </c>
      <c r="F2964" s="2">
        <v>3509.85</v>
      </c>
      <c r="G2964" s="2">
        <v>701.97</v>
      </c>
      <c r="H2964" s="2">
        <v>2807.88</v>
      </c>
      <c r="I2964" s="2" t="s">
        <v>41</v>
      </c>
      <c r="J2964" s="4">
        <v>1.25</v>
      </c>
      <c r="K2964" t="str">
        <f>_xlfn.XLOOKUP(D2964, dim_channels!A:A, dim_channels!C:C, "Not Found")</f>
        <v>GDS</v>
      </c>
      <c r="L2964" t="str">
        <f>_xlfn.XLOOKUP(D2964, dim_channels!A:A, dim_channels!B:B, "Not Found")</f>
        <v>GDS (Amadeus)</v>
      </c>
      <c r="M2964">
        <f t="shared" si="184"/>
        <v>1</v>
      </c>
      <c r="N2964">
        <f t="shared" si="185"/>
        <v>0</v>
      </c>
      <c r="O2964">
        <f t="shared" si="186"/>
        <v>0</v>
      </c>
      <c r="P2964">
        <f t="shared" si="187"/>
        <v>0</v>
      </c>
    </row>
    <row r="2965" spans="1:16" x14ac:dyDescent="0.2">
      <c r="A2965" s="3" t="s">
        <v>3401</v>
      </c>
      <c r="B2965" s="3" t="s">
        <v>578</v>
      </c>
      <c r="C2965" s="3" t="s">
        <v>949</v>
      </c>
      <c r="D2965" s="3" t="s">
        <v>64</v>
      </c>
      <c r="E2965" s="3" t="s">
        <v>115</v>
      </c>
      <c r="F2965" s="3">
        <v>9150.1</v>
      </c>
      <c r="G2965" s="3">
        <v>0</v>
      </c>
      <c r="H2965" s="3">
        <v>9150.1</v>
      </c>
      <c r="I2965" s="3" t="s">
        <v>29</v>
      </c>
      <c r="J2965" s="5">
        <v>1</v>
      </c>
      <c r="K2965" t="str">
        <f>_xlfn.XLOOKUP(D2965, dim_channels!A:A, dim_channels!C:C, "Not Found")</f>
        <v>Direct</v>
      </c>
      <c r="L2965" t="str">
        <f>_xlfn.XLOOKUP(D2965, dim_channels!A:A, dim_channels!B:B, "Not Found")</f>
        <v>Direct Website</v>
      </c>
      <c r="M2965">
        <f t="shared" si="184"/>
        <v>0</v>
      </c>
      <c r="N2965">
        <f t="shared" si="185"/>
        <v>1</v>
      </c>
      <c r="O2965">
        <f t="shared" si="186"/>
        <v>9150.1</v>
      </c>
      <c r="P2965">
        <f t="shared" si="187"/>
        <v>9150.1</v>
      </c>
    </row>
    <row r="2966" spans="1:16" x14ac:dyDescent="0.2">
      <c r="A2966" s="2" t="s">
        <v>3402</v>
      </c>
      <c r="B2966" s="2" t="s">
        <v>630</v>
      </c>
      <c r="C2966" s="2" t="s">
        <v>516</v>
      </c>
      <c r="D2966" s="2" t="s">
        <v>27</v>
      </c>
      <c r="E2966" s="2" t="s">
        <v>60</v>
      </c>
      <c r="F2966" s="2">
        <v>3386.25</v>
      </c>
      <c r="G2966" s="2">
        <v>0</v>
      </c>
      <c r="H2966" s="2">
        <v>3386.25</v>
      </c>
      <c r="I2966" s="2" t="s">
        <v>56</v>
      </c>
      <c r="J2966" s="4">
        <v>1</v>
      </c>
      <c r="K2966" t="str">
        <f>_xlfn.XLOOKUP(D2966, dim_channels!A:A, dim_channels!C:C, "Not Found")</f>
        <v>OTA</v>
      </c>
      <c r="L2966" t="str">
        <f>_xlfn.XLOOKUP(D2966, dim_channels!A:A, dim_channels!B:B, "Not Found")</f>
        <v>Expedia</v>
      </c>
      <c r="M2966">
        <f t="shared" si="184"/>
        <v>0</v>
      </c>
      <c r="N2966">
        <f t="shared" si="185"/>
        <v>0</v>
      </c>
      <c r="O2966">
        <f t="shared" si="186"/>
        <v>0</v>
      </c>
      <c r="P2966">
        <f t="shared" si="187"/>
        <v>0</v>
      </c>
    </row>
    <row r="2967" spans="1:16" x14ac:dyDescent="0.2">
      <c r="A2967" s="3" t="s">
        <v>3403</v>
      </c>
      <c r="B2967" s="3" t="s">
        <v>1275</v>
      </c>
      <c r="C2967" s="3" t="s">
        <v>39</v>
      </c>
      <c r="D2967" s="3" t="s">
        <v>33</v>
      </c>
      <c r="E2967" s="3" t="s">
        <v>60</v>
      </c>
      <c r="F2967" s="3">
        <v>2513.2600000000002</v>
      </c>
      <c r="G2967" s="3">
        <v>0</v>
      </c>
      <c r="H2967" s="3">
        <v>2513.2600000000002</v>
      </c>
      <c r="I2967" s="3" t="s">
        <v>29</v>
      </c>
      <c r="J2967" s="5">
        <v>1</v>
      </c>
      <c r="K2967" t="str">
        <f>_xlfn.XLOOKUP(D2967, dim_channels!A:A, dim_channels!C:C, "Not Found")</f>
        <v>OTA</v>
      </c>
      <c r="L2967" t="str">
        <f>_xlfn.XLOOKUP(D2967, dim_channels!A:A, dim_channels!B:B, "Not Found")</f>
        <v>Booking.com</v>
      </c>
      <c r="M2967">
        <f t="shared" si="184"/>
        <v>0</v>
      </c>
      <c r="N2967">
        <f t="shared" si="185"/>
        <v>1</v>
      </c>
      <c r="O2967">
        <f t="shared" si="186"/>
        <v>2513.2600000000002</v>
      </c>
      <c r="P2967">
        <f t="shared" si="187"/>
        <v>2513.2600000000002</v>
      </c>
    </row>
    <row r="2968" spans="1:16" x14ac:dyDescent="0.2">
      <c r="A2968" s="2" t="s">
        <v>3404</v>
      </c>
      <c r="B2968" s="2" t="s">
        <v>562</v>
      </c>
      <c r="C2968" s="2" t="s">
        <v>705</v>
      </c>
      <c r="D2968" s="2" t="s">
        <v>206</v>
      </c>
      <c r="E2968" s="2" t="s">
        <v>207</v>
      </c>
      <c r="F2968" s="2">
        <v>17111.43</v>
      </c>
      <c r="G2968" s="2">
        <v>0</v>
      </c>
      <c r="H2968" s="2">
        <v>17111.43</v>
      </c>
      <c r="I2968" s="2" t="s">
        <v>29</v>
      </c>
      <c r="J2968" s="4">
        <v>1</v>
      </c>
      <c r="K2968" t="str">
        <f>_xlfn.XLOOKUP(D2968, dim_channels!A:A, dim_channels!C:C, "Not Found")</f>
        <v>Direct</v>
      </c>
      <c r="L2968" t="str">
        <f>_xlfn.XLOOKUP(D2968, dim_channels!A:A, dim_channels!B:B, "Not Found")</f>
        <v>Walk-in</v>
      </c>
      <c r="M2968">
        <f t="shared" si="184"/>
        <v>0</v>
      </c>
      <c r="N2968">
        <f t="shared" si="185"/>
        <v>1</v>
      </c>
      <c r="O2968">
        <f t="shared" si="186"/>
        <v>17111.43</v>
      </c>
      <c r="P2968">
        <f t="shared" si="187"/>
        <v>17111.43</v>
      </c>
    </row>
    <row r="2969" spans="1:16" x14ac:dyDescent="0.2">
      <c r="A2969" s="3" t="s">
        <v>3405</v>
      </c>
      <c r="B2969" s="3" t="s">
        <v>485</v>
      </c>
      <c r="C2969" s="3" t="s">
        <v>340</v>
      </c>
      <c r="D2969" s="3" t="s">
        <v>52</v>
      </c>
      <c r="E2969" s="3" t="s">
        <v>34</v>
      </c>
      <c r="F2969" s="3">
        <v>2469.65</v>
      </c>
      <c r="G2969" s="3">
        <v>296.36</v>
      </c>
      <c r="H2969" s="3">
        <v>2173.29</v>
      </c>
      <c r="I2969" s="3" t="s">
        <v>29</v>
      </c>
      <c r="J2969" s="5">
        <v>1.136364682117895</v>
      </c>
      <c r="K2969" t="str">
        <f>_xlfn.XLOOKUP(D2969, dim_channels!A:A, dim_channels!C:C, "Not Found")</f>
        <v>OTA</v>
      </c>
      <c r="L2969" t="str">
        <f>_xlfn.XLOOKUP(D2969, dim_channels!A:A, dim_channels!B:B, "Not Found")</f>
        <v>Agoda</v>
      </c>
      <c r="M2969">
        <f t="shared" si="184"/>
        <v>0</v>
      </c>
      <c r="N2969">
        <f t="shared" si="185"/>
        <v>1</v>
      </c>
      <c r="O2969">
        <f t="shared" si="186"/>
        <v>2173.29</v>
      </c>
      <c r="P2969">
        <f t="shared" si="187"/>
        <v>2469.65</v>
      </c>
    </row>
    <row r="2970" spans="1:16" x14ac:dyDescent="0.2">
      <c r="A2970" s="2" t="s">
        <v>3406</v>
      </c>
      <c r="B2970" s="2" t="s">
        <v>189</v>
      </c>
      <c r="C2970" s="2" t="s">
        <v>485</v>
      </c>
      <c r="D2970" s="2" t="s">
        <v>52</v>
      </c>
      <c r="E2970" s="2" t="s">
        <v>60</v>
      </c>
      <c r="F2970" s="2">
        <v>5864</v>
      </c>
      <c r="G2970" s="2">
        <v>0</v>
      </c>
      <c r="H2970" s="2">
        <v>5864</v>
      </c>
      <c r="I2970" s="2" t="s">
        <v>29</v>
      </c>
      <c r="J2970" s="4">
        <v>1</v>
      </c>
      <c r="K2970" t="str">
        <f>_xlfn.XLOOKUP(D2970, dim_channels!A:A, dim_channels!C:C, "Not Found")</f>
        <v>OTA</v>
      </c>
      <c r="L2970" t="str">
        <f>_xlfn.XLOOKUP(D2970, dim_channels!A:A, dim_channels!B:B, "Not Found")</f>
        <v>Agoda</v>
      </c>
      <c r="M2970">
        <f t="shared" si="184"/>
        <v>0</v>
      </c>
      <c r="N2970">
        <f t="shared" si="185"/>
        <v>1</v>
      </c>
      <c r="O2970">
        <f t="shared" si="186"/>
        <v>5864</v>
      </c>
      <c r="P2970">
        <f t="shared" si="187"/>
        <v>5864</v>
      </c>
    </row>
    <row r="2971" spans="1:16" x14ac:dyDescent="0.2">
      <c r="A2971" s="3" t="s">
        <v>3407</v>
      </c>
      <c r="B2971" s="3" t="s">
        <v>238</v>
      </c>
      <c r="C2971" s="3" t="s">
        <v>285</v>
      </c>
      <c r="D2971" s="3" t="s">
        <v>52</v>
      </c>
      <c r="E2971" s="3" t="s">
        <v>60</v>
      </c>
      <c r="F2971" s="3">
        <v>2627.89</v>
      </c>
      <c r="G2971" s="3">
        <v>0</v>
      </c>
      <c r="H2971" s="3">
        <v>2627.89</v>
      </c>
      <c r="I2971" s="3" t="s">
        <v>29</v>
      </c>
      <c r="J2971" s="5">
        <v>1</v>
      </c>
      <c r="K2971" t="str">
        <f>_xlfn.XLOOKUP(D2971, dim_channels!A:A, dim_channels!C:C, "Not Found")</f>
        <v>OTA</v>
      </c>
      <c r="L2971" t="str">
        <f>_xlfn.XLOOKUP(D2971, dim_channels!A:A, dim_channels!B:B, "Not Found")</f>
        <v>Agoda</v>
      </c>
      <c r="M2971">
        <f t="shared" si="184"/>
        <v>0</v>
      </c>
      <c r="N2971">
        <f t="shared" si="185"/>
        <v>1</v>
      </c>
      <c r="O2971">
        <f t="shared" si="186"/>
        <v>2627.89</v>
      </c>
      <c r="P2971">
        <f t="shared" si="187"/>
        <v>2627.89</v>
      </c>
    </row>
    <row r="2972" spans="1:16" x14ac:dyDescent="0.2">
      <c r="A2972" s="2" t="s">
        <v>3408</v>
      </c>
      <c r="B2972" s="2" t="s">
        <v>151</v>
      </c>
      <c r="C2972" s="2" t="s">
        <v>458</v>
      </c>
      <c r="D2972" s="2" t="s">
        <v>27</v>
      </c>
      <c r="E2972" s="2" t="s">
        <v>34</v>
      </c>
      <c r="F2972" s="2">
        <v>12558.88</v>
      </c>
      <c r="G2972" s="2">
        <v>2260.6</v>
      </c>
      <c r="H2972" s="2">
        <v>10298.280000000001</v>
      </c>
      <c r="I2972" s="2" t="s">
        <v>56</v>
      </c>
      <c r="J2972" s="4">
        <v>1.2195123845923781</v>
      </c>
      <c r="K2972" t="str">
        <f>_xlfn.XLOOKUP(D2972, dim_channels!A:A, dim_channels!C:C, "Not Found")</f>
        <v>OTA</v>
      </c>
      <c r="L2972" t="str">
        <f>_xlfn.XLOOKUP(D2972, dim_channels!A:A, dim_channels!B:B, "Not Found")</f>
        <v>Expedia</v>
      </c>
      <c r="M2972">
        <f t="shared" si="184"/>
        <v>0</v>
      </c>
      <c r="N2972">
        <f t="shared" si="185"/>
        <v>0</v>
      </c>
      <c r="O2972">
        <f t="shared" si="186"/>
        <v>0</v>
      </c>
      <c r="P2972">
        <f t="shared" si="187"/>
        <v>0</v>
      </c>
    </row>
    <row r="2973" spans="1:16" x14ac:dyDescent="0.2">
      <c r="A2973" s="3" t="s">
        <v>3409</v>
      </c>
      <c r="B2973" s="3" t="s">
        <v>331</v>
      </c>
      <c r="C2973" s="3" t="s">
        <v>100</v>
      </c>
      <c r="D2973" s="3" t="s">
        <v>27</v>
      </c>
      <c r="E2973" s="3" t="s">
        <v>28</v>
      </c>
      <c r="F2973" s="3">
        <v>7472.03</v>
      </c>
      <c r="G2973" s="3">
        <v>1344.97</v>
      </c>
      <c r="H2973" s="3">
        <v>6127.06</v>
      </c>
      <c r="I2973" s="3" t="s">
        <v>41</v>
      </c>
      <c r="J2973" s="5">
        <v>1.219513110692567</v>
      </c>
      <c r="K2973" t="str">
        <f>_xlfn.XLOOKUP(D2973, dim_channels!A:A, dim_channels!C:C, "Not Found")</f>
        <v>OTA</v>
      </c>
      <c r="L2973" t="str">
        <f>_xlfn.XLOOKUP(D2973, dim_channels!A:A, dim_channels!B:B, "Not Found")</f>
        <v>Expedia</v>
      </c>
      <c r="M2973">
        <f t="shared" si="184"/>
        <v>1</v>
      </c>
      <c r="N2973">
        <f t="shared" si="185"/>
        <v>0</v>
      </c>
      <c r="O2973">
        <f t="shared" si="186"/>
        <v>0</v>
      </c>
      <c r="P2973">
        <f t="shared" si="187"/>
        <v>0</v>
      </c>
    </row>
    <row r="2974" spans="1:16" x14ac:dyDescent="0.2">
      <c r="A2974" s="2" t="s">
        <v>3410</v>
      </c>
      <c r="B2974" s="2" t="s">
        <v>158</v>
      </c>
      <c r="C2974" s="2" t="s">
        <v>875</v>
      </c>
      <c r="D2974" s="2" t="s">
        <v>52</v>
      </c>
      <c r="E2974" s="2" t="s">
        <v>34</v>
      </c>
      <c r="F2974" s="2">
        <v>10320.89</v>
      </c>
      <c r="G2974" s="2">
        <v>1238.51</v>
      </c>
      <c r="H2974" s="2">
        <v>9082.3799999999992</v>
      </c>
      <c r="I2974" s="2" t="s">
        <v>29</v>
      </c>
      <c r="J2974" s="4">
        <v>1.1363640367392689</v>
      </c>
      <c r="K2974" t="str">
        <f>_xlfn.XLOOKUP(D2974, dim_channels!A:A, dim_channels!C:C, "Not Found")</f>
        <v>OTA</v>
      </c>
      <c r="L2974" t="str">
        <f>_xlfn.XLOOKUP(D2974, dim_channels!A:A, dim_channels!B:B, "Not Found")</f>
        <v>Agoda</v>
      </c>
      <c r="M2974">
        <f t="shared" si="184"/>
        <v>0</v>
      </c>
      <c r="N2974">
        <f t="shared" si="185"/>
        <v>1</v>
      </c>
      <c r="O2974">
        <f t="shared" si="186"/>
        <v>9082.3799999999992</v>
      </c>
      <c r="P2974">
        <f t="shared" si="187"/>
        <v>10320.89</v>
      </c>
    </row>
    <row r="2975" spans="1:16" x14ac:dyDescent="0.2">
      <c r="A2975" s="3" t="s">
        <v>3411</v>
      </c>
      <c r="B2975" s="3" t="s">
        <v>420</v>
      </c>
      <c r="C2975" s="3" t="s">
        <v>271</v>
      </c>
      <c r="D2975" s="3" t="s">
        <v>52</v>
      </c>
      <c r="E2975" s="3" t="s">
        <v>60</v>
      </c>
      <c r="F2975" s="3">
        <v>11002.52</v>
      </c>
      <c r="G2975" s="3">
        <v>0</v>
      </c>
      <c r="H2975" s="3">
        <v>11002.52</v>
      </c>
      <c r="I2975" s="3" t="s">
        <v>29</v>
      </c>
      <c r="J2975" s="5">
        <v>1</v>
      </c>
      <c r="K2975" t="str">
        <f>_xlfn.XLOOKUP(D2975, dim_channels!A:A, dim_channels!C:C, "Not Found")</f>
        <v>OTA</v>
      </c>
      <c r="L2975" t="str">
        <f>_xlfn.XLOOKUP(D2975, dim_channels!A:A, dim_channels!B:B, "Not Found")</f>
        <v>Agoda</v>
      </c>
      <c r="M2975">
        <f t="shared" si="184"/>
        <v>0</v>
      </c>
      <c r="N2975">
        <f t="shared" si="185"/>
        <v>1</v>
      </c>
      <c r="O2975">
        <f t="shared" si="186"/>
        <v>11002.52</v>
      </c>
      <c r="P2975">
        <f t="shared" si="187"/>
        <v>11002.52</v>
      </c>
    </row>
    <row r="2976" spans="1:16" x14ac:dyDescent="0.2">
      <c r="A2976" s="2" t="s">
        <v>3412</v>
      </c>
      <c r="B2976" s="2" t="s">
        <v>449</v>
      </c>
      <c r="C2976" s="2" t="s">
        <v>416</v>
      </c>
      <c r="D2976" s="2" t="s">
        <v>52</v>
      </c>
      <c r="E2976" s="2" t="s">
        <v>60</v>
      </c>
      <c r="F2976" s="2">
        <v>8511.16</v>
      </c>
      <c r="G2976" s="2">
        <v>0</v>
      </c>
      <c r="H2976" s="2">
        <v>8511.16</v>
      </c>
      <c r="I2976" s="2" t="s">
        <v>29</v>
      </c>
      <c r="J2976" s="4">
        <v>1</v>
      </c>
      <c r="K2976" t="str">
        <f>_xlfn.XLOOKUP(D2976, dim_channels!A:A, dim_channels!C:C, "Not Found")</f>
        <v>OTA</v>
      </c>
      <c r="L2976" t="str">
        <f>_xlfn.XLOOKUP(D2976, dim_channels!A:A, dim_channels!B:B, "Not Found")</f>
        <v>Agoda</v>
      </c>
      <c r="M2976">
        <f t="shared" si="184"/>
        <v>0</v>
      </c>
      <c r="N2976">
        <f t="shared" si="185"/>
        <v>1</v>
      </c>
      <c r="O2976">
        <f t="shared" si="186"/>
        <v>8511.16</v>
      </c>
      <c r="P2976">
        <f t="shared" si="187"/>
        <v>8511.16</v>
      </c>
    </row>
    <row r="2977" spans="1:16" x14ac:dyDescent="0.2">
      <c r="A2977" s="3" t="s">
        <v>3413</v>
      </c>
      <c r="B2977" s="3" t="s">
        <v>778</v>
      </c>
      <c r="C2977" s="3" t="s">
        <v>794</v>
      </c>
      <c r="D2977" s="3" t="s">
        <v>52</v>
      </c>
      <c r="E2977" s="3" t="s">
        <v>34</v>
      </c>
      <c r="F2977" s="3">
        <v>9352.27</v>
      </c>
      <c r="G2977" s="3">
        <v>1122.27</v>
      </c>
      <c r="H2977" s="3">
        <v>8230</v>
      </c>
      <c r="I2977" s="3" t="s">
        <v>41</v>
      </c>
      <c r="J2977" s="5">
        <v>1.1363633049817741</v>
      </c>
      <c r="K2977" t="str">
        <f>_xlfn.XLOOKUP(D2977, dim_channels!A:A, dim_channels!C:C, "Not Found")</f>
        <v>OTA</v>
      </c>
      <c r="L2977" t="str">
        <f>_xlfn.XLOOKUP(D2977, dim_channels!A:A, dim_channels!B:B, "Not Found")</f>
        <v>Agoda</v>
      </c>
      <c r="M2977">
        <f t="shared" si="184"/>
        <v>1</v>
      </c>
      <c r="N2977">
        <f t="shared" si="185"/>
        <v>0</v>
      </c>
      <c r="O2977">
        <f t="shared" si="186"/>
        <v>0</v>
      </c>
      <c r="P2977">
        <f t="shared" si="187"/>
        <v>0</v>
      </c>
    </row>
    <row r="2978" spans="1:16" x14ac:dyDescent="0.2">
      <c r="A2978" s="2" t="s">
        <v>3414</v>
      </c>
      <c r="B2978" s="2" t="s">
        <v>509</v>
      </c>
      <c r="C2978" s="2" t="s">
        <v>456</v>
      </c>
      <c r="D2978" s="2" t="s">
        <v>45</v>
      </c>
      <c r="E2978" s="2" t="s">
        <v>89</v>
      </c>
      <c r="F2978" s="2">
        <v>2989.39</v>
      </c>
      <c r="G2978" s="2">
        <v>0</v>
      </c>
      <c r="H2978" s="2">
        <v>2989.39</v>
      </c>
      <c r="I2978" s="2" t="s">
        <v>29</v>
      </c>
      <c r="J2978" s="4">
        <v>1</v>
      </c>
      <c r="K2978" t="str">
        <f>_xlfn.XLOOKUP(D2978, dim_channels!A:A, dim_channels!C:C, "Not Found")</f>
        <v>Corporate</v>
      </c>
      <c r="L2978" t="str">
        <f>_xlfn.XLOOKUP(D2978, dim_channels!A:A, dim_channels!B:B, "Not Found")</f>
        <v>Corporate Direct</v>
      </c>
      <c r="M2978">
        <f t="shared" si="184"/>
        <v>0</v>
      </c>
      <c r="N2978">
        <f t="shared" si="185"/>
        <v>1</v>
      </c>
      <c r="O2978">
        <f t="shared" si="186"/>
        <v>2989.39</v>
      </c>
      <c r="P2978">
        <f t="shared" si="187"/>
        <v>2989.39</v>
      </c>
    </row>
    <row r="2979" spans="1:16" x14ac:dyDescent="0.2">
      <c r="A2979" s="3" t="s">
        <v>3415</v>
      </c>
      <c r="B2979" s="3" t="s">
        <v>551</v>
      </c>
      <c r="C2979" s="3" t="s">
        <v>202</v>
      </c>
      <c r="D2979" s="3" t="s">
        <v>27</v>
      </c>
      <c r="E2979" s="3" t="s">
        <v>60</v>
      </c>
      <c r="F2979" s="3">
        <v>3231.08</v>
      </c>
      <c r="G2979" s="3">
        <v>0</v>
      </c>
      <c r="H2979" s="3">
        <v>3231.08</v>
      </c>
      <c r="I2979" s="3" t="s">
        <v>29</v>
      </c>
      <c r="J2979" s="5">
        <v>1</v>
      </c>
      <c r="K2979" t="str">
        <f>_xlfn.XLOOKUP(D2979, dim_channels!A:A, dim_channels!C:C, "Not Found")</f>
        <v>OTA</v>
      </c>
      <c r="L2979" t="str">
        <f>_xlfn.XLOOKUP(D2979, dim_channels!A:A, dim_channels!B:B, "Not Found")</f>
        <v>Expedia</v>
      </c>
      <c r="M2979">
        <f t="shared" si="184"/>
        <v>0</v>
      </c>
      <c r="N2979">
        <f t="shared" si="185"/>
        <v>1</v>
      </c>
      <c r="O2979">
        <f t="shared" si="186"/>
        <v>3231.08</v>
      </c>
      <c r="P2979">
        <f t="shared" si="187"/>
        <v>3231.08</v>
      </c>
    </row>
    <row r="2980" spans="1:16" x14ac:dyDescent="0.2">
      <c r="A2980" s="2" t="s">
        <v>3416</v>
      </c>
      <c r="B2980" s="2" t="s">
        <v>749</v>
      </c>
      <c r="C2980" s="2" t="s">
        <v>103</v>
      </c>
      <c r="D2980" s="2" t="s">
        <v>33</v>
      </c>
      <c r="E2980" s="2" t="s">
        <v>28</v>
      </c>
      <c r="F2980" s="2">
        <v>6103.83</v>
      </c>
      <c r="G2980" s="2">
        <v>915.57</v>
      </c>
      <c r="H2980" s="2">
        <v>5188.26</v>
      </c>
      <c r="I2980" s="2" t="s">
        <v>41</v>
      </c>
      <c r="J2980" s="4">
        <v>1.1764695678319901</v>
      </c>
      <c r="K2980" t="str">
        <f>_xlfn.XLOOKUP(D2980, dim_channels!A:A, dim_channels!C:C, "Not Found")</f>
        <v>OTA</v>
      </c>
      <c r="L2980" t="str">
        <f>_xlfn.XLOOKUP(D2980, dim_channels!A:A, dim_channels!B:B, "Not Found")</f>
        <v>Booking.com</v>
      </c>
      <c r="M2980">
        <f t="shared" si="184"/>
        <v>1</v>
      </c>
      <c r="N2980">
        <f t="shared" si="185"/>
        <v>0</v>
      </c>
      <c r="O2980">
        <f t="shared" si="186"/>
        <v>0</v>
      </c>
      <c r="P2980">
        <f t="shared" si="187"/>
        <v>0</v>
      </c>
    </row>
    <row r="2981" spans="1:16" x14ac:dyDescent="0.2">
      <c r="A2981" s="3" t="s">
        <v>3417</v>
      </c>
      <c r="B2981" s="3" t="s">
        <v>195</v>
      </c>
      <c r="C2981" s="3" t="s">
        <v>118</v>
      </c>
      <c r="D2981" s="3" t="s">
        <v>33</v>
      </c>
      <c r="E2981" s="3" t="s">
        <v>28</v>
      </c>
      <c r="F2981" s="3">
        <v>11464.16</v>
      </c>
      <c r="G2981" s="3">
        <v>1719.62</v>
      </c>
      <c r="H2981" s="3">
        <v>9744.5400000000009</v>
      </c>
      <c r="I2981" s="3" t="s">
        <v>29</v>
      </c>
      <c r="J2981" s="5">
        <v>1.176470105310256</v>
      </c>
      <c r="K2981" t="str">
        <f>_xlfn.XLOOKUP(D2981, dim_channels!A:A, dim_channels!C:C, "Not Found")</f>
        <v>OTA</v>
      </c>
      <c r="L2981" t="str">
        <f>_xlfn.XLOOKUP(D2981, dim_channels!A:A, dim_channels!B:B, "Not Found")</f>
        <v>Booking.com</v>
      </c>
      <c r="M2981">
        <f t="shared" si="184"/>
        <v>0</v>
      </c>
      <c r="N2981">
        <f t="shared" si="185"/>
        <v>1</v>
      </c>
      <c r="O2981">
        <f t="shared" si="186"/>
        <v>9744.5400000000009</v>
      </c>
      <c r="P2981">
        <f t="shared" si="187"/>
        <v>11464.16</v>
      </c>
    </row>
    <row r="2982" spans="1:16" x14ac:dyDescent="0.2">
      <c r="A2982" s="2" t="s">
        <v>3418</v>
      </c>
      <c r="B2982" s="2" t="s">
        <v>426</v>
      </c>
      <c r="C2982" s="2" t="s">
        <v>813</v>
      </c>
      <c r="D2982" s="2" t="s">
        <v>27</v>
      </c>
      <c r="E2982" s="2" t="s">
        <v>28</v>
      </c>
      <c r="F2982" s="2">
        <v>3945.73</v>
      </c>
      <c r="G2982" s="2">
        <v>710.23</v>
      </c>
      <c r="H2982" s="2">
        <v>3235.5</v>
      </c>
      <c r="I2982" s="2" t="s">
        <v>41</v>
      </c>
      <c r="J2982" s="4">
        <v>1.2195116674393449</v>
      </c>
      <c r="K2982" t="str">
        <f>_xlfn.XLOOKUP(D2982, dim_channels!A:A, dim_channels!C:C, "Not Found")</f>
        <v>OTA</v>
      </c>
      <c r="L2982" t="str">
        <f>_xlfn.XLOOKUP(D2982, dim_channels!A:A, dim_channels!B:B, "Not Found")</f>
        <v>Expedia</v>
      </c>
      <c r="M2982">
        <f t="shared" si="184"/>
        <v>1</v>
      </c>
      <c r="N2982">
        <f t="shared" si="185"/>
        <v>0</v>
      </c>
      <c r="O2982">
        <f t="shared" si="186"/>
        <v>0</v>
      </c>
      <c r="P2982">
        <f t="shared" si="187"/>
        <v>0</v>
      </c>
    </row>
    <row r="2983" spans="1:16" x14ac:dyDescent="0.2">
      <c r="A2983" s="3" t="s">
        <v>3419</v>
      </c>
      <c r="B2983" s="3" t="s">
        <v>452</v>
      </c>
      <c r="C2983" s="3" t="s">
        <v>595</v>
      </c>
      <c r="D2983" s="3" t="s">
        <v>33</v>
      </c>
      <c r="E2983" s="3" t="s">
        <v>34</v>
      </c>
      <c r="F2983" s="3">
        <v>3360</v>
      </c>
      <c r="G2983" s="3">
        <v>504</v>
      </c>
      <c r="H2983" s="3">
        <v>2856</v>
      </c>
      <c r="I2983" s="3" t="s">
        <v>29</v>
      </c>
      <c r="J2983" s="5">
        <v>1.1764705882352939</v>
      </c>
      <c r="K2983" t="str">
        <f>_xlfn.XLOOKUP(D2983, dim_channels!A:A, dim_channels!C:C, "Not Found")</f>
        <v>OTA</v>
      </c>
      <c r="L2983" t="str">
        <f>_xlfn.XLOOKUP(D2983, dim_channels!A:A, dim_channels!B:B, "Not Found")</f>
        <v>Booking.com</v>
      </c>
      <c r="M2983">
        <f t="shared" si="184"/>
        <v>0</v>
      </c>
      <c r="N2983">
        <f t="shared" si="185"/>
        <v>1</v>
      </c>
      <c r="O2983">
        <f t="shared" si="186"/>
        <v>2856</v>
      </c>
      <c r="P2983">
        <f t="shared" si="187"/>
        <v>3360</v>
      </c>
    </row>
    <row r="2984" spans="1:16" x14ac:dyDescent="0.2">
      <c r="A2984" s="2" t="s">
        <v>3420</v>
      </c>
      <c r="B2984" s="2" t="s">
        <v>337</v>
      </c>
      <c r="C2984" s="2" t="s">
        <v>242</v>
      </c>
      <c r="D2984" s="2" t="s">
        <v>33</v>
      </c>
      <c r="E2984" s="2" t="s">
        <v>28</v>
      </c>
      <c r="F2984" s="2">
        <v>8183.17</v>
      </c>
      <c r="G2984" s="2">
        <v>1227.48</v>
      </c>
      <c r="H2984" s="2">
        <v>6955.69</v>
      </c>
      <c r="I2984" s="2" t="s">
        <v>41</v>
      </c>
      <c r="J2984" s="4">
        <v>1.176471349355708</v>
      </c>
      <c r="K2984" t="str">
        <f>_xlfn.XLOOKUP(D2984, dim_channels!A:A, dim_channels!C:C, "Not Found")</f>
        <v>OTA</v>
      </c>
      <c r="L2984" t="str">
        <f>_xlfn.XLOOKUP(D2984, dim_channels!A:A, dim_channels!B:B, "Not Found")</f>
        <v>Booking.com</v>
      </c>
      <c r="M2984">
        <f t="shared" si="184"/>
        <v>1</v>
      </c>
      <c r="N2984">
        <f t="shared" si="185"/>
        <v>0</v>
      </c>
      <c r="O2984">
        <f t="shared" si="186"/>
        <v>0</v>
      </c>
      <c r="P2984">
        <f t="shared" si="187"/>
        <v>0</v>
      </c>
    </row>
    <row r="2985" spans="1:16" x14ac:dyDescent="0.2">
      <c r="A2985" s="3" t="s">
        <v>3421</v>
      </c>
      <c r="B2985" s="3" t="s">
        <v>359</v>
      </c>
      <c r="C2985" s="3" t="s">
        <v>826</v>
      </c>
      <c r="D2985" s="3" t="s">
        <v>206</v>
      </c>
      <c r="E2985" s="3" t="s">
        <v>207</v>
      </c>
      <c r="F2985" s="3">
        <v>12443.27</v>
      </c>
      <c r="G2985" s="3">
        <v>0</v>
      </c>
      <c r="H2985" s="3">
        <v>12443.27</v>
      </c>
      <c r="I2985" s="3" t="s">
        <v>29</v>
      </c>
      <c r="J2985" s="5">
        <v>1</v>
      </c>
      <c r="K2985" t="str">
        <f>_xlfn.XLOOKUP(D2985, dim_channels!A:A, dim_channels!C:C, "Not Found")</f>
        <v>Direct</v>
      </c>
      <c r="L2985" t="str">
        <f>_xlfn.XLOOKUP(D2985, dim_channels!A:A, dim_channels!B:B, "Not Found")</f>
        <v>Walk-in</v>
      </c>
      <c r="M2985">
        <f t="shared" si="184"/>
        <v>0</v>
      </c>
      <c r="N2985">
        <f t="shared" si="185"/>
        <v>1</v>
      </c>
      <c r="O2985">
        <f t="shared" si="186"/>
        <v>12443.27</v>
      </c>
      <c r="P2985">
        <f t="shared" si="187"/>
        <v>12443.27</v>
      </c>
    </row>
    <row r="2986" spans="1:16" x14ac:dyDescent="0.2">
      <c r="A2986" s="2" t="s">
        <v>3422</v>
      </c>
      <c r="B2986" s="2" t="s">
        <v>685</v>
      </c>
      <c r="C2986" s="2" t="s">
        <v>106</v>
      </c>
      <c r="D2986" s="2" t="s">
        <v>33</v>
      </c>
      <c r="E2986" s="2" t="s">
        <v>34</v>
      </c>
      <c r="F2986" s="2">
        <v>18424.3</v>
      </c>
      <c r="G2986" s="2">
        <v>2763.64</v>
      </c>
      <c r="H2986" s="2">
        <v>15660.66</v>
      </c>
      <c r="I2986" s="2" t="s">
        <v>56</v>
      </c>
      <c r="J2986" s="4">
        <v>1.176470212621946</v>
      </c>
      <c r="K2986" t="str">
        <f>_xlfn.XLOOKUP(D2986, dim_channels!A:A, dim_channels!C:C, "Not Found")</f>
        <v>OTA</v>
      </c>
      <c r="L2986" t="str">
        <f>_xlfn.XLOOKUP(D2986, dim_channels!A:A, dim_channels!B:B, "Not Found")</f>
        <v>Booking.com</v>
      </c>
      <c r="M2986">
        <f t="shared" si="184"/>
        <v>0</v>
      </c>
      <c r="N2986">
        <f t="shared" si="185"/>
        <v>0</v>
      </c>
      <c r="O2986">
        <f t="shared" si="186"/>
        <v>0</v>
      </c>
      <c r="P2986">
        <f t="shared" si="187"/>
        <v>0</v>
      </c>
    </row>
    <row r="2987" spans="1:16" x14ac:dyDescent="0.2">
      <c r="A2987" s="3" t="s">
        <v>3423</v>
      </c>
      <c r="B2987" s="3" t="s">
        <v>543</v>
      </c>
      <c r="C2987" s="3" t="s">
        <v>753</v>
      </c>
      <c r="D2987" s="3" t="s">
        <v>33</v>
      </c>
      <c r="E2987" s="3" t="s">
        <v>34</v>
      </c>
      <c r="F2987" s="3">
        <v>2982.46</v>
      </c>
      <c r="G2987" s="3">
        <v>447.37</v>
      </c>
      <c r="H2987" s="3">
        <v>2535.09</v>
      </c>
      <c r="I2987" s="3" t="s">
        <v>29</v>
      </c>
      <c r="J2987" s="5">
        <v>1.1764710523097801</v>
      </c>
      <c r="K2987" t="str">
        <f>_xlfn.XLOOKUP(D2987, dim_channels!A:A, dim_channels!C:C, "Not Found")</f>
        <v>OTA</v>
      </c>
      <c r="L2987" t="str">
        <f>_xlfn.XLOOKUP(D2987, dim_channels!A:A, dim_channels!B:B, "Not Found")</f>
        <v>Booking.com</v>
      </c>
      <c r="M2987">
        <f t="shared" si="184"/>
        <v>0</v>
      </c>
      <c r="N2987">
        <f t="shared" si="185"/>
        <v>1</v>
      </c>
      <c r="O2987">
        <f t="shared" si="186"/>
        <v>2535.09</v>
      </c>
      <c r="P2987">
        <f t="shared" si="187"/>
        <v>2982.46</v>
      </c>
    </row>
    <row r="2988" spans="1:16" x14ac:dyDescent="0.2">
      <c r="A2988" s="2" t="s">
        <v>3424</v>
      </c>
      <c r="B2988" s="2" t="s">
        <v>393</v>
      </c>
      <c r="C2988" s="2" t="s">
        <v>501</v>
      </c>
      <c r="D2988" s="2" t="s">
        <v>33</v>
      </c>
      <c r="E2988" s="2" t="s">
        <v>60</v>
      </c>
      <c r="F2988" s="2">
        <v>9904.9500000000007</v>
      </c>
      <c r="G2988" s="2">
        <v>0</v>
      </c>
      <c r="H2988" s="2">
        <v>9904.9500000000007</v>
      </c>
      <c r="I2988" s="2" t="s">
        <v>29</v>
      </c>
      <c r="J2988" s="4">
        <v>1</v>
      </c>
      <c r="K2988" t="str">
        <f>_xlfn.XLOOKUP(D2988, dim_channels!A:A, dim_channels!C:C, "Not Found")</f>
        <v>OTA</v>
      </c>
      <c r="L2988" t="str">
        <f>_xlfn.XLOOKUP(D2988, dim_channels!A:A, dim_channels!B:B, "Not Found")</f>
        <v>Booking.com</v>
      </c>
      <c r="M2988">
        <f t="shared" si="184"/>
        <v>0</v>
      </c>
      <c r="N2988">
        <f t="shared" si="185"/>
        <v>1</v>
      </c>
      <c r="O2988">
        <f t="shared" si="186"/>
        <v>9904.9500000000007</v>
      </c>
      <c r="P2988">
        <f t="shared" si="187"/>
        <v>9904.9500000000007</v>
      </c>
    </row>
    <row r="2989" spans="1:16" x14ac:dyDescent="0.2">
      <c r="A2989" s="3" t="s">
        <v>3425</v>
      </c>
      <c r="B2989" s="3" t="s">
        <v>176</v>
      </c>
      <c r="C2989" s="3" t="s">
        <v>405</v>
      </c>
      <c r="D2989" s="3" t="s">
        <v>206</v>
      </c>
      <c r="E2989" s="3" t="s">
        <v>207</v>
      </c>
      <c r="F2989" s="3">
        <v>13902.62</v>
      </c>
      <c r="G2989" s="3">
        <v>0</v>
      </c>
      <c r="H2989" s="3">
        <v>13902.62</v>
      </c>
      <c r="I2989" s="3" t="s">
        <v>56</v>
      </c>
      <c r="J2989" s="5">
        <v>1</v>
      </c>
      <c r="K2989" t="str">
        <f>_xlfn.XLOOKUP(D2989, dim_channels!A:A, dim_channels!C:C, "Not Found")</f>
        <v>Direct</v>
      </c>
      <c r="L2989" t="str">
        <f>_xlfn.XLOOKUP(D2989, dim_channels!A:A, dim_channels!B:B, "Not Found")</f>
        <v>Walk-in</v>
      </c>
      <c r="M2989">
        <f t="shared" si="184"/>
        <v>0</v>
      </c>
      <c r="N2989">
        <f t="shared" si="185"/>
        <v>0</v>
      </c>
      <c r="O2989">
        <f t="shared" si="186"/>
        <v>0</v>
      </c>
      <c r="P2989">
        <f t="shared" si="187"/>
        <v>0</v>
      </c>
    </row>
    <row r="2990" spans="1:16" x14ac:dyDescent="0.2">
      <c r="A2990" s="2" t="s">
        <v>3426</v>
      </c>
      <c r="B2990" s="2" t="s">
        <v>351</v>
      </c>
      <c r="C2990" s="2" t="s">
        <v>605</v>
      </c>
      <c r="D2990" s="2" t="s">
        <v>64</v>
      </c>
      <c r="E2990" s="2" t="s">
        <v>34</v>
      </c>
      <c r="F2990" s="2">
        <v>4854.8100000000004</v>
      </c>
      <c r="G2990" s="2">
        <v>0</v>
      </c>
      <c r="H2990" s="2">
        <v>4854.8100000000004</v>
      </c>
      <c r="I2990" s="2" t="s">
        <v>41</v>
      </c>
      <c r="J2990" s="4">
        <v>1</v>
      </c>
      <c r="K2990" t="str">
        <f>_xlfn.XLOOKUP(D2990, dim_channels!A:A, dim_channels!C:C, "Not Found")</f>
        <v>Direct</v>
      </c>
      <c r="L2990" t="str">
        <f>_xlfn.XLOOKUP(D2990, dim_channels!A:A, dim_channels!B:B, "Not Found")</f>
        <v>Direct Website</v>
      </c>
      <c r="M2990">
        <f t="shared" si="184"/>
        <v>1</v>
      </c>
      <c r="N2990">
        <f t="shared" si="185"/>
        <v>0</v>
      </c>
      <c r="O2990">
        <f t="shared" si="186"/>
        <v>0</v>
      </c>
      <c r="P2990">
        <f t="shared" si="187"/>
        <v>0</v>
      </c>
    </row>
    <row r="2991" spans="1:16" x14ac:dyDescent="0.2">
      <c r="A2991" s="3" t="s">
        <v>3427</v>
      </c>
      <c r="B2991" s="3" t="s">
        <v>103</v>
      </c>
      <c r="C2991" s="3" t="s">
        <v>388</v>
      </c>
      <c r="D2991" s="3" t="s">
        <v>33</v>
      </c>
      <c r="E2991" s="3" t="s">
        <v>60</v>
      </c>
      <c r="F2991" s="3">
        <v>2326.6</v>
      </c>
      <c r="G2991" s="3">
        <v>0</v>
      </c>
      <c r="H2991" s="3">
        <v>2326.6</v>
      </c>
      <c r="I2991" s="3" t="s">
        <v>29</v>
      </c>
      <c r="J2991" s="5">
        <v>1</v>
      </c>
      <c r="K2991" t="str">
        <f>_xlfn.XLOOKUP(D2991, dim_channels!A:A, dim_channels!C:C, "Not Found")</f>
        <v>OTA</v>
      </c>
      <c r="L2991" t="str">
        <f>_xlfn.XLOOKUP(D2991, dim_channels!A:A, dim_channels!B:B, "Not Found")</f>
        <v>Booking.com</v>
      </c>
      <c r="M2991">
        <f t="shared" si="184"/>
        <v>0</v>
      </c>
      <c r="N2991">
        <f t="shared" si="185"/>
        <v>1</v>
      </c>
      <c r="O2991">
        <f t="shared" si="186"/>
        <v>2326.6</v>
      </c>
      <c r="P2991">
        <f t="shared" si="187"/>
        <v>2326.6</v>
      </c>
    </row>
    <row r="2992" spans="1:16" x14ac:dyDescent="0.2">
      <c r="A2992" s="2" t="s">
        <v>3428</v>
      </c>
      <c r="B2992" s="2" t="s">
        <v>335</v>
      </c>
      <c r="C2992" s="2" t="s">
        <v>589</v>
      </c>
      <c r="D2992" s="2" t="s">
        <v>45</v>
      </c>
      <c r="E2992" s="2" t="s">
        <v>46</v>
      </c>
      <c r="F2992" s="2">
        <v>8966.89</v>
      </c>
      <c r="G2992" s="2">
        <v>448.34</v>
      </c>
      <c r="H2992" s="2">
        <v>8518.5499999999993</v>
      </c>
      <c r="I2992" s="2" t="s">
        <v>29</v>
      </c>
      <c r="J2992" s="4">
        <v>1.0526310228853499</v>
      </c>
      <c r="K2992" t="str">
        <f>_xlfn.XLOOKUP(D2992, dim_channels!A:A, dim_channels!C:C, "Not Found")</f>
        <v>Corporate</v>
      </c>
      <c r="L2992" t="str">
        <f>_xlfn.XLOOKUP(D2992, dim_channels!A:A, dim_channels!B:B, "Not Found")</f>
        <v>Corporate Direct</v>
      </c>
      <c r="M2992">
        <f t="shared" si="184"/>
        <v>0</v>
      </c>
      <c r="N2992">
        <f t="shared" si="185"/>
        <v>1</v>
      </c>
      <c r="O2992">
        <f t="shared" si="186"/>
        <v>8518.5499999999993</v>
      </c>
      <c r="P2992">
        <f t="shared" si="187"/>
        <v>8966.89</v>
      </c>
    </row>
    <row r="2993" spans="1:16" x14ac:dyDescent="0.2">
      <c r="A2993" s="3" t="s">
        <v>3429</v>
      </c>
      <c r="B2993" s="3" t="s">
        <v>401</v>
      </c>
      <c r="C2993" s="3" t="s">
        <v>69</v>
      </c>
      <c r="D2993" s="3" t="s">
        <v>45</v>
      </c>
      <c r="E2993" s="3" t="s">
        <v>89</v>
      </c>
      <c r="F2993" s="3">
        <v>4678.58</v>
      </c>
      <c r="G2993" s="3">
        <v>0</v>
      </c>
      <c r="H2993" s="3">
        <v>4678.58</v>
      </c>
      <c r="I2993" s="3" t="s">
        <v>29</v>
      </c>
      <c r="J2993" s="5">
        <v>1</v>
      </c>
      <c r="K2993" t="str">
        <f>_xlfn.XLOOKUP(D2993, dim_channels!A:A, dim_channels!C:C, "Not Found")</f>
        <v>Corporate</v>
      </c>
      <c r="L2993" t="str">
        <f>_xlfn.XLOOKUP(D2993, dim_channels!A:A, dim_channels!B:B, "Not Found")</f>
        <v>Corporate Direct</v>
      </c>
      <c r="M2993">
        <f t="shared" si="184"/>
        <v>0</v>
      </c>
      <c r="N2993">
        <f t="shared" si="185"/>
        <v>1</v>
      </c>
      <c r="O2993">
        <f t="shared" si="186"/>
        <v>4678.58</v>
      </c>
      <c r="P2993">
        <f t="shared" si="187"/>
        <v>4678.58</v>
      </c>
    </row>
    <row r="2994" spans="1:16" x14ac:dyDescent="0.2">
      <c r="A2994" s="2" t="s">
        <v>3430</v>
      </c>
      <c r="B2994" s="2" t="s">
        <v>846</v>
      </c>
      <c r="C2994" s="2" t="s">
        <v>445</v>
      </c>
      <c r="D2994" s="2" t="s">
        <v>33</v>
      </c>
      <c r="E2994" s="2" t="s">
        <v>28</v>
      </c>
      <c r="F2994" s="2">
        <v>12720.24</v>
      </c>
      <c r="G2994" s="2">
        <v>1908.04</v>
      </c>
      <c r="H2994" s="2">
        <v>10812.2</v>
      </c>
      <c r="I2994" s="2" t="s">
        <v>29</v>
      </c>
      <c r="J2994" s="4">
        <v>1.1764710234734841</v>
      </c>
      <c r="K2994" t="str">
        <f>_xlfn.XLOOKUP(D2994, dim_channels!A:A, dim_channels!C:C, "Not Found")</f>
        <v>OTA</v>
      </c>
      <c r="L2994" t="str">
        <f>_xlfn.XLOOKUP(D2994, dim_channels!A:A, dim_channels!B:B, "Not Found")</f>
        <v>Booking.com</v>
      </c>
      <c r="M2994">
        <f t="shared" si="184"/>
        <v>0</v>
      </c>
      <c r="N2994">
        <f t="shared" si="185"/>
        <v>1</v>
      </c>
      <c r="O2994">
        <f t="shared" si="186"/>
        <v>10812.2</v>
      </c>
      <c r="P2994">
        <f t="shared" si="187"/>
        <v>12720.24</v>
      </c>
    </row>
    <row r="2995" spans="1:16" x14ac:dyDescent="0.2">
      <c r="A2995" s="3" t="s">
        <v>3431</v>
      </c>
      <c r="B2995" s="3" t="s">
        <v>302</v>
      </c>
      <c r="C2995" s="3" t="s">
        <v>787</v>
      </c>
      <c r="D2995" s="3" t="s">
        <v>52</v>
      </c>
      <c r="E2995" s="3" t="s">
        <v>60</v>
      </c>
      <c r="F2995" s="3">
        <v>13535.07</v>
      </c>
      <c r="G2995" s="3">
        <v>0</v>
      </c>
      <c r="H2995" s="3">
        <v>13535.07</v>
      </c>
      <c r="I2995" s="3" t="s">
        <v>41</v>
      </c>
      <c r="J2995" s="5">
        <v>1</v>
      </c>
      <c r="K2995" t="str">
        <f>_xlfn.XLOOKUP(D2995, dim_channels!A:A, dim_channels!C:C, "Not Found")</f>
        <v>OTA</v>
      </c>
      <c r="L2995" t="str">
        <f>_xlfn.XLOOKUP(D2995, dim_channels!A:A, dim_channels!B:B, "Not Found")</f>
        <v>Agoda</v>
      </c>
      <c r="M2995">
        <f t="shared" si="184"/>
        <v>1</v>
      </c>
      <c r="N2995">
        <f t="shared" si="185"/>
        <v>0</v>
      </c>
      <c r="O2995">
        <f t="shared" si="186"/>
        <v>0</v>
      </c>
      <c r="P2995">
        <f t="shared" si="187"/>
        <v>0</v>
      </c>
    </row>
    <row r="2996" spans="1:16" x14ac:dyDescent="0.2">
      <c r="A2996" s="2" t="s">
        <v>3432</v>
      </c>
      <c r="B2996" s="2" t="s">
        <v>505</v>
      </c>
      <c r="C2996" s="2" t="s">
        <v>1348</v>
      </c>
      <c r="D2996" s="2" t="s">
        <v>27</v>
      </c>
      <c r="E2996" s="2" t="s">
        <v>34</v>
      </c>
      <c r="F2996" s="2">
        <v>8423.4</v>
      </c>
      <c r="G2996" s="2">
        <v>1516.21</v>
      </c>
      <c r="H2996" s="2">
        <v>6907.19</v>
      </c>
      <c r="I2996" s="2" t="s">
        <v>29</v>
      </c>
      <c r="J2996" s="4">
        <v>1.2195118420081099</v>
      </c>
      <c r="K2996" t="str">
        <f>_xlfn.XLOOKUP(D2996, dim_channels!A:A, dim_channels!C:C, "Not Found")</f>
        <v>OTA</v>
      </c>
      <c r="L2996" t="str">
        <f>_xlfn.XLOOKUP(D2996, dim_channels!A:A, dim_channels!B:B, "Not Found")</f>
        <v>Expedia</v>
      </c>
      <c r="M2996">
        <f t="shared" si="184"/>
        <v>0</v>
      </c>
      <c r="N2996">
        <f t="shared" si="185"/>
        <v>1</v>
      </c>
      <c r="O2996">
        <f t="shared" si="186"/>
        <v>6907.19</v>
      </c>
      <c r="P2996">
        <f t="shared" si="187"/>
        <v>8423.4</v>
      </c>
    </row>
    <row r="2997" spans="1:16" x14ac:dyDescent="0.2">
      <c r="A2997" s="3" t="s">
        <v>3433</v>
      </c>
      <c r="B2997" s="3" t="s">
        <v>619</v>
      </c>
      <c r="C2997" s="3" t="s">
        <v>380</v>
      </c>
      <c r="D2997" s="3" t="s">
        <v>114</v>
      </c>
      <c r="E2997" s="3" t="s">
        <v>115</v>
      </c>
      <c r="F2997" s="3">
        <v>2436.06</v>
      </c>
      <c r="G2997" s="3">
        <v>243.61</v>
      </c>
      <c r="H2997" s="3">
        <v>2192.4499999999998</v>
      </c>
      <c r="I2997" s="3" t="s">
        <v>29</v>
      </c>
      <c r="J2997" s="5">
        <v>1.1111131382699719</v>
      </c>
      <c r="K2997" t="str">
        <f>_xlfn.XLOOKUP(D2997, dim_channels!A:A, dim_channels!C:C, "Not Found")</f>
        <v>Offline</v>
      </c>
      <c r="L2997" t="str">
        <f>_xlfn.XLOOKUP(D2997, dim_channels!A:A, dim_channels!B:B, "Not Found")</f>
        <v>Travel Agency</v>
      </c>
      <c r="M2997">
        <f t="shared" si="184"/>
        <v>0</v>
      </c>
      <c r="N2997">
        <f t="shared" si="185"/>
        <v>1</v>
      </c>
      <c r="O2997">
        <f t="shared" si="186"/>
        <v>2192.4499999999998</v>
      </c>
      <c r="P2997">
        <f t="shared" si="187"/>
        <v>2436.06</v>
      </c>
    </row>
    <row r="2998" spans="1:16" x14ac:dyDescent="0.2">
      <c r="A2998" s="2" t="s">
        <v>3434</v>
      </c>
      <c r="B2998" s="2" t="s">
        <v>258</v>
      </c>
      <c r="C2998" s="2" t="s">
        <v>337</v>
      </c>
      <c r="D2998" s="2" t="s">
        <v>169</v>
      </c>
      <c r="E2998" s="2" t="s">
        <v>46</v>
      </c>
      <c r="F2998" s="2">
        <v>15039.96</v>
      </c>
      <c r="G2998" s="2">
        <v>3007.99</v>
      </c>
      <c r="H2998" s="2">
        <v>12031.97</v>
      </c>
      <c r="I2998" s="2" t="s">
        <v>29</v>
      </c>
      <c r="J2998" s="4">
        <v>1.2499997922202271</v>
      </c>
      <c r="K2998" t="str">
        <f>_xlfn.XLOOKUP(D2998, dim_channels!A:A, dim_channels!C:C, "Not Found")</f>
        <v>GDS</v>
      </c>
      <c r="L2998" t="str">
        <f>_xlfn.XLOOKUP(D2998, dim_channels!A:A, dim_channels!B:B, "Not Found")</f>
        <v>GDS (Amadeus)</v>
      </c>
      <c r="M2998">
        <f t="shared" si="184"/>
        <v>0</v>
      </c>
      <c r="N2998">
        <f t="shared" si="185"/>
        <v>1</v>
      </c>
      <c r="O2998">
        <f t="shared" si="186"/>
        <v>12031.97</v>
      </c>
      <c r="P2998">
        <f t="shared" si="187"/>
        <v>15039.96</v>
      </c>
    </row>
    <row r="2999" spans="1:16" x14ac:dyDescent="0.2">
      <c r="A2999" s="3" t="s">
        <v>3435</v>
      </c>
      <c r="B2999" s="3" t="s">
        <v>192</v>
      </c>
      <c r="C2999" s="3" t="s">
        <v>73</v>
      </c>
      <c r="D2999" s="3" t="s">
        <v>64</v>
      </c>
      <c r="E2999" s="3" t="s">
        <v>28</v>
      </c>
      <c r="F2999" s="3">
        <v>17970.990000000002</v>
      </c>
      <c r="G2999" s="3">
        <v>0</v>
      </c>
      <c r="H2999" s="3">
        <v>17970.990000000002</v>
      </c>
      <c r="I2999" s="3" t="s">
        <v>29</v>
      </c>
      <c r="J2999" s="5">
        <v>1</v>
      </c>
      <c r="K2999" t="str">
        <f>_xlfn.XLOOKUP(D2999, dim_channels!A:A, dim_channels!C:C, "Not Found")</f>
        <v>Direct</v>
      </c>
      <c r="L2999" t="str">
        <f>_xlfn.XLOOKUP(D2999, dim_channels!A:A, dim_channels!B:B, "Not Found")</f>
        <v>Direct Website</v>
      </c>
      <c r="M2999">
        <f t="shared" si="184"/>
        <v>0</v>
      </c>
      <c r="N2999">
        <f t="shared" si="185"/>
        <v>1</v>
      </c>
      <c r="O2999">
        <f t="shared" si="186"/>
        <v>17970.990000000002</v>
      </c>
      <c r="P2999">
        <f t="shared" si="187"/>
        <v>17970.990000000002</v>
      </c>
    </row>
    <row r="3000" spans="1:16" x14ac:dyDescent="0.2">
      <c r="A3000" s="2" t="s">
        <v>3436</v>
      </c>
      <c r="B3000" s="2" t="s">
        <v>138</v>
      </c>
      <c r="C3000" s="2" t="s">
        <v>443</v>
      </c>
      <c r="D3000" s="2" t="s">
        <v>169</v>
      </c>
      <c r="E3000" s="2" t="s">
        <v>46</v>
      </c>
      <c r="F3000" s="2">
        <v>3826.4</v>
      </c>
      <c r="G3000" s="2">
        <v>765.28</v>
      </c>
      <c r="H3000" s="2">
        <v>3061.12</v>
      </c>
      <c r="I3000" s="2" t="s">
        <v>29</v>
      </c>
      <c r="J3000" s="4">
        <v>1.25</v>
      </c>
      <c r="K3000" t="str">
        <f>_xlfn.XLOOKUP(D3000, dim_channels!A:A, dim_channels!C:C, "Not Found")</f>
        <v>GDS</v>
      </c>
      <c r="L3000" t="str">
        <f>_xlfn.XLOOKUP(D3000, dim_channels!A:A, dim_channels!B:B, "Not Found")</f>
        <v>GDS (Amadeus)</v>
      </c>
      <c r="M3000">
        <f t="shared" si="184"/>
        <v>0</v>
      </c>
      <c r="N3000">
        <f t="shared" si="185"/>
        <v>1</v>
      </c>
      <c r="O3000">
        <f t="shared" si="186"/>
        <v>3061.12</v>
      </c>
      <c r="P3000">
        <f t="shared" si="187"/>
        <v>3826.4</v>
      </c>
    </row>
    <row r="3001" spans="1:16" x14ac:dyDescent="0.2">
      <c r="A3001" s="3" t="s">
        <v>3437</v>
      </c>
      <c r="B3001" s="3" t="s">
        <v>451</v>
      </c>
      <c r="C3001" s="3" t="s">
        <v>26</v>
      </c>
      <c r="D3001" s="3" t="s">
        <v>33</v>
      </c>
      <c r="E3001" s="3" t="s">
        <v>60</v>
      </c>
      <c r="F3001" s="3">
        <v>6391.9</v>
      </c>
      <c r="G3001" s="3">
        <v>0</v>
      </c>
      <c r="H3001" s="3">
        <v>6391.9</v>
      </c>
      <c r="I3001" s="3" t="s">
        <v>41</v>
      </c>
      <c r="J3001" s="5">
        <v>1</v>
      </c>
      <c r="K3001" t="str">
        <f>_xlfn.XLOOKUP(D3001, dim_channels!A:A, dim_channels!C:C, "Not Found")</f>
        <v>OTA</v>
      </c>
      <c r="L3001" t="str">
        <f>_xlfn.XLOOKUP(D3001, dim_channels!A:A, dim_channels!B:B, "Not Found")</f>
        <v>Booking.com</v>
      </c>
      <c r="M3001">
        <f t="shared" si="184"/>
        <v>1</v>
      </c>
      <c r="N3001">
        <f t="shared" si="185"/>
        <v>0</v>
      </c>
      <c r="O3001">
        <f t="shared" si="186"/>
        <v>0</v>
      </c>
      <c r="P3001">
        <f t="shared" si="187"/>
        <v>0</v>
      </c>
    </row>
    <row r="3002" spans="1:16" x14ac:dyDescent="0.2">
      <c r="A3002" s="2" t="s">
        <v>3438</v>
      </c>
      <c r="B3002" s="2" t="s">
        <v>456</v>
      </c>
      <c r="C3002" s="2" t="s">
        <v>546</v>
      </c>
      <c r="D3002" s="2" t="s">
        <v>45</v>
      </c>
      <c r="E3002" s="2" t="s">
        <v>46</v>
      </c>
      <c r="F3002" s="2">
        <v>5507.08</v>
      </c>
      <c r="G3002" s="2">
        <v>275.35000000000002</v>
      </c>
      <c r="H3002" s="2">
        <v>5231.7299999999996</v>
      </c>
      <c r="I3002" s="2" t="s">
        <v>29</v>
      </c>
      <c r="J3002" s="4">
        <v>1.0526307741416321</v>
      </c>
      <c r="K3002" t="str">
        <f>_xlfn.XLOOKUP(D3002, dim_channels!A:A, dim_channels!C:C, "Not Found")</f>
        <v>Corporate</v>
      </c>
      <c r="L3002" t="str">
        <f>_xlfn.XLOOKUP(D3002, dim_channels!A:A, dim_channels!B:B, "Not Found")</f>
        <v>Corporate Direct</v>
      </c>
      <c r="M3002">
        <f t="shared" si="184"/>
        <v>0</v>
      </c>
      <c r="N3002">
        <f t="shared" si="185"/>
        <v>1</v>
      </c>
      <c r="O3002">
        <f t="shared" si="186"/>
        <v>5231.7299999999996</v>
      </c>
      <c r="P3002">
        <f t="shared" si="187"/>
        <v>5507.08</v>
      </c>
    </row>
    <row r="3003" spans="1:16" x14ac:dyDescent="0.2">
      <c r="A3003" s="3" t="s">
        <v>3439</v>
      </c>
      <c r="B3003" s="3" t="s">
        <v>321</v>
      </c>
      <c r="C3003" s="3" t="s">
        <v>478</v>
      </c>
      <c r="D3003" s="3" t="s">
        <v>52</v>
      </c>
      <c r="E3003" s="3" t="s">
        <v>34</v>
      </c>
      <c r="F3003" s="3">
        <v>7811.72</v>
      </c>
      <c r="G3003" s="3">
        <v>937.41</v>
      </c>
      <c r="H3003" s="3">
        <v>6874.31</v>
      </c>
      <c r="I3003" s="3" t="s">
        <v>56</v>
      </c>
      <c r="J3003" s="5">
        <v>1.1363642314646849</v>
      </c>
      <c r="K3003" t="str">
        <f>_xlfn.XLOOKUP(D3003, dim_channels!A:A, dim_channels!C:C, "Not Found")</f>
        <v>OTA</v>
      </c>
      <c r="L3003" t="str">
        <f>_xlfn.XLOOKUP(D3003, dim_channels!A:A, dim_channels!B:B, "Not Found")</f>
        <v>Agoda</v>
      </c>
      <c r="M3003">
        <f t="shared" si="184"/>
        <v>0</v>
      </c>
      <c r="N3003">
        <f t="shared" si="185"/>
        <v>0</v>
      </c>
      <c r="O3003">
        <f t="shared" si="186"/>
        <v>0</v>
      </c>
      <c r="P3003">
        <f t="shared" si="187"/>
        <v>0</v>
      </c>
    </row>
    <row r="3004" spans="1:16" x14ac:dyDescent="0.2">
      <c r="A3004" s="2" t="s">
        <v>3440</v>
      </c>
      <c r="B3004" s="2" t="s">
        <v>418</v>
      </c>
      <c r="C3004" s="2" t="s">
        <v>794</v>
      </c>
      <c r="D3004" s="2" t="s">
        <v>27</v>
      </c>
      <c r="E3004" s="2" t="s">
        <v>28</v>
      </c>
      <c r="F3004" s="2">
        <v>6268.31</v>
      </c>
      <c r="G3004" s="2">
        <v>1128.3</v>
      </c>
      <c r="H3004" s="2">
        <v>5140.01</v>
      </c>
      <c r="I3004" s="2" t="s">
        <v>29</v>
      </c>
      <c r="J3004" s="4">
        <v>1.2195131916085771</v>
      </c>
      <c r="K3004" t="str">
        <f>_xlfn.XLOOKUP(D3004, dim_channels!A:A, dim_channels!C:C, "Not Found")</f>
        <v>OTA</v>
      </c>
      <c r="L3004" t="str">
        <f>_xlfn.XLOOKUP(D3004, dim_channels!A:A, dim_channels!B:B, "Not Found")</f>
        <v>Expedia</v>
      </c>
      <c r="M3004">
        <f t="shared" si="184"/>
        <v>0</v>
      </c>
      <c r="N3004">
        <f t="shared" si="185"/>
        <v>1</v>
      </c>
      <c r="O3004">
        <f t="shared" si="186"/>
        <v>5140.01</v>
      </c>
      <c r="P3004">
        <f t="shared" si="187"/>
        <v>6268.31</v>
      </c>
    </row>
    <row r="3005" spans="1:16" x14ac:dyDescent="0.2">
      <c r="A3005" s="3" t="s">
        <v>3441</v>
      </c>
      <c r="B3005" s="3" t="s">
        <v>448</v>
      </c>
      <c r="C3005" s="3" t="s">
        <v>817</v>
      </c>
      <c r="D3005" s="3" t="s">
        <v>52</v>
      </c>
      <c r="E3005" s="3" t="s">
        <v>34</v>
      </c>
      <c r="F3005" s="3">
        <v>10607.78</v>
      </c>
      <c r="G3005" s="3">
        <v>1272.93</v>
      </c>
      <c r="H3005" s="3">
        <v>9334.85</v>
      </c>
      <c r="I3005" s="3" t="s">
        <v>29</v>
      </c>
      <c r="J3005" s="5">
        <v>1.1363631981231621</v>
      </c>
      <c r="K3005" t="str">
        <f>_xlfn.XLOOKUP(D3005, dim_channels!A:A, dim_channels!C:C, "Not Found")</f>
        <v>OTA</v>
      </c>
      <c r="L3005" t="str">
        <f>_xlfn.XLOOKUP(D3005, dim_channels!A:A, dim_channels!B:B, "Not Found")</f>
        <v>Agoda</v>
      </c>
      <c r="M3005">
        <f t="shared" si="184"/>
        <v>0</v>
      </c>
      <c r="N3005">
        <f t="shared" si="185"/>
        <v>1</v>
      </c>
      <c r="O3005">
        <f t="shared" si="186"/>
        <v>9334.85</v>
      </c>
      <c r="P3005">
        <f t="shared" si="187"/>
        <v>10607.78</v>
      </c>
    </row>
    <row r="3006" spans="1:16" x14ac:dyDescent="0.2">
      <c r="A3006" s="2" t="s">
        <v>3442</v>
      </c>
      <c r="B3006" s="2" t="s">
        <v>232</v>
      </c>
      <c r="C3006" s="2" t="s">
        <v>329</v>
      </c>
      <c r="D3006" s="2" t="s">
        <v>33</v>
      </c>
      <c r="E3006" s="2" t="s">
        <v>28</v>
      </c>
      <c r="F3006" s="2">
        <v>2664.2</v>
      </c>
      <c r="G3006" s="2">
        <v>399.63</v>
      </c>
      <c r="H3006" s="2">
        <v>2264.5700000000002</v>
      </c>
      <c r="I3006" s="2" t="s">
        <v>29</v>
      </c>
      <c r="J3006" s="4">
        <v>1.1764705882352939</v>
      </c>
      <c r="K3006" t="str">
        <f>_xlfn.XLOOKUP(D3006, dim_channels!A:A, dim_channels!C:C, "Not Found")</f>
        <v>OTA</v>
      </c>
      <c r="L3006" t="str">
        <f>_xlfn.XLOOKUP(D3006, dim_channels!A:A, dim_channels!B:B, "Not Found")</f>
        <v>Booking.com</v>
      </c>
      <c r="M3006">
        <f t="shared" si="184"/>
        <v>0</v>
      </c>
      <c r="N3006">
        <f t="shared" si="185"/>
        <v>1</v>
      </c>
      <c r="O3006">
        <f t="shared" si="186"/>
        <v>2264.5700000000002</v>
      </c>
      <c r="P3006">
        <f t="shared" si="187"/>
        <v>2664.2</v>
      </c>
    </row>
    <row r="3007" spans="1:16" x14ac:dyDescent="0.2">
      <c r="A3007" s="3" t="s">
        <v>3443</v>
      </c>
      <c r="B3007" s="3" t="s">
        <v>329</v>
      </c>
      <c r="C3007" s="3" t="s">
        <v>315</v>
      </c>
      <c r="D3007" s="3" t="s">
        <v>27</v>
      </c>
      <c r="E3007" s="3" t="s">
        <v>28</v>
      </c>
      <c r="F3007" s="3">
        <v>6001.29</v>
      </c>
      <c r="G3007" s="3">
        <v>1080.23</v>
      </c>
      <c r="H3007" s="3">
        <v>4921.0600000000004</v>
      </c>
      <c r="I3007" s="3" t="s">
        <v>29</v>
      </c>
      <c r="J3007" s="5">
        <v>1.2195116499290799</v>
      </c>
      <c r="K3007" t="str">
        <f>_xlfn.XLOOKUP(D3007, dim_channels!A:A, dim_channels!C:C, "Not Found")</f>
        <v>OTA</v>
      </c>
      <c r="L3007" t="str">
        <f>_xlfn.XLOOKUP(D3007, dim_channels!A:A, dim_channels!B:B, "Not Found")</f>
        <v>Expedia</v>
      </c>
      <c r="M3007">
        <f t="shared" si="184"/>
        <v>0</v>
      </c>
      <c r="N3007">
        <f t="shared" si="185"/>
        <v>1</v>
      </c>
      <c r="O3007">
        <f t="shared" si="186"/>
        <v>4921.0600000000004</v>
      </c>
      <c r="P3007">
        <f t="shared" si="187"/>
        <v>6001.29</v>
      </c>
    </row>
    <row r="3008" spans="1:16" x14ac:dyDescent="0.2">
      <c r="A3008" s="2" t="s">
        <v>3444</v>
      </c>
      <c r="B3008" s="2" t="s">
        <v>81</v>
      </c>
      <c r="C3008" s="2" t="s">
        <v>70</v>
      </c>
      <c r="D3008" s="2" t="s">
        <v>33</v>
      </c>
      <c r="E3008" s="2" t="s">
        <v>28</v>
      </c>
      <c r="F3008" s="2">
        <v>7421.34</v>
      </c>
      <c r="G3008" s="2">
        <v>1113.2</v>
      </c>
      <c r="H3008" s="2">
        <v>6308.14</v>
      </c>
      <c r="I3008" s="2" t="s">
        <v>29</v>
      </c>
      <c r="J3008" s="4">
        <v>1.176470401734901</v>
      </c>
      <c r="K3008" t="str">
        <f>_xlfn.XLOOKUP(D3008, dim_channels!A:A, dim_channels!C:C, "Not Found")</f>
        <v>OTA</v>
      </c>
      <c r="L3008" t="str">
        <f>_xlfn.XLOOKUP(D3008, dim_channels!A:A, dim_channels!B:B, "Not Found")</f>
        <v>Booking.com</v>
      </c>
      <c r="M3008">
        <f t="shared" si="184"/>
        <v>0</v>
      </c>
      <c r="N3008">
        <f t="shared" si="185"/>
        <v>1</v>
      </c>
      <c r="O3008">
        <f t="shared" si="186"/>
        <v>6308.14</v>
      </c>
      <c r="P3008">
        <f t="shared" si="187"/>
        <v>7421.34</v>
      </c>
    </row>
    <row r="3009" spans="1:16" x14ac:dyDescent="0.2">
      <c r="A3009" s="3" t="s">
        <v>3445</v>
      </c>
      <c r="B3009" s="3" t="s">
        <v>200</v>
      </c>
      <c r="C3009" s="3" t="s">
        <v>251</v>
      </c>
      <c r="D3009" s="3" t="s">
        <v>114</v>
      </c>
      <c r="E3009" s="3" t="s">
        <v>46</v>
      </c>
      <c r="F3009" s="3">
        <v>9242.75</v>
      </c>
      <c r="G3009" s="3">
        <v>924.28</v>
      </c>
      <c r="H3009" s="3">
        <v>8318.4699999999993</v>
      </c>
      <c r="I3009" s="3" t="s">
        <v>56</v>
      </c>
      <c r="J3009" s="5">
        <v>1.1111117789689691</v>
      </c>
      <c r="K3009" t="str">
        <f>_xlfn.XLOOKUP(D3009, dim_channels!A:A, dim_channels!C:C, "Not Found")</f>
        <v>Offline</v>
      </c>
      <c r="L3009" t="str">
        <f>_xlfn.XLOOKUP(D3009, dim_channels!A:A, dim_channels!B:B, "Not Found")</f>
        <v>Travel Agency</v>
      </c>
      <c r="M3009">
        <f t="shared" si="184"/>
        <v>0</v>
      </c>
      <c r="N3009">
        <f t="shared" si="185"/>
        <v>0</v>
      </c>
      <c r="O3009">
        <f t="shared" si="186"/>
        <v>0</v>
      </c>
      <c r="P3009">
        <f t="shared" si="187"/>
        <v>0</v>
      </c>
    </row>
    <row r="3010" spans="1:16" x14ac:dyDescent="0.2">
      <c r="A3010" s="2" t="s">
        <v>3446</v>
      </c>
      <c r="B3010" s="2" t="s">
        <v>958</v>
      </c>
      <c r="C3010" s="2" t="s">
        <v>753</v>
      </c>
      <c r="D3010" s="2" t="s">
        <v>52</v>
      </c>
      <c r="E3010" s="2" t="s">
        <v>60</v>
      </c>
      <c r="F3010" s="2">
        <v>12015.26</v>
      </c>
      <c r="G3010" s="2">
        <v>0</v>
      </c>
      <c r="H3010" s="2">
        <v>12015.26</v>
      </c>
      <c r="I3010" s="2" t="s">
        <v>29</v>
      </c>
      <c r="J3010" s="4">
        <v>1</v>
      </c>
      <c r="K3010" t="str">
        <f>_xlfn.XLOOKUP(D3010, dim_channels!A:A, dim_channels!C:C, "Not Found")</f>
        <v>OTA</v>
      </c>
      <c r="L3010" t="str">
        <f>_xlfn.XLOOKUP(D3010, dim_channels!A:A, dim_channels!B:B, "Not Found")</f>
        <v>Agoda</v>
      </c>
      <c r="M3010">
        <f t="shared" si="184"/>
        <v>0</v>
      </c>
      <c r="N3010">
        <f t="shared" si="185"/>
        <v>1</v>
      </c>
      <c r="O3010">
        <f t="shared" si="186"/>
        <v>12015.26</v>
      </c>
      <c r="P3010">
        <f t="shared" si="187"/>
        <v>12015.26</v>
      </c>
    </row>
    <row r="3011" spans="1:16" x14ac:dyDescent="0.2">
      <c r="A3011" s="3" t="s">
        <v>3447</v>
      </c>
      <c r="B3011" s="3" t="s">
        <v>272</v>
      </c>
      <c r="C3011" s="3" t="s">
        <v>229</v>
      </c>
      <c r="D3011" s="3" t="s">
        <v>33</v>
      </c>
      <c r="E3011" s="3" t="s">
        <v>60</v>
      </c>
      <c r="F3011" s="3">
        <v>9004.25</v>
      </c>
      <c r="G3011" s="3">
        <v>0</v>
      </c>
      <c r="H3011" s="3">
        <v>9004.25</v>
      </c>
      <c r="I3011" s="3" t="s">
        <v>29</v>
      </c>
      <c r="J3011" s="5">
        <v>1</v>
      </c>
      <c r="K3011" t="str">
        <f>_xlfn.XLOOKUP(D3011, dim_channels!A:A, dim_channels!C:C, "Not Found")</f>
        <v>OTA</v>
      </c>
      <c r="L3011" t="str">
        <f>_xlfn.XLOOKUP(D3011, dim_channels!A:A, dim_channels!B:B, "Not Found")</f>
        <v>Booking.com</v>
      </c>
      <c r="M3011">
        <f t="shared" ref="M3011:M3074" si="188">IF(I3011="Cancelled",1,0)</f>
        <v>0</v>
      </c>
      <c r="N3011">
        <f t="shared" ref="N3011:N3074" si="189">IF(TRIM(UPPER(I3011))="CHECKED-OUT",1,0)</f>
        <v>1</v>
      </c>
      <c r="O3011">
        <f t="shared" ref="O3011:O3074" si="190">IF(TRIM(UPPER(I3011))="CHECKED-OUT",H3011,0)</f>
        <v>9004.25</v>
      </c>
      <c r="P3011">
        <f t="shared" ref="P3011:P3074" si="191">IF(TRIM(UPPER(I3011))="CHECKED-OUT",F3011,0)</f>
        <v>9004.25</v>
      </c>
    </row>
    <row r="3012" spans="1:16" x14ac:dyDescent="0.2">
      <c r="A3012" s="2" t="s">
        <v>3448</v>
      </c>
      <c r="B3012" s="2" t="s">
        <v>679</v>
      </c>
      <c r="C3012" s="2" t="s">
        <v>460</v>
      </c>
      <c r="D3012" s="2" t="s">
        <v>64</v>
      </c>
      <c r="E3012" s="2" t="s">
        <v>34</v>
      </c>
      <c r="F3012" s="2">
        <v>13921</v>
      </c>
      <c r="G3012" s="2">
        <v>0</v>
      </c>
      <c r="H3012" s="2">
        <v>13921</v>
      </c>
      <c r="I3012" s="2" t="s">
        <v>29</v>
      </c>
      <c r="J3012" s="4">
        <v>1</v>
      </c>
      <c r="K3012" t="str">
        <f>_xlfn.XLOOKUP(D3012, dim_channels!A:A, dim_channels!C:C, "Not Found")</f>
        <v>Direct</v>
      </c>
      <c r="L3012" t="str">
        <f>_xlfn.XLOOKUP(D3012, dim_channels!A:A, dim_channels!B:B, "Not Found")</f>
        <v>Direct Website</v>
      </c>
      <c r="M3012">
        <f t="shared" si="188"/>
        <v>0</v>
      </c>
      <c r="N3012">
        <f t="shared" si="189"/>
        <v>1</v>
      </c>
      <c r="O3012">
        <f t="shared" si="190"/>
        <v>13921</v>
      </c>
      <c r="P3012">
        <f t="shared" si="191"/>
        <v>13921</v>
      </c>
    </row>
    <row r="3013" spans="1:16" x14ac:dyDescent="0.2">
      <c r="A3013" s="3" t="s">
        <v>3449</v>
      </c>
      <c r="B3013" s="3" t="s">
        <v>527</v>
      </c>
      <c r="C3013" s="3" t="s">
        <v>317</v>
      </c>
      <c r="D3013" s="3" t="s">
        <v>169</v>
      </c>
      <c r="E3013" s="3" t="s">
        <v>34</v>
      </c>
      <c r="F3013" s="3">
        <v>7235.59</v>
      </c>
      <c r="G3013" s="3">
        <v>1447.12</v>
      </c>
      <c r="H3013" s="3">
        <v>5788.47</v>
      </c>
      <c r="I3013" s="3" t="s">
        <v>29</v>
      </c>
      <c r="J3013" s="5">
        <v>1.250000431893056</v>
      </c>
      <c r="K3013" t="str">
        <f>_xlfn.XLOOKUP(D3013, dim_channels!A:A, dim_channels!C:C, "Not Found")</f>
        <v>GDS</v>
      </c>
      <c r="L3013" t="str">
        <f>_xlfn.XLOOKUP(D3013, dim_channels!A:A, dim_channels!B:B, "Not Found")</f>
        <v>GDS (Amadeus)</v>
      </c>
      <c r="M3013">
        <f t="shared" si="188"/>
        <v>0</v>
      </c>
      <c r="N3013">
        <f t="shared" si="189"/>
        <v>1</v>
      </c>
      <c r="O3013">
        <f t="shared" si="190"/>
        <v>5788.47</v>
      </c>
      <c r="P3013">
        <f t="shared" si="191"/>
        <v>7235.59</v>
      </c>
    </row>
    <row r="3014" spans="1:16" x14ac:dyDescent="0.2">
      <c r="A3014" s="2" t="s">
        <v>3450</v>
      </c>
      <c r="B3014" s="2" t="s">
        <v>807</v>
      </c>
      <c r="C3014" s="2" t="s">
        <v>863</v>
      </c>
      <c r="D3014" s="2" t="s">
        <v>33</v>
      </c>
      <c r="E3014" s="2" t="s">
        <v>60</v>
      </c>
      <c r="F3014" s="2">
        <v>12288.68</v>
      </c>
      <c r="G3014" s="2">
        <v>0</v>
      </c>
      <c r="H3014" s="2">
        <v>12288.68</v>
      </c>
      <c r="I3014" s="2" t="s">
        <v>29</v>
      </c>
      <c r="J3014" s="4">
        <v>1</v>
      </c>
      <c r="K3014" t="str">
        <f>_xlfn.XLOOKUP(D3014, dim_channels!A:A, dim_channels!C:C, "Not Found")</f>
        <v>OTA</v>
      </c>
      <c r="L3014" t="str">
        <f>_xlfn.XLOOKUP(D3014, dim_channels!A:A, dim_channels!B:B, "Not Found")</f>
        <v>Booking.com</v>
      </c>
      <c r="M3014">
        <f t="shared" si="188"/>
        <v>0</v>
      </c>
      <c r="N3014">
        <f t="shared" si="189"/>
        <v>1</v>
      </c>
      <c r="O3014">
        <f t="shared" si="190"/>
        <v>12288.68</v>
      </c>
      <c r="P3014">
        <f t="shared" si="191"/>
        <v>12288.68</v>
      </c>
    </row>
    <row r="3015" spans="1:16" x14ac:dyDescent="0.2">
      <c r="A3015" s="3" t="s">
        <v>3451</v>
      </c>
      <c r="B3015" s="3" t="s">
        <v>85</v>
      </c>
      <c r="C3015" s="3" t="s">
        <v>76</v>
      </c>
      <c r="D3015" s="3" t="s">
        <v>169</v>
      </c>
      <c r="E3015" s="3" t="s">
        <v>46</v>
      </c>
      <c r="F3015" s="3">
        <v>8491.06</v>
      </c>
      <c r="G3015" s="3">
        <v>1698.21</v>
      </c>
      <c r="H3015" s="3">
        <v>6792.85</v>
      </c>
      <c r="I3015" s="3" t="s">
        <v>41</v>
      </c>
      <c r="J3015" s="5">
        <v>1.2499996319659641</v>
      </c>
      <c r="K3015" t="str">
        <f>_xlfn.XLOOKUP(D3015, dim_channels!A:A, dim_channels!C:C, "Not Found")</f>
        <v>GDS</v>
      </c>
      <c r="L3015" t="str">
        <f>_xlfn.XLOOKUP(D3015, dim_channels!A:A, dim_channels!B:B, "Not Found")</f>
        <v>GDS (Amadeus)</v>
      </c>
      <c r="M3015">
        <f t="shared" si="188"/>
        <v>1</v>
      </c>
      <c r="N3015">
        <f t="shared" si="189"/>
        <v>0</v>
      </c>
      <c r="O3015">
        <f t="shared" si="190"/>
        <v>0</v>
      </c>
      <c r="P3015">
        <f t="shared" si="191"/>
        <v>0</v>
      </c>
    </row>
    <row r="3016" spans="1:16" x14ac:dyDescent="0.2">
      <c r="A3016" s="2" t="s">
        <v>3452</v>
      </c>
      <c r="B3016" s="2" t="s">
        <v>59</v>
      </c>
      <c r="C3016" s="2" t="s">
        <v>103</v>
      </c>
      <c r="D3016" s="2" t="s">
        <v>64</v>
      </c>
      <c r="E3016" s="2" t="s">
        <v>28</v>
      </c>
      <c r="F3016" s="2">
        <v>5319.2</v>
      </c>
      <c r="G3016" s="2">
        <v>0</v>
      </c>
      <c r="H3016" s="2">
        <v>5319.2</v>
      </c>
      <c r="I3016" s="2" t="s">
        <v>29</v>
      </c>
      <c r="J3016" s="4">
        <v>1</v>
      </c>
      <c r="K3016" t="str">
        <f>_xlfn.XLOOKUP(D3016, dim_channels!A:A, dim_channels!C:C, "Not Found")</f>
        <v>Direct</v>
      </c>
      <c r="L3016" t="str">
        <f>_xlfn.XLOOKUP(D3016, dim_channels!A:A, dim_channels!B:B, "Not Found")</f>
        <v>Direct Website</v>
      </c>
      <c r="M3016">
        <f t="shared" si="188"/>
        <v>0</v>
      </c>
      <c r="N3016">
        <f t="shared" si="189"/>
        <v>1</v>
      </c>
      <c r="O3016">
        <f t="shared" si="190"/>
        <v>5319.2</v>
      </c>
      <c r="P3016">
        <f t="shared" si="191"/>
        <v>5319.2</v>
      </c>
    </row>
    <row r="3017" spans="1:16" x14ac:dyDescent="0.2">
      <c r="A3017" s="3" t="s">
        <v>3453</v>
      </c>
      <c r="B3017" s="3" t="s">
        <v>971</v>
      </c>
      <c r="C3017" s="3" t="s">
        <v>416</v>
      </c>
      <c r="D3017" s="3" t="s">
        <v>64</v>
      </c>
      <c r="E3017" s="3" t="s">
        <v>34</v>
      </c>
      <c r="F3017" s="3">
        <v>10806.11</v>
      </c>
      <c r="G3017" s="3">
        <v>0</v>
      </c>
      <c r="H3017" s="3">
        <v>10806.11</v>
      </c>
      <c r="I3017" s="3" t="s">
        <v>29</v>
      </c>
      <c r="J3017" s="5">
        <v>1</v>
      </c>
      <c r="K3017" t="str">
        <f>_xlfn.XLOOKUP(D3017, dim_channels!A:A, dim_channels!C:C, "Not Found")</f>
        <v>Direct</v>
      </c>
      <c r="L3017" t="str">
        <f>_xlfn.XLOOKUP(D3017, dim_channels!A:A, dim_channels!B:B, "Not Found")</f>
        <v>Direct Website</v>
      </c>
      <c r="M3017">
        <f t="shared" si="188"/>
        <v>0</v>
      </c>
      <c r="N3017">
        <f t="shared" si="189"/>
        <v>1</v>
      </c>
      <c r="O3017">
        <f t="shared" si="190"/>
        <v>10806.11</v>
      </c>
      <c r="P3017">
        <f t="shared" si="191"/>
        <v>10806.11</v>
      </c>
    </row>
    <row r="3018" spans="1:16" x14ac:dyDescent="0.2">
      <c r="A3018" s="2" t="s">
        <v>3454</v>
      </c>
      <c r="B3018" s="2" t="s">
        <v>164</v>
      </c>
      <c r="C3018" s="2" t="s">
        <v>123</v>
      </c>
      <c r="D3018" s="2" t="s">
        <v>64</v>
      </c>
      <c r="E3018" s="2" t="s">
        <v>28</v>
      </c>
      <c r="F3018" s="2">
        <v>3763.65</v>
      </c>
      <c r="G3018" s="2">
        <v>0</v>
      </c>
      <c r="H3018" s="2">
        <v>3763.65</v>
      </c>
      <c r="I3018" s="2" t="s">
        <v>29</v>
      </c>
      <c r="J3018" s="4">
        <v>1</v>
      </c>
      <c r="K3018" t="str">
        <f>_xlfn.XLOOKUP(D3018, dim_channels!A:A, dim_channels!C:C, "Not Found")</f>
        <v>Direct</v>
      </c>
      <c r="L3018" t="str">
        <f>_xlfn.XLOOKUP(D3018, dim_channels!A:A, dim_channels!B:B, "Not Found")</f>
        <v>Direct Website</v>
      </c>
      <c r="M3018">
        <f t="shared" si="188"/>
        <v>0</v>
      </c>
      <c r="N3018">
        <f t="shared" si="189"/>
        <v>1</v>
      </c>
      <c r="O3018">
        <f t="shared" si="190"/>
        <v>3763.65</v>
      </c>
      <c r="P3018">
        <f t="shared" si="191"/>
        <v>3763.65</v>
      </c>
    </row>
    <row r="3019" spans="1:16" x14ac:dyDescent="0.2">
      <c r="A3019" s="3" t="s">
        <v>3455</v>
      </c>
      <c r="B3019" s="3" t="s">
        <v>370</v>
      </c>
      <c r="C3019" s="3" t="s">
        <v>349</v>
      </c>
      <c r="D3019" s="3" t="s">
        <v>52</v>
      </c>
      <c r="E3019" s="3" t="s">
        <v>60</v>
      </c>
      <c r="F3019" s="3">
        <v>6994.51</v>
      </c>
      <c r="G3019" s="3">
        <v>0</v>
      </c>
      <c r="H3019" s="3">
        <v>6994.51</v>
      </c>
      <c r="I3019" s="3" t="s">
        <v>56</v>
      </c>
      <c r="J3019" s="5">
        <v>1</v>
      </c>
      <c r="K3019" t="str">
        <f>_xlfn.XLOOKUP(D3019, dim_channels!A:A, dim_channels!C:C, "Not Found")</f>
        <v>OTA</v>
      </c>
      <c r="L3019" t="str">
        <f>_xlfn.XLOOKUP(D3019, dim_channels!A:A, dim_channels!B:B, "Not Found")</f>
        <v>Agoda</v>
      </c>
      <c r="M3019">
        <f t="shared" si="188"/>
        <v>0</v>
      </c>
      <c r="N3019">
        <f t="shared" si="189"/>
        <v>0</v>
      </c>
      <c r="O3019">
        <f t="shared" si="190"/>
        <v>0</v>
      </c>
      <c r="P3019">
        <f t="shared" si="191"/>
        <v>0</v>
      </c>
    </row>
    <row r="3020" spans="1:16" x14ac:dyDescent="0.2">
      <c r="A3020" s="2" t="s">
        <v>3456</v>
      </c>
      <c r="B3020" s="2" t="s">
        <v>135</v>
      </c>
      <c r="C3020" s="2" t="s">
        <v>66</v>
      </c>
      <c r="D3020" s="2" t="s">
        <v>45</v>
      </c>
      <c r="E3020" s="2" t="s">
        <v>89</v>
      </c>
      <c r="F3020" s="2">
        <v>8966.39</v>
      </c>
      <c r="G3020" s="2">
        <v>0</v>
      </c>
      <c r="H3020" s="2">
        <v>8966.39</v>
      </c>
      <c r="I3020" s="2" t="s">
        <v>29</v>
      </c>
      <c r="J3020" s="4">
        <v>1</v>
      </c>
      <c r="K3020" t="str">
        <f>_xlfn.XLOOKUP(D3020, dim_channels!A:A, dim_channels!C:C, "Not Found")</f>
        <v>Corporate</v>
      </c>
      <c r="L3020" t="str">
        <f>_xlfn.XLOOKUP(D3020, dim_channels!A:A, dim_channels!B:B, "Not Found")</f>
        <v>Corporate Direct</v>
      </c>
      <c r="M3020">
        <f t="shared" si="188"/>
        <v>0</v>
      </c>
      <c r="N3020">
        <f t="shared" si="189"/>
        <v>1</v>
      </c>
      <c r="O3020">
        <f t="shared" si="190"/>
        <v>8966.39</v>
      </c>
      <c r="P3020">
        <f t="shared" si="191"/>
        <v>8966.39</v>
      </c>
    </row>
    <row r="3021" spans="1:16" x14ac:dyDescent="0.2">
      <c r="A3021" s="3" t="s">
        <v>3457</v>
      </c>
      <c r="B3021" s="3" t="s">
        <v>971</v>
      </c>
      <c r="C3021" s="3" t="s">
        <v>986</v>
      </c>
      <c r="D3021" s="3" t="s">
        <v>33</v>
      </c>
      <c r="E3021" s="3" t="s">
        <v>28</v>
      </c>
      <c r="F3021" s="3">
        <v>19119.36</v>
      </c>
      <c r="G3021" s="3">
        <v>2867.9</v>
      </c>
      <c r="H3021" s="3">
        <v>16251.46</v>
      </c>
      <c r="I3021" s="3" t="s">
        <v>29</v>
      </c>
      <c r="J3021" s="5">
        <v>1.17647029866855</v>
      </c>
      <c r="K3021" t="str">
        <f>_xlfn.XLOOKUP(D3021, dim_channels!A:A, dim_channels!C:C, "Not Found")</f>
        <v>OTA</v>
      </c>
      <c r="L3021" t="str">
        <f>_xlfn.XLOOKUP(D3021, dim_channels!A:A, dim_channels!B:B, "Not Found")</f>
        <v>Booking.com</v>
      </c>
      <c r="M3021">
        <f t="shared" si="188"/>
        <v>0</v>
      </c>
      <c r="N3021">
        <f t="shared" si="189"/>
        <v>1</v>
      </c>
      <c r="O3021">
        <f t="shared" si="190"/>
        <v>16251.46</v>
      </c>
      <c r="P3021">
        <f t="shared" si="191"/>
        <v>19119.36</v>
      </c>
    </row>
    <row r="3022" spans="1:16" x14ac:dyDescent="0.2">
      <c r="A3022" s="2" t="s">
        <v>3458</v>
      </c>
      <c r="B3022" s="2" t="s">
        <v>292</v>
      </c>
      <c r="C3022" s="2" t="s">
        <v>234</v>
      </c>
      <c r="D3022" s="2" t="s">
        <v>33</v>
      </c>
      <c r="E3022" s="2" t="s">
        <v>28</v>
      </c>
      <c r="F3022" s="2">
        <v>3648.26</v>
      </c>
      <c r="G3022" s="2">
        <v>547.24</v>
      </c>
      <c r="H3022" s="2">
        <v>3101.02</v>
      </c>
      <c r="I3022" s="2" t="s">
        <v>56</v>
      </c>
      <c r="J3022" s="4">
        <v>1.176470967617107</v>
      </c>
      <c r="K3022" t="str">
        <f>_xlfn.XLOOKUP(D3022, dim_channels!A:A, dim_channels!C:C, "Not Found")</f>
        <v>OTA</v>
      </c>
      <c r="L3022" t="str">
        <f>_xlfn.XLOOKUP(D3022, dim_channels!A:A, dim_channels!B:B, "Not Found")</f>
        <v>Booking.com</v>
      </c>
      <c r="M3022">
        <f t="shared" si="188"/>
        <v>0</v>
      </c>
      <c r="N3022">
        <f t="shared" si="189"/>
        <v>0</v>
      </c>
      <c r="O3022">
        <f t="shared" si="190"/>
        <v>0</v>
      </c>
      <c r="P3022">
        <f t="shared" si="191"/>
        <v>0</v>
      </c>
    </row>
    <row r="3023" spans="1:16" x14ac:dyDescent="0.2">
      <c r="A3023" s="3" t="s">
        <v>3459</v>
      </c>
      <c r="B3023" s="3" t="s">
        <v>671</v>
      </c>
      <c r="C3023" s="3" t="s">
        <v>958</v>
      </c>
      <c r="D3023" s="3" t="s">
        <v>206</v>
      </c>
      <c r="E3023" s="3" t="s">
        <v>207</v>
      </c>
      <c r="F3023" s="3">
        <v>14746.16</v>
      </c>
      <c r="G3023" s="3">
        <v>0</v>
      </c>
      <c r="H3023" s="3">
        <v>14746.16</v>
      </c>
      <c r="I3023" s="3" t="s">
        <v>29</v>
      </c>
      <c r="J3023" s="5">
        <v>1</v>
      </c>
      <c r="K3023" t="str">
        <f>_xlfn.XLOOKUP(D3023, dim_channels!A:A, dim_channels!C:C, "Not Found")</f>
        <v>Direct</v>
      </c>
      <c r="L3023" t="str">
        <f>_xlfn.XLOOKUP(D3023, dim_channels!A:A, dim_channels!B:B, "Not Found")</f>
        <v>Walk-in</v>
      </c>
      <c r="M3023">
        <f t="shared" si="188"/>
        <v>0</v>
      </c>
      <c r="N3023">
        <f t="shared" si="189"/>
        <v>1</v>
      </c>
      <c r="O3023">
        <f t="shared" si="190"/>
        <v>14746.16</v>
      </c>
      <c r="P3023">
        <f t="shared" si="191"/>
        <v>14746.16</v>
      </c>
    </row>
    <row r="3024" spans="1:16" x14ac:dyDescent="0.2">
      <c r="A3024" s="2" t="s">
        <v>3460</v>
      </c>
      <c r="B3024" s="2" t="s">
        <v>133</v>
      </c>
      <c r="C3024" s="2" t="s">
        <v>285</v>
      </c>
      <c r="D3024" s="2" t="s">
        <v>45</v>
      </c>
      <c r="E3024" s="2" t="s">
        <v>46</v>
      </c>
      <c r="F3024" s="2">
        <v>21258.85</v>
      </c>
      <c r="G3024" s="2">
        <v>1062.94</v>
      </c>
      <c r="H3024" s="2">
        <v>20195.91</v>
      </c>
      <c r="I3024" s="2" t="s">
        <v>29</v>
      </c>
      <c r="J3024" s="4">
        <v>1.0526314486448001</v>
      </c>
      <c r="K3024" t="str">
        <f>_xlfn.XLOOKUP(D3024, dim_channels!A:A, dim_channels!C:C, "Not Found")</f>
        <v>Corporate</v>
      </c>
      <c r="L3024" t="str">
        <f>_xlfn.XLOOKUP(D3024, dim_channels!A:A, dim_channels!B:B, "Not Found")</f>
        <v>Corporate Direct</v>
      </c>
      <c r="M3024">
        <f t="shared" si="188"/>
        <v>0</v>
      </c>
      <c r="N3024">
        <f t="shared" si="189"/>
        <v>1</v>
      </c>
      <c r="O3024">
        <f t="shared" si="190"/>
        <v>20195.91</v>
      </c>
      <c r="P3024">
        <f t="shared" si="191"/>
        <v>21258.85</v>
      </c>
    </row>
    <row r="3025" spans="1:16" x14ac:dyDescent="0.2">
      <c r="A3025" s="3" t="s">
        <v>3461</v>
      </c>
      <c r="B3025" s="3" t="s">
        <v>197</v>
      </c>
      <c r="C3025" s="3" t="s">
        <v>54</v>
      </c>
      <c r="D3025" s="3" t="s">
        <v>33</v>
      </c>
      <c r="E3025" s="3" t="s">
        <v>28</v>
      </c>
      <c r="F3025" s="3">
        <v>4915.32</v>
      </c>
      <c r="G3025" s="3">
        <v>737.3</v>
      </c>
      <c r="H3025" s="3">
        <v>4178.0200000000004</v>
      </c>
      <c r="I3025" s="3" t="s">
        <v>29</v>
      </c>
      <c r="J3025" s="5">
        <v>1.176471151406647</v>
      </c>
      <c r="K3025" t="str">
        <f>_xlfn.XLOOKUP(D3025, dim_channels!A:A, dim_channels!C:C, "Not Found")</f>
        <v>OTA</v>
      </c>
      <c r="L3025" t="str">
        <f>_xlfn.XLOOKUP(D3025, dim_channels!A:A, dim_channels!B:B, "Not Found")</f>
        <v>Booking.com</v>
      </c>
      <c r="M3025">
        <f t="shared" si="188"/>
        <v>0</v>
      </c>
      <c r="N3025">
        <f t="shared" si="189"/>
        <v>1</v>
      </c>
      <c r="O3025">
        <f t="shared" si="190"/>
        <v>4178.0200000000004</v>
      </c>
      <c r="P3025">
        <f t="shared" si="191"/>
        <v>4915.32</v>
      </c>
    </row>
    <row r="3026" spans="1:16" x14ac:dyDescent="0.2">
      <c r="A3026" s="2" t="s">
        <v>3462</v>
      </c>
      <c r="B3026" s="2" t="s">
        <v>846</v>
      </c>
      <c r="C3026" s="2" t="s">
        <v>123</v>
      </c>
      <c r="D3026" s="2" t="s">
        <v>45</v>
      </c>
      <c r="E3026" s="2" t="s">
        <v>46</v>
      </c>
      <c r="F3026" s="2">
        <v>5469.97</v>
      </c>
      <c r="G3026" s="2">
        <v>273.5</v>
      </c>
      <c r="H3026" s="2">
        <v>5196.47</v>
      </c>
      <c r="I3026" s="2" t="s">
        <v>29</v>
      </c>
      <c r="J3026" s="4">
        <v>1.05263188279736</v>
      </c>
      <c r="K3026" t="str">
        <f>_xlfn.XLOOKUP(D3026, dim_channels!A:A, dim_channels!C:C, "Not Found")</f>
        <v>Corporate</v>
      </c>
      <c r="L3026" t="str">
        <f>_xlfn.XLOOKUP(D3026, dim_channels!A:A, dim_channels!B:B, "Not Found")</f>
        <v>Corporate Direct</v>
      </c>
      <c r="M3026">
        <f t="shared" si="188"/>
        <v>0</v>
      </c>
      <c r="N3026">
        <f t="shared" si="189"/>
        <v>1</v>
      </c>
      <c r="O3026">
        <f t="shared" si="190"/>
        <v>5196.47</v>
      </c>
      <c r="P3026">
        <f t="shared" si="191"/>
        <v>5469.97</v>
      </c>
    </row>
    <row r="3027" spans="1:16" x14ac:dyDescent="0.2">
      <c r="A3027" s="3" t="s">
        <v>3463</v>
      </c>
      <c r="B3027" s="3" t="s">
        <v>187</v>
      </c>
      <c r="C3027" s="3" t="s">
        <v>139</v>
      </c>
      <c r="D3027" s="3" t="s">
        <v>64</v>
      </c>
      <c r="E3027" s="3" t="s">
        <v>34</v>
      </c>
      <c r="F3027" s="3">
        <v>39699.769999999997</v>
      </c>
      <c r="G3027" s="3">
        <v>0</v>
      </c>
      <c r="H3027" s="3">
        <v>39699.769999999997</v>
      </c>
      <c r="I3027" s="3" t="s">
        <v>29</v>
      </c>
      <c r="J3027" s="5">
        <v>1</v>
      </c>
      <c r="K3027" t="str">
        <f>_xlfn.XLOOKUP(D3027, dim_channels!A:A, dim_channels!C:C, "Not Found")</f>
        <v>Direct</v>
      </c>
      <c r="L3027" t="str">
        <f>_xlfn.XLOOKUP(D3027, dim_channels!A:A, dim_channels!B:B, "Not Found")</f>
        <v>Direct Website</v>
      </c>
      <c r="M3027">
        <f t="shared" si="188"/>
        <v>0</v>
      </c>
      <c r="N3027">
        <f t="shared" si="189"/>
        <v>1</v>
      </c>
      <c r="O3027">
        <f t="shared" si="190"/>
        <v>39699.769999999997</v>
      </c>
      <c r="P3027">
        <f t="shared" si="191"/>
        <v>39699.769999999997</v>
      </c>
    </row>
    <row r="3028" spans="1:16" x14ac:dyDescent="0.2">
      <c r="A3028" s="2" t="s">
        <v>3464</v>
      </c>
      <c r="B3028" s="2" t="s">
        <v>754</v>
      </c>
      <c r="C3028" s="2" t="s">
        <v>489</v>
      </c>
      <c r="D3028" s="2" t="s">
        <v>33</v>
      </c>
      <c r="E3028" s="2" t="s">
        <v>28</v>
      </c>
      <c r="F3028" s="2">
        <v>8341.7000000000007</v>
      </c>
      <c r="G3028" s="2">
        <v>1251.26</v>
      </c>
      <c r="H3028" s="2">
        <v>7090.44</v>
      </c>
      <c r="I3028" s="2" t="s">
        <v>41</v>
      </c>
      <c r="J3028" s="4">
        <v>1.1764714178527711</v>
      </c>
      <c r="K3028" t="str">
        <f>_xlfn.XLOOKUP(D3028, dim_channels!A:A, dim_channels!C:C, "Not Found")</f>
        <v>OTA</v>
      </c>
      <c r="L3028" t="str">
        <f>_xlfn.XLOOKUP(D3028, dim_channels!A:A, dim_channels!B:B, "Not Found")</f>
        <v>Booking.com</v>
      </c>
      <c r="M3028">
        <f t="shared" si="188"/>
        <v>1</v>
      </c>
      <c r="N3028">
        <f t="shared" si="189"/>
        <v>0</v>
      </c>
      <c r="O3028">
        <f t="shared" si="190"/>
        <v>0</v>
      </c>
      <c r="P3028">
        <f t="shared" si="191"/>
        <v>0</v>
      </c>
    </row>
    <row r="3029" spans="1:16" x14ac:dyDescent="0.2">
      <c r="A3029" s="3" t="s">
        <v>3465</v>
      </c>
      <c r="B3029" s="3" t="s">
        <v>467</v>
      </c>
      <c r="C3029" s="3" t="s">
        <v>789</v>
      </c>
      <c r="D3029" s="3" t="s">
        <v>33</v>
      </c>
      <c r="E3029" s="3" t="s">
        <v>34</v>
      </c>
      <c r="F3029" s="3">
        <v>9536.81</v>
      </c>
      <c r="G3029" s="3">
        <v>1430.52</v>
      </c>
      <c r="H3029" s="3">
        <v>8106.29</v>
      </c>
      <c r="I3029" s="3" t="s">
        <v>29</v>
      </c>
      <c r="J3029" s="5">
        <v>1.1764703705394211</v>
      </c>
      <c r="K3029" t="str">
        <f>_xlfn.XLOOKUP(D3029, dim_channels!A:A, dim_channels!C:C, "Not Found")</f>
        <v>OTA</v>
      </c>
      <c r="L3029" t="str">
        <f>_xlfn.XLOOKUP(D3029, dim_channels!A:A, dim_channels!B:B, "Not Found")</f>
        <v>Booking.com</v>
      </c>
      <c r="M3029">
        <f t="shared" si="188"/>
        <v>0</v>
      </c>
      <c r="N3029">
        <f t="shared" si="189"/>
        <v>1</v>
      </c>
      <c r="O3029">
        <f t="shared" si="190"/>
        <v>8106.29</v>
      </c>
      <c r="P3029">
        <f t="shared" si="191"/>
        <v>9536.81</v>
      </c>
    </row>
    <row r="3030" spans="1:16" x14ac:dyDescent="0.2">
      <c r="A3030" s="2" t="s">
        <v>3466</v>
      </c>
      <c r="B3030" s="2" t="s">
        <v>130</v>
      </c>
      <c r="C3030" s="2" t="s">
        <v>234</v>
      </c>
      <c r="D3030" s="2" t="s">
        <v>27</v>
      </c>
      <c r="E3030" s="2" t="s">
        <v>34</v>
      </c>
      <c r="F3030" s="2">
        <v>4085.9</v>
      </c>
      <c r="G3030" s="2">
        <v>735.46</v>
      </c>
      <c r="H3030" s="2">
        <v>3350.44</v>
      </c>
      <c r="I3030" s="2" t="s">
        <v>41</v>
      </c>
      <c r="J3030" s="4">
        <v>1.2195114671505829</v>
      </c>
      <c r="K3030" t="str">
        <f>_xlfn.XLOOKUP(D3030, dim_channels!A:A, dim_channels!C:C, "Not Found")</f>
        <v>OTA</v>
      </c>
      <c r="L3030" t="str">
        <f>_xlfn.XLOOKUP(D3030, dim_channels!A:A, dim_channels!B:B, "Not Found")</f>
        <v>Expedia</v>
      </c>
      <c r="M3030">
        <f t="shared" si="188"/>
        <v>1</v>
      </c>
      <c r="N3030">
        <f t="shared" si="189"/>
        <v>0</v>
      </c>
      <c r="O3030">
        <f t="shared" si="190"/>
        <v>0</v>
      </c>
      <c r="P3030">
        <f t="shared" si="191"/>
        <v>0</v>
      </c>
    </row>
    <row r="3031" spans="1:16" x14ac:dyDescent="0.2">
      <c r="A3031" s="3" t="s">
        <v>3467</v>
      </c>
      <c r="B3031" s="3" t="s">
        <v>595</v>
      </c>
      <c r="C3031" s="3" t="s">
        <v>32</v>
      </c>
      <c r="D3031" s="3" t="s">
        <v>114</v>
      </c>
      <c r="E3031" s="3" t="s">
        <v>115</v>
      </c>
      <c r="F3031" s="3">
        <v>13261.47</v>
      </c>
      <c r="G3031" s="3">
        <v>1326.15</v>
      </c>
      <c r="H3031" s="3">
        <v>11935.32</v>
      </c>
      <c r="I3031" s="3" t="s">
        <v>29</v>
      </c>
      <c r="J3031" s="5">
        <v>1.1111113903942249</v>
      </c>
      <c r="K3031" t="str">
        <f>_xlfn.XLOOKUP(D3031, dim_channels!A:A, dim_channels!C:C, "Not Found")</f>
        <v>Offline</v>
      </c>
      <c r="L3031" t="str">
        <f>_xlfn.XLOOKUP(D3031, dim_channels!A:A, dim_channels!B:B, "Not Found")</f>
        <v>Travel Agency</v>
      </c>
      <c r="M3031">
        <f t="shared" si="188"/>
        <v>0</v>
      </c>
      <c r="N3031">
        <f t="shared" si="189"/>
        <v>1</v>
      </c>
      <c r="O3031">
        <f t="shared" si="190"/>
        <v>11935.32</v>
      </c>
      <c r="P3031">
        <f t="shared" si="191"/>
        <v>13261.47</v>
      </c>
    </row>
    <row r="3032" spans="1:16" x14ac:dyDescent="0.2">
      <c r="A3032" s="2" t="s">
        <v>3468</v>
      </c>
      <c r="B3032" s="2" t="s">
        <v>297</v>
      </c>
      <c r="C3032" s="2" t="s">
        <v>467</v>
      </c>
      <c r="D3032" s="2" t="s">
        <v>64</v>
      </c>
      <c r="E3032" s="2" t="s">
        <v>34</v>
      </c>
      <c r="F3032" s="2">
        <v>2685.25</v>
      </c>
      <c r="G3032" s="2">
        <v>0</v>
      </c>
      <c r="H3032" s="2">
        <v>2685.25</v>
      </c>
      <c r="I3032" s="2" t="s">
        <v>29</v>
      </c>
      <c r="J3032" s="4">
        <v>1</v>
      </c>
      <c r="K3032" t="str">
        <f>_xlfn.XLOOKUP(D3032, dim_channels!A:A, dim_channels!C:C, "Not Found")</f>
        <v>Direct</v>
      </c>
      <c r="L3032" t="str">
        <f>_xlfn.XLOOKUP(D3032, dim_channels!A:A, dim_channels!B:B, "Not Found")</f>
        <v>Direct Website</v>
      </c>
      <c r="M3032">
        <f t="shared" si="188"/>
        <v>0</v>
      </c>
      <c r="N3032">
        <f t="shared" si="189"/>
        <v>1</v>
      </c>
      <c r="O3032">
        <f t="shared" si="190"/>
        <v>2685.25</v>
      </c>
      <c r="P3032">
        <f t="shared" si="191"/>
        <v>2685.25</v>
      </c>
    </row>
    <row r="3033" spans="1:16" x14ac:dyDescent="0.2">
      <c r="A3033" s="3" t="s">
        <v>3469</v>
      </c>
      <c r="B3033" s="3" t="s">
        <v>155</v>
      </c>
      <c r="C3033" s="3" t="s">
        <v>181</v>
      </c>
      <c r="D3033" s="3" t="s">
        <v>114</v>
      </c>
      <c r="E3033" s="3" t="s">
        <v>46</v>
      </c>
      <c r="F3033" s="3">
        <v>2788.7</v>
      </c>
      <c r="G3033" s="3">
        <v>278.87</v>
      </c>
      <c r="H3033" s="3">
        <v>2509.83</v>
      </c>
      <c r="I3033" s="3" t="s">
        <v>29</v>
      </c>
      <c r="J3033" s="5">
        <v>1.1111111111111109</v>
      </c>
      <c r="K3033" t="str">
        <f>_xlfn.XLOOKUP(D3033, dim_channels!A:A, dim_channels!C:C, "Not Found")</f>
        <v>Offline</v>
      </c>
      <c r="L3033" t="str">
        <f>_xlfn.XLOOKUP(D3033, dim_channels!A:A, dim_channels!B:B, "Not Found")</f>
        <v>Travel Agency</v>
      </c>
      <c r="M3033">
        <f t="shared" si="188"/>
        <v>0</v>
      </c>
      <c r="N3033">
        <f t="shared" si="189"/>
        <v>1</v>
      </c>
      <c r="O3033">
        <f t="shared" si="190"/>
        <v>2509.83</v>
      </c>
      <c r="P3033">
        <f t="shared" si="191"/>
        <v>2788.7</v>
      </c>
    </row>
    <row r="3034" spans="1:16" x14ac:dyDescent="0.2">
      <c r="A3034" s="2" t="s">
        <v>3470</v>
      </c>
      <c r="B3034" s="2" t="s">
        <v>505</v>
      </c>
      <c r="C3034" s="2" t="s">
        <v>1179</v>
      </c>
      <c r="D3034" s="2" t="s">
        <v>27</v>
      </c>
      <c r="E3034" s="2" t="s">
        <v>34</v>
      </c>
      <c r="F3034" s="2">
        <v>7289.74</v>
      </c>
      <c r="G3034" s="2">
        <v>1312.15</v>
      </c>
      <c r="H3034" s="2">
        <v>5977.59</v>
      </c>
      <c r="I3034" s="2" t="s">
        <v>29</v>
      </c>
      <c r="J3034" s="4">
        <v>1.219511542277071</v>
      </c>
      <c r="K3034" t="str">
        <f>_xlfn.XLOOKUP(D3034, dim_channels!A:A, dim_channels!C:C, "Not Found")</f>
        <v>OTA</v>
      </c>
      <c r="L3034" t="str">
        <f>_xlfn.XLOOKUP(D3034, dim_channels!A:A, dim_channels!B:B, "Not Found")</f>
        <v>Expedia</v>
      </c>
      <c r="M3034">
        <f t="shared" si="188"/>
        <v>0</v>
      </c>
      <c r="N3034">
        <f t="shared" si="189"/>
        <v>1</v>
      </c>
      <c r="O3034">
        <f t="shared" si="190"/>
        <v>5977.59</v>
      </c>
      <c r="P3034">
        <f t="shared" si="191"/>
        <v>7289.74</v>
      </c>
    </row>
    <row r="3035" spans="1:16" x14ac:dyDescent="0.2">
      <c r="A3035" s="3" t="s">
        <v>3471</v>
      </c>
      <c r="B3035" s="3" t="s">
        <v>724</v>
      </c>
      <c r="C3035" s="3" t="s">
        <v>376</v>
      </c>
      <c r="D3035" s="3" t="s">
        <v>64</v>
      </c>
      <c r="E3035" s="3" t="s">
        <v>28</v>
      </c>
      <c r="F3035" s="3">
        <v>2938.92</v>
      </c>
      <c r="G3035" s="3">
        <v>0</v>
      </c>
      <c r="H3035" s="3">
        <v>2938.92</v>
      </c>
      <c r="I3035" s="3" t="s">
        <v>29</v>
      </c>
      <c r="J3035" s="5">
        <v>1</v>
      </c>
      <c r="K3035" t="str">
        <f>_xlfn.XLOOKUP(D3035, dim_channels!A:A, dim_channels!C:C, "Not Found")</f>
        <v>Direct</v>
      </c>
      <c r="L3035" t="str">
        <f>_xlfn.XLOOKUP(D3035, dim_channels!A:A, dim_channels!B:B, "Not Found")</f>
        <v>Direct Website</v>
      </c>
      <c r="M3035">
        <f t="shared" si="188"/>
        <v>0</v>
      </c>
      <c r="N3035">
        <f t="shared" si="189"/>
        <v>1</v>
      </c>
      <c r="O3035">
        <f t="shared" si="190"/>
        <v>2938.92</v>
      </c>
      <c r="P3035">
        <f t="shared" si="191"/>
        <v>2938.92</v>
      </c>
    </row>
    <row r="3036" spans="1:16" x14ac:dyDescent="0.2">
      <c r="A3036" s="2" t="s">
        <v>3472</v>
      </c>
      <c r="B3036" s="2" t="s">
        <v>388</v>
      </c>
      <c r="C3036" s="2" t="s">
        <v>179</v>
      </c>
      <c r="D3036" s="2" t="s">
        <v>33</v>
      </c>
      <c r="E3036" s="2" t="s">
        <v>28</v>
      </c>
      <c r="F3036" s="2">
        <v>5887.59</v>
      </c>
      <c r="G3036" s="2">
        <v>883.14</v>
      </c>
      <c r="H3036" s="2">
        <v>5004.45</v>
      </c>
      <c r="I3036" s="2" t="s">
        <v>29</v>
      </c>
      <c r="J3036" s="4">
        <v>1.1764709408626319</v>
      </c>
      <c r="K3036" t="str">
        <f>_xlfn.XLOOKUP(D3036, dim_channels!A:A, dim_channels!C:C, "Not Found")</f>
        <v>OTA</v>
      </c>
      <c r="L3036" t="str">
        <f>_xlfn.XLOOKUP(D3036, dim_channels!A:A, dim_channels!B:B, "Not Found")</f>
        <v>Booking.com</v>
      </c>
      <c r="M3036">
        <f t="shared" si="188"/>
        <v>0</v>
      </c>
      <c r="N3036">
        <f t="shared" si="189"/>
        <v>1</v>
      </c>
      <c r="O3036">
        <f t="shared" si="190"/>
        <v>5004.45</v>
      </c>
      <c r="P3036">
        <f t="shared" si="191"/>
        <v>5887.59</v>
      </c>
    </row>
    <row r="3037" spans="1:16" x14ac:dyDescent="0.2">
      <c r="A3037" s="3" t="s">
        <v>3473</v>
      </c>
      <c r="B3037" s="3" t="s">
        <v>448</v>
      </c>
      <c r="C3037" s="3" t="s">
        <v>634</v>
      </c>
      <c r="D3037" s="3" t="s">
        <v>52</v>
      </c>
      <c r="E3037" s="3" t="s">
        <v>34</v>
      </c>
      <c r="F3037" s="3">
        <v>9412.7999999999993</v>
      </c>
      <c r="G3037" s="3">
        <v>1129.54</v>
      </c>
      <c r="H3037" s="3">
        <v>8283.26</v>
      </c>
      <c r="I3037" s="3" t="s">
        <v>41</v>
      </c>
      <c r="J3037" s="5">
        <v>1.136364185115522</v>
      </c>
      <c r="K3037" t="str">
        <f>_xlfn.XLOOKUP(D3037, dim_channels!A:A, dim_channels!C:C, "Not Found")</f>
        <v>OTA</v>
      </c>
      <c r="L3037" t="str">
        <f>_xlfn.XLOOKUP(D3037, dim_channels!A:A, dim_channels!B:B, "Not Found")</f>
        <v>Agoda</v>
      </c>
      <c r="M3037">
        <f t="shared" si="188"/>
        <v>1</v>
      </c>
      <c r="N3037">
        <f t="shared" si="189"/>
        <v>0</v>
      </c>
      <c r="O3037">
        <f t="shared" si="190"/>
        <v>0</v>
      </c>
      <c r="P3037">
        <f t="shared" si="191"/>
        <v>0</v>
      </c>
    </row>
    <row r="3038" spans="1:16" x14ac:dyDescent="0.2">
      <c r="A3038" s="2" t="s">
        <v>3474</v>
      </c>
      <c r="B3038" s="2" t="s">
        <v>401</v>
      </c>
      <c r="C3038" s="2" t="s">
        <v>644</v>
      </c>
      <c r="D3038" s="2" t="s">
        <v>27</v>
      </c>
      <c r="E3038" s="2" t="s">
        <v>60</v>
      </c>
      <c r="F3038" s="2">
        <v>15279.28</v>
      </c>
      <c r="G3038" s="2">
        <v>0</v>
      </c>
      <c r="H3038" s="2">
        <v>15279.28</v>
      </c>
      <c r="I3038" s="2" t="s">
        <v>29</v>
      </c>
      <c r="J3038" s="4">
        <v>1</v>
      </c>
      <c r="K3038" t="str">
        <f>_xlfn.XLOOKUP(D3038, dim_channels!A:A, dim_channels!C:C, "Not Found")</f>
        <v>OTA</v>
      </c>
      <c r="L3038" t="str">
        <f>_xlfn.XLOOKUP(D3038, dim_channels!A:A, dim_channels!B:B, "Not Found")</f>
        <v>Expedia</v>
      </c>
      <c r="M3038">
        <f t="shared" si="188"/>
        <v>0</v>
      </c>
      <c r="N3038">
        <f t="shared" si="189"/>
        <v>1</v>
      </c>
      <c r="O3038">
        <f t="shared" si="190"/>
        <v>15279.28</v>
      </c>
      <c r="P3038">
        <f t="shared" si="191"/>
        <v>15279.28</v>
      </c>
    </row>
    <row r="3039" spans="1:16" x14ac:dyDescent="0.2">
      <c r="A3039" s="3" t="s">
        <v>3475</v>
      </c>
      <c r="B3039" s="3" t="s">
        <v>437</v>
      </c>
      <c r="C3039" s="3" t="s">
        <v>949</v>
      </c>
      <c r="D3039" s="3" t="s">
        <v>114</v>
      </c>
      <c r="E3039" s="3" t="s">
        <v>115</v>
      </c>
      <c r="F3039" s="3">
        <v>14911.55</v>
      </c>
      <c r="G3039" s="3">
        <v>1491.16</v>
      </c>
      <c r="H3039" s="3">
        <v>13420.39</v>
      </c>
      <c r="I3039" s="3" t="s">
        <v>29</v>
      </c>
      <c r="J3039" s="5">
        <v>1.1111115250749051</v>
      </c>
      <c r="K3039" t="str">
        <f>_xlfn.XLOOKUP(D3039, dim_channels!A:A, dim_channels!C:C, "Not Found")</f>
        <v>Offline</v>
      </c>
      <c r="L3039" t="str">
        <f>_xlfn.XLOOKUP(D3039, dim_channels!A:A, dim_channels!B:B, "Not Found")</f>
        <v>Travel Agency</v>
      </c>
      <c r="M3039">
        <f t="shared" si="188"/>
        <v>0</v>
      </c>
      <c r="N3039">
        <f t="shared" si="189"/>
        <v>1</v>
      </c>
      <c r="O3039">
        <f t="shared" si="190"/>
        <v>13420.39</v>
      </c>
      <c r="P3039">
        <f t="shared" si="191"/>
        <v>14911.55</v>
      </c>
    </row>
    <row r="3040" spans="1:16" x14ac:dyDescent="0.2">
      <c r="A3040" s="2" t="s">
        <v>3476</v>
      </c>
      <c r="B3040" s="2" t="s">
        <v>492</v>
      </c>
      <c r="C3040" s="2" t="s">
        <v>1179</v>
      </c>
      <c r="D3040" s="2" t="s">
        <v>33</v>
      </c>
      <c r="E3040" s="2" t="s">
        <v>28</v>
      </c>
      <c r="F3040" s="2">
        <v>7152.94</v>
      </c>
      <c r="G3040" s="2">
        <v>1072.94</v>
      </c>
      <c r="H3040" s="2">
        <v>6080</v>
      </c>
      <c r="I3040" s="2" t="s">
        <v>29</v>
      </c>
      <c r="J3040" s="4">
        <v>1.176470394736842</v>
      </c>
      <c r="K3040" t="str">
        <f>_xlfn.XLOOKUP(D3040, dim_channels!A:A, dim_channels!C:C, "Not Found")</f>
        <v>OTA</v>
      </c>
      <c r="L3040" t="str">
        <f>_xlfn.XLOOKUP(D3040, dim_channels!A:A, dim_channels!B:B, "Not Found")</f>
        <v>Booking.com</v>
      </c>
      <c r="M3040">
        <f t="shared" si="188"/>
        <v>0</v>
      </c>
      <c r="N3040">
        <f t="shared" si="189"/>
        <v>1</v>
      </c>
      <c r="O3040">
        <f t="shared" si="190"/>
        <v>6080</v>
      </c>
      <c r="P3040">
        <f t="shared" si="191"/>
        <v>7152.94</v>
      </c>
    </row>
    <row r="3041" spans="1:16" x14ac:dyDescent="0.2">
      <c r="A3041" s="3" t="s">
        <v>3477</v>
      </c>
      <c r="B3041" s="3" t="s">
        <v>87</v>
      </c>
      <c r="C3041" s="3" t="s">
        <v>831</v>
      </c>
      <c r="D3041" s="3" t="s">
        <v>45</v>
      </c>
      <c r="E3041" s="3" t="s">
        <v>89</v>
      </c>
      <c r="F3041" s="3">
        <v>11242.4</v>
      </c>
      <c r="G3041" s="3">
        <v>0</v>
      </c>
      <c r="H3041" s="3">
        <v>11242.4</v>
      </c>
      <c r="I3041" s="3" t="s">
        <v>29</v>
      </c>
      <c r="J3041" s="5">
        <v>1</v>
      </c>
      <c r="K3041" t="str">
        <f>_xlfn.XLOOKUP(D3041, dim_channels!A:A, dim_channels!C:C, "Not Found")</f>
        <v>Corporate</v>
      </c>
      <c r="L3041" t="str">
        <f>_xlfn.XLOOKUP(D3041, dim_channels!A:A, dim_channels!B:B, "Not Found")</f>
        <v>Corporate Direct</v>
      </c>
      <c r="M3041">
        <f t="shared" si="188"/>
        <v>0</v>
      </c>
      <c r="N3041">
        <f t="shared" si="189"/>
        <v>1</v>
      </c>
      <c r="O3041">
        <f t="shared" si="190"/>
        <v>11242.4</v>
      </c>
      <c r="P3041">
        <f t="shared" si="191"/>
        <v>11242.4</v>
      </c>
    </row>
    <row r="3042" spans="1:16" x14ac:dyDescent="0.2">
      <c r="A3042" s="2" t="s">
        <v>3478</v>
      </c>
      <c r="B3042" s="2" t="s">
        <v>337</v>
      </c>
      <c r="C3042" s="2" t="s">
        <v>597</v>
      </c>
      <c r="D3042" s="2" t="s">
        <v>206</v>
      </c>
      <c r="E3042" s="2" t="s">
        <v>207</v>
      </c>
      <c r="F3042" s="2">
        <v>3904.25</v>
      </c>
      <c r="G3042" s="2">
        <v>0</v>
      </c>
      <c r="H3042" s="2">
        <v>3904.25</v>
      </c>
      <c r="I3042" s="2" t="s">
        <v>29</v>
      </c>
      <c r="J3042" s="4">
        <v>1</v>
      </c>
      <c r="K3042" t="str">
        <f>_xlfn.XLOOKUP(D3042, dim_channels!A:A, dim_channels!C:C, "Not Found")</f>
        <v>Direct</v>
      </c>
      <c r="L3042" t="str">
        <f>_xlfn.XLOOKUP(D3042, dim_channels!A:A, dim_channels!B:B, "Not Found")</f>
        <v>Walk-in</v>
      </c>
      <c r="M3042">
        <f t="shared" si="188"/>
        <v>0</v>
      </c>
      <c r="N3042">
        <f t="shared" si="189"/>
        <v>1</v>
      </c>
      <c r="O3042">
        <f t="shared" si="190"/>
        <v>3904.25</v>
      </c>
      <c r="P3042">
        <f t="shared" si="191"/>
        <v>3904.25</v>
      </c>
    </row>
    <row r="3043" spans="1:16" x14ac:dyDescent="0.2">
      <c r="A3043" s="3" t="s">
        <v>3479</v>
      </c>
      <c r="B3043" s="3" t="s">
        <v>176</v>
      </c>
      <c r="C3043" s="3" t="s">
        <v>176</v>
      </c>
      <c r="D3043" s="3" t="s">
        <v>45</v>
      </c>
      <c r="E3043" s="3" t="s">
        <v>46</v>
      </c>
      <c r="F3043" s="3">
        <v>4154.83</v>
      </c>
      <c r="G3043" s="3">
        <v>207.74</v>
      </c>
      <c r="H3043" s="3">
        <v>3947.09</v>
      </c>
      <c r="I3043" s="3" t="s">
        <v>29</v>
      </c>
      <c r="J3043" s="5">
        <v>1.0526311789191529</v>
      </c>
      <c r="K3043" t="str">
        <f>_xlfn.XLOOKUP(D3043, dim_channels!A:A, dim_channels!C:C, "Not Found")</f>
        <v>Corporate</v>
      </c>
      <c r="L3043" t="str">
        <f>_xlfn.XLOOKUP(D3043, dim_channels!A:A, dim_channels!B:B, "Not Found")</f>
        <v>Corporate Direct</v>
      </c>
      <c r="M3043">
        <f t="shared" si="188"/>
        <v>0</v>
      </c>
      <c r="N3043">
        <f t="shared" si="189"/>
        <v>1</v>
      </c>
      <c r="O3043">
        <f t="shared" si="190"/>
        <v>3947.09</v>
      </c>
      <c r="P3043">
        <f t="shared" si="191"/>
        <v>4154.83</v>
      </c>
    </row>
    <row r="3044" spans="1:16" x14ac:dyDescent="0.2">
      <c r="A3044" s="2" t="s">
        <v>3480</v>
      </c>
      <c r="B3044" s="2" t="s">
        <v>619</v>
      </c>
      <c r="C3044" s="2" t="s">
        <v>875</v>
      </c>
      <c r="D3044" s="2" t="s">
        <v>33</v>
      </c>
      <c r="E3044" s="2" t="s">
        <v>60</v>
      </c>
      <c r="F3044" s="2">
        <v>5728.44</v>
      </c>
      <c r="G3044" s="2">
        <v>0</v>
      </c>
      <c r="H3044" s="2">
        <v>5728.44</v>
      </c>
      <c r="I3044" s="2" t="s">
        <v>29</v>
      </c>
      <c r="J3044" s="4">
        <v>1</v>
      </c>
      <c r="K3044" t="str">
        <f>_xlfn.XLOOKUP(D3044, dim_channels!A:A, dim_channels!C:C, "Not Found")</f>
        <v>OTA</v>
      </c>
      <c r="L3044" t="str">
        <f>_xlfn.XLOOKUP(D3044, dim_channels!A:A, dim_channels!B:B, "Not Found")</f>
        <v>Booking.com</v>
      </c>
      <c r="M3044">
        <f t="shared" si="188"/>
        <v>0</v>
      </c>
      <c r="N3044">
        <f t="shared" si="189"/>
        <v>1</v>
      </c>
      <c r="O3044">
        <f t="shared" si="190"/>
        <v>5728.44</v>
      </c>
      <c r="P3044">
        <f t="shared" si="191"/>
        <v>5728.44</v>
      </c>
    </row>
    <row r="3045" spans="1:16" x14ac:dyDescent="0.2">
      <c r="A3045" s="3" t="s">
        <v>3481</v>
      </c>
      <c r="B3045" s="3" t="s">
        <v>187</v>
      </c>
      <c r="C3045" s="3" t="s">
        <v>139</v>
      </c>
      <c r="D3045" s="3" t="s">
        <v>114</v>
      </c>
      <c r="E3045" s="3" t="s">
        <v>115</v>
      </c>
      <c r="F3045" s="3">
        <v>6749.73</v>
      </c>
      <c r="G3045" s="3">
        <v>674.97</v>
      </c>
      <c r="H3045" s="3">
        <v>6074.76</v>
      </c>
      <c r="I3045" s="3" t="s">
        <v>29</v>
      </c>
      <c r="J3045" s="5">
        <v>1.1111105623925881</v>
      </c>
      <c r="K3045" t="str">
        <f>_xlfn.XLOOKUP(D3045, dim_channels!A:A, dim_channels!C:C, "Not Found")</f>
        <v>Offline</v>
      </c>
      <c r="L3045" t="str">
        <f>_xlfn.XLOOKUP(D3045, dim_channels!A:A, dim_channels!B:B, "Not Found")</f>
        <v>Travel Agency</v>
      </c>
      <c r="M3045">
        <f t="shared" si="188"/>
        <v>0</v>
      </c>
      <c r="N3045">
        <f t="shared" si="189"/>
        <v>1</v>
      </c>
      <c r="O3045">
        <f t="shared" si="190"/>
        <v>6074.76</v>
      </c>
      <c r="P3045">
        <f t="shared" si="191"/>
        <v>6749.73</v>
      </c>
    </row>
    <row r="3046" spans="1:16" x14ac:dyDescent="0.2">
      <c r="A3046" s="2" t="s">
        <v>3482</v>
      </c>
      <c r="B3046" s="2" t="s">
        <v>382</v>
      </c>
      <c r="C3046" s="2" t="s">
        <v>1610</v>
      </c>
      <c r="D3046" s="2" t="s">
        <v>45</v>
      </c>
      <c r="E3046" s="2" t="s">
        <v>46</v>
      </c>
      <c r="F3046" s="2">
        <v>3925.79</v>
      </c>
      <c r="G3046" s="2">
        <v>196.29</v>
      </c>
      <c r="H3046" s="2">
        <v>3729.5</v>
      </c>
      <c r="I3046" s="2" t="s">
        <v>29</v>
      </c>
      <c r="J3046" s="4">
        <v>1.0526317200697139</v>
      </c>
      <c r="K3046" t="str">
        <f>_xlfn.XLOOKUP(D3046, dim_channels!A:A, dim_channels!C:C, "Not Found")</f>
        <v>Corporate</v>
      </c>
      <c r="L3046" t="str">
        <f>_xlfn.XLOOKUP(D3046, dim_channels!A:A, dim_channels!B:B, "Not Found")</f>
        <v>Corporate Direct</v>
      </c>
      <c r="M3046">
        <f t="shared" si="188"/>
        <v>0</v>
      </c>
      <c r="N3046">
        <f t="shared" si="189"/>
        <v>1</v>
      </c>
      <c r="O3046">
        <f t="shared" si="190"/>
        <v>3729.5</v>
      </c>
      <c r="P3046">
        <f t="shared" si="191"/>
        <v>3925.79</v>
      </c>
    </row>
    <row r="3047" spans="1:16" x14ac:dyDescent="0.2">
      <c r="A3047" s="3" t="s">
        <v>3483</v>
      </c>
      <c r="B3047" s="3" t="s">
        <v>31</v>
      </c>
      <c r="C3047" s="3" t="s">
        <v>272</v>
      </c>
      <c r="D3047" s="3" t="s">
        <v>33</v>
      </c>
      <c r="E3047" s="3" t="s">
        <v>34</v>
      </c>
      <c r="F3047" s="3">
        <v>8127.57</v>
      </c>
      <c r="G3047" s="3">
        <v>1219.1400000000001</v>
      </c>
      <c r="H3047" s="3">
        <v>6908.43</v>
      </c>
      <c r="I3047" s="3" t="s">
        <v>29</v>
      </c>
      <c r="J3047" s="5">
        <v>1.176471354562469</v>
      </c>
      <c r="K3047" t="str">
        <f>_xlfn.XLOOKUP(D3047, dim_channels!A:A, dim_channels!C:C, "Not Found")</f>
        <v>OTA</v>
      </c>
      <c r="L3047" t="str">
        <f>_xlfn.XLOOKUP(D3047, dim_channels!A:A, dim_channels!B:B, "Not Found")</f>
        <v>Booking.com</v>
      </c>
      <c r="M3047">
        <f t="shared" si="188"/>
        <v>0</v>
      </c>
      <c r="N3047">
        <f t="shared" si="189"/>
        <v>1</v>
      </c>
      <c r="O3047">
        <f t="shared" si="190"/>
        <v>6908.43</v>
      </c>
      <c r="P3047">
        <f t="shared" si="191"/>
        <v>8127.57</v>
      </c>
    </row>
    <row r="3048" spans="1:16" x14ac:dyDescent="0.2">
      <c r="A3048" s="2" t="s">
        <v>3484</v>
      </c>
      <c r="B3048" s="2" t="s">
        <v>448</v>
      </c>
      <c r="C3048" s="2" t="s">
        <v>702</v>
      </c>
      <c r="D3048" s="2" t="s">
        <v>52</v>
      </c>
      <c r="E3048" s="2" t="s">
        <v>34</v>
      </c>
      <c r="F3048" s="2">
        <v>12569.52</v>
      </c>
      <c r="G3048" s="2">
        <v>1508.34</v>
      </c>
      <c r="H3048" s="2">
        <v>11061.18</v>
      </c>
      <c r="I3048" s="2" t="s">
        <v>29</v>
      </c>
      <c r="J3048" s="4">
        <v>1.1363633898010881</v>
      </c>
      <c r="K3048" t="str">
        <f>_xlfn.XLOOKUP(D3048, dim_channels!A:A, dim_channels!C:C, "Not Found")</f>
        <v>OTA</v>
      </c>
      <c r="L3048" t="str">
        <f>_xlfn.XLOOKUP(D3048, dim_channels!A:A, dim_channels!B:B, "Not Found")</f>
        <v>Agoda</v>
      </c>
      <c r="M3048">
        <f t="shared" si="188"/>
        <v>0</v>
      </c>
      <c r="N3048">
        <f t="shared" si="189"/>
        <v>1</v>
      </c>
      <c r="O3048">
        <f t="shared" si="190"/>
        <v>11061.18</v>
      </c>
      <c r="P3048">
        <f t="shared" si="191"/>
        <v>12569.52</v>
      </c>
    </row>
    <row r="3049" spans="1:16" x14ac:dyDescent="0.2">
      <c r="A3049" s="3" t="s">
        <v>3485</v>
      </c>
      <c r="B3049" s="3" t="s">
        <v>317</v>
      </c>
      <c r="C3049" s="3" t="s">
        <v>247</v>
      </c>
      <c r="D3049" s="3" t="s">
        <v>33</v>
      </c>
      <c r="E3049" s="3" t="s">
        <v>34</v>
      </c>
      <c r="F3049" s="3">
        <v>5356.92</v>
      </c>
      <c r="G3049" s="3">
        <v>803.54</v>
      </c>
      <c r="H3049" s="3">
        <v>4553.38</v>
      </c>
      <c r="I3049" s="3" t="s">
        <v>29</v>
      </c>
      <c r="J3049" s="5">
        <v>1.176471104981355</v>
      </c>
      <c r="K3049" t="str">
        <f>_xlfn.XLOOKUP(D3049, dim_channels!A:A, dim_channels!C:C, "Not Found")</f>
        <v>OTA</v>
      </c>
      <c r="L3049" t="str">
        <f>_xlfn.XLOOKUP(D3049, dim_channels!A:A, dim_channels!B:B, "Not Found")</f>
        <v>Booking.com</v>
      </c>
      <c r="M3049">
        <f t="shared" si="188"/>
        <v>0</v>
      </c>
      <c r="N3049">
        <f t="shared" si="189"/>
        <v>1</v>
      </c>
      <c r="O3049">
        <f t="shared" si="190"/>
        <v>4553.38</v>
      </c>
      <c r="P3049">
        <f t="shared" si="191"/>
        <v>5356.92</v>
      </c>
    </row>
    <row r="3050" spans="1:16" x14ac:dyDescent="0.2">
      <c r="A3050" s="2" t="s">
        <v>3486</v>
      </c>
      <c r="B3050" s="2" t="s">
        <v>724</v>
      </c>
      <c r="C3050" s="2" t="s">
        <v>368</v>
      </c>
      <c r="D3050" s="2" t="s">
        <v>27</v>
      </c>
      <c r="E3050" s="2" t="s">
        <v>60</v>
      </c>
      <c r="F3050" s="2">
        <v>14293.87</v>
      </c>
      <c r="G3050" s="2">
        <v>0</v>
      </c>
      <c r="H3050" s="2">
        <v>14293.87</v>
      </c>
      <c r="I3050" s="2" t="s">
        <v>29</v>
      </c>
      <c r="J3050" s="4">
        <v>1</v>
      </c>
      <c r="K3050" t="str">
        <f>_xlfn.XLOOKUP(D3050, dim_channels!A:A, dim_channels!C:C, "Not Found")</f>
        <v>OTA</v>
      </c>
      <c r="L3050" t="str">
        <f>_xlfn.XLOOKUP(D3050, dim_channels!A:A, dim_channels!B:B, "Not Found")</f>
        <v>Expedia</v>
      </c>
      <c r="M3050">
        <f t="shared" si="188"/>
        <v>0</v>
      </c>
      <c r="N3050">
        <f t="shared" si="189"/>
        <v>1</v>
      </c>
      <c r="O3050">
        <f t="shared" si="190"/>
        <v>14293.87</v>
      </c>
      <c r="P3050">
        <f t="shared" si="191"/>
        <v>14293.87</v>
      </c>
    </row>
    <row r="3051" spans="1:16" x14ac:dyDescent="0.2">
      <c r="A3051" s="3" t="s">
        <v>3487</v>
      </c>
      <c r="B3051" s="3" t="s">
        <v>50</v>
      </c>
      <c r="C3051" s="3" t="s">
        <v>520</v>
      </c>
      <c r="D3051" s="3" t="s">
        <v>52</v>
      </c>
      <c r="E3051" s="3" t="s">
        <v>34</v>
      </c>
      <c r="F3051" s="3">
        <v>3057.15</v>
      </c>
      <c r="G3051" s="3">
        <v>366.86</v>
      </c>
      <c r="H3051" s="3">
        <v>2690.29</v>
      </c>
      <c r="I3051" s="3" t="s">
        <v>29</v>
      </c>
      <c r="J3051" s="5">
        <v>1.136364481152589</v>
      </c>
      <c r="K3051" t="str">
        <f>_xlfn.XLOOKUP(D3051, dim_channels!A:A, dim_channels!C:C, "Not Found")</f>
        <v>OTA</v>
      </c>
      <c r="L3051" t="str">
        <f>_xlfn.XLOOKUP(D3051, dim_channels!A:A, dim_channels!B:B, "Not Found")</f>
        <v>Agoda</v>
      </c>
      <c r="M3051">
        <f t="shared" si="188"/>
        <v>0</v>
      </c>
      <c r="N3051">
        <f t="shared" si="189"/>
        <v>1</v>
      </c>
      <c r="O3051">
        <f t="shared" si="190"/>
        <v>2690.29</v>
      </c>
      <c r="P3051">
        <f t="shared" si="191"/>
        <v>3057.15</v>
      </c>
    </row>
    <row r="3052" spans="1:16" x14ac:dyDescent="0.2">
      <c r="A3052" s="2" t="s">
        <v>3488</v>
      </c>
      <c r="B3052" s="2" t="s">
        <v>498</v>
      </c>
      <c r="C3052" s="2" t="s">
        <v>807</v>
      </c>
      <c r="D3052" s="2" t="s">
        <v>52</v>
      </c>
      <c r="E3052" s="2" t="s">
        <v>60</v>
      </c>
      <c r="F3052" s="2">
        <v>16778.97</v>
      </c>
      <c r="G3052" s="2">
        <v>0</v>
      </c>
      <c r="H3052" s="2">
        <v>16778.97</v>
      </c>
      <c r="I3052" s="2" t="s">
        <v>56</v>
      </c>
      <c r="J3052" s="4">
        <v>1</v>
      </c>
      <c r="K3052" t="str">
        <f>_xlfn.XLOOKUP(D3052, dim_channels!A:A, dim_channels!C:C, "Not Found")</f>
        <v>OTA</v>
      </c>
      <c r="L3052" t="str">
        <f>_xlfn.XLOOKUP(D3052, dim_channels!A:A, dim_channels!B:B, "Not Found")</f>
        <v>Agoda</v>
      </c>
      <c r="M3052">
        <f t="shared" si="188"/>
        <v>0</v>
      </c>
      <c r="N3052">
        <f t="shared" si="189"/>
        <v>0</v>
      </c>
      <c r="O3052">
        <f t="shared" si="190"/>
        <v>0</v>
      </c>
      <c r="P3052">
        <f t="shared" si="191"/>
        <v>0</v>
      </c>
    </row>
    <row r="3053" spans="1:16" x14ac:dyDescent="0.2">
      <c r="A3053" s="3" t="s">
        <v>3489</v>
      </c>
      <c r="B3053" s="3" t="s">
        <v>155</v>
      </c>
      <c r="C3053" s="3" t="s">
        <v>62</v>
      </c>
      <c r="D3053" s="3" t="s">
        <v>52</v>
      </c>
      <c r="E3053" s="3" t="s">
        <v>34</v>
      </c>
      <c r="F3053" s="3">
        <v>7494.26</v>
      </c>
      <c r="G3053" s="3">
        <v>899.31</v>
      </c>
      <c r="H3053" s="3">
        <v>6594.95</v>
      </c>
      <c r="I3053" s="3" t="s">
        <v>29</v>
      </c>
      <c r="J3053" s="5">
        <v>1.1363634295938561</v>
      </c>
      <c r="K3053" t="str">
        <f>_xlfn.XLOOKUP(D3053, dim_channels!A:A, dim_channels!C:C, "Not Found")</f>
        <v>OTA</v>
      </c>
      <c r="L3053" t="str">
        <f>_xlfn.XLOOKUP(D3053, dim_channels!A:A, dim_channels!B:B, "Not Found")</f>
        <v>Agoda</v>
      </c>
      <c r="M3053">
        <f t="shared" si="188"/>
        <v>0</v>
      </c>
      <c r="N3053">
        <f t="shared" si="189"/>
        <v>1</v>
      </c>
      <c r="O3053">
        <f t="shared" si="190"/>
        <v>6594.95</v>
      </c>
      <c r="P3053">
        <f t="shared" si="191"/>
        <v>7494.26</v>
      </c>
    </row>
    <row r="3054" spans="1:16" x14ac:dyDescent="0.2">
      <c r="A3054" s="2" t="s">
        <v>3490</v>
      </c>
      <c r="B3054" s="2" t="s">
        <v>73</v>
      </c>
      <c r="C3054" s="2" t="s">
        <v>538</v>
      </c>
      <c r="D3054" s="2" t="s">
        <v>114</v>
      </c>
      <c r="E3054" s="2" t="s">
        <v>46</v>
      </c>
      <c r="F3054" s="2">
        <v>10334.709999999999</v>
      </c>
      <c r="G3054" s="2">
        <v>1033.47</v>
      </c>
      <c r="H3054" s="2">
        <v>9301.24</v>
      </c>
      <c r="I3054" s="2" t="s">
        <v>41</v>
      </c>
      <c r="J3054" s="4">
        <v>1.111110991652726</v>
      </c>
      <c r="K3054" t="str">
        <f>_xlfn.XLOOKUP(D3054, dim_channels!A:A, dim_channels!C:C, "Not Found")</f>
        <v>Offline</v>
      </c>
      <c r="L3054" t="str">
        <f>_xlfn.XLOOKUP(D3054, dim_channels!A:A, dim_channels!B:B, "Not Found")</f>
        <v>Travel Agency</v>
      </c>
      <c r="M3054">
        <f t="shared" si="188"/>
        <v>1</v>
      </c>
      <c r="N3054">
        <f t="shared" si="189"/>
        <v>0</v>
      </c>
      <c r="O3054">
        <f t="shared" si="190"/>
        <v>0</v>
      </c>
      <c r="P3054">
        <f t="shared" si="191"/>
        <v>0</v>
      </c>
    </row>
    <row r="3055" spans="1:16" x14ac:dyDescent="0.2">
      <c r="A3055" s="3" t="s">
        <v>3491</v>
      </c>
      <c r="B3055" s="3" t="s">
        <v>902</v>
      </c>
      <c r="C3055" s="3" t="s">
        <v>902</v>
      </c>
      <c r="D3055" s="3" t="s">
        <v>27</v>
      </c>
      <c r="E3055" s="3" t="s">
        <v>60</v>
      </c>
      <c r="F3055" s="3">
        <v>5384.33</v>
      </c>
      <c r="G3055" s="3">
        <v>0</v>
      </c>
      <c r="H3055" s="3">
        <v>5384.33</v>
      </c>
      <c r="I3055" s="3" t="s">
        <v>41</v>
      </c>
      <c r="J3055" s="5">
        <v>1</v>
      </c>
      <c r="K3055" t="str">
        <f>_xlfn.XLOOKUP(D3055, dim_channels!A:A, dim_channels!C:C, "Not Found")</f>
        <v>OTA</v>
      </c>
      <c r="L3055" t="str">
        <f>_xlfn.XLOOKUP(D3055, dim_channels!A:A, dim_channels!B:B, "Not Found")</f>
        <v>Expedia</v>
      </c>
      <c r="M3055">
        <f t="shared" si="188"/>
        <v>1</v>
      </c>
      <c r="N3055">
        <f t="shared" si="189"/>
        <v>0</v>
      </c>
      <c r="O3055">
        <f t="shared" si="190"/>
        <v>0</v>
      </c>
      <c r="P3055">
        <f t="shared" si="191"/>
        <v>0</v>
      </c>
    </row>
    <row r="3056" spans="1:16" x14ac:dyDescent="0.2">
      <c r="A3056" s="2" t="s">
        <v>3492</v>
      </c>
      <c r="B3056" s="2" t="s">
        <v>378</v>
      </c>
      <c r="C3056" s="2" t="s">
        <v>351</v>
      </c>
      <c r="D3056" s="2" t="s">
        <v>52</v>
      </c>
      <c r="E3056" s="2" t="s">
        <v>34</v>
      </c>
      <c r="F3056" s="2">
        <v>6481.82</v>
      </c>
      <c r="G3056" s="2">
        <v>777.82</v>
      </c>
      <c r="H3056" s="2">
        <v>5704</v>
      </c>
      <c r="I3056" s="2" t="s">
        <v>29</v>
      </c>
      <c r="J3056" s="4">
        <v>1.1363639551192151</v>
      </c>
      <c r="K3056" t="str">
        <f>_xlfn.XLOOKUP(D3056, dim_channels!A:A, dim_channels!C:C, "Not Found")</f>
        <v>OTA</v>
      </c>
      <c r="L3056" t="str">
        <f>_xlfn.XLOOKUP(D3056, dim_channels!A:A, dim_channels!B:B, "Not Found")</f>
        <v>Agoda</v>
      </c>
      <c r="M3056">
        <f t="shared" si="188"/>
        <v>0</v>
      </c>
      <c r="N3056">
        <f t="shared" si="189"/>
        <v>1</v>
      </c>
      <c r="O3056">
        <f t="shared" si="190"/>
        <v>5704</v>
      </c>
      <c r="P3056">
        <f t="shared" si="191"/>
        <v>6481.82</v>
      </c>
    </row>
    <row r="3057" spans="1:16" x14ac:dyDescent="0.2">
      <c r="A3057" s="3" t="s">
        <v>3493</v>
      </c>
      <c r="B3057" s="3" t="s">
        <v>190</v>
      </c>
      <c r="C3057" s="3" t="s">
        <v>322</v>
      </c>
      <c r="D3057" s="3" t="s">
        <v>52</v>
      </c>
      <c r="E3057" s="3" t="s">
        <v>34</v>
      </c>
      <c r="F3057" s="3">
        <v>5292.24</v>
      </c>
      <c r="G3057" s="3">
        <v>635.07000000000005</v>
      </c>
      <c r="H3057" s="3">
        <v>4657.17</v>
      </c>
      <c r="I3057" s="3" t="s">
        <v>29</v>
      </c>
      <c r="J3057" s="5">
        <v>1.136363929167284</v>
      </c>
      <c r="K3057" t="str">
        <f>_xlfn.XLOOKUP(D3057, dim_channels!A:A, dim_channels!C:C, "Not Found")</f>
        <v>OTA</v>
      </c>
      <c r="L3057" t="str">
        <f>_xlfn.XLOOKUP(D3057, dim_channels!A:A, dim_channels!B:B, "Not Found")</f>
        <v>Agoda</v>
      </c>
      <c r="M3057">
        <f t="shared" si="188"/>
        <v>0</v>
      </c>
      <c r="N3057">
        <f t="shared" si="189"/>
        <v>1</v>
      </c>
      <c r="O3057">
        <f t="shared" si="190"/>
        <v>4657.17</v>
      </c>
      <c r="P3057">
        <f t="shared" si="191"/>
        <v>5292.24</v>
      </c>
    </row>
    <row r="3058" spans="1:16" x14ac:dyDescent="0.2">
      <c r="A3058" s="2" t="s">
        <v>3494</v>
      </c>
      <c r="B3058" s="2" t="s">
        <v>722</v>
      </c>
      <c r="C3058" s="2" t="s">
        <v>608</v>
      </c>
      <c r="D3058" s="2" t="s">
        <v>33</v>
      </c>
      <c r="E3058" s="2" t="s">
        <v>60</v>
      </c>
      <c r="F3058" s="2">
        <v>6178.04</v>
      </c>
      <c r="G3058" s="2">
        <v>0</v>
      </c>
      <c r="H3058" s="2">
        <v>6178.04</v>
      </c>
      <c r="I3058" s="2" t="s">
        <v>29</v>
      </c>
      <c r="J3058" s="4">
        <v>1</v>
      </c>
      <c r="K3058" t="str">
        <f>_xlfn.XLOOKUP(D3058, dim_channels!A:A, dim_channels!C:C, "Not Found")</f>
        <v>OTA</v>
      </c>
      <c r="L3058" t="str">
        <f>_xlfn.XLOOKUP(D3058, dim_channels!A:A, dim_channels!B:B, "Not Found")</f>
        <v>Booking.com</v>
      </c>
      <c r="M3058">
        <f t="shared" si="188"/>
        <v>0</v>
      </c>
      <c r="N3058">
        <f t="shared" si="189"/>
        <v>1</v>
      </c>
      <c r="O3058">
        <f t="shared" si="190"/>
        <v>6178.04</v>
      </c>
      <c r="P3058">
        <f t="shared" si="191"/>
        <v>6178.04</v>
      </c>
    </row>
    <row r="3059" spans="1:16" x14ac:dyDescent="0.2">
      <c r="A3059" s="3" t="s">
        <v>3495</v>
      </c>
      <c r="B3059" s="3" t="s">
        <v>292</v>
      </c>
      <c r="C3059" s="3" t="s">
        <v>423</v>
      </c>
      <c r="D3059" s="3" t="s">
        <v>64</v>
      </c>
      <c r="E3059" s="3" t="s">
        <v>34</v>
      </c>
      <c r="F3059" s="3">
        <v>4740.04</v>
      </c>
      <c r="G3059" s="3">
        <v>0</v>
      </c>
      <c r="H3059" s="3">
        <v>4740.04</v>
      </c>
      <c r="I3059" s="3" t="s">
        <v>29</v>
      </c>
      <c r="J3059" s="5">
        <v>1</v>
      </c>
      <c r="K3059" t="str">
        <f>_xlfn.XLOOKUP(D3059, dim_channels!A:A, dim_channels!C:C, "Not Found")</f>
        <v>Direct</v>
      </c>
      <c r="L3059" t="str">
        <f>_xlfn.XLOOKUP(D3059, dim_channels!A:A, dim_channels!B:B, "Not Found")</f>
        <v>Direct Website</v>
      </c>
      <c r="M3059">
        <f t="shared" si="188"/>
        <v>0</v>
      </c>
      <c r="N3059">
        <f t="shared" si="189"/>
        <v>1</v>
      </c>
      <c r="O3059">
        <f t="shared" si="190"/>
        <v>4740.04</v>
      </c>
      <c r="P3059">
        <f t="shared" si="191"/>
        <v>4740.04</v>
      </c>
    </row>
    <row r="3060" spans="1:16" x14ac:dyDescent="0.2">
      <c r="A3060" s="2" t="s">
        <v>3496</v>
      </c>
      <c r="B3060" s="2" t="s">
        <v>560</v>
      </c>
      <c r="C3060" s="2" t="s">
        <v>184</v>
      </c>
      <c r="D3060" s="2" t="s">
        <v>64</v>
      </c>
      <c r="E3060" s="2" t="s">
        <v>34</v>
      </c>
      <c r="F3060" s="2">
        <v>17415.98</v>
      </c>
      <c r="G3060" s="2">
        <v>0</v>
      </c>
      <c r="H3060" s="2">
        <v>17415.98</v>
      </c>
      <c r="I3060" s="2" t="s">
        <v>56</v>
      </c>
      <c r="J3060" s="4">
        <v>1</v>
      </c>
      <c r="K3060" t="str">
        <f>_xlfn.XLOOKUP(D3060, dim_channels!A:A, dim_channels!C:C, "Not Found")</f>
        <v>Direct</v>
      </c>
      <c r="L3060" t="str">
        <f>_xlfn.XLOOKUP(D3060, dim_channels!A:A, dim_channels!B:B, "Not Found")</f>
        <v>Direct Website</v>
      </c>
      <c r="M3060">
        <f t="shared" si="188"/>
        <v>0</v>
      </c>
      <c r="N3060">
        <f t="shared" si="189"/>
        <v>0</v>
      </c>
      <c r="O3060">
        <f t="shared" si="190"/>
        <v>0</v>
      </c>
      <c r="P3060">
        <f t="shared" si="191"/>
        <v>0</v>
      </c>
    </row>
    <row r="3061" spans="1:16" x14ac:dyDescent="0.2">
      <c r="A3061" s="3" t="s">
        <v>3497</v>
      </c>
      <c r="B3061" s="3" t="s">
        <v>532</v>
      </c>
      <c r="C3061" s="3" t="s">
        <v>1110</v>
      </c>
      <c r="D3061" s="3" t="s">
        <v>52</v>
      </c>
      <c r="E3061" s="3" t="s">
        <v>34</v>
      </c>
      <c r="F3061" s="3">
        <v>6955.73</v>
      </c>
      <c r="G3061" s="3">
        <v>834.69</v>
      </c>
      <c r="H3061" s="3">
        <v>6121.04</v>
      </c>
      <c r="I3061" s="3" t="s">
        <v>29</v>
      </c>
      <c r="J3061" s="5">
        <v>1.136364081920719</v>
      </c>
      <c r="K3061" t="str">
        <f>_xlfn.XLOOKUP(D3061, dim_channels!A:A, dim_channels!C:C, "Not Found")</f>
        <v>OTA</v>
      </c>
      <c r="L3061" t="str">
        <f>_xlfn.XLOOKUP(D3061, dim_channels!A:A, dim_channels!B:B, "Not Found")</f>
        <v>Agoda</v>
      </c>
      <c r="M3061">
        <f t="shared" si="188"/>
        <v>0</v>
      </c>
      <c r="N3061">
        <f t="shared" si="189"/>
        <v>1</v>
      </c>
      <c r="O3061">
        <f t="shared" si="190"/>
        <v>6121.04</v>
      </c>
      <c r="P3061">
        <f t="shared" si="191"/>
        <v>6955.73</v>
      </c>
    </row>
    <row r="3062" spans="1:16" x14ac:dyDescent="0.2">
      <c r="A3062" s="2" t="s">
        <v>3498</v>
      </c>
      <c r="B3062" s="2" t="s">
        <v>534</v>
      </c>
      <c r="C3062" s="2" t="s">
        <v>846</v>
      </c>
      <c r="D3062" s="2" t="s">
        <v>206</v>
      </c>
      <c r="E3062" s="2" t="s">
        <v>207</v>
      </c>
      <c r="F3062" s="2">
        <v>4069.42</v>
      </c>
      <c r="G3062" s="2">
        <v>0</v>
      </c>
      <c r="H3062" s="2">
        <v>4069.42</v>
      </c>
      <c r="I3062" s="2" t="s">
        <v>56</v>
      </c>
      <c r="J3062" s="4">
        <v>1</v>
      </c>
      <c r="K3062" t="str">
        <f>_xlfn.XLOOKUP(D3062, dim_channels!A:A, dim_channels!C:C, "Not Found")</f>
        <v>Direct</v>
      </c>
      <c r="L3062" t="str">
        <f>_xlfn.XLOOKUP(D3062, dim_channels!A:A, dim_channels!B:B, "Not Found")</f>
        <v>Walk-in</v>
      </c>
      <c r="M3062">
        <f t="shared" si="188"/>
        <v>0</v>
      </c>
      <c r="N3062">
        <f t="shared" si="189"/>
        <v>0</v>
      </c>
      <c r="O3062">
        <f t="shared" si="190"/>
        <v>0</v>
      </c>
      <c r="P3062">
        <f t="shared" si="191"/>
        <v>0</v>
      </c>
    </row>
    <row r="3063" spans="1:16" x14ac:dyDescent="0.2">
      <c r="A3063" s="3" t="s">
        <v>3499</v>
      </c>
      <c r="B3063" s="3" t="s">
        <v>278</v>
      </c>
      <c r="C3063" s="3" t="s">
        <v>781</v>
      </c>
      <c r="D3063" s="3" t="s">
        <v>33</v>
      </c>
      <c r="E3063" s="3" t="s">
        <v>34</v>
      </c>
      <c r="F3063" s="3">
        <v>20538.55</v>
      </c>
      <c r="G3063" s="3">
        <v>3080.78</v>
      </c>
      <c r="H3063" s="3">
        <v>17457.77</v>
      </c>
      <c r="I3063" s="3" t="s">
        <v>29</v>
      </c>
      <c r="J3063" s="5">
        <v>1.1764704197615159</v>
      </c>
      <c r="K3063" t="str">
        <f>_xlfn.XLOOKUP(D3063, dim_channels!A:A, dim_channels!C:C, "Not Found")</f>
        <v>OTA</v>
      </c>
      <c r="L3063" t="str">
        <f>_xlfn.XLOOKUP(D3063, dim_channels!A:A, dim_channels!B:B, "Not Found")</f>
        <v>Booking.com</v>
      </c>
      <c r="M3063">
        <f t="shared" si="188"/>
        <v>0</v>
      </c>
      <c r="N3063">
        <f t="shared" si="189"/>
        <v>1</v>
      </c>
      <c r="O3063">
        <f t="shared" si="190"/>
        <v>17457.77</v>
      </c>
      <c r="P3063">
        <f t="shared" si="191"/>
        <v>20538.55</v>
      </c>
    </row>
    <row r="3064" spans="1:16" x14ac:dyDescent="0.2">
      <c r="A3064" s="2" t="s">
        <v>3500</v>
      </c>
      <c r="B3064" s="2" t="s">
        <v>426</v>
      </c>
      <c r="C3064" s="2" t="s">
        <v>1610</v>
      </c>
      <c r="D3064" s="2" t="s">
        <v>169</v>
      </c>
      <c r="E3064" s="2" t="s">
        <v>46</v>
      </c>
      <c r="F3064" s="2">
        <v>3522.06</v>
      </c>
      <c r="G3064" s="2">
        <v>704.41</v>
      </c>
      <c r="H3064" s="2">
        <v>2817.65</v>
      </c>
      <c r="I3064" s="2" t="s">
        <v>56</v>
      </c>
      <c r="J3064" s="4">
        <v>1.2499991127357899</v>
      </c>
      <c r="K3064" t="str">
        <f>_xlfn.XLOOKUP(D3064, dim_channels!A:A, dim_channels!C:C, "Not Found")</f>
        <v>GDS</v>
      </c>
      <c r="L3064" t="str">
        <f>_xlfn.XLOOKUP(D3064, dim_channels!A:A, dim_channels!B:B, "Not Found")</f>
        <v>GDS (Amadeus)</v>
      </c>
      <c r="M3064">
        <f t="shared" si="188"/>
        <v>0</v>
      </c>
      <c r="N3064">
        <f t="shared" si="189"/>
        <v>0</v>
      </c>
      <c r="O3064">
        <f t="shared" si="190"/>
        <v>0</v>
      </c>
      <c r="P3064">
        <f t="shared" si="191"/>
        <v>0</v>
      </c>
    </row>
    <row r="3065" spans="1:16" x14ac:dyDescent="0.2">
      <c r="A3065" s="3" t="s">
        <v>3501</v>
      </c>
      <c r="B3065" s="3" t="s">
        <v>396</v>
      </c>
      <c r="C3065" s="3" t="s">
        <v>190</v>
      </c>
      <c r="D3065" s="3" t="s">
        <v>52</v>
      </c>
      <c r="E3065" s="3" t="s">
        <v>60</v>
      </c>
      <c r="F3065" s="3">
        <v>10102.040000000001</v>
      </c>
      <c r="G3065" s="3">
        <v>0</v>
      </c>
      <c r="H3065" s="3">
        <v>10102.040000000001</v>
      </c>
      <c r="I3065" s="3" t="s">
        <v>41</v>
      </c>
      <c r="J3065" s="5">
        <v>1</v>
      </c>
      <c r="K3065" t="str">
        <f>_xlfn.XLOOKUP(D3065, dim_channels!A:A, dim_channels!C:C, "Not Found")</f>
        <v>OTA</v>
      </c>
      <c r="L3065" t="str">
        <f>_xlfn.XLOOKUP(D3065, dim_channels!A:A, dim_channels!B:B, "Not Found")</f>
        <v>Agoda</v>
      </c>
      <c r="M3065">
        <f t="shared" si="188"/>
        <v>1</v>
      </c>
      <c r="N3065">
        <f t="shared" si="189"/>
        <v>0</v>
      </c>
      <c r="O3065">
        <f t="shared" si="190"/>
        <v>0</v>
      </c>
      <c r="P3065">
        <f t="shared" si="191"/>
        <v>0</v>
      </c>
    </row>
    <row r="3066" spans="1:16" x14ac:dyDescent="0.2">
      <c r="A3066" s="2" t="s">
        <v>3502</v>
      </c>
      <c r="B3066" s="2" t="s">
        <v>534</v>
      </c>
      <c r="C3066" s="2" t="s">
        <v>534</v>
      </c>
      <c r="D3066" s="2" t="s">
        <v>169</v>
      </c>
      <c r="E3066" s="2" t="s">
        <v>34</v>
      </c>
      <c r="F3066" s="2">
        <v>10606.46</v>
      </c>
      <c r="G3066" s="2">
        <v>2121.29</v>
      </c>
      <c r="H3066" s="2">
        <v>8485.17</v>
      </c>
      <c r="I3066" s="2" t="s">
        <v>29</v>
      </c>
      <c r="J3066" s="4">
        <v>1.249999705368307</v>
      </c>
      <c r="K3066" t="str">
        <f>_xlfn.XLOOKUP(D3066, dim_channels!A:A, dim_channels!C:C, "Not Found")</f>
        <v>GDS</v>
      </c>
      <c r="L3066" t="str">
        <f>_xlfn.XLOOKUP(D3066, dim_channels!A:A, dim_channels!B:B, "Not Found")</f>
        <v>GDS (Amadeus)</v>
      </c>
      <c r="M3066">
        <f t="shared" si="188"/>
        <v>0</v>
      </c>
      <c r="N3066">
        <f t="shared" si="189"/>
        <v>1</v>
      </c>
      <c r="O3066">
        <f t="shared" si="190"/>
        <v>8485.17</v>
      </c>
      <c r="P3066">
        <f t="shared" si="191"/>
        <v>10606.46</v>
      </c>
    </row>
    <row r="3067" spans="1:16" x14ac:dyDescent="0.2">
      <c r="A3067" s="3" t="s">
        <v>3503</v>
      </c>
      <c r="B3067" s="3" t="s">
        <v>147</v>
      </c>
      <c r="C3067" s="3" t="s">
        <v>147</v>
      </c>
      <c r="D3067" s="3" t="s">
        <v>27</v>
      </c>
      <c r="E3067" s="3" t="s">
        <v>28</v>
      </c>
      <c r="F3067" s="3">
        <v>12020.6</v>
      </c>
      <c r="G3067" s="3">
        <v>2163.71</v>
      </c>
      <c r="H3067" s="3">
        <v>9856.89</v>
      </c>
      <c r="I3067" s="3" t="s">
        <v>29</v>
      </c>
      <c r="J3067" s="5">
        <v>1.2195124425655559</v>
      </c>
      <c r="K3067" t="str">
        <f>_xlfn.XLOOKUP(D3067, dim_channels!A:A, dim_channels!C:C, "Not Found")</f>
        <v>OTA</v>
      </c>
      <c r="L3067" t="str">
        <f>_xlfn.XLOOKUP(D3067, dim_channels!A:A, dim_channels!B:B, "Not Found")</f>
        <v>Expedia</v>
      </c>
      <c r="M3067">
        <f t="shared" si="188"/>
        <v>0</v>
      </c>
      <c r="N3067">
        <f t="shared" si="189"/>
        <v>1</v>
      </c>
      <c r="O3067">
        <f t="shared" si="190"/>
        <v>9856.89</v>
      </c>
      <c r="P3067">
        <f t="shared" si="191"/>
        <v>12020.6</v>
      </c>
    </row>
    <row r="3068" spans="1:16" x14ac:dyDescent="0.2">
      <c r="A3068" s="2" t="s">
        <v>3504</v>
      </c>
      <c r="B3068" s="2" t="s">
        <v>48</v>
      </c>
      <c r="C3068" s="2" t="s">
        <v>286</v>
      </c>
      <c r="D3068" s="2" t="s">
        <v>114</v>
      </c>
      <c r="E3068" s="2" t="s">
        <v>115</v>
      </c>
      <c r="F3068" s="2">
        <v>10061.91</v>
      </c>
      <c r="G3068" s="2">
        <v>1006.19</v>
      </c>
      <c r="H3068" s="2">
        <v>9055.7199999999993</v>
      </c>
      <c r="I3068" s="2" t="s">
        <v>41</v>
      </c>
      <c r="J3068" s="4">
        <v>1.1111109884139529</v>
      </c>
      <c r="K3068" t="str">
        <f>_xlfn.XLOOKUP(D3068, dim_channels!A:A, dim_channels!C:C, "Not Found")</f>
        <v>Offline</v>
      </c>
      <c r="L3068" t="str">
        <f>_xlfn.XLOOKUP(D3068, dim_channels!A:A, dim_channels!B:B, "Not Found")</f>
        <v>Travel Agency</v>
      </c>
      <c r="M3068">
        <f t="shared" si="188"/>
        <v>1</v>
      </c>
      <c r="N3068">
        <f t="shared" si="189"/>
        <v>0</v>
      </c>
      <c r="O3068">
        <f t="shared" si="190"/>
        <v>0</v>
      </c>
      <c r="P3068">
        <f t="shared" si="191"/>
        <v>0</v>
      </c>
    </row>
    <row r="3069" spans="1:16" x14ac:dyDescent="0.2">
      <c r="A3069" s="3" t="s">
        <v>3505</v>
      </c>
      <c r="B3069" s="3" t="s">
        <v>817</v>
      </c>
      <c r="C3069" s="3" t="s">
        <v>141</v>
      </c>
      <c r="D3069" s="3" t="s">
        <v>33</v>
      </c>
      <c r="E3069" s="3" t="s">
        <v>28</v>
      </c>
      <c r="F3069" s="3">
        <v>9839.01</v>
      </c>
      <c r="G3069" s="3">
        <v>1475.85</v>
      </c>
      <c r="H3069" s="3">
        <v>8363.16</v>
      </c>
      <c r="I3069" s="3" t="s">
        <v>29</v>
      </c>
      <c r="J3069" s="5">
        <v>1.1764703772258329</v>
      </c>
      <c r="K3069" t="str">
        <f>_xlfn.XLOOKUP(D3069, dim_channels!A:A, dim_channels!C:C, "Not Found")</f>
        <v>OTA</v>
      </c>
      <c r="L3069" t="str">
        <f>_xlfn.XLOOKUP(D3069, dim_channels!A:A, dim_channels!B:B, "Not Found")</f>
        <v>Booking.com</v>
      </c>
      <c r="M3069">
        <f t="shared" si="188"/>
        <v>0</v>
      </c>
      <c r="N3069">
        <f t="shared" si="189"/>
        <v>1</v>
      </c>
      <c r="O3069">
        <f t="shared" si="190"/>
        <v>8363.16</v>
      </c>
      <c r="P3069">
        <f t="shared" si="191"/>
        <v>9839.01</v>
      </c>
    </row>
    <row r="3070" spans="1:16" x14ac:dyDescent="0.2">
      <c r="A3070" s="2" t="s">
        <v>3506</v>
      </c>
      <c r="B3070" s="2" t="s">
        <v>373</v>
      </c>
      <c r="C3070" s="2" t="s">
        <v>839</v>
      </c>
      <c r="D3070" s="2" t="s">
        <v>52</v>
      </c>
      <c r="E3070" s="2" t="s">
        <v>34</v>
      </c>
      <c r="F3070" s="2">
        <v>6030.19</v>
      </c>
      <c r="G3070" s="2">
        <v>723.62</v>
      </c>
      <c r="H3070" s="2">
        <v>5306.57</v>
      </c>
      <c r="I3070" s="2" t="s">
        <v>29</v>
      </c>
      <c r="J3070" s="4">
        <v>1.1363630367638611</v>
      </c>
      <c r="K3070" t="str">
        <f>_xlfn.XLOOKUP(D3070, dim_channels!A:A, dim_channels!C:C, "Not Found")</f>
        <v>OTA</v>
      </c>
      <c r="L3070" t="str">
        <f>_xlfn.XLOOKUP(D3070, dim_channels!A:A, dim_channels!B:B, "Not Found")</f>
        <v>Agoda</v>
      </c>
      <c r="M3070">
        <f t="shared" si="188"/>
        <v>0</v>
      </c>
      <c r="N3070">
        <f t="shared" si="189"/>
        <v>1</v>
      </c>
      <c r="O3070">
        <f t="shared" si="190"/>
        <v>5306.57</v>
      </c>
      <c r="P3070">
        <f t="shared" si="191"/>
        <v>6030.19</v>
      </c>
    </row>
    <row r="3071" spans="1:16" x14ac:dyDescent="0.2">
      <c r="A3071" s="3" t="s">
        <v>3507</v>
      </c>
      <c r="B3071" s="3" t="s">
        <v>527</v>
      </c>
      <c r="C3071" s="3" t="s">
        <v>487</v>
      </c>
      <c r="D3071" s="3" t="s">
        <v>33</v>
      </c>
      <c r="E3071" s="3" t="s">
        <v>34</v>
      </c>
      <c r="F3071" s="3">
        <v>11037.93</v>
      </c>
      <c r="G3071" s="3">
        <v>1655.69</v>
      </c>
      <c r="H3071" s="3">
        <v>9382.24</v>
      </c>
      <c r="I3071" s="3" t="s">
        <v>29</v>
      </c>
      <c r="J3071" s="5">
        <v>1.176470650931974</v>
      </c>
      <c r="K3071" t="str">
        <f>_xlfn.XLOOKUP(D3071, dim_channels!A:A, dim_channels!C:C, "Not Found")</f>
        <v>OTA</v>
      </c>
      <c r="L3071" t="str">
        <f>_xlfn.XLOOKUP(D3071, dim_channels!A:A, dim_channels!B:B, "Not Found")</f>
        <v>Booking.com</v>
      </c>
      <c r="M3071">
        <f t="shared" si="188"/>
        <v>0</v>
      </c>
      <c r="N3071">
        <f t="shared" si="189"/>
        <v>1</v>
      </c>
      <c r="O3071">
        <f t="shared" si="190"/>
        <v>9382.24</v>
      </c>
      <c r="P3071">
        <f t="shared" si="191"/>
        <v>11037.93</v>
      </c>
    </row>
    <row r="3072" spans="1:16" x14ac:dyDescent="0.2">
      <c r="A3072" s="2" t="s">
        <v>3508</v>
      </c>
      <c r="B3072" s="2" t="s">
        <v>69</v>
      </c>
      <c r="C3072" s="2" t="s">
        <v>375</v>
      </c>
      <c r="D3072" s="2" t="s">
        <v>114</v>
      </c>
      <c r="E3072" s="2" t="s">
        <v>115</v>
      </c>
      <c r="F3072" s="2">
        <v>12168.18</v>
      </c>
      <c r="G3072" s="2">
        <v>1216.82</v>
      </c>
      <c r="H3072" s="2">
        <v>10951.36</v>
      </c>
      <c r="I3072" s="2" t="s">
        <v>56</v>
      </c>
      <c r="J3072" s="4">
        <v>1.1111113140285771</v>
      </c>
      <c r="K3072" t="str">
        <f>_xlfn.XLOOKUP(D3072, dim_channels!A:A, dim_channels!C:C, "Not Found")</f>
        <v>Offline</v>
      </c>
      <c r="L3072" t="str">
        <f>_xlfn.XLOOKUP(D3072, dim_channels!A:A, dim_channels!B:B, "Not Found")</f>
        <v>Travel Agency</v>
      </c>
      <c r="M3072">
        <f t="shared" si="188"/>
        <v>0</v>
      </c>
      <c r="N3072">
        <f t="shared" si="189"/>
        <v>0</v>
      </c>
      <c r="O3072">
        <f t="shared" si="190"/>
        <v>0</v>
      </c>
      <c r="P3072">
        <f t="shared" si="191"/>
        <v>0</v>
      </c>
    </row>
    <row r="3073" spans="1:16" x14ac:dyDescent="0.2">
      <c r="A3073" s="3" t="s">
        <v>3509</v>
      </c>
      <c r="B3073" s="3" t="s">
        <v>608</v>
      </c>
      <c r="C3073" s="3" t="s">
        <v>432</v>
      </c>
      <c r="D3073" s="3" t="s">
        <v>27</v>
      </c>
      <c r="E3073" s="3" t="s">
        <v>34</v>
      </c>
      <c r="F3073" s="3">
        <v>5650.31</v>
      </c>
      <c r="G3073" s="3">
        <v>1017.06</v>
      </c>
      <c r="H3073" s="3">
        <v>4633.25</v>
      </c>
      <c r="I3073" s="3" t="s">
        <v>29</v>
      </c>
      <c r="J3073" s="5">
        <v>1.219513300598932</v>
      </c>
      <c r="K3073" t="str">
        <f>_xlfn.XLOOKUP(D3073, dim_channels!A:A, dim_channels!C:C, "Not Found")</f>
        <v>OTA</v>
      </c>
      <c r="L3073" t="str">
        <f>_xlfn.XLOOKUP(D3073, dim_channels!A:A, dim_channels!B:B, "Not Found")</f>
        <v>Expedia</v>
      </c>
      <c r="M3073">
        <f t="shared" si="188"/>
        <v>0</v>
      </c>
      <c r="N3073">
        <f t="shared" si="189"/>
        <v>1</v>
      </c>
      <c r="O3073">
        <f t="shared" si="190"/>
        <v>4633.25</v>
      </c>
      <c r="P3073">
        <f t="shared" si="191"/>
        <v>5650.31</v>
      </c>
    </row>
    <row r="3074" spans="1:16" x14ac:dyDescent="0.2">
      <c r="A3074" s="2" t="s">
        <v>3510</v>
      </c>
      <c r="B3074" s="2" t="s">
        <v>958</v>
      </c>
      <c r="C3074" s="2" t="s">
        <v>204</v>
      </c>
      <c r="D3074" s="2" t="s">
        <v>33</v>
      </c>
      <c r="E3074" s="2" t="s">
        <v>28</v>
      </c>
      <c r="F3074" s="2">
        <v>9521.5400000000009</v>
      </c>
      <c r="G3074" s="2">
        <v>1428.23</v>
      </c>
      <c r="H3074" s="2">
        <v>8093.31</v>
      </c>
      <c r="I3074" s="2" t="s">
        <v>29</v>
      </c>
      <c r="J3074" s="4">
        <v>1.1764704428719519</v>
      </c>
      <c r="K3074" t="str">
        <f>_xlfn.XLOOKUP(D3074, dim_channels!A:A, dim_channels!C:C, "Not Found")</f>
        <v>OTA</v>
      </c>
      <c r="L3074" t="str">
        <f>_xlfn.XLOOKUP(D3074, dim_channels!A:A, dim_channels!B:B, "Not Found")</f>
        <v>Booking.com</v>
      </c>
      <c r="M3074">
        <f t="shared" si="188"/>
        <v>0</v>
      </c>
      <c r="N3074">
        <f t="shared" si="189"/>
        <v>1</v>
      </c>
      <c r="O3074">
        <f t="shared" si="190"/>
        <v>8093.31</v>
      </c>
      <c r="P3074">
        <f t="shared" si="191"/>
        <v>9521.5400000000009</v>
      </c>
    </row>
    <row r="3075" spans="1:16" x14ac:dyDescent="0.2">
      <c r="A3075" s="3" t="s">
        <v>3511</v>
      </c>
      <c r="B3075" s="3" t="s">
        <v>126</v>
      </c>
      <c r="C3075" s="3" t="s">
        <v>762</v>
      </c>
      <c r="D3075" s="3" t="s">
        <v>33</v>
      </c>
      <c r="E3075" s="3" t="s">
        <v>34</v>
      </c>
      <c r="F3075" s="3">
        <v>8328.31</v>
      </c>
      <c r="G3075" s="3">
        <v>1249.25</v>
      </c>
      <c r="H3075" s="3">
        <v>7079.06</v>
      </c>
      <c r="I3075" s="3" t="s">
        <v>29</v>
      </c>
      <c r="J3075" s="5">
        <v>1.1764711699010879</v>
      </c>
      <c r="K3075" t="str">
        <f>_xlfn.XLOOKUP(D3075, dim_channels!A:A, dim_channels!C:C, "Not Found")</f>
        <v>OTA</v>
      </c>
      <c r="L3075" t="str">
        <f>_xlfn.XLOOKUP(D3075, dim_channels!A:A, dim_channels!B:B, "Not Found")</f>
        <v>Booking.com</v>
      </c>
      <c r="M3075">
        <f t="shared" ref="M3075:M3138" si="192">IF(I3075="Cancelled",1,0)</f>
        <v>0</v>
      </c>
      <c r="N3075">
        <f t="shared" ref="N3075:N3138" si="193">IF(TRIM(UPPER(I3075))="CHECKED-OUT",1,0)</f>
        <v>1</v>
      </c>
      <c r="O3075">
        <f t="shared" ref="O3075:O3138" si="194">IF(TRIM(UPPER(I3075))="CHECKED-OUT",H3075,0)</f>
        <v>7079.06</v>
      </c>
      <c r="P3075">
        <f t="shared" ref="P3075:P3138" si="195">IF(TRIM(UPPER(I3075))="CHECKED-OUT",F3075,0)</f>
        <v>8328.31</v>
      </c>
    </row>
    <row r="3076" spans="1:16" x14ac:dyDescent="0.2">
      <c r="A3076" s="2" t="s">
        <v>3512</v>
      </c>
      <c r="B3076" s="2" t="s">
        <v>244</v>
      </c>
      <c r="C3076" s="2" t="s">
        <v>448</v>
      </c>
      <c r="D3076" s="2" t="s">
        <v>45</v>
      </c>
      <c r="E3076" s="2" t="s">
        <v>46</v>
      </c>
      <c r="F3076" s="2">
        <v>11234.23</v>
      </c>
      <c r="G3076" s="2">
        <v>561.71</v>
      </c>
      <c r="H3076" s="2">
        <v>10672.52</v>
      </c>
      <c r="I3076" s="2" t="s">
        <v>29</v>
      </c>
      <c r="J3076" s="4">
        <v>1.0526314310022371</v>
      </c>
      <c r="K3076" t="str">
        <f>_xlfn.XLOOKUP(D3076, dim_channels!A:A, dim_channels!C:C, "Not Found")</f>
        <v>Corporate</v>
      </c>
      <c r="L3076" t="str">
        <f>_xlfn.XLOOKUP(D3076, dim_channels!A:A, dim_channels!B:B, "Not Found")</f>
        <v>Corporate Direct</v>
      </c>
      <c r="M3076">
        <f t="shared" si="192"/>
        <v>0</v>
      </c>
      <c r="N3076">
        <f t="shared" si="193"/>
        <v>1</v>
      </c>
      <c r="O3076">
        <f t="shared" si="194"/>
        <v>10672.52</v>
      </c>
      <c r="P3076">
        <f t="shared" si="195"/>
        <v>11234.23</v>
      </c>
    </row>
    <row r="3077" spans="1:16" x14ac:dyDescent="0.2">
      <c r="A3077" s="3" t="s">
        <v>3513</v>
      </c>
      <c r="B3077" s="3" t="s">
        <v>219</v>
      </c>
      <c r="C3077" s="3" t="s">
        <v>754</v>
      </c>
      <c r="D3077" s="3" t="s">
        <v>114</v>
      </c>
      <c r="E3077" s="3" t="s">
        <v>115</v>
      </c>
      <c r="F3077" s="3">
        <v>6193.09</v>
      </c>
      <c r="G3077" s="3">
        <v>619.30999999999995</v>
      </c>
      <c r="H3077" s="3">
        <v>5573.78</v>
      </c>
      <c r="I3077" s="3" t="s">
        <v>29</v>
      </c>
      <c r="J3077" s="5">
        <v>1.1111113104571759</v>
      </c>
      <c r="K3077" t="str">
        <f>_xlfn.XLOOKUP(D3077, dim_channels!A:A, dim_channels!C:C, "Not Found")</f>
        <v>Offline</v>
      </c>
      <c r="L3077" t="str">
        <f>_xlfn.XLOOKUP(D3077, dim_channels!A:A, dim_channels!B:B, "Not Found")</f>
        <v>Travel Agency</v>
      </c>
      <c r="M3077">
        <f t="shared" si="192"/>
        <v>0</v>
      </c>
      <c r="N3077">
        <f t="shared" si="193"/>
        <v>1</v>
      </c>
      <c r="O3077">
        <f t="shared" si="194"/>
        <v>5573.78</v>
      </c>
      <c r="P3077">
        <f t="shared" si="195"/>
        <v>6193.09</v>
      </c>
    </row>
    <row r="3078" spans="1:16" x14ac:dyDescent="0.2">
      <c r="A3078" s="2" t="s">
        <v>3514</v>
      </c>
      <c r="B3078" s="2" t="s">
        <v>1354</v>
      </c>
      <c r="C3078" s="2" t="s">
        <v>32</v>
      </c>
      <c r="D3078" s="2" t="s">
        <v>52</v>
      </c>
      <c r="E3078" s="2" t="s">
        <v>34</v>
      </c>
      <c r="F3078" s="2">
        <v>2514.31</v>
      </c>
      <c r="G3078" s="2">
        <v>301.72000000000003</v>
      </c>
      <c r="H3078" s="2">
        <v>2212.59</v>
      </c>
      <c r="I3078" s="2" t="s">
        <v>41</v>
      </c>
      <c r="J3078" s="4">
        <v>1.136365074415052</v>
      </c>
      <c r="K3078" t="str">
        <f>_xlfn.XLOOKUP(D3078, dim_channels!A:A, dim_channels!C:C, "Not Found")</f>
        <v>OTA</v>
      </c>
      <c r="L3078" t="str">
        <f>_xlfn.XLOOKUP(D3078, dim_channels!A:A, dim_channels!B:B, "Not Found")</f>
        <v>Agoda</v>
      </c>
      <c r="M3078">
        <f t="shared" si="192"/>
        <v>1</v>
      </c>
      <c r="N3078">
        <f t="shared" si="193"/>
        <v>0</v>
      </c>
      <c r="O3078">
        <f t="shared" si="194"/>
        <v>0</v>
      </c>
      <c r="P3078">
        <f t="shared" si="195"/>
        <v>0</v>
      </c>
    </row>
    <row r="3079" spans="1:16" x14ac:dyDescent="0.2">
      <c r="A3079" s="3" t="s">
        <v>3515</v>
      </c>
      <c r="B3079" s="3" t="s">
        <v>724</v>
      </c>
      <c r="C3079" s="3" t="s">
        <v>104</v>
      </c>
      <c r="D3079" s="3" t="s">
        <v>33</v>
      </c>
      <c r="E3079" s="3" t="s">
        <v>34</v>
      </c>
      <c r="F3079" s="3">
        <v>2646.37</v>
      </c>
      <c r="G3079" s="3">
        <v>396.96</v>
      </c>
      <c r="H3079" s="3">
        <v>2249.41</v>
      </c>
      <c r="I3079" s="3" t="s">
        <v>29</v>
      </c>
      <c r="J3079" s="5">
        <v>1.1764729417936259</v>
      </c>
      <c r="K3079" t="str">
        <f>_xlfn.XLOOKUP(D3079, dim_channels!A:A, dim_channels!C:C, "Not Found")</f>
        <v>OTA</v>
      </c>
      <c r="L3079" t="str">
        <f>_xlfn.XLOOKUP(D3079, dim_channels!A:A, dim_channels!B:B, "Not Found")</f>
        <v>Booking.com</v>
      </c>
      <c r="M3079">
        <f t="shared" si="192"/>
        <v>0</v>
      </c>
      <c r="N3079">
        <f t="shared" si="193"/>
        <v>1</v>
      </c>
      <c r="O3079">
        <f t="shared" si="194"/>
        <v>2249.41</v>
      </c>
      <c r="P3079">
        <f t="shared" si="195"/>
        <v>2646.37</v>
      </c>
    </row>
    <row r="3080" spans="1:16" x14ac:dyDescent="0.2">
      <c r="A3080" s="2" t="s">
        <v>3516</v>
      </c>
      <c r="B3080" s="2" t="s">
        <v>360</v>
      </c>
      <c r="C3080" s="2" t="s">
        <v>642</v>
      </c>
      <c r="D3080" s="2" t="s">
        <v>114</v>
      </c>
      <c r="E3080" s="2" t="s">
        <v>115</v>
      </c>
      <c r="F3080" s="2">
        <v>2660.19</v>
      </c>
      <c r="G3080" s="2">
        <v>266.02</v>
      </c>
      <c r="H3080" s="2">
        <v>2394.17</v>
      </c>
      <c r="I3080" s="2" t="s">
        <v>29</v>
      </c>
      <c r="J3080" s="4">
        <v>1.1111115752014269</v>
      </c>
      <c r="K3080" t="str">
        <f>_xlfn.XLOOKUP(D3080, dim_channels!A:A, dim_channels!C:C, "Not Found")</f>
        <v>Offline</v>
      </c>
      <c r="L3080" t="str">
        <f>_xlfn.XLOOKUP(D3080, dim_channels!A:A, dim_channels!B:B, "Not Found")</f>
        <v>Travel Agency</v>
      </c>
      <c r="M3080">
        <f t="shared" si="192"/>
        <v>0</v>
      </c>
      <c r="N3080">
        <f t="shared" si="193"/>
        <v>1</v>
      </c>
      <c r="O3080">
        <f t="shared" si="194"/>
        <v>2394.17</v>
      </c>
      <c r="P3080">
        <f t="shared" si="195"/>
        <v>2660.19</v>
      </c>
    </row>
    <row r="3081" spans="1:16" x14ac:dyDescent="0.2">
      <c r="A3081" s="3" t="s">
        <v>3517</v>
      </c>
      <c r="B3081" s="3" t="s">
        <v>187</v>
      </c>
      <c r="C3081" s="3" t="s">
        <v>504</v>
      </c>
      <c r="D3081" s="3" t="s">
        <v>114</v>
      </c>
      <c r="E3081" s="3" t="s">
        <v>46</v>
      </c>
      <c r="F3081" s="3">
        <v>20673.599999999999</v>
      </c>
      <c r="G3081" s="3">
        <v>2067.36</v>
      </c>
      <c r="H3081" s="3">
        <v>18606.240000000002</v>
      </c>
      <c r="I3081" s="3" t="s">
        <v>29</v>
      </c>
      <c r="J3081" s="5">
        <v>1.1111111111111109</v>
      </c>
      <c r="K3081" t="str">
        <f>_xlfn.XLOOKUP(D3081, dim_channels!A:A, dim_channels!C:C, "Not Found")</f>
        <v>Offline</v>
      </c>
      <c r="L3081" t="str">
        <f>_xlfn.XLOOKUP(D3081, dim_channels!A:A, dim_channels!B:B, "Not Found")</f>
        <v>Travel Agency</v>
      </c>
      <c r="M3081">
        <f t="shared" si="192"/>
        <v>0</v>
      </c>
      <c r="N3081">
        <f t="shared" si="193"/>
        <v>1</v>
      </c>
      <c r="O3081">
        <f t="shared" si="194"/>
        <v>18606.240000000002</v>
      </c>
      <c r="P3081">
        <f t="shared" si="195"/>
        <v>20673.599999999999</v>
      </c>
    </row>
    <row r="3082" spans="1:16" x14ac:dyDescent="0.2">
      <c r="A3082" s="2" t="s">
        <v>3518</v>
      </c>
      <c r="B3082" s="2" t="s">
        <v>564</v>
      </c>
      <c r="C3082" s="2" t="s">
        <v>971</v>
      </c>
      <c r="D3082" s="2" t="s">
        <v>64</v>
      </c>
      <c r="E3082" s="2" t="s">
        <v>34</v>
      </c>
      <c r="F3082" s="2">
        <v>8152.44</v>
      </c>
      <c r="G3082" s="2">
        <v>0</v>
      </c>
      <c r="H3082" s="2">
        <v>8152.44</v>
      </c>
      <c r="I3082" s="2" t="s">
        <v>41</v>
      </c>
      <c r="J3082" s="4">
        <v>1</v>
      </c>
      <c r="K3082" t="str">
        <f>_xlfn.XLOOKUP(D3082, dim_channels!A:A, dim_channels!C:C, "Not Found")</f>
        <v>Direct</v>
      </c>
      <c r="L3082" t="str">
        <f>_xlfn.XLOOKUP(D3082, dim_channels!A:A, dim_channels!B:B, "Not Found")</f>
        <v>Direct Website</v>
      </c>
      <c r="M3082">
        <f t="shared" si="192"/>
        <v>1</v>
      </c>
      <c r="N3082">
        <f t="shared" si="193"/>
        <v>0</v>
      </c>
      <c r="O3082">
        <f t="shared" si="194"/>
        <v>0</v>
      </c>
      <c r="P3082">
        <f t="shared" si="195"/>
        <v>0</v>
      </c>
    </row>
    <row r="3083" spans="1:16" x14ac:dyDescent="0.2">
      <c r="A3083" s="3" t="s">
        <v>3519</v>
      </c>
      <c r="B3083" s="3" t="s">
        <v>787</v>
      </c>
      <c r="C3083" s="3" t="s">
        <v>720</v>
      </c>
      <c r="D3083" s="3" t="s">
        <v>114</v>
      </c>
      <c r="E3083" s="3" t="s">
        <v>115</v>
      </c>
      <c r="F3083" s="3">
        <v>9041.34</v>
      </c>
      <c r="G3083" s="3">
        <v>904.13</v>
      </c>
      <c r="H3083" s="3">
        <v>8137.21</v>
      </c>
      <c r="I3083" s="3" t="s">
        <v>29</v>
      </c>
      <c r="J3083" s="5">
        <v>1.1111105649233579</v>
      </c>
      <c r="K3083" t="str">
        <f>_xlfn.XLOOKUP(D3083, dim_channels!A:A, dim_channels!C:C, "Not Found")</f>
        <v>Offline</v>
      </c>
      <c r="L3083" t="str">
        <f>_xlfn.XLOOKUP(D3083, dim_channels!A:A, dim_channels!B:B, "Not Found")</f>
        <v>Travel Agency</v>
      </c>
      <c r="M3083">
        <f t="shared" si="192"/>
        <v>0</v>
      </c>
      <c r="N3083">
        <f t="shared" si="193"/>
        <v>1</v>
      </c>
      <c r="O3083">
        <f t="shared" si="194"/>
        <v>8137.21</v>
      </c>
      <c r="P3083">
        <f t="shared" si="195"/>
        <v>9041.34</v>
      </c>
    </row>
    <row r="3084" spans="1:16" x14ac:dyDescent="0.2">
      <c r="A3084" s="2" t="s">
        <v>3520</v>
      </c>
      <c r="B3084" s="2" t="s">
        <v>127</v>
      </c>
      <c r="C3084" s="2" t="s">
        <v>762</v>
      </c>
      <c r="D3084" s="2" t="s">
        <v>64</v>
      </c>
      <c r="E3084" s="2" t="s">
        <v>34</v>
      </c>
      <c r="F3084" s="2">
        <v>3320.47</v>
      </c>
      <c r="G3084" s="2">
        <v>0</v>
      </c>
      <c r="H3084" s="2">
        <v>3320.47</v>
      </c>
      <c r="I3084" s="2" t="s">
        <v>29</v>
      </c>
      <c r="J3084" s="4">
        <v>1</v>
      </c>
      <c r="K3084" t="str">
        <f>_xlfn.XLOOKUP(D3084, dim_channels!A:A, dim_channels!C:C, "Not Found")</f>
        <v>Direct</v>
      </c>
      <c r="L3084" t="str">
        <f>_xlfn.XLOOKUP(D3084, dim_channels!A:A, dim_channels!B:B, "Not Found")</f>
        <v>Direct Website</v>
      </c>
      <c r="M3084">
        <f t="shared" si="192"/>
        <v>0</v>
      </c>
      <c r="N3084">
        <f t="shared" si="193"/>
        <v>1</v>
      </c>
      <c r="O3084">
        <f t="shared" si="194"/>
        <v>3320.47</v>
      </c>
      <c r="P3084">
        <f t="shared" si="195"/>
        <v>3320.47</v>
      </c>
    </row>
    <row r="3085" spans="1:16" x14ac:dyDescent="0.2">
      <c r="A3085" s="3" t="s">
        <v>3521</v>
      </c>
      <c r="B3085" s="3" t="s">
        <v>708</v>
      </c>
      <c r="C3085" s="3" t="s">
        <v>799</v>
      </c>
      <c r="D3085" s="3" t="s">
        <v>45</v>
      </c>
      <c r="E3085" s="3" t="s">
        <v>89</v>
      </c>
      <c r="F3085" s="3">
        <v>8986.9</v>
      </c>
      <c r="G3085" s="3">
        <v>0</v>
      </c>
      <c r="H3085" s="3">
        <v>8986.9</v>
      </c>
      <c r="I3085" s="3" t="s">
        <v>29</v>
      </c>
      <c r="J3085" s="5">
        <v>1</v>
      </c>
      <c r="K3085" t="str">
        <f>_xlfn.XLOOKUP(D3085, dim_channels!A:A, dim_channels!C:C, "Not Found")</f>
        <v>Corporate</v>
      </c>
      <c r="L3085" t="str">
        <f>_xlfn.XLOOKUP(D3085, dim_channels!A:A, dim_channels!B:B, "Not Found")</f>
        <v>Corporate Direct</v>
      </c>
      <c r="M3085">
        <f t="shared" si="192"/>
        <v>0</v>
      </c>
      <c r="N3085">
        <f t="shared" si="193"/>
        <v>1</v>
      </c>
      <c r="O3085">
        <f t="shared" si="194"/>
        <v>8986.9</v>
      </c>
      <c r="P3085">
        <f t="shared" si="195"/>
        <v>8986.9</v>
      </c>
    </row>
    <row r="3086" spans="1:16" x14ac:dyDescent="0.2">
      <c r="A3086" s="2" t="s">
        <v>3522</v>
      </c>
      <c r="B3086" s="2" t="s">
        <v>525</v>
      </c>
      <c r="C3086" s="2" t="s">
        <v>949</v>
      </c>
      <c r="D3086" s="2" t="s">
        <v>27</v>
      </c>
      <c r="E3086" s="2" t="s">
        <v>34</v>
      </c>
      <c r="F3086" s="2">
        <v>2937.13</v>
      </c>
      <c r="G3086" s="2">
        <v>528.67999999999995</v>
      </c>
      <c r="H3086" s="2">
        <v>2408.4499999999998</v>
      </c>
      <c r="I3086" s="2" t="s">
        <v>41</v>
      </c>
      <c r="J3086" s="4">
        <v>1.219510473541074</v>
      </c>
      <c r="K3086" t="str">
        <f>_xlfn.XLOOKUP(D3086, dim_channels!A:A, dim_channels!C:C, "Not Found")</f>
        <v>OTA</v>
      </c>
      <c r="L3086" t="str">
        <f>_xlfn.XLOOKUP(D3086, dim_channels!A:A, dim_channels!B:B, "Not Found")</f>
        <v>Expedia</v>
      </c>
      <c r="M3086">
        <f t="shared" si="192"/>
        <v>1</v>
      </c>
      <c r="N3086">
        <f t="shared" si="193"/>
        <v>0</v>
      </c>
      <c r="O3086">
        <f t="shared" si="194"/>
        <v>0</v>
      </c>
      <c r="P3086">
        <f t="shared" si="195"/>
        <v>0</v>
      </c>
    </row>
    <row r="3087" spans="1:16" x14ac:dyDescent="0.2">
      <c r="A3087" s="3" t="s">
        <v>3523</v>
      </c>
      <c r="B3087" s="3" t="s">
        <v>75</v>
      </c>
      <c r="C3087" s="3" t="s">
        <v>1278</v>
      </c>
      <c r="D3087" s="3" t="s">
        <v>114</v>
      </c>
      <c r="E3087" s="3" t="s">
        <v>115</v>
      </c>
      <c r="F3087" s="3">
        <v>6746.68</v>
      </c>
      <c r="G3087" s="3">
        <v>674.67</v>
      </c>
      <c r="H3087" s="3">
        <v>6072.01</v>
      </c>
      <c r="I3087" s="3" t="s">
        <v>41</v>
      </c>
      <c r="J3087" s="5">
        <v>1.111111477089135</v>
      </c>
      <c r="K3087" t="str">
        <f>_xlfn.XLOOKUP(D3087, dim_channels!A:A, dim_channels!C:C, "Not Found")</f>
        <v>Offline</v>
      </c>
      <c r="L3087" t="str">
        <f>_xlfn.XLOOKUP(D3087, dim_channels!A:A, dim_channels!B:B, "Not Found")</f>
        <v>Travel Agency</v>
      </c>
      <c r="M3087">
        <f t="shared" si="192"/>
        <v>1</v>
      </c>
      <c r="N3087">
        <f t="shared" si="193"/>
        <v>0</v>
      </c>
      <c r="O3087">
        <f t="shared" si="194"/>
        <v>0</v>
      </c>
      <c r="P3087">
        <f t="shared" si="195"/>
        <v>0</v>
      </c>
    </row>
    <row r="3088" spans="1:16" x14ac:dyDescent="0.2">
      <c r="A3088" s="2" t="s">
        <v>3524</v>
      </c>
      <c r="B3088" s="2" t="s">
        <v>378</v>
      </c>
      <c r="C3088" s="2" t="s">
        <v>37</v>
      </c>
      <c r="D3088" s="2" t="s">
        <v>52</v>
      </c>
      <c r="E3088" s="2" t="s">
        <v>60</v>
      </c>
      <c r="F3088" s="2">
        <v>6133.17</v>
      </c>
      <c r="G3088" s="2">
        <v>0</v>
      </c>
      <c r="H3088" s="2">
        <v>6133.17</v>
      </c>
      <c r="I3088" s="2" t="s">
        <v>29</v>
      </c>
      <c r="J3088" s="4">
        <v>1</v>
      </c>
      <c r="K3088" t="str">
        <f>_xlfn.XLOOKUP(D3088, dim_channels!A:A, dim_channels!C:C, "Not Found")</f>
        <v>OTA</v>
      </c>
      <c r="L3088" t="str">
        <f>_xlfn.XLOOKUP(D3088, dim_channels!A:A, dim_channels!B:B, "Not Found")</f>
        <v>Agoda</v>
      </c>
      <c r="M3088">
        <f t="shared" si="192"/>
        <v>0</v>
      </c>
      <c r="N3088">
        <f t="shared" si="193"/>
        <v>1</v>
      </c>
      <c r="O3088">
        <f t="shared" si="194"/>
        <v>6133.17</v>
      </c>
      <c r="P3088">
        <f t="shared" si="195"/>
        <v>6133.17</v>
      </c>
    </row>
    <row r="3089" spans="1:16" x14ac:dyDescent="0.2">
      <c r="A3089" s="3" t="s">
        <v>3525</v>
      </c>
      <c r="B3089" s="3" t="s">
        <v>340</v>
      </c>
      <c r="C3089" s="3" t="s">
        <v>297</v>
      </c>
      <c r="D3089" s="3" t="s">
        <v>52</v>
      </c>
      <c r="E3089" s="3" t="s">
        <v>60</v>
      </c>
      <c r="F3089" s="3">
        <v>5022.3900000000003</v>
      </c>
      <c r="G3089" s="3">
        <v>0</v>
      </c>
      <c r="H3089" s="3">
        <v>5022.3900000000003</v>
      </c>
      <c r="I3089" s="3" t="s">
        <v>29</v>
      </c>
      <c r="J3089" s="5">
        <v>1</v>
      </c>
      <c r="K3089" t="str">
        <f>_xlfn.XLOOKUP(D3089, dim_channels!A:A, dim_channels!C:C, "Not Found")</f>
        <v>OTA</v>
      </c>
      <c r="L3089" t="str">
        <f>_xlfn.XLOOKUP(D3089, dim_channels!A:A, dim_channels!B:B, "Not Found")</f>
        <v>Agoda</v>
      </c>
      <c r="M3089">
        <f t="shared" si="192"/>
        <v>0</v>
      </c>
      <c r="N3089">
        <f t="shared" si="193"/>
        <v>1</v>
      </c>
      <c r="O3089">
        <f t="shared" si="194"/>
        <v>5022.3900000000003</v>
      </c>
      <c r="P3089">
        <f t="shared" si="195"/>
        <v>5022.3900000000003</v>
      </c>
    </row>
    <row r="3090" spans="1:16" x14ac:dyDescent="0.2">
      <c r="A3090" s="2" t="s">
        <v>3526</v>
      </c>
      <c r="B3090" s="2" t="s">
        <v>107</v>
      </c>
      <c r="C3090" s="2" t="s">
        <v>190</v>
      </c>
      <c r="D3090" s="2" t="s">
        <v>27</v>
      </c>
      <c r="E3090" s="2" t="s">
        <v>34</v>
      </c>
      <c r="F3090" s="2">
        <v>2480.19</v>
      </c>
      <c r="G3090" s="2">
        <v>446.43</v>
      </c>
      <c r="H3090" s="2">
        <v>2033.76</v>
      </c>
      <c r="I3090" s="2" t="s">
        <v>41</v>
      </c>
      <c r="J3090" s="4">
        <v>1.2195096766580129</v>
      </c>
      <c r="K3090" t="str">
        <f>_xlfn.XLOOKUP(D3090, dim_channels!A:A, dim_channels!C:C, "Not Found")</f>
        <v>OTA</v>
      </c>
      <c r="L3090" t="str">
        <f>_xlfn.XLOOKUP(D3090, dim_channels!A:A, dim_channels!B:B, "Not Found")</f>
        <v>Expedia</v>
      </c>
      <c r="M3090">
        <f t="shared" si="192"/>
        <v>1</v>
      </c>
      <c r="N3090">
        <f t="shared" si="193"/>
        <v>0</v>
      </c>
      <c r="O3090">
        <f t="shared" si="194"/>
        <v>0</v>
      </c>
      <c r="P3090">
        <f t="shared" si="195"/>
        <v>0</v>
      </c>
    </row>
    <row r="3091" spans="1:16" x14ac:dyDescent="0.2">
      <c r="A3091" s="3" t="s">
        <v>3527</v>
      </c>
      <c r="B3091" s="3" t="s">
        <v>712</v>
      </c>
      <c r="C3091" s="3" t="s">
        <v>1348</v>
      </c>
      <c r="D3091" s="3" t="s">
        <v>33</v>
      </c>
      <c r="E3091" s="3" t="s">
        <v>28</v>
      </c>
      <c r="F3091" s="3">
        <v>11945.36</v>
      </c>
      <c r="G3091" s="3">
        <v>1791.8</v>
      </c>
      <c r="H3091" s="3">
        <v>10153.56</v>
      </c>
      <c r="I3091" s="3" t="s">
        <v>41</v>
      </c>
      <c r="J3091" s="5">
        <v>1.176470124764122</v>
      </c>
      <c r="K3091" t="str">
        <f>_xlfn.XLOOKUP(D3091, dim_channels!A:A, dim_channels!C:C, "Not Found")</f>
        <v>OTA</v>
      </c>
      <c r="L3091" t="str">
        <f>_xlfn.XLOOKUP(D3091, dim_channels!A:A, dim_channels!B:B, "Not Found")</f>
        <v>Booking.com</v>
      </c>
      <c r="M3091">
        <f t="shared" si="192"/>
        <v>1</v>
      </c>
      <c r="N3091">
        <f t="shared" si="193"/>
        <v>0</v>
      </c>
      <c r="O3091">
        <f t="shared" si="194"/>
        <v>0</v>
      </c>
      <c r="P3091">
        <f t="shared" si="195"/>
        <v>0</v>
      </c>
    </row>
    <row r="3092" spans="1:16" x14ac:dyDescent="0.2">
      <c r="A3092" s="2" t="s">
        <v>3528</v>
      </c>
      <c r="B3092" s="2" t="s">
        <v>741</v>
      </c>
      <c r="C3092" s="2" t="s">
        <v>584</v>
      </c>
      <c r="D3092" s="2" t="s">
        <v>64</v>
      </c>
      <c r="E3092" s="2" t="s">
        <v>28</v>
      </c>
      <c r="F3092" s="2">
        <v>14298.86</v>
      </c>
      <c r="G3092" s="2">
        <v>0</v>
      </c>
      <c r="H3092" s="2">
        <v>14298.86</v>
      </c>
      <c r="I3092" s="2" t="s">
        <v>29</v>
      </c>
      <c r="J3092" s="4">
        <v>1</v>
      </c>
      <c r="K3092" t="str">
        <f>_xlfn.XLOOKUP(D3092, dim_channels!A:A, dim_channels!C:C, "Not Found")</f>
        <v>Direct</v>
      </c>
      <c r="L3092" t="str">
        <f>_xlfn.XLOOKUP(D3092, dim_channels!A:A, dim_channels!B:B, "Not Found")</f>
        <v>Direct Website</v>
      </c>
      <c r="M3092">
        <f t="shared" si="192"/>
        <v>0</v>
      </c>
      <c r="N3092">
        <f t="shared" si="193"/>
        <v>1</v>
      </c>
      <c r="O3092">
        <f t="shared" si="194"/>
        <v>14298.86</v>
      </c>
      <c r="P3092">
        <f t="shared" si="195"/>
        <v>14298.86</v>
      </c>
    </row>
    <row r="3093" spans="1:16" x14ac:dyDescent="0.2">
      <c r="A3093" s="3" t="s">
        <v>3529</v>
      </c>
      <c r="B3093" s="3" t="s">
        <v>471</v>
      </c>
      <c r="C3093" s="3" t="s">
        <v>2359</v>
      </c>
      <c r="D3093" s="3" t="s">
        <v>114</v>
      </c>
      <c r="E3093" s="3" t="s">
        <v>46</v>
      </c>
      <c r="F3093" s="3">
        <v>15676.65</v>
      </c>
      <c r="G3093" s="3">
        <v>1567.66</v>
      </c>
      <c r="H3093" s="3">
        <v>14108.99</v>
      </c>
      <c r="I3093" s="3" t="s">
        <v>29</v>
      </c>
      <c r="J3093" s="5">
        <v>1.1111107173511361</v>
      </c>
      <c r="K3093" t="str">
        <f>_xlfn.XLOOKUP(D3093, dim_channels!A:A, dim_channels!C:C, "Not Found")</f>
        <v>Offline</v>
      </c>
      <c r="L3093" t="str">
        <f>_xlfn.XLOOKUP(D3093, dim_channels!A:A, dim_channels!B:B, "Not Found")</f>
        <v>Travel Agency</v>
      </c>
      <c r="M3093">
        <f t="shared" si="192"/>
        <v>0</v>
      </c>
      <c r="N3093">
        <f t="shared" si="193"/>
        <v>1</v>
      </c>
      <c r="O3093">
        <f t="shared" si="194"/>
        <v>14108.99</v>
      </c>
      <c r="P3093">
        <f t="shared" si="195"/>
        <v>15676.65</v>
      </c>
    </row>
    <row r="3094" spans="1:16" x14ac:dyDescent="0.2">
      <c r="A3094" s="2" t="s">
        <v>3530</v>
      </c>
      <c r="B3094" s="2" t="s">
        <v>612</v>
      </c>
      <c r="C3094" s="2" t="s">
        <v>590</v>
      </c>
      <c r="D3094" s="2" t="s">
        <v>64</v>
      </c>
      <c r="E3094" s="2" t="s">
        <v>28</v>
      </c>
      <c r="F3094" s="2">
        <v>6192.35</v>
      </c>
      <c r="G3094" s="2">
        <v>0</v>
      </c>
      <c r="H3094" s="2">
        <v>6192.35</v>
      </c>
      <c r="I3094" s="2" t="s">
        <v>29</v>
      </c>
      <c r="J3094" s="4">
        <v>1</v>
      </c>
      <c r="K3094" t="str">
        <f>_xlfn.XLOOKUP(D3094, dim_channels!A:A, dim_channels!C:C, "Not Found")</f>
        <v>Direct</v>
      </c>
      <c r="L3094" t="str">
        <f>_xlfn.XLOOKUP(D3094, dim_channels!A:A, dim_channels!B:B, "Not Found")</f>
        <v>Direct Website</v>
      </c>
      <c r="M3094">
        <f t="shared" si="192"/>
        <v>0</v>
      </c>
      <c r="N3094">
        <f t="shared" si="193"/>
        <v>1</v>
      </c>
      <c r="O3094">
        <f t="shared" si="194"/>
        <v>6192.35</v>
      </c>
      <c r="P3094">
        <f t="shared" si="195"/>
        <v>6192.35</v>
      </c>
    </row>
    <row r="3095" spans="1:16" x14ac:dyDescent="0.2">
      <c r="A3095" s="3" t="s">
        <v>3531</v>
      </c>
      <c r="B3095" s="3" t="s">
        <v>75</v>
      </c>
      <c r="C3095" s="3" t="s">
        <v>1354</v>
      </c>
      <c r="D3095" s="3" t="s">
        <v>33</v>
      </c>
      <c r="E3095" s="3" t="s">
        <v>60</v>
      </c>
      <c r="F3095" s="3">
        <v>16331.24</v>
      </c>
      <c r="G3095" s="3">
        <v>0</v>
      </c>
      <c r="H3095" s="3">
        <v>16331.24</v>
      </c>
      <c r="I3095" s="3" t="s">
        <v>41</v>
      </c>
      <c r="J3095" s="5">
        <v>1</v>
      </c>
      <c r="K3095" t="str">
        <f>_xlfn.XLOOKUP(D3095, dim_channels!A:A, dim_channels!C:C, "Not Found")</f>
        <v>OTA</v>
      </c>
      <c r="L3095" t="str">
        <f>_xlfn.XLOOKUP(D3095, dim_channels!A:A, dim_channels!B:B, "Not Found")</f>
        <v>Booking.com</v>
      </c>
      <c r="M3095">
        <f t="shared" si="192"/>
        <v>1</v>
      </c>
      <c r="N3095">
        <f t="shared" si="193"/>
        <v>0</v>
      </c>
      <c r="O3095">
        <f t="shared" si="194"/>
        <v>0</v>
      </c>
      <c r="P3095">
        <f t="shared" si="195"/>
        <v>0</v>
      </c>
    </row>
    <row r="3096" spans="1:16" x14ac:dyDescent="0.2">
      <c r="A3096" s="2" t="s">
        <v>3532</v>
      </c>
      <c r="B3096" s="2" t="s">
        <v>685</v>
      </c>
      <c r="C3096" s="2" t="s">
        <v>181</v>
      </c>
      <c r="D3096" s="2" t="s">
        <v>64</v>
      </c>
      <c r="E3096" s="2" t="s">
        <v>115</v>
      </c>
      <c r="F3096" s="2">
        <v>9552.48</v>
      </c>
      <c r="G3096" s="2">
        <v>0</v>
      </c>
      <c r="H3096" s="2">
        <v>9552.48</v>
      </c>
      <c r="I3096" s="2" t="s">
        <v>29</v>
      </c>
      <c r="J3096" s="4">
        <v>1</v>
      </c>
      <c r="K3096" t="str">
        <f>_xlfn.XLOOKUP(D3096, dim_channels!A:A, dim_channels!C:C, "Not Found")</f>
        <v>Direct</v>
      </c>
      <c r="L3096" t="str">
        <f>_xlfn.XLOOKUP(D3096, dim_channels!A:A, dim_channels!B:B, "Not Found")</f>
        <v>Direct Website</v>
      </c>
      <c r="M3096">
        <f t="shared" si="192"/>
        <v>0</v>
      </c>
      <c r="N3096">
        <f t="shared" si="193"/>
        <v>1</v>
      </c>
      <c r="O3096">
        <f t="shared" si="194"/>
        <v>9552.48</v>
      </c>
      <c r="P3096">
        <f t="shared" si="195"/>
        <v>9552.48</v>
      </c>
    </row>
    <row r="3097" spans="1:16" x14ac:dyDescent="0.2">
      <c r="A3097" s="3" t="s">
        <v>3533</v>
      </c>
      <c r="B3097" s="3" t="s">
        <v>151</v>
      </c>
      <c r="C3097" s="3" t="s">
        <v>553</v>
      </c>
      <c r="D3097" s="3" t="s">
        <v>33</v>
      </c>
      <c r="E3097" s="3" t="s">
        <v>28</v>
      </c>
      <c r="F3097" s="3">
        <v>14278.13</v>
      </c>
      <c r="G3097" s="3">
        <v>2141.7199999999998</v>
      </c>
      <c r="H3097" s="3">
        <v>12136.41</v>
      </c>
      <c r="I3097" s="3" t="s">
        <v>41</v>
      </c>
      <c r="J3097" s="5">
        <v>1.176470636703935</v>
      </c>
      <c r="K3097" t="str">
        <f>_xlfn.XLOOKUP(D3097, dim_channels!A:A, dim_channels!C:C, "Not Found")</f>
        <v>OTA</v>
      </c>
      <c r="L3097" t="str">
        <f>_xlfn.XLOOKUP(D3097, dim_channels!A:A, dim_channels!B:B, "Not Found")</f>
        <v>Booking.com</v>
      </c>
      <c r="M3097">
        <f t="shared" si="192"/>
        <v>1</v>
      </c>
      <c r="N3097">
        <f t="shared" si="193"/>
        <v>0</v>
      </c>
      <c r="O3097">
        <f t="shared" si="194"/>
        <v>0</v>
      </c>
      <c r="P3097">
        <f t="shared" si="195"/>
        <v>0</v>
      </c>
    </row>
    <row r="3098" spans="1:16" x14ac:dyDescent="0.2">
      <c r="A3098" s="2" t="s">
        <v>3534</v>
      </c>
      <c r="B3098" s="2" t="s">
        <v>482</v>
      </c>
      <c r="C3098" s="2" t="s">
        <v>705</v>
      </c>
      <c r="D3098" s="2" t="s">
        <v>206</v>
      </c>
      <c r="E3098" s="2" t="s">
        <v>207</v>
      </c>
      <c r="F3098" s="2">
        <v>6344.68</v>
      </c>
      <c r="G3098" s="2">
        <v>0</v>
      </c>
      <c r="H3098" s="2">
        <v>6344.68</v>
      </c>
      <c r="I3098" s="2" t="s">
        <v>29</v>
      </c>
      <c r="J3098" s="4">
        <v>1</v>
      </c>
      <c r="K3098" t="str">
        <f>_xlfn.XLOOKUP(D3098, dim_channels!A:A, dim_channels!C:C, "Not Found")</f>
        <v>Direct</v>
      </c>
      <c r="L3098" t="str">
        <f>_xlfn.XLOOKUP(D3098, dim_channels!A:A, dim_channels!B:B, "Not Found")</f>
        <v>Walk-in</v>
      </c>
      <c r="M3098">
        <f t="shared" si="192"/>
        <v>0</v>
      </c>
      <c r="N3098">
        <f t="shared" si="193"/>
        <v>1</v>
      </c>
      <c r="O3098">
        <f t="shared" si="194"/>
        <v>6344.68</v>
      </c>
      <c r="P3098">
        <f t="shared" si="195"/>
        <v>6344.68</v>
      </c>
    </row>
    <row r="3099" spans="1:16" x14ac:dyDescent="0.2">
      <c r="A3099" s="3" t="s">
        <v>3535</v>
      </c>
      <c r="B3099" s="3" t="s">
        <v>129</v>
      </c>
      <c r="C3099" s="3" t="s">
        <v>138</v>
      </c>
      <c r="D3099" s="3" t="s">
        <v>27</v>
      </c>
      <c r="E3099" s="3" t="s">
        <v>60</v>
      </c>
      <c r="F3099" s="3">
        <v>4407.34</v>
      </c>
      <c r="G3099" s="3">
        <v>0</v>
      </c>
      <c r="H3099" s="3">
        <v>4407.34</v>
      </c>
      <c r="I3099" s="3" t="s">
        <v>56</v>
      </c>
      <c r="J3099" s="5">
        <v>1</v>
      </c>
      <c r="K3099" t="str">
        <f>_xlfn.XLOOKUP(D3099, dim_channels!A:A, dim_channels!C:C, "Not Found")</f>
        <v>OTA</v>
      </c>
      <c r="L3099" t="str">
        <f>_xlfn.XLOOKUP(D3099, dim_channels!A:A, dim_channels!B:B, "Not Found")</f>
        <v>Expedia</v>
      </c>
      <c r="M3099">
        <f t="shared" si="192"/>
        <v>0</v>
      </c>
      <c r="N3099">
        <f t="shared" si="193"/>
        <v>0</v>
      </c>
      <c r="O3099">
        <f t="shared" si="194"/>
        <v>0</v>
      </c>
      <c r="P3099">
        <f t="shared" si="195"/>
        <v>0</v>
      </c>
    </row>
    <row r="3100" spans="1:16" x14ac:dyDescent="0.2">
      <c r="A3100" s="2" t="s">
        <v>3536</v>
      </c>
      <c r="B3100" s="2" t="s">
        <v>422</v>
      </c>
      <c r="C3100" s="2" t="s">
        <v>426</v>
      </c>
      <c r="D3100" s="2" t="s">
        <v>27</v>
      </c>
      <c r="E3100" s="2" t="s">
        <v>60</v>
      </c>
      <c r="F3100" s="2">
        <v>15413.08</v>
      </c>
      <c r="G3100" s="2">
        <v>0</v>
      </c>
      <c r="H3100" s="2">
        <v>15413.08</v>
      </c>
      <c r="I3100" s="2" t="s">
        <v>29</v>
      </c>
      <c r="J3100" s="4">
        <v>1</v>
      </c>
      <c r="K3100" t="str">
        <f>_xlfn.XLOOKUP(D3100, dim_channels!A:A, dim_channels!C:C, "Not Found")</f>
        <v>OTA</v>
      </c>
      <c r="L3100" t="str">
        <f>_xlfn.XLOOKUP(D3100, dim_channels!A:A, dim_channels!B:B, "Not Found")</f>
        <v>Expedia</v>
      </c>
      <c r="M3100">
        <f t="shared" si="192"/>
        <v>0</v>
      </c>
      <c r="N3100">
        <f t="shared" si="193"/>
        <v>1</v>
      </c>
      <c r="O3100">
        <f t="shared" si="194"/>
        <v>15413.08</v>
      </c>
      <c r="P3100">
        <f t="shared" si="195"/>
        <v>15413.08</v>
      </c>
    </row>
    <row r="3101" spans="1:16" x14ac:dyDescent="0.2">
      <c r="A3101" s="3" t="s">
        <v>3537</v>
      </c>
      <c r="B3101" s="3" t="s">
        <v>839</v>
      </c>
      <c r="C3101" s="3" t="s">
        <v>76</v>
      </c>
      <c r="D3101" s="3" t="s">
        <v>64</v>
      </c>
      <c r="E3101" s="3" t="s">
        <v>28</v>
      </c>
      <c r="F3101" s="3">
        <v>10904.99</v>
      </c>
      <c r="G3101" s="3">
        <v>0</v>
      </c>
      <c r="H3101" s="3">
        <v>10904.99</v>
      </c>
      <c r="I3101" s="3" t="s">
        <v>29</v>
      </c>
      <c r="J3101" s="5">
        <v>1</v>
      </c>
      <c r="K3101" t="str">
        <f>_xlfn.XLOOKUP(D3101, dim_channels!A:A, dim_channels!C:C, "Not Found")</f>
        <v>Direct</v>
      </c>
      <c r="L3101" t="str">
        <f>_xlfn.XLOOKUP(D3101, dim_channels!A:A, dim_channels!B:B, "Not Found")</f>
        <v>Direct Website</v>
      </c>
      <c r="M3101">
        <f t="shared" si="192"/>
        <v>0</v>
      </c>
      <c r="N3101">
        <f t="shared" si="193"/>
        <v>1</v>
      </c>
      <c r="O3101">
        <f t="shared" si="194"/>
        <v>10904.99</v>
      </c>
      <c r="P3101">
        <f t="shared" si="195"/>
        <v>10904.99</v>
      </c>
    </row>
    <row r="3102" spans="1:16" x14ac:dyDescent="0.2">
      <c r="A3102" s="2" t="s">
        <v>3538</v>
      </c>
      <c r="B3102" s="2" t="s">
        <v>574</v>
      </c>
      <c r="C3102" s="2" t="s">
        <v>566</v>
      </c>
      <c r="D3102" s="2" t="s">
        <v>27</v>
      </c>
      <c r="E3102" s="2" t="s">
        <v>28</v>
      </c>
      <c r="F3102" s="2">
        <v>3028.77</v>
      </c>
      <c r="G3102" s="2">
        <v>545.17999999999995</v>
      </c>
      <c r="H3102" s="2">
        <v>2483.59</v>
      </c>
      <c r="I3102" s="2" t="s">
        <v>41</v>
      </c>
      <c r="J3102" s="4">
        <v>1.219512882561131</v>
      </c>
      <c r="K3102" t="str">
        <f>_xlfn.XLOOKUP(D3102, dim_channels!A:A, dim_channels!C:C, "Not Found")</f>
        <v>OTA</v>
      </c>
      <c r="L3102" t="str">
        <f>_xlfn.XLOOKUP(D3102, dim_channels!A:A, dim_channels!B:B, "Not Found")</f>
        <v>Expedia</v>
      </c>
      <c r="M3102">
        <f t="shared" si="192"/>
        <v>1</v>
      </c>
      <c r="N3102">
        <f t="shared" si="193"/>
        <v>0</v>
      </c>
      <c r="O3102">
        <f t="shared" si="194"/>
        <v>0</v>
      </c>
      <c r="P3102">
        <f t="shared" si="195"/>
        <v>0</v>
      </c>
    </row>
    <row r="3103" spans="1:16" x14ac:dyDescent="0.2">
      <c r="A3103" s="3" t="s">
        <v>3539</v>
      </c>
      <c r="B3103" s="3" t="s">
        <v>781</v>
      </c>
      <c r="C3103" s="3" t="s">
        <v>666</v>
      </c>
      <c r="D3103" s="3" t="s">
        <v>169</v>
      </c>
      <c r="E3103" s="3" t="s">
        <v>34</v>
      </c>
      <c r="F3103" s="3">
        <v>6438.77</v>
      </c>
      <c r="G3103" s="3">
        <v>1287.75</v>
      </c>
      <c r="H3103" s="3">
        <v>5151.0200000000004</v>
      </c>
      <c r="I3103" s="3" t="s">
        <v>29</v>
      </c>
      <c r="J3103" s="5">
        <v>1.2499990293184651</v>
      </c>
      <c r="K3103" t="str">
        <f>_xlfn.XLOOKUP(D3103, dim_channels!A:A, dim_channels!C:C, "Not Found")</f>
        <v>GDS</v>
      </c>
      <c r="L3103" t="str">
        <f>_xlfn.XLOOKUP(D3103, dim_channels!A:A, dim_channels!B:B, "Not Found")</f>
        <v>GDS (Amadeus)</v>
      </c>
      <c r="M3103">
        <f t="shared" si="192"/>
        <v>0</v>
      </c>
      <c r="N3103">
        <f t="shared" si="193"/>
        <v>1</v>
      </c>
      <c r="O3103">
        <f t="shared" si="194"/>
        <v>5151.0200000000004</v>
      </c>
      <c r="P3103">
        <f t="shared" si="195"/>
        <v>6438.77</v>
      </c>
    </row>
    <row r="3104" spans="1:16" x14ac:dyDescent="0.2">
      <c r="A3104" s="2" t="s">
        <v>3540</v>
      </c>
      <c r="B3104" s="2" t="s">
        <v>553</v>
      </c>
      <c r="C3104" s="2" t="s">
        <v>423</v>
      </c>
      <c r="D3104" s="2" t="s">
        <v>206</v>
      </c>
      <c r="E3104" s="2" t="s">
        <v>207</v>
      </c>
      <c r="F3104" s="2">
        <v>4773.49</v>
      </c>
      <c r="G3104" s="2">
        <v>0</v>
      </c>
      <c r="H3104" s="2">
        <v>4773.49</v>
      </c>
      <c r="I3104" s="2" t="s">
        <v>29</v>
      </c>
      <c r="J3104" s="4">
        <v>1</v>
      </c>
      <c r="K3104" t="str">
        <f>_xlfn.XLOOKUP(D3104, dim_channels!A:A, dim_channels!C:C, "Not Found")</f>
        <v>Direct</v>
      </c>
      <c r="L3104" t="str">
        <f>_xlfn.XLOOKUP(D3104, dim_channels!A:A, dim_channels!B:B, "Not Found")</f>
        <v>Walk-in</v>
      </c>
      <c r="M3104">
        <f t="shared" si="192"/>
        <v>0</v>
      </c>
      <c r="N3104">
        <f t="shared" si="193"/>
        <v>1</v>
      </c>
      <c r="O3104">
        <f t="shared" si="194"/>
        <v>4773.49</v>
      </c>
      <c r="P3104">
        <f t="shared" si="195"/>
        <v>4773.49</v>
      </c>
    </row>
    <row r="3105" spans="1:16" x14ac:dyDescent="0.2">
      <c r="A3105" s="3" t="s">
        <v>3541</v>
      </c>
      <c r="B3105" s="3" t="s">
        <v>866</v>
      </c>
      <c r="C3105" s="3" t="s">
        <v>121</v>
      </c>
      <c r="D3105" s="3" t="s">
        <v>27</v>
      </c>
      <c r="E3105" s="3" t="s">
        <v>28</v>
      </c>
      <c r="F3105" s="3">
        <v>2382.35</v>
      </c>
      <c r="G3105" s="3">
        <v>428.82</v>
      </c>
      <c r="H3105" s="3">
        <v>1953.53</v>
      </c>
      <c r="I3105" s="3" t="s">
        <v>41</v>
      </c>
      <c r="J3105" s="5">
        <v>1.21951032233956</v>
      </c>
      <c r="K3105" t="str">
        <f>_xlfn.XLOOKUP(D3105, dim_channels!A:A, dim_channels!C:C, "Not Found")</f>
        <v>OTA</v>
      </c>
      <c r="L3105" t="str">
        <f>_xlfn.XLOOKUP(D3105, dim_channels!A:A, dim_channels!B:B, "Not Found")</f>
        <v>Expedia</v>
      </c>
      <c r="M3105">
        <f t="shared" si="192"/>
        <v>1</v>
      </c>
      <c r="N3105">
        <f t="shared" si="193"/>
        <v>0</v>
      </c>
      <c r="O3105">
        <f t="shared" si="194"/>
        <v>0</v>
      </c>
      <c r="P3105">
        <f t="shared" si="195"/>
        <v>0</v>
      </c>
    </row>
    <row r="3106" spans="1:16" x14ac:dyDescent="0.2">
      <c r="A3106" s="2" t="s">
        <v>3542</v>
      </c>
      <c r="B3106" s="2" t="s">
        <v>396</v>
      </c>
      <c r="C3106" s="2" t="s">
        <v>769</v>
      </c>
      <c r="D3106" s="2" t="s">
        <v>27</v>
      </c>
      <c r="E3106" s="2" t="s">
        <v>34</v>
      </c>
      <c r="F3106" s="2">
        <v>2973.77</v>
      </c>
      <c r="G3106" s="2">
        <v>535.28</v>
      </c>
      <c r="H3106" s="2">
        <v>2438.4899999999998</v>
      </c>
      <c r="I3106" s="2" t="s">
        <v>29</v>
      </c>
      <c r="J3106" s="4">
        <v>1.2195128952753549</v>
      </c>
      <c r="K3106" t="str">
        <f>_xlfn.XLOOKUP(D3106, dim_channels!A:A, dim_channels!C:C, "Not Found")</f>
        <v>OTA</v>
      </c>
      <c r="L3106" t="str">
        <f>_xlfn.XLOOKUP(D3106, dim_channels!A:A, dim_channels!B:B, "Not Found")</f>
        <v>Expedia</v>
      </c>
      <c r="M3106">
        <f t="shared" si="192"/>
        <v>0</v>
      </c>
      <c r="N3106">
        <f t="shared" si="193"/>
        <v>1</v>
      </c>
      <c r="O3106">
        <f t="shared" si="194"/>
        <v>2438.4899999999998</v>
      </c>
      <c r="P3106">
        <f t="shared" si="195"/>
        <v>2973.77</v>
      </c>
    </row>
    <row r="3107" spans="1:16" x14ac:dyDescent="0.2">
      <c r="A3107" s="3" t="s">
        <v>3543</v>
      </c>
      <c r="B3107" s="3" t="s">
        <v>94</v>
      </c>
      <c r="C3107" s="3" t="s">
        <v>209</v>
      </c>
      <c r="D3107" s="3" t="s">
        <v>33</v>
      </c>
      <c r="E3107" s="3" t="s">
        <v>60</v>
      </c>
      <c r="F3107" s="3">
        <v>3434.8</v>
      </c>
      <c r="G3107" s="3">
        <v>0</v>
      </c>
      <c r="H3107" s="3">
        <v>3434.8</v>
      </c>
      <c r="I3107" s="3" t="s">
        <v>41</v>
      </c>
      <c r="J3107" s="5">
        <v>1</v>
      </c>
      <c r="K3107" t="str">
        <f>_xlfn.XLOOKUP(D3107, dim_channels!A:A, dim_channels!C:C, "Not Found")</f>
        <v>OTA</v>
      </c>
      <c r="L3107" t="str">
        <f>_xlfn.XLOOKUP(D3107, dim_channels!A:A, dim_channels!B:B, "Not Found")</f>
        <v>Booking.com</v>
      </c>
      <c r="M3107">
        <f t="shared" si="192"/>
        <v>1</v>
      </c>
      <c r="N3107">
        <f t="shared" si="193"/>
        <v>0</v>
      </c>
      <c r="O3107">
        <f t="shared" si="194"/>
        <v>0</v>
      </c>
      <c r="P3107">
        <f t="shared" si="195"/>
        <v>0</v>
      </c>
    </row>
    <row r="3108" spans="1:16" x14ac:dyDescent="0.2">
      <c r="A3108" s="2" t="s">
        <v>3544</v>
      </c>
      <c r="B3108" s="2" t="s">
        <v>253</v>
      </c>
      <c r="C3108" s="2" t="s">
        <v>81</v>
      </c>
      <c r="D3108" s="2" t="s">
        <v>33</v>
      </c>
      <c r="E3108" s="2" t="s">
        <v>60</v>
      </c>
      <c r="F3108" s="2">
        <v>8622.4</v>
      </c>
      <c r="G3108" s="2">
        <v>0</v>
      </c>
      <c r="H3108" s="2">
        <v>8622.4</v>
      </c>
      <c r="I3108" s="2" t="s">
        <v>29</v>
      </c>
      <c r="J3108" s="4">
        <v>1</v>
      </c>
      <c r="K3108" t="str">
        <f>_xlfn.XLOOKUP(D3108, dim_channels!A:A, dim_channels!C:C, "Not Found")</f>
        <v>OTA</v>
      </c>
      <c r="L3108" t="str">
        <f>_xlfn.XLOOKUP(D3108, dim_channels!A:A, dim_channels!B:B, "Not Found")</f>
        <v>Booking.com</v>
      </c>
      <c r="M3108">
        <f t="shared" si="192"/>
        <v>0</v>
      </c>
      <c r="N3108">
        <f t="shared" si="193"/>
        <v>1</v>
      </c>
      <c r="O3108">
        <f t="shared" si="194"/>
        <v>8622.4</v>
      </c>
      <c r="P3108">
        <f t="shared" si="195"/>
        <v>8622.4</v>
      </c>
    </row>
    <row r="3109" spans="1:16" x14ac:dyDescent="0.2">
      <c r="A3109" s="3" t="s">
        <v>3545</v>
      </c>
      <c r="B3109" s="3" t="s">
        <v>1275</v>
      </c>
      <c r="C3109" s="3" t="s">
        <v>326</v>
      </c>
      <c r="D3109" s="3" t="s">
        <v>33</v>
      </c>
      <c r="E3109" s="3" t="s">
        <v>34</v>
      </c>
      <c r="F3109" s="3">
        <v>2681.7</v>
      </c>
      <c r="G3109" s="3">
        <v>402.25</v>
      </c>
      <c r="H3109" s="3">
        <v>2279.4499999999998</v>
      </c>
      <c r="I3109" s="3" t="s">
        <v>29</v>
      </c>
      <c r="J3109" s="5">
        <v>1.17646800763342</v>
      </c>
      <c r="K3109" t="str">
        <f>_xlfn.XLOOKUP(D3109, dim_channels!A:A, dim_channels!C:C, "Not Found")</f>
        <v>OTA</v>
      </c>
      <c r="L3109" t="str">
        <f>_xlfn.XLOOKUP(D3109, dim_channels!A:A, dim_channels!B:B, "Not Found")</f>
        <v>Booking.com</v>
      </c>
      <c r="M3109">
        <f t="shared" si="192"/>
        <v>0</v>
      </c>
      <c r="N3109">
        <f t="shared" si="193"/>
        <v>1</v>
      </c>
      <c r="O3109">
        <f t="shared" si="194"/>
        <v>2279.4499999999998</v>
      </c>
      <c r="P3109">
        <f t="shared" si="195"/>
        <v>2681.7</v>
      </c>
    </row>
    <row r="3110" spans="1:16" x14ac:dyDescent="0.2">
      <c r="A3110" s="2" t="s">
        <v>3546</v>
      </c>
      <c r="B3110" s="2" t="s">
        <v>329</v>
      </c>
      <c r="C3110" s="2" t="s">
        <v>722</v>
      </c>
      <c r="D3110" s="2" t="s">
        <v>114</v>
      </c>
      <c r="E3110" s="2" t="s">
        <v>46</v>
      </c>
      <c r="F3110" s="2">
        <v>9962.44</v>
      </c>
      <c r="G3110" s="2">
        <v>996.24</v>
      </c>
      <c r="H3110" s="2">
        <v>8966.2000000000007</v>
      </c>
      <c r="I3110" s="2" t="s">
        <v>29</v>
      </c>
      <c r="J3110" s="4">
        <v>1.111110615422364</v>
      </c>
      <c r="K3110" t="str">
        <f>_xlfn.XLOOKUP(D3110, dim_channels!A:A, dim_channels!C:C, "Not Found")</f>
        <v>Offline</v>
      </c>
      <c r="L3110" t="str">
        <f>_xlfn.XLOOKUP(D3110, dim_channels!A:A, dim_channels!B:B, "Not Found")</f>
        <v>Travel Agency</v>
      </c>
      <c r="M3110">
        <f t="shared" si="192"/>
        <v>0</v>
      </c>
      <c r="N3110">
        <f t="shared" si="193"/>
        <v>1</v>
      </c>
      <c r="O3110">
        <f t="shared" si="194"/>
        <v>8966.2000000000007</v>
      </c>
      <c r="P3110">
        <f t="shared" si="195"/>
        <v>9962.44</v>
      </c>
    </row>
    <row r="3111" spans="1:16" x14ac:dyDescent="0.2">
      <c r="A3111" s="3" t="s">
        <v>3547</v>
      </c>
      <c r="B3111" s="3" t="s">
        <v>315</v>
      </c>
      <c r="C3111" s="3" t="s">
        <v>264</v>
      </c>
      <c r="D3111" s="3" t="s">
        <v>64</v>
      </c>
      <c r="E3111" s="3" t="s">
        <v>28</v>
      </c>
      <c r="F3111" s="3">
        <v>9572.02</v>
      </c>
      <c r="G3111" s="3">
        <v>0</v>
      </c>
      <c r="H3111" s="3">
        <v>9572.02</v>
      </c>
      <c r="I3111" s="3" t="s">
        <v>41</v>
      </c>
      <c r="J3111" s="5">
        <v>1</v>
      </c>
      <c r="K3111" t="str">
        <f>_xlfn.XLOOKUP(D3111, dim_channels!A:A, dim_channels!C:C, "Not Found")</f>
        <v>Direct</v>
      </c>
      <c r="L3111" t="str">
        <f>_xlfn.XLOOKUP(D3111, dim_channels!A:A, dim_channels!B:B, "Not Found")</f>
        <v>Direct Website</v>
      </c>
      <c r="M3111">
        <f t="shared" si="192"/>
        <v>1</v>
      </c>
      <c r="N3111">
        <f t="shared" si="193"/>
        <v>0</v>
      </c>
      <c r="O3111">
        <f t="shared" si="194"/>
        <v>0</v>
      </c>
      <c r="P3111">
        <f t="shared" si="195"/>
        <v>0</v>
      </c>
    </row>
    <row r="3112" spans="1:16" x14ac:dyDescent="0.2">
      <c r="A3112" s="2" t="s">
        <v>3548</v>
      </c>
      <c r="B3112" s="2" t="s">
        <v>184</v>
      </c>
      <c r="C3112" s="2" t="s">
        <v>708</v>
      </c>
      <c r="D3112" s="2" t="s">
        <v>169</v>
      </c>
      <c r="E3112" s="2" t="s">
        <v>46</v>
      </c>
      <c r="F3112" s="2">
        <v>3829.72</v>
      </c>
      <c r="G3112" s="2">
        <v>765.94</v>
      </c>
      <c r="H3112" s="2">
        <v>3063.78</v>
      </c>
      <c r="I3112" s="2" t="s">
        <v>29</v>
      </c>
      <c r="J3112" s="4">
        <v>1.2499983680290361</v>
      </c>
      <c r="K3112" t="str">
        <f>_xlfn.XLOOKUP(D3112, dim_channels!A:A, dim_channels!C:C, "Not Found")</f>
        <v>GDS</v>
      </c>
      <c r="L3112" t="str">
        <f>_xlfn.XLOOKUP(D3112, dim_channels!A:A, dim_channels!B:B, "Not Found")</f>
        <v>GDS (Amadeus)</v>
      </c>
      <c r="M3112">
        <f t="shared" si="192"/>
        <v>0</v>
      </c>
      <c r="N3112">
        <f t="shared" si="193"/>
        <v>1</v>
      </c>
      <c r="O3112">
        <f t="shared" si="194"/>
        <v>3063.78</v>
      </c>
      <c r="P3112">
        <f t="shared" si="195"/>
        <v>3829.72</v>
      </c>
    </row>
    <row r="3113" spans="1:16" x14ac:dyDescent="0.2">
      <c r="A3113" s="3" t="s">
        <v>3549</v>
      </c>
      <c r="B3113" s="3" t="s">
        <v>43</v>
      </c>
      <c r="C3113" s="3" t="s">
        <v>560</v>
      </c>
      <c r="D3113" s="3" t="s">
        <v>33</v>
      </c>
      <c r="E3113" s="3" t="s">
        <v>34</v>
      </c>
      <c r="F3113" s="3">
        <v>4782.3900000000003</v>
      </c>
      <c r="G3113" s="3">
        <v>717.36</v>
      </c>
      <c r="H3113" s="3">
        <v>4065.03</v>
      </c>
      <c r="I3113" s="3" t="s">
        <v>29</v>
      </c>
      <c r="J3113" s="5">
        <v>1.1764710223540791</v>
      </c>
      <c r="K3113" t="str">
        <f>_xlfn.XLOOKUP(D3113, dim_channels!A:A, dim_channels!C:C, "Not Found")</f>
        <v>OTA</v>
      </c>
      <c r="L3113" t="str">
        <f>_xlfn.XLOOKUP(D3113, dim_channels!A:A, dim_channels!B:B, "Not Found")</f>
        <v>Booking.com</v>
      </c>
      <c r="M3113">
        <f t="shared" si="192"/>
        <v>0</v>
      </c>
      <c r="N3113">
        <f t="shared" si="193"/>
        <v>1</v>
      </c>
      <c r="O3113">
        <f t="shared" si="194"/>
        <v>4065.03</v>
      </c>
      <c r="P3113">
        <f t="shared" si="195"/>
        <v>4782.3900000000003</v>
      </c>
    </row>
    <row r="3114" spans="1:16" x14ac:dyDescent="0.2">
      <c r="A3114" s="2" t="s">
        <v>3550</v>
      </c>
      <c r="B3114" s="2" t="s">
        <v>618</v>
      </c>
      <c r="C3114" s="2" t="s">
        <v>126</v>
      </c>
      <c r="D3114" s="2" t="s">
        <v>33</v>
      </c>
      <c r="E3114" s="2" t="s">
        <v>28</v>
      </c>
      <c r="F3114" s="2">
        <v>10066.14</v>
      </c>
      <c r="G3114" s="2">
        <v>1509.92</v>
      </c>
      <c r="H3114" s="2">
        <v>8556.2199999999993</v>
      </c>
      <c r="I3114" s="2" t="s">
        <v>29</v>
      </c>
      <c r="J3114" s="4">
        <v>1.176470450736423</v>
      </c>
      <c r="K3114" t="str">
        <f>_xlfn.XLOOKUP(D3114, dim_channels!A:A, dim_channels!C:C, "Not Found")</f>
        <v>OTA</v>
      </c>
      <c r="L3114" t="str">
        <f>_xlfn.XLOOKUP(D3114, dim_channels!A:A, dim_channels!B:B, "Not Found")</f>
        <v>Booking.com</v>
      </c>
      <c r="M3114">
        <f t="shared" si="192"/>
        <v>0</v>
      </c>
      <c r="N3114">
        <f t="shared" si="193"/>
        <v>1</v>
      </c>
      <c r="O3114">
        <f t="shared" si="194"/>
        <v>8556.2199999999993</v>
      </c>
      <c r="P3114">
        <f t="shared" si="195"/>
        <v>10066.14</v>
      </c>
    </row>
    <row r="3115" spans="1:16" x14ac:dyDescent="0.2">
      <c r="A3115" s="3" t="s">
        <v>3551</v>
      </c>
      <c r="B3115" s="3" t="s">
        <v>98</v>
      </c>
      <c r="C3115" s="3" t="s">
        <v>1179</v>
      </c>
      <c r="D3115" s="3" t="s">
        <v>33</v>
      </c>
      <c r="E3115" s="3" t="s">
        <v>60</v>
      </c>
      <c r="F3115" s="3">
        <v>9444.9599999999991</v>
      </c>
      <c r="G3115" s="3">
        <v>0</v>
      </c>
      <c r="H3115" s="3">
        <v>9444.9599999999991</v>
      </c>
      <c r="I3115" s="3" t="s">
        <v>29</v>
      </c>
      <c r="J3115" s="5">
        <v>1</v>
      </c>
      <c r="K3115" t="str">
        <f>_xlfn.XLOOKUP(D3115, dim_channels!A:A, dim_channels!C:C, "Not Found")</f>
        <v>OTA</v>
      </c>
      <c r="L3115" t="str">
        <f>_xlfn.XLOOKUP(D3115, dim_channels!A:A, dim_channels!B:B, "Not Found")</f>
        <v>Booking.com</v>
      </c>
      <c r="M3115">
        <f t="shared" si="192"/>
        <v>0</v>
      </c>
      <c r="N3115">
        <f t="shared" si="193"/>
        <v>1</v>
      </c>
      <c r="O3115">
        <f t="shared" si="194"/>
        <v>9444.9599999999991</v>
      </c>
      <c r="P3115">
        <f t="shared" si="195"/>
        <v>9444.9599999999991</v>
      </c>
    </row>
    <row r="3116" spans="1:16" x14ac:dyDescent="0.2">
      <c r="A3116" s="2" t="s">
        <v>3552</v>
      </c>
      <c r="B3116" s="2" t="s">
        <v>971</v>
      </c>
      <c r="C3116" s="2" t="s">
        <v>360</v>
      </c>
      <c r="D3116" s="2" t="s">
        <v>114</v>
      </c>
      <c r="E3116" s="2" t="s">
        <v>46</v>
      </c>
      <c r="F3116" s="2">
        <v>6689.39</v>
      </c>
      <c r="G3116" s="2">
        <v>668.94</v>
      </c>
      <c r="H3116" s="2">
        <v>6020.45</v>
      </c>
      <c r="I3116" s="2" t="s">
        <v>41</v>
      </c>
      <c r="J3116" s="4">
        <v>1.111111295667268</v>
      </c>
      <c r="K3116" t="str">
        <f>_xlfn.XLOOKUP(D3116, dim_channels!A:A, dim_channels!C:C, "Not Found")</f>
        <v>Offline</v>
      </c>
      <c r="L3116" t="str">
        <f>_xlfn.XLOOKUP(D3116, dim_channels!A:A, dim_channels!B:B, "Not Found")</f>
        <v>Travel Agency</v>
      </c>
      <c r="M3116">
        <f t="shared" si="192"/>
        <v>1</v>
      </c>
      <c r="N3116">
        <f t="shared" si="193"/>
        <v>0</v>
      </c>
      <c r="O3116">
        <f t="shared" si="194"/>
        <v>0</v>
      </c>
      <c r="P3116">
        <f t="shared" si="195"/>
        <v>0</v>
      </c>
    </row>
    <row r="3117" spans="1:16" x14ac:dyDescent="0.2">
      <c r="A3117" s="3" t="s">
        <v>3553</v>
      </c>
      <c r="B3117" s="3" t="s">
        <v>133</v>
      </c>
      <c r="C3117" s="3" t="s">
        <v>562</v>
      </c>
      <c r="D3117" s="3" t="s">
        <v>45</v>
      </c>
      <c r="E3117" s="3" t="s">
        <v>89</v>
      </c>
      <c r="F3117" s="3">
        <v>5769.68</v>
      </c>
      <c r="G3117" s="3">
        <v>0</v>
      </c>
      <c r="H3117" s="3">
        <v>5769.68</v>
      </c>
      <c r="I3117" s="3" t="s">
        <v>29</v>
      </c>
      <c r="J3117" s="5">
        <v>1</v>
      </c>
      <c r="K3117" t="str">
        <f>_xlfn.XLOOKUP(D3117, dim_channels!A:A, dim_channels!C:C, "Not Found")</f>
        <v>Corporate</v>
      </c>
      <c r="L3117" t="str">
        <f>_xlfn.XLOOKUP(D3117, dim_channels!A:A, dim_channels!B:B, "Not Found")</f>
        <v>Corporate Direct</v>
      </c>
      <c r="M3117">
        <f t="shared" si="192"/>
        <v>0</v>
      </c>
      <c r="N3117">
        <f t="shared" si="193"/>
        <v>1</v>
      </c>
      <c r="O3117">
        <f t="shared" si="194"/>
        <v>5769.68</v>
      </c>
      <c r="P3117">
        <f t="shared" si="195"/>
        <v>5769.68</v>
      </c>
    </row>
    <row r="3118" spans="1:16" x14ac:dyDescent="0.2">
      <c r="A3118" s="2" t="s">
        <v>3554</v>
      </c>
      <c r="B3118" s="2" t="s">
        <v>567</v>
      </c>
      <c r="C3118" s="2" t="s">
        <v>702</v>
      </c>
      <c r="D3118" s="2" t="s">
        <v>45</v>
      </c>
      <c r="E3118" s="2" t="s">
        <v>89</v>
      </c>
      <c r="F3118" s="2">
        <v>5213.34</v>
      </c>
      <c r="G3118" s="2">
        <v>0</v>
      </c>
      <c r="H3118" s="2">
        <v>5213.34</v>
      </c>
      <c r="I3118" s="2" t="s">
        <v>29</v>
      </c>
      <c r="J3118" s="4">
        <v>1</v>
      </c>
      <c r="K3118" t="str">
        <f>_xlfn.XLOOKUP(D3118, dim_channels!A:A, dim_channels!C:C, "Not Found")</f>
        <v>Corporate</v>
      </c>
      <c r="L3118" t="str">
        <f>_xlfn.XLOOKUP(D3118, dim_channels!A:A, dim_channels!B:B, "Not Found")</f>
        <v>Corporate Direct</v>
      </c>
      <c r="M3118">
        <f t="shared" si="192"/>
        <v>0</v>
      </c>
      <c r="N3118">
        <f t="shared" si="193"/>
        <v>1</v>
      </c>
      <c r="O3118">
        <f t="shared" si="194"/>
        <v>5213.34</v>
      </c>
      <c r="P3118">
        <f t="shared" si="195"/>
        <v>5213.34</v>
      </c>
    </row>
    <row r="3119" spans="1:16" x14ac:dyDescent="0.2">
      <c r="A3119" s="3" t="s">
        <v>3555</v>
      </c>
      <c r="B3119" s="3" t="s">
        <v>107</v>
      </c>
      <c r="C3119" s="3" t="s">
        <v>120</v>
      </c>
      <c r="D3119" s="3" t="s">
        <v>27</v>
      </c>
      <c r="E3119" s="3" t="s">
        <v>28</v>
      </c>
      <c r="F3119" s="3">
        <v>3155.17</v>
      </c>
      <c r="G3119" s="3">
        <v>567.92999999999995</v>
      </c>
      <c r="H3119" s="3">
        <v>2587.2399999999998</v>
      </c>
      <c r="I3119" s="3" t="s">
        <v>56</v>
      </c>
      <c r="J3119" s="5">
        <v>1.2195119123080971</v>
      </c>
      <c r="K3119" t="str">
        <f>_xlfn.XLOOKUP(D3119, dim_channels!A:A, dim_channels!C:C, "Not Found")</f>
        <v>OTA</v>
      </c>
      <c r="L3119" t="str">
        <f>_xlfn.XLOOKUP(D3119, dim_channels!A:A, dim_channels!B:B, "Not Found")</f>
        <v>Expedia</v>
      </c>
      <c r="M3119">
        <f t="shared" si="192"/>
        <v>0</v>
      </c>
      <c r="N3119">
        <f t="shared" si="193"/>
        <v>0</v>
      </c>
      <c r="O3119">
        <f t="shared" si="194"/>
        <v>0</v>
      </c>
      <c r="P3119">
        <f t="shared" si="195"/>
        <v>0</v>
      </c>
    </row>
    <row r="3120" spans="1:16" x14ac:dyDescent="0.2">
      <c r="A3120" s="2" t="s">
        <v>3556</v>
      </c>
      <c r="B3120" s="2" t="s">
        <v>1035</v>
      </c>
      <c r="C3120" s="2" t="s">
        <v>1035</v>
      </c>
      <c r="D3120" s="2" t="s">
        <v>45</v>
      </c>
      <c r="E3120" s="2" t="s">
        <v>46</v>
      </c>
      <c r="F3120" s="2">
        <v>4925.0600000000004</v>
      </c>
      <c r="G3120" s="2">
        <v>246.25</v>
      </c>
      <c r="H3120" s="2">
        <v>4678.8100000000004</v>
      </c>
      <c r="I3120" s="2" t="s">
        <v>29</v>
      </c>
      <c r="J3120" s="4">
        <v>1.0526309040119179</v>
      </c>
      <c r="K3120" t="str">
        <f>_xlfn.XLOOKUP(D3120, dim_channels!A:A, dim_channels!C:C, "Not Found")</f>
        <v>Corporate</v>
      </c>
      <c r="L3120" t="str">
        <f>_xlfn.XLOOKUP(D3120, dim_channels!A:A, dim_channels!B:B, "Not Found")</f>
        <v>Corporate Direct</v>
      </c>
      <c r="M3120">
        <f t="shared" si="192"/>
        <v>0</v>
      </c>
      <c r="N3120">
        <f t="shared" si="193"/>
        <v>1</v>
      </c>
      <c r="O3120">
        <f t="shared" si="194"/>
        <v>4678.8100000000004</v>
      </c>
      <c r="P3120">
        <f t="shared" si="195"/>
        <v>4925.0600000000004</v>
      </c>
    </row>
    <row r="3121" spans="1:16" x14ac:dyDescent="0.2">
      <c r="A3121" s="3" t="s">
        <v>3557</v>
      </c>
      <c r="B3121" s="3" t="s">
        <v>589</v>
      </c>
      <c r="C3121" s="3" t="s">
        <v>603</v>
      </c>
      <c r="D3121" s="3" t="s">
        <v>114</v>
      </c>
      <c r="E3121" s="3" t="s">
        <v>115</v>
      </c>
      <c r="F3121" s="3">
        <v>10569.6</v>
      </c>
      <c r="G3121" s="3">
        <v>1056.96</v>
      </c>
      <c r="H3121" s="3">
        <v>9512.64</v>
      </c>
      <c r="I3121" s="3" t="s">
        <v>41</v>
      </c>
      <c r="J3121" s="5">
        <v>1.1111111111111109</v>
      </c>
      <c r="K3121" t="str">
        <f>_xlfn.XLOOKUP(D3121, dim_channels!A:A, dim_channels!C:C, "Not Found")</f>
        <v>Offline</v>
      </c>
      <c r="L3121" t="str">
        <f>_xlfn.XLOOKUP(D3121, dim_channels!A:A, dim_channels!B:B, "Not Found")</f>
        <v>Travel Agency</v>
      </c>
      <c r="M3121">
        <f t="shared" si="192"/>
        <v>1</v>
      </c>
      <c r="N3121">
        <f t="shared" si="193"/>
        <v>0</v>
      </c>
      <c r="O3121">
        <f t="shared" si="194"/>
        <v>0</v>
      </c>
      <c r="P3121">
        <f t="shared" si="195"/>
        <v>0</v>
      </c>
    </row>
    <row r="3122" spans="1:16" x14ac:dyDescent="0.2">
      <c r="A3122" s="2" t="s">
        <v>3558</v>
      </c>
      <c r="B3122" s="2" t="s">
        <v>573</v>
      </c>
      <c r="C3122" s="2" t="s">
        <v>566</v>
      </c>
      <c r="D3122" s="2" t="s">
        <v>64</v>
      </c>
      <c r="E3122" s="2" t="s">
        <v>28</v>
      </c>
      <c r="F3122" s="2">
        <v>6852.35</v>
      </c>
      <c r="G3122" s="2">
        <v>0</v>
      </c>
      <c r="H3122" s="2">
        <v>6852.35</v>
      </c>
      <c r="I3122" s="2" t="s">
        <v>29</v>
      </c>
      <c r="J3122" s="4">
        <v>1</v>
      </c>
      <c r="K3122" t="str">
        <f>_xlfn.XLOOKUP(D3122, dim_channels!A:A, dim_channels!C:C, "Not Found")</f>
        <v>Direct</v>
      </c>
      <c r="L3122" t="str">
        <f>_xlfn.XLOOKUP(D3122, dim_channels!A:A, dim_channels!B:B, "Not Found")</f>
        <v>Direct Website</v>
      </c>
      <c r="M3122">
        <f t="shared" si="192"/>
        <v>0</v>
      </c>
      <c r="N3122">
        <f t="shared" si="193"/>
        <v>1</v>
      </c>
      <c r="O3122">
        <f t="shared" si="194"/>
        <v>6852.35</v>
      </c>
      <c r="P3122">
        <f t="shared" si="195"/>
        <v>6852.35</v>
      </c>
    </row>
    <row r="3123" spans="1:16" x14ac:dyDescent="0.2">
      <c r="A3123" s="3" t="s">
        <v>3559</v>
      </c>
      <c r="B3123" s="3" t="s">
        <v>58</v>
      </c>
      <c r="C3123" s="3" t="s">
        <v>121</v>
      </c>
      <c r="D3123" s="3" t="s">
        <v>114</v>
      </c>
      <c r="E3123" s="3" t="s">
        <v>115</v>
      </c>
      <c r="F3123" s="3">
        <v>2703.29</v>
      </c>
      <c r="G3123" s="3">
        <v>270.33</v>
      </c>
      <c r="H3123" s="3">
        <v>2432.96</v>
      </c>
      <c r="I3123" s="3" t="s">
        <v>41</v>
      </c>
      <c r="J3123" s="5">
        <v>1.111111567802183</v>
      </c>
      <c r="K3123" t="str">
        <f>_xlfn.XLOOKUP(D3123, dim_channels!A:A, dim_channels!C:C, "Not Found")</f>
        <v>Offline</v>
      </c>
      <c r="L3123" t="str">
        <f>_xlfn.XLOOKUP(D3123, dim_channels!A:A, dim_channels!B:B, "Not Found")</f>
        <v>Travel Agency</v>
      </c>
      <c r="M3123">
        <f t="shared" si="192"/>
        <v>1</v>
      </c>
      <c r="N3123">
        <f t="shared" si="193"/>
        <v>0</v>
      </c>
      <c r="O3123">
        <f t="shared" si="194"/>
        <v>0</v>
      </c>
      <c r="P3123">
        <f t="shared" si="195"/>
        <v>0</v>
      </c>
    </row>
    <row r="3124" spans="1:16" x14ac:dyDescent="0.2">
      <c r="A3124" s="2" t="s">
        <v>3560</v>
      </c>
      <c r="B3124" s="2" t="s">
        <v>202</v>
      </c>
      <c r="C3124" s="2" t="s">
        <v>460</v>
      </c>
      <c r="D3124" s="2" t="s">
        <v>52</v>
      </c>
      <c r="E3124" s="2" t="s">
        <v>34</v>
      </c>
      <c r="F3124" s="2">
        <v>3241.57</v>
      </c>
      <c r="G3124" s="2">
        <v>388.99</v>
      </c>
      <c r="H3124" s="2">
        <v>2852.58</v>
      </c>
      <c r="I3124" s="2" t="s">
        <v>29</v>
      </c>
      <c r="J3124" s="4">
        <v>1.1363642737451709</v>
      </c>
      <c r="K3124" t="str">
        <f>_xlfn.XLOOKUP(D3124, dim_channels!A:A, dim_channels!C:C, "Not Found")</f>
        <v>OTA</v>
      </c>
      <c r="L3124" t="str">
        <f>_xlfn.XLOOKUP(D3124, dim_channels!A:A, dim_channels!B:B, "Not Found")</f>
        <v>Agoda</v>
      </c>
      <c r="M3124">
        <f t="shared" si="192"/>
        <v>0</v>
      </c>
      <c r="N3124">
        <f t="shared" si="193"/>
        <v>1</v>
      </c>
      <c r="O3124">
        <f t="shared" si="194"/>
        <v>2852.58</v>
      </c>
      <c r="P3124">
        <f t="shared" si="195"/>
        <v>3241.57</v>
      </c>
    </row>
    <row r="3125" spans="1:16" x14ac:dyDescent="0.2">
      <c r="A3125" s="3" t="s">
        <v>3561</v>
      </c>
      <c r="B3125" s="3" t="s">
        <v>608</v>
      </c>
      <c r="C3125" s="3" t="s">
        <v>79</v>
      </c>
      <c r="D3125" s="3" t="s">
        <v>52</v>
      </c>
      <c r="E3125" s="3" t="s">
        <v>34</v>
      </c>
      <c r="F3125" s="3">
        <v>2557.2600000000002</v>
      </c>
      <c r="G3125" s="3">
        <v>306.87</v>
      </c>
      <c r="H3125" s="3">
        <v>2250.39</v>
      </c>
      <c r="I3125" s="3" t="s">
        <v>29</v>
      </c>
      <c r="J3125" s="5">
        <v>1.136363030408063</v>
      </c>
      <c r="K3125" t="str">
        <f>_xlfn.XLOOKUP(D3125, dim_channels!A:A, dim_channels!C:C, "Not Found")</f>
        <v>OTA</v>
      </c>
      <c r="L3125" t="str">
        <f>_xlfn.XLOOKUP(D3125, dim_channels!A:A, dim_channels!B:B, "Not Found")</f>
        <v>Agoda</v>
      </c>
      <c r="M3125">
        <f t="shared" si="192"/>
        <v>0</v>
      </c>
      <c r="N3125">
        <f t="shared" si="193"/>
        <v>1</v>
      </c>
      <c r="O3125">
        <f t="shared" si="194"/>
        <v>2250.39</v>
      </c>
      <c r="P3125">
        <f t="shared" si="195"/>
        <v>2557.2600000000002</v>
      </c>
    </row>
    <row r="3126" spans="1:16" x14ac:dyDescent="0.2">
      <c r="A3126" s="2" t="s">
        <v>3562</v>
      </c>
      <c r="B3126" s="2" t="s">
        <v>158</v>
      </c>
      <c r="C3126" s="2" t="s">
        <v>26</v>
      </c>
      <c r="D3126" s="2" t="s">
        <v>52</v>
      </c>
      <c r="E3126" s="2" t="s">
        <v>34</v>
      </c>
      <c r="F3126" s="2">
        <v>2470.5500000000002</v>
      </c>
      <c r="G3126" s="2">
        <v>296.47000000000003</v>
      </c>
      <c r="H3126" s="2">
        <v>2174.08</v>
      </c>
      <c r="I3126" s="2" t="s">
        <v>29</v>
      </c>
      <c r="J3126" s="4">
        <v>1.1363657271121581</v>
      </c>
      <c r="K3126" t="str">
        <f>_xlfn.XLOOKUP(D3126, dim_channels!A:A, dim_channels!C:C, "Not Found")</f>
        <v>OTA</v>
      </c>
      <c r="L3126" t="str">
        <f>_xlfn.XLOOKUP(D3126, dim_channels!A:A, dim_channels!B:B, "Not Found")</f>
        <v>Agoda</v>
      </c>
      <c r="M3126">
        <f t="shared" si="192"/>
        <v>0</v>
      </c>
      <c r="N3126">
        <f t="shared" si="193"/>
        <v>1</v>
      </c>
      <c r="O3126">
        <f t="shared" si="194"/>
        <v>2174.08</v>
      </c>
      <c r="P3126">
        <f t="shared" si="195"/>
        <v>2470.5500000000002</v>
      </c>
    </row>
    <row r="3127" spans="1:16" x14ac:dyDescent="0.2">
      <c r="A3127" s="3" t="s">
        <v>3563</v>
      </c>
      <c r="B3127" s="3" t="s">
        <v>386</v>
      </c>
      <c r="C3127" s="3" t="s">
        <v>708</v>
      </c>
      <c r="D3127" s="3" t="s">
        <v>64</v>
      </c>
      <c r="E3127" s="3" t="s">
        <v>28</v>
      </c>
      <c r="F3127" s="3">
        <v>15295.84</v>
      </c>
      <c r="G3127" s="3">
        <v>0</v>
      </c>
      <c r="H3127" s="3">
        <v>15295.84</v>
      </c>
      <c r="I3127" s="3" t="s">
        <v>29</v>
      </c>
      <c r="J3127" s="5">
        <v>1</v>
      </c>
      <c r="K3127" t="str">
        <f>_xlfn.XLOOKUP(D3127, dim_channels!A:A, dim_channels!C:C, "Not Found")</f>
        <v>Direct</v>
      </c>
      <c r="L3127" t="str">
        <f>_xlfn.XLOOKUP(D3127, dim_channels!A:A, dim_channels!B:B, "Not Found")</f>
        <v>Direct Website</v>
      </c>
      <c r="M3127">
        <f t="shared" si="192"/>
        <v>0</v>
      </c>
      <c r="N3127">
        <f t="shared" si="193"/>
        <v>1</v>
      </c>
      <c r="O3127">
        <f t="shared" si="194"/>
        <v>15295.84</v>
      </c>
      <c r="P3127">
        <f t="shared" si="195"/>
        <v>15295.84</v>
      </c>
    </row>
    <row r="3128" spans="1:16" x14ac:dyDescent="0.2">
      <c r="A3128" s="2" t="s">
        <v>3564</v>
      </c>
      <c r="B3128" s="2" t="s">
        <v>1101</v>
      </c>
      <c r="C3128" s="2" t="s">
        <v>357</v>
      </c>
      <c r="D3128" s="2" t="s">
        <v>64</v>
      </c>
      <c r="E3128" s="2" t="s">
        <v>115</v>
      </c>
      <c r="F3128" s="2">
        <v>5207.2700000000004</v>
      </c>
      <c r="G3128" s="2">
        <v>0</v>
      </c>
      <c r="H3128" s="2">
        <v>5207.2700000000004</v>
      </c>
      <c r="I3128" s="2" t="s">
        <v>29</v>
      </c>
      <c r="J3128" s="4">
        <v>1</v>
      </c>
      <c r="K3128" t="str">
        <f>_xlfn.XLOOKUP(D3128, dim_channels!A:A, dim_channels!C:C, "Not Found")</f>
        <v>Direct</v>
      </c>
      <c r="L3128" t="str">
        <f>_xlfn.XLOOKUP(D3128, dim_channels!A:A, dim_channels!B:B, "Not Found")</f>
        <v>Direct Website</v>
      </c>
      <c r="M3128">
        <f t="shared" si="192"/>
        <v>0</v>
      </c>
      <c r="N3128">
        <f t="shared" si="193"/>
        <v>1</v>
      </c>
      <c r="O3128">
        <f t="shared" si="194"/>
        <v>5207.2700000000004</v>
      </c>
      <c r="P3128">
        <f t="shared" si="195"/>
        <v>5207.2700000000004</v>
      </c>
    </row>
    <row r="3129" spans="1:16" x14ac:dyDescent="0.2">
      <c r="A3129" s="3" t="s">
        <v>3565</v>
      </c>
      <c r="B3129" s="3" t="s">
        <v>401</v>
      </c>
      <c r="C3129" s="3" t="s">
        <v>725</v>
      </c>
      <c r="D3129" s="3" t="s">
        <v>64</v>
      </c>
      <c r="E3129" s="3" t="s">
        <v>34</v>
      </c>
      <c r="F3129" s="3">
        <v>5322.07</v>
      </c>
      <c r="G3129" s="3">
        <v>0</v>
      </c>
      <c r="H3129" s="3">
        <v>5322.07</v>
      </c>
      <c r="I3129" s="3" t="s">
        <v>29</v>
      </c>
      <c r="J3129" s="5">
        <v>1</v>
      </c>
      <c r="K3129" t="str">
        <f>_xlfn.XLOOKUP(D3129, dim_channels!A:A, dim_channels!C:C, "Not Found")</f>
        <v>Direct</v>
      </c>
      <c r="L3129" t="str">
        <f>_xlfn.XLOOKUP(D3129, dim_channels!A:A, dim_channels!B:B, "Not Found")</f>
        <v>Direct Website</v>
      </c>
      <c r="M3129">
        <f t="shared" si="192"/>
        <v>0</v>
      </c>
      <c r="N3129">
        <f t="shared" si="193"/>
        <v>1</v>
      </c>
      <c r="O3129">
        <f t="shared" si="194"/>
        <v>5322.07</v>
      </c>
      <c r="P3129">
        <f t="shared" si="195"/>
        <v>5322.07</v>
      </c>
    </row>
    <row r="3130" spans="1:16" x14ac:dyDescent="0.2">
      <c r="A3130" s="2" t="s">
        <v>3566</v>
      </c>
      <c r="B3130" s="2" t="s">
        <v>31</v>
      </c>
      <c r="C3130" s="2" t="s">
        <v>826</v>
      </c>
      <c r="D3130" s="2" t="s">
        <v>45</v>
      </c>
      <c r="E3130" s="2" t="s">
        <v>46</v>
      </c>
      <c r="F3130" s="2">
        <v>13172.21</v>
      </c>
      <c r="G3130" s="2">
        <v>658.61</v>
      </c>
      <c r="H3130" s="2">
        <v>12513.6</v>
      </c>
      <c r="I3130" s="2" t="s">
        <v>29</v>
      </c>
      <c r="J3130" s="4">
        <v>1.052631536887866</v>
      </c>
      <c r="K3130" t="str">
        <f>_xlfn.XLOOKUP(D3130, dim_channels!A:A, dim_channels!C:C, "Not Found")</f>
        <v>Corporate</v>
      </c>
      <c r="L3130" t="str">
        <f>_xlfn.XLOOKUP(D3130, dim_channels!A:A, dim_channels!B:B, "Not Found")</f>
        <v>Corporate Direct</v>
      </c>
      <c r="M3130">
        <f t="shared" si="192"/>
        <v>0</v>
      </c>
      <c r="N3130">
        <f t="shared" si="193"/>
        <v>1</v>
      </c>
      <c r="O3130">
        <f t="shared" si="194"/>
        <v>12513.6</v>
      </c>
      <c r="P3130">
        <f t="shared" si="195"/>
        <v>13172.21</v>
      </c>
    </row>
    <row r="3131" spans="1:16" x14ac:dyDescent="0.2">
      <c r="A3131" s="3" t="s">
        <v>3567</v>
      </c>
      <c r="B3131" s="3" t="s">
        <v>619</v>
      </c>
      <c r="C3131" s="3" t="s">
        <v>300</v>
      </c>
      <c r="D3131" s="3" t="s">
        <v>64</v>
      </c>
      <c r="E3131" s="3" t="s">
        <v>34</v>
      </c>
      <c r="F3131" s="3">
        <v>6259.27</v>
      </c>
      <c r="G3131" s="3">
        <v>0</v>
      </c>
      <c r="H3131" s="3">
        <v>6259.27</v>
      </c>
      <c r="I3131" s="3" t="s">
        <v>29</v>
      </c>
      <c r="J3131" s="5">
        <v>1</v>
      </c>
      <c r="K3131" t="str">
        <f>_xlfn.XLOOKUP(D3131, dim_channels!A:A, dim_channels!C:C, "Not Found")</f>
        <v>Direct</v>
      </c>
      <c r="L3131" t="str">
        <f>_xlfn.XLOOKUP(D3131, dim_channels!A:A, dim_channels!B:B, "Not Found")</f>
        <v>Direct Website</v>
      </c>
      <c r="M3131">
        <f t="shared" si="192"/>
        <v>0</v>
      </c>
      <c r="N3131">
        <f t="shared" si="193"/>
        <v>1</v>
      </c>
      <c r="O3131">
        <f t="shared" si="194"/>
        <v>6259.27</v>
      </c>
      <c r="P3131">
        <f t="shared" si="195"/>
        <v>6259.27</v>
      </c>
    </row>
    <row r="3132" spans="1:16" x14ac:dyDescent="0.2">
      <c r="A3132" s="2" t="s">
        <v>3568</v>
      </c>
      <c r="B3132" s="2" t="s">
        <v>534</v>
      </c>
      <c r="C3132" s="2" t="s">
        <v>846</v>
      </c>
      <c r="D3132" s="2" t="s">
        <v>33</v>
      </c>
      <c r="E3132" s="2" t="s">
        <v>28</v>
      </c>
      <c r="F3132" s="2">
        <v>15601.34</v>
      </c>
      <c r="G3132" s="2">
        <v>2340.1999999999998</v>
      </c>
      <c r="H3132" s="2">
        <v>13261.14</v>
      </c>
      <c r="I3132" s="2" t="s">
        <v>41</v>
      </c>
      <c r="J3132" s="4">
        <v>1.1764704995196491</v>
      </c>
      <c r="K3132" t="str">
        <f>_xlfn.XLOOKUP(D3132, dim_channels!A:A, dim_channels!C:C, "Not Found")</f>
        <v>OTA</v>
      </c>
      <c r="L3132" t="str">
        <f>_xlfn.XLOOKUP(D3132, dim_channels!A:A, dim_channels!B:B, "Not Found")</f>
        <v>Booking.com</v>
      </c>
      <c r="M3132">
        <f t="shared" si="192"/>
        <v>1</v>
      </c>
      <c r="N3132">
        <f t="shared" si="193"/>
        <v>0</v>
      </c>
      <c r="O3132">
        <f t="shared" si="194"/>
        <v>0</v>
      </c>
      <c r="P3132">
        <f t="shared" si="195"/>
        <v>0</v>
      </c>
    </row>
    <row r="3133" spans="1:16" x14ac:dyDescent="0.2">
      <c r="A3133" s="3" t="s">
        <v>3569</v>
      </c>
      <c r="B3133" s="3" t="s">
        <v>318</v>
      </c>
      <c r="C3133" s="3" t="s">
        <v>198</v>
      </c>
      <c r="D3133" s="3" t="s">
        <v>33</v>
      </c>
      <c r="E3133" s="3" t="s">
        <v>34</v>
      </c>
      <c r="F3133" s="3">
        <v>3065.13</v>
      </c>
      <c r="G3133" s="3">
        <v>459.77</v>
      </c>
      <c r="H3133" s="3">
        <v>2605.36</v>
      </c>
      <c r="I3133" s="3" t="s">
        <v>29</v>
      </c>
      <c r="J3133" s="5">
        <v>1.176470814014186</v>
      </c>
      <c r="K3133" t="str">
        <f>_xlfn.XLOOKUP(D3133, dim_channels!A:A, dim_channels!C:C, "Not Found")</f>
        <v>OTA</v>
      </c>
      <c r="L3133" t="str">
        <f>_xlfn.XLOOKUP(D3133, dim_channels!A:A, dim_channels!B:B, "Not Found")</f>
        <v>Booking.com</v>
      </c>
      <c r="M3133">
        <f t="shared" si="192"/>
        <v>0</v>
      </c>
      <c r="N3133">
        <f t="shared" si="193"/>
        <v>1</v>
      </c>
      <c r="O3133">
        <f t="shared" si="194"/>
        <v>2605.36</v>
      </c>
      <c r="P3133">
        <f t="shared" si="195"/>
        <v>3065.13</v>
      </c>
    </row>
    <row r="3134" spans="1:16" x14ac:dyDescent="0.2">
      <c r="A3134" s="2" t="s">
        <v>3570</v>
      </c>
      <c r="B3134" s="2" t="s">
        <v>492</v>
      </c>
      <c r="C3134" s="2" t="s">
        <v>2359</v>
      </c>
      <c r="D3134" s="2" t="s">
        <v>52</v>
      </c>
      <c r="E3134" s="2" t="s">
        <v>60</v>
      </c>
      <c r="F3134" s="2">
        <v>3054.93</v>
      </c>
      <c r="G3134" s="2">
        <v>0</v>
      </c>
      <c r="H3134" s="2">
        <v>3054.93</v>
      </c>
      <c r="I3134" s="2" t="s">
        <v>41</v>
      </c>
      <c r="J3134" s="4">
        <v>1</v>
      </c>
      <c r="K3134" t="str">
        <f>_xlfn.XLOOKUP(D3134, dim_channels!A:A, dim_channels!C:C, "Not Found")</f>
        <v>OTA</v>
      </c>
      <c r="L3134" t="str">
        <f>_xlfn.XLOOKUP(D3134, dim_channels!A:A, dim_channels!B:B, "Not Found")</f>
        <v>Agoda</v>
      </c>
      <c r="M3134">
        <f t="shared" si="192"/>
        <v>1</v>
      </c>
      <c r="N3134">
        <f t="shared" si="193"/>
        <v>0</v>
      </c>
      <c r="O3134">
        <f t="shared" si="194"/>
        <v>0</v>
      </c>
      <c r="P3134">
        <f t="shared" si="195"/>
        <v>0</v>
      </c>
    </row>
    <row r="3135" spans="1:16" x14ac:dyDescent="0.2">
      <c r="A3135" s="3" t="s">
        <v>3571</v>
      </c>
      <c r="B3135" s="3" t="s">
        <v>126</v>
      </c>
      <c r="C3135" s="3" t="s">
        <v>26</v>
      </c>
      <c r="D3135" s="3" t="s">
        <v>33</v>
      </c>
      <c r="E3135" s="3" t="s">
        <v>34</v>
      </c>
      <c r="F3135" s="3">
        <v>2404.39</v>
      </c>
      <c r="G3135" s="3">
        <v>360.66</v>
      </c>
      <c r="H3135" s="3">
        <v>2043.73</v>
      </c>
      <c r="I3135" s="3" t="s">
        <v>29</v>
      </c>
      <c r="J3135" s="5">
        <v>1.1764714517083961</v>
      </c>
      <c r="K3135" t="str">
        <f>_xlfn.XLOOKUP(D3135, dim_channels!A:A, dim_channels!C:C, "Not Found")</f>
        <v>OTA</v>
      </c>
      <c r="L3135" t="str">
        <f>_xlfn.XLOOKUP(D3135, dim_channels!A:A, dim_channels!B:B, "Not Found")</f>
        <v>Booking.com</v>
      </c>
      <c r="M3135">
        <f t="shared" si="192"/>
        <v>0</v>
      </c>
      <c r="N3135">
        <f t="shared" si="193"/>
        <v>1</v>
      </c>
      <c r="O3135">
        <f t="shared" si="194"/>
        <v>2043.73</v>
      </c>
      <c r="P3135">
        <f t="shared" si="195"/>
        <v>2404.39</v>
      </c>
    </row>
    <row r="3136" spans="1:16" x14ac:dyDescent="0.2">
      <c r="A3136" s="2" t="s">
        <v>3572</v>
      </c>
      <c r="B3136" s="2" t="s">
        <v>271</v>
      </c>
      <c r="C3136" s="2" t="s">
        <v>1035</v>
      </c>
      <c r="D3136" s="2" t="s">
        <v>45</v>
      </c>
      <c r="E3136" s="2" t="s">
        <v>46</v>
      </c>
      <c r="F3136" s="2">
        <v>2725.61</v>
      </c>
      <c r="G3136" s="2">
        <v>136.28</v>
      </c>
      <c r="H3136" s="2">
        <v>2589.33</v>
      </c>
      <c r="I3136" s="2" t="s">
        <v>29</v>
      </c>
      <c r="J3136" s="4">
        <v>1.0526313756840571</v>
      </c>
      <c r="K3136" t="str">
        <f>_xlfn.XLOOKUP(D3136, dim_channels!A:A, dim_channels!C:C, "Not Found")</f>
        <v>Corporate</v>
      </c>
      <c r="L3136" t="str">
        <f>_xlfn.XLOOKUP(D3136, dim_channels!A:A, dim_channels!B:B, "Not Found")</f>
        <v>Corporate Direct</v>
      </c>
      <c r="M3136">
        <f t="shared" si="192"/>
        <v>0</v>
      </c>
      <c r="N3136">
        <f t="shared" si="193"/>
        <v>1</v>
      </c>
      <c r="O3136">
        <f t="shared" si="194"/>
        <v>2589.33</v>
      </c>
      <c r="P3136">
        <f t="shared" si="195"/>
        <v>2725.61</v>
      </c>
    </row>
    <row r="3137" spans="1:16" x14ac:dyDescent="0.2">
      <c r="A3137" s="3" t="s">
        <v>3573</v>
      </c>
      <c r="B3137" s="3" t="s">
        <v>272</v>
      </c>
      <c r="C3137" s="3" t="s">
        <v>236</v>
      </c>
      <c r="D3137" s="3" t="s">
        <v>169</v>
      </c>
      <c r="E3137" s="3" t="s">
        <v>46</v>
      </c>
      <c r="F3137" s="3">
        <v>5985.61</v>
      </c>
      <c r="G3137" s="3">
        <v>1197.1199999999999</v>
      </c>
      <c r="H3137" s="3">
        <v>4788.49</v>
      </c>
      <c r="I3137" s="3" t="s">
        <v>41</v>
      </c>
      <c r="J3137" s="5">
        <v>1.2499994779147501</v>
      </c>
      <c r="K3137" t="str">
        <f>_xlfn.XLOOKUP(D3137, dim_channels!A:A, dim_channels!C:C, "Not Found")</f>
        <v>GDS</v>
      </c>
      <c r="L3137" t="str">
        <f>_xlfn.XLOOKUP(D3137, dim_channels!A:A, dim_channels!B:B, "Not Found")</f>
        <v>GDS (Amadeus)</v>
      </c>
      <c r="M3137">
        <f t="shared" si="192"/>
        <v>1</v>
      </c>
      <c r="N3137">
        <f t="shared" si="193"/>
        <v>0</v>
      </c>
      <c r="O3137">
        <f t="shared" si="194"/>
        <v>0</v>
      </c>
      <c r="P3137">
        <f t="shared" si="195"/>
        <v>0</v>
      </c>
    </row>
    <row r="3138" spans="1:16" x14ac:dyDescent="0.2">
      <c r="A3138" s="2" t="s">
        <v>3574</v>
      </c>
      <c r="B3138" s="2" t="s">
        <v>291</v>
      </c>
      <c r="C3138" s="2" t="s">
        <v>118</v>
      </c>
      <c r="D3138" s="2" t="s">
        <v>33</v>
      </c>
      <c r="E3138" s="2" t="s">
        <v>34</v>
      </c>
      <c r="F3138" s="2">
        <v>11483.26</v>
      </c>
      <c r="G3138" s="2">
        <v>1722.49</v>
      </c>
      <c r="H3138" s="2">
        <v>9760.77</v>
      </c>
      <c r="I3138" s="2" t="s">
        <v>41</v>
      </c>
      <c r="J3138" s="4">
        <v>1.176470708765804</v>
      </c>
      <c r="K3138" t="str">
        <f>_xlfn.XLOOKUP(D3138, dim_channels!A:A, dim_channels!C:C, "Not Found")</f>
        <v>OTA</v>
      </c>
      <c r="L3138" t="str">
        <f>_xlfn.XLOOKUP(D3138, dim_channels!A:A, dim_channels!B:B, "Not Found")</f>
        <v>Booking.com</v>
      </c>
      <c r="M3138">
        <f t="shared" si="192"/>
        <v>1</v>
      </c>
      <c r="N3138">
        <f t="shared" si="193"/>
        <v>0</v>
      </c>
      <c r="O3138">
        <f t="shared" si="194"/>
        <v>0</v>
      </c>
      <c r="P3138">
        <f t="shared" si="195"/>
        <v>0</v>
      </c>
    </row>
    <row r="3139" spans="1:16" x14ac:dyDescent="0.2">
      <c r="A3139" s="3" t="s">
        <v>3575</v>
      </c>
      <c r="B3139" s="3" t="s">
        <v>364</v>
      </c>
      <c r="C3139" s="3" t="s">
        <v>783</v>
      </c>
      <c r="D3139" s="3" t="s">
        <v>64</v>
      </c>
      <c r="E3139" s="3" t="s">
        <v>28</v>
      </c>
      <c r="F3139" s="3">
        <v>6515.66</v>
      </c>
      <c r="G3139" s="3">
        <v>0</v>
      </c>
      <c r="H3139" s="3">
        <v>6515.66</v>
      </c>
      <c r="I3139" s="3" t="s">
        <v>29</v>
      </c>
      <c r="J3139" s="5">
        <v>1</v>
      </c>
      <c r="K3139" t="str">
        <f>_xlfn.XLOOKUP(D3139, dim_channels!A:A, dim_channels!C:C, "Not Found")</f>
        <v>Direct</v>
      </c>
      <c r="L3139" t="str">
        <f>_xlfn.XLOOKUP(D3139, dim_channels!A:A, dim_channels!B:B, "Not Found")</f>
        <v>Direct Website</v>
      </c>
      <c r="M3139">
        <f t="shared" ref="M3139:M3202" si="196">IF(I3139="Cancelled",1,0)</f>
        <v>0</v>
      </c>
      <c r="N3139">
        <f t="shared" ref="N3139:N3202" si="197">IF(TRIM(UPPER(I3139))="CHECKED-OUT",1,0)</f>
        <v>1</v>
      </c>
      <c r="O3139">
        <f t="shared" ref="O3139:O3202" si="198">IF(TRIM(UPPER(I3139))="CHECKED-OUT",H3139,0)</f>
        <v>6515.66</v>
      </c>
      <c r="P3139">
        <f t="shared" ref="P3139:P3202" si="199">IF(TRIM(UPPER(I3139))="CHECKED-OUT",F3139,0)</f>
        <v>6515.66</v>
      </c>
    </row>
    <row r="3140" spans="1:16" x14ac:dyDescent="0.2">
      <c r="A3140" s="2" t="s">
        <v>3576</v>
      </c>
      <c r="B3140" s="2" t="s">
        <v>282</v>
      </c>
      <c r="C3140" s="2" t="s">
        <v>303</v>
      </c>
      <c r="D3140" s="2" t="s">
        <v>52</v>
      </c>
      <c r="E3140" s="2" t="s">
        <v>34</v>
      </c>
      <c r="F3140" s="2">
        <v>4000.45</v>
      </c>
      <c r="G3140" s="2">
        <v>480.05</v>
      </c>
      <c r="H3140" s="2">
        <v>3520.4</v>
      </c>
      <c r="I3140" s="2" t="s">
        <v>29</v>
      </c>
      <c r="J3140" s="4">
        <v>1.1363623451880469</v>
      </c>
      <c r="K3140" t="str">
        <f>_xlfn.XLOOKUP(D3140, dim_channels!A:A, dim_channels!C:C, "Not Found")</f>
        <v>OTA</v>
      </c>
      <c r="L3140" t="str">
        <f>_xlfn.XLOOKUP(D3140, dim_channels!A:A, dim_channels!B:B, "Not Found")</f>
        <v>Agoda</v>
      </c>
      <c r="M3140">
        <f t="shared" si="196"/>
        <v>0</v>
      </c>
      <c r="N3140">
        <f t="shared" si="197"/>
        <v>1</v>
      </c>
      <c r="O3140">
        <f t="shared" si="198"/>
        <v>3520.4</v>
      </c>
      <c r="P3140">
        <f t="shared" si="199"/>
        <v>4000.45</v>
      </c>
    </row>
    <row r="3141" spans="1:16" x14ac:dyDescent="0.2">
      <c r="A3141" s="3" t="s">
        <v>3577</v>
      </c>
      <c r="B3141" s="3" t="s">
        <v>560</v>
      </c>
      <c r="C3141" s="3" t="s">
        <v>195</v>
      </c>
      <c r="D3141" s="3" t="s">
        <v>169</v>
      </c>
      <c r="E3141" s="3" t="s">
        <v>34</v>
      </c>
      <c r="F3141" s="3">
        <v>9299.75</v>
      </c>
      <c r="G3141" s="3">
        <v>1859.95</v>
      </c>
      <c r="H3141" s="3">
        <v>7439.8</v>
      </c>
      <c r="I3141" s="3" t="s">
        <v>29</v>
      </c>
      <c r="J3141" s="5">
        <v>1.25</v>
      </c>
      <c r="K3141" t="str">
        <f>_xlfn.XLOOKUP(D3141, dim_channels!A:A, dim_channels!C:C, "Not Found")</f>
        <v>GDS</v>
      </c>
      <c r="L3141" t="str">
        <f>_xlfn.XLOOKUP(D3141, dim_channels!A:A, dim_channels!B:B, "Not Found")</f>
        <v>GDS (Amadeus)</v>
      </c>
      <c r="M3141">
        <f t="shared" si="196"/>
        <v>0</v>
      </c>
      <c r="N3141">
        <f t="shared" si="197"/>
        <v>1</v>
      </c>
      <c r="O3141">
        <f t="shared" si="198"/>
        <v>7439.8</v>
      </c>
      <c r="P3141">
        <f t="shared" si="199"/>
        <v>9299.75</v>
      </c>
    </row>
    <row r="3142" spans="1:16" x14ac:dyDescent="0.2">
      <c r="A3142" s="2" t="s">
        <v>3578</v>
      </c>
      <c r="B3142" s="2" t="s">
        <v>156</v>
      </c>
      <c r="C3142" s="2" t="s">
        <v>318</v>
      </c>
      <c r="D3142" s="2" t="s">
        <v>33</v>
      </c>
      <c r="E3142" s="2" t="s">
        <v>60</v>
      </c>
      <c r="F3142" s="2">
        <v>6236.73</v>
      </c>
      <c r="G3142" s="2">
        <v>0</v>
      </c>
      <c r="H3142" s="2">
        <v>6236.73</v>
      </c>
      <c r="I3142" s="2" t="s">
        <v>29</v>
      </c>
      <c r="J3142" s="4">
        <v>1</v>
      </c>
      <c r="K3142" t="str">
        <f>_xlfn.XLOOKUP(D3142, dim_channels!A:A, dim_channels!C:C, "Not Found")</f>
        <v>OTA</v>
      </c>
      <c r="L3142" t="str">
        <f>_xlfn.XLOOKUP(D3142, dim_channels!A:A, dim_channels!B:B, "Not Found")</f>
        <v>Booking.com</v>
      </c>
      <c r="M3142">
        <f t="shared" si="196"/>
        <v>0</v>
      </c>
      <c r="N3142">
        <f t="shared" si="197"/>
        <v>1</v>
      </c>
      <c r="O3142">
        <f t="shared" si="198"/>
        <v>6236.73</v>
      </c>
      <c r="P3142">
        <f t="shared" si="199"/>
        <v>6236.73</v>
      </c>
    </row>
    <row r="3143" spans="1:16" x14ac:dyDescent="0.2">
      <c r="A3143" s="3" t="s">
        <v>3579</v>
      </c>
      <c r="B3143" s="3" t="s">
        <v>219</v>
      </c>
      <c r="C3143" s="3" t="s">
        <v>451</v>
      </c>
      <c r="D3143" s="3" t="s">
        <v>33</v>
      </c>
      <c r="E3143" s="3" t="s">
        <v>34</v>
      </c>
      <c r="F3143" s="3">
        <v>6053.4</v>
      </c>
      <c r="G3143" s="3">
        <v>908.01</v>
      </c>
      <c r="H3143" s="3">
        <v>5145.3900000000003</v>
      </c>
      <c r="I3143" s="3" t="s">
        <v>29</v>
      </c>
      <c r="J3143" s="5">
        <v>1.1764705882352939</v>
      </c>
      <c r="K3143" t="str">
        <f>_xlfn.XLOOKUP(D3143, dim_channels!A:A, dim_channels!C:C, "Not Found")</f>
        <v>OTA</v>
      </c>
      <c r="L3143" t="str">
        <f>_xlfn.XLOOKUP(D3143, dim_channels!A:A, dim_channels!B:B, "Not Found")</f>
        <v>Booking.com</v>
      </c>
      <c r="M3143">
        <f t="shared" si="196"/>
        <v>0</v>
      </c>
      <c r="N3143">
        <f t="shared" si="197"/>
        <v>1</v>
      </c>
      <c r="O3143">
        <f t="shared" si="198"/>
        <v>5145.3900000000003</v>
      </c>
      <c r="P3143">
        <f t="shared" si="199"/>
        <v>6053.4</v>
      </c>
    </row>
    <row r="3144" spans="1:16" x14ac:dyDescent="0.2">
      <c r="A3144" s="2" t="s">
        <v>3580</v>
      </c>
      <c r="B3144" s="2" t="s">
        <v>866</v>
      </c>
      <c r="C3144" s="2" t="s">
        <v>334</v>
      </c>
      <c r="D3144" s="2" t="s">
        <v>52</v>
      </c>
      <c r="E3144" s="2" t="s">
        <v>60</v>
      </c>
      <c r="F3144" s="2">
        <v>5148.3999999999996</v>
      </c>
      <c r="G3144" s="2">
        <v>0</v>
      </c>
      <c r="H3144" s="2">
        <v>5148.3999999999996</v>
      </c>
      <c r="I3144" s="2" t="s">
        <v>29</v>
      </c>
      <c r="J3144" s="4">
        <v>1</v>
      </c>
      <c r="K3144" t="str">
        <f>_xlfn.XLOOKUP(D3144, dim_channels!A:A, dim_channels!C:C, "Not Found")</f>
        <v>OTA</v>
      </c>
      <c r="L3144" t="str">
        <f>_xlfn.XLOOKUP(D3144, dim_channels!A:A, dim_channels!B:B, "Not Found")</f>
        <v>Agoda</v>
      </c>
      <c r="M3144">
        <f t="shared" si="196"/>
        <v>0</v>
      </c>
      <c r="N3144">
        <f t="shared" si="197"/>
        <v>1</v>
      </c>
      <c r="O3144">
        <f t="shared" si="198"/>
        <v>5148.3999999999996</v>
      </c>
      <c r="P3144">
        <f t="shared" si="199"/>
        <v>5148.3999999999996</v>
      </c>
    </row>
    <row r="3145" spans="1:16" x14ac:dyDescent="0.2">
      <c r="A3145" s="3" t="s">
        <v>3581</v>
      </c>
      <c r="B3145" s="3" t="s">
        <v>787</v>
      </c>
      <c r="C3145" s="3" t="s">
        <v>193</v>
      </c>
      <c r="D3145" s="3" t="s">
        <v>45</v>
      </c>
      <c r="E3145" s="3" t="s">
        <v>46</v>
      </c>
      <c r="F3145" s="3">
        <v>12425.91</v>
      </c>
      <c r="G3145" s="3">
        <v>621.29999999999995</v>
      </c>
      <c r="H3145" s="3">
        <v>11804.61</v>
      </c>
      <c r="I3145" s="3" t="s">
        <v>29</v>
      </c>
      <c r="J3145" s="5">
        <v>1.0526319802178981</v>
      </c>
      <c r="K3145" t="str">
        <f>_xlfn.XLOOKUP(D3145, dim_channels!A:A, dim_channels!C:C, "Not Found")</f>
        <v>Corporate</v>
      </c>
      <c r="L3145" t="str">
        <f>_xlfn.XLOOKUP(D3145, dim_channels!A:A, dim_channels!B:B, "Not Found")</f>
        <v>Corporate Direct</v>
      </c>
      <c r="M3145">
        <f t="shared" si="196"/>
        <v>0</v>
      </c>
      <c r="N3145">
        <f t="shared" si="197"/>
        <v>1</v>
      </c>
      <c r="O3145">
        <f t="shared" si="198"/>
        <v>11804.61</v>
      </c>
      <c r="P3145">
        <f t="shared" si="199"/>
        <v>12425.91</v>
      </c>
    </row>
    <row r="3146" spans="1:16" x14ac:dyDescent="0.2">
      <c r="A3146" s="2" t="s">
        <v>3582</v>
      </c>
      <c r="B3146" s="2" t="s">
        <v>720</v>
      </c>
      <c r="C3146" s="2" t="s">
        <v>193</v>
      </c>
      <c r="D3146" s="2" t="s">
        <v>45</v>
      </c>
      <c r="E3146" s="2" t="s">
        <v>46</v>
      </c>
      <c r="F3146" s="2">
        <v>6827.3</v>
      </c>
      <c r="G3146" s="2">
        <v>341.36</v>
      </c>
      <c r="H3146" s="2">
        <v>6485.94</v>
      </c>
      <c r="I3146" s="2" t="s">
        <v>41</v>
      </c>
      <c r="J3146" s="4">
        <v>1.0526307674754929</v>
      </c>
      <c r="K3146" t="str">
        <f>_xlfn.XLOOKUP(D3146, dim_channels!A:A, dim_channels!C:C, "Not Found")</f>
        <v>Corporate</v>
      </c>
      <c r="L3146" t="str">
        <f>_xlfn.XLOOKUP(D3146, dim_channels!A:A, dim_channels!B:B, "Not Found")</f>
        <v>Corporate Direct</v>
      </c>
      <c r="M3146">
        <f t="shared" si="196"/>
        <v>1</v>
      </c>
      <c r="N3146">
        <f t="shared" si="197"/>
        <v>0</v>
      </c>
      <c r="O3146">
        <f t="shared" si="198"/>
        <v>0</v>
      </c>
      <c r="P3146">
        <f t="shared" si="199"/>
        <v>0</v>
      </c>
    </row>
    <row r="3147" spans="1:16" x14ac:dyDescent="0.2">
      <c r="A3147" s="3" t="s">
        <v>3583</v>
      </c>
      <c r="B3147" s="3" t="s">
        <v>295</v>
      </c>
      <c r="C3147" s="3" t="s">
        <v>543</v>
      </c>
      <c r="D3147" s="3" t="s">
        <v>52</v>
      </c>
      <c r="E3147" s="3" t="s">
        <v>34</v>
      </c>
      <c r="F3147" s="3">
        <v>2842.61</v>
      </c>
      <c r="G3147" s="3">
        <v>341.11</v>
      </c>
      <c r="H3147" s="3">
        <v>2501.5</v>
      </c>
      <c r="I3147" s="3" t="s">
        <v>41</v>
      </c>
      <c r="J3147" s="5">
        <v>1.136362182690386</v>
      </c>
      <c r="K3147" t="str">
        <f>_xlfn.XLOOKUP(D3147, dim_channels!A:A, dim_channels!C:C, "Not Found")</f>
        <v>OTA</v>
      </c>
      <c r="L3147" t="str">
        <f>_xlfn.XLOOKUP(D3147, dim_channels!A:A, dim_channels!B:B, "Not Found")</f>
        <v>Agoda</v>
      </c>
      <c r="M3147">
        <f t="shared" si="196"/>
        <v>1</v>
      </c>
      <c r="N3147">
        <f t="shared" si="197"/>
        <v>0</v>
      </c>
      <c r="O3147">
        <f t="shared" si="198"/>
        <v>0</v>
      </c>
      <c r="P3147">
        <f t="shared" si="199"/>
        <v>0</v>
      </c>
    </row>
    <row r="3148" spans="1:16" x14ac:dyDescent="0.2">
      <c r="A3148" s="2" t="s">
        <v>3584</v>
      </c>
      <c r="B3148" s="2" t="s">
        <v>132</v>
      </c>
      <c r="C3148" s="2" t="s">
        <v>378</v>
      </c>
      <c r="D3148" s="2" t="s">
        <v>52</v>
      </c>
      <c r="E3148" s="2" t="s">
        <v>60</v>
      </c>
      <c r="F3148" s="2">
        <v>5474.78</v>
      </c>
      <c r="G3148" s="2">
        <v>0</v>
      </c>
      <c r="H3148" s="2">
        <v>5474.78</v>
      </c>
      <c r="I3148" s="2" t="s">
        <v>29</v>
      </c>
      <c r="J3148" s="4">
        <v>1</v>
      </c>
      <c r="K3148" t="str">
        <f>_xlfn.XLOOKUP(D3148, dim_channels!A:A, dim_channels!C:C, "Not Found")</f>
        <v>OTA</v>
      </c>
      <c r="L3148" t="str">
        <f>_xlfn.XLOOKUP(D3148, dim_channels!A:A, dim_channels!B:B, "Not Found")</f>
        <v>Agoda</v>
      </c>
      <c r="M3148">
        <f t="shared" si="196"/>
        <v>0</v>
      </c>
      <c r="N3148">
        <f t="shared" si="197"/>
        <v>1</v>
      </c>
      <c r="O3148">
        <f t="shared" si="198"/>
        <v>5474.78</v>
      </c>
      <c r="P3148">
        <f t="shared" si="199"/>
        <v>5474.78</v>
      </c>
    </row>
    <row r="3149" spans="1:16" x14ac:dyDescent="0.2">
      <c r="A3149" s="3" t="s">
        <v>3585</v>
      </c>
      <c r="B3149" s="3" t="s">
        <v>619</v>
      </c>
      <c r="C3149" s="3" t="s">
        <v>300</v>
      </c>
      <c r="D3149" s="3" t="s">
        <v>169</v>
      </c>
      <c r="E3149" s="3" t="s">
        <v>46</v>
      </c>
      <c r="F3149" s="3">
        <v>2906.2</v>
      </c>
      <c r="G3149" s="3">
        <v>581.24</v>
      </c>
      <c r="H3149" s="3">
        <v>2324.96</v>
      </c>
      <c r="I3149" s="3" t="s">
        <v>56</v>
      </c>
      <c r="J3149" s="5">
        <v>1.25</v>
      </c>
      <c r="K3149" t="str">
        <f>_xlfn.XLOOKUP(D3149, dim_channels!A:A, dim_channels!C:C, "Not Found")</f>
        <v>GDS</v>
      </c>
      <c r="L3149" t="str">
        <f>_xlfn.XLOOKUP(D3149, dim_channels!A:A, dim_channels!B:B, "Not Found")</f>
        <v>GDS (Amadeus)</v>
      </c>
      <c r="M3149">
        <f t="shared" si="196"/>
        <v>0</v>
      </c>
      <c r="N3149">
        <f t="shared" si="197"/>
        <v>0</v>
      </c>
      <c r="O3149">
        <f t="shared" si="198"/>
        <v>0</v>
      </c>
      <c r="P3149">
        <f t="shared" si="199"/>
        <v>0</v>
      </c>
    </row>
    <row r="3150" spans="1:16" x14ac:dyDescent="0.2">
      <c r="A3150" s="2" t="s">
        <v>3586</v>
      </c>
      <c r="B3150" s="2" t="s">
        <v>167</v>
      </c>
      <c r="C3150" s="2" t="s">
        <v>239</v>
      </c>
      <c r="D3150" s="2" t="s">
        <v>64</v>
      </c>
      <c r="E3150" s="2" t="s">
        <v>115</v>
      </c>
      <c r="F3150" s="2">
        <v>6320.54</v>
      </c>
      <c r="G3150" s="2">
        <v>0</v>
      </c>
      <c r="H3150" s="2">
        <v>6320.54</v>
      </c>
      <c r="I3150" s="2" t="s">
        <v>29</v>
      </c>
      <c r="J3150" s="4">
        <v>1</v>
      </c>
      <c r="K3150" t="str">
        <f>_xlfn.XLOOKUP(D3150, dim_channels!A:A, dim_channels!C:C, "Not Found")</f>
        <v>Direct</v>
      </c>
      <c r="L3150" t="str">
        <f>_xlfn.XLOOKUP(D3150, dim_channels!A:A, dim_channels!B:B, "Not Found")</f>
        <v>Direct Website</v>
      </c>
      <c r="M3150">
        <f t="shared" si="196"/>
        <v>0</v>
      </c>
      <c r="N3150">
        <f t="shared" si="197"/>
        <v>1</v>
      </c>
      <c r="O3150">
        <f t="shared" si="198"/>
        <v>6320.54</v>
      </c>
      <c r="P3150">
        <f t="shared" si="199"/>
        <v>6320.54</v>
      </c>
    </row>
    <row r="3151" spans="1:16" x14ac:dyDescent="0.2">
      <c r="A3151" s="3" t="s">
        <v>3587</v>
      </c>
      <c r="B3151" s="3" t="s">
        <v>471</v>
      </c>
      <c r="C3151" s="3" t="s">
        <v>1623</v>
      </c>
      <c r="D3151" s="3" t="s">
        <v>114</v>
      </c>
      <c r="E3151" s="3" t="s">
        <v>46</v>
      </c>
      <c r="F3151" s="3">
        <v>3685</v>
      </c>
      <c r="G3151" s="3">
        <v>368.5</v>
      </c>
      <c r="H3151" s="3">
        <v>3316.5</v>
      </c>
      <c r="I3151" s="3" t="s">
        <v>29</v>
      </c>
      <c r="J3151" s="5">
        <v>1.1111111111111109</v>
      </c>
      <c r="K3151" t="str">
        <f>_xlfn.XLOOKUP(D3151, dim_channels!A:A, dim_channels!C:C, "Not Found")</f>
        <v>Offline</v>
      </c>
      <c r="L3151" t="str">
        <f>_xlfn.XLOOKUP(D3151, dim_channels!A:A, dim_channels!B:B, "Not Found")</f>
        <v>Travel Agency</v>
      </c>
      <c r="M3151">
        <f t="shared" si="196"/>
        <v>0</v>
      </c>
      <c r="N3151">
        <f t="shared" si="197"/>
        <v>1</v>
      </c>
      <c r="O3151">
        <f t="shared" si="198"/>
        <v>3316.5</v>
      </c>
      <c r="P3151">
        <f t="shared" si="199"/>
        <v>3685</v>
      </c>
    </row>
    <row r="3152" spans="1:16" x14ac:dyDescent="0.2">
      <c r="A3152" s="2" t="s">
        <v>3588</v>
      </c>
      <c r="B3152" s="2" t="s">
        <v>244</v>
      </c>
      <c r="C3152" s="2" t="s">
        <v>84</v>
      </c>
      <c r="D3152" s="2" t="s">
        <v>64</v>
      </c>
      <c r="E3152" s="2" t="s">
        <v>115</v>
      </c>
      <c r="F3152" s="2">
        <v>7285.89</v>
      </c>
      <c r="G3152" s="2">
        <v>0</v>
      </c>
      <c r="H3152" s="2">
        <v>7285.89</v>
      </c>
      <c r="I3152" s="2" t="s">
        <v>56</v>
      </c>
      <c r="J3152" s="4">
        <v>1</v>
      </c>
      <c r="K3152" t="str">
        <f>_xlfn.XLOOKUP(D3152, dim_channels!A:A, dim_channels!C:C, "Not Found")</f>
        <v>Direct</v>
      </c>
      <c r="L3152" t="str">
        <f>_xlfn.XLOOKUP(D3152, dim_channels!A:A, dim_channels!B:B, "Not Found")</f>
        <v>Direct Website</v>
      </c>
      <c r="M3152">
        <f t="shared" si="196"/>
        <v>0</v>
      </c>
      <c r="N3152">
        <f t="shared" si="197"/>
        <v>0</v>
      </c>
      <c r="O3152">
        <f t="shared" si="198"/>
        <v>0</v>
      </c>
      <c r="P3152">
        <f t="shared" si="199"/>
        <v>0</v>
      </c>
    </row>
    <row r="3153" spans="1:16" x14ac:dyDescent="0.2">
      <c r="A3153" s="3" t="s">
        <v>3589</v>
      </c>
      <c r="B3153" s="3" t="s">
        <v>334</v>
      </c>
      <c r="C3153" s="3" t="s">
        <v>724</v>
      </c>
      <c r="D3153" s="3" t="s">
        <v>64</v>
      </c>
      <c r="E3153" s="3" t="s">
        <v>28</v>
      </c>
      <c r="F3153" s="3">
        <v>18232.14</v>
      </c>
      <c r="G3153" s="3">
        <v>0</v>
      </c>
      <c r="H3153" s="3">
        <v>18232.14</v>
      </c>
      <c r="I3153" s="3" t="s">
        <v>29</v>
      </c>
      <c r="J3153" s="5">
        <v>1</v>
      </c>
      <c r="K3153" t="str">
        <f>_xlfn.XLOOKUP(D3153, dim_channels!A:A, dim_channels!C:C, "Not Found")</f>
        <v>Direct</v>
      </c>
      <c r="L3153" t="str">
        <f>_xlfn.XLOOKUP(D3153, dim_channels!A:A, dim_channels!B:B, "Not Found")</f>
        <v>Direct Website</v>
      </c>
      <c r="M3153">
        <f t="shared" si="196"/>
        <v>0</v>
      </c>
      <c r="N3153">
        <f t="shared" si="197"/>
        <v>1</v>
      </c>
      <c r="O3153">
        <f t="shared" si="198"/>
        <v>18232.14</v>
      </c>
      <c r="P3153">
        <f t="shared" si="199"/>
        <v>18232.14</v>
      </c>
    </row>
    <row r="3154" spans="1:16" x14ac:dyDescent="0.2">
      <c r="A3154" s="2" t="s">
        <v>3590</v>
      </c>
      <c r="B3154" s="2" t="s">
        <v>824</v>
      </c>
      <c r="C3154" s="2" t="s">
        <v>63</v>
      </c>
      <c r="D3154" s="2" t="s">
        <v>45</v>
      </c>
      <c r="E3154" s="2" t="s">
        <v>46</v>
      </c>
      <c r="F3154" s="2">
        <v>1923.67</v>
      </c>
      <c r="G3154" s="2">
        <v>96.18</v>
      </c>
      <c r="H3154" s="2">
        <v>1827.49</v>
      </c>
      <c r="I3154" s="2" t="s">
        <v>41</v>
      </c>
      <c r="J3154" s="4">
        <v>1.0526295629524649</v>
      </c>
      <c r="K3154" t="str">
        <f>_xlfn.XLOOKUP(D3154, dim_channels!A:A, dim_channels!C:C, "Not Found")</f>
        <v>Corporate</v>
      </c>
      <c r="L3154" t="str">
        <f>_xlfn.XLOOKUP(D3154, dim_channels!A:A, dim_channels!B:B, "Not Found")</f>
        <v>Corporate Direct</v>
      </c>
      <c r="M3154">
        <f t="shared" si="196"/>
        <v>1</v>
      </c>
      <c r="N3154">
        <f t="shared" si="197"/>
        <v>0</v>
      </c>
      <c r="O3154">
        <f t="shared" si="198"/>
        <v>0</v>
      </c>
      <c r="P3154">
        <f t="shared" si="199"/>
        <v>0</v>
      </c>
    </row>
    <row r="3155" spans="1:16" x14ac:dyDescent="0.2">
      <c r="A3155" s="3" t="s">
        <v>3591</v>
      </c>
      <c r="B3155" s="3" t="s">
        <v>213</v>
      </c>
      <c r="C3155" s="3" t="s">
        <v>409</v>
      </c>
      <c r="D3155" s="3" t="s">
        <v>27</v>
      </c>
      <c r="E3155" s="3" t="s">
        <v>60</v>
      </c>
      <c r="F3155" s="3">
        <v>5511.13</v>
      </c>
      <c r="G3155" s="3">
        <v>0</v>
      </c>
      <c r="H3155" s="3">
        <v>5511.13</v>
      </c>
      <c r="I3155" s="3" t="s">
        <v>56</v>
      </c>
      <c r="J3155" s="5">
        <v>1</v>
      </c>
      <c r="K3155" t="str">
        <f>_xlfn.XLOOKUP(D3155, dim_channels!A:A, dim_channels!C:C, "Not Found")</f>
        <v>OTA</v>
      </c>
      <c r="L3155" t="str">
        <f>_xlfn.XLOOKUP(D3155, dim_channels!A:A, dim_channels!B:B, "Not Found")</f>
        <v>Expedia</v>
      </c>
      <c r="M3155">
        <f t="shared" si="196"/>
        <v>0</v>
      </c>
      <c r="N3155">
        <f t="shared" si="197"/>
        <v>0</v>
      </c>
      <c r="O3155">
        <f t="shared" si="198"/>
        <v>0</v>
      </c>
      <c r="P3155">
        <f t="shared" si="199"/>
        <v>0</v>
      </c>
    </row>
    <row r="3156" spans="1:16" x14ac:dyDescent="0.2">
      <c r="A3156" s="2" t="s">
        <v>3592</v>
      </c>
      <c r="B3156" s="2" t="s">
        <v>364</v>
      </c>
      <c r="C3156" s="2" t="s">
        <v>148</v>
      </c>
      <c r="D3156" s="2" t="s">
        <v>52</v>
      </c>
      <c r="E3156" s="2" t="s">
        <v>60</v>
      </c>
      <c r="F3156" s="2">
        <v>5176.09</v>
      </c>
      <c r="G3156" s="2">
        <v>0</v>
      </c>
      <c r="H3156" s="2">
        <v>5176.09</v>
      </c>
      <c r="I3156" s="2" t="s">
        <v>29</v>
      </c>
      <c r="J3156" s="4">
        <v>1</v>
      </c>
      <c r="K3156" t="str">
        <f>_xlfn.XLOOKUP(D3156, dim_channels!A:A, dim_channels!C:C, "Not Found")</f>
        <v>OTA</v>
      </c>
      <c r="L3156" t="str">
        <f>_xlfn.XLOOKUP(D3156, dim_channels!A:A, dim_channels!B:B, "Not Found")</f>
        <v>Agoda</v>
      </c>
      <c r="M3156">
        <f t="shared" si="196"/>
        <v>0</v>
      </c>
      <c r="N3156">
        <f t="shared" si="197"/>
        <v>1</v>
      </c>
      <c r="O3156">
        <f t="shared" si="198"/>
        <v>5176.09</v>
      </c>
      <c r="P3156">
        <f t="shared" si="199"/>
        <v>5176.09</v>
      </c>
    </row>
    <row r="3157" spans="1:16" x14ac:dyDescent="0.2">
      <c r="A3157" s="3" t="s">
        <v>3593</v>
      </c>
      <c r="B3157" s="3" t="s">
        <v>126</v>
      </c>
      <c r="C3157" s="3" t="s">
        <v>300</v>
      </c>
      <c r="D3157" s="3" t="s">
        <v>64</v>
      </c>
      <c r="E3157" s="3" t="s">
        <v>115</v>
      </c>
      <c r="F3157" s="3">
        <v>14057.62</v>
      </c>
      <c r="G3157" s="3">
        <v>0</v>
      </c>
      <c r="H3157" s="3">
        <v>14057.62</v>
      </c>
      <c r="I3157" s="3" t="s">
        <v>41</v>
      </c>
      <c r="J3157" s="5">
        <v>1</v>
      </c>
      <c r="K3157" t="str">
        <f>_xlfn.XLOOKUP(D3157, dim_channels!A:A, dim_channels!C:C, "Not Found")</f>
        <v>Direct</v>
      </c>
      <c r="L3157" t="str">
        <f>_xlfn.XLOOKUP(D3157, dim_channels!A:A, dim_channels!B:B, "Not Found")</f>
        <v>Direct Website</v>
      </c>
      <c r="M3157">
        <f t="shared" si="196"/>
        <v>1</v>
      </c>
      <c r="N3157">
        <f t="shared" si="197"/>
        <v>0</v>
      </c>
      <c r="O3157">
        <f t="shared" si="198"/>
        <v>0</v>
      </c>
      <c r="P3157">
        <f t="shared" si="199"/>
        <v>0</v>
      </c>
    </row>
    <row r="3158" spans="1:16" x14ac:dyDescent="0.2">
      <c r="A3158" s="2" t="s">
        <v>3594</v>
      </c>
      <c r="B3158" s="2" t="s">
        <v>373</v>
      </c>
      <c r="C3158" s="2" t="s">
        <v>986</v>
      </c>
      <c r="D3158" s="2" t="s">
        <v>27</v>
      </c>
      <c r="E3158" s="2" t="s">
        <v>60</v>
      </c>
      <c r="F3158" s="2">
        <v>4735.05</v>
      </c>
      <c r="G3158" s="2">
        <v>0</v>
      </c>
      <c r="H3158" s="2">
        <v>4735.05</v>
      </c>
      <c r="I3158" s="2" t="s">
        <v>41</v>
      </c>
      <c r="J3158" s="4">
        <v>1</v>
      </c>
      <c r="K3158" t="str">
        <f>_xlfn.XLOOKUP(D3158, dim_channels!A:A, dim_channels!C:C, "Not Found")</f>
        <v>OTA</v>
      </c>
      <c r="L3158" t="str">
        <f>_xlfn.XLOOKUP(D3158, dim_channels!A:A, dim_channels!B:B, "Not Found")</f>
        <v>Expedia</v>
      </c>
      <c r="M3158">
        <f t="shared" si="196"/>
        <v>1</v>
      </c>
      <c r="N3158">
        <f t="shared" si="197"/>
        <v>0</v>
      </c>
      <c r="O3158">
        <f t="shared" si="198"/>
        <v>0</v>
      </c>
      <c r="P3158">
        <f t="shared" si="199"/>
        <v>0</v>
      </c>
    </row>
    <row r="3159" spans="1:16" x14ac:dyDescent="0.2">
      <c r="A3159" s="3" t="s">
        <v>3595</v>
      </c>
      <c r="B3159" s="3" t="s">
        <v>866</v>
      </c>
      <c r="C3159" s="3" t="s">
        <v>318</v>
      </c>
      <c r="D3159" s="3" t="s">
        <v>114</v>
      </c>
      <c r="E3159" s="3" t="s">
        <v>46</v>
      </c>
      <c r="F3159" s="3">
        <v>9833.58</v>
      </c>
      <c r="G3159" s="3">
        <v>983.36</v>
      </c>
      <c r="H3159" s="3">
        <v>8850.2199999999993</v>
      </c>
      <c r="I3159" s="3" t="s">
        <v>41</v>
      </c>
      <c r="J3159" s="5">
        <v>1.111111362203425</v>
      </c>
      <c r="K3159" t="str">
        <f>_xlfn.XLOOKUP(D3159, dim_channels!A:A, dim_channels!C:C, "Not Found")</f>
        <v>Offline</v>
      </c>
      <c r="L3159" t="str">
        <f>_xlfn.XLOOKUP(D3159, dim_channels!A:A, dim_channels!B:B, "Not Found")</f>
        <v>Travel Agency</v>
      </c>
      <c r="M3159">
        <f t="shared" si="196"/>
        <v>1</v>
      </c>
      <c r="N3159">
        <f t="shared" si="197"/>
        <v>0</v>
      </c>
      <c r="O3159">
        <f t="shared" si="198"/>
        <v>0</v>
      </c>
      <c r="P3159">
        <f t="shared" si="199"/>
        <v>0</v>
      </c>
    </row>
    <row r="3160" spans="1:16" x14ac:dyDescent="0.2">
      <c r="A3160" s="2" t="s">
        <v>3596</v>
      </c>
      <c r="B3160" s="2" t="s">
        <v>205</v>
      </c>
      <c r="C3160" s="2" t="s">
        <v>244</v>
      </c>
      <c r="D3160" s="2" t="s">
        <v>33</v>
      </c>
      <c r="E3160" s="2" t="s">
        <v>28</v>
      </c>
      <c r="F3160" s="2">
        <v>2501.34</v>
      </c>
      <c r="G3160" s="2">
        <v>375.2</v>
      </c>
      <c r="H3160" s="2">
        <v>2126.14</v>
      </c>
      <c r="I3160" s="2" t="s">
        <v>29</v>
      </c>
      <c r="J3160" s="4">
        <v>1.176470034898925</v>
      </c>
      <c r="K3160" t="str">
        <f>_xlfn.XLOOKUP(D3160, dim_channels!A:A, dim_channels!C:C, "Not Found")</f>
        <v>OTA</v>
      </c>
      <c r="L3160" t="str">
        <f>_xlfn.XLOOKUP(D3160, dim_channels!A:A, dim_channels!B:B, "Not Found")</f>
        <v>Booking.com</v>
      </c>
      <c r="M3160">
        <f t="shared" si="196"/>
        <v>0</v>
      </c>
      <c r="N3160">
        <f t="shared" si="197"/>
        <v>1</v>
      </c>
      <c r="O3160">
        <f t="shared" si="198"/>
        <v>2126.14</v>
      </c>
      <c r="P3160">
        <f t="shared" si="199"/>
        <v>2501.34</v>
      </c>
    </row>
    <row r="3161" spans="1:16" x14ac:dyDescent="0.2">
      <c r="A3161" s="3" t="s">
        <v>3597</v>
      </c>
      <c r="B3161" s="3" t="s">
        <v>456</v>
      </c>
      <c r="C3161" s="3" t="s">
        <v>740</v>
      </c>
      <c r="D3161" s="3" t="s">
        <v>64</v>
      </c>
      <c r="E3161" s="3" t="s">
        <v>34</v>
      </c>
      <c r="F3161" s="3">
        <v>3138.66</v>
      </c>
      <c r="G3161" s="3">
        <v>0</v>
      </c>
      <c r="H3161" s="3">
        <v>3138.66</v>
      </c>
      <c r="I3161" s="3" t="s">
        <v>29</v>
      </c>
      <c r="J3161" s="5">
        <v>1</v>
      </c>
      <c r="K3161" t="str">
        <f>_xlfn.XLOOKUP(D3161, dim_channels!A:A, dim_channels!C:C, "Not Found")</f>
        <v>Direct</v>
      </c>
      <c r="L3161" t="str">
        <f>_xlfn.XLOOKUP(D3161, dim_channels!A:A, dim_channels!B:B, "Not Found")</f>
        <v>Direct Website</v>
      </c>
      <c r="M3161">
        <f t="shared" si="196"/>
        <v>0</v>
      </c>
      <c r="N3161">
        <f t="shared" si="197"/>
        <v>1</v>
      </c>
      <c r="O3161">
        <f t="shared" si="198"/>
        <v>3138.66</v>
      </c>
      <c r="P3161">
        <f t="shared" si="199"/>
        <v>3138.66</v>
      </c>
    </row>
    <row r="3162" spans="1:16" x14ac:dyDescent="0.2">
      <c r="A3162" s="2" t="s">
        <v>3598</v>
      </c>
      <c r="B3162" s="2" t="s">
        <v>51</v>
      </c>
      <c r="C3162" s="2" t="s">
        <v>753</v>
      </c>
      <c r="D3162" s="2" t="s">
        <v>52</v>
      </c>
      <c r="E3162" s="2" t="s">
        <v>34</v>
      </c>
      <c r="F3162" s="2">
        <v>2955.76</v>
      </c>
      <c r="G3162" s="2">
        <v>354.69</v>
      </c>
      <c r="H3162" s="2">
        <v>2601.0700000000002</v>
      </c>
      <c r="I3162" s="2" t="s">
        <v>56</v>
      </c>
      <c r="J3162" s="4">
        <v>1.1363631121038651</v>
      </c>
      <c r="K3162" t="str">
        <f>_xlfn.XLOOKUP(D3162, dim_channels!A:A, dim_channels!C:C, "Not Found")</f>
        <v>OTA</v>
      </c>
      <c r="L3162" t="str">
        <f>_xlfn.XLOOKUP(D3162, dim_channels!A:A, dim_channels!B:B, "Not Found")</f>
        <v>Agoda</v>
      </c>
      <c r="M3162">
        <f t="shared" si="196"/>
        <v>0</v>
      </c>
      <c r="N3162">
        <f t="shared" si="197"/>
        <v>0</v>
      </c>
      <c r="O3162">
        <f t="shared" si="198"/>
        <v>0</v>
      </c>
      <c r="P3162">
        <f t="shared" si="199"/>
        <v>0</v>
      </c>
    </row>
    <row r="3163" spans="1:16" x14ac:dyDescent="0.2">
      <c r="A3163" s="3" t="s">
        <v>3599</v>
      </c>
      <c r="B3163" s="3" t="s">
        <v>649</v>
      </c>
      <c r="C3163" s="3" t="s">
        <v>67</v>
      </c>
      <c r="D3163" s="3" t="s">
        <v>52</v>
      </c>
      <c r="E3163" s="3" t="s">
        <v>60</v>
      </c>
      <c r="F3163" s="3">
        <v>15622.37</v>
      </c>
      <c r="G3163" s="3">
        <v>0</v>
      </c>
      <c r="H3163" s="3">
        <v>15622.37</v>
      </c>
      <c r="I3163" s="3" t="s">
        <v>29</v>
      </c>
      <c r="J3163" s="5">
        <v>1</v>
      </c>
      <c r="K3163" t="str">
        <f>_xlfn.XLOOKUP(D3163, dim_channels!A:A, dim_channels!C:C, "Not Found")</f>
        <v>OTA</v>
      </c>
      <c r="L3163" t="str">
        <f>_xlfn.XLOOKUP(D3163, dim_channels!A:A, dim_channels!B:B, "Not Found")</f>
        <v>Agoda</v>
      </c>
      <c r="M3163">
        <f t="shared" si="196"/>
        <v>0</v>
      </c>
      <c r="N3163">
        <f t="shared" si="197"/>
        <v>1</v>
      </c>
      <c r="O3163">
        <f t="shared" si="198"/>
        <v>15622.37</v>
      </c>
      <c r="P3163">
        <f t="shared" si="199"/>
        <v>15622.37</v>
      </c>
    </row>
    <row r="3164" spans="1:16" x14ac:dyDescent="0.2">
      <c r="A3164" s="2" t="s">
        <v>3600</v>
      </c>
      <c r="B3164" s="2" t="s">
        <v>783</v>
      </c>
      <c r="C3164" s="2" t="s">
        <v>305</v>
      </c>
      <c r="D3164" s="2" t="s">
        <v>114</v>
      </c>
      <c r="E3164" s="2" t="s">
        <v>46</v>
      </c>
      <c r="F3164" s="2">
        <v>6411.79</v>
      </c>
      <c r="G3164" s="2">
        <v>641.17999999999995</v>
      </c>
      <c r="H3164" s="2">
        <v>5770.61</v>
      </c>
      <c r="I3164" s="2" t="s">
        <v>56</v>
      </c>
      <c r="J3164" s="4">
        <v>1.1111113036576721</v>
      </c>
      <c r="K3164" t="str">
        <f>_xlfn.XLOOKUP(D3164, dim_channels!A:A, dim_channels!C:C, "Not Found")</f>
        <v>Offline</v>
      </c>
      <c r="L3164" t="str">
        <f>_xlfn.XLOOKUP(D3164, dim_channels!A:A, dim_channels!B:B, "Not Found")</f>
        <v>Travel Agency</v>
      </c>
      <c r="M3164">
        <f t="shared" si="196"/>
        <v>0</v>
      </c>
      <c r="N3164">
        <f t="shared" si="197"/>
        <v>0</v>
      </c>
      <c r="O3164">
        <f t="shared" si="198"/>
        <v>0</v>
      </c>
      <c r="P3164">
        <f t="shared" si="199"/>
        <v>0</v>
      </c>
    </row>
    <row r="3165" spans="1:16" x14ac:dyDescent="0.2">
      <c r="A3165" s="3" t="s">
        <v>3601</v>
      </c>
      <c r="B3165" s="3" t="s">
        <v>286</v>
      </c>
      <c r="C3165" s="3" t="s">
        <v>118</v>
      </c>
      <c r="D3165" s="3" t="s">
        <v>114</v>
      </c>
      <c r="E3165" s="3" t="s">
        <v>115</v>
      </c>
      <c r="F3165" s="3">
        <v>3470.34</v>
      </c>
      <c r="G3165" s="3">
        <v>347.03</v>
      </c>
      <c r="H3165" s="3">
        <v>3123.31</v>
      </c>
      <c r="I3165" s="3" t="s">
        <v>29</v>
      </c>
      <c r="J3165" s="5">
        <v>1.111109688119335</v>
      </c>
      <c r="K3165" t="str">
        <f>_xlfn.XLOOKUP(D3165, dim_channels!A:A, dim_channels!C:C, "Not Found")</f>
        <v>Offline</v>
      </c>
      <c r="L3165" t="str">
        <f>_xlfn.XLOOKUP(D3165, dim_channels!A:A, dim_channels!B:B, "Not Found")</f>
        <v>Travel Agency</v>
      </c>
      <c r="M3165">
        <f t="shared" si="196"/>
        <v>0</v>
      </c>
      <c r="N3165">
        <f t="shared" si="197"/>
        <v>1</v>
      </c>
      <c r="O3165">
        <f t="shared" si="198"/>
        <v>3123.31</v>
      </c>
      <c r="P3165">
        <f t="shared" si="199"/>
        <v>3470.34</v>
      </c>
    </row>
    <row r="3166" spans="1:16" x14ac:dyDescent="0.2">
      <c r="A3166" s="2" t="s">
        <v>3602</v>
      </c>
      <c r="B3166" s="2" t="s">
        <v>378</v>
      </c>
      <c r="C3166" s="2" t="s">
        <v>266</v>
      </c>
      <c r="D3166" s="2" t="s">
        <v>114</v>
      </c>
      <c r="E3166" s="2" t="s">
        <v>46</v>
      </c>
      <c r="F3166" s="2">
        <v>5995.71</v>
      </c>
      <c r="G3166" s="2">
        <v>599.57000000000005</v>
      </c>
      <c r="H3166" s="2">
        <v>5396.14</v>
      </c>
      <c r="I3166" s="2" t="s">
        <v>41</v>
      </c>
      <c r="J3166" s="4">
        <v>1.111110905202608</v>
      </c>
      <c r="K3166" t="str">
        <f>_xlfn.XLOOKUP(D3166, dim_channels!A:A, dim_channels!C:C, "Not Found")</f>
        <v>Offline</v>
      </c>
      <c r="L3166" t="str">
        <f>_xlfn.XLOOKUP(D3166, dim_channels!A:A, dim_channels!B:B, "Not Found")</f>
        <v>Travel Agency</v>
      </c>
      <c r="M3166">
        <f t="shared" si="196"/>
        <v>1</v>
      </c>
      <c r="N3166">
        <f t="shared" si="197"/>
        <v>0</v>
      </c>
      <c r="O3166">
        <f t="shared" si="198"/>
        <v>0</v>
      </c>
      <c r="P3166">
        <f t="shared" si="199"/>
        <v>0</v>
      </c>
    </row>
    <row r="3167" spans="1:16" x14ac:dyDescent="0.2">
      <c r="A3167" s="3" t="s">
        <v>3603</v>
      </c>
      <c r="B3167" s="3" t="s">
        <v>355</v>
      </c>
      <c r="C3167" s="3" t="s">
        <v>787</v>
      </c>
      <c r="D3167" s="3" t="s">
        <v>52</v>
      </c>
      <c r="E3167" s="3" t="s">
        <v>60</v>
      </c>
      <c r="F3167" s="3">
        <v>4281.87</v>
      </c>
      <c r="G3167" s="3">
        <v>0</v>
      </c>
      <c r="H3167" s="3">
        <v>4281.87</v>
      </c>
      <c r="I3167" s="3" t="s">
        <v>29</v>
      </c>
      <c r="J3167" s="5">
        <v>1</v>
      </c>
      <c r="K3167" t="str">
        <f>_xlfn.XLOOKUP(D3167, dim_channels!A:A, dim_channels!C:C, "Not Found")</f>
        <v>OTA</v>
      </c>
      <c r="L3167" t="str">
        <f>_xlfn.XLOOKUP(D3167, dim_channels!A:A, dim_channels!B:B, "Not Found")</f>
        <v>Agoda</v>
      </c>
      <c r="M3167">
        <f t="shared" si="196"/>
        <v>0</v>
      </c>
      <c r="N3167">
        <f t="shared" si="197"/>
        <v>1</v>
      </c>
      <c r="O3167">
        <f t="shared" si="198"/>
        <v>4281.87</v>
      </c>
      <c r="P3167">
        <f t="shared" si="199"/>
        <v>4281.87</v>
      </c>
    </row>
    <row r="3168" spans="1:16" x14ac:dyDescent="0.2">
      <c r="A3168" s="2" t="s">
        <v>3604</v>
      </c>
      <c r="B3168" s="2" t="s">
        <v>448</v>
      </c>
      <c r="C3168" s="2" t="s">
        <v>242</v>
      </c>
      <c r="D3168" s="2" t="s">
        <v>206</v>
      </c>
      <c r="E3168" s="2" t="s">
        <v>207</v>
      </c>
      <c r="F3168" s="2">
        <v>2820.79</v>
      </c>
      <c r="G3168" s="2">
        <v>0</v>
      </c>
      <c r="H3168" s="2">
        <v>2820.79</v>
      </c>
      <c r="I3168" s="2" t="s">
        <v>29</v>
      </c>
      <c r="J3168" s="4">
        <v>1</v>
      </c>
      <c r="K3168" t="str">
        <f>_xlfn.XLOOKUP(D3168, dim_channels!A:A, dim_channels!C:C, "Not Found")</f>
        <v>Direct</v>
      </c>
      <c r="L3168" t="str">
        <f>_xlfn.XLOOKUP(D3168, dim_channels!A:A, dim_channels!B:B, "Not Found")</f>
        <v>Walk-in</v>
      </c>
      <c r="M3168">
        <f t="shared" si="196"/>
        <v>0</v>
      </c>
      <c r="N3168">
        <f t="shared" si="197"/>
        <v>1</v>
      </c>
      <c r="O3168">
        <f t="shared" si="198"/>
        <v>2820.79</v>
      </c>
      <c r="P3168">
        <f t="shared" si="199"/>
        <v>2820.79</v>
      </c>
    </row>
    <row r="3169" spans="1:16" x14ac:dyDescent="0.2">
      <c r="A3169" s="3" t="s">
        <v>3605</v>
      </c>
      <c r="B3169" s="3" t="s">
        <v>430</v>
      </c>
      <c r="C3169" s="3" t="s">
        <v>495</v>
      </c>
      <c r="D3169" s="3" t="s">
        <v>169</v>
      </c>
      <c r="E3169" s="3" t="s">
        <v>46</v>
      </c>
      <c r="F3169" s="3">
        <v>3228.83</v>
      </c>
      <c r="G3169" s="3">
        <v>645.77</v>
      </c>
      <c r="H3169" s="3">
        <v>2583.06</v>
      </c>
      <c r="I3169" s="3" t="s">
        <v>29</v>
      </c>
      <c r="J3169" s="5">
        <v>1.2500019356886789</v>
      </c>
      <c r="K3169" t="str">
        <f>_xlfn.XLOOKUP(D3169, dim_channels!A:A, dim_channels!C:C, "Not Found")</f>
        <v>GDS</v>
      </c>
      <c r="L3169" t="str">
        <f>_xlfn.XLOOKUP(D3169, dim_channels!A:A, dim_channels!B:B, "Not Found")</f>
        <v>GDS (Amadeus)</v>
      </c>
      <c r="M3169">
        <f t="shared" si="196"/>
        <v>0</v>
      </c>
      <c r="N3169">
        <f t="shared" si="197"/>
        <v>1</v>
      </c>
      <c r="O3169">
        <f t="shared" si="198"/>
        <v>2583.06</v>
      </c>
      <c r="P3169">
        <f t="shared" si="199"/>
        <v>3228.83</v>
      </c>
    </row>
    <row r="3170" spans="1:16" x14ac:dyDescent="0.2">
      <c r="A3170" s="2" t="s">
        <v>3606</v>
      </c>
      <c r="B3170" s="2" t="s">
        <v>826</v>
      </c>
      <c r="C3170" s="2" t="s">
        <v>685</v>
      </c>
      <c r="D3170" s="2" t="s">
        <v>33</v>
      </c>
      <c r="E3170" s="2" t="s">
        <v>60</v>
      </c>
      <c r="F3170" s="2">
        <v>2313.98</v>
      </c>
      <c r="G3170" s="2">
        <v>0</v>
      </c>
      <c r="H3170" s="2">
        <v>2313.98</v>
      </c>
      <c r="I3170" s="2" t="s">
        <v>29</v>
      </c>
      <c r="J3170" s="4">
        <v>1</v>
      </c>
      <c r="K3170" t="str">
        <f>_xlfn.XLOOKUP(D3170, dim_channels!A:A, dim_channels!C:C, "Not Found")</f>
        <v>OTA</v>
      </c>
      <c r="L3170" t="str">
        <f>_xlfn.XLOOKUP(D3170, dim_channels!A:A, dim_channels!B:B, "Not Found")</f>
        <v>Booking.com</v>
      </c>
      <c r="M3170">
        <f t="shared" si="196"/>
        <v>0</v>
      </c>
      <c r="N3170">
        <f t="shared" si="197"/>
        <v>1</v>
      </c>
      <c r="O3170">
        <f t="shared" si="198"/>
        <v>2313.98</v>
      </c>
      <c r="P3170">
        <f t="shared" si="199"/>
        <v>2313.98</v>
      </c>
    </row>
    <row r="3171" spans="1:16" x14ac:dyDescent="0.2">
      <c r="A3171" s="3" t="s">
        <v>3607</v>
      </c>
      <c r="B3171" s="3" t="s">
        <v>904</v>
      </c>
      <c r="C3171" s="3" t="s">
        <v>367</v>
      </c>
      <c r="D3171" s="3" t="s">
        <v>52</v>
      </c>
      <c r="E3171" s="3" t="s">
        <v>34</v>
      </c>
      <c r="F3171" s="3">
        <v>12274.48</v>
      </c>
      <c r="G3171" s="3">
        <v>1472.94</v>
      </c>
      <c r="H3171" s="3">
        <v>10801.54</v>
      </c>
      <c r="I3171" s="3" t="s">
        <v>41</v>
      </c>
      <c r="J3171" s="5">
        <v>1.136363888852886</v>
      </c>
      <c r="K3171" t="str">
        <f>_xlfn.XLOOKUP(D3171, dim_channels!A:A, dim_channels!C:C, "Not Found")</f>
        <v>OTA</v>
      </c>
      <c r="L3171" t="str">
        <f>_xlfn.XLOOKUP(D3171, dim_channels!A:A, dim_channels!B:B, "Not Found")</f>
        <v>Agoda</v>
      </c>
      <c r="M3171">
        <f t="shared" si="196"/>
        <v>1</v>
      </c>
      <c r="N3171">
        <f t="shared" si="197"/>
        <v>0</v>
      </c>
      <c r="O3171">
        <f t="shared" si="198"/>
        <v>0</v>
      </c>
      <c r="P3171">
        <f t="shared" si="199"/>
        <v>0</v>
      </c>
    </row>
    <row r="3172" spans="1:16" x14ac:dyDescent="0.2">
      <c r="A3172" s="2" t="s">
        <v>3608</v>
      </c>
      <c r="B3172" s="2" t="s">
        <v>612</v>
      </c>
      <c r="C3172" s="2" t="s">
        <v>498</v>
      </c>
      <c r="D3172" s="2" t="s">
        <v>206</v>
      </c>
      <c r="E3172" s="2" t="s">
        <v>207</v>
      </c>
      <c r="F3172" s="2">
        <v>10832.33</v>
      </c>
      <c r="G3172" s="2">
        <v>0</v>
      </c>
      <c r="H3172" s="2">
        <v>10832.33</v>
      </c>
      <c r="I3172" s="2" t="s">
        <v>56</v>
      </c>
      <c r="J3172" s="4">
        <v>1</v>
      </c>
      <c r="K3172" t="str">
        <f>_xlfn.XLOOKUP(D3172, dim_channels!A:A, dim_channels!C:C, "Not Found")</f>
        <v>Direct</v>
      </c>
      <c r="L3172" t="str">
        <f>_xlfn.XLOOKUP(D3172, dim_channels!A:A, dim_channels!B:B, "Not Found")</f>
        <v>Walk-in</v>
      </c>
      <c r="M3172">
        <f t="shared" si="196"/>
        <v>0</v>
      </c>
      <c r="N3172">
        <f t="shared" si="197"/>
        <v>0</v>
      </c>
      <c r="O3172">
        <f t="shared" si="198"/>
        <v>0</v>
      </c>
      <c r="P3172">
        <f t="shared" si="199"/>
        <v>0</v>
      </c>
    </row>
    <row r="3173" spans="1:16" x14ac:dyDescent="0.2">
      <c r="A3173" s="3" t="s">
        <v>3609</v>
      </c>
      <c r="B3173" s="3" t="s">
        <v>463</v>
      </c>
      <c r="C3173" s="3" t="s">
        <v>334</v>
      </c>
      <c r="D3173" s="3" t="s">
        <v>33</v>
      </c>
      <c r="E3173" s="3" t="s">
        <v>34</v>
      </c>
      <c r="F3173" s="3">
        <v>10448.969999999999</v>
      </c>
      <c r="G3173" s="3">
        <v>1567.35</v>
      </c>
      <c r="H3173" s="3">
        <v>8881.6200000000008</v>
      </c>
      <c r="I3173" s="3" t="s">
        <v>56</v>
      </c>
      <c r="J3173" s="5">
        <v>1.1764711843109701</v>
      </c>
      <c r="K3173" t="str">
        <f>_xlfn.XLOOKUP(D3173, dim_channels!A:A, dim_channels!C:C, "Not Found")</f>
        <v>OTA</v>
      </c>
      <c r="L3173" t="str">
        <f>_xlfn.XLOOKUP(D3173, dim_channels!A:A, dim_channels!B:B, "Not Found")</f>
        <v>Booking.com</v>
      </c>
      <c r="M3173">
        <f t="shared" si="196"/>
        <v>0</v>
      </c>
      <c r="N3173">
        <f t="shared" si="197"/>
        <v>0</v>
      </c>
      <c r="O3173">
        <f t="shared" si="198"/>
        <v>0</v>
      </c>
      <c r="P3173">
        <f t="shared" si="199"/>
        <v>0</v>
      </c>
    </row>
    <row r="3174" spans="1:16" x14ac:dyDescent="0.2">
      <c r="A3174" s="2" t="s">
        <v>3610</v>
      </c>
      <c r="B3174" s="2" t="s">
        <v>501</v>
      </c>
      <c r="C3174" s="2" t="s">
        <v>478</v>
      </c>
      <c r="D3174" s="2" t="s">
        <v>27</v>
      </c>
      <c r="E3174" s="2" t="s">
        <v>28</v>
      </c>
      <c r="F3174" s="2">
        <v>6666.91</v>
      </c>
      <c r="G3174" s="2">
        <v>1200.04</v>
      </c>
      <c r="H3174" s="2">
        <v>5466.87</v>
      </c>
      <c r="I3174" s="2" t="s">
        <v>41</v>
      </c>
      <c r="J3174" s="4">
        <v>1.219511347443784</v>
      </c>
      <c r="K3174" t="str">
        <f>_xlfn.XLOOKUP(D3174, dim_channels!A:A, dim_channels!C:C, "Not Found")</f>
        <v>OTA</v>
      </c>
      <c r="L3174" t="str">
        <f>_xlfn.XLOOKUP(D3174, dim_channels!A:A, dim_channels!B:B, "Not Found")</f>
        <v>Expedia</v>
      </c>
      <c r="M3174">
        <f t="shared" si="196"/>
        <v>1</v>
      </c>
      <c r="N3174">
        <f t="shared" si="197"/>
        <v>0</v>
      </c>
      <c r="O3174">
        <f t="shared" si="198"/>
        <v>0</v>
      </c>
      <c r="P3174">
        <f t="shared" si="199"/>
        <v>0</v>
      </c>
    </row>
    <row r="3175" spans="1:16" x14ac:dyDescent="0.2">
      <c r="A3175" s="3" t="s">
        <v>3611</v>
      </c>
      <c r="B3175" s="3" t="s">
        <v>238</v>
      </c>
      <c r="C3175" s="3" t="s">
        <v>239</v>
      </c>
      <c r="D3175" s="3" t="s">
        <v>33</v>
      </c>
      <c r="E3175" s="3" t="s">
        <v>34</v>
      </c>
      <c r="F3175" s="3">
        <v>8010.91</v>
      </c>
      <c r="G3175" s="3">
        <v>1201.6400000000001</v>
      </c>
      <c r="H3175" s="3">
        <v>6809.27</v>
      </c>
      <c r="I3175" s="3" t="s">
        <v>29</v>
      </c>
      <c r="J3175" s="5">
        <v>1.176471192947262</v>
      </c>
      <c r="K3175" t="str">
        <f>_xlfn.XLOOKUP(D3175, dim_channels!A:A, dim_channels!C:C, "Not Found")</f>
        <v>OTA</v>
      </c>
      <c r="L3175" t="str">
        <f>_xlfn.XLOOKUP(D3175, dim_channels!A:A, dim_channels!B:B, "Not Found")</f>
        <v>Booking.com</v>
      </c>
      <c r="M3175">
        <f t="shared" si="196"/>
        <v>0</v>
      </c>
      <c r="N3175">
        <f t="shared" si="197"/>
        <v>1</v>
      </c>
      <c r="O3175">
        <f t="shared" si="198"/>
        <v>6809.27</v>
      </c>
      <c r="P3175">
        <f t="shared" si="199"/>
        <v>8010.91</v>
      </c>
    </row>
    <row r="3176" spans="1:16" x14ac:dyDescent="0.2">
      <c r="A3176" s="2" t="s">
        <v>3612</v>
      </c>
      <c r="B3176" s="2" t="s">
        <v>394</v>
      </c>
      <c r="C3176" s="2" t="s">
        <v>62</v>
      </c>
      <c r="D3176" s="2" t="s">
        <v>33</v>
      </c>
      <c r="E3176" s="2" t="s">
        <v>60</v>
      </c>
      <c r="F3176" s="2">
        <v>8257.16</v>
      </c>
      <c r="G3176" s="2">
        <v>0</v>
      </c>
      <c r="H3176" s="2">
        <v>8257.16</v>
      </c>
      <c r="I3176" s="2" t="s">
        <v>29</v>
      </c>
      <c r="J3176" s="4">
        <v>1</v>
      </c>
      <c r="K3176" t="str">
        <f>_xlfn.XLOOKUP(D3176, dim_channels!A:A, dim_channels!C:C, "Not Found")</f>
        <v>OTA</v>
      </c>
      <c r="L3176" t="str">
        <f>_xlfn.XLOOKUP(D3176, dim_channels!A:A, dim_channels!B:B, "Not Found")</f>
        <v>Booking.com</v>
      </c>
      <c r="M3176">
        <f t="shared" si="196"/>
        <v>0</v>
      </c>
      <c r="N3176">
        <f t="shared" si="197"/>
        <v>1</v>
      </c>
      <c r="O3176">
        <f t="shared" si="198"/>
        <v>8257.16</v>
      </c>
      <c r="P3176">
        <f t="shared" si="199"/>
        <v>8257.16</v>
      </c>
    </row>
    <row r="3177" spans="1:16" x14ac:dyDescent="0.2">
      <c r="A3177" s="3" t="s">
        <v>3613</v>
      </c>
      <c r="B3177" s="3" t="s">
        <v>634</v>
      </c>
      <c r="C3177" s="3" t="s">
        <v>595</v>
      </c>
      <c r="D3177" s="3" t="s">
        <v>52</v>
      </c>
      <c r="E3177" s="3" t="s">
        <v>60</v>
      </c>
      <c r="F3177" s="3">
        <v>14369.41</v>
      </c>
      <c r="G3177" s="3">
        <v>0</v>
      </c>
      <c r="H3177" s="3">
        <v>14369.41</v>
      </c>
      <c r="I3177" s="3" t="s">
        <v>29</v>
      </c>
      <c r="J3177" s="5">
        <v>1</v>
      </c>
      <c r="K3177" t="str">
        <f>_xlfn.XLOOKUP(D3177, dim_channels!A:A, dim_channels!C:C, "Not Found")</f>
        <v>OTA</v>
      </c>
      <c r="L3177" t="str">
        <f>_xlfn.XLOOKUP(D3177, dim_channels!A:A, dim_channels!B:B, "Not Found")</f>
        <v>Agoda</v>
      </c>
      <c r="M3177">
        <f t="shared" si="196"/>
        <v>0</v>
      </c>
      <c r="N3177">
        <f t="shared" si="197"/>
        <v>1</v>
      </c>
      <c r="O3177">
        <f t="shared" si="198"/>
        <v>14369.41</v>
      </c>
      <c r="P3177">
        <f t="shared" si="199"/>
        <v>14369.41</v>
      </c>
    </row>
    <row r="3178" spans="1:16" x14ac:dyDescent="0.2">
      <c r="A3178" s="2" t="s">
        <v>3614</v>
      </c>
      <c r="B3178" s="2" t="s">
        <v>373</v>
      </c>
      <c r="C3178" s="2" t="s">
        <v>409</v>
      </c>
      <c r="D3178" s="2" t="s">
        <v>52</v>
      </c>
      <c r="E3178" s="2" t="s">
        <v>60</v>
      </c>
      <c r="F3178" s="2">
        <v>6289.42</v>
      </c>
      <c r="G3178" s="2">
        <v>0</v>
      </c>
      <c r="H3178" s="2">
        <v>6289.42</v>
      </c>
      <c r="I3178" s="2" t="s">
        <v>29</v>
      </c>
      <c r="J3178" s="4">
        <v>1</v>
      </c>
      <c r="K3178" t="str">
        <f>_xlfn.XLOOKUP(D3178, dim_channels!A:A, dim_channels!C:C, "Not Found")</f>
        <v>OTA</v>
      </c>
      <c r="L3178" t="str">
        <f>_xlfn.XLOOKUP(D3178, dim_channels!A:A, dim_channels!B:B, "Not Found")</f>
        <v>Agoda</v>
      </c>
      <c r="M3178">
        <f t="shared" si="196"/>
        <v>0</v>
      </c>
      <c r="N3178">
        <f t="shared" si="197"/>
        <v>1</v>
      </c>
      <c r="O3178">
        <f t="shared" si="198"/>
        <v>6289.42</v>
      </c>
      <c r="P3178">
        <f t="shared" si="199"/>
        <v>6289.42</v>
      </c>
    </row>
    <row r="3179" spans="1:16" x14ac:dyDescent="0.2">
      <c r="A3179" s="3" t="s">
        <v>3615</v>
      </c>
      <c r="B3179" s="3" t="s">
        <v>515</v>
      </c>
      <c r="C3179" s="3" t="s">
        <v>51</v>
      </c>
      <c r="D3179" s="3" t="s">
        <v>33</v>
      </c>
      <c r="E3179" s="3" t="s">
        <v>34</v>
      </c>
      <c r="F3179" s="3">
        <v>12171.27</v>
      </c>
      <c r="G3179" s="3">
        <v>1825.69</v>
      </c>
      <c r="H3179" s="3">
        <v>10345.58</v>
      </c>
      <c r="I3179" s="3" t="s">
        <v>29</v>
      </c>
      <c r="J3179" s="5">
        <v>1.176470531376685</v>
      </c>
      <c r="K3179" t="str">
        <f>_xlfn.XLOOKUP(D3179, dim_channels!A:A, dim_channels!C:C, "Not Found")</f>
        <v>OTA</v>
      </c>
      <c r="L3179" t="str">
        <f>_xlfn.XLOOKUP(D3179, dim_channels!A:A, dim_channels!B:B, "Not Found")</f>
        <v>Booking.com</v>
      </c>
      <c r="M3179">
        <f t="shared" si="196"/>
        <v>0</v>
      </c>
      <c r="N3179">
        <f t="shared" si="197"/>
        <v>1</v>
      </c>
      <c r="O3179">
        <f t="shared" si="198"/>
        <v>10345.58</v>
      </c>
      <c r="P3179">
        <f t="shared" si="199"/>
        <v>12171.27</v>
      </c>
    </row>
    <row r="3180" spans="1:16" x14ac:dyDescent="0.2">
      <c r="A3180" s="2" t="s">
        <v>3616</v>
      </c>
      <c r="B3180" s="2" t="s">
        <v>557</v>
      </c>
      <c r="C3180" s="2" t="s">
        <v>39</v>
      </c>
      <c r="D3180" s="2" t="s">
        <v>52</v>
      </c>
      <c r="E3180" s="2" t="s">
        <v>34</v>
      </c>
      <c r="F3180" s="2">
        <v>2430.4499999999998</v>
      </c>
      <c r="G3180" s="2">
        <v>291.64999999999998</v>
      </c>
      <c r="H3180" s="2">
        <v>2138.8000000000002</v>
      </c>
      <c r="I3180" s="2" t="s">
        <v>29</v>
      </c>
      <c r="J3180" s="4">
        <v>1.136361511127735</v>
      </c>
      <c r="K3180" t="str">
        <f>_xlfn.XLOOKUP(D3180, dim_channels!A:A, dim_channels!C:C, "Not Found")</f>
        <v>OTA</v>
      </c>
      <c r="L3180" t="str">
        <f>_xlfn.XLOOKUP(D3180, dim_channels!A:A, dim_channels!B:B, "Not Found")</f>
        <v>Agoda</v>
      </c>
      <c r="M3180">
        <f t="shared" si="196"/>
        <v>0</v>
      </c>
      <c r="N3180">
        <f t="shared" si="197"/>
        <v>1</v>
      </c>
      <c r="O3180">
        <f t="shared" si="198"/>
        <v>2138.8000000000002</v>
      </c>
      <c r="P3180">
        <f t="shared" si="199"/>
        <v>2430.4499999999998</v>
      </c>
    </row>
    <row r="3181" spans="1:16" x14ac:dyDescent="0.2">
      <c r="A3181" s="3" t="s">
        <v>3617</v>
      </c>
      <c r="B3181" s="3" t="s">
        <v>634</v>
      </c>
      <c r="C3181" s="3" t="s">
        <v>305</v>
      </c>
      <c r="D3181" s="3" t="s">
        <v>33</v>
      </c>
      <c r="E3181" s="3" t="s">
        <v>34</v>
      </c>
      <c r="F3181" s="3">
        <v>9673.9699999999993</v>
      </c>
      <c r="G3181" s="3">
        <v>1451.1</v>
      </c>
      <c r="H3181" s="3">
        <v>8222.8700000000008</v>
      </c>
      <c r="I3181" s="3" t="s">
        <v>29</v>
      </c>
      <c r="J3181" s="5">
        <v>1.176471232063744</v>
      </c>
      <c r="K3181" t="str">
        <f>_xlfn.XLOOKUP(D3181, dim_channels!A:A, dim_channels!C:C, "Not Found")</f>
        <v>OTA</v>
      </c>
      <c r="L3181" t="str">
        <f>_xlfn.XLOOKUP(D3181, dim_channels!A:A, dim_channels!B:B, "Not Found")</f>
        <v>Booking.com</v>
      </c>
      <c r="M3181">
        <f t="shared" si="196"/>
        <v>0</v>
      </c>
      <c r="N3181">
        <f t="shared" si="197"/>
        <v>1</v>
      </c>
      <c r="O3181">
        <f t="shared" si="198"/>
        <v>8222.8700000000008</v>
      </c>
      <c r="P3181">
        <f t="shared" si="199"/>
        <v>9673.9699999999993</v>
      </c>
    </row>
    <row r="3182" spans="1:16" x14ac:dyDescent="0.2">
      <c r="A3182" s="2" t="s">
        <v>3618</v>
      </c>
      <c r="B3182" s="2" t="s">
        <v>286</v>
      </c>
      <c r="C3182" s="2" t="s">
        <v>292</v>
      </c>
      <c r="D3182" s="2" t="s">
        <v>114</v>
      </c>
      <c r="E3182" s="2" t="s">
        <v>115</v>
      </c>
      <c r="F3182" s="2">
        <v>18469.2</v>
      </c>
      <c r="G3182" s="2">
        <v>1846.92</v>
      </c>
      <c r="H3182" s="2">
        <v>16622.28</v>
      </c>
      <c r="I3182" s="2" t="s">
        <v>29</v>
      </c>
      <c r="J3182" s="4">
        <v>1.1111111111111109</v>
      </c>
      <c r="K3182" t="str">
        <f>_xlfn.XLOOKUP(D3182, dim_channels!A:A, dim_channels!C:C, "Not Found")</f>
        <v>Offline</v>
      </c>
      <c r="L3182" t="str">
        <f>_xlfn.XLOOKUP(D3182, dim_channels!A:A, dim_channels!B:B, "Not Found")</f>
        <v>Travel Agency</v>
      </c>
      <c r="M3182">
        <f t="shared" si="196"/>
        <v>0</v>
      </c>
      <c r="N3182">
        <f t="shared" si="197"/>
        <v>1</v>
      </c>
      <c r="O3182">
        <f t="shared" si="198"/>
        <v>16622.28</v>
      </c>
      <c r="P3182">
        <f t="shared" si="199"/>
        <v>18469.2</v>
      </c>
    </row>
    <row r="3183" spans="1:16" x14ac:dyDescent="0.2">
      <c r="A3183" s="3" t="s">
        <v>3619</v>
      </c>
      <c r="B3183" s="3" t="s">
        <v>1272</v>
      </c>
      <c r="C3183" s="3" t="s">
        <v>39</v>
      </c>
      <c r="D3183" s="3" t="s">
        <v>64</v>
      </c>
      <c r="E3183" s="3" t="s">
        <v>115</v>
      </c>
      <c r="F3183" s="3">
        <v>10891.61</v>
      </c>
      <c r="G3183" s="3">
        <v>0</v>
      </c>
      <c r="H3183" s="3">
        <v>10891.61</v>
      </c>
      <c r="I3183" s="3" t="s">
        <v>29</v>
      </c>
      <c r="J3183" s="5">
        <v>1</v>
      </c>
      <c r="K3183" t="str">
        <f>_xlfn.XLOOKUP(D3183, dim_channels!A:A, dim_channels!C:C, "Not Found")</f>
        <v>Direct</v>
      </c>
      <c r="L3183" t="str">
        <f>_xlfn.XLOOKUP(D3183, dim_channels!A:A, dim_channels!B:B, "Not Found")</f>
        <v>Direct Website</v>
      </c>
      <c r="M3183">
        <f t="shared" si="196"/>
        <v>0</v>
      </c>
      <c r="N3183">
        <f t="shared" si="197"/>
        <v>1</v>
      </c>
      <c r="O3183">
        <f t="shared" si="198"/>
        <v>10891.61</v>
      </c>
      <c r="P3183">
        <f t="shared" si="199"/>
        <v>10891.61</v>
      </c>
    </row>
    <row r="3184" spans="1:16" x14ac:dyDescent="0.2">
      <c r="A3184" s="2" t="s">
        <v>3620</v>
      </c>
      <c r="B3184" s="2" t="s">
        <v>126</v>
      </c>
      <c r="C3184" s="2" t="s">
        <v>26</v>
      </c>
      <c r="D3184" s="2" t="s">
        <v>27</v>
      </c>
      <c r="E3184" s="2" t="s">
        <v>60</v>
      </c>
      <c r="F3184" s="2">
        <v>9165.2800000000007</v>
      </c>
      <c r="G3184" s="2">
        <v>0</v>
      </c>
      <c r="H3184" s="2">
        <v>9165.2800000000007</v>
      </c>
      <c r="I3184" s="2" t="s">
        <v>29</v>
      </c>
      <c r="J3184" s="4">
        <v>1</v>
      </c>
      <c r="K3184" t="str">
        <f>_xlfn.XLOOKUP(D3184, dim_channels!A:A, dim_channels!C:C, "Not Found")</f>
        <v>OTA</v>
      </c>
      <c r="L3184" t="str">
        <f>_xlfn.XLOOKUP(D3184, dim_channels!A:A, dim_channels!B:B, "Not Found")</f>
        <v>Expedia</v>
      </c>
      <c r="M3184">
        <f t="shared" si="196"/>
        <v>0</v>
      </c>
      <c r="N3184">
        <f t="shared" si="197"/>
        <v>1</v>
      </c>
      <c r="O3184">
        <f t="shared" si="198"/>
        <v>9165.2800000000007</v>
      </c>
      <c r="P3184">
        <f t="shared" si="199"/>
        <v>9165.2800000000007</v>
      </c>
    </row>
    <row r="3185" spans="1:16" x14ac:dyDescent="0.2">
      <c r="A3185" s="3" t="s">
        <v>3621</v>
      </c>
      <c r="B3185" s="3" t="s">
        <v>626</v>
      </c>
      <c r="C3185" s="3" t="s">
        <v>393</v>
      </c>
      <c r="D3185" s="3" t="s">
        <v>169</v>
      </c>
      <c r="E3185" s="3" t="s">
        <v>46</v>
      </c>
      <c r="F3185" s="3">
        <v>6421.09</v>
      </c>
      <c r="G3185" s="3">
        <v>1284.22</v>
      </c>
      <c r="H3185" s="3">
        <v>5136.87</v>
      </c>
      <c r="I3185" s="3" t="s">
        <v>29</v>
      </c>
      <c r="J3185" s="5">
        <v>1.250000486677685</v>
      </c>
      <c r="K3185" t="str">
        <f>_xlfn.XLOOKUP(D3185, dim_channels!A:A, dim_channels!C:C, "Not Found")</f>
        <v>GDS</v>
      </c>
      <c r="L3185" t="str">
        <f>_xlfn.XLOOKUP(D3185, dim_channels!A:A, dim_channels!B:B, "Not Found")</f>
        <v>GDS (Amadeus)</v>
      </c>
      <c r="M3185">
        <f t="shared" si="196"/>
        <v>0</v>
      </c>
      <c r="N3185">
        <f t="shared" si="197"/>
        <v>1</v>
      </c>
      <c r="O3185">
        <f t="shared" si="198"/>
        <v>5136.87</v>
      </c>
      <c r="P3185">
        <f t="shared" si="199"/>
        <v>6421.09</v>
      </c>
    </row>
    <row r="3186" spans="1:16" x14ac:dyDescent="0.2">
      <c r="A3186" s="2" t="s">
        <v>3622</v>
      </c>
      <c r="B3186" s="2" t="s">
        <v>202</v>
      </c>
      <c r="C3186" s="2" t="s">
        <v>465</v>
      </c>
      <c r="D3186" s="2" t="s">
        <v>33</v>
      </c>
      <c r="E3186" s="2" t="s">
        <v>34</v>
      </c>
      <c r="F3186" s="2">
        <v>5974.58</v>
      </c>
      <c r="G3186" s="2">
        <v>896.19</v>
      </c>
      <c r="H3186" s="2">
        <v>5078.3900000000003</v>
      </c>
      <c r="I3186" s="2" t="s">
        <v>56</v>
      </c>
      <c r="J3186" s="4">
        <v>1.1764712832216511</v>
      </c>
      <c r="K3186" t="str">
        <f>_xlfn.XLOOKUP(D3186, dim_channels!A:A, dim_channels!C:C, "Not Found")</f>
        <v>OTA</v>
      </c>
      <c r="L3186" t="str">
        <f>_xlfn.XLOOKUP(D3186, dim_channels!A:A, dim_channels!B:B, "Not Found")</f>
        <v>Booking.com</v>
      </c>
      <c r="M3186">
        <f t="shared" si="196"/>
        <v>0</v>
      </c>
      <c r="N3186">
        <f t="shared" si="197"/>
        <v>0</v>
      </c>
      <c r="O3186">
        <f t="shared" si="198"/>
        <v>0</v>
      </c>
      <c r="P3186">
        <f t="shared" si="199"/>
        <v>0</v>
      </c>
    </row>
    <row r="3187" spans="1:16" x14ac:dyDescent="0.2">
      <c r="A3187" s="3" t="s">
        <v>3623</v>
      </c>
      <c r="B3187" s="3" t="s">
        <v>178</v>
      </c>
      <c r="C3187" s="3" t="s">
        <v>741</v>
      </c>
      <c r="D3187" s="3" t="s">
        <v>45</v>
      </c>
      <c r="E3187" s="3" t="s">
        <v>89</v>
      </c>
      <c r="F3187" s="3">
        <v>8714.51</v>
      </c>
      <c r="G3187" s="3">
        <v>0</v>
      </c>
      <c r="H3187" s="3">
        <v>8714.51</v>
      </c>
      <c r="I3187" s="3" t="s">
        <v>29</v>
      </c>
      <c r="J3187" s="5">
        <v>1</v>
      </c>
      <c r="K3187" t="str">
        <f>_xlfn.XLOOKUP(D3187, dim_channels!A:A, dim_channels!C:C, "Not Found")</f>
        <v>Corporate</v>
      </c>
      <c r="L3187" t="str">
        <f>_xlfn.XLOOKUP(D3187, dim_channels!A:A, dim_channels!B:B, "Not Found")</f>
        <v>Corporate Direct</v>
      </c>
      <c r="M3187">
        <f t="shared" si="196"/>
        <v>0</v>
      </c>
      <c r="N3187">
        <f t="shared" si="197"/>
        <v>1</v>
      </c>
      <c r="O3187">
        <f t="shared" si="198"/>
        <v>8714.51</v>
      </c>
      <c r="P3187">
        <f t="shared" si="199"/>
        <v>8714.51</v>
      </c>
    </row>
    <row r="3188" spans="1:16" x14ac:dyDescent="0.2">
      <c r="A3188" s="2" t="s">
        <v>3624</v>
      </c>
      <c r="B3188" s="2" t="s">
        <v>410</v>
      </c>
      <c r="C3188" s="2" t="s">
        <v>527</v>
      </c>
      <c r="D3188" s="2" t="s">
        <v>27</v>
      </c>
      <c r="E3188" s="2" t="s">
        <v>28</v>
      </c>
      <c r="F3188" s="2">
        <v>11897.99</v>
      </c>
      <c r="G3188" s="2">
        <v>2141.64</v>
      </c>
      <c r="H3188" s="2">
        <v>9756.35</v>
      </c>
      <c r="I3188" s="2" t="s">
        <v>29</v>
      </c>
      <c r="J3188" s="4">
        <v>1.2195124201161289</v>
      </c>
      <c r="K3188" t="str">
        <f>_xlfn.XLOOKUP(D3188, dim_channels!A:A, dim_channels!C:C, "Not Found")</f>
        <v>OTA</v>
      </c>
      <c r="L3188" t="str">
        <f>_xlfn.XLOOKUP(D3188, dim_channels!A:A, dim_channels!B:B, "Not Found")</f>
        <v>Expedia</v>
      </c>
      <c r="M3188">
        <f t="shared" si="196"/>
        <v>0</v>
      </c>
      <c r="N3188">
        <f t="shared" si="197"/>
        <v>1</v>
      </c>
      <c r="O3188">
        <f t="shared" si="198"/>
        <v>9756.35</v>
      </c>
      <c r="P3188">
        <f t="shared" si="199"/>
        <v>11897.99</v>
      </c>
    </row>
    <row r="3189" spans="1:16" x14ac:dyDescent="0.2">
      <c r="A3189" s="3" t="s">
        <v>3625</v>
      </c>
      <c r="B3189" s="3" t="s">
        <v>179</v>
      </c>
      <c r="C3189" s="3" t="s">
        <v>179</v>
      </c>
      <c r="D3189" s="3" t="s">
        <v>33</v>
      </c>
      <c r="E3189" s="3" t="s">
        <v>60</v>
      </c>
      <c r="F3189" s="3">
        <v>19814.330000000002</v>
      </c>
      <c r="G3189" s="3">
        <v>0</v>
      </c>
      <c r="H3189" s="3">
        <v>19814.330000000002</v>
      </c>
      <c r="I3189" s="3" t="s">
        <v>29</v>
      </c>
      <c r="J3189" s="5">
        <v>1</v>
      </c>
      <c r="K3189" t="str">
        <f>_xlfn.XLOOKUP(D3189, dim_channels!A:A, dim_channels!C:C, "Not Found")</f>
        <v>OTA</v>
      </c>
      <c r="L3189" t="str">
        <f>_xlfn.XLOOKUP(D3189, dim_channels!A:A, dim_channels!B:B, "Not Found")</f>
        <v>Booking.com</v>
      </c>
      <c r="M3189">
        <f t="shared" si="196"/>
        <v>0</v>
      </c>
      <c r="N3189">
        <f t="shared" si="197"/>
        <v>1</v>
      </c>
      <c r="O3189">
        <f t="shared" si="198"/>
        <v>19814.330000000002</v>
      </c>
      <c r="P3189">
        <f t="shared" si="199"/>
        <v>19814.330000000002</v>
      </c>
    </row>
    <row r="3190" spans="1:16" x14ac:dyDescent="0.2">
      <c r="A3190" s="2" t="s">
        <v>3626</v>
      </c>
      <c r="B3190" s="2" t="s">
        <v>256</v>
      </c>
      <c r="C3190" s="2" t="s">
        <v>1179</v>
      </c>
      <c r="D3190" s="2" t="s">
        <v>45</v>
      </c>
      <c r="E3190" s="2" t="s">
        <v>89</v>
      </c>
      <c r="F3190" s="2">
        <v>18460.54</v>
      </c>
      <c r="G3190" s="2">
        <v>0</v>
      </c>
      <c r="H3190" s="2">
        <v>18460.54</v>
      </c>
      <c r="I3190" s="2" t="s">
        <v>29</v>
      </c>
      <c r="J3190" s="4">
        <v>1</v>
      </c>
      <c r="K3190" t="str">
        <f>_xlfn.XLOOKUP(D3190, dim_channels!A:A, dim_channels!C:C, "Not Found")</f>
        <v>Corporate</v>
      </c>
      <c r="L3190" t="str">
        <f>_xlfn.XLOOKUP(D3190, dim_channels!A:A, dim_channels!B:B, "Not Found")</f>
        <v>Corporate Direct</v>
      </c>
      <c r="M3190">
        <f t="shared" si="196"/>
        <v>0</v>
      </c>
      <c r="N3190">
        <f t="shared" si="197"/>
        <v>1</v>
      </c>
      <c r="O3190">
        <f t="shared" si="198"/>
        <v>18460.54</v>
      </c>
      <c r="P3190">
        <f t="shared" si="199"/>
        <v>18460.54</v>
      </c>
    </row>
    <row r="3191" spans="1:16" x14ac:dyDescent="0.2">
      <c r="A3191" s="3" t="s">
        <v>3627</v>
      </c>
      <c r="B3191" s="3" t="s">
        <v>129</v>
      </c>
      <c r="C3191" s="3" t="s">
        <v>145</v>
      </c>
      <c r="D3191" s="3" t="s">
        <v>64</v>
      </c>
      <c r="E3191" s="3" t="s">
        <v>115</v>
      </c>
      <c r="F3191" s="3">
        <v>9674.9500000000007</v>
      </c>
      <c r="G3191" s="3">
        <v>0</v>
      </c>
      <c r="H3191" s="3">
        <v>9674.9500000000007</v>
      </c>
      <c r="I3191" s="3" t="s">
        <v>41</v>
      </c>
      <c r="J3191" s="5">
        <v>1</v>
      </c>
      <c r="K3191" t="str">
        <f>_xlfn.XLOOKUP(D3191, dim_channels!A:A, dim_channels!C:C, "Not Found")</f>
        <v>Direct</v>
      </c>
      <c r="L3191" t="str">
        <f>_xlfn.XLOOKUP(D3191, dim_channels!A:A, dim_channels!B:B, "Not Found")</f>
        <v>Direct Website</v>
      </c>
      <c r="M3191">
        <f t="shared" si="196"/>
        <v>1</v>
      </c>
      <c r="N3191">
        <f t="shared" si="197"/>
        <v>0</v>
      </c>
      <c r="O3191">
        <f t="shared" si="198"/>
        <v>0</v>
      </c>
      <c r="P3191">
        <f t="shared" si="199"/>
        <v>0</v>
      </c>
    </row>
    <row r="3192" spans="1:16" x14ac:dyDescent="0.2">
      <c r="A3192" s="2" t="s">
        <v>3628</v>
      </c>
      <c r="B3192" s="2" t="s">
        <v>378</v>
      </c>
      <c r="C3192" s="2" t="s">
        <v>891</v>
      </c>
      <c r="D3192" s="2" t="s">
        <v>33</v>
      </c>
      <c r="E3192" s="2" t="s">
        <v>28</v>
      </c>
      <c r="F3192" s="2">
        <v>10624.12</v>
      </c>
      <c r="G3192" s="2">
        <v>1593.62</v>
      </c>
      <c r="H3192" s="2">
        <v>9030.5</v>
      </c>
      <c r="I3192" s="2" t="s">
        <v>29</v>
      </c>
      <c r="J3192" s="4">
        <v>1.1764708487902109</v>
      </c>
      <c r="K3192" t="str">
        <f>_xlfn.XLOOKUP(D3192, dim_channels!A:A, dim_channels!C:C, "Not Found")</f>
        <v>OTA</v>
      </c>
      <c r="L3192" t="str">
        <f>_xlfn.XLOOKUP(D3192, dim_channels!A:A, dim_channels!B:B, "Not Found")</f>
        <v>Booking.com</v>
      </c>
      <c r="M3192">
        <f t="shared" si="196"/>
        <v>0</v>
      </c>
      <c r="N3192">
        <f t="shared" si="197"/>
        <v>1</v>
      </c>
      <c r="O3192">
        <f t="shared" si="198"/>
        <v>9030.5</v>
      </c>
      <c r="P3192">
        <f t="shared" si="199"/>
        <v>10624.12</v>
      </c>
    </row>
    <row r="3193" spans="1:16" x14ac:dyDescent="0.2">
      <c r="A3193" s="3" t="s">
        <v>3629</v>
      </c>
      <c r="B3193" s="3" t="s">
        <v>63</v>
      </c>
      <c r="C3193" s="3" t="s">
        <v>789</v>
      </c>
      <c r="D3193" s="3" t="s">
        <v>52</v>
      </c>
      <c r="E3193" s="3" t="s">
        <v>60</v>
      </c>
      <c r="F3193" s="3">
        <v>5249.7</v>
      </c>
      <c r="G3193" s="3">
        <v>0</v>
      </c>
      <c r="H3193" s="3">
        <v>5249.7</v>
      </c>
      <c r="I3193" s="3" t="s">
        <v>56</v>
      </c>
      <c r="J3193" s="5">
        <v>1</v>
      </c>
      <c r="K3193" t="str">
        <f>_xlfn.XLOOKUP(D3193, dim_channels!A:A, dim_channels!C:C, "Not Found")</f>
        <v>OTA</v>
      </c>
      <c r="L3193" t="str">
        <f>_xlfn.XLOOKUP(D3193, dim_channels!A:A, dim_channels!B:B, "Not Found")</f>
        <v>Agoda</v>
      </c>
      <c r="M3193">
        <f t="shared" si="196"/>
        <v>0</v>
      </c>
      <c r="N3193">
        <f t="shared" si="197"/>
        <v>0</v>
      </c>
      <c r="O3193">
        <f t="shared" si="198"/>
        <v>0</v>
      </c>
      <c r="P3193">
        <f t="shared" si="199"/>
        <v>0</v>
      </c>
    </row>
    <row r="3194" spans="1:16" x14ac:dyDescent="0.2">
      <c r="A3194" s="2" t="s">
        <v>3630</v>
      </c>
      <c r="B3194" s="2" t="s">
        <v>485</v>
      </c>
      <c r="C3194" s="2" t="s">
        <v>334</v>
      </c>
      <c r="D3194" s="2" t="s">
        <v>33</v>
      </c>
      <c r="E3194" s="2" t="s">
        <v>34</v>
      </c>
      <c r="F3194" s="2">
        <v>5332.24</v>
      </c>
      <c r="G3194" s="2">
        <v>799.84</v>
      </c>
      <c r="H3194" s="2">
        <v>4532.3999999999996</v>
      </c>
      <c r="I3194" s="2" t="s">
        <v>41</v>
      </c>
      <c r="J3194" s="4">
        <v>1.1764716265113411</v>
      </c>
      <c r="K3194" t="str">
        <f>_xlfn.XLOOKUP(D3194, dim_channels!A:A, dim_channels!C:C, "Not Found")</f>
        <v>OTA</v>
      </c>
      <c r="L3194" t="str">
        <f>_xlfn.XLOOKUP(D3194, dim_channels!A:A, dim_channels!B:B, "Not Found")</f>
        <v>Booking.com</v>
      </c>
      <c r="M3194">
        <f t="shared" si="196"/>
        <v>1</v>
      </c>
      <c r="N3194">
        <f t="shared" si="197"/>
        <v>0</v>
      </c>
      <c r="O3194">
        <f t="shared" si="198"/>
        <v>0</v>
      </c>
      <c r="P3194">
        <f t="shared" si="199"/>
        <v>0</v>
      </c>
    </row>
    <row r="3195" spans="1:16" x14ac:dyDescent="0.2">
      <c r="A3195" s="3" t="s">
        <v>3631</v>
      </c>
      <c r="B3195" s="3" t="s">
        <v>509</v>
      </c>
      <c r="C3195" s="3" t="s">
        <v>253</v>
      </c>
      <c r="D3195" s="3" t="s">
        <v>169</v>
      </c>
      <c r="E3195" s="3" t="s">
        <v>46</v>
      </c>
      <c r="F3195" s="3">
        <v>2933.85</v>
      </c>
      <c r="G3195" s="3">
        <v>586.77</v>
      </c>
      <c r="H3195" s="3">
        <v>2347.08</v>
      </c>
      <c r="I3195" s="3" t="s">
        <v>29</v>
      </c>
      <c r="J3195" s="5">
        <v>1.25</v>
      </c>
      <c r="K3195" t="str">
        <f>_xlfn.XLOOKUP(D3195, dim_channels!A:A, dim_channels!C:C, "Not Found")</f>
        <v>GDS</v>
      </c>
      <c r="L3195" t="str">
        <f>_xlfn.XLOOKUP(D3195, dim_channels!A:A, dim_channels!B:B, "Not Found")</f>
        <v>GDS (Amadeus)</v>
      </c>
      <c r="M3195">
        <f t="shared" si="196"/>
        <v>0</v>
      </c>
      <c r="N3195">
        <f t="shared" si="197"/>
        <v>1</v>
      </c>
      <c r="O3195">
        <f t="shared" si="198"/>
        <v>2347.08</v>
      </c>
      <c r="P3195">
        <f t="shared" si="199"/>
        <v>2933.85</v>
      </c>
    </row>
    <row r="3196" spans="1:16" x14ac:dyDescent="0.2">
      <c r="A3196" s="2" t="s">
        <v>3632</v>
      </c>
      <c r="B3196" s="2" t="s">
        <v>69</v>
      </c>
      <c r="C3196" s="2" t="s">
        <v>104</v>
      </c>
      <c r="D3196" s="2" t="s">
        <v>27</v>
      </c>
      <c r="E3196" s="2" t="s">
        <v>34</v>
      </c>
      <c r="F3196" s="2">
        <v>7836.06</v>
      </c>
      <c r="G3196" s="2">
        <v>1410.49</v>
      </c>
      <c r="H3196" s="2">
        <v>6425.57</v>
      </c>
      <c r="I3196" s="2" t="s">
        <v>41</v>
      </c>
      <c r="J3196" s="4">
        <v>1.219512043289545</v>
      </c>
      <c r="K3196" t="str">
        <f>_xlfn.XLOOKUP(D3196, dim_channels!A:A, dim_channels!C:C, "Not Found")</f>
        <v>OTA</v>
      </c>
      <c r="L3196" t="str">
        <f>_xlfn.XLOOKUP(D3196, dim_channels!A:A, dim_channels!B:B, "Not Found")</f>
        <v>Expedia</v>
      </c>
      <c r="M3196">
        <f t="shared" si="196"/>
        <v>1</v>
      </c>
      <c r="N3196">
        <f t="shared" si="197"/>
        <v>0</v>
      </c>
      <c r="O3196">
        <f t="shared" si="198"/>
        <v>0</v>
      </c>
      <c r="P3196">
        <f t="shared" si="199"/>
        <v>0</v>
      </c>
    </row>
    <row r="3197" spans="1:16" x14ac:dyDescent="0.2">
      <c r="A3197" s="3" t="s">
        <v>3633</v>
      </c>
      <c r="B3197" s="3" t="s">
        <v>145</v>
      </c>
      <c r="C3197" s="3" t="s">
        <v>382</v>
      </c>
      <c r="D3197" s="3" t="s">
        <v>45</v>
      </c>
      <c r="E3197" s="3" t="s">
        <v>89</v>
      </c>
      <c r="F3197" s="3">
        <v>15180.39</v>
      </c>
      <c r="G3197" s="3">
        <v>0</v>
      </c>
      <c r="H3197" s="3">
        <v>15180.39</v>
      </c>
      <c r="I3197" s="3" t="s">
        <v>29</v>
      </c>
      <c r="J3197" s="5">
        <v>1</v>
      </c>
      <c r="K3197" t="str">
        <f>_xlfn.XLOOKUP(D3197, dim_channels!A:A, dim_channels!C:C, "Not Found")</f>
        <v>Corporate</v>
      </c>
      <c r="L3197" t="str">
        <f>_xlfn.XLOOKUP(D3197, dim_channels!A:A, dim_channels!B:B, "Not Found")</f>
        <v>Corporate Direct</v>
      </c>
      <c r="M3197">
        <f t="shared" si="196"/>
        <v>0</v>
      </c>
      <c r="N3197">
        <f t="shared" si="197"/>
        <v>1</v>
      </c>
      <c r="O3197">
        <f t="shared" si="198"/>
        <v>15180.39</v>
      </c>
      <c r="P3197">
        <f t="shared" si="199"/>
        <v>15180.39</v>
      </c>
    </row>
    <row r="3198" spans="1:16" x14ac:dyDescent="0.2">
      <c r="A3198" s="2" t="s">
        <v>3634</v>
      </c>
      <c r="B3198" s="2" t="s">
        <v>666</v>
      </c>
      <c r="C3198" s="2" t="s">
        <v>863</v>
      </c>
      <c r="D3198" s="2" t="s">
        <v>27</v>
      </c>
      <c r="E3198" s="2" t="s">
        <v>60</v>
      </c>
      <c r="F3198" s="2">
        <v>5635.22</v>
      </c>
      <c r="G3198" s="2">
        <v>0</v>
      </c>
      <c r="H3198" s="2">
        <v>5635.22</v>
      </c>
      <c r="I3198" s="2" t="s">
        <v>56</v>
      </c>
      <c r="J3198" s="4">
        <v>1</v>
      </c>
      <c r="K3198" t="str">
        <f>_xlfn.XLOOKUP(D3198, dim_channels!A:A, dim_channels!C:C, "Not Found")</f>
        <v>OTA</v>
      </c>
      <c r="L3198" t="str">
        <f>_xlfn.XLOOKUP(D3198, dim_channels!A:A, dim_channels!B:B, "Not Found")</f>
        <v>Expedia</v>
      </c>
      <c r="M3198">
        <f t="shared" si="196"/>
        <v>0</v>
      </c>
      <c r="N3198">
        <f t="shared" si="197"/>
        <v>0</v>
      </c>
      <c r="O3198">
        <f t="shared" si="198"/>
        <v>0</v>
      </c>
      <c r="P3198">
        <f t="shared" si="199"/>
        <v>0</v>
      </c>
    </row>
    <row r="3199" spans="1:16" x14ac:dyDescent="0.2">
      <c r="A3199" s="3" t="s">
        <v>3635</v>
      </c>
      <c r="B3199" s="3" t="s">
        <v>189</v>
      </c>
      <c r="C3199" s="3" t="s">
        <v>570</v>
      </c>
      <c r="D3199" s="3" t="s">
        <v>52</v>
      </c>
      <c r="E3199" s="3" t="s">
        <v>34</v>
      </c>
      <c r="F3199" s="3">
        <v>8024.52</v>
      </c>
      <c r="G3199" s="3">
        <v>962.94</v>
      </c>
      <c r="H3199" s="3">
        <v>7061.58</v>
      </c>
      <c r="I3199" s="3" t="s">
        <v>29</v>
      </c>
      <c r="J3199" s="5">
        <v>1.1363632501508161</v>
      </c>
      <c r="K3199" t="str">
        <f>_xlfn.XLOOKUP(D3199, dim_channels!A:A, dim_channels!C:C, "Not Found")</f>
        <v>OTA</v>
      </c>
      <c r="L3199" t="str">
        <f>_xlfn.XLOOKUP(D3199, dim_channels!A:A, dim_channels!B:B, "Not Found")</f>
        <v>Agoda</v>
      </c>
      <c r="M3199">
        <f t="shared" si="196"/>
        <v>0</v>
      </c>
      <c r="N3199">
        <f t="shared" si="197"/>
        <v>1</v>
      </c>
      <c r="O3199">
        <f t="shared" si="198"/>
        <v>7061.58</v>
      </c>
      <c r="P3199">
        <f t="shared" si="199"/>
        <v>8024.52</v>
      </c>
    </row>
    <row r="3200" spans="1:16" x14ac:dyDescent="0.2">
      <c r="A3200" s="2" t="s">
        <v>3636</v>
      </c>
      <c r="B3200" s="2" t="s">
        <v>487</v>
      </c>
      <c r="C3200" s="2" t="s">
        <v>156</v>
      </c>
      <c r="D3200" s="2" t="s">
        <v>33</v>
      </c>
      <c r="E3200" s="2" t="s">
        <v>60</v>
      </c>
      <c r="F3200" s="2">
        <v>4489.6899999999996</v>
      </c>
      <c r="G3200" s="2">
        <v>0</v>
      </c>
      <c r="H3200" s="2">
        <v>4489.6899999999996</v>
      </c>
      <c r="I3200" s="2" t="s">
        <v>41</v>
      </c>
      <c r="J3200" s="4">
        <v>1</v>
      </c>
      <c r="K3200" t="str">
        <f>_xlfn.XLOOKUP(D3200, dim_channels!A:A, dim_channels!C:C, "Not Found")</f>
        <v>OTA</v>
      </c>
      <c r="L3200" t="str">
        <f>_xlfn.XLOOKUP(D3200, dim_channels!A:A, dim_channels!B:B, "Not Found")</f>
        <v>Booking.com</v>
      </c>
      <c r="M3200">
        <f t="shared" si="196"/>
        <v>1</v>
      </c>
      <c r="N3200">
        <f t="shared" si="197"/>
        <v>0</v>
      </c>
      <c r="O3200">
        <f t="shared" si="198"/>
        <v>0</v>
      </c>
      <c r="P3200">
        <f t="shared" si="199"/>
        <v>0</v>
      </c>
    </row>
    <row r="3201" spans="1:16" x14ac:dyDescent="0.2">
      <c r="A3201" s="3" t="s">
        <v>3637</v>
      </c>
      <c r="B3201" s="3" t="s">
        <v>386</v>
      </c>
      <c r="C3201" s="3" t="s">
        <v>72</v>
      </c>
      <c r="D3201" s="3" t="s">
        <v>45</v>
      </c>
      <c r="E3201" s="3" t="s">
        <v>89</v>
      </c>
      <c r="F3201" s="3">
        <v>16271.79</v>
      </c>
      <c r="G3201" s="3">
        <v>0</v>
      </c>
      <c r="H3201" s="3">
        <v>16271.79</v>
      </c>
      <c r="I3201" s="3" t="s">
        <v>29</v>
      </c>
      <c r="J3201" s="5">
        <v>1</v>
      </c>
      <c r="K3201" t="str">
        <f>_xlfn.XLOOKUP(D3201, dim_channels!A:A, dim_channels!C:C, "Not Found")</f>
        <v>Corporate</v>
      </c>
      <c r="L3201" t="str">
        <f>_xlfn.XLOOKUP(D3201, dim_channels!A:A, dim_channels!B:B, "Not Found")</f>
        <v>Corporate Direct</v>
      </c>
      <c r="M3201">
        <f t="shared" si="196"/>
        <v>0</v>
      </c>
      <c r="N3201">
        <f t="shared" si="197"/>
        <v>1</v>
      </c>
      <c r="O3201">
        <f t="shared" si="198"/>
        <v>16271.79</v>
      </c>
      <c r="P3201">
        <f t="shared" si="199"/>
        <v>16271.79</v>
      </c>
    </row>
    <row r="3202" spans="1:16" x14ac:dyDescent="0.2">
      <c r="A3202" s="2" t="s">
        <v>3638</v>
      </c>
      <c r="B3202" s="2" t="s">
        <v>949</v>
      </c>
      <c r="C3202" s="2" t="s">
        <v>145</v>
      </c>
      <c r="D3202" s="2" t="s">
        <v>27</v>
      </c>
      <c r="E3202" s="2" t="s">
        <v>60</v>
      </c>
      <c r="F3202" s="2">
        <v>15358.95</v>
      </c>
      <c r="G3202" s="2">
        <v>0</v>
      </c>
      <c r="H3202" s="2">
        <v>15358.95</v>
      </c>
      <c r="I3202" s="2" t="s">
        <v>29</v>
      </c>
      <c r="J3202" s="4">
        <v>1</v>
      </c>
      <c r="K3202" t="str">
        <f>_xlfn.XLOOKUP(D3202, dim_channels!A:A, dim_channels!C:C, "Not Found")</f>
        <v>OTA</v>
      </c>
      <c r="L3202" t="str">
        <f>_xlfn.XLOOKUP(D3202, dim_channels!A:A, dim_channels!B:B, "Not Found")</f>
        <v>Expedia</v>
      </c>
      <c r="M3202">
        <f t="shared" si="196"/>
        <v>0</v>
      </c>
      <c r="N3202">
        <f t="shared" si="197"/>
        <v>1</v>
      </c>
      <c r="O3202">
        <f t="shared" si="198"/>
        <v>15358.95</v>
      </c>
      <c r="P3202">
        <f t="shared" si="199"/>
        <v>15358.95</v>
      </c>
    </row>
    <row r="3203" spans="1:16" x14ac:dyDescent="0.2">
      <c r="A3203" s="3" t="s">
        <v>3639</v>
      </c>
      <c r="B3203" s="3" t="s">
        <v>501</v>
      </c>
      <c r="C3203" s="3" t="s">
        <v>79</v>
      </c>
      <c r="D3203" s="3" t="s">
        <v>114</v>
      </c>
      <c r="E3203" s="3" t="s">
        <v>46</v>
      </c>
      <c r="F3203" s="3">
        <v>7321.27</v>
      </c>
      <c r="G3203" s="3">
        <v>732.13</v>
      </c>
      <c r="H3203" s="3">
        <v>6589.14</v>
      </c>
      <c r="I3203" s="3" t="s">
        <v>29</v>
      </c>
      <c r="J3203" s="5">
        <v>1.1111116169940241</v>
      </c>
      <c r="K3203" t="str">
        <f>_xlfn.XLOOKUP(D3203, dim_channels!A:A, dim_channels!C:C, "Not Found")</f>
        <v>Offline</v>
      </c>
      <c r="L3203" t="str">
        <f>_xlfn.XLOOKUP(D3203, dim_channels!A:A, dim_channels!B:B, "Not Found")</f>
        <v>Travel Agency</v>
      </c>
      <c r="M3203">
        <f t="shared" ref="M3203:M3266" si="200">IF(I3203="Cancelled",1,0)</f>
        <v>0</v>
      </c>
      <c r="N3203">
        <f t="shared" ref="N3203:N3266" si="201">IF(TRIM(UPPER(I3203))="CHECKED-OUT",1,0)</f>
        <v>1</v>
      </c>
      <c r="O3203">
        <f t="shared" ref="O3203:O3266" si="202">IF(TRIM(UPPER(I3203))="CHECKED-OUT",H3203,0)</f>
        <v>6589.14</v>
      </c>
      <c r="P3203">
        <f t="shared" ref="P3203:P3266" si="203">IF(TRIM(UPPER(I3203))="CHECKED-OUT",F3203,0)</f>
        <v>7321.27</v>
      </c>
    </row>
    <row r="3204" spans="1:16" x14ac:dyDescent="0.2">
      <c r="A3204" s="2" t="s">
        <v>3640</v>
      </c>
      <c r="B3204" s="2" t="s">
        <v>1610</v>
      </c>
      <c r="C3204" s="2" t="s">
        <v>712</v>
      </c>
      <c r="D3204" s="2" t="s">
        <v>27</v>
      </c>
      <c r="E3204" s="2" t="s">
        <v>60</v>
      </c>
      <c r="F3204" s="2">
        <v>6112.62</v>
      </c>
      <c r="G3204" s="2">
        <v>0</v>
      </c>
      <c r="H3204" s="2">
        <v>6112.62</v>
      </c>
      <c r="I3204" s="2" t="s">
        <v>29</v>
      </c>
      <c r="J3204" s="4">
        <v>1</v>
      </c>
      <c r="K3204" t="str">
        <f>_xlfn.XLOOKUP(D3204, dim_channels!A:A, dim_channels!C:C, "Not Found")</f>
        <v>OTA</v>
      </c>
      <c r="L3204" t="str">
        <f>_xlfn.XLOOKUP(D3204, dim_channels!A:A, dim_channels!B:B, "Not Found")</f>
        <v>Expedia</v>
      </c>
      <c r="M3204">
        <f t="shared" si="200"/>
        <v>0</v>
      </c>
      <c r="N3204">
        <f t="shared" si="201"/>
        <v>1</v>
      </c>
      <c r="O3204">
        <f t="shared" si="202"/>
        <v>6112.62</v>
      </c>
      <c r="P3204">
        <f t="shared" si="203"/>
        <v>6112.62</v>
      </c>
    </row>
    <row r="3205" spans="1:16" x14ac:dyDescent="0.2">
      <c r="A3205" s="3" t="s">
        <v>3641</v>
      </c>
      <c r="B3205" s="3" t="s">
        <v>525</v>
      </c>
      <c r="C3205" s="3" t="s">
        <v>168</v>
      </c>
      <c r="D3205" s="3" t="s">
        <v>64</v>
      </c>
      <c r="E3205" s="3" t="s">
        <v>34</v>
      </c>
      <c r="F3205" s="3">
        <v>11910.68</v>
      </c>
      <c r="G3205" s="3">
        <v>0</v>
      </c>
      <c r="H3205" s="3">
        <v>11910.68</v>
      </c>
      <c r="I3205" s="3" t="s">
        <v>29</v>
      </c>
      <c r="J3205" s="5">
        <v>1</v>
      </c>
      <c r="K3205" t="str">
        <f>_xlfn.XLOOKUP(D3205, dim_channels!A:A, dim_channels!C:C, "Not Found")</f>
        <v>Direct</v>
      </c>
      <c r="L3205" t="str">
        <f>_xlfn.XLOOKUP(D3205, dim_channels!A:A, dim_channels!B:B, "Not Found")</f>
        <v>Direct Website</v>
      </c>
      <c r="M3205">
        <f t="shared" si="200"/>
        <v>0</v>
      </c>
      <c r="N3205">
        <f t="shared" si="201"/>
        <v>1</v>
      </c>
      <c r="O3205">
        <f t="shared" si="202"/>
        <v>11910.68</v>
      </c>
      <c r="P3205">
        <f t="shared" si="203"/>
        <v>11910.68</v>
      </c>
    </row>
    <row r="3206" spans="1:16" x14ac:dyDescent="0.2">
      <c r="A3206" s="2" t="s">
        <v>3642</v>
      </c>
      <c r="B3206" s="2" t="s">
        <v>353</v>
      </c>
      <c r="C3206" s="2" t="s">
        <v>478</v>
      </c>
      <c r="D3206" s="2" t="s">
        <v>45</v>
      </c>
      <c r="E3206" s="2" t="s">
        <v>46</v>
      </c>
      <c r="F3206" s="2">
        <v>20973.13</v>
      </c>
      <c r="G3206" s="2">
        <v>1048.6600000000001</v>
      </c>
      <c r="H3206" s="2">
        <v>19924.47</v>
      </c>
      <c r="I3206" s="2" t="s">
        <v>29</v>
      </c>
      <c r="J3206" s="4">
        <v>1.0526317638562031</v>
      </c>
      <c r="K3206" t="str">
        <f>_xlfn.XLOOKUP(D3206, dim_channels!A:A, dim_channels!C:C, "Not Found")</f>
        <v>Corporate</v>
      </c>
      <c r="L3206" t="str">
        <f>_xlfn.XLOOKUP(D3206, dim_channels!A:A, dim_channels!B:B, "Not Found")</f>
        <v>Corporate Direct</v>
      </c>
      <c r="M3206">
        <f t="shared" si="200"/>
        <v>0</v>
      </c>
      <c r="N3206">
        <f t="shared" si="201"/>
        <v>1</v>
      </c>
      <c r="O3206">
        <f t="shared" si="202"/>
        <v>19924.47</v>
      </c>
      <c r="P3206">
        <f t="shared" si="203"/>
        <v>20973.13</v>
      </c>
    </row>
    <row r="3207" spans="1:16" x14ac:dyDescent="0.2">
      <c r="A3207" s="3" t="s">
        <v>3643</v>
      </c>
      <c r="B3207" s="3" t="s">
        <v>671</v>
      </c>
      <c r="C3207" s="3" t="s">
        <v>294</v>
      </c>
      <c r="D3207" s="3" t="s">
        <v>52</v>
      </c>
      <c r="E3207" s="3" t="s">
        <v>34</v>
      </c>
      <c r="F3207" s="3">
        <v>6876.12</v>
      </c>
      <c r="G3207" s="3">
        <v>825.13</v>
      </c>
      <c r="H3207" s="3">
        <v>6050.99</v>
      </c>
      <c r="I3207" s="3" t="s">
        <v>41</v>
      </c>
      <c r="J3207" s="5">
        <v>1.13636281005257</v>
      </c>
      <c r="K3207" t="str">
        <f>_xlfn.XLOOKUP(D3207, dim_channels!A:A, dim_channels!C:C, "Not Found")</f>
        <v>OTA</v>
      </c>
      <c r="L3207" t="str">
        <f>_xlfn.XLOOKUP(D3207, dim_channels!A:A, dim_channels!B:B, "Not Found")</f>
        <v>Agoda</v>
      </c>
      <c r="M3207">
        <f t="shared" si="200"/>
        <v>1</v>
      </c>
      <c r="N3207">
        <f t="shared" si="201"/>
        <v>0</v>
      </c>
      <c r="O3207">
        <f t="shared" si="202"/>
        <v>0</v>
      </c>
      <c r="P3207">
        <f t="shared" si="203"/>
        <v>0</v>
      </c>
    </row>
    <row r="3208" spans="1:16" x14ac:dyDescent="0.2">
      <c r="A3208" s="2" t="s">
        <v>3644</v>
      </c>
      <c r="B3208" s="2" t="s">
        <v>425</v>
      </c>
      <c r="C3208" s="2" t="s">
        <v>605</v>
      </c>
      <c r="D3208" s="2" t="s">
        <v>52</v>
      </c>
      <c r="E3208" s="2" t="s">
        <v>34</v>
      </c>
      <c r="F3208" s="2">
        <v>24057.35</v>
      </c>
      <c r="G3208" s="2">
        <v>2886.88</v>
      </c>
      <c r="H3208" s="2">
        <v>21170.47</v>
      </c>
      <c r="I3208" s="2" t="s">
        <v>41</v>
      </c>
      <c r="J3208" s="4">
        <v>1.1363635290099841</v>
      </c>
      <c r="K3208" t="str">
        <f>_xlfn.XLOOKUP(D3208, dim_channels!A:A, dim_channels!C:C, "Not Found")</f>
        <v>OTA</v>
      </c>
      <c r="L3208" t="str">
        <f>_xlfn.XLOOKUP(D3208, dim_channels!A:A, dim_channels!B:B, "Not Found")</f>
        <v>Agoda</v>
      </c>
      <c r="M3208">
        <f t="shared" si="200"/>
        <v>1</v>
      </c>
      <c r="N3208">
        <f t="shared" si="201"/>
        <v>0</v>
      </c>
      <c r="O3208">
        <f t="shared" si="202"/>
        <v>0</v>
      </c>
      <c r="P3208">
        <f t="shared" si="203"/>
        <v>0</v>
      </c>
    </row>
    <row r="3209" spans="1:16" x14ac:dyDescent="0.2">
      <c r="A3209" s="3" t="s">
        <v>3645</v>
      </c>
      <c r="B3209" s="3" t="s">
        <v>1014</v>
      </c>
      <c r="C3209" s="3" t="s">
        <v>39</v>
      </c>
      <c r="D3209" s="3" t="s">
        <v>27</v>
      </c>
      <c r="E3209" s="3" t="s">
        <v>60</v>
      </c>
      <c r="F3209" s="3">
        <v>6963.79</v>
      </c>
      <c r="G3209" s="3">
        <v>0</v>
      </c>
      <c r="H3209" s="3">
        <v>6963.79</v>
      </c>
      <c r="I3209" s="3" t="s">
        <v>56</v>
      </c>
      <c r="J3209" s="5">
        <v>1</v>
      </c>
      <c r="K3209" t="str">
        <f>_xlfn.XLOOKUP(D3209, dim_channels!A:A, dim_channels!C:C, "Not Found")</f>
        <v>OTA</v>
      </c>
      <c r="L3209" t="str">
        <f>_xlfn.XLOOKUP(D3209, dim_channels!A:A, dim_channels!B:B, "Not Found")</f>
        <v>Expedia</v>
      </c>
      <c r="M3209">
        <f t="shared" si="200"/>
        <v>0</v>
      </c>
      <c r="N3209">
        <f t="shared" si="201"/>
        <v>0</v>
      </c>
      <c r="O3209">
        <f t="shared" si="202"/>
        <v>0</v>
      </c>
      <c r="P3209">
        <f t="shared" si="203"/>
        <v>0</v>
      </c>
    </row>
    <row r="3210" spans="1:16" x14ac:dyDescent="0.2">
      <c r="A3210" s="2" t="s">
        <v>3646</v>
      </c>
      <c r="B3210" s="2" t="s">
        <v>649</v>
      </c>
      <c r="C3210" s="2" t="s">
        <v>520</v>
      </c>
      <c r="D3210" s="2" t="s">
        <v>33</v>
      </c>
      <c r="E3210" s="2" t="s">
        <v>34</v>
      </c>
      <c r="F3210" s="2">
        <v>7869.6</v>
      </c>
      <c r="G3210" s="2">
        <v>1180.44</v>
      </c>
      <c r="H3210" s="2">
        <v>6689.16</v>
      </c>
      <c r="I3210" s="2" t="s">
        <v>41</v>
      </c>
      <c r="J3210" s="4">
        <v>1.1764705882352939</v>
      </c>
      <c r="K3210" t="str">
        <f>_xlfn.XLOOKUP(D3210, dim_channels!A:A, dim_channels!C:C, "Not Found")</f>
        <v>OTA</v>
      </c>
      <c r="L3210" t="str">
        <f>_xlfn.XLOOKUP(D3210, dim_channels!A:A, dim_channels!B:B, "Not Found")</f>
        <v>Booking.com</v>
      </c>
      <c r="M3210">
        <f t="shared" si="200"/>
        <v>1</v>
      </c>
      <c r="N3210">
        <f t="shared" si="201"/>
        <v>0</v>
      </c>
      <c r="O3210">
        <f t="shared" si="202"/>
        <v>0</v>
      </c>
      <c r="P3210">
        <f t="shared" si="203"/>
        <v>0</v>
      </c>
    </row>
    <row r="3211" spans="1:16" x14ac:dyDescent="0.2">
      <c r="A3211" s="3" t="s">
        <v>3647</v>
      </c>
      <c r="B3211" s="3" t="s">
        <v>238</v>
      </c>
      <c r="C3211" s="3" t="s">
        <v>266</v>
      </c>
      <c r="D3211" s="3" t="s">
        <v>169</v>
      </c>
      <c r="E3211" s="3" t="s">
        <v>46</v>
      </c>
      <c r="F3211" s="3">
        <v>16758.3</v>
      </c>
      <c r="G3211" s="3">
        <v>3351.66</v>
      </c>
      <c r="H3211" s="3">
        <v>13406.64</v>
      </c>
      <c r="I3211" s="3" t="s">
        <v>29</v>
      </c>
      <c r="J3211" s="5">
        <v>1.25</v>
      </c>
      <c r="K3211" t="str">
        <f>_xlfn.XLOOKUP(D3211, dim_channels!A:A, dim_channels!C:C, "Not Found")</f>
        <v>GDS</v>
      </c>
      <c r="L3211" t="str">
        <f>_xlfn.XLOOKUP(D3211, dim_channels!A:A, dim_channels!B:B, "Not Found")</f>
        <v>GDS (Amadeus)</v>
      </c>
      <c r="M3211">
        <f t="shared" si="200"/>
        <v>0</v>
      </c>
      <c r="N3211">
        <f t="shared" si="201"/>
        <v>1</v>
      </c>
      <c r="O3211">
        <f t="shared" si="202"/>
        <v>13406.64</v>
      </c>
      <c r="P3211">
        <f t="shared" si="203"/>
        <v>16758.3</v>
      </c>
    </row>
    <row r="3212" spans="1:16" x14ac:dyDescent="0.2">
      <c r="A3212" s="2" t="s">
        <v>3648</v>
      </c>
      <c r="B3212" s="2" t="s">
        <v>232</v>
      </c>
      <c r="C3212" s="2" t="s">
        <v>329</v>
      </c>
      <c r="D3212" s="2" t="s">
        <v>33</v>
      </c>
      <c r="E3212" s="2" t="s">
        <v>28</v>
      </c>
      <c r="F3212" s="2">
        <v>4336.45</v>
      </c>
      <c r="G3212" s="2">
        <v>650.47</v>
      </c>
      <c r="H3212" s="2">
        <v>3685.98</v>
      </c>
      <c r="I3212" s="2" t="s">
        <v>41</v>
      </c>
      <c r="J3212" s="4">
        <v>1.176471386171384</v>
      </c>
      <c r="K3212" t="str">
        <f>_xlfn.XLOOKUP(D3212, dim_channels!A:A, dim_channels!C:C, "Not Found")</f>
        <v>OTA</v>
      </c>
      <c r="L3212" t="str">
        <f>_xlfn.XLOOKUP(D3212, dim_channels!A:A, dim_channels!B:B, "Not Found")</f>
        <v>Booking.com</v>
      </c>
      <c r="M3212">
        <f t="shared" si="200"/>
        <v>1</v>
      </c>
      <c r="N3212">
        <f t="shared" si="201"/>
        <v>0</v>
      </c>
      <c r="O3212">
        <f t="shared" si="202"/>
        <v>0</v>
      </c>
      <c r="P3212">
        <f t="shared" si="203"/>
        <v>0</v>
      </c>
    </row>
    <row r="3213" spans="1:16" x14ac:dyDescent="0.2">
      <c r="A3213" s="3" t="s">
        <v>3649</v>
      </c>
      <c r="B3213" s="3" t="s">
        <v>452</v>
      </c>
      <c r="C3213" s="3" t="s">
        <v>262</v>
      </c>
      <c r="D3213" s="3" t="s">
        <v>45</v>
      </c>
      <c r="E3213" s="3" t="s">
        <v>89</v>
      </c>
      <c r="F3213" s="3">
        <v>4735.66</v>
      </c>
      <c r="G3213" s="3">
        <v>0</v>
      </c>
      <c r="H3213" s="3">
        <v>4735.66</v>
      </c>
      <c r="I3213" s="3" t="s">
        <v>56</v>
      </c>
      <c r="J3213" s="5">
        <v>1</v>
      </c>
      <c r="K3213" t="str">
        <f>_xlfn.XLOOKUP(D3213, dim_channels!A:A, dim_channels!C:C, "Not Found")</f>
        <v>Corporate</v>
      </c>
      <c r="L3213" t="str">
        <f>_xlfn.XLOOKUP(D3213, dim_channels!A:A, dim_channels!B:B, "Not Found")</f>
        <v>Corporate Direct</v>
      </c>
      <c r="M3213">
        <f t="shared" si="200"/>
        <v>0</v>
      </c>
      <c r="N3213">
        <f t="shared" si="201"/>
        <v>0</v>
      </c>
      <c r="O3213">
        <f t="shared" si="202"/>
        <v>0</v>
      </c>
      <c r="P3213">
        <f t="shared" si="203"/>
        <v>0</v>
      </c>
    </row>
    <row r="3214" spans="1:16" x14ac:dyDescent="0.2">
      <c r="A3214" s="2" t="s">
        <v>3650</v>
      </c>
      <c r="B3214" s="2" t="s">
        <v>753</v>
      </c>
      <c r="C3214" s="2" t="s">
        <v>489</v>
      </c>
      <c r="D3214" s="2" t="s">
        <v>64</v>
      </c>
      <c r="E3214" s="2" t="s">
        <v>115</v>
      </c>
      <c r="F3214" s="2">
        <v>12303.61</v>
      </c>
      <c r="G3214" s="2">
        <v>0</v>
      </c>
      <c r="H3214" s="2">
        <v>12303.61</v>
      </c>
      <c r="I3214" s="2" t="s">
        <v>56</v>
      </c>
      <c r="J3214" s="4">
        <v>1</v>
      </c>
      <c r="K3214" t="str">
        <f>_xlfn.XLOOKUP(D3214, dim_channels!A:A, dim_channels!C:C, "Not Found")</f>
        <v>Direct</v>
      </c>
      <c r="L3214" t="str">
        <f>_xlfn.XLOOKUP(D3214, dim_channels!A:A, dim_channels!B:B, "Not Found")</f>
        <v>Direct Website</v>
      </c>
      <c r="M3214">
        <f t="shared" si="200"/>
        <v>0</v>
      </c>
      <c r="N3214">
        <f t="shared" si="201"/>
        <v>0</v>
      </c>
      <c r="O3214">
        <f t="shared" si="202"/>
        <v>0</v>
      </c>
      <c r="P3214">
        <f t="shared" si="203"/>
        <v>0</v>
      </c>
    </row>
    <row r="3215" spans="1:16" x14ac:dyDescent="0.2">
      <c r="A3215" s="3" t="s">
        <v>3651</v>
      </c>
      <c r="B3215" s="3" t="s">
        <v>570</v>
      </c>
      <c r="C3215" s="3" t="s">
        <v>318</v>
      </c>
      <c r="D3215" s="3" t="s">
        <v>206</v>
      </c>
      <c r="E3215" s="3" t="s">
        <v>207</v>
      </c>
      <c r="F3215" s="3">
        <v>9032.25</v>
      </c>
      <c r="G3215" s="3">
        <v>0</v>
      </c>
      <c r="H3215" s="3">
        <v>9032.25</v>
      </c>
      <c r="I3215" s="3" t="s">
        <v>29</v>
      </c>
      <c r="J3215" s="5">
        <v>1</v>
      </c>
      <c r="K3215" t="str">
        <f>_xlfn.XLOOKUP(D3215, dim_channels!A:A, dim_channels!C:C, "Not Found")</f>
        <v>Direct</v>
      </c>
      <c r="L3215" t="str">
        <f>_xlfn.XLOOKUP(D3215, dim_channels!A:A, dim_channels!B:B, "Not Found")</f>
        <v>Walk-in</v>
      </c>
      <c r="M3215">
        <f t="shared" si="200"/>
        <v>0</v>
      </c>
      <c r="N3215">
        <f t="shared" si="201"/>
        <v>1</v>
      </c>
      <c r="O3215">
        <f t="shared" si="202"/>
        <v>9032.25</v>
      </c>
      <c r="P3215">
        <f t="shared" si="203"/>
        <v>9032.25</v>
      </c>
    </row>
    <row r="3216" spans="1:16" x14ac:dyDescent="0.2">
      <c r="A3216" s="2" t="s">
        <v>3652</v>
      </c>
      <c r="B3216" s="2" t="s">
        <v>334</v>
      </c>
      <c r="C3216" s="2" t="s">
        <v>63</v>
      </c>
      <c r="D3216" s="2" t="s">
        <v>27</v>
      </c>
      <c r="E3216" s="2" t="s">
        <v>28</v>
      </c>
      <c r="F3216" s="2">
        <v>2202.3000000000002</v>
      </c>
      <c r="G3216" s="2">
        <v>396.41</v>
      </c>
      <c r="H3216" s="2">
        <v>1805.89</v>
      </c>
      <c r="I3216" s="2" t="s">
        <v>56</v>
      </c>
      <c r="J3216" s="4">
        <v>1.219509493933739</v>
      </c>
      <c r="K3216" t="str">
        <f>_xlfn.XLOOKUP(D3216, dim_channels!A:A, dim_channels!C:C, "Not Found")</f>
        <v>OTA</v>
      </c>
      <c r="L3216" t="str">
        <f>_xlfn.XLOOKUP(D3216, dim_channels!A:A, dim_channels!B:B, "Not Found")</f>
        <v>Expedia</v>
      </c>
      <c r="M3216">
        <f t="shared" si="200"/>
        <v>0</v>
      </c>
      <c r="N3216">
        <f t="shared" si="201"/>
        <v>0</v>
      </c>
      <c r="O3216">
        <f t="shared" si="202"/>
        <v>0</v>
      </c>
      <c r="P3216">
        <f t="shared" si="203"/>
        <v>0</v>
      </c>
    </row>
    <row r="3217" spans="1:16" x14ac:dyDescent="0.2">
      <c r="A3217" s="3" t="s">
        <v>3653</v>
      </c>
      <c r="B3217" s="3" t="s">
        <v>210</v>
      </c>
      <c r="C3217" s="3" t="s">
        <v>384</v>
      </c>
      <c r="D3217" s="3" t="s">
        <v>27</v>
      </c>
      <c r="E3217" s="3" t="s">
        <v>34</v>
      </c>
      <c r="F3217" s="3">
        <v>8788.93</v>
      </c>
      <c r="G3217" s="3">
        <v>1582.01</v>
      </c>
      <c r="H3217" s="3">
        <v>7206.92</v>
      </c>
      <c r="I3217" s="3" t="s">
        <v>56</v>
      </c>
      <c r="J3217" s="5">
        <v>1.2195126350785079</v>
      </c>
      <c r="K3217" t="str">
        <f>_xlfn.XLOOKUP(D3217, dim_channels!A:A, dim_channels!C:C, "Not Found")</f>
        <v>OTA</v>
      </c>
      <c r="L3217" t="str">
        <f>_xlfn.XLOOKUP(D3217, dim_channels!A:A, dim_channels!B:B, "Not Found")</f>
        <v>Expedia</v>
      </c>
      <c r="M3217">
        <f t="shared" si="200"/>
        <v>0</v>
      </c>
      <c r="N3217">
        <f t="shared" si="201"/>
        <v>0</v>
      </c>
      <c r="O3217">
        <f t="shared" si="202"/>
        <v>0</v>
      </c>
      <c r="P3217">
        <f t="shared" si="203"/>
        <v>0</v>
      </c>
    </row>
    <row r="3218" spans="1:16" x14ac:dyDescent="0.2">
      <c r="A3218" s="2" t="s">
        <v>3654</v>
      </c>
      <c r="B3218" s="2" t="s">
        <v>532</v>
      </c>
      <c r="C3218" s="2" t="s">
        <v>1354</v>
      </c>
      <c r="D3218" s="2" t="s">
        <v>45</v>
      </c>
      <c r="E3218" s="2" t="s">
        <v>89</v>
      </c>
      <c r="F3218" s="2">
        <v>2221.56</v>
      </c>
      <c r="G3218" s="2">
        <v>0</v>
      </c>
      <c r="H3218" s="2">
        <v>2221.56</v>
      </c>
      <c r="I3218" s="2" t="s">
        <v>29</v>
      </c>
      <c r="J3218" s="4">
        <v>1</v>
      </c>
      <c r="K3218" t="str">
        <f>_xlfn.XLOOKUP(D3218, dim_channels!A:A, dim_channels!C:C, "Not Found")</f>
        <v>Corporate</v>
      </c>
      <c r="L3218" t="str">
        <f>_xlfn.XLOOKUP(D3218, dim_channels!A:A, dim_channels!B:B, "Not Found")</f>
        <v>Corporate Direct</v>
      </c>
      <c r="M3218">
        <f t="shared" si="200"/>
        <v>0</v>
      </c>
      <c r="N3218">
        <f t="shared" si="201"/>
        <v>1</v>
      </c>
      <c r="O3218">
        <f t="shared" si="202"/>
        <v>2221.56</v>
      </c>
      <c r="P3218">
        <f t="shared" si="203"/>
        <v>2221.56</v>
      </c>
    </row>
    <row r="3219" spans="1:16" x14ac:dyDescent="0.2">
      <c r="A3219" s="3" t="s">
        <v>3655</v>
      </c>
      <c r="B3219" s="3" t="s">
        <v>162</v>
      </c>
      <c r="C3219" s="3" t="s">
        <v>151</v>
      </c>
      <c r="D3219" s="3" t="s">
        <v>27</v>
      </c>
      <c r="E3219" s="3" t="s">
        <v>60</v>
      </c>
      <c r="F3219" s="3">
        <v>4564.09</v>
      </c>
      <c r="G3219" s="3">
        <v>0</v>
      </c>
      <c r="H3219" s="3">
        <v>4564.09</v>
      </c>
      <c r="I3219" s="3" t="s">
        <v>29</v>
      </c>
      <c r="J3219" s="5">
        <v>1</v>
      </c>
      <c r="K3219" t="str">
        <f>_xlfn.XLOOKUP(D3219, dim_channels!A:A, dim_channels!C:C, "Not Found")</f>
        <v>OTA</v>
      </c>
      <c r="L3219" t="str">
        <f>_xlfn.XLOOKUP(D3219, dim_channels!A:A, dim_channels!B:B, "Not Found")</f>
        <v>Expedia</v>
      </c>
      <c r="M3219">
        <f t="shared" si="200"/>
        <v>0</v>
      </c>
      <c r="N3219">
        <f t="shared" si="201"/>
        <v>1</v>
      </c>
      <c r="O3219">
        <f t="shared" si="202"/>
        <v>4564.09</v>
      </c>
      <c r="P3219">
        <f t="shared" si="203"/>
        <v>4564.09</v>
      </c>
    </row>
    <row r="3220" spans="1:16" x14ac:dyDescent="0.2">
      <c r="A3220" s="2" t="s">
        <v>3656</v>
      </c>
      <c r="B3220" s="2" t="s">
        <v>642</v>
      </c>
      <c r="C3220" s="2" t="s">
        <v>393</v>
      </c>
      <c r="D3220" s="2" t="s">
        <v>27</v>
      </c>
      <c r="E3220" s="2" t="s">
        <v>34</v>
      </c>
      <c r="F3220" s="2">
        <v>2595.4</v>
      </c>
      <c r="G3220" s="2">
        <v>467.17</v>
      </c>
      <c r="H3220" s="2">
        <v>2128.23</v>
      </c>
      <c r="I3220" s="2" t="s">
        <v>29</v>
      </c>
      <c r="J3220" s="4">
        <v>1.2195110490877401</v>
      </c>
      <c r="K3220" t="str">
        <f>_xlfn.XLOOKUP(D3220, dim_channels!A:A, dim_channels!C:C, "Not Found")</f>
        <v>OTA</v>
      </c>
      <c r="L3220" t="str">
        <f>_xlfn.XLOOKUP(D3220, dim_channels!A:A, dim_channels!B:B, "Not Found")</f>
        <v>Expedia</v>
      </c>
      <c r="M3220">
        <f t="shared" si="200"/>
        <v>0</v>
      </c>
      <c r="N3220">
        <f t="shared" si="201"/>
        <v>1</v>
      </c>
      <c r="O3220">
        <f t="shared" si="202"/>
        <v>2128.23</v>
      </c>
      <c r="P3220">
        <f t="shared" si="203"/>
        <v>2595.4</v>
      </c>
    </row>
    <row r="3221" spans="1:16" x14ac:dyDescent="0.2">
      <c r="A3221" s="3" t="s">
        <v>3657</v>
      </c>
      <c r="B3221" s="3" t="s">
        <v>215</v>
      </c>
      <c r="C3221" s="3" t="s">
        <v>400</v>
      </c>
      <c r="D3221" s="3" t="s">
        <v>52</v>
      </c>
      <c r="E3221" s="3" t="s">
        <v>60</v>
      </c>
      <c r="F3221" s="3">
        <v>8153.85</v>
      </c>
      <c r="G3221" s="3">
        <v>0</v>
      </c>
      <c r="H3221" s="3">
        <v>8153.85</v>
      </c>
      <c r="I3221" s="3" t="s">
        <v>41</v>
      </c>
      <c r="J3221" s="5">
        <v>1</v>
      </c>
      <c r="K3221" t="str">
        <f>_xlfn.XLOOKUP(D3221, dim_channels!A:A, dim_channels!C:C, "Not Found")</f>
        <v>OTA</v>
      </c>
      <c r="L3221" t="str">
        <f>_xlfn.XLOOKUP(D3221, dim_channels!A:A, dim_channels!B:B, "Not Found")</f>
        <v>Agoda</v>
      </c>
      <c r="M3221">
        <f t="shared" si="200"/>
        <v>1</v>
      </c>
      <c r="N3221">
        <f t="shared" si="201"/>
        <v>0</v>
      </c>
      <c r="O3221">
        <f t="shared" si="202"/>
        <v>0</v>
      </c>
      <c r="P3221">
        <f t="shared" si="203"/>
        <v>0</v>
      </c>
    </row>
    <row r="3222" spans="1:16" x14ac:dyDescent="0.2">
      <c r="A3222" s="2" t="s">
        <v>3658</v>
      </c>
      <c r="B3222" s="2" t="s">
        <v>426</v>
      </c>
      <c r="C3222" s="2" t="s">
        <v>423</v>
      </c>
      <c r="D3222" s="2" t="s">
        <v>27</v>
      </c>
      <c r="E3222" s="2" t="s">
        <v>28</v>
      </c>
      <c r="F3222" s="2">
        <v>3629.96</v>
      </c>
      <c r="G3222" s="2">
        <v>653.39</v>
      </c>
      <c r="H3222" s="2">
        <v>2976.57</v>
      </c>
      <c r="I3222" s="2" t="s">
        <v>29</v>
      </c>
      <c r="J3222" s="4">
        <v>1.2195110479511651</v>
      </c>
      <c r="K3222" t="str">
        <f>_xlfn.XLOOKUP(D3222, dim_channels!A:A, dim_channels!C:C, "Not Found")</f>
        <v>OTA</v>
      </c>
      <c r="L3222" t="str">
        <f>_xlfn.XLOOKUP(D3222, dim_channels!A:A, dim_channels!B:B, "Not Found")</f>
        <v>Expedia</v>
      </c>
      <c r="M3222">
        <f t="shared" si="200"/>
        <v>0</v>
      </c>
      <c r="N3222">
        <f t="shared" si="201"/>
        <v>1</v>
      </c>
      <c r="O3222">
        <f t="shared" si="202"/>
        <v>2976.57</v>
      </c>
      <c r="P3222">
        <f t="shared" si="203"/>
        <v>3629.96</v>
      </c>
    </row>
    <row r="3223" spans="1:16" x14ac:dyDescent="0.2">
      <c r="A3223" s="3" t="s">
        <v>3659</v>
      </c>
      <c r="B3223" s="3" t="s">
        <v>534</v>
      </c>
      <c r="C3223" s="3" t="s">
        <v>55</v>
      </c>
      <c r="D3223" s="3" t="s">
        <v>45</v>
      </c>
      <c r="E3223" s="3" t="s">
        <v>89</v>
      </c>
      <c r="F3223" s="3">
        <v>6135.88</v>
      </c>
      <c r="G3223" s="3">
        <v>0</v>
      </c>
      <c r="H3223" s="3">
        <v>6135.88</v>
      </c>
      <c r="I3223" s="3" t="s">
        <v>56</v>
      </c>
      <c r="J3223" s="5">
        <v>1</v>
      </c>
      <c r="K3223" t="str">
        <f>_xlfn.XLOOKUP(D3223, dim_channels!A:A, dim_channels!C:C, "Not Found")</f>
        <v>Corporate</v>
      </c>
      <c r="L3223" t="str">
        <f>_xlfn.XLOOKUP(D3223, dim_channels!A:A, dim_channels!B:B, "Not Found")</f>
        <v>Corporate Direct</v>
      </c>
      <c r="M3223">
        <f t="shared" si="200"/>
        <v>0</v>
      </c>
      <c r="N3223">
        <f t="shared" si="201"/>
        <v>0</v>
      </c>
      <c r="O3223">
        <f t="shared" si="202"/>
        <v>0</v>
      </c>
      <c r="P3223">
        <f t="shared" si="203"/>
        <v>0</v>
      </c>
    </row>
    <row r="3224" spans="1:16" x14ac:dyDescent="0.2">
      <c r="A3224" s="2" t="s">
        <v>3660</v>
      </c>
      <c r="B3224" s="2" t="s">
        <v>720</v>
      </c>
      <c r="C3224" s="2" t="s">
        <v>173</v>
      </c>
      <c r="D3224" s="2" t="s">
        <v>52</v>
      </c>
      <c r="E3224" s="2" t="s">
        <v>34</v>
      </c>
      <c r="F3224" s="2">
        <v>6174.16</v>
      </c>
      <c r="G3224" s="2">
        <v>740.9</v>
      </c>
      <c r="H3224" s="2">
        <v>5433.26</v>
      </c>
      <c r="I3224" s="2" t="s">
        <v>29</v>
      </c>
      <c r="J3224" s="4">
        <v>1.13636380368324</v>
      </c>
      <c r="K3224" t="str">
        <f>_xlfn.XLOOKUP(D3224, dim_channels!A:A, dim_channels!C:C, "Not Found")</f>
        <v>OTA</v>
      </c>
      <c r="L3224" t="str">
        <f>_xlfn.XLOOKUP(D3224, dim_channels!A:A, dim_channels!B:B, "Not Found")</f>
        <v>Agoda</v>
      </c>
      <c r="M3224">
        <f t="shared" si="200"/>
        <v>0</v>
      </c>
      <c r="N3224">
        <f t="shared" si="201"/>
        <v>1</v>
      </c>
      <c r="O3224">
        <f t="shared" si="202"/>
        <v>5433.26</v>
      </c>
      <c r="P3224">
        <f t="shared" si="203"/>
        <v>6174.16</v>
      </c>
    </row>
    <row r="3225" spans="1:16" x14ac:dyDescent="0.2">
      <c r="A3225" s="3" t="s">
        <v>3661</v>
      </c>
      <c r="B3225" s="3" t="s">
        <v>917</v>
      </c>
      <c r="C3225" s="3" t="s">
        <v>2002</v>
      </c>
      <c r="D3225" s="3" t="s">
        <v>33</v>
      </c>
      <c r="E3225" s="3" t="s">
        <v>28</v>
      </c>
      <c r="F3225" s="3">
        <v>12625.12</v>
      </c>
      <c r="G3225" s="3">
        <v>1893.77</v>
      </c>
      <c r="H3225" s="3">
        <v>10731.35</v>
      </c>
      <c r="I3225" s="3" t="s">
        <v>29</v>
      </c>
      <c r="J3225" s="5">
        <v>1.176470807493931</v>
      </c>
      <c r="K3225" t="str">
        <f>_xlfn.XLOOKUP(D3225, dim_channels!A:A, dim_channels!C:C, "Not Found")</f>
        <v>OTA</v>
      </c>
      <c r="L3225" t="str">
        <f>_xlfn.XLOOKUP(D3225, dim_channels!A:A, dim_channels!B:B, "Not Found")</f>
        <v>Booking.com</v>
      </c>
      <c r="M3225">
        <f t="shared" si="200"/>
        <v>0</v>
      </c>
      <c r="N3225">
        <f t="shared" si="201"/>
        <v>1</v>
      </c>
      <c r="O3225">
        <f t="shared" si="202"/>
        <v>10731.35</v>
      </c>
      <c r="P3225">
        <f t="shared" si="203"/>
        <v>12625.12</v>
      </c>
    </row>
    <row r="3226" spans="1:16" x14ac:dyDescent="0.2">
      <c r="A3226" s="2" t="s">
        <v>3662</v>
      </c>
      <c r="B3226" s="2" t="s">
        <v>445</v>
      </c>
      <c r="C3226" s="2" t="s">
        <v>475</v>
      </c>
      <c r="D3226" s="2" t="s">
        <v>27</v>
      </c>
      <c r="E3226" s="2" t="s">
        <v>60</v>
      </c>
      <c r="F3226" s="2">
        <v>5936.37</v>
      </c>
      <c r="G3226" s="2">
        <v>0</v>
      </c>
      <c r="H3226" s="2">
        <v>5936.37</v>
      </c>
      <c r="I3226" s="2" t="s">
        <v>29</v>
      </c>
      <c r="J3226" s="4">
        <v>1</v>
      </c>
      <c r="K3226" t="str">
        <f>_xlfn.XLOOKUP(D3226, dim_channels!A:A, dim_channels!C:C, "Not Found")</f>
        <v>OTA</v>
      </c>
      <c r="L3226" t="str">
        <f>_xlfn.XLOOKUP(D3226, dim_channels!A:A, dim_channels!B:B, "Not Found")</f>
        <v>Expedia</v>
      </c>
      <c r="M3226">
        <f t="shared" si="200"/>
        <v>0</v>
      </c>
      <c r="N3226">
        <f t="shared" si="201"/>
        <v>1</v>
      </c>
      <c r="O3226">
        <f t="shared" si="202"/>
        <v>5936.37</v>
      </c>
      <c r="P3226">
        <f t="shared" si="203"/>
        <v>5936.37</v>
      </c>
    </row>
    <row r="3227" spans="1:16" x14ac:dyDescent="0.2">
      <c r="A3227" s="3" t="s">
        <v>3663</v>
      </c>
      <c r="B3227" s="3" t="s">
        <v>326</v>
      </c>
      <c r="C3227" s="3" t="s">
        <v>205</v>
      </c>
      <c r="D3227" s="3" t="s">
        <v>64</v>
      </c>
      <c r="E3227" s="3" t="s">
        <v>28</v>
      </c>
      <c r="F3227" s="3">
        <v>8097.81</v>
      </c>
      <c r="G3227" s="3">
        <v>0</v>
      </c>
      <c r="H3227" s="3">
        <v>8097.81</v>
      </c>
      <c r="I3227" s="3" t="s">
        <v>29</v>
      </c>
      <c r="J3227" s="5">
        <v>1</v>
      </c>
      <c r="K3227" t="str">
        <f>_xlfn.XLOOKUP(D3227, dim_channels!A:A, dim_channels!C:C, "Not Found")</f>
        <v>Direct</v>
      </c>
      <c r="L3227" t="str">
        <f>_xlfn.XLOOKUP(D3227, dim_channels!A:A, dim_channels!B:B, "Not Found")</f>
        <v>Direct Website</v>
      </c>
      <c r="M3227">
        <f t="shared" si="200"/>
        <v>0</v>
      </c>
      <c r="N3227">
        <f t="shared" si="201"/>
        <v>1</v>
      </c>
      <c r="O3227">
        <f t="shared" si="202"/>
        <v>8097.81</v>
      </c>
      <c r="P3227">
        <f t="shared" si="203"/>
        <v>8097.81</v>
      </c>
    </row>
    <row r="3228" spans="1:16" x14ac:dyDescent="0.2">
      <c r="A3228" s="2" t="s">
        <v>3664</v>
      </c>
      <c r="B3228" s="2" t="s">
        <v>67</v>
      </c>
      <c r="C3228" s="2" t="s">
        <v>597</v>
      </c>
      <c r="D3228" s="2" t="s">
        <v>206</v>
      </c>
      <c r="E3228" s="2" t="s">
        <v>207</v>
      </c>
      <c r="F3228" s="2">
        <v>12987.34</v>
      </c>
      <c r="G3228" s="2">
        <v>0</v>
      </c>
      <c r="H3228" s="2">
        <v>12987.34</v>
      </c>
      <c r="I3228" s="2" t="s">
        <v>56</v>
      </c>
      <c r="J3228" s="4">
        <v>1</v>
      </c>
      <c r="K3228" t="str">
        <f>_xlfn.XLOOKUP(D3228, dim_channels!A:A, dim_channels!C:C, "Not Found")</f>
        <v>Direct</v>
      </c>
      <c r="L3228" t="str">
        <f>_xlfn.XLOOKUP(D3228, dim_channels!A:A, dim_channels!B:B, "Not Found")</f>
        <v>Walk-in</v>
      </c>
      <c r="M3228">
        <f t="shared" si="200"/>
        <v>0</v>
      </c>
      <c r="N3228">
        <f t="shared" si="201"/>
        <v>0</v>
      </c>
      <c r="O3228">
        <f t="shared" si="202"/>
        <v>0</v>
      </c>
      <c r="P3228">
        <f t="shared" si="203"/>
        <v>0</v>
      </c>
    </row>
    <row r="3229" spans="1:16" x14ac:dyDescent="0.2">
      <c r="A3229" s="3" t="s">
        <v>3665</v>
      </c>
      <c r="B3229" s="3" t="s">
        <v>495</v>
      </c>
      <c r="C3229" s="3" t="s">
        <v>432</v>
      </c>
      <c r="D3229" s="3" t="s">
        <v>114</v>
      </c>
      <c r="E3229" s="3" t="s">
        <v>46</v>
      </c>
      <c r="F3229" s="3">
        <v>6062.58</v>
      </c>
      <c r="G3229" s="3">
        <v>606.26</v>
      </c>
      <c r="H3229" s="3">
        <v>5456.32</v>
      </c>
      <c r="I3229" s="3" t="s">
        <v>29</v>
      </c>
      <c r="J3229" s="5">
        <v>1.111111518386019</v>
      </c>
      <c r="K3229" t="str">
        <f>_xlfn.XLOOKUP(D3229, dim_channels!A:A, dim_channels!C:C, "Not Found")</f>
        <v>Offline</v>
      </c>
      <c r="L3229" t="str">
        <f>_xlfn.XLOOKUP(D3229, dim_channels!A:A, dim_channels!B:B, "Not Found")</f>
        <v>Travel Agency</v>
      </c>
      <c r="M3229">
        <f t="shared" si="200"/>
        <v>0</v>
      </c>
      <c r="N3229">
        <f t="shared" si="201"/>
        <v>1</v>
      </c>
      <c r="O3229">
        <f t="shared" si="202"/>
        <v>5456.32</v>
      </c>
      <c r="P3229">
        <f t="shared" si="203"/>
        <v>6062.58</v>
      </c>
    </row>
    <row r="3230" spans="1:16" x14ac:dyDescent="0.2">
      <c r="A3230" s="2" t="s">
        <v>3666</v>
      </c>
      <c r="B3230" s="2" t="s">
        <v>302</v>
      </c>
      <c r="C3230" s="2" t="s">
        <v>283</v>
      </c>
      <c r="D3230" s="2" t="s">
        <v>52</v>
      </c>
      <c r="E3230" s="2" t="s">
        <v>60</v>
      </c>
      <c r="F3230" s="2">
        <v>12824.3</v>
      </c>
      <c r="G3230" s="2">
        <v>0</v>
      </c>
      <c r="H3230" s="2">
        <v>12824.3</v>
      </c>
      <c r="I3230" s="2" t="s">
        <v>29</v>
      </c>
      <c r="J3230" s="4">
        <v>1</v>
      </c>
      <c r="K3230" t="str">
        <f>_xlfn.XLOOKUP(D3230, dim_channels!A:A, dim_channels!C:C, "Not Found")</f>
        <v>OTA</v>
      </c>
      <c r="L3230" t="str">
        <f>_xlfn.XLOOKUP(D3230, dim_channels!A:A, dim_channels!B:B, "Not Found")</f>
        <v>Agoda</v>
      </c>
      <c r="M3230">
        <f t="shared" si="200"/>
        <v>0</v>
      </c>
      <c r="N3230">
        <f t="shared" si="201"/>
        <v>1</v>
      </c>
      <c r="O3230">
        <f t="shared" si="202"/>
        <v>12824.3</v>
      </c>
      <c r="P3230">
        <f t="shared" si="203"/>
        <v>12824.3</v>
      </c>
    </row>
    <row r="3231" spans="1:16" x14ac:dyDescent="0.2">
      <c r="A3231" s="3" t="s">
        <v>3667</v>
      </c>
      <c r="B3231" s="3" t="s">
        <v>51</v>
      </c>
      <c r="C3231" s="3" t="s">
        <v>465</v>
      </c>
      <c r="D3231" s="3" t="s">
        <v>114</v>
      </c>
      <c r="E3231" s="3" t="s">
        <v>46</v>
      </c>
      <c r="F3231" s="3">
        <v>2948.32</v>
      </c>
      <c r="G3231" s="3">
        <v>294.83</v>
      </c>
      <c r="H3231" s="3">
        <v>2653.49</v>
      </c>
      <c r="I3231" s="3" t="s">
        <v>29</v>
      </c>
      <c r="J3231" s="5">
        <v>1.1111102736396219</v>
      </c>
      <c r="K3231" t="str">
        <f>_xlfn.XLOOKUP(D3231, dim_channels!A:A, dim_channels!C:C, "Not Found")</f>
        <v>Offline</v>
      </c>
      <c r="L3231" t="str">
        <f>_xlfn.XLOOKUP(D3231, dim_channels!A:A, dim_channels!B:B, "Not Found")</f>
        <v>Travel Agency</v>
      </c>
      <c r="M3231">
        <f t="shared" si="200"/>
        <v>0</v>
      </c>
      <c r="N3231">
        <f t="shared" si="201"/>
        <v>1</v>
      </c>
      <c r="O3231">
        <f t="shared" si="202"/>
        <v>2653.49</v>
      </c>
      <c r="P3231">
        <f t="shared" si="203"/>
        <v>2948.32</v>
      </c>
    </row>
    <row r="3232" spans="1:16" x14ac:dyDescent="0.2">
      <c r="A3232" s="2" t="s">
        <v>3668</v>
      </c>
      <c r="B3232" s="2" t="s">
        <v>246</v>
      </c>
      <c r="C3232" s="2" t="s">
        <v>546</v>
      </c>
      <c r="D3232" s="2" t="s">
        <v>206</v>
      </c>
      <c r="E3232" s="2" t="s">
        <v>207</v>
      </c>
      <c r="F3232" s="2">
        <v>11607.4</v>
      </c>
      <c r="G3232" s="2">
        <v>0</v>
      </c>
      <c r="H3232" s="2">
        <v>11607.4</v>
      </c>
      <c r="I3232" s="2" t="s">
        <v>41</v>
      </c>
      <c r="J3232" s="4">
        <v>1</v>
      </c>
      <c r="K3232" t="str">
        <f>_xlfn.XLOOKUP(D3232, dim_channels!A:A, dim_channels!C:C, "Not Found")</f>
        <v>Direct</v>
      </c>
      <c r="L3232" t="str">
        <f>_xlfn.XLOOKUP(D3232, dim_channels!A:A, dim_channels!B:B, "Not Found")</f>
        <v>Walk-in</v>
      </c>
      <c r="M3232">
        <f t="shared" si="200"/>
        <v>1</v>
      </c>
      <c r="N3232">
        <f t="shared" si="201"/>
        <v>0</v>
      </c>
      <c r="O3232">
        <f t="shared" si="202"/>
        <v>0</v>
      </c>
      <c r="P3232">
        <f t="shared" si="203"/>
        <v>0</v>
      </c>
    </row>
    <row r="3233" spans="1:16" x14ac:dyDescent="0.2">
      <c r="A3233" s="3" t="s">
        <v>3669</v>
      </c>
      <c r="B3233" s="3" t="s">
        <v>251</v>
      </c>
      <c r="C3233" s="3" t="s">
        <v>781</v>
      </c>
      <c r="D3233" s="3" t="s">
        <v>27</v>
      </c>
      <c r="E3233" s="3" t="s">
        <v>28</v>
      </c>
      <c r="F3233" s="3">
        <v>3688.18</v>
      </c>
      <c r="G3233" s="3">
        <v>663.87</v>
      </c>
      <c r="H3233" s="3">
        <v>3024.31</v>
      </c>
      <c r="I3233" s="3" t="s">
        <v>41</v>
      </c>
      <c r="J3233" s="5">
        <v>1.2195112273543389</v>
      </c>
      <c r="K3233" t="str">
        <f>_xlfn.XLOOKUP(D3233, dim_channels!A:A, dim_channels!C:C, "Not Found")</f>
        <v>OTA</v>
      </c>
      <c r="L3233" t="str">
        <f>_xlfn.XLOOKUP(D3233, dim_channels!A:A, dim_channels!B:B, "Not Found")</f>
        <v>Expedia</v>
      </c>
      <c r="M3233">
        <f t="shared" si="200"/>
        <v>1</v>
      </c>
      <c r="N3233">
        <f t="shared" si="201"/>
        <v>0</v>
      </c>
      <c r="O3233">
        <f t="shared" si="202"/>
        <v>0</v>
      </c>
      <c r="P3233">
        <f t="shared" si="203"/>
        <v>0</v>
      </c>
    </row>
    <row r="3234" spans="1:16" x14ac:dyDescent="0.2">
      <c r="A3234" s="2" t="s">
        <v>3670</v>
      </c>
      <c r="B3234" s="2" t="s">
        <v>272</v>
      </c>
      <c r="C3234" s="2" t="s">
        <v>156</v>
      </c>
      <c r="D3234" s="2" t="s">
        <v>64</v>
      </c>
      <c r="E3234" s="2" t="s">
        <v>34</v>
      </c>
      <c r="F3234" s="2">
        <v>6585.91</v>
      </c>
      <c r="G3234" s="2">
        <v>0</v>
      </c>
      <c r="H3234" s="2">
        <v>6585.91</v>
      </c>
      <c r="I3234" s="2" t="s">
        <v>29</v>
      </c>
      <c r="J3234" s="4">
        <v>1</v>
      </c>
      <c r="K3234" t="str">
        <f>_xlfn.XLOOKUP(D3234, dim_channels!A:A, dim_channels!C:C, "Not Found")</f>
        <v>Direct</v>
      </c>
      <c r="L3234" t="str">
        <f>_xlfn.XLOOKUP(D3234, dim_channels!A:A, dim_channels!B:B, "Not Found")</f>
        <v>Direct Website</v>
      </c>
      <c r="M3234">
        <f t="shared" si="200"/>
        <v>0</v>
      </c>
      <c r="N3234">
        <f t="shared" si="201"/>
        <v>1</v>
      </c>
      <c r="O3234">
        <f t="shared" si="202"/>
        <v>6585.91</v>
      </c>
      <c r="P3234">
        <f t="shared" si="203"/>
        <v>6585.91</v>
      </c>
    </row>
    <row r="3235" spans="1:16" x14ac:dyDescent="0.2">
      <c r="A3235" s="3" t="s">
        <v>3671</v>
      </c>
      <c r="B3235" s="3" t="s">
        <v>478</v>
      </c>
      <c r="C3235" s="3" t="s">
        <v>297</v>
      </c>
      <c r="D3235" s="3" t="s">
        <v>206</v>
      </c>
      <c r="E3235" s="3" t="s">
        <v>207</v>
      </c>
      <c r="F3235" s="3">
        <v>12570.36</v>
      </c>
      <c r="G3235" s="3">
        <v>0</v>
      </c>
      <c r="H3235" s="3">
        <v>12570.36</v>
      </c>
      <c r="I3235" s="3" t="s">
        <v>56</v>
      </c>
      <c r="J3235" s="5">
        <v>1</v>
      </c>
      <c r="K3235" t="str">
        <f>_xlfn.XLOOKUP(D3235, dim_channels!A:A, dim_channels!C:C, "Not Found")</f>
        <v>Direct</v>
      </c>
      <c r="L3235" t="str">
        <f>_xlfn.XLOOKUP(D3235, dim_channels!A:A, dim_channels!B:B, "Not Found")</f>
        <v>Walk-in</v>
      </c>
      <c r="M3235">
        <f t="shared" si="200"/>
        <v>0</v>
      </c>
      <c r="N3235">
        <f t="shared" si="201"/>
        <v>0</v>
      </c>
      <c r="O3235">
        <f t="shared" si="202"/>
        <v>0</v>
      </c>
      <c r="P3235">
        <f t="shared" si="203"/>
        <v>0</v>
      </c>
    </row>
    <row r="3236" spans="1:16" x14ac:dyDescent="0.2">
      <c r="A3236" s="2" t="s">
        <v>3672</v>
      </c>
      <c r="B3236" s="2" t="s">
        <v>578</v>
      </c>
      <c r="C3236" s="2" t="s">
        <v>286</v>
      </c>
      <c r="D3236" s="2" t="s">
        <v>114</v>
      </c>
      <c r="E3236" s="2" t="s">
        <v>46</v>
      </c>
      <c r="F3236" s="2">
        <v>7054.56</v>
      </c>
      <c r="G3236" s="2">
        <v>705.46</v>
      </c>
      <c r="H3236" s="2">
        <v>6349.1</v>
      </c>
      <c r="I3236" s="2" t="s">
        <v>29</v>
      </c>
      <c r="J3236" s="4">
        <v>1.111111811122836</v>
      </c>
      <c r="K3236" t="str">
        <f>_xlfn.XLOOKUP(D3236, dim_channels!A:A, dim_channels!C:C, "Not Found")</f>
        <v>Offline</v>
      </c>
      <c r="L3236" t="str">
        <f>_xlfn.XLOOKUP(D3236, dim_channels!A:A, dim_channels!B:B, "Not Found")</f>
        <v>Travel Agency</v>
      </c>
      <c r="M3236">
        <f t="shared" si="200"/>
        <v>0</v>
      </c>
      <c r="N3236">
        <f t="shared" si="201"/>
        <v>1</v>
      </c>
      <c r="O3236">
        <f t="shared" si="202"/>
        <v>6349.1</v>
      </c>
      <c r="P3236">
        <f t="shared" si="203"/>
        <v>7054.56</v>
      </c>
    </row>
    <row r="3237" spans="1:16" x14ac:dyDescent="0.2">
      <c r="A3237" s="3" t="s">
        <v>3673</v>
      </c>
      <c r="B3237" s="3" t="s">
        <v>380</v>
      </c>
      <c r="C3237" s="3" t="s">
        <v>222</v>
      </c>
      <c r="D3237" s="3" t="s">
        <v>52</v>
      </c>
      <c r="E3237" s="3" t="s">
        <v>60</v>
      </c>
      <c r="F3237" s="3">
        <v>4892.42</v>
      </c>
      <c r="G3237" s="3">
        <v>0</v>
      </c>
      <c r="H3237" s="3">
        <v>4892.42</v>
      </c>
      <c r="I3237" s="3" t="s">
        <v>29</v>
      </c>
      <c r="J3237" s="5">
        <v>1</v>
      </c>
      <c r="K3237" t="str">
        <f>_xlfn.XLOOKUP(D3237, dim_channels!A:A, dim_channels!C:C, "Not Found")</f>
        <v>OTA</v>
      </c>
      <c r="L3237" t="str">
        <f>_xlfn.XLOOKUP(D3237, dim_channels!A:A, dim_channels!B:B, "Not Found")</f>
        <v>Agoda</v>
      </c>
      <c r="M3237">
        <f t="shared" si="200"/>
        <v>0</v>
      </c>
      <c r="N3237">
        <f t="shared" si="201"/>
        <v>1</v>
      </c>
      <c r="O3237">
        <f t="shared" si="202"/>
        <v>4892.42</v>
      </c>
      <c r="P3237">
        <f t="shared" si="203"/>
        <v>4892.42</v>
      </c>
    </row>
    <row r="3238" spans="1:16" x14ac:dyDescent="0.2">
      <c r="A3238" s="2" t="s">
        <v>3674</v>
      </c>
      <c r="B3238" s="2" t="s">
        <v>51</v>
      </c>
      <c r="C3238" s="2" t="s">
        <v>754</v>
      </c>
      <c r="D3238" s="2" t="s">
        <v>64</v>
      </c>
      <c r="E3238" s="2" t="s">
        <v>115</v>
      </c>
      <c r="F3238" s="2">
        <v>9675.7900000000009</v>
      </c>
      <c r="G3238" s="2">
        <v>0</v>
      </c>
      <c r="H3238" s="2">
        <v>9675.7900000000009</v>
      </c>
      <c r="I3238" s="2" t="s">
        <v>56</v>
      </c>
      <c r="J3238" s="4">
        <v>1</v>
      </c>
      <c r="K3238" t="str">
        <f>_xlfn.XLOOKUP(D3238, dim_channels!A:A, dim_channels!C:C, "Not Found")</f>
        <v>Direct</v>
      </c>
      <c r="L3238" t="str">
        <f>_xlfn.XLOOKUP(D3238, dim_channels!A:A, dim_channels!B:B, "Not Found")</f>
        <v>Direct Website</v>
      </c>
      <c r="M3238">
        <f t="shared" si="200"/>
        <v>0</v>
      </c>
      <c r="N3238">
        <f t="shared" si="201"/>
        <v>0</v>
      </c>
      <c r="O3238">
        <f t="shared" si="202"/>
        <v>0</v>
      </c>
      <c r="P3238">
        <f t="shared" si="203"/>
        <v>0</v>
      </c>
    </row>
    <row r="3239" spans="1:16" x14ac:dyDescent="0.2">
      <c r="A3239" s="3" t="s">
        <v>3675</v>
      </c>
      <c r="B3239" s="3" t="s">
        <v>43</v>
      </c>
      <c r="C3239" s="3" t="s">
        <v>195</v>
      </c>
      <c r="D3239" s="3" t="s">
        <v>33</v>
      </c>
      <c r="E3239" s="3" t="s">
        <v>34</v>
      </c>
      <c r="F3239" s="3">
        <v>18137.22</v>
      </c>
      <c r="G3239" s="3">
        <v>2720.58</v>
      </c>
      <c r="H3239" s="3">
        <v>15416.64</v>
      </c>
      <c r="I3239" s="3" t="s">
        <v>29</v>
      </c>
      <c r="J3239" s="5">
        <v>1.1764703593000809</v>
      </c>
      <c r="K3239" t="str">
        <f>_xlfn.XLOOKUP(D3239, dim_channels!A:A, dim_channels!C:C, "Not Found")</f>
        <v>OTA</v>
      </c>
      <c r="L3239" t="str">
        <f>_xlfn.XLOOKUP(D3239, dim_channels!A:A, dim_channels!B:B, "Not Found")</f>
        <v>Booking.com</v>
      </c>
      <c r="M3239">
        <f t="shared" si="200"/>
        <v>0</v>
      </c>
      <c r="N3239">
        <f t="shared" si="201"/>
        <v>1</v>
      </c>
      <c r="O3239">
        <f t="shared" si="202"/>
        <v>15416.64</v>
      </c>
      <c r="P3239">
        <f t="shared" si="203"/>
        <v>18137.22</v>
      </c>
    </row>
    <row r="3240" spans="1:16" x14ac:dyDescent="0.2">
      <c r="A3240" s="2" t="s">
        <v>3676</v>
      </c>
      <c r="B3240" s="2" t="s">
        <v>31</v>
      </c>
      <c r="C3240" s="2" t="s">
        <v>432</v>
      </c>
      <c r="D3240" s="2" t="s">
        <v>27</v>
      </c>
      <c r="E3240" s="2" t="s">
        <v>34</v>
      </c>
      <c r="F3240" s="2">
        <v>20596.61</v>
      </c>
      <c r="G3240" s="2">
        <v>3707.39</v>
      </c>
      <c r="H3240" s="2">
        <v>16889.22</v>
      </c>
      <c r="I3240" s="2" t="s">
        <v>29</v>
      </c>
      <c r="J3240" s="4">
        <v>1.21951220956326</v>
      </c>
      <c r="K3240" t="str">
        <f>_xlfn.XLOOKUP(D3240, dim_channels!A:A, dim_channels!C:C, "Not Found")</f>
        <v>OTA</v>
      </c>
      <c r="L3240" t="str">
        <f>_xlfn.XLOOKUP(D3240, dim_channels!A:A, dim_channels!B:B, "Not Found")</f>
        <v>Expedia</v>
      </c>
      <c r="M3240">
        <f t="shared" si="200"/>
        <v>0</v>
      </c>
      <c r="N3240">
        <f t="shared" si="201"/>
        <v>1</v>
      </c>
      <c r="O3240">
        <f t="shared" si="202"/>
        <v>16889.22</v>
      </c>
      <c r="P3240">
        <f t="shared" si="203"/>
        <v>20596.61</v>
      </c>
    </row>
    <row r="3241" spans="1:16" x14ac:dyDescent="0.2">
      <c r="A3241" s="3" t="s">
        <v>3677</v>
      </c>
      <c r="B3241" s="3" t="s">
        <v>215</v>
      </c>
      <c r="C3241" s="3" t="s">
        <v>484</v>
      </c>
      <c r="D3241" s="3" t="s">
        <v>33</v>
      </c>
      <c r="E3241" s="3" t="s">
        <v>34</v>
      </c>
      <c r="F3241" s="3">
        <v>8154.64</v>
      </c>
      <c r="G3241" s="3">
        <v>1223.2</v>
      </c>
      <c r="H3241" s="3">
        <v>6931.44</v>
      </c>
      <c r="I3241" s="3" t="s">
        <v>56</v>
      </c>
      <c r="J3241" s="5">
        <v>1.176471267153723</v>
      </c>
      <c r="K3241" t="str">
        <f>_xlfn.XLOOKUP(D3241, dim_channels!A:A, dim_channels!C:C, "Not Found")</f>
        <v>OTA</v>
      </c>
      <c r="L3241" t="str">
        <f>_xlfn.XLOOKUP(D3241, dim_channels!A:A, dim_channels!B:B, "Not Found")</f>
        <v>Booking.com</v>
      </c>
      <c r="M3241">
        <f t="shared" si="200"/>
        <v>0</v>
      </c>
      <c r="N3241">
        <f t="shared" si="201"/>
        <v>0</v>
      </c>
      <c r="O3241">
        <f t="shared" si="202"/>
        <v>0</v>
      </c>
      <c r="P3241">
        <f t="shared" si="203"/>
        <v>0</v>
      </c>
    </row>
    <row r="3242" spans="1:16" x14ac:dyDescent="0.2">
      <c r="A3242" s="2" t="s">
        <v>3678</v>
      </c>
      <c r="B3242" s="2" t="s">
        <v>418</v>
      </c>
      <c r="C3242" s="2" t="s">
        <v>525</v>
      </c>
      <c r="D3242" s="2" t="s">
        <v>45</v>
      </c>
      <c r="E3242" s="2" t="s">
        <v>46</v>
      </c>
      <c r="F3242" s="2">
        <v>5497.29</v>
      </c>
      <c r="G3242" s="2">
        <v>274.86</v>
      </c>
      <c r="H3242" s="2">
        <v>5222.43</v>
      </c>
      <c r="I3242" s="2" t="s">
        <v>29</v>
      </c>
      <c r="J3242" s="4">
        <v>1.0526306719285849</v>
      </c>
      <c r="K3242" t="str">
        <f>_xlfn.XLOOKUP(D3242, dim_channels!A:A, dim_channels!C:C, "Not Found")</f>
        <v>Corporate</v>
      </c>
      <c r="L3242" t="str">
        <f>_xlfn.XLOOKUP(D3242, dim_channels!A:A, dim_channels!B:B, "Not Found")</f>
        <v>Corporate Direct</v>
      </c>
      <c r="M3242">
        <f t="shared" si="200"/>
        <v>0</v>
      </c>
      <c r="N3242">
        <f t="shared" si="201"/>
        <v>1</v>
      </c>
      <c r="O3242">
        <f t="shared" si="202"/>
        <v>5222.43</v>
      </c>
      <c r="P3242">
        <f t="shared" si="203"/>
        <v>5497.29</v>
      </c>
    </row>
    <row r="3243" spans="1:16" x14ac:dyDescent="0.2">
      <c r="A3243" s="3" t="s">
        <v>3679</v>
      </c>
      <c r="B3243" s="3" t="s">
        <v>558</v>
      </c>
      <c r="C3243" s="3" t="s">
        <v>558</v>
      </c>
      <c r="D3243" s="3" t="s">
        <v>64</v>
      </c>
      <c r="E3243" s="3" t="s">
        <v>34</v>
      </c>
      <c r="F3243" s="3">
        <v>13894.37</v>
      </c>
      <c r="G3243" s="3">
        <v>0</v>
      </c>
      <c r="H3243" s="3">
        <v>13894.37</v>
      </c>
      <c r="I3243" s="3" t="s">
        <v>56</v>
      </c>
      <c r="J3243" s="5">
        <v>1</v>
      </c>
      <c r="K3243" t="str">
        <f>_xlfn.XLOOKUP(D3243, dim_channels!A:A, dim_channels!C:C, "Not Found")</f>
        <v>Direct</v>
      </c>
      <c r="L3243" t="str">
        <f>_xlfn.XLOOKUP(D3243, dim_channels!A:A, dim_channels!B:B, "Not Found")</f>
        <v>Direct Website</v>
      </c>
      <c r="M3243">
        <f t="shared" si="200"/>
        <v>0</v>
      </c>
      <c r="N3243">
        <f t="shared" si="201"/>
        <v>0</v>
      </c>
      <c r="O3243">
        <f t="shared" si="202"/>
        <v>0</v>
      </c>
      <c r="P3243">
        <f t="shared" si="203"/>
        <v>0</v>
      </c>
    </row>
    <row r="3244" spans="1:16" x14ac:dyDescent="0.2">
      <c r="A3244" s="2" t="s">
        <v>3680</v>
      </c>
      <c r="B3244" s="2" t="s">
        <v>590</v>
      </c>
      <c r="C3244" s="2" t="s">
        <v>666</v>
      </c>
      <c r="D3244" s="2" t="s">
        <v>27</v>
      </c>
      <c r="E3244" s="2" t="s">
        <v>34</v>
      </c>
      <c r="F3244" s="2">
        <v>6107.12</v>
      </c>
      <c r="G3244" s="2">
        <v>1099.28</v>
      </c>
      <c r="H3244" s="2">
        <v>5007.84</v>
      </c>
      <c r="I3244" s="2" t="s">
        <v>41</v>
      </c>
      <c r="J3244" s="4">
        <v>1.2195118054889931</v>
      </c>
      <c r="K3244" t="str">
        <f>_xlfn.XLOOKUP(D3244, dim_channels!A:A, dim_channels!C:C, "Not Found")</f>
        <v>OTA</v>
      </c>
      <c r="L3244" t="str">
        <f>_xlfn.XLOOKUP(D3244, dim_channels!A:A, dim_channels!B:B, "Not Found")</f>
        <v>Expedia</v>
      </c>
      <c r="M3244">
        <f t="shared" si="200"/>
        <v>1</v>
      </c>
      <c r="N3244">
        <f t="shared" si="201"/>
        <v>0</v>
      </c>
      <c r="O3244">
        <f t="shared" si="202"/>
        <v>0</v>
      </c>
      <c r="P3244">
        <f t="shared" si="203"/>
        <v>0</v>
      </c>
    </row>
    <row r="3245" spans="1:16" x14ac:dyDescent="0.2">
      <c r="A3245" s="3" t="s">
        <v>3681</v>
      </c>
      <c r="B3245" s="3" t="s">
        <v>497</v>
      </c>
      <c r="C3245" s="3" t="s">
        <v>497</v>
      </c>
      <c r="D3245" s="3" t="s">
        <v>52</v>
      </c>
      <c r="E3245" s="3" t="s">
        <v>60</v>
      </c>
      <c r="F3245" s="3">
        <v>17825.98</v>
      </c>
      <c r="G3245" s="3">
        <v>0</v>
      </c>
      <c r="H3245" s="3">
        <v>17825.98</v>
      </c>
      <c r="I3245" s="3" t="s">
        <v>29</v>
      </c>
      <c r="J3245" s="5">
        <v>1</v>
      </c>
      <c r="K3245" t="str">
        <f>_xlfn.XLOOKUP(D3245, dim_channels!A:A, dim_channels!C:C, "Not Found")</f>
        <v>OTA</v>
      </c>
      <c r="L3245" t="str">
        <f>_xlfn.XLOOKUP(D3245, dim_channels!A:A, dim_channels!B:B, "Not Found")</f>
        <v>Agoda</v>
      </c>
      <c r="M3245">
        <f t="shared" si="200"/>
        <v>0</v>
      </c>
      <c r="N3245">
        <f t="shared" si="201"/>
        <v>1</v>
      </c>
      <c r="O3245">
        <f t="shared" si="202"/>
        <v>17825.98</v>
      </c>
      <c r="P3245">
        <f t="shared" si="203"/>
        <v>17825.98</v>
      </c>
    </row>
    <row r="3246" spans="1:16" x14ac:dyDescent="0.2">
      <c r="A3246" s="2" t="s">
        <v>3682</v>
      </c>
      <c r="B3246" s="2" t="s">
        <v>904</v>
      </c>
      <c r="C3246" s="2" t="s">
        <v>1825</v>
      </c>
      <c r="D3246" s="2" t="s">
        <v>52</v>
      </c>
      <c r="E3246" s="2" t="s">
        <v>34</v>
      </c>
      <c r="F3246" s="2">
        <v>5937.41</v>
      </c>
      <c r="G3246" s="2">
        <v>712.49</v>
      </c>
      <c r="H3246" s="2">
        <v>5224.92</v>
      </c>
      <c r="I3246" s="2" t="s">
        <v>29</v>
      </c>
      <c r="J3246" s="4">
        <v>1.1363638103549909</v>
      </c>
      <c r="K3246" t="str">
        <f>_xlfn.XLOOKUP(D3246, dim_channels!A:A, dim_channels!C:C, "Not Found")</f>
        <v>OTA</v>
      </c>
      <c r="L3246" t="str">
        <f>_xlfn.XLOOKUP(D3246, dim_channels!A:A, dim_channels!B:B, "Not Found")</f>
        <v>Agoda</v>
      </c>
      <c r="M3246">
        <f t="shared" si="200"/>
        <v>0</v>
      </c>
      <c r="N3246">
        <f t="shared" si="201"/>
        <v>1</v>
      </c>
      <c r="O3246">
        <f t="shared" si="202"/>
        <v>5224.92</v>
      </c>
      <c r="P3246">
        <f t="shared" si="203"/>
        <v>5937.41</v>
      </c>
    </row>
    <row r="3247" spans="1:16" x14ac:dyDescent="0.2">
      <c r="A3247" s="3" t="s">
        <v>3683</v>
      </c>
      <c r="B3247" s="3" t="s">
        <v>773</v>
      </c>
      <c r="C3247" s="3" t="s">
        <v>312</v>
      </c>
      <c r="D3247" s="3" t="s">
        <v>33</v>
      </c>
      <c r="E3247" s="3" t="s">
        <v>60</v>
      </c>
      <c r="F3247" s="3">
        <v>14558.39</v>
      </c>
      <c r="G3247" s="3">
        <v>0</v>
      </c>
      <c r="H3247" s="3">
        <v>14558.39</v>
      </c>
      <c r="I3247" s="3" t="s">
        <v>29</v>
      </c>
      <c r="J3247" s="5">
        <v>1</v>
      </c>
      <c r="K3247" t="str">
        <f>_xlfn.XLOOKUP(D3247, dim_channels!A:A, dim_channels!C:C, "Not Found")</f>
        <v>OTA</v>
      </c>
      <c r="L3247" t="str">
        <f>_xlfn.XLOOKUP(D3247, dim_channels!A:A, dim_channels!B:B, "Not Found")</f>
        <v>Booking.com</v>
      </c>
      <c r="M3247">
        <f t="shared" si="200"/>
        <v>0</v>
      </c>
      <c r="N3247">
        <f t="shared" si="201"/>
        <v>1</v>
      </c>
      <c r="O3247">
        <f t="shared" si="202"/>
        <v>14558.39</v>
      </c>
      <c r="P3247">
        <f t="shared" si="203"/>
        <v>14558.39</v>
      </c>
    </row>
    <row r="3248" spans="1:16" x14ac:dyDescent="0.2">
      <c r="A3248" s="2" t="s">
        <v>3684</v>
      </c>
      <c r="B3248" s="2" t="s">
        <v>36</v>
      </c>
      <c r="C3248" s="2" t="s">
        <v>43</v>
      </c>
      <c r="D3248" s="2" t="s">
        <v>45</v>
      </c>
      <c r="E3248" s="2" t="s">
        <v>46</v>
      </c>
      <c r="F3248" s="2">
        <v>3900.39</v>
      </c>
      <c r="G3248" s="2">
        <v>195.02</v>
      </c>
      <c r="H3248" s="2">
        <v>3705.37</v>
      </c>
      <c r="I3248" s="2" t="s">
        <v>29</v>
      </c>
      <c r="J3248" s="4">
        <v>1.052631720988727</v>
      </c>
      <c r="K3248" t="str">
        <f>_xlfn.XLOOKUP(D3248, dim_channels!A:A, dim_channels!C:C, "Not Found")</f>
        <v>Corporate</v>
      </c>
      <c r="L3248" t="str">
        <f>_xlfn.XLOOKUP(D3248, dim_channels!A:A, dim_channels!B:B, "Not Found")</f>
        <v>Corporate Direct</v>
      </c>
      <c r="M3248">
        <f t="shared" si="200"/>
        <v>0</v>
      </c>
      <c r="N3248">
        <f t="shared" si="201"/>
        <v>1</v>
      </c>
      <c r="O3248">
        <f t="shared" si="202"/>
        <v>3705.37</v>
      </c>
      <c r="P3248">
        <f t="shared" si="203"/>
        <v>3900.39</v>
      </c>
    </row>
    <row r="3249" spans="1:16" x14ac:dyDescent="0.2">
      <c r="A3249" s="3" t="s">
        <v>3685</v>
      </c>
      <c r="B3249" s="3" t="s">
        <v>813</v>
      </c>
      <c r="C3249" s="3" t="s">
        <v>720</v>
      </c>
      <c r="D3249" s="3" t="s">
        <v>52</v>
      </c>
      <c r="E3249" s="3" t="s">
        <v>34</v>
      </c>
      <c r="F3249" s="3">
        <v>8101.73</v>
      </c>
      <c r="G3249" s="3">
        <v>972.21</v>
      </c>
      <c r="H3249" s="3">
        <v>7129.52</v>
      </c>
      <c r="I3249" s="3" t="s">
        <v>41</v>
      </c>
      <c r="J3249" s="5">
        <v>1.1363640188960831</v>
      </c>
      <c r="K3249" t="str">
        <f>_xlfn.XLOOKUP(D3249, dim_channels!A:A, dim_channels!C:C, "Not Found")</f>
        <v>OTA</v>
      </c>
      <c r="L3249" t="str">
        <f>_xlfn.XLOOKUP(D3249, dim_channels!A:A, dim_channels!B:B, "Not Found")</f>
        <v>Agoda</v>
      </c>
      <c r="M3249">
        <f t="shared" si="200"/>
        <v>1</v>
      </c>
      <c r="N3249">
        <f t="shared" si="201"/>
        <v>0</v>
      </c>
      <c r="O3249">
        <f t="shared" si="202"/>
        <v>0</v>
      </c>
      <c r="P3249">
        <f t="shared" si="203"/>
        <v>0</v>
      </c>
    </row>
    <row r="3250" spans="1:16" x14ac:dyDescent="0.2">
      <c r="A3250" s="2" t="s">
        <v>3686</v>
      </c>
      <c r="B3250" s="2" t="s">
        <v>458</v>
      </c>
      <c r="C3250" s="2" t="s">
        <v>458</v>
      </c>
      <c r="D3250" s="2" t="s">
        <v>45</v>
      </c>
      <c r="E3250" s="2" t="s">
        <v>46</v>
      </c>
      <c r="F3250" s="2">
        <v>13813.24</v>
      </c>
      <c r="G3250" s="2">
        <v>690.66</v>
      </c>
      <c r="H3250" s="2">
        <v>13122.58</v>
      </c>
      <c r="I3250" s="2" t="s">
        <v>56</v>
      </c>
      <c r="J3250" s="4">
        <v>1.052631418516786</v>
      </c>
      <c r="K3250" t="str">
        <f>_xlfn.XLOOKUP(D3250, dim_channels!A:A, dim_channels!C:C, "Not Found")</f>
        <v>Corporate</v>
      </c>
      <c r="L3250" t="str">
        <f>_xlfn.XLOOKUP(D3250, dim_channels!A:A, dim_channels!B:B, "Not Found")</f>
        <v>Corporate Direct</v>
      </c>
      <c r="M3250">
        <f t="shared" si="200"/>
        <v>0</v>
      </c>
      <c r="N3250">
        <f t="shared" si="201"/>
        <v>0</v>
      </c>
      <c r="O3250">
        <f t="shared" si="202"/>
        <v>0</v>
      </c>
      <c r="P3250">
        <f t="shared" si="203"/>
        <v>0</v>
      </c>
    </row>
    <row r="3251" spans="1:16" x14ac:dyDescent="0.2">
      <c r="A3251" s="3" t="s">
        <v>3687</v>
      </c>
      <c r="B3251" s="3" t="s">
        <v>813</v>
      </c>
      <c r="C3251" s="3" t="s">
        <v>110</v>
      </c>
      <c r="D3251" s="3" t="s">
        <v>33</v>
      </c>
      <c r="E3251" s="3" t="s">
        <v>28</v>
      </c>
      <c r="F3251" s="3">
        <v>8427.01</v>
      </c>
      <c r="G3251" s="3">
        <v>1264.05</v>
      </c>
      <c r="H3251" s="3">
        <v>7162.96</v>
      </c>
      <c r="I3251" s="3" t="s">
        <v>41</v>
      </c>
      <c r="J3251" s="5">
        <v>1.176470341869841</v>
      </c>
      <c r="K3251" t="str">
        <f>_xlfn.XLOOKUP(D3251, dim_channels!A:A, dim_channels!C:C, "Not Found")</f>
        <v>OTA</v>
      </c>
      <c r="L3251" t="str">
        <f>_xlfn.XLOOKUP(D3251, dim_channels!A:A, dim_channels!B:B, "Not Found")</f>
        <v>Booking.com</v>
      </c>
      <c r="M3251">
        <f t="shared" si="200"/>
        <v>1</v>
      </c>
      <c r="N3251">
        <f t="shared" si="201"/>
        <v>0</v>
      </c>
      <c r="O3251">
        <f t="shared" si="202"/>
        <v>0</v>
      </c>
      <c r="P3251">
        <f t="shared" si="203"/>
        <v>0</v>
      </c>
    </row>
    <row r="3252" spans="1:16" x14ac:dyDescent="0.2">
      <c r="A3252" s="2" t="s">
        <v>3688</v>
      </c>
      <c r="B3252" s="2" t="s">
        <v>505</v>
      </c>
      <c r="C3252" s="2" t="s">
        <v>2002</v>
      </c>
      <c r="D3252" s="2" t="s">
        <v>33</v>
      </c>
      <c r="E3252" s="2" t="s">
        <v>28</v>
      </c>
      <c r="F3252" s="2">
        <v>4077.21</v>
      </c>
      <c r="G3252" s="2">
        <v>611.58000000000004</v>
      </c>
      <c r="H3252" s="2">
        <v>3465.63</v>
      </c>
      <c r="I3252" s="2" t="s">
        <v>41</v>
      </c>
      <c r="J3252" s="4">
        <v>1.176470079033249</v>
      </c>
      <c r="K3252" t="str">
        <f>_xlfn.XLOOKUP(D3252, dim_channels!A:A, dim_channels!C:C, "Not Found")</f>
        <v>OTA</v>
      </c>
      <c r="L3252" t="str">
        <f>_xlfn.XLOOKUP(D3252, dim_channels!A:A, dim_channels!B:B, "Not Found")</f>
        <v>Booking.com</v>
      </c>
      <c r="M3252">
        <f t="shared" si="200"/>
        <v>1</v>
      </c>
      <c r="N3252">
        <f t="shared" si="201"/>
        <v>0</v>
      </c>
      <c r="O3252">
        <f t="shared" si="202"/>
        <v>0</v>
      </c>
      <c r="P3252">
        <f t="shared" si="203"/>
        <v>0</v>
      </c>
    </row>
    <row r="3253" spans="1:16" x14ac:dyDescent="0.2">
      <c r="A3253" s="3" t="s">
        <v>3689</v>
      </c>
      <c r="B3253" s="3" t="s">
        <v>78</v>
      </c>
      <c r="C3253" s="3" t="s">
        <v>155</v>
      </c>
      <c r="D3253" s="3" t="s">
        <v>52</v>
      </c>
      <c r="E3253" s="3" t="s">
        <v>34</v>
      </c>
      <c r="F3253" s="3">
        <v>2680.18</v>
      </c>
      <c r="G3253" s="3">
        <v>321.62</v>
      </c>
      <c r="H3253" s="3">
        <v>2358.56</v>
      </c>
      <c r="I3253" s="3" t="s">
        <v>29</v>
      </c>
      <c r="J3253" s="5">
        <v>1.13636286547724</v>
      </c>
      <c r="K3253" t="str">
        <f>_xlfn.XLOOKUP(D3253, dim_channels!A:A, dim_channels!C:C, "Not Found")</f>
        <v>OTA</v>
      </c>
      <c r="L3253" t="str">
        <f>_xlfn.XLOOKUP(D3253, dim_channels!A:A, dim_channels!B:B, "Not Found")</f>
        <v>Agoda</v>
      </c>
      <c r="M3253">
        <f t="shared" si="200"/>
        <v>0</v>
      </c>
      <c r="N3253">
        <f t="shared" si="201"/>
        <v>1</v>
      </c>
      <c r="O3253">
        <f t="shared" si="202"/>
        <v>2358.56</v>
      </c>
      <c r="P3253">
        <f t="shared" si="203"/>
        <v>2680.18</v>
      </c>
    </row>
    <row r="3254" spans="1:16" x14ac:dyDescent="0.2">
      <c r="A3254" s="2" t="s">
        <v>3690</v>
      </c>
      <c r="B3254" s="2" t="s">
        <v>584</v>
      </c>
      <c r="C3254" s="2" t="s">
        <v>577</v>
      </c>
      <c r="D3254" s="2" t="s">
        <v>64</v>
      </c>
      <c r="E3254" s="2" t="s">
        <v>115</v>
      </c>
      <c r="F3254" s="2">
        <v>17091.8</v>
      </c>
      <c r="G3254" s="2">
        <v>0</v>
      </c>
      <c r="H3254" s="2">
        <v>17091.8</v>
      </c>
      <c r="I3254" s="2" t="s">
        <v>29</v>
      </c>
      <c r="J3254" s="4">
        <v>1</v>
      </c>
      <c r="K3254" t="str">
        <f>_xlfn.XLOOKUP(D3254, dim_channels!A:A, dim_channels!C:C, "Not Found")</f>
        <v>Direct</v>
      </c>
      <c r="L3254" t="str">
        <f>_xlfn.XLOOKUP(D3254, dim_channels!A:A, dim_channels!B:B, "Not Found")</f>
        <v>Direct Website</v>
      </c>
      <c r="M3254">
        <f t="shared" si="200"/>
        <v>0</v>
      </c>
      <c r="N3254">
        <f t="shared" si="201"/>
        <v>1</v>
      </c>
      <c r="O3254">
        <f t="shared" si="202"/>
        <v>17091.8</v>
      </c>
      <c r="P3254">
        <f t="shared" si="203"/>
        <v>17091.8</v>
      </c>
    </row>
    <row r="3255" spans="1:16" x14ac:dyDescent="0.2">
      <c r="A3255" s="3" t="s">
        <v>3691</v>
      </c>
      <c r="B3255" s="3" t="s">
        <v>334</v>
      </c>
      <c r="C3255" s="3" t="s">
        <v>740</v>
      </c>
      <c r="D3255" s="3" t="s">
        <v>52</v>
      </c>
      <c r="E3255" s="3" t="s">
        <v>34</v>
      </c>
      <c r="F3255" s="3">
        <v>10877.89</v>
      </c>
      <c r="G3255" s="3">
        <v>1305.3499999999999</v>
      </c>
      <c r="H3255" s="3">
        <v>9572.5400000000009</v>
      </c>
      <c r="I3255" s="3" t="s">
        <v>29</v>
      </c>
      <c r="J3255" s="5">
        <v>1.1363640162381139</v>
      </c>
      <c r="K3255" t="str">
        <f>_xlfn.XLOOKUP(D3255, dim_channels!A:A, dim_channels!C:C, "Not Found")</f>
        <v>OTA</v>
      </c>
      <c r="L3255" t="str">
        <f>_xlfn.XLOOKUP(D3255, dim_channels!A:A, dim_channels!B:B, "Not Found")</f>
        <v>Agoda</v>
      </c>
      <c r="M3255">
        <f t="shared" si="200"/>
        <v>0</v>
      </c>
      <c r="N3255">
        <f t="shared" si="201"/>
        <v>1</v>
      </c>
      <c r="O3255">
        <f t="shared" si="202"/>
        <v>9572.5400000000009</v>
      </c>
      <c r="P3255">
        <f t="shared" si="203"/>
        <v>10877.89</v>
      </c>
    </row>
    <row r="3256" spans="1:16" x14ac:dyDescent="0.2">
      <c r="A3256" s="2" t="s">
        <v>3692</v>
      </c>
      <c r="B3256" s="2" t="s">
        <v>104</v>
      </c>
      <c r="C3256" s="2" t="s">
        <v>132</v>
      </c>
      <c r="D3256" s="2" t="s">
        <v>33</v>
      </c>
      <c r="E3256" s="2" t="s">
        <v>60</v>
      </c>
      <c r="F3256" s="2">
        <v>5767.74</v>
      </c>
      <c r="G3256" s="2">
        <v>0</v>
      </c>
      <c r="H3256" s="2">
        <v>5767.74</v>
      </c>
      <c r="I3256" s="2" t="s">
        <v>56</v>
      </c>
      <c r="J3256" s="4">
        <v>1</v>
      </c>
      <c r="K3256" t="str">
        <f>_xlfn.XLOOKUP(D3256, dim_channels!A:A, dim_channels!C:C, "Not Found")</f>
        <v>OTA</v>
      </c>
      <c r="L3256" t="str">
        <f>_xlfn.XLOOKUP(D3256, dim_channels!A:A, dim_channels!B:B, "Not Found")</f>
        <v>Booking.com</v>
      </c>
      <c r="M3256">
        <f t="shared" si="200"/>
        <v>0</v>
      </c>
      <c r="N3256">
        <f t="shared" si="201"/>
        <v>0</v>
      </c>
      <c r="O3256">
        <f t="shared" si="202"/>
        <v>0</v>
      </c>
      <c r="P3256">
        <f t="shared" si="203"/>
        <v>0</v>
      </c>
    </row>
    <row r="3257" spans="1:16" x14ac:dyDescent="0.2">
      <c r="A3257" s="3" t="s">
        <v>3693</v>
      </c>
      <c r="B3257" s="3" t="s">
        <v>1035</v>
      </c>
      <c r="C3257" s="3" t="s">
        <v>230</v>
      </c>
      <c r="D3257" s="3" t="s">
        <v>114</v>
      </c>
      <c r="E3257" s="3" t="s">
        <v>115</v>
      </c>
      <c r="F3257" s="3">
        <v>10253.18</v>
      </c>
      <c r="G3257" s="3">
        <v>1025.32</v>
      </c>
      <c r="H3257" s="3">
        <v>9227.86</v>
      </c>
      <c r="I3257" s="3" t="s">
        <v>41</v>
      </c>
      <c r="J3257" s="5">
        <v>1.1111113519277489</v>
      </c>
      <c r="K3257" t="str">
        <f>_xlfn.XLOOKUP(D3257, dim_channels!A:A, dim_channels!C:C, "Not Found")</f>
        <v>Offline</v>
      </c>
      <c r="L3257" t="str">
        <f>_xlfn.XLOOKUP(D3257, dim_channels!A:A, dim_channels!B:B, "Not Found")</f>
        <v>Travel Agency</v>
      </c>
      <c r="M3257">
        <f t="shared" si="200"/>
        <v>1</v>
      </c>
      <c r="N3257">
        <f t="shared" si="201"/>
        <v>0</v>
      </c>
      <c r="O3257">
        <f t="shared" si="202"/>
        <v>0</v>
      </c>
      <c r="P3257">
        <f t="shared" si="203"/>
        <v>0</v>
      </c>
    </row>
    <row r="3258" spans="1:16" x14ac:dyDescent="0.2">
      <c r="A3258" s="2" t="s">
        <v>3694</v>
      </c>
      <c r="B3258" s="2" t="s">
        <v>135</v>
      </c>
      <c r="C3258" s="2" t="s">
        <v>630</v>
      </c>
      <c r="D3258" s="2" t="s">
        <v>33</v>
      </c>
      <c r="E3258" s="2" t="s">
        <v>60</v>
      </c>
      <c r="F3258" s="2">
        <v>2341.54</v>
      </c>
      <c r="G3258" s="2">
        <v>0</v>
      </c>
      <c r="H3258" s="2">
        <v>2341.54</v>
      </c>
      <c r="I3258" s="2" t="s">
        <v>56</v>
      </c>
      <c r="J3258" s="4">
        <v>1</v>
      </c>
      <c r="K3258" t="str">
        <f>_xlfn.XLOOKUP(D3258, dim_channels!A:A, dim_channels!C:C, "Not Found")</f>
        <v>OTA</v>
      </c>
      <c r="L3258" t="str">
        <f>_xlfn.XLOOKUP(D3258, dim_channels!A:A, dim_channels!B:B, "Not Found")</f>
        <v>Booking.com</v>
      </c>
      <c r="M3258">
        <f t="shared" si="200"/>
        <v>0</v>
      </c>
      <c r="N3258">
        <f t="shared" si="201"/>
        <v>0</v>
      </c>
      <c r="O3258">
        <f t="shared" si="202"/>
        <v>0</v>
      </c>
      <c r="P3258">
        <f t="shared" si="203"/>
        <v>0</v>
      </c>
    </row>
    <row r="3259" spans="1:16" x14ac:dyDescent="0.2">
      <c r="A3259" s="3" t="s">
        <v>3695</v>
      </c>
      <c r="B3259" s="3" t="s">
        <v>799</v>
      </c>
      <c r="C3259" s="3" t="s">
        <v>405</v>
      </c>
      <c r="D3259" s="3" t="s">
        <v>64</v>
      </c>
      <c r="E3259" s="3" t="s">
        <v>115</v>
      </c>
      <c r="F3259" s="3">
        <v>19193.93</v>
      </c>
      <c r="G3259" s="3">
        <v>0</v>
      </c>
      <c r="H3259" s="3">
        <v>19193.93</v>
      </c>
      <c r="I3259" s="3" t="s">
        <v>29</v>
      </c>
      <c r="J3259" s="5">
        <v>1</v>
      </c>
      <c r="K3259" t="str">
        <f>_xlfn.XLOOKUP(D3259, dim_channels!A:A, dim_channels!C:C, "Not Found")</f>
        <v>Direct</v>
      </c>
      <c r="L3259" t="str">
        <f>_xlfn.XLOOKUP(D3259, dim_channels!A:A, dim_channels!B:B, "Not Found")</f>
        <v>Direct Website</v>
      </c>
      <c r="M3259">
        <f t="shared" si="200"/>
        <v>0</v>
      </c>
      <c r="N3259">
        <f t="shared" si="201"/>
        <v>1</v>
      </c>
      <c r="O3259">
        <f t="shared" si="202"/>
        <v>19193.93</v>
      </c>
      <c r="P3259">
        <f t="shared" si="203"/>
        <v>19193.93</v>
      </c>
    </row>
    <row r="3260" spans="1:16" x14ac:dyDescent="0.2">
      <c r="A3260" s="2" t="s">
        <v>3696</v>
      </c>
      <c r="B3260" s="2" t="s">
        <v>294</v>
      </c>
      <c r="C3260" s="2" t="s">
        <v>489</v>
      </c>
      <c r="D3260" s="2" t="s">
        <v>169</v>
      </c>
      <c r="E3260" s="2" t="s">
        <v>46</v>
      </c>
      <c r="F3260" s="2">
        <v>9403.3700000000008</v>
      </c>
      <c r="G3260" s="2">
        <v>1880.67</v>
      </c>
      <c r="H3260" s="2">
        <v>7522.7</v>
      </c>
      <c r="I3260" s="2" t="s">
        <v>29</v>
      </c>
      <c r="J3260" s="4">
        <v>1.2499993353450221</v>
      </c>
      <c r="K3260" t="str">
        <f>_xlfn.XLOOKUP(D3260, dim_channels!A:A, dim_channels!C:C, "Not Found")</f>
        <v>GDS</v>
      </c>
      <c r="L3260" t="str">
        <f>_xlfn.XLOOKUP(D3260, dim_channels!A:A, dim_channels!B:B, "Not Found")</f>
        <v>GDS (Amadeus)</v>
      </c>
      <c r="M3260">
        <f t="shared" si="200"/>
        <v>0</v>
      </c>
      <c r="N3260">
        <f t="shared" si="201"/>
        <v>1</v>
      </c>
      <c r="O3260">
        <f t="shared" si="202"/>
        <v>7522.7</v>
      </c>
      <c r="P3260">
        <f t="shared" si="203"/>
        <v>9403.3700000000008</v>
      </c>
    </row>
    <row r="3261" spans="1:16" x14ac:dyDescent="0.2">
      <c r="A3261" s="3" t="s">
        <v>3697</v>
      </c>
      <c r="B3261" s="3" t="s">
        <v>132</v>
      </c>
      <c r="C3261" s="3" t="s">
        <v>525</v>
      </c>
      <c r="D3261" s="3" t="s">
        <v>33</v>
      </c>
      <c r="E3261" s="3" t="s">
        <v>34</v>
      </c>
      <c r="F3261" s="3">
        <v>6435.2</v>
      </c>
      <c r="G3261" s="3">
        <v>965.28</v>
      </c>
      <c r="H3261" s="3">
        <v>5469.92</v>
      </c>
      <c r="I3261" s="3" t="s">
        <v>29</v>
      </c>
      <c r="J3261" s="5">
        <v>1.1764705882352939</v>
      </c>
      <c r="K3261" t="str">
        <f>_xlfn.XLOOKUP(D3261, dim_channels!A:A, dim_channels!C:C, "Not Found")</f>
        <v>OTA</v>
      </c>
      <c r="L3261" t="str">
        <f>_xlfn.XLOOKUP(D3261, dim_channels!A:A, dim_channels!B:B, "Not Found")</f>
        <v>Booking.com</v>
      </c>
      <c r="M3261">
        <f t="shared" si="200"/>
        <v>0</v>
      </c>
      <c r="N3261">
        <f t="shared" si="201"/>
        <v>1</v>
      </c>
      <c r="O3261">
        <f t="shared" si="202"/>
        <v>5469.92</v>
      </c>
      <c r="P3261">
        <f t="shared" si="203"/>
        <v>6435.2</v>
      </c>
    </row>
    <row r="3262" spans="1:16" x14ac:dyDescent="0.2">
      <c r="A3262" s="2" t="s">
        <v>3698</v>
      </c>
      <c r="B3262" s="2" t="s">
        <v>1275</v>
      </c>
      <c r="C3262" s="2" t="s">
        <v>822</v>
      </c>
      <c r="D3262" s="2" t="s">
        <v>64</v>
      </c>
      <c r="E3262" s="2" t="s">
        <v>28</v>
      </c>
      <c r="F3262" s="2">
        <v>8921.18</v>
      </c>
      <c r="G3262" s="2">
        <v>0</v>
      </c>
      <c r="H3262" s="2">
        <v>8921.18</v>
      </c>
      <c r="I3262" s="2" t="s">
        <v>29</v>
      </c>
      <c r="J3262" s="4">
        <v>1</v>
      </c>
      <c r="K3262" t="str">
        <f>_xlfn.XLOOKUP(D3262, dim_channels!A:A, dim_channels!C:C, "Not Found")</f>
        <v>Direct</v>
      </c>
      <c r="L3262" t="str">
        <f>_xlfn.XLOOKUP(D3262, dim_channels!A:A, dim_channels!B:B, "Not Found")</f>
        <v>Direct Website</v>
      </c>
      <c r="M3262">
        <f t="shared" si="200"/>
        <v>0</v>
      </c>
      <c r="N3262">
        <f t="shared" si="201"/>
        <v>1</v>
      </c>
      <c r="O3262">
        <f t="shared" si="202"/>
        <v>8921.18</v>
      </c>
      <c r="P3262">
        <f t="shared" si="203"/>
        <v>8921.18</v>
      </c>
    </row>
    <row r="3263" spans="1:16" x14ac:dyDescent="0.2">
      <c r="A3263" s="3" t="s">
        <v>3699</v>
      </c>
      <c r="B3263" s="3" t="s">
        <v>360</v>
      </c>
      <c r="C3263" s="3" t="s">
        <v>32</v>
      </c>
      <c r="D3263" s="3" t="s">
        <v>27</v>
      </c>
      <c r="E3263" s="3" t="s">
        <v>28</v>
      </c>
      <c r="F3263" s="3">
        <v>17841.43</v>
      </c>
      <c r="G3263" s="3">
        <v>3211.46</v>
      </c>
      <c r="H3263" s="3">
        <v>14629.97</v>
      </c>
      <c r="I3263" s="3" t="s">
        <v>29</v>
      </c>
      <c r="J3263" s="5">
        <v>1.219512411850469</v>
      </c>
      <c r="K3263" t="str">
        <f>_xlfn.XLOOKUP(D3263, dim_channels!A:A, dim_channels!C:C, "Not Found")</f>
        <v>OTA</v>
      </c>
      <c r="L3263" t="str">
        <f>_xlfn.XLOOKUP(D3263, dim_channels!A:A, dim_channels!B:B, "Not Found")</f>
        <v>Expedia</v>
      </c>
      <c r="M3263">
        <f t="shared" si="200"/>
        <v>0</v>
      </c>
      <c r="N3263">
        <f t="shared" si="201"/>
        <v>1</v>
      </c>
      <c r="O3263">
        <f t="shared" si="202"/>
        <v>14629.97</v>
      </c>
      <c r="P3263">
        <f t="shared" si="203"/>
        <v>17841.43</v>
      </c>
    </row>
    <row r="3264" spans="1:16" x14ac:dyDescent="0.2">
      <c r="A3264" s="2" t="s">
        <v>3700</v>
      </c>
      <c r="B3264" s="2" t="s">
        <v>705</v>
      </c>
      <c r="C3264" s="2" t="s">
        <v>996</v>
      </c>
      <c r="D3264" s="2" t="s">
        <v>52</v>
      </c>
      <c r="E3264" s="2" t="s">
        <v>34</v>
      </c>
      <c r="F3264" s="2">
        <v>9354.9500000000007</v>
      </c>
      <c r="G3264" s="2">
        <v>1122.5899999999999</v>
      </c>
      <c r="H3264" s="2">
        <v>8232.36</v>
      </c>
      <c r="I3264" s="2" t="s">
        <v>41</v>
      </c>
      <c r="J3264" s="4">
        <v>1.136363084218863</v>
      </c>
      <c r="K3264" t="str">
        <f>_xlfn.XLOOKUP(D3264, dim_channels!A:A, dim_channels!C:C, "Not Found")</f>
        <v>OTA</v>
      </c>
      <c r="L3264" t="str">
        <f>_xlfn.XLOOKUP(D3264, dim_channels!A:A, dim_channels!B:B, "Not Found")</f>
        <v>Agoda</v>
      </c>
      <c r="M3264">
        <f t="shared" si="200"/>
        <v>1</v>
      </c>
      <c r="N3264">
        <f t="shared" si="201"/>
        <v>0</v>
      </c>
      <c r="O3264">
        <f t="shared" si="202"/>
        <v>0</v>
      </c>
      <c r="P3264">
        <f t="shared" si="203"/>
        <v>0</v>
      </c>
    </row>
    <row r="3265" spans="1:16" x14ac:dyDescent="0.2">
      <c r="A3265" s="3" t="s">
        <v>3701</v>
      </c>
      <c r="B3265" s="3" t="s">
        <v>866</v>
      </c>
      <c r="C3265" s="3" t="s">
        <v>904</v>
      </c>
      <c r="D3265" s="3" t="s">
        <v>64</v>
      </c>
      <c r="E3265" s="3" t="s">
        <v>34</v>
      </c>
      <c r="F3265" s="3">
        <v>17719.93</v>
      </c>
      <c r="G3265" s="3">
        <v>0</v>
      </c>
      <c r="H3265" s="3">
        <v>17719.93</v>
      </c>
      <c r="I3265" s="3" t="s">
        <v>29</v>
      </c>
      <c r="J3265" s="5">
        <v>1</v>
      </c>
      <c r="K3265" t="str">
        <f>_xlfn.XLOOKUP(D3265, dim_channels!A:A, dim_channels!C:C, "Not Found")</f>
        <v>Direct</v>
      </c>
      <c r="L3265" t="str">
        <f>_xlfn.XLOOKUP(D3265, dim_channels!A:A, dim_channels!B:B, "Not Found")</f>
        <v>Direct Website</v>
      </c>
      <c r="M3265">
        <f t="shared" si="200"/>
        <v>0</v>
      </c>
      <c r="N3265">
        <f t="shared" si="201"/>
        <v>1</v>
      </c>
      <c r="O3265">
        <f t="shared" si="202"/>
        <v>17719.93</v>
      </c>
      <c r="P3265">
        <f t="shared" si="203"/>
        <v>17719.93</v>
      </c>
    </row>
    <row r="3266" spans="1:16" x14ac:dyDescent="0.2">
      <c r="A3266" s="2" t="s">
        <v>3702</v>
      </c>
      <c r="B3266" s="2" t="s">
        <v>251</v>
      </c>
      <c r="C3266" s="2" t="s">
        <v>238</v>
      </c>
      <c r="D3266" s="2" t="s">
        <v>52</v>
      </c>
      <c r="E3266" s="2" t="s">
        <v>34</v>
      </c>
      <c r="F3266" s="2">
        <v>13364.83</v>
      </c>
      <c r="G3266" s="2">
        <v>1603.78</v>
      </c>
      <c r="H3266" s="2">
        <v>11761.05</v>
      </c>
      <c r="I3266" s="2" t="s">
        <v>29</v>
      </c>
      <c r="J3266" s="4">
        <v>1.1363636750120101</v>
      </c>
      <c r="K3266" t="str">
        <f>_xlfn.XLOOKUP(D3266, dim_channels!A:A, dim_channels!C:C, "Not Found")</f>
        <v>OTA</v>
      </c>
      <c r="L3266" t="str">
        <f>_xlfn.XLOOKUP(D3266, dim_channels!A:A, dim_channels!B:B, "Not Found")</f>
        <v>Agoda</v>
      </c>
      <c r="M3266">
        <f t="shared" si="200"/>
        <v>0</v>
      </c>
      <c r="N3266">
        <f t="shared" si="201"/>
        <v>1</v>
      </c>
      <c r="O3266">
        <f t="shared" si="202"/>
        <v>11761.05</v>
      </c>
      <c r="P3266">
        <f t="shared" si="203"/>
        <v>13364.83</v>
      </c>
    </row>
    <row r="3267" spans="1:16" x14ac:dyDescent="0.2">
      <c r="A3267" s="3" t="s">
        <v>3703</v>
      </c>
      <c r="B3267" s="3" t="s">
        <v>432</v>
      </c>
      <c r="C3267" s="3" t="s">
        <v>107</v>
      </c>
      <c r="D3267" s="3" t="s">
        <v>52</v>
      </c>
      <c r="E3267" s="3" t="s">
        <v>60</v>
      </c>
      <c r="F3267" s="3">
        <v>14817.39</v>
      </c>
      <c r="G3267" s="3">
        <v>0</v>
      </c>
      <c r="H3267" s="3">
        <v>14817.39</v>
      </c>
      <c r="I3267" s="3" t="s">
        <v>29</v>
      </c>
      <c r="J3267" s="5">
        <v>1</v>
      </c>
      <c r="K3267" t="str">
        <f>_xlfn.XLOOKUP(D3267, dim_channels!A:A, dim_channels!C:C, "Not Found")</f>
        <v>OTA</v>
      </c>
      <c r="L3267" t="str">
        <f>_xlfn.XLOOKUP(D3267, dim_channels!A:A, dim_channels!B:B, "Not Found")</f>
        <v>Agoda</v>
      </c>
      <c r="M3267">
        <f t="shared" ref="M3267:M3330" si="204">IF(I3267="Cancelled",1,0)</f>
        <v>0</v>
      </c>
      <c r="N3267">
        <f t="shared" ref="N3267:N3330" si="205">IF(TRIM(UPPER(I3267))="CHECKED-OUT",1,0)</f>
        <v>1</v>
      </c>
      <c r="O3267">
        <f t="shared" ref="O3267:O3330" si="206">IF(TRIM(UPPER(I3267))="CHECKED-OUT",H3267,0)</f>
        <v>14817.39</v>
      </c>
      <c r="P3267">
        <f t="shared" ref="P3267:P3330" si="207">IF(TRIM(UPPER(I3267))="CHECKED-OUT",F3267,0)</f>
        <v>14817.39</v>
      </c>
    </row>
    <row r="3268" spans="1:16" x14ac:dyDescent="0.2">
      <c r="A3268" s="2" t="s">
        <v>3704</v>
      </c>
      <c r="B3268" s="2" t="s">
        <v>1825</v>
      </c>
      <c r="C3268" s="2" t="s">
        <v>456</v>
      </c>
      <c r="D3268" s="2" t="s">
        <v>52</v>
      </c>
      <c r="E3268" s="2" t="s">
        <v>34</v>
      </c>
      <c r="F3268" s="2">
        <v>6480.49</v>
      </c>
      <c r="G3268" s="2">
        <v>777.66</v>
      </c>
      <c r="H3268" s="2">
        <v>5702.83</v>
      </c>
      <c r="I3268" s="2" t="s">
        <v>29</v>
      </c>
      <c r="J3268" s="4">
        <v>1.136363875479367</v>
      </c>
      <c r="K3268" t="str">
        <f>_xlfn.XLOOKUP(D3268, dim_channels!A:A, dim_channels!C:C, "Not Found")</f>
        <v>OTA</v>
      </c>
      <c r="L3268" t="str">
        <f>_xlfn.XLOOKUP(D3268, dim_channels!A:A, dim_channels!B:B, "Not Found")</f>
        <v>Agoda</v>
      </c>
      <c r="M3268">
        <f t="shared" si="204"/>
        <v>0</v>
      </c>
      <c r="N3268">
        <f t="shared" si="205"/>
        <v>1</v>
      </c>
      <c r="O3268">
        <f t="shared" si="206"/>
        <v>5702.83</v>
      </c>
      <c r="P3268">
        <f t="shared" si="207"/>
        <v>6480.49</v>
      </c>
    </row>
    <row r="3269" spans="1:16" x14ac:dyDescent="0.2">
      <c r="A3269" s="3" t="s">
        <v>3705</v>
      </c>
      <c r="B3269" s="3" t="s">
        <v>121</v>
      </c>
      <c r="C3269" s="3" t="s">
        <v>312</v>
      </c>
      <c r="D3269" s="3" t="s">
        <v>52</v>
      </c>
      <c r="E3269" s="3" t="s">
        <v>34</v>
      </c>
      <c r="F3269" s="3">
        <v>2067.7399999999998</v>
      </c>
      <c r="G3269" s="3">
        <v>248.13</v>
      </c>
      <c r="H3269" s="3">
        <v>1819.61</v>
      </c>
      <c r="I3269" s="3" t="s">
        <v>29</v>
      </c>
      <c r="J3269" s="5">
        <v>1.1363643857749739</v>
      </c>
      <c r="K3269" t="str">
        <f>_xlfn.XLOOKUP(D3269, dim_channels!A:A, dim_channels!C:C, "Not Found")</f>
        <v>OTA</v>
      </c>
      <c r="L3269" t="str">
        <f>_xlfn.XLOOKUP(D3269, dim_channels!A:A, dim_channels!B:B, "Not Found")</f>
        <v>Agoda</v>
      </c>
      <c r="M3269">
        <f t="shared" si="204"/>
        <v>0</v>
      </c>
      <c r="N3269">
        <f t="shared" si="205"/>
        <v>1</v>
      </c>
      <c r="O3269">
        <f t="shared" si="206"/>
        <v>1819.61</v>
      </c>
      <c r="P3269">
        <f t="shared" si="207"/>
        <v>2067.7399999999998</v>
      </c>
    </row>
    <row r="3270" spans="1:16" x14ac:dyDescent="0.2">
      <c r="A3270" s="2" t="s">
        <v>3706</v>
      </c>
      <c r="B3270" s="2" t="s">
        <v>454</v>
      </c>
      <c r="C3270" s="2" t="s">
        <v>72</v>
      </c>
      <c r="D3270" s="2" t="s">
        <v>114</v>
      </c>
      <c r="E3270" s="2" t="s">
        <v>115</v>
      </c>
      <c r="F3270" s="2">
        <v>6836.06</v>
      </c>
      <c r="G3270" s="2">
        <v>683.61</v>
      </c>
      <c r="H3270" s="2">
        <v>6152.45</v>
      </c>
      <c r="I3270" s="2" t="s">
        <v>29</v>
      </c>
      <c r="J3270" s="4">
        <v>1.111111833497225</v>
      </c>
      <c r="K3270" t="str">
        <f>_xlfn.XLOOKUP(D3270, dim_channels!A:A, dim_channels!C:C, "Not Found")</f>
        <v>Offline</v>
      </c>
      <c r="L3270" t="str">
        <f>_xlfn.XLOOKUP(D3270, dim_channels!A:A, dim_channels!B:B, "Not Found")</f>
        <v>Travel Agency</v>
      </c>
      <c r="M3270">
        <f t="shared" si="204"/>
        <v>0</v>
      </c>
      <c r="N3270">
        <f t="shared" si="205"/>
        <v>1</v>
      </c>
      <c r="O3270">
        <f t="shared" si="206"/>
        <v>6152.45</v>
      </c>
      <c r="P3270">
        <f t="shared" si="207"/>
        <v>6836.06</v>
      </c>
    </row>
    <row r="3271" spans="1:16" x14ac:dyDescent="0.2">
      <c r="A3271" s="3" t="s">
        <v>3707</v>
      </c>
      <c r="B3271" s="3" t="s">
        <v>666</v>
      </c>
      <c r="C3271" s="3" t="s">
        <v>437</v>
      </c>
      <c r="D3271" s="3" t="s">
        <v>33</v>
      </c>
      <c r="E3271" s="3" t="s">
        <v>28</v>
      </c>
      <c r="F3271" s="3">
        <v>2887.62</v>
      </c>
      <c r="G3271" s="3">
        <v>433.14</v>
      </c>
      <c r="H3271" s="3">
        <v>2454.48</v>
      </c>
      <c r="I3271" s="3" t="s">
        <v>41</v>
      </c>
      <c r="J3271" s="5">
        <v>1.1764691502884519</v>
      </c>
      <c r="K3271" t="str">
        <f>_xlfn.XLOOKUP(D3271, dim_channels!A:A, dim_channels!C:C, "Not Found")</f>
        <v>OTA</v>
      </c>
      <c r="L3271" t="str">
        <f>_xlfn.XLOOKUP(D3271, dim_channels!A:A, dim_channels!B:B, "Not Found")</f>
        <v>Booking.com</v>
      </c>
      <c r="M3271">
        <f t="shared" si="204"/>
        <v>1</v>
      </c>
      <c r="N3271">
        <f t="shared" si="205"/>
        <v>0</v>
      </c>
      <c r="O3271">
        <f t="shared" si="206"/>
        <v>0</v>
      </c>
      <c r="P3271">
        <f t="shared" si="207"/>
        <v>0</v>
      </c>
    </row>
    <row r="3272" spans="1:16" x14ac:dyDescent="0.2">
      <c r="A3272" s="2" t="s">
        <v>3708</v>
      </c>
      <c r="B3272" s="2" t="s">
        <v>183</v>
      </c>
      <c r="C3272" s="2" t="s">
        <v>92</v>
      </c>
      <c r="D3272" s="2" t="s">
        <v>206</v>
      </c>
      <c r="E3272" s="2" t="s">
        <v>207</v>
      </c>
      <c r="F3272" s="2">
        <v>4688.2700000000004</v>
      </c>
      <c r="G3272" s="2">
        <v>0</v>
      </c>
      <c r="H3272" s="2">
        <v>4688.2700000000004</v>
      </c>
      <c r="I3272" s="2" t="s">
        <v>29</v>
      </c>
      <c r="J3272" s="4">
        <v>1</v>
      </c>
      <c r="K3272" t="str">
        <f>_xlfn.XLOOKUP(D3272, dim_channels!A:A, dim_channels!C:C, "Not Found")</f>
        <v>Direct</v>
      </c>
      <c r="L3272" t="str">
        <f>_xlfn.XLOOKUP(D3272, dim_channels!A:A, dim_channels!B:B, "Not Found")</f>
        <v>Walk-in</v>
      </c>
      <c r="M3272">
        <f t="shared" si="204"/>
        <v>0</v>
      </c>
      <c r="N3272">
        <f t="shared" si="205"/>
        <v>1</v>
      </c>
      <c r="O3272">
        <f t="shared" si="206"/>
        <v>4688.2700000000004</v>
      </c>
      <c r="P3272">
        <f t="shared" si="207"/>
        <v>4688.2700000000004</v>
      </c>
    </row>
    <row r="3273" spans="1:16" x14ac:dyDescent="0.2">
      <c r="A3273" s="3" t="s">
        <v>3709</v>
      </c>
      <c r="B3273" s="3" t="s">
        <v>72</v>
      </c>
      <c r="C3273" s="3" t="s">
        <v>192</v>
      </c>
      <c r="D3273" s="3" t="s">
        <v>33</v>
      </c>
      <c r="E3273" s="3" t="s">
        <v>28</v>
      </c>
      <c r="F3273" s="3">
        <v>3822.16</v>
      </c>
      <c r="G3273" s="3">
        <v>573.32000000000005</v>
      </c>
      <c r="H3273" s="3">
        <v>3248.84</v>
      </c>
      <c r="I3273" s="3" t="s">
        <v>56</v>
      </c>
      <c r="J3273" s="5">
        <v>1.1764691397544971</v>
      </c>
      <c r="K3273" t="str">
        <f>_xlfn.XLOOKUP(D3273, dim_channels!A:A, dim_channels!C:C, "Not Found")</f>
        <v>OTA</v>
      </c>
      <c r="L3273" t="str">
        <f>_xlfn.XLOOKUP(D3273, dim_channels!A:A, dim_channels!B:B, "Not Found")</f>
        <v>Booking.com</v>
      </c>
      <c r="M3273">
        <f t="shared" si="204"/>
        <v>0</v>
      </c>
      <c r="N3273">
        <f t="shared" si="205"/>
        <v>0</v>
      </c>
      <c r="O3273">
        <f t="shared" si="206"/>
        <v>0</v>
      </c>
      <c r="P3273">
        <f t="shared" si="207"/>
        <v>0</v>
      </c>
    </row>
    <row r="3274" spans="1:16" x14ac:dyDescent="0.2">
      <c r="A3274" s="2" t="s">
        <v>3710</v>
      </c>
      <c r="B3274" s="2" t="s">
        <v>39</v>
      </c>
      <c r="C3274" s="2" t="s">
        <v>159</v>
      </c>
      <c r="D3274" s="2" t="s">
        <v>33</v>
      </c>
      <c r="E3274" s="2" t="s">
        <v>34</v>
      </c>
      <c r="F3274" s="2">
        <v>11586.09</v>
      </c>
      <c r="G3274" s="2">
        <v>1737.91</v>
      </c>
      <c r="H3274" s="2">
        <v>9848.18</v>
      </c>
      <c r="I3274" s="2" t="s">
        <v>29</v>
      </c>
      <c r="J3274" s="4">
        <v>1.176470170122804</v>
      </c>
      <c r="K3274" t="str">
        <f>_xlfn.XLOOKUP(D3274, dim_channels!A:A, dim_channels!C:C, "Not Found")</f>
        <v>OTA</v>
      </c>
      <c r="L3274" t="str">
        <f>_xlfn.XLOOKUP(D3274, dim_channels!A:A, dim_channels!B:B, "Not Found")</f>
        <v>Booking.com</v>
      </c>
      <c r="M3274">
        <f t="shared" si="204"/>
        <v>0</v>
      </c>
      <c r="N3274">
        <f t="shared" si="205"/>
        <v>1</v>
      </c>
      <c r="O3274">
        <f t="shared" si="206"/>
        <v>9848.18</v>
      </c>
      <c r="P3274">
        <f t="shared" si="207"/>
        <v>11586.09</v>
      </c>
    </row>
    <row r="3275" spans="1:16" x14ac:dyDescent="0.2">
      <c r="A3275" s="3" t="s">
        <v>3711</v>
      </c>
      <c r="B3275" s="3" t="s">
        <v>754</v>
      </c>
      <c r="C3275" s="3" t="s">
        <v>762</v>
      </c>
      <c r="D3275" s="3" t="s">
        <v>33</v>
      </c>
      <c r="E3275" s="3" t="s">
        <v>34</v>
      </c>
      <c r="F3275" s="3">
        <v>6234.18</v>
      </c>
      <c r="G3275" s="3">
        <v>935.13</v>
      </c>
      <c r="H3275" s="3">
        <v>5299.05</v>
      </c>
      <c r="I3275" s="3" t="s">
        <v>41</v>
      </c>
      <c r="J3275" s="5">
        <v>1.176471254281428</v>
      </c>
      <c r="K3275" t="str">
        <f>_xlfn.XLOOKUP(D3275, dim_channels!A:A, dim_channels!C:C, "Not Found")</f>
        <v>OTA</v>
      </c>
      <c r="L3275" t="str">
        <f>_xlfn.XLOOKUP(D3275, dim_channels!A:A, dim_channels!B:B, "Not Found")</f>
        <v>Booking.com</v>
      </c>
      <c r="M3275">
        <f t="shared" si="204"/>
        <v>1</v>
      </c>
      <c r="N3275">
        <f t="shared" si="205"/>
        <v>0</v>
      </c>
      <c r="O3275">
        <f t="shared" si="206"/>
        <v>0</v>
      </c>
      <c r="P3275">
        <f t="shared" si="207"/>
        <v>0</v>
      </c>
    </row>
    <row r="3276" spans="1:16" x14ac:dyDescent="0.2">
      <c r="A3276" s="2" t="s">
        <v>3712</v>
      </c>
      <c r="B3276" s="2" t="s">
        <v>396</v>
      </c>
      <c r="C3276" s="2" t="s">
        <v>297</v>
      </c>
      <c r="D3276" s="2" t="s">
        <v>52</v>
      </c>
      <c r="E3276" s="2" t="s">
        <v>34</v>
      </c>
      <c r="F3276" s="2">
        <v>20013.810000000001</v>
      </c>
      <c r="G3276" s="2">
        <v>2401.66</v>
      </c>
      <c r="H3276" s="2">
        <v>17612.150000000001</v>
      </c>
      <c r="I3276" s="2" t="s">
        <v>56</v>
      </c>
      <c r="J3276" s="4">
        <v>1.1363638170240431</v>
      </c>
      <c r="K3276" t="str">
        <f>_xlfn.XLOOKUP(D3276, dim_channels!A:A, dim_channels!C:C, "Not Found")</f>
        <v>OTA</v>
      </c>
      <c r="L3276" t="str">
        <f>_xlfn.XLOOKUP(D3276, dim_channels!A:A, dim_channels!B:B, "Not Found")</f>
        <v>Agoda</v>
      </c>
      <c r="M3276">
        <f t="shared" si="204"/>
        <v>0</v>
      </c>
      <c r="N3276">
        <f t="shared" si="205"/>
        <v>0</v>
      </c>
      <c r="O3276">
        <f t="shared" si="206"/>
        <v>0</v>
      </c>
      <c r="P3276">
        <f t="shared" si="207"/>
        <v>0</v>
      </c>
    </row>
    <row r="3277" spans="1:16" x14ac:dyDescent="0.2">
      <c r="A3277" s="3" t="s">
        <v>3713</v>
      </c>
      <c r="B3277" s="3" t="s">
        <v>619</v>
      </c>
      <c r="C3277" s="3" t="s">
        <v>391</v>
      </c>
      <c r="D3277" s="3" t="s">
        <v>52</v>
      </c>
      <c r="E3277" s="3" t="s">
        <v>60</v>
      </c>
      <c r="F3277" s="3">
        <v>4634.78</v>
      </c>
      <c r="G3277" s="3">
        <v>0</v>
      </c>
      <c r="H3277" s="3">
        <v>4634.78</v>
      </c>
      <c r="I3277" s="3" t="s">
        <v>29</v>
      </c>
      <c r="J3277" s="5">
        <v>1</v>
      </c>
      <c r="K3277" t="str">
        <f>_xlfn.XLOOKUP(D3277, dim_channels!A:A, dim_channels!C:C, "Not Found")</f>
        <v>OTA</v>
      </c>
      <c r="L3277" t="str">
        <f>_xlfn.XLOOKUP(D3277, dim_channels!A:A, dim_channels!B:B, "Not Found")</f>
        <v>Agoda</v>
      </c>
      <c r="M3277">
        <f t="shared" si="204"/>
        <v>0</v>
      </c>
      <c r="N3277">
        <f t="shared" si="205"/>
        <v>1</v>
      </c>
      <c r="O3277">
        <f t="shared" si="206"/>
        <v>4634.78</v>
      </c>
      <c r="P3277">
        <f t="shared" si="207"/>
        <v>4634.78</v>
      </c>
    </row>
    <row r="3278" spans="1:16" x14ac:dyDescent="0.2">
      <c r="A3278" s="2" t="s">
        <v>3714</v>
      </c>
      <c r="B3278" s="2" t="s">
        <v>467</v>
      </c>
      <c r="C3278" s="2" t="s">
        <v>389</v>
      </c>
      <c r="D3278" s="2" t="s">
        <v>52</v>
      </c>
      <c r="E3278" s="2" t="s">
        <v>34</v>
      </c>
      <c r="F3278" s="2">
        <v>2401.3000000000002</v>
      </c>
      <c r="G3278" s="2">
        <v>288.16000000000003</v>
      </c>
      <c r="H3278" s="2">
        <v>2113.14</v>
      </c>
      <c r="I3278" s="2" t="s">
        <v>41</v>
      </c>
      <c r="J3278" s="4">
        <v>1.136365787406419</v>
      </c>
      <c r="K3278" t="str">
        <f>_xlfn.XLOOKUP(D3278, dim_channels!A:A, dim_channels!C:C, "Not Found")</f>
        <v>OTA</v>
      </c>
      <c r="L3278" t="str">
        <f>_xlfn.XLOOKUP(D3278, dim_channels!A:A, dim_channels!B:B, "Not Found")</f>
        <v>Agoda</v>
      </c>
      <c r="M3278">
        <f t="shared" si="204"/>
        <v>1</v>
      </c>
      <c r="N3278">
        <f t="shared" si="205"/>
        <v>0</v>
      </c>
      <c r="O3278">
        <f t="shared" si="206"/>
        <v>0</v>
      </c>
      <c r="P3278">
        <f t="shared" si="207"/>
        <v>0</v>
      </c>
    </row>
    <row r="3279" spans="1:16" x14ac:dyDescent="0.2">
      <c r="A3279" s="3" t="s">
        <v>3715</v>
      </c>
      <c r="B3279" s="3" t="s">
        <v>448</v>
      </c>
      <c r="C3279" s="3" t="s">
        <v>242</v>
      </c>
      <c r="D3279" s="3" t="s">
        <v>206</v>
      </c>
      <c r="E3279" s="3" t="s">
        <v>207</v>
      </c>
      <c r="F3279" s="3">
        <v>3811.23</v>
      </c>
      <c r="G3279" s="3">
        <v>0</v>
      </c>
      <c r="H3279" s="3">
        <v>3811.23</v>
      </c>
      <c r="I3279" s="3" t="s">
        <v>29</v>
      </c>
      <c r="J3279" s="5">
        <v>1</v>
      </c>
      <c r="K3279" t="str">
        <f>_xlfn.XLOOKUP(D3279, dim_channels!A:A, dim_channels!C:C, "Not Found")</f>
        <v>Direct</v>
      </c>
      <c r="L3279" t="str">
        <f>_xlfn.XLOOKUP(D3279, dim_channels!A:A, dim_channels!B:B, "Not Found")</f>
        <v>Walk-in</v>
      </c>
      <c r="M3279">
        <f t="shared" si="204"/>
        <v>0</v>
      </c>
      <c r="N3279">
        <f t="shared" si="205"/>
        <v>1</v>
      </c>
      <c r="O3279">
        <f t="shared" si="206"/>
        <v>3811.23</v>
      </c>
      <c r="P3279">
        <f t="shared" si="207"/>
        <v>3811.23</v>
      </c>
    </row>
    <row r="3280" spans="1:16" x14ac:dyDescent="0.2">
      <c r="A3280" s="2" t="s">
        <v>3716</v>
      </c>
      <c r="B3280" s="2" t="s">
        <v>55</v>
      </c>
      <c r="C3280" s="2" t="s">
        <v>153</v>
      </c>
      <c r="D3280" s="2" t="s">
        <v>169</v>
      </c>
      <c r="E3280" s="2" t="s">
        <v>34</v>
      </c>
      <c r="F3280" s="2">
        <v>3158.64</v>
      </c>
      <c r="G3280" s="2">
        <v>631.73</v>
      </c>
      <c r="H3280" s="2">
        <v>2526.91</v>
      </c>
      <c r="I3280" s="2" t="s">
        <v>29</v>
      </c>
      <c r="J3280" s="4">
        <v>1.2500009893506301</v>
      </c>
      <c r="K3280" t="str">
        <f>_xlfn.XLOOKUP(D3280, dim_channels!A:A, dim_channels!C:C, "Not Found")</f>
        <v>GDS</v>
      </c>
      <c r="L3280" t="str">
        <f>_xlfn.XLOOKUP(D3280, dim_channels!A:A, dim_channels!B:B, "Not Found")</f>
        <v>GDS (Amadeus)</v>
      </c>
      <c r="M3280">
        <f t="shared" si="204"/>
        <v>0</v>
      </c>
      <c r="N3280">
        <f t="shared" si="205"/>
        <v>1</v>
      </c>
      <c r="O3280">
        <f t="shared" si="206"/>
        <v>2526.91</v>
      </c>
      <c r="P3280">
        <f t="shared" si="207"/>
        <v>3158.64</v>
      </c>
    </row>
    <row r="3281" spans="1:16" x14ac:dyDescent="0.2">
      <c r="A3281" s="3" t="s">
        <v>3717</v>
      </c>
      <c r="B3281" s="3" t="s">
        <v>148</v>
      </c>
      <c r="C3281" s="3" t="s">
        <v>783</v>
      </c>
      <c r="D3281" s="3" t="s">
        <v>169</v>
      </c>
      <c r="E3281" s="3" t="s">
        <v>34</v>
      </c>
      <c r="F3281" s="3">
        <v>6345.05</v>
      </c>
      <c r="G3281" s="3">
        <v>1269.01</v>
      </c>
      <c r="H3281" s="3">
        <v>5076.04</v>
      </c>
      <c r="I3281" s="3" t="s">
        <v>41</v>
      </c>
      <c r="J3281" s="5">
        <v>1.25</v>
      </c>
      <c r="K3281" t="str">
        <f>_xlfn.XLOOKUP(D3281, dim_channels!A:A, dim_channels!C:C, "Not Found")</f>
        <v>GDS</v>
      </c>
      <c r="L3281" t="str">
        <f>_xlfn.XLOOKUP(D3281, dim_channels!A:A, dim_channels!B:B, "Not Found")</f>
        <v>GDS (Amadeus)</v>
      </c>
      <c r="M3281">
        <f t="shared" si="204"/>
        <v>1</v>
      </c>
      <c r="N3281">
        <f t="shared" si="205"/>
        <v>0</v>
      </c>
      <c r="O3281">
        <f t="shared" si="206"/>
        <v>0</v>
      </c>
      <c r="P3281">
        <f t="shared" si="207"/>
        <v>0</v>
      </c>
    </row>
    <row r="3282" spans="1:16" x14ac:dyDescent="0.2">
      <c r="A3282" s="2" t="s">
        <v>3718</v>
      </c>
      <c r="B3282" s="2" t="s">
        <v>69</v>
      </c>
      <c r="C3282" s="2" t="s">
        <v>334</v>
      </c>
      <c r="D3282" s="2" t="s">
        <v>206</v>
      </c>
      <c r="E3282" s="2" t="s">
        <v>207</v>
      </c>
      <c r="F3282" s="2">
        <v>6801.31</v>
      </c>
      <c r="G3282" s="2">
        <v>0</v>
      </c>
      <c r="H3282" s="2">
        <v>6801.31</v>
      </c>
      <c r="I3282" s="2" t="s">
        <v>29</v>
      </c>
      <c r="J3282" s="4">
        <v>1</v>
      </c>
      <c r="K3282" t="str">
        <f>_xlfn.XLOOKUP(D3282, dim_channels!A:A, dim_channels!C:C, "Not Found")</f>
        <v>Direct</v>
      </c>
      <c r="L3282" t="str">
        <f>_xlfn.XLOOKUP(D3282, dim_channels!A:A, dim_channels!B:B, "Not Found")</f>
        <v>Walk-in</v>
      </c>
      <c r="M3282">
        <f t="shared" si="204"/>
        <v>0</v>
      </c>
      <c r="N3282">
        <f t="shared" si="205"/>
        <v>1</v>
      </c>
      <c r="O3282">
        <f t="shared" si="206"/>
        <v>6801.31</v>
      </c>
      <c r="P3282">
        <f t="shared" si="207"/>
        <v>6801.31</v>
      </c>
    </row>
    <row r="3283" spans="1:16" x14ac:dyDescent="0.2">
      <c r="A3283" s="3" t="s">
        <v>3719</v>
      </c>
      <c r="B3283" s="3" t="s">
        <v>217</v>
      </c>
      <c r="C3283" s="3" t="s">
        <v>949</v>
      </c>
      <c r="D3283" s="3" t="s">
        <v>33</v>
      </c>
      <c r="E3283" s="3" t="s">
        <v>28</v>
      </c>
      <c r="F3283" s="3">
        <v>22295.57</v>
      </c>
      <c r="G3283" s="3">
        <v>3344.34</v>
      </c>
      <c r="H3283" s="3">
        <v>18951.23</v>
      </c>
      <c r="I3283" s="3" t="s">
        <v>41</v>
      </c>
      <c r="J3283" s="5">
        <v>1.176470867590125</v>
      </c>
      <c r="K3283" t="str">
        <f>_xlfn.XLOOKUP(D3283, dim_channels!A:A, dim_channels!C:C, "Not Found")</f>
        <v>OTA</v>
      </c>
      <c r="L3283" t="str">
        <f>_xlfn.XLOOKUP(D3283, dim_channels!A:A, dim_channels!B:B, "Not Found")</f>
        <v>Booking.com</v>
      </c>
      <c r="M3283">
        <f t="shared" si="204"/>
        <v>1</v>
      </c>
      <c r="N3283">
        <f t="shared" si="205"/>
        <v>0</v>
      </c>
      <c r="O3283">
        <f t="shared" si="206"/>
        <v>0</v>
      </c>
      <c r="P3283">
        <f t="shared" si="207"/>
        <v>0</v>
      </c>
    </row>
    <row r="3284" spans="1:16" x14ac:dyDescent="0.2">
      <c r="A3284" s="2" t="s">
        <v>3720</v>
      </c>
      <c r="B3284" s="2" t="s">
        <v>376</v>
      </c>
      <c r="C3284" s="2" t="s">
        <v>603</v>
      </c>
      <c r="D3284" s="2" t="s">
        <v>33</v>
      </c>
      <c r="E3284" s="2" t="s">
        <v>60</v>
      </c>
      <c r="F3284" s="2">
        <v>9070.66</v>
      </c>
      <c r="G3284" s="2">
        <v>0</v>
      </c>
      <c r="H3284" s="2">
        <v>9070.66</v>
      </c>
      <c r="I3284" s="2" t="s">
        <v>56</v>
      </c>
      <c r="J3284" s="4">
        <v>1</v>
      </c>
      <c r="K3284" t="str">
        <f>_xlfn.XLOOKUP(D3284, dim_channels!A:A, dim_channels!C:C, "Not Found")</f>
        <v>OTA</v>
      </c>
      <c r="L3284" t="str">
        <f>_xlfn.XLOOKUP(D3284, dim_channels!A:A, dim_channels!B:B, "Not Found")</f>
        <v>Booking.com</v>
      </c>
      <c r="M3284">
        <f t="shared" si="204"/>
        <v>0</v>
      </c>
      <c r="N3284">
        <f t="shared" si="205"/>
        <v>0</v>
      </c>
      <c r="O3284">
        <f t="shared" si="206"/>
        <v>0</v>
      </c>
      <c r="P3284">
        <f t="shared" si="207"/>
        <v>0</v>
      </c>
    </row>
    <row r="3285" spans="1:16" x14ac:dyDescent="0.2">
      <c r="A3285" s="3" t="s">
        <v>3721</v>
      </c>
      <c r="B3285" s="3" t="s">
        <v>449</v>
      </c>
      <c r="C3285" s="3" t="s">
        <v>373</v>
      </c>
      <c r="D3285" s="3" t="s">
        <v>64</v>
      </c>
      <c r="E3285" s="3" t="s">
        <v>34</v>
      </c>
      <c r="F3285" s="3">
        <v>4048.49</v>
      </c>
      <c r="G3285" s="3">
        <v>0</v>
      </c>
      <c r="H3285" s="3">
        <v>4048.49</v>
      </c>
      <c r="I3285" s="3" t="s">
        <v>29</v>
      </c>
      <c r="J3285" s="5">
        <v>1</v>
      </c>
      <c r="K3285" t="str">
        <f>_xlfn.XLOOKUP(D3285, dim_channels!A:A, dim_channels!C:C, "Not Found")</f>
        <v>Direct</v>
      </c>
      <c r="L3285" t="str">
        <f>_xlfn.XLOOKUP(D3285, dim_channels!A:A, dim_channels!B:B, "Not Found")</f>
        <v>Direct Website</v>
      </c>
      <c r="M3285">
        <f t="shared" si="204"/>
        <v>0</v>
      </c>
      <c r="N3285">
        <f t="shared" si="205"/>
        <v>1</v>
      </c>
      <c r="O3285">
        <f t="shared" si="206"/>
        <v>4048.49</v>
      </c>
      <c r="P3285">
        <f t="shared" si="207"/>
        <v>4048.49</v>
      </c>
    </row>
    <row r="3286" spans="1:16" x14ac:dyDescent="0.2">
      <c r="A3286" s="2" t="s">
        <v>3722</v>
      </c>
      <c r="B3286" s="2" t="s">
        <v>337</v>
      </c>
      <c r="C3286" s="2" t="s">
        <v>380</v>
      </c>
      <c r="D3286" s="2" t="s">
        <v>64</v>
      </c>
      <c r="E3286" s="2" t="s">
        <v>34</v>
      </c>
      <c r="F3286" s="2">
        <v>5719.77</v>
      </c>
      <c r="G3286" s="2">
        <v>0</v>
      </c>
      <c r="H3286" s="2">
        <v>5719.77</v>
      </c>
      <c r="I3286" s="2" t="s">
        <v>41</v>
      </c>
      <c r="J3286" s="4">
        <v>1</v>
      </c>
      <c r="K3286" t="str">
        <f>_xlfn.XLOOKUP(D3286, dim_channels!A:A, dim_channels!C:C, "Not Found")</f>
        <v>Direct</v>
      </c>
      <c r="L3286" t="str">
        <f>_xlfn.XLOOKUP(D3286, dim_channels!A:A, dim_channels!B:B, "Not Found")</f>
        <v>Direct Website</v>
      </c>
      <c r="M3286">
        <f t="shared" si="204"/>
        <v>1</v>
      </c>
      <c r="N3286">
        <f t="shared" si="205"/>
        <v>0</v>
      </c>
      <c r="O3286">
        <f t="shared" si="206"/>
        <v>0</v>
      </c>
      <c r="P3286">
        <f t="shared" si="207"/>
        <v>0</v>
      </c>
    </row>
    <row r="3287" spans="1:16" x14ac:dyDescent="0.2">
      <c r="A3287" s="3" t="s">
        <v>3723</v>
      </c>
      <c r="B3287" s="3" t="s">
        <v>754</v>
      </c>
      <c r="C3287" s="3" t="s">
        <v>451</v>
      </c>
      <c r="D3287" s="3" t="s">
        <v>33</v>
      </c>
      <c r="E3287" s="3" t="s">
        <v>28</v>
      </c>
      <c r="F3287" s="3">
        <v>2590.06</v>
      </c>
      <c r="G3287" s="3">
        <v>388.51</v>
      </c>
      <c r="H3287" s="3">
        <v>2201.5500000000002</v>
      </c>
      <c r="I3287" s="3" t="s">
        <v>41</v>
      </c>
      <c r="J3287" s="5">
        <v>1.176471122618155</v>
      </c>
      <c r="K3287" t="str">
        <f>_xlfn.XLOOKUP(D3287, dim_channels!A:A, dim_channels!C:C, "Not Found")</f>
        <v>OTA</v>
      </c>
      <c r="L3287" t="str">
        <f>_xlfn.XLOOKUP(D3287, dim_channels!A:A, dim_channels!B:B, "Not Found")</f>
        <v>Booking.com</v>
      </c>
      <c r="M3287">
        <f t="shared" si="204"/>
        <v>1</v>
      </c>
      <c r="N3287">
        <f t="shared" si="205"/>
        <v>0</v>
      </c>
      <c r="O3287">
        <f t="shared" si="206"/>
        <v>0</v>
      </c>
      <c r="P3287">
        <f t="shared" si="207"/>
        <v>0</v>
      </c>
    </row>
    <row r="3288" spans="1:16" x14ac:dyDescent="0.2">
      <c r="A3288" s="2" t="s">
        <v>3724</v>
      </c>
      <c r="B3288" s="2" t="s">
        <v>1014</v>
      </c>
      <c r="C3288" s="2" t="s">
        <v>227</v>
      </c>
      <c r="D3288" s="2" t="s">
        <v>64</v>
      </c>
      <c r="E3288" s="2" t="s">
        <v>34</v>
      </c>
      <c r="F3288" s="2">
        <v>3586.8</v>
      </c>
      <c r="G3288" s="2">
        <v>0</v>
      </c>
      <c r="H3288" s="2">
        <v>3586.8</v>
      </c>
      <c r="I3288" s="2" t="s">
        <v>29</v>
      </c>
      <c r="J3288" s="4">
        <v>1</v>
      </c>
      <c r="K3288" t="str">
        <f>_xlfn.XLOOKUP(D3288, dim_channels!A:A, dim_channels!C:C, "Not Found")</f>
        <v>Direct</v>
      </c>
      <c r="L3288" t="str">
        <f>_xlfn.XLOOKUP(D3288, dim_channels!A:A, dim_channels!B:B, "Not Found")</f>
        <v>Direct Website</v>
      </c>
      <c r="M3288">
        <f t="shared" si="204"/>
        <v>0</v>
      </c>
      <c r="N3288">
        <f t="shared" si="205"/>
        <v>1</v>
      </c>
      <c r="O3288">
        <f t="shared" si="206"/>
        <v>3586.8</v>
      </c>
      <c r="P3288">
        <f t="shared" si="207"/>
        <v>3586.8</v>
      </c>
    </row>
    <row r="3289" spans="1:16" x14ac:dyDescent="0.2">
      <c r="A3289" s="3" t="s">
        <v>3725</v>
      </c>
      <c r="B3289" s="3" t="s">
        <v>36</v>
      </c>
      <c r="C3289" s="3" t="s">
        <v>605</v>
      </c>
      <c r="D3289" s="3" t="s">
        <v>64</v>
      </c>
      <c r="E3289" s="3" t="s">
        <v>115</v>
      </c>
      <c r="F3289" s="3">
        <v>8664.25</v>
      </c>
      <c r="G3289" s="3">
        <v>0</v>
      </c>
      <c r="H3289" s="3">
        <v>8664.25</v>
      </c>
      <c r="I3289" s="3" t="s">
        <v>41</v>
      </c>
      <c r="J3289" s="5">
        <v>1</v>
      </c>
      <c r="K3289" t="str">
        <f>_xlfn.XLOOKUP(D3289, dim_channels!A:A, dim_channels!C:C, "Not Found")</f>
        <v>Direct</v>
      </c>
      <c r="L3289" t="str">
        <f>_xlfn.XLOOKUP(D3289, dim_channels!A:A, dim_channels!B:B, "Not Found")</f>
        <v>Direct Website</v>
      </c>
      <c r="M3289">
        <f t="shared" si="204"/>
        <v>1</v>
      </c>
      <c r="N3289">
        <f t="shared" si="205"/>
        <v>0</v>
      </c>
      <c r="O3289">
        <f t="shared" si="206"/>
        <v>0</v>
      </c>
      <c r="P3289">
        <f t="shared" si="207"/>
        <v>0</v>
      </c>
    </row>
    <row r="3290" spans="1:16" x14ac:dyDescent="0.2">
      <c r="A3290" s="2" t="s">
        <v>3726</v>
      </c>
      <c r="B3290" s="2" t="s">
        <v>98</v>
      </c>
      <c r="C3290" s="2" t="s">
        <v>1340</v>
      </c>
      <c r="D3290" s="2" t="s">
        <v>27</v>
      </c>
      <c r="E3290" s="2" t="s">
        <v>34</v>
      </c>
      <c r="F3290" s="2">
        <v>8545.5499999999993</v>
      </c>
      <c r="G3290" s="2">
        <v>1538.2</v>
      </c>
      <c r="H3290" s="2">
        <v>7007.35</v>
      </c>
      <c r="I3290" s="2" t="s">
        <v>29</v>
      </c>
      <c r="J3290" s="4">
        <v>1.2195123691552441</v>
      </c>
      <c r="K3290" t="str">
        <f>_xlfn.XLOOKUP(D3290, dim_channels!A:A, dim_channels!C:C, "Not Found")</f>
        <v>OTA</v>
      </c>
      <c r="L3290" t="str">
        <f>_xlfn.XLOOKUP(D3290, dim_channels!A:A, dim_channels!B:B, "Not Found")</f>
        <v>Expedia</v>
      </c>
      <c r="M3290">
        <f t="shared" si="204"/>
        <v>0</v>
      </c>
      <c r="N3290">
        <f t="shared" si="205"/>
        <v>1</v>
      </c>
      <c r="O3290">
        <f t="shared" si="206"/>
        <v>7007.35</v>
      </c>
      <c r="P3290">
        <f t="shared" si="207"/>
        <v>8545.5499999999993</v>
      </c>
    </row>
    <row r="3291" spans="1:16" x14ac:dyDescent="0.2">
      <c r="A3291" s="3" t="s">
        <v>3727</v>
      </c>
      <c r="B3291" s="3" t="s">
        <v>138</v>
      </c>
      <c r="C3291" s="3" t="s">
        <v>73</v>
      </c>
      <c r="D3291" s="3" t="s">
        <v>27</v>
      </c>
      <c r="E3291" s="3" t="s">
        <v>28</v>
      </c>
      <c r="F3291" s="3">
        <v>14052.32</v>
      </c>
      <c r="G3291" s="3">
        <v>2529.42</v>
      </c>
      <c r="H3291" s="3">
        <v>11522.9</v>
      </c>
      <c r="I3291" s="3" t="s">
        <v>29</v>
      </c>
      <c r="J3291" s="5">
        <v>1.2195124491230509</v>
      </c>
      <c r="K3291" t="str">
        <f>_xlfn.XLOOKUP(D3291, dim_channels!A:A, dim_channels!C:C, "Not Found")</f>
        <v>OTA</v>
      </c>
      <c r="L3291" t="str">
        <f>_xlfn.XLOOKUP(D3291, dim_channels!A:A, dim_channels!B:B, "Not Found")</f>
        <v>Expedia</v>
      </c>
      <c r="M3291">
        <f t="shared" si="204"/>
        <v>0</v>
      </c>
      <c r="N3291">
        <f t="shared" si="205"/>
        <v>1</v>
      </c>
      <c r="O3291">
        <f t="shared" si="206"/>
        <v>11522.9</v>
      </c>
      <c r="P3291">
        <f t="shared" si="207"/>
        <v>14052.32</v>
      </c>
    </row>
    <row r="3292" spans="1:16" x14ac:dyDescent="0.2">
      <c r="A3292" s="2" t="s">
        <v>3728</v>
      </c>
      <c r="B3292" s="2" t="s">
        <v>48</v>
      </c>
      <c r="C3292" s="2" t="s">
        <v>422</v>
      </c>
      <c r="D3292" s="2" t="s">
        <v>45</v>
      </c>
      <c r="E3292" s="2" t="s">
        <v>46</v>
      </c>
      <c r="F3292" s="2">
        <v>9348.74</v>
      </c>
      <c r="G3292" s="2">
        <v>467.44</v>
      </c>
      <c r="H3292" s="2">
        <v>8881.2999999999993</v>
      </c>
      <c r="I3292" s="2" t="s">
        <v>29</v>
      </c>
      <c r="J3292" s="4">
        <v>1.052631934514092</v>
      </c>
      <c r="K3292" t="str">
        <f>_xlfn.XLOOKUP(D3292, dim_channels!A:A, dim_channels!C:C, "Not Found")</f>
        <v>Corporate</v>
      </c>
      <c r="L3292" t="str">
        <f>_xlfn.XLOOKUP(D3292, dim_channels!A:A, dim_channels!B:B, "Not Found")</f>
        <v>Corporate Direct</v>
      </c>
      <c r="M3292">
        <f t="shared" si="204"/>
        <v>0</v>
      </c>
      <c r="N3292">
        <f t="shared" si="205"/>
        <v>1</v>
      </c>
      <c r="O3292">
        <f t="shared" si="206"/>
        <v>8881.2999999999993</v>
      </c>
      <c r="P3292">
        <f t="shared" si="207"/>
        <v>9348.74</v>
      </c>
    </row>
    <row r="3293" spans="1:16" x14ac:dyDescent="0.2">
      <c r="A3293" s="3" t="s">
        <v>3729</v>
      </c>
      <c r="B3293" s="3" t="s">
        <v>485</v>
      </c>
      <c r="C3293" s="3" t="s">
        <v>1825</v>
      </c>
      <c r="D3293" s="3" t="s">
        <v>45</v>
      </c>
      <c r="E3293" s="3" t="s">
        <v>89</v>
      </c>
      <c r="F3293" s="3">
        <v>5033.2700000000004</v>
      </c>
      <c r="G3293" s="3">
        <v>0</v>
      </c>
      <c r="H3293" s="3">
        <v>5033.2700000000004</v>
      </c>
      <c r="I3293" s="3" t="s">
        <v>29</v>
      </c>
      <c r="J3293" s="5">
        <v>1</v>
      </c>
      <c r="K3293" t="str">
        <f>_xlfn.XLOOKUP(D3293, dim_channels!A:A, dim_channels!C:C, "Not Found")</f>
        <v>Corporate</v>
      </c>
      <c r="L3293" t="str">
        <f>_xlfn.XLOOKUP(D3293, dim_channels!A:A, dim_channels!B:B, "Not Found")</f>
        <v>Corporate Direct</v>
      </c>
      <c r="M3293">
        <f t="shared" si="204"/>
        <v>0</v>
      </c>
      <c r="N3293">
        <f t="shared" si="205"/>
        <v>1</v>
      </c>
      <c r="O3293">
        <f t="shared" si="206"/>
        <v>5033.2700000000004</v>
      </c>
      <c r="P3293">
        <f t="shared" si="207"/>
        <v>5033.2700000000004</v>
      </c>
    </row>
    <row r="3294" spans="1:16" x14ac:dyDescent="0.2">
      <c r="A3294" s="2" t="s">
        <v>3730</v>
      </c>
      <c r="B3294" s="2" t="s">
        <v>558</v>
      </c>
      <c r="C3294" s="2" t="s">
        <v>202</v>
      </c>
      <c r="D3294" s="2" t="s">
        <v>27</v>
      </c>
      <c r="E3294" s="2" t="s">
        <v>34</v>
      </c>
      <c r="F3294" s="2">
        <v>3172.13</v>
      </c>
      <c r="G3294" s="2">
        <v>570.98</v>
      </c>
      <c r="H3294" s="2">
        <v>2601.15</v>
      </c>
      <c r="I3294" s="2" t="s">
        <v>29</v>
      </c>
      <c r="J3294" s="4">
        <v>1.219510601080291</v>
      </c>
      <c r="K3294" t="str">
        <f>_xlfn.XLOOKUP(D3294, dim_channels!A:A, dim_channels!C:C, "Not Found")</f>
        <v>OTA</v>
      </c>
      <c r="L3294" t="str">
        <f>_xlfn.XLOOKUP(D3294, dim_channels!A:A, dim_channels!B:B, "Not Found")</f>
        <v>Expedia</v>
      </c>
      <c r="M3294">
        <f t="shared" si="204"/>
        <v>0</v>
      </c>
      <c r="N3294">
        <f t="shared" si="205"/>
        <v>1</v>
      </c>
      <c r="O3294">
        <f t="shared" si="206"/>
        <v>2601.15</v>
      </c>
      <c r="P3294">
        <f t="shared" si="207"/>
        <v>3172.13</v>
      </c>
    </row>
    <row r="3295" spans="1:16" x14ac:dyDescent="0.2">
      <c r="A3295" s="3" t="s">
        <v>3731</v>
      </c>
      <c r="B3295" s="3" t="s">
        <v>543</v>
      </c>
      <c r="C3295" s="3" t="s">
        <v>244</v>
      </c>
      <c r="D3295" s="3" t="s">
        <v>27</v>
      </c>
      <c r="E3295" s="3" t="s">
        <v>60</v>
      </c>
      <c r="F3295" s="3">
        <v>5584.4</v>
      </c>
      <c r="G3295" s="3">
        <v>0</v>
      </c>
      <c r="H3295" s="3">
        <v>5584.4</v>
      </c>
      <c r="I3295" s="3" t="s">
        <v>41</v>
      </c>
      <c r="J3295" s="5">
        <v>1</v>
      </c>
      <c r="K3295" t="str">
        <f>_xlfn.XLOOKUP(D3295, dim_channels!A:A, dim_channels!C:C, "Not Found")</f>
        <v>OTA</v>
      </c>
      <c r="L3295" t="str">
        <f>_xlfn.XLOOKUP(D3295, dim_channels!A:A, dim_channels!B:B, "Not Found")</f>
        <v>Expedia</v>
      </c>
      <c r="M3295">
        <f t="shared" si="204"/>
        <v>1</v>
      </c>
      <c r="N3295">
        <f t="shared" si="205"/>
        <v>0</v>
      </c>
      <c r="O3295">
        <f t="shared" si="206"/>
        <v>0</v>
      </c>
      <c r="P3295">
        <f t="shared" si="207"/>
        <v>0</v>
      </c>
    </row>
    <row r="3296" spans="1:16" x14ac:dyDescent="0.2">
      <c r="A3296" s="2" t="s">
        <v>3732</v>
      </c>
      <c r="B3296" s="2" t="s">
        <v>465</v>
      </c>
      <c r="C3296" s="2" t="s">
        <v>244</v>
      </c>
      <c r="D3296" s="2" t="s">
        <v>52</v>
      </c>
      <c r="E3296" s="2" t="s">
        <v>34</v>
      </c>
      <c r="F3296" s="2">
        <v>7498.84</v>
      </c>
      <c r="G3296" s="2">
        <v>899.86</v>
      </c>
      <c r="H3296" s="2">
        <v>6598.98</v>
      </c>
      <c r="I3296" s="2" t="s">
        <v>29</v>
      </c>
      <c r="J3296" s="4">
        <v>1.1363634986012989</v>
      </c>
      <c r="K3296" t="str">
        <f>_xlfn.XLOOKUP(D3296, dim_channels!A:A, dim_channels!C:C, "Not Found")</f>
        <v>OTA</v>
      </c>
      <c r="L3296" t="str">
        <f>_xlfn.XLOOKUP(D3296, dim_channels!A:A, dim_channels!B:B, "Not Found")</f>
        <v>Agoda</v>
      </c>
      <c r="M3296">
        <f t="shared" si="204"/>
        <v>0</v>
      </c>
      <c r="N3296">
        <f t="shared" si="205"/>
        <v>1</v>
      </c>
      <c r="O3296">
        <f t="shared" si="206"/>
        <v>6598.98</v>
      </c>
      <c r="P3296">
        <f t="shared" si="207"/>
        <v>7498.84</v>
      </c>
    </row>
    <row r="3297" spans="1:16" x14ac:dyDescent="0.2">
      <c r="A3297" s="3" t="s">
        <v>3733</v>
      </c>
      <c r="B3297" s="3" t="s">
        <v>130</v>
      </c>
      <c r="C3297" s="3" t="s">
        <v>187</v>
      </c>
      <c r="D3297" s="3" t="s">
        <v>52</v>
      </c>
      <c r="E3297" s="3" t="s">
        <v>60</v>
      </c>
      <c r="F3297" s="3">
        <v>10488.96</v>
      </c>
      <c r="G3297" s="3">
        <v>0</v>
      </c>
      <c r="H3297" s="3">
        <v>10488.96</v>
      </c>
      <c r="I3297" s="3" t="s">
        <v>56</v>
      </c>
      <c r="J3297" s="5">
        <v>1</v>
      </c>
      <c r="K3297" t="str">
        <f>_xlfn.XLOOKUP(D3297, dim_channels!A:A, dim_channels!C:C, "Not Found")</f>
        <v>OTA</v>
      </c>
      <c r="L3297" t="str">
        <f>_xlfn.XLOOKUP(D3297, dim_channels!A:A, dim_channels!B:B, "Not Found")</f>
        <v>Agoda</v>
      </c>
      <c r="M3297">
        <f t="shared" si="204"/>
        <v>0</v>
      </c>
      <c r="N3297">
        <f t="shared" si="205"/>
        <v>0</v>
      </c>
      <c r="O3297">
        <f t="shared" si="206"/>
        <v>0</v>
      </c>
      <c r="P3297">
        <f t="shared" si="207"/>
        <v>0</v>
      </c>
    </row>
    <row r="3298" spans="1:16" x14ac:dyDescent="0.2">
      <c r="A3298" s="2" t="s">
        <v>3734</v>
      </c>
      <c r="B3298" s="2" t="s">
        <v>78</v>
      </c>
      <c r="C3298" s="2" t="s">
        <v>463</v>
      </c>
      <c r="D3298" s="2" t="s">
        <v>64</v>
      </c>
      <c r="E3298" s="2" t="s">
        <v>34</v>
      </c>
      <c r="F3298" s="2">
        <v>10080.49</v>
      </c>
      <c r="G3298" s="2">
        <v>0</v>
      </c>
      <c r="H3298" s="2">
        <v>10080.49</v>
      </c>
      <c r="I3298" s="2" t="s">
        <v>29</v>
      </c>
      <c r="J3298" s="4">
        <v>1</v>
      </c>
      <c r="K3298" t="str">
        <f>_xlfn.XLOOKUP(D3298, dim_channels!A:A, dim_channels!C:C, "Not Found")</f>
        <v>Direct</v>
      </c>
      <c r="L3298" t="str">
        <f>_xlfn.XLOOKUP(D3298, dim_channels!A:A, dim_channels!B:B, "Not Found")</f>
        <v>Direct Website</v>
      </c>
      <c r="M3298">
        <f t="shared" si="204"/>
        <v>0</v>
      </c>
      <c r="N3298">
        <f t="shared" si="205"/>
        <v>1</v>
      </c>
      <c r="O3298">
        <f t="shared" si="206"/>
        <v>10080.49</v>
      </c>
      <c r="P3298">
        <f t="shared" si="207"/>
        <v>10080.49</v>
      </c>
    </row>
    <row r="3299" spans="1:16" x14ac:dyDescent="0.2">
      <c r="A3299" s="3" t="s">
        <v>3735</v>
      </c>
      <c r="B3299" s="3" t="s">
        <v>983</v>
      </c>
      <c r="C3299" s="3" t="s">
        <v>555</v>
      </c>
      <c r="D3299" s="3" t="s">
        <v>33</v>
      </c>
      <c r="E3299" s="3" t="s">
        <v>60</v>
      </c>
      <c r="F3299" s="3">
        <v>13333.48</v>
      </c>
      <c r="G3299" s="3">
        <v>0</v>
      </c>
      <c r="H3299" s="3">
        <v>13333.48</v>
      </c>
      <c r="I3299" s="3" t="s">
        <v>41</v>
      </c>
      <c r="J3299" s="5">
        <v>1</v>
      </c>
      <c r="K3299" t="str">
        <f>_xlfn.XLOOKUP(D3299, dim_channels!A:A, dim_channels!C:C, "Not Found")</f>
        <v>OTA</v>
      </c>
      <c r="L3299" t="str">
        <f>_xlfn.XLOOKUP(D3299, dim_channels!A:A, dim_channels!B:B, "Not Found")</f>
        <v>Booking.com</v>
      </c>
      <c r="M3299">
        <f t="shared" si="204"/>
        <v>1</v>
      </c>
      <c r="N3299">
        <f t="shared" si="205"/>
        <v>0</v>
      </c>
      <c r="O3299">
        <f t="shared" si="206"/>
        <v>0</v>
      </c>
      <c r="P3299">
        <f t="shared" si="207"/>
        <v>0</v>
      </c>
    </row>
    <row r="3300" spans="1:16" x14ac:dyDescent="0.2">
      <c r="A3300" s="2" t="s">
        <v>3736</v>
      </c>
      <c r="B3300" s="2" t="s">
        <v>501</v>
      </c>
      <c r="C3300" s="2" t="s">
        <v>113</v>
      </c>
      <c r="D3300" s="2" t="s">
        <v>27</v>
      </c>
      <c r="E3300" s="2" t="s">
        <v>34</v>
      </c>
      <c r="F3300" s="2">
        <v>8877.7900000000009</v>
      </c>
      <c r="G3300" s="2">
        <v>1598</v>
      </c>
      <c r="H3300" s="2">
        <v>7279.79</v>
      </c>
      <c r="I3300" s="2" t="s">
        <v>29</v>
      </c>
      <c r="J3300" s="4">
        <v>1.219511826577415</v>
      </c>
      <c r="K3300" t="str">
        <f>_xlfn.XLOOKUP(D3300, dim_channels!A:A, dim_channels!C:C, "Not Found")</f>
        <v>OTA</v>
      </c>
      <c r="L3300" t="str">
        <f>_xlfn.XLOOKUP(D3300, dim_channels!A:A, dim_channels!B:B, "Not Found")</f>
        <v>Expedia</v>
      </c>
      <c r="M3300">
        <f t="shared" si="204"/>
        <v>0</v>
      </c>
      <c r="N3300">
        <f t="shared" si="205"/>
        <v>1</v>
      </c>
      <c r="O3300">
        <f t="shared" si="206"/>
        <v>7279.79</v>
      </c>
      <c r="P3300">
        <f t="shared" si="207"/>
        <v>8877.7900000000009</v>
      </c>
    </row>
    <row r="3301" spans="1:16" x14ac:dyDescent="0.2">
      <c r="A3301" s="3" t="s">
        <v>3737</v>
      </c>
      <c r="B3301" s="3" t="s">
        <v>378</v>
      </c>
      <c r="C3301" s="3" t="s">
        <v>454</v>
      </c>
      <c r="D3301" s="3" t="s">
        <v>206</v>
      </c>
      <c r="E3301" s="3" t="s">
        <v>207</v>
      </c>
      <c r="F3301" s="3">
        <v>4083.48</v>
      </c>
      <c r="G3301" s="3">
        <v>0</v>
      </c>
      <c r="H3301" s="3">
        <v>4083.48</v>
      </c>
      <c r="I3301" s="3" t="s">
        <v>29</v>
      </c>
      <c r="J3301" s="5">
        <v>1</v>
      </c>
      <c r="K3301" t="str">
        <f>_xlfn.XLOOKUP(D3301, dim_channels!A:A, dim_channels!C:C, "Not Found")</f>
        <v>Direct</v>
      </c>
      <c r="L3301" t="str">
        <f>_xlfn.XLOOKUP(D3301, dim_channels!A:A, dim_channels!B:B, "Not Found")</f>
        <v>Walk-in</v>
      </c>
      <c r="M3301">
        <f t="shared" si="204"/>
        <v>0</v>
      </c>
      <c r="N3301">
        <f t="shared" si="205"/>
        <v>1</v>
      </c>
      <c r="O3301">
        <f t="shared" si="206"/>
        <v>4083.48</v>
      </c>
      <c r="P3301">
        <f t="shared" si="207"/>
        <v>4083.48</v>
      </c>
    </row>
    <row r="3302" spans="1:16" x14ac:dyDescent="0.2">
      <c r="A3302" s="2" t="s">
        <v>3738</v>
      </c>
      <c r="B3302" s="2" t="s">
        <v>824</v>
      </c>
      <c r="C3302" s="2" t="s">
        <v>534</v>
      </c>
      <c r="D3302" s="2" t="s">
        <v>45</v>
      </c>
      <c r="E3302" s="2" t="s">
        <v>89</v>
      </c>
      <c r="F3302" s="2">
        <v>6369.96</v>
      </c>
      <c r="G3302" s="2">
        <v>0</v>
      </c>
      <c r="H3302" s="2">
        <v>6369.96</v>
      </c>
      <c r="I3302" s="2" t="s">
        <v>41</v>
      </c>
      <c r="J3302" s="4">
        <v>1</v>
      </c>
      <c r="K3302" t="str">
        <f>_xlfn.XLOOKUP(D3302, dim_channels!A:A, dim_channels!C:C, "Not Found")</f>
        <v>Corporate</v>
      </c>
      <c r="L3302" t="str">
        <f>_xlfn.XLOOKUP(D3302, dim_channels!A:A, dim_channels!B:B, "Not Found")</f>
        <v>Corporate Direct</v>
      </c>
      <c r="M3302">
        <f t="shared" si="204"/>
        <v>1</v>
      </c>
      <c r="N3302">
        <f t="shared" si="205"/>
        <v>0</v>
      </c>
      <c r="O3302">
        <f t="shared" si="206"/>
        <v>0</v>
      </c>
      <c r="P3302">
        <f t="shared" si="207"/>
        <v>0</v>
      </c>
    </row>
    <row r="3303" spans="1:16" x14ac:dyDescent="0.2">
      <c r="A3303" s="3" t="s">
        <v>3739</v>
      </c>
      <c r="B3303" s="3" t="s">
        <v>291</v>
      </c>
      <c r="C3303" s="3" t="s">
        <v>386</v>
      </c>
      <c r="D3303" s="3" t="s">
        <v>52</v>
      </c>
      <c r="E3303" s="3" t="s">
        <v>60</v>
      </c>
      <c r="F3303" s="3">
        <v>11874.69</v>
      </c>
      <c r="G3303" s="3">
        <v>0</v>
      </c>
      <c r="H3303" s="3">
        <v>11874.69</v>
      </c>
      <c r="I3303" s="3" t="s">
        <v>29</v>
      </c>
      <c r="J3303" s="5">
        <v>1</v>
      </c>
      <c r="K3303" t="str">
        <f>_xlfn.XLOOKUP(D3303, dim_channels!A:A, dim_channels!C:C, "Not Found")</f>
        <v>OTA</v>
      </c>
      <c r="L3303" t="str">
        <f>_xlfn.XLOOKUP(D3303, dim_channels!A:A, dim_channels!B:B, "Not Found")</f>
        <v>Agoda</v>
      </c>
      <c r="M3303">
        <f t="shared" si="204"/>
        <v>0</v>
      </c>
      <c r="N3303">
        <f t="shared" si="205"/>
        <v>1</v>
      </c>
      <c r="O3303">
        <f t="shared" si="206"/>
        <v>11874.69</v>
      </c>
      <c r="P3303">
        <f t="shared" si="207"/>
        <v>11874.69</v>
      </c>
    </row>
    <row r="3304" spans="1:16" x14ac:dyDescent="0.2">
      <c r="A3304" s="2" t="s">
        <v>3740</v>
      </c>
      <c r="B3304" s="2" t="s">
        <v>283</v>
      </c>
      <c r="C3304" s="2" t="s">
        <v>283</v>
      </c>
      <c r="D3304" s="2" t="s">
        <v>52</v>
      </c>
      <c r="E3304" s="2" t="s">
        <v>34</v>
      </c>
      <c r="F3304" s="2">
        <v>8795.82</v>
      </c>
      <c r="G3304" s="2">
        <v>1055.5</v>
      </c>
      <c r="H3304" s="2">
        <v>7740.32</v>
      </c>
      <c r="I3304" s="2" t="s">
        <v>41</v>
      </c>
      <c r="J3304" s="4">
        <v>1.136363871261137</v>
      </c>
      <c r="K3304" t="str">
        <f>_xlfn.XLOOKUP(D3304, dim_channels!A:A, dim_channels!C:C, "Not Found")</f>
        <v>OTA</v>
      </c>
      <c r="L3304" t="str">
        <f>_xlfn.XLOOKUP(D3304, dim_channels!A:A, dim_channels!B:B, "Not Found")</f>
        <v>Agoda</v>
      </c>
      <c r="M3304">
        <f t="shared" si="204"/>
        <v>1</v>
      </c>
      <c r="N3304">
        <f t="shared" si="205"/>
        <v>0</v>
      </c>
      <c r="O3304">
        <f t="shared" si="206"/>
        <v>0</v>
      </c>
      <c r="P3304">
        <f t="shared" si="207"/>
        <v>0</v>
      </c>
    </row>
    <row r="3305" spans="1:16" x14ac:dyDescent="0.2">
      <c r="A3305" s="3" t="s">
        <v>3741</v>
      </c>
      <c r="B3305" s="3" t="s">
        <v>210</v>
      </c>
      <c r="C3305" s="3" t="s">
        <v>274</v>
      </c>
      <c r="D3305" s="3" t="s">
        <v>33</v>
      </c>
      <c r="E3305" s="3" t="s">
        <v>60</v>
      </c>
      <c r="F3305" s="3">
        <v>2697.31</v>
      </c>
      <c r="G3305" s="3">
        <v>0</v>
      </c>
      <c r="H3305" s="3">
        <v>2697.31</v>
      </c>
      <c r="I3305" s="3" t="s">
        <v>56</v>
      </c>
      <c r="J3305" s="5">
        <v>1</v>
      </c>
      <c r="K3305" t="str">
        <f>_xlfn.XLOOKUP(D3305, dim_channels!A:A, dim_channels!C:C, "Not Found")</f>
        <v>OTA</v>
      </c>
      <c r="L3305" t="str">
        <f>_xlfn.XLOOKUP(D3305, dim_channels!A:A, dim_channels!B:B, "Not Found")</f>
        <v>Booking.com</v>
      </c>
      <c r="M3305">
        <f t="shared" si="204"/>
        <v>0</v>
      </c>
      <c r="N3305">
        <f t="shared" si="205"/>
        <v>0</v>
      </c>
      <c r="O3305">
        <f t="shared" si="206"/>
        <v>0</v>
      </c>
      <c r="P3305">
        <f t="shared" si="207"/>
        <v>0</v>
      </c>
    </row>
    <row r="3306" spans="1:16" x14ac:dyDescent="0.2">
      <c r="A3306" s="2" t="s">
        <v>3742</v>
      </c>
      <c r="B3306" s="2" t="s">
        <v>212</v>
      </c>
      <c r="C3306" s="2" t="s">
        <v>403</v>
      </c>
      <c r="D3306" s="2" t="s">
        <v>27</v>
      </c>
      <c r="E3306" s="2" t="s">
        <v>34</v>
      </c>
      <c r="F3306" s="2">
        <v>8351.6299999999992</v>
      </c>
      <c r="G3306" s="2">
        <v>1503.29</v>
      </c>
      <c r="H3306" s="2">
        <v>6848.34</v>
      </c>
      <c r="I3306" s="2" t="s">
        <v>29</v>
      </c>
      <c r="J3306" s="4">
        <v>1.2195115896699049</v>
      </c>
      <c r="K3306" t="str">
        <f>_xlfn.XLOOKUP(D3306, dim_channels!A:A, dim_channels!C:C, "Not Found")</f>
        <v>OTA</v>
      </c>
      <c r="L3306" t="str">
        <f>_xlfn.XLOOKUP(D3306, dim_channels!A:A, dim_channels!B:B, "Not Found")</f>
        <v>Expedia</v>
      </c>
      <c r="M3306">
        <f t="shared" si="204"/>
        <v>0</v>
      </c>
      <c r="N3306">
        <f t="shared" si="205"/>
        <v>1</v>
      </c>
      <c r="O3306">
        <f t="shared" si="206"/>
        <v>6848.34</v>
      </c>
      <c r="P3306">
        <f t="shared" si="207"/>
        <v>8351.6299999999992</v>
      </c>
    </row>
    <row r="3307" spans="1:16" x14ac:dyDescent="0.2">
      <c r="A3307" s="3" t="s">
        <v>3743</v>
      </c>
      <c r="B3307" s="3" t="s">
        <v>269</v>
      </c>
      <c r="C3307" s="3" t="s">
        <v>371</v>
      </c>
      <c r="D3307" s="3" t="s">
        <v>169</v>
      </c>
      <c r="E3307" s="3" t="s">
        <v>46</v>
      </c>
      <c r="F3307" s="3">
        <v>8966.15</v>
      </c>
      <c r="G3307" s="3">
        <v>1793.23</v>
      </c>
      <c r="H3307" s="3">
        <v>7172.92</v>
      </c>
      <c r="I3307" s="3" t="s">
        <v>29</v>
      </c>
      <c r="J3307" s="5">
        <v>1.25</v>
      </c>
      <c r="K3307" t="str">
        <f>_xlfn.XLOOKUP(D3307, dim_channels!A:A, dim_channels!C:C, "Not Found")</f>
        <v>GDS</v>
      </c>
      <c r="L3307" t="str">
        <f>_xlfn.XLOOKUP(D3307, dim_channels!A:A, dim_channels!B:B, "Not Found")</f>
        <v>GDS (Amadeus)</v>
      </c>
      <c r="M3307">
        <f t="shared" si="204"/>
        <v>0</v>
      </c>
      <c r="N3307">
        <f t="shared" si="205"/>
        <v>1</v>
      </c>
      <c r="O3307">
        <f t="shared" si="206"/>
        <v>7172.92</v>
      </c>
      <c r="P3307">
        <f t="shared" si="207"/>
        <v>8966.15</v>
      </c>
    </row>
    <row r="3308" spans="1:16" x14ac:dyDescent="0.2">
      <c r="A3308" s="2" t="s">
        <v>3744</v>
      </c>
      <c r="B3308" s="2" t="s">
        <v>584</v>
      </c>
      <c r="C3308" s="2" t="s">
        <v>794</v>
      </c>
      <c r="D3308" s="2" t="s">
        <v>114</v>
      </c>
      <c r="E3308" s="2" t="s">
        <v>115</v>
      </c>
      <c r="F3308" s="2">
        <v>8248.68</v>
      </c>
      <c r="G3308" s="2">
        <v>824.87</v>
      </c>
      <c r="H3308" s="2">
        <v>7423.81</v>
      </c>
      <c r="I3308" s="2" t="s">
        <v>29</v>
      </c>
      <c r="J3308" s="4">
        <v>1.111111410448274</v>
      </c>
      <c r="K3308" t="str">
        <f>_xlfn.XLOOKUP(D3308, dim_channels!A:A, dim_channels!C:C, "Not Found")</f>
        <v>Offline</v>
      </c>
      <c r="L3308" t="str">
        <f>_xlfn.XLOOKUP(D3308, dim_channels!A:A, dim_channels!B:B, "Not Found")</f>
        <v>Travel Agency</v>
      </c>
      <c r="M3308">
        <f t="shared" si="204"/>
        <v>0</v>
      </c>
      <c r="N3308">
        <f t="shared" si="205"/>
        <v>1</v>
      </c>
      <c r="O3308">
        <f t="shared" si="206"/>
        <v>7423.81</v>
      </c>
      <c r="P3308">
        <f t="shared" si="207"/>
        <v>8248.68</v>
      </c>
    </row>
    <row r="3309" spans="1:16" x14ac:dyDescent="0.2">
      <c r="A3309" s="3" t="s">
        <v>3745</v>
      </c>
      <c r="B3309" s="3" t="s">
        <v>118</v>
      </c>
      <c r="C3309" s="3" t="s">
        <v>283</v>
      </c>
      <c r="D3309" s="3" t="s">
        <v>33</v>
      </c>
      <c r="E3309" s="3" t="s">
        <v>28</v>
      </c>
      <c r="F3309" s="3">
        <v>3885.11</v>
      </c>
      <c r="G3309" s="3">
        <v>582.77</v>
      </c>
      <c r="H3309" s="3">
        <v>3302.34</v>
      </c>
      <c r="I3309" s="3" t="s">
        <v>29</v>
      </c>
      <c r="J3309" s="5">
        <v>1.176471835122973</v>
      </c>
      <c r="K3309" t="str">
        <f>_xlfn.XLOOKUP(D3309, dim_channels!A:A, dim_channels!C:C, "Not Found")</f>
        <v>OTA</v>
      </c>
      <c r="L3309" t="str">
        <f>_xlfn.XLOOKUP(D3309, dim_channels!A:A, dim_channels!B:B, "Not Found")</f>
        <v>Booking.com</v>
      </c>
      <c r="M3309">
        <f t="shared" si="204"/>
        <v>0</v>
      </c>
      <c r="N3309">
        <f t="shared" si="205"/>
        <v>1</v>
      </c>
      <c r="O3309">
        <f t="shared" si="206"/>
        <v>3302.34</v>
      </c>
      <c r="P3309">
        <f t="shared" si="207"/>
        <v>3885.11</v>
      </c>
    </row>
    <row r="3310" spans="1:16" x14ac:dyDescent="0.2">
      <c r="A3310" s="2" t="s">
        <v>3746</v>
      </c>
      <c r="B3310" s="2" t="s">
        <v>463</v>
      </c>
      <c r="C3310" s="2" t="s">
        <v>317</v>
      </c>
      <c r="D3310" s="2" t="s">
        <v>206</v>
      </c>
      <c r="E3310" s="2" t="s">
        <v>207</v>
      </c>
      <c r="F3310" s="2">
        <v>6467.21</v>
      </c>
      <c r="G3310" s="2">
        <v>0</v>
      </c>
      <c r="H3310" s="2">
        <v>6467.21</v>
      </c>
      <c r="I3310" s="2" t="s">
        <v>29</v>
      </c>
      <c r="J3310" s="4">
        <v>1</v>
      </c>
      <c r="K3310" t="str">
        <f>_xlfn.XLOOKUP(D3310, dim_channels!A:A, dim_channels!C:C, "Not Found")</f>
        <v>Direct</v>
      </c>
      <c r="L3310" t="str">
        <f>_xlfn.XLOOKUP(D3310, dim_channels!A:A, dim_channels!B:B, "Not Found")</f>
        <v>Walk-in</v>
      </c>
      <c r="M3310">
        <f t="shared" si="204"/>
        <v>0</v>
      </c>
      <c r="N3310">
        <f t="shared" si="205"/>
        <v>1</v>
      </c>
      <c r="O3310">
        <f t="shared" si="206"/>
        <v>6467.21</v>
      </c>
      <c r="P3310">
        <f t="shared" si="207"/>
        <v>6467.21</v>
      </c>
    </row>
    <row r="3311" spans="1:16" x14ac:dyDescent="0.2">
      <c r="A3311" s="3" t="s">
        <v>3747</v>
      </c>
      <c r="B3311" s="3" t="s">
        <v>285</v>
      </c>
      <c r="C3311" s="3" t="s">
        <v>168</v>
      </c>
      <c r="D3311" s="3" t="s">
        <v>45</v>
      </c>
      <c r="E3311" s="3" t="s">
        <v>46</v>
      </c>
      <c r="F3311" s="3">
        <v>4138.76</v>
      </c>
      <c r="G3311" s="3">
        <v>206.94</v>
      </c>
      <c r="H3311" s="3">
        <v>3931.82</v>
      </c>
      <c r="I3311" s="3" t="s">
        <v>29</v>
      </c>
      <c r="J3311" s="5">
        <v>1.0526321143897741</v>
      </c>
      <c r="K3311" t="str">
        <f>_xlfn.XLOOKUP(D3311, dim_channels!A:A, dim_channels!C:C, "Not Found")</f>
        <v>Corporate</v>
      </c>
      <c r="L3311" t="str">
        <f>_xlfn.XLOOKUP(D3311, dim_channels!A:A, dim_channels!B:B, "Not Found")</f>
        <v>Corporate Direct</v>
      </c>
      <c r="M3311">
        <f t="shared" si="204"/>
        <v>0</v>
      </c>
      <c r="N3311">
        <f t="shared" si="205"/>
        <v>1</v>
      </c>
      <c r="O3311">
        <f t="shared" si="206"/>
        <v>3931.82</v>
      </c>
      <c r="P3311">
        <f t="shared" si="207"/>
        <v>4138.76</v>
      </c>
    </row>
    <row r="3312" spans="1:16" x14ac:dyDescent="0.2">
      <c r="A3312" s="2" t="s">
        <v>3748</v>
      </c>
      <c r="B3312" s="2" t="s">
        <v>294</v>
      </c>
      <c r="C3312" s="2" t="s">
        <v>516</v>
      </c>
      <c r="D3312" s="2" t="s">
        <v>33</v>
      </c>
      <c r="E3312" s="2" t="s">
        <v>60</v>
      </c>
      <c r="F3312" s="2">
        <v>4427.5200000000004</v>
      </c>
      <c r="G3312" s="2">
        <v>0</v>
      </c>
      <c r="H3312" s="2">
        <v>4427.5200000000004</v>
      </c>
      <c r="I3312" s="2" t="s">
        <v>41</v>
      </c>
      <c r="J3312" s="4">
        <v>1</v>
      </c>
      <c r="K3312" t="str">
        <f>_xlfn.XLOOKUP(D3312, dim_channels!A:A, dim_channels!C:C, "Not Found")</f>
        <v>OTA</v>
      </c>
      <c r="L3312" t="str">
        <f>_xlfn.XLOOKUP(D3312, dim_channels!A:A, dim_channels!B:B, "Not Found")</f>
        <v>Booking.com</v>
      </c>
      <c r="M3312">
        <f t="shared" si="204"/>
        <v>1</v>
      </c>
      <c r="N3312">
        <f t="shared" si="205"/>
        <v>0</v>
      </c>
      <c r="O3312">
        <f t="shared" si="206"/>
        <v>0</v>
      </c>
      <c r="P3312">
        <f t="shared" si="207"/>
        <v>0</v>
      </c>
    </row>
    <row r="3313" spans="1:16" x14ac:dyDescent="0.2">
      <c r="A3313" s="3" t="s">
        <v>3749</v>
      </c>
      <c r="B3313" s="3" t="s">
        <v>176</v>
      </c>
      <c r="C3313" s="3" t="s">
        <v>110</v>
      </c>
      <c r="D3313" s="3" t="s">
        <v>45</v>
      </c>
      <c r="E3313" s="3" t="s">
        <v>46</v>
      </c>
      <c r="F3313" s="3">
        <v>3183.4</v>
      </c>
      <c r="G3313" s="3">
        <v>159.16999999999999</v>
      </c>
      <c r="H3313" s="3">
        <v>3024.23</v>
      </c>
      <c r="I3313" s="3" t="s">
        <v>29</v>
      </c>
      <c r="J3313" s="5">
        <v>1.0526315789473679</v>
      </c>
      <c r="K3313" t="str">
        <f>_xlfn.XLOOKUP(D3313, dim_channels!A:A, dim_channels!C:C, "Not Found")</f>
        <v>Corporate</v>
      </c>
      <c r="L3313" t="str">
        <f>_xlfn.XLOOKUP(D3313, dim_channels!A:A, dim_channels!B:B, "Not Found")</f>
        <v>Corporate Direct</v>
      </c>
      <c r="M3313">
        <f t="shared" si="204"/>
        <v>0</v>
      </c>
      <c r="N3313">
        <f t="shared" si="205"/>
        <v>1</v>
      </c>
      <c r="O3313">
        <f t="shared" si="206"/>
        <v>3024.23</v>
      </c>
      <c r="P3313">
        <f t="shared" si="207"/>
        <v>3183.4</v>
      </c>
    </row>
    <row r="3314" spans="1:16" x14ac:dyDescent="0.2">
      <c r="A3314" s="2" t="s">
        <v>3750</v>
      </c>
      <c r="B3314" s="2" t="s">
        <v>626</v>
      </c>
      <c r="C3314" s="2" t="s">
        <v>626</v>
      </c>
      <c r="D3314" s="2" t="s">
        <v>27</v>
      </c>
      <c r="E3314" s="2" t="s">
        <v>60</v>
      </c>
      <c r="F3314" s="2">
        <v>10729.98</v>
      </c>
      <c r="G3314" s="2">
        <v>0</v>
      </c>
      <c r="H3314" s="2">
        <v>10729.98</v>
      </c>
      <c r="I3314" s="2" t="s">
        <v>29</v>
      </c>
      <c r="J3314" s="4">
        <v>1</v>
      </c>
      <c r="K3314" t="str">
        <f>_xlfn.XLOOKUP(D3314, dim_channels!A:A, dim_channels!C:C, "Not Found")</f>
        <v>OTA</v>
      </c>
      <c r="L3314" t="str">
        <f>_xlfn.XLOOKUP(D3314, dim_channels!A:A, dim_channels!B:B, "Not Found")</f>
        <v>Expedia</v>
      </c>
      <c r="M3314">
        <f t="shared" si="204"/>
        <v>0</v>
      </c>
      <c r="N3314">
        <f t="shared" si="205"/>
        <v>1</v>
      </c>
      <c r="O3314">
        <f t="shared" si="206"/>
        <v>10729.98</v>
      </c>
      <c r="P3314">
        <f t="shared" si="207"/>
        <v>10729.98</v>
      </c>
    </row>
    <row r="3315" spans="1:16" x14ac:dyDescent="0.2">
      <c r="A3315" s="3" t="s">
        <v>3751</v>
      </c>
      <c r="B3315" s="3" t="s">
        <v>1110</v>
      </c>
      <c r="C3315" s="3" t="s">
        <v>1278</v>
      </c>
      <c r="D3315" s="3" t="s">
        <v>45</v>
      </c>
      <c r="E3315" s="3" t="s">
        <v>46</v>
      </c>
      <c r="F3315" s="3">
        <v>6697.68</v>
      </c>
      <c r="G3315" s="3">
        <v>334.88</v>
      </c>
      <c r="H3315" s="3">
        <v>6362.8</v>
      </c>
      <c r="I3315" s="3" t="s">
        <v>29</v>
      </c>
      <c r="J3315" s="5">
        <v>1.0526309172062609</v>
      </c>
      <c r="K3315" t="str">
        <f>_xlfn.XLOOKUP(D3315, dim_channels!A:A, dim_channels!C:C, "Not Found")</f>
        <v>Corporate</v>
      </c>
      <c r="L3315" t="str">
        <f>_xlfn.XLOOKUP(D3315, dim_channels!A:A, dim_channels!B:B, "Not Found")</f>
        <v>Corporate Direct</v>
      </c>
      <c r="M3315">
        <f t="shared" si="204"/>
        <v>0</v>
      </c>
      <c r="N3315">
        <f t="shared" si="205"/>
        <v>1</v>
      </c>
      <c r="O3315">
        <f t="shared" si="206"/>
        <v>6362.8</v>
      </c>
      <c r="P3315">
        <f t="shared" si="207"/>
        <v>6697.68</v>
      </c>
    </row>
    <row r="3316" spans="1:16" x14ac:dyDescent="0.2">
      <c r="A3316" s="2" t="s">
        <v>3752</v>
      </c>
      <c r="B3316" s="2" t="s">
        <v>98</v>
      </c>
      <c r="C3316" s="2" t="s">
        <v>548</v>
      </c>
      <c r="D3316" s="2" t="s">
        <v>64</v>
      </c>
      <c r="E3316" s="2" t="s">
        <v>28</v>
      </c>
      <c r="F3316" s="2">
        <v>18604.080000000002</v>
      </c>
      <c r="G3316" s="2">
        <v>0</v>
      </c>
      <c r="H3316" s="2">
        <v>18604.080000000002</v>
      </c>
      <c r="I3316" s="2" t="s">
        <v>29</v>
      </c>
      <c r="J3316" s="4">
        <v>1</v>
      </c>
      <c r="K3316" t="str">
        <f>_xlfn.XLOOKUP(D3316, dim_channels!A:A, dim_channels!C:C, "Not Found")</f>
        <v>Direct</v>
      </c>
      <c r="L3316" t="str">
        <f>_xlfn.XLOOKUP(D3316, dim_channels!A:A, dim_channels!B:B, "Not Found")</f>
        <v>Direct Website</v>
      </c>
      <c r="M3316">
        <f t="shared" si="204"/>
        <v>0</v>
      </c>
      <c r="N3316">
        <f t="shared" si="205"/>
        <v>1</v>
      </c>
      <c r="O3316">
        <f t="shared" si="206"/>
        <v>18604.080000000002</v>
      </c>
      <c r="P3316">
        <f t="shared" si="207"/>
        <v>18604.080000000002</v>
      </c>
    </row>
    <row r="3317" spans="1:16" x14ac:dyDescent="0.2">
      <c r="A3317" s="3" t="s">
        <v>3753</v>
      </c>
      <c r="B3317" s="3" t="s">
        <v>136</v>
      </c>
      <c r="C3317" s="3" t="s">
        <v>618</v>
      </c>
      <c r="D3317" s="3" t="s">
        <v>114</v>
      </c>
      <c r="E3317" s="3" t="s">
        <v>46</v>
      </c>
      <c r="F3317" s="3">
        <v>10472.32</v>
      </c>
      <c r="G3317" s="3">
        <v>1047.23</v>
      </c>
      <c r="H3317" s="3">
        <v>9425.09</v>
      </c>
      <c r="I3317" s="3" t="s">
        <v>29</v>
      </c>
      <c r="J3317" s="5">
        <v>1.1111108753338159</v>
      </c>
      <c r="K3317" t="str">
        <f>_xlfn.XLOOKUP(D3317, dim_channels!A:A, dim_channels!C:C, "Not Found")</f>
        <v>Offline</v>
      </c>
      <c r="L3317" t="str">
        <f>_xlfn.XLOOKUP(D3317, dim_channels!A:A, dim_channels!B:B, "Not Found")</f>
        <v>Travel Agency</v>
      </c>
      <c r="M3317">
        <f t="shared" si="204"/>
        <v>0</v>
      </c>
      <c r="N3317">
        <f t="shared" si="205"/>
        <v>1</v>
      </c>
      <c r="O3317">
        <f t="shared" si="206"/>
        <v>9425.09</v>
      </c>
      <c r="P3317">
        <f t="shared" si="207"/>
        <v>10472.32</v>
      </c>
    </row>
    <row r="3318" spans="1:16" x14ac:dyDescent="0.2">
      <c r="A3318" s="2" t="s">
        <v>3754</v>
      </c>
      <c r="B3318" s="2" t="s">
        <v>702</v>
      </c>
      <c r="C3318" s="2" t="s">
        <v>403</v>
      </c>
      <c r="D3318" s="2" t="s">
        <v>33</v>
      </c>
      <c r="E3318" s="2" t="s">
        <v>28</v>
      </c>
      <c r="F3318" s="2">
        <v>5140.45</v>
      </c>
      <c r="G3318" s="2">
        <v>771.07</v>
      </c>
      <c r="H3318" s="2">
        <v>4369.38</v>
      </c>
      <c r="I3318" s="2" t="s">
        <v>29</v>
      </c>
      <c r="J3318" s="4">
        <v>1.1764712613688899</v>
      </c>
      <c r="K3318" t="str">
        <f>_xlfn.XLOOKUP(D3318, dim_channels!A:A, dim_channels!C:C, "Not Found")</f>
        <v>OTA</v>
      </c>
      <c r="L3318" t="str">
        <f>_xlfn.XLOOKUP(D3318, dim_channels!A:A, dim_channels!B:B, "Not Found")</f>
        <v>Booking.com</v>
      </c>
      <c r="M3318">
        <f t="shared" si="204"/>
        <v>0</v>
      </c>
      <c r="N3318">
        <f t="shared" si="205"/>
        <v>1</v>
      </c>
      <c r="O3318">
        <f t="shared" si="206"/>
        <v>4369.38</v>
      </c>
      <c r="P3318">
        <f t="shared" si="207"/>
        <v>5140.45</v>
      </c>
    </row>
    <row r="3319" spans="1:16" x14ac:dyDescent="0.2">
      <c r="A3319" s="3" t="s">
        <v>3755</v>
      </c>
      <c r="B3319" s="3" t="s">
        <v>242</v>
      </c>
      <c r="C3319" s="3" t="s">
        <v>452</v>
      </c>
      <c r="D3319" s="3" t="s">
        <v>169</v>
      </c>
      <c r="E3319" s="3" t="s">
        <v>34</v>
      </c>
      <c r="F3319" s="3">
        <v>3096.59</v>
      </c>
      <c r="G3319" s="3">
        <v>619.32000000000005</v>
      </c>
      <c r="H3319" s="3">
        <v>2477.27</v>
      </c>
      <c r="I3319" s="3" t="s">
        <v>41</v>
      </c>
      <c r="J3319" s="5">
        <v>1.250001009175423</v>
      </c>
      <c r="K3319" t="str">
        <f>_xlfn.XLOOKUP(D3319, dim_channels!A:A, dim_channels!C:C, "Not Found")</f>
        <v>GDS</v>
      </c>
      <c r="L3319" t="str">
        <f>_xlfn.XLOOKUP(D3319, dim_channels!A:A, dim_channels!B:B, "Not Found")</f>
        <v>GDS (Amadeus)</v>
      </c>
      <c r="M3319">
        <f t="shared" si="204"/>
        <v>1</v>
      </c>
      <c r="N3319">
        <f t="shared" si="205"/>
        <v>0</v>
      </c>
      <c r="O3319">
        <f t="shared" si="206"/>
        <v>0</v>
      </c>
      <c r="P3319">
        <f t="shared" si="207"/>
        <v>0</v>
      </c>
    </row>
    <row r="3320" spans="1:16" x14ac:dyDescent="0.2">
      <c r="A3320" s="2" t="s">
        <v>3756</v>
      </c>
      <c r="B3320" s="2" t="s">
        <v>318</v>
      </c>
      <c r="C3320" s="2" t="s">
        <v>324</v>
      </c>
      <c r="D3320" s="2" t="s">
        <v>64</v>
      </c>
      <c r="E3320" s="2" t="s">
        <v>115</v>
      </c>
      <c r="F3320" s="2">
        <v>6462.42</v>
      </c>
      <c r="G3320" s="2">
        <v>0</v>
      </c>
      <c r="H3320" s="2">
        <v>6462.42</v>
      </c>
      <c r="I3320" s="2" t="s">
        <v>56</v>
      </c>
      <c r="J3320" s="4">
        <v>1</v>
      </c>
      <c r="K3320" t="str">
        <f>_xlfn.XLOOKUP(D3320, dim_channels!A:A, dim_channels!C:C, "Not Found")</f>
        <v>Direct</v>
      </c>
      <c r="L3320" t="str">
        <f>_xlfn.XLOOKUP(D3320, dim_channels!A:A, dim_channels!B:B, "Not Found")</f>
        <v>Direct Website</v>
      </c>
      <c r="M3320">
        <f t="shared" si="204"/>
        <v>0</v>
      </c>
      <c r="N3320">
        <f t="shared" si="205"/>
        <v>0</v>
      </c>
      <c r="O3320">
        <f t="shared" si="206"/>
        <v>0</v>
      </c>
      <c r="P3320">
        <f t="shared" si="207"/>
        <v>0</v>
      </c>
    </row>
    <row r="3321" spans="1:16" x14ac:dyDescent="0.2">
      <c r="A3321" s="3" t="s">
        <v>3757</v>
      </c>
      <c r="B3321" s="3" t="s">
        <v>241</v>
      </c>
      <c r="C3321" s="3" t="s">
        <v>543</v>
      </c>
      <c r="D3321" s="3" t="s">
        <v>27</v>
      </c>
      <c r="E3321" s="3" t="s">
        <v>60</v>
      </c>
      <c r="F3321" s="3">
        <v>3424.38</v>
      </c>
      <c r="G3321" s="3">
        <v>0</v>
      </c>
      <c r="H3321" s="3">
        <v>3424.38</v>
      </c>
      <c r="I3321" s="3" t="s">
        <v>41</v>
      </c>
      <c r="J3321" s="5">
        <v>1</v>
      </c>
      <c r="K3321" t="str">
        <f>_xlfn.XLOOKUP(D3321, dim_channels!A:A, dim_channels!C:C, "Not Found")</f>
        <v>OTA</v>
      </c>
      <c r="L3321" t="str">
        <f>_xlfn.XLOOKUP(D3321, dim_channels!A:A, dim_channels!B:B, "Not Found")</f>
        <v>Expedia</v>
      </c>
      <c r="M3321">
        <f t="shared" si="204"/>
        <v>1</v>
      </c>
      <c r="N3321">
        <f t="shared" si="205"/>
        <v>0</v>
      </c>
      <c r="O3321">
        <f t="shared" si="206"/>
        <v>0</v>
      </c>
      <c r="P3321">
        <f t="shared" si="207"/>
        <v>0</v>
      </c>
    </row>
    <row r="3322" spans="1:16" x14ac:dyDescent="0.2">
      <c r="A3322" s="2" t="s">
        <v>3758</v>
      </c>
      <c r="B3322" s="2" t="s">
        <v>135</v>
      </c>
      <c r="C3322" s="2" t="s">
        <v>307</v>
      </c>
      <c r="D3322" s="2" t="s">
        <v>27</v>
      </c>
      <c r="E3322" s="2" t="s">
        <v>28</v>
      </c>
      <c r="F3322" s="2">
        <v>6379.43</v>
      </c>
      <c r="G3322" s="2">
        <v>1148.3</v>
      </c>
      <c r="H3322" s="2">
        <v>5231.13</v>
      </c>
      <c r="I3322" s="2" t="s">
        <v>29</v>
      </c>
      <c r="J3322" s="4">
        <v>1.2195128012494429</v>
      </c>
      <c r="K3322" t="str">
        <f>_xlfn.XLOOKUP(D3322, dim_channels!A:A, dim_channels!C:C, "Not Found")</f>
        <v>OTA</v>
      </c>
      <c r="L3322" t="str">
        <f>_xlfn.XLOOKUP(D3322, dim_channels!A:A, dim_channels!B:B, "Not Found")</f>
        <v>Expedia</v>
      </c>
      <c r="M3322">
        <f t="shared" si="204"/>
        <v>0</v>
      </c>
      <c r="N3322">
        <f t="shared" si="205"/>
        <v>1</v>
      </c>
      <c r="O3322">
        <f t="shared" si="206"/>
        <v>5231.13</v>
      </c>
      <c r="P3322">
        <f t="shared" si="207"/>
        <v>6379.43</v>
      </c>
    </row>
    <row r="3323" spans="1:16" x14ac:dyDescent="0.2">
      <c r="A3323" s="3" t="s">
        <v>3759</v>
      </c>
      <c r="B3323" s="3" t="s">
        <v>949</v>
      </c>
      <c r="C3323" s="3" t="s">
        <v>351</v>
      </c>
      <c r="D3323" s="3" t="s">
        <v>64</v>
      </c>
      <c r="E3323" s="3" t="s">
        <v>115</v>
      </c>
      <c r="F3323" s="3">
        <v>21619.599999999999</v>
      </c>
      <c r="G3323" s="3">
        <v>0</v>
      </c>
      <c r="H3323" s="3">
        <v>21619.599999999999</v>
      </c>
      <c r="I3323" s="3" t="s">
        <v>29</v>
      </c>
      <c r="J3323" s="5">
        <v>1</v>
      </c>
      <c r="K3323" t="str">
        <f>_xlfn.XLOOKUP(D3323, dim_channels!A:A, dim_channels!C:C, "Not Found")</f>
        <v>Direct</v>
      </c>
      <c r="L3323" t="str">
        <f>_xlfn.XLOOKUP(D3323, dim_channels!A:A, dim_channels!B:B, "Not Found")</f>
        <v>Direct Website</v>
      </c>
      <c r="M3323">
        <f t="shared" si="204"/>
        <v>0</v>
      </c>
      <c r="N3323">
        <f t="shared" si="205"/>
        <v>1</v>
      </c>
      <c r="O3323">
        <f t="shared" si="206"/>
        <v>21619.599999999999</v>
      </c>
      <c r="P3323">
        <f t="shared" si="207"/>
        <v>21619.599999999999</v>
      </c>
    </row>
    <row r="3324" spans="1:16" x14ac:dyDescent="0.2">
      <c r="A3324" s="2" t="s">
        <v>3760</v>
      </c>
      <c r="B3324" s="2" t="s">
        <v>209</v>
      </c>
      <c r="C3324" s="2" t="s">
        <v>343</v>
      </c>
      <c r="D3324" s="2" t="s">
        <v>64</v>
      </c>
      <c r="E3324" s="2" t="s">
        <v>34</v>
      </c>
      <c r="F3324" s="2">
        <v>6327.88</v>
      </c>
      <c r="G3324" s="2">
        <v>0</v>
      </c>
      <c r="H3324" s="2">
        <v>6327.88</v>
      </c>
      <c r="I3324" s="2" t="s">
        <v>41</v>
      </c>
      <c r="J3324" s="4">
        <v>1</v>
      </c>
      <c r="K3324" t="str">
        <f>_xlfn.XLOOKUP(D3324, dim_channels!A:A, dim_channels!C:C, "Not Found")</f>
        <v>Direct</v>
      </c>
      <c r="L3324" t="str">
        <f>_xlfn.XLOOKUP(D3324, dim_channels!A:A, dim_channels!B:B, "Not Found")</f>
        <v>Direct Website</v>
      </c>
      <c r="M3324">
        <f t="shared" si="204"/>
        <v>1</v>
      </c>
      <c r="N3324">
        <f t="shared" si="205"/>
        <v>0</v>
      </c>
      <c r="O3324">
        <f t="shared" si="206"/>
        <v>0</v>
      </c>
      <c r="P3324">
        <f t="shared" si="207"/>
        <v>0</v>
      </c>
    </row>
    <row r="3325" spans="1:16" x14ac:dyDescent="0.2">
      <c r="A3325" s="3" t="s">
        <v>3761</v>
      </c>
      <c r="B3325" s="3" t="s">
        <v>702</v>
      </c>
      <c r="C3325" s="3" t="s">
        <v>147</v>
      </c>
      <c r="D3325" s="3" t="s">
        <v>45</v>
      </c>
      <c r="E3325" s="3" t="s">
        <v>46</v>
      </c>
      <c r="F3325" s="3">
        <v>6153.62</v>
      </c>
      <c r="G3325" s="3">
        <v>307.68</v>
      </c>
      <c r="H3325" s="3">
        <v>5845.94</v>
      </c>
      <c r="I3325" s="3" t="s">
        <v>56</v>
      </c>
      <c r="J3325" s="5">
        <v>1.0526313988853799</v>
      </c>
      <c r="K3325" t="str">
        <f>_xlfn.XLOOKUP(D3325, dim_channels!A:A, dim_channels!C:C, "Not Found")</f>
        <v>Corporate</v>
      </c>
      <c r="L3325" t="str">
        <f>_xlfn.XLOOKUP(D3325, dim_channels!A:A, dim_channels!B:B, "Not Found")</f>
        <v>Corporate Direct</v>
      </c>
      <c r="M3325">
        <f t="shared" si="204"/>
        <v>0</v>
      </c>
      <c r="N3325">
        <f t="shared" si="205"/>
        <v>0</v>
      </c>
      <c r="O3325">
        <f t="shared" si="206"/>
        <v>0</v>
      </c>
      <c r="P3325">
        <f t="shared" si="207"/>
        <v>0</v>
      </c>
    </row>
    <row r="3326" spans="1:16" x14ac:dyDescent="0.2">
      <c r="A3326" s="2" t="s">
        <v>3762</v>
      </c>
      <c r="B3326" s="2" t="s">
        <v>236</v>
      </c>
      <c r="C3326" s="2" t="s">
        <v>190</v>
      </c>
      <c r="D3326" s="2" t="s">
        <v>33</v>
      </c>
      <c r="E3326" s="2" t="s">
        <v>34</v>
      </c>
      <c r="F3326" s="2">
        <v>12447.25</v>
      </c>
      <c r="G3326" s="2">
        <v>1867.09</v>
      </c>
      <c r="H3326" s="2">
        <v>10580.16</v>
      </c>
      <c r="I3326" s="2" t="s">
        <v>29</v>
      </c>
      <c r="J3326" s="4">
        <v>1.176470866225086</v>
      </c>
      <c r="K3326" t="str">
        <f>_xlfn.XLOOKUP(D3326, dim_channels!A:A, dim_channels!C:C, "Not Found")</f>
        <v>OTA</v>
      </c>
      <c r="L3326" t="str">
        <f>_xlfn.XLOOKUP(D3326, dim_channels!A:A, dim_channels!B:B, "Not Found")</f>
        <v>Booking.com</v>
      </c>
      <c r="M3326">
        <f t="shared" si="204"/>
        <v>0</v>
      </c>
      <c r="N3326">
        <f t="shared" si="205"/>
        <v>1</v>
      </c>
      <c r="O3326">
        <f t="shared" si="206"/>
        <v>10580.16</v>
      </c>
      <c r="P3326">
        <f t="shared" si="207"/>
        <v>12447.25</v>
      </c>
    </row>
    <row r="3327" spans="1:16" x14ac:dyDescent="0.2">
      <c r="A3327" s="3" t="s">
        <v>3763</v>
      </c>
      <c r="B3327" s="3" t="s">
        <v>113</v>
      </c>
      <c r="C3327" s="3" t="s">
        <v>343</v>
      </c>
      <c r="D3327" s="3" t="s">
        <v>114</v>
      </c>
      <c r="E3327" s="3" t="s">
        <v>115</v>
      </c>
      <c r="F3327" s="3">
        <v>2972.56</v>
      </c>
      <c r="G3327" s="3">
        <v>297.26</v>
      </c>
      <c r="H3327" s="3">
        <v>2675.3</v>
      </c>
      <c r="I3327" s="3" t="s">
        <v>29</v>
      </c>
      <c r="J3327" s="5">
        <v>1.111112772399357</v>
      </c>
      <c r="K3327" t="str">
        <f>_xlfn.XLOOKUP(D3327, dim_channels!A:A, dim_channels!C:C, "Not Found")</f>
        <v>Offline</v>
      </c>
      <c r="L3327" t="str">
        <f>_xlfn.XLOOKUP(D3327, dim_channels!A:A, dim_channels!B:B, "Not Found")</f>
        <v>Travel Agency</v>
      </c>
      <c r="M3327">
        <f t="shared" si="204"/>
        <v>0</v>
      </c>
      <c r="N3327">
        <f t="shared" si="205"/>
        <v>1</v>
      </c>
      <c r="O3327">
        <f t="shared" si="206"/>
        <v>2675.3</v>
      </c>
      <c r="P3327">
        <f t="shared" si="207"/>
        <v>2972.56</v>
      </c>
    </row>
    <row r="3328" spans="1:16" x14ac:dyDescent="0.2">
      <c r="A3328" s="2" t="s">
        <v>3764</v>
      </c>
      <c r="B3328" s="2" t="s">
        <v>813</v>
      </c>
      <c r="C3328" s="2" t="s">
        <v>269</v>
      </c>
      <c r="D3328" s="2" t="s">
        <v>52</v>
      </c>
      <c r="E3328" s="2" t="s">
        <v>34</v>
      </c>
      <c r="F3328" s="2">
        <v>8056.54</v>
      </c>
      <c r="G3328" s="2">
        <v>966.78</v>
      </c>
      <c r="H3328" s="2">
        <v>7089.76</v>
      </c>
      <c r="I3328" s="2" t="s">
        <v>29</v>
      </c>
      <c r="J3328" s="4">
        <v>1.136362867008192</v>
      </c>
      <c r="K3328" t="str">
        <f>_xlfn.XLOOKUP(D3328, dim_channels!A:A, dim_channels!C:C, "Not Found")</f>
        <v>OTA</v>
      </c>
      <c r="L3328" t="str">
        <f>_xlfn.XLOOKUP(D3328, dim_channels!A:A, dim_channels!B:B, "Not Found")</f>
        <v>Agoda</v>
      </c>
      <c r="M3328">
        <f t="shared" si="204"/>
        <v>0</v>
      </c>
      <c r="N3328">
        <f t="shared" si="205"/>
        <v>1</v>
      </c>
      <c r="O3328">
        <f t="shared" si="206"/>
        <v>7089.76</v>
      </c>
      <c r="P3328">
        <f t="shared" si="207"/>
        <v>8056.54</v>
      </c>
    </row>
    <row r="3329" spans="1:16" x14ac:dyDescent="0.2">
      <c r="A3329" s="3" t="s">
        <v>3765</v>
      </c>
      <c r="B3329" s="3" t="s">
        <v>642</v>
      </c>
      <c r="C3329" s="3" t="s">
        <v>487</v>
      </c>
      <c r="D3329" s="3" t="s">
        <v>27</v>
      </c>
      <c r="E3329" s="3" t="s">
        <v>34</v>
      </c>
      <c r="F3329" s="3">
        <v>9569.68</v>
      </c>
      <c r="G3329" s="3">
        <v>1722.54</v>
      </c>
      <c r="H3329" s="3">
        <v>7847.14</v>
      </c>
      <c r="I3329" s="3" t="s">
        <v>29</v>
      </c>
      <c r="J3329" s="5">
        <v>1.2195118221415699</v>
      </c>
      <c r="K3329" t="str">
        <f>_xlfn.XLOOKUP(D3329, dim_channels!A:A, dim_channels!C:C, "Not Found")</f>
        <v>OTA</v>
      </c>
      <c r="L3329" t="str">
        <f>_xlfn.XLOOKUP(D3329, dim_channels!A:A, dim_channels!B:B, "Not Found")</f>
        <v>Expedia</v>
      </c>
      <c r="M3329">
        <f t="shared" si="204"/>
        <v>0</v>
      </c>
      <c r="N3329">
        <f t="shared" si="205"/>
        <v>1</v>
      </c>
      <c r="O3329">
        <f t="shared" si="206"/>
        <v>7847.14</v>
      </c>
      <c r="P3329">
        <f t="shared" si="207"/>
        <v>9569.68</v>
      </c>
    </row>
    <row r="3330" spans="1:16" x14ac:dyDescent="0.2">
      <c r="A3330" s="2" t="s">
        <v>3766</v>
      </c>
      <c r="B3330" s="2" t="s">
        <v>405</v>
      </c>
      <c r="C3330" s="2" t="s">
        <v>1348</v>
      </c>
      <c r="D3330" s="2" t="s">
        <v>206</v>
      </c>
      <c r="E3330" s="2" t="s">
        <v>207</v>
      </c>
      <c r="F3330" s="2">
        <v>4957.6899999999996</v>
      </c>
      <c r="G3330" s="2">
        <v>0</v>
      </c>
      <c r="H3330" s="2">
        <v>4957.6899999999996</v>
      </c>
      <c r="I3330" s="2" t="s">
        <v>29</v>
      </c>
      <c r="J3330" s="4">
        <v>1</v>
      </c>
      <c r="K3330" t="str">
        <f>_xlfn.XLOOKUP(D3330, dim_channels!A:A, dim_channels!C:C, "Not Found")</f>
        <v>Direct</v>
      </c>
      <c r="L3330" t="str">
        <f>_xlfn.XLOOKUP(D3330, dim_channels!A:A, dim_channels!B:B, "Not Found")</f>
        <v>Walk-in</v>
      </c>
      <c r="M3330">
        <f t="shared" si="204"/>
        <v>0</v>
      </c>
      <c r="N3330">
        <f t="shared" si="205"/>
        <v>1</v>
      </c>
      <c r="O3330">
        <f t="shared" si="206"/>
        <v>4957.6899999999996</v>
      </c>
      <c r="P3330">
        <f t="shared" si="207"/>
        <v>4957.6899999999996</v>
      </c>
    </row>
    <row r="3331" spans="1:16" x14ac:dyDescent="0.2">
      <c r="A3331" s="3" t="s">
        <v>3767</v>
      </c>
      <c r="B3331" s="3" t="s">
        <v>546</v>
      </c>
      <c r="C3331" s="3" t="s">
        <v>482</v>
      </c>
      <c r="D3331" s="3" t="s">
        <v>169</v>
      </c>
      <c r="E3331" s="3" t="s">
        <v>34</v>
      </c>
      <c r="F3331" s="3">
        <v>7103.71</v>
      </c>
      <c r="G3331" s="3">
        <v>1420.74</v>
      </c>
      <c r="H3331" s="3">
        <v>5682.97</v>
      </c>
      <c r="I3331" s="3" t="s">
        <v>56</v>
      </c>
      <c r="J3331" s="5">
        <v>1.2499995600891789</v>
      </c>
      <c r="K3331" t="str">
        <f>_xlfn.XLOOKUP(D3331, dim_channels!A:A, dim_channels!C:C, "Not Found")</f>
        <v>GDS</v>
      </c>
      <c r="L3331" t="str">
        <f>_xlfn.XLOOKUP(D3331, dim_channels!A:A, dim_channels!B:B, "Not Found")</f>
        <v>GDS (Amadeus)</v>
      </c>
      <c r="M3331">
        <f t="shared" ref="M3331:M3394" si="208">IF(I3331="Cancelled",1,0)</f>
        <v>0</v>
      </c>
      <c r="N3331">
        <f t="shared" ref="N3331:N3394" si="209">IF(TRIM(UPPER(I3331))="CHECKED-OUT",1,0)</f>
        <v>0</v>
      </c>
      <c r="O3331">
        <f t="shared" ref="O3331:O3394" si="210">IF(TRIM(UPPER(I3331))="CHECKED-OUT",H3331,0)</f>
        <v>0</v>
      </c>
      <c r="P3331">
        <f t="shared" ref="P3331:P3394" si="211">IF(TRIM(UPPER(I3331))="CHECKED-OUT",F3331,0)</f>
        <v>0</v>
      </c>
    </row>
    <row r="3332" spans="1:16" x14ac:dyDescent="0.2">
      <c r="A3332" s="2" t="s">
        <v>3768</v>
      </c>
      <c r="B3332" s="2" t="s">
        <v>285</v>
      </c>
      <c r="C3332" s="2" t="s">
        <v>351</v>
      </c>
      <c r="D3332" s="2" t="s">
        <v>33</v>
      </c>
      <c r="E3332" s="2" t="s">
        <v>60</v>
      </c>
      <c r="F3332" s="2">
        <v>5513.55</v>
      </c>
      <c r="G3332" s="2">
        <v>0</v>
      </c>
      <c r="H3332" s="2">
        <v>5513.55</v>
      </c>
      <c r="I3332" s="2" t="s">
        <v>29</v>
      </c>
      <c r="J3332" s="4">
        <v>1</v>
      </c>
      <c r="K3332" t="str">
        <f>_xlfn.XLOOKUP(D3332, dim_channels!A:A, dim_channels!C:C, "Not Found")</f>
        <v>OTA</v>
      </c>
      <c r="L3332" t="str">
        <f>_xlfn.XLOOKUP(D3332, dim_channels!A:A, dim_channels!B:B, "Not Found")</f>
        <v>Booking.com</v>
      </c>
      <c r="M3332">
        <f t="shared" si="208"/>
        <v>0</v>
      </c>
      <c r="N3332">
        <f t="shared" si="209"/>
        <v>1</v>
      </c>
      <c r="O3332">
        <f t="shared" si="210"/>
        <v>5513.55</v>
      </c>
      <c r="P3332">
        <f t="shared" si="211"/>
        <v>5513.55</v>
      </c>
    </row>
    <row r="3333" spans="1:16" x14ac:dyDescent="0.2">
      <c r="A3333" s="3" t="s">
        <v>3769</v>
      </c>
      <c r="B3333" s="3" t="s">
        <v>666</v>
      </c>
      <c r="C3333" s="3" t="s">
        <v>168</v>
      </c>
      <c r="D3333" s="3" t="s">
        <v>33</v>
      </c>
      <c r="E3333" s="3" t="s">
        <v>34</v>
      </c>
      <c r="F3333" s="3">
        <v>8834.4599999999991</v>
      </c>
      <c r="G3333" s="3">
        <v>1325.17</v>
      </c>
      <c r="H3333" s="3">
        <v>7509.29</v>
      </c>
      <c r="I3333" s="3" t="s">
        <v>41</v>
      </c>
      <c r="J3333" s="5">
        <v>1.1764707449039791</v>
      </c>
      <c r="K3333" t="str">
        <f>_xlfn.XLOOKUP(D3333, dim_channels!A:A, dim_channels!C:C, "Not Found")</f>
        <v>OTA</v>
      </c>
      <c r="L3333" t="str">
        <f>_xlfn.XLOOKUP(D3333, dim_channels!A:A, dim_channels!B:B, "Not Found")</f>
        <v>Booking.com</v>
      </c>
      <c r="M3333">
        <f t="shared" si="208"/>
        <v>1</v>
      </c>
      <c r="N3333">
        <f t="shared" si="209"/>
        <v>0</v>
      </c>
      <c r="O3333">
        <f t="shared" si="210"/>
        <v>0</v>
      </c>
      <c r="P3333">
        <f t="shared" si="211"/>
        <v>0</v>
      </c>
    </row>
    <row r="3334" spans="1:16" x14ac:dyDescent="0.2">
      <c r="A3334" s="2" t="s">
        <v>3770</v>
      </c>
      <c r="B3334" s="2" t="s">
        <v>437</v>
      </c>
      <c r="C3334" s="2" t="s">
        <v>44</v>
      </c>
      <c r="D3334" s="2" t="s">
        <v>64</v>
      </c>
      <c r="E3334" s="2" t="s">
        <v>115</v>
      </c>
      <c r="F3334" s="2">
        <v>8364.2900000000009</v>
      </c>
      <c r="G3334" s="2">
        <v>0</v>
      </c>
      <c r="H3334" s="2">
        <v>8364.2900000000009</v>
      </c>
      <c r="I3334" s="2" t="s">
        <v>41</v>
      </c>
      <c r="J3334" s="4">
        <v>1</v>
      </c>
      <c r="K3334" t="str">
        <f>_xlfn.XLOOKUP(D3334, dim_channels!A:A, dim_channels!C:C, "Not Found")</f>
        <v>Direct</v>
      </c>
      <c r="L3334" t="str">
        <f>_xlfn.XLOOKUP(D3334, dim_channels!A:A, dim_channels!B:B, "Not Found")</f>
        <v>Direct Website</v>
      </c>
      <c r="M3334">
        <f t="shared" si="208"/>
        <v>1</v>
      </c>
      <c r="N3334">
        <f t="shared" si="209"/>
        <v>0</v>
      </c>
      <c r="O3334">
        <f t="shared" si="210"/>
        <v>0</v>
      </c>
      <c r="P3334">
        <f t="shared" si="211"/>
        <v>0</v>
      </c>
    </row>
    <row r="3335" spans="1:16" x14ac:dyDescent="0.2">
      <c r="A3335" s="3" t="s">
        <v>3771</v>
      </c>
      <c r="B3335" s="3" t="s">
        <v>63</v>
      </c>
      <c r="C3335" s="3" t="s">
        <v>1101</v>
      </c>
      <c r="D3335" s="3" t="s">
        <v>52</v>
      </c>
      <c r="E3335" s="3" t="s">
        <v>34</v>
      </c>
      <c r="F3335" s="3">
        <v>5547.49</v>
      </c>
      <c r="G3335" s="3">
        <v>665.7</v>
      </c>
      <c r="H3335" s="3">
        <v>4881.79</v>
      </c>
      <c r="I3335" s="3" t="s">
        <v>29</v>
      </c>
      <c r="J3335" s="5">
        <v>1.136363915694858</v>
      </c>
      <c r="K3335" t="str">
        <f>_xlfn.XLOOKUP(D3335, dim_channels!A:A, dim_channels!C:C, "Not Found")</f>
        <v>OTA</v>
      </c>
      <c r="L3335" t="str">
        <f>_xlfn.XLOOKUP(D3335, dim_channels!A:A, dim_channels!B:B, "Not Found")</f>
        <v>Agoda</v>
      </c>
      <c r="M3335">
        <f t="shared" si="208"/>
        <v>0</v>
      </c>
      <c r="N3335">
        <f t="shared" si="209"/>
        <v>1</v>
      </c>
      <c r="O3335">
        <f t="shared" si="210"/>
        <v>4881.79</v>
      </c>
      <c r="P3335">
        <f t="shared" si="211"/>
        <v>5547.49</v>
      </c>
    </row>
    <row r="3336" spans="1:16" x14ac:dyDescent="0.2">
      <c r="A3336" s="2" t="s">
        <v>3772</v>
      </c>
      <c r="B3336" s="2" t="s">
        <v>685</v>
      </c>
      <c r="C3336" s="2" t="s">
        <v>1035</v>
      </c>
      <c r="D3336" s="2" t="s">
        <v>33</v>
      </c>
      <c r="E3336" s="2" t="s">
        <v>60</v>
      </c>
      <c r="F3336" s="2">
        <v>12824.67</v>
      </c>
      <c r="G3336" s="2">
        <v>0</v>
      </c>
      <c r="H3336" s="2">
        <v>12824.67</v>
      </c>
      <c r="I3336" s="2" t="s">
        <v>41</v>
      </c>
      <c r="J3336" s="4">
        <v>1</v>
      </c>
      <c r="K3336" t="str">
        <f>_xlfn.XLOOKUP(D3336, dim_channels!A:A, dim_channels!C:C, "Not Found")</f>
        <v>OTA</v>
      </c>
      <c r="L3336" t="str">
        <f>_xlfn.XLOOKUP(D3336, dim_channels!A:A, dim_channels!B:B, "Not Found")</f>
        <v>Booking.com</v>
      </c>
      <c r="M3336">
        <f t="shared" si="208"/>
        <v>1</v>
      </c>
      <c r="N3336">
        <f t="shared" si="209"/>
        <v>0</v>
      </c>
      <c r="O3336">
        <f t="shared" si="210"/>
        <v>0</v>
      </c>
      <c r="P3336">
        <f t="shared" si="211"/>
        <v>0</v>
      </c>
    </row>
    <row r="3337" spans="1:16" x14ac:dyDescent="0.2">
      <c r="A3337" s="3" t="s">
        <v>3773</v>
      </c>
      <c r="B3337" s="3" t="s">
        <v>590</v>
      </c>
      <c r="C3337" s="3" t="s">
        <v>165</v>
      </c>
      <c r="D3337" s="3" t="s">
        <v>52</v>
      </c>
      <c r="E3337" s="3" t="s">
        <v>60</v>
      </c>
      <c r="F3337" s="3">
        <v>7604.02</v>
      </c>
      <c r="G3337" s="3">
        <v>0</v>
      </c>
      <c r="H3337" s="3">
        <v>7604.02</v>
      </c>
      <c r="I3337" s="3" t="s">
        <v>56</v>
      </c>
      <c r="J3337" s="5">
        <v>1</v>
      </c>
      <c r="K3337" t="str">
        <f>_xlfn.XLOOKUP(D3337, dim_channels!A:A, dim_channels!C:C, "Not Found")</f>
        <v>OTA</v>
      </c>
      <c r="L3337" t="str">
        <f>_xlfn.XLOOKUP(D3337, dim_channels!A:A, dim_channels!B:B, "Not Found")</f>
        <v>Agoda</v>
      </c>
      <c r="M3337">
        <f t="shared" si="208"/>
        <v>0</v>
      </c>
      <c r="N3337">
        <f t="shared" si="209"/>
        <v>0</v>
      </c>
      <c r="O3337">
        <f t="shared" si="210"/>
        <v>0</v>
      </c>
      <c r="P3337">
        <f t="shared" si="211"/>
        <v>0</v>
      </c>
    </row>
    <row r="3338" spans="1:16" x14ac:dyDescent="0.2">
      <c r="A3338" s="2" t="s">
        <v>3774</v>
      </c>
      <c r="B3338" s="2" t="s">
        <v>380</v>
      </c>
      <c r="C3338" s="2" t="s">
        <v>452</v>
      </c>
      <c r="D3338" s="2" t="s">
        <v>52</v>
      </c>
      <c r="E3338" s="2" t="s">
        <v>60</v>
      </c>
      <c r="F3338" s="2">
        <v>7710.14</v>
      </c>
      <c r="G3338" s="2">
        <v>0</v>
      </c>
      <c r="H3338" s="2">
        <v>7710.14</v>
      </c>
      <c r="I3338" s="2" t="s">
        <v>29</v>
      </c>
      <c r="J3338" s="4">
        <v>1</v>
      </c>
      <c r="K3338" t="str">
        <f>_xlfn.XLOOKUP(D3338, dim_channels!A:A, dim_channels!C:C, "Not Found")</f>
        <v>OTA</v>
      </c>
      <c r="L3338" t="str">
        <f>_xlfn.XLOOKUP(D3338, dim_channels!A:A, dim_channels!B:B, "Not Found")</f>
        <v>Agoda</v>
      </c>
      <c r="M3338">
        <f t="shared" si="208"/>
        <v>0</v>
      </c>
      <c r="N3338">
        <f t="shared" si="209"/>
        <v>1</v>
      </c>
      <c r="O3338">
        <f t="shared" si="210"/>
        <v>7710.14</v>
      </c>
      <c r="P3338">
        <f t="shared" si="211"/>
        <v>7710.14</v>
      </c>
    </row>
    <row r="3339" spans="1:16" x14ac:dyDescent="0.2">
      <c r="A3339" s="3" t="s">
        <v>3775</v>
      </c>
      <c r="B3339" s="3" t="s">
        <v>573</v>
      </c>
      <c r="C3339" s="3" t="s">
        <v>649</v>
      </c>
      <c r="D3339" s="3" t="s">
        <v>45</v>
      </c>
      <c r="E3339" s="3" t="s">
        <v>46</v>
      </c>
      <c r="F3339" s="3">
        <v>2635.83</v>
      </c>
      <c r="G3339" s="3">
        <v>131.79</v>
      </c>
      <c r="H3339" s="3">
        <v>2504.04</v>
      </c>
      <c r="I3339" s="3" t="s">
        <v>29</v>
      </c>
      <c r="J3339" s="5">
        <v>1.0526309483874059</v>
      </c>
      <c r="K3339" t="str">
        <f>_xlfn.XLOOKUP(D3339, dim_channels!A:A, dim_channels!C:C, "Not Found")</f>
        <v>Corporate</v>
      </c>
      <c r="L3339" t="str">
        <f>_xlfn.XLOOKUP(D3339, dim_channels!A:A, dim_channels!B:B, "Not Found")</f>
        <v>Corporate Direct</v>
      </c>
      <c r="M3339">
        <f t="shared" si="208"/>
        <v>0</v>
      </c>
      <c r="N3339">
        <f t="shared" si="209"/>
        <v>1</v>
      </c>
      <c r="O3339">
        <f t="shared" si="210"/>
        <v>2504.04</v>
      </c>
      <c r="P3339">
        <f t="shared" si="211"/>
        <v>2635.83</v>
      </c>
    </row>
    <row r="3340" spans="1:16" x14ac:dyDescent="0.2">
      <c r="A3340" s="2" t="s">
        <v>3776</v>
      </c>
      <c r="B3340" s="2" t="s">
        <v>448</v>
      </c>
      <c r="C3340" s="2" t="s">
        <v>448</v>
      </c>
      <c r="D3340" s="2" t="s">
        <v>45</v>
      </c>
      <c r="E3340" s="2" t="s">
        <v>89</v>
      </c>
      <c r="F3340" s="2">
        <v>2558.65</v>
      </c>
      <c r="G3340" s="2">
        <v>0</v>
      </c>
      <c r="H3340" s="2">
        <v>2558.65</v>
      </c>
      <c r="I3340" s="2" t="s">
        <v>29</v>
      </c>
      <c r="J3340" s="4">
        <v>1</v>
      </c>
      <c r="K3340" t="str">
        <f>_xlfn.XLOOKUP(D3340, dim_channels!A:A, dim_channels!C:C, "Not Found")</f>
        <v>Corporate</v>
      </c>
      <c r="L3340" t="str">
        <f>_xlfn.XLOOKUP(D3340, dim_channels!A:A, dim_channels!B:B, "Not Found")</f>
        <v>Corporate Direct</v>
      </c>
      <c r="M3340">
        <f t="shared" si="208"/>
        <v>0</v>
      </c>
      <c r="N3340">
        <f t="shared" si="209"/>
        <v>1</v>
      </c>
      <c r="O3340">
        <f t="shared" si="210"/>
        <v>2558.65</v>
      </c>
      <c r="P3340">
        <f t="shared" si="211"/>
        <v>2558.65</v>
      </c>
    </row>
    <row r="3341" spans="1:16" x14ac:dyDescent="0.2">
      <c r="A3341" s="3" t="s">
        <v>3777</v>
      </c>
      <c r="B3341" s="3" t="s">
        <v>272</v>
      </c>
      <c r="C3341" s="3" t="s">
        <v>229</v>
      </c>
      <c r="D3341" s="3" t="s">
        <v>64</v>
      </c>
      <c r="E3341" s="3" t="s">
        <v>34</v>
      </c>
      <c r="F3341" s="3">
        <v>3602.48</v>
      </c>
      <c r="G3341" s="3">
        <v>0</v>
      </c>
      <c r="H3341" s="3">
        <v>3602.48</v>
      </c>
      <c r="I3341" s="3" t="s">
        <v>29</v>
      </c>
      <c r="J3341" s="5">
        <v>1</v>
      </c>
      <c r="K3341" t="str">
        <f>_xlfn.XLOOKUP(D3341, dim_channels!A:A, dim_channels!C:C, "Not Found")</f>
        <v>Direct</v>
      </c>
      <c r="L3341" t="str">
        <f>_xlfn.XLOOKUP(D3341, dim_channels!A:A, dim_channels!B:B, "Not Found")</f>
        <v>Direct Website</v>
      </c>
      <c r="M3341">
        <f t="shared" si="208"/>
        <v>0</v>
      </c>
      <c r="N3341">
        <f t="shared" si="209"/>
        <v>1</v>
      </c>
      <c r="O3341">
        <f t="shared" si="210"/>
        <v>3602.48</v>
      </c>
      <c r="P3341">
        <f t="shared" si="211"/>
        <v>3602.48</v>
      </c>
    </row>
    <row r="3342" spans="1:16" x14ac:dyDescent="0.2">
      <c r="A3342" s="2" t="s">
        <v>3778</v>
      </c>
      <c r="B3342" s="2" t="s">
        <v>205</v>
      </c>
      <c r="C3342" s="2" t="s">
        <v>337</v>
      </c>
      <c r="D3342" s="2" t="s">
        <v>33</v>
      </c>
      <c r="E3342" s="2" t="s">
        <v>60</v>
      </c>
      <c r="F3342" s="2">
        <v>2670.91</v>
      </c>
      <c r="G3342" s="2">
        <v>0</v>
      </c>
      <c r="H3342" s="2">
        <v>2670.91</v>
      </c>
      <c r="I3342" s="2" t="s">
        <v>41</v>
      </c>
      <c r="J3342" s="4">
        <v>1</v>
      </c>
      <c r="K3342" t="str">
        <f>_xlfn.XLOOKUP(D3342, dim_channels!A:A, dim_channels!C:C, "Not Found")</f>
        <v>OTA</v>
      </c>
      <c r="L3342" t="str">
        <f>_xlfn.XLOOKUP(D3342, dim_channels!A:A, dim_channels!B:B, "Not Found")</f>
        <v>Booking.com</v>
      </c>
      <c r="M3342">
        <f t="shared" si="208"/>
        <v>1</v>
      </c>
      <c r="N3342">
        <f t="shared" si="209"/>
        <v>0</v>
      </c>
      <c r="O3342">
        <f t="shared" si="210"/>
        <v>0</v>
      </c>
      <c r="P3342">
        <f t="shared" si="211"/>
        <v>0</v>
      </c>
    </row>
    <row r="3343" spans="1:16" x14ac:dyDescent="0.2">
      <c r="A3343" s="3" t="s">
        <v>3779</v>
      </c>
      <c r="B3343" s="3" t="s">
        <v>612</v>
      </c>
      <c r="C3343" s="3" t="s">
        <v>612</v>
      </c>
      <c r="D3343" s="3" t="s">
        <v>52</v>
      </c>
      <c r="E3343" s="3" t="s">
        <v>34</v>
      </c>
      <c r="F3343" s="3">
        <v>7086.64</v>
      </c>
      <c r="G3343" s="3">
        <v>850.4</v>
      </c>
      <c r="H3343" s="3">
        <v>6236.24</v>
      </c>
      <c r="I3343" s="3" t="s">
        <v>29</v>
      </c>
      <c r="J3343" s="5">
        <v>1.136364219465575</v>
      </c>
      <c r="K3343" t="str">
        <f>_xlfn.XLOOKUP(D3343, dim_channels!A:A, dim_channels!C:C, "Not Found")</f>
        <v>OTA</v>
      </c>
      <c r="L3343" t="str">
        <f>_xlfn.XLOOKUP(D3343, dim_channels!A:A, dim_channels!B:B, "Not Found")</f>
        <v>Agoda</v>
      </c>
      <c r="M3343">
        <f t="shared" si="208"/>
        <v>0</v>
      </c>
      <c r="N3343">
        <f t="shared" si="209"/>
        <v>1</v>
      </c>
      <c r="O3343">
        <f t="shared" si="210"/>
        <v>6236.24</v>
      </c>
      <c r="P3343">
        <f t="shared" si="211"/>
        <v>7086.64</v>
      </c>
    </row>
    <row r="3344" spans="1:16" x14ac:dyDescent="0.2">
      <c r="A3344" s="2" t="s">
        <v>3780</v>
      </c>
      <c r="B3344" s="2" t="s">
        <v>546</v>
      </c>
      <c r="C3344" s="2" t="s">
        <v>602</v>
      </c>
      <c r="D3344" s="2" t="s">
        <v>45</v>
      </c>
      <c r="E3344" s="2" t="s">
        <v>89</v>
      </c>
      <c r="F3344" s="2">
        <v>6718.45</v>
      </c>
      <c r="G3344" s="2">
        <v>0</v>
      </c>
      <c r="H3344" s="2">
        <v>6718.45</v>
      </c>
      <c r="I3344" s="2" t="s">
        <v>56</v>
      </c>
      <c r="J3344" s="4">
        <v>1</v>
      </c>
      <c r="K3344" t="str">
        <f>_xlfn.XLOOKUP(D3344, dim_channels!A:A, dim_channels!C:C, "Not Found")</f>
        <v>Corporate</v>
      </c>
      <c r="L3344" t="str">
        <f>_xlfn.XLOOKUP(D3344, dim_channels!A:A, dim_channels!B:B, "Not Found")</f>
        <v>Corporate Direct</v>
      </c>
      <c r="M3344">
        <f t="shared" si="208"/>
        <v>0</v>
      </c>
      <c r="N3344">
        <f t="shared" si="209"/>
        <v>0</v>
      </c>
      <c r="O3344">
        <f t="shared" si="210"/>
        <v>0</v>
      </c>
      <c r="P3344">
        <f t="shared" si="211"/>
        <v>0</v>
      </c>
    </row>
    <row r="3345" spans="1:16" x14ac:dyDescent="0.2">
      <c r="A3345" s="3" t="s">
        <v>3781</v>
      </c>
      <c r="B3345" s="3" t="s">
        <v>85</v>
      </c>
      <c r="C3345" s="3" t="s">
        <v>826</v>
      </c>
      <c r="D3345" s="3" t="s">
        <v>52</v>
      </c>
      <c r="E3345" s="3" t="s">
        <v>34</v>
      </c>
      <c r="F3345" s="3">
        <v>6293.43</v>
      </c>
      <c r="G3345" s="3">
        <v>755.21</v>
      </c>
      <c r="H3345" s="3">
        <v>5538.22</v>
      </c>
      <c r="I3345" s="3" t="s">
        <v>29</v>
      </c>
      <c r="J3345" s="5">
        <v>1.136363308066491</v>
      </c>
      <c r="K3345" t="str">
        <f>_xlfn.XLOOKUP(D3345, dim_channels!A:A, dim_channels!C:C, "Not Found")</f>
        <v>OTA</v>
      </c>
      <c r="L3345" t="str">
        <f>_xlfn.XLOOKUP(D3345, dim_channels!A:A, dim_channels!B:B, "Not Found")</f>
        <v>Agoda</v>
      </c>
      <c r="M3345">
        <f t="shared" si="208"/>
        <v>0</v>
      </c>
      <c r="N3345">
        <f t="shared" si="209"/>
        <v>1</v>
      </c>
      <c r="O3345">
        <f t="shared" si="210"/>
        <v>5538.22</v>
      </c>
      <c r="P3345">
        <f t="shared" si="211"/>
        <v>6293.43</v>
      </c>
    </row>
    <row r="3346" spans="1:16" x14ac:dyDescent="0.2">
      <c r="A3346" s="2" t="s">
        <v>3782</v>
      </c>
      <c r="B3346" s="2" t="s">
        <v>139</v>
      </c>
      <c r="C3346" s="2" t="s">
        <v>653</v>
      </c>
      <c r="D3346" s="2" t="s">
        <v>45</v>
      </c>
      <c r="E3346" s="2" t="s">
        <v>46</v>
      </c>
      <c r="F3346" s="2">
        <v>3740.67</v>
      </c>
      <c r="G3346" s="2">
        <v>187.03</v>
      </c>
      <c r="H3346" s="2">
        <v>3553.64</v>
      </c>
      <c r="I3346" s="2" t="s">
        <v>41</v>
      </c>
      <c r="J3346" s="4">
        <v>1.0526305422046129</v>
      </c>
      <c r="K3346" t="str">
        <f>_xlfn.XLOOKUP(D3346, dim_channels!A:A, dim_channels!C:C, "Not Found")</f>
        <v>Corporate</v>
      </c>
      <c r="L3346" t="str">
        <f>_xlfn.XLOOKUP(D3346, dim_channels!A:A, dim_channels!B:B, "Not Found")</f>
        <v>Corporate Direct</v>
      </c>
      <c r="M3346">
        <f t="shared" si="208"/>
        <v>1</v>
      </c>
      <c r="N3346">
        <f t="shared" si="209"/>
        <v>0</v>
      </c>
      <c r="O3346">
        <f t="shared" si="210"/>
        <v>0</v>
      </c>
      <c r="P3346">
        <f t="shared" si="211"/>
        <v>0</v>
      </c>
    </row>
    <row r="3347" spans="1:16" x14ac:dyDescent="0.2">
      <c r="A3347" s="3" t="s">
        <v>3783</v>
      </c>
      <c r="B3347" s="3" t="s">
        <v>227</v>
      </c>
      <c r="C3347" s="3" t="s">
        <v>159</v>
      </c>
      <c r="D3347" s="3" t="s">
        <v>45</v>
      </c>
      <c r="E3347" s="3" t="s">
        <v>89</v>
      </c>
      <c r="F3347" s="3">
        <v>2645.95</v>
      </c>
      <c r="G3347" s="3">
        <v>0</v>
      </c>
      <c r="H3347" s="3">
        <v>2645.95</v>
      </c>
      <c r="I3347" s="3" t="s">
        <v>29</v>
      </c>
      <c r="J3347" s="5">
        <v>1</v>
      </c>
      <c r="K3347" t="str">
        <f>_xlfn.XLOOKUP(D3347, dim_channels!A:A, dim_channels!C:C, "Not Found")</f>
        <v>Corporate</v>
      </c>
      <c r="L3347" t="str">
        <f>_xlfn.XLOOKUP(D3347, dim_channels!A:A, dim_channels!B:B, "Not Found")</f>
        <v>Corporate Direct</v>
      </c>
      <c r="M3347">
        <f t="shared" si="208"/>
        <v>0</v>
      </c>
      <c r="N3347">
        <f t="shared" si="209"/>
        <v>1</v>
      </c>
      <c r="O3347">
        <f t="shared" si="210"/>
        <v>2645.95</v>
      </c>
      <c r="P3347">
        <f t="shared" si="211"/>
        <v>2645.95</v>
      </c>
    </row>
    <row r="3348" spans="1:16" x14ac:dyDescent="0.2">
      <c r="A3348" s="2" t="s">
        <v>3784</v>
      </c>
      <c r="B3348" s="2" t="s">
        <v>143</v>
      </c>
      <c r="C3348" s="2" t="s">
        <v>230</v>
      </c>
      <c r="D3348" s="2" t="s">
        <v>33</v>
      </c>
      <c r="E3348" s="2" t="s">
        <v>60</v>
      </c>
      <c r="F3348" s="2">
        <v>4593.8599999999997</v>
      </c>
      <c r="G3348" s="2">
        <v>0</v>
      </c>
      <c r="H3348" s="2">
        <v>4593.8599999999997</v>
      </c>
      <c r="I3348" s="2" t="s">
        <v>29</v>
      </c>
      <c r="J3348" s="4">
        <v>1</v>
      </c>
      <c r="K3348" t="str">
        <f>_xlfn.XLOOKUP(D3348, dim_channels!A:A, dim_channels!C:C, "Not Found")</f>
        <v>OTA</v>
      </c>
      <c r="L3348" t="str">
        <f>_xlfn.XLOOKUP(D3348, dim_channels!A:A, dim_channels!B:B, "Not Found")</f>
        <v>Booking.com</v>
      </c>
      <c r="M3348">
        <f t="shared" si="208"/>
        <v>0</v>
      </c>
      <c r="N3348">
        <f t="shared" si="209"/>
        <v>1</v>
      </c>
      <c r="O3348">
        <f t="shared" si="210"/>
        <v>4593.8599999999997</v>
      </c>
      <c r="P3348">
        <f t="shared" si="211"/>
        <v>4593.8599999999997</v>
      </c>
    </row>
    <row r="3349" spans="1:16" x14ac:dyDescent="0.2">
      <c r="A3349" s="3" t="s">
        <v>3785</v>
      </c>
      <c r="B3349" s="3" t="s">
        <v>326</v>
      </c>
      <c r="C3349" s="3" t="s">
        <v>516</v>
      </c>
      <c r="D3349" s="3" t="s">
        <v>206</v>
      </c>
      <c r="E3349" s="3" t="s">
        <v>207</v>
      </c>
      <c r="F3349" s="3">
        <v>11415.4</v>
      </c>
      <c r="G3349" s="3">
        <v>0</v>
      </c>
      <c r="H3349" s="3">
        <v>11415.4</v>
      </c>
      <c r="I3349" s="3" t="s">
        <v>29</v>
      </c>
      <c r="J3349" s="5">
        <v>1</v>
      </c>
      <c r="K3349" t="str">
        <f>_xlfn.XLOOKUP(D3349, dim_channels!A:A, dim_channels!C:C, "Not Found")</f>
        <v>Direct</v>
      </c>
      <c r="L3349" t="str">
        <f>_xlfn.XLOOKUP(D3349, dim_channels!A:A, dim_channels!B:B, "Not Found")</f>
        <v>Walk-in</v>
      </c>
      <c r="M3349">
        <f t="shared" si="208"/>
        <v>0</v>
      </c>
      <c r="N3349">
        <f t="shared" si="209"/>
        <v>1</v>
      </c>
      <c r="O3349">
        <f t="shared" si="210"/>
        <v>11415.4</v>
      </c>
      <c r="P3349">
        <f t="shared" si="211"/>
        <v>11415.4</v>
      </c>
    </row>
    <row r="3350" spans="1:16" x14ac:dyDescent="0.2">
      <c r="A3350" s="2" t="s">
        <v>3786</v>
      </c>
      <c r="B3350" s="2" t="s">
        <v>312</v>
      </c>
      <c r="C3350" s="2" t="s">
        <v>482</v>
      </c>
      <c r="D3350" s="2" t="s">
        <v>27</v>
      </c>
      <c r="E3350" s="2" t="s">
        <v>28</v>
      </c>
      <c r="F3350" s="2">
        <v>2715.59</v>
      </c>
      <c r="G3350" s="2">
        <v>488.81</v>
      </c>
      <c r="H3350" s="2">
        <v>2226.7800000000002</v>
      </c>
      <c r="I3350" s="2" t="s">
        <v>29</v>
      </c>
      <c r="J3350" s="4">
        <v>1.2195142762194739</v>
      </c>
      <c r="K3350" t="str">
        <f>_xlfn.XLOOKUP(D3350, dim_channels!A:A, dim_channels!C:C, "Not Found")</f>
        <v>OTA</v>
      </c>
      <c r="L3350" t="str">
        <f>_xlfn.XLOOKUP(D3350, dim_channels!A:A, dim_channels!B:B, "Not Found")</f>
        <v>Expedia</v>
      </c>
      <c r="M3350">
        <f t="shared" si="208"/>
        <v>0</v>
      </c>
      <c r="N3350">
        <f t="shared" si="209"/>
        <v>1</v>
      </c>
      <c r="O3350">
        <f t="shared" si="210"/>
        <v>2226.7800000000002</v>
      </c>
      <c r="P3350">
        <f t="shared" si="211"/>
        <v>2715.59</v>
      </c>
    </row>
    <row r="3351" spans="1:16" x14ac:dyDescent="0.2">
      <c r="A3351" s="3" t="s">
        <v>3787</v>
      </c>
      <c r="B3351" s="3" t="s">
        <v>451</v>
      </c>
      <c r="C3351" s="3" t="s">
        <v>679</v>
      </c>
      <c r="D3351" s="3" t="s">
        <v>45</v>
      </c>
      <c r="E3351" s="3" t="s">
        <v>46</v>
      </c>
      <c r="F3351" s="3">
        <v>5848.94</v>
      </c>
      <c r="G3351" s="3">
        <v>292.45</v>
      </c>
      <c r="H3351" s="3">
        <v>5556.49</v>
      </c>
      <c r="I3351" s="3" t="s">
        <v>29</v>
      </c>
      <c r="J3351" s="5">
        <v>1.0526321472728291</v>
      </c>
      <c r="K3351" t="str">
        <f>_xlfn.XLOOKUP(D3351, dim_channels!A:A, dim_channels!C:C, "Not Found")</f>
        <v>Corporate</v>
      </c>
      <c r="L3351" t="str">
        <f>_xlfn.XLOOKUP(D3351, dim_channels!A:A, dim_channels!B:B, "Not Found")</f>
        <v>Corporate Direct</v>
      </c>
      <c r="M3351">
        <f t="shared" si="208"/>
        <v>0</v>
      </c>
      <c r="N3351">
        <f t="shared" si="209"/>
        <v>1</v>
      </c>
      <c r="O3351">
        <f t="shared" si="210"/>
        <v>5556.49</v>
      </c>
      <c r="P3351">
        <f t="shared" si="211"/>
        <v>5848.94</v>
      </c>
    </row>
    <row r="3352" spans="1:16" x14ac:dyDescent="0.2">
      <c r="A3352" s="2" t="s">
        <v>3788</v>
      </c>
      <c r="B3352" s="2" t="s">
        <v>653</v>
      </c>
      <c r="C3352" s="2" t="s">
        <v>370</v>
      </c>
      <c r="D3352" s="2" t="s">
        <v>64</v>
      </c>
      <c r="E3352" s="2" t="s">
        <v>115</v>
      </c>
      <c r="F3352" s="2">
        <v>20719.939999999999</v>
      </c>
      <c r="G3352" s="2">
        <v>0</v>
      </c>
      <c r="H3352" s="2">
        <v>20719.939999999999</v>
      </c>
      <c r="I3352" s="2" t="s">
        <v>29</v>
      </c>
      <c r="J3352" s="4">
        <v>1</v>
      </c>
      <c r="K3352" t="str">
        <f>_xlfn.XLOOKUP(D3352, dim_channels!A:A, dim_channels!C:C, "Not Found")</f>
        <v>Direct</v>
      </c>
      <c r="L3352" t="str">
        <f>_xlfn.XLOOKUP(D3352, dim_channels!A:A, dim_channels!B:B, "Not Found")</f>
        <v>Direct Website</v>
      </c>
      <c r="M3352">
        <f t="shared" si="208"/>
        <v>0</v>
      </c>
      <c r="N3352">
        <f t="shared" si="209"/>
        <v>1</v>
      </c>
      <c r="O3352">
        <f t="shared" si="210"/>
        <v>20719.939999999999</v>
      </c>
      <c r="P3352">
        <f t="shared" si="211"/>
        <v>20719.939999999999</v>
      </c>
    </row>
    <row r="3353" spans="1:16" x14ac:dyDescent="0.2">
      <c r="A3353" s="3" t="s">
        <v>3789</v>
      </c>
      <c r="B3353" s="3" t="s">
        <v>789</v>
      </c>
      <c r="C3353" s="3" t="s">
        <v>153</v>
      </c>
      <c r="D3353" s="3" t="s">
        <v>33</v>
      </c>
      <c r="E3353" s="3" t="s">
        <v>28</v>
      </c>
      <c r="F3353" s="3">
        <v>12491.49</v>
      </c>
      <c r="G3353" s="3">
        <v>1873.72</v>
      </c>
      <c r="H3353" s="3">
        <v>10617.77</v>
      </c>
      <c r="I3353" s="3" t="s">
        <v>29</v>
      </c>
      <c r="J3353" s="5">
        <v>1.17647020042815</v>
      </c>
      <c r="K3353" t="str">
        <f>_xlfn.XLOOKUP(D3353, dim_channels!A:A, dim_channels!C:C, "Not Found")</f>
        <v>OTA</v>
      </c>
      <c r="L3353" t="str">
        <f>_xlfn.XLOOKUP(D3353, dim_channels!A:A, dim_channels!B:B, "Not Found")</f>
        <v>Booking.com</v>
      </c>
      <c r="M3353">
        <f t="shared" si="208"/>
        <v>0</v>
      </c>
      <c r="N3353">
        <f t="shared" si="209"/>
        <v>1</v>
      </c>
      <c r="O3353">
        <f t="shared" si="210"/>
        <v>10617.77</v>
      </c>
      <c r="P3353">
        <f t="shared" si="211"/>
        <v>12491.49</v>
      </c>
    </row>
    <row r="3354" spans="1:16" x14ac:dyDescent="0.2">
      <c r="A3354" s="2" t="s">
        <v>3790</v>
      </c>
      <c r="B3354" s="2" t="s">
        <v>84</v>
      </c>
      <c r="C3354" s="2" t="s">
        <v>314</v>
      </c>
      <c r="D3354" s="2" t="s">
        <v>52</v>
      </c>
      <c r="E3354" s="2" t="s">
        <v>34</v>
      </c>
      <c r="F3354" s="2">
        <v>3072.81</v>
      </c>
      <c r="G3354" s="2">
        <v>368.74</v>
      </c>
      <c r="H3354" s="2">
        <v>2704.07</v>
      </c>
      <c r="I3354" s="2" t="s">
        <v>29</v>
      </c>
      <c r="J3354" s="4">
        <v>1.1363648130410819</v>
      </c>
      <c r="K3354" t="str">
        <f>_xlfn.XLOOKUP(D3354, dim_channels!A:A, dim_channels!C:C, "Not Found")</f>
        <v>OTA</v>
      </c>
      <c r="L3354" t="str">
        <f>_xlfn.XLOOKUP(D3354, dim_channels!A:A, dim_channels!B:B, "Not Found")</f>
        <v>Agoda</v>
      </c>
      <c r="M3354">
        <f t="shared" si="208"/>
        <v>0</v>
      </c>
      <c r="N3354">
        <f t="shared" si="209"/>
        <v>1</v>
      </c>
      <c r="O3354">
        <f t="shared" si="210"/>
        <v>2704.07</v>
      </c>
      <c r="P3354">
        <f t="shared" si="211"/>
        <v>3072.81</v>
      </c>
    </row>
    <row r="3355" spans="1:16" x14ac:dyDescent="0.2">
      <c r="A3355" s="3" t="s">
        <v>3791</v>
      </c>
      <c r="B3355" s="3" t="s">
        <v>955</v>
      </c>
      <c r="C3355" s="3" t="s">
        <v>94</v>
      </c>
      <c r="D3355" s="3" t="s">
        <v>27</v>
      </c>
      <c r="E3355" s="3" t="s">
        <v>28</v>
      </c>
      <c r="F3355" s="3">
        <v>6825.47</v>
      </c>
      <c r="G3355" s="3">
        <v>1228.58</v>
      </c>
      <c r="H3355" s="3">
        <v>5596.89</v>
      </c>
      <c r="I3355" s="3" t="s">
        <v>29</v>
      </c>
      <c r="J3355" s="5">
        <v>1.219511192823157</v>
      </c>
      <c r="K3355" t="str">
        <f>_xlfn.XLOOKUP(D3355, dim_channels!A:A, dim_channels!C:C, "Not Found")</f>
        <v>OTA</v>
      </c>
      <c r="L3355" t="str">
        <f>_xlfn.XLOOKUP(D3355, dim_channels!A:A, dim_channels!B:B, "Not Found")</f>
        <v>Expedia</v>
      </c>
      <c r="M3355">
        <f t="shared" si="208"/>
        <v>0</v>
      </c>
      <c r="N3355">
        <f t="shared" si="209"/>
        <v>1</v>
      </c>
      <c r="O3355">
        <f t="shared" si="210"/>
        <v>5596.89</v>
      </c>
      <c r="P3355">
        <f t="shared" si="211"/>
        <v>6825.47</v>
      </c>
    </row>
    <row r="3356" spans="1:16" x14ac:dyDescent="0.2">
      <c r="A3356" s="2" t="s">
        <v>3792</v>
      </c>
      <c r="B3356" s="2" t="s">
        <v>98</v>
      </c>
      <c r="C3356" s="2" t="s">
        <v>2359</v>
      </c>
      <c r="D3356" s="2" t="s">
        <v>27</v>
      </c>
      <c r="E3356" s="2" t="s">
        <v>60</v>
      </c>
      <c r="F3356" s="2">
        <v>12892.55</v>
      </c>
      <c r="G3356" s="2">
        <v>0</v>
      </c>
      <c r="H3356" s="2">
        <v>12892.55</v>
      </c>
      <c r="I3356" s="2" t="s">
        <v>56</v>
      </c>
      <c r="J3356" s="4">
        <v>1</v>
      </c>
      <c r="K3356" t="str">
        <f>_xlfn.XLOOKUP(D3356, dim_channels!A:A, dim_channels!C:C, "Not Found")</f>
        <v>OTA</v>
      </c>
      <c r="L3356" t="str">
        <f>_xlfn.XLOOKUP(D3356, dim_channels!A:A, dim_channels!B:B, "Not Found")</f>
        <v>Expedia</v>
      </c>
      <c r="M3356">
        <f t="shared" si="208"/>
        <v>0</v>
      </c>
      <c r="N3356">
        <f t="shared" si="209"/>
        <v>0</v>
      </c>
      <c r="O3356">
        <f t="shared" si="210"/>
        <v>0</v>
      </c>
      <c r="P3356">
        <f t="shared" si="211"/>
        <v>0</v>
      </c>
    </row>
    <row r="3357" spans="1:16" x14ac:dyDescent="0.2">
      <c r="A3357" s="3" t="s">
        <v>3793</v>
      </c>
      <c r="B3357" s="3" t="s">
        <v>437</v>
      </c>
      <c r="C3357" s="3" t="s">
        <v>239</v>
      </c>
      <c r="D3357" s="3" t="s">
        <v>27</v>
      </c>
      <c r="E3357" s="3" t="s">
        <v>34</v>
      </c>
      <c r="F3357" s="3">
        <v>3750.59</v>
      </c>
      <c r="G3357" s="3">
        <v>675.11</v>
      </c>
      <c r="H3357" s="3">
        <v>3075.48</v>
      </c>
      <c r="I3357" s="3" t="s">
        <v>56</v>
      </c>
      <c r="J3357" s="5">
        <v>1.219513701926203</v>
      </c>
      <c r="K3357" t="str">
        <f>_xlfn.XLOOKUP(D3357, dim_channels!A:A, dim_channels!C:C, "Not Found")</f>
        <v>OTA</v>
      </c>
      <c r="L3357" t="str">
        <f>_xlfn.XLOOKUP(D3357, dim_channels!A:A, dim_channels!B:B, "Not Found")</f>
        <v>Expedia</v>
      </c>
      <c r="M3357">
        <f t="shared" si="208"/>
        <v>0</v>
      </c>
      <c r="N3357">
        <f t="shared" si="209"/>
        <v>0</v>
      </c>
      <c r="O3357">
        <f t="shared" si="210"/>
        <v>0</v>
      </c>
      <c r="P3357">
        <f t="shared" si="211"/>
        <v>0</v>
      </c>
    </row>
    <row r="3358" spans="1:16" x14ac:dyDescent="0.2">
      <c r="A3358" s="2" t="s">
        <v>3794</v>
      </c>
      <c r="B3358" s="2" t="s">
        <v>331</v>
      </c>
      <c r="C3358" s="2" t="s">
        <v>618</v>
      </c>
      <c r="D3358" s="2" t="s">
        <v>114</v>
      </c>
      <c r="E3358" s="2" t="s">
        <v>46</v>
      </c>
      <c r="F3358" s="2">
        <v>13850.93</v>
      </c>
      <c r="G3358" s="2">
        <v>1385.09</v>
      </c>
      <c r="H3358" s="2">
        <v>12465.84</v>
      </c>
      <c r="I3358" s="2" t="s">
        <v>56</v>
      </c>
      <c r="J3358" s="4">
        <v>1.1111108437137009</v>
      </c>
      <c r="K3358" t="str">
        <f>_xlfn.XLOOKUP(D3358, dim_channels!A:A, dim_channels!C:C, "Not Found")</f>
        <v>Offline</v>
      </c>
      <c r="L3358" t="str">
        <f>_xlfn.XLOOKUP(D3358, dim_channels!A:A, dim_channels!B:B, "Not Found")</f>
        <v>Travel Agency</v>
      </c>
      <c r="M3358">
        <f t="shared" si="208"/>
        <v>0</v>
      </c>
      <c r="N3358">
        <f t="shared" si="209"/>
        <v>0</v>
      </c>
      <c r="O3358">
        <f t="shared" si="210"/>
        <v>0</v>
      </c>
      <c r="P3358">
        <f t="shared" si="211"/>
        <v>0</v>
      </c>
    </row>
    <row r="3359" spans="1:16" x14ac:dyDescent="0.2">
      <c r="A3359" s="3" t="s">
        <v>3795</v>
      </c>
      <c r="B3359" s="3" t="s">
        <v>787</v>
      </c>
      <c r="C3359" s="3" t="s">
        <v>443</v>
      </c>
      <c r="D3359" s="3" t="s">
        <v>64</v>
      </c>
      <c r="E3359" s="3" t="s">
        <v>28</v>
      </c>
      <c r="F3359" s="3">
        <v>15682.45</v>
      </c>
      <c r="G3359" s="3">
        <v>0</v>
      </c>
      <c r="H3359" s="3">
        <v>15682.45</v>
      </c>
      <c r="I3359" s="3" t="s">
        <v>29</v>
      </c>
      <c r="J3359" s="5">
        <v>1</v>
      </c>
      <c r="K3359" t="str">
        <f>_xlfn.XLOOKUP(D3359, dim_channels!A:A, dim_channels!C:C, "Not Found")</f>
        <v>Direct</v>
      </c>
      <c r="L3359" t="str">
        <f>_xlfn.XLOOKUP(D3359, dim_channels!A:A, dim_channels!B:B, "Not Found")</f>
        <v>Direct Website</v>
      </c>
      <c r="M3359">
        <f t="shared" si="208"/>
        <v>0</v>
      </c>
      <c r="N3359">
        <f t="shared" si="209"/>
        <v>1</v>
      </c>
      <c r="O3359">
        <f t="shared" si="210"/>
        <v>15682.45</v>
      </c>
      <c r="P3359">
        <f t="shared" si="211"/>
        <v>15682.45</v>
      </c>
    </row>
    <row r="3360" spans="1:16" x14ac:dyDescent="0.2">
      <c r="A3360" s="2" t="s">
        <v>3796</v>
      </c>
      <c r="B3360" s="2" t="s">
        <v>515</v>
      </c>
      <c r="C3360" s="2" t="s">
        <v>822</v>
      </c>
      <c r="D3360" s="2" t="s">
        <v>27</v>
      </c>
      <c r="E3360" s="2" t="s">
        <v>28</v>
      </c>
      <c r="F3360" s="2">
        <v>4413.8999999999996</v>
      </c>
      <c r="G3360" s="2">
        <v>794.5</v>
      </c>
      <c r="H3360" s="2">
        <v>3619.4</v>
      </c>
      <c r="I3360" s="2" t="s">
        <v>56</v>
      </c>
      <c r="J3360" s="4">
        <v>1.219511521246615</v>
      </c>
      <c r="K3360" t="str">
        <f>_xlfn.XLOOKUP(D3360, dim_channels!A:A, dim_channels!C:C, "Not Found")</f>
        <v>OTA</v>
      </c>
      <c r="L3360" t="str">
        <f>_xlfn.XLOOKUP(D3360, dim_channels!A:A, dim_channels!B:B, "Not Found")</f>
        <v>Expedia</v>
      </c>
      <c r="M3360">
        <f t="shared" si="208"/>
        <v>0</v>
      </c>
      <c r="N3360">
        <f t="shared" si="209"/>
        <v>0</v>
      </c>
      <c r="O3360">
        <f t="shared" si="210"/>
        <v>0</v>
      </c>
      <c r="P3360">
        <f t="shared" si="211"/>
        <v>0</v>
      </c>
    </row>
    <row r="3361" spans="1:16" x14ac:dyDescent="0.2">
      <c r="A3361" s="3" t="s">
        <v>3797</v>
      </c>
      <c r="B3361" s="3" t="s">
        <v>271</v>
      </c>
      <c r="C3361" s="3" t="s">
        <v>384</v>
      </c>
      <c r="D3361" s="3" t="s">
        <v>114</v>
      </c>
      <c r="E3361" s="3" t="s">
        <v>46</v>
      </c>
      <c r="F3361" s="3">
        <v>2823.24</v>
      </c>
      <c r="G3361" s="3">
        <v>282.32</v>
      </c>
      <c r="H3361" s="3">
        <v>2540.92</v>
      </c>
      <c r="I3361" s="3" t="s">
        <v>56</v>
      </c>
      <c r="J3361" s="5">
        <v>1.1111093619633829</v>
      </c>
      <c r="K3361" t="str">
        <f>_xlfn.XLOOKUP(D3361, dim_channels!A:A, dim_channels!C:C, "Not Found")</f>
        <v>Offline</v>
      </c>
      <c r="L3361" t="str">
        <f>_xlfn.XLOOKUP(D3361, dim_channels!A:A, dim_channels!B:B, "Not Found")</f>
        <v>Travel Agency</v>
      </c>
      <c r="M3361">
        <f t="shared" si="208"/>
        <v>0</v>
      </c>
      <c r="N3361">
        <f t="shared" si="209"/>
        <v>0</v>
      </c>
      <c r="O3361">
        <f t="shared" si="210"/>
        <v>0</v>
      </c>
      <c r="P3361">
        <f t="shared" si="211"/>
        <v>0</v>
      </c>
    </row>
    <row r="3362" spans="1:16" x14ac:dyDescent="0.2">
      <c r="A3362" s="2" t="s">
        <v>3798</v>
      </c>
      <c r="B3362" s="2" t="s">
        <v>1072</v>
      </c>
      <c r="C3362" s="2" t="s">
        <v>66</v>
      </c>
      <c r="D3362" s="2" t="s">
        <v>33</v>
      </c>
      <c r="E3362" s="2" t="s">
        <v>60</v>
      </c>
      <c r="F3362" s="2">
        <v>7302.6</v>
      </c>
      <c r="G3362" s="2">
        <v>0</v>
      </c>
      <c r="H3362" s="2">
        <v>7302.6</v>
      </c>
      <c r="I3362" s="2" t="s">
        <v>41</v>
      </c>
      <c r="J3362" s="4">
        <v>1</v>
      </c>
      <c r="K3362" t="str">
        <f>_xlfn.XLOOKUP(D3362, dim_channels!A:A, dim_channels!C:C, "Not Found")</f>
        <v>OTA</v>
      </c>
      <c r="L3362" t="str">
        <f>_xlfn.XLOOKUP(D3362, dim_channels!A:A, dim_channels!B:B, "Not Found")</f>
        <v>Booking.com</v>
      </c>
      <c r="M3362">
        <f t="shared" si="208"/>
        <v>1</v>
      </c>
      <c r="N3362">
        <f t="shared" si="209"/>
        <v>0</v>
      </c>
      <c r="O3362">
        <f t="shared" si="210"/>
        <v>0</v>
      </c>
      <c r="P3362">
        <f t="shared" si="211"/>
        <v>0</v>
      </c>
    </row>
    <row r="3363" spans="1:16" x14ac:dyDescent="0.2">
      <c r="A3363" s="3" t="s">
        <v>3799</v>
      </c>
      <c r="B3363" s="3" t="s">
        <v>62</v>
      </c>
      <c r="C3363" s="3" t="s">
        <v>749</v>
      </c>
      <c r="D3363" s="3" t="s">
        <v>52</v>
      </c>
      <c r="E3363" s="3" t="s">
        <v>60</v>
      </c>
      <c r="F3363" s="3">
        <v>13875.9</v>
      </c>
      <c r="G3363" s="3">
        <v>0</v>
      </c>
      <c r="H3363" s="3">
        <v>13875.9</v>
      </c>
      <c r="I3363" s="3" t="s">
        <v>29</v>
      </c>
      <c r="J3363" s="5">
        <v>1</v>
      </c>
      <c r="K3363" t="str">
        <f>_xlfn.XLOOKUP(D3363, dim_channels!A:A, dim_channels!C:C, "Not Found")</f>
        <v>OTA</v>
      </c>
      <c r="L3363" t="str">
        <f>_xlfn.XLOOKUP(D3363, dim_channels!A:A, dim_channels!B:B, "Not Found")</f>
        <v>Agoda</v>
      </c>
      <c r="M3363">
        <f t="shared" si="208"/>
        <v>0</v>
      </c>
      <c r="N3363">
        <f t="shared" si="209"/>
        <v>1</v>
      </c>
      <c r="O3363">
        <f t="shared" si="210"/>
        <v>13875.9</v>
      </c>
      <c r="P3363">
        <f t="shared" si="211"/>
        <v>13875.9</v>
      </c>
    </row>
    <row r="3364" spans="1:16" x14ac:dyDescent="0.2">
      <c r="A3364" s="2" t="s">
        <v>3800</v>
      </c>
      <c r="B3364" s="2" t="s">
        <v>346</v>
      </c>
      <c r="C3364" s="2" t="s">
        <v>495</v>
      </c>
      <c r="D3364" s="2" t="s">
        <v>27</v>
      </c>
      <c r="E3364" s="2" t="s">
        <v>28</v>
      </c>
      <c r="F3364" s="2">
        <v>8615.59</v>
      </c>
      <c r="G3364" s="2">
        <v>1550.81</v>
      </c>
      <c r="H3364" s="2">
        <v>7064.78</v>
      </c>
      <c r="I3364" s="2" t="s">
        <v>41</v>
      </c>
      <c r="J3364" s="4">
        <v>1.2195128510725031</v>
      </c>
      <c r="K3364" t="str">
        <f>_xlfn.XLOOKUP(D3364, dim_channels!A:A, dim_channels!C:C, "Not Found")</f>
        <v>OTA</v>
      </c>
      <c r="L3364" t="str">
        <f>_xlfn.XLOOKUP(D3364, dim_channels!A:A, dim_channels!B:B, "Not Found")</f>
        <v>Expedia</v>
      </c>
      <c r="M3364">
        <f t="shared" si="208"/>
        <v>1</v>
      </c>
      <c r="N3364">
        <f t="shared" si="209"/>
        <v>0</v>
      </c>
      <c r="O3364">
        <f t="shared" si="210"/>
        <v>0</v>
      </c>
      <c r="P3364">
        <f t="shared" si="211"/>
        <v>0</v>
      </c>
    </row>
    <row r="3365" spans="1:16" x14ac:dyDescent="0.2">
      <c r="A3365" s="3" t="s">
        <v>3801</v>
      </c>
      <c r="B3365" s="3" t="s">
        <v>310</v>
      </c>
      <c r="C3365" s="3" t="s">
        <v>189</v>
      </c>
      <c r="D3365" s="3" t="s">
        <v>114</v>
      </c>
      <c r="E3365" s="3" t="s">
        <v>115</v>
      </c>
      <c r="F3365" s="3">
        <v>10420.379999999999</v>
      </c>
      <c r="G3365" s="3">
        <v>1042.04</v>
      </c>
      <c r="H3365" s="3">
        <v>9378.34</v>
      </c>
      <c r="I3365" s="3" t="s">
        <v>29</v>
      </c>
      <c r="J3365" s="5">
        <v>1.11111134806373</v>
      </c>
      <c r="K3365" t="str">
        <f>_xlfn.XLOOKUP(D3365, dim_channels!A:A, dim_channels!C:C, "Not Found")</f>
        <v>Offline</v>
      </c>
      <c r="L3365" t="str">
        <f>_xlfn.XLOOKUP(D3365, dim_channels!A:A, dim_channels!B:B, "Not Found")</f>
        <v>Travel Agency</v>
      </c>
      <c r="M3365">
        <f t="shared" si="208"/>
        <v>0</v>
      </c>
      <c r="N3365">
        <f t="shared" si="209"/>
        <v>1</v>
      </c>
      <c r="O3365">
        <f t="shared" si="210"/>
        <v>9378.34</v>
      </c>
      <c r="P3365">
        <f t="shared" si="211"/>
        <v>10420.379999999999</v>
      </c>
    </row>
    <row r="3366" spans="1:16" x14ac:dyDescent="0.2">
      <c r="A3366" s="2" t="s">
        <v>3802</v>
      </c>
      <c r="B3366" s="2" t="s">
        <v>574</v>
      </c>
      <c r="C3366" s="2" t="s">
        <v>566</v>
      </c>
      <c r="D3366" s="2" t="s">
        <v>52</v>
      </c>
      <c r="E3366" s="2" t="s">
        <v>34</v>
      </c>
      <c r="F3366" s="2">
        <v>8545.4599999999991</v>
      </c>
      <c r="G3366" s="2">
        <v>1025.46</v>
      </c>
      <c r="H3366" s="2">
        <v>7520</v>
      </c>
      <c r="I3366" s="2" t="s">
        <v>41</v>
      </c>
      <c r="J3366" s="4">
        <v>1.136364361702128</v>
      </c>
      <c r="K3366" t="str">
        <f>_xlfn.XLOOKUP(D3366, dim_channels!A:A, dim_channels!C:C, "Not Found")</f>
        <v>OTA</v>
      </c>
      <c r="L3366" t="str">
        <f>_xlfn.XLOOKUP(D3366, dim_channels!A:A, dim_channels!B:B, "Not Found")</f>
        <v>Agoda</v>
      </c>
      <c r="M3366">
        <f t="shared" si="208"/>
        <v>1</v>
      </c>
      <c r="N3366">
        <f t="shared" si="209"/>
        <v>0</v>
      </c>
      <c r="O3366">
        <f t="shared" si="210"/>
        <v>0</v>
      </c>
      <c r="P3366">
        <f t="shared" si="211"/>
        <v>0</v>
      </c>
    </row>
    <row r="3367" spans="1:16" x14ac:dyDescent="0.2">
      <c r="A3367" s="3" t="s">
        <v>3803</v>
      </c>
      <c r="B3367" s="3" t="s">
        <v>393</v>
      </c>
      <c r="C3367" s="3" t="s">
        <v>230</v>
      </c>
      <c r="D3367" s="3" t="s">
        <v>114</v>
      </c>
      <c r="E3367" s="3" t="s">
        <v>46</v>
      </c>
      <c r="F3367" s="3">
        <v>6958.13</v>
      </c>
      <c r="G3367" s="3">
        <v>695.81</v>
      </c>
      <c r="H3367" s="3">
        <v>6262.32</v>
      </c>
      <c r="I3367" s="3" t="s">
        <v>29</v>
      </c>
      <c r="J3367" s="5">
        <v>1.1111105788270159</v>
      </c>
      <c r="K3367" t="str">
        <f>_xlfn.XLOOKUP(D3367, dim_channels!A:A, dim_channels!C:C, "Not Found")</f>
        <v>Offline</v>
      </c>
      <c r="L3367" t="str">
        <f>_xlfn.XLOOKUP(D3367, dim_channels!A:A, dim_channels!B:B, "Not Found")</f>
        <v>Travel Agency</v>
      </c>
      <c r="M3367">
        <f t="shared" si="208"/>
        <v>0</v>
      </c>
      <c r="N3367">
        <f t="shared" si="209"/>
        <v>1</v>
      </c>
      <c r="O3367">
        <f t="shared" si="210"/>
        <v>6262.32</v>
      </c>
      <c r="P3367">
        <f t="shared" si="211"/>
        <v>6958.13</v>
      </c>
    </row>
    <row r="3368" spans="1:16" x14ac:dyDescent="0.2">
      <c r="A3368" s="2" t="s">
        <v>3804</v>
      </c>
      <c r="B3368" s="2" t="s">
        <v>441</v>
      </c>
      <c r="C3368" s="2" t="s">
        <v>97</v>
      </c>
      <c r="D3368" s="2" t="s">
        <v>27</v>
      </c>
      <c r="E3368" s="2" t="s">
        <v>34</v>
      </c>
      <c r="F3368" s="2">
        <v>4237.09</v>
      </c>
      <c r="G3368" s="2">
        <v>762.68</v>
      </c>
      <c r="H3368" s="2">
        <v>3474.41</v>
      </c>
      <c r="I3368" s="2" t="s">
        <v>41</v>
      </c>
      <c r="J3368" s="4">
        <v>1.2195135289157011</v>
      </c>
      <c r="K3368" t="str">
        <f>_xlfn.XLOOKUP(D3368, dim_channels!A:A, dim_channels!C:C, "Not Found")</f>
        <v>OTA</v>
      </c>
      <c r="L3368" t="str">
        <f>_xlfn.XLOOKUP(D3368, dim_channels!A:A, dim_channels!B:B, "Not Found")</f>
        <v>Expedia</v>
      </c>
      <c r="M3368">
        <f t="shared" si="208"/>
        <v>1</v>
      </c>
      <c r="N3368">
        <f t="shared" si="209"/>
        <v>0</v>
      </c>
      <c r="O3368">
        <f t="shared" si="210"/>
        <v>0</v>
      </c>
      <c r="P3368">
        <f t="shared" si="211"/>
        <v>0</v>
      </c>
    </row>
    <row r="3369" spans="1:16" x14ac:dyDescent="0.2">
      <c r="A3369" s="3" t="s">
        <v>3805</v>
      </c>
      <c r="B3369" s="3" t="s">
        <v>423</v>
      </c>
      <c r="C3369" s="3" t="s">
        <v>813</v>
      </c>
      <c r="D3369" s="3" t="s">
        <v>64</v>
      </c>
      <c r="E3369" s="3" t="s">
        <v>115</v>
      </c>
      <c r="F3369" s="3">
        <v>14201.93</v>
      </c>
      <c r="G3369" s="3">
        <v>0</v>
      </c>
      <c r="H3369" s="3">
        <v>14201.93</v>
      </c>
      <c r="I3369" s="3" t="s">
        <v>56</v>
      </c>
      <c r="J3369" s="5">
        <v>1</v>
      </c>
      <c r="K3369" t="str">
        <f>_xlfn.XLOOKUP(D3369, dim_channels!A:A, dim_channels!C:C, "Not Found")</f>
        <v>Direct</v>
      </c>
      <c r="L3369" t="str">
        <f>_xlfn.XLOOKUP(D3369, dim_channels!A:A, dim_channels!B:B, "Not Found")</f>
        <v>Direct Website</v>
      </c>
      <c r="M3369">
        <f t="shared" si="208"/>
        <v>0</v>
      </c>
      <c r="N3369">
        <f t="shared" si="209"/>
        <v>0</v>
      </c>
      <c r="O3369">
        <f t="shared" si="210"/>
        <v>0</v>
      </c>
      <c r="P3369">
        <f t="shared" si="211"/>
        <v>0</v>
      </c>
    </row>
    <row r="3370" spans="1:16" x14ac:dyDescent="0.2">
      <c r="A3370" s="2" t="s">
        <v>3806</v>
      </c>
      <c r="B3370" s="2" t="s">
        <v>85</v>
      </c>
      <c r="C3370" s="2" t="s">
        <v>826</v>
      </c>
      <c r="D3370" s="2" t="s">
        <v>45</v>
      </c>
      <c r="E3370" s="2" t="s">
        <v>46</v>
      </c>
      <c r="F3370" s="2">
        <v>5178.1899999999996</v>
      </c>
      <c r="G3370" s="2">
        <v>258.91000000000003</v>
      </c>
      <c r="H3370" s="2">
        <v>4919.28</v>
      </c>
      <c r="I3370" s="2" t="s">
        <v>29</v>
      </c>
      <c r="J3370" s="4">
        <v>1.05263168593778</v>
      </c>
      <c r="K3370" t="str">
        <f>_xlfn.XLOOKUP(D3370, dim_channels!A:A, dim_channels!C:C, "Not Found")</f>
        <v>Corporate</v>
      </c>
      <c r="L3370" t="str">
        <f>_xlfn.XLOOKUP(D3370, dim_channels!A:A, dim_channels!B:B, "Not Found")</f>
        <v>Corporate Direct</v>
      </c>
      <c r="M3370">
        <f t="shared" si="208"/>
        <v>0</v>
      </c>
      <c r="N3370">
        <f t="shared" si="209"/>
        <v>1</v>
      </c>
      <c r="O3370">
        <f t="shared" si="210"/>
        <v>4919.28</v>
      </c>
      <c r="P3370">
        <f t="shared" si="211"/>
        <v>5178.1899999999996</v>
      </c>
    </row>
    <row r="3371" spans="1:16" x14ac:dyDescent="0.2">
      <c r="A3371" s="3" t="s">
        <v>3807</v>
      </c>
      <c r="B3371" s="3" t="s">
        <v>162</v>
      </c>
      <c r="C3371" s="3" t="s">
        <v>605</v>
      </c>
      <c r="D3371" s="3" t="s">
        <v>114</v>
      </c>
      <c r="E3371" s="3" t="s">
        <v>46</v>
      </c>
      <c r="F3371" s="3">
        <v>13016.41</v>
      </c>
      <c r="G3371" s="3">
        <v>1301.6400000000001</v>
      </c>
      <c r="H3371" s="3">
        <v>11714.77</v>
      </c>
      <c r="I3371" s="3" t="s">
        <v>41</v>
      </c>
      <c r="J3371" s="5">
        <v>1.111111016264084</v>
      </c>
      <c r="K3371" t="str">
        <f>_xlfn.XLOOKUP(D3371, dim_channels!A:A, dim_channels!C:C, "Not Found")</f>
        <v>Offline</v>
      </c>
      <c r="L3371" t="str">
        <f>_xlfn.XLOOKUP(D3371, dim_channels!A:A, dim_channels!B:B, "Not Found")</f>
        <v>Travel Agency</v>
      </c>
      <c r="M3371">
        <f t="shared" si="208"/>
        <v>1</v>
      </c>
      <c r="N3371">
        <f t="shared" si="209"/>
        <v>0</v>
      </c>
      <c r="O3371">
        <f t="shared" si="210"/>
        <v>0</v>
      </c>
      <c r="P3371">
        <f t="shared" si="211"/>
        <v>0</v>
      </c>
    </row>
    <row r="3372" spans="1:16" x14ac:dyDescent="0.2">
      <c r="A3372" s="2" t="s">
        <v>3808</v>
      </c>
      <c r="B3372" s="2" t="s">
        <v>626</v>
      </c>
      <c r="C3372" s="2" t="s">
        <v>1278</v>
      </c>
      <c r="D3372" s="2" t="s">
        <v>27</v>
      </c>
      <c r="E3372" s="2" t="s">
        <v>28</v>
      </c>
      <c r="F3372" s="2">
        <v>7785.95</v>
      </c>
      <c r="G3372" s="2">
        <v>1401.47</v>
      </c>
      <c r="H3372" s="2">
        <v>6384.48</v>
      </c>
      <c r="I3372" s="2" t="s">
        <v>29</v>
      </c>
      <c r="J3372" s="4">
        <v>1.219512004109967</v>
      </c>
      <c r="K3372" t="str">
        <f>_xlfn.XLOOKUP(D3372, dim_channels!A:A, dim_channels!C:C, "Not Found")</f>
        <v>OTA</v>
      </c>
      <c r="L3372" t="str">
        <f>_xlfn.XLOOKUP(D3372, dim_channels!A:A, dim_channels!B:B, "Not Found")</f>
        <v>Expedia</v>
      </c>
      <c r="M3372">
        <f t="shared" si="208"/>
        <v>0</v>
      </c>
      <c r="N3372">
        <f t="shared" si="209"/>
        <v>1</v>
      </c>
      <c r="O3372">
        <f t="shared" si="210"/>
        <v>6384.48</v>
      </c>
      <c r="P3372">
        <f t="shared" si="211"/>
        <v>7785.95</v>
      </c>
    </row>
    <row r="3373" spans="1:16" x14ac:dyDescent="0.2">
      <c r="A3373" s="3" t="s">
        <v>3809</v>
      </c>
      <c r="B3373" s="3" t="s">
        <v>410</v>
      </c>
      <c r="C3373" s="3" t="s">
        <v>410</v>
      </c>
      <c r="D3373" s="3" t="s">
        <v>64</v>
      </c>
      <c r="E3373" s="3" t="s">
        <v>28</v>
      </c>
      <c r="F3373" s="3">
        <v>6478.75</v>
      </c>
      <c r="G3373" s="3">
        <v>0</v>
      </c>
      <c r="H3373" s="3">
        <v>6478.75</v>
      </c>
      <c r="I3373" s="3" t="s">
        <v>29</v>
      </c>
      <c r="J3373" s="5">
        <v>1</v>
      </c>
      <c r="K3373" t="str">
        <f>_xlfn.XLOOKUP(D3373, dim_channels!A:A, dim_channels!C:C, "Not Found")</f>
        <v>Direct</v>
      </c>
      <c r="L3373" t="str">
        <f>_xlfn.XLOOKUP(D3373, dim_channels!A:A, dim_channels!B:B, "Not Found")</f>
        <v>Direct Website</v>
      </c>
      <c r="M3373">
        <f t="shared" si="208"/>
        <v>0</v>
      </c>
      <c r="N3373">
        <f t="shared" si="209"/>
        <v>1</v>
      </c>
      <c r="O3373">
        <f t="shared" si="210"/>
        <v>6478.75</v>
      </c>
      <c r="P3373">
        <f t="shared" si="211"/>
        <v>6478.75</v>
      </c>
    </row>
    <row r="3374" spans="1:16" x14ac:dyDescent="0.2">
      <c r="A3374" s="2" t="s">
        <v>3810</v>
      </c>
      <c r="B3374" s="2" t="s">
        <v>171</v>
      </c>
      <c r="C3374" s="2" t="s">
        <v>291</v>
      </c>
      <c r="D3374" s="2" t="s">
        <v>33</v>
      </c>
      <c r="E3374" s="2" t="s">
        <v>60</v>
      </c>
      <c r="F3374" s="2">
        <v>20876.689999999999</v>
      </c>
      <c r="G3374" s="2">
        <v>0</v>
      </c>
      <c r="H3374" s="2">
        <v>20876.689999999999</v>
      </c>
      <c r="I3374" s="2" t="s">
        <v>41</v>
      </c>
      <c r="J3374" s="4">
        <v>1</v>
      </c>
      <c r="K3374" t="str">
        <f>_xlfn.XLOOKUP(D3374, dim_channels!A:A, dim_channels!C:C, "Not Found")</f>
        <v>OTA</v>
      </c>
      <c r="L3374" t="str">
        <f>_xlfn.XLOOKUP(D3374, dim_channels!A:A, dim_channels!B:B, "Not Found")</f>
        <v>Booking.com</v>
      </c>
      <c r="M3374">
        <f t="shared" si="208"/>
        <v>1</v>
      </c>
      <c r="N3374">
        <f t="shared" si="209"/>
        <v>0</v>
      </c>
      <c r="O3374">
        <f t="shared" si="210"/>
        <v>0</v>
      </c>
      <c r="P3374">
        <f t="shared" si="211"/>
        <v>0</v>
      </c>
    </row>
    <row r="3375" spans="1:16" x14ac:dyDescent="0.2">
      <c r="A3375" s="3" t="s">
        <v>3811</v>
      </c>
      <c r="B3375" s="3" t="s">
        <v>317</v>
      </c>
      <c r="C3375" s="3" t="s">
        <v>485</v>
      </c>
      <c r="D3375" s="3" t="s">
        <v>64</v>
      </c>
      <c r="E3375" s="3" t="s">
        <v>34</v>
      </c>
      <c r="F3375" s="3">
        <v>6651.27</v>
      </c>
      <c r="G3375" s="3">
        <v>0</v>
      </c>
      <c r="H3375" s="3">
        <v>6651.27</v>
      </c>
      <c r="I3375" s="3" t="s">
        <v>41</v>
      </c>
      <c r="J3375" s="5">
        <v>1</v>
      </c>
      <c r="K3375" t="str">
        <f>_xlfn.XLOOKUP(D3375, dim_channels!A:A, dim_channels!C:C, "Not Found")</f>
        <v>Direct</v>
      </c>
      <c r="L3375" t="str">
        <f>_xlfn.XLOOKUP(D3375, dim_channels!A:A, dim_channels!B:B, "Not Found")</f>
        <v>Direct Website</v>
      </c>
      <c r="M3375">
        <f t="shared" si="208"/>
        <v>1</v>
      </c>
      <c r="N3375">
        <f t="shared" si="209"/>
        <v>0</v>
      </c>
      <c r="O3375">
        <f t="shared" si="210"/>
        <v>0</v>
      </c>
      <c r="P3375">
        <f t="shared" si="211"/>
        <v>0</v>
      </c>
    </row>
    <row r="3376" spans="1:16" x14ac:dyDescent="0.2">
      <c r="A3376" s="2" t="s">
        <v>3812</v>
      </c>
      <c r="B3376" s="2" t="s">
        <v>26</v>
      </c>
      <c r="C3376" s="2" t="s">
        <v>452</v>
      </c>
      <c r="D3376" s="2" t="s">
        <v>52</v>
      </c>
      <c r="E3376" s="2" t="s">
        <v>34</v>
      </c>
      <c r="F3376" s="2">
        <v>8277.86</v>
      </c>
      <c r="G3376" s="2">
        <v>993.34</v>
      </c>
      <c r="H3376" s="2">
        <v>7284.52</v>
      </c>
      <c r="I3376" s="2" t="s">
        <v>41</v>
      </c>
      <c r="J3376" s="4">
        <v>1.136363137173074</v>
      </c>
      <c r="K3376" t="str">
        <f>_xlfn.XLOOKUP(D3376, dim_channels!A:A, dim_channels!C:C, "Not Found")</f>
        <v>OTA</v>
      </c>
      <c r="L3376" t="str">
        <f>_xlfn.XLOOKUP(D3376, dim_channels!A:A, dim_channels!B:B, "Not Found")</f>
        <v>Agoda</v>
      </c>
      <c r="M3376">
        <f t="shared" si="208"/>
        <v>1</v>
      </c>
      <c r="N3376">
        <f t="shared" si="209"/>
        <v>0</v>
      </c>
      <c r="O3376">
        <f t="shared" si="210"/>
        <v>0</v>
      </c>
      <c r="P3376">
        <f t="shared" si="211"/>
        <v>0</v>
      </c>
    </row>
    <row r="3377" spans="1:16" x14ac:dyDescent="0.2">
      <c r="A3377" s="3" t="s">
        <v>3813</v>
      </c>
      <c r="B3377" s="3" t="s">
        <v>433</v>
      </c>
      <c r="C3377" s="3" t="s">
        <v>509</v>
      </c>
      <c r="D3377" s="3" t="s">
        <v>52</v>
      </c>
      <c r="E3377" s="3" t="s">
        <v>60</v>
      </c>
      <c r="F3377" s="3">
        <v>18640.599999999999</v>
      </c>
      <c r="G3377" s="3">
        <v>0</v>
      </c>
      <c r="H3377" s="3">
        <v>18640.599999999999</v>
      </c>
      <c r="I3377" s="3" t="s">
        <v>29</v>
      </c>
      <c r="J3377" s="5">
        <v>1</v>
      </c>
      <c r="K3377" t="str">
        <f>_xlfn.XLOOKUP(D3377, dim_channels!A:A, dim_channels!C:C, "Not Found")</f>
        <v>OTA</v>
      </c>
      <c r="L3377" t="str">
        <f>_xlfn.XLOOKUP(D3377, dim_channels!A:A, dim_channels!B:B, "Not Found")</f>
        <v>Agoda</v>
      </c>
      <c r="M3377">
        <f t="shared" si="208"/>
        <v>0</v>
      </c>
      <c r="N3377">
        <f t="shared" si="209"/>
        <v>1</v>
      </c>
      <c r="O3377">
        <f t="shared" si="210"/>
        <v>18640.599999999999</v>
      </c>
      <c r="P3377">
        <f t="shared" si="211"/>
        <v>18640.599999999999</v>
      </c>
    </row>
    <row r="3378" spans="1:16" x14ac:dyDescent="0.2">
      <c r="A3378" s="2" t="s">
        <v>3814</v>
      </c>
      <c r="B3378" s="2" t="s">
        <v>543</v>
      </c>
      <c r="C3378" s="2" t="s">
        <v>126</v>
      </c>
      <c r="D3378" s="2" t="s">
        <v>206</v>
      </c>
      <c r="E3378" s="2" t="s">
        <v>207</v>
      </c>
      <c r="F3378" s="2">
        <v>3485.48</v>
      </c>
      <c r="G3378" s="2">
        <v>0</v>
      </c>
      <c r="H3378" s="2">
        <v>3485.48</v>
      </c>
      <c r="I3378" s="2" t="s">
        <v>29</v>
      </c>
      <c r="J3378" s="4">
        <v>1</v>
      </c>
      <c r="K3378" t="str">
        <f>_xlfn.XLOOKUP(D3378, dim_channels!A:A, dim_channels!C:C, "Not Found")</f>
        <v>Direct</v>
      </c>
      <c r="L3378" t="str">
        <f>_xlfn.XLOOKUP(D3378, dim_channels!A:A, dim_channels!B:B, "Not Found")</f>
        <v>Walk-in</v>
      </c>
      <c r="M3378">
        <f t="shared" si="208"/>
        <v>0</v>
      </c>
      <c r="N3378">
        <f t="shared" si="209"/>
        <v>1</v>
      </c>
      <c r="O3378">
        <f t="shared" si="210"/>
        <v>3485.48</v>
      </c>
      <c r="P3378">
        <f t="shared" si="211"/>
        <v>3485.48</v>
      </c>
    </row>
    <row r="3379" spans="1:16" x14ac:dyDescent="0.2">
      <c r="A3379" s="3" t="s">
        <v>3815</v>
      </c>
      <c r="B3379" s="3" t="s">
        <v>452</v>
      </c>
      <c r="C3379" s="3" t="s">
        <v>452</v>
      </c>
      <c r="D3379" s="3" t="s">
        <v>52</v>
      </c>
      <c r="E3379" s="3" t="s">
        <v>34</v>
      </c>
      <c r="F3379" s="3">
        <v>8647.75</v>
      </c>
      <c r="G3379" s="3">
        <v>1037.73</v>
      </c>
      <c r="H3379" s="3">
        <v>7610.02</v>
      </c>
      <c r="I3379" s="3" t="s">
        <v>56</v>
      </c>
      <c r="J3379" s="5">
        <v>1.136363636363636</v>
      </c>
      <c r="K3379" t="str">
        <f>_xlfn.XLOOKUP(D3379, dim_channels!A:A, dim_channels!C:C, "Not Found")</f>
        <v>OTA</v>
      </c>
      <c r="L3379" t="str">
        <f>_xlfn.XLOOKUP(D3379, dim_channels!A:A, dim_channels!B:B, "Not Found")</f>
        <v>Agoda</v>
      </c>
      <c r="M3379">
        <f t="shared" si="208"/>
        <v>0</v>
      </c>
      <c r="N3379">
        <f t="shared" si="209"/>
        <v>0</v>
      </c>
      <c r="O3379">
        <f t="shared" si="210"/>
        <v>0</v>
      </c>
      <c r="P3379">
        <f t="shared" si="211"/>
        <v>0</v>
      </c>
    </row>
    <row r="3380" spans="1:16" x14ac:dyDescent="0.2">
      <c r="A3380" s="2" t="s">
        <v>3816</v>
      </c>
      <c r="B3380" s="2" t="s">
        <v>190</v>
      </c>
      <c r="C3380" s="2" t="s">
        <v>509</v>
      </c>
      <c r="D3380" s="2" t="s">
        <v>33</v>
      </c>
      <c r="E3380" s="2" t="s">
        <v>60</v>
      </c>
      <c r="F3380" s="2">
        <v>6669.84</v>
      </c>
      <c r="G3380" s="2">
        <v>0</v>
      </c>
      <c r="H3380" s="2">
        <v>6669.84</v>
      </c>
      <c r="I3380" s="2" t="s">
        <v>29</v>
      </c>
      <c r="J3380" s="4">
        <v>1</v>
      </c>
      <c r="K3380" t="str">
        <f>_xlfn.XLOOKUP(D3380, dim_channels!A:A, dim_channels!C:C, "Not Found")</f>
        <v>OTA</v>
      </c>
      <c r="L3380" t="str">
        <f>_xlfn.XLOOKUP(D3380, dim_channels!A:A, dim_channels!B:B, "Not Found")</f>
        <v>Booking.com</v>
      </c>
      <c r="M3380">
        <f t="shared" si="208"/>
        <v>0</v>
      </c>
      <c r="N3380">
        <f t="shared" si="209"/>
        <v>1</v>
      </c>
      <c r="O3380">
        <f t="shared" si="210"/>
        <v>6669.84</v>
      </c>
      <c r="P3380">
        <f t="shared" si="211"/>
        <v>6669.84</v>
      </c>
    </row>
    <row r="3381" spans="1:16" x14ac:dyDescent="0.2">
      <c r="A3381" s="3" t="s">
        <v>3817</v>
      </c>
      <c r="B3381" s="3" t="s">
        <v>368</v>
      </c>
      <c r="C3381" s="3" t="s">
        <v>167</v>
      </c>
      <c r="D3381" s="3" t="s">
        <v>45</v>
      </c>
      <c r="E3381" s="3" t="s">
        <v>89</v>
      </c>
      <c r="F3381" s="3">
        <v>12547.86</v>
      </c>
      <c r="G3381" s="3">
        <v>0</v>
      </c>
      <c r="H3381" s="3">
        <v>12547.86</v>
      </c>
      <c r="I3381" s="3" t="s">
        <v>29</v>
      </c>
      <c r="J3381" s="5">
        <v>1</v>
      </c>
      <c r="K3381" t="str">
        <f>_xlfn.XLOOKUP(D3381, dim_channels!A:A, dim_channels!C:C, "Not Found")</f>
        <v>Corporate</v>
      </c>
      <c r="L3381" t="str">
        <f>_xlfn.XLOOKUP(D3381, dim_channels!A:A, dim_channels!B:B, "Not Found")</f>
        <v>Corporate Direct</v>
      </c>
      <c r="M3381">
        <f t="shared" si="208"/>
        <v>0</v>
      </c>
      <c r="N3381">
        <f t="shared" si="209"/>
        <v>1</v>
      </c>
      <c r="O3381">
        <f t="shared" si="210"/>
        <v>12547.86</v>
      </c>
      <c r="P3381">
        <f t="shared" si="211"/>
        <v>12547.86</v>
      </c>
    </row>
    <row r="3382" spans="1:16" x14ac:dyDescent="0.2">
      <c r="A3382" s="2" t="s">
        <v>3818</v>
      </c>
      <c r="B3382" s="2" t="s">
        <v>39</v>
      </c>
      <c r="C3382" s="2" t="s">
        <v>551</v>
      </c>
      <c r="D3382" s="2" t="s">
        <v>64</v>
      </c>
      <c r="E3382" s="2" t="s">
        <v>115</v>
      </c>
      <c r="F3382" s="2">
        <v>7739.63</v>
      </c>
      <c r="G3382" s="2">
        <v>0</v>
      </c>
      <c r="H3382" s="2">
        <v>7739.63</v>
      </c>
      <c r="I3382" s="2" t="s">
        <v>29</v>
      </c>
      <c r="J3382" s="4">
        <v>1</v>
      </c>
      <c r="K3382" t="str">
        <f>_xlfn.XLOOKUP(D3382, dim_channels!A:A, dim_channels!C:C, "Not Found")</f>
        <v>Direct</v>
      </c>
      <c r="L3382" t="str">
        <f>_xlfn.XLOOKUP(D3382, dim_channels!A:A, dim_channels!B:B, "Not Found")</f>
        <v>Direct Website</v>
      </c>
      <c r="M3382">
        <f t="shared" si="208"/>
        <v>0</v>
      </c>
      <c r="N3382">
        <f t="shared" si="209"/>
        <v>1</v>
      </c>
      <c r="O3382">
        <f t="shared" si="210"/>
        <v>7739.63</v>
      </c>
      <c r="P3382">
        <f t="shared" si="211"/>
        <v>7739.63</v>
      </c>
    </row>
    <row r="3383" spans="1:16" x14ac:dyDescent="0.2">
      <c r="A3383" s="3" t="s">
        <v>3819</v>
      </c>
      <c r="B3383" s="3" t="s">
        <v>220</v>
      </c>
      <c r="C3383" s="3" t="s">
        <v>409</v>
      </c>
      <c r="D3383" s="3" t="s">
        <v>114</v>
      </c>
      <c r="E3383" s="3" t="s">
        <v>46</v>
      </c>
      <c r="F3383" s="3">
        <v>9392.7999999999993</v>
      </c>
      <c r="G3383" s="3">
        <v>939.28</v>
      </c>
      <c r="H3383" s="3">
        <v>8453.52</v>
      </c>
      <c r="I3383" s="3" t="s">
        <v>29</v>
      </c>
      <c r="J3383" s="5">
        <v>1.1111111111111109</v>
      </c>
      <c r="K3383" t="str">
        <f>_xlfn.XLOOKUP(D3383, dim_channels!A:A, dim_channels!C:C, "Not Found")</f>
        <v>Offline</v>
      </c>
      <c r="L3383" t="str">
        <f>_xlfn.XLOOKUP(D3383, dim_channels!A:A, dim_channels!B:B, "Not Found")</f>
        <v>Travel Agency</v>
      </c>
      <c r="M3383">
        <f t="shared" si="208"/>
        <v>0</v>
      </c>
      <c r="N3383">
        <f t="shared" si="209"/>
        <v>1</v>
      </c>
      <c r="O3383">
        <f t="shared" si="210"/>
        <v>8453.52</v>
      </c>
      <c r="P3383">
        <f t="shared" si="211"/>
        <v>9392.7999999999993</v>
      </c>
    </row>
    <row r="3384" spans="1:16" x14ac:dyDescent="0.2">
      <c r="A3384" s="2" t="s">
        <v>3820</v>
      </c>
      <c r="B3384" s="2" t="s">
        <v>91</v>
      </c>
      <c r="C3384" s="2" t="s">
        <v>302</v>
      </c>
      <c r="D3384" s="2" t="s">
        <v>27</v>
      </c>
      <c r="E3384" s="2" t="s">
        <v>34</v>
      </c>
      <c r="F3384" s="2">
        <v>11986.93</v>
      </c>
      <c r="G3384" s="2">
        <v>2157.65</v>
      </c>
      <c r="H3384" s="2">
        <v>9829.2800000000007</v>
      </c>
      <c r="I3384" s="2" t="s">
        <v>29</v>
      </c>
      <c r="J3384" s="4">
        <v>1.2195125177022119</v>
      </c>
      <c r="K3384" t="str">
        <f>_xlfn.XLOOKUP(D3384, dim_channels!A:A, dim_channels!C:C, "Not Found")</f>
        <v>OTA</v>
      </c>
      <c r="L3384" t="str">
        <f>_xlfn.XLOOKUP(D3384, dim_channels!A:A, dim_channels!B:B, "Not Found")</f>
        <v>Expedia</v>
      </c>
      <c r="M3384">
        <f t="shared" si="208"/>
        <v>0</v>
      </c>
      <c r="N3384">
        <f t="shared" si="209"/>
        <v>1</v>
      </c>
      <c r="O3384">
        <f t="shared" si="210"/>
        <v>9829.2800000000007</v>
      </c>
      <c r="P3384">
        <f t="shared" si="211"/>
        <v>11986.93</v>
      </c>
    </row>
    <row r="3385" spans="1:16" x14ac:dyDescent="0.2">
      <c r="A3385" s="3" t="s">
        <v>3821</v>
      </c>
      <c r="B3385" s="3" t="s">
        <v>420</v>
      </c>
      <c r="C3385" s="3" t="s">
        <v>430</v>
      </c>
      <c r="D3385" s="3" t="s">
        <v>52</v>
      </c>
      <c r="E3385" s="3" t="s">
        <v>34</v>
      </c>
      <c r="F3385" s="3">
        <v>2458.7600000000002</v>
      </c>
      <c r="G3385" s="3">
        <v>295.05</v>
      </c>
      <c r="H3385" s="3">
        <v>2163.71</v>
      </c>
      <c r="I3385" s="3" t="s">
        <v>29</v>
      </c>
      <c r="J3385" s="5">
        <v>1.136363006132985</v>
      </c>
      <c r="K3385" t="str">
        <f>_xlfn.XLOOKUP(D3385, dim_channels!A:A, dim_channels!C:C, "Not Found")</f>
        <v>OTA</v>
      </c>
      <c r="L3385" t="str">
        <f>_xlfn.XLOOKUP(D3385, dim_channels!A:A, dim_channels!B:B, "Not Found")</f>
        <v>Agoda</v>
      </c>
      <c r="M3385">
        <f t="shared" si="208"/>
        <v>0</v>
      </c>
      <c r="N3385">
        <f t="shared" si="209"/>
        <v>1</v>
      </c>
      <c r="O3385">
        <f t="shared" si="210"/>
        <v>2163.71</v>
      </c>
      <c r="P3385">
        <f t="shared" si="211"/>
        <v>2458.7600000000002</v>
      </c>
    </row>
    <row r="3386" spans="1:16" x14ac:dyDescent="0.2">
      <c r="A3386" s="2" t="s">
        <v>3822</v>
      </c>
      <c r="B3386" s="2" t="s">
        <v>813</v>
      </c>
      <c r="C3386" s="2" t="s">
        <v>87</v>
      </c>
      <c r="D3386" s="2" t="s">
        <v>33</v>
      </c>
      <c r="E3386" s="2" t="s">
        <v>34</v>
      </c>
      <c r="F3386" s="2">
        <v>4282.46</v>
      </c>
      <c r="G3386" s="2">
        <v>642.37</v>
      </c>
      <c r="H3386" s="2">
        <v>3640.09</v>
      </c>
      <c r="I3386" s="2" t="s">
        <v>41</v>
      </c>
      <c r="J3386" s="4">
        <v>1.176470911433509</v>
      </c>
      <c r="K3386" t="str">
        <f>_xlfn.XLOOKUP(D3386, dim_channels!A:A, dim_channels!C:C, "Not Found")</f>
        <v>OTA</v>
      </c>
      <c r="L3386" t="str">
        <f>_xlfn.XLOOKUP(D3386, dim_channels!A:A, dim_channels!B:B, "Not Found")</f>
        <v>Booking.com</v>
      </c>
      <c r="M3386">
        <f t="shared" si="208"/>
        <v>1</v>
      </c>
      <c r="N3386">
        <f t="shared" si="209"/>
        <v>0</v>
      </c>
      <c r="O3386">
        <f t="shared" si="210"/>
        <v>0</v>
      </c>
      <c r="P3386">
        <f t="shared" si="211"/>
        <v>0</v>
      </c>
    </row>
    <row r="3387" spans="1:16" x14ac:dyDescent="0.2">
      <c r="A3387" s="3" t="s">
        <v>3823</v>
      </c>
      <c r="B3387" s="3" t="s">
        <v>1048</v>
      </c>
      <c r="C3387" s="3" t="s">
        <v>597</v>
      </c>
      <c r="D3387" s="3" t="s">
        <v>169</v>
      </c>
      <c r="E3387" s="3" t="s">
        <v>34</v>
      </c>
      <c r="F3387" s="3">
        <v>6621.55</v>
      </c>
      <c r="G3387" s="3">
        <v>1324.31</v>
      </c>
      <c r="H3387" s="3">
        <v>5297.24</v>
      </c>
      <c r="I3387" s="3" t="s">
        <v>29</v>
      </c>
      <c r="J3387" s="5">
        <v>1.25</v>
      </c>
      <c r="K3387" t="str">
        <f>_xlfn.XLOOKUP(D3387, dim_channels!A:A, dim_channels!C:C, "Not Found")</f>
        <v>GDS</v>
      </c>
      <c r="L3387" t="str">
        <f>_xlfn.XLOOKUP(D3387, dim_channels!A:A, dim_channels!B:B, "Not Found")</f>
        <v>GDS (Amadeus)</v>
      </c>
      <c r="M3387">
        <f t="shared" si="208"/>
        <v>0</v>
      </c>
      <c r="N3387">
        <f t="shared" si="209"/>
        <v>1</v>
      </c>
      <c r="O3387">
        <f t="shared" si="210"/>
        <v>5297.24</v>
      </c>
      <c r="P3387">
        <f t="shared" si="211"/>
        <v>6621.55</v>
      </c>
    </row>
    <row r="3388" spans="1:16" x14ac:dyDescent="0.2">
      <c r="A3388" s="2" t="s">
        <v>3824</v>
      </c>
      <c r="B3388" s="2" t="s">
        <v>578</v>
      </c>
      <c r="C3388" s="2" t="s">
        <v>129</v>
      </c>
      <c r="D3388" s="2" t="s">
        <v>64</v>
      </c>
      <c r="E3388" s="2" t="s">
        <v>34</v>
      </c>
      <c r="F3388" s="2">
        <v>22956.46</v>
      </c>
      <c r="G3388" s="2">
        <v>0</v>
      </c>
      <c r="H3388" s="2">
        <v>22956.46</v>
      </c>
      <c r="I3388" s="2" t="s">
        <v>29</v>
      </c>
      <c r="J3388" s="4">
        <v>1</v>
      </c>
      <c r="K3388" t="str">
        <f>_xlfn.XLOOKUP(D3388, dim_channels!A:A, dim_channels!C:C, "Not Found")</f>
        <v>Direct</v>
      </c>
      <c r="L3388" t="str">
        <f>_xlfn.XLOOKUP(D3388, dim_channels!A:A, dim_channels!B:B, "Not Found")</f>
        <v>Direct Website</v>
      </c>
      <c r="M3388">
        <f t="shared" si="208"/>
        <v>0</v>
      </c>
      <c r="N3388">
        <f t="shared" si="209"/>
        <v>1</v>
      </c>
      <c r="O3388">
        <f t="shared" si="210"/>
        <v>22956.46</v>
      </c>
      <c r="P3388">
        <f t="shared" si="211"/>
        <v>22956.46</v>
      </c>
    </row>
    <row r="3389" spans="1:16" x14ac:dyDescent="0.2">
      <c r="A3389" s="3" t="s">
        <v>3825</v>
      </c>
      <c r="B3389" s="3" t="s">
        <v>124</v>
      </c>
      <c r="C3389" s="3" t="s">
        <v>291</v>
      </c>
      <c r="D3389" s="3" t="s">
        <v>45</v>
      </c>
      <c r="E3389" s="3" t="s">
        <v>89</v>
      </c>
      <c r="F3389" s="3">
        <v>3294.82</v>
      </c>
      <c r="G3389" s="3">
        <v>0</v>
      </c>
      <c r="H3389" s="3">
        <v>3294.82</v>
      </c>
      <c r="I3389" s="3" t="s">
        <v>56</v>
      </c>
      <c r="J3389" s="5">
        <v>1</v>
      </c>
      <c r="K3389" t="str">
        <f>_xlfn.XLOOKUP(D3389, dim_channels!A:A, dim_channels!C:C, "Not Found")</f>
        <v>Corporate</v>
      </c>
      <c r="L3389" t="str">
        <f>_xlfn.XLOOKUP(D3389, dim_channels!A:A, dim_channels!B:B, "Not Found")</f>
        <v>Corporate Direct</v>
      </c>
      <c r="M3389">
        <f t="shared" si="208"/>
        <v>0</v>
      </c>
      <c r="N3389">
        <f t="shared" si="209"/>
        <v>0</v>
      </c>
      <c r="O3389">
        <f t="shared" si="210"/>
        <v>0</v>
      </c>
      <c r="P3389">
        <f t="shared" si="211"/>
        <v>0</v>
      </c>
    </row>
    <row r="3390" spans="1:16" x14ac:dyDescent="0.2">
      <c r="A3390" s="2" t="s">
        <v>3826</v>
      </c>
      <c r="B3390" s="2" t="s">
        <v>195</v>
      </c>
      <c r="C3390" s="2" t="s">
        <v>458</v>
      </c>
      <c r="D3390" s="2" t="s">
        <v>45</v>
      </c>
      <c r="E3390" s="2" t="s">
        <v>46</v>
      </c>
      <c r="F3390" s="2">
        <v>14337.97</v>
      </c>
      <c r="G3390" s="2">
        <v>716.9</v>
      </c>
      <c r="H3390" s="2">
        <v>13621.07</v>
      </c>
      <c r="I3390" s="2" t="s">
        <v>29</v>
      </c>
      <c r="J3390" s="4">
        <v>1.0526316948668499</v>
      </c>
      <c r="K3390" t="str">
        <f>_xlfn.XLOOKUP(D3390, dim_channels!A:A, dim_channels!C:C, "Not Found")</f>
        <v>Corporate</v>
      </c>
      <c r="L3390" t="str">
        <f>_xlfn.XLOOKUP(D3390, dim_channels!A:A, dim_channels!B:B, "Not Found")</f>
        <v>Corporate Direct</v>
      </c>
      <c r="M3390">
        <f t="shared" si="208"/>
        <v>0</v>
      </c>
      <c r="N3390">
        <f t="shared" si="209"/>
        <v>1</v>
      </c>
      <c r="O3390">
        <f t="shared" si="210"/>
        <v>13621.07</v>
      </c>
      <c r="P3390">
        <f t="shared" si="211"/>
        <v>14337.97</v>
      </c>
    </row>
    <row r="3391" spans="1:16" x14ac:dyDescent="0.2">
      <c r="A3391" s="3" t="s">
        <v>3827</v>
      </c>
      <c r="B3391" s="3" t="s">
        <v>384</v>
      </c>
      <c r="C3391" s="3" t="s">
        <v>478</v>
      </c>
      <c r="D3391" s="3" t="s">
        <v>52</v>
      </c>
      <c r="E3391" s="3" t="s">
        <v>34</v>
      </c>
      <c r="F3391" s="3">
        <v>4964.49</v>
      </c>
      <c r="G3391" s="3">
        <v>595.74</v>
      </c>
      <c r="H3391" s="3">
        <v>4368.75</v>
      </c>
      <c r="I3391" s="3" t="s">
        <v>41</v>
      </c>
      <c r="J3391" s="5">
        <v>1.136363948497854</v>
      </c>
      <c r="K3391" t="str">
        <f>_xlfn.XLOOKUP(D3391, dim_channels!A:A, dim_channels!C:C, "Not Found")</f>
        <v>OTA</v>
      </c>
      <c r="L3391" t="str">
        <f>_xlfn.XLOOKUP(D3391, dim_channels!A:A, dim_channels!B:B, "Not Found")</f>
        <v>Agoda</v>
      </c>
      <c r="M3391">
        <f t="shared" si="208"/>
        <v>1</v>
      </c>
      <c r="N3391">
        <f t="shared" si="209"/>
        <v>0</v>
      </c>
      <c r="O3391">
        <f t="shared" si="210"/>
        <v>0</v>
      </c>
      <c r="P3391">
        <f t="shared" si="211"/>
        <v>0</v>
      </c>
    </row>
    <row r="3392" spans="1:16" x14ac:dyDescent="0.2">
      <c r="A3392" s="2" t="s">
        <v>3828</v>
      </c>
      <c r="B3392" s="2" t="s">
        <v>79</v>
      </c>
      <c r="C3392" s="2" t="s">
        <v>317</v>
      </c>
      <c r="D3392" s="2" t="s">
        <v>27</v>
      </c>
      <c r="E3392" s="2" t="s">
        <v>28</v>
      </c>
      <c r="F3392" s="2">
        <v>14187.81</v>
      </c>
      <c r="G3392" s="2">
        <v>2553.81</v>
      </c>
      <c r="H3392" s="2">
        <v>11634</v>
      </c>
      <c r="I3392" s="2" t="s">
        <v>41</v>
      </c>
      <c r="J3392" s="4">
        <v>1.2195126353790611</v>
      </c>
      <c r="K3392" t="str">
        <f>_xlfn.XLOOKUP(D3392, dim_channels!A:A, dim_channels!C:C, "Not Found")</f>
        <v>OTA</v>
      </c>
      <c r="L3392" t="str">
        <f>_xlfn.XLOOKUP(D3392, dim_channels!A:A, dim_channels!B:B, "Not Found")</f>
        <v>Expedia</v>
      </c>
      <c r="M3392">
        <f t="shared" si="208"/>
        <v>1</v>
      </c>
      <c r="N3392">
        <f t="shared" si="209"/>
        <v>0</v>
      </c>
      <c r="O3392">
        <f t="shared" si="210"/>
        <v>0</v>
      </c>
      <c r="P3392">
        <f t="shared" si="211"/>
        <v>0</v>
      </c>
    </row>
    <row r="3393" spans="1:16" x14ac:dyDescent="0.2">
      <c r="A3393" s="3" t="s">
        <v>3829</v>
      </c>
      <c r="B3393" s="3" t="s">
        <v>120</v>
      </c>
      <c r="C3393" s="3" t="s">
        <v>121</v>
      </c>
      <c r="D3393" s="3" t="s">
        <v>27</v>
      </c>
      <c r="E3393" s="3" t="s">
        <v>34</v>
      </c>
      <c r="F3393" s="3">
        <v>5905.82</v>
      </c>
      <c r="G3393" s="3">
        <v>1063.05</v>
      </c>
      <c r="H3393" s="3">
        <v>4842.7700000000004</v>
      </c>
      <c r="I3393" s="3" t="s">
        <v>29</v>
      </c>
      <c r="J3393" s="5">
        <v>1.2195127994928521</v>
      </c>
      <c r="K3393" t="str">
        <f>_xlfn.XLOOKUP(D3393, dim_channels!A:A, dim_channels!C:C, "Not Found")</f>
        <v>OTA</v>
      </c>
      <c r="L3393" t="str">
        <f>_xlfn.XLOOKUP(D3393, dim_channels!A:A, dim_channels!B:B, "Not Found")</f>
        <v>Expedia</v>
      </c>
      <c r="M3393">
        <f t="shared" si="208"/>
        <v>0</v>
      </c>
      <c r="N3393">
        <f t="shared" si="209"/>
        <v>1</v>
      </c>
      <c r="O3393">
        <f t="shared" si="210"/>
        <v>4842.7700000000004</v>
      </c>
      <c r="P3393">
        <f t="shared" si="211"/>
        <v>5905.82</v>
      </c>
    </row>
    <row r="3394" spans="1:16" x14ac:dyDescent="0.2">
      <c r="A3394" s="2" t="s">
        <v>3830</v>
      </c>
      <c r="B3394" s="2" t="s">
        <v>712</v>
      </c>
      <c r="C3394" s="2" t="s">
        <v>405</v>
      </c>
      <c r="D3394" s="2" t="s">
        <v>52</v>
      </c>
      <c r="E3394" s="2" t="s">
        <v>60</v>
      </c>
      <c r="F3394" s="2">
        <v>7194.49</v>
      </c>
      <c r="G3394" s="2">
        <v>0</v>
      </c>
      <c r="H3394" s="2">
        <v>7194.49</v>
      </c>
      <c r="I3394" s="2" t="s">
        <v>29</v>
      </c>
      <c r="J3394" s="4">
        <v>1</v>
      </c>
      <c r="K3394" t="str">
        <f>_xlfn.XLOOKUP(D3394, dim_channels!A:A, dim_channels!C:C, "Not Found")</f>
        <v>OTA</v>
      </c>
      <c r="L3394" t="str">
        <f>_xlfn.XLOOKUP(D3394, dim_channels!A:A, dim_channels!B:B, "Not Found")</f>
        <v>Agoda</v>
      </c>
      <c r="M3394">
        <f t="shared" si="208"/>
        <v>0</v>
      </c>
      <c r="N3394">
        <f t="shared" si="209"/>
        <v>1</v>
      </c>
      <c r="O3394">
        <f t="shared" si="210"/>
        <v>7194.49</v>
      </c>
      <c r="P3394">
        <f t="shared" si="211"/>
        <v>7194.49</v>
      </c>
    </row>
    <row r="3395" spans="1:16" x14ac:dyDescent="0.2">
      <c r="A3395" s="3" t="s">
        <v>3831</v>
      </c>
      <c r="B3395" s="3" t="s">
        <v>120</v>
      </c>
      <c r="C3395" s="3" t="s">
        <v>661</v>
      </c>
      <c r="D3395" s="3" t="s">
        <v>169</v>
      </c>
      <c r="E3395" s="3" t="s">
        <v>46</v>
      </c>
      <c r="F3395" s="3">
        <v>6021.98</v>
      </c>
      <c r="G3395" s="3">
        <v>1204.4000000000001</v>
      </c>
      <c r="H3395" s="3">
        <v>4817.58</v>
      </c>
      <c r="I3395" s="3" t="s">
        <v>29</v>
      </c>
      <c r="J3395" s="5">
        <v>1.250001037865484</v>
      </c>
      <c r="K3395" t="str">
        <f>_xlfn.XLOOKUP(D3395, dim_channels!A:A, dim_channels!C:C, "Not Found")</f>
        <v>GDS</v>
      </c>
      <c r="L3395" t="str">
        <f>_xlfn.XLOOKUP(D3395, dim_channels!A:A, dim_channels!B:B, "Not Found")</f>
        <v>GDS (Amadeus)</v>
      </c>
      <c r="M3395">
        <f t="shared" ref="M3395:M3458" si="212">IF(I3395="Cancelled",1,0)</f>
        <v>0</v>
      </c>
      <c r="N3395">
        <f t="shared" ref="N3395:N3458" si="213">IF(TRIM(UPPER(I3395))="CHECKED-OUT",1,0)</f>
        <v>1</v>
      </c>
      <c r="O3395">
        <f t="shared" ref="O3395:O3458" si="214">IF(TRIM(UPPER(I3395))="CHECKED-OUT",H3395,0)</f>
        <v>4817.58</v>
      </c>
      <c r="P3395">
        <f t="shared" ref="P3395:P3458" si="215">IF(TRIM(UPPER(I3395))="CHECKED-OUT",F3395,0)</f>
        <v>6021.98</v>
      </c>
    </row>
    <row r="3396" spans="1:16" x14ac:dyDescent="0.2">
      <c r="A3396" s="2" t="s">
        <v>3832</v>
      </c>
      <c r="B3396" s="2" t="s">
        <v>120</v>
      </c>
      <c r="C3396" s="2" t="s">
        <v>103</v>
      </c>
      <c r="D3396" s="2" t="s">
        <v>52</v>
      </c>
      <c r="E3396" s="2" t="s">
        <v>60</v>
      </c>
      <c r="F3396" s="2">
        <v>7096.74</v>
      </c>
      <c r="G3396" s="2">
        <v>0</v>
      </c>
      <c r="H3396" s="2">
        <v>7096.74</v>
      </c>
      <c r="I3396" s="2" t="s">
        <v>29</v>
      </c>
      <c r="J3396" s="4">
        <v>1</v>
      </c>
      <c r="K3396" t="str">
        <f>_xlfn.XLOOKUP(D3396, dim_channels!A:A, dim_channels!C:C, "Not Found")</f>
        <v>OTA</v>
      </c>
      <c r="L3396" t="str">
        <f>_xlfn.XLOOKUP(D3396, dim_channels!A:A, dim_channels!B:B, "Not Found")</f>
        <v>Agoda</v>
      </c>
      <c r="M3396">
        <f t="shared" si="212"/>
        <v>0</v>
      </c>
      <c r="N3396">
        <f t="shared" si="213"/>
        <v>1</v>
      </c>
      <c r="O3396">
        <f t="shared" si="214"/>
        <v>7096.74</v>
      </c>
      <c r="P3396">
        <f t="shared" si="215"/>
        <v>7096.74</v>
      </c>
    </row>
    <row r="3397" spans="1:16" x14ac:dyDescent="0.2">
      <c r="A3397" s="3" t="s">
        <v>3833</v>
      </c>
      <c r="B3397" s="3" t="s">
        <v>778</v>
      </c>
      <c r="C3397" s="3" t="s">
        <v>794</v>
      </c>
      <c r="D3397" s="3" t="s">
        <v>114</v>
      </c>
      <c r="E3397" s="3" t="s">
        <v>115</v>
      </c>
      <c r="F3397" s="3">
        <v>10286.98</v>
      </c>
      <c r="G3397" s="3">
        <v>1028.7</v>
      </c>
      <c r="H3397" s="3">
        <v>9258.2800000000007</v>
      </c>
      <c r="I3397" s="3" t="s">
        <v>29</v>
      </c>
      <c r="J3397" s="5">
        <v>1.1111113511364961</v>
      </c>
      <c r="K3397" t="str">
        <f>_xlfn.XLOOKUP(D3397, dim_channels!A:A, dim_channels!C:C, "Not Found")</f>
        <v>Offline</v>
      </c>
      <c r="L3397" t="str">
        <f>_xlfn.XLOOKUP(D3397, dim_channels!A:A, dim_channels!B:B, "Not Found")</f>
        <v>Travel Agency</v>
      </c>
      <c r="M3397">
        <f t="shared" si="212"/>
        <v>0</v>
      </c>
      <c r="N3397">
        <f t="shared" si="213"/>
        <v>1</v>
      </c>
      <c r="O3397">
        <f t="shared" si="214"/>
        <v>9258.2800000000007</v>
      </c>
      <c r="P3397">
        <f t="shared" si="215"/>
        <v>10286.98</v>
      </c>
    </row>
    <row r="3398" spans="1:16" x14ac:dyDescent="0.2">
      <c r="A3398" s="2" t="s">
        <v>3834</v>
      </c>
      <c r="B3398" s="2" t="s">
        <v>124</v>
      </c>
      <c r="C3398" s="2" t="s">
        <v>285</v>
      </c>
      <c r="D3398" s="2" t="s">
        <v>52</v>
      </c>
      <c r="E3398" s="2" t="s">
        <v>60</v>
      </c>
      <c r="F3398" s="2">
        <v>10404.51</v>
      </c>
      <c r="G3398" s="2">
        <v>0</v>
      </c>
      <c r="H3398" s="2">
        <v>10404.51</v>
      </c>
      <c r="I3398" s="2" t="s">
        <v>29</v>
      </c>
      <c r="J3398" s="4">
        <v>1</v>
      </c>
      <c r="K3398" t="str">
        <f>_xlfn.XLOOKUP(D3398, dim_channels!A:A, dim_channels!C:C, "Not Found")</f>
        <v>OTA</v>
      </c>
      <c r="L3398" t="str">
        <f>_xlfn.XLOOKUP(D3398, dim_channels!A:A, dim_channels!B:B, "Not Found")</f>
        <v>Agoda</v>
      </c>
      <c r="M3398">
        <f t="shared" si="212"/>
        <v>0</v>
      </c>
      <c r="N3398">
        <f t="shared" si="213"/>
        <v>1</v>
      </c>
      <c r="O3398">
        <f t="shared" si="214"/>
        <v>10404.51</v>
      </c>
      <c r="P3398">
        <f t="shared" si="215"/>
        <v>10404.51</v>
      </c>
    </row>
    <row r="3399" spans="1:16" x14ac:dyDescent="0.2">
      <c r="A3399" s="3" t="s">
        <v>3835</v>
      </c>
      <c r="B3399" s="3" t="s">
        <v>443</v>
      </c>
      <c r="C3399" s="3" t="s">
        <v>256</v>
      </c>
      <c r="D3399" s="3" t="s">
        <v>52</v>
      </c>
      <c r="E3399" s="3" t="s">
        <v>34</v>
      </c>
      <c r="F3399" s="3">
        <v>6790.51</v>
      </c>
      <c r="G3399" s="3">
        <v>814.86</v>
      </c>
      <c r="H3399" s="3">
        <v>5975.65</v>
      </c>
      <c r="I3399" s="3" t="s">
        <v>29</v>
      </c>
      <c r="J3399" s="5">
        <v>1.136363408164802</v>
      </c>
      <c r="K3399" t="str">
        <f>_xlfn.XLOOKUP(D3399, dim_channels!A:A, dim_channels!C:C, "Not Found")</f>
        <v>OTA</v>
      </c>
      <c r="L3399" t="str">
        <f>_xlfn.XLOOKUP(D3399, dim_channels!A:A, dim_channels!B:B, "Not Found")</f>
        <v>Agoda</v>
      </c>
      <c r="M3399">
        <f t="shared" si="212"/>
        <v>0</v>
      </c>
      <c r="N3399">
        <f t="shared" si="213"/>
        <v>1</v>
      </c>
      <c r="O3399">
        <f t="shared" si="214"/>
        <v>5975.65</v>
      </c>
      <c r="P3399">
        <f t="shared" si="215"/>
        <v>6790.51</v>
      </c>
    </row>
    <row r="3400" spans="1:16" x14ac:dyDescent="0.2">
      <c r="A3400" s="2" t="s">
        <v>3836</v>
      </c>
      <c r="B3400" s="2" t="s">
        <v>229</v>
      </c>
      <c r="C3400" s="2" t="s">
        <v>394</v>
      </c>
      <c r="D3400" s="2" t="s">
        <v>206</v>
      </c>
      <c r="E3400" s="2" t="s">
        <v>207</v>
      </c>
      <c r="F3400" s="2">
        <v>18800.07</v>
      </c>
      <c r="G3400" s="2">
        <v>0</v>
      </c>
      <c r="H3400" s="2">
        <v>18800.07</v>
      </c>
      <c r="I3400" s="2" t="s">
        <v>29</v>
      </c>
      <c r="J3400" s="4">
        <v>1</v>
      </c>
      <c r="K3400" t="str">
        <f>_xlfn.XLOOKUP(D3400, dim_channels!A:A, dim_channels!C:C, "Not Found")</f>
        <v>Direct</v>
      </c>
      <c r="L3400" t="str">
        <f>_xlfn.XLOOKUP(D3400, dim_channels!A:A, dim_channels!B:B, "Not Found")</f>
        <v>Walk-in</v>
      </c>
      <c r="M3400">
        <f t="shared" si="212"/>
        <v>0</v>
      </c>
      <c r="N3400">
        <f t="shared" si="213"/>
        <v>1</v>
      </c>
      <c r="O3400">
        <f t="shared" si="214"/>
        <v>18800.07</v>
      </c>
      <c r="P3400">
        <f t="shared" si="215"/>
        <v>18800.07</v>
      </c>
    </row>
    <row r="3401" spans="1:16" x14ac:dyDescent="0.2">
      <c r="A3401" s="3" t="s">
        <v>3837</v>
      </c>
      <c r="B3401" s="3" t="s">
        <v>247</v>
      </c>
      <c r="C3401" s="3" t="s">
        <v>312</v>
      </c>
      <c r="D3401" s="3" t="s">
        <v>45</v>
      </c>
      <c r="E3401" s="3" t="s">
        <v>46</v>
      </c>
      <c r="F3401" s="3">
        <v>5156.67</v>
      </c>
      <c r="G3401" s="3">
        <v>257.83</v>
      </c>
      <c r="H3401" s="3">
        <v>4898.84</v>
      </c>
      <c r="I3401" s="3" t="s">
        <v>29</v>
      </c>
      <c r="J3401" s="5">
        <v>1.0526308268896309</v>
      </c>
      <c r="K3401" t="str">
        <f>_xlfn.XLOOKUP(D3401, dim_channels!A:A, dim_channels!C:C, "Not Found")</f>
        <v>Corporate</v>
      </c>
      <c r="L3401" t="str">
        <f>_xlfn.XLOOKUP(D3401, dim_channels!A:A, dim_channels!B:B, "Not Found")</f>
        <v>Corporate Direct</v>
      </c>
      <c r="M3401">
        <f t="shared" si="212"/>
        <v>0</v>
      </c>
      <c r="N3401">
        <f t="shared" si="213"/>
        <v>1</v>
      </c>
      <c r="O3401">
        <f t="shared" si="214"/>
        <v>4898.84</v>
      </c>
      <c r="P3401">
        <f t="shared" si="215"/>
        <v>5156.67</v>
      </c>
    </row>
    <row r="3402" spans="1:16" x14ac:dyDescent="0.2">
      <c r="A3402" s="2" t="s">
        <v>3838</v>
      </c>
      <c r="B3402" s="2" t="s">
        <v>454</v>
      </c>
      <c r="C3402" s="2" t="s">
        <v>553</v>
      </c>
      <c r="D3402" s="2" t="s">
        <v>206</v>
      </c>
      <c r="E3402" s="2" t="s">
        <v>207</v>
      </c>
      <c r="F3402" s="2">
        <v>4817.6099999999997</v>
      </c>
      <c r="G3402" s="2">
        <v>0</v>
      </c>
      <c r="H3402" s="2">
        <v>4817.6099999999997</v>
      </c>
      <c r="I3402" s="2" t="s">
        <v>29</v>
      </c>
      <c r="J3402" s="4">
        <v>1</v>
      </c>
      <c r="K3402" t="str">
        <f>_xlfn.XLOOKUP(D3402, dim_channels!A:A, dim_channels!C:C, "Not Found")</f>
        <v>Direct</v>
      </c>
      <c r="L3402" t="str">
        <f>_xlfn.XLOOKUP(D3402, dim_channels!A:A, dim_channels!B:B, "Not Found")</f>
        <v>Walk-in</v>
      </c>
      <c r="M3402">
        <f t="shared" si="212"/>
        <v>0</v>
      </c>
      <c r="N3402">
        <f t="shared" si="213"/>
        <v>1</v>
      </c>
      <c r="O3402">
        <f t="shared" si="214"/>
        <v>4817.6099999999997</v>
      </c>
      <c r="P3402">
        <f t="shared" si="215"/>
        <v>4817.6099999999997</v>
      </c>
    </row>
    <row r="3403" spans="1:16" x14ac:dyDescent="0.2">
      <c r="A3403" s="3" t="s">
        <v>3839</v>
      </c>
      <c r="B3403" s="3" t="s">
        <v>564</v>
      </c>
      <c r="C3403" s="3" t="s">
        <v>76</v>
      </c>
      <c r="D3403" s="3" t="s">
        <v>27</v>
      </c>
      <c r="E3403" s="3" t="s">
        <v>34</v>
      </c>
      <c r="F3403" s="3">
        <v>10578.65</v>
      </c>
      <c r="G3403" s="3">
        <v>1904.16</v>
      </c>
      <c r="H3403" s="3">
        <v>8674.49</v>
      </c>
      <c r="I3403" s="3" t="s">
        <v>29</v>
      </c>
      <c r="J3403" s="5">
        <v>1.2195126168800701</v>
      </c>
      <c r="K3403" t="str">
        <f>_xlfn.XLOOKUP(D3403, dim_channels!A:A, dim_channels!C:C, "Not Found")</f>
        <v>OTA</v>
      </c>
      <c r="L3403" t="str">
        <f>_xlfn.XLOOKUP(D3403, dim_channels!A:A, dim_channels!B:B, "Not Found")</f>
        <v>Expedia</v>
      </c>
      <c r="M3403">
        <f t="shared" si="212"/>
        <v>0</v>
      </c>
      <c r="N3403">
        <f t="shared" si="213"/>
        <v>1</v>
      </c>
      <c r="O3403">
        <f t="shared" si="214"/>
        <v>8674.49</v>
      </c>
      <c r="P3403">
        <f t="shared" si="215"/>
        <v>10578.65</v>
      </c>
    </row>
    <row r="3404" spans="1:16" x14ac:dyDescent="0.2">
      <c r="A3404" s="2" t="s">
        <v>3840</v>
      </c>
      <c r="B3404" s="2" t="s">
        <v>567</v>
      </c>
      <c r="C3404" s="2" t="s">
        <v>460</v>
      </c>
      <c r="D3404" s="2" t="s">
        <v>64</v>
      </c>
      <c r="E3404" s="2" t="s">
        <v>34</v>
      </c>
      <c r="F3404" s="2">
        <v>3175.29</v>
      </c>
      <c r="G3404" s="2">
        <v>0</v>
      </c>
      <c r="H3404" s="2">
        <v>3175.29</v>
      </c>
      <c r="I3404" s="2" t="s">
        <v>56</v>
      </c>
      <c r="J3404" s="4">
        <v>1</v>
      </c>
      <c r="K3404" t="str">
        <f>_xlfn.XLOOKUP(D3404, dim_channels!A:A, dim_channels!C:C, "Not Found")</f>
        <v>Direct</v>
      </c>
      <c r="L3404" t="str">
        <f>_xlfn.XLOOKUP(D3404, dim_channels!A:A, dim_channels!B:B, "Not Found")</f>
        <v>Direct Website</v>
      </c>
      <c r="M3404">
        <f t="shared" si="212"/>
        <v>0</v>
      </c>
      <c r="N3404">
        <f t="shared" si="213"/>
        <v>0</v>
      </c>
      <c r="O3404">
        <f t="shared" si="214"/>
        <v>0</v>
      </c>
      <c r="P3404">
        <f t="shared" si="215"/>
        <v>0</v>
      </c>
    </row>
    <row r="3405" spans="1:16" x14ac:dyDescent="0.2">
      <c r="A3405" s="3" t="s">
        <v>3841</v>
      </c>
      <c r="B3405" s="3" t="s">
        <v>917</v>
      </c>
      <c r="C3405" s="3" t="s">
        <v>3067</v>
      </c>
      <c r="D3405" s="3" t="s">
        <v>64</v>
      </c>
      <c r="E3405" s="3" t="s">
        <v>115</v>
      </c>
      <c r="F3405" s="3">
        <v>20420.189999999999</v>
      </c>
      <c r="G3405" s="3">
        <v>0</v>
      </c>
      <c r="H3405" s="3">
        <v>20420.189999999999</v>
      </c>
      <c r="I3405" s="3" t="s">
        <v>29</v>
      </c>
      <c r="J3405" s="5">
        <v>1</v>
      </c>
      <c r="K3405" t="str">
        <f>_xlfn.XLOOKUP(D3405, dim_channels!A:A, dim_channels!C:C, "Not Found")</f>
        <v>Direct</v>
      </c>
      <c r="L3405" t="str">
        <f>_xlfn.XLOOKUP(D3405, dim_channels!A:A, dim_channels!B:B, "Not Found")</f>
        <v>Direct Website</v>
      </c>
      <c r="M3405">
        <f t="shared" si="212"/>
        <v>0</v>
      </c>
      <c r="N3405">
        <f t="shared" si="213"/>
        <v>1</v>
      </c>
      <c r="O3405">
        <f t="shared" si="214"/>
        <v>20420.189999999999</v>
      </c>
      <c r="P3405">
        <f t="shared" si="215"/>
        <v>20420.189999999999</v>
      </c>
    </row>
    <row r="3406" spans="1:16" x14ac:dyDescent="0.2">
      <c r="A3406" s="2" t="s">
        <v>3842</v>
      </c>
      <c r="B3406" s="2" t="s">
        <v>702</v>
      </c>
      <c r="C3406" s="2" t="s">
        <v>328</v>
      </c>
      <c r="D3406" s="2" t="s">
        <v>114</v>
      </c>
      <c r="E3406" s="2" t="s">
        <v>115</v>
      </c>
      <c r="F3406" s="2">
        <v>5538.92</v>
      </c>
      <c r="G3406" s="2">
        <v>553.89</v>
      </c>
      <c r="H3406" s="2">
        <v>4985.03</v>
      </c>
      <c r="I3406" s="2" t="s">
        <v>41</v>
      </c>
      <c r="J3406" s="4">
        <v>1.111110665332004</v>
      </c>
      <c r="K3406" t="str">
        <f>_xlfn.XLOOKUP(D3406, dim_channels!A:A, dim_channels!C:C, "Not Found")</f>
        <v>Offline</v>
      </c>
      <c r="L3406" t="str">
        <f>_xlfn.XLOOKUP(D3406, dim_channels!A:A, dim_channels!B:B, "Not Found")</f>
        <v>Travel Agency</v>
      </c>
      <c r="M3406">
        <f t="shared" si="212"/>
        <v>1</v>
      </c>
      <c r="N3406">
        <f t="shared" si="213"/>
        <v>0</v>
      </c>
      <c r="O3406">
        <f t="shared" si="214"/>
        <v>0</v>
      </c>
      <c r="P3406">
        <f t="shared" si="215"/>
        <v>0</v>
      </c>
    </row>
    <row r="3407" spans="1:16" x14ac:dyDescent="0.2">
      <c r="A3407" s="3" t="s">
        <v>3843</v>
      </c>
      <c r="B3407" s="3" t="s">
        <v>307</v>
      </c>
      <c r="C3407" s="3" t="s">
        <v>558</v>
      </c>
      <c r="D3407" s="3" t="s">
        <v>206</v>
      </c>
      <c r="E3407" s="3" t="s">
        <v>207</v>
      </c>
      <c r="F3407" s="3">
        <v>5198.47</v>
      </c>
      <c r="G3407" s="3">
        <v>0</v>
      </c>
      <c r="H3407" s="3">
        <v>5198.47</v>
      </c>
      <c r="I3407" s="3" t="s">
        <v>56</v>
      </c>
      <c r="J3407" s="5">
        <v>1</v>
      </c>
      <c r="K3407" t="str">
        <f>_xlfn.XLOOKUP(D3407, dim_channels!A:A, dim_channels!C:C, "Not Found")</f>
        <v>Direct</v>
      </c>
      <c r="L3407" t="str">
        <f>_xlfn.XLOOKUP(D3407, dim_channels!A:A, dim_channels!B:B, "Not Found")</f>
        <v>Walk-in</v>
      </c>
      <c r="M3407">
        <f t="shared" si="212"/>
        <v>0</v>
      </c>
      <c r="N3407">
        <f t="shared" si="213"/>
        <v>0</v>
      </c>
      <c r="O3407">
        <f t="shared" si="214"/>
        <v>0</v>
      </c>
      <c r="P3407">
        <f t="shared" si="215"/>
        <v>0</v>
      </c>
    </row>
    <row r="3408" spans="1:16" x14ac:dyDescent="0.2">
      <c r="A3408" s="2" t="s">
        <v>3844</v>
      </c>
      <c r="B3408" s="2" t="s">
        <v>261</v>
      </c>
      <c r="C3408" s="2" t="s">
        <v>84</v>
      </c>
      <c r="D3408" s="2" t="s">
        <v>27</v>
      </c>
      <c r="E3408" s="2" t="s">
        <v>34</v>
      </c>
      <c r="F3408" s="2">
        <v>8629.2000000000007</v>
      </c>
      <c r="G3408" s="2">
        <v>1553.26</v>
      </c>
      <c r="H3408" s="2">
        <v>7075.94</v>
      </c>
      <c r="I3408" s="2" t="s">
        <v>29</v>
      </c>
      <c r="J3408" s="4">
        <v>1.2195128845072181</v>
      </c>
      <c r="K3408" t="str">
        <f>_xlfn.XLOOKUP(D3408, dim_channels!A:A, dim_channels!C:C, "Not Found")</f>
        <v>OTA</v>
      </c>
      <c r="L3408" t="str">
        <f>_xlfn.XLOOKUP(D3408, dim_channels!A:A, dim_channels!B:B, "Not Found")</f>
        <v>Expedia</v>
      </c>
      <c r="M3408">
        <f t="shared" si="212"/>
        <v>0</v>
      </c>
      <c r="N3408">
        <f t="shared" si="213"/>
        <v>1</v>
      </c>
      <c r="O3408">
        <f t="shared" si="214"/>
        <v>7075.94</v>
      </c>
      <c r="P3408">
        <f t="shared" si="215"/>
        <v>8629.2000000000007</v>
      </c>
    </row>
    <row r="3409" spans="1:16" x14ac:dyDescent="0.2">
      <c r="A3409" s="3" t="s">
        <v>3845</v>
      </c>
      <c r="B3409" s="3" t="s">
        <v>54</v>
      </c>
      <c r="C3409" s="3" t="s">
        <v>546</v>
      </c>
      <c r="D3409" s="3" t="s">
        <v>52</v>
      </c>
      <c r="E3409" s="3" t="s">
        <v>34</v>
      </c>
      <c r="F3409" s="3">
        <v>11825.47</v>
      </c>
      <c r="G3409" s="3">
        <v>1419.06</v>
      </c>
      <c r="H3409" s="3">
        <v>10406.41</v>
      </c>
      <c r="I3409" s="3" t="s">
        <v>41</v>
      </c>
      <c r="J3409" s="5">
        <v>1.1363640294779851</v>
      </c>
      <c r="K3409" t="str">
        <f>_xlfn.XLOOKUP(D3409, dim_channels!A:A, dim_channels!C:C, "Not Found")</f>
        <v>OTA</v>
      </c>
      <c r="L3409" t="str">
        <f>_xlfn.XLOOKUP(D3409, dim_channels!A:A, dim_channels!B:B, "Not Found")</f>
        <v>Agoda</v>
      </c>
      <c r="M3409">
        <f t="shared" si="212"/>
        <v>1</v>
      </c>
      <c r="N3409">
        <f t="shared" si="213"/>
        <v>0</v>
      </c>
      <c r="O3409">
        <f t="shared" si="214"/>
        <v>0</v>
      </c>
      <c r="P3409">
        <f t="shared" si="215"/>
        <v>0</v>
      </c>
    </row>
    <row r="3410" spans="1:16" x14ac:dyDescent="0.2">
      <c r="A3410" s="2" t="s">
        <v>3846</v>
      </c>
      <c r="B3410" s="2" t="s">
        <v>917</v>
      </c>
      <c r="C3410" s="2" t="s">
        <v>1179</v>
      </c>
      <c r="D3410" s="2" t="s">
        <v>45</v>
      </c>
      <c r="E3410" s="2" t="s">
        <v>46</v>
      </c>
      <c r="F3410" s="2">
        <v>8325.3700000000008</v>
      </c>
      <c r="G3410" s="2">
        <v>416.27</v>
      </c>
      <c r="H3410" s="2">
        <v>7909.1</v>
      </c>
      <c r="I3410" s="2" t="s">
        <v>56</v>
      </c>
      <c r="J3410" s="4">
        <v>1.052631778584163</v>
      </c>
      <c r="K3410" t="str">
        <f>_xlfn.XLOOKUP(D3410, dim_channels!A:A, dim_channels!C:C, "Not Found")</f>
        <v>Corporate</v>
      </c>
      <c r="L3410" t="str">
        <f>_xlfn.XLOOKUP(D3410, dim_channels!A:A, dim_channels!B:B, "Not Found")</f>
        <v>Corporate Direct</v>
      </c>
      <c r="M3410">
        <f t="shared" si="212"/>
        <v>0</v>
      </c>
      <c r="N3410">
        <f t="shared" si="213"/>
        <v>0</v>
      </c>
      <c r="O3410">
        <f t="shared" si="214"/>
        <v>0</v>
      </c>
      <c r="P3410">
        <f t="shared" si="215"/>
        <v>0</v>
      </c>
    </row>
    <row r="3411" spans="1:16" x14ac:dyDescent="0.2">
      <c r="A3411" s="3" t="s">
        <v>3847</v>
      </c>
      <c r="B3411" s="3" t="s">
        <v>614</v>
      </c>
      <c r="C3411" s="3" t="s">
        <v>426</v>
      </c>
      <c r="D3411" s="3" t="s">
        <v>64</v>
      </c>
      <c r="E3411" s="3" t="s">
        <v>28</v>
      </c>
      <c r="F3411" s="3">
        <v>3716.24</v>
      </c>
      <c r="G3411" s="3">
        <v>0</v>
      </c>
      <c r="H3411" s="3">
        <v>3716.24</v>
      </c>
      <c r="I3411" s="3" t="s">
        <v>29</v>
      </c>
      <c r="J3411" s="5">
        <v>1</v>
      </c>
      <c r="K3411" t="str">
        <f>_xlfn.XLOOKUP(D3411, dim_channels!A:A, dim_channels!C:C, "Not Found")</f>
        <v>Direct</v>
      </c>
      <c r="L3411" t="str">
        <f>_xlfn.XLOOKUP(D3411, dim_channels!A:A, dim_channels!B:B, "Not Found")</f>
        <v>Direct Website</v>
      </c>
      <c r="M3411">
        <f t="shared" si="212"/>
        <v>0</v>
      </c>
      <c r="N3411">
        <f t="shared" si="213"/>
        <v>1</v>
      </c>
      <c r="O3411">
        <f t="shared" si="214"/>
        <v>3716.24</v>
      </c>
      <c r="P3411">
        <f t="shared" si="215"/>
        <v>3716.24</v>
      </c>
    </row>
    <row r="3412" spans="1:16" x14ac:dyDescent="0.2">
      <c r="A3412" s="2" t="s">
        <v>3848</v>
      </c>
      <c r="B3412" s="2" t="s">
        <v>630</v>
      </c>
      <c r="C3412" s="2" t="s">
        <v>649</v>
      </c>
      <c r="D3412" s="2" t="s">
        <v>27</v>
      </c>
      <c r="E3412" s="2" t="s">
        <v>28</v>
      </c>
      <c r="F3412" s="2">
        <v>16222.73</v>
      </c>
      <c r="G3412" s="2">
        <v>2920.09</v>
      </c>
      <c r="H3412" s="2">
        <v>13302.64</v>
      </c>
      <c r="I3412" s="2" t="s">
        <v>29</v>
      </c>
      <c r="J3412" s="4">
        <v>1.2195120667777219</v>
      </c>
      <c r="K3412" t="str">
        <f>_xlfn.XLOOKUP(D3412, dim_channels!A:A, dim_channels!C:C, "Not Found")</f>
        <v>OTA</v>
      </c>
      <c r="L3412" t="str">
        <f>_xlfn.XLOOKUP(D3412, dim_channels!A:A, dim_channels!B:B, "Not Found")</f>
        <v>Expedia</v>
      </c>
      <c r="M3412">
        <f t="shared" si="212"/>
        <v>0</v>
      </c>
      <c r="N3412">
        <f t="shared" si="213"/>
        <v>1</v>
      </c>
      <c r="O3412">
        <f t="shared" si="214"/>
        <v>13302.64</v>
      </c>
      <c r="P3412">
        <f t="shared" si="215"/>
        <v>16222.73</v>
      </c>
    </row>
    <row r="3413" spans="1:16" x14ac:dyDescent="0.2">
      <c r="A3413" s="3" t="s">
        <v>3849</v>
      </c>
      <c r="B3413" s="3" t="s">
        <v>778</v>
      </c>
      <c r="C3413" s="3" t="s">
        <v>278</v>
      </c>
      <c r="D3413" s="3" t="s">
        <v>33</v>
      </c>
      <c r="E3413" s="3" t="s">
        <v>60</v>
      </c>
      <c r="F3413" s="3">
        <v>7684.18</v>
      </c>
      <c r="G3413" s="3">
        <v>0</v>
      </c>
      <c r="H3413" s="3">
        <v>7684.18</v>
      </c>
      <c r="I3413" s="3" t="s">
        <v>56</v>
      </c>
      <c r="J3413" s="5">
        <v>1</v>
      </c>
      <c r="K3413" t="str">
        <f>_xlfn.XLOOKUP(D3413, dim_channels!A:A, dim_channels!C:C, "Not Found")</f>
        <v>OTA</v>
      </c>
      <c r="L3413" t="str">
        <f>_xlfn.XLOOKUP(D3413, dim_channels!A:A, dim_channels!B:B, "Not Found")</f>
        <v>Booking.com</v>
      </c>
      <c r="M3413">
        <f t="shared" si="212"/>
        <v>0</v>
      </c>
      <c r="N3413">
        <f t="shared" si="213"/>
        <v>0</v>
      </c>
      <c r="O3413">
        <f t="shared" si="214"/>
        <v>0</v>
      </c>
      <c r="P3413">
        <f t="shared" si="215"/>
        <v>0</v>
      </c>
    </row>
    <row r="3414" spans="1:16" x14ac:dyDescent="0.2">
      <c r="A3414" s="2" t="s">
        <v>3850</v>
      </c>
      <c r="B3414" s="2" t="s">
        <v>534</v>
      </c>
      <c r="C3414" s="2" t="s">
        <v>1101</v>
      </c>
      <c r="D3414" s="2" t="s">
        <v>52</v>
      </c>
      <c r="E3414" s="2" t="s">
        <v>34</v>
      </c>
      <c r="F3414" s="2">
        <v>5239.46</v>
      </c>
      <c r="G3414" s="2">
        <v>628.74</v>
      </c>
      <c r="H3414" s="2">
        <v>4610.72</v>
      </c>
      <c r="I3414" s="2" t="s">
        <v>29</v>
      </c>
      <c r="J3414" s="4">
        <v>1.1363648193774509</v>
      </c>
      <c r="K3414" t="str">
        <f>_xlfn.XLOOKUP(D3414, dim_channels!A:A, dim_channels!C:C, "Not Found")</f>
        <v>OTA</v>
      </c>
      <c r="L3414" t="str">
        <f>_xlfn.XLOOKUP(D3414, dim_channels!A:A, dim_channels!B:B, "Not Found")</f>
        <v>Agoda</v>
      </c>
      <c r="M3414">
        <f t="shared" si="212"/>
        <v>0</v>
      </c>
      <c r="N3414">
        <f t="shared" si="213"/>
        <v>1</v>
      </c>
      <c r="O3414">
        <f t="shared" si="214"/>
        <v>4610.72</v>
      </c>
      <c r="P3414">
        <f t="shared" si="215"/>
        <v>5239.46</v>
      </c>
    </row>
    <row r="3415" spans="1:16" x14ac:dyDescent="0.2">
      <c r="A3415" s="3" t="s">
        <v>3851</v>
      </c>
      <c r="B3415" s="3" t="s">
        <v>875</v>
      </c>
      <c r="C3415" s="3" t="s">
        <v>328</v>
      </c>
      <c r="D3415" s="3" t="s">
        <v>27</v>
      </c>
      <c r="E3415" s="3" t="s">
        <v>28</v>
      </c>
      <c r="F3415" s="3">
        <v>5801.4</v>
      </c>
      <c r="G3415" s="3">
        <v>1044.25</v>
      </c>
      <c r="H3415" s="3">
        <v>4757.1499999999996</v>
      </c>
      <c r="I3415" s="3" t="s">
        <v>41</v>
      </c>
      <c r="J3415" s="5">
        <v>1.2195116824148911</v>
      </c>
      <c r="K3415" t="str">
        <f>_xlfn.XLOOKUP(D3415, dim_channels!A:A, dim_channels!C:C, "Not Found")</f>
        <v>OTA</v>
      </c>
      <c r="L3415" t="str">
        <f>_xlfn.XLOOKUP(D3415, dim_channels!A:A, dim_channels!B:B, "Not Found")</f>
        <v>Expedia</v>
      </c>
      <c r="M3415">
        <f t="shared" si="212"/>
        <v>1</v>
      </c>
      <c r="N3415">
        <f t="shared" si="213"/>
        <v>0</v>
      </c>
      <c r="O3415">
        <f t="shared" si="214"/>
        <v>0</v>
      </c>
      <c r="P3415">
        <f t="shared" si="215"/>
        <v>0</v>
      </c>
    </row>
    <row r="3416" spans="1:16" x14ac:dyDescent="0.2">
      <c r="A3416" s="2" t="s">
        <v>3852</v>
      </c>
      <c r="B3416" s="2" t="s">
        <v>403</v>
      </c>
      <c r="C3416" s="2" t="s">
        <v>409</v>
      </c>
      <c r="D3416" s="2" t="s">
        <v>45</v>
      </c>
      <c r="E3416" s="2" t="s">
        <v>46</v>
      </c>
      <c r="F3416" s="2">
        <v>6214.02</v>
      </c>
      <c r="G3416" s="2">
        <v>310.7</v>
      </c>
      <c r="H3416" s="2">
        <v>5903.32</v>
      </c>
      <c r="I3416" s="2" t="s">
        <v>41</v>
      </c>
      <c r="J3416" s="4">
        <v>1.052631400635575</v>
      </c>
      <c r="K3416" t="str">
        <f>_xlfn.XLOOKUP(D3416, dim_channels!A:A, dim_channels!C:C, "Not Found")</f>
        <v>Corporate</v>
      </c>
      <c r="L3416" t="str">
        <f>_xlfn.XLOOKUP(D3416, dim_channels!A:A, dim_channels!B:B, "Not Found")</f>
        <v>Corporate Direct</v>
      </c>
      <c r="M3416">
        <f t="shared" si="212"/>
        <v>1</v>
      </c>
      <c r="N3416">
        <f t="shared" si="213"/>
        <v>0</v>
      </c>
      <c r="O3416">
        <f t="shared" si="214"/>
        <v>0</v>
      </c>
      <c r="P3416">
        <f t="shared" si="215"/>
        <v>0</v>
      </c>
    </row>
    <row r="3417" spans="1:16" x14ac:dyDescent="0.2">
      <c r="A3417" s="3" t="s">
        <v>3853</v>
      </c>
      <c r="B3417" s="3" t="s">
        <v>297</v>
      </c>
      <c r="C3417" s="3" t="s">
        <v>63</v>
      </c>
      <c r="D3417" s="3" t="s">
        <v>27</v>
      </c>
      <c r="E3417" s="3" t="s">
        <v>28</v>
      </c>
      <c r="F3417" s="3">
        <v>6855.15</v>
      </c>
      <c r="G3417" s="3">
        <v>1233.93</v>
      </c>
      <c r="H3417" s="3">
        <v>5621.22</v>
      </c>
      <c r="I3417" s="3" t="s">
        <v>29</v>
      </c>
      <c r="J3417" s="5">
        <v>1.219512845965822</v>
      </c>
      <c r="K3417" t="str">
        <f>_xlfn.XLOOKUP(D3417, dim_channels!A:A, dim_channels!C:C, "Not Found")</f>
        <v>OTA</v>
      </c>
      <c r="L3417" t="str">
        <f>_xlfn.XLOOKUP(D3417, dim_channels!A:A, dim_channels!B:B, "Not Found")</f>
        <v>Expedia</v>
      </c>
      <c r="M3417">
        <f t="shared" si="212"/>
        <v>0</v>
      </c>
      <c r="N3417">
        <f t="shared" si="213"/>
        <v>1</v>
      </c>
      <c r="O3417">
        <f t="shared" si="214"/>
        <v>5621.22</v>
      </c>
      <c r="P3417">
        <f t="shared" si="215"/>
        <v>6855.15</v>
      </c>
    </row>
    <row r="3418" spans="1:16" x14ac:dyDescent="0.2">
      <c r="A3418" s="2" t="s">
        <v>3854</v>
      </c>
      <c r="B3418" s="2" t="s">
        <v>156</v>
      </c>
      <c r="C3418" s="2" t="s">
        <v>769</v>
      </c>
      <c r="D3418" s="2" t="s">
        <v>45</v>
      </c>
      <c r="E3418" s="2" t="s">
        <v>89</v>
      </c>
      <c r="F3418" s="2">
        <v>11318.62</v>
      </c>
      <c r="G3418" s="2">
        <v>0</v>
      </c>
      <c r="H3418" s="2">
        <v>11318.62</v>
      </c>
      <c r="I3418" s="2" t="s">
        <v>56</v>
      </c>
      <c r="J3418" s="4">
        <v>1</v>
      </c>
      <c r="K3418" t="str">
        <f>_xlfn.XLOOKUP(D3418, dim_channels!A:A, dim_channels!C:C, "Not Found")</f>
        <v>Corporate</v>
      </c>
      <c r="L3418" t="str">
        <f>_xlfn.XLOOKUP(D3418, dim_channels!A:A, dim_channels!B:B, "Not Found")</f>
        <v>Corporate Direct</v>
      </c>
      <c r="M3418">
        <f t="shared" si="212"/>
        <v>0</v>
      </c>
      <c r="N3418">
        <f t="shared" si="213"/>
        <v>0</v>
      </c>
      <c r="O3418">
        <f t="shared" si="214"/>
        <v>0</v>
      </c>
      <c r="P3418">
        <f t="shared" si="215"/>
        <v>0</v>
      </c>
    </row>
    <row r="3419" spans="1:16" x14ac:dyDescent="0.2">
      <c r="A3419" s="3" t="s">
        <v>3855</v>
      </c>
      <c r="B3419" s="3" t="s">
        <v>183</v>
      </c>
      <c r="C3419" s="3" t="s">
        <v>553</v>
      </c>
      <c r="D3419" s="3" t="s">
        <v>33</v>
      </c>
      <c r="E3419" s="3" t="s">
        <v>28</v>
      </c>
      <c r="F3419" s="3">
        <v>2866.42</v>
      </c>
      <c r="G3419" s="3">
        <v>429.96</v>
      </c>
      <c r="H3419" s="3">
        <v>2436.46</v>
      </c>
      <c r="I3419" s="3" t="s">
        <v>29</v>
      </c>
      <c r="J3419" s="5">
        <v>1.1764691396534319</v>
      </c>
      <c r="K3419" t="str">
        <f>_xlfn.XLOOKUP(D3419, dim_channels!A:A, dim_channels!C:C, "Not Found")</f>
        <v>OTA</v>
      </c>
      <c r="L3419" t="str">
        <f>_xlfn.XLOOKUP(D3419, dim_channels!A:A, dim_channels!B:B, "Not Found")</f>
        <v>Booking.com</v>
      </c>
      <c r="M3419">
        <f t="shared" si="212"/>
        <v>0</v>
      </c>
      <c r="N3419">
        <f t="shared" si="213"/>
        <v>1</v>
      </c>
      <c r="O3419">
        <f t="shared" si="214"/>
        <v>2436.46</v>
      </c>
      <c r="P3419">
        <f t="shared" si="215"/>
        <v>2866.42</v>
      </c>
    </row>
    <row r="3420" spans="1:16" x14ac:dyDescent="0.2">
      <c r="A3420" s="2" t="s">
        <v>3856</v>
      </c>
      <c r="B3420" s="2" t="s">
        <v>32</v>
      </c>
      <c r="C3420" s="2" t="s">
        <v>209</v>
      </c>
      <c r="D3420" s="2" t="s">
        <v>52</v>
      </c>
      <c r="E3420" s="2" t="s">
        <v>60</v>
      </c>
      <c r="F3420" s="2">
        <v>2752.01</v>
      </c>
      <c r="G3420" s="2">
        <v>0</v>
      </c>
      <c r="H3420" s="2">
        <v>2752.01</v>
      </c>
      <c r="I3420" s="2" t="s">
        <v>29</v>
      </c>
      <c r="J3420" s="4">
        <v>1</v>
      </c>
      <c r="K3420" t="str">
        <f>_xlfn.XLOOKUP(D3420, dim_channels!A:A, dim_channels!C:C, "Not Found")</f>
        <v>OTA</v>
      </c>
      <c r="L3420" t="str">
        <f>_xlfn.XLOOKUP(D3420, dim_channels!A:A, dim_channels!B:B, "Not Found")</f>
        <v>Agoda</v>
      </c>
      <c r="M3420">
        <f t="shared" si="212"/>
        <v>0</v>
      </c>
      <c r="N3420">
        <f t="shared" si="213"/>
        <v>1</v>
      </c>
      <c r="O3420">
        <f t="shared" si="214"/>
        <v>2752.01</v>
      </c>
      <c r="P3420">
        <f t="shared" si="215"/>
        <v>2752.01</v>
      </c>
    </row>
    <row r="3421" spans="1:16" x14ac:dyDescent="0.2">
      <c r="A3421" s="3" t="s">
        <v>3857</v>
      </c>
      <c r="B3421" s="3" t="s">
        <v>891</v>
      </c>
      <c r="C3421" s="3" t="s">
        <v>286</v>
      </c>
      <c r="D3421" s="3" t="s">
        <v>169</v>
      </c>
      <c r="E3421" s="3" t="s">
        <v>34</v>
      </c>
      <c r="F3421" s="3">
        <v>13711.03</v>
      </c>
      <c r="G3421" s="3">
        <v>2742.21</v>
      </c>
      <c r="H3421" s="3">
        <v>10968.82</v>
      </c>
      <c r="I3421" s="3" t="s">
        <v>29</v>
      </c>
      <c r="J3421" s="5">
        <v>1.250000455837547</v>
      </c>
      <c r="K3421" t="str">
        <f>_xlfn.XLOOKUP(D3421, dim_channels!A:A, dim_channels!C:C, "Not Found")</f>
        <v>GDS</v>
      </c>
      <c r="L3421" t="str">
        <f>_xlfn.XLOOKUP(D3421, dim_channels!A:A, dim_channels!B:B, "Not Found")</f>
        <v>GDS (Amadeus)</v>
      </c>
      <c r="M3421">
        <f t="shared" si="212"/>
        <v>0</v>
      </c>
      <c r="N3421">
        <f t="shared" si="213"/>
        <v>1</v>
      </c>
      <c r="O3421">
        <f t="shared" si="214"/>
        <v>10968.82</v>
      </c>
      <c r="P3421">
        <f t="shared" si="215"/>
        <v>13711.03</v>
      </c>
    </row>
    <row r="3422" spans="1:16" x14ac:dyDescent="0.2">
      <c r="A3422" s="2" t="s">
        <v>3858</v>
      </c>
      <c r="B3422" s="2" t="s">
        <v>229</v>
      </c>
      <c r="C3422" s="2" t="s">
        <v>394</v>
      </c>
      <c r="D3422" s="2" t="s">
        <v>169</v>
      </c>
      <c r="E3422" s="2" t="s">
        <v>46</v>
      </c>
      <c r="F3422" s="2">
        <v>9649.16</v>
      </c>
      <c r="G3422" s="2">
        <v>1929.83</v>
      </c>
      <c r="H3422" s="2">
        <v>7719.33</v>
      </c>
      <c r="I3422" s="2" t="s">
        <v>29</v>
      </c>
      <c r="J3422" s="4">
        <v>1.2499996761376959</v>
      </c>
      <c r="K3422" t="str">
        <f>_xlfn.XLOOKUP(D3422, dim_channels!A:A, dim_channels!C:C, "Not Found")</f>
        <v>GDS</v>
      </c>
      <c r="L3422" t="str">
        <f>_xlfn.XLOOKUP(D3422, dim_channels!A:A, dim_channels!B:B, "Not Found")</f>
        <v>GDS (Amadeus)</v>
      </c>
      <c r="M3422">
        <f t="shared" si="212"/>
        <v>0</v>
      </c>
      <c r="N3422">
        <f t="shared" si="213"/>
        <v>1</v>
      </c>
      <c r="O3422">
        <f t="shared" si="214"/>
        <v>7719.33</v>
      </c>
      <c r="P3422">
        <f t="shared" si="215"/>
        <v>9649.16</v>
      </c>
    </row>
    <row r="3423" spans="1:16" x14ac:dyDescent="0.2">
      <c r="A3423" s="3" t="s">
        <v>3859</v>
      </c>
      <c r="B3423" s="3" t="s">
        <v>452</v>
      </c>
      <c r="C3423" s="3" t="s">
        <v>460</v>
      </c>
      <c r="D3423" s="3" t="s">
        <v>64</v>
      </c>
      <c r="E3423" s="3" t="s">
        <v>34</v>
      </c>
      <c r="F3423" s="3">
        <v>3225.24</v>
      </c>
      <c r="G3423" s="3">
        <v>0</v>
      </c>
      <c r="H3423" s="3">
        <v>3225.24</v>
      </c>
      <c r="I3423" s="3" t="s">
        <v>29</v>
      </c>
      <c r="J3423" s="5">
        <v>1</v>
      </c>
      <c r="K3423" t="str">
        <f>_xlfn.XLOOKUP(D3423, dim_channels!A:A, dim_channels!C:C, "Not Found")</f>
        <v>Direct</v>
      </c>
      <c r="L3423" t="str">
        <f>_xlfn.XLOOKUP(D3423, dim_channels!A:A, dim_channels!B:B, "Not Found")</f>
        <v>Direct Website</v>
      </c>
      <c r="M3423">
        <f t="shared" si="212"/>
        <v>0</v>
      </c>
      <c r="N3423">
        <f t="shared" si="213"/>
        <v>1</v>
      </c>
      <c r="O3423">
        <f t="shared" si="214"/>
        <v>3225.24</v>
      </c>
      <c r="P3423">
        <f t="shared" si="215"/>
        <v>3225.24</v>
      </c>
    </row>
    <row r="3424" spans="1:16" x14ac:dyDescent="0.2">
      <c r="A3424" s="2" t="s">
        <v>3860</v>
      </c>
      <c r="B3424" s="2" t="s">
        <v>200</v>
      </c>
      <c r="C3424" s="2" t="s">
        <v>589</v>
      </c>
      <c r="D3424" s="2" t="s">
        <v>206</v>
      </c>
      <c r="E3424" s="2" t="s">
        <v>207</v>
      </c>
      <c r="F3424" s="2">
        <v>18299.740000000002</v>
      </c>
      <c r="G3424" s="2">
        <v>0</v>
      </c>
      <c r="H3424" s="2">
        <v>18299.740000000002</v>
      </c>
      <c r="I3424" s="2" t="s">
        <v>29</v>
      </c>
      <c r="J3424" s="4">
        <v>1</v>
      </c>
      <c r="K3424" t="str">
        <f>_xlfn.XLOOKUP(D3424, dim_channels!A:A, dim_channels!C:C, "Not Found")</f>
        <v>Direct</v>
      </c>
      <c r="L3424" t="str">
        <f>_xlfn.XLOOKUP(D3424, dim_channels!A:A, dim_channels!B:B, "Not Found")</f>
        <v>Walk-in</v>
      </c>
      <c r="M3424">
        <f t="shared" si="212"/>
        <v>0</v>
      </c>
      <c r="N3424">
        <f t="shared" si="213"/>
        <v>1</v>
      </c>
      <c r="O3424">
        <f t="shared" si="214"/>
        <v>18299.740000000002</v>
      </c>
      <c r="P3424">
        <f t="shared" si="215"/>
        <v>18299.740000000002</v>
      </c>
    </row>
    <row r="3425" spans="1:16" x14ac:dyDescent="0.2">
      <c r="A3425" s="3" t="s">
        <v>3861</v>
      </c>
      <c r="B3425" s="3" t="s">
        <v>236</v>
      </c>
      <c r="C3425" s="3" t="s">
        <v>400</v>
      </c>
      <c r="D3425" s="3" t="s">
        <v>64</v>
      </c>
      <c r="E3425" s="3" t="s">
        <v>115</v>
      </c>
      <c r="F3425" s="3">
        <v>26009.24</v>
      </c>
      <c r="G3425" s="3">
        <v>0</v>
      </c>
      <c r="H3425" s="3">
        <v>26009.24</v>
      </c>
      <c r="I3425" s="3" t="s">
        <v>29</v>
      </c>
      <c r="J3425" s="5">
        <v>1</v>
      </c>
      <c r="K3425" t="str">
        <f>_xlfn.XLOOKUP(D3425, dim_channels!A:A, dim_channels!C:C, "Not Found")</f>
        <v>Direct</v>
      </c>
      <c r="L3425" t="str">
        <f>_xlfn.XLOOKUP(D3425, dim_channels!A:A, dim_channels!B:B, "Not Found")</f>
        <v>Direct Website</v>
      </c>
      <c r="M3425">
        <f t="shared" si="212"/>
        <v>0</v>
      </c>
      <c r="N3425">
        <f t="shared" si="213"/>
        <v>1</v>
      </c>
      <c r="O3425">
        <f t="shared" si="214"/>
        <v>26009.24</v>
      </c>
      <c r="P3425">
        <f t="shared" si="215"/>
        <v>26009.24</v>
      </c>
    </row>
    <row r="3426" spans="1:16" x14ac:dyDescent="0.2">
      <c r="A3426" s="2" t="s">
        <v>3862</v>
      </c>
      <c r="B3426" s="2" t="s">
        <v>127</v>
      </c>
      <c r="C3426" s="2" t="s">
        <v>597</v>
      </c>
      <c r="D3426" s="2" t="s">
        <v>33</v>
      </c>
      <c r="E3426" s="2" t="s">
        <v>34</v>
      </c>
      <c r="F3426" s="2">
        <v>9290.68</v>
      </c>
      <c r="G3426" s="2">
        <v>1393.6</v>
      </c>
      <c r="H3426" s="2">
        <v>7897.08</v>
      </c>
      <c r="I3426" s="2" t="s">
        <v>41</v>
      </c>
      <c r="J3426" s="4">
        <v>1.1764702902845099</v>
      </c>
      <c r="K3426" t="str">
        <f>_xlfn.XLOOKUP(D3426, dim_channels!A:A, dim_channels!C:C, "Not Found")</f>
        <v>OTA</v>
      </c>
      <c r="L3426" t="str">
        <f>_xlfn.XLOOKUP(D3426, dim_channels!A:A, dim_channels!B:B, "Not Found")</f>
        <v>Booking.com</v>
      </c>
      <c r="M3426">
        <f t="shared" si="212"/>
        <v>1</v>
      </c>
      <c r="N3426">
        <f t="shared" si="213"/>
        <v>0</v>
      </c>
      <c r="O3426">
        <f t="shared" si="214"/>
        <v>0</v>
      </c>
      <c r="P3426">
        <f t="shared" si="215"/>
        <v>0</v>
      </c>
    </row>
    <row r="3427" spans="1:16" x14ac:dyDescent="0.2">
      <c r="A3427" s="3" t="s">
        <v>3863</v>
      </c>
      <c r="B3427" s="3" t="s">
        <v>31</v>
      </c>
      <c r="C3427" s="3" t="s">
        <v>432</v>
      </c>
      <c r="D3427" s="3" t="s">
        <v>64</v>
      </c>
      <c r="E3427" s="3" t="s">
        <v>28</v>
      </c>
      <c r="F3427" s="3">
        <v>2675.38</v>
      </c>
      <c r="G3427" s="3">
        <v>0</v>
      </c>
      <c r="H3427" s="3">
        <v>2675.38</v>
      </c>
      <c r="I3427" s="3" t="s">
        <v>56</v>
      </c>
      <c r="J3427" s="5">
        <v>1</v>
      </c>
      <c r="K3427" t="str">
        <f>_xlfn.XLOOKUP(D3427, dim_channels!A:A, dim_channels!C:C, "Not Found")</f>
        <v>Direct</v>
      </c>
      <c r="L3427" t="str">
        <f>_xlfn.XLOOKUP(D3427, dim_channels!A:A, dim_channels!B:B, "Not Found")</f>
        <v>Direct Website</v>
      </c>
      <c r="M3427">
        <f t="shared" si="212"/>
        <v>0</v>
      </c>
      <c r="N3427">
        <f t="shared" si="213"/>
        <v>0</v>
      </c>
      <c r="O3427">
        <f t="shared" si="214"/>
        <v>0</v>
      </c>
      <c r="P3427">
        <f t="shared" si="215"/>
        <v>0</v>
      </c>
    </row>
    <row r="3428" spans="1:16" x14ac:dyDescent="0.2">
      <c r="A3428" s="2" t="s">
        <v>3864</v>
      </c>
      <c r="B3428" s="2" t="s">
        <v>195</v>
      </c>
      <c r="C3428" s="2" t="s">
        <v>283</v>
      </c>
      <c r="D3428" s="2" t="s">
        <v>33</v>
      </c>
      <c r="E3428" s="2" t="s">
        <v>60</v>
      </c>
      <c r="F3428" s="2">
        <v>10819.06</v>
      </c>
      <c r="G3428" s="2">
        <v>0</v>
      </c>
      <c r="H3428" s="2">
        <v>10819.06</v>
      </c>
      <c r="I3428" s="2" t="s">
        <v>41</v>
      </c>
      <c r="J3428" s="4">
        <v>1</v>
      </c>
      <c r="K3428" t="str">
        <f>_xlfn.XLOOKUP(D3428, dim_channels!A:A, dim_channels!C:C, "Not Found")</f>
        <v>OTA</v>
      </c>
      <c r="L3428" t="str">
        <f>_xlfn.XLOOKUP(D3428, dim_channels!A:A, dim_channels!B:B, "Not Found")</f>
        <v>Booking.com</v>
      </c>
      <c r="M3428">
        <f t="shared" si="212"/>
        <v>1</v>
      </c>
      <c r="N3428">
        <f t="shared" si="213"/>
        <v>0</v>
      </c>
      <c r="O3428">
        <f t="shared" si="214"/>
        <v>0</v>
      </c>
      <c r="P3428">
        <f t="shared" si="215"/>
        <v>0</v>
      </c>
    </row>
    <row r="3429" spans="1:16" x14ac:dyDescent="0.2">
      <c r="A3429" s="3" t="s">
        <v>3865</v>
      </c>
      <c r="B3429" s="3" t="s">
        <v>382</v>
      </c>
      <c r="C3429" s="3" t="s">
        <v>98</v>
      </c>
      <c r="D3429" s="3" t="s">
        <v>45</v>
      </c>
      <c r="E3429" s="3" t="s">
        <v>46</v>
      </c>
      <c r="F3429" s="3">
        <v>6759.8</v>
      </c>
      <c r="G3429" s="3">
        <v>337.99</v>
      </c>
      <c r="H3429" s="3">
        <v>6421.81</v>
      </c>
      <c r="I3429" s="3" t="s">
        <v>56</v>
      </c>
      <c r="J3429" s="5">
        <v>1.0526315789473679</v>
      </c>
      <c r="K3429" t="str">
        <f>_xlfn.XLOOKUP(D3429, dim_channels!A:A, dim_channels!C:C, "Not Found")</f>
        <v>Corporate</v>
      </c>
      <c r="L3429" t="str">
        <f>_xlfn.XLOOKUP(D3429, dim_channels!A:A, dim_channels!B:B, "Not Found")</f>
        <v>Corporate Direct</v>
      </c>
      <c r="M3429">
        <f t="shared" si="212"/>
        <v>0</v>
      </c>
      <c r="N3429">
        <f t="shared" si="213"/>
        <v>0</v>
      </c>
      <c r="O3429">
        <f t="shared" si="214"/>
        <v>0</v>
      </c>
      <c r="P3429">
        <f t="shared" si="215"/>
        <v>0</v>
      </c>
    </row>
    <row r="3430" spans="1:16" x14ac:dyDescent="0.2">
      <c r="A3430" s="2" t="s">
        <v>3866</v>
      </c>
      <c r="B3430" s="2" t="s">
        <v>285</v>
      </c>
      <c r="C3430" s="2" t="s">
        <v>184</v>
      </c>
      <c r="D3430" s="2" t="s">
        <v>52</v>
      </c>
      <c r="E3430" s="2" t="s">
        <v>60</v>
      </c>
      <c r="F3430" s="2">
        <v>16400.2</v>
      </c>
      <c r="G3430" s="2">
        <v>0</v>
      </c>
      <c r="H3430" s="2">
        <v>16400.2</v>
      </c>
      <c r="I3430" s="2" t="s">
        <v>29</v>
      </c>
      <c r="J3430" s="4">
        <v>1</v>
      </c>
      <c r="K3430" t="str">
        <f>_xlfn.XLOOKUP(D3430, dim_channels!A:A, dim_channels!C:C, "Not Found")</f>
        <v>OTA</v>
      </c>
      <c r="L3430" t="str">
        <f>_xlfn.XLOOKUP(D3430, dim_channels!A:A, dim_channels!B:B, "Not Found")</f>
        <v>Agoda</v>
      </c>
      <c r="M3430">
        <f t="shared" si="212"/>
        <v>0</v>
      </c>
      <c r="N3430">
        <f t="shared" si="213"/>
        <v>1</v>
      </c>
      <c r="O3430">
        <f t="shared" si="214"/>
        <v>16400.2</v>
      </c>
      <c r="P3430">
        <f t="shared" si="215"/>
        <v>16400.2</v>
      </c>
    </row>
    <row r="3431" spans="1:16" x14ac:dyDescent="0.2">
      <c r="A3431" s="3" t="s">
        <v>3867</v>
      </c>
      <c r="B3431" s="3" t="s">
        <v>326</v>
      </c>
      <c r="C3431" s="3" t="s">
        <v>520</v>
      </c>
      <c r="D3431" s="3" t="s">
        <v>64</v>
      </c>
      <c r="E3431" s="3" t="s">
        <v>34</v>
      </c>
      <c r="F3431" s="3">
        <v>10726.94</v>
      </c>
      <c r="G3431" s="3">
        <v>0</v>
      </c>
      <c r="H3431" s="3">
        <v>10726.94</v>
      </c>
      <c r="I3431" s="3" t="s">
        <v>29</v>
      </c>
      <c r="J3431" s="5">
        <v>1</v>
      </c>
      <c r="K3431" t="str">
        <f>_xlfn.XLOOKUP(D3431, dim_channels!A:A, dim_channels!C:C, "Not Found")</f>
        <v>Direct</v>
      </c>
      <c r="L3431" t="str">
        <f>_xlfn.XLOOKUP(D3431, dim_channels!A:A, dim_channels!B:B, "Not Found")</f>
        <v>Direct Website</v>
      </c>
      <c r="M3431">
        <f t="shared" si="212"/>
        <v>0</v>
      </c>
      <c r="N3431">
        <f t="shared" si="213"/>
        <v>1</v>
      </c>
      <c r="O3431">
        <f t="shared" si="214"/>
        <v>10726.94</v>
      </c>
      <c r="P3431">
        <f t="shared" si="215"/>
        <v>10726.94</v>
      </c>
    </row>
    <row r="3432" spans="1:16" x14ac:dyDescent="0.2">
      <c r="A3432" s="2" t="s">
        <v>3868</v>
      </c>
      <c r="B3432" s="2" t="s">
        <v>50</v>
      </c>
      <c r="C3432" s="2" t="s">
        <v>573</v>
      </c>
      <c r="D3432" s="2" t="s">
        <v>114</v>
      </c>
      <c r="E3432" s="2" t="s">
        <v>115</v>
      </c>
      <c r="F3432" s="2">
        <v>13270.4</v>
      </c>
      <c r="G3432" s="2">
        <v>1327.04</v>
      </c>
      <c r="H3432" s="2">
        <v>11943.36</v>
      </c>
      <c r="I3432" s="2" t="s">
        <v>29</v>
      </c>
      <c r="J3432" s="4">
        <v>1.1111111111111109</v>
      </c>
      <c r="K3432" t="str">
        <f>_xlfn.XLOOKUP(D3432, dim_channels!A:A, dim_channels!C:C, "Not Found")</f>
        <v>Offline</v>
      </c>
      <c r="L3432" t="str">
        <f>_xlfn.XLOOKUP(D3432, dim_channels!A:A, dim_channels!B:B, "Not Found")</f>
        <v>Travel Agency</v>
      </c>
      <c r="M3432">
        <f t="shared" si="212"/>
        <v>0</v>
      </c>
      <c r="N3432">
        <f t="shared" si="213"/>
        <v>1</v>
      </c>
      <c r="O3432">
        <f t="shared" si="214"/>
        <v>11943.36</v>
      </c>
      <c r="P3432">
        <f t="shared" si="215"/>
        <v>13270.4</v>
      </c>
    </row>
    <row r="3433" spans="1:16" x14ac:dyDescent="0.2">
      <c r="A3433" s="3" t="s">
        <v>3869</v>
      </c>
      <c r="B3433" s="3" t="s">
        <v>297</v>
      </c>
      <c r="C3433" s="3" t="s">
        <v>70</v>
      </c>
      <c r="D3433" s="3" t="s">
        <v>33</v>
      </c>
      <c r="E3433" s="3" t="s">
        <v>34</v>
      </c>
      <c r="F3433" s="3">
        <v>6083.57</v>
      </c>
      <c r="G3433" s="3">
        <v>912.54</v>
      </c>
      <c r="H3433" s="3">
        <v>5171.03</v>
      </c>
      <c r="I3433" s="3" t="s">
        <v>56</v>
      </c>
      <c r="J3433" s="5">
        <v>1.176471612038607</v>
      </c>
      <c r="K3433" t="str">
        <f>_xlfn.XLOOKUP(D3433, dim_channels!A:A, dim_channels!C:C, "Not Found")</f>
        <v>OTA</v>
      </c>
      <c r="L3433" t="str">
        <f>_xlfn.XLOOKUP(D3433, dim_channels!A:A, dim_channels!B:B, "Not Found")</f>
        <v>Booking.com</v>
      </c>
      <c r="M3433">
        <f t="shared" si="212"/>
        <v>0</v>
      </c>
      <c r="N3433">
        <f t="shared" si="213"/>
        <v>0</v>
      </c>
      <c r="O3433">
        <f t="shared" si="214"/>
        <v>0</v>
      </c>
      <c r="P3433">
        <f t="shared" si="215"/>
        <v>0</v>
      </c>
    </row>
    <row r="3434" spans="1:16" x14ac:dyDescent="0.2">
      <c r="A3434" s="2" t="s">
        <v>3870</v>
      </c>
      <c r="B3434" s="2" t="s">
        <v>388</v>
      </c>
      <c r="C3434" s="2" t="s">
        <v>468</v>
      </c>
      <c r="D3434" s="2" t="s">
        <v>33</v>
      </c>
      <c r="E3434" s="2" t="s">
        <v>28</v>
      </c>
      <c r="F3434" s="2">
        <v>8053.49</v>
      </c>
      <c r="G3434" s="2">
        <v>1208.02</v>
      </c>
      <c r="H3434" s="2">
        <v>6845.47</v>
      </c>
      <c r="I3434" s="2" t="s">
        <v>29</v>
      </c>
      <c r="J3434" s="4">
        <v>1.176469986721145</v>
      </c>
      <c r="K3434" t="str">
        <f>_xlfn.XLOOKUP(D3434, dim_channels!A:A, dim_channels!C:C, "Not Found")</f>
        <v>OTA</v>
      </c>
      <c r="L3434" t="str">
        <f>_xlfn.XLOOKUP(D3434, dim_channels!A:A, dim_channels!B:B, "Not Found")</f>
        <v>Booking.com</v>
      </c>
      <c r="M3434">
        <f t="shared" si="212"/>
        <v>0</v>
      </c>
      <c r="N3434">
        <f t="shared" si="213"/>
        <v>1</v>
      </c>
      <c r="O3434">
        <f t="shared" si="214"/>
        <v>6845.47</v>
      </c>
      <c r="P3434">
        <f t="shared" si="215"/>
        <v>8053.49</v>
      </c>
    </row>
    <row r="3435" spans="1:16" x14ac:dyDescent="0.2">
      <c r="A3435" s="3" t="s">
        <v>3871</v>
      </c>
      <c r="B3435" s="3" t="s">
        <v>1101</v>
      </c>
      <c r="C3435" s="3" t="s">
        <v>468</v>
      </c>
      <c r="D3435" s="3" t="s">
        <v>45</v>
      </c>
      <c r="E3435" s="3" t="s">
        <v>46</v>
      </c>
      <c r="F3435" s="3">
        <v>2739.35</v>
      </c>
      <c r="G3435" s="3">
        <v>136.97</v>
      </c>
      <c r="H3435" s="3">
        <v>2602.38</v>
      </c>
      <c r="I3435" s="3" t="s">
        <v>29</v>
      </c>
      <c r="J3435" s="5">
        <v>1.052632590167462</v>
      </c>
      <c r="K3435" t="str">
        <f>_xlfn.XLOOKUP(D3435, dim_channels!A:A, dim_channels!C:C, "Not Found")</f>
        <v>Corporate</v>
      </c>
      <c r="L3435" t="str">
        <f>_xlfn.XLOOKUP(D3435, dim_channels!A:A, dim_channels!B:B, "Not Found")</f>
        <v>Corporate Direct</v>
      </c>
      <c r="M3435">
        <f t="shared" si="212"/>
        <v>0</v>
      </c>
      <c r="N3435">
        <f t="shared" si="213"/>
        <v>1</v>
      </c>
      <c r="O3435">
        <f t="shared" si="214"/>
        <v>2602.38</v>
      </c>
      <c r="P3435">
        <f t="shared" si="215"/>
        <v>2739.35</v>
      </c>
    </row>
    <row r="3436" spans="1:16" x14ac:dyDescent="0.2">
      <c r="A3436" s="2" t="s">
        <v>3872</v>
      </c>
      <c r="B3436" s="2" t="s">
        <v>546</v>
      </c>
      <c r="C3436" s="2" t="s">
        <v>133</v>
      </c>
      <c r="D3436" s="2" t="s">
        <v>52</v>
      </c>
      <c r="E3436" s="2" t="s">
        <v>60</v>
      </c>
      <c r="F3436" s="2">
        <v>6241.44</v>
      </c>
      <c r="G3436" s="2">
        <v>0</v>
      </c>
      <c r="H3436" s="2">
        <v>6241.44</v>
      </c>
      <c r="I3436" s="2" t="s">
        <v>29</v>
      </c>
      <c r="J3436" s="4">
        <v>1</v>
      </c>
      <c r="K3436" t="str">
        <f>_xlfn.XLOOKUP(D3436, dim_channels!A:A, dim_channels!C:C, "Not Found")</f>
        <v>OTA</v>
      </c>
      <c r="L3436" t="str">
        <f>_xlfn.XLOOKUP(D3436, dim_channels!A:A, dim_channels!B:B, "Not Found")</f>
        <v>Agoda</v>
      </c>
      <c r="M3436">
        <f t="shared" si="212"/>
        <v>0</v>
      </c>
      <c r="N3436">
        <f t="shared" si="213"/>
        <v>1</v>
      </c>
      <c r="O3436">
        <f t="shared" si="214"/>
        <v>6241.44</v>
      </c>
      <c r="P3436">
        <f t="shared" si="215"/>
        <v>6241.44</v>
      </c>
    </row>
    <row r="3437" spans="1:16" x14ac:dyDescent="0.2">
      <c r="A3437" s="3" t="s">
        <v>3873</v>
      </c>
      <c r="B3437" s="3" t="s">
        <v>337</v>
      </c>
      <c r="C3437" s="3" t="s">
        <v>212</v>
      </c>
      <c r="D3437" s="3" t="s">
        <v>33</v>
      </c>
      <c r="E3437" s="3" t="s">
        <v>60</v>
      </c>
      <c r="F3437" s="3">
        <v>4254.83</v>
      </c>
      <c r="G3437" s="3">
        <v>0</v>
      </c>
      <c r="H3437" s="3">
        <v>4254.83</v>
      </c>
      <c r="I3437" s="3" t="s">
        <v>41</v>
      </c>
      <c r="J3437" s="5">
        <v>1</v>
      </c>
      <c r="K3437" t="str">
        <f>_xlfn.XLOOKUP(D3437, dim_channels!A:A, dim_channels!C:C, "Not Found")</f>
        <v>OTA</v>
      </c>
      <c r="L3437" t="str">
        <f>_xlfn.XLOOKUP(D3437, dim_channels!A:A, dim_channels!B:B, "Not Found")</f>
        <v>Booking.com</v>
      </c>
      <c r="M3437">
        <f t="shared" si="212"/>
        <v>1</v>
      </c>
      <c r="N3437">
        <f t="shared" si="213"/>
        <v>0</v>
      </c>
      <c r="O3437">
        <f t="shared" si="214"/>
        <v>0</v>
      </c>
      <c r="P3437">
        <f t="shared" si="215"/>
        <v>0</v>
      </c>
    </row>
    <row r="3438" spans="1:16" x14ac:dyDescent="0.2">
      <c r="A3438" s="2" t="s">
        <v>3874</v>
      </c>
      <c r="B3438" s="2" t="s">
        <v>192</v>
      </c>
      <c r="C3438" s="2" t="s">
        <v>443</v>
      </c>
      <c r="D3438" s="2" t="s">
        <v>45</v>
      </c>
      <c r="E3438" s="2" t="s">
        <v>89</v>
      </c>
      <c r="F3438" s="2">
        <v>14718.76</v>
      </c>
      <c r="G3438" s="2">
        <v>0</v>
      </c>
      <c r="H3438" s="2">
        <v>14718.76</v>
      </c>
      <c r="I3438" s="2" t="s">
        <v>29</v>
      </c>
      <c r="J3438" s="4">
        <v>1</v>
      </c>
      <c r="K3438" t="str">
        <f>_xlfn.XLOOKUP(D3438, dim_channels!A:A, dim_channels!C:C, "Not Found")</f>
        <v>Corporate</v>
      </c>
      <c r="L3438" t="str">
        <f>_xlfn.XLOOKUP(D3438, dim_channels!A:A, dim_channels!B:B, "Not Found")</f>
        <v>Corporate Direct</v>
      </c>
      <c r="M3438">
        <f t="shared" si="212"/>
        <v>0</v>
      </c>
      <c r="N3438">
        <f t="shared" si="213"/>
        <v>1</v>
      </c>
      <c r="O3438">
        <f t="shared" si="214"/>
        <v>14718.76</v>
      </c>
      <c r="P3438">
        <f t="shared" si="215"/>
        <v>14718.76</v>
      </c>
    </row>
    <row r="3439" spans="1:16" x14ac:dyDescent="0.2">
      <c r="A3439" s="3" t="s">
        <v>3875</v>
      </c>
      <c r="B3439" s="3" t="s">
        <v>314</v>
      </c>
      <c r="C3439" s="3" t="s">
        <v>264</v>
      </c>
      <c r="D3439" s="3" t="s">
        <v>206</v>
      </c>
      <c r="E3439" s="3" t="s">
        <v>207</v>
      </c>
      <c r="F3439" s="3">
        <v>13688.74</v>
      </c>
      <c r="G3439" s="3">
        <v>0</v>
      </c>
      <c r="H3439" s="3">
        <v>13688.74</v>
      </c>
      <c r="I3439" s="3" t="s">
        <v>41</v>
      </c>
      <c r="J3439" s="5">
        <v>1</v>
      </c>
      <c r="K3439" t="str">
        <f>_xlfn.XLOOKUP(D3439, dim_channels!A:A, dim_channels!C:C, "Not Found")</f>
        <v>Direct</v>
      </c>
      <c r="L3439" t="str">
        <f>_xlfn.XLOOKUP(D3439, dim_channels!A:A, dim_channels!B:B, "Not Found")</f>
        <v>Walk-in</v>
      </c>
      <c r="M3439">
        <f t="shared" si="212"/>
        <v>1</v>
      </c>
      <c r="N3439">
        <f t="shared" si="213"/>
        <v>0</v>
      </c>
      <c r="O3439">
        <f t="shared" si="214"/>
        <v>0</v>
      </c>
      <c r="P3439">
        <f t="shared" si="215"/>
        <v>0</v>
      </c>
    </row>
    <row r="3440" spans="1:16" x14ac:dyDescent="0.2">
      <c r="A3440" s="2" t="s">
        <v>3876</v>
      </c>
      <c r="B3440" s="2" t="s">
        <v>498</v>
      </c>
      <c r="C3440" s="2" t="s">
        <v>666</v>
      </c>
      <c r="D3440" s="2" t="s">
        <v>27</v>
      </c>
      <c r="E3440" s="2" t="s">
        <v>34</v>
      </c>
      <c r="F3440" s="2">
        <v>6339.4</v>
      </c>
      <c r="G3440" s="2">
        <v>1141.0899999999999</v>
      </c>
      <c r="H3440" s="2">
        <v>5198.3100000000004</v>
      </c>
      <c r="I3440" s="2" t="s">
        <v>56</v>
      </c>
      <c r="J3440" s="4">
        <v>1.21951172592631</v>
      </c>
      <c r="K3440" t="str">
        <f>_xlfn.XLOOKUP(D3440, dim_channels!A:A, dim_channels!C:C, "Not Found")</f>
        <v>OTA</v>
      </c>
      <c r="L3440" t="str">
        <f>_xlfn.XLOOKUP(D3440, dim_channels!A:A, dim_channels!B:B, "Not Found")</f>
        <v>Expedia</v>
      </c>
      <c r="M3440">
        <f t="shared" si="212"/>
        <v>0</v>
      </c>
      <c r="N3440">
        <f t="shared" si="213"/>
        <v>0</v>
      </c>
      <c r="O3440">
        <f t="shared" si="214"/>
        <v>0</v>
      </c>
      <c r="P3440">
        <f t="shared" si="215"/>
        <v>0</v>
      </c>
    </row>
    <row r="3441" spans="1:16" x14ac:dyDescent="0.2">
      <c r="A3441" s="3" t="s">
        <v>3877</v>
      </c>
      <c r="B3441" s="3" t="s">
        <v>705</v>
      </c>
      <c r="C3441" s="3" t="s">
        <v>512</v>
      </c>
      <c r="D3441" s="3" t="s">
        <v>33</v>
      </c>
      <c r="E3441" s="3" t="s">
        <v>28</v>
      </c>
      <c r="F3441" s="3">
        <v>9682.07</v>
      </c>
      <c r="G3441" s="3">
        <v>1452.31</v>
      </c>
      <c r="H3441" s="3">
        <v>8229.76</v>
      </c>
      <c r="I3441" s="3" t="s">
        <v>29</v>
      </c>
      <c r="J3441" s="5">
        <v>1.17647051675869</v>
      </c>
      <c r="K3441" t="str">
        <f>_xlfn.XLOOKUP(D3441, dim_channels!A:A, dim_channels!C:C, "Not Found")</f>
        <v>OTA</v>
      </c>
      <c r="L3441" t="str">
        <f>_xlfn.XLOOKUP(D3441, dim_channels!A:A, dim_channels!B:B, "Not Found")</f>
        <v>Booking.com</v>
      </c>
      <c r="M3441">
        <f t="shared" si="212"/>
        <v>0</v>
      </c>
      <c r="N3441">
        <f t="shared" si="213"/>
        <v>1</v>
      </c>
      <c r="O3441">
        <f t="shared" si="214"/>
        <v>8229.76</v>
      </c>
      <c r="P3441">
        <f t="shared" si="215"/>
        <v>9682.07</v>
      </c>
    </row>
    <row r="3442" spans="1:16" x14ac:dyDescent="0.2">
      <c r="A3442" s="2" t="s">
        <v>3878</v>
      </c>
      <c r="B3442" s="2" t="s">
        <v>492</v>
      </c>
      <c r="C3442" s="2" t="s">
        <v>471</v>
      </c>
      <c r="D3442" s="2" t="s">
        <v>33</v>
      </c>
      <c r="E3442" s="2" t="s">
        <v>28</v>
      </c>
      <c r="F3442" s="2">
        <v>8519.7800000000007</v>
      </c>
      <c r="G3442" s="2">
        <v>1277.97</v>
      </c>
      <c r="H3442" s="2">
        <v>7241.81</v>
      </c>
      <c r="I3442" s="2" t="s">
        <v>29</v>
      </c>
      <c r="J3442" s="4">
        <v>1.176471075601266</v>
      </c>
      <c r="K3442" t="str">
        <f>_xlfn.XLOOKUP(D3442, dim_channels!A:A, dim_channels!C:C, "Not Found")</f>
        <v>OTA</v>
      </c>
      <c r="L3442" t="str">
        <f>_xlfn.XLOOKUP(D3442, dim_channels!A:A, dim_channels!B:B, "Not Found")</f>
        <v>Booking.com</v>
      </c>
      <c r="M3442">
        <f t="shared" si="212"/>
        <v>0</v>
      </c>
      <c r="N3442">
        <f t="shared" si="213"/>
        <v>1</v>
      </c>
      <c r="O3442">
        <f t="shared" si="214"/>
        <v>7241.81</v>
      </c>
      <c r="P3442">
        <f t="shared" si="215"/>
        <v>8519.7800000000007</v>
      </c>
    </row>
    <row r="3443" spans="1:16" x14ac:dyDescent="0.2">
      <c r="A3443" s="3" t="s">
        <v>3879</v>
      </c>
      <c r="B3443" s="3" t="s">
        <v>725</v>
      </c>
      <c r="C3443" s="3" t="s">
        <v>376</v>
      </c>
      <c r="D3443" s="3" t="s">
        <v>52</v>
      </c>
      <c r="E3443" s="3" t="s">
        <v>60</v>
      </c>
      <c r="F3443" s="3">
        <v>5251.07</v>
      </c>
      <c r="G3443" s="3">
        <v>0</v>
      </c>
      <c r="H3443" s="3">
        <v>5251.07</v>
      </c>
      <c r="I3443" s="3" t="s">
        <v>29</v>
      </c>
      <c r="J3443" s="5">
        <v>1</v>
      </c>
      <c r="K3443" t="str">
        <f>_xlfn.XLOOKUP(D3443, dim_channels!A:A, dim_channels!C:C, "Not Found")</f>
        <v>OTA</v>
      </c>
      <c r="L3443" t="str">
        <f>_xlfn.XLOOKUP(D3443, dim_channels!A:A, dim_channels!B:B, "Not Found")</f>
        <v>Agoda</v>
      </c>
      <c r="M3443">
        <f t="shared" si="212"/>
        <v>0</v>
      </c>
      <c r="N3443">
        <f t="shared" si="213"/>
        <v>1</v>
      </c>
      <c r="O3443">
        <f t="shared" si="214"/>
        <v>5251.07</v>
      </c>
      <c r="P3443">
        <f t="shared" si="215"/>
        <v>5251.07</v>
      </c>
    </row>
    <row r="3444" spans="1:16" x14ac:dyDescent="0.2">
      <c r="A3444" s="2" t="s">
        <v>3880</v>
      </c>
      <c r="B3444" s="2" t="s">
        <v>384</v>
      </c>
      <c r="C3444" s="2" t="s">
        <v>321</v>
      </c>
      <c r="D3444" s="2" t="s">
        <v>27</v>
      </c>
      <c r="E3444" s="2" t="s">
        <v>28</v>
      </c>
      <c r="F3444" s="2">
        <v>14503.39</v>
      </c>
      <c r="G3444" s="2">
        <v>2610.61</v>
      </c>
      <c r="H3444" s="2">
        <v>11892.78</v>
      </c>
      <c r="I3444" s="2" t="s">
        <v>29</v>
      </c>
      <c r="J3444" s="4">
        <v>1.2195121746135049</v>
      </c>
      <c r="K3444" t="str">
        <f>_xlfn.XLOOKUP(D3444, dim_channels!A:A, dim_channels!C:C, "Not Found")</f>
        <v>OTA</v>
      </c>
      <c r="L3444" t="str">
        <f>_xlfn.XLOOKUP(D3444, dim_channels!A:A, dim_channels!B:B, "Not Found")</f>
        <v>Expedia</v>
      </c>
      <c r="M3444">
        <f t="shared" si="212"/>
        <v>0</v>
      </c>
      <c r="N3444">
        <f t="shared" si="213"/>
        <v>1</v>
      </c>
      <c r="O3444">
        <f t="shared" si="214"/>
        <v>11892.78</v>
      </c>
      <c r="P3444">
        <f t="shared" si="215"/>
        <v>14503.39</v>
      </c>
    </row>
    <row r="3445" spans="1:16" x14ac:dyDescent="0.2">
      <c r="A3445" s="3" t="s">
        <v>3881</v>
      </c>
      <c r="B3445" s="3" t="s">
        <v>145</v>
      </c>
      <c r="C3445" s="3" t="s">
        <v>426</v>
      </c>
      <c r="D3445" s="3" t="s">
        <v>33</v>
      </c>
      <c r="E3445" s="3" t="s">
        <v>28</v>
      </c>
      <c r="F3445" s="3">
        <v>12898.44</v>
      </c>
      <c r="G3445" s="3">
        <v>1934.77</v>
      </c>
      <c r="H3445" s="3">
        <v>10963.67</v>
      </c>
      <c r="I3445" s="3" t="s">
        <v>29</v>
      </c>
      <c r="J3445" s="5">
        <v>1.1764710174603941</v>
      </c>
      <c r="K3445" t="str">
        <f>_xlfn.XLOOKUP(D3445, dim_channels!A:A, dim_channels!C:C, "Not Found")</f>
        <v>OTA</v>
      </c>
      <c r="L3445" t="str">
        <f>_xlfn.XLOOKUP(D3445, dim_channels!A:A, dim_channels!B:B, "Not Found")</f>
        <v>Booking.com</v>
      </c>
      <c r="M3445">
        <f t="shared" si="212"/>
        <v>0</v>
      </c>
      <c r="N3445">
        <f t="shared" si="213"/>
        <v>1</v>
      </c>
      <c r="O3445">
        <f t="shared" si="214"/>
        <v>10963.67</v>
      </c>
      <c r="P3445">
        <f t="shared" si="215"/>
        <v>12898.44</v>
      </c>
    </row>
    <row r="3446" spans="1:16" x14ac:dyDescent="0.2">
      <c r="A3446" s="2" t="s">
        <v>3882</v>
      </c>
      <c r="B3446" s="2" t="s">
        <v>94</v>
      </c>
      <c r="C3446" s="2" t="s">
        <v>435</v>
      </c>
      <c r="D3446" s="2" t="s">
        <v>52</v>
      </c>
      <c r="E3446" s="2" t="s">
        <v>60</v>
      </c>
      <c r="F3446" s="2">
        <v>5812.24</v>
      </c>
      <c r="G3446" s="2">
        <v>0</v>
      </c>
      <c r="H3446" s="2">
        <v>5812.24</v>
      </c>
      <c r="I3446" s="2" t="s">
        <v>29</v>
      </c>
      <c r="J3446" s="4">
        <v>1</v>
      </c>
      <c r="K3446" t="str">
        <f>_xlfn.XLOOKUP(D3446, dim_channels!A:A, dim_channels!C:C, "Not Found")</f>
        <v>OTA</v>
      </c>
      <c r="L3446" t="str">
        <f>_xlfn.XLOOKUP(D3446, dim_channels!A:A, dim_channels!B:B, "Not Found")</f>
        <v>Agoda</v>
      </c>
      <c r="M3446">
        <f t="shared" si="212"/>
        <v>0</v>
      </c>
      <c r="N3446">
        <f t="shared" si="213"/>
        <v>1</v>
      </c>
      <c r="O3446">
        <f t="shared" si="214"/>
        <v>5812.24</v>
      </c>
      <c r="P3446">
        <f t="shared" si="215"/>
        <v>5812.24</v>
      </c>
    </row>
    <row r="3447" spans="1:16" x14ac:dyDescent="0.2">
      <c r="A3447" s="3" t="s">
        <v>3883</v>
      </c>
      <c r="B3447" s="3" t="s">
        <v>73</v>
      </c>
      <c r="C3447" s="3" t="s">
        <v>1610</v>
      </c>
      <c r="D3447" s="3" t="s">
        <v>64</v>
      </c>
      <c r="E3447" s="3" t="s">
        <v>34</v>
      </c>
      <c r="F3447" s="3">
        <v>12358.25</v>
      </c>
      <c r="G3447" s="3">
        <v>0</v>
      </c>
      <c r="H3447" s="3">
        <v>12358.25</v>
      </c>
      <c r="I3447" s="3" t="s">
        <v>56</v>
      </c>
      <c r="J3447" s="5">
        <v>1</v>
      </c>
      <c r="K3447" t="str">
        <f>_xlfn.XLOOKUP(D3447, dim_channels!A:A, dim_channels!C:C, "Not Found")</f>
        <v>Direct</v>
      </c>
      <c r="L3447" t="str">
        <f>_xlfn.XLOOKUP(D3447, dim_channels!A:A, dim_channels!B:B, "Not Found")</f>
        <v>Direct Website</v>
      </c>
      <c r="M3447">
        <f t="shared" si="212"/>
        <v>0</v>
      </c>
      <c r="N3447">
        <f t="shared" si="213"/>
        <v>0</v>
      </c>
      <c r="O3447">
        <f t="shared" si="214"/>
        <v>0</v>
      </c>
      <c r="P3447">
        <f t="shared" si="215"/>
        <v>0</v>
      </c>
    </row>
    <row r="3448" spans="1:16" x14ac:dyDescent="0.2">
      <c r="A3448" s="2" t="s">
        <v>3884</v>
      </c>
      <c r="B3448" s="2" t="s">
        <v>418</v>
      </c>
      <c r="C3448" s="2" t="s">
        <v>863</v>
      </c>
      <c r="D3448" s="2" t="s">
        <v>114</v>
      </c>
      <c r="E3448" s="2" t="s">
        <v>115</v>
      </c>
      <c r="F3448" s="2">
        <v>15089.44</v>
      </c>
      <c r="G3448" s="2">
        <v>1508.94</v>
      </c>
      <c r="H3448" s="2">
        <v>13580.5</v>
      </c>
      <c r="I3448" s="2" t="s">
        <v>56</v>
      </c>
      <c r="J3448" s="4">
        <v>1.1111107838444829</v>
      </c>
      <c r="K3448" t="str">
        <f>_xlfn.XLOOKUP(D3448, dim_channels!A:A, dim_channels!C:C, "Not Found")</f>
        <v>Offline</v>
      </c>
      <c r="L3448" t="str">
        <f>_xlfn.XLOOKUP(D3448, dim_channels!A:A, dim_channels!B:B, "Not Found")</f>
        <v>Travel Agency</v>
      </c>
      <c r="M3448">
        <f t="shared" si="212"/>
        <v>0</v>
      </c>
      <c r="N3448">
        <f t="shared" si="213"/>
        <v>0</v>
      </c>
      <c r="O3448">
        <f t="shared" si="214"/>
        <v>0</v>
      </c>
      <c r="P3448">
        <f t="shared" si="215"/>
        <v>0</v>
      </c>
    </row>
    <row r="3449" spans="1:16" x14ac:dyDescent="0.2">
      <c r="A3449" s="3" t="s">
        <v>3885</v>
      </c>
      <c r="B3449" s="3" t="s">
        <v>249</v>
      </c>
      <c r="C3449" s="3" t="s">
        <v>78</v>
      </c>
      <c r="D3449" s="3" t="s">
        <v>33</v>
      </c>
      <c r="E3449" s="3" t="s">
        <v>60</v>
      </c>
      <c r="F3449" s="3">
        <v>5513.72</v>
      </c>
      <c r="G3449" s="3">
        <v>0</v>
      </c>
      <c r="H3449" s="3">
        <v>5513.72</v>
      </c>
      <c r="I3449" s="3" t="s">
        <v>41</v>
      </c>
      <c r="J3449" s="5">
        <v>1</v>
      </c>
      <c r="K3449" t="str">
        <f>_xlfn.XLOOKUP(D3449, dim_channels!A:A, dim_channels!C:C, "Not Found")</f>
        <v>OTA</v>
      </c>
      <c r="L3449" t="str">
        <f>_xlfn.XLOOKUP(D3449, dim_channels!A:A, dim_channels!B:B, "Not Found")</f>
        <v>Booking.com</v>
      </c>
      <c r="M3449">
        <f t="shared" si="212"/>
        <v>1</v>
      </c>
      <c r="N3449">
        <f t="shared" si="213"/>
        <v>0</v>
      </c>
      <c r="O3449">
        <f t="shared" si="214"/>
        <v>0</v>
      </c>
      <c r="P3449">
        <f t="shared" si="215"/>
        <v>0</v>
      </c>
    </row>
    <row r="3450" spans="1:16" x14ac:dyDescent="0.2">
      <c r="A3450" s="2" t="s">
        <v>3886</v>
      </c>
      <c r="B3450" s="2" t="s">
        <v>996</v>
      </c>
      <c r="C3450" s="2" t="s">
        <v>351</v>
      </c>
      <c r="D3450" s="2" t="s">
        <v>114</v>
      </c>
      <c r="E3450" s="2" t="s">
        <v>115</v>
      </c>
      <c r="F3450" s="2">
        <v>5148.66</v>
      </c>
      <c r="G3450" s="2">
        <v>514.87</v>
      </c>
      <c r="H3450" s="2">
        <v>4633.79</v>
      </c>
      <c r="I3450" s="2" t="s">
        <v>29</v>
      </c>
      <c r="J3450" s="4">
        <v>1.111112070249191</v>
      </c>
      <c r="K3450" t="str">
        <f>_xlfn.XLOOKUP(D3450, dim_channels!A:A, dim_channels!C:C, "Not Found")</f>
        <v>Offline</v>
      </c>
      <c r="L3450" t="str">
        <f>_xlfn.XLOOKUP(D3450, dim_channels!A:A, dim_channels!B:B, "Not Found")</f>
        <v>Travel Agency</v>
      </c>
      <c r="M3450">
        <f t="shared" si="212"/>
        <v>0</v>
      </c>
      <c r="N3450">
        <f t="shared" si="213"/>
        <v>1</v>
      </c>
      <c r="O3450">
        <f t="shared" si="214"/>
        <v>4633.79</v>
      </c>
      <c r="P3450">
        <f t="shared" si="215"/>
        <v>5148.66</v>
      </c>
    </row>
    <row r="3451" spans="1:16" x14ac:dyDescent="0.2">
      <c r="A3451" s="3" t="s">
        <v>3887</v>
      </c>
      <c r="B3451" s="3" t="s">
        <v>226</v>
      </c>
      <c r="C3451" s="3" t="s">
        <v>326</v>
      </c>
      <c r="D3451" s="3" t="s">
        <v>64</v>
      </c>
      <c r="E3451" s="3" t="s">
        <v>34</v>
      </c>
      <c r="F3451" s="3">
        <v>5573.71</v>
      </c>
      <c r="G3451" s="3">
        <v>0</v>
      </c>
      <c r="H3451" s="3">
        <v>5573.71</v>
      </c>
      <c r="I3451" s="3" t="s">
        <v>41</v>
      </c>
      <c r="J3451" s="5">
        <v>1</v>
      </c>
      <c r="K3451" t="str">
        <f>_xlfn.XLOOKUP(D3451, dim_channels!A:A, dim_channels!C:C, "Not Found")</f>
        <v>Direct</v>
      </c>
      <c r="L3451" t="str">
        <f>_xlfn.XLOOKUP(D3451, dim_channels!A:A, dim_channels!B:B, "Not Found")</f>
        <v>Direct Website</v>
      </c>
      <c r="M3451">
        <f t="shared" si="212"/>
        <v>1</v>
      </c>
      <c r="N3451">
        <f t="shared" si="213"/>
        <v>0</v>
      </c>
      <c r="O3451">
        <f t="shared" si="214"/>
        <v>0</v>
      </c>
      <c r="P3451">
        <f t="shared" si="215"/>
        <v>0</v>
      </c>
    </row>
    <row r="3452" spans="1:16" x14ac:dyDescent="0.2">
      <c r="A3452" s="2" t="s">
        <v>3888</v>
      </c>
      <c r="B3452" s="2" t="s">
        <v>256</v>
      </c>
      <c r="C3452" s="2" t="s">
        <v>371</v>
      </c>
      <c r="D3452" s="2" t="s">
        <v>206</v>
      </c>
      <c r="E3452" s="2" t="s">
        <v>207</v>
      </c>
      <c r="F3452" s="2">
        <v>25783.68</v>
      </c>
      <c r="G3452" s="2">
        <v>0</v>
      </c>
      <c r="H3452" s="2">
        <v>25783.68</v>
      </c>
      <c r="I3452" s="2" t="s">
        <v>41</v>
      </c>
      <c r="J3452" s="4">
        <v>1</v>
      </c>
      <c r="K3452" t="str">
        <f>_xlfn.XLOOKUP(D3452, dim_channels!A:A, dim_channels!C:C, "Not Found")</f>
        <v>Direct</v>
      </c>
      <c r="L3452" t="str">
        <f>_xlfn.XLOOKUP(D3452, dim_channels!A:A, dim_channels!B:B, "Not Found")</f>
        <v>Walk-in</v>
      </c>
      <c r="M3452">
        <f t="shared" si="212"/>
        <v>1</v>
      </c>
      <c r="N3452">
        <f t="shared" si="213"/>
        <v>0</v>
      </c>
      <c r="O3452">
        <f t="shared" si="214"/>
        <v>0</v>
      </c>
      <c r="P3452">
        <f t="shared" si="215"/>
        <v>0</v>
      </c>
    </row>
    <row r="3453" spans="1:16" x14ac:dyDescent="0.2">
      <c r="A3453" s="3" t="s">
        <v>3889</v>
      </c>
      <c r="B3453" s="3" t="s">
        <v>708</v>
      </c>
      <c r="C3453" s="3" t="s">
        <v>282</v>
      </c>
      <c r="D3453" s="3" t="s">
        <v>114</v>
      </c>
      <c r="E3453" s="3" t="s">
        <v>46</v>
      </c>
      <c r="F3453" s="3">
        <v>8415.69</v>
      </c>
      <c r="G3453" s="3">
        <v>841.57</v>
      </c>
      <c r="H3453" s="3">
        <v>7574.12</v>
      </c>
      <c r="I3453" s="3" t="s">
        <v>29</v>
      </c>
      <c r="J3453" s="5">
        <v>1.1111112578094879</v>
      </c>
      <c r="K3453" t="str">
        <f>_xlfn.XLOOKUP(D3453, dim_channels!A:A, dim_channels!C:C, "Not Found")</f>
        <v>Offline</v>
      </c>
      <c r="L3453" t="str">
        <f>_xlfn.XLOOKUP(D3453, dim_channels!A:A, dim_channels!B:B, "Not Found")</f>
        <v>Travel Agency</v>
      </c>
      <c r="M3453">
        <f t="shared" si="212"/>
        <v>0</v>
      </c>
      <c r="N3453">
        <f t="shared" si="213"/>
        <v>1</v>
      </c>
      <c r="O3453">
        <f t="shared" si="214"/>
        <v>7574.12</v>
      </c>
      <c r="P3453">
        <f t="shared" si="215"/>
        <v>8415.69</v>
      </c>
    </row>
    <row r="3454" spans="1:16" x14ac:dyDescent="0.2">
      <c r="A3454" s="2" t="s">
        <v>3890</v>
      </c>
      <c r="B3454" s="2" t="s">
        <v>282</v>
      </c>
      <c r="C3454" s="2" t="s">
        <v>787</v>
      </c>
      <c r="D3454" s="2" t="s">
        <v>33</v>
      </c>
      <c r="E3454" s="2" t="s">
        <v>34</v>
      </c>
      <c r="F3454" s="2">
        <v>3337.01</v>
      </c>
      <c r="G3454" s="2">
        <v>500.55</v>
      </c>
      <c r="H3454" s="2">
        <v>2836.46</v>
      </c>
      <c r="I3454" s="2" t="s">
        <v>29</v>
      </c>
      <c r="J3454" s="4">
        <v>1.176469966084486</v>
      </c>
      <c r="K3454" t="str">
        <f>_xlfn.XLOOKUP(D3454, dim_channels!A:A, dim_channels!C:C, "Not Found")</f>
        <v>OTA</v>
      </c>
      <c r="L3454" t="str">
        <f>_xlfn.XLOOKUP(D3454, dim_channels!A:A, dim_channels!B:B, "Not Found")</f>
        <v>Booking.com</v>
      </c>
      <c r="M3454">
        <f t="shared" si="212"/>
        <v>0</v>
      </c>
      <c r="N3454">
        <f t="shared" si="213"/>
        <v>1</v>
      </c>
      <c r="O3454">
        <f t="shared" si="214"/>
        <v>2836.46</v>
      </c>
      <c r="P3454">
        <f t="shared" si="215"/>
        <v>3337.01</v>
      </c>
    </row>
    <row r="3455" spans="1:16" x14ac:dyDescent="0.2">
      <c r="A3455" s="3" t="s">
        <v>3891</v>
      </c>
      <c r="B3455" s="3" t="s">
        <v>564</v>
      </c>
      <c r="C3455" s="3" t="s">
        <v>76</v>
      </c>
      <c r="D3455" s="3" t="s">
        <v>33</v>
      </c>
      <c r="E3455" s="3" t="s">
        <v>28</v>
      </c>
      <c r="F3455" s="3">
        <v>5707.7</v>
      </c>
      <c r="G3455" s="3">
        <v>856.16</v>
      </c>
      <c r="H3455" s="3">
        <v>4851.54</v>
      </c>
      <c r="I3455" s="3" t="s">
        <v>56</v>
      </c>
      <c r="J3455" s="5">
        <v>1.17647180070658</v>
      </c>
      <c r="K3455" t="str">
        <f>_xlfn.XLOOKUP(D3455, dim_channels!A:A, dim_channels!C:C, "Not Found")</f>
        <v>OTA</v>
      </c>
      <c r="L3455" t="str">
        <f>_xlfn.XLOOKUP(D3455, dim_channels!A:A, dim_channels!B:B, "Not Found")</f>
        <v>Booking.com</v>
      </c>
      <c r="M3455">
        <f t="shared" si="212"/>
        <v>0</v>
      </c>
      <c r="N3455">
        <f t="shared" si="213"/>
        <v>0</v>
      </c>
      <c r="O3455">
        <f t="shared" si="214"/>
        <v>0</v>
      </c>
      <c r="P3455">
        <f t="shared" si="215"/>
        <v>0</v>
      </c>
    </row>
    <row r="3456" spans="1:16" x14ac:dyDescent="0.2">
      <c r="A3456" s="2" t="s">
        <v>3892</v>
      </c>
      <c r="B3456" s="2" t="s">
        <v>113</v>
      </c>
      <c r="C3456" s="2" t="s">
        <v>478</v>
      </c>
      <c r="D3456" s="2" t="s">
        <v>27</v>
      </c>
      <c r="E3456" s="2" t="s">
        <v>34</v>
      </c>
      <c r="F3456" s="2">
        <v>9609.9599999999991</v>
      </c>
      <c r="G3456" s="2">
        <v>1729.79</v>
      </c>
      <c r="H3456" s="2">
        <v>7880.17</v>
      </c>
      <c r="I3456" s="2" t="s">
        <v>29</v>
      </c>
      <c r="J3456" s="4">
        <v>1.219511761802093</v>
      </c>
      <c r="K3456" t="str">
        <f>_xlfn.XLOOKUP(D3456, dim_channels!A:A, dim_channels!C:C, "Not Found")</f>
        <v>OTA</v>
      </c>
      <c r="L3456" t="str">
        <f>_xlfn.XLOOKUP(D3456, dim_channels!A:A, dim_channels!B:B, "Not Found")</f>
        <v>Expedia</v>
      </c>
      <c r="M3456">
        <f t="shared" si="212"/>
        <v>0</v>
      </c>
      <c r="N3456">
        <f t="shared" si="213"/>
        <v>1</v>
      </c>
      <c r="O3456">
        <f t="shared" si="214"/>
        <v>7880.17</v>
      </c>
      <c r="P3456">
        <f t="shared" si="215"/>
        <v>9609.9599999999991</v>
      </c>
    </row>
    <row r="3457" spans="1:16" x14ac:dyDescent="0.2">
      <c r="A3457" s="3" t="s">
        <v>3893</v>
      </c>
      <c r="B3457" s="3" t="s">
        <v>904</v>
      </c>
      <c r="C3457" s="3" t="s">
        <v>740</v>
      </c>
      <c r="D3457" s="3" t="s">
        <v>27</v>
      </c>
      <c r="E3457" s="3" t="s">
        <v>28</v>
      </c>
      <c r="F3457" s="3">
        <v>3246.42</v>
      </c>
      <c r="G3457" s="3">
        <v>584.36</v>
      </c>
      <c r="H3457" s="3">
        <v>2662.06</v>
      </c>
      <c r="I3457" s="3" t="s">
        <v>56</v>
      </c>
      <c r="J3457" s="5">
        <v>1.2195142107991559</v>
      </c>
      <c r="K3457" t="str">
        <f>_xlfn.XLOOKUP(D3457, dim_channels!A:A, dim_channels!C:C, "Not Found")</f>
        <v>OTA</v>
      </c>
      <c r="L3457" t="str">
        <f>_xlfn.XLOOKUP(D3457, dim_channels!A:A, dim_channels!B:B, "Not Found")</f>
        <v>Expedia</v>
      </c>
      <c r="M3457">
        <f t="shared" si="212"/>
        <v>0</v>
      </c>
      <c r="N3457">
        <f t="shared" si="213"/>
        <v>0</v>
      </c>
      <c r="O3457">
        <f t="shared" si="214"/>
        <v>0</v>
      </c>
      <c r="P3457">
        <f t="shared" si="215"/>
        <v>0</v>
      </c>
    </row>
    <row r="3458" spans="1:16" x14ac:dyDescent="0.2">
      <c r="A3458" s="2" t="s">
        <v>3894</v>
      </c>
      <c r="B3458" s="2" t="s">
        <v>664</v>
      </c>
      <c r="C3458" s="2" t="s">
        <v>215</v>
      </c>
      <c r="D3458" s="2" t="s">
        <v>169</v>
      </c>
      <c r="E3458" s="2" t="s">
        <v>46</v>
      </c>
      <c r="F3458" s="2">
        <v>3017.03</v>
      </c>
      <c r="G3458" s="2">
        <v>603.41</v>
      </c>
      <c r="H3458" s="2">
        <v>2413.62</v>
      </c>
      <c r="I3458" s="2" t="s">
        <v>56</v>
      </c>
      <c r="J3458" s="4">
        <v>1.2500020715771329</v>
      </c>
      <c r="K3458" t="str">
        <f>_xlfn.XLOOKUP(D3458, dim_channels!A:A, dim_channels!C:C, "Not Found")</f>
        <v>GDS</v>
      </c>
      <c r="L3458" t="str">
        <f>_xlfn.XLOOKUP(D3458, dim_channels!A:A, dim_channels!B:B, "Not Found")</f>
        <v>GDS (Amadeus)</v>
      </c>
      <c r="M3458">
        <f t="shared" si="212"/>
        <v>0</v>
      </c>
      <c r="N3458">
        <f t="shared" si="213"/>
        <v>0</v>
      </c>
      <c r="O3458">
        <f t="shared" si="214"/>
        <v>0</v>
      </c>
      <c r="P3458">
        <f t="shared" si="215"/>
        <v>0</v>
      </c>
    </row>
    <row r="3459" spans="1:16" x14ac:dyDescent="0.2">
      <c r="A3459" s="3" t="s">
        <v>3895</v>
      </c>
      <c r="B3459" s="3" t="s">
        <v>198</v>
      </c>
      <c r="C3459" s="3" t="s">
        <v>602</v>
      </c>
      <c r="D3459" s="3" t="s">
        <v>169</v>
      </c>
      <c r="E3459" s="3" t="s">
        <v>46</v>
      </c>
      <c r="F3459" s="3">
        <v>6409.83</v>
      </c>
      <c r="G3459" s="3">
        <v>1281.97</v>
      </c>
      <c r="H3459" s="3">
        <v>5127.8599999999997</v>
      </c>
      <c r="I3459" s="3" t="s">
        <v>56</v>
      </c>
      <c r="J3459" s="5">
        <v>1.250000975065622</v>
      </c>
      <c r="K3459" t="str">
        <f>_xlfn.XLOOKUP(D3459, dim_channels!A:A, dim_channels!C:C, "Not Found")</f>
        <v>GDS</v>
      </c>
      <c r="L3459" t="str">
        <f>_xlfn.XLOOKUP(D3459, dim_channels!A:A, dim_channels!B:B, "Not Found")</f>
        <v>GDS (Amadeus)</v>
      </c>
      <c r="M3459">
        <f t="shared" ref="M3459:M3522" si="216">IF(I3459="Cancelled",1,0)</f>
        <v>0</v>
      </c>
      <c r="N3459">
        <f t="shared" ref="N3459:N3522" si="217">IF(TRIM(UPPER(I3459))="CHECKED-OUT",1,0)</f>
        <v>0</v>
      </c>
      <c r="O3459">
        <f t="shared" ref="O3459:O3522" si="218">IF(TRIM(UPPER(I3459))="CHECKED-OUT",H3459,0)</f>
        <v>0</v>
      </c>
      <c r="P3459">
        <f t="shared" ref="P3459:P3522" si="219">IF(TRIM(UPPER(I3459))="CHECKED-OUT",F3459,0)</f>
        <v>0</v>
      </c>
    </row>
    <row r="3460" spans="1:16" x14ac:dyDescent="0.2">
      <c r="A3460" s="2" t="s">
        <v>3896</v>
      </c>
      <c r="B3460" s="2" t="s">
        <v>242</v>
      </c>
      <c r="C3460" s="2" t="s">
        <v>702</v>
      </c>
      <c r="D3460" s="2" t="s">
        <v>52</v>
      </c>
      <c r="E3460" s="2" t="s">
        <v>34</v>
      </c>
      <c r="F3460" s="2">
        <v>6194.59</v>
      </c>
      <c r="G3460" s="2">
        <v>743.35</v>
      </c>
      <c r="H3460" s="2">
        <v>5451.24</v>
      </c>
      <c r="I3460" s="2" t="s">
        <v>29</v>
      </c>
      <c r="J3460" s="4">
        <v>1.1363634695959091</v>
      </c>
      <c r="K3460" t="str">
        <f>_xlfn.XLOOKUP(D3460, dim_channels!A:A, dim_channels!C:C, "Not Found")</f>
        <v>OTA</v>
      </c>
      <c r="L3460" t="str">
        <f>_xlfn.XLOOKUP(D3460, dim_channels!A:A, dim_channels!B:B, "Not Found")</f>
        <v>Agoda</v>
      </c>
      <c r="M3460">
        <f t="shared" si="216"/>
        <v>0</v>
      </c>
      <c r="N3460">
        <f t="shared" si="217"/>
        <v>1</v>
      </c>
      <c r="O3460">
        <f t="shared" si="218"/>
        <v>5451.24</v>
      </c>
      <c r="P3460">
        <f t="shared" si="219"/>
        <v>6194.59</v>
      </c>
    </row>
    <row r="3461" spans="1:16" x14ac:dyDescent="0.2">
      <c r="A3461" s="3" t="s">
        <v>3897</v>
      </c>
      <c r="B3461" s="3" t="s">
        <v>139</v>
      </c>
      <c r="C3461" s="3" t="s">
        <v>382</v>
      </c>
      <c r="D3461" s="3" t="s">
        <v>64</v>
      </c>
      <c r="E3461" s="3" t="s">
        <v>28</v>
      </c>
      <c r="F3461" s="3">
        <v>14244.48</v>
      </c>
      <c r="G3461" s="3">
        <v>0</v>
      </c>
      <c r="H3461" s="3">
        <v>14244.48</v>
      </c>
      <c r="I3461" s="3" t="s">
        <v>29</v>
      </c>
      <c r="J3461" s="5">
        <v>1</v>
      </c>
      <c r="K3461" t="str">
        <f>_xlfn.XLOOKUP(D3461, dim_channels!A:A, dim_channels!C:C, "Not Found")</f>
        <v>Direct</v>
      </c>
      <c r="L3461" t="str">
        <f>_xlfn.XLOOKUP(D3461, dim_channels!A:A, dim_channels!B:B, "Not Found")</f>
        <v>Direct Website</v>
      </c>
      <c r="M3461">
        <f t="shared" si="216"/>
        <v>0</v>
      </c>
      <c r="N3461">
        <f t="shared" si="217"/>
        <v>1</v>
      </c>
      <c r="O3461">
        <f t="shared" si="218"/>
        <v>14244.48</v>
      </c>
      <c r="P3461">
        <f t="shared" si="219"/>
        <v>14244.48</v>
      </c>
    </row>
    <row r="3462" spans="1:16" x14ac:dyDescent="0.2">
      <c r="A3462" s="2" t="s">
        <v>3898</v>
      </c>
      <c r="B3462" s="2" t="s">
        <v>983</v>
      </c>
      <c r="C3462" s="2" t="s">
        <v>917</v>
      </c>
      <c r="D3462" s="2" t="s">
        <v>33</v>
      </c>
      <c r="E3462" s="2" t="s">
        <v>60</v>
      </c>
      <c r="F3462" s="2">
        <v>3286.6</v>
      </c>
      <c r="G3462" s="2">
        <v>0</v>
      </c>
      <c r="H3462" s="2">
        <v>3286.6</v>
      </c>
      <c r="I3462" s="2" t="s">
        <v>29</v>
      </c>
      <c r="J3462" s="4">
        <v>1</v>
      </c>
      <c r="K3462" t="str">
        <f>_xlfn.XLOOKUP(D3462, dim_channels!A:A, dim_channels!C:C, "Not Found")</f>
        <v>OTA</v>
      </c>
      <c r="L3462" t="str">
        <f>_xlfn.XLOOKUP(D3462, dim_channels!A:A, dim_channels!B:B, "Not Found")</f>
        <v>Booking.com</v>
      </c>
      <c r="M3462">
        <f t="shared" si="216"/>
        <v>0</v>
      </c>
      <c r="N3462">
        <f t="shared" si="217"/>
        <v>1</v>
      </c>
      <c r="O3462">
        <f t="shared" si="218"/>
        <v>3286.6</v>
      </c>
      <c r="P3462">
        <f t="shared" si="219"/>
        <v>3286.6</v>
      </c>
    </row>
    <row r="3463" spans="1:16" x14ac:dyDescent="0.2">
      <c r="A3463" s="3" t="s">
        <v>3899</v>
      </c>
      <c r="B3463" s="3" t="s">
        <v>153</v>
      </c>
      <c r="C3463" s="3" t="s">
        <v>666</v>
      </c>
      <c r="D3463" s="3" t="s">
        <v>64</v>
      </c>
      <c r="E3463" s="3" t="s">
        <v>28</v>
      </c>
      <c r="F3463" s="3">
        <v>3152.43</v>
      </c>
      <c r="G3463" s="3">
        <v>0</v>
      </c>
      <c r="H3463" s="3">
        <v>3152.43</v>
      </c>
      <c r="I3463" s="3" t="s">
        <v>29</v>
      </c>
      <c r="J3463" s="5">
        <v>1</v>
      </c>
      <c r="K3463" t="str">
        <f>_xlfn.XLOOKUP(D3463, dim_channels!A:A, dim_channels!C:C, "Not Found")</f>
        <v>Direct</v>
      </c>
      <c r="L3463" t="str">
        <f>_xlfn.XLOOKUP(D3463, dim_channels!A:A, dim_channels!B:B, "Not Found")</f>
        <v>Direct Website</v>
      </c>
      <c r="M3463">
        <f t="shared" si="216"/>
        <v>0</v>
      </c>
      <c r="N3463">
        <f t="shared" si="217"/>
        <v>1</v>
      </c>
      <c r="O3463">
        <f t="shared" si="218"/>
        <v>3152.43</v>
      </c>
      <c r="P3463">
        <f t="shared" si="219"/>
        <v>3152.43</v>
      </c>
    </row>
    <row r="3464" spans="1:16" x14ac:dyDescent="0.2">
      <c r="A3464" s="2" t="s">
        <v>3900</v>
      </c>
      <c r="B3464" s="2" t="s">
        <v>326</v>
      </c>
      <c r="C3464" s="2" t="s">
        <v>630</v>
      </c>
      <c r="D3464" s="2" t="s">
        <v>52</v>
      </c>
      <c r="E3464" s="2" t="s">
        <v>60</v>
      </c>
      <c r="F3464" s="2">
        <v>2286.65</v>
      </c>
      <c r="G3464" s="2">
        <v>0</v>
      </c>
      <c r="H3464" s="2">
        <v>2286.65</v>
      </c>
      <c r="I3464" s="2" t="s">
        <v>56</v>
      </c>
      <c r="J3464" s="4">
        <v>1</v>
      </c>
      <c r="K3464" t="str">
        <f>_xlfn.XLOOKUP(D3464, dim_channels!A:A, dim_channels!C:C, "Not Found")</f>
        <v>OTA</v>
      </c>
      <c r="L3464" t="str">
        <f>_xlfn.XLOOKUP(D3464, dim_channels!A:A, dim_channels!B:B, "Not Found")</f>
        <v>Agoda</v>
      </c>
      <c r="M3464">
        <f t="shared" si="216"/>
        <v>0</v>
      </c>
      <c r="N3464">
        <f t="shared" si="217"/>
        <v>0</v>
      </c>
      <c r="O3464">
        <f t="shared" si="218"/>
        <v>0</v>
      </c>
      <c r="P3464">
        <f t="shared" si="219"/>
        <v>0</v>
      </c>
    </row>
    <row r="3465" spans="1:16" x14ac:dyDescent="0.2">
      <c r="A3465" s="3" t="s">
        <v>3901</v>
      </c>
      <c r="B3465" s="3" t="s">
        <v>247</v>
      </c>
      <c r="C3465" s="3" t="s">
        <v>63</v>
      </c>
      <c r="D3465" s="3" t="s">
        <v>33</v>
      </c>
      <c r="E3465" s="3" t="s">
        <v>34</v>
      </c>
      <c r="F3465" s="3">
        <v>2842.61</v>
      </c>
      <c r="G3465" s="3">
        <v>426.39</v>
      </c>
      <c r="H3465" s="3">
        <v>2416.2199999999998</v>
      </c>
      <c r="I3465" s="3" t="s">
        <v>29</v>
      </c>
      <c r="J3465" s="5">
        <v>1.1764698578771799</v>
      </c>
      <c r="K3465" t="str">
        <f>_xlfn.XLOOKUP(D3465, dim_channels!A:A, dim_channels!C:C, "Not Found")</f>
        <v>OTA</v>
      </c>
      <c r="L3465" t="str">
        <f>_xlfn.XLOOKUP(D3465, dim_channels!A:A, dim_channels!B:B, "Not Found")</f>
        <v>Booking.com</v>
      </c>
      <c r="M3465">
        <f t="shared" si="216"/>
        <v>0</v>
      </c>
      <c r="N3465">
        <f t="shared" si="217"/>
        <v>1</v>
      </c>
      <c r="O3465">
        <f t="shared" si="218"/>
        <v>2416.2199999999998</v>
      </c>
      <c r="P3465">
        <f t="shared" si="219"/>
        <v>2842.61</v>
      </c>
    </row>
    <row r="3466" spans="1:16" x14ac:dyDescent="0.2">
      <c r="A3466" s="2" t="s">
        <v>3902</v>
      </c>
      <c r="B3466" s="2" t="s">
        <v>210</v>
      </c>
      <c r="C3466" s="2" t="s">
        <v>215</v>
      </c>
      <c r="D3466" s="2" t="s">
        <v>169</v>
      </c>
      <c r="E3466" s="2" t="s">
        <v>46</v>
      </c>
      <c r="F3466" s="2">
        <v>2963.72</v>
      </c>
      <c r="G3466" s="2">
        <v>592.74</v>
      </c>
      <c r="H3466" s="2">
        <v>2370.98</v>
      </c>
      <c r="I3466" s="2" t="s">
        <v>56</v>
      </c>
      <c r="J3466" s="4">
        <v>1.249997891167365</v>
      </c>
      <c r="K3466" t="str">
        <f>_xlfn.XLOOKUP(D3466, dim_channels!A:A, dim_channels!C:C, "Not Found")</f>
        <v>GDS</v>
      </c>
      <c r="L3466" t="str">
        <f>_xlfn.XLOOKUP(D3466, dim_channels!A:A, dim_channels!B:B, "Not Found")</f>
        <v>GDS (Amadeus)</v>
      </c>
      <c r="M3466">
        <f t="shared" si="216"/>
        <v>0</v>
      </c>
      <c r="N3466">
        <f t="shared" si="217"/>
        <v>0</v>
      </c>
      <c r="O3466">
        <f t="shared" si="218"/>
        <v>0</v>
      </c>
      <c r="P3466">
        <f t="shared" si="219"/>
        <v>0</v>
      </c>
    </row>
    <row r="3467" spans="1:16" x14ac:dyDescent="0.2">
      <c r="A3467" s="3" t="s">
        <v>3903</v>
      </c>
      <c r="B3467" s="3" t="s">
        <v>55</v>
      </c>
      <c r="C3467" s="3" t="s">
        <v>132</v>
      </c>
      <c r="D3467" s="3" t="s">
        <v>33</v>
      </c>
      <c r="E3467" s="3" t="s">
        <v>60</v>
      </c>
      <c r="F3467" s="3">
        <v>5718.78</v>
      </c>
      <c r="G3467" s="3">
        <v>0</v>
      </c>
      <c r="H3467" s="3">
        <v>5718.78</v>
      </c>
      <c r="I3467" s="3" t="s">
        <v>56</v>
      </c>
      <c r="J3467" s="5">
        <v>1</v>
      </c>
      <c r="K3467" t="str">
        <f>_xlfn.XLOOKUP(D3467, dim_channels!A:A, dim_channels!C:C, "Not Found")</f>
        <v>OTA</v>
      </c>
      <c r="L3467" t="str">
        <f>_xlfn.XLOOKUP(D3467, dim_channels!A:A, dim_channels!B:B, "Not Found")</f>
        <v>Booking.com</v>
      </c>
      <c r="M3467">
        <f t="shared" si="216"/>
        <v>0</v>
      </c>
      <c r="N3467">
        <f t="shared" si="217"/>
        <v>0</v>
      </c>
      <c r="O3467">
        <f t="shared" si="218"/>
        <v>0</v>
      </c>
      <c r="P3467">
        <f t="shared" si="219"/>
        <v>0</v>
      </c>
    </row>
    <row r="3468" spans="1:16" x14ac:dyDescent="0.2">
      <c r="A3468" s="2" t="s">
        <v>3904</v>
      </c>
      <c r="B3468" s="2" t="s">
        <v>1234</v>
      </c>
      <c r="C3468" s="2" t="s">
        <v>527</v>
      </c>
      <c r="D3468" s="2" t="s">
        <v>52</v>
      </c>
      <c r="E3468" s="2" t="s">
        <v>60</v>
      </c>
      <c r="F3468" s="2">
        <v>16041.05</v>
      </c>
      <c r="G3468" s="2">
        <v>0</v>
      </c>
      <c r="H3468" s="2">
        <v>16041.05</v>
      </c>
      <c r="I3468" s="2" t="s">
        <v>29</v>
      </c>
      <c r="J3468" s="4">
        <v>1</v>
      </c>
      <c r="K3468" t="str">
        <f>_xlfn.XLOOKUP(D3468, dim_channels!A:A, dim_channels!C:C, "Not Found")</f>
        <v>OTA</v>
      </c>
      <c r="L3468" t="str">
        <f>_xlfn.XLOOKUP(D3468, dim_channels!A:A, dim_channels!B:B, "Not Found")</f>
        <v>Agoda</v>
      </c>
      <c r="M3468">
        <f t="shared" si="216"/>
        <v>0</v>
      </c>
      <c r="N3468">
        <f t="shared" si="217"/>
        <v>1</v>
      </c>
      <c r="O3468">
        <f t="shared" si="218"/>
        <v>16041.05</v>
      </c>
      <c r="P3468">
        <f t="shared" si="219"/>
        <v>16041.05</v>
      </c>
    </row>
    <row r="3469" spans="1:16" x14ac:dyDescent="0.2">
      <c r="A3469" s="3" t="s">
        <v>3905</v>
      </c>
      <c r="B3469" s="3" t="s">
        <v>458</v>
      </c>
      <c r="C3469" s="3" t="s">
        <v>538</v>
      </c>
      <c r="D3469" s="3" t="s">
        <v>27</v>
      </c>
      <c r="E3469" s="3" t="s">
        <v>60</v>
      </c>
      <c r="F3469" s="3">
        <v>25695.45</v>
      </c>
      <c r="G3469" s="3">
        <v>0</v>
      </c>
      <c r="H3469" s="3">
        <v>25695.45</v>
      </c>
      <c r="I3469" s="3" t="s">
        <v>41</v>
      </c>
      <c r="J3469" s="5">
        <v>1</v>
      </c>
      <c r="K3469" t="str">
        <f>_xlfn.XLOOKUP(D3469, dim_channels!A:A, dim_channels!C:C, "Not Found")</f>
        <v>OTA</v>
      </c>
      <c r="L3469" t="str">
        <f>_xlfn.XLOOKUP(D3469, dim_channels!A:A, dim_channels!B:B, "Not Found")</f>
        <v>Expedia</v>
      </c>
      <c r="M3469">
        <f t="shared" si="216"/>
        <v>1</v>
      </c>
      <c r="N3469">
        <f t="shared" si="217"/>
        <v>0</v>
      </c>
      <c r="O3469">
        <f t="shared" si="218"/>
        <v>0</v>
      </c>
      <c r="P3469">
        <f t="shared" si="219"/>
        <v>0</v>
      </c>
    </row>
    <row r="3470" spans="1:16" x14ac:dyDescent="0.2">
      <c r="A3470" s="2" t="s">
        <v>3906</v>
      </c>
      <c r="B3470" s="2" t="s">
        <v>247</v>
      </c>
      <c r="C3470" s="2" t="s">
        <v>54</v>
      </c>
      <c r="D3470" s="2" t="s">
        <v>64</v>
      </c>
      <c r="E3470" s="2" t="s">
        <v>28</v>
      </c>
      <c r="F3470" s="2">
        <v>9432.56</v>
      </c>
      <c r="G3470" s="2">
        <v>0</v>
      </c>
      <c r="H3470" s="2">
        <v>9432.56</v>
      </c>
      <c r="I3470" s="2" t="s">
        <v>29</v>
      </c>
      <c r="J3470" s="4">
        <v>1</v>
      </c>
      <c r="K3470" t="str">
        <f>_xlfn.XLOOKUP(D3470, dim_channels!A:A, dim_channels!C:C, "Not Found")</f>
        <v>Direct</v>
      </c>
      <c r="L3470" t="str">
        <f>_xlfn.XLOOKUP(D3470, dim_channels!A:A, dim_channels!B:B, "Not Found")</f>
        <v>Direct Website</v>
      </c>
      <c r="M3470">
        <f t="shared" si="216"/>
        <v>0</v>
      </c>
      <c r="N3470">
        <f t="shared" si="217"/>
        <v>1</v>
      </c>
      <c r="O3470">
        <f t="shared" si="218"/>
        <v>9432.56</v>
      </c>
      <c r="P3470">
        <f t="shared" si="219"/>
        <v>9432.56</v>
      </c>
    </row>
    <row r="3471" spans="1:16" x14ac:dyDescent="0.2">
      <c r="A3471" s="3" t="s">
        <v>3907</v>
      </c>
      <c r="B3471" s="3" t="s">
        <v>863</v>
      </c>
      <c r="C3471" s="3" t="s">
        <v>706</v>
      </c>
      <c r="D3471" s="3" t="s">
        <v>52</v>
      </c>
      <c r="E3471" s="3" t="s">
        <v>60</v>
      </c>
      <c r="F3471" s="3">
        <v>3656.32</v>
      </c>
      <c r="G3471" s="3">
        <v>0</v>
      </c>
      <c r="H3471" s="3">
        <v>3656.32</v>
      </c>
      <c r="I3471" s="3" t="s">
        <v>29</v>
      </c>
      <c r="J3471" s="5">
        <v>1</v>
      </c>
      <c r="K3471" t="str">
        <f>_xlfn.XLOOKUP(D3471, dim_channels!A:A, dim_channels!C:C, "Not Found")</f>
        <v>OTA</v>
      </c>
      <c r="L3471" t="str">
        <f>_xlfn.XLOOKUP(D3471, dim_channels!A:A, dim_channels!B:B, "Not Found")</f>
        <v>Agoda</v>
      </c>
      <c r="M3471">
        <f t="shared" si="216"/>
        <v>0</v>
      </c>
      <c r="N3471">
        <f t="shared" si="217"/>
        <v>1</v>
      </c>
      <c r="O3471">
        <f t="shared" si="218"/>
        <v>3656.32</v>
      </c>
      <c r="P3471">
        <f t="shared" si="219"/>
        <v>3656.32</v>
      </c>
    </row>
    <row r="3472" spans="1:16" x14ac:dyDescent="0.2">
      <c r="A3472" s="2" t="s">
        <v>3908</v>
      </c>
      <c r="B3472" s="2" t="s">
        <v>708</v>
      </c>
      <c r="C3472" s="2" t="s">
        <v>799</v>
      </c>
      <c r="D3472" s="2" t="s">
        <v>45</v>
      </c>
      <c r="E3472" s="2" t="s">
        <v>46</v>
      </c>
      <c r="F3472" s="2">
        <v>3557.93</v>
      </c>
      <c r="G3472" s="2">
        <v>177.9</v>
      </c>
      <c r="H3472" s="2">
        <v>3380.03</v>
      </c>
      <c r="I3472" s="2" t="s">
        <v>29</v>
      </c>
      <c r="J3472" s="4">
        <v>1.0526326689408081</v>
      </c>
      <c r="K3472" t="str">
        <f>_xlfn.XLOOKUP(D3472, dim_channels!A:A, dim_channels!C:C, "Not Found")</f>
        <v>Corporate</v>
      </c>
      <c r="L3472" t="str">
        <f>_xlfn.XLOOKUP(D3472, dim_channels!A:A, dim_channels!B:B, "Not Found")</f>
        <v>Corporate Direct</v>
      </c>
      <c r="M3472">
        <f t="shared" si="216"/>
        <v>0</v>
      </c>
      <c r="N3472">
        <f t="shared" si="217"/>
        <v>1</v>
      </c>
      <c r="O3472">
        <f t="shared" si="218"/>
        <v>3380.03</v>
      </c>
      <c r="P3472">
        <f t="shared" si="219"/>
        <v>3557.93</v>
      </c>
    </row>
    <row r="3473" spans="1:16" x14ac:dyDescent="0.2">
      <c r="A3473" s="3" t="s">
        <v>3909</v>
      </c>
      <c r="B3473" s="3" t="s">
        <v>557</v>
      </c>
      <c r="C3473" s="3" t="s">
        <v>101</v>
      </c>
      <c r="D3473" s="3" t="s">
        <v>114</v>
      </c>
      <c r="E3473" s="3" t="s">
        <v>115</v>
      </c>
      <c r="F3473" s="3">
        <v>8892.9599999999991</v>
      </c>
      <c r="G3473" s="3">
        <v>889.3</v>
      </c>
      <c r="H3473" s="3">
        <v>8003.66</v>
      </c>
      <c r="I3473" s="3" t="s">
        <v>29</v>
      </c>
      <c r="J3473" s="5">
        <v>1.1111116664126159</v>
      </c>
      <c r="K3473" t="str">
        <f>_xlfn.XLOOKUP(D3473, dim_channels!A:A, dim_channels!C:C, "Not Found")</f>
        <v>Offline</v>
      </c>
      <c r="L3473" t="str">
        <f>_xlfn.XLOOKUP(D3473, dim_channels!A:A, dim_channels!B:B, "Not Found")</f>
        <v>Travel Agency</v>
      </c>
      <c r="M3473">
        <f t="shared" si="216"/>
        <v>0</v>
      </c>
      <c r="N3473">
        <f t="shared" si="217"/>
        <v>1</v>
      </c>
      <c r="O3473">
        <f t="shared" si="218"/>
        <v>8003.66</v>
      </c>
      <c r="P3473">
        <f t="shared" si="219"/>
        <v>8892.9599999999991</v>
      </c>
    </row>
    <row r="3474" spans="1:16" x14ac:dyDescent="0.2">
      <c r="A3474" s="2" t="s">
        <v>3910</v>
      </c>
      <c r="B3474" s="2" t="s">
        <v>478</v>
      </c>
      <c r="C3474" s="2" t="s">
        <v>324</v>
      </c>
      <c r="D3474" s="2" t="s">
        <v>33</v>
      </c>
      <c r="E3474" s="2" t="s">
        <v>28</v>
      </c>
      <c r="F3474" s="2">
        <v>7454.03</v>
      </c>
      <c r="G3474" s="2">
        <v>1118.0999999999999</v>
      </c>
      <c r="H3474" s="2">
        <v>6335.93</v>
      </c>
      <c r="I3474" s="2" t="s">
        <v>56</v>
      </c>
      <c r="J3474" s="4">
        <v>1.1764697526645651</v>
      </c>
      <c r="K3474" t="str">
        <f>_xlfn.XLOOKUP(D3474, dim_channels!A:A, dim_channels!C:C, "Not Found")</f>
        <v>OTA</v>
      </c>
      <c r="L3474" t="str">
        <f>_xlfn.XLOOKUP(D3474, dim_channels!A:A, dim_channels!B:B, "Not Found")</f>
        <v>Booking.com</v>
      </c>
      <c r="M3474">
        <f t="shared" si="216"/>
        <v>0</v>
      </c>
      <c r="N3474">
        <f t="shared" si="217"/>
        <v>0</v>
      </c>
      <c r="O3474">
        <f t="shared" si="218"/>
        <v>0</v>
      </c>
      <c r="P3474">
        <f t="shared" si="219"/>
        <v>0</v>
      </c>
    </row>
    <row r="3475" spans="1:16" x14ac:dyDescent="0.2">
      <c r="A3475" s="3" t="s">
        <v>3911</v>
      </c>
      <c r="B3475" s="3" t="s">
        <v>423</v>
      </c>
      <c r="C3475" s="3" t="s">
        <v>813</v>
      </c>
      <c r="D3475" s="3" t="s">
        <v>45</v>
      </c>
      <c r="E3475" s="3" t="s">
        <v>46</v>
      </c>
      <c r="F3475" s="3">
        <v>6812</v>
      </c>
      <c r="G3475" s="3">
        <v>340.6</v>
      </c>
      <c r="H3475" s="3">
        <v>6471.4</v>
      </c>
      <c r="I3475" s="3" t="s">
        <v>29</v>
      </c>
      <c r="J3475" s="5">
        <v>1.052631578947369</v>
      </c>
      <c r="K3475" t="str">
        <f>_xlfn.XLOOKUP(D3475, dim_channels!A:A, dim_channels!C:C, "Not Found")</f>
        <v>Corporate</v>
      </c>
      <c r="L3475" t="str">
        <f>_xlfn.XLOOKUP(D3475, dim_channels!A:A, dim_channels!B:B, "Not Found")</f>
        <v>Corporate Direct</v>
      </c>
      <c r="M3475">
        <f t="shared" si="216"/>
        <v>0</v>
      </c>
      <c r="N3475">
        <f t="shared" si="217"/>
        <v>1</v>
      </c>
      <c r="O3475">
        <f t="shared" si="218"/>
        <v>6471.4</v>
      </c>
      <c r="P3475">
        <f t="shared" si="219"/>
        <v>6812</v>
      </c>
    </row>
    <row r="3476" spans="1:16" x14ac:dyDescent="0.2">
      <c r="A3476" s="2" t="s">
        <v>3912</v>
      </c>
      <c r="B3476" s="2" t="s">
        <v>863</v>
      </c>
      <c r="C3476" s="2" t="s">
        <v>706</v>
      </c>
      <c r="D3476" s="2" t="s">
        <v>52</v>
      </c>
      <c r="E3476" s="2" t="s">
        <v>34</v>
      </c>
      <c r="F3476" s="2">
        <v>3911.41</v>
      </c>
      <c r="G3476" s="2">
        <v>469.37</v>
      </c>
      <c r="H3476" s="2">
        <v>3442.04</v>
      </c>
      <c r="I3476" s="2" t="s">
        <v>29</v>
      </c>
      <c r="J3476" s="4">
        <v>1.136363900477624</v>
      </c>
      <c r="K3476" t="str">
        <f>_xlfn.XLOOKUP(D3476, dim_channels!A:A, dim_channels!C:C, "Not Found")</f>
        <v>OTA</v>
      </c>
      <c r="L3476" t="str">
        <f>_xlfn.XLOOKUP(D3476, dim_channels!A:A, dim_channels!B:B, "Not Found")</f>
        <v>Agoda</v>
      </c>
      <c r="M3476">
        <f t="shared" si="216"/>
        <v>0</v>
      </c>
      <c r="N3476">
        <f t="shared" si="217"/>
        <v>1</v>
      </c>
      <c r="O3476">
        <f t="shared" si="218"/>
        <v>3442.04</v>
      </c>
      <c r="P3476">
        <f t="shared" si="219"/>
        <v>3911.41</v>
      </c>
    </row>
    <row r="3477" spans="1:16" x14ac:dyDescent="0.2">
      <c r="A3477" s="3" t="s">
        <v>3913</v>
      </c>
      <c r="B3477" s="3" t="s">
        <v>82</v>
      </c>
      <c r="C3477" s="3" t="s">
        <v>778</v>
      </c>
      <c r="D3477" s="3" t="s">
        <v>27</v>
      </c>
      <c r="E3477" s="3" t="s">
        <v>28</v>
      </c>
      <c r="F3477" s="3">
        <v>20244.310000000001</v>
      </c>
      <c r="G3477" s="3">
        <v>3643.98</v>
      </c>
      <c r="H3477" s="3">
        <v>16600.330000000002</v>
      </c>
      <c r="I3477" s="3" t="s">
        <v>29</v>
      </c>
      <c r="J3477" s="5">
        <v>1.219512503667096</v>
      </c>
      <c r="K3477" t="str">
        <f>_xlfn.XLOOKUP(D3477, dim_channels!A:A, dim_channels!C:C, "Not Found")</f>
        <v>OTA</v>
      </c>
      <c r="L3477" t="str">
        <f>_xlfn.XLOOKUP(D3477, dim_channels!A:A, dim_channels!B:B, "Not Found")</f>
        <v>Expedia</v>
      </c>
      <c r="M3477">
        <f t="shared" si="216"/>
        <v>0</v>
      </c>
      <c r="N3477">
        <f t="shared" si="217"/>
        <v>1</v>
      </c>
      <c r="O3477">
        <f t="shared" si="218"/>
        <v>16600.330000000002</v>
      </c>
      <c r="P3477">
        <f t="shared" si="219"/>
        <v>20244.310000000001</v>
      </c>
    </row>
    <row r="3478" spans="1:16" x14ac:dyDescent="0.2">
      <c r="A3478" s="2" t="s">
        <v>3914</v>
      </c>
      <c r="B3478" s="2" t="s">
        <v>449</v>
      </c>
      <c r="C3478" s="2" t="s">
        <v>346</v>
      </c>
      <c r="D3478" s="2" t="s">
        <v>169</v>
      </c>
      <c r="E3478" s="2" t="s">
        <v>46</v>
      </c>
      <c r="F3478" s="2">
        <v>3195.52</v>
      </c>
      <c r="G3478" s="2">
        <v>639.1</v>
      </c>
      <c r="H3478" s="2">
        <v>2556.42</v>
      </c>
      <c r="I3478" s="2" t="s">
        <v>29</v>
      </c>
      <c r="J3478" s="4">
        <v>1.2499980441398519</v>
      </c>
      <c r="K3478" t="str">
        <f>_xlfn.XLOOKUP(D3478, dim_channels!A:A, dim_channels!C:C, "Not Found")</f>
        <v>GDS</v>
      </c>
      <c r="L3478" t="str">
        <f>_xlfn.XLOOKUP(D3478, dim_channels!A:A, dim_channels!B:B, "Not Found")</f>
        <v>GDS (Amadeus)</v>
      </c>
      <c r="M3478">
        <f t="shared" si="216"/>
        <v>0</v>
      </c>
      <c r="N3478">
        <f t="shared" si="217"/>
        <v>1</v>
      </c>
      <c r="O3478">
        <f t="shared" si="218"/>
        <v>2556.42</v>
      </c>
      <c r="P3478">
        <f t="shared" si="219"/>
        <v>3195.52</v>
      </c>
    </row>
    <row r="3479" spans="1:16" x14ac:dyDescent="0.2">
      <c r="A3479" s="3" t="s">
        <v>3915</v>
      </c>
      <c r="B3479" s="3" t="s">
        <v>420</v>
      </c>
      <c r="C3479" s="3" t="s">
        <v>209</v>
      </c>
      <c r="D3479" s="3" t="s">
        <v>52</v>
      </c>
      <c r="E3479" s="3" t="s">
        <v>34</v>
      </c>
      <c r="F3479" s="3">
        <v>2528.7199999999998</v>
      </c>
      <c r="G3479" s="3">
        <v>303.45</v>
      </c>
      <c r="H3479" s="3">
        <v>2225.27</v>
      </c>
      <c r="I3479" s="3" t="s">
        <v>29</v>
      </c>
      <c r="J3479" s="5">
        <v>1.1363654747513789</v>
      </c>
      <c r="K3479" t="str">
        <f>_xlfn.XLOOKUP(D3479, dim_channels!A:A, dim_channels!C:C, "Not Found")</f>
        <v>OTA</v>
      </c>
      <c r="L3479" t="str">
        <f>_xlfn.XLOOKUP(D3479, dim_channels!A:A, dim_channels!B:B, "Not Found")</f>
        <v>Agoda</v>
      </c>
      <c r="M3479">
        <f t="shared" si="216"/>
        <v>0</v>
      </c>
      <c r="N3479">
        <f t="shared" si="217"/>
        <v>1</v>
      </c>
      <c r="O3479">
        <f t="shared" si="218"/>
        <v>2225.27</v>
      </c>
      <c r="P3479">
        <f t="shared" si="219"/>
        <v>2528.7199999999998</v>
      </c>
    </row>
    <row r="3480" spans="1:16" x14ac:dyDescent="0.2">
      <c r="A3480" s="2" t="s">
        <v>3916</v>
      </c>
      <c r="B3480" s="2" t="s">
        <v>573</v>
      </c>
      <c r="C3480" s="2" t="s">
        <v>67</v>
      </c>
      <c r="D3480" s="2" t="s">
        <v>27</v>
      </c>
      <c r="E3480" s="2" t="s">
        <v>34</v>
      </c>
      <c r="F3480" s="2">
        <v>8607.6200000000008</v>
      </c>
      <c r="G3480" s="2">
        <v>1549.37</v>
      </c>
      <c r="H3480" s="2">
        <v>7058.25</v>
      </c>
      <c r="I3480" s="2" t="s">
        <v>41</v>
      </c>
      <c r="J3480" s="4">
        <v>1.219511918676726</v>
      </c>
      <c r="K3480" t="str">
        <f>_xlfn.XLOOKUP(D3480, dim_channels!A:A, dim_channels!C:C, "Not Found")</f>
        <v>OTA</v>
      </c>
      <c r="L3480" t="str">
        <f>_xlfn.XLOOKUP(D3480, dim_channels!A:A, dim_channels!B:B, "Not Found")</f>
        <v>Expedia</v>
      </c>
      <c r="M3480">
        <f t="shared" si="216"/>
        <v>1</v>
      </c>
      <c r="N3480">
        <f t="shared" si="217"/>
        <v>0</v>
      </c>
      <c r="O3480">
        <f t="shared" si="218"/>
        <v>0</v>
      </c>
      <c r="P3480">
        <f t="shared" si="219"/>
        <v>0</v>
      </c>
    </row>
    <row r="3481" spans="1:16" x14ac:dyDescent="0.2">
      <c r="A3481" s="3" t="s">
        <v>3917</v>
      </c>
      <c r="B3481" s="3" t="s">
        <v>299</v>
      </c>
      <c r="C3481" s="3" t="s">
        <v>875</v>
      </c>
      <c r="D3481" s="3" t="s">
        <v>33</v>
      </c>
      <c r="E3481" s="3" t="s">
        <v>28</v>
      </c>
      <c r="F3481" s="3">
        <v>14498.24</v>
      </c>
      <c r="G3481" s="3">
        <v>2174.7399999999998</v>
      </c>
      <c r="H3481" s="3">
        <v>12323.5</v>
      </c>
      <c r="I3481" s="3" t="s">
        <v>56</v>
      </c>
      <c r="J3481" s="5">
        <v>1.1764709700977809</v>
      </c>
      <c r="K3481" t="str">
        <f>_xlfn.XLOOKUP(D3481, dim_channels!A:A, dim_channels!C:C, "Not Found")</f>
        <v>OTA</v>
      </c>
      <c r="L3481" t="str">
        <f>_xlfn.XLOOKUP(D3481, dim_channels!A:A, dim_channels!B:B, "Not Found")</f>
        <v>Booking.com</v>
      </c>
      <c r="M3481">
        <f t="shared" si="216"/>
        <v>0</v>
      </c>
      <c r="N3481">
        <f t="shared" si="217"/>
        <v>0</v>
      </c>
      <c r="O3481">
        <f t="shared" si="218"/>
        <v>0</v>
      </c>
      <c r="P3481">
        <f t="shared" si="219"/>
        <v>0</v>
      </c>
    </row>
    <row r="3482" spans="1:16" x14ac:dyDescent="0.2">
      <c r="A3482" s="2" t="s">
        <v>3918</v>
      </c>
      <c r="B3482" s="2" t="s">
        <v>294</v>
      </c>
      <c r="C3482" s="2" t="s">
        <v>136</v>
      </c>
      <c r="D3482" s="2" t="s">
        <v>45</v>
      </c>
      <c r="E3482" s="2" t="s">
        <v>89</v>
      </c>
      <c r="F3482" s="2">
        <v>7719.92</v>
      </c>
      <c r="G3482" s="2">
        <v>0</v>
      </c>
      <c r="H3482" s="2">
        <v>7719.92</v>
      </c>
      <c r="I3482" s="2" t="s">
        <v>29</v>
      </c>
      <c r="J3482" s="4">
        <v>1</v>
      </c>
      <c r="K3482" t="str">
        <f>_xlfn.XLOOKUP(D3482, dim_channels!A:A, dim_channels!C:C, "Not Found")</f>
        <v>Corporate</v>
      </c>
      <c r="L3482" t="str">
        <f>_xlfn.XLOOKUP(D3482, dim_channels!A:A, dim_channels!B:B, "Not Found")</f>
        <v>Corporate Direct</v>
      </c>
      <c r="M3482">
        <f t="shared" si="216"/>
        <v>0</v>
      </c>
      <c r="N3482">
        <f t="shared" si="217"/>
        <v>1</v>
      </c>
      <c r="O3482">
        <f t="shared" si="218"/>
        <v>7719.92</v>
      </c>
      <c r="P3482">
        <f t="shared" si="219"/>
        <v>7719.92</v>
      </c>
    </row>
    <row r="3483" spans="1:16" x14ac:dyDescent="0.2">
      <c r="A3483" s="3" t="s">
        <v>3919</v>
      </c>
      <c r="B3483" s="3" t="s">
        <v>1278</v>
      </c>
      <c r="C3483" s="3" t="s">
        <v>1234</v>
      </c>
      <c r="D3483" s="3" t="s">
        <v>45</v>
      </c>
      <c r="E3483" s="3" t="s">
        <v>46</v>
      </c>
      <c r="F3483" s="3">
        <v>6358.7</v>
      </c>
      <c r="G3483" s="3">
        <v>317.94</v>
      </c>
      <c r="H3483" s="3">
        <v>6040.76</v>
      </c>
      <c r="I3483" s="3" t="s">
        <v>29</v>
      </c>
      <c r="J3483" s="5">
        <v>1.052632450221495</v>
      </c>
      <c r="K3483" t="str">
        <f>_xlfn.XLOOKUP(D3483, dim_channels!A:A, dim_channels!C:C, "Not Found")</f>
        <v>Corporate</v>
      </c>
      <c r="L3483" t="str">
        <f>_xlfn.XLOOKUP(D3483, dim_channels!A:A, dim_channels!B:B, "Not Found")</f>
        <v>Corporate Direct</v>
      </c>
      <c r="M3483">
        <f t="shared" si="216"/>
        <v>0</v>
      </c>
      <c r="N3483">
        <f t="shared" si="217"/>
        <v>1</v>
      </c>
      <c r="O3483">
        <f t="shared" si="218"/>
        <v>6040.76</v>
      </c>
      <c r="P3483">
        <f t="shared" si="219"/>
        <v>6358.7</v>
      </c>
    </row>
    <row r="3484" spans="1:16" x14ac:dyDescent="0.2">
      <c r="A3484" s="2" t="s">
        <v>3920</v>
      </c>
      <c r="B3484" s="2" t="s">
        <v>40</v>
      </c>
      <c r="C3484" s="2" t="s">
        <v>649</v>
      </c>
      <c r="D3484" s="2" t="s">
        <v>27</v>
      </c>
      <c r="E3484" s="2" t="s">
        <v>34</v>
      </c>
      <c r="F3484" s="2">
        <v>9331.6</v>
      </c>
      <c r="G3484" s="2">
        <v>1679.69</v>
      </c>
      <c r="H3484" s="2">
        <v>7651.91</v>
      </c>
      <c r="I3484" s="2" t="s">
        <v>29</v>
      </c>
      <c r="J3484" s="4">
        <v>1.2195125138690861</v>
      </c>
      <c r="K3484" t="str">
        <f>_xlfn.XLOOKUP(D3484, dim_channels!A:A, dim_channels!C:C, "Not Found")</f>
        <v>OTA</v>
      </c>
      <c r="L3484" t="str">
        <f>_xlfn.XLOOKUP(D3484, dim_channels!A:A, dim_channels!B:B, "Not Found")</f>
        <v>Expedia</v>
      </c>
      <c r="M3484">
        <f t="shared" si="216"/>
        <v>0</v>
      </c>
      <c r="N3484">
        <f t="shared" si="217"/>
        <v>1</v>
      </c>
      <c r="O3484">
        <f t="shared" si="218"/>
        <v>7651.91</v>
      </c>
      <c r="P3484">
        <f t="shared" si="219"/>
        <v>9331.6</v>
      </c>
    </row>
    <row r="3485" spans="1:16" x14ac:dyDescent="0.2">
      <c r="A3485" s="3" t="s">
        <v>3921</v>
      </c>
      <c r="B3485" s="3" t="s">
        <v>423</v>
      </c>
      <c r="C3485" s="3" t="s">
        <v>653</v>
      </c>
      <c r="D3485" s="3" t="s">
        <v>27</v>
      </c>
      <c r="E3485" s="3" t="s">
        <v>60</v>
      </c>
      <c r="F3485" s="3">
        <v>20125.5</v>
      </c>
      <c r="G3485" s="3">
        <v>0</v>
      </c>
      <c r="H3485" s="3">
        <v>20125.5</v>
      </c>
      <c r="I3485" s="3" t="s">
        <v>41</v>
      </c>
      <c r="J3485" s="5">
        <v>1</v>
      </c>
      <c r="K3485" t="str">
        <f>_xlfn.XLOOKUP(D3485, dim_channels!A:A, dim_channels!C:C, "Not Found")</f>
        <v>OTA</v>
      </c>
      <c r="L3485" t="str">
        <f>_xlfn.XLOOKUP(D3485, dim_channels!A:A, dim_channels!B:B, "Not Found")</f>
        <v>Expedia</v>
      </c>
      <c r="M3485">
        <f t="shared" si="216"/>
        <v>1</v>
      </c>
      <c r="N3485">
        <f t="shared" si="217"/>
        <v>0</v>
      </c>
      <c r="O3485">
        <f t="shared" si="218"/>
        <v>0</v>
      </c>
      <c r="P3485">
        <f t="shared" si="219"/>
        <v>0</v>
      </c>
    </row>
    <row r="3486" spans="1:16" x14ac:dyDescent="0.2">
      <c r="A3486" s="2" t="s">
        <v>3922</v>
      </c>
      <c r="B3486" s="2" t="s">
        <v>205</v>
      </c>
      <c r="C3486" s="2" t="s">
        <v>67</v>
      </c>
      <c r="D3486" s="2" t="s">
        <v>114</v>
      </c>
      <c r="E3486" s="2" t="s">
        <v>46</v>
      </c>
      <c r="F3486" s="2">
        <v>2793.08</v>
      </c>
      <c r="G3486" s="2">
        <v>279.31</v>
      </c>
      <c r="H3486" s="2">
        <v>2513.77</v>
      </c>
      <c r="I3486" s="2" t="s">
        <v>41</v>
      </c>
      <c r="J3486" s="4">
        <v>1.111111995130819</v>
      </c>
      <c r="K3486" t="str">
        <f>_xlfn.XLOOKUP(D3486, dim_channels!A:A, dim_channels!C:C, "Not Found")</f>
        <v>Offline</v>
      </c>
      <c r="L3486" t="str">
        <f>_xlfn.XLOOKUP(D3486, dim_channels!A:A, dim_channels!B:B, "Not Found")</f>
        <v>Travel Agency</v>
      </c>
      <c r="M3486">
        <f t="shared" si="216"/>
        <v>1</v>
      </c>
      <c r="N3486">
        <f t="shared" si="217"/>
        <v>0</v>
      </c>
      <c r="O3486">
        <f t="shared" si="218"/>
        <v>0</v>
      </c>
      <c r="P3486">
        <f t="shared" si="219"/>
        <v>0</v>
      </c>
    </row>
    <row r="3487" spans="1:16" x14ac:dyDescent="0.2">
      <c r="A3487" s="3" t="s">
        <v>3923</v>
      </c>
      <c r="B3487" s="3" t="s">
        <v>557</v>
      </c>
      <c r="C3487" s="3" t="s">
        <v>557</v>
      </c>
      <c r="D3487" s="3" t="s">
        <v>114</v>
      </c>
      <c r="E3487" s="3" t="s">
        <v>46</v>
      </c>
      <c r="F3487" s="3">
        <v>6752.89</v>
      </c>
      <c r="G3487" s="3">
        <v>675.29</v>
      </c>
      <c r="H3487" s="3">
        <v>6077.6</v>
      </c>
      <c r="I3487" s="3" t="s">
        <v>29</v>
      </c>
      <c r="J3487" s="5">
        <v>1.1111112939318151</v>
      </c>
      <c r="K3487" t="str">
        <f>_xlfn.XLOOKUP(D3487, dim_channels!A:A, dim_channels!C:C, "Not Found")</f>
        <v>Offline</v>
      </c>
      <c r="L3487" t="str">
        <f>_xlfn.XLOOKUP(D3487, dim_channels!A:A, dim_channels!B:B, "Not Found")</f>
        <v>Travel Agency</v>
      </c>
      <c r="M3487">
        <f t="shared" si="216"/>
        <v>0</v>
      </c>
      <c r="N3487">
        <f t="shared" si="217"/>
        <v>1</v>
      </c>
      <c r="O3487">
        <f t="shared" si="218"/>
        <v>6077.6</v>
      </c>
      <c r="P3487">
        <f t="shared" si="219"/>
        <v>6752.89</v>
      </c>
    </row>
    <row r="3488" spans="1:16" x14ac:dyDescent="0.2">
      <c r="A3488" s="2" t="s">
        <v>3924</v>
      </c>
      <c r="B3488" s="2" t="s">
        <v>202</v>
      </c>
      <c r="C3488" s="2" t="s">
        <v>212</v>
      </c>
      <c r="D3488" s="2" t="s">
        <v>206</v>
      </c>
      <c r="E3488" s="2" t="s">
        <v>207</v>
      </c>
      <c r="F3488" s="2">
        <v>8037.75</v>
      </c>
      <c r="G3488" s="2">
        <v>0</v>
      </c>
      <c r="H3488" s="2">
        <v>8037.75</v>
      </c>
      <c r="I3488" s="2" t="s">
        <v>29</v>
      </c>
      <c r="J3488" s="4">
        <v>1</v>
      </c>
      <c r="K3488" t="str">
        <f>_xlfn.XLOOKUP(D3488, dim_channels!A:A, dim_channels!C:C, "Not Found")</f>
        <v>Direct</v>
      </c>
      <c r="L3488" t="str">
        <f>_xlfn.XLOOKUP(D3488, dim_channels!A:A, dim_channels!B:B, "Not Found")</f>
        <v>Walk-in</v>
      </c>
      <c r="M3488">
        <f t="shared" si="216"/>
        <v>0</v>
      </c>
      <c r="N3488">
        <f t="shared" si="217"/>
        <v>1</v>
      </c>
      <c r="O3488">
        <f t="shared" si="218"/>
        <v>8037.75</v>
      </c>
      <c r="P3488">
        <f t="shared" si="219"/>
        <v>8037.75</v>
      </c>
    </row>
    <row r="3489" spans="1:16" x14ac:dyDescent="0.2">
      <c r="A3489" s="3" t="s">
        <v>3925</v>
      </c>
      <c r="B3489" s="3" t="s">
        <v>783</v>
      </c>
      <c r="C3489" s="3" t="s">
        <v>94</v>
      </c>
      <c r="D3489" s="3" t="s">
        <v>52</v>
      </c>
      <c r="E3489" s="3" t="s">
        <v>34</v>
      </c>
      <c r="F3489" s="3">
        <v>9633.5499999999993</v>
      </c>
      <c r="G3489" s="3">
        <v>1156.03</v>
      </c>
      <c r="H3489" s="3">
        <v>8477.52</v>
      </c>
      <c r="I3489" s="3" t="s">
        <v>29</v>
      </c>
      <c r="J3489" s="5">
        <v>1.1363641725410261</v>
      </c>
      <c r="K3489" t="str">
        <f>_xlfn.XLOOKUP(D3489, dim_channels!A:A, dim_channels!C:C, "Not Found")</f>
        <v>OTA</v>
      </c>
      <c r="L3489" t="str">
        <f>_xlfn.XLOOKUP(D3489, dim_channels!A:A, dim_channels!B:B, "Not Found")</f>
        <v>Agoda</v>
      </c>
      <c r="M3489">
        <f t="shared" si="216"/>
        <v>0</v>
      </c>
      <c r="N3489">
        <f t="shared" si="217"/>
        <v>1</v>
      </c>
      <c r="O3489">
        <f t="shared" si="218"/>
        <v>8477.52</v>
      </c>
      <c r="P3489">
        <f t="shared" si="219"/>
        <v>9633.5499999999993</v>
      </c>
    </row>
    <row r="3490" spans="1:16" x14ac:dyDescent="0.2">
      <c r="A3490" s="2" t="s">
        <v>3926</v>
      </c>
      <c r="B3490" s="2" t="s">
        <v>396</v>
      </c>
      <c r="C3490" s="2" t="s">
        <v>769</v>
      </c>
      <c r="D3490" s="2" t="s">
        <v>64</v>
      </c>
      <c r="E3490" s="2" t="s">
        <v>28</v>
      </c>
      <c r="F3490" s="2">
        <v>9421.84</v>
      </c>
      <c r="G3490" s="2">
        <v>0</v>
      </c>
      <c r="H3490" s="2">
        <v>9421.84</v>
      </c>
      <c r="I3490" s="2" t="s">
        <v>29</v>
      </c>
      <c r="J3490" s="4">
        <v>1</v>
      </c>
      <c r="K3490" t="str">
        <f>_xlfn.XLOOKUP(D3490, dim_channels!A:A, dim_channels!C:C, "Not Found")</f>
        <v>Direct</v>
      </c>
      <c r="L3490" t="str">
        <f>_xlfn.XLOOKUP(D3490, dim_channels!A:A, dim_channels!B:B, "Not Found")</f>
        <v>Direct Website</v>
      </c>
      <c r="M3490">
        <f t="shared" si="216"/>
        <v>0</v>
      </c>
      <c r="N3490">
        <f t="shared" si="217"/>
        <v>1</v>
      </c>
      <c r="O3490">
        <f t="shared" si="218"/>
        <v>9421.84</v>
      </c>
      <c r="P3490">
        <f t="shared" si="219"/>
        <v>9421.84</v>
      </c>
    </row>
    <row r="3491" spans="1:16" x14ac:dyDescent="0.2">
      <c r="A3491" s="3" t="s">
        <v>3927</v>
      </c>
      <c r="B3491" s="3" t="s">
        <v>215</v>
      </c>
      <c r="C3491" s="3" t="s">
        <v>384</v>
      </c>
      <c r="D3491" s="3" t="s">
        <v>33</v>
      </c>
      <c r="E3491" s="3" t="s">
        <v>34</v>
      </c>
      <c r="F3491" s="3">
        <v>8762.93</v>
      </c>
      <c r="G3491" s="3">
        <v>1314.44</v>
      </c>
      <c r="H3491" s="3">
        <v>7448.49</v>
      </c>
      <c r="I3491" s="3" t="s">
        <v>29</v>
      </c>
      <c r="J3491" s="5">
        <v>1.176470667209059</v>
      </c>
      <c r="K3491" t="str">
        <f>_xlfn.XLOOKUP(D3491, dim_channels!A:A, dim_channels!C:C, "Not Found")</f>
        <v>OTA</v>
      </c>
      <c r="L3491" t="str">
        <f>_xlfn.XLOOKUP(D3491, dim_channels!A:A, dim_channels!B:B, "Not Found")</f>
        <v>Booking.com</v>
      </c>
      <c r="M3491">
        <f t="shared" si="216"/>
        <v>0</v>
      </c>
      <c r="N3491">
        <f t="shared" si="217"/>
        <v>1</v>
      </c>
      <c r="O3491">
        <f t="shared" si="218"/>
        <v>7448.49</v>
      </c>
      <c r="P3491">
        <f t="shared" si="219"/>
        <v>8762.93</v>
      </c>
    </row>
    <row r="3492" spans="1:16" x14ac:dyDescent="0.2">
      <c r="A3492" s="2" t="s">
        <v>3928</v>
      </c>
      <c r="B3492" s="2" t="s">
        <v>271</v>
      </c>
      <c r="C3492" s="2" t="s">
        <v>353</v>
      </c>
      <c r="D3492" s="2" t="s">
        <v>169</v>
      </c>
      <c r="E3492" s="2" t="s">
        <v>34</v>
      </c>
      <c r="F3492" s="2">
        <v>7068.41</v>
      </c>
      <c r="G3492" s="2">
        <v>1413.68</v>
      </c>
      <c r="H3492" s="2">
        <v>5654.73</v>
      </c>
      <c r="I3492" s="2" t="s">
        <v>29</v>
      </c>
      <c r="J3492" s="4">
        <v>1.249999557892242</v>
      </c>
      <c r="K3492" t="str">
        <f>_xlfn.XLOOKUP(D3492, dim_channels!A:A, dim_channels!C:C, "Not Found")</f>
        <v>GDS</v>
      </c>
      <c r="L3492" t="str">
        <f>_xlfn.XLOOKUP(D3492, dim_channels!A:A, dim_channels!B:B, "Not Found")</f>
        <v>GDS (Amadeus)</v>
      </c>
      <c r="M3492">
        <f t="shared" si="216"/>
        <v>0</v>
      </c>
      <c r="N3492">
        <f t="shared" si="217"/>
        <v>1</v>
      </c>
      <c r="O3492">
        <f t="shared" si="218"/>
        <v>5654.73</v>
      </c>
      <c r="P3492">
        <f t="shared" si="219"/>
        <v>7068.41</v>
      </c>
    </row>
    <row r="3493" spans="1:16" x14ac:dyDescent="0.2">
      <c r="A3493" s="3" t="s">
        <v>3929</v>
      </c>
      <c r="B3493" s="3" t="s">
        <v>113</v>
      </c>
      <c r="C3493" s="3" t="s">
        <v>384</v>
      </c>
      <c r="D3493" s="3" t="s">
        <v>45</v>
      </c>
      <c r="E3493" s="3" t="s">
        <v>89</v>
      </c>
      <c r="F3493" s="3">
        <v>6429.31</v>
      </c>
      <c r="G3493" s="3">
        <v>0</v>
      </c>
      <c r="H3493" s="3">
        <v>6429.31</v>
      </c>
      <c r="I3493" s="3" t="s">
        <v>41</v>
      </c>
      <c r="J3493" s="5">
        <v>1</v>
      </c>
      <c r="K3493" t="str">
        <f>_xlfn.XLOOKUP(D3493, dim_channels!A:A, dim_channels!C:C, "Not Found")</f>
        <v>Corporate</v>
      </c>
      <c r="L3493" t="str">
        <f>_xlfn.XLOOKUP(D3493, dim_channels!A:A, dim_channels!B:B, "Not Found")</f>
        <v>Corporate Direct</v>
      </c>
      <c r="M3493">
        <f t="shared" si="216"/>
        <v>1</v>
      </c>
      <c r="N3493">
        <f t="shared" si="217"/>
        <v>0</v>
      </c>
      <c r="O3493">
        <f t="shared" si="218"/>
        <v>0</v>
      </c>
      <c r="P3493">
        <f t="shared" si="219"/>
        <v>0</v>
      </c>
    </row>
    <row r="3494" spans="1:16" x14ac:dyDescent="0.2">
      <c r="A3494" s="2" t="s">
        <v>3930</v>
      </c>
      <c r="B3494" s="2" t="s">
        <v>43</v>
      </c>
      <c r="C3494" s="2" t="s">
        <v>560</v>
      </c>
      <c r="D3494" s="2" t="s">
        <v>45</v>
      </c>
      <c r="E3494" s="2" t="s">
        <v>89</v>
      </c>
      <c r="F3494" s="2">
        <v>11589.38</v>
      </c>
      <c r="G3494" s="2">
        <v>0</v>
      </c>
      <c r="H3494" s="2">
        <v>11589.38</v>
      </c>
      <c r="I3494" s="2" t="s">
        <v>29</v>
      </c>
      <c r="J3494" s="4">
        <v>1</v>
      </c>
      <c r="K3494" t="str">
        <f>_xlfn.XLOOKUP(D3494, dim_channels!A:A, dim_channels!C:C, "Not Found")</f>
        <v>Corporate</v>
      </c>
      <c r="L3494" t="str">
        <f>_xlfn.XLOOKUP(D3494, dim_channels!A:A, dim_channels!B:B, "Not Found")</f>
        <v>Corporate Direct</v>
      </c>
      <c r="M3494">
        <f t="shared" si="216"/>
        <v>0</v>
      </c>
      <c r="N3494">
        <f t="shared" si="217"/>
        <v>1</v>
      </c>
      <c r="O3494">
        <f t="shared" si="218"/>
        <v>11589.38</v>
      </c>
      <c r="P3494">
        <f t="shared" si="219"/>
        <v>11589.38</v>
      </c>
    </row>
    <row r="3495" spans="1:16" x14ac:dyDescent="0.2">
      <c r="A3495" s="3" t="s">
        <v>3931</v>
      </c>
      <c r="B3495" s="3" t="s">
        <v>165</v>
      </c>
      <c r="C3495" s="3" t="s">
        <v>578</v>
      </c>
      <c r="D3495" s="3" t="s">
        <v>33</v>
      </c>
      <c r="E3495" s="3" t="s">
        <v>28</v>
      </c>
      <c r="F3495" s="3">
        <v>4294.6400000000003</v>
      </c>
      <c r="G3495" s="3">
        <v>644.20000000000005</v>
      </c>
      <c r="H3495" s="3">
        <v>3650.44</v>
      </c>
      <c r="I3495" s="3" t="s">
        <v>41</v>
      </c>
      <c r="J3495" s="5">
        <v>1.176471877362729</v>
      </c>
      <c r="K3495" t="str">
        <f>_xlfn.XLOOKUP(D3495, dim_channels!A:A, dim_channels!C:C, "Not Found")</f>
        <v>OTA</v>
      </c>
      <c r="L3495" t="str">
        <f>_xlfn.XLOOKUP(D3495, dim_channels!A:A, dim_channels!B:B, "Not Found")</f>
        <v>Booking.com</v>
      </c>
      <c r="M3495">
        <f t="shared" si="216"/>
        <v>1</v>
      </c>
      <c r="N3495">
        <f t="shared" si="217"/>
        <v>0</v>
      </c>
      <c r="O3495">
        <f t="shared" si="218"/>
        <v>0</v>
      </c>
      <c r="P3495">
        <f t="shared" si="219"/>
        <v>0</v>
      </c>
    </row>
    <row r="3496" spans="1:16" x14ac:dyDescent="0.2">
      <c r="A3496" s="2" t="s">
        <v>3932</v>
      </c>
      <c r="B3496" s="2" t="s">
        <v>794</v>
      </c>
      <c r="C3496" s="2" t="s">
        <v>437</v>
      </c>
      <c r="D3496" s="2" t="s">
        <v>114</v>
      </c>
      <c r="E3496" s="2" t="s">
        <v>115</v>
      </c>
      <c r="F3496" s="2">
        <v>6012.38</v>
      </c>
      <c r="G3496" s="2">
        <v>601.24</v>
      </c>
      <c r="H3496" s="2">
        <v>5411.14</v>
      </c>
      <c r="I3496" s="2" t="s">
        <v>29</v>
      </c>
      <c r="J3496" s="4">
        <v>1.111111521786537</v>
      </c>
      <c r="K3496" t="str">
        <f>_xlfn.XLOOKUP(D3496, dim_channels!A:A, dim_channels!C:C, "Not Found")</f>
        <v>Offline</v>
      </c>
      <c r="L3496" t="str">
        <f>_xlfn.XLOOKUP(D3496, dim_channels!A:A, dim_channels!B:B, "Not Found")</f>
        <v>Travel Agency</v>
      </c>
      <c r="M3496">
        <f t="shared" si="216"/>
        <v>0</v>
      </c>
      <c r="N3496">
        <f t="shared" si="217"/>
        <v>1</v>
      </c>
      <c r="O3496">
        <f t="shared" si="218"/>
        <v>5411.14</v>
      </c>
      <c r="P3496">
        <f t="shared" si="219"/>
        <v>6012.38</v>
      </c>
    </row>
    <row r="3497" spans="1:16" x14ac:dyDescent="0.2">
      <c r="A3497" s="3" t="s">
        <v>3933</v>
      </c>
      <c r="B3497" s="3" t="s">
        <v>36</v>
      </c>
      <c r="C3497" s="3" t="s">
        <v>183</v>
      </c>
      <c r="D3497" s="3" t="s">
        <v>33</v>
      </c>
      <c r="E3497" s="3" t="s">
        <v>60</v>
      </c>
      <c r="F3497" s="3">
        <v>12902.32</v>
      </c>
      <c r="G3497" s="3">
        <v>0</v>
      </c>
      <c r="H3497" s="3">
        <v>12902.32</v>
      </c>
      <c r="I3497" s="3" t="s">
        <v>41</v>
      </c>
      <c r="J3497" s="5">
        <v>1</v>
      </c>
      <c r="K3497" t="str">
        <f>_xlfn.XLOOKUP(D3497, dim_channels!A:A, dim_channels!C:C, "Not Found")</f>
        <v>OTA</v>
      </c>
      <c r="L3497" t="str">
        <f>_xlfn.XLOOKUP(D3497, dim_channels!A:A, dim_channels!B:B, "Not Found")</f>
        <v>Booking.com</v>
      </c>
      <c r="M3497">
        <f t="shared" si="216"/>
        <v>1</v>
      </c>
      <c r="N3497">
        <f t="shared" si="217"/>
        <v>0</v>
      </c>
      <c r="O3497">
        <f t="shared" si="218"/>
        <v>0</v>
      </c>
      <c r="P3497">
        <f t="shared" si="219"/>
        <v>0</v>
      </c>
    </row>
    <row r="3498" spans="1:16" x14ac:dyDescent="0.2">
      <c r="A3498" s="2" t="s">
        <v>3934</v>
      </c>
      <c r="B3498" s="2" t="s">
        <v>560</v>
      </c>
      <c r="C3498" s="2" t="s">
        <v>560</v>
      </c>
      <c r="D3498" s="2" t="s">
        <v>52</v>
      </c>
      <c r="E3498" s="2" t="s">
        <v>60</v>
      </c>
      <c r="F3498" s="2">
        <v>6839.79</v>
      </c>
      <c r="G3498" s="2">
        <v>0</v>
      </c>
      <c r="H3498" s="2">
        <v>6839.79</v>
      </c>
      <c r="I3498" s="2" t="s">
        <v>29</v>
      </c>
      <c r="J3498" s="4">
        <v>1</v>
      </c>
      <c r="K3498" t="str">
        <f>_xlfn.XLOOKUP(D3498, dim_channels!A:A, dim_channels!C:C, "Not Found")</f>
        <v>OTA</v>
      </c>
      <c r="L3498" t="str">
        <f>_xlfn.XLOOKUP(D3498, dim_channels!A:A, dim_channels!B:B, "Not Found")</f>
        <v>Agoda</v>
      </c>
      <c r="M3498">
        <f t="shared" si="216"/>
        <v>0</v>
      </c>
      <c r="N3498">
        <f t="shared" si="217"/>
        <v>1</v>
      </c>
      <c r="O3498">
        <f t="shared" si="218"/>
        <v>6839.79</v>
      </c>
      <c r="P3498">
        <f t="shared" si="219"/>
        <v>6839.79</v>
      </c>
    </row>
    <row r="3499" spans="1:16" x14ac:dyDescent="0.2">
      <c r="A3499" s="3" t="s">
        <v>3935</v>
      </c>
      <c r="B3499" s="3" t="s">
        <v>602</v>
      </c>
      <c r="C3499" s="3" t="s">
        <v>132</v>
      </c>
      <c r="D3499" s="3" t="s">
        <v>33</v>
      </c>
      <c r="E3499" s="3" t="s">
        <v>34</v>
      </c>
      <c r="F3499" s="3">
        <v>2471.75</v>
      </c>
      <c r="G3499" s="3">
        <v>370.76</v>
      </c>
      <c r="H3499" s="3">
        <v>2100.9899999999998</v>
      </c>
      <c r="I3499" s="3" t="s">
        <v>29</v>
      </c>
      <c r="J3499" s="5">
        <v>1.1764691883350229</v>
      </c>
      <c r="K3499" t="str">
        <f>_xlfn.XLOOKUP(D3499, dim_channels!A:A, dim_channels!C:C, "Not Found")</f>
        <v>OTA</v>
      </c>
      <c r="L3499" t="str">
        <f>_xlfn.XLOOKUP(D3499, dim_channels!A:A, dim_channels!B:B, "Not Found")</f>
        <v>Booking.com</v>
      </c>
      <c r="M3499">
        <f t="shared" si="216"/>
        <v>0</v>
      </c>
      <c r="N3499">
        <f t="shared" si="217"/>
        <v>1</v>
      </c>
      <c r="O3499">
        <f t="shared" si="218"/>
        <v>2100.9899999999998</v>
      </c>
      <c r="P3499">
        <f t="shared" si="219"/>
        <v>2471.75</v>
      </c>
    </row>
    <row r="3500" spans="1:16" x14ac:dyDescent="0.2">
      <c r="A3500" s="2" t="s">
        <v>3936</v>
      </c>
      <c r="B3500" s="2" t="s">
        <v>109</v>
      </c>
      <c r="C3500" s="2" t="s">
        <v>139</v>
      </c>
      <c r="D3500" s="2" t="s">
        <v>52</v>
      </c>
      <c r="E3500" s="2" t="s">
        <v>60</v>
      </c>
      <c r="F3500" s="2">
        <v>6856.16</v>
      </c>
      <c r="G3500" s="2">
        <v>0</v>
      </c>
      <c r="H3500" s="2">
        <v>6856.16</v>
      </c>
      <c r="I3500" s="2" t="s">
        <v>56</v>
      </c>
      <c r="J3500" s="4">
        <v>1</v>
      </c>
      <c r="K3500" t="str">
        <f>_xlfn.XLOOKUP(D3500, dim_channels!A:A, dim_channels!C:C, "Not Found")</f>
        <v>OTA</v>
      </c>
      <c r="L3500" t="str">
        <f>_xlfn.XLOOKUP(D3500, dim_channels!A:A, dim_channels!B:B, "Not Found")</f>
        <v>Agoda</v>
      </c>
      <c r="M3500">
        <f t="shared" si="216"/>
        <v>0</v>
      </c>
      <c r="N3500">
        <f t="shared" si="217"/>
        <v>0</v>
      </c>
      <c r="O3500">
        <f t="shared" si="218"/>
        <v>0</v>
      </c>
      <c r="P3500">
        <f t="shared" si="219"/>
        <v>0</v>
      </c>
    </row>
    <row r="3501" spans="1:16" x14ac:dyDescent="0.2">
      <c r="A3501" s="3" t="s">
        <v>3937</v>
      </c>
      <c r="B3501" s="3" t="s">
        <v>202</v>
      </c>
      <c r="C3501" s="3" t="s">
        <v>714</v>
      </c>
      <c r="D3501" s="3" t="s">
        <v>45</v>
      </c>
      <c r="E3501" s="3" t="s">
        <v>46</v>
      </c>
      <c r="F3501" s="3">
        <v>5831.49</v>
      </c>
      <c r="G3501" s="3">
        <v>291.57</v>
      </c>
      <c r="H3501" s="3">
        <v>5539.92</v>
      </c>
      <c r="I3501" s="3" t="s">
        <v>56</v>
      </c>
      <c r="J3501" s="5">
        <v>1.05263072390937</v>
      </c>
      <c r="K3501" t="str">
        <f>_xlfn.XLOOKUP(D3501, dim_channels!A:A, dim_channels!C:C, "Not Found")</f>
        <v>Corporate</v>
      </c>
      <c r="L3501" t="str">
        <f>_xlfn.XLOOKUP(D3501, dim_channels!A:A, dim_channels!B:B, "Not Found")</f>
        <v>Corporate Direct</v>
      </c>
      <c r="M3501">
        <f t="shared" si="216"/>
        <v>0</v>
      </c>
      <c r="N3501">
        <f t="shared" si="217"/>
        <v>0</v>
      </c>
      <c r="O3501">
        <f t="shared" si="218"/>
        <v>0</v>
      </c>
      <c r="P3501">
        <f t="shared" si="219"/>
        <v>0</v>
      </c>
    </row>
    <row r="3502" spans="1:16" x14ac:dyDescent="0.2">
      <c r="A3502" s="2" t="s">
        <v>3938</v>
      </c>
      <c r="B3502" s="2" t="s">
        <v>425</v>
      </c>
      <c r="C3502" s="2" t="s">
        <v>195</v>
      </c>
      <c r="D3502" s="2" t="s">
        <v>206</v>
      </c>
      <c r="E3502" s="2" t="s">
        <v>207</v>
      </c>
      <c r="F3502" s="2">
        <v>9503.64</v>
      </c>
      <c r="G3502" s="2">
        <v>0</v>
      </c>
      <c r="H3502" s="2">
        <v>9503.64</v>
      </c>
      <c r="I3502" s="2" t="s">
        <v>56</v>
      </c>
      <c r="J3502" s="4">
        <v>1</v>
      </c>
      <c r="K3502" t="str">
        <f>_xlfn.XLOOKUP(D3502, dim_channels!A:A, dim_channels!C:C, "Not Found")</f>
        <v>Direct</v>
      </c>
      <c r="L3502" t="str">
        <f>_xlfn.XLOOKUP(D3502, dim_channels!A:A, dim_channels!B:B, "Not Found")</f>
        <v>Walk-in</v>
      </c>
      <c r="M3502">
        <f t="shared" si="216"/>
        <v>0</v>
      </c>
      <c r="N3502">
        <f t="shared" si="217"/>
        <v>0</v>
      </c>
      <c r="O3502">
        <f t="shared" si="218"/>
        <v>0</v>
      </c>
      <c r="P3502">
        <f t="shared" si="219"/>
        <v>0</v>
      </c>
    </row>
    <row r="3503" spans="1:16" x14ac:dyDescent="0.2">
      <c r="A3503" s="3" t="s">
        <v>3939</v>
      </c>
      <c r="B3503" s="3" t="s">
        <v>292</v>
      </c>
      <c r="C3503" s="3" t="s">
        <v>382</v>
      </c>
      <c r="D3503" s="3" t="s">
        <v>45</v>
      </c>
      <c r="E3503" s="3" t="s">
        <v>89</v>
      </c>
      <c r="F3503" s="3">
        <v>7897.7</v>
      </c>
      <c r="G3503" s="3">
        <v>0</v>
      </c>
      <c r="H3503" s="3">
        <v>7897.7</v>
      </c>
      <c r="I3503" s="3" t="s">
        <v>29</v>
      </c>
      <c r="J3503" s="5">
        <v>1</v>
      </c>
      <c r="K3503" t="str">
        <f>_xlfn.XLOOKUP(D3503, dim_channels!A:A, dim_channels!C:C, "Not Found")</f>
        <v>Corporate</v>
      </c>
      <c r="L3503" t="str">
        <f>_xlfn.XLOOKUP(D3503, dim_channels!A:A, dim_channels!B:B, "Not Found")</f>
        <v>Corporate Direct</v>
      </c>
      <c r="M3503">
        <f t="shared" si="216"/>
        <v>0</v>
      </c>
      <c r="N3503">
        <f t="shared" si="217"/>
        <v>1</v>
      </c>
      <c r="O3503">
        <f t="shared" si="218"/>
        <v>7897.7</v>
      </c>
      <c r="P3503">
        <f t="shared" si="219"/>
        <v>7897.7</v>
      </c>
    </row>
    <row r="3504" spans="1:16" x14ac:dyDescent="0.2">
      <c r="A3504" s="2" t="s">
        <v>3940</v>
      </c>
      <c r="B3504" s="2" t="s">
        <v>949</v>
      </c>
      <c r="C3504" s="2" t="s">
        <v>708</v>
      </c>
      <c r="D3504" s="2" t="s">
        <v>33</v>
      </c>
      <c r="E3504" s="2" t="s">
        <v>28</v>
      </c>
      <c r="F3504" s="2">
        <v>11323.64</v>
      </c>
      <c r="G3504" s="2">
        <v>1698.55</v>
      </c>
      <c r="H3504" s="2">
        <v>9625.09</v>
      </c>
      <c r="I3504" s="2" t="s">
        <v>41</v>
      </c>
      <c r="J3504" s="4">
        <v>1.176471077153564</v>
      </c>
      <c r="K3504" t="str">
        <f>_xlfn.XLOOKUP(D3504, dim_channels!A:A, dim_channels!C:C, "Not Found")</f>
        <v>OTA</v>
      </c>
      <c r="L3504" t="str">
        <f>_xlfn.XLOOKUP(D3504, dim_channels!A:A, dim_channels!B:B, "Not Found")</f>
        <v>Booking.com</v>
      </c>
      <c r="M3504">
        <f t="shared" si="216"/>
        <v>1</v>
      </c>
      <c r="N3504">
        <f t="shared" si="217"/>
        <v>0</v>
      </c>
      <c r="O3504">
        <f t="shared" si="218"/>
        <v>0</v>
      </c>
      <c r="P3504">
        <f t="shared" si="219"/>
        <v>0</v>
      </c>
    </row>
    <row r="3505" spans="1:16" x14ac:dyDescent="0.2">
      <c r="A3505" s="3" t="s">
        <v>3941</v>
      </c>
      <c r="B3505" s="3" t="s">
        <v>435</v>
      </c>
      <c r="C3505" s="3" t="s">
        <v>432</v>
      </c>
      <c r="D3505" s="3" t="s">
        <v>33</v>
      </c>
      <c r="E3505" s="3" t="s">
        <v>60</v>
      </c>
      <c r="F3505" s="3">
        <v>8158.53</v>
      </c>
      <c r="G3505" s="3">
        <v>0</v>
      </c>
      <c r="H3505" s="3">
        <v>8158.53</v>
      </c>
      <c r="I3505" s="3" t="s">
        <v>56</v>
      </c>
      <c r="J3505" s="5">
        <v>1</v>
      </c>
      <c r="K3505" t="str">
        <f>_xlfn.XLOOKUP(D3505, dim_channels!A:A, dim_channels!C:C, "Not Found")</f>
        <v>OTA</v>
      </c>
      <c r="L3505" t="str">
        <f>_xlfn.XLOOKUP(D3505, dim_channels!A:A, dim_channels!B:B, "Not Found")</f>
        <v>Booking.com</v>
      </c>
      <c r="M3505">
        <f t="shared" si="216"/>
        <v>0</v>
      </c>
      <c r="N3505">
        <f t="shared" si="217"/>
        <v>0</v>
      </c>
      <c r="O3505">
        <f t="shared" si="218"/>
        <v>0</v>
      </c>
      <c r="P3505">
        <f t="shared" si="219"/>
        <v>0</v>
      </c>
    </row>
    <row r="3506" spans="1:16" x14ac:dyDescent="0.2">
      <c r="A3506" s="2" t="s">
        <v>3942</v>
      </c>
      <c r="B3506" s="2" t="s">
        <v>403</v>
      </c>
      <c r="C3506" s="2" t="s">
        <v>147</v>
      </c>
      <c r="D3506" s="2" t="s">
        <v>169</v>
      </c>
      <c r="E3506" s="2" t="s">
        <v>46</v>
      </c>
      <c r="F3506" s="2">
        <v>6224.57</v>
      </c>
      <c r="G3506" s="2">
        <v>1244.9100000000001</v>
      </c>
      <c r="H3506" s="2">
        <v>4979.66</v>
      </c>
      <c r="I3506" s="2" t="s">
        <v>56</v>
      </c>
      <c r="J3506" s="4">
        <v>1.2499989959153841</v>
      </c>
      <c r="K3506" t="str">
        <f>_xlfn.XLOOKUP(D3506, dim_channels!A:A, dim_channels!C:C, "Not Found")</f>
        <v>GDS</v>
      </c>
      <c r="L3506" t="str">
        <f>_xlfn.XLOOKUP(D3506, dim_channels!A:A, dim_channels!B:B, "Not Found")</f>
        <v>GDS (Amadeus)</v>
      </c>
      <c r="M3506">
        <f t="shared" si="216"/>
        <v>0</v>
      </c>
      <c r="N3506">
        <f t="shared" si="217"/>
        <v>0</v>
      </c>
      <c r="O3506">
        <f t="shared" si="218"/>
        <v>0</v>
      </c>
      <c r="P3506">
        <f t="shared" si="219"/>
        <v>0</v>
      </c>
    </row>
    <row r="3507" spans="1:16" x14ac:dyDescent="0.2">
      <c r="A3507" s="3" t="s">
        <v>3943</v>
      </c>
      <c r="B3507" s="3" t="s">
        <v>1014</v>
      </c>
      <c r="C3507" s="3" t="s">
        <v>557</v>
      </c>
      <c r="D3507" s="3" t="s">
        <v>52</v>
      </c>
      <c r="E3507" s="3" t="s">
        <v>34</v>
      </c>
      <c r="F3507" s="3">
        <v>15101.23</v>
      </c>
      <c r="G3507" s="3">
        <v>1812.15</v>
      </c>
      <c r="H3507" s="3">
        <v>13289.08</v>
      </c>
      <c r="I3507" s="3" t="s">
        <v>29</v>
      </c>
      <c r="J3507" s="5">
        <v>1.136363841590238</v>
      </c>
      <c r="K3507" t="str">
        <f>_xlfn.XLOOKUP(D3507, dim_channels!A:A, dim_channels!C:C, "Not Found")</f>
        <v>OTA</v>
      </c>
      <c r="L3507" t="str">
        <f>_xlfn.XLOOKUP(D3507, dim_channels!A:A, dim_channels!B:B, "Not Found")</f>
        <v>Agoda</v>
      </c>
      <c r="M3507">
        <f t="shared" si="216"/>
        <v>0</v>
      </c>
      <c r="N3507">
        <f t="shared" si="217"/>
        <v>1</v>
      </c>
      <c r="O3507">
        <f t="shared" si="218"/>
        <v>13289.08</v>
      </c>
      <c r="P3507">
        <f t="shared" si="219"/>
        <v>15101.23</v>
      </c>
    </row>
    <row r="3508" spans="1:16" x14ac:dyDescent="0.2">
      <c r="A3508" s="2" t="s">
        <v>3944</v>
      </c>
      <c r="B3508" s="2" t="s">
        <v>36</v>
      </c>
      <c r="C3508" s="2" t="s">
        <v>454</v>
      </c>
      <c r="D3508" s="2" t="s">
        <v>114</v>
      </c>
      <c r="E3508" s="2" t="s">
        <v>46</v>
      </c>
      <c r="F3508" s="2">
        <v>16417.88</v>
      </c>
      <c r="G3508" s="2">
        <v>1641.79</v>
      </c>
      <c r="H3508" s="2">
        <v>14776.09</v>
      </c>
      <c r="I3508" s="2" t="s">
        <v>29</v>
      </c>
      <c r="J3508" s="4">
        <v>1.111111261504228</v>
      </c>
      <c r="K3508" t="str">
        <f>_xlfn.XLOOKUP(D3508, dim_channels!A:A, dim_channels!C:C, "Not Found")</f>
        <v>Offline</v>
      </c>
      <c r="L3508" t="str">
        <f>_xlfn.XLOOKUP(D3508, dim_channels!A:A, dim_channels!B:B, "Not Found")</f>
        <v>Travel Agency</v>
      </c>
      <c r="M3508">
        <f t="shared" si="216"/>
        <v>0</v>
      </c>
      <c r="N3508">
        <f t="shared" si="217"/>
        <v>1</v>
      </c>
      <c r="O3508">
        <f t="shared" si="218"/>
        <v>14776.09</v>
      </c>
      <c r="P3508">
        <f t="shared" si="219"/>
        <v>16417.88</v>
      </c>
    </row>
    <row r="3509" spans="1:16" x14ac:dyDescent="0.2">
      <c r="A3509" s="3" t="s">
        <v>3945</v>
      </c>
      <c r="B3509" s="3" t="s">
        <v>76</v>
      </c>
      <c r="C3509" s="3" t="s">
        <v>95</v>
      </c>
      <c r="D3509" s="3" t="s">
        <v>27</v>
      </c>
      <c r="E3509" s="3" t="s">
        <v>28</v>
      </c>
      <c r="F3509" s="3">
        <v>4685.53</v>
      </c>
      <c r="G3509" s="3">
        <v>843.4</v>
      </c>
      <c r="H3509" s="3">
        <v>3842.13</v>
      </c>
      <c r="I3509" s="3" t="s">
        <v>29</v>
      </c>
      <c r="J3509" s="5">
        <v>1.219513655186055</v>
      </c>
      <c r="K3509" t="str">
        <f>_xlfn.XLOOKUP(D3509, dim_channels!A:A, dim_channels!C:C, "Not Found")</f>
        <v>OTA</v>
      </c>
      <c r="L3509" t="str">
        <f>_xlfn.XLOOKUP(D3509, dim_channels!A:A, dim_channels!B:B, "Not Found")</f>
        <v>Expedia</v>
      </c>
      <c r="M3509">
        <f t="shared" si="216"/>
        <v>0</v>
      </c>
      <c r="N3509">
        <f t="shared" si="217"/>
        <v>1</v>
      </c>
      <c r="O3509">
        <f t="shared" si="218"/>
        <v>3842.13</v>
      </c>
      <c r="P3509">
        <f t="shared" si="219"/>
        <v>4685.53</v>
      </c>
    </row>
    <row r="3510" spans="1:16" x14ac:dyDescent="0.2">
      <c r="A3510" s="2" t="s">
        <v>3946</v>
      </c>
      <c r="B3510" s="2" t="s">
        <v>577</v>
      </c>
      <c r="C3510" s="2" t="s">
        <v>706</v>
      </c>
      <c r="D3510" s="2" t="s">
        <v>52</v>
      </c>
      <c r="E3510" s="2" t="s">
        <v>34</v>
      </c>
      <c r="F3510" s="2">
        <v>10158.709999999999</v>
      </c>
      <c r="G3510" s="2">
        <v>1219.05</v>
      </c>
      <c r="H3510" s="2">
        <v>8939.66</v>
      </c>
      <c r="I3510" s="2" t="s">
        <v>29</v>
      </c>
      <c r="J3510" s="4">
        <v>1.1363642465149679</v>
      </c>
      <c r="K3510" t="str">
        <f>_xlfn.XLOOKUP(D3510, dim_channels!A:A, dim_channels!C:C, "Not Found")</f>
        <v>OTA</v>
      </c>
      <c r="L3510" t="str">
        <f>_xlfn.XLOOKUP(D3510, dim_channels!A:A, dim_channels!B:B, "Not Found")</f>
        <v>Agoda</v>
      </c>
      <c r="M3510">
        <f t="shared" si="216"/>
        <v>0</v>
      </c>
      <c r="N3510">
        <f t="shared" si="217"/>
        <v>1</v>
      </c>
      <c r="O3510">
        <f t="shared" si="218"/>
        <v>8939.66</v>
      </c>
      <c r="P3510">
        <f t="shared" si="219"/>
        <v>10158.709999999999</v>
      </c>
    </row>
    <row r="3511" spans="1:16" x14ac:dyDescent="0.2">
      <c r="A3511" s="3" t="s">
        <v>3947</v>
      </c>
      <c r="B3511" s="3" t="s">
        <v>753</v>
      </c>
      <c r="C3511" s="3" t="s">
        <v>762</v>
      </c>
      <c r="D3511" s="3" t="s">
        <v>33</v>
      </c>
      <c r="E3511" s="3" t="s">
        <v>28</v>
      </c>
      <c r="F3511" s="3">
        <v>12405.3</v>
      </c>
      <c r="G3511" s="3">
        <v>1860.79</v>
      </c>
      <c r="H3511" s="3">
        <v>10544.51</v>
      </c>
      <c r="I3511" s="3" t="s">
        <v>41</v>
      </c>
      <c r="J3511" s="5">
        <v>1.176470030375997</v>
      </c>
      <c r="K3511" t="str">
        <f>_xlfn.XLOOKUP(D3511, dim_channels!A:A, dim_channels!C:C, "Not Found")</f>
        <v>OTA</v>
      </c>
      <c r="L3511" t="str">
        <f>_xlfn.XLOOKUP(D3511, dim_channels!A:A, dim_channels!B:B, "Not Found")</f>
        <v>Booking.com</v>
      </c>
      <c r="M3511">
        <f t="shared" si="216"/>
        <v>1</v>
      </c>
      <c r="N3511">
        <f t="shared" si="217"/>
        <v>0</v>
      </c>
      <c r="O3511">
        <f t="shared" si="218"/>
        <v>0</v>
      </c>
      <c r="P3511">
        <f t="shared" si="219"/>
        <v>0</v>
      </c>
    </row>
    <row r="3512" spans="1:16" x14ac:dyDescent="0.2">
      <c r="A3512" s="2" t="s">
        <v>3948</v>
      </c>
      <c r="B3512" s="2" t="s">
        <v>1048</v>
      </c>
      <c r="C3512" s="2" t="s">
        <v>465</v>
      </c>
      <c r="D3512" s="2" t="s">
        <v>33</v>
      </c>
      <c r="E3512" s="2" t="s">
        <v>28</v>
      </c>
      <c r="F3512" s="2">
        <v>8328.5300000000007</v>
      </c>
      <c r="G3512" s="2">
        <v>1249.28</v>
      </c>
      <c r="H3512" s="2">
        <v>7079.25</v>
      </c>
      <c r="I3512" s="2" t="s">
        <v>41</v>
      </c>
      <c r="J3512" s="4">
        <v>1.1764706713281781</v>
      </c>
      <c r="K3512" t="str">
        <f>_xlfn.XLOOKUP(D3512, dim_channels!A:A, dim_channels!C:C, "Not Found")</f>
        <v>OTA</v>
      </c>
      <c r="L3512" t="str">
        <f>_xlfn.XLOOKUP(D3512, dim_channels!A:A, dim_channels!B:B, "Not Found")</f>
        <v>Booking.com</v>
      </c>
      <c r="M3512">
        <f t="shared" si="216"/>
        <v>1</v>
      </c>
      <c r="N3512">
        <f t="shared" si="217"/>
        <v>0</v>
      </c>
      <c r="O3512">
        <f t="shared" si="218"/>
        <v>0</v>
      </c>
      <c r="P3512">
        <f t="shared" si="219"/>
        <v>0</v>
      </c>
    </row>
    <row r="3513" spans="1:16" x14ac:dyDescent="0.2">
      <c r="A3513" s="3" t="s">
        <v>3949</v>
      </c>
      <c r="B3513" s="3" t="s">
        <v>449</v>
      </c>
      <c r="C3513" s="3" t="s">
        <v>75</v>
      </c>
      <c r="D3513" s="3" t="s">
        <v>169</v>
      </c>
      <c r="E3513" s="3" t="s">
        <v>34</v>
      </c>
      <c r="F3513" s="3">
        <v>2975.32</v>
      </c>
      <c r="G3513" s="3">
        <v>595.05999999999995</v>
      </c>
      <c r="H3513" s="3">
        <v>2380.2600000000002</v>
      </c>
      <c r="I3513" s="3" t="s">
        <v>29</v>
      </c>
      <c r="J3513" s="5">
        <v>1.2499978993891421</v>
      </c>
      <c r="K3513" t="str">
        <f>_xlfn.XLOOKUP(D3513, dim_channels!A:A, dim_channels!C:C, "Not Found")</f>
        <v>GDS</v>
      </c>
      <c r="L3513" t="str">
        <f>_xlfn.XLOOKUP(D3513, dim_channels!A:A, dim_channels!B:B, "Not Found")</f>
        <v>GDS (Amadeus)</v>
      </c>
      <c r="M3513">
        <f t="shared" si="216"/>
        <v>0</v>
      </c>
      <c r="N3513">
        <f t="shared" si="217"/>
        <v>1</v>
      </c>
      <c r="O3513">
        <f t="shared" si="218"/>
        <v>2380.2600000000002</v>
      </c>
      <c r="P3513">
        <f t="shared" si="219"/>
        <v>2975.32</v>
      </c>
    </row>
    <row r="3514" spans="1:16" x14ac:dyDescent="0.2">
      <c r="A3514" s="2" t="s">
        <v>3950</v>
      </c>
      <c r="B3514" s="2" t="s">
        <v>971</v>
      </c>
      <c r="C3514" s="2" t="s">
        <v>826</v>
      </c>
      <c r="D3514" s="2" t="s">
        <v>52</v>
      </c>
      <c r="E3514" s="2" t="s">
        <v>60</v>
      </c>
      <c r="F3514" s="2">
        <v>5085.47</v>
      </c>
      <c r="G3514" s="2">
        <v>0</v>
      </c>
      <c r="H3514" s="2">
        <v>5085.47</v>
      </c>
      <c r="I3514" s="2" t="s">
        <v>29</v>
      </c>
      <c r="J3514" s="4">
        <v>1</v>
      </c>
      <c r="K3514" t="str">
        <f>_xlfn.XLOOKUP(D3514, dim_channels!A:A, dim_channels!C:C, "Not Found")</f>
        <v>OTA</v>
      </c>
      <c r="L3514" t="str">
        <f>_xlfn.XLOOKUP(D3514, dim_channels!A:A, dim_channels!B:B, "Not Found")</f>
        <v>Agoda</v>
      </c>
      <c r="M3514">
        <f t="shared" si="216"/>
        <v>0</v>
      </c>
      <c r="N3514">
        <f t="shared" si="217"/>
        <v>1</v>
      </c>
      <c r="O3514">
        <f t="shared" si="218"/>
        <v>5085.47</v>
      </c>
      <c r="P3514">
        <f t="shared" si="219"/>
        <v>5085.47</v>
      </c>
    </row>
    <row r="3515" spans="1:16" x14ac:dyDescent="0.2">
      <c r="A3515" s="3" t="s">
        <v>3951</v>
      </c>
      <c r="B3515" s="3" t="s">
        <v>331</v>
      </c>
      <c r="C3515" s="3" t="s">
        <v>219</v>
      </c>
      <c r="D3515" s="3" t="s">
        <v>64</v>
      </c>
      <c r="E3515" s="3" t="s">
        <v>34</v>
      </c>
      <c r="F3515" s="3">
        <v>6311.72</v>
      </c>
      <c r="G3515" s="3">
        <v>0</v>
      </c>
      <c r="H3515" s="3">
        <v>6311.72</v>
      </c>
      <c r="I3515" s="3" t="s">
        <v>29</v>
      </c>
      <c r="J3515" s="5">
        <v>1</v>
      </c>
      <c r="K3515" t="str">
        <f>_xlfn.XLOOKUP(D3515, dim_channels!A:A, dim_channels!C:C, "Not Found")</f>
        <v>Direct</v>
      </c>
      <c r="L3515" t="str">
        <f>_xlfn.XLOOKUP(D3515, dim_channels!A:A, dim_channels!B:B, "Not Found")</f>
        <v>Direct Website</v>
      </c>
      <c r="M3515">
        <f t="shared" si="216"/>
        <v>0</v>
      </c>
      <c r="N3515">
        <f t="shared" si="217"/>
        <v>1</v>
      </c>
      <c r="O3515">
        <f t="shared" si="218"/>
        <v>6311.72</v>
      </c>
      <c r="P3515">
        <f t="shared" si="219"/>
        <v>6311.72</v>
      </c>
    </row>
    <row r="3516" spans="1:16" x14ac:dyDescent="0.2">
      <c r="A3516" s="2" t="s">
        <v>3952</v>
      </c>
      <c r="B3516" s="2" t="s">
        <v>145</v>
      </c>
      <c r="C3516" s="2" t="s">
        <v>443</v>
      </c>
      <c r="D3516" s="2" t="s">
        <v>64</v>
      </c>
      <c r="E3516" s="2" t="s">
        <v>34</v>
      </c>
      <c r="F3516" s="2">
        <v>4527.6899999999996</v>
      </c>
      <c r="G3516" s="2">
        <v>0</v>
      </c>
      <c r="H3516" s="2">
        <v>4527.6899999999996</v>
      </c>
      <c r="I3516" s="2" t="s">
        <v>29</v>
      </c>
      <c r="J3516" s="4">
        <v>1</v>
      </c>
      <c r="K3516" t="str">
        <f>_xlfn.XLOOKUP(D3516, dim_channels!A:A, dim_channels!C:C, "Not Found")</f>
        <v>Direct</v>
      </c>
      <c r="L3516" t="str">
        <f>_xlfn.XLOOKUP(D3516, dim_channels!A:A, dim_channels!B:B, "Not Found")</f>
        <v>Direct Website</v>
      </c>
      <c r="M3516">
        <f t="shared" si="216"/>
        <v>0</v>
      </c>
      <c r="N3516">
        <f t="shared" si="217"/>
        <v>1</v>
      </c>
      <c r="O3516">
        <f t="shared" si="218"/>
        <v>4527.6899999999996</v>
      </c>
      <c r="P3516">
        <f t="shared" si="219"/>
        <v>4527.6899999999996</v>
      </c>
    </row>
    <row r="3517" spans="1:16" x14ac:dyDescent="0.2">
      <c r="A3517" s="3" t="s">
        <v>3953</v>
      </c>
      <c r="B3517" s="3" t="s">
        <v>706</v>
      </c>
      <c r="C3517" s="3" t="s">
        <v>44</v>
      </c>
      <c r="D3517" s="3" t="s">
        <v>33</v>
      </c>
      <c r="E3517" s="3" t="s">
        <v>34</v>
      </c>
      <c r="F3517" s="3">
        <v>13690.11</v>
      </c>
      <c r="G3517" s="3">
        <v>2053.52</v>
      </c>
      <c r="H3517" s="3">
        <v>11636.59</v>
      </c>
      <c r="I3517" s="3" t="s">
        <v>56</v>
      </c>
      <c r="J3517" s="5">
        <v>1.176470942088705</v>
      </c>
      <c r="K3517" t="str">
        <f>_xlfn.XLOOKUP(D3517, dim_channels!A:A, dim_channels!C:C, "Not Found")</f>
        <v>OTA</v>
      </c>
      <c r="L3517" t="str">
        <f>_xlfn.XLOOKUP(D3517, dim_channels!A:A, dim_channels!B:B, "Not Found")</f>
        <v>Booking.com</v>
      </c>
      <c r="M3517">
        <f t="shared" si="216"/>
        <v>0</v>
      </c>
      <c r="N3517">
        <f t="shared" si="217"/>
        <v>0</v>
      </c>
      <c r="O3517">
        <f t="shared" si="218"/>
        <v>0</v>
      </c>
      <c r="P3517">
        <f t="shared" si="219"/>
        <v>0</v>
      </c>
    </row>
    <row r="3518" spans="1:16" x14ac:dyDescent="0.2">
      <c r="A3518" s="2" t="s">
        <v>3954</v>
      </c>
      <c r="B3518" s="2" t="s">
        <v>127</v>
      </c>
      <c r="C3518" s="2" t="s">
        <v>452</v>
      </c>
      <c r="D3518" s="2" t="s">
        <v>33</v>
      </c>
      <c r="E3518" s="2" t="s">
        <v>60</v>
      </c>
      <c r="F3518" s="2">
        <v>2498.75</v>
      </c>
      <c r="G3518" s="2">
        <v>0</v>
      </c>
      <c r="H3518" s="2">
        <v>2498.75</v>
      </c>
      <c r="I3518" s="2" t="s">
        <v>29</v>
      </c>
      <c r="J3518" s="4">
        <v>1</v>
      </c>
      <c r="K3518" t="str">
        <f>_xlfn.XLOOKUP(D3518, dim_channels!A:A, dim_channels!C:C, "Not Found")</f>
        <v>OTA</v>
      </c>
      <c r="L3518" t="str">
        <f>_xlfn.XLOOKUP(D3518, dim_channels!A:A, dim_channels!B:B, "Not Found")</f>
        <v>Booking.com</v>
      </c>
      <c r="M3518">
        <f t="shared" si="216"/>
        <v>0</v>
      </c>
      <c r="N3518">
        <f t="shared" si="217"/>
        <v>1</v>
      </c>
      <c r="O3518">
        <f t="shared" si="218"/>
        <v>2498.75</v>
      </c>
      <c r="P3518">
        <f t="shared" si="219"/>
        <v>2498.75</v>
      </c>
    </row>
    <row r="3519" spans="1:16" x14ac:dyDescent="0.2">
      <c r="A3519" s="3" t="s">
        <v>3955</v>
      </c>
      <c r="B3519" s="3" t="s">
        <v>348</v>
      </c>
      <c r="C3519" s="3" t="s">
        <v>712</v>
      </c>
      <c r="D3519" s="3" t="s">
        <v>64</v>
      </c>
      <c r="E3519" s="3" t="s">
        <v>115</v>
      </c>
      <c r="F3519" s="3">
        <v>13851.83</v>
      </c>
      <c r="G3519" s="3">
        <v>0</v>
      </c>
      <c r="H3519" s="3">
        <v>13851.83</v>
      </c>
      <c r="I3519" s="3" t="s">
        <v>29</v>
      </c>
      <c r="J3519" s="5">
        <v>1</v>
      </c>
      <c r="K3519" t="str">
        <f>_xlfn.XLOOKUP(D3519, dim_channels!A:A, dim_channels!C:C, "Not Found")</f>
        <v>Direct</v>
      </c>
      <c r="L3519" t="str">
        <f>_xlfn.XLOOKUP(D3519, dim_channels!A:A, dim_channels!B:B, "Not Found")</f>
        <v>Direct Website</v>
      </c>
      <c r="M3519">
        <f t="shared" si="216"/>
        <v>0</v>
      </c>
      <c r="N3519">
        <f t="shared" si="217"/>
        <v>1</v>
      </c>
      <c r="O3519">
        <f t="shared" si="218"/>
        <v>13851.83</v>
      </c>
      <c r="P3519">
        <f t="shared" si="219"/>
        <v>13851.83</v>
      </c>
    </row>
    <row r="3520" spans="1:16" x14ac:dyDescent="0.2">
      <c r="A3520" s="2" t="s">
        <v>3956</v>
      </c>
      <c r="B3520" s="2" t="s">
        <v>253</v>
      </c>
      <c r="C3520" s="2" t="s">
        <v>197</v>
      </c>
      <c r="D3520" s="2" t="s">
        <v>27</v>
      </c>
      <c r="E3520" s="2" t="s">
        <v>28</v>
      </c>
      <c r="F3520" s="2">
        <v>9699.43</v>
      </c>
      <c r="G3520" s="2">
        <v>1745.9</v>
      </c>
      <c r="H3520" s="2">
        <v>7953.53</v>
      </c>
      <c r="I3520" s="2" t="s">
        <v>29</v>
      </c>
      <c r="J3520" s="4">
        <v>1.219512593779114</v>
      </c>
      <c r="K3520" t="str">
        <f>_xlfn.XLOOKUP(D3520, dim_channels!A:A, dim_channels!C:C, "Not Found")</f>
        <v>OTA</v>
      </c>
      <c r="L3520" t="str">
        <f>_xlfn.XLOOKUP(D3520, dim_channels!A:A, dim_channels!B:B, "Not Found")</f>
        <v>Expedia</v>
      </c>
      <c r="M3520">
        <f t="shared" si="216"/>
        <v>0</v>
      </c>
      <c r="N3520">
        <f t="shared" si="217"/>
        <v>1</v>
      </c>
      <c r="O3520">
        <f t="shared" si="218"/>
        <v>7953.53</v>
      </c>
      <c r="P3520">
        <f t="shared" si="219"/>
        <v>9699.43</v>
      </c>
    </row>
    <row r="3521" spans="1:16" x14ac:dyDescent="0.2">
      <c r="A3521" s="3" t="s">
        <v>3957</v>
      </c>
      <c r="B3521" s="3" t="s">
        <v>78</v>
      </c>
      <c r="C3521" s="3" t="s">
        <v>156</v>
      </c>
      <c r="D3521" s="3" t="s">
        <v>64</v>
      </c>
      <c r="E3521" s="3" t="s">
        <v>34</v>
      </c>
      <c r="F3521" s="3">
        <v>11316.64</v>
      </c>
      <c r="G3521" s="3">
        <v>0</v>
      </c>
      <c r="H3521" s="3">
        <v>11316.64</v>
      </c>
      <c r="I3521" s="3" t="s">
        <v>29</v>
      </c>
      <c r="J3521" s="5">
        <v>1</v>
      </c>
      <c r="K3521" t="str">
        <f>_xlfn.XLOOKUP(D3521, dim_channels!A:A, dim_channels!C:C, "Not Found")</f>
        <v>Direct</v>
      </c>
      <c r="L3521" t="str">
        <f>_xlfn.XLOOKUP(D3521, dim_channels!A:A, dim_channels!B:B, "Not Found")</f>
        <v>Direct Website</v>
      </c>
      <c r="M3521">
        <f t="shared" si="216"/>
        <v>0</v>
      </c>
      <c r="N3521">
        <f t="shared" si="217"/>
        <v>1</v>
      </c>
      <c r="O3521">
        <f t="shared" si="218"/>
        <v>11316.64</v>
      </c>
      <c r="P3521">
        <f t="shared" si="219"/>
        <v>11316.64</v>
      </c>
    </row>
    <row r="3522" spans="1:16" x14ac:dyDescent="0.2">
      <c r="A3522" s="2" t="s">
        <v>3958</v>
      </c>
      <c r="B3522" s="2" t="s">
        <v>173</v>
      </c>
      <c r="C3522" s="2" t="s">
        <v>1623</v>
      </c>
      <c r="D3522" s="2" t="s">
        <v>33</v>
      </c>
      <c r="E3522" s="2" t="s">
        <v>28</v>
      </c>
      <c r="F3522" s="2">
        <v>6593.21</v>
      </c>
      <c r="G3522" s="2">
        <v>988.98</v>
      </c>
      <c r="H3522" s="2">
        <v>5604.23</v>
      </c>
      <c r="I3522" s="2" t="s">
        <v>29</v>
      </c>
      <c r="J3522" s="4">
        <v>1.1764702733470971</v>
      </c>
      <c r="K3522" t="str">
        <f>_xlfn.XLOOKUP(D3522, dim_channels!A:A, dim_channels!C:C, "Not Found")</f>
        <v>OTA</v>
      </c>
      <c r="L3522" t="str">
        <f>_xlfn.XLOOKUP(D3522, dim_channels!A:A, dim_channels!B:B, "Not Found")</f>
        <v>Booking.com</v>
      </c>
      <c r="M3522">
        <f t="shared" si="216"/>
        <v>0</v>
      </c>
      <c r="N3522">
        <f t="shared" si="217"/>
        <v>1</v>
      </c>
      <c r="O3522">
        <f t="shared" si="218"/>
        <v>5604.23</v>
      </c>
      <c r="P3522">
        <f t="shared" si="219"/>
        <v>6593.21</v>
      </c>
    </row>
    <row r="3523" spans="1:16" x14ac:dyDescent="0.2">
      <c r="A3523" s="3" t="s">
        <v>3959</v>
      </c>
      <c r="B3523" s="3" t="s">
        <v>468</v>
      </c>
      <c r="C3523" s="3" t="s">
        <v>133</v>
      </c>
      <c r="D3523" s="3" t="s">
        <v>45</v>
      </c>
      <c r="E3523" s="3" t="s">
        <v>89</v>
      </c>
      <c r="F3523" s="3">
        <v>4308.9399999999996</v>
      </c>
      <c r="G3523" s="3">
        <v>0</v>
      </c>
      <c r="H3523" s="3">
        <v>4308.9399999999996</v>
      </c>
      <c r="I3523" s="3" t="s">
        <v>56</v>
      </c>
      <c r="J3523" s="5">
        <v>1</v>
      </c>
      <c r="K3523" t="str">
        <f>_xlfn.XLOOKUP(D3523, dim_channels!A:A, dim_channels!C:C, "Not Found")</f>
        <v>Corporate</v>
      </c>
      <c r="L3523" t="str">
        <f>_xlfn.XLOOKUP(D3523, dim_channels!A:A, dim_channels!B:B, "Not Found")</f>
        <v>Corporate Direct</v>
      </c>
      <c r="M3523">
        <f t="shared" ref="M3523:M3586" si="220">IF(I3523="Cancelled",1,0)</f>
        <v>0</v>
      </c>
      <c r="N3523">
        <f t="shared" ref="N3523:N3586" si="221">IF(TRIM(UPPER(I3523))="CHECKED-OUT",1,0)</f>
        <v>0</v>
      </c>
      <c r="O3523">
        <f t="shared" ref="O3523:O3586" si="222">IF(TRIM(UPPER(I3523))="CHECKED-OUT",H3523,0)</f>
        <v>0</v>
      </c>
      <c r="P3523">
        <f t="shared" ref="P3523:P3586" si="223">IF(TRIM(UPPER(I3523))="CHECKED-OUT",F3523,0)</f>
        <v>0</v>
      </c>
    </row>
    <row r="3524" spans="1:16" x14ac:dyDescent="0.2">
      <c r="A3524" s="2" t="s">
        <v>3960</v>
      </c>
      <c r="B3524" s="2" t="s">
        <v>597</v>
      </c>
      <c r="C3524" s="2" t="s">
        <v>460</v>
      </c>
      <c r="D3524" s="2" t="s">
        <v>169</v>
      </c>
      <c r="E3524" s="2" t="s">
        <v>46</v>
      </c>
      <c r="F3524" s="2">
        <v>7223.44</v>
      </c>
      <c r="G3524" s="2">
        <v>1444.69</v>
      </c>
      <c r="H3524" s="2">
        <v>5778.75</v>
      </c>
      <c r="I3524" s="2" t="s">
        <v>29</v>
      </c>
      <c r="J3524" s="4">
        <v>1.2500004326195111</v>
      </c>
      <c r="K3524" t="str">
        <f>_xlfn.XLOOKUP(D3524, dim_channels!A:A, dim_channels!C:C, "Not Found")</f>
        <v>GDS</v>
      </c>
      <c r="L3524" t="str">
        <f>_xlfn.XLOOKUP(D3524, dim_channels!A:A, dim_channels!B:B, "Not Found")</f>
        <v>GDS (Amadeus)</v>
      </c>
      <c r="M3524">
        <f t="shared" si="220"/>
        <v>0</v>
      </c>
      <c r="N3524">
        <f t="shared" si="221"/>
        <v>1</v>
      </c>
      <c r="O3524">
        <f t="shared" si="222"/>
        <v>5778.75</v>
      </c>
      <c r="P3524">
        <f t="shared" si="223"/>
        <v>7223.44</v>
      </c>
    </row>
    <row r="3525" spans="1:16" x14ac:dyDescent="0.2">
      <c r="A3525" s="3" t="s">
        <v>3961</v>
      </c>
      <c r="B3525" s="3" t="s">
        <v>135</v>
      </c>
      <c r="C3525" s="3" t="s">
        <v>39</v>
      </c>
      <c r="D3525" s="3" t="s">
        <v>52</v>
      </c>
      <c r="E3525" s="3" t="s">
        <v>34</v>
      </c>
      <c r="F3525" s="3">
        <v>4947.84</v>
      </c>
      <c r="G3525" s="3">
        <v>593.74</v>
      </c>
      <c r="H3525" s="3">
        <v>4354.1000000000004</v>
      </c>
      <c r="I3525" s="3" t="s">
        <v>29</v>
      </c>
      <c r="J3525" s="5">
        <v>1.1363634275740111</v>
      </c>
      <c r="K3525" t="str">
        <f>_xlfn.XLOOKUP(D3525, dim_channels!A:A, dim_channels!C:C, "Not Found")</f>
        <v>OTA</v>
      </c>
      <c r="L3525" t="str">
        <f>_xlfn.XLOOKUP(D3525, dim_channels!A:A, dim_channels!B:B, "Not Found")</f>
        <v>Agoda</v>
      </c>
      <c r="M3525">
        <f t="shared" si="220"/>
        <v>0</v>
      </c>
      <c r="N3525">
        <f t="shared" si="221"/>
        <v>1</v>
      </c>
      <c r="O3525">
        <f t="shared" si="222"/>
        <v>4354.1000000000004</v>
      </c>
      <c r="P3525">
        <f t="shared" si="223"/>
        <v>4947.84</v>
      </c>
    </row>
    <row r="3526" spans="1:16" x14ac:dyDescent="0.2">
      <c r="A3526" s="2" t="s">
        <v>3962</v>
      </c>
      <c r="B3526" s="2" t="s">
        <v>368</v>
      </c>
      <c r="C3526" s="2" t="s">
        <v>497</v>
      </c>
      <c r="D3526" s="2" t="s">
        <v>33</v>
      </c>
      <c r="E3526" s="2" t="s">
        <v>34</v>
      </c>
      <c r="F3526" s="2">
        <v>6068.54</v>
      </c>
      <c r="G3526" s="2">
        <v>910.28</v>
      </c>
      <c r="H3526" s="2">
        <v>5158.26</v>
      </c>
      <c r="I3526" s="2" t="s">
        <v>29</v>
      </c>
      <c r="J3526" s="4">
        <v>1.1764703601602089</v>
      </c>
      <c r="K3526" t="str">
        <f>_xlfn.XLOOKUP(D3526, dim_channels!A:A, dim_channels!C:C, "Not Found")</f>
        <v>OTA</v>
      </c>
      <c r="L3526" t="str">
        <f>_xlfn.XLOOKUP(D3526, dim_channels!A:A, dim_channels!B:B, "Not Found")</f>
        <v>Booking.com</v>
      </c>
      <c r="M3526">
        <f t="shared" si="220"/>
        <v>0</v>
      </c>
      <c r="N3526">
        <f t="shared" si="221"/>
        <v>1</v>
      </c>
      <c r="O3526">
        <f t="shared" si="222"/>
        <v>5158.26</v>
      </c>
      <c r="P3526">
        <f t="shared" si="223"/>
        <v>6068.54</v>
      </c>
    </row>
    <row r="3527" spans="1:16" x14ac:dyDescent="0.2">
      <c r="A3527" s="3" t="s">
        <v>3963</v>
      </c>
      <c r="B3527" s="3" t="s">
        <v>230</v>
      </c>
      <c r="C3527" s="3" t="s">
        <v>570</v>
      </c>
      <c r="D3527" s="3" t="s">
        <v>64</v>
      </c>
      <c r="E3527" s="3" t="s">
        <v>34</v>
      </c>
      <c r="F3527" s="3">
        <v>6133.1</v>
      </c>
      <c r="G3527" s="3">
        <v>0</v>
      </c>
      <c r="H3527" s="3">
        <v>6133.1</v>
      </c>
      <c r="I3527" s="3" t="s">
        <v>56</v>
      </c>
      <c r="J3527" s="5">
        <v>1</v>
      </c>
      <c r="K3527" t="str">
        <f>_xlfn.XLOOKUP(D3527, dim_channels!A:A, dim_channels!C:C, "Not Found")</f>
        <v>Direct</v>
      </c>
      <c r="L3527" t="str">
        <f>_xlfn.XLOOKUP(D3527, dim_channels!A:A, dim_channels!B:B, "Not Found")</f>
        <v>Direct Website</v>
      </c>
      <c r="M3527">
        <f t="shared" si="220"/>
        <v>0</v>
      </c>
      <c r="N3527">
        <f t="shared" si="221"/>
        <v>0</v>
      </c>
      <c r="O3527">
        <f t="shared" si="222"/>
        <v>0</v>
      </c>
      <c r="P3527">
        <f t="shared" si="223"/>
        <v>0</v>
      </c>
    </row>
    <row r="3528" spans="1:16" x14ac:dyDescent="0.2">
      <c r="A3528" s="2" t="s">
        <v>3964</v>
      </c>
      <c r="B3528" s="2" t="s">
        <v>124</v>
      </c>
      <c r="C3528" s="2" t="s">
        <v>578</v>
      </c>
      <c r="D3528" s="2" t="s">
        <v>52</v>
      </c>
      <c r="E3528" s="2" t="s">
        <v>60</v>
      </c>
      <c r="F3528" s="2">
        <v>11912.33</v>
      </c>
      <c r="G3528" s="2">
        <v>0</v>
      </c>
      <c r="H3528" s="2">
        <v>11912.33</v>
      </c>
      <c r="I3528" s="2" t="s">
        <v>56</v>
      </c>
      <c r="J3528" s="4">
        <v>1</v>
      </c>
      <c r="K3528" t="str">
        <f>_xlfn.XLOOKUP(D3528, dim_channels!A:A, dim_channels!C:C, "Not Found")</f>
        <v>OTA</v>
      </c>
      <c r="L3528" t="str">
        <f>_xlfn.XLOOKUP(D3528, dim_channels!A:A, dim_channels!B:B, "Not Found")</f>
        <v>Agoda</v>
      </c>
      <c r="M3528">
        <f t="shared" si="220"/>
        <v>0</v>
      </c>
      <c r="N3528">
        <f t="shared" si="221"/>
        <v>0</v>
      </c>
      <c r="O3528">
        <f t="shared" si="222"/>
        <v>0</v>
      </c>
      <c r="P3528">
        <f t="shared" si="223"/>
        <v>0</v>
      </c>
    </row>
    <row r="3529" spans="1:16" x14ac:dyDescent="0.2">
      <c r="A3529" s="3" t="s">
        <v>3965</v>
      </c>
      <c r="B3529" s="3" t="s">
        <v>234</v>
      </c>
      <c r="C3529" s="3" t="s">
        <v>799</v>
      </c>
      <c r="D3529" s="3" t="s">
        <v>33</v>
      </c>
      <c r="E3529" s="3" t="s">
        <v>34</v>
      </c>
      <c r="F3529" s="3">
        <v>9666.86</v>
      </c>
      <c r="G3529" s="3">
        <v>1450.03</v>
      </c>
      <c r="H3529" s="3">
        <v>8216.83</v>
      </c>
      <c r="I3529" s="3" t="s">
        <v>29</v>
      </c>
      <c r="J3529" s="5">
        <v>1.176470731413453</v>
      </c>
      <c r="K3529" t="str">
        <f>_xlfn.XLOOKUP(D3529, dim_channels!A:A, dim_channels!C:C, "Not Found")</f>
        <v>OTA</v>
      </c>
      <c r="L3529" t="str">
        <f>_xlfn.XLOOKUP(D3529, dim_channels!A:A, dim_channels!B:B, "Not Found")</f>
        <v>Booking.com</v>
      </c>
      <c r="M3529">
        <f t="shared" si="220"/>
        <v>0</v>
      </c>
      <c r="N3529">
        <f t="shared" si="221"/>
        <v>1</v>
      </c>
      <c r="O3529">
        <f t="shared" si="222"/>
        <v>8216.83</v>
      </c>
      <c r="P3529">
        <f t="shared" si="223"/>
        <v>9666.86</v>
      </c>
    </row>
    <row r="3530" spans="1:16" x14ac:dyDescent="0.2">
      <c r="A3530" s="2" t="s">
        <v>3966</v>
      </c>
      <c r="B3530" s="2" t="s">
        <v>317</v>
      </c>
      <c r="C3530" s="2" t="s">
        <v>324</v>
      </c>
      <c r="D3530" s="2" t="s">
        <v>45</v>
      </c>
      <c r="E3530" s="2" t="s">
        <v>46</v>
      </c>
      <c r="F3530" s="2">
        <v>5875.1</v>
      </c>
      <c r="G3530" s="2">
        <v>293.76</v>
      </c>
      <c r="H3530" s="2">
        <v>5581.34</v>
      </c>
      <c r="I3530" s="2" t="s">
        <v>29</v>
      </c>
      <c r="J3530" s="4">
        <v>1.0526325219391759</v>
      </c>
      <c r="K3530" t="str">
        <f>_xlfn.XLOOKUP(D3530, dim_channels!A:A, dim_channels!C:C, "Not Found")</f>
        <v>Corporate</v>
      </c>
      <c r="L3530" t="str">
        <f>_xlfn.XLOOKUP(D3530, dim_channels!A:A, dim_channels!B:B, "Not Found")</f>
        <v>Corporate Direct</v>
      </c>
      <c r="M3530">
        <f t="shared" si="220"/>
        <v>0</v>
      </c>
      <c r="N3530">
        <f t="shared" si="221"/>
        <v>1</v>
      </c>
      <c r="O3530">
        <f t="shared" si="222"/>
        <v>5581.34</v>
      </c>
      <c r="P3530">
        <f t="shared" si="223"/>
        <v>5875.1</v>
      </c>
    </row>
    <row r="3531" spans="1:16" x14ac:dyDescent="0.2">
      <c r="A3531" s="3" t="s">
        <v>3967</v>
      </c>
      <c r="B3531" s="3" t="s">
        <v>322</v>
      </c>
      <c r="C3531" s="3" t="s">
        <v>644</v>
      </c>
      <c r="D3531" s="3" t="s">
        <v>27</v>
      </c>
      <c r="E3531" s="3" t="s">
        <v>34</v>
      </c>
      <c r="F3531" s="3">
        <v>3496.13</v>
      </c>
      <c r="G3531" s="3">
        <v>629.29999999999995</v>
      </c>
      <c r="H3531" s="3">
        <v>2866.83</v>
      </c>
      <c r="I3531" s="3" t="s">
        <v>41</v>
      </c>
      <c r="J3531" s="5">
        <v>1.2195107488061729</v>
      </c>
      <c r="K3531" t="str">
        <f>_xlfn.XLOOKUP(D3531, dim_channels!A:A, dim_channels!C:C, "Not Found")</f>
        <v>OTA</v>
      </c>
      <c r="L3531" t="str">
        <f>_xlfn.XLOOKUP(D3531, dim_channels!A:A, dim_channels!B:B, "Not Found")</f>
        <v>Expedia</v>
      </c>
      <c r="M3531">
        <f t="shared" si="220"/>
        <v>1</v>
      </c>
      <c r="N3531">
        <f t="shared" si="221"/>
        <v>0</v>
      </c>
      <c r="O3531">
        <f t="shared" si="222"/>
        <v>0</v>
      </c>
      <c r="P3531">
        <f t="shared" si="223"/>
        <v>0</v>
      </c>
    </row>
    <row r="3532" spans="1:16" x14ac:dyDescent="0.2">
      <c r="A3532" s="2" t="s">
        <v>3968</v>
      </c>
      <c r="B3532" s="2" t="s">
        <v>608</v>
      </c>
      <c r="C3532" s="2" t="s">
        <v>113</v>
      </c>
      <c r="D3532" s="2" t="s">
        <v>206</v>
      </c>
      <c r="E3532" s="2" t="s">
        <v>207</v>
      </c>
      <c r="F3532" s="2">
        <v>16574.400000000001</v>
      </c>
      <c r="G3532" s="2">
        <v>0</v>
      </c>
      <c r="H3532" s="2">
        <v>16574.400000000001</v>
      </c>
      <c r="I3532" s="2" t="s">
        <v>29</v>
      </c>
      <c r="J3532" s="4">
        <v>1</v>
      </c>
      <c r="K3532" t="str">
        <f>_xlfn.XLOOKUP(D3532, dim_channels!A:A, dim_channels!C:C, "Not Found")</f>
        <v>Direct</v>
      </c>
      <c r="L3532" t="str">
        <f>_xlfn.XLOOKUP(D3532, dim_channels!A:A, dim_channels!B:B, "Not Found")</f>
        <v>Walk-in</v>
      </c>
      <c r="M3532">
        <f t="shared" si="220"/>
        <v>0</v>
      </c>
      <c r="N3532">
        <f t="shared" si="221"/>
        <v>1</v>
      </c>
      <c r="O3532">
        <f t="shared" si="222"/>
        <v>16574.400000000001</v>
      </c>
      <c r="P3532">
        <f t="shared" si="223"/>
        <v>16574.400000000001</v>
      </c>
    </row>
    <row r="3533" spans="1:16" x14ac:dyDescent="0.2">
      <c r="A3533" s="3" t="s">
        <v>3969</v>
      </c>
      <c r="B3533" s="3" t="s">
        <v>117</v>
      </c>
      <c r="C3533" s="3" t="s">
        <v>441</v>
      </c>
      <c r="D3533" s="3" t="s">
        <v>33</v>
      </c>
      <c r="E3533" s="3" t="s">
        <v>60</v>
      </c>
      <c r="F3533" s="3">
        <v>15883.02</v>
      </c>
      <c r="G3533" s="3">
        <v>0</v>
      </c>
      <c r="H3533" s="3">
        <v>15883.02</v>
      </c>
      <c r="I3533" s="3" t="s">
        <v>56</v>
      </c>
      <c r="J3533" s="5">
        <v>1</v>
      </c>
      <c r="K3533" t="str">
        <f>_xlfn.XLOOKUP(D3533, dim_channels!A:A, dim_channels!C:C, "Not Found")</f>
        <v>OTA</v>
      </c>
      <c r="L3533" t="str">
        <f>_xlfn.XLOOKUP(D3533, dim_channels!A:A, dim_channels!B:B, "Not Found")</f>
        <v>Booking.com</v>
      </c>
      <c r="M3533">
        <f t="shared" si="220"/>
        <v>0</v>
      </c>
      <c r="N3533">
        <f t="shared" si="221"/>
        <v>0</v>
      </c>
      <c r="O3533">
        <f t="shared" si="222"/>
        <v>0</v>
      </c>
      <c r="P3533">
        <f t="shared" si="223"/>
        <v>0</v>
      </c>
    </row>
    <row r="3534" spans="1:16" x14ac:dyDescent="0.2">
      <c r="A3534" s="2" t="s">
        <v>3970</v>
      </c>
      <c r="B3534" s="2" t="s">
        <v>246</v>
      </c>
      <c r="C3534" s="2" t="s">
        <v>251</v>
      </c>
      <c r="D3534" s="2" t="s">
        <v>64</v>
      </c>
      <c r="E3534" s="2" t="s">
        <v>115</v>
      </c>
      <c r="F3534" s="2">
        <v>10823.62</v>
      </c>
      <c r="G3534" s="2">
        <v>0</v>
      </c>
      <c r="H3534" s="2">
        <v>10823.62</v>
      </c>
      <c r="I3534" s="2" t="s">
        <v>56</v>
      </c>
      <c r="J3534" s="4">
        <v>1</v>
      </c>
      <c r="K3534" t="str">
        <f>_xlfn.XLOOKUP(D3534, dim_channels!A:A, dim_channels!C:C, "Not Found")</f>
        <v>Direct</v>
      </c>
      <c r="L3534" t="str">
        <f>_xlfn.XLOOKUP(D3534, dim_channels!A:A, dim_channels!B:B, "Not Found")</f>
        <v>Direct Website</v>
      </c>
      <c r="M3534">
        <f t="shared" si="220"/>
        <v>0</v>
      </c>
      <c r="N3534">
        <f t="shared" si="221"/>
        <v>0</v>
      </c>
      <c r="O3534">
        <f t="shared" si="222"/>
        <v>0</v>
      </c>
      <c r="P3534">
        <f t="shared" si="223"/>
        <v>0</v>
      </c>
    </row>
    <row r="3535" spans="1:16" x14ac:dyDescent="0.2">
      <c r="A3535" s="3" t="s">
        <v>3971</v>
      </c>
      <c r="B3535" s="3" t="s">
        <v>1048</v>
      </c>
      <c r="C3535" s="3" t="s">
        <v>26</v>
      </c>
      <c r="D3535" s="3" t="s">
        <v>114</v>
      </c>
      <c r="E3535" s="3" t="s">
        <v>115</v>
      </c>
      <c r="F3535" s="3">
        <v>5574.83</v>
      </c>
      <c r="G3535" s="3">
        <v>557.48</v>
      </c>
      <c r="H3535" s="3">
        <v>5017.3500000000004</v>
      </c>
      <c r="I3535" s="3" t="s">
        <v>56</v>
      </c>
      <c r="J3535" s="5">
        <v>1.1111104467497781</v>
      </c>
      <c r="K3535" t="str">
        <f>_xlfn.XLOOKUP(D3535, dim_channels!A:A, dim_channels!C:C, "Not Found")</f>
        <v>Offline</v>
      </c>
      <c r="L3535" t="str">
        <f>_xlfn.XLOOKUP(D3535, dim_channels!A:A, dim_channels!B:B, "Not Found")</f>
        <v>Travel Agency</v>
      </c>
      <c r="M3535">
        <f t="shared" si="220"/>
        <v>0</v>
      </c>
      <c r="N3535">
        <f t="shared" si="221"/>
        <v>0</v>
      </c>
      <c r="O3535">
        <f t="shared" si="222"/>
        <v>0</v>
      </c>
      <c r="P3535">
        <f t="shared" si="223"/>
        <v>0</v>
      </c>
    </row>
    <row r="3536" spans="1:16" x14ac:dyDescent="0.2">
      <c r="A3536" s="2" t="s">
        <v>3972</v>
      </c>
      <c r="B3536" s="2" t="s">
        <v>420</v>
      </c>
      <c r="C3536" s="2" t="s">
        <v>32</v>
      </c>
      <c r="D3536" s="2" t="s">
        <v>64</v>
      </c>
      <c r="E3536" s="2" t="s">
        <v>115</v>
      </c>
      <c r="F3536" s="2">
        <v>9504.19</v>
      </c>
      <c r="G3536" s="2">
        <v>0</v>
      </c>
      <c r="H3536" s="2">
        <v>9504.19</v>
      </c>
      <c r="I3536" s="2" t="s">
        <v>56</v>
      </c>
      <c r="J3536" s="4">
        <v>1</v>
      </c>
      <c r="K3536" t="str">
        <f>_xlfn.XLOOKUP(D3536, dim_channels!A:A, dim_channels!C:C, "Not Found")</f>
        <v>Direct</v>
      </c>
      <c r="L3536" t="str">
        <f>_xlfn.XLOOKUP(D3536, dim_channels!A:A, dim_channels!B:B, "Not Found")</f>
        <v>Direct Website</v>
      </c>
      <c r="M3536">
        <f t="shared" si="220"/>
        <v>0</v>
      </c>
      <c r="N3536">
        <f t="shared" si="221"/>
        <v>0</v>
      </c>
      <c r="O3536">
        <f t="shared" si="222"/>
        <v>0</v>
      </c>
      <c r="P3536">
        <f t="shared" si="223"/>
        <v>0</v>
      </c>
    </row>
    <row r="3537" spans="1:16" x14ac:dyDescent="0.2">
      <c r="A3537" s="3" t="s">
        <v>3973</v>
      </c>
      <c r="B3537" s="3" t="s">
        <v>702</v>
      </c>
      <c r="C3537" s="3" t="s">
        <v>148</v>
      </c>
      <c r="D3537" s="3" t="s">
        <v>52</v>
      </c>
      <c r="E3537" s="3" t="s">
        <v>60</v>
      </c>
      <c r="F3537" s="3">
        <v>6059.46</v>
      </c>
      <c r="G3537" s="3">
        <v>0</v>
      </c>
      <c r="H3537" s="3">
        <v>6059.46</v>
      </c>
      <c r="I3537" s="3" t="s">
        <v>29</v>
      </c>
      <c r="J3537" s="5">
        <v>1</v>
      </c>
      <c r="K3537" t="str">
        <f>_xlfn.XLOOKUP(D3537, dim_channels!A:A, dim_channels!C:C, "Not Found")</f>
        <v>OTA</v>
      </c>
      <c r="L3537" t="str">
        <f>_xlfn.XLOOKUP(D3537, dim_channels!A:A, dim_channels!B:B, "Not Found")</f>
        <v>Agoda</v>
      </c>
      <c r="M3537">
        <f t="shared" si="220"/>
        <v>0</v>
      </c>
      <c r="N3537">
        <f t="shared" si="221"/>
        <v>1</v>
      </c>
      <c r="O3537">
        <f t="shared" si="222"/>
        <v>6059.46</v>
      </c>
      <c r="P3537">
        <f t="shared" si="223"/>
        <v>6059.46</v>
      </c>
    </row>
    <row r="3538" spans="1:16" x14ac:dyDescent="0.2">
      <c r="A3538" s="2" t="s">
        <v>3974</v>
      </c>
      <c r="B3538" s="2" t="s">
        <v>189</v>
      </c>
      <c r="C3538" s="2" t="s">
        <v>661</v>
      </c>
      <c r="D3538" s="2" t="s">
        <v>52</v>
      </c>
      <c r="E3538" s="2" t="s">
        <v>34</v>
      </c>
      <c r="F3538" s="2">
        <v>13944.6</v>
      </c>
      <c r="G3538" s="2">
        <v>1673.35</v>
      </c>
      <c r="H3538" s="2">
        <v>12271.25</v>
      </c>
      <c r="I3538" s="2" t="s">
        <v>29</v>
      </c>
      <c r="J3538" s="4">
        <v>1.136363451156158</v>
      </c>
      <c r="K3538" t="str">
        <f>_xlfn.XLOOKUP(D3538, dim_channels!A:A, dim_channels!C:C, "Not Found")</f>
        <v>OTA</v>
      </c>
      <c r="L3538" t="str">
        <f>_xlfn.XLOOKUP(D3538, dim_channels!A:A, dim_channels!B:B, "Not Found")</f>
        <v>Agoda</v>
      </c>
      <c r="M3538">
        <f t="shared" si="220"/>
        <v>0</v>
      </c>
      <c r="N3538">
        <f t="shared" si="221"/>
        <v>1</v>
      </c>
      <c r="O3538">
        <f t="shared" si="222"/>
        <v>12271.25</v>
      </c>
      <c r="P3538">
        <f t="shared" si="223"/>
        <v>13944.6</v>
      </c>
    </row>
    <row r="3539" spans="1:16" x14ac:dyDescent="0.2">
      <c r="A3539" s="3" t="s">
        <v>3975</v>
      </c>
      <c r="B3539" s="3" t="s">
        <v>553</v>
      </c>
      <c r="C3539" s="3" t="s">
        <v>302</v>
      </c>
      <c r="D3539" s="3" t="s">
        <v>33</v>
      </c>
      <c r="E3539" s="3" t="s">
        <v>28</v>
      </c>
      <c r="F3539" s="3">
        <v>11427.65</v>
      </c>
      <c r="G3539" s="3">
        <v>1714.15</v>
      </c>
      <c r="H3539" s="3">
        <v>9713.5</v>
      </c>
      <c r="I3539" s="3" t="s">
        <v>29</v>
      </c>
      <c r="J3539" s="5">
        <v>1.1764708910279511</v>
      </c>
      <c r="K3539" t="str">
        <f>_xlfn.XLOOKUP(D3539, dim_channels!A:A, dim_channels!C:C, "Not Found")</f>
        <v>OTA</v>
      </c>
      <c r="L3539" t="str">
        <f>_xlfn.XLOOKUP(D3539, dim_channels!A:A, dim_channels!B:B, "Not Found")</f>
        <v>Booking.com</v>
      </c>
      <c r="M3539">
        <f t="shared" si="220"/>
        <v>0</v>
      </c>
      <c r="N3539">
        <f t="shared" si="221"/>
        <v>1</v>
      </c>
      <c r="O3539">
        <f t="shared" si="222"/>
        <v>9713.5</v>
      </c>
      <c r="P3539">
        <f t="shared" si="223"/>
        <v>11427.65</v>
      </c>
    </row>
    <row r="3540" spans="1:16" x14ac:dyDescent="0.2">
      <c r="A3540" s="2" t="s">
        <v>3976</v>
      </c>
      <c r="B3540" s="2" t="s">
        <v>360</v>
      </c>
      <c r="C3540" s="2" t="s">
        <v>416</v>
      </c>
      <c r="D3540" s="2" t="s">
        <v>45</v>
      </c>
      <c r="E3540" s="2" t="s">
        <v>89</v>
      </c>
      <c r="F3540" s="2">
        <v>9286.3799999999992</v>
      </c>
      <c r="G3540" s="2">
        <v>0</v>
      </c>
      <c r="H3540" s="2">
        <v>9286.3799999999992</v>
      </c>
      <c r="I3540" s="2" t="s">
        <v>41</v>
      </c>
      <c r="J3540" s="4">
        <v>1</v>
      </c>
      <c r="K3540" t="str">
        <f>_xlfn.XLOOKUP(D3540, dim_channels!A:A, dim_channels!C:C, "Not Found")</f>
        <v>Corporate</v>
      </c>
      <c r="L3540" t="str">
        <f>_xlfn.XLOOKUP(D3540, dim_channels!A:A, dim_channels!B:B, "Not Found")</f>
        <v>Corporate Direct</v>
      </c>
      <c r="M3540">
        <f t="shared" si="220"/>
        <v>1</v>
      </c>
      <c r="N3540">
        <f t="shared" si="221"/>
        <v>0</v>
      </c>
      <c r="O3540">
        <f t="shared" si="222"/>
        <v>0</v>
      </c>
      <c r="P3540">
        <f t="shared" si="223"/>
        <v>0</v>
      </c>
    </row>
    <row r="3541" spans="1:16" x14ac:dyDescent="0.2">
      <c r="A3541" s="3" t="s">
        <v>3977</v>
      </c>
      <c r="B3541" s="3" t="s">
        <v>420</v>
      </c>
      <c r="C3541" s="3" t="s">
        <v>416</v>
      </c>
      <c r="D3541" s="3" t="s">
        <v>45</v>
      </c>
      <c r="E3541" s="3" t="s">
        <v>46</v>
      </c>
      <c r="F3541" s="3">
        <v>13409.57</v>
      </c>
      <c r="G3541" s="3">
        <v>670.48</v>
      </c>
      <c r="H3541" s="3">
        <v>12739.09</v>
      </c>
      <c r="I3541" s="3" t="s">
        <v>29</v>
      </c>
      <c r="J3541" s="5">
        <v>1.0526317028924359</v>
      </c>
      <c r="K3541" t="str">
        <f>_xlfn.XLOOKUP(D3541, dim_channels!A:A, dim_channels!C:C, "Not Found")</f>
        <v>Corporate</v>
      </c>
      <c r="L3541" t="str">
        <f>_xlfn.XLOOKUP(D3541, dim_channels!A:A, dim_channels!B:B, "Not Found")</f>
        <v>Corporate Direct</v>
      </c>
      <c r="M3541">
        <f t="shared" si="220"/>
        <v>0</v>
      </c>
      <c r="N3541">
        <f t="shared" si="221"/>
        <v>1</v>
      </c>
      <c r="O3541">
        <f t="shared" si="222"/>
        <v>12739.09</v>
      </c>
      <c r="P3541">
        <f t="shared" si="223"/>
        <v>13409.57</v>
      </c>
    </row>
    <row r="3542" spans="1:16" x14ac:dyDescent="0.2">
      <c r="A3542" s="2" t="s">
        <v>3978</v>
      </c>
      <c r="B3542" s="2" t="s">
        <v>364</v>
      </c>
      <c r="C3542" s="2" t="s">
        <v>232</v>
      </c>
      <c r="D3542" s="2" t="s">
        <v>33</v>
      </c>
      <c r="E3542" s="2" t="s">
        <v>28</v>
      </c>
      <c r="F3542" s="2">
        <v>9152.86</v>
      </c>
      <c r="G3542" s="2">
        <v>1372.93</v>
      </c>
      <c r="H3542" s="2">
        <v>7779.93</v>
      </c>
      <c r="I3542" s="2" t="s">
        <v>41</v>
      </c>
      <c r="J3542" s="4">
        <v>1.176470739453954</v>
      </c>
      <c r="K3542" t="str">
        <f>_xlfn.XLOOKUP(D3542, dim_channels!A:A, dim_channels!C:C, "Not Found")</f>
        <v>OTA</v>
      </c>
      <c r="L3542" t="str">
        <f>_xlfn.XLOOKUP(D3542, dim_channels!A:A, dim_channels!B:B, "Not Found")</f>
        <v>Booking.com</v>
      </c>
      <c r="M3542">
        <f t="shared" si="220"/>
        <v>1</v>
      </c>
      <c r="N3542">
        <f t="shared" si="221"/>
        <v>0</v>
      </c>
      <c r="O3542">
        <f t="shared" si="222"/>
        <v>0</v>
      </c>
      <c r="P3542">
        <f t="shared" si="223"/>
        <v>0</v>
      </c>
    </row>
    <row r="3543" spans="1:16" x14ac:dyDescent="0.2">
      <c r="A3543" s="3" t="s">
        <v>3979</v>
      </c>
      <c r="B3543" s="3" t="s">
        <v>396</v>
      </c>
      <c r="C3543" s="3" t="s">
        <v>107</v>
      </c>
      <c r="D3543" s="3" t="s">
        <v>45</v>
      </c>
      <c r="E3543" s="3" t="s">
        <v>46</v>
      </c>
      <c r="F3543" s="3">
        <v>5055.6499999999996</v>
      </c>
      <c r="G3543" s="3">
        <v>252.78</v>
      </c>
      <c r="H3543" s="3">
        <v>4802.87</v>
      </c>
      <c r="I3543" s="3" t="s">
        <v>29</v>
      </c>
      <c r="J3543" s="5">
        <v>1.0526310310293641</v>
      </c>
      <c r="K3543" t="str">
        <f>_xlfn.XLOOKUP(D3543, dim_channels!A:A, dim_channels!C:C, "Not Found")</f>
        <v>Corporate</v>
      </c>
      <c r="L3543" t="str">
        <f>_xlfn.XLOOKUP(D3543, dim_channels!A:A, dim_channels!B:B, "Not Found")</f>
        <v>Corporate Direct</v>
      </c>
      <c r="M3543">
        <f t="shared" si="220"/>
        <v>0</v>
      </c>
      <c r="N3543">
        <f t="shared" si="221"/>
        <v>1</v>
      </c>
      <c r="O3543">
        <f t="shared" si="222"/>
        <v>4802.87</v>
      </c>
      <c r="P3543">
        <f t="shared" si="223"/>
        <v>5055.6499999999996</v>
      </c>
    </row>
    <row r="3544" spans="1:16" x14ac:dyDescent="0.2">
      <c r="A3544" s="2" t="s">
        <v>3980</v>
      </c>
      <c r="B3544" s="2" t="s">
        <v>762</v>
      </c>
      <c r="C3544" s="2" t="s">
        <v>359</v>
      </c>
      <c r="D3544" s="2" t="s">
        <v>45</v>
      </c>
      <c r="E3544" s="2" t="s">
        <v>46</v>
      </c>
      <c r="F3544" s="2">
        <v>5398.95</v>
      </c>
      <c r="G3544" s="2">
        <v>269.95</v>
      </c>
      <c r="H3544" s="2">
        <v>5129</v>
      </c>
      <c r="I3544" s="2" t="s">
        <v>29</v>
      </c>
      <c r="J3544" s="4">
        <v>1.0526320920257359</v>
      </c>
      <c r="K3544" t="str">
        <f>_xlfn.XLOOKUP(D3544, dim_channels!A:A, dim_channels!C:C, "Not Found")</f>
        <v>Corporate</v>
      </c>
      <c r="L3544" t="str">
        <f>_xlfn.XLOOKUP(D3544, dim_channels!A:A, dim_channels!B:B, "Not Found")</f>
        <v>Corporate Direct</v>
      </c>
      <c r="M3544">
        <f t="shared" si="220"/>
        <v>0</v>
      </c>
      <c r="N3544">
        <f t="shared" si="221"/>
        <v>1</v>
      </c>
      <c r="O3544">
        <f t="shared" si="222"/>
        <v>5129</v>
      </c>
      <c r="P3544">
        <f t="shared" si="223"/>
        <v>5398.95</v>
      </c>
    </row>
    <row r="3545" spans="1:16" x14ac:dyDescent="0.2">
      <c r="A3545" s="3" t="s">
        <v>3981</v>
      </c>
      <c r="B3545" s="3" t="s">
        <v>303</v>
      </c>
      <c r="C3545" s="3" t="s">
        <v>720</v>
      </c>
      <c r="D3545" s="3" t="s">
        <v>33</v>
      </c>
      <c r="E3545" s="3" t="s">
        <v>60</v>
      </c>
      <c r="F3545" s="3">
        <v>14798.55</v>
      </c>
      <c r="G3545" s="3">
        <v>0</v>
      </c>
      <c r="H3545" s="3">
        <v>14798.55</v>
      </c>
      <c r="I3545" s="3" t="s">
        <v>56</v>
      </c>
      <c r="J3545" s="5">
        <v>1</v>
      </c>
      <c r="K3545" t="str">
        <f>_xlfn.XLOOKUP(D3545, dim_channels!A:A, dim_channels!C:C, "Not Found")</f>
        <v>OTA</v>
      </c>
      <c r="L3545" t="str">
        <f>_xlfn.XLOOKUP(D3545, dim_channels!A:A, dim_channels!B:B, "Not Found")</f>
        <v>Booking.com</v>
      </c>
      <c r="M3545">
        <f t="shared" si="220"/>
        <v>0</v>
      </c>
      <c r="N3545">
        <f t="shared" si="221"/>
        <v>0</v>
      </c>
      <c r="O3545">
        <f t="shared" si="222"/>
        <v>0</v>
      </c>
      <c r="P3545">
        <f t="shared" si="223"/>
        <v>0</v>
      </c>
    </row>
    <row r="3546" spans="1:16" x14ac:dyDescent="0.2">
      <c r="A3546" s="2" t="s">
        <v>3982</v>
      </c>
      <c r="B3546" s="2" t="s">
        <v>127</v>
      </c>
      <c r="C3546" s="2" t="s">
        <v>261</v>
      </c>
      <c r="D3546" s="2" t="s">
        <v>27</v>
      </c>
      <c r="E3546" s="2" t="s">
        <v>28</v>
      </c>
      <c r="F3546" s="2">
        <v>5821.47</v>
      </c>
      <c r="G3546" s="2">
        <v>1047.8599999999999</v>
      </c>
      <c r="H3546" s="2">
        <v>4773.6099999999997</v>
      </c>
      <c r="I3546" s="2" t="s">
        <v>29</v>
      </c>
      <c r="J3546" s="4">
        <v>1.219511019961832</v>
      </c>
      <c r="K3546" t="str">
        <f>_xlfn.XLOOKUP(D3546, dim_channels!A:A, dim_channels!C:C, "Not Found")</f>
        <v>OTA</v>
      </c>
      <c r="L3546" t="str">
        <f>_xlfn.XLOOKUP(D3546, dim_channels!A:A, dim_channels!B:B, "Not Found")</f>
        <v>Expedia</v>
      </c>
      <c r="M3546">
        <f t="shared" si="220"/>
        <v>0</v>
      </c>
      <c r="N3546">
        <f t="shared" si="221"/>
        <v>1</v>
      </c>
      <c r="O3546">
        <f t="shared" si="222"/>
        <v>4773.6099999999997</v>
      </c>
      <c r="P3546">
        <f t="shared" si="223"/>
        <v>5821.47</v>
      </c>
    </row>
    <row r="3547" spans="1:16" x14ac:dyDescent="0.2">
      <c r="A3547" s="3" t="s">
        <v>3983</v>
      </c>
      <c r="B3547" s="3" t="s">
        <v>334</v>
      </c>
      <c r="C3547" s="3" t="s">
        <v>740</v>
      </c>
      <c r="D3547" s="3" t="s">
        <v>45</v>
      </c>
      <c r="E3547" s="3" t="s">
        <v>89</v>
      </c>
      <c r="F3547" s="3">
        <v>2544.4899999999998</v>
      </c>
      <c r="G3547" s="3">
        <v>0</v>
      </c>
      <c r="H3547" s="3">
        <v>2544.4899999999998</v>
      </c>
      <c r="I3547" s="3" t="s">
        <v>29</v>
      </c>
      <c r="J3547" s="5">
        <v>1</v>
      </c>
      <c r="K3547" t="str">
        <f>_xlfn.XLOOKUP(D3547, dim_channels!A:A, dim_channels!C:C, "Not Found")</f>
        <v>Corporate</v>
      </c>
      <c r="L3547" t="str">
        <f>_xlfn.XLOOKUP(D3547, dim_channels!A:A, dim_channels!B:B, "Not Found")</f>
        <v>Corporate Direct</v>
      </c>
      <c r="M3547">
        <f t="shared" si="220"/>
        <v>0</v>
      </c>
      <c r="N3547">
        <f t="shared" si="221"/>
        <v>1</v>
      </c>
      <c r="O3547">
        <f t="shared" si="222"/>
        <v>2544.4899999999998</v>
      </c>
      <c r="P3547">
        <f t="shared" si="223"/>
        <v>2544.4899999999998</v>
      </c>
    </row>
    <row r="3548" spans="1:16" x14ac:dyDescent="0.2">
      <c r="A3548" s="2" t="s">
        <v>3984</v>
      </c>
      <c r="B3548" s="2" t="s">
        <v>525</v>
      </c>
      <c r="C3548" s="2" t="s">
        <v>437</v>
      </c>
      <c r="D3548" s="2" t="s">
        <v>64</v>
      </c>
      <c r="E3548" s="2" t="s">
        <v>28</v>
      </c>
      <c r="F3548" s="2">
        <v>17911.2</v>
      </c>
      <c r="G3548" s="2">
        <v>0</v>
      </c>
      <c r="H3548" s="2">
        <v>17911.2</v>
      </c>
      <c r="I3548" s="2" t="s">
        <v>29</v>
      </c>
      <c r="J3548" s="4">
        <v>1</v>
      </c>
      <c r="K3548" t="str">
        <f>_xlfn.XLOOKUP(D3548, dim_channels!A:A, dim_channels!C:C, "Not Found")</f>
        <v>Direct</v>
      </c>
      <c r="L3548" t="str">
        <f>_xlfn.XLOOKUP(D3548, dim_channels!A:A, dim_channels!B:B, "Not Found")</f>
        <v>Direct Website</v>
      </c>
      <c r="M3548">
        <f t="shared" si="220"/>
        <v>0</v>
      </c>
      <c r="N3548">
        <f t="shared" si="221"/>
        <v>1</v>
      </c>
      <c r="O3548">
        <f t="shared" si="222"/>
        <v>17911.2</v>
      </c>
      <c r="P3548">
        <f t="shared" si="223"/>
        <v>17911.2</v>
      </c>
    </row>
    <row r="3549" spans="1:16" x14ac:dyDescent="0.2">
      <c r="A3549" s="3" t="s">
        <v>3985</v>
      </c>
      <c r="B3549" s="3" t="s">
        <v>329</v>
      </c>
      <c r="C3549" s="3" t="s">
        <v>274</v>
      </c>
      <c r="D3549" s="3" t="s">
        <v>33</v>
      </c>
      <c r="E3549" s="3" t="s">
        <v>28</v>
      </c>
      <c r="F3549" s="3">
        <v>5986.78</v>
      </c>
      <c r="G3549" s="3">
        <v>898.02</v>
      </c>
      <c r="H3549" s="3">
        <v>5088.76</v>
      </c>
      <c r="I3549" s="3" t="s">
        <v>41</v>
      </c>
      <c r="J3549" s="5">
        <v>1.1764712818053911</v>
      </c>
      <c r="K3549" t="str">
        <f>_xlfn.XLOOKUP(D3549, dim_channels!A:A, dim_channels!C:C, "Not Found")</f>
        <v>OTA</v>
      </c>
      <c r="L3549" t="str">
        <f>_xlfn.XLOOKUP(D3549, dim_channels!A:A, dim_channels!B:B, "Not Found")</f>
        <v>Booking.com</v>
      </c>
      <c r="M3549">
        <f t="shared" si="220"/>
        <v>1</v>
      </c>
      <c r="N3549">
        <f t="shared" si="221"/>
        <v>0</v>
      </c>
      <c r="O3549">
        <f t="shared" si="222"/>
        <v>0</v>
      </c>
      <c r="P3549">
        <f t="shared" si="223"/>
        <v>0</v>
      </c>
    </row>
    <row r="3550" spans="1:16" x14ac:dyDescent="0.2">
      <c r="A3550" s="2" t="s">
        <v>3986</v>
      </c>
      <c r="B3550" s="2" t="s">
        <v>917</v>
      </c>
      <c r="C3550" s="2" t="s">
        <v>371</v>
      </c>
      <c r="D3550" s="2" t="s">
        <v>114</v>
      </c>
      <c r="E3550" s="2" t="s">
        <v>46</v>
      </c>
      <c r="F3550" s="2">
        <v>13715.12</v>
      </c>
      <c r="G3550" s="2">
        <v>1371.51</v>
      </c>
      <c r="H3550" s="2">
        <v>12343.61</v>
      </c>
      <c r="I3550" s="2" t="s">
        <v>29</v>
      </c>
      <c r="J3550" s="4">
        <v>1.1111109310809399</v>
      </c>
      <c r="K3550" t="str">
        <f>_xlfn.XLOOKUP(D3550, dim_channels!A:A, dim_channels!C:C, "Not Found")</f>
        <v>Offline</v>
      </c>
      <c r="L3550" t="str">
        <f>_xlfn.XLOOKUP(D3550, dim_channels!A:A, dim_channels!B:B, "Not Found")</f>
        <v>Travel Agency</v>
      </c>
      <c r="M3550">
        <f t="shared" si="220"/>
        <v>0</v>
      </c>
      <c r="N3550">
        <f t="shared" si="221"/>
        <v>1</v>
      </c>
      <c r="O3550">
        <f t="shared" si="222"/>
        <v>12343.61</v>
      </c>
      <c r="P3550">
        <f t="shared" si="223"/>
        <v>13715.12</v>
      </c>
    </row>
    <row r="3551" spans="1:16" x14ac:dyDescent="0.2">
      <c r="A3551" s="3" t="s">
        <v>3987</v>
      </c>
      <c r="B3551" s="3" t="s">
        <v>153</v>
      </c>
      <c r="C3551" s="3" t="s">
        <v>161</v>
      </c>
      <c r="D3551" s="3" t="s">
        <v>52</v>
      </c>
      <c r="E3551" s="3" t="s">
        <v>34</v>
      </c>
      <c r="F3551" s="3">
        <v>2971.65</v>
      </c>
      <c r="G3551" s="3">
        <v>356.6</v>
      </c>
      <c r="H3551" s="3">
        <v>2615.0500000000002</v>
      </c>
      <c r="I3551" s="3" t="s">
        <v>29</v>
      </c>
      <c r="J3551" s="5">
        <v>1.136364505458787</v>
      </c>
      <c r="K3551" t="str">
        <f>_xlfn.XLOOKUP(D3551, dim_channels!A:A, dim_channels!C:C, "Not Found")</f>
        <v>OTA</v>
      </c>
      <c r="L3551" t="str">
        <f>_xlfn.XLOOKUP(D3551, dim_channels!A:A, dim_channels!B:B, "Not Found")</f>
        <v>Agoda</v>
      </c>
      <c r="M3551">
        <f t="shared" si="220"/>
        <v>0</v>
      </c>
      <c r="N3551">
        <f t="shared" si="221"/>
        <v>1</v>
      </c>
      <c r="O3551">
        <f t="shared" si="222"/>
        <v>2615.0500000000002</v>
      </c>
      <c r="P3551">
        <f t="shared" si="223"/>
        <v>2971.65</v>
      </c>
    </row>
    <row r="3552" spans="1:16" x14ac:dyDescent="0.2">
      <c r="A3552" s="2" t="s">
        <v>3988</v>
      </c>
      <c r="B3552" s="2" t="s">
        <v>669</v>
      </c>
      <c r="C3552" s="2" t="s">
        <v>386</v>
      </c>
      <c r="D3552" s="2" t="s">
        <v>45</v>
      </c>
      <c r="E3552" s="2" t="s">
        <v>46</v>
      </c>
      <c r="F3552" s="2">
        <v>12167.12</v>
      </c>
      <c r="G3552" s="2">
        <v>608.36</v>
      </c>
      <c r="H3552" s="2">
        <v>11558.76</v>
      </c>
      <c r="I3552" s="2" t="s">
        <v>29</v>
      </c>
      <c r="J3552" s="4">
        <v>1.0526319432188229</v>
      </c>
      <c r="K3552" t="str">
        <f>_xlfn.XLOOKUP(D3552, dim_channels!A:A, dim_channels!C:C, "Not Found")</f>
        <v>Corporate</v>
      </c>
      <c r="L3552" t="str">
        <f>_xlfn.XLOOKUP(D3552, dim_channels!A:A, dim_channels!B:B, "Not Found")</f>
        <v>Corporate Direct</v>
      </c>
      <c r="M3552">
        <f t="shared" si="220"/>
        <v>0</v>
      </c>
      <c r="N3552">
        <f t="shared" si="221"/>
        <v>1</v>
      </c>
      <c r="O3552">
        <f t="shared" si="222"/>
        <v>11558.76</v>
      </c>
      <c r="P3552">
        <f t="shared" si="223"/>
        <v>12167.12</v>
      </c>
    </row>
    <row r="3553" spans="1:16" x14ac:dyDescent="0.2">
      <c r="A3553" s="3" t="s">
        <v>3989</v>
      </c>
      <c r="B3553" s="3" t="s">
        <v>328</v>
      </c>
      <c r="C3553" s="3" t="s">
        <v>328</v>
      </c>
      <c r="D3553" s="3" t="s">
        <v>27</v>
      </c>
      <c r="E3553" s="3" t="s">
        <v>60</v>
      </c>
      <c r="F3553" s="3">
        <v>5954.01</v>
      </c>
      <c r="G3553" s="3">
        <v>0</v>
      </c>
      <c r="H3553" s="3">
        <v>5954.01</v>
      </c>
      <c r="I3553" s="3" t="s">
        <v>29</v>
      </c>
      <c r="J3553" s="5">
        <v>1</v>
      </c>
      <c r="K3553" t="str">
        <f>_xlfn.XLOOKUP(D3553, dim_channels!A:A, dim_channels!C:C, "Not Found")</f>
        <v>OTA</v>
      </c>
      <c r="L3553" t="str">
        <f>_xlfn.XLOOKUP(D3553, dim_channels!A:A, dim_channels!B:B, "Not Found")</f>
        <v>Expedia</v>
      </c>
      <c r="M3553">
        <f t="shared" si="220"/>
        <v>0</v>
      </c>
      <c r="N3553">
        <f t="shared" si="221"/>
        <v>1</v>
      </c>
      <c r="O3553">
        <f t="shared" si="222"/>
        <v>5954.01</v>
      </c>
      <c r="P3553">
        <f t="shared" si="223"/>
        <v>5954.01</v>
      </c>
    </row>
    <row r="3554" spans="1:16" x14ac:dyDescent="0.2">
      <c r="A3554" s="2" t="s">
        <v>3990</v>
      </c>
      <c r="B3554" s="2" t="s">
        <v>110</v>
      </c>
      <c r="C3554" s="2" t="s">
        <v>712</v>
      </c>
      <c r="D3554" s="2" t="s">
        <v>114</v>
      </c>
      <c r="E3554" s="2" t="s">
        <v>46</v>
      </c>
      <c r="F3554" s="2">
        <v>13595.36</v>
      </c>
      <c r="G3554" s="2">
        <v>1359.54</v>
      </c>
      <c r="H3554" s="2">
        <v>12235.82</v>
      </c>
      <c r="I3554" s="2" t="s">
        <v>29</v>
      </c>
      <c r="J3554" s="4">
        <v>1.1111114743433621</v>
      </c>
      <c r="K3554" t="str">
        <f>_xlfn.XLOOKUP(D3554, dim_channels!A:A, dim_channels!C:C, "Not Found")</f>
        <v>Offline</v>
      </c>
      <c r="L3554" t="str">
        <f>_xlfn.XLOOKUP(D3554, dim_channels!A:A, dim_channels!B:B, "Not Found")</f>
        <v>Travel Agency</v>
      </c>
      <c r="M3554">
        <f t="shared" si="220"/>
        <v>0</v>
      </c>
      <c r="N3554">
        <f t="shared" si="221"/>
        <v>1</v>
      </c>
      <c r="O3554">
        <f t="shared" si="222"/>
        <v>12235.82</v>
      </c>
      <c r="P3554">
        <f t="shared" si="223"/>
        <v>13595.36</v>
      </c>
    </row>
    <row r="3555" spans="1:16" x14ac:dyDescent="0.2">
      <c r="A3555" s="3" t="s">
        <v>3991</v>
      </c>
      <c r="B3555" s="3" t="s">
        <v>292</v>
      </c>
      <c r="C3555" s="3" t="s">
        <v>176</v>
      </c>
      <c r="D3555" s="3" t="s">
        <v>33</v>
      </c>
      <c r="E3555" s="3" t="s">
        <v>34</v>
      </c>
      <c r="F3555" s="3">
        <v>11400.65</v>
      </c>
      <c r="G3555" s="3">
        <v>1710.1</v>
      </c>
      <c r="H3555" s="3">
        <v>9690.5499999999993</v>
      </c>
      <c r="I3555" s="3" t="s">
        <v>29</v>
      </c>
      <c r="J3555" s="5">
        <v>1.176470891745051</v>
      </c>
      <c r="K3555" t="str">
        <f>_xlfn.XLOOKUP(D3555, dim_channels!A:A, dim_channels!C:C, "Not Found")</f>
        <v>OTA</v>
      </c>
      <c r="L3555" t="str">
        <f>_xlfn.XLOOKUP(D3555, dim_channels!A:A, dim_channels!B:B, "Not Found")</f>
        <v>Booking.com</v>
      </c>
      <c r="M3555">
        <f t="shared" si="220"/>
        <v>0</v>
      </c>
      <c r="N3555">
        <f t="shared" si="221"/>
        <v>1</v>
      </c>
      <c r="O3555">
        <f t="shared" si="222"/>
        <v>9690.5499999999993</v>
      </c>
      <c r="P3555">
        <f t="shared" si="223"/>
        <v>11400.65</v>
      </c>
    </row>
    <row r="3556" spans="1:16" x14ac:dyDescent="0.2">
      <c r="A3556" s="2" t="s">
        <v>3992</v>
      </c>
      <c r="B3556" s="2" t="s">
        <v>70</v>
      </c>
      <c r="C3556" s="2" t="s">
        <v>246</v>
      </c>
      <c r="D3556" s="2" t="s">
        <v>52</v>
      </c>
      <c r="E3556" s="2" t="s">
        <v>60</v>
      </c>
      <c r="F3556" s="2">
        <v>11969.5</v>
      </c>
      <c r="G3556" s="2">
        <v>0</v>
      </c>
      <c r="H3556" s="2">
        <v>11969.5</v>
      </c>
      <c r="I3556" s="2" t="s">
        <v>41</v>
      </c>
      <c r="J3556" s="4">
        <v>1</v>
      </c>
      <c r="K3556" t="str">
        <f>_xlfn.XLOOKUP(D3556, dim_channels!A:A, dim_channels!C:C, "Not Found")</f>
        <v>OTA</v>
      </c>
      <c r="L3556" t="str">
        <f>_xlfn.XLOOKUP(D3556, dim_channels!A:A, dim_channels!B:B, "Not Found")</f>
        <v>Agoda</v>
      </c>
      <c r="M3556">
        <f t="shared" si="220"/>
        <v>1</v>
      </c>
      <c r="N3556">
        <f t="shared" si="221"/>
        <v>0</v>
      </c>
      <c r="O3556">
        <f t="shared" si="222"/>
        <v>0</v>
      </c>
      <c r="P3556">
        <f t="shared" si="223"/>
        <v>0</v>
      </c>
    </row>
    <row r="3557" spans="1:16" x14ac:dyDescent="0.2">
      <c r="A3557" s="3" t="s">
        <v>3993</v>
      </c>
      <c r="B3557" s="3" t="s">
        <v>135</v>
      </c>
      <c r="C3557" s="3" t="s">
        <v>958</v>
      </c>
      <c r="D3557" s="3" t="s">
        <v>27</v>
      </c>
      <c r="E3557" s="3" t="s">
        <v>28</v>
      </c>
      <c r="F3557" s="3">
        <v>2807.96</v>
      </c>
      <c r="G3557" s="3">
        <v>505.43</v>
      </c>
      <c r="H3557" s="3">
        <v>2302.5300000000002</v>
      </c>
      <c r="I3557" s="3" t="s">
        <v>29</v>
      </c>
      <c r="J3557" s="5">
        <v>1.2195107121297011</v>
      </c>
      <c r="K3557" t="str">
        <f>_xlfn.XLOOKUP(D3557, dim_channels!A:A, dim_channels!C:C, "Not Found")</f>
        <v>OTA</v>
      </c>
      <c r="L3557" t="str">
        <f>_xlfn.XLOOKUP(D3557, dim_channels!A:A, dim_channels!B:B, "Not Found")</f>
        <v>Expedia</v>
      </c>
      <c r="M3557">
        <f t="shared" si="220"/>
        <v>0</v>
      </c>
      <c r="N3557">
        <f t="shared" si="221"/>
        <v>1</v>
      </c>
      <c r="O3557">
        <f t="shared" si="222"/>
        <v>2302.5300000000002</v>
      </c>
      <c r="P3557">
        <f t="shared" si="223"/>
        <v>2807.96</v>
      </c>
    </row>
    <row r="3558" spans="1:16" x14ac:dyDescent="0.2">
      <c r="A3558" s="2" t="s">
        <v>3994</v>
      </c>
      <c r="B3558" s="2" t="s">
        <v>783</v>
      </c>
      <c r="C3558" s="2" t="s">
        <v>783</v>
      </c>
      <c r="D3558" s="2" t="s">
        <v>33</v>
      </c>
      <c r="E3558" s="2" t="s">
        <v>28</v>
      </c>
      <c r="F3558" s="2">
        <v>5454.85</v>
      </c>
      <c r="G3558" s="2">
        <v>818.23</v>
      </c>
      <c r="H3558" s="2">
        <v>4636.62</v>
      </c>
      <c r="I3558" s="2" t="s">
        <v>29</v>
      </c>
      <c r="J3558" s="4">
        <v>1.176471222571615</v>
      </c>
      <c r="K3558" t="str">
        <f>_xlfn.XLOOKUP(D3558, dim_channels!A:A, dim_channels!C:C, "Not Found")</f>
        <v>OTA</v>
      </c>
      <c r="L3558" t="str">
        <f>_xlfn.XLOOKUP(D3558, dim_channels!A:A, dim_channels!B:B, "Not Found")</f>
        <v>Booking.com</v>
      </c>
      <c r="M3558">
        <f t="shared" si="220"/>
        <v>0</v>
      </c>
      <c r="N3558">
        <f t="shared" si="221"/>
        <v>1</v>
      </c>
      <c r="O3558">
        <f t="shared" si="222"/>
        <v>4636.62</v>
      </c>
      <c r="P3558">
        <f t="shared" si="223"/>
        <v>5454.85</v>
      </c>
    </row>
    <row r="3559" spans="1:16" x14ac:dyDescent="0.2">
      <c r="A3559" s="3" t="s">
        <v>3995</v>
      </c>
      <c r="B3559" s="3" t="s">
        <v>202</v>
      </c>
      <c r="C3559" s="3" t="s">
        <v>403</v>
      </c>
      <c r="D3559" s="3" t="s">
        <v>33</v>
      </c>
      <c r="E3559" s="3" t="s">
        <v>60</v>
      </c>
      <c r="F3559" s="3">
        <v>20385.490000000002</v>
      </c>
      <c r="G3559" s="3">
        <v>0</v>
      </c>
      <c r="H3559" s="3">
        <v>20385.490000000002</v>
      </c>
      <c r="I3559" s="3" t="s">
        <v>56</v>
      </c>
      <c r="J3559" s="5">
        <v>1</v>
      </c>
      <c r="K3559" t="str">
        <f>_xlfn.XLOOKUP(D3559, dim_channels!A:A, dim_channels!C:C, "Not Found")</f>
        <v>OTA</v>
      </c>
      <c r="L3559" t="str">
        <f>_xlfn.XLOOKUP(D3559, dim_channels!A:A, dim_channels!B:B, "Not Found")</f>
        <v>Booking.com</v>
      </c>
      <c r="M3559">
        <f t="shared" si="220"/>
        <v>0</v>
      </c>
      <c r="N3559">
        <f t="shared" si="221"/>
        <v>0</v>
      </c>
      <c r="O3559">
        <f t="shared" si="222"/>
        <v>0</v>
      </c>
      <c r="P3559">
        <f t="shared" si="223"/>
        <v>0</v>
      </c>
    </row>
    <row r="3560" spans="1:16" x14ac:dyDescent="0.2">
      <c r="A3560" s="2" t="s">
        <v>3996</v>
      </c>
      <c r="B3560" s="2" t="s">
        <v>238</v>
      </c>
      <c r="C3560" s="2" t="s">
        <v>239</v>
      </c>
      <c r="D3560" s="2" t="s">
        <v>33</v>
      </c>
      <c r="E3560" s="2" t="s">
        <v>60</v>
      </c>
      <c r="F3560" s="2">
        <v>10969.93</v>
      </c>
      <c r="G3560" s="2">
        <v>0</v>
      </c>
      <c r="H3560" s="2">
        <v>10969.93</v>
      </c>
      <c r="I3560" s="2" t="s">
        <v>41</v>
      </c>
      <c r="J3560" s="4">
        <v>1</v>
      </c>
      <c r="K3560" t="str">
        <f>_xlfn.XLOOKUP(D3560, dim_channels!A:A, dim_channels!C:C, "Not Found")</f>
        <v>OTA</v>
      </c>
      <c r="L3560" t="str">
        <f>_xlfn.XLOOKUP(D3560, dim_channels!A:A, dim_channels!B:B, "Not Found")</f>
        <v>Booking.com</v>
      </c>
      <c r="M3560">
        <f t="shared" si="220"/>
        <v>1</v>
      </c>
      <c r="N3560">
        <f t="shared" si="221"/>
        <v>0</v>
      </c>
      <c r="O3560">
        <f t="shared" si="222"/>
        <v>0</v>
      </c>
      <c r="P3560">
        <f t="shared" si="223"/>
        <v>0</v>
      </c>
    </row>
    <row r="3561" spans="1:16" x14ac:dyDescent="0.2">
      <c r="A3561" s="3" t="s">
        <v>3997</v>
      </c>
      <c r="B3561" s="3" t="s">
        <v>40</v>
      </c>
      <c r="C3561" s="3" t="s">
        <v>258</v>
      </c>
      <c r="D3561" s="3" t="s">
        <v>114</v>
      </c>
      <c r="E3561" s="3" t="s">
        <v>46</v>
      </c>
      <c r="F3561" s="3">
        <v>2876.99</v>
      </c>
      <c r="G3561" s="3">
        <v>287.7</v>
      </c>
      <c r="H3561" s="3">
        <v>2589.29</v>
      </c>
      <c r="I3561" s="3" t="s">
        <v>56</v>
      </c>
      <c r="J3561" s="5">
        <v>1.1111115402291749</v>
      </c>
      <c r="K3561" t="str">
        <f>_xlfn.XLOOKUP(D3561, dim_channels!A:A, dim_channels!C:C, "Not Found")</f>
        <v>Offline</v>
      </c>
      <c r="L3561" t="str">
        <f>_xlfn.XLOOKUP(D3561, dim_channels!A:A, dim_channels!B:B, "Not Found")</f>
        <v>Travel Agency</v>
      </c>
      <c r="M3561">
        <f t="shared" si="220"/>
        <v>0</v>
      </c>
      <c r="N3561">
        <f t="shared" si="221"/>
        <v>0</v>
      </c>
      <c r="O3561">
        <f t="shared" si="222"/>
        <v>0</v>
      </c>
      <c r="P3561">
        <f t="shared" si="223"/>
        <v>0</v>
      </c>
    </row>
    <row r="3562" spans="1:16" x14ac:dyDescent="0.2">
      <c r="A3562" s="2" t="s">
        <v>3998</v>
      </c>
      <c r="B3562" s="2" t="s">
        <v>456</v>
      </c>
      <c r="C3562" s="2" t="s">
        <v>824</v>
      </c>
      <c r="D3562" s="2" t="s">
        <v>64</v>
      </c>
      <c r="E3562" s="2" t="s">
        <v>28</v>
      </c>
      <c r="F3562" s="2">
        <v>6331.49</v>
      </c>
      <c r="G3562" s="2">
        <v>0</v>
      </c>
      <c r="H3562" s="2">
        <v>6331.49</v>
      </c>
      <c r="I3562" s="2" t="s">
        <v>29</v>
      </c>
      <c r="J3562" s="4">
        <v>1</v>
      </c>
      <c r="K3562" t="str">
        <f>_xlfn.XLOOKUP(D3562, dim_channels!A:A, dim_channels!C:C, "Not Found")</f>
        <v>Direct</v>
      </c>
      <c r="L3562" t="str">
        <f>_xlfn.XLOOKUP(D3562, dim_channels!A:A, dim_channels!B:B, "Not Found")</f>
        <v>Direct Website</v>
      </c>
      <c r="M3562">
        <f t="shared" si="220"/>
        <v>0</v>
      </c>
      <c r="N3562">
        <f t="shared" si="221"/>
        <v>1</v>
      </c>
      <c r="O3562">
        <f t="shared" si="222"/>
        <v>6331.49</v>
      </c>
      <c r="P3562">
        <f t="shared" si="223"/>
        <v>6331.49</v>
      </c>
    </row>
    <row r="3563" spans="1:16" x14ac:dyDescent="0.2">
      <c r="A3563" s="3" t="s">
        <v>3999</v>
      </c>
      <c r="B3563" s="3" t="s">
        <v>435</v>
      </c>
      <c r="C3563" s="3" t="s">
        <v>1234</v>
      </c>
      <c r="D3563" s="3" t="s">
        <v>27</v>
      </c>
      <c r="E3563" s="3" t="s">
        <v>28</v>
      </c>
      <c r="F3563" s="3">
        <v>7159.41</v>
      </c>
      <c r="G3563" s="3">
        <v>1288.69</v>
      </c>
      <c r="H3563" s="3">
        <v>5870.72</v>
      </c>
      <c r="I3563" s="3" t="s">
        <v>29</v>
      </c>
      <c r="J3563" s="5">
        <v>1.219511405756023</v>
      </c>
      <c r="K3563" t="str">
        <f>_xlfn.XLOOKUP(D3563, dim_channels!A:A, dim_channels!C:C, "Not Found")</f>
        <v>OTA</v>
      </c>
      <c r="L3563" t="str">
        <f>_xlfn.XLOOKUP(D3563, dim_channels!A:A, dim_channels!B:B, "Not Found")</f>
        <v>Expedia</v>
      </c>
      <c r="M3563">
        <f t="shared" si="220"/>
        <v>0</v>
      </c>
      <c r="N3563">
        <f t="shared" si="221"/>
        <v>1</v>
      </c>
      <c r="O3563">
        <f t="shared" si="222"/>
        <v>5870.72</v>
      </c>
      <c r="P3563">
        <f t="shared" si="223"/>
        <v>7159.41</v>
      </c>
    </row>
    <row r="3564" spans="1:16" x14ac:dyDescent="0.2">
      <c r="A3564" s="2" t="s">
        <v>4000</v>
      </c>
      <c r="B3564" s="2" t="s">
        <v>468</v>
      </c>
      <c r="C3564" s="2" t="s">
        <v>123</v>
      </c>
      <c r="D3564" s="2" t="s">
        <v>114</v>
      </c>
      <c r="E3564" s="2" t="s">
        <v>115</v>
      </c>
      <c r="F3564" s="2">
        <v>15575.44</v>
      </c>
      <c r="G3564" s="2">
        <v>1557.54</v>
      </c>
      <c r="H3564" s="2">
        <v>14017.9</v>
      </c>
      <c r="I3564" s="2" t="s">
        <v>29</v>
      </c>
      <c r="J3564" s="4">
        <v>1.1111107940561711</v>
      </c>
      <c r="K3564" t="str">
        <f>_xlfn.XLOOKUP(D3564, dim_channels!A:A, dim_channels!C:C, "Not Found")</f>
        <v>Offline</v>
      </c>
      <c r="L3564" t="str">
        <f>_xlfn.XLOOKUP(D3564, dim_channels!A:A, dim_channels!B:B, "Not Found")</f>
        <v>Travel Agency</v>
      </c>
      <c r="M3564">
        <f t="shared" si="220"/>
        <v>0</v>
      </c>
      <c r="N3564">
        <f t="shared" si="221"/>
        <v>1</v>
      </c>
      <c r="O3564">
        <f t="shared" si="222"/>
        <v>14017.9</v>
      </c>
      <c r="P3564">
        <f t="shared" si="223"/>
        <v>15575.44</v>
      </c>
    </row>
    <row r="3565" spans="1:16" x14ac:dyDescent="0.2">
      <c r="A3565" s="3" t="s">
        <v>4001</v>
      </c>
      <c r="B3565" s="3" t="s">
        <v>532</v>
      </c>
      <c r="C3565" s="3" t="s">
        <v>986</v>
      </c>
      <c r="D3565" s="3" t="s">
        <v>27</v>
      </c>
      <c r="E3565" s="3" t="s">
        <v>60</v>
      </c>
      <c r="F3565" s="3">
        <v>6249.5</v>
      </c>
      <c r="G3565" s="3">
        <v>0</v>
      </c>
      <c r="H3565" s="3">
        <v>6249.5</v>
      </c>
      <c r="I3565" s="3" t="s">
        <v>29</v>
      </c>
      <c r="J3565" s="5">
        <v>1</v>
      </c>
      <c r="K3565" t="str">
        <f>_xlfn.XLOOKUP(D3565, dim_channels!A:A, dim_channels!C:C, "Not Found")</f>
        <v>OTA</v>
      </c>
      <c r="L3565" t="str">
        <f>_xlfn.XLOOKUP(D3565, dim_channels!A:A, dim_channels!B:B, "Not Found")</f>
        <v>Expedia</v>
      </c>
      <c r="M3565">
        <f t="shared" si="220"/>
        <v>0</v>
      </c>
      <c r="N3565">
        <f t="shared" si="221"/>
        <v>1</v>
      </c>
      <c r="O3565">
        <f t="shared" si="222"/>
        <v>6249.5</v>
      </c>
      <c r="P3565">
        <f t="shared" si="223"/>
        <v>6249.5</v>
      </c>
    </row>
    <row r="3566" spans="1:16" x14ac:dyDescent="0.2">
      <c r="A3566" s="2" t="s">
        <v>4002</v>
      </c>
      <c r="B3566" s="2" t="s">
        <v>36</v>
      </c>
      <c r="C3566" s="2" t="s">
        <v>286</v>
      </c>
      <c r="D3566" s="2" t="s">
        <v>64</v>
      </c>
      <c r="E3566" s="2" t="s">
        <v>115</v>
      </c>
      <c r="F3566" s="2">
        <v>9091.51</v>
      </c>
      <c r="G3566" s="2">
        <v>0</v>
      </c>
      <c r="H3566" s="2">
        <v>9091.51</v>
      </c>
      <c r="I3566" s="2" t="s">
        <v>41</v>
      </c>
      <c r="J3566" s="4">
        <v>1</v>
      </c>
      <c r="K3566" t="str">
        <f>_xlfn.XLOOKUP(D3566, dim_channels!A:A, dim_channels!C:C, "Not Found")</f>
        <v>Direct</v>
      </c>
      <c r="L3566" t="str">
        <f>_xlfn.XLOOKUP(D3566, dim_channels!A:A, dim_channels!B:B, "Not Found")</f>
        <v>Direct Website</v>
      </c>
      <c r="M3566">
        <f t="shared" si="220"/>
        <v>1</v>
      </c>
      <c r="N3566">
        <f t="shared" si="221"/>
        <v>0</v>
      </c>
      <c r="O3566">
        <f t="shared" si="222"/>
        <v>0</v>
      </c>
      <c r="P3566">
        <f t="shared" si="223"/>
        <v>0</v>
      </c>
    </row>
    <row r="3567" spans="1:16" x14ac:dyDescent="0.2">
      <c r="A3567" s="3" t="s">
        <v>4003</v>
      </c>
      <c r="B3567" s="3" t="s">
        <v>326</v>
      </c>
      <c r="C3567" s="3" t="s">
        <v>520</v>
      </c>
      <c r="D3567" s="3" t="s">
        <v>169</v>
      </c>
      <c r="E3567" s="3" t="s">
        <v>46</v>
      </c>
      <c r="F3567" s="3">
        <v>11718.16</v>
      </c>
      <c r="G3567" s="3">
        <v>2343.63</v>
      </c>
      <c r="H3567" s="3">
        <v>9374.5300000000007</v>
      </c>
      <c r="I3567" s="3" t="s">
        <v>29</v>
      </c>
      <c r="J3567" s="5">
        <v>1.2499997333199639</v>
      </c>
      <c r="K3567" t="str">
        <f>_xlfn.XLOOKUP(D3567, dim_channels!A:A, dim_channels!C:C, "Not Found")</f>
        <v>GDS</v>
      </c>
      <c r="L3567" t="str">
        <f>_xlfn.XLOOKUP(D3567, dim_channels!A:A, dim_channels!B:B, "Not Found")</f>
        <v>GDS (Amadeus)</v>
      </c>
      <c r="M3567">
        <f t="shared" si="220"/>
        <v>0</v>
      </c>
      <c r="N3567">
        <f t="shared" si="221"/>
        <v>1</v>
      </c>
      <c r="O3567">
        <f t="shared" si="222"/>
        <v>9374.5300000000007</v>
      </c>
      <c r="P3567">
        <f t="shared" si="223"/>
        <v>11718.16</v>
      </c>
    </row>
    <row r="3568" spans="1:16" x14ac:dyDescent="0.2">
      <c r="A3568" s="2" t="s">
        <v>4004</v>
      </c>
      <c r="B3568" s="2" t="s">
        <v>405</v>
      </c>
      <c r="C3568" s="2" t="s">
        <v>1348</v>
      </c>
      <c r="D3568" s="2" t="s">
        <v>52</v>
      </c>
      <c r="E3568" s="2" t="s">
        <v>60</v>
      </c>
      <c r="F3568" s="2">
        <v>9910.06</v>
      </c>
      <c r="G3568" s="2">
        <v>0</v>
      </c>
      <c r="H3568" s="2">
        <v>9910.06</v>
      </c>
      <c r="I3568" s="2" t="s">
        <v>41</v>
      </c>
      <c r="J3568" s="4">
        <v>1</v>
      </c>
      <c r="K3568" t="str">
        <f>_xlfn.XLOOKUP(D3568, dim_channels!A:A, dim_channels!C:C, "Not Found")</f>
        <v>OTA</v>
      </c>
      <c r="L3568" t="str">
        <f>_xlfn.XLOOKUP(D3568, dim_channels!A:A, dim_channels!B:B, "Not Found")</f>
        <v>Agoda</v>
      </c>
      <c r="M3568">
        <f t="shared" si="220"/>
        <v>1</v>
      </c>
      <c r="N3568">
        <f t="shared" si="221"/>
        <v>0</v>
      </c>
      <c r="O3568">
        <f t="shared" si="222"/>
        <v>0</v>
      </c>
      <c r="P3568">
        <f t="shared" si="223"/>
        <v>0</v>
      </c>
    </row>
    <row r="3569" spans="1:16" x14ac:dyDescent="0.2">
      <c r="A3569" s="3" t="s">
        <v>4005</v>
      </c>
      <c r="B3569" s="3" t="s">
        <v>159</v>
      </c>
      <c r="C3569" s="3" t="s">
        <v>451</v>
      </c>
      <c r="D3569" s="3" t="s">
        <v>27</v>
      </c>
      <c r="E3569" s="3" t="s">
        <v>34</v>
      </c>
      <c r="F3569" s="3">
        <v>5796.41</v>
      </c>
      <c r="G3569" s="3">
        <v>1043.3499999999999</v>
      </c>
      <c r="H3569" s="3">
        <v>4753.0600000000004</v>
      </c>
      <c r="I3569" s="3" t="s">
        <v>29</v>
      </c>
      <c r="J3569" s="5">
        <v>1.219511220140288</v>
      </c>
      <c r="K3569" t="str">
        <f>_xlfn.XLOOKUP(D3569, dim_channels!A:A, dim_channels!C:C, "Not Found")</f>
        <v>OTA</v>
      </c>
      <c r="L3569" t="str">
        <f>_xlfn.XLOOKUP(D3569, dim_channels!A:A, dim_channels!B:B, "Not Found")</f>
        <v>Expedia</v>
      </c>
      <c r="M3569">
        <f t="shared" si="220"/>
        <v>0</v>
      </c>
      <c r="N3569">
        <f t="shared" si="221"/>
        <v>1</v>
      </c>
      <c r="O3569">
        <f t="shared" si="222"/>
        <v>4753.0600000000004</v>
      </c>
      <c r="P3569">
        <f t="shared" si="223"/>
        <v>5796.41</v>
      </c>
    </row>
    <row r="3570" spans="1:16" x14ac:dyDescent="0.2">
      <c r="A3570" s="2" t="s">
        <v>4006</v>
      </c>
      <c r="B3570" s="2" t="s">
        <v>100</v>
      </c>
      <c r="C3570" s="2" t="s">
        <v>159</v>
      </c>
      <c r="D3570" s="2" t="s">
        <v>33</v>
      </c>
      <c r="E3570" s="2" t="s">
        <v>34</v>
      </c>
      <c r="F3570" s="2">
        <v>12614.62</v>
      </c>
      <c r="G3570" s="2">
        <v>1892.19</v>
      </c>
      <c r="H3570" s="2">
        <v>10722.43</v>
      </c>
      <c r="I3570" s="2" t="s">
        <v>29</v>
      </c>
      <c r="J3570" s="4">
        <v>1.1764702590737359</v>
      </c>
      <c r="K3570" t="str">
        <f>_xlfn.XLOOKUP(D3570, dim_channels!A:A, dim_channels!C:C, "Not Found")</f>
        <v>OTA</v>
      </c>
      <c r="L3570" t="str">
        <f>_xlfn.XLOOKUP(D3570, dim_channels!A:A, dim_channels!B:B, "Not Found")</f>
        <v>Booking.com</v>
      </c>
      <c r="M3570">
        <f t="shared" si="220"/>
        <v>0</v>
      </c>
      <c r="N3570">
        <f t="shared" si="221"/>
        <v>1</v>
      </c>
      <c r="O3570">
        <f t="shared" si="222"/>
        <v>10722.43</v>
      </c>
      <c r="P3570">
        <f t="shared" si="223"/>
        <v>12614.62</v>
      </c>
    </row>
    <row r="3571" spans="1:16" x14ac:dyDescent="0.2">
      <c r="A3571" s="3" t="s">
        <v>4007</v>
      </c>
      <c r="B3571" s="3" t="s">
        <v>236</v>
      </c>
      <c r="C3571" s="3" t="s">
        <v>400</v>
      </c>
      <c r="D3571" s="3" t="s">
        <v>33</v>
      </c>
      <c r="E3571" s="3" t="s">
        <v>34</v>
      </c>
      <c r="F3571" s="3">
        <v>2180.77</v>
      </c>
      <c r="G3571" s="3">
        <v>327.12</v>
      </c>
      <c r="H3571" s="3">
        <v>1853.65</v>
      </c>
      <c r="I3571" s="3" t="s">
        <v>29</v>
      </c>
      <c r="J3571" s="5">
        <v>1.1764734442855991</v>
      </c>
      <c r="K3571" t="str">
        <f>_xlfn.XLOOKUP(D3571, dim_channels!A:A, dim_channels!C:C, "Not Found")</f>
        <v>OTA</v>
      </c>
      <c r="L3571" t="str">
        <f>_xlfn.XLOOKUP(D3571, dim_channels!A:A, dim_channels!B:B, "Not Found")</f>
        <v>Booking.com</v>
      </c>
      <c r="M3571">
        <f t="shared" si="220"/>
        <v>0</v>
      </c>
      <c r="N3571">
        <f t="shared" si="221"/>
        <v>1</v>
      </c>
      <c r="O3571">
        <f t="shared" si="222"/>
        <v>1853.65</v>
      </c>
      <c r="P3571">
        <f t="shared" si="223"/>
        <v>2180.77</v>
      </c>
    </row>
    <row r="3572" spans="1:16" x14ac:dyDescent="0.2">
      <c r="A3572" s="2" t="s">
        <v>4008</v>
      </c>
      <c r="B3572" s="2" t="s">
        <v>783</v>
      </c>
      <c r="C3572" s="2" t="s">
        <v>315</v>
      </c>
      <c r="D3572" s="2" t="s">
        <v>114</v>
      </c>
      <c r="E3572" s="2" t="s">
        <v>46</v>
      </c>
      <c r="F3572" s="2">
        <v>7184.92</v>
      </c>
      <c r="G3572" s="2">
        <v>718.49</v>
      </c>
      <c r="H3572" s="2">
        <v>6466.43</v>
      </c>
      <c r="I3572" s="2" t="s">
        <v>29</v>
      </c>
      <c r="J3572" s="4">
        <v>1.111110767455922</v>
      </c>
      <c r="K3572" t="str">
        <f>_xlfn.XLOOKUP(D3572, dim_channels!A:A, dim_channels!C:C, "Not Found")</f>
        <v>Offline</v>
      </c>
      <c r="L3572" t="str">
        <f>_xlfn.XLOOKUP(D3572, dim_channels!A:A, dim_channels!B:B, "Not Found")</f>
        <v>Travel Agency</v>
      </c>
      <c r="M3572">
        <f t="shared" si="220"/>
        <v>0</v>
      </c>
      <c r="N3572">
        <f t="shared" si="221"/>
        <v>1</v>
      </c>
      <c r="O3572">
        <f t="shared" si="222"/>
        <v>6466.43</v>
      </c>
      <c r="P3572">
        <f t="shared" si="223"/>
        <v>7184.92</v>
      </c>
    </row>
    <row r="3573" spans="1:16" x14ac:dyDescent="0.2">
      <c r="A3573" s="3" t="s">
        <v>4009</v>
      </c>
      <c r="B3573" s="3" t="s">
        <v>478</v>
      </c>
      <c r="C3573" s="3" t="s">
        <v>644</v>
      </c>
      <c r="D3573" s="3" t="s">
        <v>45</v>
      </c>
      <c r="E3573" s="3" t="s">
        <v>46</v>
      </c>
      <c r="F3573" s="3">
        <v>16803.759999999998</v>
      </c>
      <c r="G3573" s="3">
        <v>840.19</v>
      </c>
      <c r="H3573" s="3">
        <v>15963.57</v>
      </c>
      <c r="I3573" s="3" t="s">
        <v>29</v>
      </c>
      <c r="J3573" s="5">
        <v>1.0526317108265879</v>
      </c>
      <c r="K3573" t="str">
        <f>_xlfn.XLOOKUP(D3573, dim_channels!A:A, dim_channels!C:C, "Not Found")</f>
        <v>Corporate</v>
      </c>
      <c r="L3573" t="str">
        <f>_xlfn.XLOOKUP(D3573, dim_channels!A:A, dim_channels!B:B, "Not Found")</f>
        <v>Corporate Direct</v>
      </c>
      <c r="M3573">
        <f t="shared" si="220"/>
        <v>0</v>
      </c>
      <c r="N3573">
        <f t="shared" si="221"/>
        <v>1</v>
      </c>
      <c r="O3573">
        <f t="shared" si="222"/>
        <v>15963.57</v>
      </c>
      <c r="P3573">
        <f t="shared" si="223"/>
        <v>16803.759999999998</v>
      </c>
    </row>
    <row r="3574" spans="1:16" x14ac:dyDescent="0.2">
      <c r="A3574" s="2" t="s">
        <v>4010</v>
      </c>
      <c r="B3574" s="2" t="s">
        <v>256</v>
      </c>
      <c r="C3574" s="2" t="s">
        <v>371</v>
      </c>
      <c r="D3574" s="2" t="s">
        <v>64</v>
      </c>
      <c r="E3574" s="2" t="s">
        <v>28</v>
      </c>
      <c r="F3574" s="2">
        <v>16000</v>
      </c>
      <c r="G3574" s="2">
        <v>0</v>
      </c>
      <c r="H3574" s="2">
        <v>16000</v>
      </c>
      <c r="I3574" s="2" t="s">
        <v>29</v>
      </c>
      <c r="J3574" s="4">
        <v>1</v>
      </c>
      <c r="K3574" t="str">
        <f>_xlfn.XLOOKUP(D3574, dim_channels!A:A, dim_channels!C:C, "Not Found")</f>
        <v>Direct</v>
      </c>
      <c r="L3574" t="str">
        <f>_xlfn.XLOOKUP(D3574, dim_channels!A:A, dim_channels!B:B, "Not Found")</f>
        <v>Direct Website</v>
      </c>
      <c r="M3574">
        <f t="shared" si="220"/>
        <v>0</v>
      </c>
      <c r="N3574">
        <f t="shared" si="221"/>
        <v>1</v>
      </c>
      <c r="O3574">
        <f t="shared" si="222"/>
        <v>16000</v>
      </c>
      <c r="P3574">
        <f t="shared" si="223"/>
        <v>16000</v>
      </c>
    </row>
    <row r="3575" spans="1:16" x14ac:dyDescent="0.2">
      <c r="A3575" s="3" t="s">
        <v>4011</v>
      </c>
      <c r="B3575" s="3" t="s">
        <v>661</v>
      </c>
      <c r="C3575" s="3" t="s">
        <v>456</v>
      </c>
      <c r="D3575" s="3" t="s">
        <v>64</v>
      </c>
      <c r="E3575" s="3" t="s">
        <v>115</v>
      </c>
      <c r="F3575" s="3">
        <v>14646.65</v>
      </c>
      <c r="G3575" s="3">
        <v>0</v>
      </c>
      <c r="H3575" s="3">
        <v>14646.65</v>
      </c>
      <c r="I3575" s="3" t="s">
        <v>41</v>
      </c>
      <c r="J3575" s="5">
        <v>1</v>
      </c>
      <c r="K3575" t="str">
        <f>_xlfn.XLOOKUP(D3575, dim_channels!A:A, dim_channels!C:C, "Not Found")</f>
        <v>Direct</v>
      </c>
      <c r="L3575" t="str">
        <f>_xlfn.XLOOKUP(D3575, dim_channels!A:A, dim_channels!B:B, "Not Found")</f>
        <v>Direct Website</v>
      </c>
      <c r="M3575">
        <f t="shared" si="220"/>
        <v>1</v>
      </c>
      <c r="N3575">
        <f t="shared" si="221"/>
        <v>0</v>
      </c>
      <c r="O3575">
        <f t="shared" si="222"/>
        <v>0</v>
      </c>
      <c r="P3575">
        <f t="shared" si="223"/>
        <v>0</v>
      </c>
    </row>
    <row r="3576" spans="1:16" x14ac:dyDescent="0.2">
      <c r="A3576" s="2" t="s">
        <v>4012</v>
      </c>
      <c r="B3576" s="2" t="s">
        <v>246</v>
      </c>
      <c r="C3576" s="2" t="s">
        <v>740</v>
      </c>
      <c r="D3576" s="2" t="s">
        <v>64</v>
      </c>
      <c r="E3576" s="2" t="s">
        <v>115</v>
      </c>
      <c r="F3576" s="2">
        <v>2854.34</v>
      </c>
      <c r="G3576" s="2">
        <v>0</v>
      </c>
      <c r="H3576" s="2">
        <v>2854.34</v>
      </c>
      <c r="I3576" s="2" t="s">
        <v>29</v>
      </c>
      <c r="J3576" s="4">
        <v>1</v>
      </c>
      <c r="K3576" t="str">
        <f>_xlfn.XLOOKUP(D3576, dim_channels!A:A, dim_channels!C:C, "Not Found")</f>
        <v>Direct</v>
      </c>
      <c r="L3576" t="str">
        <f>_xlfn.XLOOKUP(D3576, dim_channels!A:A, dim_channels!B:B, "Not Found")</f>
        <v>Direct Website</v>
      </c>
      <c r="M3576">
        <f t="shared" si="220"/>
        <v>0</v>
      </c>
      <c r="N3576">
        <f t="shared" si="221"/>
        <v>1</v>
      </c>
      <c r="O3576">
        <f t="shared" si="222"/>
        <v>2854.34</v>
      </c>
      <c r="P3576">
        <f t="shared" si="223"/>
        <v>2854.34</v>
      </c>
    </row>
    <row r="3577" spans="1:16" x14ac:dyDescent="0.2">
      <c r="A3577" s="3" t="s">
        <v>4013</v>
      </c>
      <c r="B3577" s="3" t="s">
        <v>204</v>
      </c>
      <c r="C3577" s="3" t="s">
        <v>520</v>
      </c>
      <c r="D3577" s="3" t="s">
        <v>27</v>
      </c>
      <c r="E3577" s="3" t="s">
        <v>28</v>
      </c>
      <c r="F3577" s="3">
        <v>14255.79</v>
      </c>
      <c r="G3577" s="3">
        <v>2566.04</v>
      </c>
      <c r="H3577" s="3">
        <v>11689.75</v>
      </c>
      <c r="I3577" s="3" t="s">
        <v>41</v>
      </c>
      <c r="J3577" s="5">
        <v>1.219511965610899</v>
      </c>
      <c r="K3577" t="str">
        <f>_xlfn.XLOOKUP(D3577, dim_channels!A:A, dim_channels!C:C, "Not Found")</f>
        <v>OTA</v>
      </c>
      <c r="L3577" t="str">
        <f>_xlfn.XLOOKUP(D3577, dim_channels!A:A, dim_channels!B:B, "Not Found")</f>
        <v>Expedia</v>
      </c>
      <c r="M3577">
        <f t="shared" si="220"/>
        <v>1</v>
      </c>
      <c r="N3577">
        <f t="shared" si="221"/>
        <v>0</v>
      </c>
      <c r="O3577">
        <f t="shared" si="222"/>
        <v>0</v>
      </c>
      <c r="P3577">
        <f t="shared" si="223"/>
        <v>0</v>
      </c>
    </row>
    <row r="3578" spans="1:16" x14ac:dyDescent="0.2">
      <c r="A3578" s="2" t="s">
        <v>4014</v>
      </c>
      <c r="B3578" s="2" t="s">
        <v>364</v>
      </c>
      <c r="C3578" s="2" t="s">
        <v>75</v>
      </c>
      <c r="D3578" s="2" t="s">
        <v>33</v>
      </c>
      <c r="E3578" s="2" t="s">
        <v>28</v>
      </c>
      <c r="F3578" s="2">
        <v>3115.49</v>
      </c>
      <c r="G3578" s="2">
        <v>467.32</v>
      </c>
      <c r="H3578" s="2">
        <v>2648.17</v>
      </c>
      <c r="I3578" s="2" t="s">
        <v>41</v>
      </c>
      <c r="J3578" s="4">
        <v>1.1764690333324519</v>
      </c>
      <c r="K3578" t="str">
        <f>_xlfn.XLOOKUP(D3578, dim_channels!A:A, dim_channels!C:C, "Not Found")</f>
        <v>OTA</v>
      </c>
      <c r="L3578" t="str">
        <f>_xlfn.XLOOKUP(D3578, dim_channels!A:A, dim_channels!B:B, "Not Found")</f>
        <v>Booking.com</v>
      </c>
      <c r="M3578">
        <f t="shared" si="220"/>
        <v>1</v>
      </c>
      <c r="N3578">
        <f t="shared" si="221"/>
        <v>0</v>
      </c>
      <c r="O3578">
        <f t="shared" si="222"/>
        <v>0</v>
      </c>
      <c r="P3578">
        <f t="shared" si="223"/>
        <v>0</v>
      </c>
    </row>
    <row r="3579" spans="1:16" x14ac:dyDescent="0.2">
      <c r="A3579" s="3" t="s">
        <v>4015</v>
      </c>
      <c r="B3579" s="3" t="s">
        <v>546</v>
      </c>
      <c r="C3579" s="3" t="s">
        <v>602</v>
      </c>
      <c r="D3579" s="3" t="s">
        <v>52</v>
      </c>
      <c r="E3579" s="3" t="s">
        <v>60</v>
      </c>
      <c r="F3579" s="3">
        <v>2122.71</v>
      </c>
      <c r="G3579" s="3">
        <v>0</v>
      </c>
      <c r="H3579" s="3">
        <v>2122.71</v>
      </c>
      <c r="I3579" s="3" t="s">
        <v>56</v>
      </c>
      <c r="J3579" s="5">
        <v>1</v>
      </c>
      <c r="K3579" t="str">
        <f>_xlfn.XLOOKUP(D3579, dim_channels!A:A, dim_channels!C:C, "Not Found")</f>
        <v>OTA</v>
      </c>
      <c r="L3579" t="str">
        <f>_xlfn.XLOOKUP(D3579, dim_channels!A:A, dim_channels!B:B, "Not Found")</f>
        <v>Agoda</v>
      </c>
      <c r="M3579">
        <f t="shared" si="220"/>
        <v>0</v>
      </c>
      <c r="N3579">
        <f t="shared" si="221"/>
        <v>0</v>
      </c>
      <c r="O3579">
        <f t="shared" si="222"/>
        <v>0</v>
      </c>
      <c r="P3579">
        <f t="shared" si="223"/>
        <v>0</v>
      </c>
    </row>
    <row r="3580" spans="1:16" x14ac:dyDescent="0.2">
      <c r="A3580" s="2" t="s">
        <v>4016</v>
      </c>
      <c r="B3580" s="2" t="s">
        <v>492</v>
      </c>
      <c r="C3580" s="2" t="s">
        <v>371</v>
      </c>
      <c r="D3580" s="2" t="s">
        <v>33</v>
      </c>
      <c r="E3580" s="2" t="s">
        <v>34</v>
      </c>
      <c r="F3580" s="2">
        <v>2978.01</v>
      </c>
      <c r="G3580" s="2">
        <v>446.7</v>
      </c>
      <c r="H3580" s="2">
        <v>2531.31</v>
      </c>
      <c r="I3580" s="2" t="s">
        <v>56</v>
      </c>
      <c r="J3580" s="4">
        <v>1.176469891084063</v>
      </c>
      <c r="K3580" t="str">
        <f>_xlfn.XLOOKUP(D3580, dim_channels!A:A, dim_channels!C:C, "Not Found")</f>
        <v>OTA</v>
      </c>
      <c r="L3580" t="str">
        <f>_xlfn.XLOOKUP(D3580, dim_channels!A:A, dim_channels!B:B, "Not Found")</f>
        <v>Booking.com</v>
      </c>
      <c r="M3580">
        <f t="shared" si="220"/>
        <v>0</v>
      </c>
      <c r="N3580">
        <f t="shared" si="221"/>
        <v>0</v>
      </c>
      <c r="O3580">
        <f t="shared" si="222"/>
        <v>0</v>
      </c>
      <c r="P3580">
        <f t="shared" si="223"/>
        <v>0</v>
      </c>
    </row>
    <row r="3581" spans="1:16" x14ac:dyDescent="0.2">
      <c r="A3581" s="3" t="s">
        <v>4017</v>
      </c>
      <c r="B3581" s="3" t="s">
        <v>230</v>
      </c>
      <c r="C3581" s="3" t="s">
        <v>107</v>
      </c>
      <c r="D3581" s="3" t="s">
        <v>169</v>
      </c>
      <c r="E3581" s="3" t="s">
        <v>34</v>
      </c>
      <c r="F3581" s="3">
        <v>6214.54</v>
      </c>
      <c r="G3581" s="3">
        <v>1242.9100000000001</v>
      </c>
      <c r="H3581" s="3">
        <v>4971.63</v>
      </c>
      <c r="I3581" s="3" t="s">
        <v>29</v>
      </c>
      <c r="J3581" s="5">
        <v>1.2500005028531891</v>
      </c>
      <c r="K3581" t="str">
        <f>_xlfn.XLOOKUP(D3581, dim_channels!A:A, dim_channels!C:C, "Not Found")</f>
        <v>GDS</v>
      </c>
      <c r="L3581" t="str">
        <f>_xlfn.XLOOKUP(D3581, dim_channels!A:A, dim_channels!B:B, "Not Found")</f>
        <v>GDS (Amadeus)</v>
      </c>
      <c r="M3581">
        <f t="shared" si="220"/>
        <v>0</v>
      </c>
      <c r="N3581">
        <f t="shared" si="221"/>
        <v>1</v>
      </c>
      <c r="O3581">
        <f t="shared" si="222"/>
        <v>4971.63</v>
      </c>
      <c r="P3581">
        <f t="shared" si="223"/>
        <v>6214.54</v>
      </c>
    </row>
    <row r="3582" spans="1:16" x14ac:dyDescent="0.2">
      <c r="A3582" s="2" t="s">
        <v>4018</v>
      </c>
      <c r="B3582" s="2" t="s">
        <v>484</v>
      </c>
      <c r="C3582" s="2" t="s">
        <v>318</v>
      </c>
      <c r="D3582" s="2" t="s">
        <v>33</v>
      </c>
      <c r="E3582" s="2" t="s">
        <v>34</v>
      </c>
      <c r="F3582" s="2">
        <v>9586.42</v>
      </c>
      <c r="G3582" s="2">
        <v>1437.96</v>
      </c>
      <c r="H3582" s="2">
        <v>8148.46</v>
      </c>
      <c r="I3582" s="2" t="s">
        <v>29</v>
      </c>
      <c r="J3582" s="4">
        <v>1.1764701550967911</v>
      </c>
      <c r="K3582" t="str">
        <f>_xlfn.XLOOKUP(D3582, dim_channels!A:A, dim_channels!C:C, "Not Found")</f>
        <v>OTA</v>
      </c>
      <c r="L3582" t="str">
        <f>_xlfn.XLOOKUP(D3582, dim_channels!A:A, dim_channels!B:B, "Not Found")</f>
        <v>Booking.com</v>
      </c>
      <c r="M3582">
        <f t="shared" si="220"/>
        <v>0</v>
      </c>
      <c r="N3582">
        <f t="shared" si="221"/>
        <v>1</v>
      </c>
      <c r="O3582">
        <f t="shared" si="222"/>
        <v>8148.46</v>
      </c>
      <c r="P3582">
        <f t="shared" si="223"/>
        <v>9586.42</v>
      </c>
    </row>
    <row r="3583" spans="1:16" x14ac:dyDescent="0.2">
      <c r="A3583" s="3" t="s">
        <v>4019</v>
      </c>
      <c r="B3583" s="3" t="s">
        <v>337</v>
      </c>
      <c r="C3583" s="3" t="s">
        <v>380</v>
      </c>
      <c r="D3583" s="3" t="s">
        <v>27</v>
      </c>
      <c r="E3583" s="3" t="s">
        <v>28</v>
      </c>
      <c r="F3583" s="3">
        <v>7582.54</v>
      </c>
      <c r="G3583" s="3">
        <v>1364.86</v>
      </c>
      <c r="H3583" s="3">
        <v>6217.68</v>
      </c>
      <c r="I3583" s="3" t="s">
        <v>29</v>
      </c>
      <c r="J3583" s="5">
        <v>1.2195127443033409</v>
      </c>
      <c r="K3583" t="str">
        <f>_xlfn.XLOOKUP(D3583, dim_channels!A:A, dim_channels!C:C, "Not Found")</f>
        <v>OTA</v>
      </c>
      <c r="L3583" t="str">
        <f>_xlfn.XLOOKUP(D3583, dim_channels!A:A, dim_channels!B:B, "Not Found")</f>
        <v>Expedia</v>
      </c>
      <c r="M3583">
        <f t="shared" si="220"/>
        <v>0</v>
      </c>
      <c r="N3583">
        <f t="shared" si="221"/>
        <v>1</v>
      </c>
      <c r="O3583">
        <f t="shared" si="222"/>
        <v>6217.68</v>
      </c>
      <c r="P3583">
        <f t="shared" si="223"/>
        <v>7582.54</v>
      </c>
    </row>
    <row r="3584" spans="1:16" x14ac:dyDescent="0.2">
      <c r="A3584" s="2" t="s">
        <v>4020</v>
      </c>
      <c r="B3584" s="2" t="s">
        <v>242</v>
      </c>
      <c r="C3584" s="2" t="s">
        <v>532</v>
      </c>
      <c r="D3584" s="2" t="s">
        <v>45</v>
      </c>
      <c r="E3584" s="2" t="s">
        <v>46</v>
      </c>
      <c r="F3584" s="2">
        <v>12141.85</v>
      </c>
      <c r="G3584" s="2">
        <v>607.09</v>
      </c>
      <c r="H3584" s="2">
        <v>11534.76</v>
      </c>
      <c r="I3584" s="2" t="s">
        <v>41</v>
      </c>
      <c r="J3584" s="4">
        <v>1.0526313508040051</v>
      </c>
      <c r="K3584" t="str">
        <f>_xlfn.XLOOKUP(D3584, dim_channels!A:A, dim_channels!C:C, "Not Found")</f>
        <v>Corporate</v>
      </c>
      <c r="L3584" t="str">
        <f>_xlfn.XLOOKUP(D3584, dim_channels!A:A, dim_channels!B:B, "Not Found")</f>
        <v>Corporate Direct</v>
      </c>
      <c r="M3584">
        <f t="shared" si="220"/>
        <v>1</v>
      </c>
      <c r="N3584">
        <f t="shared" si="221"/>
        <v>0</v>
      </c>
      <c r="O3584">
        <f t="shared" si="222"/>
        <v>0</v>
      </c>
      <c r="P3584">
        <f t="shared" si="223"/>
        <v>0</v>
      </c>
    </row>
    <row r="3585" spans="1:16" x14ac:dyDescent="0.2">
      <c r="A3585" s="3" t="s">
        <v>4021</v>
      </c>
      <c r="B3585" s="3" t="s">
        <v>373</v>
      </c>
      <c r="C3585" s="3" t="s">
        <v>409</v>
      </c>
      <c r="D3585" s="3" t="s">
        <v>52</v>
      </c>
      <c r="E3585" s="3" t="s">
        <v>60</v>
      </c>
      <c r="F3585" s="3">
        <v>11108.25</v>
      </c>
      <c r="G3585" s="3">
        <v>0</v>
      </c>
      <c r="H3585" s="3">
        <v>11108.25</v>
      </c>
      <c r="I3585" s="3" t="s">
        <v>29</v>
      </c>
      <c r="J3585" s="5">
        <v>1</v>
      </c>
      <c r="K3585" t="str">
        <f>_xlfn.XLOOKUP(D3585, dim_channels!A:A, dim_channels!C:C, "Not Found")</f>
        <v>OTA</v>
      </c>
      <c r="L3585" t="str">
        <f>_xlfn.XLOOKUP(D3585, dim_channels!A:A, dim_channels!B:B, "Not Found")</f>
        <v>Agoda</v>
      </c>
      <c r="M3585">
        <f t="shared" si="220"/>
        <v>0</v>
      </c>
      <c r="N3585">
        <f t="shared" si="221"/>
        <v>1</v>
      </c>
      <c r="O3585">
        <f t="shared" si="222"/>
        <v>11108.25</v>
      </c>
      <c r="P3585">
        <f t="shared" si="223"/>
        <v>11108.25</v>
      </c>
    </row>
    <row r="3586" spans="1:16" x14ac:dyDescent="0.2">
      <c r="A3586" s="2" t="s">
        <v>4022</v>
      </c>
      <c r="B3586" s="2" t="s">
        <v>359</v>
      </c>
      <c r="C3586" s="2" t="s">
        <v>346</v>
      </c>
      <c r="D3586" s="2" t="s">
        <v>114</v>
      </c>
      <c r="E3586" s="2" t="s">
        <v>115</v>
      </c>
      <c r="F3586" s="2">
        <v>2895.3</v>
      </c>
      <c r="G3586" s="2">
        <v>289.52999999999997</v>
      </c>
      <c r="H3586" s="2">
        <v>2605.77</v>
      </c>
      <c r="I3586" s="2" t="s">
        <v>41</v>
      </c>
      <c r="J3586" s="4">
        <v>1.1111111111111109</v>
      </c>
      <c r="K3586" t="str">
        <f>_xlfn.XLOOKUP(D3586, dim_channels!A:A, dim_channels!C:C, "Not Found")</f>
        <v>Offline</v>
      </c>
      <c r="L3586" t="str">
        <f>_xlfn.XLOOKUP(D3586, dim_channels!A:A, dim_channels!B:B, "Not Found")</f>
        <v>Travel Agency</v>
      </c>
      <c r="M3586">
        <f t="shared" si="220"/>
        <v>1</v>
      </c>
      <c r="N3586">
        <f t="shared" si="221"/>
        <v>0</v>
      </c>
      <c r="O3586">
        <f t="shared" si="222"/>
        <v>0</v>
      </c>
      <c r="P3586">
        <f t="shared" si="223"/>
        <v>0</v>
      </c>
    </row>
    <row r="3587" spans="1:16" x14ac:dyDescent="0.2">
      <c r="A3587" s="3" t="s">
        <v>4023</v>
      </c>
      <c r="B3587" s="3" t="s">
        <v>401</v>
      </c>
      <c r="C3587" s="3" t="s">
        <v>103</v>
      </c>
      <c r="D3587" s="3" t="s">
        <v>33</v>
      </c>
      <c r="E3587" s="3" t="s">
        <v>28</v>
      </c>
      <c r="F3587" s="3">
        <v>4856.28</v>
      </c>
      <c r="G3587" s="3">
        <v>728.44</v>
      </c>
      <c r="H3587" s="3">
        <v>4127.84</v>
      </c>
      <c r="I3587" s="3" t="s">
        <v>41</v>
      </c>
      <c r="J3587" s="5">
        <v>1.1764700182177601</v>
      </c>
      <c r="K3587" t="str">
        <f>_xlfn.XLOOKUP(D3587, dim_channels!A:A, dim_channels!C:C, "Not Found")</f>
        <v>OTA</v>
      </c>
      <c r="L3587" t="str">
        <f>_xlfn.XLOOKUP(D3587, dim_channels!A:A, dim_channels!B:B, "Not Found")</f>
        <v>Booking.com</v>
      </c>
      <c r="M3587">
        <f t="shared" ref="M3587:M3650" si="224">IF(I3587="Cancelled",1,0)</f>
        <v>1</v>
      </c>
      <c r="N3587">
        <f t="shared" ref="N3587:N3650" si="225">IF(TRIM(UPPER(I3587))="CHECKED-OUT",1,0)</f>
        <v>0</v>
      </c>
      <c r="O3587">
        <f t="shared" ref="O3587:O3650" si="226">IF(TRIM(UPPER(I3587))="CHECKED-OUT",H3587,0)</f>
        <v>0</v>
      </c>
      <c r="P3587">
        <f t="shared" ref="P3587:P3650" si="227">IF(TRIM(UPPER(I3587))="CHECKED-OUT",F3587,0)</f>
        <v>0</v>
      </c>
    </row>
    <row r="3588" spans="1:16" x14ac:dyDescent="0.2">
      <c r="A3588" s="2" t="s">
        <v>4024</v>
      </c>
      <c r="B3588" s="2" t="s">
        <v>112</v>
      </c>
      <c r="C3588" s="2" t="s">
        <v>271</v>
      </c>
      <c r="D3588" s="2" t="s">
        <v>33</v>
      </c>
      <c r="E3588" s="2" t="s">
        <v>28</v>
      </c>
      <c r="F3588" s="2">
        <v>9740.43</v>
      </c>
      <c r="G3588" s="2">
        <v>1461.06</v>
      </c>
      <c r="H3588" s="2">
        <v>8279.3700000000008</v>
      </c>
      <c r="I3588" s="2" t="s">
        <v>29</v>
      </c>
      <c r="J3588" s="4">
        <v>1.176469948800452</v>
      </c>
      <c r="K3588" t="str">
        <f>_xlfn.XLOOKUP(D3588, dim_channels!A:A, dim_channels!C:C, "Not Found")</f>
        <v>OTA</v>
      </c>
      <c r="L3588" t="str">
        <f>_xlfn.XLOOKUP(D3588, dim_channels!A:A, dim_channels!B:B, "Not Found")</f>
        <v>Booking.com</v>
      </c>
      <c r="M3588">
        <f t="shared" si="224"/>
        <v>0</v>
      </c>
      <c r="N3588">
        <f t="shared" si="225"/>
        <v>1</v>
      </c>
      <c r="O3588">
        <f t="shared" si="226"/>
        <v>8279.3700000000008</v>
      </c>
      <c r="P3588">
        <f t="shared" si="227"/>
        <v>9740.43</v>
      </c>
    </row>
    <row r="3589" spans="1:16" x14ac:dyDescent="0.2">
      <c r="A3589" s="3" t="s">
        <v>4025</v>
      </c>
      <c r="B3589" s="3" t="s">
        <v>261</v>
      </c>
      <c r="C3589" s="3" t="s">
        <v>220</v>
      </c>
      <c r="D3589" s="3" t="s">
        <v>45</v>
      </c>
      <c r="E3589" s="3" t="s">
        <v>46</v>
      </c>
      <c r="F3589" s="3">
        <v>2157.11</v>
      </c>
      <c r="G3589" s="3">
        <v>107.86</v>
      </c>
      <c r="H3589" s="3">
        <v>2049.25</v>
      </c>
      <c r="I3589" s="3" t="s">
        <v>41</v>
      </c>
      <c r="J3589" s="5">
        <v>1.052633890447725</v>
      </c>
      <c r="K3589" t="str">
        <f>_xlfn.XLOOKUP(D3589, dim_channels!A:A, dim_channels!C:C, "Not Found")</f>
        <v>Corporate</v>
      </c>
      <c r="L3589" t="str">
        <f>_xlfn.XLOOKUP(D3589, dim_channels!A:A, dim_channels!B:B, "Not Found")</f>
        <v>Corporate Direct</v>
      </c>
      <c r="M3589">
        <f t="shared" si="224"/>
        <v>1</v>
      </c>
      <c r="N3589">
        <f t="shared" si="225"/>
        <v>0</v>
      </c>
      <c r="O3589">
        <f t="shared" si="226"/>
        <v>0</v>
      </c>
      <c r="P3589">
        <f t="shared" si="227"/>
        <v>0</v>
      </c>
    </row>
    <row r="3590" spans="1:16" x14ac:dyDescent="0.2">
      <c r="A3590" s="2" t="s">
        <v>4026</v>
      </c>
      <c r="B3590" s="2" t="s">
        <v>229</v>
      </c>
      <c r="C3590" s="2" t="s">
        <v>664</v>
      </c>
      <c r="D3590" s="2" t="s">
        <v>64</v>
      </c>
      <c r="E3590" s="2" t="s">
        <v>115</v>
      </c>
      <c r="F3590" s="2">
        <v>6065.81</v>
      </c>
      <c r="G3590" s="2">
        <v>0</v>
      </c>
      <c r="H3590" s="2">
        <v>6065.81</v>
      </c>
      <c r="I3590" s="2" t="s">
        <v>29</v>
      </c>
      <c r="J3590" s="4">
        <v>1</v>
      </c>
      <c r="K3590" t="str">
        <f>_xlfn.XLOOKUP(D3590, dim_channels!A:A, dim_channels!C:C, "Not Found")</f>
        <v>Direct</v>
      </c>
      <c r="L3590" t="str">
        <f>_xlfn.XLOOKUP(D3590, dim_channels!A:A, dim_channels!B:B, "Not Found")</f>
        <v>Direct Website</v>
      </c>
      <c r="M3590">
        <f t="shared" si="224"/>
        <v>0</v>
      </c>
      <c r="N3590">
        <f t="shared" si="225"/>
        <v>1</v>
      </c>
      <c r="O3590">
        <f t="shared" si="226"/>
        <v>6065.81</v>
      </c>
      <c r="P3590">
        <f t="shared" si="227"/>
        <v>6065.81</v>
      </c>
    </row>
    <row r="3591" spans="1:16" x14ac:dyDescent="0.2">
      <c r="A3591" s="3" t="s">
        <v>4027</v>
      </c>
      <c r="B3591" s="3" t="s">
        <v>106</v>
      </c>
      <c r="C3591" s="3" t="s">
        <v>484</v>
      </c>
      <c r="D3591" s="3" t="s">
        <v>33</v>
      </c>
      <c r="E3591" s="3" t="s">
        <v>28</v>
      </c>
      <c r="F3591" s="3">
        <v>7074.6</v>
      </c>
      <c r="G3591" s="3">
        <v>1061.19</v>
      </c>
      <c r="H3591" s="3">
        <v>6013.41</v>
      </c>
      <c r="I3591" s="3" t="s">
        <v>41</v>
      </c>
      <c r="J3591" s="5">
        <v>1.1764705882352939</v>
      </c>
      <c r="K3591" t="str">
        <f>_xlfn.XLOOKUP(D3591, dim_channels!A:A, dim_channels!C:C, "Not Found")</f>
        <v>OTA</v>
      </c>
      <c r="L3591" t="str">
        <f>_xlfn.XLOOKUP(D3591, dim_channels!A:A, dim_channels!B:B, "Not Found")</f>
        <v>Booking.com</v>
      </c>
      <c r="M3591">
        <f t="shared" si="224"/>
        <v>1</v>
      </c>
      <c r="N3591">
        <f t="shared" si="225"/>
        <v>0</v>
      </c>
      <c r="O3591">
        <f t="shared" si="226"/>
        <v>0</v>
      </c>
      <c r="P3591">
        <f t="shared" si="227"/>
        <v>0</v>
      </c>
    </row>
    <row r="3592" spans="1:16" x14ac:dyDescent="0.2">
      <c r="A3592" s="2" t="s">
        <v>4028</v>
      </c>
      <c r="B3592" s="2" t="s">
        <v>274</v>
      </c>
      <c r="C3592" s="2" t="s">
        <v>107</v>
      </c>
      <c r="D3592" s="2" t="s">
        <v>27</v>
      </c>
      <c r="E3592" s="2" t="s">
        <v>34</v>
      </c>
      <c r="F3592" s="2">
        <v>7993.23</v>
      </c>
      <c r="G3592" s="2">
        <v>1438.78</v>
      </c>
      <c r="H3592" s="2">
        <v>6554.45</v>
      </c>
      <c r="I3592" s="2" t="s">
        <v>41</v>
      </c>
      <c r="J3592" s="4">
        <v>1.2195119346398251</v>
      </c>
      <c r="K3592" t="str">
        <f>_xlfn.XLOOKUP(D3592, dim_channels!A:A, dim_channels!C:C, "Not Found")</f>
        <v>OTA</v>
      </c>
      <c r="L3592" t="str">
        <f>_xlfn.XLOOKUP(D3592, dim_channels!A:A, dim_channels!B:B, "Not Found")</f>
        <v>Expedia</v>
      </c>
      <c r="M3592">
        <f t="shared" si="224"/>
        <v>1</v>
      </c>
      <c r="N3592">
        <f t="shared" si="225"/>
        <v>0</v>
      </c>
      <c r="O3592">
        <f t="shared" si="226"/>
        <v>0</v>
      </c>
      <c r="P3592">
        <f t="shared" si="227"/>
        <v>0</v>
      </c>
    </row>
    <row r="3593" spans="1:16" x14ac:dyDescent="0.2">
      <c r="A3593" s="3" t="s">
        <v>4029</v>
      </c>
      <c r="B3593" s="3" t="s">
        <v>393</v>
      </c>
      <c r="C3593" s="3" t="s">
        <v>215</v>
      </c>
      <c r="D3593" s="3" t="s">
        <v>64</v>
      </c>
      <c r="E3593" s="3" t="s">
        <v>28</v>
      </c>
      <c r="F3593" s="3">
        <v>6206.81</v>
      </c>
      <c r="G3593" s="3">
        <v>0</v>
      </c>
      <c r="H3593" s="3">
        <v>6206.81</v>
      </c>
      <c r="I3593" s="3" t="s">
        <v>29</v>
      </c>
      <c r="J3593" s="5">
        <v>1</v>
      </c>
      <c r="K3593" t="str">
        <f>_xlfn.XLOOKUP(D3593, dim_channels!A:A, dim_channels!C:C, "Not Found")</f>
        <v>Direct</v>
      </c>
      <c r="L3593" t="str">
        <f>_xlfn.XLOOKUP(D3593, dim_channels!A:A, dim_channels!B:B, "Not Found")</f>
        <v>Direct Website</v>
      </c>
      <c r="M3593">
        <f t="shared" si="224"/>
        <v>0</v>
      </c>
      <c r="N3593">
        <f t="shared" si="225"/>
        <v>1</v>
      </c>
      <c r="O3593">
        <f t="shared" si="226"/>
        <v>6206.81</v>
      </c>
      <c r="P3593">
        <f t="shared" si="227"/>
        <v>6206.81</v>
      </c>
    </row>
    <row r="3594" spans="1:16" x14ac:dyDescent="0.2">
      <c r="A3594" s="2" t="s">
        <v>4030</v>
      </c>
      <c r="B3594" s="2" t="s">
        <v>153</v>
      </c>
      <c r="C3594" s="2" t="s">
        <v>781</v>
      </c>
      <c r="D3594" s="2" t="s">
        <v>33</v>
      </c>
      <c r="E3594" s="2" t="s">
        <v>34</v>
      </c>
      <c r="F3594" s="2">
        <v>7459.42</v>
      </c>
      <c r="G3594" s="2">
        <v>1118.9100000000001</v>
      </c>
      <c r="H3594" s="2">
        <v>6340.51</v>
      </c>
      <c r="I3594" s="2" t="s">
        <v>29</v>
      </c>
      <c r="J3594" s="4">
        <v>1.176470031590519</v>
      </c>
      <c r="K3594" t="str">
        <f>_xlfn.XLOOKUP(D3594, dim_channels!A:A, dim_channels!C:C, "Not Found")</f>
        <v>OTA</v>
      </c>
      <c r="L3594" t="str">
        <f>_xlfn.XLOOKUP(D3594, dim_channels!A:A, dim_channels!B:B, "Not Found")</f>
        <v>Booking.com</v>
      </c>
      <c r="M3594">
        <f t="shared" si="224"/>
        <v>0</v>
      </c>
      <c r="N3594">
        <f t="shared" si="225"/>
        <v>1</v>
      </c>
      <c r="O3594">
        <f t="shared" si="226"/>
        <v>6340.51</v>
      </c>
      <c r="P3594">
        <f t="shared" si="227"/>
        <v>7459.42</v>
      </c>
    </row>
    <row r="3595" spans="1:16" x14ac:dyDescent="0.2">
      <c r="A3595" s="3" t="s">
        <v>4031</v>
      </c>
      <c r="B3595" s="3" t="s">
        <v>138</v>
      </c>
      <c r="C3595" s="3" t="s">
        <v>73</v>
      </c>
      <c r="D3595" s="3" t="s">
        <v>27</v>
      </c>
      <c r="E3595" s="3" t="s">
        <v>60</v>
      </c>
      <c r="F3595" s="3">
        <v>8754.6200000000008</v>
      </c>
      <c r="G3595" s="3">
        <v>0</v>
      </c>
      <c r="H3595" s="3">
        <v>8754.6200000000008</v>
      </c>
      <c r="I3595" s="3" t="s">
        <v>29</v>
      </c>
      <c r="J3595" s="5">
        <v>1</v>
      </c>
      <c r="K3595" t="str">
        <f>_xlfn.XLOOKUP(D3595, dim_channels!A:A, dim_channels!C:C, "Not Found")</f>
        <v>OTA</v>
      </c>
      <c r="L3595" t="str">
        <f>_xlfn.XLOOKUP(D3595, dim_channels!A:A, dim_channels!B:B, "Not Found")</f>
        <v>Expedia</v>
      </c>
      <c r="M3595">
        <f t="shared" si="224"/>
        <v>0</v>
      </c>
      <c r="N3595">
        <f t="shared" si="225"/>
        <v>1</v>
      </c>
      <c r="O3595">
        <f t="shared" si="226"/>
        <v>8754.6200000000008</v>
      </c>
      <c r="P3595">
        <f t="shared" si="227"/>
        <v>8754.6200000000008</v>
      </c>
    </row>
    <row r="3596" spans="1:16" x14ac:dyDescent="0.2">
      <c r="A3596" s="2" t="s">
        <v>4032</v>
      </c>
      <c r="B3596" s="2" t="s">
        <v>573</v>
      </c>
      <c r="C3596" s="2" t="s">
        <v>202</v>
      </c>
      <c r="D3596" s="2" t="s">
        <v>52</v>
      </c>
      <c r="E3596" s="2" t="s">
        <v>60</v>
      </c>
      <c r="F3596" s="2">
        <v>9199.86</v>
      </c>
      <c r="G3596" s="2">
        <v>0</v>
      </c>
      <c r="H3596" s="2">
        <v>9199.86</v>
      </c>
      <c r="I3596" s="2" t="s">
        <v>29</v>
      </c>
      <c r="J3596" s="4">
        <v>1</v>
      </c>
      <c r="K3596" t="str">
        <f>_xlfn.XLOOKUP(D3596, dim_channels!A:A, dim_channels!C:C, "Not Found")</f>
        <v>OTA</v>
      </c>
      <c r="L3596" t="str">
        <f>_xlfn.XLOOKUP(D3596, dim_channels!A:A, dim_channels!B:B, "Not Found")</f>
        <v>Agoda</v>
      </c>
      <c r="M3596">
        <f t="shared" si="224"/>
        <v>0</v>
      </c>
      <c r="N3596">
        <f t="shared" si="225"/>
        <v>1</v>
      </c>
      <c r="O3596">
        <f t="shared" si="226"/>
        <v>9199.86</v>
      </c>
      <c r="P3596">
        <f t="shared" si="227"/>
        <v>9199.86</v>
      </c>
    </row>
    <row r="3597" spans="1:16" x14ac:dyDescent="0.2">
      <c r="A3597" s="3" t="s">
        <v>4033</v>
      </c>
      <c r="B3597" s="3" t="s">
        <v>232</v>
      </c>
      <c r="C3597" s="3" t="s">
        <v>262</v>
      </c>
      <c r="D3597" s="3" t="s">
        <v>206</v>
      </c>
      <c r="E3597" s="3" t="s">
        <v>207</v>
      </c>
      <c r="F3597" s="3">
        <v>8073.89</v>
      </c>
      <c r="G3597" s="3">
        <v>0</v>
      </c>
      <c r="H3597" s="3">
        <v>8073.89</v>
      </c>
      <c r="I3597" s="3" t="s">
        <v>29</v>
      </c>
      <c r="J3597" s="5">
        <v>1</v>
      </c>
      <c r="K3597" t="str">
        <f>_xlfn.XLOOKUP(D3597, dim_channels!A:A, dim_channels!C:C, "Not Found")</f>
        <v>Direct</v>
      </c>
      <c r="L3597" t="str">
        <f>_xlfn.XLOOKUP(D3597, dim_channels!A:A, dim_channels!B:B, "Not Found")</f>
        <v>Walk-in</v>
      </c>
      <c r="M3597">
        <f t="shared" si="224"/>
        <v>0</v>
      </c>
      <c r="N3597">
        <f t="shared" si="225"/>
        <v>1</v>
      </c>
      <c r="O3597">
        <f t="shared" si="226"/>
        <v>8073.89</v>
      </c>
      <c r="P3597">
        <f t="shared" si="227"/>
        <v>8073.89</v>
      </c>
    </row>
    <row r="3598" spans="1:16" x14ac:dyDescent="0.2">
      <c r="A3598" s="2" t="s">
        <v>4034</v>
      </c>
      <c r="B3598" s="2" t="s">
        <v>312</v>
      </c>
      <c r="C3598" s="2" t="s">
        <v>224</v>
      </c>
      <c r="D3598" s="2" t="s">
        <v>27</v>
      </c>
      <c r="E3598" s="2" t="s">
        <v>28</v>
      </c>
      <c r="F3598" s="2">
        <v>5694.29</v>
      </c>
      <c r="G3598" s="2">
        <v>1024.97</v>
      </c>
      <c r="H3598" s="2">
        <v>4669.32</v>
      </c>
      <c r="I3598" s="2" t="s">
        <v>29</v>
      </c>
      <c r="J3598" s="4">
        <v>1.219511620535753</v>
      </c>
      <c r="K3598" t="str">
        <f>_xlfn.XLOOKUP(D3598, dim_channels!A:A, dim_channels!C:C, "Not Found")</f>
        <v>OTA</v>
      </c>
      <c r="L3598" t="str">
        <f>_xlfn.XLOOKUP(D3598, dim_channels!A:A, dim_channels!B:B, "Not Found")</f>
        <v>Expedia</v>
      </c>
      <c r="M3598">
        <f t="shared" si="224"/>
        <v>0</v>
      </c>
      <c r="N3598">
        <f t="shared" si="225"/>
        <v>1</v>
      </c>
      <c r="O3598">
        <f t="shared" si="226"/>
        <v>4669.32</v>
      </c>
      <c r="P3598">
        <f t="shared" si="227"/>
        <v>5694.29</v>
      </c>
    </row>
    <row r="3599" spans="1:16" x14ac:dyDescent="0.2">
      <c r="A3599" s="3" t="s">
        <v>4035</v>
      </c>
      <c r="B3599" s="3" t="s">
        <v>501</v>
      </c>
      <c r="C3599" s="3" t="s">
        <v>343</v>
      </c>
      <c r="D3599" s="3" t="s">
        <v>33</v>
      </c>
      <c r="E3599" s="3" t="s">
        <v>28</v>
      </c>
      <c r="F3599" s="3">
        <v>2933.61</v>
      </c>
      <c r="G3599" s="3">
        <v>440.04</v>
      </c>
      <c r="H3599" s="3">
        <v>2493.5700000000002</v>
      </c>
      <c r="I3599" s="3" t="s">
        <v>56</v>
      </c>
      <c r="J3599" s="5">
        <v>1.1764698805327301</v>
      </c>
      <c r="K3599" t="str">
        <f>_xlfn.XLOOKUP(D3599, dim_channels!A:A, dim_channels!C:C, "Not Found")</f>
        <v>OTA</v>
      </c>
      <c r="L3599" t="str">
        <f>_xlfn.XLOOKUP(D3599, dim_channels!A:A, dim_channels!B:B, "Not Found")</f>
        <v>Booking.com</v>
      </c>
      <c r="M3599">
        <f t="shared" si="224"/>
        <v>0</v>
      </c>
      <c r="N3599">
        <f t="shared" si="225"/>
        <v>0</v>
      </c>
      <c r="O3599">
        <f t="shared" si="226"/>
        <v>0</v>
      </c>
      <c r="P3599">
        <f t="shared" si="227"/>
        <v>0</v>
      </c>
    </row>
    <row r="3600" spans="1:16" x14ac:dyDescent="0.2">
      <c r="A3600" s="2" t="s">
        <v>4036</v>
      </c>
      <c r="B3600" s="2" t="s">
        <v>285</v>
      </c>
      <c r="C3600" s="2" t="s">
        <v>184</v>
      </c>
      <c r="D3600" s="2" t="s">
        <v>27</v>
      </c>
      <c r="E3600" s="2" t="s">
        <v>28</v>
      </c>
      <c r="F3600" s="2">
        <v>4605.7700000000004</v>
      </c>
      <c r="G3600" s="2">
        <v>829.04</v>
      </c>
      <c r="H3600" s="2">
        <v>3776.73</v>
      </c>
      <c r="I3600" s="2" t="s">
        <v>29</v>
      </c>
      <c r="J3600" s="4">
        <v>1.2195126471842039</v>
      </c>
      <c r="K3600" t="str">
        <f>_xlfn.XLOOKUP(D3600, dim_channels!A:A, dim_channels!C:C, "Not Found")</f>
        <v>OTA</v>
      </c>
      <c r="L3600" t="str">
        <f>_xlfn.XLOOKUP(D3600, dim_channels!A:A, dim_channels!B:B, "Not Found")</f>
        <v>Expedia</v>
      </c>
      <c r="M3600">
        <f t="shared" si="224"/>
        <v>0</v>
      </c>
      <c r="N3600">
        <f t="shared" si="225"/>
        <v>1</v>
      </c>
      <c r="O3600">
        <f t="shared" si="226"/>
        <v>3776.73</v>
      </c>
      <c r="P3600">
        <f t="shared" si="227"/>
        <v>4605.7700000000004</v>
      </c>
    </row>
    <row r="3601" spans="1:16" x14ac:dyDescent="0.2">
      <c r="A3601" s="3" t="s">
        <v>4037</v>
      </c>
      <c r="B3601" s="3" t="s">
        <v>566</v>
      </c>
      <c r="C3601" s="3" t="s">
        <v>380</v>
      </c>
      <c r="D3601" s="3" t="s">
        <v>206</v>
      </c>
      <c r="E3601" s="3" t="s">
        <v>207</v>
      </c>
      <c r="F3601" s="3">
        <v>3544.73</v>
      </c>
      <c r="G3601" s="3">
        <v>0</v>
      </c>
      <c r="H3601" s="3">
        <v>3544.73</v>
      </c>
      <c r="I3601" s="3" t="s">
        <v>29</v>
      </c>
      <c r="J3601" s="5">
        <v>1</v>
      </c>
      <c r="K3601" t="str">
        <f>_xlfn.XLOOKUP(D3601, dim_channels!A:A, dim_channels!C:C, "Not Found")</f>
        <v>Direct</v>
      </c>
      <c r="L3601" t="str">
        <f>_xlfn.XLOOKUP(D3601, dim_channels!A:A, dim_channels!B:B, "Not Found")</f>
        <v>Walk-in</v>
      </c>
      <c r="M3601">
        <f t="shared" si="224"/>
        <v>0</v>
      </c>
      <c r="N3601">
        <f t="shared" si="225"/>
        <v>1</v>
      </c>
      <c r="O3601">
        <f t="shared" si="226"/>
        <v>3544.73</v>
      </c>
      <c r="P3601">
        <f t="shared" si="227"/>
        <v>3544.73</v>
      </c>
    </row>
    <row r="3602" spans="1:16" x14ac:dyDescent="0.2">
      <c r="A3602" s="2" t="s">
        <v>4038</v>
      </c>
      <c r="B3602" s="2" t="s">
        <v>346</v>
      </c>
      <c r="C3602" s="2" t="s">
        <v>94</v>
      </c>
      <c r="D3602" s="2" t="s">
        <v>52</v>
      </c>
      <c r="E3602" s="2" t="s">
        <v>34</v>
      </c>
      <c r="F3602" s="2">
        <v>5467.29</v>
      </c>
      <c r="G3602" s="2">
        <v>656.07</v>
      </c>
      <c r="H3602" s="2">
        <v>4811.22</v>
      </c>
      <c r="I3602" s="2" t="s">
        <v>56</v>
      </c>
      <c r="J3602" s="4">
        <v>1.136362502650055</v>
      </c>
      <c r="K3602" t="str">
        <f>_xlfn.XLOOKUP(D3602, dim_channels!A:A, dim_channels!C:C, "Not Found")</f>
        <v>OTA</v>
      </c>
      <c r="L3602" t="str">
        <f>_xlfn.XLOOKUP(D3602, dim_channels!A:A, dim_channels!B:B, "Not Found")</f>
        <v>Agoda</v>
      </c>
      <c r="M3602">
        <f t="shared" si="224"/>
        <v>0</v>
      </c>
      <c r="N3602">
        <f t="shared" si="225"/>
        <v>0</v>
      </c>
      <c r="O3602">
        <f t="shared" si="226"/>
        <v>0</v>
      </c>
      <c r="P3602">
        <f t="shared" si="227"/>
        <v>0</v>
      </c>
    </row>
    <row r="3603" spans="1:16" x14ac:dyDescent="0.2">
      <c r="A3603" s="3" t="s">
        <v>4039</v>
      </c>
      <c r="B3603" s="3" t="s">
        <v>996</v>
      </c>
      <c r="C3603" s="3" t="s">
        <v>669</v>
      </c>
      <c r="D3603" s="3" t="s">
        <v>114</v>
      </c>
      <c r="E3603" s="3" t="s">
        <v>115</v>
      </c>
      <c r="F3603" s="3">
        <v>6072.71</v>
      </c>
      <c r="G3603" s="3">
        <v>607.27</v>
      </c>
      <c r="H3603" s="3">
        <v>5465.44</v>
      </c>
      <c r="I3603" s="3" t="s">
        <v>29</v>
      </c>
      <c r="J3603" s="5">
        <v>1.1111109078134609</v>
      </c>
      <c r="K3603" t="str">
        <f>_xlfn.XLOOKUP(D3603, dim_channels!A:A, dim_channels!C:C, "Not Found")</f>
        <v>Offline</v>
      </c>
      <c r="L3603" t="str">
        <f>_xlfn.XLOOKUP(D3603, dim_channels!A:A, dim_channels!B:B, "Not Found")</f>
        <v>Travel Agency</v>
      </c>
      <c r="M3603">
        <f t="shared" si="224"/>
        <v>0</v>
      </c>
      <c r="N3603">
        <f t="shared" si="225"/>
        <v>1</v>
      </c>
      <c r="O3603">
        <f t="shared" si="226"/>
        <v>5465.44</v>
      </c>
      <c r="P3603">
        <f t="shared" si="227"/>
        <v>6072.71</v>
      </c>
    </row>
    <row r="3604" spans="1:16" x14ac:dyDescent="0.2">
      <c r="A3604" s="2" t="s">
        <v>4040</v>
      </c>
      <c r="B3604" s="2" t="s">
        <v>212</v>
      </c>
      <c r="C3604" s="2" t="s">
        <v>222</v>
      </c>
      <c r="D3604" s="2" t="s">
        <v>64</v>
      </c>
      <c r="E3604" s="2" t="s">
        <v>28</v>
      </c>
      <c r="F3604" s="2">
        <v>2598.29</v>
      </c>
      <c r="G3604" s="2">
        <v>0</v>
      </c>
      <c r="H3604" s="2">
        <v>2598.29</v>
      </c>
      <c r="I3604" s="2" t="s">
        <v>29</v>
      </c>
      <c r="J3604" s="4">
        <v>1</v>
      </c>
      <c r="K3604" t="str">
        <f>_xlfn.XLOOKUP(D3604, dim_channels!A:A, dim_channels!C:C, "Not Found")</f>
        <v>Direct</v>
      </c>
      <c r="L3604" t="str">
        <f>_xlfn.XLOOKUP(D3604, dim_channels!A:A, dim_channels!B:B, "Not Found")</f>
        <v>Direct Website</v>
      </c>
      <c r="M3604">
        <f t="shared" si="224"/>
        <v>0</v>
      </c>
      <c r="N3604">
        <f t="shared" si="225"/>
        <v>1</v>
      </c>
      <c r="O3604">
        <f t="shared" si="226"/>
        <v>2598.29</v>
      </c>
      <c r="P3604">
        <f t="shared" si="227"/>
        <v>2598.29</v>
      </c>
    </row>
    <row r="3605" spans="1:16" x14ac:dyDescent="0.2">
      <c r="A3605" s="3" t="s">
        <v>4041</v>
      </c>
      <c r="B3605" s="3" t="s">
        <v>891</v>
      </c>
      <c r="C3605" s="3" t="s">
        <v>151</v>
      </c>
      <c r="D3605" s="3" t="s">
        <v>52</v>
      </c>
      <c r="E3605" s="3" t="s">
        <v>34</v>
      </c>
      <c r="F3605" s="3">
        <v>11044.4</v>
      </c>
      <c r="G3605" s="3">
        <v>1325.33</v>
      </c>
      <c r="H3605" s="3">
        <v>9719.07</v>
      </c>
      <c r="I3605" s="3" t="s">
        <v>29</v>
      </c>
      <c r="J3605" s="5">
        <v>1.136363870205688</v>
      </c>
      <c r="K3605" t="str">
        <f>_xlfn.XLOOKUP(D3605, dim_channels!A:A, dim_channels!C:C, "Not Found")</f>
        <v>OTA</v>
      </c>
      <c r="L3605" t="str">
        <f>_xlfn.XLOOKUP(D3605, dim_channels!A:A, dim_channels!B:B, "Not Found")</f>
        <v>Agoda</v>
      </c>
      <c r="M3605">
        <f t="shared" si="224"/>
        <v>0</v>
      </c>
      <c r="N3605">
        <f t="shared" si="225"/>
        <v>1</v>
      </c>
      <c r="O3605">
        <f t="shared" si="226"/>
        <v>9719.07</v>
      </c>
      <c r="P3605">
        <f t="shared" si="227"/>
        <v>11044.4</v>
      </c>
    </row>
    <row r="3606" spans="1:16" x14ac:dyDescent="0.2">
      <c r="A3606" s="2" t="s">
        <v>4042</v>
      </c>
      <c r="B3606" s="2" t="s">
        <v>396</v>
      </c>
      <c r="C3606" s="2" t="s">
        <v>661</v>
      </c>
      <c r="D3606" s="2" t="s">
        <v>27</v>
      </c>
      <c r="E3606" s="2" t="s">
        <v>34</v>
      </c>
      <c r="F3606" s="2">
        <v>2726.47</v>
      </c>
      <c r="G3606" s="2">
        <v>490.76</v>
      </c>
      <c r="H3606" s="2">
        <v>2235.71</v>
      </c>
      <c r="I3606" s="2" t="s">
        <v>41</v>
      </c>
      <c r="J3606" s="4">
        <v>1.219509685961059</v>
      </c>
      <c r="K3606" t="str">
        <f>_xlfn.XLOOKUP(D3606, dim_channels!A:A, dim_channels!C:C, "Not Found")</f>
        <v>OTA</v>
      </c>
      <c r="L3606" t="str">
        <f>_xlfn.XLOOKUP(D3606, dim_channels!A:A, dim_channels!B:B, "Not Found")</f>
        <v>Expedia</v>
      </c>
      <c r="M3606">
        <f t="shared" si="224"/>
        <v>1</v>
      </c>
      <c r="N3606">
        <f t="shared" si="225"/>
        <v>0</v>
      </c>
      <c r="O3606">
        <f t="shared" si="226"/>
        <v>0</v>
      </c>
      <c r="P3606">
        <f t="shared" si="227"/>
        <v>0</v>
      </c>
    </row>
    <row r="3607" spans="1:16" x14ac:dyDescent="0.2">
      <c r="A3607" s="3" t="s">
        <v>4043</v>
      </c>
      <c r="B3607" s="3" t="s">
        <v>1275</v>
      </c>
      <c r="C3607" s="3" t="s">
        <v>822</v>
      </c>
      <c r="D3607" s="3" t="s">
        <v>169</v>
      </c>
      <c r="E3607" s="3" t="s">
        <v>46</v>
      </c>
      <c r="F3607" s="3">
        <v>5671.75</v>
      </c>
      <c r="G3607" s="3">
        <v>1134.3499999999999</v>
      </c>
      <c r="H3607" s="3">
        <v>4537.3999999999996</v>
      </c>
      <c r="I3607" s="3" t="s">
        <v>29</v>
      </c>
      <c r="J3607" s="5">
        <v>1.25</v>
      </c>
      <c r="K3607" t="str">
        <f>_xlfn.XLOOKUP(D3607, dim_channels!A:A, dim_channels!C:C, "Not Found")</f>
        <v>GDS</v>
      </c>
      <c r="L3607" t="str">
        <f>_xlfn.XLOOKUP(D3607, dim_channels!A:A, dim_channels!B:B, "Not Found")</f>
        <v>GDS (Amadeus)</v>
      </c>
      <c r="M3607">
        <f t="shared" si="224"/>
        <v>0</v>
      </c>
      <c r="N3607">
        <f t="shared" si="225"/>
        <v>1</v>
      </c>
      <c r="O3607">
        <f t="shared" si="226"/>
        <v>4537.3999999999996</v>
      </c>
      <c r="P3607">
        <f t="shared" si="227"/>
        <v>5671.75</v>
      </c>
    </row>
    <row r="3608" spans="1:16" x14ac:dyDescent="0.2">
      <c r="A3608" s="2" t="s">
        <v>4044</v>
      </c>
      <c r="B3608" s="2" t="s">
        <v>58</v>
      </c>
      <c r="C3608" s="2" t="s">
        <v>121</v>
      </c>
      <c r="D3608" s="2" t="s">
        <v>33</v>
      </c>
      <c r="E3608" s="2" t="s">
        <v>60</v>
      </c>
      <c r="F3608" s="2">
        <v>5883.08</v>
      </c>
      <c r="G3608" s="2">
        <v>0</v>
      </c>
      <c r="H3608" s="2">
        <v>5883.08</v>
      </c>
      <c r="I3608" s="2" t="s">
        <v>29</v>
      </c>
      <c r="J3608" s="4">
        <v>1</v>
      </c>
      <c r="K3608" t="str">
        <f>_xlfn.XLOOKUP(D3608, dim_channels!A:A, dim_channels!C:C, "Not Found")</f>
        <v>OTA</v>
      </c>
      <c r="L3608" t="str">
        <f>_xlfn.XLOOKUP(D3608, dim_channels!A:A, dim_channels!B:B, "Not Found")</f>
        <v>Booking.com</v>
      </c>
      <c r="M3608">
        <f t="shared" si="224"/>
        <v>0</v>
      </c>
      <c r="N3608">
        <f t="shared" si="225"/>
        <v>1</v>
      </c>
      <c r="O3608">
        <f t="shared" si="226"/>
        <v>5883.08</v>
      </c>
      <c r="P3608">
        <f t="shared" si="227"/>
        <v>5883.08</v>
      </c>
    </row>
    <row r="3609" spans="1:16" x14ac:dyDescent="0.2">
      <c r="A3609" s="3" t="s">
        <v>4045</v>
      </c>
      <c r="B3609" s="3" t="s">
        <v>62</v>
      </c>
      <c r="C3609" s="3" t="s">
        <v>121</v>
      </c>
      <c r="D3609" s="3" t="s">
        <v>27</v>
      </c>
      <c r="E3609" s="3" t="s">
        <v>34</v>
      </c>
      <c r="F3609" s="3">
        <v>9914.59</v>
      </c>
      <c r="G3609" s="3">
        <v>1784.63</v>
      </c>
      <c r="H3609" s="3">
        <v>8129.96</v>
      </c>
      <c r="I3609" s="3" t="s">
        <v>41</v>
      </c>
      <c r="J3609" s="5">
        <v>1.219512765130456</v>
      </c>
      <c r="K3609" t="str">
        <f>_xlfn.XLOOKUP(D3609, dim_channels!A:A, dim_channels!C:C, "Not Found")</f>
        <v>OTA</v>
      </c>
      <c r="L3609" t="str">
        <f>_xlfn.XLOOKUP(D3609, dim_channels!A:A, dim_channels!B:B, "Not Found")</f>
        <v>Expedia</v>
      </c>
      <c r="M3609">
        <f t="shared" si="224"/>
        <v>1</v>
      </c>
      <c r="N3609">
        <f t="shared" si="225"/>
        <v>0</v>
      </c>
      <c r="O3609">
        <f t="shared" si="226"/>
        <v>0</v>
      </c>
      <c r="P3609">
        <f t="shared" si="227"/>
        <v>0</v>
      </c>
    </row>
    <row r="3610" spans="1:16" x14ac:dyDescent="0.2">
      <c r="A3610" s="2" t="s">
        <v>4046</v>
      </c>
      <c r="B3610" s="2" t="s">
        <v>958</v>
      </c>
      <c r="C3610" s="2" t="s">
        <v>649</v>
      </c>
      <c r="D3610" s="2" t="s">
        <v>206</v>
      </c>
      <c r="E3610" s="2" t="s">
        <v>207</v>
      </c>
      <c r="F3610" s="2">
        <v>11546</v>
      </c>
      <c r="G3610" s="2">
        <v>0</v>
      </c>
      <c r="H3610" s="2">
        <v>11546</v>
      </c>
      <c r="I3610" s="2" t="s">
        <v>29</v>
      </c>
      <c r="J3610" s="4">
        <v>1</v>
      </c>
      <c r="K3610" t="str">
        <f>_xlfn.XLOOKUP(D3610, dim_channels!A:A, dim_channels!C:C, "Not Found")</f>
        <v>Direct</v>
      </c>
      <c r="L3610" t="str">
        <f>_xlfn.XLOOKUP(D3610, dim_channels!A:A, dim_channels!B:B, "Not Found")</f>
        <v>Walk-in</v>
      </c>
      <c r="M3610">
        <f t="shared" si="224"/>
        <v>0</v>
      </c>
      <c r="N3610">
        <f t="shared" si="225"/>
        <v>1</v>
      </c>
      <c r="O3610">
        <f t="shared" si="226"/>
        <v>11546</v>
      </c>
      <c r="P3610">
        <f t="shared" si="227"/>
        <v>11546</v>
      </c>
    </row>
    <row r="3611" spans="1:16" x14ac:dyDescent="0.2">
      <c r="A3611" s="3" t="s">
        <v>4047</v>
      </c>
      <c r="B3611" s="3" t="s">
        <v>425</v>
      </c>
      <c r="C3611" s="3" t="s">
        <v>426</v>
      </c>
      <c r="D3611" s="3" t="s">
        <v>114</v>
      </c>
      <c r="E3611" s="3" t="s">
        <v>46</v>
      </c>
      <c r="F3611" s="3">
        <v>12270.48</v>
      </c>
      <c r="G3611" s="3">
        <v>1227.05</v>
      </c>
      <c r="H3611" s="3">
        <v>11043.43</v>
      </c>
      <c r="I3611" s="3" t="s">
        <v>29</v>
      </c>
      <c r="J3611" s="5">
        <v>1.111111312336837</v>
      </c>
      <c r="K3611" t="str">
        <f>_xlfn.XLOOKUP(D3611, dim_channels!A:A, dim_channels!C:C, "Not Found")</f>
        <v>Offline</v>
      </c>
      <c r="L3611" t="str">
        <f>_xlfn.XLOOKUP(D3611, dim_channels!A:A, dim_channels!B:B, "Not Found")</f>
        <v>Travel Agency</v>
      </c>
      <c r="M3611">
        <f t="shared" si="224"/>
        <v>0</v>
      </c>
      <c r="N3611">
        <f t="shared" si="225"/>
        <v>1</v>
      </c>
      <c r="O3611">
        <f t="shared" si="226"/>
        <v>11043.43</v>
      </c>
      <c r="P3611">
        <f t="shared" si="227"/>
        <v>12270.48</v>
      </c>
    </row>
    <row r="3612" spans="1:16" x14ac:dyDescent="0.2">
      <c r="A3612" s="2" t="s">
        <v>4048</v>
      </c>
      <c r="B3612" s="2" t="s">
        <v>497</v>
      </c>
      <c r="C3612" s="2" t="s">
        <v>807</v>
      </c>
      <c r="D3612" s="2" t="s">
        <v>52</v>
      </c>
      <c r="E3612" s="2" t="s">
        <v>34</v>
      </c>
      <c r="F3612" s="2">
        <v>8809.1299999999992</v>
      </c>
      <c r="G3612" s="2">
        <v>1057.0999999999999</v>
      </c>
      <c r="H3612" s="2">
        <v>7752.03</v>
      </c>
      <c r="I3612" s="2" t="s">
        <v>56</v>
      </c>
      <c r="J3612" s="4">
        <v>1.13636428135598</v>
      </c>
      <c r="K3612" t="str">
        <f>_xlfn.XLOOKUP(D3612, dim_channels!A:A, dim_channels!C:C, "Not Found")</f>
        <v>OTA</v>
      </c>
      <c r="L3612" t="str">
        <f>_xlfn.XLOOKUP(D3612, dim_channels!A:A, dim_channels!B:B, "Not Found")</f>
        <v>Agoda</v>
      </c>
      <c r="M3612">
        <f t="shared" si="224"/>
        <v>0</v>
      </c>
      <c r="N3612">
        <f t="shared" si="225"/>
        <v>0</v>
      </c>
      <c r="O3612">
        <f t="shared" si="226"/>
        <v>0</v>
      </c>
      <c r="P3612">
        <f t="shared" si="227"/>
        <v>0</v>
      </c>
    </row>
    <row r="3613" spans="1:16" x14ac:dyDescent="0.2">
      <c r="A3613" s="3" t="s">
        <v>4049</v>
      </c>
      <c r="B3613" s="3" t="s">
        <v>401</v>
      </c>
      <c r="C3613" s="3" t="s">
        <v>63</v>
      </c>
      <c r="D3613" s="3" t="s">
        <v>27</v>
      </c>
      <c r="E3613" s="3" t="s">
        <v>28</v>
      </c>
      <c r="F3613" s="3">
        <v>5937.92</v>
      </c>
      <c r="G3613" s="3">
        <v>1068.83</v>
      </c>
      <c r="H3613" s="3">
        <v>4869.09</v>
      </c>
      <c r="I3613" s="3" t="s">
        <v>56</v>
      </c>
      <c r="J3613" s="5">
        <v>1.2195132971458731</v>
      </c>
      <c r="K3613" t="str">
        <f>_xlfn.XLOOKUP(D3613, dim_channels!A:A, dim_channels!C:C, "Not Found")</f>
        <v>OTA</v>
      </c>
      <c r="L3613" t="str">
        <f>_xlfn.XLOOKUP(D3613, dim_channels!A:A, dim_channels!B:B, "Not Found")</f>
        <v>Expedia</v>
      </c>
      <c r="M3613">
        <f t="shared" si="224"/>
        <v>0</v>
      </c>
      <c r="N3613">
        <f t="shared" si="225"/>
        <v>0</v>
      </c>
      <c r="O3613">
        <f t="shared" si="226"/>
        <v>0</v>
      </c>
      <c r="P3613">
        <f t="shared" si="227"/>
        <v>0</v>
      </c>
    </row>
    <row r="3614" spans="1:16" x14ac:dyDescent="0.2">
      <c r="A3614" s="2" t="s">
        <v>4050</v>
      </c>
      <c r="B3614" s="2" t="s">
        <v>103</v>
      </c>
      <c r="C3614" s="2" t="s">
        <v>198</v>
      </c>
      <c r="D3614" s="2" t="s">
        <v>33</v>
      </c>
      <c r="E3614" s="2" t="s">
        <v>28</v>
      </c>
      <c r="F3614" s="2">
        <v>5288.29</v>
      </c>
      <c r="G3614" s="2">
        <v>793.24</v>
      </c>
      <c r="H3614" s="2">
        <v>4495.05</v>
      </c>
      <c r="I3614" s="2" t="s">
        <v>41</v>
      </c>
      <c r="J3614" s="4">
        <v>1.1764696721949699</v>
      </c>
      <c r="K3614" t="str">
        <f>_xlfn.XLOOKUP(D3614, dim_channels!A:A, dim_channels!C:C, "Not Found")</f>
        <v>OTA</v>
      </c>
      <c r="L3614" t="str">
        <f>_xlfn.XLOOKUP(D3614, dim_channels!A:A, dim_channels!B:B, "Not Found")</f>
        <v>Booking.com</v>
      </c>
      <c r="M3614">
        <f t="shared" si="224"/>
        <v>1</v>
      </c>
      <c r="N3614">
        <f t="shared" si="225"/>
        <v>0</v>
      </c>
      <c r="O3614">
        <f t="shared" si="226"/>
        <v>0</v>
      </c>
      <c r="P3614">
        <f t="shared" si="227"/>
        <v>0</v>
      </c>
    </row>
    <row r="3615" spans="1:16" x14ac:dyDescent="0.2">
      <c r="A3615" s="3" t="s">
        <v>4051</v>
      </c>
      <c r="B3615" s="3" t="s">
        <v>498</v>
      </c>
      <c r="C3615" s="3" t="s">
        <v>705</v>
      </c>
      <c r="D3615" s="3" t="s">
        <v>27</v>
      </c>
      <c r="E3615" s="3" t="s">
        <v>34</v>
      </c>
      <c r="F3615" s="3">
        <v>18232.57</v>
      </c>
      <c r="G3615" s="3">
        <v>3281.86</v>
      </c>
      <c r="H3615" s="3">
        <v>14950.71</v>
      </c>
      <c r="I3615" s="3" t="s">
        <v>29</v>
      </c>
      <c r="J3615" s="5">
        <v>1.2195119830429459</v>
      </c>
      <c r="K3615" t="str">
        <f>_xlfn.XLOOKUP(D3615, dim_channels!A:A, dim_channels!C:C, "Not Found")</f>
        <v>OTA</v>
      </c>
      <c r="L3615" t="str">
        <f>_xlfn.XLOOKUP(D3615, dim_channels!A:A, dim_channels!B:B, "Not Found")</f>
        <v>Expedia</v>
      </c>
      <c r="M3615">
        <f t="shared" si="224"/>
        <v>0</v>
      </c>
      <c r="N3615">
        <f t="shared" si="225"/>
        <v>1</v>
      </c>
      <c r="O3615">
        <f t="shared" si="226"/>
        <v>14950.71</v>
      </c>
      <c r="P3615">
        <f t="shared" si="227"/>
        <v>18232.57</v>
      </c>
    </row>
    <row r="3616" spans="1:16" x14ac:dyDescent="0.2">
      <c r="A3616" s="2" t="s">
        <v>4052</v>
      </c>
      <c r="B3616" s="2" t="s">
        <v>560</v>
      </c>
      <c r="C3616" s="2" t="s">
        <v>130</v>
      </c>
      <c r="D3616" s="2" t="s">
        <v>169</v>
      </c>
      <c r="E3616" s="2" t="s">
        <v>46</v>
      </c>
      <c r="F3616" s="2">
        <v>3959.56</v>
      </c>
      <c r="G3616" s="2">
        <v>791.91</v>
      </c>
      <c r="H3616" s="2">
        <v>3167.65</v>
      </c>
      <c r="I3616" s="2" t="s">
        <v>29</v>
      </c>
      <c r="J3616" s="4">
        <v>1.249999210771392</v>
      </c>
      <c r="K3616" t="str">
        <f>_xlfn.XLOOKUP(D3616, dim_channels!A:A, dim_channels!C:C, "Not Found")</f>
        <v>GDS</v>
      </c>
      <c r="L3616" t="str">
        <f>_xlfn.XLOOKUP(D3616, dim_channels!A:A, dim_channels!B:B, "Not Found")</f>
        <v>GDS (Amadeus)</v>
      </c>
      <c r="M3616">
        <f t="shared" si="224"/>
        <v>0</v>
      </c>
      <c r="N3616">
        <f t="shared" si="225"/>
        <v>1</v>
      </c>
      <c r="O3616">
        <f t="shared" si="226"/>
        <v>3167.65</v>
      </c>
      <c r="P3616">
        <f t="shared" si="227"/>
        <v>3959.56</v>
      </c>
    </row>
    <row r="3617" spans="1:16" x14ac:dyDescent="0.2">
      <c r="A3617" s="3" t="s">
        <v>4053</v>
      </c>
      <c r="B3617" s="3" t="s">
        <v>705</v>
      </c>
      <c r="C3617" s="3" t="s">
        <v>525</v>
      </c>
      <c r="D3617" s="3" t="s">
        <v>27</v>
      </c>
      <c r="E3617" s="3" t="s">
        <v>34</v>
      </c>
      <c r="F3617" s="3">
        <v>5707.6</v>
      </c>
      <c r="G3617" s="3">
        <v>1027.3699999999999</v>
      </c>
      <c r="H3617" s="3">
        <v>4680.2299999999996</v>
      </c>
      <c r="I3617" s="3" t="s">
        <v>29</v>
      </c>
      <c r="J3617" s="5">
        <v>1.219512716255398</v>
      </c>
      <c r="K3617" t="str">
        <f>_xlfn.XLOOKUP(D3617, dim_channels!A:A, dim_channels!C:C, "Not Found")</f>
        <v>OTA</v>
      </c>
      <c r="L3617" t="str">
        <f>_xlfn.XLOOKUP(D3617, dim_channels!A:A, dim_channels!B:B, "Not Found")</f>
        <v>Expedia</v>
      </c>
      <c r="M3617">
        <f t="shared" si="224"/>
        <v>0</v>
      </c>
      <c r="N3617">
        <f t="shared" si="225"/>
        <v>1</v>
      </c>
      <c r="O3617">
        <f t="shared" si="226"/>
        <v>4680.2299999999996</v>
      </c>
      <c r="P3617">
        <f t="shared" si="227"/>
        <v>5707.6</v>
      </c>
    </row>
    <row r="3618" spans="1:16" x14ac:dyDescent="0.2">
      <c r="A3618" s="2" t="s">
        <v>4054</v>
      </c>
      <c r="B3618" s="2" t="s">
        <v>193</v>
      </c>
      <c r="C3618" s="2" t="s">
        <v>1075</v>
      </c>
      <c r="D3618" s="2" t="s">
        <v>64</v>
      </c>
      <c r="E3618" s="2" t="s">
        <v>115</v>
      </c>
      <c r="F3618" s="2">
        <v>3906.61</v>
      </c>
      <c r="G3618" s="2">
        <v>0</v>
      </c>
      <c r="H3618" s="2">
        <v>3906.61</v>
      </c>
      <c r="I3618" s="2" t="s">
        <v>29</v>
      </c>
      <c r="J3618" s="4">
        <v>1</v>
      </c>
      <c r="K3618" t="str">
        <f>_xlfn.XLOOKUP(D3618, dim_channels!A:A, dim_channels!C:C, "Not Found")</f>
        <v>Direct</v>
      </c>
      <c r="L3618" t="str">
        <f>_xlfn.XLOOKUP(D3618, dim_channels!A:A, dim_channels!B:B, "Not Found")</f>
        <v>Direct Website</v>
      </c>
      <c r="M3618">
        <f t="shared" si="224"/>
        <v>0</v>
      </c>
      <c r="N3618">
        <f t="shared" si="225"/>
        <v>1</v>
      </c>
      <c r="O3618">
        <f t="shared" si="226"/>
        <v>3906.61</v>
      </c>
      <c r="P3618">
        <f t="shared" si="227"/>
        <v>3906.61</v>
      </c>
    </row>
    <row r="3619" spans="1:16" x14ac:dyDescent="0.2">
      <c r="A3619" s="3" t="s">
        <v>4055</v>
      </c>
      <c r="B3619" s="3" t="s">
        <v>817</v>
      </c>
      <c r="C3619" s="3" t="s">
        <v>634</v>
      </c>
      <c r="D3619" s="3" t="s">
        <v>114</v>
      </c>
      <c r="E3619" s="3" t="s">
        <v>115</v>
      </c>
      <c r="F3619" s="3">
        <v>9821.81</v>
      </c>
      <c r="G3619" s="3">
        <v>982.18</v>
      </c>
      <c r="H3619" s="3">
        <v>8839.6299999999992</v>
      </c>
      <c r="I3619" s="3" t="s">
        <v>29</v>
      </c>
      <c r="J3619" s="5">
        <v>1.111110985414548</v>
      </c>
      <c r="K3619" t="str">
        <f>_xlfn.XLOOKUP(D3619, dim_channels!A:A, dim_channels!C:C, "Not Found")</f>
        <v>Offline</v>
      </c>
      <c r="L3619" t="str">
        <f>_xlfn.XLOOKUP(D3619, dim_channels!A:A, dim_channels!B:B, "Not Found")</f>
        <v>Travel Agency</v>
      </c>
      <c r="M3619">
        <f t="shared" si="224"/>
        <v>0</v>
      </c>
      <c r="N3619">
        <f t="shared" si="225"/>
        <v>1</v>
      </c>
      <c r="O3619">
        <f t="shared" si="226"/>
        <v>8839.6299999999992</v>
      </c>
      <c r="P3619">
        <f t="shared" si="227"/>
        <v>9821.81</v>
      </c>
    </row>
    <row r="3620" spans="1:16" x14ac:dyDescent="0.2">
      <c r="A3620" s="2" t="s">
        <v>4056</v>
      </c>
      <c r="B3620" s="2" t="s">
        <v>566</v>
      </c>
      <c r="C3620" s="2" t="s">
        <v>451</v>
      </c>
      <c r="D3620" s="2" t="s">
        <v>52</v>
      </c>
      <c r="E3620" s="2" t="s">
        <v>60</v>
      </c>
      <c r="F3620" s="2">
        <v>9683.0400000000009</v>
      </c>
      <c r="G3620" s="2">
        <v>0</v>
      </c>
      <c r="H3620" s="2">
        <v>9683.0400000000009</v>
      </c>
      <c r="I3620" s="2" t="s">
        <v>29</v>
      </c>
      <c r="J3620" s="4">
        <v>1</v>
      </c>
      <c r="K3620" t="str">
        <f>_xlfn.XLOOKUP(D3620, dim_channels!A:A, dim_channels!C:C, "Not Found")</f>
        <v>OTA</v>
      </c>
      <c r="L3620" t="str">
        <f>_xlfn.XLOOKUP(D3620, dim_channels!A:A, dim_channels!B:B, "Not Found")</f>
        <v>Agoda</v>
      </c>
      <c r="M3620">
        <f t="shared" si="224"/>
        <v>0</v>
      </c>
      <c r="N3620">
        <f t="shared" si="225"/>
        <v>1</v>
      </c>
      <c r="O3620">
        <f t="shared" si="226"/>
        <v>9683.0400000000009</v>
      </c>
      <c r="P3620">
        <f t="shared" si="227"/>
        <v>9683.0400000000009</v>
      </c>
    </row>
    <row r="3621" spans="1:16" x14ac:dyDescent="0.2">
      <c r="A3621" s="3" t="s">
        <v>4057</v>
      </c>
      <c r="B3621" s="3" t="s">
        <v>463</v>
      </c>
      <c r="C3621" s="3" t="s">
        <v>401</v>
      </c>
      <c r="D3621" s="3" t="s">
        <v>27</v>
      </c>
      <c r="E3621" s="3" t="s">
        <v>34</v>
      </c>
      <c r="F3621" s="3">
        <v>16569.060000000001</v>
      </c>
      <c r="G3621" s="3">
        <v>2982.43</v>
      </c>
      <c r="H3621" s="3">
        <v>13586.63</v>
      </c>
      <c r="I3621" s="3" t="s">
        <v>56</v>
      </c>
      <c r="J3621" s="5">
        <v>1.2195121233153481</v>
      </c>
      <c r="K3621" t="str">
        <f>_xlfn.XLOOKUP(D3621, dim_channels!A:A, dim_channels!C:C, "Not Found")</f>
        <v>OTA</v>
      </c>
      <c r="L3621" t="str">
        <f>_xlfn.XLOOKUP(D3621, dim_channels!A:A, dim_channels!B:B, "Not Found")</f>
        <v>Expedia</v>
      </c>
      <c r="M3621">
        <f t="shared" si="224"/>
        <v>0</v>
      </c>
      <c r="N3621">
        <f t="shared" si="225"/>
        <v>0</v>
      </c>
      <c r="O3621">
        <f t="shared" si="226"/>
        <v>0</v>
      </c>
      <c r="P3621">
        <f t="shared" si="227"/>
        <v>0</v>
      </c>
    </row>
    <row r="3622" spans="1:16" x14ac:dyDescent="0.2">
      <c r="A3622" s="2" t="s">
        <v>4058</v>
      </c>
      <c r="B3622" s="2" t="s">
        <v>1272</v>
      </c>
      <c r="C3622" s="2" t="s">
        <v>294</v>
      </c>
      <c r="D3622" s="2" t="s">
        <v>33</v>
      </c>
      <c r="E3622" s="2" t="s">
        <v>60</v>
      </c>
      <c r="F3622" s="2">
        <v>3267.53</v>
      </c>
      <c r="G3622" s="2">
        <v>0</v>
      </c>
      <c r="H3622" s="2">
        <v>3267.53</v>
      </c>
      <c r="I3622" s="2" t="s">
        <v>41</v>
      </c>
      <c r="J3622" s="4">
        <v>1</v>
      </c>
      <c r="K3622" t="str">
        <f>_xlfn.XLOOKUP(D3622, dim_channels!A:A, dim_channels!C:C, "Not Found")</f>
        <v>OTA</v>
      </c>
      <c r="L3622" t="str">
        <f>_xlfn.XLOOKUP(D3622, dim_channels!A:A, dim_channels!B:B, "Not Found")</f>
        <v>Booking.com</v>
      </c>
      <c r="M3622">
        <f t="shared" si="224"/>
        <v>1</v>
      </c>
      <c r="N3622">
        <f t="shared" si="225"/>
        <v>0</v>
      </c>
      <c r="O3622">
        <f t="shared" si="226"/>
        <v>0</v>
      </c>
      <c r="P3622">
        <f t="shared" si="227"/>
        <v>0</v>
      </c>
    </row>
    <row r="3623" spans="1:16" x14ac:dyDescent="0.2">
      <c r="A3623" s="3" t="s">
        <v>4059</v>
      </c>
      <c r="B3623" s="3" t="s">
        <v>215</v>
      </c>
      <c r="C3623" s="3" t="s">
        <v>400</v>
      </c>
      <c r="D3623" s="3" t="s">
        <v>45</v>
      </c>
      <c r="E3623" s="3" t="s">
        <v>46</v>
      </c>
      <c r="F3623" s="3">
        <v>13156.16</v>
      </c>
      <c r="G3623" s="3">
        <v>657.81</v>
      </c>
      <c r="H3623" s="3">
        <v>12498.35</v>
      </c>
      <c r="I3623" s="3" t="s">
        <v>41</v>
      </c>
      <c r="J3623" s="5">
        <v>1.052631747390655</v>
      </c>
      <c r="K3623" t="str">
        <f>_xlfn.XLOOKUP(D3623, dim_channels!A:A, dim_channels!C:C, "Not Found")</f>
        <v>Corporate</v>
      </c>
      <c r="L3623" t="str">
        <f>_xlfn.XLOOKUP(D3623, dim_channels!A:A, dim_channels!B:B, "Not Found")</f>
        <v>Corporate Direct</v>
      </c>
      <c r="M3623">
        <f t="shared" si="224"/>
        <v>1</v>
      </c>
      <c r="N3623">
        <f t="shared" si="225"/>
        <v>0</v>
      </c>
      <c r="O3623">
        <f t="shared" si="226"/>
        <v>0</v>
      </c>
      <c r="P3623">
        <f t="shared" si="227"/>
        <v>0</v>
      </c>
    </row>
    <row r="3624" spans="1:16" x14ac:dyDescent="0.2">
      <c r="A3624" s="2" t="s">
        <v>4060</v>
      </c>
      <c r="B3624" s="2" t="s">
        <v>276</v>
      </c>
      <c r="C3624" s="2" t="s">
        <v>1278</v>
      </c>
      <c r="D3624" s="2" t="s">
        <v>52</v>
      </c>
      <c r="E3624" s="2" t="s">
        <v>60</v>
      </c>
      <c r="F3624" s="2">
        <v>3035.79</v>
      </c>
      <c r="G3624" s="2">
        <v>0</v>
      </c>
      <c r="H3624" s="2">
        <v>3035.79</v>
      </c>
      <c r="I3624" s="2" t="s">
        <v>41</v>
      </c>
      <c r="J3624" s="4">
        <v>1</v>
      </c>
      <c r="K3624" t="str">
        <f>_xlfn.XLOOKUP(D3624, dim_channels!A:A, dim_channels!C:C, "Not Found")</f>
        <v>OTA</v>
      </c>
      <c r="L3624" t="str">
        <f>_xlfn.XLOOKUP(D3624, dim_channels!A:A, dim_channels!B:B, "Not Found")</f>
        <v>Agoda</v>
      </c>
      <c r="M3624">
        <f t="shared" si="224"/>
        <v>1</v>
      </c>
      <c r="N3624">
        <f t="shared" si="225"/>
        <v>0</v>
      </c>
      <c r="O3624">
        <f t="shared" si="226"/>
        <v>0</v>
      </c>
      <c r="P3624">
        <f t="shared" si="227"/>
        <v>0</v>
      </c>
    </row>
    <row r="3625" spans="1:16" x14ac:dyDescent="0.2">
      <c r="A3625" s="3" t="s">
        <v>4061</v>
      </c>
      <c r="B3625" s="3" t="s">
        <v>147</v>
      </c>
      <c r="C3625" s="3" t="s">
        <v>783</v>
      </c>
      <c r="D3625" s="3" t="s">
        <v>33</v>
      </c>
      <c r="E3625" s="3" t="s">
        <v>34</v>
      </c>
      <c r="F3625" s="3">
        <v>2949.51</v>
      </c>
      <c r="G3625" s="3">
        <v>442.43</v>
      </c>
      <c r="H3625" s="3">
        <v>2507.08</v>
      </c>
      <c r="I3625" s="3" t="s">
        <v>29</v>
      </c>
      <c r="J3625" s="5">
        <v>1.1764722306428199</v>
      </c>
      <c r="K3625" t="str">
        <f>_xlfn.XLOOKUP(D3625, dim_channels!A:A, dim_channels!C:C, "Not Found")</f>
        <v>OTA</v>
      </c>
      <c r="L3625" t="str">
        <f>_xlfn.XLOOKUP(D3625, dim_channels!A:A, dim_channels!B:B, "Not Found")</f>
        <v>Booking.com</v>
      </c>
      <c r="M3625">
        <f t="shared" si="224"/>
        <v>0</v>
      </c>
      <c r="N3625">
        <f t="shared" si="225"/>
        <v>1</v>
      </c>
      <c r="O3625">
        <f t="shared" si="226"/>
        <v>2507.08</v>
      </c>
      <c r="P3625">
        <f t="shared" si="227"/>
        <v>2949.51</v>
      </c>
    </row>
    <row r="3626" spans="1:16" x14ac:dyDescent="0.2">
      <c r="A3626" s="2" t="s">
        <v>4062</v>
      </c>
      <c r="B3626" s="2" t="s">
        <v>1014</v>
      </c>
      <c r="C3626" s="2" t="s">
        <v>40</v>
      </c>
      <c r="D3626" s="2" t="s">
        <v>33</v>
      </c>
      <c r="E3626" s="2" t="s">
        <v>60</v>
      </c>
      <c r="F3626" s="2">
        <v>8733.51</v>
      </c>
      <c r="G3626" s="2">
        <v>0</v>
      </c>
      <c r="H3626" s="2">
        <v>8733.51</v>
      </c>
      <c r="I3626" s="2" t="s">
        <v>41</v>
      </c>
      <c r="J3626" s="4">
        <v>1</v>
      </c>
      <c r="K3626" t="str">
        <f>_xlfn.XLOOKUP(D3626, dim_channels!A:A, dim_channels!C:C, "Not Found")</f>
        <v>OTA</v>
      </c>
      <c r="L3626" t="str">
        <f>_xlfn.XLOOKUP(D3626, dim_channels!A:A, dim_channels!B:B, "Not Found")</f>
        <v>Booking.com</v>
      </c>
      <c r="M3626">
        <f t="shared" si="224"/>
        <v>1</v>
      </c>
      <c r="N3626">
        <f t="shared" si="225"/>
        <v>0</v>
      </c>
      <c r="O3626">
        <f t="shared" si="226"/>
        <v>0</v>
      </c>
      <c r="P3626">
        <f t="shared" si="227"/>
        <v>0</v>
      </c>
    </row>
    <row r="3627" spans="1:16" x14ac:dyDescent="0.2">
      <c r="A3627" s="3" t="s">
        <v>4063</v>
      </c>
      <c r="B3627" s="3" t="s">
        <v>468</v>
      </c>
      <c r="C3627" s="3" t="s">
        <v>278</v>
      </c>
      <c r="D3627" s="3" t="s">
        <v>169</v>
      </c>
      <c r="E3627" s="3" t="s">
        <v>34</v>
      </c>
      <c r="F3627" s="3">
        <v>3378.91</v>
      </c>
      <c r="G3627" s="3">
        <v>675.78</v>
      </c>
      <c r="H3627" s="3">
        <v>2703.13</v>
      </c>
      <c r="I3627" s="3" t="s">
        <v>29</v>
      </c>
      <c r="J3627" s="5">
        <v>1.2499990751462191</v>
      </c>
      <c r="K3627" t="str">
        <f>_xlfn.XLOOKUP(D3627, dim_channels!A:A, dim_channels!C:C, "Not Found")</f>
        <v>GDS</v>
      </c>
      <c r="L3627" t="str">
        <f>_xlfn.XLOOKUP(D3627, dim_channels!A:A, dim_channels!B:B, "Not Found")</f>
        <v>GDS (Amadeus)</v>
      </c>
      <c r="M3627">
        <f t="shared" si="224"/>
        <v>0</v>
      </c>
      <c r="N3627">
        <f t="shared" si="225"/>
        <v>1</v>
      </c>
      <c r="O3627">
        <f t="shared" si="226"/>
        <v>2703.13</v>
      </c>
      <c r="P3627">
        <f t="shared" si="227"/>
        <v>3378.91</v>
      </c>
    </row>
    <row r="3628" spans="1:16" x14ac:dyDescent="0.2">
      <c r="A3628" s="2" t="s">
        <v>4064</v>
      </c>
      <c r="B3628" s="2" t="s">
        <v>468</v>
      </c>
      <c r="C3628" s="2" t="s">
        <v>705</v>
      </c>
      <c r="D3628" s="2" t="s">
        <v>114</v>
      </c>
      <c r="E3628" s="2" t="s">
        <v>115</v>
      </c>
      <c r="F3628" s="2">
        <v>12448.06</v>
      </c>
      <c r="G3628" s="2">
        <v>1244.81</v>
      </c>
      <c r="H3628" s="2">
        <v>11203.25</v>
      </c>
      <c r="I3628" s="2" t="s">
        <v>29</v>
      </c>
      <c r="J3628" s="4">
        <v>1.1111115078213909</v>
      </c>
      <c r="K3628" t="str">
        <f>_xlfn.XLOOKUP(D3628, dim_channels!A:A, dim_channels!C:C, "Not Found")</f>
        <v>Offline</v>
      </c>
      <c r="L3628" t="str">
        <f>_xlfn.XLOOKUP(D3628, dim_channels!A:A, dim_channels!B:B, "Not Found")</f>
        <v>Travel Agency</v>
      </c>
      <c r="M3628">
        <f t="shared" si="224"/>
        <v>0</v>
      </c>
      <c r="N3628">
        <f t="shared" si="225"/>
        <v>1</v>
      </c>
      <c r="O3628">
        <f t="shared" si="226"/>
        <v>11203.25</v>
      </c>
      <c r="P3628">
        <f t="shared" si="227"/>
        <v>12448.06</v>
      </c>
    </row>
    <row r="3629" spans="1:16" x14ac:dyDescent="0.2">
      <c r="A3629" s="3" t="s">
        <v>4065</v>
      </c>
      <c r="B3629" s="3" t="s">
        <v>405</v>
      </c>
      <c r="C3629" s="3" t="s">
        <v>371</v>
      </c>
      <c r="D3629" s="3" t="s">
        <v>114</v>
      </c>
      <c r="E3629" s="3" t="s">
        <v>46</v>
      </c>
      <c r="F3629" s="3">
        <v>15036.36</v>
      </c>
      <c r="G3629" s="3">
        <v>1503.64</v>
      </c>
      <c r="H3629" s="3">
        <v>13532.72</v>
      </c>
      <c r="I3629" s="3" t="s">
        <v>29</v>
      </c>
      <c r="J3629" s="5">
        <v>1.11111143953322</v>
      </c>
      <c r="K3629" t="str">
        <f>_xlfn.XLOOKUP(D3629, dim_channels!A:A, dim_channels!C:C, "Not Found")</f>
        <v>Offline</v>
      </c>
      <c r="L3629" t="str">
        <f>_xlfn.XLOOKUP(D3629, dim_channels!A:A, dim_channels!B:B, "Not Found")</f>
        <v>Travel Agency</v>
      </c>
      <c r="M3629">
        <f t="shared" si="224"/>
        <v>0</v>
      </c>
      <c r="N3629">
        <f t="shared" si="225"/>
        <v>1</v>
      </c>
      <c r="O3629">
        <f t="shared" si="226"/>
        <v>13532.72</v>
      </c>
      <c r="P3629">
        <f t="shared" si="227"/>
        <v>15036.36</v>
      </c>
    </row>
    <row r="3630" spans="1:16" x14ac:dyDescent="0.2">
      <c r="A3630" s="2" t="s">
        <v>4066</v>
      </c>
      <c r="B3630" s="2" t="s">
        <v>749</v>
      </c>
      <c r="C3630" s="2" t="s">
        <v>82</v>
      </c>
      <c r="D3630" s="2" t="s">
        <v>64</v>
      </c>
      <c r="E3630" s="2" t="s">
        <v>34</v>
      </c>
      <c r="F3630" s="2">
        <v>2370.06</v>
      </c>
      <c r="G3630" s="2">
        <v>0</v>
      </c>
      <c r="H3630" s="2">
        <v>2370.06</v>
      </c>
      <c r="I3630" s="2" t="s">
        <v>29</v>
      </c>
      <c r="J3630" s="4">
        <v>1</v>
      </c>
      <c r="K3630" t="str">
        <f>_xlfn.XLOOKUP(D3630, dim_channels!A:A, dim_channels!C:C, "Not Found")</f>
        <v>Direct</v>
      </c>
      <c r="L3630" t="str">
        <f>_xlfn.XLOOKUP(D3630, dim_channels!A:A, dim_channels!B:B, "Not Found")</f>
        <v>Direct Website</v>
      </c>
      <c r="M3630">
        <f t="shared" si="224"/>
        <v>0</v>
      </c>
      <c r="N3630">
        <f t="shared" si="225"/>
        <v>1</v>
      </c>
      <c r="O3630">
        <f t="shared" si="226"/>
        <v>2370.06</v>
      </c>
      <c r="P3630">
        <f t="shared" si="227"/>
        <v>2370.06</v>
      </c>
    </row>
    <row r="3631" spans="1:16" x14ac:dyDescent="0.2">
      <c r="A3631" s="3" t="s">
        <v>4067</v>
      </c>
      <c r="B3631" s="3" t="s">
        <v>824</v>
      </c>
      <c r="C3631" s="3" t="s">
        <v>602</v>
      </c>
      <c r="D3631" s="3" t="s">
        <v>45</v>
      </c>
      <c r="E3631" s="3" t="s">
        <v>46</v>
      </c>
      <c r="F3631" s="3">
        <v>11425.36</v>
      </c>
      <c r="G3631" s="3">
        <v>571.27</v>
      </c>
      <c r="H3631" s="3">
        <v>10854.09</v>
      </c>
      <c r="I3631" s="3" t="s">
        <v>29</v>
      </c>
      <c r="J3631" s="5">
        <v>1.0526317729077239</v>
      </c>
      <c r="K3631" t="str">
        <f>_xlfn.XLOOKUP(D3631, dim_channels!A:A, dim_channels!C:C, "Not Found")</f>
        <v>Corporate</v>
      </c>
      <c r="L3631" t="str">
        <f>_xlfn.XLOOKUP(D3631, dim_channels!A:A, dim_channels!B:B, "Not Found")</f>
        <v>Corporate Direct</v>
      </c>
      <c r="M3631">
        <f t="shared" si="224"/>
        <v>0</v>
      </c>
      <c r="N3631">
        <f t="shared" si="225"/>
        <v>1</v>
      </c>
      <c r="O3631">
        <f t="shared" si="226"/>
        <v>10854.09</v>
      </c>
      <c r="P3631">
        <f t="shared" si="227"/>
        <v>11425.36</v>
      </c>
    </row>
    <row r="3632" spans="1:16" x14ac:dyDescent="0.2">
      <c r="A3632" s="2" t="s">
        <v>4068</v>
      </c>
      <c r="B3632" s="2" t="s">
        <v>443</v>
      </c>
      <c r="C3632" s="2" t="s">
        <v>371</v>
      </c>
      <c r="D3632" s="2" t="s">
        <v>114</v>
      </c>
      <c r="E3632" s="2" t="s">
        <v>46</v>
      </c>
      <c r="F3632" s="2">
        <v>3729.41</v>
      </c>
      <c r="G3632" s="2">
        <v>372.94</v>
      </c>
      <c r="H3632" s="2">
        <v>3356.47</v>
      </c>
      <c r="I3632" s="2" t="s">
        <v>29</v>
      </c>
      <c r="J3632" s="4">
        <v>1.111110780075496</v>
      </c>
      <c r="K3632" t="str">
        <f>_xlfn.XLOOKUP(D3632, dim_channels!A:A, dim_channels!C:C, "Not Found")</f>
        <v>Offline</v>
      </c>
      <c r="L3632" t="str">
        <f>_xlfn.XLOOKUP(D3632, dim_channels!A:A, dim_channels!B:B, "Not Found")</f>
        <v>Travel Agency</v>
      </c>
      <c r="M3632">
        <f t="shared" si="224"/>
        <v>0</v>
      </c>
      <c r="N3632">
        <f t="shared" si="225"/>
        <v>1</v>
      </c>
      <c r="O3632">
        <f t="shared" si="226"/>
        <v>3356.47</v>
      </c>
      <c r="P3632">
        <f t="shared" si="227"/>
        <v>3729.41</v>
      </c>
    </row>
    <row r="3633" spans="1:16" x14ac:dyDescent="0.2">
      <c r="A3633" s="3" t="s">
        <v>4069</v>
      </c>
      <c r="B3633" s="3" t="s">
        <v>1825</v>
      </c>
      <c r="C3633" s="3" t="s">
        <v>388</v>
      </c>
      <c r="D3633" s="3" t="s">
        <v>33</v>
      </c>
      <c r="E3633" s="3" t="s">
        <v>28</v>
      </c>
      <c r="F3633" s="3">
        <v>2903.84</v>
      </c>
      <c r="G3633" s="3">
        <v>435.58</v>
      </c>
      <c r="H3633" s="3">
        <v>2468.2600000000002</v>
      </c>
      <c r="I3633" s="3" t="s">
        <v>41</v>
      </c>
      <c r="J3633" s="5">
        <v>1.1764724947939029</v>
      </c>
      <c r="K3633" t="str">
        <f>_xlfn.XLOOKUP(D3633, dim_channels!A:A, dim_channels!C:C, "Not Found")</f>
        <v>OTA</v>
      </c>
      <c r="L3633" t="str">
        <f>_xlfn.XLOOKUP(D3633, dim_channels!A:A, dim_channels!B:B, "Not Found")</f>
        <v>Booking.com</v>
      </c>
      <c r="M3633">
        <f t="shared" si="224"/>
        <v>1</v>
      </c>
      <c r="N3633">
        <f t="shared" si="225"/>
        <v>0</v>
      </c>
      <c r="O3633">
        <f t="shared" si="226"/>
        <v>0</v>
      </c>
      <c r="P3633">
        <f t="shared" si="227"/>
        <v>0</v>
      </c>
    </row>
    <row r="3634" spans="1:16" x14ac:dyDescent="0.2">
      <c r="A3634" s="2" t="s">
        <v>4070</v>
      </c>
      <c r="B3634" s="2" t="s">
        <v>192</v>
      </c>
      <c r="C3634" s="2" t="s">
        <v>173</v>
      </c>
      <c r="D3634" s="2" t="s">
        <v>64</v>
      </c>
      <c r="E3634" s="2" t="s">
        <v>28</v>
      </c>
      <c r="F3634" s="2">
        <v>12914.63</v>
      </c>
      <c r="G3634" s="2">
        <v>0</v>
      </c>
      <c r="H3634" s="2">
        <v>12914.63</v>
      </c>
      <c r="I3634" s="2" t="s">
        <v>29</v>
      </c>
      <c r="J3634" s="4">
        <v>1</v>
      </c>
      <c r="K3634" t="str">
        <f>_xlfn.XLOOKUP(D3634, dim_channels!A:A, dim_channels!C:C, "Not Found")</f>
        <v>Direct</v>
      </c>
      <c r="L3634" t="str">
        <f>_xlfn.XLOOKUP(D3634, dim_channels!A:A, dim_channels!B:B, "Not Found")</f>
        <v>Direct Website</v>
      </c>
      <c r="M3634">
        <f t="shared" si="224"/>
        <v>0</v>
      </c>
      <c r="N3634">
        <f t="shared" si="225"/>
        <v>1</v>
      </c>
      <c r="O3634">
        <f t="shared" si="226"/>
        <v>12914.63</v>
      </c>
      <c r="P3634">
        <f t="shared" si="227"/>
        <v>12914.63</v>
      </c>
    </row>
    <row r="3635" spans="1:16" x14ac:dyDescent="0.2">
      <c r="A3635" s="3" t="s">
        <v>4071</v>
      </c>
      <c r="B3635" s="3" t="s">
        <v>314</v>
      </c>
      <c r="C3635" s="3" t="s">
        <v>310</v>
      </c>
      <c r="D3635" s="3" t="s">
        <v>27</v>
      </c>
      <c r="E3635" s="3" t="s">
        <v>34</v>
      </c>
      <c r="F3635" s="3">
        <v>9150.4699999999993</v>
      </c>
      <c r="G3635" s="3">
        <v>1647.08</v>
      </c>
      <c r="H3635" s="3">
        <v>7503.39</v>
      </c>
      <c r="I3635" s="3" t="s">
        <v>29</v>
      </c>
      <c r="J3635" s="5">
        <v>1.2195114474924</v>
      </c>
      <c r="K3635" t="str">
        <f>_xlfn.XLOOKUP(D3635, dim_channels!A:A, dim_channels!C:C, "Not Found")</f>
        <v>OTA</v>
      </c>
      <c r="L3635" t="str">
        <f>_xlfn.XLOOKUP(D3635, dim_channels!A:A, dim_channels!B:B, "Not Found")</f>
        <v>Expedia</v>
      </c>
      <c r="M3635">
        <f t="shared" si="224"/>
        <v>0</v>
      </c>
      <c r="N3635">
        <f t="shared" si="225"/>
        <v>1</v>
      </c>
      <c r="O3635">
        <f t="shared" si="226"/>
        <v>7503.39</v>
      </c>
      <c r="P3635">
        <f t="shared" si="227"/>
        <v>9150.4699999999993</v>
      </c>
    </row>
    <row r="3636" spans="1:16" x14ac:dyDescent="0.2">
      <c r="A3636" s="2" t="s">
        <v>4072</v>
      </c>
      <c r="B3636" s="2" t="s">
        <v>318</v>
      </c>
      <c r="C3636" s="2" t="s">
        <v>324</v>
      </c>
      <c r="D3636" s="2" t="s">
        <v>45</v>
      </c>
      <c r="E3636" s="2" t="s">
        <v>46</v>
      </c>
      <c r="F3636" s="2">
        <v>12976.62</v>
      </c>
      <c r="G3636" s="2">
        <v>648.83000000000004</v>
      </c>
      <c r="H3636" s="2">
        <v>12327.79</v>
      </c>
      <c r="I3636" s="2" t="s">
        <v>29</v>
      </c>
      <c r="J3636" s="4">
        <v>1.0526314935604839</v>
      </c>
      <c r="K3636" t="str">
        <f>_xlfn.XLOOKUP(D3636, dim_channels!A:A, dim_channels!C:C, "Not Found")</f>
        <v>Corporate</v>
      </c>
      <c r="L3636" t="str">
        <f>_xlfn.XLOOKUP(D3636, dim_channels!A:A, dim_channels!B:B, "Not Found")</f>
        <v>Corporate Direct</v>
      </c>
      <c r="M3636">
        <f t="shared" si="224"/>
        <v>0</v>
      </c>
      <c r="N3636">
        <f t="shared" si="225"/>
        <v>1</v>
      </c>
      <c r="O3636">
        <f t="shared" si="226"/>
        <v>12327.79</v>
      </c>
      <c r="P3636">
        <f t="shared" si="227"/>
        <v>12976.62</v>
      </c>
    </row>
    <row r="3637" spans="1:16" x14ac:dyDescent="0.2">
      <c r="A3637" s="3" t="s">
        <v>4073</v>
      </c>
      <c r="B3637" s="3" t="s">
        <v>118</v>
      </c>
      <c r="C3637" s="3" t="s">
        <v>92</v>
      </c>
      <c r="D3637" s="3" t="s">
        <v>64</v>
      </c>
      <c r="E3637" s="3" t="s">
        <v>34</v>
      </c>
      <c r="F3637" s="3">
        <v>20049.439999999999</v>
      </c>
      <c r="G3637" s="3">
        <v>0</v>
      </c>
      <c r="H3637" s="3">
        <v>20049.439999999999</v>
      </c>
      <c r="I3637" s="3" t="s">
        <v>29</v>
      </c>
      <c r="J3637" s="5">
        <v>1</v>
      </c>
      <c r="K3637" t="str">
        <f>_xlfn.XLOOKUP(D3637, dim_channels!A:A, dim_channels!C:C, "Not Found")</f>
        <v>Direct</v>
      </c>
      <c r="L3637" t="str">
        <f>_xlfn.XLOOKUP(D3637, dim_channels!A:A, dim_channels!B:B, "Not Found")</f>
        <v>Direct Website</v>
      </c>
      <c r="M3637">
        <f t="shared" si="224"/>
        <v>0</v>
      </c>
      <c r="N3637">
        <f t="shared" si="225"/>
        <v>1</v>
      </c>
      <c r="O3637">
        <f t="shared" si="226"/>
        <v>20049.439999999999</v>
      </c>
      <c r="P3637">
        <f t="shared" si="227"/>
        <v>20049.439999999999</v>
      </c>
    </row>
    <row r="3638" spans="1:16" x14ac:dyDescent="0.2">
      <c r="A3638" s="2" t="s">
        <v>4074</v>
      </c>
      <c r="B3638" s="2" t="s">
        <v>355</v>
      </c>
      <c r="C3638" s="2" t="s">
        <v>787</v>
      </c>
      <c r="D3638" s="2" t="s">
        <v>52</v>
      </c>
      <c r="E3638" s="2" t="s">
        <v>60</v>
      </c>
      <c r="F3638" s="2">
        <v>3261.53</v>
      </c>
      <c r="G3638" s="2">
        <v>0</v>
      </c>
      <c r="H3638" s="2">
        <v>3261.53</v>
      </c>
      <c r="I3638" s="2" t="s">
        <v>41</v>
      </c>
      <c r="J3638" s="4">
        <v>1</v>
      </c>
      <c r="K3638" t="str">
        <f>_xlfn.XLOOKUP(D3638, dim_channels!A:A, dim_channels!C:C, "Not Found")</f>
        <v>OTA</v>
      </c>
      <c r="L3638" t="str">
        <f>_xlfn.XLOOKUP(D3638, dim_channels!A:A, dim_channels!B:B, "Not Found")</f>
        <v>Agoda</v>
      </c>
      <c r="M3638">
        <f t="shared" si="224"/>
        <v>1</v>
      </c>
      <c r="N3638">
        <f t="shared" si="225"/>
        <v>0</v>
      </c>
      <c r="O3638">
        <f t="shared" si="226"/>
        <v>0</v>
      </c>
      <c r="P3638">
        <f t="shared" si="227"/>
        <v>0</v>
      </c>
    </row>
    <row r="3639" spans="1:16" x14ac:dyDescent="0.2">
      <c r="A3639" s="3" t="s">
        <v>4075</v>
      </c>
      <c r="B3639" s="3" t="s">
        <v>66</v>
      </c>
      <c r="C3639" s="3" t="s">
        <v>100</v>
      </c>
      <c r="D3639" s="3" t="s">
        <v>27</v>
      </c>
      <c r="E3639" s="3" t="s">
        <v>34</v>
      </c>
      <c r="F3639" s="3">
        <v>6238.35</v>
      </c>
      <c r="G3639" s="3">
        <v>1122.9000000000001</v>
      </c>
      <c r="H3639" s="3">
        <v>5115.45</v>
      </c>
      <c r="I3639" s="3" t="s">
        <v>56</v>
      </c>
      <c r="J3639" s="5">
        <v>1.2195114799284521</v>
      </c>
      <c r="K3639" t="str">
        <f>_xlfn.XLOOKUP(D3639, dim_channels!A:A, dim_channels!C:C, "Not Found")</f>
        <v>OTA</v>
      </c>
      <c r="L3639" t="str">
        <f>_xlfn.XLOOKUP(D3639, dim_channels!A:A, dim_channels!B:B, "Not Found")</f>
        <v>Expedia</v>
      </c>
      <c r="M3639">
        <f t="shared" si="224"/>
        <v>0</v>
      </c>
      <c r="N3639">
        <f t="shared" si="225"/>
        <v>0</v>
      </c>
      <c r="O3639">
        <f t="shared" si="226"/>
        <v>0</v>
      </c>
      <c r="P3639">
        <f t="shared" si="227"/>
        <v>0</v>
      </c>
    </row>
    <row r="3640" spans="1:16" x14ac:dyDescent="0.2">
      <c r="A3640" s="2" t="s">
        <v>4076</v>
      </c>
      <c r="B3640" s="2" t="s">
        <v>181</v>
      </c>
      <c r="C3640" s="2" t="s">
        <v>120</v>
      </c>
      <c r="D3640" s="2" t="s">
        <v>64</v>
      </c>
      <c r="E3640" s="2" t="s">
        <v>34</v>
      </c>
      <c r="F3640" s="2">
        <v>6092.98</v>
      </c>
      <c r="G3640" s="2">
        <v>0</v>
      </c>
      <c r="H3640" s="2">
        <v>6092.98</v>
      </c>
      <c r="I3640" s="2" t="s">
        <v>29</v>
      </c>
      <c r="J3640" s="4">
        <v>1</v>
      </c>
      <c r="K3640" t="str">
        <f>_xlfn.XLOOKUP(D3640, dim_channels!A:A, dim_channels!C:C, "Not Found")</f>
        <v>Direct</v>
      </c>
      <c r="L3640" t="str">
        <f>_xlfn.XLOOKUP(D3640, dim_channels!A:A, dim_channels!B:B, "Not Found")</f>
        <v>Direct Website</v>
      </c>
      <c r="M3640">
        <f t="shared" si="224"/>
        <v>0</v>
      </c>
      <c r="N3640">
        <f t="shared" si="225"/>
        <v>1</v>
      </c>
      <c r="O3640">
        <f t="shared" si="226"/>
        <v>6092.98</v>
      </c>
      <c r="P3640">
        <f t="shared" si="227"/>
        <v>6092.98</v>
      </c>
    </row>
    <row r="3641" spans="1:16" x14ac:dyDescent="0.2">
      <c r="A3641" s="3" t="s">
        <v>4077</v>
      </c>
      <c r="B3641" s="3" t="s">
        <v>403</v>
      </c>
      <c r="C3641" s="3" t="s">
        <v>359</v>
      </c>
      <c r="D3641" s="3" t="s">
        <v>33</v>
      </c>
      <c r="E3641" s="3" t="s">
        <v>60</v>
      </c>
      <c r="F3641" s="3">
        <v>5705.6</v>
      </c>
      <c r="G3641" s="3">
        <v>0</v>
      </c>
      <c r="H3641" s="3">
        <v>5705.6</v>
      </c>
      <c r="I3641" s="3" t="s">
        <v>56</v>
      </c>
      <c r="J3641" s="5">
        <v>1</v>
      </c>
      <c r="K3641" t="str">
        <f>_xlfn.XLOOKUP(D3641, dim_channels!A:A, dim_channels!C:C, "Not Found")</f>
        <v>OTA</v>
      </c>
      <c r="L3641" t="str">
        <f>_xlfn.XLOOKUP(D3641, dim_channels!A:A, dim_channels!B:B, "Not Found")</f>
        <v>Booking.com</v>
      </c>
      <c r="M3641">
        <f t="shared" si="224"/>
        <v>0</v>
      </c>
      <c r="N3641">
        <f t="shared" si="225"/>
        <v>0</v>
      </c>
      <c r="O3641">
        <f t="shared" si="226"/>
        <v>0</v>
      </c>
      <c r="P3641">
        <f t="shared" si="227"/>
        <v>0</v>
      </c>
    </row>
    <row r="3642" spans="1:16" x14ac:dyDescent="0.2">
      <c r="A3642" s="2" t="s">
        <v>4078</v>
      </c>
      <c r="B3642" s="2" t="s">
        <v>741</v>
      </c>
      <c r="C3642" s="2" t="s">
        <v>357</v>
      </c>
      <c r="D3642" s="2" t="s">
        <v>27</v>
      </c>
      <c r="E3642" s="2" t="s">
        <v>28</v>
      </c>
      <c r="F3642" s="2">
        <v>5479.32</v>
      </c>
      <c r="G3642" s="2">
        <v>986.28</v>
      </c>
      <c r="H3642" s="2">
        <v>4493.04</v>
      </c>
      <c r="I3642" s="2" t="s">
        <v>56</v>
      </c>
      <c r="J3642" s="4">
        <v>1.2195128465359759</v>
      </c>
      <c r="K3642" t="str">
        <f>_xlfn.XLOOKUP(D3642, dim_channels!A:A, dim_channels!C:C, "Not Found")</f>
        <v>OTA</v>
      </c>
      <c r="L3642" t="str">
        <f>_xlfn.XLOOKUP(D3642, dim_channels!A:A, dim_channels!B:B, "Not Found")</f>
        <v>Expedia</v>
      </c>
      <c r="M3642">
        <f t="shared" si="224"/>
        <v>0</v>
      </c>
      <c r="N3642">
        <f t="shared" si="225"/>
        <v>0</v>
      </c>
      <c r="O3642">
        <f t="shared" si="226"/>
        <v>0</v>
      </c>
      <c r="P3642">
        <f t="shared" si="227"/>
        <v>0</v>
      </c>
    </row>
    <row r="3643" spans="1:16" x14ac:dyDescent="0.2">
      <c r="A3643" s="3" t="s">
        <v>4079</v>
      </c>
      <c r="B3643" s="3" t="s">
        <v>328</v>
      </c>
      <c r="C3643" s="3" t="s">
        <v>262</v>
      </c>
      <c r="D3643" s="3" t="s">
        <v>33</v>
      </c>
      <c r="E3643" s="3" t="s">
        <v>60</v>
      </c>
      <c r="F3643" s="3">
        <v>20462.259999999998</v>
      </c>
      <c r="G3643" s="3">
        <v>0</v>
      </c>
      <c r="H3643" s="3">
        <v>20462.259999999998</v>
      </c>
      <c r="I3643" s="3" t="s">
        <v>56</v>
      </c>
      <c r="J3643" s="5">
        <v>1</v>
      </c>
      <c r="K3643" t="str">
        <f>_xlfn.XLOOKUP(D3643, dim_channels!A:A, dim_channels!C:C, "Not Found")</f>
        <v>OTA</v>
      </c>
      <c r="L3643" t="str">
        <f>_xlfn.XLOOKUP(D3643, dim_channels!A:A, dim_channels!B:B, "Not Found")</f>
        <v>Booking.com</v>
      </c>
      <c r="M3643">
        <f t="shared" si="224"/>
        <v>0</v>
      </c>
      <c r="N3643">
        <f t="shared" si="225"/>
        <v>0</v>
      </c>
      <c r="O3643">
        <f t="shared" si="226"/>
        <v>0</v>
      </c>
      <c r="P3643">
        <f t="shared" si="227"/>
        <v>0</v>
      </c>
    </row>
    <row r="3644" spans="1:16" x14ac:dyDescent="0.2">
      <c r="A3644" s="2" t="s">
        <v>4080</v>
      </c>
      <c r="B3644" s="2" t="s">
        <v>244</v>
      </c>
      <c r="C3644" s="2" t="s">
        <v>875</v>
      </c>
      <c r="D3644" s="2" t="s">
        <v>64</v>
      </c>
      <c r="E3644" s="2" t="s">
        <v>115</v>
      </c>
      <c r="F3644" s="2">
        <v>7188.85</v>
      </c>
      <c r="G3644" s="2">
        <v>0</v>
      </c>
      <c r="H3644" s="2">
        <v>7188.85</v>
      </c>
      <c r="I3644" s="2" t="s">
        <v>29</v>
      </c>
      <c r="J3644" s="4">
        <v>1</v>
      </c>
      <c r="K3644" t="str">
        <f>_xlfn.XLOOKUP(D3644, dim_channels!A:A, dim_channels!C:C, "Not Found")</f>
        <v>Direct</v>
      </c>
      <c r="L3644" t="str">
        <f>_xlfn.XLOOKUP(D3644, dim_channels!A:A, dim_channels!B:B, "Not Found")</f>
        <v>Direct Website</v>
      </c>
      <c r="M3644">
        <f t="shared" si="224"/>
        <v>0</v>
      </c>
      <c r="N3644">
        <f t="shared" si="225"/>
        <v>1</v>
      </c>
      <c r="O3644">
        <f t="shared" si="226"/>
        <v>7188.85</v>
      </c>
      <c r="P3644">
        <f t="shared" si="227"/>
        <v>7188.85</v>
      </c>
    </row>
    <row r="3645" spans="1:16" x14ac:dyDescent="0.2">
      <c r="A3645" s="3" t="s">
        <v>4081</v>
      </c>
      <c r="B3645" s="3" t="s">
        <v>538</v>
      </c>
      <c r="C3645" s="3" t="s">
        <v>174</v>
      </c>
      <c r="D3645" s="3" t="s">
        <v>45</v>
      </c>
      <c r="E3645" s="3" t="s">
        <v>89</v>
      </c>
      <c r="F3645" s="3">
        <v>7997.15</v>
      </c>
      <c r="G3645" s="3">
        <v>0</v>
      </c>
      <c r="H3645" s="3">
        <v>7997.15</v>
      </c>
      <c r="I3645" s="3" t="s">
        <v>56</v>
      </c>
      <c r="J3645" s="5">
        <v>1</v>
      </c>
      <c r="K3645" t="str">
        <f>_xlfn.XLOOKUP(D3645, dim_channels!A:A, dim_channels!C:C, "Not Found")</f>
        <v>Corporate</v>
      </c>
      <c r="L3645" t="str">
        <f>_xlfn.XLOOKUP(D3645, dim_channels!A:A, dim_channels!B:B, "Not Found")</f>
        <v>Corporate Direct</v>
      </c>
      <c r="M3645">
        <f t="shared" si="224"/>
        <v>0</v>
      </c>
      <c r="N3645">
        <f t="shared" si="225"/>
        <v>0</v>
      </c>
      <c r="O3645">
        <f t="shared" si="226"/>
        <v>0</v>
      </c>
      <c r="P3645">
        <f t="shared" si="227"/>
        <v>0</v>
      </c>
    </row>
    <row r="3646" spans="1:16" x14ac:dyDescent="0.2">
      <c r="A3646" s="2" t="s">
        <v>4082</v>
      </c>
      <c r="B3646" s="2" t="s">
        <v>515</v>
      </c>
      <c r="C3646" s="2" t="s">
        <v>958</v>
      </c>
      <c r="D3646" s="2" t="s">
        <v>52</v>
      </c>
      <c r="E3646" s="2" t="s">
        <v>34</v>
      </c>
      <c r="F3646" s="2">
        <v>2653.03</v>
      </c>
      <c r="G3646" s="2">
        <v>318.36</v>
      </c>
      <c r="H3646" s="2">
        <v>2334.67</v>
      </c>
      <c r="I3646" s="2" t="s">
        <v>56</v>
      </c>
      <c r="J3646" s="4">
        <v>1.136361884120668</v>
      </c>
      <c r="K3646" t="str">
        <f>_xlfn.XLOOKUP(D3646, dim_channels!A:A, dim_channels!C:C, "Not Found")</f>
        <v>OTA</v>
      </c>
      <c r="L3646" t="str">
        <f>_xlfn.XLOOKUP(D3646, dim_channels!A:A, dim_channels!B:B, "Not Found")</f>
        <v>Agoda</v>
      </c>
      <c r="M3646">
        <f t="shared" si="224"/>
        <v>0</v>
      </c>
      <c r="N3646">
        <f t="shared" si="225"/>
        <v>0</v>
      </c>
      <c r="O3646">
        <f t="shared" si="226"/>
        <v>0</v>
      </c>
      <c r="P3646">
        <f t="shared" si="227"/>
        <v>0</v>
      </c>
    </row>
    <row r="3647" spans="1:16" x14ac:dyDescent="0.2">
      <c r="A3647" s="3" t="s">
        <v>4083</v>
      </c>
      <c r="B3647" s="3" t="s">
        <v>498</v>
      </c>
      <c r="C3647" s="3" t="s">
        <v>150</v>
      </c>
      <c r="D3647" s="3" t="s">
        <v>33</v>
      </c>
      <c r="E3647" s="3" t="s">
        <v>28</v>
      </c>
      <c r="F3647" s="3">
        <v>15179.06</v>
      </c>
      <c r="G3647" s="3">
        <v>2276.86</v>
      </c>
      <c r="H3647" s="3">
        <v>12902.2</v>
      </c>
      <c r="I3647" s="3" t="s">
        <v>29</v>
      </c>
      <c r="J3647" s="5">
        <v>1.1764706794190141</v>
      </c>
      <c r="K3647" t="str">
        <f>_xlfn.XLOOKUP(D3647, dim_channels!A:A, dim_channels!C:C, "Not Found")</f>
        <v>OTA</v>
      </c>
      <c r="L3647" t="str">
        <f>_xlfn.XLOOKUP(D3647, dim_channels!A:A, dim_channels!B:B, "Not Found")</f>
        <v>Booking.com</v>
      </c>
      <c r="M3647">
        <f t="shared" si="224"/>
        <v>0</v>
      </c>
      <c r="N3647">
        <f t="shared" si="225"/>
        <v>1</v>
      </c>
      <c r="O3647">
        <f t="shared" si="226"/>
        <v>12902.2</v>
      </c>
      <c r="P3647">
        <f t="shared" si="227"/>
        <v>15179.06</v>
      </c>
    </row>
    <row r="3648" spans="1:16" x14ac:dyDescent="0.2">
      <c r="A3648" s="2" t="s">
        <v>4084</v>
      </c>
      <c r="B3648" s="2" t="s">
        <v>418</v>
      </c>
      <c r="C3648" s="2" t="s">
        <v>807</v>
      </c>
      <c r="D3648" s="2" t="s">
        <v>114</v>
      </c>
      <c r="E3648" s="2" t="s">
        <v>115</v>
      </c>
      <c r="F3648" s="2">
        <v>21851.51</v>
      </c>
      <c r="G3648" s="2">
        <v>2185.15</v>
      </c>
      <c r="H3648" s="2">
        <v>19666.36</v>
      </c>
      <c r="I3648" s="2" t="s">
        <v>29</v>
      </c>
      <c r="J3648" s="4">
        <v>1.1111110546130549</v>
      </c>
      <c r="K3648" t="str">
        <f>_xlfn.XLOOKUP(D3648, dim_channels!A:A, dim_channels!C:C, "Not Found")</f>
        <v>Offline</v>
      </c>
      <c r="L3648" t="str">
        <f>_xlfn.XLOOKUP(D3648, dim_channels!A:A, dim_channels!B:B, "Not Found")</f>
        <v>Travel Agency</v>
      </c>
      <c r="M3648">
        <f t="shared" si="224"/>
        <v>0</v>
      </c>
      <c r="N3648">
        <f t="shared" si="225"/>
        <v>1</v>
      </c>
      <c r="O3648">
        <f t="shared" si="226"/>
        <v>19666.36</v>
      </c>
      <c r="P3648">
        <f t="shared" si="227"/>
        <v>21851.51</v>
      </c>
    </row>
    <row r="3649" spans="1:16" x14ac:dyDescent="0.2">
      <c r="A3649" s="3" t="s">
        <v>4085</v>
      </c>
      <c r="B3649" s="3" t="s">
        <v>54</v>
      </c>
      <c r="C3649" s="3" t="s">
        <v>368</v>
      </c>
      <c r="D3649" s="3" t="s">
        <v>45</v>
      </c>
      <c r="E3649" s="3" t="s">
        <v>89</v>
      </c>
      <c r="F3649" s="3">
        <v>2546.06</v>
      </c>
      <c r="G3649" s="3">
        <v>0</v>
      </c>
      <c r="H3649" s="3">
        <v>2546.06</v>
      </c>
      <c r="I3649" s="3" t="s">
        <v>41</v>
      </c>
      <c r="J3649" s="5">
        <v>1</v>
      </c>
      <c r="K3649" t="str">
        <f>_xlfn.XLOOKUP(D3649, dim_channels!A:A, dim_channels!C:C, "Not Found")</f>
        <v>Corporate</v>
      </c>
      <c r="L3649" t="str">
        <f>_xlfn.XLOOKUP(D3649, dim_channels!A:A, dim_channels!B:B, "Not Found")</f>
        <v>Corporate Direct</v>
      </c>
      <c r="M3649">
        <f t="shared" si="224"/>
        <v>1</v>
      </c>
      <c r="N3649">
        <f t="shared" si="225"/>
        <v>0</v>
      </c>
      <c r="O3649">
        <f t="shared" si="226"/>
        <v>0</v>
      </c>
      <c r="P3649">
        <f t="shared" si="227"/>
        <v>0</v>
      </c>
    </row>
    <row r="3650" spans="1:16" x14ac:dyDescent="0.2">
      <c r="A3650" s="2" t="s">
        <v>4086</v>
      </c>
      <c r="B3650" s="2" t="s">
        <v>393</v>
      </c>
      <c r="C3650" s="2" t="s">
        <v>353</v>
      </c>
      <c r="D3650" s="2" t="s">
        <v>33</v>
      </c>
      <c r="E3650" s="2" t="s">
        <v>60</v>
      </c>
      <c r="F3650" s="2">
        <v>21282.240000000002</v>
      </c>
      <c r="G3650" s="2">
        <v>0</v>
      </c>
      <c r="H3650" s="2">
        <v>21282.240000000002</v>
      </c>
      <c r="I3650" s="2" t="s">
        <v>29</v>
      </c>
      <c r="J3650" s="4">
        <v>1</v>
      </c>
      <c r="K3650" t="str">
        <f>_xlfn.XLOOKUP(D3650, dim_channels!A:A, dim_channels!C:C, "Not Found")</f>
        <v>OTA</v>
      </c>
      <c r="L3650" t="str">
        <f>_xlfn.XLOOKUP(D3650, dim_channels!A:A, dim_channels!B:B, "Not Found")</f>
        <v>Booking.com</v>
      </c>
      <c r="M3650">
        <f t="shared" si="224"/>
        <v>0</v>
      </c>
      <c r="N3650">
        <f t="shared" si="225"/>
        <v>1</v>
      </c>
      <c r="O3650">
        <f t="shared" si="226"/>
        <v>21282.240000000002</v>
      </c>
      <c r="P3650">
        <f t="shared" si="227"/>
        <v>21282.240000000002</v>
      </c>
    </row>
    <row r="3651" spans="1:16" x14ac:dyDescent="0.2">
      <c r="A3651" s="3" t="s">
        <v>4087</v>
      </c>
      <c r="B3651" s="3" t="s">
        <v>846</v>
      </c>
      <c r="C3651" s="3" t="s">
        <v>741</v>
      </c>
      <c r="D3651" s="3" t="s">
        <v>33</v>
      </c>
      <c r="E3651" s="3" t="s">
        <v>28</v>
      </c>
      <c r="F3651" s="3">
        <v>2667.83</v>
      </c>
      <c r="G3651" s="3">
        <v>400.17</v>
      </c>
      <c r="H3651" s="3">
        <v>2267.66</v>
      </c>
      <c r="I3651" s="3" t="s">
        <v>56</v>
      </c>
      <c r="J3651" s="5">
        <v>1.1764682536182669</v>
      </c>
      <c r="K3651" t="str">
        <f>_xlfn.XLOOKUP(D3651, dim_channels!A:A, dim_channels!C:C, "Not Found")</f>
        <v>OTA</v>
      </c>
      <c r="L3651" t="str">
        <f>_xlfn.XLOOKUP(D3651, dim_channels!A:A, dim_channels!B:B, "Not Found")</f>
        <v>Booking.com</v>
      </c>
      <c r="M3651">
        <f t="shared" ref="M3651:M3714" si="228">IF(I3651="Cancelled",1,0)</f>
        <v>0</v>
      </c>
      <c r="N3651">
        <f t="shared" ref="N3651:N3714" si="229">IF(TRIM(UPPER(I3651))="CHECKED-OUT",1,0)</f>
        <v>0</v>
      </c>
      <c r="O3651">
        <f t="shared" ref="O3651:O3714" si="230">IF(TRIM(UPPER(I3651))="CHECKED-OUT",H3651,0)</f>
        <v>0</v>
      </c>
      <c r="P3651">
        <f t="shared" ref="P3651:P3714" si="231">IF(TRIM(UPPER(I3651))="CHECKED-OUT",F3651,0)</f>
        <v>0</v>
      </c>
    </row>
    <row r="3652" spans="1:16" x14ac:dyDescent="0.2">
      <c r="A3652" s="2" t="s">
        <v>4088</v>
      </c>
      <c r="B3652" s="2" t="s">
        <v>917</v>
      </c>
      <c r="C3652" s="2" t="s">
        <v>174</v>
      </c>
      <c r="D3652" s="2" t="s">
        <v>52</v>
      </c>
      <c r="E3652" s="2" t="s">
        <v>34</v>
      </c>
      <c r="F3652" s="2">
        <v>3772.63</v>
      </c>
      <c r="G3652" s="2">
        <v>452.72</v>
      </c>
      <c r="H3652" s="2">
        <v>3319.91</v>
      </c>
      <c r="I3652" s="2" t="s">
        <v>29</v>
      </c>
      <c r="J3652" s="4">
        <v>1.1363651424285599</v>
      </c>
      <c r="K3652" t="str">
        <f>_xlfn.XLOOKUP(D3652, dim_channels!A:A, dim_channels!C:C, "Not Found")</f>
        <v>OTA</v>
      </c>
      <c r="L3652" t="str">
        <f>_xlfn.XLOOKUP(D3652, dim_channels!A:A, dim_channels!B:B, "Not Found")</f>
        <v>Agoda</v>
      </c>
      <c r="M3652">
        <f t="shared" si="228"/>
        <v>0</v>
      </c>
      <c r="N3652">
        <f t="shared" si="229"/>
        <v>1</v>
      </c>
      <c r="O3652">
        <f t="shared" si="230"/>
        <v>3319.91</v>
      </c>
      <c r="P3652">
        <f t="shared" si="231"/>
        <v>3772.63</v>
      </c>
    </row>
    <row r="3653" spans="1:16" x14ac:dyDescent="0.2">
      <c r="A3653" s="3" t="s">
        <v>4089</v>
      </c>
      <c r="B3653" s="3" t="s">
        <v>26</v>
      </c>
      <c r="C3653" s="3" t="s">
        <v>449</v>
      </c>
      <c r="D3653" s="3" t="s">
        <v>33</v>
      </c>
      <c r="E3653" s="3" t="s">
        <v>60</v>
      </c>
      <c r="F3653" s="3">
        <v>3406.62</v>
      </c>
      <c r="G3653" s="3">
        <v>0</v>
      </c>
      <c r="H3653" s="3">
        <v>3406.62</v>
      </c>
      <c r="I3653" s="3" t="s">
        <v>41</v>
      </c>
      <c r="J3653" s="5">
        <v>1</v>
      </c>
      <c r="K3653" t="str">
        <f>_xlfn.XLOOKUP(D3653, dim_channels!A:A, dim_channels!C:C, "Not Found")</f>
        <v>OTA</v>
      </c>
      <c r="L3653" t="str">
        <f>_xlfn.XLOOKUP(D3653, dim_channels!A:A, dim_channels!B:B, "Not Found")</f>
        <v>Booking.com</v>
      </c>
      <c r="M3653">
        <f t="shared" si="228"/>
        <v>1</v>
      </c>
      <c r="N3653">
        <f t="shared" si="229"/>
        <v>0</v>
      </c>
      <c r="O3653">
        <f t="shared" si="230"/>
        <v>0</v>
      </c>
      <c r="P3653">
        <f t="shared" si="231"/>
        <v>0</v>
      </c>
    </row>
    <row r="3654" spans="1:16" x14ac:dyDescent="0.2">
      <c r="A3654" s="2" t="s">
        <v>4090</v>
      </c>
      <c r="B3654" s="2" t="s">
        <v>161</v>
      </c>
      <c r="C3654" s="2" t="s">
        <v>162</v>
      </c>
      <c r="D3654" s="2" t="s">
        <v>52</v>
      </c>
      <c r="E3654" s="2" t="s">
        <v>34</v>
      </c>
      <c r="F3654" s="2">
        <v>2478.5100000000002</v>
      </c>
      <c r="G3654" s="2">
        <v>297.42</v>
      </c>
      <c r="H3654" s="2">
        <v>2181.09</v>
      </c>
      <c r="I3654" s="2" t="s">
        <v>29</v>
      </c>
      <c r="J3654" s="4">
        <v>1.136363011154973</v>
      </c>
      <c r="K3654" t="str">
        <f>_xlfn.XLOOKUP(D3654, dim_channels!A:A, dim_channels!C:C, "Not Found")</f>
        <v>OTA</v>
      </c>
      <c r="L3654" t="str">
        <f>_xlfn.XLOOKUP(D3654, dim_channels!A:A, dim_channels!B:B, "Not Found")</f>
        <v>Agoda</v>
      </c>
      <c r="M3654">
        <f t="shared" si="228"/>
        <v>0</v>
      </c>
      <c r="N3654">
        <f t="shared" si="229"/>
        <v>1</v>
      </c>
      <c r="O3654">
        <f t="shared" si="230"/>
        <v>2181.09</v>
      </c>
      <c r="P3654">
        <f t="shared" si="231"/>
        <v>2478.5100000000002</v>
      </c>
    </row>
    <row r="3655" spans="1:16" x14ac:dyDescent="0.2">
      <c r="A3655" s="3" t="s">
        <v>4091</v>
      </c>
      <c r="B3655" s="3" t="s">
        <v>158</v>
      </c>
      <c r="C3655" s="3" t="s">
        <v>337</v>
      </c>
      <c r="D3655" s="3" t="s">
        <v>33</v>
      </c>
      <c r="E3655" s="3" t="s">
        <v>28</v>
      </c>
      <c r="F3655" s="3">
        <v>6511.1</v>
      </c>
      <c r="G3655" s="3">
        <v>976.66</v>
      </c>
      <c r="H3655" s="3">
        <v>5534.44</v>
      </c>
      <c r="I3655" s="3" t="s">
        <v>41</v>
      </c>
      <c r="J3655" s="5">
        <v>1.1764695253720341</v>
      </c>
      <c r="K3655" t="str">
        <f>_xlfn.XLOOKUP(D3655, dim_channels!A:A, dim_channels!C:C, "Not Found")</f>
        <v>OTA</v>
      </c>
      <c r="L3655" t="str">
        <f>_xlfn.XLOOKUP(D3655, dim_channels!A:A, dim_channels!B:B, "Not Found")</f>
        <v>Booking.com</v>
      </c>
      <c r="M3655">
        <f t="shared" si="228"/>
        <v>1</v>
      </c>
      <c r="N3655">
        <f t="shared" si="229"/>
        <v>0</v>
      </c>
      <c r="O3655">
        <f t="shared" si="230"/>
        <v>0</v>
      </c>
      <c r="P3655">
        <f t="shared" si="231"/>
        <v>0</v>
      </c>
    </row>
    <row r="3656" spans="1:16" x14ac:dyDescent="0.2">
      <c r="A3656" s="2" t="s">
        <v>4092</v>
      </c>
      <c r="B3656" s="2" t="s">
        <v>614</v>
      </c>
      <c r="C3656" s="2" t="s">
        <v>195</v>
      </c>
      <c r="D3656" s="2" t="s">
        <v>33</v>
      </c>
      <c r="E3656" s="2" t="s">
        <v>28</v>
      </c>
      <c r="F3656" s="2">
        <v>4033.42</v>
      </c>
      <c r="G3656" s="2">
        <v>605.01</v>
      </c>
      <c r="H3656" s="2">
        <v>3428.41</v>
      </c>
      <c r="I3656" s="2" t="s">
        <v>41</v>
      </c>
      <c r="J3656" s="4">
        <v>1.1764695587750591</v>
      </c>
      <c r="K3656" t="str">
        <f>_xlfn.XLOOKUP(D3656, dim_channels!A:A, dim_channels!C:C, "Not Found")</f>
        <v>OTA</v>
      </c>
      <c r="L3656" t="str">
        <f>_xlfn.XLOOKUP(D3656, dim_channels!A:A, dim_channels!B:B, "Not Found")</f>
        <v>Booking.com</v>
      </c>
      <c r="M3656">
        <f t="shared" si="228"/>
        <v>1</v>
      </c>
      <c r="N3656">
        <f t="shared" si="229"/>
        <v>0</v>
      </c>
      <c r="O3656">
        <f t="shared" si="230"/>
        <v>0</v>
      </c>
      <c r="P3656">
        <f t="shared" si="231"/>
        <v>0</v>
      </c>
    </row>
    <row r="3657" spans="1:16" x14ac:dyDescent="0.2">
      <c r="A3657" s="3" t="s">
        <v>4093</v>
      </c>
      <c r="B3657" s="3" t="s">
        <v>312</v>
      </c>
      <c r="C3657" s="3" t="s">
        <v>534</v>
      </c>
      <c r="D3657" s="3" t="s">
        <v>114</v>
      </c>
      <c r="E3657" s="3" t="s">
        <v>46</v>
      </c>
      <c r="F3657" s="3">
        <v>11036.74</v>
      </c>
      <c r="G3657" s="3">
        <v>1103.67</v>
      </c>
      <c r="H3657" s="3">
        <v>9933.07</v>
      </c>
      <c r="I3657" s="3" t="s">
        <v>29</v>
      </c>
      <c r="J3657" s="5">
        <v>1.1111106636719561</v>
      </c>
      <c r="K3657" t="str">
        <f>_xlfn.XLOOKUP(D3657, dim_channels!A:A, dim_channels!C:C, "Not Found")</f>
        <v>Offline</v>
      </c>
      <c r="L3657" t="str">
        <f>_xlfn.XLOOKUP(D3657, dim_channels!A:A, dim_channels!B:B, "Not Found")</f>
        <v>Travel Agency</v>
      </c>
      <c r="M3657">
        <f t="shared" si="228"/>
        <v>0</v>
      </c>
      <c r="N3657">
        <f t="shared" si="229"/>
        <v>1</v>
      </c>
      <c r="O3657">
        <f t="shared" si="230"/>
        <v>9933.07</v>
      </c>
      <c r="P3657">
        <f t="shared" si="231"/>
        <v>11036.74</v>
      </c>
    </row>
    <row r="3658" spans="1:16" x14ac:dyDescent="0.2">
      <c r="A3658" s="2" t="s">
        <v>4094</v>
      </c>
      <c r="B3658" s="2" t="s">
        <v>380</v>
      </c>
      <c r="C3658" s="2" t="s">
        <v>148</v>
      </c>
      <c r="D3658" s="2" t="s">
        <v>27</v>
      </c>
      <c r="E3658" s="2" t="s">
        <v>34</v>
      </c>
      <c r="F3658" s="2">
        <v>7248.51</v>
      </c>
      <c r="G3658" s="2">
        <v>1304.73</v>
      </c>
      <c r="H3658" s="2">
        <v>5943.78</v>
      </c>
      <c r="I3658" s="2" t="s">
        <v>29</v>
      </c>
      <c r="J3658" s="4">
        <v>1.219511825807819</v>
      </c>
      <c r="K3658" t="str">
        <f>_xlfn.XLOOKUP(D3658, dim_channels!A:A, dim_channels!C:C, "Not Found")</f>
        <v>OTA</v>
      </c>
      <c r="L3658" t="str">
        <f>_xlfn.XLOOKUP(D3658, dim_channels!A:A, dim_channels!B:B, "Not Found")</f>
        <v>Expedia</v>
      </c>
      <c r="M3658">
        <f t="shared" si="228"/>
        <v>0</v>
      </c>
      <c r="N3658">
        <f t="shared" si="229"/>
        <v>1</v>
      </c>
      <c r="O3658">
        <f t="shared" si="230"/>
        <v>5943.78</v>
      </c>
      <c r="P3658">
        <f t="shared" si="231"/>
        <v>7248.51</v>
      </c>
    </row>
    <row r="3659" spans="1:16" x14ac:dyDescent="0.2">
      <c r="A3659" s="3" t="s">
        <v>4095</v>
      </c>
      <c r="B3659" s="3" t="s">
        <v>649</v>
      </c>
      <c r="C3659" s="3" t="s">
        <v>619</v>
      </c>
      <c r="D3659" s="3" t="s">
        <v>169</v>
      </c>
      <c r="E3659" s="3" t="s">
        <v>46</v>
      </c>
      <c r="F3659" s="3">
        <v>3242.93</v>
      </c>
      <c r="G3659" s="3">
        <v>648.59</v>
      </c>
      <c r="H3659" s="3">
        <v>2594.34</v>
      </c>
      <c r="I3659" s="3" t="s">
        <v>29</v>
      </c>
      <c r="J3659" s="5">
        <v>1.250001927272447</v>
      </c>
      <c r="K3659" t="str">
        <f>_xlfn.XLOOKUP(D3659, dim_channels!A:A, dim_channels!C:C, "Not Found")</f>
        <v>GDS</v>
      </c>
      <c r="L3659" t="str">
        <f>_xlfn.XLOOKUP(D3659, dim_channels!A:A, dim_channels!B:B, "Not Found")</f>
        <v>GDS (Amadeus)</v>
      </c>
      <c r="M3659">
        <f t="shared" si="228"/>
        <v>0</v>
      </c>
      <c r="N3659">
        <f t="shared" si="229"/>
        <v>1</v>
      </c>
      <c r="O3659">
        <f t="shared" si="230"/>
        <v>2594.34</v>
      </c>
      <c r="P3659">
        <f t="shared" si="231"/>
        <v>3242.93</v>
      </c>
    </row>
    <row r="3660" spans="1:16" x14ac:dyDescent="0.2">
      <c r="A3660" s="2" t="s">
        <v>4096</v>
      </c>
      <c r="B3660" s="2" t="s">
        <v>435</v>
      </c>
      <c r="C3660" s="2" t="s">
        <v>432</v>
      </c>
      <c r="D3660" s="2" t="s">
        <v>33</v>
      </c>
      <c r="E3660" s="2" t="s">
        <v>60</v>
      </c>
      <c r="F3660" s="2">
        <v>8694.49</v>
      </c>
      <c r="G3660" s="2">
        <v>0</v>
      </c>
      <c r="H3660" s="2">
        <v>8694.49</v>
      </c>
      <c r="I3660" s="2" t="s">
        <v>56</v>
      </c>
      <c r="J3660" s="4">
        <v>1</v>
      </c>
      <c r="K3660" t="str">
        <f>_xlfn.XLOOKUP(D3660, dim_channels!A:A, dim_channels!C:C, "Not Found")</f>
        <v>OTA</v>
      </c>
      <c r="L3660" t="str">
        <f>_xlfn.XLOOKUP(D3660, dim_channels!A:A, dim_channels!B:B, "Not Found")</f>
        <v>Booking.com</v>
      </c>
      <c r="M3660">
        <f t="shared" si="228"/>
        <v>0</v>
      </c>
      <c r="N3660">
        <f t="shared" si="229"/>
        <v>0</v>
      </c>
      <c r="O3660">
        <f t="shared" si="230"/>
        <v>0</v>
      </c>
      <c r="P3660">
        <f t="shared" si="231"/>
        <v>0</v>
      </c>
    </row>
    <row r="3661" spans="1:16" x14ac:dyDescent="0.2">
      <c r="A3661" s="3" t="s">
        <v>4097</v>
      </c>
      <c r="B3661" s="3" t="s">
        <v>307</v>
      </c>
      <c r="C3661" s="3" t="s">
        <v>241</v>
      </c>
      <c r="D3661" s="3" t="s">
        <v>64</v>
      </c>
      <c r="E3661" s="3" t="s">
        <v>28</v>
      </c>
      <c r="F3661" s="3">
        <v>23153.27</v>
      </c>
      <c r="G3661" s="3">
        <v>0</v>
      </c>
      <c r="H3661" s="3">
        <v>23153.27</v>
      </c>
      <c r="I3661" s="3" t="s">
        <v>56</v>
      </c>
      <c r="J3661" s="5">
        <v>1</v>
      </c>
      <c r="K3661" t="str">
        <f>_xlfn.XLOOKUP(D3661, dim_channels!A:A, dim_channels!C:C, "Not Found")</f>
        <v>Direct</v>
      </c>
      <c r="L3661" t="str">
        <f>_xlfn.XLOOKUP(D3661, dim_channels!A:A, dim_channels!B:B, "Not Found")</f>
        <v>Direct Website</v>
      </c>
      <c r="M3661">
        <f t="shared" si="228"/>
        <v>0</v>
      </c>
      <c r="N3661">
        <f t="shared" si="229"/>
        <v>0</v>
      </c>
      <c r="O3661">
        <f t="shared" si="230"/>
        <v>0</v>
      </c>
      <c r="P3661">
        <f t="shared" si="231"/>
        <v>0</v>
      </c>
    </row>
    <row r="3662" spans="1:16" x14ac:dyDescent="0.2">
      <c r="A3662" s="2" t="s">
        <v>4098</v>
      </c>
      <c r="B3662" s="2" t="s">
        <v>485</v>
      </c>
      <c r="C3662" s="2" t="s">
        <v>70</v>
      </c>
      <c r="D3662" s="2" t="s">
        <v>52</v>
      </c>
      <c r="E3662" s="2" t="s">
        <v>34</v>
      </c>
      <c r="F3662" s="2">
        <v>11474.42</v>
      </c>
      <c r="G3662" s="2">
        <v>1376.93</v>
      </c>
      <c r="H3662" s="2">
        <v>10097.49</v>
      </c>
      <c r="I3662" s="2" t="s">
        <v>41</v>
      </c>
      <c r="J3662" s="4">
        <v>1.1363635913479491</v>
      </c>
      <c r="K3662" t="str">
        <f>_xlfn.XLOOKUP(D3662, dim_channels!A:A, dim_channels!C:C, "Not Found")</f>
        <v>OTA</v>
      </c>
      <c r="L3662" t="str">
        <f>_xlfn.XLOOKUP(D3662, dim_channels!A:A, dim_channels!B:B, "Not Found")</f>
        <v>Agoda</v>
      </c>
      <c r="M3662">
        <f t="shared" si="228"/>
        <v>1</v>
      </c>
      <c r="N3662">
        <f t="shared" si="229"/>
        <v>0</v>
      </c>
      <c r="O3662">
        <f t="shared" si="230"/>
        <v>0</v>
      </c>
      <c r="P3662">
        <f t="shared" si="231"/>
        <v>0</v>
      </c>
    </row>
    <row r="3663" spans="1:16" x14ac:dyDescent="0.2">
      <c r="A3663" s="3" t="s">
        <v>4099</v>
      </c>
      <c r="B3663" s="3" t="s">
        <v>527</v>
      </c>
      <c r="C3663" s="3" t="s">
        <v>58</v>
      </c>
      <c r="D3663" s="3" t="s">
        <v>52</v>
      </c>
      <c r="E3663" s="3" t="s">
        <v>34</v>
      </c>
      <c r="F3663" s="3">
        <v>4817.8500000000004</v>
      </c>
      <c r="G3663" s="3">
        <v>578.14</v>
      </c>
      <c r="H3663" s="3">
        <v>4239.71</v>
      </c>
      <c r="I3663" s="3" t="s">
        <v>41</v>
      </c>
      <c r="J3663" s="5">
        <v>1.136363100306389</v>
      </c>
      <c r="K3663" t="str">
        <f>_xlfn.XLOOKUP(D3663, dim_channels!A:A, dim_channels!C:C, "Not Found")</f>
        <v>OTA</v>
      </c>
      <c r="L3663" t="str">
        <f>_xlfn.XLOOKUP(D3663, dim_channels!A:A, dim_channels!B:B, "Not Found")</f>
        <v>Agoda</v>
      </c>
      <c r="M3663">
        <f t="shared" si="228"/>
        <v>1</v>
      </c>
      <c r="N3663">
        <f t="shared" si="229"/>
        <v>0</v>
      </c>
      <c r="O3663">
        <f t="shared" si="230"/>
        <v>0</v>
      </c>
      <c r="P3663">
        <f t="shared" si="231"/>
        <v>0</v>
      </c>
    </row>
    <row r="3664" spans="1:16" x14ac:dyDescent="0.2">
      <c r="A3664" s="2" t="s">
        <v>4100</v>
      </c>
      <c r="B3664" s="2" t="s">
        <v>485</v>
      </c>
      <c r="C3664" s="2" t="s">
        <v>103</v>
      </c>
      <c r="D3664" s="2" t="s">
        <v>114</v>
      </c>
      <c r="E3664" s="2" t="s">
        <v>115</v>
      </c>
      <c r="F3664" s="2">
        <v>3200.24</v>
      </c>
      <c r="G3664" s="2">
        <v>320.02</v>
      </c>
      <c r="H3664" s="2">
        <v>2880.22</v>
      </c>
      <c r="I3664" s="2" t="s">
        <v>41</v>
      </c>
      <c r="J3664" s="4">
        <v>1.1111095680191101</v>
      </c>
      <c r="K3664" t="str">
        <f>_xlfn.XLOOKUP(D3664, dim_channels!A:A, dim_channels!C:C, "Not Found")</f>
        <v>Offline</v>
      </c>
      <c r="L3664" t="str">
        <f>_xlfn.XLOOKUP(D3664, dim_channels!A:A, dim_channels!B:B, "Not Found")</f>
        <v>Travel Agency</v>
      </c>
      <c r="M3664">
        <f t="shared" si="228"/>
        <v>1</v>
      </c>
      <c r="N3664">
        <f t="shared" si="229"/>
        <v>0</v>
      </c>
      <c r="O3664">
        <f t="shared" si="230"/>
        <v>0</v>
      </c>
      <c r="P3664">
        <f t="shared" si="231"/>
        <v>0</v>
      </c>
    </row>
    <row r="3665" spans="1:16" x14ac:dyDescent="0.2">
      <c r="A3665" s="3" t="s">
        <v>4101</v>
      </c>
      <c r="B3665" s="3" t="s">
        <v>82</v>
      </c>
      <c r="C3665" s="3" t="s">
        <v>247</v>
      </c>
      <c r="D3665" s="3" t="s">
        <v>33</v>
      </c>
      <c r="E3665" s="3" t="s">
        <v>28</v>
      </c>
      <c r="F3665" s="3">
        <v>5042.1899999999996</v>
      </c>
      <c r="G3665" s="3">
        <v>756.33</v>
      </c>
      <c r="H3665" s="3">
        <v>4285.8599999999997</v>
      </c>
      <c r="I3665" s="3" t="s">
        <v>41</v>
      </c>
      <c r="J3665" s="5">
        <v>1.176470999986001</v>
      </c>
      <c r="K3665" t="str">
        <f>_xlfn.XLOOKUP(D3665, dim_channels!A:A, dim_channels!C:C, "Not Found")</f>
        <v>OTA</v>
      </c>
      <c r="L3665" t="str">
        <f>_xlfn.XLOOKUP(D3665, dim_channels!A:A, dim_channels!B:B, "Not Found")</f>
        <v>Booking.com</v>
      </c>
      <c r="M3665">
        <f t="shared" si="228"/>
        <v>1</v>
      </c>
      <c r="N3665">
        <f t="shared" si="229"/>
        <v>0</v>
      </c>
      <c r="O3665">
        <f t="shared" si="230"/>
        <v>0</v>
      </c>
      <c r="P3665">
        <f t="shared" si="231"/>
        <v>0</v>
      </c>
    </row>
    <row r="3666" spans="1:16" x14ac:dyDescent="0.2">
      <c r="A3666" s="2" t="s">
        <v>4102</v>
      </c>
      <c r="B3666" s="2" t="s">
        <v>702</v>
      </c>
      <c r="C3666" s="2" t="s">
        <v>634</v>
      </c>
      <c r="D3666" s="2" t="s">
        <v>52</v>
      </c>
      <c r="E3666" s="2" t="s">
        <v>60</v>
      </c>
      <c r="F3666" s="2">
        <v>7907.15</v>
      </c>
      <c r="G3666" s="2">
        <v>0</v>
      </c>
      <c r="H3666" s="2">
        <v>7907.15</v>
      </c>
      <c r="I3666" s="2" t="s">
        <v>41</v>
      </c>
      <c r="J3666" s="4">
        <v>1</v>
      </c>
      <c r="K3666" t="str">
        <f>_xlfn.XLOOKUP(D3666, dim_channels!A:A, dim_channels!C:C, "Not Found")</f>
        <v>OTA</v>
      </c>
      <c r="L3666" t="str">
        <f>_xlfn.XLOOKUP(D3666, dim_channels!A:A, dim_channels!B:B, "Not Found")</f>
        <v>Agoda</v>
      </c>
      <c r="M3666">
        <f t="shared" si="228"/>
        <v>1</v>
      </c>
      <c r="N3666">
        <f t="shared" si="229"/>
        <v>0</v>
      </c>
      <c r="O3666">
        <f t="shared" si="230"/>
        <v>0</v>
      </c>
      <c r="P3666">
        <f t="shared" si="231"/>
        <v>0</v>
      </c>
    </row>
    <row r="3667" spans="1:16" x14ac:dyDescent="0.2">
      <c r="A3667" s="3" t="s">
        <v>4103</v>
      </c>
      <c r="B3667" s="3" t="s">
        <v>200</v>
      </c>
      <c r="C3667" s="3" t="s">
        <v>418</v>
      </c>
      <c r="D3667" s="3" t="s">
        <v>52</v>
      </c>
      <c r="E3667" s="3" t="s">
        <v>34</v>
      </c>
      <c r="F3667" s="3">
        <v>12830.7</v>
      </c>
      <c r="G3667" s="3">
        <v>1539.68</v>
      </c>
      <c r="H3667" s="3">
        <v>11291.02</v>
      </c>
      <c r="I3667" s="3" t="s">
        <v>56</v>
      </c>
      <c r="J3667" s="5">
        <v>1.1363632337911009</v>
      </c>
      <c r="K3667" t="str">
        <f>_xlfn.XLOOKUP(D3667, dim_channels!A:A, dim_channels!C:C, "Not Found")</f>
        <v>OTA</v>
      </c>
      <c r="L3667" t="str">
        <f>_xlfn.XLOOKUP(D3667, dim_channels!A:A, dim_channels!B:B, "Not Found")</f>
        <v>Agoda</v>
      </c>
      <c r="M3667">
        <f t="shared" si="228"/>
        <v>0</v>
      </c>
      <c r="N3667">
        <f t="shared" si="229"/>
        <v>0</v>
      </c>
      <c r="O3667">
        <f t="shared" si="230"/>
        <v>0</v>
      </c>
      <c r="P3667">
        <f t="shared" si="231"/>
        <v>0</v>
      </c>
    </row>
    <row r="3668" spans="1:16" x14ac:dyDescent="0.2">
      <c r="A3668" s="2" t="s">
        <v>4104</v>
      </c>
      <c r="B3668" s="2" t="s">
        <v>492</v>
      </c>
      <c r="C3668" s="2" t="s">
        <v>555</v>
      </c>
      <c r="D3668" s="2" t="s">
        <v>52</v>
      </c>
      <c r="E3668" s="2" t="s">
        <v>34</v>
      </c>
      <c r="F3668" s="2">
        <v>6201.05</v>
      </c>
      <c r="G3668" s="2">
        <v>744.13</v>
      </c>
      <c r="H3668" s="2">
        <v>5456.92</v>
      </c>
      <c r="I3668" s="2" t="s">
        <v>56</v>
      </c>
      <c r="J3668" s="4">
        <v>1.13636446933435</v>
      </c>
      <c r="K3668" t="str">
        <f>_xlfn.XLOOKUP(D3668, dim_channels!A:A, dim_channels!C:C, "Not Found")</f>
        <v>OTA</v>
      </c>
      <c r="L3668" t="str">
        <f>_xlfn.XLOOKUP(D3668, dim_channels!A:A, dim_channels!B:B, "Not Found")</f>
        <v>Agoda</v>
      </c>
      <c r="M3668">
        <f t="shared" si="228"/>
        <v>0</v>
      </c>
      <c r="N3668">
        <f t="shared" si="229"/>
        <v>0</v>
      </c>
      <c r="O3668">
        <f t="shared" si="230"/>
        <v>0</v>
      </c>
      <c r="P3668">
        <f t="shared" si="231"/>
        <v>0</v>
      </c>
    </row>
    <row r="3669" spans="1:16" x14ac:dyDescent="0.2">
      <c r="A3669" s="3" t="s">
        <v>4105</v>
      </c>
      <c r="B3669" s="3" t="s">
        <v>551</v>
      </c>
      <c r="C3669" s="3" t="s">
        <v>66</v>
      </c>
      <c r="D3669" s="3" t="s">
        <v>52</v>
      </c>
      <c r="E3669" s="3" t="s">
        <v>34</v>
      </c>
      <c r="F3669" s="3">
        <v>7874.49</v>
      </c>
      <c r="G3669" s="3">
        <v>944.94</v>
      </c>
      <c r="H3669" s="3">
        <v>6929.55</v>
      </c>
      <c r="I3669" s="3" t="s">
        <v>56</v>
      </c>
      <c r="J3669" s="5">
        <v>1.1363638331493391</v>
      </c>
      <c r="K3669" t="str">
        <f>_xlfn.XLOOKUP(D3669, dim_channels!A:A, dim_channels!C:C, "Not Found")</f>
        <v>OTA</v>
      </c>
      <c r="L3669" t="str">
        <f>_xlfn.XLOOKUP(D3669, dim_channels!A:A, dim_channels!B:B, "Not Found")</f>
        <v>Agoda</v>
      </c>
      <c r="M3669">
        <f t="shared" si="228"/>
        <v>0</v>
      </c>
      <c r="N3669">
        <f t="shared" si="229"/>
        <v>0</v>
      </c>
      <c r="O3669">
        <f t="shared" si="230"/>
        <v>0</v>
      </c>
      <c r="P3669">
        <f t="shared" si="231"/>
        <v>0</v>
      </c>
    </row>
    <row r="3670" spans="1:16" x14ac:dyDescent="0.2">
      <c r="A3670" s="2" t="s">
        <v>4106</v>
      </c>
      <c r="B3670" s="2" t="s">
        <v>364</v>
      </c>
      <c r="C3670" s="2" t="s">
        <v>85</v>
      </c>
      <c r="D3670" s="2" t="s">
        <v>27</v>
      </c>
      <c r="E3670" s="2" t="s">
        <v>34</v>
      </c>
      <c r="F3670" s="2">
        <v>2862.61</v>
      </c>
      <c r="G3670" s="2">
        <v>515.27</v>
      </c>
      <c r="H3670" s="2">
        <v>2347.34</v>
      </c>
      <c r="I3670" s="2" t="s">
        <v>29</v>
      </c>
      <c r="J3670" s="4">
        <v>1.219512299027836</v>
      </c>
      <c r="K3670" t="str">
        <f>_xlfn.XLOOKUP(D3670, dim_channels!A:A, dim_channels!C:C, "Not Found")</f>
        <v>OTA</v>
      </c>
      <c r="L3670" t="str">
        <f>_xlfn.XLOOKUP(D3670, dim_channels!A:A, dim_channels!B:B, "Not Found")</f>
        <v>Expedia</v>
      </c>
      <c r="M3670">
        <f t="shared" si="228"/>
        <v>0</v>
      </c>
      <c r="N3670">
        <f t="shared" si="229"/>
        <v>1</v>
      </c>
      <c r="O3670">
        <f t="shared" si="230"/>
        <v>2347.34</v>
      </c>
      <c r="P3670">
        <f t="shared" si="231"/>
        <v>2862.61</v>
      </c>
    </row>
    <row r="3671" spans="1:16" x14ac:dyDescent="0.2">
      <c r="A3671" s="3" t="s">
        <v>4107</v>
      </c>
      <c r="B3671" s="3" t="s">
        <v>70</v>
      </c>
      <c r="C3671" s="3" t="s">
        <v>724</v>
      </c>
      <c r="D3671" s="3" t="s">
        <v>114</v>
      </c>
      <c r="E3671" s="3" t="s">
        <v>115</v>
      </c>
      <c r="F3671" s="3">
        <v>6315.13</v>
      </c>
      <c r="G3671" s="3">
        <v>631.51</v>
      </c>
      <c r="H3671" s="3">
        <v>5683.62</v>
      </c>
      <c r="I3671" s="3" t="s">
        <v>29</v>
      </c>
      <c r="J3671" s="5">
        <v>1.1111105246304289</v>
      </c>
      <c r="K3671" t="str">
        <f>_xlfn.XLOOKUP(D3671, dim_channels!A:A, dim_channels!C:C, "Not Found")</f>
        <v>Offline</v>
      </c>
      <c r="L3671" t="str">
        <f>_xlfn.XLOOKUP(D3671, dim_channels!A:A, dim_channels!B:B, "Not Found")</f>
        <v>Travel Agency</v>
      </c>
      <c r="M3671">
        <f t="shared" si="228"/>
        <v>0</v>
      </c>
      <c r="N3671">
        <f t="shared" si="229"/>
        <v>1</v>
      </c>
      <c r="O3671">
        <f t="shared" si="230"/>
        <v>5683.62</v>
      </c>
      <c r="P3671">
        <f t="shared" si="231"/>
        <v>6315.13</v>
      </c>
    </row>
    <row r="3672" spans="1:16" x14ac:dyDescent="0.2">
      <c r="A3672" s="2" t="s">
        <v>4108</v>
      </c>
      <c r="B3672" s="2" t="s">
        <v>58</v>
      </c>
      <c r="C3672" s="2" t="s">
        <v>1825</v>
      </c>
      <c r="D3672" s="2" t="s">
        <v>64</v>
      </c>
      <c r="E3672" s="2" t="s">
        <v>34</v>
      </c>
      <c r="F3672" s="2">
        <v>3498.67</v>
      </c>
      <c r="G3672" s="2">
        <v>0</v>
      </c>
      <c r="H3672" s="2">
        <v>3498.67</v>
      </c>
      <c r="I3672" s="2" t="s">
        <v>29</v>
      </c>
      <c r="J3672" s="4">
        <v>1</v>
      </c>
      <c r="K3672" t="str">
        <f>_xlfn.XLOOKUP(D3672, dim_channels!A:A, dim_channels!C:C, "Not Found")</f>
        <v>Direct</v>
      </c>
      <c r="L3672" t="str">
        <f>_xlfn.XLOOKUP(D3672, dim_channels!A:A, dim_channels!B:B, "Not Found")</f>
        <v>Direct Website</v>
      </c>
      <c r="M3672">
        <f t="shared" si="228"/>
        <v>0</v>
      </c>
      <c r="N3672">
        <f t="shared" si="229"/>
        <v>1</v>
      </c>
      <c r="O3672">
        <f t="shared" si="230"/>
        <v>3498.67</v>
      </c>
      <c r="P3672">
        <f t="shared" si="231"/>
        <v>3498.67</v>
      </c>
    </row>
    <row r="3673" spans="1:16" x14ac:dyDescent="0.2">
      <c r="A3673" s="3" t="s">
        <v>4109</v>
      </c>
      <c r="B3673" s="3" t="s">
        <v>54</v>
      </c>
      <c r="C3673" s="3" t="s">
        <v>602</v>
      </c>
      <c r="D3673" s="3" t="s">
        <v>52</v>
      </c>
      <c r="E3673" s="3" t="s">
        <v>34</v>
      </c>
      <c r="F3673" s="3">
        <v>11857.61</v>
      </c>
      <c r="G3673" s="3">
        <v>1422.91</v>
      </c>
      <c r="H3673" s="3">
        <v>10434.700000000001</v>
      </c>
      <c r="I3673" s="3" t="s">
        <v>41</v>
      </c>
      <c r="J3673" s="5">
        <v>1.136363287876029</v>
      </c>
      <c r="K3673" t="str">
        <f>_xlfn.XLOOKUP(D3673, dim_channels!A:A, dim_channels!C:C, "Not Found")</f>
        <v>OTA</v>
      </c>
      <c r="L3673" t="str">
        <f>_xlfn.XLOOKUP(D3673, dim_channels!A:A, dim_channels!B:B, "Not Found")</f>
        <v>Agoda</v>
      </c>
      <c r="M3673">
        <f t="shared" si="228"/>
        <v>1</v>
      </c>
      <c r="N3673">
        <f t="shared" si="229"/>
        <v>0</v>
      </c>
      <c r="O3673">
        <f t="shared" si="230"/>
        <v>0</v>
      </c>
      <c r="P3673">
        <f t="shared" si="231"/>
        <v>0</v>
      </c>
    </row>
    <row r="3674" spans="1:16" x14ac:dyDescent="0.2">
      <c r="A3674" s="2" t="s">
        <v>4110</v>
      </c>
      <c r="B3674" s="2" t="s">
        <v>283</v>
      </c>
      <c r="C3674" s="2" t="s">
        <v>193</v>
      </c>
      <c r="D3674" s="2" t="s">
        <v>52</v>
      </c>
      <c r="E3674" s="2" t="s">
        <v>34</v>
      </c>
      <c r="F3674" s="2">
        <v>14682.32</v>
      </c>
      <c r="G3674" s="2">
        <v>1761.88</v>
      </c>
      <c r="H3674" s="2">
        <v>12920.44</v>
      </c>
      <c r="I3674" s="2" t="s">
        <v>29</v>
      </c>
      <c r="J3674" s="4">
        <v>1.136363777084991</v>
      </c>
      <c r="K3674" t="str">
        <f>_xlfn.XLOOKUP(D3674, dim_channels!A:A, dim_channels!C:C, "Not Found")</f>
        <v>OTA</v>
      </c>
      <c r="L3674" t="str">
        <f>_xlfn.XLOOKUP(D3674, dim_channels!A:A, dim_channels!B:B, "Not Found")</f>
        <v>Agoda</v>
      </c>
      <c r="M3674">
        <f t="shared" si="228"/>
        <v>0</v>
      </c>
      <c r="N3674">
        <f t="shared" si="229"/>
        <v>1</v>
      </c>
      <c r="O3674">
        <f t="shared" si="230"/>
        <v>12920.44</v>
      </c>
      <c r="P3674">
        <f t="shared" si="231"/>
        <v>14682.32</v>
      </c>
    </row>
    <row r="3675" spans="1:16" x14ac:dyDescent="0.2">
      <c r="A3675" s="3" t="s">
        <v>4111</v>
      </c>
      <c r="B3675" s="3" t="s">
        <v>242</v>
      </c>
      <c r="C3675" s="3" t="s">
        <v>213</v>
      </c>
      <c r="D3675" s="3" t="s">
        <v>169</v>
      </c>
      <c r="E3675" s="3" t="s">
        <v>46</v>
      </c>
      <c r="F3675" s="3">
        <v>6169.79</v>
      </c>
      <c r="G3675" s="3">
        <v>1233.96</v>
      </c>
      <c r="H3675" s="3">
        <v>4935.83</v>
      </c>
      <c r="I3675" s="3" t="s">
        <v>56</v>
      </c>
      <c r="J3675" s="5">
        <v>1.250000506500426</v>
      </c>
      <c r="K3675" t="str">
        <f>_xlfn.XLOOKUP(D3675, dim_channels!A:A, dim_channels!C:C, "Not Found")</f>
        <v>GDS</v>
      </c>
      <c r="L3675" t="str">
        <f>_xlfn.XLOOKUP(D3675, dim_channels!A:A, dim_channels!B:B, "Not Found")</f>
        <v>GDS (Amadeus)</v>
      </c>
      <c r="M3675">
        <f t="shared" si="228"/>
        <v>0</v>
      </c>
      <c r="N3675">
        <f t="shared" si="229"/>
        <v>0</v>
      </c>
      <c r="O3675">
        <f t="shared" si="230"/>
        <v>0</v>
      </c>
      <c r="P3675">
        <f t="shared" si="231"/>
        <v>0</v>
      </c>
    </row>
    <row r="3676" spans="1:16" x14ac:dyDescent="0.2">
      <c r="A3676" s="2" t="s">
        <v>4112</v>
      </c>
      <c r="B3676" s="2" t="s">
        <v>353</v>
      </c>
      <c r="C3676" s="2" t="s">
        <v>484</v>
      </c>
      <c r="D3676" s="2" t="s">
        <v>114</v>
      </c>
      <c r="E3676" s="2" t="s">
        <v>46</v>
      </c>
      <c r="F3676" s="2">
        <v>12347.24</v>
      </c>
      <c r="G3676" s="2">
        <v>1234.72</v>
      </c>
      <c r="H3676" s="2">
        <v>11112.52</v>
      </c>
      <c r="I3676" s="2" t="s">
        <v>29</v>
      </c>
      <c r="J3676" s="4">
        <v>1.111110711161825</v>
      </c>
      <c r="K3676" t="str">
        <f>_xlfn.XLOOKUP(D3676, dim_channels!A:A, dim_channels!C:C, "Not Found")</f>
        <v>Offline</v>
      </c>
      <c r="L3676" t="str">
        <f>_xlfn.XLOOKUP(D3676, dim_channels!A:A, dim_channels!B:B, "Not Found")</f>
        <v>Travel Agency</v>
      </c>
      <c r="M3676">
        <f t="shared" si="228"/>
        <v>0</v>
      </c>
      <c r="N3676">
        <f t="shared" si="229"/>
        <v>1</v>
      </c>
      <c r="O3676">
        <f t="shared" si="230"/>
        <v>11112.52</v>
      </c>
      <c r="P3676">
        <f t="shared" si="231"/>
        <v>12347.24</v>
      </c>
    </row>
    <row r="3677" spans="1:16" x14ac:dyDescent="0.2">
      <c r="A3677" s="3" t="s">
        <v>4113</v>
      </c>
      <c r="B3677" s="3" t="s">
        <v>720</v>
      </c>
      <c r="C3677" s="3" t="s">
        <v>729</v>
      </c>
      <c r="D3677" s="3" t="s">
        <v>33</v>
      </c>
      <c r="E3677" s="3" t="s">
        <v>34</v>
      </c>
      <c r="F3677" s="3">
        <v>12852.79</v>
      </c>
      <c r="G3677" s="3">
        <v>1927.92</v>
      </c>
      <c r="H3677" s="3">
        <v>10924.87</v>
      </c>
      <c r="I3677" s="3" t="s">
        <v>41</v>
      </c>
      <c r="J3677" s="5">
        <v>1.1764707497663589</v>
      </c>
      <c r="K3677" t="str">
        <f>_xlfn.XLOOKUP(D3677, dim_channels!A:A, dim_channels!C:C, "Not Found")</f>
        <v>OTA</v>
      </c>
      <c r="L3677" t="str">
        <f>_xlfn.XLOOKUP(D3677, dim_channels!A:A, dim_channels!B:B, "Not Found")</f>
        <v>Booking.com</v>
      </c>
      <c r="M3677">
        <f t="shared" si="228"/>
        <v>1</v>
      </c>
      <c r="N3677">
        <f t="shared" si="229"/>
        <v>0</v>
      </c>
      <c r="O3677">
        <f t="shared" si="230"/>
        <v>0</v>
      </c>
      <c r="P3677">
        <f t="shared" si="231"/>
        <v>0</v>
      </c>
    </row>
    <row r="3678" spans="1:16" x14ac:dyDescent="0.2">
      <c r="A3678" s="2" t="s">
        <v>4114</v>
      </c>
      <c r="B3678" s="2" t="s">
        <v>497</v>
      </c>
      <c r="C3678" s="2" t="s">
        <v>418</v>
      </c>
      <c r="D3678" s="2" t="s">
        <v>33</v>
      </c>
      <c r="E3678" s="2" t="s">
        <v>28</v>
      </c>
      <c r="F3678" s="2">
        <v>3281.7</v>
      </c>
      <c r="G3678" s="2">
        <v>492.25</v>
      </c>
      <c r="H3678" s="2">
        <v>2789.45</v>
      </c>
      <c r="I3678" s="2" t="s">
        <v>29</v>
      </c>
      <c r="J3678" s="4">
        <v>1.1764684794493541</v>
      </c>
      <c r="K3678" t="str">
        <f>_xlfn.XLOOKUP(D3678, dim_channels!A:A, dim_channels!C:C, "Not Found")</f>
        <v>OTA</v>
      </c>
      <c r="L3678" t="str">
        <f>_xlfn.XLOOKUP(D3678, dim_channels!A:A, dim_channels!B:B, "Not Found")</f>
        <v>Booking.com</v>
      </c>
      <c r="M3678">
        <f t="shared" si="228"/>
        <v>0</v>
      </c>
      <c r="N3678">
        <f t="shared" si="229"/>
        <v>1</v>
      </c>
      <c r="O3678">
        <f t="shared" si="230"/>
        <v>2789.45</v>
      </c>
      <c r="P3678">
        <f t="shared" si="231"/>
        <v>3281.7</v>
      </c>
    </row>
    <row r="3679" spans="1:16" x14ac:dyDescent="0.2">
      <c r="A3679" s="3" t="s">
        <v>4115</v>
      </c>
      <c r="B3679" s="3" t="s">
        <v>608</v>
      </c>
      <c r="C3679" s="3" t="s">
        <v>400</v>
      </c>
      <c r="D3679" s="3" t="s">
        <v>45</v>
      </c>
      <c r="E3679" s="3" t="s">
        <v>89</v>
      </c>
      <c r="F3679" s="3">
        <v>14682.28</v>
      </c>
      <c r="G3679" s="3">
        <v>0</v>
      </c>
      <c r="H3679" s="3">
        <v>14682.28</v>
      </c>
      <c r="I3679" s="3" t="s">
        <v>29</v>
      </c>
      <c r="J3679" s="5">
        <v>1</v>
      </c>
      <c r="K3679" t="str">
        <f>_xlfn.XLOOKUP(D3679, dim_channels!A:A, dim_channels!C:C, "Not Found")</f>
        <v>Corporate</v>
      </c>
      <c r="L3679" t="str">
        <f>_xlfn.XLOOKUP(D3679, dim_channels!A:A, dim_channels!B:B, "Not Found")</f>
        <v>Corporate Direct</v>
      </c>
      <c r="M3679">
        <f t="shared" si="228"/>
        <v>0</v>
      </c>
      <c r="N3679">
        <f t="shared" si="229"/>
        <v>1</v>
      </c>
      <c r="O3679">
        <f t="shared" si="230"/>
        <v>14682.28</v>
      </c>
      <c r="P3679">
        <f t="shared" si="231"/>
        <v>14682.28</v>
      </c>
    </row>
    <row r="3680" spans="1:16" x14ac:dyDescent="0.2">
      <c r="A3680" s="2" t="s">
        <v>4116</v>
      </c>
      <c r="B3680" s="2" t="s">
        <v>310</v>
      </c>
      <c r="C3680" s="2" t="s">
        <v>155</v>
      </c>
      <c r="D3680" s="2" t="s">
        <v>52</v>
      </c>
      <c r="E3680" s="2" t="s">
        <v>60</v>
      </c>
      <c r="F3680" s="2">
        <v>2728.66</v>
      </c>
      <c r="G3680" s="2">
        <v>0</v>
      </c>
      <c r="H3680" s="2">
        <v>2728.66</v>
      </c>
      <c r="I3680" s="2" t="s">
        <v>29</v>
      </c>
      <c r="J3680" s="4">
        <v>1</v>
      </c>
      <c r="K3680" t="str">
        <f>_xlfn.XLOOKUP(D3680, dim_channels!A:A, dim_channels!C:C, "Not Found")</f>
        <v>OTA</v>
      </c>
      <c r="L3680" t="str">
        <f>_xlfn.XLOOKUP(D3680, dim_channels!A:A, dim_channels!B:B, "Not Found")</f>
        <v>Agoda</v>
      </c>
      <c r="M3680">
        <f t="shared" si="228"/>
        <v>0</v>
      </c>
      <c r="N3680">
        <f t="shared" si="229"/>
        <v>1</v>
      </c>
      <c r="O3680">
        <f t="shared" si="230"/>
        <v>2728.66</v>
      </c>
      <c r="P3680">
        <f t="shared" si="231"/>
        <v>2728.66</v>
      </c>
    </row>
    <row r="3681" spans="1:16" x14ac:dyDescent="0.2">
      <c r="A3681" s="3" t="s">
        <v>4117</v>
      </c>
      <c r="B3681" s="3" t="s">
        <v>564</v>
      </c>
      <c r="C3681" s="3" t="s">
        <v>314</v>
      </c>
      <c r="D3681" s="3" t="s">
        <v>52</v>
      </c>
      <c r="E3681" s="3" t="s">
        <v>34</v>
      </c>
      <c r="F3681" s="3">
        <v>6183.53</v>
      </c>
      <c r="G3681" s="3">
        <v>742.02</v>
      </c>
      <c r="H3681" s="3">
        <v>5441.51</v>
      </c>
      <c r="I3681" s="3" t="s">
        <v>56</v>
      </c>
      <c r="J3681" s="5">
        <v>1.136362884566968</v>
      </c>
      <c r="K3681" t="str">
        <f>_xlfn.XLOOKUP(D3681, dim_channels!A:A, dim_channels!C:C, "Not Found")</f>
        <v>OTA</v>
      </c>
      <c r="L3681" t="str">
        <f>_xlfn.XLOOKUP(D3681, dim_channels!A:A, dim_channels!B:B, "Not Found")</f>
        <v>Agoda</v>
      </c>
      <c r="M3681">
        <f t="shared" si="228"/>
        <v>0</v>
      </c>
      <c r="N3681">
        <f t="shared" si="229"/>
        <v>0</v>
      </c>
      <c r="O3681">
        <f t="shared" si="230"/>
        <v>0</v>
      </c>
      <c r="P3681">
        <f t="shared" si="231"/>
        <v>0</v>
      </c>
    </row>
    <row r="3682" spans="1:16" x14ac:dyDescent="0.2">
      <c r="A3682" s="2" t="s">
        <v>4118</v>
      </c>
      <c r="B3682" s="2" t="s">
        <v>197</v>
      </c>
      <c r="C3682" s="2" t="s">
        <v>198</v>
      </c>
      <c r="D3682" s="2" t="s">
        <v>52</v>
      </c>
      <c r="E3682" s="2" t="s">
        <v>60</v>
      </c>
      <c r="F3682" s="2">
        <v>5369.53</v>
      </c>
      <c r="G3682" s="2">
        <v>0</v>
      </c>
      <c r="H3682" s="2">
        <v>5369.53</v>
      </c>
      <c r="I3682" s="2" t="s">
        <v>41</v>
      </c>
      <c r="J3682" s="4">
        <v>1</v>
      </c>
      <c r="K3682" t="str">
        <f>_xlfn.XLOOKUP(D3682, dim_channels!A:A, dim_channels!C:C, "Not Found")</f>
        <v>OTA</v>
      </c>
      <c r="L3682" t="str">
        <f>_xlfn.XLOOKUP(D3682, dim_channels!A:A, dim_channels!B:B, "Not Found")</f>
        <v>Agoda</v>
      </c>
      <c r="M3682">
        <f t="shared" si="228"/>
        <v>1</v>
      </c>
      <c r="N3682">
        <f t="shared" si="229"/>
        <v>0</v>
      </c>
      <c r="O3682">
        <f t="shared" si="230"/>
        <v>0</v>
      </c>
      <c r="P3682">
        <f t="shared" si="231"/>
        <v>0</v>
      </c>
    </row>
    <row r="3683" spans="1:16" x14ac:dyDescent="0.2">
      <c r="A3683" s="3" t="s">
        <v>4119</v>
      </c>
      <c r="B3683" s="3" t="s">
        <v>813</v>
      </c>
      <c r="C3683" s="3" t="s">
        <v>303</v>
      </c>
      <c r="D3683" s="3" t="s">
        <v>114</v>
      </c>
      <c r="E3683" s="3" t="s">
        <v>46</v>
      </c>
      <c r="F3683" s="3">
        <v>9324.7099999999991</v>
      </c>
      <c r="G3683" s="3">
        <v>932.47</v>
      </c>
      <c r="H3683" s="3">
        <v>8392.24</v>
      </c>
      <c r="I3683" s="3" t="s">
        <v>56</v>
      </c>
      <c r="J3683" s="5">
        <v>1.111110978713669</v>
      </c>
      <c r="K3683" t="str">
        <f>_xlfn.XLOOKUP(D3683, dim_channels!A:A, dim_channels!C:C, "Not Found")</f>
        <v>Offline</v>
      </c>
      <c r="L3683" t="str">
        <f>_xlfn.XLOOKUP(D3683, dim_channels!A:A, dim_channels!B:B, "Not Found")</f>
        <v>Travel Agency</v>
      </c>
      <c r="M3683">
        <f t="shared" si="228"/>
        <v>0</v>
      </c>
      <c r="N3683">
        <f t="shared" si="229"/>
        <v>0</v>
      </c>
      <c r="O3683">
        <f t="shared" si="230"/>
        <v>0</v>
      </c>
      <c r="P3683">
        <f t="shared" si="231"/>
        <v>0</v>
      </c>
    </row>
    <row r="3684" spans="1:16" x14ac:dyDescent="0.2">
      <c r="A3684" s="2" t="s">
        <v>4120</v>
      </c>
      <c r="B3684" s="2" t="s">
        <v>605</v>
      </c>
      <c r="C3684" s="2" t="s">
        <v>92</v>
      </c>
      <c r="D3684" s="2" t="s">
        <v>27</v>
      </c>
      <c r="E3684" s="2" t="s">
        <v>60</v>
      </c>
      <c r="F3684" s="2">
        <v>13460.98</v>
      </c>
      <c r="G3684" s="2">
        <v>0</v>
      </c>
      <c r="H3684" s="2">
        <v>13460.98</v>
      </c>
      <c r="I3684" s="2" t="s">
        <v>29</v>
      </c>
      <c r="J3684" s="4">
        <v>1</v>
      </c>
      <c r="K3684" t="str">
        <f>_xlfn.XLOOKUP(D3684, dim_channels!A:A, dim_channels!C:C, "Not Found")</f>
        <v>OTA</v>
      </c>
      <c r="L3684" t="str">
        <f>_xlfn.XLOOKUP(D3684, dim_channels!A:A, dim_channels!B:B, "Not Found")</f>
        <v>Expedia</v>
      </c>
      <c r="M3684">
        <f t="shared" si="228"/>
        <v>0</v>
      </c>
      <c r="N3684">
        <f t="shared" si="229"/>
        <v>1</v>
      </c>
      <c r="O3684">
        <f t="shared" si="230"/>
        <v>13460.98</v>
      </c>
      <c r="P3684">
        <f t="shared" si="231"/>
        <v>13460.98</v>
      </c>
    </row>
    <row r="3685" spans="1:16" x14ac:dyDescent="0.2">
      <c r="A3685" s="3" t="s">
        <v>4121</v>
      </c>
      <c r="B3685" s="3" t="s">
        <v>754</v>
      </c>
      <c r="C3685" s="3" t="s">
        <v>126</v>
      </c>
      <c r="D3685" s="3" t="s">
        <v>64</v>
      </c>
      <c r="E3685" s="3" t="s">
        <v>28</v>
      </c>
      <c r="F3685" s="3">
        <v>6611.2</v>
      </c>
      <c r="G3685" s="3">
        <v>0</v>
      </c>
      <c r="H3685" s="3">
        <v>6611.2</v>
      </c>
      <c r="I3685" s="3" t="s">
        <v>56</v>
      </c>
      <c r="J3685" s="5">
        <v>1</v>
      </c>
      <c r="K3685" t="str">
        <f>_xlfn.XLOOKUP(D3685, dim_channels!A:A, dim_channels!C:C, "Not Found")</f>
        <v>Direct</v>
      </c>
      <c r="L3685" t="str">
        <f>_xlfn.XLOOKUP(D3685, dim_channels!A:A, dim_channels!B:B, "Not Found")</f>
        <v>Direct Website</v>
      </c>
      <c r="M3685">
        <f t="shared" si="228"/>
        <v>0</v>
      </c>
      <c r="N3685">
        <f t="shared" si="229"/>
        <v>0</v>
      </c>
      <c r="O3685">
        <f t="shared" si="230"/>
        <v>0</v>
      </c>
      <c r="P3685">
        <f t="shared" si="231"/>
        <v>0</v>
      </c>
    </row>
    <row r="3686" spans="1:16" x14ac:dyDescent="0.2">
      <c r="A3686" s="2" t="s">
        <v>4122</v>
      </c>
      <c r="B3686" s="2" t="s">
        <v>314</v>
      </c>
      <c r="C3686" s="2" t="s">
        <v>826</v>
      </c>
      <c r="D3686" s="2" t="s">
        <v>45</v>
      </c>
      <c r="E3686" s="2" t="s">
        <v>89</v>
      </c>
      <c r="F3686" s="2">
        <v>5088.82</v>
      </c>
      <c r="G3686" s="2">
        <v>0</v>
      </c>
      <c r="H3686" s="2">
        <v>5088.82</v>
      </c>
      <c r="I3686" s="2" t="s">
        <v>29</v>
      </c>
      <c r="J3686" s="4">
        <v>1</v>
      </c>
      <c r="K3686" t="str">
        <f>_xlfn.XLOOKUP(D3686, dim_channels!A:A, dim_channels!C:C, "Not Found")</f>
        <v>Corporate</v>
      </c>
      <c r="L3686" t="str">
        <f>_xlfn.XLOOKUP(D3686, dim_channels!A:A, dim_channels!B:B, "Not Found")</f>
        <v>Corporate Direct</v>
      </c>
      <c r="M3686">
        <f t="shared" si="228"/>
        <v>0</v>
      </c>
      <c r="N3686">
        <f t="shared" si="229"/>
        <v>1</v>
      </c>
      <c r="O3686">
        <f t="shared" si="230"/>
        <v>5088.82</v>
      </c>
      <c r="P3686">
        <f t="shared" si="231"/>
        <v>5088.82</v>
      </c>
    </row>
    <row r="3687" spans="1:16" x14ac:dyDescent="0.2">
      <c r="A3687" s="3" t="s">
        <v>4123</v>
      </c>
      <c r="B3687" s="3" t="s">
        <v>183</v>
      </c>
      <c r="C3687" s="3" t="s">
        <v>708</v>
      </c>
      <c r="D3687" s="3" t="s">
        <v>52</v>
      </c>
      <c r="E3687" s="3" t="s">
        <v>34</v>
      </c>
      <c r="F3687" s="3">
        <v>25362.68</v>
      </c>
      <c r="G3687" s="3">
        <v>3043.52</v>
      </c>
      <c r="H3687" s="3">
        <v>22319.16</v>
      </c>
      <c r="I3687" s="3" t="s">
        <v>29</v>
      </c>
      <c r="J3687" s="5">
        <v>1.136363554900812</v>
      </c>
      <c r="K3687" t="str">
        <f>_xlfn.XLOOKUP(D3687, dim_channels!A:A, dim_channels!C:C, "Not Found")</f>
        <v>OTA</v>
      </c>
      <c r="L3687" t="str">
        <f>_xlfn.XLOOKUP(D3687, dim_channels!A:A, dim_channels!B:B, "Not Found")</f>
        <v>Agoda</v>
      </c>
      <c r="M3687">
        <f t="shared" si="228"/>
        <v>0</v>
      </c>
      <c r="N3687">
        <f t="shared" si="229"/>
        <v>1</v>
      </c>
      <c r="O3687">
        <f t="shared" si="230"/>
        <v>22319.16</v>
      </c>
      <c r="P3687">
        <f t="shared" si="231"/>
        <v>25362.68</v>
      </c>
    </row>
    <row r="3688" spans="1:16" x14ac:dyDescent="0.2">
      <c r="A3688" s="2" t="s">
        <v>4124</v>
      </c>
      <c r="B3688" s="2" t="s">
        <v>437</v>
      </c>
      <c r="C3688" s="2" t="s">
        <v>578</v>
      </c>
      <c r="D3688" s="2" t="s">
        <v>45</v>
      </c>
      <c r="E3688" s="2" t="s">
        <v>89</v>
      </c>
      <c r="F3688" s="2">
        <v>3239.9</v>
      </c>
      <c r="G3688" s="2">
        <v>0</v>
      </c>
      <c r="H3688" s="2">
        <v>3239.9</v>
      </c>
      <c r="I3688" s="2" t="s">
        <v>29</v>
      </c>
      <c r="J3688" s="4">
        <v>1</v>
      </c>
      <c r="K3688" t="str">
        <f>_xlfn.XLOOKUP(D3688, dim_channels!A:A, dim_channels!C:C, "Not Found")</f>
        <v>Corporate</v>
      </c>
      <c r="L3688" t="str">
        <f>_xlfn.XLOOKUP(D3688, dim_channels!A:A, dim_channels!B:B, "Not Found")</f>
        <v>Corporate Direct</v>
      </c>
      <c r="M3688">
        <f t="shared" si="228"/>
        <v>0</v>
      </c>
      <c r="N3688">
        <f t="shared" si="229"/>
        <v>1</v>
      </c>
      <c r="O3688">
        <f t="shared" si="230"/>
        <v>3239.9</v>
      </c>
      <c r="P3688">
        <f t="shared" si="231"/>
        <v>3239.9</v>
      </c>
    </row>
    <row r="3689" spans="1:16" x14ac:dyDescent="0.2">
      <c r="A3689" s="3" t="s">
        <v>4125</v>
      </c>
      <c r="B3689" s="3" t="s">
        <v>515</v>
      </c>
      <c r="C3689" s="3" t="s">
        <v>902</v>
      </c>
      <c r="D3689" s="3" t="s">
        <v>64</v>
      </c>
      <c r="E3689" s="3" t="s">
        <v>115</v>
      </c>
      <c r="F3689" s="3">
        <v>10942.31</v>
      </c>
      <c r="G3689" s="3">
        <v>0</v>
      </c>
      <c r="H3689" s="3">
        <v>10942.31</v>
      </c>
      <c r="I3689" s="3" t="s">
        <v>29</v>
      </c>
      <c r="J3689" s="5">
        <v>1</v>
      </c>
      <c r="K3689" t="str">
        <f>_xlfn.XLOOKUP(D3689, dim_channels!A:A, dim_channels!C:C, "Not Found")</f>
        <v>Direct</v>
      </c>
      <c r="L3689" t="str">
        <f>_xlfn.XLOOKUP(D3689, dim_channels!A:A, dim_channels!B:B, "Not Found")</f>
        <v>Direct Website</v>
      </c>
      <c r="M3689">
        <f t="shared" si="228"/>
        <v>0</v>
      </c>
      <c r="N3689">
        <f t="shared" si="229"/>
        <v>1</v>
      </c>
      <c r="O3689">
        <f t="shared" si="230"/>
        <v>10942.31</v>
      </c>
      <c r="P3689">
        <f t="shared" si="231"/>
        <v>10942.31</v>
      </c>
    </row>
    <row r="3690" spans="1:16" x14ac:dyDescent="0.2">
      <c r="A3690" s="2" t="s">
        <v>4126</v>
      </c>
      <c r="B3690" s="2" t="s">
        <v>546</v>
      </c>
      <c r="C3690" s="2" t="s">
        <v>178</v>
      </c>
      <c r="D3690" s="2" t="s">
        <v>206</v>
      </c>
      <c r="E3690" s="2" t="s">
        <v>207</v>
      </c>
      <c r="F3690" s="2">
        <v>6775.08</v>
      </c>
      <c r="G3690" s="2">
        <v>0</v>
      </c>
      <c r="H3690" s="2">
        <v>6775.08</v>
      </c>
      <c r="I3690" s="2" t="s">
        <v>29</v>
      </c>
      <c r="J3690" s="4">
        <v>1</v>
      </c>
      <c r="K3690" t="str">
        <f>_xlfn.XLOOKUP(D3690, dim_channels!A:A, dim_channels!C:C, "Not Found")</f>
        <v>Direct</v>
      </c>
      <c r="L3690" t="str">
        <f>_xlfn.XLOOKUP(D3690, dim_channels!A:A, dim_channels!B:B, "Not Found")</f>
        <v>Walk-in</v>
      </c>
      <c r="M3690">
        <f t="shared" si="228"/>
        <v>0</v>
      </c>
      <c r="N3690">
        <f t="shared" si="229"/>
        <v>1</v>
      </c>
      <c r="O3690">
        <f t="shared" si="230"/>
        <v>6775.08</v>
      </c>
      <c r="P3690">
        <f t="shared" si="231"/>
        <v>6775.08</v>
      </c>
    </row>
    <row r="3691" spans="1:16" x14ac:dyDescent="0.2">
      <c r="A3691" s="3" t="s">
        <v>4127</v>
      </c>
      <c r="B3691" s="3" t="s">
        <v>133</v>
      </c>
      <c r="C3691" s="3" t="s">
        <v>781</v>
      </c>
      <c r="D3691" s="3" t="s">
        <v>33</v>
      </c>
      <c r="E3691" s="3" t="s">
        <v>28</v>
      </c>
      <c r="F3691" s="3">
        <v>9733.2800000000007</v>
      </c>
      <c r="G3691" s="3">
        <v>1459.99</v>
      </c>
      <c r="H3691" s="3">
        <v>8273.2900000000009</v>
      </c>
      <c r="I3691" s="3" t="s">
        <v>29</v>
      </c>
      <c r="J3691" s="5">
        <v>1.176470303833179</v>
      </c>
      <c r="K3691" t="str">
        <f>_xlfn.XLOOKUP(D3691, dim_channels!A:A, dim_channels!C:C, "Not Found")</f>
        <v>OTA</v>
      </c>
      <c r="L3691" t="str">
        <f>_xlfn.XLOOKUP(D3691, dim_channels!A:A, dim_channels!B:B, "Not Found")</f>
        <v>Booking.com</v>
      </c>
      <c r="M3691">
        <f t="shared" si="228"/>
        <v>0</v>
      </c>
      <c r="N3691">
        <f t="shared" si="229"/>
        <v>1</v>
      </c>
      <c r="O3691">
        <f t="shared" si="230"/>
        <v>8273.2900000000009</v>
      </c>
      <c r="P3691">
        <f t="shared" si="231"/>
        <v>9733.2800000000007</v>
      </c>
    </row>
    <row r="3692" spans="1:16" x14ac:dyDescent="0.2">
      <c r="A3692" s="2" t="s">
        <v>4128</v>
      </c>
      <c r="B3692" s="2" t="s">
        <v>73</v>
      </c>
      <c r="C3692" s="2" t="s">
        <v>370</v>
      </c>
      <c r="D3692" s="2" t="s">
        <v>169</v>
      </c>
      <c r="E3692" s="2" t="s">
        <v>34</v>
      </c>
      <c r="F3692" s="2">
        <v>20452.34</v>
      </c>
      <c r="G3692" s="2">
        <v>4090.47</v>
      </c>
      <c r="H3692" s="2">
        <v>16361.87</v>
      </c>
      <c r="I3692" s="2" t="s">
        <v>56</v>
      </c>
      <c r="J3692" s="4">
        <v>1.250000152794271</v>
      </c>
      <c r="K3692" t="str">
        <f>_xlfn.XLOOKUP(D3692, dim_channels!A:A, dim_channels!C:C, "Not Found")</f>
        <v>GDS</v>
      </c>
      <c r="L3692" t="str">
        <f>_xlfn.XLOOKUP(D3692, dim_channels!A:A, dim_channels!B:B, "Not Found")</f>
        <v>GDS (Amadeus)</v>
      </c>
      <c r="M3692">
        <f t="shared" si="228"/>
        <v>0</v>
      </c>
      <c r="N3692">
        <f t="shared" si="229"/>
        <v>0</v>
      </c>
      <c r="O3692">
        <f t="shared" si="230"/>
        <v>0</v>
      </c>
      <c r="P3692">
        <f t="shared" si="231"/>
        <v>0</v>
      </c>
    </row>
    <row r="3693" spans="1:16" x14ac:dyDescent="0.2">
      <c r="A3693" s="3" t="s">
        <v>4129</v>
      </c>
      <c r="B3693" s="3" t="s">
        <v>139</v>
      </c>
      <c r="C3693" s="3" t="s">
        <v>173</v>
      </c>
      <c r="D3693" s="3" t="s">
        <v>114</v>
      </c>
      <c r="E3693" s="3" t="s">
        <v>115</v>
      </c>
      <c r="F3693" s="3">
        <v>8760.8700000000008</v>
      </c>
      <c r="G3693" s="3">
        <v>876.09</v>
      </c>
      <c r="H3693" s="3">
        <v>7884.78</v>
      </c>
      <c r="I3693" s="3" t="s">
        <v>29</v>
      </c>
      <c r="J3693" s="5">
        <v>1.111111533866513</v>
      </c>
      <c r="K3693" t="str">
        <f>_xlfn.XLOOKUP(D3693, dim_channels!A:A, dim_channels!C:C, "Not Found")</f>
        <v>Offline</v>
      </c>
      <c r="L3693" t="str">
        <f>_xlfn.XLOOKUP(D3693, dim_channels!A:A, dim_channels!B:B, "Not Found")</f>
        <v>Travel Agency</v>
      </c>
      <c r="M3693">
        <f t="shared" si="228"/>
        <v>0</v>
      </c>
      <c r="N3693">
        <f t="shared" si="229"/>
        <v>1</v>
      </c>
      <c r="O3693">
        <f t="shared" si="230"/>
        <v>7884.78</v>
      </c>
      <c r="P3693">
        <f t="shared" si="231"/>
        <v>8760.8700000000008</v>
      </c>
    </row>
    <row r="3694" spans="1:16" x14ac:dyDescent="0.2">
      <c r="A3694" s="2" t="s">
        <v>4130</v>
      </c>
      <c r="B3694" s="2" t="s">
        <v>186</v>
      </c>
      <c r="C3694" s="2" t="s">
        <v>139</v>
      </c>
      <c r="D3694" s="2" t="s">
        <v>27</v>
      </c>
      <c r="E3694" s="2" t="s">
        <v>34</v>
      </c>
      <c r="F3694" s="2">
        <v>26976.6</v>
      </c>
      <c r="G3694" s="2">
        <v>4855.79</v>
      </c>
      <c r="H3694" s="2">
        <v>22120.81</v>
      </c>
      <c r="I3694" s="2" t="s">
        <v>29</v>
      </c>
      <c r="J3694" s="4">
        <v>1.219512305381222</v>
      </c>
      <c r="K3694" t="str">
        <f>_xlfn.XLOOKUP(D3694, dim_channels!A:A, dim_channels!C:C, "Not Found")</f>
        <v>OTA</v>
      </c>
      <c r="L3694" t="str">
        <f>_xlfn.XLOOKUP(D3694, dim_channels!A:A, dim_channels!B:B, "Not Found")</f>
        <v>Expedia</v>
      </c>
      <c r="M3694">
        <f t="shared" si="228"/>
        <v>0</v>
      </c>
      <c r="N3694">
        <f t="shared" si="229"/>
        <v>1</v>
      </c>
      <c r="O3694">
        <f t="shared" si="230"/>
        <v>22120.81</v>
      </c>
      <c r="P3694">
        <f t="shared" si="231"/>
        <v>26976.6</v>
      </c>
    </row>
    <row r="3695" spans="1:16" x14ac:dyDescent="0.2">
      <c r="A3695" s="3" t="s">
        <v>4131</v>
      </c>
      <c r="B3695" s="3" t="s">
        <v>159</v>
      </c>
      <c r="C3695" s="3" t="s">
        <v>202</v>
      </c>
      <c r="D3695" s="3" t="s">
        <v>52</v>
      </c>
      <c r="E3695" s="3" t="s">
        <v>34</v>
      </c>
      <c r="F3695" s="3">
        <v>5717.39</v>
      </c>
      <c r="G3695" s="3">
        <v>686.09</v>
      </c>
      <c r="H3695" s="3">
        <v>5031.3</v>
      </c>
      <c r="I3695" s="3" t="s">
        <v>29</v>
      </c>
      <c r="J3695" s="5">
        <v>1.136364359111959</v>
      </c>
      <c r="K3695" t="str">
        <f>_xlfn.XLOOKUP(D3695, dim_channels!A:A, dim_channels!C:C, "Not Found")</f>
        <v>OTA</v>
      </c>
      <c r="L3695" t="str">
        <f>_xlfn.XLOOKUP(D3695, dim_channels!A:A, dim_channels!B:B, "Not Found")</f>
        <v>Agoda</v>
      </c>
      <c r="M3695">
        <f t="shared" si="228"/>
        <v>0</v>
      </c>
      <c r="N3695">
        <f t="shared" si="229"/>
        <v>1</v>
      </c>
      <c r="O3695">
        <f t="shared" si="230"/>
        <v>5031.3</v>
      </c>
      <c r="P3695">
        <f t="shared" si="231"/>
        <v>5717.39</v>
      </c>
    </row>
    <row r="3696" spans="1:16" x14ac:dyDescent="0.2">
      <c r="A3696" s="2" t="s">
        <v>4132</v>
      </c>
      <c r="B3696" s="2" t="s">
        <v>297</v>
      </c>
      <c r="C3696" s="2" t="s">
        <v>749</v>
      </c>
      <c r="D3696" s="2" t="s">
        <v>33</v>
      </c>
      <c r="E3696" s="2" t="s">
        <v>28</v>
      </c>
      <c r="F3696" s="2">
        <v>21903.22</v>
      </c>
      <c r="G3696" s="2">
        <v>3285.48</v>
      </c>
      <c r="H3696" s="2">
        <v>18617.740000000002</v>
      </c>
      <c r="I3696" s="2" t="s">
        <v>56</v>
      </c>
      <c r="J3696" s="4">
        <v>1.1764703986627809</v>
      </c>
      <c r="K3696" t="str">
        <f>_xlfn.XLOOKUP(D3696, dim_channels!A:A, dim_channels!C:C, "Not Found")</f>
        <v>OTA</v>
      </c>
      <c r="L3696" t="str">
        <f>_xlfn.XLOOKUP(D3696, dim_channels!A:A, dim_channels!B:B, "Not Found")</f>
        <v>Booking.com</v>
      </c>
      <c r="M3696">
        <f t="shared" si="228"/>
        <v>0</v>
      </c>
      <c r="N3696">
        <f t="shared" si="229"/>
        <v>0</v>
      </c>
      <c r="O3696">
        <f t="shared" si="230"/>
        <v>0</v>
      </c>
      <c r="P3696">
        <f t="shared" si="231"/>
        <v>0</v>
      </c>
    </row>
    <row r="3697" spans="1:16" x14ac:dyDescent="0.2">
      <c r="A3697" s="3" t="s">
        <v>4133</v>
      </c>
      <c r="B3697" s="3" t="s">
        <v>178</v>
      </c>
      <c r="C3697" s="3" t="s">
        <v>584</v>
      </c>
      <c r="D3697" s="3" t="s">
        <v>33</v>
      </c>
      <c r="E3697" s="3" t="s">
        <v>60</v>
      </c>
      <c r="F3697" s="3">
        <v>5432.23</v>
      </c>
      <c r="G3697" s="3">
        <v>0</v>
      </c>
      <c r="H3697" s="3">
        <v>5432.23</v>
      </c>
      <c r="I3697" s="3" t="s">
        <v>29</v>
      </c>
      <c r="J3697" s="5">
        <v>1</v>
      </c>
      <c r="K3697" t="str">
        <f>_xlfn.XLOOKUP(D3697, dim_channels!A:A, dim_channels!C:C, "Not Found")</f>
        <v>OTA</v>
      </c>
      <c r="L3697" t="str">
        <f>_xlfn.XLOOKUP(D3697, dim_channels!A:A, dim_channels!B:B, "Not Found")</f>
        <v>Booking.com</v>
      </c>
      <c r="M3697">
        <f t="shared" si="228"/>
        <v>0</v>
      </c>
      <c r="N3697">
        <f t="shared" si="229"/>
        <v>1</v>
      </c>
      <c r="O3697">
        <f t="shared" si="230"/>
        <v>5432.23</v>
      </c>
      <c r="P3697">
        <f t="shared" si="231"/>
        <v>5432.23</v>
      </c>
    </row>
    <row r="3698" spans="1:16" x14ac:dyDescent="0.2">
      <c r="A3698" s="2" t="s">
        <v>4134</v>
      </c>
      <c r="B3698" s="2" t="s">
        <v>234</v>
      </c>
      <c r="C3698" s="2" t="s">
        <v>787</v>
      </c>
      <c r="D3698" s="2" t="s">
        <v>33</v>
      </c>
      <c r="E3698" s="2" t="s">
        <v>34</v>
      </c>
      <c r="F3698" s="2">
        <v>18472.77</v>
      </c>
      <c r="G3698" s="2">
        <v>2770.92</v>
      </c>
      <c r="H3698" s="2">
        <v>15701.85</v>
      </c>
      <c r="I3698" s="2" t="s">
        <v>41</v>
      </c>
      <c r="J3698" s="4">
        <v>1.1764709254005099</v>
      </c>
      <c r="K3698" t="str">
        <f>_xlfn.XLOOKUP(D3698, dim_channels!A:A, dim_channels!C:C, "Not Found")</f>
        <v>OTA</v>
      </c>
      <c r="L3698" t="str">
        <f>_xlfn.XLOOKUP(D3698, dim_channels!A:A, dim_channels!B:B, "Not Found")</f>
        <v>Booking.com</v>
      </c>
      <c r="M3698">
        <f t="shared" si="228"/>
        <v>1</v>
      </c>
      <c r="N3698">
        <f t="shared" si="229"/>
        <v>0</v>
      </c>
      <c r="O3698">
        <f t="shared" si="230"/>
        <v>0</v>
      </c>
      <c r="P3698">
        <f t="shared" si="231"/>
        <v>0</v>
      </c>
    </row>
    <row r="3699" spans="1:16" x14ac:dyDescent="0.2">
      <c r="A3699" s="3" t="s">
        <v>4135</v>
      </c>
      <c r="B3699" s="3" t="s">
        <v>578</v>
      </c>
      <c r="C3699" s="3" t="s">
        <v>614</v>
      </c>
      <c r="D3699" s="3" t="s">
        <v>33</v>
      </c>
      <c r="E3699" s="3" t="s">
        <v>60</v>
      </c>
      <c r="F3699" s="3">
        <v>4320.0200000000004</v>
      </c>
      <c r="G3699" s="3">
        <v>0</v>
      </c>
      <c r="H3699" s="3">
        <v>4320.0200000000004</v>
      </c>
      <c r="I3699" s="3" t="s">
        <v>56</v>
      </c>
      <c r="J3699" s="5">
        <v>1</v>
      </c>
      <c r="K3699" t="str">
        <f>_xlfn.XLOOKUP(D3699, dim_channels!A:A, dim_channels!C:C, "Not Found")</f>
        <v>OTA</v>
      </c>
      <c r="L3699" t="str">
        <f>_xlfn.XLOOKUP(D3699, dim_channels!A:A, dim_channels!B:B, "Not Found")</f>
        <v>Booking.com</v>
      </c>
      <c r="M3699">
        <f t="shared" si="228"/>
        <v>0</v>
      </c>
      <c r="N3699">
        <f t="shared" si="229"/>
        <v>0</v>
      </c>
      <c r="O3699">
        <f t="shared" si="230"/>
        <v>0</v>
      </c>
      <c r="P3699">
        <f t="shared" si="231"/>
        <v>0</v>
      </c>
    </row>
    <row r="3700" spans="1:16" x14ac:dyDescent="0.2">
      <c r="A3700" s="2" t="s">
        <v>4136</v>
      </c>
      <c r="B3700" s="2" t="s">
        <v>1035</v>
      </c>
      <c r="C3700" s="2" t="s">
        <v>384</v>
      </c>
      <c r="D3700" s="2" t="s">
        <v>33</v>
      </c>
      <c r="E3700" s="2" t="s">
        <v>34</v>
      </c>
      <c r="F3700" s="2">
        <v>6291.89</v>
      </c>
      <c r="G3700" s="2">
        <v>943.78</v>
      </c>
      <c r="H3700" s="2">
        <v>5348.11</v>
      </c>
      <c r="I3700" s="2" t="s">
        <v>29</v>
      </c>
      <c r="J3700" s="4">
        <v>1.176469818309646</v>
      </c>
      <c r="K3700" t="str">
        <f>_xlfn.XLOOKUP(D3700, dim_channels!A:A, dim_channels!C:C, "Not Found")</f>
        <v>OTA</v>
      </c>
      <c r="L3700" t="str">
        <f>_xlfn.XLOOKUP(D3700, dim_channels!A:A, dim_channels!B:B, "Not Found")</f>
        <v>Booking.com</v>
      </c>
      <c r="M3700">
        <f t="shared" si="228"/>
        <v>0</v>
      </c>
      <c r="N3700">
        <f t="shared" si="229"/>
        <v>1</v>
      </c>
      <c r="O3700">
        <f t="shared" si="230"/>
        <v>5348.11</v>
      </c>
      <c r="P3700">
        <f t="shared" si="231"/>
        <v>6291.89</v>
      </c>
    </row>
    <row r="3701" spans="1:16" x14ac:dyDescent="0.2">
      <c r="A3701" s="3" t="s">
        <v>4137</v>
      </c>
      <c r="B3701" s="3" t="s">
        <v>121</v>
      </c>
      <c r="C3701" s="3" t="s">
        <v>725</v>
      </c>
      <c r="D3701" s="3" t="s">
        <v>64</v>
      </c>
      <c r="E3701" s="3" t="s">
        <v>34</v>
      </c>
      <c r="F3701" s="3">
        <v>7922.54</v>
      </c>
      <c r="G3701" s="3">
        <v>0</v>
      </c>
      <c r="H3701" s="3">
        <v>7922.54</v>
      </c>
      <c r="I3701" s="3" t="s">
        <v>29</v>
      </c>
      <c r="J3701" s="5">
        <v>1</v>
      </c>
      <c r="K3701" t="str">
        <f>_xlfn.XLOOKUP(D3701, dim_channels!A:A, dim_channels!C:C, "Not Found")</f>
        <v>Direct</v>
      </c>
      <c r="L3701" t="str">
        <f>_xlfn.XLOOKUP(D3701, dim_channels!A:A, dim_channels!B:B, "Not Found")</f>
        <v>Direct Website</v>
      </c>
      <c r="M3701">
        <f t="shared" si="228"/>
        <v>0</v>
      </c>
      <c r="N3701">
        <f t="shared" si="229"/>
        <v>1</v>
      </c>
      <c r="O3701">
        <f t="shared" si="230"/>
        <v>7922.54</v>
      </c>
      <c r="P3701">
        <f t="shared" si="231"/>
        <v>7922.54</v>
      </c>
    </row>
    <row r="3702" spans="1:16" x14ac:dyDescent="0.2">
      <c r="A3702" s="2" t="s">
        <v>4138</v>
      </c>
      <c r="B3702" s="2" t="s">
        <v>195</v>
      </c>
      <c r="C3702" s="2" t="s">
        <v>303</v>
      </c>
      <c r="D3702" s="2" t="s">
        <v>27</v>
      </c>
      <c r="E3702" s="2" t="s">
        <v>60</v>
      </c>
      <c r="F3702" s="2">
        <v>3472.17</v>
      </c>
      <c r="G3702" s="2">
        <v>0</v>
      </c>
      <c r="H3702" s="2">
        <v>3472.17</v>
      </c>
      <c r="I3702" s="2" t="s">
        <v>29</v>
      </c>
      <c r="J3702" s="4">
        <v>1</v>
      </c>
      <c r="K3702" t="str">
        <f>_xlfn.XLOOKUP(D3702, dim_channels!A:A, dim_channels!C:C, "Not Found")</f>
        <v>OTA</v>
      </c>
      <c r="L3702" t="str">
        <f>_xlfn.XLOOKUP(D3702, dim_channels!A:A, dim_channels!B:B, "Not Found")</f>
        <v>Expedia</v>
      </c>
      <c r="M3702">
        <f t="shared" si="228"/>
        <v>0</v>
      </c>
      <c r="N3702">
        <f t="shared" si="229"/>
        <v>1</v>
      </c>
      <c r="O3702">
        <f t="shared" si="230"/>
        <v>3472.17</v>
      </c>
      <c r="P3702">
        <f t="shared" si="231"/>
        <v>3472.17</v>
      </c>
    </row>
    <row r="3703" spans="1:16" x14ac:dyDescent="0.2">
      <c r="A3703" s="3" t="s">
        <v>4139</v>
      </c>
      <c r="B3703" s="3" t="s">
        <v>82</v>
      </c>
      <c r="C3703" s="3" t="s">
        <v>197</v>
      </c>
      <c r="D3703" s="3" t="s">
        <v>33</v>
      </c>
      <c r="E3703" s="3" t="s">
        <v>34</v>
      </c>
      <c r="F3703" s="3">
        <v>14742.16</v>
      </c>
      <c r="G3703" s="3">
        <v>2211.3200000000002</v>
      </c>
      <c r="H3703" s="3">
        <v>12530.84</v>
      </c>
      <c r="I3703" s="3" t="s">
        <v>41</v>
      </c>
      <c r="J3703" s="5">
        <v>1.1764702126912481</v>
      </c>
      <c r="K3703" t="str">
        <f>_xlfn.XLOOKUP(D3703, dim_channels!A:A, dim_channels!C:C, "Not Found")</f>
        <v>OTA</v>
      </c>
      <c r="L3703" t="str">
        <f>_xlfn.XLOOKUP(D3703, dim_channels!A:A, dim_channels!B:B, "Not Found")</f>
        <v>Booking.com</v>
      </c>
      <c r="M3703">
        <f t="shared" si="228"/>
        <v>1</v>
      </c>
      <c r="N3703">
        <f t="shared" si="229"/>
        <v>0</v>
      </c>
      <c r="O3703">
        <f t="shared" si="230"/>
        <v>0</v>
      </c>
      <c r="P3703">
        <f t="shared" si="231"/>
        <v>0</v>
      </c>
    </row>
    <row r="3704" spans="1:16" x14ac:dyDescent="0.2">
      <c r="A3704" s="2" t="s">
        <v>4140</v>
      </c>
      <c r="B3704" s="2" t="s">
        <v>48</v>
      </c>
      <c r="C3704" s="2" t="s">
        <v>183</v>
      </c>
      <c r="D3704" s="2" t="s">
        <v>206</v>
      </c>
      <c r="E3704" s="2" t="s">
        <v>207</v>
      </c>
      <c r="F3704" s="2">
        <v>14474.81</v>
      </c>
      <c r="G3704" s="2">
        <v>0</v>
      </c>
      <c r="H3704" s="2">
        <v>14474.81</v>
      </c>
      <c r="I3704" s="2" t="s">
        <v>56</v>
      </c>
      <c r="J3704" s="4">
        <v>1</v>
      </c>
      <c r="K3704" t="str">
        <f>_xlfn.XLOOKUP(D3704, dim_channels!A:A, dim_channels!C:C, "Not Found")</f>
        <v>Direct</v>
      </c>
      <c r="L3704" t="str">
        <f>_xlfn.XLOOKUP(D3704, dim_channels!A:A, dim_channels!B:B, "Not Found")</f>
        <v>Walk-in</v>
      </c>
      <c r="M3704">
        <f t="shared" si="228"/>
        <v>0</v>
      </c>
      <c r="N3704">
        <f t="shared" si="229"/>
        <v>0</v>
      </c>
      <c r="O3704">
        <f t="shared" si="230"/>
        <v>0</v>
      </c>
      <c r="P3704">
        <f t="shared" si="231"/>
        <v>0</v>
      </c>
    </row>
    <row r="3705" spans="1:16" x14ac:dyDescent="0.2">
      <c r="A3705" s="3" t="s">
        <v>4141</v>
      </c>
      <c r="B3705" s="3" t="s">
        <v>103</v>
      </c>
      <c r="C3705" s="3" t="s">
        <v>312</v>
      </c>
      <c r="D3705" s="3" t="s">
        <v>169</v>
      </c>
      <c r="E3705" s="3" t="s">
        <v>34</v>
      </c>
      <c r="F3705" s="3">
        <v>11511.71</v>
      </c>
      <c r="G3705" s="3">
        <v>2302.34</v>
      </c>
      <c r="H3705" s="3">
        <v>9209.3700000000008</v>
      </c>
      <c r="I3705" s="3" t="s">
        <v>29</v>
      </c>
      <c r="J3705" s="5">
        <v>1.2499997285373481</v>
      </c>
      <c r="K3705" t="str">
        <f>_xlfn.XLOOKUP(D3705, dim_channels!A:A, dim_channels!C:C, "Not Found")</f>
        <v>GDS</v>
      </c>
      <c r="L3705" t="str">
        <f>_xlfn.XLOOKUP(D3705, dim_channels!A:A, dim_channels!B:B, "Not Found")</f>
        <v>GDS (Amadeus)</v>
      </c>
      <c r="M3705">
        <f t="shared" si="228"/>
        <v>0</v>
      </c>
      <c r="N3705">
        <f t="shared" si="229"/>
        <v>1</v>
      </c>
      <c r="O3705">
        <f t="shared" si="230"/>
        <v>9209.3700000000008</v>
      </c>
      <c r="P3705">
        <f t="shared" si="231"/>
        <v>11511.71</v>
      </c>
    </row>
    <row r="3706" spans="1:16" x14ac:dyDescent="0.2">
      <c r="A3706" s="2" t="s">
        <v>4142</v>
      </c>
      <c r="B3706" s="2" t="s">
        <v>198</v>
      </c>
      <c r="C3706" s="2" t="s">
        <v>497</v>
      </c>
      <c r="D3706" s="2" t="s">
        <v>27</v>
      </c>
      <c r="E3706" s="2" t="s">
        <v>34</v>
      </c>
      <c r="F3706" s="2">
        <v>10850.58</v>
      </c>
      <c r="G3706" s="2">
        <v>1953.1</v>
      </c>
      <c r="H3706" s="2">
        <v>8897.48</v>
      </c>
      <c r="I3706" s="2" t="s">
        <v>29</v>
      </c>
      <c r="J3706" s="4">
        <v>1.2195115920462869</v>
      </c>
      <c r="K3706" t="str">
        <f>_xlfn.XLOOKUP(D3706, dim_channels!A:A, dim_channels!C:C, "Not Found")</f>
        <v>OTA</v>
      </c>
      <c r="L3706" t="str">
        <f>_xlfn.XLOOKUP(D3706, dim_channels!A:A, dim_channels!B:B, "Not Found")</f>
        <v>Expedia</v>
      </c>
      <c r="M3706">
        <f t="shared" si="228"/>
        <v>0</v>
      </c>
      <c r="N3706">
        <f t="shared" si="229"/>
        <v>1</v>
      </c>
      <c r="O3706">
        <f t="shared" si="230"/>
        <v>8897.48</v>
      </c>
      <c r="P3706">
        <f t="shared" si="231"/>
        <v>10850.58</v>
      </c>
    </row>
    <row r="3707" spans="1:16" x14ac:dyDescent="0.2">
      <c r="A3707" s="3" t="s">
        <v>4143</v>
      </c>
      <c r="B3707" s="3" t="s">
        <v>120</v>
      </c>
      <c r="C3707" s="3" t="s">
        <v>103</v>
      </c>
      <c r="D3707" s="3" t="s">
        <v>52</v>
      </c>
      <c r="E3707" s="3" t="s">
        <v>34</v>
      </c>
      <c r="F3707" s="3">
        <v>2917.78</v>
      </c>
      <c r="G3707" s="3">
        <v>350.13</v>
      </c>
      <c r="H3707" s="3">
        <v>2567.65</v>
      </c>
      <c r="I3707" s="3" t="s">
        <v>41</v>
      </c>
      <c r="J3707" s="5">
        <v>1.136362043113353</v>
      </c>
      <c r="K3707" t="str">
        <f>_xlfn.XLOOKUP(D3707, dim_channels!A:A, dim_channels!C:C, "Not Found")</f>
        <v>OTA</v>
      </c>
      <c r="L3707" t="str">
        <f>_xlfn.XLOOKUP(D3707, dim_channels!A:A, dim_channels!B:B, "Not Found")</f>
        <v>Agoda</v>
      </c>
      <c r="M3707">
        <f t="shared" si="228"/>
        <v>1</v>
      </c>
      <c r="N3707">
        <f t="shared" si="229"/>
        <v>0</v>
      </c>
      <c r="O3707">
        <f t="shared" si="230"/>
        <v>0</v>
      </c>
      <c r="P3707">
        <f t="shared" si="231"/>
        <v>0</v>
      </c>
    </row>
    <row r="3708" spans="1:16" x14ac:dyDescent="0.2">
      <c r="A3708" s="2" t="s">
        <v>4144</v>
      </c>
      <c r="B3708" s="2" t="s">
        <v>187</v>
      </c>
      <c r="C3708" s="2" t="s">
        <v>655</v>
      </c>
      <c r="D3708" s="2" t="s">
        <v>33</v>
      </c>
      <c r="E3708" s="2" t="s">
        <v>28</v>
      </c>
      <c r="F3708" s="2">
        <v>12405.72</v>
      </c>
      <c r="G3708" s="2">
        <v>1860.86</v>
      </c>
      <c r="H3708" s="2">
        <v>10544.86</v>
      </c>
      <c r="I3708" s="2" t="s">
        <v>29</v>
      </c>
      <c r="J3708" s="4">
        <v>1.176470811371606</v>
      </c>
      <c r="K3708" t="str">
        <f>_xlfn.XLOOKUP(D3708, dim_channels!A:A, dim_channels!C:C, "Not Found")</f>
        <v>OTA</v>
      </c>
      <c r="L3708" t="str">
        <f>_xlfn.XLOOKUP(D3708, dim_channels!A:A, dim_channels!B:B, "Not Found")</f>
        <v>Booking.com</v>
      </c>
      <c r="M3708">
        <f t="shared" si="228"/>
        <v>0</v>
      </c>
      <c r="N3708">
        <f t="shared" si="229"/>
        <v>1</v>
      </c>
      <c r="O3708">
        <f t="shared" si="230"/>
        <v>10544.86</v>
      </c>
      <c r="P3708">
        <f t="shared" si="231"/>
        <v>12405.72</v>
      </c>
    </row>
    <row r="3709" spans="1:16" x14ac:dyDescent="0.2">
      <c r="A3709" s="3" t="s">
        <v>4145</v>
      </c>
      <c r="B3709" s="3" t="s">
        <v>826</v>
      </c>
      <c r="C3709" s="3" t="s">
        <v>432</v>
      </c>
      <c r="D3709" s="3" t="s">
        <v>169</v>
      </c>
      <c r="E3709" s="3" t="s">
        <v>46</v>
      </c>
      <c r="F3709" s="3">
        <v>2888.38</v>
      </c>
      <c r="G3709" s="3">
        <v>577.67999999999995</v>
      </c>
      <c r="H3709" s="3">
        <v>2310.6999999999998</v>
      </c>
      <c r="I3709" s="3" t="s">
        <v>29</v>
      </c>
      <c r="J3709" s="5">
        <v>1.250002163846454</v>
      </c>
      <c r="K3709" t="str">
        <f>_xlfn.XLOOKUP(D3709, dim_channels!A:A, dim_channels!C:C, "Not Found")</f>
        <v>GDS</v>
      </c>
      <c r="L3709" t="str">
        <f>_xlfn.XLOOKUP(D3709, dim_channels!A:A, dim_channels!B:B, "Not Found")</f>
        <v>GDS (Amadeus)</v>
      </c>
      <c r="M3709">
        <f t="shared" si="228"/>
        <v>0</v>
      </c>
      <c r="N3709">
        <f t="shared" si="229"/>
        <v>1</v>
      </c>
      <c r="O3709">
        <f t="shared" si="230"/>
        <v>2310.6999999999998</v>
      </c>
      <c r="P3709">
        <f t="shared" si="231"/>
        <v>2888.38</v>
      </c>
    </row>
    <row r="3710" spans="1:16" x14ac:dyDescent="0.2">
      <c r="A3710" s="2" t="s">
        <v>4146</v>
      </c>
      <c r="B3710" s="2" t="s">
        <v>229</v>
      </c>
      <c r="C3710" s="2" t="s">
        <v>58</v>
      </c>
      <c r="D3710" s="2" t="s">
        <v>52</v>
      </c>
      <c r="E3710" s="2" t="s">
        <v>34</v>
      </c>
      <c r="F3710" s="2">
        <v>11237.75</v>
      </c>
      <c r="G3710" s="2">
        <v>1348.53</v>
      </c>
      <c r="H3710" s="2">
        <v>9889.2199999999993</v>
      </c>
      <c r="I3710" s="2" t="s">
        <v>29</v>
      </c>
      <c r="J3710" s="4">
        <v>1.136363636363636</v>
      </c>
      <c r="K3710" t="str">
        <f>_xlfn.XLOOKUP(D3710, dim_channels!A:A, dim_channels!C:C, "Not Found")</f>
        <v>OTA</v>
      </c>
      <c r="L3710" t="str">
        <f>_xlfn.XLOOKUP(D3710, dim_channels!A:A, dim_channels!B:B, "Not Found")</f>
        <v>Agoda</v>
      </c>
      <c r="M3710">
        <f t="shared" si="228"/>
        <v>0</v>
      </c>
      <c r="N3710">
        <f t="shared" si="229"/>
        <v>1</v>
      </c>
      <c r="O3710">
        <f t="shared" si="230"/>
        <v>9889.2199999999993</v>
      </c>
      <c r="P3710">
        <f t="shared" si="231"/>
        <v>11237.75</v>
      </c>
    </row>
    <row r="3711" spans="1:16" x14ac:dyDescent="0.2">
      <c r="A3711" s="3" t="s">
        <v>4147</v>
      </c>
      <c r="B3711" s="3" t="s">
        <v>1021</v>
      </c>
      <c r="C3711" s="3" t="s">
        <v>839</v>
      </c>
      <c r="D3711" s="3" t="s">
        <v>27</v>
      </c>
      <c r="E3711" s="3" t="s">
        <v>34</v>
      </c>
      <c r="F3711" s="3">
        <v>6537.14</v>
      </c>
      <c r="G3711" s="3">
        <v>1176.69</v>
      </c>
      <c r="H3711" s="3">
        <v>5360.45</v>
      </c>
      <c r="I3711" s="3" t="s">
        <v>56</v>
      </c>
      <c r="J3711" s="5">
        <v>1.219513287130745</v>
      </c>
      <c r="K3711" t="str">
        <f>_xlfn.XLOOKUP(D3711, dim_channels!A:A, dim_channels!C:C, "Not Found")</f>
        <v>OTA</v>
      </c>
      <c r="L3711" t="str">
        <f>_xlfn.XLOOKUP(D3711, dim_channels!A:A, dim_channels!B:B, "Not Found")</f>
        <v>Expedia</v>
      </c>
      <c r="M3711">
        <f t="shared" si="228"/>
        <v>0</v>
      </c>
      <c r="N3711">
        <f t="shared" si="229"/>
        <v>0</v>
      </c>
      <c r="O3711">
        <f t="shared" si="230"/>
        <v>0</v>
      </c>
      <c r="P3711">
        <f t="shared" si="231"/>
        <v>0</v>
      </c>
    </row>
    <row r="3712" spans="1:16" x14ac:dyDescent="0.2">
      <c r="A3712" s="2" t="s">
        <v>4148</v>
      </c>
      <c r="B3712" s="2" t="s">
        <v>190</v>
      </c>
      <c r="C3712" s="2" t="s">
        <v>70</v>
      </c>
      <c r="D3712" s="2" t="s">
        <v>64</v>
      </c>
      <c r="E3712" s="2" t="s">
        <v>115</v>
      </c>
      <c r="F3712" s="2">
        <v>23894.06</v>
      </c>
      <c r="G3712" s="2">
        <v>0</v>
      </c>
      <c r="H3712" s="2">
        <v>23894.06</v>
      </c>
      <c r="I3712" s="2" t="s">
        <v>29</v>
      </c>
      <c r="J3712" s="4">
        <v>1</v>
      </c>
      <c r="K3712" t="str">
        <f>_xlfn.XLOOKUP(D3712, dim_channels!A:A, dim_channels!C:C, "Not Found")</f>
        <v>Direct</v>
      </c>
      <c r="L3712" t="str">
        <f>_xlfn.XLOOKUP(D3712, dim_channels!A:A, dim_channels!B:B, "Not Found")</f>
        <v>Direct Website</v>
      </c>
      <c r="M3712">
        <f t="shared" si="228"/>
        <v>0</v>
      </c>
      <c r="N3712">
        <f t="shared" si="229"/>
        <v>1</v>
      </c>
      <c r="O3712">
        <f t="shared" si="230"/>
        <v>23894.06</v>
      </c>
      <c r="P3712">
        <f t="shared" si="231"/>
        <v>23894.06</v>
      </c>
    </row>
    <row r="3713" spans="1:16" x14ac:dyDescent="0.2">
      <c r="A3713" s="3" t="s">
        <v>4149</v>
      </c>
      <c r="B3713" s="3" t="s">
        <v>98</v>
      </c>
      <c r="C3713" s="3" t="s">
        <v>831</v>
      </c>
      <c r="D3713" s="3" t="s">
        <v>27</v>
      </c>
      <c r="E3713" s="3" t="s">
        <v>34</v>
      </c>
      <c r="F3713" s="3">
        <v>27579.35</v>
      </c>
      <c r="G3713" s="3">
        <v>4964.28</v>
      </c>
      <c r="H3713" s="3">
        <v>22615.07</v>
      </c>
      <c r="I3713" s="3" t="s">
        <v>41</v>
      </c>
      <c r="J3713" s="5">
        <v>1.219512033347675</v>
      </c>
      <c r="K3713" t="str">
        <f>_xlfn.XLOOKUP(D3713, dim_channels!A:A, dim_channels!C:C, "Not Found")</f>
        <v>OTA</v>
      </c>
      <c r="L3713" t="str">
        <f>_xlfn.XLOOKUP(D3713, dim_channels!A:A, dim_channels!B:B, "Not Found")</f>
        <v>Expedia</v>
      </c>
      <c r="M3713">
        <f t="shared" si="228"/>
        <v>1</v>
      </c>
      <c r="N3713">
        <f t="shared" si="229"/>
        <v>0</v>
      </c>
      <c r="O3713">
        <f t="shared" si="230"/>
        <v>0</v>
      </c>
      <c r="P3713">
        <f t="shared" si="231"/>
        <v>0</v>
      </c>
    </row>
    <row r="3714" spans="1:16" x14ac:dyDescent="0.2">
      <c r="A3714" s="2" t="s">
        <v>4150</v>
      </c>
      <c r="B3714" s="2" t="s">
        <v>283</v>
      </c>
      <c r="C3714" s="2" t="s">
        <v>653</v>
      </c>
      <c r="D3714" s="2" t="s">
        <v>64</v>
      </c>
      <c r="E3714" s="2" t="s">
        <v>115</v>
      </c>
      <c r="F3714" s="2">
        <v>7113.46</v>
      </c>
      <c r="G3714" s="2">
        <v>0</v>
      </c>
      <c r="H3714" s="2">
        <v>7113.46</v>
      </c>
      <c r="I3714" s="2" t="s">
        <v>29</v>
      </c>
      <c r="J3714" s="4">
        <v>1</v>
      </c>
      <c r="K3714" t="str">
        <f>_xlfn.XLOOKUP(D3714, dim_channels!A:A, dim_channels!C:C, "Not Found")</f>
        <v>Direct</v>
      </c>
      <c r="L3714" t="str">
        <f>_xlfn.XLOOKUP(D3714, dim_channels!A:A, dim_channels!B:B, "Not Found")</f>
        <v>Direct Website</v>
      </c>
      <c r="M3714">
        <f t="shared" si="228"/>
        <v>0</v>
      </c>
      <c r="N3714">
        <f t="shared" si="229"/>
        <v>1</v>
      </c>
      <c r="O3714">
        <f t="shared" si="230"/>
        <v>7113.46</v>
      </c>
      <c r="P3714">
        <f t="shared" si="231"/>
        <v>7113.46</v>
      </c>
    </row>
    <row r="3715" spans="1:16" x14ac:dyDescent="0.2">
      <c r="A3715" s="3" t="s">
        <v>4151</v>
      </c>
      <c r="B3715" s="3" t="s">
        <v>262</v>
      </c>
      <c r="C3715" s="3" t="s">
        <v>626</v>
      </c>
      <c r="D3715" s="3" t="s">
        <v>27</v>
      </c>
      <c r="E3715" s="3" t="s">
        <v>60</v>
      </c>
      <c r="F3715" s="3">
        <v>3264.22</v>
      </c>
      <c r="G3715" s="3">
        <v>0</v>
      </c>
      <c r="H3715" s="3">
        <v>3264.22</v>
      </c>
      <c r="I3715" s="3" t="s">
        <v>41</v>
      </c>
      <c r="J3715" s="5">
        <v>1</v>
      </c>
      <c r="K3715" t="str">
        <f>_xlfn.XLOOKUP(D3715, dim_channels!A:A, dim_channels!C:C, "Not Found")</f>
        <v>OTA</v>
      </c>
      <c r="L3715" t="str">
        <f>_xlfn.XLOOKUP(D3715, dim_channels!A:A, dim_channels!B:B, "Not Found")</f>
        <v>Expedia</v>
      </c>
      <c r="M3715">
        <f t="shared" ref="M3715:M3778" si="232">IF(I3715="Cancelled",1,0)</f>
        <v>1</v>
      </c>
      <c r="N3715">
        <f t="shared" ref="N3715:N3778" si="233">IF(TRIM(UPPER(I3715))="CHECKED-OUT",1,0)</f>
        <v>0</v>
      </c>
      <c r="O3715">
        <f t="shared" ref="O3715:O3778" si="234">IF(TRIM(UPPER(I3715))="CHECKED-OUT",H3715,0)</f>
        <v>0</v>
      </c>
      <c r="P3715">
        <f t="shared" ref="P3715:P3778" si="235">IF(TRIM(UPPER(I3715))="CHECKED-OUT",F3715,0)</f>
        <v>0</v>
      </c>
    </row>
    <row r="3716" spans="1:16" x14ac:dyDescent="0.2">
      <c r="A3716" s="2" t="s">
        <v>4152</v>
      </c>
      <c r="B3716" s="2" t="s">
        <v>762</v>
      </c>
      <c r="C3716" s="2" t="s">
        <v>148</v>
      </c>
      <c r="D3716" s="2" t="s">
        <v>33</v>
      </c>
      <c r="E3716" s="2" t="s">
        <v>34</v>
      </c>
      <c r="F3716" s="2">
        <v>5983.86</v>
      </c>
      <c r="G3716" s="2">
        <v>897.58</v>
      </c>
      <c r="H3716" s="2">
        <v>5086.28</v>
      </c>
      <c r="I3716" s="2" t="s">
        <v>29</v>
      </c>
      <c r="J3716" s="4">
        <v>1.1764708195380511</v>
      </c>
      <c r="K3716" t="str">
        <f>_xlfn.XLOOKUP(D3716, dim_channels!A:A, dim_channels!C:C, "Not Found")</f>
        <v>OTA</v>
      </c>
      <c r="L3716" t="str">
        <f>_xlfn.XLOOKUP(D3716, dim_channels!A:A, dim_channels!B:B, "Not Found")</f>
        <v>Booking.com</v>
      </c>
      <c r="M3716">
        <f t="shared" si="232"/>
        <v>0</v>
      </c>
      <c r="N3716">
        <f t="shared" si="233"/>
        <v>1</v>
      </c>
      <c r="O3716">
        <f t="shared" si="234"/>
        <v>5086.28</v>
      </c>
      <c r="P3716">
        <f t="shared" si="235"/>
        <v>5983.86</v>
      </c>
    </row>
    <row r="3717" spans="1:16" x14ac:dyDescent="0.2">
      <c r="A3717" s="3" t="s">
        <v>4153</v>
      </c>
      <c r="B3717" s="3" t="s">
        <v>605</v>
      </c>
      <c r="C3717" s="3" t="s">
        <v>187</v>
      </c>
      <c r="D3717" s="3" t="s">
        <v>33</v>
      </c>
      <c r="E3717" s="3" t="s">
        <v>34</v>
      </c>
      <c r="F3717" s="3">
        <v>17643.18</v>
      </c>
      <c r="G3717" s="3">
        <v>2646.48</v>
      </c>
      <c r="H3717" s="3">
        <v>14996.7</v>
      </c>
      <c r="I3717" s="3" t="s">
        <v>29</v>
      </c>
      <c r="J3717" s="5">
        <v>1.176470823581188</v>
      </c>
      <c r="K3717" t="str">
        <f>_xlfn.XLOOKUP(D3717, dim_channels!A:A, dim_channels!C:C, "Not Found")</f>
        <v>OTA</v>
      </c>
      <c r="L3717" t="str">
        <f>_xlfn.XLOOKUP(D3717, dim_channels!A:A, dim_channels!B:B, "Not Found")</f>
        <v>Booking.com</v>
      </c>
      <c r="M3717">
        <f t="shared" si="232"/>
        <v>0</v>
      </c>
      <c r="N3717">
        <f t="shared" si="233"/>
        <v>1</v>
      </c>
      <c r="O3717">
        <f t="shared" si="234"/>
        <v>14996.7</v>
      </c>
      <c r="P3717">
        <f t="shared" si="235"/>
        <v>17643.18</v>
      </c>
    </row>
    <row r="3718" spans="1:16" x14ac:dyDescent="0.2">
      <c r="A3718" s="2" t="s">
        <v>4154</v>
      </c>
      <c r="B3718" s="2" t="s">
        <v>433</v>
      </c>
      <c r="C3718" s="2" t="s">
        <v>120</v>
      </c>
      <c r="D3718" s="2" t="s">
        <v>64</v>
      </c>
      <c r="E3718" s="2" t="s">
        <v>34</v>
      </c>
      <c r="F3718" s="2">
        <v>19748.45</v>
      </c>
      <c r="G3718" s="2">
        <v>0</v>
      </c>
      <c r="H3718" s="2">
        <v>19748.45</v>
      </c>
      <c r="I3718" s="2" t="s">
        <v>56</v>
      </c>
      <c r="J3718" s="4">
        <v>1</v>
      </c>
      <c r="K3718" t="str">
        <f>_xlfn.XLOOKUP(D3718, dim_channels!A:A, dim_channels!C:C, "Not Found")</f>
        <v>Direct</v>
      </c>
      <c r="L3718" t="str">
        <f>_xlfn.XLOOKUP(D3718, dim_channels!A:A, dim_channels!B:B, "Not Found")</f>
        <v>Direct Website</v>
      </c>
      <c r="M3718">
        <f t="shared" si="232"/>
        <v>0</v>
      </c>
      <c r="N3718">
        <f t="shared" si="233"/>
        <v>0</v>
      </c>
      <c r="O3718">
        <f t="shared" si="234"/>
        <v>0</v>
      </c>
      <c r="P3718">
        <f t="shared" si="235"/>
        <v>0</v>
      </c>
    </row>
    <row r="3719" spans="1:16" x14ac:dyDescent="0.2">
      <c r="A3719" s="3" t="s">
        <v>4155</v>
      </c>
      <c r="B3719" s="3" t="s">
        <v>1610</v>
      </c>
      <c r="C3719" s="3" t="s">
        <v>492</v>
      </c>
      <c r="D3719" s="3" t="s">
        <v>52</v>
      </c>
      <c r="E3719" s="3" t="s">
        <v>34</v>
      </c>
      <c r="F3719" s="3">
        <v>11183.06</v>
      </c>
      <c r="G3719" s="3">
        <v>1341.97</v>
      </c>
      <c r="H3719" s="3">
        <v>9841.09</v>
      </c>
      <c r="I3719" s="3" t="s">
        <v>29</v>
      </c>
      <c r="J3719" s="5">
        <v>1.1363639596833279</v>
      </c>
      <c r="K3719" t="str">
        <f>_xlfn.XLOOKUP(D3719, dim_channels!A:A, dim_channels!C:C, "Not Found")</f>
        <v>OTA</v>
      </c>
      <c r="L3719" t="str">
        <f>_xlfn.XLOOKUP(D3719, dim_channels!A:A, dim_channels!B:B, "Not Found")</f>
        <v>Agoda</v>
      </c>
      <c r="M3719">
        <f t="shared" si="232"/>
        <v>0</v>
      </c>
      <c r="N3719">
        <f t="shared" si="233"/>
        <v>1</v>
      </c>
      <c r="O3719">
        <f t="shared" si="234"/>
        <v>9841.09</v>
      </c>
      <c r="P3719">
        <f t="shared" si="235"/>
        <v>11183.06</v>
      </c>
    </row>
    <row r="3720" spans="1:16" x14ac:dyDescent="0.2">
      <c r="A3720" s="2" t="s">
        <v>4156</v>
      </c>
      <c r="B3720" s="2" t="s">
        <v>130</v>
      </c>
      <c r="C3720" s="2" t="s">
        <v>423</v>
      </c>
      <c r="D3720" s="2" t="s">
        <v>33</v>
      </c>
      <c r="E3720" s="2" t="s">
        <v>34</v>
      </c>
      <c r="F3720" s="2">
        <v>3609.45</v>
      </c>
      <c r="G3720" s="2">
        <v>541.41999999999996</v>
      </c>
      <c r="H3720" s="2">
        <v>3068.03</v>
      </c>
      <c r="I3720" s="2" t="s">
        <v>29</v>
      </c>
      <c r="J3720" s="4">
        <v>1.1764715468883939</v>
      </c>
      <c r="K3720" t="str">
        <f>_xlfn.XLOOKUP(D3720, dim_channels!A:A, dim_channels!C:C, "Not Found")</f>
        <v>OTA</v>
      </c>
      <c r="L3720" t="str">
        <f>_xlfn.XLOOKUP(D3720, dim_channels!A:A, dim_channels!B:B, "Not Found")</f>
        <v>Booking.com</v>
      </c>
      <c r="M3720">
        <f t="shared" si="232"/>
        <v>0</v>
      </c>
      <c r="N3720">
        <f t="shared" si="233"/>
        <v>1</v>
      </c>
      <c r="O3720">
        <f t="shared" si="234"/>
        <v>3068.03</v>
      </c>
      <c r="P3720">
        <f t="shared" si="235"/>
        <v>3609.45</v>
      </c>
    </row>
    <row r="3721" spans="1:16" x14ac:dyDescent="0.2">
      <c r="A3721" s="3" t="s">
        <v>4157</v>
      </c>
      <c r="B3721" s="3" t="s">
        <v>285</v>
      </c>
      <c r="C3721" s="3" t="s">
        <v>291</v>
      </c>
      <c r="D3721" s="3" t="s">
        <v>52</v>
      </c>
      <c r="E3721" s="3" t="s">
        <v>34</v>
      </c>
      <c r="F3721" s="3">
        <v>6547.34</v>
      </c>
      <c r="G3721" s="3">
        <v>785.68</v>
      </c>
      <c r="H3721" s="3">
        <v>5761.66</v>
      </c>
      <c r="I3721" s="3" t="s">
        <v>29</v>
      </c>
      <c r="J3721" s="5">
        <v>1.1363634785808261</v>
      </c>
      <c r="K3721" t="str">
        <f>_xlfn.XLOOKUP(D3721, dim_channels!A:A, dim_channels!C:C, "Not Found")</f>
        <v>OTA</v>
      </c>
      <c r="L3721" t="str">
        <f>_xlfn.XLOOKUP(D3721, dim_channels!A:A, dim_channels!B:B, "Not Found")</f>
        <v>Agoda</v>
      </c>
      <c r="M3721">
        <f t="shared" si="232"/>
        <v>0</v>
      </c>
      <c r="N3721">
        <f t="shared" si="233"/>
        <v>1</v>
      </c>
      <c r="O3721">
        <f t="shared" si="234"/>
        <v>5761.66</v>
      </c>
      <c r="P3721">
        <f t="shared" si="235"/>
        <v>6547.34</v>
      </c>
    </row>
    <row r="3722" spans="1:16" x14ac:dyDescent="0.2">
      <c r="A3722" s="2" t="s">
        <v>4158</v>
      </c>
      <c r="B3722" s="2" t="s">
        <v>179</v>
      </c>
      <c r="C3722" s="2" t="s">
        <v>603</v>
      </c>
      <c r="D3722" s="2" t="s">
        <v>33</v>
      </c>
      <c r="E3722" s="2" t="s">
        <v>34</v>
      </c>
      <c r="F3722" s="2">
        <v>6776.85</v>
      </c>
      <c r="G3722" s="2">
        <v>1016.53</v>
      </c>
      <c r="H3722" s="2">
        <v>5760.32</v>
      </c>
      <c r="I3722" s="2" t="s">
        <v>29</v>
      </c>
      <c r="J3722" s="4">
        <v>1.1764710988278431</v>
      </c>
      <c r="K3722" t="str">
        <f>_xlfn.XLOOKUP(D3722, dim_channels!A:A, dim_channels!C:C, "Not Found")</f>
        <v>OTA</v>
      </c>
      <c r="L3722" t="str">
        <f>_xlfn.XLOOKUP(D3722, dim_channels!A:A, dim_channels!B:B, "Not Found")</f>
        <v>Booking.com</v>
      </c>
      <c r="M3722">
        <f t="shared" si="232"/>
        <v>0</v>
      </c>
      <c r="N3722">
        <f t="shared" si="233"/>
        <v>1</v>
      </c>
      <c r="O3722">
        <f t="shared" si="234"/>
        <v>5760.32</v>
      </c>
      <c r="P3722">
        <f t="shared" si="235"/>
        <v>6776.85</v>
      </c>
    </row>
    <row r="3723" spans="1:16" x14ac:dyDescent="0.2">
      <c r="A3723" s="3" t="s">
        <v>4159</v>
      </c>
      <c r="B3723" s="3" t="s">
        <v>148</v>
      </c>
      <c r="C3723" s="3" t="s">
        <v>276</v>
      </c>
      <c r="D3723" s="3" t="s">
        <v>33</v>
      </c>
      <c r="E3723" s="3" t="s">
        <v>34</v>
      </c>
      <c r="F3723" s="3">
        <v>3053.07</v>
      </c>
      <c r="G3723" s="3">
        <v>457.96</v>
      </c>
      <c r="H3723" s="3">
        <v>2595.11</v>
      </c>
      <c r="I3723" s="3" t="s">
        <v>29</v>
      </c>
      <c r="J3723" s="5">
        <v>1.176470361564635</v>
      </c>
      <c r="K3723" t="str">
        <f>_xlfn.XLOOKUP(D3723, dim_channels!A:A, dim_channels!C:C, "Not Found")</f>
        <v>OTA</v>
      </c>
      <c r="L3723" t="str">
        <f>_xlfn.XLOOKUP(D3723, dim_channels!A:A, dim_channels!B:B, "Not Found")</f>
        <v>Booking.com</v>
      </c>
      <c r="M3723">
        <f t="shared" si="232"/>
        <v>0</v>
      </c>
      <c r="N3723">
        <f t="shared" si="233"/>
        <v>1</v>
      </c>
      <c r="O3723">
        <f t="shared" si="234"/>
        <v>2595.11</v>
      </c>
      <c r="P3723">
        <f t="shared" si="235"/>
        <v>3053.07</v>
      </c>
    </row>
    <row r="3724" spans="1:16" x14ac:dyDescent="0.2">
      <c r="A3724" s="2" t="s">
        <v>4160</v>
      </c>
      <c r="B3724" s="2" t="s">
        <v>396</v>
      </c>
      <c r="C3724" s="2" t="s">
        <v>189</v>
      </c>
      <c r="D3724" s="2" t="s">
        <v>52</v>
      </c>
      <c r="E3724" s="2" t="s">
        <v>60</v>
      </c>
      <c r="F3724" s="2">
        <v>3057.53</v>
      </c>
      <c r="G3724" s="2">
        <v>0</v>
      </c>
      <c r="H3724" s="2">
        <v>3057.53</v>
      </c>
      <c r="I3724" s="2" t="s">
        <v>56</v>
      </c>
      <c r="J3724" s="4">
        <v>1</v>
      </c>
      <c r="K3724" t="str">
        <f>_xlfn.XLOOKUP(D3724, dim_channels!A:A, dim_channels!C:C, "Not Found")</f>
        <v>OTA</v>
      </c>
      <c r="L3724" t="str">
        <f>_xlfn.XLOOKUP(D3724, dim_channels!A:A, dim_channels!B:B, "Not Found")</f>
        <v>Agoda</v>
      </c>
      <c r="M3724">
        <f t="shared" si="232"/>
        <v>0</v>
      </c>
      <c r="N3724">
        <f t="shared" si="233"/>
        <v>0</v>
      </c>
      <c r="O3724">
        <f t="shared" si="234"/>
        <v>0</v>
      </c>
      <c r="P3724">
        <f t="shared" si="235"/>
        <v>0</v>
      </c>
    </row>
    <row r="3725" spans="1:16" x14ac:dyDescent="0.2">
      <c r="A3725" s="3" t="s">
        <v>4161</v>
      </c>
      <c r="B3725" s="3" t="s">
        <v>409</v>
      </c>
      <c r="C3725" s="3" t="s">
        <v>722</v>
      </c>
      <c r="D3725" s="3" t="s">
        <v>52</v>
      </c>
      <c r="E3725" s="3" t="s">
        <v>60</v>
      </c>
      <c r="F3725" s="3">
        <v>2160.3200000000002</v>
      </c>
      <c r="G3725" s="3">
        <v>0</v>
      </c>
      <c r="H3725" s="3">
        <v>2160.3200000000002</v>
      </c>
      <c r="I3725" s="3" t="s">
        <v>29</v>
      </c>
      <c r="J3725" s="5">
        <v>1</v>
      </c>
      <c r="K3725" t="str">
        <f>_xlfn.XLOOKUP(D3725, dim_channels!A:A, dim_channels!C:C, "Not Found")</f>
        <v>OTA</v>
      </c>
      <c r="L3725" t="str">
        <f>_xlfn.XLOOKUP(D3725, dim_channels!A:A, dim_channels!B:B, "Not Found")</f>
        <v>Agoda</v>
      </c>
      <c r="M3725">
        <f t="shared" si="232"/>
        <v>0</v>
      </c>
      <c r="N3725">
        <f t="shared" si="233"/>
        <v>1</v>
      </c>
      <c r="O3725">
        <f t="shared" si="234"/>
        <v>2160.3200000000002</v>
      </c>
      <c r="P3725">
        <f t="shared" si="235"/>
        <v>2160.3200000000002</v>
      </c>
    </row>
    <row r="3726" spans="1:16" x14ac:dyDescent="0.2">
      <c r="A3726" s="2" t="s">
        <v>4162</v>
      </c>
      <c r="B3726" s="2" t="s">
        <v>1610</v>
      </c>
      <c r="C3726" s="2" t="s">
        <v>349</v>
      </c>
      <c r="D3726" s="2" t="s">
        <v>27</v>
      </c>
      <c r="E3726" s="2" t="s">
        <v>34</v>
      </c>
      <c r="F3726" s="2">
        <v>12744.41</v>
      </c>
      <c r="G3726" s="2">
        <v>2293.9899999999998</v>
      </c>
      <c r="H3726" s="2">
        <v>10450.42</v>
      </c>
      <c r="I3726" s="2" t="s">
        <v>29</v>
      </c>
      <c r="J3726" s="4">
        <v>1.2195117516807941</v>
      </c>
      <c r="K3726" t="str">
        <f>_xlfn.XLOOKUP(D3726, dim_channels!A:A, dim_channels!C:C, "Not Found")</f>
        <v>OTA</v>
      </c>
      <c r="L3726" t="str">
        <f>_xlfn.XLOOKUP(D3726, dim_channels!A:A, dim_channels!B:B, "Not Found")</f>
        <v>Expedia</v>
      </c>
      <c r="M3726">
        <f t="shared" si="232"/>
        <v>0</v>
      </c>
      <c r="N3726">
        <f t="shared" si="233"/>
        <v>1</v>
      </c>
      <c r="O3726">
        <f t="shared" si="234"/>
        <v>10450.42</v>
      </c>
      <c r="P3726">
        <f t="shared" si="235"/>
        <v>12744.41</v>
      </c>
    </row>
    <row r="3727" spans="1:16" x14ac:dyDescent="0.2">
      <c r="A3727" s="3" t="s">
        <v>4163</v>
      </c>
      <c r="B3727" s="3" t="s">
        <v>1021</v>
      </c>
      <c r="C3727" s="3" t="s">
        <v>276</v>
      </c>
      <c r="D3727" s="3" t="s">
        <v>64</v>
      </c>
      <c r="E3727" s="3" t="s">
        <v>34</v>
      </c>
      <c r="F3727" s="3">
        <v>6846.21</v>
      </c>
      <c r="G3727" s="3">
        <v>0</v>
      </c>
      <c r="H3727" s="3">
        <v>6846.21</v>
      </c>
      <c r="I3727" s="3" t="s">
        <v>29</v>
      </c>
      <c r="J3727" s="5">
        <v>1</v>
      </c>
      <c r="K3727" t="str">
        <f>_xlfn.XLOOKUP(D3727, dim_channels!A:A, dim_channels!C:C, "Not Found")</f>
        <v>Direct</v>
      </c>
      <c r="L3727" t="str">
        <f>_xlfn.XLOOKUP(D3727, dim_channels!A:A, dim_channels!B:B, "Not Found")</f>
        <v>Direct Website</v>
      </c>
      <c r="M3727">
        <f t="shared" si="232"/>
        <v>0</v>
      </c>
      <c r="N3727">
        <f t="shared" si="233"/>
        <v>1</v>
      </c>
      <c r="O3727">
        <f t="shared" si="234"/>
        <v>6846.21</v>
      </c>
      <c r="P3727">
        <f t="shared" si="235"/>
        <v>6846.21</v>
      </c>
    </row>
    <row r="3728" spans="1:16" x14ac:dyDescent="0.2">
      <c r="A3728" s="2" t="s">
        <v>4164</v>
      </c>
      <c r="B3728" s="2" t="s">
        <v>553</v>
      </c>
      <c r="C3728" s="2" t="s">
        <v>423</v>
      </c>
      <c r="D3728" s="2" t="s">
        <v>27</v>
      </c>
      <c r="E3728" s="2" t="s">
        <v>34</v>
      </c>
      <c r="F3728" s="2">
        <v>23293.200000000001</v>
      </c>
      <c r="G3728" s="2">
        <v>4192.78</v>
      </c>
      <c r="H3728" s="2">
        <v>19100.419999999998</v>
      </c>
      <c r="I3728" s="2" t="s">
        <v>56</v>
      </c>
      <c r="J3728" s="4">
        <v>1.21951245051156</v>
      </c>
      <c r="K3728" t="str">
        <f>_xlfn.XLOOKUP(D3728, dim_channels!A:A, dim_channels!C:C, "Not Found")</f>
        <v>OTA</v>
      </c>
      <c r="L3728" t="str">
        <f>_xlfn.XLOOKUP(D3728, dim_channels!A:A, dim_channels!B:B, "Not Found")</f>
        <v>Expedia</v>
      </c>
      <c r="M3728">
        <f t="shared" si="232"/>
        <v>0</v>
      </c>
      <c r="N3728">
        <f t="shared" si="233"/>
        <v>0</v>
      </c>
      <c r="O3728">
        <f t="shared" si="234"/>
        <v>0</v>
      </c>
      <c r="P3728">
        <f t="shared" si="235"/>
        <v>0</v>
      </c>
    </row>
    <row r="3729" spans="1:16" x14ac:dyDescent="0.2">
      <c r="A3729" s="3" t="s">
        <v>4165</v>
      </c>
      <c r="B3729" s="3" t="s">
        <v>94</v>
      </c>
      <c r="C3729" s="3" t="s">
        <v>274</v>
      </c>
      <c r="D3729" s="3" t="s">
        <v>33</v>
      </c>
      <c r="E3729" s="3" t="s">
        <v>34</v>
      </c>
      <c r="F3729" s="3">
        <v>9545.5499999999993</v>
      </c>
      <c r="G3729" s="3">
        <v>1431.83</v>
      </c>
      <c r="H3729" s="3">
        <v>8113.72</v>
      </c>
      <c r="I3729" s="3" t="s">
        <v>29</v>
      </c>
      <c r="J3729" s="5">
        <v>1.1764702257410899</v>
      </c>
      <c r="K3729" t="str">
        <f>_xlfn.XLOOKUP(D3729, dim_channels!A:A, dim_channels!C:C, "Not Found")</f>
        <v>OTA</v>
      </c>
      <c r="L3729" t="str">
        <f>_xlfn.XLOOKUP(D3729, dim_channels!A:A, dim_channels!B:B, "Not Found")</f>
        <v>Booking.com</v>
      </c>
      <c r="M3729">
        <f t="shared" si="232"/>
        <v>0</v>
      </c>
      <c r="N3729">
        <f t="shared" si="233"/>
        <v>1</v>
      </c>
      <c r="O3729">
        <f t="shared" si="234"/>
        <v>8113.72</v>
      </c>
      <c r="P3729">
        <f t="shared" si="235"/>
        <v>9545.5499999999993</v>
      </c>
    </row>
    <row r="3730" spans="1:16" x14ac:dyDescent="0.2">
      <c r="A3730" s="2" t="s">
        <v>4166</v>
      </c>
      <c r="B3730" s="2" t="s">
        <v>50</v>
      </c>
      <c r="C3730" s="2" t="s">
        <v>136</v>
      </c>
      <c r="D3730" s="2" t="s">
        <v>52</v>
      </c>
      <c r="E3730" s="2" t="s">
        <v>60</v>
      </c>
      <c r="F3730" s="2">
        <v>2777.76</v>
      </c>
      <c r="G3730" s="2">
        <v>0</v>
      </c>
      <c r="H3730" s="2">
        <v>2777.76</v>
      </c>
      <c r="I3730" s="2" t="s">
        <v>41</v>
      </c>
      <c r="J3730" s="4">
        <v>1</v>
      </c>
      <c r="K3730" t="str">
        <f>_xlfn.XLOOKUP(D3730, dim_channels!A:A, dim_channels!C:C, "Not Found")</f>
        <v>OTA</v>
      </c>
      <c r="L3730" t="str">
        <f>_xlfn.XLOOKUP(D3730, dim_channels!A:A, dim_channels!B:B, "Not Found")</f>
        <v>Agoda</v>
      </c>
      <c r="M3730">
        <f t="shared" si="232"/>
        <v>1</v>
      </c>
      <c r="N3730">
        <f t="shared" si="233"/>
        <v>0</v>
      </c>
      <c r="O3730">
        <f t="shared" si="234"/>
        <v>0</v>
      </c>
      <c r="P3730">
        <f t="shared" si="235"/>
        <v>0</v>
      </c>
    </row>
    <row r="3731" spans="1:16" x14ac:dyDescent="0.2">
      <c r="A3731" s="3" t="s">
        <v>4167</v>
      </c>
      <c r="B3731" s="3" t="s">
        <v>590</v>
      </c>
      <c r="C3731" s="3" t="s">
        <v>37</v>
      </c>
      <c r="D3731" s="3" t="s">
        <v>52</v>
      </c>
      <c r="E3731" s="3" t="s">
        <v>34</v>
      </c>
      <c r="F3731" s="3">
        <v>4997.71</v>
      </c>
      <c r="G3731" s="3">
        <v>599.73</v>
      </c>
      <c r="H3731" s="3">
        <v>4397.9799999999996</v>
      </c>
      <c r="I3731" s="3" t="s">
        <v>29</v>
      </c>
      <c r="J3731" s="5">
        <v>1.1363648766024399</v>
      </c>
      <c r="K3731" t="str">
        <f>_xlfn.XLOOKUP(D3731, dim_channels!A:A, dim_channels!C:C, "Not Found")</f>
        <v>OTA</v>
      </c>
      <c r="L3731" t="str">
        <f>_xlfn.XLOOKUP(D3731, dim_channels!A:A, dim_channels!B:B, "Not Found")</f>
        <v>Agoda</v>
      </c>
      <c r="M3731">
        <f t="shared" si="232"/>
        <v>0</v>
      </c>
      <c r="N3731">
        <f t="shared" si="233"/>
        <v>1</v>
      </c>
      <c r="O3731">
        <f t="shared" si="234"/>
        <v>4397.9799999999996</v>
      </c>
      <c r="P3731">
        <f t="shared" si="235"/>
        <v>4997.71</v>
      </c>
    </row>
    <row r="3732" spans="1:16" x14ac:dyDescent="0.2">
      <c r="A3732" s="2" t="s">
        <v>4168</v>
      </c>
      <c r="B3732" s="2" t="s">
        <v>104</v>
      </c>
      <c r="C3732" s="2" t="s">
        <v>164</v>
      </c>
      <c r="D3732" s="2" t="s">
        <v>33</v>
      </c>
      <c r="E3732" s="2" t="s">
        <v>34</v>
      </c>
      <c r="F3732" s="2">
        <v>9264.02</v>
      </c>
      <c r="G3732" s="2">
        <v>1389.6</v>
      </c>
      <c r="H3732" s="2">
        <v>7874.42</v>
      </c>
      <c r="I3732" s="2" t="s">
        <v>41</v>
      </c>
      <c r="J3732" s="4">
        <v>1.1764701400230111</v>
      </c>
      <c r="K3732" t="str">
        <f>_xlfn.XLOOKUP(D3732, dim_channels!A:A, dim_channels!C:C, "Not Found")</f>
        <v>OTA</v>
      </c>
      <c r="L3732" t="str">
        <f>_xlfn.XLOOKUP(D3732, dim_channels!A:A, dim_channels!B:B, "Not Found")</f>
        <v>Booking.com</v>
      </c>
      <c r="M3732">
        <f t="shared" si="232"/>
        <v>1</v>
      </c>
      <c r="N3732">
        <f t="shared" si="233"/>
        <v>0</v>
      </c>
      <c r="O3732">
        <f t="shared" si="234"/>
        <v>0</v>
      </c>
      <c r="P3732">
        <f t="shared" si="235"/>
        <v>0</v>
      </c>
    </row>
    <row r="3733" spans="1:16" x14ac:dyDescent="0.2">
      <c r="A3733" s="3" t="s">
        <v>4169</v>
      </c>
      <c r="B3733" s="3" t="s">
        <v>195</v>
      </c>
      <c r="C3733" s="3" t="s">
        <v>355</v>
      </c>
      <c r="D3733" s="3" t="s">
        <v>52</v>
      </c>
      <c r="E3733" s="3" t="s">
        <v>60</v>
      </c>
      <c r="F3733" s="3">
        <v>8304.36</v>
      </c>
      <c r="G3733" s="3">
        <v>0</v>
      </c>
      <c r="H3733" s="3">
        <v>8304.36</v>
      </c>
      <c r="I3733" s="3" t="s">
        <v>29</v>
      </c>
      <c r="J3733" s="5">
        <v>1</v>
      </c>
      <c r="K3733" t="str">
        <f>_xlfn.XLOOKUP(D3733, dim_channels!A:A, dim_channels!C:C, "Not Found")</f>
        <v>OTA</v>
      </c>
      <c r="L3733" t="str">
        <f>_xlfn.XLOOKUP(D3733, dim_channels!A:A, dim_channels!B:B, "Not Found")</f>
        <v>Agoda</v>
      </c>
      <c r="M3733">
        <f t="shared" si="232"/>
        <v>0</v>
      </c>
      <c r="N3733">
        <f t="shared" si="233"/>
        <v>1</v>
      </c>
      <c r="O3733">
        <f t="shared" si="234"/>
        <v>8304.36</v>
      </c>
      <c r="P3733">
        <f t="shared" si="235"/>
        <v>8304.36</v>
      </c>
    </row>
    <row r="3734" spans="1:16" x14ac:dyDescent="0.2">
      <c r="A3734" s="2" t="s">
        <v>4170</v>
      </c>
      <c r="B3734" s="2" t="s">
        <v>307</v>
      </c>
      <c r="C3734" s="2" t="s">
        <v>136</v>
      </c>
      <c r="D3734" s="2" t="s">
        <v>64</v>
      </c>
      <c r="E3734" s="2" t="s">
        <v>115</v>
      </c>
      <c r="F3734" s="2">
        <v>3249.12</v>
      </c>
      <c r="G3734" s="2">
        <v>0</v>
      </c>
      <c r="H3734" s="2">
        <v>3249.12</v>
      </c>
      <c r="I3734" s="2" t="s">
        <v>29</v>
      </c>
      <c r="J3734" s="4">
        <v>1</v>
      </c>
      <c r="K3734" t="str">
        <f>_xlfn.XLOOKUP(D3734, dim_channels!A:A, dim_channels!C:C, "Not Found")</f>
        <v>Direct</v>
      </c>
      <c r="L3734" t="str">
        <f>_xlfn.XLOOKUP(D3734, dim_channels!A:A, dim_channels!B:B, "Not Found")</f>
        <v>Direct Website</v>
      </c>
      <c r="M3734">
        <f t="shared" si="232"/>
        <v>0</v>
      </c>
      <c r="N3734">
        <f t="shared" si="233"/>
        <v>1</v>
      </c>
      <c r="O3734">
        <f t="shared" si="234"/>
        <v>3249.12</v>
      </c>
      <c r="P3734">
        <f t="shared" si="235"/>
        <v>3249.12</v>
      </c>
    </row>
    <row r="3735" spans="1:16" x14ac:dyDescent="0.2">
      <c r="A3735" s="3" t="s">
        <v>4171</v>
      </c>
      <c r="B3735" s="3" t="s">
        <v>295</v>
      </c>
      <c r="C3735" s="3" t="s">
        <v>1048</v>
      </c>
      <c r="D3735" s="3" t="s">
        <v>27</v>
      </c>
      <c r="E3735" s="3" t="s">
        <v>28</v>
      </c>
      <c r="F3735" s="3">
        <v>6457.72</v>
      </c>
      <c r="G3735" s="3">
        <v>1162.3900000000001</v>
      </c>
      <c r="H3735" s="3">
        <v>5295.33</v>
      </c>
      <c r="I3735" s="3" t="s">
        <v>29</v>
      </c>
      <c r="J3735" s="5">
        <v>1.219512287241777</v>
      </c>
      <c r="K3735" t="str">
        <f>_xlfn.XLOOKUP(D3735, dim_channels!A:A, dim_channels!C:C, "Not Found")</f>
        <v>OTA</v>
      </c>
      <c r="L3735" t="str">
        <f>_xlfn.XLOOKUP(D3735, dim_channels!A:A, dim_channels!B:B, "Not Found")</f>
        <v>Expedia</v>
      </c>
      <c r="M3735">
        <f t="shared" si="232"/>
        <v>0</v>
      </c>
      <c r="N3735">
        <f t="shared" si="233"/>
        <v>1</v>
      </c>
      <c r="O3735">
        <f t="shared" si="234"/>
        <v>5295.33</v>
      </c>
      <c r="P3735">
        <f t="shared" si="235"/>
        <v>6457.72</v>
      </c>
    </row>
    <row r="3736" spans="1:16" x14ac:dyDescent="0.2">
      <c r="A3736" s="2" t="s">
        <v>4172</v>
      </c>
      <c r="B3736" s="2" t="s">
        <v>340</v>
      </c>
      <c r="C3736" s="2" t="s">
        <v>749</v>
      </c>
      <c r="D3736" s="2" t="s">
        <v>45</v>
      </c>
      <c r="E3736" s="2" t="s">
        <v>46</v>
      </c>
      <c r="F3736" s="2">
        <v>3028.99</v>
      </c>
      <c r="G3736" s="2">
        <v>151.44999999999999</v>
      </c>
      <c r="H3736" s="2">
        <v>2877.54</v>
      </c>
      <c r="I3736" s="2" t="s">
        <v>29</v>
      </c>
      <c r="J3736" s="4">
        <v>1.052631761852137</v>
      </c>
      <c r="K3736" t="str">
        <f>_xlfn.XLOOKUP(D3736, dim_channels!A:A, dim_channels!C:C, "Not Found")</f>
        <v>Corporate</v>
      </c>
      <c r="L3736" t="str">
        <f>_xlfn.XLOOKUP(D3736, dim_channels!A:A, dim_channels!B:B, "Not Found")</f>
        <v>Corporate Direct</v>
      </c>
      <c r="M3736">
        <f t="shared" si="232"/>
        <v>0</v>
      </c>
      <c r="N3736">
        <f t="shared" si="233"/>
        <v>1</v>
      </c>
      <c r="O3736">
        <f t="shared" si="234"/>
        <v>2877.54</v>
      </c>
      <c r="P3736">
        <f t="shared" si="235"/>
        <v>3028.99</v>
      </c>
    </row>
    <row r="3737" spans="1:16" x14ac:dyDescent="0.2">
      <c r="A3737" s="3" t="s">
        <v>4173</v>
      </c>
      <c r="B3737" s="3" t="s">
        <v>441</v>
      </c>
      <c r="C3737" s="3" t="s">
        <v>192</v>
      </c>
      <c r="D3737" s="3" t="s">
        <v>27</v>
      </c>
      <c r="E3737" s="3" t="s">
        <v>28</v>
      </c>
      <c r="F3737" s="3">
        <v>13921.96</v>
      </c>
      <c r="G3737" s="3">
        <v>2505.9499999999998</v>
      </c>
      <c r="H3737" s="3">
        <v>11416.01</v>
      </c>
      <c r="I3737" s="3" t="s">
        <v>29</v>
      </c>
      <c r="J3737" s="5">
        <v>1.2195118960127049</v>
      </c>
      <c r="K3737" t="str">
        <f>_xlfn.XLOOKUP(D3737, dim_channels!A:A, dim_channels!C:C, "Not Found")</f>
        <v>OTA</v>
      </c>
      <c r="L3737" t="str">
        <f>_xlfn.XLOOKUP(D3737, dim_channels!A:A, dim_channels!B:B, "Not Found")</f>
        <v>Expedia</v>
      </c>
      <c r="M3737">
        <f t="shared" si="232"/>
        <v>0</v>
      </c>
      <c r="N3737">
        <f t="shared" si="233"/>
        <v>1</v>
      </c>
      <c r="O3737">
        <f t="shared" si="234"/>
        <v>11416.01</v>
      </c>
      <c r="P3737">
        <f t="shared" si="235"/>
        <v>13921.96</v>
      </c>
    </row>
    <row r="3738" spans="1:16" x14ac:dyDescent="0.2">
      <c r="A3738" s="2" t="s">
        <v>4174</v>
      </c>
      <c r="B3738" s="2" t="s">
        <v>619</v>
      </c>
      <c r="C3738" s="2" t="s">
        <v>26</v>
      </c>
      <c r="D3738" s="2" t="s">
        <v>33</v>
      </c>
      <c r="E3738" s="2" t="s">
        <v>34</v>
      </c>
      <c r="F3738" s="2">
        <v>11444.84</v>
      </c>
      <c r="G3738" s="2">
        <v>1716.73</v>
      </c>
      <c r="H3738" s="2">
        <v>9728.11</v>
      </c>
      <c r="I3738" s="2" t="s">
        <v>29</v>
      </c>
      <c r="J3738" s="4">
        <v>1.1764710719759539</v>
      </c>
      <c r="K3738" t="str">
        <f>_xlfn.XLOOKUP(D3738, dim_channels!A:A, dim_channels!C:C, "Not Found")</f>
        <v>OTA</v>
      </c>
      <c r="L3738" t="str">
        <f>_xlfn.XLOOKUP(D3738, dim_channels!A:A, dim_channels!B:B, "Not Found")</f>
        <v>Booking.com</v>
      </c>
      <c r="M3738">
        <f t="shared" si="232"/>
        <v>0</v>
      </c>
      <c r="N3738">
        <f t="shared" si="233"/>
        <v>1</v>
      </c>
      <c r="O3738">
        <f t="shared" si="234"/>
        <v>9728.11</v>
      </c>
      <c r="P3738">
        <f t="shared" si="235"/>
        <v>11444.84</v>
      </c>
    </row>
    <row r="3739" spans="1:16" x14ac:dyDescent="0.2">
      <c r="A3739" s="3" t="s">
        <v>4175</v>
      </c>
      <c r="B3739" s="3" t="s">
        <v>26</v>
      </c>
      <c r="C3739" s="3" t="s">
        <v>141</v>
      </c>
      <c r="D3739" s="3" t="s">
        <v>27</v>
      </c>
      <c r="E3739" s="3" t="s">
        <v>28</v>
      </c>
      <c r="F3739" s="3">
        <v>3321.08</v>
      </c>
      <c r="G3739" s="3">
        <v>597.79</v>
      </c>
      <c r="H3739" s="3">
        <v>2723.29</v>
      </c>
      <c r="I3739" s="3" t="s">
        <v>41</v>
      </c>
      <c r="J3739" s="5">
        <v>1.2195102247648979</v>
      </c>
      <c r="K3739" t="str">
        <f>_xlfn.XLOOKUP(D3739, dim_channels!A:A, dim_channels!C:C, "Not Found")</f>
        <v>OTA</v>
      </c>
      <c r="L3739" t="str">
        <f>_xlfn.XLOOKUP(D3739, dim_channels!A:A, dim_channels!B:B, "Not Found")</f>
        <v>Expedia</v>
      </c>
      <c r="M3739">
        <f t="shared" si="232"/>
        <v>1</v>
      </c>
      <c r="N3739">
        <f t="shared" si="233"/>
        <v>0</v>
      </c>
      <c r="O3739">
        <f t="shared" si="234"/>
        <v>0</v>
      </c>
      <c r="P3739">
        <f t="shared" si="235"/>
        <v>0</v>
      </c>
    </row>
    <row r="3740" spans="1:16" x14ac:dyDescent="0.2">
      <c r="A3740" s="2" t="s">
        <v>4176</v>
      </c>
      <c r="B3740" s="2" t="s">
        <v>813</v>
      </c>
      <c r="C3740" s="2" t="s">
        <v>348</v>
      </c>
      <c r="D3740" s="2" t="s">
        <v>64</v>
      </c>
      <c r="E3740" s="2" t="s">
        <v>28</v>
      </c>
      <c r="F3740" s="2">
        <v>7745.04</v>
      </c>
      <c r="G3740" s="2">
        <v>0</v>
      </c>
      <c r="H3740" s="2">
        <v>7745.04</v>
      </c>
      <c r="I3740" s="2" t="s">
        <v>56</v>
      </c>
      <c r="J3740" s="4">
        <v>1</v>
      </c>
      <c r="K3740" t="str">
        <f>_xlfn.XLOOKUP(D3740, dim_channels!A:A, dim_channels!C:C, "Not Found")</f>
        <v>Direct</v>
      </c>
      <c r="L3740" t="str">
        <f>_xlfn.XLOOKUP(D3740, dim_channels!A:A, dim_channels!B:B, "Not Found")</f>
        <v>Direct Website</v>
      </c>
      <c r="M3740">
        <f t="shared" si="232"/>
        <v>0</v>
      </c>
      <c r="N3740">
        <f t="shared" si="233"/>
        <v>0</v>
      </c>
      <c r="O3740">
        <f t="shared" si="234"/>
        <v>0</v>
      </c>
      <c r="P3740">
        <f t="shared" si="235"/>
        <v>0</v>
      </c>
    </row>
    <row r="3741" spans="1:16" x14ac:dyDescent="0.2">
      <c r="A3741" s="3" t="s">
        <v>4177</v>
      </c>
      <c r="B3741" s="3" t="s">
        <v>357</v>
      </c>
      <c r="C3741" s="3" t="s">
        <v>612</v>
      </c>
      <c r="D3741" s="3" t="s">
        <v>52</v>
      </c>
      <c r="E3741" s="3" t="s">
        <v>60</v>
      </c>
      <c r="F3741" s="3">
        <v>9709.57</v>
      </c>
      <c r="G3741" s="3">
        <v>0</v>
      </c>
      <c r="H3741" s="3">
        <v>9709.57</v>
      </c>
      <c r="I3741" s="3" t="s">
        <v>56</v>
      </c>
      <c r="J3741" s="5">
        <v>1</v>
      </c>
      <c r="K3741" t="str">
        <f>_xlfn.XLOOKUP(D3741, dim_channels!A:A, dim_channels!C:C, "Not Found")</f>
        <v>OTA</v>
      </c>
      <c r="L3741" t="str">
        <f>_xlfn.XLOOKUP(D3741, dim_channels!A:A, dim_channels!B:B, "Not Found")</f>
        <v>Agoda</v>
      </c>
      <c r="M3741">
        <f t="shared" si="232"/>
        <v>0</v>
      </c>
      <c r="N3741">
        <f t="shared" si="233"/>
        <v>0</v>
      </c>
      <c r="O3741">
        <f t="shared" si="234"/>
        <v>0</v>
      </c>
      <c r="P3741">
        <f t="shared" si="235"/>
        <v>0</v>
      </c>
    </row>
    <row r="3742" spans="1:16" x14ac:dyDescent="0.2">
      <c r="A3742" s="2" t="s">
        <v>4178</v>
      </c>
      <c r="B3742" s="2" t="s">
        <v>138</v>
      </c>
      <c r="C3742" s="2" t="s">
        <v>1610</v>
      </c>
      <c r="D3742" s="2" t="s">
        <v>33</v>
      </c>
      <c r="E3742" s="2" t="s">
        <v>60</v>
      </c>
      <c r="F3742" s="2">
        <v>7498.13</v>
      </c>
      <c r="G3742" s="2">
        <v>0</v>
      </c>
      <c r="H3742" s="2">
        <v>7498.13</v>
      </c>
      <c r="I3742" s="2" t="s">
        <v>41</v>
      </c>
      <c r="J3742" s="4">
        <v>1</v>
      </c>
      <c r="K3742" t="str">
        <f>_xlfn.XLOOKUP(D3742, dim_channels!A:A, dim_channels!C:C, "Not Found")</f>
        <v>OTA</v>
      </c>
      <c r="L3742" t="str">
        <f>_xlfn.XLOOKUP(D3742, dim_channels!A:A, dim_channels!B:B, "Not Found")</f>
        <v>Booking.com</v>
      </c>
      <c r="M3742">
        <f t="shared" si="232"/>
        <v>1</v>
      </c>
      <c r="N3742">
        <f t="shared" si="233"/>
        <v>0</v>
      </c>
      <c r="O3742">
        <f t="shared" si="234"/>
        <v>0</v>
      </c>
      <c r="P3742">
        <f t="shared" si="235"/>
        <v>0</v>
      </c>
    </row>
    <row r="3743" spans="1:16" x14ac:dyDescent="0.2">
      <c r="A3743" s="3" t="s">
        <v>4179</v>
      </c>
      <c r="B3743" s="3" t="s">
        <v>94</v>
      </c>
      <c r="C3743" s="3" t="s">
        <v>113</v>
      </c>
      <c r="D3743" s="3" t="s">
        <v>45</v>
      </c>
      <c r="E3743" s="3" t="s">
        <v>89</v>
      </c>
      <c r="F3743" s="3">
        <v>4488.45</v>
      </c>
      <c r="G3743" s="3">
        <v>0</v>
      </c>
      <c r="H3743" s="3">
        <v>4488.45</v>
      </c>
      <c r="I3743" s="3" t="s">
        <v>29</v>
      </c>
      <c r="J3743" s="5">
        <v>1</v>
      </c>
      <c r="K3743" t="str">
        <f>_xlfn.XLOOKUP(D3743, dim_channels!A:A, dim_channels!C:C, "Not Found")</f>
        <v>Corporate</v>
      </c>
      <c r="L3743" t="str">
        <f>_xlfn.XLOOKUP(D3743, dim_channels!A:A, dim_channels!B:B, "Not Found")</f>
        <v>Corporate Direct</v>
      </c>
      <c r="M3743">
        <f t="shared" si="232"/>
        <v>0</v>
      </c>
      <c r="N3743">
        <f t="shared" si="233"/>
        <v>1</v>
      </c>
      <c r="O3743">
        <f t="shared" si="234"/>
        <v>4488.45</v>
      </c>
      <c r="P3743">
        <f t="shared" si="235"/>
        <v>4488.45</v>
      </c>
    </row>
    <row r="3744" spans="1:16" x14ac:dyDescent="0.2">
      <c r="A3744" s="2" t="s">
        <v>4180</v>
      </c>
      <c r="B3744" s="2" t="s">
        <v>492</v>
      </c>
      <c r="C3744" s="2" t="s">
        <v>472</v>
      </c>
      <c r="D3744" s="2" t="s">
        <v>27</v>
      </c>
      <c r="E3744" s="2" t="s">
        <v>60</v>
      </c>
      <c r="F3744" s="2">
        <v>3223.25</v>
      </c>
      <c r="G3744" s="2">
        <v>0</v>
      </c>
      <c r="H3744" s="2">
        <v>3223.25</v>
      </c>
      <c r="I3744" s="2" t="s">
        <v>56</v>
      </c>
      <c r="J3744" s="4">
        <v>1</v>
      </c>
      <c r="K3744" t="str">
        <f>_xlfn.XLOOKUP(D3744, dim_channels!A:A, dim_channels!C:C, "Not Found")</f>
        <v>OTA</v>
      </c>
      <c r="L3744" t="str">
        <f>_xlfn.XLOOKUP(D3744, dim_channels!A:A, dim_channels!B:B, "Not Found")</f>
        <v>Expedia</v>
      </c>
      <c r="M3744">
        <f t="shared" si="232"/>
        <v>0</v>
      </c>
      <c r="N3744">
        <f t="shared" si="233"/>
        <v>0</v>
      </c>
      <c r="O3744">
        <f t="shared" si="234"/>
        <v>0</v>
      </c>
      <c r="P3744">
        <f t="shared" si="235"/>
        <v>0</v>
      </c>
    </row>
    <row r="3745" spans="1:16" x14ac:dyDescent="0.2">
      <c r="A3745" s="3" t="s">
        <v>4181</v>
      </c>
      <c r="B3745" s="3" t="s">
        <v>505</v>
      </c>
      <c r="C3745" s="3" t="s">
        <v>472</v>
      </c>
      <c r="D3745" s="3" t="s">
        <v>64</v>
      </c>
      <c r="E3745" s="3" t="s">
        <v>28</v>
      </c>
      <c r="F3745" s="3">
        <v>31597.4</v>
      </c>
      <c r="G3745" s="3">
        <v>0</v>
      </c>
      <c r="H3745" s="3">
        <v>31597.4</v>
      </c>
      <c r="I3745" s="3" t="s">
        <v>29</v>
      </c>
      <c r="J3745" s="5">
        <v>1</v>
      </c>
      <c r="K3745" t="str">
        <f>_xlfn.XLOOKUP(D3745, dim_channels!A:A, dim_channels!C:C, "Not Found")</f>
        <v>Direct</v>
      </c>
      <c r="L3745" t="str">
        <f>_xlfn.XLOOKUP(D3745, dim_channels!A:A, dim_channels!B:B, "Not Found")</f>
        <v>Direct Website</v>
      </c>
      <c r="M3745">
        <f t="shared" si="232"/>
        <v>0</v>
      </c>
      <c r="N3745">
        <f t="shared" si="233"/>
        <v>1</v>
      </c>
      <c r="O3745">
        <f t="shared" si="234"/>
        <v>31597.4</v>
      </c>
      <c r="P3745">
        <f t="shared" si="235"/>
        <v>31597.4</v>
      </c>
    </row>
    <row r="3746" spans="1:16" x14ac:dyDescent="0.2">
      <c r="A3746" s="2" t="s">
        <v>4182</v>
      </c>
      <c r="B3746" s="2" t="s">
        <v>573</v>
      </c>
      <c r="C3746" s="2" t="s">
        <v>159</v>
      </c>
      <c r="D3746" s="2" t="s">
        <v>33</v>
      </c>
      <c r="E3746" s="2" t="s">
        <v>28</v>
      </c>
      <c r="F3746" s="2">
        <v>2968.64</v>
      </c>
      <c r="G3746" s="2">
        <v>445.3</v>
      </c>
      <c r="H3746" s="2">
        <v>2523.34</v>
      </c>
      <c r="I3746" s="2" t="s">
        <v>41</v>
      </c>
      <c r="J3746" s="4">
        <v>1.176472453177138</v>
      </c>
      <c r="K3746" t="str">
        <f>_xlfn.XLOOKUP(D3746, dim_channels!A:A, dim_channels!C:C, "Not Found")</f>
        <v>OTA</v>
      </c>
      <c r="L3746" t="str">
        <f>_xlfn.XLOOKUP(D3746, dim_channels!A:A, dim_channels!B:B, "Not Found")</f>
        <v>Booking.com</v>
      </c>
      <c r="M3746">
        <f t="shared" si="232"/>
        <v>1</v>
      </c>
      <c r="N3746">
        <f t="shared" si="233"/>
        <v>0</v>
      </c>
      <c r="O3746">
        <f t="shared" si="234"/>
        <v>0</v>
      </c>
      <c r="P3746">
        <f t="shared" si="235"/>
        <v>0</v>
      </c>
    </row>
    <row r="3747" spans="1:16" x14ac:dyDescent="0.2">
      <c r="A3747" s="3" t="s">
        <v>4183</v>
      </c>
      <c r="B3747" s="3" t="s">
        <v>227</v>
      </c>
      <c r="C3747" s="3" t="s">
        <v>551</v>
      </c>
      <c r="D3747" s="3" t="s">
        <v>45</v>
      </c>
      <c r="E3747" s="3" t="s">
        <v>89</v>
      </c>
      <c r="F3747" s="3">
        <v>13453.32</v>
      </c>
      <c r="G3747" s="3">
        <v>0</v>
      </c>
      <c r="H3747" s="3">
        <v>13453.32</v>
      </c>
      <c r="I3747" s="3" t="s">
        <v>29</v>
      </c>
      <c r="J3747" s="5">
        <v>1</v>
      </c>
      <c r="K3747" t="str">
        <f>_xlfn.XLOOKUP(D3747, dim_channels!A:A, dim_channels!C:C, "Not Found")</f>
        <v>Corporate</v>
      </c>
      <c r="L3747" t="str">
        <f>_xlfn.XLOOKUP(D3747, dim_channels!A:A, dim_channels!B:B, "Not Found")</f>
        <v>Corporate Direct</v>
      </c>
      <c r="M3747">
        <f t="shared" si="232"/>
        <v>0</v>
      </c>
      <c r="N3747">
        <f t="shared" si="233"/>
        <v>1</v>
      </c>
      <c r="O3747">
        <f t="shared" si="234"/>
        <v>13453.32</v>
      </c>
      <c r="P3747">
        <f t="shared" si="235"/>
        <v>13453.32</v>
      </c>
    </row>
    <row r="3748" spans="1:16" x14ac:dyDescent="0.2">
      <c r="A3748" s="2" t="s">
        <v>4184</v>
      </c>
      <c r="B3748" s="2" t="s">
        <v>120</v>
      </c>
      <c r="C3748" s="2" t="s">
        <v>773</v>
      </c>
      <c r="D3748" s="2" t="s">
        <v>27</v>
      </c>
      <c r="E3748" s="2" t="s">
        <v>28</v>
      </c>
      <c r="F3748" s="2">
        <v>23831.040000000001</v>
      </c>
      <c r="G3748" s="2">
        <v>4289.59</v>
      </c>
      <c r="H3748" s="2">
        <v>19541.45</v>
      </c>
      <c r="I3748" s="2" t="s">
        <v>56</v>
      </c>
      <c r="J3748" s="4">
        <v>1.2195123698599639</v>
      </c>
      <c r="K3748" t="str">
        <f>_xlfn.XLOOKUP(D3748, dim_channels!A:A, dim_channels!C:C, "Not Found")</f>
        <v>OTA</v>
      </c>
      <c r="L3748" t="str">
        <f>_xlfn.XLOOKUP(D3748, dim_channels!A:A, dim_channels!B:B, "Not Found")</f>
        <v>Expedia</v>
      </c>
      <c r="M3748">
        <f t="shared" si="232"/>
        <v>0</v>
      </c>
      <c r="N3748">
        <f t="shared" si="233"/>
        <v>0</v>
      </c>
      <c r="O3748">
        <f t="shared" si="234"/>
        <v>0</v>
      </c>
      <c r="P3748">
        <f t="shared" si="235"/>
        <v>0</v>
      </c>
    </row>
    <row r="3749" spans="1:16" x14ac:dyDescent="0.2">
      <c r="A3749" s="3" t="s">
        <v>4185</v>
      </c>
      <c r="B3749" s="3" t="s">
        <v>949</v>
      </c>
      <c r="C3749" s="3" t="s">
        <v>195</v>
      </c>
      <c r="D3749" s="3" t="s">
        <v>45</v>
      </c>
      <c r="E3749" s="3" t="s">
        <v>46</v>
      </c>
      <c r="F3749" s="3">
        <v>7882.23</v>
      </c>
      <c r="G3749" s="3">
        <v>394.11</v>
      </c>
      <c r="H3749" s="3">
        <v>7488.12</v>
      </c>
      <c r="I3749" s="3" t="s">
        <v>29</v>
      </c>
      <c r="J3749" s="5">
        <v>1.05263136808705</v>
      </c>
      <c r="K3749" t="str">
        <f>_xlfn.XLOOKUP(D3749, dim_channels!A:A, dim_channels!C:C, "Not Found")</f>
        <v>Corporate</v>
      </c>
      <c r="L3749" t="str">
        <f>_xlfn.XLOOKUP(D3749, dim_channels!A:A, dim_channels!B:B, "Not Found")</f>
        <v>Corporate Direct</v>
      </c>
      <c r="M3749">
        <f t="shared" si="232"/>
        <v>0</v>
      </c>
      <c r="N3749">
        <f t="shared" si="233"/>
        <v>1</v>
      </c>
      <c r="O3749">
        <f t="shared" si="234"/>
        <v>7488.12</v>
      </c>
      <c r="P3749">
        <f t="shared" si="235"/>
        <v>7882.23</v>
      </c>
    </row>
    <row r="3750" spans="1:16" x14ac:dyDescent="0.2">
      <c r="A3750" s="2" t="s">
        <v>4186</v>
      </c>
      <c r="B3750" s="2" t="s">
        <v>73</v>
      </c>
      <c r="C3750" s="2" t="s">
        <v>504</v>
      </c>
      <c r="D3750" s="2" t="s">
        <v>45</v>
      </c>
      <c r="E3750" s="2" t="s">
        <v>89</v>
      </c>
      <c r="F3750" s="2">
        <v>11731.43</v>
      </c>
      <c r="G3750" s="2">
        <v>0</v>
      </c>
      <c r="H3750" s="2">
        <v>11731.43</v>
      </c>
      <c r="I3750" s="2" t="s">
        <v>56</v>
      </c>
      <c r="J3750" s="4">
        <v>1</v>
      </c>
      <c r="K3750" t="str">
        <f>_xlfn.XLOOKUP(D3750, dim_channels!A:A, dim_channels!C:C, "Not Found")</f>
        <v>Corporate</v>
      </c>
      <c r="L3750" t="str">
        <f>_xlfn.XLOOKUP(D3750, dim_channels!A:A, dim_channels!B:B, "Not Found")</f>
        <v>Corporate Direct</v>
      </c>
      <c r="M3750">
        <f t="shared" si="232"/>
        <v>0</v>
      </c>
      <c r="N3750">
        <f t="shared" si="233"/>
        <v>0</v>
      </c>
      <c r="O3750">
        <f t="shared" si="234"/>
        <v>0</v>
      </c>
      <c r="P3750">
        <f t="shared" si="235"/>
        <v>0</v>
      </c>
    </row>
    <row r="3751" spans="1:16" x14ac:dyDescent="0.2">
      <c r="A3751" s="3" t="s">
        <v>4187</v>
      </c>
      <c r="B3751" s="3" t="s">
        <v>364</v>
      </c>
      <c r="C3751" s="3" t="s">
        <v>85</v>
      </c>
      <c r="D3751" s="3" t="s">
        <v>52</v>
      </c>
      <c r="E3751" s="3" t="s">
        <v>60</v>
      </c>
      <c r="F3751" s="3">
        <v>8101.28</v>
      </c>
      <c r="G3751" s="3">
        <v>0</v>
      </c>
      <c r="H3751" s="3">
        <v>8101.28</v>
      </c>
      <c r="I3751" s="3" t="s">
        <v>56</v>
      </c>
      <c r="J3751" s="5">
        <v>1</v>
      </c>
      <c r="K3751" t="str">
        <f>_xlfn.XLOOKUP(D3751, dim_channels!A:A, dim_channels!C:C, "Not Found")</f>
        <v>OTA</v>
      </c>
      <c r="L3751" t="str">
        <f>_xlfn.XLOOKUP(D3751, dim_channels!A:A, dim_channels!B:B, "Not Found")</f>
        <v>Agoda</v>
      </c>
      <c r="M3751">
        <f t="shared" si="232"/>
        <v>0</v>
      </c>
      <c r="N3751">
        <f t="shared" si="233"/>
        <v>0</v>
      </c>
      <c r="O3751">
        <f t="shared" si="234"/>
        <v>0</v>
      </c>
      <c r="P3751">
        <f t="shared" si="235"/>
        <v>0</v>
      </c>
    </row>
    <row r="3752" spans="1:16" x14ac:dyDescent="0.2">
      <c r="A3752" s="2" t="s">
        <v>4188</v>
      </c>
      <c r="B3752" s="2" t="s">
        <v>410</v>
      </c>
      <c r="C3752" s="2" t="s">
        <v>664</v>
      </c>
      <c r="D3752" s="2" t="s">
        <v>169</v>
      </c>
      <c r="E3752" s="2" t="s">
        <v>46</v>
      </c>
      <c r="F3752" s="2">
        <v>5943.33</v>
      </c>
      <c r="G3752" s="2">
        <v>1188.67</v>
      </c>
      <c r="H3752" s="2">
        <v>4754.66</v>
      </c>
      <c r="I3752" s="2" t="s">
        <v>56</v>
      </c>
      <c r="J3752" s="4">
        <v>1.250001051599904</v>
      </c>
      <c r="K3752" t="str">
        <f>_xlfn.XLOOKUP(D3752, dim_channels!A:A, dim_channels!C:C, "Not Found")</f>
        <v>GDS</v>
      </c>
      <c r="L3752" t="str">
        <f>_xlfn.XLOOKUP(D3752, dim_channels!A:A, dim_channels!B:B, "Not Found")</f>
        <v>GDS (Amadeus)</v>
      </c>
      <c r="M3752">
        <f t="shared" si="232"/>
        <v>0</v>
      </c>
      <c r="N3752">
        <f t="shared" si="233"/>
        <v>0</v>
      </c>
      <c r="O3752">
        <f t="shared" si="234"/>
        <v>0</v>
      </c>
      <c r="P3752">
        <f t="shared" si="235"/>
        <v>0</v>
      </c>
    </row>
    <row r="3753" spans="1:16" x14ac:dyDescent="0.2">
      <c r="A3753" s="3" t="s">
        <v>4189</v>
      </c>
      <c r="B3753" s="3" t="s">
        <v>291</v>
      </c>
      <c r="C3753" s="3" t="s">
        <v>130</v>
      </c>
      <c r="D3753" s="3" t="s">
        <v>45</v>
      </c>
      <c r="E3753" s="3" t="s">
        <v>46</v>
      </c>
      <c r="F3753" s="3">
        <v>7488.6</v>
      </c>
      <c r="G3753" s="3">
        <v>374.43</v>
      </c>
      <c r="H3753" s="3">
        <v>7114.17</v>
      </c>
      <c r="I3753" s="3" t="s">
        <v>56</v>
      </c>
      <c r="J3753" s="5">
        <v>1.0526315789473679</v>
      </c>
      <c r="K3753" t="str">
        <f>_xlfn.XLOOKUP(D3753, dim_channels!A:A, dim_channels!C:C, "Not Found")</f>
        <v>Corporate</v>
      </c>
      <c r="L3753" t="str">
        <f>_xlfn.XLOOKUP(D3753, dim_channels!A:A, dim_channels!B:B, "Not Found")</f>
        <v>Corporate Direct</v>
      </c>
      <c r="M3753">
        <f t="shared" si="232"/>
        <v>0</v>
      </c>
      <c r="N3753">
        <f t="shared" si="233"/>
        <v>0</v>
      </c>
      <c r="O3753">
        <f t="shared" si="234"/>
        <v>0</v>
      </c>
      <c r="P3753">
        <f t="shared" si="235"/>
        <v>0</v>
      </c>
    </row>
    <row r="3754" spans="1:16" x14ac:dyDescent="0.2">
      <c r="A3754" s="2" t="s">
        <v>4190</v>
      </c>
      <c r="B3754" s="2" t="s">
        <v>393</v>
      </c>
      <c r="C3754" s="2" t="s">
        <v>685</v>
      </c>
      <c r="D3754" s="2" t="s">
        <v>33</v>
      </c>
      <c r="E3754" s="2" t="s">
        <v>34</v>
      </c>
      <c r="F3754" s="2">
        <v>4978.45</v>
      </c>
      <c r="G3754" s="2">
        <v>746.77</v>
      </c>
      <c r="H3754" s="2">
        <v>4231.68</v>
      </c>
      <c r="I3754" s="2" t="s">
        <v>29</v>
      </c>
      <c r="J3754" s="4">
        <v>1.176471283272837</v>
      </c>
      <c r="K3754" t="str">
        <f>_xlfn.XLOOKUP(D3754, dim_channels!A:A, dim_channels!C:C, "Not Found")</f>
        <v>OTA</v>
      </c>
      <c r="L3754" t="str">
        <f>_xlfn.XLOOKUP(D3754, dim_channels!A:A, dim_channels!B:B, "Not Found")</f>
        <v>Booking.com</v>
      </c>
      <c r="M3754">
        <f t="shared" si="232"/>
        <v>0</v>
      </c>
      <c r="N3754">
        <f t="shared" si="233"/>
        <v>1</v>
      </c>
      <c r="O3754">
        <f t="shared" si="234"/>
        <v>4231.68</v>
      </c>
      <c r="P3754">
        <f t="shared" si="235"/>
        <v>4978.45</v>
      </c>
    </row>
    <row r="3755" spans="1:16" x14ac:dyDescent="0.2">
      <c r="A3755" s="3" t="s">
        <v>4191</v>
      </c>
      <c r="B3755" s="3" t="s">
        <v>389</v>
      </c>
      <c r="C3755" s="3" t="s">
        <v>577</v>
      </c>
      <c r="D3755" s="3" t="s">
        <v>114</v>
      </c>
      <c r="E3755" s="3" t="s">
        <v>46</v>
      </c>
      <c r="F3755" s="3">
        <v>2993.53</v>
      </c>
      <c r="G3755" s="3">
        <v>299.35000000000002</v>
      </c>
      <c r="H3755" s="3">
        <v>2694.18</v>
      </c>
      <c r="I3755" s="3" t="s">
        <v>29</v>
      </c>
      <c r="J3755" s="5">
        <v>1.1111098738762819</v>
      </c>
      <c r="K3755" t="str">
        <f>_xlfn.XLOOKUP(D3755, dim_channels!A:A, dim_channels!C:C, "Not Found")</f>
        <v>Offline</v>
      </c>
      <c r="L3755" t="str">
        <f>_xlfn.XLOOKUP(D3755, dim_channels!A:A, dim_channels!B:B, "Not Found")</f>
        <v>Travel Agency</v>
      </c>
      <c r="M3755">
        <f t="shared" si="232"/>
        <v>0</v>
      </c>
      <c r="N3755">
        <f t="shared" si="233"/>
        <v>1</v>
      </c>
      <c r="O3755">
        <f t="shared" si="234"/>
        <v>2694.18</v>
      </c>
      <c r="P3755">
        <f t="shared" si="235"/>
        <v>2993.53</v>
      </c>
    </row>
    <row r="3756" spans="1:16" x14ac:dyDescent="0.2">
      <c r="A3756" s="2" t="s">
        <v>4192</v>
      </c>
      <c r="B3756" s="2" t="s">
        <v>109</v>
      </c>
      <c r="C3756" s="2" t="s">
        <v>799</v>
      </c>
      <c r="D3756" s="2" t="s">
        <v>114</v>
      </c>
      <c r="E3756" s="2" t="s">
        <v>46</v>
      </c>
      <c r="F3756" s="2">
        <v>10297.19</v>
      </c>
      <c r="G3756" s="2">
        <v>1029.72</v>
      </c>
      <c r="H3756" s="2">
        <v>9267.4699999999993</v>
      </c>
      <c r="I3756" s="2" t="s">
        <v>29</v>
      </c>
      <c r="J3756" s="4">
        <v>1.1111112310047939</v>
      </c>
      <c r="K3756" t="str">
        <f>_xlfn.XLOOKUP(D3756, dim_channels!A:A, dim_channels!C:C, "Not Found")</f>
        <v>Offline</v>
      </c>
      <c r="L3756" t="str">
        <f>_xlfn.XLOOKUP(D3756, dim_channels!A:A, dim_channels!B:B, "Not Found")</f>
        <v>Travel Agency</v>
      </c>
      <c r="M3756">
        <f t="shared" si="232"/>
        <v>0</v>
      </c>
      <c r="N3756">
        <f t="shared" si="233"/>
        <v>1</v>
      </c>
      <c r="O3756">
        <f t="shared" si="234"/>
        <v>9267.4699999999993</v>
      </c>
      <c r="P3756">
        <f t="shared" si="235"/>
        <v>10297.19</v>
      </c>
    </row>
    <row r="3757" spans="1:16" x14ac:dyDescent="0.2">
      <c r="A3757" s="3" t="s">
        <v>4193</v>
      </c>
      <c r="B3757" s="3" t="s">
        <v>525</v>
      </c>
      <c r="C3757" s="3" t="s">
        <v>266</v>
      </c>
      <c r="D3757" s="3" t="s">
        <v>206</v>
      </c>
      <c r="E3757" s="3" t="s">
        <v>207</v>
      </c>
      <c r="F3757" s="3">
        <v>8482.51</v>
      </c>
      <c r="G3757" s="3">
        <v>0</v>
      </c>
      <c r="H3757" s="3">
        <v>8482.51</v>
      </c>
      <c r="I3757" s="3" t="s">
        <v>29</v>
      </c>
      <c r="J3757" s="5">
        <v>1</v>
      </c>
      <c r="K3757" t="str">
        <f>_xlfn.XLOOKUP(D3757, dim_channels!A:A, dim_channels!C:C, "Not Found")</f>
        <v>Direct</v>
      </c>
      <c r="L3757" t="str">
        <f>_xlfn.XLOOKUP(D3757, dim_channels!A:A, dim_channels!B:B, "Not Found")</f>
        <v>Walk-in</v>
      </c>
      <c r="M3757">
        <f t="shared" si="232"/>
        <v>0</v>
      </c>
      <c r="N3757">
        <f t="shared" si="233"/>
        <v>1</v>
      </c>
      <c r="O3757">
        <f t="shared" si="234"/>
        <v>8482.51</v>
      </c>
      <c r="P3757">
        <f t="shared" si="235"/>
        <v>8482.51</v>
      </c>
    </row>
    <row r="3758" spans="1:16" x14ac:dyDescent="0.2">
      <c r="A3758" s="2" t="s">
        <v>4194</v>
      </c>
      <c r="B3758" s="2" t="s">
        <v>92</v>
      </c>
      <c r="C3758" s="2" t="s">
        <v>813</v>
      </c>
      <c r="D3758" s="2" t="s">
        <v>64</v>
      </c>
      <c r="E3758" s="2" t="s">
        <v>28</v>
      </c>
      <c r="F3758" s="2">
        <v>8934.36</v>
      </c>
      <c r="G3758" s="2">
        <v>0</v>
      </c>
      <c r="H3758" s="2">
        <v>8934.36</v>
      </c>
      <c r="I3758" s="2" t="s">
        <v>29</v>
      </c>
      <c r="J3758" s="4">
        <v>1</v>
      </c>
      <c r="K3758" t="str">
        <f>_xlfn.XLOOKUP(D3758, dim_channels!A:A, dim_channels!C:C, "Not Found")</f>
        <v>Direct</v>
      </c>
      <c r="L3758" t="str">
        <f>_xlfn.XLOOKUP(D3758, dim_channels!A:A, dim_channels!B:B, "Not Found")</f>
        <v>Direct Website</v>
      </c>
      <c r="M3758">
        <f t="shared" si="232"/>
        <v>0</v>
      </c>
      <c r="N3758">
        <f t="shared" si="233"/>
        <v>1</v>
      </c>
      <c r="O3758">
        <f t="shared" si="234"/>
        <v>8934.36</v>
      </c>
      <c r="P3758">
        <f t="shared" si="235"/>
        <v>8934.36</v>
      </c>
    </row>
    <row r="3759" spans="1:16" x14ac:dyDescent="0.2">
      <c r="A3759" s="3" t="s">
        <v>4195</v>
      </c>
      <c r="B3759" s="3" t="s">
        <v>148</v>
      </c>
      <c r="C3759" s="3" t="s">
        <v>276</v>
      </c>
      <c r="D3759" s="3" t="s">
        <v>33</v>
      </c>
      <c r="E3759" s="3" t="s">
        <v>60</v>
      </c>
      <c r="F3759" s="3">
        <v>5595.25</v>
      </c>
      <c r="G3759" s="3">
        <v>0</v>
      </c>
      <c r="H3759" s="3">
        <v>5595.25</v>
      </c>
      <c r="I3759" s="3" t="s">
        <v>29</v>
      </c>
      <c r="J3759" s="5">
        <v>1</v>
      </c>
      <c r="K3759" t="str">
        <f>_xlfn.XLOOKUP(D3759, dim_channels!A:A, dim_channels!C:C, "Not Found")</f>
        <v>OTA</v>
      </c>
      <c r="L3759" t="str">
        <f>_xlfn.XLOOKUP(D3759, dim_channels!A:A, dim_channels!B:B, "Not Found")</f>
        <v>Booking.com</v>
      </c>
      <c r="M3759">
        <f t="shared" si="232"/>
        <v>0</v>
      </c>
      <c r="N3759">
        <f t="shared" si="233"/>
        <v>1</v>
      </c>
      <c r="O3759">
        <f t="shared" si="234"/>
        <v>5595.25</v>
      </c>
      <c r="P3759">
        <f t="shared" si="235"/>
        <v>5595.25</v>
      </c>
    </row>
    <row r="3760" spans="1:16" x14ac:dyDescent="0.2">
      <c r="A3760" s="2" t="s">
        <v>4196</v>
      </c>
      <c r="B3760" s="2" t="s">
        <v>192</v>
      </c>
      <c r="C3760" s="2" t="s">
        <v>1340</v>
      </c>
      <c r="D3760" s="2" t="s">
        <v>27</v>
      </c>
      <c r="E3760" s="2" t="s">
        <v>34</v>
      </c>
      <c r="F3760" s="2">
        <v>14684.06</v>
      </c>
      <c r="G3760" s="2">
        <v>2643.13</v>
      </c>
      <c r="H3760" s="2">
        <v>12040.93</v>
      </c>
      <c r="I3760" s="2" t="s">
        <v>41</v>
      </c>
      <c r="J3760" s="4">
        <v>1.2195121140974989</v>
      </c>
      <c r="K3760" t="str">
        <f>_xlfn.XLOOKUP(D3760, dim_channels!A:A, dim_channels!C:C, "Not Found")</f>
        <v>OTA</v>
      </c>
      <c r="L3760" t="str">
        <f>_xlfn.XLOOKUP(D3760, dim_channels!A:A, dim_channels!B:B, "Not Found")</f>
        <v>Expedia</v>
      </c>
      <c r="M3760">
        <f t="shared" si="232"/>
        <v>1</v>
      </c>
      <c r="N3760">
        <f t="shared" si="233"/>
        <v>0</v>
      </c>
      <c r="O3760">
        <f t="shared" si="234"/>
        <v>0</v>
      </c>
      <c r="P3760">
        <f t="shared" si="235"/>
        <v>0</v>
      </c>
    </row>
    <row r="3761" spans="1:16" x14ac:dyDescent="0.2">
      <c r="A3761" s="3" t="s">
        <v>4197</v>
      </c>
      <c r="B3761" s="3" t="s">
        <v>487</v>
      </c>
      <c r="C3761" s="3" t="s">
        <v>156</v>
      </c>
      <c r="D3761" s="3" t="s">
        <v>33</v>
      </c>
      <c r="E3761" s="3" t="s">
        <v>34</v>
      </c>
      <c r="F3761" s="3">
        <v>3133.29</v>
      </c>
      <c r="G3761" s="3">
        <v>469.99</v>
      </c>
      <c r="H3761" s="3">
        <v>2663.3</v>
      </c>
      <c r="I3761" s="3" t="s">
        <v>41</v>
      </c>
      <c r="J3761" s="5">
        <v>1.176469042165734</v>
      </c>
      <c r="K3761" t="str">
        <f>_xlfn.XLOOKUP(D3761, dim_channels!A:A, dim_channels!C:C, "Not Found")</f>
        <v>OTA</v>
      </c>
      <c r="L3761" t="str">
        <f>_xlfn.XLOOKUP(D3761, dim_channels!A:A, dim_channels!B:B, "Not Found")</f>
        <v>Booking.com</v>
      </c>
      <c r="M3761">
        <f t="shared" si="232"/>
        <v>1</v>
      </c>
      <c r="N3761">
        <f t="shared" si="233"/>
        <v>0</v>
      </c>
      <c r="O3761">
        <f t="shared" si="234"/>
        <v>0</v>
      </c>
      <c r="P3761">
        <f t="shared" si="235"/>
        <v>0</v>
      </c>
    </row>
    <row r="3762" spans="1:16" x14ac:dyDescent="0.2">
      <c r="A3762" s="2" t="s">
        <v>4198</v>
      </c>
      <c r="B3762" s="2" t="s">
        <v>91</v>
      </c>
      <c r="C3762" s="2" t="s">
        <v>423</v>
      </c>
      <c r="D3762" s="2" t="s">
        <v>52</v>
      </c>
      <c r="E3762" s="2" t="s">
        <v>34</v>
      </c>
      <c r="F3762" s="2">
        <v>7004.72</v>
      </c>
      <c r="G3762" s="2">
        <v>840.57</v>
      </c>
      <c r="H3762" s="2">
        <v>6164.15</v>
      </c>
      <c r="I3762" s="2" t="s">
        <v>29</v>
      </c>
      <c r="J3762" s="4">
        <v>1.136364300025146</v>
      </c>
      <c r="K3762" t="str">
        <f>_xlfn.XLOOKUP(D3762, dim_channels!A:A, dim_channels!C:C, "Not Found")</f>
        <v>OTA</v>
      </c>
      <c r="L3762" t="str">
        <f>_xlfn.XLOOKUP(D3762, dim_channels!A:A, dim_channels!B:B, "Not Found")</f>
        <v>Agoda</v>
      </c>
      <c r="M3762">
        <f t="shared" si="232"/>
        <v>0</v>
      </c>
      <c r="N3762">
        <f t="shared" si="233"/>
        <v>1</v>
      </c>
      <c r="O3762">
        <f t="shared" si="234"/>
        <v>6164.15</v>
      </c>
      <c r="P3762">
        <f t="shared" si="235"/>
        <v>7004.72</v>
      </c>
    </row>
    <row r="3763" spans="1:16" x14ac:dyDescent="0.2">
      <c r="A3763" s="3" t="s">
        <v>4199</v>
      </c>
      <c r="B3763" s="3" t="s">
        <v>176</v>
      </c>
      <c r="C3763" s="3" t="s">
        <v>139</v>
      </c>
      <c r="D3763" s="3" t="s">
        <v>27</v>
      </c>
      <c r="E3763" s="3" t="s">
        <v>34</v>
      </c>
      <c r="F3763" s="3">
        <v>20962.68</v>
      </c>
      <c r="G3763" s="3">
        <v>3773.28</v>
      </c>
      <c r="H3763" s="3">
        <v>17189.400000000001</v>
      </c>
      <c r="I3763" s="3" t="s">
        <v>56</v>
      </c>
      <c r="J3763" s="5">
        <v>1.2195120248525251</v>
      </c>
      <c r="K3763" t="str">
        <f>_xlfn.XLOOKUP(D3763, dim_channels!A:A, dim_channels!C:C, "Not Found")</f>
        <v>OTA</v>
      </c>
      <c r="L3763" t="str">
        <f>_xlfn.XLOOKUP(D3763, dim_channels!A:A, dim_channels!B:B, "Not Found")</f>
        <v>Expedia</v>
      </c>
      <c r="M3763">
        <f t="shared" si="232"/>
        <v>0</v>
      </c>
      <c r="N3763">
        <f t="shared" si="233"/>
        <v>0</v>
      </c>
      <c r="O3763">
        <f t="shared" si="234"/>
        <v>0</v>
      </c>
      <c r="P3763">
        <f t="shared" si="235"/>
        <v>0</v>
      </c>
    </row>
    <row r="3764" spans="1:16" x14ac:dyDescent="0.2">
      <c r="A3764" s="2" t="s">
        <v>4200</v>
      </c>
      <c r="B3764" s="2" t="s">
        <v>351</v>
      </c>
      <c r="C3764" s="2" t="s">
        <v>145</v>
      </c>
      <c r="D3764" s="2" t="s">
        <v>52</v>
      </c>
      <c r="E3764" s="2" t="s">
        <v>34</v>
      </c>
      <c r="F3764" s="2">
        <v>10238.379999999999</v>
      </c>
      <c r="G3764" s="2">
        <v>1228.6099999999999</v>
      </c>
      <c r="H3764" s="2">
        <v>9009.77</v>
      </c>
      <c r="I3764" s="2" t="s">
        <v>29</v>
      </c>
      <c r="J3764" s="4">
        <v>1.136364191316759</v>
      </c>
      <c r="K3764" t="str">
        <f>_xlfn.XLOOKUP(D3764, dim_channels!A:A, dim_channels!C:C, "Not Found")</f>
        <v>OTA</v>
      </c>
      <c r="L3764" t="str">
        <f>_xlfn.XLOOKUP(D3764, dim_channels!A:A, dim_channels!B:B, "Not Found")</f>
        <v>Agoda</v>
      </c>
      <c r="M3764">
        <f t="shared" si="232"/>
        <v>0</v>
      </c>
      <c r="N3764">
        <f t="shared" si="233"/>
        <v>1</v>
      </c>
      <c r="O3764">
        <f t="shared" si="234"/>
        <v>9009.77</v>
      </c>
      <c r="P3764">
        <f t="shared" si="235"/>
        <v>10238.379999999999</v>
      </c>
    </row>
    <row r="3765" spans="1:16" x14ac:dyDescent="0.2">
      <c r="A3765" s="3" t="s">
        <v>4201</v>
      </c>
      <c r="B3765" s="3" t="s">
        <v>807</v>
      </c>
      <c r="C3765" s="3" t="s">
        <v>162</v>
      </c>
      <c r="D3765" s="3" t="s">
        <v>169</v>
      </c>
      <c r="E3765" s="3" t="s">
        <v>34</v>
      </c>
      <c r="F3765" s="3">
        <v>8410.56</v>
      </c>
      <c r="G3765" s="3">
        <v>1682.11</v>
      </c>
      <c r="H3765" s="3">
        <v>6728.45</v>
      </c>
      <c r="I3765" s="3" t="s">
        <v>56</v>
      </c>
      <c r="J3765" s="5">
        <v>1.249999628443401</v>
      </c>
      <c r="K3765" t="str">
        <f>_xlfn.XLOOKUP(D3765, dim_channels!A:A, dim_channels!C:C, "Not Found")</f>
        <v>GDS</v>
      </c>
      <c r="L3765" t="str">
        <f>_xlfn.XLOOKUP(D3765, dim_channels!A:A, dim_channels!B:B, "Not Found")</f>
        <v>GDS (Amadeus)</v>
      </c>
      <c r="M3765">
        <f t="shared" si="232"/>
        <v>0</v>
      </c>
      <c r="N3765">
        <f t="shared" si="233"/>
        <v>0</v>
      </c>
      <c r="O3765">
        <f t="shared" si="234"/>
        <v>0</v>
      </c>
      <c r="P3765">
        <f t="shared" si="235"/>
        <v>0</v>
      </c>
    </row>
    <row r="3766" spans="1:16" x14ac:dyDescent="0.2">
      <c r="A3766" s="2" t="s">
        <v>4202</v>
      </c>
      <c r="B3766" s="2" t="s">
        <v>340</v>
      </c>
      <c r="C3766" s="2" t="s">
        <v>773</v>
      </c>
      <c r="D3766" s="2" t="s">
        <v>27</v>
      </c>
      <c r="E3766" s="2" t="s">
        <v>34</v>
      </c>
      <c r="F3766" s="2">
        <v>8734.33</v>
      </c>
      <c r="G3766" s="2">
        <v>1572.18</v>
      </c>
      <c r="H3766" s="2">
        <v>7162.15</v>
      </c>
      <c r="I3766" s="2" t="s">
        <v>41</v>
      </c>
      <c r="J3766" s="4">
        <v>1.219512297285033</v>
      </c>
      <c r="K3766" t="str">
        <f>_xlfn.XLOOKUP(D3766, dim_channels!A:A, dim_channels!C:C, "Not Found")</f>
        <v>OTA</v>
      </c>
      <c r="L3766" t="str">
        <f>_xlfn.XLOOKUP(D3766, dim_channels!A:A, dim_channels!B:B, "Not Found")</f>
        <v>Expedia</v>
      </c>
      <c r="M3766">
        <f t="shared" si="232"/>
        <v>1</v>
      </c>
      <c r="N3766">
        <f t="shared" si="233"/>
        <v>0</v>
      </c>
      <c r="O3766">
        <f t="shared" si="234"/>
        <v>0</v>
      </c>
      <c r="P3766">
        <f t="shared" si="235"/>
        <v>0</v>
      </c>
    </row>
    <row r="3767" spans="1:16" x14ac:dyDescent="0.2">
      <c r="A3767" s="3" t="s">
        <v>4203</v>
      </c>
      <c r="B3767" s="3" t="s">
        <v>321</v>
      </c>
      <c r="C3767" s="3" t="s">
        <v>509</v>
      </c>
      <c r="D3767" s="3" t="s">
        <v>52</v>
      </c>
      <c r="E3767" s="3" t="s">
        <v>60</v>
      </c>
      <c r="F3767" s="3">
        <v>19175.599999999999</v>
      </c>
      <c r="G3767" s="3">
        <v>0</v>
      </c>
      <c r="H3767" s="3">
        <v>19175.599999999999</v>
      </c>
      <c r="I3767" s="3" t="s">
        <v>41</v>
      </c>
      <c r="J3767" s="5">
        <v>1</v>
      </c>
      <c r="K3767" t="str">
        <f>_xlfn.XLOOKUP(D3767, dim_channels!A:A, dim_channels!C:C, "Not Found")</f>
        <v>OTA</v>
      </c>
      <c r="L3767" t="str">
        <f>_xlfn.XLOOKUP(D3767, dim_channels!A:A, dim_channels!B:B, "Not Found")</f>
        <v>Agoda</v>
      </c>
      <c r="M3767">
        <f t="shared" si="232"/>
        <v>1</v>
      </c>
      <c r="N3767">
        <f t="shared" si="233"/>
        <v>0</v>
      </c>
      <c r="O3767">
        <f t="shared" si="234"/>
        <v>0</v>
      </c>
      <c r="P3767">
        <f t="shared" si="235"/>
        <v>0</v>
      </c>
    </row>
    <row r="3768" spans="1:16" x14ac:dyDescent="0.2">
      <c r="A3768" s="2" t="s">
        <v>4204</v>
      </c>
      <c r="B3768" s="2" t="s">
        <v>165</v>
      </c>
      <c r="C3768" s="2" t="s">
        <v>151</v>
      </c>
      <c r="D3768" s="2" t="s">
        <v>33</v>
      </c>
      <c r="E3768" s="2" t="s">
        <v>28</v>
      </c>
      <c r="F3768" s="2">
        <v>9970.3700000000008</v>
      </c>
      <c r="G3768" s="2">
        <v>1495.56</v>
      </c>
      <c r="H3768" s="2">
        <v>8474.81</v>
      </c>
      <c r="I3768" s="2" t="s">
        <v>29</v>
      </c>
      <c r="J3768" s="4">
        <v>1.1764712129239481</v>
      </c>
      <c r="K3768" t="str">
        <f>_xlfn.XLOOKUP(D3768, dim_channels!A:A, dim_channels!C:C, "Not Found")</f>
        <v>OTA</v>
      </c>
      <c r="L3768" t="str">
        <f>_xlfn.XLOOKUP(D3768, dim_channels!A:A, dim_channels!B:B, "Not Found")</f>
        <v>Booking.com</v>
      </c>
      <c r="M3768">
        <f t="shared" si="232"/>
        <v>0</v>
      </c>
      <c r="N3768">
        <f t="shared" si="233"/>
        <v>1</v>
      </c>
      <c r="O3768">
        <f t="shared" si="234"/>
        <v>8474.81</v>
      </c>
      <c r="P3768">
        <f t="shared" si="235"/>
        <v>9970.3700000000008</v>
      </c>
    </row>
    <row r="3769" spans="1:16" x14ac:dyDescent="0.2">
      <c r="A3769" s="3" t="s">
        <v>4205</v>
      </c>
      <c r="B3769" s="3" t="s">
        <v>100</v>
      </c>
      <c r="C3769" s="3" t="s">
        <v>159</v>
      </c>
      <c r="D3769" s="3" t="s">
        <v>27</v>
      </c>
      <c r="E3769" s="3" t="s">
        <v>34</v>
      </c>
      <c r="F3769" s="3">
        <v>6714.69</v>
      </c>
      <c r="G3769" s="3">
        <v>1208.6400000000001</v>
      </c>
      <c r="H3769" s="3">
        <v>5506.05</v>
      </c>
      <c r="I3769" s="3" t="s">
        <v>29</v>
      </c>
      <c r="J3769" s="5">
        <v>1.219511264881358</v>
      </c>
      <c r="K3769" t="str">
        <f>_xlfn.XLOOKUP(D3769, dim_channels!A:A, dim_channels!C:C, "Not Found")</f>
        <v>OTA</v>
      </c>
      <c r="L3769" t="str">
        <f>_xlfn.XLOOKUP(D3769, dim_channels!A:A, dim_channels!B:B, "Not Found")</f>
        <v>Expedia</v>
      </c>
      <c r="M3769">
        <f t="shared" si="232"/>
        <v>0</v>
      </c>
      <c r="N3769">
        <f t="shared" si="233"/>
        <v>1</v>
      </c>
      <c r="O3769">
        <f t="shared" si="234"/>
        <v>5506.05</v>
      </c>
      <c r="P3769">
        <f t="shared" si="235"/>
        <v>6714.69</v>
      </c>
    </row>
    <row r="3770" spans="1:16" x14ac:dyDescent="0.2">
      <c r="A3770" s="2" t="s">
        <v>4206</v>
      </c>
      <c r="B3770" s="2" t="s">
        <v>94</v>
      </c>
      <c r="C3770" s="2" t="s">
        <v>210</v>
      </c>
      <c r="D3770" s="2" t="s">
        <v>64</v>
      </c>
      <c r="E3770" s="2" t="s">
        <v>34</v>
      </c>
      <c r="F3770" s="2">
        <v>2706.66</v>
      </c>
      <c r="G3770" s="2">
        <v>0</v>
      </c>
      <c r="H3770" s="2">
        <v>2706.66</v>
      </c>
      <c r="I3770" s="2" t="s">
        <v>29</v>
      </c>
      <c r="J3770" s="4">
        <v>1</v>
      </c>
      <c r="K3770" t="str">
        <f>_xlfn.XLOOKUP(D3770, dim_channels!A:A, dim_channels!C:C, "Not Found")</f>
        <v>Direct</v>
      </c>
      <c r="L3770" t="str">
        <f>_xlfn.XLOOKUP(D3770, dim_channels!A:A, dim_channels!B:B, "Not Found")</f>
        <v>Direct Website</v>
      </c>
      <c r="M3770">
        <f t="shared" si="232"/>
        <v>0</v>
      </c>
      <c r="N3770">
        <f t="shared" si="233"/>
        <v>1</v>
      </c>
      <c r="O3770">
        <f t="shared" si="234"/>
        <v>2706.66</v>
      </c>
      <c r="P3770">
        <f t="shared" si="235"/>
        <v>2706.66</v>
      </c>
    </row>
    <row r="3771" spans="1:16" x14ac:dyDescent="0.2">
      <c r="A3771" s="3" t="s">
        <v>4207</v>
      </c>
      <c r="B3771" s="3" t="s">
        <v>504</v>
      </c>
      <c r="C3771" s="3" t="s">
        <v>854</v>
      </c>
      <c r="D3771" s="3" t="s">
        <v>33</v>
      </c>
      <c r="E3771" s="3" t="s">
        <v>34</v>
      </c>
      <c r="F3771" s="3">
        <v>25408.93</v>
      </c>
      <c r="G3771" s="3">
        <v>3811.34</v>
      </c>
      <c r="H3771" s="3">
        <v>21597.59</v>
      </c>
      <c r="I3771" s="3" t="s">
        <v>29</v>
      </c>
      <c r="J3771" s="5">
        <v>1.1764706154714479</v>
      </c>
      <c r="K3771" t="str">
        <f>_xlfn.XLOOKUP(D3771, dim_channels!A:A, dim_channels!C:C, "Not Found")</f>
        <v>OTA</v>
      </c>
      <c r="L3771" t="str">
        <f>_xlfn.XLOOKUP(D3771, dim_channels!A:A, dim_channels!B:B, "Not Found")</f>
        <v>Booking.com</v>
      </c>
      <c r="M3771">
        <f t="shared" si="232"/>
        <v>0</v>
      </c>
      <c r="N3771">
        <f t="shared" si="233"/>
        <v>1</v>
      </c>
      <c r="O3771">
        <f t="shared" si="234"/>
        <v>21597.59</v>
      </c>
      <c r="P3771">
        <f t="shared" si="235"/>
        <v>25408.93</v>
      </c>
    </row>
    <row r="3772" spans="1:16" x14ac:dyDescent="0.2">
      <c r="A3772" s="2" t="s">
        <v>4208</v>
      </c>
      <c r="B3772" s="2" t="s">
        <v>626</v>
      </c>
      <c r="C3772" s="2" t="s">
        <v>272</v>
      </c>
      <c r="D3772" s="2" t="s">
        <v>52</v>
      </c>
      <c r="E3772" s="2" t="s">
        <v>60</v>
      </c>
      <c r="F3772" s="2">
        <v>18765.41</v>
      </c>
      <c r="G3772" s="2">
        <v>0</v>
      </c>
      <c r="H3772" s="2">
        <v>18765.41</v>
      </c>
      <c r="I3772" s="2" t="s">
        <v>29</v>
      </c>
      <c r="J3772" s="4">
        <v>1</v>
      </c>
      <c r="K3772" t="str">
        <f>_xlfn.XLOOKUP(D3772, dim_channels!A:A, dim_channels!C:C, "Not Found")</f>
        <v>OTA</v>
      </c>
      <c r="L3772" t="str">
        <f>_xlfn.XLOOKUP(D3772, dim_channels!A:A, dim_channels!B:B, "Not Found")</f>
        <v>Agoda</v>
      </c>
      <c r="M3772">
        <f t="shared" si="232"/>
        <v>0</v>
      </c>
      <c r="N3772">
        <f t="shared" si="233"/>
        <v>1</v>
      </c>
      <c r="O3772">
        <f t="shared" si="234"/>
        <v>18765.41</v>
      </c>
      <c r="P3772">
        <f t="shared" si="235"/>
        <v>18765.41</v>
      </c>
    </row>
    <row r="3773" spans="1:16" x14ac:dyDescent="0.2">
      <c r="A3773" s="3" t="s">
        <v>4209</v>
      </c>
      <c r="B3773" s="3" t="s">
        <v>551</v>
      </c>
      <c r="C3773" s="3" t="s">
        <v>1048</v>
      </c>
      <c r="D3773" s="3" t="s">
        <v>33</v>
      </c>
      <c r="E3773" s="3" t="s">
        <v>34</v>
      </c>
      <c r="F3773" s="3">
        <v>9767.56</v>
      </c>
      <c r="G3773" s="3">
        <v>1465.13</v>
      </c>
      <c r="H3773" s="3">
        <v>8302.43</v>
      </c>
      <c r="I3773" s="3" t="s">
        <v>41</v>
      </c>
      <c r="J3773" s="5">
        <v>1.176470021427461</v>
      </c>
      <c r="K3773" t="str">
        <f>_xlfn.XLOOKUP(D3773, dim_channels!A:A, dim_channels!C:C, "Not Found")</f>
        <v>OTA</v>
      </c>
      <c r="L3773" t="str">
        <f>_xlfn.XLOOKUP(D3773, dim_channels!A:A, dim_channels!B:B, "Not Found")</f>
        <v>Booking.com</v>
      </c>
      <c r="M3773">
        <f t="shared" si="232"/>
        <v>1</v>
      </c>
      <c r="N3773">
        <f t="shared" si="233"/>
        <v>0</v>
      </c>
      <c r="O3773">
        <f t="shared" si="234"/>
        <v>0</v>
      </c>
      <c r="P3773">
        <f t="shared" si="235"/>
        <v>0</v>
      </c>
    </row>
    <row r="3774" spans="1:16" x14ac:dyDescent="0.2">
      <c r="A3774" s="2" t="s">
        <v>4210</v>
      </c>
      <c r="B3774" s="2" t="s">
        <v>566</v>
      </c>
      <c r="C3774" s="2" t="s">
        <v>597</v>
      </c>
      <c r="D3774" s="2" t="s">
        <v>45</v>
      </c>
      <c r="E3774" s="2" t="s">
        <v>89</v>
      </c>
      <c r="F3774" s="2">
        <v>2733.4</v>
      </c>
      <c r="G3774" s="2">
        <v>0</v>
      </c>
      <c r="H3774" s="2">
        <v>2733.4</v>
      </c>
      <c r="I3774" s="2" t="s">
        <v>56</v>
      </c>
      <c r="J3774" s="4">
        <v>1</v>
      </c>
      <c r="K3774" t="str">
        <f>_xlfn.XLOOKUP(D3774, dim_channels!A:A, dim_channels!C:C, "Not Found")</f>
        <v>Corporate</v>
      </c>
      <c r="L3774" t="str">
        <f>_xlfn.XLOOKUP(D3774, dim_channels!A:A, dim_channels!B:B, "Not Found")</f>
        <v>Corporate Direct</v>
      </c>
      <c r="M3774">
        <f t="shared" si="232"/>
        <v>0</v>
      </c>
      <c r="N3774">
        <f t="shared" si="233"/>
        <v>0</v>
      </c>
      <c r="O3774">
        <f t="shared" si="234"/>
        <v>0</v>
      </c>
      <c r="P3774">
        <f t="shared" si="235"/>
        <v>0</v>
      </c>
    </row>
    <row r="3775" spans="1:16" x14ac:dyDescent="0.2">
      <c r="A3775" s="3" t="s">
        <v>4211</v>
      </c>
      <c r="B3775" s="3" t="s">
        <v>261</v>
      </c>
      <c r="C3775" s="3" t="s">
        <v>84</v>
      </c>
      <c r="D3775" s="3" t="s">
        <v>114</v>
      </c>
      <c r="E3775" s="3" t="s">
        <v>115</v>
      </c>
      <c r="F3775" s="3">
        <v>20358.419999999998</v>
      </c>
      <c r="G3775" s="3">
        <v>2035.84</v>
      </c>
      <c r="H3775" s="3">
        <v>18322.580000000002</v>
      </c>
      <c r="I3775" s="3" t="s">
        <v>29</v>
      </c>
      <c r="J3775" s="5">
        <v>1.1111109898278519</v>
      </c>
      <c r="K3775" t="str">
        <f>_xlfn.XLOOKUP(D3775, dim_channels!A:A, dim_channels!C:C, "Not Found")</f>
        <v>Offline</v>
      </c>
      <c r="L3775" t="str">
        <f>_xlfn.XLOOKUP(D3775, dim_channels!A:A, dim_channels!B:B, "Not Found")</f>
        <v>Travel Agency</v>
      </c>
      <c r="M3775">
        <f t="shared" si="232"/>
        <v>0</v>
      </c>
      <c r="N3775">
        <f t="shared" si="233"/>
        <v>1</v>
      </c>
      <c r="O3775">
        <f t="shared" si="234"/>
        <v>18322.580000000002</v>
      </c>
      <c r="P3775">
        <f t="shared" si="235"/>
        <v>20358.419999999998</v>
      </c>
    </row>
    <row r="3776" spans="1:16" x14ac:dyDescent="0.2">
      <c r="A3776" s="2" t="s">
        <v>4212</v>
      </c>
      <c r="B3776" s="2" t="s">
        <v>626</v>
      </c>
      <c r="C3776" s="2" t="s">
        <v>722</v>
      </c>
      <c r="D3776" s="2" t="s">
        <v>27</v>
      </c>
      <c r="E3776" s="2" t="s">
        <v>34</v>
      </c>
      <c r="F3776" s="2">
        <v>3000.79</v>
      </c>
      <c r="G3776" s="2">
        <v>540.14</v>
      </c>
      <c r="H3776" s="2">
        <v>2460.65</v>
      </c>
      <c r="I3776" s="2" t="s">
        <v>29</v>
      </c>
      <c r="J3776" s="4">
        <v>1.219511104789385</v>
      </c>
      <c r="K3776" t="str">
        <f>_xlfn.XLOOKUP(D3776, dim_channels!A:A, dim_channels!C:C, "Not Found")</f>
        <v>OTA</v>
      </c>
      <c r="L3776" t="str">
        <f>_xlfn.XLOOKUP(D3776, dim_channels!A:A, dim_channels!B:B, "Not Found")</f>
        <v>Expedia</v>
      </c>
      <c r="M3776">
        <f t="shared" si="232"/>
        <v>0</v>
      </c>
      <c r="N3776">
        <f t="shared" si="233"/>
        <v>1</v>
      </c>
      <c r="O3776">
        <f t="shared" si="234"/>
        <v>2460.65</v>
      </c>
      <c r="P3776">
        <f t="shared" si="235"/>
        <v>3000.79</v>
      </c>
    </row>
    <row r="3777" spans="1:16" x14ac:dyDescent="0.2">
      <c r="A3777" s="3" t="s">
        <v>4213</v>
      </c>
      <c r="B3777" s="3" t="s">
        <v>789</v>
      </c>
      <c r="C3777" s="3" t="s">
        <v>368</v>
      </c>
      <c r="D3777" s="3" t="s">
        <v>45</v>
      </c>
      <c r="E3777" s="3" t="s">
        <v>89</v>
      </c>
      <c r="F3777" s="3">
        <v>2254.4699999999998</v>
      </c>
      <c r="G3777" s="3">
        <v>0</v>
      </c>
      <c r="H3777" s="3">
        <v>2254.4699999999998</v>
      </c>
      <c r="I3777" s="3" t="s">
        <v>29</v>
      </c>
      <c r="J3777" s="5">
        <v>1</v>
      </c>
      <c r="K3777" t="str">
        <f>_xlfn.XLOOKUP(D3777, dim_channels!A:A, dim_channels!C:C, "Not Found")</f>
        <v>Corporate</v>
      </c>
      <c r="L3777" t="str">
        <f>_xlfn.XLOOKUP(D3777, dim_channels!A:A, dim_channels!B:B, "Not Found")</f>
        <v>Corporate Direct</v>
      </c>
      <c r="M3777">
        <f t="shared" si="232"/>
        <v>0</v>
      </c>
      <c r="N3777">
        <f t="shared" si="233"/>
        <v>1</v>
      </c>
      <c r="O3777">
        <f t="shared" si="234"/>
        <v>2254.4699999999998</v>
      </c>
      <c r="P3777">
        <f t="shared" si="235"/>
        <v>2254.4699999999998</v>
      </c>
    </row>
    <row r="3778" spans="1:16" x14ac:dyDescent="0.2">
      <c r="A3778" s="2" t="s">
        <v>4214</v>
      </c>
      <c r="B3778" s="2" t="s">
        <v>400</v>
      </c>
      <c r="C3778" s="2" t="s">
        <v>318</v>
      </c>
      <c r="D3778" s="2" t="s">
        <v>64</v>
      </c>
      <c r="E3778" s="2" t="s">
        <v>34</v>
      </c>
      <c r="F3778" s="2">
        <v>7375.06</v>
      </c>
      <c r="G3778" s="2">
        <v>0</v>
      </c>
      <c r="H3778" s="2">
        <v>7375.06</v>
      </c>
      <c r="I3778" s="2" t="s">
        <v>29</v>
      </c>
      <c r="J3778" s="4">
        <v>1</v>
      </c>
      <c r="K3778" t="str">
        <f>_xlfn.XLOOKUP(D3778, dim_channels!A:A, dim_channels!C:C, "Not Found")</f>
        <v>Direct</v>
      </c>
      <c r="L3778" t="str">
        <f>_xlfn.XLOOKUP(D3778, dim_channels!A:A, dim_channels!B:B, "Not Found")</f>
        <v>Direct Website</v>
      </c>
      <c r="M3778">
        <f t="shared" si="232"/>
        <v>0</v>
      </c>
      <c r="N3778">
        <f t="shared" si="233"/>
        <v>1</v>
      </c>
      <c r="O3778">
        <f t="shared" si="234"/>
        <v>7375.06</v>
      </c>
      <c r="P3778">
        <f t="shared" si="235"/>
        <v>7375.06</v>
      </c>
    </row>
    <row r="3779" spans="1:16" x14ac:dyDescent="0.2">
      <c r="A3779" s="3" t="s">
        <v>4215</v>
      </c>
      <c r="B3779" s="3" t="s">
        <v>389</v>
      </c>
      <c r="C3779" s="3" t="s">
        <v>357</v>
      </c>
      <c r="D3779" s="3" t="s">
        <v>52</v>
      </c>
      <c r="E3779" s="3" t="s">
        <v>60</v>
      </c>
      <c r="F3779" s="3">
        <v>8846.0499999999993</v>
      </c>
      <c r="G3779" s="3">
        <v>0</v>
      </c>
      <c r="H3779" s="3">
        <v>8846.0499999999993</v>
      </c>
      <c r="I3779" s="3" t="s">
        <v>29</v>
      </c>
      <c r="J3779" s="5">
        <v>1</v>
      </c>
      <c r="K3779" t="str">
        <f>_xlfn.XLOOKUP(D3779, dim_channels!A:A, dim_channels!C:C, "Not Found")</f>
        <v>OTA</v>
      </c>
      <c r="L3779" t="str">
        <f>_xlfn.XLOOKUP(D3779, dim_channels!A:A, dim_channels!B:B, "Not Found")</f>
        <v>Agoda</v>
      </c>
      <c r="M3779">
        <f t="shared" ref="M3779:M3842" si="236">IF(I3779="Cancelled",1,0)</f>
        <v>0</v>
      </c>
      <c r="N3779">
        <f t="shared" ref="N3779:N3842" si="237">IF(TRIM(UPPER(I3779))="CHECKED-OUT",1,0)</f>
        <v>1</v>
      </c>
      <c r="O3779">
        <f t="shared" ref="O3779:O3842" si="238">IF(TRIM(UPPER(I3779))="CHECKED-OUT",H3779,0)</f>
        <v>8846.0499999999993</v>
      </c>
      <c r="P3779">
        <f t="shared" ref="P3779:P3842" si="239">IF(TRIM(UPPER(I3779))="CHECKED-OUT",F3779,0)</f>
        <v>8846.0499999999993</v>
      </c>
    </row>
    <row r="3780" spans="1:16" x14ac:dyDescent="0.2">
      <c r="A3780" s="2" t="s">
        <v>4216</v>
      </c>
      <c r="B3780" s="2" t="s">
        <v>971</v>
      </c>
      <c r="C3780" s="2" t="s">
        <v>276</v>
      </c>
      <c r="D3780" s="2" t="s">
        <v>33</v>
      </c>
      <c r="E3780" s="2" t="s">
        <v>60</v>
      </c>
      <c r="F3780" s="2">
        <v>12440.57</v>
      </c>
      <c r="G3780" s="2">
        <v>0</v>
      </c>
      <c r="H3780" s="2">
        <v>12440.57</v>
      </c>
      <c r="I3780" s="2" t="s">
        <v>29</v>
      </c>
      <c r="J3780" s="4">
        <v>1</v>
      </c>
      <c r="K3780" t="str">
        <f>_xlfn.XLOOKUP(D3780, dim_channels!A:A, dim_channels!C:C, "Not Found")</f>
        <v>OTA</v>
      </c>
      <c r="L3780" t="str">
        <f>_xlfn.XLOOKUP(D3780, dim_channels!A:A, dim_channels!B:B, "Not Found")</f>
        <v>Booking.com</v>
      </c>
      <c r="M3780">
        <f t="shared" si="236"/>
        <v>0</v>
      </c>
      <c r="N3780">
        <f t="shared" si="237"/>
        <v>1</v>
      </c>
      <c r="O3780">
        <f t="shared" si="238"/>
        <v>12440.57</v>
      </c>
      <c r="P3780">
        <f t="shared" si="239"/>
        <v>12440.57</v>
      </c>
    </row>
    <row r="3781" spans="1:16" x14ac:dyDescent="0.2">
      <c r="A3781" s="3" t="s">
        <v>4217</v>
      </c>
      <c r="B3781" s="3" t="s">
        <v>605</v>
      </c>
      <c r="C3781" s="3" t="s">
        <v>426</v>
      </c>
      <c r="D3781" s="3" t="s">
        <v>27</v>
      </c>
      <c r="E3781" s="3" t="s">
        <v>34</v>
      </c>
      <c r="F3781" s="3">
        <v>8494.7199999999993</v>
      </c>
      <c r="G3781" s="3">
        <v>1529.05</v>
      </c>
      <c r="H3781" s="3">
        <v>6965.67</v>
      </c>
      <c r="I3781" s="3" t="s">
        <v>56</v>
      </c>
      <c r="J3781" s="5">
        <v>1.2195122651518091</v>
      </c>
      <c r="K3781" t="str">
        <f>_xlfn.XLOOKUP(D3781, dim_channels!A:A, dim_channels!C:C, "Not Found")</f>
        <v>OTA</v>
      </c>
      <c r="L3781" t="str">
        <f>_xlfn.XLOOKUP(D3781, dim_channels!A:A, dim_channels!B:B, "Not Found")</f>
        <v>Expedia</v>
      </c>
      <c r="M3781">
        <f t="shared" si="236"/>
        <v>0</v>
      </c>
      <c r="N3781">
        <f t="shared" si="237"/>
        <v>0</v>
      </c>
      <c r="O3781">
        <f t="shared" si="238"/>
        <v>0</v>
      </c>
      <c r="P3781">
        <f t="shared" si="239"/>
        <v>0</v>
      </c>
    </row>
    <row r="3782" spans="1:16" x14ac:dyDescent="0.2">
      <c r="A3782" s="2" t="s">
        <v>4218</v>
      </c>
      <c r="B3782" s="2" t="s">
        <v>168</v>
      </c>
      <c r="C3782" s="2" t="s">
        <v>195</v>
      </c>
      <c r="D3782" s="2" t="s">
        <v>52</v>
      </c>
      <c r="E3782" s="2" t="s">
        <v>60</v>
      </c>
      <c r="F3782" s="2">
        <v>3751.12</v>
      </c>
      <c r="G3782" s="2">
        <v>0</v>
      </c>
      <c r="H3782" s="2">
        <v>3751.12</v>
      </c>
      <c r="I3782" s="2" t="s">
        <v>29</v>
      </c>
      <c r="J3782" s="4">
        <v>1</v>
      </c>
      <c r="K3782" t="str">
        <f>_xlfn.XLOOKUP(D3782, dim_channels!A:A, dim_channels!C:C, "Not Found")</f>
        <v>OTA</v>
      </c>
      <c r="L3782" t="str">
        <f>_xlfn.XLOOKUP(D3782, dim_channels!A:A, dim_channels!B:B, "Not Found")</f>
        <v>Agoda</v>
      </c>
      <c r="M3782">
        <f t="shared" si="236"/>
        <v>0</v>
      </c>
      <c r="N3782">
        <f t="shared" si="237"/>
        <v>1</v>
      </c>
      <c r="O3782">
        <f t="shared" si="238"/>
        <v>3751.12</v>
      </c>
      <c r="P3782">
        <f t="shared" si="239"/>
        <v>3751.12</v>
      </c>
    </row>
    <row r="3783" spans="1:16" x14ac:dyDescent="0.2">
      <c r="A3783" s="3" t="s">
        <v>4219</v>
      </c>
      <c r="B3783" s="3" t="s">
        <v>55</v>
      </c>
      <c r="C3783" s="3" t="s">
        <v>153</v>
      </c>
      <c r="D3783" s="3" t="s">
        <v>33</v>
      </c>
      <c r="E3783" s="3" t="s">
        <v>34</v>
      </c>
      <c r="F3783" s="3">
        <v>6037.45</v>
      </c>
      <c r="G3783" s="3">
        <v>905.62</v>
      </c>
      <c r="H3783" s="3">
        <v>5131.83</v>
      </c>
      <c r="I3783" s="3" t="s">
        <v>29</v>
      </c>
      <c r="J3783" s="5">
        <v>1.1764711613595931</v>
      </c>
      <c r="K3783" t="str">
        <f>_xlfn.XLOOKUP(D3783, dim_channels!A:A, dim_channels!C:C, "Not Found")</f>
        <v>OTA</v>
      </c>
      <c r="L3783" t="str">
        <f>_xlfn.XLOOKUP(D3783, dim_channels!A:A, dim_channels!B:B, "Not Found")</f>
        <v>Booking.com</v>
      </c>
      <c r="M3783">
        <f t="shared" si="236"/>
        <v>0</v>
      </c>
      <c r="N3783">
        <f t="shared" si="237"/>
        <v>1</v>
      </c>
      <c r="O3783">
        <f t="shared" si="238"/>
        <v>5131.83</v>
      </c>
      <c r="P3783">
        <f t="shared" si="239"/>
        <v>6037.45</v>
      </c>
    </row>
    <row r="3784" spans="1:16" x14ac:dyDescent="0.2">
      <c r="A3784" s="2" t="s">
        <v>4220</v>
      </c>
      <c r="B3784" s="2" t="s">
        <v>1272</v>
      </c>
      <c r="C3784" s="2" t="s">
        <v>1072</v>
      </c>
      <c r="D3784" s="2" t="s">
        <v>45</v>
      </c>
      <c r="E3784" s="2" t="s">
        <v>89</v>
      </c>
      <c r="F3784" s="2">
        <v>5085.96</v>
      </c>
      <c r="G3784" s="2">
        <v>0</v>
      </c>
      <c r="H3784" s="2">
        <v>5085.96</v>
      </c>
      <c r="I3784" s="2" t="s">
        <v>29</v>
      </c>
      <c r="J3784" s="4">
        <v>1</v>
      </c>
      <c r="K3784" t="str">
        <f>_xlfn.XLOOKUP(D3784, dim_channels!A:A, dim_channels!C:C, "Not Found")</f>
        <v>Corporate</v>
      </c>
      <c r="L3784" t="str">
        <f>_xlfn.XLOOKUP(D3784, dim_channels!A:A, dim_channels!B:B, "Not Found")</f>
        <v>Corporate Direct</v>
      </c>
      <c r="M3784">
        <f t="shared" si="236"/>
        <v>0</v>
      </c>
      <c r="N3784">
        <f t="shared" si="237"/>
        <v>1</v>
      </c>
      <c r="O3784">
        <f t="shared" si="238"/>
        <v>5085.96</v>
      </c>
      <c r="P3784">
        <f t="shared" si="239"/>
        <v>5085.96</v>
      </c>
    </row>
    <row r="3785" spans="1:16" x14ac:dyDescent="0.2">
      <c r="A3785" s="3" t="s">
        <v>4221</v>
      </c>
      <c r="B3785" s="3" t="s">
        <v>272</v>
      </c>
      <c r="C3785" s="3" t="s">
        <v>343</v>
      </c>
      <c r="D3785" s="3" t="s">
        <v>64</v>
      </c>
      <c r="E3785" s="3" t="s">
        <v>115</v>
      </c>
      <c r="F3785" s="3">
        <v>3255.07</v>
      </c>
      <c r="G3785" s="3">
        <v>0</v>
      </c>
      <c r="H3785" s="3">
        <v>3255.07</v>
      </c>
      <c r="I3785" s="3" t="s">
        <v>29</v>
      </c>
      <c r="J3785" s="5">
        <v>1</v>
      </c>
      <c r="K3785" t="str">
        <f>_xlfn.XLOOKUP(D3785, dim_channels!A:A, dim_channels!C:C, "Not Found")</f>
        <v>Direct</v>
      </c>
      <c r="L3785" t="str">
        <f>_xlfn.XLOOKUP(D3785, dim_channels!A:A, dim_channels!B:B, "Not Found")</f>
        <v>Direct Website</v>
      </c>
      <c r="M3785">
        <f t="shared" si="236"/>
        <v>0</v>
      </c>
      <c r="N3785">
        <f t="shared" si="237"/>
        <v>1</v>
      </c>
      <c r="O3785">
        <f t="shared" si="238"/>
        <v>3255.07</v>
      </c>
      <c r="P3785">
        <f t="shared" si="239"/>
        <v>3255.07</v>
      </c>
    </row>
    <row r="3786" spans="1:16" x14ac:dyDescent="0.2">
      <c r="A3786" s="2" t="s">
        <v>4222</v>
      </c>
      <c r="B3786" s="2" t="s">
        <v>498</v>
      </c>
      <c r="C3786" s="2" t="s">
        <v>863</v>
      </c>
      <c r="D3786" s="2" t="s">
        <v>45</v>
      </c>
      <c r="E3786" s="2" t="s">
        <v>89</v>
      </c>
      <c r="F3786" s="2">
        <v>5901.27</v>
      </c>
      <c r="G3786" s="2">
        <v>0</v>
      </c>
      <c r="H3786" s="2">
        <v>5901.27</v>
      </c>
      <c r="I3786" s="2" t="s">
        <v>29</v>
      </c>
      <c r="J3786" s="4">
        <v>1</v>
      </c>
      <c r="K3786" t="str">
        <f>_xlfn.XLOOKUP(D3786, dim_channels!A:A, dim_channels!C:C, "Not Found")</f>
        <v>Corporate</v>
      </c>
      <c r="L3786" t="str">
        <f>_xlfn.XLOOKUP(D3786, dim_channels!A:A, dim_channels!B:B, "Not Found")</f>
        <v>Corporate Direct</v>
      </c>
      <c r="M3786">
        <f t="shared" si="236"/>
        <v>0</v>
      </c>
      <c r="N3786">
        <f t="shared" si="237"/>
        <v>1</v>
      </c>
      <c r="O3786">
        <f t="shared" si="238"/>
        <v>5901.27</v>
      </c>
      <c r="P3786">
        <f t="shared" si="239"/>
        <v>5901.27</v>
      </c>
    </row>
    <row r="3787" spans="1:16" x14ac:dyDescent="0.2">
      <c r="A3787" s="3" t="s">
        <v>4223</v>
      </c>
      <c r="B3787" s="3" t="s">
        <v>343</v>
      </c>
      <c r="C3787" s="3" t="s">
        <v>106</v>
      </c>
      <c r="D3787" s="3" t="s">
        <v>33</v>
      </c>
      <c r="E3787" s="3" t="s">
        <v>28</v>
      </c>
      <c r="F3787" s="3">
        <v>5266.89</v>
      </c>
      <c r="G3787" s="3">
        <v>790.03</v>
      </c>
      <c r="H3787" s="3">
        <v>4476.8599999999997</v>
      </c>
      <c r="I3787" s="3" t="s">
        <v>29</v>
      </c>
      <c r="J3787" s="5">
        <v>1.1764696684729921</v>
      </c>
      <c r="K3787" t="str">
        <f>_xlfn.XLOOKUP(D3787, dim_channels!A:A, dim_channels!C:C, "Not Found")</f>
        <v>OTA</v>
      </c>
      <c r="L3787" t="str">
        <f>_xlfn.XLOOKUP(D3787, dim_channels!A:A, dim_channels!B:B, "Not Found")</f>
        <v>Booking.com</v>
      </c>
      <c r="M3787">
        <f t="shared" si="236"/>
        <v>0</v>
      </c>
      <c r="N3787">
        <f t="shared" si="237"/>
        <v>1</v>
      </c>
      <c r="O3787">
        <f t="shared" si="238"/>
        <v>4476.8599999999997</v>
      </c>
      <c r="P3787">
        <f t="shared" si="239"/>
        <v>5266.89</v>
      </c>
    </row>
    <row r="3788" spans="1:16" x14ac:dyDescent="0.2">
      <c r="A3788" s="2" t="s">
        <v>4224</v>
      </c>
      <c r="B3788" s="2" t="s">
        <v>484</v>
      </c>
      <c r="C3788" s="2" t="s">
        <v>485</v>
      </c>
      <c r="D3788" s="2" t="s">
        <v>27</v>
      </c>
      <c r="E3788" s="2" t="s">
        <v>34</v>
      </c>
      <c r="F3788" s="2">
        <v>6142.72</v>
      </c>
      <c r="G3788" s="2">
        <v>1105.69</v>
      </c>
      <c r="H3788" s="2">
        <v>5037.03</v>
      </c>
      <c r="I3788" s="2" t="s">
        <v>29</v>
      </c>
      <c r="J3788" s="4">
        <v>1.219512291965702</v>
      </c>
      <c r="K3788" t="str">
        <f>_xlfn.XLOOKUP(D3788, dim_channels!A:A, dim_channels!C:C, "Not Found")</f>
        <v>OTA</v>
      </c>
      <c r="L3788" t="str">
        <f>_xlfn.XLOOKUP(D3788, dim_channels!A:A, dim_channels!B:B, "Not Found")</f>
        <v>Expedia</v>
      </c>
      <c r="M3788">
        <f t="shared" si="236"/>
        <v>0</v>
      </c>
      <c r="N3788">
        <f t="shared" si="237"/>
        <v>1</v>
      </c>
      <c r="O3788">
        <f t="shared" si="238"/>
        <v>5037.03</v>
      </c>
      <c r="P3788">
        <f t="shared" si="239"/>
        <v>6142.72</v>
      </c>
    </row>
    <row r="3789" spans="1:16" x14ac:dyDescent="0.2">
      <c r="A3789" s="3" t="s">
        <v>4225</v>
      </c>
      <c r="B3789" s="3" t="s">
        <v>487</v>
      </c>
      <c r="C3789" s="3" t="s">
        <v>769</v>
      </c>
      <c r="D3789" s="3" t="s">
        <v>33</v>
      </c>
      <c r="E3789" s="3" t="s">
        <v>28</v>
      </c>
      <c r="F3789" s="3">
        <v>8727.86</v>
      </c>
      <c r="G3789" s="3">
        <v>1309.18</v>
      </c>
      <c r="H3789" s="3">
        <v>7418.68</v>
      </c>
      <c r="I3789" s="3" t="s">
        <v>29</v>
      </c>
      <c r="J3789" s="5">
        <v>1.1764707468174931</v>
      </c>
      <c r="K3789" t="str">
        <f>_xlfn.XLOOKUP(D3789, dim_channels!A:A, dim_channels!C:C, "Not Found")</f>
        <v>OTA</v>
      </c>
      <c r="L3789" t="str">
        <f>_xlfn.XLOOKUP(D3789, dim_channels!A:A, dim_channels!B:B, "Not Found")</f>
        <v>Booking.com</v>
      </c>
      <c r="M3789">
        <f t="shared" si="236"/>
        <v>0</v>
      </c>
      <c r="N3789">
        <f t="shared" si="237"/>
        <v>1</v>
      </c>
      <c r="O3789">
        <f t="shared" si="238"/>
        <v>7418.68</v>
      </c>
      <c r="P3789">
        <f t="shared" si="239"/>
        <v>8727.86</v>
      </c>
    </row>
    <row r="3790" spans="1:16" x14ac:dyDescent="0.2">
      <c r="A3790" s="2" t="s">
        <v>4226</v>
      </c>
      <c r="B3790" s="2" t="s">
        <v>482</v>
      </c>
      <c r="C3790" s="2" t="s">
        <v>482</v>
      </c>
      <c r="D3790" s="2" t="s">
        <v>52</v>
      </c>
      <c r="E3790" s="2" t="s">
        <v>60</v>
      </c>
      <c r="F3790" s="2">
        <v>14097.08</v>
      </c>
      <c r="G3790" s="2">
        <v>0</v>
      </c>
      <c r="H3790" s="2">
        <v>14097.08</v>
      </c>
      <c r="I3790" s="2" t="s">
        <v>56</v>
      </c>
      <c r="J3790" s="4">
        <v>1</v>
      </c>
      <c r="K3790" t="str">
        <f>_xlfn.XLOOKUP(D3790, dim_channels!A:A, dim_channels!C:C, "Not Found")</f>
        <v>OTA</v>
      </c>
      <c r="L3790" t="str">
        <f>_xlfn.XLOOKUP(D3790, dim_channels!A:A, dim_channels!B:B, "Not Found")</f>
        <v>Agoda</v>
      </c>
      <c r="M3790">
        <f t="shared" si="236"/>
        <v>0</v>
      </c>
      <c r="N3790">
        <f t="shared" si="237"/>
        <v>0</v>
      </c>
      <c r="O3790">
        <f t="shared" si="238"/>
        <v>0</v>
      </c>
      <c r="P3790">
        <f t="shared" si="239"/>
        <v>0</v>
      </c>
    </row>
    <row r="3791" spans="1:16" x14ac:dyDescent="0.2">
      <c r="A3791" s="3" t="s">
        <v>4227</v>
      </c>
      <c r="B3791" s="3" t="s">
        <v>612</v>
      </c>
      <c r="C3791" s="3" t="s">
        <v>278</v>
      </c>
      <c r="D3791" s="3" t="s">
        <v>52</v>
      </c>
      <c r="E3791" s="3" t="s">
        <v>34</v>
      </c>
      <c r="F3791" s="3">
        <v>4093.16</v>
      </c>
      <c r="G3791" s="3">
        <v>491.18</v>
      </c>
      <c r="H3791" s="3">
        <v>3601.98</v>
      </c>
      <c r="I3791" s="3" t="s">
        <v>41</v>
      </c>
      <c r="J3791" s="5">
        <v>1.136363888750076</v>
      </c>
      <c r="K3791" t="str">
        <f>_xlfn.XLOOKUP(D3791, dim_channels!A:A, dim_channels!C:C, "Not Found")</f>
        <v>OTA</v>
      </c>
      <c r="L3791" t="str">
        <f>_xlfn.XLOOKUP(D3791, dim_channels!A:A, dim_channels!B:B, "Not Found")</f>
        <v>Agoda</v>
      </c>
      <c r="M3791">
        <f t="shared" si="236"/>
        <v>1</v>
      </c>
      <c r="N3791">
        <f t="shared" si="237"/>
        <v>0</v>
      </c>
      <c r="O3791">
        <f t="shared" si="238"/>
        <v>0</v>
      </c>
      <c r="P3791">
        <f t="shared" si="239"/>
        <v>0</v>
      </c>
    </row>
    <row r="3792" spans="1:16" x14ac:dyDescent="0.2">
      <c r="A3792" s="2" t="s">
        <v>4228</v>
      </c>
      <c r="B3792" s="2" t="s">
        <v>73</v>
      </c>
      <c r="C3792" s="2" t="s">
        <v>504</v>
      </c>
      <c r="D3792" s="2" t="s">
        <v>52</v>
      </c>
      <c r="E3792" s="2" t="s">
        <v>34</v>
      </c>
      <c r="F3792" s="2">
        <v>3382.76</v>
      </c>
      <c r="G3792" s="2">
        <v>405.93</v>
      </c>
      <c r="H3792" s="2">
        <v>2976.83</v>
      </c>
      <c r="I3792" s="2" t="s">
        <v>41</v>
      </c>
      <c r="J3792" s="4">
        <v>1.136363178280251</v>
      </c>
      <c r="K3792" t="str">
        <f>_xlfn.XLOOKUP(D3792, dim_channels!A:A, dim_channels!C:C, "Not Found")</f>
        <v>OTA</v>
      </c>
      <c r="L3792" t="str">
        <f>_xlfn.XLOOKUP(D3792, dim_channels!A:A, dim_channels!B:B, "Not Found")</f>
        <v>Agoda</v>
      </c>
      <c r="M3792">
        <f t="shared" si="236"/>
        <v>1</v>
      </c>
      <c r="N3792">
        <f t="shared" si="237"/>
        <v>0</v>
      </c>
      <c r="O3792">
        <f t="shared" si="238"/>
        <v>0</v>
      </c>
      <c r="P3792">
        <f t="shared" si="239"/>
        <v>0</v>
      </c>
    </row>
    <row r="3793" spans="1:16" x14ac:dyDescent="0.2">
      <c r="A3793" s="3" t="s">
        <v>4229</v>
      </c>
      <c r="B3793" s="3" t="s">
        <v>59</v>
      </c>
      <c r="C3793" s="3" t="s">
        <v>70</v>
      </c>
      <c r="D3793" s="3" t="s">
        <v>169</v>
      </c>
      <c r="E3793" s="3" t="s">
        <v>46</v>
      </c>
      <c r="F3793" s="3">
        <v>7381.03</v>
      </c>
      <c r="G3793" s="3">
        <v>1476.21</v>
      </c>
      <c r="H3793" s="3">
        <v>5904.82</v>
      </c>
      <c r="I3793" s="3" t="s">
        <v>29</v>
      </c>
      <c r="J3793" s="5">
        <v>1.250000846765863</v>
      </c>
      <c r="K3793" t="str">
        <f>_xlfn.XLOOKUP(D3793, dim_channels!A:A, dim_channels!C:C, "Not Found")</f>
        <v>GDS</v>
      </c>
      <c r="L3793" t="str">
        <f>_xlfn.XLOOKUP(D3793, dim_channels!A:A, dim_channels!B:B, "Not Found")</f>
        <v>GDS (Amadeus)</v>
      </c>
      <c r="M3793">
        <f t="shared" si="236"/>
        <v>0</v>
      </c>
      <c r="N3793">
        <f t="shared" si="237"/>
        <v>1</v>
      </c>
      <c r="O3793">
        <f t="shared" si="238"/>
        <v>5904.82</v>
      </c>
      <c r="P3793">
        <f t="shared" si="239"/>
        <v>7381.03</v>
      </c>
    </row>
    <row r="3794" spans="1:16" x14ac:dyDescent="0.2">
      <c r="A3794" s="2" t="s">
        <v>4230</v>
      </c>
      <c r="B3794" s="2" t="s">
        <v>783</v>
      </c>
      <c r="C3794" s="2" t="s">
        <v>722</v>
      </c>
      <c r="D3794" s="2" t="s">
        <v>64</v>
      </c>
      <c r="E3794" s="2" t="s">
        <v>34</v>
      </c>
      <c r="F3794" s="2">
        <v>17607.02</v>
      </c>
      <c r="G3794" s="2">
        <v>0</v>
      </c>
      <c r="H3794" s="2">
        <v>17607.02</v>
      </c>
      <c r="I3794" s="2" t="s">
        <v>41</v>
      </c>
      <c r="J3794" s="4">
        <v>1</v>
      </c>
      <c r="K3794" t="str">
        <f>_xlfn.XLOOKUP(D3794, dim_channels!A:A, dim_channels!C:C, "Not Found")</f>
        <v>Direct</v>
      </c>
      <c r="L3794" t="str">
        <f>_xlfn.XLOOKUP(D3794, dim_channels!A:A, dim_channels!B:B, "Not Found")</f>
        <v>Direct Website</v>
      </c>
      <c r="M3794">
        <f t="shared" si="236"/>
        <v>1</v>
      </c>
      <c r="N3794">
        <f t="shared" si="237"/>
        <v>0</v>
      </c>
      <c r="O3794">
        <f t="shared" si="238"/>
        <v>0</v>
      </c>
      <c r="P3794">
        <f t="shared" si="239"/>
        <v>0</v>
      </c>
    </row>
    <row r="3795" spans="1:16" x14ac:dyDescent="0.2">
      <c r="A3795" s="3" t="s">
        <v>4231</v>
      </c>
      <c r="B3795" s="3" t="s">
        <v>329</v>
      </c>
      <c r="C3795" s="3" t="s">
        <v>32</v>
      </c>
      <c r="D3795" s="3" t="s">
        <v>45</v>
      </c>
      <c r="E3795" s="3" t="s">
        <v>46</v>
      </c>
      <c r="F3795" s="3">
        <v>5638.79</v>
      </c>
      <c r="G3795" s="3">
        <v>281.94</v>
      </c>
      <c r="H3795" s="3">
        <v>5356.85</v>
      </c>
      <c r="I3795" s="3" t="s">
        <v>29</v>
      </c>
      <c r="J3795" s="5">
        <v>1.052631677198353</v>
      </c>
      <c r="K3795" t="str">
        <f>_xlfn.XLOOKUP(D3795, dim_channels!A:A, dim_channels!C:C, "Not Found")</f>
        <v>Corporate</v>
      </c>
      <c r="L3795" t="str">
        <f>_xlfn.XLOOKUP(D3795, dim_channels!A:A, dim_channels!B:B, "Not Found")</f>
        <v>Corporate Direct</v>
      </c>
      <c r="M3795">
        <f t="shared" si="236"/>
        <v>0</v>
      </c>
      <c r="N3795">
        <f t="shared" si="237"/>
        <v>1</v>
      </c>
      <c r="O3795">
        <f t="shared" si="238"/>
        <v>5356.85</v>
      </c>
      <c r="P3795">
        <f t="shared" si="239"/>
        <v>5638.79</v>
      </c>
    </row>
    <row r="3796" spans="1:16" x14ac:dyDescent="0.2">
      <c r="A3796" s="2" t="s">
        <v>4232</v>
      </c>
      <c r="B3796" s="2" t="s">
        <v>150</v>
      </c>
      <c r="C3796" s="2" t="s">
        <v>239</v>
      </c>
      <c r="D3796" s="2" t="s">
        <v>64</v>
      </c>
      <c r="E3796" s="2" t="s">
        <v>28</v>
      </c>
      <c r="F3796" s="2">
        <v>2605.73</v>
      </c>
      <c r="G3796" s="2">
        <v>0</v>
      </c>
      <c r="H3796" s="2">
        <v>2605.73</v>
      </c>
      <c r="I3796" s="2" t="s">
        <v>41</v>
      </c>
      <c r="J3796" s="4">
        <v>1</v>
      </c>
      <c r="K3796" t="str">
        <f>_xlfn.XLOOKUP(D3796, dim_channels!A:A, dim_channels!C:C, "Not Found")</f>
        <v>Direct</v>
      </c>
      <c r="L3796" t="str">
        <f>_xlfn.XLOOKUP(D3796, dim_channels!A:A, dim_channels!B:B, "Not Found")</f>
        <v>Direct Website</v>
      </c>
      <c r="M3796">
        <f t="shared" si="236"/>
        <v>1</v>
      </c>
      <c r="N3796">
        <f t="shared" si="237"/>
        <v>0</v>
      </c>
      <c r="O3796">
        <f t="shared" si="238"/>
        <v>0</v>
      </c>
      <c r="P3796">
        <f t="shared" si="239"/>
        <v>0</v>
      </c>
    </row>
    <row r="3797" spans="1:16" x14ac:dyDescent="0.2">
      <c r="A3797" s="3" t="s">
        <v>4233</v>
      </c>
      <c r="B3797" s="3" t="s">
        <v>118</v>
      </c>
      <c r="C3797" s="3" t="s">
        <v>422</v>
      </c>
      <c r="D3797" s="3" t="s">
        <v>206</v>
      </c>
      <c r="E3797" s="3" t="s">
        <v>207</v>
      </c>
      <c r="F3797" s="3">
        <v>9681.27</v>
      </c>
      <c r="G3797" s="3">
        <v>0</v>
      </c>
      <c r="H3797" s="3">
        <v>9681.27</v>
      </c>
      <c r="I3797" s="3" t="s">
        <v>29</v>
      </c>
      <c r="J3797" s="5">
        <v>1</v>
      </c>
      <c r="K3797" t="str">
        <f>_xlfn.XLOOKUP(D3797, dim_channels!A:A, dim_channels!C:C, "Not Found")</f>
        <v>Direct</v>
      </c>
      <c r="L3797" t="str">
        <f>_xlfn.XLOOKUP(D3797, dim_channels!A:A, dim_channels!B:B, "Not Found")</f>
        <v>Walk-in</v>
      </c>
      <c r="M3797">
        <f t="shared" si="236"/>
        <v>0</v>
      </c>
      <c r="N3797">
        <f t="shared" si="237"/>
        <v>1</v>
      </c>
      <c r="O3797">
        <f t="shared" si="238"/>
        <v>9681.27</v>
      </c>
      <c r="P3797">
        <f t="shared" si="239"/>
        <v>9681.27</v>
      </c>
    </row>
    <row r="3798" spans="1:16" x14ac:dyDescent="0.2">
      <c r="A3798" s="2" t="s">
        <v>4234</v>
      </c>
      <c r="B3798" s="2" t="s">
        <v>396</v>
      </c>
      <c r="C3798" s="2" t="s">
        <v>478</v>
      </c>
      <c r="D3798" s="2" t="s">
        <v>52</v>
      </c>
      <c r="E3798" s="2" t="s">
        <v>60</v>
      </c>
      <c r="F3798" s="2">
        <v>5713.35</v>
      </c>
      <c r="G3798" s="2">
        <v>0</v>
      </c>
      <c r="H3798" s="2">
        <v>5713.35</v>
      </c>
      <c r="I3798" s="2" t="s">
        <v>41</v>
      </c>
      <c r="J3798" s="4">
        <v>1</v>
      </c>
      <c r="K3798" t="str">
        <f>_xlfn.XLOOKUP(D3798, dim_channels!A:A, dim_channels!C:C, "Not Found")</f>
        <v>OTA</v>
      </c>
      <c r="L3798" t="str">
        <f>_xlfn.XLOOKUP(D3798, dim_channels!A:A, dim_channels!B:B, "Not Found")</f>
        <v>Agoda</v>
      </c>
      <c r="M3798">
        <f t="shared" si="236"/>
        <v>1</v>
      </c>
      <c r="N3798">
        <f t="shared" si="237"/>
        <v>0</v>
      </c>
      <c r="O3798">
        <f t="shared" si="238"/>
        <v>0</v>
      </c>
      <c r="P3798">
        <f t="shared" si="239"/>
        <v>0</v>
      </c>
    </row>
    <row r="3799" spans="1:16" x14ac:dyDescent="0.2">
      <c r="A3799" s="3" t="s">
        <v>4235</v>
      </c>
      <c r="B3799" s="3" t="s">
        <v>634</v>
      </c>
      <c r="C3799" s="3" t="s">
        <v>31</v>
      </c>
      <c r="D3799" s="3" t="s">
        <v>33</v>
      </c>
      <c r="E3799" s="3" t="s">
        <v>60</v>
      </c>
      <c r="F3799" s="3">
        <v>20388.669999999998</v>
      </c>
      <c r="G3799" s="3">
        <v>0</v>
      </c>
      <c r="H3799" s="3">
        <v>20388.669999999998</v>
      </c>
      <c r="I3799" s="3" t="s">
        <v>41</v>
      </c>
      <c r="J3799" s="5">
        <v>1</v>
      </c>
      <c r="K3799" t="str">
        <f>_xlfn.XLOOKUP(D3799, dim_channels!A:A, dim_channels!C:C, "Not Found")</f>
        <v>OTA</v>
      </c>
      <c r="L3799" t="str">
        <f>_xlfn.XLOOKUP(D3799, dim_channels!A:A, dim_channels!B:B, "Not Found")</f>
        <v>Booking.com</v>
      </c>
      <c r="M3799">
        <f t="shared" si="236"/>
        <v>1</v>
      </c>
      <c r="N3799">
        <f t="shared" si="237"/>
        <v>0</v>
      </c>
      <c r="O3799">
        <f t="shared" si="238"/>
        <v>0</v>
      </c>
      <c r="P3799">
        <f t="shared" si="239"/>
        <v>0</v>
      </c>
    </row>
    <row r="3800" spans="1:16" x14ac:dyDescent="0.2">
      <c r="A3800" s="2" t="s">
        <v>4236</v>
      </c>
      <c r="B3800" s="2" t="s">
        <v>141</v>
      </c>
      <c r="C3800" s="2" t="s">
        <v>1021</v>
      </c>
      <c r="D3800" s="2" t="s">
        <v>33</v>
      </c>
      <c r="E3800" s="2" t="s">
        <v>28</v>
      </c>
      <c r="F3800" s="2">
        <v>2860.58</v>
      </c>
      <c r="G3800" s="2">
        <v>429.09</v>
      </c>
      <c r="H3800" s="2">
        <v>2431.4899999999998</v>
      </c>
      <c r="I3800" s="2" t="s">
        <v>29</v>
      </c>
      <c r="J3800" s="4">
        <v>1.176472039778079</v>
      </c>
      <c r="K3800" t="str">
        <f>_xlfn.XLOOKUP(D3800, dim_channels!A:A, dim_channels!C:C, "Not Found")</f>
        <v>OTA</v>
      </c>
      <c r="L3800" t="str">
        <f>_xlfn.XLOOKUP(D3800, dim_channels!A:A, dim_channels!B:B, "Not Found")</f>
        <v>Booking.com</v>
      </c>
      <c r="M3800">
        <f t="shared" si="236"/>
        <v>0</v>
      </c>
      <c r="N3800">
        <f t="shared" si="237"/>
        <v>1</v>
      </c>
      <c r="O3800">
        <f t="shared" si="238"/>
        <v>2431.4899999999998</v>
      </c>
      <c r="P3800">
        <f t="shared" si="239"/>
        <v>2860.58</v>
      </c>
    </row>
    <row r="3801" spans="1:16" x14ac:dyDescent="0.2">
      <c r="A3801" s="3" t="s">
        <v>4237</v>
      </c>
      <c r="B3801" s="3" t="s">
        <v>283</v>
      </c>
      <c r="C3801" s="3" t="s">
        <v>504</v>
      </c>
      <c r="D3801" s="3" t="s">
        <v>45</v>
      </c>
      <c r="E3801" s="3" t="s">
        <v>89</v>
      </c>
      <c r="F3801" s="3">
        <v>6453.57</v>
      </c>
      <c r="G3801" s="3">
        <v>0</v>
      </c>
      <c r="H3801" s="3">
        <v>6453.57</v>
      </c>
      <c r="I3801" s="3" t="s">
        <v>29</v>
      </c>
      <c r="J3801" s="5">
        <v>1</v>
      </c>
      <c r="K3801" t="str">
        <f>_xlfn.XLOOKUP(D3801, dim_channels!A:A, dim_channels!C:C, "Not Found")</f>
        <v>Corporate</v>
      </c>
      <c r="L3801" t="str">
        <f>_xlfn.XLOOKUP(D3801, dim_channels!A:A, dim_channels!B:B, "Not Found")</f>
        <v>Corporate Direct</v>
      </c>
      <c r="M3801">
        <f t="shared" si="236"/>
        <v>0</v>
      </c>
      <c r="N3801">
        <f t="shared" si="237"/>
        <v>1</v>
      </c>
      <c r="O3801">
        <f t="shared" si="238"/>
        <v>6453.57</v>
      </c>
      <c r="P3801">
        <f t="shared" si="239"/>
        <v>6453.57</v>
      </c>
    </row>
    <row r="3802" spans="1:16" x14ac:dyDescent="0.2">
      <c r="A3802" s="2" t="s">
        <v>4238</v>
      </c>
      <c r="B3802" s="2" t="s">
        <v>1278</v>
      </c>
      <c r="C3802" s="2" t="s">
        <v>229</v>
      </c>
      <c r="D3802" s="2" t="s">
        <v>169</v>
      </c>
      <c r="E3802" s="2" t="s">
        <v>46</v>
      </c>
      <c r="F3802" s="2">
        <v>6114.3</v>
      </c>
      <c r="G3802" s="2">
        <v>1222.8599999999999</v>
      </c>
      <c r="H3802" s="2">
        <v>4891.4399999999996</v>
      </c>
      <c r="I3802" s="2" t="s">
        <v>56</v>
      </c>
      <c r="J3802" s="4">
        <v>1.25</v>
      </c>
      <c r="K3802" t="str">
        <f>_xlfn.XLOOKUP(D3802, dim_channels!A:A, dim_channels!C:C, "Not Found")</f>
        <v>GDS</v>
      </c>
      <c r="L3802" t="str">
        <f>_xlfn.XLOOKUP(D3802, dim_channels!A:A, dim_channels!B:B, "Not Found")</f>
        <v>GDS (Amadeus)</v>
      </c>
      <c r="M3802">
        <f t="shared" si="236"/>
        <v>0</v>
      </c>
      <c r="N3802">
        <f t="shared" si="237"/>
        <v>0</v>
      </c>
      <c r="O3802">
        <f t="shared" si="238"/>
        <v>0</v>
      </c>
      <c r="P3802">
        <f t="shared" si="239"/>
        <v>0</v>
      </c>
    </row>
    <row r="3803" spans="1:16" x14ac:dyDescent="0.2">
      <c r="A3803" s="3" t="s">
        <v>4239</v>
      </c>
      <c r="B3803" s="3" t="s">
        <v>297</v>
      </c>
      <c r="C3803" s="3" t="s">
        <v>69</v>
      </c>
      <c r="D3803" s="3" t="s">
        <v>64</v>
      </c>
      <c r="E3803" s="3" t="s">
        <v>28</v>
      </c>
      <c r="F3803" s="3">
        <v>10982.78</v>
      </c>
      <c r="G3803" s="3">
        <v>0</v>
      </c>
      <c r="H3803" s="3">
        <v>10982.78</v>
      </c>
      <c r="I3803" s="3" t="s">
        <v>29</v>
      </c>
      <c r="J3803" s="5">
        <v>1</v>
      </c>
      <c r="K3803" t="str">
        <f>_xlfn.XLOOKUP(D3803, dim_channels!A:A, dim_channels!C:C, "Not Found")</f>
        <v>Direct</v>
      </c>
      <c r="L3803" t="str">
        <f>_xlfn.XLOOKUP(D3803, dim_channels!A:A, dim_channels!B:B, "Not Found")</f>
        <v>Direct Website</v>
      </c>
      <c r="M3803">
        <f t="shared" si="236"/>
        <v>0</v>
      </c>
      <c r="N3803">
        <f t="shared" si="237"/>
        <v>1</v>
      </c>
      <c r="O3803">
        <f t="shared" si="238"/>
        <v>10982.78</v>
      </c>
      <c r="P3803">
        <f t="shared" si="239"/>
        <v>10982.78</v>
      </c>
    </row>
    <row r="3804" spans="1:16" x14ac:dyDescent="0.2">
      <c r="A3804" s="2" t="s">
        <v>4240</v>
      </c>
      <c r="B3804" s="2" t="s">
        <v>106</v>
      </c>
      <c r="C3804" s="2" t="s">
        <v>59</v>
      </c>
      <c r="D3804" s="2" t="s">
        <v>52</v>
      </c>
      <c r="E3804" s="2" t="s">
        <v>34</v>
      </c>
      <c r="F3804" s="2">
        <v>8569.93</v>
      </c>
      <c r="G3804" s="2">
        <v>1028.3900000000001</v>
      </c>
      <c r="H3804" s="2">
        <v>7541.54</v>
      </c>
      <c r="I3804" s="2" t="s">
        <v>56</v>
      </c>
      <c r="J3804" s="4">
        <v>1.136363395274705</v>
      </c>
      <c r="K3804" t="str">
        <f>_xlfn.XLOOKUP(D3804, dim_channels!A:A, dim_channels!C:C, "Not Found")</f>
        <v>OTA</v>
      </c>
      <c r="L3804" t="str">
        <f>_xlfn.XLOOKUP(D3804, dim_channels!A:A, dim_channels!B:B, "Not Found")</f>
        <v>Agoda</v>
      </c>
      <c r="M3804">
        <f t="shared" si="236"/>
        <v>0</v>
      </c>
      <c r="N3804">
        <f t="shared" si="237"/>
        <v>0</v>
      </c>
      <c r="O3804">
        <f t="shared" si="238"/>
        <v>0</v>
      </c>
      <c r="P3804">
        <f t="shared" si="239"/>
        <v>0</v>
      </c>
    </row>
    <row r="3805" spans="1:16" x14ac:dyDescent="0.2">
      <c r="A3805" s="3" t="s">
        <v>4241</v>
      </c>
      <c r="B3805" s="3" t="s">
        <v>104</v>
      </c>
      <c r="C3805" s="3" t="s">
        <v>104</v>
      </c>
      <c r="D3805" s="3" t="s">
        <v>169</v>
      </c>
      <c r="E3805" s="3" t="s">
        <v>46</v>
      </c>
      <c r="F3805" s="3">
        <v>2612.11</v>
      </c>
      <c r="G3805" s="3">
        <v>522.41999999999996</v>
      </c>
      <c r="H3805" s="3">
        <v>2089.69</v>
      </c>
      <c r="I3805" s="3" t="s">
        <v>29</v>
      </c>
      <c r="J3805" s="5">
        <v>1.249998803650302</v>
      </c>
      <c r="K3805" t="str">
        <f>_xlfn.XLOOKUP(D3805, dim_channels!A:A, dim_channels!C:C, "Not Found")</f>
        <v>GDS</v>
      </c>
      <c r="L3805" t="str">
        <f>_xlfn.XLOOKUP(D3805, dim_channels!A:A, dim_channels!B:B, "Not Found")</f>
        <v>GDS (Amadeus)</v>
      </c>
      <c r="M3805">
        <f t="shared" si="236"/>
        <v>0</v>
      </c>
      <c r="N3805">
        <f t="shared" si="237"/>
        <v>1</v>
      </c>
      <c r="O3805">
        <f t="shared" si="238"/>
        <v>2089.69</v>
      </c>
      <c r="P3805">
        <f t="shared" si="239"/>
        <v>2612.11</v>
      </c>
    </row>
    <row r="3806" spans="1:16" x14ac:dyDescent="0.2">
      <c r="A3806" s="2" t="s">
        <v>4242</v>
      </c>
      <c r="B3806" s="2" t="s">
        <v>100</v>
      </c>
      <c r="C3806" s="2" t="s">
        <v>448</v>
      </c>
      <c r="D3806" s="2" t="s">
        <v>114</v>
      </c>
      <c r="E3806" s="2" t="s">
        <v>46</v>
      </c>
      <c r="F3806" s="2">
        <v>6536.69</v>
      </c>
      <c r="G3806" s="2">
        <v>653.66999999999996</v>
      </c>
      <c r="H3806" s="2">
        <v>5883.02</v>
      </c>
      <c r="I3806" s="2" t="s">
        <v>29</v>
      </c>
      <c r="J3806" s="4">
        <v>1.1111112999785819</v>
      </c>
      <c r="K3806" t="str">
        <f>_xlfn.XLOOKUP(D3806, dim_channels!A:A, dim_channels!C:C, "Not Found")</f>
        <v>Offline</v>
      </c>
      <c r="L3806" t="str">
        <f>_xlfn.XLOOKUP(D3806, dim_channels!A:A, dim_channels!B:B, "Not Found")</f>
        <v>Travel Agency</v>
      </c>
      <c r="M3806">
        <f t="shared" si="236"/>
        <v>0</v>
      </c>
      <c r="N3806">
        <f t="shared" si="237"/>
        <v>1</v>
      </c>
      <c r="O3806">
        <f t="shared" si="238"/>
        <v>5883.02</v>
      </c>
      <c r="P3806">
        <f t="shared" si="239"/>
        <v>6536.69</v>
      </c>
    </row>
    <row r="3807" spans="1:16" x14ac:dyDescent="0.2">
      <c r="A3807" s="3" t="s">
        <v>4243</v>
      </c>
      <c r="B3807" s="3" t="s">
        <v>212</v>
      </c>
      <c r="C3807" s="3" t="s">
        <v>222</v>
      </c>
      <c r="D3807" s="3" t="s">
        <v>33</v>
      </c>
      <c r="E3807" s="3" t="s">
        <v>28</v>
      </c>
      <c r="F3807" s="3">
        <v>2731.14</v>
      </c>
      <c r="G3807" s="3">
        <v>409.67</v>
      </c>
      <c r="H3807" s="3">
        <v>2321.4699999999998</v>
      </c>
      <c r="I3807" s="3" t="s">
        <v>29</v>
      </c>
      <c r="J3807" s="5">
        <v>1.1764700814570079</v>
      </c>
      <c r="K3807" t="str">
        <f>_xlfn.XLOOKUP(D3807, dim_channels!A:A, dim_channels!C:C, "Not Found")</f>
        <v>OTA</v>
      </c>
      <c r="L3807" t="str">
        <f>_xlfn.XLOOKUP(D3807, dim_channels!A:A, dim_channels!B:B, "Not Found")</f>
        <v>Booking.com</v>
      </c>
      <c r="M3807">
        <f t="shared" si="236"/>
        <v>0</v>
      </c>
      <c r="N3807">
        <f t="shared" si="237"/>
        <v>1</v>
      </c>
      <c r="O3807">
        <f t="shared" si="238"/>
        <v>2321.4699999999998</v>
      </c>
      <c r="P3807">
        <f t="shared" si="239"/>
        <v>2731.14</v>
      </c>
    </row>
    <row r="3808" spans="1:16" x14ac:dyDescent="0.2">
      <c r="A3808" s="2" t="s">
        <v>4244</v>
      </c>
      <c r="B3808" s="2" t="s">
        <v>983</v>
      </c>
      <c r="C3808" s="2" t="s">
        <v>472</v>
      </c>
      <c r="D3808" s="2" t="s">
        <v>45</v>
      </c>
      <c r="E3808" s="2" t="s">
        <v>46</v>
      </c>
      <c r="F3808" s="2">
        <v>10760.11</v>
      </c>
      <c r="G3808" s="2">
        <v>538.01</v>
      </c>
      <c r="H3808" s="2">
        <v>10222.1</v>
      </c>
      <c r="I3808" s="2" t="s">
        <v>56</v>
      </c>
      <c r="J3808" s="4">
        <v>1.0526320423396369</v>
      </c>
      <c r="K3808" t="str">
        <f>_xlfn.XLOOKUP(D3808, dim_channels!A:A, dim_channels!C:C, "Not Found")</f>
        <v>Corporate</v>
      </c>
      <c r="L3808" t="str">
        <f>_xlfn.XLOOKUP(D3808, dim_channels!A:A, dim_channels!B:B, "Not Found")</f>
        <v>Corporate Direct</v>
      </c>
      <c r="M3808">
        <f t="shared" si="236"/>
        <v>0</v>
      </c>
      <c r="N3808">
        <f t="shared" si="237"/>
        <v>0</v>
      </c>
      <c r="O3808">
        <f t="shared" si="238"/>
        <v>0</v>
      </c>
      <c r="P3808">
        <f t="shared" si="239"/>
        <v>0</v>
      </c>
    </row>
    <row r="3809" spans="1:16" x14ac:dyDescent="0.2">
      <c r="A3809" s="3" t="s">
        <v>4245</v>
      </c>
      <c r="B3809" s="3" t="s">
        <v>410</v>
      </c>
      <c r="C3809" s="3" t="s">
        <v>608</v>
      </c>
      <c r="D3809" s="3" t="s">
        <v>33</v>
      </c>
      <c r="E3809" s="3" t="s">
        <v>28</v>
      </c>
      <c r="F3809" s="3">
        <v>2869.04</v>
      </c>
      <c r="G3809" s="3">
        <v>430.36</v>
      </c>
      <c r="H3809" s="3">
        <v>2438.6799999999998</v>
      </c>
      <c r="I3809" s="3" t="s">
        <v>29</v>
      </c>
      <c r="J3809" s="5">
        <v>1.1764725179195299</v>
      </c>
      <c r="K3809" t="str">
        <f>_xlfn.XLOOKUP(D3809, dim_channels!A:A, dim_channels!C:C, "Not Found")</f>
        <v>OTA</v>
      </c>
      <c r="L3809" t="str">
        <f>_xlfn.XLOOKUP(D3809, dim_channels!A:A, dim_channels!B:B, "Not Found")</f>
        <v>Booking.com</v>
      </c>
      <c r="M3809">
        <f t="shared" si="236"/>
        <v>0</v>
      </c>
      <c r="N3809">
        <f t="shared" si="237"/>
        <v>1</v>
      </c>
      <c r="O3809">
        <f t="shared" si="238"/>
        <v>2438.6799999999998</v>
      </c>
      <c r="P3809">
        <f t="shared" si="239"/>
        <v>2869.04</v>
      </c>
    </row>
    <row r="3810" spans="1:16" x14ac:dyDescent="0.2">
      <c r="A3810" s="2" t="s">
        <v>4246</v>
      </c>
      <c r="B3810" s="2" t="s">
        <v>156</v>
      </c>
      <c r="C3810" s="2" t="s">
        <v>463</v>
      </c>
      <c r="D3810" s="2" t="s">
        <v>52</v>
      </c>
      <c r="E3810" s="2" t="s">
        <v>60</v>
      </c>
      <c r="F3810" s="2">
        <v>15820.88</v>
      </c>
      <c r="G3810" s="2">
        <v>0</v>
      </c>
      <c r="H3810" s="2">
        <v>15820.88</v>
      </c>
      <c r="I3810" s="2" t="s">
        <v>29</v>
      </c>
      <c r="J3810" s="4">
        <v>1</v>
      </c>
      <c r="K3810" t="str">
        <f>_xlfn.XLOOKUP(D3810, dim_channels!A:A, dim_channels!C:C, "Not Found")</f>
        <v>OTA</v>
      </c>
      <c r="L3810" t="str">
        <f>_xlfn.XLOOKUP(D3810, dim_channels!A:A, dim_channels!B:B, "Not Found")</f>
        <v>Agoda</v>
      </c>
      <c r="M3810">
        <f t="shared" si="236"/>
        <v>0</v>
      </c>
      <c r="N3810">
        <f t="shared" si="237"/>
        <v>1</v>
      </c>
      <c r="O3810">
        <f t="shared" si="238"/>
        <v>15820.88</v>
      </c>
      <c r="P3810">
        <f t="shared" si="239"/>
        <v>15820.88</v>
      </c>
    </row>
    <row r="3811" spans="1:16" x14ac:dyDescent="0.2">
      <c r="A3811" s="3" t="s">
        <v>4247</v>
      </c>
      <c r="B3811" s="3" t="s">
        <v>669</v>
      </c>
      <c r="C3811" s="3" t="s">
        <v>614</v>
      </c>
      <c r="D3811" s="3" t="s">
        <v>114</v>
      </c>
      <c r="E3811" s="3" t="s">
        <v>46</v>
      </c>
      <c r="F3811" s="3">
        <v>17742.990000000002</v>
      </c>
      <c r="G3811" s="3">
        <v>1774.3</v>
      </c>
      <c r="H3811" s="3">
        <v>15968.69</v>
      </c>
      <c r="I3811" s="3" t="s">
        <v>29</v>
      </c>
      <c r="J3811" s="5">
        <v>1.111111180691716</v>
      </c>
      <c r="K3811" t="str">
        <f>_xlfn.XLOOKUP(D3811, dim_channels!A:A, dim_channels!C:C, "Not Found")</f>
        <v>Offline</v>
      </c>
      <c r="L3811" t="str">
        <f>_xlfn.XLOOKUP(D3811, dim_channels!A:A, dim_channels!B:B, "Not Found")</f>
        <v>Travel Agency</v>
      </c>
      <c r="M3811">
        <f t="shared" si="236"/>
        <v>0</v>
      </c>
      <c r="N3811">
        <f t="shared" si="237"/>
        <v>1</v>
      </c>
      <c r="O3811">
        <f t="shared" si="238"/>
        <v>15968.69</v>
      </c>
      <c r="P3811">
        <f t="shared" si="239"/>
        <v>17742.990000000002</v>
      </c>
    </row>
    <row r="3812" spans="1:16" x14ac:dyDescent="0.2">
      <c r="A3812" s="2" t="s">
        <v>4248</v>
      </c>
      <c r="B3812" s="2" t="s">
        <v>72</v>
      </c>
      <c r="C3812" s="2" t="s">
        <v>176</v>
      </c>
      <c r="D3812" s="2" t="s">
        <v>33</v>
      </c>
      <c r="E3812" s="2" t="s">
        <v>34</v>
      </c>
      <c r="F3812" s="2">
        <v>13656.67</v>
      </c>
      <c r="G3812" s="2">
        <v>2048.5</v>
      </c>
      <c r="H3812" s="2">
        <v>11608.17</v>
      </c>
      <c r="I3812" s="2" t="s">
        <v>29</v>
      </c>
      <c r="J3812" s="4">
        <v>1.1764705375610449</v>
      </c>
      <c r="K3812" t="str">
        <f>_xlfn.XLOOKUP(D3812, dim_channels!A:A, dim_channels!C:C, "Not Found")</f>
        <v>OTA</v>
      </c>
      <c r="L3812" t="str">
        <f>_xlfn.XLOOKUP(D3812, dim_channels!A:A, dim_channels!B:B, "Not Found")</f>
        <v>Booking.com</v>
      </c>
      <c r="M3812">
        <f t="shared" si="236"/>
        <v>0</v>
      </c>
      <c r="N3812">
        <f t="shared" si="237"/>
        <v>1</v>
      </c>
      <c r="O3812">
        <f t="shared" si="238"/>
        <v>11608.17</v>
      </c>
      <c r="P3812">
        <f t="shared" si="239"/>
        <v>13656.67</v>
      </c>
    </row>
    <row r="3813" spans="1:16" x14ac:dyDescent="0.2">
      <c r="A3813" s="3" t="s">
        <v>4249</v>
      </c>
      <c r="B3813" s="3" t="s">
        <v>244</v>
      </c>
      <c r="C3813" s="3" t="s">
        <v>126</v>
      </c>
      <c r="D3813" s="3" t="s">
        <v>27</v>
      </c>
      <c r="E3813" s="3" t="s">
        <v>60</v>
      </c>
      <c r="F3813" s="3">
        <v>5669.36</v>
      </c>
      <c r="G3813" s="3">
        <v>0</v>
      </c>
      <c r="H3813" s="3">
        <v>5669.36</v>
      </c>
      <c r="I3813" s="3" t="s">
        <v>41</v>
      </c>
      <c r="J3813" s="5">
        <v>1</v>
      </c>
      <c r="K3813" t="str">
        <f>_xlfn.XLOOKUP(D3813, dim_channels!A:A, dim_channels!C:C, "Not Found")</f>
        <v>OTA</v>
      </c>
      <c r="L3813" t="str">
        <f>_xlfn.XLOOKUP(D3813, dim_channels!A:A, dim_channels!B:B, "Not Found")</f>
        <v>Expedia</v>
      </c>
      <c r="M3813">
        <f t="shared" si="236"/>
        <v>1</v>
      </c>
      <c r="N3813">
        <f t="shared" si="237"/>
        <v>0</v>
      </c>
      <c r="O3813">
        <f t="shared" si="238"/>
        <v>0</v>
      </c>
      <c r="P3813">
        <f t="shared" si="239"/>
        <v>0</v>
      </c>
    </row>
    <row r="3814" spans="1:16" x14ac:dyDescent="0.2">
      <c r="A3814" s="2" t="s">
        <v>4250</v>
      </c>
      <c r="B3814" s="2" t="s">
        <v>603</v>
      </c>
      <c r="C3814" s="2" t="s">
        <v>124</v>
      </c>
      <c r="D3814" s="2" t="s">
        <v>52</v>
      </c>
      <c r="E3814" s="2" t="s">
        <v>34</v>
      </c>
      <c r="F3814" s="2">
        <v>5526.05</v>
      </c>
      <c r="G3814" s="2">
        <v>663.13</v>
      </c>
      <c r="H3814" s="2">
        <v>4862.92</v>
      </c>
      <c r="I3814" s="2" t="s">
        <v>29</v>
      </c>
      <c r="J3814" s="4">
        <v>1.13636457108075</v>
      </c>
      <c r="K3814" t="str">
        <f>_xlfn.XLOOKUP(D3814, dim_channels!A:A, dim_channels!C:C, "Not Found")</f>
        <v>OTA</v>
      </c>
      <c r="L3814" t="str">
        <f>_xlfn.XLOOKUP(D3814, dim_channels!A:A, dim_channels!B:B, "Not Found")</f>
        <v>Agoda</v>
      </c>
      <c r="M3814">
        <f t="shared" si="236"/>
        <v>0</v>
      </c>
      <c r="N3814">
        <f t="shared" si="237"/>
        <v>1</v>
      </c>
      <c r="O3814">
        <f t="shared" si="238"/>
        <v>4862.92</v>
      </c>
      <c r="P3814">
        <f t="shared" si="239"/>
        <v>5526.05</v>
      </c>
    </row>
    <row r="3815" spans="1:16" x14ac:dyDescent="0.2">
      <c r="A3815" s="3" t="s">
        <v>4251</v>
      </c>
      <c r="B3815" s="3" t="s">
        <v>630</v>
      </c>
      <c r="C3815" s="3" t="s">
        <v>219</v>
      </c>
      <c r="D3815" s="3" t="s">
        <v>169</v>
      </c>
      <c r="E3815" s="3" t="s">
        <v>46</v>
      </c>
      <c r="F3815" s="3">
        <v>11428.13</v>
      </c>
      <c r="G3815" s="3">
        <v>2285.63</v>
      </c>
      <c r="H3815" s="3">
        <v>9142.5</v>
      </c>
      <c r="I3815" s="3" t="s">
        <v>29</v>
      </c>
      <c r="J3815" s="5">
        <v>1.2500005468963631</v>
      </c>
      <c r="K3815" t="str">
        <f>_xlfn.XLOOKUP(D3815, dim_channels!A:A, dim_channels!C:C, "Not Found")</f>
        <v>GDS</v>
      </c>
      <c r="L3815" t="str">
        <f>_xlfn.XLOOKUP(D3815, dim_channels!A:A, dim_channels!B:B, "Not Found")</f>
        <v>GDS (Amadeus)</v>
      </c>
      <c r="M3815">
        <f t="shared" si="236"/>
        <v>0</v>
      </c>
      <c r="N3815">
        <f t="shared" si="237"/>
        <v>1</v>
      </c>
      <c r="O3815">
        <f t="shared" si="238"/>
        <v>9142.5</v>
      </c>
      <c r="P3815">
        <f t="shared" si="239"/>
        <v>11428.13</v>
      </c>
    </row>
    <row r="3816" spans="1:16" x14ac:dyDescent="0.2">
      <c r="A3816" s="2" t="s">
        <v>4252</v>
      </c>
      <c r="B3816" s="2" t="s">
        <v>405</v>
      </c>
      <c r="C3816" s="2" t="s">
        <v>1623</v>
      </c>
      <c r="D3816" s="2" t="s">
        <v>27</v>
      </c>
      <c r="E3816" s="2" t="s">
        <v>28</v>
      </c>
      <c r="F3816" s="2">
        <v>3828.7</v>
      </c>
      <c r="G3816" s="2">
        <v>689.17</v>
      </c>
      <c r="H3816" s="2">
        <v>3139.53</v>
      </c>
      <c r="I3816" s="2" t="s">
        <v>41</v>
      </c>
      <c r="J3816" s="4">
        <v>1.219513748873239</v>
      </c>
      <c r="K3816" t="str">
        <f>_xlfn.XLOOKUP(D3816, dim_channels!A:A, dim_channels!C:C, "Not Found")</f>
        <v>OTA</v>
      </c>
      <c r="L3816" t="str">
        <f>_xlfn.XLOOKUP(D3816, dim_channels!A:A, dim_channels!B:B, "Not Found")</f>
        <v>Expedia</v>
      </c>
      <c r="M3816">
        <f t="shared" si="236"/>
        <v>1</v>
      </c>
      <c r="N3816">
        <f t="shared" si="237"/>
        <v>0</v>
      </c>
      <c r="O3816">
        <f t="shared" si="238"/>
        <v>0</v>
      </c>
      <c r="P3816">
        <f t="shared" si="239"/>
        <v>0</v>
      </c>
    </row>
    <row r="3817" spans="1:16" x14ac:dyDescent="0.2">
      <c r="A3817" s="3" t="s">
        <v>4253</v>
      </c>
      <c r="B3817" s="3" t="s">
        <v>151</v>
      </c>
      <c r="C3817" s="3" t="s">
        <v>118</v>
      </c>
      <c r="D3817" s="3" t="s">
        <v>64</v>
      </c>
      <c r="E3817" s="3" t="s">
        <v>115</v>
      </c>
      <c r="F3817" s="3">
        <v>12409.68</v>
      </c>
      <c r="G3817" s="3">
        <v>0</v>
      </c>
      <c r="H3817" s="3">
        <v>12409.68</v>
      </c>
      <c r="I3817" s="3" t="s">
        <v>41</v>
      </c>
      <c r="J3817" s="5">
        <v>1</v>
      </c>
      <c r="K3817" t="str">
        <f>_xlfn.XLOOKUP(D3817, dim_channels!A:A, dim_channels!C:C, "Not Found")</f>
        <v>Direct</v>
      </c>
      <c r="L3817" t="str">
        <f>_xlfn.XLOOKUP(D3817, dim_channels!A:A, dim_channels!B:B, "Not Found")</f>
        <v>Direct Website</v>
      </c>
      <c r="M3817">
        <f t="shared" si="236"/>
        <v>1</v>
      </c>
      <c r="N3817">
        <f t="shared" si="237"/>
        <v>0</v>
      </c>
      <c r="O3817">
        <f t="shared" si="238"/>
        <v>0</v>
      </c>
      <c r="P3817">
        <f t="shared" si="239"/>
        <v>0</v>
      </c>
    </row>
    <row r="3818" spans="1:16" x14ac:dyDescent="0.2">
      <c r="A3818" s="2" t="s">
        <v>4254</v>
      </c>
      <c r="B3818" s="2" t="s">
        <v>97</v>
      </c>
      <c r="C3818" s="2" t="s">
        <v>787</v>
      </c>
      <c r="D3818" s="2" t="s">
        <v>206</v>
      </c>
      <c r="E3818" s="2" t="s">
        <v>207</v>
      </c>
      <c r="F3818" s="2">
        <v>15595.01</v>
      </c>
      <c r="G3818" s="2">
        <v>0</v>
      </c>
      <c r="H3818" s="2">
        <v>15595.01</v>
      </c>
      <c r="I3818" s="2" t="s">
        <v>29</v>
      </c>
      <c r="J3818" s="4">
        <v>1</v>
      </c>
      <c r="K3818" t="str">
        <f>_xlfn.XLOOKUP(D3818, dim_channels!A:A, dim_channels!C:C, "Not Found")</f>
        <v>Direct</v>
      </c>
      <c r="L3818" t="str">
        <f>_xlfn.XLOOKUP(D3818, dim_channels!A:A, dim_channels!B:B, "Not Found")</f>
        <v>Walk-in</v>
      </c>
      <c r="M3818">
        <f t="shared" si="236"/>
        <v>0</v>
      </c>
      <c r="N3818">
        <f t="shared" si="237"/>
        <v>1</v>
      </c>
      <c r="O3818">
        <f t="shared" si="238"/>
        <v>15595.01</v>
      </c>
      <c r="P3818">
        <f t="shared" si="239"/>
        <v>15595.01</v>
      </c>
    </row>
    <row r="3819" spans="1:16" x14ac:dyDescent="0.2">
      <c r="A3819" s="3" t="s">
        <v>4255</v>
      </c>
      <c r="B3819" s="3" t="s">
        <v>376</v>
      </c>
      <c r="C3819" s="3" t="s">
        <v>612</v>
      </c>
      <c r="D3819" s="3" t="s">
        <v>64</v>
      </c>
      <c r="E3819" s="3" t="s">
        <v>28</v>
      </c>
      <c r="F3819" s="3">
        <v>5461.22</v>
      </c>
      <c r="G3819" s="3">
        <v>0</v>
      </c>
      <c r="H3819" s="3">
        <v>5461.22</v>
      </c>
      <c r="I3819" s="3" t="s">
        <v>29</v>
      </c>
      <c r="J3819" s="5">
        <v>1</v>
      </c>
      <c r="K3819" t="str">
        <f>_xlfn.XLOOKUP(D3819, dim_channels!A:A, dim_channels!C:C, "Not Found")</f>
        <v>Direct</v>
      </c>
      <c r="L3819" t="str">
        <f>_xlfn.XLOOKUP(D3819, dim_channels!A:A, dim_channels!B:B, "Not Found")</f>
        <v>Direct Website</v>
      </c>
      <c r="M3819">
        <f t="shared" si="236"/>
        <v>0</v>
      </c>
      <c r="N3819">
        <f t="shared" si="237"/>
        <v>1</v>
      </c>
      <c r="O3819">
        <f t="shared" si="238"/>
        <v>5461.22</v>
      </c>
      <c r="P3819">
        <f t="shared" si="239"/>
        <v>5461.22</v>
      </c>
    </row>
    <row r="3820" spans="1:16" x14ac:dyDescent="0.2">
      <c r="A3820" s="2" t="s">
        <v>4256</v>
      </c>
      <c r="B3820" s="2" t="s">
        <v>875</v>
      </c>
      <c r="C3820" s="2" t="s">
        <v>262</v>
      </c>
      <c r="D3820" s="2" t="s">
        <v>33</v>
      </c>
      <c r="E3820" s="2" t="s">
        <v>60</v>
      </c>
      <c r="F3820" s="2">
        <v>5310.37</v>
      </c>
      <c r="G3820" s="2">
        <v>0</v>
      </c>
      <c r="H3820" s="2">
        <v>5310.37</v>
      </c>
      <c r="I3820" s="2" t="s">
        <v>29</v>
      </c>
      <c r="J3820" s="4">
        <v>1</v>
      </c>
      <c r="K3820" t="str">
        <f>_xlfn.XLOOKUP(D3820, dim_channels!A:A, dim_channels!C:C, "Not Found")</f>
        <v>OTA</v>
      </c>
      <c r="L3820" t="str">
        <f>_xlfn.XLOOKUP(D3820, dim_channels!A:A, dim_channels!B:B, "Not Found")</f>
        <v>Booking.com</v>
      </c>
      <c r="M3820">
        <f t="shared" si="236"/>
        <v>0</v>
      </c>
      <c r="N3820">
        <f t="shared" si="237"/>
        <v>1</v>
      </c>
      <c r="O3820">
        <f t="shared" si="238"/>
        <v>5310.37</v>
      </c>
      <c r="P3820">
        <f t="shared" si="239"/>
        <v>5310.37</v>
      </c>
    </row>
    <row r="3821" spans="1:16" x14ac:dyDescent="0.2">
      <c r="A3821" s="3" t="s">
        <v>4257</v>
      </c>
      <c r="B3821" s="3" t="s">
        <v>724</v>
      </c>
      <c r="C3821" s="3" t="s">
        <v>789</v>
      </c>
      <c r="D3821" s="3" t="s">
        <v>45</v>
      </c>
      <c r="E3821" s="3" t="s">
        <v>89</v>
      </c>
      <c r="F3821" s="3">
        <v>10490.77</v>
      </c>
      <c r="G3821" s="3">
        <v>0</v>
      </c>
      <c r="H3821" s="3">
        <v>10490.77</v>
      </c>
      <c r="I3821" s="3" t="s">
        <v>56</v>
      </c>
      <c r="J3821" s="5">
        <v>1</v>
      </c>
      <c r="K3821" t="str">
        <f>_xlfn.XLOOKUP(D3821, dim_channels!A:A, dim_channels!C:C, "Not Found")</f>
        <v>Corporate</v>
      </c>
      <c r="L3821" t="str">
        <f>_xlfn.XLOOKUP(D3821, dim_channels!A:A, dim_channels!B:B, "Not Found")</f>
        <v>Corporate Direct</v>
      </c>
      <c r="M3821">
        <f t="shared" si="236"/>
        <v>0</v>
      </c>
      <c r="N3821">
        <f t="shared" si="237"/>
        <v>0</v>
      </c>
      <c r="O3821">
        <f t="shared" si="238"/>
        <v>0</v>
      </c>
      <c r="P3821">
        <f t="shared" si="239"/>
        <v>0</v>
      </c>
    </row>
    <row r="3822" spans="1:16" x14ac:dyDescent="0.2">
      <c r="A3822" s="2" t="s">
        <v>4258</v>
      </c>
      <c r="B3822" s="2" t="s">
        <v>183</v>
      </c>
      <c r="C3822" s="2" t="s">
        <v>195</v>
      </c>
      <c r="D3822" s="2" t="s">
        <v>33</v>
      </c>
      <c r="E3822" s="2" t="s">
        <v>34</v>
      </c>
      <c r="F3822" s="2">
        <v>3404.34</v>
      </c>
      <c r="G3822" s="2">
        <v>510.65</v>
      </c>
      <c r="H3822" s="2">
        <v>2893.69</v>
      </c>
      <c r="I3822" s="2" t="s">
        <v>29</v>
      </c>
      <c r="J3822" s="4">
        <v>1.1764701816711529</v>
      </c>
      <c r="K3822" t="str">
        <f>_xlfn.XLOOKUP(D3822, dim_channels!A:A, dim_channels!C:C, "Not Found")</f>
        <v>OTA</v>
      </c>
      <c r="L3822" t="str">
        <f>_xlfn.XLOOKUP(D3822, dim_channels!A:A, dim_channels!B:B, "Not Found")</f>
        <v>Booking.com</v>
      </c>
      <c r="M3822">
        <f t="shared" si="236"/>
        <v>0</v>
      </c>
      <c r="N3822">
        <f t="shared" si="237"/>
        <v>1</v>
      </c>
      <c r="O3822">
        <f t="shared" si="238"/>
        <v>2893.69</v>
      </c>
      <c r="P3822">
        <f t="shared" si="239"/>
        <v>3404.34</v>
      </c>
    </row>
    <row r="3823" spans="1:16" x14ac:dyDescent="0.2">
      <c r="A3823" s="3" t="s">
        <v>4259</v>
      </c>
      <c r="B3823" s="3" t="s">
        <v>376</v>
      </c>
      <c r="C3823" s="3" t="s">
        <v>178</v>
      </c>
      <c r="D3823" s="3" t="s">
        <v>52</v>
      </c>
      <c r="E3823" s="3" t="s">
        <v>60</v>
      </c>
      <c r="F3823" s="3">
        <v>2813.92</v>
      </c>
      <c r="G3823" s="3">
        <v>0</v>
      </c>
      <c r="H3823" s="3">
        <v>2813.92</v>
      </c>
      <c r="I3823" s="3" t="s">
        <v>56</v>
      </c>
      <c r="J3823" s="5">
        <v>1</v>
      </c>
      <c r="K3823" t="str">
        <f>_xlfn.XLOOKUP(D3823, dim_channels!A:A, dim_channels!C:C, "Not Found")</f>
        <v>OTA</v>
      </c>
      <c r="L3823" t="str">
        <f>_xlfn.XLOOKUP(D3823, dim_channels!A:A, dim_channels!B:B, "Not Found")</f>
        <v>Agoda</v>
      </c>
      <c r="M3823">
        <f t="shared" si="236"/>
        <v>0</v>
      </c>
      <c r="N3823">
        <f t="shared" si="237"/>
        <v>0</v>
      </c>
      <c r="O3823">
        <f t="shared" si="238"/>
        <v>0</v>
      </c>
      <c r="P3823">
        <f t="shared" si="239"/>
        <v>0</v>
      </c>
    </row>
    <row r="3824" spans="1:16" x14ac:dyDescent="0.2">
      <c r="A3824" s="2" t="s">
        <v>4260</v>
      </c>
      <c r="B3824" s="2" t="s">
        <v>139</v>
      </c>
      <c r="C3824" s="2" t="s">
        <v>348</v>
      </c>
      <c r="D3824" s="2" t="s">
        <v>27</v>
      </c>
      <c r="E3824" s="2" t="s">
        <v>28</v>
      </c>
      <c r="F3824" s="2">
        <v>15093.18</v>
      </c>
      <c r="G3824" s="2">
        <v>2716.77</v>
      </c>
      <c r="H3824" s="2">
        <v>12376.41</v>
      </c>
      <c r="I3824" s="2" t="s">
        <v>29</v>
      </c>
      <c r="J3824" s="4">
        <v>1.2195119586374401</v>
      </c>
      <c r="K3824" t="str">
        <f>_xlfn.XLOOKUP(D3824, dim_channels!A:A, dim_channels!C:C, "Not Found")</f>
        <v>OTA</v>
      </c>
      <c r="L3824" t="str">
        <f>_xlfn.XLOOKUP(D3824, dim_channels!A:A, dim_channels!B:B, "Not Found")</f>
        <v>Expedia</v>
      </c>
      <c r="M3824">
        <f t="shared" si="236"/>
        <v>0</v>
      </c>
      <c r="N3824">
        <f t="shared" si="237"/>
        <v>1</v>
      </c>
      <c r="O3824">
        <f t="shared" si="238"/>
        <v>12376.41</v>
      </c>
      <c r="P3824">
        <f t="shared" si="239"/>
        <v>15093.18</v>
      </c>
    </row>
    <row r="3825" spans="1:16" x14ac:dyDescent="0.2">
      <c r="A3825" s="3" t="s">
        <v>4261</v>
      </c>
      <c r="B3825" s="3" t="s">
        <v>504</v>
      </c>
      <c r="C3825" s="3" t="s">
        <v>504</v>
      </c>
      <c r="D3825" s="3" t="s">
        <v>27</v>
      </c>
      <c r="E3825" s="3" t="s">
        <v>60</v>
      </c>
      <c r="F3825" s="3">
        <v>4337.55</v>
      </c>
      <c r="G3825" s="3">
        <v>0</v>
      </c>
      <c r="H3825" s="3">
        <v>4337.55</v>
      </c>
      <c r="I3825" s="3" t="s">
        <v>41</v>
      </c>
      <c r="J3825" s="5">
        <v>1</v>
      </c>
      <c r="K3825" t="str">
        <f>_xlfn.XLOOKUP(D3825, dim_channels!A:A, dim_channels!C:C, "Not Found")</f>
        <v>OTA</v>
      </c>
      <c r="L3825" t="str">
        <f>_xlfn.XLOOKUP(D3825, dim_channels!A:A, dim_channels!B:B, "Not Found")</f>
        <v>Expedia</v>
      </c>
      <c r="M3825">
        <f t="shared" si="236"/>
        <v>1</v>
      </c>
      <c r="N3825">
        <f t="shared" si="237"/>
        <v>0</v>
      </c>
      <c r="O3825">
        <f t="shared" si="238"/>
        <v>0</v>
      </c>
      <c r="P3825">
        <f t="shared" si="239"/>
        <v>0</v>
      </c>
    </row>
    <row r="3826" spans="1:16" x14ac:dyDescent="0.2">
      <c r="A3826" s="2" t="s">
        <v>4262</v>
      </c>
      <c r="B3826" s="2" t="s">
        <v>505</v>
      </c>
      <c r="C3826" s="2" t="s">
        <v>729</v>
      </c>
      <c r="D3826" s="2" t="s">
        <v>33</v>
      </c>
      <c r="E3826" s="2" t="s">
        <v>34</v>
      </c>
      <c r="F3826" s="2">
        <v>28224.59</v>
      </c>
      <c r="G3826" s="2">
        <v>4233.6899999999996</v>
      </c>
      <c r="H3826" s="2">
        <v>23990.9</v>
      </c>
      <c r="I3826" s="2" t="s">
        <v>29</v>
      </c>
      <c r="J3826" s="4">
        <v>1.176470661792596</v>
      </c>
      <c r="K3826" t="str">
        <f>_xlfn.XLOOKUP(D3826, dim_channels!A:A, dim_channels!C:C, "Not Found")</f>
        <v>OTA</v>
      </c>
      <c r="L3826" t="str">
        <f>_xlfn.XLOOKUP(D3826, dim_channels!A:A, dim_channels!B:B, "Not Found")</f>
        <v>Booking.com</v>
      </c>
      <c r="M3826">
        <f t="shared" si="236"/>
        <v>0</v>
      </c>
      <c r="N3826">
        <f t="shared" si="237"/>
        <v>1</v>
      </c>
      <c r="O3826">
        <f t="shared" si="238"/>
        <v>23990.9</v>
      </c>
      <c r="P3826">
        <f t="shared" si="239"/>
        <v>28224.59</v>
      </c>
    </row>
    <row r="3827" spans="1:16" x14ac:dyDescent="0.2">
      <c r="A3827" s="3" t="s">
        <v>4263</v>
      </c>
      <c r="B3827" s="3" t="s">
        <v>602</v>
      </c>
      <c r="C3827" s="3" t="s">
        <v>475</v>
      </c>
      <c r="D3827" s="3" t="s">
        <v>45</v>
      </c>
      <c r="E3827" s="3" t="s">
        <v>89</v>
      </c>
      <c r="F3827" s="3">
        <v>13462.1</v>
      </c>
      <c r="G3827" s="3">
        <v>0</v>
      </c>
      <c r="H3827" s="3">
        <v>13462.1</v>
      </c>
      <c r="I3827" s="3" t="s">
        <v>29</v>
      </c>
      <c r="J3827" s="5">
        <v>1</v>
      </c>
      <c r="K3827" t="str">
        <f>_xlfn.XLOOKUP(D3827, dim_channels!A:A, dim_channels!C:C, "Not Found")</f>
        <v>Corporate</v>
      </c>
      <c r="L3827" t="str">
        <f>_xlfn.XLOOKUP(D3827, dim_channels!A:A, dim_channels!B:B, "Not Found")</f>
        <v>Corporate Direct</v>
      </c>
      <c r="M3827">
        <f t="shared" si="236"/>
        <v>0</v>
      </c>
      <c r="N3827">
        <f t="shared" si="237"/>
        <v>1</v>
      </c>
      <c r="O3827">
        <f t="shared" si="238"/>
        <v>13462.1</v>
      </c>
      <c r="P3827">
        <f t="shared" si="239"/>
        <v>13462.1</v>
      </c>
    </row>
    <row r="3828" spans="1:16" x14ac:dyDescent="0.2">
      <c r="A3828" s="2" t="s">
        <v>4264</v>
      </c>
      <c r="B3828" s="2" t="s">
        <v>156</v>
      </c>
      <c r="C3828" s="2" t="s">
        <v>769</v>
      </c>
      <c r="D3828" s="2" t="s">
        <v>45</v>
      </c>
      <c r="E3828" s="2" t="s">
        <v>46</v>
      </c>
      <c r="F3828" s="2">
        <v>2871.98</v>
      </c>
      <c r="G3828" s="2">
        <v>143.6</v>
      </c>
      <c r="H3828" s="2">
        <v>2728.38</v>
      </c>
      <c r="I3828" s="2" t="s">
        <v>56</v>
      </c>
      <c r="J3828" s="4">
        <v>1.052631964755643</v>
      </c>
      <c r="K3828" t="str">
        <f>_xlfn.XLOOKUP(D3828, dim_channels!A:A, dim_channels!C:C, "Not Found")</f>
        <v>Corporate</v>
      </c>
      <c r="L3828" t="str">
        <f>_xlfn.XLOOKUP(D3828, dim_channels!A:A, dim_channels!B:B, "Not Found")</f>
        <v>Corporate Direct</v>
      </c>
      <c r="M3828">
        <f t="shared" si="236"/>
        <v>0</v>
      </c>
      <c r="N3828">
        <f t="shared" si="237"/>
        <v>0</v>
      </c>
      <c r="O3828">
        <f t="shared" si="238"/>
        <v>0</v>
      </c>
      <c r="P3828">
        <f t="shared" si="239"/>
        <v>0</v>
      </c>
    </row>
    <row r="3829" spans="1:16" x14ac:dyDescent="0.2">
      <c r="A3829" s="3" t="s">
        <v>4265</v>
      </c>
      <c r="B3829" s="3" t="s">
        <v>478</v>
      </c>
      <c r="C3829" s="3" t="s">
        <v>322</v>
      </c>
      <c r="D3829" s="3" t="s">
        <v>27</v>
      </c>
      <c r="E3829" s="3" t="s">
        <v>60</v>
      </c>
      <c r="F3829" s="3">
        <v>18295.560000000001</v>
      </c>
      <c r="G3829" s="3">
        <v>0</v>
      </c>
      <c r="H3829" s="3">
        <v>18295.560000000001</v>
      </c>
      <c r="I3829" s="3" t="s">
        <v>29</v>
      </c>
      <c r="J3829" s="5">
        <v>1</v>
      </c>
      <c r="K3829" t="str">
        <f>_xlfn.XLOOKUP(D3829, dim_channels!A:A, dim_channels!C:C, "Not Found")</f>
        <v>OTA</v>
      </c>
      <c r="L3829" t="str">
        <f>_xlfn.XLOOKUP(D3829, dim_channels!A:A, dim_channels!B:B, "Not Found")</f>
        <v>Expedia</v>
      </c>
      <c r="M3829">
        <f t="shared" si="236"/>
        <v>0</v>
      </c>
      <c r="N3829">
        <f t="shared" si="237"/>
        <v>1</v>
      </c>
      <c r="O3829">
        <f t="shared" si="238"/>
        <v>18295.560000000001</v>
      </c>
      <c r="P3829">
        <f t="shared" si="239"/>
        <v>18295.560000000001</v>
      </c>
    </row>
    <row r="3830" spans="1:16" x14ac:dyDescent="0.2">
      <c r="A3830" s="2" t="s">
        <v>4266</v>
      </c>
      <c r="B3830" s="2" t="s">
        <v>393</v>
      </c>
      <c r="C3830" s="2" t="s">
        <v>608</v>
      </c>
      <c r="D3830" s="2" t="s">
        <v>64</v>
      </c>
      <c r="E3830" s="2" t="s">
        <v>115</v>
      </c>
      <c r="F3830" s="2">
        <v>23420.63</v>
      </c>
      <c r="G3830" s="2">
        <v>0</v>
      </c>
      <c r="H3830" s="2">
        <v>23420.63</v>
      </c>
      <c r="I3830" s="2" t="s">
        <v>29</v>
      </c>
      <c r="J3830" s="4">
        <v>1</v>
      </c>
      <c r="K3830" t="str">
        <f>_xlfn.XLOOKUP(D3830, dim_channels!A:A, dim_channels!C:C, "Not Found")</f>
        <v>Direct</v>
      </c>
      <c r="L3830" t="str">
        <f>_xlfn.XLOOKUP(D3830, dim_channels!A:A, dim_channels!B:B, "Not Found")</f>
        <v>Direct Website</v>
      </c>
      <c r="M3830">
        <f t="shared" si="236"/>
        <v>0</v>
      </c>
      <c r="N3830">
        <f t="shared" si="237"/>
        <v>1</v>
      </c>
      <c r="O3830">
        <f t="shared" si="238"/>
        <v>23420.63</v>
      </c>
      <c r="P3830">
        <f t="shared" si="239"/>
        <v>23420.63</v>
      </c>
    </row>
    <row r="3831" spans="1:16" x14ac:dyDescent="0.2">
      <c r="A3831" s="3" t="s">
        <v>4267</v>
      </c>
      <c r="B3831" s="3" t="s">
        <v>212</v>
      </c>
      <c r="C3831" s="3" t="s">
        <v>460</v>
      </c>
      <c r="D3831" s="3" t="s">
        <v>27</v>
      </c>
      <c r="E3831" s="3" t="s">
        <v>34</v>
      </c>
      <c r="F3831" s="3">
        <v>20215.099999999999</v>
      </c>
      <c r="G3831" s="3">
        <v>3638.72</v>
      </c>
      <c r="H3831" s="3">
        <v>16576.38</v>
      </c>
      <c r="I3831" s="3" t="s">
        <v>29</v>
      </c>
      <c r="J3831" s="5">
        <v>1.219512342260493</v>
      </c>
      <c r="K3831" t="str">
        <f>_xlfn.XLOOKUP(D3831, dim_channels!A:A, dim_channels!C:C, "Not Found")</f>
        <v>OTA</v>
      </c>
      <c r="L3831" t="str">
        <f>_xlfn.XLOOKUP(D3831, dim_channels!A:A, dim_channels!B:B, "Not Found")</f>
        <v>Expedia</v>
      </c>
      <c r="M3831">
        <f t="shared" si="236"/>
        <v>0</v>
      </c>
      <c r="N3831">
        <f t="shared" si="237"/>
        <v>1</v>
      </c>
      <c r="O3831">
        <f t="shared" si="238"/>
        <v>16576.38</v>
      </c>
      <c r="P3831">
        <f t="shared" si="239"/>
        <v>20215.099999999999</v>
      </c>
    </row>
    <row r="3832" spans="1:16" x14ac:dyDescent="0.2">
      <c r="A3832" s="2" t="s">
        <v>4268</v>
      </c>
      <c r="B3832" s="2" t="s">
        <v>82</v>
      </c>
      <c r="C3832" s="2" t="s">
        <v>546</v>
      </c>
      <c r="D3832" s="2" t="s">
        <v>33</v>
      </c>
      <c r="E3832" s="2" t="s">
        <v>60</v>
      </c>
      <c r="F3832" s="2">
        <v>5385.02</v>
      </c>
      <c r="G3832" s="2">
        <v>0</v>
      </c>
      <c r="H3832" s="2">
        <v>5385.02</v>
      </c>
      <c r="I3832" s="2" t="s">
        <v>29</v>
      </c>
      <c r="J3832" s="4">
        <v>1</v>
      </c>
      <c r="K3832" t="str">
        <f>_xlfn.XLOOKUP(D3832, dim_channels!A:A, dim_channels!C:C, "Not Found")</f>
        <v>OTA</v>
      </c>
      <c r="L3832" t="str">
        <f>_xlfn.XLOOKUP(D3832, dim_channels!A:A, dim_channels!B:B, "Not Found")</f>
        <v>Booking.com</v>
      </c>
      <c r="M3832">
        <f t="shared" si="236"/>
        <v>0</v>
      </c>
      <c r="N3832">
        <f t="shared" si="237"/>
        <v>1</v>
      </c>
      <c r="O3832">
        <f t="shared" si="238"/>
        <v>5385.02</v>
      </c>
      <c r="P3832">
        <f t="shared" si="239"/>
        <v>5385.02</v>
      </c>
    </row>
    <row r="3833" spans="1:16" x14ac:dyDescent="0.2">
      <c r="A3833" s="3" t="s">
        <v>4269</v>
      </c>
      <c r="B3833" s="3" t="s">
        <v>167</v>
      </c>
      <c r="C3833" s="3" t="s">
        <v>150</v>
      </c>
      <c r="D3833" s="3" t="s">
        <v>52</v>
      </c>
      <c r="E3833" s="3" t="s">
        <v>60</v>
      </c>
      <c r="F3833" s="3">
        <v>21237.58</v>
      </c>
      <c r="G3833" s="3">
        <v>0</v>
      </c>
      <c r="H3833" s="3">
        <v>21237.58</v>
      </c>
      <c r="I3833" s="3" t="s">
        <v>29</v>
      </c>
      <c r="J3833" s="5">
        <v>1</v>
      </c>
      <c r="K3833" t="str">
        <f>_xlfn.XLOOKUP(D3833, dim_channels!A:A, dim_channels!C:C, "Not Found")</f>
        <v>OTA</v>
      </c>
      <c r="L3833" t="str">
        <f>_xlfn.XLOOKUP(D3833, dim_channels!A:A, dim_channels!B:B, "Not Found")</f>
        <v>Agoda</v>
      </c>
      <c r="M3833">
        <f t="shared" si="236"/>
        <v>0</v>
      </c>
      <c r="N3833">
        <f t="shared" si="237"/>
        <v>1</v>
      </c>
      <c r="O3833">
        <f t="shared" si="238"/>
        <v>21237.58</v>
      </c>
      <c r="P3833">
        <f t="shared" si="239"/>
        <v>21237.58</v>
      </c>
    </row>
    <row r="3834" spans="1:16" x14ac:dyDescent="0.2">
      <c r="A3834" s="2" t="s">
        <v>4270</v>
      </c>
      <c r="B3834" s="2" t="s">
        <v>1072</v>
      </c>
      <c r="C3834" s="2" t="s">
        <v>136</v>
      </c>
      <c r="D3834" s="2" t="s">
        <v>52</v>
      </c>
      <c r="E3834" s="2" t="s">
        <v>34</v>
      </c>
      <c r="F3834" s="2">
        <v>6761.55</v>
      </c>
      <c r="G3834" s="2">
        <v>811.39</v>
      </c>
      <c r="H3834" s="2">
        <v>5950.16</v>
      </c>
      <c r="I3834" s="2" t="s">
        <v>29</v>
      </c>
      <c r="J3834" s="4">
        <v>1.1363644002850339</v>
      </c>
      <c r="K3834" t="str">
        <f>_xlfn.XLOOKUP(D3834, dim_channels!A:A, dim_channels!C:C, "Not Found")</f>
        <v>OTA</v>
      </c>
      <c r="L3834" t="str">
        <f>_xlfn.XLOOKUP(D3834, dim_channels!A:A, dim_channels!B:B, "Not Found")</f>
        <v>Agoda</v>
      </c>
      <c r="M3834">
        <f t="shared" si="236"/>
        <v>0</v>
      </c>
      <c r="N3834">
        <f t="shared" si="237"/>
        <v>1</v>
      </c>
      <c r="O3834">
        <f t="shared" si="238"/>
        <v>5950.16</v>
      </c>
      <c r="P3834">
        <f t="shared" si="239"/>
        <v>6761.55</v>
      </c>
    </row>
    <row r="3835" spans="1:16" x14ac:dyDescent="0.2">
      <c r="A3835" s="3" t="s">
        <v>4271</v>
      </c>
      <c r="B3835" s="3" t="s">
        <v>278</v>
      </c>
      <c r="C3835" s="3" t="s">
        <v>669</v>
      </c>
      <c r="D3835" s="3" t="s">
        <v>33</v>
      </c>
      <c r="E3835" s="3" t="s">
        <v>34</v>
      </c>
      <c r="F3835" s="3">
        <v>10126.41</v>
      </c>
      <c r="G3835" s="3">
        <v>1518.96</v>
      </c>
      <c r="H3835" s="3">
        <v>8607.4500000000007</v>
      </c>
      <c r="I3835" s="3" t="s">
        <v>29</v>
      </c>
      <c r="J3835" s="5">
        <v>1.1764703832145409</v>
      </c>
      <c r="K3835" t="str">
        <f>_xlfn.XLOOKUP(D3835, dim_channels!A:A, dim_channels!C:C, "Not Found")</f>
        <v>OTA</v>
      </c>
      <c r="L3835" t="str">
        <f>_xlfn.XLOOKUP(D3835, dim_channels!A:A, dim_channels!B:B, "Not Found")</f>
        <v>Booking.com</v>
      </c>
      <c r="M3835">
        <f t="shared" si="236"/>
        <v>0</v>
      </c>
      <c r="N3835">
        <f t="shared" si="237"/>
        <v>1</v>
      </c>
      <c r="O3835">
        <f t="shared" si="238"/>
        <v>8607.4500000000007</v>
      </c>
      <c r="P3835">
        <f t="shared" si="239"/>
        <v>10126.41</v>
      </c>
    </row>
    <row r="3836" spans="1:16" x14ac:dyDescent="0.2">
      <c r="A3836" s="2" t="s">
        <v>4272</v>
      </c>
      <c r="B3836" s="2" t="s">
        <v>475</v>
      </c>
      <c r="C3836" s="2" t="s">
        <v>123</v>
      </c>
      <c r="D3836" s="2" t="s">
        <v>33</v>
      </c>
      <c r="E3836" s="2" t="s">
        <v>28</v>
      </c>
      <c r="F3836" s="2">
        <v>2397.0700000000002</v>
      </c>
      <c r="G3836" s="2">
        <v>359.56</v>
      </c>
      <c r="H3836" s="2">
        <v>2037.51</v>
      </c>
      <c r="I3836" s="2" t="s">
        <v>29</v>
      </c>
      <c r="J3836" s="4">
        <v>1.176470299532272</v>
      </c>
      <c r="K3836" t="str">
        <f>_xlfn.XLOOKUP(D3836, dim_channels!A:A, dim_channels!C:C, "Not Found")</f>
        <v>OTA</v>
      </c>
      <c r="L3836" t="str">
        <f>_xlfn.XLOOKUP(D3836, dim_channels!A:A, dim_channels!B:B, "Not Found")</f>
        <v>Booking.com</v>
      </c>
      <c r="M3836">
        <f t="shared" si="236"/>
        <v>0</v>
      </c>
      <c r="N3836">
        <f t="shared" si="237"/>
        <v>1</v>
      </c>
      <c r="O3836">
        <f t="shared" si="238"/>
        <v>2037.51</v>
      </c>
      <c r="P3836">
        <f t="shared" si="239"/>
        <v>2397.0700000000002</v>
      </c>
    </row>
    <row r="3837" spans="1:16" x14ac:dyDescent="0.2">
      <c r="A3837" s="3" t="s">
        <v>4273</v>
      </c>
      <c r="B3837" s="3" t="s">
        <v>558</v>
      </c>
      <c r="C3837" s="3" t="s">
        <v>26</v>
      </c>
      <c r="D3837" s="3" t="s">
        <v>33</v>
      </c>
      <c r="E3837" s="3" t="s">
        <v>28</v>
      </c>
      <c r="F3837" s="3">
        <v>8851.2800000000007</v>
      </c>
      <c r="G3837" s="3">
        <v>1327.69</v>
      </c>
      <c r="H3837" s="3">
        <v>7523.59</v>
      </c>
      <c r="I3837" s="3" t="s">
        <v>41</v>
      </c>
      <c r="J3837" s="5">
        <v>1.176470275493481</v>
      </c>
      <c r="K3837" t="str">
        <f>_xlfn.XLOOKUP(D3837, dim_channels!A:A, dim_channels!C:C, "Not Found")</f>
        <v>OTA</v>
      </c>
      <c r="L3837" t="str">
        <f>_xlfn.XLOOKUP(D3837, dim_channels!A:A, dim_channels!B:B, "Not Found")</f>
        <v>Booking.com</v>
      </c>
      <c r="M3837">
        <f t="shared" si="236"/>
        <v>1</v>
      </c>
      <c r="N3837">
        <f t="shared" si="237"/>
        <v>0</v>
      </c>
      <c r="O3837">
        <f t="shared" si="238"/>
        <v>0</v>
      </c>
      <c r="P3837">
        <f t="shared" si="239"/>
        <v>0</v>
      </c>
    </row>
    <row r="3838" spans="1:16" x14ac:dyDescent="0.2">
      <c r="A3838" s="2" t="s">
        <v>4274</v>
      </c>
      <c r="B3838" s="2" t="s">
        <v>669</v>
      </c>
      <c r="C3838" s="2" t="s">
        <v>553</v>
      </c>
      <c r="D3838" s="2" t="s">
        <v>33</v>
      </c>
      <c r="E3838" s="2" t="s">
        <v>34</v>
      </c>
      <c r="F3838" s="2">
        <v>7792.22</v>
      </c>
      <c r="G3838" s="2">
        <v>1168.83</v>
      </c>
      <c r="H3838" s="2">
        <v>6623.39</v>
      </c>
      <c r="I3838" s="2" t="s">
        <v>41</v>
      </c>
      <c r="J3838" s="4">
        <v>1.1764700553643981</v>
      </c>
      <c r="K3838" t="str">
        <f>_xlfn.XLOOKUP(D3838, dim_channels!A:A, dim_channels!C:C, "Not Found")</f>
        <v>OTA</v>
      </c>
      <c r="L3838" t="str">
        <f>_xlfn.XLOOKUP(D3838, dim_channels!A:A, dim_channels!B:B, "Not Found")</f>
        <v>Booking.com</v>
      </c>
      <c r="M3838">
        <f t="shared" si="236"/>
        <v>1</v>
      </c>
      <c r="N3838">
        <f t="shared" si="237"/>
        <v>0</v>
      </c>
      <c r="O3838">
        <f t="shared" si="238"/>
        <v>0</v>
      </c>
      <c r="P3838">
        <f t="shared" si="239"/>
        <v>0</v>
      </c>
    </row>
    <row r="3839" spans="1:16" x14ac:dyDescent="0.2">
      <c r="A3839" s="3" t="s">
        <v>4275</v>
      </c>
      <c r="B3839" s="3" t="s">
        <v>705</v>
      </c>
      <c r="C3839" s="3" t="s">
        <v>578</v>
      </c>
      <c r="D3839" s="3" t="s">
        <v>64</v>
      </c>
      <c r="E3839" s="3" t="s">
        <v>34</v>
      </c>
      <c r="F3839" s="3">
        <v>8310.6200000000008</v>
      </c>
      <c r="G3839" s="3">
        <v>0</v>
      </c>
      <c r="H3839" s="3">
        <v>8310.6200000000008</v>
      </c>
      <c r="I3839" s="3" t="s">
        <v>29</v>
      </c>
      <c r="J3839" s="5">
        <v>1</v>
      </c>
      <c r="K3839" t="str">
        <f>_xlfn.XLOOKUP(D3839, dim_channels!A:A, dim_channels!C:C, "Not Found")</f>
        <v>Direct</v>
      </c>
      <c r="L3839" t="str">
        <f>_xlfn.XLOOKUP(D3839, dim_channels!A:A, dim_channels!B:B, "Not Found")</f>
        <v>Direct Website</v>
      </c>
      <c r="M3839">
        <f t="shared" si="236"/>
        <v>0</v>
      </c>
      <c r="N3839">
        <f t="shared" si="237"/>
        <v>1</v>
      </c>
      <c r="O3839">
        <f t="shared" si="238"/>
        <v>8310.6200000000008</v>
      </c>
      <c r="P3839">
        <f t="shared" si="239"/>
        <v>8310.6200000000008</v>
      </c>
    </row>
    <row r="3840" spans="1:16" x14ac:dyDescent="0.2">
      <c r="A3840" s="2" t="s">
        <v>4276</v>
      </c>
      <c r="B3840" s="2" t="s">
        <v>132</v>
      </c>
      <c r="C3840" s="2" t="s">
        <v>278</v>
      </c>
      <c r="D3840" s="2" t="s">
        <v>27</v>
      </c>
      <c r="E3840" s="2" t="s">
        <v>28</v>
      </c>
      <c r="F3840" s="2">
        <v>2950.89</v>
      </c>
      <c r="G3840" s="2">
        <v>531.16</v>
      </c>
      <c r="H3840" s="2">
        <v>2419.73</v>
      </c>
      <c r="I3840" s="2" t="s">
        <v>29</v>
      </c>
      <c r="J3840" s="4">
        <v>1.219512094324573</v>
      </c>
      <c r="K3840" t="str">
        <f>_xlfn.XLOOKUP(D3840, dim_channels!A:A, dim_channels!C:C, "Not Found")</f>
        <v>OTA</v>
      </c>
      <c r="L3840" t="str">
        <f>_xlfn.XLOOKUP(D3840, dim_channels!A:A, dim_channels!B:B, "Not Found")</f>
        <v>Expedia</v>
      </c>
      <c r="M3840">
        <f t="shared" si="236"/>
        <v>0</v>
      </c>
      <c r="N3840">
        <f t="shared" si="237"/>
        <v>1</v>
      </c>
      <c r="O3840">
        <f t="shared" si="238"/>
        <v>2419.73</v>
      </c>
      <c r="P3840">
        <f t="shared" si="239"/>
        <v>2950.89</v>
      </c>
    </row>
    <row r="3841" spans="1:16" x14ac:dyDescent="0.2">
      <c r="A3841" s="3" t="s">
        <v>4277</v>
      </c>
      <c r="B3841" s="3" t="s">
        <v>258</v>
      </c>
      <c r="C3841" s="3" t="s">
        <v>567</v>
      </c>
      <c r="D3841" s="3" t="s">
        <v>169</v>
      </c>
      <c r="E3841" s="3" t="s">
        <v>34</v>
      </c>
      <c r="F3841" s="3">
        <v>2810.47</v>
      </c>
      <c r="G3841" s="3">
        <v>562.09</v>
      </c>
      <c r="H3841" s="3">
        <v>2248.38</v>
      </c>
      <c r="I3841" s="3" t="s">
        <v>29</v>
      </c>
      <c r="J3841" s="5">
        <v>1.249997776176625</v>
      </c>
      <c r="K3841" t="str">
        <f>_xlfn.XLOOKUP(D3841, dim_channels!A:A, dim_channels!C:C, "Not Found")</f>
        <v>GDS</v>
      </c>
      <c r="L3841" t="str">
        <f>_xlfn.XLOOKUP(D3841, dim_channels!A:A, dim_channels!B:B, "Not Found")</f>
        <v>GDS (Amadeus)</v>
      </c>
      <c r="M3841">
        <f t="shared" si="236"/>
        <v>0</v>
      </c>
      <c r="N3841">
        <f t="shared" si="237"/>
        <v>1</v>
      </c>
      <c r="O3841">
        <f t="shared" si="238"/>
        <v>2248.38</v>
      </c>
      <c r="P3841">
        <f t="shared" si="239"/>
        <v>2810.47</v>
      </c>
    </row>
    <row r="3842" spans="1:16" x14ac:dyDescent="0.2">
      <c r="A3842" s="2" t="s">
        <v>4278</v>
      </c>
      <c r="B3842" s="2" t="s">
        <v>445</v>
      </c>
      <c r="C3842" s="2" t="s">
        <v>584</v>
      </c>
      <c r="D3842" s="2" t="s">
        <v>27</v>
      </c>
      <c r="E3842" s="2" t="s">
        <v>60</v>
      </c>
      <c r="F3842" s="2">
        <v>3580.63</v>
      </c>
      <c r="G3842" s="2">
        <v>0</v>
      </c>
      <c r="H3842" s="2">
        <v>3580.63</v>
      </c>
      <c r="I3842" s="2" t="s">
        <v>29</v>
      </c>
      <c r="J3842" s="4">
        <v>1</v>
      </c>
      <c r="K3842" t="str">
        <f>_xlfn.XLOOKUP(D3842, dim_channels!A:A, dim_channels!C:C, "Not Found")</f>
        <v>OTA</v>
      </c>
      <c r="L3842" t="str">
        <f>_xlfn.XLOOKUP(D3842, dim_channels!A:A, dim_channels!B:B, "Not Found")</f>
        <v>Expedia</v>
      </c>
      <c r="M3842">
        <f t="shared" si="236"/>
        <v>0</v>
      </c>
      <c r="N3842">
        <f t="shared" si="237"/>
        <v>1</v>
      </c>
      <c r="O3842">
        <f t="shared" si="238"/>
        <v>3580.63</v>
      </c>
      <c r="P3842">
        <f t="shared" si="239"/>
        <v>3580.63</v>
      </c>
    </row>
    <row r="3843" spans="1:16" x14ac:dyDescent="0.2">
      <c r="A3843" s="3" t="s">
        <v>4279</v>
      </c>
      <c r="B3843" s="3" t="s">
        <v>403</v>
      </c>
      <c r="C3843" s="3" t="s">
        <v>595</v>
      </c>
      <c r="D3843" s="3" t="s">
        <v>64</v>
      </c>
      <c r="E3843" s="3" t="s">
        <v>115</v>
      </c>
      <c r="F3843" s="3">
        <v>14254.01</v>
      </c>
      <c r="G3843" s="3">
        <v>0</v>
      </c>
      <c r="H3843" s="3">
        <v>14254.01</v>
      </c>
      <c r="I3843" s="3" t="s">
        <v>29</v>
      </c>
      <c r="J3843" s="5">
        <v>1</v>
      </c>
      <c r="K3843" t="str">
        <f>_xlfn.XLOOKUP(D3843, dim_channels!A:A, dim_channels!C:C, "Not Found")</f>
        <v>Direct</v>
      </c>
      <c r="L3843" t="str">
        <f>_xlfn.XLOOKUP(D3843, dim_channels!A:A, dim_channels!B:B, "Not Found")</f>
        <v>Direct Website</v>
      </c>
      <c r="M3843">
        <f t="shared" ref="M3843:M3906" si="240">IF(I3843="Cancelled",1,0)</f>
        <v>0</v>
      </c>
      <c r="N3843">
        <f t="shared" ref="N3843:N3906" si="241">IF(TRIM(UPPER(I3843))="CHECKED-OUT",1,0)</f>
        <v>1</v>
      </c>
      <c r="O3843">
        <f t="shared" ref="O3843:O3906" si="242">IF(TRIM(UPPER(I3843))="CHECKED-OUT",H3843,0)</f>
        <v>14254.01</v>
      </c>
      <c r="P3843">
        <f t="shared" ref="P3843:P3906" si="243">IF(TRIM(UPPER(I3843))="CHECKED-OUT",F3843,0)</f>
        <v>14254.01</v>
      </c>
    </row>
    <row r="3844" spans="1:16" x14ac:dyDescent="0.2">
      <c r="A3844" s="2" t="s">
        <v>4280</v>
      </c>
      <c r="B3844" s="2" t="s">
        <v>92</v>
      </c>
      <c r="C3844" s="2" t="s">
        <v>98</v>
      </c>
      <c r="D3844" s="2" t="s">
        <v>52</v>
      </c>
      <c r="E3844" s="2" t="s">
        <v>60</v>
      </c>
      <c r="F3844" s="2">
        <v>3918.77</v>
      </c>
      <c r="G3844" s="2">
        <v>0</v>
      </c>
      <c r="H3844" s="2">
        <v>3918.77</v>
      </c>
      <c r="I3844" s="2" t="s">
        <v>56</v>
      </c>
      <c r="J3844" s="4">
        <v>1</v>
      </c>
      <c r="K3844" t="str">
        <f>_xlfn.XLOOKUP(D3844, dim_channels!A:A, dim_channels!C:C, "Not Found")</f>
        <v>OTA</v>
      </c>
      <c r="L3844" t="str">
        <f>_xlfn.XLOOKUP(D3844, dim_channels!A:A, dim_channels!B:B, "Not Found")</f>
        <v>Agoda</v>
      </c>
      <c r="M3844">
        <f t="shared" si="240"/>
        <v>0</v>
      </c>
      <c r="N3844">
        <f t="shared" si="241"/>
        <v>0</v>
      </c>
      <c r="O3844">
        <f t="shared" si="242"/>
        <v>0</v>
      </c>
      <c r="P3844">
        <f t="shared" si="243"/>
        <v>0</v>
      </c>
    </row>
    <row r="3845" spans="1:16" x14ac:dyDescent="0.2">
      <c r="A3845" s="3" t="s">
        <v>4281</v>
      </c>
      <c r="B3845" s="3" t="s">
        <v>712</v>
      </c>
      <c r="C3845" s="3" t="s">
        <v>791</v>
      </c>
      <c r="D3845" s="3" t="s">
        <v>64</v>
      </c>
      <c r="E3845" s="3" t="s">
        <v>115</v>
      </c>
      <c r="F3845" s="3">
        <v>7335.43</v>
      </c>
      <c r="G3845" s="3">
        <v>0</v>
      </c>
      <c r="H3845" s="3">
        <v>7335.43</v>
      </c>
      <c r="I3845" s="3" t="s">
        <v>29</v>
      </c>
      <c r="J3845" s="5">
        <v>1</v>
      </c>
      <c r="K3845" t="str">
        <f>_xlfn.XLOOKUP(D3845, dim_channels!A:A, dim_channels!C:C, "Not Found")</f>
        <v>Direct</v>
      </c>
      <c r="L3845" t="str">
        <f>_xlfn.XLOOKUP(D3845, dim_channels!A:A, dim_channels!B:B, "Not Found")</f>
        <v>Direct Website</v>
      </c>
      <c r="M3845">
        <f t="shared" si="240"/>
        <v>0</v>
      </c>
      <c r="N3845">
        <f t="shared" si="241"/>
        <v>1</v>
      </c>
      <c r="O3845">
        <f t="shared" si="242"/>
        <v>7335.43</v>
      </c>
      <c r="P3845">
        <f t="shared" si="243"/>
        <v>7335.43</v>
      </c>
    </row>
    <row r="3846" spans="1:16" x14ac:dyDescent="0.2">
      <c r="A3846" s="2" t="s">
        <v>4282</v>
      </c>
      <c r="B3846" s="2" t="s">
        <v>557</v>
      </c>
      <c r="C3846" s="2" t="s">
        <v>66</v>
      </c>
      <c r="D3846" s="2" t="s">
        <v>64</v>
      </c>
      <c r="E3846" s="2" t="s">
        <v>28</v>
      </c>
      <c r="F3846" s="2">
        <v>9851.5300000000007</v>
      </c>
      <c r="G3846" s="2">
        <v>0</v>
      </c>
      <c r="H3846" s="2">
        <v>9851.5300000000007</v>
      </c>
      <c r="I3846" s="2" t="s">
        <v>29</v>
      </c>
      <c r="J3846" s="4">
        <v>1</v>
      </c>
      <c r="K3846" t="str">
        <f>_xlfn.XLOOKUP(D3846, dim_channels!A:A, dim_channels!C:C, "Not Found")</f>
        <v>Direct</v>
      </c>
      <c r="L3846" t="str">
        <f>_xlfn.XLOOKUP(D3846, dim_channels!A:A, dim_channels!B:B, "Not Found")</f>
        <v>Direct Website</v>
      </c>
      <c r="M3846">
        <f t="shared" si="240"/>
        <v>0</v>
      </c>
      <c r="N3846">
        <f t="shared" si="241"/>
        <v>1</v>
      </c>
      <c r="O3846">
        <f t="shared" si="242"/>
        <v>9851.5300000000007</v>
      </c>
      <c r="P3846">
        <f t="shared" si="243"/>
        <v>9851.5300000000007</v>
      </c>
    </row>
    <row r="3847" spans="1:16" x14ac:dyDescent="0.2">
      <c r="A3847" s="3" t="s">
        <v>4283</v>
      </c>
      <c r="B3847" s="3" t="s">
        <v>234</v>
      </c>
      <c r="C3847" s="3" t="s">
        <v>443</v>
      </c>
      <c r="D3847" s="3" t="s">
        <v>45</v>
      </c>
      <c r="E3847" s="3" t="s">
        <v>46</v>
      </c>
      <c r="F3847" s="3">
        <v>4068.37</v>
      </c>
      <c r="G3847" s="3">
        <v>203.42</v>
      </c>
      <c r="H3847" s="3">
        <v>3864.95</v>
      </c>
      <c r="I3847" s="3" t="s">
        <v>29</v>
      </c>
      <c r="J3847" s="5">
        <v>1.052631987477199</v>
      </c>
      <c r="K3847" t="str">
        <f>_xlfn.XLOOKUP(D3847, dim_channels!A:A, dim_channels!C:C, "Not Found")</f>
        <v>Corporate</v>
      </c>
      <c r="L3847" t="str">
        <f>_xlfn.XLOOKUP(D3847, dim_channels!A:A, dim_channels!B:B, "Not Found")</f>
        <v>Corporate Direct</v>
      </c>
      <c r="M3847">
        <f t="shared" si="240"/>
        <v>0</v>
      </c>
      <c r="N3847">
        <f t="shared" si="241"/>
        <v>1</v>
      </c>
      <c r="O3847">
        <f t="shared" si="242"/>
        <v>3864.95</v>
      </c>
      <c r="P3847">
        <f t="shared" si="243"/>
        <v>4068.37</v>
      </c>
    </row>
    <row r="3848" spans="1:16" x14ac:dyDescent="0.2">
      <c r="A3848" s="2" t="s">
        <v>4284</v>
      </c>
      <c r="B3848" s="2" t="s">
        <v>826</v>
      </c>
      <c r="C3848" s="2" t="s">
        <v>94</v>
      </c>
      <c r="D3848" s="2" t="s">
        <v>64</v>
      </c>
      <c r="E3848" s="2" t="s">
        <v>34</v>
      </c>
      <c r="F3848" s="2">
        <v>18526.73</v>
      </c>
      <c r="G3848" s="2">
        <v>0</v>
      </c>
      <c r="H3848" s="2">
        <v>18526.73</v>
      </c>
      <c r="I3848" s="2" t="s">
        <v>29</v>
      </c>
      <c r="J3848" s="4">
        <v>1</v>
      </c>
      <c r="K3848" t="str">
        <f>_xlfn.XLOOKUP(D3848, dim_channels!A:A, dim_channels!C:C, "Not Found")</f>
        <v>Direct</v>
      </c>
      <c r="L3848" t="str">
        <f>_xlfn.XLOOKUP(D3848, dim_channels!A:A, dim_channels!B:B, "Not Found")</f>
        <v>Direct Website</v>
      </c>
      <c r="M3848">
        <f t="shared" si="240"/>
        <v>0</v>
      </c>
      <c r="N3848">
        <f t="shared" si="241"/>
        <v>1</v>
      </c>
      <c r="O3848">
        <f t="shared" si="242"/>
        <v>18526.73</v>
      </c>
      <c r="P3848">
        <f t="shared" si="243"/>
        <v>18526.73</v>
      </c>
    </row>
    <row r="3849" spans="1:16" x14ac:dyDescent="0.2">
      <c r="A3849" s="3" t="s">
        <v>4285</v>
      </c>
      <c r="B3849" s="3" t="s">
        <v>31</v>
      </c>
      <c r="C3849" s="3" t="s">
        <v>393</v>
      </c>
      <c r="D3849" s="3" t="s">
        <v>206</v>
      </c>
      <c r="E3849" s="3" t="s">
        <v>207</v>
      </c>
      <c r="F3849" s="3">
        <v>3273.71</v>
      </c>
      <c r="G3849" s="3">
        <v>0</v>
      </c>
      <c r="H3849" s="3">
        <v>3273.71</v>
      </c>
      <c r="I3849" s="3" t="s">
        <v>29</v>
      </c>
      <c r="J3849" s="5">
        <v>1</v>
      </c>
      <c r="K3849" t="str">
        <f>_xlfn.XLOOKUP(D3849, dim_channels!A:A, dim_channels!C:C, "Not Found")</f>
        <v>Direct</v>
      </c>
      <c r="L3849" t="str">
        <f>_xlfn.XLOOKUP(D3849, dim_channels!A:A, dim_channels!B:B, "Not Found")</f>
        <v>Walk-in</v>
      </c>
      <c r="M3849">
        <f t="shared" si="240"/>
        <v>0</v>
      </c>
      <c r="N3849">
        <f t="shared" si="241"/>
        <v>1</v>
      </c>
      <c r="O3849">
        <f t="shared" si="242"/>
        <v>3273.71</v>
      </c>
      <c r="P3849">
        <f t="shared" si="243"/>
        <v>3273.71</v>
      </c>
    </row>
    <row r="3850" spans="1:16" x14ac:dyDescent="0.2">
      <c r="A3850" s="2" t="s">
        <v>4286</v>
      </c>
      <c r="B3850" s="2" t="s">
        <v>161</v>
      </c>
      <c r="C3850" s="2" t="s">
        <v>239</v>
      </c>
      <c r="D3850" s="2" t="s">
        <v>64</v>
      </c>
      <c r="E3850" s="2" t="s">
        <v>28</v>
      </c>
      <c r="F3850" s="2">
        <v>2539.9299999999998</v>
      </c>
      <c r="G3850" s="2">
        <v>0</v>
      </c>
      <c r="H3850" s="2">
        <v>2539.9299999999998</v>
      </c>
      <c r="I3850" s="2" t="s">
        <v>29</v>
      </c>
      <c r="J3850" s="4">
        <v>1</v>
      </c>
      <c r="K3850" t="str">
        <f>_xlfn.XLOOKUP(D3850, dim_channels!A:A, dim_channels!C:C, "Not Found")</f>
        <v>Direct</v>
      </c>
      <c r="L3850" t="str">
        <f>_xlfn.XLOOKUP(D3850, dim_channels!A:A, dim_channels!B:B, "Not Found")</f>
        <v>Direct Website</v>
      </c>
      <c r="M3850">
        <f t="shared" si="240"/>
        <v>0</v>
      </c>
      <c r="N3850">
        <f t="shared" si="241"/>
        <v>1</v>
      </c>
      <c r="O3850">
        <f t="shared" si="242"/>
        <v>2539.9299999999998</v>
      </c>
      <c r="P3850">
        <f t="shared" si="243"/>
        <v>2539.9299999999998</v>
      </c>
    </row>
    <row r="3851" spans="1:16" x14ac:dyDescent="0.2">
      <c r="A3851" s="3" t="s">
        <v>4287</v>
      </c>
      <c r="B3851" s="3" t="s">
        <v>454</v>
      </c>
      <c r="C3851" s="3" t="s">
        <v>186</v>
      </c>
      <c r="D3851" s="3" t="s">
        <v>33</v>
      </c>
      <c r="E3851" s="3" t="s">
        <v>34</v>
      </c>
      <c r="F3851" s="3">
        <v>8509.7999999999993</v>
      </c>
      <c r="G3851" s="3">
        <v>1276.47</v>
      </c>
      <c r="H3851" s="3">
        <v>7233.33</v>
      </c>
      <c r="I3851" s="3" t="s">
        <v>56</v>
      </c>
      <c r="J3851" s="5">
        <v>1.1764705882352939</v>
      </c>
      <c r="K3851" t="str">
        <f>_xlfn.XLOOKUP(D3851, dim_channels!A:A, dim_channels!C:C, "Not Found")</f>
        <v>OTA</v>
      </c>
      <c r="L3851" t="str">
        <f>_xlfn.XLOOKUP(D3851, dim_channels!A:A, dim_channels!B:B, "Not Found")</f>
        <v>Booking.com</v>
      </c>
      <c r="M3851">
        <f t="shared" si="240"/>
        <v>0</v>
      </c>
      <c r="N3851">
        <f t="shared" si="241"/>
        <v>0</v>
      </c>
      <c r="O3851">
        <f t="shared" si="242"/>
        <v>0</v>
      </c>
      <c r="P3851">
        <f t="shared" si="243"/>
        <v>0</v>
      </c>
    </row>
    <row r="3852" spans="1:16" x14ac:dyDescent="0.2">
      <c r="A3852" s="2" t="s">
        <v>4288</v>
      </c>
      <c r="B3852" s="2" t="s">
        <v>262</v>
      </c>
      <c r="C3852" s="2" t="s">
        <v>76</v>
      </c>
      <c r="D3852" s="2" t="s">
        <v>52</v>
      </c>
      <c r="E3852" s="2" t="s">
        <v>60</v>
      </c>
      <c r="F3852" s="2">
        <v>2814.74</v>
      </c>
      <c r="G3852" s="2">
        <v>0</v>
      </c>
      <c r="H3852" s="2">
        <v>2814.74</v>
      </c>
      <c r="I3852" s="2" t="s">
        <v>41</v>
      </c>
      <c r="J3852" s="4">
        <v>1</v>
      </c>
      <c r="K3852" t="str">
        <f>_xlfn.XLOOKUP(D3852, dim_channels!A:A, dim_channels!C:C, "Not Found")</f>
        <v>OTA</v>
      </c>
      <c r="L3852" t="str">
        <f>_xlfn.XLOOKUP(D3852, dim_channels!A:A, dim_channels!B:B, "Not Found")</f>
        <v>Agoda</v>
      </c>
      <c r="M3852">
        <f t="shared" si="240"/>
        <v>1</v>
      </c>
      <c r="N3852">
        <f t="shared" si="241"/>
        <v>0</v>
      </c>
      <c r="O3852">
        <f t="shared" si="242"/>
        <v>0</v>
      </c>
      <c r="P3852">
        <f t="shared" si="243"/>
        <v>0</v>
      </c>
    </row>
    <row r="3853" spans="1:16" x14ac:dyDescent="0.2">
      <c r="A3853" s="3" t="s">
        <v>4289</v>
      </c>
      <c r="B3853" s="3" t="s">
        <v>564</v>
      </c>
      <c r="C3853" s="3" t="s">
        <v>373</v>
      </c>
      <c r="D3853" s="3" t="s">
        <v>33</v>
      </c>
      <c r="E3853" s="3" t="s">
        <v>60</v>
      </c>
      <c r="F3853" s="3">
        <v>5968.08</v>
      </c>
      <c r="G3853" s="3">
        <v>0</v>
      </c>
      <c r="H3853" s="3">
        <v>5968.08</v>
      </c>
      <c r="I3853" s="3" t="s">
        <v>41</v>
      </c>
      <c r="J3853" s="5">
        <v>1</v>
      </c>
      <c r="K3853" t="str">
        <f>_xlfn.XLOOKUP(D3853, dim_channels!A:A, dim_channels!C:C, "Not Found")</f>
        <v>OTA</v>
      </c>
      <c r="L3853" t="str">
        <f>_xlfn.XLOOKUP(D3853, dim_channels!A:A, dim_channels!B:B, "Not Found")</f>
        <v>Booking.com</v>
      </c>
      <c r="M3853">
        <f t="shared" si="240"/>
        <v>1</v>
      </c>
      <c r="N3853">
        <f t="shared" si="241"/>
        <v>0</v>
      </c>
      <c r="O3853">
        <f t="shared" si="242"/>
        <v>0</v>
      </c>
      <c r="P3853">
        <f t="shared" si="243"/>
        <v>0</v>
      </c>
    </row>
    <row r="3854" spans="1:16" x14ac:dyDescent="0.2">
      <c r="A3854" s="2" t="s">
        <v>4290</v>
      </c>
      <c r="B3854" s="2" t="s">
        <v>551</v>
      </c>
      <c r="C3854" s="2" t="s">
        <v>337</v>
      </c>
      <c r="D3854" s="2" t="s">
        <v>33</v>
      </c>
      <c r="E3854" s="2" t="s">
        <v>28</v>
      </c>
      <c r="F3854" s="2">
        <v>11280.52</v>
      </c>
      <c r="G3854" s="2">
        <v>1692.08</v>
      </c>
      <c r="H3854" s="2">
        <v>9588.44</v>
      </c>
      <c r="I3854" s="2" t="s">
        <v>41</v>
      </c>
      <c r="J3854" s="4">
        <v>1.1764708336288281</v>
      </c>
      <c r="K3854" t="str">
        <f>_xlfn.XLOOKUP(D3854, dim_channels!A:A, dim_channels!C:C, "Not Found")</f>
        <v>OTA</v>
      </c>
      <c r="L3854" t="str">
        <f>_xlfn.XLOOKUP(D3854, dim_channels!A:A, dim_channels!B:B, "Not Found")</f>
        <v>Booking.com</v>
      </c>
      <c r="M3854">
        <f t="shared" si="240"/>
        <v>1</v>
      </c>
      <c r="N3854">
        <f t="shared" si="241"/>
        <v>0</v>
      </c>
      <c r="O3854">
        <f t="shared" si="242"/>
        <v>0</v>
      </c>
      <c r="P3854">
        <f t="shared" si="243"/>
        <v>0</v>
      </c>
    </row>
    <row r="3855" spans="1:16" x14ac:dyDescent="0.2">
      <c r="A3855" s="3" t="s">
        <v>4291</v>
      </c>
      <c r="B3855" s="3" t="s">
        <v>101</v>
      </c>
      <c r="C3855" s="3" t="s">
        <v>67</v>
      </c>
      <c r="D3855" s="3" t="s">
        <v>114</v>
      </c>
      <c r="E3855" s="3" t="s">
        <v>46</v>
      </c>
      <c r="F3855" s="3">
        <v>8829.2000000000007</v>
      </c>
      <c r="G3855" s="3">
        <v>882.92</v>
      </c>
      <c r="H3855" s="3">
        <v>7946.28</v>
      </c>
      <c r="I3855" s="3" t="s">
        <v>29</v>
      </c>
      <c r="J3855" s="5">
        <v>1.1111111111111109</v>
      </c>
      <c r="K3855" t="str">
        <f>_xlfn.XLOOKUP(D3855, dim_channels!A:A, dim_channels!C:C, "Not Found")</f>
        <v>Offline</v>
      </c>
      <c r="L3855" t="str">
        <f>_xlfn.XLOOKUP(D3855, dim_channels!A:A, dim_channels!B:B, "Not Found")</f>
        <v>Travel Agency</v>
      </c>
      <c r="M3855">
        <f t="shared" si="240"/>
        <v>0</v>
      </c>
      <c r="N3855">
        <f t="shared" si="241"/>
        <v>1</v>
      </c>
      <c r="O3855">
        <f t="shared" si="242"/>
        <v>7946.28</v>
      </c>
      <c r="P3855">
        <f t="shared" si="243"/>
        <v>8829.2000000000007</v>
      </c>
    </row>
    <row r="3856" spans="1:16" x14ac:dyDescent="0.2">
      <c r="A3856" s="2" t="s">
        <v>4292</v>
      </c>
      <c r="B3856" s="2" t="s">
        <v>813</v>
      </c>
      <c r="C3856" s="2" t="s">
        <v>192</v>
      </c>
      <c r="D3856" s="2" t="s">
        <v>52</v>
      </c>
      <c r="E3856" s="2" t="s">
        <v>60</v>
      </c>
      <c r="F3856" s="2">
        <v>6541.98</v>
      </c>
      <c r="G3856" s="2">
        <v>0</v>
      </c>
      <c r="H3856" s="2">
        <v>6541.98</v>
      </c>
      <c r="I3856" s="2" t="s">
        <v>41</v>
      </c>
      <c r="J3856" s="4">
        <v>1</v>
      </c>
      <c r="K3856" t="str">
        <f>_xlfn.XLOOKUP(D3856, dim_channels!A:A, dim_channels!C:C, "Not Found")</f>
        <v>OTA</v>
      </c>
      <c r="L3856" t="str">
        <f>_xlfn.XLOOKUP(D3856, dim_channels!A:A, dim_channels!B:B, "Not Found")</f>
        <v>Agoda</v>
      </c>
      <c r="M3856">
        <f t="shared" si="240"/>
        <v>1</v>
      </c>
      <c r="N3856">
        <f t="shared" si="241"/>
        <v>0</v>
      </c>
      <c r="O3856">
        <f t="shared" si="242"/>
        <v>0</v>
      </c>
      <c r="P3856">
        <f t="shared" si="243"/>
        <v>0</v>
      </c>
    </row>
    <row r="3857" spans="1:16" x14ac:dyDescent="0.2">
      <c r="A3857" s="3" t="s">
        <v>4293</v>
      </c>
      <c r="B3857" s="3" t="s">
        <v>375</v>
      </c>
      <c r="C3857" s="3" t="s">
        <v>335</v>
      </c>
      <c r="D3857" s="3" t="s">
        <v>64</v>
      </c>
      <c r="E3857" s="3" t="s">
        <v>34</v>
      </c>
      <c r="F3857" s="3">
        <v>11675.36</v>
      </c>
      <c r="G3857" s="3">
        <v>0</v>
      </c>
      <c r="H3857" s="3">
        <v>11675.36</v>
      </c>
      <c r="I3857" s="3" t="s">
        <v>56</v>
      </c>
      <c r="J3857" s="5">
        <v>1</v>
      </c>
      <c r="K3857" t="str">
        <f>_xlfn.XLOOKUP(D3857, dim_channels!A:A, dim_channels!C:C, "Not Found")</f>
        <v>Direct</v>
      </c>
      <c r="L3857" t="str">
        <f>_xlfn.XLOOKUP(D3857, dim_channels!A:A, dim_channels!B:B, "Not Found")</f>
        <v>Direct Website</v>
      </c>
      <c r="M3857">
        <f t="shared" si="240"/>
        <v>0</v>
      </c>
      <c r="N3857">
        <f t="shared" si="241"/>
        <v>0</v>
      </c>
      <c r="O3857">
        <f t="shared" si="242"/>
        <v>0</v>
      </c>
      <c r="P3857">
        <f t="shared" si="243"/>
        <v>0</v>
      </c>
    </row>
    <row r="3858" spans="1:16" x14ac:dyDescent="0.2">
      <c r="A3858" s="2" t="s">
        <v>4294</v>
      </c>
      <c r="B3858" s="2" t="s">
        <v>570</v>
      </c>
      <c r="C3858" s="2" t="s">
        <v>570</v>
      </c>
      <c r="D3858" s="2" t="s">
        <v>27</v>
      </c>
      <c r="E3858" s="2" t="s">
        <v>34</v>
      </c>
      <c r="F3858" s="2">
        <v>4313.01</v>
      </c>
      <c r="G3858" s="2">
        <v>776.34</v>
      </c>
      <c r="H3858" s="2">
        <v>3536.67</v>
      </c>
      <c r="I3858" s="2" t="s">
        <v>41</v>
      </c>
      <c r="J3858" s="4">
        <v>1.219511574447149</v>
      </c>
      <c r="K3858" t="str">
        <f>_xlfn.XLOOKUP(D3858, dim_channels!A:A, dim_channels!C:C, "Not Found")</f>
        <v>OTA</v>
      </c>
      <c r="L3858" t="str">
        <f>_xlfn.XLOOKUP(D3858, dim_channels!A:A, dim_channels!B:B, "Not Found")</f>
        <v>Expedia</v>
      </c>
      <c r="M3858">
        <f t="shared" si="240"/>
        <v>1</v>
      </c>
      <c r="N3858">
        <f t="shared" si="241"/>
        <v>0</v>
      </c>
      <c r="O3858">
        <f t="shared" si="242"/>
        <v>0</v>
      </c>
      <c r="P3858">
        <f t="shared" si="243"/>
        <v>0</v>
      </c>
    </row>
    <row r="3859" spans="1:16" x14ac:dyDescent="0.2">
      <c r="A3859" s="3" t="s">
        <v>4295</v>
      </c>
      <c r="B3859" s="3" t="s">
        <v>300</v>
      </c>
      <c r="C3859" s="3" t="s">
        <v>148</v>
      </c>
      <c r="D3859" s="3" t="s">
        <v>45</v>
      </c>
      <c r="E3859" s="3" t="s">
        <v>89</v>
      </c>
      <c r="F3859" s="3">
        <v>5002.1000000000004</v>
      </c>
      <c r="G3859" s="3">
        <v>0</v>
      </c>
      <c r="H3859" s="3">
        <v>5002.1000000000004</v>
      </c>
      <c r="I3859" s="3" t="s">
        <v>29</v>
      </c>
      <c r="J3859" s="5">
        <v>1</v>
      </c>
      <c r="K3859" t="str">
        <f>_xlfn.XLOOKUP(D3859, dim_channels!A:A, dim_channels!C:C, "Not Found")</f>
        <v>Corporate</v>
      </c>
      <c r="L3859" t="str">
        <f>_xlfn.XLOOKUP(D3859, dim_channels!A:A, dim_channels!B:B, "Not Found")</f>
        <v>Corporate Direct</v>
      </c>
      <c r="M3859">
        <f t="shared" si="240"/>
        <v>0</v>
      </c>
      <c r="N3859">
        <f t="shared" si="241"/>
        <v>1</v>
      </c>
      <c r="O3859">
        <f t="shared" si="242"/>
        <v>5002.1000000000004</v>
      </c>
      <c r="P3859">
        <f t="shared" si="243"/>
        <v>5002.1000000000004</v>
      </c>
    </row>
    <row r="3860" spans="1:16" x14ac:dyDescent="0.2">
      <c r="A3860" s="2" t="s">
        <v>4296</v>
      </c>
      <c r="B3860" s="2" t="s">
        <v>546</v>
      </c>
      <c r="C3860" s="2" t="s">
        <v>794</v>
      </c>
      <c r="D3860" s="2" t="s">
        <v>64</v>
      </c>
      <c r="E3860" s="2" t="s">
        <v>34</v>
      </c>
      <c r="F3860" s="2">
        <v>14291.5</v>
      </c>
      <c r="G3860" s="2">
        <v>0</v>
      </c>
      <c r="H3860" s="2">
        <v>14291.5</v>
      </c>
      <c r="I3860" s="2" t="s">
        <v>29</v>
      </c>
      <c r="J3860" s="4">
        <v>1</v>
      </c>
      <c r="K3860" t="str">
        <f>_xlfn.XLOOKUP(D3860, dim_channels!A:A, dim_channels!C:C, "Not Found")</f>
        <v>Direct</v>
      </c>
      <c r="L3860" t="str">
        <f>_xlfn.XLOOKUP(D3860, dim_channels!A:A, dim_channels!B:B, "Not Found")</f>
        <v>Direct Website</v>
      </c>
      <c r="M3860">
        <f t="shared" si="240"/>
        <v>0</v>
      </c>
      <c r="N3860">
        <f t="shared" si="241"/>
        <v>1</v>
      </c>
      <c r="O3860">
        <f t="shared" si="242"/>
        <v>14291.5</v>
      </c>
      <c r="P3860">
        <f t="shared" si="243"/>
        <v>14291.5</v>
      </c>
    </row>
    <row r="3861" spans="1:16" x14ac:dyDescent="0.2">
      <c r="A3861" s="3" t="s">
        <v>4297</v>
      </c>
      <c r="B3861" s="3" t="s">
        <v>81</v>
      </c>
      <c r="C3861" s="3" t="s">
        <v>70</v>
      </c>
      <c r="D3861" s="3" t="s">
        <v>114</v>
      </c>
      <c r="E3861" s="3" t="s">
        <v>115</v>
      </c>
      <c r="F3861" s="3">
        <v>7696.95</v>
      </c>
      <c r="G3861" s="3">
        <v>769.7</v>
      </c>
      <c r="H3861" s="3">
        <v>6927.25</v>
      </c>
      <c r="I3861" s="3" t="s">
        <v>29</v>
      </c>
      <c r="J3861" s="5">
        <v>1.1111119130968281</v>
      </c>
      <c r="K3861" t="str">
        <f>_xlfn.XLOOKUP(D3861, dim_channels!A:A, dim_channels!C:C, "Not Found")</f>
        <v>Offline</v>
      </c>
      <c r="L3861" t="str">
        <f>_xlfn.XLOOKUP(D3861, dim_channels!A:A, dim_channels!B:B, "Not Found")</f>
        <v>Travel Agency</v>
      </c>
      <c r="M3861">
        <f t="shared" si="240"/>
        <v>0</v>
      </c>
      <c r="N3861">
        <f t="shared" si="241"/>
        <v>1</v>
      </c>
      <c r="O3861">
        <f t="shared" si="242"/>
        <v>6927.25</v>
      </c>
      <c r="P3861">
        <f t="shared" si="243"/>
        <v>7696.95</v>
      </c>
    </row>
    <row r="3862" spans="1:16" x14ac:dyDescent="0.2">
      <c r="A3862" s="2" t="s">
        <v>4298</v>
      </c>
      <c r="B3862" s="2" t="s">
        <v>971</v>
      </c>
      <c r="C3862" s="2" t="s">
        <v>360</v>
      </c>
      <c r="D3862" s="2" t="s">
        <v>33</v>
      </c>
      <c r="E3862" s="2" t="s">
        <v>60</v>
      </c>
      <c r="F3862" s="2">
        <v>2931.67</v>
      </c>
      <c r="G3862" s="2">
        <v>0</v>
      </c>
      <c r="H3862" s="2">
        <v>2931.67</v>
      </c>
      <c r="I3862" s="2" t="s">
        <v>29</v>
      </c>
      <c r="J3862" s="4">
        <v>1</v>
      </c>
      <c r="K3862" t="str">
        <f>_xlfn.XLOOKUP(D3862, dim_channels!A:A, dim_channels!C:C, "Not Found")</f>
        <v>OTA</v>
      </c>
      <c r="L3862" t="str">
        <f>_xlfn.XLOOKUP(D3862, dim_channels!A:A, dim_channels!B:B, "Not Found")</f>
        <v>Booking.com</v>
      </c>
      <c r="M3862">
        <f t="shared" si="240"/>
        <v>0</v>
      </c>
      <c r="N3862">
        <f t="shared" si="241"/>
        <v>1</v>
      </c>
      <c r="O3862">
        <f t="shared" si="242"/>
        <v>2931.67</v>
      </c>
      <c r="P3862">
        <f t="shared" si="243"/>
        <v>2931.67</v>
      </c>
    </row>
    <row r="3863" spans="1:16" x14ac:dyDescent="0.2">
      <c r="A3863" s="3" t="s">
        <v>4299</v>
      </c>
      <c r="B3863" s="3" t="s">
        <v>219</v>
      </c>
      <c r="C3863" s="3" t="s">
        <v>299</v>
      </c>
      <c r="D3863" s="3" t="s">
        <v>206</v>
      </c>
      <c r="E3863" s="3" t="s">
        <v>207</v>
      </c>
      <c r="F3863" s="3">
        <v>15327.34</v>
      </c>
      <c r="G3863" s="3">
        <v>0</v>
      </c>
      <c r="H3863" s="3">
        <v>15327.34</v>
      </c>
      <c r="I3863" s="3" t="s">
        <v>29</v>
      </c>
      <c r="J3863" s="5">
        <v>1</v>
      </c>
      <c r="K3863" t="str">
        <f>_xlfn.XLOOKUP(D3863, dim_channels!A:A, dim_channels!C:C, "Not Found")</f>
        <v>Direct</v>
      </c>
      <c r="L3863" t="str">
        <f>_xlfn.XLOOKUP(D3863, dim_channels!A:A, dim_channels!B:B, "Not Found")</f>
        <v>Walk-in</v>
      </c>
      <c r="M3863">
        <f t="shared" si="240"/>
        <v>0</v>
      </c>
      <c r="N3863">
        <f t="shared" si="241"/>
        <v>1</v>
      </c>
      <c r="O3863">
        <f t="shared" si="242"/>
        <v>15327.34</v>
      </c>
      <c r="P3863">
        <f t="shared" si="243"/>
        <v>15327.34</v>
      </c>
    </row>
    <row r="3864" spans="1:16" x14ac:dyDescent="0.2">
      <c r="A3864" s="2" t="s">
        <v>4300</v>
      </c>
      <c r="B3864" s="2" t="s">
        <v>84</v>
      </c>
      <c r="C3864" s="2" t="s">
        <v>360</v>
      </c>
      <c r="D3864" s="2" t="s">
        <v>169</v>
      </c>
      <c r="E3864" s="2" t="s">
        <v>34</v>
      </c>
      <c r="F3864" s="2">
        <v>2701.71</v>
      </c>
      <c r="G3864" s="2">
        <v>540.34</v>
      </c>
      <c r="H3864" s="2">
        <v>2161.37</v>
      </c>
      <c r="I3864" s="2" t="s">
        <v>56</v>
      </c>
      <c r="J3864" s="4">
        <v>1.2499988433262239</v>
      </c>
      <c r="K3864" t="str">
        <f>_xlfn.XLOOKUP(D3864, dim_channels!A:A, dim_channels!C:C, "Not Found")</f>
        <v>GDS</v>
      </c>
      <c r="L3864" t="str">
        <f>_xlfn.XLOOKUP(D3864, dim_channels!A:A, dim_channels!B:B, "Not Found")</f>
        <v>GDS (Amadeus)</v>
      </c>
      <c r="M3864">
        <f t="shared" si="240"/>
        <v>0</v>
      </c>
      <c r="N3864">
        <f t="shared" si="241"/>
        <v>0</v>
      </c>
      <c r="O3864">
        <f t="shared" si="242"/>
        <v>0</v>
      </c>
      <c r="P3864">
        <f t="shared" si="243"/>
        <v>0</v>
      </c>
    </row>
    <row r="3865" spans="1:16" x14ac:dyDescent="0.2">
      <c r="A3865" s="3" t="s">
        <v>4301</v>
      </c>
      <c r="B3865" s="3" t="s">
        <v>553</v>
      </c>
      <c r="C3865" s="3" t="s">
        <v>145</v>
      </c>
      <c r="D3865" s="3" t="s">
        <v>27</v>
      </c>
      <c r="E3865" s="3" t="s">
        <v>60</v>
      </c>
      <c r="F3865" s="3">
        <v>18344.099999999999</v>
      </c>
      <c r="G3865" s="3">
        <v>0</v>
      </c>
      <c r="H3865" s="3">
        <v>18344.099999999999</v>
      </c>
      <c r="I3865" s="3" t="s">
        <v>29</v>
      </c>
      <c r="J3865" s="5">
        <v>1</v>
      </c>
      <c r="K3865" t="str">
        <f>_xlfn.XLOOKUP(D3865, dim_channels!A:A, dim_channels!C:C, "Not Found")</f>
        <v>OTA</v>
      </c>
      <c r="L3865" t="str">
        <f>_xlfn.XLOOKUP(D3865, dim_channels!A:A, dim_channels!B:B, "Not Found")</f>
        <v>Expedia</v>
      </c>
      <c r="M3865">
        <f t="shared" si="240"/>
        <v>0</v>
      </c>
      <c r="N3865">
        <f t="shared" si="241"/>
        <v>1</v>
      </c>
      <c r="O3865">
        <f t="shared" si="242"/>
        <v>18344.099999999999</v>
      </c>
      <c r="P3865">
        <f t="shared" si="243"/>
        <v>18344.099999999999</v>
      </c>
    </row>
    <row r="3866" spans="1:16" x14ac:dyDescent="0.2">
      <c r="A3866" s="2" t="s">
        <v>4302</v>
      </c>
      <c r="B3866" s="2" t="s">
        <v>367</v>
      </c>
      <c r="C3866" s="2" t="s">
        <v>388</v>
      </c>
      <c r="D3866" s="2" t="s">
        <v>64</v>
      </c>
      <c r="E3866" s="2" t="s">
        <v>28</v>
      </c>
      <c r="F3866" s="2">
        <v>9039.4</v>
      </c>
      <c r="G3866" s="2">
        <v>0</v>
      </c>
      <c r="H3866" s="2">
        <v>9039.4</v>
      </c>
      <c r="I3866" s="2" t="s">
        <v>56</v>
      </c>
      <c r="J3866" s="4">
        <v>1</v>
      </c>
      <c r="K3866" t="str">
        <f>_xlfn.XLOOKUP(D3866, dim_channels!A:A, dim_channels!C:C, "Not Found")</f>
        <v>Direct</v>
      </c>
      <c r="L3866" t="str">
        <f>_xlfn.XLOOKUP(D3866, dim_channels!A:A, dim_channels!B:B, "Not Found")</f>
        <v>Direct Website</v>
      </c>
      <c r="M3866">
        <f t="shared" si="240"/>
        <v>0</v>
      </c>
      <c r="N3866">
        <f t="shared" si="241"/>
        <v>0</v>
      </c>
      <c r="O3866">
        <f t="shared" si="242"/>
        <v>0</v>
      </c>
      <c r="P3866">
        <f t="shared" si="243"/>
        <v>0</v>
      </c>
    </row>
    <row r="3867" spans="1:16" x14ac:dyDescent="0.2">
      <c r="A3867" s="3" t="s">
        <v>4303</v>
      </c>
      <c r="B3867" s="3" t="s">
        <v>498</v>
      </c>
      <c r="C3867" s="3" t="s">
        <v>167</v>
      </c>
      <c r="D3867" s="3" t="s">
        <v>33</v>
      </c>
      <c r="E3867" s="3" t="s">
        <v>34</v>
      </c>
      <c r="F3867" s="3">
        <v>5593.14</v>
      </c>
      <c r="G3867" s="3">
        <v>838.97</v>
      </c>
      <c r="H3867" s="3">
        <v>4754.17</v>
      </c>
      <c r="I3867" s="3" t="s">
        <v>29</v>
      </c>
      <c r="J3867" s="5">
        <v>1.1764703407745201</v>
      </c>
      <c r="K3867" t="str">
        <f>_xlfn.XLOOKUP(D3867, dim_channels!A:A, dim_channels!C:C, "Not Found")</f>
        <v>OTA</v>
      </c>
      <c r="L3867" t="str">
        <f>_xlfn.XLOOKUP(D3867, dim_channels!A:A, dim_channels!B:B, "Not Found")</f>
        <v>Booking.com</v>
      </c>
      <c r="M3867">
        <f t="shared" si="240"/>
        <v>0</v>
      </c>
      <c r="N3867">
        <f t="shared" si="241"/>
        <v>1</v>
      </c>
      <c r="O3867">
        <f t="shared" si="242"/>
        <v>4754.17</v>
      </c>
      <c r="P3867">
        <f t="shared" si="243"/>
        <v>5593.14</v>
      </c>
    </row>
    <row r="3868" spans="1:16" x14ac:dyDescent="0.2">
      <c r="A3868" s="2" t="s">
        <v>4304</v>
      </c>
      <c r="B3868" s="2" t="s">
        <v>224</v>
      </c>
      <c r="C3868" s="2" t="s">
        <v>224</v>
      </c>
      <c r="D3868" s="2" t="s">
        <v>206</v>
      </c>
      <c r="E3868" s="2" t="s">
        <v>207</v>
      </c>
      <c r="F3868" s="2">
        <v>3855.01</v>
      </c>
      <c r="G3868" s="2">
        <v>0</v>
      </c>
      <c r="H3868" s="2">
        <v>3855.01</v>
      </c>
      <c r="I3868" s="2" t="s">
        <v>41</v>
      </c>
      <c r="J3868" s="4">
        <v>1</v>
      </c>
      <c r="K3868" t="str">
        <f>_xlfn.XLOOKUP(D3868, dim_channels!A:A, dim_channels!C:C, "Not Found")</f>
        <v>Direct</v>
      </c>
      <c r="L3868" t="str">
        <f>_xlfn.XLOOKUP(D3868, dim_channels!A:A, dim_channels!B:B, "Not Found")</f>
        <v>Walk-in</v>
      </c>
      <c r="M3868">
        <f t="shared" si="240"/>
        <v>1</v>
      </c>
      <c r="N3868">
        <f t="shared" si="241"/>
        <v>0</v>
      </c>
      <c r="O3868">
        <f t="shared" si="242"/>
        <v>0</v>
      </c>
      <c r="P3868">
        <f t="shared" si="243"/>
        <v>0</v>
      </c>
    </row>
    <row r="3869" spans="1:16" x14ac:dyDescent="0.2">
      <c r="A3869" s="3" t="s">
        <v>4305</v>
      </c>
      <c r="B3869" s="3" t="s">
        <v>824</v>
      </c>
      <c r="C3869" s="3" t="s">
        <v>179</v>
      </c>
      <c r="D3869" s="3" t="s">
        <v>52</v>
      </c>
      <c r="E3869" s="3" t="s">
        <v>34</v>
      </c>
      <c r="F3869" s="3">
        <v>8365.14</v>
      </c>
      <c r="G3869" s="3">
        <v>1003.82</v>
      </c>
      <c r="H3869" s="3">
        <v>7361.32</v>
      </c>
      <c r="I3869" s="3" t="s">
        <v>29</v>
      </c>
      <c r="J3869" s="5">
        <v>1.136364130346188</v>
      </c>
      <c r="K3869" t="str">
        <f>_xlfn.XLOOKUP(D3869, dim_channels!A:A, dim_channels!C:C, "Not Found")</f>
        <v>OTA</v>
      </c>
      <c r="L3869" t="str">
        <f>_xlfn.XLOOKUP(D3869, dim_channels!A:A, dim_channels!B:B, "Not Found")</f>
        <v>Agoda</v>
      </c>
      <c r="M3869">
        <f t="shared" si="240"/>
        <v>0</v>
      </c>
      <c r="N3869">
        <f t="shared" si="241"/>
        <v>1</v>
      </c>
      <c r="O3869">
        <f t="shared" si="242"/>
        <v>7361.32</v>
      </c>
      <c r="P3869">
        <f t="shared" si="243"/>
        <v>8365.14</v>
      </c>
    </row>
    <row r="3870" spans="1:16" x14ac:dyDescent="0.2">
      <c r="A3870" s="2" t="s">
        <v>4306</v>
      </c>
      <c r="B3870" s="2" t="s">
        <v>509</v>
      </c>
      <c r="C3870" s="2" t="s">
        <v>198</v>
      </c>
      <c r="D3870" s="2" t="s">
        <v>52</v>
      </c>
      <c r="E3870" s="2" t="s">
        <v>34</v>
      </c>
      <c r="F3870" s="2">
        <v>6852.13</v>
      </c>
      <c r="G3870" s="2">
        <v>822.26</v>
      </c>
      <c r="H3870" s="2">
        <v>6029.87</v>
      </c>
      <c r="I3870" s="2" t="s">
        <v>56</v>
      </c>
      <c r="J3870" s="4">
        <v>1.13636446556891</v>
      </c>
      <c r="K3870" t="str">
        <f>_xlfn.XLOOKUP(D3870, dim_channels!A:A, dim_channels!C:C, "Not Found")</f>
        <v>OTA</v>
      </c>
      <c r="L3870" t="str">
        <f>_xlfn.XLOOKUP(D3870, dim_channels!A:A, dim_channels!B:B, "Not Found")</f>
        <v>Agoda</v>
      </c>
      <c r="M3870">
        <f t="shared" si="240"/>
        <v>0</v>
      </c>
      <c r="N3870">
        <f t="shared" si="241"/>
        <v>0</v>
      </c>
      <c r="O3870">
        <f t="shared" si="242"/>
        <v>0</v>
      </c>
      <c r="P3870">
        <f t="shared" si="243"/>
        <v>0</v>
      </c>
    </row>
    <row r="3871" spans="1:16" x14ac:dyDescent="0.2">
      <c r="A3871" s="3" t="s">
        <v>4307</v>
      </c>
      <c r="B3871" s="3" t="s">
        <v>312</v>
      </c>
      <c r="C3871" s="3" t="s">
        <v>584</v>
      </c>
      <c r="D3871" s="3" t="s">
        <v>33</v>
      </c>
      <c r="E3871" s="3" t="s">
        <v>34</v>
      </c>
      <c r="F3871" s="3">
        <v>2208.65</v>
      </c>
      <c r="G3871" s="3">
        <v>331.3</v>
      </c>
      <c r="H3871" s="3">
        <v>1877.35</v>
      </c>
      <c r="I3871" s="3" t="s">
        <v>29</v>
      </c>
      <c r="J3871" s="5">
        <v>1.176472154899193</v>
      </c>
      <c r="K3871" t="str">
        <f>_xlfn.XLOOKUP(D3871, dim_channels!A:A, dim_channels!C:C, "Not Found")</f>
        <v>OTA</v>
      </c>
      <c r="L3871" t="str">
        <f>_xlfn.XLOOKUP(D3871, dim_channels!A:A, dim_channels!B:B, "Not Found")</f>
        <v>Booking.com</v>
      </c>
      <c r="M3871">
        <f t="shared" si="240"/>
        <v>0</v>
      </c>
      <c r="N3871">
        <f t="shared" si="241"/>
        <v>1</v>
      </c>
      <c r="O3871">
        <f t="shared" si="242"/>
        <v>1877.35</v>
      </c>
      <c r="P3871">
        <f t="shared" si="243"/>
        <v>2208.65</v>
      </c>
    </row>
    <row r="3872" spans="1:16" x14ac:dyDescent="0.2">
      <c r="A3872" s="2" t="s">
        <v>4308</v>
      </c>
      <c r="B3872" s="2" t="s">
        <v>1278</v>
      </c>
      <c r="C3872" s="2" t="s">
        <v>274</v>
      </c>
      <c r="D3872" s="2" t="s">
        <v>64</v>
      </c>
      <c r="E3872" s="2" t="s">
        <v>28</v>
      </c>
      <c r="F3872" s="2">
        <v>13709.49</v>
      </c>
      <c r="G3872" s="2">
        <v>0</v>
      </c>
      <c r="H3872" s="2">
        <v>13709.49</v>
      </c>
      <c r="I3872" s="2" t="s">
        <v>41</v>
      </c>
      <c r="J3872" s="4">
        <v>1</v>
      </c>
      <c r="K3872" t="str">
        <f>_xlfn.XLOOKUP(D3872, dim_channels!A:A, dim_channels!C:C, "Not Found")</f>
        <v>Direct</v>
      </c>
      <c r="L3872" t="str">
        <f>_xlfn.XLOOKUP(D3872, dim_channels!A:A, dim_channels!B:B, "Not Found")</f>
        <v>Direct Website</v>
      </c>
      <c r="M3872">
        <f t="shared" si="240"/>
        <v>1</v>
      </c>
      <c r="N3872">
        <f t="shared" si="241"/>
        <v>0</v>
      </c>
      <c r="O3872">
        <f t="shared" si="242"/>
        <v>0</v>
      </c>
      <c r="P3872">
        <f t="shared" si="243"/>
        <v>0</v>
      </c>
    </row>
    <row r="3873" spans="1:16" x14ac:dyDescent="0.2">
      <c r="A3873" s="3" t="s">
        <v>4309</v>
      </c>
      <c r="B3873" s="3" t="s">
        <v>324</v>
      </c>
      <c r="C3873" s="3" t="s">
        <v>546</v>
      </c>
      <c r="D3873" s="3" t="s">
        <v>27</v>
      </c>
      <c r="E3873" s="3" t="s">
        <v>28</v>
      </c>
      <c r="F3873" s="3">
        <v>5717.24</v>
      </c>
      <c r="G3873" s="3">
        <v>1029.0999999999999</v>
      </c>
      <c r="H3873" s="3">
        <v>4688.1400000000003</v>
      </c>
      <c r="I3873" s="3" t="s">
        <v>29</v>
      </c>
      <c r="J3873" s="5">
        <v>1.2195113627152769</v>
      </c>
      <c r="K3873" t="str">
        <f>_xlfn.XLOOKUP(D3873, dim_channels!A:A, dim_channels!C:C, "Not Found")</f>
        <v>OTA</v>
      </c>
      <c r="L3873" t="str">
        <f>_xlfn.XLOOKUP(D3873, dim_channels!A:A, dim_channels!B:B, "Not Found")</f>
        <v>Expedia</v>
      </c>
      <c r="M3873">
        <f t="shared" si="240"/>
        <v>0</v>
      </c>
      <c r="N3873">
        <f t="shared" si="241"/>
        <v>1</v>
      </c>
      <c r="O3873">
        <f t="shared" si="242"/>
        <v>4688.1400000000003</v>
      </c>
      <c r="P3873">
        <f t="shared" si="243"/>
        <v>5717.24</v>
      </c>
    </row>
    <row r="3874" spans="1:16" x14ac:dyDescent="0.2">
      <c r="A3874" s="2" t="s">
        <v>4310</v>
      </c>
      <c r="B3874" s="2" t="s">
        <v>92</v>
      </c>
      <c r="C3874" s="2" t="s">
        <v>87</v>
      </c>
      <c r="D3874" s="2" t="s">
        <v>27</v>
      </c>
      <c r="E3874" s="2" t="s">
        <v>60</v>
      </c>
      <c r="F3874" s="2">
        <v>4746.74</v>
      </c>
      <c r="G3874" s="2">
        <v>0</v>
      </c>
      <c r="H3874" s="2">
        <v>4746.74</v>
      </c>
      <c r="I3874" s="2" t="s">
        <v>56</v>
      </c>
      <c r="J3874" s="4">
        <v>1</v>
      </c>
      <c r="K3874" t="str">
        <f>_xlfn.XLOOKUP(D3874, dim_channels!A:A, dim_channels!C:C, "Not Found")</f>
        <v>OTA</v>
      </c>
      <c r="L3874" t="str">
        <f>_xlfn.XLOOKUP(D3874, dim_channels!A:A, dim_channels!B:B, "Not Found")</f>
        <v>Expedia</v>
      </c>
      <c r="M3874">
        <f t="shared" si="240"/>
        <v>0</v>
      </c>
      <c r="N3874">
        <f t="shared" si="241"/>
        <v>0</v>
      </c>
      <c r="O3874">
        <f t="shared" si="242"/>
        <v>0</v>
      </c>
      <c r="P3874">
        <f t="shared" si="243"/>
        <v>0</v>
      </c>
    </row>
    <row r="3875" spans="1:16" x14ac:dyDescent="0.2">
      <c r="A3875" s="3" t="s">
        <v>4311</v>
      </c>
      <c r="B3875" s="3" t="s">
        <v>209</v>
      </c>
      <c r="C3875" s="3" t="s">
        <v>393</v>
      </c>
      <c r="D3875" s="3" t="s">
        <v>27</v>
      </c>
      <c r="E3875" s="3" t="s">
        <v>34</v>
      </c>
      <c r="F3875" s="3">
        <v>9206.77</v>
      </c>
      <c r="G3875" s="3">
        <v>1657.22</v>
      </c>
      <c r="H3875" s="3">
        <v>7549.55</v>
      </c>
      <c r="I3875" s="3" t="s">
        <v>29</v>
      </c>
      <c r="J3875" s="5">
        <v>1.219512421270142</v>
      </c>
      <c r="K3875" t="str">
        <f>_xlfn.XLOOKUP(D3875, dim_channels!A:A, dim_channels!C:C, "Not Found")</f>
        <v>OTA</v>
      </c>
      <c r="L3875" t="str">
        <f>_xlfn.XLOOKUP(D3875, dim_channels!A:A, dim_channels!B:B, "Not Found")</f>
        <v>Expedia</v>
      </c>
      <c r="M3875">
        <f t="shared" si="240"/>
        <v>0</v>
      </c>
      <c r="N3875">
        <f t="shared" si="241"/>
        <v>1</v>
      </c>
      <c r="O3875">
        <f t="shared" si="242"/>
        <v>7549.55</v>
      </c>
      <c r="P3875">
        <f t="shared" si="243"/>
        <v>9206.77</v>
      </c>
    </row>
    <row r="3876" spans="1:16" x14ac:dyDescent="0.2">
      <c r="A3876" s="2" t="s">
        <v>4312</v>
      </c>
      <c r="B3876" s="2" t="s">
        <v>378</v>
      </c>
      <c r="C3876" s="2" t="s">
        <v>666</v>
      </c>
      <c r="D3876" s="2" t="s">
        <v>64</v>
      </c>
      <c r="E3876" s="2" t="s">
        <v>34</v>
      </c>
      <c r="F3876" s="2">
        <v>7297.91</v>
      </c>
      <c r="G3876" s="2">
        <v>0</v>
      </c>
      <c r="H3876" s="2">
        <v>7297.91</v>
      </c>
      <c r="I3876" s="2" t="s">
        <v>56</v>
      </c>
      <c r="J3876" s="4">
        <v>1</v>
      </c>
      <c r="K3876" t="str">
        <f>_xlfn.XLOOKUP(D3876, dim_channels!A:A, dim_channels!C:C, "Not Found")</f>
        <v>Direct</v>
      </c>
      <c r="L3876" t="str">
        <f>_xlfn.XLOOKUP(D3876, dim_channels!A:A, dim_channels!B:B, "Not Found")</f>
        <v>Direct Website</v>
      </c>
      <c r="M3876">
        <f t="shared" si="240"/>
        <v>0</v>
      </c>
      <c r="N3876">
        <f t="shared" si="241"/>
        <v>0</v>
      </c>
      <c r="O3876">
        <f t="shared" si="242"/>
        <v>0</v>
      </c>
      <c r="P3876">
        <f t="shared" si="243"/>
        <v>0</v>
      </c>
    </row>
    <row r="3877" spans="1:16" x14ac:dyDescent="0.2">
      <c r="A3877" s="3" t="s">
        <v>4313</v>
      </c>
      <c r="B3877" s="3" t="s">
        <v>331</v>
      </c>
      <c r="C3877" s="3" t="s">
        <v>551</v>
      </c>
      <c r="D3877" s="3" t="s">
        <v>45</v>
      </c>
      <c r="E3877" s="3" t="s">
        <v>89</v>
      </c>
      <c r="F3877" s="3">
        <v>9885.91</v>
      </c>
      <c r="G3877" s="3">
        <v>0</v>
      </c>
      <c r="H3877" s="3">
        <v>9885.91</v>
      </c>
      <c r="I3877" s="3" t="s">
        <v>29</v>
      </c>
      <c r="J3877" s="5">
        <v>1</v>
      </c>
      <c r="K3877" t="str">
        <f>_xlfn.XLOOKUP(D3877, dim_channels!A:A, dim_channels!C:C, "Not Found")</f>
        <v>Corporate</v>
      </c>
      <c r="L3877" t="str">
        <f>_xlfn.XLOOKUP(D3877, dim_channels!A:A, dim_channels!B:B, "Not Found")</f>
        <v>Corporate Direct</v>
      </c>
      <c r="M3877">
        <f t="shared" si="240"/>
        <v>0</v>
      </c>
      <c r="N3877">
        <f t="shared" si="241"/>
        <v>1</v>
      </c>
      <c r="O3877">
        <f t="shared" si="242"/>
        <v>9885.91</v>
      </c>
      <c r="P3877">
        <f t="shared" si="243"/>
        <v>9885.91</v>
      </c>
    </row>
    <row r="3878" spans="1:16" x14ac:dyDescent="0.2">
      <c r="A3878" s="2" t="s">
        <v>4314</v>
      </c>
      <c r="B3878" s="2" t="s">
        <v>139</v>
      </c>
      <c r="C3878" s="2" t="s">
        <v>653</v>
      </c>
      <c r="D3878" s="2" t="s">
        <v>27</v>
      </c>
      <c r="E3878" s="2" t="s">
        <v>34</v>
      </c>
      <c r="F3878" s="2">
        <v>3759.67</v>
      </c>
      <c r="G3878" s="2">
        <v>676.74</v>
      </c>
      <c r="H3878" s="2">
        <v>3082.93</v>
      </c>
      <c r="I3878" s="2" t="s">
        <v>56</v>
      </c>
      <c r="J3878" s="4">
        <v>1.219511957780423</v>
      </c>
      <c r="K3878" t="str">
        <f>_xlfn.XLOOKUP(D3878, dim_channels!A:A, dim_channels!C:C, "Not Found")</f>
        <v>OTA</v>
      </c>
      <c r="L3878" t="str">
        <f>_xlfn.XLOOKUP(D3878, dim_channels!A:A, dim_channels!B:B, "Not Found")</f>
        <v>Expedia</v>
      </c>
      <c r="M3878">
        <f t="shared" si="240"/>
        <v>0</v>
      </c>
      <c r="N3878">
        <f t="shared" si="241"/>
        <v>0</v>
      </c>
      <c r="O3878">
        <f t="shared" si="242"/>
        <v>0</v>
      </c>
      <c r="P3878">
        <f t="shared" si="243"/>
        <v>0</v>
      </c>
    </row>
    <row r="3879" spans="1:16" x14ac:dyDescent="0.2">
      <c r="A3879" s="3" t="s">
        <v>4315</v>
      </c>
      <c r="B3879" s="3" t="s">
        <v>141</v>
      </c>
      <c r="C3879" s="3" t="s">
        <v>289</v>
      </c>
      <c r="D3879" s="3" t="s">
        <v>27</v>
      </c>
      <c r="E3879" s="3" t="s">
        <v>60</v>
      </c>
      <c r="F3879" s="3">
        <v>12159</v>
      </c>
      <c r="G3879" s="3">
        <v>0</v>
      </c>
      <c r="H3879" s="3">
        <v>12159</v>
      </c>
      <c r="I3879" s="3" t="s">
        <v>41</v>
      </c>
      <c r="J3879" s="5">
        <v>1</v>
      </c>
      <c r="K3879" t="str">
        <f>_xlfn.XLOOKUP(D3879, dim_channels!A:A, dim_channels!C:C, "Not Found")</f>
        <v>OTA</v>
      </c>
      <c r="L3879" t="str">
        <f>_xlfn.XLOOKUP(D3879, dim_channels!A:A, dim_channels!B:B, "Not Found")</f>
        <v>Expedia</v>
      </c>
      <c r="M3879">
        <f t="shared" si="240"/>
        <v>1</v>
      </c>
      <c r="N3879">
        <f t="shared" si="241"/>
        <v>0</v>
      </c>
      <c r="O3879">
        <f t="shared" si="242"/>
        <v>0</v>
      </c>
      <c r="P3879">
        <f t="shared" si="243"/>
        <v>0</v>
      </c>
    </row>
    <row r="3880" spans="1:16" x14ac:dyDescent="0.2">
      <c r="A3880" s="2" t="s">
        <v>4316</v>
      </c>
      <c r="B3880" s="2" t="s">
        <v>403</v>
      </c>
      <c r="C3880" s="2" t="s">
        <v>1110</v>
      </c>
      <c r="D3880" s="2" t="s">
        <v>27</v>
      </c>
      <c r="E3880" s="2" t="s">
        <v>28</v>
      </c>
      <c r="F3880" s="2">
        <v>10779.42</v>
      </c>
      <c r="G3880" s="2">
        <v>1940.3</v>
      </c>
      <c r="H3880" s="2">
        <v>8839.1200000000008</v>
      </c>
      <c r="I3880" s="2" t="s">
        <v>29</v>
      </c>
      <c r="J3880" s="4">
        <v>1.2195128021794019</v>
      </c>
      <c r="K3880" t="str">
        <f>_xlfn.XLOOKUP(D3880, dim_channels!A:A, dim_channels!C:C, "Not Found")</f>
        <v>OTA</v>
      </c>
      <c r="L3880" t="str">
        <f>_xlfn.XLOOKUP(D3880, dim_channels!A:A, dim_channels!B:B, "Not Found")</f>
        <v>Expedia</v>
      </c>
      <c r="M3880">
        <f t="shared" si="240"/>
        <v>0</v>
      </c>
      <c r="N3880">
        <f t="shared" si="241"/>
        <v>1</v>
      </c>
      <c r="O3880">
        <f t="shared" si="242"/>
        <v>8839.1200000000008</v>
      </c>
      <c r="P3880">
        <f t="shared" si="243"/>
        <v>10779.42</v>
      </c>
    </row>
    <row r="3881" spans="1:16" x14ac:dyDescent="0.2">
      <c r="A3881" s="3" t="s">
        <v>4317</v>
      </c>
      <c r="B3881" s="3" t="s">
        <v>340</v>
      </c>
      <c r="C3881" s="3" t="s">
        <v>198</v>
      </c>
      <c r="D3881" s="3" t="s">
        <v>206</v>
      </c>
      <c r="E3881" s="3" t="s">
        <v>207</v>
      </c>
      <c r="F3881" s="3">
        <v>11531.43</v>
      </c>
      <c r="G3881" s="3">
        <v>0</v>
      </c>
      <c r="H3881" s="3">
        <v>11531.43</v>
      </c>
      <c r="I3881" s="3" t="s">
        <v>29</v>
      </c>
      <c r="J3881" s="5">
        <v>1</v>
      </c>
      <c r="K3881" t="str">
        <f>_xlfn.XLOOKUP(D3881, dim_channels!A:A, dim_channels!C:C, "Not Found")</f>
        <v>Direct</v>
      </c>
      <c r="L3881" t="str">
        <f>_xlfn.XLOOKUP(D3881, dim_channels!A:A, dim_channels!B:B, "Not Found")</f>
        <v>Walk-in</v>
      </c>
      <c r="M3881">
        <f t="shared" si="240"/>
        <v>0</v>
      </c>
      <c r="N3881">
        <f t="shared" si="241"/>
        <v>1</v>
      </c>
      <c r="O3881">
        <f t="shared" si="242"/>
        <v>11531.43</v>
      </c>
      <c r="P3881">
        <f t="shared" si="243"/>
        <v>11531.43</v>
      </c>
    </row>
    <row r="3882" spans="1:16" x14ac:dyDescent="0.2">
      <c r="A3882" s="2" t="s">
        <v>4318</v>
      </c>
      <c r="B3882" s="2" t="s">
        <v>39</v>
      </c>
      <c r="C3882" s="2" t="s">
        <v>295</v>
      </c>
      <c r="D3882" s="2" t="s">
        <v>52</v>
      </c>
      <c r="E3882" s="2" t="s">
        <v>60</v>
      </c>
      <c r="F3882" s="2">
        <v>2856.77</v>
      </c>
      <c r="G3882" s="2">
        <v>0</v>
      </c>
      <c r="H3882" s="2">
        <v>2856.77</v>
      </c>
      <c r="I3882" s="2" t="s">
        <v>41</v>
      </c>
      <c r="J3882" s="4">
        <v>1</v>
      </c>
      <c r="K3882" t="str">
        <f>_xlfn.XLOOKUP(D3882, dim_channels!A:A, dim_channels!C:C, "Not Found")</f>
        <v>OTA</v>
      </c>
      <c r="L3882" t="str">
        <f>_xlfn.XLOOKUP(D3882, dim_channels!A:A, dim_channels!B:B, "Not Found")</f>
        <v>Agoda</v>
      </c>
      <c r="M3882">
        <f t="shared" si="240"/>
        <v>1</v>
      </c>
      <c r="N3882">
        <f t="shared" si="241"/>
        <v>0</v>
      </c>
      <c r="O3882">
        <f t="shared" si="242"/>
        <v>0</v>
      </c>
      <c r="P3882">
        <f t="shared" si="243"/>
        <v>0</v>
      </c>
    </row>
    <row r="3883" spans="1:16" x14ac:dyDescent="0.2">
      <c r="A3883" s="3" t="s">
        <v>4319</v>
      </c>
      <c r="B3883" s="3" t="s">
        <v>145</v>
      </c>
      <c r="C3883" s="3" t="s">
        <v>92</v>
      </c>
      <c r="D3883" s="3" t="s">
        <v>64</v>
      </c>
      <c r="E3883" s="3" t="s">
        <v>28</v>
      </c>
      <c r="F3883" s="3">
        <v>4341.54</v>
      </c>
      <c r="G3883" s="3">
        <v>0</v>
      </c>
      <c r="H3883" s="3">
        <v>4341.54</v>
      </c>
      <c r="I3883" s="3" t="s">
        <v>29</v>
      </c>
      <c r="J3883" s="5">
        <v>1</v>
      </c>
      <c r="K3883" t="str">
        <f>_xlfn.XLOOKUP(D3883, dim_channels!A:A, dim_channels!C:C, "Not Found")</f>
        <v>Direct</v>
      </c>
      <c r="L3883" t="str">
        <f>_xlfn.XLOOKUP(D3883, dim_channels!A:A, dim_channels!B:B, "Not Found")</f>
        <v>Direct Website</v>
      </c>
      <c r="M3883">
        <f t="shared" si="240"/>
        <v>0</v>
      </c>
      <c r="N3883">
        <f t="shared" si="241"/>
        <v>1</v>
      </c>
      <c r="O3883">
        <f t="shared" si="242"/>
        <v>4341.54</v>
      </c>
      <c r="P3883">
        <f t="shared" si="243"/>
        <v>4341.54</v>
      </c>
    </row>
    <row r="3884" spans="1:16" x14ac:dyDescent="0.2">
      <c r="A3884" s="2" t="s">
        <v>4320</v>
      </c>
      <c r="B3884" s="2" t="s">
        <v>422</v>
      </c>
      <c r="C3884" s="2" t="s">
        <v>138</v>
      </c>
      <c r="D3884" s="2" t="s">
        <v>64</v>
      </c>
      <c r="E3884" s="2" t="s">
        <v>28</v>
      </c>
      <c r="F3884" s="2">
        <v>10241.69</v>
      </c>
      <c r="G3884" s="2">
        <v>0</v>
      </c>
      <c r="H3884" s="2">
        <v>10241.69</v>
      </c>
      <c r="I3884" s="2" t="s">
        <v>41</v>
      </c>
      <c r="J3884" s="4">
        <v>1</v>
      </c>
      <c r="K3884" t="str">
        <f>_xlfn.XLOOKUP(D3884, dim_channels!A:A, dim_channels!C:C, "Not Found")</f>
        <v>Direct</v>
      </c>
      <c r="L3884" t="str">
        <f>_xlfn.XLOOKUP(D3884, dim_channels!A:A, dim_channels!B:B, "Not Found")</f>
        <v>Direct Website</v>
      </c>
      <c r="M3884">
        <f t="shared" si="240"/>
        <v>1</v>
      </c>
      <c r="N3884">
        <f t="shared" si="241"/>
        <v>0</v>
      </c>
      <c r="O3884">
        <f t="shared" si="242"/>
        <v>0</v>
      </c>
      <c r="P3884">
        <f t="shared" si="243"/>
        <v>0</v>
      </c>
    </row>
    <row r="3885" spans="1:16" x14ac:dyDescent="0.2">
      <c r="A3885" s="3" t="s">
        <v>4321</v>
      </c>
      <c r="B3885" s="3" t="s">
        <v>189</v>
      </c>
      <c r="C3885" s="3" t="s">
        <v>189</v>
      </c>
      <c r="D3885" s="3" t="s">
        <v>52</v>
      </c>
      <c r="E3885" s="3" t="s">
        <v>60</v>
      </c>
      <c r="F3885" s="3">
        <v>11153.91</v>
      </c>
      <c r="G3885" s="3">
        <v>0</v>
      </c>
      <c r="H3885" s="3">
        <v>11153.91</v>
      </c>
      <c r="I3885" s="3" t="s">
        <v>29</v>
      </c>
      <c r="J3885" s="5">
        <v>1</v>
      </c>
      <c r="K3885" t="str">
        <f>_xlfn.XLOOKUP(D3885, dim_channels!A:A, dim_channels!C:C, "Not Found")</f>
        <v>OTA</v>
      </c>
      <c r="L3885" t="str">
        <f>_xlfn.XLOOKUP(D3885, dim_channels!A:A, dim_channels!B:B, "Not Found")</f>
        <v>Agoda</v>
      </c>
      <c r="M3885">
        <f t="shared" si="240"/>
        <v>0</v>
      </c>
      <c r="N3885">
        <f t="shared" si="241"/>
        <v>1</v>
      </c>
      <c r="O3885">
        <f t="shared" si="242"/>
        <v>11153.91</v>
      </c>
      <c r="P3885">
        <f t="shared" si="243"/>
        <v>11153.91</v>
      </c>
    </row>
    <row r="3886" spans="1:16" x14ac:dyDescent="0.2">
      <c r="A3886" s="2" t="s">
        <v>4322</v>
      </c>
      <c r="B3886" s="2" t="s">
        <v>452</v>
      </c>
      <c r="C3886" s="2" t="s">
        <v>839</v>
      </c>
      <c r="D3886" s="2" t="s">
        <v>206</v>
      </c>
      <c r="E3886" s="2" t="s">
        <v>207</v>
      </c>
      <c r="F3886" s="2">
        <v>10809.33</v>
      </c>
      <c r="G3886" s="2">
        <v>0</v>
      </c>
      <c r="H3886" s="2">
        <v>10809.33</v>
      </c>
      <c r="I3886" s="2" t="s">
        <v>29</v>
      </c>
      <c r="J3886" s="4">
        <v>1</v>
      </c>
      <c r="K3886" t="str">
        <f>_xlfn.XLOOKUP(D3886, dim_channels!A:A, dim_channels!C:C, "Not Found")</f>
        <v>Direct</v>
      </c>
      <c r="L3886" t="str">
        <f>_xlfn.XLOOKUP(D3886, dim_channels!A:A, dim_channels!B:B, "Not Found")</f>
        <v>Walk-in</v>
      </c>
      <c r="M3886">
        <f t="shared" si="240"/>
        <v>0</v>
      </c>
      <c r="N3886">
        <f t="shared" si="241"/>
        <v>1</v>
      </c>
      <c r="O3886">
        <f t="shared" si="242"/>
        <v>10809.33</v>
      </c>
      <c r="P3886">
        <f t="shared" si="243"/>
        <v>10809.33</v>
      </c>
    </row>
    <row r="3887" spans="1:16" x14ac:dyDescent="0.2">
      <c r="A3887" s="3" t="s">
        <v>4323</v>
      </c>
      <c r="B3887" s="3" t="s">
        <v>605</v>
      </c>
      <c r="C3887" s="3" t="s">
        <v>109</v>
      </c>
      <c r="D3887" s="3" t="s">
        <v>114</v>
      </c>
      <c r="E3887" s="3" t="s">
        <v>46</v>
      </c>
      <c r="F3887" s="3">
        <v>3795.11</v>
      </c>
      <c r="G3887" s="3">
        <v>379.51</v>
      </c>
      <c r="H3887" s="3">
        <v>3415.6</v>
      </c>
      <c r="I3887" s="3" t="s">
        <v>29</v>
      </c>
      <c r="J3887" s="5">
        <v>1.111110785806301</v>
      </c>
      <c r="K3887" t="str">
        <f>_xlfn.XLOOKUP(D3887, dim_channels!A:A, dim_channels!C:C, "Not Found")</f>
        <v>Offline</v>
      </c>
      <c r="L3887" t="str">
        <f>_xlfn.XLOOKUP(D3887, dim_channels!A:A, dim_channels!B:B, "Not Found")</f>
        <v>Travel Agency</v>
      </c>
      <c r="M3887">
        <f t="shared" si="240"/>
        <v>0</v>
      </c>
      <c r="N3887">
        <f t="shared" si="241"/>
        <v>1</v>
      </c>
      <c r="O3887">
        <f t="shared" si="242"/>
        <v>3415.6</v>
      </c>
      <c r="P3887">
        <f t="shared" si="243"/>
        <v>3795.11</v>
      </c>
    </row>
    <row r="3888" spans="1:16" x14ac:dyDescent="0.2">
      <c r="A3888" s="2" t="s">
        <v>4324</v>
      </c>
      <c r="B3888" s="2" t="s">
        <v>465</v>
      </c>
      <c r="C3888" s="2" t="s">
        <v>465</v>
      </c>
      <c r="D3888" s="2" t="s">
        <v>52</v>
      </c>
      <c r="E3888" s="2" t="s">
        <v>60</v>
      </c>
      <c r="F3888" s="2">
        <v>5713.82</v>
      </c>
      <c r="G3888" s="2">
        <v>0</v>
      </c>
      <c r="H3888" s="2">
        <v>5713.82</v>
      </c>
      <c r="I3888" s="2" t="s">
        <v>56</v>
      </c>
      <c r="J3888" s="4">
        <v>1</v>
      </c>
      <c r="K3888" t="str">
        <f>_xlfn.XLOOKUP(D3888, dim_channels!A:A, dim_channels!C:C, "Not Found")</f>
        <v>OTA</v>
      </c>
      <c r="L3888" t="str">
        <f>_xlfn.XLOOKUP(D3888, dim_channels!A:A, dim_channels!B:B, "Not Found")</f>
        <v>Agoda</v>
      </c>
      <c r="M3888">
        <f t="shared" si="240"/>
        <v>0</v>
      </c>
      <c r="N3888">
        <f t="shared" si="241"/>
        <v>0</v>
      </c>
      <c r="O3888">
        <f t="shared" si="242"/>
        <v>0</v>
      </c>
      <c r="P3888">
        <f t="shared" si="243"/>
        <v>0</v>
      </c>
    </row>
    <row r="3889" spans="1:16" x14ac:dyDescent="0.2">
      <c r="A3889" s="3" t="s">
        <v>4325</v>
      </c>
      <c r="B3889" s="3" t="s">
        <v>219</v>
      </c>
      <c r="C3889" s="3" t="s">
        <v>127</v>
      </c>
      <c r="D3889" s="3" t="s">
        <v>33</v>
      </c>
      <c r="E3889" s="3" t="s">
        <v>34</v>
      </c>
      <c r="F3889" s="3">
        <v>15588.66</v>
      </c>
      <c r="G3889" s="3">
        <v>2338.3000000000002</v>
      </c>
      <c r="H3889" s="3">
        <v>13250.36</v>
      </c>
      <c r="I3889" s="3" t="s">
        <v>29</v>
      </c>
      <c r="J3889" s="5">
        <v>1.176470677023115</v>
      </c>
      <c r="K3889" t="str">
        <f>_xlfn.XLOOKUP(D3889, dim_channels!A:A, dim_channels!C:C, "Not Found")</f>
        <v>OTA</v>
      </c>
      <c r="L3889" t="str">
        <f>_xlfn.XLOOKUP(D3889, dim_channels!A:A, dim_channels!B:B, "Not Found")</f>
        <v>Booking.com</v>
      </c>
      <c r="M3889">
        <f t="shared" si="240"/>
        <v>0</v>
      </c>
      <c r="N3889">
        <f t="shared" si="241"/>
        <v>1</v>
      </c>
      <c r="O3889">
        <f t="shared" si="242"/>
        <v>13250.36</v>
      </c>
      <c r="P3889">
        <f t="shared" si="243"/>
        <v>15588.66</v>
      </c>
    </row>
    <row r="3890" spans="1:16" x14ac:dyDescent="0.2">
      <c r="A3890" s="2" t="s">
        <v>4326</v>
      </c>
      <c r="B3890" s="2" t="s">
        <v>164</v>
      </c>
      <c r="C3890" s="2" t="s">
        <v>238</v>
      </c>
      <c r="D3890" s="2" t="s">
        <v>33</v>
      </c>
      <c r="E3890" s="2" t="s">
        <v>34</v>
      </c>
      <c r="F3890" s="2">
        <v>8543.15</v>
      </c>
      <c r="G3890" s="2">
        <v>1281.47</v>
      </c>
      <c r="H3890" s="2">
        <v>7261.68</v>
      </c>
      <c r="I3890" s="2" t="s">
        <v>29</v>
      </c>
      <c r="J3890" s="4">
        <v>1.1764701832082931</v>
      </c>
      <c r="K3890" t="str">
        <f>_xlfn.XLOOKUP(D3890, dim_channels!A:A, dim_channels!C:C, "Not Found")</f>
        <v>OTA</v>
      </c>
      <c r="L3890" t="str">
        <f>_xlfn.XLOOKUP(D3890, dim_channels!A:A, dim_channels!B:B, "Not Found")</f>
        <v>Booking.com</v>
      </c>
      <c r="M3890">
        <f t="shared" si="240"/>
        <v>0</v>
      </c>
      <c r="N3890">
        <f t="shared" si="241"/>
        <v>1</v>
      </c>
      <c r="O3890">
        <f t="shared" si="242"/>
        <v>7261.68</v>
      </c>
      <c r="P3890">
        <f t="shared" si="243"/>
        <v>8543.15</v>
      </c>
    </row>
    <row r="3891" spans="1:16" x14ac:dyDescent="0.2">
      <c r="A3891" s="3" t="s">
        <v>4327</v>
      </c>
      <c r="B3891" s="3" t="s">
        <v>335</v>
      </c>
      <c r="C3891" s="3" t="s">
        <v>778</v>
      </c>
      <c r="D3891" s="3" t="s">
        <v>33</v>
      </c>
      <c r="E3891" s="3" t="s">
        <v>28</v>
      </c>
      <c r="F3891" s="3">
        <v>2633.61</v>
      </c>
      <c r="G3891" s="3">
        <v>395.04</v>
      </c>
      <c r="H3891" s="3">
        <v>2238.5700000000002</v>
      </c>
      <c r="I3891" s="3" t="s">
        <v>29</v>
      </c>
      <c r="J3891" s="5">
        <v>1.1764697999169109</v>
      </c>
      <c r="K3891" t="str">
        <f>_xlfn.XLOOKUP(D3891, dim_channels!A:A, dim_channels!C:C, "Not Found")</f>
        <v>OTA</v>
      </c>
      <c r="L3891" t="str">
        <f>_xlfn.XLOOKUP(D3891, dim_channels!A:A, dim_channels!B:B, "Not Found")</f>
        <v>Booking.com</v>
      </c>
      <c r="M3891">
        <f t="shared" si="240"/>
        <v>0</v>
      </c>
      <c r="N3891">
        <f t="shared" si="241"/>
        <v>1</v>
      </c>
      <c r="O3891">
        <f t="shared" si="242"/>
        <v>2238.5700000000002</v>
      </c>
      <c r="P3891">
        <f t="shared" si="243"/>
        <v>2633.61</v>
      </c>
    </row>
    <row r="3892" spans="1:16" x14ac:dyDescent="0.2">
      <c r="A3892" s="2" t="s">
        <v>4328</v>
      </c>
      <c r="B3892" s="2" t="s">
        <v>1272</v>
      </c>
      <c r="C3892" s="2" t="s">
        <v>822</v>
      </c>
      <c r="D3892" s="2" t="s">
        <v>64</v>
      </c>
      <c r="E3892" s="2" t="s">
        <v>115</v>
      </c>
      <c r="F3892" s="2">
        <v>9742.31</v>
      </c>
      <c r="G3892" s="2">
        <v>0</v>
      </c>
      <c r="H3892" s="2">
        <v>9742.31</v>
      </c>
      <c r="I3892" s="2" t="s">
        <v>29</v>
      </c>
      <c r="J3892" s="4">
        <v>1</v>
      </c>
      <c r="K3892" t="str">
        <f>_xlfn.XLOOKUP(D3892, dim_channels!A:A, dim_channels!C:C, "Not Found")</f>
        <v>Direct</v>
      </c>
      <c r="L3892" t="str">
        <f>_xlfn.XLOOKUP(D3892, dim_channels!A:A, dim_channels!B:B, "Not Found")</f>
        <v>Direct Website</v>
      </c>
      <c r="M3892">
        <f t="shared" si="240"/>
        <v>0</v>
      </c>
      <c r="N3892">
        <f t="shared" si="241"/>
        <v>1</v>
      </c>
      <c r="O3892">
        <f t="shared" si="242"/>
        <v>9742.31</v>
      </c>
      <c r="P3892">
        <f t="shared" si="243"/>
        <v>9742.31</v>
      </c>
    </row>
    <row r="3893" spans="1:16" x14ac:dyDescent="0.2">
      <c r="A3893" s="3" t="s">
        <v>4329</v>
      </c>
      <c r="B3893" s="3" t="s">
        <v>714</v>
      </c>
      <c r="C3893" s="3" t="s">
        <v>364</v>
      </c>
      <c r="D3893" s="3" t="s">
        <v>206</v>
      </c>
      <c r="E3893" s="3" t="s">
        <v>207</v>
      </c>
      <c r="F3893" s="3">
        <v>3408.97</v>
      </c>
      <c r="G3893" s="3">
        <v>0</v>
      </c>
      <c r="H3893" s="3">
        <v>3408.97</v>
      </c>
      <c r="I3893" s="3" t="s">
        <v>29</v>
      </c>
      <c r="J3893" s="5">
        <v>1</v>
      </c>
      <c r="K3893" t="str">
        <f>_xlfn.XLOOKUP(D3893, dim_channels!A:A, dim_channels!C:C, "Not Found")</f>
        <v>Direct</v>
      </c>
      <c r="L3893" t="str">
        <f>_xlfn.XLOOKUP(D3893, dim_channels!A:A, dim_channels!B:B, "Not Found")</f>
        <v>Walk-in</v>
      </c>
      <c r="M3893">
        <f t="shared" si="240"/>
        <v>0</v>
      </c>
      <c r="N3893">
        <f t="shared" si="241"/>
        <v>1</v>
      </c>
      <c r="O3893">
        <f t="shared" si="242"/>
        <v>3408.97</v>
      </c>
      <c r="P3893">
        <f t="shared" si="243"/>
        <v>3408.97</v>
      </c>
    </row>
    <row r="3894" spans="1:16" x14ac:dyDescent="0.2">
      <c r="A3894" s="2" t="s">
        <v>4330</v>
      </c>
      <c r="B3894" s="2" t="s">
        <v>708</v>
      </c>
      <c r="C3894" s="2" t="s">
        <v>423</v>
      </c>
      <c r="D3894" s="2" t="s">
        <v>64</v>
      </c>
      <c r="E3894" s="2" t="s">
        <v>28</v>
      </c>
      <c r="F3894" s="2">
        <v>4553.7</v>
      </c>
      <c r="G3894" s="2">
        <v>0</v>
      </c>
      <c r="H3894" s="2">
        <v>4553.7</v>
      </c>
      <c r="I3894" s="2" t="s">
        <v>29</v>
      </c>
      <c r="J3894" s="4">
        <v>1</v>
      </c>
      <c r="K3894" t="str">
        <f>_xlfn.XLOOKUP(D3894, dim_channels!A:A, dim_channels!C:C, "Not Found")</f>
        <v>Direct</v>
      </c>
      <c r="L3894" t="str">
        <f>_xlfn.XLOOKUP(D3894, dim_channels!A:A, dim_channels!B:B, "Not Found")</f>
        <v>Direct Website</v>
      </c>
      <c r="M3894">
        <f t="shared" si="240"/>
        <v>0</v>
      </c>
      <c r="N3894">
        <f t="shared" si="241"/>
        <v>1</v>
      </c>
      <c r="O3894">
        <f t="shared" si="242"/>
        <v>4553.7</v>
      </c>
      <c r="P3894">
        <f t="shared" si="243"/>
        <v>4553.7</v>
      </c>
    </row>
    <row r="3895" spans="1:16" x14ac:dyDescent="0.2">
      <c r="A3895" s="3" t="s">
        <v>4331</v>
      </c>
      <c r="B3895" s="3" t="s">
        <v>584</v>
      </c>
      <c r="C3895" s="3" t="s">
        <v>124</v>
      </c>
      <c r="D3895" s="3" t="s">
        <v>45</v>
      </c>
      <c r="E3895" s="3" t="s">
        <v>89</v>
      </c>
      <c r="F3895" s="3">
        <v>11071.75</v>
      </c>
      <c r="G3895" s="3">
        <v>0</v>
      </c>
      <c r="H3895" s="3">
        <v>11071.75</v>
      </c>
      <c r="I3895" s="3" t="s">
        <v>29</v>
      </c>
      <c r="J3895" s="5">
        <v>1</v>
      </c>
      <c r="K3895" t="str">
        <f>_xlfn.XLOOKUP(D3895, dim_channels!A:A, dim_channels!C:C, "Not Found")</f>
        <v>Corporate</v>
      </c>
      <c r="L3895" t="str">
        <f>_xlfn.XLOOKUP(D3895, dim_channels!A:A, dim_channels!B:B, "Not Found")</f>
        <v>Corporate Direct</v>
      </c>
      <c r="M3895">
        <f t="shared" si="240"/>
        <v>0</v>
      </c>
      <c r="N3895">
        <f t="shared" si="241"/>
        <v>1</v>
      </c>
      <c r="O3895">
        <f t="shared" si="242"/>
        <v>11071.75</v>
      </c>
      <c r="P3895">
        <f t="shared" si="243"/>
        <v>11071.75</v>
      </c>
    </row>
    <row r="3896" spans="1:16" x14ac:dyDescent="0.2">
      <c r="A3896" s="2" t="s">
        <v>4332</v>
      </c>
      <c r="B3896" s="2" t="s">
        <v>1110</v>
      </c>
      <c r="C3896" s="2" t="s">
        <v>276</v>
      </c>
      <c r="D3896" s="2" t="s">
        <v>64</v>
      </c>
      <c r="E3896" s="2" t="s">
        <v>115</v>
      </c>
      <c r="F3896" s="2">
        <v>5884.66</v>
      </c>
      <c r="G3896" s="2">
        <v>0</v>
      </c>
      <c r="H3896" s="2">
        <v>5884.66</v>
      </c>
      <c r="I3896" s="2" t="s">
        <v>56</v>
      </c>
      <c r="J3896" s="4">
        <v>1</v>
      </c>
      <c r="K3896" t="str">
        <f>_xlfn.XLOOKUP(D3896, dim_channels!A:A, dim_channels!C:C, "Not Found")</f>
        <v>Direct</v>
      </c>
      <c r="L3896" t="str">
        <f>_xlfn.XLOOKUP(D3896, dim_channels!A:A, dim_channels!B:B, "Not Found")</f>
        <v>Direct Website</v>
      </c>
      <c r="M3896">
        <f t="shared" si="240"/>
        <v>0</v>
      </c>
      <c r="N3896">
        <f t="shared" si="241"/>
        <v>0</v>
      </c>
      <c r="O3896">
        <f t="shared" si="242"/>
        <v>0</v>
      </c>
      <c r="P3896">
        <f t="shared" si="243"/>
        <v>0</v>
      </c>
    </row>
    <row r="3897" spans="1:16" x14ac:dyDescent="0.2">
      <c r="A3897" s="3" t="s">
        <v>4333</v>
      </c>
      <c r="B3897" s="3" t="s">
        <v>452</v>
      </c>
      <c r="C3897" s="3" t="s">
        <v>141</v>
      </c>
      <c r="D3897" s="3" t="s">
        <v>64</v>
      </c>
      <c r="E3897" s="3" t="s">
        <v>34</v>
      </c>
      <c r="F3897" s="3">
        <v>2779.2</v>
      </c>
      <c r="G3897" s="3">
        <v>0</v>
      </c>
      <c r="H3897" s="3">
        <v>2779.2</v>
      </c>
      <c r="I3897" s="3" t="s">
        <v>29</v>
      </c>
      <c r="J3897" s="5">
        <v>1</v>
      </c>
      <c r="K3897" t="str">
        <f>_xlfn.XLOOKUP(D3897, dim_channels!A:A, dim_channels!C:C, "Not Found")</f>
        <v>Direct</v>
      </c>
      <c r="L3897" t="str">
        <f>_xlfn.XLOOKUP(D3897, dim_channels!A:A, dim_channels!B:B, "Not Found")</f>
        <v>Direct Website</v>
      </c>
      <c r="M3897">
        <f t="shared" si="240"/>
        <v>0</v>
      </c>
      <c r="N3897">
        <f t="shared" si="241"/>
        <v>1</v>
      </c>
      <c r="O3897">
        <f t="shared" si="242"/>
        <v>2779.2</v>
      </c>
      <c r="P3897">
        <f t="shared" si="243"/>
        <v>2779.2</v>
      </c>
    </row>
    <row r="3898" spans="1:16" x14ac:dyDescent="0.2">
      <c r="A3898" s="2" t="s">
        <v>4334</v>
      </c>
      <c r="B3898" s="2" t="s">
        <v>202</v>
      </c>
      <c r="C3898" s="2" t="s">
        <v>762</v>
      </c>
      <c r="D3898" s="2" t="s">
        <v>27</v>
      </c>
      <c r="E3898" s="2" t="s">
        <v>28</v>
      </c>
      <c r="F3898" s="2">
        <v>6344.19</v>
      </c>
      <c r="G3898" s="2">
        <v>1141.95</v>
      </c>
      <c r="H3898" s="2">
        <v>5202.24</v>
      </c>
      <c r="I3898" s="2" t="s">
        <v>56</v>
      </c>
      <c r="J3898" s="4">
        <v>1.2195112105554531</v>
      </c>
      <c r="K3898" t="str">
        <f>_xlfn.XLOOKUP(D3898, dim_channels!A:A, dim_channels!C:C, "Not Found")</f>
        <v>OTA</v>
      </c>
      <c r="L3898" t="str">
        <f>_xlfn.XLOOKUP(D3898, dim_channels!A:A, dim_channels!B:B, "Not Found")</f>
        <v>Expedia</v>
      </c>
      <c r="M3898">
        <f t="shared" si="240"/>
        <v>0</v>
      </c>
      <c r="N3898">
        <f t="shared" si="241"/>
        <v>0</v>
      </c>
      <c r="O3898">
        <f t="shared" si="242"/>
        <v>0</v>
      </c>
      <c r="P3898">
        <f t="shared" si="243"/>
        <v>0</v>
      </c>
    </row>
    <row r="3899" spans="1:16" x14ac:dyDescent="0.2">
      <c r="A3899" s="3" t="s">
        <v>4335</v>
      </c>
      <c r="B3899" s="3" t="s">
        <v>209</v>
      </c>
      <c r="C3899" s="3" t="s">
        <v>143</v>
      </c>
      <c r="D3899" s="3" t="s">
        <v>114</v>
      </c>
      <c r="E3899" s="3" t="s">
        <v>115</v>
      </c>
      <c r="F3899" s="3">
        <v>7197.05</v>
      </c>
      <c r="G3899" s="3">
        <v>719.7</v>
      </c>
      <c r="H3899" s="3">
        <v>6477.35</v>
      </c>
      <c r="I3899" s="3" t="s">
        <v>56</v>
      </c>
      <c r="J3899" s="5">
        <v>1.111110253421538</v>
      </c>
      <c r="K3899" t="str">
        <f>_xlfn.XLOOKUP(D3899, dim_channels!A:A, dim_channels!C:C, "Not Found")</f>
        <v>Offline</v>
      </c>
      <c r="L3899" t="str">
        <f>_xlfn.XLOOKUP(D3899, dim_channels!A:A, dim_channels!B:B, "Not Found")</f>
        <v>Travel Agency</v>
      </c>
      <c r="M3899">
        <f t="shared" si="240"/>
        <v>0</v>
      </c>
      <c r="N3899">
        <f t="shared" si="241"/>
        <v>0</v>
      </c>
      <c r="O3899">
        <f t="shared" si="242"/>
        <v>0</v>
      </c>
      <c r="P3899">
        <f t="shared" si="243"/>
        <v>0</v>
      </c>
    </row>
    <row r="3900" spans="1:16" x14ac:dyDescent="0.2">
      <c r="A3900" s="2" t="s">
        <v>4336</v>
      </c>
      <c r="B3900" s="2" t="s">
        <v>787</v>
      </c>
      <c r="C3900" s="2" t="s">
        <v>348</v>
      </c>
      <c r="D3900" s="2" t="s">
        <v>64</v>
      </c>
      <c r="E3900" s="2" t="s">
        <v>115</v>
      </c>
      <c r="F3900" s="2">
        <v>10837.66</v>
      </c>
      <c r="G3900" s="2">
        <v>0</v>
      </c>
      <c r="H3900" s="2">
        <v>10837.66</v>
      </c>
      <c r="I3900" s="2" t="s">
        <v>29</v>
      </c>
      <c r="J3900" s="4">
        <v>1</v>
      </c>
      <c r="K3900" t="str">
        <f>_xlfn.XLOOKUP(D3900, dim_channels!A:A, dim_channels!C:C, "Not Found")</f>
        <v>Direct</v>
      </c>
      <c r="L3900" t="str">
        <f>_xlfn.XLOOKUP(D3900, dim_channels!A:A, dim_channels!B:B, "Not Found")</f>
        <v>Direct Website</v>
      </c>
      <c r="M3900">
        <f t="shared" si="240"/>
        <v>0</v>
      </c>
      <c r="N3900">
        <f t="shared" si="241"/>
        <v>1</v>
      </c>
      <c r="O3900">
        <f t="shared" si="242"/>
        <v>10837.66</v>
      </c>
      <c r="P3900">
        <f t="shared" si="243"/>
        <v>10837.66</v>
      </c>
    </row>
    <row r="3901" spans="1:16" x14ac:dyDescent="0.2">
      <c r="A3901" s="3" t="s">
        <v>4337</v>
      </c>
      <c r="B3901" s="3" t="s">
        <v>192</v>
      </c>
      <c r="C3901" s="3" t="s">
        <v>983</v>
      </c>
      <c r="D3901" s="3" t="s">
        <v>114</v>
      </c>
      <c r="E3901" s="3" t="s">
        <v>46</v>
      </c>
      <c r="F3901" s="3">
        <v>3890.35</v>
      </c>
      <c r="G3901" s="3">
        <v>389.04</v>
      </c>
      <c r="H3901" s="3">
        <v>3501.31</v>
      </c>
      <c r="I3901" s="3" t="s">
        <v>29</v>
      </c>
      <c r="J3901" s="5">
        <v>1.1111126978188159</v>
      </c>
      <c r="K3901" t="str">
        <f>_xlfn.XLOOKUP(D3901, dim_channels!A:A, dim_channels!C:C, "Not Found")</f>
        <v>Offline</v>
      </c>
      <c r="L3901" t="str">
        <f>_xlfn.XLOOKUP(D3901, dim_channels!A:A, dim_channels!B:B, "Not Found")</f>
        <v>Travel Agency</v>
      </c>
      <c r="M3901">
        <f t="shared" si="240"/>
        <v>0</v>
      </c>
      <c r="N3901">
        <f t="shared" si="241"/>
        <v>1</v>
      </c>
      <c r="O3901">
        <f t="shared" si="242"/>
        <v>3501.31</v>
      </c>
      <c r="P3901">
        <f t="shared" si="243"/>
        <v>3890.35</v>
      </c>
    </row>
    <row r="3902" spans="1:16" x14ac:dyDescent="0.2">
      <c r="A3902" s="2" t="s">
        <v>4338</v>
      </c>
      <c r="B3902" s="2" t="s">
        <v>264</v>
      </c>
      <c r="C3902" s="2" t="s">
        <v>236</v>
      </c>
      <c r="D3902" s="2" t="s">
        <v>33</v>
      </c>
      <c r="E3902" s="2" t="s">
        <v>28</v>
      </c>
      <c r="F3902" s="2">
        <v>10607.43</v>
      </c>
      <c r="G3902" s="2">
        <v>1591.11</v>
      </c>
      <c r="H3902" s="2">
        <v>9016.32</v>
      </c>
      <c r="I3902" s="2" t="s">
        <v>29</v>
      </c>
      <c r="J3902" s="4">
        <v>1.176470001064736</v>
      </c>
      <c r="K3902" t="str">
        <f>_xlfn.XLOOKUP(D3902, dim_channels!A:A, dim_channels!C:C, "Not Found")</f>
        <v>OTA</v>
      </c>
      <c r="L3902" t="str">
        <f>_xlfn.XLOOKUP(D3902, dim_channels!A:A, dim_channels!B:B, "Not Found")</f>
        <v>Booking.com</v>
      </c>
      <c r="M3902">
        <f t="shared" si="240"/>
        <v>0</v>
      </c>
      <c r="N3902">
        <f t="shared" si="241"/>
        <v>1</v>
      </c>
      <c r="O3902">
        <f t="shared" si="242"/>
        <v>9016.32</v>
      </c>
      <c r="P3902">
        <f t="shared" si="243"/>
        <v>10607.43</v>
      </c>
    </row>
    <row r="3903" spans="1:16" x14ac:dyDescent="0.2">
      <c r="A3903" s="3" t="s">
        <v>4339</v>
      </c>
      <c r="B3903" s="3" t="s">
        <v>54</v>
      </c>
      <c r="C3903" s="3" t="s">
        <v>546</v>
      </c>
      <c r="D3903" s="3" t="s">
        <v>33</v>
      </c>
      <c r="E3903" s="3" t="s">
        <v>60</v>
      </c>
      <c r="F3903" s="3">
        <v>2424.87</v>
      </c>
      <c r="G3903" s="3">
        <v>0</v>
      </c>
      <c r="H3903" s="3">
        <v>2424.87</v>
      </c>
      <c r="I3903" s="3" t="s">
        <v>29</v>
      </c>
      <c r="J3903" s="5">
        <v>1</v>
      </c>
      <c r="K3903" t="str">
        <f>_xlfn.XLOOKUP(D3903, dim_channels!A:A, dim_channels!C:C, "Not Found")</f>
        <v>OTA</v>
      </c>
      <c r="L3903" t="str">
        <f>_xlfn.XLOOKUP(D3903, dim_channels!A:A, dim_channels!B:B, "Not Found")</f>
        <v>Booking.com</v>
      </c>
      <c r="M3903">
        <f t="shared" si="240"/>
        <v>0</v>
      </c>
      <c r="N3903">
        <f t="shared" si="241"/>
        <v>1</v>
      </c>
      <c r="O3903">
        <f t="shared" si="242"/>
        <v>2424.87</v>
      </c>
      <c r="P3903">
        <f t="shared" si="243"/>
        <v>2424.87</v>
      </c>
    </row>
    <row r="3904" spans="1:16" x14ac:dyDescent="0.2">
      <c r="A3904" s="2" t="s">
        <v>4340</v>
      </c>
      <c r="B3904" s="2" t="s">
        <v>40</v>
      </c>
      <c r="C3904" s="2" t="s">
        <v>158</v>
      </c>
      <c r="D3904" s="2" t="s">
        <v>33</v>
      </c>
      <c r="E3904" s="2" t="s">
        <v>28</v>
      </c>
      <c r="F3904" s="2">
        <v>3131.92</v>
      </c>
      <c r="G3904" s="2">
        <v>469.79</v>
      </c>
      <c r="H3904" s="2">
        <v>2662.13</v>
      </c>
      <c r="I3904" s="2" t="s">
        <v>29</v>
      </c>
      <c r="J3904" s="4">
        <v>1.1764714720918961</v>
      </c>
      <c r="K3904" t="str">
        <f>_xlfn.XLOOKUP(D3904, dim_channels!A:A, dim_channels!C:C, "Not Found")</f>
        <v>OTA</v>
      </c>
      <c r="L3904" t="str">
        <f>_xlfn.XLOOKUP(D3904, dim_channels!A:A, dim_channels!B:B, "Not Found")</f>
        <v>Booking.com</v>
      </c>
      <c r="M3904">
        <f t="shared" si="240"/>
        <v>0</v>
      </c>
      <c r="N3904">
        <f t="shared" si="241"/>
        <v>1</v>
      </c>
      <c r="O3904">
        <f t="shared" si="242"/>
        <v>2662.13</v>
      </c>
      <c r="P3904">
        <f t="shared" si="243"/>
        <v>3131.92</v>
      </c>
    </row>
    <row r="3905" spans="1:16" x14ac:dyDescent="0.2">
      <c r="A3905" s="3" t="s">
        <v>4341</v>
      </c>
      <c r="B3905" s="3" t="s">
        <v>186</v>
      </c>
      <c r="C3905" s="3" t="s">
        <v>187</v>
      </c>
      <c r="D3905" s="3" t="s">
        <v>27</v>
      </c>
      <c r="E3905" s="3" t="s">
        <v>60</v>
      </c>
      <c r="F3905" s="3">
        <v>21365.87</v>
      </c>
      <c r="G3905" s="3">
        <v>0</v>
      </c>
      <c r="H3905" s="3">
        <v>21365.87</v>
      </c>
      <c r="I3905" s="3" t="s">
        <v>29</v>
      </c>
      <c r="J3905" s="5">
        <v>1</v>
      </c>
      <c r="K3905" t="str">
        <f>_xlfn.XLOOKUP(D3905, dim_channels!A:A, dim_channels!C:C, "Not Found")</f>
        <v>OTA</v>
      </c>
      <c r="L3905" t="str">
        <f>_xlfn.XLOOKUP(D3905, dim_channels!A:A, dim_channels!B:B, "Not Found")</f>
        <v>Expedia</v>
      </c>
      <c r="M3905">
        <f t="shared" si="240"/>
        <v>0</v>
      </c>
      <c r="N3905">
        <f t="shared" si="241"/>
        <v>1</v>
      </c>
      <c r="O3905">
        <f t="shared" si="242"/>
        <v>21365.87</v>
      </c>
      <c r="P3905">
        <f t="shared" si="243"/>
        <v>21365.87</v>
      </c>
    </row>
    <row r="3906" spans="1:16" x14ac:dyDescent="0.2">
      <c r="A3906" s="2" t="s">
        <v>4342</v>
      </c>
      <c r="B3906" s="2" t="s">
        <v>671</v>
      </c>
      <c r="C3906" s="2" t="s">
        <v>958</v>
      </c>
      <c r="D3906" s="2" t="s">
        <v>33</v>
      </c>
      <c r="E3906" s="2" t="s">
        <v>34</v>
      </c>
      <c r="F3906" s="2">
        <v>5841.19</v>
      </c>
      <c r="G3906" s="2">
        <v>876.18</v>
      </c>
      <c r="H3906" s="2">
        <v>4965.01</v>
      </c>
      <c r="I3906" s="2" t="s">
        <v>29</v>
      </c>
      <c r="J3906" s="4">
        <v>1.176470943663759</v>
      </c>
      <c r="K3906" t="str">
        <f>_xlfn.XLOOKUP(D3906, dim_channels!A:A, dim_channels!C:C, "Not Found")</f>
        <v>OTA</v>
      </c>
      <c r="L3906" t="str">
        <f>_xlfn.XLOOKUP(D3906, dim_channels!A:A, dim_channels!B:B, "Not Found")</f>
        <v>Booking.com</v>
      </c>
      <c r="M3906">
        <f t="shared" si="240"/>
        <v>0</v>
      </c>
      <c r="N3906">
        <f t="shared" si="241"/>
        <v>1</v>
      </c>
      <c r="O3906">
        <f t="shared" si="242"/>
        <v>4965.01</v>
      </c>
      <c r="P3906">
        <f t="shared" si="243"/>
        <v>5841.19</v>
      </c>
    </row>
    <row r="3907" spans="1:16" x14ac:dyDescent="0.2">
      <c r="A3907" s="3" t="s">
        <v>4343</v>
      </c>
      <c r="B3907" s="3" t="s">
        <v>449</v>
      </c>
      <c r="C3907" s="3" t="s">
        <v>85</v>
      </c>
      <c r="D3907" s="3" t="s">
        <v>52</v>
      </c>
      <c r="E3907" s="3" t="s">
        <v>60</v>
      </c>
      <c r="F3907" s="3">
        <v>6826.75</v>
      </c>
      <c r="G3907" s="3">
        <v>0</v>
      </c>
      <c r="H3907" s="3">
        <v>6826.75</v>
      </c>
      <c r="I3907" s="3" t="s">
        <v>56</v>
      </c>
      <c r="J3907" s="5">
        <v>1</v>
      </c>
      <c r="K3907" t="str">
        <f>_xlfn.XLOOKUP(D3907, dim_channels!A:A, dim_channels!C:C, "Not Found")</f>
        <v>OTA</v>
      </c>
      <c r="L3907" t="str">
        <f>_xlfn.XLOOKUP(D3907, dim_channels!A:A, dim_channels!B:B, "Not Found")</f>
        <v>Agoda</v>
      </c>
      <c r="M3907">
        <f t="shared" ref="M3907:M3970" si="244">IF(I3907="Cancelled",1,0)</f>
        <v>0</v>
      </c>
      <c r="N3907">
        <f t="shared" ref="N3907:N3970" si="245">IF(TRIM(UPPER(I3907))="CHECKED-OUT",1,0)</f>
        <v>0</v>
      </c>
      <c r="O3907">
        <f t="shared" ref="O3907:O3970" si="246">IF(TRIM(UPPER(I3907))="CHECKED-OUT",H3907,0)</f>
        <v>0</v>
      </c>
      <c r="P3907">
        <f t="shared" ref="P3907:P3970" si="247">IF(TRIM(UPPER(I3907))="CHECKED-OUT",F3907,0)</f>
        <v>0</v>
      </c>
    </row>
    <row r="3908" spans="1:16" x14ac:dyDescent="0.2">
      <c r="A3908" s="2" t="s">
        <v>4344</v>
      </c>
      <c r="B3908" s="2" t="s">
        <v>357</v>
      </c>
      <c r="C3908" s="2" t="s">
        <v>863</v>
      </c>
      <c r="D3908" s="2" t="s">
        <v>45</v>
      </c>
      <c r="E3908" s="2" t="s">
        <v>89</v>
      </c>
      <c r="F3908" s="2">
        <v>5788.21</v>
      </c>
      <c r="G3908" s="2">
        <v>0</v>
      </c>
      <c r="H3908" s="2">
        <v>5788.21</v>
      </c>
      <c r="I3908" s="2" t="s">
        <v>29</v>
      </c>
      <c r="J3908" s="4">
        <v>1</v>
      </c>
      <c r="K3908" t="str">
        <f>_xlfn.XLOOKUP(D3908, dim_channels!A:A, dim_channels!C:C, "Not Found")</f>
        <v>Corporate</v>
      </c>
      <c r="L3908" t="str">
        <f>_xlfn.XLOOKUP(D3908, dim_channels!A:A, dim_channels!B:B, "Not Found")</f>
        <v>Corporate Direct</v>
      </c>
      <c r="M3908">
        <f t="shared" si="244"/>
        <v>0</v>
      </c>
      <c r="N3908">
        <f t="shared" si="245"/>
        <v>1</v>
      </c>
      <c r="O3908">
        <f t="shared" si="246"/>
        <v>5788.21</v>
      </c>
      <c r="P3908">
        <f t="shared" si="247"/>
        <v>5788.21</v>
      </c>
    </row>
    <row r="3909" spans="1:16" x14ac:dyDescent="0.2">
      <c r="A3909" s="3" t="s">
        <v>4345</v>
      </c>
      <c r="B3909" s="3" t="s">
        <v>560</v>
      </c>
      <c r="C3909" s="3" t="s">
        <v>130</v>
      </c>
      <c r="D3909" s="3" t="s">
        <v>27</v>
      </c>
      <c r="E3909" s="3" t="s">
        <v>28</v>
      </c>
      <c r="F3909" s="3">
        <v>8270.75</v>
      </c>
      <c r="G3909" s="3">
        <v>1488.74</v>
      </c>
      <c r="H3909" s="3">
        <v>6782.01</v>
      </c>
      <c r="I3909" s="3" t="s">
        <v>29</v>
      </c>
      <c r="J3909" s="5">
        <v>1.2195130942006871</v>
      </c>
      <c r="K3909" t="str">
        <f>_xlfn.XLOOKUP(D3909, dim_channels!A:A, dim_channels!C:C, "Not Found")</f>
        <v>OTA</v>
      </c>
      <c r="L3909" t="str">
        <f>_xlfn.XLOOKUP(D3909, dim_channels!A:A, dim_channels!B:B, "Not Found")</f>
        <v>Expedia</v>
      </c>
      <c r="M3909">
        <f t="shared" si="244"/>
        <v>0</v>
      </c>
      <c r="N3909">
        <f t="shared" si="245"/>
        <v>1</v>
      </c>
      <c r="O3909">
        <f t="shared" si="246"/>
        <v>6782.01</v>
      </c>
      <c r="P3909">
        <f t="shared" si="247"/>
        <v>8270.75</v>
      </c>
    </row>
    <row r="3910" spans="1:16" x14ac:dyDescent="0.2">
      <c r="A3910" s="2" t="s">
        <v>4346</v>
      </c>
      <c r="B3910" s="2" t="s">
        <v>1101</v>
      </c>
      <c r="C3910" s="2" t="s">
        <v>475</v>
      </c>
      <c r="D3910" s="2" t="s">
        <v>206</v>
      </c>
      <c r="E3910" s="2" t="s">
        <v>207</v>
      </c>
      <c r="F3910" s="2">
        <v>9947.0499999999993</v>
      </c>
      <c r="G3910" s="2">
        <v>0</v>
      </c>
      <c r="H3910" s="2">
        <v>9947.0499999999993</v>
      </c>
      <c r="I3910" s="2" t="s">
        <v>29</v>
      </c>
      <c r="J3910" s="4">
        <v>1</v>
      </c>
      <c r="K3910" t="str">
        <f>_xlfn.XLOOKUP(D3910, dim_channels!A:A, dim_channels!C:C, "Not Found")</f>
        <v>Direct</v>
      </c>
      <c r="L3910" t="str">
        <f>_xlfn.XLOOKUP(D3910, dim_channels!A:A, dim_channels!B:B, "Not Found")</f>
        <v>Walk-in</v>
      </c>
      <c r="M3910">
        <f t="shared" si="244"/>
        <v>0</v>
      </c>
      <c r="N3910">
        <f t="shared" si="245"/>
        <v>1</v>
      </c>
      <c r="O3910">
        <f t="shared" si="246"/>
        <v>9947.0499999999993</v>
      </c>
      <c r="P3910">
        <f t="shared" si="247"/>
        <v>9947.0499999999993</v>
      </c>
    </row>
    <row r="3911" spans="1:16" x14ac:dyDescent="0.2">
      <c r="A3911" s="3" t="s">
        <v>4347</v>
      </c>
      <c r="B3911" s="3" t="s">
        <v>127</v>
      </c>
      <c r="C3911" s="3" t="s">
        <v>84</v>
      </c>
      <c r="D3911" s="3" t="s">
        <v>52</v>
      </c>
      <c r="E3911" s="3" t="s">
        <v>34</v>
      </c>
      <c r="F3911" s="3">
        <v>4489.2299999999996</v>
      </c>
      <c r="G3911" s="3">
        <v>538.71</v>
      </c>
      <c r="H3911" s="3">
        <v>3950.52</v>
      </c>
      <c r="I3911" s="3" t="s">
        <v>56</v>
      </c>
      <c r="J3911" s="5">
        <v>1.1363643267215451</v>
      </c>
      <c r="K3911" t="str">
        <f>_xlfn.XLOOKUP(D3911, dim_channels!A:A, dim_channels!C:C, "Not Found")</f>
        <v>OTA</v>
      </c>
      <c r="L3911" t="str">
        <f>_xlfn.XLOOKUP(D3911, dim_channels!A:A, dim_channels!B:B, "Not Found")</f>
        <v>Agoda</v>
      </c>
      <c r="M3911">
        <f t="shared" si="244"/>
        <v>0</v>
      </c>
      <c r="N3911">
        <f t="shared" si="245"/>
        <v>0</v>
      </c>
      <c r="O3911">
        <f t="shared" si="246"/>
        <v>0</v>
      </c>
      <c r="P3911">
        <f t="shared" si="247"/>
        <v>0</v>
      </c>
    </row>
    <row r="3912" spans="1:16" x14ac:dyDescent="0.2">
      <c r="A3912" s="2" t="s">
        <v>4348</v>
      </c>
      <c r="B3912" s="2" t="s">
        <v>58</v>
      </c>
      <c r="C3912" s="2" t="s">
        <v>485</v>
      </c>
      <c r="D3912" s="2" t="s">
        <v>33</v>
      </c>
      <c r="E3912" s="2" t="s">
        <v>28</v>
      </c>
      <c r="F3912" s="2">
        <v>13809.06</v>
      </c>
      <c r="G3912" s="2">
        <v>2071.36</v>
      </c>
      <c r="H3912" s="2">
        <v>11737.7</v>
      </c>
      <c r="I3912" s="2" t="s">
        <v>29</v>
      </c>
      <c r="J3912" s="4">
        <v>1.1764706884653719</v>
      </c>
      <c r="K3912" t="str">
        <f>_xlfn.XLOOKUP(D3912, dim_channels!A:A, dim_channels!C:C, "Not Found")</f>
        <v>OTA</v>
      </c>
      <c r="L3912" t="str">
        <f>_xlfn.XLOOKUP(D3912, dim_channels!A:A, dim_channels!B:B, "Not Found")</f>
        <v>Booking.com</v>
      </c>
      <c r="M3912">
        <f t="shared" si="244"/>
        <v>0</v>
      </c>
      <c r="N3912">
        <f t="shared" si="245"/>
        <v>1</v>
      </c>
      <c r="O3912">
        <f t="shared" si="246"/>
        <v>11737.7</v>
      </c>
      <c r="P3912">
        <f t="shared" si="247"/>
        <v>13809.06</v>
      </c>
    </row>
    <row r="3913" spans="1:16" x14ac:dyDescent="0.2">
      <c r="A3913" s="3" t="s">
        <v>4349</v>
      </c>
      <c r="B3913" s="3" t="s">
        <v>95</v>
      </c>
      <c r="C3913" s="3" t="s">
        <v>608</v>
      </c>
      <c r="D3913" s="3" t="s">
        <v>64</v>
      </c>
      <c r="E3913" s="3" t="s">
        <v>34</v>
      </c>
      <c r="F3913" s="3">
        <v>19070.32</v>
      </c>
      <c r="G3913" s="3">
        <v>0</v>
      </c>
      <c r="H3913" s="3">
        <v>19070.32</v>
      </c>
      <c r="I3913" s="3" t="s">
        <v>29</v>
      </c>
      <c r="J3913" s="5">
        <v>1</v>
      </c>
      <c r="K3913" t="str">
        <f>_xlfn.XLOOKUP(D3913, dim_channels!A:A, dim_channels!C:C, "Not Found")</f>
        <v>Direct</v>
      </c>
      <c r="L3913" t="str">
        <f>_xlfn.XLOOKUP(D3913, dim_channels!A:A, dim_channels!B:B, "Not Found")</f>
        <v>Direct Website</v>
      </c>
      <c r="M3913">
        <f t="shared" si="244"/>
        <v>0</v>
      </c>
      <c r="N3913">
        <f t="shared" si="245"/>
        <v>1</v>
      </c>
      <c r="O3913">
        <f t="shared" si="246"/>
        <v>19070.32</v>
      </c>
      <c r="P3913">
        <f t="shared" si="247"/>
        <v>19070.32</v>
      </c>
    </row>
    <row r="3914" spans="1:16" x14ac:dyDescent="0.2">
      <c r="A3914" s="2" t="s">
        <v>4350</v>
      </c>
      <c r="B3914" s="2" t="s">
        <v>37</v>
      </c>
      <c r="C3914" s="2" t="s">
        <v>560</v>
      </c>
      <c r="D3914" s="2" t="s">
        <v>33</v>
      </c>
      <c r="E3914" s="2" t="s">
        <v>60</v>
      </c>
      <c r="F3914" s="2">
        <v>8835.2000000000007</v>
      </c>
      <c r="G3914" s="2">
        <v>0</v>
      </c>
      <c r="H3914" s="2">
        <v>8835.2000000000007</v>
      </c>
      <c r="I3914" s="2" t="s">
        <v>29</v>
      </c>
      <c r="J3914" s="4">
        <v>1</v>
      </c>
      <c r="K3914" t="str">
        <f>_xlfn.XLOOKUP(D3914, dim_channels!A:A, dim_channels!C:C, "Not Found")</f>
        <v>OTA</v>
      </c>
      <c r="L3914" t="str">
        <f>_xlfn.XLOOKUP(D3914, dim_channels!A:A, dim_channels!B:B, "Not Found")</f>
        <v>Booking.com</v>
      </c>
      <c r="M3914">
        <f t="shared" si="244"/>
        <v>0</v>
      </c>
      <c r="N3914">
        <f t="shared" si="245"/>
        <v>1</v>
      </c>
      <c r="O3914">
        <f t="shared" si="246"/>
        <v>8835.2000000000007</v>
      </c>
      <c r="P3914">
        <f t="shared" si="247"/>
        <v>8835.2000000000007</v>
      </c>
    </row>
    <row r="3915" spans="1:16" x14ac:dyDescent="0.2">
      <c r="A3915" s="3" t="s">
        <v>4351</v>
      </c>
      <c r="B3915" s="3" t="s">
        <v>59</v>
      </c>
      <c r="C3915" s="3" t="s">
        <v>324</v>
      </c>
      <c r="D3915" s="3" t="s">
        <v>33</v>
      </c>
      <c r="E3915" s="3" t="s">
        <v>28</v>
      </c>
      <c r="F3915" s="3">
        <v>20072.14</v>
      </c>
      <c r="G3915" s="3">
        <v>3010.82</v>
      </c>
      <c r="H3915" s="3">
        <v>17061.32</v>
      </c>
      <c r="I3915" s="3" t="s">
        <v>29</v>
      </c>
      <c r="J3915" s="5">
        <v>1.1764705192798679</v>
      </c>
      <c r="K3915" t="str">
        <f>_xlfn.XLOOKUP(D3915, dim_channels!A:A, dim_channels!C:C, "Not Found")</f>
        <v>OTA</v>
      </c>
      <c r="L3915" t="str">
        <f>_xlfn.XLOOKUP(D3915, dim_channels!A:A, dim_channels!B:B, "Not Found")</f>
        <v>Booking.com</v>
      </c>
      <c r="M3915">
        <f t="shared" si="244"/>
        <v>0</v>
      </c>
      <c r="N3915">
        <f t="shared" si="245"/>
        <v>1</v>
      </c>
      <c r="O3915">
        <f t="shared" si="246"/>
        <v>17061.32</v>
      </c>
      <c r="P3915">
        <f t="shared" si="247"/>
        <v>20072.14</v>
      </c>
    </row>
    <row r="3916" spans="1:16" x14ac:dyDescent="0.2">
      <c r="A3916" s="2" t="s">
        <v>4352</v>
      </c>
      <c r="B3916" s="2" t="s">
        <v>661</v>
      </c>
      <c r="C3916" s="2" t="s">
        <v>904</v>
      </c>
      <c r="D3916" s="2" t="s">
        <v>52</v>
      </c>
      <c r="E3916" s="2" t="s">
        <v>60</v>
      </c>
      <c r="F3916" s="2">
        <v>4664.47</v>
      </c>
      <c r="G3916" s="2">
        <v>0</v>
      </c>
      <c r="H3916" s="2">
        <v>4664.47</v>
      </c>
      <c r="I3916" s="2" t="s">
        <v>29</v>
      </c>
      <c r="J3916" s="4">
        <v>1</v>
      </c>
      <c r="K3916" t="str">
        <f>_xlfn.XLOOKUP(D3916, dim_channels!A:A, dim_channels!C:C, "Not Found")</f>
        <v>OTA</v>
      </c>
      <c r="L3916" t="str">
        <f>_xlfn.XLOOKUP(D3916, dim_channels!A:A, dim_channels!B:B, "Not Found")</f>
        <v>Agoda</v>
      </c>
      <c r="M3916">
        <f t="shared" si="244"/>
        <v>0</v>
      </c>
      <c r="N3916">
        <f t="shared" si="245"/>
        <v>1</v>
      </c>
      <c r="O3916">
        <f t="shared" si="246"/>
        <v>4664.47</v>
      </c>
      <c r="P3916">
        <f t="shared" si="247"/>
        <v>4664.47</v>
      </c>
    </row>
    <row r="3917" spans="1:16" x14ac:dyDescent="0.2">
      <c r="A3917" s="3" t="s">
        <v>4353</v>
      </c>
      <c r="B3917" s="3" t="s">
        <v>202</v>
      </c>
      <c r="C3917" s="3" t="s">
        <v>451</v>
      </c>
      <c r="D3917" s="3" t="s">
        <v>45</v>
      </c>
      <c r="E3917" s="3" t="s">
        <v>46</v>
      </c>
      <c r="F3917" s="3">
        <v>17661.07</v>
      </c>
      <c r="G3917" s="3">
        <v>883.05</v>
      </c>
      <c r="H3917" s="3">
        <v>16778.02</v>
      </c>
      <c r="I3917" s="3" t="s">
        <v>29</v>
      </c>
      <c r="J3917" s="5">
        <v>1.0526313593618319</v>
      </c>
      <c r="K3917" t="str">
        <f>_xlfn.XLOOKUP(D3917, dim_channels!A:A, dim_channels!C:C, "Not Found")</f>
        <v>Corporate</v>
      </c>
      <c r="L3917" t="str">
        <f>_xlfn.XLOOKUP(D3917, dim_channels!A:A, dim_channels!B:B, "Not Found")</f>
        <v>Corporate Direct</v>
      </c>
      <c r="M3917">
        <f t="shared" si="244"/>
        <v>0</v>
      </c>
      <c r="N3917">
        <f t="shared" si="245"/>
        <v>1</v>
      </c>
      <c r="O3917">
        <f t="shared" si="246"/>
        <v>16778.02</v>
      </c>
      <c r="P3917">
        <f t="shared" si="247"/>
        <v>17661.07</v>
      </c>
    </row>
    <row r="3918" spans="1:16" x14ac:dyDescent="0.2">
      <c r="A3918" s="2" t="s">
        <v>4354</v>
      </c>
      <c r="B3918" s="2" t="s">
        <v>567</v>
      </c>
      <c r="C3918" s="2" t="s">
        <v>147</v>
      </c>
      <c r="D3918" s="2" t="s">
        <v>52</v>
      </c>
      <c r="E3918" s="2" t="s">
        <v>60</v>
      </c>
      <c r="F3918" s="2">
        <v>18032.13</v>
      </c>
      <c r="G3918" s="2">
        <v>0</v>
      </c>
      <c r="H3918" s="2">
        <v>18032.13</v>
      </c>
      <c r="I3918" s="2" t="s">
        <v>29</v>
      </c>
      <c r="J3918" s="4">
        <v>1</v>
      </c>
      <c r="K3918" t="str">
        <f>_xlfn.XLOOKUP(D3918, dim_channels!A:A, dim_channels!C:C, "Not Found")</f>
        <v>OTA</v>
      </c>
      <c r="L3918" t="str">
        <f>_xlfn.XLOOKUP(D3918, dim_channels!A:A, dim_channels!B:B, "Not Found")</f>
        <v>Agoda</v>
      </c>
      <c r="M3918">
        <f t="shared" si="244"/>
        <v>0</v>
      </c>
      <c r="N3918">
        <f t="shared" si="245"/>
        <v>1</v>
      </c>
      <c r="O3918">
        <f t="shared" si="246"/>
        <v>18032.13</v>
      </c>
      <c r="P3918">
        <f t="shared" si="247"/>
        <v>18032.13</v>
      </c>
    </row>
    <row r="3919" spans="1:16" x14ac:dyDescent="0.2">
      <c r="A3919" s="3" t="s">
        <v>4355</v>
      </c>
      <c r="B3919" s="3" t="s">
        <v>463</v>
      </c>
      <c r="C3919" s="3" t="s">
        <v>340</v>
      </c>
      <c r="D3919" s="3" t="s">
        <v>64</v>
      </c>
      <c r="E3919" s="3" t="s">
        <v>34</v>
      </c>
      <c r="F3919" s="3">
        <v>7408.75</v>
      </c>
      <c r="G3919" s="3">
        <v>0</v>
      </c>
      <c r="H3919" s="3">
        <v>7408.75</v>
      </c>
      <c r="I3919" s="3" t="s">
        <v>29</v>
      </c>
      <c r="J3919" s="5">
        <v>1</v>
      </c>
      <c r="K3919" t="str">
        <f>_xlfn.XLOOKUP(D3919, dim_channels!A:A, dim_channels!C:C, "Not Found")</f>
        <v>Direct</v>
      </c>
      <c r="L3919" t="str">
        <f>_xlfn.XLOOKUP(D3919, dim_channels!A:A, dim_channels!B:B, "Not Found")</f>
        <v>Direct Website</v>
      </c>
      <c r="M3919">
        <f t="shared" si="244"/>
        <v>0</v>
      </c>
      <c r="N3919">
        <f t="shared" si="245"/>
        <v>1</v>
      </c>
      <c r="O3919">
        <f t="shared" si="246"/>
        <v>7408.75</v>
      </c>
      <c r="P3919">
        <f t="shared" si="247"/>
        <v>7408.75</v>
      </c>
    </row>
    <row r="3920" spans="1:16" x14ac:dyDescent="0.2">
      <c r="A3920" s="2" t="s">
        <v>4356</v>
      </c>
      <c r="B3920" s="2" t="s">
        <v>159</v>
      </c>
      <c r="C3920" s="2" t="s">
        <v>679</v>
      </c>
      <c r="D3920" s="2" t="s">
        <v>64</v>
      </c>
      <c r="E3920" s="2" t="s">
        <v>115</v>
      </c>
      <c r="F3920" s="2">
        <v>3092.02</v>
      </c>
      <c r="G3920" s="2">
        <v>0</v>
      </c>
      <c r="H3920" s="2">
        <v>3092.02</v>
      </c>
      <c r="I3920" s="2" t="s">
        <v>29</v>
      </c>
      <c r="J3920" s="4">
        <v>1</v>
      </c>
      <c r="K3920" t="str">
        <f>_xlfn.XLOOKUP(D3920, dim_channels!A:A, dim_channels!C:C, "Not Found")</f>
        <v>Direct</v>
      </c>
      <c r="L3920" t="str">
        <f>_xlfn.XLOOKUP(D3920, dim_channels!A:A, dim_channels!B:B, "Not Found")</f>
        <v>Direct Website</v>
      </c>
      <c r="M3920">
        <f t="shared" si="244"/>
        <v>0</v>
      </c>
      <c r="N3920">
        <f t="shared" si="245"/>
        <v>1</v>
      </c>
      <c r="O3920">
        <f t="shared" si="246"/>
        <v>3092.02</v>
      </c>
      <c r="P3920">
        <f t="shared" si="247"/>
        <v>3092.02</v>
      </c>
    </row>
    <row r="3921" spans="1:16" x14ac:dyDescent="0.2">
      <c r="A3921" s="3" t="s">
        <v>4357</v>
      </c>
      <c r="B3921" s="3" t="s">
        <v>456</v>
      </c>
      <c r="C3921" s="3" t="s">
        <v>778</v>
      </c>
      <c r="D3921" s="3" t="s">
        <v>45</v>
      </c>
      <c r="E3921" s="3" t="s">
        <v>46</v>
      </c>
      <c r="F3921" s="3">
        <v>10959.95</v>
      </c>
      <c r="G3921" s="3">
        <v>548</v>
      </c>
      <c r="H3921" s="3">
        <v>10411.950000000001</v>
      </c>
      <c r="I3921" s="3" t="s">
        <v>29</v>
      </c>
      <c r="J3921" s="5">
        <v>1.0526318316933909</v>
      </c>
      <c r="K3921" t="str">
        <f>_xlfn.XLOOKUP(D3921, dim_channels!A:A, dim_channels!C:C, "Not Found")</f>
        <v>Corporate</v>
      </c>
      <c r="L3921" t="str">
        <f>_xlfn.XLOOKUP(D3921, dim_channels!A:A, dim_channels!B:B, "Not Found")</f>
        <v>Corporate Direct</v>
      </c>
      <c r="M3921">
        <f t="shared" si="244"/>
        <v>0</v>
      </c>
      <c r="N3921">
        <f t="shared" si="245"/>
        <v>1</v>
      </c>
      <c r="O3921">
        <f t="shared" si="246"/>
        <v>10411.950000000001</v>
      </c>
      <c r="P3921">
        <f t="shared" si="247"/>
        <v>10959.95</v>
      </c>
    </row>
    <row r="3922" spans="1:16" x14ac:dyDescent="0.2">
      <c r="A3922" s="2" t="s">
        <v>4358</v>
      </c>
      <c r="B3922" s="2" t="s">
        <v>783</v>
      </c>
      <c r="C3922" s="2" t="s">
        <v>986</v>
      </c>
      <c r="D3922" s="2" t="s">
        <v>27</v>
      </c>
      <c r="E3922" s="2" t="s">
        <v>28</v>
      </c>
      <c r="F3922" s="2">
        <v>7802.28</v>
      </c>
      <c r="G3922" s="2">
        <v>1404.41</v>
      </c>
      <c r="H3922" s="2">
        <v>6397.87</v>
      </c>
      <c r="I3922" s="2" t="s">
        <v>29</v>
      </c>
      <c r="J3922" s="4">
        <v>1.2195121188770639</v>
      </c>
      <c r="K3922" t="str">
        <f>_xlfn.XLOOKUP(D3922, dim_channels!A:A, dim_channels!C:C, "Not Found")</f>
        <v>OTA</v>
      </c>
      <c r="L3922" t="str">
        <f>_xlfn.XLOOKUP(D3922, dim_channels!A:A, dim_channels!B:B, "Not Found")</f>
        <v>Expedia</v>
      </c>
      <c r="M3922">
        <f t="shared" si="244"/>
        <v>0</v>
      </c>
      <c r="N3922">
        <f t="shared" si="245"/>
        <v>1</v>
      </c>
      <c r="O3922">
        <f t="shared" si="246"/>
        <v>6397.87</v>
      </c>
      <c r="P3922">
        <f t="shared" si="247"/>
        <v>7802.28</v>
      </c>
    </row>
    <row r="3923" spans="1:16" x14ac:dyDescent="0.2">
      <c r="A3923" s="3" t="s">
        <v>4359</v>
      </c>
      <c r="B3923" s="3" t="s">
        <v>1072</v>
      </c>
      <c r="C3923" s="3" t="s">
        <v>326</v>
      </c>
      <c r="D3923" s="3" t="s">
        <v>27</v>
      </c>
      <c r="E3923" s="3" t="s">
        <v>34</v>
      </c>
      <c r="F3923" s="3">
        <v>8477.2999999999993</v>
      </c>
      <c r="G3923" s="3">
        <v>1525.91</v>
      </c>
      <c r="H3923" s="3">
        <v>6951.39</v>
      </c>
      <c r="I3923" s="3" t="s">
        <v>29</v>
      </c>
      <c r="J3923" s="5">
        <v>1.2195114933847759</v>
      </c>
      <c r="K3923" t="str">
        <f>_xlfn.XLOOKUP(D3923, dim_channels!A:A, dim_channels!C:C, "Not Found")</f>
        <v>OTA</v>
      </c>
      <c r="L3923" t="str">
        <f>_xlfn.XLOOKUP(D3923, dim_channels!A:A, dim_channels!B:B, "Not Found")</f>
        <v>Expedia</v>
      </c>
      <c r="M3923">
        <f t="shared" si="244"/>
        <v>0</v>
      </c>
      <c r="N3923">
        <f t="shared" si="245"/>
        <v>1</v>
      </c>
      <c r="O3923">
        <f t="shared" si="246"/>
        <v>6951.39</v>
      </c>
      <c r="P3923">
        <f t="shared" si="247"/>
        <v>8477.2999999999993</v>
      </c>
    </row>
    <row r="3924" spans="1:16" x14ac:dyDescent="0.2">
      <c r="A3924" s="2" t="s">
        <v>4360</v>
      </c>
      <c r="B3924" s="2" t="s">
        <v>666</v>
      </c>
      <c r="C3924" s="2" t="s">
        <v>891</v>
      </c>
      <c r="D3924" s="2" t="s">
        <v>27</v>
      </c>
      <c r="E3924" s="2" t="s">
        <v>60</v>
      </c>
      <c r="F3924" s="2">
        <v>3170.21</v>
      </c>
      <c r="G3924" s="2">
        <v>0</v>
      </c>
      <c r="H3924" s="2">
        <v>3170.21</v>
      </c>
      <c r="I3924" s="2" t="s">
        <v>29</v>
      </c>
      <c r="J3924" s="4">
        <v>1</v>
      </c>
      <c r="K3924" t="str">
        <f>_xlfn.XLOOKUP(D3924, dim_channels!A:A, dim_channels!C:C, "Not Found")</f>
        <v>OTA</v>
      </c>
      <c r="L3924" t="str">
        <f>_xlfn.XLOOKUP(D3924, dim_channels!A:A, dim_channels!B:B, "Not Found")</f>
        <v>Expedia</v>
      </c>
      <c r="M3924">
        <f t="shared" si="244"/>
        <v>0</v>
      </c>
      <c r="N3924">
        <f t="shared" si="245"/>
        <v>1</v>
      </c>
      <c r="O3924">
        <f t="shared" si="246"/>
        <v>3170.21</v>
      </c>
      <c r="P3924">
        <f t="shared" si="247"/>
        <v>3170.21</v>
      </c>
    </row>
    <row r="3925" spans="1:16" x14ac:dyDescent="0.2">
      <c r="A3925" s="3" t="s">
        <v>4361</v>
      </c>
      <c r="B3925" s="3" t="s">
        <v>150</v>
      </c>
      <c r="C3925" s="3" t="s">
        <v>43</v>
      </c>
      <c r="D3925" s="3" t="s">
        <v>33</v>
      </c>
      <c r="E3925" s="3" t="s">
        <v>28</v>
      </c>
      <c r="F3925" s="3">
        <v>5655.77</v>
      </c>
      <c r="G3925" s="3">
        <v>848.37</v>
      </c>
      <c r="H3925" s="3">
        <v>4807.3999999999996</v>
      </c>
      <c r="I3925" s="3" t="s">
        <v>41</v>
      </c>
      <c r="J3925" s="5">
        <v>1.1764716894787199</v>
      </c>
      <c r="K3925" t="str">
        <f>_xlfn.XLOOKUP(D3925, dim_channels!A:A, dim_channels!C:C, "Not Found")</f>
        <v>OTA</v>
      </c>
      <c r="L3925" t="str">
        <f>_xlfn.XLOOKUP(D3925, dim_channels!A:A, dim_channels!B:B, "Not Found")</f>
        <v>Booking.com</v>
      </c>
      <c r="M3925">
        <f t="shared" si="244"/>
        <v>1</v>
      </c>
      <c r="N3925">
        <f t="shared" si="245"/>
        <v>0</v>
      </c>
      <c r="O3925">
        <f t="shared" si="246"/>
        <v>0</v>
      </c>
      <c r="P3925">
        <f t="shared" si="247"/>
        <v>0</v>
      </c>
    </row>
    <row r="3926" spans="1:16" x14ac:dyDescent="0.2">
      <c r="A3926" s="2" t="s">
        <v>4362</v>
      </c>
      <c r="B3926" s="2" t="s">
        <v>120</v>
      </c>
      <c r="C3926" s="2" t="s">
        <v>82</v>
      </c>
      <c r="D3926" s="2" t="s">
        <v>33</v>
      </c>
      <c r="E3926" s="2" t="s">
        <v>28</v>
      </c>
      <c r="F3926" s="2">
        <v>7537.67</v>
      </c>
      <c r="G3926" s="2">
        <v>1130.6500000000001</v>
      </c>
      <c r="H3926" s="2">
        <v>6407.02</v>
      </c>
      <c r="I3926" s="2" t="s">
        <v>41</v>
      </c>
      <c r="J3926" s="4">
        <v>1.176470496424235</v>
      </c>
      <c r="K3926" t="str">
        <f>_xlfn.XLOOKUP(D3926, dim_channels!A:A, dim_channels!C:C, "Not Found")</f>
        <v>OTA</v>
      </c>
      <c r="L3926" t="str">
        <f>_xlfn.XLOOKUP(D3926, dim_channels!A:A, dim_channels!B:B, "Not Found")</f>
        <v>Booking.com</v>
      </c>
      <c r="M3926">
        <f t="shared" si="244"/>
        <v>1</v>
      </c>
      <c r="N3926">
        <f t="shared" si="245"/>
        <v>0</v>
      </c>
      <c r="O3926">
        <f t="shared" si="246"/>
        <v>0</v>
      </c>
      <c r="P3926">
        <f t="shared" si="247"/>
        <v>0</v>
      </c>
    </row>
    <row r="3927" spans="1:16" x14ac:dyDescent="0.2">
      <c r="A3927" s="3" t="s">
        <v>4363</v>
      </c>
      <c r="B3927" s="3" t="s">
        <v>222</v>
      </c>
      <c r="C3927" s="3" t="s">
        <v>262</v>
      </c>
      <c r="D3927" s="3" t="s">
        <v>27</v>
      </c>
      <c r="E3927" s="3" t="s">
        <v>28</v>
      </c>
      <c r="F3927" s="3">
        <v>2901.49</v>
      </c>
      <c r="G3927" s="3">
        <v>522.27</v>
      </c>
      <c r="H3927" s="3">
        <v>2379.2199999999998</v>
      </c>
      <c r="I3927" s="3" t="s">
        <v>41</v>
      </c>
      <c r="J3927" s="5">
        <v>1.2195131177444709</v>
      </c>
      <c r="K3927" t="str">
        <f>_xlfn.XLOOKUP(D3927, dim_channels!A:A, dim_channels!C:C, "Not Found")</f>
        <v>OTA</v>
      </c>
      <c r="L3927" t="str">
        <f>_xlfn.XLOOKUP(D3927, dim_channels!A:A, dim_channels!B:B, "Not Found")</f>
        <v>Expedia</v>
      </c>
      <c r="M3927">
        <f t="shared" si="244"/>
        <v>1</v>
      </c>
      <c r="N3927">
        <f t="shared" si="245"/>
        <v>0</v>
      </c>
      <c r="O3927">
        <f t="shared" si="246"/>
        <v>0</v>
      </c>
      <c r="P3927">
        <f t="shared" si="247"/>
        <v>0</v>
      </c>
    </row>
    <row r="3928" spans="1:16" x14ac:dyDescent="0.2">
      <c r="A3928" s="2" t="s">
        <v>4364</v>
      </c>
      <c r="B3928" s="2" t="s">
        <v>213</v>
      </c>
      <c r="C3928" s="2" t="s">
        <v>276</v>
      </c>
      <c r="D3928" s="2" t="s">
        <v>27</v>
      </c>
      <c r="E3928" s="2" t="s">
        <v>28</v>
      </c>
      <c r="F3928" s="2">
        <v>6732.93</v>
      </c>
      <c r="G3928" s="2">
        <v>1211.93</v>
      </c>
      <c r="H3928" s="2">
        <v>5521</v>
      </c>
      <c r="I3928" s="2" t="s">
        <v>29</v>
      </c>
      <c r="J3928" s="4">
        <v>1.219512769425829</v>
      </c>
      <c r="K3928" t="str">
        <f>_xlfn.XLOOKUP(D3928, dim_channels!A:A, dim_channels!C:C, "Not Found")</f>
        <v>OTA</v>
      </c>
      <c r="L3928" t="str">
        <f>_xlfn.XLOOKUP(D3928, dim_channels!A:A, dim_channels!B:B, "Not Found")</f>
        <v>Expedia</v>
      </c>
      <c r="M3928">
        <f t="shared" si="244"/>
        <v>0</v>
      </c>
      <c r="N3928">
        <f t="shared" si="245"/>
        <v>1</v>
      </c>
      <c r="O3928">
        <f t="shared" si="246"/>
        <v>5521</v>
      </c>
      <c r="P3928">
        <f t="shared" si="247"/>
        <v>6732.93</v>
      </c>
    </row>
    <row r="3929" spans="1:16" x14ac:dyDescent="0.2">
      <c r="A3929" s="3" t="s">
        <v>4365</v>
      </c>
      <c r="B3929" s="3" t="s">
        <v>403</v>
      </c>
      <c r="C3929" s="3" t="s">
        <v>85</v>
      </c>
      <c r="D3929" s="3" t="s">
        <v>114</v>
      </c>
      <c r="E3929" s="3" t="s">
        <v>115</v>
      </c>
      <c r="F3929" s="3">
        <v>4897.95</v>
      </c>
      <c r="G3929" s="3">
        <v>489.8</v>
      </c>
      <c r="H3929" s="3">
        <v>4408.1499999999996</v>
      </c>
      <c r="I3929" s="3" t="s">
        <v>29</v>
      </c>
      <c r="J3929" s="5">
        <v>1.11111237140297</v>
      </c>
      <c r="K3929" t="str">
        <f>_xlfn.XLOOKUP(D3929, dim_channels!A:A, dim_channels!C:C, "Not Found")</f>
        <v>Offline</v>
      </c>
      <c r="L3929" t="str">
        <f>_xlfn.XLOOKUP(D3929, dim_channels!A:A, dim_channels!B:B, "Not Found")</f>
        <v>Travel Agency</v>
      </c>
      <c r="M3929">
        <f t="shared" si="244"/>
        <v>0</v>
      </c>
      <c r="N3929">
        <f t="shared" si="245"/>
        <v>1</v>
      </c>
      <c r="O3929">
        <f t="shared" si="246"/>
        <v>4408.1499999999996</v>
      </c>
      <c r="P3929">
        <f t="shared" si="247"/>
        <v>4897.95</v>
      </c>
    </row>
    <row r="3930" spans="1:16" x14ac:dyDescent="0.2">
      <c r="A3930" s="2" t="s">
        <v>4366</v>
      </c>
      <c r="B3930" s="2" t="s">
        <v>375</v>
      </c>
      <c r="C3930" s="2" t="s">
        <v>389</v>
      </c>
      <c r="D3930" s="2" t="s">
        <v>33</v>
      </c>
      <c r="E3930" s="2" t="s">
        <v>28</v>
      </c>
      <c r="F3930" s="2">
        <v>5752.03</v>
      </c>
      <c r="G3930" s="2">
        <v>862.8</v>
      </c>
      <c r="H3930" s="2">
        <v>4889.2299999999996</v>
      </c>
      <c r="I3930" s="2" t="s">
        <v>41</v>
      </c>
      <c r="J3930" s="4">
        <v>1.176469505423144</v>
      </c>
      <c r="K3930" t="str">
        <f>_xlfn.XLOOKUP(D3930, dim_channels!A:A, dim_channels!C:C, "Not Found")</f>
        <v>OTA</v>
      </c>
      <c r="L3930" t="str">
        <f>_xlfn.XLOOKUP(D3930, dim_channels!A:A, dim_channels!B:B, "Not Found")</f>
        <v>Booking.com</v>
      </c>
      <c r="M3930">
        <f t="shared" si="244"/>
        <v>1</v>
      </c>
      <c r="N3930">
        <f t="shared" si="245"/>
        <v>0</v>
      </c>
      <c r="O3930">
        <f t="shared" si="246"/>
        <v>0</v>
      </c>
      <c r="P3930">
        <f t="shared" si="247"/>
        <v>0</v>
      </c>
    </row>
    <row r="3931" spans="1:16" x14ac:dyDescent="0.2">
      <c r="A3931" s="3" t="s">
        <v>4367</v>
      </c>
      <c r="B3931" s="3" t="s">
        <v>103</v>
      </c>
      <c r="C3931" s="3" t="s">
        <v>198</v>
      </c>
      <c r="D3931" s="3" t="s">
        <v>52</v>
      </c>
      <c r="E3931" s="3" t="s">
        <v>60</v>
      </c>
      <c r="F3931" s="3">
        <v>2948.8</v>
      </c>
      <c r="G3931" s="3">
        <v>0</v>
      </c>
      <c r="H3931" s="3">
        <v>2948.8</v>
      </c>
      <c r="I3931" s="3" t="s">
        <v>29</v>
      </c>
      <c r="J3931" s="5">
        <v>1</v>
      </c>
      <c r="K3931" t="str">
        <f>_xlfn.XLOOKUP(D3931, dim_channels!A:A, dim_channels!C:C, "Not Found")</f>
        <v>OTA</v>
      </c>
      <c r="L3931" t="str">
        <f>_xlfn.XLOOKUP(D3931, dim_channels!A:A, dim_channels!B:B, "Not Found")</f>
        <v>Agoda</v>
      </c>
      <c r="M3931">
        <f t="shared" si="244"/>
        <v>0</v>
      </c>
      <c r="N3931">
        <f t="shared" si="245"/>
        <v>1</v>
      </c>
      <c r="O3931">
        <f t="shared" si="246"/>
        <v>2948.8</v>
      </c>
      <c r="P3931">
        <f t="shared" si="247"/>
        <v>2948.8</v>
      </c>
    </row>
    <row r="3932" spans="1:16" x14ac:dyDescent="0.2">
      <c r="A3932" s="2" t="s">
        <v>4368</v>
      </c>
      <c r="B3932" s="2" t="s">
        <v>164</v>
      </c>
      <c r="C3932" s="2" t="s">
        <v>238</v>
      </c>
      <c r="D3932" s="2" t="s">
        <v>52</v>
      </c>
      <c r="E3932" s="2" t="s">
        <v>34</v>
      </c>
      <c r="F3932" s="2">
        <v>5221.34</v>
      </c>
      <c r="G3932" s="2">
        <v>626.55999999999995</v>
      </c>
      <c r="H3932" s="2">
        <v>4594.78</v>
      </c>
      <c r="I3932" s="2" t="s">
        <v>56</v>
      </c>
      <c r="J3932" s="4">
        <v>1.136363438510658</v>
      </c>
      <c r="K3932" t="str">
        <f>_xlfn.XLOOKUP(D3932, dim_channels!A:A, dim_channels!C:C, "Not Found")</f>
        <v>OTA</v>
      </c>
      <c r="L3932" t="str">
        <f>_xlfn.XLOOKUP(D3932, dim_channels!A:A, dim_channels!B:B, "Not Found")</f>
        <v>Agoda</v>
      </c>
      <c r="M3932">
        <f t="shared" si="244"/>
        <v>0</v>
      </c>
      <c r="N3932">
        <f t="shared" si="245"/>
        <v>0</v>
      </c>
      <c r="O3932">
        <f t="shared" si="246"/>
        <v>0</v>
      </c>
      <c r="P3932">
        <f t="shared" si="247"/>
        <v>0</v>
      </c>
    </row>
    <row r="3933" spans="1:16" x14ac:dyDescent="0.2">
      <c r="A3933" s="3" t="s">
        <v>4369</v>
      </c>
      <c r="B3933" s="3" t="s">
        <v>343</v>
      </c>
      <c r="C3933" s="3" t="s">
        <v>343</v>
      </c>
      <c r="D3933" s="3" t="s">
        <v>27</v>
      </c>
      <c r="E3933" s="3" t="s">
        <v>28</v>
      </c>
      <c r="F3933" s="3">
        <v>5384.67</v>
      </c>
      <c r="G3933" s="3">
        <v>969.24</v>
      </c>
      <c r="H3933" s="3">
        <v>4415.43</v>
      </c>
      <c r="I3933" s="3" t="s">
        <v>41</v>
      </c>
      <c r="J3933" s="5">
        <v>1.2195120294059689</v>
      </c>
      <c r="K3933" t="str">
        <f>_xlfn.XLOOKUP(D3933, dim_channels!A:A, dim_channels!C:C, "Not Found")</f>
        <v>OTA</v>
      </c>
      <c r="L3933" t="str">
        <f>_xlfn.XLOOKUP(D3933, dim_channels!A:A, dim_channels!B:B, "Not Found")</f>
        <v>Expedia</v>
      </c>
      <c r="M3933">
        <f t="shared" si="244"/>
        <v>1</v>
      </c>
      <c r="N3933">
        <f t="shared" si="245"/>
        <v>0</v>
      </c>
      <c r="O3933">
        <f t="shared" si="246"/>
        <v>0</v>
      </c>
      <c r="P3933">
        <f t="shared" si="247"/>
        <v>0</v>
      </c>
    </row>
    <row r="3934" spans="1:16" x14ac:dyDescent="0.2">
      <c r="A3934" s="2" t="s">
        <v>4370</v>
      </c>
      <c r="B3934" s="2" t="s">
        <v>1354</v>
      </c>
      <c r="C3934" s="2" t="s">
        <v>271</v>
      </c>
      <c r="D3934" s="2" t="s">
        <v>114</v>
      </c>
      <c r="E3934" s="2" t="s">
        <v>46</v>
      </c>
      <c r="F3934" s="2">
        <v>5036.3900000000003</v>
      </c>
      <c r="G3934" s="2">
        <v>503.64</v>
      </c>
      <c r="H3934" s="2">
        <v>4532.75</v>
      </c>
      <c r="I3934" s="2" t="s">
        <v>29</v>
      </c>
      <c r="J3934" s="4">
        <v>1.1111113562406929</v>
      </c>
      <c r="K3934" t="str">
        <f>_xlfn.XLOOKUP(D3934, dim_channels!A:A, dim_channels!C:C, "Not Found")</f>
        <v>Offline</v>
      </c>
      <c r="L3934" t="str">
        <f>_xlfn.XLOOKUP(D3934, dim_channels!A:A, dim_channels!B:B, "Not Found")</f>
        <v>Travel Agency</v>
      </c>
      <c r="M3934">
        <f t="shared" si="244"/>
        <v>0</v>
      </c>
      <c r="N3934">
        <f t="shared" si="245"/>
        <v>1</v>
      </c>
      <c r="O3934">
        <f t="shared" si="246"/>
        <v>4532.75</v>
      </c>
      <c r="P3934">
        <f t="shared" si="247"/>
        <v>5036.3900000000003</v>
      </c>
    </row>
    <row r="3935" spans="1:16" x14ac:dyDescent="0.2">
      <c r="A3935" s="3" t="s">
        <v>4371</v>
      </c>
      <c r="B3935" s="3" t="s">
        <v>295</v>
      </c>
      <c r="C3935" s="3" t="s">
        <v>244</v>
      </c>
      <c r="D3935" s="3" t="s">
        <v>45</v>
      </c>
      <c r="E3935" s="3" t="s">
        <v>46</v>
      </c>
      <c r="F3935" s="3">
        <v>7494.76</v>
      </c>
      <c r="G3935" s="3">
        <v>374.74</v>
      </c>
      <c r="H3935" s="3">
        <v>7120.02</v>
      </c>
      <c r="I3935" s="3" t="s">
        <v>29</v>
      </c>
      <c r="J3935" s="5">
        <v>1.052631874629566</v>
      </c>
      <c r="K3935" t="str">
        <f>_xlfn.XLOOKUP(D3935, dim_channels!A:A, dim_channels!C:C, "Not Found")</f>
        <v>Corporate</v>
      </c>
      <c r="L3935" t="str">
        <f>_xlfn.XLOOKUP(D3935, dim_channels!A:A, dim_channels!B:B, "Not Found")</f>
        <v>Corporate Direct</v>
      </c>
      <c r="M3935">
        <f t="shared" si="244"/>
        <v>0</v>
      </c>
      <c r="N3935">
        <f t="shared" si="245"/>
        <v>1</v>
      </c>
      <c r="O3935">
        <f t="shared" si="246"/>
        <v>7120.02</v>
      </c>
      <c r="P3935">
        <f t="shared" si="247"/>
        <v>7494.76</v>
      </c>
    </row>
    <row r="3936" spans="1:16" x14ac:dyDescent="0.2">
      <c r="A3936" s="2" t="s">
        <v>4372</v>
      </c>
      <c r="B3936" s="2" t="s">
        <v>741</v>
      </c>
      <c r="C3936" s="2" t="s">
        <v>161</v>
      </c>
      <c r="D3936" s="2" t="s">
        <v>52</v>
      </c>
      <c r="E3936" s="2" t="s">
        <v>60</v>
      </c>
      <c r="F3936" s="2">
        <v>2688.34</v>
      </c>
      <c r="G3936" s="2">
        <v>0</v>
      </c>
      <c r="H3936" s="2">
        <v>2688.34</v>
      </c>
      <c r="I3936" s="2" t="s">
        <v>41</v>
      </c>
      <c r="J3936" s="4">
        <v>1</v>
      </c>
      <c r="K3936" t="str">
        <f>_xlfn.XLOOKUP(D3936, dim_channels!A:A, dim_channels!C:C, "Not Found")</f>
        <v>OTA</v>
      </c>
      <c r="L3936" t="str">
        <f>_xlfn.XLOOKUP(D3936, dim_channels!A:A, dim_channels!B:B, "Not Found")</f>
        <v>Agoda</v>
      </c>
      <c r="M3936">
        <f t="shared" si="244"/>
        <v>1</v>
      </c>
      <c r="N3936">
        <f t="shared" si="245"/>
        <v>0</v>
      </c>
      <c r="O3936">
        <f t="shared" si="246"/>
        <v>0</v>
      </c>
      <c r="P3936">
        <f t="shared" si="247"/>
        <v>0</v>
      </c>
    </row>
    <row r="3937" spans="1:16" x14ac:dyDescent="0.2">
      <c r="A3937" s="3" t="s">
        <v>4373</v>
      </c>
      <c r="B3937" s="3" t="s">
        <v>904</v>
      </c>
      <c r="C3937" s="3" t="s">
        <v>335</v>
      </c>
      <c r="D3937" s="3" t="s">
        <v>52</v>
      </c>
      <c r="E3937" s="3" t="s">
        <v>60</v>
      </c>
      <c r="F3937" s="3">
        <v>5136.32</v>
      </c>
      <c r="G3937" s="3">
        <v>0</v>
      </c>
      <c r="H3937" s="3">
        <v>5136.32</v>
      </c>
      <c r="I3937" s="3" t="s">
        <v>41</v>
      </c>
      <c r="J3937" s="5">
        <v>1</v>
      </c>
      <c r="K3937" t="str">
        <f>_xlfn.XLOOKUP(D3937, dim_channels!A:A, dim_channels!C:C, "Not Found")</f>
        <v>OTA</v>
      </c>
      <c r="L3937" t="str">
        <f>_xlfn.XLOOKUP(D3937, dim_channels!A:A, dim_channels!B:B, "Not Found")</f>
        <v>Agoda</v>
      </c>
      <c r="M3937">
        <f t="shared" si="244"/>
        <v>1</v>
      </c>
      <c r="N3937">
        <f t="shared" si="245"/>
        <v>0</v>
      </c>
      <c r="O3937">
        <f t="shared" si="246"/>
        <v>0</v>
      </c>
      <c r="P3937">
        <f t="shared" si="247"/>
        <v>0</v>
      </c>
    </row>
    <row r="3938" spans="1:16" x14ac:dyDescent="0.2">
      <c r="A3938" s="2" t="s">
        <v>4374</v>
      </c>
      <c r="B3938" s="2" t="s">
        <v>904</v>
      </c>
      <c r="C3938" s="2" t="s">
        <v>388</v>
      </c>
      <c r="D3938" s="2" t="s">
        <v>52</v>
      </c>
      <c r="E3938" s="2" t="s">
        <v>34</v>
      </c>
      <c r="F3938" s="2">
        <v>9113.18</v>
      </c>
      <c r="G3938" s="2">
        <v>1093.58</v>
      </c>
      <c r="H3938" s="2">
        <v>8019.6</v>
      </c>
      <c r="I3938" s="2" t="s">
        <v>41</v>
      </c>
      <c r="J3938" s="4">
        <v>1.136363409646366</v>
      </c>
      <c r="K3938" t="str">
        <f>_xlfn.XLOOKUP(D3938, dim_channels!A:A, dim_channels!C:C, "Not Found")</f>
        <v>OTA</v>
      </c>
      <c r="L3938" t="str">
        <f>_xlfn.XLOOKUP(D3938, dim_channels!A:A, dim_channels!B:B, "Not Found")</f>
        <v>Agoda</v>
      </c>
      <c r="M3938">
        <f t="shared" si="244"/>
        <v>1</v>
      </c>
      <c r="N3938">
        <f t="shared" si="245"/>
        <v>0</v>
      </c>
      <c r="O3938">
        <f t="shared" si="246"/>
        <v>0</v>
      </c>
      <c r="P3938">
        <f t="shared" si="247"/>
        <v>0</v>
      </c>
    </row>
    <row r="3939" spans="1:16" x14ac:dyDescent="0.2">
      <c r="A3939" s="3" t="s">
        <v>4375</v>
      </c>
      <c r="B3939" s="3" t="s">
        <v>543</v>
      </c>
      <c r="C3939" s="3" t="s">
        <v>205</v>
      </c>
      <c r="D3939" s="3" t="s">
        <v>64</v>
      </c>
      <c r="E3939" s="3" t="s">
        <v>28</v>
      </c>
      <c r="F3939" s="3">
        <v>9008.8799999999992</v>
      </c>
      <c r="G3939" s="3">
        <v>0</v>
      </c>
      <c r="H3939" s="3">
        <v>9008.8799999999992</v>
      </c>
      <c r="I3939" s="3" t="s">
        <v>29</v>
      </c>
      <c r="J3939" s="5">
        <v>1</v>
      </c>
      <c r="K3939" t="str">
        <f>_xlfn.XLOOKUP(D3939, dim_channels!A:A, dim_channels!C:C, "Not Found")</f>
        <v>Direct</v>
      </c>
      <c r="L3939" t="str">
        <f>_xlfn.XLOOKUP(D3939, dim_channels!A:A, dim_channels!B:B, "Not Found")</f>
        <v>Direct Website</v>
      </c>
      <c r="M3939">
        <f t="shared" si="244"/>
        <v>0</v>
      </c>
      <c r="N3939">
        <f t="shared" si="245"/>
        <v>1</v>
      </c>
      <c r="O3939">
        <f t="shared" si="246"/>
        <v>9008.8799999999992</v>
      </c>
      <c r="P3939">
        <f t="shared" si="247"/>
        <v>9008.8799999999992</v>
      </c>
    </row>
    <row r="3940" spans="1:16" x14ac:dyDescent="0.2">
      <c r="A3940" s="2" t="s">
        <v>4376</v>
      </c>
      <c r="B3940" s="2" t="s">
        <v>212</v>
      </c>
      <c r="C3940" s="2" t="s">
        <v>783</v>
      </c>
      <c r="D3940" s="2" t="s">
        <v>206</v>
      </c>
      <c r="E3940" s="2" t="s">
        <v>207</v>
      </c>
      <c r="F3940" s="2">
        <v>16111.61</v>
      </c>
      <c r="G3940" s="2">
        <v>0</v>
      </c>
      <c r="H3940" s="2">
        <v>16111.61</v>
      </c>
      <c r="I3940" s="2" t="s">
        <v>29</v>
      </c>
      <c r="J3940" s="4">
        <v>1</v>
      </c>
      <c r="K3940" t="str">
        <f>_xlfn.XLOOKUP(D3940, dim_channels!A:A, dim_channels!C:C, "Not Found")</f>
        <v>Direct</v>
      </c>
      <c r="L3940" t="str">
        <f>_xlfn.XLOOKUP(D3940, dim_channels!A:A, dim_channels!B:B, "Not Found")</f>
        <v>Walk-in</v>
      </c>
      <c r="M3940">
        <f t="shared" si="244"/>
        <v>0</v>
      </c>
      <c r="N3940">
        <f t="shared" si="245"/>
        <v>1</v>
      </c>
      <c r="O3940">
        <f t="shared" si="246"/>
        <v>16111.61</v>
      </c>
      <c r="P3940">
        <f t="shared" si="247"/>
        <v>16111.61</v>
      </c>
    </row>
    <row r="3941" spans="1:16" x14ac:dyDescent="0.2">
      <c r="A3941" s="3" t="s">
        <v>4377</v>
      </c>
      <c r="B3941" s="3" t="s">
        <v>409</v>
      </c>
      <c r="C3941" s="3" t="s">
        <v>315</v>
      </c>
      <c r="D3941" s="3" t="s">
        <v>169</v>
      </c>
      <c r="E3941" s="3" t="s">
        <v>34</v>
      </c>
      <c r="F3941" s="3">
        <v>6050.78</v>
      </c>
      <c r="G3941" s="3">
        <v>1210.1600000000001</v>
      </c>
      <c r="H3941" s="3">
        <v>4840.62</v>
      </c>
      <c r="I3941" s="3" t="s">
        <v>41</v>
      </c>
      <c r="J3941" s="5">
        <v>1.250001032925534</v>
      </c>
      <c r="K3941" t="str">
        <f>_xlfn.XLOOKUP(D3941, dim_channels!A:A, dim_channels!C:C, "Not Found")</f>
        <v>GDS</v>
      </c>
      <c r="L3941" t="str">
        <f>_xlfn.XLOOKUP(D3941, dim_channels!A:A, dim_channels!B:B, "Not Found")</f>
        <v>GDS (Amadeus)</v>
      </c>
      <c r="M3941">
        <f t="shared" si="244"/>
        <v>1</v>
      </c>
      <c r="N3941">
        <f t="shared" si="245"/>
        <v>0</v>
      </c>
      <c r="O3941">
        <f t="shared" si="246"/>
        <v>0</v>
      </c>
      <c r="P3941">
        <f t="shared" si="247"/>
        <v>0</v>
      </c>
    </row>
    <row r="3942" spans="1:16" x14ac:dyDescent="0.2">
      <c r="A3942" s="2" t="s">
        <v>4378</v>
      </c>
      <c r="B3942" s="2" t="s">
        <v>107</v>
      </c>
      <c r="C3942" s="2" t="s">
        <v>107</v>
      </c>
      <c r="D3942" s="2" t="s">
        <v>64</v>
      </c>
      <c r="E3942" s="2" t="s">
        <v>28</v>
      </c>
      <c r="F3942" s="2">
        <v>7964.87</v>
      </c>
      <c r="G3942" s="2">
        <v>0</v>
      </c>
      <c r="H3942" s="2">
        <v>7964.87</v>
      </c>
      <c r="I3942" s="2" t="s">
        <v>29</v>
      </c>
      <c r="J3942" s="4">
        <v>1</v>
      </c>
      <c r="K3942" t="str">
        <f>_xlfn.XLOOKUP(D3942, dim_channels!A:A, dim_channels!C:C, "Not Found")</f>
        <v>Direct</v>
      </c>
      <c r="L3942" t="str">
        <f>_xlfn.XLOOKUP(D3942, dim_channels!A:A, dim_channels!B:B, "Not Found")</f>
        <v>Direct Website</v>
      </c>
      <c r="M3942">
        <f t="shared" si="244"/>
        <v>0</v>
      </c>
      <c r="N3942">
        <f t="shared" si="245"/>
        <v>1</v>
      </c>
      <c r="O3942">
        <f t="shared" si="246"/>
        <v>7964.87</v>
      </c>
      <c r="P3942">
        <f t="shared" si="247"/>
        <v>7964.87</v>
      </c>
    </row>
    <row r="3943" spans="1:16" x14ac:dyDescent="0.2">
      <c r="A3943" s="3" t="s">
        <v>4379</v>
      </c>
      <c r="B3943" s="3" t="s">
        <v>807</v>
      </c>
      <c r="C3943" s="3" t="s">
        <v>150</v>
      </c>
      <c r="D3943" s="3" t="s">
        <v>45</v>
      </c>
      <c r="E3943" s="3" t="s">
        <v>89</v>
      </c>
      <c r="F3943" s="3">
        <v>11090.3</v>
      </c>
      <c r="G3943" s="3">
        <v>0</v>
      </c>
      <c r="H3943" s="3">
        <v>11090.3</v>
      </c>
      <c r="I3943" s="3" t="s">
        <v>29</v>
      </c>
      <c r="J3943" s="5">
        <v>1</v>
      </c>
      <c r="K3943" t="str">
        <f>_xlfn.XLOOKUP(D3943, dim_channels!A:A, dim_channels!C:C, "Not Found")</f>
        <v>Corporate</v>
      </c>
      <c r="L3943" t="str">
        <f>_xlfn.XLOOKUP(D3943, dim_channels!A:A, dim_channels!B:B, "Not Found")</f>
        <v>Corporate Direct</v>
      </c>
      <c r="M3943">
        <f t="shared" si="244"/>
        <v>0</v>
      </c>
      <c r="N3943">
        <f t="shared" si="245"/>
        <v>1</v>
      </c>
      <c r="O3943">
        <f t="shared" si="246"/>
        <v>11090.3</v>
      </c>
      <c r="P3943">
        <f t="shared" si="247"/>
        <v>11090.3</v>
      </c>
    </row>
    <row r="3944" spans="1:16" x14ac:dyDescent="0.2">
      <c r="A3944" s="2" t="s">
        <v>4380</v>
      </c>
      <c r="B3944" s="2" t="s">
        <v>468</v>
      </c>
      <c r="C3944" s="2" t="s">
        <v>418</v>
      </c>
      <c r="D3944" s="2" t="s">
        <v>64</v>
      </c>
      <c r="E3944" s="2" t="s">
        <v>115</v>
      </c>
      <c r="F3944" s="2">
        <v>5419.2</v>
      </c>
      <c r="G3944" s="2">
        <v>0</v>
      </c>
      <c r="H3944" s="2">
        <v>5419.2</v>
      </c>
      <c r="I3944" s="2" t="s">
        <v>29</v>
      </c>
      <c r="J3944" s="4">
        <v>1</v>
      </c>
      <c r="K3944" t="str">
        <f>_xlfn.XLOOKUP(D3944, dim_channels!A:A, dim_channels!C:C, "Not Found")</f>
        <v>Direct</v>
      </c>
      <c r="L3944" t="str">
        <f>_xlfn.XLOOKUP(D3944, dim_channels!A:A, dim_channels!B:B, "Not Found")</f>
        <v>Direct Website</v>
      </c>
      <c r="M3944">
        <f t="shared" si="244"/>
        <v>0</v>
      </c>
      <c r="N3944">
        <f t="shared" si="245"/>
        <v>1</v>
      </c>
      <c r="O3944">
        <f t="shared" si="246"/>
        <v>5419.2</v>
      </c>
      <c r="P3944">
        <f t="shared" si="247"/>
        <v>5419.2</v>
      </c>
    </row>
    <row r="3945" spans="1:16" x14ac:dyDescent="0.2">
      <c r="A3945" s="3" t="s">
        <v>4381</v>
      </c>
      <c r="B3945" s="3" t="s">
        <v>300</v>
      </c>
      <c r="C3945" s="3" t="s">
        <v>141</v>
      </c>
      <c r="D3945" s="3" t="s">
        <v>169</v>
      </c>
      <c r="E3945" s="3" t="s">
        <v>46</v>
      </c>
      <c r="F3945" s="3">
        <v>10788.22</v>
      </c>
      <c r="G3945" s="3">
        <v>2157.64</v>
      </c>
      <c r="H3945" s="3">
        <v>8630.58</v>
      </c>
      <c r="I3945" s="3" t="s">
        <v>29</v>
      </c>
      <c r="J3945" s="5">
        <v>1.2499994206646601</v>
      </c>
      <c r="K3945" t="str">
        <f>_xlfn.XLOOKUP(D3945, dim_channels!A:A, dim_channels!C:C, "Not Found")</f>
        <v>GDS</v>
      </c>
      <c r="L3945" t="str">
        <f>_xlfn.XLOOKUP(D3945, dim_channels!A:A, dim_channels!B:B, "Not Found")</f>
        <v>GDS (Amadeus)</v>
      </c>
      <c r="M3945">
        <f t="shared" si="244"/>
        <v>0</v>
      </c>
      <c r="N3945">
        <f t="shared" si="245"/>
        <v>1</v>
      </c>
      <c r="O3945">
        <f t="shared" si="246"/>
        <v>8630.58</v>
      </c>
      <c r="P3945">
        <f t="shared" si="247"/>
        <v>10788.22</v>
      </c>
    </row>
    <row r="3946" spans="1:16" x14ac:dyDescent="0.2">
      <c r="A3946" s="2" t="s">
        <v>4382</v>
      </c>
      <c r="B3946" s="2" t="s">
        <v>147</v>
      </c>
      <c r="C3946" s="2" t="s">
        <v>141</v>
      </c>
      <c r="D3946" s="2" t="s">
        <v>64</v>
      </c>
      <c r="E3946" s="2" t="s">
        <v>28</v>
      </c>
      <c r="F3946" s="2">
        <v>5757.8</v>
      </c>
      <c r="G3946" s="2">
        <v>0</v>
      </c>
      <c r="H3946" s="2">
        <v>5757.8</v>
      </c>
      <c r="I3946" s="2" t="s">
        <v>29</v>
      </c>
      <c r="J3946" s="4">
        <v>1</v>
      </c>
      <c r="K3946" t="str">
        <f>_xlfn.XLOOKUP(D3946, dim_channels!A:A, dim_channels!C:C, "Not Found")</f>
        <v>Direct</v>
      </c>
      <c r="L3946" t="str">
        <f>_xlfn.XLOOKUP(D3946, dim_channels!A:A, dim_channels!B:B, "Not Found")</f>
        <v>Direct Website</v>
      </c>
      <c r="M3946">
        <f t="shared" si="244"/>
        <v>0</v>
      </c>
      <c r="N3946">
        <f t="shared" si="245"/>
        <v>1</v>
      </c>
      <c r="O3946">
        <f t="shared" si="246"/>
        <v>5757.8</v>
      </c>
      <c r="P3946">
        <f t="shared" si="247"/>
        <v>5757.8</v>
      </c>
    </row>
    <row r="3947" spans="1:16" x14ac:dyDescent="0.2">
      <c r="A3947" s="3" t="s">
        <v>4383</v>
      </c>
      <c r="B3947" s="3" t="s">
        <v>274</v>
      </c>
      <c r="C3947" s="3" t="s">
        <v>189</v>
      </c>
      <c r="D3947" s="3" t="s">
        <v>52</v>
      </c>
      <c r="E3947" s="3" t="s">
        <v>34</v>
      </c>
      <c r="F3947" s="3">
        <v>12585.31</v>
      </c>
      <c r="G3947" s="3">
        <v>1510.24</v>
      </c>
      <c r="H3947" s="3">
        <v>11075.07</v>
      </c>
      <c r="I3947" s="3" t="s">
        <v>29</v>
      </c>
      <c r="J3947" s="5">
        <v>1.1363639236591729</v>
      </c>
      <c r="K3947" t="str">
        <f>_xlfn.XLOOKUP(D3947, dim_channels!A:A, dim_channels!C:C, "Not Found")</f>
        <v>OTA</v>
      </c>
      <c r="L3947" t="str">
        <f>_xlfn.XLOOKUP(D3947, dim_channels!A:A, dim_channels!B:B, "Not Found")</f>
        <v>Agoda</v>
      </c>
      <c r="M3947">
        <f t="shared" si="244"/>
        <v>0</v>
      </c>
      <c r="N3947">
        <f t="shared" si="245"/>
        <v>1</v>
      </c>
      <c r="O3947">
        <f t="shared" si="246"/>
        <v>11075.07</v>
      </c>
      <c r="P3947">
        <f t="shared" si="247"/>
        <v>12585.31</v>
      </c>
    </row>
    <row r="3948" spans="1:16" x14ac:dyDescent="0.2">
      <c r="A3948" s="2" t="s">
        <v>4384</v>
      </c>
      <c r="B3948" s="2" t="s">
        <v>95</v>
      </c>
      <c r="C3948" s="2" t="s">
        <v>210</v>
      </c>
      <c r="D3948" s="2" t="s">
        <v>114</v>
      </c>
      <c r="E3948" s="2" t="s">
        <v>46</v>
      </c>
      <c r="F3948" s="2">
        <v>2783.56</v>
      </c>
      <c r="G3948" s="2">
        <v>278.36</v>
      </c>
      <c r="H3948" s="2">
        <v>2505.1999999999998</v>
      </c>
      <c r="I3948" s="2" t="s">
        <v>29</v>
      </c>
      <c r="J3948" s="4">
        <v>1.111112885198787</v>
      </c>
      <c r="K3948" t="str">
        <f>_xlfn.XLOOKUP(D3948, dim_channels!A:A, dim_channels!C:C, "Not Found")</f>
        <v>Offline</v>
      </c>
      <c r="L3948" t="str">
        <f>_xlfn.XLOOKUP(D3948, dim_channels!A:A, dim_channels!B:B, "Not Found")</f>
        <v>Travel Agency</v>
      </c>
      <c r="M3948">
        <f t="shared" si="244"/>
        <v>0</v>
      </c>
      <c r="N3948">
        <f t="shared" si="245"/>
        <v>1</v>
      </c>
      <c r="O3948">
        <f t="shared" si="246"/>
        <v>2505.1999999999998</v>
      </c>
      <c r="P3948">
        <f t="shared" si="247"/>
        <v>2783.56</v>
      </c>
    </row>
    <row r="3949" spans="1:16" x14ac:dyDescent="0.2">
      <c r="A3949" s="3" t="s">
        <v>4385</v>
      </c>
      <c r="B3949" s="3" t="s">
        <v>117</v>
      </c>
      <c r="C3949" s="3" t="s">
        <v>286</v>
      </c>
      <c r="D3949" s="3" t="s">
        <v>33</v>
      </c>
      <c r="E3949" s="3" t="s">
        <v>60</v>
      </c>
      <c r="F3949" s="3">
        <v>16146.28</v>
      </c>
      <c r="G3949" s="3">
        <v>0</v>
      </c>
      <c r="H3949" s="3">
        <v>16146.28</v>
      </c>
      <c r="I3949" s="3" t="s">
        <v>29</v>
      </c>
      <c r="J3949" s="5">
        <v>1</v>
      </c>
      <c r="K3949" t="str">
        <f>_xlfn.XLOOKUP(D3949, dim_channels!A:A, dim_channels!C:C, "Not Found")</f>
        <v>OTA</v>
      </c>
      <c r="L3949" t="str">
        <f>_xlfn.XLOOKUP(D3949, dim_channels!A:A, dim_channels!B:B, "Not Found")</f>
        <v>Booking.com</v>
      </c>
      <c r="M3949">
        <f t="shared" si="244"/>
        <v>0</v>
      </c>
      <c r="N3949">
        <f t="shared" si="245"/>
        <v>1</v>
      </c>
      <c r="O3949">
        <f t="shared" si="246"/>
        <v>16146.28</v>
      </c>
      <c r="P3949">
        <f t="shared" si="247"/>
        <v>16146.28</v>
      </c>
    </row>
    <row r="3950" spans="1:16" x14ac:dyDescent="0.2">
      <c r="A3950" s="2" t="s">
        <v>4386</v>
      </c>
      <c r="B3950" s="2" t="s">
        <v>113</v>
      </c>
      <c r="C3950" s="2" t="s">
        <v>394</v>
      </c>
      <c r="D3950" s="2" t="s">
        <v>45</v>
      </c>
      <c r="E3950" s="2" t="s">
        <v>89</v>
      </c>
      <c r="F3950" s="2">
        <v>9355.31</v>
      </c>
      <c r="G3950" s="2">
        <v>0</v>
      </c>
      <c r="H3950" s="2">
        <v>9355.31</v>
      </c>
      <c r="I3950" s="2" t="s">
        <v>29</v>
      </c>
      <c r="J3950" s="4">
        <v>1</v>
      </c>
      <c r="K3950" t="str">
        <f>_xlfn.XLOOKUP(D3950, dim_channels!A:A, dim_channels!C:C, "Not Found")</f>
        <v>Corporate</v>
      </c>
      <c r="L3950" t="str">
        <f>_xlfn.XLOOKUP(D3950, dim_channels!A:A, dim_channels!B:B, "Not Found")</f>
        <v>Corporate Direct</v>
      </c>
      <c r="M3950">
        <f t="shared" si="244"/>
        <v>0</v>
      </c>
      <c r="N3950">
        <f t="shared" si="245"/>
        <v>1</v>
      </c>
      <c r="O3950">
        <f t="shared" si="246"/>
        <v>9355.31</v>
      </c>
      <c r="P3950">
        <f t="shared" si="247"/>
        <v>9355.31</v>
      </c>
    </row>
    <row r="3951" spans="1:16" x14ac:dyDescent="0.2">
      <c r="A3951" s="3" t="s">
        <v>4387</v>
      </c>
      <c r="B3951" s="3" t="s">
        <v>184</v>
      </c>
      <c r="C3951" s="3" t="s">
        <v>139</v>
      </c>
      <c r="D3951" s="3" t="s">
        <v>45</v>
      </c>
      <c r="E3951" s="3" t="s">
        <v>46</v>
      </c>
      <c r="F3951" s="3">
        <v>18896.419999999998</v>
      </c>
      <c r="G3951" s="3">
        <v>944.82</v>
      </c>
      <c r="H3951" s="3">
        <v>17951.599999999999</v>
      </c>
      <c r="I3951" s="3" t="s">
        <v>29</v>
      </c>
      <c r="J3951" s="5">
        <v>1.052631520310167</v>
      </c>
      <c r="K3951" t="str">
        <f>_xlfn.XLOOKUP(D3951, dim_channels!A:A, dim_channels!C:C, "Not Found")</f>
        <v>Corporate</v>
      </c>
      <c r="L3951" t="str">
        <f>_xlfn.XLOOKUP(D3951, dim_channels!A:A, dim_channels!B:B, "Not Found")</f>
        <v>Corporate Direct</v>
      </c>
      <c r="M3951">
        <f t="shared" si="244"/>
        <v>0</v>
      </c>
      <c r="N3951">
        <f t="shared" si="245"/>
        <v>1</v>
      </c>
      <c r="O3951">
        <f t="shared" si="246"/>
        <v>17951.599999999999</v>
      </c>
      <c r="P3951">
        <f t="shared" si="247"/>
        <v>18896.419999999998</v>
      </c>
    </row>
    <row r="3952" spans="1:16" x14ac:dyDescent="0.2">
      <c r="A3952" s="2" t="s">
        <v>4388</v>
      </c>
      <c r="B3952" s="2" t="s">
        <v>722</v>
      </c>
      <c r="C3952" s="2" t="s">
        <v>79</v>
      </c>
      <c r="D3952" s="2" t="s">
        <v>64</v>
      </c>
      <c r="E3952" s="2" t="s">
        <v>28</v>
      </c>
      <c r="F3952" s="2">
        <v>22398.36</v>
      </c>
      <c r="G3952" s="2">
        <v>0</v>
      </c>
      <c r="H3952" s="2">
        <v>22398.36</v>
      </c>
      <c r="I3952" s="2" t="s">
        <v>29</v>
      </c>
      <c r="J3952" s="4">
        <v>1</v>
      </c>
      <c r="K3952" t="str">
        <f>_xlfn.XLOOKUP(D3952, dim_channels!A:A, dim_channels!C:C, "Not Found")</f>
        <v>Direct</v>
      </c>
      <c r="L3952" t="str">
        <f>_xlfn.XLOOKUP(D3952, dim_channels!A:A, dim_channels!B:B, "Not Found")</f>
        <v>Direct Website</v>
      </c>
      <c r="M3952">
        <f t="shared" si="244"/>
        <v>0</v>
      </c>
      <c r="N3952">
        <f t="shared" si="245"/>
        <v>1</v>
      </c>
      <c r="O3952">
        <f t="shared" si="246"/>
        <v>22398.36</v>
      </c>
      <c r="P3952">
        <f t="shared" si="247"/>
        <v>22398.36</v>
      </c>
    </row>
    <row r="3953" spans="1:16" x14ac:dyDescent="0.2">
      <c r="A3953" s="3" t="s">
        <v>4389</v>
      </c>
      <c r="B3953" s="3" t="s">
        <v>87</v>
      </c>
      <c r="C3953" s="3" t="s">
        <v>2142</v>
      </c>
      <c r="D3953" s="3" t="s">
        <v>52</v>
      </c>
      <c r="E3953" s="3" t="s">
        <v>34</v>
      </c>
      <c r="F3953" s="3">
        <v>12042.06</v>
      </c>
      <c r="G3953" s="3">
        <v>1445.05</v>
      </c>
      <c r="H3953" s="3">
        <v>10597.01</v>
      </c>
      <c r="I3953" s="3" t="s">
        <v>29</v>
      </c>
      <c r="J3953" s="5">
        <v>1.1363639366198579</v>
      </c>
      <c r="K3953" t="str">
        <f>_xlfn.XLOOKUP(D3953, dim_channels!A:A, dim_channels!C:C, "Not Found")</f>
        <v>OTA</v>
      </c>
      <c r="L3953" t="str">
        <f>_xlfn.XLOOKUP(D3953, dim_channels!A:A, dim_channels!B:B, "Not Found")</f>
        <v>Agoda</v>
      </c>
      <c r="M3953">
        <f t="shared" si="244"/>
        <v>0</v>
      </c>
      <c r="N3953">
        <f t="shared" si="245"/>
        <v>1</v>
      </c>
      <c r="O3953">
        <f t="shared" si="246"/>
        <v>10597.01</v>
      </c>
      <c r="P3953">
        <f t="shared" si="247"/>
        <v>12042.06</v>
      </c>
    </row>
    <row r="3954" spans="1:16" x14ac:dyDescent="0.2">
      <c r="A3954" s="2" t="s">
        <v>4390</v>
      </c>
      <c r="B3954" s="2" t="s">
        <v>282</v>
      </c>
      <c r="C3954" s="2" t="s">
        <v>109</v>
      </c>
      <c r="D3954" s="2" t="s">
        <v>33</v>
      </c>
      <c r="E3954" s="2" t="s">
        <v>34</v>
      </c>
      <c r="F3954" s="2">
        <v>7277.89</v>
      </c>
      <c r="G3954" s="2">
        <v>1091.68</v>
      </c>
      <c r="H3954" s="2">
        <v>6186.21</v>
      </c>
      <c r="I3954" s="2" t="s">
        <v>29</v>
      </c>
      <c r="J3954" s="4">
        <v>1.17646992261821</v>
      </c>
      <c r="K3954" t="str">
        <f>_xlfn.XLOOKUP(D3954, dim_channels!A:A, dim_channels!C:C, "Not Found")</f>
        <v>OTA</v>
      </c>
      <c r="L3954" t="str">
        <f>_xlfn.XLOOKUP(D3954, dim_channels!A:A, dim_channels!B:B, "Not Found")</f>
        <v>Booking.com</v>
      </c>
      <c r="M3954">
        <f t="shared" si="244"/>
        <v>0</v>
      </c>
      <c r="N3954">
        <f t="shared" si="245"/>
        <v>1</v>
      </c>
      <c r="O3954">
        <f t="shared" si="246"/>
        <v>6186.21</v>
      </c>
      <c r="P3954">
        <f t="shared" si="247"/>
        <v>7277.89</v>
      </c>
    </row>
    <row r="3955" spans="1:16" x14ac:dyDescent="0.2">
      <c r="A3955" s="3" t="s">
        <v>4391</v>
      </c>
      <c r="B3955" s="3" t="s">
        <v>310</v>
      </c>
      <c r="C3955" s="3" t="s">
        <v>189</v>
      </c>
      <c r="D3955" s="3" t="s">
        <v>52</v>
      </c>
      <c r="E3955" s="3" t="s">
        <v>34</v>
      </c>
      <c r="F3955" s="3">
        <v>13627.93</v>
      </c>
      <c r="G3955" s="3">
        <v>1635.35</v>
      </c>
      <c r="H3955" s="3">
        <v>11992.58</v>
      </c>
      <c r="I3955" s="3" t="s">
        <v>56</v>
      </c>
      <c r="J3955" s="5">
        <v>1.1363634847547399</v>
      </c>
      <c r="K3955" t="str">
        <f>_xlfn.XLOOKUP(D3955, dim_channels!A:A, dim_channels!C:C, "Not Found")</f>
        <v>OTA</v>
      </c>
      <c r="L3955" t="str">
        <f>_xlfn.XLOOKUP(D3955, dim_channels!A:A, dim_channels!B:B, "Not Found")</f>
        <v>Agoda</v>
      </c>
      <c r="M3955">
        <f t="shared" si="244"/>
        <v>0</v>
      </c>
      <c r="N3955">
        <f t="shared" si="245"/>
        <v>0</v>
      </c>
      <c r="O3955">
        <f t="shared" si="246"/>
        <v>0</v>
      </c>
      <c r="P3955">
        <f t="shared" si="247"/>
        <v>0</v>
      </c>
    </row>
    <row r="3956" spans="1:16" x14ac:dyDescent="0.2">
      <c r="A3956" s="2" t="s">
        <v>4392</v>
      </c>
      <c r="B3956" s="2" t="s">
        <v>198</v>
      </c>
      <c r="C3956" s="2" t="s">
        <v>251</v>
      </c>
      <c r="D3956" s="2" t="s">
        <v>52</v>
      </c>
      <c r="E3956" s="2" t="s">
        <v>34</v>
      </c>
      <c r="F3956" s="2">
        <v>5759.42</v>
      </c>
      <c r="G3956" s="2">
        <v>691.13</v>
      </c>
      <c r="H3956" s="2">
        <v>5068.29</v>
      </c>
      <c r="I3956" s="2" t="s">
        <v>29</v>
      </c>
      <c r="J3956" s="4">
        <v>1.1363635466794519</v>
      </c>
      <c r="K3956" t="str">
        <f>_xlfn.XLOOKUP(D3956, dim_channels!A:A, dim_channels!C:C, "Not Found")</f>
        <v>OTA</v>
      </c>
      <c r="L3956" t="str">
        <f>_xlfn.XLOOKUP(D3956, dim_channels!A:A, dim_channels!B:B, "Not Found")</f>
        <v>Agoda</v>
      </c>
      <c r="M3956">
        <f t="shared" si="244"/>
        <v>0</v>
      </c>
      <c r="N3956">
        <f t="shared" si="245"/>
        <v>1</v>
      </c>
      <c r="O3956">
        <f t="shared" si="246"/>
        <v>5068.29</v>
      </c>
      <c r="P3956">
        <f t="shared" si="247"/>
        <v>5759.42</v>
      </c>
    </row>
    <row r="3957" spans="1:16" x14ac:dyDescent="0.2">
      <c r="A3957" s="3" t="s">
        <v>4393</v>
      </c>
      <c r="B3957" s="3" t="s">
        <v>159</v>
      </c>
      <c r="C3957" s="3" t="s">
        <v>159</v>
      </c>
      <c r="D3957" s="3" t="s">
        <v>64</v>
      </c>
      <c r="E3957" s="3" t="s">
        <v>28</v>
      </c>
      <c r="F3957" s="3">
        <v>8590.7099999999991</v>
      </c>
      <c r="G3957" s="3">
        <v>0</v>
      </c>
      <c r="H3957" s="3">
        <v>8590.7099999999991</v>
      </c>
      <c r="I3957" s="3" t="s">
        <v>41</v>
      </c>
      <c r="J3957" s="5">
        <v>1</v>
      </c>
      <c r="K3957" t="str">
        <f>_xlfn.XLOOKUP(D3957, dim_channels!A:A, dim_channels!C:C, "Not Found")</f>
        <v>Direct</v>
      </c>
      <c r="L3957" t="str">
        <f>_xlfn.XLOOKUP(D3957, dim_channels!A:A, dim_channels!B:B, "Not Found")</f>
        <v>Direct Website</v>
      </c>
      <c r="M3957">
        <f t="shared" si="244"/>
        <v>1</v>
      </c>
      <c r="N3957">
        <f t="shared" si="245"/>
        <v>0</v>
      </c>
      <c r="O3957">
        <f t="shared" si="246"/>
        <v>0</v>
      </c>
      <c r="P3957">
        <f t="shared" si="247"/>
        <v>0</v>
      </c>
    </row>
    <row r="3958" spans="1:16" x14ac:dyDescent="0.2">
      <c r="A3958" s="2" t="s">
        <v>4394</v>
      </c>
      <c r="B3958" s="2" t="s">
        <v>495</v>
      </c>
      <c r="C3958" s="2" t="s">
        <v>432</v>
      </c>
      <c r="D3958" s="2" t="s">
        <v>52</v>
      </c>
      <c r="E3958" s="2" t="s">
        <v>34</v>
      </c>
      <c r="F3958" s="2">
        <v>7827.37</v>
      </c>
      <c r="G3958" s="2">
        <v>939.28</v>
      </c>
      <c r="H3958" s="2">
        <v>6888.09</v>
      </c>
      <c r="I3958" s="2" t="s">
        <v>29</v>
      </c>
      <c r="J3958" s="4">
        <v>1.1363629104730051</v>
      </c>
      <c r="K3958" t="str">
        <f>_xlfn.XLOOKUP(D3958, dim_channels!A:A, dim_channels!C:C, "Not Found")</f>
        <v>OTA</v>
      </c>
      <c r="L3958" t="str">
        <f>_xlfn.XLOOKUP(D3958, dim_channels!A:A, dim_channels!B:B, "Not Found")</f>
        <v>Agoda</v>
      </c>
      <c r="M3958">
        <f t="shared" si="244"/>
        <v>0</v>
      </c>
      <c r="N3958">
        <f t="shared" si="245"/>
        <v>1</v>
      </c>
      <c r="O3958">
        <f t="shared" si="246"/>
        <v>6888.09</v>
      </c>
      <c r="P3958">
        <f t="shared" si="247"/>
        <v>7827.37</v>
      </c>
    </row>
    <row r="3959" spans="1:16" x14ac:dyDescent="0.2">
      <c r="A3959" s="3" t="s">
        <v>4395</v>
      </c>
      <c r="B3959" s="3" t="s">
        <v>312</v>
      </c>
      <c r="C3959" s="3" t="s">
        <v>164</v>
      </c>
      <c r="D3959" s="3" t="s">
        <v>64</v>
      </c>
      <c r="E3959" s="3" t="s">
        <v>115</v>
      </c>
      <c r="F3959" s="3">
        <v>10095.780000000001</v>
      </c>
      <c r="G3959" s="3">
        <v>0</v>
      </c>
      <c r="H3959" s="3">
        <v>10095.780000000001</v>
      </c>
      <c r="I3959" s="3" t="s">
        <v>56</v>
      </c>
      <c r="J3959" s="5">
        <v>1</v>
      </c>
      <c r="K3959" t="str">
        <f>_xlfn.XLOOKUP(D3959, dim_channels!A:A, dim_channels!C:C, "Not Found")</f>
        <v>Direct</v>
      </c>
      <c r="L3959" t="str">
        <f>_xlfn.XLOOKUP(D3959, dim_channels!A:A, dim_channels!B:B, "Not Found")</f>
        <v>Direct Website</v>
      </c>
      <c r="M3959">
        <f t="shared" si="244"/>
        <v>0</v>
      </c>
      <c r="N3959">
        <f t="shared" si="245"/>
        <v>0</v>
      </c>
      <c r="O3959">
        <f t="shared" si="246"/>
        <v>0</v>
      </c>
      <c r="P3959">
        <f t="shared" si="247"/>
        <v>0</v>
      </c>
    </row>
    <row r="3960" spans="1:16" x14ac:dyDescent="0.2">
      <c r="A3960" s="2" t="s">
        <v>4396</v>
      </c>
      <c r="B3960" s="2" t="s">
        <v>482</v>
      </c>
      <c r="C3960" s="2" t="s">
        <v>590</v>
      </c>
      <c r="D3960" s="2" t="s">
        <v>64</v>
      </c>
      <c r="E3960" s="2" t="s">
        <v>115</v>
      </c>
      <c r="F3960" s="2">
        <v>2995.39</v>
      </c>
      <c r="G3960" s="2">
        <v>0</v>
      </c>
      <c r="H3960" s="2">
        <v>2995.39</v>
      </c>
      <c r="I3960" s="2" t="s">
        <v>29</v>
      </c>
      <c r="J3960" s="4">
        <v>1</v>
      </c>
      <c r="K3960" t="str">
        <f>_xlfn.XLOOKUP(D3960, dim_channels!A:A, dim_channels!C:C, "Not Found")</f>
        <v>Direct</v>
      </c>
      <c r="L3960" t="str">
        <f>_xlfn.XLOOKUP(D3960, dim_channels!A:A, dim_channels!B:B, "Not Found")</f>
        <v>Direct Website</v>
      </c>
      <c r="M3960">
        <f t="shared" si="244"/>
        <v>0</v>
      </c>
      <c r="N3960">
        <f t="shared" si="245"/>
        <v>1</v>
      </c>
      <c r="O3960">
        <f t="shared" si="246"/>
        <v>2995.39</v>
      </c>
      <c r="P3960">
        <f t="shared" si="247"/>
        <v>2995.39</v>
      </c>
    </row>
    <row r="3961" spans="1:16" x14ac:dyDescent="0.2">
      <c r="A3961" s="3" t="s">
        <v>4397</v>
      </c>
      <c r="B3961" s="3" t="s">
        <v>121</v>
      </c>
      <c r="C3961" s="3" t="s">
        <v>724</v>
      </c>
      <c r="D3961" s="3" t="s">
        <v>27</v>
      </c>
      <c r="E3961" s="3" t="s">
        <v>28</v>
      </c>
      <c r="F3961" s="3">
        <v>8115.19</v>
      </c>
      <c r="G3961" s="3">
        <v>1460.73</v>
      </c>
      <c r="H3961" s="3">
        <v>6654.46</v>
      </c>
      <c r="I3961" s="3" t="s">
        <v>29</v>
      </c>
      <c r="J3961" s="5">
        <v>1.219511425419944</v>
      </c>
      <c r="K3961" t="str">
        <f>_xlfn.XLOOKUP(D3961, dim_channels!A:A, dim_channels!C:C, "Not Found")</f>
        <v>OTA</v>
      </c>
      <c r="L3961" t="str">
        <f>_xlfn.XLOOKUP(D3961, dim_channels!A:A, dim_channels!B:B, "Not Found")</f>
        <v>Expedia</v>
      </c>
      <c r="M3961">
        <f t="shared" si="244"/>
        <v>0</v>
      </c>
      <c r="N3961">
        <f t="shared" si="245"/>
        <v>1</v>
      </c>
      <c r="O3961">
        <f t="shared" si="246"/>
        <v>6654.46</v>
      </c>
      <c r="P3961">
        <f t="shared" si="247"/>
        <v>8115.19</v>
      </c>
    </row>
    <row r="3962" spans="1:16" x14ac:dyDescent="0.2">
      <c r="A3962" s="2" t="s">
        <v>4398</v>
      </c>
      <c r="B3962" s="2" t="s">
        <v>70</v>
      </c>
      <c r="C3962" s="2" t="s">
        <v>644</v>
      </c>
      <c r="D3962" s="2" t="s">
        <v>33</v>
      </c>
      <c r="E3962" s="2" t="s">
        <v>28</v>
      </c>
      <c r="F3962" s="2">
        <v>9998.7099999999991</v>
      </c>
      <c r="G3962" s="2">
        <v>1499.81</v>
      </c>
      <c r="H3962" s="2">
        <v>8498.9</v>
      </c>
      <c r="I3962" s="2" t="s">
        <v>29</v>
      </c>
      <c r="J3962" s="4">
        <v>1.1764710727270591</v>
      </c>
      <c r="K3962" t="str">
        <f>_xlfn.XLOOKUP(D3962, dim_channels!A:A, dim_channels!C:C, "Not Found")</f>
        <v>OTA</v>
      </c>
      <c r="L3962" t="str">
        <f>_xlfn.XLOOKUP(D3962, dim_channels!A:A, dim_channels!B:B, "Not Found")</f>
        <v>Booking.com</v>
      </c>
      <c r="M3962">
        <f t="shared" si="244"/>
        <v>0</v>
      </c>
      <c r="N3962">
        <f t="shared" si="245"/>
        <v>1</v>
      </c>
      <c r="O3962">
        <f t="shared" si="246"/>
        <v>8498.9</v>
      </c>
      <c r="P3962">
        <f t="shared" si="247"/>
        <v>9998.7099999999991</v>
      </c>
    </row>
    <row r="3963" spans="1:16" x14ac:dyDescent="0.2">
      <c r="A3963" s="3" t="s">
        <v>4399</v>
      </c>
      <c r="B3963" s="3" t="s">
        <v>454</v>
      </c>
      <c r="C3963" s="3" t="s">
        <v>168</v>
      </c>
      <c r="D3963" s="3" t="s">
        <v>52</v>
      </c>
      <c r="E3963" s="3" t="s">
        <v>60</v>
      </c>
      <c r="F3963" s="3">
        <v>3044.98</v>
      </c>
      <c r="G3963" s="3">
        <v>0</v>
      </c>
      <c r="H3963" s="3">
        <v>3044.98</v>
      </c>
      <c r="I3963" s="3" t="s">
        <v>41</v>
      </c>
      <c r="J3963" s="5">
        <v>1</v>
      </c>
      <c r="K3963" t="str">
        <f>_xlfn.XLOOKUP(D3963, dim_channels!A:A, dim_channels!C:C, "Not Found")</f>
        <v>OTA</v>
      </c>
      <c r="L3963" t="str">
        <f>_xlfn.XLOOKUP(D3963, dim_channels!A:A, dim_channels!B:B, "Not Found")</f>
        <v>Agoda</v>
      </c>
      <c r="M3963">
        <f t="shared" si="244"/>
        <v>1</v>
      </c>
      <c r="N3963">
        <f t="shared" si="245"/>
        <v>0</v>
      </c>
      <c r="O3963">
        <f t="shared" si="246"/>
        <v>0</v>
      </c>
      <c r="P3963">
        <f t="shared" si="247"/>
        <v>0</v>
      </c>
    </row>
    <row r="3964" spans="1:16" x14ac:dyDescent="0.2">
      <c r="A3964" s="2" t="s">
        <v>4400</v>
      </c>
      <c r="B3964" s="2" t="s">
        <v>509</v>
      </c>
      <c r="C3964" s="2" t="s">
        <v>82</v>
      </c>
      <c r="D3964" s="2" t="s">
        <v>114</v>
      </c>
      <c r="E3964" s="2" t="s">
        <v>115</v>
      </c>
      <c r="F3964" s="2">
        <v>3304.2</v>
      </c>
      <c r="G3964" s="2">
        <v>330.42</v>
      </c>
      <c r="H3964" s="2">
        <v>2973.78</v>
      </c>
      <c r="I3964" s="2" t="s">
        <v>29</v>
      </c>
      <c r="J3964" s="4">
        <v>1.1111111111111109</v>
      </c>
      <c r="K3964" t="str">
        <f>_xlfn.XLOOKUP(D3964, dim_channels!A:A, dim_channels!C:C, "Not Found")</f>
        <v>Offline</v>
      </c>
      <c r="L3964" t="str">
        <f>_xlfn.XLOOKUP(D3964, dim_channels!A:A, dim_channels!B:B, "Not Found")</f>
        <v>Travel Agency</v>
      </c>
      <c r="M3964">
        <f t="shared" si="244"/>
        <v>0</v>
      </c>
      <c r="N3964">
        <f t="shared" si="245"/>
        <v>1</v>
      </c>
      <c r="O3964">
        <f t="shared" si="246"/>
        <v>2973.78</v>
      </c>
      <c r="P3964">
        <f t="shared" si="247"/>
        <v>3304.2</v>
      </c>
    </row>
    <row r="3965" spans="1:16" x14ac:dyDescent="0.2">
      <c r="A3965" s="3" t="s">
        <v>4401</v>
      </c>
      <c r="B3965" s="3" t="s">
        <v>467</v>
      </c>
      <c r="C3965" s="3" t="s">
        <v>468</v>
      </c>
      <c r="D3965" s="3" t="s">
        <v>64</v>
      </c>
      <c r="E3965" s="3" t="s">
        <v>115</v>
      </c>
      <c r="F3965" s="3">
        <v>6258.01</v>
      </c>
      <c r="G3965" s="3">
        <v>0</v>
      </c>
      <c r="H3965" s="3">
        <v>6258.01</v>
      </c>
      <c r="I3965" s="3" t="s">
        <v>29</v>
      </c>
      <c r="J3965" s="5">
        <v>1</v>
      </c>
      <c r="K3965" t="str">
        <f>_xlfn.XLOOKUP(D3965, dim_channels!A:A, dim_channels!C:C, "Not Found")</f>
        <v>Direct</v>
      </c>
      <c r="L3965" t="str">
        <f>_xlfn.XLOOKUP(D3965, dim_channels!A:A, dim_channels!B:B, "Not Found")</f>
        <v>Direct Website</v>
      </c>
      <c r="M3965">
        <f t="shared" si="244"/>
        <v>0</v>
      </c>
      <c r="N3965">
        <f t="shared" si="245"/>
        <v>1</v>
      </c>
      <c r="O3965">
        <f t="shared" si="246"/>
        <v>6258.01</v>
      </c>
      <c r="P3965">
        <f t="shared" si="247"/>
        <v>6258.01</v>
      </c>
    </row>
    <row r="3966" spans="1:16" x14ac:dyDescent="0.2">
      <c r="A3966" s="2" t="s">
        <v>4402</v>
      </c>
      <c r="B3966" s="2" t="s">
        <v>463</v>
      </c>
      <c r="C3966" s="2" t="s">
        <v>334</v>
      </c>
      <c r="D3966" s="2" t="s">
        <v>52</v>
      </c>
      <c r="E3966" s="2" t="s">
        <v>60</v>
      </c>
      <c r="F3966" s="2">
        <v>7352.07</v>
      </c>
      <c r="G3966" s="2">
        <v>0</v>
      </c>
      <c r="H3966" s="2">
        <v>7352.07</v>
      </c>
      <c r="I3966" s="2" t="s">
        <v>29</v>
      </c>
      <c r="J3966" s="4">
        <v>1</v>
      </c>
      <c r="K3966" t="str">
        <f>_xlfn.XLOOKUP(D3966, dim_channels!A:A, dim_channels!C:C, "Not Found")</f>
        <v>OTA</v>
      </c>
      <c r="L3966" t="str">
        <f>_xlfn.XLOOKUP(D3966, dim_channels!A:A, dim_channels!B:B, "Not Found")</f>
        <v>Agoda</v>
      </c>
      <c r="M3966">
        <f t="shared" si="244"/>
        <v>0</v>
      </c>
      <c r="N3966">
        <f t="shared" si="245"/>
        <v>1</v>
      </c>
      <c r="O3966">
        <f t="shared" si="246"/>
        <v>7352.07</v>
      </c>
      <c r="P3966">
        <f t="shared" si="247"/>
        <v>7352.07</v>
      </c>
    </row>
    <row r="3967" spans="1:16" x14ac:dyDescent="0.2">
      <c r="A3967" s="3" t="s">
        <v>4403</v>
      </c>
      <c r="B3967" s="3" t="s">
        <v>44</v>
      </c>
      <c r="C3967" s="3" t="s">
        <v>145</v>
      </c>
      <c r="D3967" s="3" t="s">
        <v>33</v>
      </c>
      <c r="E3967" s="3" t="s">
        <v>60</v>
      </c>
      <c r="F3967" s="3">
        <v>4013.9</v>
      </c>
      <c r="G3967" s="3">
        <v>0</v>
      </c>
      <c r="H3967" s="3">
        <v>4013.9</v>
      </c>
      <c r="I3967" s="3" t="s">
        <v>29</v>
      </c>
      <c r="J3967" s="5">
        <v>1</v>
      </c>
      <c r="K3967" t="str">
        <f>_xlfn.XLOOKUP(D3967, dim_channels!A:A, dim_channels!C:C, "Not Found")</f>
        <v>OTA</v>
      </c>
      <c r="L3967" t="str">
        <f>_xlfn.XLOOKUP(D3967, dim_channels!A:A, dim_channels!B:B, "Not Found")</f>
        <v>Booking.com</v>
      </c>
      <c r="M3967">
        <f t="shared" si="244"/>
        <v>0</v>
      </c>
      <c r="N3967">
        <f t="shared" si="245"/>
        <v>1</v>
      </c>
      <c r="O3967">
        <f t="shared" si="246"/>
        <v>4013.9</v>
      </c>
      <c r="P3967">
        <f t="shared" si="247"/>
        <v>4013.9</v>
      </c>
    </row>
    <row r="3968" spans="1:16" x14ac:dyDescent="0.2">
      <c r="A3968" s="2" t="s">
        <v>4404</v>
      </c>
      <c r="B3968" s="2" t="s">
        <v>426</v>
      </c>
      <c r="C3968" s="2" t="s">
        <v>73</v>
      </c>
      <c r="D3968" s="2" t="s">
        <v>52</v>
      </c>
      <c r="E3968" s="2" t="s">
        <v>34</v>
      </c>
      <c r="F3968" s="2">
        <v>8846.32</v>
      </c>
      <c r="G3968" s="2">
        <v>1061.56</v>
      </c>
      <c r="H3968" s="2">
        <v>7784.76</v>
      </c>
      <c r="I3968" s="2" t="s">
        <v>29</v>
      </c>
      <c r="J3968" s="4">
        <v>1.136363869920203</v>
      </c>
      <c r="K3968" t="str">
        <f>_xlfn.XLOOKUP(D3968, dim_channels!A:A, dim_channels!C:C, "Not Found")</f>
        <v>OTA</v>
      </c>
      <c r="L3968" t="str">
        <f>_xlfn.XLOOKUP(D3968, dim_channels!A:A, dim_channels!B:B, "Not Found")</f>
        <v>Agoda</v>
      </c>
      <c r="M3968">
        <f t="shared" si="244"/>
        <v>0</v>
      </c>
      <c r="N3968">
        <f t="shared" si="245"/>
        <v>1</v>
      </c>
      <c r="O3968">
        <f t="shared" si="246"/>
        <v>7784.76</v>
      </c>
      <c r="P3968">
        <f t="shared" si="247"/>
        <v>8846.32</v>
      </c>
    </row>
    <row r="3969" spans="1:16" x14ac:dyDescent="0.2">
      <c r="A3969" s="3" t="s">
        <v>4405</v>
      </c>
      <c r="B3969" s="3" t="s">
        <v>420</v>
      </c>
      <c r="C3969" s="3" t="s">
        <v>642</v>
      </c>
      <c r="D3969" s="3" t="s">
        <v>52</v>
      </c>
      <c r="E3969" s="3" t="s">
        <v>60</v>
      </c>
      <c r="F3969" s="3">
        <v>13985.01</v>
      </c>
      <c r="G3969" s="3">
        <v>0</v>
      </c>
      <c r="H3969" s="3">
        <v>13985.01</v>
      </c>
      <c r="I3969" s="3" t="s">
        <v>41</v>
      </c>
      <c r="J3969" s="5">
        <v>1</v>
      </c>
      <c r="K3969" t="str">
        <f>_xlfn.XLOOKUP(D3969, dim_channels!A:A, dim_channels!C:C, "Not Found")</f>
        <v>OTA</v>
      </c>
      <c r="L3969" t="str">
        <f>_xlfn.XLOOKUP(D3969, dim_channels!A:A, dim_channels!B:B, "Not Found")</f>
        <v>Agoda</v>
      </c>
      <c r="M3969">
        <f t="shared" si="244"/>
        <v>1</v>
      </c>
      <c r="N3969">
        <f t="shared" si="245"/>
        <v>0</v>
      </c>
      <c r="O3969">
        <f t="shared" si="246"/>
        <v>0</v>
      </c>
      <c r="P3969">
        <f t="shared" si="247"/>
        <v>0</v>
      </c>
    </row>
    <row r="3970" spans="1:16" x14ac:dyDescent="0.2">
      <c r="A3970" s="2" t="s">
        <v>4406</v>
      </c>
      <c r="B3970" s="2" t="s">
        <v>489</v>
      </c>
      <c r="C3970" s="2" t="s">
        <v>242</v>
      </c>
      <c r="D3970" s="2" t="s">
        <v>45</v>
      </c>
      <c r="E3970" s="2" t="s">
        <v>89</v>
      </c>
      <c r="F3970" s="2">
        <v>5742.17</v>
      </c>
      <c r="G3970" s="2">
        <v>0</v>
      </c>
      <c r="H3970" s="2">
        <v>5742.17</v>
      </c>
      <c r="I3970" s="2" t="s">
        <v>29</v>
      </c>
      <c r="J3970" s="4">
        <v>1</v>
      </c>
      <c r="K3970" t="str">
        <f>_xlfn.XLOOKUP(D3970, dim_channels!A:A, dim_channels!C:C, "Not Found")</f>
        <v>Corporate</v>
      </c>
      <c r="L3970" t="str">
        <f>_xlfn.XLOOKUP(D3970, dim_channels!A:A, dim_channels!B:B, "Not Found")</f>
        <v>Corporate Direct</v>
      </c>
      <c r="M3970">
        <f t="shared" si="244"/>
        <v>0</v>
      </c>
      <c r="N3970">
        <f t="shared" si="245"/>
        <v>1</v>
      </c>
      <c r="O3970">
        <f t="shared" si="246"/>
        <v>5742.17</v>
      </c>
      <c r="P3970">
        <f t="shared" si="247"/>
        <v>5742.17</v>
      </c>
    </row>
    <row r="3971" spans="1:16" x14ac:dyDescent="0.2">
      <c r="A3971" s="3" t="s">
        <v>4407</v>
      </c>
      <c r="B3971" s="3" t="s">
        <v>224</v>
      </c>
      <c r="C3971" s="3" t="s">
        <v>123</v>
      </c>
      <c r="D3971" s="3" t="s">
        <v>33</v>
      </c>
      <c r="E3971" s="3" t="s">
        <v>34</v>
      </c>
      <c r="F3971" s="3">
        <v>5083.6099999999997</v>
      </c>
      <c r="G3971" s="3">
        <v>762.54</v>
      </c>
      <c r="H3971" s="3">
        <v>4321.07</v>
      </c>
      <c r="I3971" s="3" t="s">
        <v>29</v>
      </c>
      <c r="J3971" s="5">
        <v>1.1764701798397159</v>
      </c>
      <c r="K3971" t="str">
        <f>_xlfn.XLOOKUP(D3971, dim_channels!A:A, dim_channels!C:C, "Not Found")</f>
        <v>OTA</v>
      </c>
      <c r="L3971" t="str">
        <f>_xlfn.XLOOKUP(D3971, dim_channels!A:A, dim_channels!B:B, "Not Found")</f>
        <v>Booking.com</v>
      </c>
      <c r="M3971">
        <f t="shared" ref="M3971:M4034" si="248">IF(I3971="Cancelled",1,0)</f>
        <v>0</v>
      </c>
      <c r="N3971">
        <f t="shared" ref="N3971:N4034" si="249">IF(TRIM(UPPER(I3971))="CHECKED-OUT",1,0)</f>
        <v>1</v>
      </c>
      <c r="O3971">
        <f t="shared" ref="O3971:O4034" si="250">IF(TRIM(UPPER(I3971))="CHECKED-OUT",H3971,0)</f>
        <v>4321.07</v>
      </c>
      <c r="P3971">
        <f t="shared" ref="P3971:P4034" si="251">IF(TRIM(UPPER(I3971))="CHECKED-OUT",F3971,0)</f>
        <v>5083.6099999999997</v>
      </c>
    </row>
    <row r="3972" spans="1:16" x14ac:dyDescent="0.2">
      <c r="A3972" s="2" t="s">
        <v>4408</v>
      </c>
      <c r="B3972" s="2" t="s">
        <v>98</v>
      </c>
      <c r="C3972" s="2" t="s">
        <v>983</v>
      </c>
      <c r="D3972" s="2" t="s">
        <v>33</v>
      </c>
      <c r="E3972" s="2" t="s">
        <v>60</v>
      </c>
      <c r="F3972" s="2">
        <v>20455.599999999999</v>
      </c>
      <c r="G3972" s="2">
        <v>0</v>
      </c>
      <c r="H3972" s="2">
        <v>20455.599999999999</v>
      </c>
      <c r="I3972" s="2" t="s">
        <v>56</v>
      </c>
      <c r="J3972" s="4">
        <v>1</v>
      </c>
      <c r="K3972" t="str">
        <f>_xlfn.XLOOKUP(D3972, dim_channels!A:A, dim_channels!C:C, "Not Found")</f>
        <v>OTA</v>
      </c>
      <c r="L3972" t="str">
        <f>_xlfn.XLOOKUP(D3972, dim_channels!A:A, dim_channels!B:B, "Not Found")</f>
        <v>Booking.com</v>
      </c>
      <c r="M3972">
        <f t="shared" si="248"/>
        <v>0</v>
      </c>
      <c r="N3972">
        <f t="shared" si="249"/>
        <v>0</v>
      </c>
      <c r="O3972">
        <f t="shared" si="250"/>
        <v>0</v>
      </c>
      <c r="P3972">
        <f t="shared" si="251"/>
        <v>0</v>
      </c>
    </row>
    <row r="3973" spans="1:16" x14ac:dyDescent="0.2">
      <c r="A3973" s="3" t="s">
        <v>4409</v>
      </c>
      <c r="B3973" s="3" t="s">
        <v>310</v>
      </c>
      <c r="C3973" s="3" t="s">
        <v>353</v>
      </c>
      <c r="D3973" s="3" t="s">
        <v>169</v>
      </c>
      <c r="E3973" s="3" t="s">
        <v>34</v>
      </c>
      <c r="F3973" s="3">
        <v>3002.45</v>
      </c>
      <c r="G3973" s="3">
        <v>600.49</v>
      </c>
      <c r="H3973" s="3">
        <v>2401.96</v>
      </c>
      <c r="I3973" s="3" t="s">
        <v>29</v>
      </c>
      <c r="J3973" s="5">
        <v>1.25</v>
      </c>
      <c r="K3973" t="str">
        <f>_xlfn.XLOOKUP(D3973, dim_channels!A:A, dim_channels!C:C, "Not Found")</f>
        <v>GDS</v>
      </c>
      <c r="L3973" t="str">
        <f>_xlfn.XLOOKUP(D3973, dim_channels!A:A, dim_channels!B:B, "Not Found")</f>
        <v>GDS (Amadeus)</v>
      </c>
      <c r="M3973">
        <f t="shared" si="248"/>
        <v>0</v>
      </c>
      <c r="N3973">
        <f t="shared" si="249"/>
        <v>1</v>
      </c>
      <c r="O3973">
        <f t="shared" si="250"/>
        <v>2401.96</v>
      </c>
      <c r="P3973">
        <f t="shared" si="251"/>
        <v>3002.45</v>
      </c>
    </row>
    <row r="3974" spans="1:16" x14ac:dyDescent="0.2">
      <c r="A3974" s="2" t="s">
        <v>4410</v>
      </c>
      <c r="B3974" s="2" t="s">
        <v>179</v>
      </c>
      <c r="C3974" s="2" t="s">
        <v>562</v>
      </c>
      <c r="D3974" s="2" t="s">
        <v>52</v>
      </c>
      <c r="E3974" s="2" t="s">
        <v>34</v>
      </c>
      <c r="F3974" s="2">
        <v>2612.58</v>
      </c>
      <c r="G3974" s="2">
        <v>313.51</v>
      </c>
      <c r="H3974" s="2">
        <v>2299.0700000000002</v>
      </c>
      <c r="I3974" s="2" t="s">
        <v>29</v>
      </c>
      <c r="J3974" s="4">
        <v>1.1363638340720379</v>
      </c>
      <c r="K3974" t="str">
        <f>_xlfn.XLOOKUP(D3974, dim_channels!A:A, dim_channels!C:C, "Not Found")</f>
        <v>OTA</v>
      </c>
      <c r="L3974" t="str">
        <f>_xlfn.XLOOKUP(D3974, dim_channels!A:A, dim_channels!B:B, "Not Found")</f>
        <v>Agoda</v>
      </c>
      <c r="M3974">
        <f t="shared" si="248"/>
        <v>0</v>
      </c>
      <c r="N3974">
        <f t="shared" si="249"/>
        <v>1</v>
      </c>
      <c r="O3974">
        <f t="shared" si="250"/>
        <v>2299.0700000000002</v>
      </c>
      <c r="P3974">
        <f t="shared" si="251"/>
        <v>2612.58</v>
      </c>
    </row>
    <row r="3975" spans="1:16" x14ac:dyDescent="0.2">
      <c r="A3975" s="3" t="s">
        <v>4411</v>
      </c>
      <c r="B3975" s="3" t="s">
        <v>449</v>
      </c>
      <c r="C3975" s="3" t="s">
        <v>532</v>
      </c>
      <c r="D3975" s="3" t="s">
        <v>33</v>
      </c>
      <c r="E3975" s="3" t="s">
        <v>60</v>
      </c>
      <c r="F3975" s="3">
        <v>3100.7</v>
      </c>
      <c r="G3975" s="3">
        <v>0</v>
      </c>
      <c r="H3975" s="3">
        <v>3100.7</v>
      </c>
      <c r="I3975" s="3" t="s">
        <v>29</v>
      </c>
      <c r="J3975" s="5">
        <v>1</v>
      </c>
      <c r="K3975" t="str">
        <f>_xlfn.XLOOKUP(D3975, dim_channels!A:A, dim_channels!C:C, "Not Found")</f>
        <v>OTA</v>
      </c>
      <c r="L3975" t="str">
        <f>_xlfn.XLOOKUP(D3975, dim_channels!A:A, dim_channels!B:B, "Not Found")</f>
        <v>Booking.com</v>
      </c>
      <c r="M3975">
        <f t="shared" si="248"/>
        <v>0</v>
      </c>
      <c r="N3975">
        <f t="shared" si="249"/>
        <v>1</v>
      </c>
      <c r="O3975">
        <f t="shared" si="250"/>
        <v>3100.7</v>
      </c>
      <c r="P3975">
        <f t="shared" si="251"/>
        <v>3100.7</v>
      </c>
    </row>
    <row r="3976" spans="1:16" x14ac:dyDescent="0.2">
      <c r="A3976" s="2" t="s">
        <v>4412</v>
      </c>
      <c r="B3976" s="2" t="s">
        <v>103</v>
      </c>
      <c r="C3976" s="2" t="s">
        <v>778</v>
      </c>
      <c r="D3976" s="2" t="s">
        <v>52</v>
      </c>
      <c r="E3976" s="2" t="s">
        <v>34</v>
      </c>
      <c r="F3976" s="2">
        <v>14191.32</v>
      </c>
      <c r="G3976" s="2">
        <v>1702.96</v>
      </c>
      <c r="H3976" s="2">
        <v>12488.36</v>
      </c>
      <c r="I3976" s="2" t="s">
        <v>56</v>
      </c>
      <c r="J3976" s="4">
        <v>1.1363637819537551</v>
      </c>
      <c r="K3976" t="str">
        <f>_xlfn.XLOOKUP(D3976, dim_channels!A:A, dim_channels!C:C, "Not Found")</f>
        <v>OTA</v>
      </c>
      <c r="L3976" t="str">
        <f>_xlfn.XLOOKUP(D3976, dim_channels!A:A, dim_channels!B:B, "Not Found")</f>
        <v>Agoda</v>
      </c>
      <c r="M3976">
        <f t="shared" si="248"/>
        <v>0</v>
      </c>
      <c r="N3976">
        <f t="shared" si="249"/>
        <v>0</v>
      </c>
      <c r="O3976">
        <f t="shared" si="250"/>
        <v>0</v>
      </c>
      <c r="P3976">
        <f t="shared" si="251"/>
        <v>0</v>
      </c>
    </row>
    <row r="3977" spans="1:16" x14ac:dyDescent="0.2">
      <c r="A3977" s="3" t="s">
        <v>4413</v>
      </c>
      <c r="B3977" s="3" t="s">
        <v>133</v>
      </c>
      <c r="C3977" s="3" t="s">
        <v>285</v>
      </c>
      <c r="D3977" s="3" t="s">
        <v>27</v>
      </c>
      <c r="E3977" s="3" t="s">
        <v>34</v>
      </c>
      <c r="F3977" s="3">
        <v>3144.27</v>
      </c>
      <c r="G3977" s="3">
        <v>565.97</v>
      </c>
      <c r="H3977" s="3">
        <v>2578.3000000000002</v>
      </c>
      <c r="I3977" s="3" t="s">
        <v>41</v>
      </c>
      <c r="J3977" s="5">
        <v>1.219512857309079</v>
      </c>
      <c r="K3977" t="str">
        <f>_xlfn.XLOOKUP(D3977, dim_channels!A:A, dim_channels!C:C, "Not Found")</f>
        <v>OTA</v>
      </c>
      <c r="L3977" t="str">
        <f>_xlfn.XLOOKUP(D3977, dim_channels!A:A, dim_channels!B:B, "Not Found")</f>
        <v>Expedia</v>
      </c>
      <c r="M3977">
        <f t="shared" si="248"/>
        <v>1</v>
      </c>
      <c r="N3977">
        <f t="shared" si="249"/>
        <v>0</v>
      </c>
      <c r="O3977">
        <f t="shared" si="250"/>
        <v>0</v>
      </c>
      <c r="P3977">
        <f t="shared" si="251"/>
        <v>0</v>
      </c>
    </row>
    <row r="3978" spans="1:16" x14ac:dyDescent="0.2">
      <c r="A3978" s="2" t="s">
        <v>4414</v>
      </c>
      <c r="B3978" s="2" t="s">
        <v>292</v>
      </c>
      <c r="C3978" s="2" t="s">
        <v>176</v>
      </c>
      <c r="D3978" s="2" t="s">
        <v>169</v>
      </c>
      <c r="E3978" s="2" t="s">
        <v>46</v>
      </c>
      <c r="F3978" s="2">
        <v>4110.5600000000004</v>
      </c>
      <c r="G3978" s="2">
        <v>822.11</v>
      </c>
      <c r="H3978" s="2">
        <v>3288.45</v>
      </c>
      <c r="I3978" s="2" t="s">
        <v>29</v>
      </c>
      <c r="J3978" s="4">
        <v>1.249999239763415</v>
      </c>
      <c r="K3978" t="str">
        <f>_xlfn.XLOOKUP(D3978, dim_channels!A:A, dim_channels!C:C, "Not Found")</f>
        <v>GDS</v>
      </c>
      <c r="L3978" t="str">
        <f>_xlfn.XLOOKUP(D3978, dim_channels!A:A, dim_channels!B:B, "Not Found")</f>
        <v>GDS (Amadeus)</v>
      </c>
      <c r="M3978">
        <f t="shared" si="248"/>
        <v>0</v>
      </c>
      <c r="N3978">
        <f t="shared" si="249"/>
        <v>1</v>
      </c>
      <c r="O3978">
        <f t="shared" si="250"/>
        <v>3288.45</v>
      </c>
      <c r="P3978">
        <f t="shared" si="251"/>
        <v>4110.5600000000004</v>
      </c>
    </row>
    <row r="3979" spans="1:16" x14ac:dyDescent="0.2">
      <c r="A3979" s="3" t="s">
        <v>4415</v>
      </c>
      <c r="B3979" s="3" t="s">
        <v>384</v>
      </c>
      <c r="C3979" s="3" t="s">
        <v>318</v>
      </c>
      <c r="D3979" s="3" t="s">
        <v>33</v>
      </c>
      <c r="E3979" s="3" t="s">
        <v>34</v>
      </c>
      <c r="F3979" s="3">
        <v>8909.2999999999993</v>
      </c>
      <c r="G3979" s="3">
        <v>1336.39</v>
      </c>
      <c r="H3979" s="3">
        <v>7572.91</v>
      </c>
      <c r="I3979" s="3" t="s">
        <v>56</v>
      </c>
      <c r="J3979" s="5">
        <v>1.1764698114727361</v>
      </c>
      <c r="K3979" t="str">
        <f>_xlfn.XLOOKUP(D3979, dim_channels!A:A, dim_channels!C:C, "Not Found")</f>
        <v>OTA</v>
      </c>
      <c r="L3979" t="str">
        <f>_xlfn.XLOOKUP(D3979, dim_channels!A:A, dim_channels!B:B, "Not Found")</f>
        <v>Booking.com</v>
      </c>
      <c r="M3979">
        <f t="shared" si="248"/>
        <v>0</v>
      </c>
      <c r="N3979">
        <f t="shared" si="249"/>
        <v>0</v>
      </c>
      <c r="O3979">
        <f t="shared" si="250"/>
        <v>0</v>
      </c>
      <c r="P3979">
        <f t="shared" si="251"/>
        <v>0</v>
      </c>
    </row>
    <row r="3980" spans="1:16" x14ac:dyDescent="0.2">
      <c r="A3980" s="2" t="s">
        <v>4416</v>
      </c>
      <c r="B3980" s="2" t="s">
        <v>97</v>
      </c>
      <c r="C3980" s="2" t="s">
        <v>269</v>
      </c>
      <c r="D3980" s="2" t="s">
        <v>169</v>
      </c>
      <c r="E3980" s="2" t="s">
        <v>34</v>
      </c>
      <c r="F3980" s="2">
        <v>28004.77</v>
      </c>
      <c r="G3980" s="2">
        <v>5600.95</v>
      </c>
      <c r="H3980" s="2">
        <v>22403.82</v>
      </c>
      <c r="I3980" s="2" t="s">
        <v>56</v>
      </c>
      <c r="J3980" s="4">
        <v>1.2499997768237741</v>
      </c>
      <c r="K3980" t="str">
        <f>_xlfn.XLOOKUP(D3980, dim_channels!A:A, dim_channels!C:C, "Not Found")</f>
        <v>GDS</v>
      </c>
      <c r="L3980" t="str">
        <f>_xlfn.XLOOKUP(D3980, dim_channels!A:A, dim_channels!B:B, "Not Found")</f>
        <v>GDS (Amadeus)</v>
      </c>
      <c r="M3980">
        <f t="shared" si="248"/>
        <v>0</v>
      </c>
      <c r="N3980">
        <f t="shared" si="249"/>
        <v>0</v>
      </c>
      <c r="O3980">
        <f t="shared" si="250"/>
        <v>0</v>
      </c>
      <c r="P3980">
        <f t="shared" si="251"/>
        <v>0</v>
      </c>
    </row>
    <row r="3981" spans="1:16" x14ac:dyDescent="0.2">
      <c r="A3981" s="3" t="s">
        <v>4417</v>
      </c>
      <c r="B3981" s="3" t="s">
        <v>97</v>
      </c>
      <c r="C3981" s="3" t="s">
        <v>176</v>
      </c>
      <c r="D3981" s="3" t="s">
        <v>64</v>
      </c>
      <c r="E3981" s="3" t="s">
        <v>28</v>
      </c>
      <c r="F3981" s="3">
        <v>12352.84</v>
      </c>
      <c r="G3981" s="3">
        <v>0</v>
      </c>
      <c r="H3981" s="3">
        <v>12352.84</v>
      </c>
      <c r="I3981" s="3" t="s">
        <v>29</v>
      </c>
      <c r="J3981" s="5">
        <v>1</v>
      </c>
      <c r="K3981" t="str">
        <f>_xlfn.XLOOKUP(D3981, dim_channels!A:A, dim_channels!C:C, "Not Found")</f>
        <v>Direct</v>
      </c>
      <c r="L3981" t="str">
        <f>_xlfn.XLOOKUP(D3981, dim_channels!A:A, dim_channels!B:B, "Not Found")</f>
        <v>Direct Website</v>
      </c>
      <c r="M3981">
        <f t="shared" si="248"/>
        <v>0</v>
      </c>
      <c r="N3981">
        <f t="shared" si="249"/>
        <v>1</v>
      </c>
      <c r="O3981">
        <f t="shared" si="250"/>
        <v>12352.84</v>
      </c>
      <c r="P3981">
        <f t="shared" si="251"/>
        <v>12352.84</v>
      </c>
    </row>
    <row r="3982" spans="1:16" x14ac:dyDescent="0.2">
      <c r="A3982" s="2" t="s">
        <v>4418</v>
      </c>
      <c r="B3982" s="2" t="s">
        <v>271</v>
      </c>
      <c r="C3982" s="2" t="s">
        <v>384</v>
      </c>
      <c r="D3982" s="2" t="s">
        <v>206</v>
      </c>
      <c r="E3982" s="2" t="s">
        <v>207</v>
      </c>
      <c r="F3982" s="2">
        <v>3549.71</v>
      </c>
      <c r="G3982" s="2">
        <v>0</v>
      </c>
      <c r="H3982" s="2">
        <v>3549.71</v>
      </c>
      <c r="I3982" s="2" t="s">
        <v>29</v>
      </c>
      <c r="J3982" s="4">
        <v>1</v>
      </c>
      <c r="K3982" t="str">
        <f>_xlfn.XLOOKUP(D3982, dim_channels!A:A, dim_channels!C:C, "Not Found")</f>
        <v>Direct</v>
      </c>
      <c r="L3982" t="str">
        <f>_xlfn.XLOOKUP(D3982, dim_channels!A:A, dim_channels!B:B, "Not Found")</f>
        <v>Walk-in</v>
      </c>
      <c r="M3982">
        <f t="shared" si="248"/>
        <v>0</v>
      </c>
      <c r="N3982">
        <f t="shared" si="249"/>
        <v>1</v>
      </c>
      <c r="O3982">
        <f t="shared" si="250"/>
        <v>3549.71</v>
      </c>
      <c r="P3982">
        <f t="shared" si="251"/>
        <v>3549.71</v>
      </c>
    </row>
    <row r="3983" spans="1:16" x14ac:dyDescent="0.2">
      <c r="A3983" s="3" t="s">
        <v>4419</v>
      </c>
      <c r="B3983" s="3" t="s">
        <v>58</v>
      </c>
      <c r="C3983" s="3" t="s">
        <v>334</v>
      </c>
      <c r="D3983" s="3" t="s">
        <v>45</v>
      </c>
      <c r="E3983" s="3" t="s">
        <v>89</v>
      </c>
      <c r="F3983" s="3">
        <v>5653.73</v>
      </c>
      <c r="G3983" s="3">
        <v>0</v>
      </c>
      <c r="H3983" s="3">
        <v>5653.73</v>
      </c>
      <c r="I3983" s="3" t="s">
        <v>29</v>
      </c>
      <c r="J3983" s="5">
        <v>1</v>
      </c>
      <c r="K3983" t="str">
        <f>_xlfn.XLOOKUP(D3983, dim_channels!A:A, dim_channels!C:C, "Not Found")</f>
        <v>Corporate</v>
      </c>
      <c r="L3983" t="str">
        <f>_xlfn.XLOOKUP(D3983, dim_channels!A:A, dim_channels!B:B, "Not Found")</f>
        <v>Corporate Direct</v>
      </c>
      <c r="M3983">
        <f t="shared" si="248"/>
        <v>0</v>
      </c>
      <c r="N3983">
        <f t="shared" si="249"/>
        <v>1</v>
      </c>
      <c r="O3983">
        <f t="shared" si="250"/>
        <v>5653.73</v>
      </c>
      <c r="P3983">
        <f t="shared" si="251"/>
        <v>5653.73</v>
      </c>
    </row>
    <row r="3984" spans="1:16" x14ac:dyDescent="0.2">
      <c r="A3984" s="2" t="s">
        <v>4420</v>
      </c>
      <c r="B3984" s="2" t="s">
        <v>391</v>
      </c>
      <c r="C3984" s="2" t="s">
        <v>346</v>
      </c>
      <c r="D3984" s="2" t="s">
        <v>52</v>
      </c>
      <c r="E3984" s="2" t="s">
        <v>34</v>
      </c>
      <c r="F3984" s="2">
        <v>20476.14</v>
      </c>
      <c r="G3984" s="2">
        <v>2457.14</v>
      </c>
      <c r="H3984" s="2">
        <v>18019</v>
      </c>
      <c r="I3984" s="2" t="s">
        <v>41</v>
      </c>
      <c r="J3984" s="4">
        <v>1.1363638381708201</v>
      </c>
      <c r="K3984" t="str">
        <f>_xlfn.XLOOKUP(D3984, dim_channels!A:A, dim_channels!C:C, "Not Found")</f>
        <v>OTA</v>
      </c>
      <c r="L3984" t="str">
        <f>_xlfn.XLOOKUP(D3984, dim_channels!A:A, dim_channels!B:B, "Not Found")</f>
        <v>Agoda</v>
      </c>
      <c r="M3984">
        <f t="shared" si="248"/>
        <v>1</v>
      </c>
      <c r="N3984">
        <f t="shared" si="249"/>
        <v>0</v>
      </c>
      <c r="O3984">
        <f t="shared" si="250"/>
        <v>0</v>
      </c>
      <c r="P3984">
        <f t="shared" si="251"/>
        <v>0</v>
      </c>
    </row>
    <row r="3985" spans="1:16" x14ac:dyDescent="0.2">
      <c r="A3985" s="3" t="s">
        <v>4421</v>
      </c>
      <c r="B3985" s="3" t="s">
        <v>26</v>
      </c>
      <c r="C3985" s="3" t="s">
        <v>300</v>
      </c>
      <c r="D3985" s="3" t="s">
        <v>169</v>
      </c>
      <c r="E3985" s="3" t="s">
        <v>34</v>
      </c>
      <c r="F3985" s="3">
        <v>9560.35</v>
      </c>
      <c r="G3985" s="3">
        <v>1912.07</v>
      </c>
      <c r="H3985" s="3">
        <v>7648.28</v>
      </c>
      <c r="I3985" s="3" t="s">
        <v>29</v>
      </c>
      <c r="J3985" s="5">
        <v>1.25</v>
      </c>
      <c r="K3985" t="str">
        <f>_xlfn.XLOOKUP(D3985, dim_channels!A:A, dim_channels!C:C, "Not Found")</f>
        <v>GDS</v>
      </c>
      <c r="L3985" t="str">
        <f>_xlfn.XLOOKUP(D3985, dim_channels!A:A, dim_channels!B:B, "Not Found")</f>
        <v>GDS (Amadeus)</v>
      </c>
      <c r="M3985">
        <f t="shared" si="248"/>
        <v>0</v>
      </c>
      <c r="N3985">
        <f t="shared" si="249"/>
        <v>1</v>
      </c>
      <c r="O3985">
        <f t="shared" si="250"/>
        <v>7648.28</v>
      </c>
      <c r="P3985">
        <f t="shared" si="251"/>
        <v>9560.35</v>
      </c>
    </row>
    <row r="3986" spans="1:16" x14ac:dyDescent="0.2">
      <c r="A3986" s="2" t="s">
        <v>4422</v>
      </c>
      <c r="B3986" s="2" t="s">
        <v>239</v>
      </c>
      <c r="C3986" s="2" t="s">
        <v>425</v>
      </c>
      <c r="D3986" s="2" t="s">
        <v>52</v>
      </c>
      <c r="E3986" s="2" t="s">
        <v>34</v>
      </c>
      <c r="F3986" s="2">
        <v>3262.88</v>
      </c>
      <c r="G3986" s="2">
        <v>391.55</v>
      </c>
      <c r="H3986" s="2">
        <v>2871.33</v>
      </c>
      <c r="I3986" s="2" t="s">
        <v>41</v>
      </c>
      <c r="J3986" s="4">
        <v>1.1363653777169469</v>
      </c>
      <c r="K3986" t="str">
        <f>_xlfn.XLOOKUP(D3986, dim_channels!A:A, dim_channels!C:C, "Not Found")</f>
        <v>OTA</v>
      </c>
      <c r="L3986" t="str">
        <f>_xlfn.XLOOKUP(D3986, dim_channels!A:A, dim_channels!B:B, "Not Found")</f>
        <v>Agoda</v>
      </c>
      <c r="M3986">
        <f t="shared" si="248"/>
        <v>1</v>
      </c>
      <c r="N3986">
        <f t="shared" si="249"/>
        <v>0</v>
      </c>
      <c r="O3986">
        <f t="shared" si="250"/>
        <v>0</v>
      </c>
      <c r="P3986">
        <f t="shared" si="251"/>
        <v>0</v>
      </c>
    </row>
    <row r="3987" spans="1:16" x14ac:dyDescent="0.2">
      <c r="A3987" s="3" t="s">
        <v>4423</v>
      </c>
      <c r="B3987" s="3" t="s">
        <v>370</v>
      </c>
      <c r="C3987" s="3" t="s">
        <v>505</v>
      </c>
      <c r="D3987" s="3" t="s">
        <v>27</v>
      </c>
      <c r="E3987" s="3" t="s">
        <v>28</v>
      </c>
      <c r="F3987" s="3">
        <v>7369.87</v>
      </c>
      <c r="G3987" s="3">
        <v>1326.58</v>
      </c>
      <c r="H3987" s="3">
        <v>6043.29</v>
      </c>
      <c r="I3987" s="3" t="s">
        <v>41</v>
      </c>
      <c r="J3987" s="5">
        <v>1.219512881228602</v>
      </c>
      <c r="K3987" t="str">
        <f>_xlfn.XLOOKUP(D3987, dim_channels!A:A, dim_channels!C:C, "Not Found")</f>
        <v>OTA</v>
      </c>
      <c r="L3987" t="str">
        <f>_xlfn.XLOOKUP(D3987, dim_channels!A:A, dim_channels!B:B, "Not Found")</f>
        <v>Expedia</v>
      </c>
      <c r="M3987">
        <f t="shared" si="248"/>
        <v>1</v>
      </c>
      <c r="N3987">
        <f t="shared" si="249"/>
        <v>0</v>
      </c>
      <c r="O3987">
        <f t="shared" si="250"/>
        <v>0</v>
      </c>
      <c r="P3987">
        <f t="shared" si="251"/>
        <v>0</v>
      </c>
    </row>
    <row r="3988" spans="1:16" x14ac:dyDescent="0.2">
      <c r="A3988" s="2" t="s">
        <v>4424</v>
      </c>
      <c r="B3988" s="2" t="s">
        <v>917</v>
      </c>
      <c r="C3988" s="2" t="s">
        <v>771</v>
      </c>
      <c r="D3988" s="2" t="s">
        <v>52</v>
      </c>
      <c r="E3988" s="2" t="s">
        <v>60</v>
      </c>
      <c r="F3988" s="2">
        <v>3553.43</v>
      </c>
      <c r="G3988" s="2">
        <v>0</v>
      </c>
      <c r="H3988" s="2">
        <v>3553.43</v>
      </c>
      <c r="I3988" s="2" t="s">
        <v>29</v>
      </c>
      <c r="J3988" s="4">
        <v>1</v>
      </c>
      <c r="K3988" t="str">
        <f>_xlfn.XLOOKUP(D3988, dim_channels!A:A, dim_channels!C:C, "Not Found")</f>
        <v>OTA</v>
      </c>
      <c r="L3988" t="str">
        <f>_xlfn.XLOOKUP(D3988, dim_channels!A:A, dim_channels!B:B, "Not Found")</f>
        <v>Agoda</v>
      </c>
      <c r="M3988">
        <f t="shared" si="248"/>
        <v>0</v>
      </c>
      <c r="N3988">
        <f t="shared" si="249"/>
        <v>1</v>
      </c>
      <c r="O3988">
        <f t="shared" si="250"/>
        <v>3553.43</v>
      </c>
      <c r="P3988">
        <f t="shared" si="251"/>
        <v>3553.43</v>
      </c>
    </row>
    <row r="3989" spans="1:16" x14ac:dyDescent="0.2">
      <c r="A3989" s="3" t="s">
        <v>4425</v>
      </c>
      <c r="B3989" s="3" t="s">
        <v>143</v>
      </c>
      <c r="C3989" s="3" t="s">
        <v>272</v>
      </c>
      <c r="D3989" s="3" t="s">
        <v>52</v>
      </c>
      <c r="E3989" s="3" t="s">
        <v>34</v>
      </c>
      <c r="F3989" s="3">
        <v>5030.71</v>
      </c>
      <c r="G3989" s="3">
        <v>603.69000000000005</v>
      </c>
      <c r="H3989" s="3">
        <v>4427.0200000000004</v>
      </c>
      <c r="I3989" s="3" t="s">
        <v>29</v>
      </c>
      <c r="J3989" s="5">
        <v>1.1363648684668239</v>
      </c>
      <c r="K3989" t="str">
        <f>_xlfn.XLOOKUP(D3989, dim_channels!A:A, dim_channels!C:C, "Not Found")</f>
        <v>OTA</v>
      </c>
      <c r="L3989" t="str">
        <f>_xlfn.XLOOKUP(D3989, dim_channels!A:A, dim_channels!B:B, "Not Found")</f>
        <v>Agoda</v>
      </c>
      <c r="M3989">
        <f t="shared" si="248"/>
        <v>0</v>
      </c>
      <c r="N3989">
        <f t="shared" si="249"/>
        <v>1</v>
      </c>
      <c r="O3989">
        <f t="shared" si="250"/>
        <v>4427.0200000000004</v>
      </c>
      <c r="P3989">
        <f t="shared" si="251"/>
        <v>5030.71</v>
      </c>
    </row>
    <row r="3990" spans="1:16" x14ac:dyDescent="0.2">
      <c r="A3990" s="2" t="s">
        <v>4426</v>
      </c>
      <c r="B3990" s="2" t="s">
        <v>570</v>
      </c>
      <c r="C3990" s="2" t="s">
        <v>69</v>
      </c>
      <c r="D3990" s="2" t="s">
        <v>64</v>
      </c>
      <c r="E3990" s="2" t="s">
        <v>115</v>
      </c>
      <c r="F3990" s="2">
        <v>15729.91</v>
      </c>
      <c r="G3990" s="2">
        <v>0</v>
      </c>
      <c r="H3990" s="2">
        <v>15729.91</v>
      </c>
      <c r="I3990" s="2" t="s">
        <v>56</v>
      </c>
      <c r="J3990" s="4">
        <v>1</v>
      </c>
      <c r="K3990" t="str">
        <f>_xlfn.XLOOKUP(D3990, dim_channels!A:A, dim_channels!C:C, "Not Found")</f>
        <v>Direct</v>
      </c>
      <c r="L3990" t="str">
        <f>_xlfn.XLOOKUP(D3990, dim_channels!A:A, dim_channels!B:B, "Not Found")</f>
        <v>Direct Website</v>
      </c>
      <c r="M3990">
        <f t="shared" si="248"/>
        <v>0</v>
      </c>
      <c r="N3990">
        <f t="shared" si="249"/>
        <v>0</v>
      </c>
      <c r="O3990">
        <f t="shared" si="250"/>
        <v>0</v>
      </c>
      <c r="P3990">
        <f t="shared" si="251"/>
        <v>0</v>
      </c>
    </row>
    <row r="3991" spans="1:16" x14ac:dyDescent="0.2">
      <c r="A3991" s="3" t="s">
        <v>4427</v>
      </c>
      <c r="B3991" s="3" t="s">
        <v>619</v>
      </c>
      <c r="C3991" s="3" t="s">
        <v>141</v>
      </c>
      <c r="D3991" s="3" t="s">
        <v>169</v>
      </c>
      <c r="E3991" s="3" t="s">
        <v>46</v>
      </c>
      <c r="F3991" s="3">
        <v>10945.68</v>
      </c>
      <c r="G3991" s="3">
        <v>2189.14</v>
      </c>
      <c r="H3991" s="3">
        <v>8756.5400000000009</v>
      </c>
      <c r="I3991" s="3" t="s">
        <v>29</v>
      </c>
      <c r="J3991" s="5">
        <v>1.2500005710017881</v>
      </c>
      <c r="K3991" t="str">
        <f>_xlfn.XLOOKUP(D3991, dim_channels!A:A, dim_channels!C:C, "Not Found")</f>
        <v>GDS</v>
      </c>
      <c r="L3991" t="str">
        <f>_xlfn.XLOOKUP(D3991, dim_channels!A:A, dim_channels!B:B, "Not Found")</f>
        <v>GDS (Amadeus)</v>
      </c>
      <c r="M3991">
        <f t="shared" si="248"/>
        <v>0</v>
      </c>
      <c r="N3991">
        <f t="shared" si="249"/>
        <v>1</v>
      </c>
      <c r="O3991">
        <f t="shared" si="250"/>
        <v>8756.5400000000009</v>
      </c>
      <c r="P3991">
        <f t="shared" si="251"/>
        <v>10945.68</v>
      </c>
    </row>
    <row r="3992" spans="1:16" x14ac:dyDescent="0.2">
      <c r="A3992" s="2" t="s">
        <v>4428</v>
      </c>
      <c r="B3992" s="2" t="s">
        <v>708</v>
      </c>
      <c r="C3992" s="2" t="s">
        <v>176</v>
      </c>
      <c r="D3992" s="2" t="s">
        <v>52</v>
      </c>
      <c r="E3992" s="2" t="s">
        <v>34</v>
      </c>
      <c r="F3992" s="2">
        <v>10831.67</v>
      </c>
      <c r="G3992" s="2">
        <v>1299.8</v>
      </c>
      <c r="H3992" s="2">
        <v>9531.8700000000008</v>
      </c>
      <c r="I3992" s="2" t="s">
        <v>29</v>
      </c>
      <c r="J3992" s="4">
        <v>1.1363635886767229</v>
      </c>
      <c r="K3992" t="str">
        <f>_xlfn.XLOOKUP(D3992, dim_channels!A:A, dim_channels!C:C, "Not Found")</f>
        <v>OTA</v>
      </c>
      <c r="L3992" t="str">
        <f>_xlfn.XLOOKUP(D3992, dim_channels!A:A, dim_channels!B:B, "Not Found")</f>
        <v>Agoda</v>
      </c>
      <c r="M3992">
        <f t="shared" si="248"/>
        <v>0</v>
      </c>
      <c r="N3992">
        <f t="shared" si="249"/>
        <v>1</v>
      </c>
      <c r="O3992">
        <f t="shared" si="250"/>
        <v>9531.8700000000008</v>
      </c>
      <c r="P3992">
        <f t="shared" si="251"/>
        <v>10831.67</v>
      </c>
    </row>
    <row r="3993" spans="1:16" x14ac:dyDescent="0.2">
      <c r="A3993" s="3" t="s">
        <v>4429</v>
      </c>
      <c r="B3993" s="3" t="s">
        <v>826</v>
      </c>
      <c r="C3993" s="3" t="s">
        <v>435</v>
      </c>
      <c r="D3993" s="3" t="s">
        <v>169</v>
      </c>
      <c r="E3993" s="3" t="s">
        <v>46</v>
      </c>
      <c r="F3993" s="3">
        <v>5252.27</v>
      </c>
      <c r="G3993" s="3">
        <v>1050.45</v>
      </c>
      <c r="H3993" s="3">
        <v>4201.82</v>
      </c>
      <c r="I3993" s="3" t="s">
        <v>29</v>
      </c>
      <c r="J3993" s="5">
        <v>1.249998810039459</v>
      </c>
      <c r="K3993" t="str">
        <f>_xlfn.XLOOKUP(D3993, dim_channels!A:A, dim_channels!C:C, "Not Found")</f>
        <v>GDS</v>
      </c>
      <c r="L3993" t="str">
        <f>_xlfn.XLOOKUP(D3993, dim_channels!A:A, dim_channels!B:B, "Not Found")</f>
        <v>GDS (Amadeus)</v>
      </c>
      <c r="M3993">
        <f t="shared" si="248"/>
        <v>0</v>
      </c>
      <c r="N3993">
        <f t="shared" si="249"/>
        <v>1</v>
      </c>
      <c r="O3993">
        <f t="shared" si="250"/>
        <v>4201.82</v>
      </c>
      <c r="P3993">
        <f t="shared" si="251"/>
        <v>5252.27</v>
      </c>
    </row>
    <row r="3994" spans="1:16" x14ac:dyDescent="0.2">
      <c r="A3994" s="2" t="s">
        <v>4430</v>
      </c>
      <c r="B3994" s="2" t="s">
        <v>706</v>
      </c>
      <c r="C3994" s="2" t="s">
        <v>217</v>
      </c>
      <c r="D3994" s="2" t="s">
        <v>114</v>
      </c>
      <c r="E3994" s="2" t="s">
        <v>115</v>
      </c>
      <c r="F3994" s="2">
        <v>7923.03</v>
      </c>
      <c r="G3994" s="2">
        <v>792.3</v>
      </c>
      <c r="H3994" s="2">
        <v>7130.73</v>
      </c>
      <c r="I3994" s="2" t="s">
        <v>29</v>
      </c>
      <c r="J3994" s="4">
        <v>1.11111064365079</v>
      </c>
      <c r="K3994" t="str">
        <f>_xlfn.XLOOKUP(D3994, dim_channels!A:A, dim_channels!C:C, "Not Found")</f>
        <v>Offline</v>
      </c>
      <c r="L3994" t="str">
        <f>_xlfn.XLOOKUP(D3994, dim_channels!A:A, dim_channels!B:B, "Not Found")</f>
        <v>Travel Agency</v>
      </c>
      <c r="M3994">
        <f t="shared" si="248"/>
        <v>0</v>
      </c>
      <c r="N3994">
        <f t="shared" si="249"/>
        <v>1</v>
      </c>
      <c r="O3994">
        <f t="shared" si="250"/>
        <v>7130.73</v>
      </c>
      <c r="P3994">
        <f t="shared" si="251"/>
        <v>7923.03</v>
      </c>
    </row>
    <row r="3995" spans="1:16" x14ac:dyDescent="0.2">
      <c r="A3995" s="3" t="s">
        <v>4431</v>
      </c>
      <c r="B3995" s="3" t="s">
        <v>227</v>
      </c>
      <c r="C3995" s="3" t="s">
        <v>100</v>
      </c>
      <c r="D3995" s="3" t="s">
        <v>27</v>
      </c>
      <c r="E3995" s="3" t="s">
        <v>60</v>
      </c>
      <c r="F3995" s="3">
        <v>2811.93</v>
      </c>
      <c r="G3995" s="3">
        <v>0</v>
      </c>
      <c r="H3995" s="3">
        <v>2811.93</v>
      </c>
      <c r="I3995" s="3" t="s">
        <v>41</v>
      </c>
      <c r="J3995" s="5">
        <v>1</v>
      </c>
      <c r="K3995" t="str">
        <f>_xlfn.XLOOKUP(D3995, dim_channels!A:A, dim_channels!C:C, "Not Found")</f>
        <v>OTA</v>
      </c>
      <c r="L3995" t="str">
        <f>_xlfn.XLOOKUP(D3995, dim_channels!A:A, dim_channels!B:B, "Not Found")</f>
        <v>Expedia</v>
      </c>
      <c r="M3995">
        <f t="shared" si="248"/>
        <v>1</v>
      </c>
      <c r="N3995">
        <f t="shared" si="249"/>
        <v>0</v>
      </c>
      <c r="O3995">
        <f t="shared" si="250"/>
        <v>0</v>
      </c>
      <c r="P3995">
        <f t="shared" si="251"/>
        <v>0</v>
      </c>
    </row>
    <row r="3996" spans="1:16" x14ac:dyDescent="0.2">
      <c r="A3996" s="2" t="s">
        <v>4432</v>
      </c>
      <c r="B3996" s="2" t="s">
        <v>94</v>
      </c>
      <c r="C3996" s="2" t="s">
        <v>343</v>
      </c>
      <c r="D3996" s="2" t="s">
        <v>45</v>
      </c>
      <c r="E3996" s="2" t="s">
        <v>46</v>
      </c>
      <c r="F3996" s="2">
        <v>4976.38</v>
      </c>
      <c r="G3996" s="2">
        <v>248.82</v>
      </c>
      <c r="H3996" s="2">
        <v>4727.5600000000004</v>
      </c>
      <c r="I3996" s="2" t="s">
        <v>56</v>
      </c>
      <c r="J3996" s="4">
        <v>1.052631801605902</v>
      </c>
      <c r="K3996" t="str">
        <f>_xlfn.XLOOKUP(D3996, dim_channels!A:A, dim_channels!C:C, "Not Found")</f>
        <v>Corporate</v>
      </c>
      <c r="L3996" t="str">
        <f>_xlfn.XLOOKUP(D3996, dim_channels!A:A, dim_channels!B:B, "Not Found")</f>
        <v>Corporate Direct</v>
      </c>
      <c r="M3996">
        <f t="shared" si="248"/>
        <v>0</v>
      </c>
      <c r="N3996">
        <f t="shared" si="249"/>
        <v>0</v>
      </c>
      <c r="O3996">
        <f t="shared" si="250"/>
        <v>0</v>
      </c>
      <c r="P3996">
        <f t="shared" si="251"/>
        <v>0</v>
      </c>
    </row>
    <row r="3997" spans="1:16" x14ac:dyDescent="0.2">
      <c r="A3997" s="3" t="s">
        <v>4433</v>
      </c>
      <c r="B3997" s="3" t="s">
        <v>420</v>
      </c>
      <c r="C3997" s="3" t="s">
        <v>31</v>
      </c>
      <c r="D3997" s="3" t="s">
        <v>33</v>
      </c>
      <c r="E3997" s="3" t="s">
        <v>28</v>
      </c>
      <c r="F3997" s="3">
        <v>21753.03</v>
      </c>
      <c r="G3997" s="3">
        <v>3262.95</v>
      </c>
      <c r="H3997" s="3">
        <v>18490.080000000002</v>
      </c>
      <c r="I3997" s="3" t="s">
        <v>41</v>
      </c>
      <c r="J3997" s="5">
        <v>1.1764703019132421</v>
      </c>
      <c r="K3997" t="str">
        <f>_xlfn.XLOOKUP(D3997, dim_channels!A:A, dim_channels!C:C, "Not Found")</f>
        <v>OTA</v>
      </c>
      <c r="L3997" t="str">
        <f>_xlfn.XLOOKUP(D3997, dim_channels!A:A, dim_channels!B:B, "Not Found")</f>
        <v>Booking.com</v>
      </c>
      <c r="M3997">
        <f t="shared" si="248"/>
        <v>1</v>
      </c>
      <c r="N3997">
        <f t="shared" si="249"/>
        <v>0</v>
      </c>
      <c r="O3997">
        <f t="shared" si="250"/>
        <v>0</v>
      </c>
      <c r="P3997">
        <f t="shared" si="251"/>
        <v>0</v>
      </c>
    </row>
    <row r="3998" spans="1:16" x14ac:dyDescent="0.2">
      <c r="A3998" s="2" t="s">
        <v>4434</v>
      </c>
      <c r="B3998" s="2" t="s">
        <v>557</v>
      </c>
      <c r="C3998" s="2" t="s">
        <v>258</v>
      </c>
      <c r="D3998" s="2" t="s">
        <v>27</v>
      </c>
      <c r="E3998" s="2" t="s">
        <v>34</v>
      </c>
      <c r="F3998" s="2">
        <v>10223.56</v>
      </c>
      <c r="G3998" s="2">
        <v>1840.24</v>
      </c>
      <c r="H3998" s="2">
        <v>8383.32</v>
      </c>
      <c r="I3998" s="2" t="s">
        <v>29</v>
      </c>
      <c r="J3998" s="4">
        <v>1.219512078746845</v>
      </c>
      <c r="K3998" t="str">
        <f>_xlfn.XLOOKUP(D3998, dim_channels!A:A, dim_channels!C:C, "Not Found")</f>
        <v>OTA</v>
      </c>
      <c r="L3998" t="str">
        <f>_xlfn.XLOOKUP(D3998, dim_channels!A:A, dim_channels!B:B, "Not Found")</f>
        <v>Expedia</v>
      </c>
      <c r="M3998">
        <f t="shared" si="248"/>
        <v>0</v>
      </c>
      <c r="N3998">
        <f t="shared" si="249"/>
        <v>1</v>
      </c>
      <c r="O3998">
        <f t="shared" si="250"/>
        <v>8383.32</v>
      </c>
      <c r="P3998">
        <f t="shared" si="251"/>
        <v>10223.56</v>
      </c>
    </row>
    <row r="3999" spans="1:16" x14ac:dyDescent="0.2">
      <c r="A3999" s="3" t="s">
        <v>4435</v>
      </c>
      <c r="B3999" s="3" t="s">
        <v>367</v>
      </c>
      <c r="C3999" s="3" t="s">
        <v>778</v>
      </c>
      <c r="D3999" s="3" t="s">
        <v>114</v>
      </c>
      <c r="E3999" s="3" t="s">
        <v>46</v>
      </c>
      <c r="F3999" s="3">
        <v>10851.08</v>
      </c>
      <c r="G3999" s="3">
        <v>1085.1099999999999</v>
      </c>
      <c r="H3999" s="3">
        <v>9765.9699999999993</v>
      </c>
      <c r="I3999" s="3" t="s">
        <v>29</v>
      </c>
      <c r="J3999" s="5">
        <v>1.111111338658628</v>
      </c>
      <c r="K3999" t="str">
        <f>_xlfn.XLOOKUP(D3999, dim_channels!A:A, dim_channels!C:C, "Not Found")</f>
        <v>Offline</v>
      </c>
      <c r="L3999" t="str">
        <f>_xlfn.XLOOKUP(D3999, dim_channels!A:A, dim_channels!B:B, "Not Found")</f>
        <v>Travel Agency</v>
      </c>
      <c r="M3999">
        <f t="shared" si="248"/>
        <v>0</v>
      </c>
      <c r="N3999">
        <f t="shared" si="249"/>
        <v>1</v>
      </c>
      <c r="O3999">
        <f t="shared" si="250"/>
        <v>9765.9699999999993</v>
      </c>
      <c r="P3999">
        <f t="shared" si="251"/>
        <v>10851.08</v>
      </c>
    </row>
    <row r="4000" spans="1:16" x14ac:dyDescent="0.2">
      <c r="A4000" s="2" t="s">
        <v>4436</v>
      </c>
      <c r="B4000" s="2" t="s">
        <v>724</v>
      </c>
      <c r="C4000" s="2" t="s">
        <v>54</v>
      </c>
      <c r="D4000" s="2" t="s">
        <v>52</v>
      </c>
      <c r="E4000" s="2" t="s">
        <v>60</v>
      </c>
      <c r="F4000" s="2">
        <v>10627.49</v>
      </c>
      <c r="G4000" s="2">
        <v>0</v>
      </c>
      <c r="H4000" s="2">
        <v>10627.49</v>
      </c>
      <c r="I4000" s="2" t="s">
        <v>29</v>
      </c>
      <c r="J4000" s="4">
        <v>1</v>
      </c>
      <c r="K4000" t="str">
        <f>_xlfn.XLOOKUP(D4000, dim_channels!A:A, dim_channels!C:C, "Not Found")</f>
        <v>OTA</v>
      </c>
      <c r="L4000" t="str">
        <f>_xlfn.XLOOKUP(D4000, dim_channels!A:A, dim_channels!B:B, "Not Found")</f>
        <v>Agoda</v>
      </c>
      <c r="M4000">
        <f t="shared" si="248"/>
        <v>0</v>
      </c>
      <c r="N4000">
        <f t="shared" si="249"/>
        <v>1</v>
      </c>
      <c r="O4000">
        <f t="shared" si="250"/>
        <v>10627.49</v>
      </c>
      <c r="P4000">
        <f t="shared" si="251"/>
        <v>10627.49</v>
      </c>
    </row>
    <row r="4001" spans="1:16" x14ac:dyDescent="0.2">
      <c r="A4001" s="3" t="s">
        <v>4437</v>
      </c>
      <c r="B4001" s="3" t="s">
        <v>426</v>
      </c>
      <c r="C4001" s="3" t="s">
        <v>269</v>
      </c>
      <c r="D4001" s="3" t="s">
        <v>169</v>
      </c>
      <c r="E4001" s="3" t="s">
        <v>46</v>
      </c>
      <c r="F4001" s="3">
        <v>10575.03</v>
      </c>
      <c r="G4001" s="3">
        <v>2115.0100000000002</v>
      </c>
      <c r="H4001" s="3">
        <v>8460.02</v>
      </c>
      <c r="I4001" s="3" t="s">
        <v>29</v>
      </c>
      <c r="J4001" s="5">
        <v>1.250000591015151</v>
      </c>
      <c r="K4001" t="str">
        <f>_xlfn.XLOOKUP(D4001, dim_channels!A:A, dim_channels!C:C, "Not Found")</f>
        <v>GDS</v>
      </c>
      <c r="L4001" t="str">
        <f>_xlfn.XLOOKUP(D4001, dim_channels!A:A, dim_channels!B:B, "Not Found")</f>
        <v>GDS (Amadeus)</v>
      </c>
      <c r="M4001">
        <f t="shared" si="248"/>
        <v>0</v>
      </c>
      <c r="N4001">
        <f t="shared" si="249"/>
        <v>1</v>
      </c>
      <c r="O4001">
        <f t="shared" si="250"/>
        <v>8460.02</v>
      </c>
      <c r="P4001">
        <f t="shared" si="251"/>
        <v>10575.03</v>
      </c>
    </row>
    <row r="4002" spans="1:16" x14ac:dyDescent="0.2">
      <c r="A4002" s="2" t="s">
        <v>4438</v>
      </c>
      <c r="B4002" s="2" t="s">
        <v>210</v>
      </c>
      <c r="C4002" s="2" t="s">
        <v>353</v>
      </c>
      <c r="D4002" s="2" t="s">
        <v>45</v>
      </c>
      <c r="E4002" s="2" t="s">
        <v>89</v>
      </c>
      <c r="F4002" s="2">
        <v>7346.89</v>
      </c>
      <c r="G4002" s="2">
        <v>0</v>
      </c>
      <c r="H4002" s="2">
        <v>7346.89</v>
      </c>
      <c r="I4002" s="2" t="s">
        <v>29</v>
      </c>
      <c r="J4002" s="4">
        <v>1</v>
      </c>
      <c r="K4002" t="str">
        <f>_xlfn.XLOOKUP(D4002, dim_channels!A:A, dim_channels!C:C, "Not Found")</f>
        <v>Corporate</v>
      </c>
      <c r="L4002" t="str">
        <f>_xlfn.XLOOKUP(D4002, dim_channels!A:A, dim_channels!B:B, "Not Found")</f>
        <v>Corporate Direct</v>
      </c>
      <c r="M4002">
        <f t="shared" si="248"/>
        <v>0</v>
      </c>
      <c r="N4002">
        <f t="shared" si="249"/>
        <v>1</v>
      </c>
      <c r="O4002">
        <f t="shared" si="250"/>
        <v>7346.89</v>
      </c>
      <c r="P4002">
        <f t="shared" si="251"/>
        <v>7346.89</v>
      </c>
    </row>
    <row r="4003" spans="1:16" x14ac:dyDescent="0.2">
      <c r="A4003" s="3" t="s">
        <v>4439</v>
      </c>
      <c r="B4003" s="3" t="s">
        <v>143</v>
      </c>
      <c r="C4003" s="3" t="s">
        <v>501</v>
      </c>
      <c r="D4003" s="3" t="s">
        <v>52</v>
      </c>
      <c r="E4003" s="3" t="s">
        <v>34</v>
      </c>
      <c r="F4003" s="3">
        <v>7301.48</v>
      </c>
      <c r="G4003" s="3">
        <v>876.18</v>
      </c>
      <c r="H4003" s="3">
        <v>6425.3</v>
      </c>
      <c r="I4003" s="3" t="s">
        <v>29</v>
      </c>
      <c r="J4003" s="5">
        <v>1.1363640608220631</v>
      </c>
      <c r="K4003" t="str">
        <f>_xlfn.XLOOKUP(D4003, dim_channels!A:A, dim_channels!C:C, "Not Found")</f>
        <v>OTA</v>
      </c>
      <c r="L4003" t="str">
        <f>_xlfn.XLOOKUP(D4003, dim_channels!A:A, dim_channels!B:B, "Not Found")</f>
        <v>Agoda</v>
      </c>
      <c r="M4003">
        <f t="shared" si="248"/>
        <v>0</v>
      </c>
      <c r="N4003">
        <f t="shared" si="249"/>
        <v>1</v>
      </c>
      <c r="O4003">
        <f t="shared" si="250"/>
        <v>6425.3</v>
      </c>
      <c r="P4003">
        <f t="shared" si="251"/>
        <v>7301.48</v>
      </c>
    </row>
    <row r="4004" spans="1:16" x14ac:dyDescent="0.2">
      <c r="A4004" s="2" t="s">
        <v>4440</v>
      </c>
      <c r="B4004" s="2" t="s">
        <v>400</v>
      </c>
      <c r="C4004" s="2" t="s">
        <v>866</v>
      </c>
      <c r="D4004" s="2" t="s">
        <v>27</v>
      </c>
      <c r="E4004" s="2" t="s">
        <v>34</v>
      </c>
      <c r="F4004" s="2">
        <v>3072.01</v>
      </c>
      <c r="G4004" s="2">
        <v>552.96</v>
      </c>
      <c r="H4004" s="2">
        <v>2519.0500000000002</v>
      </c>
      <c r="I4004" s="2" t="s">
        <v>56</v>
      </c>
      <c r="J4004" s="4">
        <v>1.2195113237133051</v>
      </c>
      <c r="K4004" t="str">
        <f>_xlfn.XLOOKUP(D4004, dim_channels!A:A, dim_channels!C:C, "Not Found")</f>
        <v>OTA</v>
      </c>
      <c r="L4004" t="str">
        <f>_xlfn.XLOOKUP(D4004, dim_channels!A:A, dim_channels!B:B, "Not Found")</f>
        <v>Expedia</v>
      </c>
      <c r="M4004">
        <f t="shared" si="248"/>
        <v>0</v>
      </c>
      <c r="N4004">
        <f t="shared" si="249"/>
        <v>0</v>
      </c>
      <c r="O4004">
        <f t="shared" si="250"/>
        <v>0</v>
      </c>
      <c r="P4004">
        <f t="shared" si="251"/>
        <v>0</v>
      </c>
    </row>
    <row r="4005" spans="1:16" x14ac:dyDescent="0.2">
      <c r="A4005" s="3" t="s">
        <v>4441</v>
      </c>
      <c r="B4005" s="3" t="s">
        <v>875</v>
      </c>
      <c r="C4005" s="3" t="s">
        <v>147</v>
      </c>
      <c r="D4005" s="3" t="s">
        <v>64</v>
      </c>
      <c r="E4005" s="3" t="s">
        <v>115</v>
      </c>
      <c r="F4005" s="3">
        <v>6348.54</v>
      </c>
      <c r="G4005" s="3">
        <v>0</v>
      </c>
      <c r="H4005" s="3">
        <v>6348.54</v>
      </c>
      <c r="I4005" s="3" t="s">
        <v>29</v>
      </c>
      <c r="J4005" s="5">
        <v>1</v>
      </c>
      <c r="K4005" t="str">
        <f>_xlfn.XLOOKUP(D4005, dim_channels!A:A, dim_channels!C:C, "Not Found")</f>
        <v>Direct</v>
      </c>
      <c r="L4005" t="str">
        <f>_xlfn.XLOOKUP(D4005, dim_channels!A:A, dim_channels!B:B, "Not Found")</f>
        <v>Direct Website</v>
      </c>
      <c r="M4005">
        <f t="shared" si="248"/>
        <v>0</v>
      </c>
      <c r="N4005">
        <f t="shared" si="249"/>
        <v>1</v>
      </c>
      <c r="O4005">
        <f t="shared" si="250"/>
        <v>6348.54</v>
      </c>
      <c r="P4005">
        <f t="shared" si="251"/>
        <v>6348.54</v>
      </c>
    </row>
    <row r="4006" spans="1:16" x14ac:dyDescent="0.2">
      <c r="A4006" s="2" t="s">
        <v>4442</v>
      </c>
      <c r="B4006" s="2" t="s">
        <v>112</v>
      </c>
      <c r="C4006" s="2" t="s">
        <v>664</v>
      </c>
      <c r="D4006" s="2" t="s">
        <v>33</v>
      </c>
      <c r="E4006" s="2" t="s">
        <v>28</v>
      </c>
      <c r="F4006" s="2">
        <v>5297.1</v>
      </c>
      <c r="G4006" s="2">
        <v>794.56</v>
      </c>
      <c r="H4006" s="2">
        <v>4502.54</v>
      </c>
      <c r="I4006" s="2" t="s">
        <v>29</v>
      </c>
      <c r="J4006" s="4">
        <v>1.176469281783171</v>
      </c>
      <c r="K4006" t="str">
        <f>_xlfn.XLOOKUP(D4006, dim_channels!A:A, dim_channels!C:C, "Not Found")</f>
        <v>OTA</v>
      </c>
      <c r="L4006" t="str">
        <f>_xlfn.XLOOKUP(D4006, dim_channels!A:A, dim_channels!B:B, "Not Found")</f>
        <v>Booking.com</v>
      </c>
      <c r="M4006">
        <f t="shared" si="248"/>
        <v>0</v>
      </c>
      <c r="N4006">
        <f t="shared" si="249"/>
        <v>1</v>
      </c>
      <c r="O4006">
        <f t="shared" si="250"/>
        <v>4502.54</v>
      </c>
      <c r="P4006">
        <f t="shared" si="251"/>
        <v>5297.1</v>
      </c>
    </row>
    <row r="4007" spans="1:16" x14ac:dyDescent="0.2">
      <c r="A4007" s="3" t="s">
        <v>4443</v>
      </c>
      <c r="B4007" s="3" t="s">
        <v>754</v>
      </c>
      <c r="C4007" s="3" t="s">
        <v>147</v>
      </c>
      <c r="D4007" s="3" t="s">
        <v>33</v>
      </c>
      <c r="E4007" s="3" t="s">
        <v>34</v>
      </c>
      <c r="F4007" s="3">
        <v>4254.8500000000004</v>
      </c>
      <c r="G4007" s="3">
        <v>638.23</v>
      </c>
      <c r="H4007" s="3">
        <v>3616.62</v>
      </c>
      <c r="I4007" s="3" t="s">
        <v>29</v>
      </c>
      <c r="J4007" s="5">
        <v>1.176471401474305</v>
      </c>
      <c r="K4007" t="str">
        <f>_xlfn.XLOOKUP(D4007, dim_channels!A:A, dim_channels!C:C, "Not Found")</f>
        <v>OTA</v>
      </c>
      <c r="L4007" t="str">
        <f>_xlfn.XLOOKUP(D4007, dim_channels!A:A, dim_channels!B:B, "Not Found")</f>
        <v>Booking.com</v>
      </c>
      <c r="M4007">
        <f t="shared" si="248"/>
        <v>0</v>
      </c>
      <c r="N4007">
        <f t="shared" si="249"/>
        <v>1</v>
      </c>
      <c r="O4007">
        <f t="shared" si="250"/>
        <v>3616.62</v>
      </c>
      <c r="P4007">
        <f t="shared" si="251"/>
        <v>4254.8500000000004</v>
      </c>
    </row>
    <row r="4008" spans="1:16" x14ac:dyDescent="0.2">
      <c r="A4008" s="2" t="s">
        <v>4444</v>
      </c>
      <c r="B4008" s="2" t="s">
        <v>471</v>
      </c>
      <c r="C4008" s="2" t="s">
        <v>791</v>
      </c>
      <c r="D4008" s="2" t="s">
        <v>33</v>
      </c>
      <c r="E4008" s="2" t="s">
        <v>28</v>
      </c>
      <c r="F4008" s="2">
        <v>16730.830000000002</v>
      </c>
      <c r="G4008" s="2">
        <v>2509.62</v>
      </c>
      <c r="H4008" s="2">
        <v>14221.21</v>
      </c>
      <c r="I4008" s="2" t="s">
        <v>29</v>
      </c>
      <c r="J4008" s="4">
        <v>1.176470215966152</v>
      </c>
      <c r="K4008" t="str">
        <f>_xlfn.XLOOKUP(D4008, dim_channels!A:A, dim_channels!C:C, "Not Found")</f>
        <v>OTA</v>
      </c>
      <c r="L4008" t="str">
        <f>_xlfn.XLOOKUP(D4008, dim_channels!A:A, dim_channels!B:B, "Not Found")</f>
        <v>Booking.com</v>
      </c>
      <c r="M4008">
        <f t="shared" si="248"/>
        <v>0</v>
      </c>
      <c r="N4008">
        <f t="shared" si="249"/>
        <v>1</v>
      </c>
      <c r="O4008">
        <f t="shared" si="250"/>
        <v>14221.21</v>
      </c>
      <c r="P4008">
        <f t="shared" si="251"/>
        <v>16730.830000000002</v>
      </c>
    </row>
    <row r="4009" spans="1:16" x14ac:dyDescent="0.2">
      <c r="A4009" s="3" t="s">
        <v>4445</v>
      </c>
      <c r="B4009" s="3" t="s">
        <v>553</v>
      </c>
      <c r="C4009" s="3" t="s">
        <v>72</v>
      </c>
      <c r="D4009" s="3" t="s">
        <v>52</v>
      </c>
      <c r="E4009" s="3" t="s">
        <v>60</v>
      </c>
      <c r="F4009" s="3">
        <v>20495.21</v>
      </c>
      <c r="G4009" s="3">
        <v>0</v>
      </c>
      <c r="H4009" s="3">
        <v>20495.21</v>
      </c>
      <c r="I4009" s="3" t="s">
        <v>29</v>
      </c>
      <c r="J4009" s="5">
        <v>1</v>
      </c>
      <c r="K4009" t="str">
        <f>_xlfn.XLOOKUP(D4009, dim_channels!A:A, dim_channels!C:C, "Not Found")</f>
        <v>OTA</v>
      </c>
      <c r="L4009" t="str">
        <f>_xlfn.XLOOKUP(D4009, dim_channels!A:A, dim_channels!B:B, "Not Found")</f>
        <v>Agoda</v>
      </c>
      <c r="M4009">
        <f t="shared" si="248"/>
        <v>0</v>
      </c>
      <c r="N4009">
        <f t="shared" si="249"/>
        <v>1</v>
      </c>
      <c r="O4009">
        <f t="shared" si="250"/>
        <v>20495.21</v>
      </c>
      <c r="P4009">
        <f t="shared" si="251"/>
        <v>20495.21</v>
      </c>
    </row>
    <row r="4010" spans="1:16" x14ac:dyDescent="0.2">
      <c r="A4010" s="2" t="s">
        <v>4446</v>
      </c>
      <c r="B4010" s="2" t="s">
        <v>445</v>
      </c>
      <c r="C4010" s="2" t="s">
        <v>741</v>
      </c>
      <c r="D4010" s="2" t="s">
        <v>169</v>
      </c>
      <c r="E4010" s="2" t="s">
        <v>34</v>
      </c>
      <c r="F4010" s="2">
        <v>3152.49</v>
      </c>
      <c r="G4010" s="2">
        <v>630.5</v>
      </c>
      <c r="H4010" s="2">
        <v>2521.9899999999998</v>
      </c>
      <c r="I4010" s="2" t="s">
        <v>29</v>
      </c>
      <c r="J4010" s="4">
        <v>1.2500009912806951</v>
      </c>
      <c r="K4010" t="str">
        <f>_xlfn.XLOOKUP(D4010, dim_channels!A:A, dim_channels!C:C, "Not Found")</f>
        <v>GDS</v>
      </c>
      <c r="L4010" t="str">
        <f>_xlfn.XLOOKUP(D4010, dim_channels!A:A, dim_channels!B:B, "Not Found")</f>
        <v>GDS (Amadeus)</v>
      </c>
      <c r="M4010">
        <f t="shared" si="248"/>
        <v>0</v>
      </c>
      <c r="N4010">
        <f t="shared" si="249"/>
        <v>1</v>
      </c>
      <c r="O4010">
        <f t="shared" si="250"/>
        <v>2521.9899999999998</v>
      </c>
      <c r="P4010">
        <f t="shared" si="251"/>
        <v>3152.49</v>
      </c>
    </row>
    <row r="4011" spans="1:16" x14ac:dyDescent="0.2">
      <c r="A4011" s="3" t="s">
        <v>4447</v>
      </c>
      <c r="B4011" s="3" t="s">
        <v>251</v>
      </c>
      <c r="C4011" s="3" t="s">
        <v>794</v>
      </c>
      <c r="D4011" s="3" t="s">
        <v>33</v>
      </c>
      <c r="E4011" s="3" t="s">
        <v>34</v>
      </c>
      <c r="F4011" s="3">
        <v>4575.21</v>
      </c>
      <c r="G4011" s="3">
        <v>686.28</v>
      </c>
      <c r="H4011" s="3">
        <v>3888.93</v>
      </c>
      <c r="I4011" s="3" t="s">
        <v>29</v>
      </c>
      <c r="J4011" s="5">
        <v>1.1764701344585791</v>
      </c>
      <c r="K4011" t="str">
        <f>_xlfn.XLOOKUP(D4011, dim_channels!A:A, dim_channels!C:C, "Not Found")</f>
        <v>OTA</v>
      </c>
      <c r="L4011" t="str">
        <f>_xlfn.XLOOKUP(D4011, dim_channels!A:A, dim_channels!B:B, "Not Found")</f>
        <v>Booking.com</v>
      </c>
      <c r="M4011">
        <f t="shared" si="248"/>
        <v>0</v>
      </c>
      <c r="N4011">
        <f t="shared" si="249"/>
        <v>1</v>
      </c>
      <c r="O4011">
        <f t="shared" si="250"/>
        <v>3888.93</v>
      </c>
      <c r="P4011">
        <f t="shared" si="251"/>
        <v>4575.21</v>
      </c>
    </row>
    <row r="4012" spans="1:16" x14ac:dyDescent="0.2">
      <c r="A4012" s="2" t="s">
        <v>4448</v>
      </c>
      <c r="B4012" s="2" t="s">
        <v>534</v>
      </c>
      <c r="C4012" s="2" t="s">
        <v>335</v>
      </c>
      <c r="D4012" s="2" t="s">
        <v>64</v>
      </c>
      <c r="E4012" s="2" t="s">
        <v>115</v>
      </c>
      <c r="F4012" s="2">
        <v>6783.86</v>
      </c>
      <c r="G4012" s="2">
        <v>0</v>
      </c>
      <c r="H4012" s="2">
        <v>6783.86</v>
      </c>
      <c r="I4012" s="2" t="s">
        <v>29</v>
      </c>
      <c r="J4012" s="4">
        <v>1</v>
      </c>
      <c r="K4012" t="str">
        <f>_xlfn.XLOOKUP(D4012, dim_channels!A:A, dim_channels!C:C, "Not Found")</f>
        <v>Direct</v>
      </c>
      <c r="L4012" t="str">
        <f>_xlfn.XLOOKUP(D4012, dim_channels!A:A, dim_channels!B:B, "Not Found")</f>
        <v>Direct Website</v>
      </c>
      <c r="M4012">
        <f t="shared" si="248"/>
        <v>0</v>
      </c>
      <c r="N4012">
        <f t="shared" si="249"/>
        <v>1</v>
      </c>
      <c r="O4012">
        <f t="shared" si="250"/>
        <v>6783.86</v>
      </c>
      <c r="P4012">
        <f t="shared" si="251"/>
        <v>6783.86</v>
      </c>
    </row>
    <row r="4013" spans="1:16" x14ac:dyDescent="0.2">
      <c r="A4013" s="3" t="s">
        <v>4449</v>
      </c>
      <c r="B4013" s="3" t="s">
        <v>958</v>
      </c>
      <c r="C4013" s="3" t="s">
        <v>100</v>
      </c>
      <c r="D4013" s="3" t="s">
        <v>169</v>
      </c>
      <c r="E4013" s="3" t="s">
        <v>34</v>
      </c>
      <c r="F4013" s="3">
        <v>2359.3000000000002</v>
      </c>
      <c r="G4013" s="3">
        <v>471.86</v>
      </c>
      <c r="H4013" s="3">
        <v>1887.44</v>
      </c>
      <c r="I4013" s="3" t="s">
        <v>29</v>
      </c>
      <c r="J4013" s="5">
        <v>1.25</v>
      </c>
      <c r="K4013" t="str">
        <f>_xlfn.XLOOKUP(D4013, dim_channels!A:A, dim_channels!C:C, "Not Found")</f>
        <v>GDS</v>
      </c>
      <c r="L4013" t="str">
        <f>_xlfn.XLOOKUP(D4013, dim_channels!A:A, dim_channels!B:B, "Not Found")</f>
        <v>GDS (Amadeus)</v>
      </c>
      <c r="M4013">
        <f t="shared" si="248"/>
        <v>0</v>
      </c>
      <c r="N4013">
        <f t="shared" si="249"/>
        <v>1</v>
      </c>
      <c r="O4013">
        <f t="shared" si="250"/>
        <v>1887.44</v>
      </c>
      <c r="P4013">
        <f t="shared" si="251"/>
        <v>2359.3000000000002</v>
      </c>
    </row>
    <row r="4014" spans="1:16" x14ac:dyDescent="0.2">
      <c r="A4014" s="2" t="s">
        <v>4450</v>
      </c>
      <c r="B4014" s="2" t="s">
        <v>241</v>
      </c>
      <c r="C4014" s="2" t="s">
        <v>26</v>
      </c>
      <c r="D4014" s="2" t="s">
        <v>64</v>
      </c>
      <c r="E4014" s="2" t="s">
        <v>115</v>
      </c>
      <c r="F4014" s="2">
        <v>3233.55</v>
      </c>
      <c r="G4014" s="2">
        <v>0</v>
      </c>
      <c r="H4014" s="2">
        <v>3233.55</v>
      </c>
      <c r="I4014" s="2" t="s">
        <v>29</v>
      </c>
      <c r="J4014" s="4">
        <v>1</v>
      </c>
      <c r="K4014" t="str">
        <f>_xlfn.XLOOKUP(D4014, dim_channels!A:A, dim_channels!C:C, "Not Found")</f>
        <v>Direct</v>
      </c>
      <c r="L4014" t="str">
        <f>_xlfn.XLOOKUP(D4014, dim_channels!A:A, dim_channels!B:B, "Not Found")</f>
        <v>Direct Website</v>
      </c>
      <c r="M4014">
        <f t="shared" si="248"/>
        <v>0</v>
      </c>
      <c r="N4014">
        <f t="shared" si="249"/>
        <v>1</v>
      </c>
      <c r="O4014">
        <f t="shared" si="250"/>
        <v>3233.55</v>
      </c>
      <c r="P4014">
        <f t="shared" si="251"/>
        <v>3233.55</v>
      </c>
    </row>
    <row r="4015" spans="1:16" x14ac:dyDescent="0.2">
      <c r="A4015" s="3" t="s">
        <v>4451</v>
      </c>
      <c r="B4015" s="3" t="s">
        <v>364</v>
      </c>
      <c r="C4015" s="3" t="s">
        <v>403</v>
      </c>
      <c r="D4015" s="3" t="s">
        <v>33</v>
      </c>
      <c r="E4015" s="3" t="s">
        <v>28</v>
      </c>
      <c r="F4015" s="3">
        <v>2554.4499999999998</v>
      </c>
      <c r="G4015" s="3">
        <v>383.17</v>
      </c>
      <c r="H4015" s="3">
        <v>2171.2800000000002</v>
      </c>
      <c r="I4015" s="3" t="s">
        <v>29</v>
      </c>
      <c r="J4015" s="5">
        <v>1.17647194281714</v>
      </c>
      <c r="K4015" t="str">
        <f>_xlfn.XLOOKUP(D4015, dim_channels!A:A, dim_channels!C:C, "Not Found")</f>
        <v>OTA</v>
      </c>
      <c r="L4015" t="str">
        <f>_xlfn.XLOOKUP(D4015, dim_channels!A:A, dim_channels!B:B, "Not Found")</f>
        <v>Booking.com</v>
      </c>
      <c r="M4015">
        <f t="shared" si="248"/>
        <v>0</v>
      </c>
      <c r="N4015">
        <f t="shared" si="249"/>
        <v>1</v>
      </c>
      <c r="O4015">
        <f t="shared" si="250"/>
        <v>2171.2800000000002</v>
      </c>
      <c r="P4015">
        <f t="shared" si="251"/>
        <v>2554.4499999999998</v>
      </c>
    </row>
    <row r="4016" spans="1:16" x14ac:dyDescent="0.2">
      <c r="A4016" s="2" t="s">
        <v>4452</v>
      </c>
      <c r="B4016" s="2" t="s">
        <v>310</v>
      </c>
      <c r="C4016" s="2" t="s">
        <v>230</v>
      </c>
      <c r="D4016" s="2" t="s">
        <v>33</v>
      </c>
      <c r="E4016" s="2" t="s">
        <v>34</v>
      </c>
      <c r="F4016" s="2">
        <v>7447.53</v>
      </c>
      <c r="G4016" s="2">
        <v>1117.1300000000001</v>
      </c>
      <c r="H4016" s="2">
        <v>6330.4</v>
      </c>
      <c r="I4016" s="2" t="s">
        <v>41</v>
      </c>
      <c r="J4016" s="4">
        <v>1.1764706811575889</v>
      </c>
      <c r="K4016" t="str">
        <f>_xlfn.XLOOKUP(D4016, dim_channels!A:A, dim_channels!C:C, "Not Found")</f>
        <v>OTA</v>
      </c>
      <c r="L4016" t="str">
        <f>_xlfn.XLOOKUP(D4016, dim_channels!A:A, dim_channels!B:B, "Not Found")</f>
        <v>Booking.com</v>
      </c>
      <c r="M4016">
        <f t="shared" si="248"/>
        <v>1</v>
      </c>
      <c r="N4016">
        <f t="shared" si="249"/>
        <v>0</v>
      </c>
      <c r="O4016">
        <f t="shared" si="250"/>
        <v>0</v>
      </c>
      <c r="P4016">
        <f t="shared" si="251"/>
        <v>0</v>
      </c>
    </row>
    <row r="4017" spans="1:16" x14ac:dyDescent="0.2">
      <c r="A4017" s="3" t="s">
        <v>4453</v>
      </c>
      <c r="B4017" s="3" t="s">
        <v>326</v>
      </c>
      <c r="C4017" s="3" t="s">
        <v>543</v>
      </c>
      <c r="D4017" s="3" t="s">
        <v>64</v>
      </c>
      <c r="E4017" s="3" t="s">
        <v>115</v>
      </c>
      <c r="F4017" s="3">
        <v>3447.99</v>
      </c>
      <c r="G4017" s="3">
        <v>0</v>
      </c>
      <c r="H4017" s="3">
        <v>3447.99</v>
      </c>
      <c r="I4017" s="3" t="s">
        <v>29</v>
      </c>
      <c r="J4017" s="5">
        <v>1</v>
      </c>
      <c r="K4017" t="str">
        <f>_xlfn.XLOOKUP(D4017, dim_channels!A:A, dim_channels!C:C, "Not Found")</f>
        <v>Direct</v>
      </c>
      <c r="L4017" t="str">
        <f>_xlfn.XLOOKUP(D4017, dim_channels!A:A, dim_channels!B:B, "Not Found")</f>
        <v>Direct Website</v>
      </c>
      <c r="M4017">
        <f t="shared" si="248"/>
        <v>0</v>
      </c>
      <c r="N4017">
        <f t="shared" si="249"/>
        <v>1</v>
      </c>
      <c r="O4017">
        <f t="shared" si="250"/>
        <v>3447.99</v>
      </c>
      <c r="P4017">
        <f t="shared" si="251"/>
        <v>3447.99</v>
      </c>
    </row>
    <row r="4018" spans="1:16" x14ac:dyDescent="0.2">
      <c r="A4018" s="2" t="s">
        <v>4454</v>
      </c>
      <c r="B4018" s="2" t="s">
        <v>983</v>
      </c>
      <c r="C4018" s="2" t="s">
        <v>1348</v>
      </c>
      <c r="D4018" s="2" t="s">
        <v>64</v>
      </c>
      <c r="E4018" s="2" t="s">
        <v>28</v>
      </c>
      <c r="F4018" s="2">
        <v>7837.24</v>
      </c>
      <c r="G4018" s="2">
        <v>0</v>
      </c>
      <c r="H4018" s="2">
        <v>7837.24</v>
      </c>
      <c r="I4018" s="2" t="s">
        <v>29</v>
      </c>
      <c r="J4018" s="4">
        <v>1</v>
      </c>
      <c r="K4018" t="str">
        <f>_xlfn.XLOOKUP(D4018, dim_channels!A:A, dim_channels!C:C, "Not Found")</f>
        <v>Direct</v>
      </c>
      <c r="L4018" t="str">
        <f>_xlfn.XLOOKUP(D4018, dim_channels!A:A, dim_channels!B:B, "Not Found")</f>
        <v>Direct Website</v>
      </c>
      <c r="M4018">
        <f t="shared" si="248"/>
        <v>0</v>
      </c>
      <c r="N4018">
        <f t="shared" si="249"/>
        <v>1</v>
      </c>
      <c r="O4018">
        <f t="shared" si="250"/>
        <v>7837.24</v>
      </c>
      <c r="P4018">
        <f t="shared" si="251"/>
        <v>7837.24</v>
      </c>
    </row>
    <row r="4019" spans="1:16" x14ac:dyDescent="0.2">
      <c r="A4019" s="3" t="s">
        <v>4455</v>
      </c>
      <c r="B4019" s="3" t="s">
        <v>420</v>
      </c>
      <c r="C4019" s="3" t="s">
        <v>410</v>
      </c>
      <c r="D4019" s="3" t="s">
        <v>33</v>
      </c>
      <c r="E4019" s="3" t="s">
        <v>60</v>
      </c>
      <c r="F4019" s="3">
        <v>8174.54</v>
      </c>
      <c r="G4019" s="3">
        <v>0</v>
      </c>
      <c r="H4019" s="3">
        <v>8174.54</v>
      </c>
      <c r="I4019" s="3" t="s">
        <v>29</v>
      </c>
      <c r="J4019" s="5">
        <v>1</v>
      </c>
      <c r="K4019" t="str">
        <f>_xlfn.XLOOKUP(D4019, dim_channels!A:A, dim_channels!C:C, "Not Found")</f>
        <v>OTA</v>
      </c>
      <c r="L4019" t="str">
        <f>_xlfn.XLOOKUP(D4019, dim_channels!A:A, dim_channels!B:B, "Not Found")</f>
        <v>Booking.com</v>
      </c>
      <c r="M4019">
        <f t="shared" si="248"/>
        <v>0</v>
      </c>
      <c r="N4019">
        <f t="shared" si="249"/>
        <v>1</v>
      </c>
      <c r="O4019">
        <f t="shared" si="250"/>
        <v>8174.54</v>
      </c>
      <c r="P4019">
        <f t="shared" si="251"/>
        <v>8174.54</v>
      </c>
    </row>
    <row r="4020" spans="1:16" x14ac:dyDescent="0.2">
      <c r="A4020" s="2" t="s">
        <v>4456</v>
      </c>
      <c r="B4020" s="2" t="s">
        <v>189</v>
      </c>
      <c r="C4020" s="2" t="s">
        <v>322</v>
      </c>
      <c r="D4020" s="2" t="s">
        <v>169</v>
      </c>
      <c r="E4020" s="2" t="s">
        <v>46</v>
      </c>
      <c r="F4020" s="2">
        <v>10372.040000000001</v>
      </c>
      <c r="G4020" s="2">
        <v>2074.41</v>
      </c>
      <c r="H4020" s="2">
        <v>8297.6299999999992</v>
      </c>
      <c r="I4020" s="2" t="s">
        <v>29</v>
      </c>
      <c r="J4020" s="4">
        <v>1.2500003012908509</v>
      </c>
      <c r="K4020" t="str">
        <f>_xlfn.XLOOKUP(D4020, dim_channels!A:A, dim_channels!C:C, "Not Found")</f>
        <v>GDS</v>
      </c>
      <c r="L4020" t="str">
        <f>_xlfn.XLOOKUP(D4020, dim_channels!A:A, dim_channels!B:B, "Not Found")</f>
        <v>GDS (Amadeus)</v>
      </c>
      <c r="M4020">
        <f t="shared" si="248"/>
        <v>0</v>
      </c>
      <c r="N4020">
        <f t="shared" si="249"/>
        <v>1</v>
      </c>
      <c r="O4020">
        <f t="shared" si="250"/>
        <v>8297.6299999999992</v>
      </c>
      <c r="P4020">
        <f t="shared" si="251"/>
        <v>10372.040000000001</v>
      </c>
    </row>
    <row r="4021" spans="1:16" x14ac:dyDescent="0.2">
      <c r="A4021" s="3" t="s">
        <v>4457</v>
      </c>
      <c r="B4021" s="3" t="s">
        <v>197</v>
      </c>
      <c r="C4021" s="3" t="s">
        <v>367</v>
      </c>
      <c r="D4021" s="3" t="s">
        <v>27</v>
      </c>
      <c r="E4021" s="3" t="s">
        <v>28</v>
      </c>
      <c r="F4021" s="3">
        <v>3284.94</v>
      </c>
      <c r="G4021" s="3">
        <v>591.29</v>
      </c>
      <c r="H4021" s="3">
        <v>2693.65</v>
      </c>
      <c r="I4021" s="3" t="s">
        <v>29</v>
      </c>
      <c r="J4021" s="5">
        <v>1.219512557310712</v>
      </c>
      <c r="K4021" t="str">
        <f>_xlfn.XLOOKUP(D4021, dim_channels!A:A, dim_channels!C:C, "Not Found")</f>
        <v>OTA</v>
      </c>
      <c r="L4021" t="str">
        <f>_xlfn.XLOOKUP(D4021, dim_channels!A:A, dim_channels!B:B, "Not Found")</f>
        <v>Expedia</v>
      </c>
      <c r="M4021">
        <f t="shared" si="248"/>
        <v>0</v>
      </c>
      <c r="N4021">
        <f t="shared" si="249"/>
        <v>1</v>
      </c>
      <c r="O4021">
        <f t="shared" si="250"/>
        <v>2693.65</v>
      </c>
      <c r="P4021">
        <f t="shared" si="251"/>
        <v>3284.94</v>
      </c>
    </row>
    <row r="4022" spans="1:16" x14ac:dyDescent="0.2">
      <c r="A4022" s="2" t="s">
        <v>4458</v>
      </c>
      <c r="B4022" s="2" t="s">
        <v>151</v>
      </c>
      <c r="C4022" s="2" t="s">
        <v>195</v>
      </c>
      <c r="D4022" s="2" t="s">
        <v>33</v>
      </c>
      <c r="E4022" s="2" t="s">
        <v>28</v>
      </c>
      <c r="F4022" s="2">
        <v>7404.13</v>
      </c>
      <c r="G4022" s="2">
        <v>1110.6199999999999</v>
      </c>
      <c r="H4022" s="2">
        <v>6293.51</v>
      </c>
      <c r="I4022" s="2" t="s">
        <v>29</v>
      </c>
      <c r="J4022" s="4">
        <v>1.176470681702261</v>
      </c>
      <c r="K4022" t="str">
        <f>_xlfn.XLOOKUP(D4022, dim_channels!A:A, dim_channels!C:C, "Not Found")</f>
        <v>OTA</v>
      </c>
      <c r="L4022" t="str">
        <f>_xlfn.XLOOKUP(D4022, dim_channels!A:A, dim_channels!B:B, "Not Found")</f>
        <v>Booking.com</v>
      </c>
      <c r="M4022">
        <f t="shared" si="248"/>
        <v>0</v>
      </c>
      <c r="N4022">
        <f t="shared" si="249"/>
        <v>1</v>
      </c>
      <c r="O4022">
        <f t="shared" si="250"/>
        <v>6293.51</v>
      </c>
      <c r="P4022">
        <f t="shared" si="251"/>
        <v>7404.13</v>
      </c>
    </row>
    <row r="4023" spans="1:16" x14ac:dyDescent="0.2">
      <c r="A4023" s="3" t="s">
        <v>4459</v>
      </c>
      <c r="B4023" s="3" t="s">
        <v>917</v>
      </c>
      <c r="C4023" s="3" t="s">
        <v>88</v>
      </c>
      <c r="D4023" s="3" t="s">
        <v>114</v>
      </c>
      <c r="E4023" s="3" t="s">
        <v>115</v>
      </c>
      <c r="F4023" s="3">
        <v>3846.11</v>
      </c>
      <c r="G4023" s="3">
        <v>384.61</v>
      </c>
      <c r="H4023" s="3">
        <v>3461.5</v>
      </c>
      <c r="I4023" s="3" t="s">
        <v>29</v>
      </c>
      <c r="J4023" s="5">
        <v>1.11111079011989</v>
      </c>
      <c r="K4023" t="str">
        <f>_xlfn.XLOOKUP(D4023, dim_channels!A:A, dim_channels!C:C, "Not Found")</f>
        <v>Offline</v>
      </c>
      <c r="L4023" t="str">
        <f>_xlfn.XLOOKUP(D4023, dim_channels!A:A, dim_channels!B:B, "Not Found")</f>
        <v>Travel Agency</v>
      </c>
      <c r="M4023">
        <f t="shared" si="248"/>
        <v>0</v>
      </c>
      <c r="N4023">
        <f t="shared" si="249"/>
        <v>1</v>
      </c>
      <c r="O4023">
        <f t="shared" si="250"/>
        <v>3461.5</v>
      </c>
      <c r="P4023">
        <f t="shared" si="251"/>
        <v>3846.11</v>
      </c>
    </row>
    <row r="4024" spans="1:16" x14ac:dyDescent="0.2">
      <c r="A4024" s="2" t="s">
        <v>4460</v>
      </c>
      <c r="B4024" s="2" t="s">
        <v>543</v>
      </c>
      <c r="C4024" s="2" t="s">
        <v>451</v>
      </c>
      <c r="D4024" s="2" t="s">
        <v>52</v>
      </c>
      <c r="E4024" s="2" t="s">
        <v>60</v>
      </c>
      <c r="F4024" s="2">
        <v>6937.17</v>
      </c>
      <c r="G4024" s="2">
        <v>0</v>
      </c>
      <c r="H4024" s="2">
        <v>6937.17</v>
      </c>
      <c r="I4024" s="2" t="s">
        <v>41</v>
      </c>
      <c r="J4024" s="4">
        <v>1</v>
      </c>
      <c r="K4024" t="str">
        <f>_xlfn.XLOOKUP(D4024, dim_channels!A:A, dim_channels!C:C, "Not Found")</f>
        <v>OTA</v>
      </c>
      <c r="L4024" t="str">
        <f>_xlfn.XLOOKUP(D4024, dim_channels!A:A, dim_channels!B:B, "Not Found")</f>
        <v>Agoda</v>
      </c>
      <c r="M4024">
        <f t="shared" si="248"/>
        <v>1</v>
      </c>
      <c r="N4024">
        <f t="shared" si="249"/>
        <v>0</v>
      </c>
      <c r="O4024">
        <f t="shared" si="250"/>
        <v>0</v>
      </c>
      <c r="P4024">
        <f t="shared" si="251"/>
        <v>0</v>
      </c>
    </row>
    <row r="4025" spans="1:16" x14ac:dyDescent="0.2">
      <c r="A4025" s="3" t="s">
        <v>4461</v>
      </c>
      <c r="B4025" s="3" t="s">
        <v>449</v>
      </c>
      <c r="C4025" s="3" t="s">
        <v>409</v>
      </c>
      <c r="D4025" s="3" t="s">
        <v>27</v>
      </c>
      <c r="E4025" s="3" t="s">
        <v>60</v>
      </c>
      <c r="F4025" s="3">
        <v>3036</v>
      </c>
      <c r="G4025" s="3">
        <v>0</v>
      </c>
      <c r="H4025" s="3">
        <v>3036</v>
      </c>
      <c r="I4025" s="3" t="s">
        <v>41</v>
      </c>
      <c r="J4025" s="5">
        <v>1</v>
      </c>
      <c r="K4025" t="str">
        <f>_xlfn.XLOOKUP(D4025, dim_channels!A:A, dim_channels!C:C, "Not Found")</f>
        <v>OTA</v>
      </c>
      <c r="L4025" t="str">
        <f>_xlfn.XLOOKUP(D4025, dim_channels!A:A, dim_channels!B:B, "Not Found")</f>
        <v>Expedia</v>
      </c>
      <c r="M4025">
        <f t="shared" si="248"/>
        <v>1</v>
      </c>
      <c r="N4025">
        <f t="shared" si="249"/>
        <v>0</v>
      </c>
      <c r="O4025">
        <f t="shared" si="250"/>
        <v>0</v>
      </c>
      <c r="P4025">
        <f t="shared" si="251"/>
        <v>0</v>
      </c>
    </row>
    <row r="4026" spans="1:16" x14ac:dyDescent="0.2">
      <c r="A4026" s="2" t="s">
        <v>4462</v>
      </c>
      <c r="B4026" s="2" t="s">
        <v>564</v>
      </c>
      <c r="C4026" s="2" t="s">
        <v>564</v>
      </c>
      <c r="D4026" s="2" t="s">
        <v>52</v>
      </c>
      <c r="E4026" s="2" t="s">
        <v>60</v>
      </c>
      <c r="F4026" s="2">
        <v>3165.21</v>
      </c>
      <c r="G4026" s="2">
        <v>0</v>
      </c>
      <c r="H4026" s="2">
        <v>3165.21</v>
      </c>
      <c r="I4026" s="2" t="s">
        <v>29</v>
      </c>
      <c r="J4026" s="4">
        <v>1</v>
      </c>
      <c r="K4026" t="str">
        <f>_xlfn.XLOOKUP(D4026, dim_channels!A:A, dim_channels!C:C, "Not Found")</f>
        <v>OTA</v>
      </c>
      <c r="L4026" t="str">
        <f>_xlfn.XLOOKUP(D4026, dim_channels!A:A, dim_channels!B:B, "Not Found")</f>
        <v>Agoda</v>
      </c>
      <c r="M4026">
        <f t="shared" si="248"/>
        <v>0</v>
      </c>
      <c r="N4026">
        <f t="shared" si="249"/>
        <v>1</v>
      </c>
      <c r="O4026">
        <f t="shared" si="250"/>
        <v>3165.21</v>
      </c>
      <c r="P4026">
        <f t="shared" si="251"/>
        <v>3165.21</v>
      </c>
    </row>
    <row r="4027" spans="1:16" x14ac:dyDescent="0.2">
      <c r="A4027" s="3" t="s">
        <v>4463</v>
      </c>
      <c r="B4027" s="3" t="s">
        <v>567</v>
      </c>
      <c r="C4027" s="3" t="s">
        <v>212</v>
      </c>
      <c r="D4027" s="3" t="s">
        <v>52</v>
      </c>
      <c r="E4027" s="3" t="s">
        <v>34</v>
      </c>
      <c r="F4027" s="3">
        <v>5561.34</v>
      </c>
      <c r="G4027" s="3">
        <v>667.36</v>
      </c>
      <c r="H4027" s="3">
        <v>4893.9799999999996</v>
      </c>
      <c r="I4027" s="3" t="s">
        <v>41</v>
      </c>
      <c r="J4027" s="5">
        <v>1.136363450606664</v>
      </c>
      <c r="K4027" t="str">
        <f>_xlfn.XLOOKUP(D4027, dim_channels!A:A, dim_channels!C:C, "Not Found")</f>
        <v>OTA</v>
      </c>
      <c r="L4027" t="str">
        <f>_xlfn.XLOOKUP(D4027, dim_channels!A:A, dim_channels!B:B, "Not Found")</f>
        <v>Agoda</v>
      </c>
      <c r="M4027">
        <f t="shared" si="248"/>
        <v>1</v>
      </c>
      <c r="N4027">
        <f t="shared" si="249"/>
        <v>0</v>
      </c>
      <c r="O4027">
        <f t="shared" si="250"/>
        <v>0</v>
      </c>
      <c r="P4027">
        <f t="shared" si="251"/>
        <v>0</v>
      </c>
    </row>
    <row r="4028" spans="1:16" x14ac:dyDescent="0.2">
      <c r="A4028" s="2" t="s">
        <v>4464</v>
      </c>
      <c r="B4028" s="2" t="s">
        <v>44</v>
      </c>
      <c r="C4028" s="2" t="s">
        <v>292</v>
      </c>
      <c r="D4028" s="2" t="s">
        <v>52</v>
      </c>
      <c r="E4028" s="2" t="s">
        <v>34</v>
      </c>
      <c r="F4028" s="2">
        <v>15248.45</v>
      </c>
      <c r="G4028" s="2">
        <v>1829.81</v>
      </c>
      <c r="H4028" s="2">
        <v>13418.64</v>
      </c>
      <c r="I4028" s="2" t="s">
        <v>29</v>
      </c>
      <c r="J4028" s="4">
        <v>1.1363632976218161</v>
      </c>
      <c r="K4028" t="str">
        <f>_xlfn.XLOOKUP(D4028, dim_channels!A:A, dim_channels!C:C, "Not Found")</f>
        <v>OTA</v>
      </c>
      <c r="L4028" t="str">
        <f>_xlfn.XLOOKUP(D4028, dim_channels!A:A, dim_channels!B:B, "Not Found")</f>
        <v>Agoda</v>
      </c>
      <c r="M4028">
        <f t="shared" si="248"/>
        <v>0</v>
      </c>
      <c r="N4028">
        <f t="shared" si="249"/>
        <v>1</v>
      </c>
      <c r="O4028">
        <f t="shared" si="250"/>
        <v>13418.64</v>
      </c>
      <c r="P4028">
        <f t="shared" si="251"/>
        <v>15248.45</v>
      </c>
    </row>
    <row r="4029" spans="1:16" x14ac:dyDescent="0.2">
      <c r="A4029" s="3" t="s">
        <v>4465</v>
      </c>
      <c r="B4029" s="3" t="s">
        <v>197</v>
      </c>
      <c r="C4029" s="3" t="s">
        <v>200</v>
      </c>
      <c r="D4029" s="3" t="s">
        <v>45</v>
      </c>
      <c r="E4029" s="3" t="s">
        <v>89</v>
      </c>
      <c r="F4029" s="3">
        <v>4843.1099999999997</v>
      </c>
      <c r="G4029" s="3">
        <v>0</v>
      </c>
      <c r="H4029" s="3">
        <v>4843.1099999999997</v>
      </c>
      <c r="I4029" s="3" t="s">
        <v>29</v>
      </c>
      <c r="J4029" s="5">
        <v>1</v>
      </c>
      <c r="K4029" t="str">
        <f>_xlfn.XLOOKUP(D4029, dim_channels!A:A, dim_channels!C:C, "Not Found")</f>
        <v>Corporate</v>
      </c>
      <c r="L4029" t="str">
        <f>_xlfn.XLOOKUP(D4029, dim_channels!A:A, dim_channels!B:B, "Not Found")</f>
        <v>Corporate Direct</v>
      </c>
      <c r="M4029">
        <f t="shared" si="248"/>
        <v>0</v>
      </c>
      <c r="N4029">
        <f t="shared" si="249"/>
        <v>1</v>
      </c>
      <c r="O4029">
        <f t="shared" si="250"/>
        <v>4843.1099999999997</v>
      </c>
      <c r="P4029">
        <f t="shared" si="251"/>
        <v>4843.1099999999997</v>
      </c>
    </row>
    <row r="4030" spans="1:16" x14ac:dyDescent="0.2">
      <c r="A4030" s="2" t="s">
        <v>4466</v>
      </c>
      <c r="B4030" s="2" t="s">
        <v>59</v>
      </c>
      <c r="C4030" s="2" t="s">
        <v>866</v>
      </c>
      <c r="D4030" s="2" t="s">
        <v>27</v>
      </c>
      <c r="E4030" s="2" t="s">
        <v>34</v>
      </c>
      <c r="F4030" s="2">
        <v>5954.42</v>
      </c>
      <c r="G4030" s="2">
        <v>1071.8</v>
      </c>
      <c r="H4030" s="2">
        <v>4882.62</v>
      </c>
      <c r="I4030" s="2" t="s">
        <v>41</v>
      </c>
      <c r="J4030" s="4">
        <v>1.2195132940921061</v>
      </c>
      <c r="K4030" t="str">
        <f>_xlfn.XLOOKUP(D4030, dim_channels!A:A, dim_channels!C:C, "Not Found")</f>
        <v>OTA</v>
      </c>
      <c r="L4030" t="str">
        <f>_xlfn.XLOOKUP(D4030, dim_channels!A:A, dim_channels!B:B, "Not Found")</f>
        <v>Expedia</v>
      </c>
      <c r="M4030">
        <f t="shared" si="248"/>
        <v>1</v>
      </c>
      <c r="N4030">
        <f t="shared" si="249"/>
        <v>0</v>
      </c>
      <c r="O4030">
        <f t="shared" si="250"/>
        <v>0</v>
      </c>
      <c r="P4030">
        <f t="shared" si="251"/>
        <v>0</v>
      </c>
    </row>
    <row r="4031" spans="1:16" x14ac:dyDescent="0.2">
      <c r="A4031" s="3" t="s">
        <v>4467</v>
      </c>
      <c r="B4031" s="3" t="s">
        <v>1021</v>
      </c>
      <c r="C4031" s="3" t="s">
        <v>416</v>
      </c>
      <c r="D4031" s="3" t="s">
        <v>52</v>
      </c>
      <c r="E4031" s="3" t="s">
        <v>34</v>
      </c>
      <c r="F4031" s="3">
        <v>10301.92</v>
      </c>
      <c r="G4031" s="3">
        <v>1236.23</v>
      </c>
      <c r="H4031" s="3">
        <v>9065.69</v>
      </c>
      <c r="I4031" s="3" t="s">
        <v>29</v>
      </c>
      <c r="J4031" s="5">
        <v>1.1363635862245449</v>
      </c>
      <c r="K4031" t="str">
        <f>_xlfn.XLOOKUP(D4031, dim_channels!A:A, dim_channels!C:C, "Not Found")</f>
        <v>OTA</v>
      </c>
      <c r="L4031" t="str">
        <f>_xlfn.XLOOKUP(D4031, dim_channels!A:A, dim_channels!B:B, "Not Found")</f>
        <v>Agoda</v>
      </c>
      <c r="M4031">
        <f t="shared" si="248"/>
        <v>0</v>
      </c>
      <c r="N4031">
        <f t="shared" si="249"/>
        <v>1</v>
      </c>
      <c r="O4031">
        <f t="shared" si="250"/>
        <v>9065.69</v>
      </c>
      <c r="P4031">
        <f t="shared" si="251"/>
        <v>10301.92</v>
      </c>
    </row>
    <row r="4032" spans="1:16" x14ac:dyDescent="0.2">
      <c r="A4032" s="2" t="s">
        <v>4468</v>
      </c>
      <c r="B4032" s="2" t="s">
        <v>133</v>
      </c>
      <c r="C4032" s="2" t="s">
        <v>238</v>
      </c>
      <c r="D4032" s="2" t="s">
        <v>27</v>
      </c>
      <c r="E4032" s="2" t="s">
        <v>60</v>
      </c>
      <c r="F4032" s="2">
        <v>14241.15</v>
      </c>
      <c r="G4032" s="2">
        <v>0</v>
      </c>
      <c r="H4032" s="2">
        <v>14241.15</v>
      </c>
      <c r="I4032" s="2" t="s">
        <v>41</v>
      </c>
      <c r="J4032" s="4">
        <v>1</v>
      </c>
      <c r="K4032" t="str">
        <f>_xlfn.XLOOKUP(D4032, dim_channels!A:A, dim_channels!C:C, "Not Found")</f>
        <v>OTA</v>
      </c>
      <c r="L4032" t="str">
        <f>_xlfn.XLOOKUP(D4032, dim_channels!A:A, dim_channels!B:B, "Not Found")</f>
        <v>Expedia</v>
      </c>
      <c r="M4032">
        <f t="shared" si="248"/>
        <v>1</v>
      </c>
      <c r="N4032">
        <f t="shared" si="249"/>
        <v>0</v>
      </c>
      <c r="O4032">
        <f t="shared" si="250"/>
        <v>0</v>
      </c>
      <c r="P4032">
        <f t="shared" si="251"/>
        <v>0</v>
      </c>
    </row>
    <row r="4033" spans="1:16" x14ac:dyDescent="0.2">
      <c r="A4033" s="3" t="s">
        <v>4469</v>
      </c>
      <c r="B4033" s="3" t="s">
        <v>839</v>
      </c>
      <c r="C4033" s="3" t="s">
        <v>329</v>
      </c>
      <c r="D4033" s="3" t="s">
        <v>33</v>
      </c>
      <c r="E4033" s="3" t="s">
        <v>60</v>
      </c>
      <c r="F4033" s="3">
        <v>9453.42</v>
      </c>
      <c r="G4033" s="3">
        <v>0</v>
      </c>
      <c r="H4033" s="3">
        <v>9453.42</v>
      </c>
      <c r="I4033" s="3" t="s">
        <v>56</v>
      </c>
      <c r="J4033" s="5">
        <v>1</v>
      </c>
      <c r="K4033" t="str">
        <f>_xlfn.XLOOKUP(D4033, dim_channels!A:A, dim_channels!C:C, "Not Found")</f>
        <v>OTA</v>
      </c>
      <c r="L4033" t="str">
        <f>_xlfn.XLOOKUP(D4033, dim_channels!A:A, dim_channels!B:B, "Not Found")</f>
        <v>Booking.com</v>
      </c>
      <c r="M4033">
        <f t="shared" si="248"/>
        <v>0</v>
      </c>
      <c r="N4033">
        <f t="shared" si="249"/>
        <v>0</v>
      </c>
      <c r="O4033">
        <f t="shared" si="250"/>
        <v>0</v>
      </c>
      <c r="P4033">
        <f t="shared" si="251"/>
        <v>0</v>
      </c>
    </row>
    <row r="4034" spans="1:16" x14ac:dyDescent="0.2">
      <c r="A4034" s="2" t="s">
        <v>4470</v>
      </c>
      <c r="B4034" s="2" t="s">
        <v>187</v>
      </c>
      <c r="C4034" s="2" t="s">
        <v>282</v>
      </c>
      <c r="D4034" s="2" t="s">
        <v>64</v>
      </c>
      <c r="E4034" s="2" t="s">
        <v>115</v>
      </c>
      <c r="F4034" s="2">
        <v>17286.07</v>
      </c>
      <c r="G4034" s="2">
        <v>0</v>
      </c>
      <c r="H4034" s="2">
        <v>17286.07</v>
      </c>
      <c r="I4034" s="2" t="s">
        <v>29</v>
      </c>
      <c r="J4034" s="4">
        <v>1</v>
      </c>
      <c r="K4034" t="str">
        <f>_xlfn.XLOOKUP(D4034, dim_channels!A:A, dim_channels!C:C, "Not Found")</f>
        <v>Direct</v>
      </c>
      <c r="L4034" t="str">
        <f>_xlfn.XLOOKUP(D4034, dim_channels!A:A, dim_channels!B:B, "Not Found")</f>
        <v>Direct Website</v>
      </c>
      <c r="M4034">
        <f t="shared" si="248"/>
        <v>0</v>
      </c>
      <c r="N4034">
        <f t="shared" si="249"/>
        <v>1</v>
      </c>
      <c r="O4034">
        <f t="shared" si="250"/>
        <v>17286.07</v>
      </c>
      <c r="P4034">
        <f t="shared" si="251"/>
        <v>17286.07</v>
      </c>
    </row>
    <row r="4035" spans="1:16" x14ac:dyDescent="0.2">
      <c r="A4035" s="3" t="s">
        <v>4471</v>
      </c>
      <c r="B4035" s="3" t="s">
        <v>807</v>
      </c>
      <c r="C4035" s="3" t="s">
        <v>171</v>
      </c>
      <c r="D4035" s="3" t="s">
        <v>27</v>
      </c>
      <c r="E4035" s="3" t="s">
        <v>34</v>
      </c>
      <c r="F4035" s="3">
        <v>3064.05</v>
      </c>
      <c r="G4035" s="3">
        <v>551.53</v>
      </c>
      <c r="H4035" s="3">
        <v>2512.52</v>
      </c>
      <c r="I4035" s="3" t="s">
        <v>41</v>
      </c>
      <c r="J4035" s="5">
        <v>1.2195126804960761</v>
      </c>
      <c r="K4035" t="str">
        <f>_xlfn.XLOOKUP(D4035, dim_channels!A:A, dim_channels!C:C, "Not Found")</f>
        <v>OTA</v>
      </c>
      <c r="L4035" t="str">
        <f>_xlfn.XLOOKUP(D4035, dim_channels!A:A, dim_channels!B:B, "Not Found")</f>
        <v>Expedia</v>
      </c>
      <c r="M4035">
        <f t="shared" ref="M4035:M4098" si="252">IF(I4035="Cancelled",1,0)</f>
        <v>1</v>
      </c>
      <c r="N4035">
        <f t="shared" ref="N4035:N4098" si="253">IF(TRIM(UPPER(I4035))="CHECKED-OUT",1,0)</f>
        <v>0</v>
      </c>
      <c r="O4035">
        <f t="shared" ref="O4035:O4098" si="254">IF(TRIM(UPPER(I4035))="CHECKED-OUT",H4035,0)</f>
        <v>0</v>
      </c>
      <c r="P4035">
        <f t="shared" ref="P4035:P4098" si="255">IF(TRIM(UPPER(I4035))="CHECKED-OUT",F4035,0)</f>
        <v>0</v>
      </c>
    </row>
    <row r="4036" spans="1:16" x14ac:dyDescent="0.2">
      <c r="A4036" s="2" t="s">
        <v>4472</v>
      </c>
      <c r="B4036" s="2" t="s">
        <v>204</v>
      </c>
      <c r="C4036" s="2" t="s">
        <v>202</v>
      </c>
      <c r="D4036" s="2" t="s">
        <v>33</v>
      </c>
      <c r="E4036" s="2" t="s">
        <v>28</v>
      </c>
      <c r="F4036" s="2">
        <v>6455.07</v>
      </c>
      <c r="G4036" s="2">
        <v>968.26</v>
      </c>
      <c r="H4036" s="2">
        <v>5486.81</v>
      </c>
      <c r="I4036" s="2" t="s">
        <v>41</v>
      </c>
      <c r="J4036" s="4">
        <v>1.176470481026316</v>
      </c>
      <c r="K4036" t="str">
        <f>_xlfn.XLOOKUP(D4036, dim_channels!A:A, dim_channels!C:C, "Not Found")</f>
        <v>OTA</v>
      </c>
      <c r="L4036" t="str">
        <f>_xlfn.XLOOKUP(D4036, dim_channels!A:A, dim_channels!B:B, "Not Found")</f>
        <v>Booking.com</v>
      </c>
      <c r="M4036">
        <f t="shared" si="252"/>
        <v>1</v>
      </c>
      <c r="N4036">
        <f t="shared" si="253"/>
        <v>0</v>
      </c>
      <c r="O4036">
        <f t="shared" si="254"/>
        <v>0</v>
      </c>
      <c r="P4036">
        <f t="shared" si="255"/>
        <v>0</v>
      </c>
    </row>
    <row r="4037" spans="1:16" x14ac:dyDescent="0.2">
      <c r="A4037" s="3" t="s">
        <v>4473</v>
      </c>
      <c r="B4037" s="3" t="s">
        <v>202</v>
      </c>
      <c r="C4037" s="3" t="s">
        <v>619</v>
      </c>
      <c r="D4037" s="3" t="s">
        <v>52</v>
      </c>
      <c r="E4037" s="3" t="s">
        <v>34</v>
      </c>
      <c r="F4037" s="3">
        <v>13339.15</v>
      </c>
      <c r="G4037" s="3">
        <v>1600.7</v>
      </c>
      <c r="H4037" s="3">
        <v>11738.45</v>
      </c>
      <c r="I4037" s="3" t="s">
        <v>41</v>
      </c>
      <c r="J4037" s="5">
        <v>1.136363829977552</v>
      </c>
      <c r="K4037" t="str">
        <f>_xlfn.XLOOKUP(D4037, dim_channels!A:A, dim_channels!C:C, "Not Found")</f>
        <v>OTA</v>
      </c>
      <c r="L4037" t="str">
        <f>_xlfn.XLOOKUP(D4037, dim_channels!A:A, dim_channels!B:B, "Not Found")</f>
        <v>Agoda</v>
      </c>
      <c r="M4037">
        <f t="shared" si="252"/>
        <v>1</v>
      </c>
      <c r="N4037">
        <f t="shared" si="253"/>
        <v>0</v>
      </c>
      <c r="O4037">
        <f t="shared" si="254"/>
        <v>0</v>
      </c>
      <c r="P4037">
        <f t="shared" si="255"/>
        <v>0</v>
      </c>
    </row>
    <row r="4038" spans="1:16" x14ac:dyDescent="0.2">
      <c r="A4038" s="2" t="s">
        <v>4474</v>
      </c>
      <c r="B4038" s="2" t="s">
        <v>515</v>
      </c>
      <c r="C4038" s="2" t="s">
        <v>515</v>
      </c>
      <c r="D4038" s="2" t="s">
        <v>64</v>
      </c>
      <c r="E4038" s="2" t="s">
        <v>115</v>
      </c>
      <c r="F4038" s="2">
        <v>12820.61</v>
      </c>
      <c r="G4038" s="2">
        <v>0</v>
      </c>
      <c r="H4038" s="2">
        <v>12820.61</v>
      </c>
      <c r="I4038" s="2" t="s">
        <v>29</v>
      </c>
      <c r="J4038" s="4">
        <v>1</v>
      </c>
      <c r="K4038" t="str">
        <f>_xlfn.XLOOKUP(D4038, dim_channels!A:A, dim_channels!C:C, "Not Found")</f>
        <v>Direct</v>
      </c>
      <c r="L4038" t="str">
        <f>_xlfn.XLOOKUP(D4038, dim_channels!A:A, dim_channels!B:B, "Not Found")</f>
        <v>Direct Website</v>
      </c>
      <c r="M4038">
        <f t="shared" si="252"/>
        <v>0</v>
      </c>
      <c r="N4038">
        <f t="shared" si="253"/>
        <v>1</v>
      </c>
      <c r="O4038">
        <f t="shared" si="254"/>
        <v>12820.61</v>
      </c>
      <c r="P4038">
        <f t="shared" si="255"/>
        <v>12820.61</v>
      </c>
    </row>
    <row r="4039" spans="1:16" x14ac:dyDescent="0.2">
      <c r="A4039" s="3" t="s">
        <v>4475</v>
      </c>
      <c r="B4039" s="3" t="s">
        <v>326</v>
      </c>
      <c r="C4039" s="3" t="s">
        <v>1048</v>
      </c>
      <c r="D4039" s="3" t="s">
        <v>64</v>
      </c>
      <c r="E4039" s="3" t="s">
        <v>28</v>
      </c>
      <c r="F4039" s="3">
        <v>3194.9</v>
      </c>
      <c r="G4039" s="3">
        <v>0</v>
      </c>
      <c r="H4039" s="3">
        <v>3194.9</v>
      </c>
      <c r="I4039" s="3" t="s">
        <v>29</v>
      </c>
      <c r="J4039" s="5">
        <v>1</v>
      </c>
      <c r="K4039" t="str">
        <f>_xlfn.XLOOKUP(D4039, dim_channels!A:A, dim_channels!C:C, "Not Found")</f>
        <v>Direct</v>
      </c>
      <c r="L4039" t="str">
        <f>_xlfn.XLOOKUP(D4039, dim_channels!A:A, dim_channels!B:B, "Not Found")</f>
        <v>Direct Website</v>
      </c>
      <c r="M4039">
        <f t="shared" si="252"/>
        <v>0</v>
      </c>
      <c r="N4039">
        <f t="shared" si="253"/>
        <v>1</v>
      </c>
      <c r="O4039">
        <f t="shared" si="254"/>
        <v>3194.9</v>
      </c>
      <c r="P4039">
        <f t="shared" si="255"/>
        <v>3194.9</v>
      </c>
    </row>
    <row r="4040" spans="1:16" x14ac:dyDescent="0.2">
      <c r="A4040" s="2" t="s">
        <v>4476</v>
      </c>
      <c r="B4040" s="2" t="s">
        <v>401</v>
      </c>
      <c r="C4040" s="2" t="s">
        <v>388</v>
      </c>
      <c r="D4040" s="2" t="s">
        <v>33</v>
      </c>
      <c r="E4040" s="2" t="s">
        <v>28</v>
      </c>
      <c r="F4040" s="2">
        <v>13932.46</v>
      </c>
      <c r="G4040" s="2">
        <v>2089.87</v>
      </c>
      <c r="H4040" s="2">
        <v>11842.59</v>
      </c>
      <c r="I4040" s="2" t="s">
        <v>41</v>
      </c>
      <c r="J4040" s="4">
        <v>1.176470687577633</v>
      </c>
      <c r="K4040" t="str">
        <f>_xlfn.XLOOKUP(D4040, dim_channels!A:A, dim_channels!C:C, "Not Found")</f>
        <v>OTA</v>
      </c>
      <c r="L4040" t="str">
        <f>_xlfn.XLOOKUP(D4040, dim_channels!A:A, dim_channels!B:B, "Not Found")</f>
        <v>Booking.com</v>
      </c>
      <c r="M4040">
        <f t="shared" si="252"/>
        <v>1</v>
      </c>
      <c r="N4040">
        <f t="shared" si="253"/>
        <v>0</v>
      </c>
      <c r="O4040">
        <f t="shared" si="254"/>
        <v>0</v>
      </c>
      <c r="P4040">
        <f t="shared" si="255"/>
        <v>0</v>
      </c>
    </row>
    <row r="4041" spans="1:16" x14ac:dyDescent="0.2">
      <c r="A4041" s="3" t="s">
        <v>4477</v>
      </c>
      <c r="B4041" s="3" t="s">
        <v>262</v>
      </c>
      <c r="C4041" s="3" t="s">
        <v>626</v>
      </c>
      <c r="D4041" s="3" t="s">
        <v>27</v>
      </c>
      <c r="E4041" s="3" t="s">
        <v>34</v>
      </c>
      <c r="F4041" s="3">
        <v>8457.85</v>
      </c>
      <c r="G4041" s="3">
        <v>1522.41</v>
      </c>
      <c r="H4041" s="3">
        <v>6935.44</v>
      </c>
      <c r="I4041" s="3" t="s">
        <v>29</v>
      </c>
      <c r="J4041" s="5">
        <v>1.2195116676086879</v>
      </c>
      <c r="K4041" t="str">
        <f>_xlfn.XLOOKUP(D4041, dim_channels!A:A, dim_channels!C:C, "Not Found")</f>
        <v>OTA</v>
      </c>
      <c r="L4041" t="str">
        <f>_xlfn.XLOOKUP(D4041, dim_channels!A:A, dim_channels!B:B, "Not Found")</f>
        <v>Expedia</v>
      </c>
      <c r="M4041">
        <f t="shared" si="252"/>
        <v>0</v>
      </c>
      <c r="N4041">
        <f t="shared" si="253"/>
        <v>1</v>
      </c>
      <c r="O4041">
        <f t="shared" si="254"/>
        <v>6935.44</v>
      </c>
      <c r="P4041">
        <f t="shared" si="255"/>
        <v>8457.85</v>
      </c>
    </row>
    <row r="4042" spans="1:16" x14ac:dyDescent="0.2">
      <c r="A4042" s="2" t="s">
        <v>4478</v>
      </c>
      <c r="B4042" s="2" t="s">
        <v>863</v>
      </c>
      <c r="C4042" s="2" t="s">
        <v>706</v>
      </c>
      <c r="D4042" s="2" t="s">
        <v>45</v>
      </c>
      <c r="E4042" s="2" t="s">
        <v>46</v>
      </c>
      <c r="F4042" s="2">
        <v>7566.02</v>
      </c>
      <c r="G4042" s="2">
        <v>378.3</v>
      </c>
      <c r="H4042" s="2">
        <v>7187.72</v>
      </c>
      <c r="I4042" s="2" t="s">
        <v>29</v>
      </c>
      <c r="J4042" s="4">
        <v>1.052631432498762</v>
      </c>
      <c r="K4042" t="str">
        <f>_xlfn.XLOOKUP(D4042, dim_channels!A:A, dim_channels!C:C, "Not Found")</f>
        <v>Corporate</v>
      </c>
      <c r="L4042" t="str">
        <f>_xlfn.XLOOKUP(D4042, dim_channels!A:A, dim_channels!B:B, "Not Found")</f>
        <v>Corporate Direct</v>
      </c>
      <c r="M4042">
        <f t="shared" si="252"/>
        <v>0</v>
      </c>
      <c r="N4042">
        <f t="shared" si="253"/>
        <v>1</v>
      </c>
      <c r="O4042">
        <f t="shared" si="254"/>
        <v>7187.72</v>
      </c>
      <c r="P4042">
        <f t="shared" si="255"/>
        <v>7566.02</v>
      </c>
    </row>
    <row r="4043" spans="1:16" x14ac:dyDescent="0.2">
      <c r="A4043" s="3" t="s">
        <v>4479</v>
      </c>
      <c r="B4043" s="3" t="s">
        <v>98</v>
      </c>
      <c r="C4043" s="3" t="s">
        <v>831</v>
      </c>
      <c r="D4043" s="3" t="s">
        <v>45</v>
      </c>
      <c r="E4043" s="3" t="s">
        <v>46</v>
      </c>
      <c r="F4043" s="3">
        <v>18120.330000000002</v>
      </c>
      <c r="G4043" s="3">
        <v>906.02</v>
      </c>
      <c r="H4043" s="3">
        <v>17214.310000000001</v>
      </c>
      <c r="I4043" s="3" t="s">
        <v>56</v>
      </c>
      <c r="J4043" s="5">
        <v>1.052631792967595</v>
      </c>
      <c r="K4043" t="str">
        <f>_xlfn.XLOOKUP(D4043, dim_channels!A:A, dim_channels!C:C, "Not Found")</f>
        <v>Corporate</v>
      </c>
      <c r="L4043" t="str">
        <f>_xlfn.XLOOKUP(D4043, dim_channels!A:A, dim_channels!B:B, "Not Found")</f>
        <v>Corporate Direct</v>
      </c>
      <c r="M4043">
        <f t="shared" si="252"/>
        <v>0</v>
      </c>
      <c r="N4043">
        <f t="shared" si="253"/>
        <v>0</v>
      </c>
      <c r="O4043">
        <f t="shared" si="254"/>
        <v>0</v>
      </c>
      <c r="P4043">
        <f t="shared" si="255"/>
        <v>0</v>
      </c>
    </row>
    <row r="4044" spans="1:16" x14ac:dyDescent="0.2">
      <c r="A4044" s="2" t="s">
        <v>4480</v>
      </c>
      <c r="B4044" s="2" t="s">
        <v>44</v>
      </c>
      <c r="C4044" s="2" t="s">
        <v>291</v>
      </c>
      <c r="D4044" s="2" t="s">
        <v>52</v>
      </c>
      <c r="E4044" s="2" t="s">
        <v>34</v>
      </c>
      <c r="F4044" s="2">
        <v>4190.88</v>
      </c>
      <c r="G4044" s="2">
        <v>502.91</v>
      </c>
      <c r="H4044" s="2">
        <v>3687.97</v>
      </c>
      <c r="I4044" s="2" t="s">
        <v>29</v>
      </c>
      <c r="J4044" s="4">
        <v>1.1363649921230381</v>
      </c>
      <c r="K4044" t="str">
        <f>_xlfn.XLOOKUP(D4044, dim_channels!A:A, dim_channels!C:C, "Not Found")</f>
        <v>OTA</v>
      </c>
      <c r="L4044" t="str">
        <f>_xlfn.XLOOKUP(D4044, dim_channels!A:A, dim_channels!B:B, "Not Found")</f>
        <v>Agoda</v>
      </c>
      <c r="M4044">
        <f t="shared" si="252"/>
        <v>0</v>
      </c>
      <c r="N4044">
        <f t="shared" si="253"/>
        <v>1</v>
      </c>
      <c r="O4044">
        <f t="shared" si="254"/>
        <v>3687.97</v>
      </c>
      <c r="P4044">
        <f t="shared" si="255"/>
        <v>4190.88</v>
      </c>
    </row>
    <row r="4045" spans="1:16" x14ac:dyDescent="0.2">
      <c r="A4045" s="3" t="s">
        <v>4481</v>
      </c>
      <c r="B4045" s="3" t="s">
        <v>1021</v>
      </c>
      <c r="C4045" s="3" t="s">
        <v>1354</v>
      </c>
      <c r="D4045" s="3" t="s">
        <v>33</v>
      </c>
      <c r="E4045" s="3" t="s">
        <v>28</v>
      </c>
      <c r="F4045" s="3">
        <v>5156.93</v>
      </c>
      <c r="G4045" s="3">
        <v>773.54</v>
      </c>
      <c r="H4045" s="3">
        <v>4383.3900000000003</v>
      </c>
      <c r="I4045" s="3" t="s">
        <v>41</v>
      </c>
      <c r="J4045" s="5">
        <v>1.176470722431725</v>
      </c>
      <c r="K4045" t="str">
        <f>_xlfn.XLOOKUP(D4045, dim_channels!A:A, dim_channels!C:C, "Not Found")</f>
        <v>OTA</v>
      </c>
      <c r="L4045" t="str">
        <f>_xlfn.XLOOKUP(D4045, dim_channels!A:A, dim_channels!B:B, "Not Found")</f>
        <v>Booking.com</v>
      </c>
      <c r="M4045">
        <f t="shared" si="252"/>
        <v>1</v>
      </c>
      <c r="N4045">
        <f t="shared" si="253"/>
        <v>0</v>
      </c>
      <c r="O4045">
        <f t="shared" si="254"/>
        <v>0</v>
      </c>
      <c r="P4045">
        <f t="shared" si="255"/>
        <v>0</v>
      </c>
    </row>
    <row r="4046" spans="1:16" x14ac:dyDescent="0.2">
      <c r="A4046" s="2" t="s">
        <v>4482</v>
      </c>
      <c r="B4046" s="2" t="s">
        <v>39</v>
      </c>
      <c r="C4046" s="2" t="s">
        <v>558</v>
      </c>
      <c r="D4046" s="2" t="s">
        <v>33</v>
      </c>
      <c r="E4046" s="2" t="s">
        <v>60</v>
      </c>
      <c r="F4046" s="2">
        <v>5927.09</v>
      </c>
      <c r="G4046" s="2">
        <v>0</v>
      </c>
      <c r="H4046" s="2">
        <v>5927.09</v>
      </c>
      <c r="I4046" s="2" t="s">
        <v>41</v>
      </c>
      <c r="J4046" s="4">
        <v>1</v>
      </c>
      <c r="K4046" t="str">
        <f>_xlfn.XLOOKUP(D4046, dim_channels!A:A, dim_channels!C:C, "Not Found")</f>
        <v>OTA</v>
      </c>
      <c r="L4046" t="str">
        <f>_xlfn.XLOOKUP(D4046, dim_channels!A:A, dim_channels!B:B, "Not Found")</f>
        <v>Booking.com</v>
      </c>
      <c r="M4046">
        <f t="shared" si="252"/>
        <v>1</v>
      </c>
      <c r="N4046">
        <f t="shared" si="253"/>
        <v>0</v>
      </c>
      <c r="O4046">
        <f t="shared" si="254"/>
        <v>0</v>
      </c>
      <c r="P4046">
        <f t="shared" si="255"/>
        <v>0</v>
      </c>
    </row>
    <row r="4047" spans="1:16" x14ac:dyDescent="0.2">
      <c r="A4047" s="3" t="s">
        <v>4483</v>
      </c>
      <c r="B4047" s="3" t="s">
        <v>567</v>
      </c>
      <c r="C4047" s="3" t="s">
        <v>359</v>
      </c>
      <c r="D4047" s="3" t="s">
        <v>27</v>
      </c>
      <c r="E4047" s="3" t="s">
        <v>28</v>
      </c>
      <c r="F4047" s="3">
        <v>9213.1</v>
      </c>
      <c r="G4047" s="3">
        <v>1658.36</v>
      </c>
      <c r="H4047" s="3">
        <v>7554.74</v>
      </c>
      <c r="I4047" s="3" t="s">
        <v>29</v>
      </c>
      <c r="J4047" s="5">
        <v>1.219512517968852</v>
      </c>
      <c r="K4047" t="str">
        <f>_xlfn.XLOOKUP(D4047, dim_channels!A:A, dim_channels!C:C, "Not Found")</f>
        <v>OTA</v>
      </c>
      <c r="L4047" t="str">
        <f>_xlfn.XLOOKUP(D4047, dim_channels!A:A, dim_channels!B:B, "Not Found")</f>
        <v>Expedia</v>
      </c>
      <c r="M4047">
        <f t="shared" si="252"/>
        <v>0</v>
      </c>
      <c r="N4047">
        <f t="shared" si="253"/>
        <v>1</v>
      </c>
      <c r="O4047">
        <f t="shared" si="254"/>
        <v>7554.74</v>
      </c>
      <c r="P4047">
        <f t="shared" si="255"/>
        <v>9213.1</v>
      </c>
    </row>
    <row r="4048" spans="1:16" x14ac:dyDescent="0.2">
      <c r="A4048" s="2" t="s">
        <v>4484</v>
      </c>
      <c r="B4048" s="2" t="s">
        <v>451</v>
      </c>
      <c r="C4048" s="2" t="s">
        <v>817</v>
      </c>
      <c r="D4048" s="2" t="s">
        <v>169</v>
      </c>
      <c r="E4048" s="2" t="s">
        <v>46</v>
      </c>
      <c r="F4048" s="2">
        <v>20813.75</v>
      </c>
      <c r="G4048" s="2">
        <v>4162.75</v>
      </c>
      <c r="H4048" s="2">
        <v>16651</v>
      </c>
      <c r="I4048" s="2" t="s">
        <v>29</v>
      </c>
      <c r="J4048" s="4">
        <v>1.25</v>
      </c>
      <c r="K4048" t="str">
        <f>_xlfn.XLOOKUP(D4048, dim_channels!A:A, dim_channels!C:C, "Not Found")</f>
        <v>GDS</v>
      </c>
      <c r="L4048" t="str">
        <f>_xlfn.XLOOKUP(D4048, dim_channels!A:A, dim_channels!B:B, "Not Found")</f>
        <v>GDS (Amadeus)</v>
      </c>
      <c r="M4048">
        <f t="shared" si="252"/>
        <v>0</v>
      </c>
      <c r="N4048">
        <f t="shared" si="253"/>
        <v>1</v>
      </c>
      <c r="O4048">
        <f t="shared" si="254"/>
        <v>16651</v>
      </c>
      <c r="P4048">
        <f t="shared" si="255"/>
        <v>20813.75</v>
      </c>
    </row>
    <row r="4049" spans="1:16" x14ac:dyDescent="0.2">
      <c r="A4049" s="3" t="s">
        <v>4485</v>
      </c>
      <c r="B4049" s="3" t="s">
        <v>378</v>
      </c>
      <c r="C4049" s="3" t="s">
        <v>167</v>
      </c>
      <c r="D4049" s="3" t="s">
        <v>33</v>
      </c>
      <c r="E4049" s="3" t="s">
        <v>28</v>
      </c>
      <c r="F4049" s="3">
        <v>8172.47</v>
      </c>
      <c r="G4049" s="3">
        <v>1225.8699999999999</v>
      </c>
      <c r="H4049" s="3">
        <v>6946.6</v>
      </c>
      <c r="I4049" s="3" t="s">
        <v>29</v>
      </c>
      <c r="J4049" s="5">
        <v>1.1764705035556959</v>
      </c>
      <c r="K4049" t="str">
        <f>_xlfn.XLOOKUP(D4049, dim_channels!A:A, dim_channels!C:C, "Not Found")</f>
        <v>OTA</v>
      </c>
      <c r="L4049" t="str">
        <f>_xlfn.XLOOKUP(D4049, dim_channels!A:A, dim_channels!B:B, "Not Found")</f>
        <v>Booking.com</v>
      </c>
      <c r="M4049">
        <f t="shared" si="252"/>
        <v>0</v>
      </c>
      <c r="N4049">
        <f t="shared" si="253"/>
        <v>1</v>
      </c>
      <c r="O4049">
        <f t="shared" si="254"/>
        <v>6946.6</v>
      </c>
      <c r="P4049">
        <f t="shared" si="255"/>
        <v>8172.47</v>
      </c>
    </row>
    <row r="4050" spans="1:16" x14ac:dyDescent="0.2">
      <c r="A4050" s="2" t="s">
        <v>4486</v>
      </c>
      <c r="B4050" s="2" t="s">
        <v>75</v>
      </c>
      <c r="C4050" s="2" t="s">
        <v>1278</v>
      </c>
      <c r="D4050" s="2" t="s">
        <v>206</v>
      </c>
      <c r="E4050" s="2" t="s">
        <v>207</v>
      </c>
      <c r="F4050" s="2">
        <v>9254.02</v>
      </c>
      <c r="G4050" s="2">
        <v>0</v>
      </c>
      <c r="H4050" s="2">
        <v>9254.02</v>
      </c>
      <c r="I4050" s="2" t="s">
        <v>56</v>
      </c>
      <c r="J4050" s="4">
        <v>1</v>
      </c>
      <c r="K4050" t="str">
        <f>_xlfn.XLOOKUP(D4050, dim_channels!A:A, dim_channels!C:C, "Not Found")</f>
        <v>Direct</v>
      </c>
      <c r="L4050" t="str">
        <f>_xlfn.XLOOKUP(D4050, dim_channels!A:A, dim_channels!B:B, "Not Found")</f>
        <v>Walk-in</v>
      </c>
      <c r="M4050">
        <f t="shared" si="252"/>
        <v>0</v>
      </c>
      <c r="N4050">
        <f t="shared" si="253"/>
        <v>0</v>
      </c>
      <c r="O4050">
        <f t="shared" si="254"/>
        <v>0</v>
      </c>
      <c r="P4050">
        <f t="shared" si="255"/>
        <v>0</v>
      </c>
    </row>
    <row r="4051" spans="1:16" x14ac:dyDescent="0.2">
      <c r="A4051" s="3" t="s">
        <v>4487</v>
      </c>
      <c r="B4051" s="3" t="s">
        <v>58</v>
      </c>
      <c r="C4051" s="3" t="s">
        <v>82</v>
      </c>
      <c r="D4051" s="3" t="s">
        <v>64</v>
      </c>
      <c r="E4051" s="3" t="s">
        <v>115</v>
      </c>
      <c r="F4051" s="3">
        <v>6023.01</v>
      </c>
      <c r="G4051" s="3">
        <v>0</v>
      </c>
      <c r="H4051" s="3">
        <v>6023.01</v>
      </c>
      <c r="I4051" s="3" t="s">
        <v>29</v>
      </c>
      <c r="J4051" s="5">
        <v>1</v>
      </c>
      <c r="K4051" t="str">
        <f>_xlfn.XLOOKUP(D4051, dim_channels!A:A, dim_channels!C:C, "Not Found")</f>
        <v>Direct</v>
      </c>
      <c r="L4051" t="str">
        <f>_xlfn.XLOOKUP(D4051, dim_channels!A:A, dim_channels!B:B, "Not Found")</f>
        <v>Direct Website</v>
      </c>
      <c r="M4051">
        <f t="shared" si="252"/>
        <v>0</v>
      </c>
      <c r="N4051">
        <f t="shared" si="253"/>
        <v>1</v>
      </c>
      <c r="O4051">
        <f t="shared" si="254"/>
        <v>6023.01</v>
      </c>
      <c r="P4051">
        <f t="shared" si="255"/>
        <v>6023.01</v>
      </c>
    </row>
    <row r="4052" spans="1:16" x14ac:dyDescent="0.2">
      <c r="A4052" s="2" t="s">
        <v>4488</v>
      </c>
      <c r="B4052" s="2" t="s">
        <v>778</v>
      </c>
      <c r="C4052" s="2" t="s">
        <v>498</v>
      </c>
      <c r="D4052" s="2" t="s">
        <v>206</v>
      </c>
      <c r="E4052" s="2" t="s">
        <v>207</v>
      </c>
      <c r="F4052" s="2">
        <v>7420.04</v>
      </c>
      <c r="G4052" s="2">
        <v>0</v>
      </c>
      <c r="H4052" s="2">
        <v>7420.04</v>
      </c>
      <c r="I4052" s="2" t="s">
        <v>56</v>
      </c>
      <c r="J4052" s="4">
        <v>1</v>
      </c>
      <c r="K4052" t="str">
        <f>_xlfn.XLOOKUP(D4052, dim_channels!A:A, dim_channels!C:C, "Not Found")</f>
        <v>Direct</v>
      </c>
      <c r="L4052" t="str">
        <f>_xlfn.XLOOKUP(D4052, dim_channels!A:A, dim_channels!B:B, "Not Found")</f>
        <v>Walk-in</v>
      </c>
      <c r="M4052">
        <f t="shared" si="252"/>
        <v>0</v>
      </c>
      <c r="N4052">
        <f t="shared" si="253"/>
        <v>0</v>
      </c>
      <c r="O4052">
        <f t="shared" si="254"/>
        <v>0</v>
      </c>
      <c r="P4052">
        <f t="shared" si="255"/>
        <v>0</v>
      </c>
    </row>
    <row r="4053" spans="1:16" x14ac:dyDescent="0.2">
      <c r="A4053" s="3" t="s">
        <v>4489</v>
      </c>
      <c r="B4053" s="3" t="s">
        <v>520</v>
      </c>
      <c r="C4053" s="3" t="s">
        <v>205</v>
      </c>
      <c r="D4053" s="3" t="s">
        <v>33</v>
      </c>
      <c r="E4053" s="3" t="s">
        <v>28</v>
      </c>
      <c r="F4053" s="3">
        <v>4934.95</v>
      </c>
      <c r="G4053" s="3">
        <v>740.24</v>
      </c>
      <c r="H4053" s="3">
        <v>4194.71</v>
      </c>
      <c r="I4053" s="3" t="s">
        <v>41</v>
      </c>
      <c r="J4053" s="5">
        <v>1.17646988707205</v>
      </c>
      <c r="K4053" t="str">
        <f>_xlfn.XLOOKUP(D4053, dim_channels!A:A, dim_channels!C:C, "Not Found")</f>
        <v>OTA</v>
      </c>
      <c r="L4053" t="str">
        <f>_xlfn.XLOOKUP(D4053, dim_channels!A:A, dim_channels!B:B, "Not Found")</f>
        <v>Booking.com</v>
      </c>
      <c r="M4053">
        <f t="shared" si="252"/>
        <v>1</v>
      </c>
      <c r="N4053">
        <f t="shared" si="253"/>
        <v>0</v>
      </c>
      <c r="O4053">
        <f t="shared" si="254"/>
        <v>0</v>
      </c>
      <c r="P4053">
        <f t="shared" si="255"/>
        <v>0</v>
      </c>
    </row>
    <row r="4054" spans="1:16" x14ac:dyDescent="0.2">
      <c r="A4054" s="2" t="s">
        <v>4490</v>
      </c>
      <c r="B4054" s="2" t="s">
        <v>430</v>
      </c>
      <c r="C4054" s="2" t="s">
        <v>527</v>
      </c>
      <c r="D4054" s="2" t="s">
        <v>33</v>
      </c>
      <c r="E4054" s="2" t="s">
        <v>34</v>
      </c>
      <c r="F4054" s="2">
        <v>5049.3999999999996</v>
      </c>
      <c r="G4054" s="2">
        <v>757.41</v>
      </c>
      <c r="H4054" s="2">
        <v>4291.99</v>
      </c>
      <c r="I4054" s="2" t="s">
        <v>29</v>
      </c>
      <c r="J4054" s="4">
        <v>1.1764705882352939</v>
      </c>
      <c r="K4054" t="str">
        <f>_xlfn.XLOOKUP(D4054, dim_channels!A:A, dim_channels!C:C, "Not Found")</f>
        <v>OTA</v>
      </c>
      <c r="L4054" t="str">
        <f>_xlfn.XLOOKUP(D4054, dim_channels!A:A, dim_channels!B:B, "Not Found")</f>
        <v>Booking.com</v>
      </c>
      <c r="M4054">
        <f t="shared" si="252"/>
        <v>0</v>
      </c>
      <c r="N4054">
        <f t="shared" si="253"/>
        <v>1</v>
      </c>
      <c r="O4054">
        <f t="shared" si="254"/>
        <v>4291.99</v>
      </c>
      <c r="P4054">
        <f t="shared" si="255"/>
        <v>5049.3999999999996</v>
      </c>
    </row>
    <row r="4055" spans="1:16" x14ac:dyDescent="0.2">
      <c r="A4055" s="3" t="s">
        <v>4491</v>
      </c>
      <c r="B4055" s="3" t="s">
        <v>246</v>
      </c>
      <c r="C4055" s="3" t="s">
        <v>773</v>
      </c>
      <c r="D4055" s="3" t="s">
        <v>64</v>
      </c>
      <c r="E4055" s="3" t="s">
        <v>34</v>
      </c>
      <c r="F4055" s="3">
        <v>10934.56</v>
      </c>
      <c r="G4055" s="3">
        <v>0</v>
      </c>
      <c r="H4055" s="3">
        <v>10934.56</v>
      </c>
      <c r="I4055" s="3" t="s">
        <v>29</v>
      </c>
      <c r="J4055" s="5">
        <v>1</v>
      </c>
      <c r="K4055" t="str">
        <f>_xlfn.XLOOKUP(D4055, dim_channels!A:A, dim_channels!C:C, "Not Found")</f>
        <v>Direct</v>
      </c>
      <c r="L4055" t="str">
        <f>_xlfn.XLOOKUP(D4055, dim_channels!A:A, dim_channels!B:B, "Not Found")</f>
        <v>Direct Website</v>
      </c>
      <c r="M4055">
        <f t="shared" si="252"/>
        <v>0</v>
      </c>
      <c r="N4055">
        <f t="shared" si="253"/>
        <v>1</v>
      </c>
      <c r="O4055">
        <f t="shared" si="254"/>
        <v>10934.56</v>
      </c>
      <c r="P4055">
        <f t="shared" si="255"/>
        <v>10934.56</v>
      </c>
    </row>
    <row r="4056" spans="1:16" x14ac:dyDescent="0.2">
      <c r="A4056" s="2" t="s">
        <v>4492</v>
      </c>
      <c r="B4056" s="2" t="s">
        <v>787</v>
      </c>
      <c r="C4056" s="2" t="s">
        <v>87</v>
      </c>
      <c r="D4056" s="2" t="s">
        <v>64</v>
      </c>
      <c r="E4056" s="2" t="s">
        <v>28</v>
      </c>
      <c r="F4056" s="2">
        <v>28436.38</v>
      </c>
      <c r="G4056" s="2">
        <v>0</v>
      </c>
      <c r="H4056" s="2">
        <v>28436.38</v>
      </c>
      <c r="I4056" s="2" t="s">
        <v>29</v>
      </c>
      <c r="J4056" s="4">
        <v>1</v>
      </c>
      <c r="K4056" t="str">
        <f>_xlfn.XLOOKUP(D4056, dim_channels!A:A, dim_channels!C:C, "Not Found")</f>
        <v>Direct</v>
      </c>
      <c r="L4056" t="str">
        <f>_xlfn.XLOOKUP(D4056, dim_channels!A:A, dim_channels!B:B, "Not Found")</f>
        <v>Direct Website</v>
      </c>
      <c r="M4056">
        <f t="shared" si="252"/>
        <v>0</v>
      </c>
      <c r="N4056">
        <f t="shared" si="253"/>
        <v>1</v>
      </c>
      <c r="O4056">
        <f t="shared" si="254"/>
        <v>28436.38</v>
      </c>
      <c r="P4056">
        <f t="shared" si="255"/>
        <v>28436.38</v>
      </c>
    </row>
    <row r="4057" spans="1:16" x14ac:dyDescent="0.2">
      <c r="A4057" s="3" t="s">
        <v>4493</v>
      </c>
      <c r="B4057" s="3" t="s">
        <v>489</v>
      </c>
      <c r="C4057" s="3" t="s">
        <v>403</v>
      </c>
      <c r="D4057" s="3" t="s">
        <v>33</v>
      </c>
      <c r="E4057" s="3" t="s">
        <v>28</v>
      </c>
      <c r="F4057" s="3">
        <v>7439.22</v>
      </c>
      <c r="G4057" s="3">
        <v>1115.8800000000001</v>
      </c>
      <c r="H4057" s="3">
        <v>6323.34</v>
      </c>
      <c r="I4057" s="3" t="s">
        <v>29</v>
      </c>
      <c r="J4057" s="5">
        <v>1.1764700300790401</v>
      </c>
      <c r="K4057" t="str">
        <f>_xlfn.XLOOKUP(D4057, dim_channels!A:A, dim_channels!C:C, "Not Found")</f>
        <v>OTA</v>
      </c>
      <c r="L4057" t="str">
        <f>_xlfn.XLOOKUP(D4057, dim_channels!A:A, dim_channels!B:B, "Not Found")</f>
        <v>Booking.com</v>
      </c>
      <c r="M4057">
        <f t="shared" si="252"/>
        <v>0</v>
      </c>
      <c r="N4057">
        <f t="shared" si="253"/>
        <v>1</v>
      </c>
      <c r="O4057">
        <f t="shared" si="254"/>
        <v>6323.34</v>
      </c>
      <c r="P4057">
        <f t="shared" si="255"/>
        <v>7439.22</v>
      </c>
    </row>
    <row r="4058" spans="1:16" x14ac:dyDescent="0.2">
      <c r="A4058" s="2" t="s">
        <v>4494</v>
      </c>
      <c r="B4058" s="2" t="s">
        <v>666</v>
      </c>
      <c r="C4058" s="2" t="s">
        <v>43</v>
      </c>
      <c r="D4058" s="2" t="s">
        <v>206</v>
      </c>
      <c r="E4058" s="2" t="s">
        <v>207</v>
      </c>
      <c r="F4058" s="2">
        <v>8596.5499999999993</v>
      </c>
      <c r="G4058" s="2">
        <v>0</v>
      </c>
      <c r="H4058" s="2">
        <v>8596.5499999999993</v>
      </c>
      <c r="I4058" s="2" t="s">
        <v>29</v>
      </c>
      <c r="J4058" s="4">
        <v>1</v>
      </c>
      <c r="K4058" t="str">
        <f>_xlfn.XLOOKUP(D4058, dim_channels!A:A, dim_channels!C:C, "Not Found")</f>
        <v>Direct</v>
      </c>
      <c r="L4058" t="str">
        <f>_xlfn.XLOOKUP(D4058, dim_channels!A:A, dim_channels!B:B, "Not Found")</f>
        <v>Walk-in</v>
      </c>
      <c r="M4058">
        <f t="shared" si="252"/>
        <v>0</v>
      </c>
      <c r="N4058">
        <f t="shared" si="253"/>
        <v>1</v>
      </c>
      <c r="O4058">
        <f t="shared" si="254"/>
        <v>8596.5499999999993</v>
      </c>
      <c r="P4058">
        <f t="shared" si="255"/>
        <v>8596.5499999999993</v>
      </c>
    </row>
    <row r="4059" spans="1:16" x14ac:dyDescent="0.2">
      <c r="A4059" s="3" t="s">
        <v>4495</v>
      </c>
      <c r="B4059" s="3" t="s">
        <v>36</v>
      </c>
      <c r="C4059" s="3" t="s">
        <v>117</v>
      </c>
      <c r="D4059" s="3" t="s">
        <v>52</v>
      </c>
      <c r="E4059" s="3" t="s">
        <v>34</v>
      </c>
      <c r="F4059" s="3">
        <v>14702.62</v>
      </c>
      <c r="G4059" s="3">
        <v>1764.31</v>
      </c>
      <c r="H4059" s="3">
        <v>12938.31</v>
      </c>
      <c r="I4059" s="3" t="s">
        <v>41</v>
      </c>
      <c r="J4059" s="5">
        <v>1.1363632499144021</v>
      </c>
      <c r="K4059" t="str">
        <f>_xlfn.XLOOKUP(D4059, dim_channels!A:A, dim_channels!C:C, "Not Found")</f>
        <v>OTA</v>
      </c>
      <c r="L4059" t="str">
        <f>_xlfn.XLOOKUP(D4059, dim_channels!A:A, dim_channels!B:B, "Not Found")</f>
        <v>Agoda</v>
      </c>
      <c r="M4059">
        <f t="shared" si="252"/>
        <v>1</v>
      </c>
      <c r="N4059">
        <f t="shared" si="253"/>
        <v>0</v>
      </c>
      <c r="O4059">
        <f t="shared" si="254"/>
        <v>0</v>
      </c>
      <c r="P4059">
        <f t="shared" si="255"/>
        <v>0</v>
      </c>
    </row>
    <row r="4060" spans="1:16" x14ac:dyDescent="0.2">
      <c r="A4060" s="2" t="s">
        <v>4496</v>
      </c>
      <c r="B4060" s="2" t="s">
        <v>597</v>
      </c>
      <c r="C4060" s="2" t="s">
        <v>84</v>
      </c>
      <c r="D4060" s="2" t="s">
        <v>45</v>
      </c>
      <c r="E4060" s="2" t="s">
        <v>89</v>
      </c>
      <c r="F4060" s="2">
        <v>2266.59</v>
      </c>
      <c r="G4060" s="2">
        <v>0</v>
      </c>
      <c r="H4060" s="2">
        <v>2266.59</v>
      </c>
      <c r="I4060" s="2" t="s">
        <v>29</v>
      </c>
      <c r="J4060" s="4">
        <v>1</v>
      </c>
      <c r="K4060" t="str">
        <f>_xlfn.XLOOKUP(D4060, dim_channels!A:A, dim_channels!C:C, "Not Found")</f>
        <v>Corporate</v>
      </c>
      <c r="L4060" t="str">
        <f>_xlfn.XLOOKUP(D4060, dim_channels!A:A, dim_channels!B:B, "Not Found")</f>
        <v>Corporate Direct</v>
      </c>
      <c r="M4060">
        <f t="shared" si="252"/>
        <v>0</v>
      </c>
      <c r="N4060">
        <f t="shared" si="253"/>
        <v>1</v>
      </c>
      <c r="O4060">
        <f t="shared" si="254"/>
        <v>2266.59</v>
      </c>
      <c r="P4060">
        <f t="shared" si="255"/>
        <v>2266.59</v>
      </c>
    </row>
    <row r="4061" spans="1:16" x14ac:dyDescent="0.2">
      <c r="A4061" s="3" t="s">
        <v>4497</v>
      </c>
      <c r="B4061" s="3" t="s">
        <v>145</v>
      </c>
      <c r="C4061" s="3" t="s">
        <v>799</v>
      </c>
      <c r="D4061" s="3" t="s">
        <v>64</v>
      </c>
      <c r="E4061" s="3" t="s">
        <v>28</v>
      </c>
      <c r="F4061" s="3">
        <v>32461.45</v>
      </c>
      <c r="G4061" s="3">
        <v>0</v>
      </c>
      <c r="H4061" s="3">
        <v>32461.45</v>
      </c>
      <c r="I4061" s="3" t="s">
        <v>29</v>
      </c>
      <c r="J4061" s="5">
        <v>1</v>
      </c>
      <c r="K4061" t="str">
        <f>_xlfn.XLOOKUP(D4061, dim_channels!A:A, dim_channels!C:C, "Not Found")</f>
        <v>Direct</v>
      </c>
      <c r="L4061" t="str">
        <f>_xlfn.XLOOKUP(D4061, dim_channels!A:A, dim_channels!B:B, "Not Found")</f>
        <v>Direct Website</v>
      </c>
      <c r="M4061">
        <f t="shared" si="252"/>
        <v>0</v>
      </c>
      <c r="N4061">
        <f t="shared" si="253"/>
        <v>1</v>
      </c>
      <c r="O4061">
        <f t="shared" si="254"/>
        <v>32461.45</v>
      </c>
      <c r="P4061">
        <f t="shared" si="255"/>
        <v>32461.45</v>
      </c>
    </row>
    <row r="4062" spans="1:16" x14ac:dyDescent="0.2">
      <c r="A4062" s="2" t="s">
        <v>4498</v>
      </c>
      <c r="B4062" s="2" t="s">
        <v>159</v>
      </c>
      <c r="C4062" s="2" t="s">
        <v>26</v>
      </c>
      <c r="D4062" s="2" t="s">
        <v>114</v>
      </c>
      <c r="E4062" s="2" t="s">
        <v>46</v>
      </c>
      <c r="F4062" s="2">
        <v>5113.93</v>
      </c>
      <c r="G4062" s="2">
        <v>511.39</v>
      </c>
      <c r="H4062" s="2">
        <v>4602.54</v>
      </c>
      <c r="I4062" s="2" t="s">
        <v>41</v>
      </c>
      <c r="J4062" s="4">
        <v>1.111110386873335</v>
      </c>
      <c r="K4062" t="str">
        <f>_xlfn.XLOOKUP(D4062, dim_channels!A:A, dim_channels!C:C, "Not Found")</f>
        <v>Offline</v>
      </c>
      <c r="L4062" t="str">
        <f>_xlfn.XLOOKUP(D4062, dim_channels!A:A, dim_channels!B:B, "Not Found")</f>
        <v>Travel Agency</v>
      </c>
      <c r="M4062">
        <f t="shared" si="252"/>
        <v>1</v>
      </c>
      <c r="N4062">
        <f t="shared" si="253"/>
        <v>0</v>
      </c>
      <c r="O4062">
        <f t="shared" si="254"/>
        <v>0</v>
      </c>
      <c r="P4062">
        <f t="shared" si="255"/>
        <v>0</v>
      </c>
    </row>
    <row r="4063" spans="1:16" x14ac:dyDescent="0.2">
      <c r="A4063" s="3" t="s">
        <v>4499</v>
      </c>
      <c r="B4063" s="3" t="s">
        <v>156</v>
      </c>
      <c r="C4063" s="3" t="s">
        <v>570</v>
      </c>
      <c r="D4063" s="3" t="s">
        <v>52</v>
      </c>
      <c r="E4063" s="3" t="s">
        <v>60</v>
      </c>
      <c r="F4063" s="3">
        <v>2358.58</v>
      </c>
      <c r="G4063" s="3">
        <v>0</v>
      </c>
      <c r="H4063" s="3">
        <v>2358.58</v>
      </c>
      <c r="I4063" s="3" t="s">
        <v>29</v>
      </c>
      <c r="J4063" s="5">
        <v>1</v>
      </c>
      <c r="K4063" t="str">
        <f>_xlfn.XLOOKUP(D4063, dim_channels!A:A, dim_channels!C:C, "Not Found")</f>
        <v>OTA</v>
      </c>
      <c r="L4063" t="str">
        <f>_xlfn.XLOOKUP(D4063, dim_channels!A:A, dim_channels!B:B, "Not Found")</f>
        <v>Agoda</v>
      </c>
      <c r="M4063">
        <f t="shared" si="252"/>
        <v>0</v>
      </c>
      <c r="N4063">
        <f t="shared" si="253"/>
        <v>1</v>
      </c>
      <c r="O4063">
        <f t="shared" si="254"/>
        <v>2358.58</v>
      </c>
      <c r="P4063">
        <f t="shared" si="255"/>
        <v>2358.58</v>
      </c>
    </row>
    <row r="4064" spans="1:16" x14ac:dyDescent="0.2">
      <c r="A4064" s="2" t="s">
        <v>4500</v>
      </c>
      <c r="B4064" s="2" t="s">
        <v>394</v>
      </c>
      <c r="C4064" s="2" t="s">
        <v>190</v>
      </c>
      <c r="D4064" s="2" t="s">
        <v>52</v>
      </c>
      <c r="E4064" s="2" t="s">
        <v>34</v>
      </c>
      <c r="F4064" s="2">
        <v>2260.58</v>
      </c>
      <c r="G4064" s="2">
        <v>271.27</v>
      </c>
      <c r="H4064" s="2">
        <v>1989.31</v>
      </c>
      <c r="I4064" s="2" t="s">
        <v>29</v>
      </c>
      <c r="J4064" s="4">
        <v>1.1363638648576639</v>
      </c>
      <c r="K4064" t="str">
        <f>_xlfn.XLOOKUP(D4064, dim_channels!A:A, dim_channels!C:C, "Not Found")</f>
        <v>OTA</v>
      </c>
      <c r="L4064" t="str">
        <f>_xlfn.XLOOKUP(D4064, dim_channels!A:A, dim_channels!B:B, "Not Found")</f>
        <v>Agoda</v>
      </c>
      <c r="M4064">
        <f t="shared" si="252"/>
        <v>0</v>
      </c>
      <c r="N4064">
        <f t="shared" si="253"/>
        <v>1</v>
      </c>
      <c r="O4064">
        <f t="shared" si="254"/>
        <v>1989.31</v>
      </c>
      <c r="P4064">
        <f t="shared" si="255"/>
        <v>2260.58</v>
      </c>
    </row>
    <row r="4065" spans="1:16" x14ac:dyDescent="0.2">
      <c r="A4065" s="3" t="s">
        <v>4501</v>
      </c>
      <c r="B4065" s="3" t="s">
        <v>1610</v>
      </c>
      <c r="C4065" s="3" t="s">
        <v>1340</v>
      </c>
      <c r="D4065" s="3" t="s">
        <v>169</v>
      </c>
      <c r="E4065" s="3" t="s">
        <v>46</v>
      </c>
      <c r="F4065" s="3">
        <v>11524.12</v>
      </c>
      <c r="G4065" s="3">
        <v>2304.8200000000002</v>
      </c>
      <c r="H4065" s="3">
        <v>9219.2999999999993</v>
      </c>
      <c r="I4065" s="3" t="s">
        <v>41</v>
      </c>
      <c r="J4065" s="5">
        <v>1.249999457659476</v>
      </c>
      <c r="K4065" t="str">
        <f>_xlfn.XLOOKUP(D4065, dim_channels!A:A, dim_channels!C:C, "Not Found")</f>
        <v>GDS</v>
      </c>
      <c r="L4065" t="str">
        <f>_xlfn.XLOOKUP(D4065, dim_channels!A:A, dim_channels!B:B, "Not Found")</f>
        <v>GDS (Amadeus)</v>
      </c>
      <c r="M4065">
        <f t="shared" si="252"/>
        <v>1</v>
      </c>
      <c r="N4065">
        <f t="shared" si="253"/>
        <v>0</v>
      </c>
      <c r="O4065">
        <f t="shared" si="254"/>
        <v>0</v>
      </c>
      <c r="P4065">
        <f t="shared" si="255"/>
        <v>0</v>
      </c>
    </row>
    <row r="4066" spans="1:16" x14ac:dyDescent="0.2">
      <c r="A4066" s="2" t="s">
        <v>4502</v>
      </c>
      <c r="B4066" s="2" t="s">
        <v>262</v>
      </c>
      <c r="C4066" s="2" t="s">
        <v>112</v>
      </c>
      <c r="D4066" s="2" t="s">
        <v>27</v>
      </c>
      <c r="E4066" s="2" t="s">
        <v>34</v>
      </c>
      <c r="F4066" s="2">
        <v>2464.5500000000002</v>
      </c>
      <c r="G4066" s="2">
        <v>443.62</v>
      </c>
      <c r="H4066" s="2">
        <v>2020.93</v>
      </c>
      <c r="I4066" s="2" t="s">
        <v>41</v>
      </c>
      <c r="J4066" s="4">
        <v>1.2195127985630381</v>
      </c>
      <c r="K4066" t="str">
        <f>_xlfn.XLOOKUP(D4066, dim_channels!A:A, dim_channels!C:C, "Not Found")</f>
        <v>OTA</v>
      </c>
      <c r="L4066" t="str">
        <f>_xlfn.XLOOKUP(D4066, dim_channels!A:A, dim_channels!B:B, "Not Found")</f>
        <v>Expedia</v>
      </c>
      <c r="M4066">
        <f t="shared" si="252"/>
        <v>1</v>
      </c>
      <c r="N4066">
        <f t="shared" si="253"/>
        <v>0</v>
      </c>
      <c r="O4066">
        <f t="shared" si="254"/>
        <v>0</v>
      </c>
      <c r="P4066">
        <f t="shared" si="255"/>
        <v>0</v>
      </c>
    </row>
    <row r="4067" spans="1:16" x14ac:dyDescent="0.2">
      <c r="A4067" s="3" t="s">
        <v>4503</v>
      </c>
      <c r="B4067" s="3" t="s">
        <v>138</v>
      </c>
      <c r="C4067" s="3" t="s">
        <v>139</v>
      </c>
      <c r="D4067" s="3" t="s">
        <v>52</v>
      </c>
      <c r="E4067" s="3" t="s">
        <v>60</v>
      </c>
      <c r="F4067" s="3">
        <v>14186.92</v>
      </c>
      <c r="G4067" s="3">
        <v>0</v>
      </c>
      <c r="H4067" s="3">
        <v>14186.92</v>
      </c>
      <c r="I4067" s="3" t="s">
        <v>29</v>
      </c>
      <c r="J4067" s="5">
        <v>1</v>
      </c>
      <c r="K4067" t="str">
        <f>_xlfn.XLOOKUP(D4067, dim_channels!A:A, dim_channels!C:C, "Not Found")</f>
        <v>OTA</v>
      </c>
      <c r="L4067" t="str">
        <f>_xlfn.XLOOKUP(D4067, dim_channels!A:A, dim_channels!B:B, "Not Found")</f>
        <v>Agoda</v>
      </c>
      <c r="M4067">
        <f t="shared" si="252"/>
        <v>0</v>
      </c>
      <c r="N4067">
        <f t="shared" si="253"/>
        <v>1</v>
      </c>
      <c r="O4067">
        <f t="shared" si="254"/>
        <v>14186.92</v>
      </c>
      <c r="P4067">
        <f t="shared" si="255"/>
        <v>14186.92</v>
      </c>
    </row>
    <row r="4068" spans="1:16" x14ac:dyDescent="0.2">
      <c r="A4068" s="2" t="s">
        <v>4504</v>
      </c>
      <c r="B4068" s="2" t="s">
        <v>326</v>
      </c>
      <c r="C4068" s="2" t="s">
        <v>39</v>
      </c>
      <c r="D4068" s="2" t="s">
        <v>64</v>
      </c>
      <c r="E4068" s="2" t="s">
        <v>115</v>
      </c>
      <c r="F4068" s="2">
        <v>10495.95</v>
      </c>
      <c r="G4068" s="2">
        <v>0</v>
      </c>
      <c r="H4068" s="2">
        <v>10495.95</v>
      </c>
      <c r="I4068" s="2" t="s">
        <v>29</v>
      </c>
      <c r="J4068" s="4">
        <v>1</v>
      </c>
      <c r="K4068" t="str">
        <f>_xlfn.XLOOKUP(D4068, dim_channels!A:A, dim_channels!C:C, "Not Found")</f>
        <v>Direct</v>
      </c>
      <c r="L4068" t="str">
        <f>_xlfn.XLOOKUP(D4068, dim_channels!A:A, dim_channels!B:B, "Not Found")</f>
        <v>Direct Website</v>
      </c>
      <c r="M4068">
        <f t="shared" si="252"/>
        <v>0</v>
      </c>
      <c r="N4068">
        <f t="shared" si="253"/>
        <v>1</v>
      </c>
      <c r="O4068">
        <f t="shared" si="254"/>
        <v>10495.95</v>
      </c>
      <c r="P4068">
        <f t="shared" si="255"/>
        <v>10495.95</v>
      </c>
    </row>
    <row r="4069" spans="1:16" x14ac:dyDescent="0.2">
      <c r="A4069" s="3" t="s">
        <v>4505</v>
      </c>
      <c r="B4069" s="3" t="s">
        <v>262</v>
      </c>
      <c r="C4069" s="3" t="s">
        <v>360</v>
      </c>
      <c r="D4069" s="3" t="s">
        <v>114</v>
      </c>
      <c r="E4069" s="3" t="s">
        <v>46</v>
      </c>
      <c r="F4069" s="3">
        <v>5851.98</v>
      </c>
      <c r="G4069" s="3">
        <v>585.20000000000005</v>
      </c>
      <c r="H4069" s="3">
        <v>5266.78</v>
      </c>
      <c r="I4069" s="3" t="s">
        <v>29</v>
      </c>
      <c r="J4069" s="5">
        <v>1.11111153304296</v>
      </c>
      <c r="K4069" t="str">
        <f>_xlfn.XLOOKUP(D4069, dim_channels!A:A, dim_channels!C:C, "Not Found")</f>
        <v>Offline</v>
      </c>
      <c r="L4069" t="str">
        <f>_xlfn.XLOOKUP(D4069, dim_channels!A:A, dim_channels!B:B, "Not Found")</f>
        <v>Travel Agency</v>
      </c>
      <c r="M4069">
        <f t="shared" si="252"/>
        <v>0</v>
      </c>
      <c r="N4069">
        <f t="shared" si="253"/>
        <v>1</v>
      </c>
      <c r="O4069">
        <f t="shared" si="254"/>
        <v>5266.78</v>
      </c>
      <c r="P4069">
        <f t="shared" si="255"/>
        <v>5851.98</v>
      </c>
    </row>
    <row r="4070" spans="1:16" x14ac:dyDescent="0.2">
      <c r="A4070" s="2" t="s">
        <v>4506</v>
      </c>
      <c r="B4070" s="2" t="s">
        <v>1610</v>
      </c>
      <c r="C4070" s="2" t="s">
        <v>791</v>
      </c>
      <c r="D4070" s="2" t="s">
        <v>27</v>
      </c>
      <c r="E4070" s="2" t="s">
        <v>34</v>
      </c>
      <c r="F4070" s="2">
        <v>8578.23</v>
      </c>
      <c r="G4070" s="2">
        <v>1544.08</v>
      </c>
      <c r="H4070" s="2">
        <v>7034.15</v>
      </c>
      <c r="I4070" s="2" t="s">
        <v>29</v>
      </c>
      <c r="J4070" s="4">
        <v>1.2195119524036311</v>
      </c>
      <c r="K4070" t="str">
        <f>_xlfn.XLOOKUP(D4070, dim_channels!A:A, dim_channels!C:C, "Not Found")</f>
        <v>OTA</v>
      </c>
      <c r="L4070" t="str">
        <f>_xlfn.XLOOKUP(D4070, dim_channels!A:A, dim_channels!B:B, "Not Found")</f>
        <v>Expedia</v>
      </c>
      <c r="M4070">
        <f t="shared" si="252"/>
        <v>0</v>
      </c>
      <c r="N4070">
        <f t="shared" si="253"/>
        <v>1</v>
      </c>
      <c r="O4070">
        <f t="shared" si="254"/>
        <v>7034.15</v>
      </c>
      <c r="P4070">
        <f t="shared" si="255"/>
        <v>8578.23</v>
      </c>
    </row>
    <row r="4071" spans="1:16" x14ac:dyDescent="0.2">
      <c r="A4071" s="3" t="s">
        <v>4507</v>
      </c>
      <c r="B4071" s="3" t="s">
        <v>123</v>
      </c>
      <c r="C4071" s="3" t="s">
        <v>150</v>
      </c>
      <c r="D4071" s="3" t="s">
        <v>52</v>
      </c>
      <c r="E4071" s="3" t="s">
        <v>60</v>
      </c>
      <c r="F4071" s="3">
        <v>2247.11</v>
      </c>
      <c r="G4071" s="3">
        <v>0</v>
      </c>
      <c r="H4071" s="3">
        <v>2247.11</v>
      </c>
      <c r="I4071" s="3" t="s">
        <v>29</v>
      </c>
      <c r="J4071" s="5">
        <v>1</v>
      </c>
      <c r="K4071" t="str">
        <f>_xlfn.XLOOKUP(D4071, dim_channels!A:A, dim_channels!C:C, "Not Found")</f>
        <v>OTA</v>
      </c>
      <c r="L4071" t="str">
        <f>_xlfn.XLOOKUP(D4071, dim_channels!A:A, dim_channels!B:B, "Not Found")</f>
        <v>Agoda</v>
      </c>
      <c r="M4071">
        <f t="shared" si="252"/>
        <v>0</v>
      </c>
      <c r="N4071">
        <f t="shared" si="253"/>
        <v>1</v>
      </c>
      <c r="O4071">
        <f t="shared" si="254"/>
        <v>2247.11</v>
      </c>
      <c r="P4071">
        <f t="shared" si="255"/>
        <v>2247.11</v>
      </c>
    </row>
    <row r="4072" spans="1:16" x14ac:dyDescent="0.2">
      <c r="A4072" s="2" t="s">
        <v>4508</v>
      </c>
      <c r="B4072" s="2" t="s">
        <v>329</v>
      </c>
      <c r="C4072" s="2" t="s">
        <v>416</v>
      </c>
      <c r="D4072" s="2" t="s">
        <v>33</v>
      </c>
      <c r="E4072" s="2" t="s">
        <v>34</v>
      </c>
      <c r="F4072" s="2">
        <v>5711.21</v>
      </c>
      <c r="G4072" s="2">
        <v>856.68</v>
      </c>
      <c r="H4072" s="2">
        <v>4854.53</v>
      </c>
      <c r="I4072" s="2" t="s">
        <v>29</v>
      </c>
      <c r="J4072" s="4">
        <v>1.1764702247179439</v>
      </c>
      <c r="K4072" t="str">
        <f>_xlfn.XLOOKUP(D4072, dim_channels!A:A, dim_channels!C:C, "Not Found")</f>
        <v>OTA</v>
      </c>
      <c r="L4072" t="str">
        <f>_xlfn.XLOOKUP(D4072, dim_channels!A:A, dim_channels!B:B, "Not Found")</f>
        <v>Booking.com</v>
      </c>
      <c r="M4072">
        <f t="shared" si="252"/>
        <v>0</v>
      </c>
      <c r="N4072">
        <f t="shared" si="253"/>
        <v>1</v>
      </c>
      <c r="O4072">
        <f t="shared" si="254"/>
        <v>4854.53</v>
      </c>
      <c r="P4072">
        <f t="shared" si="255"/>
        <v>5711.21</v>
      </c>
    </row>
    <row r="4073" spans="1:16" x14ac:dyDescent="0.2">
      <c r="A4073" s="3" t="s">
        <v>4509</v>
      </c>
      <c r="B4073" s="3" t="s">
        <v>314</v>
      </c>
      <c r="C4073" s="3" t="s">
        <v>271</v>
      </c>
      <c r="D4073" s="3" t="s">
        <v>64</v>
      </c>
      <c r="E4073" s="3" t="s">
        <v>34</v>
      </c>
      <c r="F4073" s="3">
        <v>7142</v>
      </c>
      <c r="G4073" s="3">
        <v>0</v>
      </c>
      <c r="H4073" s="3">
        <v>7142</v>
      </c>
      <c r="I4073" s="3" t="s">
        <v>29</v>
      </c>
      <c r="J4073" s="5">
        <v>1</v>
      </c>
      <c r="K4073" t="str">
        <f>_xlfn.XLOOKUP(D4073, dim_channels!A:A, dim_channels!C:C, "Not Found")</f>
        <v>Direct</v>
      </c>
      <c r="L4073" t="str">
        <f>_xlfn.XLOOKUP(D4073, dim_channels!A:A, dim_channels!B:B, "Not Found")</f>
        <v>Direct Website</v>
      </c>
      <c r="M4073">
        <f t="shared" si="252"/>
        <v>0</v>
      </c>
      <c r="N4073">
        <f t="shared" si="253"/>
        <v>1</v>
      </c>
      <c r="O4073">
        <f t="shared" si="254"/>
        <v>7142</v>
      </c>
      <c r="P4073">
        <f t="shared" si="255"/>
        <v>7142</v>
      </c>
    </row>
    <row r="4074" spans="1:16" x14ac:dyDescent="0.2">
      <c r="A4074" s="2" t="s">
        <v>4510</v>
      </c>
      <c r="B4074" s="2" t="s">
        <v>276</v>
      </c>
      <c r="C4074" s="2" t="s">
        <v>315</v>
      </c>
      <c r="D4074" s="2" t="s">
        <v>64</v>
      </c>
      <c r="E4074" s="2" t="s">
        <v>115</v>
      </c>
      <c r="F4074" s="2">
        <v>6084.15</v>
      </c>
      <c r="G4074" s="2">
        <v>0</v>
      </c>
      <c r="H4074" s="2">
        <v>6084.15</v>
      </c>
      <c r="I4074" s="2" t="s">
        <v>56</v>
      </c>
      <c r="J4074" s="4">
        <v>1</v>
      </c>
      <c r="K4074" t="str">
        <f>_xlfn.XLOOKUP(D4074, dim_channels!A:A, dim_channels!C:C, "Not Found")</f>
        <v>Direct</v>
      </c>
      <c r="L4074" t="str">
        <f>_xlfn.XLOOKUP(D4074, dim_channels!A:A, dim_channels!B:B, "Not Found")</f>
        <v>Direct Website</v>
      </c>
      <c r="M4074">
        <f t="shared" si="252"/>
        <v>0</v>
      </c>
      <c r="N4074">
        <f t="shared" si="253"/>
        <v>0</v>
      </c>
      <c r="O4074">
        <f t="shared" si="254"/>
        <v>0</v>
      </c>
      <c r="P4074">
        <f t="shared" si="255"/>
        <v>0</v>
      </c>
    </row>
    <row r="4075" spans="1:16" x14ac:dyDescent="0.2">
      <c r="A4075" s="3" t="s">
        <v>4511</v>
      </c>
      <c r="B4075" s="3" t="s">
        <v>630</v>
      </c>
      <c r="C4075" s="3" t="s">
        <v>299</v>
      </c>
      <c r="D4075" s="3" t="s">
        <v>52</v>
      </c>
      <c r="E4075" s="3" t="s">
        <v>60</v>
      </c>
      <c r="F4075" s="3">
        <v>5290.87</v>
      </c>
      <c r="G4075" s="3">
        <v>0</v>
      </c>
      <c r="H4075" s="3">
        <v>5290.87</v>
      </c>
      <c r="I4075" s="3" t="s">
        <v>29</v>
      </c>
      <c r="J4075" s="5">
        <v>1</v>
      </c>
      <c r="K4075" t="str">
        <f>_xlfn.XLOOKUP(D4075, dim_channels!A:A, dim_channels!C:C, "Not Found")</f>
        <v>OTA</v>
      </c>
      <c r="L4075" t="str">
        <f>_xlfn.XLOOKUP(D4075, dim_channels!A:A, dim_channels!B:B, "Not Found")</f>
        <v>Agoda</v>
      </c>
      <c r="M4075">
        <f t="shared" si="252"/>
        <v>0</v>
      </c>
      <c r="N4075">
        <f t="shared" si="253"/>
        <v>1</v>
      </c>
      <c r="O4075">
        <f t="shared" si="254"/>
        <v>5290.87</v>
      </c>
      <c r="P4075">
        <f t="shared" si="255"/>
        <v>5290.87</v>
      </c>
    </row>
    <row r="4076" spans="1:16" x14ac:dyDescent="0.2">
      <c r="A4076" s="2" t="s">
        <v>4512</v>
      </c>
      <c r="B4076" s="2" t="s">
        <v>242</v>
      </c>
      <c r="C4076" s="2" t="s">
        <v>532</v>
      </c>
      <c r="D4076" s="2" t="s">
        <v>27</v>
      </c>
      <c r="E4076" s="2" t="s">
        <v>28</v>
      </c>
      <c r="F4076" s="2">
        <v>19581.04</v>
      </c>
      <c r="G4076" s="2">
        <v>3524.59</v>
      </c>
      <c r="H4076" s="2">
        <v>16056.45</v>
      </c>
      <c r="I4076" s="2" t="s">
        <v>56</v>
      </c>
      <c r="J4076" s="4">
        <v>1.2195124077862789</v>
      </c>
      <c r="K4076" t="str">
        <f>_xlfn.XLOOKUP(D4076, dim_channels!A:A, dim_channels!C:C, "Not Found")</f>
        <v>OTA</v>
      </c>
      <c r="L4076" t="str">
        <f>_xlfn.XLOOKUP(D4076, dim_channels!A:A, dim_channels!B:B, "Not Found")</f>
        <v>Expedia</v>
      </c>
      <c r="M4076">
        <f t="shared" si="252"/>
        <v>0</v>
      </c>
      <c r="N4076">
        <f t="shared" si="253"/>
        <v>0</v>
      </c>
      <c r="O4076">
        <f t="shared" si="254"/>
        <v>0</v>
      </c>
      <c r="P4076">
        <f t="shared" si="255"/>
        <v>0</v>
      </c>
    </row>
    <row r="4077" spans="1:16" x14ac:dyDescent="0.2">
      <c r="A4077" s="3" t="s">
        <v>4513</v>
      </c>
      <c r="B4077" s="3" t="s">
        <v>787</v>
      </c>
      <c r="C4077" s="3" t="s">
        <v>256</v>
      </c>
      <c r="D4077" s="3" t="s">
        <v>52</v>
      </c>
      <c r="E4077" s="3" t="s">
        <v>60</v>
      </c>
      <c r="F4077" s="3">
        <v>12445.23</v>
      </c>
      <c r="G4077" s="3">
        <v>0</v>
      </c>
      <c r="H4077" s="3">
        <v>12445.23</v>
      </c>
      <c r="I4077" s="3" t="s">
        <v>29</v>
      </c>
      <c r="J4077" s="5">
        <v>1</v>
      </c>
      <c r="K4077" t="str">
        <f>_xlfn.XLOOKUP(D4077, dim_channels!A:A, dim_channels!C:C, "Not Found")</f>
        <v>OTA</v>
      </c>
      <c r="L4077" t="str">
        <f>_xlfn.XLOOKUP(D4077, dim_channels!A:A, dim_channels!B:B, "Not Found")</f>
        <v>Agoda</v>
      </c>
      <c r="M4077">
        <f t="shared" si="252"/>
        <v>0</v>
      </c>
      <c r="N4077">
        <f t="shared" si="253"/>
        <v>1</v>
      </c>
      <c r="O4077">
        <f t="shared" si="254"/>
        <v>12445.23</v>
      </c>
      <c r="P4077">
        <f t="shared" si="255"/>
        <v>12445.23</v>
      </c>
    </row>
    <row r="4078" spans="1:16" x14ac:dyDescent="0.2">
      <c r="A4078" s="2" t="s">
        <v>4514</v>
      </c>
      <c r="B4078" s="2" t="s">
        <v>1021</v>
      </c>
      <c r="C4078" s="2" t="s">
        <v>839</v>
      </c>
      <c r="D4078" s="2" t="s">
        <v>52</v>
      </c>
      <c r="E4078" s="2" t="s">
        <v>34</v>
      </c>
      <c r="F4078" s="2">
        <v>7393.03</v>
      </c>
      <c r="G4078" s="2">
        <v>887.16</v>
      </c>
      <c r="H4078" s="2">
        <v>6505.87</v>
      </c>
      <c r="I4078" s="2" t="s">
        <v>29</v>
      </c>
      <c r="J4078" s="4">
        <v>1.1363630075608639</v>
      </c>
      <c r="K4078" t="str">
        <f>_xlfn.XLOOKUP(D4078, dim_channels!A:A, dim_channels!C:C, "Not Found")</f>
        <v>OTA</v>
      </c>
      <c r="L4078" t="str">
        <f>_xlfn.XLOOKUP(D4078, dim_channels!A:A, dim_channels!B:B, "Not Found")</f>
        <v>Agoda</v>
      </c>
      <c r="M4078">
        <f t="shared" si="252"/>
        <v>0</v>
      </c>
      <c r="N4078">
        <f t="shared" si="253"/>
        <v>1</v>
      </c>
      <c r="O4078">
        <f t="shared" si="254"/>
        <v>6505.87</v>
      </c>
      <c r="P4078">
        <f t="shared" si="255"/>
        <v>7393.03</v>
      </c>
    </row>
    <row r="4079" spans="1:16" x14ac:dyDescent="0.2">
      <c r="A4079" s="3" t="s">
        <v>4515</v>
      </c>
      <c r="B4079" s="3" t="s">
        <v>103</v>
      </c>
      <c r="C4079" s="3" t="s">
        <v>246</v>
      </c>
      <c r="D4079" s="3" t="s">
        <v>52</v>
      </c>
      <c r="E4079" s="3" t="s">
        <v>34</v>
      </c>
      <c r="F4079" s="3">
        <v>5708.93</v>
      </c>
      <c r="G4079" s="3">
        <v>685.07</v>
      </c>
      <c r="H4079" s="3">
        <v>5023.8599999999997</v>
      </c>
      <c r="I4079" s="3" t="s">
        <v>41</v>
      </c>
      <c r="J4079" s="5">
        <v>1.136363274454304</v>
      </c>
      <c r="K4079" t="str">
        <f>_xlfn.XLOOKUP(D4079, dim_channels!A:A, dim_channels!C:C, "Not Found")</f>
        <v>OTA</v>
      </c>
      <c r="L4079" t="str">
        <f>_xlfn.XLOOKUP(D4079, dim_channels!A:A, dim_channels!B:B, "Not Found")</f>
        <v>Agoda</v>
      </c>
      <c r="M4079">
        <f t="shared" si="252"/>
        <v>1</v>
      </c>
      <c r="N4079">
        <f t="shared" si="253"/>
        <v>0</v>
      </c>
      <c r="O4079">
        <f t="shared" si="254"/>
        <v>0</v>
      </c>
      <c r="P4079">
        <f t="shared" si="255"/>
        <v>0</v>
      </c>
    </row>
    <row r="4080" spans="1:16" x14ac:dyDescent="0.2">
      <c r="A4080" s="2" t="s">
        <v>4516</v>
      </c>
      <c r="B4080" s="2" t="s">
        <v>422</v>
      </c>
      <c r="C4080" s="2" t="s">
        <v>269</v>
      </c>
      <c r="D4080" s="2" t="s">
        <v>45</v>
      </c>
      <c r="E4080" s="2" t="s">
        <v>46</v>
      </c>
      <c r="F4080" s="2">
        <v>4125.04</v>
      </c>
      <c r="G4080" s="2">
        <v>206.25</v>
      </c>
      <c r="H4080" s="2">
        <v>3918.79</v>
      </c>
      <c r="I4080" s="2" t="s">
        <v>29</v>
      </c>
      <c r="J4080" s="4">
        <v>1.0526310417246141</v>
      </c>
      <c r="K4080" t="str">
        <f>_xlfn.XLOOKUP(D4080, dim_channels!A:A, dim_channels!C:C, "Not Found")</f>
        <v>Corporate</v>
      </c>
      <c r="L4080" t="str">
        <f>_xlfn.XLOOKUP(D4080, dim_channels!A:A, dim_channels!B:B, "Not Found")</f>
        <v>Corporate Direct</v>
      </c>
      <c r="M4080">
        <f t="shared" si="252"/>
        <v>0</v>
      </c>
      <c r="N4080">
        <f t="shared" si="253"/>
        <v>1</v>
      </c>
      <c r="O4080">
        <f t="shared" si="254"/>
        <v>3918.79</v>
      </c>
      <c r="P4080">
        <f t="shared" si="255"/>
        <v>4125.04</v>
      </c>
    </row>
    <row r="4081" spans="1:16" x14ac:dyDescent="0.2">
      <c r="A4081" s="3" t="s">
        <v>4517</v>
      </c>
      <c r="B4081" s="3" t="s">
        <v>655</v>
      </c>
      <c r="C4081" s="3" t="s">
        <v>472</v>
      </c>
      <c r="D4081" s="3" t="s">
        <v>64</v>
      </c>
      <c r="E4081" s="3" t="s">
        <v>28</v>
      </c>
      <c r="F4081" s="3">
        <v>7424.94</v>
      </c>
      <c r="G4081" s="3">
        <v>0</v>
      </c>
      <c r="H4081" s="3">
        <v>7424.94</v>
      </c>
      <c r="I4081" s="3" t="s">
        <v>29</v>
      </c>
      <c r="J4081" s="5">
        <v>1</v>
      </c>
      <c r="K4081" t="str">
        <f>_xlfn.XLOOKUP(D4081, dim_channels!A:A, dim_channels!C:C, "Not Found")</f>
        <v>Direct</v>
      </c>
      <c r="L4081" t="str">
        <f>_xlfn.XLOOKUP(D4081, dim_channels!A:A, dim_channels!B:B, "Not Found")</f>
        <v>Direct Website</v>
      </c>
      <c r="M4081">
        <f t="shared" si="252"/>
        <v>0</v>
      </c>
      <c r="N4081">
        <f t="shared" si="253"/>
        <v>1</v>
      </c>
      <c r="O4081">
        <f t="shared" si="254"/>
        <v>7424.94</v>
      </c>
      <c r="P4081">
        <f t="shared" si="255"/>
        <v>7424.94</v>
      </c>
    </row>
    <row r="4082" spans="1:16" x14ac:dyDescent="0.2">
      <c r="A4082" s="2" t="s">
        <v>4518</v>
      </c>
      <c r="B4082" s="2" t="s">
        <v>276</v>
      </c>
      <c r="C4082" s="2" t="s">
        <v>143</v>
      </c>
      <c r="D4082" s="2" t="s">
        <v>52</v>
      </c>
      <c r="E4082" s="2" t="s">
        <v>34</v>
      </c>
      <c r="F4082" s="2">
        <v>2621.55</v>
      </c>
      <c r="G4082" s="2">
        <v>314.58999999999997</v>
      </c>
      <c r="H4082" s="2">
        <v>2306.96</v>
      </c>
      <c r="I4082" s="2" t="s">
        <v>29</v>
      </c>
      <c r="J4082" s="4">
        <v>1.136365606685855</v>
      </c>
      <c r="K4082" t="str">
        <f>_xlfn.XLOOKUP(D4082, dim_channels!A:A, dim_channels!C:C, "Not Found")</f>
        <v>OTA</v>
      </c>
      <c r="L4082" t="str">
        <f>_xlfn.XLOOKUP(D4082, dim_channels!A:A, dim_channels!B:B, "Not Found")</f>
        <v>Agoda</v>
      </c>
      <c r="M4082">
        <f t="shared" si="252"/>
        <v>0</v>
      </c>
      <c r="N4082">
        <f t="shared" si="253"/>
        <v>1</v>
      </c>
      <c r="O4082">
        <f t="shared" si="254"/>
        <v>2306.96</v>
      </c>
      <c r="P4082">
        <f t="shared" si="255"/>
        <v>2621.55</v>
      </c>
    </row>
    <row r="4083" spans="1:16" x14ac:dyDescent="0.2">
      <c r="A4083" s="3" t="s">
        <v>4519</v>
      </c>
      <c r="B4083" s="3" t="s">
        <v>247</v>
      </c>
      <c r="C4083" s="3" t="s">
        <v>178</v>
      </c>
      <c r="D4083" s="3" t="s">
        <v>114</v>
      </c>
      <c r="E4083" s="3" t="s">
        <v>46</v>
      </c>
      <c r="F4083" s="3">
        <v>3843.8</v>
      </c>
      <c r="G4083" s="3">
        <v>384.38</v>
      </c>
      <c r="H4083" s="3">
        <v>3459.42</v>
      </c>
      <c r="I4083" s="3" t="s">
        <v>41</v>
      </c>
      <c r="J4083" s="5">
        <v>1.1111111111111109</v>
      </c>
      <c r="K4083" t="str">
        <f>_xlfn.XLOOKUP(D4083, dim_channels!A:A, dim_channels!C:C, "Not Found")</f>
        <v>Offline</v>
      </c>
      <c r="L4083" t="str">
        <f>_xlfn.XLOOKUP(D4083, dim_channels!A:A, dim_channels!B:B, "Not Found")</f>
        <v>Travel Agency</v>
      </c>
      <c r="M4083">
        <f t="shared" si="252"/>
        <v>1</v>
      </c>
      <c r="N4083">
        <f t="shared" si="253"/>
        <v>0</v>
      </c>
      <c r="O4083">
        <f t="shared" si="254"/>
        <v>0</v>
      </c>
      <c r="P4083">
        <f t="shared" si="255"/>
        <v>0</v>
      </c>
    </row>
    <row r="4084" spans="1:16" x14ac:dyDescent="0.2">
      <c r="A4084" s="2" t="s">
        <v>4520</v>
      </c>
      <c r="B4084" s="2" t="s">
        <v>69</v>
      </c>
      <c r="C4084" s="2" t="s">
        <v>1825</v>
      </c>
      <c r="D4084" s="2" t="s">
        <v>45</v>
      </c>
      <c r="E4084" s="2" t="s">
        <v>89</v>
      </c>
      <c r="F4084" s="2">
        <v>7723.36</v>
      </c>
      <c r="G4084" s="2">
        <v>0</v>
      </c>
      <c r="H4084" s="2">
        <v>7723.36</v>
      </c>
      <c r="I4084" s="2" t="s">
        <v>29</v>
      </c>
      <c r="J4084" s="4">
        <v>1</v>
      </c>
      <c r="K4084" t="str">
        <f>_xlfn.XLOOKUP(D4084, dim_channels!A:A, dim_channels!C:C, "Not Found")</f>
        <v>Corporate</v>
      </c>
      <c r="L4084" t="str">
        <f>_xlfn.XLOOKUP(D4084, dim_channels!A:A, dim_channels!B:B, "Not Found")</f>
        <v>Corporate Direct</v>
      </c>
      <c r="M4084">
        <f t="shared" si="252"/>
        <v>0</v>
      </c>
      <c r="N4084">
        <f t="shared" si="253"/>
        <v>1</v>
      </c>
      <c r="O4084">
        <f t="shared" si="254"/>
        <v>7723.36</v>
      </c>
      <c r="P4084">
        <f t="shared" si="255"/>
        <v>7723.36</v>
      </c>
    </row>
    <row r="4085" spans="1:16" x14ac:dyDescent="0.2">
      <c r="A4085" s="3" t="s">
        <v>4521</v>
      </c>
      <c r="B4085" s="3" t="s">
        <v>482</v>
      </c>
      <c r="C4085" s="3" t="s">
        <v>238</v>
      </c>
      <c r="D4085" s="3" t="s">
        <v>27</v>
      </c>
      <c r="E4085" s="3" t="s">
        <v>34</v>
      </c>
      <c r="F4085" s="3">
        <v>6513</v>
      </c>
      <c r="G4085" s="3">
        <v>1172.3399999999999</v>
      </c>
      <c r="H4085" s="3">
        <v>5340.66</v>
      </c>
      <c r="I4085" s="3" t="s">
        <v>29</v>
      </c>
      <c r="J4085" s="5">
        <v>1.219512195121951</v>
      </c>
      <c r="K4085" t="str">
        <f>_xlfn.XLOOKUP(D4085, dim_channels!A:A, dim_channels!C:C, "Not Found")</f>
        <v>OTA</v>
      </c>
      <c r="L4085" t="str">
        <f>_xlfn.XLOOKUP(D4085, dim_channels!A:A, dim_channels!B:B, "Not Found")</f>
        <v>Expedia</v>
      </c>
      <c r="M4085">
        <f t="shared" si="252"/>
        <v>0</v>
      </c>
      <c r="N4085">
        <f t="shared" si="253"/>
        <v>1</v>
      </c>
      <c r="O4085">
        <f t="shared" si="254"/>
        <v>5340.66</v>
      </c>
      <c r="P4085">
        <f t="shared" si="255"/>
        <v>6513</v>
      </c>
    </row>
    <row r="4086" spans="1:16" x14ac:dyDescent="0.2">
      <c r="A4086" s="2" t="s">
        <v>4522</v>
      </c>
      <c r="B4086" s="2" t="s">
        <v>712</v>
      </c>
      <c r="C4086" s="2" t="s">
        <v>472</v>
      </c>
      <c r="D4086" s="2" t="s">
        <v>27</v>
      </c>
      <c r="E4086" s="2" t="s">
        <v>28</v>
      </c>
      <c r="F4086" s="2">
        <v>9081.32</v>
      </c>
      <c r="G4086" s="2">
        <v>1634.64</v>
      </c>
      <c r="H4086" s="2">
        <v>7446.68</v>
      </c>
      <c r="I4086" s="2" t="s">
        <v>41</v>
      </c>
      <c r="J4086" s="4">
        <v>1.219512588160093</v>
      </c>
      <c r="K4086" t="str">
        <f>_xlfn.XLOOKUP(D4086, dim_channels!A:A, dim_channels!C:C, "Not Found")</f>
        <v>OTA</v>
      </c>
      <c r="L4086" t="str">
        <f>_xlfn.XLOOKUP(D4086, dim_channels!A:A, dim_channels!B:B, "Not Found")</f>
        <v>Expedia</v>
      </c>
      <c r="M4086">
        <f t="shared" si="252"/>
        <v>1</v>
      </c>
      <c r="N4086">
        <f t="shared" si="253"/>
        <v>0</v>
      </c>
      <c r="O4086">
        <f t="shared" si="254"/>
        <v>0</v>
      </c>
      <c r="P4086">
        <f t="shared" si="255"/>
        <v>0</v>
      </c>
    </row>
    <row r="4087" spans="1:16" x14ac:dyDescent="0.2">
      <c r="A4087" s="3" t="s">
        <v>4523</v>
      </c>
      <c r="B4087" s="3" t="s">
        <v>714</v>
      </c>
      <c r="C4087" s="3" t="s">
        <v>359</v>
      </c>
      <c r="D4087" s="3" t="s">
        <v>33</v>
      </c>
      <c r="E4087" s="3" t="s">
        <v>60</v>
      </c>
      <c r="F4087" s="3">
        <v>9164.41</v>
      </c>
      <c r="G4087" s="3">
        <v>0</v>
      </c>
      <c r="H4087" s="3">
        <v>9164.41</v>
      </c>
      <c r="I4087" s="3" t="s">
        <v>29</v>
      </c>
      <c r="J4087" s="5">
        <v>1</v>
      </c>
      <c r="K4087" t="str">
        <f>_xlfn.XLOOKUP(D4087, dim_channels!A:A, dim_channels!C:C, "Not Found")</f>
        <v>OTA</v>
      </c>
      <c r="L4087" t="str">
        <f>_xlfn.XLOOKUP(D4087, dim_channels!A:A, dim_channels!B:B, "Not Found")</f>
        <v>Booking.com</v>
      </c>
      <c r="M4087">
        <f t="shared" si="252"/>
        <v>0</v>
      </c>
      <c r="N4087">
        <f t="shared" si="253"/>
        <v>1</v>
      </c>
      <c r="O4087">
        <f t="shared" si="254"/>
        <v>9164.41</v>
      </c>
      <c r="P4087">
        <f t="shared" si="255"/>
        <v>9164.41</v>
      </c>
    </row>
    <row r="4088" spans="1:16" x14ac:dyDescent="0.2">
      <c r="A4088" s="2" t="s">
        <v>4524</v>
      </c>
      <c r="B4088" s="2" t="s">
        <v>282</v>
      </c>
      <c r="C4088" s="2" t="s">
        <v>109</v>
      </c>
      <c r="D4088" s="2" t="s">
        <v>45</v>
      </c>
      <c r="E4088" s="2" t="s">
        <v>46</v>
      </c>
      <c r="F4088" s="2">
        <v>6906.46</v>
      </c>
      <c r="G4088" s="2">
        <v>345.32</v>
      </c>
      <c r="H4088" s="2">
        <v>6561.14</v>
      </c>
      <c r="I4088" s="2" t="s">
        <v>56</v>
      </c>
      <c r="J4088" s="4">
        <v>1.052631097644616</v>
      </c>
      <c r="K4088" t="str">
        <f>_xlfn.XLOOKUP(D4088, dim_channels!A:A, dim_channels!C:C, "Not Found")</f>
        <v>Corporate</v>
      </c>
      <c r="L4088" t="str">
        <f>_xlfn.XLOOKUP(D4088, dim_channels!A:A, dim_channels!B:B, "Not Found")</f>
        <v>Corporate Direct</v>
      </c>
      <c r="M4088">
        <f t="shared" si="252"/>
        <v>0</v>
      </c>
      <c r="N4088">
        <f t="shared" si="253"/>
        <v>0</v>
      </c>
      <c r="O4088">
        <f t="shared" si="254"/>
        <v>0</v>
      </c>
      <c r="P4088">
        <f t="shared" si="255"/>
        <v>0</v>
      </c>
    </row>
    <row r="4089" spans="1:16" x14ac:dyDescent="0.2">
      <c r="A4089" s="3" t="s">
        <v>4525</v>
      </c>
      <c r="B4089" s="3" t="s">
        <v>558</v>
      </c>
      <c r="C4089" s="3" t="s">
        <v>1048</v>
      </c>
      <c r="D4089" s="3" t="s">
        <v>33</v>
      </c>
      <c r="E4089" s="3" t="s">
        <v>60</v>
      </c>
      <c r="F4089" s="3">
        <v>9016.49</v>
      </c>
      <c r="G4089" s="3">
        <v>0</v>
      </c>
      <c r="H4089" s="3">
        <v>9016.49</v>
      </c>
      <c r="I4089" s="3" t="s">
        <v>29</v>
      </c>
      <c r="J4089" s="5">
        <v>1</v>
      </c>
      <c r="K4089" t="str">
        <f>_xlfn.XLOOKUP(D4089, dim_channels!A:A, dim_channels!C:C, "Not Found")</f>
        <v>OTA</v>
      </c>
      <c r="L4089" t="str">
        <f>_xlfn.XLOOKUP(D4089, dim_channels!A:A, dim_channels!B:B, "Not Found")</f>
        <v>Booking.com</v>
      </c>
      <c r="M4089">
        <f t="shared" si="252"/>
        <v>0</v>
      </c>
      <c r="N4089">
        <f t="shared" si="253"/>
        <v>1</v>
      </c>
      <c r="O4089">
        <f t="shared" si="254"/>
        <v>9016.49</v>
      </c>
      <c r="P4089">
        <f t="shared" si="255"/>
        <v>9016.49</v>
      </c>
    </row>
    <row r="4090" spans="1:16" x14ac:dyDescent="0.2">
      <c r="A4090" s="2" t="s">
        <v>4526</v>
      </c>
      <c r="B4090" s="2" t="s">
        <v>410</v>
      </c>
      <c r="C4090" s="2" t="s">
        <v>106</v>
      </c>
      <c r="D4090" s="2" t="s">
        <v>52</v>
      </c>
      <c r="E4090" s="2" t="s">
        <v>60</v>
      </c>
      <c r="F4090" s="2">
        <v>9006.6299999999992</v>
      </c>
      <c r="G4090" s="2">
        <v>0</v>
      </c>
      <c r="H4090" s="2">
        <v>9006.6299999999992</v>
      </c>
      <c r="I4090" s="2" t="s">
        <v>29</v>
      </c>
      <c r="J4090" s="4">
        <v>1</v>
      </c>
      <c r="K4090" t="str">
        <f>_xlfn.XLOOKUP(D4090, dim_channels!A:A, dim_channels!C:C, "Not Found")</f>
        <v>OTA</v>
      </c>
      <c r="L4090" t="str">
        <f>_xlfn.XLOOKUP(D4090, dim_channels!A:A, dim_channels!B:B, "Not Found")</f>
        <v>Agoda</v>
      </c>
      <c r="M4090">
        <f t="shared" si="252"/>
        <v>0</v>
      </c>
      <c r="N4090">
        <f t="shared" si="253"/>
        <v>1</v>
      </c>
      <c r="O4090">
        <f t="shared" si="254"/>
        <v>9006.6299999999992</v>
      </c>
      <c r="P4090">
        <f t="shared" si="255"/>
        <v>9006.6299999999992</v>
      </c>
    </row>
    <row r="4091" spans="1:16" x14ac:dyDescent="0.2">
      <c r="A4091" s="3" t="s">
        <v>4527</v>
      </c>
      <c r="B4091" s="3" t="s">
        <v>456</v>
      </c>
      <c r="C4091" s="3" t="s">
        <v>367</v>
      </c>
      <c r="D4091" s="3" t="s">
        <v>33</v>
      </c>
      <c r="E4091" s="3" t="s">
        <v>28</v>
      </c>
      <c r="F4091" s="3">
        <v>3020.55</v>
      </c>
      <c r="G4091" s="3">
        <v>453.08</v>
      </c>
      <c r="H4091" s="3">
        <v>2567.4699999999998</v>
      </c>
      <c r="I4091" s="3" t="s">
        <v>29</v>
      </c>
      <c r="J4091" s="5">
        <v>1.176469442680927</v>
      </c>
      <c r="K4091" t="str">
        <f>_xlfn.XLOOKUP(D4091, dim_channels!A:A, dim_channels!C:C, "Not Found")</f>
        <v>OTA</v>
      </c>
      <c r="L4091" t="str">
        <f>_xlfn.XLOOKUP(D4091, dim_channels!A:A, dim_channels!B:B, "Not Found")</f>
        <v>Booking.com</v>
      </c>
      <c r="M4091">
        <f t="shared" si="252"/>
        <v>0</v>
      </c>
      <c r="N4091">
        <f t="shared" si="253"/>
        <v>1</v>
      </c>
      <c r="O4091">
        <f t="shared" si="254"/>
        <v>2567.4699999999998</v>
      </c>
      <c r="P4091">
        <f t="shared" si="255"/>
        <v>3020.55</v>
      </c>
    </row>
    <row r="4092" spans="1:16" x14ac:dyDescent="0.2">
      <c r="A4092" s="2" t="s">
        <v>4528</v>
      </c>
      <c r="B4092" s="2" t="s">
        <v>351</v>
      </c>
      <c r="C4092" s="2" t="s">
        <v>117</v>
      </c>
      <c r="D4092" s="2" t="s">
        <v>206</v>
      </c>
      <c r="E4092" s="2" t="s">
        <v>207</v>
      </c>
      <c r="F4092" s="2">
        <v>7354.24</v>
      </c>
      <c r="G4092" s="2">
        <v>0</v>
      </c>
      <c r="H4092" s="2">
        <v>7354.24</v>
      </c>
      <c r="I4092" s="2" t="s">
        <v>56</v>
      </c>
      <c r="J4092" s="4">
        <v>1</v>
      </c>
      <c r="K4092" t="str">
        <f>_xlfn.XLOOKUP(D4092, dim_channels!A:A, dim_channels!C:C, "Not Found")</f>
        <v>Direct</v>
      </c>
      <c r="L4092" t="str">
        <f>_xlfn.XLOOKUP(D4092, dim_channels!A:A, dim_channels!B:B, "Not Found")</f>
        <v>Walk-in</v>
      </c>
      <c r="M4092">
        <f t="shared" si="252"/>
        <v>0</v>
      </c>
      <c r="N4092">
        <f t="shared" si="253"/>
        <v>0</v>
      </c>
      <c r="O4092">
        <f t="shared" si="254"/>
        <v>0</v>
      </c>
      <c r="P4092">
        <f t="shared" si="255"/>
        <v>0</v>
      </c>
    </row>
    <row r="4093" spans="1:16" x14ac:dyDescent="0.2">
      <c r="A4093" s="3" t="s">
        <v>4529</v>
      </c>
      <c r="B4093" s="3" t="s">
        <v>82</v>
      </c>
      <c r="C4093" s="3" t="s">
        <v>602</v>
      </c>
      <c r="D4093" s="3" t="s">
        <v>64</v>
      </c>
      <c r="E4093" s="3" t="s">
        <v>34</v>
      </c>
      <c r="F4093" s="3">
        <v>2999.64</v>
      </c>
      <c r="G4093" s="3">
        <v>0</v>
      </c>
      <c r="H4093" s="3">
        <v>2999.64</v>
      </c>
      <c r="I4093" s="3" t="s">
        <v>29</v>
      </c>
      <c r="J4093" s="5">
        <v>1</v>
      </c>
      <c r="K4093" t="str">
        <f>_xlfn.XLOOKUP(D4093, dim_channels!A:A, dim_channels!C:C, "Not Found")</f>
        <v>Direct</v>
      </c>
      <c r="L4093" t="str">
        <f>_xlfn.XLOOKUP(D4093, dim_channels!A:A, dim_channels!B:B, "Not Found")</f>
        <v>Direct Website</v>
      </c>
      <c r="M4093">
        <f t="shared" si="252"/>
        <v>0</v>
      </c>
      <c r="N4093">
        <f t="shared" si="253"/>
        <v>1</v>
      </c>
      <c r="O4093">
        <f t="shared" si="254"/>
        <v>2999.64</v>
      </c>
      <c r="P4093">
        <f t="shared" si="255"/>
        <v>2999.64</v>
      </c>
    </row>
    <row r="4094" spans="1:16" x14ac:dyDescent="0.2">
      <c r="A4094" s="2" t="s">
        <v>4530</v>
      </c>
      <c r="B4094" s="2" t="s">
        <v>337</v>
      </c>
      <c r="C4094" s="2" t="s">
        <v>567</v>
      </c>
      <c r="D4094" s="2" t="s">
        <v>64</v>
      </c>
      <c r="E4094" s="2" t="s">
        <v>34</v>
      </c>
      <c r="F4094" s="2">
        <v>3128.41</v>
      </c>
      <c r="G4094" s="2">
        <v>0</v>
      </c>
      <c r="H4094" s="2">
        <v>3128.41</v>
      </c>
      <c r="I4094" s="2" t="s">
        <v>29</v>
      </c>
      <c r="J4094" s="4">
        <v>1</v>
      </c>
      <c r="K4094" t="str">
        <f>_xlfn.XLOOKUP(D4094, dim_channels!A:A, dim_channels!C:C, "Not Found")</f>
        <v>Direct</v>
      </c>
      <c r="L4094" t="str">
        <f>_xlfn.XLOOKUP(D4094, dim_channels!A:A, dim_channels!B:B, "Not Found")</f>
        <v>Direct Website</v>
      </c>
      <c r="M4094">
        <f t="shared" si="252"/>
        <v>0</v>
      </c>
      <c r="N4094">
        <f t="shared" si="253"/>
        <v>1</v>
      </c>
      <c r="O4094">
        <f t="shared" si="254"/>
        <v>3128.41</v>
      </c>
      <c r="P4094">
        <f t="shared" si="255"/>
        <v>3128.41</v>
      </c>
    </row>
    <row r="4095" spans="1:16" x14ac:dyDescent="0.2">
      <c r="A4095" s="3" t="s">
        <v>4531</v>
      </c>
      <c r="B4095" s="3" t="s">
        <v>714</v>
      </c>
      <c r="C4095" s="3" t="s">
        <v>391</v>
      </c>
      <c r="D4095" s="3" t="s">
        <v>27</v>
      </c>
      <c r="E4095" s="3" t="s">
        <v>34</v>
      </c>
      <c r="F4095" s="3">
        <v>14137.16</v>
      </c>
      <c r="G4095" s="3">
        <v>2544.69</v>
      </c>
      <c r="H4095" s="3">
        <v>11592.47</v>
      </c>
      <c r="I4095" s="3" t="s">
        <v>29</v>
      </c>
      <c r="J4095" s="5">
        <v>1.2195123213603309</v>
      </c>
      <c r="K4095" t="str">
        <f>_xlfn.XLOOKUP(D4095, dim_channels!A:A, dim_channels!C:C, "Not Found")</f>
        <v>OTA</v>
      </c>
      <c r="L4095" t="str">
        <f>_xlfn.XLOOKUP(D4095, dim_channels!A:A, dim_channels!B:B, "Not Found")</f>
        <v>Expedia</v>
      </c>
      <c r="M4095">
        <f t="shared" si="252"/>
        <v>0</v>
      </c>
      <c r="N4095">
        <f t="shared" si="253"/>
        <v>1</v>
      </c>
      <c r="O4095">
        <f t="shared" si="254"/>
        <v>11592.47</v>
      </c>
      <c r="P4095">
        <f t="shared" si="255"/>
        <v>14137.16</v>
      </c>
    </row>
    <row r="4096" spans="1:16" x14ac:dyDescent="0.2">
      <c r="A4096" s="2" t="s">
        <v>4532</v>
      </c>
      <c r="B4096" s="2" t="s">
        <v>603</v>
      </c>
      <c r="C4096" s="2" t="s">
        <v>418</v>
      </c>
      <c r="D4096" s="2" t="s">
        <v>33</v>
      </c>
      <c r="E4096" s="2" t="s">
        <v>60</v>
      </c>
      <c r="F4096" s="2">
        <v>2434.2199999999998</v>
      </c>
      <c r="G4096" s="2">
        <v>0</v>
      </c>
      <c r="H4096" s="2">
        <v>2434.2199999999998</v>
      </c>
      <c r="I4096" s="2" t="s">
        <v>41</v>
      </c>
      <c r="J4096" s="4">
        <v>1</v>
      </c>
      <c r="K4096" t="str">
        <f>_xlfn.XLOOKUP(D4096, dim_channels!A:A, dim_channels!C:C, "Not Found")</f>
        <v>OTA</v>
      </c>
      <c r="L4096" t="str">
        <f>_xlfn.XLOOKUP(D4096, dim_channels!A:A, dim_channels!B:B, "Not Found")</f>
        <v>Booking.com</v>
      </c>
      <c r="M4096">
        <f t="shared" si="252"/>
        <v>1</v>
      </c>
      <c r="N4096">
        <f t="shared" si="253"/>
        <v>0</v>
      </c>
      <c r="O4096">
        <f t="shared" si="254"/>
        <v>0</v>
      </c>
      <c r="P4096">
        <f t="shared" si="255"/>
        <v>0</v>
      </c>
    </row>
    <row r="4097" spans="1:16" x14ac:dyDescent="0.2">
      <c r="A4097" s="3" t="s">
        <v>4533</v>
      </c>
      <c r="B4097" s="3" t="s">
        <v>749</v>
      </c>
      <c r="C4097" s="3" t="s">
        <v>456</v>
      </c>
      <c r="D4097" s="3" t="s">
        <v>33</v>
      </c>
      <c r="E4097" s="3" t="s">
        <v>34</v>
      </c>
      <c r="F4097" s="3">
        <v>3741.26</v>
      </c>
      <c r="G4097" s="3">
        <v>561.19000000000005</v>
      </c>
      <c r="H4097" s="3">
        <v>3180.07</v>
      </c>
      <c r="I4097" s="3" t="s">
        <v>41</v>
      </c>
      <c r="J4097" s="5">
        <v>1.176470958186455</v>
      </c>
      <c r="K4097" t="str">
        <f>_xlfn.XLOOKUP(D4097, dim_channels!A:A, dim_channels!C:C, "Not Found")</f>
        <v>OTA</v>
      </c>
      <c r="L4097" t="str">
        <f>_xlfn.XLOOKUP(D4097, dim_channels!A:A, dim_channels!B:B, "Not Found")</f>
        <v>Booking.com</v>
      </c>
      <c r="M4097">
        <f t="shared" si="252"/>
        <v>1</v>
      </c>
      <c r="N4097">
        <f t="shared" si="253"/>
        <v>0</v>
      </c>
      <c r="O4097">
        <f t="shared" si="254"/>
        <v>0</v>
      </c>
      <c r="P4097">
        <f t="shared" si="255"/>
        <v>0</v>
      </c>
    </row>
    <row r="4098" spans="1:16" x14ac:dyDescent="0.2">
      <c r="A4098" s="2" t="s">
        <v>4534</v>
      </c>
      <c r="B4098" s="2" t="s">
        <v>722</v>
      </c>
      <c r="C4098" s="2" t="s">
        <v>264</v>
      </c>
      <c r="D4098" s="2" t="s">
        <v>169</v>
      </c>
      <c r="E4098" s="2" t="s">
        <v>34</v>
      </c>
      <c r="F4098" s="2">
        <v>8756.32</v>
      </c>
      <c r="G4098" s="2">
        <v>1751.26</v>
      </c>
      <c r="H4098" s="2">
        <v>7005.06</v>
      </c>
      <c r="I4098" s="2" t="s">
        <v>29</v>
      </c>
      <c r="J4098" s="4">
        <v>1.2499992862302389</v>
      </c>
      <c r="K4098" t="str">
        <f>_xlfn.XLOOKUP(D4098, dim_channels!A:A, dim_channels!C:C, "Not Found")</f>
        <v>GDS</v>
      </c>
      <c r="L4098" t="str">
        <f>_xlfn.XLOOKUP(D4098, dim_channels!A:A, dim_channels!B:B, "Not Found")</f>
        <v>GDS (Amadeus)</v>
      </c>
      <c r="M4098">
        <f t="shared" si="252"/>
        <v>0</v>
      </c>
      <c r="N4098">
        <f t="shared" si="253"/>
        <v>1</v>
      </c>
      <c r="O4098">
        <f t="shared" si="254"/>
        <v>7005.06</v>
      </c>
      <c r="P4098">
        <f t="shared" si="255"/>
        <v>8756.32</v>
      </c>
    </row>
    <row r="4099" spans="1:16" x14ac:dyDescent="0.2">
      <c r="A4099" s="3" t="s">
        <v>4535</v>
      </c>
      <c r="B4099" s="3" t="s">
        <v>452</v>
      </c>
      <c r="C4099" s="3" t="s">
        <v>634</v>
      </c>
      <c r="D4099" s="3" t="s">
        <v>27</v>
      </c>
      <c r="E4099" s="3" t="s">
        <v>60</v>
      </c>
      <c r="F4099" s="3">
        <v>4403.32</v>
      </c>
      <c r="G4099" s="3">
        <v>0</v>
      </c>
      <c r="H4099" s="3">
        <v>4403.32</v>
      </c>
      <c r="I4099" s="3" t="s">
        <v>29</v>
      </c>
      <c r="J4099" s="5">
        <v>1</v>
      </c>
      <c r="K4099" t="str">
        <f>_xlfn.XLOOKUP(D4099, dim_channels!A:A, dim_channels!C:C, "Not Found")</f>
        <v>OTA</v>
      </c>
      <c r="L4099" t="str">
        <f>_xlfn.XLOOKUP(D4099, dim_channels!A:A, dim_channels!B:B, "Not Found")</f>
        <v>Expedia</v>
      </c>
      <c r="M4099">
        <f t="shared" ref="M4099:M4162" si="256">IF(I4099="Cancelled",1,0)</f>
        <v>0</v>
      </c>
      <c r="N4099">
        <f t="shared" ref="N4099:N4162" si="257">IF(TRIM(UPPER(I4099))="CHECKED-OUT",1,0)</f>
        <v>1</v>
      </c>
      <c r="O4099">
        <f t="shared" ref="O4099:O4162" si="258">IF(TRIM(UPPER(I4099))="CHECKED-OUT",H4099,0)</f>
        <v>4403.32</v>
      </c>
      <c r="P4099">
        <f t="shared" ref="P4099:P4162" si="259">IF(TRIM(UPPER(I4099))="CHECKED-OUT",F4099,0)</f>
        <v>4403.32</v>
      </c>
    </row>
    <row r="4100" spans="1:16" x14ac:dyDescent="0.2">
      <c r="A4100" s="2" t="s">
        <v>4536</v>
      </c>
      <c r="B4100" s="2" t="s">
        <v>269</v>
      </c>
      <c r="C4100" s="2" t="s">
        <v>371</v>
      </c>
      <c r="D4100" s="2" t="s">
        <v>64</v>
      </c>
      <c r="E4100" s="2" t="s">
        <v>34</v>
      </c>
      <c r="F4100" s="2">
        <v>22633.46</v>
      </c>
      <c r="G4100" s="2">
        <v>0</v>
      </c>
      <c r="H4100" s="2">
        <v>22633.46</v>
      </c>
      <c r="I4100" s="2" t="s">
        <v>29</v>
      </c>
      <c r="J4100" s="4">
        <v>1</v>
      </c>
      <c r="K4100" t="str">
        <f>_xlfn.XLOOKUP(D4100, dim_channels!A:A, dim_channels!C:C, "Not Found")</f>
        <v>Direct</v>
      </c>
      <c r="L4100" t="str">
        <f>_xlfn.XLOOKUP(D4100, dim_channels!A:A, dim_channels!B:B, "Not Found")</f>
        <v>Direct Website</v>
      </c>
      <c r="M4100">
        <f t="shared" si="256"/>
        <v>0</v>
      </c>
      <c r="N4100">
        <f t="shared" si="257"/>
        <v>1</v>
      </c>
      <c r="O4100">
        <f t="shared" si="258"/>
        <v>22633.46</v>
      </c>
      <c r="P4100">
        <f t="shared" si="259"/>
        <v>22633.46</v>
      </c>
    </row>
    <row r="4101" spans="1:16" x14ac:dyDescent="0.2">
      <c r="A4101" s="3" t="s">
        <v>4537</v>
      </c>
      <c r="B4101" s="3" t="s">
        <v>360</v>
      </c>
      <c r="C4101" s="3" t="s">
        <v>95</v>
      </c>
      <c r="D4101" s="3" t="s">
        <v>33</v>
      </c>
      <c r="E4101" s="3" t="s">
        <v>34</v>
      </c>
      <c r="F4101" s="3">
        <v>2675.67</v>
      </c>
      <c r="G4101" s="3">
        <v>401.35</v>
      </c>
      <c r="H4101" s="3">
        <v>2274.3200000000002</v>
      </c>
      <c r="I4101" s="3" t="s">
        <v>56</v>
      </c>
      <c r="J4101" s="5">
        <v>1.176470329593021</v>
      </c>
      <c r="K4101" t="str">
        <f>_xlfn.XLOOKUP(D4101, dim_channels!A:A, dim_channels!C:C, "Not Found")</f>
        <v>OTA</v>
      </c>
      <c r="L4101" t="str">
        <f>_xlfn.XLOOKUP(D4101, dim_channels!A:A, dim_channels!B:B, "Not Found")</f>
        <v>Booking.com</v>
      </c>
      <c r="M4101">
        <f t="shared" si="256"/>
        <v>0</v>
      </c>
      <c r="N4101">
        <f t="shared" si="257"/>
        <v>0</v>
      </c>
      <c r="O4101">
        <f t="shared" si="258"/>
        <v>0</v>
      </c>
      <c r="P4101">
        <f t="shared" si="259"/>
        <v>0</v>
      </c>
    </row>
    <row r="4102" spans="1:16" x14ac:dyDescent="0.2">
      <c r="A4102" s="2" t="s">
        <v>4538</v>
      </c>
      <c r="B4102" s="2" t="s">
        <v>671</v>
      </c>
      <c r="C4102" s="2" t="s">
        <v>258</v>
      </c>
      <c r="D4102" s="2" t="s">
        <v>33</v>
      </c>
      <c r="E4102" s="2" t="s">
        <v>28</v>
      </c>
      <c r="F4102" s="2">
        <v>2772.72</v>
      </c>
      <c r="G4102" s="2">
        <v>415.91</v>
      </c>
      <c r="H4102" s="2">
        <v>2356.81</v>
      </c>
      <c r="I4102" s="2" t="s">
        <v>41</v>
      </c>
      <c r="J4102" s="4">
        <v>1.176471586593743</v>
      </c>
      <c r="K4102" t="str">
        <f>_xlfn.XLOOKUP(D4102, dim_channels!A:A, dim_channels!C:C, "Not Found")</f>
        <v>OTA</v>
      </c>
      <c r="L4102" t="str">
        <f>_xlfn.XLOOKUP(D4102, dim_channels!A:A, dim_channels!B:B, "Not Found")</f>
        <v>Booking.com</v>
      </c>
      <c r="M4102">
        <f t="shared" si="256"/>
        <v>1</v>
      </c>
      <c r="N4102">
        <f t="shared" si="257"/>
        <v>0</v>
      </c>
      <c r="O4102">
        <f t="shared" si="258"/>
        <v>0</v>
      </c>
      <c r="P4102">
        <f t="shared" si="259"/>
        <v>0</v>
      </c>
    </row>
    <row r="4103" spans="1:16" x14ac:dyDescent="0.2">
      <c r="A4103" s="3" t="s">
        <v>4539</v>
      </c>
      <c r="B4103" s="3" t="s">
        <v>148</v>
      </c>
      <c r="C4103" s="3" t="s">
        <v>1110</v>
      </c>
      <c r="D4103" s="3" t="s">
        <v>33</v>
      </c>
      <c r="E4103" s="3" t="s">
        <v>60</v>
      </c>
      <c r="F4103" s="3">
        <v>21564.7</v>
      </c>
      <c r="G4103" s="3">
        <v>0</v>
      </c>
      <c r="H4103" s="3">
        <v>21564.7</v>
      </c>
      <c r="I4103" s="3" t="s">
        <v>29</v>
      </c>
      <c r="J4103" s="5">
        <v>1</v>
      </c>
      <c r="K4103" t="str">
        <f>_xlfn.XLOOKUP(D4103, dim_channels!A:A, dim_channels!C:C, "Not Found")</f>
        <v>OTA</v>
      </c>
      <c r="L4103" t="str">
        <f>_xlfn.XLOOKUP(D4103, dim_channels!A:A, dim_channels!B:B, "Not Found")</f>
        <v>Booking.com</v>
      </c>
      <c r="M4103">
        <f t="shared" si="256"/>
        <v>0</v>
      </c>
      <c r="N4103">
        <f t="shared" si="257"/>
        <v>1</v>
      </c>
      <c r="O4103">
        <f t="shared" si="258"/>
        <v>21564.7</v>
      </c>
      <c r="P4103">
        <f t="shared" si="259"/>
        <v>21564.7</v>
      </c>
    </row>
    <row r="4104" spans="1:16" x14ac:dyDescent="0.2">
      <c r="A4104" s="2" t="s">
        <v>4540</v>
      </c>
      <c r="B4104" s="2" t="s">
        <v>904</v>
      </c>
      <c r="C4104" s="2" t="s">
        <v>367</v>
      </c>
      <c r="D4104" s="2" t="s">
        <v>114</v>
      </c>
      <c r="E4104" s="2" t="s">
        <v>115</v>
      </c>
      <c r="F4104" s="2">
        <v>12295.39</v>
      </c>
      <c r="G4104" s="2">
        <v>1229.54</v>
      </c>
      <c r="H4104" s="2">
        <v>11065.85</v>
      </c>
      <c r="I4104" s="2" t="s">
        <v>56</v>
      </c>
      <c r="J4104" s="4">
        <v>1.1111112115201269</v>
      </c>
      <c r="K4104" t="str">
        <f>_xlfn.XLOOKUP(D4104, dim_channels!A:A, dim_channels!C:C, "Not Found")</f>
        <v>Offline</v>
      </c>
      <c r="L4104" t="str">
        <f>_xlfn.XLOOKUP(D4104, dim_channels!A:A, dim_channels!B:B, "Not Found")</f>
        <v>Travel Agency</v>
      </c>
      <c r="M4104">
        <f t="shared" si="256"/>
        <v>0</v>
      </c>
      <c r="N4104">
        <f t="shared" si="257"/>
        <v>0</v>
      </c>
      <c r="O4104">
        <f t="shared" si="258"/>
        <v>0</v>
      </c>
      <c r="P4104">
        <f t="shared" si="259"/>
        <v>0</v>
      </c>
    </row>
    <row r="4105" spans="1:16" x14ac:dyDescent="0.2">
      <c r="A4105" s="3" t="s">
        <v>4541</v>
      </c>
      <c r="B4105" s="3" t="s">
        <v>278</v>
      </c>
      <c r="C4105" s="3" t="s">
        <v>123</v>
      </c>
      <c r="D4105" s="3" t="s">
        <v>45</v>
      </c>
      <c r="E4105" s="3" t="s">
        <v>89</v>
      </c>
      <c r="F4105" s="3">
        <v>11946.24</v>
      </c>
      <c r="G4105" s="3">
        <v>0</v>
      </c>
      <c r="H4105" s="3">
        <v>11946.24</v>
      </c>
      <c r="I4105" s="3" t="s">
        <v>56</v>
      </c>
      <c r="J4105" s="5">
        <v>1</v>
      </c>
      <c r="K4105" t="str">
        <f>_xlfn.XLOOKUP(D4105, dim_channels!A:A, dim_channels!C:C, "Not Found")</f>
        <v>Corporate</v>
      </c>
      <c r="L4105" t="str">
        <f>_xlfn.XLOOKUP(D4105, dim_channels!A:A, dim_channels!B:B, "Not Found")</f>
        <v>Corporate Direct</v>
      </c>
      <c r="M4105">
        <f t="shared" si="256"/>
        <v>0</v>
      </c>
      <c r="N4105">
        <f t="shared" si="257"/>
        <v>0</v>
      </c>
      <c r="O4105">
        <f t="shared" si="258"/>
        <v>0</v>
      </c>
      <c r="P4105">
        <f t="shared" si="259"/>
        <v>0</v>
      </c>
    </row>
    <row r="4106" spans="1:16" x14ac:dyDescent="0.2">
      <c r="A4106" s="2" t="s">
        <v>4542</v>
      </c>
      <c r="B4106" s="2" t="s">
        <v>783</v>
      </c>
      <c r="C4106" s="2" t="s">
        <v>329</v>
      </c>
      <c r="D4106" s="2" t="s">
        <v>27</v>
      </c>
      <c r="E4106" s="2" t="s">
        <v>28</v>
      </c>
      <c r="F4106" s="2">
        <v>10767.73</v>
      </c>
      <c r="G4106" s="2">
        <v>1938.19</v>
      </c>
      <c r="H4106" s="2">
        <v>8829.5400000000009</v>
      </c>
      <c r="I4106" s="2" t="s">
        <v>29</v>
      </c>
      <c r="J4106" s="4">
        <v>1.2195120017577361</v>
      </c>
      <c r="K4106" t="str">
        <f>_xlfn.XLOOKUP(D4106, dim_channels!A:A, dim_channels!C:C, "Not Found")</f>
        <v>OTA</v>
      </c>
      <c r="L4106" t="str">
        <f>_xlfn.XLOOKUP(D4106, dim_channels!A:A, dim_channels!B:B, "Not Found")</f>
        <v>Expedia</v>
      </c>
      <c r="M4106">
        <f t="shared" si="256"/>
        <v>0</v>
      </c>
      <c r="N4106">
        <f t="shared" si="257"/>
        <v>1</v>
      </c>
      <c r="O4106">
        <f t="shared" si="258"/>
        <v>8829.5400000000009</v>
      </c>
      <c r="P4106">
        <f t="shared" si="259"/>
        <v>10767.73</v>
      </c>
    </row>
    <row r="4107" spans="1:16" x14ac:dyDescent="0.2">
      <c r="A4107" s="3" t="s">
        <v>4543</v>
      </c>
      <c r="B4107" s="3" t="s">
        <v>307</v>
      </c>
      <c r="C4107" s="3" t="s">
        <v>1048</v>
      </c>
      <c r="D4107" s="3" t="s">
        <v>33</v>
      </c>
      <c r="E4107" s="3" t="s">
        <v>60</v>
      </c>
      <c r="F4107" s="3">
        <v>12007.65</v>
      </c>
      <c r="G4107" s="3">
        <v>0</v>
      </c>
      <c r="H4107" s="3">
        <v>12007.65</v>
      </c>
      <c r="I4107" s="3" t="s">
        <v>29</v>
      </c>
      <c r="J4107" s="5">
        <v>1</v>
      </c>
      <c r="K4107" t="str">
        <f>_xlfn.XLOOKUP(D4107, dim_channels!A:A, dim_channels!C:C, "Not Found")</f>
        <v>OTA</v>
      </c>
      <c r="L4107" t="str">
        <f>_xlfn.XLOOKUP(D4107, dim_channels!A:A, dim_channels!B:B, "Not Found")</f>
        <v>Booking.com</v>
      </c>
      <c r="M4107">
        <f t="shared" si="256"/>
        <v>0</v>
      </c>
      <c r="N4107">
        <f t="shared" si="257"/>
        <v>1</v>
      </c>
      <c r="O4107">
        <f t="shared" si="258"/>
        <v>12007.65</v>
      </c>
      <c r="P4107">
        <f t="shared" si="259"/>
        <v>12007.65</v>
      </c>
    </row>
    <row r="4108" spans="1:16" x14ac:dyDescent="0.2">
      <c r="A4108" s="2" t="s">
        <v>4544</v>
      </c>
      <c r="B4108" s="2" t="s">
        <v>184</v>
      </c>
      <c r="C4108" s="2" t="s">
        <v>187</v>
      </c>
      <c r="D4108" s="2" t="s">
        <v>27</v>
      </c>
      <c r="E4108" s="2" t="s">
        <v>34</v>
      </c>
      <c r="F4108" s="2">
        <v>8549.2099999999991</v>
      </c>
      <c r="G4108" s="2">
        <v>1538.86</v>
      </c>
      <c r="H4108" s="2">
        <v>7010.35</v>
      </c>
      <c r="I4108" s="2" t="s">
        <v>56</v>
      </c>
      <c r="J4108" s="4">
        <v>1.2195125778313489</v>
      </c>
      <c r="K4108" t="str">
        <f>_xlfn.XLOOKUP(D4108, dim_channels!A:A, dim_channels!C:C, "Not Found")</f>
        <v>OTA</v>
      </c>
      <c r="L4108" t="str">
        <f>_xlfn.XLOOKUP(D4108, dim_channels!A:A, dim_channels!B:B, "Not Found")</f>
        <v>Expedia</v>
      </c>
      <c r="M4108">
        <f t="shared" si="256"/>
        <v>0</v>
      </c>
      <c r="N4108">
        <f t="shared" si="257"/>
        <v>0</v>
      </c>
      <c r="O4108">
        <f t="shared" si="258"/>
        <v>0</v>
      </c>
      <c r="P4108">
        <f t="shared" si="259"/>
        <v>0</v>
      </c>
    </row>
    <row r="4109" spans="1:16" x14ac:dyDescent="0.2">
      <c r="A4109" s="3" t="s">
        <v>4545</v>
      </c>
      <c r="B4109" s="3" t="s">
        <v>452</v>
      </c>
      <c r="C4109" s="3" t="s">
        <v>1021</v>
      </c>
      <c r="D4109" s="3" t="s">
        <v>27</v>
      </c>
      <c r="E4109" s="3" t="s">
        <v>34</v>
      </c>
      <c r="F4109" s="3">
        <v>11842.76</v>
      </c>
      <c r="G4109" s="3">
        <v>2131.6999999999998</v>
      </c>
      <c r="H4109" s="3">
        <v>9711.06</v>
      </c>
      <c r="I4109" s="3" t="s">
        <v>29</v>
      </c>
      <c r="J4109" s="5">
        <v>1.2195125969770551</v>
      </c>
      <c r="K4109" t="str">
        <f>_xlfn.XLOOKUP(D4109, dim_channels!A:A, dim_channels!C:C, "Not Found")</f>
        <v>OTA</v>
      </c>
      <c r="L4109" t="str">
        <f>_xlfn.XLOOKUP(D4109, dim_channels!A:A, dim_channels!B:B, "Not Found")</f>
        <v>Expedia</v>
      </c>
      <c r="M4109">
        <f t="shared" si="256"/>
        <v>0</v>
      </c>
      <c r="N4109">
        <f t="shared" si="257"/>
        <v>1</v>
      </c>
      <c r="O4109">
        <f t="shared" si="258"/>
        <v>9711.06</v>
      </c>
      <c r="P4109">
        <f t="shared" si="259"/>
        <v>11842.76</v>
      </c>
    </row>
    <row r="4110" spans="1:16" x14ac:dyDescent="0.2">
      <c r="A4110" s="2" t="s">
        <v>4546</v>
      </c>
      <c r="B4110" s="2" t="s">
        <v>26</v>
      </c>
      <c r="C4110" s="2" t="s">
        <v>147</v>
      </c>
      <c r="D4110" s="2" t="s">
        <v>45</v>
      </c>
      <c r="E4110" s="2" t="s">
        <v>46</v>
      </c>
      <c r="F4110" s="2">
        <v>6296.27</v>
      </c>
      <c r="G4110" s="2">
        <v>314.81</v>
      </c>
      <c r="H4110" s="2">
        <v>5981.46</v>
      </c>
      <c r="I4110" s="2" t="s">
        <v>41</v>
      </c>
      <c r="J4110" s="4">
        <v>1.0526309630090309</v>
      </c>
      <c r="K4110" t="str">
        <f>_xlfn.XLOOKUP(D4110, dim_channels!A:A, dim_channels!C:C, "Not Found")</f>
        <v>Corporate</v>
      </c>
      <c r="L4110" t="str">
        <f>_xlfn.XLOOKUP(D4110, dim_channels!A:A, dim_channels!B:B, "Not Found")</f>
        <v>Corporate Direct</v>
      </c>
      <c r="M4110">
        <f t="shared" si="256"/>
        <v>1</v>
      </c>
      <c r="N4110">
        <f t="shared" si="257"/>
        <v>0</v>
      </c>
      <c r="O4110">
        <f t="shared" si="258"/>
        <v>0</v>
      </c>
      <c r="P4110">
        <f t="shared" si="259"/>
        <v>0</v>
      </c>
    </row>
    <row r="4111" spans="1:16" x14ac:dyDescent="0.2">
      <c r="A4111" s="3" t="s">
        <v>4547</v>
      </c>
      <c r="B4111" s="3" t="s">
        <v>72</v>
      </c>
      <c r="C4111" s="3" t="s">
        <v>269</v>
      </c>
      <c r="D4111" s="3" t="s">
        <v>114</v>
      </c>
      <c r="E4111" s="3" t="s">
        <v>115</v>
      </c>
      <c r="F4111" s="3">
        <v>14381.86</v>
      </c>
      <c r="G4111" s="3">
        <v>1438.19</v>
      </c>
      <c r="H4111" s="3">
        <v>12943.67</v>
      </c>
      <c r="I4111" s="3" t="s">
        <v>56</v>
      </c>
      <c r="J4111" s="5">
        <v>1.1111114544792939</v>
      </c>
      <c r="K4111" t="str">
        <f>_xlfn.XLOOKUP(D4111, dim_channels!A:A, dim_channels!C:C, "Not Found")</f>
        <v>Offline</v>
      </c>
      <c r="L4111" t="str">
        <f>_xlfn.XLOOKUP(D4111, dim_channels!A:A, dim_channels!B:B, "Not Found")</f>
        <v>Travel Agency</v>
      </c>
      <c r="M4111">
        <f t="shared" si="256"/>
        <v>0</v>
      </c>
      <c r="N4111">
        <f t="shared" si="257"/>
        <v>0</v>
      </c>
      <c r="O4111">
        <f t="shared" si="258"/>
        <v>0</v>
      </c>
      <c r="P4111">
        <f t="shared" si="259"/>
        <v>0</v>
      </c>
    </row>
    <row r="4112" spans="1:16" x14ac:dyDescent="0.2">
      <c r="A4112" s="2" t="s">
        <v>4548</v>
      </c>
      <c r="B4112" s="2" t="s">
        <v>297</v>
      </c>
      <c r="C4112" s="2" t="s">
        <v>253</v>
      </c>
      <c r="D4112" s="2" t="s">
        <v>27</v>
      </c>
      <c r="E4112" s="2" t="s">
        <v>60</v>
      </c>
      <c r="F4112" s="2">
        <v>17306.490000000002</v>
      </c>
      <c r="G4112" s="2">
        <v>0</v>
      </c>
      <c r="H4112" s="2">
        <v>17306.490000000002</v>
      </c>
      <c r="I4112" s="2" t="s">
        <v>41</v>
      </c>
      <c r="J4112" s="4">
        <v>1</v>
      </c>
      <c r="K4112" t="str">
        <f>_xlfn.XLOOKUP(D4112, dim_channels!A:A, dim_channels!C:C, "Not Found")</f>
        <v>OTA</v>
      </c>
      <c r="L4112" t="str">
        <f>_xlfn.XLOOKUP(D4112, dim_channels!A:A, dim_channels!B:B, "Not Found")</f>
        <v>Expedia</v>
      </c>
      <c r="M4112">
        <f t="shared" si="256"/>
        <v>1</v>
      </c>
      <c r="N4112">
        <f t="shared" si="257"/>
        <v>0</v>
      </c>
      <c r="O4112">
        <f t="shared" si="258"/>
        <v>0</v>
      </c>
      <c r="P4112">
        <f t="shared" si="259"/>
        <v>0</v>
      </c>
    </row>
    <row r="4113" spans="1:16" x14ac:dyDescent="0.2">
      <c r="A4113" s="3" t="s">
        <v>4549</v>
      </c>
      <c r="B4113" s="3" t="s">
        <v>1610</v>
      </c>
      <c r="C4113" s="3" t="s">
        <v>193</v>
      </c>
      <c r="D4113" s="3" t="s">
        <v>45</v>
      </c>
      <c r="E4113" s="3" t="s">
        <v>46</v>
      </c>
      <c r="F4113" s="3">
        <v>2818.44</v>
      </c>
      <c r="G4113" s="3">
        <v>140.91999999999999</v>
      </c>
      <c r="H4113" s="3">
        <v>2677.52</v>
      </c>
      <c r="I4113" s="3" t="s">
        <v>41</v>
      </c>
      <c r="J4113" s="5">
        <v>1.0526307926738181</v>
      </c>
      <c r="K4113" t="str">
        <f>_xlfn.XLOOKUP(D4113, dim_channels!A:A, dim_channels!C:C, "Not Found")</f>
        <v>Corporate</v>
      </c>
      <c r="L4113" t="str">
        <f>_xlfn.XLOOKUP(D4113, dim_channels!A:A, dim_channels!B:B, "Not Found")</f>
        <v>Corporate Direct</v>
      </c>
      <c r="M4113">
        <f t="shared" si="256"/>
        <v>1</v>
      </c>
      <c r="N4113">
        <f t="shared" si="257"/>
        <v>0</v>
      </c>
      <c r="O4113">
        <f t="shared" si="258"/>
        <v>0</v>
      </c>
      <c r="P4113">
        <f t="shared" si="259"/>
        <v>0</v>
      </c>
    </row>
    <row r="4114" spans="1:16" x14ac:dyDescent="0.2">
      <c r="A4114" s="2" t="s">
        <v>4550</v>
      </c>
      <c r="B4114" s="2" t="s">
        <v>891</v>
      </c>
      <c r="C4114" s="2" t="s">
        <v>578</v>
      </c>
      <c r="D4114" s="2" t="s">
        <v>45</v>
      </c>
      <c r="E4114" s="2" t="s">
        <v>46</v>
      </c>
      <c r="F4114" s="2">
        <v>12507.31</v>
      </c>
      <c r="G4114" s="2">
        <v>625.37</v>
      </c>
      <c r="H4114" s="2">
        <v>11881.94</v>
      </c>
      <c r="I4114" s="2" t="s">
        <v>29</v>
      </c>
      <c r="J4114" s="4">
        <v>1.05263197760635</v>
      </c>
      <c r="K4114" t="str">
        <f>_xlfn.XLOOKUP(D4114, dim_channels!A:A, dim_channels!C:C, "Not Found")</f>
        <v>Corporate</v>
      </c>
      <c r="L4114" t="str">
        <f>_xlfn.XLOOKUP(D4114, dim_channels!A:A, dim_channels!B:B, "Not Found")</f>
        <v>Corporate Direct</v>
      </c>
      <c r="M4114">
        <f t="shared" si="256"/>
        <v>0</v>
      </c>
      <c r="N4114">
        <f t="shared" si="257"/>
        <v>1</v>
      </c>
      <c r="O4114">
        <f t="shared" si="258"/>
        <v>11881.94</v>
      </c>
      <c r="P4114">
        <f t="shared" si="259"/>
        <v>12507.31</v>
      </c>
    </row>
    <row r="4115" spans="1:16" x14ac:dyDescent="0.2">
      <c r="A4115" s="3" t="s">
        <v>4551</v>
      </c>
      <c r="B4115" s="3" t="s">
        <v>567</v>
      </c>
      <c r="C4115" s="3" t="s">
        <v>532</v>
      </c>
      <c r="D4115" s="3" t="s">
        <v>33</v>
      </c>
      <c r="E4115" s="3" t="s">
        <v>28</v>
      </c>
      <c r="F4115" s="3">
        <v>2704.06</v>
      </c>
      <c r="G4115" s="3">
        <v>405.61</v>
      </c>
      <c r="H4115" s="3">
        <v>2298.4499999999998</v>
      </c>
      <c r="I4115" s="3" t="s">
        <v>41</v>
      </c>
      <c r="J4115" s="5">
        <v>1.176471100089191</v>
      </c>
      <c r="K4115" t="str">
        <f>_xlfn.XLOOKUP(D4115, dim_channels!A:A, dim_channels!C:C, "Not Found")</f>
        <v>OTA</v>
      </c>
      <c r="L4115" t="str">
        <f>_xlfn.XLOOKUP(D4115, dim_channels!A:A, dim_channels!B:B, "Not Found")</f>
        <v>Booking.com</v>
      </c>
      <c r="M4115">
        <f t="shared" si="256"/>
        <v>1</v>
      </c>
      <c r="N4115">
        <f t="shared" si="257"/>
        <v>0</v>
      </c>
      <c r="O4115">
        <f t="shared" si="258"/>
        <v>0</v>
      </c>
      <c r="P4115">
        <f t="shared" si="259"/>
        <v>0</v>
      </c>
    </row>
    <row r="4116" spans="1:16" x14ac:dyDescent="0.2">
      <c r="A4116" s="2" t="s">
        <v>4552</v>
      </c>
      <c r="B4116" s="2" t="s">
        <v>891</v>
      </c>
      <c r="C4116" s="2" t="s">
        <v>129</v>
      </c>
      <c r="D4116" s="2" t="s">
        <v>169</v>
      </c>
      <c r="E4116" s="2" t="s">
        <v>34</v>
      </c>
      <c r="F4116" s="2">
        <v>9675.59</v>
      </c>
      <c r="G4116" s="2">
        <v>1935.12</v>
      </c>
      <c r="H4116" s="2">
        <v>7740.47</v>
      </c>
      <c r="I4116" s="2" t="s">
        <v>41</v>
      </c>
      <c r="J4116" s="4">
        <v>1.2500003229778041</v>
      </c>
      <c r="K4116" t="str">
        <f>_xlfn.XLOOKUP(D4116, dim_channels!A:A, dim_channels!C:C, "Not Found")</f>
        <v>GDS</v>
      </c>
      <c r="L4116" t="str">
        <f>_xlfn.XLOOKUP(D4116, dim_channels!A:A, dim_channels!B:B, "Not Found")</f>
        <v>GDS (Amadeus)</v>
      </c>
      <c r="M4116">
        <f t="shared" si="256"/>
        <v>1</v>
      </c>
      <c r="N4116">
        <f t="shared" si="257"/>
        <v>0</v>
      </c>
      <c r="O4116">
        <f t="shared" si="258"/>
        <v>0</v>
      </c>
      <c r="P4116">
        <f t="shared" si="259"/>
        <v>0</v>
      </c>
    </row>
    <row r="4117" spans="1:16" x14ac:dyDescent="0.2">
      <c r="A4117" s="3" t="s">
        <v>4553</v>
      </c>
      <c r="B4117" s="3" t="s">
        <v>164</v>
      </c>
      <c r="C4117" s="3" t="s">
        <v>161</v>
      </c>
      <c r="D4117" s="3" t="s">
        <v>64</v>
      </c>
      <c r="E4117" s="3" t="s">
        <v>115</v>
      </c>
      <c r="F4117" s="3">
        <v>8777.42</v>
      </c>
      <c r="G4117" s="3">
        <v>0</v>
      </c>
      <c r="H4117" s="3">
        <v>8777.42</v>
      </c>
      <c r="I4117" s="3" t="s">
        <v>29</v>
      </c>
      <c r="J4117" s="5">
        <v>1</v>
      </c>
      <c r="K4117" t="str">
        <f>_xlfn.XLOOKUP(D4117, dim_channels!A:A, dim_channels!C:C, "Not Found")</f>
        <v>Direct</v>
      </c>
      <c r="L4117" t="str">
        <f>_xlfn.XLOOKUP(D4117, dim_channels!A:A, dim_channels!B:B, "Not Found")</f>
        <v>Direct Website</v>
      </c>
      <c r="M4117">
        <f t="shared" si="256"/>
        <v>0</v>
      </c>
      <c r="N4117">
        <f t="shared" si="257"/>
        <v>1</v>
      </c>
      <c r="O4117">
        <f t="shared" si="258"/>
        <v>8777.42</v>
      </c>
      <c r="P4117">
        <f t="shared" si="259"/>
        <v>8777.42</v>
      </c>
    </row>
    <row r="4118" spans="1:16" x14ac:dyDescent="0.2">
      <c r="A4118" s="2" t="s">
        <v>4554</v>
      </c>
      <c r="B4118" s="2" t="s">
        <v>249</v>
      </c>
      <c r="C4118" s="2" t="s">
        <v>396</v>
      </c>
      <c r="D4118" s="2" t="s">
        <v>52</v>
      </c>
      <c r="E4118" s="2" t="s">
        <v>34</v>
      </c>
      <c r="F4118" s="2">
        <v>9985.94</v>
      </c>
      <c r="G4118" s="2">
        <v>1198.31</v>
      </c>
      <c r="H4118" s="2">
        <v>8787.6299999999992</v>
      </c>
      <c r="I4118" s="2" t="s">
        <v>29</v>
      </c>
      <c r="J4118" s="4">
        <v>1.136363274284421</v>
      </c>
      <c r="K4118" t="str">
        <f>_xlfn.XLOOKUP(D4118, dim_channels!A:A, dim_channels!C:C, "Not Found")</f>
        <v>OTA</v>
      </c>
      <c r="L4118" t="str">
        <f>_xlfn.XLOOKUP(D4118, dim_channels!A:A, dim_channels!B:B, "Not Found")</f>
        <v>Agoda</v>
      </c>
      <c r="M4118">
        <f t="shared" si="256"/>
        <v>0</v>
      </c>
      <c r="N4118">
        <f t="shared" si="257"/>
        <v>1</v>
      </c>
      <c r="O4118">
        <f t="shared" si="258"/>
        <v>8787.6299999999992</v>
      </c>
      <c r="P4118">
        <f t="shared" si="259"/>
        <v>9985.94</v>
      </c>
    </row>
    <row r="4119" spans="1:16" x14ac:dyDescent="0.2">
      <c r="A4119" s="3" t="s">
        <v>4555</v>
      </c>
      <c r="B4119" s="3" t="s">
        <v>955</v>
      </c>
      <c r="C4119" s="3" t="s">
        <v>432</v>
      </c>
      <c r="D4119" s="3" t="s">
        <v>33</v>
      </c>
      <c r="E4119" s="3" t="s">
        <v>60</v>
      </c>
      <c r="F4119" s="3">
        <v>6859.18</v>
      </c>
      <c r="G4119" s="3">
        <v>0</v>
      </c>
      <c r="H4119" s="3">
        <v>6859.18</v>
      </c>
      <c r="I4119" s="3" t="s">
        <v>29</v>
      </c>
      <c r="J4119" s="5">
        <v>1</v>
      </c>
      <c r="K4119" t="str">
        <f>_xlfn.XLOOKUP(D4119, dim_channels!A:A, dim_channels!C:C, "Not Found")</f>
        <v>OTA</v>
      </c>
      <c r="L4119" t="str">
        <f>_xlfn.XLOOKUP(D4119, dim_channels!A:A, dim_channels!B:B, "Not Found")</f>
        <v>Booking.com</v>
      </c>
      <c r="M4119">
        <f t="shared" si="256"/>
        <v>0</v>
      </c>
      <c r="N4119">
        <f t="shared" si="257"/>
        <v>1</v>
      </c>
      <c r="O4119">
        <f t="shared" si="258"/>
        <v>6859.18</v>
      </c>
      <c r="P4119">
        <f t="shared" si="259"/>
        <v>6859.18</v>
      </c>
    </row>
    <row r="4120" spans="1:16" x14ac:dyDescent="0.2">
      <c r="A4120" s="2" t="s">
        <v>4556</v>
      </c>
      <c r="B4120" s="2" t="s">
        <v>322</v>
      </c>
      <c r="C4120" s="2" t="s">
        <v>644</v>
      </c>
      <c r="D4120" s="2" t="s">
        <v>27</v>
      </c>
      <c r="E4120" s="2" t="s">
        <v>60</v>
      </c>
      <c r="F4120" s="2">
        <v>5668.52</v>
      </c>
      <c r="G4120" s="2">
        <v>0</v>
      </c>
      <c r="H4120" s="2">
        <v>5668.52</v>
      </c>
      <c r="I4120" s="2" t="s">
        <v>29</v>
      </c>
      <c r="J4120" s="4">
        <v>1</v>
      </c>
      <c r="K4120" t="str">
        <f>_xlfn.XLOOKUP(D4120, dim_channels!A:A, dim_channels!C:C, "Not Found")</f>
        <v>OTA</v>
      </c>
      <c r="L4120" t="str">
        <f>_xlfn.XLOOKUP(D4120, dim_channels!A:A, dim_channels!B:B, "Not Found")</f>
        <v>Expedia</v>
      </c>
      <c r="M4120">
        <f t="shared" si="256"/>
        <v>0</v>
      </c>
      <c r="N4120">
        <f t="shared" si="257"/>
        <v>1</v>
      </c>
      <c r="O4120">
        <f t="shared" si="258"/>
        <v>5668.52</v>
      </c>
      <c r="P4120">
        <f t="shared" si="259"/>
        <v>5668.52</v>
      </c>
    </row>
    <row r="4121" spans="1:16" x14ac:dyDescent="0.2">
      <c r="A4121" s="3" t="s">
        <v>4557</v>
      </c>
      <c r="B4121" s="3" t="s">
        <v>1101</v>
      </c>
      <c r="C4121" s="3" t="s">
        <v>482</v>
      </c>
      <c r="D4121" s="3" t="s">
        <v>33</v>
      </c>
      <c r="E4121" s="3" t="s">
        <v>34</v>
      </c>
      <c r="F4121" s="3">
        <v>8371.81</v>
      </c>
      <c r="G4121" s="3">
        <v>1255.77</v>
      </c>
      <c r="H4121" s="3">
        <v>7116.04</v>
      </c>
      <c r="I4121" s="3" t="s">
        <v>29</v>
      </c>
      <c r="J4121" s="5">
        <v>1.1764703402454171</v>
      </c>
      <c r="K4121" t="str">
        <f>_xlfn.XLOOKUP(D4121, dim_channels!A:A, dim_channels!C:C, "Not Found")</f>
        <v>OTA</v>
      </c>
      <c r="L4121" t="str">
        <f>_xlfn.XLOOKUP(D4121, dim_channels!A:A, dim_channels!B:B, "Not Found")</f>
        <v>Booking.com</v>
      </c>
      <c r="M4121">
        <f t="shared" si="256"/>
        <v>0</v>
      </c>
      <c r="N4121">
        <f t="shared" si="257"/>
        <v>1</v>
      </c>
      <c r="O4121">
        <f t="shared" si="258"/>
        <v>7116.04</v>
      </c>
      <c r="P4121">
        <f t="shared" si="259"/>
        <v>8371.81</v>
      </c>
    </row>
    <row r="4122" spans="1:16" x14ac:dyDescent="0.2">
      <c r="A4122" s="2" t="s">
        <v>4558</v>
      </c>
      <c r="B4122" s="2" t="s">
        <v>452</v>
      </c>
      <c r="C4122" s="2" t="s">
        <v>449</v>
      </c>
      <c r="D4122" s="2" t="s">
        <v>52</v>
      </c>
      <c r="E4122" s="2" t="s">
        <v>60</v>
      </c>
      <c r="F4122" s="2">
        <v>9416.92</v>
      </c>
      <c r="G4122" s="2">
        <v>0</v>
      </c>
      <c r="H4122" s="2">
        <v>9416.92</v>
      </c>
      <c r="I4122" s="2" t="s">
        <v>29</v>
      </c>
      <c r="J4122" s="4">
        <v>1</v>
      </c>
      <c r="K4122" t="str">
        <f>_xlfn.XLOOKUP(D4122, dim_channels!A:A, dim_channels!C:C, "Not Found")</f>
        <v>OTA</v>
      </c>
      <c r="L4122" t="str">
        <f>_xlfn.XLOOKUP(D4122, dim_channels!A:A, dim_channels!B:B, "Not Found")</f>
        <v>Agoda</v>
      </c>
      <c r="M4122">
        <f t="shared" si="256"/>
        <v>0</v>
      </c>
      <c r="N4122">
        <f t="shared" si="257"/>
        <v>1</v>
      </c>
      <c r="O4122">
        <f t="shared" si="258"/>
        <v>9416.92</v>
      </c>
      <c r="P4122">
        <f t="shared" si="259"/>
        <v>9416.92</v>
      </c>
    </row>
    <row r="4123" spans="1:16" x14ac:dyDescent="0.2">
      <c r="A4123" s="3" t="s">
        <v>4559</v>
      </c>
      <c r="B4123" s="3" t="s">
        <v>749</v>
      </c>
      <c r="C4123" s="3" t="s">
        <v>246</v>
      </c>
      <c r="D4123" s="3" t="s">
        <v>45</v>
      </c>
      <c r="E4123" s="3" t="s">
        <v>46</v>
      </c>
      <c r="F4123" s="3">
        <v>19413.23</v>
      </c>
      <c r="G4123" s="3">
        <v>970.66</v>
      </c>
      <c r="H4123" s="3">
        <v>18442.57</v>
      </c>
      <c r="I4123" s="3" t="s">
        <v>29</v>
      </c>
      <c r="J4123" s="5">
        <v>1.052631493333088</v>
      </c>
      <c r="K4123" t="str">
        <f>_xlfn.XLOOKUP(D4123, dim_channels!A:A, dim_channels!C:C, "Not Found")</f>
        <v>Corporate</v>
      </c>
      <c r="L4123" t="str">
        <f>_xlfn.XLOOKUP(D4123, dim_channels!A:A, dim_channels!B:B, "Not Found")</f>
        <v>Corporate Direct</v>
      </c>
      <c r="M4123">
        <f t="shared" si="256"/>
        <v>0</v>
      </c>
      <c r="N4123">
        <f t="shared" si="257"/>
        <v>1</v>
      </c>
      <c r="O4123">
        <f t="shared" si="258"/>
        <v>18442.57</v>
      </c>
      <c r="P4123">
        <f t="shared" si="259"/>
        <v>19413.23</v>
      </c>
    </row>
    <row r="4124" spans="1:16" x14ac:dyDescent="0.2">
      <c r="A4124" s="2" t="s">
        <v>4560</v>
      </c>
      <c r="B4124" s="2" t="s">
        <v>557</v>
      </c>
      <c r="C4124" s="2" t="s">
        <v>630</v>
      </c>
      <c r="D4124" s="2" t="s">
        <v>52</v>
      </c>
      <c r="E4124" s="2" t="s">
        <v>34</v>
      </c>
      <c r="F4124" s="2">
        <v>7460.37</v>
      </c>
      <c r="G4124" s="2">
        <v>895.24</v>
      </c>
      <c r="H4124" s="2">
        <v>6565.13</v>
      </c>
      <c r="I4124" s="2" t="s">
        <v>29</v>
      </c>
      <c r="J4124" s="4">
        <v>1.136362874764095</v>
      </c>
      <c r="K4124" t="str">
        <f>_xlfn.XLOOKUP(D4124, dim_channels!A:A, dim_channels!C:C, "Not Found")</f>
        <v>OTA</v>
      </c>
      <c r="L4124" t="str">
        <f>_xlfn.XLOOKUP(D4124, dim_channels!A:A, dim_channels!B:B, "Not Found")</f>
        <v>Agoda</v>
      </c>
      <c r="M4124">
        <f t="shared" si="256"/>
        <v>0</v>
      </c>
      <c r="N4124">
        <f t="shared" si="257"/>
        <v>1</v>
      </c>
      <c r="O4124">
        <f t="shared" si="258"/>
        <v>6565.13</v>
      </c>
      <c r="P4124">
        <f t="shared" si="259"/>
        <v>7460.37</v>
      </c>
    </row>
    <row r="4125" spans="1:16" x14ac:dyDescent="0.2">
      <c r="A4125" s="3" t="s">
        <v>4561</v>
      </c>
      <c r="B4125" s="3" t="s">
        <v>294</v>
      </c>
      <c r="C4125" s="3" t="s">
        <v>101</v>
      </c>
      <c r="D4125" s="3" t="s">
        <v>45</v>
      </c>
      <c r="E4125" s="3" t="s">
        <v>46</v>
      </c>
      <c r="F4125" s="3">
        <v>2205.1</v>
      </c>
      <c r="G4125" s="3">
        <v>110.26</v>
      </c>
      <c r="H4125" s="3">
        <v>2094.84</v>
      </c>
      <c r="I4125" s="3" t="s">
        <v>29</v>
      </c>
      <c r="J4125" s="5">
        <v>1.052634091386454</v>
      </c>
      <c r="K4125" t="str">
        <f>_xlfn.XLOOKUP(D4125, dim_channels!A:A, dim_channels!C:C, "Not Found")</f>
        <v>Corporate</v>
      </c>
      <c r="L4125" t="str">
        <f>_xlfn.XLOOKUP(D4125, dim_channels!A:A, dim_channels!B:B, "Not Found")</f>
        <v>Corporate Direct</v>
      </c>
      <c r="M4125">
        <f t="shared" si="256"/>
        <v>0</v>
      </c>
      <c r="N4125">
        <f t="shared" si="257"/>
        <v>1</v>
      </c>
      <c r="O4125">
        <f t="shared" si="258"/>
        <v>2094.84</v>
      </c>
      <c r="P4125">
        <f t="shared" si="259"/>
        <v>2205.1</v>
      </c>
    </row>
    <row r="4126" spans="1:16" x14ac:dyDescent="0.2">
      <c r="A4126" s="2" t="s">
        <v>4562</v>
      </c>
      <c r="B4126" s="2" t="s">
        <v>626</v>
      </c>
      <c r="C4126" s="2" t="s">
        <v>642</v>
      </c>
      <c r="D4126" s="2" t="s">
        <v>27</v>
      </c>
      <c r="E4126" s="2" t="s">
        <v>28</v>
      </c>
      <c r="F4126" s="2">
        <v>5387.59</v>
      </c>
      <c r="G4126" s="2">
        <v>969.77</v>
      </c>
      <c r="H4126" s="2">
        <v>4417.82</v>
      </c>
      <c r="I4126" s="2" t="s">
        <v>41</v>
      </c>
      <c r="J4126" s="4">
        <v>1.219513244088714</v>
      </c>
      <c r="K4126" t="str">
        <f>_xlfn.XLOOKUP(D4126, dim_channels!A:A, dim_channels!C:C, "Not Found")</f>
        <v>OTA</v>
      </c>
      <c r="L4126" t="str">
        <f>_xlfn.XLOOKUP(D4126, dim_channels!A:A, dim_channels!B:B, "Not Found")</f>
        <v>Expedia</v>
      </c>
      <c r="M4126">
        <f t="shared" si="256"/>
        <v>1</v>
      </c>
      <c r="N4126">
        <f t="shared" si="257"/>
        <v>0</v>
      </c>
      <c r="O4126">
        <f t="shared" si="258"/>
        <v>0</v>
      </c>
      <c r="P4126">
        <f t="shared" si="259"/>
        <v>0</v>
      </c>
    </row>
    <row r="4127" spans="1:16" x14ac:dyDescent="0.2">
      <c r="A4127" s="3" t="s">
        <v>4563</v>
      </c>
      <c r="B4127" s="3" t="s">
        <v>1354</v>
      </c>
      <c r="C4127" s="3" t="s">
        <v>264</v>
      </c>
      <c r="D4127" s="3" t="s">
        <v>114</v>
      </c>
      <c r="E4127" s="3" t="s">
        <v>46</v>
      </c>
      <c r="F4127" s="3">
        <v>3406.18</v>
      </c>
      <c r="G4127" s="3">
        <v>340.62</v>
      </c>
      <c r="H4127" s="3">
        <v>3065.56</v>
      </c>
      <c r="I4127" s="3" t="s">
        <v>29</v>
      </c>
      <c r="J4127" s="5">
        <v>1.111111836010386</v>
      </c>
      <c r="K4127" t="str">
        <f>_xlfn.XLOOKUP(D4127, dim_channels!A:A, dim_channels!C:C, "Not Found")</f>
        <v>Offline</v>
      </c>
      <c r="L4127" t="str">
        <f>_xlfn.XLOOKUP(D4127, dim_channels!A:A, dim_channels!B:B, "Not Found")</f>
        <v>Travel Agency</v>
      </c>
      <c r="M4127">
        <f t="shared" si="256"/>
        <v>0</v>
      </c>
      <c r="N4127">
        <f t="shared" si="257"/>
        <v>1</v>
      </c>
      <c r="O4127">
        <f t="shared" si="258"/>
        <v>3065.56</v>
      </c>
      <c r="P4127">
        <f t="shared" si="259"/>
        <v>3406.18</v>
      </c>
    </row>
    <row r="4128" spans="1:16" x14ac:dyDescent="0.2">
      <c r="A4128" s="2" t="s">
        <v>4564</v>
      </c>
      <c r="B4128" s="2" t="s">
        <v>251</v>
      </c>
      <c r="C4128" s="2" t="s">
        <v>278</v>
      </c>
      <c r="D4128" s="2" t="s">
        <v>27</v>
      </c>
      <c r="E4128" s="2" t="s">
        <v>60</v>
      </c>
      <c r="F4128" s="2">
        <v>9726.58</v>
      </c>
      <c r="G4128" s="2">
        <v>0</v>
      </c>
      <c r="H4128" s="2">
        <v>9726.58</v>
      </c>
      <c r="I4128" s="2" t="s">
        <v>29</v>
      </c>
      <c r="J4128" s="4">
        <v>1</v>
      </c>
      <c r="K4128" t="str">
        <f>_xlfn.XLOOKUP(D4128, dim_channels!A:A, dim_channels!C:C, "Not Found")</f>
        <v>OTA</v>
      </c>
      <c r="L4128" t="str">
        <f>_xlfn.XLOOKUP(D4128, dim_channels!A:A, dim_channels!B:B, "Not Found")</f>
        <v>Expedia</v>
      </c>
      <c r="M4128">
        <f t="shared" si="256"/>
        <v>0</v>
      </c>
      <c r="N4128">
        <f t="shared" si="257"/>
        <v>1</v>
      </c>
      <c r="O4128">
        <f t="shared" si="258"/>
        <v>9726.58</v>
      </c>
      <c r="P4128">
        <f t="shared" si="259"/>
        <v>9726.58</v>
      </c>
    </row>
    <row r="4129" spans="1:16" x14ac:dyDescent="0.2">
      <c r="A4129" s="3" t="s">
        <v>4565</v>
      </c>
      <c r="B4129" s="3" t="s">
        <v>789</v>
      </c>
      <c r="C4129" s="3" t="s">
        <v>418</v>
      </c>
      <c r="D4129" s="3" t="s">
        <v>33</v>
      </c>
      <c r="E4129" s="3" t="s">
        <v>60</v>
      </c>
      <c r="F4129" s="3">
        <v>2404</v>
      </c>
      <c r="G4129" s="3">
        <v>0</v>
      </c>
      <c r="H4129" s="3">
        <v>2404</v>
      </c>
      <c r="I4129" s="3" t="s">
        <v>56</v>
      </c>
      <c r="J4129" s="5">
        <v>1</v>
      </c>
      <c r="K4129" t="str">
        <f>_xlfn.XLOOKUP(D4129, dim_channels!A:A, dim_channels!C:C, "Not Found")</f>
        <v>OTA</v>
      </c>
      <c r="L4129" t="str">
        <f>_xlfn.XLOOKUP(D4129, dim_channels!A:A, dim_channels!B:B, "Not Found")</f>
        <v>Booking.com</v>
      </c>
      <c r="M4129">
        <f t="shared" si="256"/>
        <v>0</v>
      </c>
      <c r="N4129">
        <f t="shared" si="257"/>
        <v>0</v>
      </c>
      <c r="O4129">
        <f t="shared" si="258"/>
        <v>0</v>
      </c>
      <c r="P4129">
        <f t="shared" si="259"/>
        <v>0</v>
      </c>
    </row>
    <row r="4130" spans="1:16" x14ac:dyDescent="0.2">
      <c r="A4130" s="2" t="s">
        <v>4566</v>
      </c>
      <c r="B4130" s="2" t="s">
        <v>824</v>
      </c>
      <c r="C4130" s="2" t="s">
        <v>197</v>
      </c>
      <c r="D4130" s="2" t="s">
        <v>33</v>
      </c>
      <c r="E4130" s="2" t="s">
        <v>28</v>
      </c>
      <c r="F4130" s="2">
        <v>16359.25</v>
      </c>
      <c r="G4130" s="2">
        <v>2453.89</v>
      </c>
      <c r="H4130" s="2">
        <v>13905.36</v>
      </c>
      <c r="I4130" s="2" t="s">
        <v>29</v>
      </c>
      <c r="J4130" s="4">
        <v>1.176470799749161</v>
      </c>
      <c r="K4130" t="str">
        <f>_xlfn.XLOOKUP(D4130, dim_channels!A:A, dim_channels!C:C, "Not Found")</f>
        <v>OTA</v>
      </c>
      <c r="L4130" t="str">
        <f>_xlfn.XLOOKUP(D4130, dim_channels!A:A, dim_channels!B:B, "Not Found")</f>
        <v>Booking.com</v>
      </c>
      <c r="M4130">
        <f t="shared" si="256"/>
        <v>0</v>
      </c>
      <c r="N4130">
        <f t="shared" si="257"/>
        <v>1</v>
      </c>
      <c r="O4130">
        <f t="shared" si="258"/>
        <v>13905.36</v>
      </c>
      <c r="P4130">
        <f t="shared" si="259"/>
        <v>16359.25</v>
      </c>
    </row>
    <row r="4131" spans="1:16" x14ac:dyDescent="0.2">
      <c r="A4131" s="3" t="s">
        <v>4567</v>
      </c>
      <c r="B4131" s="3" t="s">
        <v>94</v>
      </c>
      <c r="C4131" s="3" t="s">
        <v>410</v>
      </c>
      <c r="D4131" s="3" t="s">
        <v>27</v>
      </c>
      <c r="E4131" s="3" t="s">
        <v>34</v>
      </c>
      <c r="F4131" s="3">
        <v>9264.85</v>
      </c>
      <c r="G4131" s="3">
        <v>1667.67</v>
      </c>
      <c r="H4131" s="3">
        <v>7597.18</v>
      </c>
      <c r="I4131" s="3" t="s">
        <v>29</v>
      </c>
      <c r="J4131" s="5">
        <v>1.219511713556872</v>
      </c>
      <c r="K4131" t="str">
        <f>_xlfn.XLOOKUP(D4131, dim_channels!A:A, dim_channels!C:C, "Not Found")</f>
        <v>OTA</v>
      </c>
      <c r="L4131" t="str">
        <f>_xlfn.XLOOKUP(D4131, dim_channels!A:A, dim_channels!B:B, "Not Found")</f>
        <v>Expedia</v>
      </c>
      <c r="M4131">
        <f t="shared" si="256"/>
        <v>0</v>
      </c>
      <c r="N4131">
        <f t="shared" si="257"/>
        <v>1</v>
      </c>
      <c r="O4131">
        <f t="shared" si="258"/>
        <v>7597.18</v>
      </c>
      <c r="P4131">
        <f t="shared" si="259"/>
        <v>9264.85</v>
      </c>
    </row>
    <row r="4132" spans="1:16" x14ac:dyDescent="0.2">
      <c r="A4132" s="2" t="s">
        <v>4568</v>
      </c>
      <c r="B4132" s="2" t="s">
        <v>787</v>
      </c>
      <c r="C4132" s="2" t="s">
        <v>471</v>
      </c>
      <c r="D4132" s="2" t="s">
        <v>52</v>
      </c>
      <c r="E4132" s="2" t="s">
        <v>60</v>
      </c>
      <c r="F4132" s="2">
        <v>19344.16</v>
      </c>
      <c r="G4132" s="2">
        <v>0</v>
      </c>
      <c r="H4132" s="2">
        <v>19344.16</v>
      </c>
      <c r="I4132" s="2" t="s">
        <v>29</v>
      </c>
      <c r="J4132" s="4">
        <v>1</v>
      </c>
      <c r="K4132" t="str">
        <f>_xlfn.XLOOKUP(D4132, dim_channels!A:A, dim_channels!C:C, "Not Found")</f>
        <v>OTA</v>
      </c>
      <c r="L4132" t="str">
        <f>_xlfn.XLOOKUP(D4132, dim_channels!A:A, dim_channels!B:B, "Not Found")</f>
        <v>Agoda</v>
      </c>
      <c r="M4132">
        <f t="shared" si="256"/>
        <v>0</v>
      </c>
      <c r="N4132">
        <f t="shared" si="257"/>
        <v>1</v>
      </c>
      <c r="O4132">
        <f t="shared" si="258"/>
        <v>19344.16</v>
      </c>
      <c r="P4132">
        <f t="shared" si="259"/>
        <v>19344.16</v>
      </c>
    </row>
    <row r="4133" spans="1:16" x14ac:dyDescent="0.2">
      <c r="A4133" s="3" t="s">
        <v>4569</v>
      </c>
      <c r="B4133" s="3" t="s">
        <v>706</v>
      </c>
      <c r="C4133" s="3" t="s">
        <v>130</v>
      </c>
      <c r="D4133" s="3" t="s">
        <v>33</v>
      </c>
      <c r="E4133" s="3" t="s">
        <v>60</v>
      </c>
      <c r="F4133" s="3">
        <v>8389.9699999999993</v>
      </c>
      <c r="G4133" s="3">
        <v>0</v>
      </c>
      <c r="H4133" s="3">
        <v>8389.9699999999993</v>
      </c>
      <c r="I4133" s="3" t="s">
        <v>29</v>
      </c>
      <c r="J4133" s="5">
        <v>1</v>
      </c>
      <c r="K4133" t="str">
        <f>_xlfn.XLOOKUP(D4133, dim_channels!A:A, dim_channels!C:C, "Not Found")</f>
        <v>OTA</v>
      </c>
      <c r="L4133" t="str">
        <f>_xlfn.XLOOKUP(D4133, dim_channels!A:A, dim_channels!B:B, "Not Found")</f>
        <v>Booking.com</v>
      </c>
      <c r="M4133">
        <f t="shared" si="256"/>
        <v>0</v>
      </c>
      <c r="N4133">
        <f t="shared" si="257"/>
        <v>1</v>
      </c>
      <c r="O4133">
        <f t="shared" si="258"/>
        <v>8389.9699999999993</v>
      </c>
      <c r="P4133">
        <f t="shared" si="259"/>
        <v>8389.9699999999993</v>
      </c>
    </row>
    <row r="4134" spans="1:16" x14ac:dyDescent="0.2">
      <c r="A4134" s="2" t="s">
        <v>4570</v>
      </c>
      <c r="B4134" s="2" t="s">
        <v>401</v>
      </c>
      <c r="C4134" s="2" t="s">
        <v>724</v>
      </c>
      <c r="D4134" s="2" t="s">
        <v>52</v>
      </c>
      <c r="E4134" s="2" t="s">
        <v>34</v>
      </c>
      <c r="F4134" s="2">
        <v>11638.46</v>
      </c>
      <c r="G4134" s="2">
        <v>1396.62</v>
      </c>
      <c r="H4134" s="2">
        <v>10241.84</v>
      </c>
      <c r="I4134" s="2" t="s">
        <v>56</v>
      </c>
      <c r="J4134" s="4">
        <v>1.1363641689383941</v>
      </c>
      <c r="K4134" t="str">
        <f>_xlfn.XLOOKUP(D4134, dim_channels!A:A, dim_channels!C:C, "Not Found")</f>
        <v>OTA</v>
      </c>
      <c r="L4134" t="str">
        <f>_xlfn.XLOOKUP(D4134, dim_channels!A:A, dim_channels!B:B, "Not Found")</f>
        <v>Agoda</v>
      </c>
      <c r="M4134">
        <f t="shared" si="256"/>
        <v>0</v>
      </c>
      <c r="N4134">
        <f t="shared" si="257"/>
        <v>0</v>
      </c>
      <c r="O4134">
        <f t="shared" si="258"/>
        <v>0</v>
      </c>
      <c r="P4134">
        <f t="shared" si="259"/>
        <v>0</v>
      </c>
    </row>
    <row r="4135" spans="1:16" x14ac:dyDescent="0.2">
      <c r="A4135" s="3" t="s">
        <v>4571</v>
      </c>
      <c r="B4135" s="3" t="s">
        <v>679</v>
      </c>
      <c r="C4135" s="3" t="s">
        <v>634</v>
      </c>
      <c r="D4135" s="3" t="s">
        <v>52</v>
      </c>
      <c r="E4135" s="3" t="s">
        <v>34</v>
      </c>
      <c r="F4135" s="3">
        <v>2312.91</v>
      </c>
      <c r="G4135" s="3">
        <v>277.55</v>
      </c>
      <c r="H4135" s="3">
        <v>2035.36</v>
      </c>
      <c r="I4135" s="3" t="s">
        <v>41</v>
      </c>
      <c r="J4135" s="5">
        <v>1.136364083012342</v>
      </c>
      <c r="K4135" t="str">
        <f>_xlfn.XLOOKUP(D4135, dim_channels!A:A, dim_channels!C:C, "Not Found")</f>
        <v>OTA</v>
      </c>
      <c r="L4135" t="str">
        <f>_xlfn.XLOOKUP(D4135, dim_channels!A:A, dim_channels!B:B, "Not Found")</f>
        <v>Agoda</v>
      </c>
      <c r="M4135">
        <f t="shared" si="256"/>
        <v>1</v>
      </c>
      <c r="N4135">
        <f t="shared" si="257"/>
        <v>0</v>
      </c>
      <c r="O4135">
        <f t="shared" si="258"/>
        <v>0</v>
      </c>
      <c r="P4135">
        <f t="shared" si="259"/>
        <v>0</v>
      </c>
    </row>
    <row r="4136" spans="1:16" x14ac:dyDescent="0.2">
      <c r="A4136" s="2" t="s">
        <v>4572</v>
      </c>
      <c r="B4136" s="2" t="s">
        <v>178</v>
      </c>
      <c r="C4136" s="2" t="s">
        <v>368</v>
      </c>
      <c r="D4136" s="2" t="s">
        <v>33</v>
      </c>
      <c r="E4136" s="2" t="s">
        <v>28</v>
      </c>
      <c r="F4136" s="2">
        <v>12682.02</v>
      </c>
      <c r="G4136" s="2">
        <v>1902.3</v>
      </c>
      <c r="H4136" s="2">
        <v>10779.72</v>
      </c>
      <c r="I4136" s="2" t="s">
        <v>29</v>
      </c>
      <c r="J4136" s="4">
        <v>1.176470260823101</v>
      </c>
      <c r="K4136" t="str">
        <f>_xlfn.XLOOKUP(D4136, dim_channels!A:A, dim_channels!C:C, "Not Found")</f>
        <v>OTA</v>
      </c>
      <c r="L4136" t="str">
        <f>_xlfn.XLOOKUP(D4136, dim_channels!A:A, dim_channels!B:B, "Not Found")</f>
        <v>Booking.com</v>
      </c>
      <c r="M4136">
        <f t="shared" si="256"/>
        <v>0</v>
      </c>
      <c r="N4136">
        <f t="shared" si="257"/>
        <v>1</v>
      </c>
      <c r="O4136">
        <f t="shared" si="258"/>
        <v>10779.72</v>
      </c>
      <c r="P4136">
        <f t="shared" si="259"/>
        <v>12682.02</v>
      </c>
    </row>
    <row r="4137" spans="1:16" x14ac:dyDescent="0.2">
      <c r="A4137" s="3" t="s">
        <v>4573</v>
      </c>
      <c r="B4137" s="3" t="s">
        <v>136</v>
      </c>
      <c r="C4137" s="3" t="s">
        <v>574</v>
      </c>
      <c r="D4137" s="3" t="s">
        <v>45</v>
      </c>
      <c r="E4137" s="3" t="s">
        <v>89</v>
      </c>
      <c r="F4137" s="3">
        <v>5515.23</v>
      </c>
      <c r="G4137" s="3">
        <v>0</v>
      </c>
      <c r="H4137" s="3">
        <v>5515.23</v>
      </c>
      <c r="I4137" s="3" t="s">
        <v>56</v>
      </c>
      <c r="J4137" s="5">
        <v>1</v>
      </c>
      <c r="K4137" t="str">
        <f>_xlfn.XLOOKUP(D4137, dim_channels!A:A, dim_channels!C:C, "Not Found")</f>
        <v>Corporate</v>
      </c>
      <c r="L4137" t="str">
        <f>_xlfn.XLOOKUP(D4137, dim_channels!A:A, dim_channels!B:B, "Not Found")</f>
        <v>Corporate Direct</v>
      </c>
      <c r="M4137">
        <f t="shared" si="256"/>
        <v>0</v>
      </c>
      <c r="N4137">
        <f t="shared" si="257"/>
        <v>0</v>
      </c>
      <c r="O4137">
        <f t="shared" si="258"/>
        <v>0</v>
      </c>
      <c r="P4137">
        <f t="shared" si="259"/>
        <v>0</v>
      </c>
    </row>
    <row r="4138" spans="1:16" x14ac:dyDescent="0.2">
      <c r="A4138" s="2" t="s">
        <v>4574</v>
      </c>
      <c r="B4138" s="2" t="s">
        <v>787</v>
      </c>
      <c r="C4138" s="2" t="s">
        <v>98</v>
      </c>
      <c r="D4138" s="2" t="s">
        <v>52</v>
      </c>
      <c r="E4138" s="2" t="s">
        <v>60</v>
      </c>
      <c r="F4138" s="2">
        <v>3434.34</v>
      </c>
      <c r="G4138" s="2">
        <v>0</v>
      </c>
      <c r="H4138" s="2">
        <v>3434.34</v>
      </c>
      <c r="I4138" s="2" t="s">
        <v>29</v>
      </c>
      <c r="J4138" s="4">
        <v>1</v>
      </c>
      <c r="K4138" t="str">
        <f>_xlfn.XLOOKUP(D4138, dim_channels!A:A, dim_channels!C:C, "Not Found")</f>
        <v>OTA</v>
      </c>
      <c r="L4138" t="str">
        <f>_xlfn.XLOOKUP(D4138, dim_channels!A:A, dim_channels!B:B, "Not Found")</f>
        <v>Agoda</v>
      </c>
      <c r="M4138">
        <f t="shared" si="256"/>
        <v>0</v>
      </c>
      <c r="N4138">
        <f t="shared" si="257"/>
        <v>1</v>
      </c>
      <c r="O4138">
        <f t="shared" si="258"/>
        <v>3434.34</v>
      </c>
      <c r="P4138">
        <f t="shared" si="259"/>
        <v>3434.34</v>
      </c>
    </row>
    <row r="4139" spans="1:16" x14ac:dyDescent="0.2">
      <c r="A4139" s="3" t="s">
        <v>4575</v>
      </c>
      <c r="B4139" s="3" t="s">
        <v>564</v>
      </c>
      <c r="C4139" s="3" t="s">
        <v>430</v>
      </c>
      <c r="D4139" s="3" t="s">
        <v>52</v>
      </c>
      <c r="E4139" s="3" t="s">
        <v>34</v>
      </c>
      <c r="F4139" s="3">
        <v>5686.18</v>
      </c>
      <c r="G4139" s="3">
        <v>682.34</v>
      </c>
      <c r="H4139" s="3">
        <v>5003.84</v>
      </c>
      <c r="I4139" s="3" t="s">
        <v>29</v>
      </c>
      <c r="J4139" s="5">
        <v>1.1363632730063311</v>
      </c>
      <c r="K4139" t="str">
        <f>_xlfn.XLOOKUP(D4139, dim_channels!A:A, dim_channels!C:C, "Not Found")</f>
        <v>OTA</v>
      </c>
      <c r="L4139" t="str">
        <f>_xlfn.XLOOKUP(D4139, dim_channels!A:A, dim_channels!B:B, "Not Found")</f>
        <v>Agoda</v>
      </c>
      <c r="M4139">
        <f t="shared" si="256"/>
        <v>0</v>
      </c>
      <c r="N4139">
        <f t="shared" si="257"/>
        <v>1</v>
      </c>
      <c r="O4139">
        <f t="shared" si="258"/>
        <v>5003.84</v>
      </c>
      <c r="P4139">
        <f t="shared" si="259"/>
        <v>5686.18</v>
      </c>
    </row>
    <row r="4140" spans="1:16" x14ac:dyDescent="0.2">
      <c r="A4140" s="2" t="s">
        <v>4576</v>
      </c>
      <c r="B4140" s="2" t="s">
        <v>334</v>
      </c>
      <c r="C4140" s="2" t="s">
        <v>467</v>
      </c>
      <c r="D4140" s="2" t="s">
        <v>52</v>
      </c>
      <c r="E4140" s="2" t="s">
        <v>60</v>
      </c>
      <c r="F4140" s="2">
        <v>5955.93</v>
      </c>
      <c r="G4140" s="2">
        <v>0</v>
      </c>
      <c r="H4140" s="2">
        <v>5955.93</v>
      </c>
      <c r="I4140" s="2" t="s">
        <v>29</v>
      </c>
      <c r="J4140" s="4">
        <v>1</v>
      </c>
      <c r="K4140" t="str">
        <f>_xlfn.XLOOKUP(D4140, dim_channels!A:A, dim_channels!C:C, "Not Found")</f>
        <v>OTA</v>
      </c>
      <c r="L4140" t="str">
        <f>_xlfn.XLOOKUP(D4140, dim_channels!A:A, dim_channels!B:B, "Not Found")</f>
        <v>Agoda</v>
      </c>
      <c r="M4140">
        <f t="shared" si="256"/>
        <v>0</v>
      </c>
      <c r="N4140">
        <f t="shared" si="257"/>
        <v>1</v>
      </c>
      <c r="O4140">
        <f t="shared" si="258"/>
        <v>5955.93</v>
      </c>
      <c r="P4140">
        <f t="shared" si="259"/>
        <v>5955.93</v>
      </c>
    </row>
    <row r="4141" spans="1:16" x14ac:dyDescent="0.2">
      <c r="A4141" s="3" t="s">
        <v>4577</v>
      </c>
      <c r="B4141" s="3" t="s">
        <v>655</v>
      </c>
      <c r="C4141" s="3" t="s">
        <v>472</v>
      </c>
      <c r="D4141" s="3" t="s">
        <v>45</v>
      </c>
      <c r="E4141" s="3" t="s">
        <v>89</v>
      </c>
      <c r="F4141" s="3">
        <v>6847.83</v>
      </c>
      <c r="G4141" s="3">
        <v>0</v>
      </c>
      <c r="H4141" s="3">
        <v>6847.83</v>
      </c>
      <c r="I4141" s="3" t="s">
        <v>29</v>
      </c>
      <c r="J4141" s="5">
        <v>1</v>
      </c>
      <c r="K4141" t="str">
        <f>_xlfn.XLOOKUP(D4141, dim_channels!A:A, dim_channels!C:C, "Not Found")</f>
        <v>Corporate</v>
      </c>
      <c r="L4141" t="str">
        <f>_xlfn.XLOOKUP(D4141, dim_channels!A:A, dim_channels!B:B, "Not Found")</f>
        <v>Corporate Direct</v>
      </c>
      <c r="M4141">
        <f t="shared" si="256"/>
        <v>0</v>
      </c>
      <c r="N4141">
        <f t="shared" si="257"/>
        <v>1</v>
      </c>
      <c r="O4141">
        <f t="shared" si="258"/>
        <v>6847.83</v>
      </c>
      <c r="P4141">
        <f t="shared" si="259"/>
        <v>6847.83</v>
      </c>
    </row>
    <row r="4142" spans="1:16" x14ac:dyDescent="0.2">
      <c r="A4142" s="2" t="s">
        <v>4578</v>
      </c>
      <c r="B4142" s="2" t="s">
        <v>454</v>
      </c>
      <c r="C4142" s="2" t="s">
        <v>234</v>
      </c>
      <c r="D4142" s="2" t="s">
        <v>52</v>
      </c>
      <c r="E4142" s="2" t="s">
        <v>34</v>
      </c>
      <c r="F4142" s="2">
        <v>18992.009999999998</v>
      </c>
      <c r="G4142" s="2">
        <v>2279.04</v>
      </c>
      <c r="H4142" s="2">
        <v>16712.97</v>
      </c>
      <c r="I4142" s="2" t="s">
        <v>29</v>
      </c>
      <c r="J4142" s="4">
        <v>1.136363554772132</v>
      </c>
      <c r="K4142" t="str">
        <f>_xlfn.XLOOKUP(D4142, dim_channels!A:A, dim_channels!C:C, "Not Found")</f>
        <v>OTA</v>
      </c>
      <c r="L4142" t="str">
        <f>_xlfn.XLOOKUP(D4142, dim_channels!A:A, dim_channels!B:B, "Not Found")</f>
        <v>Agoda</v>
      </c>
      <c r="M4142">
        <f t="shared" si="256"/>
        <v>0</v>
      </c>
      <c r="N4142">
        <f t="shared" si="257"/>
        <v>1</v>
      </c>
      <c r="O4142">
        <f t="shared" si="258"/>
        <v>16712.97</v>
      </c>
      <c r="P4142">
        <f t="shared" si="259"/>
        <v>18992.009999999998</v>
      </c>
    </row>
    <row r="4143" spans="1:16" x14ac:dyDescent="0.2">
      <c r="A4143" s="3" t="s">
        <v>4579</v>
      </c>
      <c r="B4143" s="3" t="s">
        <v>63</v>
      </c>
      <c r="C4143" s="3" t="s">
        <v>200</v>
      </c>
      <c r="D4143" s="3" t="s">
        <v>64</v>
      </c>
      <c r="E4143" s="3" t="s">
        <v>34</v>
      </c>
      <c r="F4143" s="3">
        <v>8359.35</v>
      </c>
      <c r="G4143" s="3">
        <v>0</v>
      </c>
      <c r="H4143" s="3">
        <v>8359.35</v>
      </c>
      <c r="I4143" s="3" t="s">
        <v>29</v>
      </c>
      <c r="J4143" s="5">
        <v>1</v>
      </c>
      <c r="K4143" t="str">
        <f>_xlfn.XLOOKUP(D4143, dim_channels!A:A, dim_channels!C:C, "Not Found")</f>
        <v>Direct</v>
      </c>
      <c r="L4143" t="str">
        <f>_xlfn.XLOOKUP(D4143, dim_channels!A:A, dim_channels!B:B, "Not Found")</f>
        <v>Direct Website</v>
      </c>
      <c r="M4143">
        <f t="shared" si="256"/>
        <v>0</v>
      </c>
      <c r="N4143">
        <f t="shared" si="257"/>
        <v>1</v>
      </c>
      <c r="O4143">
        <f t="shared" si="258"/>
        <v>8359.35</v>
      </c>
      <c r="P4143">
        <f t="shared" si="259"/>
        <v>8359.35</v>
      </c>
    </row>
    <row r="4144" spans="1:16" x14ac:dyDescent="0.2">
      <c r="A4144" s="2" t="s">
        <v>4580</v>
      </c>
      <c r="B4144" s="2" t="s">
        <v>482</v>
      </c>
      <c r="C4144" s="2" t="s">
        <v>498</v>
      </c>
      <c r="D4144" s="2" t="s">
        <v>45</v>
      </c>
      <c r="E4144" s="2" t="s">
        <v>46</v>
      </c>
      <c r="F4144" s="2">
        <v>2868.87</v>
      </c>
      <c r="G4144" s="2">
        <v>143.44</v>
      </c>
      <c r="H4144" s="2">
        <v>2725.43</v>
      </c>
      <c r="I4144" s="2" t="s">
        <v>29</v>
      </c>
      <c r="J4144" s="4">
        <v>1.052630227156816</v>
      </c>
      <c r="K4144" t="str">
        <f>_xlfn.XLOOKUP(D4144, dim_channels!A:A, dim_channels!C:C, "Not Found")</f>
        <v>Corporate</v>
      </c>
      <c r="L4144" t="str">
        <f>_xlfn.XLOOKUP(D4144, dim_channels!A:A, dim_channels!B:B, "Not Found")</f>
        <v>Corporate Direct</v>
      </c>
      <c r="M4144">
        <f t="shared" si="256"/>
        <v>0</v>
      </c>
      <c r="N4144">
        <f t="shared" si="257"/>
        <v>1</v>
      </c>
      <c r="O4144">
        <f t="shared" si="258"/>
        <v>2725.43</v>
      </c>
      <c r="P4144">
        <f t="shared" si="259"/>
        <v>2868.87</v>
      </c>
    </row>
    <row r="4145" spans="1:16" x14ac:dyDescent="0.2">
      <c r="A4145" s="3" t="s">
        <v>4581</v>
      </c>
      <c r="B4145" s="3" t="s">
        <v>348</v>
      </c>
      <c r="C4145" s="3" t="s">
        <v>98</v>
      </c>
      <c r="D4145" s="3" t="s">
        <v>45</v>
      </c>
      <c r="E4145" s="3" t="s">
        <v>46</v>
      </c>
      <c r="F4145" s="3">
        <v>2733.31</v>
      </c>
      <c r="G4145" s="3">
        <v>136.66999999999999</v>
      </c>
      <c r="H4145" s="3">
        <v>2596.64</v>
      </c>
      <c r="I4145" s="3" t="s">
        <v>29</v>
      </c>
      <c r="J4145" s="5">
        <v>1.05263340316717</v>
      </c>
      <c r="K4145" t="str">
        <f>_xlfn.XLOOKUP(D4145, dim_channels!A:A, dim_channels!C:C, "Not Found")</f>
        <v>Corporate</v>
      </c>
      <c r="L4145" t="str">
        <f>_xlfn.XLOOKUP(D4145, dim_channels!A:A, dim_channels!B:B, "Not Found")</f>
        <v>Corporate Direct</v>
      </c>
      <c r="M4145">
        <f t="shared" si="256"/>
        <v>0</v>
      </c>
      <c r="N4145">
        <f t="shared" si="257"/>
        <v>1</v>
      </c>
      <c r="O4145">
        <f t="shared" si="258"/>
        <v>2596.64</v>
      </c>
      <c r="P4145">
        <f t="shared" si="259"/>
        <v>2733.31</v>
      </c>
    </row>
    <row r="4146" spans="1:16" x14ac:dyDescent="0.2">
      <c r="A4146" s="2" t="s">
        <v>4582</v>
      </c>
      <c r="B4146" s="2" t="s">
        <v>557</v>
      </c>
      <c r="C4146" s="2" t="s">
        <v>557</v>
      </c>
      <c r="D4146" s="2" t="s">
        <v>45</v>
      </c>
      <c r="E4146" s="2" t="s">
        <v>46</v>
      </c>
      <c r="F4146" s="2">
        <v>5781.13</v>
      </c>
      <c r="G4146" s="2">
        <v>289.06</v>
      </c>
      <c r="H4146" s="2">
        <v>5492.07</v>
      </c>
      <c r="I4146" s="2" t="s">
        <v>29</v>
      </c>
      <c r="J4146" s="4">
        <v>1.0526322497710341</v>
      </c>
      <c r="K4146" t="str">
        <f>_xlfn.XLOOKUP(D4146, dim_channels!A:A, dim_channels!C:C, "Not Found")</f>
        <v>Corporate</v>
      </c>
      <c r="L4146" t="str">
        <f>_xlfn.XLOOKUP(D4146, dim_channels!A:A, dim_channels!B:B, "Not Found")</f>
        <v>Corporate Direct</v>
      </c>
      <c r="M4146">
        <f t="shared" si="256"/>
        <v>0</v>
      </c>
      <c r="N4146">
        <f t="shared" si="257"/>
        <v>1</v>
      </c>
      <c r="O4146">
        <f t="shared" si="258"/>
        <v>5492.07</v>
      </c>
      <c r="P4146">
        <f t="shared" si="259"/>
        <v>5781.13</v>
      </c>
    </row>
    <row r="4147" spans="1:16" x14ac:dyDescent="0.2">
      <c r="A4147" s="3" t="s">
        <v>4583</v>
      </c>
      <c r="B4147" s="3" t="s">
        <v>189</v>
      </c>
      <c r="C4147" s="3" t="s">
        <v>644</v>
      </c>
      <c r="D4147" s="3" t="s">
        <v>33</v>
      </c>
      <c r="E4147" s="3" t="s">
        <v>34</v>
      </c>
      <c r="F4147" s="3">
        <v>5125.25</v>
      </c>
      <c r="G4147" s="3">
        <v>768.79</v>
      </c>
      <c r="H4147" s="3">
        <v>4356.46</v>
      </c>
      <c r="I4147" s="3" t="s">
        <v>41</v>
      </c>
      <c r="J4147" s="5">
        <v>1.176471263365209</v>
      </c>
      <c r="K4147" t="str">
        <f>_xlfn.XLOOKUP(D4147, dim_channels!A:A, dim_channels!C:C, "Not Found")</f>
        <v>OTA</v>
      </c>
      <c r="L4147" t="str">
        <f>_xlfn.XLOOKUP(D4147, dim_channels!A:A, dim_channels!B:B, "Not Found")</f>
        <v>Booking.com</v>
      </c>
      <c r="M4147">
        <f t="shared" si="256"/>
        <v>1</v>
      </c>
      <c r="N4147">
        <f t="shared" si="257"/>
        <v>0</v>
      </c>
      <c r="O4147">
        <f t="shared" si="258"/>
        <v>0</v>
      </c>
      <c r="P4147">
        <f t="shared" si="259"/>
        <v>0</v>
      </c>
    </row>
    <row r="4148" spans="1:16" x14ac:dyDescent="0.2">
      <c r="A4148" s="2" t="s">
        <v>4584</v>
      </c>
      <c r="B4148" s="2" t="s">
        <v>986</v>
      </c>
      <c r="C4148" s="2" t="s">
        <v>112</v>
      </c>
      <c r="D4148" s="2" t="s">
        <v>33</v>
      </c>
      <c r="E4148" s="2" t="s">
        <v>60</v>
      </c>
      <c r="F4148" s="2">
        <v>6389.44</v>
      </c>
      <c r="G4148" s="2">
        <v>0</v>
      </c>
      <c r="H4148" s="2">
        <v>6389.44</v>
      </c>
      <c r="I4148" s="2" t="s">
        <v>41</v>
      </c>
      <c r="J4148" s="4">
        <v>1</v>
      </c>
      <c r="K4148" t="str">
        <f>_xlfn.XLOOKUP(D4148, dim_channels!A:A, dim_channels!C:C, "Not Found")</f>
        <v>OTA</v>
      </c>
      <c r="L4148" t="str">
        <f>_xlfn.XLOOKUP(D4148, dim_channels!A:A, dim_channels!B:B, "Not Found")</f>
        <v>Booking.com</v>
      </c>
      <c r="M4148">
        <f t="shared" si="256"/>
        <v>1</v>
      </c>
      <c r="N4148">
        <f t="shared" si="257"/>
        <v>0</v>
      </c>
      <c r="O4148">
        <f t="shared" si="258"/>
        <v>0</v>
      </c>
      <c r="P4148">
        <f t="shared" si="259"/>
        <v>0</v>
      </c>
    </row>
    <row r="4149" spans="1:16" x14ac:dyDescent="0.2">
      <c r="A4149" s="3" t="s">
        <v>4585</v>
      </c>
      <c r="B4149" s="3" t="s">
        <v>155</v>
      </c>
      <c r="C4149" s="3" t="s">
        <v>62</v>
      </c>
      <c r="D4149" s="3" t="s">
        <v>52</v>
      </c>
      <c r="E4149" s="3" t="s">
        <v>60</v>
      </c>
      <c r="F4149" s="3">
        <v>6520.39</v>
      </c>
      <c r="G4149" s="3">
        <v>0</v>
      </c>
      <c r="H4149" s="3">
        <v>6520.39</v>
      </c>
      <c r="I4149" s="3" t="s">
        <v>41</v>
      </c>
      <c r="J4149" s="5">
        <v>1</v>
      </c>
      <c r="K4149" t="str">
        <f>_xlfn.XLOOKUP(D4149, dim_channels!A:A, dim_channels!C:C, "Not Found")</f>
        <v>OTA</v>
      </c>
      <c r="L4149" t="str">
        <f>_xlfn.XLOOKUP(D4149, dim_channels!A:A, dim_channels!B:B, "Not Found")</f>
        <v>Agoda</v>
      </c>
      <c r="M4149">
        <f t="shared" si="256"/>
        <v>1</v>
      </c>
      <c r="N4149">
        <f t="shared" si="257"/>
        <v>0</v>
      </c>
      <c r="O4149">
        <f t="shared" si="258"/>
        <v>0</v>
      </c>
      <c r="P4149">
        <f t="shared" si="259"/>
        <v>0</v>
      </c>
    </row>
    <row r="4150" spans="1:16" x14ac:dyDescent="0.2">
      <c r="A4150" s="2" t="s">
        <v>4586</v>
      </c>
      <c r="B4150" s="2" t="s">
        <v>106</v>
      </c>
      <c r="C4150" s="2" t="s">
        <v>317</v>
      </c>
      <c r="D4150" s="2" t="s">
        <v>27</v>
      </c>
      <c r="E4150" s="2" t="s">
        <v>28</v>
      </c>
      <c r="F4150" s="2">
        <v>6033.27</v>
      </c>
      <c r="G4150" s="2">
        <v>1085.99</v>
      </c>
      <c r="H4150" s="2">
        <v>4947.28</v>
      </c>
      <c r="I4150" s="2" t="s">
        <v>29</v>
      </c>
      <c r="J4150" s="4">
        <v>1.2195125402241229</v>
      </c>
      <c r="K4150" t="str">
        <f>_xlfn.XLOOKUP(D4150, dim_channels!A:A, dim_channels!C:C, "Not Found")</f>
        <v>OTA</v>
      </c>
      <c r="L4150" t="str">
        <f>_xlfn.XLOOKUP(D4150, dim_channels!A:A, dim_channels!B:B, "Not Found")</f>
        <v>Expedia</v>
      </c>
      <c r="M4150">
        <f t="shared" si="256"/>
        <v>0</v>
      </c>
      <c r="N4150">
        <f t="shared" si="257"/>
        <v>1</v>
      </c>
      <c r="O4150">
        <f t="shared" si="258"/>
        <v>4947.28</v>
      </c>
      <c r="P4150">
        <f t="shared" si="259"/>
        <v>6033.27</v>
      </c>
    </row>
    <row r="4151" spans="1:16" x14ac:dyDescent="0.2">
      <c r="A4151" s="3" t="s">
        <v>4587</v>
      </c>
      <c r="B4151" s="3" t="s">
        <v>164</v>
      </c>
      <c r="C4151" s="3" t="s">
        <v>612</v>
      </c>
      <c r="D4151" s="3" t="s">
        <v>52</v>
      </c>
      <c r="E4151" s="3" t="s">
        <v>34</v>
      </c>
      <c r="F4151" s="3">
        <v>11334.67</v>
      </c>
      <c r="G4151" s="3">
        <v>1360.16</v>
      </c>
      <c r="H4151" s="3">
        <v>9974.51</v>
      </c>
      <c r="I4151" s="3" t="s">
        <v>29</v>
      </c>
      <c r="J4151" s="5">
        <v>1.136363590792931</v>
      </c>
      <c r="K4151" t="str">
        <f>_xlfn.XLOOKUP(D4151, dim_channels!A:A, dim_channels!C:C, "Not Found")</f>
        <v>OTA</v>
      </c>
      <c r="L4151" t="str">
        <f>_xlfn.XLOOKUP(D4151, dim_channels!A:A, dim_channels!B:B, "Not Found")</f>
        <v>Agoda</v>
      </c>
      <c r="M4151">
        <f t="shared" si="256"/>
        <v>0</v>
      </c>
      <c r="N4151">
        <f t="shared" si="257"/>
        <v>1</v>
      </c>
      <c r="O4151">
        <f t="shared" si="258"/>
        <v>9974.51</v>
      </c>
      <c r="P4151">
        <f t="shared" si="259"/>
        <v>11334.67</v>
      </c>
    </row>
    <row r="4152" spans="1:16" x14ac:dyDescent="0.2">
      <c r="A4152" s="2" t="s">
        <v>4588</v>
      </c>
      <c r="B4152" s="2" t="s">
        <v>353</v>
      </c>
      <c r="C4152" s="2" t="s">
        <v>487</v>
      </c>
      <c r="D4152" s="2" t="s">
        <v>27</v>
      </c>
      <c r="E4152" s="2" t="s">
        <v>60</v>
      </c>
      <c r="F4152" s="2">
        <v>6018.85</v>
      </c>
      <c r="G4152" s="2">
        <v>0</v>
      </c>
      <c r="H4152" s="2">
        <v>6018.85</v>
      </c>
      <c r="I4152" s="2" t="s">
        <v>29</v>
      </c>
      <c r="J4152" s="4">
        <v>1</v>
      </c>
      <c r="K4152" t="str">
        <f>_xlfn.XLOOKUP(D4152, dim_channels!A:A, dim_channels!C:C, "Not Found")</f>
        <v>OTA</v>
      </c>
      <c r="L4152" t="str">
        <f>_xlfn.XLOOKUP(D4152, dim_channels!A:A, dim_channels!B:B, "Not Found")</f>
        <v>Expedia</v>
      </c>
      <c r="M4152">
        <f t="shared" si="256"/>
        <v>0</v>
      </c>
      <c r="N4152">
        <f t="shared" si="257"/>
        <v>1</v>
      </c>
      <c r="O4152">
        <f t="shared" si="258"/>
        <v>6018.85</v>
      </c>
      <c r="P4152">
        <f t="shared" si="259"/>
        <v>6018.85</v>
      </c>
    </row>
    <row r="4153" spans="1:16" x14ac:dyDescent="0.2">
      <c r="A4153" s="3" t="s">
        <v>4589</v>
      </c>
      <c r="B4153" s="3" t="s">
        <v>403</v>
      </c>
      <c r="C4153" s="3" t="s">
        <v>449</v>
      </c>
      <c r="D4153" s="3" t="s">
        <v>33</v>
      </c>
      <c r="E4153" s="3" t="s">
        <v>34</v>
      </c>
      <c r="F4153" s="3">
        <v>2823.95</v>
      </c>
      <c r="G4153" s="3">
        <v>423.59</v>
      </c>
      <c r="H4153" s="3">
        <v>2400.36</v>
      </c>
      <c r="I4153" s="3" t="s">
        <v>56</v>
      </c>
      <c r="J4153" s="5">
        <v>1.176469362928894</v>
      </c>
      <c r="K4153" t="str">
        <f>_xlfn.XLOOKUP(D4153, dim_channels!A:A, dim_channels!C:C, "Not Found")</f>
        <v>OTA</v>
      </c>
      <c r="L4153" t="str">
        <f>_xlfn.XLOOKUP(D4153, dim_channels!A:A, dim_channels!B:B, "Not Found")</f>
        <v>Booking.com</v>
      </c>
      <c r="M4153">
        <f t="shared" si="256"/>
        <v>0</v>
      </c>
      <c r="N4153">
        <f t="shared" si="257"/>
        <v>0</v>
      </c>
      <c r="O4153">
        <f t="shared" si="258"/>
        <v>0</v>
      </c>
      <c r="P4153">
        <f t="shared" si="259"/>
        <v>0</v>
      </c>
    </row>
    <row r="4154" spans="1:16" x14ac:dyDescent="0.2">
      <c r="A4154" s="2" t="s">
        <v>4590</v>
      </c>
      <c r="B4154" s="2" t="s">
        <v>72</v>
      </c>
      <c r="C4154" s="2" t="s">
        <v>109</v>
      </c>
      <c r="D4154" s="2" t="s">
        <v>33</v>
      </c>
      <c r="E4154" s="2" t="s">
        <v>28</v>
      </c>
      <c r="F4154" s="2">
        <v>14330.64</v>
      </c>
      <c r="G4154" s="2">
        <v>2149.6</v>
      </c>
      <c r="H4154" s="2">
        <v>12181.04</v>
      </c>
      <c r="I4154" s="2" t="s">
        <v>41</v>
      </c>
      <c r="J4154" s="4">
        <v>1.1764709745637481</v>
      </c>
      <c r="K4154" t="str">
        <f>_xlfn.XLOOKUP(D4154, dim_channels!A:A, dim_channels!C:C, "Not Found")</f>
        <v>OTA</v>
      </c>
      <c r="L4154" t="str">
        <f>_xlfn.XLOOKUP(D4154, dim_channels!A:A, dim_channels!B:B, "Not Found")</f>
        <v>Booking.com</v>
      </c>
      <c r="M4154">
        <f t="shared" si="256"/>
        <v>1</v>
      </c>
      <c r="N4154">
        <f t="shared" si="257"/>
        <v>0</v>
      </c>
      <c r="O4154">
        <f t="shared" si="258"/>
        <v>0</v>
      </c>
      <c r="P4154">
        <f t="shared" si="259"/>
        <v>0</v>
      </c>
    </row>
    <row r="4155" spans="1:16" x14ac:dyDescent="0.2">
      <c r="A4155" s="3" t="s">
        <v>4591</v>
      </c>
      <c r="B4155" s="3" t="s">
        <v>505</v>
      </c>
      <c r="C4155" s="3" t="s">
        <v>472</v>
      </c>
      <c r="D4155" s="3" t="s">
        <v>114</v>
      </c>
      <c r="E4155" s="3" t="s">
        <v>46</v>
      </c>
      <c r="F4155" s="3">
        <v>16103.17</v>
      </c>
      <c r="G4155" s="3">
        <v>1610.32</v>
      </c>
      <c r="H4155" s="3">
        <v>14492.85</v>
      </c>
      <c r="I4155" s="3" t="s">
        <v>29</v>
      </c>
      <c r="J4155" s="5">
        <v>1.1111113411095821</v>
      </c>
      <c r="K4155" t="str">
        <f>_xlfn.XLOOKUP(D4155, dim_channels!A:A, dim_channels!C:C, "Not Found")</f>
        <v>Offline</v>
      </c>
      <c r="L4155" t="str">
        <f>_xlfn.XLOOKUP(D4155, dim_channels!A:A, dim_channels!B:B, "Not Found")</f>
        <v>Travel Agency</v>
      </c>
      <c r="M4155">
        <f t="shared" si="256"/>
        <v>0</v>
      </c>
      <c r="N4155">
        <f t="shared" si="257"/>
        <v>1</v>
      </c>
      <c r="O4155">
        <f t="shared" si="258"/>
        <v>14492.85</v>
      </c>
      <c r="P4155">
        <f t="shared" si="259"/>
        <v>16103.17</v>
      </c>
    </row>
    <row r="4156" spans="1:16" x14ac:dyDescent="0.2">
      <c r="A4156" s="2" t="s">
        <v>4592</v>
      </c>
      <c r="B4156" s="2" t="s">
        <v>448</v>
      </c>
      <c r="C4156" s="2" t="s">
        <v>232</v>
      </c>
      <c r="D4156" s="2" t="s">
        <v>52</v>
      </c>
      <c r="E4156" s="2" t="s">
        <v>60</v>
      </c>
      <c r="F4156" s="2">
        <v>4220.12</v>
      </c>
      <c r="G4156" s="2">
        <v>0</v>
      </c>
      <c r="H4156" s="2">
        <v>4220.12</v>
      </c>
      <c r="I4156" s="2" t="s">
        <v>29</v>
      </c>
      <c r="J4156" s="4">
        <v>1</v>
      </c>
      <c r="K4156" t="str">
        <f>_xlfn.XLOOKUP(D4156, dim_channels!A:A, dim_channels!C:C, "Not Found")</f>
        <v>OTA</v>
      </c>
      <c r="L4156" t="str">
        <f>_xlfn.XLOOKUP(D4156, dim_channels!A:A, dim_channels!B:B, "Not Found")</f>
        <v>Agoda</v>
      </c>
      <c r="M4156">
        <f t="shared" si="256"/>
        <v>0</v>
      </c>
      <c r="N4156">
        <f t="shared" si="257"/>
        <v>1</v>
      </c>
      <c r="O4156">
        <f t="shared" si="258"/>
        <v>4220.12</v>
      </c>
      <c r="P4156">
        <f t="shared" si="259"/>
        <v>4220.12</v>
      </c>
    </row>
    <row r="4157" spans="1:16" x14ac:dyDescent="0.2">
      <c r="A4157" s="3" t="s">
        <v>4593</v>
      </c>
      <c r="B4157" s="3" t="s">
        <v>754</v>
      </c>
      <c r="C4157" s="3" t="s">
        <v>452</v>
      </c>
      <c r="D4157" s="3" t="s">
        <v>33</v>
      </c>
      <c r="E4157" s="3" t="s">
        <v>60</v>
      </c>
      <c r="F4157" s="3">
        <v>14565.68</v>
      </c>
      <c r="G4157" s="3">
        <v>0</v>
      </c>
      <c r="H4157" s="3">
        <v>14565.68</v>
      </c>
      <c r="I4157" s="3" t="s">
        <v>41</v>
      </c>
      <c r="J4157" s="5">
        <v>1</v>
      </c>
      <c r="K4157" t="str">
        <f>_xlfn.XLOOKUP(D4157, dim_channels!A:A, dim_channels!C:C, "Not Found")</f>
        <v>OTA</v>
      </c>
      <c r="L4157" t="str">
        <f>_xlfn.XLOOKUP(D4157, dim_channels!A:A, dim_channels!B:B, "Not Found")</f>
        <v>Booking.com</v>
      </c>
      <c r="M4157">
        <f t="shared" si="256"/>
        <v>1</v>
      </c>
      <c r="N4157">
        <f t="shared" si="257"/>
        <v>0</v>
      </c>
      <c r="O4157">
        <f t="shared" si="258"/>
        <v>0</v>
      </c>
      <c r="P4157">
        <f t="shared" si="259"/>
        <v>0</v>
      </c>
    </row>
    <row r="4158" spans="1:16" x14ac:dyDescent="0.2">
      <c r="A4158" s="2" t="s">
        <v>4594</v>
      </c>
      <c r="B4158" s="2" t="s">
        <v>497</v>
      </c>
      <c r="C4158" s="2" t="s">
        <v>794</v>
      </c>
      <c r="D4158" s="2" t="s">
        <v>33</v>
      </c>
      <c r="E4158" s="2" t="s">
        <v>60</v>
      </c>
      <c r="F4158" s="2">
        <v>2469.2399999999998</v>
      </c>
      <c r="G4158" s="2">
        <v>0</v>
      </c>
      <c r="H4158" s="2">
        <v>2469.2399999999998</v>
      </c>
      <c r="I4158" s="2" t="s">
        <v>29</v>
      </c>
      <c r="J4158" s="4">
        <v>1</v>
      </c>
      <c r="K4158" t="str">
        <f>_xlfn.XLOOKUP(D4158, dim_channels!A:A, dim_channels!C:C, "Not Found")</f>
        <v>OTA</v>
      </c>
      <c r="L4158" t="str">
        <f>_xlfn.XLOOKUP(D4158, dim_channels!A:A, dim_channels!B:B, "Not Found")</f>
        <v>Booking.com</v>
      </c>
      <c r="M4158">
        <f t="shared" si="256"/>
        <v>0</v>
      </c>
      <c r="N4158">
        <f t="shared" si="257"/>
        <v>1</v>
      </c>
      <c r="O4158">
        <f t="shared" si="258"/>
        <v>2469.2399999999998</v>
      </c>
      <c r="P4158">
        <f t="shared" si="259"/>
        <v>2469.2399999999998</v>
      </c>
    </row>
    <row r="4159" spans="1:16" x14ac:dyDescent="0.2">
      <c r="A4159" s="3" t="s">
        <v>4595</v>
      </c>
      <c r="B4159" s="3" t="s">
        <v>151</v>
      </c>
      <c r="C4159" s="3" t="s">
        <v>441</v>
      </c>
      <c r="D4159" s="3" t="s">
        <v>33</v>
      </c>
      <c r="E4159" s="3" t="s">
        <v>34</v>
      </c>
      <c r="F4159" s="3">
        <v>2313.71</v>
      </c>
      <c r="G4159" s="3">
        <v>347.06</v>
      </c>
      <c r="H4159" s="3">
        <v>1966.65</v>
      </c>
      <c r="I4159" s="3" t="s">
        <v>29</v>
      </c>
      <c r="J4159" s="5">
        <v>1.1764726819718809</v>
      </c>
      <c r="K4159" t="str">
        <f>_xlfn.XLOOKUP(D4159, dim_channels!A:A, dim_channels!C:C, "Not Found")</f>
        <v>OTA</v>
      </c>
      <c r="L4159" t="str">
        <f>_xlfn.XLOOKUP(D4159, dim_channels!A:A, dim_channels!B:B, "Not Found")</f>
        <v>Booking.com</v>
      </c>
      <c r="M4159">
        <f t="shared" si="256"/>
        <v>0</v>
      </c>
      <c r="N4159">
        <f t="shared" si="257"/>
        <v>1</v>
      </c>
      <c r="O4159">
        <f t="shared" si="258"/>
        <v>1966.65</v>
      </c>
      <c r="P4159">
        <f t="shared" si="259"/>
        <v>2313.71</v>
      </c>
    </row>
    <row r="4160" spans="1:16" x14ac:dyDescent="0.2">
      <c r="A4160" s="2" t="s">
        <v>4596</v>
      </c>
      <c r="B4160" s="2" t="s">
        <v>335</v>
      </c>
      <c r="C4160" s="2" t="s">
        <v>164</v>
      </c>
      <c r="D4160" s="2" t="s">
        <v>27</v>
      </c>
      <c r="E4160" s="2" t="s">
        <v>60</v>
      </c>
      <c r="F4160" s="2">
        <v>8554.59</v>
      </c>
      <c r="G4160" s="2">
        <v>0</v>
      </c>
      <c r="H4160" s="2">
        <v>8554.59</v>
      </c>
      <c r="I4160" s="2" t="s">
        <v>29</v>
      </c>
      <c r="J4160" s="4">
        <v>1</v>
      </c>
      <c r="K4160" t="str">
        <f>_xlfn.XLOOKUP(D4160, dim_channels!A:A, dim_channels!C:C, "Not Found")</f>
        <v>OTA</v>
      </c>
      <c r="L4160" t="str">
        <f>_xlfn.XLOOKUP(D4160, dim_channels!A:A, dim_channels!B:B, "Not Found")</f>
        <v>Expedia</v>
      </c>
      <c r="M4160">
        <f t="shared" si="256"/>
        <v>0</v>
      </c>
      <c r="N4160">
        <f t="shared" si="257"/>
        <v>1</v>
      </c>
      <c r="O4160">
        <f t="shared" si="258"/>
        <v>8554.59</v>
      </c>
      <c r="P4160">
        <f t="shared" si="259"/>
        <v>8554.59</v>
      </c>
    </row>
    <row r="4161" spans="1:16" x14ac:dyDescent="0.2">
      <c r="A4161" s="3" t="s">
        <v>4597</v>
      </c>
      <c r="B4161" s="3" t="s">
        <v>557</v>
      </c>
      <c r="C4161" s="3" t="s">
        <v>649</v>
      </c>
      <c r="D4161" s="3" t="s">
        <v>64</v>
      </c>
      <c r="E4161" s="3" t="s">
        <v>28</v>
      </c>
      <c r="F4161" s="3">
        <v>13206.61</v>
      </c>
      <c r="G4161" s="3">
        <v>0</v>
      </c>
      <c r="H4161" s="3">
        <v>13206.61</v>
      </c>
      <c r="I4161" s="3" t="s">
        <v>29</v>
      </c>
      <c r="J4161" s="5">
        <v>1</v>
      </c>
      <c r="K4161" t="str">
        <f>_xlfn.XLOOKUP(D4161, dim_channels!A:A, dim_channels!C:C, "Not Found")</f>
        <v>Direct</v>
      </c>
      <c r="L4161" t="str">
        <f>_xlfn.XLOOKUP(D4161, dim_channels!A:A, dim_channels!B:B, "Not Found")</f>
        <v>Direct Website</v>
      </c>
      <c r="M4161">
        <f t="shared" si="256"/>
        <v>0</v>
      </c>
      <c r="N4161">
        <f t="shared" si="257"/>
        <v>1</v>
      </c>
      <c r="O4161">
        <f t="shared" si="258"/>
        <v>13206.61</v>
      </c>
      <c r="P4161">
        <f t="shared" si="259"/>
        <v>13206.61</v>
      </c>
    </row>
    <row r="4162" spans="1:16" x14ac:dyDescent="0.2">
      <c r="A4162" s="2" t="s">
        <v>4598</v>
      </c>
      <c r="B4162" s="2" t="s">
        <v>322</v>
      </c>
      <c r="C4162" s="2" t="s">
        <v>824</v>
      </c>
      <c r="D4162" s="2" t="s">
        <v>27</v>
      </c>
      <c r="E4162" s="2" t="s">
        <v>28</v>
      </c>
      <c r="F4162" s="2">
        <v>3604.14</v>
      </c>
      <c r="G4162" s="2">
        <v>648.75</v>
      </c>
      <c r="H4162" s="2">
        <v>2955.39</v>
      </c>
      <c r="I4162" s="2" t="s">
        <v>56</v>
      </c>
      <c r="J4162" s="4">
        <v>1.219514175794058</v>
      </c>
      <c r="K4162" t="str">
        <f>_xlfn.XLOOKUP(D4162, dim_channels!A:A, dim_channels!C:C, "Not Found")</f>
        <v>OTA</v>
      </c>
      <c r="L4162" t="str">
        <f>_xlfn.XLOOKUP(D4162, dim_channels!A:A, dim_channels!B:B, "Not Found")</f>
        <v>Expedia</v>
      </c>
      <c r="M4162">
        <f t="shared" si="256"/>
        <v>0</v>
      </c>
      <c r="N4162">
        <f t="shared" si="257"/>
        <v>0</v>
      </c>
      <c r="O4162">
        <f t="shared" si="258"/>
        <v>0</v>
      </c>
      <c r="P4162">
        <f t="shared" si="259"/>
        <v>0</v>
      </c>
    </row>
    <row r="4163" spans="1:16" x14ac:dyDescent="0.2">
      <c r="A4163" s="3" t="s">
        <v>4599</v>
      </c>
      <c r="B4163" s="3" t="s">
        <v>297</v>
      </c>
      <c r="C4163" s="3" t="s">
        <v>401</v>
      </c>
      <c r="D4163" s="3" t="s">
        <v>33</v>
      </c>
      <c r="E4163" s="3" t="s">
        <v>34</v>
      </c>
      <c r="F4163" s="3">
        <v>5550.96</v>
      </c>
      <c r="G4163" s="3">
        <v>832.64</v>
      </c>
      <c r="H4163" s="3">
        <v>4718.32</v>
      </c>
      <c r="I4163" s="3" t="s">
        <v>41</v>
      </c>
      <c r="J4163" s="5">
        <v>1.176469590871327</v>
      </c>
      <c r="K4163" t="str">
        <f>_xlfn.XLOOKUP(D4163, dim_channels!A:A, dim_channels!C:C, "Not Found")</f>
        <v>OTA</v>
      </c>
      <c r="L4163" t="str">
        <f>_xlfn.XLOOKUP(D4163, dim_channels!A:A, dim_channels!B:B, "Not Found")</f>
        <v>Booking.com</v>
      </c>
      <c r="M4163">
        <f t="shared" ref="M4163:M4226" si="260">IF(I4163="Cancelled",1,0)</f>
        <v>1</v>
      </c>
      <c r="N4163">
        <f t="shared" ref="N4163:N4226" si="261">IF(TRIM(UPPER(I4163))="CHECKED-OUT",1,0)</f>
        <v>0</v>
      </c>
      <c r="O4163">
        <f t="shared" ref="O4163:O4226" si="262">IF(TRIM(UPPER(I4163))="CHECKED-OUT",H4163,0)</f>
        <v>0</v>
      </c>
      <c r="P4163">
        <f t="shared" ref="P4163:P4226" si="263">IF(TRIM(UPPER(I4163))="CHECKED-OUT",F4163,0)</f>
        <v>0</v>
      </c>
    </row>
    <row r="4164" spans="1:16" x14ac:dyDescent="0.2">
      <c r="A4164" s="2" t="s">
        <v>4600</v>
      </c>
      <c r="B4164" s="2" t="s">
        <v>343</v>
      </c>
      <c r="C4164" s="2" t="s">
        <v>484</v>
      </c>
      <c r="D4164" s="2" t="s">
        <v>33</v>
      </c>
      <c r="E4164" s="2" t="s">
        <v>28</v>
      </c>
      <c r="F4164" s="2">
        <v>2163.42</v>
      </c>
      <c r="G4164" s="2">
        <v>324.51</v>
      </c>
      <c r="H4164" s="2">
        <v>1838.91</v>
      </c>
      <c r="I4164" s="2" t="s">
        <v>56</v>
      </c>
      <c r="J4164" s="4">
        <v>1.1764686689397521</v>
      </c>
      <c r="K4164" t="str">
        <f>_xlfn.XLOOKUP(D4164, dim_channels!A:A, dim_channels!C:C, "Not Found")</f>
        <v>OTA</v>
      </c>
      <c r="L4164" t="str">
        <f>_xlfn.XLOOKUP(D4164, dim_channels!A:A, dim_channels!B:B, "Not Found")</f>
        <v>Booking.com</v>
      </c>
      <c r="M4164">
        <f t="shared" si="260"/>
        <v>0</v>
      </c>
      <c r="N4164">
        <f t="shared" si="261"/>
        <v>0</v>
      </c>
      <c r="O4164">
        <f t="shared" si="262"/>
        <v>0</v>
      </c>
      <c r="P4164">
        <f t="shared" si="263"/>
        <v>0</v>
      </c>
    </row>
    <row r="4165" spans="1:16" x14ac:dyDescent="0.2">
      <c r="A4165" s="3" t="s">
        <v>4601</v>
      </c>
      <c r="B4165" s="3" t="s">
        <v>126</v>
      </c>
      <c r="C4165" s="3" t="s">
        <v>222</v>
      </c>
      <c r="D4165" s="3" t="s">
        <v>45</v>
      </c>
      <c r="E4165" s="3" t="s">
        <v>46</v>
      </c>
      <c r="F4165" s="3">
        <v>7944.44</v>
      </c>
      <c r="G4165" s="3">
        <v>397.22</v>
      </c>
      <c r="H4165" s="3">
        <v>7547.22</v>
      </c>
      <c r="I4165" s="3" t="s">
        <v>29</v>
      </c>
      <c r="J4165" s="5">
        <v>1.052631300001855</v>
      </c>
      <c r="K4165" t="str">
        <f>_xlfn.XLOOKUP(D4165, dim_channels!A:A, dim_channels!C:C, "Not Found")</f>
        <v>Corporate</v>
      </c>
      <c r="L4165" t="str">
        <f>_xlfn.XLOOKUP(D4165, dim_channels!A:A, dim_channels!B:B, "Not Found")</f>
        <v>Corporate Direct</v>
      </c>
      <c r="M4165">
        <f t="shared" si="260"/>
        <v>0</v>
      </c>
      <c r="N4165">
        <f t="shared" si="261"/>
        <v>1</v>
      </c>
      <c r="O4165">
        <f t="shared" si="262"/>
        <v>7547.22</v>
      </c>
      <c r="P4165">
        <f t="shared" si="263"/>
        <v>7944.44</v>
      </c>
    </row>
    <row r="4166" spans="1:16" x14ac:dyDescent="0.2">
      <c r="A4166" s="2" t="s">
        <v>4602</v>
      </c>
      <c r="B4166" s="2" t="s">
        <v>187</v>
      </c>
      <c r="C4166" s="2" t="s">
        <v>283</v>
      </c>
      <c r="D4166" s="2" t="s">
        <v>52</v>
      </c>
      <c r="E4166" s="2" t="s">
        <v>60</v>
      </c>
      <c r="F4166" s="2">
        <v>6530.78</v>
      </c>
      <c r="G4166" s="2">
        <v>0</v>
      </c>
      <c r="H4166" s="2">
        <v>6530.78</v>
      </c>
      <c r="I4166" s="2" t="s">
        <v>56</v>
      </c>
      <c r="J4166" s="4">
        <v>1</v>
      </c>
      <c r="K4166" t="str">
        <f>_xlfn.XLOOKUP(D4166, dim_channels!A:A, dim_channels!C:C, "Not Found")</f>
        <v>OTA</v>
      </c>
      <c r="L4166" t="str">
        <f>_xlfn.XLOOKUP(D4166, dim_channels!A:A, dim_channels!B:B, "Not Found")</f>
        <v>Agoda</v>
      </c>
      <c r="M4166">
        <f t="shared" si="260"/>
        <v>0</v>
      </c>
      <c r="N4166">
        <f t="shared" si="261"/>
        <v>0</v>
      </c>
      <c r="O4166">
        <f t="shared" si="262"/>
        <v>0</v>
      </c>
      <c r="P4166">
        <f t="shared" si="263"/>
        <v>0</v>
      </c>
    </row>
    <row r="4167" spans="1:16" x14ac:dyDescent="0.2">
      <c r="A4167" s="3" t="s">
        <v>4603</v>
      </c>
      <c r="B4167" s="3" t="s">
        <v>570</v>
      </c>
      <c r="C4167" s="3" t="s">
        <v>904</v>
      </c>
      <c r="D4167" s="3" t="s">
        <v>114</v>
      </c>
      <c r="E4167" s="3" t="s">
        <v>115</v>
      </c>
      <c r="F4167" s="3">
        <v>20291.52</v>
      </c>
      <c r="G4167" s="3">
        <v>2029.15</v>
      </c>
      <c r="H4167" s="3">
        <v>18262.37</v>
      </c>
      <c r="I4167" s="3" t="s">
        <v>29</v>
      </c>
      <c r="J4167" s="5">
        <v>1.111110989427988</v>
      </c>
      <c r="K4167" t="str">
        <f>_xlfn.XLOOKUP(D4167, dim_channels!A:A, dim_channels!C:C, "Not Found")</f>
        <v>Offline</v>
      </c>
      <c r="L4167" t="str">
        <f>_xlfn.XLOOKUP(D4167, dim_channels!A:A, dim_channels!B:B, "Not Found")</f>
        <v>Travel Agency</v>
      </c>
      <c r="M4167">
        <f t="shared" si="260"/>
        <v>0</v>
      </c>
      <c r="N4167">
        <f t="shared" si="261"/>
        <v>1</v>
      </c>
      <c r="O4167">
        <f t="shared" si="262"/>
        <v>18262.37</v>
      </c>
      <c r="P4167">
        <f t="shared" si="263"/>
        <v>20291.52</v>
      </c>
    </row>
    <row r="4168" spans="1:16" x14ac:dyDescent="0.2">
      <c r="A4168" s="2" t="s">
        <v>4604</v>
      </c>
      <c r="B4168" s="2" t="s">
        <v>1072</v>
      </c>
      <c r="C4168" s="2" t="s">
        <v>51</v>
      </c>
      <c r="D4168" s="2" t="s">
        <v>33</v>
      </c>
      <c r="E4168" s="2" t="s">
        <v>60</v>
      </c>
      <c r="F4168" s="2">
        <v>2937.12</v>
      </c>
      <c r="G4168" s="2">
        <v>0</v>
      </c>
      <c r="H4168" s="2">
        <v>2937.12</v>
      </c>
      <c r="I4168" s="2" t="s">
        <v>29</v>
      </c>
      <c r="J4168" s="4">
        <v>1</v>
      </c>
      <c r="K4168" t="str">
        <f>_xlfn.XLOOKUP(D4168, dim_channels!A:A, dim_channels!C:C, "Not Found")</f>
        <v>OTA</v>
      </c>
      <c r="L4168" t="str">
        <f>_xlfn.XLOOKUP(D4168, dim_channels!A:A, dim_channels!B:B, "Not Found")</f>
        <v>Booking.com</v>
      </c>
      <c r="M4168">
        <f t="shared" si="260"/>
        <v>0</v>
      </c>
      <c r="N4168">
        <f t="shared" si="261"/>
        <v>1</v>
      </c>
      <c r="O4168">
        <f t="shared" si="262"/>
        <v>2937.12</v>
      </c>
      <c r="P4168">
        <f t="shared" si="263"/>
        <v>2937.12</v>
      </c>
    </row>
    <row r="4169" spans="1:16" x14ac:dyDescent="0.2">
      <c r="A4169" s="3" t="s">
        <v>4605</v>
      </c>
      <c r="B4169" s="3" t="s">
        <v>359</v>
      </c>
      <c r="C4169" s="3" t="s">
        <v>595</v>
      </c>
      <c r="D4169" s="3" t="s">
        <v>64</v>
      </c>
      <c r="E4169" s="3" t="s">
        <v>28</v>
      </c>
      <c r="F4169" s="3">
        <v>11412.54</v>
      </c>
      <c r="G4169" s="3">
        <v>0</v>
      </c>
      <c r="H4169" s="3">
        <v>11412.54</v>
      </c>
      <c r="I4169" s="3" t="s">
        <v>29</v>
      </c>
      <c r="J4169" s="5">
        <v>1</v>
      </c>
      <c r="K4169" t="str">
        <f>_xlfn.XLOOKUP(D4169, dim_channels!A:A, dim_channels!C:C, "Not Found")</f>
        <v>Direct</v>
      </c>
      <c r="L4169" t="str">
        <f>_xlfn.XLOOKUP(D4169, dim_channels!A:A, dim_channels!B:B, "Not Found")</f>
        <v>Direct Website</v>
      </c>
      <c r="M4169">
        <f t="shared" si="260"/>
        <v>0</v>
      </c>
      <c r="N4169">
        <f t="shared" si="261"/>
        <v>1</v>
      </c>
      <c r="O4169">
        <f t="shared" si="262"/>
        <v>11412.54</v>
      </c>
      <c r="P4169">
        <f t="shared" si="263"/>
        <v>11412.54</v>
      </c>
    </row>
    <row r="4170" spans="1:16" x14ac:dyDescent="0.2">
      <c r="A4170" s="2" t="s">
        <v>4606</v>
      </c>
      <c r="B4170" s="2" t="s">
        <v>705</v>
      </c>
      <c r="C4170" s="2" t="s">
        <v>167</v>
      </c>
      <c r="D4170" s="2" t="s">
        <v>45</v>
      </c>
      <c r="E4170" s="2" t="s">
        <v>46</v>
      </c>
      <c r="F4170" s="2">
        <v>6408.56</v>
      </c>
      <c r="G4170" s="2">
        <v>320.43</v>
      </c>
      <c r="H4170" s="2">
        <v>6088.13</v>
      </c>
      <c r="I4170" s="2" t="s">
        <v>29</v>
      </c>
      <c r="J4170" s="4">
        <v>1.052631924745365</v>
      </c>
      <c r="K4170" t="str">
        <f>_xlfn.XLOOKUP(D4170, dim_channels!A:A, dim_channels!C:C, "Not Found")</f>
        <v>Corporate</v>
      </c>
      <c r="L4170" t="str">
        <f>_xlfn.XLOOKUP(D4170, dim_channels!A:A, dim_channels!B:B, "Not Found")</f>
        <v>Corporate Direct</v>
      </c>
      <c r="M4170">
        <f t="shared" si="260"/>
        <v>0</v>
      </c>
      <c r="N4170">
        <f t="shared" si="261"/>
        <v>1</v>
      </c>
      <c r="O4170">
        <f t="shared" si="262"/>
        <v>6088.13</v>
      </c>
      <c r="P4170">
        <f t="shared" si="263"/>
        <v>6408.56</v>
      </c>
    </row>
    <row r="4171" spans="1:16" x14ac:dyDescent="0.2">
      <c r="A4171" s="3" t="s">
        <v>4607</v>
      </c>
      <c r="B4171" s="3" t="s">
        <v>153</v>
      </c>
      <c r="C4171" s="3" t="s">
        <v>123</v>
      </c>
      <c r="D4171" s="3" t="s">
        <v>52</v>
      </c>
      <c r="E4171" s="3" t="s">
        <v>60</v>
      </c>
      <c r="F4171" s="3">
        <v>5782.13</v>
      </c>
      <c r="G4171" s="3">
        <v>0</v>
      </c>
      <c r="H4171" s="3">
        <v>5782.13</v>
      </c>
      <c r="I4171" s="3" t="s">
        <v>29</v>
      </c>
      <c r="J4171" s="5">
        <v>1</v>
      </c>
      <c r="K4171" t="str">
        <f>_xlfn.XLOOKUP(D4171, dim_channels!A:A, dim_channels!C:C, "Not Found")</f>
        <v>OTA</v>
      </c>
      <c r="L4171" t="str">
        <f>_xlfn.XLOOKUP(D4171, dim_channels!A:A, dim_channels!B:B, "Not Found")</f>
        <v>Agoda</v>
      </c>
      <c r="M4171">
        <f t="shared" si="260"/>
        <v>0</v>
      </c>
      <c r="N4171">
        <f t="shared" si="261"/>
        <v>1</v>
      </c>
      <c r="O4171">
        <f t="shared" si="262"/>
        <v>5782.13</v>
      </c>
      <c r="P4171">
        <f t="shared" si="263"/>
        <v>5782.13</v>
      </c>
    </row>
    <row r="4172" spans="1:16" x14ac:dyDescent="0.2">
      <c r="A4172" s="2" t="s">
        <v>4608</v>
      </c>
      <c r="B4172" s="2" t="s">
        <v>176</v>
      </c>
      <c r="C4172" s="2" t="s">
        <v>269</v>
      </c>
      <c r="D4172" s="2" t="s">
        <v>64</v>
      </c>
      <c r="E4172" s="2" t="s">
        <v>34</v>
      </c>
      <c r="F4172" s="2">
        <v>14884.5</v>
      </c>
      <c r="G4172" s="2">
        <v>0</v>
      </c>
      <c r="H4172" s="2">
        <v>14884.5</v>
      </c>
      <c r="I4172" s="2" t="s">
        <v>29</v>
      </c>
      <c r="J4172" s="4">
        <v>1</v>
      </c>
      <c r="K4172" t="str">
        <f>_xlfn.XLOOKUP(D4172, dim_channels!A:A, dim_channels!C:C, "Not Found")</f>
        <v>Direct</v>
      </c>
      <c r="L4172" t="str">
        <f>_xlfn.XLOOKUP(D4172, dim_channels!A:A, dim_channels!B:B, "Not Found")</f>
        <v>Direct Website</v>
      </c>
      <c r="M4172">
        <f t="shared" si="260"/>
        <v>0</v>
      </c>
      <c r="N4172">
        <f t="shared" si="261"/>
        <v>1</v>
      </c>
      <c r="O4172">
        <f t="shared" si="262"/>
        <v>14884.5</v>
      </c>
      <c r="P4172">
        <f t="shared" si="263"/>
        <v>14884.5</v>
      </c>
    </row>
    <row r="4173" spans="1:16" x14ac:dyDescent="0.2">
      <c r="A4173" s="3" t="s">
        <v>4609</v>
      </c>
      <c r="B4173" s="3" t="s">
        <v>778</v>
      </c>
      <c r="C4173" s="3" t="s">
        <v>497</v>
      </c>
      <c r="D4173" s="3" t="s">
        <v>206</v>
      </c>
      <c r="E4173" s="3" t="s">
        <v>207</v>
      </c>
      <c r="F4173" s="3">
        <v>15610.89</v>
      </c>
      <c r="G4173" s="3">
        <v>0</v>
      </c>
      <c r="H4173" s="3">
        <v>15610.89</v>
      </c>
      <c r="I4173" s="3" t="s">
        <v>29</v>
      </c>
      <c r="J4173" s="5">
        <v>1</v>
      </c>
      <c r="K4173" t="str">
        <f>_xlfn.XLOOKUP(D4173, dim_channels!A:A, dim_channels!C:C, "Not Found")</f>
        <v>Direct</v>
      </c>
      <c r="L4173" t="str">
        <f>_xlfn.XLOOKUP(D4173, dim_channels!A:A, dim_channels!B:B, "Not Found")</f>
        <v>Walk-in</v>
      </c>
      <c r="M4173">
        <f t="shared" si="260"/>
        <v>0</v>
      </c>
      <c r="N4173">
        <f t="shared" si="261"/>
        <v>1</v>
      </c>
      <c r="O4173">
        <f t="shared" si="262"/>
        <v>15610.89</v>
      </c>
      <c r="P4173">
        <f t="shared" si="263"/>
        <v>15610.89</v>
      </c>
    </row>
    <row r="4174" spans="1:16" x14ac:dyDescent="0.2">
      <c r="A4174" s="2" t="s">
        <v>4610</v>
      </c>
      <c r="B4174" s="2" t="s">
        <v>813</v>
      </c>
      <c r="C4174" s="2" t="s">
        <v>1610</v>
      </c>
      <c r="D4174" s="2" t="s">
        <v>52</v>
      </c>
      <c r="E4174" s="2" t="s">
        <v>34</v>
      </c>
      <c r="F4174" s="2">
        <v>8543.33</v>
      </c>
      <c r="G4174" s="2">
        <v>1025.2</v>
      </c>
      <c r="H4174" s="2">
        <v>7518.13</v>
      </c>
      <c r="I4174" s="2" t="s">
        <v>29</v>
      </c>
      <c r="J4174" s="4">
        <v>1.1363636968235451</v>
      </c>
      <c r="K4174" t="str">
        <f>_xlfn.XLOOKUP(D4174, dim_channels!A:A, dim_channels!C:C, "Not Found")</f>
        <v>OTA</v>
      </c>
      <c r="L4174" t="str">
        <f>_xlfn.XLOOKUP(D4174, dim_channels!A:A, dim_channels!B:B, "Not Found")</f>
        <v>Agoda</v>
      </c>
      <c r="M4174">
        <f t="shared" si="260"/>
        <v>0</v>
      </c>
      <c r="N4174">
        <f t="shared" si="261"/>
        <v>1</v>
      </c>
      <c r="O4174">
        <f t="shared" si="262"/>
        <v>7518.13</v>
      </c>
      <c r="P4174">
        <f t="shared" si="263"/>
        <v>8543.33</v>
      </c>
    </row>
    <row r="4175" spans="1:16" x14ac:dyDescent="0.2">
      <c r="A4175" s="3" t="s">
        <v>4611</v>
      </c>
      <c r="B4175" s="3" t="s">
        <v>285</v>
      </c>
      <c r="C4175" s="3" t="s">
        <v>512</v>
      </c>
      <c r="D4175" s="3" t="s">
        <v>33</v>
      </c>
      <c r="E4175" s="3" t="s">
        <v>60</v>
      </c>
      <c r="F4175" s="3">
        <v>10921.61</v>
      </c>
      <c r="G4175" s="3">
        <v>0</v>
      </c>
      <c r="H4175" s="3">
        <v>10921.61</v>
      </c>
      <c r="I4175" s="3" t="s">
        <v>41</v>
      </c>
      <c r="J4175" s="5">
        <v>1</v>
      </c>
      <c r="K4175" t="str">
        <f>_xlfn.XLOOKUP(D4175, dim_channels!A:A, dim_channels!C:C, "Not Found")</f>
        <v>OTA</v>
      </c>
      <c r="L4175" t="str">
        <f>_xlfn.XLOOKUP(D4175, dim_channels!A:A, dim_channels!B:B, "Not Found")</f>
        <v>Booking.com</v>
      </c>
      <c r="M4175">
        <f t="shared" si="260"/>
        <v>1</v>
      </c>
      <c r="N4175">
        <f t="shared" si="261"/>
        <v>0</v>
      </c>
      <c r="O4175">
        <f t="shared" si="262"/>
        <v>0</v>
      </c>
      <c r="P4175">
        <f t="shared" si="263"/>
        <v>0</v>
      </c>
    </row>
    <row r="4176" spans="1:16" x14ac:dyDescent="0.2">
      <c r="A4176" s="2" t="s">
        <v>4612</v>
      </c>
      <c r="B4176" s="2" t="s">
        <v>135</v>
      </c>
      <c r="C4176" s="2" t="s">
        <v>100</v>
      </c>
      <c r="D4176" s="2" t="s">
        <v>64</v>
      </c>
      <c r="E4176" s="2" t="s">
        <v>115</v>
      </c>
      <c r="F4176" s="2">
        <v>19049.240000000002</v>
      </c>
      <c r="G4176" s="2">
        <v>0</v>
      </c>
      <c r="H4176" s="2">
        <v>19049.240000000002</v>
      </c>
      <c r="I4176" s="2" t="s">
        <v>29</v>
      </c>
      <c r="J4176" s="4">
        <v>1</v>
      </c>
      <c r="K4176" t="str">
        <f>_xlfn.XLOOKUP(D4176, dim_channels!A:A, dim_channels!C:C, "Not Found")</f>
        <v>Direct</v>
      </c>
      <c r="L4176" t="str">
        <f>_xlfn.XLOOKUP(D4176, dim_channels!A:A, dim_channels!B:B, "Not Found")</f>
        <v>Direct Website</v>
      </c>
      <c r="M4176">
        <f t="shared" si="260"/>
        <v>0</v>
      </c>
      <c r="N4176">
        <f t="shared" si="261"/>
        <v>1</v>
      </c>
      <c r="O4176">
        <f t="shared" si="262"/>
        <v>19049.240000000002</v>
      </c>
      <c r="P4176">
        <f t="shared" si="263"/>
        <v>19049.240000000002</v>
      </c>
    </row>
    <row r="4177" spans="1:16" x14ac:dyDescent="0.2">
      <c r="A4177" s="3" t="s">
        <v>4613</v>
      </c>
      <c r="B4177" s="3" t="s">
        <v>81</v>
      </c>
      <c r="C4177" s="3" t="s">
        <v>904</v>
      </c>
      <c r="D4177" s="3" t="s">
        <v>33</v>
      </c>
      <c r="E4177" s="3" t="s">
        <v>60</v>
      </c>
      <c r="F4177" s="3">
        <v>2251.96</v>
      </c>
      <c r="G4177" s="3">
        <v>0</v>
      </c>
      <c r="H4177" s="3">
        <v>2251.96</v>
      </c>
      <c r="I4177" s="3" t="s">
        <v>29</v>
      </c>
      <c r="J4177" s="5">
        <v>1</v>
      </c>
      <c r="K4177" t="str">
        <f>_xlfn.XLOOKUP(D4177, dim_channels!A:A, dim_channels!C:C, "Not Found")</f>
        <v>OTA</v>
      </c>
      <c r="L4177" t="str">
        <f>_xlfn.XLOOKUP(D4177, dim_channels!A:A, dim_channels!B:B, "Not Found")</f>
        <v>Booking.com</v>
      </c>
      <c r="M4177">
        <f t="shared" si="260"/>
        <v>0</v>
      </c>
      <c r="N4177">
        <f t="shared" si="261"/>
        <v>1</v>
      </c>
      <c r="O4177">
        <f t="shared" si="262"/>
        <v>2251.96</v>
      </c>
      <c r="P4177">
        <f t="shared" si="263"/>
        <v>2251.96</v>
      </c>
    </row>
    <row r="4178" spans="1:16" x14ac:dyDescent="0.2">
      <c r="A4178" s="2" t="s">
        <v>4614</v>
      </c>
      <c r="B4178" s="2" t="s">
        <v>749</v>
      </c>
      <c r="C4178" s="2" t="s">
        <v>324</v>
      </c>
      <c r="D4178" s="2" t="s">
        <v>45</v>
      </c>
      <c r="E4178" s="2" t="s">
        <v>89</v>
      </c>
      <c r="F4178" s="2">
        <v>3212.03</v>
      </c>
      <c r="G4178" s="2">
        <v>0</v>
      </c>
      <c r="H4178" s="2">
        <v>3212.03</v>
      </c>
      <c r="I4178" s="2" t="s">
        <v>29</v>
      </c>
      <c r="J4178" s="4">
        <v>1</v>
      </c>
      <c r="K4178" t="str">
        <f>_xlfn.XLOOKUP(D4178, dim_channels!A:A, dim_channels!C:C, "Not Found")</f>
        <v>Corporate</v>
      </c>
      <c r="L4178" t="str">
        <f>_xlfn.XLOOKUP(D4178, dim_channels!A:A, dim_channels!B:B, "Not Found")</f>
        <v>Corporate Direct</v>
      </c>
      <c r="M4178">
        <f t="shared" si="260"/>
        <v>0</v>
      </c>
      <c r="N4178">
        <f t="shared" si="261"/>
        <v>1</v>
      </c>
      <c r="O4178">
        <f t="shared" si="262"/>
        <v>3212.03</v>
      </c>
      <c r="P4178">
        <f t="shared" si="263"/>
        <v>3212.03</v>
      </c>
    </row>
    <row r="4179" spans="1:16" x14ac:dyDescent="0.2">
      <c r="A4179" s="3" t="s">
        <v>4615</v>
      </c>
      <c r="B4179" s="3" t="s">
        <v>370</v>
      </c>
      <c r="C4179" s="3" t="s">
        <v>371</v>
      </c>
      <c r="D4179" s="3" t="s">
        <v>52</v>
      </c>
      <c r="E4179" s="3" t="s">
        <v>34</v>
      </c>
      <c r="F4179" s="3">
        <v>19480.29</v>
      </c>
      <c r="G4179" s="3">
        <v>2337.63</v>
      </c>
      <c r="H4179" s="3">
        <v>17142.66</v>
      </c>
      <c r="I4179" s="3" t="s">
        <v>56</v>
      </c>
      <c r="J4179" s="5">
        <v>1.1363633181781589</v>
      </c>
      <c r="K4179" t="str">
        <f>_xlfn.XLOOKUP(D4179, dim_channels!A:A, dim_channels!C:C, "Not Found")</f>
        <v>OTA</v>
      </c>
      <c r="L4179" t="str">
        <f>_xlfn.XLOOKUP(D4179, dim_channels!A:A, dim_channels!B:B, "Not Found")</f>
        <v>Agoda</v>
      </c>
      <c r="M4179">
        <f t="shared" si="260"/>
        <v>0</v>
      </c>
      <c r="N4179">
        <f t="shared" si="261"/>
        <v>0</v>
      </c>
      <c r="O4179">
        <f t="shared" si="262"/>
        <v>0</v>
      </c>
      <c r="P4179">
        <f t="shared" si="263"/>
        <v>0</v>
      </c>
    </row>
    <row r="4180" spans="1:16" x14ac:dyDescent="0.2">
      <c r="A4180" s="2" t="s">
        <v>4616</v>
      </c>
      <c r="B4180" s="2" t="s">
        <v>197</v>
      </c>
      <c r="C4180" s="2" t="s">
        <v>846</v>
      </c>
      <c r="D4180" s="2" t="s">
        <v>52</v>
      </c>
      <c r="E4180" s="2" t="s">
        <v>34</v>
      </c>
      <c r="F4180" s="2">
        <v>5038.53</v>
      </c>
      <c r="G4180" s="2">
        <v>604.62</v>
      </c>
      <c r="H4180" s="2">
        <v>4433.91</v>
      </c>
      <c r="I4180" s="2" t="s">
        <v>56</v>
      </c>
      <c r="J4180" s="4">
        <v>1.1363627137222001</v>
      </c>
      <c r="K4180" t="str">
        <f>_xlfn.XLOOKUP(D4180, dim_channels!A:A, dim_channels!C:C, "Not Found")</f>
        <v>OTA</v>
      </c>
      <c r="L4180" t="str">
        <f>_xlfn.XLOOKUP(D4180, dim_channels!A:A, dim_channels!B:B, "Not Found")</f>
        <v>Agoda</v>
      </c>
      <c r="M4180">
        <f t="shared" si="260"/>
        <v>0</v>
      </c>
      <c r="N4180">
        <f t="shared" si="261"/>
        <v>0</v>
      </c>
      <c r="O4180">
        <f t="shared" si="262"/>
        <v>0</v>
      </c>
      <c r="P4180">
        <f t="shared" si="263"/>
        <v>0</v>
      </c>
    </row>
    <row r="4181" spans="1:16" x14ac:dyDescent="0.2">
      <c r="A4181" s="3" t="s">
        <v>4617</v>
      </c>
      <c r="B4181" s="3" t="s">
        <v>210</v>
      </c>
      <c r="C4181" s="3" t="s">
        <v>79</v>
      </c>
      <c r="D4181" s="3" t="s">
        <v>169</v>
      </c>
      <c r="E4181" s="3" t="s">
        <v>46</v>
      </c>
      <c r="F4181" s="3">
        <v>8745.2900000000009</v>
      </c>
      <c r="G4181" s="3">
        <v>1749.06</v>
      </c>
      <c r="H4181" s="3">
        <v>6996.23</v>
      </c>
      <c r="I4181" s="3" t="s">
        <v>56</v>
      </c>
      <c r="J4181" s="5">
        <v>1.250000357335308</v>
      </c>
      <c r="K4181" t="str">
        <f>_xlfn.XLOOKUP(D4181, dim_channels!A:A, dim_channels!C:C, "Not Found")</f>
        <v>GDS</v>
      </c>
      <c r="L4181" t="str">
        <f>_xlfn.XLOOKUP(D4181, dim_channels!A:A, dim_channels!B:B, "Not Found")</f>
        <v>GDS (Amadeus)</v>
      </c>
      <c r="M4181">
        <f t="shared" si="260"/>
        <v>0</v>
      </c>
      <c r="N4181">
        <f t="shared" si="261"/>
        <v>0</v>
      </c>
      <c r="O4181">
        <f t="shared" si="262"/>
        <v>0</v>
      </c>
      <c r="P4181">
        <f t="shared" si="263"/>
        <v>0</v>
      </c>
    </row>
    <row r="4182" spans="1:16" x14ac:dyDescent="0.2">
      <c r="A4182" s="2" t="s">
        <v>4618</v>
      </c>
      <c r="B4182" s="2" t="s">
        <v>264</v>
      </c>
      <c r="C4182" s="2" t="s">
        <v>272</v>
      </c>
      <c r="D4182" s="2" t="s">
        <v>27</v>
      </c>
      <c r="E4182" s="2" t="s">
        <v>60</v>
      </c>
      <c r="F4182" s="2">
        <v>11573.23</v>
      </c>
      <c r="G4182" s="2">
        <v>0</v>
      </c>
      <c r="H4182" s="2">
        <v>11573.23</v>
      </c>
      <c r="I4182" s="2" t="s">
        <v>29</v>
      </c>
      <c r="J4182" s="4">
        <v>1</v>
      </c>
      <c r="K4182" t="str">
        <f>_xlfn.XLOOKUP(D4182, dim_channels!A:A, dim_channels!C:C, "Not Found")</f>
        <v>OTA</v>
      </c>
      <c r="L4182" t="str">
        <f>_xlfn.XLOOKUP(D4182, dim_channels!A:A, dim_channels!B:B, "Not Found")</f>
        <v>Expedia</v>
      </c>
      <c r="M4182">
        <f t="shared" si="260"/>
        <v>0</v>
      </c>
      <c r="N4182">
        <f t="shared" si="261"/>
        <v>1</v>
      </c>
      <c r="O4182">
        <f t="shared" si="262"/>
        <v>11573.23</v>
      </c>
      <c r="P4182">
        <f t="shared" si="263"/>
        <v>11573.23</v>
      </c>
    </row>
    <row r="4183" spans="1:16" x14ac:dyDescent="0.2">
      <c r="A4183" s="3" t="s">
        <v>4619</v>
      </c>
      <c r="B4183" s="3" t="s">
        <v>382</v>
      </c>
      <c r="C4183" s="3" t="s">
        <v>548</v>
      </c>
      <c r="D4183" s="3" t="s">
        <v>169</v>
      </c>
      <c r="E4183" s="3" t="s">
        <v>34</v>
      </c>
      <c r="F4183" s="3">
        <v>15770</v>
      </c>
      <c r="G4183" s="3">
        <v>3154</v>
      </c>
      <c r="H4183" s="3">
        <v>12616</v>
      </c>
      <c r="I4183" s="3" t="s">
        <v>56</v>
      </c>
      <c r="J4183" s="5">
        <v>1.25</v>
      </c>
      <c r="K4183" t="str">
        <f>_xlfn.XLOOKUP(D4183, dim_channels!A:A, dim_channels!C:C, "Not Found")</f>
        <v>GDS</v>
      </c>
      <c r="L4183" t="str">
        <f>_xlfn.XLOOKUP(D4183, dim_channels!A:A, dim_channels!B:B, "Not Found")</f>
        <v>GDS (Amadeus)</v>
      </c>
      <c r="M4183">
        <f t="shared" si="260"/>
        <v>0</v>
      </c>
      <c r="N4183">
        <f t="shared" si="261"/>
        <v>0</v>
      </c>
      <c r="O4183">
        <f t="shared" si="262"/>
        <v>0</v>
      </c>
      <c r="P4183">
        <f t="shared" si="263"/>
        <v>0</v>
      </c>
    </row>
    <row r="4184" spans="1:16" x14ac:dyDescent="0.2">
      <c r="A4184" s="2" t="s">
        <v>4620</v>
      </c>
      <c r="B4184" s="2" t="s">
        <v>958</v>
      </c>
      <c r="C4184" s="2" t="s">
        <v>543</v>
      </c>
      <c r="D4184" s="2" t="s">
        <v>45</v>
      </c>
      <c r="E4184" s="2" t="s">
        <v>46</v>
      </c>
      <c r="F4184" s="2">
        <v>5032.0600000000004</v>
      </c>
      <c r="G4184" s="2">
        <v>251.6</v>
      </c>
      <c r="H4184" s="2">
        <v>4780.46</v>
      </c>
      <c r="I4184" s="2" t="s">
        <v>56</v>
      </c>
      <c r="J4184" s="4">
        <v>1.052630918363505</v>
      </c>
      <c r="K4184" t="str">
        <f>_xlfn.XLOOKUP(D4184, dim_channels!A:A, dim_channels!C:C, "Not Found")</f>
        <v>Corporate</v>
      </c>
      <c r="L4184" t="str">
        <f>_xlfn.XLOOKUP(D4184, dim_channels!A:A, dim_channels!B:B, "Not Found")</f>
        <v>Corporate Direct</v>
      </c>
      <c r="M4184">
        <f t="shared" si="260"/>
        <v>0</v>
      </c>
      <c r="N4184">
        <f t="shared" si="261"/>
        <v>0</v>
      </c>
      <c r="O4184">
        <f t="shared" si="262"/>
        <v>0</v>
      </c>
      <c r="P4184">
        <f t="shared" si="263"/>
        <v>0</v>
      </c>
    </row>
    <row r="4185" spans="1:16" x14ac:dyDescent="0.2">
      <c r="A4185" s="3" t="s">
        <v>4621</v>
      </c>
      <c r="B4185" s="3" t="s">
        <v>495</v>
      </c>
      <c r="C4185" s="3" t="s">
        <v>112</v>
      </c>
      <c r="D4185" s="3" t="s">
        <v>64</v>
      </c>
      <c r="E4185" s="3" t="s">
        <v>34</v>
      </c>
      <c r="F4185" s="3">
        <v>23777.72</v>
      </c>
      <c r="G4185" s="3">
        <v>0</v>
      </c>
      <c r="H4185" s="3">
        <v>23777.72</v>
      </c>
      <c r="I4185" s="3" t="s">
        <v>56</v>
      </c>
      <c r="J4185" s="5">
        <v>1</v>
      </c>
      <c r="K4185" t="str">
        <f>_xlfn.XLOOKUP(D4185, dim_channels!A:A, dim_channels!C:C, "Not Found")</f>
        <v>Direct</v>
      </c>
      <c r="L4185" t="str">
        <f>_xlfn.XLOOKUP(D4185, dim_channels!A:A, dim_channels!B:B, "Not Found")</f>
        <v>Direct Website</v>
      </c>
      <c r="M4185">
        <f t="shared" si="260"/>
        <v>0</v>
      </c>
      <c r="N4185">
        <f t="shared" si="261"/>
        <v>0</v>
      </c>
      <c r="O4185">
        <f t="shared" si="262"/>
        <v>0</v>
      </c>
      <c r="P4185">
        <f t="shared" si="263"/>
        <v>0</v>
      </c>
    </row>
    <row r="4186" spans="1:16" x14ac:dyDescent="0.2">
      <c r="A4186" s="2" t="s">
        <v>4622</v>
      </c>
      <c r="B4186" s="2" t="s">
        <v>147</v>
      </c>
      <c r="C4186" s="2" t="s">
        <v>262</v>
      </c>
      <c r="D4186" s="2" t="s">
        <v>27</v>
      </c>
      <c r="E4186" s="2" t="s">
        <v>34</v>
      </c>
      <c r="F4186" s="2">
        <v>11171.73</v>
      </c>
      <c r="G4186" s="2">
        <v>2010.91</v>
      </c>
      <c r="H4186" s="2">
        <v>9160.82</v>
      </c>
      <c r="I4186" s="2" t="s">
        <v>29</v>
      </c>
      <c r="J4186" s="4">
        <v>1.219512008750308</v>
      </c>
      <c r="K4186" t="str">
        <f>_xlfn.XLOOKUP(D4186, dim_channels!A:A, dim_channels!C:C, "Not Found")</f>
        <v>OTA</v>
      </c>
      <c r="L4186" t="str">
        <f>_xlfn.XLOOKUP(D4186, dim_channels!A:A, dim_channels!B:B, "Not Found")</f>
        <v>Expedia</v>
      </c>
      <c r="M4186">
        <f t="shared" si="260"/>
        <v>0</v>
      </c>
      <c r="N4186">
        <f t="shared" si="261"/>
        <v>1</v>
      </c>
      <c r="O4186">
        <f t="shared" si="262"/>
        <v>9160.82</v>
      </c>
      <c r="P4186">
        <f t="shared" si="263"/>
        <v>11171.73</v>
      </c>
    </row>
    <row r="4187" spans="1:16" x14ac:dyDescent="0.2">
      <c r="A4187" s="3" t="s">
        <v>4623</v>
      </c>
      <c r="B4187" s="3" t="s">
        <v>618</v>
      </c>
      <c r="C4187" s="3" t="s">
        <v>618</v>
      </c>
      <c r="D4187" s="3" t="s">
        <v>45</v>
      </c>
      <c r="E4187" s="3" t="s">
        <v>46</v>
      </c>
      <c r="F4187" s="3">
        <v>2696.14</v>
      </c>
      <c r="G4187" s="3">
        <v>134.81</v>
      </c>
      <c r="H4187" s="3">
        <v>2561.33</v>
      </c>
      <c r="I4187" s="3" t="s">
        <v>29</v>
      </c>
      <c r="J4187" s="5">
        <v>1.0526328118594639</v>
      </c>
      <c r="K4187" t="str">
        <f>_xlfn.XLOOKUP(D4187, dim_channels!A:A, dim_channels!C:C, "Not Found")</f>
        <v>Corporate</v>
      </c>
      <c r="L4187" t="str">
        <f>_xlfn.XLOOKUP(D4187, dim_channels!A:A, dim_channels!B:B, "Not Found")</f>
        <v>Corporate Direct</v>
      </c>
      <c r="M4187">
        <f t="shared" si="260"/>
        <v>0</v>
      </c>
      <c r="N4187">
        <f t="shared" si="261"/>
        <v>1</v>
      </c>
      <c r="O4187">
        <f t="shared" si="262"/>
        <v>2561.33</v>
      </c>
      <c r="P4187">
        <f t="shared" si="263"/>
        <v>2696.14</v>
      </c>
    </row>
    <row r="4188" spans="1:16" x14ac:dyDescent="0.2">
      <c r="A4188" s="2" t="s">
        <v>4624</v>
      </c>
      <c r="B4188" s="2" t="s">
        <v>484</v>
      </c>
      <c r="C4188" s="2" t="s">
        <v>1825</v>
      </c>
      <c r="D4188" s="2" t="s">
        <v>64</v>
      </c>
      <c r="E4188" s="2" t="s">
        <v>115</v>
      </c>
      <c r="F4188" s="2">
        <v>3161.53</v>
      </c>
      <c r="G4188" s="2">
        <v>0</v>
      </c>
      <c r="H4188" s="2">
        <v>3161.53</v>
      </c>
      <c r="I4188" s="2" t="s">
        <v>29</v>
      </c>
      <c r="J4188" s="4">
        <v>1</v>
      </c>
      <c r="K4188" t="str">
        <f>_xlfn.XLOOKUP(D4188, dim_channels!A:A, dim_channels!C:C, "Not Found")</f>
        <v>Direct</v>
      </c>
      <c r="L4188" t="str">
        <f>_xlfn.XLOOKUP(D4188, dim_channels!A:A, dim_channels!B:B, "Not Found")</f>
        <v>Direct Website</v>
      </c>
      <c r="M4188">
        <f t="shared" si="260"/>
        <v>0</v>
      </c>
      <c r="N4188">
        <f t="shared" si="261"/>
        <v>1</v>
      </c>
      <c r="O4188">
        <f t="shared" si="262"/>
        <v>3161.53</v>
      </c>
      <c r="P4188">
        <f t="shared" si="263"/>
        <v>3161.53</v>
      </c>
    </row>
    <row r="4189" spans="1:16" x14ac:dyDescent="0.2">
      <c r="A4189" s="3" t="s">
        <v>4625</v>
      </c>
      <c r="B4189" s="3" t="s">
        <v>232</v>
      </c>
      <c r="C4189" s="3" t="s">
        <v>595</v>
      </c>
      <c r="D4189" s="3" t="s">
        <v>27</v>
      </c>
      <c r="E4189" s="3" t="s">
        <v>34</v>
      </c>
      <c r="F4189" s="3">
        <v>3077.37</v>
      </c>
      <c r="G4189" s="3">
        <v>553.92999999999995</v>
      </c>
      <c r="H4189" s="3">
        <v>2523.44</v>
      </c>
      <c r="I4189" s="3" t="s">
        <v>29</v>
      </c>
      <c r="J4189" s="5">
        <v>1.2195138382525439</v>
      </c>
      <c r="K4189" t="str">
        <f>_xlfn.XLOOKUP(D4189, dim_channels!A:A, dim_channels!C:C, "Not Found")</f>
        <v>OTA</v>
      </c>
      <c r="L4189" t="str">
        <f>_xlfn.XLOOKUP(D4189, dim_channels!A:A, dim_channels!B:B, "Not Found")</f>
        <v>Expedia</v>
      </c>
      <c r="M4189">
        <f t="shared" si="260"/>
        <v>0</v>
      </c>
      <c r="N4189">
        <f t="shared" si="261"/>
        <v>1</v>
      </c>
      <c r="O4189">
        <f t="shared" si="262"/>
        <v>2523.44</v>
      </c>
      <c r="P4189">
        <f t="shared" si="263"/>
        <v>3077.37</v>
      </c>
    </row>
    <row r="4190" spans="1:16" x14ac:dyDescent="0.2">
      <c r="A4190" s="2" t="s">
        <v>4626</v>
      </c>
      <c r="B4190" s="2" t="s">
        <v>186</v>
      </c>
      <c r="C4190" s="2" t="s">
        <v>1610</v>
      </c>
      <c r="D4190" s="2" t="s">
        <v>169</v>
      </c>
      <c r="E4190" s="2" t="s">
        <v>46</v>
      </c>
      <c r="F4190" s="2">
        <v>12548.67</v>
      </c>
      <c r="G4190" s="2">
        <v>2509.73</v>
      </c>
      <c r="H4190" s="2">
        <v>10038.94</v>
      </c>
      <c r="I4190" s="2" t="s">
        <v>29</v>
      </c>
      <c r="J4190" s="4">
        <v>1.2499995019394481</v>
      </c>
      <c r="K4190" t="str">
        <f>_xlfn.XLOOKUP(D4190, dim_channels!A:A, dim_channels!C:C, "Not Found")</f>
        <v>GDS</v>
      </c>
      <c r="L4190" t="str">
        <f>_xlfn.XLOOKUP(D4190, dim_channels!A:A, dim_channels!B:B, "Not Found")</f>
        <v>GDS (Amadeus)</v>
      </c>
      <c r="M4190">
        <f t="shared" si="260"/>
        <v>0</v>
      </c>
      <c r="N4190">
        <f t="shared" si="261"/>
        <v>1</v>
      </c>
      <c r="O4190">
        <f t="shared" si="262"/>
        <v>10038.94</v>
      </c>
      <c r="P4190">
        <f t="shared" si="263"/>
        <v>12548.67</v>
      </c>
    </row>
    <row r="4191" spans="1:16" x14ac:dyDescent="0.2">
      <c r="A4191" s="3" t="s">
        <v>4627</v>
      </c>
      <c r="B4191" s="3" t="s">
        <v>386</v>
      </c>
      <c r="C4191" s="3" t="s">
        <v>72</v>
      </c>
      <c r="D4191" s="3" t="s">
        <v>52</v>
      </c>
      <c r="E4191" s="3" t="s">
        <v>60</v>
      </c>
      <c r="F4191" s="3">
        <v>4228.3</v>
      </c>
      <c r="G4191" s="3">
        <v>0</v>
      </c>
      <c r="H4191" s="3">
        <v>4228.3</v>
      </c>
      <c r="I4191" s="3" t="s">
        <v>41</v>
      </c>
      <c r="J4191" s="5">
        <v>1</v>
      </c>
      <c r="K4191" t="str">
        <f>_xlfn.XLOOKUP(D4191, dim_channels!A:A, dim_channels!C:C, "Not Found")</f>
        <v>OTA</v>
      </c>
      <c r="L4191" t="str">
        <f>_xlfn.XLOOKUP(D4191, dim_channels!A:A, dim_channels!B:B, "Not Found")</f>
        <v>Agoda</v>
      </c>
      <c r="M4191">
        <f t="shared" si="260"/>
        <v>1</v>
      </c>
      <c r="N4191">
        <f t="shared" si="261"/>
        <v>0</v>
      </c>
      <c r="O4191">
        <f t="shared" si="262"/>
        <v>0</v>
      </c>
      <c r="P4191">
        <f t="shared" si="263"/>
        <v>0</v>
      </c>
    </row>
    <row r="4192" spans="1:16" x14ac:dyDescent="0.2">
      <c r="A4192" s="2" t="s">
        <v>4628</v>
      </c>
      <c r="B4192" s="2" t="s">
        <v>839</v>
      </c>
      <c r="C4192" s="2" t="s">
        <v>410</v>
      </c>
      <c r="D4192" s="2" t="s">
        <v>64</v>
      </c>
      <c r="E4192" s="2" t="s">
        <v>34</v>
      </c>
      <c r="F4192" s="2">
        <v>2771.75</v>
      </c>
      <c r="G4192" s="2">
        <v>0</v>
      </c>
      <c r="H4192" s="2">
        <v>2771.75</v>
      </c>
      <c r="I4192" s="2" t="s">
        <v>29</v>
      </c>
      <c r="J4192" s="4">
        <v>1</v>
      </c>
      <c r="K4192" t="str">
        <f>_xlfn.XLOOKUP(D4192, dim_channels!A:A, dim_channels!C:C, "Not Found")</f>
        <v>Direct</v>
      </c>
      <c r="L4192" t="str">
        <f>_xlfn.XLOOKUP(D4192, dim_channels!A:A, dim_channels!B:B, "Not Found")</f>
        <v>Direct Website</v>
      </c>
      <c r="M4192">
        <f t="shared" si="260"/>
        <v>0</v>
      </c>
      <c r="N4192">
        <f t="shared" si="261"/>
        <v>1</v>
      </c>
      <c r="O4192">
        <f t="shared" si="262"/>
        <v>2771.75</v>
      </c>
      <c r="P4192">
        <f t="shared" si="263"/>
        <v>2771.75</v>
      </c>
    </row>
    <row r="4193" spans="1:16" x14ac:dyDescent="0.2">
      <c r="A4193" s="3" t="s">
        <v>4629</v>
      </c>
      <c r="B4193" s="3" t="s">
        <v>373</v>
      </c>
      <c r="C4193" s="3" t="s">
        <v>595</v>
      </c>
      <c r="D4193" s="3" t="s">
        <v>45</v>
      </c>
      <c r="E4193" s="3" t="s">
        <v>46</v>
      </c>
      <c r="F4193" s="3">
        <v>2609.83</v>
      </c>
      <c r="G4193" s="3">
        <v>130.49</v>
      </c>
      <c r="H4193" s="3">
        <v>2479.34</v>
      </c>
      <c r="I4193" s="3" t="s">
        <v>29</v>
      </c>
      <c r="J4193" s="5">
        <v>1.05263094210556</v>
      </c>
      <c r="K4193" t="str">
        <f>_xlfn.XLOOKUP(D4193, dim_channels!A:A, dim_channels!C:C, "Not Found")</f>
        <v>Corporate</v>
      </c>
      <c r="L4193" t="str">
        <f>_xlfn.XLOOKUP(D4193, dim_channels!A:A, dim_channels!B:B, "Not Found")</f>
        <v>Corporate Direct</v>
      </c>
      <c r="M4193">
        <f t="shared" si="260"/>
        <v>0</v>
      </c>
      <c r="N4193">
        <f t="shared" si="261"/>
        <v>1</v>
      </c>
      <c r="O4193">
        <f t="shared" si="262"/>
        <v>2479.34</v>
      </c>
      <c r="P4193">
        <f t="shared" si="263"/>
        <v>2609.83</v>
      </c>
    </row>
    <row r="4194" spans="1:16" x14ac:dyDescent="0.2">
      <c r="A4194" s="2" t="s">
        <v>4630</v>
      </c>
      <c r="B4194" s="2" t="s">
        <v>226</v>
      </c>
      <c r="C4194" s="2" t="s">
        <v>326</v>
      </c>
      <c r="D4194" s="2" t="s">
        <v>33</v>
      </c>
      <c r="E4194" s="2" t="s">
        <v>34</v>
      </c>
      <c r="F4194" s="2">
        <v>3282.45</v>
      </c>
      <c r="G4194" s="2">
        <v>492.37</v>
      </c>
      <c r="H4194" s="2">
        <v>2790.08</v>
      </c>
      <c r="I4194" s="2" t="s">
        <v>29</v>
      </c>
      <c r="J4194" s="4">
        <v>1.176471642390182</v>
      </c>
      <c r="K4194" t="str">
        <f>_xlfn.XLOOKUP(D4194, dim_channels!A:A, dim_channels!C:C, "Not Found")</f>
        <v>OTA</v>
      </c>
      <c r="L4194" t="str">
        <f>_xlfn.XLOOKUP(D4194, dim_channels!A:A, dim_channels!B:B, "Not Found")</f>
        <v>Booking.com</v>
      </c>
      <c r="M4194">
        <f t="shared" si="260"/>
        <v>0</v>
      </c>
      <c r="N4194">
        <f t="shared" si="261"/>
        <v>1</v>
      </c>
      <c r="O4194">
        <f t="shared" si="262"/>
        <v>2790.08</v>
      </c>
      <c r="P4194">
        <f t="shared" si="263"/>
        <v>3282.45</v>
      </c>
    </row>
    <row r="4195" spans="1:16" x14ac:dyDescent="0.2">
      <c r="A4195" s="3" t="s">
        <v>4631</v>
      </c>
      <c r="B4195" s="3" t="s">
        <v>360</v>
      </c>
      <c r="C4195" s="3" t="s">
        <v>305</v>
      </c>
      <c r="D4195" s="3" t="s">
        <v>27</v>
      </c>
      <c r="E4195" s="3" t="s">
        <v>34</v>
      </c>
      <c r="F4195" s="3">
        <v>3102.44</v>
      </c>
      <c r="G4195" s="3">
        <v>558.44000000000005</v>
      </c>
      <c r="H4195" s="3">
        <v>2544</v>
      </c>
      <c r="I4195" s="3" t="s">
        <v>29</v>
      </c>
      <c r="J4195" s="5">
        <v>1.2195125786163521</v>
      </c>
      <c r="K4195" t="str">
        <f>_xlfn.XLOOKUP(D4195, dim_channels!A:A, dim_channels!C:C, "Not Found")</f>
        <v>OTA</v>
      </c>
      <c r="L4195" t="str">
        <f>_xlfn.XLOOKUP(D4195, dim_channels!A:A, dim_channels!B:B, "Not Found")</f>
        <v>Expedia</v>
      </c>
      <c r="M4195">
        <f t="shared" si="260"/>
        <v>0</v>
      </c>
      <c r="N4195">
        <f t="shared" si="261"/>
        <v>1</v>
      </c>
      <c r="O4195">
        <f t="shared" si="262"/>
        <v>2544</v>
      </c>
      <c r="P4195">
        <f t="shared" si="263"/>
        <v>3102.44</v>
      </c>
    </row>
    <row r="4196" spans="1:16" x14ac:dyDescent="0.2">
      <c r="A4196" s="2" t="s">
        <v>4632</v>
      </c>
      <c r="B4196" s="2" t="s">
        <v>156</v>
      </c>
      <c r="C4196" s="2" t="s">
        <v>509</v>
      </c>
      <c r="D4196" s="2" t="s">
        <v>52</v>
      </c>
      <c r="E4196" s="2" t="s">
        <v>34</v>
      </c>
      <c r="F4196" s="2">
        <v>7154.84</v>
      </c>
      <c r="G4196" s="2">
        <v>858.58</v>
      </c>
      <c r="H4196" s="2">
        <v>6296.26</v>
      </c>
      <c r="I4196" s="2" t="s">
        <v>29</v>
      </c>
      <c r="J4196" s="4">
        <v>1.136363491977777</v>
      </c>
      <c r="K4196" t="str">
        <f>_xlfn.XLOOKUP(D4196, dim_channels!A:A, dim_channels!C:C, "Not Found")</f>
        <v>OTA</v>
      </c>
      <c r="L4196" t="str">
        <f>_xlfn.XLOOKUP(D4196, dim_channels!A:A, dim_channels!B:B, "Not Found")</f>
        <v>Agoda</v>
      </c>
      <c r="M4196">
        <f t="shared" si="260"/>
        <v>0</v>
      </c>
      <c r="N4196">
        <f t="shared" si="261"/>
        <v>1</v>
      </c>
      <c r="O4196">
        <f t="shared" si="262"/>
        <v>6296.26</v>
      </c>
      <c r="P4196">
        <f t="shared" si="263"/>
        <v>7154.84</v>
      </c>
    </row>
    <row r="4197" spans="1:16" x14ac:dyDescent="0.2">
      <c r="A4197" s="3" t="s">
        <v>4633</v>
      </c>
      <c r="B4197" s="3" t="s">
        <v>971</v>
      </c>
      <c r="C4197" s="3" t="s">
        <v>722</v>
      </c>
      <c r="D4197" s="3" t="s">
        <v>169</v>
      </c>
      <c r="E4197" s="3" t="s">
        <v>46</v>
      </c>
      <c r="F4197" s="3">
        <v>19916.27</v>
      </c>
      <c r="G4197" s="3">
        <v>3983.25</v>
      </c>
      <c r="H4197" s="3">
        <v>15933.02</v>
      </c>
      <c r="I4197" s="3" t="s">
        <v>29</v>
      </c>
      <c r="J4197" s="5">
        <v>1.249999686186297</v>
      </c>
      <c r="K4197" t="str">
        <f>_xlfn.XLOOKUP(D4197, dim_channels!A:A, dim_channels!C:C, "Not Found")</f>
        <v>GDS</v>
      </c>
      <c r="L4197" t="str">
        <f>_xlfn.XLOOKUP(D4197, dim_channels!A:A, dim_channels!B:B, "Not Found")</f>
        <v>GDS (Amadeus)</v>
      </c>
      <c r="M4197">
        <f t="shared" si="260"/>
        <v>0</v>
      </c>
      <c r="N4197">
        <f t="shared" si="261"/>
        <v>1</v>
      </c>
      <c r="O4197">
        <f t="shared" si="262"/>
        <v>15933.02</v>
      </c>
      <c r="P4197">
        <f t="shared" si="263"/>
        <v>19916.27</v>
      </c>
    </row>
    <row r="4198" spans="1:16" x14ac:dyDescent="0.2">
      <c r="A4198" s="2" t="s">
        <v>4634</v>
      </c>
      <c r="B4198" s="2" t="s">
        <v>368</v>
      </c>
      <c r="C4198" s="2" t="s">
        <v>482</v>
      </c>
      <c r="D4198" s="2" t="s">
        <v>169</v>
      </c>
      <c r="E4198" s="2" t="s">
        <v>34</v>
      </c>
      <c r="F4198" s="2">
        <v>11582.9</v>
      </c>
      <c r="G4198" s="2">
        <v>2316.58</v>
      </c>
      <c r="H4198" s="2">
        <v>9266.32</v>
      </c>
      <c r="I4198" s="2" t="s">
        <v>29</v>
      </c>
      <c r="J4198" s="4">
        <v>1.25</v>
      </c>
      <c r="K4198" t="str">
        <f>_xlfn.XLOOKUP(D4198, dim_channels!A:A, dim_channels!C:C, "Not Found")</f>
        <v>GDS</v>
      </c>
      <c r="L4198" t="str">
        <f>_xlfn.XLOOKUP(D4198, dim_channels!A:A, dim_channels!B:B, "Not Found")</f>
        <v>GDS (Amadeus)</v>
      </c>
      <c r="M4198">
        <f t="shared" si="260"/>
        <v>0</v>
      </c>
      <c r="N4198">
        <f t="shared" si="261"/>
        <v>1</v>
      </c>
      <c r="O4198">
        <f t="shared" si="262"/>
        <v>9266.32</v>
      </c>
      <c r="P4198">
        <f t="shared" si="263"/>
        <v>11582.9</v>
      </c>
    </row>
    <row r="4199" spans="1:16" x14ac:dyDescent="0.2">
      <c r="A4199" s="3" t="s">
        <v>4635</v>
      </c>
      <c r="B4199" s="3" t="s">
        <v>204</v>
      </c>
      <c r="C4199" s="3" t="s">
        <v>67</v>
      </c>
      <c r="D4199" s="3" t="s">
        <v>27</v>
      </c>
      <c r="E4199" s="3" t="s">
        <v>28</v>
      </c>
      <c r="F4199" s="3">
        <v>5571.96</v>
      </c>
      <c r="G4199" s="3">
        <v>1002.95</v>
      </c>
      <c r="H4199" s="3">
        <v>4569.01</v>
      </c>
      <c r="I4199" s="3" t="s">
        <v>41</v>
      </c>
      <c r="J4199" s="5">
        <v>1.219511447775339</v>
      </c>
      <c r="K4199" t="str">
        <f>_xlfn.XLOOKUP(D4199, dim_channels!A:A, dim_channels!C:C, "Not Found")</f>
        <v>OTA</v>
      </c>
      <c r="L4199" t="str">
        <f>_xlfn.XLOOKUP(D4199, dim_channels!A:A, dim_channels!B:B, "Not Found")</f>
        <v>Expedia</v>
      </c>
      <c r="M4199">
        <f t="shared" si="260"/>
        <v>1</v>
      </c>
      <c r="N4199">
        <f t="shared" si="261"/>
        <v>0</v>
      </c>
      <c r="O4199">
        <f t="shared" si="262"/>
        <v>0</v>
      </c>
      <c r="P4199">
        <f t="shared" si="263"/>
        <v>0</v>
      </c>
    </row>
    <row r="4200" spans="1:16" x14ac:dyDescent="0.2">
      <c r="A4200" s="2" t="s">
        <v>4636</v>
      </c>
      <c r="B4200" s="2" t="s">
        <v>158</v>
      </c>
      <c r="C4200" s="2" t="s">
        <v>67</v>
      </c>
      <c r="D4200" s="2" t="s">
        <v>169</v>
      </c>
      <c r="E4200" s="2" t="s">
        <v>34</v>
      </c>
      <c r="F4200" s="2">
        <v>11165.97</v>
      </c>
      <c r="G4200" s="2">
        <v>2233.19</v>
      </c>
      <c r="H4200" s="2">
        <v>8932.7800000000007</v>
      </c>
      <c r="I4200" s="2" t="s">
        <v>29</v>
      </c>
      <c r="J4200" s="4">
        <v>1.249999440263837</v>
      </c>
      <c r="K4200" t="str">
        <f>_xlfn.XLOOKUP(D4200, dim_channels!A:A, dim_channels!C:C, "Not Found")</f>
        <v>GDS</v>
      </c>
      <c r="L4200" t="str">
        <f>_xlfn.XLOOKUP(D4200, dim_channels!A:A, dim_channels!B:B, "Not Found")</f>
        <v>GDS (Amadeus)</v>
      </c>
      <c r="M4200">
        <f t="shared" si="260"/>
        <v>0</v>
      </c>
      <c r="N4200">
        <f t="shared" si="261"/>
        <v>1</v>
      </c>
      <c r="O4200">
        <f t="shared" si="262"/>
        <v>8932.7800000000007</v>
      </c>
      <c r="P4200">
        <f t="shared" si="263"/>
        <v>11165.97</v>
      </c>
    </row>
    <row r="4201" spans="1:16" x14ac:dyDescent="0.2">
      <c r="A4201" s="3" t="s">
        <v>4637</v>
      </c>
      <c r="B4201" s="3" t="s">
        <v>452</v>
      </c>
      <c r="C4201" s="3" t="s">
        <v>971</v>
      </c>
      <c r="D4201" s="3" t="s">
        <v>114</v>
      </c>
      <c r="E4201" s="3" t="s">
        <v>46</v>
      </c>
      <c r="F4201" s="3">
        <v>12423.47</v>
      </c>
      <c r="G4201" s="3">
        <v>1242.3499999999999</v>
      </c>
      <c r="H4201" s="3">
        <v>11181.12</v>
      </c>
      <c r="I4201" s="3" t="s">
        <v>29</v>
      </c>
      <c r="J4201" s="5">
        <v>1.1111114092327059</v>
      </c>
      <c r="K4201" t="str">
        <f>_xlfn.XLOOKUP(D4201, dim_channels!A:A, dim_channels!C:C, "Not Found")</f>
        <v>Offline</v>
      </c>
      <c r="L4201" t="str">
        <f>_xlfn.XLOOKUP(D4201, dim_channels!A:A, dim_channels!B:B, "Not Found")</f>
        <v>Travel Agency</v>
      </c>
      <c r="M4201">
        <f t="shared" si="260"/>
        <v>0</v>
      </c>
      <c r="N4201">
        <f t="shared" si="261"/>
        <v>1</v>
      </c>
      <c r="O4201">
        <f t="shared" si="262"/>
        <v>11181.12</v>
      </c>
      <c r="P4201">
        <f t="shared" si="263"/>
        <v>12423.47</v>
      </c>
    </row>
    <row r="4202" spans="1:16" x14ac:dyDescent="0.2">
      <c r="A4202" s="2" t="s">
        <v>4638</v>
      </c>
      <c r="B4202" s="2" t="s">
        <v>505</v>
      </c>
      <c r="C4202" s="2" t="s">
        <v>405</v>
      </c>
      <c r="D4202" s="2" t="s">
        <v>33</v>
      </c>
      <c r="E4202" s="2" t="s">
        <v>34</v>
      </c>
      <c r="F4202" s="2">
        <v>18035.349999999999</v>
      </c>
      <c r="G4202" s="2">
        <v>2705.3</v>
      </c>
      <c r="H4202" s="2">
        <v>15330.05</v>
      </c>
      <c r="I4202" s="2" t="s">
        <v>29</v>
      </c>
      <c r="J4202" s="4">
        <v>1.1764703963783549</v>
      </c>
      <c r="K4202" t="str">
        <f>_xlfn.XLOOKUP(D4202, dim_channels!A:A, dim_channels!C:C, "Not Found")</f>
        <v>OTA</v>
      </c>
      <c r="L4202" t="str">
        <f>_xlfn.XLOOKUP(D4202, dim_channels!A:A, dim_channels!B:B, "Not Found")</f>
        <v>Booking.com</v>
      </c>
      <c r="M4202">
        <f t="shared" si="260"/>
        <v>0</v>
      </c>
      <c r="N4202">
        <f t="shared" si="261"/>
        <v>1</v>
      </c>
      <c r="O4202">
        <f t="shared" si="262"/>
        <v>15330.05</v>
      </c>
      <c r="P4202">
        <f t="shared" si="263"/>
        <v>18035.349999999999</v>
      </c>
    </row>
    <row r="4203" spans="1:16" x14ac:dyDescent="0.2">
      <c r="A4203" s="3" t="s">
        <v>4639</v>
      </c>
      <c r="B4203" s="3" t="s">
        <v>262</v>
      </c>
      <c r="C4203" s="3" t="s">
        <v>971</v>
      </c>
      <c r="D4203" s="3" t="s">
        <v>64</v>
      </c>
      <c r="E4203" s="3" t="s">
        <v>34</v>
      </c>
      <c r="F4203" s="3">
        <v>9361.35</v>
      </c>
      <c r="G4203" s="3">
        <v>0</v>
      </c>
      <c r="H4203" s="3">
        <v>9361.35</v>
      </c>
      <c r="I4203" s="3" t="s">
        <v>29</v>
      </c>
      <c r="J4203" s="5">
        <v>1</v>
      </c>
      <c r="K4203" t="str">
        <f>_xlfn.XLOOKUP(D4203, dim_channels!A:A, dim_channels!C:C, "Not Found")</f>
        <v>Direct</v>
      </c>
      <c r="L4203" t="str">
        <f>_xlfn.XLOOKUP(D4203, dim_channels!A:A, dim_channels!B:B, "Not Found")</f>
        <v>Direct Website</v>
      </c>
      <c r="M4203">
        <f t="shared" si="260"/>
        <v>0</v>
      </c>
      <c r="N4203">
        <f t="shared" si="261"/>
        <v>1</v>
      </c>
      <c r="O4203">
        <f t="shared" si="262"/>
        <v>9361.35</v>
      </c>
      <c r="P4203">
        <f t="shared" si="263"/>
        <v>9361.35</v>
      </c>
    </row>
    <row r="4204" spans="1:16" x14ac:dyDescent="0.2">
      <c r="A4204" s="2" t="s">
        <v>4640</v>
      </c>
      <c r="B4204" s="2" t="s">
        <v>84</v>
      </c>
      <c r="C4204" s="2" t="s">
        <v>373</v>
      </c>
      <c r="D4204" s="2" t="s">
        <v>33</v>
      </c>
      <c r="E4204" s="2" t="s">
        <v>34</v>
      </c>
      <c r="F4204" s="2">
        <v>5019.1000000000004</v>
      </c>
      <c r="G4204" s="2">
        <v>752.86</v>
      </c>
      <c r="H4204" s="2">
        <v>4266.24</v>
      </c>
      <c r="I4204" s="2" t="s">
        <v>29</v>
      </c>
      <c r="J4204" s="4">
        <v>1.1764692094209419</v>
      </c>
      <c r="K4204" t="str">
        <f>_xlfn.XLOOKUP(D4204, dim_channels!A:A, dim_channels!C:C, "Not Found")</f>
        <v>OTA</v>
      </c>
      <c r="L4204" t="str">
        <f>_xlfn.XLOOKUP(D4204, dim_channels!A:A, dim_channels!B:B, "Not Found")</f>
        <v>Booking.com</v>
      </c>
      <c r="M4204">
        <f t="shared" si="260"/>
        <v>0</v>
      </c>
      <c r="N4204">
        <f t="shared" si="261"/>
        <v>1</v>
      </c>
      <c r="O4204">
        <f t="shared" si="262"/>
        <v>4266.24</v>
      </c>
      <c r="P4204">
        <f t="shared" si="263"/>
        <v>5019.1000000000004</v>
      </c>
    </row>
    <row r="4205" spans="1:16" x14ac:dyDescent="0.2">
      <c r="A4205" s="3" t="s">
        <v>4641</v>
      </c>
      <c r="B4205" s="3" t="s">
        <v>664</v>
      </c>
      <c r="C4205" s="3" t="s">
        <v>478</v>
      </c>
      <c r="D4205" s="3" t="s">
        <v>33</v>
      </c>
      <c r="E4205" s="3" t="s">
        <v>28</v>
      </c>
      <c r="F4205" s="3">
        <v>6065.55</v>
      </c>
      <c r="G4205" s="3">
        <v>909.83</v>
      </c>
      <c r="H4205" s="3">
        <v>5155.72</v>
      </c>
      <c r="I4205" s="3" t="s">
        <v>56</v>
      </c>
      <c r="J4205" s="5">
        <v>1.1764700177666749</v>
      </c>
      <c r="K4205" t="str">
        <f>_xlfn.XLOOKUP(D4205, dim_channels!A:A, dim_channels!C:C, "Not Found")</f>
        <v>OTA</v>
      </c>
      <c r="L4205" t="str">
        <f>_xlfn.XLOOKUP(D4205, dim_channels!A:A, dim_channels!B:B, "Not Found")</f>
        <v>Booking.com</v>
      </c>
      <c r="M4205">
        <f t="shared" si="260"/>
        <v>0</v>
      </c>
      <c r="N4205">
        <f t="shared" si="261"/>
        <v>0</v>
      </c>
      <c r="O4205">
        <f t="shared" si="262"/>
        <v>0</v>
      </c>
      <c r="P4205">
        <f t="shared" si="263"/>
        <v>0</v>
      </c>
    </row>
    <row r="4206" spans="1:16" x14ac:dyDescent="0.2">
      <c r="A4206" s="2" t="s">
        <v>4642</v>
      </c>
      <c r="B4206" s="2" t="s">
        <v>229</v>
      </c>
      <c r="C4206" s="2" t="s">
        <v>527</v>
      </c>
      <c r="D4206" s="2" t="s">
        <v>27</v>
      </c>
      <c r="E4206" s="2" t="s">
        <v>28</v>
      </c>
      <c r="F4206" s="2">
        <v>3115.22</v>
      </c>
      <c r="G4206" s="2">
        <v>560.74</v>
      </c>
      <c r="H4206" s="2">
        <v>2554.48</v>
      </c>
      <c r="I4206" s="2" t="s">
        <v>29</v>
      </c>
      <c r="J4206" s="4">
        <v>1.2195123860824899</v>
      </c>
      <c r="K4206" t="str">
        <f>_xlfn.XLOOKUP(D4206, dim_channels!A:A, dim_channels!C:C, "Not Found")</f>
        <v>OTA</v>
      </c>
      <c r="L4206" t="str">
        <f>_xlfn.XLOOKUP(D4206, dim_channels!A:A, dim_channels!B:B, "Not Found")</f>
        <v>Expedia</v>
      </c>
      <c r="M4206">
        <f t="shared" si="260"/>
        <v>0</v>
      </c>
      <c r="N4206">
        <f t="shared" si="261"/>
        <v>1</v>
      </c>
      <c r="O4206">
        <f t="shared" si="262"/>
        <v>2554.48</v>
      </c>
      <c r="P4206">
        <f t="shared" si="263"/>
        <v>3115.22</v>
      </c>
    </row>
    <row r="4207" spans="1:16" x14ac:dyDescent="0.2">
      <c r="A4207" s="3" t="s">
        <v>4643</v>
      </c>
      <c r="B4207" s="3" t="s">
        <v>722</v>
      </c>
      <c r="C4207" s="3" t="s">
        <v>274</v>
      </c>
      <c r="D4207" s="3" t="s">
        <v>27</v>
      </c>
      <c r="E4207" s="3" t="s">
        <v>60</v>
      </c>
      <c r="F4207" s="3">
        <v>10105.77</v>
      </c>
      <c r="G4207" s="3">
        <v>0</v>
      </c>
      <c r="H4207" s="3">
        <v>10105.77</v>
      </c>
      <c r="I4207" s="3" t="s">
        <v>41</v>
      </c>
      <c r="J4207" s="5">
        <v>1</v>
      </c>
      <c r="K4207" t="str">
        <f>_xlfn.XLOOKUP(D4207, dim_channels!A:A, dim_channels!C:C, "Not Found")</f>
        <v>OTA</v>
      </c>
      <c r="L4207" t="str">
        <f>_xlfn.XLOOKUP(D4207, dim_channels!A:A, dim_channels!B:B, "Not Found")</f>
        <v>Expedia</v>
      </c>
      <c r="M4207">
        <f t="shared" si="260"/>
        <v>1</v>
      </c>
      <c r="N4207">
        <f t="shared" si="261"/>
        <v>0</v>
      </c>
      <c r="O4207">
        <f t="shared" si="262"/>
        <v>0</v>
      </c>
      <c r="P4207">
        <f t="shared" si="263"/>
        <v>0</v>
      </c>
    </row>
    <row r="4208" spans="1:16" x14ac:dyDescent="0.2">
      <c r="A4208" s="2" t="s">
        <v>4644</v>
      </c>
      <c r="B4208" s="2" t="s">
        <v>642</v>
      </c>
      <c r="C4208" s="2" t="s">
        <v>1234</v>
      </c>
      <c r="D4208" s="2" t="s">
        <v>33</v>
      </c>
      <c r="E4208" s="2" t="s">
        <v>28</v>
      </c>
      <c r="F4208" s="2">
        <v>5591.69</v>
      </c>
      <c r="G4208" s="2">
        <v>838.75</v>
      </c>
      <c r="H4208" s="2">
        <v>4752.9399999999996</v>
      </c>
      <c r="I4208" s="2" t="s">
        <v>29</v>
      </c>
      <c r="J4208" s="4">
        <v>1.1764697218984459</v>
      </c>
      <c r="K4208" t="str">
        <f>_xlfn.XLOOKUP(D4208, dim_channels!A:A, dim_channels!C:C, "Not Found")</f>
        <v>OTA</v>
      </c>
      <c r="L4208" t="str">
        <f>_xlfn.XLOOKUP(D4208, dim_channels!A:A, dim_channels!B:B, "Not Found")</f>
        <v>Booking.com</v>
      </c>
      <c r="M4208">
        <f t="shared" si="260"/>
        <v>0</v>
      </c>
      <c r="N4208">
        <f t="shared" si="261"/>
        <v>1</v>
      </c>
      <c r="O4208">
        <f t="shared" si="262"/>
        <v>4752.9399999999996</v>
      </c>
      <c r="P4208">
        <f t="shared" si="263"/>
        <v>5591.69</v>
      </c>
    </row>
    <row r="4209" spans="1:16" x14ac:dyDescent="0.2">
      <c r="A4209" s="3" t="s">
        <v>4645</v>
      </c>
      <c r="B4209" s="3" t="s">
        <v>204</v>
      </c>
      <c r="C4209" s="3" t="s">
        <v>520</v>
      </c>
      <c r="D4209" s="3" t="s">
        <v>33</v>
      </c>
      <c r="E4209" s="3" t="s">
        <v>34</v>
      </c>
      <c r="F4209" s="3">
        <v>18827.79</v>
      </c>
      <c r="G4209" s="3">
        <v>2824.17</v>
      </c>
      <c r="H4209" s="3">
        <v>16003.62</v>
      </c>
      <c r="I4209" s="3" t="s">
        <v>29</v>
      </c>
      <c r="J4209" s="5">
        <v>1.1764706985044631</v>
      </c>
      <c r="K4209" t="str">
        <f>_xlfn.XLOOKUP(D4209, dim_channels!A:A, dim_channels!C:C, "Not Found")</f>
        <v>OTA</v>
      </c>
      <c r="L4209" t="str">
        <f>_xlfn.XLOOKUP(D4209, dim_channels!A:A, dim_channels!B:B, "Not Found")</f>
        <v>Booking.com</v>
      </c>
      <c r="M4209">
        <f t="shared" si="260"/>
        <v>0</v>
      </c>
      <c r="N4209">
        <f t="shared" si="261"/>
        <v>1</v>
      </c>
      <c r="O4209">
        <f t="shared" si="262"/>
        <v>16003.62</v>
      </c>
      <c r="P4209">
        <f t="shared" si="263"/>
        <v>18827.79</v>
      </c>
    </row>
    <row r="4210" spans="1:16" x14ac:dyDescent="0.2">
      <c r="A4210" s="2" t="s">
        <v>4646</v>
      </c>
      <c r="B4210" s="2" t="s">
        <v>302</v>
      </c>
      <c r="C4210" s="2" t="s">
        <v>382</v>
      </c>
      <c r="D4210" s="2" t="s">
        <v>45</v>
      </c>
      <c r="E4210" s="2" t="s">
        <v>46</v>
      </c>
      <c r="F4210" s="2">
        <v>7445.45</v>
      </c>
      <c r="G4210" s="2">
        <v>372.27</v>
      </c>
      <c r="H4210" s="2">
        <v>7073.18</v>
      </c>
      <c r="I4210" s="2" t="s">
        <v>29</v>
      </c>
      <c r="J4210" s="4">
        <v>1.0526312068970389</v>
      </c>
      <c r="K4210" t="str">
        <f>_xlfn.XLOOKUP(D4210, dim_channels!A:A, dim_channels!C:C, "Not Found")</f>
        <v>Corporate</v>
      </c>
      <c r="L4210" t="str">
        <f>_xlfn.XLOOKUP(D4210, dim_channels!A:A, dim_channels!B:B, "Not Found")</f>
        <v>Corporate Direct</v>
      </c>
      <c r="M4210">
        <f t="shared" si="260"/>
        <v>0</v>
      </c>
      <c r="N4210">
        <f t="shared" si="261"/>
        <v>1</v>
      </c>
      <c r="O4210">
        <f t="shared" si="262"/>
        <v>7073.18</v>
      </c>
      <c r="P4210">
        <f t="shared" si="263"/>
        <v>7445.45</v>
      </c>
    </row>
    <row r="4211" spans="1:16" x14ac:dyDescent="0.2">
      <c r="A4211" s="3" t="s">
        <v>4647</v>
      </c>
      <c r="B4211" s="3" t="s">
        <v>443</v>
      </c>
      <c r="C4211" s="3" t="s">
        <v>349</v>
      </c>
      <c r="D4211" s="3" t="s">
        <v>45</v>
      </c>
      <c r="E4211" s="3" t="s">
        <v>46</v>
      </c>
      <c r="F4211" s="3">
        <v>3297.42</v>
      </c>
      <c r="G4211" s="3">
        <v>164.87</v>
      </c>
      <c r="H4211" s="3">
        <v>3132.55</v>
      </c>
      <c r="I4211" s="3" t="s">
        <v>29</v>
      </c>
      <c r="J4211" s="5">
        <v>1.0526312429171121</v>
      </c>
      <c r="K4211" t="str">
        <f>_xlfn.XLOOKUP(D4211, dim_channels!A:A, dim_channels!C:C, "Not Found")</f>
        <v>Corporate</v>
      </c>
      <c r="L4211" t="str">
        <f>_xlfn.XLOOKUP(D4211, dim_channels!A:A, dim_channels!B:B, "Not Found")</f>
        <v>Corporate Direct</v>
      </c>
      <c r="M4211">
        <f t="shared" si="260"/>
        <v>0</v>
      </c>
      <c r="N4211">
        <f t="shared" si="261"/>
        <v>1</v>
      </c>
      <c r="O4211">
        <f t="shared" si="262"/>
        <v>3132.55</v>
      </c>
      <c r="P4211">
        <f t="shared" si="263"/>
        <v>3297.42</v>
      </c>
    </row>
    <row r="4212" spans="1:16" x14ac:dyDescent="0.2">
      <c r="A4212" s="2" t="s">
        <v>4648</v>
      </c>
      <c r="B4212" s="2" t="s">
        <v>515</v>
      </c>
      <c r="C4212" s="2" t="s">
        <v>241</v>
      </c>
      <c r="D4212" s="2" t="s">
        <v>64</v>
      </c>
      <c r="E4212" s="2" t="s">
        <v>28</v>
      </c>
      <c r="F4212" s="2">
        <v>13857.86</v>
      </c>
      <c r="G4212" s="2">
        <v>0</v>
      </c>
      <c r="H4212" s="2">
        <v>13857.86</v>
      </c>
      <c r="I4212" s="2" t="s">
        <v>29</v>
      </c>
      <c r="J4212" s="4">
        <v>1</v>
      </c>
      <c r="K4212" t="str">
        <f>_xlfn.XLOOKUP(D4212, dim_channels!A:A, dim_channels!C:C, "Not Found")</f>
        <v>Direct</v>
      </c>
      <c r="L4212" t="str">
        <f>_xlfn.XLOOKUP(D4212, dim_channels!A:A, dim_channels!B:B, "Not Found")</f>
        <v>Direct Website</v>
      </c>
      <c r="M4212">
        <f t="shared" si="260"/>
        <v>0</v>
      </c>
      <c r="N4212">
        <f t="shared" si="261"/>
        <v>1</v>
      </c>
      <c r="O4212">
        <f t="shared" si="262"/>
        <v>13857.86</v>
      </c>
      <c r="P4212">
        <f t="shared" si="263"/>
        <v>13857.86</v>
      </c>
    </row>
    <row r="4213" spans="1:16" x14ac:dyDescent="0.2">
      <c r="A4213" s="3" t="s">
        <v>4649</v>
      </c>
      <c r="B4213" s="3" t="s">
        <v>183</v>
      </c>
      <c r="C4213" s="3" t="s">
        <v>458</v>
      </c>
      <c r="D4213" s="3" t="s">
        <v>114</v>
      </c>
      <c r="E4213" s="3" t="s">
        <v>46</v>
      </c>
      <c r="F4213" s="3">
        <v>21007.27</v>
      </c>
      <c r="G4213" s="3">
        <v>2100.73</v>
      </c>
      <c r="H4213" s="3">
        <v>18906.54</v>
      </c>
      <c r="I4213" s="3" t="s">
        <v>29</v>
      </c>
      <c r="J4213" s="5">
        <v>1.1111112874169471</v>
      </c>
      <c r="K4213" t="str">
        <f>_xlfn.XLOOKUP(D4213, dim_channels!A:A, dim_channels!C:C, "Not Found")</f>
        <v>Offline</v>
      </c>
      <c r="L4213" t="str">
        <f>_xlfn.XLOOKUP(D4213, dim_channels!A:A, dim_channels!B:B, "Not Found")</f>
        <v>Travel Agency</v>
      </c>
      <c r="M4213">
        <f t="shared" si="260"/>
        <v>0</v>
      </c>
      <c r="N4213">
        <f t="shared" si="261"/>
        <v>1</v>
      </c>
      <c r="O4213">
        <f t="shared" si="262"/>
        <v>18906.54</v>
      </c>
      <c r="P4213">
        <f t="shared" si="263"/>
        <v>21007.27</v>
      </c>
    </row>
    <row r="4214" spans="1:16" x14ac:dyDescent="0.2">
      <c r="A4214" s="2" t="s">
        <v>4650</v>
      </c>
      <c r="B4214" s="2" t="s">
        <v>193</v>
      </c>
      <c r="C4214" s="2" t="s">
        <v>831</v>
      </c>
      <c r="D4214" s="2" t="s">
        <v>52</v>
      </c>
      <c r="E4214" s="2" t="s">
        <v>34</v>
      </c>
      <c r="F4214" s="2">
        <v>11373.1</v>
      </c>
      <c r="G4214" s="2">
        <v>1364.77</v>
      </c>
      <c r="H4214" s="2">
        <v>10008.33</v>
      </c>
      <c r="I4214" s="2" t="s">
        <v>29</v>
      </c>
      <c r="J4214" s="4">
        <v>1.1363634092800701</v>
      </c>
      <c r="K4214" t="str">
        <f>_xlfn.XLOOKUP(D4214, dim_channels!A:A, dim_channels!C:C, "Not Found")</f>
        <v>OTA</v>
      </c>
      <c r="L4214" t="str">
        <f>_xlfn.XLOOKUP(D4214, dim_channels!A:A, dim_channels!B:B, "Not Found")</f>
        <v>Agoda</v>
      </c>
      <c r="M4214">
        <f t="shared" si="260"/>
        <v>0</v>
      </c>
      <c r="N4214">
        <f t="shared" si="261"/>
        <v>1</v>
      </c>
      <c r="O4214">
        <f t="shared" si="262"/>
        <v>10008.33</v>
      </c>
      <c r="P4214">
        <f t="shared" si="263"/>
        <v>11373.1</v>
      </c>
    </row>
    <row r="4215" spans="1:16" x14ac:dyDescent="0.2">
      <c r="A4215" s="3" t="s">
        <v>4651</v>
      </c>
      <c r="B4215" s="3" t="s">
        <v>351</v>
      </c>
      <c r="C4215" s="3" t="s">
        <v>117</v>
      </c>
      <c r="D4215" s="3" t="s">
        <v>169</v>
      </c>
      <c r="E4215" s="3" t="s">
        <v>34</v>
      </c>
      <c r="F4215" s="3">
        <v>4679.03</v>
      </c>
      <c r="G4215" s="3">
        <v>935.81</v>
      </c>
      <c r="H4215" s="3">
        <v>3743.22</v>
      </c>
      <c r="I4215" s="3" t="s">
        <v>29</v>
      </c>
      <c r="J4215" s="5">
        <v>1.2500013357483659</v>
      </c>
      <c r="K4215" t="str">
        <f>_xlfn.XLOOKUP(D4215, dim_channels!A:A, dim_channels!C:C, "Not Found")</f>
        <v>GDS</v>
      </c>
      <c r="L4215" t="str">
        <f>_xlfn.XLOOKUP(D4215, dim_channels!A:A, dim_channels!B:B, "Not Found")</f>
        <v>GDS (Amadeus)</v>
      </c>
      <c r="M4215">
        <f t="shared" si="260"/>
        <v>0</v>
      </c>
      <c r="N4215">
        <f t="shared" si="261"/>
        <v>1</v>
      </c>
      <c r="O4215">
        <f t="shared" si="262"/>
        <v>3743.22</v>
      </c>
      <c r="P4215">
        <f t="shared" si="263"/>
        <v>4679.03</v>
      </c>
    </row>
    <row r="4216" spans="1:16" x14ac:dyDescent="0.2">
      <c r="A4216" s="2" t="s">
        <v>4652</v>
      </c>
      <c r="B4216" s="2" t="s">
        <v>846</v>
      </c>
      <c r="C4216" s="2" t="s">
        <v>468</v>
      </c>
      <c r="D4216" s="2" t="s">
        <v>27</v>
      </c>
      <c r="E4216" s="2" t="s">
        <v>60</v>
      </c>
      <c r="F4216" s="2">
        <v>5387.44</v>
      </c>
      <c r="G4216" s="2">
        <v>0</v>
      </c>
      <c r="H4216" s="2">
        <v>5387.44</v>
      </c>
      <c r="I4216" s="2" t="s">
        <v>29</v>
      </c>
      <c r="J4216" s="4">
        <v>1</v>
      </c>
      <c r="K4216" t="str">
        <f>_xlfn.XLOOKUP(D4216, dim_channels!A:A, dim_channels!C:C, "Not Found")</f>
        <v>OTA</v>
      </c>
      <c r="L4216" t="str">
        <f>_xlfn.XLOOKUP(D4216, dim_channels!A:A, dim_channels!B:B, "Not Found")</f>
        <v>Expedia</v>
      </c>
      <c r="M4216">
        <f t="shared" si="260"/>
        <v>0</v>
      </c>
      <c r="N4216">
        <f t="shared" si="261"/>
        <v>1</v>
      </c>
      <c r="O4216">
        <f t="shared" si="262"/>
        <v>5387.44</v>
      </c>
      <c r="P4216">
        <f t="shared" si="263"/>
        <v>5387.44</v>
      </c>
    </row>
    <row r="4217" spans="1:16" x14ac:dyDescent="0.2">
      <c r="A4217" s="3" t="s">
        <v>4653</v>
      </c>
      <c r="B4217" s="3" t="s">
        <v>297</v>
      </c>
      <c r="C4217" s="3" t="s">
        <v>824</v>
      </c>
      <c r="D4217" s="3" t="s">
        <v>206</v>
      </c>
      <c r="E4217" s="3" t="s">
        <v>207</v>
      </c>
      <c r="F4217" s="3">
        <v>3193.91</v>
      </c>
      <c r="G4217" s="3">
        <v>0</v>
      </c>
      <c r="H4217" s="3">
        <v>3193.91</v>
      </c>
      <c r="I4217" s="3" t="s">
        <v>29</v>
      </c>
      <c r="J4217" s="5">
        <v>1</v>
      </c>
      <c r="K4217" t="str">
        <f>_xlfn.XLOOKUP(D4217, dim_channels!A:A, dim_channels!C:C, "Not Found")</f>
        <v>Direct</v>
      </c>
      <c r="L4217" t="str">
        <f>_xlfn.XLOOKUP(D4217, dim_channels!A:A, dim_channels!B:B, "Not Found")</f>
        <v>Walk-in</v>
      </c>
      <c r="M4217">
        <f t="shared" si="260"/>
        <v>0</v>
      </c>
      <c r="N4217">
        <f t="shared" si="261"/>
        <v>1</v>
      </c>
      <c r="O4217">
        <f t="shared" si="262"/>
        <v>3193.91</v>
      </c>
      <c r="P4217">
        <f t="shared" si="263"/>
        <v>3193.91</v>
      </c>
    </row>
    <row r="4218" spans="1:16" x14ac:dyDescent="0.2">
      <c r="A4218" s="2" t="s">
        <v>4654</v>
      </c>
      <c r="B4218" s="2" t="s">
        <v>236</v>
      </c>
      <c r="C4218" s="2" t="s">
        <v>463</v>
      </c>
      <c r="D4218" s="2" t="s">
        <v>206</v>
      </c>
      <c r="E4218" s="2" t="s">
        <v>207</v>
      </c>
      <c r="F4218" s="2">
        <v>11805.43</v>
      </c>
      <c r="G4218" s="2">
        <v>0</v>
      </c>
      <c r="H4218" s="2">
        <v>11805.43</v>
      </c>
      <c r="I4218" s="2" t="s">
        <v>29</v>
      </c>
      <c r="J4218" s="4">
        <v>1</v>
      </c>
      <c r="K4218" t="str">
        <f>_xlfn.XLOOKUP(D4218, dim_channels!A:A, dim_channels!C:C, "Not Found")</f>
        <v>Direct</v>
      </c>
      <c r="L4218" t="str">
        <f>_xlfn.XLOOKUP(D4218, dim_channels!A:A, dim_channels!B:B, "Not Found")</f>
        <v>Walk-in</v>
      </c>
      <c r="M4218">
        <f t="shared" si="260"/>
        <v>0</v>
      </c>
      <c r="N4218">
        <f t="shared" si="261"/>
        <v>1</v>
      </c>
      <c r="O4218">
        <f t="shared" si="262"/>
        <v>11805.43</v>
      </c>
      <c r="P4218">
        <f t="shared" si="263"/>
        <v>11805.43</v>
      </c>
    </row>
    <row r="4219" spans="1:16" x14ac:dyDescent="0.2">
      <c r="A4219" s="3" t="s">
        <v>4655</v>
      </c>
      <c r="B4219" s="3" t="s">
        <v>626</v>
      </c>
      <c r="C4219" s="3" t="s">
        <v>143</v>
      </c>
      <c r="D4219" s="3" t="s">
        <v>64</v>
      </c>
      <c r="E4219" s="3" t="s">
        <v>34</v>
      </c>
      <c r="F4219" s="3">
        <v>11502.54</v>
      </c>
      <c r="G4219" s="3">
        <v>0</v>
      </c>
      <c r="H4219" s="3">
        <v>11502.54</v>
      </c>
      <c r="I4219" s="3" t="s">
        <v>56</v>
      </c>
      <c r="J4219" s="5">
        <v>1</v>
      </c>
      <c r="K4219" t="str">
        <f>_xlfn.XLOOKUP(D4219, dim_channels!A:A, dim_channels!C:C, "Not Found")</f>
        <v>Direct</v>
      </c>
      <c r="L4219" t="str">
        <f>_xlfn.XLOOKUP(D4219, dim_channels!A:A, dim_channels!B:B, "Not Found")</f>
        <v>Direct Website</v>
      </c>
      <c r="M4219">
        <f t="shared" si="260"/>
        <v>0</v>
      </c>
      <c r="N4219">
        <f t="shared" si="261"/>
        <v>0</v>
      </c>
      <c r="O4219">
        <f t="shared" si="262"/>
        <v>0</v>
      </c>
      <c r="P4219">
        <f t="shared" si="263"/>
        <v>0</v>
      </c>
    </row>
    <row r="4220" spans="1:16" x14ac:dyDescent="0.2">
      <c r="A4220" s="2" t="s">
        <v>4656</v>
      </c>
      <c r="B4220" s="2" t="s">
        <v>247</v>
      </c>
      <c r="C4220" s="2" t="s">
        <v>534</v>
      </c>
      <c r="D4220" s="2" t="s">
        <v>114</v>
      </c>
      <c r="E4220" s="2" t="s">
        <v>46</v>
      </c>
      <c r="F4220" s="2">
        <v>11715.35</v>
      </c>
      <c r="G4220" s="2">
        <v>1171.54</v>
      </c>
      <c r="H4220" s="2">
        <v>10543.81</v>
      </c>
      <c r="I4220" s="2" t="s">
        <v>29</v>
      </c>
      <c r="J4220" s="4">
        <v>1.111111638013204</v>
      </c>
      <c r="K4220" t="str">
        <f>_xlfn.XLOOKUP(D4220, dim_channels!A:A, dim_channels!C:C, "Not Found")</f>
        <v>Offline</v>
      </c>
      <c r="L4220" t="str">
        <f>_xlfn.XLOOKUP(D4220, dim_channels!A:A, dim_channels!B:B, "Not Found")</f>
        <v>Travel Agency</v>
      </c>
      <c r="M4220">
        <f t="shared" si="260"/>
        <v>0</v>
      </c>
      <c r="N4220">
        <f t="shared" si="261"/>
        <v>1</v>
      </c>
      <c r="O4220">
        <f t="shared" si="262"/>
        <v>10543.81</v>
      </c>
      <c r="P4220">
        <f t="shared" si="263"/>
        <v>11715.35</v>
      </c>
    </row>
    <row r="4221" spans="1:16" x14ac:dyDescent="0.2">
      <c r="A4221" s="3" t="s">
        <v>4657</v>
      </c>
      <c r="B4221" s="3" t="s">
        <v>246</v>
      </c>
      <c r="C4221" s="3" t="s">
        <v>200</v>
      </c>
      <c r="D4221" s="3" t="s">
        <v>114</v>
      </c>
      <c r="E4221" s="3" t="s">
        <v>46</v>
      </c>
      <c r="F4221" s="3">
        <v>12258.88</v>
      </c>
      <c r="G4221" s="3">
        <v>1225.8900000000001</v>
      </c>
      <c r="H4221" s="3">
        <v>11032.99</v>
      </c>
      <c r="I4221" s="3" t="s">
        <v>29</v>
      </c>
      <c r="J4221" s="5">
        <v>1.111111312527248</v>
      </c>
      <c r="K4221" t="str">
        <f>_xlfn.XLOOKUP(D4221, dim_channels!A:A, dim_channels!C:C, "Not Found")</f>
        <v>Offline</v>
      </c>
      <c r="L4221" t="str">
        <f>_xlfn.XLOOKUP(D4221, dim_channels!A:A, dim_channels!B:B, "Not Found")</f>
        <v>Travel Agency</v>
      </c>
      <c r="M4221">
        <f t="shared" si="260"/>
        <v>0</v>
      </c>
      <c r="N4221">
        <f t="shared" si="261"/>
        <v>1</v>
      </c>
      <c r="O4221">
        <f t="shared" si="262"/>
        <v>11032.99</v>
      </c>
      <c r="P4221">
        <f t="shared" si="263"/>
        <v>12258.88</v>
      </c>
    </row>
    <row r="4222" spans="1:16" x14ac:dyDescent="0.2">
      <c r="A4222" s="2" t="s">
        <v>4658</v>
      </c>
      <c r="B4222" s="2" t="s">
        <v>178</v>
      </c>
      <c r="C4222" s="2" t="s">
        <v>251</v>
      </c>
      <c r="D4222" s="2" t="s">
        <v>114</v>
      </c>
      <c r="E4222" s="2" t="s">
        <v>46</v>
      </c>
      <c r="F4222" s="2">
        <v>2889.63</v>
      </c>
      <c r="G4222" s="2">
        <v>288.95999999999998</v>
      </c>
      <c r="H4222" s="2">
        <v>2600.67</v>
      </c>
      <c r="I4222" s="2" t="s">
        <v>41</v>
      </c>
      <c r="J4222" s="4">
        <v>1.1111098293901189</v>
      </c>
      <c r="K4222" t="str">
        <f>_xlfn.XLOOKUP(D4222, dim_channels!A:A, dim_channels!C:C, "Not Found")</f>
        <v>Offline</v>
      </c>
      <c r="L4222" t="str">
        <f>_xlfn.XLOOKUP(D4222, dim_channels!A:A, dim_channels!B:B, "Not Found")</f>
        <v>Travel Agency</v>
      </c>
      <c r="M4222">
        <f t="shared" si="260"/>
        <v>1</v>
      </c>
      <c r="N4222">
        <f t="shared" si="261"/>
        <v>0</v>
      </c>
      <c r="O4222">
        <f t="shared" si="262"/>
        <v>0</v>
      </c>
      <c r="P4222">
        <f t="shared" si="263"/>
        <v>0</v>
      </c>
    </row>
    <row r="4223" spans="1:16" x14ac:dyDescent="0.2">
      <c r="A4223" s="3" t="s">
        <v>4659</v>
      </c>
      <c r="B4223" s="3" t="s">
        <v>198</v>
      </c>
      <c r="C4223" s="3" t="s">
        <v>389</v>
      </c>
      <c r="D4223" s="3" t="s">
        <v>45</v>
      </c>
      <c r="E4223" s="3" t="s">
        <v>89</v>
      </c>
      <c r="F4223" s="3">
        <v>2869.97</v>
      </c>
      <c r="G4223" s="3">
        <v>0</v>
      </c>
      <c r="H4223" s="3">
        <v>2869.97</v>
      </c>
      <c r="I4223" s="3" t="s">
        <v>41</v>
      </c>
      <c r="J4223" s="5">
        <v>1</v>
      </c>
      <c r="K4223" t="str">
        <f>_xlfn.XLOOKUP(D4223, dim_channels!A:A, dim_channels!C:C, "Not Found")</f>
        <v>Corporate</v>
      </c>
      <c r="L4223" t="str">
        <f>_xlfn.XLOOKUP(D4223, dim_channels!A:A, dim_channels!B:B, "Not Found")</f>
        <v>Corporate Direct</v>
      </c>
      <c r="M4223">
        <f t="shared" si="260"/>
        <v>1</v>
      </c>
      <c r="N4223">
        <f t="shared" si="261"/>
        <v>0</v>
      </c>
      <c r="O4223">
        <f t="shared" si="262"/>
        <v>0</v>
      </c>
      <c r="P4223">
        <f t="shared" si="263"/>
        <v>0</v>
      </c>
    </row>
    <row r="4224" spans="1:16" x14ac:dyDescent="0.2">
      <c r="A4224" s="2" t="s">
        <v>4660</v>
      </c>
      <c r="B4224" s="2" t="s">
        <v>384</v>
      </c>
      <c r="C4224" s="2" t="s">
        <v>484</v>
      </c>
      <c r="D4224" s="2" t="s">
        <v>52</v>
      </c>
      <c r="E4224" s="2" t="s">
        <v>60</v>
      </c>
      <c r="F4224" s="2">
        <v>4777.55</v>
      </c>
      <c r="G4224" s="2">
        <v>0</v>
      </c>
      <c r="H4224" s="2">
        <v>4777.55</v>
      </c>
      <c r="I4224" s="2" t="s">
        <v>29</v>
      </c>
      <c r="J4224" s="4">
        <v>1</v>
      </c>
      <c r="K4224" t="str">
        <f>_xlfn.XLOOKUP(D4224, dim_channels!A:A, dim_channels!C:C, "Not Found")</f>
        <v>OTA</v>
      </c>
      <c r="L4224" t="str">
        <f>_xlfn.XLOOKUP(D4224, dim_channels!A:A, dim_channels!B:B, "Not Found")</f>
        <v>Agoda</v>
      </c>
      <c r="M4224">
        <f t="shared" si="260"/>
        <v>0</v>
      </c>
      <c r="N4224">
        <f t="shared" si="261"/>
        <v>1</v>
      </c>
      <c r="O4224">
        <f t="shared" si="262"/>
        <v>4777.55</v>
      </c>
      <c r="P4224">
        <f t="shared" si="263"/>
        <v>4777.55</v>
      </c>
    </row>
    <row r="4225" spans="1:16" x14ac:dyDescent="0.2">
      <c r="A4225" s="3" t="s">
        <v>4661</v>
      </c>
      <c r="B4225" s="3" t="s">
        <v>824</v>
      </c>
      <c r="C4225" s="3" t="s">
        <v>467</v>
      </c>
      <c r="D4225" s="3" t="s">
        <v>45</v>
      </c>
      <c r="E4225" s="3" t="s">
        <v>46</v>
      </c>
      <c r="F4225" s="3">
        <v>2578.6999999999998</v>
      </c>
      <c r="G4225" s="3">
        <v>128.94</v>
      </c>
      <c r="H4225" s="3">
        <v>2449.7600000000002</v>
      </c>
      <c r="I4225" s="3" t="s">
        <v>41</v>
      </c>
      <c r="J4225" s="5">
        <v>1.05263372738554</v>
      </c>
      <c r="K4225" t="str">
        <f>_xlfn.XLOOKUP(D4225, dim_channels!A:A, dim_channels!C:C, "Not Found")</f>
        <v>Corporate</v>
      </c>
      <c r="L4225" t="str">
        <f>_xlfn.XLOOKUP(D4225, dim_channels!A:A, dim_channels!B:B, "Not Found")</f>
        <v>Corporate Direct</v>
      </c>
      <c r="M4225">
        <f t="shared" si="260"/>
        <v>1</v>
      </c>
      <c r="N4225">
        <f t="shared" si="261"/>
        <v>0</v>
      </c>
      <c r="O4225">
        <f t="shared" si="262"/>
        <v>0</v>
      </c>
      <c r="P4225">
        <f t="shared" si="263"/>
        <v>0</v>
      </c>
    </row>
    <row r="4226" spans="1:16" x14ac:dyDescent="0.2">
      <c r="A4226" s="2" t="s">
        <v>4662</v>
      </c>
      <c r="B4226" s="2" t="s">
        <v>532</v>
      </c>
      <c r="C4226" s="2" t="s">
        <v>564</v>
      </c>
      <c r="D4226" s="2" t="s">
        <v>27</v>
      </c>
      <c r="E4226" s="2" t="s">
        <v>28</v>
      </c>
      <c r="F4226" s="2">
        <v>2454.81</v>
      </c>
      <c r="G4226" s="2">
        <v>441.87</v>
      </c>
      <c r="H4226" s="2">
        <v>2012.94</v>
      </c>
      <c r="I4226" s="2" t="s">
        <v>29</v>
      </c>
      <c r="J4226" s="4">
        <v>1.219514739634564</v>
      </c>
      <c r="K4226" t="str">
        <f>_xlfn.XLOOKUP(D4226, dim_channels!A:A, dim_channels!C:C, "Not Found")</f>
        <v>OTA</v>
      </c>
      <c r="L4226" t="str">
        <f>_xlfn.XLOOKUP(D4226, dim_channels!A:A, dim_channels!B:B, "Not Found")</f>
        <v>Expedia</v>
      </c>
      <c r="M4226">
        <f t="shared" si="260"/>
        <v>0</v>
      </c>
      <c r="N4226">
        <f t="shared" si="261"/>
        <v>1</v>
      </c>
      <c r="O4226">
        <f t="shared" si="262"/>
        <v>2012.94</v>
      </c>
      <c r="P4226">
        <f t="shared" si="263"/>
        <v>2454.81</v>
      </c>
    </row>
    <row r="4227" spans="1:16" x14ac:dyDescent="0.2">
      <c r="A4227" s="3" t="s">
        <v>4663</v>
      </c>
      <c r="B4227" s="3" t="s">
        <v>346</v>
      </c>
      <c r="C4227" s="3" t="s">
        <v>31</v>
      </c>
      <c r="D4227" s="3" t="s">
        <v>27</v>
      </c>
      <c r="E4227" s="3" t="s">
        <v>34</v>
      </c>
      <c r="F4227" s="3">
        <v>6395.06</v>
      </c>
      <c r="G4227" s="3">
        <v>1151.1099999999999</v>
      </c>
      <c r="H4227" s="3">
        <v>5243.95</v>
      </c>
      <c r="I4227" s="3" t="s">
        <v>41</v>
      </c>
      <c r="J4227" s="5">
        <v>1.219512009077127</v>
      </c>
      <c r="K4227" t="str">
        <f>_xlfn.XLOOKUP(D4227, dim_channels!A:A, dim_channels!C:C, "Not Found")</f>
        <v>OTA</v>
      </c>
      <c r="L4227" t="str">
        <f>_xlfn.XLOOKUP(D4227, dim_channels!A:A, dim_channels!B:B, "Not Found")</f>
        <v>Expedia</v>
      </c>
      <c r="M4227">
        <f t="shared" ref="M4227:M4290" si="264">IF(I4227="Cancelled",1,0)</f>
        <v>1</v>
      </c>
      <c r="N4227">
        <f t="shared" ref="N4227:N4290" si="265">IF(TRIM(UPPER(I4227))="CHECKED-OUT",1,0)</f>
        <v>0</v>
      </c>
      <c r="O4227">
        <f t="shared" ref="O4227:O4290" si="266">IF(TRIM(UPPER(I4227))="CHECKED-OUT",H4227,0)</f>
        <v>0</v>
      </c>
      <c r="P4227">
        <f t="shared" ref="P4227:P4290" si="267">IF(TRIM(UPPER(I4227))="CHECKED-OUT",F4227,0)</f>
        <v>0</v>
      </c>
    </row>
    <row r="4228" spans="1:16" x14ac:dyDescent="0.2">
      <c r="A4228" s="2" t="s">
        <v>4664</v>
      </c>
      <c r="B4228" s="2" t="s">
        <v>220</v>
      </c>
      <c r="C4228" s="2" t="s">
        <v>213</v>
      </c>
      <c r="D4228" s="2" t="s">
        <v>64</v>
      </c>
      <c r="E4228" s="2" t="s">
        <v>28</v>
      </c>
      <c r="F4228" s="2">
        <v>2991.48</v>
      </c>
      <c r="G4228" s="2">
        <v>0</v>
      </c>
      <c r="H4228" s="2">
        <v>2991.48</v>
      </c>
      <c r="I4228" s="2" t="s">
        <v>29</v>
      </c>
      <c r="J4228" s="4">
        <v>1</v>
      </c>
      <c r="K4228" t="str">
        <f>_xlfn.XLOOKUP(D4228, dim_channels!A:A, dim_channels!C:C, "Not Found")</f>
        <v>Direct</v>
      </c>
      <c r="L4228" t="str">
        <f>_xlfn.XLOOKUP(D4228, dim_channels!A:A, dim_channels!B:B, "Not Found")</f>
        <v>Direct Website</v>
      </c>
      <c r="M4228">
        <f t="shared" si="264"/>
        <v>0</v>
      </c>
      <c r="N4228">
        <f t="shared" si="265"/>
        <v>1</v>
      </c>
      <c r="O4228">
        <f t="shared" si="266"/>
        <v>2991.48</v>
      </c>
      <c r="P4228">
        <f t="shared" si="267"/>
        <v>2991.48</v>
      </c>
    </row>
    <row r="4229" spans="1:16" x14ac:dyDescent="0.2">
      <c r="A4229" s="3" t="s">
        <v>4665</v>
      </c>
      <c r="B4229" s="3" t="s">
        <v>794</v>
      </c>
      <c r="C4229" s="3" t="s">
        <v>590</v>
      </c>
      <c r="D4229" s="3" t="s">
        <v>169</v>
      </c>
      <c r="E4229" s="3" t="s">
        <v>34</v>
      </c>
      <c r="F4229" s="3">
        <v>5681.48</v>
      </c>
      <c r="G4229" s="3">
        <v>1136.3</v>
      </c>
      <c r="H4229" s="3">
        <v>4545.18</v>
      </c>
      <c r="I4229" s="3" t="s">
        <v>41</v>
      </c>
      <c r="J4229" s="5">
        <v>1.2500011000664439</v>
      </c>
      <c r="K4229" t="str">
        <f>_xlfn.XLOOKUP(D4229, dim_channels!A:A, dim_channels!C:C, "Not Found")</f>
        <v>GDS</v>
      </c>
      <c r="L4229" t="str">
        <f>_xlfn.XLOOKUP(D4229, dim_channels!A:A, dim_channels!B:B, "Not Found")</f>
        <v>GDS (Amadeus)</v>
      </c>
      <c r="M4229">
        <f t="shared" si="264"/>
        <v>1</v>
      </c>
      <c r="N4229">
        <f t="shared" si="265"/>
        <v>0</v>
      </c>
      <c r="O4229">
        <f t="shared" si="266"/>
        <v>0</v>
      </c>
      <c r="P4229">
        <f t="shared" si="267"/>
        <v>0</v>
      </c>
    </row>
    <row r="4230" spans="1:16" x14ac:dyDescent="0.2">
      <c r="A4230" s="2" t="s">
        <v>4666</v>
      </c>
      <c r="B4230" s="2" t="s">
        <v>432</v>
      </c>
      <c r="C4230" s="2" t="s">
        <v>113</v>
      </c>
      <c r="D4230" s="2" t="s">
        <v>64</v>
      </c>
      <c r="E4230" s="2" t="s">
        <v>115</v>
      </c>
      <c r="F4230" s="2">
        <v>2892.69</v>
      </c>
      <c r="G4230" s="2">
        <v>0</v>
      </c>
      <c r="H4230" s="2">
        <v>2892.69</v>
      </c>
      <c r="I4230" s="2" t="s">
        <v>56</v>
      </c>
      <c r="J4230" s="4">
        <v>1</v>
      </c>
      <c r="K4230" t="str">
        <f>_xlfn.XLOOKUP(D4230, dim_channels!A:A, dim_channels!C:C, "Not Found")</f>
        <v>Direct</v>
      </c>
      <c r="L4230" t="str">
        <f>_xlfn.XLOOKUP(D4230, dim_channels!A:A, dim_channels!B:B, "Not Found")</f>
        <v>Direct Website</v>
      </c>
      <c r="M4230">
        <f t="shared" si="264"/>
        <v>0</v>
      </c>
      <c r="N4230">
        <f t="shared" si="265"/>
        <v>0</v>
      </c>
      <c r="O4230">
        <f t="shared" si="266"/>
        <v>0</v>
      </c>
      <c r="P4230">
        <f t="shared" si="267"/>
        <v>0</v>
      </c>
    </row>
    <row r="4231" spans="1:16" x14ac:dyDescent="0.2">
      <c r="A4231" s="3" t="s">
        <v>4667</v>
      </c>
      <c r="B4231" s="3" t="s">
        <v>133</v>
      </c>
      <c r="C4231" s="3" t="s">
        <v>807</v>
      </c>
      <c r="D4231" s="3" t="s">
        <v>33</v>
      </c>
      <c r="E4231" s="3" t="s">
        <v>28</v>
      </c>
      <c r="F4231" s="3">
        <v>5587.95</v>
      </c>
      <c r="G4231" s="3">
        <v>838.19</v>
      </c>
      <c r="H4231" s="3">
        <v>4749.76</v>
      </c>
      <c r="I4231" s="3" t="s">
        <v>29</v>
      </c>
      <c r="J4231" s="5">
        <v>1.1764699690089599</v>
      </c>
      <c r="K4231" t="str">
        <f>_xlfn.XLOOKUP(D4231, dim_channels!A:A, dim_channels!C:C, "Not Found")</f>
        <v>OTA</v>
      </c>
      <c r="L4231" t="str">
        <f>_xlfn.XLOOKUP(D4231, dim_channels!A:A, dim_channels!B:B, "Not Found")</f>
        <v>Booking.com</v>
      </c>
      <c r="M4231">
        <f t="shared" si="264"/>
        <v>0</v>
      </c>
      <c r="N4231">
        <f t="shared" si="265"/>
        <v>1</v>
      </c>
      <c r="O4231">
        <f t="shared" si="266"/>
        <v>4749.76</v>
      </c>
      <c r="P4231">
        <f t="shared" si="267"/>
        <v>5587.95</v>
      </c>
    </row>
    <row r="4232" spans="1:16" x14ac:dyDescent="0.2">
      <c r="A4232" s="2" t="s">
        <v>4668</v>
      </c>
      <c r="B4232" s="2" t="s">
        <v>482</v>
      </c>
      <c r="C4232" s="2" t="s">
        <v>167</v>
      </c>
      <c r="D4232" s="2" t="s">
        <v>52</v>
      </c>
      <c r="E4232" s="2" t="s">
        <v>60</v>
      </c>
      <c r="F4232" s="2">
        <v>3107.1</v>
      </c>
      <c r="G4232" s="2">
        <v>0</v>
      </c>
      <c r="H4232" s="2">
        <v>3107.1</v>
      </c>
      <c r="I4232" s="2" t="s">
        <v>41</v>
      </c>
      <c r="J4232" s="4">
        <v>1</v>
      </c>
      <c r="K4232" t="str">
        <f>_xlfn.XLOOKUP(D4232, dim_channels!A:A, dim_channels!C:C, "Not Found")</f>
        <v>OTA</v>
      </c>
      <c r="L4232" t="str">
        <f>_xlfn.XLOOKUP(D4232, dim_channels!A:A, dim_channels!B:B, "Not Found")</f>
        <v>Agoda</v>
      </c>
      <c r="M4232">
        <f t="shared" si="264"/>
        <v>1</v>
      </c>
      <c r="N4232">
        <f t="shared" si="265"/>
        <v>0</v>
      </c>
      <c r="O4232">
        <f t="shared" si="266"/>
        <v>0</v>
      </c>
      <c r="P4232">
        <f t="shared" si="267"/>
        <v>0</v>
      </c>
    </row>
    <row r="4233" spans="1:16" x14ac:dyDescent="0.2">
      <c r="A4233" s="3" t="s">
        <v>4669</v>
      </c>
      <c r="B4233" s="3" t="s">
        <v>558</v>
      </c>
      <c r="C4233" s="3" t="s">
        <v>702</v>
      </c>
      <c r="D4233" s="3" t="s">
        <v>169</v>
      </c>
      <c r="E4233" s="3" t="s">
        <v>34</v>
      </c>
      <c r="F4233" s="3">
        <v>10373.83</v>
      </c>
      <c r="G4233" s="3">
        <v>2074.77</v>
      </c>
      <c r="H4233" s="3">
        <v>8299.06</v>
      </c>
      <c r="I4233" s="3" t="s">
        <v>56</v>
      </c>
      <c r="J4233" s="5">
        <v>1.2500006024778709</v>
      </c>
      <c r="K4233" t="str">
        <f>_xlfn.XLOOKUP(D4233, dim_channels!A:A, dim_channels!C:C, "Not Found")</f>
        <v>GDS</v>
      </c>
      <c r="L4233" t="str">
        <f>_xlfn.XLOOKUP(D4233, dim_channels!A:A, dim_channels!B:B, "Not Found")</f>
        <v>GDS (Amadeus)</v>
      </c>
      <c r="M4233">
        <f t="shared" si="264"/>
        <v>0</v>
      </c>
      <c r="N4233">
        <f t="shared" si="265"/>
        <v>0</v>
      </c>
      <c r="O4233">
        <f t="shared" si="266"/>
        <v>0</v>
      </c>
      <c r="P4233">
        <f t="shared" si="267"/>
        <v>0</v>
      </c>
    </row>
    <row r="4234" spans="1:16" x14ac:dyDescent="0.2">
      <c r="A4234" s="2" t="s">
        <v>4670</v>
      </c>
      <c r="B4234" s="2" t="s">
        <v>91</v>
      </c>
      <c r="C4234" s="2" t="s">
        <v>145</v>
      </c>
      <c r="D4234" s="2" t="s">
        <v>52</v>
      </c>
      <c r="E4234" s="2" t="s">
        <v>34</v>
      </c>
      <c r="F4234" s="2">
        <v>10574.7</v>
      </c>
      <c r="G4234" s="2">
        <v>1268.96</v>
      </c>
      <c r="H4234" s="2">
        <v>9305.74</v>
      </c>
      <c r="I4234" s="2" t="s">
        <v>41</v>
      </c>
      <c r="J4234" s="4">
        <v>1.136363147906561</v>
      </c>
      <c r="K4234" t="str">
        <f>_xlfn.XLOOKUP(D4234, dim_channels!A:A, dim_channels!C:C, "Not Found")</f>
        <v>OTA</v>
      </c>
      <c r="L4234" t="str">
        <f>_xlfn.XLOOKUP(D4234, dim_channels!A:A, dim_channels!B:B, "Not Found")</f>
        <v>Agoda</v>
      </c>
      <c r="M4234">
        <f t="shared" si="264"/>
        <v>1</v>
      </c>
      <c r="N4234">
        <f t="shared" si="265"/>
        <v>0</v>
      </c>
      <c r="O4234">
        <f t="shared" si="266"/>
        <v>0</v>
      </c>
      <c r="P4234">
        <f t="shared" si="267"/>
        <v>0</v>
      </c>
    </row>
    <row r="4235" spans="1:16" x14ac:dyDescent="0.2">
      <c r="A4235" s="3" t="s">
        <v>4671</v>
      </c>
      <c r="B4235" s="3" t="s">
        <v>612</v>
      </c>
      <c r="C4235" s="3" t="s">
        <v>266</v>
      </c>
      <c r="D4235" s="3" t="s">
        <v>27</v>
      </c>
      <c r="E4235" s="3" t="s">
        <v>28</v>
      </c>
      <c r="F4235" s="3">
        <v>2608.7800000000002</v>
      </c>
      <c r="G4235" s="3">
        <v>469.58</v>
      </c>
      <c r="H4235" s="3">
        <v>2139.1999999999998</v>
      </c>
      <c r="I4235" s="3" t="s">
        <v>41</v>
      </c>
      <c r="J4235" s="5">
        <v>1.219511967090501</v>
      </c>
      <c r="K4235" t="str">
        <f>_xlfn.XLOOKUP(D4235, dim_channels!A:A, dim_channels!C:C, "Not Found")</f>
        <v>OTA</v>
      </c>
      <c r="L4235" t="str">
        <f>_xlfn.XLOOKUP(D4235, dim_channels!A:A, dim_channels!B:B, "Not Found")</f>
        <v>Expedia</v>
      </c>
      <c r="M4235">
        <f t="shared" si="264"/>
        <v>1</v>
      </c>
      <c r="N4235">
        <f t="shared" si="265"/>
        <v>0</v>
      </c>
      <c r="O4235">
        <f t="shared" si="266"/>
        <v>0</v>
      </c>
      <c r="P4235">
        <f t="shared" si="267"/>
        <v>0</v>
      </c>
    </row>
    <row r="4236" spans="1:16" x14ac:dyDescent="0.2">
      <c r="A4236" s="2" t="s">
        <v>4672</v>
      </c>
      <c r="B4236" s="2" t="s">
        <v>515</v>
      </c>
      <c r="C4236" s="2" t="s">
        <v>543</v>
      </c>
      <c r="D4236" s="2" t="s">
        <v>52</v>
      </c>
      <c r="E4236" s="2" t="s">
        <v>34</v>
      </c>
      <c r="F4236" s="2">
        <v>2473.0100000000002</v>
      </c>
      <c r="G4236" s="2">
        <v>296.76</v>
      </c>
      <c r="H4236" s="2">
        <v>2176.25</v>
      </c>
      <c r="I4236" s="2" t="s">
        <v>56</v>
      </c>
      <c r="J4236" s="4">
        <v>1.136363009764503</v>
      </c>
      <c r="K4236" t="str">
        <f>_xlfn.XLOOKUP(D4236, dim_channels!A:A, dim_channels!C:C, "Not Found")</f>
        <v>OTA</v>
      </c>
      <c r="L4236" t="str">
        <f>_xlfn.XLOOKUP(D4236, dim_channels!A:A, dim_channels!B:B, "Not Found")</f>
        <v>Agoda</v>
      </c>
      <c r="M4236">
        <f t="shared" si="264"/>
        <v>0</v>
      </c>
      <c r="N4236">
        <f t="shared" si="265"/>
        <v>0</v>
      </c>
      <c r="O4236">
        <f t="shared" si="266"/>
        <v>0</v>
      </c>
      <c r="P4236">
        <f t="shared" si="267"/>
        <v>0</v>
      </c>
    </row>
    <row r="4237" spans="1:16" x14ac:dyDescent="0.2">
      <c r="A4237" s="3" t="s">
        <v>4673</v>
      </c>
      <c r="B4237" s="3" t="s">
        <v>181</v>
      </c>
      <c r="C4237" s="3" t="s">
        <v>69</v>
      </c>
      <c r="D4237" s="3" t="s">
        <v>52</v>
      </c>
      <c r="E4237" s="3" t="s">
        <v>60</v>
      </c>
      <c r="F4237" s="3">
        <v>3177.44</v>
      </c>
      <c r="G4237" s="3">
        <v>0</v>
      </c>
      <c r="H4237" s="3">
        <v>3177.44</v>
      </c>
      <c r="I4237" s="3" t="s">
        <v>56</v>
      </c>
      <c r="J4237" s="5">
        <v>1</v>
      </c>
      <c r="K4237" t="str">
        <f>_xlfn.XLOOKUP(D4237, dim_channels!A:A, dim_channels!C:C, "Not Found")</f>
        <v>OTA</v>
      </c>
      <c r="L4237" t="str">
        <f>_xlfn.XLOOKUP(D4237, dim_channels!A:A, dim_channels!B:B, "Not Found")</f>
        <v>Agoda</v>
      </c>
      <c r="M4237">
        <f t="shared" si="264"/>
        <v>0</v>
      </c>
      <c r="N4237">
        <f t="shared" si="265"/>
        <v>0</v>
      </c>
      <c r="O4237">
        <f t="shared" si="266"/>
        <v>0</v>
      </c>
      <c r="P4237">
        <f t="shared" si="267"/>
        <v>0</v>
      </c>
    </row>
    <row r="4238" spans="1:16" x14ac:dyDescent="0.2">
      <c r="A4238" s="2" t="s">
        <v>4674</v>
      </c>
      <c r="B4238" s="2" t="s">
        <v>740</v>
      </c>
      <c r="C4238" s="2" t="s">
        <v>445</v>
      </c>
      <c r="D4238" s="2" t="s">
        <v>33</v>
      </c>
      <c r="E4238" s="2" t="s">
        <v>28</v>
      </c>
      <c r="F4238" s="2">
        <v>9092.32</v>
      </c>
      <c r="G4238" s="2">
        <v>1363.85</v>
      </c>
      <c r="H4238" s="2">
        <v>7728.47</v>
      </c>
      <c r="I4238" s="2" t="s">
        <v>41</v>
      </c>
      <c r="J4238" s="4">
        <v>1.176470892686392</v>
      </c>
      <c r="K4238" t="str">
        <f>_xlfn.XLOOKUP(D4238, dim_channels!A:A, dim_channels!C:C, "Not Found")</f>
        <v>OTA</v>
      </c>
      <c r="L4238" t="str">
        <f>_xlfn.XLOOKUP(D4238, dim_channels!A:A, dim_channels!B:B, "Not Found")</f>
        <v>Booking.com</v>
      </c>
      <c r="M4238">
        <f t="shared" si="264"/>
        <v>1</v>
      </c>
      <c r="N4238">
        <f t="shared" si="265"/>
        <v>0</v>
      </c>
      <c r="O4238">
        <f t="shared" si="266"/>
        <v>0</v>
      </c>
      <c r="P4238">
        <f t="shared" si="267"/>
        <v>0</v>
      </c>
    </row>
    <row r="4239" spans="1:16" x14ac:dyDescent="0.2">
      <c r="A4239" s="3" t="s">
        <v>4675</v>
      </c>
      <c r="B4239" s="3" t="s">
        <v>150</v>
      </c>
      <c r="C4239" s="3" t="s">
        <v>706</v>
      </c>
      <c r="D4239" s="3" t="s">
        <v>33</v>
      </c>
      <c r="E4239" s="3" t="s">
        <v>34</v>
      </c>
      <c r="F4239" s="3">
        <v>13330.81</v>
      </c>
      <c r="G4239" s="3">
        <v>1999.62</v>
      </c>
      <c r="H4239" s="3">
        <v>11331.19</v>
      </c>
      <c r="I4239" s="3" t="s">
        <v>56</v>
      </c>
      <c r="J4239" s="5">
        <v>1.176470432496499</v>
      </c>
      <c r="K4239" t="str">
        <f>_xlfn.XLOOKUP(D4239, dim_channels!A:A, dim_channels!C:C, "Not Found")</f>
        <v>OTA</v>
      </c>
      <c r="L4239" t="str">
        <f>_xlfn.XLOOKUP(D4239, dim_channels!A:A, dim_channels!B:B, "Not Found")</f>
        <v>Booking.com</v>
      </c>
      <c r="M4239">
        <f t="shared" si="264"/>
        <v>0</v>
      </c>
      <c r="N4239">
        <f t="shared" si="265"/>
        <v>0</v>
      </c>
      <c r="O4239">
        <f t="shared" si="266"/>
        <v>0</v>
      </c>
      <c r="P4239">
        <f t="shared" si="267"/>
        <v>0</v>
      </c>
    </row>
    <row r="4240" spans="1:16" x14ac:dyDescent="0.2">
      <c r="A4240" s="2" t="s">
        <v>4676</v>
      </c>
      <c r="B4240" s="2" t="s">
        <v>492</v>
      </c>
      <c r="C4240" s="2" t="s">
        <v>2359</v>
      </c>
      <c r="D4240" s="2" t="s">
        <v>52</v>
      </c>
      <c r="E4240" s="2" t="s">
        <v>34</v>
      </c>
      <c r="F4240" s="2">
        <v>6079.09</v>
      </c>
      <c r="G4240" s="2">
        <v>729.49</v>
      </c>
      <c r="H4240" s="2">
        <v>5349.6</v>
      </c>
      <c r="I4240" s="2" t="s">
        <v>41</v>
      </c>
      <c r="J4240" s="4">
        <v>1.1363634664273961</v>
      </c>
      <c r="K4240" t="str">
        <f>_xlfn.XLOOKUP(D4240, dim_channels!A:A, dim_channels!C:C, "Not Found")</f>
        <v>OTA</v>
      </c>
      <c r="L4240" t="str">
        <f>_xlfn.XLOOKUP(D4240, dim_channels!A:A, dim_channels!B:B, "Not Found")</f>
        <v>Agoda</v>
      </c>
      <c r="M4240">
        <f t="shared" si="264"/>
        <v>1</v>
      </c>
      <c r="N4240">
        <f t="shared" si="265"/>
        <v>0</v>
      </c>
      <c r="O4240">
        <f t="shared" si="266"/>
        <v>0</v>
      </c>
      <c r="P4240">
        <f t="shared" si="267"/>
        <v>0</v>
      </c>
    </row>
    <row r="4241" spans="1:16" x14ac:dyDescent="0.2">
      <c r="A4241" s="3" t="s">
        <v>4677</v>
      </c>
      <c r="B4241" s="3" t="s">
        <v>497</v>
      </c>
      <c r="C4241" s="3" t="s">
        <v>389</v>
      </c>
      <c r="D4241" s="3" t="s">
        <v>27</v>
      </c>
      <c r="E4241" s="3" t="s">
        <v>28</v>
      </c>
      <c r="F4241" s="3">
        <v>13114.01</v>
      </c>
      <c r="G4241" s="3">
        <v>2360.52</v>
      </c>
      <c r="H4241" s="3">
        <v>10753.49</v>
      </c>
      <c r="I4241" s="3" t="s">
        <v>41</v>
      </c>
      <c r="J4241" s="5">
        <v>1.2195119909908321</v>
      </c>
      <c r="K4241" t="str">
        <f>_xlfn.XLOOKUP(D4241, dim_channels!A:A, dim_channels!C:C, "Not Found")</f>
        <v>OTA</v>
      </c>
      <c r="L4241" t="str">
        <f>_xlfn.XLOOKUP(D4241, dim_channels!A:A, dim_channels!B:B, "Not Found")</f>
        <v>Expedia</v>
      </c>
      <c r="M4241">
        <f t="shared" si="264"/>
        <v>1</v>
      </c>
      <c r="N4241">
        <f t="shared" si="265"/>
        <v>0</v>
      </c>
      <c r="O4241">
        <f t="shared" si="266"/>
        <v>0</v>
      </c>
      <c r="P4241">
        <f t="shared" si="267"/>
        <v>0</v>
      </c>
    </row>
    <row r="4242" spans="1:16" x14ac:dyDescent="0.2">
      <c r="A4242" s="2" t="s">
        <v>4678</v>
      </c>
      <c r="B4242" s="2" t="s">
        <v>104</v>
      </c>
      <c r="C4242" s="2" t="s">
        <v>200</v>
      </c>
      <c r="D4242" s="2" t="s">
        <v>206</v>
      </c>
      <c r="E4242" s="2" t="s">
        <v>207</v>
      </c>
      <c r="F4242" s="2">
        <v>9687.39</v>
      </c>
      <c r="G4242" s="2">
        <v>0</v>
      </c>
      <c r="H4242" s="2">
        <v>9687.39</v>
      </c>
      <c r="I4242" s="2" t="s">
        <v>56</v>
      </c>
      <c r="J4242" s="4">
        <v>1</v>
      </c>
      <c r="K4242" t="str">
        <f>_xlfn.XLOOKUP(D4242, dim_channels!A:A, dim_channels!C:C, "Not Found")</f>
        <v>Direct</v>
      </c>
      <c r="L4242" t="str">
        <f>_xlfn.XLOOKUP(D4242, dim_channels!A:A, dim_channels!B:B, "Not Found")</f>
        <v>Walk-in</v>
      </c>
      <c r="M4242">
        <f t="shared" si="264"/>
        <v>0</v>
      </c>
      <c r="N4242">
        <f t="shared" si="265"/>
        <v>0</v>
      </c>
      <c r="O4242">
        <f t="shared" si="266"/>
        <v>0</v>
      </c>
      <c r="P4242">
        <f t="shared" si="267"/>
        <v>0</v>
      </c>
    </row>
    <row r="4243" spans="1:16" x14ac:dyDescent="0.2">
      <c r="A4243" s="3" t="s">
        <v>4679</v>
      </c>
      <c r="B4243" s="3" t="s">
        <v>492</v>
      </c>
      <c r="C4243" s="3" t="s">
        <v>87</v>
      </c>
      <c r="D4243" s="3" t="s">
        <v>64</v>
      </c>
      <c r="E4243" s="3" t="s">
        <v>28</v>
      </c>
      <c r="F4243" s="3">
        <v>9462.4500000000007</v>
      </c>
      <c r="G4243" s="3">
        <v>0</v>
      </c>
      <c r="H4243" s="3">
        <v>9462.4500000000007</v>
      </c>
      <c r="I4243" s="3" t="s">
        <v>29</v>
      </c>
      <c r="J4243" s="5">
        <v>1</v>
      </c>
      <c r="K4243" t="str">
        <f>_xlfn.XLOOKUP(D4243, dim_channels!A:A, dim_channels!C:C, "Not Found")</f>
        <v>Direct</v>
      </c>
      <c r="L4243" t="str">
        <f>_xlfn.XLOOKUP(D4243, dim_channels!A:A, dim_channels!B:B, "Not Found")</f>
        <v>Direct Website</v>
      </c>
      <c r="M4243">
        <f t="shared" si="264"/>
        <v>0</v>
      </c>
      <c r="N4243">
        <f t="shared" si="265"/>
        <v>1</v>
      </c>
      <c r="O4243">
        <f t="shared" si="266"/>
        <v>9462.4500000000007</v>
      </c>
      <c r="P4243">
        <f t="shared" si="267"/>
        <v>9462.4500000000007</v>
      </c>
    </row>
    <row r="4244" spans="1:16" x14ac:dyDescent="0.2">
      <c r="A4244" s="2" t="s">
        <v>4680</v>
      </c>
      <c r="B4244" s="2" t="s">
        <v>187</v>
      </c>
      <c r="C4244" s="2" t="s">
        <v>504</v>
      </c>
      <c r="D4244" s="2" t="s">
        <v>45</v>
      </c>
      <c r="E4244" s="2" t="s">
        <v>89</v>
      </c>
      <c r="F4244" s="2">
        <v>8028.15</v>
      </c>
      <c r="G4244" s="2">
        <v>0</v>
      </c>
      <c r="H4244" s="2">
        <v>8028.15</v>
      </c>
      <c r="I4244" s="2" t="s">
        <v>29</v>
      </c>
      <c r="J4244" s="4">
        <v>1</v>
      </c>
      <c r="K4244" t="str">
        <f>_xlfn.XLOOKUP(D4244, dim_channels!A:A, dim_channels!C:C, "Not Found")</f>
        <v>Corporate</v>
      </c>
      <c r="L4244" t="str">
        <f>_xlfn.XLOOKUP(D4244, dim_channels!A:A, dim_channels!B:B, "Not Found")</f>
        <v>Corporate Direct</v>
      </c>
      <c r="M4244">
        <f t="shared" si="264"/>
        <v>0</v>
      </c>
      <c r="N4244">
        <f t="shared" si="265"/>
        <v>1</v>
      </c>
      <c r="O4244">
        <f t="shared" si="266"/>
        <v>8028.15</v>
      </c>
      <c r="P4244">
        <f t="shared" si="267"/>
        <v>8028.15</v>
      </c>
    </row>
    <row r="4245" spans="1:16" x14ac:dyDescent="0.2">
      <c r="A4245" s="3" t="s">
        <v>4681</v>
      </c>
      <c r="B4245" s="3" t="s">
        <v>685</v>
      </c>
      <c r="C4245" s="3" t="s">
        <v>236</v>
      </c>
      <c r="D4245" s="3" t="s">
        <v>52</v>
      </c>
      <c r="E4245" s="3" t="s">
        <v>34</v>
      </c>
      <c r="F4245" s="3">
        <v>2698.62</v>
      </c>
      <c r="G4245" s="3">
        <v>323.83</v>
      </c>
      <c r="H4245" s="3">
        <v>2374.79</v>
      </c>
      <c r="I4245" s="3" t="s">
        <v>56</v>
      </c>
      <c r="J4245" s="5">
        <v>1.136361530914312</v>
      </c>
      <c r="K4245" t="str">
        <f>_xlfn.XLOOKUP(D4245, dim_channels!A:A, dim_channels!C:C, "Not Found")</f>
        <v>OTA</v>
      </c>
      <c r="L4245" t="str">
        <f>_xlfn.XLOOKUP(D4245, dim_channels!A:A, dim_channels!B:B, "Not Found")</f>
        <v>Agoda</v>
      </c>
      <c r="M4245">
        <f t="shared" si="264"/>
        <v>0</v>
      </c>
      <c r="N4245">
        <f t="shared" si="265"/>
        <v>0</v>
      </c>
      <c r="O4245">
        <f t="shared" si="266"/>
        <v>0</v>
      </c>
      <c r="P4245">
        <f t="shared" si="267"/>
        <v>0</v>
      </c>
    </row>
    <row r="4246" spans="1:16" x14ac:dyDescent="0.2">
      <c r="A4246" s="2" t="s">
        <v>4682</v>
      </c>
      <c r="B4246" s="2" t="s">
        <v>193</v>
      </c>
      <c r="C4246" s="2" t="s">
        <v>256</v>
      </c>
      <c r="D4246" s="2" t="s">
        <v>52</v>
      </c>
      <c r="E4246" s="2" t="s">
        <v>34</v>
      </c>
      <c r="F4246" s="2">
        <v>7314.52</v>
      </c>
      <c r="G4246" s="2">
        <v>877.74</v>
      </c>
      <c r="H4246" s="2">
        <v>6436.78</v>
      </c>
      <c r="I4246" s="2" t="s">
        <v>29</v>
      </c>
      <c r="J4246" s="4">
        <v>1.1363632126622321</v>
      </c>
      <c r="K4246" t="str">
        <f>_xlfn.XLOOKUP(D4246, dim_channels!A:A, dim_channels!C:C, "Not Found")</f>
        <v>OTA</v>
      </c>
      <c r="L4246" t="str">
        <f>_xlfn.XLOOKUP(D4246, dim_channels!A:A, dim_channels!B:B, "Not Found")</f>
        <v>Agoda</v>
      </c>
      <c r="M4246">
        <f t="shared" si="264"/>
        <v>0</v>
      </c>
      <c r="N4246">
        <f t="shared" si="265"/>
        <v>1</v>
      </c>
      <c r="O4246">
        <f t="shared" si="266"/>
        <v>6436.78</v>
      </c>
      <c r="P4246">
        <f t="shared" si="267"/>
        <v>7314.52</v>
      </c>
    </row>
    <row r="4247" spans="1:16" x14ac:dyDescent="0.2">
      <c r="A4247" s="3" t="s">
        <v>4683</v>
      </c>
      <c r="B4247" s="3" t="s">
        <v>186</v>
      </c>
      <c r="C4247" s="3" t="s">
        <v>382</v>
      </c>
      <c r="D4247" s="3" t="s">
        <v>52</v>
      </c>
      <c r="E4247" s="3" t="s">
        <v>34</v>
      </c>
      <c r="F4247" s="3">
        <v>7132.46</v>
      </c>
      <c r="G4247" s="3">
        <v>855.9</v>
      </c>
      <c r="H4247" s="3">
        <v>6276.56</v>
      </c>
      <c r="I4247" s="3" t="s">
        <v>29</v>
      </c>
      <c r="J4247" s="5">
        <v>1.136364505397861</v>
      </c>
      <c r="K4247" t="str">
        <f>_xlfn.XLOOKUP(D4247, dim_channels!A:A, dim_channels!C:C, "Not Found")</f>
        <v>OTA</v>
      </c>
      <c r="L4247" t="str">
        <f>_xlfn.XLOOKUP(D4247, dim_channels!A:A, dim_channels!B:B, "Not Found")</f>
        <v>Agoda</v>
      </c>
      <c r="M4247">
        <f t="shared" si="264"/>
        <v>0</v>
      </c>
      <c r="N4247">
        <f t="shared" si="265"/>
        <v>1</v>
      </c>
      <c r="O4247">
        <f t="shared" si="266"/>
        <v>6276.56</v>
      </c>
      <c r="P4247">
        <f t="shared" si="267"/>
        <v>7132.46</v>
      </c>
    </row>
    <row r="4248" spans="1:16" x14ac:dyDescent="0.2">
      <c r="A4248" s="2" t="s">
        <v>4684</v>
      </c>
      <c r="B4248" s="2" t="s">
        <v>471</v>
      </c>
      <c r="C4248" s="2" t="s">
        <v>729</v>
      </c>
      <c r="D4248" s="2" t="s">
        <v>64</v>
      </c>
      <c r="E4248" s="2" t="s">
        <v>34</v>
      </c>
      <c r="F4248" s="2">
        <v>4469.99</v>
      </c>
      <c r="G4248" s="2">
        <v>0</v>
      </c>
      <c r="H4248" s="2">
        <v>4469.99</v>
      </c>
      <c r="I4248" s="2" t="s">
        <v>29</v>
      </c>
      <c r="J4248" s="4">
        <v>1</v>
      </c>
      <c r="K4248" t="str">
        <f>_xlfn.XLOOKUP(D4248, dim_channels!A:A, dim_channels!C:C, "Not Found")</f>
        <v>Direct</v>
      </c>
      <c r="L4248" t="str">
        <f>_xlfn.XLOOKUP(D4248, dim_channels!A:A, dim_channels!B:B, "Not Found")</f>
        <v>Direct Website</v>
      </c>
      <c r="M4248">
        <f t="shared" si="264"/>
        <v>0</v>
      </c>
      <c r="N4248">
        <f t="shared" si="265"/>
        <v>1</v>
      </c>
      <c r="O4248">
        <f t="shared" si="266"/>
        <v>4469.99</v>
      </c>
      <c r="P4248">
        <f t="shared" si="267"/>
        <v>4469.99</v>
      </c>
    </row>
    <row r="4249" spans="1:16" x14ac:dyDescent="0.2">
      <c r="A4249" s="3" t="s">
        <v>4685</v>
      </c>
      <c r="B4249" s="3" t="s">
        <v>153</v>
      </c>
      <c r="C4249" s="3" t="s">
        <v>807</v>
      </c>
      <c r="D4249" s="3" t="s">
        <v>64</v>
      </c>
      <c r="E4249" s="3" t="s">
        <v>34</v>
      </c>
      <c r="F4249" s="3">
        <v>3134.63</v>
      </c>
      <c r="G4249" s="3">
        <v>0</v>
      </c>
      <c r="H4249" s="3">
        <v>3134.63</v>
      </c>
      <c r="I4249" s="3" t="s">
        <v>29</v>
      </c>
      <c r="J4249" s="5">
        <v>1</v>
      </c>
      <c r="K4249" t="str">
        <f>_xlfn.XLOOKUP(D4249, dim_channels!A:A, dim_channels!C:C, "Not Found")</f>
        <v>Direct</v>
      </c>
      <c r="L4249" t="str">
        <f>_xlfn.XLOOKUP(D4249, dim_channels!A:A, dim_channels!B:B, "Not Found")</f>
        <v>Direct Website</v>
      </c>
      <c r="M4249">
        <f t="shared" si="264"/>
        <v>0</v>
      </c>
      <c r="N4249">
        <f t="shared" si="265"/>
        <v>1</v>
      </c>
      <c r="O4249">
        <f t="shared" si="266"/>
        <v>3134.63</v>
      </c>
      <c r="P4249">
        <f t="shared" si="267"/>
        <v>3134.63</v>
      </c>
    </row>
    <row r="4250" spans="1:16" x14ac:dyDescent="0.2">
      <c r="A4250" s="2" t="s">
        <v>4686</v>
      </c>
      <c r="B4250" s="2" t="s">
        <v>236</v>
      </c>
      <c r="C4250" s="2" t="s">
        <v>322</v>
      </c>
      <c r="D4250" s="2" t="s">
        <v>33</v>
      </c>
      <c r="E4250" s="2" t="s">
        <v>34</v>
      </c>
      <c r="F4250" s="2">
        <v>9015.1200000000008</v>
      </c>
      <c r="G4250" s="2">
        <v>1352.27</v>
      </c>
      <c r="H4250" s="2">
        <v>7662.85</v>
      </c>
      <c r="I4250" s="2" t="s">
        <v>29</v>
      </c>
      <c r="J4250" s="4">
        <v>1.176470895293527</v>
      </c>
      <c r="K4250" t="str">
        <f>_xlfn.XLOOKUP(D4250, dim_channels!A:A, dim_channels!C:C, "Not Found")</f>
        <v>OTA</v>
      </c>
      <c r="L4250" t="str">
        <f>_xlfn.XLOOKUP(D4250, dim_channels!A:A, dim_channels!B:B, "Not Found")</f>
        <v>Booking.com</v>
      </c>
      <c r="M4250">
        <f t="shared" si="264"/>
        <v>0</v>
      </c>
      <c r="N4250">
        <f t="shared" si="265"/>
        <v>1</v>
      </c>
      <c r="O4250">
        <f t="shared" si="266"/>
        <v>7662.85</v>
      </c>
      <c r="P4250">
        <f t="shared" si="267"/>
        <v>9015.1200000000008</v>
      </c>
    </row>
    <row r="4251" spans="1:16" x14ac:dyDescent="0.2">
      <c r="A4251" s="3" t="s">
        <v>4687</v>
      </c>
      <c r="B4251" s="3" t="s">
        <v>364</v>
      </c>
      <c r="C4251" s="3" t="s">
        <v>85</v>
      </c>
      <c r="D4251" s="3" t="s">
        <v>27</v>
      </c>
      <c r="E4251" s="3" t="s">
        <v>60</v>
      </c>
      <c r="F4251" s="3">
        <v>15854.54</v>
      </c>
      <c r="G4251" s="3">
        <v>0</v>
      </c>
      <c r="H4251" s="3">
        <v>15854.54</v>
      </c>
      <c r="I4251" s="3" t="s">
        <v>56</v>
      </c>
      <c r="J4251" s="5">
        <v>1</v>
      </c>
      <c r="K4251" t="str">
        <f>_xlfn.XLOOKUP(D4251, dim_channels!A:A, dim_channels!C:C, "Not Found")</f>
        <v>OTA</v>
      </c>
      <c r="L4251" t="str">
        <f>_xlfn.XLOOKUP(D4251, dim_channels!A:A, dim_channels!B:B, "Not Found")</f>
        <v>Expedia</v>
      </c>
      <c r="M4251">
        <f t="shared" si="264"/>
        <v>0</v>
      </c>
      <c r="N4251">
        <f t="shared" si="265"/>
        <v>0</v>
      </c>
      <c r="O4251">
        <f t="shared" si="266"/>
        <v>0</v>
      </c>
      <c r="P4251">
        <f t="shared" si="267"/>
        <v>0</v>
      </c>
    </row>
    <row r="4252" spans="1:16" x14ac:dyDescent="0.2">
      <c r="A4252" s="2" t="s">
        <v>4688</v>
      </c>
      <c r="B4252" s="2" t="s">
        <v>475</v>
      </c>
      <c r="C4252" s="2" t="s">
        <v>378</v>
      </c>
      <c r="D4252" s="2" t="s">
        <v>64</v>
      </c>
      <c r="E4252" s="2" t="s">
        <v>115</v>
      </c>
      <c r="F4252" s="2">
        <v>8484.48</v>
      </c>
      <c r="G4252" s="2">
        <v>0</v>
      </c>
      <c r="H4252" s="2">
        <v>8484.48</v>
      </c>
      <c r="I4252" s="2" t="s">
        <v>29</v>
      </c>
      <c r="J4252" s="4">
        <v>1</v>
      </c>
      <c r="K4252" t="str">
        <f>_xlfn.XLOOKUP(D4252, dim_channels!A:A, dim_channels!C:C, "Not Found")</f>
        <v>Direct</v>
      </c>
      <c r="L4252" t="str">
        <f>_xlfn.XLOOKUP(D4252, dim_channels!A:A, dim_channels!B:B, "Not Found")</f>
        <v>Direct Website</v>
      </c>
      <c r="M4252">
        <f t="shared" si="264"/>
        <v>0</v>
      </c>
      <c r="N4252">
        <f t="shared" si="265"/>
        <v>1</v>
      </c>
      <c r="O4252">
        <f t="shared" si="266"/>
        <v>8484.48</v>
      </c>
      <c r="P4252">
        <f t="shared" si="267"/>
        <v>8484.48</v>
      </c>
    </row>
    <row r="4253" spans="1:16" x14ac:dyDescent="0.2">
      <c r="A4253" s="3" t="s">
        <v>4689</v>
      </c>
      <c r="B4253" s="3" t="s">
        <v>558</v>
      </c>
      <c r="C4253" s="3" t="s">
        <v>202</v>
      </c>
      <c r="D4253" s="3" t="s">
        <v>169</v>
      </c>
      <c r="E4253" s="3" t="s">
        <v>46</v>
      </c>
      <c r="F4253" s="3">
        <v>3192.37</v>
      </c>
      <c r="G4253" s="3">
        <v>638.47</v>
      </c>
      <c r="H4253" s="3">
        <v>2553.9</v>
      </c>
      <c r="I4253" s="3" t="s">
        <v>29</v>
      </c>
      <c r="J4253" s="5">
        <v>1.249998042209953</v>
      </c>
      <c r="K4253" t="str">
        <f>_xlfn.XLOOKUP(D4253, dim_channels!A:A, dim_channels!C:C, "Not Found")</f>
        <v>GDS</v>
      </c>
      <c r="L4253" t="str">
        <f>_xlfn.XLOOKUP(D4253, dim_channels!A:A, dim_channels!B:B, "Not Found")</f>
        <v>GDS (Amadeus)</v>
      </c>
      <c r="M4253">
        <f t="shared" si="264"/>
        <v>0</v>
      </c>
      <c r="N4253">
        <f t="shared" si="265"/>
        <v>1</v>
      </c>
      <c r="O4253">
        <f t="shared" si="266"/>
        <v>2553.9</v>
      </c>
      <c r="P4253">
        <f t="shared" si="267"/>
        <v>3192.37</v>
      </c>
    </row>
    <row r="4254" spans="1:16" x14ac:dyDescent="0.2">
      <c r="A4254" s="2" t="s">
        <v>4690</v>
      </c>
      <c r="B4254" s="2" t="s">
        <v>310</v>
      </c>
      <c r="C4254" s="2" t="s">
        <v>400</v>
      </c>
      <c r="D4254" s="2" t="s">
        <v>27</v>
      </c>
      <c r="E4254" s="2" t="s">
        <v>34</v>
      </c>
      <c r="F4254" s="2">
        <v>13568.55</v>
      </c>
      <c r="G4254" s="2">
        <v>2442.34</v>
      </c>
      <c r="H4254" s="2">
        <v>11126.21</v>
      </c>
      <c r="I4254" s="2" t="s">
        <v>41</v>
      </c>
      <c r="J4254" s="4">
        <v>1.2195123047291041</v>
      </c>
      <c r="K4254" t="str">
        <f>_xlfn.XLOOKUP(D4254, dim_channels!A:A, dim_channels!C:C, "Not Found")</f>
        <v>OTA</v>
      </c>
      <c r="L4254" t="str">
        <f>_xlfn.XLOOKUP(D4254, dim_channels!A:A, dim_channels!B:B, "Not Found")</f>
        <v>Expedia</v>
      </c>
      <c r="M4254">
        <f t="shared" si="264"/>
        <v>1</v>
      </c>
      <c r="N4254">
        <f t="shared" si="265"/>
        <v>0</v>
      </c>
      <c r="O4254">
        <f t="shared" si="266"/>
        <v>0</v>
      </c>
      <c r="P4254">
        <f t="shared" si="267"/>
        <v>0</v>
      </c>
    </row>
    <row r="4255" spans="1:16" x14ac:dyDescent="0.2">
      <c r="A4255" s="3" t="s">
        <v>4691</v>
      </c>
      <c r="B4255" s="3" t="s">
        <v>497</v>
      </c>
      <c r="C4255" s="3" t="s">
        <v>482</v>
      </c>
      <c r="D4255" s="3" t="s">
        <v>52</v>
      </c>
      <c r="E4255" s="3" t="s">
        <v>60</v>
      </c>
      <c r="F4255" s="3">
        <v>5438.39</v>
      </c>
      <c r="G4255" s="3">
        <v>0</v>
      </c>
      <c r="H4255" s="3">
        <v>5438.39</v>
      </c>
      <c r="I4255" s="3" t="s">
        <v>56</v>
      </c>
      <c r="J4255" s="5">
        <v>1</v>
      </c>
      <c r="K4255" t="str">
        <f>_xlfn.XLOOKUP(D4255, dim_channels!A:A, dim_channels!C:C, "Not Found")</f>
        <v>OTA</v>
      </c>
      <c r="L4255" t="str">
        <f>_xlfn.XLOOKUP(D4255, dim_channels!A:A, dim_channels!B:B, "Not Found")</f>
        <v>Agoda</v>
      </c>
      <c r="M4255">
        <f t="shared" si="264"/>
        <v>0</v>
      </c>
      <c r="N4255">
        <f t="shared" si="265"/>
        <v>0</v>
      </c>
      <c r="O4255">
        <f t="shared" si="266"/>
        <v>0</v>
      </c>
      <c r="P4255">
        <f t="shared" si="267"/>
        <v>0</v>
      </c>
    </row>
    <row r="4256" spans="1:16" x14ac:dyDescent="0.2">
      <c r="A4256" s="2" t="s">
        <v>4692</v>
      </c>
      <c r="B4256" s="2" t="s">
        <v>107</v>
      </c>
      <c r="C4256" s="2" t="s">
        <v>769</v>
      </c>
      <c r="D4256" s="2" t="s">
        <v>114</v>
      </c>
      <c r="E4256" s="2" t="s">
        <v>115</v>
      </c>
      <c r="F4256" s="2">
        <v>2758.7</v>
      </c>
      <c r="G4256" s="2">
        <v>275.87</v>
      </c>
      <c r="H4256" s="2">
        <v>2482.83</v>
      </c>
      <c r="I4256" s="2" t="s">
        <v>29</v>
      </c>
      <c r="J4256" s="4">
        <v>1.1111111111111109</v>
      </c>
      <c r="K4256" t="str">
        <f>_xlfn.XLOOKUP(D4256, dim_channels!A:A, dim_channels!C:C, "Not Found")</f>
        <v>Offline</v>
      </c>
      <c r="L4256" t="str">
        <f>_xlfn.XLOOKUP(D4256, dim_channels!A:A, dim_channels!B:B, "Not Found")</f>
        <v>Travel Agency</v>
      </c>
      <c r="M4256">
        <f t="shared" si="264"/>
        <v>0</v>
      </c>
      <c r="N4256">
        <f t="shared" si="265"/>
        <v>1</v>
      </c>
      <c r="O4256">
        <f t="shared" si="266"/>
        <v>2482.83</v>
      </c>
      <c r="P4256">
        <f t="shared" si="267"/>
        <v>2758.7</v>
      </c>
    </row>
    <row r="4257" spans="1:16" x14ac:dyDescent="0.2">
      <c r="A4257" s="3" t="s">
        <v>4693</v>
      </c>
      <c r="B4257" s="3" t="s">
        <v>43</v>
      </c>
      <c r="C4257" s="3" t="s">
        <v>351</v>
      </c>
      <c r="D4257" s="3" t="s">
        <v>45</v>
      </c>
      <c r="E4257" s="3" t="s">
        <v>89</v>
      </c>
      <c r="F4257" s="3">
        <v>3879.96</v>
      </c>
      <c r="G4257" s="3">
        <v>0</v>
      </c>
      <c r="H4257" s="3">
        <v>3879.96</v>
      </c>
      <c r="I4257" s="3" t="s">
        <v>29</v>
      </c>
      <c r="J4257" s="5">
        <v>1</v>
      </c>
      <c r="K4257" t="str">
        <f>_xlfn.XLOOKUP(D4257, dim_channels!A:A, dim_channels!C:C, "Not Found")</f>
        <v>Corporate</v>
      </c>
      <c r="L4257" t="str">
        <f>_xlfn.XLOOKUP(D4257, dim_channels!A:A, dim_channels!B:B, "Not Found")</f>
        <v>Corporate Direct</v>
      </c>
      <c r="M4257">
        <f t="shared" si="264"/>
        <v>0</v>
      </c>
      <c r="N4257">
        <f t="shared" si="265"/>
        <v>1</v>
      </c>
      <c r="O4257">
        <f t="shared" si="266"/>
        <v>3879.96</v>
      </c>
      <c r="P4257">
        <f t="shared" si="267"/>
        <v>3879.96</v>
      </c>
    </row>
    <row r="4258" spans="1:16" x14ac:dyDescent="0.2">
      <c r="A4258" s="2" t="s">
        <v>4694</v>
      </c>
      <c r="B4258" s="2" t="s">
        <v>418</v>
      </c>
      <c r="C4258" s="2" t="s">
        <v>278</v>
      </c>
      <c r="D4258" s="2" t="s">
        <v>64</v>
      </c>
      <c r="E4258" s="2" t="s">
        <v>28</v>
      </c>
      <c r="F4258" s="2">
        <v>19197.28</v>
      </c>
      <c r="G4258" s="2">
        <v>0</v>
      </c>
      <c r="H4258" s="2">
        <v>19197.28</v>
      </c>
      <c r="I4258" s="2" t="s">
        <v>29</v>
      </c>
      <c r="J4258" s="4">
        <v>1</v>
      </c>
      <c r="K4258" t="str">
        <f>_xlfn.XLOOKUP(D4258, dim_channels!A:A, dim_channels!C:C, "Not Found")</f>
        <v>Direct</v>
      </c>
      <c r="L4258" t="str">
        <f>_xlfn.XLOOKUP(D4258, dim_channels!A:A, dim_channels!B:B, "Not Found")</f>
        <v>Direct Website</v>
      </c>
      <c r="M4258">
        <f t="shared" si="264"/>
        <v>0</v>
      </c>
      <c r="N4258">
        <f t="shared" si="265"/>
        <v>1</v>
      </c>
      <c r="O4258">
        <f t="shared" si="266"/>
        <v>19197.28</v>
      </c>
      <c r="P4258">
        <f t="shared" si="267"/>
        <v>19197.28</v>
      </c>
    </row>
    <row r="4259" spans="1:16" x14ac:dyDescent="0.2">
      <c r="A4259" s="3" t="s">
        <v>4695</v>
      </c>
      <c r="B4259" s="3" t="s">
        <v>355</v>
      </c>
      <c r="C4259" s="3" t="s">
        <v>813</v>
      </c>
      <c r="D4259" s="3" t="s">
        <v>45</v>
      </c>
      <c r="E4259" s="3" t="s">
        <v>46</v>
      </c>
      <c r="F4259" s="3">
        <v>10700.5</v>
      </c>
      <c r="G4259" s="3">
        <v>535.02</v>
      </c>
      <c r="H4259" s="3">
        <v>10165.48</v>
      </c>
      <c r="I4259" s="3" t="s">
        <v>29</v>
      </c>
      <c r="J4259" s="5">
        <v>1.052631061199274</v>
      </c>
      <c r="K4259" t="str">
        <f>_xlfn.XLOOKUP(D4259, dim_channels!A:A, dim_channels!C:C, "Not Found")</f>
        <v>Corporate</v>
      </c>
      <c r="L4259" t="str">
        <f>_xlfn.XLOOKUP(D4259, dim_channels!A:A, dim_channels!B:B, "Not Found")</f>
        <v>Corporate Direct</v>
      </c>
      <c r="M4259">
        <f t="shared" si="264"/>
        <v>0</v>
      </c>
      <c r="N4259">
        <f t="shared" si="265"/>
        <v>1</v>
      </c>
      <c r="O4259">
        <f t="shared" si="266"/>
        <v>10165.48</v>
      </c>
      <c r="P4259">
        <f t="shared" si="267"/>
        <v>10700.5</v>
      </c>
    </row>
    <row r="4260" spans="1:16" x14ac:dyDescent="0.2">
      <c r="A4260" s="2" t="s">
        <v>4696</v>
      </c>
      <c r="B4260" s="2" t="s">
        <v>664</v>
      </c>
      <c r="C4260" s="2" t="s">
        <v>484</v>
      </c>
      <c r="D4260" s="2" t="s">
        <v>114</v>
      </c>
      <c r="E4260" s="2" t="s">
        <v>115</v>
      </c>
      <c r="F4260" s="2">
        <v>5386.11</v>
      </c>
      <c r="G4260" s="2">
        <v>538.61</v>
      </c>
      <c r="H4260" s="2">
        <v>4847.5</v>
      </c>
      <c r="I4260" s="2" t="s">
        <v>41</v>
      </c>
      <c r="J4260" s="4">
        <v>1.111110881897885</v>
      </c>
      <c r="K4260" t="str">
        <f>_xlfn.XLOOKUP(D4260, dim_channels!A:A, dim_channels!C:C, "Not Found")</f>
        <v>Offline</v>
      </c>
      <c r="L4260" t="str">
        <f>_xlfn.XLOOKUP(D4260, dim_channels!A:A, dim_channels!B:B, "Not Found")</f>
        <v>Travel Agency</v>
      </c>
      <c r="M4260">
        <f t="shared" si="264"/>
        <v>1</v>
      </c>
      <c r="N4260">
        <f t="shared" si="265"/>
        <v>0</v>
      </c>
      <c r="O4260">
        <f t="shared" si="266"/>
        <v>0</v>
      </c>
      <c r="P4260">
        <f t="shared" si="267"/>
        <v>0</v>
      </c>
    </row>
    <row r="4261" spans="1:16" x14ac:dyDescent="0.2">
      <c r="A4261" s="3" t="s">
        <v>4697</v>
      </c>
      <c r="B4261" s="3" t="s">
        <v>807</v>
      </c>
      <c r="C4261" s="3" t="s">
        <v>44</v>
      </c>
      <c r="D4261" s="3" t="s">
        <v>64</v>
      </c>
      <c r="E4261" s="3" t="s">
        <v>34</v>
      </c>
      <c r="F4261" s="3">
        <v>3037.73</v>
      </c>
      <c r="G4261" s="3">
        <v>0</v>
      </c>
      <c r="H4261" s="3">
        <v>3037.73</v>
      </c>
      <c r="I4261" s="3" t="s">
        <v>29</v>
      </c>
      <c r="J4261" s="5">
        <v>1</v>
      </c>
      <c r="K4261" t="str">
        <f>_xlfn.XLOOKUP(D4261, dim_channels!A:A, dim_channels!C:C, "Not Found")</f>
        <v>Direct</v>
      </c>
      <c r="L4261" t="str">
        <f>_xlfn.XLOOKUP(D4261, dim_channels!A:A, dim_channels!B:B, "Not Found")</f>
        <v>Direct Website</v>
      </c>
      <c r="M4261">
        <f t="shared" si="264"/>
        <v>0</v>
      </c>
      <c r="N4261">
        <f t="shared" si="265"/>
        <v>1</v>
      </c>
      <c r="O4261">
        <f t="shared" si="266"/>
        <v>3037.73</v>
      </c>
      <c r="P4261">
        <f t="shared" si="267"/>
        <v>3037.73</v>
      </c>
    </row>
    <row r="4262" spans="1:16" x14ac:dyDescent="0.2">
      <c r="A4262" s="2" t="s">
        <v>4698</v>
      </c>
      <c r="B4262" s="2" t="s">
        <v>121</v>
      </c>
      <c r="C4262" s="2" t="s">
        <v>103</v>
      </c>
      <c r="D4262" s="2" t="s">
        <v>33</v>
      </c>
      <c r="E4262" s="2" t="s">
        <v>34</v>
      </c>
      <c r="F4262" s="2">
        <v>2909.28</v>
      </c>
      <c r="G4262" s="2">
        <v>436.39</v>
      </c>
      <c r="H4262" s="2">
        <v>2472.89</v>
      </c>
      <c r="I4262" s="2" t="s">
        <v>29</v>
      </c>
      <c r="J4262" s="4">
        <v>1.1764696367408181</v>
      </c>
      <c r="K4262" t="str">
        <f>_xlfn.XLOOKUP(D4262, dim_channels!A:A, dim_channels!C:C, "Not Found")</f>
        <v>OTA</v>
      </c>
      <c r="L4262" t="str">
        <f>_xlfn.XLOOKUP(D4262, dim_channels!A:A, dim_channels!B:B, "Not Found")</f>
        <v>Booking.com</v>
      </c>
      <c r="M4262">
        <f t="shared" si="264"/>
        <v>0</v>
      </c>
      <c r="N4262">
        <f t="shared" si="265"/>
        <v>1</v>
      </c>
      <c r="O4262">
        <f t="shared" si="266"/>
        <v>2472.89</v>
      </c>
      <c r="P4262">
        <f t="shared" si="267"/>
        <v>2909.28</v>
      </c>
    </row>
    <row r="4263" spans="1:16" x14ac:dyDescent="0.2">
      <c r="A4263" s="3" t="s">
        <v>4699</v>
      </c>
      <c r="B4263" s="3" t="s">
        <v>527</v>
      </c>
      <c r="C4263" s="3" t="s">
        <v>236</v>
      </c>
      <c r="D4263" s="3" t="s">
        <v>27</v>
      </c>
      <c r="E4263" s="3" t="s">
        <v>34</v>
      </c>
      <c r="F4263" s="3">
        <v>17122.669999999998</v>
      </c>
      <c r="G4263" s="3">
        <v>3082.08</v>
      </c>
      <c r="H4263" s="3">
        <v>14040.59</v>
      </c>
      <c r="I4263" s="3" t="s">
        <v>41</v>
      </c>
      <c r="J4263" s="5">
        <v>1.219512143008235</v>
      </c>
      <c r="K4263" t="str">
        <f>_xlfn.XLOOKUP(D4263, dim_channels!A:A, dim_channels!C:C, "Not Found")</f>
        <v>OTA</v>
      </c>
      <c r="L4263" t="str">
        <f>_xlfn.XLOOKUP(D4263, dim_channels!A:A, dim_channels!B:B, "Not Found")</f>
        <v>Expedia</v>
      </c>
      <c r="M4263">
        <f t="shared" si="264"/>
        <v>1</v>
      </c>
      <c r="N4263">
        <f t="shared" si="265"/>
        <v>0</v>
      </c>
      <c r="O4263">
        <f t="shared" si="266"/>
        <v>0</v>
      </c>
      <c r="P4263">
        <f t="shared" si="267"/>
        <v>0</v>
      </c>
    </row>
    <row r="4264" spans="1:16" x14ac:dyDescent="0.2">
      <c r="A4264" s="2" t="s">
        <v>4700</v>
      </c>
      <c r="B4264" s="2" t="s">
        <v>307</v>
      </c>
      <c r="C4264" s="2" t="s">
        <v>307</v>
      </c>
      <c r="D4264" s="2" t="s">
        <v>33</v>
      </c>
      <c r="E4264" s="2" t="s">
        <v>60</v>
      </c>
      <c r="F4264" s="2">
        <v>16828.919999999998</v>
      </c>
      <c r="G4264" s="2">
        <v>0</v>
      </c>
      <c r="H4264" s="2">
        <v>16828.919999999998</v>
      </c>
      <c r="I4264" s="2" t="s">
        <v>29</v>
      </c>
      <c r="J4264" s="4">
        <v>1</v>
      </c>
      <c r="K4264" t="str">
        <f>_xlfn.XLOOKUP(D4264, dim_channels!A:A, dim_channels!C:C, "Not Found")</f>
        <v>OTA</v>
      </c>
      <c r="L4264" t="str">
        <f>_xlfn.XLOOKUP(D4264, dim_channels!A:A, dim_channels!B:B, "Not Found")</f>
        <v>Booking.com</v>
      </c>
      <c r="M4264">
        <f t="shared" si="264"/>
        <v>0</v>
      </c>
      <c r="N4264">
        <f t="shared" si="265"/>
        <v>1</v>
      </c>
      <c r="O4264">
        <f t="shared" si="266"/>
        <v>16828.919999999998</v>
      </c>
      <c r="P4264">
        <f t="shared" si="267"/>
        <v>16828.919999999998</v>
      </c>
    </row>
    <row r="4265" spans="1:16" x14ac:dyDescent="0.2">
      <c r="A4265" s="3" t="s">
        <v>4701</v>
      </c>
      <c r="B4265" s="3" t="s">
        <v>158</v>
      </c>
      <c r="C4265" s="3" t="s">
        <v>465</v>
      </c>
      <c r="D4265" s="3" t="s">
        <v>64</v>
      </c>
      <c r="E4265" s="3" t="s">
        <v>28</v>
      </c>
      <c r="F4265" s="3">
        <v>13464.86</v>
      </c>
      <c r="G4265" s="3">
        <v>0</v>
      </c>
      <c r="H4265" s="3">
        <v>13464.86</v>
      </c>
      <c r="I4265" s="3" t="s">
        <v>29</v>
      </c>
      <c r="J4265" s="5">
        <v>1</v>
      </c>
      <c r="K4265" t="str">
        <f>_xlfn.XLOOKUP(D4265, dim_channels!A:A, dim_channels!C:C, "Not Found")</f>
        <v>Direct</v>
      </c>
      <c r="L4265" t="str">
        <f>_xlfn.XLOOKUP(D4265, dim_channels!A:A, dim_channels!B:B, "Not Found")</f>
        <v>Direct Website</v>
      </c>
      <c r="M4265">
        <f t="shared" si="264"/>
        <v>0</v>
      </c>
      <c r="N4265">
        <f t="shared" si="265"/>
        <v>1</v>
      </c>
      <c r="O4265">
        <f t="shared" si="266"/>
        <v>13464.86</v>
      </c>
      <c r="P4265">
        <f t="shared" si="267"/>
        <v>13464.86</v>
      </c>
    </row>
    <row r="4266" spans="1:16" x14ac:dyDescent="0.2">
      <c r="A4266" s="2" t="s">
        <v>4702</v>
      </c>
      <c r="B4266" s="2" t="s">
        <v>602</v>
      </c>
      <c r="C4266" s="2" t="s">
        <v>418</v>
      </c>
      <c r="D4266" s="2" t="s">
        <v>52</v>
      </c>
      <c r="E4266" s="2" t="s">
        <v>60</v>
      </c>
      <c r="F4266" s="2">
        <v>9817.66</v>
      </c>
      <c r="G4266" s="2">
        <v>0</v>
      </c>
      <c r="H4266" s="2">
        <v>9817.66</v>
      </c>
      <c r="I4266" s="2" t="s">
        <v>29</v>
      </c>
      <c r="J4266" s="4">
        <v>1</v>
      </c>
      <c r="K4266" t="str">
        <f>_xlfn.XLOOKUP(D4266, dim_channels!A:A, dim_channels!C:C, "Not Found")</f>
        <v>OTA</v>
      </c>
      <c r="L4266" t="str">
        <f>_xlfn.XLOOKUP(D4266, dim_channels!A:A, dim_channels!B:B, "Not Found")</f>
        <v>Agoda</v>
      </c>
      <c r="M4266">
        <f t="shared" si="264"/>
        <v>0</v>
      </c>
      <c r="N4266">
        <f t="shared" si="265"/>
        <v>1</v>
      </c>
      <c r="O4266">
        <f t="shared" si="266"/>
        <v>9817.66</v>
      </c>
      <c r="P4266">
        <f t="shared" si="267"/>
        <v>9817.66</v>
      </c>
    </row>
    <row r="4267" spans="1:16" x14ac:dyDescent="0.2">
      <c r="A4267" s="3" t="s">
        <v>4703</v>
      </c>
      <c r="B4267" s="3" t="s">
        <v>286</v>
      </c>
      <c r="C4267" s="3" t="s">
        <v>422</v>
      </c>
      <c r="D4267" s="3" t="s">
        <v>33</v>
      </c>
      <c r="E4267" s="3" t="s">
        <v>34</v>
      </c>
      <c r="F4267" s="3">
        <v>3445.74</v>
      </c>
      <c r="G4267" s="3">
        <v>516.86</v>
      </c>
      <c r="H4267" s="3">
        <v>2928.88</v>
      </c>
      <c r="I4267" s="3" t="s">
        <v>29</v>
      </c>
      <c r="J4267" s="5">
        <v>1.176470186555953</v>
      </c>
      <c r="K4267" t="str">
        <f>_xlfn.XLOOKUP(D4267, dim_channels!A:A, dim_channels!C:C, "Not Found")</f>
        <v>OTA</v>
      </c>
      <c r="L4267" t="str">
        <f>_xlfn.XLOOKUP(D4267, dim_channels!A:A, dim_channels!B:B, "Not Found")</f>
        <v>Booking.com</v>
      </c>
      <c r="M4267">
        <f t="shared" si="264"/>
        <v>0</v>
      </c>
      <c r="N4267">
        <f t="shared" si="265"/>
        <v>1</v>
      </c>
      <c r="O4267">
        <f t="shared" si="266"/>
        <v>2928.88</v>
      </c>
      <c r="P4267">
        <f t="shared" si="267"/>
        <v>3445.74</v>
      </c>
    </row>
    <row r="4268" spans="1:16" x14ac:dyDescent="0.2">
      <c r="A4268" s="2" t="s">
        <v>4704</v>
      </c>
      <c r="B4268" s="2" t="s">
        <v>608</v>
      </c>
      <c r="C4268" s="2" t="s">
        <v>215</v>
      </c>
      <c r="D4268" s="2" t="s">
        <v>27</v>
      </c>
      <c r="E4268" s="2" t="s">
        <v>34</v>
      </c>
      <c r="F4268" s="2">
        <v>14759.47</v>
      </c>
      <c r="G4268" s="2">
        <v>2656.7</v>
      </c>
      <c r="H4268" s="2">
        <v>12102.77</v>
      </c>
      <c r="I4268" s="2" t="s">
        <v>56</v>
      </c>
      <c r="J4268" s="4">
        <v>1.219511731611854</v>
      </c>
      <c r="K4268" t="str">
        <f>_xlfn.XLOOKUP(D4268, dim_channels!A:A, dim_channels!C:C, "Not Found")</f>
        <v>OTA</v>
      </c>
      <c r="L4268" t="str">
        <f>_xlfn.XLOOKUP(D4268, dim_channels!A:A, dim_channels!B:B, "Not Found")</f>
        <v>Expedia</v>
      </c>
      <c r="M4268">
        <f t="shared" si="264"/>
        <v>0</v>
      </c>
      <c r="N4268">
        <f t="shared" si="265"/>
        <v>0</v>
      </c>
      <c r="O4268">
        <f t="shared" si="266"/>
        <v>0</v>
      </c>
      <c r="P4268">
        <f t="shared" si="267"/>
        <v>0</v>
      </c>
    </row>
    <row r="4269" spans="1:16" x14ac:dyDescent="0.2">
      <c r="A4269" s="3" t="s">
        <v>4705</v>
      </c>
      <c r="B4269" s="3" t="s">
        <v>1035</v>
      </c>
      <c r="C4269" s="3" t="s">
        <v>79</v>
      </c>
      <c r="D4269" s="3" t="s">
        <v>52</v>
      </c>
      <c r="E4269" s="3" t="s">
        <v>34</v>
      </c>
      <c r="F4269" s="3">
        <v>11788.36</v>
      </c>
      <c r="G4269" s="3">
        <v>1414.6</v>
      </c>
      <c r="H4269" s="3">
        <v>10373.76</v>
      </c>
      <c r="I4269" s="3" t="s">
        <v>29</v>
      </c>
      <c r="J4269" s="5">
        <v>1.136363285828861</v>
      </c>
      <c r="K4269" t="str">
        <f>_xlfn.XLOOKUP(D4269, dim_channels!A:A, dim_channels!C:C, "Not Found")</f>
        <v>OTA</v>
      </c>
      <c r="L4269" t="str">
        <f>_xlfn.XLOOKUP(D4269, dim_channels!A:A, dim_channels!B:B, "Not Found")</f>
        <v>Agoda</v>
      </c>
      <c r="M4269">
        <f t="shared" si="264"/>
        <v>0</v>
      </c>
      <c r="N4269">
        <f t="shared" si="265"/>
        <v>1</v>
      </c>
      <c r="O4269">
        <f t="shared" si="266"/>
        <v>10373.76</v>
      </c>
      <c r="P4269">
        <f t="shared" si="267"/>
        <v>11788.36</v>
      </c>
    </row>
    <row r="4270" spans="1:16" x14ac:dyDescent="0.2">
      <c r="A4270" s="2" t="s">
        <v>4706</v>
      </c>
      <c r="B4270" s="2" t="s">
        <v>1072</v>
      </c>
      <c r="C4270" s="2" t="s">
        <v>958</v>
      </c>
      <c r="D4270" s="2" t="s">
        <v>169</v>
      </c>
      <c r="E4270" s="2" t="s">
        <v>46</v>
      </c>
      <c r="F4270" s="2">
        <v>12140.43</v>
      </c>
      <c r="G4270" s="2">
        <v>2428.09</v>
      </c>
      <c r="H4270" s="2">
        <v>9712.34</v>
      </c>
      <c r="I4270" s="2" t="s">
        <v>41</v>
      </c>
      <c r="J4270" s="4">
        <v>1.2500005148089961</v>
      </c>
      <c r="K4270" t="str">
        <f>_xlfn.XLOOKUP(D4270, dim_channels!A:A, dim_channels!C:C, "Not Found")</f>
        <v>GDS</v>
      </c>
      <c r="L4270" t="str">
        <f>_xlfn.XLOOKUP(D4270, dim_channels!A:A, dim_channels!B:B, "Not Found")</f>
        <v>GDS (Amadeus)</v>
      </c>
      <c r="M4270">
        <f t="shared" si="264"/>
        <v>1</v>
      </c>
      <c r="N4270">
        <f t="shared" si="265"/>
        <v>0</v>
      </c>
      <c r="O4270">
        <f t="shared" si="266"/>
        <v>0</v>
      </c>
      <c r="P4270">
        <f t="shared" si="267"/>
        <v>0</v>
      </c>
    </row>
    <row r="4271" spans="1:16" x14ac:dyDescent="0.2">
      <c r="A4271" s="3" t="s">
        <v>4707</v>
      </c>
      <c r="B4271" s="3" t="s">
        <v>285</v>
      </c>
      <c r="C4271" s="3" t="s">
        <v>168</v>
      </c>
      <c r="D4271" s="3" t="s">
        <v>64</v>
      </c>
      <c r="E4271" s="3" t="s">
        <v>28</v>
      </c>
      <c r="F4271" s="3">
        <v>7865.07</v>
      </c>
      <c r="G4271" s="3">
        <v>0</v>
      </c>
      <c r="H4271" s="3">
        <v>7865.07</v>
      </c>
      <c r="I4271" s="3" t="s">
        <v>29</v>
      </c>
      <c r="J4271" s="5">
        <v>1</v>
      </c>
      <c r="K4271" t="str">
        <f>_xlfn.XLOOKUP(D4271, dim_channels!A:A, dim_channels!C:C, "Not Found")</f>
        <v>Direct</v>
      </c>
      <c r="L4271" t="str">
        <f>_xlfn.XLOOKUP(D4271, dim_channels!A:A, dim_channels!B:B, "Not Found")</f>
        <v>Direct Website</v>
      </c>
      <c r="M4271">
        <f t="shared" si="264"/>
        <v>0</v>
      </c>
      <c r="N4271">
        <f t="shared" si="265"/>
        <v>1</v>
      </c>
      <c r="O4271">
        <f t="shared" si="266"/>
        <v>7865.07</v>
      </c>
      <c r="P4271">
        <f t="shared" si="267"/>
        <v>7865.07</v>
      </c>
    </row>
    <row r="4272" spans="1:16" x14ac:dyDescent="0.2">
      <c r="A4272" s="2" t="s">
        <v>4708</v>
      </c>
      <c r="B4272" s="2" t="s">
        <v>121</v>
      </c>
      <c r="C4272" s="2" t="s">
        <v>247</v>
      </c>
      <c r="D4272" s="2" t="s">
        <v>27</v>
      </c>
      <c r="E4272" s="2" t="s">
        <v>60</v>
      </c>
      <c r="F4272" s="2">
        <v>9824.19</v>
      </c>
      <c r="G4272" s="2">
        <v>0</v>
      </c>
      <c r="H4272" s="2">
        <v>9824.19</v>
      </c>
      <c r="I4272" s="2" t="s">
        <v>41</v>
      </c>
      <c r="J4272" s="4">
        <v>1</v>
      </c>
      <c r="K4272" t="str">
        <f>_xlfn.XLOOKUP(D4272, dim_channels!A:A, dim_channels!C:C, "Not Found")</f>
        <v>OTA</v>
      </c>
      <c r="L4272" t="str">
        <f>_xlfn.XLOOKUP(D4272, dim_channels!A:A, dim_channels!B:B, "Not Found")</f>
        <v>Expedia</v>
      </c>
      <c r="M4272">
        <f t="shared" si="264"/>
        <v>1</v>
      </c>
      <c r="N4272">
        <f t="shared" si="265"/>
        <v>0</v>
      </c>
      <c r="O4272">
        <f t="shared" si="266"/>
        <v>0</v>
      </c>
      <c r="P4272">
        <f t="shared" si="267"/>
        <v>0</v>
      </c>
    </row>
    <row r="4273" spans="1:16" x14ac:dyDescent="0.2">
      <c r="A4273" s="3" t="s">
        <v>4709</v>
      </c>
      <c r="B4273" s="3" t="s">
        <v>355</v>
      </c>
      <c r="C4273" s="3" t="s">
        <v>303</v>
      </c>
      <c r="D4273" s="3" t="s">
        <v>169</v>
      </c>
      <c r="E4273" s="3" t="s">
        <v>46</v>
      </c>
      <c r="F4273" s="3">
        <v>23241.35</v>
      </c>
      <c r="G4273" s="3">
        <v>4648.2700000000004</v>
      </c>
      <c r="H4273" s="3">
        <v>18593.080000000002</v>
      </c>
      <c r="I4273" s="3" t="s">
        <v>29</v>
      </c>
      <c r="J4273" s="5">
        <v>1.25</v>
      </c>
      <c r="K4273" t="str">
        <f>_xlfn.XLOOKUP(D4273, dim_channels!A:A, dim_channels!C:C, "Not Found")</f>
        <v>GDS</v>
      </c>
      <c r="L4273" t="str">
        <f>_xlfn.XLOOKUP(D4273, dim_channels!A:A, dim_channels!B:B, "Not Found")</f>
        <v>GDS (Amadeus)</v>
      </c>
      <c r="M4273">
        <f t="shared" si="264"/>
        <v>0</v>
      </c>
      <c r="N4273">
        <f t="shared" si="265"/>
        <v>1</v>
      </c>
      <c r="O4273">
        <f t="shared" si="266"/>
        <v>18593.080000000002</v>
      </c>
      <c r="P4273">
        <f t="shared" si="267"/>
        <v>23241.35</v>
      </c>
    </row>
    <row r="4274" spans="1:16" x14ac:dyDescent="0.2">
      <c r="A4274" s="2" t="s">
        <v>4710</v>
      </c>
      <c r="B4274" s="2" t="s">
        <v>386</v>
      </c>
      <c r="C4274" s="2" t="s">
        <v>269</v>
      </c>
      <c r="D4274" s="2" t="s">
        <v>45</v>
      </c>
      <c r="E4274" s="2" t="s">
        <v>89</v>
      </c>
      <c r="F4274" s="2">
        <v>7479.59</v>
      </c>
      <c r="G4274" s="2">
        <v>0</v>
      </c>
      <c r="H4274" s="2">
        <v>7479.59</v>
      </c>
      <c r="I4274" s="2" t="s">
        <v>29</v>
      </c>
      <c r="J4274" s="4">
        <v>1</v>
      </c>
      <c r="K4274" t="str">
        <f>_xlfn.XLOOKUP(D4274, dim_channels!A:A, dim_channels!C:C, "Not Found")</f>
        <v>Corporate</v>
      </c>
      <c r="L4274" t="str">
        <f>_xlfn.XLOOKUP(D4274, dim_channels!A:A, dim_channels!B:B, "Not Found")</f>
        <v>Corporate Direct</v>
      </c>
      <c r="M4274">
        <f t="shared" si="264"/>
        <v>0</v>
      </c>
      <c r="N4274">
        <f t="shared" si="265"/>
        <v>1</v>
      </c>
      <c r="O4274">
        <f t="shared" si="266"/>
        <v>7479.59</v>
      </c>
      <c r="P4274">
        <f t="shared" si="267"/>
        <v>7479.59</v>
      </c>
    </row>
    <row r="4275" spans="1:16" x14ac:dyDescent="0.2">
      <c r="A4275" s="3" t="s">
        <v>4711</v>
      </c>
      <c r="B4275" s="3" t="s">
        <v>396</v>
      </c>
      <c r="C4275" s="3" t="s">
        <v>62</v>
      </c>
      <c r="D4275" s="3" t="s">
        <v>45</v>
      </c>
      <c r="E4275" s="3" t="s">
        <v>89</v>
      </c>
      <c r="F4275" s="3">
        <v>11204.75</v>
      </c>
      <c r="G4275" s="3">
        <v>0</v>
      </c>
      <c r="H4275" s="3">
        <v>11204.75</v>
      </c>
      <c r="I4275" s="3" t="s">
        <v>29</v>
      </c>
      <c r="J4275" s="5">
        <v>1</v>
      </c>
      <c r="K4275" t="str">
        <f>_xlfn.XLOOKUP(D4275, dim_channels!A:A, dim_channels!C:C, "Not Found")</f>
        <v>Corporate</v>
      </c>
      <c r="L4275" t="str">
        <f>_xlfn.XLOOKUP(D4275, dim_channels!A:A, dim_channels!B:B, "Not Found")</f>
        <v>Corporate Direct</v>
      </c>
      <c r="M4275">
        <f t="shared" si="264"/>
        <v>0</v>
      </c>
      <c r="N4275">
        <f t="shared" si="265"/>
        <v>1</v>
      </c>
      <c r="O4275">
        <f t="shared" si="266"/>
        <v>11204.75</v>
      </c>
      <c r="P4275">
        <f t="shared" si="267"/>
        <v>11204.75</v>
      </c>
    </row>
    <row r="4276" spans="1:16" x14ac:dyDescent="0.2">
      <c r="A4276" s="2" t="s">
        <v>4712</v>
      </c>
      <c r="B4276" s="2" t="s">
        <v>781</v>
      </c>
      <c r="C4276" s="2" t="s">
        <v>705</v>
      </c>
      <c r="D4276" s="2" t="s">
        <v>45</v>
      </c>
      <c r="E4276" s="2" t="s">
        <v>46</v>
      </c>
      <c r="F4276" s="2">
        <v>2159.6799999999998</v>
      </c>
      <c r="G4276" s="2">
        <v>107.98</v>
      </c>
      <c r="H4276" s="2">
        <v>2051.6999999999998</v>
      </c>
      <c r="I4276" s="2" t="s">
        <v>29</v>
      </c>
      <c r="J4276" s="4">
        <v>1.0526295267339281</v>
      </c>
      <c r="K4276" t="str">
        <f>_xlfn.XLOOKUP(D4276, dim_channels!A:A, dim_channels!C:C, "Not Found")</f>
        <v>Corporate</v>
      </c>
      <c r="L4276" t="str">
        <f>_xlfn.XLOOKUP(D4276, dim_channels!A:A, dim_channels!B:B, "Not Found")</f>
        <v>Corporate Direct</v>
      </c>
      <c r="M4276">
        <f t="shared" si="264"/>
        <v>0</v>
      </c>
      <c r="N4276">
        <f t="shared" si="265"/>
        <v>1</v>
      </c>
      <c r="O4276">
        <f t="shared" si="266"/>
        <v>2051.6999999999998</v>
      </c>
      <c r="P4276">
        <f t="shared" si="267"/>
        <v>2159.6799999999998</v>
      </c>
    </row>
    <row r="4277" spans="1:16" x14ac:dyDescent="0.2">
      <c r="A4277" s="3" t="s">
        <v>4713</v>
      </c>
      <c r="B4277" s="3" t="s">
        <v>261</v>
      </c>
      <c r="C4277" s="3" t="s">
        <v>449</v>
      </c>
      <c r="D4277" s="3" t="s">
        <v>33</v>
      </c>
      <c r="E4277" s="3" t="s">
        <v>28</v>
      </c>
      <c r="F4277" s="3">
        <v>3132.83</v>
      </c>
      <c r="G4277" s="3">
        <v>469.92</v>
      </c>
      <c r="H4277" s="3">
        <v>2662.91</v>
      </c>
      <c r="I4277" s="3" t="s">
        <v>41</v>
      </c>
      <c r="J4277" s="5">
        <v>1.1764686001404481</v>
      </c>
      <c r="K4277" t="str">
        <f>_xlfn.XLOOKUP(D4277, dim_channels!A:A, dim_channels!C:C, "Not Found")</f>
        <v>OTA</v>
      </c>
      <c r="L4277" t="str">
        <f>_xlfn.XLOOKUP(D4277, dim_channels!A:A, dim_channels!B:B, "Not Found")</f>
        <v>Booking.com</v>
      </c>
      <c r="M4277">
        <f t="shared" si="264"/>
        <v>1</v>
      </c>
      <c r="N4277">
        <f t="shared" si="265"/>
        <v>0</v>
      </c>
      <c r="O4277">
        <f t="shared" si="266"/>
        <v>0</v>
      </c>
      <c r="P4277">
        <f t="shared" si="267"/>
        <v>0</v>
      </c>
    </row>
    <row r="4278" spans="1:16" x14ac:dyDescent="0.2">
      <c r="A4278" s="2" t="s">
        <v>4714</v>
      </c>
      <c r="B4278" s="2" t="s">
        <v>212</v>
      </c>
      <c r="C4278" s="2" t="s">
        <v>364</v>
      </c>
      <c r="D4278" s="2" t="s">
        <v>33</v>
      </c>
      <c r="E4278" s="2" t="s">
        <v>34</v>
      </c>
      <c r="F4278" s="2">
        <v>10019.799999999999</v>
      </c>
      <c r="G4278" s="2">
        <v>1502.97</v>
      </c>
      <c r="H4278" s="2">
        <v>8516.83</v>
      </c>
      <c r="I4278" s="2" t="s">
        <v>41</v>
      </c>
      <c r="J4278" s="4">
        <v>1.1764705882352939</v>
      </c>
      <c r="K4278" t="str">
        <f>_xlfn.XLOOKUP(D4278, dim_channels!A:A, dim_channels!C:C, "Not Found")</f>
        <v>OTA</v>
      </c>
      <c r="L4278" t="str">
        <f>_xlfn.XLOOKUP(D4278, dim_channels!A:A, dim_channels!B:B, "Not Found")</f>
        <v>Booking.com</v>
      </c>
      <c r="M4278">
        <f t="shared" si="264"/>
        <v>1</v>
      </c>
      <c r="N4278">
        <f t="shared" si="265"/>
        <v>0</v>
      </c>
      <c r="O4278">
        <f t="shared" si="266"/>
        <v>0</v>
      </c>
      <c r="P4278">
        <f t="shared" si="267"/>
        <v>0</v>
      </c>
    </row>
    <row r="4279" spans="1:16" x14ac:dyDescent="0.2">
      <c r="A4279" s="3" t="s">
        <v>4715</v>
      </c>
      <c r="B4279" s="3" t="s">
        <v>173</v>
      </c>
      <c r="C4279" s="3" t="s">
        <v>1340</v>
      </c>
      <c r="D4279" s="3" t="s">
        <v>169</v>
      </c>
      <c r="E4279" s="3" t="s">
        <v>34</v>
      </c>
      <c r="F4279" s="3">
        <v>7380.72</v>
      </c>
      <c r="G4279" s="3">
        <v>1476.14</v>
      </c>
      <c r="H4279" s="3">
        <v>5904.58</v>
      </c>
      <c r="I4279" s="3" t="s">
        <v>41</v>
      </c>
      <c r="J4279" s="5">
        <v>1.2499991531997201</v>
      </c>
      <c r="K4279" t="str">
        <f>_xlfn.XLOOKUP(D4279, dim_channels!A:A, dim_channels!C:C, "Not Found")</f>
        <v>GDS</v>
      </c>
      <c r="L4279" t="str">
        <f>_xlfn.XLOOKUP(D4279, dim_channels!A:A, dim_channels!B:B, "Not Found")</f>
        <v>GDS (Amadeus)</v>
      </c>
      <c r="M4279">
        <f t="shared" si="264"/>
        <v>1</v>
      </c>
      <c r="N4279">
        <f t="shared" si="265"/>
        <v>0</v>
      </c>
      <c r="O4279">
        <f t="shared" si="266"/>
        <v>0</v>
      </c>
      <c r="P4279">
        <f t="shared" si="267"/>
        <v>0</v>
      </c>
    </row>
    <row r="4280" spans="1:16" x14ac:dyDescent="0.2">
      <c r="A4280" s="2" t="s">
        <v>4716</v>
      </c>
      <c r="B4280" s="2" t="s">
        <v>485</v>
      </c>
      <c r="C4280" s="2" t="s">
        <v>121</v>
      </c>
      <c r="D4280" s="2" t="s">
        <v>33</v>
      </c>
      <c r="E4280" s="2" t="s">
        <v>60</v>
      </c>
      <c r="F4280" s="2">
        <v>5710.16</v>
      </c>
      <c r="G4280" s="2">
        <v>0</v>
      </c>
      <c r="H4280" s="2">
        <v>5710.16</v>
      </c>
      <c r="I4280" s="2" t="s">
        <v>41</v>
      </c>
      <c r="J4280" s="4">
        <v>1</v>
      </c>
      <c r="K4280" t="str">
        <f>_xlfn.XLOOKUP(D4280, dim_channels!A:A, dim_channels!C:C, "Not Found")</f>
        <v>OTA</v>
      </c>
      <c r="L4280" t="str">
        <f>_xlfn.XLOOKUP(D4280, dim_channels!A:A, dim_channels!B:B, "Not Found")</f>
        <v>Booking.com</v>
      </c>
      <c r="M4280">
        <f t="shared" si="264"/>
        <v>1</v>
      </c>
      <c r="N4280">
        <f t="shared" si="265"/>
        <v>0</v>
      </c>
      <c r="O4280">
        <f t="shared" si="266"/>
        <v>0</v>
      </c>
      <c r="P4280">
        <f t="shared" si="267"/>
        <v>0</v>
      </c>
    </row>
    <row r="4281" spans="1:16" x14ac:dyDescent="0.2">
      <c r="A4281" s="3" t="s">
        <v>4717</v>
      </c>
      <c r="B4281" s="3" t="s">
        <v>101</v>
      </c>
      <c r="C4281" s="3" t="s">
        <v>489</v>
      </c>
      <c r="D4281" s="3" t="s">
        <v>33</v>
      </c>
      <c r="E4281" s="3" t="s">
        <v>60</v>
      </c>
      <c r="F4281" s="3">
        <v>5100.93</v>
      </c>
      <c r="G4281" s="3">
        <v>0</v>
      </c>
      <c r="H4281" s="3">
        <v>5100.93</v>
      </c>
      <c r="I4281" s="3" t="s">
        <v>56</v>
      </c>
      <c r="J4281" s="5">
        <v>1</v>
      </c>
      <c r="K4281" t="str">
        <f>_xlfn.XLOOKUP(D4281, dim_channels!A:A, dim_channels!C:C, "Not Found")</f>
        <v>OTA</v>
      </c>
      <c r="L4281" t="str">
        <f>_xlfn.XLOOKUP(D4281, dim_channels!A:A, dim_channels!B:B, "Not Found")</f>
        <v>Booking.com</v>
      </c>
      <c r="M4281">
        <f t="shared" si="264"/>
        <v>0</v>
      </c>
      <c r="N4281">
        <f t="shared" si="265"/>
        <v>0</v>
      </c>
      <c r="O4281">
        <f t="shared" si="266"/>
        <v>0</v>
      </c>
      <c r="P4281">
        <f t="shared" si="267"/>
        <v>0</v>
      </c>
    </row>
    <row r="4282" spans="1:16" x14ac:dyDescent="0.2">
      <c r="A4282" s="2" t="s">
        <v>4718</v>
      </c>
      <c r="B4282" s="2" t="s">
        <v>807</v>
      </c>
      <c r="C4282" s="2" t="s">
        <v>37</v>
      </c>
      <c r="D4282" s="2" t="s">
        <v>45</v>
      </c>
      <c r="E4282" s="2" t="s">
        <v>46</v>
      </c>
      <c r="F4282" s="2">
        <v>5397.24</v>
      </c>
      <c r="G4282" s="2">
        <v>269.86</v>
      </c>
      <c r="H4282" s="2">
        <v>5127.38</v>
      </c>
      <c r="I4282" s="2" t="s">
        <v>29</v>
      </c>
      <c r="J4282" s="4">
        <v>1.052631168354988</v>
      </c>
      <c r="K4282" t="str">
        <f>_xlfn.XLOOKUP(D4282, dim_channels!A:A, dim_channels!C:C, "Not Found")</f>
        <v>Corporate</v>
      </c>
      <c r="L4282" t="str">
        <f>_xlfn.XLOOKUP(D4282, dim_channels!A:A, dim_channels!B:B, "Not Found")</f>
        <v>Corporate Direct</v>
      </c>
      <c r="M4282">
        <f t="shared" si="264"/>
        <v>0</v>
      </c>
      <c r="N4282">
        <f t="shared" si="265"/>
        <v>1</v>
      </c>
      <c r="O4282">
        <f t="shared" si="266"/>
        <v>5127.38</v>
      </c>
      <c r="P4282">
        <f t="shared" si="267"/>
        <v>5397.24</v>
      </c>
    </row>
    <row r="4283" spans="1:16" x14ac:dyDescent="0.2">
      <c r="A4283" s="3" t="s">
        <v>4719</v>
      </c>
      <c r="B4283" s="3" t="s">
        <v>720</v>
      </c>
      <c r="C4283" s="3" t="s">
        <v>87</v>
      </c>
      <c r="D4283" s="3" t="s">
        <v>52</v>
      </c>
      <c r="E4283" s="3" t="s">
        <v>34</v>
      </c>
      <c r="F4283" s="3">
        <v>15487.94</v>
      </c>
      <c r="G4283" s="3">
        <v>1858.55</v>
      </c>
      <c r="H4283" s="3">
        <v>13629.39</v>
      </c>
      <c r="I4283" s="3" t="s">
        <v>29</v>
      </c>
      <c r="J4283" s="5">
        <v>1.1363634029109151</v>
      </c>
      <c r="K4283" t="str">
        <f>_xlfn.XLOOKUP(D4283, dim_channels!A:A, dim_channels!C:C, "Not Found")</f>
        <v>OTA</v>
      </c>
      <c r="L4283" t="str">
        <f>_xlfn.XLOOKUP(D4283, dim_channels!A:A, dim_channels!B:B, "Not Found")</f>
        <v>Agoda</v>
      </c>
      <c r="M4283">
        <f t="shared" si="264"/>
        <v>0</v>
      </c>
      <c r="N4283">
        <f t="shared" si="265"/>
        <v>1</v>
      </c>
      <c r="O4283">
        <f t="shared" si="266"/>
        <v>13629.39</v>
      </c>
      <c r="P4283">
        <f t="shared" si="267"/>
        <v>15487.94</v>
      </c>
    </row>
    <row r="4284" spans="1:16" x14ac:dyDescent="0.2">
      <c r="A4284" s="2" t="s">
        <v>4720</v>
      </c>
      <c r="B4284" s="2" t="s">
        <v>1354</v>
      </c>
      <c r="C4284" s="2" t="s">
        <v>76</v>
      </c>
      <c r="D4284" s="2" t="s">
        <v>33</v>
      </c>
      <c r="E4284" s="2" t="s">
        <v>34</v>
      </c>
      <c r="F4284" s="2">
        <v>2737.31</v>
      </c>
      <c r="G4284" s="2">
        <v>410.6</v>
      </c>
      <c r="H4284" s="2">
        <v>2326.71</v>
      </c>
      <c r="I4284" s="2" t="s">
        <v>41</v>
      </c>
      <c r="J4284" s="4">
        <v>1.1764723579646801</v>
      </c>
      <c r="K4284" t="str">
        <f>_xlfn.XLOOKUP(D4284, dim_channels!A:A, dim_channels!C:C, "Not Found")</f>
        <v>OTA</v>
      </c>
      <c r="L4284" t="str">
        <f>_xlfn.XLOOKUP(D4284, dim_channels!A:A, dim_channels!B:B, "Not Found")</f>
        <v>Booking.com</v>
      </c>
      <c r="M4284">
        <f t="shared" si="264"/>
        <v>1</v>
      </c>
      <c r="N4284">
        <f t="shared" si="265"/>
        <v>0</v>
      </c>
      <c r="O4284">
        <f t="shared" si="266"/>
        <v>0</v>
      </c>
      <c r="P4284">
        <f t="shared" si="267"/>
        <v>0</v>
      </c>
    </row>
    <row r="4285" spans="1:16" x14ac:dyDescent="0.2">
      <c r="A4285" s="3" t="s">
        <v>4721</v>
      </c>
      <c r="B4285" s="3" t="s">
        <v>626</v>
      </c>
      <c r="C4285" s="3" t="s">
        <v>722</v>
      </c>
      <c r="D4285" s="3" t="s">
        <v>45</v>
      </c>
      <c r="E4285" s="3" t="s">
        <v>89</v>
      </c>
      <c r="F4285" s="3">
        <v>17017.330000000002</v>
      </c>
      <c r="G4285" s="3">
        <v>0</v>
      </c>
      <c r="H4285" s="3">
        <v>17017.330000000002</v>
      </c>
      <c r="I4285" s="3" t="s">
        <v>41</v>
      </c>
      <c r="J4285" s="5">
        <v>1</v>
      </c>
      <c r="K4285" t="str">
        <f>_xlfn.XLOOKUP(D4285, dim_channels!A:A, dim_channels!C:C, "Not Found")</f>
        <v>Corporate</v>
      </c>
      <c r="L4285" t="str">
        <f>_xlfn.XLOOKUP(D4285, dim_channels!A:A, dim_channels!B:B, "Not Found")</f>
        <v>Corporate Direct</v>
      </c>
      <c r="M4285">
        <f t="shared" si="264"/>
        <v>1</v>
      </c>
      <c r="N4285">
        <f t="shared" si="265"/>
        <v>0</v>
      </c>
      <c r="O4285">
        <f t="shared" si="266"/>
        <v>0</v>
      </c>
      <c r="P4285">
        <f t="shared" si="267"/>
        <v>0</v>
      </c>
    </row>
    <row r="4286" spans="1:16" x14ac:dyDescent="0.2">
      <c r="A4286" s="2" t="s">
        <v>4722</v>
      </c>
      <c r="B4286" s="2" t="s">
        <v>136</v>
      </c>
      <c r="C4286" s="2" t="s">
        <v>566</v>
      </c>
      <c r="D4286" s="2" t="s">
        <v>52</v>
      </c>
      <c r="E4286" s="2" t="s">
        <v>60</v>
      </c>
      <c r="F4286" s="2">
        <v>8162.37</v>
      </c>
      <c r="G4286" s="2">
        <v>0</v>
      </c>
      <c r="H4286" s="2">
        <v>8162.37</v>
      </c>
      <c r="I4286" s="2" t="s">
        <v>29</v>
      </c>
      <c r="J4286" s="4">
        <v>1</v>
      </c>
      <c r="K4286" t="str">
        <f>_xlfn.XLOOKUP(D4286, dim_channels!A:A, dim_channels!C:C, "Not Found")</f>
        <v>OTA</v>
      </c>
      <c r="L4286" t="str">
        <f>_xlfn.XLOOKUP(D4286, dim_channels!A:A, dim_channels!B:B, "Not Found")</f>
        <v>Agoda</v>
      </c>
      <c r="M4286">
        <f t="shared" si="264"/>
        <v>0</v>
      </c>
      <c r="N4286">
        <f t="shared" si="265"/>
        <v>1</v>
      </c>
      <c r="O4286">
        <f t="shared" si="266"/>
        <v>8162.37</v>
      </c>
      <c r="P4286">
        <f t="shared" si="267"/>
        <v>8162.37</v>
      </c>
    </row>
    <row r="4287" spans="1:16" x14ac:dyDescent="0.2">
      <c r="A4287" s="3" t="s">
        <v>4723</v>
      </c>
      <c r="B4287" s="3" t="s">
        <v>603</v>
      </c>
      <c r="C4287" s="3" t="s">
        <v>741</v>
      </c>
      <c r="D4287" s="3" t="s">
        <v>45</v>
      </c>
      <c r="E4287" s="3" t="s">
        <v>46</v>
      </c>
      <c r="F4287" s="3">
        <v>13500.91</v>
      </c>
      <c r="G4287" s="3">
        <v>675.05</v>
      </c>
      <c r="H4287" s="3">
        <v>12825.86</v>
      </c>
      <c r="I4287" s="3" t="s">
        <v>41</v>
      </c>
      <c r="J4287" s="5">
        <v>1.052631948267017</v>
      </c>
      <c r="K4287" t="str">
        <f>_xlfn.XLOOKUP(D4287, dim_channels!A:A, dim_channels!C:C, "Not Found")</f>
        <v>Corporate</v>
      </c>
      <c r="L4287" t="str">
        <f>_xlfn.XLOOKUP(D4287, dim_channels!A:A, dim_channels!B:B, "Not Found")</f>
        <v>Corporate Direct</v>
      </c>
      <c r="M4287">
        <f t="shared" si="264"/>
        <v>1</v>
      </c>
      <c r="N4287">
        <f t="shared" si="265"/>
        <v>0</v>
      </c>
      <c r="O4287">
        <f t="shared" si="266"/>
        <v>0</v>
      </c>
      <c r="P4287">
        <f t="shared" si="267"/>
        <v>0</v>
      </c>
    </row>
    <row r="4288" spans="1:16" x14ac:dyDescent="0.2">
      <c r="A4288" s="2" t="s">
        <v>4724</v>
      </c>
      <c r="B4288" s="2" t="s">
        <v>147</v>
      </c>
      <c r="C4288" s="2" t="s">
        <v>305</v>
      </c>
      <c r="D4288" s="2" t="s">
        <v>27</v>
      </c>
      <c r="E4288" s="2" t="s">
        <v>34</v>
      </c>
      <c r="F4288" s="2">
        <v>10790.96</v>
      </c>
      <c r="G4288" s="2">
        <v>1942.37</v>
      </c>
      <c r="H4288" s="2">
        <v>8848.59</v>
      </c>
      <c r="I4288" s="2" t="s">
        <v>29</v>
      </c>
      <c r="J4288" s="4">
        <v>1.219511809226103</v>
      </c>
      <c r="K4288" t="str">
        <f>_xlfn.XLOOKUP(D4288, dim_channels!A:A, dim_channels!C:C, "Not Found")</f>
        <v>OTA</v>
      </c>
      <c r="L4288" t="str">
        <f>_xlfn.XLOOKUP(D4288, dim_channels!A:A, dim_channels!B:B, "Not Found")</f>
        <v>Expedia</v>
      </c>
      <c r="M4288">
        <f t="shared" si="264"/>
        <v>0</v>
      </c>
      <c r="N4288">
        <f t="shared" si="265"/>
        <v>1</v>
      </c>
      <c r="O4288">
        <f t="shared" si="266"/>
        <v>8848.59</v>
      </c>
      <c r="P4288">
        <f t="shared" si="267"/>
        <v>10790.96</v>
      </c>
    </row>
    <row r="4289" spans="1:16" x14ac:dyDescent="0.2">
      <c r="A4289" s="3" t="s">
        <v>4725</v>
      </c>
      <c r="B4289" s="3" t="s">
        <v>396</v>
      </c>
      <c r="C4289" s="3" t="s">
        <v>463</v>
      </c>
      <c r="D4289" s="3" t="s">
        <v>169</v>
      </c>
      <c r="E4289" s="3" t="s">
        <v>46</v>
      </c>
      <c r="F4289" s="3">
        <v>2848.5</v>
      </c>
      <c r="G4289" s="3">
        <v>569.70000000000005</v>
      </c>
      <c r="H4289" s="3">
        <v>2278.8000000000002</v>
      </c>
      <c r="I4289" s="3" t="s">
        <v>29</v>
      </c>
      <c r="J4289" s="5">
        <v>1.25</v>
      </c>
      <c r="K4289" t="str">
        <f>_xlfn.XLOOKUP(D4289, dim_channels!A:A, dim_channels!C:C, "Not Found")</f>
        <v>GDS</v>
      </c>
      <c r="L4289" t="str">
        <f>_xlfn.XLOOKUP(D4289, dim_channels!A:A, dim_channels!B:B, "Not Found")</f>
        <v>GDS (Amadeus)</v>
      </c>
      <c r="M4289">
        <f t="shared" si="264"/>
        <v>0</v>
      </c>
      <c r="N4289">
        <f t="shared" si="265"/>
        <v>1</v>
      </c>
      <c r="O4289">
        <f t="shared" si="266"/>
        <v>2278.8000000000002</v>
      </c>
      <c r="P4289">
        <f t="shared" si="267"/>
        <v>2848.5</v>
      </c>
    </row>
    <row r="4290" spans="1:16" x14ac:dyDescent="0.2">
      <c r="A4290" s="2" t="s">
        <v>4726</v>
      </c>
      <c r="B4290" s="2" t="s">
        <v>822</v>
      </c>
      <c r="C4290" s="2" t="s">
        <v>649</v>
      </c>
      <c r="D4290" s="2" t="s">
        <v>169</v>
      </c>
      <c r="E4290" s="2" t="s">
        <v>46</v>
      </c>
      <c r="F4290" s="2">
        <v>2887.24</v>
      </c>
      <c r="G4290" s="2">
        <v>577.45000000000005</v>
      </c>
      <c r="H4290" s="2">
        <v>2309.79</v>
      </c>
      <c r="I4290" s="2" t="s">
        <v>29</v>
      </c>
      <c r="J4290" s="4">
        <v>1.250001082349478</v>
      </c>
      <c r="K4290" t="str">
        <f>_xlfn.XLOOKUP(D4290, dim_channels!A:A, dim_channels!C:C, "Not Found")</f>
        <v>GDS</v>
      </c>
      <c r="L4290" t="str">
        <f>_xlfn.XLOOKUP(D4290, dim_channels!A:A, dim_channels!B:B, "Not Found")</f>
        <v>GDS (Amadeus)</v>
      </c>
      <c r="M4290">
        <f t="shared" si="264"/>
        <v>0</v>
      </c>
      <c r="N4290">
        <f t="shared" si="265"/>
        <v>1</v>
      </c>
      <c r="O4290">
        <f t="shared" si="266"/>
        <v>2309.79</v>
      </c>
      <c r="P4290">
        <f t="shared" si="267"/>
        <v>2887.24</v>
      </c>
    </row>
    <row r="4291" spans="1:16" x14ac:dyDescent="0.2">
      <c r="A4291" s="3" t="s">
        <v>4727</v>
      </c>
      <c r="B4291" s="3" t="s">
        <v>307</v>
      </c>
      <c r="C4291" s="3" t="s">
        <v>520</v>
      </c>
      <c r="D4291" s="3" t="s">
        <v>27</v>
      </c>
      <c r="E4291" s="3" t="s">
        <v>60</v>
      </c>
      <c r="F4291" s="3">
        <v>3293.52</v>
      </c>
      <c r="G4291" s="3">
        <v>0</v>
      </c>
      <c r="H4291" s="3">
        <v>3293.52</v>
      </c>
      <c r="I4291" s="3" t="s">
        <v>29</v>
      </c>
      <c r="J4291" s="5">
        <v>1</v>
      </c>
      <c r="K4291" t="str">
        <f>_xlfn.XLOOKUP(D4291, dim_channels!A:A, dim_channels!C:C, "Not Found")</f>
        <v>OTA</v>
      </c>
      <c r="L4291" t="str">
        <f>_xlfn.XLOOKUP(D4291, dim_channels!A:A, dim_channels!B:B, "Not Found")</f>
        <v>Expedia</v>
      </c>
      <c r="M4291">
        <f t="shared" ref="M4291:M4354" si="268">IF(I4291="Cancelled",1,0)</f>
        <v>0</v>
      </c>
      <c r="N4291">
        <f t="shared" ref="N4291:N4354" si="269">IF(TRIM(UPPER(I4291))="CHECKED-OUT",1,0)</f>
        <v>1</v>
      </c>
      <c r="O4291">
        <f t="shared" ref="O4291:O4354" si="270">IF(TRIM(UPPER(I4291))="CHECKED-OUT",H4291,0)</f>
        <v>3293.52</v>
      </c>
      <c r="P4291">
        <f t="shared" ref="P4291:P4354" si="271">IF(TRIM(UPPER(I4291))="CHECKED-OUT",F4291,0)</f>
        <v>3293.52</v>
      </c>
    </row>
    <row r="4292" spans="1:16" x14ac:dyDescent="0.2">
      <c r="A4292" s="2" t="s">
        <v>4728</v>
      </c>
      <c r="B4292" s="2" t="s">
        <v>37</v>
      </c>
      <c r="C4292" s="2" t="s">
        <v>512</v>
      </c>
      <c r="D4292" s="2" t="s">
        <v>64</v>
      </c>
      <c r="E4292" s="2" t="s">
        <v>28</v>
      </c>
      <c r="F4292" s="2">
        <v>9957.7999999999993</v>
      </c>
      <c r="G4292" s="2">
        <v>0</v>
      </c>
      <c r="H4292" s="2">
        <v>9957.7999999999993</v>
      </c>
      <c r="I4292" s="2" t="s">
        <v>41</v>
      </c>
      <c r="J4292" s="4">
        <v>1</v>
      </c>
      <c r="K4292" t="str">
        <f>_xlfn.XLOOKUP(D4292, dim_channels!A:A, dim_channels!C:C, "Not Found")</f>
        <v>Direct</v>
      </c>
      <c r="L4292" t="str">
        <f>_xlfn.XLOOKUP(D4292, dim_channels!A:A, dim_channels!B:B, "Not Found")</f>
        <v>Direct Website</v>
      </c>
      <c r="M4292">
        <f t="shared" si="268"/>
        <v>1</v>
      </c>
      <c r="N4292">
        <f t="shared" si="269"/>
        <v>0</v>
      </c>
      <c r="O4292">
        <f t="shared" si="270"/>
        <v>0</v>
      </c>
      <c r="P4292">
        <f t="shared" si="271"/>
        <v>0</v>
      </c>
    </row>
    <row r="4293" spans="1:16" x14ac:dyDescent="0.2">
      <c r="A4293" s="3" t="s">
        <v>4729</v>
      </c>
      <c r="B4293" s="3" t="s">
        <v>1354</v>
      </c>
      <c r="C4293" s="3" t="s">
        <v>314</v>
      </c>
      <c r="D4293" s="3" t="s">
        <v>114</v>
      </c>
      <c r="E4293" s="3" t="s">
        <v>115</v>
      </c>
      <c r="F4293" s="3">
        <v>2786.18</v>
      </c>
      <c r="G4293" s="3">
        <v>278.62</v>
      </c>
      <c r="H4293" s="3">
        <v>2507.56</v>
      </c>
      <c r="I4293" s="3" t="s">
        <v>29</v>
      </c>
      <c r="J4293" s="5">
        <v>1.111111997320104</v>
      </c>
      <c r="K4293" t="str">
        <f>_xlfn.XLOOKUP(D4293, dim_channels!A:A, dim_channels!C:C, "Not Found")</f>
        <v>Offline</v>
      </c>
      <c r="L4293" t="str">
        <f>_xlfn.XLOOKUP(D4293, dim_channels!A:A, dim_channels!B:B, "Not Found")</f>
        <v>Travel Agency</v>
      </c>
      <c r="M4293">
        <f t="shared" si="268"/>
        <v>0</v>
      </c>
      <c r="N4293">
        <f t="shared" si="269"/>
        <v>1</v>
      </c>
      <c r="O4293">
        <f t="shared" si="270"/>
        <v>2507.56</v>
      </c>
      <c r="P4293">
        <f t="shared" si="271"/>
        <v>2786.18</v>
      </c>
    </row>
    <row r="4294" spans="1:16" x14ac:dyDescent="0.2">
      <c r="A4294" s="2" t="s">
        <v>4730</v>
      </c>
      <c r="B4294" s="2" t="s">
        <v>769</v>
      </c>
      <c r="C4294" s="2" t="s">
        <v>904</v>
      </c>
      <c r="D4294" s="2" t="s">
        <v>64</v>
      </c>
      <c r="E4294" s="2" t="s">
        <v>34</v>
      </c>
      <c r="F4294" s="2">
        <v>11728.58</v>
      </c>
      <c r="G4294" s="2">
        <v>0</v>
      </c>
      <c r="H4294" s="2">
        <v>11728.58</v>
      </c>
      <c r="I4294" s="2" t="s">
        <v>41</v>
      </c>
      <c r="J4294" s="4">
        <v>1</v>
      </c>
      <c r="K4294" t="str">
        <f>_xlfn.XLOOKUP(D4294, dim_channels!A:A, dim_channels!C:C, "Not Found")</f>
        <v>Direct</v>
      </c>
      <c r="L4294" t="str">
        <f>_xlfn.XLOOKUP(D4294, dim_channels!A:A, dim_channels!B:B, "Not Found")</f>
        <v>Direct Website</v>
      </c>
      <c r="M4294">
        <f t="shared" si="268"/>
        <v>1</v>
      </c>
      <c r="N4294">
        <f t="shared" si="269"/>
        <v>0</v>
      </c>
      <c r="O4294">
        <f t="shared" si="270"/>
        <v>0</v>
      </c>
      <c r="P4294">
        <f t="shared" si="271"/>
        <v>0</v>
      </c>
    </row>
    <row r="4295" spans="1:16" x14ac:dyDescent="0.2">
      <c r="A4295" s="3" t="s">
        <v>4731</v>
      </c>
      <c r="B4295" s="3" t="s">
        <v>123</v>
      </c>
      <c r="C4295" s="3" t="s">
        <v>891</v>
      </c>
      <c r="D4295" s="3" t="s">
        <v>52</v>
      </c>
      <c r="E4295" s="3" t="s">
        <v>34</v>
      </c>
      <c r="F4295" s="3">
        <v>2094.9299999999998</v>
      </c>
      <c r="G4295" s="3">
        <v>251.39</v>
      </c>
      <c r="H4295" s="3">
        <v>1843.54</v>
      </c>
      <c r="I4295" s="3" t="s">
        <v>29</v>
      </c>
      <c r="J4295" s="5">
        <v>1.1363626501187929</v>
      </c>
      <c r="K4295" t="str">
        <f>_xlfn.XLOOKUP(D4295, dim_channels!A:A, dim_channels!C:C, "Not Found")</f>
        <v>OTA</v>
      </c>
      <c r="L4295" t="str">
        <f>_xlfn.XLOOKUP(D4295, dim_channels!A:A, dim_channels!B:B, "Not Found")</f>
        <v>Agoda</v>
      </c>
      <c r="M4295">
        <f t="shared" si="268"/>
        <v>0</v>
      </c>
      <c r="N4295">
        <f t="shared" si="269"/>
        <v>1</v>
      </c>
      <c r="O4295">
        <f t="shared" si="270"/>
        <v>1843.54</v>
      </c>
      <c r="P4295">
        <f t="shared" si="271"/>
        <v>2094.9299999999998</v>
      </c>
    </row>
    <row r="4296" spans="1:16" x14ac:dyDescent="0.2">
      <c r="A4296" s="2" t="s">
        <v>4732</v>
      </c>
      <c r="B4296" s="2" t="s">
        <v>305</v>
      </c>
      <c r="C4296" s="2" t="s">
        <v>416</v>
      </c>
      <c r="D4296" s="2" t="s">
        <v>33</v>
      </c>
      <c r="E4296" s="2" t="s">
        <v>60</v>
      </c>
      <c r="F4296" s="2">
        <v>2579.81</v>
      </c>
      <c r="G4296" s="2">
        <v>0</v>
      </c>
      <c r="H4296" s="2">
        <v>2579.81</v>
      </c>
      <c r="I4296" s="2" t="s">
        <v>29</v>
      </c>
      <c r="J4296" s="4">
        <v>1</v>
      </c>
      <c r="K4296" t="str">
        <f>_xlfn.XLOOKUP(D4296, dim_channels!A:A, dim_channels!C:C, "Not Found")</f>
        <v>OTA</v>
      </c>
      <c r="L4296" t="str">
        <f>_xlfn.XLOOKUP(D4296, dim_channels!A:A, dim_channels!B:B, "Not Found")</f>
        <v>Booking.com</v>
      </c>
      <c r="M4296">
        <f t="shared" si="268"/>
        <v>0</v>
      </c>
      <c r="N4296">
        <f t="shared" si="269"/>
        <v>1</v>
      </c>
      <c r="O4296">
        <f t="shared" si="270"/>
        <v>2579.81</v>
      </c>
      <c r="P4296">
        <f t="shared" si="271"/>
        <v>2579.81</v>
      </c>
    </row>
    <row r="4297" spans="1:16" x14ac:dyDescent="0.2">
      <c r="A4297" s="3" t="s">
        <v>4733</v>
      </c>
      <c r="B4297" s="3" t="s">
        <v>422</v>
      </c>
      <c r="C4297" s="3" t="s">
        <v>97</v>
      </c>
      <c r="D4297" s="3" t="s">
        <v>33</v>
      </c>
      <c r="E4297" s="3" t="s">
        <v>28</v>
      </c>
      <c r="F4297" s="3">
        <v>7736.87</v>
      </c>
      <c r="G4297" s="3">
        <v>1160.53</v>
      </c>
      <c r="H4297" s="3">
        <v>6576.34</v>
      </c>
      <c r="I4297" s="3" t="s">
        <v>41</v>
      </c>
      <c r="J4297" s="5">
        <v>1.1764704987880801</v>
      </c>
      <c r="K4297" t="str">
        <f>_xlfn.XLOOKUP(D4297, dim_channels!A:A, dim_channels!C:C, "Not Found")</f>
        <v>OTA</v>
      </c>
      <c r="L4297" t="str">
        <f>_xlfn.XLOOKUP(D4297, dim_channels!A:A, dim_channels!B:B, "Not Found")</f>
        <v>Booking.com</v>
      </c>
      <c r="M4297">
        <f t="shared" si="268"/>
        <v>1</v>
      </c>
      <c r="N4297">
        <f t="shared" si="269"/>
        <v>0</v>
      </c>
      <c r="O4297">
        <f t="shared" si="270"/>
        <v>0</v>
      </c>
      <c r="P4297">
        <f t="shared" si="271"/>
        <v>0</v>
      </c>
    </row>
    <row r="4298" spans="1:16" x14ac:dyDescent="0.2">
      <c r="A4298" s="2" t="s">
        <v>4734</v>
      </c>
      <c r="B4298" s="2" t="s">
        <v>781</v>
      </c>
      <c r="C4298" s="2" t="s">
        <v>165</v>
      </c>
      <c r="D4298" s="2" t="s">
        <v>33</v>
      </c>
      <c r="E4298" s="2" t="s">
        <v>60</v>
      </c>
      <c r="F4298" s="2">
        <v>2404.52</v>
      </c>
      <c r="G4298" s="2">
        <v>0</v>
      </c>
      <c r="H4298" s="2">
        <v>2404.52</v>
      </c>
      <c r="I4298" s="2" t="s">
        <v>41</v>
      </c>
      <c r="J4298" s="4">
        <v>1</v>
      </c>
      <c r="K4298" t="str">
        <f>_xlfn.XLOOKUP(D4298, dim_channels!A:A, dim_channels!C:C, "Not Found")</f>
        <v>OTA</v>
      </c>
      <c r="L4298" t="str">
        <f>_xlfn.XLOOKUP(D4298, dim_channels!A:A, dim_channels!B:B, "Not Found")</f>
        <v>Booking.com</v>
      </c>
      <c r="M4298">
        <f t="shared" si="268"/>
        <v>1</v>
      </c>
      <c r="N4298">
        <f t="shared" si="269"/>
        <v>0</v>
      </c>
      <c r="O4298">
        <f t="shared" si="270"/>
        <v>0</v>
      </c>
      <c r="P4298">
        <f t="shared" si="271"/>
        <v>0</v>
      </c>
    </row>
    <row r="4299" spans="1:16" x14ac:dyDescent="0.2">
      <c r="A4299" s="3" t="s">
        <v>4735</v>
      </c>
      <c r="B4299" s="3" t="s">
        <v>91</v>
      </c>
      <c r="C4299" s="3" t="s">
        <v>234</v>
      </c>
      <c r="D4299" s="3" t="s">
        <v>64</v>
      </c>
      <c r="E4299" s="3" t="s">
        <v>34</v>
      </c>
      <c r="F4299" s="3">
        <v>15389.77</v>
      </c>
      <c r="G4299" s="3">
        <v>0</v>
      </c>
      <c r="H4299" s="3">
        <v>15389.77</v>
      </c>
      <c r="I4299" s="3" t="s">
        <v>29</v>
      </c>
      <c r="J4299" s="5">
        <v>1</v>
      </c>
      <c r="K4299" t="str">
        <f>_xlfn.XLOOKUP(D4299, dim_channels!A:A, dim_channels!C:C, "Not Found")</f>
        <v>Direct</v>
      </c>
      <c r="L4299" t="str">
        <f>_xlfn.XLOOKUP(D4299, dim_channels!A:A, dim_channels!B:B, "Not Found")</f>
        <v>Direct Website</v>
      </c>
      <c r="M4299">
        <f t="shared" si="268"/>
        <v>0</v>
      </c>
      <c r="N4299">
        <f t="shared" si="269"/>
        <v>1</v>
      </c>
      <c r="O4299">
        <f t="shared" si="270"/>
        <v>15389.77</v>
      </c>
      <c r="P4299">
        <f t="shared" si="271"/>
        <v>15389.77</v>
      </c>
    </row>
    <row r="4300" spans="1:16" x14ac:dyDescent="0.2">
      <c r="A4300" s="2" t="s">
        <v>4736</v>
      </c>
      <c r="B4300" s="2" t="s">
        <v>210</v>
      </c>
      <c r="C4300" s="2" t="s">
        <v>1035</v>
      </c>
      <c r="D4300" s="2" t="s">
        <v>27</v>
      </c>
      <c r="E4300" s="2" t="s">
        <v>60</v>
      </c>
      <c r="F4300" s="2">
        <v>13905.61</v>
      </c>
      <c r="G4300" s="2">
        <v>0</v>
      </c>
      <c r="H4300" s="2">
        <v>13905.61</v>
      </c>
      <c r="I4300" s="2" t="s">
        <v>41</v>
      </c>
      <c r="J4300" s="4">
        <v>1</v>
      </c>
      <c r="K4300" t="str">
        <f>_xlfn.XLOOKUP(D4300, dim_channels!A:A, dim_channels!C:C, "Not Found")</f>
        <v>OTA</v>
      </c>
      <c r="L4300" t="str">
        <f>_xlfn.XLOOKUP(D4300, dim_channels!A:A, dim_channels!B:B, "Not Found")</f>
        <v>Expedia</v>
      </c>
      <c r="M4300">
        <f t="shared" si="268"/>
        <v>1</v>
      </c>
      <c r="N4300">
        <f t="shared" si="269"/>
        <v>0</v>
      </c>
      <c r="O4300">
        <f t="shared" si="270"/>
        <v>0</v>
      </c>
      <c r="P4300">
        <f t="shared" si="271"/>
        <v>0</v>
      </c>
    </row>
    <row r="4301" spans="1:16" x14ac:dyDescent="0.2">
      <c r="A4301" s="3" t="s">
        <v>4737</v>
      </c>
      <c r="B4301" s="3" t="s">
        <v>178</v>
      </c>
      <c r="C4301" s="3" t="s">
        <v>178</v>
      </c>
      <c r="D4301" s="3" t="s">
        <v>52</v>
      </c>
      <c r="E4301" s="3" t="s">
        <v>34</v>
      </c>
      <c r="F4301" s="3">
        <v>18127.78</v>
      </c>
      <c r="G4301" s="3">
        <v>2175.33</v>
      </c>
      <c r="H4301" s="3">
        <v>15952.45</v>
      </c>
      <c r="I4301" s="3" t="s">
        <v>29</v>
      </c>
      <c r="J4301" s="5">
        <v>1.136363379919699</v>
      </c>
      <c r="K4301" t="str">
        <f>_xlfn.XLOOKUP(D4301, dim_channels!A:A, dim_channels!C:C, "Not Found")</f>
        <v>OTA</v>
      </c>
      <c r="L4301" t="str">
        <f>_xlfn.XLOOKUP(D4301, dim_channels!A:A, dim_channels!B:B, "Not Found")</f>
        <v>Agoda</v>
      </c>
      <c r="M4301">
        <f t="shared" si="268"/>
        <v>0</v>
      </c>
      <c r="N4301">
        <f t="shared" si="269"/>
        <v>1</v>
      </c>
      <c r="O4301">
        <f t="shared" si="270"/>
        <v>15952.45</v>
      </c>
      <c r="P4301">
        <f t="shared" si="271"/>
        <v>18127.78</v>
      </c>
    </row>
    <row r="4302" spans="1:16" x14ac:dyDescent="0.2">
      <c r="A4302" s="2" t="s">
        <v>4738</v>
      </c>
      <c r="B4302" s="2" t="s">
        <v>276</v>
      </c>
      <c r="C4302" s="2" t="s">
        <v>329</v>
      </c>
      <c r="D4302" s="2" t="s">
        <v>45</v>
      </c>
      <c r="E4302" s="2" t="s">
        <v>89</v>
      </c>
      <c r="F4302" s="2">
        <v>12216.42</v>
      </c>
      <c r="G4302" s="2">
        <v>0</v>
      </c>
      <c r="H4302" s="2">
        <v>12216.42</v>
      </c>
      <c r="I4302" s="2" t="s">
        <v>56</v>
      </c>
      <c r="J4302" s="4">
        <v>1</v>
      </c>
      <c r="K4302" t="str">
        <f>_xlfn.XLOOKUP(D4302, dim_channels!A:A, dim_channels!C:C, "Not Found")</f>
        <v>Corporate</v>
      </c>
      <c r="L4302" t="str">
        <f>_xlfn.XLOOKUP(D4302, dim_channels!A:A, dim_channels!B:B, "Not Found")</f>
        <v>Corporate Direct</v>
      </c>
      <c r="M4302">
        <f t="shared" si="268"/>
        <v>0</v>
      </c>
      <c r="N4302">
        <f t="shared" si="269"/>
        <v>0</v>
      </c>
      <c r="O4302">
        <f t="shared" si="270"/>
        <v>0</v>
      </c>
      <c r="P4302">
        <f t="shared" si="271"/>
        <v>0</v>
      </c>
    </row>
    <row r="4303" spans="1:16" x14ac:dyDescent="0.2">
      <c r="A4303" s="3" t="s">
        <v>4739</v>
      </c>
      <c r="B4303" s="3" t="s">
        <v>244</v>
      </c>
      <c r="C4303" s="3" t="s">
        <v>403</v>
      </c>
      <c r="D4303" s="3" t="s">
        <v>45</v>
      </c>
      <c r="E4303" s="3" t="s">
        <v>89</v>
      </c>
      <c r="F4303" s="3">
        <v>16099.67</v>
      </c>
      <c r="G4303" s="3">
        <v>0</v>
      </c>
      <c r="H4303" s="3">
        <v>16099.67</v>
      </c>
      <c r="I4303" s="3" t="s">
        <v>29</v>
      </c>
      <c r="J4303" s="5">
        <v>1</v>
      </c>
      <c r="K4303" t="str">
        <f>_xlfn.XLOOKUP(D4303, dim_channels!A:A, dim_channels!C:C, "Not Found")</f>
        <v>Corporate</v>
      </c>
      <c r="L4303" t="str">
        <f>_xlfn.XLOOKUP(D4303, dim_channels!A:A, dim_channels!B:B, "Not Found")</f>
        <v>Corporate Direct</v>
      </c>
      <c r="M4303">
        <f t="shared" si="268"/>
        <v>0</v>
      </c>
      <c r="N4303">
        <f t="shared" si="269"/>
        <v>1</v>
      </c>
      <c r="O4303">
        <f t="shared" si="270"/>
        <v>16099.67</v>
      </c>
      <c r="P4303">
        <f t="shared" si="271"/>
        <v>16099.67</v>
      </c>
    </row>
    <row r="4304" spans="1:16" x14ac:dyDescent="0.2">
      <c r="A4304" s="2" t="s">
        <v>4740</v>
      </c>
      <c r="B4304" s="2" t="s">
        <v>839</v>
      </c>
      <c r="C4304" s="2" t="s">
        <v>112</v>
      </c>
      <c r="D4304" s="2" t="s">
        <v>169</v>
      </c>
      <c r="E4304" s="2" t="s">
        <v>34</v>
      </c>
      <c r="F4304" s="2">
        <v>5755.62</v>
      </c>
      <c r="G4304" s="2">
        <v>1151.1199999999999</v>
      </c>
      <c r="H4304" s="2">
        <v>4604.5</v>
      </c>
      <c r="I4304" s="2" t="s">
        <v>29</v>
      </c>
      <c r="J4304" s="4">
        <v>1.2499989141057659</v>
      </c>
      <c r="K4304" t="str">
        <f>_xlfn.XLOOKUP(D4304, dim_channels!A:A, dim_channels!C:C, "Not Found")</f>
        <v>GDS</v>
      </c>
      <c r="L4304" t="str">
        <f>_xlfn.XLOOKUP(D4304, dim_channels!A:A, dim_channels!B:B, "Not Found")</f>
        <v>GDS (Amadeus)</v>
      </c>
      <c r="M4304">
        <f t="shared" si="268"/>
        <v>0</v>
      </c>
      <c r="N4304">
        <f t="shared" si="269"/>
        <v>1</v>
      </c>
      <c r="O4304">
        <f t="shared" si="270"/>
        <v>4604.5</v>
      </c>
      <c r="P4304">
        <f t="shared" si="271"/>
        <v>5755.62</v>
      </c>
    </row>
    <row r="4305" spans="1:16" x14ac:dyDescent="0.2">
      <c r="A4305" s="3" t="s">
        <v>4741</v>
      </c>
      <c r="B4305" s="3" t="s">
        <v>504</v>
      </c>
      <c r="C4305" s="3" t="s">
        <v>174</v>
      </c>
      <c r="D4305" s="3" t="s">
        <v>52</v>
      </c>
      <c r="E4305" s="3" t="s">
        <v>34</v>
      </c>
      <c r="F4305" s="3">
        <v>3769.7</v>
      </c>
      <c r="G4305" s="3">
        <v>452.36</v>
      </c>
      <c r="H4305" s="3">
        <v>3317.34</v>
      </c>
      <c r="I4305" s="3" t="s">
        <v>41</v>
      </c>
      <c r="J4305" s="5">
        <v>1.136362266153002</v>
      </c>
      <c r="K4305" t="str">
        <f>_xlfn.XLOOKUP(D4305, dim_channels!A:A, dim_channels!C:C, "Not Found")</f>
        <v>OTA</v>
      </c>
      <c r="L4305" t="str">
        <f>_xlfn.XLOOKUP(D4305, dim_channels!A:A, dim_channels!B:B, "Not Found")</f>
        <v>Agoda</v>
      </c>
      <c r="M4305">
        <f t="shared" si="268"/>
        <v>1</v>
      </c>
      <c r="N4305">
        <f t="shared" si="269"/>
        <v>0</v>
      </c>
      <c r="O4305">
        <f t="shared" si="270"/>
        <v>0</v>
      </c>
      <c r="P4305">
        <f t="shared" si="271"/>
        <v>0</v>
      </c>
    </row>
    <row r="4306" spans="1:16" x14ac:dyDescent="0.2">
      <c r="A4306" s="2" t="s">
        <v>4742</v>
      </c>
      <c r="B4306" s="2" t="s">
        <v>353</v>
      </c>
      <c r="C4306" s="2" t="s">
        <v>433</v>
      </c>
      <c r="D4306" s="2" t="s">
        <v>27</v>
      </c>
      <c r="E4306" s="2" t="s">
        <v>28</v>
      </c>
      <c r="F4306" s="2">
        <v>15667.56</v>
      </c>
      <c r="G4306" s="2">
        <v>2820.16</v>
      </c>
      <c r="H4306" s="2">
        <v>12847.4</v>
      </c>
      <c r="I4306" s="2" t="s">
        <v>29</v>
      </c>
      <c r="J4306" s="4">
        <v>1.219512119183648</v>
      </c>
      <c r="K4306" t="str">
        <f>_xlfn.XLOOKUP(D4306, dim_channels!A:A, dim_channels!C:C, "Not Found")</f>
        <v>OTA</v>
      </c>
      <c r="L4306" t="str">
        <f>_xlfn.XLOOKUP(D4306, dim_channels!A:A, dim_channels!B:B, "Not Found")</f>
        <v>Expedia</v>
      </c>
      <c r="M4306">
        <f t="shared" si="268"/>
        <v>0</v>
      </c>
      <c r="N4306">
        <f t="shared" si="269"/>
        <v>1</v>
      </c>
      <c r="O4306">
        <f t="shared" si="270"/>
        <v>12847.4</v>
      </c>
      <c r="P4306">
        <f t="shared" si="271"/>
        <v>15667.56</v>
      </c>
    </row>
    <row r="4307" spans="1:16" x14ac:dyDescent="0.2">
      <c r="A4307" s="3" t="s">
        <v>4743</v>
      </c>
      <c r="B4307" s="3" t="s">
        <v>145</v>
      </c>
      <c r="C4307" s="3" t="s">
        <v>97</v>
      </c>
      <c r="D4307" s="3" t="s">
        <v>64</v>
      </c>
      <c r="E4307" s="3" t="s">
        <v>115</v>
      </c>
      <c r="F4307" s="3">
        <v>3806.09</v>
      </c>
      <c r="G4307" s="3">
        <v>0</v>
      </c>
      <c r="H4307" s="3">
        <v>3806.09</v>
      </c>
      <c r="I4307" s="3" t="s">
        <v>29</v>
      </c>
      <c r="J4307" s="5">
        <v>1</v>
      </c>
      <c r="K4307" t="str">
        <f>_xlfn.XLOOKUP(D4307, dim_channels!A:A, dim_channels!C:C, "Not Found")</f>
        <v>Direct</v>
      </c>
      <c r="L4307" t="str">
        <f>_xlfn.XLOOKUP(D4307, dim_channels!A:A, dim_channels!B:B, "Not Found")</f>
        <v>Direct Website</v>
      </c>
      <c r="M4307">
        <f t="shared" si="268"/>
        <v>0</v>
      </c>
      <c r="N4307">
        <f t="shared" si="269"/>
        <v>1</v>
      </c>
      <c r="O4307">
        <f t="shared" si="270"/>
        <v>3806.09</v>
      </c>
      <c r="P4307">
        <f t="shared" si="271"/>
        <v>3806.09</v>
      </c>
    </row>
    <row r="4308" spans="1:16" x14ac:dyDescent="0.2">
      <c r="A4308" s="2" t="s">
        <v>4744</v>
      </c>
      <c r="B4308" s="2" t="s">
        <v>346</v>
      </c>
      <c r="C4308" s="2" t="s">
        <v>209</v>
      </c>
      <c r="D4308" s="2" t="s">
        <v>27</v>
      </c>
      <c r="E4308" s="2" t="s">
        <v>60</v>
      </c>
      <c r="F4308" s="2">
        <v>9563.7800000000007</v>
      </c>
      <c r="G4308" s="2">
        <v>0</v>
      </c>
      <c r="H4308" s="2">
        <v>9563.7800000000007</v>
      </c>
      <c r="I4308" s="2" t="s">
        <v>41</v>
      </c>
      <c r="J4308" s="4">
        <v>1</v>
      </c>
      <c r="K4308" t="str">
        <f>_xlfn.XLOOKUP(D4308, dim_channels!A:A, dim_channels!C:C, "Not Found")</f>
        <v>OTA</v>
      </c>
      <c r="L4308" t="str">
        <f>_xlfn.XLOOKUP(D4308, dim_channels!A:A, dim_channels!B:B, "Not Found")</f>
        <v>Expedia</v>
      </c>
      <c r="M4308">
        <f t="shared" si="268"/>
        <v>1</v>
      </c>
      <c r="N4308">
        <f t="shared" si="269"/>
        <v>0</v>
      </c>
      <c r="O4308">
        <f t="shared" si="270"/>
        <v>0</v>
      </c>
      <c r="P4308">
        <f t="shared" si="271"/>
        <v>0</v>
      </c>
    </row>
    <row r="4309" spans="1:16" x14ac:dyDescent="0.2">
      <c r="A4309" s="3" t="s">
        <v>4745</v>
      </c>
      <c r="B4309" s="3" t="s">
        <v>420</v>
      </c>
      <c r="C4309" s="3" t="s">
        <v>264</v>
      </c>
      <c r="D4309" s="3" t="s">
        <v>169</v>
      </c>
      <c r="E4309" s="3" t="s">
        <v>34</v>
      </c>
      <c r="F4309" s="3">
        <v>2897.93</v>
      </c>
      <c r="G4309" s="3">
        <v>579.59</v>
      </c>
      <c r="H4309" s="3">
        <v>2318.34</v>
      </c>
      <c r="I4309" s="3" t="s">
        <v>56</v>
      </c>
      <c r="J4309" s="5">
        <v>1.250002156715581</v>
      </c>
      <c r="K4309" t="str">
        <f>_xlfn.XLOOKUP(D4309, dim_channels!A:A, dim_channels!C:C, "Not Found")</f>
        <v>GDS</v>
      </c>
      <c r="L4309" t="str">
        <f>_xlfn.XLOOKUP(D4309, dim_channels!A:A, dim_channels!B:B, "Not Found")</f>
        <v>GDS (Amadeus)</v>
      </c>
      <c r="M4309">
        <f t="shared" si="268"/>
        <v>0</v>
      </c>
      <c r="N4309">
        <f t="shared" si="269"/>
        <v>0</v>
      </c>
      <c r="O4309">
        <f t="shared" si="270"/>
        <v>0</v>
      </c>
      <c r="P4309">
        <f t="shared" si="271"/>
        <v>0</v>
      </c>
    </row>
    <row r="4310" spans="1:16" x14ac:dyDescent="0.2">
      <c r="A4310" s="2" t="s">
        <v>4746</v>
      </c>
      <c r="B4310" s="2" t="s">
        <v>409</v>
      </c>
      <c r="C4310" s="2" t="s">
        <v>76</v>
      </c>
      <c r="D4310" s="2" t="s">
        <v>33</v>
      </c>
      <c r="E4310" s="2" t="s">
        <v>60</v>
      </c>
      <c r="F4310" s="2">
        <v>5027.71</v>
      </c>
      <c r="G4310" s="2">
        <v>0</v>
      </c>
      <c r="H4310" s="2">
        <v>5027.71</v>
      </c>
      <c r="I4310" s="2" t="s">
        <v>29</v>
      </c>
      <c r="J4310" s="4">
        <v>1</v>
      </c>
      <c r="K4310" t="str">
        <f>_xlfn.XLOOKUP(D4310, dim_channels!A:A, dim_channels!C:C, "Not Found")</f>
        <v>OTA</v>
      </c>
      <c r="L4310" t="str">
        <f>_xlfn.XLOOKUP(D4310, dim_channels!A:A, dim_channels!B:B, "Not Found")</f>
        <v>Booking.com</v>
      </c>
      <c r="M4310">
        <f t="shared" si="268"/>
        <v>0</v>
      </c>
      <c r="N4310">
        <f t="shared" si="269"/>
        <v>1</v>
      </c>
      <c r="O4310">
        <f t="shared" si="270"/>
        <v>5027.71</v>
      </c>
      <c r="P4310">
        <f t="shared" si="271"/>
        <v>5027.71</v>
      </c>
    </row>
    <row r="4311" spans="1:16" x14ac:dyDescent="0.2">
      <c r="A4311" s="3" t="s">
        <v>4747</v>
      </c>
      <c r="B4311" s="3" t="s">
        <v>107</v>
      </c>
      <c r="C4311" s="3" t="s">
        <v>570</v>
      </c>
      <c r="D4311" s="3" t="s">
        <v>33</v>
      </c>
      <c r="E4311" s="3" t="s">
        <v>60</v>
      </c>
      <c r="F4311" s="3">
        <v>6249.24</v>
      </c>
      <c r="G4311" s="3">
        <v>0</v>
      </c>
      <c r="H4311" s="3">
        <v>6249.24</v>
      </c>
      <c r="I4311" s="3" t="s">
        <v>29</v>
      </c>
      <c r="J4311" s="5">
        <v>1</v>
      </c>
      <c r="K4311" t="str">
        <f>_xlfn.XLOOKUP(D4311, dim_channels!A:A, dim_channels!C:C, "Not Found")</f>
        <v>OTA</v>
      </c>
      <c r="L4311" t="str">
        <f>_xlfn.XLOOKUP(D4311, dim_channels!A:A, dim_channels!B:B, "Not Found")</f>
        <v>Booking.com</v>
      </c>
      <c r="M4311">
        <f t="shared" si="268"/>
        <v>0</v>
      </c>
      <c r="N4311">
        <f t="shared" si="269"/>
        <v>1</v>
      </c>
      <c r="O4311">
        <f t="shared" si="270"/>
        <v>6249.24</v>
      </c>
      <c r="P4311">
        <f t="shared" si="271"/>
        <v>6249.24</v>
      </c>
    </row>
    <row r="4312" spans="1:16" x14ac:dyDescent="0.2">
      <c r="A4312" s="2" t="s">
        <v>4748</v>
      </c>
      <c r="B4312" s="2" t="s">
        <v>475</v>
      </c>
      <c r="C4312" s="2" t="s">
        <v>590</v>
      </c>
      <c r="D4312" s="2" t="s">
        <v>169</v>
      </c>
      <c r="E4312" s="2" t="s">
        <v>34</v>
      </c>
      <c r="F4312" s="2">
        <v>6527.73</v>
      </c>
      <c r="G4312" s="2">
        <v>1305.55</v>
      </c>
      <c r="H4312" s="2">
        <v>5222.18</v>
      </c>
      <c r="I4312" s="2" t="s">
        <v>29</v>
      </c>
      <c r="J4312" s="4">
        <v>1.250000957454549</v>
      </c>
      <c r="K4312" t="str">
        <f>_xlfn.XLOOKUP(D4312, dim_channels!A:A, dim_channels!C:C, "Not Found")</f>
        <v>GDS</v>
      </c>
      <c r="L4312" t="str">
        <f>_xlfn.XLOOKUP(D4312, dim_channels!A:A, dim_channels!B:B, "Not Found")</f>
        <v>GDS (Amadeus)</v>
      </c>
      <c r="M4312">
        <f t="shared" si="268"/>
        <v>0</v>
      </c>
      <c r="N4312">
        <f t="shared" si="269"/>
        <v>1</v>
      </c>
      <c r="O4312">
        <f t="shared" si="270"/>
        <v>5222.18</v>
      </c>
      <c r="P4312">
        <f t="shared" si="271"/>
        <v>6527.73</v>
      </c>
    </row>
    <row r="4313" spans="1:16" x14ac:dyDescent="0.2">
      <c r="A4313" s="3" t="s">
        <v>4749</v>
      </c>
      <c r="B4313" s="3" t="s">
        <v>382</v>
      </c>
      <c r="C4313" s="3" t="s">
        <v>371</v>
      </c>
      <c r="D4313" s="3" t="s">
        <v>64</v>
      </c>
      <c r="E4313" s="3" t="s">
        <v>28</v>
      </c>
      <c r="F4313" s="3">
        <v>12843.32</v>
      </c>
      <c r="G4313" s="3">
        <v>0</v>
      </c>
      <c r="H4313" s="3">
        <v>12843.32</v>
      </c>
      <c r="I4313" s="3" t="s">
        <v>29</v>
      </c>
      <c r="J4313" s="5">
        <v>1</v>
      </c>
      <c r="K4313" t="str">
        <f>_xlfn.XLOOKUP(D4313, dim_channels!A:A, dim_channels!C:C, "Not Found")</f>
        <v>Direct</v>
      </c>
      <c r="L4313" t="str">
        <f>_xlfn.XLOOKUP(D4313, dim_channels!A:A, dim_channels!B:B, "Not Found")</f>
        <v>Direct Website</v>
      </c>
      <c r="M4313">
        <f t="shared" si="268"/>
        <v>0</v>
      </c>
      <c r="N4313">
        <f t="shared" si="269"/>
        <v>1</v>
      </c>
      <c r="O4313">
        <f t="shared" si="270"/>
        <v>12843.32</v>
      </c>
      <c r="P4313">
        <f t="shared" si="271"/>
        <v>12843.32</v>
      </c>
    </row>
    <row r="4314" spans="1:16" x14ac:dyDescent="0.2">
      <c r="A4314" s="2" t="s">
        <v>4750</v>
      </c>
      <c r="B4314" s="2" t="s">
        <v>292</v>
      </c>
      <c r="C4314" s="2" t="s">
        <v>422</v>
      </c>
      <c r="D4314" s="2" t="s">
        <v>64</v>
      </c>
      <c r="E4314" s="2" t="s">
        <v>34</v>
      </c>
      <c r="F4314" s="2">
        <v>32625.29</v>
      </c>
      <c r="G4314" s="2">
        <v>0</v>
      </c>
      <c r="H4314" s="2">
        <v>32625.29</v>
      </c>
      <c r="I4314" s="2" t="s">
        <v>29</v>
      </c>
      <c r="J4314" s="4">
        <v>1</v>
      </c>
      <c r="K4314" t="str">
        <f>_xlfn.XLOOKUP(D4314, dim_channels!A:A, dim_channels!C:C, "Not Found")</f>
        <v>Direct</v>
      </c>
      <c r="L4314" t="str">
        <f>_xlfn.XLOOKUP(D4314, dim_channels!A:A, dim_channels!B:B, "Not Found")</f>
        <v>Direct Website</v>
      </c>
      <c r="M4314">
        <f t="shared" si="268"/>
        <v>0</v>
      </c>
      <c r="N4314">
        <f t="shared" si="269"/>
        <v>1</v>
      </c>
      <c r="O4314">
        <f t="shared" si="270"/>
        <v>32625.29</v>
      </c>
      <c r="P4314">
        <f t="shared" si="271"/>
        <v>32625.29</v>
      </c>
    </row>
    <row r="4315" spans="1:16" x14ac:dyDescent="0.2">
      <c r="A4315" s="3" t="s">
        <v>4751</v>
      </c>
      <c r="B4315" s="3" t="s">
        <v>302</v>
      </c>
      <c r="C4315" s="3" t="s">
        <v>422</v>
      </c>
      <c r="D4315" s="3" t="s">
        <v>64</v>
      </c>
      <c r="E4315" s="3" t="s">
        <v>34</v>
      </c>
      <c r="F4315" s="3">
        <v>13448.75</v>
      </c>
      <c r="G4315" s="3">
        <v>0</v>
      </c>
      <c r="H4315" s="3">
        <v>13448.75</v>
      </c>
      <c r="I4315" s="3" t="s">
        <v>29</v>
      </c>
      <c r="J4315" s="5">
        <v>1</v>
      </c>
      <c r="K4315" t="str">
        <f>_xlfn.XLOOKUP(D4315, dim_channels!A:A, dim_channels!C:C, "Not Found")</f>
        <v>Direct</v>
      </c>
      <c r="L4315" t="str">
        <f>_xlfn.XLOOKUP(D4315, dim_channels!A:A, dim_channels!B:B, "Not Found")</f>
        <v>Direct Website</v>
      </c>
      <c r="M4315">
        <f t="shared" si="268"/>
        <v>0</v>
      </c>
      <c r="N4315">
        <f t="shared" si="269"/>
        <v>1</v>
      </c>
      <c r="O4315">
        <f t="shared" si="270"/>
        <v>13448.75</v>
      </c>
      <c r="P4315">
        <f t="shared" si="271"/>
        <v>13448.75</v>
      </c>
    </row>
    <row r="4316" spans="1:16" x14ac:dyDescent="0.2">
      <c r="A4316" s="2" t="s">
        <v>4752</v>
      </c>
      <c r="B4316" s="2" t="s">
        <v>1272</v>
      </c>
      <c r="C4316" s="2" t="s">
        <v>822</v>
      </c>
      <c r="D4316" s="2" t="s">
        <v>27</v>
      </c>
      <c r="E4316" s="2" t="s">
        <v>60</v>
      </c>
      <c r="F4316" s="2">
        <v>5495.1</v>
      </c>
      <c r="G4316" s="2">
        <v>0</v>
      </c>
      <c r="H4316" s="2">
        <v>5495.1</v>
      </c>
      <c r="I4316" s="2" t="s">
        <v>29</v>
      </c>
      <c r="J4316" s="4">
        <v>1</v>
      </c>
      <c r="K4316" t="str">
        <f>_xlfn.XLOOKUP(D4316, dim_channels!A:A, dim_channels!C:C, "Not Found")</f>
        <v>OTA</v>
      </c>
      <c r="L4316" t="str">
        <f>_xlfn.XLOOKUP(D4316, dim_channels!A:A, dim_channels!B:B, "Not Found")</f>
        <v>Expedia</v>
      </c>
      <c r="M4316">
        <f t="shared" si="268"/>
        <v>0</v>
      </c>
      <c r="N4316">
        <f t="shared" si="269"/>
        <v>1</v>
      </c>
      <c r="O4316">
        <f t="shared" si="270"/>
        <v>5495.1</v>
      </c>
      <c r="P4316">
        <f t="shared" si="271"/>
        <v>5495.1</v>
      </c>
    </row>
    <row r="4317" spans="1:16" x14ac:dyDescent="0.2">
      <c r="A4317" s="3" t="s">
        <v>4753</v>
      </c>
      <c r="B4317" s="3" t="s">
        <v>949</v>
      </c>
      <c r="C4317" s="3" t="s">
        <v>145</v>
      </c>
      <c r="D4317" s="3" t="s">
        <v>64</v>
      </c>
      <c r="E4317" s="3" t="s">
        <v>115</v>
      </c>
      <c r="F4317" s="3">
        <v>4826.03</v>
      </c>
      <c r="G4317" s="3">
        <v>0</v>
      </c>
      <c r="H4317" s="3">
        <v>4826.03</v>
      </c>
      <c r="I4317" s="3" t="s">
        <v>56</v>
      </c>
      <c r="J4317" s="5">
        <v>1</v>
      </c>
      <c r="K4317" t="str">
        <f>_xlfn.XLOOKUP(D4317, dim_channels!A:A, dim_channels!C:C, "Not Found")</f>
        <v>Direct</v>
      </c>
      <c r="L4317" t="str">
        <f>_xlfn.XLOOKUP(D4317, dim_channels!A:A, dim_channels!B:B, "Not Found")</f>
        <v>Direct Website</v>
      </c>
      <c r="M4317">
        <f t="shared" si="268"/>
        <v>0</v>
      </c>
      <c r="N4317">
        <f t="shared" si="269"/>
        <v>0</v>
      </c>
      <c r="O4317">
        <f t="shared" si="270"/>
        <v>0</v>
      </c>
      <c r="P4317">
        <f t="shared" si="271"/>
        <v>0</v>
      </c>
    </row>
    <row r="4318" spans="1:16" x14ac:dyDescent="0.2">
      <c r="A4318" s="2" t="s">
        <v>4754</v>
      </c>
      <c r="B4318" s="2" t="s">
        <v>318</v>
      </c>
      <c r="C4318" s="2" t="s">
        <v>81</v>
      </c>
      <c r="D4318" s="2" t="s">
        <v>45</v>
      </c>
      <c r="E4318" s="2" t="s">
        <v>46</v>
      </c>
      <c r="F4318" s="2">
        <v>2817.46</v>
      </c>
      <c r="G4318" s="2">
        <v>140.87</v>
      </c>
      <c r="H4318" s="2">
        <v>2676.59</v>
      </c>
      <c r="I4318" s="2" t="s">
        <v>29</v>
      </c>
      <c r="J4318" s="4">
        <v>1.0526303991272481</v>
      </c>
      <c r="K4318" t="str">
        <f>_xlfn.XLOOKUP(D4318, dim_channels!A:A, dim_channels!C:C, "Not Found")</f>
        <v>Corporate</v>
      </c>
      <c r="L4318" t="str">
        <f>_xlfn.XLOOKUP(D4318, dim_channels!A:A, dim_channels!B:B, "Not Found")</f>
        <v>Corporate Direct</v>
      </c>
      <c r="M4318">
        <f t="shared" si="268"/>
        <v>0</v>
      </c>
      <c r="N4318">
        <f t="shared" si="269"/>
        <v>1</v>
      </c>
      <c r="O4318">
        <f t="shared" si="270"/>
        <v>2676.59</v>
      </c>
      <c r="P4318">
        <f t="shared" si="271"/>
        <v>2817.46</v>
      </c>
    </row>
    <row r="4319" spans="1:16" x14ac:dyDescent="0.2">
      <c r="A4319" s="3" t="s">
        <v>4755</v>
      </c>
      <c r="B4319" s="3" t="s">
        <v>253</v>
      </c>
      <c r="C4319" s="3" t="s">
        <v>121</v>
      </c>
      <c r="D4319" s="3" t="s">
        <v>33</v>
      </c>
      <c r="E4319" s="3" t="s">
        <v>60</v>
      </c>
      <c r="F4319" s="3">
        <v>6381.3</v>
      </c>
      <c r="G4319" s="3">
        <v>0</v>
      </c>
      <c r="H4319" s="3">
        <v>6381.3</v>
      </c>
      <c r="I4319" s="3" t="s">
        <v>41</v>
      </c>
      <c r="J4319" s="5">
        <v>1</v>
      </c>
      <c r="K4319" t="str">
        <f>_xlfn.XLOOKUP(D4319, dim_channels!A:A, dim_channels!C:C, "Not Found")</f>
        <v>OTA</v>
      </c>
      <c r="L4319" t="str">
        <f>_xlfn.XLOOKUP(D4319, dim_channels!A:A, dim_channels!B:B, "Not Found")</f>
        <v>Booking.com</v>
      </c>
      <c r="M4319">
        <f t="shared" si="268"/>
        <v>1</v>
      </c>
      <c r="N4319">
        <f t="shared" si="269"/>
        <v>0</v>
      </c>
      <c r="O4319">
        <f t="shared" si="270"/>
        <v>0</v>
      </c>
      <c r="P4319">
        <f t="shared" si="271"/>
        <v>0</v>
      </c>
    </row>
    <row r="4320" spans="1:16" x14ac:dyDescent="0.2">
      <c r="A4320" s="2" t="s">
        <v>4756</v>
      </c>
      <c r="B4320" s="2" t="s">
        <v>958</v>
      </c>
      <c r="C4320" s="2" t="s">
        <v>551</v>
      </c>
      <c r="D4320" s="2" t="s">
        <v>27</v>
      </c>
      <c r="E4320" s="2" t="s">
        <v>28</v>
      </c>
      <c r="F4320" s="2">
        <v>5612.68</v>
      </c>
      <c r="G4320" s="2">
        <v>1010.28</v>
      </c>
      <c r="H4320" s="2">
        <v>4602.3999999999996</v>
      </c>
      <c r="I4320" s="2" t="s">
        <v>29</v>
      </c>
      <c r="J4320" s="4">
        <v>1.219511559186512</v>
      </c>
      <c r="K4320" t="str">
        <f>_xlfn.XLOOKUP(D4320, dim_channels!A:A, dim_channels!C:C, "Not Found")</f>
        <v>OTA</v>
      </c>
      <c r="L4320" t="str">
        <f>_xlfn.XLOOKUP(D4320, dim_channels!A:A, dim_channels!B:B, "Not Found")</f>
        <v>Expedia</v>
      </c>
      <c r="M4320">
        <f t="shared" si="268"/>
        <v>0</v>
      </c>
      <c r="N4320">
        <f t="shared" si="269"/>
        <v>1</v>
      </c>
      <c r="O4320">
        <f t="shared" si="270"/>
        <v>4602.3999999999996</v>
      </c>
      <c r="P4320">
        <f t="shared" si="271"/>
        <v>5612.68</v>
      </c>
    </row>
    <row r="4321" spans="1:16" x14ac:dyDescent="0.2">
      <c r="A4321" s="3" t="s">
        <v>4757</v>
      </c>
      <c r="B4321" s="3" t="s">
        <v>215</v>
      </c>
      <c r="C4321" s="3" t="s">
        <v>487</v>
      </c>
      <c r="D4321" s="3" t="s">
        <v>169</v>
      </c>
      <c r="E4321" s="3" t="s">
        <v>34</v>
      </c>
      <c r="F4321" s="3">
        <v>3031.96</v>
      </c>
      <c r="G4321" s="3">
        <v>606.39</v>
      </c>
      <c r="H4321" s="3">
        <v>2425.5700000000002</v>
      </c>
      <c r="I4321" s="3" t="s">
        <v>56</v>
      </c>
      <c r="J4321" s="5">
        <v>1.2499989693144291</v>
      </c>
      <c r="K4321" t="str">
        <f>_xlfn.XLOOKUP(D4321, dim_channels!A:A, dim_channels!C:C, "Not Found")</f>
        <v>GDS</v>
      </c>
      <c r="L4321" t="str">
        <f>_xlfn.XLOOKUP(D4321, dim_channels!A:A, dim_channels!B:B, "Not Found")</f>
        <v>GDS (Amadeus)</v>
      </c>
      <c r="M4321">
        <f t="shared" si="268"/>
        <v>0</v>
      </c>
      <c r="N4321">
        <f t="shared" si="269"/>
        <v>0</v>
      </c>
      <c r="O4321">
        <f t="shared" si="270"/>
        <v>0</v>
      </c>
      <c r="P4321">
        <f t="shared" si="271"/>
        <v>0</v>
      </c>
    </row>
    <row r="4322" spans="1:16" x14ac:dyDescent="0.2">
      <c r="A4322" s="2" t="s">
        <v>4758</v>
      </c>
      <c r="B4322" s="2" t="s">
        <v>567</v>
      </c>
      <c r="C4322" s="2" t="s">
        <v>1021</v>
      </c>
      <c r="D4322" s="2" t="s">
        <v>64</v>
      </c>
      <c r="E4322" s="2" t="s">
        <v>34</v>
      </c>
      <c r="F4322" s="2">
        <v>5382.18</v>
      </c>
      <c r="G4322" s="2">
        <v>0</v>
      </c>
      <c r="H4322" s="2">
        <v>5382.18</v>
      </c>
      <c r="I4322" s="2" t="s">
        <v>29</v>
      </c>
      <c r="J4322" s="4">
        <v>1</v>
      </c>
      <c r="K4322" t="str">
        <f>_xlfn.XLOOKUP(D4322, dim_channels!A:A, dim_channels!C:C, "Not Found")</f>
        <v>Direct</v>
      </c>
      <c r="L4322" t="str">
        <f>_xlfn.XLOOKUP(D4322, dim_channels!A:A, dim_channels!B:B, "Not Found")</f>
        <v>Direct Website</v>
      </c>
      <c r="M4322">
        <f t="shared" si="268"/>
        <v>0</v>
      </c>
      <c r="N4322">
        <f t="shared" si="269"/>
        <v>1</v>
      </c>
      <c r="O4322">
        <f t="shared" si="270"/>
        <v>5382.18</v>
      </c>
      <c r="P4322">
        <f t="shared" si="271"/>
        <v>5382.18</v>
      </c>
    </row>
    <row r="4323" spans="1:16" x14ac:dyDescent="0.2">
      <c r="A4323" s="3" t="s">
        <v>4759</v>
      </c>
      <c r="B4323" s="3" t="s">
        <v>39</v>
      </c>
      <c r="C4323" s="3" t="s">
        <v>205</v>
      </c>
      <c r="D4323" s="3" t="s">
        <v>64</v>
      </c>
      <c r="E4323" s="3" t="s">
        <v>115</v>
      </c>
      <c r="F4323" s="3">
        <v>11150.71</v>
      </c>
      <c r="G4323" s="3">
        <v>0</v>
      </c>
      <c r="H4323" s="3">
        <v>11150.71</v>
      </c>
      <c r="I4323" s="3" t="s">
        <v>29</v>
      </c>
      <c r="J4323" s="5">
        <v>1</v>
      </c>
      <c r="K4323" t="str">
        <f>_xlfn.XLOOKUP(D4323, dim_channels!A:A, dim_channels!C:C, "Not Found")</f>
        <v>Direct</v>
      </c>
      <c r="L4323" t="str">
        <f>_xlfn.XLOOKUP(D4323, dim_channels!A:A, dim_channels!B:B, "Not Found")</f>
        <v>Direct Website</v>
      </c>
      <c r="M4323">
        <f t="shared" si="268"/>
        <v>0</v>
      </c>
      <c r="N4323">
        <f t="shared" si="269"/>
        <v>1</v>
      </c>
      <c r="O4323">
        <f t="shared" si="270"/>
        <v>11150.71</v>
      </c>
      <c r="P4323">
        <f t="shared" si="271"/>
        <v>11150.71</v>
      </c>
    </row>
    <row r="4324" spans="1:16" x14ac:dyDescent="0.2">
      <c r="A4324" s="2" t="s">
        <v>4760</v>
      </c>
      <c r="B4324" s="2" t="s">
        <v>148</v>
      </c>
      <c r="C4324" s="2" t="s">
        <v>148</v>
      </c>
      <c r="D4324" s="2" t="s">
        <v>64</v>
      </c>
      <c r="E4324" s="2" t="s">
        <v>28</v>
      </c>
      <c r="F4324" s="2">
        <v>2709.49</v>
      </c>
      <c r="G4324" s="2">
        <v>0</v>
      </c>
      <c r="H4324" s="2">
        <v>2709.49</v>
      </c>
      <c r="I4324" s="2" t="s">
        <v>41</v>
      </c>
      <c r="J4324" s="4">
        <v>1</v>
      </c>
      <c r="K4324" t="str">
        <f>_xlfn.XLOOKUP(D4324, dim_channels!A:A, dim_channels!C:C, "Not Found")</f>
        <v>Direct</v>
      </c>
      <c r="L4324" t="str">
        <f>_xlfn.XLOOKUP(D4324, dim_channels!A:A, dim_channels!B:B, "Not Found")</f>
        <v>Direct Website</v>
      </c>
      <c r="M4324">
        <f t="shared" si="268"/>
        <v>1</v>
      </c>
      <c r="N4324">
        <f t="shared" si="269"/>
        <v>0</v>
      </c>
      <c r="O4324">
        <f t="shared" si="270"/>
        <v>0</v>
      </c>
      <c r="P4324">
        <f t="shared" si="271"/>
        <v>0</v>
      </c>
    </row>
    <row r="4325" spans="1:16" x14ac:dyDescent="0.2">
      <c r="A4325" s="3" t="s">
        <v>4761</v>
      </c>
      <c r="B4325" s="3" t="s">
        <v>76</v>
      </c>
      <c r="C4325" s="3" t="s">
        <v>143</v>
      </c>
      <c r="D4325" s="3" t="s">
        <v>33</v>
      </c>
      <c r="E4325" s="3" t="s">
        <v>28</v>
      </c>
      <c r="F4325" s="3">
        <v>6212.13</v>
      </c>
      <c r="G4325" s="3">
        <v>931.82</v>
      </c>
      <c r="H4325" s="3">
        <v>5280.31</v>
      </c>
      <c r="I4325" s="3" t="s">
        <v>29</v>
      </c>
      <c r="J4325" s="5">
        <v>1.1764706996369529</v>
      </c>
      <c r="K4325" t="str">
        <f>_xlfn.XLOOKUP(D4325, dim_channels!A:A, dim_channels!C:C, "Not Found")</f>
        <v>OTA</v>
      </c>
      <c r="L4325" t="str">
        <f>_xlfn.XLOOKUP(D4325, dim_channels!A:A, dim_channels!B:B, "Not Found")</f>
        <v>Booking.com</v>
      </c>
      <c r="M4325">
        <f t="shared" si="268"/>
        <v>0</v>
      </c>
      <c r="N4325">
        <f t="shared" si="269"/>
        <v>1</v>
      </c>
      <c r="O4325">
        <f t="shared" si="270"/>
        <v>5280.31</v>
      </c>
      <c r="P4325">
        <f t="shared" si="271"/>
        <v>6212.13</v>
      </c>
    </row>
    <row r="4326" spans="1:16" x14ac:dyDescent="0.2">
      <c r="A4326" s="2" t="s">
        <v>4762</v>
      </c>
      <c r="B4326" s="2" t="s">
        <v>272</v>
      </c>
      <c r="C4326" s="2" t="s">
        <v>272</v>
      </c>
      <c r="D4326" s="2" t="s">
        <v>52</v>
      </c>
      <c r="E4326" s="2" t="s">
        <v>34</v>
      </c>
      <c r="F4326" s="2">
        <v>4551.95</v>
      </c>
      <c r="G4326" s="2">
        <v>546.23</v>
      </c>
      <c r="H4326" s="2">
        <v>4005.72</v>
      </c>
      <c r="I4326" s="2" t="s">
        <v>29</v>
      </c>
      <c r="J4326" s="4">
        <v>1.136362501622679</v>
      </c>
      <c r="K4326" t="str">
        <f>_xlfn.XLOOKUP(D4326, dim_channels!A:A, dim_channels!C:C, "Not Found")</f>
        <v>OTA</v>
      </c>
      <c r="L4326" t="str">
        <f>_xlfn.XLOOKUP(D4326, dim_channels!A:A, dim_channels!B:B, "Not Found")</f>
        <v>Agoda</v>
      </c>
      <c r="M4326">
        <f t="shared" si="268"/>
        <v>0</v>
      </c>
      <c r="N4326">
        <f t="shared" si="269"/>
        <v>1</v>
      </c>
      <c r="O4326">
        <f t="shared" si="270"/>
        <v>4005.72</v>
      </c>
      <c r="P4326">
        <f t="shared" si="271"/>
        <v>4551.95</v>
      </c>
    </row>
    <row r="4327" spans="1:16" x14ac:dyDescent="0.2">
      <c r="A4327" s="3" t="s">
        <v>4763</v>
      </c>
      <c r="B4327" s="3" t="s">
        <v>574</v>
      </c>
      <c r="C4327" s="3" t="s">
        <v>451</v>
      </c>
      <c r="D4327" s="3" t="s">
        <v>27</v>
      </c>
      <c r="E4327" s="3" t="s">
        <v>60</v>
      </c>
      <c r="F4327" s="3">
        <v>3400.61</v>
      </c>
      <c r="G4327" s="3">
        <v>0</v>
      </c>
      <c r="H4327" s="3">
        <v>3400.61</v>
      </c>
      <c r="I4327" s="3" t="s">
        <v>29</v>
      </c>
      <c r="J4327" s="5">
        <v>1</v>
      </c>
      <c r="K4327" t="str">
        <f>_xlfn.XLOOKUP(D4327, dim_channels!A:A, dim_channels!C:C, "Not Found")</f>
        <v>OTA</v>
      </c>
      <c r="L4327" t="str">
        <f>_xlfn.XLOOKUP(D4327, dim_channels!A:A, dim_channels!B:B, "Not Found")</f>
        <v>Expedia</v>
      </c>
      <c r="M4327">
        <f t="shared" si="268"/>
        <v>0</v>
      </c>
      <c r="N4327">
        <f t="shared" si="269"/>
        <v>1</v>
      </c>
      <c r="O4327">
        <f t="shared" si="270"/>
        <v>3400.61</v>
      </c>
      <c r="P4327">
        <f t="shared" si="271"/>
        <v>3400.61</v>
      </c>
    </row>
    <row r="4328" spans="1:16" x14ac:dyDescent="0.2">
      <c r="A4328" s="2" t="s">
        <v>4764</v>
      </c>
      <c r="B4328" s="2" t="s">
        <v>520</v>
      </c>
      <c r="C4328" s="2" t="s">
        <v>67</v>
      </c>
      <c r="D4328" s="2" t="s">
        <v>64</v>
      </c>
      <c r="E4328" s="2" t="s">
        <v>34</v>
      </c>
      <c r="F4328" s="2">
        <v>11126.41</v>
      </c>
      <c r="G4328" s="2">
        <v>0</v>
      </c>
      <c r="H4328" s="2">
        <v>11126.41</v>
      </c>
      <c r="I4328" s="2" t="s">
        <v>29</v>
      </c>
      <c r="J4328" s="4">
        <v>1</v>
      </c>
      <c r="K4328" t="str">
        <f>_xlfn.XLOOKUP(D4328, dim_channels!A:A, dim_channels!C:C, "Not Found")</f>
        <v>Direct</v>
      </c>
      <c r="L4328" t="str">
        <f>_xlfn.XLOOKUP(D4328, dim_channels!A:A, dim_channels!B:B, "Not Found")</f>
        <v>Direct Website</v>
      </c>
      <c r="M4328">
        <f t="shared" si="268"/>
        <v>0</v>
      </c>
      <c r="N4328">
        <f t="shared" si="269"/>
        <v>1</v>
      </c>
      <c r="O4328">
        <f t="shared" si="270"/>
        <v>11126.41</v>
      </c>
      <c r="P4328">
        <f t="shared" si="271"/>
        <v>11126.41</v>
      </c>
    </row>
    <row r="4329" spans="1:16" x14ac:dyDescent="0.2">
      <c r="A4329" s="3" t="s">
        <v>4765</v>
      </c>
      <c r="B4329" s="3" t="s">
        <v>331</v>
      </c>
      <c r="C4329" s="3" t="s">
        <v>558</v>
      </c>
      <c r="D4329" s="3" t="s">
        <v>52</v>
      </c>
      <c r="E4329" s="3" t="s">
        <v>60</v>
      </c>
      <c r="F4329" s="3">
        <v>4593.26</v>
      </c>
      <c r="G4329" s="3">
        <v>0</v>
      </c>
      <c r="H4329" s="3">
        <v>4593.26</v>
      </c>
      <c r="I4329" s="3" t="s">
        <v>29</v>
      </c>
      <c r="J4329" s="5">
        <v>1</v>
      </c>
      <c r="K4329" t="str">
        <f>_xlfn.XLOOKUP(D4329, dim_channels!A:A, dim_channels!C:C, "Not Found")</f>
        <v>OTA</v>
      </c>
      <c r="L4329" t="str">
        <f>_xlfn.XLOOKUP(D4329, dim_channels!A:A, dim_channels!B:B, "Not Found")</f>
        <v>Agoda</v>
      </c>
      <c r="M4329">
        <f t="shared" si="268"/>
        <v>0</v>
      </c>
      <c r="N4329">
        <f t="shared" si="269"/>
        <v>1</v>
      </c>
      <c r="O4329">
        <f t="shared" si="270"/>
        <v>4593.26</v>
      </c>
      <c r="P4329">
        <f t="shared" si="271"/>
        <v>4593.26</v>
      </c>
    </row>
    <row r="4330" spans="1:16" x14ac:dyDescent="0.2">
      <c r="A4330" s="2" t="s">
        <v>4766</v>
      </c>
      <c r="B4330" s="2" t="s">
        <v>724</v>
      </c>
      <c r="C4330" s="2" t="s">
        <v>54</v>
      </c>
      <c r="D4330" s="2" t="s">
        <v>52</v>
      </c>
      <c r="E4330" s="2" t="s">
        <v>34</v>
      </c>
      <c r="F4330" s="2">
        <v>6610.82</v>
      </c>
      <c r="G4330" s="2">
        <v>793.3</v>
      </c>
      <c r="H4330" s="2">
        <v>5817.52</v>
      </c>
      <c r="I4330" s="2" t="s">
        <v>29</v>
      </c>
      <c r="J4330" s="4">
        <v>1.136363948899187</v>
      </c>
      <c r="K4330" t="str">
        <f>_xlfn.XLOOKUP(D4330, dim_channels!A:A, dim_channels!C:C, "Not Found")</f>
        <v>OTA</v>
      </c>
      <c r="L4330" t="str">
        <f>_xlfn.XLOOKUP(D4330, dim_channels!A:A, dim_channels!B:B, "Not Found")</f>
        <v>Agoda</v>
      </c>
      <c r="M4330">
        <f t="shared" si="268"/>
        <v>0</v>
      </c>
      <c r="N4330">
        <f t="shared" si="269"/>
        <v>1</v>
      </c>
      <c r="O4330">
        <f t="shared" si="270"/>
        <v>5817.52</v>
      </c>
      <c r="P4330">
        <f t="shared" si="271"/>
        <v>6610.82</v>
      </c>
    </row>
    <row r="4331" spans="1:16" x14ac:dyDescent="0.2">
      <c r="A4331" s="3" t="s">
        <v>4767</v>
      </c>
      <c r="B4331" s="3" t="s">
        <v>66</v>
      </c>
      <c r="C4331" s="3" t="s">
        <v>205</v>
      </c>
      <c r="D4331" s="3" t="s">
        <v>33</v>
      </c>
      <c r="E4331" s="3" t="s">
        <v>28</v>
      </c>
      <c r="F4331" s="3">
        <v>3123.64</v>
      </c>
      <c r="G4331" s="3">
        <v>468.55</v>
      </c>
      <c r="H4331" s="3">
        <v>2655.09</v>
      </c>
      <c r="I4331" s="3" t="s">
        <v>41</v>
      </c>
      <c r="J4331" s="5">
        <v>1.1764723606356089</v>
      </c>
      <c r="K4331" t="str">
        <f>_xlfn.XLOOKUP(D4331, dim_channels!A:A, dim_channels!C:C, "Not Found")</f>
        <v>OTA</v>
      </c>
      <c r="L4331" t="str">
        <f>_xlfn.XLOOKUP(D4331, dim_channels!A:A, dim_channels!B:B, "Not Found")</f>
        <v>Booking.com</v>
      </c>
      <c r="M4331">
        <f t="shared" si="268"/>
        <v>1</v>
      </c>
      <c r="N4331">
        <f t="shared" si="269"/>
        <v>0</v>
      </c>
      <c r="O4331">
        <f t="shared" si="270"/>
        <v>0</v>
      </c>
      <c r="P4331">
        <f t="shared" si="271"/>
        <v>0</v>
      </c>
    </row>
    <row r="4332" spans="1:16" x14ac:dyDescent="0.2">
      <c r="A4332" s="2" t="s">
        <v>4768</v>
      </c>
      <c r="B4332" s="2" t="s">
        <v>256</v>
      </c>
      <c r="C4332" s="2" t="s">
        <v>1340</v>
      </c>
      <c r="D4332" s="2" t="s">
        <v>64</v>
      </c>
      <c r="E4332" s="2" t="s">
        <v>28</v>
      </c>
      <c r="F4332" s="2">
        <v>18526.37</v>
      </c>
      <c r="G4332" s="2">
        <v>0</v>
      </c>
      <c r="H4332" s="2">
        <v>18526.37</v>
      </c>
      <c r="I4332" s="2" t="s">
        <v>29</v>
      </c>
      <c r="J4332" s="4">
        <v>1</v>
      </c>
      <c r="K4332" t="str">
        <f>_xlfn.XLOOKUP(D4332, dim_channels!A:A, dim_channels!C:C, "Not Found")</f>
        <v>Direct</v>
      </c>
      <c r="L4332" t="str">
        <f>_xlfn.XLOOKUP(D4332, dim_channels!A:A, dim_channels!B:B, "Not Found")</f>
        <v>Direct Website</v>
      </c>
      <c r="M4332">
        <f t="shared" si="268"/>
        <v>0</v>
      </c>
      <c r="N4332">
        <f t="shared" si="269"/>
        <v>1</v>
      </c>
      <c r="O4332">
        <f t="shared" si="270"/>
        <v>18526.37</v>
      </c>
      <c r="P4332">
        <f t="shared" si="271"/>
        <v>18526.37</v>
      </c>
    </row>
    <row r="4333" spans="1:16" x14ac:dyDescent="0.2">
      <c r="A4333" s="3" t="s">
        <v>4769</v>
      </c>
      <c r="B4333" s="3" t="s">
        <v>264</v>
      </c>
      <c r="C4333" s="3" t="s">
        <v>264</v>
      </c>
      <c r="D4333" s="3" t="s">
        <v>45</v>
      </c>
      <c r="E4333" s="3" t="s">
        <v>46</v>
      </c>
      <c r="F4333" s="3">
        <v>10379.129999999999</v>
      </c>
      <c r="G4333" s="3">
        <v>518.96</v>
      </c>
      <c r="H4333" s="3">
        <v>9860.17</v>
      </c>
      <c r="I4333" s="3" t="s">
        <v>29</v>
      </c>
      <c r="J4333" s="5">
        <v>1.0526319525931089</v>
      </c>
      <c r="K4333" t="str">
        <f>_xlfn.XLOOKUP(D4333, dim_channels!A:A, dim_channels!C:C, "Not Found")</f>
        <v>Corporate</v>
      </c>
      <c r="L4333" t="str">
        <f>_xlfn.XLOOKUP(D4333, dim_channels!A:A, dim_channels!B:B, "Not Found")</f>
        <v>Corporate Direct</v>
      </c>
      <c r="M4333">
        <f t="shared" si="268"/>
        <v>0</v>
      </c>
      <c r="N4333">
        <f t="shared" si="269"/>
        <v>1</v>
      </c>
      <c r="O4333">
        <f t="shared" si="270"/>
        <v>9860.17</v>
      </c>
      <c r="P4333">
        <f t="shared" si="271"/>
        <v>10379.129999999999</v>
      </c>
    </row>
    <row r="4334" spans="1:16" x14ac:dyDescent="0.2">
      <c r="A4334" s="2" t="s">
        <v>4770</v>
      </c>
      <c r="B4334" s="2" t="s">
        <v>76</v>
      </c>
      <c r="C4334" s="2" t="s">
        <v>432</v>
      </c>
      <c r="D4334" s="2" t="s">
        <v>114</v>
      </c>
      <c r="E4334" s="2" t="s">
        <v>115</v>
      </c>
      <c r="F4334" s="2">
        <v>8322.3700000000008</v>
      </c>
      <c r="G4334" s="2">
        <v>832.24</v>
      </c>
      <c r="H4334" s="2">
        <v>7490.13</v>
      </c>
      <c r="I4334" s="2" t="s">
        <v>29</v>
      </c>
      <c r="J4334" s="4">
        <v>1.111111556141215</v>
      </c>
      <c r="K4334" t="str">
        <f>_xlfn.XLOOKUP(D4334, dim_channels!A:A, dim_channels!C:C, "Not Found")</f>
        <v>Offline</v>
      </c>
      <c r="L4334" t="str">
        <f>_xlfn.XLOOKUP(D4334, dim_channels!A:A, dim_channels!B:B, "Not Found")</f>
        <v>Travel Agency</v>
      </c>
      <c r="M4334">
        <f t="shared" si="268"/>
        <v>0</v>
      </c>
      <c r="N4334">
        <f t="shared" si="269"/>
        <v>1</v>
      </c>
      <c r="O4334">
        <f t="shared" si="270"/>
        <v>7490.13</v>
      </c>
      <c r="P4334">
        <f t="shared" si="271"/>
        <v>8322.3700000000008</v>
      </c>
    </row>
    <row r="4335" spans="1:16" x14ac:dyDescent="0.2">
      <c r="A4335" s="3" t="s">
        <v>4771</v>
      </c>
      <c r="B4335" s="3" t="s">
        <v>176</v>
      </c>
      <c r="C4335" s="3" t="s">
        <v>799</v>
      </c>
      <c r="D4335" s="3" t="s">
        <v>52</v>
      </c>
      <c r="E4335" s="3" t="s">
        <v>60</v>
      </c>
      <c r="F4335" s="3">
        <v>7170.51</v>
      </c>
      <c r="G4335" s="3">
        <v>0</v>
      </c>
      <c r="H4335" s="3">
        <v>7170.51</v>
      </c>
      <c r="I4335" s="3" t="s">
        <v>29</v>
      </c>
      <c r="J4335" s="5">
        <v>1</v>
      </c>
      <c r="K4335" t="str">
        <f>_xlfn.XLOOKUP(D4335, dim_channels!A:A, dim_channels!C:C, "Not Found")</f>
        <v>OTA</v>
      </c>
      <c r="L4335" t="str">
        <f>_xlfn.XLOOKUP(D4335, dim_channels!A:A, dim_channels!B:B, "Not Found")</f>
        <v>Agoda</v>
      </c>
      <c r="M4335">
        <f t="shared" si="268"/>
        <v>0</v>
      </c>
      <c r="N4335">
        <f t="shared" si="269"/>
        <v>1</v>
      </c>
      <c r="O4335">
        <f t="shared" si="270"/>
        <v>7170.51</v>
      </c>
      <c r="P4335">
        <f t="shared" si="271"/>
        <v>7170.51</v>
      </c>
    </row>
    <row r="4336" spans="1:16" x14ac:dyDescent="0.2">
      <c r="A4336" s="2" t="s">
        <v>4772</v>
      </c>
      <c r="B4336" s="2" t="s">
        <v>239</v>
      </c>
      <c r="C4336" s="2" t="s">
        <v>72</v>
      </c>
      <c r="D4336" s="2" t="s">
        <v>27</v>
      </c>
      <c r="E4336" s="2" t="s">
        <v>60</v>
      </c>
      <c r="F4336" s="2">
        <v>19117.07</v>
      </c>
      <c r="G4336" s="2">
        <v>0</v>
      </c>
      <c r="H4336" s="2">
        <v>19117.07</v>
      </c>
      <c r="I4336" s="2" t="s">
        <v>29</v>
      </c>
      <c r="J4336" s="4">
        <v>1</v>
      </c>
      <c r="K4336" t="str">
        <f>_xlfn.XLOOKUP(D4336, dim_channels!A:A, dim_channels!C:C, "Not Found")</f>
        <v>OTA</v>
      </c>
      <c r="L4336" t="str">
        <f>_xlfn.XLOOKUP(D4336, dim_channels!A:A, dim_channels!B:B, "Not Found")</f>
        <v>Expedia</v>
      </c>
      <c r="M4336">
        <f t="shared" si="268"/>
        <v>0</v>
      </c>
      <c r="N4336">
        <f t="shared" si="269"/>
        <v>1</v>
      </c>
      <c r="O4336">
        <f t="shared" si="270"/>
        <v>19117.07</v>
      </c>
      <c r="P4336">
        <f t="shared" si="271"/>
        <v>19117.07</v>
      </c>
    </row>
    <row r="4337" spans="1:16" x14ac:dyDescent="0.2">
      <c r="A4337" s="3" t="s">
        <v>4773</v>
      </c>
      <c r="B4337" s="3" t="s">
        <v>516</v>
      </c>
      <c r="C4337" s="3" t="s">
        <v>520</v>
      </c>
      <c r="D4337" s="3" t="s">
        <v>45</v>
      </c>
      <c r="E4337" s="3" t="s">
        <v>46</v>
      </c>
      <c r="F4337" s="3">
        <v>2362.5700000000002</v>
      </c>
      <c r="G4337" s="3">
        <v>118.13</v>
      </c>
      <c r="H4337" s="3">
        <v>2244.44</v>
      </c>
      <c r="I4337" s="3" t="s">
        <v>29</v>
      </c>
      <c r="J4337" s="5">
        <v>1.052632282440163</v>
      </c>
      <c r="K4337" t="str">
        <f>_xlfn.XLOOKUP(D4337, dim_channels!A:A, dim_channels!C:C, "Not Found")</f>
        <v>Corporate</v>
      </c>
      <c r="L4337" t="str">
        <f>_xlfn.XLOOKUP(D4337, dim_channels!A:A, dim_channels!B:B, "Not Found")</f>
        <v>Corporate Direct</v>
      </c>
      <c r="M4337">
        <f t="shared" si="268"/>
        <v>0</v>
      </c>
      <c r="N4337">
        <f t="shared" si="269"/>
        <v>1</v>
      </c>
      <c r="O4337">
        <f t="shared" si="270"/>
        <v>2244.44</v>
      </c>
      <c r="P4337">
        <f t="shared" si="271"/>
        <v>2362.5700000000002</v>
      </c>
    </row>
    <row r="4338" spans="1:16" x14ac:dyDescent="0.2">
      <c r="A4338" s="2" t="s">
        <v>4774</v>
      </c>
      <c r="B4338" s="2" t="s">
        <v>318</v>
      </c>
      <c r="C4338" s="2" t="s">
        <v>82</v>
      </c>
      <c r="D4338" s="2" t="s">
        <v>64</v>
      </c>
      <c r="E4338" s="2" t="s">
        <v>115</v>
      </c>
      <c r="F4338" s="2">
        <v>14067.84</v>
      </c>
      <c r="G4338" s="2">
        <v>0</v>
      </c>
      <c r="H4338" s="2">
        <v>14067.84</v>
      </c>
      <c r="I4338" s="2" t="s">
        <v>29</v>
      </c>
      <c r="J4338" s="4">
        <v>1</v>
      </c>
      <c r="K4338" t="str">
        <f>_xlfn.XLOOKUP(D4338, dim_channels!A:A, dim_channels!C:C, "Not Found")</f>
        <v>Direct</v>
      </c>
      <c r="L4338" t="str">
        <f>_xlfn.XLOOKUP(D4338, dim_channels!A:A, dim_channels!B:B, "Not Found")</f>
        <v>Direct Website</v>
      </c>
      <c r="M4338">
        <f t="shared" si="268"/>
        <v>0</v>
      </c>
      <c r="N4338">
        <f t="shared" si="269"/>
        <v>1</v>
      </c>
      <c r="O4338">
        <f t="shared" si="270"/>
        <v>14067.84</v>
      </c>
      <c r="P4338">
        <f t="shared" si="271"/>
        <v>14067.84</v>
      </c>
    </row>
    <row r="4339" spans="1:16" x14ac:dyDescent="0.2">
      <c r="A4339" s="3" t="s">
        <v>4775</v>
      </c>
      <c r="B4339" s="3" t="s">
        <v>84</v>
      </c>
      <c r="C4339" s="3" t="s">
        <v>85</v>
      </c>
      <c r="D4339" s="3" t="s">
        <v>33</v>
      </c>
      <c r="E4339" s="3" t="s">
        <v>28</v>
      </c>
      <c r="F4339" s="3">
        <v>4439.9799999999996</v>
      </c>
      <c r="G4339" s="3">
        <v>666</v>
      </c>
      <c r="H4339" s="3">
        <v>3773.98</v>
      </c>
      <c r="I4339" s="3" t="s">
        <v>29</v>
      </c>
      <c r="J4339" s="5">
        <v>1.1764715234314971</v>
      </c>
      <c r="K4339" t="str">
        <f>_xlfn.XLOOKUP(D4339, dim_channels!A:A, dim_channels!C:C, "Not Found")</f>
        <v>OTA</v>
      </c>
      <c r="L4339" t="str">
        <f>_xlfn.XLOOKUP(D4339, dim_channels!A:A, dim_channels!B:B, "Not Found")</f>
        <v>Booking.com</v>
      </c>
      <c r="M4339">
        <f t="shared" si="268"/>
        <v>0</v>
      </c>
      <c r="N4339">
        <f t="shared" si="269"/>
        <v>1</v>
      </c>
      <c r="O4339">
        <f t="shared" si="270"/>
        <v>3773.98</v>
      </c>
      <c r="P4339">
        <f t="shared" si="271"/>
        <v>4439.9799999999996</v>
      </c>
    </row>
    <row r="4340" spans="1:16" x14ac:dyDescent="0.2">
      <c r="A4340" s="2" t="s">
        <v>4776</v>
      </c>
      <c r="B4340" s="2" t="s">
        <v>285</v>
      </c>
      <c r="C4340" s="2" t="s">
        <v>117</v>
      </c>
      <c r="D4340" s="2" t="s">
        <v>33</v>
      </c>
      <c r="E4340" s="2" t="s">
        <v>60</v>
      </c>
      <c r="F4340" s="2">
        <v>7246.01</v>
      </c>
      <c r="G4340" s="2">
        <v>0</v>
      </c>
      <c r="H4340" s="2">
        <v>7246.01</v>
      </c>
      <c r="I4340" s="2" t="s">
        <v>41</v>
      </c>
      <c r="J4340" s="4">
        <v>1</v>
      </c>
      <c r="K4340" t="str">
        <f>_xlfn.XLOOKUP(D4340, dim_channels!A:A, dim_channels!C:C, "Not Found")</f>
        <v>OTA</v>
      </c>
      <c r="L4340" t="str">
        <f>_xlfn.XLOOKUP(D4340, dim_channels!A:A, dim_channels!B:B, "Not Found")</f>
        <v>Booking.com</v>
      </c>
      <c r="M4340">
        <f t="shared" si="268"/>
        <v>1</v>
      </c>
      <c r="N4340">
        <f t="shared" si="269"/>
        <v>0</v>
      </c>
      <c r="O4340">
        <f t="shared" si="270"/>
        <v>0</v>
      </c>
      <c r="P4340">
        <f t="shared" si="271"/>
        <v>0</v>
      </c>
    </row>
    <row r="4341" spans="1:16" x14ac:dyDescent="0.2">
      <c r="A4341" s="3" t="s">
        <v>4777</v>
      </c>
      <c r="B4341" s="3" t="s">
        <v>97</v>
      </c>
      <c r="C4341" s="3" t="s">
        <v>139</v>
      </c>
      <c r="D4341" s="3" t="s">
        <v>64</v>
      </c>
      <c r="E4341" s="3" t="s">
        <v>115</v>
      </c>
      <c r="F4341" s="3">
        <v>9520.91</v>
      </c>
      <c r="G4341" s="3">
        <v>0</v>
      </c>
      <c r="H4341" s="3">
        <v>9520.91</v>
      </c>
      <c r="I4341" s="3" t="s">
        <v>29</v>
      </c>
      <c r="J4341" s="5">
        <v>1</v>
      </c>
      <c r="K4341" t="str">
        <f>_xlfn.XLOOKUP(D4341, dim_channels!A:A, dim_channels!C:C, "Not Found")</f>
        <v>Direct</v>
      </c>
      <c r="L4341" t="str">
        <f>_xlfn.XLOOKUP(D4341, dim_channels!A:A, dim_channels!B:B, "Not Found")</f>
        <v>Direct Website</v>
      </c>
      <c r="M4341">
        <f t="shared" si="268"/>
        <v>0</v>
      </c>
      <c r="N4341">
        <f t="shared" si="269"/>
        <v>1</v>
      </c>
      <c r="O4341">
        <f t="shared" si="270"/>
        <v>9520.91</v>
      </c>
      <c r="P4341">
        <f t="shared" si="271"/>
        <v>9520.91</v>
      </c>
    </row>
    <row r="4342" spans="1:16" x14ac:dyDescent="0.2">
      <c r="A4342" s="2" t="s">
        <v>4778</v>
      </c>
      <c r="B4342" s="2" t="s">
        <v>253</v>
      </c>
      <c r="C4342" s="2" t="s">
        <v>824</v>
      </c>
      <c r="D4342" s="2" t="s">
        <v>52</v>
      </c>
      <c r="E4342" s="2" t="s">
        <v>34</v>
      </c>
      <c r="F4342" s="2">
        <v>20180.53</v>
      </c>
      <c r="G4342" s="2">
        <v>2421.66</v>
      </c>
      <c r="H4342" s="2">
        <v>17758.87</v>
      </c>
      <c r="I4342" s="2" t="s">
        <v>29</v>
      </c>
      <c r="J4342" s="4">
        <v>1.136363406004999</v>
      </c>
      <c r="K4342" t="str">
        <f>_xlfn.XLOOKUP(D4342, dim_channels!A:A, dim_channels!C:C, "Not Found")</f>
        <v>OTA</v>
      </c>
      <c r="L4342" t="str">
        <f>_xlfn.XLOOKUP(D4342, dim_channels!A:A, dim_channels!B:B, "Not Found")</f>
        <v>Agoda</v>
      </c>
      <c r="M4342">
        <f t="shared" si="268"/>
        <v>0</v>
      </c>
      <c r="N4342">
        <f t="shared" si="269"/>
        <v>1</v>
      </c>
      <c r="O4342">
        <f t="shared" si="270"/>
        <v>17758.87</v>
      </c>
      <c r="P4342">
        <f t="shared" si="271"/>
        <v>20180.53</v>
      </c>
    </row>
    <row r="4343" spans="1:16" x14ac:dyDescent="0.2">
      <c r="A4343" s="3" t="s">
        <v>4779</v>
      </c>
      <c r="B4343" s="3" t="s">
        <v>364</v>
      </c>
      <c r="C4343" s="3" t="s">
        <v>971</v>
      </c>
      <c r="D4343" s="3" t="s">
        <v>52</v>
      </c>
      <c r="E4343" s="3" t="s">
        <v>34</v>
      </c>
      <c r="F4343" s="3">
        <v>2147.0300000000002</v>
      </c>
      <c r="G4343" s="3">
        <v>257.64</v>
      </c>
      <c r="H4343" s="3">
        <v>1889.39</v>
      </c>
      <c r="I4343" s="3" t="s">
        <v>29</v>
      </c>
      <c r="J4343" s="5">
        <v>1.13636147116265</v>
      </c>
      <c r="K4343" t="str">
        <f>_xlfn.XLOOKUP(D4343, dim_channels!A:A, dim_channels!C:C, "Not Found")</f>
        <v>OTA</v>
      </c>
      <c r="L4343" t="str">
        <f>_xlfn.XLOOKUP(D4343, dim_channels!A:A, dim_channels!B:B, "Not Found")</f>
        <v>Agoda</v>
      </c>
      <c r="M4343">
        <f t="shared" si="268"/>
        <v>0</v>
      </c>
      <c r="N4343">
        <f t="shared" si="269"/>
        <v>1</v>
      </c>
      <c r="O4343">
        <f t="shared" si="270"/>
        <v>1889.39</v>
      </c>
      <c r="P4343">
        <f t="shared" si="271"/>
        <v>2147.0300000000002</v>
      </c>
    </row>
    <row r="4344" spans="1:16" x14ac:dyDescent="0.2">
      <c r="A4344" s="2" t="s">
        <v>4780</v>
      </c>
      <c r="B4344" s="2" t="s">
        <v>443</v>
      </c>
      <c r="C4344" s="2" t="s">
        <v>471</v>
      </c>
      <c r="D4344" s="2" t="s">
        <v>52</v>
      </c>
      <c r="E4344" s="2" t="s">
        <v>34</v>
      </c>
      <c r="F4344" s="2">
        <v>14798.25</v>
      </c>
      <c r="G4344" s="2">
        <v>1775.79</v>
      </c>
      <c r="H4344" s="2">
        <v>13022.46</v>
      </c>
      <c r="I4344" s="2" t="s">
        <v>29</v>
      </c>
      <c r="J4344" s="4">
        <v>1.136363636363636</v>
      </c>
      <c r="K4344" t="str">
        <f>_xlfn.XLOOKUP(D4344, dim_channels!A:A, dim_channels!C:C, "Not Found")</f>
        <v>OTA</v>
      </c>
      <c r="L4344" t="str">
        <f>_xlfn.XLOOKUP(D4344, dim_channels!A:A, dim_channels!B:B, "Not Found")</f>
        <v>Agoda</v>
      </c>
      <c r="M4344">
        <f t="shared" si="268"/>
        <v>0</v>
      </c>
      <c r="N4344">
        <f t="shared" si="269"/>
        <v>1</v>
      </c>
      <c r="O4344">
        <f t="shared" si="270"/>
        <v>13022.46</v>
      </c>
      <c r="P4344">
        <f t="shared" si="271"/>
        <v>14798.25</v>
      </c>
    </row>
    <row r="4345" spans="1:16" x14ac:dyDescent="0.2">
      <c r="A4345" s="3" t="s">
        <v>4781</v>
      </c>
      <c r="B4345" s="3" t="s">
        <v>337</v>
      </c>
      <c r="C4345" s="3" t="s">
        <v>300</v>
      </c>
      <c r="D4345" s="3" t="s">
        <v>206</v>
      </c>
      <c r="E4345" s="3" t="s">
        <v>207</v>
      </c>
      <c r="F4345" s="3">
        <v>9757.1299999999992</v>
      </c>
      <c r="G4345" s="3">
        <v>0</v>
      </c>
      <c r="H4345" s="3">
        <v>9757.1299999999992</v>
      </c>
      <c r="I4345" s="3" t="s">
        <v>29</v>
      </c>
      <c r="J4345" s="5">
        <v>1</v>
      </c>
      <c r="K4345" t="str">
        <f>_xlfn.XLOOKUP(D4345, dim_channels!A:A, dim_channels!C:C, "Not Found")</f>
        <v>Direct</v>
      </c>
      <c r="L4345" t="str">
        <f>_xlfn.XLOOKUP(D4345, dim_channels!A:A, dim_channels!B:B, "Not Found")</f>
        <v>Walk-in</v>
      </c>
      <c r="M4345">
        <f t="shared" si="268"/>
        <v>0</v>
      </c>
      <c r="N4345">
        <f t="shared" si="269"/>
        <v>1</v>
      </c>
      <c r="O4345">
        <f t="shared" si="270"/>
        <v>9757.1299999999992</v>
      </c>
      <c r="P4345">
        <f t="shared" si="271"/>
        <v>9757.1299999999992</v>
      </c>
    </row>
    <row r="4346" spans="1:16" x14ac:dyDescent="0.2">
      <c r="A4346" s="2" t="s">
        <v>4782</v>
      </c>
      <c r="B4346" s="2" t="s">
        <v>478</v>
      </c>
      <c r="C4346" s="2" t="s">
        <v>324</v>
      </c>
      <c r="D4346" s="2" t="s">
        <v>52</v>
      </c>
      <c r="E4346" s="2" t="s">
        <v>60</v>
      </c>
      <c r="F4346" s="2">
        <v>14053.77</v>
      </c>
      <c r="G4346" s="2">
        <v>0</v>
      </c>
      <c r="H4346" s="2">
        <v>14053.77</v>
      </c>
      <c r="I4346" s="2" t="s">
        <v>56</v>
      </c>
      <c r="J4346" s="4">
        <v>1</v>
      </c>
      <c r="K4346" t="str">
        <f>_xlfn.XLOOKUP(D4346, dim_channels!A:A, dim_channels!C:C, "Not Found")</f>
        <v>OTA</v>
      </c>
      <c r="L4346" t="str">
        <f>_xlfn.XLOOKUP(D4346, dim_channels!A:A, dim_channels!B:B, "Not Found")</f>
        <v>Agoda</v>
      </c>
      <c r="M4346">
        <f t="shared" si="268"/>
        <v>0</v>
      </c>
      <c r="N4346">
        <f t="shared" si="269"/>
        <v>0</v>
      </c>
      <c r="O4346">
        <f t="shared" si="270"/>
        <v>0</v>
      </c>
      <c r="P4346">
        <f t="shared" si="271"/>
        <v>0</v>
      </c>
    </row>
    <row r="4347" spans="1:16" x14ac:dyDescent="0.2">
      <c r="A4347" s="3" t="s">
        <v>4783</v>
      </c>
      <c r="B4347" s="3" t="s">
        <v>846</v>
      </c>
      <c r="C4347" s="3" t="s">
        <v>794</v>
      </c>
      <c r="D4347" s="3" t="s">
        <v>45</v>
      </c>
      <c r="E4347" s="3" t="s">
        <v>89</v>
      </c>
      <c r="F4347" s="3">
        <v>8661.35</v>
      </c>
      <c r="G4347" s="3">
        <v>0</v>
      </c>
      <c r="H4347" s="3">
        <v>8661.35</v>
      </c>
      <c r="I4347" s="3" t="s">
        <v>29</v>
      </c>
      <c r="J4347" s="5">
        <v>1</v>
      </c>
      <c r="K4347" t="str">
        <f>_xlfn.XLOOKUP(D4347, dim_channels!A:A, dim_channels!C:C, "Not Found")</f>
        <v>Corporate</v>
      </c>
      <c r="L4347" t="str">
        <f>_xlfn.XLOOKUP(D4347, dim_channels!A:A, dim_channels!B:B, "Not Found")</f>
        <v>Corporate Direct</v>
      </c>
      <c r="M4347">
        <f t="shared" si="268"/>
        <v>0</v>
      </c>
      <c r="N4347">
        <f t="shared" si="269"/>
        <v>1</v>
      </c>
      <c r="O4347">
        <f t="shared" si="270"/>
        <v>8661.35</v>
      </c>
      <c r="P4347">
        <f t="shared" si="271"/>
        <v>8661.35</v>
      </c>
    </row>
    <row r="4348" spans="1:16" x14ac:dyDescent="0.2">
      <c r="A4348" s="2" t="s">
        <v>4784</v>
      </c>
      <c r="B4348" s="2" t="s">
        <v>294</v>
      </c>
      <c r="C4348" s="2" t="s">
        <v>204</v>
      </c>
      <c r="D4348" s="2" t="s">
        <v>52</v>
      </c>
      <c r="E4348" s="2" t="s">
        <v>60</v>
      </c>
      <c r="F4348" s="2">
        <v>11201.07</v>
      </c>
      <c r="G4348" s="2">
        <v>0</v>
      </c>
      <c r="H4348" s="2">
        <v>11201.07</v>
      </c>
      <c r="I4348" s="2" t="s">
        <v>29</v>
      </c>
      <c r="J4348" s="4">
        <v>1</v>
      </c>
      <c r="K4348" t="str">
        <f>_xlfn.XLOOKUP(D4348, dim_channels!A:A, dim_channels!C:C, "Not Found")</f>
        <v>OTA</v>
      </c>
      <c r="L4348" t="str">
        <f>_xlfn.XLOOKUP(D4348, dim_channels!A:A, dim_channels!B:B, "Not Found")</f>
        <v>Agoda</v>
      </c>
      <c r="M4348">
        <f t="shared" si="268"/>
        <v>0</v>
      </c>
      <c r="N4348">
        <f t="shared" si="269"/>
        <v>1</v>
      </c>
      <c r="O4348">
        <f t="shared" si="270"/>
        <v>11201.07</v>
      </c>
      <c r="P4348">
        <f t="shared" si="271"/>
        <v>11201.07</v>
      </c>
    </row>
    <row r="4349" spans="1:16" x14ac:dyDescent="0.2">
      <c r="A4349" s="3" t="s">
        <v>4785</v>
      </c>
      <c r="B4349" s="3" t="s">
        <v>605</v>
      </c>
      <c r="C4349" s="3" t="s">
        <v>72</v>
      </c>
      <c r="D4349" s="3" t="s">
        <v>52</v>
      </c>
      <c r="E4349" s="3" t="s">
        <v>60</v>
      </c>
      <c r="F4349" s="3">
        <v>3348.64</v>
      </c>
      <c r="G4349" s="3">
        <v>0</v>
      </c>
      <c r="H4349" s="3">
        <v>3348.64</v>
      </c>
      <c r="I4349" s="3" t="s">
        <v>29</v>
      </c>
      <c r="J4349" s="5">
        <v>1</v>
      </c>
      <c r="K4349" t="str">
        <f>_xlfn.XLOOKUP(D4349, dim_channels!A:A, dim_channels!C:C, "Not Found")</f>
        <v>OTA</v>
      </c>
      <c r="L4349" t="str">
        <f>_xlfn.XLOOKUP(D4349, dim_channels!A:A, dim_channels!B:B, "Not Found")</f>
        <v>Agoda</v>
      </c>
      <c r="M4349">
        <f t="shared" si="268"/>
        <v>0</v>
      </c>
      <c r="N4349">
        <f t="shared" si="269"/>
        <v>1</v>
      </c>
      <c r="O4349">
        <f t="shared" si="270"/>
        <v>3348.64</v>
      </c>
      <c r="P4349">
        <f t="shared" si="271"/>
        <v>3348.64</v>
      </c>
    </row>
    <row r="4350" spans="1:16" x14ac:dyDescent="0.2">
      <c r="A4350" s="2" t="s">
        <v>4786</v>
      </c>
      <c r="B4350" s="2" t="s">
        <v>391</v>
      </c>
      <c r="C4350" s="2" t="s">
        <v>305</v>
      </c>
      <c r="D4350" s="2" t="s">
        <v>33</v>
      </c>
      <c r="E4350" s="2" t="s">
        <v>28</v>
      </c>
      <c r="F4350" s="2">
        <v>2774.37</v>
      </c>
      <c r="G4350" s="2">
        <v>416.16</v>
      </c>
      <c r="H4350" s="2">
        <v>2358.21</v>
      </c>
      <c r="I4350" s="2" t="s">
        <v>29</v>
      </c>
      <c r="J4350" s="4">
        <v>1.1764728332082379</v>
      </c>
      <c r="K4350" t="str">
        <f>_xlfn.XLOOKUP(D4350, dim_channels!A:A, dim_channels!C:C, "Not Found")</f>
        <v>OTA</v>
      </c>
      <c r="L4350" t="str">
        <f>_xlfn.XLOOKUP(D4350, dim_channels!A:A, dim_channels!B:B, "Not Found")</f>
        <v>Booking.com</v>
      </c>
      <c r="M4350">
        <f t="shared" si="268"/>
        <v>0</v>
      </c>
      <c r="N4350">
        <f t="shared" si="269"/>
        <v>1</v>
      </c>
      <c r="O4350">
        <f t="shared" si="270"/>
        <v>2358.21</v>
      </c>
      <c r="P4350">
        <f t="shared" si="271"/>
        <v>2774.37</v>
      </c>
    </row>
    <row r="4351" spans="1:16" x14ac:dyDescent="0.2">
      <c r="A4351" s="3" t="s">
        <v>4787</v>
      </c>
      <c r="B4351" s="3" t="s">
        <v>409</v>
      </c>
      <c r="C4351" s="3" t="s">
        <v>410</v>
      </c>
      <c r="D4351" s="3" t="s">
        <v>206</v>
      </c>
      <c r="E4351" s="3" t="s">
        <v>207</v>
      </c>
      <c r="F4351" s="3">
        <v>19614.95</v>
      </c>
      <c r="G4351" s="3">
        <v>0</v>
      </c>
      <c r="H4351" s="3">
        <v>19614.95</v>
      </c>
      <c r="I4351" s="3" t="s">
        <v>29</v>
      </c>
      <c r="J4351" s="5">
        <v>1</v>
      </c>
      <c r="K4351" t="str">
        <f>_xlfn.XLOOKUP(D4351, dim_channels!A:A, dim_channels!C:C, "Not Found")</f>
        <v>Direct</v>
      </c>
      <c r="L4351" t="str">
        <f>_xlfn.XLOOKUP(D4351, dim_channels!A:A, dim_channels!B:B, "Not Found")</f>
        <v>Walk-in</v>
      </c>
      <c r="M4351">
        <f t="shared" si="268"/>
        <v>0</v>
      </c>
      <c r="N4351">
        <f t="shared" si="269"/>
        <v>1</v>
      </c>
      <c r="O4351">
        <f t="shared" si="270"/>
        <v>19614.95</v>
      </c>
      <c r="P4351">
        <f t="shared" si="271"/>
        <v>19614.95</v>
      </c>
    </row>
    <row r="4352" spans="1:16" x14ac:dyDescent="0.2">
      <c r="A4352" s="2" t="s">
        <v>4788</v>
      </c>
      <c r="B4352" s="2" t="s">
        <v>198</v>
      </c>
      <c r="C4352" s="2" t="s">
        <v>497</v>
      </c>
      <c r="D4352" s="2" t="s">
        <v>52</v>
      </c>
      <c r="E4352" s="2" t="s">
        <v>60</v>
      </c>
      <c r="F4352" s="2">
        <v>6894.05</v>
      </c>
      <c r="G4352" s="2">
        <v>0</v>
      </c>
      <c r="H4352" s="2">
        <v>6894.05</v>
      </c>
      <c r="I4352" s="2" t="s">
        <v>41</v>
      </c>
      <c r="J4352" s="4">
        <v>1</v>
      </c>
      <c r="K4352" t="str">
        <f>_xlfn.XLOOKUP(D4352, dim_channels!A:A, dim_channels!C:C, "Not Found")</f>
        <v>OTA</v>
      </c>
      <c r="L4352" t="str">
        <f>_xlfn.XLOOKUP(D4352, dim_channels!A:A, dim_channels!B:B, "Not Found")</f>
        <v>Agoda</v>
      </c>
      <c r="M4352">
        <f t="shared" si="268"/>
        <v>1</v>
      </c>
      <c r="N4352">
        <f t="shared" si="269"/>
        <v>0</v>
      </c>
      <c r="O4352">
        <f t="shared" si="270"/>
        <v>0</v>
      </c>
      <c r="P4352">
        <f t="shared" si="271"/>
        <v>0</v>
      </c>
    </row>
    <row r="4353" spans="1:16" x14ac:dyDescent="0.2">
      <c r="A4353" s="3" t="s">
        <v>4789</v>
      </c>
      <c r="B4353" s="3" t="s">
        <v>590</v>
      </c>
      <c r="C4353" s="3" t="s">
        <v>666</v>
      </c>
      <c r="D4353" s="3" t="s">
        <v>52</v>
      </c>
      <c r="E4353" s="3" t="s">
        <v>60</v>
      </c>
      <c r="F4353" s="3">
        <v>3068.59</v>
      </c>
      <c r="G4353" s="3">
        <v>0</v>
      </c>
      <c r="H4353" s="3">
        <v>3068.59</v>
      </c>
      <c r="I4353" s="3" t="s">
        <v>29</v>
      </c>
      <c r="J4353" s="5">
        <v>1</v>
      </c>
      <c r="K4353" t="str">
        <f>_xlfn.XLOOKUP(D4353, dim_channels!A:A, dim_channels!C:C, "Not Found")</f>
        <v>OTA</v>
      </c>
      <c r="L4353" t="str">
        <f>_xlfn.XLOOKUP(D4353, dim_channels!A:A, dim_channels!B:B, "Not Found")</f>
        <v>Agoda</v>
      </c>
      <c r="M4353">
        <f t="shared" si="268"/>
        <v>0</v>
      </c>
      <c r="N4353">
        <f t="shared" si="269"/>
        <v>1</v>
      </c>
      <c r="O4353">
        <f t="shared" si="270"/>
        <v>3068.59</v>
      </c>
      <c r="P4353">
        <f t="shared" si="271"/>
        <v>3068.59</v>
      </c>
    </row>
    <row r="4354" spans="1:16" x14ac:dyDescent="0.2">
      <c r="A4354" s="2" t="s">
        <v>4790</v>
      </c>
      <c r="B4354" s="2" t="s">
        <v>37</v>
      </c>
      <c r="C4354" s="2" t="s">
        <v>614</v>
      </c>
      <c r="D4354" s="2" t="s">
        <v>33</v>
      </c>
      <c r="E4354" s="2" t="s">
        <v>60</v>
      </c>
      <c r="F4354" s="2">
        <v>3917.43</v>
      </c>
      <c r="G4354" s="2">
        <v>0</v>
      </c>
      <c r="H4354" s="2">
        <v>3917.43</v>
      </c>
      <c r="I4354" s="2" t="s">
        <v>29</v>
      </c>
      <c r="J4354" s="4">
        <v>1</v>
      </c>
      <c r="K4354" t="str">
        <f>_xlfn.XLOOKUP(D4354, dim_channels!A:A, dim_channels!C:C, "Not Found")</f>
        <v>OTA</v>
      </c>
      <c r="L4354" t="str">
        <f>_xlfn.XLOOKUP(D4354, dim_channels!A:A, dim_channels!B:B, "Not Found")</f>
        <v>Booking.com</v>
      </c>
      <c r="M4354">
        <f t="shared" si="268"/>
        <v>0</v>
      </c>
      <c r="N4354">
        <f t="shared" si="269"/>
        <v>1</v>
      </c>
      <c r="O4354">
        <f t="shared" si="270"/>
        <v>3917.43</v>
      </c>
      <c r="P4354">
        <f t="shared" si="271"/>
        <v>3917.43</v>
      </c>
    </row>
    <row r="4355" spans="1:16" x14ac:dyDescent="0.2">
      <c r="A4355" s="3" t="s">
        <v>4791</v>
      </c>
      <c r="B4355" s="3" t="s">
        <v>626</v>
      </c>
      <c r="C4355" s="3" t="s">
        <v>1234</v>
      </c>
      <c r="D4355" s="3" t="s">
        <v>33</v>
      </c>
      <c r="E4355" s="3" t="s">
        <v>28</v>
      </c>
      <c r="F4355" s="3">
        <v>13010.21</v>
      </c>
      <c r="G4355" s="3">
        <v>1951.53</v>
      </c>
      <c r="H4355" s="3">
        <v>11058.68</v>
      </c>
      <c r="I4355" s="3" t="s">
        <v>29</v>
      </c>
      <c r="J4355" s="5">
        <v>1.1764704286587551</v>
      </c>
      <c r="K4355" t="str">
        <f>_xlfn.XLOOKUP(D4355, dim_channels!A:A, dim_channels!C:C, "Not Found")</f>
        <v>OTA</v>
      </c>
      <c r="L4355" t="str">
        <f>_xlfn.XLOOKUP(D4355, dim_channels!A:A, dim_channels!B:B, "Not Found")</f>
        <v>Booking.com</v>
      </c>
      <c r="M4355">
        <f t="shared" ref="M4355:M4418" si="272">IF(I4355="Cancelled",1,0)</f>
        <v>0</v>
      </c>
      <c r="N4355">
        <f t="shared" ref="N4355:N4418" si="273">IF(TRIM(UPPER(I4355))="CHECKED-OUT",1,0)</f>
        <v>1</v>
      </c>
      <c r="O4355">
        <f t="shared" ref="O4355:O4418" si="274">IF(TRIM(UPPER(I4355))="CHECKED-OUT",H4355,0)</f>
        <v>11058.68</v>
      </c>
      <c r="P4355">
        <f t="shared" ref="P4355:P4418" si="275">IF(TRIM(UPPER(I4355))="CHECKED-OUT",F4355,0)</f>
        <v>13010.21</v>
      </c>
    </row>
    <row r="4356" spans="1:16" x14ac:dyDescent="0.2">
      <c r="A4356" s="2" t="s">
        <v>4792</v>
      </c>
      <c r="B4356" s="2" t="s">
        <v>153</v>
      </c>
      <c r="C4356" s="2" t="s">
        <v>612</v>
      </c>
      <c r="D4356" s="2" t="s">
        <v>114</v>
      </c>
      <c r="E4356" s="2" t="s">
        <v>46</v>
      </c>
      <c r="F4356" s="2">
        <v>20070.349999999999</v>
      </c>
      <c r="G4356" s="2">
        <v>2007.04</v>
      </c>
      <c r="H4356" s="2">
        <v>18063.310000000001</v>
      </c>
      <c r="I4356" s="2" t="s">
        <v>29</v>
      </c>
      <c r="J4356" s="4">
        <v>1.1111114186713289</v>
      </c>
      <c r="K4356" t="str">
        <f>_xlfn.XLOOKUP(D4356, dim_channels!A:A, dim_channels!C:C, "Not Found")</f>
        <v>Offline</v>
      </c>
      <c r="L4356" t="str">
        <f>_xlfn.XLOOKUP(D4356, dim_channels!A:A, dim_channels!B:B, "Not Found")</f>
        <v>Travel Agency</v>
      </c>
      <c r="M4356">
        <f t="shared" si="272"/>
        <v>0</v>
      </c>
      <c r="N4356">
        <f t="shared" si="273"/>
        <v>1</v>
      </c>
      <c r="O4356">
        <f t="shared" si="274"/>
        <v>18063.310000000001</v>
      </c>
      <c r="P4356">
        <f t="shared" si="275"/>
        <v>20070.349999999999</v>
      </c>
    </row>
    <row r="4357" spans="1:16" x14ac:dyDescent="0.2">
      <c r="A4357" s="3" t="s">
        <v>4793</v>
      </c>
      <c r="B4357" s="3" t="s">
        <v>706</v>
      </c>
      <c r="C4357" s="3" t="s">
        <v>553</v>
      </c>
      <c r="D4357" s="3" t="s">
        <v>52</v>
      </c>
      <c r="E4357" s="3" t="s">
        <v>34</v>
      </c>
      <c r="F4357" s="3">
        <v>3586.43</v>
      </c>
      <c r="G4357" s="3">
        <v>430.37</v>
      </c>
      <c r="H4357" s="3">
        <v>3156.06</v>
      </c>
      <c r="I4357" s="3" t="s">
        <v>29</v>
      </c>
      <c r="J4357" s="5">
        <v>1.136363060271351</v>
      </c>
      <c r="K4357" t="str">
        <f>_xlfn.XLOOKUP(D4357, dim_channels!A:A, dim_channels!C:C, "Not Found")</f>
        <v>OTA</v>
      </c>
      <c r="L4357" t="str">
        <f>_xlfn.XLOOKUP(D4357, dim_channels!A:A, dim_channels!B:B, "Not Found")</f>
        <v>Agoda</v>
      </c>
      <c r="M4357">
        <f t="shared" si="272"/>
        <v>0</v>
      </c>
      <c r="N4357">
        <f t="shared" si="273"/>
        <v>1</v>
      </c>
      <c r="O4357">
        <f t="shared" si="274"/>
        <v>3156.06</v>
      </c>
      <c r="P4357">
        <f t="shared" si="275"/>
        <v>3586.43</v>
      </c>
    </row>
    <row r="4358" spans="1:16" x14ac:dyDescent="0.2">
      <c r="A4358" s="2" t="s">
        <v>4794</v>
      </c>
      <c r="B4358" s="2" t="s">
        <v>416</v>
      </c>
      <c r="C4358" s="2" t="s">
        <v>95</v>
      </c>
      <c r="D4358" s="2" t="s">
        <v>45</v>
      </c>
      <c r="E4358" s="2" t="s">
        <v>89</v>
      </c>
      <c r="F4358" s="2">
        <v>13150.35</v>
      </c>
      <c r="G4358" s="2">
        <v>0</v>
      </c>
      <c r="H4358" s="2">
        <v>13150.35</v>
      </c>
      <c r="I4358" s="2" t="s">
        <v>29</v>
      </c>
      <c r="J4358" s="4">
        <v>1</v>
      </c>
      <c r="K4358" t="str">
        <f>_xlfn.XLOOKUP(D4358, dim_channels!A:A, dim_channels!C:C, "Not Found")</f>
        <v>Corporate</v>
      </c>
      <c r="L4358" t="str">
        <f>_xlfn.XLOOKUP(D4358, dim_channels!A:A, dim_channels!B:B, "Not Found")</f>
        <v>Corporate Direct</v>
      </c>
      <c r="M4358">
        <f t="shared" si="272"/>
        <v>0</v>
      </c>
      <c r="N4358">
        <f t="shared" si="273"/>
        <v>1</v>
      </c>
      <c r="O4358">
        <f t="shared" si="274"/>
        <v>13150.35</v>
      </c>
      <c r="P4358">
        <f t="shared" si="275"/>
        <v>13150.35</v>
      </c>
    </row>
    <row r="4359" spans="1:16" x14ac:dyDescent="0.2">
      <c r="A4359" s="3" t="s">
        <v>4795</v>
      </c>
      <c r="B4359" s="3" t="s">
        <v>492</v>
      </c>
      <c r="C4359" s="3" t="s">
        <v>1623</v>
      </c>
      <c r="D4359" s="3" t="s">
        <v>45</v>
      </c>
      <c r="E4359" s="3" t="s">
        <v>89</v>
      </c>
      <c r="F4359" s="3">
        <v>4142.7</v>
      </c>
      <c r="G4359" s="3">
        <v>0</v>
      </c>
      <c r="H4359" s="3">
        <v>4142.7</v>
      </c>
      <c r="I4359" s="3" t="s">
        <v>29</v>
      </c>
      <c r="J4359" s="5">
        <v>1</v>
      </c>
      <c r="K4359" t="str">
        <f>_xlfn.XLOOKUP(D4359, dim_channels!A:A, dim_channels!C:C, "Not Found")</f>
        <v>Corporate</v>
      </c>
      <c r="L4359" t="str">
        <f>_xlfn.XLOOKUP(D4359, dim_channels!A:A, dim_channels!B:B, "Not Found")</f>
        <v>Corporate Direct</v>
      </c>
      <c r="M4359">
        <f t="shared" si="272"/>
        <v>0</v>
      </c>
      <c r="N4359">
        <f t="shared" si="273"/>
        <v>1</v>
      </c>
      <c r="O4359">
        <f t="shared" si="274"/>
        <v>4142.7</v>
      </c>
      <c r="P4359">
        <f t="shared" si="275"/>
        <v>4142.7</v>
      </c>
    </row>
    <row r="4360" spans="1:16" x14ac:dyDescent="0.2">
      <c r="A4360" s="2" t="s">
        <v>4796</v>
      </c>
      <c r="B4360" s="2" t="s">
        <v>97</v>
      </c>
      <c r="C4360" s="2" t="s">
        <v>653</v>
      </c>
      <c r="D4360" s="2" t="s">
        <v>33</v>
      </c>
      <c r="E4360" s="2" t="s">
        <v>34</v>
      </c>
      <c r="F4360" s="2">
        <v>17473.82</v>
      </c>
      <c r="G4360" s="2">
        <v>2621.0700000000002</v>
      </c>
      <c r="H4360" s="2">
        <v>14852.75</v>
      </c>
      <c r="I4360" s="2" t="s">
        <v>29</v>
      </c>
      <c r="J4360" s="4">
        <v>1.176470350608473</v>
      </c>
      <c r="K4360" t="str">
        <f>_xlfn.XLOOKUP(D4360, dim_channels!A:A, dim_channels!C:C, "Not Found")</f>
        <v>OTA</v>
      </c>
      <c r="L4360" t="str">
        <f>_xlfn.XLOOKUP(D4360, dim_channels!A:A, dim_channels!B:B, "Not Found")</f>
        <v>Booking.com</v>
      </c>
      <c r="M4360">
        <f t="shared" si="272"/>
        <v>0</v>
      </c>
      <c r="N4360">
        <f t="shared" si="273"/>
        <v>1</v>
      </c>
      <c r="O4360">
        <f t="shared" si="274"/>
        <v>14852.75</v>
      </c>
      <c r="P4360">
        <f t="shared" si="275"/>
        <v>17473.82</v>
      </c>
    </row>
    <row r="4361" spans="1:16" x14ac:dyDescent="0.2">
      <c r="A4361" s="3" t="s">
        <v>4797</v>
      </c>
      <c r="B4361" s="3" t="s">
        <v>1272</v>
      </c>
      <c r="C4361" s="3" t="s">
        <v>100</v>
      </c>
      <c r="D4361" s="3" t="s">
        <v>45</v>
      </c>
      <c r="E4361" s="3" t="s">
        <v>46</v>
      </c>
      <c r="F4361" s="3">
        <v>13371.41</v>
      </c>
      <c r="G4361" s="3">
        <v>668.57</v>
      </c>
      <c r="H4361" s="3">
        <v>12702.84</v>
      </c>
      <c r="I4361" s="3" t="s">
        <v>29</v>
      </c>
      <c r="J4361" s="5">
        <v>1.052631537514445</v>
      </c>
      <c r="K4361" t="str">
        <f>_xlfn.XLOOKUP(D4361, dim_channels!A:A, dim_channels!C:C, "Not Found")</f>
        <v>Corporate</v>
      </c>
      <c r="L4361" t="str">
        <f>_xlfn.XLOOKUP(D4361, dim_channels!A:A, dim_channels!B:B, "Not Found")</f>
        <v>Corporate Direct</v>
      </c>
      <c r="M4361">
        <f t="shared" si="272"/>
        <v>0</v>
      </c>
      <c r="N4361">
        <f t="shared" si="273"/>
        <v>1</v>
      </c>
      <c r="O4361">
        <f t="shared" si="274"/>
        <v>12702.84</v>
      </c>
      <c r="P4361">
        <f t="shared" si="275"/>
        <v>13371.41</v>
      </c>
    </row>
    <row r="4362" spans="1:16" x14ac:dyDescent="0.2">
      <c r="A4362" s="2" t="s">
        <v>4798</v>
      </c>
      <c r="B4362" s="2" t="s">
        <v>451</v>
      </c>
      <c r="C4362" s="2" t="s">
        <v>762</v>
      </c>
      <c r="D4362" s="2" t="s">
        <v>27</v>
      </c>
      <c r="E4362" s="2" t="s">
        <v>28</v>
      </c>
      <c r="F4362" s="2">
        <v>17227.27</v>
      </c>
      <c r="G4362" s="2">
        <v>3100.91</v>
      </c>
      <c r="H4362" s="2">
        <v>14126.36</v>
      </c>
      <c r="I4362" s="2" t="s">
        <v>41</v>
      </c>
      <c r="J4362" s="4">
        <v>1.21951231598232</v>
      </c>
      <c r="K4362" t="str">
        <f>_xlfn.XLOOKUP(D4362, dim_channels!A:A, dim_channels!C:C, "Not Found")</f>
        <v>OTA</v>
      </c>
      <c r="L4362" t="str">
        <f>_xlfn.XLOOKUP(D4362, dim_channels!A:A, dim_channels!B:B, "Not Found")</f>
        <v>Expedia</v>
      </c>
      <c r="M4362">
        <f t="shared" si="272"/>
        <v>1</v>
      </c>
      <c r="N4362">
        <f t="shared" si="273"/>
        <v>0</v>
      </c>
      <c r="O4362">
        <f t="shared" si="274"/>
        <v>0</v>
      </c>
      <c r="P4362">
        <f t="shared" si="275"/>
        <v>0</v>
      </c>
    </row>
    <row r="4363" spans="1:16" x14ac:dyDescent="0.2">
      <c r="A4363" s="3" t="s">
        <v>4799</v>
      </c>
      <c r="B4363" s="3" t="s">
        <v>720</v>
      </c>
      <c r="C4363" s="3" t="s">
        <v>851</v>
      </c>
      <c r="D4363" s="3" t="s">
        <v>52</v>
      </c>
      <c r="E4363" s="3" t="s">
        <v>60</v>
      </c>
      <c r="F4363" s="3">
        <v>13605.79</v>
      </c>
      <c r="G4363" s="3">
        <v>0</v>
      </c>
      <c r="H4363" s="3">
        <v>13605.79</v>
      </c>
      <c r="I4363" s="3" t="s">
        <v>56</v>
      </c>
      <c r="J4363" s="5">
        <v>1</v>
      </c>
      <c r="K4363" t="str">
        <f>_xlfn.XLOOKUP(D4363, dim_channels!A:A, dim_channels!C:C, "Not Found")</f>
        <v>OTA</v>
      </c>
      <c r="L4363" t="str">
        <f>_xlfn.XLOOKUP(D4363, dim_channels!A:A, dim_channels!B:B, "Not Found")</f>
        <v>Agoda</v>
      </c>
      <c r="M4363">
        <f t="shared" si="272"/>
        <v>0</v>
      </c>
      <c r="N4363">
        <f t="shared" si="273"/>
        <v>0</v>
      </c>
      <c r="O4363">
        <f t="shared" si="274"/>
        <v>0</v>
      </c>
      <c r="P4363">
        <f t="shared" si="275"/>
        <v>0</v>
      </c>
    </row>
    <row r="4364" spans="1:16" x14ac:dyDescent="0.2">
      <c r="A4364" s="2" t="s">
        <v>4800</v>
      </c>
      <c r="B4364" s="2" t="s">
        <v>353</v>
      </c>
      <c r="C4364" s="2" t="s">
        <v>570</v>
      </c>
      <c r="D4364" s="2" t="s">
        <v>206</v>
      </c>
      <c r="E4364" s="2" t="s">
        <v>207</v>
      </c>
      <c r="F4364" s="2">
        <v>3372.04</v>
      </c>
      <c r="G4364" s="2">
        <v>0</v>
      </c>
      <c r="H4364" s="2">
        <v>3372.04</v>
      </c>
      <c r="I4364" s="2" t="s">
        <v>56</v>
      </c>
      <c r="J4364" s="4">
        <v>1</v>
      </c>
      <c r="K4364" t="str">
        <f>_xlfn.XLOOKUP(D4364, dim_channels!A:A, dim_channels!C:C, "Not Found")</f>
        <v>Direct</v>
      </c>
      <c r="L4364" t="str">
        <f>_xlfn.XLOOKUP(D4364, dim_channels!A:A, dim_channels!B:B, "Not Found")</f>
        <v>Walk-in</v>
      </c>
      <c r="M4364">
        <f t="shared" si="272"/>
        <v>0</v>
      </c>
      <c r="N4364">
        <f t="shared" si="273"/>
        <v>0</v>
      </c>
      <c r="O4364">
        <f t="shared" si="274"/>
        <v>0</v>
      </c>
      <c r="P4364">
        <f t="shared" si="275"/>
        <v>0</v>
      </c>
    </row>
    <row r="4365" spans="1:16" x14ac:dyDescent="0.2">
      <c r="A4365" s="3" t="s">
        <v>4801</v>
      </c>
      <c r="B4365" s="3" t="s">
        <v>595</v>
      </c>
      <c r="C4365" s="3" t="s">
        <v>595</v>
      </c>
      <c r="D4365" s="3" t="s">
        <v>52</v>
      </c>
      <c r="E4365" s="3" t="s">
        <v>60</v>
      </c>
      <c r="F4365" s="3">
        <v>5587.19</v>
      </c>
      <c r="G4365" s="3">
        <v>0</v>
      </c>
      <c r="H4365" s="3">
        <v>5587.19</v>
      </c>
      <c r="I4365" s="3" t="s">
        <v>41</v>
      </c>
      <c r="J4365" s="5">
        <v>1</v>
      </c>
      <c r="K4365" t="str">
        <f>_xlfn.XLOOKUP(D4365, dim_channels!A:A, dim_channels!C:C, "Not Found")</f>
        <v>OTA</v>
      </c>
      <c r="L4365" t="str">
        <f>_xlfn.XLOOKUP(D4365, dim_channels!A:A, dim_channels!B:B, "Not Found")</f>
        <v>Agoda</v>
      </c>
      <c r="M4365">
        <f t="shared" si="272"/>
        <v>1</v>
      </c>
      <c r="N4365">
        <f t="shared" si="273"/>
        <v>0</v>
      </c>
      <c r="O4365">
        <f t="shared" si="274"/>
        <v>0</v>
      </c>
      <c r="P4365">
        <f t="shared" si="275"/>
        <v>0</v>
      </c>
    </row>
    <row r="4366" spans="1:16" x14ac:dyDescent="0.2">
      <c r="A4366" s="2" t="s">
        <v>4802</v>
      </c>
      <c r="B4366" s="2" t="s">
        <v>567</v>
      </c>
      <c r="C4366" s="2" t="s">
        <v>261</v>
      </c>
      <c r="D4366" s="2" t="s">
        <v>33</v>
      </c>
      <c r="E4366" s="2" t="s">
        <v>60</v>
      </c>
      <c r="F4366" s="2">
        <v>5228.22</v>
      </c>
      <c r="G4366" s="2">
        <v>0</v>
      </c>
      <c r="H4366" s="2">
        <v>5228.22</v>
      </c>
      <c r="I4366" s="2" t="s">
        <v>41</v>
      </c>
      <c r="J4366" s="4">
        <v>1</v>
      </c>
      <c r="K4366" t="str">
        <f>_xlfn.XLOOKUP(D4366, dim_channels!A:A, dim_channels!C:C, "Not Found")</f>
        <v>OTA</v>
      </c>
      <c r="L4366" t="str">
        <f>_xlfn.XLOOKUP(D4366, dim_channels!A:A, dim_channels!B:B, "Not Found")</f>
        <v>Booking.com</v>
      </c>
      <c r="M4366">
        <f t="shared" si="272"/>
        <v>1</v>
      </c>
      <c r="N4366">
        <f t="shared" si="273"/>
        <v>0</v>
      </c>
      <c r="O4366">
        <f t="shared" si="274"/>
        <v>0</v>
      </c>
      <c r="P4366">
        <f t="shared" si="275"/>
        <v>0</v>
      </c>
    </row>
    <row r="4367" spans="1:16" x14ac:dyDescent="0.2">
      <c r="A4367" s="3" t="s">
        <v>4803</v>
      </c>
      <c r="B4367" s="3" t="s">
        <v>543</v>
      </c>
      <c r="C4367" s="3" t="s">
        <v>618</v>
      </c>
      <c r="D4367" s="3" t="s">
        <v>33</v>
      </c>
      <c r="E4367" s="3" t="s">
        <v>28</v>
      </c>
      <c r="F4367" s="3">
        <v>5214.47</v>
      </c>
      <c r="G4367" s="3">
        <v>782.17</v>
      </c>
      <c r="H4367" s="3">
        <v>4432.3</v>
      </c>
      <c r="I4367" s="3" t="s">
        <v>41</v>
      </c>
      <c r="J4367" s="5">
        <v>1.1764704555197081</v>
      </c>
      <c r="K4367" t="str">
        <f>_xlfn.XLOOKUP(D4367, dim_channels!A:A, dim_channels!C:C, "Not Found")</f>
        <v>OTA</v>
      </c>
      <c r="L4367" t="str">
        <f>_xlfn.XLOOKUP(D4367, dim_channels!A:A, dim_channels!B:B, "Not Found")</f>
        <v>Booking.com</v>
      </c>
      <c r="M4367">
        <f t="shared" si="272"/>
        <v>1</v>
      </c>
      <c r="N4367">
        <f t="shared" si="273"/>
        <v>0</v>
      </c>
      <c r="O4367">
        <f t="shared" si="274"/>
        <v>0</v>
      </c>
      <c r="P4367">
        <f t="shared" si="275"/>
        <v>0</v>
      </c>
    </row>
    <row r="4368" spans="1:16" x14ac:dyDescent="0.2">
      <c r="A4368" s="2" t="s">
        <v>4804</v>
      </c>
      <c r="B4368" s="2" t="s">
        <v>54</v>
      </c>
      <c r="C4368" s="2" t="s">
        <v>741</v>
      </c>
      <c r="D4368" s="2" t="s">
        <v>45</v>
      </c>
      <c r="E4368" s="2" t="s">
        <v>46</v>
      </c>
      <c r="F4368" s="2">
        <v>8373.06</v>
      </c>
      <c r="G4368" s="2">
        <v>418.65</v>
      </c>
      <c r="H4368" s="2">
        <v>7954.41</v>
      </c>
      <c r="I4368" s="2" t="s">
        <v>29</v>
      </c>
      <c r="J4368" s="4">
        <v>1.0526311819481271</v>
      </c>
      <c r="K4368" t="str">
        <f>_xlfn.XLOOKUP(D4368, dim_channels!A:A, dim_channels!C:C, "Not Found")</f>
        <v>Corporate</v>
      </c>
      <c r="L4368" t="str">
        <f>_xlfn.XLOOKUP(D4368, dim_channels!A:A, dim_channels!B:B, "Not Found")</f>
        <v>Corporate Direct</v>
      </c>
      <c r="M4368">
        <f t="shared" si="272"/>
        <v>0</v>
      </c>
      <c r="N4368">
        <f t="shared" si="273"/>
        <v>1</v>
      </c>
      <c r="O4368">
        <f t="shared" si="274"/>
        <v>7954.41</v>
      </c>
      <c r="P4368">
        <f t="shared" si="275"/>
        <v>8373.06</v>
      </c>
    </row>
    <row r="4369" spans="1:16" x14ac:dyDescent="0.2">
      <c r="A4369" s="3" t="s">
        <v>4805</v>
      </c>
      <c r="B4369" s="3" t="s">
        <v>135</v>
      </c>
      <c r="C4369" s="3" t="s">
        <v>51</v>
      </c>
      <c r="D4369" s="3" t="s">
        <v>64</v>
      </c>
      <c r="E4369" s="3" t="s">
        <v>28</v>
      </c>
      <c r="F4369" s="3">
        <v>10531.95</v>
      </c>
      <c r="G4369" s="3">
        <v>0</v>
      </c>
      <c r="H4369" s="3">
        <v>10531.95</v>
      </c>
      <c r="I4369" s="3" t="s">
        <v>29</v>
      </c>
      <c r="J4369" s="5">
        <v>1</v>
      </c>
      <c r="K4369" t="str">
        <f>_xlfn.XLOOKUP(D4369, dim_channels!A:A, dim_channels!C:C, "Not Found")</f>
        <v>Direct</v>
      </c>
      <c r="L4369" t="str">
        <f>_xlfn.XLOOKUP(D4369, dim_channels!A:A, dim_channels!B:B, "Not Found")</f>
        <v>Direct Website</v>
      </c>
      <c r="M4369">
        <f t="shared" si="272"/>
        <v>0</v>
      </c>
      <c r="N4369">
        <f t="shared" si="273"/>
        <v>1</v>
      </c>
      <c r="O4369">
        <f t="shared" si="274"/>
        <v>10531.95</v>
      </c>
      <c r="P4369">
        <f t="shared" si="275"/>
        <v>10531.95</v>
      </c>
    </row>
    <row r="4370" spans="1:16" x14ac:dyDescent="0.2">
      <c r="A4370" s="2" t="s">
        <v>4806</v>
      </c>
      <c r="B4370" s="2" t="s">
        <v>749</v>
      </c>
      <c r="C4370" s="2" t="s">
        <v>247</v>
      </c>
      <c r="D4370" s="2" t="s">
        <v>52</v>
      </c>
      <c r="E4370" s="2" t="s">
        <v>34</v>
      </c>
      <c r="F4370" s="2">
        <v>7127.5</v>
      </c>
      <c r="G4370" s="2">
        <v>855.3</v>
      </c>
      <c r="H4370" s="2">
        <v>6272.2</v>
      </c>
      <c r="I4370" s="2" t="s">
        <v>41</v>
      </c>
      <c r="J4370" s="4">
        <v>1.136363636363636</v>
      </c>
      <c r="K4370" t="str">
        <f>_xlfn.XLOOKUP(D4370, dim_channels!A:A, dim_channels!C:C, "Not Found")</f>
        <v>OTA</v>
      </c>
      <c r="L4370" t="str">
        <f>_xlfn.XLOOKUP(D4370, dim_channels!A:A, dim_channels!B:B, "Not Found")</f>
        <v>Agoda</v>
      </c>
      <c r="M4370">
        <f t="shared" si="272"/>
        <v>1</v>
      </c>
      <c r="N4370">
        <f t="shared" si="273"/>
        <v>0</v>
      </c>
      <c r="O4370">
        <f t="shared" si="274"/>
        <v>0</v>
      </c>
      <c r="P4370">
        <f t="shared" si="275"/>
        <v>0</v>
      </c>
    </row>
    <row r="4371" spans="1:16" x14ac:dyDescent="0.2">
      <c r="A4371" s="3" t="s">
        <v>4807</v>
      </c>
      <c r="B4371" s="3" t="s">
        <v>302</v>
      </c>
      <c r="C4371" s="3" t="s">
        <v>423</v>
      </c>
      <c r="D4371" s="3" t="s">
        <v>45</v>
      </c>
      <c r="E4371" s="3" t="s">
        <v>89</v>
      </c>
      <c r="F4371" s="3">
        <v>3987.69</v>
      </c>
      <c r="G4371" s="3">
        <v>0</v>
      </c>
      <c r="H4371" s="3">
        <v>3987.69</v>
      </c>
      <c r="I4371" s="3" t="s">
        <v>29</v>
      </c>
      <c r="J4371" s="5">
        <v>1</v>
      </c>
      <c r="K4371" t="str">
        <f>_xlfn.XLOOKUP(D4371, dim_channels!A:A, dim_channels!C:C, "Not Found")</f>
        <v>Corporate</v>
      </c>
      <c r="L4371" t="str">
        <f>_xlfn.XLOOKUP(D4371, dim_channels!A:A, dim_channels!B:B, "Not Found")</f>
        <v>Corporate Direct</v>
      </c>
      <c r="M4371">
        <f t="shared" si="272"/>
        <v>0</v>
      </c>
      <c r="N4371">
        <f t="shared" si="273"/>
        <v>1</v>
      </c>
      <c r="O4371">
        <f t="shared" si="274"/>
        <v>3987.69</v>
      </c>
      <c r="P4371">
        <f t="shared" si="275"/>
        <v>3987.69</v>
      </c>
    </row>
    <row r="4372" spans="1:16" x14ac:dyDescent="0.2">
      <c r="A4372" s="2" t="s">
        <v>4808</v>
      </c>
      <c r="B4372" s="2" t="s">
        <v>708</v>
      </c>
      <c r="C4372" s="2" t="s">
        <v>176</v>
      </c>
      <c r="D4372" s="2" t="s">
        <v>33</v>
      </c>
      <c r="E4372" s="2" t="s">
        <v>28</v>
      </c>
      <c r="F4372" s="2">
        <v>4101.2700000000004</v>
      </c>
      <c r="G4372" s="2">
        <v>615.19000000000005</v>
      </c>
      <c r="H4372" s="2">
        <v>3486.08</v>
      </c>
      <c r="I4372" s="2" t="s">
        <v>41</v>
      </c>
      <c r="J4372" s="4">
        <v>1.1764704194969711</v>
      </c>
      <c r="K4372" t="str">
        <f>_xlfn.XLOOKUP(D4372, dim_channels!A:A, dim_channels!C:C, "Not Found")</f>
        <v>OTA</v>
      </c>
      <c r="L4372" t="str">
        <f>_xlfn.XLOOKUP(D4372, dim_channels!A:A, dim_channels!B:B, "Not Found")</f>
        <v>Booking.com</v>
      </c>
      <c r="M4372">
        <f t="shared" si="272"/>
        <v>1</v>
      </c>
      <c r="N4372">
        <f t="shared" si="273"/>
        <v>0</v>
      </c>
      <c r="O4372">
        <f t="shared" si="274"/>
        <v>0</v>
      </c>
      <c r="P4372">
        <f t="shared" si="275"/>
        <v>0</v>
      </c>
    </row>
    <row r="4373" spans="1:16" x14ac:dyDescent="0.2">
      <c r="A4373" s="3" t="s">
        <v>4809</v>
      </c>
      <c r="B4373" s="3" t="s">
        <v>902</v>
      </c>
      <c r="C4373" s="3" t="s">
        <v>204</v>
      </c>
      <c r="D4373" s="3" t="s">
        <v>45</v>
      </c>
      <c r="E4373" s="3" t="s">
        <v>89</v>
      </c>
      <c r="F4373" s="3">
        <v>2951.32</v>
      </c>
      <c r="G4373" s="3">
        <v>0</v>
      </c>
      <c r="H4373" s="3">
        <v>2951.32</v>
      </c>
      <c r="I4373" s="3" t="s">
        <v>29</v>
      </c>
      <c r="J4373" s="5">
        <v>1</v>
      </c>
      <c r="K4373" t="str">
        <f>_xlfn.XLOOKUP(D4373, dim_channels!A:A, dim_channels!C:C, "Not Found")</f>
        <v>Corporate</v>
      </c>
      <c r="L4373" t="str">
        <f>_xlfn.XLOOKUP(D4373, dim_channels!A:A, dim_channels!B:B, "Not Found")</f>
        <v>Corporate Direct</v>
      </c>
      <c r="M4373">
        <f t="shared" si="272"/>
        <v>0</v>
      </c>
      <c r="N4373">
        <f t="shared" si="273"/>
        <v>1</v>
      </c>
      <c r="O4373">
        <f t="shared" si="274"/>
        <v>2951.32</v>
      </c>
      <c r="P4373">
        <f t="shared" si="275"/>
        <v>2951.32</v>
      </c>
    </row>
    <row r="4374" spans="1:16" x14ac:dyDescent="0.2">
      <c r="A4374" s="2" t="s">
        <v>4810</v>
      </c>
      <c r="B4374" s="2" t="s">
        <v>95</v>
      </c>
      <c r="C4374" s="2" t="s">
        <v>527</v>
      </c>
      <c r="D4374" s="2" t="s">
        <v>52</v>
      </c>
      <c r="E4374" s="2" t="s">
        <v>60</v>
      </c>
      <c r="F4374" s="2">
        <v>8198.8799999999992</v>
      </c>
      <c r="G4374" s="2">
        <v>0</v>
      </c>
      <c r="H4374" s="2">
        <v>8198.8799999999992</v>
      </c>
      <c r="I4374" s="2" t="s">
        <v>29</v>
      </c>
      <c r="J4374" s="4">
        <v>1</v>
      </c>
      <c r="K4374" t="str">
        <f>_xlfn.XLOOKUP(D4374, dim_channels!A:A, dim_channels!C:C, "Not Found")</f>
        <v>OTA</v>
      </c>
      <c r="L4374" t="str">
        <f>_xlfn.XLOOKUP(D4374, dim_channels!A:A, dim_channels!B:B, "Not Found")</f>
        <v>Agoda</v>
      </c>
      <c r="M4374">
        <f t="shared" si="272"/>
        <v>0</v>
      </c>
      <c r="N4374">
        <f t="shared" si="273"/>
        <v>1</v>
      </c>
      <c r="O4374">
        <f t="shared" si="274"/>
        <v>8198.8799999999992</v>
      </c>
      <c r="P4374">
        <f t="shared" si="275"/>
        <v>8198.8799999999992</v>
      </c>
    </row>
    <row r="4375" spans="1:16" x14ac:dyDescent="0.2">
      <c r="A4375" s="3" t="s">
        <v>4811</v>
      </c>
      <c r="B4375" s="3" t="s">
        <v>124</v>
      </c>
      <c r="C4375" s="3" t="s">
        <v>117</v>
      </c>
      <c r="D4375" s="3" t="s">
        <v>33</v>
      </c>
      <c r="E4375" s="3" t="s">
        <v>60</v>
      </c>
      <c r="F4375" s="3">
        <v>3335.3</v>
      </c>
      <c r="G4375" s="3">
        <v>0</v>
      </c>
      <c r="H4375" s="3">
        <v>3335.3</v>
      </c>
      <c r="I4375" s="3" t="s">
        <v>41</v>
      </c>
      <c r="J4375" s="5">
        <v>1</v>
      </c>
      <c r="K4375" t="str">
        <f>_xlfn.XLOOKUP(D4375, dim_channels!A:A, dim_channels!C:C, "Not Found")</f>
        <v>OTA</v>
      </c>
      <c r="L4375" t="str">
        <f>_xlfn.XLOOKUP(D4375, dim_channels!A:A, dim_channels!B:B, "Not Found")</f>
        <v>Booking.com</v>
      </c>
      <c r="M4375">
        <f t="shared" si="272"/>
        <v>1</v>
      </c>
      <c r="N4375">
        <f t="shared" si="273"/>
        <v>0</v>
      </c>
      <c r="O4375">
        <f t="shared" si="274"/>
        <v>0</v>
      </c>
      <c r="P4375">
        <f t="shared" si="275"/>
        <v>0</v>
      </c>
    </row>
    <row r="4376" spans="1:16" x14ac:dyDescent="0.2">
      <c r="A4376" s="2" t="s">
        <v>4812</v>
      </c>
      <c r="B4376" s="2" t="s">
        <v>1610</v>
      </c>
      <c r="C4376" s="2" t="s">
        <v>173</v>
      </c>
      <c r="D4376" s="2" t="s">
        <v>52</v>
      </c>
      <c r="E4376" s="2" t="s">
        <v>34</v>
      </c>
      <c r="F4376" s="2">
        <v>10140.540000000001</v>
      </c>
      <c r="G4376" s="2">
        <v>1216.8599999999999</v>
      </c>
      <c r="H4376" s="2">
        <v>8923.68</v>
      </c>
      <c r="I4376" s="2" t="s">
        <v>29</v>
      </c>
      <c r="J4376" s="4">
        <v>1.1363630251196819</v>
      </c>
      <c r="K4376" t="str">
        <f>_xlfn.XLOOKUP(D4376, dim_channels!A:A, dim_channels!C:C, "Not Found")</f>
        <v>OTA</v>
      </c>
      <c r="L4376" t="str">
        <f>_xlfn.XLOOKUP(D4376, dim_channels!A:A, dim_channels!B:B, "Not Found")</f>
        <v>Agoda</v>
      </c>
      <c r="M4376">
        <f t="shared" si="272"/>
        <v>0</v>
      </c>
      <c r="N4376">
        <f t="shared" si="273"/>
        <v>1</v>
      </c>
      <c r="O4376">
        <f t="shared" si="274"/>
        <v>8923.68</v>
      </c>
      <c r="P4376">
        <f t="shared" si="275"/>
        <v>10140.540000000001</v>
      </c>
    </row>
    <row r="4377" spans="1:16" x14ac:dyDescent="0.2">
      <c r="A4377" s="3" t="s">
        <v>4813</v>
      </c>
      <c r="B4377" s="3" t="s">
        <v>331</v>
      </c>
      <c r="C4377" s="3" t="s">
        <v>754</v>
      </c>
      <c r="D4377" s="3" t="s">
        <v>33</v>
      </c>
      <c r="E4377" s="3" t="s">
        <v>60</v>
      </c>
      <c r="F4377" s="3">
        <v>2683.49</v>
      </c>
      <c r="G4377" s="3">
        <v>0</v>
      </c>
      <c r="H4377" s="3">
        <v>2683.49</v>
      </c>
      <c r="I4377" s="3" t="s">
        <v>29</v>
      </c>
      <c r="J4377" s="5">
        <v>1</v>
      </c>
      <c r="K4377" t="str">
        <f>_xlfn.XLOOKUP(D4377, dim_channels!A:A, dim_channels!C:C, "Not Found")</f>
        <v>OTA</v>
      </c>
      <c r="L4377" t="str">
        <f>_xlfn.XLOOKUP(D4377, dim_channels!A:A, dim_channels!B:B, "Not Found")</f>
        <v>Booking.com</v>
      </c>
      <c r="M4377">
        <f t="shared" si="272"/>
        <v>0</v>
      </c>
      <c r="N4377">
        <f t="shared" si="273"/>
        <v>1</v>
      </c>
      <c r="O4377">
        <f t="shared" si="274"/>
        <v>2683.49</v>
      </c>
      <c r="P4377">
        <f t="shared" si="275"/>
        <v>2683.49</v>
      </c>
    </row>
    <row r="4378" spans="1:16" x14ac:dyDescent="0.2">
      <c r="A4378" s="2" t="s">
        <v>4814</v>
      </c>
      <c r="B4378" s="2" t="s">
        <v>164</v>
      </c>
      <c r="C4378" s="2" t="s">
        <v>475</v>
      </c>
      <c r="D4378" s="2" t="s">
        <v>27</v>
      </c>
      <c r="E4378" s="2" t="s">
        <v>34</v>
      </c>
      <c r="F4378" s="2">
        <v>5434.57</v>
      </c>
      <c r="G4378" s="2">
        <v>978.22</v>
      </c>
      <c r="H4378" s="2">
        <v>4456.3500000000004</v>
      </c>
      <c r="I4378" s="2" t="s">
        <v>29</v>
      </c>
      <c r="J4378" s="4">
        <v>1.219511483613271</v>
      </c>
      <c r="K4378" t="str">
        <f>_xlfn.XLOOKUP(D4378, dim_channels!A:A, dim_channels!C:C, "Not Found")</f>
        <v>OTA</v>
      </c>
      <c r="L4378" t="str">
        <f>_xlfn.XLOOKUP(D4378, dim_channels!A:A, dim_channels!B:B, "Not Found")</f>
        <v>Expedia</v>
      </c>
      <c r="M4378">
        <f t="shared" si="272"/>
        <v>0</v>
      </c>
      <c r="N4378">
        <f t="shared" si="273"/>
        <v>1</v>
      </c>
      <c r="O4378">
        <f t="shared" si="274"/>
        <v>4456.3500000000004</v>
      </c>
      <c r="P4378">
        <f t="shared" si="275"/>
        <v>5434.57</v>
      </c>
    </row>
    <row r="4379" spans="1:16" x14ac:dyDescent="0.2">
      <c r="A4379" s="3" t="s">
        <v>4815</v>
      </c>
      <c r="B4379" s="3" t="s">
        <v>94</v>
      </c>
      <c r="C4379" s="3" t="s">
        <v>78</v>
      </c>
      <c r="D4379" s="3" t="s">
        <v>45</v>
      </c>
      <c r="E4379" s="3" t="s">
        <v>46</v>
      </c>
      <c r="F4379" s="3">
        <v>9994.39</v>
      </c>
      <c r="G4379" s="3">
        <v>499.72</v>
      </c>
      <c r="H4379" s="3">
        <v>9494.67</v>
      </c>
      <c r="I4379" s="3" t="s">
        <v>29</v>
      </c>
      <c r="J4379" s="5">
        <v>1.052631634380131</v>
      </c>
      <c r="K4379" t="str">
        <f>_xlfn.XLOOKUP(D4379, dim_channels!A:A, dim_channels!C:C, "Not Found")</f>
        <v>Corporate</v>
      </c>
      <c r="L4379" t="str">
        <f>_xlfn.XLOOKUP(D4379, dim_channels!A:A, dim_channels!B:B, "Not Found")</f>
        <v>Corporate Direct</v>
      </c>
      <c r="M4379">
        <f t="shared" si="272"/>
        <v>0</v>
      </c>
      <c r="N4379">
        <f t="shared" si="273"/>
        <v>1</v>
      </c>
      <c r="O4379">
        <f t="shared" si="274"/>
        <v>9494.67</v>
      </c>
      <c r="P4379">
        <f t="shared" si="275"/>
        <v>9994.39</v>
      </c>
    </row>
    <row r="4380" spans="1:16" x14ac:dyDescent="0.2">
      <c r="A4380" s="2" t="s">
        <v>4816</v>
      </c>
      <c r="B4380" s="2" t="s">
        <v>202</v>
      </c>
      <c r="C4380" s="2" t="s">
        <v>380</v>
      </c>
      <c r="D4380" s="2" t="s">
        <v>33</v>
      </c>
      <c r="E4380" s="2" t="s">
        <v>28</v>
      </c>
      <c r="F4380" s="2">
        <v>3195.54</v>
      </c>
      <c r="G4380" s="2">
        <v>479.33</v>
      </c>
      <c r="H4380" s="2">
        <v>2716.21</v>
      </c>
      <c r="I4380" s="2" t="s">
        <v>56</v>
      </c>
      <c r="J4380" s="4">
        <v>1.1764701551058281</v>
      </c>
      <c r="K4380" t="str">
        <f>_xlfn.XLOOKUP(D4380, dim_channels!A:A, dim_channels!C:C, "Not Found")</f>
        <v>OTA</v>
      </c>
      <c r="L4380" t="str">
        <f>_xlfn.XLOOKUP(D4380, dim_channels!A:A, dim_channels!B:B, "Not Found")</f>
        <v>Booking.com</v>
      </c>
      <c r="M4380">
        <f t="shared" si="272"/>
        <v>0</v>
      </c>
      <c r="N4380">
        <f t="shared" si="273"/>
        <v>0</v>
      </c>
      <c r="O4380">
        <f t="shared" si="274"/>
        <v>0</v>
      </c>
      <c r="P4380">
        <f t="shared" si="275"/>
        <v>0</v>
      </c>
    </row>
    <row r="4381" spans="1:16" x14ac:dyDescent="0.2">
      <c r="A4381" s="3" t="s">
        <v>4817</v>
      </c>
      <c r="B4381" s="3" t="s">
        <v>722</v>
      </c>
      <c r="C4381" s="3" t="s">
        <v>432</v>
      </c>
      <c r="D4381" s="3" t="s">
        <v>169</v>
      </c>
      <c r="E4381" s="3" t="s">
        <v>46</v>
      </c>
      <c r="F4381" s="3">
        <v>18911.490000000002</v>
      </c>
      <c r="G4381" s="3">
        <v>3782.3</v>
      </c>
      <c r="H4381" s="3">
        <v>15129.19</v>
      </c>
      <c r="I4381" s="3" t="s">
        <v>29</v>
      </c>
      <c r="J4381" s="5">
        <v>1.25000016524348</v>
      </c>
      <c r="K4381" t="str">
        <f>_xlfn.XLOOKUP(D4381, dim_channels!A:A, dim_channels!C:C, "Not Found")</f>
        <v>GDS</v>
      </c>
      <c r="L4381" t="str">
        <f>_xlfn.XLOOKUP(D4381, dim_channels!A:A, dim_channels!B:B, "Not Found")</f>
        <v>GDS (Amadeus)</v>
      </c>
      <c r="M4381">
        <f t="shared" si="272"/>
        <v>0</v>
      </c>
      <c r="N4381">
        <f t="shared" si="273"/>
        <v>1</v>
      </c>
      <c r="O4381">
        <f t="shared" si="274"/>
        <v>15129.19</v>
      </c>
      <c r="P4381">
        <f t="shared" si="275"/>
        <v>18911.490000000002</v>
      </c>
    </row>
    <row r="4382" spans="1:16" x14ac:dyDescent="0.2">
      <c r="A4382" s="2" t="s">
        <v>4818</v>
      </c>
      <c r="B4382" s="2" t="s">
        <v>396</v>
      </c>
      <c r="C4382" s="2" t="s">
        <v>484</v>
      </c>
      <c r="D4382" s="2" t="s">
        <v>52</v>
      </c>
      <c r="E4382" s="2" t="s">
        <v>60</v>
      </c>
      <c r="F4382" s="2">
        <v>4698.4799999999996</v>
      </c>
      <c r="G4382" s="2">
        <v>0</v>
      </c>
      <c r="H4382" s="2">
        <v>4698.4799999999996</v>
      </c>
      <c r="I4382" s="2" t="s">
        <v>29</v>
      </c>
      <c r="J4382" s="4">
        <v>1</v>
      </c>
      <c r="K4382" t="str">
        <f>_xlfn.XLOOKUP(D4382, dim_channels!A:A, dim_channels!C:C, "Not Found")</f>
        <v>OTA</v>
      </c>
      <c r="L4382" t="str">
        <f>_xlfn.XLOOKUP(D4382, dim_channels!A:A, dim_channels!B:B, "Not Found")</f>
        <v>Agoda</v>
      </c>
      <c r="M4382">
        <f t="shared" si="272"/>
        <v>0</v>
      </c>
      <c r="N4382">
        <f t="shared" si="273"/>
        <v>1</v>
      </c>
      <c r="O4382">
        <f t="shared" si="274"/>
        <v>4698.4799999999996</v>
      </c>
      <c r="P4382">
        <f t="shared" si="275"/>
        <v>4698.4799999999996</v>
      </c>
    </row>
    <row r="4383" spans="1:16" x14ac:dyDescent="0.2">
      <c r="A4383" s="3" t="s">
        <v>4819</v>
      </c>
      <c r="B4383" s="3" t="s">
        <v>178</v>
      </c>
      <c r="C4383" s="3" t="s">
        <v>789</v>
      </c>
      <c r="D4383" s="3" t="s">
        <v>33</v>
      </c>
      <c r="E4383" s="3" t="s">
        <v>28</v>
      </c>
      <c r="F4383" s="3">
        <v>2642.17</v>
      </c>
      <c r="G4383" s="3">
        <v>396.33</v>
      </c>
      <c r="H4383" s="3">
        <v>2245.84</v>
      </c>
      <c r="I4383" s="3" t="s">
        <v>29</v>
      </c>
      <c r="J4383" s="5">
        <v>1.176472945534855</v>
      </c>
      <c r="K4383" t="str">
        <f>_xlfn.XLOOKUP(D4383, dim_channels!A:A, dim_channels!C:C, "Not Found")</f>
        <v>OTA</v>
      </c>
      <c r="L4383" t="str">
        <f>_xlfn.XLOOKUP(D4383, dim_channels!A:A, dim_channels!B:B, "Not Found")</f>
        <v>Booking.com</v>
      </c>
      <c r="M4383">
        <f t="shared" si="272"/>
        <v>0</v>
      </c>
      <c r="N4383">
        <f t="shared" si="273"/>
        <v>1</v>
      </c>
      <c r="O4383">
        <f t="shared" si="274"/>
        <v>2245.84</v>
      </c>
      <c r="P4383">
        <f t="shared" si="275"/>
        <v>2642.17</v>
      </c>
    </row>
    <row r="4384" spans="1:16" x14ac:dyDescent="0.2">
      <c r="A4384" s="2" t="s">
        <v>4820</v>
      </c>
      <c r="B4384" s="2" t="s">
        <v>135</v>
      </c>
      <c r="C4384" s="2" t="s">
        <v>136</v>
      </c>
      <c r="D4384" s="2" t="s">
        <v>33</v>
      </c>
      <c r="E4384" s="2" t="s">
        <v>34</v>
      </c>
      <c r="F4384" s="2">
        <v>2873.69</v>
      </c>
      <c r="G4384" s="2">
        <v>431.05</v>
      </c>
      <c r="H4384" s="2">
        <v>2442.64</v>
      </c>
      <c r="I4384" s="2" t="s">
        <v>41</v>
      </c>
      <c r="J4384" s="4">
        <v>1.1764689024989361</v>
      </c>
      <c r="K4384" t="str">
        <f>_xlfn.XLOOKUP(D4384, dim_channels!A:A, dim_channels!C:C, "Not Found")</f>
        <v>OTA</v>
      </c>
      <c r="L4384" t="str">
        <f>_xlfn.XLOOKUP(D4384, dim_channels!A:A, dim_channels!B:B, "Not Found")</f>
        <v>Booking.com</v>
      </c>
      <c r="M4384">
        <f t="shared" si="272"/>
        <v>1</v>
      </c>
      <c r="N4384">
        <f t="shared" si="273"/>
        <v>0</v>
      </c>
      <c r="O4384">
        <f t="shared" si="274"/>
        <v>0</v>
      </c>
      <c r="P4384">
        <f t="shared" si="275"/>
        <v>0</v>
      </c>
    </row>
    <row r="4385" spans="1:16" x14ac:dyDescent="0.2">
      <c r="A4385" s="3" t="s">
        <v>4821</v>
      </c>
      <c r="B4385" s="3" t="s">
        <v>326</v>
      </c>
      <c r="C4385" s="3" t="s">
        <v>205</v>
      </c>
      <c r="D4385" s="3" t="s">
        <v>27</v>
      </c>
      <c r="E4385" s="3" t="s">
        <v>28</v>
      </c>
      <c r="F4385" s="3">
        <v>6025.41</v>
      </c>
      <c r="G4385" s="3">
        <v>1084.57</v>
      </c>
      <c r="H4385" s="3">
        <v>4940.84</v>
      </c>
      <c r="I4385" s="3" t="s">
        <v>29</v>
      </c>
      <c r="J4385" s="5">
        <v>1.219511257195133</v>
      </c>
      <c r="K4385" t="str">
        <f>_xlfn.XLOOKUP(D4385, dim_channels!A:A, dim_channels!C:C, "Not Found")</f>
        <v>OTA</v>
      </c>
      <c r="L4385" t="str">
        <f>_xlfn.XLOOKUP(D4385, dim_channels!A:A, dim_channels!B:B, "Not Found")</f>
        <v>Expedia</v>
      </c>
      <c r="M4385">
        <f t="shared" si="272"/>
        <v>0</v>
      </c>
      <c r="N4385">
        <f t="shared" si="273"/>
        <v>1</v>
      </c>
      <c r="O4385">
        <f t="shared" si="274"/>
        <v>4940.84</v>
      </c>
      <c r="P4385">
        <f t="shared" si="275"/>
        <v>6025.41</v>
      </c>
    </row>
    <row r="4386" spans="1:16" x14ac:dyDescent="0.2">
      <c r="A4386" s="2" t="s">
        <v>4822</v>
      </c>
      <c r="B4386" s="2" t="s">
        <v>238</v>
      </c>
      <c r="C4386" s="2" t="s">
        <v>705</v>
      </c>
      <c r="D4386" s="2" t="s">
        <v>27</v>
      </c>
      <c r="E4386" s="2" t="s">
        <v>34</v>
      </c>
      <c r="F4386" s="2">
        <v>2911.05</v>
      </c>
      <c r="G4386" s="2">
        <v>523.99</v>
      </c>
      <c r="H4386" s="2">
        <v>2387.06</v>
      </c>
      <c r="I4386" s="2" t="s">
        <v>29</v>
      </c>
      <c r="J4386" s="4">
        <v>1.219512706006552</v>
      </c>
      <c r="K4386" t="str">
        <f>_xlfn.XLOOKUP(D4386, dim_channels!A:A, dim_channels!C:C, "Not Found")</f>
        <v>OTA</v>
      </c>
      <c r="L4386" t="str">
        <f>_xlfn.XLOOKUP(D4386, dim_channels!A:A, dim_channels!B:B, "Not Found")</f>
        <v>Expedia</v>
      </c>
      <c r="M4386">
        <f t="shared" si="272"/>
        <v>0</v>
      </c>
      <c r="N4386">
        <f t="shared" si="273"/>
        <v>1</v>
      </c>
      <c r="O4386">
        <f t="shared" si="274"/>
        <v>2387.06</v>
      </c>
      <c r="P4386">
        <f t="shared" si="275"/>
        <v>2911.05</v>
      </c>
    </row>
    <row r="4387" spans="1:16" x14ac:dyDescent="0.2">
      <c r="A4387" s="3" t="s">
        <v>4823</v>
      </c>
      <c r="B4387" s="3" t="s">
        <v>578</v>
      </c>
      <c r="C4387" s="3" t="s">
        <v>183</v>
      </c>
      <c r="D4387" s="3" t="s">
        <v>33</v>
      </c>
      <c r="E4387" s="3" t="s">
        <v>28</v>
      </c>
      <c r="F4387" s="3">
        <v>6535.17</v>
      </c>
      <c r="G4387" s="3">
        <v>980.28</v>
      </c>
      <c r="H4387" s="3">
        <v>5554.89</v>
      </c>
      <c r="I4387" s="3" t="s">
        <v>29</v>
      </c>
      <c r="J4387" s="5">
        <v>1.176471541290647</v>
      </c>
      <c r="K4387" t="str">
        <f>_xlfn.XLOOKUP(D4387, dim_channels!A:A, dim_channels!C:C, "Not Found")</f>
        <v>OTA</v>
      </c>
      <c r="L4387" t="str">
        <f>_xlfn.XLOOKUP(D4387, dim_channels!A:A, dim_channels!B:B, "Not Found")</f>
        <v>Booking.com</v>
      </c>
      <c r="M4387">
        <f t="shared" si="272"/>
        <v>0</v>
      </c>
      <c r="N4387">
        <f t="shared" si="273"/>
        <v>1</v>
      </c>
      <c r="O4387">
        <f t="shared" si="274"/>
        <v>5554.89</v>
      </c>
      <c r="P4387">
        <f t="shared" si="275"/>
        <v>6535.17</v>
      </c>
    </row>
    <row r="4388" spans="1:16" x14ac:dyDescent="0.2">
      <c r="A4388" s="2" t="s">
        <v>4824</v>
      </c>
      <c r="B4388" s="2" t="s">
        <v>283</v>
      </c>
      <c r="C4388" s="2" t="s">
        <v>193</v>
      </c>
      <c r="D4388" s="2" t="s">
        <v>33</v>
      </c>
      <c r="E4388" s="2" t="s">
        <v>28</v>
      </c>
      <c r="F4388" s="2">
        <v>6789.87</v>
      </c>
      <c r="G4388" s="2">
        <v>1018.48</v>
      </c>
      <c r="H4388" s="2">
        <v>5771.39</v>
      </c>
      <c r="I4388" s="2" t="s">
        <v>41</v>
      </c>
      <c r="J4388" s="4">
        <v>1.176470486312656</v>
      </c>
      <c r="K4388" t="str">
        <f>_xlfn.XLOOKUP(D4388, dim_channels!A:A, dim_channels!C:C, "Not Found")</f>
        <v>OTA</v>
      </c>
      <c r="L4388" t="str">
        <f>_xlfn.XLOOKUP(D4388, dim_channels!A:A, dim_channels!B:B, "Not Found")</f>
        <v>Booking.com</v>
      </c>
      <c r="M4388">
        <f t="shared" si="272"/>
        <v>1</v>
      </c>
      <c r="N4388">
        <f t="shared" si="273"/>
        <v>0</v>
      </c>
      <c r="O4388">
        <f t="shared" si="274"/>
        <v>0</v>
      </c>
      <c r="P4388">
        <f t="shared" si="275"/>
        <v>0</v>
      </c>
    </row>
    <row r="4389" spans="1:16" x14ac:dyDescent="0.2">
      <c r="A4389" s="3" t="s">
        <v>4825</v>
      </c>
      <c r="B4389" s="3" t="s">
        <v>127</v>
      </c>
      <c r="C4389" s="3" t="s">
        <v>449</v>
      </c>
      <c r="D4389" s="3" t="s">
        <v>33</v>
      </c>
      <c r="E4389" s="3" t="s">
        <v>28</v>
      </c>
      <c r="F4389" s="3">
        <v>4720.5600000000004</v>
      </c>
      <c r="G4389" s="3">
        <v>708.08</v>
      </c>
      <c r="H4389" s="3">
        <v>4012.48</v>
      </c>
      <c r="I4389" s="3" t="s">
        <v>29</v>
      </c>
      <c r="J4389" s="5">
        <v>1.176469415423878</v>
      </c>
      <c r="K4389" t="str">
        <f>_xlfn.XLOOKUP(D4389, dim_channels!A:A, dim_channels!C:C, "Not Found")</f>
        <v>OTA</v>
      </c>
      <c r="L4389" t="str">
        <f>_xlfn.XLOOKUP(D4389, dim_channels!A:A, dim_channels!B:B, "Not Found")</f>
        <v>Booking.com</v>
      </c>
      <c r="M4389">
        <f t="shared" si="272"/>
        <v>0</v>
      </c>
      <c r="N4389">
        <f t="shared" si="273"/>
        <v>1</v>
      </c>
      <c r="O4389">
        <f t="shared" si="274"/>
        <v>4012.48</v>
      </c>
      <c r="P4389">
        <f t="shared" si="275"/>
        <v>4720.5600000000004</v>
      </c>
    </row>
    <row r="4390" spans="1:16" x14ac:dyDescent="0.2">
      <c r="A4390" s="2" t="s">
        <v>4826</v>
      </c>
      <c r="B4390" s="2" t="s">
        <v>178</v>
      </c>
      <c r="C4390" s="2" t="s">
        <v>368</v>
      </c>
      <c r="D4390" s="2" t="s">
        <v>169</v>
      </c>
      <c r="E4390" s="2" t="s">
        <v>34</v>
      </c>
      <c r="F4390" s="2">
        <v>6874.65</v>
      </c>
      <c r="G4390" s="2">
        <v>1374.93</v>
      </c>
      <c r="H4390" s="2">
        <v>5499.72</v>
      </c>
      <c r="I4390" s="2" t="s">
        <v>29</v>
      </c>
      <c r="J4390" s="4">
        <v>1.25</v>
      </c>
      <c r="K4390" t="str">
        <f>_xlfn.XLOOKUP(D4390, dim_channels!A:A, dim_channels!C:C, "Not Found")</f>
        <v>GDS</v>
      </c>
      <c r="L4390" t="str">
        <f>_xlfn.XLOOKUP(D4390, dim_channels!A:A, dim_channels!B:B, "Not Found")</f>
        <v>GDS (Amadeus)</v>
      </c>
      <c r="M4390">
        <f t="shared" si="272"/>
        <v>0</v>
      </c>
      <c r="N4390">
        <f t="shared" si="273"/>
        <v>1</v>
      </c>
      <c r="O4390">
        <f t="shared" si="274"/>
        <v>5499.72</v>
      </c>
      <c r="P4390">
        <f t="shared" si="275"/>
        <v>6874.65</v>
      </c>
    </row>
    <row r="4391" spans="1:16" x14ac:dyDescent="0.2">
      <c r="A4391" s="3" t="s">
        <v>4827</v>
      </c>
      <c r="B4391" s="3" t="s">
        <v>78</v>
      </c>
      <c r="C4391" s="3" t="s">
        <v>107</v>
      </c>
      <c r="D4391" s="3" t="s">
        <v>33</v>
      </c>
      <c r="E4391" s="3" t="s">
        <v>34</v>
      </c>
      <c r="F4391" s="3">
        <v>5872.73</v>
      </c>
      <c r="G4391" s="3">
        <v>880.91</v>
      </c>
      <c r="H4391" s="3">
        <v>4991.82</v>
      </c>
      <c r="I4391" s="3" t="s">
        <v>56</v>
      </c>
      <c r="J4391" s="5">
        <v>1.1764707060751389</v>
      </c>
      <c r="K4391" t="str">
        <f>_xlfn.XLOOKUP(D4391, dim_channels!A:A, dim_channels!C:C, "Not Found")</f>
        <v>OTA</v>
      </c>
      <c r="L4391" t="str">
        <f>_xlfn.XLOOKUP(D4391, dim_channels!A:A, dim_channels!B:B, "Not Found")</f>
        <v>Booking.com</v>
      </c>
      <c r="M4391">
        <f t="shared" si="272"/>
        <v>0</v>
      </c>
      <c r="N4391">
        <f t="shared" si="273"/>
        <v>0</v>
      </c>
      <c r="O4391">
        <f t="shared" si="274"/>
        <v>0</v>
      </c>
      <c r="P4391">
        <f t="shared" si="275"/>
        <v>0</v>
      </c>
    </row>
    <row r="4392" spans="1:16" x14ac:dyDescent="0.2">
      <c r="A4392" s="2" t="s">
        <v>4828</v>
      </c>
      <c r="B4392" s="2" t="s">
        <v>538</v>
      </c>
      <c r="C4392" s="2" t="s">
        <v>720</v>
      </c>
      <c r="D4392" s="2" t="s">
        <v>169</v>
      </c>
      <c r="E4392" s="2" t="s">
        <v>34</v>
      </c>
      <c r="F4392" s="2">
        <v>17504.39</v>
      </c>
      <c r="G4392" s="2">
        <v>3500.88</v>
      </c>
      <c r="H4392" s="2">
        <v>14003.51</v>
      </c>
      <c r="I4392" s="2" t="s">
        <v>29</v>
      </c>
      <c r="J4392" s="4">
        <v>1.250000178526669</v>
      </c>
      <c r="K4392" t="str">
        <f>_xlfn.XLOOKUP(D4392, dim_channels!A:A, dim_channels!C:C, "Not Found")</f>
        <v>GDS</v>
      </c>
      <c r="L4392" t="str">
        <f>_xlfn.XLOOKUP(D4392, dim_channels!A:A, dim_channels!B:B, "Not Found")</f>
        <v>GDS (Amadeus)</v>
      </c>
      <c r="M4392">
        <f t="shared" si="272"/>
        <v>0</v>
      </c>
      <c r="N4392">
        <f t="shared" si="273"/>
        <v>1</v>
      </c>
      <c r="O4392">
        <f t="shared" si="274"/>
        <v>14003.51</v>
      </c>
      <c r="P4392">
        <f t="shared" si="275"/>
        <v>17504.39</v>
      </c>
    </row>
    <row r="4393" spans="1:16" x14ac:dyDescent="0.2">
      <c r="A4393" s="3" t="s">
        <v>4829</v>
      </c>
      <c r="B4393" s="3" t="s">
        <v>971</v>
      </c>
      <c r="C4393" s="3" t="s">
        <v>626</v>
      </c>
      <c r="D4393" s="3" t="s">
        <v>45</v>
      </c>
      <c r="E4393" s="3" t="s">
        <v>46</v>
      </c>
      <c r="F4393" s="3">
        <v>5847.57</v>
      </c>
      <c r="G4393" s="3">
        <v>292.38</v>
      </c>
      <c r="H4393" s="3">
        <v>5555.19</v>
      </c>
      <c r="I4393" s="3" t="s">
        <v>29</v>
      </c>
      <c r="J4393" s="5">
        <v>1.052631863176597</v>
      </c>
      <c r="K4393" t="str">
        <f>_xlfn.XLOOKUP(D4393, dim_channels!A:A, dim_channels!C:C, "Not Found")</f>
        <v>Corporate</v>
      </c>
      <c r="L4393" t="str">
        <f>_xlfn.XLOOKUP(D4393, dim_channels!A:A, dim_channels!B:B, "Not Found")</f>
        <v>Corporate Direct</v>
      </c>
      <c r="M4393">
        <f t="shared" si="272"/>
        <v>0</v>
      </c>
      <c r="N4393">
        <f t="shared" si="273"/>
        <v>1</v>
      </c>
      <c r="O4393">
        <f t="shared" si="274"/>
        <v>5555.19</v>
      </c>
      <c r="P4393">
        <f t="shared" si="275"/>
        <v>5847.57</v>
      </c>
    </row>
    <row r="4394" spans="1:16" x14ac:dyDescent="0.2">
      <c r="A4394" s="2" t="s">
        <v>4830</v>
      </c>
      <c r="B4394" s="2" t="s">
        <v>749</v>
      </c>
      <c r="C4394" s="2" t="s">
        <v>312</v>
      </c>
      <c r="D4394" s="2" t="s">
        <v>114</v>
      </c>
      <c r="E4394" s="2" t="s">
        <v>115</v>
      </c>
      <c r="F4394" s="2">
        <v>12239.82</v>
      </c>
      <c r="G4394" s="2">
        <v>1223.98</v>
      </c>
      <c r="H4394" s="2">
        <v>11015.84</v>
      </c>
      <c r="I4394" s="2" t="s">
        <v>29</v>
      </c>
      <c r="J4394" s="4">
        <v>1.1111109093814</v>
      </c>
      <c r="K4394" t="str">
        <f>_xlfn.XLOOKUP(D4394, dim_channels!A:A, dim_channels!C:C, "Not Found")</f>
        <v>Offline</v>
      </c>
      <c r="L4394" t="str">
        <f>_xlfn.XLOOKUP(D4394, dim_channels!A:A, dim_channels!B:B, "Not Found")</f>
        <v>Travel Agency</v>
      </c>
      <c r="M4394">
        <f t="shared" si="272"/>
        <v>0</v>
      </c>
      <c r="N4394">
        <f t="shared" si="273"/>
        <v>1</v>
      </c>
      <c r="O4394">
        <f t="shared" si="274"/>
        <v>11015.84</v>
      </c>
      <c r="P4394">
        <f t="shared" si="275"/>
        <v>12239.82</v>
      </c>
    </row>
    <row r="4395" spans="1:16" x14ac:dyDescent="0.2">
      <c r="A4395" s="3" t="s">
        <v>4831</v>
      </c>
      <c r="B4395" s="3" t="s">
        <v>1021</v>
      </c>
      <c r="C4395" s="3" t="s">
        <v>31</v>
      </c>
      <c r="D4395" s="3" t="s">
        <v>27</v>
      </c>
      <c r="E4395" s="3" t="s">
        <v>28</v>
      </c>
      <c r="F4395" s="3">
        <v>3328.9</v>
      </c>
      <c r="G4395" s="3">
        <v>599.20000000000005</v>
      </c>
      <c r="H4395" s="3">
        <v>2729.7</v>
      </c>
      <c r="I4395" s="3" t="s">
        <v>56</v>
      </c>
      <c r="J4395" s="5">
        <v>1.219511301608236</v>
      </c>
      <c r="K4395" t="str">
        <f>_xlfn.XLOOKUP(D4395, dim_channels!A:A, dim_channels!C:C, "Not Found")</f>
        <v>OTA</v>
      </c>
      <c r="L4395" t="str">
        <f>_xlfn.XLOOKUP(D4395, dim_channels!A:A, dim_channels!B:B, "Not Found")</f>
        <v>Expedia</v>
      </c>
      <c r="M4395">
        <f t="shared" si="272"/>
        <v>0</v>
      </c>
      <c r="N4395">
        <f t="shared" si="273"/>
        <v>0</v>
      </c>
      <c r="O4395">
        <f t="shared" si="274"/>
        <v>0</v>
      </c>
      <c r="P4395">
        <f t="shared" si="275"/>
        <v>0</v>
      </c>
    </row>
    <row r="4396" spans="1:16" x14ac:dyDescent="0.2">
      <c r="A4396" s="2" t="s">
        <v>4832</v>
      </c>
      <c r="B4396" s="2" t="s">
        <v>289</v>
      </c>
      <c r="C4396" s="2" t="s">
        <v>1110</v>
      </c>
      <c r="D4396" s="2" t="s">
        <v>114</v>
      </c>
      <c r="E4396" s="2" t="s">
        <v>46</v>
      </c>
      <c r="F4396" s="2">
        <v>7868.16</v>
      </c>
      <c r="G4396" s="2">
        <v>786.82</v>
      </c>
      <c r="H4396" s="2">
        <v>7081.34</v>
      </c>
      <c r="I4396" s="2" t="s">
        <v>29</v>
      </c>
      <c r="J4396" s="4">
        <v>1.1111117387387131</v>
      </c>
      <c r="K4396" t="str">
        <f>_xlfn.XLOOKUP(D4396, dim_channels!A:A, dim_channels!C:C, "Not Found")</f>
        <v>Offline</v>
      </c>
      <c r="L4396" t="str">
        <f>_xlfn.XLOOKUP(D4396, dim_channels!A:A, dim_channels!B:B, "Not Found")</f>
        <v>Travel Agency</v>
      </c>
      <c r="M4396">
        <f t="shared" si="272"/>
        <v>0</v>
      </c>
      <c r="N4396">
        <f t="shared" si="273"/>
        <v>1</v>
      </c>
      <c r="O4396">
        <f t="shared" si="274"/>
        <v>7081.34</v>
      </c>
      <c r="P4396">
        <f t="shared" si="275"/>
        <v>7868.16</v>
      </c>
    </row>
    <row r="4397" spans="1:16" x14ac:dyDescent="0.2">
      <c r="A4397" s="3" t="s">
        <v>4833</v>
      </c>
      <c r="B4397" s="3" t="s">
        <v>1278</v>
      </c>
      <c r="C4397" s="3" t="s">
        <v>274</v>
      </c>
      <c r="D4397" s="3" t="s">
        <v>45</v>
      </c>
      <c r="E4397" s="3" t="s">
        <v>89</v>
      </c>
      <c r="F4397" s="3">
        <v>10205.92</v>
      </c>
      <c r="G4397" s="3">
        <v>0</v>
      </c>
      <c r="H4397" s="3">
        <v>10205.92</v>
      </c>
      <c r="I4397" s="3" t="s">
        <v>29</v>
      </c>
      <c r="J4397" s="5">
        <v>1</v>
      </c>
      <c r="K4397" t="str">
        <f>_xlfn.XLOOKUP(D4397, dim_channels!A:A, dim_channels!C:C, "Not Found")</f>
        <v>Corporate</v>
      </c>
      <c r="L4397" t="str">
        <f>_xlfn.XLOOKUP(D4397, dim_channels!A:A, dim_channels!B:B, "Not Found")</f>
        <v>Corporate Direct</v>
      </c>
      <c r="M4397">
        <f t="shared" si="272"/>
        <v>0</v>
      </c>
      <c r="N4397">
        <f t="shared" si="273"/>
        <v>1</v>
      </c>
      <c r="O4397">
        <f t="shared" si="274"/>
        <v>10205.92</v>
      </c>
      <c r="P4397">
        <f t="shared" si="275"/>
        <v>10205.92</v>
      </c>
    </row>
    <row r="4398" spans="1:16" x14ac:dyDescent="0.2">
      <c r="A4398" s="2" t="s">
        <v>4834</v>
      </c>
      <c r="B4398" s="2" t="s">
        <v>465</v>
      </c>
      <c r="C4398" s="2" t="s">
        <v>126</v>
      </c>
      <c r="D4398" s="2" t="s">
        <v>45</v>
      </c>
      <c r="E4398" s="2" t="s">
        <v>46</v>
      </c>
      <c r="F4398" s="2">
        <v>6714.93</v>
      </c>
      <c r="G4398" s="2">
        <v>335.75</v>
      </c>
      <c r="H4398" s="2">
        <v>6379.18</v>
      </c>
      <c r="I4398" s="2" t="s">
        <v>56</v>
      </c>
      <c r="J4398" s="4">
        <v>1.0526321564840619</v>
      </c>
      <c r="K4398" t="str">
        <f>_xlfn.XLOOKUP(D4398, dim_channels!A:A, dim_channels!C:C, "Not Found")</f>
        <v>Corporate</v>
      </c>
      <c r="L4398" t="str">
        <f>_xlfn.XLOOKUP(D4398, dim_channels!A:A, dim_channels!B:B, "Not Found")</f>
        <v>Corporate Direct</v>
      </c>
      <c r="M4398">
        <f t="shared" si="272"/>
        <v>0</v>
      </c>
      <c r="N4398">
        <f t="shared" si="273"/>
        <v>0</v>
      </c>
      <c r="O4398">
        <f t="shared" si="274"/>
        <v>0</v>
      </c>
      <c r="P4398">
        <f t="shared" si="275"/>
        <v>0</v>
      </c>
    </row>
    <row r="4399" spans="1:16" x14ac:dyDescent="0.2">
      <c r="A4399" s="3" t="s">
        <v>4835</v>
      </c>
      <c r="B4399" s="3" t="s">
        <v>553</v>
      </c>
      <c r="C4399" s="3" t="s">
        <v>97</v>
      </c>
      <c r="D4399" s="3" t="s">
        <v>33</v>
      </c>
      <c r="E4399" s="3" t="s">
        <v>28</v>
      </c>
      <c r="F4399" s="3">
        <v>13351.95</v>
      </c>
      <c r="G4399" s="3">
        <v>2002.79</v>
      </c>
      <c r="H4399" s="3">
        <v>11349.16</v>
      </c>
      <c r="I4399" s="3" t="s">
        <v>41</v>
      </c>
      <c r="J4399" s="5">
        <v>1.1764703290816241</v>
      </c>
      <c r="K4399" t="str">
        <f>_xlfn.XLOOKUP(D4399, dim_channels!A:A, dim_channels!C:C, "Not Found")</f>
        <v>OTA</v>
      </c>
      <c r="L4399" t="str">
        <f>_xlfn.XLOOKUP(D4399, dim_channels!A:A, dim_channels!B:B, "Not Found")</f>
        <v>Booking.com</v>
      </c>
      <c r="M4399">
        <f t="shared" si="272"/>
        <v>1</v>
      </c>
      <c r="N4399">
        <f t="shared" si="273"/>
        <v>0</v>
      </c>
      <c r="O4399">
        <f t="shared" si="274"/>
        <v>0</v>
      </c>
      <c r="P4399">
        <f t="shared" si="275"/>
        <v>0</v>
      </c>
    </row>
    <row r="4400" spans="1:16" x14ac:dyDescent="0.2">
      <c r="A4400" s="2" t="s">
        <v>4836</v>
      </c>
      <c r="B4400" s="2" t="s">
        <v>661</v>
      </c>
      <c r="C4400" s="2" t="s">
        <v>367</v>
      </c>
      <c r="D4400" s="2" t="s">
        <v>33</v>
      </c>
      <c r="E4400" s="2" t="s">
        <v>60</v>
      </c>
      <c r="F4400" s="2">
        <v>11804.79</v>
      </c>
      <c r="G4400" s="2">
        <v>0</v>
      </c>
      <c r="H4400" s="2">
        <v>11804.79</v>
      </c>
      <c r="I4400" s="2" t="s">
        <v>29</v>
      </c>
      <c r="J4400" s="4">
        <v>1</v>
      </c>
      <c r="K4400" t="str">
        <f>_xlfn.XLOOKUP(D4400, dim_channels!A:A, dim_channels!C:C, "Not Found")</f>
        <v>OTA</v>
      </c>
      <c r="L4400" t="str">
        <f>_xlfn.XLOOKUP(D4400, dim_channels!A:A, dim_channels!B:B, "Not Found")</f>
        <v>Booking.com</v>
      </c>
      <c r="M4400">
        <f t="shared" si="272"/>
        <v>0</v>
      </c>
      <c r="N4400">
        <f t="shared" si="273"/>
        <v>1</v>
      </c>
      <c r="O4400">
        <f t="shared" si="274"/>
        <v>11804.79</v>
      </c>
      <c r="P4400">
        <f t="shared" si="275"/>
        <v>11804.79</v>
      </c>
    </row>
    <row r="4401" spans="1:16" x14ac:dyDescent="0.2">
      <c r="A4401" s="3" t="s">
        <v>4837</v>
      </c>
      <c r="B4401" s="3" t="s">
        <v>471</v>
      </c>
      <c r="C4401" s="3" t="s">
        <v>831</v>
      </c>
      <c r="D4401" s="3" t="s">
        <v>114</v>
      </c>
      <c r="E4401" s="3" t="s">
        <v>115</v>
      </c>
      <c r="F4401" s="3">
        <v>4157.29</v>
      </c>
      <c r="G4401" s="3">
        <v>415.73</v>
      </c>
      <c r="H4401" s="3">
        <v>3741.56</v>
      </c>
      <c r="I4401" s="3" t="s">
        <v>29</v>
      </c>
      <c r="J4401" s="5">
        <v>1.111111408075776</v>
      </c>
      <c r="K4401" t="str">
        <f>_xlfn.XLOOKUP(D4401, dim_channels!A:A, dim_channels!C:C, "Not Found")</f>
        <v>Offline</v>
      </c>
      <c r="L4401" t="str">
        <f>_xlfn.XLOOKUP(D4401, dim_channels!A:A, dim_channels!B:B, "Not Found")</f>
        <v>Travel Agency</v>
      </c>
      <c r="M4401">
        <f t="shared" si="272"/>
        <v>0</v>
      </c>
      <c r="N4401">
        <f t="shared" si="273"/>
        <v>1</v>
      </c>
      <c r="O4401">
        <f t="shared" si="274"/>
        <v>3741.56</v>
      </c>
      <c r="P4401">
        <f t="shared" si="275"/>
        <v>4157.29</v>
      </c>
    </row>
    <row r="4402" spans="1:16" x14ac:dyDescent="0.2">
      <c r="A4402" s="2" t="s">
        <v>4838</v>
      </c>
      <c r="B4402" s="2" t="s">
        <v>458</v>
      </c>
      <c r="C4402" s="2" t="s">
        <v>192</v>
      </c>
      <c r="D4402" s="2" t="s">
        <v>45</v>
      </c>
      <c r="E4402" s="2" t="s">
        <v>89</v>
      </c>
      <c r="F4402" s="2">
        <v>3610.74</v>
      </c>
      <c r="G4402" s="2">
        <v>0</v>
      </c>
      <c r="H4402" s="2">
        <v>3610.74</v>
      </c>
      <c r="I4402" s="2" t="s">
        <v>56</v>
      </c>
      <c r="J4402" s="4">
        <v>1</v>
      </c>
      <c r="K4402" t="str">
        <f>_xlfn.XLOOKUP(D4402, dim_channels!A:A, dim_channels!C:C, "Not Found")</f>
        <v>Corporate</v>
      </c>
      <c r="L4402" t="str">
        <f>_xlfn.XLOOKUP(D4402, dim_channels!A:A, dim_channels!B:B, "Not Found")</f>
        <v>Corporate Direct</v>
      </c>
      <c r="M4402">
        <f t="shared" si="272"/>
        <v>0</v>
      </c>
      <c r="N4402">
        <f t="shared" si="273"/>
        <v>0</v>
      </c>
      <c r="O4402">
        <f t="shared" si="274"/>
        <v>0</v>
      </c>
      <c r="P4402">
        <f t="shared" si="275"/>
        <v>0</v>
      </c>
    </row>
    <row r="4403" spans="1:16" x14ac:dyDescent="0.2">
      <c r="A4403" s="3" t="s">
        <v>4839</v>
      </c>
      <c r="B4403" s="3" t="s">
        <v>40</v>
      </c>
      <c r="C4403" s="3" t="s">
        <v>649</v>
      </c>
      <c r="D4403" s="3" t="s">
        <v>33</v>
      </c>
      <c r="E4403" s="3" t="s">
        <v>60</v>
      </c>
      <c r="F4403" s="3">
        <v>10507.21</v>
      </c>
      <c r="G4403" s="3">
        <v>0</v>
      </c>
      <c r="H4403" s="3">
        <v>10507.21</v>
      </c>
      <c r="I4403" s="3" t="s">
        <v>29</v>
      </c>
      <c r="J4403" s="5">
        <v>1</v>
      </c>
      <c r="K4403" t="str">
        <f>_xlfn.XLOOKUP(D4403, dim_channels!A:A, dim_channels!C:C, "Not Found")</f>
        <v>OTA</v>
      </c>
      <c r="L4403" t="str">
        <f>_xlfn.XLOOKUP(D4403, dim_channels!A:A, dim_channels!B:B, "Not Found")</f>
        <v>Booking.com</v>
      </c>
      <c r="M4403">
        <f t="shared" si="272"/>
        <v>0</v>
      </c>
      <c r="N4403">
        <f t="shared" si="273"/>
        <v>1</v>
      </c>
      <c r="O4403">
        <f t="shared" si="274"/>
        <v>10507.21</v>
      </c>
      <c r="P4403">
        <f t="shared" si="275"/>
        <v>10507.21</v>
      </c>
    </row>
    <row r="4404" spans="1:16" x14ac:dyDescent="0.2">
      <c r="A4404" s="2" t="s">
        <v>4840</v>
      </c>
      <c r="B4404" s="2" t="s">
        <v>558</v>
      </c>
      <c r="C4404" s="2" t="s">
        <v>543</v>
      </c>
      <c r="D4404" s="2" t="s">
        <v>52</v>
      </c>
      <c r="E4404" s="2" t="s">
        <v>34</v>
      </c>
      <c r="F4404" s="2">
        <v>2634.94</v>
      </c>
      <c r="G4404" s="2">
        <v>316.19</v>
      </c>
      <c r="H4404" s="2">
        <v>2318.75</v>
      </c>
      <c r="I4404" s="2" t="s">
        <v>41</v>
      </c>
      <c r="J4404" s="4">
        <v>1.136362264150943</v>
      </c>
      <c r="K4404" t="str">
        <f>_xlfn.XLOOKUP(D4404, dim_channels!A:A, dim_channels!C:C, "Not Found")</f>
        <v>OTA</v>
      </c>
      <c r="L4404" t="str">
        <f>_xlfn.XLOOKUP(D4404, dim_channels!A:A, dim_channels!B:B, "Not Found")</f>
        <v>Agoda</v>
      </c>
      <c r="M4404">
        <f t="shared" si="272"/>
        <v>1</v>
      </c>
      <c r="N4404">
        <f t="shared" si="273"/>
        <v>0</v>
      </c>
      <c r="O4404">
        <f t="shared" si="274"/>
        <v>0</v>
      </c>
      <c r="P4404">
        <f t="shared" si="275"/>
        <v>0</v>
      </c>
    </row>
    <row r="4405" spans="1:16" x14ac:dyDescent="0.2">
      <c r="A4405" s="3" t="s">
        <v>4841</v>
      </c>
      <c r="B4405" s="3" t="s">
        <v>164</v>
      </c>
      <c r="C4405" s="3" t="s">
        <v>133</v>
      </c>
      <c r="D4405" s="3" t="s">
        <v>45</v>
      </c>
      <c r="E4405" s="3" t="s">
        <v>89</v>
      </c>
      <c r="F4405" s="3">
        <v>5104.0600000000004</v>
      </c>
      <c r="G4405" s="3">
        <v>0</v>
      </c>
      <c r="H4405" s="3">
        <v>5104.0600000000004</v>
      </c>
      <c r="I4405" s="3" t="s">
        <v>29</v>
      </c>
      <c r="J4405" s="5">
        <v>1</v>
      </c>
      <c r="K4405" t="str">
        <f>_xlfn.XLOOKUP(D4405, dim_channels!A:A, dim_channels!C:C, "Not Found")</f>
        <v>Corporate</v>
      </c>
      <c r="L4405" t="str">
        <f>_xlfn.XLOOKUP(D4405, dim_channels!A:A, dim_channels!B:B, "Not Found")</f>
        <v>Corporate Direct</v>
      </c>
      <c r="M4405">
        <f t="shared" si="272"/>
        <v>0</v>
      </c>
      <c r="N4405">
        <f t="shared" si="273"/>
        <v>1</v>
      </c>
      <c r="O4405">
        <f t="shared" si="274"/>
        <v>5104.0600000000004</v>
      </c>
      <c r="P4405">
        <f t="shared" si="275"/>
        <v>5104.0600000000004</v>
      </c>
    </row>
    <row r="4406" spans="1:16" x14ac:dyDescent="0.2">
      <c r="A4406" s="2" t="s">
        <v>4842</v>
      </c>
      <c r="B4406" s="2" t="s">
        <v>762</v>
      </c>
      <c r="C4406" s="2" t="s">
        <v>452</v>
      </c>
      <c r="D4406" s="2" t="s">
        <v>64</v>
      </c>
      <c r="E4406" s="2" t="s">
        <v>34</v>
      </c>
      <c r="F4406" s="2">
        <v>10739.83</v>
      </c>
      <c r="G4406" s="2">
        <v>0</v>
      </c>
      <c r="H4406" s="2">
        <v>10739.83</v>
      </c>
      <c r="I4406" s="2" t="s">
        <v>41</v>
      </c>
      <c r="J4406" s="4">
        <v>1</v>
      </c>
      <c r="K4406" t="str">
        <f>_xlfn.XLOOKUP(D4406, dim_channels!A:A, dim_channels!C:C, "Not Found")</f>
        <v>Direct</v>
      </c>
      <c r="L4406" t="str">
        <f>_xlfn.XLOOKUP(D4406, dim_channels!A:A, dim_channels!B:B, "Not Found")</f>
        <v>Direct Website</v>
      </c>
      <c r="M4406">
        <f t="shared" si="272"/>
        <v>1</v>
      </c>
      <c r="N4406">
        <f t="shared" si="273"/>
        <v>0</v>
      </c>
      <c r="O4406">
        <f t="shared" si="274"/>
        <v>0</v>
      </c>
      <c r="P4406">
        <f t="shared" si="275"/>
        <v>0</v>
      </c>
    </row>
    <row r="4407" spans="1:16" x14ac:dyDescent="0.2">
      <c r="A4407" s="3" t="s">
        <v>4843</v>
      </c>
      <c r="B4407" s="3" t="s">
        <v>48</v>
      </c>
      <c r="C4407" s="3" t="s">
        <v>168</v>
      </c>
      <c r="D4407" s="3" t="s">
        <v>64</v>
      </c>
      <c r="E4407" s="3" t="s">
        <v>34</v>
      </c>
      <c r="F4407" s="3">
        <v>13797.48</v>
      </c>
      <c r="G4407" s="3">
        <v>0</v>
      </c>
      <c r="H4407" s="3">
        <v>13797.48</v>
      </c>
      <c r="I4407" s="3" t="s">
        <v>29</v>
      </c>
      <c r="J4407" s="5">
        <v>1</v>
      </c>
      <c r="K4407" t="str">
        <f>_xlfn.XLOOKUP(D4407, dim_channels!A:A, dim_channels!C:C, "Not Found")</f>
        <v>Direct</v>
      </c>
      <c r="L4407" t="str">
        <f>_xlfn.XLOOKUP(D4407, dim_channels!A:A, dim_channels!B:B, "Not Found")</f>
        <v>Direct Website</v>
      </c>
      <c r="M4407">
        <f t="shared" si="272"/>
        <v>0</v>
      </c>
      <c r="N4407">
        <f t="shared" si="273"/>
        <v>1</v>
      </c>
      <c r="O4407">
        <f t="shared" si="274"/>
        <v>13797.48</v>
      </c>
      <c r="P4407">
        <f t="shared" si="275"/>
        <v>13797.48</v>
      </c>
    </row>
    <row r="4408" spans="1:16" x14ac:dyDescent="0.2">
      <c r="A4408" s="2" t="s">
        <v>4844</v>
      </c>
      <c r="B4408" s="2" t="s">
        <v>787</v>
      </c>
      <c r="C4408" s="2" t="s">
        <v>712</v>
      </c>
      <c r="D4408" s="2" t="s">
        <v>206</v>
      </c>
      <c r="E4408" s="2" t="s">
        <v>207</v>
      </c>
      <c r="F4408" s="2">
        <v>14265.81</v>
      </c>
      <c r="G4408" s="2">
        <v>0</v>
      </c>
      <c r="H4408" s="2">
        <v>14265.81</v>
      </c>
      <c r="I4408" s="2" t="s">
        <v>29</v>
      </c>
      <c r="J4408" s="4">
        <v>1</v>
      </c>
      <c r="K4408" t="str">
        <f>_xlfn.XLOOKUP(D4408, dim_channels!A:A, dim_channels!C:C, "Not Found")</f>
        <v>Direct</v>
      </c>
      <c r="L4408" t="str">
        <f>_xlfn.XLOOKUP(D4408, dim_channels!A:A, dim_channels!B:B, "Not Found")</f>
        <v>Walk-in</v>
      </c>
      <c r="M4408">
        <f t="shared" si="272"/>
        <v>0</v>
      </c>
      <c r="N4408">
        <f t="shared" si="273"/>
        <v>1</v>
      </c>
      <c r="O4408">
        <f t="shared" si="274"/>
        <v>14265.81</v>
      </c>
      <c r="P4408">
        <f t="shared" si="275"/>
        <v>14265.81</v>
      </c>
    </row>
    <row r="4409" spans="1:16" x14ac:dyDescent="0.2">
      <c r="A4409" s="3" t="s">
        <v>4845</v>
      </c>
      <c r="B4409" s="3" t="s">
        <v>389</v>
      </c>
      <c r="C4409" s="3" t="s">
        <v>741</v>
      </c>
      <c r="D4409" s="3" t="s">
        <v>64</v>
      </c>
      <c r="E4409" s="3" t="s">
        <v>28</v>
      </c>
      <c r="F4409" s="3">
        <v>3441.19</v>
      </c>
      <c r="G4409" s="3">
        <v>0</v>
      </c>
      <c r="H4409" s="3">
        <v>3441.19</v>
      </c>
      <c r="I4409" s="3" t="s">
        <v>29</v>
      </c>
      <c r="J4409" s="5">
        <v>1</v>
      </c>
      <c r="K4409" t="str">
        <f>_xlfn.XLOOKUP(D4409, dim_channels!A:A, dim_channels!C:C, "Not Found")</f>
        <v>Direct</v>
      </c>
      <c r="L4409" t="str">
        <f>_xlfn.XLOOKUP(D4409, dim_channels!A:A, dim_channels!B:B, "Not Found")</f>
        <v>Direct Website</v>
      </c>
      <c r="M4409">
        <f t="shared" si="272"/>
        <v>0</v>
      </c>
      <c r="N4409">
        <f t="shared" si="273"/>
        <v>1</v>
      </c>
      <c r="O4409">
        <f t="shared" si="274"/>
        <v>3441.19</v>
      </c>
      <c r="P4409">
        <f t="shared" si="275"/>
        <v>3441.19</v>
      </c>
    </row>
    <row r="4410" spans="1:16" x14ac:dyDescent="0.2">
      <c r="A4410" s="2" t="s">
        <v>4846</v>
      </c>
      <c r="B4410" s="2" t="s">
        <v>291</v>
      </c>
      <c r="C4410" s="2" t="s">
        <v>91</v>
      </c>
      <c r="D4410" s="2" t="s">
        <v>52</v>
      </c>
      <c r="E4410" s="2" t="s">
        <v>60</v>
      </c>
      <c r="F4410" s="2">
        <v>12588.64</v>
      </c>
      <c r="G4410" s="2">
        <v>0</v>
      </c>
      <c r="H4410" s="2">
        <v>12588.64</v>
      </c>
      <c r="I4410" s="2" t="s">
        <v>41</v>
      </c>
      <c r="J4410" s="4">
        <v>1</v>
      </c>
      <c r="K4410" t="str">
        <f>_xlfn.XLOOKUP(D4410, dim_channels!A:A, dim_channels!C:C, "Not Found")</f>
        <v>OTA</v>
      </c>
      <c r="L4410" t="str">
        <f>_xlfn.XLOOKUP(D4410, dim_channels!A:A, dim_channels!B:B, "Not Found")</f>
        <v>Agoda</v>
      </c>
      <c r="M4410">
        <f t="shared" si="272"/>
        <v>1</v>
      </c>
      <c r="N4410">
        <f t="shared" si="273"/>
        <v>0</v>
      </c>
      <c r="O4410">
        <f t="shared" si="274"/>
        <v>0</v>
      </c>
      <c r="P4410">
        <f t="shared" si="275"/>
        <v>0</v>
      </c>
    </row>
    <row r="4411" spans="1:16" x14ac:dyDescent="0.2">
      <c r="A4411" s="3" t="s">
        <v>4847</v>
      </c>
      <c r="B4411" s="3" t="s">
        <v>32</v>
      </c>
      <c r="C4411" s="3" t="s">
        <v>495</v>
      </c>
      <c r="D4411" s="3" t="s">
        <v>169</v>
      </c>
      <c r="E4411" s="3" t="s">
        <v>34</v>
      </c>
      <c r="F4411" s="3">
        <v>15681.33</v>
      </c>
      <c r="G4411" s="3">
        <v>3136.27</v>
      </c>
      <c r="H4411" s="3">
        <v>12545.06</v>
      </c>
      <c r="I4411" s="3" t="s">
        <v>41</v>
      </c>
      <c r="J4411" s="5">
        <v>1.2500003985632591</v>
      </c>
      <c r="K4411" t="str">
        <f>_xlfn.XLOOKUP(D4411, dim_channels!A:A, dim_channels!C:C, "Not Found")</f>
        <v>GDS</v>
      </c>
      <c r="L4411" t="str">
        <f>_xlfn.XLOOKUP(D4411, dim_channels!A:A, dim_channels!B:B, "Not Found")</f>
        <v>GDS (Amadeus)</v>
      </c>
      <c r="M4411">
        <f t="shared" si="272"/>
        <v>1</v>
      </c>
      <c r="N4411">
        <f t="shared" si="273"/>
        <v>0</v>
      </c>
      <c r="O4411">
        <f t="shared" si="274"/>
        <v>0</v>
      </c>
      <c r="P4411">
        <f t="shared" si="275"/>
        <v>0</v>
      </c>
    </row>
    <row r="4412" spans="1:16" x14ac:dyDescent="0.2">
      <c r="A4412" s="2" t="s">
        <v>4848</v>
      </c>
      <c r="B4412" s="2" t="s">
        <v>87</v>
      </c>
      <c r="C4412" s="2" t="s">
        <v>555</v>
      </c>
      <c r="D4412" s="2" t="s">
        <v>33</v>
      </c>
      <c r="E4412" s="2" t="s">
        <v>34</v>
      </c>
      <c r="F4412" s="2">
        <v>14708.74</v>
      </c>
      <c r="G4412" s="2">
        <v>2206.31</v>
      </c>
      <c r="H4412" s="2">
        <v>12502.43</v>
      </c>
      <c r="I4412" s="2" t="s">
        <v>41</v>
      </c>
      <c r="J4412" s="4">
        <v>1.1764704941359401</v>
      </c>
      <c r="K4412" t="str">
        <f>_xlfn.XLOOKUP(D4412, dim_channels!A:A, dim_channels!C:C, "Not Found")</f>
        <v>OTA</v>
      </c>
      <c r="L4412" t="str">
        <f>_xlfn.XLOOKUP(D4412, dim_channels!A:A, dim_channels!B:B, "Not Found")</f>
        <v>Booking.com</v>
      </c>
      <c r="M4412">
        <f t="shared" si="272"/>
        <v>1</v>
      </c>
      <c r="N4412">
        <f t="shared" si="273"/>
        <v>0</v>
      </c>
      <c r="O4412">
        <f t="shared" si="274"/>
        <v>0</v>
      </c>
      <c r="P4412">
        <f t="shared" si="275"/>
        <v>0</v>
      </c>
    </row>
    <row r="4413" spans="1:16" x14ac:dyDescent="0.2">
      <c r="A4413" s="3" t="s">
        <v>4849</v>
      </c>
      <c r="B4413" s="3" t="s">
        <v>781</v>
      </c>
      <c r="C4413" s="3" t="s">
        <v>239</v>
      </c>
      <c r="D4413" s="3" t="s">
        <v>206</v>
      </c>
      <c r="E4413" s="3" t="s">
        <v>207</v>
      </c>
      <c r="F4413" s="3">
        <v>7545.28</v>
      </c>
      <c r="G4413" s="3">
        <v>0</v>
      </c>
      <c r="H4413" s="3">
        <v>7545.28</v>
      </c>
      <c r="I4413" s="3" t="s">
        <v>41</v>
      </c>
      <c r="J4413" s="5">
        <v>1</v>
      </c>
      <c r="K4413" t="str">
        <f>_xlfn.XLOOKUP(D4413, dim_channels!A:A, dim_channels!C:C, "Not Found")</f>
        <v>Direct</v>
      </c>
      <c r="L4413" t="str">
        <f>_xlfn.XLOOKUP(D4413, dim_channels!A:A, dim_channels!B:B, "Not Found")</f>
        <v>Walk-in</v>
      </c>
      <c r="M4413">
        <f t="shared" si="272"/>
        <v>1</v>
      </c>
      <c r="N4413">
        <f t="shared" si="273"/>
        <v>0</v>
      </c>
      <c r="O4413">
        <f t="shared" si="274"/>
        <v>0</v>
      </c>
      <c r="P4413">
        <f t="shared" si="275"/>
        <v>0</v>
      </c>
    </row>
    <row r="4414" spans="1:16" x14ac:dyDescent="0.2">
      <c r="A4414" s="2" t="s">
        <v>4850</v>
      </c>
      <c r="B4414" s="2" t="s">
        <v>303</v>
      </c>
      <c r="C4414" s="2" t="s">
        <v>655</v>
      </c>
      <c r="D4414" s="2" t="s">
        <v>64</v>
      </c>
      <c r="E4414" s="2" t="s">
        <v>115</v>
      </c>
      <c r="F4414" s="2">
        <v>7847</v>
      </c>
      <c r="G4414" s="2">
        <v>0</v>
      </c>
      <c r="H4414" s="2">
        <v>7847</v>
      </c>
      <c r="I4414" s="2" t="s">
        <v>29</v>
      </c>
      <c r="J4414" s="4">
        <v>1</v>
      </c>
      <c r="K4414" t="str">
        <f>_xlfn.XLOOKUP(D4414, dim_channels!A:A, dim_channels!C:C, "Not Found")</f>
        <v>Direct</v>
      </c>
      <c r="L4414" t="str">
        <f>_xlfn.XLOOKUP(D4414, dim_channels!A:A, dim_channels!B:B, "Not Found")</f>
        <v>Direct Website</v>
      </c>
      <c r="M4414">
        <f t="shared" si="272"/>
        <v>0</v>
      </c>
      <c r="N4414">
        <f t="shared" si="273"/>
        <v>1</v>
      </c>
      <c r="O4414">
        <f t="shared" si="274"/>
        <v>7847</v>
      </c>
      <c r="P4414">
        <f t="shared" si="275"/>
        <v>7847</v>
      </c>
    </row>
    <row r="4415" spans="1:16" x14ac:dyDescent="0.2">
      <c r="A4415" s="3" t="s">
        <v>4851</v>
      </c>
      <c r="B4415" s="3" t="s">
        <v>353</v>
      </c>
      <c r="C4415" s="3" t="s">
        <v>62</v>
      </c>
      <c r="D4415" s="3" t="s">
        <v>33</v>
      </c>
      <c r="E4415" s="3" t="s">
        <v>34</v>
      </c>
      <c r="F4415" s="3">
        <v>8786.2000000000007</v>
      </c>
      <c r="G4415" s="3">
        <v>1317.93</v>
      </c>
      <c r="H4415" s="3">
        <v>7468.27</v>
      </c>
      <c r="I4415" s="3" t="s">
        <v>29</v>
      </c>
      <c r="J4415" s="5">
        <v>1.1764705882352939</v>
      </c>
      <c r="K4415" t="str">
        <f>_xlfn.XLOOKUP(D4415, dim_channels!A:A, dim_channels!C:C, "Not Found")</f>
        <v>OTA</v>
      </c>
      <c r="L4415" t="str">
        <f>_xlfn.XLOOKUP(D4415, dim_channels!A:A, dim_channels!B:B, "Not Found")</f>
        <v>Booking.com</v>
      </c>
      <c r="M4415">
        <f t="shared" si="272"/>
        <v>0</v>
      </c>
      <c r="N4415">
        <f t="shared" si="273"/>
        <v>1</v>
      </c>
      <c r="O4415">
        <f t="shared" si="274"/>
        <v>7468.27</v>
      </c>
      <c r="P4415">
        <f t="shared" si="275"/>
        <v>8786.2000000000007</v>
      </c>
    </row>
    <row r="4416" spans="1:16" x14ac:dyDescent="0.2">
      <c r="A4416" s="2" t="s">
        <v>4852</v>
      </c>
      <c r="B4416" s="2" t="s">
        <v>495</v>
      </c>
      <c r="C4416" s="2" t="s">
        <v>664</v>
      </c>
      <c r="D4416" s="2" t="s">
        <v>27</v>
      </c>
      <c r="E4416" s="2" t="s">
        <v>60</v>
      </c>
      <c r="F4416" s="2">
        <v>5993.98</v>
      </c>
      <c r="G4416" s="2">
        <v>0</v>
      </c>
      <c r="H4416" s="2">
        <v>5993.98</v>
      </c>
      <c r="I4416" s="2" t="s">
        <v>29</v>
      </c>
      <c r="J4416" s="4">
        <v>1</v>
      </c>
      <c r="K4416" t="str">
        <f>_xlfn.XLOOKUP(D4416, dim_channels!A:A, dim_channels!C:C, "Not Found")</f>
        <v>OTA</v>
      </c>
      <c r="L4416" t="str">
        <f>_xlfn.XLOOKUP(D4416, dim_channels!A:A, dim_channels!B:B, "Not Found")</f>
        <v>Expedia</v>
      </c>
      <c r="M4416">
        <f t="shared" si="272"/>
        <v>0</v>
      </c>
      <c r="N4416">
        <f t="shared" si="273"/>
        <v>1</v>
      </c>
      <c r="O4416">
        <f t="shared" si="274"/>
        <v>5993.98</v>
      </c>
      <c r="P4416">
        <f t="shared" si="275"/>
        <v>5993.98</v>
      </c>
    </row>
    <row r="4417" spans="1:16" x14ac:dyDescent="0.2">
      <c r="A4417" s="3" t="s">
        <v>4853</v>
      </c>
      <c r="B4417" s="3" t="s">
        <v>262</v>
      </c>
      <c r="C4417" s="3" t="s">
        <v>1278</v>
      </c>
      <c r="D4417" s="3" t="s">
        <v>52</v>
      </c>
      <c r="E4417" s="3" t="s">
        <v>60</v>
      </c>
      <c r="F4417" s="3">
        <v>20331.23</v>
      </c>
      <c r="G4417" s="3">
        <v>0</v>
      </c>
      <c r="H4417" s="3">
        <v>20331.23</v>
      </c>
      <c r="I4417" s="3" t="s">
        <v>29</v>
      </c>
      <c r="J4417" s="5">
        <v>1</v>
      </c>
      <c r="K4417" t="str">
        <f>_xlfn.XLOOKUP(D4417, dim_channels!A:A, dim_channels!C:C, "Not Found")</f>
        <v>OTA</v>
      </c>
      <c r="L4417" t="str">
        <f>_xlfn.XLOOKUP(D4417, dim_channels!A:A, dim_channels!B:B, "Not Found")</f>
        <v>Agoda</v>
      </c>
      <c r="M4417">
        <f t="shared" si="272"/>
        <v>0</v>
      </c>
      <c r="N4417">
        <f t="shared" si="273"/>
        <v>1</v>
      </c>
      <c r="O4417">
        <f t="shared" si="274"/>
        <v>20331.23</v>
      </c>
      <c r="P4417">
        <f t="shared" si="275"/>
        <v>20331.23</v>
      </c>
    </row>
    <row r="4418" spans="1:16" x14ac:dyDescent="0.2">
      <c r="A4418" s="2" t="s">
        <v>4854</v>
      </c>
      <c r="B4418" s="2" t="s">
        <v>329</v>
      </c>
      <c r="C4418" s="2" t="s">
        <v>416</v>
      </c>
      <c r="D4418" s="2" t="s">
        <v>114</v>
      </c>
      <c r="E4418" s="2" t="s">
        <v>46</v>
      </c>
      <c r="F4418" s="2">
        <v>3066.64</v>
      </c>
      <c r="G4418" s="2">
        <v>306.66000000000003</v>
      </c>
      <c r="H4418" s="2">
        <v>2759.98</v>
      </c>
      <c r="I4418" s="2" t="s">
        <v>56</v>
      </c>
      <c r="J4418" s="4">
        <v>1.1111095007934839</v>
      </c>
      <c r="K4418" t="str">
        <f>_xlfn.XLOOKUP(D4418, dim_channels!A:A, dim_channels!C:C, "Not Found")</f>
        <v>Offline</v>
      </c>
      <c r="L4418" t="str">
        <f>_xlfn.XLOOKUP(D4418, dim_channels!A:A, dim_channels!B:B, "Not Found")</f>
        <v>Travel Agency</v>
      </c>
      <c r="M4418">
        <f t="shared" si="272"/>
        <v>0</v>
      </c>
      <c r="N4418">
        <f t="shared" si="273"/>
        <v>0</v>
      </c>
      <c r="O4418">
        <f t="shared" si="274"/>
        <v>0</v>
      </c>
      <c r="P4418">
        <f t="shared" si="275"/>
        <v>0</v>
      </c>
    </row>
    <row r="4419" spans="1:16" x14ac:dyDescent="0.2">
      <c r="A4419" s="3" t="s">
        <v>4855</v>
      </c>
      <c r="B4419" s="3" t="s">
        <v>187</v>
      </c>
      <c r="C4419" s="3" t="s">
        <v>73</v>
      </c>
      <c r="D4419" s="3" t="s">
        <v>27</v>
      </c>
      <c r="E4419" s="3" t="s">
        <v>28</v>
      </c>
      <c r="F4419" s="3">
        <v>8073.55</v>
      </c>
      <c r="G4419" s="3">
        <v>1453.24</v>
      </c>
      <c r="H4419" s="3">
        <v>6620.31</v>
      </c>
      <c r="I4419" s="3" t="s">
        <v>29</v>
      </c>
      <c r="J4419" s="5">
        <v>1.2195123793296689</v>
      </c>
      <c r="K4419" t="str">
        <f>_xlfn.XLOOKUP(D4419, dim_channels!A:A, dim_channels!C:C, "Not Found")</f>
        <v>OTA</v>
      </c>
      <c r="L4419" t="str">
        <f>_xlfn.XLOOKUP(D4419, dim_channels!A:A, dim_channels!B:B, "Not Found")</f>
        <v>Expedia</v>
      </c>
      <c r="M4419">
        <f t="shared" ref="M4419:M4482" si="276">IF(I4419="Cancelled",1,0)</f>
        <v>0</v>
      </c>
      <c r="N4419">
        <f t="shared" ref="N4419:N4482" si="277">IF(TRIM(UPPER(I4419))="CHECKED-OUT",1,0)</f>
        <v>1</v>
      </c>
      <c r="O4419">
        <f t="shared" ref="O4419:O4482" si="278">IF(TRIM(UPPER(I4419))="CHECKED-OUT",H4419,0)</f>
        <v>6620.31</v>
      </c>
      <c r="P4419">
        <f t="shared" ref="P4419:P4482" si="279">IF(TRIM(UPPER(I4419))="CHECKED-OUT",F4419,0)</f>
        <v>8073.55</v>
      </c>
    </row>
    <row r="4420" spans="1:16" x14ac:dyDescent="0.2">
      <c r="A4420" s="2" t="s">
        <v>4856</v>
      </c>
      <c r="B4420" s="2" t="s">
        <v>460</v>
      </c>
      <c r="C4420" s="2" t="s">
        <v>373</v>
      </c>
      <c r="D4420" s="2" t="s">
        <v>33</v>
      </c>
      <c r="E4420" s="2" t="s">
        <v>34</v>
      </c>
      <c r="F4420" s="2">
        <v>3085.93</v>
      </c>
      <c r="G4420" s="2">
        <v>462.89</v>
      </c>
      <c r="H4420" s="2">
        <v>2623.04</v>
      </c>
      <c r="I4420" s="2" t="s">
        <v>41</v>
      </c>
      <c r="J4420" s="4">
        <v>1.1764708124923751</v>
      </c>
      <c r="K4420" t="str">
        <f>_xlfn.XLOOKUP(D4420, dim_channels!A:A, dim_channels!C:C, "Not Found")</f>
        <v>OTA</v>
      </c>
      <c r="L4420" t="str">
        <f>_xlfn.XLOOKUP(D4420, dim_channels!A:A, dim_channels!B:B, "Not Found")</f>
        <v>Booking.com</v>
      </c>
      <c r="M4420">
        <f t="shared" si="276"/>
        <v>1</v>
      </c>
      <c r="N4420">
        <f t="shared" si="277"/>
        <v>0</v>
      </c>
      <c r="O4420">
        <f t="shared" si="278"/>
        <v>0</v>
      </c>
      <c r="P4420">
        <f t="shared" si="279"/>
        <v>0</v>
      </c>
    </row>
    <row r="4421" spans="1:16" x14ac:dyDescent="0.2">
      <c r="A4421" s="3" t="s">
        <v>4857</v>
      </c>
      <c r="B4421" s="3" t="s">
        <v>558</v>
      </c>
      <c r="C4421" s="3" t="s">
        <v>754</v>
      </c>
      <c r="D4421" s="3" t="s">
        <v>169</v>
      </c>
      <c r="E4421" s="3" t="s">
        <v>34</v>
      </c>
      <c r="F4421" s="3">
        <v>13526.87</v>
      </c>
      <c r="G4421" s="3">
        <v>2705.37</v>
      </c>
      <c r="H4421" s="3">
        <v>10821.5</v>
      </c>
      <c r="I4421" s="3" t="s">
        <v>29</v>
      </c>
      <c r="J4421" s="5">
        <v>1.2499995379568449</v>
      </c>
      <c r="K4421" t="str">
        <f>_xlfn.XLOOKUP(D4421, dim_channels!A:A, dim_channels!C:C, "Not Found")</f>
        <v>GDS</v>
      </c>
      <c r="L4421" t="str">
        <f>_xlfn.XLOOKUP(D4421, dim_channels!A:A, dim_channels!B:B, "Not Found")</f>
        <v>GDS (Amadeus)</v>
      </c>
      <c r="M4421">
        <f t="shared" si="276"/>
        <v>0</v>
      </c>
      <c r="N4421">
        <f t="shared" si="277"/>
        <v>1</v>
      </c>
      <c r="O4421">
        <f t="shared" si="278"/>
        <v>10821.5</v>
      </c>
      <c r="P4421">
        <f t="shared" si="279"/>
        <v>13526.87</v>
      </c>
    </row>
    <row r="4422" spans="1:16" x14ac:dyDescent="0.2">
      <c r="A4422" s="2" t="s">
        <v>4858</v>
      </c>
      <c r="B4422" s="2" t="s">
        <v>578</v>
      </c>
      <c r="C4422" s="2" t="s">
        <v>454</v>
      </c>
      <c r="D4422" s="2" t="s">
        <v>27</v>
      </c>
      <c r="E4422" s="2" t="s">
        <v>34</v>
      </c>
      <c r="F4422" s="2">
        <v>4344.09</v>
      </c>
      <c r="G4422" s="2">
        <v>781.94</v>
      </c>
      <c r="H4422" s="2">
        <v>3562.15</v>
      </c>
      <c r="I4422" s="2" t="s">
        <v>41</v>
      </c>
      <c r="J4422" s="4">
        <v>1.2195134960627709</v>
      </c>
      <c r="K4422" t="str">
        <f>_xlfn.XLOOKUP(D4422, dim_channels!A:A, dim_channels!C:C, "Not Found")</f>
        <v>OTA</v>
      </c>
      <c r="L4422" t="str">
        <f>_xlfn.XLOOKUP(D4422, dim_channels!A:A, dim_channels!B:B, "Not Found")</f>
        <v>Expedia</v>
      </c>
      <c r="M4422">
        <f t="shared" si="276"/>
        <v>1</v>
      </c>
      <c r="N4422">
        <f t="shared" si="277"/>
        <v>0</v>
      </c>
      <c r="O4422">
        <f t="shared" si="278"/>
        <v>0</v>
      </c>
      <c r="P4422">
        <f t="shared" si="279"/>
        <v>0</v>
      </c>
    </row>
    <row r="4423" spans="1:16" x14ac:dyDescent="0.2">
      <c r="A4423" s="3" t="s">
        <v>4859</v>
      </c>
      <c r="B4423" s="3" t="s">
        <v>145</v>
      </c>
      <c r="C4423" s="3" t="s">
        <v>92</v>
      </c>
      <c r="D4423" s="3" t="s">
        <v>64</v>
      </c>
      <c r="E4423" s="3" t="s">
        <v>28</v>
      </c>
      <c r="F4423" s="3">
        <v>4174.7</v>
      </c>
      <c r="G4423" s="3">
        <v>0</v>
      </c>
      <c r="H4423" s="3">
        <v>4174.7</v>
      </c>
      <c r="I4423" s="3" t="s">
        <v>29</v>
      </c>
      <c r="J4423" s="5">
        <v>1</v>
      </c>
      <c r="K4423" t="str">
        <f>_xlfn.XLOOKUP(D4423, dim_channels!A:A, dim_channels!C:C, "Not Found")</f>
        <v>Direct</v>
      </c>
      <c r="L4423" t="str">
        <f>_xlfn.XLOOKUP(D4423, dim_channels!A:A, dim_channels!B:B, "Not Found")</f>
        <v>Direct Website</v>
      </c>
      <c r="M4423">
        <f t="shared" si="276"/>
        <v>0</v>
      </c>
      <c r="N4423">
        <f t="shared" si="277"/>
        <v>1</v>
      </c>
      <c r="O4423">
        <f t="shared" si="278"/>
        <v>4174.7</v>
      </c>
      <c r="P4423">
        <f t="shared" si="279"/>
        <v>4174.7</v>
      </c>
    </row>
    <row r="4424" spans="1:16" x14ac:dyDescent="0.2">
      <c r="A4424" s="2" t="s">
        <v>4860</v>
      </c>
      <c r="B4424" s="2" t="s">
        <v>197</v>
      </c>
      <c r="C4424" s="2" t="s">
        <v>247</v>
      </c>
      <c r="D4424" s="2" t="s">
        <v>114</v>
      </c>
      <c r="E4424" s="2" t="s">
        <v>46</v>
      </c>
      <c r="F4424" s="2">
        <v>21579.31</v>
      </c>
      <c r="G4424" s="2">
        <v>2157.9299999999998</v>
      </c>
      <c r="H4424" s="2">
        <v>19421.38</v>
      </c>
      <c r="I4424" s="2" t="s">
        <v>29</v>
      </c>
      <c r="J4424" s="4">
        <v>1.1111110539003921</v>
      </c>
      <c r="K4424" t="str">
        <f>_xlfn.XLOOKUP(D4424, dim_channels!A:A, dim_channels!C:C, "Not Found")</f>
        <v>Offline</v>
      </c>
      <c r="L4424" t="str">
        <f>_xlfn.XLOOKUP(D4424, dim_channels!A:A, dim_channels!B:B, "Not Found")</f>
        <v>Travel Agency</v>
      </c>
      <c r="M4424">
        <f t="shared" si="276"/>
        <v>0</v>
      </c>
      <c r="N4424">
        <f t="shared" si="277"/>
        <v>1</v>
      </c>
      <c r="O4424">
        <f t="shared" si="278"/>
        <v>19421.38</v>
      </c>
      <c r="P4424">
        <f t="shared" si="279"/>
        <v>21579.31</v>
      </c>
    </row>
    <row r="4425" spans="1:16" x14ac:dyDescent="0.2">
      <c r="A4425" s="3" t="s">
        <v>4861</v>
      </c>
      <c r="B4425" s="3" t="s">
        <v>156</v>
      </c>
      <c r="C4425" s="3" t="s">
        <v>318</v>
      </c>
      <c r="D4425" s="3" t="s">
        <v>114</v>
      </c>
      <c r="E4425" s="3" t="s">
        <v>115</v>
      </c>
      <c r="F4425" s="3">
        <v>14481.54</v>
      </c>
      <c r="G4425" s="3">
        <v>1448.15</v>
      </c>
      <c r="H4425" s="3">
        <v>13033.39</v>
      </c>
      <c r="I4425" s="3" t="s">
        <v>29</v>
      </c>
      <c r="J4425" s="5">
        <v>1.1111107701066261</v>
      </c>
      <c r="K4425" t="str">
        <f>_xlfn.XLOOKUP(D4425, dim_channels!A:A, dim_channels!C:C, "Not Found")</f>
        <v>Offline</v>
      </c>
      <c r="L4425" t="str">
        <f>_xlfn.XLOOKUP(D4425, dim_channels!A:A, dim_channels!B:B, "Not Found")</f>
        <v>Travel Agency</v>
      </c>
      <c r="M4425">
        <f t="shared" si="276"/>
        <v>0</v>
      </c>
      <c r="N4425">
        <f t="shared" si="277"/>
        <v>1</v>
      </c>
      <c r="O4425">
        <f t="shared" si="278"/>
        <v>13033.39</v>
      </c>
      <c r="P4425">
        <f t="shared" si="279"/>
        <v>14481.54</v>
      </c>
    </row>
    <row r="4426" spans="1:16" x14ac:dyDescent="0.2">
      <c r="A4426" s="2" t="s">
        <v>4862</v>
      </c>
      <c r="B4426" s="2" t="s">
        <v>110</v>
      </c>
      <c r="C4426" s="2" t="s">
        <v>472</v>
      </c>
      <c r="D4426" s="2" t="s">
        <v>27</v>
      </c>
      <c r="E4426" s="2" t="s">
        <v>34</v>
      </c>
      <c r="F4426" s="2">
        <v>4107.5200000000004</v>
      </c>
      <c r="G4426" s="2">
        <v>739.35</v>
      </c>
      <c r="H4426" s="2">
        <v>3368.17</v>
      </c>
      <c r="I4426" s="2" t="s">
        <v>29</v>
      </c>
      <c r="J4426" s="4">
        <v>1.219510891671145</v>
      </c>
      <c r="K4426" t="str">
        <f>_xlfn.XLOOKUP(D4426, dim_channels!A:A, dim_channels!C:C, "Not Found")</f>
        <v>OTA</v>
      </c>
      <c r="L4426" t="str">
        <f>_xlfn.XLOOKUP(D4426, dim_channels!A:A, dim_channels!B:B, "Not Found")</f>
        <v>Expedia</v>
      </c>
      <c r="M4426">
        <f t="shared" si="276"/>
        <v>0</v>
      </c>
      <c r="N4426">
        <f t="shared" si="277"/>
        <v>1</v>
      </c>
      <c r="O4426">
        <f t="shared" si="278"/>
        <v>3368.17</v>
      </c>
      <c r="P4426">
        <f t="shared" si="279"/>
        <v>4107.5200000000004</v>
      </c>
    </row>
    <row r="4427" spans="1:16" x14ac:dyDescent="0.2">
      <c r="A4427" s="3" t="s">
        <v>4863</v>
      </c>
      <c r="B4427" s="3" t="s">
        <v>846</v>
      </c>
      <c r="C4427" s="3" t="s">
        <v>482</v>
      </c>
      <c r="D4427" s="3" t="s">
        <v>33</v>
      </c>
      <c r="E4427" s="3" t="s">
        <v>60</v>
      </c>
      <c r="F4427" s="3">
        <v>5060.1400000000003</v>
      </c>
      <c r="G4427" s="3">
        <v>0</v>
      </c>
      <c r="H4427" s="3">
        <v>5060.1400000000003</v>
      </c>
      <c r="I4427" s="3" t="s">
        <v>29</v>
      </c>
      <c r="J4427" s="5">
        <v>1</v>
      </c>
      <c r="K4427" t="str">
        <f>_xlfn.XLOOKUP(D4427, dim_channels!A:A, dim_channels!C:C, "Not Found")</f>
        <v>OTA</v>
      </c>
      <c r="L4427" t="str">
        <f>_xlfn.XLOOKUP(D4427, dim_channels!A:A, dim_channels!B:B, "Not Found")</f>
        <v>Booking.com</v>
      </c>
      <c r="M4427">
        <f t="shared" si="276"/>
        <v>0</v>
      </c>
      <c r="N4427">
        <f t="shared" si="277"/>
        <v>1</v>
      </c>
      <c r="O4427">
        <f t="shared" si="278"/>
        <v>5060.1400000000003</v>
      </c>
      <c r="P4427">
        <f t="shared" si="279"/>
        <v>5060.1400000000003</v>
      </c>
    </row>
    <row r="4428" spans="1:16" x14ac:dyDescent="0.2">
      <c r="A4428" s="2" t="s">
        <v>4864</v>
      </c>
      <c r="B4428" s="2" t="s">
        <v>714</v>
      </c>
      <c r="C4428" s="2" t="s">
        <v>141</v>
      </c>
      <c r="D4428" s="2" t="s">
        <v>33</v>
      </c>
      <c r="E4428" s="2" t="s">
        <v>34</v>
      </c>
      <c r="F4428" s="2">
        <v>5170.6000000000004</v>
      </c>
      <c r="G4428" s="2">
        <v>775.59</v>
      </c>
      <c r="H4428" s="2">
        <v>4395.01</v>
      </c>
      <c r="I4428" s="2" t="s">
        <v>29</v>
      </c>
      <c r="J4428" s="4">
        <v>1.1764705882352939</v>
      </c>
      <c r="K4428" t="str">
        <f>_xlfn.XLOOKUP(D4428, dim_channels!A:A, dim_channels!C:C, "Not Found")</f>
        <v>OTA</v>
      </c>
      <c r="L4428" t="str">
        <f>_xlfn.XLOOKUP(D4428, dim_channels!A:A, dim_channels!B:B, "Not Found")</f>
        <v>Booking.com</v>
      </c>
      <c r="M4428">
        <f t="shared" si="276"/>
        <v>0</v>
      </c>
      <c r="N4428">
        <f t="shared" si="277"/>
        <v>1</v>
      </c>
      <c r="O4428">
        <f t="shared" si="278"/>
        <v>4395.01</v>
      </c>
      <c r="P4428">
        <f t="shared" si="279"/>
        <v>5170.6000000000004</v>
      </c>
    </row>
    <row r="4429" spans="1:16" x14ac:dyDescent="0.2">
      <c r="A4429" s="3" t="s">
        <v>4865</v>
      </c>
      <c r="B4429" s="3" t="s">
        <v>355</v>
      </c>
      <c r="C4429" s="3" t="s">
        <v>193</v>
      </c>
      <c r="D4429" s="3" t="s">
        <v>114</v>
      </c>
      <c r="E4429" s="3" t="s">
        <v>46</v>
      </c>
      <c r="F4429" s="3">
        <v>10222.469999999999</v>
      </c>
      <c r="G4429" s="3">
        <v>1022.25</v>
      </c>
      <c r="H4429" s="3">
        <v>9200.2199999999993</v>
      </c>
      <c r="I4429" s="3" t="s">
        <v>29</v>
      </c>
      <c r="J4429" s="5">
        <v>1.1111114734212879</v>
      </c>
      <c r="K4429" t="str">
        <f>_xlfn.XLOOKUP(D4429, dim_channels!A:A, dim_channels!C:C, "Not Found")</f>
        <v>Offline</v>
      </c>
      <c r="L4429" t="str">
        <f>_xlfn.XLOOKUP(D4429, dim_channels!A:A, dim_channels!B:B, "Not Found")</f>
        <v>Travel Agency</v>
      </c>
      <c r="M4429">
        <f t="shared" si="276"/>
        <v>0</v>
      </c>
      <c r="N4429">
        <f t="shared" si="277"/>
        <v>1</v>
      </c>
      <c r="O4429">
        <f t="shared" si="278"/>
        <v>9200.2199999999993</v>
      </c>
      <c r="P4429">
        <f t="shared" si="279"/>
        <v>10222.469999999999</v>
      </c>
    </row>
    <row r="4430" spans="1:16" x14ac:dyDescent="0.2">
      <c r="A4430" s="2" t="s">
        <v>4866</v>
      </c>
      <c r="B4430" s="2" t="s">
        <v>722</v>
      </c>
      <c r="C4430" s="2" t="s">
        <v>432</v>
      </c>
      <c r="D4430" s="2" t="s">
        <v>33</v>
      </c>
      <c r="E4430" s="2" t="s">
        <v>34</v>
      </c>
      <c r="F4430" s="2">
        <v>2541.0700000000002</v>
      </c>
      <c r="G4430" s="2">
        <v>381.16</v>
      </c>
      <c r="H4430" s="2">
        <v>2159.91</v>
      </c>
      <c r="I4430" s="2" t="s">
        <v>29</v>
      </c>
      <c r="J4430" s="4">
        <v>1.1764703158927921</v>
      </c>
      <c r="K4430" t="str">
        <f>_xlfn.XLOOKUP(D4430, dim_channels!A:A, dim_channels!C:C, "Not Found")</f>
        <v>OTA</v>
      </c>
      <c r="L4430" t="str">
        <f>_xlfn.XLOOKUP(D4430, dim_channels!A:A, dim_channels!B:B, "Not Found")</f>
        <v>Booking.com</v>
      </c>
      <c r="M4430">
        <f t="shared" si="276"/>
        <v>0</v>
      </c>
      <c r="N4430">
        <f t="shared" si="277"/>
        <v>1</v>
      </c>
      <c r="O4430">
        <f t="shared" si="278"/>
        <v>2159.91</v>
      </c>
      <c r="P4430">
        <f t="shared" si="279"/>
        <v>2541.0700000000002</v>
      </c>
    </row>
    <row r="4431" spans="1:16" x14ac:dyDescent="0.2">
      <c r="A4431" s="3" t="s">
        <v>4867</v>
      </c>
      <c r="B4431" s="3" t="s">
        <v>618</v>
      </c>
      <c r="C4431" s="3" t="s">
        <v>465</v>
      </c>
      <c r="D4431" s="3" t="s">
        <v>45</v>
      </c>
      <c r="E4431" s="3" t="s">
        <v>89</v>
      </c>
      <c r="F4431" s="3">
        <v>6385.37</v>
      </c>
      <c r="G4431" s="3">
        <v>0</v>
      </c>
      <c r="H4431" s="3">
        <v>6385.37</v>
      </c>
      <c r="I4431" s="3" t="s">
        <v>29</v>
      </c>
      <c r="J4431" s="5">
        <v>1</v>
      </c>
      <c r="K4431" t="str">
        <f>_xlfn.XLOOKUP(D4431, dim_channels!A:A, dim_channels!C:C, "Not Found")</f>
        <v>Corporate</v>
      </c>
      <c r="L4431" t="str">
        <f>_xlfn.XLOOKUP(D4431, dim_channels!A:A, dim_channels!B:B, "Not Found")</f>
        <v>Corporate Direct</v>
      </c>
      <c r="M4431">
        <f t="shared" si="276"/>
        <v>0</v>
      </c>
      <c r="N4431">
        <f t="shared" si="277"/>
        <v>1</v>
      </c>
      <c r="O4431">
        <f t="shared" si="278"/>
        <v>6385.37</v>
      </c>
      <c r="P4431">
        <f t="shared" si="279"/>
        <v>6385.37</v>
      </c>
    </row>
    <row r="4432" spans="1:16" x14ac:dyDescent="0.2">
      <c r="A4432" s="2" t="s">
        <v>4868</v>
      </c>
      <c r="B4432" s="2" t="s">
        <v>520</v>
      </c>
      <c r="C4432" s="2" t="s">
        <v>489</v>
      </c>
      <c r="D4432" s="2" t="s">
        <v>27</v>
      </c>
      <c r="E4432" s="2" t="s">
        <v>60</v>
      </c>
      <c r="F4432" s="2">
        <v>6289.58</v>
      </c>
      <c r="G4432" s="2">
        <v>0</v>
      </c>
      <c r="H4432" s="2">
        <v>6289.58</v>
      </c>
      <c r="I4432" s="2" t="s">
        <v>41</v>
      </c>
      <c r="J4432" s="4">
        <v>1</v>
      </c>
      <c r="K4432" t="str">
        <f>_xlfn.XLOOKUP(D4432, dim_channels!A:A, dim_channels!C:C, "Not Found")</f>
        <v>OTA</v>
      </c>
      <c r="L4432" t="str">
        <f>_xlfn.XLOOKUP(D4432, dim_channels!A:A, dim_channels!B:B, "Not Found")</f>
        <v>Expedia</v>
      </c>
      <c r="M4432">
        <f t="shared" si="276"/>
        <v>1</v>
      </c>
      <c r="N4432">
        <f t="shared" si="277"/>
        <v>0</v>
      </c>
      <c r="O4432">
        <f t="shared" si="278"/>
        <v>0</v>
      </c>
      <c r="P4432">
        <f t="shared" si="279"/>
        <v>0</v>
      </c>
    </row>
    <row r="4433" spans="1:16" x14ac:dyDescent="0.2">
      <c r="A4433" s="3" t="s">
        <v>4869</v>
      </c>
      <c r="B4433" s="3" t="s">
        <v>138</v>
      </c>
      <c r="C4433" s="3" t="s">
        <v>109</v>
      </c>
      <c r="D4433" s="3" t="s">
        <v>33</v>
      </c>
      <c r="E4433" s="3" t="s">
        <v>34</v>
      </c>
      <c r="F4433" s="3">
        <v>7785.48</v>
      </c>
      <c r="G4433" s="3">
        <v>1167.82</v>
      </c>
      <c r="H4433" s="3">
        <v>6617.66</v>
      </c>
      <c r="I4433" s="3" t="s">
        <v>56</v>
      </c>
      <c r="J4433" s="5">
        <v>1.1764702326804339</v>
      </c>
      <c r="K4433" t="str">
        <f>_xlfn.XLOOKUP(D4433, dim_channels!A:A, dim_channels!C:C, "Not Found")</f>
        <v>OTA</v>
      </c>
      <c r="L4433" t="str">
        <f>_xlfn.XLOOKUP(D4433, dim_channels!A:A, dim_channels!B:B, "Not Found")</f>
        <v>Booking.com</v>
      </c>
      <c r="M4433">
        <f t="shared" si="276"/>
        <v>0</v>
      </c>
      <c r="N4433">
        <f t="shared" si="277"/>
        <v>0</v>
      </c>
      <c r="O4433">
        <f t="shared" si="278"/>
        <v>0</v>
      </c>
      <c r="P4433">
        <f t="shared" si="279"/>
        <v>0</v>
      </c>
    </row>
    <row r="4434" spans="1:16" x14ac:dyDescent="0.2">
      <c r="A4434" s="2" t="s">
        <v>4870</v>
      </c>
      <c r="B4434" s="2" t="s">
        <v>685</v>
      </c>
      <c r="C4434" s="2" t="s">
        <v>155</v>
      </c>
      <c r="D4434" s="2" t="s">
        <v>33</v>
      </c>
      <c r="E4434" s="2" t="s">
        <v>60</v>
      </c>
      <c r="F4434" s="2">
        <v>5396.82</v>
      </c>
      <c r="G4434" s="2">
        <v>0</v>
      </c>
      <c r="H4434" s="2">
        <v>5396.82</v>
      </c>
      <c r="I4434" s="2" t="s">
        <v>29</v>
      </c>
      <c r="J4434" s="4">
        <v>1</v>
      </c>
      <c r="K4434" t="str">
        <f>_xlfn.XLOOKUP(D4434, dim_channels!A:A, dim_channels!C:C, "Not Found")</f>
        <v>OTA</v>
      </c>
      <c r="L4434" t="str">
        <f>_xlfn.XLOOKUP(D4434, dim_channels!A:A, dim_channels!B:B, "Not Found")</f>
        <v>Booking.com</v>
      </c>
      <c r="M4434">
        <f t="shared" si="276"/>
        <v>0</v>
      </c>
      <c r="N4434">
        <f t="shared" si="277"/>
        <v>1</v>
      </c>
      <c r="O4434">
        <f t="shared" si="278"/>
        <v>5396.82</v>
      </c>
      <c r="P4434">
        <f t="shared" si="279"/>
        <v>5396.82</v>
      </c>
    </row>
    <row r="4435" spans="1:16" x14ac:dyDescent="0.2">
      <c r="A4435" s="3" t="s">
        <v>4871</v>
      </c>
      <c r="B4435" s="3" t="s">
        <v>353</v>
      </c>
      <c r="C4435" s="3" t="s">
        <v>570</v>
      </c>
      <c r="D4435" s="3" t="s">
        <v>114</v>
      </c>
      <c r="E4435" s="3" t="s">
        <v>46</v>
      </c>
      <c r="F4435" s="3">
        <v>9578.66</v>
      </c>
      <c r="G4435" s="3">
        <v>957.87</v>
      </c>
      <c r="H4435" s="3">
        <v>8620.7900000000009</v>
      </c>
      <c r="I4435" s="3" t="s">
        <v>29</v>
      </c>
      <c r="J4435" s="5">
        <v>1.111111626660666</v>
      </c>
      <c r="K4435" t="str">
        <f>_xlfn.XLOOKUP(D4435, dim_channels!A:A, dim_channels!C:C, "Not Found")</f>
        <v>Offline</v>
      </c>
      <c r="L4435" t="str">
        <f>_xlfn.XLOOKUP(D4435, dim_channels!A:A, dim_channels!B:B, "Not Found")</f>
        <v>Travel Agency</v>
      </c>
      <c r="M4435">
        <f t="shared" si="276"/>
        <v>0</v>
      </c>
      <c r="N4435">
        <f t="shared" si="277"/>
        <v>1</v>
      </c>
      <c r="O4435">
        <f t="shared" si="278"/>
        <v>8620.7900000000009</v>
      </c>
      <c r="P4435">
        <f t="shared" si="279"/>
        <v>9578.66</v>
      </c>
    </row>
    <row r="4436" spans="1:16" x14ac:dyDescent="0.2">
      <c r="A4436" s="2" t="s">
        <v>4872</v>
      </c>
      <c r="B4436" s="2" t="s">
        <v>155</v>
      </c>
      <c r="C4436" s="2" t="s">
        <v>509</v>
      </c>
      <c r="D4436" s="2" t="s">
        <v>114</v>
      </c>
      <c r="E4436" s="2" t="s">
        <v>46</v>
      </c>
      <c r="F4436" s="2">
        <v>11277.24</v>
      </c>
      <c r="G4436" s="2">
        <v>1127.72</v>
      </c>
      <c r="H4436" s="2">
        <v>10149.52</v>
      </c>
      <c r="I4436" s="2" t="s">
        <v>29</v>
      </c>
      <c r="J4436" s="4">
        <v>1.111110673214103</v>
      </c>
      <c r="K4436" t="str">
        <f>_xlfn.XLOOKUP(D4436, dim_channels!A:A, dim_channels!C:C, "Not Found")</f>
        <v>Offline</v>
      </c>
      <c r="L4436" t="str">
        <f>_xlfn.XLOOKUP(D4436, dim_channels!A:A, dim_channels!B:B, "Not Found")</f>
        <v>Travel Agency</v>
      </c>
      <c r="M4436">
        <f t="shared" si="276"/>
        <v>0</v>
      </c>
      <c r="N4436">
        <f t="shared" si="277"/>
        <v>1</v>
      </c>
      <c r="O4436">
        <f t="shared" si="278"/>
        <v>10149.52</v>
      </c>
      <c r="P4436">
        <f t="shared" si="279"/>
        <v>11277.24</v>
      </c>
    </row>
    <row r="4437" spans="1:16" x14ac:dyDescent="0.2">
      <c r="A4437" s="3" t="s">
        <v>4873</v>
      </c>
      <c r="B4437" s="3" t="s">
        <v>334</v>
      </c>
      <c r="C4437" s="3" t="s">
        <v>725</v>
      </c>
      <c r="D4437" s="3" t="s">
        <v>52</v>
      </c>
      <c r="E4437" s="3" t="s">
        <v>34</v>
      </c>
      <c r="F4437" s="3">
        <v>2493.29</v>
      </c>
      <c r="G4437" s="3">
        <v>299.19</v>
      </c>
      <c r="H4437" s="3">
        <v>2194.1</v>
      </c>
      <c r="I4437" s="3" t="s">
        <v>29</v>
      </c>
      <c r="J4437" s="5">
        <v>1.136361150357778</v>
      </c>
      <c r="K4437" t="str">
        <f>_xlfn.XLOOKUP(D4437, dim_channels!A:A, dim_channels!C:C, "Not Found")</f>
        <v>OTA</v>
      </c>
      <c r="L4437" t="str">
        <f>_xlfn.XLOOKUP(D4437, dim_channels!A:A, dim_channels!B:B, "Not Found")</f>
        <v>Agoda</v>
      </c>
      <c r="M4437">
        <f t="shared" si="276"/>
        <v>0</v>
      </c>
      <c r="N4437">
        <f t="shared" si="277"/>
        <v>1</v>
      </c>
      <c r="O4437">
        <f t="shared" si="278"/>
        <v>2194.1</v>
      </c>
      <c r="P4437">
        <f t="shared" si="279"/>
        <v>2493.29</v>
      </c>
    </row>
    <row r="4438" spans="1:16" x14ac:dyDescent="0.2">
      <c r="A4438" s="2" t="s">
        <v>4874</v>
      </c>
      <c r="B4438" s="2" t="s">
        <v>368</v>
      </c>
      <c r="C4438" s="2" t="s">
        <v>153</v>
      </c>
      <c r="D4438" s="2" t="s">
        <v>52</v>
      </c>
      <c r="E4438" s="2" t="s">
        <v>60</v>
      </c>
      <c r="F4438" s="2">
        <v>5148.91</v>
      </c>
      <c r="G4438" s="2">
        <v>0</v>
      </c>
      <c r="H4438" s="2">
        <v>5148.91</v>
      </c>
      <c r="I4438" s="2" t="s">
        <v>41</v>
      </c>
      <c r="J4438" s="4">
        <v>1</v>
      </c>
      <c r="K4438" t="str">
        <f>_xlfn.XLOOKUP(D4438, dim_channels!A:A, dim_channels!C:C, "Not Found")</f>
        <v>OTA</v>
      </c>
      <c r="L4438" t="str">
        <f>_xlfn.XLOOKUP(D4438, dim_channels!A:A, dim_channels!B:B, "Not Found")</f>
        <v>Agoda</v>
      </c>
      <c r="M4438">
        <f t="shared" si="276"/>
        <v>1</v>
      </c>
      <c r="N4438">
        <f t="shared" si="277"/>
        <v>0</v>
      </c>
      <c r="O4438">
        <f t="shared" si="278"/>
        <v>0</v>
      </c>
      <c r="P4438">
        <f t="shared" si="279"/>
        <v>0</v>
      </c>
    </row>
    <row r="4439" spans="1:16" x14ac:dyDescent="0.2">
      <c r="A4439" s="3" t="s">
        <v>4875</v>
      </c>
      <c r="B4439" s="3" t="s">
        <v>59</v>
      </c>
      <c r="C4439" s="3" t="s">
        <v>121</v>
      </c>
      <c r="D4439" s="3" t="s">
        <v>45</v>
      </c>
      <c r="E4439" s="3" t="s">
        <v>89</v>
      </c>
      <c r="F4439" s="3">
        <v>14413.15</v>
      </c>
      <c r="G4439" s="3">
        <v>0</v>
      </c>
      <c r="H4439" s="3">
        <v>14413.15</v>
      </c>
      <c r="I4439" s="3" t="s">
        <v>29</v>
      </c>
      <c r="J4439" s="5">
        <v>1</v>
      </c>
      <c r="K4439" t="str">
        <f>_xlfn.XLOOKUP(D4439, dim_channels!A:A, dim_channels!C:C, "Not Found")</f>
        <v>Corporate</v>
      </c>
      <c r="L4439" t="str">
        <f>_xlfn.XLOOKUP(D4439, dim_channels!A:A, dim_channels!B:B, "Not Found")</f>
        <v>Corporate Direct</v>
      </c>
      <c r="M4439">
        <f t="shared" si="276"/>
        <v>0</v>
      </c>
      <c r="N4439">
        <f t="shared" si="277"/>
        <v>1</v>
      </c>
      <c r="O4439">
        <f t="shared" si="278"/>
        <v>14413.15</v>
      </c>
      <c r="P4439">
        <f t="shared" si="279"/>
        <v>14413.15</v>
      </c>
    </row>
    <row r="4440" spans="1:16" x14ac:dyDescent="0.2">
      <c r="A4440" s="2" t="s">
        <v>4876</v>
      </c>
      <c r="B4440" s="2" t="s">
        <v>642</v>
      </c>
      <c r="C4440" s="2" t="s">
        <v>78</v>
      </c>
      <c r="D4440" s="2" t="s">
        <v>114</v>
      </c>
      <c r="E4440" s="2" t="s">
        <v>115</v>
      </c>
      <c r="F4440" s="2">
        <v>2141.4299999999998</v>
      </c>
      <c r="G4440" s="2">
        <v>214.14</v>
      </c>
      <c r="H4440" s="2">
        <v>1927.29</v>
      </c>
      <c r="I4440" s="2" t="s">
        <v>56</v>
      </c>
      <c r="J4440" s="4">
        <v>1.1111093815668629</v>
      </c>
      <c r="K4440" t="str">
        <f>_xlfn.XLOOKUP(D4440, dim_channels!A:A, dim_channels!C:C, "Not Found")</f>
        <v>Offline</v>
      </c>
      <c r="L4440" t="str">
        <f>_xlfn.XLOOKUP(D4440, dim_channels!A:A, dim_channels!B:B, "Not Found")</f>
        <v>Travel Agency</v>
      </c>
      <c r="M4440">
        <f t="shared" si="276"/>
        <v>0</v>
      </c>
      <c r="N4440">
        <f t="shared" si="277"/>
        <v>0</v>
      </c>
      <c r="O4440">
        <f t="shared" si="278"/>
        <v>0</v>
      </c>
      <c r="P4440">
        <f t="shared" si="279"/>
        <v>0</v>
      </c>
    </row>
    <row r="4441" spans="1:16" x14ac:dyDescent="0.2">
      <c r="A4441" s="3" t="s">
        <v>4877</v>
      </c>
      <c r="B4441" s="3" t="s">
        <v>501</v>
      </c>
      <c r="C4441" s="3" t="s">
        <v>433</v>
      </c>
      <c r="D4441" s="3" t="s">
        <v>52</v>
      </c>
      <c r="E4441" s="3" t="s">
        <v>34</v>
      </c>
      <c r="F4441" s="3">
        <v>5164.53</v>
      </c>
      <c r="G4441" s="3">
        <v>619.74</v>
      </c>
      <c r="H4441" s="3">
        <v>4544.79</v>
      </c>
      <c r="I4441" s="3" t="s">
        <v>29</v>
      </c>
      <c r="J4441" s="5">
        <v>1.136362736232037</v>
      </c>
      <c r="K4441" t="str">
        <f>_xlfn.XLOOKUP(D4441, dim_channels!A:A, dim_channels!C:C, "Not Found")</f>
        <v>OTA</v>
      </c>
      <c r="L4441" t="str">
        <f>_xlfn.XLOOKUP(D4441, dim_channels!A:A, dim_channels!B:B, "Not Found")</f>
        <v>Agoda</v>
      </c>
      <c r="M4441">
        <f t="shared" si="276"/>
        <v>0</v>
      </c>
      <c r="N4441">
        <f t="shared" si="277"/>
        <v>1</v>
      </c>
      <c r="O4441">
        <f t="shared" si="278"/>
        <v>4544.79</v>
      </c>
      <c r="P4441">
        <f t="shared" si="279"/>
        <v>5164.53</v>
      </c>
    </row>
    <row r="4442" spans="1:16" x14ac:dyDescent="0.2">
      <c r="A4442" s="2" t="s">
        <v>4878</v>
      </c>
      <c r="B4442" s="2" t="s">
        <v>396</v>
      </c>
      <c r="C4442" s="2" t="s">
        <v>81</v>
      </c>
      <c r="D4442" s="2" t="s">
        <v>45</v>
      </c>
      <c r="E4442" s="2" t="s">
        <v>89</v>
      </c>
      <c r="F4442" s="2">
        <v>5640.54</v>
      </c>
      <c r="G4442" s="2">
        <v>0</v>
      </c>
      <c r="H4442" s="2">
        <v>5640.54</v>
      </c>
      <c r="I4442" s="2" t="s">
        <v>56</v>
      </c>
      <c r="J4442" s="4">
        <v>1</v>
      </c>
      <c r="K4442" t="str">
        <f>_xlfn.XLOOKUP(D4442, dim_channels!A:A, dim_channels!C:C, "Not Found")</f>
        <v>Corporate</v>
      </c>
      <c r="L4442" t="str">
        <f>_xlfn.XLOOKUP(D4442, dim_channels!A:A, dim_channels!B:B, "Not Found")</f>
        <v>Corporate Direct</v>
      </c>
      <c r="M4442">
        <f t="shared" si="276"/>
        <v>0</v>
      </c>
      <c r="N4442">
        <f t="shared" si="277"/>
        <v>0</v>
      </c>
      <c r="O4442">
        <f t="shared" si="278"/>
        <v>0</v>
      </c>
      <c r="P4442">
        <f t="shared" si="279"/>
        <v>0</v>
      </c>
    </row>
    <row r="4443" spans="1:16" x14ac:dyDescent="0.2">
      <c r="A4443" s="3" t="s">
        <v>4879</v>
      </c>
      <c r="B4443" s="3" t="s">
        <v>769</v>
      </c>
      <c r="C4443" s="3" t="s">
        <v>661</v>
      </c>
      <c r="D4443" s="3" t="s">
        <v>33</v>
      </c>
      <c r="E4443" s="3" t="s">
        <v>34</v>
      </c>
      <c r="F4443" s="3">
        <v>5612.25</v>
      </c>
      <c r="G4443" s="3">
        <v>841.84</v>
      </c>
      <c r="H4443" s="3">
        <v>4770.41</v>
      </c>
      <c r="I4443" s="3" t="s">
        <v>41</v>
      </c>
      <c r="J4443" s="5">
        <v>1.176471204781141</v>
      </c>
      <c r="K4443" t="str">
        <f>_xlfn.XLOOKUP(D4443, dim_channels!A:A, dim_channels!C:C, "Not Found")</f>
        <v>OTA</v>
      </c>
      <c r="L4443" t="str">
        <f>_xlfn.XLOOKUP(D4443, dim_channels!A:A, dim_channels!B:B, "Not Found")</f>
        <v>Booking.com</v>
      </c>
      <c r="M4443">
        <f t="shared" si="276"/>
        <v>1</v>
      </c>
      <c r="N4443">
        <f t="shared" si="277"/>
        <v>0</v>
      </c>
      <c r="O4443">
        <f t="shared" si="278"/>
        <v>0</v>
      </c>
      <c r="P4443">
        <f t="shared" si="279"/>
        <v>0</v>
      </c>
    </row>
    <row r="4444" spans="1:16" x14ac:dyDescent="0.2">
      <c r="A4444" s="2" t="s">
        <v>4880</v>
      </c>
      <c r="B4444" s="2" t="s">
        <v>378</v>
      </c>
      <c r="C4444" s="2" t="s">
        <v>239</v>
      </c>
      <c r="D4444" s="2" t="s">
        <v>45</v>
      </c>
      <c r="E4444" s="2" t="s">
        <v>89</v>
      </c>
      <c r="F4444" s="2">
        <v>2251.14</v>
      </c>
      <c r="G4444" s="2">
        <v>0</v>
      </c>
      <c r="H4444" s="2">
        <v>2251.14</v>
      </c>
      <c r="I4444" s="2" t="s">
        <v>29</v>
      </c>
      <c r="J4444" s="4">
        <v>1</v>
      </c>
      <c r="K4444" t="str">
        <f>_xlfn.XLOOKUP(D4444, dim_channels!A:A, dim_channels!C:C, "Not Found")</f>
        <v>Corporate</v>
      </c>
      <c r="L4444" t="str">
        <f>_xlfn.XLOOKUP(D4444, dim_channels!A:A, dim_channels!B:B, "Not Found")</f>
        <v>Corporate Direct</v>
      </c>
      <c r="M4444">
        <f t="shared" si="276"/>
        <v>0</v>
      </c>
      <c r="N4444">
        <f t="shared" si="277"/>
        <v>1</v>
      </c>
      <c r="O4444">
        <f t="shared" si="278"/>
        <v>2251.14</v>
      </c>
      <c r="P4444">
        <f t="shared" si="279"/>
        <v>2251.14</v>
      </c>
    </row>
    <row r="4445" spans="1:16" x14ac:dyDescent="0.2">
      <c r="A4445" s="3" t="s">
        <v>4881</v>
      </c>
      <c r="B4445" s="3" t="s">
        <v>605</v>
      </c>
      <c r="C4445" s="3" t="s">
        <v>234</v>
      </c>
      <c r="D4445" s="3" t="s">
        <v>45</v>
      </c>
      <c r="E4445" s="3" t="s">
        <v>89</v>
      </c>
      <c r="F4445" s="3">
        <v>7808.8</v>
      </c>
      <c r="G4445" s="3">
        <v>0</v>
      </c>
      <c r="H4445" s="3">
        <v>7808.8</v>
      </c>
      <c r="I4445" s="3" t="s">
        <v>29</v>
      </c>
      <c r="J4445" s="5">
        <v>1</v>
      </c>
      <c r="K4445" t="str">
        <f>_xlfn.XLOOKUP(D4445, dim_channels!A:A, dim_channels!C:C, "Not Found")</f>
        <v>Corporate</v>
      </c>
      <c r="L4445" t="str">
        <f>_xlfn.XLOOKUP(D4445, dim_channels!A:A, dim_channels!B:B, "Not Found")</f>
        <v>Corporate Direct</v>
      </c>
      <c r="M4445">
        <f t="shared" si="276"/>
        <v>0</v>
      </c>
      <c r="N4445">
        <f t="shared" si="277"/>
        <v>1</v>
      </c>
      <c r="O4445">
        <f t="shared" si="278"/>
        <v>7808.8</v>
      </c>
      <c r="P4445">
        <f t="shared" si="279"/>
        <v>7808.8</v>
      </c>
    </row>
    <row r="4446" spans="1:16" x14ac:dyDescent="0.2">
      <c r="A4446" s="2" t="s">
        <v>4882</v>
      </c>
      <c r="B4446" s="2" t="s">
        <v>386</v>
      </c>
      <c r="C4446" s="2" t="s">
        <v>382</v>
      </c>
      <c r="D4446" s="2" t="s">
        <v>27</v>
      </c>
      <c r="E4446" s="2" t="s">
        <v>34</v>
      </c>
      <c r="F4446" s="2">
        <v>11302.06</v>
      </c>
      <c r="G4446" s="2">
        <v>2034.37</v>
      </c>
      <c r="H4446" s="2">
        <v>9267.69</v>
      </c>
      <c r="I4446" s="2" t="s">
        <v>29</v>
      </c>
      <c r="J4446" s="4">
        <v>1.219512089851948</v>
      </c>
      <c r="K4446" t="str">
        <f>_xlfn.XLOOKUP(D4446, dim_channels!A:A, dim_channels!C:C, "Not Found")</f>
        <v>OTA</v>
      </c>
      <c r="L4446" t="str">
        <f>_xlfn.XLOOKUP(D4446, dim_channels!A:A, dim_channels!B:B, "Not Found")</f>
        <v>Expedia</v>
      </c>
      <c r="M4446">
        <f t="shared" si="276"/>
        <v>0</v>
      </c>
      <c r="N4446">
        <f t="shared" si="277"/>
        <v>1</v>
      </c>
      <c r="O4446">
        <f t="shared" si="278"/>
        <v>9267.69</v>
      </c>
      <c r="P4446">
        <f t="shared" si="279"/>
        <v>11302.06</v>
      </c>
    </row>
    <row r="4447" spans="1:16" x14ac:dyDescent="0.2">
      <c r="A4447" s="3" t="s">
        <v>4883</v>
      </c>
      <c r="B4447" s="3" t="s">
        <v>595</v>
      </c>
      <c r="C4447" s="3" t="s">
        <v>32</v>
      </c>
      <c r="D4447" s="3" t="s">
        <v>52</v>
      </c>
      <c r="E4447" s="3" t="s">
        <v>34</v>
      </c>
      <c r="F4447" s="3">
        <v>4666.1499999999996</v>
      </c>
      <c r="G4447" s="3">
        <v>559.94000000000005</v>
      </c>
      <c r="H4447" s="3">
        <v>4106.21</v>
      </c>
      <c r="I4447" s="3" t="s">
        <v>29</v>
      </c>
      <c r="J4447" s="5">
        <v>1.136364189849034</v>
      </c>
      <c r="K4447" t="str">
        <f>_xlfn.XLOOKUP(D4447, dim_channels!A:A, dim_channels!C:C, "Not Found")</f>
        <v>OTA</v>
      </c>
      <c r="L4447" t="str">
        <f>_xlfn.XLOOKUP(D4447, dim_channels!A:A, dim_channels!B:B, "Not Found")</f>
        <v>Agoda</v>
      </c>
      <c r="M4447">
        <f t="shared" si="276"/>
        <v>0</v>
      </c>
      <c r="N4447">
        <f t="shared" si="277"/>
        <v>1</v>
      </c>
      <c r="O4447">
        <f t="shared" si="278"/>
        <v>4106.21</v>
      </c>
      <c r="P4447">
        <f t="shared" si="279"/>
        <v>4666.1499999999996</v>
      </c>
    </row>
    <row r="4448" spans="1:16" x14ac:dyDescent="0.2">
      <c r="A4448" s="2" t="s">
        <v>4884</v>
      </c>
      <c r="B4448" s="2" t="s">
        <v>276</v>
      </c>
      <c r="C4448" s="2" t="s">
        <v>435</v>
      </c>
      <c r="D4448" s="2" t="s">
        <v>52</v>
      </c>
      <c r="E4448" s="2" t="s">
        <v>34</v>
      </c>
      <c r="F4448" s="2">
        <v>9594.58</v>
      </c>
      <c r="G4448" s="2">
        <v>1151.3499999999999</v>
      </c>
      <c r="H4448" s="2">
        <v>8443.23</v>
      </c>
      <c r="I4448" s="2" t="s">
        <v>29</v>
      </c>
      <c r="J4448" s="4">
        <v>1.1363636901991301</v>
      </c>
      <c r="K4448" t="str">
        <f>_xlfn.XLOOKUP(D4448, dim_channels!A:A, dim_channels!C:C, "Not Found")</f>
        <v>OTA</v>
      </c>
      <c r="L4448" t="str">
        <f>_xlfn.XLOOKUP(D4448, dim_channels!A:A, dim_channels!B:B, "Not Found")</f>
        <v>Agoda</v>
      </c>
      <c r="M4448">
        <f t="shared" si="276"/>
        <v>0</v>
      </c>
      <c r="N4448">
        <f t="shared" si="277"/>
        <v>1</v>
      </c>
      <c r="O4448">
        <f t="shared" si="278"/>
        <v>8443.23</v>
      </c>
      <c r="P4448">
        <f t="shared" si="279"/>
        <v>9594.58</v>
      </c>
    </row>
    <row r="4449" spans="1:16" x14ac:dyDescent="0.2">
      <c r="A4449" s="3" t="s">
        <v>4885</v>
      </c>
      <c r="B4449" s="3" t="s">
        <v>532</v>
      </c>
      <c r="C4449" s="3" t="s">
        <v>328</v>
      </c>
      <c r="D4449" s="3" t="s">
        <v>27</v>
      </c>
      <c r="E4449" s="3" t="s">
        <v>28</v>
      </c>
      <c r="F4449" s="3">
        <v>3298.48</v>
      </c>
      <c r="G4449" s="3">
        <v>593.73</v>
      </c>
      <c r="H4449" s="3">
        <v>2704.75</v>
      </c>
      <c r="I4449" s="3" t="s">
        <v>29</v>
      </c>
      <c r="J4449" s="5">
        <v>1.219513818282651</v>
      </c>
      <c r="K4449" t="str">
        <f>_xlfn.XLOOKUP(D4449, dim_channels!A:A, dim_channels!C:C, "Not Found")</f>
        <v>OTA</v>
      </c>
      <c r="L4449" t="str">
        <f>_xlfn.XLOOKUP(D4449, dim_channels!A:A, dim_channels!B:B, "Not Found")</f>
        <v>Expedia</v>
      </c>
      <c r="M4449">
        <f t="shared" si="276"/>
        <v>0</v>
      </c>
      <c r="N4449">
        <f t="shared" si="277"/>
        <v>1</v>
      </c>
      <c r="O4449">
        <f t="shared" si="278"/>
        <v>2704.75</v>
      </c>
      <c r="P4449">
        <f t="shared" si="279"/>
        <v>3298.48</v>
      </c>
    </row>
    <row r="4450" spans="1:16" x14ac:dyDescent="0.2">
      <c r="A4450" s="2" t="s">
        <v>4886</v>
      </c>
      <c r="B4450" s="2" t="s">
        <v>282</v>
      </c>
      <c r="C4450" s="2" t="s">
        <v>799</v>
      </c>
      <c r="D4450" s="2" t="s">
        <v>45</v>
      </c>
      <c r="E4450" s="2" t="s">
        <v>89</v>
      </c>
      <c r="F4450" s="2">
        <v>13569.88</v>
      </c>
      <c r="G4450" s="2">
        <v>0</v>
      </c>
      <c r="H4450" s="2">
        <v>13569.88</v>
      </c>
      <c r="I4450" s="2" t="s">
        <v>56</v>
      </c>
      <c r="J4450" s="4">
        <v>1</v>
      </c>
      <c r="K4450" t="str">
        <f>_xlfn.XLOOKUP(D4450, dim_channels!A:A, dim_channels!C:C, "Not Found")</f>
        <v>Corporate</v>
      </c>
      <c r="L4450" t="str">
        <f>_xlfn.XLOOKUP(D4450, dim_channels!A:A, dim_channels!B:B, "Not Found")</f>
        <v>Corporate Direct</v>
      </c>
      <c r="M4450">
        <f t="shared" si="276"/>
        <v>0</v>
      </c>
      <c r="N4450">
        <f t="shared" si="277"/>
        <v>0</v>
      </c>
      <c r="O4450">
        <f t="shared" si="278"/>
        <v>0</v>
      </c>
      <c r="P4450">
        <f t="shared" si="279"/>
        <v>0</v>
      </c>
    </row>
    <row r="4451" spans="1:16" x14ac:dyDescent="0.2">
      <c r="A4451" s="3" t="s">
        <v>4887</v>
      </c>
      <c r="B4451" s="3" t="s">
        <v>289</v>
      </c>
      <c r="C4451" s="3" t="s">
        <v>955</v>
      </c>
      <c r="D4451" s="3" t="s">
        <v>52</v>
      </c>
      <c r="E4451" s="3" t="s">
        <v>34</v>
      </c>
      <c r="F4451" s="3">
        <v>4257.76</v>
      </c>
      <c r="G4451" s="3">
        <v>510.93</v>
      </c>
      <c r="H4451" s="3">
        <v>3746.83</v>
      </c>
      <c r="I4451" s="3" t="s">
        <v>29</v>
      </c>
      <c r="J4451" s="5">
        <v>1.1363632724196191</v>
      </c>
      <c r="K4451" t="str">
        <f>_xlfn.XLOOKUP(D4451, dim_channels!A:A, dim_channels!C:C, "Not Found")</f>
        <v>OTA</v>
      </c>
      <c r="L4451" t="str">
        <f>_xlfn.XLOOKUP(D4451, dim_channels!A:A, dim_channels!B:B, "Not Found")</f>
        <v>Agoda</v>
      </c>
      <c r="M4451">
        <f t="shared" si="276"/>
        <v>0</v>
      </c>
      <c r="N4451">
        <f t="shared" si="277"/>
        <v>1</v>
      </c>
      <c r="O4451">
        <f t="shared" si="278"/>
        <v>3746.83</v>
      </c>
      <c r="P4451">
        <f t="shared" si="279"/>
        <v>4257.76</v>
      </c>
    </row>
    <row r="4452" spans="1:16" x14ac:dyDescent="0.2">
      <c r="A4452" s="2" t="s">
        <v>4888</v>
      </c>
      <c r="B4452" s="2" t="s">
        <v>401</v>
      </c>
      <c r="C4452" s="2" t="s">
        <v>749</v>
      </c>
      <c r="D4452" s="2" t="s">
        <v>64</v>
      </c>
      <c r="E4452" s="2" t="s">
        <v>28</v>
      </c>
      <c r="F4452" s="2">
        <v>3106.79</v>
      </c>
      <c r="G4452" s="2">
        <v>0</v>
      </c>
      <c r="H4452" s="2">
        <v>3106.79</v>
      </c>
      <c r="I4452" s="2" t="s">
        <v>29</v>
      </c>
      <c r="J4452" s="4">
        <v>1</v>
      </c>
      <c r="K4452" t="str">
        <f>_xlfn.XLOOKUP(D4452, dim_channels!A:A, dim_channels!C:C, "Not Found")</f>
        <v>Direct</v>
      </c>
      <c r="L4452" t="str">
        <f>_xlfn.XLOOKUP(D4452, dim_channels!A:A, dim_channels!B:B, "Not Found")</f>
        <v>Direct Website</v>
      </c>
      <c r="M4452">
        <f t="shared" si="276"/>
        <v>0</v>
      </c>
      <c r="N4452">
        <f t="shared" si="277"/>
        <v>1</v>
      </c>
      <c r="O4452">
        <f t="shared" si="278"/>
        <v>3106.79</v>
      </c>
      <c r="P4452">
        <f t="shared" si="279"/>
        <v>3106.79</v>
      </c>
    </row>
    <row r="4453" spans="1:16" x14ac:dyDescent="0.2">
      <c r="A4453" s="3" t="s">
        <v>4889</v>
      </c>
      <c r="B4453" s="3" t="s">
        <v>949</v>
      </c>
      <c r="C4453" s="3" t="s">
        <v>286</v>
      </c>
      <c r="D4453" s="3" t="s">
        <v>52</v>
      </c>
      <c r="E4453" s="3" t="s">
        <v>34</v>
      </c>
      <c r="F4453" s="3">
        <v>14246.77</v>
      </c>
      <c r="G4453" s="3">
        <v>1709.61</v>
      </c>
      <c r="H4453" s="3">
        <v>12537.16</v>
      </c>
      <c r="I4453" s="3" t="s">
        <v>29</v>
      </c>
      <c r="J4453" s="5">
        <v>1.136363418828507</v>
      </c>
      <c r="K4453" t="str">
        <f>_xlfn.XLOOKUP(D4453, dim_channels!A:A, dim_channels!C:C, "Not Found")</f>
        <v>OTA</v>
      </c>
      <c r="L4453" t="str">
        <f>_xlfn.XLOOKUP(D4453, dim_channels!A:A, dim_channels!B:B, "Not Found")</f>
        <v>Agoda</v>
      </c>
      <c r="M4453">
        <f t="shared" si="276"/>
        <v>0</v>
      </c>
      <c r="N4453">
        <f t="shared" si="277"/>
        <v>1</v>
      </c>
      <c r="O4453">
        <f t="shared" si="278"/>
        <v>12537.16</v>
      </c>
      <c r="P4453">
        <f t="shared" si="279"/>
        <v>14246.77</v>
      </c>
    </row>
    <row r="4454" spans="1:16" x14ac:dyDescent="0.2">
      <c r="A4454" s="2" t="s">
        <v>4890</v>
      </c>
      <c r="B4454" s="2" t="s">
        <v>95</v>
      </c>
      <c r="C4454" s="2" t="s">
        <v>113</v>
      </c>
      <c r="D4454" s="2" t="s">
        <v>52</v>
      </c>
      <c r="E4454" s="2" t="s">
        <v>60</v>
      </c>
      <c r="F4454" s="2">
        <v>2455.11</v>
      </c>
      <c r="G4454" s="2">
        <v>0</v>
      </c>
      <c r="H4454" s="2">
        <v>2455.11</v>
      </c>
      <c r="I4454" s="2" t="s">
        <v>41</v>
      </c>
      <c r="J4454" s="4">
        <v>1</v>
      </c>
      <c r="K4454" t="str">
        <f>_xlfn.XLOOKUP(D4454, dim_channels!A:A, dim_channels!C:C, "Not Found")</f>
        <v>OTA</v>
      </c>
      <c r="L4454" t="str">
        <f>_xlfn.XLOOKUP(D4454, dim_channels!A:A, dim_channels!B:B, "Not Found")</f>
        <v>Agoda</v>
      </c>
      <c r="M4454">
        <f t="shared" si="276"/>
        <v>1</v>
      </c>
      <c r="N4454">
        <f t="shared" si="277"/>
        <v>0</v>
      </c>
      <c r="O4454">
        <f t="shared" si="278"/>
        <v>0</v>
      </c>
      <c r="P4454">
        <f t="shared" si="279"/>
        <v>0</v>
      </c>
    </row>
    <row r="4455" spans="1:16" x14ac:dyDescent="0.2">
      <c r="A4455" s="3" t="s">
        <v>4891</v>
      </c>
      <c r="B4455" s="3" t="s">
        <v>121</v>
      </c>
      <c r="C4455" s="3" t="s">
        <v>388</v>
      </c>
      <c r="D4455" s="3" t="s">
        <v>33</v>
      </c>
      <c r="E4455" s="3" t="s">
        <v>34</v>
      </c>
      <c r="F4455" s="3">
        <v>16392.150000000001</v>
      </c>
      <c r="G4455" s="3">
        <v>2458.8200000000002</v>
      </c>
      <c r="H4455" s="3">
        <v>13933.33</v>
      </c>
      <c r="I4455" s="3" t="s">
        <v>29</v>
      </c>
      <c r="J4455" s="5">
        <v>1.176470377146023</v>
      </c>
      <c r="K4455" t="str">
        <f>_xlfn.XLOOKUP(D4455, dim_channels!A:A, dim_channels!C:C, "Not Found")</f>
        <v>OTA</v>
      </c>
      <c r="L4455" t="str">
        <f>_xlfn.XLOOKUP(D4455, dim_channels!A:A, dim_channels!B:B, "Not Found")</f>
        <v>Booking.com</v>
      </c>
      <c r="M4455">
        <f t="shared" si="276"/>
        <v>0</v>
      </c>
      <c r="N4455">
        <f t="shared" si="277"/>
        <v>1</v>
      </c>
      <c r="O4455">
        <f t="shared" si="278"/>
        <v>13933.33</v>
      </c>
      <c r="P4455">
        <f t="shared" si="279"/>
        <v>16392.150000000001</v>
      </c>
    </row>
    <row r="4456" spans="1:16" x14ac:dyDescent="0.2">
      <c r="A4456" s="2" t="s">
        <v>4892</v>
      </c>
      <c r="B4456" s="2" t="s">
        <v>226</v>
      </c>
      <c r="C4456" s="2" t="s">
        <v>50</v>
      </c>
      <c r="D4456" s="2" t="s">
        <v>52</v>
      </c>
      <c r="E4456" s="2" t="s">
        <v>34</v>
      </c>
      <c r="F4456" s="2">
        <v>8804.14</v>
      </c>
      <c r="G4456" s="2">
        <v>1056.5</v>
      </c>
      <c r="H4456" s="2">
        <v>7747.64</v>
      </c>
      <c r="I4456" s="2" t="s">
        <v>41</v>
      </c>
      <c r="J4456" s="4">
        <v>1.136364105714772</v>
      </c>
      <c r="K4456" t="str">
        <f>_xlfn.XLOOKUP(D4456, dim_channels!A:A, dim_channels!C:C, "Not Found")</f>
        <v>OTA</v>
      </c>
      <c r="L4456" t="str">
        <f>_xlfn.XLOOKUP(D4456, dim_channels!A:A, dim_channels!B:B, "Not Found")</f>
        <v>Agoda</v>
      </c>
      <c r="M4456">
        <f t="shared" si="276"/>
        <v>1</v>
      </c>
      <c r="N4456">
        <f t="shared" si="277"/>
        <v>0</v>
      </c>
      <c r="O4456">
        <f t="shared" si="278"/>
        <v>0</v>
      </c>
      <c r="P4456">
        <f t="shared" si="279"/>
        <v>0</v>
      </c>
    </row>
    <row r="4457" spans="1:16" x14ac:dyDescent="0.2">
      <c r="A4457" s="3" t="s">
        <v>4893</v>
      </c>
      <c r="B4457" s="3" t="s">
        <v>612</v>
      </c>
      <c r="C4457" s="3" t="s">
        <v>525</v>
      </c>
      <c r="D4457" s="3" t="s">
        <v>169</v>
      </c>
      <c r="E4457" s="3" t="s">
        <v>46</v>
      </c>
      <c r="F4457" s="3">
        <v>5287.94</v>
      </c>
      <c r="G4457" s="3">
        <v>1057.5899999999999</v>
      </c>
      <c r="H4457" s="3">
        <v>4230.3500000000004</v>
      </c>
      <c r="I4457" s="3" t="s">
        <v>29</v>
      </c>
      <c r="J4457" s="5">
        <v>1.2500005909676499</v>
      </c>
      <c r="K4457" t="str">
        <f>_xlfn.XLOOKUP(D4457, dim_channels!A:A, dim_channels!C:C, "Not Found")</f>
        <v>GDS</v>
      </c>
      <c r="L4457" t="str">
        <f>_xlfn.XLOOKUP(D4457, dim_channels!A:A, dim_channels!B:B, "Not Found")</f>
        <v>GDS (Amadeus)</v>
      </c>
      <c r="M4457">
        <f t="shared" si="276"/>
        <v>0</v>
      </c>
      <c r="N4457">
        <f t="shared" si="277"/>
        <v>1</v>
      </c>
      <c r="O4457">
        <f t="shared" si="278"/>
        <v>4230.3500000000004</v>
      </c>
      <c r="P4457">
        <f t="shared" si="279"/>
        <v>5287.94</v>
      </c>
    </row>
    <row r="4458" spans="1:16" x14ac:dyDescent="0.2">
      <c r="A4458" s="2" t="s">
        <v>4894</v>
      </c>
      <c r="B4458" s="2" t="s">
        <v>291</v>
      </c>
      <c r="C4458" s="2" t="s">
        <v>187</v>
      </c>
      <c r="D4458" s="2" t="s">
        <v>33</v>
      </c>
      <c r="E4458" s="2" t="s">
        <v>28</v>
      </c>
      <c r="F4458" s="2">
        <v>3511.11</v>
      </c>
      <c r="G4458" s="2">
        <v>526.66999999999996</v>
      </c>
      <c r="H4458" s="2">
        <v>2984.44</v>
      </c>
      <c r="I4458" s="2" t="s">
        <v>41</v>
      </c>
      <c r="J4458" s="4">
        <v>1.1764719679403839</v>
      </c>
      <c r="K4458" t="str">
        <f>_xlfn.XLOOKUP(D4458, dim_channels!A:A, dim_channels!C:C, "Not Found")</f>
        <v>OTA</v>
      </c>
      <c r="L4458" t="str">
        <f>_xlfn.XLOOKUP(D4458, dim_channels!A:A, dim_channels!B:B, "Not Found")</f>
        <v>Booking.com</v>
      </c>
      <c r="M4458">
        <f t="shared" si="276"/>
        <v>1</v>
      </c>
      <c r="N4458">
        <f t="shared" si="277"/>
        <v>0</v>
      </c>
      <c r="O4458">
        <f t="shared" si="278"/>
        <v>0</v>
      </c>
      <c r="P4458">
        <f t="shared" si="279"/>
        <v>0</v>
      </c>
    </row>
    <row r="4459" spans="1:16" x14ac:dyDescent="0.2">
      <c r="A4459" s="3" t="s">
        <v>4895</v>
      </c>
      <c r="B4459" s="3" t="s">
        <v>971</v>
      </c>
      <c r="C4459" s="3" t="s">
        <v>329</v>
      </c>
      <c r="D4459" s="3" t="s">
        <v>52</v>
      </c>
      <c r="E4459" s="3" t="s">
        <v>34</v>
      </c>
      <c r="F4459" s="3">
        <v>5185.3999999999996</v>
      </c>
      <c r="G4459" s="3">
        <v>622.25</v>
      </c>
      <c r="H4459" s="3">
        <v>4563.1499999999996</v>
      </c>
      <c r="I4459" s="3" t="s">
        <v>41</v>
      </c>
      <c r="J4459" s="5">
        <v>1.1363641344246851</v>
      </c>
      <c r="K4459" t="str">
        <f>_xlfn.XLOOKUP(D4459, dim_channels!A:A, dim_channels!C:C, "Not Found")</f>
        <v>OTA</v>
      </c>
      <c r="L4459" t="str">
        <f>_xlfn.XLOOKUP(D4459, dim_channels!A:A, dim_channels!B:B, "Not Found")</f>
        <v>Agoda</v>
      </c>
      <c r="M4459">
        <f t="shared" si="276"/>
        <v>1</v>
      </c>
      <c r="N4459">
        <f t="shared" si="277"/>
        <v>0</v>
      </c>
      <c r="O4459">
        <f t="shared" si="278"/>
        <v>0</v>
      </c>
      <c r="P4459">
        <f t="shared" si="279"/>
        <v>0</v>
      </c>
    </row>
    <row r="4460" spans="1:16" x14ac:dyDescent="0.2">
      <c r="A4460" s="2" t="s">
        <v>4896</v>
      </c>
      <c r="B4460" s="2" t="s">
        <v>426</v>
      </c>
      <c r="C4460" s="2" t="s">
        <v>813</v>
      </c>
      <c r="D4460" s="2" t="s">
        <v>45</v>
      </c>
      <c r="E4460" s="2" t="s">
        <v>89</v>
      </c>
      <c r="F4460" s="2">
        <v>6578.08</v>
      </c>
      <c r="G4460" s="2">
        <v>0</v>
      </c>
      <c r="H4460" s="2">
        <v>6578.08</v>
      </c>
      <c r="I4460" s="2" t="s">
        <v>29</v>
      </c>
      <c r="J4460" s="4">
        <v>1</v>
      </c>
      <c r="K4460" t="str">
        <f>_xlfn.XLOOKUP(D4460, dim_channels!A:A, dim_channels!C:C, "Not Found")</f>
        <v>Corporate</v>
      </c>
      <c r="L4460" t="str">
        <f>_xlfn.XLOOKUP(D4460, dim_channels!A:A, dim_channels!B:B, "Not Found")</f>
        <v>Corporate Direct</v>
      </c>
      <c r="M4460">
        <f t="shared" si="276"/>
        <v>0</v>
      </c>
      <c r="N4460">
        <f t="shared" si="277"/>
        <v>1</v>
      </c>
      <c r="O4460">
        <f t="shared" si="278"/>
        <v>6578.08</v>
      </c>
      <c r="P4460">
        <f t="shared" si="279"/>
        <v>6578.08</v>
      </c>
    </row>
    <row r="4461" spans="1:16" x14ac:dyDescent="0.2">
      <c r="A4461" s="3" t="s">
        <v>4897</v>
      </c>
      <c r="B4461" s="3" t="s">
        <v>534</v>
      </c>
      <c r="C4461" s="3" t="s">
        <v>251</v>
      </c>
      <c r="D4461" s="3" t="s">
        <v>206</v>
      </c>
      <c r="E4461" s="3" t="s">
        <v>207</v>
      </c>
      <c r="F4461" s="3">
        <v>31288.22</v>
      </c>
      <c r="G4461" s="3">
        <v>0</v>
      </c>
      <c r="H4461" s="3">
        <v>31288.22</v>
      </c>
      <c r="I4461" s="3" t="s">
        <v>29</v>
      </c>
      <c r="J4461" s="5">
        <v>1</v>
      </c>
      <c r="K4461" t="str">
        <f>_xlfn.XLOOKUP(D4461, dim_channels!A:A, dim_channels!C:C, "Not Found")</f>
        <v>Direct</v>
      </c>
      <c r="L4461" t="str">
        <f>_xlfn.XLOOKUP(D4461, dim_channels!A:A, dim_channels!B:B, "Not Found")</f>
        <v>Walk-in</v>
      </c>
      <c r="M4461">
        <f t="shared" si="276"/>
        <v>0</v>
      </c>
      <c r="N4461">
        <f t="shared" si="277"/>
        <v>1</v>
      </c>
      <c r="O4461">
        <f t="shared" si="278"/>
        <v>31288.22</v>
      </c>
      <c r="P4461">
        <f t="shared" si="279"/>
        <v>31288.22</v>
      </c>
    </row>
    <row r="4462" spans="1:16" x14ac:dyDescent="0.2">
      <c r="A4462" s="2" t="s">
        <v>4898</v>
      </c>
      <c r="B4462" s="2" t="s">
        <v>564</v>
      </c>
      <c r="C4462" s="2" t="s">
        <v>373</v>
      </c>
      <c r="D4462" s="2" t="s">
        <v>45</v>
      </c>
      <c r="E4462" s="2" t="s">
        <v>46</v>
      </c>
      <c r="F4462" s="2">
        <v>9327.23</v>
      </c>
      <c r="G4462" s="2">
        <v>466.36</v>
      </c>
      <c r="H4462" s="2">
        <v>8860.8700000000008</v>
      </c>
      <c r="I4462" s="2" t="s">
        <v>29</v>
      </c>
      <c r="J4462" s="4">
        <v>1.052631400754102</v>
      </c>
      <c r="K4462" t="str">
        <f>_xlfn.XLOOKUP(D4462, dim_channels!A:A, dim_channels!C:C, "Not Found")</f>
        <v>Corporate</v>
      </c>
      <c r="L4462" t="str">
        <f>_xlfn.XLOOKUP(D4462, dim_channels!A:A, dim_channels!B:B, "Not Found")</f>
        <v>Corporate Direct</v>
      </c>
      <c r="M4462">
        <f t="shared" si="276"/>
        <v>0</v>
      </c>
      <c r="N4462">
        <f t="shared" si="277"/>
        <v>1</v>
      </c>
      <c r="O4462">
        <f t="shared" si="278"/>
        <v>8860.8700000000008</v>
      </c>
      <c r="P4462">
        <f t="shared" si="279"/>
        <v>9327.23</v>
      </c>
    </row>
    <row r="4463" spans="1:16" x14ac:dyDescent="0.2">
      <c r="A4463" s="3" t="s">
        <v>4899</v>
      </c>
      <c r="B4463" s="3" t="s">
        <v>294</v>
      </c>
      <c r="C4463" s="3" t="s">
        <v>202</v>
      </c>
      <c r="D4463" s="3" t="s">
        <v>114</v>
      </c>
      <c r="E4463" s="3" t="s">
        <v>115</v>
      </c>
      <c r="F4463" s="3">
        <v>20159.919999999998</v>
      </c>
      <c r="G4463" s="3">
        <v>2015.99</v>
      </c>
      <c r="H4463" s="3">
        <v>18143.93</v>
      </c>
      <c r="I4463" s="3" t="s">
        <v>41</v>
      </c>
      <c r="J4463" s="5">
        <v>1.1111109886336641</v>
      </c>
      <c r="K4463" t="str">
        <f>_xlfn.XLOOKUP(D4463, dim_channels!A:A, dim_channels!C:C, "Not Found")</f>
        <v>Offline</v>
      </c>
      <c r="L4463" t="str">
        <f>_xlfn.XLOOKUP(D4463, dim_channels!A:A, dim_channels!B:B, "Not Found")</f>
        <v>Travel Agency</v>
      </c>
      <c r="M4463">
        <f t="shared" si="276"/>
        <v>1</v>
      </c>
      <c r="N4463">
        <f t="shared" si="277"/>
        <v>0</v>
      </c>
      <c r="O4463">
        <f t="shared" si="278"/>
        <v>0</v>
      </c>
      <c r="P4463">
        <f t="shared" si="279"/>
        <v>0</v>
      </c>
    </row>
    <row r="4464" spans="1:16" x14ac:dyDescent="0.2">
      <c r="A4464" s="2" t="s">
        <v>4900</v>
      </c>
      <c r="B4464" s="2" t="s">
        <v>706</v>
      </c>
      <c r="C4464" s="2" t="s">
        <v>168</v>
      </c>
      <c r="D4464" s="2" t="s">
        <v>52</v>
      </c>
      <c r="E4464" s="2" t="s">
        <v>60</v>
      </c>
      <c r="F4464" s="2">
        <v>23168.080000000002</v>
      </c>
      <c r="G4464" s="2">
        <v>0</v>
      </c>
      <c r="H4464" s="2">
        <v>23168.080000000002</v>
      </c>
      <c r="I4464" s="2" t="s">
        <v>56</v>
      </c>
      <c r="J4464" s="4">
        <v>1</v>
      </c>
      <c r="K4464" t="str">
        <f>_xlfn.XLOOKUP(D4464, dim_channels!A:A, dim_channels!C:C, "Not Found")</f>
        <v>OTA</v>
      </c>
      <c r="L4464" t="str">
        <f>_xlfn.XLOOKUP(D4464, dim_channels!A:A, dim_channels!B:B, "Not Found")</f>
        <v>Agoda</v>
      </c>
      <c r="M4464">
        <f t="shared" si="276"/>
        <v>0</v>
      </c>
      <c r="N4464">
        <f t="shared" si="277"/>
        <v>0</v>
      </c>
      <c r="O4464">
        <f t="shared" si="278"/>
        <v>0</v>
      </c>
      <c r="P4464">
        <f t="shared" si="279"/>
        <v>0</v>
      </c>
    </row>
    <row r="4465" spans="1:16" x14ac:dyDescent="0.2">
      <c r="A4465" s="3" t="s">
        <v>4901</v>
      </c>
      <c r="B4465" s="3" t="s">
        <v>538</v>
      </c>
      <c r="C4465" s="3" t="s">
        <v>917</v>
      </c>
      <c r="D4465" s="3" t="s">
        <v>33</v>
      </c>
      <c r="E4465" s="3" t="s">
        <v>34</v>
      </c>
      <c r="F4465" s="3">
        <v>6957.77</v>
      </c>
      <c r="G4465" s="3">
        <v>1043.67</v>
      </c>
      <c r="H4465" s="3">
        <v>5914.1</v>
      </c>
      <c r="I4465" s="3" t="s">
        <v>41</v>
      </c>
      <c r="J4465" s="5">
        <v>1.1764714834040679</v>
      </c>
      <c r="K4465" t="str">
        <f>_xlfn.XLOOKUP(D4465, dim_channels!A:A, dim_channels!C:C, "Not Found")</f>
        <v>OTA</v>
      </c>
      <c r="L4465" t="str">
        <f>_xlfn.XLOOKUP(D4465, dim_channels!A:A, dim_channels!B:B, "Not Found")</f>
        <v>Booking.com</v>
      </c>
      <c r="M4465">
        <f t="shared" si="276"/>
        <v>1</v>
      </c>
      <c r="N4465">
        <f t="shared" si="277"/>
        <v>0</v>
      </c>
      <c r="O4465">
        <f t="shared" si="278"/>
        <v>0</v>
      </c>
      <c r="P4465">
        <f t="shared" si="279"/>
        <v>0</v>
      </c>
    </row>
    <row r="4466" spans="1:16" x14ac:dyDescent="0.2">
      <c r="A4466" s="2" t="s">
        <v>4902</v>
      </c>
      <c r="B4466" s="2" t="s">
        <v>135</v>
      </c>
      <c r="C4466" s="2" t="s">
        <v>1072</v>
      </c>
      <c r="D4466" s="2" t="s">
        <v>45</v>
      </c>
      <c r="E4466" s="2" t="s">
        <v>46</v>
      </c>
      <c r="F4466" s="2">
        <v>11566.97</v>
      </c>
      <c r="G4466" s="2">
        <v>578.35</v>
      </c>
      <c r="H4466" s="2">
        <v>10988.62</v>
      </c>
      <c r="I4466" s="2" t="s">
        <v>29</v>
      </c>
      <c r="J4466" s="4">
        <v>1.052631722636691</v>
      </c>
      <c r="K4466" t="str">
        <f>_xlfn.XLOOKUP(D4466, dim_channels!A:A, dim_channels!C:C, "Not Found")</f>
        <v>Corporate</v>
      </c>
      <c r="L4466" t="str">
        <f>_xlfn.XLOOKUP(D4466, dim_channels!A:A, dim_channels!B:B, "Not Found")</f>
        <v>Corporate Direct</v>
      </c>
      <c r="M4466">
        <f t="shared" si="276"/>
        <v>0</v>
      </c>
      <c r="N4466">
        <f t="shared" si="277"/>
        <v>1</v>
      </c>
      <c r="O4466">
        <f t="shared" si="278"/>
        <v>10988.62</v>
      </c>
      <c r="P4466">
        <f t="shared" si="279"/>
        <v>11566.97</v>
      </c>
    </row>
    <row r="4467" spans="1:16" x14ac:dyDescent="0.2">
      <c r="A4467" s="3" t="s">
        <v>4903</v>
      </c>
      <c r="B4467" s="3" t="s">
        <v>1035</v>
      </c>
      <c r="C4467" s="3" t="s">
        <v>487</v>
      </c>
      <c r="D4467" s="3" t="s">
        <v>52</v>
      </c>
      <c r="E4467" s="3" t="s">
        <v>34</v>
      </c>
      <c r="F4467" s="3">
        <v>8978.69</v>
      </c>
      <c r="G4467" s="3">
        <v>1077.44</v>
      </c>
      <c r="H4467" s="3">
        <v>7901.25</v>
      </c>
      <c r="I4467" s="3" t="s">
        <v>56</v>
      </c>
      <c r="J4467" s="5">
        <v>1.1363632336655589</v>
      </c>
      <c r="K4467" t="str">
        <f>_xlfn.XLOOKUP(D4467, dim_channels!A:A, dim_channels!C:C, "Not Found")</f>
        <v>OTA</v>
      </c>
      <c r="L4467" t="str">
        <f>_xlfn.XLOOKUP(D4467, dim_channels!A:A, dim_channels!B:B, "Not Found")</f>
        <v>Agoda</v>
      </c>
      <c r="M4467">
        <f t="shared" si="276"/>
        <v>0</v>
      </c>
      <c r="N4467">
        <f t="shared" si="277"/>
        <v>0</v>
      </c>
      <c r="O4467">
        <f t="shared" si="278"/>
        <v>0</v>
      </c>
      <c r="P4467">
        <f t="shared" si="279"/>
        <v>0</v>
      </c>
    </row>
    <row r="4468" spans="1:16" x14ac:dyDescent="0.2">
      <c r="A4468" s="2" t="s">
        <v>4904</v>
      </c>
      <c r="B4468" s="2" t="s">
        <v>72</v>
      </c>
      <c r="C4468" s="2" t="s">
        <v>423</v>
      </c>
      <c r="D4468" s="2" t="s">
        <v>52</v>
      </c>
      <c r="E4468" s="2" t="s">
        <v>60</v>
      </c>
      <c r="F4468" s="2">
        <v>16036.5</v>
      </c>
      <c r="G4468" s="2">
        <v>0</v>
      </c>
      <c r="H4468" s="2">
        <v>16036.5</v>
      </c>
      <c r="I4468" s="2" t="s">
        <v>29</v>
      </c>
      <c r="J4468" s="4">
        <v>1</v>
      </c>
      <c r="K4468" t="str">
        <f>_xlfn.XLOOKUP(D4468, dim_channels!A:A, dim_channels!C:C, "Not Found")</f>
        <v>OTA</v>
      </c>
      <c r="L4468" t="str">
        <f>_xlfn.XLOOKUP(D4468, dim_channels!A:A, dim_channels!B:B, "Not Found")</f>
        <v>Agoda</v>
      </c>
      <c r="M4468">
        <f t="shared" si="276"/>
        <v>0</v>
      </c>
      <c r="N4468">
        <f t="shared" si="277"/>
        <v>1</v>
      </c>
      <c r="O4468">
        <f t="shared" si="278"/>
        <v>16036.5</v>
      </c>
      <c r="P4468">
        <f t="shared" si="279"/>
        <v>16036.5</v>
      </c>
    </row>
    <row r="4469" spans="1:16" x14ac:dyDescent="0.2">
      <c r="A4469" s="3" t="s">
        <v>4905</v>
      </c>
      <c r="B4469" s="3" t="s">
        <v>285</v>
      </c>
      <c r="C4469" s="3" t="s">
        <v>44</v>
      </c>
      <c r="D4469" s="3" t="s">
        <v>52</v>
      </c>
      <c r="E4469" s="3" t="s">
        <v>34</v>
      </c>
      <c r="F4469" s="3">
        <v>19785.54</v>
      </c>
      <c r="G4469" s="3">
        <v>2374.2600000000002</v>
      </c>
      <c r="H4469" s="3">
        <v>17411.28</v>
      </c>
      <c r="I4469" s="3" t="s">
        <v>29</v>
      </c>
      <c r="J4469" s="5">
        <v>1.136363323087102</v>
      </c>
      <c r="K4469" t="str">
        <f>_xlfn.XLOOKUP(D4469, dim_channels!A:A, dim_channels!C:C, "Not Found")</f>
        <v>OTA</v>
      </c>
      <c r="L4469" t="str">
        <f>_xlfn.XLOOKUP(D4469, dim_channels!A:A, dim_channels!B:B, "Not Found")</f>
        <v>Agoda</v>
      </c>
      <c r="M4469">
        <f t="shared" si="276"/>
        <v>0</v>
      </c>
      <c r="N4469">
        <f t="shared" si="277"/>
        <v>1</v>
      </c>
      <c r="O4469">
        <f t="shared" si="278"/>
        <v>17411.28</v>
      </c>
      <c r="P4469">
        <f t="shared" si="279"/>
        <v>19785.54</v>
      </c>
    </row>
    <row r="4470" spans="1:16" x14ac:dyDescent="0.2">
      <c r="A4470" s="2" t="s">
        <v>4906</v>
      </c>
      <c r="B4470" s="2" t="s">
        <v>958</v>
      </c>
      <c r="C4470" s="2" t="s">
        <v>100</v>
      </c>
      <c r="D4470" s="2" t="s">
        <v>27</v>
      </c>
      <c r="E4470" s="2" t="s">
        <v>34</v>
      </c>
      <c r="F4470" s="2">
        <v>5971.17</v>
      </c>
      <c r="G4470" s="2">
        <v>1074.81</v>
      </c>
      <c r="H4470" s="2">
        <v>4896.3599999999997</v>
      </c>
      <c r="I4470" s="2" t="s">
        <v>29</v>
      </c>
      <c r="J4470" s="4">
        <v>1.219512045682916</v>
      </c>
      <c r="K4470" t="str">
        <f>_xlfn.XLOOKUP(D4470, dim_channels!A:A, dim_channels!C:C, "Not Found")</f>
        <v>OTA</v>
      </c>
      <c r="L4470" t="str">
        <f>_xlfn.XLOOKUP(D4470, dim_channels!A:A, dim_channels!B:B, "Not Found")</f>
        <v>Expedia</v>
      </c>
      <c r="M4470">
        <f t="shared" si="276"/>
        <v>0</v>
      </c>
      <c r="N4470">
        <f t="shared" si="277"/>
        <v>1</v>
      </c>
      <c r="O4470">
        <f t="shared" si="278"/>
        <v>4896.3599999999997</v>
      </c>
      <c r="P4470">
        <f t="shared" si="279"/>
        <v>5971.17</v>
      </c>
    </row>
    <row r="4471" spans="1:16" x14ac:dyDescent="0.2">
      <c r="A4471" s="3" t="s">
        <v>4907</v>
      </c>
      <c r="B4471" s="3" t="s">
        <v>634</v>
      </c>
      <c r="C4471" s="3" t="s">
        <v>416</v>
      </c>
      <c r="D4471" s="3" t="s">
        <v>114</v>
      </c>
      <c r="E4471" s="3" t="s">
        <v>115</v>
      </c>
      <c r="F4471" s="3">
        <v>6866.98</v>
      </c>
      <c r="G4471" s="3">
        <v>686.7</v>
      </c>
      <c r="H4471" s="3">
        <v>6180.28</v>
      </c>
      <c r="I4471" s="3" t="s">
        <v>29</v>
      </c>
      <c r="J4471" s="5">
        <v>1.1111114706777041</v>
      </c>
      <c r="K4471" t="str">
        <f>_xlfn.XLOOKUP(D4471, dim_channels!A:A, dim_channels!C:C, "Not Found")</f>
        <v>Offline</v>
      </c>
      <c r="L4471" t="str">
        <f>_xlfn.XLOOKUP(D4471, dim_channels!A:A, dim_channels!B:B, "Not Found")</f>
        <v>Travel Agency</v>
      </c>
      <c r="M4471">
        <f t="shared" si="276"/>
        <v>0</v>
      </c>
      <c r="N4471">
        <f t="shared" si="277"/>
        <v>1</v>
      </c>
      <c r="O4471">
        <f t="shared" si="278"/>
        <v>6180.28</v>
      </c>
      <c r="P4471">
        <f t="shared" si="279"/>
        <v>6866.98</v>
      </c>
    </row>
    <row r="4472" spans="1:16" x14ac:dyDescent="0.2">
      <c r="A4472" s="2" t="s">
        <v>4908</v>
      </c>
      <c r="B4472" s="2" t="s">
        <v>276</v>
      </c>
      <c r="C4472" s="2" t="s">
        <v>955</v>
      </c>
      <c r="D4472" s="2" t="s">
        <v>27</v>
      </c>
      <c r="E4472" s="2" t="s">
        <v>60</v>
      </c>
      <c r="F4472" s="2">
        <v>17369.419999999998</v>
      </c>
      <c r="G4472" s="2">
        <v>0</v>
      </c>
      <c r="H4472" s="2">
        <v>17369.419999999998</v>
      </c>
      <c r="I4472" s="2" t="s">
        <v>29</v>
      </c>
      <c r="J4472" s="4">
        <v>1</v>
      </c>
      <c r="K4472" t="str">
        <f>_xlfn.XLOOKUP(D4472, dim_channels!A:A, dim_channels!C:C, "Not Found")</f>
        <v>OTA</v>
      </c>
      <c r="L4472" t="str">
        <f>_xlfn.XLOOKUP(D4472, dim_channels!A:A, dim_channels!B:B, "Not Found")</f>
        <v>Expedia</v>
      </c>
      <c r="M4472">
        <f t="shared" si="276"/>
        <v>0</v>
      </c>
      <c r="N4472">
        <f t="shared" si="277"/>
        <v>1</v>
      </c>
      <c r="O4472">
        <f t="shared" si="278"/>
        <v>17369.419999999998</v>
      </c>
      <c r="P4472">
        <f t="shared" si="279"/>
        <v>17369.419999999998</v>
      </c>
    </row>
    <row r="4473" spans="1:16" x14ac:dyDescent="0.2">
      <c r="A4473" s="3" t="s">
        <v>4909</v>
      </c>
      <c r="B4473" s="3" t="s">
        <v>566</v>
      </c>
      <c r="C4473" s="3" t="s">
        <v>702</v>
      </c>
      <c r="D4473" s="3" t="s">
        <v>27</v>
      </c>
      <c r="E4473" s="3" t="s">
        <v>34</v>
      </c>
      <c r="F4473" s="3">
        <v>3905.76</v>
      </c>
      <c r="G4473" s="3">
        <v>703.04</v>
      </c>
      <c r="H4473" s="3">
        <v>3202.72</v>
      </c>
      <c r="I4473" s="3" t="s">
        <v>29</v>
      </c>
      <c r="J4473" s="5">
        <v>1.219513413598442</v>
      </c>
      <c r="K4473" t="str">
        <f>_xlfn.XLOOKUP(D4473, dim_channels!A:A, dim_channels!C:C, "Not Found")</f>
        <v>OTA</v>
      </c>
      <c r="L4473" t="str">
        <f>_xlfn.XLOOKUP(D4473, dim_channels!A:A, dim_channels!B:B, "Not Found")</f>
        <v>Expedia</v>
      </c>
      <c r="M4473">
        <f t="shared" si="276"/>
        <v>0</v>
      </c>
      <c r="N4473">
        <f t="shared" si="277"/>
        <v>1</v>
      </c>
      <c r="O4473">
        <f t="shared" si="278"/>
        <v>3202.72</v>
      </c>
      <c r="P4473">
        <f t="shared" si="279"/>
        <v>3905.76</v>
      </c>
    </row>
    <row r="4474" spans="1:16" x14ac:dyDescent="0.2">
      <c r="A4474" s="2" t="s">
        <v>4910</v>
      </c>
      <c r="B4474" s="2" t="s">
        <v>418</v>
      </c>
      <c r="C4474" s="2" t="s">
        <v>475</v>
      </c>
      <c r="D4474" s="2" t="s">
        <v>64</v>
      </c>
      <c r="E4474" s="2" t="s">
        <v>28</v>
      </c>
      <c r="F4474" s="2">
        <v>3311.37</v>
      </c>
      <c r="G4474" s="2">
        <v>0</v>
      </c>
      <c r="H4474" s="2">
        <v>3311.37</v>
      </c>
      <c r="I4474" s="2" t="s">
        <v>41</v>
      </c>
      <c r="J4474" s="4">
        <v>1</v>
      </c>
      <c r="K4474" t="str">
        <f>_xlfn.XLOOKUP(D4474, dim_channels!A:A, dim_channels!C:C, "Not Found")</f>
        <v>Direct</v>
      </c>
      <c r="L4474" t="str">
        <f>_xlfn.XLOOKUP(D4474, dim_channels!A:A, dim_channels!B:B, "Not Found")</f>
        <v>Direct Website</v>
      </c>
      <c r="M4474">
        <f t="shared" si="276"/>
        <v>1</v>
      </c>
      <c r="N4474">
        <f t="shared" si="277"/>
        <v>0</v>
      </c>
      <c r="O4474">
        <f t="shared" si="278"/>
        <v>0</v>
      </c>
      <c r="P4474">
        <f t="shared" si="279"/>
        <v>0</v>
      </c>
    </row>
    <row r="4475" spans="1:16" x14ac:dyDescent="0.2">
      <c r="A4475" s="3" t="s">
        <v>4911</v>
      </c>
      <c r="B4475" s="3" t="s">
        <v>314</v>
      </c>
      <c r="C4475" s="3" t="s">
        <v>76</v>
      </c>
      <c r="D4475" s="3" t="s">
        <v>33</v>
      </c>
      <c r="E4475" s="3" t="s">
        <v>60</v>
      </c>
      <c r="F4475" s="3">
        <v>8797.14</v>
      </c>
      <c r="G4475" s="3">
        <v>0</v>
      </c>
      <c r="H4475" s="3">
        <v>8797.14</v>
      </c>
      <c r="I4475" s="3" t="s">
        <v>29</v>
      </c>
      <c r="J4475" s="5">
        <v>1</v>
      </c>
      <c r="K4475" t="str">
        <f>_xlfn.XLOOKUP(D4475, dim_channels!A:A, dim_channels!C:C, "Not Found")</f>
        <v>OTA</v>
      </c>
      <c r="L4475" t="str">
        <f>_xlfn.XLOOKUP(D4475, dim_channels!A:A, dim_channels!B:B, "Not Found")</f>
        <v>Booking.com</v>
      </c>
      <c r="M4475">
        <f t="shared" si="276"/>
        <v>0</v>
      </c>
      <c r="N4475">
        <f t="shared" si="277"/>
        <v>1</v>
      </c>
      <c r="O4475">
        <f t="shared" si="278"/>
        <v>8797.14</v>
      </c>
      <c r="P4475">
        <f t="shared" si="279"/>
        <v>8797.14</v>
      </c>
    </row>
    <row r="4476" spans="1:16" x14ac:dyDescent="0.2">
      <c r="A4476" s="2" t="s">
        <v>4912</v>
      </c>
      <c r="B4476" s="2" t="s">
        <v>532</v>
      </c>
      <c r="C4476" s="2" t="s">
        <v>1278</v>
      </c>
      <c r="D4476" s="2" t="s">
        <v>64</v>
      </c>
      <c r="E4476" s="2" t="s">
        <v>34</v>
      </c>
      <c r="F4476" s="2">
        <v>2957.99</v>
      </c>
      <c r="G4476" s="2">
        <v>0</v>
      </c>
      <c r="H4476" s="2">
        <v>2957.99</v>
      </c>
      <c r="I4476" s="2" t="s">
        <v>56</v>
      </c>
      <c r="J4476" s="4">
        <v>1</v>
      </c>
      <c r="K4476" t="str">
        <f>_xlfn.XLOOKUP(D4476, dim_channels!A:A, dim_channels!C:C, "Not Found")</f>
        <v>Direct</v>
      </c>
      <c r="L4476" t="str">
        <f>_xlfn.XLOOKUP(D4476, dim_channels!A:A, dim_channels!B:B, "Not Found")</f>
        <v>Direct Website</v>
      </c>
      <c r="M4476">
        <f t="shared" si="276"/>
        <v>0</v>
      </c>
      <c r="N4476">
        <f t="shared" si="277"/>
        <v>0</v>
      </c>
      <c r="O4476">
        <f t="shared" si="278"/>
        <v>0</v>
      </c>
      <c r="P4476">
        <f t="shared" si="279"/>
        <v>0</v>
      </c>
    </row>
    <row r="4477" spans="1:16" x14ac:dyDescent="0.2">
      <c r="A4477" s="3" t="s">
        <v>4913</v>
      </c>
      <c r="B4477" s="3" t="s">
        <v>226</v>
      </c>
      <c r="C4477" s="3" t="s">
        <v>1072</v>
      </c>
      <c r="D4477" s="3" t="s">
        <v>64</v>
      </c>
      <c r="E4477" s="3" t="s">
        <v>34</v>
      </c>
      <c r="F4477" s="3">
        <v>7790.81</v>
      </c>
      <c r="G4477" s="3">
        <v>0</v>
      </c>
      <c r="H4477" s="3">
        <v>7790.81</v>
      </c>
      <c r="I4477" s="3" t="s">
        <v>29</v>
      </c>
      <c r="J4477" s="5">
        <v>1</v>
      </c>
      <c r="K4477" t="str">
        <f>_xlfn.XLOOKUP(D4477, dim_channels!A:A, dim_channels!C:C, "Not Found")</f>
        <v>Direct</v>
      </c>
      <c r="L4477" t="str">
        <f>_xlfn.XLOOKUP(D4477, dim_channels!A:A, dim_channels!B:B, "Not Found")</f>
        <v>Direct Website</v>
      </c>
      <c r="M4477">
        <f t="shared" si="276"/>
        <v>0</v>
      </c>
      <c r="N4477">
        <f t="shared" si="277"/>
        <v>1</v>
      </c>
      <c r="O4477">
        <f t="shared" si="278"/>
        <v>7790.81</v>
      </c>
      <c r="P4477">
        <f t="shared" si="279"/>
        <v>7790.81</v>
      </c>
    </row>
    <row r="4478" spans="1:16" x14ac:dyDescent="0.2">
      <c r="A4478" s="2" t="s">
        <v>4914</v>
      </c>
      <c r="B4478" s="2" t="s">
        <v>162</v>
      </c>
      <c r="C4478" s="2" t="s">
        <v>186</v>
      </c>
      <c r="D4478" s="2" t="s">
        <v>52</v>
      </c>
      <c r="E4478" s="2" t="s">
        <v>34</v>
      </c>
      <c r="F4478" s="2">
        <v>15094.57</v>
      </c>
      <c r="G4478" s="2">
        <v>1811.35</v>
      </c>
      <c r="H4478" s="2">
        <v>13283.22</v>
      </c>
      <c r="I4478" s="2" t="s">
        <v>29</v>
      </c>
      <c r="J4478" s="4">
        <v>1.1363637732417291</v>
      </c>
      <c r="K4478" t="str">
        <f>_xlfn.XLOOKUP(D4478, dim_channels!A:A, dim_channels!C:C, "Not Found")</f>
        <v>OTA</v>
      </c>
      <c r="L4478" t="str">
        <f>_xlfn.XLOOKUP(D4478, dim_channels!A:A, dim_channels!B:B, "Not Found")</f>
        <v>Agoda</v>
      </c>
      <c r="M4478">
        <f t="shared" si="276"/>
        <v>0</v>
      </c>
      <c r="N4478">
        <f t="shared" si="277"/>
        <v>1</v>
      </c>
      <c r="O4478">
        <f t="shared" si="278"/>
        <v>13283.22</v>
      </c>
      <c r="P4478">
        <f t="shared" si="279"/>
        <v>15094.57</v>
      </c>
    </row>
    <row r="4479" spans="1:16" x14ac:dyDescent="0.2">
      <c r="A4479" s="3" t="s">
        <v>4915</v>
      </c>
      <c r="B4479" s="3" t="s">
        <v>602</v>
      </c>
      <c r="C4479" s="3" t="s">
        <v>179</v>
      </c>
      <c r="D4479" s="3" t="s">
        <v>45</v>
      </c>
      <c r="E4479" s="3" t="s">
        <v>89</v>
      </c>
      <c r="F4479" s="3">
        <v>6287.67</v>
      </c>
      <c r="G4479" s="3">
        <v>0</v>
      </c>
      <c r="H4479" s="3">
        <v>6287.67</v>
      </c>
      <c r="I4479" s="3" t="s">
        <v>56</v>
      </c>
      <c r="J4479" s="5">
        <v>1</v>
      </c>
      <c r="K4479" t="str">
        <f>_xlfn.XLOOKUP(D4479, dim_channels!A:A, dim_channels!C:C, "Not Found")</f>
        <v>Corporate</v>
      </c>
      <c r="L4479" t="str">
        <f>_xlfn.XLOOKUP(D4479, dim_channels!A:A, dim_channels!B:B, "Not Found")</f>
        <v>Corporate Direct</v>
      </c>
      <c r="M4479">
        <f t="shared" si="276"/>
        <v>0</v>
      </c>
      <c r="N4479">
        <f t="shared" si="277"/>
        <v>0</v>
      </c>
      <c r="O4479">
        <f t="shared" si="278"/>
        <v>0</v>
      </c>
      <c r="P4479">
        <f t="shared" si="279"/>
        <v>0</v>
      </c>
    </row>
    <row r="4480" spans="1:16" x14ac:dyDescent="0.2">
      <c r="A4480" s="2" t="s">
        <v>4916</v>
      </c>
      <c r="B4480" s="2" t="s">
        <v>247</v>
      </c>
      <c r="C4480" s="2" t="s">
        <v>178</v>
      </c>
      <c r="D4480" s="2" t="s">
        <v>114</v>
      </c>
      <c r="E4480" s="2" t="s">
        <v>115</v>
      </c>
      <c r="F4480" s="2">
        <v>8894.2800000000007</v>
      </c>
      <c r="G4480" s="2">
        <v>889.43</v>
      </c>
      <c r="H4480" s="2">
        <v>8004.85</v>
      </c>
      <c r="I4480" s="2" t="s">
        <v>29</v>
      </c>
      <c r="J4480" s="4">
        <v>1.1111113887205879</v>
      </c>
      <c r="K4480" t="str">
        <f>_xlfn.XLOOKUP(D4480, dim_channels!A:A, dim_channels!C:C, "Not Found")</f>
        <v>Offline</v>
      </c>
      <c r="L4480" t="str">
        <f>_xlfn.XLOOKUP(D4480, dim_channels!A:A, dim_channels!B:B, "Not Found")</f>
        <v>Travel Agency</v>
      </c>
      <c r="M4480">
        <f t="shared" si="276"/>
        <v>0</v>
      </c>
      <c r="N4480">
        <f t="shared" si="277"/>
        <v>1</v>
      </c>
      <c r="O4480">
        <f t="shared" si="278"/>
        <v>8004.85</v>
      </c>
      <c r="P4480">
        <f t="shared" si="279"/>
        <v>8894.2800000000007</v>
      </c>
    </row>
    <row r="4481" spans="1:16" x14ac:dyDescent="0.2">
      <c r="A4481" s="3" t="s">
        <v>4917</v>
      </c>
      <c r="B4481" s="3" t="s">
        <v>644</v>
      </c>
      <c r="C4481" s="3" t="s">
        <v>534</v>
      </c>
      <c r="D4481" s="3" t="s">
        <v>33</v>
      </c>
      <c r="E4481" s="3" t="s">
        <v>34</v>
      </c>
      <c r="F4481" s="3">
        <v>6471.08</v>
      </c>
      <c r="G4481" s="3">
        <v>970.66</v>
      </c>
      <c r="H4481" s="3">
        <v>5500.42</v>
      </c>
      <c r="I4481" s="3" t="s">
        <v>29</v>
      </c>
      <c r="J4481" s="5">
        <v>1.1764701604604739</v>
      </c>
      <c r="K4481" t="str">
        <f>_xlfn.XLOOKUP(D4481, dim_channels!A:A, dim_channels!C:C, "Not Found")</f>
        <v>OTA</v>
      </c>
      <c r="L4481" t="str">
        <f>_xlfn.XLOOKUP(D4481, dim_channels!A:A, dim_channels!B:B, "Not Found")</f>
        <v>Booking.com</v>
      </c>
      <c r="M4481">
        <f t="shared" si="276"/>
        <v>0</v>
      </c>
      <c r="N4481">
        <f t="shared" si="277"/>
        <v>1</v>
      </c>
      <c r="O4481">
        <f t="shared" si="278"/>
        <v>5500.42</v>
      </c>
      <c r="P4481">
        <f t="shared" si="279"/>
        <v>6471.08</v>
      </c>
    </row>
    <row r="4482" spans="1:16" x14ac:dyDescent="0.2">
      <c r="A4482" s="2" t="s">
        <v>4918</v>
      </c>
      <c r="B4482" s="2" t="s">
        <v>958</v>
      </c>
      <c r="C4482" s="2" t="s">
        <v>100</v>
      </c>
      <c r="D4482" s="2" t="s">
        <v>27</v>
      </c>
      <c r="E4482" s="2" t="s">
        <v>60</v>
      </c>
      <c r="F4482" s="2">
        <v>10353.299999999999</v>
      </c>
      <c r="G4482" s="2">
        <v>0</v>
      </c>
      <c r="H4482" s="2">
        <v>10353.299999999999</v>
      </c>
      <c r="I4482" s="2" t="s">
        <v>29</v>
      </c>
      <c r="J4482" s="4">
        <v>1</v>
      </c>
      <c r="K4482" t="str">
        <f>_xlfn.XLOOKUP(D4482, dim_channels!A:A, dim_channels!C:C, "Not Found")</f>
        <v>OTA</v>
      </c>
      <c r="L4482" t="str">
        <f>_xlfn.XLOOKUP(D4482, dim_channels!A:A, dim_channels!B:B, "Not Found")</f>
        <v>Expedia</v>
      </c>
      <c r="M4482">
        <f t="shared" si="276"/>
        <v>0</v>
      </c>
      <c r="N4482">
        <f t="shared" si="277"/>
        <v>1</v>
      </c>
      <c r="O4482">
        <f t="shared" si="278"/>
        <v>10353.299999999999</v>
      </c>
      <c r="P4482">
        <f t="shared" si="279"/>
        <v>10353.299999999999</v>
      </c>
    </row>
    <row r="4483" spans="1:16" x14ac:dyDescent="0.2">
      <c r="A4483" s="3" t="s">
        <v>4919</v>
      </c>
      <c r="B4483" s="3" t="s">
        <v>73</v>
      </c>
      <c r="C4483" s="3" t="s">
        <v>87</v>
      </c>
      <c r="D4483" s="3" t="s">
        <v>64</v>
      </c>
      <c r="E4483" s="3" t="s">
        <v>34</v>
      </c>
      <c r="F4483" s="3">
        <v>12819.65</v>
      </c>
      <c r="G4483" s="3">
        <v>0</v>
      </c>
      <c r="H4483" s="3">
        <v>12819.65</v>
      </c>
      <c r="I4483" s="3" t="s">
        <v>29</v>
      </c>
      <c r="J4483" s="5">
        <v>1</v>
      </c>
      <c r="K4483" t="str">
        <f>_xlfn.XLOOKUP(D4483, dim_channels!A:A, dim_channels!C:C, "Not Found")</f>
        <v>Direct</v>
      </c>
      <c r="L4483" t="str">
        <f>_xlfn.XLOOKUP(D4483, dim_channels!A:A, dim_channels!B:B, "Not Found")</f>
        <v>Direct Website</v>
      </c>
      <c r="M4483">
        <f t="shared" ref="M4483:M4546" si="280">IF(I4483="Cancelled",1,0)</f>
        <v>0</v>
      </c>
      <c r="N4483">
        <f t="shared" ref="N4483:N4546" si="281">IF(TRIM(UPPER(I4483))="CHECKED-OUT",1,0)</f>
        <v>1</v>
      </c>
      <c r="O4483">
        <f t="shared" ref="O4483:O4546" si="282">IF(TRIM(UPPER(I4483))="CHECKED-OUT",H4483,0)</f>
        <v>12819.65</v>
      </c>
      <c r="P4483">
        <f t="shared" ref="P4483:P4546" si="283">IF(TRIM(UPPER(I4483))="CHECKED-OUT",F4483,0)</f>
        <v>12819.65</v>
      </c>
    </row>
    <row r="4484" spans="1:16" x14ac:dyDescent="0.2">
      <c r="A4484" s="2" t="s">
        <v>4920</v>
      </c>
      <c r="B4484" s="2" t="s">
        <v>59</v>
      </c>
      <c r="C4484" s="2" t="s">
        <v>120</v>
      </c>
      <c r="D4484" s="2" t="s">
        <v>33</v>
      </c>
      <c r="E4484" s="2" t="s">
        <v>28</v>
      </c>
      <c r="F4484" s="2">
        <v>20611.7</v>
      </c>
      <c r="G4484" s="2">
        <v>3091.76</v>
      </c>
      <c r="H4484" s="2">
        <v>17519.939999999999</v>
      </c>
      <c r="I4484" s="2" t="s">
        <v>41</v>
      </c>
      <c r="J4484" s="4">
        <v>1.1764709239871829</v>
      </c>
      <c r="K4484" t="str">
        <f>_xlfn.XLOOKUP(D4484, dim_channels!A:A, dim_channels!C:C, "Not Found")</f>
        <v>OTA</v>
      </c>
      <c r="L4484" t="str">
        <f>_xlfn.XLOOKUP(D4484, dim_channels!A:A, dim_channels!B:B, "Not Found")</f>
        <v>Booking.com</v>
      </c>
      <c r="M4484">
        <f t="shared" si="280"/>
        <v>1</v>
      </c>
      <c r="N4484">
        <f t="shared" si="281"/>
        <v>0</v>
      </c>
      <c r="O4484">
        <f t="shared" si="282"/>
        <v>0</v>
      </c>
      <c r="P4484">
        <f t="shared" si="283"/>
        <v>0</v>
      </c>
    </row>
    <row r="4485" spans="1:16" x14ac:dyDescent="0.2">
      <c r="A4485" s="3" t="s">
        <v>4921</v>
      </c>
      <c r="B4485" s="3" t="s">
        <v>292</v>
      </c>
      <c r="C4485" s="3" t="s">
        <v>97</v>
      </c>
      <c r="D4485" s="3" t="s">
        <v>27</v>
      </c>
      <c r="E4485" s="3" t="s">
        <v>28</v>
      </c>
      <c r="F4485" s="3">
        <v>8594.2999999999993</v>
      </c>
      <c r="G4485" s="3">
        <v>1546.97</v>
      </c>
      <c r="H4485" s="3">
        <v>7047.33</v>
      </c>
      <c r="I4485" s="3" t="s">
        <v>29</v>
      </c>
      <c r="J4485" s="5">
        <v>1.2195115029379919</v>
      </c>
      <c r="K4485" t="str">
        <f>_xlfn.XLOOKUP(D4485, dim_channels!A:A, dim_channels!C:C, "Not Found")</f>
        <v>OTA</v>
      </c>
      <c r="L4485" t="str">
        <f>_xlfn.XLOOKUP(D4485, dim_channels!A:A, dim_channels!B:B, "Not Found")</f>
        <v>Expedia</v>
      </c>
      <c r="M4485">
        <f t="shared" si="280"/>
        <v>0</v>
      </c>
      <c r="N4485">
        <f t="shared" si="281"/>
        <v>1</v>
      </c>
      <c r="O4485">
        <f t="shared" si="282"/>
        <v>7047.33</v>
      </c>
      <c r="P4485">
        <f t="shared" si="283"/>
        <v>8594.2999999999993</v>
      </c>
    </row>
    <row r="4486" spans="1:16" x14ac:dyDescent="0.2">
      <c r="A4486" s="2" t="s">
        <v>4922</v>
      </c>
      <c r="B4486" s="2" t="s">
        <v>409</v>
      </c>
      <c r="C4486" s="2" t="s">
        <v>626</v>
      </c>
      <c r="D4486" s="2" t="s">
        <v>33</v>
      </c>
      <c r="E4486" s="2" t="s">
        <v>28</v>
      </c>
      <c r="F4486" s="2">
        <v>5715.04</v>
      </c>
      <c r="G4486" s="2">
        <v>857.26</v>
      </c>
      <c r="H4486" s="2">
        <v>4857.78</v>
      </c>
      <c r="I4486" s="2" t="s">
        <v>41</v>
      </c>
      <c r="J4486" s="4">
        <v>1.1764715569663511</v>
      </c>
      <c r="K4486" t="str">
        <f>_xlfn.XLOOKUP(D4486, dim_channels!A:A, dim_channels!C:C, "Not Found")</f>
        <v>OTA</v>
      </c>
      <c r="L4486" t="str">
        <f>_xlfn.XLOOKUP(D4486, dim_channels!A:A, dim_channels!B:B, "Not Found")</f>
        <v>Booking.com</v>
      </c>
      <c r="M4486">
        <f t="shared" si="280"/>
        <v>1</v>
      </c>
      <c r="N4486">
        <f t="shared" si="281"/>
        <v>0</v>
      </c>
      <c r="O4486">
        <f t="shared" si="282"/>
        <v>0</v>
      </c>
      <c r="P4486">
        <f t="shared" si="283"/>
        <v>0</v>
      </c>
    </row>
    <row r="4487" spans="1:16" x14ac:dyDescent="0.2">
      <c r="A4487" s="3" t="s">
        <v>4923</v>
      </c>
      <c r="B4487" s="3" t="s">
        <v>130</v>
      </c>
      <c r="C4487" s="3" t="s">
        <v>799</v>
      </c>
      <c r="D4487" s="3" t="s">
        <v>64</v>
      </c>
      <c r="E4487" s="3" t="s">
        <v>34</v>
      </c>
      <c r="F4487" s="3">
        <v>7455</v>
      </c>
      <c r="G4487" s="3">
        <v>0</v>
      </c>
      <c r="H4487" s="3">
        <v>7455</v>
      </c>
      <c r="I4487" s="3" t="s">
        <v>29</v>
      </c>
      <c r="J4487" s="5">
        <v>1</v>
      </c>
      <c r="K4487" t="str">
        <f>_xlfn.XLOOKUP(D4487, dim_channels!A:A, dim_channels!C:C, "Not Found")</f>
        <v>Direct</v>
      </c>
      <c r="L4487" t="str">
        <f>_xlfn.XLOOKUP(D4487, dim_channels!A:A, dim_channels!B:B, "Not Found")</f>
        <v>Direct Website</v>
      </c>
      <c r="M4487">
        <f t="shared" si="280"/>
        <v>0</v>
      </c>
      <c r="N4487">
        <f t="shared" si="281"/>
        <v>1</v>
      </c>
      <c r="O4487">
        <f t="shared" si="282"/>
        <v>7455</v>
      </c>
      <c r="P4487">
        <f t="shared" si="283"/>
        <v>7455</v>
      </c>
    </row>
    <row r="4488" spans="1:16" x14ac:dyDescent="0.2">
      <c r="A4488" s="2" t="s">
        <v>4924</v>
      </c>
      <c r="B4488" s="2" t="s">
        <v>359</v>
      </c>
      <c r="C4488" s="2" t="s">
        <v>346</v>
      </c>
      <c r="D4488" s="2" t="s">
        <v>52</v>
      </c>
      <c r="E4488" s="2" t="s">
        <v>34</v>
      </c>
      <c r="F4488" s="2">
        <v>13288.24</v>
      </c>
      <c r="G4488" s="2">
        <v>1594.59</v>
      </c>
      <c r="H4488" s="2">
        <v>11693.65</v>
      </c>
      <c r="I4488" s="2" t="s">
        <v>29</v>
      </c>
      <c r="J4488" s="4">
        <v>1.136363752977043</v>
      </c>
      <c r="K4488" t="str">
        <f>_xlfn.XLOOKUP(D4488, dim_channels!A:A, dim_channels!C:C, "Not Found")</f>
        <v>OTA</v>
      </c>
      <c r="L4488" t="str">
        <f>_xlfn.XLOOKUP(D4488, dim_channels!A:A, dim_channels!B:B, "Not Found")</f>
        <v>Agoda</v>
      </c>
      <c r="M4488">
        <f t="shared" si="280"/>
        <v>0</v>
      </c>
      <c r="N4488">
        <f t="shared" si="281"/>
        <v>1</v>
      </c>
      <c r="O4488">
        <f t="shared" si="282"/>
        <v>11693.65</v>
      </c>
      <c r="P4488">
        <f t="shared" si="283"/>
        <v>13288.24</v>
      </c>
    </row>
    <row r="4489" spans="1:16" x14ac:dyDescent="0.2">
      <c r="A4489" s="3" t="s">
        <v>4925</v>
      </c>
      <c r="B4489" s="3" t="s">
        <v>236</v>
      </c>
      <c r="C4489" s="3" t="s">
        <v>190</v>
      </c>
      <c r="D4489" s="3" t="s">
        <v>33</v>
      </c>
      <c r="E4489" s="3" t="s">
        <v>34</v>
      </c>
      <c r="F4489" s="3">
        <v>2716.7</v>
      </c>
      <c r="G4489" s="3">
        <v>407.5</v>
      </c>
      <c r="H4489" s="3">
        <v>2309.1999999999998</v>
      </c>
      <c r="I4489" s="3" t="s">
        <v>56</v>
      </c>
      <c r="J4489" s="5">
        <v>1.1764680408799579</v>
      </c>
      <c r="K4489" t="str">
        <f>_xlfn.XLOOKUP(D4489, dim_channels!A:A, dim_channels!C:C, "Not Found")</f>
        <v>OTA</v>
      </c>
      <c r="L4489" t="str">
        <f>_xlfn.XLOOKUP(D4489, dim_channels!A:A, dim_channels!B:B, "Not Found")</f>
        <v>Booking.com</v>
      </c>
      <c r="M4489">
        <f t="shared" si="280"/>
        <v>0</v>
      </c>
      <c r="N4489">
        <f t="shared" si="281"/>
        <v>0</v>
      </c>
      <c r="O4489">
        <f t="shared" si="282"/>
        <v>0</v>
      </c>
      <c r="P4489">
        <f t="shared" si="283"/>
        <v>0</v>
      </c>
    </row>
    <row r="4490" spans="1:16" x14ac:dyDescent="0.2">
      <c r="A4490" s="2" t="s">
        <v>4926</v>
      </c>
      <c r="B4490" s="2" t="s">
        <v>78</v>
      </c>
      <c r="C4490" s="2" t="s">
        <v>322</v>
      </c>
      <c r="D4490" s="2" t="s">
        <v>33</v>
      </c>
      <c r="E4490" s="2" t="s">
        <v>34</v>
      </c>
      <c r="F4490" s="2">
        <v>12535.59</v>
      </c>
      <c r="G4490" s="2">
        <v>1880.34</v>
      </c>
      <c r="H4490" s="2">
        <v>10655.25</v>
      </c>
      <c r="I4490" s="2" t="s">
        <v>41</v>
      </c>
      <c r="J4490" s="4">
        <v>1.176470753853734</v>
      </c>
      <c r="K4490" t="str">
        <f>_xlfn.XLOOKUP(D4490, dim_channels!A:A, dim_channels!C:C, "Not Found")</f>
        <v>OTA</v>
      </c>
      <c r="L4490" t="str">
        <f>_xlfn.XLOOKUP(D4490, dim_channels!A:A, dim_channels!B:B, "Not Found")</f>
        <v>Booking.com</v>
      </c>
      <c r="M4490">
        <f t="shared" si="280"/>
        <v>1</v>
      </c>
      <c r="N4490">
        <f t="shared" si="281"/>
        <v>0</v>
      </c>
      <c r="O4490">
        <f t="shared" si="282"/>
        <v>0</v>
      </c>
      <c r="P4490">
        <f t="shared" si="283"/>
        <v>0</v>
      </c>
    </row>
    <row r="4491" spans="1:16" x14ac:dyDescent="0.2">
      <c r="A4491" s="3" t="s">
        <v>4927</v>
      </c>
      <c r="B4491" s="3" t="s">
        <v>307</v>
      </c>
      <c r="C4491" s="3" t="s">
        <v>520</v>
      </c>
      <c r="D4491" s="3" t="s">
        <v>52</v>
      </c>
      <c r="E4491" s="3" t="s">
        <v>34</v>
      </c>
      <c r="F4491" s="3">
        <v>2521.04</v>
      </c>
      <c r="G4491" s="3">
        <v>302.52</v>
      </c>
      <c r="H4491" s="3">
        <v>2218.52</v>
      </c>
      <c r="I4491" s="3" t="s">
        <v>29</v>
      </c>
      <c r="J4491" s="5">
        <v>1.136361177722085</v>
      </c>
      <c r="K4491" t="str">
        <f>_xlfn.XLOOKUP(D4491, dim_channels!A:A, dim_channels!C:C, "Not Found")</f>
        <v>OTA</v>
      </c>
      <c r="L4491" t="str">
        <f>_xlfn.XLOOKUP(D4491, dim_channels!A:A, dim_channels!B:B, "Not Found")</f>
        <v>Agoda</v>
      </c>
      <c r="M4491">
        <f t="shared" si="280"/>
        <v>0</v>
      </c>
      <c r="N4491">
        <f t="shared" si="281"/>
        <v>1</v>
      </c>
      <c r="O4491">
        <f t="shared" si="282"/>
        <v>2218.52</v>
      </c>
      <c r="P4491">
        <f t="shared" si="283"/>
        <v>2521.04</v>
      </c>
    </row>
    <row r="4492" spans="1:16" x14ac:dyDescent="0.2">
      <c r="A4492" s="2" t="s">
        <v>4928</v>
      </c>
      <c r="B4492" s="2" t="s">
        <v>355</v>
      </c>
      <c r="C4492" s="2" t="s">
        <v>492</v>
      </c>
      <c r="D4492" s="2" t="s">
        <v>206</v>
      </c>
      <c r="E4492" s="2" t="s">
        <v>207</v>
      </c>
      <c r="F4492" s="2">
        <v>4420.32</v>
      </c>
      <c r="G4492" s="2">
        <v>0</v>
      </c>
      <c r="H4492" s="2">
        <v>4420.32</v>
      </c>
      <c r="I4492" s="2" t="s">
        <v>41</v>
      </c>
      <c r="J4492" s="4">
        <v>1</v>
      </c>
      <c r="K4492" t="str">
        <f>_xlfn.XLOOKUP(D4492, dim_channels!A:A, dim_channels!C:C, "Not Found")</f>
        <v>Direct</v>
      </c>
      <c r="L4492" t="str">
        <f>_xlfn.XLOOKUP(D4492, dim_channels!A:A, dim_channels!B:B, "Not Found")</f>
        <v>Walk-in</v>
      </c>
      <c r="M4492">
        <f t="shared" si="280"/>
        <v>1</v>
      </c>
      <c r="N4492">
        <f t="shared" si="281"/>
        <v>0</v>
      </c>
      <c r="O4492">
        <f t="shared" si="282"/>
        <v>0</v>
      </c>
      <c r="P4492">
        <f t="shared" si="283"/>
        <v>0</v>
      </c>
    </row>
    <row r="4493" spans="1:16" x14ac:dyDescent="0.2">
      <c r="A4493" s="3" t="s">
        <v>4929</v>
      </c>
      <c r="B4493" s="3" t="s">
        <v>958</v>
      </c>
      <c r="C4493" s="3" t="s">
        <v>630</v>
      </c>
      <c r="D4493" s="3" t="s">
        <v>27</v>
      </c>
      <c r="E4493" s="3" t="s">
        <v>28</v>
      </c>
      <c r="F4493" s="3">
        <v>12674.67</v>
      </c>
      <c r="G4493" s="3">
        <v>2281.44</v>
      </c>
      <c r="H4493" s="3">
        <v>10393.23</v>
      </c>
      <c r="I4493" s="3" t="s">
        <v>29</v>
      </c>
      <c r="J4493" s="5">
        <v>1.219512124719649</v>
      </c>
      <c r="K4493" t="str">
        <f>_xlfn.XLOOKUP(D4493, dim_channels!A:A, dim_channels!C:C, "Not Found")</f>
        <v>OTA</v>
      </c>
      <c r="L4493" t="str">
        <f>_xlfn.XLOOKUP(D4493, dim_channels!A:A, dim_channels!B:B, "Not Found")</f>
        <v>Expedia</v>
      </c>
      <c r="M4493">
        <f t="shared" si="280"/>
        <v>0</v>
      </c>
      <c r="N4493">
        <f t="shared" si="281"/>
        <v>1</v>
      </c>
      <c r="O4493">
        <f t="shared" si="282"/>
        <v>10393.23</v>
      </c>
      <c r="P4493">
        <f t="shared" si="283"/>
        <v>12674.67</v>
      </c>
    </row>
    <row r="4494" spans="1:16" x14ac:dyDescent="0.2">
      <c r="A4494" s="2" t="s">
        <v>4930</v>
      </c>
      <c r="B4494" s="2" t="s">
        <v>70</v>
      </c>
      <c r="C4494" s="2" t="s">
        <v>70</v>
      </c>
      <c r="D4494" s="2" t="s">
        <v>169</v>
      </c>
      <c r="E4494" s="2" t="s">
        <v>46</v>
      </c>
      <c r="F4494" s="2">
        <v>5875.72</v>
      </c>
      <c r="G4494" s="2">
        <v>1175.1400000000001</v>
      </c>
      <c r="H4494" s="2">
        <v>4700.58</v>
      </c>
      <c r="I4494" s="2" t="s">
        <v>29</v>
      </c>
      <c r="J4494" s="4">
        <v>1.2499989363014781</v>
      </c>
      <c r="K4494" t="str">
        <f>_xlfn.XLOOKUP(D4494, dim_channels!A:A, dim_channels!C:C, "Not Found")</f>
        <v>GDS</v>
      </c>
      <c r="L4494" t="str">
        <f>_xlfn.XLOOKUP(D4494, dim_channels!A:A, dim_channels!B:B, "Not Found")</f>
        <v>GDS (Amadeus)</v>
      </c>
      <c r="M4494">
        <f t="shared" si="280"/>
        <v>0</v>
      </c>
      <c r="N4494">
        <f t="shared" si="281"/>
        <v>1</v>
      </c>
      <c r="O4494">
        <f t="shared" si="282"/>
        <v>4700.58</v>
      </c>
      <c r="P4494">
        <f t="shared" si="283"/>
        <v>5875.72</v>
      </c>
    </row>
    <row r="4495" spans="1:16" x14ac:dyDescent="0.2">
      <c r="A4495" s="3" t="s">
        <v>4931</v>
      </c>
      <c r="B4495" s="3" t="s">
        <v>375</v>
      </c>
      <c r="C4495" s="3" t="s">
        <v>740</v>
      </c>
      <c r="D4495" s="3" t="s">
        <v>45</v>
      </c>
      <c r="E4495" s="3" t="s">
        <v>89</v>
      </c>
      <c r="F4495" s="3">
        <v>8551.32</v>
      </c>
      <c r="G4495" s="3">
        <v>0</v>
      </c>
      <c r="H4495" s="3">
        <v>8551.32</v>
      </c>
      <c r="I4495" s="3" t="s">
        <v>29</v>
      </c>
      <c r="J4495" s="5">
        <v>1</v>
      </c>
      <c r="K4495" t="str">
        <f>_xlfn.XLOOKUP(D4495, dim_channels!A:A, dim_channels!C:C, "Not Found")</f>
        <v>Corporate</v>
      </c>
      <c r="L4495" t="str">
        <f>_xlfn.XLOOKUP(D4495, dim_channels!A:A, dim_channels!B:B, "Not Found")</f>
        <v>Corporate Direct</v>
      </c>
      <c r="M4495">
        <f t="shared" si="280"/>
        <v>0</v>
      </c>
      <c r="N4495">
        <f t="shared" si="281"/>
        <v>1</v>
      </c>
      <c r="O4495">
        <f t="shared" si="282"/>
        <v>8551.32</v>
      </c>
      <c r="P4495">
        <f t="shared" si="283"/>
        <v>8551.32</v>
      </c>
    </row>
    <row r="4496" spans="1:16" x14ac:dyDescent="0.2">
      <c r="A4496" s="2" t="s">
        <v>4932</v>
      </c>
      <c r="B4496" s="2" t="s">
        <v>1278</v>
      </c>
      <c r="C4496" s="2" t="s">
        <v>94</v>
      </c>
      <c r="D4496" s="2" t="s">
        <v>33</v>
      </c>
      <c r="E4496" s="2" t="s">
        <v>60</v>
      </c>
      <c r="F4496" s="2">
        <v>5393.31</v>
      </c>
      <c r="G4496" s="2">
        <v>0</v>
      </c>
      <c r="H4496" s="2">
        <v>5393.31</v>
      </c>
      <c r="I4496" s="2" t="s">
        <v>56</v>
      </c>
      <c r="J4496" s="4">
        <v>1</v>
      </c>
      <c r="K4496" t="str">
        <f>_xlfn.XLOOKUP(D4496, dim_channels!A:A, dim_channels!C:C, "Not Found")</f>
        <v>OTA</v>
      </c>
      <c r="L4496" t="str">
        <f>_xlfn.XLOOKUP(D4496, dim_channels!A:A, dim_channels!B:B, "Not Found")</f>
        <v>Booking.com</v>
      </c>
      <c r="M4496">
        <f t="shared" si="280"/>
        <v>0</v>
      </c>
      <c r="N4496">
        <f t="shared" si="281"/>
        <v>0</v>
      </c>
      <c r="O4496">
        <f t="shared" si="282"/>
        <v>0</v>
      </c>
      <c r="P4496">
        <f t="shared" si="283"/>
        <v>0</v>
      </c>
    </row>
    <row r="4497" spans="1:16" x14ac:dyDescent="0.2">
      <c r="A4497" s="3" t="s">
        <v>4933</v>
      </c>
      <c r="B4497" s="3" t="s">
        <v>603</v>
      </c>
      <c r="C4497" s="3" t="s">
        <v>153</v>
      </c>
      <c r="D4497" s="3" t="s">
        <v>33</v>
      </c>
      <c r="E4497" s="3" t="s">
        <v>60</v>
      </c>
      <c r="F4497" s="3">
        <v>7424.51</v>
      </c>
      <c r="G4497" s="3">
        <v>0</v>
      </c>
      <c r="H4497" s="3">
        <v>7424.51</v>
      </c>
      <c r="I4497" s="3" t="s">
        <v>41</v>
      </c>
      <c r="J4497" s="5">
        <v>1</v>
      </c>
      <c r="K4497" t="str">
        <f>_xlfn.XLOOKUP(D4497, dim_channels!A:A, dim_channels!C:C, "Not Found")</f>
        <v>OTA</v>
      </c>
      <c r="L4497" t="str">
        <f>_xlfn.XLOOKUP(D4497, dim_channels!A:A, dim_channels!B:B, "Not Found")</f>
        <v>Booking.com</v>
      </c>
      <c r="M4497">
        <f t="shared" si="280"/>
        <v>1</v>
      </c>
      <c r="N4497">
        <f t="shared" si="281"/>
        <v>0</v>
      </c>
      <c r="O4497">
        <f t="shared" si="282"/>
        <v>0</v>
      </c>
      <c r="P4497">
        <f t="shared" si="283"/>
        <v>0</v>
      </c>
    </row>
    <row r="4498" spans="1:16" x14ac:dyDescent="0.2">
      <c r="A4498" s="2" t="s">
        <v>4934</v>
      </c>
      <c r="B4498" s="2" t="s">
        <v>573</v>
      </c>
      <c r="C4498" s="2" t="s">
        <v>295</v>
      </c>
      <c r="D4498" s="2" t="s">
        <v>169</v>
      </c>
      <c r="E4498" s="2" t="s">
        <v>34</v>
      </c>
      <c r="F4498" s="2">
        <v>3967.88</v>
      </c>
      <c r="G4498" s="2">
        <v>793.58</v>
      </c>
      <c r="H4498" s="2">
        <v>3174.3</v>
      </c>
      <c r="I4498" s="2" t="s">
        <v>29</v>
      </c>
      <c r="J4498" s="4">
        <v>1.250001575150427</v>
      </c>
      <c r="K4498" t="str">
        <f>_xlfn.XLOOKUP(D4498, dim_channels!A:A, dim_channels!C:C, "Not Found")</f>
        <v>GDS</v>
      </c>
      <c r="L4498" t="str">
        <f>_xlfn.XLOOKUP(D4498, dim_channels!A:A, dim_channels!B:B, "Not Found")</f>
        <v>GDS (Amadeus)</v>
      </c>
      <c r="M4498">
        <f t="shared" si="280"/>
        <v>0</v>
      </c>
      <c r="N4498">
        <f t="shared" si="281"/>
        <v>1</v>
      </c>
      <c r="O4498">
        <f t="shared" si="282"/>
        <v>3174.3</v>
      </c>
      <c r="P4498">
        <f t="shared" si="283"/>
        <v>3967.88</v>
      </c>
    </row>
    <row r="4499" spans="1:16" x14ac:dyDescent="0.2">
      <c r="A4499" s="3" t="s">
        <v>4935</v>
      </c>
      <c r="B4499" s="3" t="s">
        <v>566</v>
      </c>
      <c r="C4499" s="3" t="s">
        <v>875</v>
      </c>
      <c r="D4499" s="3" t="s">
        <v>114</v>
      </c>
      <c r="E4499" s="3" t="s">
        <v>115</v>
      </c>
      <c r="F4499" s="3">
        <v>6701.97</v>
      </c>
      <c r="G4499" s="3">
        <v>670.2</v>
      </c>
      <c r="H4499" s="3">
        <v>6031.77</v>
      </c>
      <c r="I4499" s="3" t="s">
        <v>29</v>
      </c>
      <c r="J4499" s="5">
        <v>1.1111116637404941</v>
      </c>
      <c r="K4499" t="str">
        <f>_xlfn.XLOOKUP(D4499, dim_channels!A:A, dim_channels!C:C, "Not Found")</f>
        <v>Offline</v>
      </c>
      <c r="L4499" t="str">
        <f>_xlfn.XLOOKUP(D4499, dim_channels!A:A, dim_channels!B:B, "Not Found")</f>
        <v>Travel Agency</v>
      </c>
      <c r="M4499">
        <f t="shared" si="280"/>
        <v>0</v>
      </c>
      <c r="N4499">
        <f t="shared" si="281"/>
        <v>1</v>
      </c>
      <c r="O4499">
        <f t="shared" si="282"/>
        <v>6031.77</v>
      </c>
      <c r="P4499">
        <f t="shared" si="283"/>
        <v>6701.97</v>
      </c>
    </row>
    <row r="4500" spans="1:16" x14ac:dyDescent="0.2">
      <c r="A4500" s="2" t="s">
        <v>4936</v>
      </c>
      <c r="B4500" s="2" t="s">
        <v>292</v>
      </c>
      <c r="C4500" s="2" t="s">
        <v>787</v>
      </c>
      <c r="D4500" s="2" t="s">
        <v>52</v>
      </c>
      <c r="E4500" s="2" t="s">
        <v>60</v>
      </c>
      <c r="F4500" s="2">
        <v>6522.8</v>
      </c>
      <c r="G4500" s="2">
        <v>0</v>
      </c>
      <c r="H4500" s="2">
        <v>6522.8</v>
      </c>
      <c r="I4500" s="2" t="s">
        <v>29</v>
      </c>
      <c r="J4500" s="4">
        <v>1</v>
      </c>
      <c r="K4500" t="str">
        <f>_xlfn.XLOOKUP(D4500, dim_channels!A:A, dim_channels!C:C, "Not Found")</f>
        <v>OTA</v>
      </c>
      <c r="L4500" t="str">
        <f>_xlfn.XLOOKUP(D4500, dim_channels!A:A, dim_channels!B:B, "Not Found")</f>
        <v>Agoda</v>
      </c>
      <c r="M4500">
        <f t="shared" si="280"/>
        <v>0</v>
      </c>
      <c r="N4500">
        <f t="shared" si="281"/>
        <v>1</v>
      </c>
      <c r="O4500">
        <f t="shared" si="282"/>
        <v>6522.8</v>
      </c>
      <c r="P4500">
        <f t="shared" si="283"/>
        <v>6522.8</v>
      </c>
    </row>
    <row r="4501" spans="1:16" x14ac:dyDescent="0.2">
      <c r="A4501" s="3" t="s">
        <v>4937</v>
      </c>
      <c r="B4501" s="3" t="s">
        <v>158</v>
      </c>
      <c r="C4501" s="3" t="s">
        <v>126</v>
      </c>
      <c r="D4501" s="3" t="s">
        <v>64</v>
      </c>
      <c r="E4501" s="3" t="s">
        <v>28</v>
      </c>
      <c r="F4501" s="3">
        <v>6307.46</v>
      </c>
      <c r="G4501" s="3">
        <v>0</v>
      </c>
      <c r="H4501" s="3">
        <v>6307.46</v>
      </c>
      <c r="I4501" s="3" t="s">
        <v>29</v>
      </c>
      <c r="J4501" s="5">
        <v>1</v>
      </c>
      <c r="K4501" t="str">
        <f>_xlfn.XLOOKUP(D4501, dim_channels!A:A, dim_channels!C:C, "Not Found")</f>
        <v>Direct</v>
      </c>
      <c r="L4501" t="str">
        <f>_xlfn.XLOOKUP(D4501, dim_channels!A:A, dim_channels!B:B, "Not Found")</f>
        <v>Direct Website</v>
      </c>
      <c r="M4501">
        <f t="shared" si="280"/>
        <v>0</v>
      </c>
      <c r="N4501">
        <f t="shared" si="281"/>
        <v>1</v>
      </c>
      <c r="O4501">
        <f t="shared" si="282"/>
        <v>6307.46</v>
      </c>
      <c r="P4501">
        <f t="shared" si="283"/>
        <v>6307.46</v>
      </c>
    </row>
    <row r="4502" spans="1:16" x14ac:dyDescent="0.2">
      <c r="A4502" s="2" t="s">
        <v>4938</v>
      </c>
      <c r="B4502" s="2" t="s">
        <v>220</v>
      </c>
      <c r="C4502" s="2" t="s">
        <v>222</v>
      </c>
      <c r="D4502" s="2" t="s">
        <v>52</v>
      </c>
      <c r="E4502" s="2" t="s">
        <v>34</v>
      </c>
      <c r="F4502" s="2">
        <v>2430.19</v>
      </c>
      <c r="G4502" s="2">
        <v>291.62</v>
      </c>
      <c r="H4502" s="2">
        <v>2138.5700000000002</v>
      </c>
      <c r="I4502" s="2" t="s">
        <v>41</v>
      </c>
      <c r="J4502" s="4">
        <v>1.1363621485385089</v>
      </c>
      <c r="K4502" t="str">
        <f>_xlfn.XLOOKUP(D4502, dim_channels!A:A, dim_channels!C:C, "Not Found")</f>
        <v>OTA</v>
      </c>
      <c r="L4502" t="str">
        <f>_xlfn.XLOOKUP(D4502, dim_channels!A:A, dim_channels!B:B, "Not Found")</f>
        <v>Agoda</v>
      </c>
      <c r="M4502">
        <f t="shared" si="280"/>
        <v>1</v>
      </c>
      <c r="N4502">
        <f t="shared" si="281"/>
        <v>0</v>
      </c>
      <c r="O4502">
        <f t="shared" si="282"/>
        <v>0</v>
      </c>
      <c r="P4502">
        <f t="shared" si="283"/>
        <v>0</v>
      </c>
    </row>
    <row r="4503" spans="1:16" x14ac:dyDescent="0.2">
      <c r="A4503" s="3" t="s">
        <v>4939</v>
      </c>
      <c r="B4503" s="3" t="s">
        <v>432</v>
      </c>
      <c r="C4503" s="3" t="s">
        <v>189</v>
      </c>
      <c r="D4503" s="3" t="s">
        <v>64</v>
      </c>
      <c r="E4503" s="3" t="s">
        <v>28</v>
      </c>
      <c r="F4503" s="3">
        <v>2786.15</v>
      </c>
      <c r="G4503" s="3">
        <v>0</v>
      </c>
      <c r="H4503" s="3">
        <v>2786.15</v>
      </c>
      <c r="I4503" s="3" t="s">
        <v>29</v>
      </c>
      <c r="J4503" s="5">
        <v>1</v>
      </c>
      <c r="K4503" t="str">
        <f>_xlfn.XLOOKUP(D4503, dim_channels!A:A, dim_channels!C:C, "Not Found")</f>
        <v>Direct</v>
      </c>
      <c r="L4503" t="str">
        <f>_xlfn.XLOOKUP(D4503, dim_channels!A:A, dim_channels!B:B, "Not Found")</f>
        <v>Direct Website</v>
      </c>
      <c r="M4503">
        <f t="shared" si="280"/>
        <v>0</v>
      </c>
      <c r="N4503">
        <f t="shared" si="281"/>
        <v>1</v>
      </c>
      <c r="O4503">
        <f t="shared" si="282"/>
        <v>2786.15</v>
      </c>
      <c r="P4503">
        <f t="shared" si="283"/>
        <v>2786.15</v>
      </c>
    </row>
    <row r="4504" spans="1:16" x14ac:dyDescent="0.2">
      <c r="A4504" s="2" t="s">
        <v>4940</v>
      </c>
      <c r="B4504" s="2" t="s">
        <v>247</v>
      </c>
      <c r="C4504" s="2" t="s">
        <v>388</v>
      </c>
      <c r="D4504" s="2" t="s">
        <v>27</v>
      </c>
      <c r="E4504" s="2" t="s">
        <v>34</v>
      </c>
      <c r="F4504" s="2">
        <v>6477.56</v>
      </c>
      <c r="G4504" s="2">
        <v>1165.96</v>
      </c>
      <c r="H4504" s="2">
        <v>5311.6</v>
      </c>
      <c r="I4504" s="2" t="s">
        <v>41</v>
      </c>
      <c r="J4504" s="4">
        <v>1.2195120114466449</v>
      </c>
      <c r="K4504" t="str">
        <f>_xlfn.XLOOKUP(D4504, dim_channels!A:A, dim_channels!C:C, "Not Found")</f>
        <v>OTA</v>
      </c>
      <c r="L4504" t="str">
        <f>_xlfn.XLOOKUP(D4504, dim_channels!A:A, dim_channels!B:B, "Not Found")</f>
        <v>Expedia</v>
      </c>
      <c r="M4504">
        <f t="shared" si="280"/>
        <v>1</v>
      </c>
      <c r="N4504">
        <f t="shared" si="281"/>
        <v>0</v>
      </c>
      <c r="O4504">
        <f t="shared" si="282"/>
        <v>0</v>
      </c>
      <c r="P4504">
        <f t="shared" si="283"/>
        <v>0</v>
      </c>
    </row>
    <row r="4505" spans="1:16" x14ac:dyDescent="0.2">
      <c r="A4505" s="3" t="s">
        <v>4941</v>
      </c>
      <c r="B4505" s="3" t="s">
        <v>32</v>
      </c>
      <c r="C4505" s="3" t="s">
        <v>1035</v>
      </c>
      <c r="D4505" s="3" t="s">
        <v>114</v>
      </c>
      <c r="E4505" s="3" t="s">
        <v>115</v>
      </c>
      <c r="F4505" s="3">
        <v>19028.310000000001</v>
      </c>
      <c r="G4505" s="3">
        <v>1902.83</v>
      </c>
      <c r="H4505" s="3">
        <v>17125.48</v>
      </c>
      <c r="I4505" s="3" t="s">
        <v>41</v>
      </c>
      <c r="J4505" s="5">
        <v>1.1111110462305289</v>
      </c>
      <c r="K4505" t="str">
        <f>_xlfn.XLOOKUP(D4505, dim_channels!A:A, dim_channels!C:C, "Not Found")</f>
        <v>Offline</v>
      </c>
      <c r="L4505" t="str">
        <f>_xlfn.XLOOKUP(D4505, dim_channels!A:A, dim_channels!B:B, "Not Found")</f>
        <v>Travel Agency</v>
      </c>
      <c r="M4505">
        <f t="shared" si="280"/>
        <v>1</v>
      </c>
      <c r="N4505">
        <f t="shared" si="281"/>
        <v>0</v>
      </c>
      <c r="O4505">
        <f t="shared" si="282"/>
        <v>0</v>
      </c>
      <c r="P4505">
        <f t="shared" si="283"/>
        <v>0</v>
      </c>
    </row>
    <row r="4506" spans="1:16" x14ac:dyDescent="0.2">
      <c r="A4506" s="2" t="s">
        <v>4942</v>
      </c>
      <c r="B4506" s="2" t="s">
        <v>44</v>
      </c>
      <c r="C4506" s="2" t="s">
        <v>386</v>
      </c>
      <c r="D4506" s="2" t="s">
        <v>169</v>
      </c>
      <c r="E4506" s="2" t="s">
        <v>34</v>
      </c>
      <c r="F4506" s="2">
        <v>4424.8500000000004</v>
      </c>
      <c r="G4506" s="2">
        <v>884.97</v>
      </c>
      <c r="H4506" s="2">
        <v>3539.88</v>
      </c>
      <c r="I4506" s="2" t="s">
        <v>29</v>
      </c>
      <c r="J4506" s="4">
        <v>1.25</v>
      </c>
      <c r="K4506" t="str">
        <f>_xlfn.XLOOKUP(D4506, dim_channels!A:A, dim_channels!C:C, "Not Found")</f>
        <v>GDS</v>
      </c>
      <c r="L4506" t="str">
        <f>_xlfn.XLOOKUP(D4506, dim_channels!A:A, dim_channels!B:B, "Not Found")</f>
        <v>GDS (Amadeus)</v>
      </c>
      <c r="M4506">
        <f t="shared" si="280"/>
        <v>0</v>
      </c>
      <c r="N4506">
        <f t="shared" si="281"/>
        <v>1</v>
      </c>
      <c r="O4506">
        <f t="shared" si="282"/>
        <v>3539.88</v>
      </c>
      <c r="P4506">
        <f t="shared" si="283"/>
        <v>4424.8500000000004</v>
      </c>
    </row>
    <row r="4507" spans="1:16" x14ac:dyDescent="0.2">
      <c r="A4507" s="3" t="s">
        <v>4943</v>
      </c>
      <c r="B4507" s="3" t="s">
        <v>501</v>
      </c>
      <c r="C4507" s="3" t="s">
        <v>156</v>
      </c>
      <c r="D4507" s="3" t="s">
        <v>52</v>
      </c>
      <c r="E4507" s="3" t="s">
        <v>60</v>
      </c>
      <c r="F4507" s="3">
        <v>2313.81</v>
      </c>
      <c r="G4507" s="3">
        <v>0</v>
      </c>
      <c r="H4507" s="3">
        <v>2313.81</v>
      </c>
      <c r="I4507" s="3" t="s">
        <v>29</v>
      </c>
      <c r="J4507" s="5">
        <v>1</v>
      </c>
      <c r="K4507" t="str">
        <f>_xlfn.XLOOKUP(D4507, dim_channels!A:A, dim_channels!C:C, "Not Found")</f>
        <v>OTA</v>
      </c>
      <c r="L4507" t="str">
        <f>_xlfn.XLOOKUP(D4507, dim_channels!A:A, dim_channels!B:B, "Not Found")</f>
        <v>Agoda</v>
      </c>
      <c r="M4507">
        <f t="shared" si="280"/>
        <v>0</v>
      </c>
      <c r="N4507">
        <f t="shared" si="281"/>
        <v>1</v>
      </c>
      <c r="O4507">
        <f t="shared" si="282"/>
        <v>2313.81</v>
      </c>
      <c r="P4507">
        <f t="shared" si="283"/>
        <v>2313.81</v>
      </c>
    </row>
    <row r="4508" spans="1:16" x14ac:dyDescent="0.2">
      <c r="A4508" s="2" t="s">
        <v>4944</v>
      </c>
      <c r="B4508" s="2" t="s">
        <v>222</v>
      </c>
      <c r="C4508" s="2" t="s">
        <v>564</v>
      </c>
      <c r="D4508" s="2" t="s">
        <v>33</v>
      </c>
      <c r="E4508" s="2" t="s">
        <v>60</v>
      </c>
      <c r="F4508" s="2">
        <v>13412.97</v>
      </c>
      <c r="G4508" s="2">
        <v>0</v>
      </c>
      <c r="H4508" s="2">
        <v>13412.97</v>
      </c>
      <c r="I4508" s="2" t="s">
        <v>41</v>
      </c>
      <c r="J4508" s="4">
        <v>1</v>
      </c>
      <c r="K4508" t="str">
        <f>_xlfn.XLOOKUP(D4508, dim_channels!A:A, dim_channels!C:C, "Not Found")</f>
        <v>OTA</v>
      </c>
      <c r="L4508" t="str">
        <f>_xlfn.XLOOKUP(D4508, dim_channels!A:A, dim_channels!B:B, "Not Found")</f>
        <v>Booking.com</v>
      </c>
      <c r="M4508">
        <f t="shared" si="280"/>
        <v>1</v>
      </c>
      <c r="N4508">
        <f t="shared" si="281"/>
        <v>0</v>
      </c>
      <c r="O4508">
        <f t="shared" si="282"/>
        <v>0</v>
      </c>
      <c r="P4508">
        <f t="shared" si="283"/>
        <v>0</v>
      </c>
    </row>
    <row r="4509" spans="1:16" x14ac:dyDescent="0.2">
      <c r="A4509" s="3" t="s">
        <v>4945</v>
      </c>
      <c r="B4509" s="3" t="s">
        <v>184</v>
      </c>
      <c r="C4509" s="3" t="s">
        <v>355</v>
      </c>
      <c r="D4509" s="3" t="s">
        <v>114</v>
      </c>
      <c r="E4509" s="3" t="s">
        <v>115</v>
      </c>
      <c r="F4509" s="3">
        <v>13017.77</v>
      </c>
      <c r="G4509" s="3">
        <v>1301.78</v>
      </c>
      <c r="H4509" s="3">
        <v>11715.99</v>
      </c>
      <c r="I4509" s="3" t="s">
        <v>41</v>
      </c>
      <c r="J4509" s="5">
        <v>1.111111395622564</v>
      </c>
      <c r="K4509" t="str">
        <f>_xlfn.XLOOKUP(D4509, dim_channels!A:A, dim_channels!C:C, "Not Found")</f>
        <v>Offline</v>
      </c>
      <c r="L4509" t="str">
        <f>_xlfn.XLOOKUP(D4509, dim_channels!A:A, dim_channels!B:B, "Not Found")</f>
        <v>Travel Agency</v>
      </c>
      <c r="M4509">
        <f t="shared" si="280"/>
        <v>1</v>
      </c>
      <c r="N4509">
        <f t="shared" si="281"/>
        <v>0</v>
      </c>
      <c r="O4509">
        <f t="shared" si="282"/>
        <v>0</v>
      </c>
      <c r="P4509">
        <f t="shared" si="283"/>
        <v>0</v>
      </c>
    </row>
    <row r="4510" spans="1:16" x14ac:dyDescent="0.2">
      <c r="A4510" s="2" t="s">
        <v>4946</v>
      </c>
      <c r="B4510" s="2" t="s">
        <v>1234</v>
      </c>
      <c r="C4510" s="2" t="s">
        <v>400</v>
      </c>
      <c r="D4510" s="2" t="s">
        <v>45</v>
      </c>
      <c r="E4510" s="2" t="s">
        <v>46</v>
      </c>
      <c r="F4510" s="2">
        <v>5292.12</v>
      </c>
      <c r="G4510" s="2">
        <v>264.61</v>
      </c>
      <c r="H4510" s="2">
        <v>5027.51</v>
      </c>
      <c r="I4510" s="2" t="s">
        <v>29</v>
      </c>
      <c r="J4510" s="4">
        <v>1.0526324164447209</v>
      </c>
      <c r="K4510" t="str">
        <f>_xlfn.XLOOKUP(D4510, dim_channels!A:A, dim_channels!C:C, "Not Found")</f>
        <v>Corporate</v>
      </c>
      <c r="L4510" t="str">
        <f>_xlfn.XLOOKUP(D4510, dim_channels!A:A, dim_channels!B:B, "Not Found")</f>
        <v>Corporate Direct</v>
      </c>
      <c r="M4510">
        <f t="shared" si="280"/>
        <v>0</v>
      </c>
      <c r="N4510">
        <f t="shared" si="281"/>
        <v>1</v>
      </c>
      <c r="O4510">
        <f t="shared" si="282"/>
        <v>5027.51</v>
      </c>
      <c r="P4510">
        <f t="shared" si="283"/>
        <v>5292.12</v>
      </c>
    </row>
    <row r="4511" spans="1:16" x14ac:dyDescent="0.2">
      <c r="A4511" s="3" t="s">
        <v>4947</v>
      </c>
      <c r="B4511" s="3" t="s">
        <v>589</v>
      </c>
      <c r="C4511" s="3" t="s">
        <v>612</v>
      </c>
      <c r="D4511" s="3" t="s">
        <v>52</v>
      </c>
      <c r="E4511" s="3" t="s">
        <v>60</v>
      </c>
      <c r="F4511" s="3">
        <v>6890.97</v>
      </c>
      <c r="G4511" s="3">
        <v>0</v>
      </c>
      <c r="H4511" s="3">
        <v>6890.97</v>
      </c>
      <c r="I4511" s="3" t="s">
        <v>29</v>
      </c>
      <c r="J4511" s="5">
        <v>1</v>
      </c>
      <c r="K4511" t="str">
        <f>_xlfn.XLOOKUP(D4511, dim_channels!A:A, dim_channels!C:C, "Not Found")</f>
        <v>OTA</v>
      </c>
      <c r="L4511" t="str">
        <f>_xlfn.XLOOKUP(D4511, dim_channels!A:A, dim_channels!B:B, "Not Found")</f>
        <v>Agoda</v>
      </c>
      <c r="M4511">
        <f t="shared" si="280"/>
        <v>0</v>
      </c>
      <c r="N4511">
        <f t="shared" si="281"/>
        <v>1</v>
      </c>
      <c r="O4511">
        <f t="shared" si="282"/>
        <v>6890.97</v>
      </c>
      <c r="P4511">
        <f t="shared" si="283"/>
        <v>6890.97</v>
      </c>
    </row>
    <row r="4512" spans="1:16" x14ac:dyDescent="0.2">
      <c r="A4512" s="2" t="s">
        <v>4948</v>
      </c>
      <c r="B4512" s="2" t="s">
        <v>328</v>
      </c>
      <c r="C4512" s="2" t="s">
        <v>373</v>
      </c>
      <c r="D4512" s="2" t="s">
        <v>33</v>
      </c>
      <c r="E4512" s="2" t="s">
        <v>28</v>
      </c>
      <c r="F4512" s="2">
        <v>17862.490000000002</v>
      </c>
      <c r="G4512" s="2">
        <v>2679.37</v>
      </c>
      <c r="H4512" s="2">
        <v>15183.12</v>
      </c>
      <c r="I4512" s="2" t="s">
        <v>29</v>
      </c>
      <c r="J4512" s="4">
        <v>1.176470317036288</v>
      </c>
      <c r="K4512" t="str">
        <f>_xlfn.XLOOKUP(D4512, dim_channels!A:A, dim_channels!C:C, "Not Found")</f>
        <v>OTA</v>
      </c>
      <c r="L4512" t="str">
        <f>_xlfn.XLOOKUP(D4512, dim_channels!A:A, dim_channels!B:B, "Not Found")</f>
        <v>Booking.com</v>
      </c>
      <c r="M4512">
        <f t="shared" si="280"/>
        <v>0</v>
      </c>
      <c r="N4512">
        <f t="shared" si="281"/>
        <v>1</v>
      </c>
      <c r="O4512">
        <f t="shared" si="282"/>
        <v>15183.12</v>
      </c>
      <c r="P4512">
        <f t="shared" si="283"/>
        <v>17862.490000000002</v>
      </c>
    </row>
    <row r="4513" spans="1:16" x14ac:dyDescent="0.2">
      <c r="A4513" s="3" t="s">
        <v>4949</v>
      </c>
      <c r="B4513" s="3" t="s">
        <v>94</v>
      </c>
      <c r="C4513" s="3" t="s">
        <v>79</v>
      </c>
      <c r="D4513" s="3" t="s">
        <v>52</v>
      </c>
      <c r="E4513" s="3" t="s">
        <v>60</v>
      </c>
      <c r="F4513" s="3">
        <v>4808.7299999999996</v>
      </c>
      <c r="G4513" s="3">
        <v>0</v>
      </c>
      <c r="H4513" s="3">
        <v>4808.7299999999996</v>
      </c>
      <c r="I4513" s="3" t="s">
        <v>41</v>
      </c>
      <c r="J4513" s="5">
        <v>1</v>
      </c>
      <c r="K4513" t="str">
        <f>_xlfn.XLOOKUP(D4513, dim_channels!A:A, dim_channels!C:C, "Not Found")</f>
        <v>OTA</v>
      </c>
      <c r="L4513" t="str">
        <f>_xlfn.XLOOKUP(D4513, dim_channels!A:A, dim_channels!B:B, "Not Found")</f>
        <v>Agoda</v>
      </c>
      <c r="M4513">
        <f t="shared" si="280"/>
        <v>1</v>
      </c>
      <c r="N4513">
        <f t="shared" si="281"/>
        <v>0</v>
      </c>
      <c r="O4513">
        <f t="shared" si="282"/>
        <v>0</v>
      </c>
      <c r="P4513">
        <f t="shared" si="283"/>
        <v>0</v>
      </c>
    </row>
    <row r="4514" spans="1:16" x14ac:dyDescent="0.2">
      <c r="A4514" s="2" t="s">
        <v>4950</v>
      </c>
      <c r="B4514" s="2" t="s">
        <v>274</v>
      </c>
      <c r="C4514" s="2" t="s">
        <v>353</v>
      </c>
      <c r="D4514" s="2" t="s">
        <v>52</v>
      </c>
      <c r="E4514" s="2" t="s">
        <v>60</v>
      </c>
      <c r="F4514" s="2">
        <v>13427.87</v>
      </c>
      <c r="G4514" s="2">
        <v>0</v>
      </c>
      <c r="H4514" s="2">
        <v>13427.87</v>
      </c>
      <c r="I4514" s="2" t="s">
        <v>29</v>
      </c>
      <c r="J4514" s="4">
        <v>1</v>
      </c>
      <c r="K4514" t="str">
        <f>_xlfn.XLOOKUP(D4514, dim_channels!A:A, dim_channels!C:C, "Not Found")</f>
        <v>OTA</v>
      </c>
      <c r="L4514" t="str">
        <f>_xlfn.XLOOKUP(D4514, dim_channels!A:A, dim_channels!B:B, "Not Found")</f>
        <v>Agoda</v>
      </c>
      <c r="M4514">
        <f t="shared" si="280"/>
        <v>0</v>
      </c>
      <c r="N4514">
        <f t="shared" si="281"/>
        <v>1</v>
      </c>
      <c r="O4514">
        <f t="shared" si="282"/>
        <v>13427.87</v>
      </c>
      <c r="P4514">
        <f t="shared" si="283"/>
        <v>13427.87</v>
      </c>
    </row>
    <row r="4515" spans="1:16" x14ac:dyDescent="0.2">
      <c r="A4515" s="3" t="s">
        <v>4951</v>
      </c>
      <c r="B4515" s="3" t="s">
        <v>1825</v>
      </c>
      <c r="C4515" s="3" t="s">
        <v>103</v>
      </c>
      <c r="D4515" s="3" t="s">
        <v>206</v>
      </c>
      <c r="E4515" s="3" t="s">
        <v>207</v>
      </c>
      <c r="F4515" s="3">
        <v>4568.38</v>
      </c>
      <c r="G4515" s="3">
        <v>0</v>
      </c>
      <c r="H4515" s="3">
        <v>4568.38</v>
      </c>
      <c r="I4515" s="3" t="s">
        <v>56</v>
      </c>
      <c r="J4515" s="5">
        <v>1</v>
      </c>
      <c r="K4515" t="str">
        <f>_xlfn.XLOOKUP(D4515, dim_channels!A:A, dim_channels!C:C, "Not Found")</f>
        <v>Direct</v>
      </c>
      <c r="L4515" t="str">
        <f>_xlfn.XLOOKUP(D4515, dim_channels!A:A, dim_channels!B:B, "Not Found")</f>
        <v>Walk-in</v>
      </c>
      <c r="M4515">
        <f t="shared" si="280"/>
        <v>0</v>
      </c>
      <c r="N4515">
        <f t="shared" si="281"/>
        <v>0</v>
      </c>
      <c r="O4515">
        <f t="shared" si="282"/>
        <v>0</v>
      </c>
      <c r="P4515">
        <f t="shared" si="283"/>
        <v>0</v>
      </c>
    </row>
    <row r="4516" spans="1:16" x14ac:dyDescent="0.2">
      <c r="A4516" s="2" t="s">
        <v>4952</v>
      </c>
      <c r="B4516" s="2" t="s">
        <v>232</v>
      </c>
      <c r="C4516" s="2" t="s">
        <v>1354</v>
      </c>
      <c r="D4516" s="2" t="s">
        <v>64</v>
      </c>
      <c r="E4516" s="2" t="s">
        <v>28</v>
      </c>
      <c r="F4516" s="2">
        <v>15905.02</v>
      </c>
      <c r="G4516" s="2">
        <v>0</v>
      </c>
      <c r="H4516" s="2">
        <v>15905.02</v>
      </c>
      <c r="I4516" s="2" t="s">
        <v>56</v>
      </c>
      <c r="J4516" s="4">
        <v>1</v>
      </c>
      <c r="K4516" t="str">
        <f>_xlfn.XLOOKUP(D4516, dim_channels!A:A, dim_channels!C:C, "Not Found")</f>
        <v>Direct</v>
      </c>
      <c r="L4516" t="str">
        <f>_xlfn.XLOOKUP(D4516, dim_channels!A:A, dim_channels!B:B, "Not Found")</f>
        <v>Direct Website</v>
      </c>
      <c r="M4516">
        <f t="shared" si="280"/>
        <v>0</v>
      </c>
      <c r="N4516">
        <f t="shared" si="281"/>
        <v>0</v>
      </c>
      <c r="O4516">
        <f t="shared" si="282"/>
        <v>0</v>
      </c>
      <c r="P4516">
        <f t="shared" si="283"/>
        <v>0</v>
      </c>
    </row>
    <row r="4517" spans="1:16" x14ac:dyDescent="0.2">
      <c r="A4517" s="3" t="s">
        <v>4953</v>
      </c>
      <c r="B4517" s="3" t="s">
        <v>44</v>
      </c>
      <c r="C4517" s="3" t="s">
        <v>422</v>
      </c>
      <c r="D4517" s="3" t="s">
        <v>114</v>
      </c>
      <c r="E4517" s="3" t="s">
        <v>46</v>
      </c>
      <c r="F4517" s="3">
        <v>7593.43</v>
      </c>
      <c r="G4517" s="3">
        <v>759.34</v>
      </c>
      <c r="H4517" s="3">
        <v>6834.09</v>
      </c>
      <c r="I4517" s="3" t="s">
        <v>56</v>
      </c>
      <c r="J4517" s="5">
        <v>1.111110623360243</v>
      </c>
      <c r="K4517" t="str">
        <f>_xlfn.XLOOKUP(D4517, dim_channels!A:A, dim_channels!C:C, "Not Found")</f>
        <v>Offline</v>
      </c>
      <c r="L4517" t="str">
        <f>_xlfn.XLOOKUP(D4517, dim_channels!A:A, dim_channels!B:B, "Not Found")</f>
        <v>Travel Agency</v>
      </c>
      <c r="M4517">
        <f t="shared" si="280"/>
        <v>0</v>
      </c>
      <c r="N4517">
        <f t="shared" si="281"/>
        <v>0</v>
      </c>
      <c r="O4517">
        <f t="shared" si="282"/>
        <v>0</v>
      </c>
      <c r="P4517">
        <f t="shared" si="283"/>
        <v>0</v>
      </c>
    </row>
    <row r="4518" spans="1:16" x14ac:dyDescent="0.2">
      <c r="A4518" s="2" t="s">
        <v>4954</v>
      </c>
      <c r="B4518" s="2" t="s">
        <v>1101</v>
      </c>
      <c r="C4518" s="2" t="s">
        <v>789</v>
      </c>
      <c r="D4518" s="2" t="s">
        <v>52</v>
      </c>
      <c r="E4518" s="2" t="s">
        <v>60</v>
      </c>
      <c r="F4518" s="2">
        <v>21496.799999999999</v>
      </c>
      <c r="G4518" s="2">
        <v>0</v>
      </c>
      <c r="H4518" s="2">
        <v>21496.799999999999</v>
      </c>
      <c r="I4518" s="2" t="s">
        <v>29</v>
      </c>
      <c r="J4518" s="4">
        <v>1</v>
      </c>
      <c r="K4518" t="str">
        <f>_xlfn.XLOOKUP(D4518, dim_channels!A:A, dim_channels!C:C, "Not Found")</f>
        <v>OTA</v>
      </c>
      <c r="L4518" t="str">
        <f>_xlfn.XLOOKUP(D4518, dim_channels!A:A, dim_channels!B:B, "Not Found")</f>
        <v>Agoda</v>
      </c>
      <c r="M4518">
        <f t="shared" si="280"/>
        <v>0</v>
      </c>
      <c r="N4518">
        <f t="shared" si="281"/>
        <v>1</v>
      </c>
      <c r="O4518">
        <f t="shared" si="282"/>
        <v>21496.799999999999</v>
      </c>
      <c r="P4518">
        <f t="shared" si="283"/>
        <v>21496.799999999999</v>
      </c>
    </row>
    <row r="4519" spans="1:16" x14ac:dyDescent="0.2">
      <c r="A4519" s="3" t="s">
        <v>4955</v>
      </c>
      <c r="B4519" s="3" t="s">
        <v>449</v>
      </c>
      <c r="C4519" s="3" t="s">
        <v>839</v>
      </c>
      <c r="D4519" s="3" t="s">
        <v>45</v>
      </c>
      <c r="E4519" s="3" t="s">
        <v>46</v>
      </c>
      <c r="F4519" s="3">
        <v>5216.32</v>
      </c>
      <c r="G4519" s="3">
        <v>260.82</v>
      </c>
      <c r="H4519" s="3">
        <v>4955.5</v>
      </c>
      <c r="I4519" s="3" t="s">
        <v>29</v>
      </c>
      <c r="J4519" s="5">
        <v>1.05263242861467</v>
      </c>
      <c r="K4519" t="str">
        <f>_xlfn.XLOOKUP(D4519, dim_channels!A:A, dim_channels!C:C, "Not Found")</f>
        <v>Corporate</v>
      </c>
      <c r="L4519" t="str">
        <f>_xlfn.XLOOKUP(D4519, dim_channels!A:A, dim_channels!B:B, "Not Found")</f>
        <v>Corporate Direct</v>
      </c>
      <c r="M4519">
        <f t="shared" si="280"/>
        <v>0</v>
      </c>
      <c r="N4519">
        <f t="shared" si="281"/>
        <v>1</v>
      </c>
      <c r="O4519">
        <f t="shared" si="282"/>
        <v>4955.5</v>
      </c>
      <c r="P4519">
        <f t="shared" si="283"/>
        <v>5216.32</v>
      </c>
    </row>
    <row r="4520" spans="1:16" x14ac:dyDescent="0.2">
      <c r="A4520" s="2" t="s">
        <v>4956</v>
      </c>
      <c r="B4520" s="2" t="s">
        <v>558</v>
      </c>
      <c r="C4520" s="2" t="s">
        <v>566</v>
      </c>
      <c r="D4520" s="2" t="s">
        <v>27</v>
      </c>
      <c r="E4520" s="2" t="s">
        <v>34</v>
      </c>
      <c r="F4520" s="2">
        <v>3412.91</v>
      </c>
      <c r="G4520" s="2">
        <v>614.32000000000005</v>
      </c>
      <c r="H4520" s="2">
        <v>2798.59</v>
      </c>
      <c r="I4520" s="2" t="s">
        <v>41</v>
      </c>
      <c r="J4520" s="4">
        <v>1.219510539235829</v>
      </c>
      <c r="K4520" t="str">
        <f>_xlfn.XLOOKUP(D4520, dim_channels!A:A, dim_channels!C:C, "Not Found")</f>
        <v>OTA</v>
      </c>
      <c r="L4520" t="str">
        <f>_xlfn.XLOOKUP(D4520, dim_channels!A:A, dim_channels!B:B, "Not Found")</f>
        <v>Expedia</v>
      </c>
      <c r="M4520">
        <f t="shared" si="280"/>
        <v>1</v>
      </c>
      <c r="N4520">
        <f t="shared" si="281"/>
        <v>0</v>
      </c>
      <c r="O4520">
        <f t="shared" si="282"/>
        <v>0</v>
      </c>
      <c r="P4520">
        <f t="shared" si="283"/>
        <v>0</v>
      </c>
    </row>
    <row r="4521" spans="1:16" x14ac:dyDescent="0.2">
      <c r="A4521" s="3" t="s">
        <v>4957</v>
      </c>
      <c r="B4521" s="3" t="s">
        <v>251</v>
      </c>
      <c r="C4521" s="3" t="s">
        <v>475</v>
      </c>
      <c r="D4521" s="3" t="s">
        <v>114</v>
      </c>
      <c r="E4521" s="3" t="s">
        <v>46</v>
      </c>
      <c r="F4521" s="3">
        <v>20141.97</v>
      </c>
      <c r="G4521" s="3">
        <v>2014.2</v>
      </c>
      <c r="H4521" s="3">
        <v>18127.77</v>
      </c>
      <c r="I4521" s="3" t="s">
        <v>29</v>
      </c>
      <c r="J4521" s="5">
        <v>1.1111112949910551</v>
      </c>
      <c r="K4521" t="str">
        <f>_xlfn.XLOOKUP(D4521, dim_channels!A:A, dim_channels!C:C, "Not Found")</f>
        <v>Offline</v>
      </c>
      <c r="L4521" t="str">
        <f>_xlfn.XLOOKUP(D4521, dim_channels!A:A, dim_channels!B:B, "Not Found")</f>
        <v>Travel Agency</v>
      </c>
      <c r="M4521">
        <f t="shared" si="280"/>
        <v>0</v>
      </c>
      <c r="N4521">
        <f t="shared" si="281"/>
        <v>1</v>
      </c>
      <c r="O4521">
        <f t="shared" si="282"/>
        <v>18127.77</v>
      </c>
      <c r="P4521">
        <f t="shared" si="283"/>
        <v>20141.97</v>
      </c>
    </row>
    <row r="4522" spans="1:16" x14ac:dyDescent="0.2">
      <c r="A4522" s="2" t="s">
        <v>4958</v>
      </c>
      <c r="B4522" s="2" t="s">
        <v>37</v>
      </c>
      <c r="C4522" s="2" t="s">
        <v>291</v>
      </c>
      <c r="D4522" s="2" t="s">
        <v>114</v>
      </c>
      <c r="E4522" s="2" t="s">
        <v>46</v>
      </c>
      <c r="F4522" s="2">
        <v>13846.65</v>
      </c>
      <c r="G4522" s="2">
        <v>1384.66</v>
      </c>
      <c r="H4522" s="2">
        <v>12461.99</v>
      </c>
      <c r="I4522" s="2" t="s">
        <v>29</v>
      </c>
      <c r="J4522" s="4">
        <v>1.111110665311078</v>
      </c>
      <c r="K4522" t="str">
        <f>_xlfn.XLOOKUP(D4522, dim_channels!A:A, dim_channels!C:C, "Not Found")</f>
        <v>Offline</v>
      </c>
      <c r="L4522" t="str">
        <f>_xlfn.XLOOKUP(D4522, dim_channels!A:A, dim_channels!B:B, "Not Found")</f>
        <v>Travel Agency</v>
      </c>
      <c r="M4522">
        <f t="shared" si="280"/>
        <v>0</v>
      </c>
      <c r="N4522">
        <f t="shared" si="281"/>
        <v>1</v>
      </c>
      <c r="O4522">
        <f t="shared" si="282"/>
        <v>12461.99</v>
      </c>
      <c r="P4522">
        <f t="shared" si="283"/>
        <v>13846.65</v>
      </c>
    </row>
    <row r="4523" spans="1:16" x14ac:dyDescent="0.2">
      <c r="A4523" s="3" t="s">
        <v>4959</v>
      </c>
      <c r="B4523" s="3" t="s">
        <v>92</v>
      </c>
      <c r="C4523" s="3" t="s">
        <v>405</v>
      </c>
      <c r="D4523" s="3" t="s">
        <v>206</v>
      </c>
      <c r="E4523" s="3" t="s">
        <v>207</v>
      </c>
      <c r="F4523" s="3">
        <v>9109.19</v>
      </c>
      <c r="G4523" s="3">
        <v>0</v>
      </c>
      <c r="H4523" s="3">
        <v>9109.19</v>
      </c>
      <c r="I4523" s="3" t="s">
        <v>29</v>
      </c>
      <c r="J4523" s="5">
        <v>1</v>
      </c>
      <c r="K4523" t="str">
        <f>_xlfn.XLOOKUP(D4523, dim_channels!A:A, dim_channels!C:C, "Not Found")</f>
        <v>Direct</v>
      </c>
      <c r="L4523" t="str">
        <f>_xlfn.XLOOKUP(D4523, dim_channels!A:A, dim_channels!B:B, "Not Found")</f>
        <v>Walk-in</v>
      </c>
      <c r="M4523">
        <f t="shared" si="280"/>
        <v>0</v>
      </c>
      <c r="N4523">
        <f t="shared" si="281"/>
        <v>1</v>
      </c>
      <c r="O4523">
        <f t="shared" si="282"/>
        <v>9109.19</v>
      </c>
      <c r="P4523">
        <f t="shared" si="283"/>
        <v>9109.19</v>
      </c>
    </row>
    <row r="4524" spans="1:16" x14ac:dyDescent="0.2">
      <c r="A4524" s="2" t="s">
        <v>4960</v>
      </c>
      <c r="B4524" s="2" t="s">
        <v>560</v>
      </c>
      <c r="C4524" s="2" t="s">
        <v>302</v>
      </c>
      <c r="D4524" s="2" t="s">
        <v>33</v>
      </c>
      <c r="E4524" s="2" t="s">
        <v>28</v>
      </c>
      <c r="F4524" s="2">
        <v>14082.71</v>
      </c>
      <c r="G4524" s="2">
        <v>2112.41</v>
      </c>
      <c r="H4524" s="2">
        <v>11970.3</v>
      </c>
      <c r="I4524" s="2" t="s">
        <v>29</v>
      </c>
      <c r="J4524" s="4">
        <v>1.1764709322239211</v>
      </c>
      <c r="K4524" t="str">
        <f>_xlfn.XLOOKUP(D4524, dim_channels!A:A, dim_channels!C:C, "Not Found")</f>
        <v>OTA</v>
      </c>
      <c r="L4524" t="str">
        <f>_xlfn.XLOOKUP(D4524, dim_channels!A:A, dim_channels!B:B, "Not Found")</f>
        <v>Booking.com</v>
      </c>
      <c r="M4524">
        <f t="shared" si="280"/>
        <v>0</v>
      </c>
      <c r="N4524">
        <f t="shared" si="281"/>
        <v>1</v>
      </c>
      <c r="O4524">
        <f t="shared" si="282"/>
        <v>11970.3</v>
      </c>
      <c r="P4524">
        <f t="shared" si="283"/>
        <v>14082.71</v>
      </c>
    </row>
    <row r="4525" spans="1:16" x14ac:dyDescent="0.2">
      <c r="A4525" s="3" t="s">
        <v>4961</v>
      </c>
      <c r="B4525" s="3" t="s">
        <v>642</v>
      </c>
      <c r="C4525" s="3" t="s">
        <v>249</v>
      </c>
      <c r="D4525" s="3" t="s">
        <v>64</v>
      </c>
      <c r="E4525" s="3" t="s">
        <v>28</v>
      </c>
      <c r="F4525" s="3">
        <v>8805.11</v>
      </c>
      <c r="G4525" s="3">
        <v>0</v>
      </c>
      <c r="H4525" s="3">
        <v>8805.11</v>
      </c>
      <c r="I4525" s="3" t="s">
        <v>29</v>
      </c>
      <c r="J4525" s="5">
        <v>1</v>
      </c>
      <c r="K4525" t="str">
        <f>_xlfn.XLOOKUP(D4525, dim_channels!A:A, dim_channels!C:C, "Not Found")</f>
        <v>Direct</v>
      </c>
      <c r="L4525" t="str">
        <f>_xlfn.XLOOKUP(D4525, dim_channels!A:A, dim_channels!B:B, "Not Found")</f>
        <v>Direct Website</v>
      </c>
      <c r="M4525">
        <f t="shared" si="280"/>
        <v>0</v>
      </c>
      <c r="N4525">
        <f t="shared" si="281"/>
        <v>1</v>
      </c>
      <c r="O4525">
        <f t="shared" si="282"/>
        <v>8805.11</v>
      </c>
      <c r="P4525">
        <f t="shared" si="283"/>
        <v>8805.11</v>
      </c>
    </row>
    <row r="4526" spans="1:16" x14ac:dyDescent="0.2">
      <c r="A4526" s="2" t="s">
        <v>4962</v>
      </c>
      <c r="B4526" s="2" t="s">
        <v>238</v>
      </c>
      <c r="C4526" s="2" t="s">
        <v>217</v>
      </c>
      <c r="D4526" s="2" t="s">
        <v>33</v>
      </c>
      <c r="E4526" s="2" t="s">
        <v>34</v>
      </c>
      <c r="F4526" s="2">
        <v>10014.84</v>
      </c>
      <c r="G4526" s="2">
        <v>1502.23</v>
      </c>
      <c r="H4526" s="2">
        <v>8512.61</v>
      </c>
      <c r="I4526" s="2" t="s">
        <v>29</v>
      </c>
      <c r="J4526" s="4">
        <v>1.176471141048397</v>
      </c>
      <c r="K4526" t="str">
        <f>_xlfn.XLOOKUP(D4526, dim_channels!A:A, dim_channels!C:C, "Not Found")</f>
        <v>OTA</v>
      </c>
      <c r="L4526" t="str">
        <f>_xlfn.XLOOKUP(D4526, dim_channels!A:A, dim_channels!B:B, "Not Found")</f>
        <v>Booking.com</v>
      </c>
      <c r="M4526">
        <f t="shared" si="280"/>
        <v>0</v>
      </c>
      <c r="N4526">
        <f t="shared" si="281"/>
        <v>1</v>
      </c>
      <c r="O4526">
        <f t="shared" si="282"/>
        <v>8512.61</v>
      </c>
      <c r="P4526">
        <f t="shared" si="283"/>
        <v>10014.84</v>
      </c>
    </row>
    <row r="4527" spans="1:16" x14ac:dyDescent="0.2">
      <c r="A4527" s="3" t="s">
        <v>4963</v>
      </c>
      <c r="B4527" s="3" t="s">
        <v>409</v>
      </c>
      <c r="C4527" s="3" t="s">
        <v>360</v>
      </c>
      <c r="D4527" s="3" t="s">
        <v>52</v>
      </c>
      <c r="E4527" s="3" t="s">
        <v>60</v>
      </c>
      <c r="F4527" s="3">
        <v>7246.62</v>
      </c>
      <c r="G4527" s="3">
        <v>0</v>
      </c>
      <c r="H4527" s="3">
        <v>7246.62</v>
      </c>
      <c r="I4527" s="3" t="s">
        <v>29</v>
      </c>
      <c r="J4527" s="5">
        <v>1</v>
      </c>
      <c r="K4527" t="str">
        <f>_xlfn.XLOOKUP(D4527, dim_channels!A:A, dim_channels!C:C, "Not Found")</f>
        <v>OTA</v>
      </c>
      <c r="L4527" t="str">
        <f>_xlfn.XLOOKUP(D4527, dim_channels!A:A, dim_channels!B:B, "Not Found")</f>
        <v>Agoda</v>
      </c>
      <c r="M4527">
        <f t="shared" si="280"/>
        <v>0</v>
      </c>
      <c r="N4527">
        <f t="shared" si="281"/>
        <v>1</v>
      </c>
      <c r="O4527">
        <f t="shared" si="282"/>
        <v>7246.62</v>
      </c>
      <c r="P4527">
        <f t="shared" si="283"/>
        <v>7246.62</v>
      </c>
    </row>
    <row r="4528" spans="1:16" x14ac:dyDescent="0.2">
      <c r="A4528" s="2" t="s">
        <v>4964</v>
      </c>
      <c r="B4528" s="2" t="s">
        <v>527</v>
      </c>
      <c r="C4528" s="2" t="s">
        <v>353</v>
      </c>
      <c r="D4528" s="2" t="s">
        <v>169</v>
      </c>
      <c r="E4528" s="2" t="s">
        <v>46</v>
      </c>
      <c r="F4528" s="2">
        <v>12550.92</v>
      </c>
      <c r="G4528" s="2">
        <v>2510.1799999999998</v>
      </c>
      <c r="H4528" s="2">
        <v>10040.74</v>
      </c>
      <c r="I4528" s="2" t="s">
        <v>29</v>
      </c>
      <c r="J4528" s="4">
        <v>1.2499995020287351</v>
      </c>
      <c r="K4528" t="str">
        <f>_xlfn.XLOOKUP(D4528, dim_channels!A:A, dim_channels!C:C, "Not Found")</f>
        <v>GDS</v>
      </c>
      <c r="L4528" t="str">
        <f>_xlfn.XLOOKUP(D4528, dim_channels!A:A, dim_channels!B:B, "Not Found")</f>
        <v>GDS (Amadeus)</v>
      </c>
      <c r="M4528">
        <f t="shared" si="280"/>
        <v>0</v>
      </c>
      <c r="N4528">
        <f t="shared" si="281"/>
        <v>1</v>
      </c>
      <c r="O4528">
        <f t="shared" si="282"/>
        <v>10040.74</v>
      </c>
      <c r="P4528">
        <f t="shared" si="283"/>
        <v>12550.92</v>
      </c>
    </row>
    <row r="4529" spans="1:16" x14ac:dyDescent="0.2">
      <c r="A4529" s="3" t="s">
        <v>4965</v>
      </c>
      <c r="B4529" s="3" t="s">
        <v>70</v>
      </c>
      <c r="C4529" s="3" t="s">
        <v>773</v>
      </c>
      <c r="D4529" s="3" t="s">
        <v>27</v>
      </c>
      <c r="E4529" s="3" t="s">
        <v>60</v>
      </c>
      <c r="F4529" s="3">
        <v>10914.66</v>
      </c>
      <c r="G4529" s="3">
        <v>0</v>
      </c>
      <c r="H4529" s="3">
        <v>10914.66</v>
      </c>
      <c r="I4529" s="3" t="s">
        <v>56</v>
      </c>
      <c r="J4529" s="5">
        <v>1</v>
      </c>
      <c r="K4529" t="str">
        <f>_xlfn.XLOOKUP(D4529, dim_channels!A:A, dim_channels!C:C, "Not Found")</f>
        <v>OTA</v>
      </c>
      <c r="L4529" t="str">
        <f>_xlfn.XLOOKUP(D4529, dim_channels!A:A, dim_channels!B:B, "Not Found")</f>
        <v>Expedia</v>
      </c>
      <c r="M4529">
        <f t="shared" si="280"/>
        <v>0</v>
      </c>
      <c r="N4529">
        <f t="shared" si="281"/>
        <v>0</v>
      </c>
      <c r="O4529">
        <f t="shared" si="282"/>
        <v>0</v>
      </c>
      <c r="P4529">
        <f t="shared" si="283"/>
        <v>0</v>
      </c>
    </row>
    <row r="4530" spans="1:16" x14ac:dyDescent="0.2">
      <c r="A4530" s="2" t="s">
        <v>4966</v>
      </c>
      <c r="B4530" s="2" t="s">
        <v>106</v>
      </c>
      <c r="C4530" s="2" t="s">
        <v>322</v>
      </c>
      <c r="D4530" s="2" t="s">
        <v>64</v>
      </c>
      <c r="E4530" s="2" t="s">
        <v>34</v>
      </c>
      <c r="F4530" s="2">
        <v>22137.67</v>
      </c>
      <c r="G4530" s="2">
        <v>0</v>
      </c>
      <c r="H4530" s="2">
        <v>22137.67</v>
      </c>
      <c r="I4530" s="2" t="s">
        <v>56</v>
      </c>
      <c r="J4530" s="4">
        <v>1</v>
      </c>
      <c r="K4530" t="str">
        <f>_xlfn.XLOOKUP(D4530, dim_channels!A:A, dim_channels!C:C, "Not Found")</f>
        <v>Direct</v>
      </c>
      <c r="L4530" t="str">
        <f>_xlfn.XLOOKUP(D4530, dim_channels!A:A, dim_channels!B:B, "Not Found")</f>
        <v>Direct Website</v>
      </c>
      <c r="M4530">
        <f t="shared" si="280"/>
        <v>0</v>
      </c>
      <c r="N4530">
        <f t="shared" si="281"/>
        <v>0</v>
      </c>
      <c r="O4530">
        <f t="shared" si="282"/>
        <v>0</v>
      </c>
      <c r="P4530">
        <f t="shared" si="283"/>
        <v>0</v>
      </c>
    </row>
    <row r="4531" spans="1:16" x14ac:dyDescent="0.2">
      <c r="A4531" s="3" t="s">
        <v>4967</v>
      </c>
      <c r="B4531" s="3" t="s">
        <v>420</v>
      </c>
      <c r="C4531" s="3" t="s">
        <v>722</v>
      </c>
      <c r="D4531" s="3" t="s">
        <v>52</v>
      </c>
      <c r="E4531" s="3" t="s">
        <v>60</v>
      </c>
      <c r="F4531" s="3">
        <v>2074.7800000000002</v>
      </c>
      <c r="G4531" s="3">
        <v>0</v>
      </c>
      <c r="H4531" s="3">
        <v>2074.7800000000002</v>
      </c>
      <c r="I4531" s="3" t="s">
        <v>29</v>
      </c>
      <c r="J4531" s="5">
        <v>1</v>
      </c>
      <c r="K4531" t="str">
        <f>_xlfn.XLOOKUP(D4531, dim_channels!A:A, dim_channels!C:C, "Not Found")</f>
        <v>OTA</v>
      </c>
      <c r="L4531" t="str">
        <f>_xlfn.XLOOKUP(D4531, dim_channels!A:A, dim_channels!B:B, "Not Found")</f>
        <v>Agoda</v>
      </c>
      <c r="M4531">
        <f t="shared" si="280"/>
        <v>0</v>
      </c>
      <c r="N4531">
        <f t="shared" si="281"/>
        <v>1</v>
      </c>
      <c r="O4531">
        <f t="shared" si="282"/>
        <v>2074.7800000000002</v>
      </c>
      <c r="P4531">
        <f t="shared" si="283"/>
        <v>2074.7800000000002</v>
      </c>
    </row>
    <row r="4532" spans="1:16" x14ac:dyDescent="0.2">
      <c r="A4532" s="2" t="s">
        <v>4968</v>
      </c>
      <c r="B4532" s="2" t="s">
        <v>846</v>
      </c>
      <c r="C4532" s="2" t="s">
        <v>238</v>
      </c>
      <c r="D4532" s="2" t="s">
        <v>64</v>
      </c>
      <c r="E4532" s="2" t="s">
        <v>34</v>
      </c>
      <c r="F4532" s="2">
        <v>4816.75</v>
      </c>
      <c r="G4532" s="2">
        <v>0</v>
      </c>
      <c r="H4532" s="2">
        <v>4816.75</v>
      </c>
      <c r="I4532" s="2" t="s">
        <v>29</v>
      </c>
      <c r="J4532" s="4">
        <v>1</v>
      </c>
      <c r="K4532" t="str">
        <f>_xlfn.XLOOKUP(D4532, dim_channels!A:A, dim_channels!C:C, "Not Found")</f>
        <v>Direct</v>
      </c>
      <c r="L4532" t="str">
        <f>_xlfn.XLOOKUP(D4532, dim_channels!A:A, dim_channels!B:B, "Not Found")</f>
        <v>Direct Website</v>
      </c>
      <c r="M4532">
        <f t="shared" si="280"/>
        <v>0</v>
      </c>
      <c r="N4532">
        <f t="shared" si="281"/>
        <v>1</v>
      </c>
      <c r="O4532">
        <f t="shared" si="282"/>
        <v>4816.75</v>
      </c>
      <c r="P4532">
        <f t="shared" si="283"/>
        <v>4816.75</v>
      </c>
    </row>
    <row r="4533" spans="1:16" x14ac:dyDescent="0.2">
      <c r="A4533" s="3" t="s">
        <v>4969</v>
      </c>
      <c r="B4533" s="3" t="s">
        <v>212</v>
      </c>
      <c r="C4533" s="3" t="s">
        <v>328</v>
      </c>
      <c r="D4533" s="3" t="s">
        <v>33</v>
      </c>
      <c r="E4533" s="3" t="s">
        <v>28</v>
      </c>
      <c r="F4533" s="3">
        <v>5062.28</v>
      </c>
      <c r="G4533" s="3">
        <v>759.34</v>
      </c>
      <c r="H4533" s="3">
        <v>4302.9399999999996</v>
      </c>
      <c r="I4533" s="3" t="s">
        <v>29</v>
      </c>
      <c r="J4533" s="5">
        <v>1.1764700414135449</v>
      </c>
      <c r="K4533" t="str">
        <f>_xlfn.XLOOKUP(D4533, dim_channels!A:A, dim_channels!C:C, "Not Found")</f>
        <v>OTA</v>
      </c>
      <c r="L4533" t="str">
        <f>_xlfn.XLOOKUP(D4533, dim_channels!A:A, dim_channels!B:B, "Not Found")</f>
        <v>Booking.com</v>
      </c>
      <c r="M4533">
        <f t="shared" si="280"/>
        <v>0</v>
      </c>
      <c r="N4533">
        <f t="shared" si="281"/>
        <v>1</v>
      </c>
      <c r="O4533">
        <f t="shared" si="282"/>
        <v>4302.9399999999996</v>
      </c>
      <c r="P4533">
        <f t="shared" si="283"/>
        <v>5062.28</v>
      </c>
    </row>
    <row r="4534" spans="1:16" x14ac:dyDescent="0.2">
      <c r="A4534" s="2" t="s">
        <v>4970</v>
      </c>
      <c r="B4534" s="2" t="s">
        <v>94</v>
      </c>
      <c r="C4534" s="2" t="s">
        <v>435</v>
      </c>
      <c r="D4534" s="2" t="s">
        <v>27</v>
      </c>
      <c r="E4534" s="2" t="s">
        <v>60</v>
      </c>
      <c r="F4534" s="2">
        <v>2602.5100000000002</v>
      </c>
      <c r="G4534" s="2">
        <v>0</v>
      </c>
      <c r="H4534" s="2">
        <v>2602.5100000000002</v>
      </c>
      <c r="I4534" s="2" t="s">
        <v>41</v>
      </c>
      <c r="J4534" s="4">
        <v>1</v>
      </c>
      <c r="K4534" t="str">
        <f>_xlfn.XLOOKUP(D4534, dim_channels!A:A, dim_channels!C:C, "Not Found")</f>
        <v>OTA</v>
      </c>
      <c r="L4534" t="str">
        <f>_xlfn.XLOOKUP(D4534, dim_channels!A:A, dim_channels!B:B, "Not Found")</f>
        <v>Expedia</v>
      </c>
      <c r="M4534">
        <f t="shared" si="280"/>
        <v>1</v>
      </c>
      <c r="N4534">
        <f t="shared" si="281"/>
        <v>0</v>
      </c>
      <c r="O4534">
        <f t="shared" si="282"/>
        <v>0</v>
      </c>
      <c r="P4534">
        <f t="shared" si="283"/>
        <v>0</v>
      </c>
    </row>
    <row r="4535" spans="1:16" x14ac:dyDescent="0.2">
      <c r="A4535" s="3" t="s">
        <v>4971</v>
      </c>
      <c r="B4535" s="3" t="s">
        <v>376</v>
      </c>
      <c r="C4535" s="3" t="s">
        <v>1101</v>
      </c>
      <c r="D4535" s="3" t="s">
        <v>52</v>
      </c>
      <c r="E4535" s="3" t="s">
        <v>60</v>
      </c>
      <c r="F4535" s="3">
        <v>2301.13</v>
      </c>
      <c r="G4535" s="3">
        <v>0</v>
      </c>
      <c r="H4535" s="3">
        <v>2301.13</v>
      </c>
      <c r="I4535" s="3" t="s">
        <v>29</v>
      </c>
      <c r="J4535" s="5">
        <v>1</v>
      </c>
      <c r="K4535" t="str">
        <f>_xlfn.XLOOKUP(D4535, dim_channels!A:A, dim_channels!C:C, "Not Found")</f>
        <v>OTA</v>
      </c>
      <c r="L4535" t="str">
        <f>_xlfn.XLOOKUP(D4535, dim_channels!A:A, dim_channels!B:B, "Not Found")</f>
        <v>Agoda</v>
      </c>
      <c r="M4535">
        <f t="shared" si="280"/>
        <v>0</v>
      </c>
      <c r="N4535">
        <f t="shared" si="281"/>
        <v>1</v>
      </c>
      <c r="O4535">
        <f t="shared" si="282"/>
        <v>2301.13</v>
      </c>
      <c r="P4535">
        <f t="shared" si="283"/>
        <v>2301.13</v>
      </c>
    </row>
    <row r="4536" spans="1:16" x14ac:dyDescent="0.2">
      <c r="A4536" s="2" t="s">
        <v>4972</v>
      </c>
      <c r="B4536" s="2" t="s">
        <v>917</v>
      </c>
      <c r="C4536" s="2" t="s">
        <v>831</v>
      </c>
      <c r="D4536" s="2" t="s">
        <v>52</v>
      </c>
      <c r="E4536" s="2" t="s">
        <v>34</v>
      </c>
      <c r="F4536" s="2">
        <v>12024.71</v>
      </c>
      <c r="G4536" s="2">
        <v>1442.97</v>
      </c>
      <c r="H4536" s="2">
        <v>10581.74</v>
      </c>
      <c r="I4536" s="2" t="s">
        <v>29</v>
      </c>
      <c r="J4536" s="4">
        <v>1.1363641518313621</v>
      </c>
      <c r="K4536" t="str">
        <f>_xlfn.XLOOKUP(D4536, dim_channels!A:A, dim_channels!C:C, "Not Found")</f>
        <v>OTA</v>
      </c>
      <c r="L4536" t="str">
        <f>_xlfn.XLOOKUP(D4536, dim_channels!A:A, dim_channels!B:B, "Not Found")</f>
        <v>Agoda</v>
      </c>
      <c r="M4536">
        <f t="shared" si="280"/>
        <v>0</v>
      </c>
      <c r="N4536">
        <f t="shared" si="281"/>
        <v>1</v>
      </c>
      <c r="O4536">
        <f t="shared" si="282"/>
        <v>10581.74</v>
      </c>
      <c r="P4536">
        <f t="shared" si="283"/>
        <v>12024.71</v>
      </c>
    </row>
    <row r="4537" spans="1:16" x14ac:dyDescent="0.2">
      <c r="A4537" s="3" t="s">
        <v>4973</v>
      </c>
      <c r="B4537" s="3" t="s">
        <v>789</v>
      </c>
      <c r="C4537" s="3" t="s">
        <v>468</v>
      </c>
      <c r="D4537" s="3" t="s">
        <v>52</v>
      </c>
      <c r="E4537" s="3" t="s">
        <v>60</v>
      </c>
      <c r="F4537" s="3">
        <v>5516.35</v>
      </c>
      <c r="G4537" s="3">
        <v>0</v>
      </c>
      <c r="H4537" s="3">
        <v>5516.35</v>
      </c>
      <c r="I4537" s="3" t="s">
        <v>29</v>
      </c>
      <c r="J4537" s="5">
        <v>1</v>
      </c>
      <c r="K4537" t="str">
        <f>_xlfn.XLOOKUP(D4537, dim_channels!A:A, dim_channels!C:C, "Not Found")</f>
        <v>OTA</v>
      </c>
      <c r="L4537" t="str">
        <f>_xlfn.XLOOKUP(D4537, dim_channels!A:A, dim_channels!B:B, "Not Found")</f>
        <v>Agoda</v>
      </c>
      <c r="M4537">
        <f t="shared" si="280"/>
        <v>0</v>
      </c>
      <c r="N4537">
        <f t="shared" si="281"/>
        <v>1</v>
      </c>
      <c r="O4537">
        <f t="shared" si="282"/>
        <v>5516.35</v>
      </c>
      <c r="P4537">
        <f t="shared" si="283"/>
        <v>5516.35</v>
      </c>
    </row>
    <row r="4538" spans="1:16" x14ac:dyDescent="0.2">
      <c r="A4538" s="2" t="s">
        <v>4974</v>
      </c>
      <c r="B4538" s="2" t="s">
        <v>94</v>
      </c>
      <c r="C4538" s="2" t="s">
        <v>353</v>
      </c>
      <c r="D4538" s="2" t="s">
        <v>45</v>
      </c>
      <c r="E4538" s="2" t="s">
        <v>46</v>
      </c>
      <c r="F4538" s="2">
        <v>5029.5200000000004</v>
      </c>
      <c r="G4538" s="2">
        <v>251.48</v>
      </c>
      <c r="H4538" s="2">
        <v>4778.04</v>
      </c>
      <c r="I4538" s="2" t="s">
        <v>56</v>
      </c>
      <c r="J4538" s="4">
        <v>1.052632460171953</v>
      </c>
      <c r="K4538" t="str">
        <f>_xlfn.XLOOKUP(D4538, dim_channels!A:A, dim_channels!C:C, "Not Found")</f>
        <v>Corporate</v>
      </c>
      <c r="L4538" t="str">
        <f>_xlfn.XLOOKUP(D4538, dim_channels!A:A, dim_channels!B:B, "Not Found")</f>
        <v>Corporate Direct</v>
      </c>
      <c r="M4538">
        <f t="shared" si="280"/>
        <v>0</v>
      </c>
      <c r="N4538">
        <f t="shared" si="281"/>
        <v>0</v>
      </c>
      <c r="O4538">
        <f t="shared" si="282"/>
        <v>0</v>
      </c>
      <c r="P4538">
        <f t="shared" si="283"/>
        <v>0</v>
      </c>
    </row>
    <row r="4539" spans="1:16" x14ac:dyDescent="0.2">
      <c r="A4539" s="3" t="s">
        <v>4975</v>
      </c>
      <c r="B4539" s="3" t="s">
        <v>664</v>
      </c>
      <c r="C4539" s="3" t="s">
        <v>384</v>
      </c>
      <c r="D4539" s="3" t="s">
        <v>52</v>
      </c>
      <c r="E4539" s="3" t="s">
        <v>60</v>
      </c>
      <c r="F4539" s="3">
        <v>12599.57</v>
      </c>
      <c r="G4539" s="3">
        <v>0</v>
      </c>
      <c r="H4539" s="3">
        <v>12599.57</v>
      </c>
      <c r="I4539" s="3" t="s">
        <v>41</v>
      </c>
      <c r="J4539" s="5">
        <v>1</v>
      </c>
      <c r="K4539" t="str">
        <f>_xlfn.XLOOKUP(D4539, dim_channels!A:A, dim_channels!C:C, "Not Found")</f>
        <v>OTA</v>
      </c>
      <c r="L4539" t="str">
        <f>_xlfn.XLOOKUP(D4539, dim_channels!A:A, dim_channels!B:B, "Not Found")</f>
        <v>Agoda</v>
      </c>
      <c r="M4539">
        <f t="shared" si="280"/>
        <v>1</v>
      </c>
      <c r="N4539">
        <f t="shared" si="281"/>
        <v>0</v>
      </c>
      <c r="O4539">
        <f t="shared" si="282"/>
        <v>0</v>
      </c>
      <c r="P4539">
        <f t="shared" si="283"/>
        <v>0</v>
      </c>
    </row>
    <row r="4540" spans="1:16" x14ac:dyDescent="0.2">
      <c r="A4540" s="2" t="s">
        <v>4976</v>
      </c>
      <c r="B4540" s="2" t="s">
        <v>334</v>
      </c>
      <c r="C4540" s="2" t="s">
        <v>335</v>
      </c>
      <c r="D4540" s="2" t="s">
        <v>33</v>
      </c>
      <c r="E4540" s="2" t="s">
        <v>60</v>
      </c>
      <c r="F4540" s="2">
        <v>5176.91</v>
      </c>
      <c r="G4540" s="2">
        <v>0</v>
      </c>
      <c r="H4540" s="2">
        <v>5176.91</v>
      </c>
      <c r="I4540" s="2" t="s">
        <v>29</v>
      </c>
      <c r="J4540" s="4">
        <v>1</v>
      </c>
      <c r="K4540" t="str">
        <f>_xlfn.XLOOKUP(D4540, dim_channels!A:A, dim_channels!C:C, "Not Found")</f>
        <v>OTA</v>
      </c>
      <c r="L4540" t="str">
        <f>_xlfn.XLOOKUP(D4540, dim_channels!A:A, dim_channels!B:B, "Not Found")</f>
        <v>Booking.com</v>
      </c>
      <c r="M4540">
        <f t="shared" si="280"/>
        <v>0</v>
      </c>
      <c r="N4540">
        <f t="shared" si="281"/>
        <v>1</v>
      </c>
      <c r="O4540">
        <f t="shared" si="282"/>
        <v>5176.91</v>
      </c>
      <c r="P4540">
        <f t="shared" si="283"/>
        <v>5176.91</v>
      </c>
    </row>
    <row r="4541" spans="1:16" x14ac:dyDescent="0.2">
      <c r="A4541" s="3" t="s">
        <v>4977</v>
      </c>
      <c r="B4541" s="3" t="s">
        <v>1048</v>
      </c>
      <c r="C4541" s="3" t="s">
        <v>448</v>
      </c>
      <c r="D4541" s="3" t="s">
        <v>27</v>
      </c>
      <c r="E4541" s="3" t="s">
        <v>60</v>
      </c>
      <c r="F4541" s="3">
        <v>7668.8</v>
      </c>
      <c r="G4541" s="3">
        <v>0</v>
      </c>
      <c r="H4541" s="3">
        <v>7668.8</v>
      </c>
      <c r="I4541" s="3" t="s">
        <v>56</v>
      </c>
      <c r="J4541" s="5">
        <v>1</v>
      </c>
      <c r="K4541" t="str">
        <f>_xlfn.XLOOKUP(D4541, dim_channels!A:A, dim_channels!C:C, "Not Found")</f>
        <v>OTA</v>
      </c>
      <c r="L4541" t="str">
        <f>_xlfn.XLOOKUP(D4541, dim_channels!A:A, dim_channels!B:B, "Not Found")</f>
        <v>Expedia</v>
      </c>
      <c r="M4541">
        <f t="shared" si="280"/>
        <v>0</v>
      </c>
      <c r="N4541">
        <f t="shared" si="281"/>
        <v>0</v>
      </c>
      <c r="O4541">
        <f t="shared" si="282"/>
        <v>0</v>
      </c>
      <c r="P4541">
        <f t="shared" si="283"/>
        <v>0</v>
      </c>
    </row>
    <row r="4542" spans="1:16" x14ac:dyDescent="0.2">
      <c r="A4542" s="2" t="s">
        <v>4978</v>
      </c>
      <c r="B4542" s="2" t="s">
        <v>551</v>
      </c>
      <c r="C4542" s="2" t="s">
        <v>754</v>
      </c>
      <c r="D4542" s="2" t="s">
        <v>45</v>
      </c>
      <c r="E4542" s="2" t="s">
        <v>89</v>
      </c>
      <c r="F4542" s="2">
        <v>8647.08</v>
      </c>
      <c r="G4542" s="2">
        <v>0</v>
      </c>
      <c r="H4542" s="2">
        <v>8647.08</v>
      </c>
      <c r="I4542" s="2" t="s">
        <v>29</v>
      </c>
      <c r="J4542" s="4">
        <v>1</v>
      </c>
      <c r="K4542" t="str">
        <f>_xlfn.XLOOKUP(D4542, dim_channels!A:A, dim_channels!C:C, "Not Found")</f>
        <v>Corporate</v>
      </c>
      <c r="L4542" t="str">
        <f>_xlfn.XLOOKUP(D4542, dim_channels!A:A, dim_channels!B:B, "Not Found")</f>
        <v>Corporate Direct</v>
      </c>
      <c r="M4542">
        <f t="shared" si="280"/>
        <v>0</v>
      </c>
      <c r="N4542">
        <f t="shared" si="281"/>
        <v>1</v>
      </c>
      <c r="O4542">
        <f t="shared" si="282"/>
        <v>8647.08</v>
      </c>
      <c r="P4542">
        <f t="shared" si="283"/>
        <v>8647.08</v>
      </c>
    </row>
    <row r="4543" spans="1:16" x14ac:dyDescent="0.2">
      <c r="A4543" s="3" t="s">
        <v>4979</v>
      </c>
      <c r="B4543" s="3" t="s">
        <v>558</v>
      </c>
      <c r="C4543" s="3" t="s">
        <v>67</v>
      </c>
      <c r="D4543" s="3" t="s">
        <v>45</v>
      </c>
      <c r="E4543" s="3" t="s">
        <v>89</v>
      </c>
      <c r="F4543" s="3">
        <v>9606.42</v>
      </c>
      <c r="G4543" s="3">
        <v>0</v>
      </c>
      <c r="H4543" s="3">
        <v>9606.42</v>
      </c>
      <c r="I4543" s="3" t="s">
        <v>29</v>
      </c>
      <c r="J4543" s="5">
        <v>1</v>
      </c>
      <c r="K4543" t="str">
        <f>_xlfn.XLOOKUP(D4543, dim_channels!A:A, dim_channels!C:C, "Not Found")</f>
        <v>Corporate</v>
      </c>
      <c r="L4543" t="str">
        <f>_xlfn.XLOOKUP(D4543, dim_channels!A:A, dim_channels!B:B, "Not Found")</f>
        <v>Corporate Direct</v>
      </c>
      <c r="M4543">
        <f t="shared" si="280"/>
        <v>0</v>
      </c>
      <c r="N4543">
        <f t="shared" si="281"/>
        <v>1</v>
      </c>
      <c r="O4543">
        <f t="shared" si="282"/>
        <v>9606.42</v>
      </c>
      <c r="P4543">
        <f t="shared" si="283"/>
        <v>9606.42</v>
      </c>
    </row>
    <row r="4544" spans="1:16" x14ac:dyDescent="0.2">
      <c r="A4544" s="2" t="s">
        <v>4980</v>
      </c>
      <c r="B4544" s="2" t="s">
        <v>498</v>
      </c>
      <c r="C4544" s="2" t="s">
        <v>996</v>
      </c>
      <c r="D4544" s="2" t="s">
        <v>206</v>
      </c>
      <c r="E4544" s="2" t="s">
        <v>207</v>
      </c>
      <c r="F4544" s="2">
        <v>3973.09</v>
      </c>
      <c r="G4544" s="2">
        <v>0</v>
      </c>
      <c r="H4544" s="2">
        <v>3973.09</v>
      </c>
      <c r="I4544" s="2" t="s">
        <v>41</v>
      </c>
      <c r="J4544" s="4">
        <v>1</v>
      </c>
      <c r="K4544" t="str">
        <f>_xlfn.XLOOKUP(D4544, dim_channels!A:A, dim_channels!C:C, "Not Found")</f>
        <v>Direct</v>
      </c>
      <c r="L4544" t="str">
        <f>_xlfn.XLOOKUP(D4544, dim_channels!A:A, dim_channels!B:B, "Not Found")</f>
        <v>Walk-in</v>
      </c>
      <c r="M4544">
        <f t="shared" si="280"/>
        <v>1</v>
      </c>
      <c r="N4544">
        <f t="shared" si="281"/>
        <v>0</v>
      </c>
      <c r="O4544">
        <f t="shared" si="282"/>
        <v>0</v>
      </c>
      <c r="P4544">
        <f t="shared" si="283"/>
        <v>0</v>
      </c>
    </row>
    <row r="4545" spans="1:16" x14ac:dyDescent="0.2">
      <c r="A4545" s="3" t="s">
        <v>4981</v>
      </c>
      <c r="B4545" s="3" t="s">
        <v>460</v>
      </c>
      <c r="C4545" s="3" t="s">
        <v>595</v>
      </c>
      <c r="D4545" s="3" t="s">
        <v>52</v>
      </c>
      <c r="E4545" s="3" t="s">
        <v>60</v>
      </c>
      <c r="F4545" s="3">
        <v>7707.7</v>
      </c>
      <c r="G4545" s="3">
        <v>0</v>
      </c>
      <c r="H4545" s="3">
        <v>7707.7</v>
      </c>
      <c r="I4545" s="3" t="s">
        <v>29</v>
      </c>
      <c r="J4545" s="5">
        <v>1</v>
      </c>
      <c r="K4545" t="str">
        <f>_xlfn.XLOOKUP(D4545, dim_channels!A:A, dim_channels!C:C, "Not Found")</f>
        <v>OTA</v>
      </c>
      <c r="L4545" t="str">
        <f>_xlfn.XLOOKUP(D4545, dim_channels!A:A, dim_channels!B:B, "Not Found")</f>
        <v>Agoda</v>
      </c>
      <c r="M4545">
        <f t="shared" si="280"/>
        <v>0</v>
      </c>
      <c r="N4545">
        <f t="shared" si="281"/>
        <v>1</v>
      </c>
      <c r="O4545">
        <f t="shared" si="282"/>
        <v>7707.7</v>
      </c>
      <c r="P4545">
        <f t="shared" si="283"/>
        <v>7707.7</v>
      </c>
    </row>
    <row r="4546" spans="1:16" x14ac:dyDescent="0.2">
      <c r="A4546" s="2" t="s">
        <v>4982</v>
      </c>
      <c r="B4546" s="2" t="s">
        <v>295</v>
      </c>
      <c r="C4546" s="2" t="s">
        <v>295</v>
      </c>
      <c r="D4546" s="2" t="s">
        <v>64</v>
      </c>
      <c r="E4546" s="2" t="s">
        <v>28</v>
      </c>
      <c r="F4546" s="2">
        <v>13699.36</v>
      </c>
      <c r="G4546" s="2">
        <v>0</v>
      </c>
      <c r="H4546" s="2">
        <v>13699.36</v>
      </c>
      <c r="I4546" s="2" t="s">
        <v>29</v>
      </c>
      <c r="J4546" s="4">
        <v>1</v>
      </c>
      <c r="K4546" t="str">
        <f>_xlfn.XLOOKUP(D4546, dim_channels!A:A, dim_channels!C:C, "Not Found")</f>
        <v>Direct</v>
      </c>
      <c r="L4546" t="str">
        <f>_xlfn.XLOOKUP(D4546, dim_channels!A:A, dim_channels!B:B, "Not Found")</f>
        <v>Direct Website</v>
      </c>
      <c r="M4546">
        <f t="shared" si="280"/>
        <v>0</v>
      </c>
      <c r="N4546">
        <f t="shared" si="281"/>
        <v>1</v>
      </c>
      <c r="O4546">
        <f t="shared" si="282"/>
        <v>13699.36</v>
      </c>
      <c r="P4546">
        <f t="shared" si="283"/>
        <v>13699.36</v>
      </c>
    </row>
    <row r="4547" spans="1:16" x14ac:dyDescent="0.2">
      <c r="A4547" s="3" t="s">
        <v>4983</v>
      </c>
      <c r="B4547" s="3" t="s">
        <v>590</v>
      </c>
      <c r="C4547" s="3" t="s">
        <v>437</v>
      </c>
      <c r="D4547" s="3" t="s">
        <v>33</v>
      </c>
      <c r="E4547" s="3" t="s">
        <v>28</v>
      </c>
      <c r="F4547" s="3">
        <v>6715.3</v>
      </c>
      <c r="G4547" s="3">
        <v>1007.3</v>
      </c>
      <c r="H4547" s="3">
        <v>5708</v>
      </c>
      <c r="I4547" s="3" t="s">
        <v>41</v>
      </c>
      <c r="J4547" s="5">
        <v>1.176471618780659</v>
      </c>
      <c r="K4547" t="str">
        <f>_xlfn.XLOOKUP(D4547, dim_channels!A:A, dim_channels!C:C, "Not Found")</f>
        <v>OTA</v>
      </c>
      <c r="L4547" t="str">
        <f>_xlfn.XLOOKUP(D4547, dim_channels!A:A, dim_channels!B:B, "Not Found")</f>
        <v>Booking.com</v>
      </c>
      <c r="M4547">
        <f t="shared" ref="M4547:M4610" si="284">IF(I4547="Cancelled",1,0)</f>
        <v>1</v>
      </c>
      <c r="N4547">
        <f t="shared" ref="N4547:N4610" si="285">IF(TRIM(UPPER(I4547))="CHECKED-OUT",1,0)</f>
        <v>0</v>
      </c>
      <c r="O4547">
        <f t="shared" ref="O4547:O4610" si="286">IF(TRIM(UPPER(I4547))="CHECKED-OUT",H4547,0)</f>
        <v>0</v>
      </c>
      <c r="P4547">
        <f t="shared" ref="P4547:P4610" si="287">IF(TRIM(UPPER(I4547))="CHECKED-OUT",F4547,0)</f>
        <v>0</v>
      </c>
    </row>
    <row r="4548" spans="1:16" x14ac:dyDescent="0.2">
      <c r="A4548" s="2" t="s">
        <v>4984</v>
      </c>
      <c r="B4548" s="2" t="s">
        <v>190</v>
      </c>
      <c r="C4548" s="2" t="s">
        <v>644</v>
      </c>
      <c r="D4548" s="2" t="s">
        <v>206</v>
      </c>
      <c r="E4548" s="2" t="s">
        <v>207</v>
      </c>
      <c r="F4548" s="2">
        <v>3144.51</v>
      </c>
      <c r="G4548" s="2">
        <v>0</v>
      </c>
      <c r="H4548" s="2">
        <v>3144.51</v>
      </c>
      <c r="I4548" s="2" t="s">
        <v>29</v>
      </c>
      <c r="J4548" s="4">
        <v>1</v>
      </c>
      <c r="K4548" t="str">
        <f>_xlfn.XLOOKUP(D4548, dim_channels!A:A, dim_channels!C:C, "Not Found")</f>
        <v>Direct</v>
      </c>
      <c r="L4548" t="str">
        <f>_xlfn.XLOOKUP(D4548, dim_channels!A:A, dim_channels!B:B, "Not Found")</f>
        <v>Walk-in</v>
      </c>
      <c r="M4548">
        <f t="shared" si="284"/>
        <v>0</v>
      </c>
      <c r="N4548">
        <f t="shared" si="285"/>
        <v>1</v>
      </c>
      <c r="O4548">
        <f t="shared" si="286"/>
        <v>3144.51</v>
      </c>
      <c r="P4548">
        <f t="shared" si="287"/>
        <v>3144.51</v>
      </c>
    </row>
    <row r="4549" spans="1:16" x14ac:dyDescent="0.2">
      <c r="A4549" s="3" t="s">
        <v>4985</v>
      </c>
      <c r="B4549" s="3" t="s">
        <v>422</v>
      </c>
      <c r="C4549" s="3" t="s">
        <v>138</v>
      </c>
      <c r="D4549" s="3" t="s">
        <v>33</v>
      </c>
      <c r="E4549" s="3" t="s">
        <v>60</v>
      </c>
      <c r="F4549" s="3">
        <v>9142.25</v>
      </c>
      <c r="G4549" s="3">
        <v>0</v>
      </c>
      <c r="H4549" s="3">
        <v>9142.25</v>
      </c>
      <c r="I4549" s="3" t="s">
        <v>56</v>
      </c>
      <c r="J4549" s="5">
        <v>1</v>
      </c>
      <c r="K4549" t="str">
        <f>_xlfn.XLOOKUP(D4549, dim_channels!A:A, dim_channels!C:C, "Not Found")</f>
        <v>OTA</v>
      </c>
      <c r="L4549" t="str">
        <f>_xlfn.XLOOKUP(D4549, dim_channels!A:A, dim_channels!B:B, "Not Found")</f>
        <v>Booking.com</v>
      </c>
      <c r="M4549">
        <f t="shared" si="284"/>
        <v>0</v>
      </c>
      <c r="N4549">
        <f t="shared" si="285"/>
        <v>0</v>
      </c>
      <c r="O4549">
        <f t="shared" si="286"/>
        <v>0</v>
      </c>
      <c r="P4549">
        <f t="shared" si="287"/>
        <v>0</v>
      </c>
    </row>
    <row r="4550" spans="1:16" x14ac:dyDescent="0.2">
      <c r="A4550" s="2" t="s">
        <v>4986</v>
      </c>
      <c r="B4550" s="2" t="s">
        <v>996</v>
      </c>
      <c r="C4550" s="2" t="s">
        <v>285</v>
      </c>
      <c r="D4550" s="2" t="s">
        <v>33</v>
      </c>
      <c r="E4550" s="2" t="s">
        <v>34</v>
      </c>
      <c r="F4550" s="2">
        <v>6563.57</v>
      </c>
      <c r="G4550" s="2">
        <v>984.54</v>
      </c>
      <c r="H4550" s="2">
        <v>5579.03</v>
      </c>
      <c r="I4550" s="2" t="s">
        <v>41</v>
      </c>
      <c r="J4550" s="4">
        <v>1.176471537166855</v>
      </c>
      <c r="K4550" t="str">
        <f>_xlfn.XLOOKUP(D4550, dim_channels!A:A, dim_channels!C:C, "Not Found")</f>
        <v>OTA</v>
      </c>
      <c r="L4550" t="str">
        <f>_xlfn.XLOOKUP(D4550, dim_channels!A:A, dim_channels!B:B, "Not Found")</f>
        <v>Booking.com</v>
      </c>
      <c r="M4550">
        <f t="shared" si="284"/>
        <v>1</v>
      </c>
      <c r="N4550">
        <f t="shared" si="285"/>
        <v>0</v>
      </c>
      <c r="O4550">
        <f t="shared" si="286"/>
        <v>0</v>
      </c>
      <c r="P4550">
        <f t="shared" si="287"/>
        <v>0</v>
      </c>
    </row>
    <row r="4551" spans="1:16" x14ac:dyDescent="0.2">
      <c r="A4551" s="3" t="s">
        <v>4987</v>
      </c>
      <c r="B4551" s="3" t="s">
        <v>482</v>
      </c>
      <c r="C4551" s="3" t="s">
        <v>705</v>
      </c>
      <c r="D4551" s="3" t="s">
        <v>45</v>
      </c>
      <c r="E4551" s="3" t="s">
        <v>89</v>
      </c>
      <c r="F4551" s="3">
        <v>7423.8</v>
      </c>
      <c r="G4551" s="3">
        <v>0</v>
      </c>
      <c r="H4551" s="3">
        <v>7423.8</v>
      </c>
      <c r="I4551" s="3" t="s">
        <v>29</v>
      </c>
      <c r="J4551" s="5">
        <v>1</v>
      </c>
      <c r="K4551" t="str">
        <f>_xlfn.XLOOKUP(D4551, dim_channels!A:A, dim_channels!C:C, "Not Found")</f>
        <v>Corporate</v>
      </c>
      <c r="L4551" t="str">
        <f>_xlfn.XLOOKUP(D4551, dim_channels!A:A, dim_channels!B:B, "Not Found")</f>
        <v>Corporate Direct</v>
      </c>
      <c r="M4551">
        <f t="shared" si="284"/>
        <v>0</v>
      </c>
      <c r="N4551">
        <f t="shared" si="285"/>
        <v>1</v>
      </c>
      <c r="O4551">
        <f t="shared" si="286"/>
        <v>7423.8</v>
      </c>
      <c r="P4551">
        <f t="shared" si="287"/>
        <v>7423.8</v>
      </c>
    </row>
    <row r="4552" spans="1:16" x14ac:dyDescent="0.2">
      <c r="A4552" s="2" t="s">
        <v>4988</v>
      </c>
      <c r="B4552" s="2" t="s">
        <v>382</v>
      </c>
      <c r="C4552" s="2" t="s">
        <v>173</v>
      </c>
      <c r="D4552" s="2" t="s">
        <v>33</v>
      </c>
      <c r="E4552" s="2" t="s">
        <v>34</v>
      </c>
      <c r="F4552" s="2">
        <v>17765.650000000001</v>
      </c>
      <c r="G4552" s="2">
        <v>2664.85</v>
      </c>
      <c r="H4552" s="2">
        <v>15100.8</v>
      </c>
      <c r="I4552" s="2" t="s">
        <v>29</v>
      </c>
      <c r="J4552" s="4">
        <v>1.176470783004874</v>
      </c>
      <c r="K4552" t="str">
        <f>_xlfn.XLOOKUP(D4552, dim_channels!A:A, dim_channels!C:C, "Not Found")</f>
        <v>OTA</v>
      </c>
      <c r="L4552" t="str">
        <f>_xlfn.XLOOKUP(D4552, dim_channels!A:A, dim_channels!B:B, "Not Found")</f>
        <v>Booking.com</v>
      </c>
      <c r="M4552">
        <f t="shared" si="284"/>
        <v>0</v>
      </c>
      <c r="N4552">
        <f t="shared" si="285"/>
        <v>1</v>
      </c>
      <c r="O4552">
        <f t="shared" si="286"/>
        <v>15100.8</v>
      </c>
      <c r="P4552">
        <f t="shared" si="287"/>
        <v>17765.650000000001</v>
      </c>
    </row>
    <row r="4553" spans="1:16" x14ac:dyDescent="0.2">
      <c r="A4553" s="3" t="s">
        <v>4989</v>
      </c>
      <c r="B4553" s="3" t="s">
        <v>578</v>
      </c>
      <c r="C4553" s="3" t="s">
        <v>129</v>
      </c>
      <c r="D4553" s="3" t="s">
        <v>64</v>
      </c>
      <c r="E4553" s="3" t="s">
        <v>115</v>
      </c>
      <c r="F4553" s="3">
        <v>9191.6</v>
      </c>
      <c r="G4553" s="3">
        <v>0</v>
      </c>
      <c r="H4553" s="3">
        <v>9191.6</v>
      </c>
      <c r="I4553" s="3" t="s">
        <v>41</v>
      </c>
      <c r="J4553" s="5">
        <v>1</v>
      </c>
      <c r="K4553" t="str">
        <f>_xlfn.XLOOKUP(D4553, dim_channels!A:A, dim_channels!C:C, "Not Found")</f>
        <v>Direct</v>
      </c>
      <c r="L4553" t="str">
        <f>_xlfn.XLOOKUP(D4553, dim_channels!A:A, dim_channels!B:B, "Not Found")</f>
        <v>Direct Website</v>
      </c>
      <c r="M4553">
        <f t="shared" si="284"/>
        <v>1</v>
      </c>
      <c r="N4553">
        <f t="shared" si="285"/>
        <v>0</v>
      </c>
      <c r="O4553">
        <f t="shared" si="286"/>
        <v>0</v>
      </c>
      <c r="P4553">
        <f t="shared" si="287"/>
        <v>0</v>
      </c>
    </row>
    <row r="4554" spans="1:16" x14ac:dyDescent="0.2">
      <c r="A4554" s="2" t="s">
        <v>4990</v>
      </c>
      <c r="B4554" s="2" t="s">
        <v>69</v>
      </c>
      <c r="C4554" s="2" t="s">
        <v>456</v>
      </c>
      <c r="D4554" s="2" t="s">
        <v>52</v>
      </c>
      <c r="E4554" s="2" t="s">
        <v>60</v>
      </c>
      <c r="F4554" s="2">
        <v>11794.38</v>
      </c>
      <c r="G4554" s="2">
        <v>0</v>
      </c>
      <c r="H4554" s="2">
        <v>11794.38</v>
      </c>
      <c r="I4554" s="2" t="s">
        <v>29</v>
      </c>
      <c r="J4554" s="4">
        <v>1</v>
      </c>
      <c r="K4554" t="str">
        <f>_xlfn.XLOOKUP(D4554, dim_channels!A:A, dim_channels!C:C, "Not Found")</f>
        <v>OTA</v>
      </c>
      <c r="L4554" t="str">
        <f>_xlfn.XLOOKUP(D4554, dim_channels!A:A, dim_channels!B:B, "Not Found")</f>
        <v>Agoda</v>
      </c>
      <c r="M4554">
        <f t="shared" si="284"/>
        <v>0</v>
      </c>
      <c r="N4554">
        <f t="shared" si="285"/>
        <v>1</v>
      </c>
      <c r="O4554">
        <f t="shared" si="286"/>
        <v>11794.38</v>
      </c>
      <c r="P4554">
        <f t="shared" si="287"/>
        <v>11794.38</v>
      </c>
    </row>
    <row r="4555" spans="1:16" x14ac:dyDescent="0.2">
      <c r="A4555" s="3" t="s">
        <v>4991</v>
      </c>
      <c r="B4555" s="3" t="s">
        <v>458</v>
      </c>
      <c r="C4555" s="3" t="s">
        <v>799</v>
      </c>
      <c r="D4555" s="3" t="s">
        <v>169</v>
      </c>
      <c r="E4555" s="3" t="s">
        <v>46</v>
      </c>
      <c r="F4555" s="3">
        <v>20638.75</v>
      </c>
      <c r="G4555" s="3">
        <v>4127.75</v>
      </c>
      <c r="H4555" s="3">
        <v>16511</v>
      </c>
      <c r="I4555" s="3" t="s">
        <v>41</v>
      </c>
      <c r="J4555" s="5">
        <v>1.25</v>
      </c>
      <c r="K4555" t="str">
        <f>_xlfn.XLOOKUP(D4555, dim_channels!A:A, dim_channels!C:C, "Not Found")</f>
        <v>GDS</v>
      </c>
      <c r="L4555" t="str">
        <f>_xlfn.XLOOKUP(D4555, dim_channels!A:A, dim_channels!B:B, "Not Found")</f>
        <v>GDS (Amadeus)</v>
      </c>
      <c r="M4555">
        <f t="shared" si="284"/>
        <v>1</v>
      </c>
      <c r="N4555">
        <f t="shared" si="285"/>
        <v>0</v>
      </c>
      <c r="O4555">
        <f t="shared" si="286"/>
        <v>0</v>
      </c>
      <c r="P4555">
        <f t="shared" si="287"/>
        <v>0</v>
      </c>
    </row>
    <row r="4556" spans="1:16" x14ac:dyDescent="0.2">
      <c r="A4556" s="2" t="s">
        <v>4992</v>
      </c>
      <c r="B4556" s="2" t="s">
        <v>219</v>
      </c>
      <c r="C4556" s="2" t="s">
        <v>817</v>
      </c>
      <c r="D4556" s="2" t="s">
        <v>64</v>
      </c>
      <c r="E4556" s="2" t="s">
        <v>34</v>
      </c>
      <c r="F4556" s="2">
        <v>5458.79</v>
      </c>
      <c r="G4556" s="2">
        <v>0</v>
      </c>
      <c r="H4556" s="2">
        <v>5458.79</v>
      </c>
      <c r="I4556" s="2" t="s">
        <v>29</v>
      </c>
      <c r="J4556" s="4">
        <v>1</v>
      </c>
      <c r="K4556" t="str">
        <f>_xlfn.XLOOKUP(D4556, dim_channels!A:A, dim_channels!C:C, "Not Found")</f>
        <v>Direct</v>
      </c>
      <c r="L4556" t="str">
        <f>_xlfn.XLOOKUP(D4556, dim_channels!A:A, dim_channels!B:B, "Not Found")</f>
        <v>Direct Website</v>
      </c>
      <c r="M4556">
        <f t="shared" si="284"/>
        <v>0</v>
      </c>
      <c r="N4556">
        <f t="shared" si="285"/>
        <v>1</v>
      </c>
      <c r="O4556">
        <f t="shared" si="286"/>
        <v>5458.79</v>
      </c>
      <c r="P4556">
        <f t="shared" si="287"/>
        <v>5458.79</v>
      </c>
    </row>
    <row r="4557" spans="1:16" x14ac:dyDescent="0.2">
      <c r="A4557" s="3" t="s">
        <v>4993</v>
      </c>
      <c r="B4557" s="3" t="s">
        <v>416</v>
      </c>
      <c r="C4557" s="3" t="s">
        <v>314</v>
      </c>
      <c r="D4557" s="3" t="s">
        <v>33</v>
      </c>
      <c r="E4557" s="3" t="s">
        <v>60</v>
      </c>
      <c r="F4557" s="3">
        <v>5690.59</v>
      </c>
      <c r="G4557" s="3">
        <v>0</v>
      </c>
      <c r="H4557" s="3">
        <v>5690.59</v>
      </c>
      <c r="I4557" s="3" t="s">
        <v>41</v>
      </c>
      <c r="J4557" s="5">
        <v>1</v>
      </c>
      <c r="K4557" t="str">
        <f>_xlfn.XLOOKUP(D4557, dim_channels!A:A, dim_channels!C:C, "Not Found")</f>
        <v>OTA</v>
      </c>
      <c r="L4557" t="str">
        <f>_xlfn.XLOOKUP(D4557, dim_channels!A:A, dim_channels!B:B, "Not Found")</f>
        <v>Booking.com</v>
      </c>
      <c r="M4557">
        <f t="shared" si="284"/>
        <v>1</v>
      </c>
      <c r="N4557">
        <f t="shared" si="285"/>
        <v>0</v>
      </c>
      <c r="O4557">
        <f t="shared" si="286"/>
        <v>0</v>
      </c>
      <c r="P4557">
        <f t="shared" si="287"/>
        <v>0</v>
      </c>
    </row>
    <row r="4558" spans="1:16" x14ac:dyDescent="0.2">
      <c r="A4558" s="2" t="s">
        <v>4994</v>
      </c>
      <c r="B4558" s="2" t="s">
        <v>875</v>
      </c>
      <c r="C4558" s="2" t="s">
        <v>460</v>
      </c>
      <c r="D4558" s="2" t="s">
        <v>33</v>
      </c>
      <c r="E4558" s="2" t="s">
        <v>34</v>
      </c>
      <c r="F4558" s="2">
        <v>3093.35</v>
      </c>
      <c r="G4558" s="2">
        <v>464</v>
      </c>
      <c r="H4558" s="2">
        <v>2629.35</v>
      </c>
      <c r="I4558" s="2" t="s">
        <v>56</v>
      </c>
      <c r="J4558" s="4">
        <v>1.176469469640786</v>
      </c>
      <c r="K4558" t="str">
        <f>_xlfn.XLOOKUP(D4558, dim_channels!A:A, dim_channels!C:C, "Not Found")</f>
        <v>OTA</v>
      </c>
      <c r="L4558" t="str">
        <f>_xlfn.XLOOKUP(D4558, dim_channels!A:A, dim_channels!B:B, "Not Found")</f>
        <v>Booking.com</v>
      </c>
      <c r="M4558">
        <f t="shared" si="284"/>
        <v>0</v>
      </c>
      <c r="N4558">
        <f t="shared" si="285"/>
        <v>0</v>
      </c>
      <c r="O4558">
        <f t="shared" si="286"/>
        <v>0</v>
      </c>
      <c r="P4558">
        <f t="shared" si="287"/>
        <v>0</v>
      </c>
    </row>
    <row r="4559" spans="1:16" x14ac:dyDescent="0.2">
      <c r="A4559" s="3" t="s">
        <v>4995</v>
      </c>
      <c r="B4559" s="3" t="s">
        <v>104</v>
      </c>
      <c r="C4559" s="3" t="s">
        <v>445</v>
      </c>
      <c r="D4559" s="3" t="s">
        <v>52</v>
      </c>
      <c r="E4559" s="3" t="s">
        <v>60</v>
      </c>
      <c r="F4559" s="3">
        <v>5580.01</v>
      </c>
      <c r="G4559" s="3">
        <v>0</v>
      </c>
      <c r="H4559" s="3">
        <v>5580.01</v>
      </c>
      <c r="I4559" s="3" t="s">
        <v>29</v>
      </c>
      <c r="J4559" s="5">
        <v>1</v>
      </c>
      <c r="K4559" t="str">
        <f>_xlfn.XLOOKUP(D4559, dim_channels!A:A, dim_channels!C:C, "Not Found")</f>
        <v>OTA</v>
      </c>
      <c r="L4559" t="str">
        <f>_xlfn.XLOOKUP(D4559, dim_channels!A:A, dim_channels!B:B, "Not Found")</f>
        <v>Agoda</v>
      </c>
      <c r="M4559">
        <f t="shared" si="284"/>
        <v>0</v>
      </c>
      <c r="N4559">
        <f t="shared" si="285"/>
        <v>1</v>
      </c>
      <c r="O4559">
        <f t="shared" si="286"/>
        <v>5580.01</v>
      </c>
      <c r="P4559">
        <f t="shared" si="287"/>
        <v>5580.01</v>
      </c>
    </row>
    <row r="4560" spans="1:16" x14ac:dyDescent="0.2">
      <c r="A4560" s="2" t="s">
        <v>4996</v>
      </c>
      <c r="B4560" s="2" t="s">
        <v>388</v>
      </c>
      <c r="C4560" s="2" t="s">
        <v>251</v>
      </c>
      <c r="D4560" s="2" t="s">
        <v>33</v>
      </c>
      <c r="E4560" s="2" t="s">
        <v>34</v>
      </c>
      <c r="F4560" s="2">
        <v>2900.73</v>
      </c>
      <c r="G4560" s="2">
        <v>435.11</v>
      </c>
      <c r="H4560" s="2">
        <v>2465.62</v>
      </c>
      <c r="I4560" s="2" t="s">
        <v>29</v>
      </c>
      <c r="J4560" s="4">
        <v>1.176470826810295</v>
      </c>
      <c r="K4560" t="str">
        <f>_xlfn.XLOOKUP(D4560, dim_channels!A:A, dim_channels!C:C, "Not Found")</f>
        <v>OTA</v>
      </c>
      <c r="L4560" t="str">
        <f>_xlfn.XLOOKUP(D4560, dim_channels!A:A, dim_channels!B:B, "Not Found")</f>
        <v>Booking.com</v>
      </c>
      <c r="M4560">
        <f t="shared" si="284"/>
        <v>0</v>
      </c>
      <c r="N4560">
        <f t="shared" si="285"/>
        <v>1</v>
      </c>
      <c r="O4560">
        <f t="shared" si="286"/>
        <v>2465.62</v>
      </c>
      <c r="P4560">
        <f t="shared" si="287"/>
        <v>2900.73</v>
      </c>
    </row>
    <row r="4561" spans="1:16" x14ac:dyDescent="0.2">
      <c r="A4561" s="3" t="s">
        <v>4997</v>
      </c>
      <c r="B4561" s="3" t="s">
        <v>1272</v>
      </c>
      <c r="C4561" s="3" t="s">
        <v>1014</v>
      </c>
      <c r="D4561" s="3" t="s">
        <v>206</v>
      </c>
      <c r="E4561" s="3" t="s">
        <v>207</v>
      </c>
      <c r="F4561" s="3">
        <v>8413.89</v>
      </c>
      <c r="G4561" s="3">
        <v>0</v>
      </c>
      <c r="H4561" s="3">
        <v>8413.89</v>
      </c>
      <c r="I4561" s="3" t="s">
        <v>56</v>
      </c>
      <c r="J4561" s="5">
        <v>1</v>
      </c>
      <c r="K4561" t="str">
        <f>_xlfn.XLOOKUP(D4561, dim_channels!A:A, dim_channels!C:C, "Not Found")</f>
        <v>Direct</v>
      </c>
      <c r="L4561" t="str">
        <f>_xlfn.XLOOKUP(D4561, dim_channels!A:A, dim_channels!B:B, "Not Found")</f>
        <v>Walk-in</v>
      </c>
      <c r="M4561">
        <f t="shared" si="284"/>
        <v>0</v>
      </c>
      <c r="N4561">
        <f t="shared" si="285"/>
        <v>0</v>
      </c>
      <c r="O4561">
        <f t="shared" si="286"/>
        <v>0</v>
      </c>
      <c r="P4561">
        <f t="shared" si="287"/>
        <v>0</v>
      </c>
    </row>
    <row r="4562" spans="1:16" x14ac:dyDescent="0.2">
      <c r="A4562" s="2" t="s">
        <v>4998</v>
      </c>
      <c r="B4562" s="2" t="s">
        <v>271</v>
      </c>
      <c r="C4562" s="2" t="s">
        <v>487</v>
      </c>
      <c r="D4562" s="2" t="s">
        <v>52</v>
      </c>
      <c r="E4562" s="2" t="s">
        <v>60</v>
      </c>
      <c r="F4562" s="2">
        <v>2413</v>
      </c>
      <c r="G4562" s="2">
        <v>0</v>
      </c>
      <c r="H4562" s="2">
        <v>2413</v>
      </c>
      <c r="I4562" s="2" t="s">
        <v>29</v>
      </c>
      <c r="J4562" s="4">
        <v>1</v>
      </c>
      <c r="K4562" t="str">
        <f>_xlfn.XLOOKUP(D4562, dim_channels!A:A, dim_channels!C:C, "Not Found")</f>
        <v>OTA</v>
      </c>
      <c r="L4562" t="str">
        <f>_xlfn.XLOOKUP(D4562, dim_channels!A:A, dim_channels!B:B, "Not Found")</f>
        <v>Agoda</v>
      </c>
      <c r="M4562">
        <f t="shared" si="284"/>
        <v>0</v>
      </c>
      <c r="N4562">
        <f t="shared" si="285"/>
        <v>1</v>
      </c>
      <c r="O4562">
        <f t="shared" si="286"/>
        <v>2413</v>
      </c>
      <c r="P4562">
        <f t="shared" si="287"/>
        <v>2413</v>
      </c>
    </row>
    <row r="4563" spans="1:16" x14ac:dyDescent="0.2">
      <c r="A4563" s="3" t="s">
        <v>4999</v>
      </c>
      <c r="B4563" s="3" t="s">
        <v>416</v>
      </c>
      <c r="C4563" s="3" t="s">
        <v>112</v>
      </c>
      <c r="D4563" s="3" t="s">
        <v>206</v>
      </c>
      <c r="E4563" s="3" t="s">
        <v>207</v>
      </c>
      <c r="F4563" s="3">
        <v>8037.76</v>
      </c>
      <c r="G4563" s="3">
        <v>0</v>
      </c>
      <c r="H4563" s="3">
        <v>8037.76</v>
      </c>
      <c r="I4563" s="3" t="s">
        <v>29</v>
      </c>
      <c r="J4563" s="5">
        <v>1</v>
      </c>
      <c r="K4563" t="str">
        <f>_xlfn.XLOOKUP(D4563, dim_channels!A:A, dim_channels!C:C, "Not Found")</f>
        <v>Direct</v>
      </c>
      <c r="L4563" t="str">
        <f>_xlfn.XLOOKUP(D4563, dim_channels!A:A, dim_channels!B:B, "Not Found")</f>
        <v>Walk-in</v>
      </c>
      <c r="M4563">
        <f t="shared" si="284"/>
        <v>0</v>
      </c>
      <c r="N4563">
        <f t="shared" si="285"/>
        <v>1</v>
      </c>
      <c r="O4563">
        <f t="shared" si="286"/>
        <v>8037.76</v>
      </c>
      <c r="P4563">
        <f t="shared" si="287"/>
        <v>8037.76</v>
      </c>
    </row>
    <row r="4564" spans="1:16" x14ac:dyDescent="0.2">
      <c r="A4564" s="2" t="s">
        <v>5000</v>
      </c>
      <c r="B4564" s="2" t="s">
        <v>73</v>
      </c>
      <c r="C4564" s="2" t="s">
        <v>87</v>
      </c>
      <c r="D4564" s="2" t="s">
        <v>206</v>
      </c>
      <c r="E4564" s="2" t="s">
        <v>207</v>
      </c>
      <c r="F4564" s="2">
        <v>23818.37</v>
      </c>
      <c r="G4564" s="2">
        <v>0</v>
      </c>
      <c r="H4564" s="2">
        <v>23818.37</v>
      </c>
      <c r="I4564" s="2" t="s">
        <v>56</v>
      </c>
      <c r="J4564" s="4">
        <v>1</v>
      </c>
      <c r="K4564" t="str">
        <f>_xlfn.XLOOKUP(D4564, dim_channels!A:A, dim_channels!C:C, "Not Found")</f>
        <v>Direct</v>
      </c>
      <c r="L4564" t="str">
        <f>_xlfn.XLOOKUP(D4564, dim_channels!A:A, dim_channels!B:B, "Not Found")</f>
        <v>Walk-in</v>
      </c>
      <c r="M4564">
        <f t="shared" si="284"/>
        <v>0</v>
      </c>
      <c r="N4564">
        <f t="shared" si="285"/>
        <v>0</v>
      </c>
      <c r="O4564">
        <f t="shared" si="286"/>
        <v>0</v>
      </c>
      <c r="P4564">
        <f t="shared" si="287"/>
        <v>0</v>
      </c>
    </row>
    <row r="4565" spans="1:16" x14ac:dyDescent="0.2">
      <c r="A4565" s="3" t="s">
        <v>5001</v>
      </c>
      <c r="B4565" s="3" t="s">
        <v>59</v>
      </c>
      <c r="C4565" s="3" t="s">
        <v>81</v>
      </c>
      <c r="D4565" s="3" t="s">
        <v>52</v>
      </c>
      <c r="E4565" s="3" t="s">
        <v>34</v>
      </c>
      <c r="F4565" s="3">
        <v>5710.43</v>
      </c>
      <c r="G4565" s="3">
        <v>685.25</v>
      </c>
      <c r="H4565" s="3">
        <v>5025.18</v>
      </c>
      <c r="I4565" s="3" t="s">
        <v>29</v>
      </c>
      <c r="J4565" s="5">
        <v>1.136363274549369</v>
      </c>
      <c r="K4565" t="str">
        <f>_xlfn.XLOOKUP(D4565, dim_channels!A:A, dim_channels!C:C, "Not Found")</f>
        <v>OTA</v>
      </c>
      <c r="L4565" t="str">
        <f>_xlfn.XLOOKUP(D4565, dim_channels!A:A, dim_channels!B:B, "Not Found")</f>
        <v>Agoda</v>
      </c>
      <c r="M4565">
        <f t="shared" si="284"/>
        <v>0</v>
      </c>
      <c r="N4565">
        <f t="shared" si="285"/>
        <v>1</v>
      </c>
      <c r="O4565">
        <f t="shared" si="286"/>
        <v>5025.18</v>
      </c>
      <c r="P4565">
        <f t="shared" si="287"/>
        <v>5710.43</v>
      </c>
    </row>
    <row r="4566" spans="1:16" x14ac:dyDescent="0.2">
      <c r="A4566" s="2" t="s">
        <v>5002</v>
      </c>
      <c r="B4566" s="2" t="s">
        <v>368</v>
      </c>
      <c r="C4566" s="2" t="s">
        <v>167</v>
      </c>
      <c r="D4566" s="2" t="s">
        <v>114</v>
      </c>
      <c r="E4566" s="2" t="s">
        <v>46</v>
      </c>
      <c r="F4566" s="2">
        <v>5669.36</v>
      </c>
      <c r="G4566" s="2">
        <v>566.94000000000005</v>
      </c>
      <c r="H4566" s="2">
        <v>5102.42</v>
      </c>
      <c r="I4566" s="2" t="s">
        <v>29</v>
      </c>
      <c r="J4566" s="4">
        <v>1.111111982157486</v>
      </c>
      <c r="K4566" t="str">
        <f>_xlfn.XLOOKUP(D4566, dim_channels!A:A, dim_channels!C:C, "Not Found")</f>
        <v>Offline</v>
      </c>
      <c r="L4566" t="str">
        <f>_xlfn.XLOOKUP(D4566, dim_channels!A:A, dim_channels!B:B, "Not Found")</f>
        <v>Travel Agency</v>
      </c>
      <c r="M4566">
        <f t="shared" si="284"/>
        <v>0</v>
      </c>
      <c r="N4566">
        <f t="shared" si="285"/>
        <v>1</v>
      </c>
      <c r="O4566">
        <f t="shared" si="286"/>
        <v>5102.42</v>
      </c>
      <c r="P4566">
        <f t="shared" si="287"/>
        <v>5669.36</v>
      </c>
    </row>
    <row r="4567" spans="1:16" x14ac:dyDescent="0.2">
      <c r="A4567" s="3" t="s">
        <v>5003</v>
      </c>
      <c r="B4567" s="3" t="s">
        <v>669</v>
      </c>
      <c r="C4567" s="3" t="s">
        <v>614</v>
      </c>
      <c r="D4567" s="3" t="s">
        <v>33</v>
      </c>
      <c r="E4567" s="3" t="s">
        <v>28</v>
      </c>
      <c r="F4567" s="3">
        <v>6617.66</v>
      </c>
      <c r="G4567" s="3">
        <v>992.65</v>
      </c>
      <c r="H4567" s="3">
        <v>5625.01</v>
      </c>
      <c r="I4567" s="3" t="s">
        <v>29</v>
      </c>
      <c r="J4567" s="5">
        <v>1.1764707973852491</v>
      </c>
      <c r="K4567" t="str">
        <f>_xlfn.XLOOKUP(D4567, dim_channels!A:A, dim_channels!C:C, "Not Found")</f>
        <v>OTA</v>
      </c>
      <c r="L4567" t="str">
        <f>_xlfn.XLOOKUP(D4567, dim_channels!A:A, dim_channels!B:B, "Not Found")</f>
        <v>Booking.com</v>
      </c>
      <c r="M4567">
        <f t="shared" si="284"/>
        <v>0</v>
      </c>
      <c r="N4567">
        <f t="shared" si="285"/>
        <v>1</v>
      </c>
      <c r="O4567">
        <f t="shared" si="286"/>
        <v>5625.01</v>
      </c>
      <c r="P4567">
        <f t="shared" si="287"/>
        <v>6617.66</v>
      </c>
    </row>
    <row r="4568" spans="1:16" x14ac:dyDescent="0.2">
      <c r="A4568" s="2" t="s">
        <v>5004</v>
      </c>
      <c r="B4568" s="2" t="s">
        <v>189</v>
      </c>
      <c r="C4568" s="2" t="s">
        <v>297</v>
      </c>
      <c r="D4568" s="2" t="s">
        <v>64</v>
      </c>
      <c r="E4568" s="2" t="s">
        <v>115</v>
      </c>
      <c r="F4568" s="2">
        <v>6844.72</v>
      </c>
      <c r="G4568" s="2">
        <v>0</v>
      </c>
      <c r="H4568" s="2">
        <v>6844.72</v>
      </c>
      <c r="I4568" s="2" t="s">
        <v>29</v>
      </c>
      <c r="J4568" s="4">
        <v>1</v>
      </c>
      <c r="K4568" t="str">
        <f>_xlfn.XLOOKUP(D4568, dim_channels!A:A, dim_channels!C:C, "Not Found")</f>
        <v>Direct</v>
      </c>
      <c r="L4568" t="str">
        <f>_xlfn.XLOOKUP(D4568, dim_channels!A:A, dim_channels!B:B, "Not Found")</f>
        <v>Direct Website</v>
      </c>
      <c r="M4568">
        <f t="shared" si="284"/>
        <v>0</v>
      </c>
      <c r="N4568">
        <f t="shared" si="285"/>
        <v>1</v>
      </c>
      <c r="O4568">
        <f t="shared" si="286"/>
        <v>6844.72</v>
      </c>
      <c r="P4568">
        <f t="shared" si="287"/>
        <v>6844.72</v>
      </c>
    </row>
    <row r="4569" spans="1:16" x14ac:dyDescent="0.2">
      <c r="A4569" s="3" t="s">
        <v>5005</v>
      </c>
      <c r="B4569" s="3" t="s">
        <v>232</v>
      </c>
      <c r="C4569" s="3" t="s">
        <v>1110</v>
      </c>
      <c r="D4569" s="3" t="s">
        <v>27</v>
      </c>
      <c r="E4569" s="3" t="s">
        <v>28</v>
      </c>
      <c r="F4569" s="3">
        <v>12672.61</v>
      </c>
      <c r="G4569" s="3">
        <v>2281.0700000000002</v>
      </c>
      <c r="H4569" s="3">
        <v>10391.540000000001</v>
      </c>
      <c r="I4569" s="3" t="s">
        <v>29</v>
      </c>
      <c r="J4569" s="5">
        <v>1.2195122185932019</v>
      </c>
      <c r="K4569" t="str">
        <f>_xlfn.XLOOKUP(D4569, dim_channels!A:A, dim_channels!C:C, "Not Found")</f>
        <v>OTA</v>
      </c>
      <c r="L4569" t="str">
        <f>_xlfn.XLOOKUP(D4569, dim_channels!A:A, dim_channels!B:B, "Not Found")</f>
        <v>Expedia</v>
      </c>
      <c r="M4569">
        <f t="shared" si="284"/>
        <v>0</v>
      </c>
      <c r="N4569">
        <f t="shared" si="285"/>
        <v>1</v>
      </c>
      <c r="O4569">
        <f t="shared" si="286"/>
        <v>10391.540000000001</v>
      </c>
      <c r="P4569">
        <f t="shared" si="287"/>
        <v>12672.61</v>
      </c>
    </row>
    <row r="4570" spans="1:16" x14ac:dyDescent="0.2">
      <c r="A4570" s="2" t="s">
        <v>5006</v>
      </c>
      <c r="B4570" s="2" t="s">
        <v>286</v>
      </c>
      <c r="C4570" s="2" t="s">
        <v>138</v>
      </c>
      <c r="D4570" s="2" t="s">
        <v>52</v>
      </c>
      <c r="E4570" s="2" t="s">
        <v>34</v>
      </c>
      <c r="F4570" s="2">
        <v>3363.63</v>
      </c>
      <c r="G4570" s="2">
        <v>403.64</v>
      </c>
      <c r="H4570" s="2">
        <v>2959.99</v>
      </c>
      <c r="I4570" s="2" t="s">
        <v>29</v>
      </c>
      <c r="J4570" s="4">
        <v>1.136365325558532</v>
      </c>
      <c r="K4570" t="str">
        <f>_xlfn.XLOOKUP(D4570, dim_channels!A:A, dim_channels!C:C, "Not Found")</f>
        <v>OTA</v>
      </c>
      <c r="L4570" t="str">
        <f>_xlfn.XLOOKUP(D4570, dim_channels!A:A, dim_channels!B:B, "Not Found")</f>
        <v>Agoda</v>
      </c>
      <c r="M4570">
        <f t="shared" si="284"/>
        <v>0</v>
      </c>
      <c r="N4570">
        <f t="shared" si="285"/>
        <v>1</v>
      </c>
      <c r="O4570">
        <f t="shared" si="286"/>
        <v>2959.99</v>
      </c>
      <c r="P4570">
        <f t="shared" si="287"/>
        <v>3363.63</v>
      </c>
    </row>
    <row r="4571" spans="1:16" x14ac:dyDescent="0.2">
      <c r="A4571" s="3" t="s">
        <v>5007</v>
      </c>
      <c r="B4571" s="3" t="s">
        <v>958</v>
      </c>
      <c r="C4571" s="3" t="s">
        <v>516</v>
      </c>
      <c r="D4571" s="3" t="s">
        <v>33</v>
      </c>
      <c r="E4571" s="3" t="s">
        <v>34</v>
      </c>
      <c r="F4571" s="3">
        <v>17618.919999999998</v>
      </c>
      <c r="G4571" s="3">
        <v>2642.84</v>
      </c>
      <c r="H4571" s="3">
        <v>14976.08</v>
      </c>
      <c r="I4571" s="3" t="s">
        <v>29</v>
      </c>
      <c r="J4571" s="5">
        <v>1.176470745348583</v>
      </c>
      <c r="K4571" t="str">
        <f>_xlfn.XLOOKUP(D4571, dim_channels!A:A, dim_channels!C:C, "Not Found")</f>
        <v>OTA</v>
      </c>
      <c r="L4571" t="str">
        <f>_xlfn.XLOOKUP(D4571, dim_channels!A:A, dim_channels!B:B, "Not Found")</f>
        <v>Booking.com</v>
      </c>
      <c r="M4571">
        <f t="shared" si="284"/>
        <v>0</v>
      </c>
      <c r="N4571">
        <f t="shared" si="285"/>
        <v>1</v>
      </c>
      <c r="O4571">
        <f t="shared" si="286"/>
        <v>14976.08</v>
      </c>
      <c r="P4571">
        <f t="shared" si="287"/>
        <v>17618.919999999998</v>
      </c>
    </row>
    <row r="4572" spans="1:16" x14ac:dyDescent="0.2">
      <c r="A4572" s="2" t="s">
        <v>5008</v>
      </c>
      <c r="B4572" s="2" t="s">
        <v>123</v>
      </c>
      <c r="C4572" s="2" t="s">
        <v>666</v>
      </c>
      <c r="D4572" s="2" t="s">
        <v>33</v>
      </c>
      <c r="E4572" s="2" t="s">
        <v>60</v>
      </c>
      <c r="F4572" s="2">
        <v>4366.2</v>
      </c>
      <c r="G4572" s="2">
        <v>0</v>
      </c>
      <c r="H4572" s="2">
        <v>4366.2</v>
      </c>
      <c r="I4572" s="2" t="s">
        <v>29</v>
      </c>
      <c r="J4572" s="4">
        <v>1</v>
      </c>
      <c r="K4572" t="str">
        <f>_xlfn.XLOOKUP(D4572, dim_channels!A:A, dim_channels!C:C, "Not Found")</f>
        <v>OTA</v>
      </c>
      <c r="L4572" t="str">
        <f>_xlfn.XLOOKUP(D4572, dim_channels!A:A, dim_channels!B:B, "Not Found")</f>
        <v>Booking.com</v>
      </c>
      <c r="M4572">
        <f t="shared" si="284"/>
        <v>0</v>
      </c>
      <c r="N4572">
        <f t="shared" si="285"/>
        <v>1</v>
      </c>
      <c r="O4572">
        <f t="shared" si="286"/>
        <v>4366.2</v>
      </c>
      <c r="P4572">
        <f t="shared" si="287"/>
        <v>4366.2</v>
      </c>
    </row>
    <row r="4573" spans="1:16" x14ac:dyDescent="0.2">
      <c r="A4573" s="3" t="s">
        <v>5009</v>
      </c>
      <c r="B4573" s="3" t="s">
        <v>773</v>
      </c>
      <c r="C4573" s="3" t="s">
        <v>197</v>
      </c>
      <c r="D4573" s="3" t="s">
        <v>64</v>
      </c>
      <c r="E4573" s="3" t="s">
        <v>115</v>
      </c>
      <c r="F4573" s="3">
        <v>3030.59</v>
      </c>
      <c r="G4573" s="3">
        <v>0</v>
      </c>
      <c r="H4573" s="3">
        <v>3030.59</v>
      </c>
      <c r="I4573" s="3" t="s">
        <v>29</v>
      </c>
      <c r="J4573" s="5">
        <v>1</v>
      </c>
      <c r="K4573" t="str">
        <f>_xlfn.XLOOKUP(D4573, dim_channels!A:A, dim_channels!C:C, "Not Found")</f>
        <v>Direct</v>
      </c>
      <c r="L4573" t="str">
        <f>_xlfn.XLOOKUP(D4573, dim_channels!A:A, dim_channels!B:B, "Not Found")</f>
        <v>Direct Website</v>
      </c>
      <c r="M4573">
        <f t="shared" si="284"/>
        <v>0</v>
      </c>
      <c r="N4573">
        <f t="shared" si="285"/>
        <v>1</v>
      </c>
      <c r="O4573">
        <f t="shared" si="286"/>
        <v>3030.59</v>
      </c>
      <c r="P4573">
        <f t="shared" si="287"/>
        <v>3030.59</v>
      </c>
    </row>
    <row r="4574" spans="1:16" x14ac:dyDescent="0.2">
      <c r="A4574" s="2" t="s">
        <v>5010</v>
      </c>
      <c r="B4574" s="2" t="s">
        <v>410</v>
      </c>
      <c r="C4574" s="2" t="s">
        <v>143</v>
      </c>
      <c r="D4574" s="2" t="s">
        <v>45</v>
      </c>
      <c r="E4574" s="2" t="s">
        <v>89</v>
      </c>
      <c r="F4574" s="2">
        <v>6439.31</v>
      </c>
      <c r="G4574" s="2">
        <v>0</v>
      </c>
      <c r="H4574" s="2">
        <v>6439.31</v>
      </c>
      <c r="I4574" s="2" t="s">
        <v>29</v>
      </c>
      <c r="J4574" s="4">
        <v>1</v>
      </c>
      <c r="K4574" t="str">
        <f>_xlfn.XLOOKUP(D4574, dim_channels!A:A, dim_channels!C:C, "Not Found")</f>
        <v>Corporate</v>
      </c>
      <c r="L4574" t="str">
        <f>_xlfn.XLOOKUP(D4574, dim_channels!A:A, dim_channels!B:B, "Not Found")</f>
        <v>Corporate Direct</v>
      </c>
      <c r="M4574">
        <f t="shared" si="284"/>
        <v>0</v>
      </c>
      <c r="N4574">
        <f t="shared" si="285"/>
        <v>1</v>
      </c>
      <c r="O4574">
        <f t="shared" si="286"/>
        <v>6439.31</v>
      </c>
      <c r="P4574">
        <f t="shared" si="287"/>
        <v>6439.31</v>
      </c>
    </row>
    <row r="4575" spans="1:16" x14ac:dyDescent="0.2">
      <c r="A4575" s="3" t="s">
        <v>5011</v>
      </c>
      <c r="B4575" s="3" t="s">
        <v>416</v>
      </c>
      <c r="C4575" s="3" t="s">
        <v>608</v>
      </c>
      <c r="D4575" s="3" t="s">
        <v>114</v>
      </c>
      <c r="E4575" s="3" t="s">
        <v>115</v>
      </c>
      <c r="F4575" s="3">
        <v>12545.7</v>
      </c>
      <c r="G4575" s="3">
        <v>1254.57</v>
      </c>
      <c r="H4575" s="3">
        <v>11291.13</v>
      </c>
      <c r="I4575" s="3" t="s">
        <v>29</v>
      </c>
      <c r="J4575" s="5">
        <v>1.1111111111111109</v>
      </c>
      <c r="K4575" t="str">
        <f>_xlfn.XLOOKUP(D4575, dim_channels!A:A, dim_channels!C:C, "Not Found")</f>
        <v>Offline</v>
      </c>
      <c r="L4575" t="str">
        <f>_xlfn.XLOOKUP(D4575, dim_channels!A:A, dim_channels!B:B, "Not Found")</f>
        <v>Travel Agency</v>
      </c>
      <c r="M4575">
        <f t="shared" si="284"/>
        <v>0</v>
      </c>
      <c r="N4575">
        <f t="shared" si="285"/>
        <v>1</v>
      </c>
      <c r="O4575">
        <f t="shared" si="286"/>
        <v>11291.13</v>
      </c>
      <c r="P4575">
        <f t="shared" si="287"/>
        <v>12545.7</v>
      </c>
    </row>
    <row r="4576" spans="1:16" x14ac:dyDescent="0.2">
      <c r="A4576" s="2" t="s">
        <v>5012</v>
      </c>
      <c r="B4576" s="2" t="s">
        <v>147</v>
      </c>
      <c r="C4576" s="2" t="s">
        <v>360</v>
      </c>
      <c r="D4576" s="2" t="s">
        <v>64</v>
      </c>
      <c r="E4576" s="2" t="s">
        <v>28</v>
      </c>
      <c r="F4576" s="2">
        <v>7610.15</v>
      </c>
      <c r="G4576" s="2">
        <v>0</v>
      </c>
      <c r="H4576" s="2">
        <v>7610.15</v>
      </c>
      <c r="I4576" s="2" t="s">
        <v>41</v>
      </c>
      <c r="J4576" s="4">
        <v>1</v>
      </c>
      <c r="K4576" t="str">
        <f>_xlfn.XLOOKUP(D4576, dim_channels!A:A, dim_channels!C:C, "Not Found")</f>
        <v>Direct</v>
      </c>
      <c r="L4576" t="str">
        <f>_xlfn.XLOOKUP(D4576, dim_channels!A:A, dim_channels!B:B, "Not Found")</f>
        <v>Direct Website</v>
      </c>
      <c r="M4576">
        <f t="shared" si="284"/>
        <v>1</v>
      </c>
      <c r="N4576">
        <f t="shared" si="285"/>
        <v>0</v>
      </c>
      <c r="O4576">
        <f t="shared" si="286"/>
        <v>0</v>
      </c>
      <c r="P4576">
        <f t="shared" si="287"/>
        <v>0</v>
      </c>
    </row>
    <row r="4577" spans="1:16" x14ac:dyDescent="0.2">
      <c r="A4577" s="3" t="s">
        <v>5013</v>
      </c>
      <c r="B4577" s="3" t="s">
        <v>724</v>
      </c>
      <c r="C4577" s="3" t="s">
        <v>179</v>
      </c>
      <c r="D4577" s="3" t="s">
        <v>114</v>
      </c>
      <c r="E4577" s="3" t="s">
        <v>46</v>
      </c>
      <c r="F4577" s="3">
        <v>2906.54</v>
      </c>
      <c r="G4577" s="3">
        <v>290.64999999999998</v>
      </c>
      <c r="H4577" s="3">
        <v>2615.89</v>
      </c>
      <c r="I4577" s="3" t="s">
        <v>29</v>
      </c>
      <c r="J4577" s="5">
        <v>1.1111094120930161</v>
      </c>
      <c r="K4577" t="str">
        <f>_xlfn.XLOOKUP(D4577, dim_channels!A:A, dim_channels!C:C, "Not Found")</f>
        <v>Offline</v>
      </c>
      <c r="L4577" t="str">
        <f>_xlfn.XLOOKUP(D4577, dim_channels!A:A, dim_channels!B:B, "Not Found")</f>
        <v>Travel Agency</v>
      </c>
      <c r="M4577">
        <f t="shared" si="284"/>
        <v>0</v>
      </c>
      <c r="N4577">
        <f t="shared" si="285"/>
        <v>1</v>
      </c>
      <c r="O4577">
        <f t="shared" si="286"/>
        <v>2615.89</v>
      </c>
      <c r="P4577">
        <f t="shared" si="287"/>
        <v>2906.54</v>
      </c>
    </row>
    <row r="4578" spans="1:16" x14ac:dyDescent="0.2">
      <c r="A4578" s="2" t="s">
        <v>5014</v>
      </c>
      <c r="B4578" s="2" t="s">
        <v>343</v>
      </c>
      <c r="C4578" s="2" t="s">
        <v>353</v>
      </c>
      <c r="D4578" s="2" t="s">
        <v>52</v>
      </c>
      <c r="E4578" s="2" t="s">
        <v>34</v>
      </c>
      <c r="F4578" s="2">
        <v>8070.93</v>
      </c>
      <c r="G4578" s="2">
        <v>968.51</v>
      </c>
      <c r="H4578" s="2">
        <v>7102.42</v>
      </c>
      <c r="I4578" s="2" t="s">
        <v>56</v>
      </c>
      <c r="J4578" s="4">
        <v>1.136363380368945</v>
      </c>
      <c r="K4578" t="str">
        <f>_xlfn.XLOOKUP(D4578, dim_channels!A:A, dim_channels!C:C, "Not Found")</f>
        <v>OTA</v>
      </c>
      <c r="L4578" t="str">
        <f>_xlfn.XLOOKUP(D4578, dim_channels!A:A, dim_channels!B:B, "Not Found")</f>
        <v>Agoda</v>
      </c>
      <c r="M4578">
        <f t="shared" si="284"/>
        <v>0</v>
      </c>
      <c r="N4578">
        <f t="shared" si="285"/>
        <v>0</v>
      </c>
      <c r="O4578">
        <f t="shared" si="286"/>
        <v>0</v>
      </c>
      <c r="P4578">
        <f t="shared" si="287"/>
        <v>0</v>
      </c>
    </row>
    <row r="4579" spans="1:16" x14ac:dyDescent="0.2">
      <c r="A4579" s="3" t="s">
        <v>5015</v>
      </c>
      <c r="B4579" s="3" t="s">
        <v>269</v>
      </c>
      <c r="C4579" s="3" t="s">
        <v>382</v>
      </c>
      <c r="D4579" s="3" t="s">
        <v>52</v>
      </c>
      <c r="E4579" s="3" t="s">
        <v>34</v>
      </c>
      <c r="F4579" s="3">
        <v>9569.2999999999993</v>
      </c>
      <c r="G4579" s="3">
        <v>1148.32</v>
      </c>
      <c r="H4579" s="3">
        <v>8420.98</v>
      </c>
      <c r="I4579" s="3" t="s">
        <v>29</v>
      </c>
      <c r="J4579" s="5">
        <v>1.136364176141019</v>
      </c>
      <c r="K4579" t="str">
        <f>_xlfn.XLOOKUP(D4579, dim_channels!A:A, dim_channels!C:C, "Not Found")</f>
        <v>OTA</v>
      </c>
      <c r="L4579" t="str">
        <f>_xlfn.XLOOKUP(D4579, dim_channels!A:A, dim_channels!B:B, "Not Found")</f>
        <v>Agoda</v>
      </c>
      <c r="M4579">
        <f t="shared" si="284"/>
        <v>0</v>
      </c>
      <c r="N4579">
        <f t="shared" si="285"/>
        <v>1</v>
      </c>
      <c r="O4579">
        <f t="shared" si="286"/>
        <v>8420.98</v>
      </c>
      <c r="P4579">
        <f t="shared" si="287"/>
        <v>9569.2999999999993</v>
      </c>
    </row>
    <row r="4580" spans="1:16" x14ac:dyDescent="0.2">
      <c r="A4580" s="2" t="s">
        <v>5016</v>
      </c>
      <c r="B4580" s="2" t="s">
        <v>534</v>
      </c>
      <c r="C4580" s="2" t="s">
        <v>251</v>
      </c>
      <c r="D4580" s="2" t="s">
        <v>169</v>
      </c>
      <c r="E4580" s="2" t="s">
        <v>34</v>
      </c>
      <c r="F4580" s="2">
        <v>5818.35</v>
      </c>
      <c r="G4580" s="2">
        <v>1163.67</v>
      </c>
      <c r="H4580" s="2">
        <v>4654.68</v>
      </c>
      <c r="I4580" s="2" t="s">
        <v>29</v>
      </c>
      <c r="J4580" s="4">
        <v>1.25</v>
      </c>
      <c r="K4580" t="str">
        <f>_xlfn.XLOOKUP(D4580, dim_channels!A:A, dim_channels!C:C, "Not Found")</f>
        <v>GDS</v>
      </c>
      <c r="L4580" t="str">
        <f>_xlfn.XLOOKUP(D4580, dim_channels!A:A, dim_channels!B:B, "Not Found")</f>
        <v>GDS (Amadeus)</v>
      </c>
      <c r="M4580">
        <f t="shared" si="284"/>
        <v>0</v>
      </c>
      <c r="N4580">
        <f t="shared" si="285"/>
        <v>1</v>
      </c>
      <c r="O4580">
        <f t="shared" si="286"/>
        <v>4654.68</v>
      </c>
      <c r="P4580">
        <f t="shared" si="287"/>
        <v>5818.35</v>
      </c>
    </row>
    <row r="4581" spans="1:16" x14ac:dyDescent="0.2">
      <c r="A4581" s="3" t="s">
        <v>5017</v>
      </c>
      <c r="B4581" s="3" t="s">
        <v>367</v>
      </c>
      <c r="C4581" s="3" t="s">
        <v>546</v>
      </c>
      <c r="D4581" s="3" t="s">
        <v>33</v>
      </c>
      <c r="E4581" s="3" t="s">
        <v>34</v>
      </c>
      <c r="F4581" s="3">
        <v>7952.93</v>
      </c>
      <c r="G4581" s="3">
        <v>1192.94</v>
      </c>
      <c r="H4581" s="3">
        <v>6759.99</v>
      </c>
      <c r="I4581" s="3" t="s">
        <v>29</v>
      </c>
      <c r="J4581" s="5">
        <v>1.1764706752524781</v>
      </c>
      <c r="K4581" t="str">
        <f>_xlfn.XLOOKUP(D4581, dim_channels!A:A, dim_channels!C:C, "Not Found")</f>
        <v>OTA</v>
      </c>
      <c r="L4581" t="str">
        <f>_xlfn.XLOOKUP(D4581, dim_channels!A:A, dim_channels!B:B, "Not Found")</f>
        <v>Booking.com</v>
      </c>
      <c r="M4581">
        <f t="shared" si="284"/>
        <v>0</v>
      </c>
      <c r="N4581">
        <f t="shared" si="285"/>
        <v>1</v>
      </c>
      <c r="O4581">
        <f t="shared" si="286"/>
        <v>6759.99</v>
      </c>
      <c r="P4581">
        <f t="shared" si="287"/>
        <v>7952.93</v>
      </c>
    </row>
    <row r="4582" spans="1:16" x14ac:dyDescent="0.2">
      <c r="A4582" s="2" t="s">
        <v>5018</v>
      </c>
      <c r="B4582" s="2" t="s">
        <v>297</v>
      </c>
      <c r="C4582" s="2" t="s">
        <v>121</v>
      </c>
      <c r="D4582" s="2" t="s">
        <v>52</v>
      </c>
      <c r="E4582" s="2" t="s">
        <v>34</v>
      </c>
      <c r="F4582" s="2">
        <v>2934.89</v>
      </c>
      <c r="G4582" s="2">
        <v>352.19</v>
      </c>
      <c r="H4582" s="2">
        <v>2582.6999999999998</v>
      </c>
      <c r="I4582" s="2" t="s">
        <v>56</v>
      </c>
      <c r="J4582" s="4">
        <v>1.136365044333449</v>
      </c>
      <c r="K4582" t="str">
        <f>_xlfn.XLOOKUP(D4582, dim_channels!A:A, dim_channels!C:C, "Not Found")</f>
        <v>OTA</v>
      </c>
      <c r="L4582" t="str">
        <f>_xlfn.XLOOKUP(D4582, dim_channels!A:A, dim_channels!B:B, "Not Found")</f>
        <v>Agoda</v>
      </c>
      <c r="M4582">
        <f t="shared" si="284"/>
        <v>0</v>
      </c>
      <c r="N4582">
        <f t="shared" si="285"/>
        <v>0</v>
      </c>
      <c r="O4582">
        <f t="shared" si="286"/>
        <v>0</v>
      </c>
      <c r="P4582">
        <f t="shared" si="287"/>
        <v>0</v>
      </c>
    </row>
    <row r="4583" spans="1:16" x14ac:dyDescent="0.2">
      <c r="A4583" s="3" t="s">
        <v>5019</v>
      </c>
      <c r="B4583" s="3" t="s">
        <v>475</v>
      </c>
      <c r="C4583" s="3" t="s">
        <v>706</v>
      </c>
      <c r="D4583" s="3" t="s">
        <v>27</v>
      </c>
      <c r="E4583" s="3" t="s">
        <v>60</v>
      </c>
      <c r="F4583" s="3">
        <v>6626.09</v>
      </c>
      <c r="G4583" s="3">
        <v>0</v>
      </c>
      <c r="H4583" s="3">
        <v>6626.09</v>
      </c>
      <c r="I4583" s="3" t="s">
        <v>29</v>
      </c>
      <c r="J4583" s="5">
        <v>1</v>
      </c>
      <c r="K4583" t="str">
        <f>_xlfn.XLOOKUP(D4583, dim_channels!A:A, dim_channels!C:C, "Not Found")</f>
        <v>OTA</v>
      </c>
      <c r="L4583" t="str">
        <f>_xlfn.XLOOKUP(D4583, dim_channels!A:A, dim_channels!B:B, "Not Found")</f>
        <v>Expedia</v>
      </c>
      <c r="M4583">
        <f t="shared" si="284"/>
        <v>0</v>
      </c>
      <c r="N4583">
        <f t="shared" si="285"/>
        <v>1</v>
      </c>
      <c r="O4583">
        <f t="shared" si="286"/>
        <v>6626.09</v>
      </c>
      <c r="P4583">
        <f t="shared" si="287"/>
        <v>6626.09</v>
      </c>
    </row>
    <row r="4584" spans="1:16" x14ac:dyDescent="0.2">
      <c r="A4584" s="2" t="s">
        <v>5020</v>
      </c>
      <c r="B4584" s="2" t="s">
        <v>773</v>
      </c>
      <c r="C4584" s="2" t="s">
        <v>200</v>
      </c>
      <c r="D4584" s="2" t="s">
        <v>169</v>
      </c>
      <c r="E4584" s="2" t="s">
        <v>34</v>
      </c>
      <c r="F4584" s="2">
        <v>5988.56</v>
      </c>
      <c r="G4584" s="2">
        <v>1197.71</v>
      </c>
      <c r="H4584" s="2">
        <v>4790.8500000000004</v>
      </c>
      <c r="I4584" s="2" t="s">
        <v>29</v>
      </c>
      <c r="J4584" s="4">
        <v>1.2499994781719319</v>
      </c>
      <c r="K4584" t="str">
        <f>_xlfn.XLOOKUP(D4584, dim_channels!A:A, dim_channels!C:C, "Not Found")</f>
        <v>GDS</v>
      </c>
      <c r="L4584" t="str">
        <f>_xlfn.XLOOKUP(D4584, dim_channels!A:A, dim_channels!B:B, "Not Found")</f>
        <v>GDS (Amadeus)</v>
      </c>
      <c r="M4584">
        <f t="shared" si="284"/>
        <v>0</v>
      </c>
      <c r="N4584">
        <f t="shared" si="285"/>
        <v>1</v>
      </c>
      <c r="O4584">
        <f t="shared" si="286"/>
        <v>4790.8500000000004</v>
      </c>
      <c r="P4584">
        <f t="shared" si="287"/>
        <v>5988.56</v>
      </c>
    </row>
    <row r="4585" spans="1:16" x14ac:dyDescent="0.2">
      <c r="A4585" s="3" t="s">
        <v>5021</v>
      </c>
      <c r="B4585" s="3" t="s">
        <v>495</v>
      </c>
      <c r="C4585" s="3" t="s">
        <v>685</v>
      </c>
      <c r="D4585" s="3" t="s">
        <v>45</v>
      </c>
      <c r="E4585" s="3" t="s">
        <v>89</v>
      </c>
      <c r="F4585" s="3">
        <v>12831.86</v>
      </c>
      <c r="G4585" s="3">
        <v>0</v>
      </c>
      <c r="H4585" s="3">
        <v>12831.86</v>
      </c>
      <c r="I4585" s="3" t="s">
        <v>29</v>
      </c>
      <c r="J4585" s="5">
        <v>1</v>
      </c>
      <c r="K4585" t="str">
        <f>_xlfn.XLOOKUP(D4585, dim_channels!A:A, dim_channels!C:C, "Not Found")</f>
        <v>Corporate</v>
      </c>
      <c r="L4585" t="str">
        <f>_xlfn.XLOOKUP(D4585, dim_channels!A:A, dim_channels!B:B, "Not Found")</f>
        <v>Corporate Direct</v>
      </c>
      <c r="M4585">
        <f t="shared" si="284"/>
        <v>0</v>
      </c>
      <c r="N4585">
        <f t="shared" si="285"/>
        <v>1</v>
      </c>
      <c r="O4585">
        <f t="shared" si="286"/>
        <v>12831.86</v>
      </c>
      <c r="P4585">
        <f t="shared" si="287"/>
        <v>12831.86</v>
      </c>
    </row>
    <row r="4586" spans="1:16" x14ac:dyDescent="0.2">
      <c r="A4586" s="2" t="s">
        <v>5022</v>
      </c>
      <c r="B4586" s="2" t="s">
        <v>391</v>
      </c>
      <c r="C4586" s="2" t="s">
        <v>1110</v>
      </c>
      <c r="D4586" s="2" t="s">
        <v>64</v>
      </c>
      <c r="E4586" s="2" t="s">
        <v>28</v>
      </c>
      <c r="F4586" s="2">
        <v>12985.25</v>
      </c>
      <c r="G4586" s="2">
        <v>0</v>
      </c>
      <c r="H4586" s="2">
        <v>12985.25</v>
      </c>
      <c r="I4586" s="2" t="s">
        <v>29</v>
      </c>
      <c r="J4586" s="4">
        <v>1</v>
      </c>
      <c r="K4586" t="str">
        <f>_xlfn.XLOOKUP(D4586, dim_channels!A:A, dim_channels!C:C, "Not Found")</f>
        <v>Direct</v>
      </c>
      <c r="L4586" t="str">
        <f>_xlfn.XLOOKUP(D4586, dim_channels!A:A, dim_channels!B:B, "Not Found")</f>
        <v>Direct Website</v>
      </c>
      <c r="M4586">
        <f t="shared" si="284"/>
        <v>0</v>
      </c>
      <c r="N4586">
        <f t="shared" si="285"/>
        <v>1</v>
      </c>
      <c r="O4586">
        <f t="shared" si="286"/>
        <v>12985.25</v>
      </c>
      <c r="P4586">
        <f t="shared" si="287"/>
        <v>12985.25</v>
      </c>
    </row>
    <row r="4587" spans="1:16" x14ac:dyDescent="0.2">
      <c r="A4587" s="3" t="s">
        <v>5023</v>
      </c>
      <c r="B4587" s="3" t="s">
        <v>159</v>
      </c>
      <c r="C4587" s="3" t="s">
        <v>67</v>
      </c>
      <c r="D4587" s="3" t="s">
        <v>27</v>
      </c>
      <c r="E4587" s="3" t="s">
        <v>60</v>
      </c>
      <c r="F4587" s="3">
        <v>6476.86</v>
      </c>
      <c r="G4587" s="3">
        <v>0</v>
      </c>
      <c r="H4587" s="3">
        <v>6476.86</v>
      </c>
      <c r="I4587" s="3" t="s">
        <v>41</v>
      </c>
      <c r="J4587" s="5">
        <v>1</v>
      </c>
      <c r="K4587" t="str">
        <f>_xlfn.XLOOKUP(D4587, dim_channels!A:A, dim_channels!C:C, "Not Found")</f>
        <v>OTA</v>
      </c>
      <c r="L4587" t="str">
        <f>_xlfn.XLOOKUP(D4587, dim_channels!A:A, dim_channels!B:B, "Not Found")</f>
        <v>Expedia</v>
      </c>
      <c r="M4587">
        <f t="shared" si="284"/>
        <v>1</v>
      </c>
      <c r="N4587">
        <f t="shared" si="285"/>
        <v>0</v>
      </c>
      <c r="O4587">
        <f t="shared" si="286"/>
        <v>0</v>
      </c>
      <c r="P4587">
        <f t="shared" si="287"/>
        <v>0</v>
      </c>
    </row>
    <row r="4588" spans="1:16" x14ac:dyDescent="0.2">
      <c r="A4588" s="2" t="s">
        <v>5024</v>
      </c>
      <c r="B4588" s="2" t="s">
        <v>220</v>
      </c>
      <c r="C4588" s="2" t="s">
        <v>289</v>
      </c>
      <c r="D4588" s="2" t="s">
        <v>45</v>
      </c>
      <c r="E4588" s="2" t="s">
        <v>46</v>
      </c>
      <c r="F4588" s="2">
        <v>7013.08</v>
      </c>
      <c r="G4588" s="2">
        <v>350.65</v>
      </c>
      <c r="H4588" s="2">
        <v>6662.43</v>
      </c>
      <c r="I4588" s="2" t="s">
        <v>29</v>
      </c>
      <c r="J4588" s="4">
        <v>1.0526309469667969</v>
      </c>
      <c r="K4588" t="str">
        <f>_xlfn.XLOOKUP(D4588, dim_channels!A:A, dim_channels!C:C, "Not Found")</f>
        <v>Corporate</v>
      </c>
      <c r="L4588" t="str">
        <f>_xlfn.XLOOKUP(D4588, dim_channels!A:A, dim_channels!B:B, "Not Found")</f>
        <v>Corporate Direct</v>
      </c>
      <c r="M4588">
        <f t="shared" si="284"/>
        <v>0</v>
      </c>
      <c r="N4588">
        <f t="shared" si="285"/>
        <v>1</v>
      </c>
      <c r="O4588">
        <f t="shared" si="286"/>
        <v>6662.43</v>
      </c>
      <c r="P4588">
        <f t="shared" si="287"/>
        <v>7013.08</v>
      </c>
    </row>
    <row r="4589" spans="1:16" x14ac:dyDescent="0.2">
      <c r="A4589" s="3" t="s">
        <v>5025</v>
      </c>
      <c r="B4589" s="3" t="s">
        <v>193</v>
      </c>
      <c r="C4589" s="3" t="s">
        <v>791</v>
      </c>
      <c r="D4589" s="3" t="s">
        <v>52</v>
      </c>
      <c r="E4589" s="3" t="s">
        <v>60</v>
      </c>
      <c r="F4589" s="3">
        <v>11568.58</v>
      </c>
      <c r="G4589" s="3">
        <v>0</v>
      </c>
      <c r="H4589" s="3">
        <v>11568.58</v>
      </c>
      <c r="I4589" s="3" t="s">
        <v>41</v>
      </c>
      <c r="J4589" s="5">
        <v>1</v>
      </c>
      <c r="K4589" t="str">
        <f>_xlfn.XLOOKUP(D4589, dim_channels!A:A, dim_channels!C:C, "Not Found")</f>
        <v>OTA</v>
      </c>
      <c r="L4589" t="str">
        <f>_xlfn.XLOOKUP(D4589, dim_channels!A:A, dim_channels!B:B, "Not Found")</f>
        <v>Agoda</v>
      </c>
      <c r="M4589">
        <f t="shared" si="284"/>
        <v>1</v>
      </c>
      <c r="N4589">
        <f t="shared" si="285"/>
        <v>0</v>
      </c>
      <c r="O4589">
        <f t="shared" si="286"/>
        <v>0</v>
      </c>
      <c r="P4589">
        <f t="shared" si="287"/>
        <v>0</v>
      </c>
    </row>
    <row r="4590" spans="1:16" x14ac:dyDescent="0.2">
      <c r="A4590" s="2" t="s">
        <v>5026</v>
      </c>
      <c r="B4590" s="2" t="s">
        <v>226</v>
      </c>
      <c r="C4590" s="2" t="s">
        <v>902</v>
      </c>
      <c r="D4590" s="2" t="s">
        <v>64</v>
      </c>
      <c r="E4590" s="2" t="s">
        <v>34</v>
      </c>
      <c r="F4590" s="2">
        <v>2988.59</v>
      </c>
      <c r="G4590" s="2">
        <v>0</v>
      </c>
      <c r="H4590" s="2">
        <v>2988.59</v>
      </c>
      <c r="I4590" s="2" t="s">
        <v>56</v>
      </c>
      <c r="J4590" s="4">
        <v>1</v>
      </c>
      <c r="K4590" t="str">
        <f>_xlfn.XLOOKUP(D4590, dim_channels!A:A, dim_channels!C:C, "Not Found")</f>
        <v>Direct</v>
      </c>
      <c r="L4590" t="str">
        <f>_xlfn.XLOOKUP(D4590, dim_channels!A:A, dim_channels!B:B, "Not Found")</f>
        <v>Direct Website</v>
      </c>
      <c r="M4590">
        <f t="shared" si="284"/>
        <v>0</v>
      </c>
      <c r="N4590">
        <f t="shared" si="285"/>
        <v>0</v>
      </c>
      <c r="O4590">
        <f t="shared" si="286"/>
        <v>0</v>
      </c>
      <c r="P4590">
        <f t="shared" si="287"/>
        <v>0</v>
      </c>
    </row>
    <row r="4591" spans="1:16" x14ac:dyDescent="0.2">
      <c r="A4591" s="3" t="s">
        <v>5027</v>
      </c>
      <c r="B4591" s="3" t="s">
        <v>113</v>
      </c>
      <c r="C4591" s="3" t="s">
        <v>59</v>
      </c>
      <c r="D4591" s="3" t="s">
        <v>27</v>
      </c>
      <c r="E4591" s="3" t="s">
        <v>34</v>
      </c>
      <c r="F4591" s="3">
        <v>8333.93</v>
      </c>
      <c r="G4591" s="3">
        <v>1500.11</v>
      </c>
      <c r="H4591" s="3">
        <v>6833.82</v>
      </c>
      <c r="I4591" s="3" t="s">
        <v>56</v>
      </c>
      <c r="J4591" s="5">
        <v>1.2195126590984251</v>
      </c>
      <c r="K4591" t="str">
        <f>_xlfn.XLOOKUP(D4591, dim_channels!A:A, dim_channels!C:C, "Not Found")</f>
        <v>OTA</v>
      </c>
      <c r="L4591" t="str">
        <f>_xlfn.XLOOKUP(D4591, dim_channels!A:A, dim_channels!B:B, "Not Found")</f>
        <v>Expedia</v>
      </c>
      <c r="M4591">
        <f t="shared" si="284"/>
        <v>0</v>
      </c>
      <c r="N4591">
        <f t="shared" si="285"/>
        <v>0</v>
      </c>
      <c r="O4591">
        <f t="shared" si="286"/>
        <v>0</v>
      </c>
      <c r="P4591">
        <f t="shared" si="287"/>
        <v>0</v>
      </c>
    </row>
    <row r="4592" spans="1:16" x14ac:dyDescent="0.2">
      <c r="A4592" s="2" t="s">
        <v>5028</v>
      </c>
      <c r="B4592" s="2" t="s">
        <v>382</v>
      </c>
      <c r="C4592" s="2" t="s">
        <v>87</v>
      </c>
      <c r="D4592" s="2" t="s">
        <v>52</v>
      </c>
      <c r="E4592" s="2" t="s">
        <v>34</v>
      </c>
      <c r="F4592" s="2">
        <v>3500.6</v>
      </c>
      <c r="G4592" s="2">
        <v>420.07</v>
      </c>
      <c r="H4592" s="2">
        <v>3080.53</v>
      </c>
      <c r="I4592" s="2" t="s">
        <v>41</v>
      </c>
      <c r="J4592" s="4">
        <v>1.136362898592125</v>
      </c>
      <c r="K4592" t="str">
        <f>_xlfn.XLOOKUP(D4592, dim_channels!A:A, dim_channels!C:C, "Not Found")</f>
        <v>OTA</v>
      </c>
      <c r="L4592" t="str">
        <f>_xlfn.XLOOKUP(D4592, dim_channels!A:A, dim_channels!B:B, "Not Found")</f>
        <v>Agoda</v>
      </c>
      <c r="M4592">
        <f t="shared" si="284"/>
        <v>1</v>
      </c>
      <c r="N4592">
        <f t="shared" si="285"/>
        <v>0</v>
      </c>
      <c r="O4592">
        <f t="shared" si="286"/>
        <v>0</v>
      </c>
      <c r="P4592">
        <f t="shared" si="287"/>
        <v>0</v>
      </c>
    </row>
    <row r="4593" spans="1:16" x14ac:dyDescent="0.2">
      <c r="A4593" s="3" t="s">
        <v>5029</v>
      </c>
      <c r="B4593" s="3" t="s">
        <v>487</v>
      </c>
      <c r="C4593" s="3" t="s">
        <v>321</v>
      </c>
      <c r="D4593" s="3" t="s">
        <v>45</v>
      </c>
      <c r="E4593" s="3" t="s">
        <v>46</v>
      </c>
      <c r="F4593" s="3">
        <v>11245.25</v>
      </c>
      <c r="G4593" s="3">
        <v>562.26</v>
      </c>
      <c r="H4593" s="3">
        <v>10682.99</v>
      </c>
      <c r="I4593" s="3" t="s">
        <v>41</v>
      </c>
      <c r="J4593" s="5">
        <v>1.052631332613809</v>
      </c>
      <c r="K4593" t="str">
        <f>_xlfn.XLOOKUP(D4593, dim_channels!A:A, dim_channels!C:C, "Not Found")</f>
        <v>Corporate</v>
      </c>
      <c r="L4593" t="str">
        <f>_xlfn.XLOOKUP(D4593, dim_channels!A:A, dim_channels!B:B, "Not Found")</f>
        <v>Corporate Direct</v>
      </c>
      <c r="M4593">
        <f t="shared" si="284"/>
        <v>1</v>
      </c>
      <c r="N4593">
        <f t="shared" si="285"/>
        <v>0</v>
      </c>
      <c r="O4593">
        <f t="shared" si="286"/>
        <v>0</v>
      </c>
      <c r="P4593">
        <f t="shared" si="287"/>
        <v>0</v>
      </c>
    </row>
    <row r="4594" spans="1:16" x14ac:dyDescent="0.2">
      <c r="A4594" s="2" t="s">
        <v>5030</v>
      </c>
      <c r="B4594" s="2" t="s">
        <v>551</v>
      </c>
      <c r="C4594" s="2" t="s">
        <v>1048</v>
      </c>
      <c r="D4594" s="2" t="s">
        <v>52</v>
      </c>
      <c r="E4594" s="2" t="s">
        <v>60</v>
      </c>
      <c r="F4594" s="2">
        <v>8359.89</v>
      </c>
      <c r="G4594" s="2">
        <v>0</v>
      </c>
      <c r="H4594" s="2">
        <v>8359.89</v>
      </c>
      <c r="I4594" s="2" t="s">
        <v>41</v>
      </c>
      <c r="J4594" s="4">
        <v>1</v>
      </c>
      <c r="K4594" t="str">
        <f>_xlfn.XLOOKUP(D4594, dim_channels!A:A, dim_channels!C:C, "Not Found")</f>
        <v>OTA</v>
      </c>
      <c r="L4594" t="str">
        <f>_xlfn.XLOOKUP(D4594, dim_channels!A:A, dim_channels!B:B, "Not Found")</f>
        <v>Agoda</v>
      </c>
      <c r="M4594">
        <f t="shared" si="284"/>
        <v>1</v>
      </c>
      <c r="N4594">
        <f t="shared" si="285"/>
        <v>0</v>
      </c>
      <c r="O4594">
        <f t="shared" si="286"/>
        <v>0</v>
      </c>
      <c r="P4594">
        <f t="shared" si="287"/>
        <v>0</v>
      </c>
    </row>
    <row r="4595" spans="1:16" x14ac:dyDescent="0.2">
      <c r="A4595" s="3" t="s">
        <v>5031</v>
      </c>
      <c r="B4595" s="3" t="s">
        <v>634</v>
      </c>
      <c r="C4595" s="3" t="s">
        <v>826</v>
      </c>
      <c r="D4595" s="3" t="s">
        <v>27</v>
      </c>
      <c r="E4595" s="3" t="s">
        <v>34</v>
      </c>
      <c r="F4595" s="3">
        <v>10595.23</v>
      </c>
      <c r="G4595" s="3">
        <v>1907.14</v>
      </c>
      <c r="H4595" s="3">
        <v>8688.09</v>
      </c>
      <c r="I4595" s="3" t="s">
        <v>56</v>
      </c>
      <c r="J4595" s="5">
        <v>1.219511998609591</v>
      </c>
      <c r="K4595" t="str">
        <f>_xlfn.XLOOKUP(D4595, dim_channels!A:A, dim_channels!C:C, "Not Found")</f>
        <v>OTA</v>
      </c>
      <c r="L4595" t="str">
        <f>_xlfn.XLOOKUP(D4595, dim_channels!A:A, dim_channels!B:B, "Not Found")</f>
        <v>Expedia</v>
      </c>
      <c r="M4595">
        <f t="shared" si="284"/>
        <v>0</v>
      </c>
      <c r="N4595">
        <f t="shared" si="285"/>
        <v>0</v>
      </c>
      <c r="O4595">
        <f t="shared" si="286"/>
        <v>0</v>
      </c>
      <c r="P4595">
        <f t="shared" si="287"/>
        <v>0</v>
      </c>
    </row>
    <row r="4596" spans="1:16" x14ac:dyDescent="0.2">
      <c r="A4596" s="2" t="s">
        <v>5032</v>
      </c>
      <c r="B4596" s="2" t="s">
        <v>451</v>
      </c>
      <c r="C4596" s="2" t="s">
        <v>300</v>
      </c>
      <c r="D4596" s="2" t="s">
        <v>33</v>
      </c>
      <c r="E4596" s="2" t="s">
        <v>60</v>
      </c>
      <c r="F4596" s="2">
        <v>12588.32</v>
      </c>
      <c r="G4596" s="2">
        <v>0</v>
      </c>
      <c r="H4596" s="2">
        <v>12588.32</v>
      </c>
      <c r="I4596" s="2" t="s">
        <v>29</v>
      </c>
      <c r="J4596" s="4">
        <v>1</v>
      </c>
      <c r="K4596" t="str">
        <f>_xlfn.XLOOKUP(D4596, dim_channels!A:A, dim_channels!C:C, "Not Found")</f>
        <v>OTA</v>
      </c>
      <c r="L4596" t="str">
        <f>_xlfn.XLOOKUP(D4596, dim_channels!A:A, dim_channels!B:B, "Not Found")</f>
        <v>Booking.com</v>
      </c>
      <c r="M4596">
        <f t="shared" si="284"/>
        <v>0</v>
      </c>
      <c r="N4596">
        <f t="shared" si="285"/>
        <v>1</v>
      </c>
      <c r="O4596">
        <f t="shared" si="286"/>
        <v>12588.32</v>
      </c>
      <c r="P4596">
        <f t="shared" si="287"/>
        <v>12588.32</v>
      </c>
    </row>
    <row r="4597" spans="1:16" x14ac:dyDescent="0.2">
      <c r="A4597" s="3" t="s">
        <v>5033</v>
      </c>
      <c r="B4597" s="3" t="s">
        <v>386</v>
      </c>
      <c r="C4597" s="3" t="s">
        <v>441</v>
      </c>
      <c r="D4597" s="3" t="s">
        <v>52</v>
      </c>
      <c r="E4597" s="3" t="s">
        <v>60</v>
      </c>
      <c r="F4597" s="3">
        <v>5916.48</v>
      </c>
      <c r="G4597" s="3">
        <v>0</v>
      </c>
      <c r="H4597" s="3">
        <v>5916.48</v>
      </c>
      <c r="I4597" s="3" t="s">
        <v>41</v>
      </c>
      <c r="J4597" s="5">
        <v>1</v>
      </c>
      <c r="K4597" t="str">
        <f>_xlfn.XLOOKUP(D4597, dim_channels!A:A, dim_channels!C:C, "Not Found")</f>
        <v>OTA</v>
      </c>
      <c r="L4597" t="str">
        <f>_xlfn.XLOOKUP(D4597, dim_channels!A:A, dim_channels!B:B, "Not Found")</f>
        <v>Agoda</v>
      </c>
      <c r="M4597">
        <f t="shared" si="284"/>
        <v>1</v>
      </c>
      <c r="N4597">
        <f t="shared" si="285"/>
        <v>0</v>
      </c>
      <c r="O4597">
        <f t="shared" si="286"/>
        <v>0</v>
      </c>
      <c r="P4597">
        <f t="shared" si="287"/>
        <v>0</v>
      </c>
    </row>
    <row r="4598" spans="1:16" x14ac:dyDescent="0.2">
      <c r="A4598" s="2" t="s">
        <v>5034</v>
      </c>
      <c r="B4598" s="2" t="s">
        <v>195</v>
      </c>
      <c r="C4598" s="2" t="s">
        <v>787</v>
      </c>
      <c r="D4598" s="2" t="s">
        <v>64</v>
      </c>
      <c r="E4598" s="2" t="s">
        <v>28</v>
      </c>
      <c r="F4598" s="2">
        <v>24793.87</v>
      </c>
      <c r="G4598" s="2">
        <v>0</v>
      </c>
      <c r="H4598" s="2">
        <v>24793.87</v>
      </c>
      <c r="I4598" s="2" t="s">
        <v>56</v>
      </c>
      <c r="J4598" s="4">
        <v>1</v>
      </c>
      <c r="K4598" t="str">
        <f>_xlfn.XLOOKUP(D4598, dim_channels!A:A, dim_channels!C:C, "Not Found")</f>
        <v>Direct</v>
      </c>
      <c r="L4598" t="str">
        <f>_xlfn.XLOOKUP(D4598, dim_channels!A:A, dim_channels!B:B, "Not Found")</f>
        <v>Direct Website</v>
      </c>
      <c r="M4598">
        <f t="shared" si="284"/>
        <v>0</v>
      </c>
      <c r="N4598">
        <f t="shared" si="285"/>
        <v>0</v>
      </c>
      <c r="O4598">
        <f t="shared" si="286"/>
        <v>0</v>
      </c>
      <c r="P4598">
        <f t="shared" si="287"/>
        <v>0</v>
      </c>
    </row>
    <row r="4599" spans="1:16" x14ac:dyDescent="0.2">
      <c r="A4599" s="3" t="s">
        <v>5035</v>
      </c>
      <c r="B4599" s="3" t="s">
        <v>794</v>
      </c>
      <c r="C4599" s="3" t="s">
        <v>165</v>
      </c>
      <c r="D4599" s="3" t="s">
        <v>52</v>
      </c>
      <c r="E4599" s="3" t="s">
        <v>60</v>
      </c>
      <c r="F4599" s="3">
        <v>5472.92</v>
      </c>
      <c r="G4599" s="3">
        <v>0</v>
      </c>
      <c r="H4599" s="3">
        <v>5472.92</v>
      </c>
      <c r="I4599" s="3" t="s">
        <v>56</v>
      </c>
      <c r="J4599" s="5">
        <v>1</v>
      </c>
      <c r="K4599" t="str">
        <f>_xlfn.XLOOKUP(D4599, dim_channels!A:A, dim_channels!C:C, "Not Found")</f>
        <v>OTA</v>
      </c>
      <c r="L4599" t="str">
        <f>_xlfn.XLOOKUP(D4599, dim_channels!A:A, dim_channels!B:B, "Not Found")</f>
        <v>Agoda</v>
      </c>
      <c r="M4599">
        <f t="shared" si="284"/>
        <v>0</v>
      </c>
      <c r="N4599">
        <f t="shared" si="285"/>
        <v>0</v>
      </c>
      <c r="O4599">
        <f t="shared" si="286"/>
        <v>0</v>
      </c>
      <c r="P4599">
        <f t="shared" si="287"/>
        <v>0</v>
      </c>
    </row>
    <row r="4600" spans="1:16" x14ac:dyDescent="0.2">
      <c r="A4600" s="2" t="s">
        <v>5036</v>
      </c>
      <c r="B4600" s="2" t="s">
        <v>902</v>
      </c>
      <c r="C4600" s="2" t="s">
        <v>100</v>
      </c>
      <c r="D4600" s="2" t="s">
        <v>45</v>
      </c>
      <c r="E4600" s="2" t="s">
        <v>89</v>
      </c>
      <c r="F4600" s="2">
        <v>5145.95</v>
      </c>
      <c r="G4600" s="2">
        <v>0</v>
      </c>
      <c r="H4600" s="2">
        <v>5145.95</v>
      </c>
      <c r="I4600" s="2" t="s">
        <v>29</v>
      </c>
      <c r="J4600" s="4">
        <v>1</v>
      </c>
      <c r="K4600" t="str">
        <f>_xlfn.XLOOKUP(D4600, dim_channels!A:A, dim_channels!C:C, "Not Found")</f>
        <v>Corporate</v>
      </c>
      <c r="L4600" t="str">
        <f>_xlfn.XLOOKUP(D4600, dim_channels!A:A, dim_channels!B:B, "Not Found")</f>
        <v>Corporate Direct</v>
      </c>
      <c r="M4600">
        <f t="shared" si="284"/>
        <v>0</v>
      </c>
      <c r="N4600">
        <f t="shared" si="285"/>
        <v>1</v>
      </c>
      <c r="O4600">
        <f t="shared" si="286"/>
        <v>5145.95</v>
      </c>
      <c r="P4600">
        <f t="shared" si="287"/>
        <v>5145.95</v>
      </c>
    </row>
    <row r="4601" spans="1:16" x14ac:dyDescent="0.2">
      <c r="A4601" s="3" t="s">
        <v>5037</v>
      </c>
      <c r="B4601" s="3" t="s">
        <v>84</v>
      </c>
      <c r="C4601" s="3" t="s">
        <v>409</v>
      </c>
      <c r="D4601" s="3" t="s">
        <v>33</v>
      </c>
      <c r="E4601" s="3" t="s">
        <v>28</v>
      </c>
      <c r="F4601" s="3">
        <v>8428.5499999999993</v>
      </c>
      <c r="G4601" s="3">
        <v>1264.28</v>
      </c>
      <c r="H4601" s="3">
        <v>7164.27</v>
      </c>
      <c r="I4601" s="3" t="s">
        <v>29</v>
      </c>
      <c r="J4601" s="5">
        <v>1.1764701777012869</v>
      </c>
      <c r="K4601" t="str">
        <f>_xlfn.XLOOKUP(D4601, dim_channels!A:A, dim_channels!C:C, "Not Found")</f>
        <v>OTA</v>
      </c>
      <c r="L4601" t="str">
        <f>_xlfn.XLOOKUP(D4601, dim_channels!A:A, dim_channels!B:B, "Not Found")</f>
        <v>Booking.com</v>
      </c>
      <c r="M4601">
        <f t="shared" si="284"/>
        <v>0</v>
      </c>
      <c r="N4601">
        <f t="shared" si="285"/>
        <v>1</v>
      </c>
      <c r="O4601">
        <f t="shared" si="286"/>
        <v>7164.27</v>
      </c>
      <c r="P4601">
        <f t="shared" si="287"/>
        <v>8428.5499999999993</v>
      </c>
    </row>
    <row r="4602" spans="1:16" x14ac:dyDescent="0.2">
      <c r="A4602" s="2" t="s">
        <v>5038</v>
      </c>
      <c r="B4602" s="2" t="s">
        <v>62</v>
      </c>
      <c r="C4602" s="2" t="s">
        <v>104</v>
      </c>
      <c r="D4602" s="2" t="s">
        <v>206</v>
      </c>
      <c r="E4602" s="2" t="s">
        <v>207</v>
      </c>
      <c r="F4602" s="2">
        <v>10282.26</v>
      </c>
      <c r="G4602" s="2">
        <v>0</v>
      </c>
      <c r="H4602" s="2">
        <v>10282.26</v>
      </c>
      <c r="I4602" s="2" t="s">
        <v>29</v>
      </c>
      <c r="J4602" s="4">
        <v>1</v>
      </c>
      <c r="K4602" t="str">
        <f>_xlfn.XLOOKUP(D4602, dim_channels!A:A, dim_channels!C:C, "Not Found")</f>
        <v>Direct</v>
      </c>
      <c r="L4602" t="str">
        <f>_xlfn.XLOOKUP(D4602, dim_channels!A:A, dim_channels!B:B, "Not Found")</f>
        <v>Walk-in</v>
      </c>
      <c r="M4602">
        <f t="shared" si="284"/>
        <v>0</v>
      </c>
      <c r="N4602">
        <f t="shared" si="285"/>
        <v>1</v>
      </c>
      <c r="O4602">
        <f t="shared" si="286"/>
        <v>10282.26</v>
      </c>
      <c r="P4602">
        <f t="shared" si="287"/>
        <v>10282.26</v>
      </c>
    </row>
    <row r="4603" spans="1:16" x14ac:dyDescent="0.2">
      <c r="A4603" s="3" t="s">
        <v>5039</v>
      </c>
      <c r="B4603" s="3" t="s">
        <v>283</v>
      </c>
      <c r="C4603" s="3" t="s">
        <v>370</v>
      </c>
      <c r="D4603" s="3" t="s">
        <v>27</v>
      </c>
      <c r="E4603" s="3" t="s">
        <v>60</v>
      </c>
      <c r="F4603" s="3">
        <v>7002.55</v>
      </c>
      <c r="G4603" s="3">
        <v>0</v>
      </c>
      <c r="H4603" s="3">
        <v>7002.55</v>
      </c>
      <c r="I4603" s="3" t="s">
        <v>29</v>
      </c>
      <c r="J4603" s="5">
        <v>1</v>
      </c>
      <c r="K4603" t="str">
        <f>_xlfn.XLOOKUP(D4603, dim_channels!A:A, dim_channels!C:C, "Not Found")</f>
        <v>OTA</v>
      </c>
      <c r="L4603" t="str">
        <f>_xlfn.XLOOKUP(D4603, dim_channels!A:A, dim_channels!B:B, "Not Found")</f>
        <v>Expedia</v>
      </c>
      <c r="M4603">
        <f t="shared" si="284"/>
        <v>0</v>
      </c>
      <c r="N4603">
        <f t="shared" si="285"/>
        <v>1</v>
      </c>
      <c r="O4603">
        <f t="shared" si="286"/>
        <v>7002.55</v>
      </c>
      <c r="P4603">
        <f t="shared" si="287"/>
        <v>7002.55</v>
      </c>
    </row>
    <row r="4604" spans="1:16" x14ac:dyDescent="0.2">
      <c r="A4604" s="2" t="s">
        <v>5040</v>
      </c>
      <c r="B4604" s="2" t="s">
        <v>76</v>
      </c>
      <c r="C4604" s="2" t="s">
        <v>1035</v>
      </c>
      <c r="D4604" s="2" t="s">
        <v>114</v>
      </c>
      <c r="E4604" s="2" t="s">
        <v>46</v>
      </c>
      <c r="F4604" s="2">
        <v>13932.49</v>
      </c>
      <c r="G4604" s="2">
        <v>1393.25</v>
      </c>
      <c r="H4604" s="2">
        <v>12539.24</v>
      </c>
      <c r="I4604" s="2" t="s">
        <v>29</v>
      </c>
      <c r="J4604" s="4">
        <v>1.111111199721833</v>
      </c>
      <c r="K4604" t="str">
        <f>_xlfn.XLOOKUP(D4604, dim_channels!A:A, dim_channels!C:C, "Not Found")</f>
        <v>Offline</v>
      </c>
      <c r="L4604" t="str">
        <f>_xlfn.XLOOKUP(D4604, dim_channels!A:A, dim_channels!B:B, "Not Found")</f>
        <v>Travel Agency</v>
      </c>
      <c r="M4604">
        <f t="shared" si="284"/>
        <v>0</v>
      </c>
      <c r="N4604">
        <f t="shared" si="285"/>
        <v>1</v>
      </c>
      <c r="O4604">
        <f t="shared" si="286"/>
        <v>12539.24</v>
      </c>
      <c r="P4604">
        <f t="shared" si="287"/>
        <v>13932.49</v>
      </c>
    </row>
    <row r="4605" spans="1:16" x14ac:dyDescent="0.2">
      <c r="A4605" s="3" t="s">
        <v>5041</v>
      </c>
      <c r="B4605" s="3" t="s">
        <v>382</v>
      </c>
      <c r="C4605" s="3" t="s">
        <v>538</v>
      </c>
      <c r="D4605" s="3" t="s">
        <v>33</v>
      </c>
      <c r="E4605" s="3" t="s">
        <v>60</v>
      </c>
      <c r="F4605" s="3">
        <v>11076.01</v>
      </c>
      <c r="G4605" s="3">
        <v>0</v>
      </c>
      <c r="H4605" s="3">
        <v>11076.01</v>
      </c>
      <c r="I4605" s="3" t="s">
        <v>41</v>
      </c>
      <c r="J4605" s="5">
        <v>1</v>
      </c>
      <c r="K4605" t="str">
        <f>_xlfn.XLOOKUP(D4605, dim_channels!A:A, dim_channels!C:C, "Not Found")</f>
        <v>OTA</v>
      </c>
      <c r="L4605" t="str">
        <f>_xlfn.XLOOKUP(D4605, dim_channels!A:A, dim_channels!B:B, "Not Found")</f>
        <v>Booking.com</v>
      </c>
      <c r="M4605">
        <f t="shared" si="284"/>
        <v>1</v>
      </c>
      <c r="N4605">
        <f t="shared" si="285"/>
        <v>0</v>
      </c>
      <c r="O4605">
        <f t="shared" si="286"/>
        <v>0</v>
      </c>
      <c r="P4605">
        <f t="shared" si="287"/>
        <v>0</v>
      </c>
    </row>
    <row r="4606" spans="1:16" x14ac:dyDescent="0.2">
      <c r="A4606" s="2" t="s">
        <v>5042</v>
      </c>
      <c r="B4606" s="2" t="s">
        <v>220</v>
      </c>
      <c r="C4606" s="2" t="s">
        <v>75</v>
      </c>
      <c r="D4606" s="2" t="s">
        <v>27</v>
      </c>
      <c r="E4606" s="2" t="s">
        <v>60</v>
      </c>
      <c r="F4606" s="2">
        <v>5859.75</v>
      </c>
      <c r="G4606" s="2">
        <v>0</v>
      </c>
      <c r="H4606" s="2">
        <v>5859.75</v>
      </c>
      <c r="I4606" s="2" t="s">
        <v>41</v>
      </c>
      <c r="J4606" s="4">
        <v>1</v>
      </c>
      <c r="K4606" t="str">
        <f>_xlfn.XLOOKUP(D4606, dim_channels!A:A, dim_channels!C:C, "Not Found")</f>
        <v>OTA</v>
      </c>
      <c r="L4606" t="str">
        <f>_xlfn.XLOOKUP(D4606, dim_channels!A:A, dim_channels!B:B, "Not Found")</f>
        <v>Expedia</v>
      </c>
      <c r="M4606">
        <f t="shared" si="284"/>
        <v>1</v>
      </c>
      <c r="N4606">
        <f t="shared" si="285"/>
        <v>0</v>
      </c>
      <c r="O4606">
        <f t="shared" si="286"/>
        <v>0</v>
      </c>
      <c r="P4606">
        <f t="shared" si="287"/>
        <v>0</v>
      </c>
    </row>
    <row r="4607" spans="1:16" x14ac:dyDescent="0.2">
      <c r="A4607" s="3" t="s">
        <v>5043</v>
      </c>
      <c r="B4607" s="3" t="s">
        <v>295</v>
      </c>
      <c r="C4607" s="3" t="s">
        <v>202</v>
      </c>
      <c r="D4607" s="3" t="s">
        <v>33</v>
      </c>
      <c r="E4607" s="3" t="s">
        <v>34</v>
      </c>
      <c r="F4607" s="3">
        <v>8092.25</v>
      </c>
      <c r="G4607" s="3">
        <v>1213.8399999999999</v>
      </c>
      <c r="H4607" s="3">
        <v>6878.41</v>
      </c>
      <c r="I4607" s="3" t="s">
        <v>29</v>
      </c>
      <c r="J4607" s="5">
        <v>1.176471015830693</v>
      </c>
      <c r="K4607" t="str">
        <f>_xlfn.XLOOKUP(D4607, dim_channels!A:A, dim_channels!C:C, "Not Found")</f>
        <v>OTA</v>
      </c>
      <c r="L4607" t="str">
        <f>_xlfn.XLOOKUP(D4607, dim_channels!A:A, dim_channels!B:B, "Not Found")</f>
        <v>Booking.com</v>
      </c>
      <c r="M4607">
        <f t="shared" si="284"/>
        <v>0</v>
      </c>
      <c r="N4607">
        <f t="shared" si="285"/>
        <v>1</v>
      </c>
      <c r="O4607">
        <f t="shared" si="286"/>
        <v>6878.41</v>
      </c>
      <c r="P4607">
        <f t="shared" si="287"/>
        <v>8092.25</v>
      </c>
    </row>
    <row r="4608" spans="1:16" x14ac:dyDescent="0.2">
      <c r="A4608" s="2" t="s">
        <v>5044</v>
      </c>
      <c r="B4608" s="2" t="s">
        <v>451</v>
      </c>
      <c r="C4608" s="2" t="s">
        <v>597</v>
      </c>
      <c r="D4608" s="2" t="s">
        <v>33</v>
      </c>
      <c r="E4608" s="2" t="s">
        <v>34</v>
      </c>
      <c r="F4608" s="2">
        <v>8065.85</v>
      </c>
      <c r="G4608" s="2">
        <v>1209.8800000000001</v>
      </c>
      <c r="H4608" s="2">
        <v>6855.97</v>
      </c>
      <c r="I4608" s="2" t="s">
        <v>41</v>
      </c>
      <c r="J4608" s="4">
        <v>1.1764710172302391</v>
      </c>
      <c r="K4608" t="str">
        <f>_xlfn.XLOOKUP(D4608, dim_channels!A:A, dim_channels!C:C, "Not Found")</f>
        <v>OTA</v>
      </c>
      <c r="L4608" t="str">
        <f>_xlfn.XLOOKUP(D4608, dim_channels!A:A, dim_channels!B:B, "Not Found")</f>
        <v>Booking.com</v>
      </c>
      <c r="M4608">
        <f t="shared" si="284"/>
        <v>1</v>
      </c>
      <c r="N4608">
        <f t="shared" si="285"/>
        <v>0</v>
      </c>
      <c r="O4608">
        <f t="shared" si="286"/>
        <v>0</v>
      </c>
      <c r="P4608">
        <f t="shared" si="287"/>
        <v>0</v>
      </c>
    </row>
    <row r="4609" spans="1:16" x14ac:dyDescent="0.2">
      <c r="A4609" s="3" t="s">
        <v>5045</v>
      </c>
      <c r="B4609" s="3" t="s">
        <v>249</v>
      </c>
      <c r="C4609" s="3" t="s">
        <v>321</v>
      </c>
      <c r="D4609" s="3" t="s">
        <v>114</v>
      </c>
      <c r="E4609" s="3" t="s">
        <v>115</v>
      </c>
      <c r="F4609" s="3">
        <v>5855.93</v>
      </c>
      <c r="G4609" s="3">
        <v>585.59</v>
      </c>
      <c r="H4609" s="3">
        <v>5270.34</v>
      </c>
      <c r="I4609" s="3" t="s">
        <v>29</v>
      </c>
      <c r="J4609" s="5">
        <v>1.111110478640847</v>
      </c>
      <c r="K4609" t="str">
        <f>_xlfn.XLOOKUP(D4609, dim_channels!A:A, dim_channels!C:C, "Not Found")</f>
        <v>Offline</v>
      </c>
      <c r="L4609" t="str">
        <f>_xlfn.XLOOKUP(D4609, dim_channels!A:A, dim_channels!B:B, "Not Found")</f>
        <v>Travel Agency</v>
      </c>
      <c r="M4609">
        <f t="shared" si="284"/>
        <v>0</v>
      </c>
      <c r="N4609">
        <f t="shared" si="285"/>
        <v>1</v>
      </c>
      <c r="O4609">
        <f t="shared" si="286"/>
        <v>5270.34</v>
      </c>
      <c r="P4609">
        <f t="shared" si="287"/>
        <v>5855.93</v>
      </c>
    </row>
    <row r="4610" spans="1:16" x14ac:dyDescent="0.2">
      <c r="A4610" s="2" t="s">
        <v>5046</v>
      </c>
      <c r="B4610" s="2" t="s">
        <v>162</v>
      </c>
      <c r="C4610" s="2" t="s">
        <v>425</v>
      </c>
      <c r="D4610" s="2" t="s">
        <v>33</v>
      </c>
      <c r="E4610" s="2" t="s">
        <v>60</v>
      </c>
      <c r="F4610" s="2">
        <v>7395.97</v>
      </c>
      <c r="G4610" s="2">
        <v>0</v>
      </c>
      <c r="H4610" s="2">
        <v>7395.97</v>
      </c>
      <c r="I4610" s="2" t="s">
        <v>29</v>
      </c>
      <c r="J4610" s="4">
        <v>1</v>
      </c>
      <c r="K4610" t="str">
        <f>_xlfn.XLOOKUP(D4610, dim_channels!A:A, dim_channels!C:C, "Not Found")</f>
        <v>OTA</v>
      </c>
      <c r="L4610" t="str">
        <f>_xlfn.XLOOKUP(D4610, dim_channels!A:A, dim_channels!B:B, "Not Found")</f>
        <v>Booking.com</v>
      </c>
      <c r="M4610">
        <f t="shared" si="284"/>
        <v>0</v>
      </c>
      <c r="N4610">
        <f t="shared" si="285"/>
        <v>1</v>
      </c>
      <c r="O4610">
        <f t="shared" si="286"/>
        <v>7395.97</v>
      </c>
      <c r="P4610">
        <f t="shared" si="287"/>
        <v>7395.97</v>
      </c>
    </row>
    <row r="4611" spans="1:16" x14ac:dyDescent="0.2">
      <c r="A4611" s="3" t="s">
        <v>5047</v>
      </c>
      <c r="B4611" s="3" t="s">
        <v>247</v>
      </c>
      <c r="C4611" s="3" t="s">
        <v>367</v>
      </c>
      <c r="D4611" s="3" t="s">
        <v>64</v>
      </c>
      <c r="E4611" s="3" t="s">
        <v>28</v>
      </c>
      <c r="F4611" s="3">
        <v>5851.14</v>
      </c>
      <c r="G4611" s="3">
        <v>0</v>
      </c>
      <c r="H4611" s="3">
        <v>5851.14</v>
      </c>
      <c r="I4611" s="3" t="s">
        <v>29</v>
      </c>
      <c r="J4611" s="5">
        <v>1</v>
      </c>
      <c r="K4611" t="str">
        <f>_xlfn.XLOOKUP(D4611, dim_channels!A:A, dim_channels!C:C, "Not Found")</f>
        <v>Direct</v>
      </c>
      <c r="L4611" t="str">
        <f>_xlfn.XLOOKUP(D4611, dim_channels!A:A, dim_channels!B:B, "Not Found")</f>
        <v>Direct Website</v>
      </c>
      <c r="M4611">
        <f t="shared" ref="M4611:M4674" si="288">IF(I4611="Cancelled",1,0)</f>
        <v>0</v>
      </c>
      <c r="N4611">
        <f t="shared" ref="N4611:N4674" si="289">IF(TRIM(UPPER(I4611))="CHECKED-OUT",1,0)</f>
        <v>1</v>
      </c>
      <c r="O4611">
        <f t="shared" ref="O4611:O4674" si="290">IF(TRIM(UPPER(I4611))="CHECKED-OUT",H4611,0)</f>
        <v>5851.14</v>
      </c>
      <c r="P4611">
        <f t="shared" ref="P4611:P4674" si="291">IF(TRIM(UPPER(I4611))="CHECKED-OUT",F4611,0)</f>
        <v>5851.14</v>
      </c>
    </row>
    <row r="4612" spans="1:16" x14ac:dyDescent="0.2">
      <c r="A4612" s="2" t="s">
        <v>5048</v>
      </c>
      <c r="B4612" s="2" t="s">
        <v>256</v>
      </c>
      <c r="C4612" s="2" t="s">
        <v>349</v>
      </c>
      <c r="D4612" s="2" t="s">
        <v>52</v>
      </c>
      <c r="E4612" s="2" t="s">
        <v>34</v>
      </c>
      <c r="F4612" s="2">
        <v>3346.79</v>
      </c>
      <c r="G4612" s="2">
        <v>401.61</v>
      </c>
      <c r="H4612" s="2">
        <v>2945.18</v>
      </c>
      <c r="I4612" s="2" t="s">
        <v>29</v>
      </c>
      <c r="J4612" s="4">
        <v>1.136361784339158</v>
      </c>
      <c r="K4612" t="str">
        <f>_xlfn.XLOOKUP(D4612, dim_channels!A:A, dim_channels!C:C, "Not Found")</f>
        <v>OTA</v>
      </c>
      <c r="L4612" t="str">
        <f>_xlfn.XLOOKUP(D4612, dim_channels!A:A, dim_channels!B:B, "Not Found")</f>
        <v>Agoda</v>
      </c>
      <c r="M4612">
        <f t="shared" si="288"/>
        <v>0</v>
      </c>
      <c r="N4612">
        <f t="shared" si="289"/>
        <v>1</v>
      </c>
      <c r="O4612">
        <f t="shared" si="290"/>
        <v>2945.18</v>
      </c>
      <c r="P4612">
        <f t="shared" si="291"/>
        <v>3346.79</v>
      </c>
    </row>
    <row r="4613" spans="1:16" x14ac:dyDescent="0.2">
      <c r="A4613" s="3" t="s">
        <v>5049</v>
      </c>
      <c r="B4613" s="3" t="s">
        <v>340</v>
      </c>
      <c r="C4613" s="3" t="s">
        <v>401</v>
      </c>
      <c r="D4613" s="3" t="s">
        <v>45</v>
      </c>
      <c r="E4613" s="3" t="s">
        <v>46</v>
      </c>
      <c r="F4613" s="3">
        <v>2619.92</v>
      </c>
      <c r="G4613" s="3">
        <v>131</v>
      </c>
      <c r="H4613" s="3">
        <v>2488.92</v>
      </c>
      <c r="I4613" s="3" t="s">
        <v>29</v>
      </c>
      <c r="J4613" s="5">
        <v>1.052633270655545</v>
      </c>
      <c r="K4613" t="str">
        <f>_xlfn.XLOOKUP(D4613, dim_channels!A:A, dim_channels!C:C, "Not Found")</f>
        <v>Corporate</v>
      </c>
      <c r="L4613" t="str">
        <f>_xlfn.XLOOKUP(D4613, dim_channels!A:A, dim_channels!B:B, "Not Found")</f>
        <v>Corporate Direct</v>
      </c>
      <c r="M4613">
        <f t="shared" si="288"/>
        <v>0</v>
      </c>
      <c r="N4613">
        <f t="shared" si="289"/>
        <v>1</v>
      </c>
      <c r="O4613">
        <f t="shared" si="290"/>
        <v>2488.92</v>
      </c>
      <c r="P4613">
        <f t="shared" si="291"/>
        <v>2619.92</v>
      </c>
    </row>
    <row r="4614" spans="1:16" x14ac:dyDescent="0.2">
      <c r="A4614" s="2" t="s">
        <v>5050</v>
      </c>
      <c r="B4614" s="2" t="s">
        <v>520</v>
      </c>
      <c r="C4614" s="2" t="s">
        <v>558</v>
      </c>
      <c r="D4614" s="2" t="s">
        <v>64</v>
      </c>
      <c r="E4614" s="2" t="s">
        <v>28</v>
      </c>
      <c r="F4614" s="2">
        <v>6885.82</v>
      </c>
      <c r="G4614" s="2">
        <v>0</v>
      </c>
      <c r="H4614" s="2">
        <v>6885.82</v>
      </c>
      <c r="I4614" s="2" t="s">
        <v>41</v>
      </c>
      <c r="J4614" s="4">
        <v>1</v>
      </c>
      <c r="K4614" t="str">
        <f>_xlfn.XLOOKUP(D4614, dim_channels!A:A, dim_channels!C:C, "Not Found")</f>
        <v>Direct</v>
      </c>
      <c r="L4614" t="str">
        <f>_xlfn.XLOOKUP(D4614, dim_channels!A:A, dim_channels!B:B, "Not Found")</f>
        <v>Direct Website</v>
      </c>
      <c r="M4614">
        <f t="shared" si="288"/>
        <v>1</v>
      </c>
      <c r="N4614">
        <f t="shared" si="289"/>
        <v>0</v>
      </c>
      <c r="O4614">
        <f t="shared" si="290"/>
        <v>0</v>
      </c>
      <c r="P4614">
        <f t="shared" si="291"/>
        <v>0</v>
      </c>
    </row>
    <row r="4615" spans="1:16" x14ac:dyDescent="0.2">
      <c r="A4615" s="3" t="s">
        <v>5051</v>
      </c>
      <c r="B4615" s="3" t="s">
        <v>324</v>
      </c>
      <c r="C4615" s="3" t="s">
        <v>824</v>
      </c>
      <c r="D4615" s="3" t="s">
        <v>52</v>
      </c>
      <c r="E4615" s="3" t="s">
        <v>34</v>
      </c>
      <c r="F4615" s="3">
        <v>4424.45</v>
      </c>
      <c r="G4615" s="3">
        <v>530.92999999999995</v>
      </c>
      <c r="H4615" s="3">
        <v>3893.52</v>
      </c>
      <c r="I4615" s="3" t="s">
        <v>29</v>
      </c>
      <c r="J4615" s="5">
        <v>1.136362468922723</v>
      </c>
      <c r="K4615" t="str">
        <f>_xlfn.XLOOKUP(D4615, dim_channels!A:A, dim_channels!C:C, "Not Found")</f>
        <v>OTA</v>
      </c>
      <c r="L4615" t="str">
        <f>_xlfn.XLOOKUP(D4615, dim_channels!A:A, dim_channels!B:B, "Not Found")</f>
        <v>Agoda</v>
      </c>
      <c r="M4615">
        <f t="shared" si="288"/>
        <v>0</v>
      </c>
      <c r="N4615">
        <f t="shared" si="289"/>
        <v>1</v>
      </c>
      <c r="O4615">
        <f t="shared" si="290"/>
        <v>3893.52</v>
      </c>
      <c r="P4615">
        <f t="shared" si="291"/>
        <v>4424.45</v>
      </c>
    </row>
    <row r="4616" spans="1:16" x14ac:dyDescent="0.2">
      <c r="A4616" s="2" t="s">
        <v>5052</v>
      </c>
      <c r="B4616" s="2" t="s">
        <v>787</v>
      </c>
      <c r="C4616" s="2" t="s">
        <v>406</v>
      </c>
      <c r="D4616" s="2" t="s">
        <v>64</v>
      </c>
      <c r="E4616" s="2" t="s">
        <v>28</v>
      </c>
      <c r="F4616" s="2">
        <v>9203.25</v>
      </c>
      <c r="G4616" s="2">
        <v>0</v>
      </c>
      <c r="H4616" s="2">
        <v>9203.25</v>
      </c>
      <c r="I4616" s="2" t="s">
        <v>29</v>
      </c>
      <c r="J4616" s="4">
        <v>1</v>
      </c>
      <c r="K4616" t="str">
        <f>_xlfn.XLOOKUP(D4616, dim_channels!A:A, dim_channels!C:C, "Not Found")</f>
        <v>Direct</v>
      </c>
      <c r="L4616" t="str">
        <f>_xlfn.XLOOKUP(D4616, dim_channels!A:A, dim_channels!B:B, "Not Found")</f>
        <v>Direct Website</v>
      </c>
      <c r="M4616">
        <f t="shared" si="288"/>
        <v>0</v>
      </c>
      <c r="N4616">
        <f t="shared" si="289"/>
        <v>1</v>
      </c>
      <c r="O4616">
        <f t="shared" si="290"/>
        <v>9203.25</v>
      </c>
      <c r="P4616">
        <f t="shared" si="291"/>
        <v>9203.25</v>
      </c>
    </row>
    <row r="4617" spans="1:16" x14ac:dyDescent="0.2">
      <c r="A4617" s="3" t="s">
        <v>5053</v>
      </c>
      <c r="B4617" s="3" t="s">
        <v>396</v>
      </c>
      <c r="C4617" s="3" t="s">
        <v>317</v>
      </c>
      <c r="D4617" s="3" t="s">
        <v>64</v>
      </c>
      <c r="E4617" s="3" t="s">
        <v>115</v>
      </c>
      <c r="F4617" s="3">
        <v>2505.89</v>
      </c>
      <c r="G4617" s="3">
        <v>0</v>
      </c>
      <c r="H4617" s="3">
        <v>2505.89</v>
      </c>
      <c r="I4617" s="3" t="s">
        <v>56</v>
      </c>
      <c r="J4617" s="5">
        <v>1</v>
      </c>
      <c r="K4617" t="str">
        <f>_xlfn.XLOOKUP(D4617, dim_channels!A:A, dim_channels!C:C, "Not Found")</f>
        <v>Direct</v>
      </c>
      <c r="L4617" t="str">
        <f>_xlfn.XLOOKUP(D4617, dim_channels!A:A, dim_channels!B:B, "Not Found")</f>
        <v>Direct Website</v>
      </c>
      <c r="M4617">
        <f t="shared" si="288"/>
        <v>0</v>
      </c>
      <c r="N4617">
        <f t="shared" si="289"/>
        <v>0</v>
      </c>
      <c r="O4617">
        <f t="shared" si="290"/>
        <v>0</v>
      </c>
      <c r="P4617">
        <f t="shared" si="291"/>
        <v>0</v>
      </c>
    </row>
    <row r="4618" spans="1:16" x14ac:dyDescent="0.2">
      <c r="A4618" s="2" t="s">
        <v>5054</v>
      </c>
      <c r="B4618" s="2" t="s">
        <v>471</v>
      </c>
      <c r="C4618" s="2" t="s">
        <v>2002</v>
      </c>
      <c r="D4618" s="2" t="s">
        <v>52</v>
      </c>
      <c r="E4618" s="2" t="s">
        <v>34</v>
      </c>
      <c r="F4618" s="2">
        <v>3616.85</v>
      </c>
      <c r="G4618" s="2">
        <v>434.02</v>
      </c>
      <c r="H4618" s="2">
        <v>3182.83</v>
      </c>
      <c r="I4618" s="2" t="s">
        <v>29</v>
      </c>
      <c r="J4618" s="4">
        <v>1.1363629223049929</v>
      </c>
      <c r="K4618" t="str">
        <f>_xlfn.XLOOKUP(D4618, dim_channels!A:A, dim_channels!C:C, "Not Found")</f>
        <v>OTA</v>
      </c>
      <c r="L4618" t="str">
        <f>_xlfn.XLOOKUP(D4618, dim_channels!A:A, dim_channels!B:B, "Not Found")</f>
        <v>Agoda</v>
      </c>
      <c r="M4618">
        <f t="shared" si="288"/>
        <v>0</v>
      </c>
      <c r="N4618">
        <f t="shared" si="289"/>
        <v>1</v>
      </c>
      <c r="O4618">
        <f t="shared" si="290"/>
        <v>3182.83</v>
      </c>
      <c r="P4618">
        <f t="shared" si="291"/>
        <v>3616.85</v>
      </c>
    </row>
    <row r="4619" spans="1:16" x14ac:dyDescent="0.2">
      <c r="A4619" s="3" t="s">
        <v>5055</v>
      </c>
      <c r="B4619" s="3" t="s">
        <v>50</v>
      </c>
      <c r="C4619" s="3" t="s">
        <v>295</v>
      </c>
      <c r="D4619" s="3" t="s">
        <v>45</v>
      </c>
      <c r="E4619" s="3" t="s">
        <v>46</v>
      </c>
      <c r="F4619" s="3">
        <v>11370.11</v>
      </c>
      <c r="G4619" s="3">
        <v>568.51</v>
      </c>
      <c r="H4619" s="3">
        <v>10801.6</v>
      </c>
      <c r="I4619" s="3" t="s">
        <v>29</v>
      </c>
      <c r="J4619" s="5">
        <v>1.0526320174788919</v>
      </c>
      <c r="K4619" t="str">
        <f>_xlfn.XLOOKUP(D4619, dim_channels!A:A, dim_channels!C:C, "Not Found")</f>
        <v>Corporate</v>
      </c>
      <c r="L4619" t="str">
        <f>_xlfn.XLOOKUP(D4619, dim_channels!A:A, dim_channels!B:B, "Not Found")</f>
        <v>Corporate Direct</v>
      </c>
      <c r="M4619">
        <f t="shared" si="288"/>
        <v>0</v>
      </c>
      <c r="N4619">
        <f t="shared" si="289"/>
        <v>1</v>
      </c>
      <c r="O4619">
        <f t="shared" si="290"/>
        <v>10801.6</v>
      </c>
      <c r="P4619">
        <f t="shared" si="291"/>
        <v>11370.11</v>
      </c>
    </row>
    <row r="4620" spans="1:16" x14ac:dyDescent="0.2">
      <c r="A4620" s="2" t="s">
        <v>5056</v>
      </c>
      <c r="B4620" s="2" t="s">
        <v>367</v>
      </c>
      <c r="C4620" s="2" t="s">
        <v>198</v>
      </c>
      <c r="D4620" s="2" t="s">
        <v>33</v>
      </c>
      <c r="E4620" s="2" t="s">
        <v>60</v>
      </c>
      <c r="F4620" s="2">
        <v>4858.2700000000004</v>
      </c>
      <c r="G4620" s="2">
        <v>0</v>
      </c>
      <c r="H4620" s="2">
        <v>4858.2700000000004</v>
      </c>
      <c r="I4620" s="2" t="s">
        <v>29</v>
      </c>
      <c r="J4620" s="4">
        <v>1</v>
      </c>
      <c r="K4620" t="str">
        <f>_xlfn.XLOOKUP(D4620, dim_channels!A:A, dim_channels!C:C, "Not Found")</f>
        <v>OTA</v>
      </c>
      <c r="L4620" t="str">
        <f>_xlfn.XLOOKUP(D4620, dim_channels!A:A, dim_channels!B:B, "Not Found")</f>
        <v>Booking.com</v>
      </c>
      <c r="M4620">
        <f t="shared" si="288"/>
        <v>0</v>
      </c>
      <c r="N4620">
        <f t="shared" si="289"/>
        <v>1</v>
      </c>
      <c r="O4620">
        <f t="shared" si="290"/>
        <v>4858.2700000000004</v>
      </c>
      <c r="P4620">
        <f t="shared" si="291"/>
        <v>4858.2700000000004</v>
      </c>
    </row>
    <row r="4621" spans="1:16" x14ac:dyDescent="0.2">
      <c r="A4621" s="3" t="s">
        <v>5057</v>
      </c>
      <c r="B4621" s="3" t="s">
        <v>364</v>
      </c>
      <c r="C4621" s="3" t="s">
        <v>220</v>
      </c>
      <c r="D4621" s="3" t="s">
        <v>45</v>
      </c>
      <c r="E4621" s="3" t="s">
        <v>89</v>
      </c>
      <c r="F4621" s="3">
        <v>8352.33</v>
      </c>
      <c r="G4621" s="3">
        <v>0</v>
      </c>
      <c r="H4621" s="3">
        <v>8352.33</v>
      </c>
      <c r="I4621" s="3" t="s">
        <v>29</v>
      </c>
      <c r="J4621" s="5">
        <v>1</v>
      </c>
      <c r="K4621" t="str">
        <f>_xlfn.XLOOKUP(D4621, dim_channels!A:A, dim_channels!C:C, "Not Found")</f>
        <v>Corporate</v>
      </c>
      <c r="L4621" t="str">
        <f>_xlfn.XLOOKUP(D4621, dim_channels!A:A, dim_channels!B:B, "Not Found")</f>
        <v>Corporate Direct</v>
      </c>
      <c r="M4621">
        <f t="shared" si="288"/>
        <v>0</v>
      </c>
      <c r="N4621">
        <f t="shared" si="289"/>
        <v>1</v>
      </c>
      <c r="O4621">
        <f t="shared" si="290"/>
        <v>8352.33</v>
      </c>
      <c r="P4621">
        <f t="shared" si="291"/>
        <v>8352.33</v>
      </c>
    </row>
    <row r="4622" spans="1:16" x14ac:dyDescent="0.2">
      <c r="A4622" s="2" t="s">
        <v>5058</v>
      </c>
      <c r="B4622" s="2" t="s">
        <v>705</v>
      </c>
      <c r="C4622" s="2" t="s">
        <v>37</v>
      </c>
      <c r="D4622" s="2" t="s">
        <v>114</v>
      </c>
      <c r="E4622" s="2" t="s">
        <v>115</v>
      </c>
      <c r="F4622" s="2">
        <v>3099.89</v>
      </c>
      <c r="G4622" s="2">
        <v>309.99</v>
      </c>
      <c r="H4622" s="2">
        <v>2789.9</v>
      </c>
      <c r="I4622" s="2" t="s">
        <v>29</v>
      </c>
      <c r="J4622" s="4">
        <v>1.1111115093730961</v>
      </c>
      <c r="K4622" t="str">
        <f>_xlfn.XLOOKUP(D4622, dim_channels!A:A, dim_channels!C:C, "Not Found")</f>
        <v>Offline</v>
      </c>
      <c r="L4622" t="str">
        <f>_xlfn.XLOOKUP(D4622, dim_channels!A:A, dim_channels!B:B, "Not Found")</f>
        <v>Travel Agency</v>
      </c>
      <c r="M4622">
        <f t="shared" si="288"/>
        <v>0</v>
      </c>
      <c r="N4622">
        <f t="shared" si="289"/>
        <v>1</v>
      </c>
      <c r="O4622">
        <f t="shared" si="290"/>
        <v>2789.9</v>
      </c>
      <c r="P4622">
        <f t="shared" si="291"/>
        <v>3099.89</v>
      </c>
    </row>
    <row r="4623" spans="1:16" x14ac:dyDescent="0.2">
      <c r="A4623" s="3" t="s">
        <v>5059</v>
      </c>
      <c r="B4623" s="3" t="s">
        <v>986</v>
      </c>
      <c r="C4623" s="3" t="s">
        <v>112</v>
      </c>
      <c r="D4623" s="3" t="s">
        <v>64</v>
      </c>
      <c r="E4623" s="3" t="s">
        <v>28</v>
      </c>
      <c r="F4623" s="3">
        <v>15045.05</v>
      </c>
      <c r="G4623" s="3">
        <v>0</v>
      </c>
      <c r="H4623" s="3">
        <v>15045.05</v>
      </c>
      <c r="I4623" s="3" t="s">
        <v>56</v>
      </c>
      <c r="J4623" s="5">
        <v>1</v>
      </c>
      <c r="K4623" t="str">
        <f>_xlfn.XLOOKUP(D4623, dim_channels!A:A, dim_channels!C:C, "Not Found")</f>
        <v>Direct</v>
      </c>
      <c r="L4623" t="str">
        <f>_xlfn.XLOOKUP(D4623, dim_channels!A:A, dim_channels!B:B, "Not Found")</f>
        <v>Direct Website</v>
      </c>
      <c r="M4623">
        <f t="shared" si="288"/>
        <v>0</v>
      </c>
      <c r="N4623">
        <f t="shared" si="289"/>
        <v>0</v>
      </c>
      <c r="O4623">
        <f t="shared" si="290"/>
        <v>0</v>
      </c>
      <c r="P4623">
        <f t="shared" si="291"/>
        <v>0</v>
      </c>
    </row>
    <row r="4624" spans="1:16" x14ac:dyDescent="0.2">
      <c r="A4624" s="2" t="s">
        <v>5060</v>
      </c>
      <c r="B4624" s="2" t="s">
        <v>1275</v>
      </c>
      <c r="C4624" s="2" t="s">
        <v>516</v>
      </c>
      <c r="D4624" s="2" t="s">
        <v>33</v>
      </c>
      <c r="E4624" s="2" t="s">
        <v>34</v>
      </c>
      <c r="F4624" s="2">
        <v>7899.15</v>
      </c>
      <c r="G4624" s="2">
        <v>1184.8699999999999</v>
      </c>
      <c r="H4624" s="2">
        <v>6714.28</v>
      </c>
      <c r="I4624" s="2" t="s">
        <v>56</v>
      </c>
      <c r="J4624" s="4">
        <v>1.176470150187362</v>
      </c>
      <c r="K4624" t="str">
        <f>_xlfn.XLOOKUP(D4624, dim_channels!A:A, dim_channels!C:C, "Not Found")</f>
        <v>OTA</v>
      </c>
      <c r="L4624" t="str">
        <f>_xlfn.XLOOKUP(D4624, dim_channels!A:A, dim_channels!B:B, "Not Found")</f>
        <v>Booking.com</v>
      </c>
      <c r="M4624">
        <f t="shared" si="288"/>
        <v>0</v>
      </c>
      <c r="N4624">
        <f t="shared" si="289"/>
        <v>0</v>
      </c>
      <c r="O4624">
        <f t="shared" si="290"/>
        <v>0</v>
      </c>
      <c r="P4624">
        <f t="shared" si="291"/>
        <v>0</v>
      </c>
    </row>
    <row r="4625" spans="1:16" x14ac:dyDescent="0.2">
      <c r="A4625" s="3" t="s">
        <v>5061</v>
      </c>
      <c r="B4625" s="3" t="s">
        <v>708</v>
      </c>
      <c r="C4625" s="3" t="s">
        <v>458</v>
      </c>
      <c r="D4625" s="3" t="s">
        <v>52</v>
      </c>
      <c r="E4625" s="3" t="s">
        <v>34</v>
      </c>
      <c r="F4625" s="3">
        <v>10623.36</v>
      </c>
      <c r="G4625" s="3">
        <v>1274.8</v>
      </c>
      <c r="H4625" s="3">
        <v>9348.56</v>
      </c>
      <c r="I4625" s="3" t="s">
        <v>56</v>
      </c>
      <c r="J4625" s="5">
        <v>1.1363632473878329</v>
      </c>
      <c r="K4625" t="str">
        <f>_xlfn.XLOOKUP(D4625, dim_channels!A:A, dim_channels!C:C, "Not Found")</f>
        <v>OTA</v>
      </c>
      <c r="L4625" t="str">
        <f>_xlfn.XLOOKUP(D4625, dim_channels!A:A, dim_channels!B:B, "Not Found")</f>
        <v>Agoda</v>
      </c>
      <c r="M4625">
        <f t="shared" si="288"/>
        <v>0</v>
      </c>
      <c r="N4625">
        <f t="shared" si="289"/>
        <v>0</v>
      </c>
      <c r="O4625">
        <f t="shared" si="290"/>
        <v>0</v>
      </c>
      <c r="P4625">
        <f t="shared" si="291"/>
        <v>0</v>
      </c>
    </row>
    <row r="4626" spans="1:16" x14ac:dyDescent="0.2">
      <c r="A4626" s="2" t="s">
        <v>5062</v>
      </c>
      <c r="B4626" s="2" t="s">
        <v>357</v>
      </c>
      <c r="C4626" s="2" t="s">
        <v>150</v>
      </c>
      <c r="D4626" s="2" t="s">
        <v>33</v>
      </c>
      <c r="E4626" s="2" t="s">
        <v>34</v>
      </c>
      <c r="F4626" s="2">
        <v>5269.53</v>
      </c>
      <c r="G4626" s="2">
        <v>790.43</v>
      </c>
      <c r="H4626" s="2">
        <v>4479.1000000000004</v>
      </c>
      <c r="I4626" s="2" t="s">
        <v>29</v>
      </c>
      <c r="J4626" s="4">
        <v>1.1764707195641979</v>
      </c>
      <c r="K4626" t="str">
        <f>_xlfn.XLOOKUP(D4626, dim_channels!A:A, dim_channels!C:C, "Not Found")</f>
        <v>OTA</v>
      </c>
      <c r="L4626" t="str">
        <f>_xlfn.XLOOKUP(D4626, dim_channels!A:A, dim_channels!B:B, "Not Found")</f>
        <v>Booking.com</v>
      </c>
      <c r="M4626">
        <f t="shared" si="288"/>
        <v>0</v>
      </c>
      <c r="N4626">
        <f t="shared" si="289"/>
        <v>1</v>
      </c>
      <c r="O4626">
        <f t="shared" si="290"/>
        <v>4479.1000000000004</v>
      </c>
      <c r="P4626">
        <f t="shared" si="291"/>
        <v>5269.53</v>
      </c>
    </row>
    <row r="4627" spans="1:16" x14ac:dyDescent="0.2">
      <c r="A4627" s="3" t="s">
        <v>5063</v>
      </c>
      <c r="B4627" s="3" t="s">
        <v>305</v>
      </c>
      <c r="C4627" s="3" t="s">
        <v>416</v>
      </c>
      <c r="D4627" s="3" t="s">
        <v>45</v>
      </c>
      <c r="E4627" s="3" t="s">
        <v>46</v>
      </c>
      <c r="F4627" s="3">
        <v>6810.89</v>
      </c>
      <c r="G4627" s="3">
        <v>340.54</v>
      </c>
      <c r="H4627" s="3">
        <v>6470.35</v>
      </c>
      <c r="I4627" s="3" t="s">
        <v>29</v>
      </c>
      <c r="J4627" s="5">
        <v>1.0526308468629979</v>
      </c>
      <c r="K4627" t="str">
        <f>_xlfn.XLOOKUP(D4627, dim_channels!A:A, dim_channels!C:C, "Not Found")</f>
        <v>Corporate</v>
      </c>
      <c r="L4627" t="str">
        <f>_xlfn.XLOOKUP(D4627, dim_channels!A:A, dim_channels!B:B, "Not Found")</f>
        <v>Corporate Direct</v>
      </c>
      <c r="M4627">
        <f t="shared" si="288"/>
        <v>0</v>
      </c>
      <c r="N4627">
        <f t="shared" si="289"/>
        <v>1</v>
      </c>
      <c r="O4627">
        <f t="shared" si="290"/>
        <v>6470.35</v>
      </c>
      <c r="P4627">
        <f t="shared" si="291"/>
        <v>6810.89</v>
      </c>
    </row>
    <row r="4628" spans="1:16" x14ac:dyDescent="0.2">
      <c r="A4628" s="2" t="s">
        <v>5064</v>
      </c>
      <c r="B4628" s="2" t="s">
        <v>278</v>
      </c>
      <c r="C4628" s="2" t="s">
        <v>590</v>
      </c>
      <c r="D4628" s="2" t="s">
        <v>27</v>
      </c>
      <c r="E4628" s="2" t="s">
        <v>28</v>
      </c>
      <c r="F4628" s="2">
        <v>20052.66</v>
      </c>
      <c r="G4628" s="2">
        <v>3609.48</v>
      </c>
      <c r="H4628" s="2">
        <v>16443.18</v>
      </c>
      <c r="I4628" s="2" t="s">
        <v>29</v>
      </c>
      <c r="J4628" s="4">
        <v>1.2195122841202251</v>
      </c>
      <c r="K4628" t="str">
        <f>_xlfn.XLOOKUP(D4628, dim_channels!A:A, dim_channels!C:C, "Not Found")</f>
        <v>OTA</v>
      </c>
      <c r="L4628" t="str">
        <f>_xlfn.XLOOKUP(D4628, dim_channels!A:A, dim_channels!B:B, "Not Found")</f>
        <v>Expedia</v>
      </c>
      <c r="M4628">
        <f t="shared" si="288"/>
        <v>0</v>
      </c>
      <c r="N4628">
        <f t="shared" si="289"/>
        <v>1</v>
      </c>
      <c r="O4628">
        <f t="shared" si="290"/>
        <v>16443.18</v>
      </c>
      <c r="P4628">
        <f t="shared" si="291"/>
        <v>20052.66</v>
      </c>
    </row>
    <row r="4629" spans="1:16" x14ac:dyDescent="0.2">
      <c r="A4629" s="3" t="s">
        <v>5065</v>
      </c>
      <c r="B4629" s="3" t="s">
        <v>614</v>
      </c>
      <c r="C4629" s="3" t="s">
        <v>426</v>
      </c>
      <c r="D4629" s="3" t="s">
        <v>33</v>
      </c>
      <c r="E4629" s="3" t="s">
        <v>28</v>
      </c>
      <c r="F4629" s="3">
        <v>7796.95</v>
      </c>
      <c r="G4629" s="3">
        <v>1169.54</v>
      </c>
      <c r="H4629" s="3">
        <v>6627.41</v>
      </c>
      <c r="I4629" s="3" t="s">
        <v>29</v>
      </c>
      <c r="J4629" s="5">
        <v>1.1764701444455681</v>
      </c>
      <c r="K4629" t="str">
        <f>_xlfn.XLOOKUP(D4629, dim_channels!A:A, dim_channels!C:C, "Not Found")</f>
        <v>OTA</v>
      </c>
      <c r="L4629" t="str">
        <f>_xlfn.XLOOKUP(D4629, dim_channels!A:A, dim_channels!B:B, "Not Found")</f>
        <v>Booking.com</v>
      </c>
      <c r="M4629">
        <f t="shared" si="288"/>
        <v>0</v>
      </c>
      <c r="N4629">
        <f t="shared" si="289"/>
        <v>1</v>
      </c>
      <c r="O4629">
        <f t="shared" si="290"/>
        <v>6627.41</v>
      </c>
      <c r="P4629">
        <f t="shared" si="291"/>
        <v>7796.95</v>
      </c>
    </row>
    <row r="4630" spans="1:16" x14ac:dyDescent="0.2">
      <c r="A4630" s="2" t="s">
        <v>5066</v>
      </c>
      <c r="B4630" s="2" t="s">
        <v>312</v>
      </c>
      <c r="C4630" s="2" t="s">
        <v>741</v>
      </c>
      <c r="D4630" s="2" t="s">
        <v>27</v>
      </c>
      <c r="E4630" s="2" t="s">
        <v>34</v>
      </c>
      <c r="F4630" s="2">
        <v>11076.8</v>
      </c>
      <c r="G4630" s="2">
        <v>1993.82</v>
      </c>
      <c r="H4630" s="2">
        <v>9082.98</v>
      </c>
      <c r="I4630" s="2" t="s">
        <v>29</v>
      </c>
      <c r="J4630" s="4">
        <v>1.2195116580681671</v>
      </c>
      <c r="K4630" t="str">
        <f>_xlfn.XLOOKUP(D4630, dim_channels!A:A, dim_channels!C:C, "Not Found")</f>
        <v>OTA</v>
      </c>
      <c r="L4630" t="str">
        <f>_xlfn.XLOOKUP(D4630, dim_channels!A:A, dim_channels!B:B, "Not Found")</f>
        <v>Expedia</v>
      </c>
      <c r="M4630">
        <f t="shared" si="288"/>
        <v>0</v>
      </c>
      <c r="N4630">
        <f t="shared" si="289"/>
        <v>1</v>
      </c>
      <c r="O4630">
        <f t="shared" si="290"/>
        <v>9082.98</v>
      </c>
      <c r="P4630">
        <f t="shared" si="291"/>
        <v>11076.8</v>
      </c>
    </row>
    <row r="4631" spans="1:16" x14ac:dyDescent="0.2">
      <c r="A4631" s="3" t="s">
        <v>5067</v>
      </c>
      <c r="B4631" s="3" t="s">
        <v>1101</v>
      </c>
      <c r="C4631" s="3" t="s">
        <v>705</v>
      </c>
      <c r="D4631" s="3" t="s">
        <v>64</v>
      </c>
      <c r="E4631" s="3" t="s">
        <v>34</v>
      </c>
      <c r="F4631" s="3">
        <v>26859.040000000001</v>
      </c>
      <c r="G4631" s="3">
        <v>0</v>
      </c>
      <c r="H4631" s="3">
        <v>26859.040000000001</v>
      </c>
      <c r="I4631" s="3" t="s">
        <v>29</v>
      </c>
      <c r="J4631" s="5">
        <v>1</v>
      </c>
      <c r="K4631" t="str">
        <f>_xlfn.XLOOKUP(D4631, dim_channels!A:A, dim_channels!C:C, "Not Found")</f>
        <v>Direct</v>
      </c>
      <c r="L4631" t="str">
        <f>_xlfn.XLOOKUP(D4631, dim_channels!A:A, dim_channels!B:B, "Not Found")</f>
        <v>Direct Website</v>
      </c>
      <c r="M4631">
        <f t="shared" si="288"/>
        <v>0</v>
      </c>
      <c r="N4631">
        <f t="shared" si="289"/>
        <v>1</v>
      </c>
      <c r="O4631">
        <f t="shared" si="290"/>
        <v>26859.040000000001</v>
      </c>
      <c r="P4631">
        <f t="shared" si="291"/>
        <v>26859.040000000001</v>
      </c>
    </row>
    <row r="4632" spans="1:16" x14ac:dyDescent="0.2">
      <c r="A4632" s="2" t="s">
        <v>5068</v>
      </c>
      <c r="B4632" s="2" t="s">
        <v>124</v>
      </c>
      <c r="C4632" s="2" t="s">
        <v>117</v>
      </c>
      <c r="D4632" s="2" t="s">
        <v>206</v>
      </c>
      <c r="E4632" s="2" t="s">
        <v>207</v>
      </c>
      <c r="F4632" s="2">
        <v>20685.54</v>
      </c>
      <c r="G4632" s="2">
        <v>0</v>
      </c>
      <c r="H4632" s="2">
        <v>20685.54</v>
      </c>
      <c r="I4632" s="2" t="s">
        <v>29</v>
      </c>
      <c r="J4632" s="4">
        <v>1</v>
      </c>
      <c r="K4632" t="str">
        <f>_xlfn.XLOOKUP(D4632, dim_channels!A:A, dim_channels!C:C, "Not Found")</f>
        <v>Direct</v>
      </c>
      <c r="L4632" t="str">
        <f>_xlfn.XLOOKUP(D4632, dim_channels!A:A, dim_channels!B:B, "Not Found")</f>
        <v>Walk-in</v>
      </c>
      <c r="M4632">
        <f t="shared" si="288"/>
        <v>0</v>
      </c>
      <c r="N4632">
        <f t="shared" si="289"/>
        <v>1</v>
      </c>
      <c r="O4632">
        <f t="shared" si="290"/>
        <v>20685.54</v>
      </c>
      <c r="P4632">
        <f t="shared" si="291"/>
        <v>20685.54</v>
      </c>
    </row>
    <row r="4633" spans="1:16" x14ac:dyDescent="0.2">
      <c r="A4633" s="3" t="s">
        <v>5069</v>
      </c>
      <c r="B4633" s="3" t="s">
        <v>478</v>
      </c>
      <c r="C4633" s="3" t="s">
        <v>478</v>
      </c>
      <c r="D4633" s="3" t="s">
        <v>169</v>
      </c>
      <c r="E4633" s="3" t="s">
        <v>46</v>
      </c>
      <c r="F4633" s="3">
        <v>3270.96</v>
      </c>
      <c r="G4633" s="3">
        <v>654.19000000000005</v>
      </c>
      <c r="H4633" s="3">
        <v>2616.77</v>
      </c>
      <c r="I4633" s="3" t="s">
        <v>29</v>
      </c>
      <c r="J4633" s="5">
        <v>1.249999044623715</v>
      </c>
      <c r="K4633" t="str">
        <f>_xlfn.XLOOKUP(D4633, dim_channels!A:A, dim_channels!C:C, "Not Found")</f>
        <v>GDS</v>
      </c>
      <c r="L4633" t="str">
        <f>_xlfn.XLOOKUP(D4633, dim_channels!A:A, dim_channels!B:B, "Not Found")</f>
        <v>GDS (Amadeus)</v>
      </c>
      <c r="M4633">
        <f t="shared" si="288"/>
        <v>0</v>
      </c>
      <c r="N4633">
        <f t="shared" si="289"/>
        <v>1</v>
      </c>
      <c r="O4633">
        <f t="shared" si="290"/>
        <v>2616.77</v>
      </c>
      <c r="P4633">
        <f t="shared" si="291"/>
        <v>3270.96</v>
      </c>
    </row>
    <row r="4634" spans="1:16" x14ac:dyDescent="0.2">
      <c r="A4634" s="2" t="s">
        <v>5070</v>
      </c>
      <c r="B4634" s="2" t="s">
        <v>497</v>
      </c>
      <c r="C4634" s="2" t="s">
        <v>807</v>
      </c>
      <c r="D4634" s="2" t="s">
        <v>52</v>
      </c>
      <c r="E4634" s="2" t="s">
        <v>60</v>
      </c>
      <c r="F4634" s="2">
        <v>8340.32</v>
      </c>
      <c r="G4634" s="2">
        <v>0</v>
      </c>
      <c r="H4634" s="2">
        <v>8340.32</v>
      </c>
      <c r="I4634" s="2" t="s">
        <v>29</v>
      </c>
      <c r="J4634" s="4">
        <v>1</v>
      </c>
      <c r="K4634" t="str">
        <f>_xlfn.XLOOKUP(D4634, dim_channels!A:A, dim_channels!C:C, "Not Found")</f>
        <v>OTA</v>
      </c>
      <c r="L4634" t="str">
        <f>_xlfn.XLOOKUP(D4634, dim_channels!A:A, dim_channels!B:B, "Not Found")</f>
        <v>Agoda</v>
      </c>
      <c r="M4634">
        <f t="shared" si="288"/>
        <v>0</v>
      </c>
      <c r="N4634">
        <f t="shared" si="289"/>
        <v>1</v>
      </c>
      <c r="O4634">
        <f t="shared" si="290"/>
        <v>8340.32</v>
      </c>
      <c r="P4634">
        <f t="shared" si="291"/>
        <v>8340.32</v>
      </c>
    </row>
    <row r="4635" spans="1:16" x14ac:dyDescent="0.2">
      <c r="A4635" s="3" t="s">
        <v>5071</v>
      </c>
      <c r="B4635" s="3" t="s">
        <v>91</v>
      </c>
      <c r="C4635" s="3" t="s">
        <v>109</v>
      </c>
      <c r="D4635" s="3" t="s">
        <v>27</v>
      </c>
      <c r="E4635" s="3" t="s">
        <v>60</v>
      </c>
      <c r="F4635" s="3">
        <v>6689.71</v>
      </c>
      <c r="G4635" s="3">
        <v>0</v>
      </c>
      <c r="H4635" s="3">
        <v>6689.71</v>
      </c>
      <c r="I4635" s="3" t="s">
        <v>41</v>
      </c>
      <c r="J4635" s="5">
        <v>1</v>
      </c>
      <c r="K4635" t="str">
        <f>_xlfn.XLOOKUP(D4635, dim_channels!A:A, dim_channels!C:C, "Not Found")</f>
        <v>OTA</v>
      </c>
      <c r="L4635" t="str">
        <f>_xlfn.XLOOKUP(D4635, dim_channels!A:A, dim_channels!B:B, "Not Found")</f>
        <v>Expedia</v>
      </c>
      <c r="M4635">
        <f t="shared" si="288"/>
        <v>1</v>
      </c>
      <c r="N4635">
        <f t="shared" si="289"/>
        <v>0</v>
      </c>
      <c r="O4635">
        <f t="shared" si="290"/>
        <v>0</v>
      </c>
      <c r="P4635">
        <f t="shared" si="291"/>
        <v>0</v>
      </c>
    </row>
    <row r="4636" spans="1:16" x14ac:dyDescent="0.2">
      <c r="A4636" s="2" t="s">
        <v>5072</v>
      </c>
      <c r="B4636" s="2" t="s">
        <v>614</v>
      </c>
      <c r="C4636" s="2" t="s">
        <v>553</v>
      </c>
      <c r="D4636" s="2" t="s">
        <v>52</v>
      </c>
      <c r="E4636" s="2" t="s">
        <v>34</v>
      </c>
      <c r="F4636" s="2">
        <v>6681.09</v>
      </c>
      <c r="G4636" s="2">
        <v>801.73</v>
      </c>
      <c r="H4636" s="2">
        <v>5879.36</v>
      </c>
      <c r="I4636" s="2" t="s">
        <v>29</v>
      </c>
      <c r="J4636" s="4">
        <v>1.136363481739509</v>
      </c>
      <c r="K4636" t="str">
        <f>_xlfn.XLOOKUP(D4636, dim_channels!A:A, dim_channels!C:C, "Not Found")</f>
        <v>OTA</v>
      </c>
      <c r="L4636" t="str">
        <f>_xlfn.XLOOKUP(D4636, dim_channels!A:A, dim_channels!B:B, "Not Found")</f>
        <v>Agoda</v>
      </c>
      <c r="M4636">
        <f t="shared" si="288"/>
        <v>0</v>
      </c>
      <c r="N4636">
        <f t="shared" si="289"/>
        <v>1</v>
      </c>
      <c r="O4636">
        <f t="shared" si="290"/>
        <v>5879.36</v>
      </c>
      <c r="P4636">
        <f t="shared" si="291"/>
        <v>6681.09</v>
      </c>
    </row>
    <row r="4637" spans="1:16" x14ac:dyDescent="0.2">
      <c r="A4637" s="3" t="s">
        <v>5073</v>
      </c>
      <c r="B4637" s="3" t="s">
        <v>799</v>
      </c>
      <c r="C4637" s="3" t="s">
        <v>983</v>
      </c>
      <c r="D4637" s="3" t="s">
        <v>27</v>
      </c>
      <c r="E4637" s="3" t="s">
        <v>60</v>
      </c>
      <c r="F4637" s="3">
        <v>2595.06</v>
      </c>
      <c r="G4637" s="3">
        <v>0</v>
      </c>
      <c r="H4637" s="3">
        <v>2595.06</v>
      </c>
      <c r="I4637" s="3" t="s">
        <v>41</v>
      </c>
      <c r="J4637" s="5">
        <v>1</v>
      </c>
      <c r="K4637" t="str">
        <f>_xlfn.XLOOKUP(D4637, dim_channels!A:A, dim_channels!C:C, "Not Found")</f>
        <v>OTA</v>
      </c>
      <c r="L4637" t="str">
        <f>_xlfn.XLOOKUP(D4637, dim_channels!A:A, dim_channels!B:B, "Not Found")</f>
        <v>Expedia</v>
      </c>
      <c r="M4637">
        <f t="shared" si="288"/>
        <v>1</v>
      </c>
      <c r="N4637">
        <f t="shared" si="289"/>
        <v>0</v>
      </c>
      <c r="O4637">
        <f t="shared" si="290"/>
        <v>0</v>
      </c>
      <c r="P4637">
        <f t="shared" si="291"/>
        <v>0</v>
      </c>
    </row>
    <row r="4638" spans="1:16" x14ac:dyDescent="0.2">
      <c r="A4638" s="2" t="s">
        <v>5074</v>
      </c>
      <c r="B4638" s="2" t="s">
        <v>192</v>
      </c>
      <c r="C4638" s="2" t="s">
        <v>548</v>
      </c>
      <c r="D4638" s="2" t="s">
        <v>33</v>
      </c>
      <c r="E4638" s="2" t="s">
        <v>34</v>
      </c>
      <c r="F4638" s="2">
        <v>4408.18</v>
      </c>
      <c r="G4638" s="2">
        <v>661.23</v>
      </c>
      <c r="H4638" s="2">
        <v>3746.95</v>
      </c>
      <c r="I4638" s="2" t="s">
        <v>29</v>
      </c>
      <c r="J4638" s="4">
        <v>1.1764715301778781</v>
      </c>
      <c r="K4638" t="str">
        <f>_xlfn.XLOOKUP(D4638, dim_channels!A:A, dim_channels!C:C, "Not Found")</f>
        <v>OTA</v>
      </c>
      <c r="L4638" t="str">
        <f>_xlfn.XLOOKUP(D4638, dim_channels!A:A, dim_channels!B:B, "Not Found")</f>
        <v>Booking.com</v>
      </c>
      <c r="M4638">
        <f t="shared" si="288"/>
        <v>0</v>
      </c>
      <c r="N4638">
        <f t="shared" si="289"/>
        <v>1</v>
      </c>
      <c r="O4638">
        <f t="shared" si="290"/>
        <v>3746.95</v>
      </c>
      <c r="P4638">
        <f t="shared" si="291"/>
        <v>4408.18</v>
      </c>
    </row>
    <row r="4639" spans="1:16" x14ac:dyDescent="0.2">
      <c r="A4639" s="3" t="s">
        <v>5075</v>
      </c>
      <c r="B4639" s="3" t="s">
        <v>271</v>
      </c>
      <c r="C4639" s="3" t="s">
        <v>271</v>
      </c>
      <c r="D4639" s="3" t="s">
        <v>33</v>
      </c>
      <c r="E4639" s="3" t="s">
        <v>60</v>
      </c>
      <c r="F4639" s="3">
        <v>2933.27</v>
      </c>
      <c r="G4639" s="3">
        <v>0</v>
      </c>
      <c r="H4639" s="3">
        <v>2933.27</v>
      </c>
      <c r="I4639" s="3" t="s">
        <v>29</v>
      </c>
      <c r="J4639" s="5">
        <v>1</v>
      </c>
      <c r="K4639" t="str">
        <f>_xlfn.XLOOKUP(D4639, dim_channels!A:A, dim_channels!C:C, "Not Found")</f>
        <v>OTA</v>
      </c>
      <c r="L4639" t="str">
        <f>_xlfn.XLOOKUP(D4639, dim_channels!A:A, dim_channels!B:B, "Not Found")</f>
        <v>Booking.com</v>
      </c>
      <c r="M4639">
        <f t="shared" si="288"/>
        <v>0</v>
      </c>
      <c r="N4639">
        <f t="shared" si="289"/>
        <v>1</v>
      </c>
      <c r="O4639">
        <f t="shared" si="290"/>
        <v>2933.27</v>
      </c>
      <c r="P4639">
        <f t="shared" si="291"/>
        <v>2933.27</v>
      </c>
    </row>
    <row r="4640" spans="1:16" x14ac:dyDescent="0.2">
      <c r="A4640" s="2" t="s">
        <v>5076</v>
      </c>
      <c r="B4640" s="2" t="s">
        <v>314</v>
      </c>
      <c r="C4640" s="2" t="s">
        <v>685</v>
      </c>
      <c r="D4640" s="2" t="s">
        <v>206</v>
      </c>
      <c r="E4640" s="2" t="s">
        <v>207</v>
      </c>
      <c r="F4640" s="2">
        <v>7014.98</v>
      </c>
      <c r="G4640" s="2">
        <v>0</v>
      </c>
      <c r="H4640" s="2">
        <v>7014.98</v>
      </c>
      <c r="I4640" s="2" t="s">
        <v>29</v>
      </c>
      <c r="J4640" s="4">
        <v>1</v>
      </c>
      <c r="K4640" t="str">
        <f>_xlfn.XLOOKUP(D4640, dim_channels!A:A, dim_channels!C:C, "Not Found")</f>
        <v>Direct</v>
      </c>
      <c r="L4640" t="str">
        <f>_xlfn.XLOOKUP(D4640, dim_channels!A:A, dim_channels!B:B, "Not Found")</f>
        <v>Walk-in</v>
      </c>
      <c r="M4640">
        <f t="shared" si="288"/>
        <v>0</v>
      </c>
      <c r="N4640">
        <f t="shared" si="289"/>
        <v>1</v>
      </c>
      <c r="O4640">
        <f t="shared" si="290"/>
        <v>7014.98</v>
      </c>
      <c r="P4640">
        <f t="shared" si="291"/>
        <v>7014.98</v>
      </c>
    </row>
    <row r="4641" spans="1:16" x14ac:dyDescent="0.2">
      <c r="A4641" s="3" t="s">
        <v>5077</v>
      </c>
      <c r="B4641" s="3" t="s">
        <v>456</v>
      </c>
      <c r="C4641" s="3" t="s">
        <v>456</v>
      </c>
      <c r="D4641" s="3" t="s">
        <v>27</v>
      </c>
      <c r="E4641" s="3" t="s">
        <v>34</v>
      </c>
      <c r="F4641" s="3">
        <v>6027.05</v>
      </c>
      <c r="G4641" s="3">
        <v>1084.8699999999999</v>
      </c>
      <c r="H4641" s="3">
        <v>4942.18</v>
      </c>
      <c r="I4641" s="3" t="s">
        <v>29</v>
      </c>
      <c r="J4641" s="5">
        <v>1.219512441877876</v>
      </c>
      <c r="K4641" t="str">
        <f>_xlfn.XLOOKUP(D4641, dim_channels!A:A, dim_channels!C:C, "Not Found")</f>
        <v>OTA</v>
      </c>
      <c r="L4641" t="str">
        <f>_xlfn.XLOOKUP(D4641, dim_channels!A:A, dim_channels!B:B, "Not Found")</f>
        <v>Expedia</v>
      </c>
      <c r="M4641">
        <f t="shared" si="288"/>
        <v>0</v>
      </c>
      <c r="N4641">
        <f t="shared" si="289"/>
        <v>1</v>
      </c>
      <c r="O4641">
        <f t="shared" si="290"/>
        <v>4942.18</v>
      </c>
      <c r="P4641">
        <f t="shared" si="291"/>
        <v>6027.05</v>
      </c>
    </row>
    <row r="4642" spans="1:16" x14ac:dyDescent="0.2">
      <c r="A4642" s="2" t="s">
        <v>5078</v>
      </c>
      <c r="B4642" s="2" t="s">
        <v>608</v>
      </c>
      <c r="C4642" s="2" t="s">
        <v>155</v>
      </c>
      <c r="D4642" s="2" t="s">
        <v>52</v>
      </c>
      <c r="E4642" s="2" t="s">
        <v>60</v>
      </c>
      <c r="F4642" s="2">
        <v>2624.3</v>
      </c>
      <c r="G4642" s="2">
        <v>0</v>
      </c>
      <c r="H4642" s="2">
        <v>2624.3</v>
      </c>
      <c r="I4642" s="2" t="s">
        <v>29</v>
      </c>
      <c r="J4642" s="4">
        <v>1</v>
      </c>
      <c r="K4642" t="str">
        <f>_xlfn.XLOOKUP(D4642, dim_channels!A:A, dim_channels!C:C, "Not Found")</f>
        <v>OTA</v>
      </c>
      <c r="L4642" t="str">
        <f>_xlfn.XLOOKUP(D4642, dim_channels!A:A, dim_channels!B:B, "Not Found")</f>
        <v>Agoda</v>
      </c>
      <c r="M4642">
        <f t="shared" si="288"/>
        <v>0</v>
      </c>
      <c r="N4642">
        <f t="shared" si="289"/>
        <v>1</v>
      </c>
      <c r="O4642">
        <f t="shared" si="290"/>
        <v>2624.3</v>
      </c>
      <c r="P4642">
        <f t="shared" si="291"/>
        <v>2624.3</v>
      </c>
    </row>
    <row r="4643" spans="1:16" x14ac:dyDescent="0.2">
      <c r="A4643" s="3" t="s">
        <v>5079</v>
      </c>
      <c r="B4643" s="3" t="s">
        <v>104</v>
      </c>
      <c r="C4643" s="3" t="s">
        <v>104</v>
      </c>
      <c r="D4643" s="3" t="s">
        <v>33</v>
      </c>
      <c r="E4643" s="3" t="s">
        <v>28</v>
      </c>
      <c r="F4643" s="3">
        <v>9956.4500000000007</v>
      </c>
      <c r="G4643" s="3">
        <v>1493.47</v>
      </c>
      <c r="H4643" s="3">
        <v>8462.98</v>
      </c>
      <c r="I4643" s="3" t="s">
        <v>29</v>
      </c>
      <c r="J4643" s="5">
        <v>1.1764709357696701</v>
      </c>
      <c r="K4643" t="str">
        <f>_xlfn.XLOOKUP(D4643, dim_channels!A:A, dim_channels!C:C, "Not Found")</f>
        <v>OTA</v>
      </c>
      <c r="L4643" t="str">
        <f>_xlfn.XLOOKUP(D4643, dim_channels!A:A, dim_channels!B:B, "Not Found")</f>
        <v>Booking.com</v>
      </c>
      <c r="M4643">
        <f t="shared" si="288"/>
        <v>0</v>
      </c>
      <c r="N4643">
        <f t="shared" si="289"/>
        <v>1</v>
      </c>
      <c r="O4643">
        <f t="shared" si="290"/>
        <v>8462.98</v>
      </c>
      <c r="P4643">
        <f t="shared" si="291"/>
        <v>9956.4500000000007</v>
      </c>
    </row>
    <row r="4644" spans="1:16" x14ac:dyDescent="0.2">
      <c r="A4644" s="2" t="s">
        <v>5080</v>
      </c>
      <c r="B4644" s="2" t="s">
        <v>130</v>
      </c>
      <c r="C4644" s="2" t="s">
        <v>138</v>
      </c>
      <c r="D4644" s="2" t="s">
        <v>52</v>
      </c>
      <c r="E4644" s="2" t="s">
        <v>34</v>
      </c>
      <c r="F4644" s="2">
        <v>7241.25</v>
      </c>
      <c r="G4644" s="2">
        <v>868.95</v>
      </c>
      <c r="H4644" s="2">
        <v>6372.3</v>
      </c>
      <c r="I4644" s="2" t="s">
        <v>41</v>
      </c>
      <c r="J4644" s="4">
        <v>1.136363636363636</v>
      </c>
      <c r="K4644" t="str">
        <f>_xlfn.XLOOKUP(D4644, dim_channels!A:A, dim_channels!C:C, "Not Found")</f>
        <v>OTA</v>
      </c>
      <c r="L4644" t="str">
        <f>_xlfn.XLOOKUP(D4644, dim_channels!A:A, dim_channels!B:B, "Not Found")</f>
        <v>Agoda</v>
      </c>
      <c r="M4644">
        <f t="shared" si="288"/>
        <v>1</v>
      </c>
      <c r="N4644">
        <f t="shared" si="289"/>
        <v>0</v>
      </c>
      <c r="O4644">
        <f t="shared" si="290"/>
        <v>0</v>
      </c>
      <c r="P4644">
        <f t="shared" si="291"/>
        <v>0</v>
      </c>
    </row>
    <row r="4645" spans="1:16" x14ac:dyDescent="0.2">
      <c r="A4645" s="3" t="s">
        <v>5081</v>
      </c>
      <c r="B4645" s="3" t="s">
        <v>165</v>
      </c>
      <c r="C4645" s="3" t="s">
        <v>454</v>
      </c>
      <c r="D4645" s="3" t="s">
        <v>169</v>
      </c>
      <c r="E4645" s="3" t="s">
        <v>34</v>
      </c>
      <c r="F4645" s="3">
        <v>2560.59</v>
      </c>
      <c r="G4645" s="3">
        <v>512.12</v>
      </c>
      <c r="H4645" s="3">
        <v>2048.4699999999998</v>
      </c>
      <c r="I4645" s="3" t="s">
        <v>29</v>
      </c>
      <c r="J4645" s="5">
        <v>1.250001220423048</v>
      </c>
      <c r="K4645" t="str">
        <f>_xlfn.XLOOKUP(D4645, dim_channels!A:A, dim_channels!C:C, "Not Found")</f>
        <v>GDS</v>
      </c>
      <c r="L4645" t="str">
        <f>_xlfn.XLOOKUP(D4645, dim_channels!A:A, dim_channels!B:B, "Not Found")</f>
        <v>GDS (Amadeus)</v>
      </c>
      <c r="M4645">
        <f t="shared" si="288"/>
        <v>0</v>
      </c>
      <c r="N4645">
        <f t="shared" si="289"/>
        <v>1</v>
      </c>
      <c r="O4645">
        <f t="shared" si="290"/>
        <v>2048.4699999999998</v>
      </c>
      <c r="P4645">
        <f t="shared" si="291"/>
        <v>2560.59</v>
      </c>
    </row>
    <row r="4646" spans="1:16" x14ac:dyDescent="0.2">
      <c r="A4646" s="2" t="s">
        <v>5082</v>
      </c>
      <c r="B4646" s="2" t="s">
        <v>76</v>
      </c>
      <c r="C4646" s="2" t="s">
        <v>113</v>
      </c>
      <c r="D4646" s="2" t="s">
        <v>27</v>
      </c>
      <c r="E4646" s="2" t="s">
        <v>34</v>
      </c>
      <c r="F4646" s="2">
        <v>2761.2</v>
      </c>
      <c r="G4646" s="2">
        <v>497.02</v>
      </c>
      <c r="H4646" s="2">
        <v>2264.1799999999998</v>
      </c>
      <c r="I4646" s="2" t="s">
        <v>29</v>
      </c>
      <c r="J4646" s="4">
        <v>1.2195143495658469</v>
      </c>
      <c r="K4646" t="str">
        <f>_xlfn.XLOOKUP(D4646, dim_channels!A:A, dim_channels!C:C, "Not Found")</f>
        <v>OTA</v>
      </c>
      <c r="L4646" t="str">
        <f>_xlfn.XLOOKUP(D4646, dim_channels!A:A, dim_channels!B:B, "Not Found")</f>
        <v>Expedia</v>
      </c>
      <c r="M4646">
        <f t="shared" si="288"/>
        <v>0</v>
      </c>
      <c r="N4646">
        <f t="shared" si="289"/>
        <v>1</v>
      </c>
      <c r="O4646">
        <f t="shared" si="290"/>
        <v>2264.1799999999998</v>
      </c>
      <c r="P4646">
        <f t="shared" si="291"/>
        <v>2761.2</v>
      </c>
    </row>
    <row r="4647" spans="1:16" x14ac:dyDescent="0.2">
      <c r="A4647" s="3" t="s">
        <v>5083</v>
      </c>
      <c r="B4647" s="3" t="s">
        <v>1021</v>
      </c>
      <c r="C4647" s="3" t="s">
        <v>360</v>
      </c>
      <c r="D4647" s="3" t="s">
        <v>45</v>
      </c>
      <c r="E4647" s="3" t="s">
        <v>89</v>
      </c>
      <c r="F4647" s="3">
        <v>11272.26</v>
      </c>
      <c r="G4647" s="3">
        <v>0</v>
      </c>
      <c r="H4647" s="3">
        <v>11272.26</v>
      </c>
      <c r="I4647" s="3" t="s">
        <v>29</v>
      </c>
      <c r="J4647" s="5">
        <v>1</v>
      </c>
      <c r="K4647" t="str">
        <f>_xlfn.XLOOKUP(D4647, dim_channels!A:A, dim_channels!C:C, "Not Found")</f>
        <v>Corporate</v>
      </c>
      <c r="L4647" t="str">
        <f>_xlfn.XLOOKUP(D4647, dim_channels!A:A, dim_channels!B:B, "Not Found")</f>
        <v>Corporate Direct</v>
      </c>
      <c r="M4647">
        <f t="shared" si="288"/>
        <v>0</v>
      </c>
      <c r="N4647">
        <f t="shared" si="289"/>
        <v>1</v>
      </c>
      <c r="O4647">
        <f t="shared" si="290"/>
        <v>11272.26</v>
      </c>
      <c r="P4647">
        <f t="shared" si="291"/>
        <v>11272.26</v>
      </c>
    </row>
    <row r="4648" spans="1:16" x14ac:dyDescent="0.2">
      <c r="A4648" s="2" t="s">
        <v>5084</v>
      </c>
      <c r="B4648" s="2" t="s">
        <v>1610</v>
      </c>
      <c r="C4648" s="2" t="s">
        <v>256</v>
      </c>
      <c r="D4648" s="2" t="s">
        <v>33</v>
      </c>
      <c r="E4648" s="2" t="s">
        <v>34</v>
      </c>
      <c r="F4648" s="2">
        <v>7883.57</v>
      </c>
      <c r="G4648" s="2">
        <v>1182.54</v>
      </c>
      <c r="H4648" s="2">
        <v>6701.03</v>
      </c>
      <c r="I4648" s="2" t="s">
        <v>41</v>
      </c>
      <c r="J4648" s="4">
        <v>1.176471378280652</v>
      </c>
      <c r="K4648" t="str">
        <f>_xlfn.XLOOKUP(D4648, dim_channels!A:A, dim_channels!C:C, "Not Found")</f>
        <v>OTA</v>
      </c>
      <c r="L4648" t="str">
        <f>_xlfn.XLOOKUP(D4648, dim_channels!A:A, dim_channels!B:B, "Not Found")</f>
        <v>Booking.com</v>
      </c>
      <c r="M4648">
        <f t="shared" si="288"/>
        <v>1</v>
      </c>
      <c r="N4648">
        <f t="shared" si="289"/>
        <v>0</v>
      </c>
      <c r="O4648">
        <f t="shared" si="290"/>
        <v>0</v>
      </c>
      <c r="P4648">
        <f t="shared" si="291"/>
        <v>0</v>
      </c>
    </row>
    <row r="4649" spans="1:16" x14ac:dyDescent="0.2">
      <c r="A4649" s="3" t="s">
        <v>5085</v>
      </c>
      <c r="B4649" s="3" t="s">
        <v>603</v>
      </c>
      <c r="C4649" s="3" t="s">
        <v>603</v>
      </c>
      <c r="D4649" s="3" t="s">
        <v>52</v>
      </c>
      <c r="E4649" s="3" t="s">
        <v>60</v>
      </c>
      <c r="F4649" s="3">
        <v>3297.93</v>
      </c>
      <c r="G4649" s="3">
        <v>0</v>
      </c>
      <c r="H4649" s="3">
        <v>3297.93</v>
      </c>
      <c r="I4649" s="3" t="s">
        <v>41</v>
      </c>
      <c r="J4649" s="5">
        <v>1</v>
      </c>
      <c r="K4649" t="str">
        <f>_xlfn.XLOOKUP(D4649, dim_channels!A:A, dim_channels!C:C, "Not Found")</f>
        <v>OTA</v>
      </c>
      <c r="L4649" t="str">
        <f>_xlfn.XLOOKUP(D4649, dim_channels!A:A, dim_channels!B:B, "Not Found")</f>
        <v>Agoda</v>
      </c>
      <c r="M4649">
        <f t="shared" si="288"/>
        <v>1</v>
      </c>
      <c r="N4649">
        <f t="shared" si="289"/>
        <v>0</v>
      </c>
      <c r="O4649">
        <f t="shared" si="290"/>
        <v>0</v>
      </c>
      <c r="P4649">
        <f t="shared" si="291"/>
        <v>0</v>
      </c>
    </row>
    <row r="4650" spans="1:16" x14ac:dyDescent="0.2">
      <c r="A4650" s="2" t="s">
        <v>5086</v>
      </c>
      <c r="B4650" s="2" t="s">
        <v>359</v>
      </c>
      <c r="C4650" s="2" t="s">
        <v>360</v>
      </c>
      <c r="D4650" s="2" t="s">
        <v>52</v>
      </c>
      <c r="E4650" s="2" t="s">
        <v>34</v>
      </c>
      <c r="F4650" s="2">
        <v>5601.06</v>
      </c>
      <c r="G4650" s="2">
        <v>672.13</v>
      </c>
      <c r="H4650" s="2">
        <v>4928.93</v>
      </c>
      <c r="I4650" s="2" t="s">
        <v>56</v>
      </c>
      <c r="J4650" s="4">
        <v>1.1363642819029689</v>
      </c>
      <c r="K4650" t="str">
        <f>_xlfn.XLOOKUP(D4650, dim_channels!A:A, dim_channels!C:C, "Not Found")</f>
        <v>OTA</v>
      </c>
      <c r="L4650" t="str">
        <f>_xlfn.XLOOKUP(D4650, dim_channels!A:A, dim_channels!B:B, "Not Found")</f>
        <v>Agoda</v>
      </c>
      <c r="M4650">
        <f t="shared" si="288"/>
        <v>0</v>
      </c>
      <c r="N4650">
        <f t="shared" si="289"/>
        <v>0</v>
      </c>
      <c r="O4650">
        <f t="shared" si="290"/>
        <v>0</v>
      </c>
      <c r="P4650">
        <f t="shared" si="291"/>
        <v>0</v>
      </c>
    </row>
    <row r="4651" spans="1:16" x14ac:dyDescent="0.2">
      <c r="A4651" s="3" t="s">
        <v>5087</v>
      </c>
      <c r="B4651" s="3" t="s">
        <v>367</v>
      </c>
      <c r="C4651" s="3" t="s">
        <v>375</v>
      </c>
      <c r="D4651" s="3" t="s">
        <v>33</v>
      </c>
      <c r="E4651" s="3" t="s">
        <v>60</v>
      </c>
      <c r="F4651" s="3">
        <v>3042.13</v>
      </c>
      <c r="G4651" s="3">
        <v>0</v>
      </c>
      <c r="H4651" s="3">
        <v>3042.13</v>
      </c>
      <c r="I4651" s="3" t="s">
        <v>29</v>
      </c>
      <c r="J4651" s="5">
        <v>1</v>
      </c>
      <c r="K4651" t="str">
        <f>_xlfn.XLOOKUP(D4651, dim_channels!A:A, dim_channels!C:C, "Not Found")</f>
        <v>OTA</v>
      </c>
      <c r="L4651" t="str">
        <f>_xlfn.XLOOKUP(D4651, dim_channels!A:A, dim_channels!B:B, "Not Found")</f>
        <v>Booking.com</v>
      </c>
      <c r="M4651">
        <f t="shared" si="288"/>
        <v>0</v>
      </c>
      <c r="N4651">
        <f t="shared" si="289"/>
        <v>1</v>
      </c>
      <c r="O4651">
        <f t="shared" si="290"/>
        <v>3042.13</v>
      </c>
      <c r="P4651">
        <f t="shared" si="291"/>
        <v>3042.13</v>
      </c>
    </row>
    <row r="4652" spans="1:16" x14ac:dyDescent="0.2">
      <c r="A4652" s="2" t="s">
        <v>5088</v>
      </c>
      <c r="B4652" s="2" t="s">
        <v>84</v>
      </c>
      <c r="C4652" s="2" t="s">
        <v>85</v>
      </c>
      <c r="D4652" s="2" t="s">
        <v>114</v>
      </c>
      <c r="E4652" s="2" t="s">
        <v>115</v>
      </c>
      <c r="F4652" s="2">
        <v>7572.05</v>
      </c>
      <c r="G4652" s="2">
        <v>757.2</v>
      </c>
      <c r="H4652" s="2">
        <v>6814.85</v>
      </c>
      <c r="I4652" s="2" t="s">
        <v>41</v>
      </c>
      <c r="J4652" s="4">
        <v>1.1111102958979291</v>
      </c>
      <c r="K4652" t="str">
        <f>_xlfn.XLOOKUP(D4652, dim_channels!A:A, dim_channels!C:C, "Not Found")</f>
        <v>Offline</v>
      </c>
      <c r="L4652" t="str">
        <f>_xlfn.XLOOKUP(D4652, dim_channels!A:A, dim_channels!B:B, "Not Found")</f>
        <v>Travel Agency</v>
      </c>
      <c r="M4652">
        <f t="shared" si="288"/>
        <v>1</v>
      </c>
      <c r="N4652">
        <f t="shared" si="289"/>
        <v>0</v>
      </c>
      <c r="O4652">
        <f t="shared" si="290"/>
        <v>0</v>
      </c>
      <c r="P4652">
        <f t="shared" si="291"/>
        <v>0</v>
      </c>
    </row>
    <row r="4653" spans="1:16" x14ac:dyDescent="0.2">
      <c r="A4653" s="3" t="s">
        <v>5089</v>
      </c>
      <c r="B4653" s="3" t="s">
        <v>487</v>
      </c>
      <c r="C4653" s="3" t="s">
        <v>59</v>
      </c>
      <c r="D4653" s="3" t="s">
        <v>45</v>
      </c>
      <c r="E4653" s="3" t="s">
        <v>89</v>
      </c>
      <c r="F4653" s="3">
        <v>3254.79</v>
      </c>
      <c r="G4653" s="3">
        <v>0</v>
      </c>
      <c r="H4653" s="3">
        <v>3254.79</v>
      </c>
      <c r="I4653" s="3" t="s">
        <v>29</v>
      </c>
      <c r="J4653" s="5">
        <v>1</v>
      </c>
      <c r="K4653" t="str">
        <f>_xlfn.XLOOKUP(D4653, dim_channels!A:A, dim_channels!C:C, "Not Found")</f>
        <v>Corporate</v>
      </c>
      <c r="L4653" t="str">
        <f>_xlfn.XLOOKUP(D4653, dim_channels!A:A, dim_channels!B:B, "Not Found")</f>
        <v>Corporate Direct</v>
      </c>
      <c r="M4653">
        <f t="shared" si="288"/>
        <v>0</v>
      </c>
      <c r="N4653">
        <f t="shared" si="289"/>
        <v>1</v>
      </c>
      <c r="O4653">
        <f t="shared" si="290"/>
        <v>3254.79</v>
      </c>
      <c r="P4653">
        <f t="shared" si="291"/>
        <v>3254.79</v>
      </c>
    </row>
    <row r="4654" spans="1:16" x14ac:dyDescent="0.2">
      <c r="A4654" s="2" t="s">
        <v>5090</v>
      </c>
      <c r="B4654" s="2" t="s">
        <v>101</v>
      </c>
      <c r="C4654" s="2" t="s">
        <v>258</v>
      </c>
      <c r="D4654" s="2" t="s">
        <v>27</v>
      </c>
      <c r="E4654" s="2" t="s">
        <v>28</v>
      </c>
      <c r="F4654" s="2">
        <v>5707.57</v>
      </c>
      <c r="G4654" s="2">
        <v>1027.3599999999999</v>
      </c>
      <c r="H4654" s="2">
        <v>4680.21</v>
      </c>
      <c r="I4654" s="2" t="s">
        <v>29</v>
      </c>
      <c r="J4654" s="4">
        <v>1.219511517645576</v>
      </c>
      <c r="K4654" t="str">
        <f>_xlfn.XLOOKUP(D4654, dim_channels!A:A, dim_channels!C:C, "Not Found")</f>
        <v>OTA</v>
      </c>
      <c r="L4654" t="str">
        <f>_xlfn.XLOOKUP(D4654, dim_channels!A:A, dim_channels!B:B, "Not Found")</f>
        <v>Expedia</v>
      </c>
      <c r="M4654">
        <f t="shared" si="288"/>
        <v>0</v>
      </c>
      <c r="N4654">
        <f t="shared" si="289"/>
        <v>1</v>
      </c>
      <c r="O4654">
        <f t="shared" si="290"/>
        <v>4680.21</v>
      </c>
      <c r="P4654">
        <f t="shared" si="291"/>
        <v>5707.57</v>
      </c>
    </row>
    <row r="4655" spans="1:16" x14ac:dyDescent="0.2">
      <c r="A4655" s="3" t="s">
        <v>5091</v>
      </c>
      <c r="B4655" s="3" t="s">
        <v>226</v>
      </c>
      <c r="C4655" s="3" t="s">
        <v>204</v>
      </c>
      <c r="D4655" s="3" t="s">
        <v>45</v>
      </c>
      <c r="E4655" s="3" t="s">
        <v>46</v>
      </c>
      <c r="F4655" s="3">
        <v>11965.89</v>
      </c>
      <c r="G4655" s="3">
        <v>598.29</v>
      </c>
      <c r="H4655" s="3">
        <v>11367.6</v>
      </c>
      <c r="I4655" s="3" t="s">
        <v>56</v>
      </c>
      <c r="J4655" s="5">
        <v>1.052631162250607</v>
      </c>
      <c r="K4655" t="str">
        <f>_xlfn.XLOOKUP(D4655, dim_channels!A:A, dim_channels!C:C, "Not Found")</f>
        <v>Corporate</v>
      </c>
      <c r="L4655" t="str">
        <f>_xlfn.XLOOKUP(D4655, dim_channels!A:A, dim_channels!B:B, "Not Found")</f>
        <v>Corporate Direct</v>
      </c>
      <c r="M4655">
        <f t="shared" si="288"/>
        <v>0</v>
      </c>
      <c r="N4655">
        <f t="shared" si="289"/>
        <v>0</v>
      </c>
      <c r="O4655">
        <f t="shared" si="290"/>
        <v>0</v>
      </c>
      <c r="P4655">
        <f t="shared" si="291"/>
        <v>0</v>
      </c>
    </row>
    <row r="4656" spans="1:16" x14ac:dyDescent="0.2">
      <c r="A4656" s="2" t="s">
        <v>5092</v>
      </c>
      <c r="B4656" s="2" t="s">
        <v>328</v>
      </c>
      <c r="C4656" s="2" t="s">
        <v>85</v>
      </c>
      <c r="D4656" s="2" t="s">
        <v>33</v>
      </c>
      <c r="E4656" s="2" t="s">
        <v>60</v>
      </c>
      <c r="F4656" s="2">
        <v>8326.59</v>
      </c>
      <c r="G4656" s="2">
        <v>0</v>
      </c>
      <c r="H4656" s="2">
        <v>8326.59</v>
      </c>
      <c r="I4656" s="2" t="s">
        <v>29</v>
      </c>
      <c r="J4656" s="4">
        <v>1</v>
      </c>
      <c r="K4656" t="str">
        <f>_xlfn.XLOOKUP(D4656, dim_channels!A:A, dim_channels!C:C, "Not Found")</f>
        <v>OTA</v>
      </c>
      <c r="L4656" t="str">
        <f>_xlfn.XLOOKUP(D4656, dim_channels!A:A, dim_channels!B:B, "Not Found")</f>
        <v>Booking.com</v>
      </c>
      <c r="M4656">
        <f t="shared" si="288"/>
        <v>0</v>
      </c>
      <c r="N4656">
        <f t="shared" si="289"/>
        <v>1</v>
      </c>
      <c r="O4656">
        <f t="shared" si="290"/>
        <v>8326.59</v>
      </c>
      <c r="P4656">
        <f t="shared" si="291"/>
        <v>8326.59</v>
      </c>
    </row>
    <row r="4657" spans="1:16" x14ac:dyDescent="0.2">
      <c r="A4657" s="3" t="s">
        <v>5093</v>
      </c>
      <c r="B4657" s="3" t="s">
        <v>380</v>
      </c>
      <c r="C4657" s="3" t="s">
        <v>147</v>
      </c>
      <c r="D4657" s="3" t="s">
        <v>33</v>
      </c>
      <c r="E4657" s="3" t="s">
        <v>60</v>
      </c>
      <c r="F4657" s="3">
        <v>6163.15</v>
      </c>
      <c r="G4657" s="3">
        <v>0</v>
      </c>
      <c r="H4657" s="3">
        <v>6163.15</v>
      </c>
      <c r="I4657" s="3" t="s">
        <v>29</v>
      </c>
      <c r="J4657" s="5">
        <v>1</v>
      </c>
      <c r="K4657" t="str">
        <f>_xlfn.XLOOKUP(D4657, dim_channels!A:A, dim_channels!C:C, "Not Found")</f>
        <v>OTA</v>
      </c>
      <c r="L4657" t="str">
        <f>_xlfn.XLOOKUP(D4657, dim_channels!A:A, dim_channels!B:B, "Not Found")</f>
        <v>Booking.com</v>
      </c>
      <c r="M4657">
        <f t="shared" si="288"/>
        <v>0</v>
      </c>
      <c r="N4657">
        <f t="shared" si="289"/>
        <v>1</v>
      </c>
      <c r="O4657">
        <f t="shared" si="290"/>
        <v>6163.15</v>
      </c>
      <c r="P4657">
        <f t="shared" si="291"/>
        <v>6163.15</v>
      </c>
    </row>
    <row r="4658" spans="1:16" x14ac:dyDescent="0.2">
      <c r="A4658" s="2" t="s">
        <v>5094</v>
      </c>
      <c r="B4658" s="2" t="s">
        <v>445</v>
      </c>
      <c r="C4658" s="2" t="s">
        <v>794</v>
      </c>
      <c r="D4658" s="2" t="s">
        <v>27</v>
      </c>
      <c r="E4658" s="2" t="s">
        <v>28</v>
      </c>
      <c r="F4658" s="2">
        <v>8645.98</v>
      </c>
      <c r="G4658" s="2">
        <v>1556.28</v>
      </c>
      <c r="H4658" s="2">
        <v>7089.7</v>
      </c>
      <c r="I4658" s="2" t="s">
        <v>41</v>
      </c>
      <c r="J4658" s="4">
        <v>1.2195128143645011</v>
      </c>
      <c r="K4658" t="str">
        <f>_xlfn.XLOOKUP(D4658, dim_channels!A:A, dim_channels!C:C, "Not Found")</f>
        <v>OTA</v>
      </c>
      <c r="L4658" t="str">
        <f>_xlfn.XLOOKUP(D4658, dim_channels!A:A, dim_channels!B:B, "Not Found")</f>
        <v>Expedia</v>
      </c>
      <c r="M4658">
        <f t="shared" si="288"/>
        <v>1</v>
      </c>
      <c r="N4658">
        <f t="shared" si="289"/>
        <v>0</v>
      </c>
      <c r="O4658">
        <f t="shared" si="290"/>
        <v>0</v>
      </c>
      <c r="P4658">
        <f t="shared" si="291"/>
        <v>0</v>
      </c>
    </row>
    <row r="4659" spans="1:16" x14ac:dyDescent="0.2">
      <c r="A4659" s="3" t="s">
        <v>5095</v>
      </c>
      <c r="B4659" s="3" t="s">
        <v>159</v>
      </c>
      <c r="C4659" s="3" t="s">
        <v>619</v>
      </c>
      <c r="D4659" s="3" t="s">
        <v>169</v>
      </c>
      <c r="E4659" s="3" t="s">
        <v>46</v>
      </c>
      <c r="F4659" s="3">
        <v>6169</v>
      </c>
      <c r="G4659" s="3">
        <v>1233.8</v>
      </c>
      <c r="H4659" s="3">
        <v>4935.2</v>
      </c>
      <c r="I4659" s="3" t="s">
        <v>29</v>
      </c>
      <c r="J4659" s="5">
        <v>1.25</v>
      </c>
      <c r="K4659" t="str">
        <f>_xlfn.XLOOKUP(D4659, dim_channels!A:A, dim_channels!C:C, "Not Found")</f>
        <v>GDS</v>
      </c>
      <c r="L4659" t="str">
        <f>_xlfn.XLOOKUP(D4659, dim_channels!A:A, dim_channels!B:B, "Not Found")</f>
        <v>GDS (Amadeus)</v>
      </c>
      <c r="M4659">
        <f t="shared" si="288"/>
        <v>0</v>
      </c>
      <c r="N4659">
        <f t="shared" si="289"/>
        <v>1</v>
      </c>
      <c r="O4659">
        <f t="shared" si="290"/>
        <v>4935.2</v>
      </c>
      <c r="P4659">
        <f t="shared" si="291"/>
        <v>6169</v>
      </c>
    </row>
    <row r="4660" spans="1:16" x14ac:dyDescent="0.2">
      <c r="A4660" s="2" t="s">
        <v>5096</v>
      </c>
      <c r="B4660" s="2" t="s">
        <v>1021</v>
      </c>
      <c r="C4660" s="2" t="s">
        <v>839</v>
      </c>
      <c r="D4660" s="2" t="s">
        <v>52</v>
      </c>
      <c r="E4660" s="2" t="s">
        <v>34</v>
      </c>
      <c r="F4660" s="2">
        <v>17396.16</v>
      </c>
      <c r="G4660" s="2">
        <v>2087.54</v>
      </c>
      <c r="H4660" s="2">
        <v>15308.62</v>
      </c>
      <c r="I4660" s="2" t="s">
        <v>29</v>
      </c>
      <c r="J4660" s="4">
        <v>1.136363695747886</v>
      </c>
      <c r="K4660" t="str">
        <f>_xlfn.XLOOKUP(D4660, dim_channels!A:A, dim_channels!C:C, "Not Found")</f>
        <v>OTA</v>
      </c>
      <c r="L4660" t="str">
        <f>_xlfn.XLOOKUP(D4660, dim_channels!A:A, dim_channels!B:B, "Not Found")</f>
        <v>Agoda</v>
      </c>
      <c r="M4660">
        <f t="shared" si="288"/>
        <v>0</v>
      </c>
      <c r="N4660">
        <f t="shared" si="289"/>
        <v>1</v>
      </c>
      <c r="O4660">
        <f t="shared" si="290"/>
        <v>15308.62</v>
      </c>
      <c r="P4660">
        <f t="shared" si="291"/>
        <v>17396.16</v>
      </c>
    </row>
    <row r="4661" spans="1:16" x14ac:dyDescent="0.2">
      <c r="A4661" s="3" t="s">
        <v>5097</v>
      </c>
      <c r="B4661" s="3" t="s">
        <v>822</v>
      </c>
      <c r="C4661" s="3" t="s">
        <v>618</v>
      </c>
      <c r="D4661" s="3" t="s">
        <v>45</v>
      </c>
      <c r="E4661" s="3" t="s">
        <v>89</v>
      </c>
      <c r="F4661" s="3">
        <v>5135.88</v>
      </c>
      <c r="G4661" s="3">
        <v>0</v>
      </c>
      <c r="H4661" s="3">
        <v>5135.88</v>
      </c>
      <c r="I4661" s="3" t="s">
        <v>29</v>
      </c>
      <c r="J4661" s="5">
        <v>1</v>
      </c>
      <c r="K4661" t="str">
        <f>_xlfn.XLOOKUP(D4661, dim_channels!A:A, dim_channels!C:C, "Not Found")</f>
        <v>Corporate</v>
      </c>
      <c r="L4661" t="str">
        <f>_xlfn.XLOOKUP(D4661, dim_channels!A:A, dim_channels!B:B, "Not Found")</f>
        <v>Corporate Direct</v>
      </c>
      <c r="M4661">
        <f t="shared" si="288"/>
        <v>0</v>
      </c>
      <c r="N4661">
        <f t="shared" si="289"/>
        <v>1</v>
      </c>
      <c r="O4661">
        <f t="shared" si="290"/>
        <v>5135.88</v>
      </c>
      <c r="P4661">
        <f t="shared" si="291"/>
        <v>5135.88</v>
      </c>
    </row>
    <row r="4662" spans="1:16" x14ac:dyDescent="0.2">
      <c r="A4662" s="2" t="s">
        <v>5098</v>
      </c>
      <c r="B4662" s="2" t="s">
        <v>574</v>
      </c>
      <c r="C4662" s="2" t="s">
        <v>258</v>
      </c>
      <c r="D4662" s="2" t="s">
        <v>45</v>
      </c>
      <c r="E4662" s="2" t="s">
        <v>46</v>
      </c>
      <c r="F4662" s="2">
        <v>5412.31</v>
      </c>
      <c r="G4662" s="2">
        <v>270.62</v>
      </c>
      <c r="H4662" s="2">
        <v>5141.6899999999996</v>
      </c>
      <c r="I4662" s="2" t="s">
        <v>56</v>
      </c>
      <c r="J4662" s="4">
        <v>1.0526325002090751</v>
      </c>
      <c r="K4662" t="str">
        <f>_xlfn.XLOOKUP(D4662, dim_channels!A:A, dim_channels!C:C, "Not Found")</f>
        <v>Corporate</v>
      </c>
      <c r="L4662" t="str">
        <f>_xlfn.XLOOKUP(D4662, dim_channels!A:A, dim_channels!B:B, "Not Found")</f>
        <v>Corporate Direct</v>
      </c>
      <c r="M4662">
        <f t="shared" si="288"/>
        <v>0</v>
      </c>
      <c r="N4662">
        <f t="shared" si="289"/>
        <v>0</v>
      </c>
      <c r="O4662">
        <f t="shared" si="290"/>
        <v>0</v>
      </c>
      <c r="P4662">
        <f t="shared" si="291"/>
        <v>0</v>
      </c>
    </row>
    <row r="4663" spans="1:16" x14ac:dyDescent="0.2">
      <c r="A4663" s="3" t="s">
        <v>5099</v>
      </c>
      <c r="B4663" s="3" t="s">
        <v>525</v>
      </c>
      <c r="C4663" s="3" t="s">
        <v>44</v>
      </c>
      <c r="D4663" s="3" t="s">
        <v>33</v>
      </c>
      <c r="E4663" s="3" t="s">
        <v>34</v>
      </c>
      <c r="F4663" s="3">
        <v>10499.43</v>
      </c>
      <c r="G4663" s="3">
        <v>1574.91</v>
      </c>
      <c r="H4663" s="3">
        <v>8924.52</v>
      </c>
      <c r="I4663" s="3" t="s">
        <v>29</v>
      </c>
      <c r="J4663" s="5">
        <v>1.176469995024942</v>
      </c>
      <c r="K4663" t="str">
        <f>_xlfn.XLOOKUP(D4663, dim_channels!A:A, dim_channels!C:C, "Not Found")</f>
        <v>OTA</v>
      </c>
      <c r="L4663" t="str">
        <f>_xlfn.XLOOKUP(D4663, dim_channels!A:A, dim_channels!B:B, "Not Found")</f>
        <v>Booking.com</v>
      </c>
      <c r="M4663">
        <f t="shared" si="288"/>
        <v>0</v>
      </c>
      <c r="N4663">
        <f t="shared" si="289"/>
        <v>1</v>
      </c>
      <c r="O4663">
        <f t="shared" si="290"/>
        <v>8924.52</v>
      </c>
      <c r="P4663">
        <f t="shared" si="291"/>
        <v>10499.43</v>
      </c>
    </row>
    <row r="4664" spans="1:16" x14ac:dyDescent="0.2">
      <c r="A4664" s="2" t="s">
        <v>5100</v>
      </c>
      <c r="B4664" s="2" t="s">
        <v>603</v>
      </c>
      <c r="C4664" s="2" t="s">
        <v>863</v>
      </c>
      <c r="D4664" s="2" t="s">
        <v>64</v>
      </c>
      <c r="E4664" s="2" t="s">
        <v>34</v>
      </c>
      <c r="F4664" s="2">
        <v>14855.06</v>
      </c>
      <c r="G4664" s="2">
        <v>0</v>
      </c>
      <c r="H4664" s="2">
        <v>14855.06</v>
      </c>
      <c r="I4664" s="2" t="s">
        <v>29</v>
      </c>
      <c r="J4664" s="4">
        <v>1</v>
      </c>
      <c r="K4664" t="str">
        <f>_xlfn.XLOOKUP(D4664, dim_channels!A:A, dim_channels!C:C, "Not Found")</f>
        <v>Direct</v>
      </c>
      <c r="L4664" t="str">
        <f>_xlfn.XLOOKUP(D4664, dim_channels!A:A, dim_channels!B:B, "Not Found")</f>
        <v>Direct Website</v>
      </c>
      <c r="M4664">
        <f t="shared" si="288"/>
        <v>0</v>
      </c>
      <c r="N4664">
        <f t="shared" si="289"/>
        <v>1</v>
      </c>
      <c r="O4664">
        <f t="shared" si="290"/>
        <v>14855.06</v>
      </c>
      <c r="P4664">
        <f t="shared" si="291"/>
        <v>14855.06</v>
      </c>
    </row>
    <row r="4665" spans="1:16" x14ac:dyDescent="0.2">
      <c r="A4665" s="3" t="s">
        <v>5101</v>
      </c>
      <c r="B4665" s="3" t="s">
        <v>39</v>
      </c>
      <c r="C4665" s="3" t="s">
        <v>649</v>
      </c>
      <c r="D4665" s="3" t="s">
        <v>45</v>
      </c>
      <c r="E4665" s="3" t="s">
        <v>89</v>
      </c>
      <c r="F4665" s="3">
        <v>8613.83</v>
      </c>
      <c r="G4665" s="3">
        <v>0</v>
      </c>
      <c r="H4665" s="3">
        <v>8613.83</v>
      </c>
      <c r="I4665" s="3" t="s">
        <v>29</v>
      </c>
      <c r="J4665" s="5">
        <v>1</v>
      </c>
      <c r="K4665" t="str">
        <f>_xlfn.XLOOKUP(D4665, dim_channels!A:A, dim_channels!C:C, "Not Found")</f>
        <v>Corporate</v>
      </c>
      <c r="L4665" t="str">
        <f>_xlfn.XLOOKUP(D4665, dim_channels!A:A, dim_channels!B:B, "Not Found")</f>
        <v>Corporate Direct</v>
      </c>
      <c r="M4665">
        <f t="shared" si="288"/>
        <v>0</v>
      </c>
      <c r="N4665">
        <f t="shared" si="289"/>
        <v>1</v>
      </c>
      <c r="O4665">
        <f t="shared" si="290"/>
        <v>8613.83</v>
      </c>
      <c r="P4665">
        <f t="shared" si="291"/>
        <v>8613.83</v>
      </c>
    </row>
    <row r="4666" spans="1:16" x14ac:dyDescent="0.2">
      <c r="A4666" s="2" t="s">
        <v>5102</v>
      </c>
      <c r="B4666" s="2" t="s">
        <v>619</v>
      </c>
      <c r="C4666" s="2" t="s">
        <v>147</v>
      </c>
      <c r="D4666" s="2" t="s">
        <v>64</v>
      </c>
      <c r="E4666" s="2" t="s">
        <v>28</v>
      </c>
      <c r="F4666" s="2">
        <v>11068.02</v>
      </c>
      <c r="G4666" s="2">
        <v>0</v>
      </c>
      <c r="H4666" s="2">
        <v>11068.02</v>
      </c>
      <c r="I4666" s="2" t="s">
        <v>29</v>
      </c>
      <c r="J4666" s="4">
        <v>1</v>
      </c>
      <c r="K4666" t="str">
        <f>_xlfn.XLOOKUP(D4666, dim_channels!A:A, dim_channels!C:C, "Not Found")</f>
        <v>Direct</v>
      </c>
      <c r="L4666" t="str">
        <f>_xlfn.XLOOKUP(D4666, dim_channels!A:A, dim_channels!B:B, "Not Found")</f>
        <v>Direct Website</v>
      </c>
      <c r="M4666">
        <f t="shared" si="288"/>
        <v>0</v>
      </c>
      <c r="N4666">
        <f t="shared" si="289"/>
        <v>1</v>
      </c>
      <c r="O4666">
        <f t="shared" si="290"/>
        <v>11068.02</v>
      </c>
      <c r="P4666">
        <f t="shared" si="291"/>
        <v>11068.02</v>
      </c>
    </row>
    <row r="4667" spans="1:16" x14ac:dyDescent="0.2">
      <c r="A4667" s="3" t="s">
        <v>5103</v>
      </c>
      <c r="B4667" s="3" t="s">
        <v>305</v>
      </c>
      <c r="C4667" s="3" t="s">
        <v>314</v>
      </c>
      <c r="D4667" s="3" t="s">
        <v>64</v>
      </c>
      <c r="E4667" s="3" t="s">
        <v>28</v>
      </c>
      <c r="F4667" s="3">
        <v>8280.51</v>
      </c>
      <c r="G4667" s="3">
        <v>0</v>
      </c>
      <c r="H4667" s="3">
        <v>8280.51</v>
      </c>
      <c r="I4667" s="3" t="s">
        <v>56</v>
      </c>
      <c r="J4667" s="5">
        <v>1</v>
      </c>
      <c r="K4667" t="str">
        <f>_xlfn.XLOOKUP(D4667, dim_channels!A:A, dim_channels!C:C, "Not Found")</f>
        <v>Direct</v>
      </c>
      <c r="L4667" t="str">
        <f>_xlfn.XLOOKUP(D4667, dim_channels!A:A, dim_channels!B:B, "Not Found")</f>
        <v>Direct Website</v>
      </c>
      <c r="M4667">
        <f t="shared" si="288"/>
        <v>0</v>
      </c>
      <c r="N4667">
        <f t="shared" si="289"/>
        <v>0</v>
      </c>
      <c r="O4667">
        <f t="shared" si="290"/>
        <v>0</v>
      </c>
      <c r="P4667">
        <f t="shared" si="291"/>
        <v>0</v>
      </c>
    </row>
    <row r="4668" spans="1:16" x14ac:dyDescent="0.2">
      <c r="A4668" s="2" t="s">
        <v>5104</v>
      </c>
      <c r="B4668" s="2" t="s">
        <v>357</v>
      </c>
      <c r="C4668" s="2" t="s">
        <v>150</v>
      </c>
      <c r="D4668" s="2" t="s">
        <v>33</v>
      </c>
      <c r="E4668" s="2" t="s">
        <v>28</v>
      </c>
      <c r="F4668" s="2">
        <v>8274.7000000000007</v>
      </c>
      <c r="G4668" s="2">
        <v>1241.21</v>
      </c>
      <c r="H4668" s="2">
        <v>7033.49</v>
      </c>
      <c r="I4668" s="2" t="s">
        <v>29</v>
      </c>
      <c r="J4668" s="4">
        <v>1.176471424570164</v>
      </c>
      <c r="K4668" t="str">
        <f>_xlfn.XLOOKUP(D4668, dim_channels!A:A, dim_channels!C:C, "Not Found")</f>
        <v>OTA</v>
      </c>
      <c r="L4668" t="str">
        <f>_xlfn.XLOOKUP(D4668, dim_channels!A:A, dim_channels!B:B, "Not Found")</f>
        <v>Booking.com</v>
      </c>
      <c r="M4668">
        <f t="shared" si="288"/>
        <v>0</v>
      </c>
      <c r="N4668">
        <f t="shared" si="289"/>
        <v>1</v>
      </c>
      <c r="O4668">
        <f t="shared" si="290"/>
        <v>7033.49</v>
      </c>
      <c r="P4668">
        <f t="shared" si="291"/>
        <v>8274.7000000000007</v>
      </c>
    </row>
    <row r="4669" spans="1:16" x14ac:dyDescent="0.2">
      <c r="A4669" s="3" t="s">
        <v>5105</v>
      </c>
      <c r="B4669" s="3" t="s">
        <v>558</v>
      </c>
      <c r="C4669" s="3" t="s">
        <v>26</v>
      </c>
      <c r="D4669" s="3" t="s">
        <v>33</v>
      </c>
      <c r="E4669" s="3" t="s">
        <v>28</v>
      </c>
      <c r="F4669" s="3">
        <v>8320.6200000000008</v>
      </c>
      <c r="G4669" s="3">
        <v>1248.0899999999999</v>
      </c>
      <c r="H4669" s="3">
        <v>7072.53</v>
      </c>
      <c r="I4669" s="3" t="s">
        <v>41</v>
      </c>
      <c r="J4669" s="5">
        <v>1.1764700892042881</v>
      </c>
      <c r="K4669" t="str">
        <f>_xlfn.XLOOKUP(D4669, dim_channels!A:A, dim_channels!C:C, "Not Found")</f>
        <v>OTA</v>
      </c>
      <c r="L4669" t="str">
        <f>_xlfn.XLOOKUP(D4669, dim_channels!A:A, dim_channels!B:B, "Not Found")</f>
        <v>Booking.com</v>
      </c>
      <c r="M4669">
        <f t="shared" si="288"/>
        <v>1</v>
      </c>
      <c r="N4669">
        <f t="shared" si="289"/>
        <v>0</v>
      </c>
      <c r="O4669">
        <f t="shared" si="290"/>
        <v>0</v>
      </c>
      <c r="P4669">
        <f t="shared" si="291"/>
        <v>0</v>
      </c>
    </row>
    <row r="4670" spans="1:16" x14ac:dyDescent="0.2">
      <c r="A4670" s="2" t="s">
        <v>5106</v>
      </c>
      <c r="B4670" s="2" t="s">
        <v>612</v>
      </c>
      <c r="C4670" s="2" t="s">
        <v>167</v>
      </c>
      <c r="D4670" s="2" t="s">
        <v>27</v>
      </c>
      <c r="E4670" s="2" t="s">
        <v>28</v>
      </c>
      <c r="F4670" s="2">
        <v>11622.8</v>
      </c>
      <c r="G4670" s="2">
        <v>2092.1</v>
      </c>
      <c r="H4670" s="2">
        <v>9530.7000000000007</v>
      </c>
      <c r="I4670" s="2" t="s">
        <v>29</v>
      </c>
      <c r="J4670" s="4">
        <v>1.219511683297134</v>
      </c>
      <c r="K4670" t="str">
        <f>_xlfn.XLOOKUP(D4670, dim_channels!A:A, dim_channels!C:C, "Not Found")</f>
        <v>OTA</v>
      </c>
      <c r="L4670" t="str">
        <f>_xlfn.XLOOKUP(D4670, dim_channels!A:A, dim_channels!B:B, "Not Found")</f>
        <v>Expedia</v>
      </c>
      <c r="M4670">
        <f t="shared" si="288"/>
        <v>0</v>
      </c>
      <c r="N4670">
        <f t="shared" si="289"/>
        <v>1</v>
      </c>
      <c r="O4670">
        <f t="shared" si="290"/>
        <v>9530.7000000000007</v>
      </c>
      <c r="P4670">
        <f t="shared" si="291"/>
        <v>11622.8</v>
      </c>
    </row>
    <row r="4671" spans="1:16" x14ac:dyDescent="0.2">
      <c r="A4671" s="3" t="s">
        <v>5107</v>
      </c>
      <c r="B4671" s="3" t="s">
        <v>156</v>
      </c>
      <c r="C4671" s="3" t="s">
        <v>509</v>
      </c>
      <c r="D4671" s="3" t="s">
        <v>52</v>
      </c>
      <c r="E4671" s="3" t="s">
        <v>34</v>
      </c>
      <c r="F4671" s="3">
        <v>5613.44</v>
      </c>
      <c r="G4671" s="3">
        <v>673.61</v>
      </c>
      <c r="H4671" s="3">
        <v>4939.83</v>
      </c>
      <c r="I4671" s="3" t="s">
        <v>56</v>
      </c>
      <c r="J4671" s="5">
        <v>1.1363629922487211</v>
      </c>
      <c r="K4671" t="str">
        <f>_xlfn.XLOOKUP(D4671, dim_channels!A:A, dim_channels!C:C, "Not Found")</f>
        <v>OTA</v>
      </c>
      <c r="L4671" t="str">
        <f>_xlfn.XLOOKUP(D4671, dim_channels!A:A, dim_channels!B:B, "Not Found")</f>
        <v>Agoda</v>
      </c>
      <c r="M4671">
        <f t="shared" si="288"/>
        <v>0</v>
      </c>
      <c r="N4671">
        <f t="shared" si="289"/>
        <v>0</v>
      </c>
      <c r="O4671">
        <f t="shared" si="290"/>
        <v>0</v>
      </c>
      <c r="P4671">
        <f t="shared" si="291"/>
        <v>0</v>
      </c>
    </row>
    <row r="4672" spans="1:16" x14ac:dyDescent="0.2">
      <c r="A4672" s="2" t="s">
        <v>5108</v>
      </c>
      <c r="B4672" s="2" t="s">
        <v>573</v>
      </c>
      <c r="C4672" s="2" t="s">
        <v>574</v>
      </c>
      <c r="D4672" s="2" t="s">
        <v>27</v>
      </c>
      <c r="E4672" s="2" t="s">
        <v>34</v>
      </c>
      <c r="F4672" s="2">
        <v>20753.04</v>
      </c>
      <c r="G4672" s="2">
        <v>3735.55</v>
      </c>
      <c r="H4672" s="2">
        <v>17017.490000000002</v>
      </c>
      <c r="I4672" s="2" t="s">
        <v>41</v>
      </c>
      <c r="J4672" s="4">
        <v>1.219512395776345</v>
      </c>
      <c r="K4672" t="str">
        <f>_xlfn.XLOOKUP(D4672, dim_channels!A:A, dim_channels!C:C, "Not Found")</f>
        <v>OTA</v>
      </c>
      <c r="L4672" t="str">
        <f>_xlfn.XLOOKUP(D4672, dim_channels!A:A, dim_channels!B:B, "Not Found")</f>
        <v>Expedia</v>
      </c>
      <c r="M4672">
        <f t="shared" si="288"/>
        <v>1</v>
      </c>
      <c r="N4672">
        <f t="shared" si="289"/>
        <v>0</v>
      </c>
      <c r="O4672">
        <f t="shared" si="290"/>
        <v>0</v>
      </c>
      <c r="P4672">
        <f t="shared" si="291"/>
        <v>0</v>
      </c>
    </row>
    <row r="4673" spans="1:16" x14ac:dyDescent="0.2">
      <c r="A4673" s="3" t="s">
        <v>5109</v>
      </c>
      <c r="B4673" s="3" t="s">
        <v>1072</v>
      </c>
      <c r="C4673" s="3" t="s">
        <v>241</v>
      </c>
      <c r="D4673" s="3" t="s">
        <v>52</v>
      </c>
      <c r="E4673" s="3" t="s">
        <v>34</v>
      </c>
      <c r="F4673" s="3">
        <v>8558.0300000000007</v>
      </c>
      <c r="G4673" s="3">
        <v>1026.96</v>
      </c>
      <c r="H4673" s="3">
        <v>7531.07</v>
      </c>
      <c r="I4673" s="3" t="s">
        <v>29</v>
      </c>
      <c r="J4673" s="5">
        <v>1.1363630931594051</v>
      </c>
      <c r="K4673" t="str">
        <f>_xlfn.XLOOKUP(D4673, dim_channels!A:A, dim_channels!C:C, "Not Found")</f>
        <v>OTA</v>
      </c>
      <c r="L4673" t="str">
        <f>_xlfn.XLOOKUP(D4673, dim_channels!A:A, dim_channels!B:B, "Not Found")</f>
        <v>Agoda</v>
      </c>
      <c r="M4673">
        <f t="shared" si="288"/>
        <v>0</v>
      </c>
      <c r="N4673">
        <f t="shared" si="289"/>
        <v>1</v>
      </c>
      <c r="O4673">
        <f t="shared" si="290"/>
        <v>7531.07</v>
      </c>
      <c r="P4673">
        <f t="shared" si="291"/>
        <v>8558.0300000000007</v>
      </c>
    </row>
    <row r="4674" spans="1:16" x14ac:dyDescent="0.2">
      <c r="A4674" s="2" t="s">
        <v>5110</v>
      </c>
      <c r="B4674" s="2" t="s">
        <v>181</v>
      </c>
      <c r="C4674" s="2" t="s">
        <v>340</v>
      </c>
      <c r="D4674" s="2" t="s">
        <v>64</v>
      </c>
      <c r="E4674" s="2" t="s">
        <v>115</v>
      </c>
      <c r="F4674" s="2">
        <v>17953.66</v>
      </c>
      <c r="G4674" s="2">
        <v>0</v>
      </c>
      <c r="H4674" s="2">
        <v>17953.66</v>
      </c>
      <c r="I4674" s="2" t="s">
        <v>29</v>
      </c>
      <c r="J4674" s="4">
        <v>1</v>
      </c>
      <c r="K4674" t="str">
        <f>_xlfn.XLOOKUP(D4674, dim_channels!A:A, dim_channels!C:C, "Not Found")</f>
        <v>Direct</v>
      </c>
      <c r="L4674" t="str">
        <f>_xlfn.XLOOKUP(D4674, dim_channels!A:A, dim_channels!B:B, "Not Found")</f>
        <v>Direct Website</v>
      </c>
      <c r="M4674">
        <f t="shared" si="288"/>
        <v>0</v>
      </c>
      <c r="N4674">
        <f t="shared" si="289"/>
        <v>1</v>
      </c>
      <c r="O4674">
        <f t="shared" si="290"/>
        <v>17953.66</v>
      </c>
      <c r="P4674">
        <f t="shared" si="291"/>
        <v>17953.66</v>
      </c>
    </row>
    <row r="4675" spans="1:16" x14ac:dyDescent="0.2">
      <c r="A4675" s="3" t="s">
        <v>5111</v>
      </c>
      <c r="B4675" s="3" t="s">
        <v>106</v>
      </c>
      <c r="C4675" s="3" t="s">
        <v>318</v>
      </c>
      <c r="D4675" s="3" t="s">
        <v>64</v>
      </c>
      <c r="E4675" s="3" t="s">
        <v>34</v>
      </c>
      <c r="F4675" s="3">
        <v>9066.7199999999993</v>
      </c>
      <c r="G4675" s="3">
        <v>0</v>
      </c>
      <c r="H4675" s="3">
        <v>9066.7199999999993</v>
      </c>
      <c r="I4675" s="3" t="s">
        <v>29</v>
      </c>
      <c r="J4675" s="5">
        <v>1</v>
      </c>
      <c r="K4675" t="str">
        <f>_xlfn.XLOOKUP(D4675, dim_channels!A:A, dim_channels!C:C, "Not Found")</f>
        <v>Direct</v>
      </c>
      <c r="L4675" t="str">
        <f>_xlfn.XLOOKUP(D4675, dim_channels!A:A, dim_channels!B:B, "Not Found")</f>
        <v>Direct Website</v>
      </c>
      <c r="M4675">
        <f t="shared" ref="M4675:M4738" si="292">IF(I4675="Cancelled",1,0)</f>
        <v>0</v>
      </c>
      <c r="N4675">
        <f t="shared" ref="N4675:N4738" si="293">IF(TRIM(UPPER(I4675))="CHECKED-OUT",1,0)</f>
        <v>1</v>
      </c>
      <c r="O4675">
        <f t="shared" ref="O4675:O4738" si="294">IF(TRIM(UPPER(I4675))="CHECKED-OUT",H4675,0)</f>
        <v>9066.7199999999993</v>
      </c>
      <c r="P4675">
        <f t="shared" ref="P4675:P4738" si="295">IF(TRIM(UPPER(I4675))="CHECKED-OUT",F4675,0)</f>
        <v>9066.7199999999993</v>
      </c>
    </row>
    <row r="4676" spans="1:16" x14ac:dyDescent="0.2">
      <c r="A4676" s="2" t="s">
        <v>5112</v>
      </c>
      <c r="B4676" s="2" t="s">
        <v>754</v>
      </c>
      <c r="C4676" s="2" t="s">
        <v>875</v>
      </c>
      <c r="D4676" s="2" t="s">
        <v>27</v>
      </c>
      <c r="E4676" s="2" t="s">
        <v>34</v>
      </c>
      <c r="F4676" s="2">
        <v>11757.59</v>
      </c>
      <c r="G4676" s="2">
        <v>2116.37</v>
      </c>
      <c r="H4676" s="2">
        <v>9641.2199999999993</v>
      </c>
      <c r="I4676" s="2" t="s">
        <v>29</v>
      </c>
      <c r="J4676" s="4">
        <v>1.2195126757816961</v>
      </c>
      <c r="K4676" t="str">
        <f>_xlfn.XLOOKUP(D4676, dim_channels!A:A, dim_channels!C:C, "Not Found")</f>
        <v>OTA</v>
      </c>
      <c r="L4676" t="str">
        <f>_xlfn.XLOOKUP(D4676, dim_channels!A:A, dim_channels!B:B, "Not Found")</f>
        <v>Expedia</v>
      </c>
      <c r="M4676">
        <f t="shared" si="292"/>
        <v>0</v>
      </c>
      <c r="N4676">
        <f t="shared" si="293"/>
        <v>1</v>
      </c>
      <c r="O4676">
        <f t="shared" si="294"/>
        <v>9641.2199999999993</v>
      </c>
      <c r="P4676">
        <f t="shared" si="295"/>
        <v>11757.59</v>
      </c>
    </row>
    <row r="4677" spans="1:16" x14ac:dyDescent="0.2">
      <c r="A4677" s="3" t="s">
        <v>5113</v>
      </c>
      <c r="B4677" s="3" t="s">
        <v>425</v>
      </c>
      <c r="C4677" s="3" t="s">
        <v>130</v>
      </c>
      <c r="D4677" s="3" t="s">
        <v>64</v>
      </c>
      <c r="E4677" s="3" t="s">
        <v>34</v>
      </c>
      <c r="F4677" s="3">
        <v>8888.2800000000007</v>
      </c>
      <c r="G4677" s="3">
        <v>0</v>
      </c>
      <c r="H4677" s="3">
        <v>8888.2800000000007</v>
      </c>
      <c r="I4677" s="3" t="s">
        <v>29</v>
      </c>
      <c r="J4677" s="5">
        <v>1</v>
      </c>
      <c r="K4677" t="str">
        <f>_xlfn.XLOOKUP(D4677, dim_channels!A:A, dim_channels!C:C, "Not Found")</f>
        <v>Direct</v>
      </c>
      <c r="L4677" t="str">
        <f>_xlfn.XLOOKUP(D4677, dim_channels!A:A, dim_channels!B:B, "Not Found")</f>
        <v>Direct Website</v>
      </c>
      <c r="M4677">
        <f t="shared" si="292"/>
        <v>0</v>
      </c>
      <c r="N4677">
        <f t="shared" si="293"/>
        <v>1</v>
      </c>
      <c r="O4677">
        <f t="shared" si="294"/>
        <v>8888.2800000000007</v>
      </c>
      <c r="P4677">
        <f t="shared" si="295"/>
        <v>8888.2800000000007</v>
      </c>
    </row>
    <row r="4678" spans="1:16" x14ac:dyDescent="0.2">
      <c r="A4678" s="2" t="s">
        <v>5114</v>
      </c>
      <c r="B4678" s="2" t="s">
        <v>567</v>
      </c>
      <c r="C4678" s="2" t="s">
        <v>141</v>
      </c>
      <c r="D4678" s="2" t="s">
        <v>169</v>
      </c>
      <c r="E4678" s="2" t="s">
        <v>46</v>
      </c>
      <c r="F4678" s="2">
        <v>5770.71</v>
      </c>
      <c r="G4678" s="2">
        <v>1154.1400000000001</v>
      </c>
      <c r="H4678" s="2">
        <v>4616.57</v>
      </c>
      <c r="I4678" s="2" t="s">
        <v>29</v>
      </c>
      <c r="J4678" s="4">
        <v>1.2499994584724159</v>
      </c>
      <c r="K4678" t="str">
        <f>_xlfn.XLOOKUP(D4678, dim_channels!A:A, dim_channels!C:C, "Not Found")</f>
        <v>GDS</v>
      </c>
      <c r="L4678" t="str">
        <f>_xlfn.XLOOKUP(D4678, dim_channels!A:A, dim_channels!B:B, "Not Found")</f>
        <v>GDS (Amadeus)</v>
      </c>
      <c r="M4678">
        <f t="shared" si="292"/>
        <v>0</v>
      </c>
      <c r="N4678">
        <f t="shared" si="293"/>
        <v>1</v>
      </c>
      <c r="O4678">
        <f t="shared" si="294"/>
        <v>4616.57</v>
      </c>
      <c r="P4678">
        <f t="shared" si="295"/>
        <v>5770.71</v>
      </c>
    </row>
    <row r="4679" spans="1:16" x14ac:dyDescent="0.2">
      <c r="A4679" s="3" t="s">
        <v>5115</v>
      </c>
      <c r="B4679" s="3" t="s">
        <v>384</v>
      </c>
      <c r="C4679" s="3" t="s">
        <v>189</v>
      </c>
      <c r="D4679" s="3" t="s">
        <v>64</v>
      </c>
      <c r="E4679" s="3" t="s">
        <v>115</v>
      </c>
      <c r="F4679" s="3">
        <v>2690.48</v>
      </c>
      <c r="G4679" s="3">
        <v>0</v>
      </c>
      <c r="H4679" s="3">
        <v>2690.48</v>
      </c>
      <c r="I4679" s="3" t="s">
        <v>29</v>
      </c>
      <c r="J4679" s="5">
        <v>1</v>
      </c>
      <c r="K4679" t="str">
        <f>_xlfn.XLOOKUP(D4679, dim_channels!A:A, dim_channels!C:C, "Not Found")</f>
        <v>Direct</v>
      </c>
      <c r="L4679" t="str">
        <f>_xlfn.XLOOKUP(D4679, dim_channels!A:A, dim_channels!B:B, "Not Found")</f>
        <v>Direct Website</v>
      </c>
      <c r="M4679">
        <f t="shared" si="292"/>
        <v>0</v>
      </c>
      <c r="N4679">
        <f t="shared" si="293"/>
        <v>1</v>
      </c>
      <c r="O4679">
        <f t="shared" si="294"/>
        <v>2690.48</v>
      </c>
      <c r="P4679">
        <f t="shared" si="295"/>
        <v>2690.48</v>
      </c>
    </row>
    <row r="4680" spans="1:16" x14ac:dyDescent="0.2">
      <c r="A4680" s="2" t="s">
        <v>5116</v>
      </c>
      <c r="B4680" s="2" t="s">
        <v>79</v>
      </c>
      <c r="C4680" s="2" t="s">
        <v>664</v>
      </c>
      <c r="D4680" s="2" t="s">
        <v>64</v>
      </c>
      <c r="E4680" s="2" t="s">
        <v>28</v>
      </c>
      <c r="F4680" s="2">
        <v>16665.71</v>
      </c>
      <c r="G4680" s="2">
        <v>0</v>
      </c>
      <c r="H4680" s="2">
        <v>16665.71</v>
      </c>
      <c r="I4680" s="2" t="s">
        <v>29</v>
      </c>
      <c r="J4680" s="4">
        <v>1</v>
      </c>
      <c r="K4680" t="str">
        <f>_xlfn.XLOOKUP(D4680, dim_channels!A:A, dim_channels!C:C, "Not Found")</f>
        <v>Direct</v>
      </c>
      <c r="L4680" t="str">
        <f>_xlfn.XLOOKUP(D4680, dim_channels!A:A, dim_channels!B:B, "Not Found")</f>
        <v>Direct Website</v>
      </c>
      <c r="M4680">
        <f t="shared" si="292"/>
        <v>0</v>
      </c>
      <c r="N4680">
        <f t="shared" si="293"/>
        <v>1</v>
      </c>
      <c r="O4680">
        <f t="shared" si="294"/>
        <v>16665.71</v>
      </c>
      <c r="P4680">
        <f t="shared" si="295"/>
        <v>16665.71</v>
      </c>
    </row>
    <row r="4681" spans="1:16" x14ac:dyDescent="0.2">
      <c r="A4681" s="3" t="s">
        <v>5117</v>
      </c>
      <c r="B4681" s="3" t="s">
        <v>343</v>
      </c>
      <c r="C4681" s="3" t="s">
        <v>484</v>
      </c>
      <c r="D4681" s="3" t="s">
        <v>33</v>
      </c>
      <c r="E4681" s="3" t="s">
        <v>34</v>
      </c>
      <c r="F4681" s="3">
        <v>2686.76</v>
      </c>
      <c r="G4681" s="3">
        <v>403.01</v>
      </c>
      <c r="H4681" s="3">
        <v>2283.75</v>
      </c>
      <c r="I4681" s="3" t="s">
        <v>29</v>
      </c>
      <c r="J4681" s="5">
        <v>1.176468527640941</v>
      </c>
      <c r="K4681" t="str">
        <f>_xlfn.XLOOKUP(D4681, dim_channels!A:A, dim_channels!C:C, "Not Found")</f>
        <v>OTA</v>
      </c>
      <c r="L4681" t="str">
        <f>_xlfn.XLOOKUP(D4681, dim_channels!A:A, dim_channels!B:B, "Not Found")</f>
        <v>Booking.com</v>
      </c>
      <c r="M4681">
        <f t="shared" si="292"/>
        <v>0</v>
      </c>
      <c r="N4681">
        <f t="shared" si="293"/>
        <v>1</v>
      </c>
      <c r="O4681">
        <f t="shared" si="294"/>
        <v>2283.75</v>
      </c>
      <c r="P4681">
        <f t="shared" si="295"/>
        <v>2686.76</v>
      </c>
    </row>
    <row r="4682" spans="1:16" x14ac:dyDescent="0.2">
      <c r="A4682" s="2" t="s">
        <v>5118</v>
      </c>
      <c r="B4682" s="2" t="s">
        <v>370</v>
      </c>
      <c r="C4682" s="2" t="s">
        <v>917</v>
      </c>
      <c r="D4682" s="2" t="s">
        <v>45</v>
      </c>
      <c r="E4682" s="2" t="s">
        <v>46</v>
      </c>
      <c r="F4682" s="2">
        <v>11859.82</v>
      </c>
      <c r="G4682" s="2">
        <v>592.99</v>
      </c>
      <c r="H4682" s="2">
        <v>11266.83</v>
      </c>
      <c r="I4682" s="2" t="s">
        <v>29</v>
      </c>
      <c r="J4682" s="4">
        <v>1.0526314855198839</v>
      </c>
      <c r="K4682" t="str">
        <f>_xlfn.XLOOKUP(D4682, dim_channels!A:A, dim_channels!C:C, "Not Found")</f>
        <v>Corporate</v>
      </c>
      <c r="L4682" t="str">
        <f>_xlfn.XLOOKUP(D4682, dim_channels!A:A, dim_channels!B:B, "Not Found")</f>
        <v>Corporate Direct</v>
      </c>
      <c r="M4682">
        <f t="shared" si="292"/>
        <v>0</v>
      </c>
      <c r="N4682">
        <f t="shared" si="293"/>
        <v>1</v>
      </c>
      <c r="O4682">
        <f t="shared" si="294"/>
        <v>11266.83</v>
      </c>
      <c r="P4682">
        <f t="shared" si="295"/>
        <v>11859.82</v>
      </c>
    </row>
    <row r="4683" spans="1:16" x14ac:dyDescent="0.2">
      <c r="A4683" s="3" t="s">
        <v>5119</v>
      </c>
      <c r="B4683" s="3" t="s">
        <v>685</v>
      </c>
      <c r="C4683" s="3" t="s">
        <v>343</v>
      </c>
      <c r="D4683" s="3" t="s">
        <v>33</v>
      </c>
      <c r="E4683" s="3" t="s">
        <v>34</v>
      </c>
      <c r="F4683" s="3">
        <v>15360.03</v>
      </c>
      <c r="G4683" s="3">
        <v>2304</v>
      </c>
      <c r="H4683" s="3">
        <v>13056.03</v>
      </c>
      <c r="I4683" s="3" t="s">
        <v>29</v>
      </c>
      <c r="J4683" s="5">
        <v>1.1764701827431461</v>
      </c>
      <c r="K4683" t="str">
        <f>_xlfn.XLOOKUP(D4683, dim_channels!A:A, dim_channels!C:C, "Not Found")</f>
        <v>OTA</v>
      </c>
      <c r="L4683" t="str">
        <f>_xlfn.XLOOKUP(D4683, dim_channels!A:A, dim_channels!B:B, "Not Found")</f>
        <v>Booking.com</v>
      </c>
      <c r="M4683">
        <f t="shared" si="292"/>
        <v>0</v>
      </c>
      <c r="N4683">
        <f t="shared" si="293"/>
        <v>1</v>
      </c>
      <c r="O4683">
        <f t="shared" si="294"/>
        <v>13056.03</v>
      </c>
      <c r="P4683">
        <f t="shared" si="295"/>
        <v>15360.03</v>
      </c>
    </row>
    <row r="4684" spans="1:16" x14ac:dyDescent="0.2">
      <c r="A4684" s="2" t="s">
        <v>5120</v>
      </c>
      <c r="B4684" s="2" t="s">
        <v>150</v>
      </c>
      <c r="C4684" s="2" t="s">
        <v>285</v>
      </c>
      <c r="D4684" s="2" t="s">
        <v>27</v>
      </c>
      <c r="E4684" s="2" t="s">
        <v>34</v>
      </c>
      <c r="F4684" s="2">
        <v>7871.76</v>
      </c>
      <c r="G4684" s="2">
        <v>1416.92</v>
      </c>
      <c r="H4684" s="2">
        <v>6454.84</v>
      </c>
      <c r="I4684" s="2" t="s">
        <v>41</v>
      </c>
      <c r="J4684" s="4">
        <v>1.219512799697591</v>
      </c>
      <c r="K4684" t="str">
        <f>_xlfn.XLOOKUP(D4684, dim_channels!A:A, dim_channels!C:C, "Not Found")</f>
        <v>OTA</v>
      </c>
      <c r="L4684" t="str">
        <f>_xlfn.XLOOKUP(D4684, dim_channels!A:A, dim_channels!B:B, "Not Found")</f>
        <v>Expedia</v>
      </c>
      <c r="M4684">
        <f t="shared" si="292"/>
        <v>1</v>
      </c>
      <c r="N4684">
        <f t="shared" si="293"/>
        <v>0</v>
      </c>
      <c r="O4684">
        <f t="shared" si="294"/>
        <v>0</v>
      </c>
      <c r="P4684">
        <f t="shared" si="295"/>
        <v>0</v>
      </c>
    </row>
    <row r="4685" spans="1:16" x14ac:dyDescent="0.2">
      <c r="A4685" s="3" t="s">
        <v>5121</v>
      </c>
      <c r="B4685" s="3" t="s">
        <v>343</v>
      </c>
      <c r="C4685" s="3" t="s">
        <v>433</v>
      </c>
      <c r="D4685" s="3" t="s">
        <v>169</v>
      </c>
      <c r="E4685" s="3" t="s">
        <v>46</v>
      </c>
      <c r="F4685" s="3">
        <v>6538.43</v>
      </c>
      <c r="G4685" s="3">
        <v>1307.69</v>
      </c>
      <c r="H4685" s="3">
        <v>5230.74</v>
      </c>
      <c r="I4685" s="3" t="s">
        <v>41</v>
      </c>
      <c r="J4685" s="5">
        <v>1.250000955887695</v>
      </c>
      <c r="K4685" t="str">
        <f>_xlfn.XLOOKUP(D4685, dim_channels!A:A, dim_channels!C:C, "Not Found")</f>
        <v>GDS</v>
      </c>
      <c r="L4685" t="str">
        <f>_xlfn.XLOOKUP(D4685, dim_channels!A:A, dim_channels!B:B, "Not Found")</f>
        <v>GDS (Amadeus)</v>
      </c>
      <c r="M4685">
        <f t="shared" si="292"/>
        <v>1</v>
      </c>
      <c r="N4685">
        <f t="shared" si="293"/>
        <v>0</v>
      </c>
      <c r="O4685">
        <f t="shared" si="294"/>
        <v>0</v>
      </c>
      <c r="P4685">
        <f t="shared" si="295"/>
        <v>0</v>
      </c>
    </row>
    <row r="4686" spans="1:16" x14ac:dyDescent="0.2">
      <c r="A4686" s="2" t="s">
        <v>5122</v>
      </c>
      <c r="B4686" s="2" t="s">
        <v>107</v>
      </c>
      <c r="C4686" s="2" t="s">
        <v>58</v>
      </c>
      <c r="D4686" s="2" t="s">
        <v>33</v>
      </c>
      <c r="E4686" s="2" t="s">
        <v>60</v>
      </c>
      <c r="F4686" s="2">
        <v>16816.39</v>
      </c>
      <c r="G4686" s="2">
        <v>0</v>
      </c>
      <c r="H4686" s="2">
        <v>16816.39</v>
      </c>
      <c r="I4686" s="2" t="s">
        <v>29</v>
      </c>
      <c r="J4686" s="4">
        <v>1</v>
      </c>
      <c r="K4686" t="str">
        <f>_xlfn.XLOOKUP(D4686, dim_channels!A:A, dim_channels!C:C, "Not Found")</f>
        <v>OTA</v>
      </c>
      <c r="L4686" t="str">
        <f>_xlfn.XLOOKUP(D4686, dim_channels!A:A, dim_channels!B:B, "Not Found")</f>
        <v>Booking.com</v>
      </c>
      <c r="M4686">
        <f t="shared" si="292"/>
        <v>0</v>
      </c>
      <c r="N4686">
        <f t="shared" si="293"/>
        <v>1</v>
      </c>
      <c r="O4686">
        <f t="shared" si="294"/>
        <v>16816.39</v>
      </c>
      <c r="P4686">
        <f t="shared" si="295"/>
        <v>16816.39</v>
      </c>
    </row>
    <row r="4687" spans="1:16" x14ac:dyDescent="0.2">
      <c r="A4687" s="3" t="s">
        <v>5123</v>
      </c>
      <c r="B4687" s="3" t="s">
        <v>807</v>
      </c>
      <c r="C4687" s="3" t="s">
        <v>43</v>
      </c>
      <c r="D4687" s="3" t="s">
        <v>52</v>
      </c>
      <c r="E4687" s="3" t="s">
        <v>60</v>
      </c>
      <c r="F4687" s="3">
        <v>11306.09</v>
      </c>
      <c r="G4687" s="3">
        <v>0</v>
      </c>
      <c r="H4687" s="3">
        <v>11306.09</v>
      </c>
      <c r="I4687" s="3" t="s">
        <v>29</v>
      </c>
      <c r="J4687" s="5">
        <v>1</v>
      </c>
      <c r="K4687" t="str">
        <f>_xlfn.XLOOKUP(D4687, dim_channels!A:A, dim_channels!C:C, "Not Found")</f>
        <v>OTA</v>
      </c>
      <c r="L4687" t="str">
        <f>_xlfn.XLOOKUP(D4687, dim_channels!A:A, dim_channels!B:B, "Not Found")</f>
        <v>Agoda</v>
      </c>
      <c r="M4687">
        <f t="shared" si="292"/>
        <v>0</v>
      </c>
      <c r="N4687">
        <f t="shared" si="293"/>
        <v>1</v>
      </c>
      <c r="O4687">
        <f t="shared" si="294"/>
        <v>11306.09</v>
      </c>
      <c r="P4687">
        <f t="shared" si="295"/>
        <v>11306.09</v>
      </c>
    </row>
    <row r="4688" spans="1:16" x14ac:dyDescent="0.2">
      <c r="A4688" s="2" t="s">
        <v>5124</v>
      </c>
      <c r="B4688" s="2" t="s">
        <v>120</v>
      </c>
      <c r="C4688" s="2" t="s">
        <v>318</v>
      </c>
      <c r="D4688" s="2" t="s">
        <v>33</v>
      </c>
      <c r="E4688" s="2" t="s">
        <v>34</v>
      </c>
      <c r="F4688" s="2">
        <v>5057.55</v>
      </c>
      <c r="G4688" s="2">
        <v>758.63</v>
      </c>
      <c r="H4688" s="2">
        <v>4298.92</v>
      </c>
      <c r="I4688" s="2" t="s">
        <v>41</v>
      </c>
      <c r="J4688" s="4">
        <v>1.176469904068929</v>
      </c>
      <c r="K4688" t="str">
        <f>_xlfn.XLOOKUP(D4688, dim_channels!A:A, dim_channels!C:C, "Not Found")</f>
        <v>OTA</v>
      </c>
      <c r="L4688" t="str">
        <f>_xlfn.XLOOKUP(D4688, dim_channels!A:A, dim_channels!B:B, "Not Found")</f>
        <v>Booking.com</v>
      </c>
      <c r="M4688">
        <f t="shared" si="292"/>
        <v>1</v>
      </c>
      <c r="N4688">
        <f t="shared" si="293"/>
        <v>0</v>
      </c>
      <c r="O4688">
        <f t="shared" si="294"/>
        <v>0</v>
      </c>
      <c r="P4688">
        <f t="shared" si="295"/>
        <v>0</v>
      </c>
    </row>
    <row r="4689" spans="1:16" x14ac:dyDescent="0.2">
      <c r="A4689" s="3" t="s">
        <v>5125</v>
      </c>
      <c r="B4689" s="3" t="s">
        <v>478</v>
      </c>
      <c r="C4689" s="3" t="s">
        <v>866</v>
      </c>
      <c r="D4689" s="3" t="s">
        <v>206</v>
      </c>
      <c r="E4689" s="3" t="s">
        <v>207</v>
      </c>
      <c r="F4689" s="3">
        <v>6951.39</v>
      </c>
      <c r="G4689" s="3">
        <v>0</v>
      </c>
      <c r="H4689" s="3">
        <v>6951.39</v>
      </c>
      <c r="I4689" s="3" t="s">
        <v>29</v>
      </c>
      <c r="J4689" s="5">
        <v>1</v>
      </c>
      <c r="K4689" t="str">
        <f>_xlfn.XLOOKUP(D4689, dim_channels!A:A, dim_channels!C:C, "Not Found")</f>
        <v>Direct</v>
      </c>
      <c r="L4689" t="str">
        <f>_xlfn.XLOOKUP(D4689, dim_channels!A:A, dim_channels!B:B, "Not Found")</f>
        <v>Walk-in</v>
      </c>
      <c r="M4689">
        <f t="shared" si="292"/>
        <v>0</v>
      </c>
      <c r="N4689">
        <f t="shared" si="293"/>
        <v>1</v>
      </c>
      <c r="O4689">
        <f t="shared" si="294"/>
        <v>6951.39</v>
      </c>
      <c r="P4689">
        <f t="shared" si="295"/>
        <v>6951.39</v>
      </c>
    </row>
    <row r="4690" spans="1:16" x14ac:dyDescent="0.2">
      <c r="A4690" s="2" t="s">
        <v>5126</v>
      </c>
      <c r="B4690" s="2" t="s">
        <v>560</v>
      </c>
      <c r="C4690" s="2" t="s">
        <v>183</v>
      </c>
      <c r="D4690" s="2" t="s">
        <v>27</v>
      </c>
      <c r="E4690" s="2" t="s">
        <v>34</v>
      </c>
      <c r="F4690" s="2">
        <v>4434.13</v>
      </c>
      <c r="G4690" s="2">
        <v>798.14</v>
      </c>
      <c r="H4690" s="2">
        <v>3635.99</v>
      </c>
      <c r="I4690" s="2" t="s">
        <v>29</v>
      </c>
      <c r="J4690" s="4">
        <v>1.219511054760877</v>
      </c>
      <c r="K4690" t="str">
        <f>_xlfn.XLOOKUP(D4690, dim_channels!A:A, dim_channels!C:C, "Not Found")</f>
        <v>OTA</v>
      </c>
      <c r="L4690" t="str">
        <f>_xlfn.XLOOKUP(D4690, dim_channels!A:A, dim_channels!B:B, "Not Found")</f>
        <v>Expedia</v>
      </c>
      <c r="M4690">
        <f t="shared" si="292"/>
        <v>0</v>
      </c>
      <c r="N4690">
        <f t="shared" si="293"/>
        <v>1</v>
      </c>
      <c r="O4690">
        <f t="shared" si="294"/>
        <v>3635.99</v>
      </c>
      <c r="P4690">
        <f t="shared" si="295"/>
        <v>4434.13</v>
      </c>
    </row>
    <row r="4691" spans="1:16" x14ac:dyDescent="0.2">
      <c r="A4691" s="3" t="s">
        <v>5127</v>
      </c>
      <c r="B4691" s="3" t="s">
        <v>32</v>
      </c>
      <c r="C4691" s="3" t="s">
        <v>315</v>
      </c>
      <c r="D4691" s="3" t="s">
        <v>52</v>
      </c>
      <c r="E4691" s="3" t="s">
        <v>60</v>
      </c>
      <c r="F4691" s="3">
        <v>8287.2000000000007</v>
      </c>
      <c r="G4691" s="3">
        <v>0</v>
      </c>
      <c r="H4691" s="3">
        <v>8287.2000000000007</v>
      </c>
      <c r="I4691" s="3" t="s">
        <v>56</v>
      </c>
      <c r="J4691" s="5">
        <v>1</v>
      </c>
      <c r="K4691" t="str">
        <f>_xlfn.XLOOKUP(D4691, dim_channels!A:A, dim_channels!C:C, "Not Found")</f>
        <v>OTA</v>
      </c>
      <c r="L4691" t="str">
        <f>_xlfn.XLOOKUP(D4691, dim_channels!A:A, dim_channels!B:B, "Not Found")</f>
        <v>Agoda</v>
      </c>
      <c r="M4691">
        <f t="shared" si="292"/>
        <v>0</v>
      </c>
      <c r="N4691">
        <f t="shared" si="293"/>
        <v>0</v>
      </c>
      <c r="O4691">
        <f t="shared" si="294"/>
        <v>0</v>
      </c>
      <c r="P4691">
        <f t="shared" si="295"/>
        <v>0</v>
      </c>
    </row>
    <row r="4692" spans="1:16" x14ac:dyDescent="0.2">
      <c r="A4692" s="2" t="s">
        <v>5128</v>
      </c>
      <c r="B4692" s="2" t="s">
        <v>437</v>
      </c>
      <c r="C4692" s="2" t="s">
        <v>605</v>
      </c>
      <c r="D4692" s="2" t="s">
        <v>27</v>
      </c>
      <c r="E4692" s="2" t="s">
        <v>28</v>
      </c>
      <c r="F4692" s="2">
        <v>12139.42</v>
      </c>
      <c r="G4692" s="2">
        <v>2185.1</v>
      </c>
      <c r="H4692" s="2">
        <v>9954.32</v>
      </c>
      <c r="I4692" s="2" t="s">
        <v>29</v>
      </c>
      <c r="J4692" s="4">
        <v>1.219512734169687</v>
      </c>
      <c r="K4692" t="str">
        <f>_xlfn.XLOOKUP(D4692, dim_channels!A:A, dim_channels!C:C, "Not Found")</f>
        <v>OTA</v>
      </c>
      <c r="L4692" t="str">
        <f>_xlfn.XLOOKUP(D4692, dim_channels!A:A, dim_channels!B:B, "Not Found")</f>
        <v>Expedia</v>
      </c>
      <c r="M4692">
        <f t="shared" si="292"/>
        <v>0</v>
      </c>
      <c r="N4692">
        <f t="shared" si="293"/>
        <v>1</v>
      </c>
      <c r="O4692">
        <f t="shared" si="294"/>
        <v>9954.32</v>
      </c>
      <c r="P4692">
        <f t="shared" si="295"/>
        <v>12139.42</v>
      </c>
    </row>
    <row r="4693" spans="1:16" x14ac:dyDescent="0.2">
      <c r="A4693" s="3" t="s">
        <v>5129</v>
      </c>
      <c r="B4693" s="3" t="s">
        <v>37</v>
      </c>
      <c r="C4693" s="3" t="s">
        <v>195</v>
      </c>
      <c r="D4693" s="3" t="s">
        <v>64</v>
      </c>
      <c r="E4693" s="3" t="s">
        <v>115</v>
      </c>
      <c r="F4693" s="3">
        <v>20792.05</v>
      </c>
      <c r="G4693" s="3">
        <v>0</v>
      </c>
      <c r="H4693" s="3">
        <v>20792.05</v>
      </c>
      <c r="I4693" s="3" t="s">
        <v>29</v>
      </c>
      <c r="J4693" s="5">
        <v>1</v>
      </c>
      <c r="K4693" t="str">
        <f>_xlfn.XLOOKUP(D4693, dim_channels!A:A, dim_channels!C:C, "Not Found")</f>
        <v>Direct</v>
      </c>
      <c r="L4693" t="str">
        <f>_xlfn.XLOOKUP(D4693, dim_channels!A:A, dim_channels!B:B, "Not Found")</f>
        <v>Direct Website</v>
      </c>
      <c r="M4693">
        <f t="shared" si="292"/>
        <v>0</v>
      </c>
      <c r="N4693">
        <f t="shared" si="293"/>
        <v>1</v>
      </c>
      <c r="O4693">
        <f t="shared" si="294"/>
        <v>20792.05</v>
      </c>
      <c r="P4693">
        <f t="shared" si="295"/>
        <v>20792.05</v>
      </c>
    </row>
    <row r="4694" spans="1:16" x14ac:dyDescent="0.2">
      <c r="A4694" s="2" t="s">
        <v>5130</v>
      </c>
      <c r="B4694" s="2" t="s">
        <v>285</v>
      </c>
      <c r="C4694" s="2" t="s">
        <v>425</v>
      </c>
      <c r="D4694" s="2" t="s">
        <v>52</v>
      </c>
      <c r="E4694" s="2" t="s">
        <v>34</v>
      </c>
      <c r="F4694" s="2">
        <v>15234.72</v>
      </c>
      <c r="G4694" s="2">
        <v>1828.17</v>
      </c>
      <c r="H4694" s="2">
        <v>13406.55</v>
      </c>
      <c r="I4694" s="2" t="s">
        <v>56</v>
      </c>
      <c r="J4694" s="4">
        <v>1.1363639415062039</v>
      </c>
      <c r="K4694" t="str">
        <f>_xlfn.XLOOKUP(D4694, dim_channels!A:A, dim_channels!C:C, "Not Found")</f>
        <v>OTA</v>
      </c>
      <c r="L4694" t="str">
        <f>_xlfn.XLOOKUP(D4694, dim_channels!A:A, dim_channels!B:B, "Not Found")</f>
        <v>Agoda</v>
      </c>
      <c r="M4694">
        <f t="shared" si="292"/>
        <v>0</v>
      </c>
      <c r="N4694">
        <f t="shared" si="293"/>
        <v>0</v>
      </c>
      <c r="O4694">
        <f t="shared" si="294"/>
        <v>0</v>
      </c>
      <c r="P4694">
        <f t="shared" si="295"/>
        <v>0</v>
      </c>
    </row>
    <row r="4695" spans="1:16" x14ac:dyDescent="0.2">
      <c r="A4695" s="3" t="s">
        <v>5131</v>
      </c>
      <c r="B4695" s="3" t="s">
        <v>551</v>
      </c>
      <c r="C4695" s="3" t="s">
        <v>241</v>
      </c>
      <c r="D4695" s="3" t="s">
        <v>52</v>
      </c>
      <c r="E4695" s="3" t="s">
        <v>34</v>
      </c>
      <c r="F4695" s="3">
        <v>5301.23</v>
      </c>
      <c r="G4695" s="3">
        <v>636.15</v>
      </c>
      <c r="H4695" s="3">
        <v>4665.08</v>
      </c>
      <c r="I4695" s="3" t="s">
        <v>29</v>
      </c>
      <c r="J4695" s="5">
        <v>1.1363642209779901</v>
      </c>
      <c r="K4695" t="str">
        <f>_xlfn.XLOOKUP(D4695, dim_channels!A:A, dim_channels!C:C, "Not Found")</f>
        <v>OTA</v>
      </c>
      <c r="L4695" t="str">
        <f>_xlfn.XLOOKUP(D4695, dim_channels!A:A, dim_channels!B:B, "Not Found")</f>
        <v>Agoda</v>
      </c>
      <c r="M4695">
        <f t="shared" si="292"/>
        <v>0</v>
      </c>
      <c r="N4695">
        <f t="shared" si="293"/>
        <v>1</v>
      </c>
      <c r="O4695">
        <f t="shared" si="294"/>
        <v>4665.08</v>
      </c>
      <c r="P4695">
        <f t="shared" si="295"/>
        <v>5301.23</v>
      </c>
    </row>
    <row r="4696" spans="1:16" x14ac:dyDescent="0.2">
      <c r="A4696" s="2" t="s">
        <v>5132</v>
      </c>
      <c r="B4696" s="2" t="s">
        <v>219</v>
      </c>
      <c r="C4696" s="2" t="s">
        <v>875</v>
      </c>
      <c r="D4696" s="2" t="s">
        <v>114</v>
      </c>
      <c r="E4696" s="2" t="s">
        <v>46</v>
      </c>
      <c r="F4696" s="2">
        <v>2847.84</v>
      </c>
      <c r="G4696" s="2">
        <v>284.77999999999997</v>
      </c>
      <c r="H4696" s="2">
        <v>2563.06</v>
      </c>
      <c r="I4696" s="2" t="s">
        <v>29</v>
      </c>
      <c r="J4696" s="4">
        <v>1.1111093770727181</v>
      </c>
      <c r="K4696" t="str">
        <f>_xlfn.XLOOKUP(D4696, dim_channels!A:A, dim_channels!C:C, "Not Found")</f>
        <v>Offline</v>
      </c>
      <c r="L4696" t="str">
        <f>_xlfn.XLOOKUP(D4696, dim_channels!A:A, dim_channels!B:B, "Not Found")</f>
        <v>Travel Agency</v>
      </c>
      <c r="M4696">
        <f t="shared" si="292"/>
        <v>0</v>
      </c>
      <c r="N4696">
        <f t="shared" si="293"/>
        <v>1</v>
      </c>
      <c r="O4696">
        <f t="shared" si="294"/>
        <v>2563.06</v>
      </c>
      <c r="P4696">
        <f t="shared" si="295"/>
        <v>2847.84</v>
      </c>
    </row>
    <row r="4697" spans="1:16" x14ac:dyDescent="0.2">
      <c r="A4697" s="3" t="s">
        <v>5133</v>
      </c>
      <c r="B4697" s="3" t="s">
        <v>136</v>
      </c>
      <c r="C4697" s="3" t="s">
        <v>295</v>
      </c>
      <c r="D4697" s="3" t="s">
        <v>33</v>
      </c>
      <c r="E4697" s="3" t="s">
        <v>28</v>
      </c>
      <c r="F4697" s="3">
        <v>6347.46</v>
      </c>
      <c r="G4697" s="3">
        <v>952.12</v>
      </c>
      <c r="H4697" s="3">
        <v>5395.34</v>
      </c>
      <c r="I4697" s="3" t="s">
        <v>41</v>
      </c>
      <c r="J4697" s="5">
        <v>1.17647080628839</v>
      </c>
      <c r="K4697" t="str">
        <f>_xlfn.XLOOKUP(D4697, dim_channels!A:A, dim_channels!C:C, "Not Found")</f>
        <v>OTA</v>
      </c>
      <c r="L4697" t="str">
        <f>_xlfn.XLOOKUP(D4697, dim_channels!A:A, dim_channels!B:B, "Not Found")</f>
        <v>Booking.com</v>
      </c>
      <c r="M4697">
        <f t="shared" si="292"/>
        <v>1</v>
      </c>
      <c r="N4697">
        <f t="shared" si="293"/>
        <v>0</v>
      </c>
      <c r="O4697">
        <f t="shared" si="294"/>
        <v>0</v>
      </c>
      <c r="P4697">
        <f t="shared" si="295"/>
        <v>0</v>
      </c>
    </row>
    <row r="4698" spans="1:16" x14ac:dyDescent="0.2">
      <c r="A4698" s="2" t="s">
        <v>5134</v>
      </c>
      <c r="B4698" s="2" t="s">
        <v>1014</v>
      </c>
      <c r="C4698" s="2" t="s">
        <v>135</v>
      </c>
      <c r="D4698" s="2" t="s">
        <v>33</v>
      </c>
      <c r="E4698" s="2" t="s">
        <v>28</v>
      </c>
      <c r="F4698" s="2">
        <v>8258.56</v>
      </c>
      <c r="G4698" s="2">
        <v>1238.78</v>
      </c>
      <c r="H4698" s="2">
        <v>7019.78</v>
      </c>
      <c r="I4698" s="2" t="s">
        <v>29</v>
      </c>
      <c r="J4698" s="4">
        <v>1.1764699178606739</v>
      </c>
      <c r="K4698" t="str">
        <f>_xlfn.XLOOKUP(D4698, dim_channels!A:A, dim_channels!C:C, "Not Found")</f>
        <v>OTA</v>
      </c>
      <c r="L4698" t="str">
        <f>_xlfn.XLOOKUP(D4698, dim_channels!A:A, dim_channels!B:B, "Not Found")</f>
        <v>Booking.com</v>
      </c>
      <c r="M4698">
        <f t="shared" si="292"/>
        <v>0</v>
      </c>
      <c r="N4698">
        <f t="shared" si="293"/>
        <v>1</v>
      </c>
      <c r="O4698">
        <f t="shared" si="294"/>
        <v>7019.78</v>
      </c>
      <c r="P4698">
        <f t="shared" si="295"/>
        <v>8258.56</v>
      </c>
    </row>
    <row r="4699" spans="1:16" x14ac:dyDescent="0.2">
      <c r="A4699" s="3" t="s">
        <v>5135</v>
      </c>
      <c r="B4699" s="3" t="s">
        <v>368</v>
      </c>
      <c r="C4699" s="3" t="s">
        <v>378</v>
      </c>
      <c r="D4699" s="3" t="s">
        <v>33</v>
      </c>
      <c r="E4699" s="3" t="s">
        <v>34</v>
      </c>
      <c r="F4699" s="3">
        <v>10433.950000000001</v>
      </c>
      <c r="G4699" s="3">
        <v>1565.09</v>
      </c>
      <c r="H4699" s="3">
        <v>8868.86</v>
      </c>
      <c r="I4699" s="3" t="s">
        <v>56</v>
      </c>
      <c r="J4699" s="5">
        <v>1.176470256605697</v>
      </c>
      <c r="K4699" t="str">
        <f>_xlfn.XLOOKUP(D4699, dim_channels!A:A, dim_channels!C:C, "Not Found")</f>
        <v>OTA</v>
      </c>
      <c r="L4699" t="str">
        <f>_xlfn.XLOOKUP(D4699, dim_channels!A:A, dim_channels!B:B, "Not Found")</f>
        <v>Booking.com</v>
      </c>
      <c r="M4699">
        <f t="shared" si="292"/>
        <v>0</v>
      </c>
      <c r="N4699">
        <f t="shared" si="293"/>
        <v>0</v>
      </c>
      <c r="O4699">
        <f t="shared" si="294"/>
        <v>0</v>
      </c>
      <c r="P4699">
        <f t="shared" si="295"/>
        <v>0</v>
      </c>
    </row>
    <row r="4700" spans="1:16" x14ac:dyDescent="0.2">
      <c r="A4700" s="2" t="s">
        <v>5136</v>
      </c>
      <c r="B4700" s="2" t="s">
        <v>271</v>
      </c>
      <c r="C4700" s="2" t="s">
        <v>608</v>
      </c>
      <c r="D4700" s="2" t="s">
        <v>45</v>
      </c>
      <c r="E4700" s="2" t="s">
        <v>46</v>
      </c>
      <c r="F4700" s="2">
        <v>7656.6</v>
      </c>
      <c r="G4700" s="2">
        <v>382.83</v>
      </c>
      <c r="H4700" s="2">
        <v>7273.77</v>
      </c>
      <c r="I4700" s="2" t="s">
        <v>29</v>
      </c>
      <c r="J4700" s="4">
        <v>1.0526315789473679</v>
      </c>
      <c r="K4700" t="str">
        <f>_xlfn.XLOOKUP(D4700, dim_channels!A:A, dim_channels!C:C, "Not Found")</f>
        <v>Corporate</v>
      </c>
      <c r="L4700" t="str">
        <f>_xlfn.XLOOKUP(D4700, dim_channels!A:A, dim_channels!B:B, "Not Found")</f>
        <v>Corporate Direct</v>
      </c>
      <c r="M4700">
        <f t="shared" si="292"/>
        <v>0</v>
      </c>
      <c r="N4700">
        <f t="shared" si="293"/>
        <v>1</v>
      </c>
      <c r="O4700">
        <f t="shared" si="294"/>
        <v>7273.77</v>
      </c>
      <c r="P4700">
        <f t="shared" si="295"/>
        <v>7656.6</v>
      </c>
    </row>
    <row r="4701" spans="1:16" x14ac:dyDescent="0.2">
      <c r="A4701" s="3" t="s">
        <v>5137</v>
      </c>
      <c r="B4701" s="3" t="s">
        <v>753</v>
      </c>
      <c r="C4701" s="3" t="s">
        <v>465</v>
      </c>
      <c r="D4701" s="3" t="s">
        <v>114</v>
      </c>
      <c r="E4701" s="3" t="s">
        <v>115</v>
      </c>
      <c r="F4701" s="3">
        <v>6149.79</v>
      </c>
      <c r="G4701" s="3">
        <v>614.98</v>
      </c>
      <c r="H4701" s="3">
        <v>5534.81</v>
      </c>
      <c r="I4701" s="3" t="s">
        <v>56</v>
      </c>
      <c r="J4701" s="5">
        <v>1.1111113118607501</v>
      </c>
      <c r="K4701" t="str">
        <f>_xlfn.XLOOKUP(D4701, dim_channels!A:A, dim_channels!C:C, "Not Found")</f>
        <v>Offline</v>
      </c>
      <c r="L4701" t="str">
        <f>_xlfn.XLOOKUP(D4701, dim_channels!A:A, dim_channels!B:B, "Not Found")</f>
        <v>Travel Agency</v>
      </c>
      <c r="M4701">
        <f t="shared" si="292"/>
        <v>0</v>
      </c>
      <c r="N4701">
        <f t="shared" si="293"/>
        <v>0</v>
      </c>
      <c r="O4701">
        <f t="shared" si="294"/>
        <v>0</v>
      </c>
      <c r="P4701">
        <f t="shared" si="295"/>
        <v>0</v>
      </c>
    </row>
    <row r="4702" spans="1:16" x14ac:dyDescent="0.2">
      <c r="A4702" s="2" t="s">
        <v>5138</v>
      </c>
      <c r="B4702" s="2" t="s">
        <v>351</v>
      </c>
      <c r="C4702" s="2" t="s">
        <v>386</v>
      </c>
      <c r="D4702" s="2" t="s">
        <v>33</v>
      </c>
      <c r="E4702" s="2" t="s">
        <v>28</v>
      </c>
      <c r="F4702" s="2">
        <v>15427.89</v>
      </c>
      <c r="G4702" s="2">
        <v>2314.1799999999998</v>
      </c>
      <c r="H4702" s="2">
        <v>13113.71</v>
      </c>
      <c r="I4702" s="2" t="s">
        <v>29</v>
      </c>
      <c r="J4702" s="4">
        <v>1.176470274239708</v>
      </c>
      <c r="K4702" t="str">
        <f>_xlfn.XLOOKUP(D4702, dim_channels!A:A, dim_channels!C:C, "Not Found")</f>
        <v>OTA</v>
      </c>
      <c r="L4702" t="str">
        <f>_xlfn.XLOOKUP(D4702, dim_channels!A:A, dim_channels!B:B, "Not Found")</f>
        <v>Booking.com</v>
      </c>
      <c r="M4702">
        <f t="shared" si="292"/>
        <v>0</v>
      </c>
      <c r="N4702">
        <f t="shared" si="293"/>
        <v>1</v>
      </c>
      <c r="O4702">
        <f t="shared" si="294"/>
        <v>13113.71</v>
      </c>
      <c r="P4702">
        <f t="shared" si="295"/>
        <v>15427.89</v>
      </c>
    </row>
    <row r="4703" spans="1:16" x14ac:dyDescent="0.2">
      <c r="A4703" s="3" t="s">
        <v>5139</v>
      </c>
      <c r="B4703" s="3" t="s">
        <v>1072</v>
      </c>
      <c r="C4703" s="3" t="s">
        <v>630</v>
      </c>
      <c r="D4703" s="3" t="s">
        <v>27</v>
      </c>
      <c r="E4703" s="3" t="s">
        <v>28</v>
      </c>
      <c r="F4703" s="3">
        <v>6347.02</v>
      </c>
      <c r="G4703" s="3">
        <v>1142.46</v>
      </c>
      <c r="H4703" s="3">
        <v>5204.5600000000004</v>
      </c>
      <c r="I4703" s="3" t="s">
        <v>41</v>
      </c>
      <c r="J4703" s="5">
        <v>1.219511351583995</v>
      </c>
      <c r="K4703" t="str">
        <f>_xlfn.XLOOKUP(D4703, dim_channels!A:A, dim_channels!C:C, "Not Found")</f>
        <v>OTA</v>
      </c>
      <c r="L4703" t="str">
        <f>_xlfn.XLOOKUP(D4703, dim_channels!A:A, dim_channels!B:B, "Not Found")</f>
        <v>Expedia</v>
      </c>
      <c r="M4703">
        <f t="shared" si="292"/>
        <v>1</v>
      </c>
      <c r="N4703">
        <f t="shared" si="293"/>
        <v>0</v>
      </c>
      <c r="O4703">
        <f t="shared" si="294"/>
        <v>0</v>
      </c>
      <c r="P4703">
        <f t="shared" si="295"/>
        <v>0</v>
      </c>
    </row>
    <row r="4704" spans="1:16" x14ac:dyDescent="0.2">
      <c r="A4704" s="2" t="s">
        <v>5140</v>
      </c>
      <c r="B4704" s="2" t="s">
        <v>359</v>
      </c>
      <c r="C4704" s="2" t="s">
        <v>329</v>
      </c>
      <c r="D4704" s="2" t="s">
        <v>52</v>
      </c>
      <c r="E4704" s="2" t="s">
        <v>60</v>
      </c>
      <c r="F4704" s="2">
        <v>13444.65</v>
      </c>
      <c r="G4704" s="2">
        <v>0</v>
      </c>
      <c r="H4704" s="2">
        <v>13444.65</v>
      </c>
      <c r="I4704" s="2" t="s">
        <v>29</v>
      </c>
      <c r="J4704" s="4">
        <v>1</v>
      </c>
      <c r="K4704" t="str">
        <f>_xlfn.XLOOKUP(D4704, dim_channels!A:A, dim_channels!C:C, "Not Found")</f>
        <v>OTA</v>
      </c>
      <c r="L4704" t="str">
        <f>_xlfn.XLOOKUP(D4704, dim_channels!A:A, dim_channels!B:B, "Not Found")</f>
        <v>Agoda</v>
      </c>
      <c r="M4704">
        <f t="shared" si="292"/>
        <v>0</v>
      </c>
      <c r="N4704">
        <f t="shared" si="293"/>
        <v>1</v>
      </c>
      <c r="O4704">
        <f t="shared" si="294"/>
        <v>13444.65</v>
      </c>
      <c r="P4704">
        <f t="shared" si="295"/>
        <v>13444.65</v>
      </c>
    </row>
    <row r="4705" spans="1:16" x14ac:dyDescent="0.2">
      <c r="A4705" s="3" t="s">
        <v>5141</v>
      </c>
      <c r="B4705" s="3" t="s">
        <v>123</v>
      </c>
      <c r="C4705" s="3" t="s">
        <v>525</v>
      </c>
      <c r="D4705" s="3" t="s">
        <v>27</v>
      </c>
      <c r="E4705" s="3" t="s">
        <v>28</v>
      </c>
      <c r="F4705" s="3">
        <v>11558.79</v>
      </c>
      <c r="G4705" s="3">
        <v>2080.58</v>
      </c>
      <c r="H4705" s="3">
        <v>9478.2099999999991</v>
      </c>
      <c r="I4705" s="3" t="s">
        <v>29</v>
      </c>
      <c r="J4705" s="5">
        <v>1.2195119120593449</v>
      </c>
      <c r="K4705" t="str">
        <f>_xlfn.XLOOKUP(D4705, dim_channels!A:A, dim_channels!C:C, "Not Found")</f>
        <v>OTA</v>
      </c>
      <c r="L4705" t="str">
        <f>_xlfn.XLOOKUP(D4705, dim_channels!A:A, dim_channels!B:B, "Not Found")</f>
        <v>Expedia</v>
      </c>
      <c r="M4705">
        <f t="shared" si="292"/>
        <v>0</v>
      </c>
      <c r="N4705">
        <f t="shared" si="293"/>
        <v>1</v>
      </c>
      <c r="O4705">
        <f t="shared" si="294"/>
        <v>9478.2099999999991</v>
      </c>
      <c r="P4705">
        <f t="shared" si="295"/>
        <v>11558.79</v>
      </c>
    </row>
    <row r="4706" spans="1:16" x14ac:dyDescent="0.2">
      <c r="A4706" s="2" t="s">
        <v>5142</v>
      </c>
      <c r="B4706" s="2" t="s">
        <v>655</v>
      </c>
      <c r="C4706" s="2" t="s">
        <v>917</v>
      </c>
      <c r="D4706" s="2" t="s">
        <v>114</v>
      </c>
      <c r="E4706" s="2" t="s">
        <v>115</v>
      </c>
      <c r="F4706" s="2">
        <v>8932.1200000000008</v>
      </c>
      <c r="G4706" s="2">
        <v>893.21</v>
      </c>
      <c r="H4706" s="2">
        <v>8038.91</v>
      </c>
      <c r="I4706" s="2" t="s">
        <v>29</v>
      </c>
      <c r="J4706" s="4">
        <v>1.111110834677836</v>
      </c>
      <c r="K4706" t="str">
        <f>_xlfn.XLOOKUP(D4706, dim_channels!A:A, dim_channels!C:C, "Not Found")</f>
        <v>Offline</v>
      </c>
      <c r="L4706" t="str">
        <f>_xlfn.XLOOKUP(D4706, dim_channels!A:A, dim_channels!B:B, "Not Found")</f>
        <v>Travel Agency</v>
      </c>
      <c r="M4706">
        <f t="shared" si="292"/>
        <v>0</v>
      </c>
      <c r="N4706">
        <f t="shared" si="293"/>
        <v>1</v>
      </c>
      <c r="O4706">
        <f t="shared" si="294"/>
        <v>8038.91</v>
      </c>
      <c r="P4706">
        <f t="shared" si="295"/>
        <v>8932.1200000000008</v>
      </c>
    </row>
    <row r="4707" spans="1:16" x14ac:dyDescent="0.2">
      <c r="A4707" s="3" t="s">
        <v>5143</v>
      </c>
      <c r="B4707" s="3" t="s">
        <v>584</v>
      </c>
      <c r="C4707" s="3" t="s">
        <v>666</v>
      </c>
      <c r="D4707" s="3" t="s">
        <v>52</v>
      </c>
      <c r="E4707" s="3" t="s">
        <v>60</v>
      </c>
      <c r="F4707" s="3">
        <v>7309.76</v>
      </c>
      <c r="G4707" s="3">
        <v>0</v>
      </c>
      <c r="H4707" s="3">
        <v>7309.76</v>
      </c>
      <c r="I4707" s="3" t="s">
        <v>56</v>
      </c>
      <c r="J4707" s="5">
        <v>1</v>
      </c>
      <c r="K4707" t="str">
        <f>_xlfn.XLOOKUP(D4707, dim_channels!A:A, dim_channels!C:C, "Not Found")</f>
        <v>OTA</v>
      </c>
      <c r="L4707" t="str">
        <f>_xlfn.XLOOKUP(D4707, dim_channels!A:A, dim_channels!B:B, "Not Found")</f>
        <v>Agoda</v>
      </c>
      <c r="M4707">
        <f t="shared" si="292"/>
        <v>0</v>
      </c>
      <c r="N4707">
        <f t="shared" si="293"/>
        <v>0</v>
      </c>
      <c r="O4707">
        <f t="shared" si="294"/>
        <v>0</v>
      </c>
      <c r="P4707">
        <f t="shared" si="295"/>
        <v>0</v>
      </c>
    </row>
    <row r="4708" spans="1:16" x14ac:dyDescent="0.2">
      <c r="A4708" s="2" t="s">
        <v>5144</v>
      </c>
      <c r="B4708" s="2" t="s">
        <v>305</v>
      </c>
      <c r="C4708" s="2" t="s">
        <v>209</v>
      </c>
      <c r="D4708" s="2" t="s">
        <v>64</v>
      </c>
      <c r="E4708" s="2" t="s">
        <v>28</v>
      </c>
      <c r="F4708" s="2">
        <v>3052.93</v>
      </c>
      <c r="G4708" s="2">
        <v>0</v>
      </c>
      <c r="H4708" s="2">
        <v>3052.93</v>
      </c>
      <c r="I4708" s="2" t="s">
        <v>29</v>
      </c>
      <c r="J4708" s="4">
        <v>1</v>
      </c>
      <c r="K4708" t="str">
        <f>_xlfn.XLOOKUP(D4708, dim_channels!A:A, dim_channels!C:C, "Not Found")</f>
        <v>Direct</v>
      </c>
      <c r="L4708" t="str">
        <f>_xlfn.XLOOKUP(D4708, dim_channels!A:A, dim_channels!B:B, "Not Found")</f>
        <v>Direct Website</v>
      </c>
      <c r="M4708">
        <f t="shared" si="292"/>
        <v>0</v>
      </c>
      <c r="N4708">
        <f t="shared" si="293"/>
        <v>1</v>
      </c>
      <c r="O4708">
        <f t="shared" si="294"/>
        <v>3052.93</v>
      </c>
      <c r="P4708">
        <f t="shared" si="295"/>
        <v>3052.93</v>
      </c>
    </row>
    <row r="4709" spans="1:16" x14ac:dyDescent="0.2">
      <c r="A4709" s="3" t="s">
        <v>5145</v>
      </c>
      <c r="B4709" s="3" t="s">
        <v>167</v>
      </c>
      <c r="C4709" s="3" t="s">
        <v>36</v>
      </c>
      <c r="D4709" s="3" t="s">
        <v>114</v>
      </c>
      <c r="E4709" s="3" t="s">
        <v>115</v>
      </c>
      <c r="F4709" s="3">
        <v>6102.11</v>
      </c>
      <c r="G4709" s="3">
        <v>610.21</v>
      </c>
      <c r="H4709" s="3">
        <v>5491.9</v>
      </c>
      <c r="I4709" s="3" t="s">
        <v>29</v>
      </c>
      <c r="J4709" s="5">
        <v>1.11111090879295</v>
      </c>
      <c r="K4709" t="str">
        <f>_xlfn.XLOOKUP(D4709, dim_channels!A:A, dim_channels!C:C, "Not Found")</f>
        <v>Offline</v>
      </c>
      <c r="L4709" t="str">
        <f>_xlfn.XLOOKUP(D4709, dim_channels!A:A, dim_channels!B:B, "Not Found")</f>
        <v>Travel Agency</v>
      </c>
      <c r="M4709">
        <f t="shared" si="292"/>
        <v>0</v>
      </c>
      <c r="N4709">
        <f t="shared" si="293"/>
        <v>1</v>
      </c>
      <c r="O4709">
        <f t="shared" si="294"/>
        <v>5491.9</v>
      </c>
      <c r="P4709">
        <f t="shared" si="295"/>
        <v>6102.11</v>
      </c>
    </row>
    <row r="4710" spans="1:16" x14ac:dyDescent="0.2">
      <c r="A4710" s="2" t="s">
        <v>5146</v>
      </c>
      <c r="B4710" s="2" t="s">
        <v>614</v>
      </c>
      <c r="C4710" s="2" t="s">
        <v>292</v>
      </c>
      <c r="D4710" s="2" t="s">
        <v>206</v>
      </c>
      <c r="E4710" s="2" t="s">
        <v>207</v>
      </c>
      <c r="F4710" s="2">
        <v>8138.95</v>
      </c>
      <c r="G4710" s="2">
        <v>0</v>
      </c>
      <c r="H4710" s="2">
        <v>8138.95</v>
      </c>
      <c r="I4710" s="2" t="s">
        <v>29</v>
      </c>
      <c r="J4710" s="4">
        <v>1</v>
      </c>
      <c r="K4710" t="str">
        <f>_xlfn.XLOOKUP(D4710, dim_channels!A:A, dim_channels!C:C, "Not Found")</f>
        <v>Direct</v>
      </c>
      <c r="L4710" t="str">
        <f>_xlfn.XLOOKUP(D4710, dim_channels!A:A, dim_channels!B:B, "Not Found")</f>
        <v>Walk-in</v>
      </c>
      <c r="M4710">
        <f t="shared" si="292"/>
        <v>0</v>
      </c>
      <c r="N4710">
        <f t="shared" si="293"/>
        <v>1</v>
      </c>
      <c r="O4710">
        <f t="shared" si="294"/>
        <v>8138.95</v>
      </c>
      <c r="P4710">
        <f t="shared" si="295"/>
        <v>8138.95</v>
      </c>
    </row>
    <row r="4711" spans="1:16" x14ac:dyDescent="0.2">
      <c r="A4711" s="3" t="s">
        <v>5147</v>
      </c>
      <c r="B4711" s="3" t="s">
        <v>1234</v>
      </c>
      <c r="C4711" s="3" t="s">
        <v>249</v>
      </c>
      <c r="D4711" s="3" t="s">
        <v>206</v>
      </c>
      <c r="E4711" s="3" t="s">
        <v>207</v>
      </c>
      <c r="F4711" s="3">
        <v>9102.9599999999991</v>
      </c>
      <c r="G4711" s="3">
        <v>0</v>
      </c>
      <c r="H4711" s="3">
        <v>9102.9599999999991</v>
      </c>
      <c r="I4711" s="3" t="s">
        <v>29</v>
      </c>
      <c r="J4711" s="5">
        <v>1</v>
      </c>
      <c r="K4711" t="str">
        <f>_xlfn.XLOOKUP(D4711, dim_channels!A:A, dim_channels!C:C, "Not Found")</f>
        <v>Direct</v>
      </c>
      <c r="L4711" t="str">
        <f>_xlfn.XLOOKUP(D4711, dim_channels!A:A, dim_channels!B:B, "Not Found")</f>
        <v>Walk-in</v>
      </c>
      <c r="M4711">
        <f t="shared" si="292"/>
        <v>0</v>
      </c>
      <c r="N4711">
        <f t="shared" si="293"/>
        <v>1</v>
      </c>
      <c r="O4711">
        <f t="shared" si="294"/>
        <v>9102.9599999999991</v>
      </c>
      <c r="P4711">
        <f t="shared" si="295"/>
        <v>9102.9599999999991</v>
      </c>
    </row>
    <row r="4712" spans="1:16" x14ac:dyDescent="0.2">
      <c r="A4712" s="2" t="s">
        <v>5148</v>
      </c>
      <c r="B4712" s="2" t="s">
        <v>405</v>
      </c>
      <c r="C4712" s="2" t="s">
        <v>174</v>
      </c>
      <c r="D4712" s="2" t="s">
        <v>114</v>
      </c>
      <c r="E4712" s="2" t="s">
        <v>115</v>
      </c>
      <c r="F4712" s="2">
        <v>8838.51</v>
      </c>
      <c r="G4712" s="2">
        <v>883.85</v>
      </c>
      <c r="H4712" s="2">
        <v>7954.66</v>
      </c>
      <c r="I4712" s="2" t="s">
        <v>56</v>
      </c>
      <c r="J4712" s="4">
        <v>1.1111109714305829</v>
      </c>
      <c r="K4712" t="str">
        <f>_xlfn.XLOOKUP(D4712, dim_channels!A:A, dim_channels!C:C, "Not Found")</f>
        <v>Offline</v>
      </c>
      <c r="L4712" t="str">
        <f>_xlfn.XLOOKUP(D4712, dim_channels!A:A, dim_channels!B:B, "Not Found")</f>
        <v>Travel Agency</v>
      </c>
      <c r="M4712">
        <f t="shared" si="292"/>
        <v>0</v>
      </c>
      <c r="N4712">
        <f t="shared" si="293"/>
        <v>0</v>
      </c>
      <c r="O4712">
        <f t="shared" si="294"/>
        <v>0</v>
      </c>
      <c r="P4712">
        <f t="shared" si="295"/>
        <v>0</v>
      </c>
    </row>
    <row r="4713" spans="1:16" x14ac:dyDescent="0.2">
      <c r="A4713" s="3" t="s">
        <v>5149</v>
      </c>
      <c r="B4713" s="3" t="s">
        <v>794</v>
      </c>
      <c r="C4713" s="3" t="s">
        <v>794</v>
      </c>
      <c r="D4713" s="3" t="s">
        <v>33</v>
      </c>
      <c r="E4713" s="3" t="s">
        <v>28</v>
      </c>
      <c r="F4713" s="3">
        <v>6147.47</v>
      </c>
      <c r="G4713" s="3">
        <v>922.12</v>
      </c>
      <c r="H4713" s="3">
        <v>5225.3500000000004</v>
      </c>
      <c r="I4713" s="3" t="s">
        <v>29</v>
      </c>
      <c r="J4713" s="5">
        <v>1.1764704756619171</v>
      </c>
      <c r="K4713" t="str">
        <f>_xlfn.XLOOKUP(D4713, dim_channels!A:A, dim_channels!C:C, "Not Found")</f>
        <v>OTA</v>
      </c>
      <c r="L4713" t="str">
        <f>_xlfn.XLOOKUP(D4713, dim_channels!A:A, dim_channels!B:B, "Not Found")</f>
        <v>Booking.com</v>
      </c>
      <c r="M4713">
        <f t="shared" si="292"/>
        <v>0</v>
      </c>
      <c r="N4713">
        <f t="shared" si="293"/>
        <v>1</v>
      </c>
      <c r="O4713">
        <f t="shared" si="294"/>
        <v>5225.3500000000004</v>
      </c>
      <c r="P4713">
        <f t="shared" si="295"/>
        <v>6147.47</v>
      </c>
    </row>
    <row r="4714" spans="1:16" x14ac:dyDescent="0.2">
      <c r="A4714" s="2" t="s">
        <v>5150</v>
      </c>
      <c r="B4714" s="2" t="s">
        <v>614</v>
      </c>
      <c r="C4714" s="2" t="s">
        <v>184</v>
      </c>
      <c r="D4714" s="2" t="s">
        <v>52</v>
      </c>
      <c r="E4714" s="2" t="s">
        <v>34</v>
      </c>
      <c r="F4714" s="2">
        <v>8012.42</v>
      </c>
      <c r="G4714" s="2">
        <v>961.49</v>
      </c>
      <c r="H4714" s="2">
        <v>7050.93</v>
      </c>
      <c r="I4714" s="2" t="s">
        <v>29</v>
      </c>
      <c r="J4714" s="4">
        <v>1.1363635718976079</v>
      </c>
      <c r="K4714" t="str">
        <f>_xlfn.XLOOKUP(D4714, dim_channels!A:A, dim_channels!C:C, "Not Found")</f>
        <v>OTA</v>
      </c>
      <c r="L4714" t="str">
        <f>_xlfn.XLOOKUP(D4714, dim_channels!A:A, dim_channels!B:B, "Not Found")</f>
        <v>Agoda</v>
      </c>
      <c r="M4714">
        <f t="shared" si="292"/>
        <v>0</v>
      </c>
      <c r="N4714">
        <f t="shared" si="293"/>
        <v>1</v>
      </c>
      <c r="O4714">
        <f t="shared" si="294"/>
        <v>7050.93</v>
      </c>
      <c r="P4714">
        <f t="shared" si="295"/>
        <v>8012.42</v>
      </c>
    </row>
    <row r="4715" spans="1:16" x14ac:dyDescent="0.2">
      <c r="A4715" s="3" t="s">
        <v>5151</v>
      </c>
      <c r="B4715" s="3" t="s">
        <v>714</v>
      </c>
      <c r="C4715" s="3" t="s">
        <v>84</v>
      </c>
      <c r="D4715" s="3" t="s">
        <v>33</v>
      </c>
      <c r="E4715" s="3" t="s">
        <v>28</v>
      </c>
      <c r="F4715" s="3">
        <v>7266.84</v>
      </c>
      <c r="G4715" s="3">
        <v>1090.03</v>
      </c>
      <c r="H4715" s="3">
        <v>6176.81</v>
      </c>
      <c r="I4715" s="3" t="s">
        <v>41</v>
      </c>
      <c r="J4715" s="5">
        <v>1.17647135009819</v>
      </c>
      <c r="K4715" t="str">
        <f>_xlfn.XLOOKUP(D4715, dim_channels!A:A, dim_channels!C:C, "Not Found")</f>
        <v>OTA</v>
      </c>
      <c r="L4715" t="str">
        <f>_xlfn.XLOOKUP(D4715, dim_channels!A:A, dim_channels!B:B, "Not Found")</f>
        <v>Booking.com</v>
      </c>
      <c r="M4715">
        <f t="shared" si="292"/>
        <v>1</v>
      </c>
      <c r="N4715">
        <f t="shared" si="293"/>
        <v>0</v>
      </c>
      <c r="O4715">
        <f t="shared" si="294"/>
        <v>0</v>
      </c>
      <c r="P4715">
        <f t="shared" si="295"/>
        <v>0</v>
      </c>
    </row>
    <row r="4716" spans="1:16" x14ac:dyDescent="0.2">
      <c r="A4716" s="2" t="s">
        <v>5152</v>
      </c>
      <c r="B4716" s="2" t="s">
        <v>110</v>
      </c>
      <c r="C4716" s="2" t="s">
        <v>1610</v>
      </c>
      <c r="D4716" s="2" t="s">
        <v>114</v>
      </c>
      <c r="E4716" s="2" t="s">
        <v>115</v>
      </c>
      <c r="F4716" s="2">
        <v>10815.51</v>
      </c>
      <c r="G4716" s="2">
        <v>1081.55</v>
      </c>
      <c r="H4716" s="2">
        <v>9733.9599999999991</v>
      </c>
      <c r="I4716" s="2" t="s">
        <v>41</v>
      </c>
      <c r="J4716" s="4">
        <v>1.1111109969632089</v>
      </c>
      <c r="K4716" t="str">
        <f>_xlfn.XLOOKUP(D4716, dim_channels!A:A, dim_channels!C:C, "Not Found")</f>
        <v>Offline</v>
      </c>
      <c r="L4716" t="str">
        <f>_xlfn.XLOOKUP(D4716, dim_channels!A:A, dim_channels!B:B, "Not Found")</f>
        <v>Travel Agency</v>
      </c>
      <c r="M4716">
        <f t="shared" si="292"/>
        <v>1</v>
      </c>
      <c r="N4716">
        <f t="shared" si="293"/>
        <v>0</v>
      </c>
      <c r="O4716">
        <f t="shared" si="294"/>
        <v>0</v>
      </c>
      <c r="P4716">
        <f t="shared" si="295"/>
        <v>0</v>
      </c>
    </row>
    <row r="4717" spans="1:16" x14ac:dyDescent="0.2">
      <c r="A4717" s="3" t="s">
        <v>5153</v>
      </c>
      <c r="B4717" s="3" t="s">
        <v>32</v>
      </c>
      <c r="C4717" s="3" t="s">
        <v>94</v>
      </c>
      <c r="D4717" s="3" t="s">
        <v>45</v>
      </c>
      <c r="E4717" s="3" t="s">
        <v>46</v>
      </c>
      <c r="F4717" s="3">
        <v>5510.47</v>
      </c>
      <c r="G4717" s="3">
        <v>275.52</v>
      </c>
      <c r="H4717" s="3">
        <v>5234.95</v>
      </c>
      <c r="I4717" s="3" t="s">
        <v>29</v>
      </c>
      <c r="J4717" s="5">
        <v>1.0526308751755029</v>
      </c>
      <c r="K4717" t="str">
        <f>_xlfn.XLOOKUP(D4717, dim_channels!A:A, dim_channels!C:C, "Not Found")</f>
        <v>Corporate</v>
      </c>
      <c r="L4717" t="str">
        <f>_xlfn.XLOOKUP(D4717, dim_channels!A:A, dim_channels!B:B, "Not Found")</f>
        <v>Corporate Direct</v>
      </c>
      <c r="M4717">
        <f t="shared" si="292"/>
        <v>0</v>
      </c>
      <c r="N4717">
        <f t="shared" si="293"/>
        <v>1</v>
      </c>
      <c r="O4717">
        <f t="shared" si="294"/>
        <v>5234.95</v>
      </c>
      <c r="P4717">
        <f t="shared" si="295"/>
        <v>5510.47</v>
      </c>
    </row>
    <row r="4718" spans="1:16" x14ac:dyDescent="0.2">
      <c r="A4718" s="2" t="s">
        <v>5154</v>
      </c>
      <c r="B4718" s="2" t="s">
        <v>543</v>
      </c>
      <c r="C4718" s="2" t="s">
        <v>26</v>
      </c>
      <c r="D4718" s="2" t="s">
        <v>64</v>
      </c>
      <c r="E4718" s="2" t="s">
        <v>115</v>
      </c>
      <c r="F4718" s="2">
        <v>26588.84</v>
      </c>
      <c r="G4718" s="2">
        <v>0</v>
      </c>
      <c r="H4718" s="2">
        <v>26588.84</v>
      </c>
      <c r="I4718" s="2" t="s">
        <v>29</v>
      </c>
      <c r="J4718" s="4">
        <v>1</v>
      </c>
      <c r="K4718" t="str">
        <f>_xlfn.XLOOKUP(D4718, dim_channels!A:A, dim_channels!C:C, "Not Found")</f>
        <v>Direct</v>
      </c>
      <c r="L4718" t="str">
        <f>_xlfn.XLOOKUP(D4718, dim_channels!A:A, dim_channels!B:B, "Not Found")</f>
        <v>Direct Website</v>
      </c>
      <c r="M4718">
        <f t="shared" si="292"/>
        <v>0</v>
      </c>
      <c r="N4718">
        <f t="shared" si="293"/>
        <v>1</v>
      </c>
      <c r="O4718">
        <f t="shared" si="294"/>
        <v>26588.84</v>
      </c>
      <c r="P4718">
        <f t="shared" si="295"/>
        <v>26588.84</v>
      </c>
    </row>
    <row r="4719" spans="1:16" x14ac:dyDescent="0.2">
      <c r="A4719" s="3" t="s">
        <v>5155</v>
      </c>
      <c r="B4719" s="3" t="s">
        <v>310</v>
      </c>
      <c r="C4719" s="3" t="s">
        <v>190</v>
      </c>
      <c r="D4719" s="3" t="s">
        <v>52</v>
      </c>
      <c r="E4719" s="3" t="s">
        <v>60</v>
      </c>
      <c r="F4719" s="3">
        <v>2806.64</v>
      </c>
      <c r="G4719" s="3">
        <v>0</v>
      </c>
      <c r="H4719" s="3">
        <v>2806.64</v>
      </c>
      <c r="I4719" s="3" t="s">
        <v>41</v>
      </c>
      <c r="J4719" s="5">
        <v>1</v>
      </c>
      <c r="K4719" t="str">
        <f>_xlfn.XLOOKUP(D4719, dim_channels!A:A, dim_channels!C:C, "Not Found")</f>
        <v>OTA</v>
      </c>
      <c r="L4719" t="str">
        <f>_xlfn.XLOOKUP(D4719, dim_channels!A:A, dim_channels!B:B, "Not Found")</f>
        <v>Agoda</v>
      </c>
      <c r="M4719">
        <f t="shared" si="292"/>
        <v>1</v>
      </c>
      <c r="N4719">
        <f t="shared" si="293"/>
        <v>0</v>
      </c>
      <c r="O4719">
        <f t="shared" si="294"/>
        <v>0</v>
      </c>
      <c r="P4719">
        <f t="shared" si="295"/>
        <v>0</v>
      </c>
    </row>
    <row r="4720" spans="1:16" x14ac:dyDescent="0.2">
      <c r="A4720" s="2" t="s">
        <v>5156</v>
      </c>
      <c r="B4720" s="2" t="s">
        <v>799</v>
      </c>
      <c r="C4720" s="2" t="s">
        <v>269</v>
      </c>
      <c r="D4720" s="2" t="s">
        <v>45</v>
      </c>
      <c r="E4720" s="2" t="s">
        <v>46</v>
      </c>
      <c r="F4720" s="2">
        <v>3611.8</v>
      </c>
      <c r="G4720" s="2">
        <v>180.59</v>
      </c>
      <c r="H4720" s="2">
        <v>3431.21</v>
      </c>
      <c r="I4720" s="2" t="s">
        <v>29</v>
      </c>
      <c r="J4720" s="4">
        <v>1.0526315789473679</v>
      </c>
      <c r="K4720" t="str">
        <f>_xlfn.XLOOKUP(D4720, dim_channels!A:A, dim_channels!C:C, "Not Found")</f>
        <v>Corporate</v>
      </c>
      <c r="L4720" t="str">
        <f>_xlfn.XLOOKUP(D4720, dim_channels!A:A, dim_channels!B:B, "Not Found")</f>
        <v>Corporate Direct</v>
      </c>
      <c r="M4720">
        <f t="shared" si="292"/>
        <v>0</v>
      </c>
      <c r="N4720">
        <f t="shared" si="293"/>
        <v>1</v>
      </c>
      <c r="O4720">
        <f t="shared" si="294"/>
        <v>3431.21</v>
      </c>
      <c r="P4720">
        <f t="shared" si="295"/>
        <v>3611.8</v>
      </c>
    </row>
    <row r="4721" spans="1:16" x14ac:dyDescent="0.2">
      <c r="A4721" s="3" t="s">
        <v>5157</v>
      </c>
      <c r="B4721" s="3" t="s">
        <v>724</v>
      </c>
      <c r="C4721" s="3" t="s">
        <v>198</v>
      </c>
      <c r="D4721" s="3" t="s">
        <v>52</v>
      </c>
      <c r="E4721" s="3" t="s">
        <v>60</v>
      </c>
      <c r="F4721" s="3">
        <v>7875.18</v>
      </c>
      <c r="G4721" s="3">
        <v>0</v>
      </c>
      <c r="H4721" s="3">
        <v>7875.18</v>
      </c>
      <c r="I4721" s="3" t="s">
        <v>56</v>
      </c>
      <c r="J4721" s="5">
        <v>1</v>
      </c>
      <c r="K4721" t="str">
        <f>_xlfn.XLOOKUP(D4721, dim_channels!A:A, dim_channels!C:C, "Not Found")</f>
        <v>OTA</v>
      </c>
      <c r="L4721" t="str">
        <f>_xlfn.XLOOKUP(D4721, dim_channels!A:A, dim_channels!B:B, "Not Found")</f>
        <v>Agoda</v>
      </c>
      <c r="M4721">
        <f t="shared" si="292"/>
        <v>0</v>
      </c>
      <c r="N4721">
        <f t="shared" si="293"/>
        <v>0</v>
      </c>
      <c r="O4721">
        <f t="shared" si="294"/>
        <v>0</v>
      </c>
      <c r="P4721">
        <f t="shared" si="295"/>
        <v>0</v>
      </c>
    </row>
    <row r="4722" spans="1:16" x14ac:dyDescent="0.2">
      <c r="A4722" s="2" t="s">
        <v>5158</v>
      </c>
      <c r="B4722" s="2" t="s">
        <v>452</v>
      </c>
      <c r="C4722" s="2" t="s">
        <v>403</v>
      </c>
      <c r="D4722" s="2" t="s">
        <v>52</v>
      </c>
      <c r="E4722" s="2" t="s">
        <v>34</v>
      </c>
      <c r="F4722" s="2">
        <v>3994.2</v>
      </c>
      <c r="G4722" s="2">
        <v>479.3</v>
      </c>
      <c r="H4722" s="2">
        <v>3514.9</v>
      </c>
      <c r="I4722" s="2" t="s">
        <v>29</v>
      </c>
      <c r="J4722" s="4">
        <v>1.1363623431676571</v>
      </c>
      <c r="K4722" t="str">
        <f>_xlfn.XLOOKUP(D4722, dim_channels!A:A, dim_channels!C:C, "Not Found")</f>
        <v>OTA</v>
      </c>
      <c r="L4722" t="str">
        <f>_xlfn.XLOOKUP(D4722, dim_channels!A:A, dim_channels!B:B, "Not Found")</f>
        <v>Agoda</v>
      </c>
      <c r="M4722">
        <f t="shared" si="292"/>
        <v>0</v>
      </c>
      <c r="N4722">
        <f t="shared" si="293"/>
        <v>1</v>
      </c>
      <c r="O4722">
        <f t="shared" si="294"/>
        <v>3514.9</v>
      </c>
      <c r="P4722">
        <f t="shared" si="295"/>
        <v>3994.2</v>
      </c>
    </row>
    <row r="4723" spans="1:16" x14ac:dyDescent="0.2">
      <c r="A4723" s="3" t="s">
        <v>5159</v>
      </c>
      <c r="B4723" s="3" t="s">
        <v>318</v>
      </c>
      <c r="C4723" s="3" t="s">
        <v>749</v>
      </c>
      <c r="D4723" s="3" t="s">
        <v>52</v>
      </c>
      <c r="E4723" s="3" t="s">
        <v>60</v>
      </c>
      <c r="F4723" s="3">
        <v>4994.21</v>
      </c>
      <c r="G4723" s="3">
        <v>0</v>
      </c>
      <c r="H4723" s="3">
        <v>4994.21</v>
      </c>
      <c r="I4723" s="3" t="s">
        <v>29</v>
      </c>
      <c r="J4723" s="5">
        <v>1</v>
      </c>
      <c r="K4723" t="str">
        <f>_xlfn.XLOOKUP(D4723, dim_channels!A:A, dim_channels!C:C, "Not Found")</f>
        <v>OTA</v>
      </c>
      <c r="L4723" t="str">
        <f>_xlfn.XLOOKUP(D4723, dim_channels!A:A, dim_channels!B:B, "Not Found")</f>
        <v>Agoda</v>
      </c>
      <c r="M4723">
        <f t="shared" si="292"/>
        <v>0</v>
      </c>
      <c r="N4723">
        <f t="shared" si="293"/>
        <v>1</v>
      </c>
      <c r="O4723">
        <f t="shared" si="294"/>
        <v>4994.21</v>
      </c>
      <c r="P4723">
        <f t="shared" si="295"/>
        <v>4994.21</v>
      </c>
    </row>
    <row r="4724" spans="1:16" x14ac:dyDescent="0.2">
      <c r="A4724" s="2" t="s">
        <v>5160</v>
      </c>
      <c r="B4724" s="2" t="s">
        <v>787</v>
      </c>
      <c r="C4724" s="2" t="s">
        <v>504</v>
      </c>
      <c r="D4724" s="2" t="s">
        <v>64</v>
      </c>
      <c r="E4724" s="2" t="s">
        <v>28</v>
      </c>
      <c r="F4724" s="2">
        <v>4320.28</v>
      </c>
      <c r="G4724" s="2">
        <v>0</v>
      </c>
      <c r="H4724" s="2">
        <v>4320.28</v>
      </c>
      <c r="I4724" s="2" t="s">
        <v>29</v>
      </c>
      <c r="J4724" s="4">
        <v>1</v>
      </c>
      <c r="K4724" t="str">
        <f>_xlfn.XLOOKUP(D4724, dim_channels!A:A, dim_channels!C:C, "Not Found")</f>
        <v>Direct</v>
      </c>
      <c r="L4724" t="str">
        <f>_xlfn.XLOOKUP(D4724, dim_channels!A:A, dim_channels!B:B, "Not Found")</f>
        <v>Direct Website</v>
      </c>
      <c r="M4724">
        <f t="shared" si="292"/>
        <v>0</v>
      </c>
      <c r="N4724">
        <f t="shared" si="293"/>
        <v>1</v>
      </c>
      <c r="O4724">
        <f t="shared" si="294"/>
        <v>4320.28</v>
      </c>
      <c r="P4724">
        <f t="shared" si="295"/>
        <v>4320.28</v>
      </c>
    </row>
    <row r="4725" spans="1:16" x14ac:dyDescent="0.2">
      <c r="A4725" s="3" t="s">
        <v>5161</v>
      </c>
      <c r="B4725" s="3" t="s">
        <v>269</v>
      </c>
      <c r="C4725" s="3" t="s">
        <v>443</v>
      </c>
      <c r="D4725" s="3" t="s">
        <v>33</v>
      </c>
      <c r="E4725" s="3" t="s">
        <v>60</v>
      </c>
      <c r="F4725" s="3">
        <v>7834.85</v>
      </c>
      <c r="G4725" s="3">
        <v>0</v>
      </c>
      <c r="H4725" s="3">
        <v>7834.85</v>
      </c>
      <c r="I4725" s="3" t="s">
        <v>29</v>
      </c>
      <c r="J4725" s="5">
        <v>1</v>
      </c>
      <c r="K4725" t="str">
        <f>_xlfn.XLOOKUP(D4725, dim_channels!A:A, dim_channels!C:C, "Not Found")</f>
        <v>OTA</v>
      </c>
      <c r="L4725" t="str">
        <f>_xlfn.XLOOKUP(D4725, dim_channels!A:A, dim_channels!B:B, "Not Found")</f>
        <v>Booking.com</v>
      </c>
      <c r="M4725">
        <f t="shared" si="292"/>
        <v>0</v>
      </c>
      <c r="N4725">
        <f t="shared" si="293"/>
        <v>1</v>
      </c>
      <c r="O4725">
        <f t="shared" si="294"/>
        <v>7834.85</v>
      </c>
      <c r="P4725">
        <f t="shared" si="295"/>
        <v>7834.85</v>
      </c>
    </row>
    <row r="4726" spans="1:16" x14ac:dyDescent="0.2">
      <c r="A4726" s="2" t="s">
        <v>5162</v>
      </c>
      <c r="B4726" s="2" t="s">
        <v>409</v>
      </c>
      <c r="C4726" s="2" t="s">
        <v>1278</v>
      </c>
      <c r="D4726" s="2" t="s">
        <v>45</v>
      </c>
      <c r="E4726" s="2" t="s">
        <v>46</v>
      </c>
      <c r="F4726" s="2">
        <v>2866.38</v>
      </c>
      <c r="G4726" s="2">
        <v>143.32</v>
      </c>
      <c r="H4726" s="2">
        <v>2723.06</v>
      </c>
      <c r="I4726" s="2" t="s">
        <v>29</v>
      </c>
      <c r="J4726" s="4">
        <v>1.0526319655093901</v>
      </c>
      <c r="K4726" t="str">
        <f>_xlfn.XLOOKUP(D4726, dim_channels!A:A, dim_channels!C:C, "Not Found")</f>
        <v>Corporate</v>
      </c>
      <c r="L4726" t="str">
        <f>_xlfn.XLOOKUP(D4726, dim_channels!A:A, dim_channels!B:B, "Not Found")</f>
        <v>Corporate Direct</v>
      </c>
      <c r="M4726">
        <f t="shared" si="292"/>
        <v>0</v>
      </c>
      <c r="N4726">
        <f t="shared" si="293"/>
        <v>1</v>
      </c>
      <c r="O4726">
        <f t="shared" si="294"/>
        <v>2723.06</v>
      </c>
      <c r="P4726">
        <f t="shared" si="295"/>
        <v>2866.38</v>
      </c>
    </row>
    <row r="4727" spans="1:16" x14ac:dyDescent="0.2">
      <c r="A4727" s="3" t="s">
        <v>5163</v>
      </c>
      <c r="B4727" s="3" t="s">
        <v>269</v>
      </c>
      <c r="C4727" s="3" t="s">
        <v>348</v>
      </c>
      <c r="D4727" s="3" t="s">
        <v>33</v>
      </c>
      <c r="E4727" s="3" t="s">
        <v>28</v>
      </c>
      <c r="F4727" s="3">
        <v>18607.68</v>
      </c>
      <c r="G4727" s="3">
        <v>2791.15</v>
      </c>
      <c r="H4727" s="3">
        <v>15816.53</v>
      </c>
      <c r="I4727" s="3" t="s">
        <v>29</v>
      </c>
      <c r="J4727" s="5">
        <v>1.176470439470604</v>
      </c>
      <c r="K4727" t="str">
        <f>_xlfn.XLOOKUP(D4727, dim_channels!A:A, dim_channels!C:C, "Not Found")</f>
        <v>OTA</v>
      </c>
      <c r="L4727" t="str">
        <f>_xlfn.XLOOKUP(D4727, dim_channels!A:A, dim_channels!B:B, "Not Found")</f>
        <v>Booking.com</v>
      </c>
      <c r="M4727">
        <f t="shared" si="292"/>
        <v>0</v>
      </c>
      <c r="N4727">
        <f t="shared" si="293"/>
        <v>1</v>
      </c>
      <c r="O4727">
        <f t="shared" si="294"/>
        <v>15816.53</v>
      </c>
      <c r="P4727">
        <f t="shared" si="295"/>
        <v>18607.68</v>
      </c>
    </row>
    <row r="4728" spans="1:16" x14ac:dyDescent="0.2">
      <c r="A4728" s="2" t="s">
        <v>5164</v>
      </c>
      <c r="B4728" s="2" t="s">
        <v>534</v>
      </c>
      <c r="C4728" s="2" t="s">
        <v>376</v>
      </c>
      <c r="D4728" s="2" t="s">
        <v>27</v>
      </c>
      <c r="E4728" s="2" t="s">
        <v>60</v>
      </c>
      <c r="F4728" s="2">
        <v>6326.19</v>
      </c>
      <c r="G4728" s="2">
        <v>0</v>
      </c>
      <c r="H4728" s="2">
        <v>6326.19</v>
      </c>
      <c r="I4728" s="2" t="s">
        <v>41</v>
      </c>
      <c r="J4728" s="4">
        <v>1</v>
      </c>
      <c r="K4728" t="str">
        <f>_xlfn.XLOOKUP(D4728, dim_channels!A:A, dim_channels!C:C, "Not Found")</f>
        <v>OTA</v>
      </c>
      <c r="L4728" t="str">
        <f>_xlfn.XLOOKUP(D4728, dim_channels!A:A, dim_channels!B:B, "Not Found")</f>
        <v>Expedia</v>
      </c>
      <c r="M4728">
        <f t="shared" si="292"/>
        <v>1</v>
      </c>
      <c r="N4728">
        <f t="shared" si="293"/>
        <v>0</v>
      </c>
      <c r="O4728">
        <f t="shared" si="294"/>
        <v>0</v>
      </c>
      <c r="P4728">
        <f t="shared" si="295"/>
        <v>0</v>
      </c>
    </row>
    <row r="4729" spans="1:16" x14ac:dyDescent="0.2">
      <c r="A4729" s="3" t="s">
        <v>5165</v>
      </c>
      <c r="B4729" s="3" t="s">
        <v>789</v>
      </c>
      <c r="C4729" s="3" t="s">
        <v>497</v>
      </c>
      <c r="D4729" s="3" t="s">
        <v>114</v>
      </c>
      <c r="E4729" s="3" t="s">
        <v>46</v>
      </c>
      <c r="F4729" s="3">
        <v>9820.34</v>
      </c>
      <c r="G4729" s="3">
        <v>982.03</v>
      </c>
      <c r="H4729" s="3">
        <v>8838.31</v>
      </c>
      <c r="I4729" s="3" t="s">
        <v>41</v>
      </c>
      <c r="J4729" s="5">
        <v>1.111110608249767</v>
      </c>
      <c r="K4729" t="str">
        <f>_xlfn.XLOOKUP(D4729, dim_channels!A:A, dim_channels!C:C, "Not Found")</f>
        <v>Offline</v>
      </c>
      <c r="L4729" t="str">
        <f>_xlfn.XLOOKUP(D4729, dim_channels!A:A, dim_channels!B:B, "Not Found")</f>
        <v>Travel Agency</v>
      </c>
      <c r="M4729">
        <f t="shared" si="292"/>
        <v>1</v>
      </c>
      <c r="N4729">
        <f t="shared" si="293"/>
        <v>0</v>
      </c>
      <c r="O4729">
        <f t="shared" si="294"/>
        <v>0</v>
      </c>
      <c r="P4729">
        <f t="shared" si="295"/>
        <v>0</v>
      </c>
    </row>
    <row r="4730" spans="1:16" x14ac:dyDescent="0.2">
      <c r="A4730" s="2" t="s">
        <v>5166</v>
      </c>
      <c r="B4730" s="2" t="s">
        <v>179</v>
      </c>
      <c r="C4730" s="2" t="s">
        <v>153</v>
      </c>
      <c r="D4730" s="2" t="s">
        <v>206</v>
      </c>
      <c r="E4730" s="2" t="s">
        <v>207</v>
      </c>
      <c r="F4730" s="2">
        <v>12893.76</v>
      </c>
      <c r="G4730" s="2">
        <v>0</v>
      </c>
      <c r="H4730" s="2">
        <v>12893.76</v>
      </c>
      <c r="I4730" s="2" t="s">
        <v>29</v>
      </c>
      <c r="J4730" s="4">
        <v>1</v>
      </c>
      <c r="K4730" t="str">
        <f>_xlfn.XLOOKUP(D4730, dim_channels!A:A, dim_channels!C:C, "Not Found")</f>
        <v>Direct</v>
      </c>
      <c r="L4730" t="str">
        <f>_xlfn.XLOOKUP(D4730, dim_channels!A:A, dim_channels!B:B, "Not Found")</f>
        <v>Walk-in</v>
      </c>
      <c r="M4730">
        <f t="shared" si="292"/>
        <v>0</v>
      </c>
      <c r="N4730">
        <f t="shared" si="293"/>
        <v>1</v>
      </c>
      <c r="O4730">
        <f t="shared" si="294"/>
        <v>12893.76</v>
      </c>
      <c r="P4730">
        <f t="shared" si="295"/>
        <v>12893.76</v>
      </c>
    </row>
    <row r="4731" spans="1:16" x14ac:dyDescent="0.2">
      <c r="A4731" s="3" t="s">
        <v>5167</v>
      </c>
      <c r="B4731" s="3" t="s">
        <v>126</v>
      </c>
      <c r="C4731" s="3" t="s">
        <v>213</v>
      </c>
      <c r="D4731" s="3" t="s">
        <v>52</v>
      </c>
      <c r="E4731" s="3" t="s">
        <v>34</v>
      </c>
      <c r="F4731" s="3">
        <v>2654.26</v>
      </c>
      <c r="G4731" s="3">
        <v>318.51</v>
      </c>
      <c r="H4731" s="3">
        <v>2335.75</v>
      </c>
      <c r="I4731" s="3" t="s">
        <v>56</v>
      </c>
      <c r="J4731" s="5">
        <v>1.1363630525527131</v>
      </c>
      <c r="K4731" t="str">
        <f>_xlfn.XLOOKUP(D4731, dim_channels!A:A, dim_channels!C:C, "Not Found")</f>
        <v>OTA</v>
      </c>
      <c r="L4731" t="str">
        <f>_xlfn.XLOOKUP(D4731, dim_channels!A:A, dim_channels!B:B, "Not Found")</f>
        <v>Agoda</v>
      </c>
      <c r="M4731">
        <f t="shared" si="292"/>
        <v>0</v>
      </c>
      <c r="N4731">
        <f t="shared" si="293"/>
        <v>0</v>
      </c>
      <c r="O4731">
        <f t="shared" si="294"/>
        <v>0</v>
      </c>
      <c r="P4731">
        <f t="shared" si="295"/>
        <v>0</v>
      </c>
    </row>
    <row r="4732" spans="1:16" x14ac:dyDescent="0.2">
      <c r="A4732" s="2" t="s">
        <v>5168</v>
      </c>
      <c r="B4732" s="2" t="s">
        <v>685</v>
      </c>
      <c r="C4732" s="2" t="s">
        <v>78</v>
      </c>
      <c r="D4732" s="2" t="s">
        <v>206</v>
      </c>
      <c r="E4732" s="2" t="s">
        <v>207</v>
      </c>
      <c r="F4732" s="2">
        <v>5899.83</v>
      </c>
      <c r="G4732" s="2">
        <v>0</v>
      </c>
      <c r="H4732" s="2">
        <v>5899.83</v>
      </c>
      <c r="I4732" s="2" t="s">
        <v>29</v>
      </c>
      <c r="J4732" s="4">
        <v>1</v>
      </c>
      <c r="K4732" t="str">
        <f>_xlfn.XLOOKUP(D4732, dim_channels!A:A, dim_channels!C:C, "Not Found")</f>
        <v>Direct</v>
      </c>
      <c r="L4732" t="str">
        <f>_xlfn.XLOOKUP(D4732, dim_channels!A:A, dim_channels!B:B, "Not Found")</f>
        <v>Walk-in</v>
      </c>
      <c r="M4732">
        <f t="shared" si="292"/>
        <v>0</v>
      </c>
      <c r="N4732">
        <f t="shared" si="293"/>
        <v>1</v>
      </c>
      <c r="O4732">
        <f t="shared" si="294"/>
        <v>5899.83</v>
      </c>
      <c r="P4732">
        <f t="shared" si="295"/>
        <v>5899.83</v>
      </c>
    </row>
    <row r="4733" spans="1:16" x14ac:dyDescent="0.2">
      <c r="A4733" s="3" t="s">
        <v>5169</v>
      </c>
      <c r="B4733" s="3" t="s">
        <v>497</v>
      </c>
      <c r="C4733" s="3" t="s">
        <v>525</v>
      </c>
      <c r="D4733" s="3" t="s">
        <v>64</v>
      </c>
      <c r="E4733" s="3" t="s">
        <v>34</v>
      </c>
      <c r="F4733" s="3">
        <v>10154.700000000001</v>
      </c>
      <c r="G4733" s="3">
        <v>0</v>
      </c>
      <c r="H4733" s="3">
        <v>10154.700000000001</v>
      </c>
      <c r="I4733" s="3" t="s">
        <v>29</v>
      </c>
      <c r="J4733" s="5">
        <v>1</v>
      </c>
      <c r="K4733" t="str">
        <f>_xlfn.XLOOKUP(D4733, dim_channels!A:A, dim_channels!C:C, "Not Found")</f>
        <v>Direct</v>
      </c>
      <c r="L4733" t="str">
        <f>_xlfn.XLOOKUP(D4733, dim_channels!A:A, dim_channels!B:B, "Not Found")</f>
        <v>Direct Website</v>
      </c>
      <c r="M4733">
        <f t="shared" si="292"/>
        <v>0</v>
      </c>
      <c r="N4733">
        <f t="shared" si="293"/>
        <v>1</v>
      </c>
      <c r="O4733">
        <f t="shared" si="294"/>
        <v>10154.700000000001</v>
      </c>
      <c r="P4733">
        <f t="shared" si="295"/>
        <v>10154.700000000001</v>
      </c>
    </row>
    <row r="4734" spans="1:16" x14ac:dyDescent="0.2">
      <c r="A4734" s="2" t="s">
        <v>5170</v>
      </c>
      <c r="B4734" s="2" t="s">
        <v>151</v>
      </c>
      <c r="C4734" s="2" t="s">
        <v>708</v>
      </c>
      <c r="D4734" s="2" t="s">
        <v>206</v>
      </c>
      <c r="E4734" s="2" t="s">
        <v>207</v>
      </c>
      <c r="F4734" s="2">
        <v>27305.78</v>
      </c>
      <c r="G4734" s="2">
        <v>0</v>
      </c>
      <c r="H4734" s="2">
        <v>27305.78</v>
      </c>
      <c r="I4734" s="2" t="s">
        <v>29</v>
      </c>
      <c r="J4734" s="4">
        <v>1</v>
      </c>
      <c r="K4734" t="str">
        <f>_xlfn.XLOOKUP(D4734, dim_channels!A:A, dim_channels!C:C, "Not Found")</f>
        <v>Direct</v>
      </c>
      <c r="L4734" t="str">
        <f>_xlfn.XLOOKUP(D4734, dim_channels!A:A, dim_channels!B:B, "Not Found")</f>
        <v>Walk-in</v>
      </c>
      <c r="M4734">
        <f t="shared" si="292"/>
        <v>0</v>
      </c>
      <c r="N4734">
        <f t="shared" si="293"/>
        <v>1</v>
      </c>
      <c r="O4734">
        <f t="shared" si="294"/>
        <v>27305.78</v>
      </c>
      <c r="P4734">
        <f t="shared" si="295"/>
        <v>27305.78</v>
      </c>
    </row>
    <row r="4735" spans="1:16" x14ac:dyDescent="0.2">
      <c r="A4735" s="3" t="s">
        <v>5171</v>
      </c>
      <c r="B4735" s="3" t="s">
        <v>846</v>
      </c>
      <c r="C4735" s="3" t="s">
        <v>589</v>
      </c>
      <c r="D4735" s="3" t="s">
        <v>52</v>
      </c>
      <c r="E4735" s="3" t="s">
        <v>60</v>
      </c>
      <c r="F4735" s="3">
        <v>2260.71</v>
      </c>
      <c r="G4735" s="3">
        <v>0</v>
      </c>
      <c r="H4735" s="3">
        <v>2260.71</v>
      </c>
      <c r="I4735" s="3" t="s">
        <v>29</v>
      </c>
      <c r="J4735" s="5">
        <v>1</v>
      </c>
      <c r="K4735" t="str">
        <f>_xlfn.XLOOKUP(D4735, dim_channels!A:A, dim_channels!C:C, "Not Found")</f>
        <v>OTA</v>
      </c>
      <c r="L4735" t="str">
        <f>_xlfn.XLOOKUP(D4735, dim_channels!A:A, dim_channels!B:B, "Not Found")</f>
        <v>Agoda</v>
      </c>
      <c r="M4735">
        <f t="shared" si="292"/>
        <v>0</v>
      </c>
      <c r="N4735">
        <f t="shared" si="293"/>
        <v>1</v>
      </c>
      <c r="O4735">
        <f t="shared" si="294"/>
        <v>2260.71</v>
      </c>
      <c r="P4735">
        <f t="shared" si="295"/>
        <v>2260.71</v>
      </c>
    </row>
    <row r="4736" spans="1:16" x14ac:dyDescent="0.2">
      <c r="A4736" s="2" t="s">
        <v>5172</v>
      </c>
      <c r="B4736" s="2" t="s">
        <v>389</v>
      </c>
      <c r="C4736" s="2" t="s">
        <v>863</v>
      </c>
      <c r="D4736" s="2" t="s">
        <v>64</v>
      </c>
      <c r="E4736" s="2" t="s">
        <v>28</v>
      </c>
      <c r="F4736" s="2">
        <v>7337.51</v>
      </c>
      <c r="G4736" s="2">
        <v>0</v>
      </c>
      <c r="H4736" s="2">
        <v>7337.51</v>
      </c>
      <c r="I4736" s="2" t="s">
        <v>29</v>
      </c>
      <c r="J4736" s="4">
        <v>1</v>
      </c>
      <c r="K4736" t="str">
        <f>_xlfn.XLOOKUP(D4736, dim_channels!A:A, dim_channels!C:C, "Not Found")</f>
        <v>Direct</v>
      </c>
      <c r="L4736" t="str">
        <f>_xlfn.XLOOKUP(D4736, dim_channels!A:A, dim_channels!B:B, "Not Found")</f>
        <v>Direct Website</v>
      </c>
      <c r="M4736">
        <f t="shared" si="292"/>
        <v>0</v>
      </c>
      <c r="N4736">
        <f t="shared" si="293"/>
        <v>1</v>
      </c>
      <c r="O4736">
        <f t="shared" si="294"/>
        <v>7337.51</v>
      </c>
      <c r="P4736">
        <f t="shared" si="295"/>
        <v>7337.51</v>
      </c>
    </row>
    <row r="4737" spans="1:16" x14ac:dyDescent="0.2">
      <c r="A4737" s="3" t="s">
        <v>5173</v>
      </c>
      <c r="B4737" s="3" t="s">
        <v>603</v>
      </c>
      <c r="C4737" s="3" t="s">
        <v>584</v>
      </c>
      <c r="D4737" s="3" t="s">
        <v>52</v>
      </c>
      <c r="E4737" s="3" t="s">
        <v>60</v>
      </c>
      <c r="F4737" s="3">
        <v>2464.79</v>
      </c>
      <c r="G4737" s="3">
        <v>0</v>
      </c>
      <c r="H4737" s="3">
        <v>2464.79</v>
      </c>
      <c r="I4737" s="3" t="s">
        <v>29</v>
      </c>
      <c r="J4737" s="5">
        <v>1</v>
      </c>
      <c r="K4737" t="str">
        <f>_xlfn.XLOOKUP(D4737, dim_channels!A:A, dim_channels!C:C, "Not Found")</f>
        <v>OTA</v>
      </c>
      <c r="L4737" t="str">
        <f>_xlfn.XLOOKUP(D4737, dim_channels!A:A, dim_channels!B:B, "Not Found")</f>
        <v>Agoda</v>
      </c>
      <c r="M4737">
        <f t="shared" si="292"/>
        <v>0</v>
      </c>
      <c r="N4737">
        <f t="shared" si="293"/>
        <v>1</v>
      </c>
      <c r="O4737">
        <f t="shared" si="294"/>
        <v>2464.79</v>
      </c>
      <c r="P4737">
        <f t="shared" si="295"/>
        <v>2464.79</v>
      </c>
    </row>
    <row r="4738" spans="1:16" x14ac:dyDescent="0.2">
      <c r="A4738" s="2" t="s">
        <v>5174</v>
      </c>
      <c r="B4738" s="2" t="s">
        <v>1072</v>
      </c>
      <c r="C4738" s="2" t="s">
        <v>574</v>
      </c>
      <c r="D4738" s="2" t="s">
        <v>33</v>
      </c>
      <c r="E4738" s="2" t="s">
        <v>34</v>
      </c>
      <c r="F4738" s="2">
        <v>11269.92</v>
      </c>
      <c r="G4738" s="2">
        <v>1690.49</v>
      </c>
      <c r="H4738" s="2">
        <v>9579.43</v>
      </c>
      <c r="I4738" s="2" t="s">
        <v>41</v>
      </c>
      <c r="J4738" s="4">
        <v>1.176470833859635</v>
      </c>
      <c r="K4738" t="str">
        <f>_xlfn.XLOOKUP(D4738, dim_channels!A:A, dim_channels!C:C, "Not Found")</f>
        <v>OTA</v>
      </c>
      <c r="L4738" t="str">
        <f>_xlfn.XLOOKUP(D4738, dim_channels!A:A, dim_channels!B:B, "Not Found")</f>
        <v>Booking.com</v>
      </c>
      <c r="M4738">
        <f t="shared" si="292"/>
        <v>1</v>
      </c>
      <c r="N4738">
        <f t="shared" si="293"/>
        <v>0</v>
      </c>
      <c r="O4738">
        <f t="shared" si="294"/>
        <v>0</v>
      </c>
      <c r="P4738">
        <f t="shared" si="295"/>
        <v>0</v>
      </c>
    </row>
    <row r="4739" spans="1:16" x14ac:dyDescent="0.2">
      <c r="A4739" s="3" t="s">
        <v>5175</v>
      </c>
      <c r="B4739" s="3" t="s">
        <v>644</v>
      </c>
      <c r="C4739" s="3" t="s">
        <v>456</v>
      </c>
      <c r="D4739" s="3" t="s">
        <v>27</v>
      </c>
      <c r="E4739" s="3" t="s">
        <v>60</v>
      </c>
      <c r="F4739" s="3">
        <v>15228.91</v>
      </c>
      <c r="G4739" s="3">
        <v>0</v>
      </c>
      <c r="H4739" s="3">
        <v>15228.91</v>
      </c>
      <c r="I4739" s="3" t="s">
        <v>29</v>
      </c>
      <c r="J4739" s="5">
        <v>1</v>
      </c>
      <c r="K4739" t="str">
        <f>_xlfn.XLOOKUP(D4739, dim_channels!A:A, dim_channels!C:C, "Not Found")</f>
        <v>OTA</v>
      </c>
      <c r="L4739" t="str">
        <f>_xlfn.XLOOKUP(D4739, dim_channels!A:A, dim_channels!B:B, "Not Found")</f>
        <v>Expedia</v>
      </c>
      <c r="M4739">
        <f t="shared" ref="M4739:M4802" si="296">IF(I4739="Cancelled",1,0)</f>
        <v>0</v>
      </c>
      <c r="N4739">
        <f t="shared" ref="N4739:N4802" si="297">IF(TRIM(UPPER(I4739))="CHECKED-OUT",1,0)</f>
        <v>1</v>
      </c>
      <c r="O4739">
        <f t="shared" ref="O4739:O4802" si="298">IF(TRIM(UPPER(I4739))="CHECKED-OUT",H4739,0)</f>
        <v>15228.91</v>
      </c>
      <c r="P4739">
        <f t="shared" ref="P4739:P4802" si="299">IF(TRIM(UPPER(I4739))="CHECKED-OUT",F4739,0)</f>
        <v>15228.91</v>
      </c>
    </row>
    <row r="4740" spans="1:16" x14ac:dyDescent="0.2">
      <c r="A4740" s="2" t="s">
        <v>5176</v>
      </c>
      <c r="B4740" s="2" t="s">
        <v>123</v>
      </c>
      <c r="C4740" s="2" t="s">
        <v>706</v>
      </c>
      <c r="D4740" s="2" t="s">
        <v>64</v>
      </c>
      <c r="E4740" s="2" t="s">
        <v>115</v>
      </c>
      <c r="F4740" s="2">
        <v>11867.7</v>
      </c>
      <c r="G4740" s="2">
        <v>0</v>
      </c>
      <c r="H4740" s="2">
        <v>11867.7</v>
      </c>
      <c r="I4740" s="2" t="s">
        <v>29</v>
      </c>
      <c r="J4740" s="4">
        <v>1</v>
      </c>
      <c r="K4740" t="str">
        <f>_xlfn.XLOOKUP(D4740, dim_channels!A:A, dim_channels!C:C, "Not Found")</f>
        <v>Direct</v>
      </c>
      <c r="L4740" t="str">
        <f>_xlfn.XLOOKUP(D4740, dim_channels!A:A, dim_channels!B:B, "Not Found")</f>
        <v>Direct Website</v>
      </c>
      <c r="M4740">
        <f t="shared" si="296"/>
        <v>0</v>
      </c>
      <c r="N4740">
        <f t="shared" si="297"/>
        <v>1</v>
      </c>
      <c r="O4740">
        <f t="shared" si="298"/>
        <v>11867.7</v>
      </c>
      <c r="P4740">
        <f t="shared" si="299"/>
        <v>11867.7</v>
      </c>
    </row>
    <row r="4741" spans="1:16" x14ac:dyDescent="0.2">
      <c r="A4741" s="3" t="s">
        <v>5177</v>
      </c>
      <c r="B4741" s="3" t="s">
        <v>1234</v>
      </c>
      <c r="C4741" s="3" t="s">
        <v>236</v>
      </c>
      <c r="D4741" s="3" t="s">
        <v>52</v>
      </c>
      <c r="E4741" s="3" t="s">
        <v>60</v>
      </c>
      <c r="F4741" s="3">
        <v>3016.56</v>
      </c>
      <c r="G4741" s="3">
        <v>0</v>
      </c>
      <c r="H4741" s="3">
        <v>3016.56</v>
      </c>
      <c r="I4741" s="3" t="s">
        <v>29</v>
      </c>
      <c r="J4741" s="5">
        <v>1</v>
      </c>
      <c r="K4741" t="str">
        <f>_xlfn.XLOOKUP(D4741, dim_channels!A:A, dim_channels!C:C, "Not Found")</f>
        <v>OTA</v>
      </c>
      <c r="L4741" t="str">
        <f>_xlfn.XLOOKUP(D4741, dim_channels!A:A, dim_channels!B:B, "Not Found")</f>
        <v>Agoda</v>
      </c>
      <c r="M4741">
        <f t="shared" si="296"/>
        <v>0</v>
      </c>
      <c r="N4741">
        <f t="shared" si="297"/>
        <v>1</v>
      </c>
      <c r="O4741">
        <f t="shared" si="298"/>
        <v>3016.56</v>
      </c>
      <c r="P4741">
        <f t="shared" si="299"/>
        <v>3016.56</v>
      </c>
    </row>
    <row r="4742" spans="1:16" x14ac:dyDescent="0.2">
      <c r="A4742" s="2" t="s">
        <v>5178</v>
      </c>
      <c r="B4742" s="2" t="s">
        <v>504</v>
      </c>
      <c r="C4742" s="2" t="s">
        <v>370</v>
      </c>
      <c r="D4742" s="2" t="s">
        <v>27</v>
      </c>
      <c r="E4742" s="2" t="s">
        <v>60</v>
      </c>
      <c r="F4742" s="2">
        <v>16801.78</v>
      </c>
      <c r="G4742" s="2">
        <v>0</v>
      </c>
      <c r="H4742" s="2">
        <v>16801.78</v>
      </c>
      <c r="I4742" s="2" t="s">
        <v>56</v>
      </c>
      <c r="J4742" s="4">
        <v>1</v>
      </c>
      <c r="K4742" t="str">
        <f>_xlfn.XLOOKUP(D4742, dim_channels!A:A, dim_channels!C:C, "Not Found")</f>
        <v>OTA</v>
      </c>
      <c r="L4742" t="str">
        <f>_xlfn.XLOOKUP(D4742, dim_channels!A:A, dim_channels!B:B, "Not Found")</f>
        <v>Expedia</v>
      </c>
      <c r="M4742">
        <f t="shared" si="296"/>
        <v>0</v>
      </c>
      <c r="N4742">
        <f t="shared" si="297"/>
        <v>0</v>
      </c>
      <c r="O4742">
        <f t="shared" si="298"/>
        <v>0</v>
      </c>
      <c r="P4742">
        <f t="shared" si="299"/>
        <v>0</v>
      </c>
    </row>
    <row r="4743" spans="1:16" x14ac:dyDescent="0.2">
      <c r="A4743" s="3" t="s">
        <v>5179</v>
      </c>
      <c r="B4743" s="3" t="s">
        <v>246</v>
      </c>
      <c r="C4743" s="3" t="s">
        <v>246</v>
      </c>
      <c r="D4743" s="3" t="s">
        <v>52</v>
      </c>
      <c r="E4743" s="3" t="s">
        <v>34</v>
      </c>
      <c r="F4743" s="3">
        <v>2769.52</v>
      </c>
      <c r="G4743" s="3">
        <v>332.34</v>
      </c>
      <c r="H4743" s="3">
        <v>2437.1799999999998</v>
      </c>
      <c r="I4743" s="3" t="s">
        <v>41</v>
      </c>
      <c r="J4743" s="5">
        <v>1.1363625173356089</v>
      </c>
      <c r="K4743" t="str">
        <f>_xlfn.XLOOKUP(D4743, dim_channels!A:A, dim_channels!C:C, "Not Found")</f>
        <v>OTA</v>
      </c>
      <c r="L4743" t="str">
        <f>_xlfn.XLOOKUP(D4743, dim_channels!A:A, dim_channels!B:B, "Not Found")</f>
        <v>Agoda</v>
      </c>
      <c r="M4743">
        <f t="shared" si="296"/>
        <v>1</v>
      </c>
      <c r="N4743">
        <f t="shared" si="297"/>
        <v>0</v>
      </c>
      <c r="O4743">
        <f t="shared" si="298"/>
        <v>0</v>
      </c>
      <c r="P4743">
        <f t="shared" si="299"/>
        <v>0</v>
      </c>
    </row>
    <row r="4744" spans="1:16" x14ac:dyDescent="0.2">
      <c r="A4744" s="2" t="s">
        <v>5180</v>
      </c>
      <c r="B4744" s="2" t="s">
        <v>722</v>
      </c>
      <c r="C4744" s="2" t="s">
        <v>664</v>
      </c>
      <c r="D4744" s="2" t="s">
        <v>33</v>
      </c>
      <c r="E4744" s="2" t="s">
        <v>34</v>
      </c>
      <c r="F4744" s="2">
        <v>7146.73</v>
      </c>
      <c r="G4744" s="2">
        <v>1072.01</v>
      </c>
      <c r="H4744" s="2">
        <v>6074.72</v>
      </c>
      <c r="I4744" s="2" t="s">
        <v>56</v>
      </c>
      <c r="J4744" s="4">
        <v>1.176470685068612</v>
      </c>
      <c r="K4744" t="str">
        <f>_xlfn.XLOOKUP(D4744, dim_channels!A:A, dim_channels!C:C, "Not Found")</f>
        <v>OTA</v>
      </c>
      <c r="L4744" t="str">
        <f>_xlfn.XLOOKUP(D4744, dim_channels!A:A, dim_channels!B:B, "Not Found")</f>
        <v>Booking.com</v>
      </c>
      <c r="M4744">
        <f t="shared" si="296"/>
        <v>0</v>
      </c>
      <c r="N4744">
        <f t="shared" si="297"/>
        <v>0</v>
      </c>
      <c r="O4744">
        <f t="shared" si="298"/>
        <v>0</v>
      </c>
      <c r="P4744">
        <f t="shared" si="299"/>
        <v>0</v>
      </c>
    </row>
    <row r="4745" spans="1:16" x14ac:dyDescent="0.2">
      <c r="A4745" s="3" t="s">
        <v>5181</v>
      </c>
      <c r="B4745" s="3" t="s">
        <v>192</v>
      </c>
      <c r="C4745" s="3" t="s">
        <v>555</v>
      </c>
      <c r="D4745" s="3" t="s">
        <v>33</v>
      </c>
      <c r="E4745" s="3" t="s">
        <v>34</v>
      </c>
      <c r="F4745" s="3">
        <v>24036.98</v>
      </c>
      <c r="G4745" s="3">
        <v>3605.55</v>
      </c>
      <c r="H4745" s="3">
        <v>20431.43</v>
      </c>
      <c r="I4745" s="3" t="s">
        <v>29</v>
      </c>
      <c r="J4745" s="5">
        <v>1.17647076097953</v>
      </c>
      <c r="K4745" t="str">
        <f>_xlfn.XLOOKUP(D4745, dim_channels!A:A, dim_channels!C:C, "Not Found")</f>
        <v>OTA</v>
      </c>
      <c r="L4745" t="str">
        <f>_xlfn.XLOOKUP(D4745, dim_channels!A:A, dim_channels!B:B, "Not Found")</f>
        <v>Booking.com</v>
      </c>
      <c r="M4745">
        <f t="shared" si="296"/>
        <v>0</v>
      </c>
      <c r="N4745">
        <f t="shared" si="297"/>
        <v>1</v>
      </c>
      <c r="O4745">
        <f t="shared" si="298"/>
        <v>20431.43</v>
      </c>
      <c r="P4745">
        <f t="shared" si="299"/>
        <v>24036.98</v>
      </c>
    </row>
    <row r="4746" spans="1:16" x14ac:dyDescent="0.2">
      <c r="A4746" s="2" t="s">
        <v>5182</v>
      </c>
      <c r="B4746" s="2" t="s">
        <v>454</v>
      </c>
      <c r="C4746" s="2" t="s">
        <v>234</v>
      </c>
      <c r="D4746" s="2" t="s">
        <v>27</v>
      </c>
      <c r="E4746" s="2" t="s">
        <v>28</v>
      </c>
      <c r="F4746" s="2">
        <v>14087.58</v>
      </c>
      <c r="G4746" s="2">
        <v>2535.7600000000002</v>
      </c>
      <c r="H4746" s="2">
        <v>11551.82</v>
      </c>
      <c r="I4746" s="2" t="s">
        <v>29</v>
      </c>
      <c r="J4746" s="4">
        <v>1.219511730619071</v>
      </c>
      <c r="K4746" t="str">
        <f>_xlfn.XLOOKUP(D4746, dim_channels!A:A, dim_channels!C:C, "Not Found")</f>
        <v>OTA</v>
      </c>
      <c r="L4746" t="str">
        <f>_xlfn.XLOOKUP(D4746, dim_channels!A:A, dim_channels!B:B, "Not Found")</f>
        <v>Expedia</v>
      </c>
      <c r="M4746">
        <f t="shared" si="296"/>
        <v>0</v>
      </c>
      <c r="N4746">
        <f t="shared" si="297"/>
        <v>1</v>
      </c>
      <c r="O4746">
        <f t="shared" si="298"/>
        <v>11551.82</v>
      </c>
      <c r="P4746">
        <f t="shared" si="299"/>
        <v>14087.58</v>
      </c>
    </row>
    <row r="4747" spans="1:16" x14ac:dyDescent="0.2">
      <c r="A4747" s="3" t="s">
        <v>5183</v>
      </c>
      <c r="B4747" s="3" t="s">
        <v>426</v>
      </c>
      <c r="C4747" s="3" t="s">
        <v>813</v>
      </c>
      <c r="D4747" s="3" t="s">
        <v>45</v>
      </c>
      <c r="E4747" s="3" t="s">
        <v>46</v>
      </c>
      <c r="F4747" s="3">
        <v>11069.91</v>
      </c>
      <c r="G4747" s="3">
        <v>553.5</v>
      </c>
      <c r="H4747" s="3">
        <v>10516.41</v>
      </c>
      <c r="I4747" s="3" t="s">
        <v>29</v>
      </c>
      <c r="J4747" s="5">
        <v>1.0526320293712399</v>
      </c>
      <c r="K4747" t="str">
        <f>_xlfn.XLOOKUP(D4747, dim_channels!A:A, dim_channels!C:C, "Not Found")</f>
        <v>Corporate</v>
      </c>
      <c r="L4747" t="str">
        <f>_xlfn.XLOOKUP(D4747, dim_channels!A:A, dim_channels!B:B, "Not Found")</f>
        <v>Corporate Direct</v>
      </c>
      <c r="M4747">
        <f t="shared" si="296"/>
        <v>0</v>
      </c>
      <c r="N4747">
        <f t="shared" si="297"/>
        <v>1</v>
      </c>
      <c r="O4747">
        <f t="shared" si="298"/>
        <v>10516.41</v>
      </c>
      <c r="P4747">
        <f t="shared" si="299"/>
        <v>11069.91</v>
      </c>
    </row>
    <row r="4748" spans="1:16" x14ac:dyDescent="0.2">
      <c r="A4748" s="2" t="s">
        <v>5184</v>
      </c>
      <c r="B4748" s="2" t="s">
        <v>220</v>
      </c>
      <c r="C4748" s="2" t="s">
        <v>1354</v>
      </c>
      <c r="D4748" s="2" t="s">
        <v>52</v>
      </c>
      <c r="E4748" s="2" t="s">
        <v>60</v>
      </c>
      <c r="F4748" s="2">
        <v>5356.32</v>
      </c>
      <c r="G4748" s="2">
        <v>0</v>
      </c>
      <c r="H4748" s="2">
        <v>5356.32</v>
      </c>
      <c r="I4748" s="2" t="s">
        <v>41</v>
      </c>
      <c r="J4748" s="4">
        <v>1</v>
      </c>
      <c r="K4748" t="str">
        <f>_xlfn.XLOOKUP(D4748, dim_channels!A:A, dim_channels!C:C, "Not Found")</f>
        <v>OTA</v>
      </c>
      <c r="L4748" t="str">
        <f>_xlfn.XLOOKUP(D4748, dim_channels!A:A, dim_channels!B:B, "Not Found")</f>
        <v>Agoda</v>
      </c>
      <c r="M4748">
        <f t="shared" si="296"/>
        <v>1</v>
      </c>
      <c r="N4748">
        <f t="shared" si="297"/>
        <v>0</v>
      </c>
      <c r="O4748">
        <f t="shared" si="298"/>
        <v>0</v>
      </c>
      <c r="P4748">
        <f t="shared" si="299"/>
        <v>0</v>
      </c>
    </row>
    <row r="4749" spans="1:16" x14ac:dyDescent="0.2">
      <c r="A4749" s="3" t="s">
        <v>5185</v>
      </c>
      <c r="B4749" s="3" t="s">
        <v>949</v>
      </c>
      <c r="C4749" s="3" t="s">
        <v>151</v>
      </c>
      <c r="D4749" s="3" t="s">
        <v>114</v>
      </c>
      <c r="E4749" s="3" t="s">
        <v>46</v>
      </c>
      <c r="F4749" s="3">
        <v>3603.48</v>
      </c>
      <c r="G4749" s="3">
        <v>360.35</v>
      </c>
      <c r="H4749" s="3">
        <v>3243.13</v>
      </c>
      <c r="I4749" s="3" t="s">
        <v>41</v>
      </c>
      <c r="J4749" s="5">
        <v>1.1111117963202219</v>
      </c>
      <c r="K4749" t="str">
        <f>_xlfn.XLOOKUP(D4749, dim_channels!A:A, dim_channels!C:C, "Not Found")</f>
        <v>Offline</v>
      </c>
      <c r="L4749" t="str">
        <f>_xlfn.XLOOKUP(D4749, dim_channels!A:A, dim_channels!B:B, "Not Found")</f>
        <v>Travel Agency</v>
      </c>
      <c r="M4749">
        <f t="shared" si="296"/>
        <v>1</v>
      </c>
      <c r="N4749">
        <f t="shared" si="297"/>
        <v>0</v>
      </c>
      <c r="O4749">
        <f t="shared" si="298"/>
        <v>0</v>
      </c>
      <c r="P4749">
        <f t="shared" si="299"/>
        <v>0</v>
      </c>
    </row>
    <row r="4750" spans="1:16" x14ac:dyDescent="0.2">
      <c r="A4750" s="2" t="s">
        <v>5186</v>
      </c>
      <c r="B4750" s="2" t="s">
        <v>373</v>
      </c>
      <c r="C4750" s="2" t="s">
        <v>75</v>
      </c>
      <c r="D4750" s="2" t="s">
        <v>27</v>
      </c>
      <c r="E4750" s="2" t="s">
        <v>34</v>
      </c>
      <c r="F4750" s="2">
        <v>16666.740000000002</v>
      </c>
      <c r="G4750" s="2">
        <v>3000.01</v>
      </c>
      <c r="H4750" s="2">
        <v>13666.73</v>
      </c>
      <c r="I4750" s="2" t="s">
        <v>29</v>
      </c>
      <c r="J4750" s="4">
        <v>1.2195119095789559</v>
      </c>
      <c r="K4750" t="str">
        <f>_xlfn.XLOOKUP(D4750, dim_channels!A:A, dim_channels!C:C, "Not Found")</f>
        <v>OTA</v>
      </c>
      <c r="L4750" t="str">
        <f>_xlfn.XLOOKUP(D4750, dim_channels!A:A, dim_channels!B:B, "Not Found")</f>
        <v>Expedia</v>
      </c>
      <c r="M4750">
        <f t="shared" si="296"/>
        <v>0</v>
      </c>
      <c r="N4750">
        <f t="shared" si="297"/>
        <v>1</v>
      </c>
      <c r="O4750">
        <f t="shared" si="298"/>
        <v>13666.73</v>
      </c>
      <c r="P4750">
        <f t="shared" si="299"/>
        <v>16666.740000000002</v>
      </c>
    </row>
    <row r="4751" spans="1:16" x14ac:dyDescent="0.2">
      <c r="A4751" s="3" t="s">
        <v>5187</v>
      </c>
      <c r="B4751" s="3" t="s">
        <v>642</v>
      </c>
      <c r="C4751" s="3" t="s">
        <v>79</v>
      </c>
      <c r="D4751" s="3" t="s">
        <v>52</v>
      </c>
      <c r="E4751" s="3" t="s">
        <v>34</v>
      </c>
      <c r="F4751" s="3">
        <v>6585.85</v>
      </c>
      <c r="G4751" s="3">
        <v>790.3</v>
      </c>
      <c r="H4751" s="3">
        <v>5795.55</v>
      </c>
      <c r="I4751" s="3" t="s">
        <v>29</v>
      </c>
      <c r="J4751" s="5">
        <v>1.136363244213233</v>
      </c>
      <c r="K4751" t="str">
        <f>_xlfn.XLOOKUP(D4751, dim_channels!A:A, dim_channels!C:C, "Not Found")</f>
        <v>OTA</v>
      </c>
      <c r="L4751" t="str">
        <f>_xlfn.XLOOKUP(D4751, dim_channels!A:A, dim_channels!B:B, "Not Found")</f>
        <v>Agoda</v>
      </c>
      <c r="M4751">
        <f t="shared" si="296"/>
        <v>0</v>
      </c>
      <c r="N4751">
        <f t="shared" si="297"/>
        <v>1</v>
      </c>
      <c r="O4751">
        <f t="shared" si="298"/>
        <v>5795.55</v>
      </c>
      <c r="P4751">
        <f t="shared" si="299"/>
        <v>6585.85</v>
      </c>
    </row>
    <row r="4752" spans="1:16" x14ac:dyDescent="0.2">
      <c r="A4752" s="2" t="s">
        <v>5188</v>
      </c>
      <c r="B4752" s="2" t="s">
        <v>426</v>
      </c>
      <c r="C4752" s="2" t="s">
        <v>799</v>
      </c>
      <c r="D4752" s="2" t="s">
        <v>52</v>
      </c>
      <c r="E4752" s="2" t="s">
        <v>60</v>
      </c>
      <c r="F4752" s="2">
        <v>7707.47</v>
      </c>
      <c r="G4752" s="2">
        <v>0</v>
      </c>
      <c r="H4752" s="2">
        <v>7707.47</v>
      </c>
      <c r="I4752" s="2" t="s">
        <v>29</v>
      </c>
      <c r="J4752" s="4">
        <v>1</v>
      </c>
      <c r="K4752" t="str">
        <f>_xlfn.XLOOKUP(D4752, dim_channels!A:A, dim_channels!C:C, "Not Found")</f>
        <v>OTA</v>
      </c>
      <c r="L4752" t="str">
        <f>_xlfn.XLOOKUP(D4752, dim_channels!A:A, dim_channels!B:B, "Not Found")</f>
        <v>Agoda</v>
      </c>
      <c r="M4752">
        <f t="shared" si="296"/>
        <v>0</v>
      </c>
      <c r="N4752">
        <f t="shared" si="297"/>
        <v>1</v>
      </c>
      <c r="O4752">
        <f t="shared" si="298"/>
        <v>7707.47</v>
      </c>
      <c r="P4752">
        <f t="shared" si="299"/>
        <v>7707.47</v>
      </c>
    </row>
    <row r="4753" spans="1:16" x14ac:dyDescent="0.2">
      <c r="A4753" s="3" t="s">
        <v>5189</v>
      </c>
      <c r="B4753" s="3" t="s">
        <v>578</v>
      </c>
      <c r="C4753" s="3" t="s">
        <v>130</v>
      </c>
      <c r="D4753" s="3" t="s">
        <v>64</v>
      </c>
      <c r="E4753" s="3" t="s">
        <v>115</v>
      </c>
      <c r="F4753" s="3">
        <v>4929.82</v>
      </c>
      <c r="G4753" s="3">
        <v>0</v>
      </c>
      <c r="H4753" s="3">
        <v>4929.82</v>
      </c>
      <c r="I4753" s="3" t="s">
        <v>29</v>
      </c>
      <c r="J4753" s="5">
        <v>1</v>
      </c>
      <c r="K4753" t="str">
        <f>_xlfn.XLOOKUP(D4753, dim_channels!A:A, dim_channels!C:C, "Not Found")</f>
        <v>Direct</v>
      </c>
      <c r="L4753" t="str">
        <f>_xlfn.XLOOKUP(D4753, dim_channels!A:A, dim_channels!B:B, "Not Found")</f>
        <v>Direct Website</v>
      </c>
      <c r="M4753">
        <f t="shared" si="296"/>
        <v>0</v>
      </c>
      <c r="N4753">
        <f t="shared" si="297"/>
        <v>1</v>
      </c>
      <c r="O4753">
        <f t="shared" si="298"/>
        <v>4929.82</v>
      </c>
      <c r="P4753">
        <f t="shared" si="299"/>
        <v>4929.82</v>
      </c>
    </row>
    <row r="4754" spans="1:16" x14ac:dyDescent="0.2">
      <c r="A4754" s="2" t="s">
        <v>5190</v>
      </c>
      <c r="B4754" s="2" t="s">
        <v>468</v>
      </c>
      <c r="C4754" s="2" t="s">
        <v>123</v>
      </c>
      <c r="D4754" s="2" t="s">
        <v>33</v>
      </c>
      <c r="E4754" s="2" t="s">
        <v>60</v>
      </c>
      <c r="F4754" s="2">
        <v>8582.7800000000007</v>
      </c>
      <c r="G4754" s="2">
        <v>0</v>
      </c>
      <c r="H4754" s="2">
        <v>8582.7800000000007</v>
      </c>
      <c r="I4754" s="2" t="s">
        <v>41</v>
      </c>
      <c r="J4754" s="4">
        <v>1</v>
      </c>
      <c r="K4754" t="str">
        <f>_xlfn.XLOOKUP(D4754, dim_channels!A:A, dim_channels!C:C, "Not Found")</f>
        <v>OTA</v>
      </c>
      <c r="L4754" t="str">
        <f>_xlfn.XLOOKUP(D4754, dim_channels!A:A, dim_channels!B:B, "Not Found")</f>
        <v>Booking.com</v>
      </c>
      <c r="M4754">
        <f t="shared" si="296"/>
        <v>1</v>
      </c>
      <c r="N4754">
        <f t="shared" si="297"/>
        <v>0</v>
      </c>
      <c r="O4754">
        <f t="shared" si="298"/>
        <v>0</v>
      </c>
      <c r="P4754">
        <f t="shared" si="299"/>
        <v>0</v>
      </c>
    </row>
    <row r="4755" spans="1:16" x14ac:dyDescent="0.2">
      <c r="A4755" s="3" t="s">
        <v>5191</v>
      </c>
      <c r="B4755" s="3" t="s">
        <v>433</v>
      </c>
      <c r="C4755" s="3" t="s">
        <v>107</v>
      </c>
      <c r="D4755" s="3" t="s">
        <v>33</v>
      </c>
      <c r="E4755" s="3" t="s">
        <v>34</v>
      </c>
      <c r="F4755" s="3">
        <v>2769.98</v>
      </c>
      <c r="G4755" s="3">
        <v>415.5</v>
      </c>
      <c r="H4755" s="3">
        <v>2354.48</v>
      </c>
      <c r="I4755" s="3" t="s">
        <v>29</v>
      </c>
      <c r="J4755" s="5">
        <v>1.176472087254935</v>
      </c>
      <c r="K4755" t="str">
        <f>_xlfn.XLOOKUP(D4755, dim_channels!A:A, dim_channels!C:C, "Not Found")</f>
        <v>OTA</v>
      </c>
      <c r="L4755" t="str">
        <f>_xlfn.XLOOKUP(D4755, dim_channels!A:A, dim_channels!B:B, "Not Found")</f>
        <v>Booking.com</v>
      </c>
      <c r="M4755">
        <f t="shared" si="296"/>
        <v>0</v>
      </c>
      <c r="N4755">
        <f t="shared" si="297"/>
        <v>1</v>
      </c>
      <c r="O4755">
        <f t="shared" si="298"/>
        <v>2354.48</v>
      </c>
      <c r="P4755">
        <f t="shared" si="299"/>
        <v>2769.98</v>
      </c>
    </row>
    <row r="4756" spans="1:16" x14ac:dyDescent="0.2">
      <c r="A4756" s="2" t="s">
        <v>5192</v>
      </c>
      <c r="B4756" s="2" t="s">
        <v>468</v>
      </c>
      <c r="C4756" s="2" t="s">
        <v>378</v>
      </c>
      <c r="D4756" s="2" t="s">
        <v>27</v>
      </c>
      <c r="E4756" s="2" t="s">
        <v>60</v>
      </c>
      <c r="F4756" s="2">
        <v>9830.0300000000007</v>
      </c>
      <c r="G4756" s="2">
        <v>0</v>
      </c>
      <c r="H4756" s="2">
        <v>9830.0300000000007</v>
      </c>
      <c r="I4756" s="2" t="s">
        <v>41</v>
      </c>
      <c r="J4756" s="4">
        <v>1</v>
      </c>
      <c r="K4756" t="str">
        <f>_xlfn.XLOOKUP(D4756, dim_channels!A:A, dim_channels!C:C, "Not Found")</f>
        <v>OTA</v>
      </c>
      <c r="L4756" t="str">
        <f>_xlfn.XLOOKUP(D4756, dim_channels!A:A, dim_channels!B:B, "Not Found")</f>
        <v>Expedia</v>
      </c>
      <c r="M4756">
        <f t="shared" si="296"/>
        <v>1</v>
      </c>
      <c r="N4756">
        <f t="shared" si="297"/>
        <v>0</v>
      </c>
      <c r="O4756">
        <f t="shared" si="298"/>
        <v>0</v>
      </c>
      <c r="P4756">
        <f t="shared" si="299"/>
        <v>0</v>
      </c>
    </row>
    <row r="4757" spans="1:16" x14ac:dyDescent="0.2">
      <c r="A4757" s="3" t="s">
        <v>5193</v>
      </c>
      <c r="B4757" s="3" t="s">
        <v>584</v>
      </c>
      <c r="C4757" s="3" t="s">
        <v>498</v>
      </c>
      <c r="D4757" s="3" t="s">
        <v>45</v>
      </c>
      <c r="E4757" s="3" t="s">
        <v>89</v>
      </c>
      <c r="F4757" s="3">
        <v>2747.37</v>
      </c>
      <c r="G4757" s="3">
        <v>0</v>
      </c>
      <c r="H4757" s="3">
        <v>2747.37</v>
      </c>
      <c r="I4757" s="3" t="s">
        <v>29</v>
      </c>
      <c r="J4757" s="5">
        <v>1</v>
      </c>
      <c r="K4757" t="str">
        <f>_xlfn.XLOOKUP(D4757, dim_channels!A:A, dim_channels!C:C, "Not Found")</f>
        <v>Corporate</v>
      </c>
      <c r="L4757" t="str">
        <f>_xlfn.XLOOKUP(D4757, dim_channels!A:A, dim_channels!B:B, "Not Found")</f>
        <v>Corporate Direct</v>
      </c>
      <c r="M4757">
        <f t="shared" si="296"/>
        <v>0</v>
      </c>
      <c r="N4757">
        <f t="shared" si="297"/>
        <v>1</v>
      </c>
      <c r="O4757">
        <f t="shared" si="298"/>
        <v>2747.37</v>
      </c>
      <c r="P4757">
        <f t="shared" si="299"/>
        <v>2747.37</v>
      </c>
    </row>
    <row r="4758" spans="1:16" x14ac:dyDescent="0.2">
      <c r="A4758" s="2" t="s">
        <v>5194</v>
      </c>
      <c r="B4758" s="2" t="s">
        <v>1072</v>
      </c>
      <c r="C4758" s="2" t="s">
        <v>295</v>
      </c>
      <c r="D4758" s="2" t="s">
        <v>27</v>
      </c>
      <c r="E4758" s="2" t="s">
        <v>28</v>
      </c>
      <c r="F4758" s="2">
        <v>2272.44</v>
      </c>
      <c r="G4758" s="2">
        <v>409.04</v>
      </c>
      <c r="H4758" s="2">
        <v>1863.4</v>
      </c>
      <c r="I4758" s="2" t="s">
        <v>41</v>
      </c>
      <c r="J4758" s="4">
        <v>1.219512718686272</v>
      </c>
      <c r="K4758" t="str">
        <f>_xlfn.XLOOKUP(D4758, dim_channels!A:A, dim_channels!C:C, "Not Found")</f>
        <v>OTA</v>
      </c>
      <c r="L4758" t="str">
        <f>_xlfn.XLOOKUP(D4758, dim_channels!A:A, dim_channels!B:B, "Not Found")</f>
        <v>Expedia</v>
      </c>
      <c r="M4758">
        <f t="shared" si="296"/>
        <v>1</v>
      </c>
      <c r="N4758">
        <f t="shared" si="297"/>
        <v>0</v>
      </c>
      <c r="O4758">
        <f t="shared" si="298"/>
        <v>0</v>
      </c>
      <c r="P4758">
        <f t="shared" si="299"/>
        <v>0</v>
      </c>
    </row>
    <row r="4759" spans="1:16" x14ac:dyDescent="0.2">
      <c r="A4759" s="3" t="s">
        <v>5195</v>
      </c>
      <c r="B4759" s="3" t="s">
        <v>762</v>
      </c>
      <c r="C4759" s="3" t="s">
        <v>403</v>
      </c>
      <c r="D4759" s="3" t="s">
        <v>33</v>
      </c>
      <c r="E4759" s="3" t="s">
        <v>28</v>
      </c>
      <c r="F4759" s="3">
        <v>5714.2</v>
      </c>
      <c r="G4759" s="3">
        <v>857.13</v>
      </c>
      <c r="H4759" s="3">
        <v>4857.07</v>
      </c>
      <c r="I4759" s="3" t="s">
        <v>56</v>
      </c>
      <c r="J4759" s="5">
        <v>1.1764705882352939</v>
      </c>
      <c r="K4759" t="str">
        <f>_xlfn.XLOOKUP(D4759, dim_channels!A:A, dim_channels!C:C, "Not Found")</f>
        <v>OTA</v>
      </c>
      <c r="L4759" t="str">
        <f>_xlfn.XLOOKUP(D4759, dim_channels!A:A, dim_channels!B:B, "Not Found")</f>
        <v>Booking.com</v>
      </c>
      <c r="M4759">
        <f t="shared" si="296"/>
        <v>0</v>
      </c>
      <c r="N4759">
        <f t="shared" si="297"/>
        <v>0</v>
      </c>
      <c r="O4759">
        <f t="shared" si="298"/>
        <v>0</v>
      </c>
      <c r="P4759">
        <f t="shared" si="299"/>
        <v>0</v>
      </c>
    </row>
    <row r="4760" spans="1:16" x14ac:dyDescent="0.2">
      <c r="A4760" s="2" t="s">
        <v>5196</v>
      </c>
      <c r="B4760" s="2" t="s">
        <v>276</v>
      </c>
      <c r="C4760" s="2" t="s">
        <v>32</v>
      </c>
      <c r="D4760" s="2" t="s">
        <v>114</v>
      </c>
      <c r="E4760" s="2" t="s">
        <v>115</v>
      </c>
      <c r="F4760" s="2">
        <v>8474.9500000000007</v>
      </c>
      <c r="G4760" s="2">
        <v>847.5</v>
      </c>
      <c r="H4760" s="2">
        <v>7627.45</v>
      </c>
      <c r="I4760" s="2" t="s">
        <v>29</v>
      </c>
      <c r="J4760" s="4">
        <v>1.1111118394745301</v>
      </c>
      <c r="K4760" t="str">
        <f>_xlfn.XLOOKUP(D4760, dim_channels!A:A, dim_channels!C:C, "Not Found")</f>
        <v>Offline</v>
      </c>
      <c r="L4760" t="str">
        <f>_xlfn.XLOOKUP(D4760, dim_channels!A:A, dim_channels!B:B, "Not Found")</f>
        <v>Travel Agency</v>
      </c>
      <c r="M4760">
        <f t="shared" si="296"/>
        <v>0</v>
      </c>
      <c r="N4760">
        <f t="shared" si="297"/>
        <v>1</v>
      </c>
      <c r="O4760">
        <f t="shared" si="298"/>
        <v>7627.45</v>
      </c>
      <c r="P4760">
        <f t="shared" si="299"/>
        <v>8474.9500000000007</v>
      </c>
    </row>
    <row r="4761" spans="1:16" x14ac:dyDescent="0.2">
      <c r="A4761" s="3" t="s">
        <v>5197</v>
      </c>
      <c r="B4761" s="3" t="s">
        <v>258</v>
      </c>
      <c r="C4761" s="3" t="s">
        <v>158</v>
      </c>
      <c r="D4761" s="3" t="s">
        <v>33</v>
      </c>
      <c r="E4761" s="3" t="s">
        <v>28</v>
      </c>
      <c r="F4761" s="3">
        <v>8670.31</v>
      </c>
      <c r="G4761" s="3">
        <v>1300.55</v>
      </c>
      <c r="H4761" s="3">
        <v>7369.76</v>
      </c>
      <c r="I4761" s="3" t="s">
        <v>29</v>
      </c>
      <c r="J4761" s="5">
        <v>1.1764711469572959</v>
      </c>
      <c r="K4761" t="str">
        <f>_xlfn.XLOOKUP(D4761, dim_channels!A:A, dim_channels!C:C, "Not Found")</f>
        <v>OTA</v>
      </c>
      <c r="L4761" t="str">
        <f>_xlfn.XLOOKUP(D4761, dim_channels!A:A, dim_channels!B:B, "Not Found")</f>
        <v>Booking.com</v>
      </c>
      <c r="M4761">
        <f t="shared" si="296"/>
        <v>0</v>
      </c>
      <c r="N4761">
        <f t="shared" si="297"/>
        <v>1</v>
      </c>
      <c r="O4761">
        <f t="shared" si="298"/>
        <v>7369.76</v>
      </c>
      <c r="P4761">
        <f t="shared" si="299"/>
        <v>8670.31</v>
      </c>
    </row>
    <row r="4762" spans="1:16" x14ac:dyDescent="0.2">
      <c r="A4762" s="2" t="s">
        <v>5198</v>
      </c>
      <c r="B4762" s="2" t="s">
        <v>597</v>
      </c>
      <c r="C4762" s="2" t="s">
        <v>220</v>
      </c>
      <c r="D4762" s="2" t="s">
        <v>52</v>
      </c>
      <c r="E4762" s="2" t="s">
        <v>34</v>
      </c>
      <c r="F4762" s="2">
        <v>8414.1200000000008</v>
      </c>
      <c r="G4762" s="2">
        <v>1009.69</v>
      </c>
      <c r="H4762" s="2">
        <v>7404.43</v>
      </c>
      <c r="I4762" s="2" t="s">
        <v>29</v>
      </c>
      <c r="J4762" s="4">
        <v>1.136362961092211</v>
      </c>
      <c r="K4762" t="str">
        <f>_xlfn.XLOOKUP(D4762, dim_channels!A:A, dim_channels!C:C, "Not Found")</f>
        <v>OTA</v>
      </c>
      <c r="L4762" t="str">
        <f>_xlfn.XLOOKUP(D4762, dim_channels!A:A, dim_channels!B:B, "Not Found")</f>
        <v>Agoda</v>
      </c>
      <c r="M4762">
        <f t="shared" si="296"/>
        <v>0</v>
      </c>
      <c r="N4762">
        <f t="shared" si="297"/>
        <v>1</v>
      </c>
      <c r="O4762">
        <f t="shared" si="298"/>
        <v>7404.43</v>
      </c>
      <c r="P4762">
        <f t="shared" si="299"/>
        <v>8414.1200000000008</v>
      </c>
    </row>
    <row r="4763" spans="1:16" x14ac:dyDescent="0.2">
      <c r="A4763" s="3" t="s">
        <v>5199</v>
      </c>
      <c r="B4763" s="3" t="s">
        <v>297</v>
      </c>
      <c r="C4763" s="3" t="s">
        <v>121</v>
      </c>
      <c r="D4763" s="3" t="s">
        <v>169</v>
      </c>
      <c r="E4763" s="3" t="s">
        <v>34</v>
      </c>
      <c r="F4763" s="3">
        <v>6772.3</v>
      </c>
      <c r="G4763" s="3">
        <v>1354.46</v>
      </c>
      <c r="H4763" s="3">
        <v>5417.84</v>
      </c>
      <c r="I4763" s="3" t="s">
        <v>41</v>
      </c>
      <c r="J4763" s="5">
        <v>1.25</v>
      </c>
      <c r="K4763" t="str">
        <f>_xlfn.XLOOKUP(D4763, dim_channels!A:A, dim_channels!C:C, "Not Found")</f>
        <v>GDS</v>
      </c>
      <c r="L4763" t="str">
        <f>_xlfn.XLOOKUP(D4763, dim_channels!A:A, dim_channels!B:B, "Not Found")</f>
        <v>GDS (Amadeus)</v>
      </c>
      <c r="M4763">
        <f t="shared" si="296"/>
        <v>1</v>
      </c>
      <c r="N4763">
        <f t="shared" si="297"/>
        <v>0</v>
      </c>
      <c r="O4763">
        <f t="shared" si="298"/>
        <v>0</v>
      </c>
      <c r="P4763">
        <f t="shared" si="299"/>
        <v>0</v>
      </c>
    </row>
    <row r="4764" spans="1:16" x14ac:dyDescent="0.2">
      <c r="A4764" s="2" t="s">
        <v>5200</v>
      </c>
      <c r="B4764" s="2" t="s">
        <v>151</v>
      </c>
      <c r="C4764" s="2" t="s">
        <v>386</v>
      </c>
      <c r="D4764" s="2" t="s">
        <v>33</v>
      </c>
      <c r="E4764" s="2" t="s">
        <v>34</v>
      </c>
      <c r="F4764" s="2">
        <v>10887.84</v>
      </c>
      <c r="G4764" s="2">
        <v>1633.18</v>
      </c>
      <c r="H4764" s="2">
        <v>9254.66</v>
      </c>
      <c r="I4764" s="2" t="s">
        <v>41</v>
      </c>
      <c r="J4764" s="4">
        <v>1.176471096723164</v>
      </c>
      <c r="K4764" t="str">
        <f>_xlfn.XLOOKUP(D4764, dim_channels!A:A, dim_channels!C:C, "Not Found")</f>
        <v>OTA</v>
      </c>
      <c r="L4764" t="str">
        <f>_xlfn.XLOOKUP(D4764, dim_channels!A:A, dim_channels!B:B, "Not Found")</f>
        <v>Booking.com</v>
      </c>
      <c r="M4764">
        <f t="shared" si="296"/>
        <v>1</v>
      </c>
      <c r="N4764">
        <f t="shared" si="297"/>
        <v>0</v>
      </c>
      <c r="O4764">
        <f t="shared" si="298"/>
        <v>0</v>
      </c>
      <c r="P4764">
        <f t="shared" si="299"/>
        <v>0</v>
      </c>
    </row>
    <row r="4765" spans="1:16" x14ac:dyDescent="0.2">
      <c r="A4765" s="3" t="s">
        <v>5201</v>
      </c>
      <c r="B4765" s="3" t="s">
        <v>109</v>
      </c>
      <c r="C4765" s="3" t="s">
        <v>653</v>
      </c>
      <c r="D4765" s="3" t="s">
        <v>33</v>
      </c>
      <c r="E4765" s="3" t="s">
        <v>60</v>
      </c>
      <c r="F4765" s="3">
        <v>7004.29</v>
      </c>
      <c r="G4765" s="3">
        <v>0</v>
      </c>
      <c r="H4765" s="3">
        <v>7004.29</v>
      </c>
      <c r="I4765" s="3" t="s">
        <v>29</v>
      </c>
      <c r="J4765" s="5">
        <v>1</v>
      </c>
      <c r="K4765" t="str">
        <f>_xlfn.XLOOKUP(D4765, dim_channels!A:A, dim_channels!C:C, "Not Found")</f>
        <v>OTA</v>
      </c>
      <c r="L4765" t="str">
        <f>_xlfn.XLOOKUP(D4765, dim_channels!A:A, dim_channels!B:B, "Not Found")</f>
        <v>Booking.com</v>
      </c>
      <c r="M4765">
        <f t="shared" si="296"/>
        <v>0</v>
      </c>
      <c r="N4765">
        <f t="shared" si="297"/>
        <v>1</v>
      </c>
      <c r="O4765">
        <f t="shared" si="298"/>
        <v>7004.29</v>
      </c>
      <c r="P4765">
        <f t="shared" si="299"/>
        <v>7004.29</v>
      </c>
    </row>
    <row r="4766" spans="1:16" x14ac:dyDescent="0.2">
      <c r="A4766" s="2" t="s">
        <v>5202</v>
      </c>
      <c r="B4766" s="2" t="s">
        <v>219</v>
      </c>
      <c r="C4766" s="2" t="s">
        <v>26</v>
      </c>
      <c r="D4766" s="2" t="s">
        <v>33</v>
      </c>
      <c r="E4766" s="2" t="s">
        <v>34</v>
      </c>
      <c r="F4766" s="2">
        <v>3178.48</v>
      </c>
      <c r="G4766" s="2">
        <v>476.77</v>
      </c>
      <c r="H4766" s="2">
        <v>2701.71</v>
      </c>
      <c r="I4766" s="2" t="s">
        <v>29</v>
      </c>
      <c r="J4766" s="4">
        <v>1.1764697173271741</v>
      </c>
      <c r="K4766" t="str">
        <f>_xlfn.XLOOKUP(D4766, dim_channels!A:A, dim_channels!C:C, "Not Found")</f>
        <v>OTA</v>
      </c>
      <c r="L4766" t="str">
        <f>_xlfn.XLOOKUP(D4766, dim_channels!A:A, dim_channels!B:B, "Not Found")</f>
        <v>Booking.com</v>
      </c>
      <c r="M4766">
        <f t="shared" si="296"/>
        <v>0</v>
      </c>
      <c r="N4766">
        <f t="shared" si="297"/>
        <v>1</v>
      </c>
      <c r="O4766">
        <f t="shared" si="298"/>
        <v>2701.71</v>
      </c>
      <c r="P4766">
        <f t="shared" si="299"/>
        <v>3178.48</v>
      </c>
    </row>
    <row r="4767" spans="1:16" x14ac:dyDescent="0.2">
      <c r="A4767" s="3" t="s">
        <v>5203</v>
      </c>
      <c r="B4767" s="3" t="s">
        <v>219</v>
      </c>
      <c r="C4767" s="3" t="s">
        <v>679</v>
      </c>
      <c r="D4767" s="3" t="s">
        <v>206</v>
      </c>
      <c r="E4767" s="3" t="s">
        <v>207</v>
      </c>
      <c r="F4767" s="3">
        <v>15648.14</v>
      </c>
      <c r="G4767" s="3">
        <v>0</v>
      </c>
      <c r="H4767" s="3">
        <v>15648.14</v>
      </c>
      <c r="I4767" s="3" t="s">
        <v>29</v>
      </c>
      <c r="J4767" s="5">
        <v>1</v>
      </c>
      <c r="K4767" t="str">
        <f>_xlfn.XLOOKUP(D4767, dim_channels!A:A, dim_channels!C:C, "Not Found")</f>
        <v>Direct</v>
      </c>
      <c r="L4767" t="str">
        <f>_xlfn.XLOOKUP(D4767, dim_channels!A:A, dim_channels!B:B, "Not Found")</f>
        <v>Walk-in</v>
      </c>
      <c r="M4767">
        <f t="shared" si="296"/>
        <v>0</v>
      </c>
      <c r="N4767">
        <f t="shared" si="297"/>
        <v>1</v>
      </c>
      <c r="O4767">
        <f t="shared" si="298"/>
        <v>15648.14</v>
      </c>
      <c r="P4767">
        <f t="shared" si="299"/>
        <v>15648.14</v>
      </c>
    </row>
    <row r="4768" spans="1:16" x14ac:dyDescent="0.2">
      <c r="A4768" s="2" t="s">
        <v>5204</v>
      </c>
      <c r="B4768" s="2" t="s">
        <v>863</v>
      </c>
      <c r="C4768" s="2" t="s">
        <v>168</v>
      </c>
      <c r="D4768" s="2" t="s">
        <v>33</v>
      </c>
      <c r="E4768" s="2" t="s">
        <v>28</v>
      </c>
      <c r="F4768" s="2">
        <v>6853.67</v>
      </c>
      <c r="G4768" s="2">
        <v>1028.05</v>
      </c>
      <c r="H4768" s="2">
        <v>5825.62</v>
      </c>
      <c r="I4768" s="2" t="s">
        <v>29</v>
      </c>
      <c r="J4768" s="4">
        <v>1.176470487261442</v>
      </c>
      <c r="K4768" t="str">
        <f>_xlfn.XLOOKUP(D4768, dim_channels!A:A, dim_channels!C:C, "Not Found")</f>
        <v>OTA</v>
      </c>
      <c r="L4768" t="str">
        <f>_xlfn.XLOOKUP(D4768, dim_channels!A:A, dim_channels!B:B, "Not Found")</f>
        <v>Booking.com</v>
      </c>
      <c r="M4768">
        <f t="shared" si="296"/>
        <v>0</v>
      </c>
      <c r="N4768">
        <f t="shared" si="297"/>
        <v>1</v>
      </c>
      <c r="O4768">
        <f t="shared" si="298"/>
        <v>5825.62</v>
      </c>
      <c r="P4768">
        <f t="shared" si="299"/>
        <v>6853.67</v>
      </c>
    </row>
    <row r="4769" spans="1:16" x14ac:dyDescent="0.2">
      <c r="A4769" s="3" t="s">
        <v>5205</v>
      </c>
      <c r="B4769" s="3" t="s">
        <v>66</v>
      </c>
      <c r="C4769" s="3" t="s">
        <v>258</v>
      </c>
      <c r="D4769" s="3" t="s">
        <v>27</v>
      </c>
      <c r="E4769" s="3" t="s">
        <v>34</v>
      </c>
      <c r="F4769" s="3">
        <v>22623.040000000001</v>
      </c>
      <c r="G4769" s="3">
        <v>4072.15</v>
      </c>
      <c r="H4769" s="3">
        <v>18550.89</v>
      </c>
      <c r="I4769" s="3" t="s">
        <v>29</v>
      </c>
      <c r="J4769" s="5">
        <v>1.219512379190433</v>
      </c>
      <c r="K4769" t="str">
        <f>_xlfn.XLOOKUP(D4769, dim_channels!A:A, dim_channels!C:C, "Not Found")</f>
        <v>OTA</v>
      </c>
      <c r="L4769" t="str">
        <f>_xlfn.XLOOKUP(D4769, dim_channels!A:A, dim_channels!B:B, "Not Found")</f>
        <v>Expedia</v>
      </c>
      <c r="M4769">
        <f t="shared" si="296"/>
        <v>0</v>
      </c>
      <c r="N4769">
        <f t="shared" si="297"/>
        <v>1</v>
      </c>
      <c r="O4769">
        <f t="shared" si="298"/>
        <v>18550.89</v>
      </c>
      <c r="P4769">
        <f t="shared" si="299"/>
        <v>22623.040000000001</v>
      </c>
    </row>
    <row r="4770" spans="1:16" x14ac:dyDescent="0.2">
      <c r="A4770" s="2" t="s">
        <v>5206</v>
      </c>
      <c r="B4770" s="2" t="s">
        <v>222</v>
      </c>
      <c r="C4770" s="2" t="s">
        <v>1354</v>
      </c>
      <c r="D4770" s="2" t="s">
        <v>64</v>
      </c>
      <c r="E4770" s="2" t="s">
        <v>115</v>
      </c>
      <c r="F4770" s="2">
        <v>11511.82</v>
      </c>
      <c r="G4770" s="2">
        <v>0</v>
      </c>
      <c r="H4770" s="2">
        <v>11511.82</v>
      </c>
      <c r="I4770" s="2" t="s">
        <v>29</v>
      </c>
      <c r="J4770" s="4">
        <v>1</v>
      </c>
      <c r="K4770" t="str">
        <f>_xlfn.XLOOKUP(D4770, dim_channels!A:A, dim_channels!C:C, "Not Found")</f>
        <v>Direct</v>
      </c>
      <c r="L4770" t="str">
        <f>_xlfn.XLOOKUP(D4770, dim_channels!A:A, dim_channels!B:B, "Not Found")</f>
        <v>Direct Website</v>
      </c>
      <c r="M4770">
        <f t="shared" si="296"/>
        <v>0</v>
      </c>
      <c r="N4770">
        <f t="shared" si="297"/>
        <v>1</v>
      </c>
      <c r="O4770">
        <f t="shared" si="298"/>
        <v>11511.82</v>
      </c>
      <c r="P4770">
        <f t="shared" si="299"/>
        <v>11511.82</v>
      </c>
    </row>
    <row r="4771" spans="1:16" x14ac:dyDescent="0.2">
      <c r="A4771" s="3" t="s">
        <v>5207</v>
      </c>
      <c r="B4771" s="3" t="s">
        <v>153</v>
      </c>
      <c r="C4771" s="3" t="s">
        <v>171</v>
      </c>
      <c r="D4771" s="3" t="s">
        <v>45</v>
      </c>
      <c r="E4771" s="3" t="s">
        <v>46</v>
      </c>
      <c r="F4771" s="3">
        <v>7438.16</v>
      </c>
      <c r="G4771" s="3">
        <v>371.91</v>
      </c>
      <c r="H4771" s="3">
        <v>7066.25</v>
      </c>
      <c r="I4771" s="3" t="s">
        <v>29</v>
      </c>
      <c r="J4771" s="5">
        <v>1.0526318768795331</v>
      </c>
      <c r="K4771" t="str">
        <f>_xlfn.XLOOKUP(D4771, dim_channels!A:A, dim_channels!C:C, "Not Found")</f>
        <v>Corporate</v>
      </c>
      <c r="L4771" t="str">
        <f>_xlfn.XLOOKUP(D4771, dim_channels!A:A, dim_channels!B:B, "Not Found")</f>
        <v>Corporate Direct</v>
      </c>
      <c r="M4771">
        <f t="shared" si="296"/>
        <v>0</v>
      </c>
      <c r="N4771">
        <f t="shared" si="297"/>
        <v>1</v>
      </c>
      <c r="O4771">
        <f t="shared" si="298"/>
        <v>7066.25</v>
      </c>
      <c r="P4771">
        <f t="shared" si="299"/>
        <v>7438.16</v>
      </c>
    </row>
    <row r="4772" spans="1:16" x14ac:dyDescent="0.2">
      <c r="A4772" s="2" t="s">
        <v>5208</v>
      </c>
      <c r="B4772" s="2" t="s">
        <v>189</v>
      </c>
      <c r="C4772" s="2" t="s">
        <v>58</v>
      </c>
      <c r="D4772" s="2" t="s">
        <v>64</v>
      </c>
      <c r="E4772" s="2" t="s">
        <v>28</v>
      </c>
      <c r="F4772" s="2">
        <v>11483.53</v>
      </c>
      <c r="G4772" s="2">
        <v>0</v>
      </c>
      <c r="H4772" s="2">
        <v>11483.53</v>
      </c>
      <c r="I4772" s="2" t="s">
        <v>41</v>
      </c>
      <c r="J4772" s="4">
        <v>1</v>
      </c>
      <c r="K4772" t="str">
        <f>_xlfn.XLOOKUP(D4772, dim_channels!A:A, dim_channels!C:C, "Not Found")</f>
        <v>Direct</v>
      </c>
      <c r="L4772" t="str">
        <f>_xlfn.XLOOKUP(D4772, dim_channels!A:A, dim_channels!B:B, "Not Found")</f>
        <v>Direct Website</v>
      </c>
      <c r="M4772">
        <f t="shared" si="296"/>
        <v>1</v>
      </c>
      <c r="N4772">
        <f t="shared" si="297"/>
        <v>0</v>
      </c>
      <c r="O4772">
        <f t="shared" si="298"/>
        <v>0</v>
      </c>
      <c r="P4772">
        <f t="shared" si="299"/>
        <v>0</v>
      </c>
    </row>
    <row r="4773" spans="1:16" x14ac:dyDescent="0.2">
      <c r="A4773" s="3" t="s">
        <v>5209</v>
      </c>
      <c r="B4773" s="3" t="s">
        <v>1278</v>
      </c>
      <c r="C4773" s="3" t="s">
        <v>229</v>
      </c>
      <c r="D4773" s="3" t="s">
        <v>27</v>
      </c>
      <c r="E4773" s="3" t="s">
        <v>28</v>
      </c>
      <c r="F4773" s="3">
        <v>6317.55</v>
      </c>
      <c r="G4773" s="3">
        <v>1137.1600000000001</v>
      </c>
      <c r="H4773" s="3">
        <v>5180.3900000000003</v>
      </c>
      <c r="I4773" s="3" t="s">
        <v>29</v>
      </c>
      <c r="J4773" s="5">
        <v>1.2195124305312921</v>
      </c>
      <c r="K4773" t="str">
        <f>_xlfn.XLOOKUP(D4773, dim_channels!A:A, dim_channels!C:C, "Not Found")</f>
        <v>OTA</v>
      </c>
      <c r="L4773" t="str">
        <f>_xlfn.XLOOKUP(D4773, dim_channels!A:A, dim_channels!B:B, "Not Found")</f>
        <v>Expedia</v>
      </c>
      <c r="M4773">
        <f t="shared" si="296"/>
        <v>0</v>
      </c>
      <c r="N4773">
        <f t="shared" si="297"/>
        <v>1</v>
      </c>
      <c r="O4773">
        <f t="shared" si="298"/>
        <v>5180.3900000000003</v>
      </c>
      <c r="P4773">
        <f t="shared" si="299"/>
        <v>6317.55</v>
      </c>
    </row>
    <row r="4774" spans="1:16" x14ac:dyDescent="0.2">
      <c r="A4774" s="2" t="s">
        <v>5210</v>
      </c>
      <c r="B4774" s="2" t="s">
        <v>388</v>
      </c>
      <c r="C4774" s="2" t="s">
        <v>368</v>
      </c>
      <c r="D4774" s="2" t="s">
        <v>114</v>
      </c>
      <c r="E4774" s="2" t="s">
        <v>115</v>
      </c>
      <c r="F4774" s="2">
        <v>7071.35</v>
      </c>
      <c r="G4774" s="2">
        <v>707.14</v>
      </c>
      <c r="H4774" s="2">
        <v>6364.21</v>
      </c>
      <c r="I4774" s="2" t="s">
        <v>29</v>
      </c>
      <c r="J4774" s="4">
        <v>1.111111984048295</v>
      </c>
      <c r="K4774" t="str">
        <f>_xlfn.XLOOKUP(D4774, dim_channels!A:A, dim_channels!C:C, "Not Found")</f>
        <v>Offline</v>
      </c>
      <c r="L4774" t="str">
        <f>_xlfn.XLOOKUP(D4774, dim_channels!A:A, dim_channels!B:B, "Not Found")</f>
        <v>Travel Agency</v>
      </c>
      <c r="M4774">
        <f t="shared" si="296"/>
        <v>0</v>
      </c>
      <c r="N4774">
        <f t="shared" si="297"/>
        <v>1</v>
      </c>
      <c r="O4774">
        <f t="shared" si="298"/>
        <v>6364.21</v>
      </c>
      <c r="P4774">
        <f t="shared" si="299"/>
        <v>7071.35</v>
      </c>
    </row>
    <row r="4775" spans="1:16" x14ac:dyDescent="0.2">
      <c r="A4775" s="3" t="s">
        <v>5211</v>
      </c>
      <c r="B4775" s="3" t="s">
        <v>178</v>
      </c>
      <c r="C4775" s="3" t="s">
        <v>418</v>
      </c>
      <c r="D4775" s="3" t="s">
        <v>169</v>
      </c>
      <c r="E4775" s="3" t="s">
        <v>46</v>
      </c>
      <c r="F4775" s="3">
        <v>6510.58</v>
      </c>
      <c r="G4775" s="3">
        <v>1302.1199999999999</v>
      </c>
      <c r="H4775" s="3">
        <v>5208.46</v>
      </c>
      <c r="I4775" s="3" t="s">
        <v>29</v>
      </c>
      <c r="J4775" s="5">
        <v>1.2500009599766531</v>
      </c>
      <c r="K4775" t="str">
        <f>_xlfn.XLOOKUP(D4775, dim_channels!A:A, dim_channels!C:C, "Not Found")</f>
        <v>GDS</v>
      </c>
      <c r="L4775" t="str">
        <f>_xlfn.XLOOKUP(D4775, dim_channels!A:A, dim_channels!B:B, "Not Found")</f>
        <v>GDS (Amadeus)</v>
      </c>
      <c r="M4775">
        <f t="shared" si="296"/>
        <v>0</v>
      </c>
      <c r="N4775">
        <f t="shared" si="297"/>
        <v>1</v>
      </c>
      <c r="O4775">
        <f t="shared" si="298"/>
        <v>5208.46</v>
      </c>
      <c r="P4775">
        <f t="shared" si="299"/>
        <v>6510.58</v>
      </c>
    </row>
    <row r="4776" spans="1:16" x14ac:dyDescent="0.2">
      <c r="A4776" s="2" t="s">
        <v>5212</v>
      </c>
      <c r="B4776" s="2" t="s">
        <v>754</v>
      </c>
      <c r="C4776" s="2" t="s">
        <v>597</v>
      </c>
      <c r="D4776" s="2" t="s">
        <v>52</v>
      </c>
      <c r="E4776" s="2" t="s">
        <v>60</v>
      </c>
      <c r="F4776" s="2">
        <v>11177.22</v>
      </c>
      <c r="G4776" s="2">
        <v>0</v>
      </c>
      <c r="H4776" s="2">
        <v>11177.22</v>
      </c>
      <c r="I4776" s="2" t="s">
        <v>29</v>
      </c>
      <c r="J4776" s="4">
        <v>1</v>
      </c>
      <c r="K4776" t="str">
        <f>_xlfn.XLOOKUP(D4776, dim_channels!A:A, dim_channels!C:C, "Not Found")</f>
        <v>OTA</v>
      </c>
      <c r="L4776" t="str">
        <f>_xlfn.XLOOKUP(D4776, dim_channels!A:A, dim_channels!B:B, "Not Found")</f>
        <v>Agoda</v>
      </c>
      <c r="M4776">
        <f t="shared" si="296"/>
        <v>0</v>
      </c>
      <c r="N4776">
        <f t="shared" si="297"/>
        <v>1</v>
      </c>
      <c r="O4776">
        <f t="shared" si="298"/>
        <v>11177.22</v>
      </c>
      <c r="P4776">
        <f t="shared" si="299"/>
        <v>11177.22</v>
      </c>
    </row>
    <row r="4777" spans="1:16" x14ac:dyDescent="0.2">
      <c r="A4777" s="3" t="s">
        <v>5213</v>
      </c>
      <c r="B4777" s="3" t="s">
        <v>75</v>
      </c>
      <c r="C4777" s="3" t="s">
        <v>986</v>
      </c>
      <c r="D4777" s="3" t="s">
        <v>52</v>
      </c>
      <c r="E4777" s="3" t="s">
        <v>34</v>
      </c>
      <c r="F4777" s="3">
        <v>5713.77</v>
      </c>
      <c r="G4777" s="3">
        <v>685.65</v>
      </c>
      <c r="H4777" s="3">
        <v>5028.12</v>
      </c>
      <c r="I4777" s="3" t="s">
        <v>29</v>
      </c>
      <c r="J4777" s="5">
        <v>1.136363093959571</v>
      </c>
      <c r="K4777" t="str">
        <f>_xlfn.XLOOKUP(D4777, dim_channels!A:A, dim_channels!C:C, "Not Found")</f>
        <v>OTA</v>
      </c>
      <c r="L4777" t="str">
        <f>_xlfn.XLOOKUP(D4777, dim_channels!A:A, dim_channels!B:B, "Not Found")</f>
        <v>Agoda</v>
      </c>
      <c r="M4777">
        <f t="shared" si="296"/>
        <v>0</v>
      </c>
      <c r="N4777">
        <f t="shared" si="297"/>
        <v>1</v>
      </c>
      <c r="O4777">
        <f t="shared" si="298"/>
        <v>5028.12</v>
      </c>
      <c r="P4777">
        <f t="shared" si="299"/>
        <v>5713.77</v>
      </c>
    </row>
    <row r="4778" spans="1:16" x14ac:dyDescent="0.2">
      <c r="A4778" s="2" t="s">
        <v>5214</v>
      </c>
      <c r="B4778" s="2" t="s">
        <v>630</v>
      </c>
      <c r="C4778" s="2" t="s">
        <v>566</v>
      </c>
      <c r="D4778" s="2" t="s">
        <v>64</v>
      </c>
      <c r="E4778" s="2" t="s">
        <v>34</v>
      </c>
      <c r="F4778" s="2">
        <v>13702.69</v>
      </c>
      <c r="G4778" s="2">
        <v>0</v>
      </c>
      <c r="H4778" s="2">
        <v>13702.69</v>
      </c>
      <c r="I4778" s="2" t="s">
        <v>56</v>
      </c>
      <c r="J4778" s="4">
        <v>1</v>
      </c>
      <c r="K4778" t="str">
        <f>_xlfn.XLOOKUP(D4778, dim_channels!A:A, dim_channels!C:C, "Not Found")</f>
        <v>Direct</v>
      </c>
      <c r="L4778" t="str">
        <f>_xlfn.XLOOKUP(D4778, dim_channels!A:A, dim_channels!B:B, "Not Found")</f>
        <v>Direct Website</v>
      </c>
      <c r="M4778">
        <f t="shared" si="296"/>
        <v>0</v>
      </c>
      <c r="N4778">
        <f t="shared" si="297"/>
        <v>0</v>
      </c>
      <c r="O4778">
        <f t="shared" si="298"/>
        <v>0</v>
      </c>
      <c r="P4778">
        <f t="shared" si="299"/>
        <v>0</v>
      </c>
    </row>
    <row r="4779" spans="1:16" x14ac:dyDescent="0.2">
      <c r="A4779" s="3" t="s">
        <v>5215</v>
      </c>
      <c r="B4779" s="3" t="s">
        <v>971</v>
      </c>
      <c r="C4779" s="3" t="s">
        <v>409</v>
      </c>
      <c r="D4779" s="3" t="s">
        <v>169</v>
      </c>
      <c r="E4779" s="3" t="s">
        <v>34</v>
      </c>
      <c r="F4779" s="3">
        <v>6587.98</v>
      </c>
      <c r="G4779" s="3">
        <v>1317.6</v>
      </c>
      <c r="H4779" s="3">
        <v>5270.38</v>
      </c>
      <c r="I4779" s="3" t="s">
        <v>56</v>
      </c>
      <c r="J4779" s="5">
        <v>1.250000948698196</v>
      </c>
      <c r="K4779" t="str">
        <f>_xlfn.XLOOKUP(D4779, dim_channels!A:A, dim_channels!C:C, "Not Found")</f>
        <v>GDS</v>
      </c>
      <c r="L4779" t="str">
        <f>_xlfn.XLOOKUP(D4779, dim_channels!A:A, dim_channels!B:B, "Not Found")</f>
        <v>GDS (Amadeus)</v>
      </c>
      <c r="M4779">
        <f t="shared" si="296"/>
        <v>0</v>
      </c>
      <c r="N4779">
        <f t="shared" si="297"/>
        <v>0</v>
      </c>
      <c r="O4779">
        <f t="shared" si="298"/>
        <v>0</v>
      </c>
      <c r="P4779">
        <f t="shared" si="299"/>
        <v>0</v>
      </c>
    </row>
    <row r="4780" spans="1:16" x14ac:dyDescent="0.2">
      <c r="A4780" s="2" t="s">
        <v>5216</v>
      </c>
      <c r="B4780" s="2" t="s">
        <v>139</v>
      </c>
      <c r="C4780" s="2" t="s">
        <v>492</v>
      </c>
      <c r="D4780" s="2" t="s">
        <v>52</v>
      </c>
      <c r="E4780" s="2" t="s">
        <v>60</v>
      </c>
      <c r="F4780" s="2">
        <v>3137.69</v>
      </c>
      <c r="G4780" s="2">
        <v>0</v>
      </c>
      <c r="H4780" s="2">
        <v>3137.69</v>
      </c>
      <c r="I4780" s="2" t="s">
        <v>56</v>
      </c>
      <c r="J4780" s="4">
        <v>1</v>
      </c>
      <c r="K4780" t="str">
        <f>_xlfn.XLOOKUP(D4780, dim_channels!A:A, dim_channels!C:C, "Not Found")</f>
        <v>OTA</v>
      </c>
      <c r="L4780" t="str">
        <f>_xlfn.XLOOKUP(D4780, dim_channels!A:A, dim_channels!B:B, "Not Found")</f>
        <v>Agoda</v>
      </c>
      <c r="M4780">
        <f t="shared" si="296"/>
        <v>0</v>
      </c>
      <c r="N4780">
        <f t="shared" si="297"/>
        <v>0</v>
      </c>
      <c r="O4780">
        <f t="shared" si="298"/>
        <v>0</v>
      </c>
      <c r="P4780">
        <f t="shared" si="299"/>
        <v>0</v>
      </c>
    </row>
    <row r="4781" spans="1:16" x14ac:dyDescent="0.2">
      <c r="A4781" s="3" t="s">
        <v>5217</v>
      </c>
      <c r="B4781" s="3" t="s">
        <v>902</v>
      </c>
      <c r="C4781" s="3" t="s">
        <v>331</v>
      </c>
      <c r="D4781" s="3" t="s">
        <v>45</v>
      </c>
      <c r="E4781" s="3" t="s">
        <v>46</v>
      </c>
      <c r="F4781" s="3">
        <v>10985.44</v>
      </c>
      <c r="G4781" s="3">
        <v>549.27</v>
      </c>
      <c r="H4781" s="3">
        <v>10436.17</v>
      </c>
      <c r="I4781" s="3" t="s">
        <v>29</v>
      </c>
      <c r="J4781" s="5">
        <v>1.0526313772198039</v>
      </c>
      <c r="K4781" t="str">
        <f>_xlfn.XLOOKUP(D4781, dim_channels!A:A, dim_channels!C:C, "Not Found")</f>
        <v>Corporate</v>
      </c>
      <c r="L4781" t="str">
        <f>_xlfn.XLOOKUP(D4781, dim_channels!A:A, dim_channels!B:B, "Not Found")</f>
        <v>Corporate Direct</v>
      </c>
      <c r="M4781">
        <f t="shared" si="296"/>
        <v>0</v>
      </c>
      <c r="N4781">
        <f t="shared" si="297"/>
        <v>1</v>
      </c>
      <c r="O4781">
        <f t="shared" si="298"/>
        <v>10436.17</v>
      </c>
      <c r="P4781">
        <f t="shared" si="299"/>
        <v>10985.44</v>
      </c>
    </row>
    <row r="4782" spans="1:16" x14ac:dyDescent="0.2">
      <c r="A4782" s="2" t="s">
        <v>5218</v>
      </c>
      <c r="B4782" s="2" t="s">
        <v>661</v>
      </c>
      <c r="C4782" s="2" t="s">
        <v>773</v>
      </c>
      <c r="D4782" s="2" t="s">
        <v>52</v>
      </c>
      <c r="E4782" s="2" t="s">
        <v>60</v>
      </c>
      <c r="F4782" s="2">
        <v>5009.92</v>
      </c>
      <c r="G4782" s="2">
        <v>0</v>
      </c>
      <c r="H4782" s="2">
        <v>5009.92</v>
      </c>
      <c r="I4782" s="2" t="s">
        <v>29</v>
      </c>
      <c r="J4782" s="4">
        <v>1</v>
      </c>
      <c r="K4782" t="str">
        <f>_xlfn.XLOOKUP(D4782, dim_channels!A:A, dim_channels!C:C, "Not Found")</f>
        <v>OTA</v>
      </c>
      <c r="L4782" t="str">
        <f>_xlfn.XLOOKUP(D4782, dim_channels!A:A, dim_channels!B:B, "Not Found")</f>
        <v>Agoda</v>
      </c>
      <c r="M4782">
        <f t="shared" si="296"/>
        <v>0</v>
      </c>
      <c r="N4782">
        <f t="shared" si="297"/>
        <v>1</v>
      </c>
      <c r="O4782">
        <f t="shared" si="298"/>
        <v>5009.92</v>
      </c>
      <c r="P4782">
        <f t="shared" si="299"/>
        <v>5009.92</v>
      </c>
    </row>
    <row r="4783" spans="1:16" x14ac:dyDescent="0.2">
      <c r="A4783" s="3" t="s">
        <v>5219</v>
      </c>
      <c r="B4783" s="3" t="s">
        <v>538</v>
      </c>
      <c r="C4783" s="3" t="s">
        <v>917</v>
      </c>
      <c r="D4783" s="3" t="s">
        <v>27</v>
      </c>
      <c r="E4783" s="3" t="s">
        <v>60</v>
      </c>
      <c r="F4783" s="3">
        <v>21640.38</v>
      </c>
      <c r="G4783" s="3">
        <v>0</v>
      </c>
      <c r="H4783" s="3">
        <v>21640.38</v>
      </c>
      <c r="I4783" s="3" t="s">
        <v>41</v>
      </c>
      <c r="J4783" s="5">
        <v>1</v>
      </c>
      <c r="K4783" t="str">
        <f>_xlfn.XLOOKUP(D4783, dim_channels!A:A, dim_channels!C:C, "Not Found")</f>
        <v>OTA</v>
      </c>
      <c r="L4783" t="str">
        <f>_xlfn.XLOOKUP(D4783, dim_channels!A:A, dim_channels!B:B, "Not Found")</f>
        <v>Expedia</v>
      </c>
      <c r="M4783">
        <f t="shared" si="296"/>
        <v>1</v>
      </c>
      <c r="N4783">
        <f t="shared" si="297"/>
        <v>0</v>
      </c>
      <c r="O4783">
        <f t="shared" si="298"/>
        <v>0</v>
      </c>
      <c r="P4783">
        <f t="shared" si="299"/>
        <v>0</v>
      </c>
    </row>
    <row r="4784" spans="1:16" x14ac:dyDescent="0.2">
      <c r="A4784" s="2" t="s">
        <v>5220</v>
      </c>
      <c r="B4784" s="2" t="s">
        <v>391</v>
      </c>
      <c r="C4784" s="2" t="s">
        <v>262</v>
      </c>
      <c r="D4784" s="2" t="s">
        <v>45</v>
      </c>
      <c r="E4784" s="2" t="s">
        <v>46</v>
      </c>
      <c r="F4784" s="2">
        <v>10303.09</v>
      </c>
      <c r="G4784" s="2">
        <v>515.15</v>
      </c>
      <c r="H4784" s="2">
        <v>9787.94</v>
      </c>
      <c r="I4784" s="2" t="s">
        <v>29</v>
      </c>
      <c r="J4784" s="4">
        <v>1.0526310950005819</v>
      </c>
      <c r="K4784" t="str">
        <f>_xlfn.XLOOKUP(D4784, dim_channels!A:A, dim_channels!C:C, "Not Found")</f>
        <v>Corporate</v>
      </c>
      <c r="L4784" t="str">
        <f>_xlfn.XLOOKUP(D4784, dim_channels!A:A, dim_channels!B:B, "Not Found")</f>
        <v>Corporate Direct</v>
      </c>
      <c r="M4784">
        <f t="shared" si="296"/>
        <v>0</v>
      </c>
      <c r="N4784">
        <f t="shared" si="297"/>
        <v>1</v>
      </c>
      <c r="O4784">
        <f t="shared" si="298"/>
        <v>9787.94</v>
      </c>
      <c r="P4784">
        <f t="shared" si="299"/>
        <v>10303.09</v>
      </c>
    </row>
    <row r="4785" spans="1:16" x14ac:dyDescent="0.2">
      <c r="A4785" s="3" t="s">
        <v>5221</v>
      </c>
      <c r="B4785" s="3" t="s">
        <v>401</v>
      </c>
      <c r="C4785" s="3" t="s">
        <v>121</v>
      </c>
      <c r="D4785" s="3" t="s">
        <v>33</v>
      </c>
      <c r="E4785" s="3" t="s">
        <v>34</v>
      </c>
      <c r="F4785" s="3">
        <v>2689.92</v>
      </c>
      <c r="G4785" s="3">
        <v>403.49</v>
      </c>
      <c r="H4785" s="3">
        <v>2286.4299999999998</v>
      </c>
      <c r="I4785" s="3" t="s">
        <v>29</v>
      </c>
      <c r="J4785" s="5">
        <v>1.1764716173248251</v>
      </c>
      <c r="K4785" t="str">
        <f>_xlfn.XLOOKUP(D4785, dim_channels!A:A, dim_channels!C:C, "Not Found")</f>
        <v>OTA</v>
      </c>
      <c r="L4785" t="str">
        <f>_xlfn.XLOOKUP(D4785, dim_channels!A:A, dim_channels!B:B, "Not Found")</f>
        <v>Booking.com</v>
      </c>
      <c r="M4785">
        <f t="shared" si="296"/>
        <v>0</v>
      </c>
      <c r="N4785">
        <f t="shared" si="297"/>
        <v>1</v>
      </c>
      <c r="O4785">
        <f t="shared" si="298"/>
        <v>2286.4299999999998</v>
      </c>
      <c r="P4785">
        <f t="shared" si="299"/>
        <v>2689.92</v>
      </c>
    </row>
    <row r="4786" spans="1:16" x14ac:dyDescent="0.2">
      <c r="A4786" s="2" t="s">
        <v>5222</v>
      </c>
      <c r="B4786" s="2" t="s">
        <v>451</v>
      </c>
      <c r="C4786" s="2" t="s">
        <v>26</v>
      </c>
      <c r="D4786" s="2" t="s">
        <v>45</v>
      </c>
      <c r="E4786" s="2" t="s">
        <v>89</v>
      </c>
      <c r="F4786" s="2">
        <v>2401.7600000000002</v>
      </c>
      <c r="G4786" s="2">
        <v>0</v>
      </c>
      <c r="H4786" s="2">
        <v>2401.7600000000002</v>
      </c>
      <c r="I4786" s="2" t="s">
        <v>29</v>
      </c>
      <c r="J4786" s="4">
        <v>1</v>
      </c>
      <c r="K4786" t="str">
        <f>_xlfn.XLOOKUP(D4786, dim_channels!A:A, dim_channels!C:C, "Not Found")</f>
        <v>Corporate</v>
      </c>
      <c r="L4786" t="str">
        <f>_xlfn.XLOOKUP(D4786, dim_channels!A:A, dim_channels!B:B, "Not Found")</f>
        <v>Corporate Direct</v>
      </c>
      <c r="M4786">
        <f t="shared" si="296"/>
        <v>0</v>
      </c>
      <c r="N4786">
        <f t="shared" si="297"/>
        <v>1</v>
      </c>
      <c r="O4786">
        <f t="shared" si="298"/>
        <v>2401.7600000000002</v>
      </c>
      <c r="P4786">
        <f t="shared" si="299"/>
        <v>2401.7600000000002</v>
      </c>
    </row>
    <row r="4787" spans="1:16" x14ac:dyDescent="0.2">
      <c r="A4787" s="3" t="s">
        <v>5223</v>
      </c>
      <c r="B4787" s="3" t="s">
        <v>258</v>
      </c>
      <c r="C4787" s="3" t="s">
        <v>753</v>
      </c>
      <c r="D4787" s="3" t="s">
        <v>52</v>
      </c>
      <c r="E4787" s="3" t="s">
        <v>60</v>
      </c>
      <c r="F4787" s="3">
        <v>20056.48</v>
      </c>
      <c r="G4787" s="3">
        <v>0</v>
      </c>
      <c r="H4787" s="3">
        <v>20056.48</v>
      </c>
      <c r="I4787" s="3" t="s">
        <v>29</v>
      </c>
      <c r="J4787" s="5">
        <v>1</v>
      </c>
      <c r="K4787" t="str">
        <f>_xlfn.XLOOKUP(D4787, dim_channels!A:A, dim_channels!C:C, "Not Found")</f>
        <v>OTA</v>
      </c>
      <c r="L4787" t="str">
        <f>_xlfn.XLOOKUP(D4787, dim_channels!A:A, dim_channels!B:B, "Not Found")</f>
        <v>Agoda</v>
      </c>
      <c r="M4787">
        <f t="shared" si="296"/>
        <v>0</v>
      </c>
      <c r="N4787">
        <f t="shared" si="297"/>
        <v>1</v>
      </c>
      <c r="O4787">
        <f t="shared" si="298"/>
        <v>20056.48</v>
      </c>
      <c r="P4787">
        <f t="shared" si="299"/>
        <v>20056.48</v>
      </c>
    </row>
    <row r="4788" spans="1:16" x14ac:dyDescent="0.2">
      <c r="A4788" s="2" t="s">
        <v>5224</v>
      </c>
      <c r="B4788" s="2" t="s">
        <v>1278</v>
      </c>
      <c r="C4788" s="2" t="s">
        <v>274</v>
      </c>
      <c r="D4788" s="2" t="s">
        <v>27</v>
      </c>
      <c r="E4788" s="2" t="s">
        <v>60</v>
      </c>
      <c r="F4788" s="2">
        <v>5533.69</v>
      </c>
      <c r="G4788" s="2">
        <v>0</v>
      </c>
      <c r="H4788" s="2">
        <v>5533.69</v>
      </c>
      <c r="I4788" s="2" t="s">
        <v>29</v>
      </c>
      <c r="J4788" s="4">
        <v>1</v>
      </c>
      <c r="K4788" t="str">
        <f>_xlfn.XLOOKUP(D4788, dim_channels!A:A, dim_channels!C:C, "Not Found")</f>
        <v>OTA</v>
      </c>
      <c r="L4788" t="str">
        <f>_xlfn.XLOOKUP(D4788, dim_channels!A:A, dim_channels!B:B, "Not Found")</f>
        <v>Expedia</v>
      </c>
      <c r="M4788">
        <f t="shared" si="296"/>
        <v>0</v>
      </c>
      <c r="N4788">
        <f t="shared" si="297"/>
        <v>1</v>
      </c>
      <c r="O4788">
        <f t="shared" si="298"/>
        <v>5533.69</v>
      </c>
      <c r="P4788">
        <f t="shared" si="299"/>
        <v>5533.69</v>
      </c>
    </row>
    <row r="4789" spans="1:16" x14ac:dyDescent="0.2">
      <c r="A4789" s="3" t="s">
        <v>5225</v>
      </c>
      <c r="B4789" s="3" t="s">
        <v>173</v>
      </c>
      <c r="C4789" s="3" t="s">
        <v>1560</v>
      </c>
      <c r="D4789" s="3" t="s">
        <v>52</v>
      </c>
      <c r="E4789" s="3" t="s">
        <v>34</v>
      </c>
      <c r="F4789" s="3">
        <v>6742</v>
      </c>
      <c r="G4789" s="3">
        <v>809.04</v>
      </c>
      <c r="H4789" s="3">
        <v>5932.96</v>
      </c>
      <c r="I4789" s="3" t="s">
        <v>29</v>
      </c>
      <c r="J4789" s="5">
        <v>1.136363636363636</v>
      </c>
      <c r="K4789" t="str">
        <f>_xlfn.XLOOKUP(D4789, dim_channels!A:A, dim_channels!C:C, "Not Found")</f>
        <v>OTA</v>
      </c>
      <c r="L4789" t="str">
        <f>_xlfn.XLOOKUP(D4789, dim_channels!A:A, dim_channels!B:B, "Not Found")</f>
        <v>Agoda</v>
      </c>
      <c r="M4789">
        <f t="shared" si="296"/>
        <v>0</v>
      </c>
      <c r="N4789">
        <f t="shared" si="297"/>
        <v>1</v>
      </c>
      <c r="O4789">
        <f t="shared" si="298"/>
        <v>5932.96</v>
      </c>
      <c r="P4789">
        <f t="shared" si="299"/>
        <v>6742</v>
      </c>
    </row>
    <row r="4790" spans="1:16" x14ac:dyDescent="0.2">
      <c r="A4790" s="2" t="s">
        <v>5226</v>
      </c>
      <c r="B4790" s="2" t="s">
        <v>150</v>
      </c>
      <c r="C4790" s="2" t="s">
        <v>183</v>
      </c>
      <c r="D4790" s="2" t="s">
        <v>64</v>
      </c>
      <c r="E4790" s="2" t="s">
        <v>115</v>
      </c>
      <c r="F4790" s="2">
        <v>12037.83</v>
      </c>
      <c r="G4790" s="2">
        <v>0</v>
      </c>
      <c r="H4790" s="2">
        <v>12037.83</v>
      </c>
      <c r="I4790" s="2" t="s">
        <v>29</v>
      </c>
      <c r="J4790" s="4">
        <v>1</v>
      </c>
      <c r="K4790" t="str">
        <f>_xlfn.XLOOKUP(D4790, dim_channels!A:A, dim_channels!C:C, "Not Found")</f>
        <v>Direct</v>
      </c>
      <c r="L4790" t="str">
        <f>_xlfn.XLOOKUP(D4790, dim_channels!A:A, dim_channels!B:B, "Not Found")</f>
        <v>Direct Website</v>
      </c>
      <c r="M4790">
        <f t="shared" si="296"/>
        <v>0</v>
      </c>
      <c r="N4790">
        <f t="shared" si="297"/>
        <v>1</v>
      </c>
      <c r="O4790">
        <f t="shared" si="298"/>
        <v>12037.83</v>
      </c>
      <c r="P4790">
        <f t="shared" si="299"/>
        <v>12037.83</v>
      </c>
    </row>
    <row r="4791" spans="1:16" x14ac:dyDescent="0.2">
      <c r="A4791" s="3" t="s">
        <v>5227</v>
      </c>
      <c r="B4791" s="3" t="s">
        <v>117</v>
      </c>
      <c r="C4791" s="3" t="s">
        <v>553</v>
      </c>
      <c r="D4791" s="3" t="s">
        <v>64</v>
      </c>
      <c r="E4791" s="3" t="s">
        <v>115</v>
      </c>
      <c r="F4791" s="3">
        <v>4344.33</v>
      </c>
      <c r="G4791" s="3">
        <v>0</v>
      </c>
      <c r="H4791" s="3">
        <v>4344.33</v>
      </c>
      <c r="I4791" s="3" t="s">
        <v>29</v>
      </c>
      <c r="J4791" s="5">
        <v>1</v>
      </c>
      <c r="K4791" t="str">
        <f>_xlfn.XLOOKUP(D4791, dim_channels!A:A, dim_channels!C:C, "Not Found")</f>
        <v>Direct</v>
      </c>
      <c r="L4791" t="str">
        <f>_xlfn.XLOOKUP(D4791, dim_channels!A:A, dim_channels!B:B, "Not Found")</f>
        <v>Direct Website</v>
      </c>
      <c r="M4791">
        <f t="shared" si="296"/>
        <v>0</v>
      </c>
      <c r="N4791">
        <f t="shared" si="297"/>
        <v>1</v>
      </c>
      <c r="O4791">
        <f t="shared" si="298"/>
        <v>4344.33</v>
      </c>
      <c r="P4791">
        <f t="shared" si="299"/>
        <v>4344.33</v>
      </c>
    </row>
    <row r="4792" spans="1:16" x14ac:dyDescent="0.2">
      <c r="A4792" s="2" t="s">
        <v>5228</v>
      </c>
      <c r="B4792" s="2" t="s">
        <v>286</v>
      </c>
      <c r="C4792" s="2" t="s">
        <v>426</v>
      </c>
      <c r="D4792" s="2" t="s">
        <v>64</v>
      </c>
      <c r="E4792" s="2" t="s">
        <v>34</v>
      </c>
      <c r="F4792" s="2">
        <v>13769.94</v>
      </c>
      <c r="G4792" s="2">
        <v>0</v>
      </c>
      <c r="H4792" s="2">
        <v>13769.94</v>
      </c>
      <c r="I4792" s="2" t="s">
        <v>29</v>
      </c>
      <c r="J4792" s="4">
        <v>1</v>
      </c>
      <c r="K4792" t="str">
        <f>_xlfn.XLOOKUP(D4792, dim_channels!A:A, dim_channels!C:C, "Not Found")</f>
        <v>Direct</v>
      </c>
      <c r="L4792" t="str">
        <f>_xlfn.XLOOKUP(D4792, dim_channels!A:A, dim_channels!B:B, "Not Found")</f>
        <v>Direct Website</v>
      </c>
      <c r="M4792">
        <f t="shared" si="296"/>
        <v>0</v>
      </c>
      <c r="N4792">
        <f t="shared" si="297"/>
        <v>1</v>
      </c>
      <c r="O4792">
        <f t="shared" si="298"/>
        <v>13769.94</v>
      </c>
      <c r="P4792">
        <f t="shared" si="299"/>
        <v>13769.94</v>
      </c>
    </row>
    <row r="4793" spans="1:16" x14ac:dyDescent="0.2">
      <c r="A4793" s="3" t="s">
        <v>5229</v>
      </c>
      <c r="B4793" s="3" t="s">
        <v>778</v>
      </c>
      <c r="C4793" s="3" t="s">
        <v>497</v>
      </c>
      <c r="D4793" s="3" t="s">
        <v>114</v>
      </c>
      <c r="E4793" s="3" t="s">
        <v>115</v>
      </c>
      <c r="F4793" s="3">
        <v>10913.9</v>
      </c>
      <c r="G4793" s="3">
        <v>1091.3900000000001</v>
      </c>
      <c r="H4793" s="3">
        <v>9822.51</v>
      </c>
      <c r="I4793" s="3" t="s">
        <v>56</v>
      </c>
      <c r="J4793" s="5">
        <v>1.1111111111111109</v>
      </c>
      <c r="K4793" t="str">
        <f>_xlfn.XLOOKUP(D4793, dim_channels!A:A, dim_channels!C:C, "Not Found")</f>
        <v>Offline</v>
      </c>
      <c r="L4793" t="str">
        <f>_xlfn.XLOOKUP(D4793, dim_channels!A:A, dim_channels!B:B, "Not Found")</f>
        <v>Travel Agency</v>
      </c>
      <c r="M4793">
        <f t="shared" si="296"/>
        <v>0</v>
      </c>
      <c r="N4793">
        <f t="shared" si="297"/>
        <v>0</v>
      </c>
      <c r="O4793">
        <f t="shared" si="298"/>
        <v>0</v>
      </c>
      <c r="P4793">
        <f t="shared" si="299"/>
        <v>0</v>
      </c>
    </row>
    <row r="4794" spans="1:16" x14ac:dyDescent="0.2">
      <c r="A4794" s="2" t="s">
        <v>5230</v>
      </c>
      <c r="B4794" s="2" t="s">
        <v>432</v>
      </c>
      <c r="C4794" s="2" t="s">
        <v>527</v>
      </c>
      <c r="D4794" s="2" t="s">
        <v>27</v>
      </c>
      <c r="E4794" s="2" t="s">
        <v>60</v>
      </c>
      <c r="F4794" s="2">
        <v>8727.4599999999991</v>
      </c>
      <c r="G4794" s="2">
        <v>0</v>
      </c>
      <c r="H4794" s="2">
        <v>8727.4599999999991</v>
      </c>
      <c r="I4794" s="2" t="s">
        <v>56</v>
      </c>
      <c r="J4794" s="4">
        <v>1</v>
      </c>
      <c r="K4794" t="str">
        <f>_xlfn.XLOOKUP(D4794, dim_channels!A:A, dim_channels!C:C, "Not Found")</f>
        <v>OTA</v>
      </c>
      <c r="L4794" t="str">
        <f>_xlfn.XLOOKUP(D4794, dim_channels!A:A, dim_channels!B:B, "Not Found")</f>
        <v>Expedia</v>
      </c>
      <c r="M4794">
        <f t="shared" si="296"/>
        <v>0</v>
      </c>
      <c r="N4794">
        <f t="shared" si="297"/>
        <v>0</v>
      </c>
      <c r="O4794">
        <f t="shared" si="298"/>
        <v>0</v>
      </c>
      <c r="P4794">
        <f t="shared" si="299"/>
        <v>0</v>
      </c>
    </row>
    <row r="4795" spans="1:16" x14ac:dyDescent="0.2">
      <c r="A4795" s="3" t="s">
        <v>5231</v>
      </c>
      <c r="B4795" s="3" t="s">
        <v>557</v>
      </c>
      <c r="C4795" s="3" t="s">
        <v>902</v>
      </c>
      <c r="D4795" s="3" t="s">
        <v>45</v>
      </c>
      <c r="E4795" s="3" t="s">
        <v>46</v>
      </c>
      <c r="F4795" s="3">
        <v>2889.12</v>
      </c>
      <c r="G4795" s="3">
        <v>144.46</v>
      </c>
      <c r="H4795" s="3">
        <v>2744.66</v>
      </c>
      <c r="I4795" s="3" t="s">
        <v>29</v>
      </c>
      <c r="J4795" s="5">
        <v>1.0526331130267499</v>
      </c>
      <c r="K4795" t="str">
        <f>_xlfn.XLOOKUP(D4795, dim_channels!A:A, dim_channels!C:C, "Not Found")</f>
        <v>Corporate</v>
      </c>
      <c r="L4795" t="str">
        <f>_xlfn.XLOOKUP(D4795, dim_channels!A:A, dim_channels!B:B, "Not Found")</f>
        <v>Corporate Direct</v>
      </c>
      <c r="M4795">
        <f t="shared" si="296"/>
        <v>0</v>
      </c>
      <c r="N4795">
        <f t="shared" si="297"/>
        <v>1</v>
      </c>
      <c r="O4795">
        <f t="shared" si="298"/>
        <v>2744.66</v>
      </c>
      <c r="P4795">
        <f t="shared" si="299"/>
        <v>2889.12</v>
      </c>
    </row>
    <row r="4796" spans="1:16" x14ac:dyDescent="0.2">
      <c r="A4796" s="2" t="s">
        <v>5232</v>
      </c>
      <c r="B4796" s="2" t="s">
        <v>863</v>
      </c>
      <c r="C4796" s="2" t="s">
        <v>891</v>
      </c>
      <c r="D4796" s="2" t="s">
        <v>33</v>
      </c>
      <c r="E4796" s="2" t="s">
        <v>60</v>
      </c>
      <c r="F4796" s="2">
        <v>16463.419999999998</v>
      </c>
      <c r="G4796" s="2">
        <v>0</v>
      </c>
      <c r="H4796" s="2">
        <v>16463.419999999998</v>
      </c>
      <c r="I4796" s="2" t="s">
        <v>29</v>
      </c>
      <c r="J4796" s="4">
        <v>1</v>
      </c>
      <c r="K4796" t="str">
        <f>_xlfn.XLOOKUP(D4796, dim_channels!A:A, dim_channels!C:C, "Not Found")</f>
        <v>OTA</v>
      </c>
      <c r="L4796" t="str">
        <f>_xlfn.XLOOKUP(D4796, dim_channels!A:A, dim_channels!B:B, "Not Found")</f>
        <v>Booking.com</v>
      </c>
      <c r="M4796">
        <f t="shared" si="296"/>
        <v>0</v>
      </c>
      <c r="N4796">
        <f t="shared" si="297"/>
        <v>1</v>
      </c>
      <c r="O4796">
        <f t="shared" si="298"/>
        <v>16463.419999999998</v>
      </c>
      <c r="P4796">
        <f t="shared" si="299"/>
        <v>16463.419999999998</v>
      </c>
    </row>
    <row r="4797" spans="1:16" x14ac:dyDescent="0.2">
      <c r="A4797" s="3" t="s">
        <v>5233</v>
      </c>
      <c r="B4797" s="3" t="s">
        <v>720</v>
      </c>
      <c r="C4797" s="3" t="s">
        <v>87</v>
      </c>
      <c r="D4797" s="3" t="s">
        <v>114</v>
      </c>
      <c r="E4797" s="3" t="s">
        <v>115</v>
      </c>
      <c r="F4797" s="3">
        <v>4229.71</v>
      </c>
      <c r="G4797" s="3">
        <v>422.97</v>
      </c>
      <c r="H4797" s="3">
        <v>3806.74</v>
      </c>
      <c r="I4797" s="3" t="s">
        <v>29</v>
      </c>
      <c r="J4797" s="5">
        <v>1.111110819231153</v>
      </c>
      <c r="K4797" t="str">
        <f>_xlfn.XLOOKUP(D4797, dim_channels!A:A, dim_channels!C:C, "Not Found")</f>
        <v>Offline</v>
      </c>
      <c r="L4797" t="str">
        <f>_xlfn.XLOOKUP(D4797, dim_channels!A:A, dim_channels!B:B, "Not Found")</f>
        <v>Travel Agency</v>
      </c>
      <c r="M4797">
        <f t="shared" si="296"/>
        <v>0</v>
      </c>
      <c r="N4797">
        <f t="shared" si="297"/>
        <v>1</v>
      </c>
      <c r="O4797">
        <f t="shared" si="298"/>
        <v>3806.74</v>
      </c>
      <c r="P4797">
        <f t="shared" si="299"/>
        <v>4229.71</v>
      </c>
    </row>
    <row r="4798" spans="1:16" x14ac:dyDescent="0.2">
      <c r="A4798" s="2" t="s">
        <v>5234</v>
      </c>
      <c r="B4798" s="2" t="s">
        <v>505</v>
      </c>
      <c r="C4798" s="2" t="s">
        <v>2002</v>
      </c>
      <c r="D4798" s="2" t="s">
        <v>27</v>
      </c>
      <c r="E4798" s="2" t="s">
        <v>34</v>
      </c>
      <c r="F4798" s="2">
        <v>21557.279999999999</v>
      </c>
      <c r="G4798" s="2">
        <v>3880.31</v>
      </c>
      <c r="H4798" s="2">
        <v>17676.97</v>
      </c>
      <c r="I4798" s="2" t="s">
        <v>29</v>
      </c>
      <c r="J4798" s="4">
        <v>1.219512167526448</v>
      </c>
      <c r="K4798" t="str">
        <f>_xlfn.XLOOKUP(D4798, dim_channels!A:A, dim_channels!C:C, "Not Found")</f>
        <v>OTA</v>
      </c>
      <c r="L4798" t="str">
        <f>_xlfn.XLOOKUP(D4798, dim_channels!A:A, dim_channels!B:B, "Not Found")</f>
        <v>Expedia</v>
      </c>
      <c r="M4798">
        <f t="shared" si="296"/>
        <v>0</v>
      </c>
      <c r="N4798">
        <f t="shared" si="297"/>
        <v>1</v>
      </c>
      <c r="O4798">
        <f t="shared" si="298"/>
        <v>17676.97</v>
      </c>
      <c r="P4798">
        <f t="shared" si="299"/>
        <v>21557.279999999999</v>
      </c>
    </row>
    <row r="4799" spans="1:16" x14ac:dyDescent="0.2">
      <c r="A4799" s="3" t="s">
        <v>5235</v>
      </c>
      <c r="B4799" s="3" t="s">
        <v>239</v>
      </c>
      <c r="C4799" s="3" t="s">
        <v>183</v>
      </c>
      <c r="D4799" s="3" t="s">
        <v>52</v>
      </c>
      <c r="E4799" s="3" t="s">
        <v>60</v>
      </c>
      <c r="F4799" s="3">
        <v>3108.65</v>
      </c>
      <c r="G4799" s="3">
        <v>0</v>
      </c>
      <c r="H4799" s="3">
        <v>3108.65</v>
      </c>
      <c r="I4799" s="3" t="s">
        <v>29</v>
      </c>
      <c r="J4799" s="5">
        <v>1</v>
      </c>
      <c r="K4799" t="str">
        <f>_xlfn.XLOOKUP(D4799, dim_channels!A:A, dim_channels!C:C, "Not Found")</f>
        <v>OTA</v>
      </c>
      <c r="L4799" t="str">
        <f>_xlfn.XLOOKUP(D4799, dim_channels!A:A, dim_channels!B:B, "Not Found")</f>
        <v>Agoda</v>
      </c>
      <c r="M4799">
        <f t="shared" si="296"/>
        <v>0</v>
      </c>
      <c r="N4799">
        <f t="shared" si="297"/>
        <v>1</v>
      </c>
      <c r="O4799">
        <f t="shared" si="298"/>
        <v>3108.65</v>
      </c>
      <c r="P4799">
        <f t="shared" si="299"/>
        <v>3108.65</v>
      </c>
    </row>
    <row r="4800" spans="1:16" x14ac:dyDescent="0.2">
      <c r="A4800" s="2" t="s">
        <v>5236</v>
      </c>
      <c r="B4800" s="2" t="s">
        <v>168</v>
      </c>
      <c r="C4800" s="2" t="s">
        <v>234</v>
      </c>
      <c r="D4800" s="2" t="s">
        <v>27</v>
      </c>
      <c r="E4800" s="2" t="s">
        <v>28</v>
      </c>
      <c r="F4800" s="2">
        <v>8542.4</v>
      </c>
      <c r="G4800" s="2">
        <v>1537.63</v>
      </c>
      <c r="H4800" s="2">
        <v>7004.77</v>
      </c>
      <c r="I4800" s="2" t="s">
        <v>29</v>
      </c>
      <c r="J4800" s="4">
        <v>1.2195118469271651</v>
      </c>
      <c r="K4800" t="str">
        <f>_xlfn.XLOOKUP(D4800, dim_channels!A:A, dim_channels!C:C, "Not Found")</f>
        <v>OTA</v>
      </c>
      <c r="L4800" t="str">
        <f>_xlfn.XLOOKUP(D4800, dim_channels!A:A, dim_channels!B:B, "Not Found")</f>
        <v>Expedia</v>
      </c>
      <c r="M4800">
        <f t="shared" si="296"/>
        <v>0</v>
      </c>
      <c r="N4800">
        <f t="shared" si="297"/>
        <v>1</v>
      </c>
      <c r="O4800">
        <f t="shared" si="298"/>
        <v>7004.77</v>
      </c>
      <c r="P4800">
        <f t="shared" si="299"/>
        <v>8542.4</v>
      </c>
    </row>
    <row r="4801" spans="1:16" x14ac:dyDescent="0.2">
      <c r="A4801" s="3" t="s">
        <v>5237</v>
      </c>
      <c r="B4801" s="3" t="s">
        <v>51</v>
      </c>
      <c r="C4801" s="3" t="s">
        <v>205</v>
      </c>
      <c r="D4801" s="3" t="s">
        <v>64</v>
      </c>
      <c r="E4801" s="3" t="s">
        <v>34</v>
      </c>
      <c r="F4801" s="3">
        <v>6993.46</v>
      </c>
      <c r="G4801" s="3">
        <v>0</v>
      </c>
      <c r="H4801" s="3">
        <v>6993.46</v>
      </c>
      <c r="I4801" s="3" t="s">
        <v>56</v>
      </c>
      <c r="J4801" s="5">
        <v>1</v>
      </c>
      <c r="K4801" t="str">
        <f>_xlfn.XLOOKUP(D4801, dim_channels!A:A, dim_channels!C:C, "Not Found")</f>
        <v>Direct</v>
      </c>
      <c r="L4801" t="str">
        <f>_xlfn.XLOOKUP(D4801, dim_channels!A:A, dim_channels!B:B, "Not Found")</f>
        <v>Direct Website</v>
      </c>
      <c r="M4801">
        <f t="shared" si="296"/>
        <v>0</v>
      </c>
      <c r="N4801">
        <f t="shared" si="297"/>
        <v>0</v>
      </c>
      <c r="O4801">
        <f t="shared" si="298"/>
        <v>0</v>
      </c>
      <c r="P4801">
        <f t="shared" si="299"/>
        <v>0</v>
      </c>
    </row>
    <row r="4802" spans="1:16" x14ac:dyDescent="0.2">
      <c r="A4802" s="2" t="s">
        <v>5238</v>
      </c>
      <c r="B4802" s="2" t="s">
        <v>702</v>
      </c>
      <c r="C4802" s="2" t="s">
        <v>212</v>
      </c>
      <c r="D4802" s="2" t="s">
        <v>27</v>
      </c>
      <c r="E4802" s="2" t="s">
        <v>34</v>
      </c>
      <c r="F4802" s="2">
        <v>2857.78</v>
      </c>
      <c r="G4802" s="2">
        <v>514.4</v>
      </c>
      <c r="H4802" s="2">
        <v>2343.38</v>
      </c>
      <c r="I4802" s="2" t="s">
        <v>29</v>
      </c>
      <c r="J4802" s="4">
        <v>1.2195119869590081</v>
      </c>
      <c r="K4802" t="str">
        <f>_xlfn.XLOOKUP(D4802, dim_channels!A:A, dim_channels!C:C, "Not Found")</f>
        <v>OTA</v>
      </c>
      <c r="L4802" t="str">
        <f>_xlfn.XLOOKUP(D4802, dim_channels!A:A, dim_channels!B:B, "Not Found")</f>
        <v>Expedia</v>
      </c>
      <c r="M4802">
        <f t="shared" si="296"/>
        <v>0</v>
      </c>
      <c r="N4802">
        <f t="shared" si="297"/>
        <v>1</v>
      </c>
      <c r="O4802">
        <f t="shared" si="298"/>
        <v>2343.38</v>
      </c>
      <c r="P4802">
        <f t="shared" si="299"/>
        <v>2857.78</v>
      </c>
    </row>
    <row r="4803" spans="1:16" x14ac:dyDescent="0.2">
      <c r="A4803" s="3" t="s">
        <v>5239</v>
      </c>
      <c r="B4803" s="3" t="s">
        <v>195</v>
      </c>
      <c r="C4803" s="3" t="s">
        <v>97</v>
      </c>
      <c r="D4803" s="3" t="s">
        <v>33</v>
      </c>
      <c r="E4803" s="3" t="s">
        <v>28</v>
      </c>
      <c r="F4803" s="3">
        <v>7490.88</v>
      </c>
      <c r="G4803" s="3">
        <v>1123.6300000000001</v>
      </c>
      <c r="H4803" s="3">
        <v>6367.25</v>
      </c>
      <c r="I4803" s="3" t="s">
        <v>29</v>
      </c>
      <c r="J4803" s="5">
        <v>1.17647021869724</v>
      </c>
      <c r="K4803" t="str">
        <f>_xlfn.XLOOKUP(D4803, dim_channels!A:A, dim_channels!C:C, "Not Found")</f>
        <v>OTA</v>
      </c>
      <c r="L4803" t="str">
        <f>_xlfn.XLOOKUP(D4803, dim_channels!A:A, dim_channels!B:B, "Not Found")</f>
        <v>Booking.com</v>
      </c>
      <c r="M4803">
        <f t="shared" ref="M4803:M4866" si="300">IF(I4803="Cancelled",1,0)</f>
        <v>0</v>
      </c>
      <c r="N4803">
        <f t="shared" ref="N4803:N4866" si="301">IF(TRIM(UPPER(I4803))="CHECKED-OUT",1,0)</f>
        <v>1</v>
      </c>
      <c r="O4803">
        <f t="shared" ref="O4803:O4866" si="302">IF(TRIM(UPPER(I4803))="CHECKED-OUT",H4803,0)</f>
        <v>6367.25</v>
      </c>
      <c r="P4803">
        <f t="shared" ref="P4803:P4866" si="303">IF(TRIM(UPPER(I4803))="CHECKED-OUT",F4803,0)</f>
        <v>7490.88</v>
      </c>
    </row>
    <row r="4804" spans="1:16" x14ac:dyDescent="0.2">
      <c r="A4804" s="2" t="s">
        <v>5240</v>
      </c>
      <c r="B4804" s="2" t="s">
        <v>124</v>
      </c>
      <c r="C4804" s="2" t="s">
        <v>48</v>
      </c>
      <c r="D4804" s="2" t="s">
        <v>52</v>
      </c>
      <c r="E4804" s="2" t="s">
        <v>60</v>
      </c>
      <c r="F4804" s="2">
        <v>4027.47</v>
      </c>
      <c r="G4804" s="2">
        <v>0</v>
      </c>
      <c r="H4804" s="2">
        <v>4027.47</v>
      </c>
      <c r="I4804" s="2" t="s">
        <v>41</v>
      </c>
      <c r="J4804" s="4">
        <v>1</v>
      </c>
      <c r="K4804" t="str">
        <f>_xlfn.XLOOKUP(D4804, dim_channels!A:A, dim_channels!C:C, "Not Found")</f>
        <v>OTA</v>
      </c>
      <c r="L4804" t="str">
        <f>_xlfn.XLOOKUP(D4804, dim_channels!A:A, dim_channels!B:B, "Not Found")</f>
        <v>Agoda</v>
      </c>
      <c r="M4804">
        <f t="shared" si="300"/>
        <v>1</v>
      </c>
      <c r="N4804">
        <f t="shared" si="301"/>
        <v>0</v>
      </c>
      <c r="O4804">
        <f t="shared" si="302"/>
        <v>0</v>
      </c>
      <c r="P4804">
        <f t="shared" si="303"/>
        <v>0</v>
      </c>
    </row>
    <row r="4805" spans="1:16" x14ac:dyDescent="0.2">
      <c r="A4805" s="3" t="s">
        <v>5241</v>
      </c>
      <c r="B4805" s="3" t="s">
        <v>124</v>
      </c>
      <c r="C4805" s="3" t="s">
        <v>437</v>
      </c>
      <c r="D4805" s="3" t="s">
        <v>33</v>
      </c>
      <c r="E4805" s="3" t="s">
        <v>28</v>
      </c>
      <c r="F4805" s="3">
        <v>23894.69</v>
      </c>
      <c r="G4805" s="3">
        <v>3584.2</v>
      </c>
      <c r="H4805" s="3">
        <v>20310.490000000002</v>
      </c>
      <c r="I4805" s="3" t="s">
        <v>41</v>
      </c>
      <c r="J4805" s="5">
        <v>1.1764703855003</v>
      </c>
      <c r="K4805" t="str">
        <f>_xlfn.XLOOKUP(D4805, dim_channels!A:A, dim_channels!C:C, "Not Found")</f>
        <v>OTA</v>
      </c>
      <c r="L4805" t="str">
        <f>_xlfn.XLOOKUP(D4805, dim_channels!A:A, dim_channels!B:B, "Not Found")</f>
        <v>Booking.com</v>
      </c>
      <c r="M4805">
        <f t="shared" si="300"/>
        <v>1</v>
      </c>
      <c r="N4805">
        <f t="shared" si="301"/>
        <v>0</v>
      </c>
      <c r="O4805">
        <f t="shared" si="302"/>
        <v>0</v>
      </c>
      <c r="P4805">
        <f t="shared" si="303"/>
        <v>0</v>
      </c>
    </row>
    <row r="4806" spans="1:16" x14ac:dyDescent="0.2">
      <c r="A4806" s="2" t="s">
        <v>5242</v>
      </c>
      <c r="B4806" s="2" t="s">
        <v>37</v>
      </c>
      <c r="C4806" s="2" t="s">
        <v>669</v>
      </c>
      <c r="D4806" s="2" t="s">
        <v>33</v>
      </c>
      <c r="E4806" s="2" t="s">
        <v>60</v>
      </c>
      <c r="F4806" s="2">
        <v>17543.080000000002</v>
      </c>
      <c r="G4806" s="2">
        <v>0</v>
      </c>
      <c r="H4806" s="2">
        <v>17543.080000000002</v>
      </c>
      <c r="I4806" s="2" t="s">
        <v>29</v>
      </c>
      <c r="J4806" s="4">
        <v>1</v>
      </c>
      <c r="K4806" t="str">
        <f>_xlfn.XLOOKUP(D4806, dim_channels!A:A, dim_channels!C:C, "Not Found")</f>
        <v>OTA</v>
      </c>
      <c r="L4806" t="str">
        <f>_xlfn.XLOOKUP(D4806, dim_channels!A:A, dim_channels!B:B, "Not Found")</f>
        <v>Booking.com</v>
      </c>
      <c r="M4806">
        <f t="shared" si="300"/>
        <v>0</v>
      </c>
      <c r="N4806">
        <f t="shared" si="301"/>
        <v>1</v>
      </c>
      <c r="O4806">
        <f t="shared" si="302"/>
        <v>17543.080000000002</v>
      </c>
      <c r="P4806">
        <f t="shared" si="303"/>
        <v>17543.080000000002</v>
      </c>
    </row>
    <row r="4807" spans="1:16" x14ac:dyDescent="0.2">
      <c r="A4807" s="3" t="s">
        <v>5243</v>
      </c>
      <c r="B4807" s="3" t="s">
        <v>388</v>
      </c>
      <c r="C4807" s="3" t="s">
        <v>224</v>
      </c>
      <c r="D4807" s="3" t="s">
        <v>52</v>
      </c>
      <c r="E4807" s="3" t="s">
        <v>60</v>
      </c>
      <c r="F4807" s="3">
        <v>2358.08</v>
      </c>
      <c r="G4807" s="3">
        <v>0</v>
      </c>
      <c r="H4807" s="3">
        <v>2358.08</v>
      </c>
      <c r="I4807" s="3" t="s">
        <v>29</v>
      </c>
      <c r="J4807" s="5">
        <v>1</v>
      </c>
      <c r="K4807" t="str">
        <f>_xlfn.XLOOKUP(D4807, dim_channels!A:A, dim_channels!C:C, "Not Found")</f>
        <v>OTA</v>
      </c>
      <c r="L4807" t="str">
        <f>_xlfn.XLOOKUP(D4807, dim_channels!A:A, dim_channels!B:B, "Not Found")</f>
        <v>Agoda</v>
      </c>
      <c r="M4807">
        <f t="shared" si="300"/>
        <v>0</v>
      </c>
      <c r="N4807">
        <f t="shared" si="301"/>
        <v>1</v>
      </c>
      <c r="O4807">
        <f t="shared" si="302"/>
        <v>2358.08</v>
      </c>
      <c r="P4807">
        <f t="shared" si="303"/>
        <v>2358.08</v>
      </c>
    </row>
    <row r="4808" spans="1:16" x14ac:dyDescent="0.2">
      <c r="A4808" s="2" t="s">
        <v>5244</v>
      </c>
      <c r="B4808" s="2" t="s">
        <v>212</v>
      </c>
      <c r="C4808" s="2" t="s">
        <v>262</v>
      </c>
      <c r="D4808" s="2" t="s">
        <v>45</v>
      </c>
      <c r="E4808" s="2" t="s">
        <v>46</v>
      </c>
      <c r="F4808" s="2">
        <v>3278.2</v>
      </c>
      <c r="G4808" s="2">
        <v>163.91</v>
      </c>
      <c r="H4808" s="2">
        <v>3114.29</v>
      </c>
      <c r="I4808" s="2" t="s">
        <v>29</v>
      </c>
      <c r="J4808" s="4">
        <v>1.0526315789473679</v>
      </c>
      <c r="K4808" t="str">
        <f>_xlfn.XLOOKUP(D4808, dim_channels!A:A, dim_channels!C:C, "Not Found")</f>
        <v>Corporate</v>
      </c>
      <c r="L4808" t="str">
        <f>_xlfn.XLOOKUP(D4808, dim_channels!A:A, dim_channels!B:B, "Not Found")</f>
        <v>Corporate Direct</v>
      </c>
      <c r="M4808">
        <f t="shared" si="300"/>
        <v>0</v>
      </c>
      <c r="N4808">
        <f t="shared" si="301"/>
        <v>1</v>
      </c>
      <c r="O4808">
        <f t="shared" si="302"/>
        <v>3114.29</v>
      </c>
      <c r="P4808">
        <f t="shared" si="303"/>
        <v>3278.2</v>
      </c>
    </row>
    <row r="4809" spans="1:16" x14ac:dyDescent="0.2">
      <c r="A4809" s="3" t="s">
        <v>5245</v>
      </c>
      <c r="B4809" s="3" t="s">
        <v>378</v>
      </c>
      <c r="C4809" s="3" t="s">
        <v>666</v>
      </c>
      <c r="D4809" s="3" t="s">
        <v>52</v>
      </c>
      <c r="E4809" s="3" t="s">
        <v>60</v>
      </c>
      <c r="F4809" s="3">
        <v>2548.39</v>
      </c>
      <c r="G4809" s="3">
        <v>0</v>
      </c>
      <c r="H4809" s="3">
        <v>2548.39</v>
      </c>
      <c r="I4809" s="3" t="s">
        <v>29</v>
      </c>
      <c r="J4809" s="5">
        <v>1</v>
      </c>
      <c r="K4809" t="str">
        <f>_xlfn.XLOOKUP(D4809, dim_channels!A:A, dim_channels!C:C, "Not Found")</f>
        <v>OTA</v>
      </c>
      <c r="L4809" t="str">
        <f>_xlfn.XLOOKUP(D4809, dim_channels!A:A, dim_channels!B:B, "Not Found")</f>
        <v>Agoda</v>
      </c>
      <c r="M4809">
        <f t="shared" si="300"/>
        <v>0</v>
      </c>
      <c r="N4809">
        <f t="shared" si="301"/>
        <v>1</v>
      </c>
      <c r="O4809">
        <f t="shared" si="302"/>
        <v>2548.39</v>
      </c>
      <c r="P4809">
        <f t="shared" si="303"/>
        <v>2548.39</v>
      </c>
    </row>
    <row r="4810" spans="1:16" x14ac:dyDescent="0.2">
      <c r="A4810" s="2" t="s">
        <v>5246</v>
      </c>
      <c r="B4810" s="2" t="s">
        <v>54</v>
      </c>
      <c r="C4810" s="2" t="s">
        <v>132</v>
      </c>
      <c r="D4810" s="2" t="s">
        <v>45</v>
      </c>
      <c r="E4810" s="2" t="s">
        <v>46</v>
      </c>
      <c r="F4810" s="2">
        <v>10540.52</v>
      </c>
      <c r="G4810" s="2">
        <v>527.03</v>
      </c>
      <c r="H4810" s="2">
        <v>10013.49</v>
      </c>
      <c r="I4810" s="2" t="s">
        <v>29</v>
      </c>
      <c r="J4810" s="4">
        <v>1.0526319994327651</v>
      </c>
      <c r="K4810" t="str">
        <f>_xlfn.XLOOKUP(D4810, dim_channels!A:A, dim_channels!C:C, "Not Found")</f>
        <v>Corporate</v>
      </c>
      <c r="L4810" t="str">
        <f>_xlfn.XLOOKUP(D4810, dim_channels!A:A, dim_channels!B:B, "Not Found")</f>
        <v>Corporate Direct</v>
      </c>
      <c r="M4810">
        <f t="shared" si="300"/>
        <v>0</v>
      </c>
      <c r="N4810">
        <f t="shared" si="301"/>
        <v>1</v>
      </c>
      <c r="O4810">
        <f t="shared" si="302"/>
        <v>10013.49</v>
      </c>
      <c r="P4810">
        <f t="shared" si="303"/>
        <v>10540.52</v>
      </c>
    </row>
    <row r="4811" spans="1:16" x14ac:dyDescent="0.2">
      <c r="A4811" s="3" t="s">
        <v>5247</v>
      </c>
      <c r="B4811" s="3" t="s">
        <v>156</v>
      </c>
      <c r="C4811" s="3" t="s">
        <v>769</v>
      </c>
      <c r="D4811" s="3" t="s">
        <v>52</v>
      </c>
      <c r="E4811" s="3" t="s">
        <v>60</v>
      </c>
      <c r="F4811" s="3">
        <v>5626.45</v>
      </c>
      <c r="G4811" s="3">
        <v>0</v>
      </c>
      <c r="H4811" s="3">
        <v>5626.45</v>
      </c>
      <c r="I4811" s="3" t="s">
        <v>41</v>
      </c>
      <c r="J4811" s="5">
        <v>1</v>
      </c>
      <c r="K4811" t="str">
        <f>_xlfn.XLOOKUP(D4811, dim_channels!A:A, dim_channels!C:C, "Not Found")</f>
        <v>OTA</v>
      </c>
      <c r="L4811" t="str">
        <f>_xlfn.XLOOKUP(D4811, dim_channels!A:A, dim_channels!B:B, "Not Found")</f>
        <v>Agoda</v>
      </c>
      <c r="M4811">
        <f t="shared" si="300"/>
        <v>1</v>
      </c>
      <c r="N4811">
        <f t="shared" si="301"/>
        <v>0</v>
      </c>
      <c r="O4811">
        <f t="shared" si="302"/>
        <v>0</v>
      </c>
      <c r="P4811">
        <f t="shared" si="303"/>
        <v>0</v>
      </c>
    </row>
    <row r="4812" spans="1:16" x14ac:dyDescent="0.2">
      <c r="A4812" s="2" t="s">
        <v>5248</v>
      </c>
      <c r="B4812" s="2" t="s">
        <v>58</v>
      </c>
      <c r="C4812" s="2" t="s">
        <v>58</v>
      </c>
      <c r="D4812" s="2" t="s">
        <v>27</v>
      </c>
      <c r="E4812" s="2" t="s">
        <v>60</v>
      </c>
      <c r="F4812" s="2">
        <v>10795.67</v>
      </c>
      <c r="G4812" s="2">
        <v>0</v>
      </c>
      <c r="H4812" s="2">
        <v>10795.67</v>
      </c>
      <c r="I4812" s="2" t="s">
        <v>41</v>
      </c>
      <c r="J4812" s="4">
        <v>1</v>
      </c>
      <c r="K4812" t="str">
        <f>_xlfn.XLOOKUP(D4812, dim_channels!A:A, dim_channels!C:C, "Not Found")</f>
        <v>OTA</v>
      </c>
      <c r="L4812" t="str">
        <f>_xlfn.XLOOKUP(D4812, dim_channels!A:A, dim_channels!B:B, "Not Found")</f>
        <v>Expedia</v>
      </c>
      <c r="M4812">
        <f t="shared" si="300"/>
        <v>1</v>
      </c>
      <c r="N4812">
        <f t="shared" si="301"/>
        <v>0</v>
      </c>
      <c r="O4812">
        <f t="shared" si="302"/>
        <v>0</v>
      </c>
      <c r="P4812">
        <f t="shared" si="303"/>
        <v>0</v>
      </c>
    </row>
    <row r="4813" spans="1:16" x14ac:dyDescent="0.2">
      <c r="A4813" s="3" t="s">
        <v>5249</v>
      </c>
      <c r="B4813" s="3" t="s">
        <v>227</v>
      </c>
      <c r="C4813" s="3" t="s">
        <v>258</v>
      </c>
      <c r="D4813" s="3" t="s">
        <v>52</v>
      </c>
      <c r="E4813" s="3" t="s">
        <v>60</v>
      </c>
      <c r="F4813" s="3">
        <v>6053</v>
      </c>
      <c r="G4813" s="3">
        <v>0</v>
      </c>
      <c r="H4813" s="3">
        <v>6053</v>
      </c>
      <c r="I4813" s="3" t="s">
        <v>29</v>
      </c>
      <c r="J4813" s="5">
        <v>1</v>
      </c>
      <c r="K4813" t="str">
        <f>_xlfn.XLOOKUP(D4813, dim_channels!A:A, dim_channels!C:C, "Not Found")</f>
        <v>OTA</v>
      </c>
      <c r="L4813" t="str">
        <f>_xlfn.XLOOKUP(D4813, dim_channels!A:A, dim_channels!B:B, "Not Found")</f>
        <v>Agoda</v>
      </c>
      <c r="M4813">
        <f t="shared" si="300"/>
        <v>0</v>
      </c>
      <c r="N4813">
        <f t="shared" si="301"/>
        <v>1</v>
      </c>
      <c r="O4813">
        <f t="shared" si="302"/>
        <v>6053</v>
      </c>
      <c r="P4813">
        <f t="shared" si="303"/>
        <v>6053</v>
      </c>
    </row>
    <row r="4814" spans="1:16" x14ac:dyDescent="0.2">
      <c r="A4814" s="2" t="s">
        <v>5250</v>
      </c>
      <c r="B4814" s="2" t="s">
        <v>39</v>
      </c>
      <c r="C4814" s="2" t="s">
        <v>40</v>
      </c>
      <c r="D4814" s="2" t="s">
        <v>114</v>
      </c>
      <c r="E4814" s="2" t="s">
        <v>115</v>
      </c>
      <c r="F4814" s="2">
        <v>10278.6</v>
      </c>
      <c r="G4814" s="2">
        <v>1027.8599999999999</v>
      </c>
      <c r="H4814" s="2">
        <v>9250.74</v>
      </c>
      <c r="I4814" s="2" t="s">
        <v>29</v>
      </c>
      <c r="J4814" s="4">
        <v>1.1111111111111109</v>
      </c>
      <c r="K4814" t="str">
        <f>_xlfn.XLOOKUP(D4814, dim_channels!A:A, dim_channels!C:C, "Not Found")</f>
        <v>Offline</v>
      </c>
      <c r="L4814" t="str">
        <f>_xlfn.XLOOKUP(D4814, dim_channels!A:A, dim_channels!B:B, "Not Found")</f>
        <v>Travel Agency</v>
      </c>
      <c r="M4814">
        <f t="shared" si="300"/>
        <v>0</v>
      </c>
      <c r="N4814">
        <f t="shared" si="301"/>
        <v>1</v>
      </c>
      <c r="O4814">
        <f t="shared" si="302"/>
        <v>9250.74</v>
      </c>
      <c r="P4814">
        <f t="shared" si="303"/>
        <v>10278.6</v>
      </c>
    </row>
    <row r="4815" spans="1:16" x14ac:dyDescent="0.2">
      <c r="A4815" s="3" t="s">
        <v>5251</v>
      </c>
      <c r="B4815" s="3" t="s">
        <v>282</v>
      </c>
      <c r="C4815" s="3" t="s">
        <v>73</v>
      </c>
      <c r="D4815" s="3" t="s">
        <v>64</v>
      </c>
      <c r="E4815" s="3" t="s">
        <v>115</v>
      </c>
      <c r="F4815" s="3">
        <v>4240.22</v>
      </c>
      <c r="G4815" s="3">
        <v>0</v>
      </c>
      <c r="H4815" s="3">
        <v>4240.22</v>
      </c>
      <c r="I4815" s="3" t="s">
        <v>41</v>
      </c>
      <c r="J4815" s="5">
        <v>1</v>
      </c>
      <c r="K4815" t="str">
        <f>_xlfn.XLOOKUP(D4815, dim_channels!A:A, dim_channels!C:C, "Not Found")</f>
        <v>Direct</v>
      </c>
      <c r="L4815" t="str">
        <f>_xlfn.XLOOKUP(D4815, dim_channels!A:A, dim_channels!B:B, "Not Found")</f>
        <v>Direct Website</v>
      </c>
      <c r="M4815">
        <f t="shared" si="300"/>
        <v>1</v>
      </c>
      <c r="N4815">
        <f t="shared" si="301"/>
        <v>0</v>
      </c>
      <c r="O4815">
        <f t="shared" si="302"/>
        <v>0</v>
      </c>
      <c r="P4815">
        <f t="shared" si="303"/>
        <v>0</v>
      </c>
    </row>
    <row r="4816" spans="1:16" x14ac:dyDescent="0.2">
      <c r="A4816" s="2" t="s">
        <v>5252</v>
      </c>
      <c r="B4816" s="2" t="s">
        <v>595</v>
      </c>
      <c r="C4816" s="2" t="s">
        <v>416</v>
      </c>
      <c r="D4816" s="2" t="s">
        <v>33</v>
      </c>
      <c r="E4816" s="2" t="s">
        <v>28</v>
      </c>
      <c r="F4816" s="2">
        <v>3231.45</v>
      </c>
      <c r="G4816" s="2">
        <v>484.72</v>
      </c>
      <c r="H4816" s="2">
        <v>2746.73</v>
      </c>
      <c r="I4816" s="2" t="s">
        <v>29</v>
      </c>
      <c r="J4816" s="4">
        <v>1.1764716590272799</v>
      </c>
      <c r="K4816" t="str">
        <f>_xlfn.XLOOKUP(D4816, dim_channels!A:A, dim_channels!C:C, "Not Found")</f>
        <v>OTA</v>
      </c>
      <c r="L4816" t="str">
        <f>_xlfn.XLOOKUP(D4816, dim_channels!A:A, dim_channels!B:B, "Not Found")</f>
        <v>Booking.com</v>
      </c>
      <c r="M4816">
        <f t="shared" si="300"/>
        <v>0</v>
      </c>
      <c r="N4816">
        <f t="shared" si="301"/>
        <v>1</v>
      </c>
      <c r="O4816">
        <f t="shared" si="302"/>
        <v>2746.73</v>
      </c>
      <c r="P4816">
        <f t="shared" si="303"/>
        <v>3231.45</v>
      </c>
    </row>
    <row r="4817" spans="1:16" x14ac:dyDescent="0.2">
      <c r="A4817" s="3" t="s">
        <v>5253</v>
      </c>
      <c r="B4817" s="3" t="s">
        <v>376</v>
      </c>
      <c r="C4817" s="3" t="s">
        <v>482</v>
      </c>
      <c r="D4817" s="3" t="s">
        <v>27</v>
      </c>
      <c r="E4817" s="3" t="s">
        <v>34</v>
      </c>
      <c r="F4817" s="3">
        <v>5877.48</v>
      </c>
      <c r="G4817" s="3">
        <v>1057.95</v>
      </c>
      <c r="H4817" s="3">
        <v>4819.53</v>
      </c>
      <c r="I4817" s="3" t="s">
        <v>29</v>
      </c>
      <c r="J4817" s="5">
        <v>1.2195131060497599</v>
      </c>
      <c r="K4817" t="str">
        <f>_xlfn.XLOOKUP(D4817, dim_channels!A:A, dim_channels!C:C, "Not Found")</f>
        <v>OTA</v>
      </c>
      <c r="L4817" t="str">
        <f>_xlfn.XLOOKUP(D4817, dim_channels!A:A, dim_channels!B:B, "Not Found")</f>
        <v>Expedia</v>
      </c>
      <c r="M4817">
        <f t="shared" si="300"/>
        <v>0</v>
      </c>
      <c r="N4817">
        <f t="shared" si="301"/>
        <v>1</v>
      </c>
      <c r="O4817">
        <f t="shared" si="302"/>
        <v>4819.53</v>
      </c>
      <c r="P4817">
        <f t="shared" si="303"/>
        <v>5877.48</v>
      </c>
    </row>
    <row r="4818" spans="1:16" x14ac:dyDescent="0.2">
      <c r="A4818" s="2" t="s">
        <v>5254</v>
      </c>
      <c r="B4818" s="2" t="s">
        <v>241</v>
      </c>
      <c r="C4818" s="2" t="s">
        <v>244</v>
      </c>
      <c r="D4818" s="2" t="s">
        <v>114</v>
      </c>
      <c r="E4818" s="2" t="s">
        <v>46</v>
      </c>
      <c r="F4818" s="2">
        <v>9899.9500000000007</v>
      </c>
      <c r="G4818" s="2">
        <v>990</v>
      </c>
      <c r="H4818" s="2">
        <v>8909.9500000000007</v>
      </c>
      <c r="I4818" s="2" t="s">
        <v>29</v>
      </c>
      <c r="J4818" s="4">
        <v>1.111111734633752</v>
      </c>
      <c r="K4818" t="str">
        <f>_xlfn.XLOOKUP(D4818, dim_channels!A:A, dim_channels!C:C, "Not Found")</f>
        <v>Offline</v>
      </c>
      <c r="L4818" t="str">
        <f>_xlfn.XLOOKUP(D4818, dim_channels!A:A, dim_channels!B:B, "Not Found")</f>
        <v>Travel Agency</v>
      </c>
      <c r="M4818">
        <f t="shared" si="300"/>
        <v>0</v>
      </c>
      <c r="N4818">
        <f t="shared" si="301"/>
        <v>1</v>
      </c>
      <c r="O4818">
        <f t="shared" si="302"/>
        <v>8909.9500000000007</v>
      </c>
      <c r="P4818">
        <f t="shared" si="303"/>
        <v>9899.9500000000007</v>
      </c>
    </row>
    <row r="4819" spans="1:16" x14ac:dyDescent="0.2">
      <c r="A4819" s="3" t="s">
        <v>5255</v>
      </c>
      <c r="B4819" s="3" t="s">
        <v>227</v>
      </c>
      <c r="C4819" s="3" t="s">
        <v>543</v>
      </c>
      <c r="D4819" s="3" t="s">
        <v>33</v>
      </c>
      <c r="E4819" s="3" t="s">
        <v>28</v>
      </c>
      <c r="F4819" s="3">
        <v>3090.44</v>
      </c>
      <c r="G4819" s="3">
        <v>463.57</v>
      </c>
      <c r="H4819" s="3">
        <v>2626.87</v>
      </c>
      <c r="I4819" s="3" t="s">
        <v>41</v>
      </c>
      <c r="J4819" s="5">
        <v>1.1764723796761929</v>
      </c>
      <c r="K4819" t="str">
        <f>_xlfn.XLOOKUP(D4819, dim_channels!A:A, dim_channels!C:C, "Not Found")</f>
        <v>OTA</v>
      </c>
      <c r="L4819" t="str">
        <f>_xlfn.XLOOKUP(D4819, dim_channels!A:A, dim_channels!B:B, "Not Found")</f>
        <v>Booking.com</v>
      </c>
      <c r="M4819">
        <f t="shared" si="300"/>
        <v>1</v>
      </c>
      <c r="N4819">
        <f t="shared" si="301"/>
        <v>0</v>
      </c>
      <c r="O4819">
        <f t="shared" si="302"/>
        <v>0</v>
      </c>
      <c r="P4819">
        <f t="shared" si="303"/>
        <v>0</v>
      </c>
    </row>
    <row r="4820" spans="1:16" x14ac:dyDescent="0.2">
      <c r="A4820" s="2" t="s">
        <v>5256</v>
      </c>
      <c r="B4820" s="2" t="s">
        <v>236</v>
      </c>
      <c r="C4820" s="2" t="s">
        <v>58</v>
      </c>
      <c r="D4820" s="2" t="s">
        <v>33</v>
      </c>
      <c r="E4820" s="2" t="s">
        <v>60</v>
      </c>
      <c r="F4820" s="2">
        <v>5118.87</v>
      </c>
      <c r="G4820" s="2">
        <v>0</v>
      </c>
      <c r="H4820" s="2">
        <v>5118.87</v>
      </c>
      <c r="I4820" s="2" t="s">
        <v>29</v>
      </c>
      <c r="J4820" s="4">
        <v>1</v>
      </c>
      <c r="K4820" t="str">
        <f>_xlfn.XLOOKUP(D4820, dim_channels!A:A, dim_channels!C:C, "Not Found")</f>
        <v>OTA</v>
      </c>
      <c r="L4820" t="str">
        <f>_xlfn.XLOOKUP(D4820, dim_channels!A:A, dim_channels!B:B, "Not Found")</f>
        <v>Booking.com</v>
      </c>
      <c r="M4820">
        <f t="shared" si="300"/>
        <v>0</v>
      </c>
      <c r="N4820">
        <f t="shared" si="301"/>
        <v>1</v>
      </c>
      <c r="O4820">
        <f t="shared" si="302"/>
        <v>5118.87</v>
      </c>
      <c r="P4820">
        <f t="shared" si="303"/>
        <v>5118.87</v>
      </c>
    </row>
    <row r="4821" spans="1:16" x14ac:dyDescent="0.2">
      <c r="A4821" s="3" t="s">
        <v>5257</v>
      </c>
      <c r="B4821" s="3" t="s">
        <v>355</v>
      </c>
      <c r="C4821" s="3" t="s">
        <v>269</v>
      </c>
      <c r="D4821" s="3" t="s">
        <v>33</v>
      </c>
      <c r="E4821" s="3" t="s">
        <v>28</v>
      </c>
      <c r="F4821" s="3">
        <v>3818.58</v>
      </c>
      <c r="G4821" s="3">
        <v>572.79</v>
      </c>
      <c r="H4821" s="3">
        <v>3245.79</v>
      </c>
      <c r="I4821" s="3" t="s">
        <v>29</v>
      </c>
      <c r="J4821" s="5">
        <v>1.1764716756167219</v>
      </c>
      <c r="K4821" t="str">
        <f>_xlfn.XLOOKUP(D4821, dim_channels!A:A, dim_channels!C:C, "Not Found")</f>
        <v>OTA</v>
      </c>
      <c r="L4821" t="str">
        <f>_xlfn.XLOOKUP(D4821, dim_channels!A:A, dim_channels!B:B, "Not Found")</f>
        <v>Booking.com</v>
      </c>
      <c r="M4821">
        <f t="shared" si="300"/>
        <v>0</v>
      </c>
      <c r="N4821">
        <f t="shared" si="301"/>
        <v>1</v>
      </c>
      <c r="O4821">
        <f t="shared" si="302"/>
        <v>3245.79</v>
      </c>
      <c r="P4821">
        <f t="shared" si="303"/>
        <v>3818.58</v>
      </c>
    </row>
    <row r="4822" spans="1:16" x14ac:dyDescent="0.2">
      <c r="A4822" s="2" t="s">
        <v>5258</v>
      </c>
      <c r="B4822" s="2" t="s">
        <v>391</v>
      </c>
      <c r="C4822" s="2" t="s">
        <v>84</v>
      </c>
      <c r="D4822" s="2" t="s">
        <v>64</v>
      </c>
      <c r="E4822" s="2" t="s">
        <v>28</v>
      </c>
      <c r="F4822" s="2">
        <v>7745.26</v>
      </c>
      <c r="G4822" s="2">
        <v>0</v>
      </c>
      <c r="H4822" s="2">
        <v>7745.26</v>
      </c>
      <c r="I4822" s="2" t="s">
        <v>29</v>
      </c>
      <c r="J4822" s="4">
        <v>1</v>
      </c>
      <c r="K4822" t="str">
        <f>_xlfn.XLOOKUP(D4822, dim_channels!A:A, dim_channels!C:C, "Not Found")</f>
        <v>Direct</v>
      </c>
      <c r="L4822" t="str">
        <f>_xlfn.XLOOKUP(D4822, dim_channels!A:A, dim_channels!B:B, "Not Found")</f>
        <v>Direct Website</v>
      </c>
      <c r="M4822">
        <f t="shared" si="300"/>
        <v>0</v>
      </c>
      <c r="N4822">
        <f t="shared" si="301"/>
        <v>1</v>
      </c>
      <c r="O4822">
        <f t="shared" si="302"/>
        <v>7745.26</v>
      </c>
      <c r="P4822">
        <f t="shared" si="303"/>
        <v>7745.26</v>
      </c>
    </row>
    <row r="4823" spans="1:16" x14ac:dyDescent="0.2">
      <c r="A4823" s="3" t="s">
        <v>5259</v>
      </c>
      <c r="B4823" s="3" t="s">
        <v>130</v>
      </c>
      <c r="C4823" s="3" t="s">
        <v>138</v>
      </c>
      <c r="D4823" s="3" t="s">
        <v>27</v>
      </c>
      <c r="E4823" s="3" t="s">
        <v>34</v>
      </c>
      <c r="F4823" s="3">
        <v>4209.21</v>
      </c>
      <c r="G4823" s="3">
        <v>757.66</v>
      </c>
      <c r="H4823" s="3">
        <v>3451.55</v>
      </c>
      <c r="I4823" s="3" t="s">
        <v>29</v>
      </c>
      <c r="J4823" s="5">
        <v>1.219512972432675</v>
      </c>
      <c r="K4823" t="str">
        <f>_xlfn.XLOOKUP(D4823, dim_channels!A:A, dim_channels!C:C, "Not Found")</f>
        <v>OTA</v>
      </c>
      <c r="L4823" t="str">
        <f>_xlfn.XLOOKUP(D4823, dim_channels!A:A, dim_channels!B:B, "Not Found")</f>
        <v>Expedia</v>
      </c>
      <c r="M4823">
        <f t="shared" si="300"/>
        <v>0</v>
      </c>
      <c r="N4823">
        <f t="shared" si="301"/>
        <v>1</v>
      </c>
      <c r="O4823">
        <f t="shared" si="302"/>
        <v>3451.55</v>
      </c>
      <c r="P4823">
        <f t="shared" si="303"/>
        <v>4209.21</v>
      </c>
    </row>
    <row r="4824" spans="1:16" x14ac:dyDescent="0.2">
      <c r="A4824" s="2" t="s">
        <v>5260</v>
      </c>
      <c r="B4824" s="2" t="s">
        <v>501</v>
      </c>
      <c r="C4824" s="2" t="s">
        <v>384</v>
      </c>
      <c r="D4824" s="2" t="s">
        <v>27</v>
      </c>
      <c r="E4824" s="2" t="s">
        <v>60</v>
      </c>
      <c r="F4824" s="2">
        <v>15414.83</v>
      </c>
      <c r="G4824" s="2">
        <v>0</v>
      </c>
      <c r="H4824" s="2">
        <v>15414.83</v>
      </c>
      <c r="I4824" s="2" t="s">
        <v>29</v>
      </c>
      <c r="J4824" s="4">
        <v>1</v>
      </c>
      <c r="K4824" t="str">
        <f>_xlfn.XLOOKUP(D4824, dim_channels!A:A, dim_channels!C:C, "Not Found")</f>
        <v>OTA</v>
      </c>
      <c r="L4824" t="str">
        <f>_xlfn.XLOOKUP(D4824, dim_channels!A:A, dim_channels!B:B, "Not Found")</f>
        <v>Expedia</v>
      </c>
      <c r="M4824">
        <f t="shared" si="300"/>
        <v>0</v>
      </c>
      <c r="N4824">
        <f t="shared" si="301"/>
        <v>1</v>
      </c>
      <c r="O4824">
        <f t="shared" si="302"/>
        <v>15414.83</v>
      </c>
      <c r="P4824">
        <f t="shared" si="303"/>
        <v>15414.83</v>
      </c>
    </row>
    <row r="4825" spans="1:16" x14ac:dyDescent="0.2">
      <c r="A4825" s="3" t="s">
        <v>5261</v>
      </c>
      <c r="B4825" s="3" t="s">
        <v>403</v>
      </c>
      <c r="C4825" s="3" t="s">
        <v>449</v>
      </c>
      <c r="D4825" s="3" t="s">
        <v>33</v>
      </c>
      <c r="E4825" s="3" t="s">
        <v>34</v>
      </c>
      <c r="F4825" s="3">
        <v>21182.83</v>
      </c>
      <c r="G4825" s="3">
        <v>3177.42</v>
      </c>
      <c r="H4825" s="3">
        <v>18005.41</v>
      </c>
      <c r="I4825" s="3" t="s">
        <v>29</v>
      </c>
      <c r="J4825" s="5">
        <v>1.176470294206019</v>
      </c>
      <c r="K4825" t="str">
        <f>_xlfn.XLOOKUP(D4825, dim_channels!A:A, dim_channels!C:C, "Not Found")</f>
        <v>OTA</v>
      </c>
      <c r="L4825" t="str">
        <f>_xlfn.XLOOKUP(D4825, dim_channels!A:A, dim_channels!B:B, "Not Found")</f>
        <v>Booking.com</v>
      </c>
      <c r="M4825">
        <f t="shared" si="300"/>
        <v>0</v>
      </c>
      <c r="N4825">
        <f t="shared" si="301"/>
        <v>1</v>
      </c>
      <c r="O4825">
        <f t="shared" si="302"/>
        <v>18005.41</v>
      </c>
      <c r="P4825">
        <f t="shared" si="303"/>
        <v>21182.83</v>
      </c>
    </row>
    <row r="4826" spans="1:16" x14ac:dyDescent="0.2">
      <c r="A4826" s="2" t="s">
        <v>5262</v>
      </c>
      <c r="B4826" s="2" t="s">
        <v>562</v>
      </c>
      <c r="C4826" s="2" t="s">
        <v>124</v>
      </c>
      <c r="D4826" s="2" t="s">
        <v>33</v>
      </c>
      <c r="E4826" s="2" t="s">
        <v>60</v>
      </c>
      <c r="F4826" s="2">
        <v>7765.77</v>
      </c>
      <c r="G4826" s="2">
        <v>0</v>
      </c>
      <c r="H4826" s="2">
        <v>7765.77</v>
      </c>
      <c r="I4826" s="2" t="s">
        <v>29</v>
      </c>
      <c r="J4826" s="4">
        <v>1</v>
      </c>
      <c r="K4826" t="str">
        <f>_xlfn.XLOOKUP(D4826, dim_channels!A:A, dim_channels!C:C, "Not Found")</f>
        <v>OTA</v>
      </c>
      <c r="L4826" t="str">
        <f>_xlfn.XLOOKUP(D4826, dim_channels!A:A, dim_channels!B:B, "Not Found")</f>
        <v>Booking.com</v>
      </c>
      <c r="M4826">
        <f t="shared" si="300"/>
        <v>0</v>
      </c>
      <c r="N4826">
        <f t="shared" si="301"/>
        <v>1</v>
      </c>
      <c r="O4826">
        <f t="shared" si="302"/>
        <v>7765.77</v>
      </c>
      <c r="P4826">
        <f t="shared" si="303"/>
        <v>7765.77</v>
      </c>
    </row>
    <row r="4827" spans="1:16" x14ac:dyDescent="0.2">
      <c r="A4827" s="3" t="s">
        <v>5263</v>
      </c>
      <c r="B4827" s="3" t="s">
        <v>81</v>
      </c>
      <c r="C4827" s="3" t="s">
        <v>247</v>
      </c>
      <c r="D4827" s="3" t="s">
        <v>64</v>
      </c>
      <c r="E4827" s="3" t="s">
        <v>28</v>
      </c>
      <c r="F4827" s="3">
        <v>5294.31</v>
      </c>
      <c r="G4827" s="3">
        <v>0</v>
      </c>
      <c r="H4827" s="3">
        <v>5294.31</v>
      </c>
      <c r="I4827" s="3" t="s">
        <v>41</v>
      </c>
      <c r="J4827" s="5">
        <v>1</v>
      </c>
      <c r="K4827" t="str">
        <f>_xlfn.XLOOKUP(D4827, dim_channels!A:A, dim_channels!C:C, "Not Found")</f>
        <v>Direct</v>
      </c>
      <c r="L4827" t="str">
        <f>_xlfn.XLOOKUP(D4827, dim_channels!A:A, dim_channels!B:B, "Not Found")</f>
        <v>Direct Website</v>
      </c>
      <c r="M4827">
        <f t="shared" si="300"/>
        <v>1</v>
      </c>
      <c r="N4827">
        <f t="shared" si="301"/>
        <v>0</v>
      </c>
      <c r="O4827">
        <f t="shared" si="302"/>
        <v>0</v>
      </c>
      <c r="P4827">
        <f t="shared" si="303"/>
        <v>0</v>
      </c>
    </row>
    <row r="4828" spans="1:16" x14ac:dyDescent="0.2">
      <c r="A4828" s="2" t="s">
        <v>5264</v>
      </c>
      <c r="B4828" s="2" t="s">
        <v>132</v>
      </c>
      <c r="C4828" s="2" t="s">
        <v>132</v>
      </c>
      <c r="D4828" s="2" t="s">
        <v>27</v>
      </c>
      <c r="E4828" s="2" t="s">
        <v>60</v>
      </c>
      <c r="F4828" s="2">
        <v>6230.35</v>
      </c>
      <c r="G4828" s="2">
        <v>0</v>
      </c>
      <c r="H4828" s="2">
        <v>6230.35</v>
      </c>
      <c r="I4828" s="2" t="s">
        <v>41</v>
      </c>
      <c r="J4828" s="4">
        <v>1</v>
      </c>
      <c r="K4828" t="str">
        <f>_xlfn.XLOOKUP(D4828, dim_channels!A:A, dim_channels!C:C, "Not Found")</f>
        <v>OTA</v>
      </c>
      <c r="L4828" t="str">
        <f>_xlfn.XLOOKUP(D4828, dim_channels!A:A, dim_channels!B:B, "Not Found")</f>
        <v>Expedia</v>
      </c>
      <c r="M4828">
        <f t="shared" si="300"/>
        <v>1</v>
      </c>
      <c r="N4828">
        <f t="shared" si="301"/>
        <v>0</v>
      </c>
      <c r="O4828">
        <f t="shared" si="302"/>
        <v>0</v>
      </c>
      <c r="P4828">
        <f t="shared" si="303"/>
        <v>0</v>
      </c>
    </row>
    <row r="4829" spans="1:16" x14ac:dyDescent="0.2">
      <c r="A4829" s="3" t="s">
        <v>5265</v>
      </c>
      <c r="B4829" s="3" t="s">
        <v>226</v>
      </c>
      <c r="C4829" s="3" t="s">
        <v>66</v>
      </c>
      <c r="D4829" s="3" t="s">
        <v>45</v>
      </c>
      <c r="E4829" s="3" t="s">
        <v>46</v>
      </c>
      <c r="F4829" s="3">
        <v>5328.48</v>
      </c>
      <c r="G4829" s="3">
        <v>266.42</v>
      </c>
      <c r="H4829" s="3">
        <v>5062.0600000000004</v>
      </c>
      <c r="I4829" s="3" t="s">
        <v>29</v>
      </c>
      <c r="J4829" s="5">
        <v>1.0526307471661731</v>
      </c>
      <c r="K4829" t="str">
        <f>_xlfn.XLOOKUP(D4829, dim_channels!A:A, dim_channels!C:C, "Not Found")</f>
        <v>Corporate</v>
      </c>
      <c r="L4829" t="str">
        <f>_xlfn.XLOOKUP(D4829, dim_channels!A:A, dim_channels!B:B, "Not Found")</f>
        <v>Corporate Direct</v>
      </c>
      <c r="M4829">
        <f t="shared" si="300"/>
        <v>0</v>
      </c>
      <c r="N4829">
        <f t="shared" si="301"/>
        <v>1</v>
      </c>
      <c r="O4829">
        <f t="shared" si="302"/>
        <v>5062.0600000000004</v>
      </c>
      <c r="P4829">
        <f t="shared" si="303"/>
        <v>5328.48</v>
      </c>
    </row>
    <row r="4830" spans="1:16" x14ac:dyDescent="0.2">
      <c r="A4830" s="2" t="s">
        <v>5266</v>
      </c>
      <c r="B4830" s="2" t="s">
        <v>69</v>
      </c>
      <c r="C4830" s="2" t="s">
        <v>824</v>
      </c>
      <c r="D4830" s="2" t="s">
        <v>33</v>
      </c>
      <c r="E4830" s="2" t="s">
        <v>34</v>
      </c>
      <c r="F4830" s="2">
        <v>10629.5</v>
      </c>
      <c r="G4830" s="2">
        <v>1594.42</v>
      </c>
      <c r="H4830" s="2">
        <v>9035.08</v>
      </c>
      <c r="I4830" s="2" t="s">
        <v>29</v>
      </c>
      <c r="J4830" s="4">
        <v>1.176469937178199</v>
      </c>
      <c r="K4830" t="str">
        <f>_xlfn.XLOOKUP(D4830, dim_channels!A:A, dim_channels!C:C, "Not Found")</f>
        <v>OTA</v>
      </c>
      <c r="L4830" t="str">
        <f>_xlfn.XLOOKUP(D4830, dim_channels!A:A, dim_channels!B:B, "Not Found")</f>
        <v>Booking.com</v>
      </c>
      <c r="M4830">
        <f t="shared" si="300"/>
        <v>0</v>
      </c>
      <c r="N4830">
        <f t="shared" si="301"/>
        <v>1</v>
      </c>
      <c r="O4830">
        <f t="shared" si="302"/>
        <v>9035.08</v>
      </c>
      <c r="P4830">
        <f t="shared" si="303"/>
        <v>10629.5</v>
      </c>
    </row>
    <row r="4831" spans="1:16" x14ac:dyDescent="0.2">
      <c r="A4831" s="3" t="s">
        <v>5267</v>
      </c>
      <c r="B4831" s="3" t="s">
        <v>120</v>
      </c>
      <c r="C4831" s="3" t="s">
        <v>197</v>
      </c>
      <c r="D4831" s="3" t="s">
        <v>27</v>
      </c>
      <c r="E4831" s="3" t="s">
        <v>34</v>
      </c>
      <c r="F4831" s="3">
        <v>14095.34</v>
      </c>
      <c r="G4831" s="3">
        <v>2537.16</v>
      </c>
      <c r="H4831" s="3">
        <v>11558.18</v>
      </c>
      <c r="I4831" s="3" t="s">
        <v>29</v>
      </c>
      <c r="J4831" s="5">
        <v>1.2195120685090559</v>
      </c>
      <c r="K4831" t="str">
        <f>_xlfn.XLOOKUP(D4831, dim_channels!A:A, dim_channels!C:C, "Not Found")</f>
        <v>OTA</v>
      </c>
      <c r="L4831" t="str">
        <f>_xlfn.XLOOKUP(D4831, dim_channels!A:A, dim_channels!B:B, "Not Found")</f>
        <v>Expedia</v>
      </c>
      <c r="M4831">
        <f t="shared" si="300"/>
        <v>0</v>
      </c>
      <c r="N4831">
        <f t="shared" si="301"/>
        <v>1</v>
      </c>
      <c r="O4831">
        <f t="shared" si="302"/>
        <v>11558.18</v>
      </c>
      <c r="P4831">
        <f t="shared" si="303"/>
        <v>14095.34</v>
      </c>
    </row>
    <row r="4832" spans="1:16" x14ac:dyDescent="0.2">
      <c r="A4832" s="2" t="s">
        <v>5268</v>
      </c>
      <c r="B4832" s="2" t="s">
        <v>220</v>
      </c>
      <c r="C4832" s="2" t="s">
        <v>532</v>
      </c>
      <c r="D4832" s="2" t="s">
        <v>33</v>
      </c>
      <c r="E4832" s="2" t="s">
        <v>28</v>
      </c>
      <c r="F4832" s="2">
        <v>2197.5</v>
      </c>
      <c r="G4832" s="2">
        <v>329.62</v>
      </c>
      <c r="H4832" s="2">
        <v>1867.88</v>
      </c>
      <c r="I4832" s="2" t="s">
        <v>56</v>
      </c>
      <c r="J4832" s="4">
        <v>1.1764674390217791</v>
      </c>
      <c r="K4832" t="str">
        <f>_xlfn.XLOOKUP(D4832, dim_channels!A:A, dim_channels!C:C, "Not Found")</f>
        <v>OTA</v>
      </c>
      <c r="L4832" t="str">
        <f>_xlfn.XLOOKUP(D4832, dim_channels!A:A, dim_channels!B:B, "Not Found")</f>
        <v>Booking.com</v>
      </c>
      <c r="M4832">
        <f t="shared" si="300"/>
        <v>0</v>
      </c>
      <c r="N4832">
        <f t="shared" si="301"/>
        <v>0</v>
      </c>
      <c r="O4832">
        <f t="shared" si="302"/>
        <v>0</v>
      </c>
      <c r="P4832">
        <f t="shared" si="303"/>
        <v>0</v>
      </c>
    </row>
    <row r="4833" spans="1:16" x14ac:dyDescent="0.2">
      <c r="A4833" s="3" t="s">
        <v>5269</v>
      </c>
      <c r="B4833" s="3" t="s">
        <v>76</v>
      </c>
      <c r="C4833" s="3" t="s">
        <v>210</v>
      </c>
      <c r="D4833" s="3" t="s">
        <v>64</v>
      </c>
      <c r="E4833" s="3" t="s">
        <v>34</v>
      </c>
      <c r="F4833" s="3">
        <v>6362.89</v>
      </c>
      <c r="G4833" s="3">
        <v>0</v>
      </c>
      <c r="H4833" s="3">
        <v>6362.89</v>
      </c>
      <c r="I4833" s="3" t="s">
        <v>56</v>
      </c>
      <c r="J4833" s="5">
        <v>1</v>
      </c>
      <c r="K4833" t="str">
        <f>_xlfn.XLOOKUP(D4833, dim_channels!A:A, dim_channels!C:C, "Not Found")</f>
        <v>Direct</v>
      </c>
      <c r="L4833" t="str">
        <f>_xlfn.XLOOKUP(D4833, dim_channels!A:A, dim_channels!B:B, "Not Found")</f>
        <v>Direct Website</v>
      </c>
      <c r="M4833">
        <f t="shared" si="300"/>
        <v>0</v>
      </c>
      <c r="N4833">
        <f t="shared" si="301"/>
        <v>0</v>
      </c>
      <c r="O4833">
        <f t="shared" si="302"/>
        <v>0</v>
      </c>
      <c r="P4833">
        <f t="shared" si="303"/>
        <v>0</v>
      </c>
    </row>
    <row r="4834" spans="1:16" x14ac:dyDescent="0.2">
      <c r="A4834" s="2" t="s">
        <v>5270</v>
      </c>
      <c r="B4834" s="2" t="s">
        <v>781</v>
      </c>
      <c r="C4834" s="2" t="s">
        <v>807</v>
      </c>
      <c r="D4834" s="2" t="s">
        <v>52</v>
      </c>
      <c r="E4834" s="2" t="s">
        <v>34</v>
      </c>
      <c r="F4834" s="2">
        <v>2680.56</v>
      </c>
      <c r="G4834" s="2">
        <v>321.67</v>
      </c>
      <c r="H4834" s="2">
        <v>2358.89</v>
      </c>
      <c r="I4834" s="2" t="s">
        <v>29</v>
      </c>
      <c r="J4834" s="4">
        <v>1.136364985226102</v>
      </c>
      <c r="K4834" t="str">
        <f>_xlfn.XLOOKUP(D4834, dim_channels!A:A, dim_channels!C:C, "Not Found")</f>
        <v>OTA</v>
      </c>
      <c r="L4834" t="str">
        <f>_xlfn.XLOOKUP(D4834, dim_channels!A:A, dim_channels!B:B, "Not Found")</f>
        <v>Agoda</v>
      </c>
      <c r="M4834">
        <f t="shared" si="300"/>
        <v>0</v>
      </c>
      <c r="N4834">
        <f t="shared" si="301"/>
        <v>1</v>
      </c>
      <c r="O4834">
        <f t="shared" si="302"/>
        <v>2358.89</v>
      </c>
      <c r="P4834">
        <f t="shared" si="303"/>
        <v>2680.56</v>
      </c>
    </row>
    <row r="4835" spans="1:16" x14ac:dyDescent="0.2">
      <c r="A4835" s="3" t="s">
        <v>5271</v>
      </c>
      <c r="B4835" s="3" t="s">
        <v>139</v>
      </c>
      <c r="C4835" s="3" t="s">
        <v>269</v>
      </c>
      <c r="D4835" s="3" t="s">
        <v>114</v>
      </c>
      <c r="E4835" s="3" t="s">
        <v>46</v>
      </c>
      <c r="F4835" s="3">
        <v>3779.39</v>
      </c>
      <c r="G4835" s="3">
        <v>377.94</v>
      </c>
      <c r="H4835" s="3">
        <v>3401.45</v>
      </c>
      <c r="I4835" s="3" t="s">
        <v>29</v>
      </c>
      <c r="J4835" s="5">
        <v>1.1111114377691871</v>
      </c>
      <c r="K4835" t="str">
        <f>_xlfn.XLOOKUP(D4835, dim_channels!A:A, dim_channels!C:C, "Not Found")</f>
        <v>Offline</v>
      </c>
      <c r="L4835" t="str">
        <f>_xlfn.XLOOKUP(D4835, dim_channels!A:A, dim_channels!B:B, "Not Found")</f>
        <v>Travel Agency</v>
      </c>
      <c r="M4835">
        <f t="shared" si="300"/>
        <v>0</v>
      </c>
      <c r="N4835">
        <f t="shared" si="301"/>
        <v>1</v>
      </c>
      <c r="O4835">
        <f t="shared" si="302"/>
        <v>3401.45</v>
      </c>
      <c r="P4835">
        <f t="shared" si="303"/>
        <v>3779.39</v>
      </c>
    </row>
    <row r="4836" spans="1:16" x14ac:dyDescent="0.2">
      <c r="A4836" s="2" t="s">
        <v>5272</v>
      </c>
      <c r="B4836" s="2" t="s">
        <v>560</v>
      </c>
      <c r="C4836" s="2" t="s">
        <v>130</v>
      </c>
      <c r="D4836" s="2" t="s">
        <v>33</v>
      </c>
      <c r="E4836" s="2" t="s">
        <v>34</v>
      </c>
      <c r="F4836" s="2">
        <v>4472.29</v>
      </c>
      <c r="G4836" s="2">
        <v>670.84</v>
      </c>
      <c r="H4836" s="2">
        <v>3801.45</v>
      </c>
      <c r="I4836" s="2" t="s">
        <v>29</v>
      </c>
      <c r="J4836" s="4">
        <v>1.1764695050572811</v>
      </c>
      <c r="K4836" t="str">
        <f>_xlfn.XLOOKUP(D4836, dim_channels!A:A, dim_channels!C:C, "Not Found")</f>
        <v>OTA</v>
      </c>
      <c r="L4836" t="str">
        <f>_xlfn.XLOOKUP(D4836, dim_channels!A:A, dim_channels!B:B, "Not Found")</f>
        <v>Booking.com</v>
      </c>
      <c r="M4836">
        <f t="shared" si="300"/>
        <v>0</v>
      </c>
      <c r="N4836">
        <f t="shared" si="301"/>
        <v>1</v>
      </c>
      <c r="O4836">
        <f t="shared" si="302"/>
        <v>3801.45</v>
      </c>
      <c r="P4836">
        <f t="shared" si="303"/>
        <v>4472.29</v>
      </c>
    </row>
    <row r="4837" spans="1:16" x14ac:dyDescent="0.2">
      <c r="A4837" s="3" t="s">
        <v>5273</v>
      </c>
      <c r="B4837" s="3" t="s">
        <v>173</v>
      </c>
      <c r="C4837" s="3" t="s">
        <v>472</v>
      </c>
      <c r="D4837" s="3" t="s">
        <v>27</v>
      </c>
      <c r="E4837" s="3" t="s">
        <v>28</v>
      </c>
      <c r="F4837" s="3">
        <v>13269.03</v>
      </c>
      <c r="G4837" s="3">
        <v>2388.4299999999998</v>
      </c>
      <c r="H4837" s="3">
        <v>10880.6</v>
      </c>
      <c r="I4837" s="3" t="s">
        <v>29</v>
      </c>
      <c r="J4837" s="5">
        <v>1.219512710696101</v>
      </c>
      <c r="K4837" t="str">
        <f>_xlfn.XLOOKUP(D4837, dim_channels!A:A, dim_channels!C:C, "Not Found")</f>
        <v>OTA</v>
      </c>
      <c r="L4837" t="str">
        <f>_xlfn.XLOOKUP(D4837, dim_channels!A:A, dim_channels!B:B, "Not Found")</f>
        <v>Expedia</v>
      </c>
      <c r="M4837">
        <f t="shared" si="300"/>
        <v>0</v>
      </c>
      <c r="N4837">
        <f t="shared" si="301"/>
        <v>1</v>
      </c>
      <c r="O4837">
        <f t="shared" si="302"/>
        <v>10880.6</v>
      </c>
      <c r="P4837">
        <f t="shared" si="303"/>
        <v>13269.03</v>
      </c>
    </row>
    <row r="4838" spans="1:16" x14ac:dyDescent="0.2">
      <c r="A4838" s="2" t="s">
        <v>5274</v>
      </c>
      <c r="B4838" s="2" t="s">
        <v>197</v>
      </c>
      <c r="C4838" s="2" t="s">
        <v>198</v>
      </c>
      <c r="D4838" s="2" t="s">
        <v>206</v>
      </c>
      <c r="E4838" s="2" t="s">
        <v>207</v>
      </c>
      <c r="F4838" s="2">
        <v>22796.61</v>
      </c>
      <c r="G4838" s="2">
        <v>0</v>
      </c>
      <c r="H4838" s="2">
        <v>22796.61</v>
      </c>
      <c r="I4838" s="2" t="s">
        <v>29</v>
      </c>
      <c r="J4838" s="4">
        <v>1</v>
      </c>
      <c r="K4838" t="str">
        <f>_xlfn.XLOOKUP(D4838, dim_channels!A:A, dim_channels!C:C, "Not Found")</f>
        <v>Direct</v>
      </c>
      <c r="L4838" t="str">
        <f>_xlfn.XLOOKUP(D4838, dim_channels!A:A, dim_channels!B:B, "Not Found")</f>
        <v>Walk-in</v>
      </c>
      <c r="M4838">
        <f t="shared" si="300"/>
        <v>0</v>
      </c>
      <c r="N4838">
        <f t="shared" si="301"/>
        <v>1</v>
      </c>
      <c r="O4838">
        <f t="shared" si="302"/>
        <v>22796.61</v>
      </c>
      <c r="P4838">
        <f t="shared" si="303"/>
        <v>22796.61</v>
      </c>
    </row>
    <row r="4839" spans="1:16" x14ac:dyDescent="0.2">
      <c r="A4839" s="3" t="s">
        <v>5275</v>
      </c>
      <c r="B4839" s="3" t="s">
        <v>708</v>
      </c>
      <c r="C4839" s="3" t="s">
        <v>92</v>
      </c>
      <c r="D4839" s="3" t="s">
        <v>33</v>
      </c>
      <c r="E4839" s="3" t="s">
        <v>28</v>
      </c>
      <c r="F4839" s="3">
        <v>8808.52</v>
      </c>
      <c r="G4839" s="3">
        <v>1321.28</v>
      </c>
      <c r="H4839" s="3">
        <v>7487.24</v>
      </c>
      <c r="I4839" s="3" t="s">
        <v>29</v>
      </c>
      <c r="J4839" s="5">
        <v>1.1764709024954461</v>
      </c>
      <c r="K4839" t="str">
        <f>_xlfn.XLOOKUP(D4839, dim_channels!A:A, dim_channels!C:C, "Not Found")</f>
        <v>OTA</v>
      </c>
      <c r="L4839" t="str">
        <f>_xlfn.XLOOKUP(D4839, dim_channels!A:A, dim_channels!B:B, "Not Found")</f>
        <v>Booking.com</v>
      </c>
      <c r="M4839">
        <f t="shared" si="300"/>
        <v>0</v>
      </c>
      <c r="N4839">
        <f t="shared" si="301"/>
        <v>1</v>
      </c>
      <c r="O4839">
        <f t="shared" si="302"/>
        <v>7487.24</v>
      </c>
      <c r="P4839">
        <f t="shared" si="303"/>
        <v>8808.52</v>
      </c>
    </row>
    <row r="4840" spans="1:16" x14ac:dyDescent="0.2">
      <c r="A4840" s="2" t="s">
        <v>5276</v>
      </c>
      <c r="B4840" s="2" t="s">
        <v>1072</v>
      </c>
      <c r="C4840" s="2" t="s">
        <v>574</v>
      </c>
      <c r="D4840" s="2" t="s">
        <v>27</v>
      </c>
      <c r="E4840" s="2" t="s">
        <v>60</v>
      </c>
      <c r="F4840" s="2">
        <v>8744.2000000000007</v>
      </c>
      <c r="G4840" s="2">
        <v>0</v>
      </c>
      <c r="H4840" s="2">
        <v>8744.2000000000007</v>
      </c>
      <c r="I4840" s="2" t="s">
        <v>29</v>
      </c>
      <c r="J4840" s="4">
        <v>1</v>
      </c>
      <c r="K4840" t="str">
        <f>_xlfn.XLOOKUP(D4840, dim_channels!A:A, dim_channels!C:C, "Not Found")</f>
        <v>OTA</v>
      </c>
      <c r="L4840" t="str">
        <f>_xlfn.XLOOKUP(D4840, dim_channels!A:A, dim_channels!B:B, "Not Found")</f>
        <v>Expedia</v>
      </c>
      <c r="M4840">
        <f t="shared" si="300"/>
        <v>0</v>
      </c>
      <c r="N4840">
        <f t="shared" si="301"/>
        <v>1</v>
      </c>
      <c r="O4840">
        <f t="shared" si="302"/>
        <v>8744.2000000000007</v>
      </c>
      <c r="P4840">
        <f t="shared" si="303"/>
        <v>8744.2000000000007</v>
      </c>
    </row>
    <row r="4841" spans="1:16" x14ac:dyDescent="0.2">
      <c r="A4841" s="3" t="s">
        <v>5277</v>
      </c>
      <c r="B4841" s="3" t="s">
        <v>702</v>
      </c>
      <c r="C4841" s="3" t="s">
        <v>817</v>
      </c>
      <c r="D4841" s="3" t="s">
        <v>206</v>
      </c>
      <c r="E4841" s="3" t="s">
        <v>207</v>
      </c>
      <c r="F4841" s="3">
        <v>6887.27</v>
      </c>
      <c r="G4841" s="3">
        <v>0</v>
      </c>
      <c r="H4841" s="3">
        <v>6887.27</v>
      </c>
      <c r="I4841" s="3" t="s">
        <v>41</v>
      </c>
      <c r="J4841" s="5">
        <v>1</v>
      </c>
      <c r="K4841" t="str">
        <f>_xlfn.XLOOKUP(D4841, dim_channels!A:A, dim_channels!C:C, "Not Found")</f>
        <v>Direct</v>
      </c>
      <c r="L4841" t="str">
        <f>_xlfn.XLOOKUP(D4841, dim_channels!A:A, dim_channels!B:B, "Not Found")</f>
        <v>Walk-in</v>
      </c>
      <c r="M4841">
        <f t="shared" si="300"/>
        <v>1</v>
      </c>
      <c r="N4841">
        <f t="shared" si="301"/>
        <v>0</v>
      </c>
      <c r="O4841">
        <f t="shared" si="302"/>
        <v>0</v>
      </c>
      <c r="P4841">
        <f t="shared" si="303"/>
        <v>0</v>
      </c>
    </row>
    <row r="4842" spans="1:16" x14ac:dyDescent="0.2">
      <c r="A4842" s="2" t="s">
        <v>5278</v>
      </c>
      <c r="B4842" s="2" t="s">
        <v>380</v>
      </c>
      <c r="C4842" s="2" t="s">
        <v>148</v>
      </c>
      <c r="D4842" s="2" t="s">
        <v>52</v>
      </c>
      <c r="E4842" s="2" t="s">
        <v>60</v>
      </c>
      <c r="F4842" s="2">
        <v>2691.47</v>
      </c>
      <c r="G4842" s="2">
        <v>0</v>
      </c>
      <c r="H4842" s="2">
        <v>2691.47</v>
      </c>
      <c r="I4842" s="2" t="s">
        <v>29</v>
      </c>
      <c r="J4842" s="4">
        <v>1</v>
      </c>
      <c r="K4842" t="str">
        <f>_xlfn.XLOOKUP(D4842, dim_channels!A:A, dim_channels!C:C, "Not Found")</f>
        <v>OTA</v>
      </c>
      <c r="L4842" t="str">
        <f>_xlfn.XLOOKUP(D4842, dim_channels!A:A, dim_channels!B:B, "Not Found")</f>
        <v>Agoda</v>
      </c>
      <c r="M4842">
        <f t="shared" si="300"/>
        <v>0</v>
      </c>
      <c r="N4842">
        <f t="shared" si="301"/>
        <v>1</v>
      </c>
      <c r="O4842">
        <f t="shared" si="302"/>
        <v>2691.47</v>
      </c>
      <c r="P4842">
        <f t="shared" si="303"/>
        <v>2691.47</v>
      </c>
    </row>
    <row r="4843" spans="1:16" x14ac:dyDescent="0.2">
      <c r="A4843" s="3" t="s">
        <v>5279</v>
      </c>
      <c r="B4843" s="3" t="s">
        <v>217</v>
      </c>
      <c r="C4843" s="3" t="s">
        <v>386</v>
      </c>
      <c r="D4843" s="3" t="s">
        <v>114</v>
      </c>
      <c r="E4843" s="3" t="s">
        <v>115</v>
      </c>
      <c r="F4843" s="3">
        <v>9101.7000000000007</v>
      </c>
      <c r="G4843" s="3">
        <v>910.17</v>
      </c>
      <c r="H4843" s="3">
        <v>8191.53</v>
      </c>
      <c r="I4843" s="3" t="s">
        <v>29</v>
      </c>
      <c r="J4843" s="5">
        <v>1.1111111111111109</v>
      </c>
      <c r="K4843" t="str">
        <f>_xlfn.XLOOKUP(D4843, dim_channels!A:A, dim_channels!C:C, "Not Found")</f>
        <v>Offline</v>
      </c>
      <c r="L4843" t="str">
        <f>_xlfn.XLOOKUP(D4843, dim_channels!A:A, dim_channels!B:B, "Not Found")</f>
        <v>Travel Agency</v>
      </c>
      <c r="M4843">
        <f t="shared" si="300"/>
        <v>0</v>
      </c>
      <c r="N4843">
        <f t="shared" si="301"/>
        <v>1</v>
      </c>
      <c r="O4843">
        <f t="shared" si="302"/>
        <v>8191.53</v>
      </c>
      <c r="P4843">
        <f t="shared" si="303"/>
        <v>9101.7000000000007</v>
      </c>
    </row>
    <row r="4844" spans="1:16" x14ac:dyDescent="0.2">
      <c r="A4844" s="2" t="s">
        <v>5280</v>
      </c>
      <c r="B4844" s="2" t="s">
        <v>210</v>
      </c>
      <c r="C4844" s="2" t="s">
        <v>343</v>
      </c>
      <c r="D4844" s="2" t="s">
        <v>169</v>
      </c>
      <c r="E4844" s="2" t="s">
        <v>34</v>
      </c>
      <c r="F4844" s="2">
        <v>16803.11</v>
      </c>
      <c r="G4844" s="2">
        <v>3360.62</v>
      </c>
      <c r="H4844" s="2">
        <v>13442.49</v>
      </c>
      <c r="I4844" s="2" t="s">
        <v>29</v>
      </c>
      <c r="J4844" s="4">
        <v>1.249999814022551</v>
      </c>
      <c r="K4844" t="str">
        <f>_xlfn.XLOOKUP(D4844, dim_channels!A:A, dim_channels!C:C, "Not Found")</f>
        <v>GDS</v>
      </c>
      <c r="L4844" t="str">
        <f>_xlfn.XLOOKUP(D4844, dim_channels!A:A, dim_channels!B:B, "Not Found")</f>
        <v>GDS (Amadeus)</v>
      </c>
      <c r="M4844">
        <f t="shared" si="300"/>
        <v>0</v>
      </c>
      <c r="N4844">
        <f t="shared" si="301"/>
        <v>1</v>
      </c>
      <c r="O4844">
        <f t="shared" si="302"/>
        <v>13442.49</v>
      </c>
      <c r="P4844">
        <f t="shared" si="303"/>
        <v>16803.11</v>
      </c>
    </row>
    <row r="4845" spans="1:16" x14ac:dyDescent="0.2">
      <c r="A4845" s="3" t="s">
        <v>5281</v>
      </c>
      <c r="B4845" s="3" t="s">
        <v>1021</v>
      </c>
      <c r="C4845" s="3" t="s">
        <v>360</v>
      </c>
      <c r="D4845" s="3" t="s">
        <v>27</v>
      </c>
      <c r="E4845" s="3" t="s">
        <v>28</v>
      </c>
      <c r="F4845" s="3">
        <v>6088.89</v>
      </c>
      <c r="G4845" s="3">
        <v>1096</v>
      </c>
      <c r="H4845" s="3">
        <v>4992.8900000000003</v>
      </c>
      <c r="I4845" s="3" t="s">
        <v>29</v>
      </c>
      <c r="J4845" s="5">
        <v>1.2195121462719991</v>
      </c>
      <c r="K4845" t="str">
        <f>_xlfn.XLOOKUP(D4845, dim_channels!A:A, dim_channels!C:C, "Not Found")</f>
        <v>OTA</v>
      </c>
      <c r="L4845" t="str">
        <f>_xlfn.XLOOKUP(D4845, dim_channels!A:A, dim_channels!B:B, "Not Found")</f>
        <v>Expedia</v>
      </c>
      <c r="M4845">
        <f t="shared" si="300"/>
        <v>0</v>
      </c>
      <c r="N4845">
        <f t="shared" si="301"/>
        <v>1</v>
      </c>
      <c r="O4845">
        <f t="shared" si="302"/>
        <v>4992.8900000000003</v>
      </c>
      <c r="P4845">
        <f t="shared" si="303"/>
        <v>6088.89</v>
      </c>
    </row>
    <row r="4846" spans="1:16" x14ac:dyDescent="0.2">
      <c r="A4846" s="2" t="s">
        <v>5282</v>
      </c>
      <c r="B4846" s="2" t="s">
        <v>209</v>
      </c>
      <c r="C4846" s="2" t="s">
        <v>685</v>
      </c>
      <c r="D4846" s="2" t="s">
        <v>33</v>
      </c>
      <c r="E4846" s="2" t="s">
        <v>60</v>
      </c>
      <c r="F4846" s="2">
        <v>9326.6200000000008</v>
      </c>
      <c r="G4846" s="2">
        <v>0</v>
      </c>
      <c r="H4846" s="2">
        <v>9326.6200000000008</v>
      </c>
      <c r="I4846" s="2" t="s">
        <v>41</v>
      </c>
      <c r="J4846" s="4">
        <v>1</v>
      </c>
      <c r="K4846" t="str">
        <f>_xlfn.XLOOKUP(D4846, dim_channels!A:A, dim_channels!C:C, "Not Found")</f>
        <v>OTA</v>
      </c>
      <c r="L4846" t="str">
        <f>_xlfn.XLOOKUP(D4846, dim_channels!A:A, dim_channels!B:B, "Not Found")</f>
        <v>Booking.com</v>
      </c>
      <c r="M4846">
        <f t="shared" si="300"/>
        <v>1</v>
      </c>
      <c r="N4846">
        <f t="shared" si="301"/>
        <v>0</v>
      </c>
      <c r="O4846">
        <f t="shared" si="302"/>
        <v>0</v>
      </c>
      <c r="P4846">
        <f t="shared" si="303"/>
        <v>0</v>
      </c>
    </row>
    <row r="4847" spans="1:16" x14ac:dyDescent="0.2">
      <c r="A4847" s="3" t="s">
        <v>5283</v>
      </c>
      <c r="B4847" s="3" t="s">
        <v>262</v>
      </c>
      <c r="C4847" s="3" t="s">
        <v>416</v>
      </c>
      <c r="D4847" s="3" t="s">
        <v>33</v>
      </c>
      <c r="E4847" s="3" t="s">
        <v>28</v>
      </c>
      <c r="F4847" s="3">
        <v>6101.22</v>
      </c>
      <c r="G4847" s="3">
        <v>915.18</v>
      </c>
      <c r="H4847" s="3">
        <v>5186.04</v>
      </c>
      <c r="I4847" s="3" t="s">
        <v>29</v>
      </c>
      <c r="J4847" s="5">
        <v>1.176469907675221</v>
      </c>
      <c r="K4847" t="str">
        <f>_xlfn.XLOOKUP(D4847, dim_channels!A:A, dim_channels!C:C, "Not Found")</f>
        <v>OTA</v>
      </c>
      <c r="L4847" t="str">
        <f>_xlfn.XLOOKUP(D4847, dim_channels!A:A, dim_channels!B:B, "Not Found")</f>
        <v>Booking.com</v>
      </c>
      <c r="M4847">
        <f t="shared" si="300"/>
        <v>0</v>
      </c>
      <c r="N4847">
        <f t="shared" si="301"/>
        <v>1</v>
      </c>
      <c r="O4847">
        <f t="shared" si="302"/>
        <v>5186.04</v>
      </c>
      <c r="P4847">
        <f t="shared" si="303"/>
        <v>6101.22</v>
      </c>
    </row>
    <row r="4848" spans="1:16" x14ac:dyDescent="0.2">
      <c r="A4848" s="2" t="s">
        <v>5284</v>
      </c>
      <c r="B4848" s="2" t="s">
        <v>1234</v>
      </c>
      <c r="C4848" s="2" t="s">
        <v>249</v>
      </c>
      <c r="D4848" s="2" t="s">
        <v>33</v>
      </c>
      <c r="E4848" s="2" t="s">
        <v>60</v>
      </c>
      <c r="F4848" s="2">
        <v>7635.47</v>
      </c>
      <c r="G4848" s="2">
        <v>0</v>
      </c>
      <c r="H4848" s="2">
        <v>7635.47</v>
      </c>
      <c r="I4848" s="2" t="s">
        <v>41</v>
      </c>
      <c r="J4848" s="4">
        <v>1</v>
      </c>
      <c r="K4848" t="str">
        <f>_xlfn.XLOOKUP(D4848, dim_channels!A:A, dim_channels!C:C, "Not Found")</f>
        <v>OTA</v>
      </c>
      <c r="L4848" t="str">
        <f>_xlfn.XLOOKUP(D4848, dim_channels!A:A, dim_channels!B:B, "Not Found")</f>
        <v>Booking.com</v>
      </c>
      <c r="M4848">
        <f t="shared" si="300"/>
        <v>1</v>
      </c>
      <c r="N4848">
        <f t="shared" si="301"/>
        <v>0</v>
      </c>
      <c r="O4848">
        <f t="shared" si="302"/>
        <v>0</v>
      </c>
      <c r="P4848">
        <f t="shared" si="303"/>
        <v>0</v>
      </c>
    </row>
    <row r="4849" spans="1:16" x14ac:dyDescent="0.2">
      <c r="A4849" s="3" t="s">
        <v>5285</v>
      </c>
      <c r="B4849" s="3" t="s">
        <v>679</v>
      </c>
      <c r="C4849" s="3" t="s">
        <v>85</v>
      </c>
      <c r="D4849" s="3" t="s">
        <v>45</v>
      </c>
      <c r="E4849" s="3" t="s">
        <v>46</v>
      </c>
      <c r="F4849" s="3">
        <v>4765.34</v>
      </c>
      <c r="G4849" s="3">
        <v>238.27</v>
      </c>
      <c r="H4849" s="3">
        <v>4527.07</v>
      </c>
      <c r="I4849" s="3" t="s">
        <v>29</v>
      </c>
      <c r="J4849" s="5">
        <v>1.052632276505554</v>
      </c>
      <c r="K4849" t="str">
        <f>_xlfn.XLOOKUP(D4849, dim_channels!A:A, dim_channels!C:C, "Not Found")</f>
        <v>Corporate</v>
      </c>
      <c r="L4849" t="str">
        <f>_xlfn.XLOOKUP(D4849, dim_channels!A:A, dim_channels!B:B, "Not Found")</f>
        <v>Corporate Direct</v>
      </c>
      <c r="M4849">
        <f t="shared" si="300"/>
        <v>0</v>
      </c>
      <c r="N4849">
        <f t="shared" si="301"/>
        <v>1</v>
      </c>
      <c r="O4849">
        <f t="shared" si="302"/>
        <v>4527.07</v>
      </c>
      <c r="P4849">
        <f t="shared" si="303"/>
        <v>4765.34</v>
      </c>
    </row>
    <row r="4850" spans="1:16" x14ac:dyDescent="0.2">
      <c r="A4850" s="2" t="s">
        <v>5286</v>
      </c>
      <c r="B4850" s="2" t="s">
        <v>664</v>
      </c>
      <c r="C4850" s="2" t="s">
        <v>484</v>
      </c>
      <c r="D4850" s="2" t="s">
        <v>33</v>
      </c>
      <c r="E4850" s="2" t="s">
        <v>28</v>
      </c>
      <c r="F4850" s="2">
        <v>4574.79</v>
      </c>
      <c r="G4850" s="2">
        <v>686.22</v>
      </c>
      <c r="H4850" s="2">
        <v>3888.57</v>
      </c>
      <c r="I4850" s="2" t="s">
        <v>41</v>
      </c>
      <c r="J4850" s="4">
        <v>1.1764710420540201</v>
      </c>
      <c r="K4850" t="str">
        <f>_xlfn.XLOOKUP(D4850, dim_channels!A:A, dim_channels!C:C, "Not Found")</f>
        <v>OTA</v>
      </c>
      <c r="L4850" t="str">
        <f>_xlfn.XLOOKUP(D4850, dim_channels!A:A, dim_channels!B:B, "Not Found")</f>
        <v>Booking.com</v>
      </c>
      <c r="M4850">
        <f t="shared" si="300"/>
        <v>1</v>
      </c>
      <c r="N4850">
        <f t="shared" si="301"/>
        <v>0</v>
      </c>
      <c r="O4850">
        <f t="shared" si="302"/>
        <v>0</v>
      </c>
      <c r="P4850">
        <f t="shared" si="303"/>
        <v>0</v>
      </c>
    </row>
    <row r="4851" spans="1:16" x14ac:dyDescent="0.2">
      <c r="A4851" s="3" t="s">
        <v>5287</v>
      </c>
      <c r="B4851" s="3" t="s">
        <v>355</v>
      </c>
      <c r="C4851" s="3" t="s">
        <v>538</v>
      </c>
      <c r="D4851" s="3" t="s">
        <v>64</v>
      </c>
      <c r="E4851" s="3" t="s">
        <v>115</v>
      </c>
      <c r="F4851" s="3">
        <v>4606.22</v>
      </c>
      <c r="G4851" s="3">
        <v>0</v>
      </c>
      <c r="H4851" s="3">
        <v>4606.22</v>
      </c>
      <c r="I4851" s="3" t="s">
        <v>29</v>
      </c>
      <c r="J4851" s="5">
        <v>1</v>
      </c>
      <c r="K4851" t="str">
        <f>_xlfn.XLOOKUP(D4851, dim_channels!A:A, dim_channels!C:C, "Not Found")</f>
        <v>Direct</v>
      </c>
      <c r="L4851" t="str">
        <f>_xlfn.XLOOKUP(D4851, dim_channels!A:A, dim_channels!B:B, "Not Found")</f>
        <v>Direct Website</v>
      </c>
      <c r="M4851">
        <f t="shared" si="300"/>
        <v>0</v>
      </c>
      <c r="N4851">
        <f t="shared" si="301"/>
        <v>1</v>
      </c>
      <c r="O4851">
        <f t="shared" si="302"/>
        <v>4606.22</v>
      </c>
      <c r="P4851">
        <f t="shared" si="303"/>
        <v>4606.22</v>
      </c>
    </row>
    <row r="4852" spans="1:16" x14ac:dyDescent="0.2">
      <c r="A4852" s="2" t="s">
        <v>5288</v>
      </c>
      <c r="B4852" s="2" t="s">
        <v>197</v>
      </c>
      <c r="C4852" s="2" t="s">
        <v>375</v>
      </c>
      <c r="D4852" s="2" t="s">
        <v>45</v>
      </c>
      <c r="E4852" s="2" t="s">
        <v>89</v>
      </c>
      <c r="F4852" s="2">
        <v>12926.17</v>
      </c>
      <c r="G4852" s="2">
        <v>0</v>
      </c>
      <c r="H4852" s="2">
        <v>12926.17</v>
      </c>
      <c r="I4852" s="2" t="s">
        <v>56</v>
      </c>
      <c r="J4852" s="4">
        <v>1</v>
      </c>
      <c r="K4852" t="str">
        <f>_xlfn.XLOOKUP(D4852, dim_channels!A:A, dim_channels!C:C, "Not Found")</f>
        <v>Corporate</v>
      </c>
      <c r="L4852" t="str">
        <f>_xlfn.XLOOKUP(D4852, dim_channels!A:A, dim_channels!B:B, "Not Found")</f>
        <v>Corporate Direct</v>
      </c>
      <c r="M4852">
        <f t="shared" si="300"/>
        <v>0</v>
      </c>
      <c r="N4852">
        <f t="shared" si="301"/>
        <v>0</v>
      </c>
      <c r="O4852">
        <f t="shared" si="302"/>
        <v>0</v>
      </c>
      <c r="P4852">
        <f t="shared" si="303"/>
        <v>0</v>
      </c>
    </row>
    <row r="4853" spans="1:16" x14ac:dyDescent="0.2">
      <c r="A4853" s="3" t="s">
        <v>5289</v>
      </c>
      <c r="B4853" s="3" t="s">
        <v>198</v>
      </c>
      <c r="C4853" s="3" t="s">
        <v>445</v>
      </c>
      <c r="D4853" s="3" t="s">
        <v>27</v>
      </c>
      <c r="E4853" s="3" t="s">
        <v>34</v>
      </c>
      <c r="F4853" s="3">
        <v>3301.74</v>
      </c>
      <c r="G4853" s="3">
        <v>594.30999999999995</v>
      </c>
      <c r="H4853" s="3">
        <v>2707.43</v>
      </c>
      <c r="I4853" s="3" t="s">
        <v>29</v>
      </c>
      <c r="J4853" s="5">
        <v>1.219510753740632</v>
      </c>
      <c r="K4853" t="str">
        <f>_xlfn.XLOOKUP(D4853, dim_channels!A:A, dim_channels!C:C, "Not Found")</f>
        <v>OTA</v>
      </c>
      <c r="L4853" t="str">
        <f>_xlfn.XLOOKUP(D4853, dim_channels!A:A, dim_channels!B:B, "Not Found")</f>
        <v>Expedia</v>
      </c>
      <c r="M4853">
        <f t="shared" si="300"/>
        <v>0</v>
      </c>
      <c r="N4853">
        <f t="shared" si="301"/>
        <v>1</v>
      </c>
      <c r="O4853">
        <f t="shared" si="302"/>
        <v>2707.43</v>
      </c>
      <c r="P4853">
        <f t="shared" si="303"/>
        <v>3301.74</v>
      </c>
    </row>
    <row r="4854" spans="1:16" x14ac:dyDescent="0.2">
      <c r="A4854" s="2" t="s">
        <v>5290</v>
      </c>
      <c r="B4854" s="2" t="s">
        <v>167</v>
      </c>
      <c r="C4854" s="2" t="s">
        <v>512</v>
      </c>
      <c r="D4854" s="2" t="s">
        <v>64</v>
      </c>
      <c r="E4854" s="2" t="s">
        <v>28</v>
      </c>
      <c r="F4854" s="2">
        <v>7082.33</v>
      </c>
      <c r="G4854" s="2">
        <v>0</v>
      </c>
      <c r="H4854" s="2">
        <v>7082.33</v>
      </c>
      <c r="I4854" s="2" t="s">
        <v>56</v>
      </c>
      <c r="J4854" s="4">
        <v>1</v>
      </c>
      <c r="K4854" t="str">
        <f>_xlfn.XLOOKUP(D4854, dim_channels!A:A, dim_channels!C:C, "Not Found")</f>
        <v>Direct</v>
      </c>
      <c r="L4854" t="str">
        <f>_xlfn.XLOOKUP(D4854, dim_channels!A:A, dim_channels!B:B, "Not Found")</f>
        <v>Direct Website</v>
      </c>
      <c r="M4854">
        <f t="shared" si="300"/>
        <v>0</v>
      </c>
      <c r="N4854">
        <f t="shared" si="301"/>
        <v>0</v>
      </c>
      <c r="O4854">
        <f t="shared" si="302"/>
        <v>0</v>
      </c>
      <c r="P4854">
        <f t="shared" si="303"/>
        <v>0</v>
      </c>
    </row>
    <row r="4855" spans="1:16" x14ac:dyDescent="0.2">
      <c r="A4855" s="3" t="s">
        <v>5291</v>
      </c>
      <c r="B4855" s="3" t="s">
        <v>642</v>
      </c>
      <c r="C4855" s="3" t="s">
        <v>95</v>
      </c>
      <c r="D4855" s="3" t="s">
        <v>33</v>
      </c>
      <c r="E4855" s="3" t="s">
        <v>60</v>
      </c>
      <c r="F4855" s="3">
        <v>2770.23</v>
      </c>
      <c r="G4855" s="3">
        <v>0</v>
      </c>
      <c r="H4855" s="3">
        <v>2770.23</v>
      </c>
      <c r="I4855" s="3" t="s">
        <v>29</v>
      </c>
      <c r="J4855" s="5">
        <v>1</v>
      </c>
      <c r="K4855" t="str">
        <f>_xlfn.XLOOKUP(D4855, dim_channels!A:A, dim_channels!C:C, "Not Found")</f>
        <v>OTA</v>
      </c>
      <c r="L4855" t="str">
        <f>_xlfn.XLOOKUP(D4855, dim_channels!A:A, dim_channels!B:B, "Not Found")</f>
        <v>Booking.com</v>
      </c>
      <c r="M4855">
        <f t="shared" si="300"/>
        <v>0</v>
      </c>
      <c r="N4855">
        <f t="shared" si="301"/>
        <v>1</v>
      </c>
      <c r="O4855">
        <f t="shared" si="302"/>
        <v>2770.23</v>
      </c>
      <c r="P4855">
        <f t="shared" si="303"/>
        <v>2770.23</v>
      </c>
    </row>
    <row r="4856" spans="1:16" x14ac:dyDescent="0.2">
      <c r="A4856" s="2" t="s">
        <v>5292</v>
      </c>
      <c r="B4856" s="2" t="s">
        <v>324</v>
      </c>
      <c r="C4856" s="2" t="s">
        <v>197</v>
      </c>
      <c r="D4856" s="2" t="s">
        <v>33</v>
      </c>
      <c r="E4856" s="2" t="s">
        <v>34</v>
      </c>
      <c r="F4856" s="2">
        <v>2801.07</v>
      </c>
      <c r="G4856" s="2">
        <v>420.16</v>
      </c>
      <c r="H4856" s="2">
        <v>2380.91</v>
      </c>
      <c r="I4856" s="2" t="s">
        <v>29</v>
      </c>
      <c r="J4856" s="4">
        <v>1.1764703411720729</v>
      </c>
      <c r="K4856" t="str">
        <f>_xlfn.XLOOKUP(D4856, dim_channels!A:A, dim_channels!C:C, "Not Found")</f>
        <v>OTA</v>
      </c>
      <c r="L4856" t="str">
        <f>_xlfn.XLOOKUP(D4856, dim_channels!A:A, dim_channels!B:B, "Not Found")</f>
        <v>Booking.com</v>
      </c>
      <c r="M4856">
        <f t="shared" si="300"/>
        <v>0</v>
      </c>
      <c r="N4856">
        <f t="shared" si="301"/>
        <v>1</v>
      </c>
      <c r="O4856">
        <f t="shared" si="302"/>
        <v>2380.91</v>
      </c>
      <c r="P4856">
        <f t="shared" si="303"/>
        <v>2801.07</v>
      </c>
    </row>
    <row r="4857" spans="1:16" x14ac:dyDescent="0.2">
      <c r="A4857" s="3" t="s">
        <v>5293</v>
      </c>
      <c r="B4857" s="3" t="s">
        <v>324</v>
      </c>
      <c r="C4857" s="3" t="s">
        <v>824</v>
      </c>
      <c r="D4857" s="3" t="s">
        <v>27</v>
      </c>
      <c r="E4857" s="3" t="s">
        <v>28</v>
      </c>
      <c r="F4857" s="3">
        <v>2811.05</v>
      </c>
      <c r="G4857" s="3">
        <v>505.99</v>
      </c>
      <c r="H4857" s="3">
        <v>2305.06</v>
      </c>
      <c r="I4857" s="3" t="s">
        <v>56</v>
      </c>
      <c r="J4857" s="5">
        <v>1.219512724180716</v>
      </c>
      <c r="K4857" t="str">
        <f>_xlfn.XLOOKUP(D4857, dim_channels!A:A, dim_channels!C:C, "Not Found")</f>
        <v>OTA</v>
      </c>
      <c r="L4857" t="str">
        <f>_xlfn.XLOOKUP(D4857, dim_channels!A:A, dim_channels!B:B, "Not Found")</f>
        <v>Expedia</v>
      </c>
      <c r="M4857">
        <f t="shared" si="300"/>
        <v>0</v>
      </c>
      <c r="N4857">
        <f t="shared" si="301"/>
        <v>0</v>
      </c>
      <c r="O4857">
        <f t="shared" si="302"/>
        <v>0</v>
      </c>
      <c r="P4857">
        <f t="shared" si="303"/>
        <v>0</v>
      </c>
    </row>
    <row r="4858" spans="1:16" x14ac:dyDescent="0.2">
      <c r="A4858" s="2" t="s">
        <v>5294</v>
      </c>
      <c r="B4858" s="2" t="s">
        <v>78</v>
      </c>
      <c r="C4858" s="2" t="s">
        <v>59</v>
      </c>
      <c r="D4858" s="2" t="s">
        <v>45</v>
      </c>
      <c r="E4858" s="2" t="s">
        <v>89</v>
      </c>
      <c r="F4858" s="2">
        <v>2352.9299999999998</v>
      </c>
      <c r="G4858" s="2">
        <v>0</v>
      </c>
      <c r="H4858" s="2">
        <v>2352.9299999999998</v>
      </c>
      <c r="I4858" s="2" t="s">
        <v>29</v>
      </c>
      <c r="J4858" s="4">
        <v>1</v>
      </c>
      <c r="K4858" t="str">
        <f>_xlfn.XLOOKUP(D4858, dim_channels!A:A, dim_channels!C:C, "Not Found")</f>
        <v>Corporate</v>
      </c>
      <c r="L4858" t="str">
        <f>_xlfn.XLOOKUP(D4858, dim_channels!A:A, dim_channels!B:B, "Not Found")</f>
        <v>Corporate Direct</v>
      </c>
      <c r="M4858">
        <f t="shared" si="300"/>
        <v>0</v>
      </c>
      <c r="N4858">
        <f t="shared" si="301"/>
        <v>1</v>
      </c>
      <c r="O4858">
        <f t="shared" si="302"/>
        <v>2352.9299999999998</v>
      </c>
      <c r="P4858">
        <f t="shared" si="303"/>
        <v>2352.9299999999998</v>
      </c>
    </row>
    <row r="4859" spans="1:16" x14ac:dyDescent="0.2">
      <c r="A4859" s="3" t="s">
        <v>5295</v>
      </c>
      <c r="B4859" s="3" t="s">
        <v>246</v>
      </c>
      <c r="C4859" s="3" t="s">
        <v>178</v>
      </c>
      <c r="D4859" s="3" t="s">
        <v>52</v>
      </c>
      <c r="E4859" s="3" t="s">
        <v>60</v>
      </c>
      <c r="F4859" s="3">
        <v>15079.81</v>
      </c>
      <c r="G4859" s="3">
        <v>0</v>
      </c>
      <c r="H4859" s="3">
        <v>15079.81</v>
      </c>
      <c r="I4859" s="3" t="s">
        <v>56</v>
      </c>
      <c r="J4859" s="5">
        <v>1</v>
      </c>
      <c r="K4859" t="str">
        <f>_xlfn.XLOOKUP(D4859, dim_channels!A:A, dim_channels!C:C, "Not Found")</f>
        <v>OTA</v>
      </c>
      <c r="L4859" t="str">
        <f>_xlfn.XLOOKUP(D4859, dim_channels!A:A, dim_channels!B:B, "Not Found")</f>
        <v>Agoda</v>
      </c>
      <c r="M4859">
        <f t="shared" si="300"/>
        <v>0</v>
      </c>
      <c r="N4859">
        <f t="shared" si="301"/>
        <v>0</v>
      </c>
      <c r="O4859">
        <f t="shared" si="302"/>
        <v>0</v>
      </c>
      <c r="P4859">
        <f t="shared" si="303"/>
        <v>0</v>
      </c>
    </row>
    <row r="4860" spans="1:16" x14ac:dyDescent="0.2">
      <c r="A4860" s="2" t="s">
        <v>5296</v>
      </c>
      <c r="B4860" s="2" t="s">
        <v>318</v>
      </c>
      <c r="C4860" s="2" t="s">
        <v>749</v>
      </c>
      <c r="D4860" s="2" t="s">
        <v>33</v>
      </c>
      <c r="E4860" s="2" t="s">
        <v>28</v>
      </c>
      <c r="F4860" s="2">
        <v>5781.5</v>
      </c>
      <c r="G4860" s="2">
        <v>867.22</v>
      </c>
      <c r="H4860" s="2">
        <v>4914.28</v>
      </c>
      <c r="I4860" s="2" t="s">
        <v>29</v>
      </c>
      <c r="J4860" s="4">
        <v>1.176469391243478</v>
      </c>
      <c r="K4860" t="str">
        <f>_xlfn.XLOOKUP(D4860, dim_channels!A:A, dim_channels!C:C, "Not Found")</f>
        <v>OTA</v>
      </c>
      <c r="L4860" t="str">
        <f>_xlfn.XLOOKUP(D4860, dim_channels!A:A, dim_channels!B:B, "Not Found")</f>
        <v>Booking.com</v>
      </c>
      <c r="M4860">
        <f t="shared" si="300"/>
        <v>0</v>
      </c>
      <c r="N4860">
        <f t="shared" si="301"/>
        <v>1</v>
      </c>
      <c r="O4860">
        <f t="shared" si="302"/>
        <v>4914.28</v>
      </c>
      <c r="P4860">
        <f t="shared" si="303"/>
        <v>5781.5</v>
      </c>
    </row>
    <row r="4861" spans="1:16" x14ac:dyDescent="0.2">
      <c r="A4861" s="3" t="s">
        <v>5297</v>
      </c>
      <c r="B4861" s="3" t="s">
        <v>79</v>
      </c>
      <c r="C4861" s="3" t="s">
        <v>394</v>
      </c>
      <c r="D4861" s="3" t="s">
        <v>27</v>
      </c>
      <c r="E4861" s="3" t="s">
        <v>34</v>
      </c>
      <c r="F4861" s="3">
        <v>6783.43</v>
      </c>
      <c r="G4861" s="3">
        <v>1221.02</v>
      </c>
      <c r="H4861" s="3">
        <v>5562.41</v>
      </c>
      <c r="I4861" s="3" t="s">
        <v>29</v>
      </c>
      <c r="J4861" s="5">
        <v>1.2195127651503579</v>
      </c>
      <c r="K4861" t="str">
        <f>_xlfn.XLOOKUP(D4861, dim_channels!A:A, dim_channels!C:C, "Not Found")</f>
        <v>OTA</v>
      </c>
      <c r="L4861" t="str">
        <f>_xlfn.XLOOKUP(D4861, dim_channels!A:A, dim_channels!B:B, "Not Found")</f>
        <v>Expedia</v>
      </c>
      <c r="M4861">
        <f t="shared" si="300"/>
        <v>0</v>
      </c>
      <c r="N4861">
        <f t="shared" si="301"/>
        <v>1</v>
      </c>
      <c r="O4861">
        <f t="shared" si="302"/>
        <v>5562.41</v>
      </c>
      <c r="P4861">
        <f t="shared" si="303"/>
        <v>6783.43</v>
      </c>
    </row>
    <row r="4862" spans="1:16" x14ac:dyDescent="0.2">
      <c r="A4862" s="2" t="s">
        <v>5298</v>
      </c>
      <c r="B4862" s="2" t="s">
        <v>958</v>
      </c>
      <c r="C4862" s="2" t="s">
        <v>574</v>
      </c>
      <c r="D4862" s="2" t="s">
        <v>64</v>
      </c>
      <c r="E4862" s="2" t="s">
        <v>115</v>
      </c>
      <c r="F4862" s="2">
        <v>13849.22</v>
      </c>
      <c r="G4862" s="2">
        <v>0</v>
      </c>
      <c r="H4862" s="2">
        <v>13849.22</v>
      </c>
      <c r="I4862" s="2" t="s">
        <v>41</v>
      </c>
      <c r="J4862" s="4">
        <v>1</v>
      </c>
      <c r="K4862" t="str">
        <f>_xlfn.XLOOKUP(D4862, dim_channels!A:A, dim_channels!C:C, "Not Found")</f>
        <v>Direct</v>
      </c>
      <c r="L4862" t="str">
        <f>_xlfn.XLOOKUP(D4862, dim_channels!A:A, dim_channels!B:B, "Not Found")</f>
        <v>Direct Website</v>
      </c>
      <c r="M4862">
        <f t="shared" si="300"/>
        <v>1</v>
      </c>
      <c r="N4862">
        <f t="shared" si="301"/>
        <v>0</v>
      </c>
      <c r="O4862">
        <f t="shared" si="302"/>
        <v>0</v>
      </c>
      <c r="P4862">
        <f t="shared" si="303"/>
        <v>0</v>
      </c>
    </row>
    <row r="4863" spans="1:16" x14ac:dyDescent="0.2">
      <c r="A4863" s="3" t="s">
        <v>5299</v>
      </c>
      <c r="B4863" s="3" t="s">
        <v>155</v>
      </c>
      <c r="C4863" s="3" t="s">
        <v>478</v>
      </c>
      <c r="D4863" s="3" t="s">
        <v>27</v>
      </c>
      <c r="E4863" s="3" t="s">
        <v>60</v>
      </c>
      <c r="F4863" s="3">
        <v>2735.98</v>
      </c>
      <c r="G4863" s="3">
        <v>0</v>
      </c>
      <c r="H4863" s="3">
        <v>2735.98</v>
      </c>
      <c r="I4863" s="3" t="s">
        <v>29</v>
      </c>
      <c r="J4863" s="5">
        <v>1</v>
      </c>
      <c r="K4863" t="str">
        <f>_xlfn.XLOOKUP(D4863, dim_channels!A:A, dim_channels!C:C, "Not Found")</f>
        <v>OTA</v>
      </c>
      <c r="L4863" t="str">
        <f>_xlfn.XLOOKUP(D4863, dim_channels!A:A, dim_channels!B:B, "Not Found")</f>
        <v>Expedia</v>
      </c>
      <c r="M4863">
        <f t="shared" si="300"/>
        <v>0</v>
      </c>
      <c r="N4863">
        <f t="shared" si="301"/>
        <v>1</v>
      </c>
      <c r="O4863">
        <f t="shared" si="302"/>
        <v>2735.98</v>
      </c>
      <c r="P4863">
        <f t="shared" si="303"/>
        <v>2735.98</v>
      </c>
    </row>
    <row r="4864" spans="1:16" x14ac:dyDescent="0.2">
      <c r="A4864" s="2" t="s">
        <v>5300</v>
      </c>
      <c r="B4864" s="2" t="s">
        <v>705</v>
      </c>
      <c r="C4864" s="2" t="s">
        <v>706</v>
      </c>
      <c r="D4864" s="2" t="s">
        <v>33</v>
      </c>
      <c r="E4864" s="2" t="s">
        <v>60</v>
      </c>
      <c r="F4864" s="2">
        <v>2581.33</v>
      </c>
      <c r="G4864" s="2">
        <v>0</v>
      </c>
      <c r="H4864" s="2">
        <v>2581.33</v>
      </c>
      <c r="I4864" s="2" t="s">
        <v>29</v>
      </c>
      <c r="J4864" s="4">
        <v>1</v>
      </c>
      <c r="K4864" t="str">
        <f>_xlfn.XLOOKUP(D4864, dim_channels!A:A, dim_channels!C:C, "Not Found")</f>
        <v>OTA</v>
      </c>
      <c r="L4864" t="str">
        <f>_xlfn.XLOOKUP(D4864, dim_channels!A:A, dim_channels!B:B, "Not Found")</f>
        <v>Booking.com</v>
      </c>
      <c r="M4864">
        <f t="shared" si="300"/>
        <v>0</v>
      </c>
      <c r="N4864">
        <f t="shared" si="301"/>
        <v>1</v>
      </c>
      <c r="O4864">
        <f t="shared" si="302"/>
        <v>2581.33</v>
      </c>
      <c r="P4864">
        <f t="shared" si="303"/>
        <v>2581.33</v>
      </c>
    </row>
    <row r="4865" spans="1:16" x14ac:dyDescent="0.2">
      <c r="A4865" s="3" t="s">
        <v>5301</v>
      </c>
      <c r="B4865" s="3" t="s">
        <v>826</v>
      </c>
      <c r="C4865" s="3" t="s">
        <v>272</v>
      </c>
      <c r="D4865" s="3" t="s">
        <v>114</v>
      </c>
      <c r="E4865" s="3" t="s">
        <v>115</v>
      </c>
      <c r="F4865" s="3">
        <v>10544.64</v>
      </c>
      <c r="G4865" s="3">
        <v>1054.46</v>
      </c>
      <c r="H4865" s="3">
        <v>9490.18</v>
      </c>
      <c r="I4865" s="3" t="s">
        <v>41</v>
      </c>
      <c r="J4865" s="5">
        <v>1.111110642790758</v>
      </c>
      <c r="K4865" t="str">
        <f>_xlfn.XLOOKUP(D4865, dim_channels!A:A, dim_channels!C:C, "Not Found")</f>
        <v>Offline</v>
      </c>
      <c r="L4865" t="str">
        <f>_xlfn.XLOOKUP(D4865, dim_channels!A:A, dim_channels!B:B, "Not Found")</f>
        <v>Travel Agency</v>
      </c>
      <c r="M4865">
        <f t="shared" si="300"/>
        <v>1</v>
      </c>
      <c r="N4865">
        <f t="shared" si="301"/>
        <v>0</v>
      </c>
      <c r="O4865">
        <f t="shared" si="302"/>
        <v>0</v>
      </c>
      <c r="P4865">
        <f t="shared" si="303"/>
        <v>0</v>
      </c>
    </row>
    <row r="4866" spans="1:16" x14ac:dyDescent="0.2">
      <c r="A4866" s="2" t="s">
        <v>5302</v>
      </c>
      <c r="B4866" s="2" t="s">
        <v>217</v>
      </c>
      <c r="C4866" s="2" t="s">
        <v>605</v>
      </c>
      <c r="D4866" s="2" t="s">
        <v>45</v>
      </c>
      <c r="E4866" s="2" t="s">
        <v>46</v>
      </c>
      <c r="F4866" s="2">
        <v>3506.65</v>
      </c>
      <c r="G4866" s="2">
        <v>175.33</v>
      </c>
      <c r="H4866" s="2">
        <v>3331.32</v>
      </c>
      <c r="I4866" s="2" t="s">
        <v>29</v>
      </c>
      <c r="J4866" s="4">
        <v>1.052630788996554</v>
      </c>
      <c r="K4866" t="str">
        <f>_xlfn.XLOOKUP(D4866, dim_channels!A:A, dim_channels!C:C, "Not Found")</f>
        <v>Corporate</v>
      </c>
      <c r="L4866" t="str">
        <f>_xlfn.XLOOKUP(D4866, dim_channels!A:A, dim_channels!B:B, "Not Found")</f>
        <v>Corporate Direct</v>
      </c>
      <c r="M4866">
        <f t="shared" si="300"/>
        <v>0</v>
      </c>
      <c r="N4866">
        <f t="shared" si="301"/>
        <v>1</v>
      </c>
      <c r="O4866">
        <f t="shared" si="302"/>
        <v>3331.32</v>
      </c>
      <c r="P4866">
        <f t="shared" si="303"/>
        <v>3506.65</v>
      </c>
    </row>
    <row r="4867" spans="1:16" x14ac:dyDescent="0.2">
      <c r="A4867" s="3" t="s">
        <v>5303</v>
      </c>
      <c r="B4867" s="3" t="s">
        <v>310</v>
      </c>
      <c r="C4867" s="3" t="s">
        <v>664</v>
      </c>
      <c r="D4867" s="3" t="s">
        <v>27</v>
      </c>
      <c r="E4867" s="3" t="s">
        <v>34</v>
      </c>
      <c r="F4867" s="3">
        <v>10251.36</v>
      </c>
      <c r="G4867" s="3">
        <v>1845.24</v>
      </c>
      <c r="H4867" s="3">
        <v>8406.1200000000008</v>
      </c>
      <c r="I4867" s="3" t="s">
        <v>29</v>
      </c>
      <c r="J4867" s="5">
        <v>1.2195114987651849</v>
      </c>
      <c r="K4867" t="str">
        <f>_xlfn.XLOOKUP(D4867, dim_channels!A:A, dim_channels!C:C, "Not Found")</f>
        <v>OTA</v>
      </c>
      <c r="L4867" t="str">
        <f>_xlfn.XLOOKUP(D4867, dim_channels!A:A, dim_channels!B:B, "Not Found")</f>
        <v>Expedia</v>
      </c>
      <c r="M4867">
        <f t="shared" ref="M4867:M4930" si="304">IF(I4867="Cancelled",1,0)</f>
        <v>0</v>
      </c>
      <c r="N4867">
        <f t="shared" ref="N4867:N4930" si="305">IF(TRIM(UPPER(I4867))="CHECKED-OUT",1,0)</f>
        <v>1</v>
      </c>
      <c r="O4867">
        <f t="shared" ref="O4867:O4930" si="306">IF(TRIM(UPPER(I4867))="CHECKED-OUT",H4867,0)</f>
        <v>8406.1200000000008</v>
      </c>
      <c r="P4867">
        <f t="shared" ref="P4867:P4930" si="307">IF(TRIM(UPPER(I4867))="CHECKED-OUT",F4867,0)</f>
        <v>10251.36</v>
      </c>
    </row>
    <row r="4868" spans="1:16" x14ac:dyDescent="0.2">
      <c r="A4868" s="2" t="s">
        <v>5304</v>
      </c>
      <c r="B4868" s="2" t="s">
        <v>445</v>
      </c>
      <c r="C4868" s="2" t="s">
        <v>238</v>
      </c>
      <c r="D4868" s="2" t="s">
        <v>45</v>
      </c>
      <c r="E4868" s="2" t="s">
        <v>46</v>
      </c>
      <c r="F4868" s="2">
        <v>10236.58</v>
      </c>
      <c r="G4868" s="2">
        <v>511.83</v>
      </c>
      <c r="H4868" s="2">
        <v>9724.75</v>
      </c>
      <c r="I4868" s="2" t="s">
        <v>29</v>
      </c>
      <c r="J4868" s="4">
        <v>1.052631687189902</v>
      </c>
      <c r="K4868" t="str">
        <f>_xlfn.XLOOKUP(D4868, dim_channels!A:A, dim_channels!C:C, "Not Found")</f>
        <v>Corporate</v>
      </c>
      <c r="L4868" t="str">
        <f>_xlfn.XLOOKUP(D4868, dim_channels!A:A, dim_channels!B:B, "Not Found")</f>
        <v>Corporate Direct</v>
      </c>
      <c r="M4868">
        <f t="shared" si="304"/>
        <v>0</v>
      </c>
      <c r="N4868">
        <f t="shared" si="305"/>
        <v>1</v>
      </c>
      <c r="O4868">
        <f t="shared" si="306"/>
        <v>9724.75</v>
      </c>
      <c r="P4868">
        <f t="shared" si="307"/>
        <v>10236.58</v>
      </c>
    </row>
    <row r="4869" spans="1:16" x14ac:dyDescent="0.2">
      <c r="A4869" s="3" t="s">
        <v>5305</v>
      </c>
      <c r="B4869" s="3" t="s">
        <v>73</v>
      </c>
      <c r="C4869" s="3" t="s">
        <v>472</v>
      </c>
      <c r="D4869" s="3" t="s">
        <v>33</v>
      </c>
      <c r="E4869" s="3" t="s">
        <v>34</v>
      </c>
      <c r="F4869" s="3">
        <v>15508.89</v>
      </c>
      <c r="G4869" s="3">
        <v>2326.33</v>
      </c>
      <c r="H4869" s="3">
        <v>13182.56</v>
      </c>
      <c r="I4869" s="3" t="s">
        <v>56</v>
      </c>
      <c r="J4869" s="5">
        <v>1.176470275879647</v>
      </c>
      <c r="K4869" t="str">
        <f>_xlfn.XLOOKUP(D4869, dim_channels!A:A, dim_channels!C:C, "Not Found")</f>
        <v>OTA</v>
      </c>
      <c r="L4869" t="str">
        <f>_xlfn.XLOOKUP(D4869, dim_channels!A:A, dim_channels!B:B, "Not Found")</f>
        <v>Booking.com</v>
      </c>
      <c r="M4869">
        <f t="shared" si="304"/>
        <v>0</v>
      </c>
      <c r="N4869">
        <f t="shared" si="305"/>
        <v>0</v>
      </c>
      <c r="O4869">
        <f t="shared" si="306"/>
        <v>0</v>
      </c>
      <c r="P4869">
        <f t="shared" si="307"/>
        <v>0</v>
      </c>
    </row>
    <row r="4870" spans="1:16" x14ac:dyDescent="0.2">
      <c r="A4870" s="2" t="s">
        <v>5306</v>
      </c>
      <c r="B4870" s="2" t="s">
        <v>538</v>
      </c>
      <c r="C4870" s="2" t="s">
        <v>555</v>
      </c>
      <c r="D4870" s="2" t="s">
        <v>33</v>
      </c>
      <c r="E4870" s="2" t="s">
        <v>60</v>
      </c>
      <c r="F4870" s="2">
        <v>13084.89</v>
      </c>
      <c r="G4870" s="2">
        <v>0</v>
      </c>
      <c r="H4870" s="2">
        <v>13084.89</v>
      </c>
      <c r="I4870" s="2" t="s">
        <v>41</v>
      </c>
      <c r="J4870" s="4">
        <v>1</v>
      </c>
      <c r="K4870" t="str">
        <f>_xlfn.XLOOKUP(D4870, dim_channels!A:A, dim_channels!C:C, "Not Found")</f>
        <v>OTA</v>
      </c>
      <c r="L4870" t="str">
        <f>_xlfn.XLOOKUP(D4870, dim_channels!A:A, dim_channels!B:B, "Not Found")</f>
        <v>Booking.com</v>
      </c>
      <c r="M4870">
        <f t="shared" si="304"/>
        <v>1</v>
      </c>
      <c r="N4870">
        <f t="shared" si="305"/>
        <v>0</v>
      </c>
      <c r="O4870">
        <f t="shared" si="306"/>
        <v>0</v>
      </c>
      <c r="P4870">
        <f t="shared" si="307"/>
        <v>0</v>
      </c>
    </row>
    <row r="4871" spans="1:16" x14ac:dyDescent="0.2">
      <c r="A4871" s="3" t="s">
        <v>5307</v>
      </c>
      <c r="B4871" s="3" t="s">
        <v>430</v>
      </c>
      <c r="C4871" s="3" t="s">
        <v>642</v>
      </c>
      <c r="D4871" s="3" t="s">
        <v>33</v>
      </c>
      <c r="E4871" s="3" t="s">
        <v>60</v>
      </c>
      <c r="F4871" s="3">
        <v>4624.78</v>
      </c>
      <c r="G4871" s="3">
        <v>0</v>
      </c>
      <c r="H4871" s="3">
        <v>4624.78</v>
      </c>
      <c r="I4871" s="3" t="s">
        <v>29</v>
      </c>
      <c r="J4871" s="5">
        <v>1</v>
      </c>
      <c r="K4871" t="str">
        <f>_xlfn.XLOOKUP(D4871, dim_channels!A:A, dim_channels!C:C, "Not Found")</f>
        <v>OTA</v>
      </c>
      <c r="L4871" t="str">
        <f>_xlfn.XLOOKUP(D4871, dim_channels!A:A, dim_channels!B:B, "Not Found")</f>
        <v>Booking.com</v>
      </c>
      <c r="M4871">
        <f t="shared" si="304"/>
        <v>0</v>
      </c>
      <c r="N4871">
        <f t="shared" si="305"/>
        <v>1</v>
      </c>
      <c r="O4871">
        <f t="shared" si="306"/>
        <v>4624.78</v>
      </c>
      <c r="P4871">
        <f t="shared" si="307"/>
        <v>4624.78</v>
      </c>
    </row>
    <row r="4872" spans="1:16" x14ac:dyDescent="0.2">
      <c r="A4872" s="2" t="s">
        <v>5308</v>
      </c>
      <c r="B4872" s="2" t="s">
        <v>570</v>
      </c>
      <c r="C4872" s="2" t="s">
        <v>661</v>
      </c>
      <c r="D4872" s="2" t="s">
        <v>114</v>
      </c>
      <c r="E4872" s="2" t="s">
        <v>115</v>
      </c>
      <c r="F4872" s="2">
        <v>2754.79</v>
      </c>
      <c r="G4872" s="2">
        <v>275.48</v>
      </c>
      <c r="H4872" s="2">
        <v>2479.31</v>
      </c>
      <c r="I4872" s="2" t="s">
        <v>29</v>
      </c>
      <c r="J4872" s="4">
        <v>1.1111115592644729</v>
      </c>
      <c r="K4872" t="str">
        <f>_xlfn.XLOOKUP(D4872, dim_channels!A:A, dim_channels!C:C, "Not Found")</f>
        <v>Offline</v>
      </c>
      <c r="L4872" t="str">
        <f>_xlfn.XLOOKUP(D4872, dim_channels!A:A, dim_channels!B:B, "Not Found")</f>
        <v>Travel Agency</v>
      </c>
      <c r="M4872">
        <f t="shared" si="304"/>
        <v>0</v>
      </c>
      <c r="N4872">
        <f t="shared" si="305"/>
        <v>1</v>
      </c>
      <c r="O4872">
        <f t="shared" si="306"/>
        <v>2479.31</v>
      </c>
      <c r="P4872">
        <f t="shared" si="307"/>
        <v>2754.79</v>
      </c>
    </row>
    <row r="4873" spans="1:16" x14ac:dyDescent="0.2">
      <c r="A4873" s="3" t="s">
        <v>5309</v>
      </c>
      <c r="B4873" s="3" t="s">
        <v>151</v>
      </c>
      <c r="C4873" s="3" t="s">
        <v>195</v>
      </c>
      <c r="D4873" s="3" t="s">
        <v>27</v>
      </c>
      <c r="E4873" s="3" t="s">
        <v>60</v>
      </c>
      <c r="F4873" s="3">
        <v>4009.46</v>
      </c>
      <c r="G4873" s="3">
        <v>0</v>
      </c>
      <c r="H4873" s="3">
        <v>4009.46</v>
      </c>
      <c r="I4873" s="3" t="s">
        <v>29</v>
      </c>
      <c r="J4873" s="5">
        <v>1</v>
      </c>
      <c r="K4873" t="str">
        <f>_xlfn.XLOOKUP(D4873, dim_channels!A:A, dim_channels!C:C, "Not Found")</f>
        <v>OTA</v>
      </c>
      <c r="L4873" t="str">
        <f>_xlfn.XLOOKUP(D4873, dim_channels!A:A, dim_channels!B:B, "Not Found")</f>
        <v>Expedia</v>
      </c>
      <c r="M4873">
        <f t="shared" si="304"/>
        <v>0</v>
      </c>
      <c r="N4873">
        <f t="shared" si="305"/>
        <v>1</v>
      </c>
      <c r="O4873">
        <f t="shared" si="306"/>
        <v>4009.46</v>
      </c>
      <c r="P4873">
        <f t="shared" si="307"/>
        <v>4009.46</v>
      </c>
    </row>
    <row r="4874" spans="1:16" x14ac:dyDescent="0.2">
      <c r="A4874" s="2" t="s">
        <v>5310</v>
      </c>
      <c r="B4874" s="2" t="s">
        <v>82</v>
      </c>
      <c r="C4874" s="2" t="s">
        <v>335</v>
      </c>
      <c r="D4874" s="2" t="s">
        <v>27</v>
      </c>
      <c r="E4874" s="2" t="s">
        <v>34</v>
      </c>
      <c r="F4874" s="2">
        <v>11990.45</v>
      </c>
      <c r="G4874" s="2">
        <v>2158.2800000000002</v>
      </c>
      <c r="H4874" s="2">
        <v>9832.17</v>
      </c>
      <c r="I4874" s="2" t="s">
        <v>41</v>
      </c>
      <c r="J4874" s="4">
        <v>1.2195120710890881</v>
      </c>
      <c r="K4874" t="str">
        <f>_xlfn.XLOOKUP(D4874, dim_channels!A:A, dim_channels!C:C, "Not Found")</f>
        <v>OTA</v>
      </c>
      <c r="L4874" t="str">
        <f>_xlfn.XLOOKUP(D4874, dim_channels!A:A, dim_channels!B:B, "Not Found")</f>
        <v>Expedia</v>
      </c>
      <c r="M4874">
        <f t="shared" si="304"/>
        <v>1</v>
      </c>
      <c r="N4874">
        <f t="shared" si="305"/>
        <v>0</v>
      </c>
      <c r="O4874">
        <f t="shared" si="306"/>
        <v>0</v>
      </c>
      <c r="P4874">
        <f t="shared" si="307"/>
        <v>0</v>
      </c>
    </row>
    <row r="4875" spans="1:16" x14ac:dyDescent="0.2">
      <c r="A4875" s="3" t="s">
        <v>5311</v>
      </c>
      <c r="B4875" s="3" t="s">
        <v>299</v>
      </c>
      <c r="C4875" s="3" t="s">
        <v>244</v>
      </c>
      <c r="D4875" s="3" t="s">
        <v>64</v>
      </c>
      <c r="E4875" s="3" t="s">
        <v>34</v>
      </c>
      <c r="F4875" s="3">
        <v>3018.49</v>
      </c>
      <c r="G4875" s="3">
        <v>0</v>
      </c>
      <c r="H4875" s="3">
        <v>3018.49</v>
      </c>
      <c r="I4875" s="3" t="s">
        <v>41</v>
      </c>
      <c r="J4875" s="5">
        <v>1</v>
      </c>
      <c r="K4875" t="str">
        <f>_xlfn.XLOOKUP(D4875, dim_channels!A:A, dim_channels!C:C, "Not Found")</f>
        <v>Direct</v>
      </c>
      <c r="L4875" t="str">
        <f>_xlfn.XLOOKUP(D4875, dim_channels!A:A, dim_channels!B:B, "Not Found")</f>
        <v>Direct Website</v>
      </c>
      <c r="M4875">
        <f t="shared" si="304"/>
        <v>1</v>
      </c>
      <c r="N4875">
        <f t="shared" si="305"/>
        <v>0</v>
      </c>
      <c r="O4875">
        <f t="shared" si="306"/>
        <v>0</v>
      </c>
      <c r="P4875">
        <f t="shared" si="307"/>
        <v>0</v>
      </c>
    </row>
    <row r="4876" spans="1:16" x14ac:dyDescent="0.2">
      <c r="A4876" s="2" t="s">
        <v>5312</v>
      </c>
      <c r="B4876" s="2" t="s">
        <v>1101</v>
      </c>
      <c r="C4876" s="2" t="s">
        <v>418</v>
      </c>
      <c r="D4876" s="2" t="s">
        <v>27</v>
      </c>
      <c r="E4876" s="2" t="s">
        <v>28</v>
      </c>
      <c r="F4876" s="2">
        <v>6546.49</v>
      </c>
      <c r="G4876" s="2">
        <v>1178.3699999999999</v>
      </c>
      <c r="H4876" s="2">
        <v>5368.12</v>
      </c>
      <c r="I4876" s="2" t="s">
        <v>29</v>
      </c>
      <c r="J4876" s="4">
        <v>1.2195126040401481</v>
      </c>
      <c r="K4876" t="str">
        <f>_xlfn.XLOOKUP(D4876, dim_channels!A:A, dim_channels!C:C, "Not Found")</f>
        <v>OTA</v>
      </c>
      <c r="L4876" t="str">
        <f>_xlfn.XLOOKUP(D4876, dim_channels!A:A, dim_channels!B:B, "Not Found")</f>
        <v>Expedia</v>
      </c>
      <c r="M4876">
        <f t="shared" si="304"/>
        <v>0</v>
      </c>
      <c r="N4876">
        <f t="shared" si="305"/>
        <v>1</v>
      </c>
      <c r="O4876">
        <f t="shared" si="306"/>
        <v>5368.12</v>
      </c>
      <c r="P4876">
        <f t="shared" si="307"/>
        <v>6546.49</v>
      </c>
    </row>
    <row r="4877" spans="1:16" x14ac:dyDescent="0.2">
      <c r="A4877" s="3" t="s">
        <v>5313</v>
      </c>
      <c r="B4877" s="3" t="s">
        <v>266</v>
      </c>
      <c r="C4877" s="3" t="s">
        <v>36</v>
      </c>
      <c r="D4877" s="3" t="s">
        <v>52</v>
      </c>
      <c r="E4877" s="3" t="s">
        <v>60</v>
      </c>
      <c r="F4877" s="3">
        <v>12166.19</v>
      </c>
      <c r="G4877" s="3">
        <v>0</v>
      </c>
      <c r="H4877" s="3">
        <v>12166.19</v>
      </c>
      <c r="I4877" s="3" t="s">
        <v>29</v>
      </c>
      <c r="J4877" s="5">
        <v>1</v>
      </c>
      <c r="K4877" t="str">
        <f>_xlfn.XLOOKUP(D4877, dim_channels!A:A, dim_channels!C:C, "Not Found")</f>
        <v>OTA</v>
      </c>
      <c r="L4877" t="str">
        <f>_xlfn.XLOOKUP(D4877, dim_channels!A:A, dim_channels!B:B, "Not Found")</f>
        <v>Agoda</v>
      </c>
      <c r="M4877">
        <f t="shared" si="304"/>
        <v>0</v>
      </c>
      <c r="N4877">
        <f t="shared" si="305"/>
        <v>1</v>
      </c>
      <c r="O4877">
        <f t="shared" si="306"/>
        <v>12166.19</v>
      </c>
      <c r="P4877">
        <f t="shared" si="307"/>
        <v>12166.19</v>
      </c>
    </row>
    <row r="4878" spans="1:16" x14ac:dyDescent="0.2">
      <c r="A4878" s="2" t="s">
        <v>5314</v>
      </c>
      <c r="B4878" s="2" t="s">
        <v>722</v>
      </c>
      <c r="C4878" s="2" t="s">
        <v>310</v>
      </c>
      <c r="D4878" s="2" t="s">
        <v>169</v>
      </c>
      <c r="E4878" s="2" t="s">
        <v>34</v>
      </c>
      <c r="F4878" s="2">
        <v>2636.34</v>
      </c>
      <c r="G4878" s="2">
        <v>527.27</v>
      </c>
      <c r="H4878" s="2">
        <v>2109.0700000000002</v>
      </c>
      <c r="I4878" s="2" t="s">
        <v>41</v>
      </c>
      <c r="J4878" s="4">
        <v>1.2500011853565789</v>
      </c>
      <c r="K4878" t="str">
        <f>_xlfn.XLOOKUP(D4878, dim_channels!A:A, dim_channels!C:C, "Not Found")</f>
        <v>GDS</v>
      </c>
      <c r="L4878" t="str">
        <f>_xlfn.XLOOKUP(D4878, dim_channels!A:A, dim_channels!B:B, "Not Found")</f>
        <v>GDS (Amadeus)</v>
      </c>
      <c r="M4878">
        <f t="shared" si="304"/>
        <v>1</v>
      </c>
      <c r="N4878">
        <f t="shared" si="305"/>
        <v>0</v>
      </c>
      <c r="O4878">
        <f t="shared" si="306"/>
        <v>0</v>
      </c>
      <c r="P4878">
        <f t="shared" si="307"/>
        <v>0</v>
      </c>
    </row>
    <row r="4879" spans="1:16" x14ac:dyDescent="0.2">
      <c r="A4879" s="3" t="s">
        <v>5315</v>
      </c>
      <c r="B4879" s="3" t="s">
        <v>971</v>
      </c>
      <c r="C4879" s="3" t="s">
        <v>626</v>
      </c>
      <c r="D4879" s="3" t="s">
        <v>33</v>
      </c>
      <c r="E4879" s="3" t="s">
        <v>28</v>
      </c>
      <c r="F4879" s="3">
        <v>9665.17</v>
      </c>
      <c r="G4879" s="3">
        <v>1449.78</v>
      </c>
      <c r="H4879" s="3">
        <v>8215.39</v>
      </c>
      <c r="I4879" s="3" t="s">
        <v>41</v>
      </c>
      <c r="J4879" s="5">
        <v>1.1764712326499409</v>
      </c>
      <c r="K4879" t="str">
        <f>_xlfn.XLOOKUP(D4879, dim_channels!A:A, dim_channels!C:C, "Not Found")</f>
        <v>OTA</v>
      </c>
      <c r="L4879" t="str">
        <f>_xlfn.XLOOKUP(D4879, dim_channels!A:A, dim_channels!B:B, "Not Found")</f>
        <v>Booking.com</v>
      </c>
      <c r="M4879">
        <f t="shared" si="304"/>
        <v>1</v>
      </c>
      <c r="N4879">
        <f t="shared" si="305"/>
        <v>0</v>
      </c>
      <c r="O4879">
        <f t="shared" si="306"/>
        <v>0</v>
      </c>
      <c r="P4879">
        <f t="shared" si="307"/>
        <v>0</v>
      </c>
    </row>
    <row r="4880" spans="1:16" x14ac:dyDescent="0.2">
      <c r="A4880" s="2" t="s">
        <v>5316</v>
      </c>
      <c r="B4880" s="2" t="s">
        <v>109</v>
      </c>
      <c r="C4880" s="2" t="s">
        <v>269</v>
      </c>
      <c r="D4880" s="2" t="s">
        <v>45</v>
      </c>
      <c r="E4880" s="2" t="s">
        <v>89</v>
      </c>
      <c r="F4880" s="2">
        <v>6678.3</v>
      </c>
      <c r="G4880" s="2">
        <v>0</v>
      </c>
      <c r="H4880" s="2">
        <v>6678.3</v>
      </c>
      <c r="I4880" s="2" t="s">
        <v>29</v>
      </c>
      <c r="J4880" s="4">
        <v>1</v>
      </c>
      <c r="K4880" t="str">
        <f>_xlfn.XLOOKUP(D4880, dim_channels!A:A, dim_channels!C:C, "Not Found")</f>
        <v>Corporate</v>
      </c>
      <c r="L4880" t="str">
        <f>_xlfn.XLOOKUP(D4880, dim_channels!A:A, dim_channels!B:B, "Not Found")</f>
        <v>Corporate Direct</v>
      </c>
      <c r="M4880">
        <f t="shared" si="304"/>
        <v>0</v>
      </c>
      <c r="N4880">
        <f t="shared" si="305"/>
        <v>1</v>
      </c>
      <c r="O4880">
        <f t="shared" si="306"/>
        <v>6678.3</v>
      </c>
      <c r="P4880">
        <f t="shared" si="307"/>
        <v>6678.3</v>
      </c>
    </row>
    <row r="4881" spans="1:16" x14ac:dyDescent="0.2">
      <c r="A4881" s="3" t="s">
        <v>5317</v>
      </c>
      <c r="B4881" s="3" t="s">
        <v>197</v>
      </c>
      <c r="C4881" s="3" t="s">
        <v>251</v>
      </c>
      <c r="D4881" s="3" t="s">
        <v>64</v>
      </c>
      <c r="E4881" s="3" t="s">
        <v>34</v>
      </c>
      <c r="F4881" s="3">
        <v>12892.1</v>
      </c>
      <c r="G4881" s="3">
        <v>0</v>
      </c>
      <c r="H4881" s="3">
        <v>12892.1</v>
      </c>
      <c r="I4881" s="3" t="s">
        <v>41</v>
      </c>
      <c r="J4881" s="5">
        <v>1</v>
      </c>
      <c r="K4881" t="str">
        <f>_xlfn.XLOOKUP(D4881, dim_channels!A:A, dim_channels!C:C, "Not Found")</f>
        <v>Direct</v>
      </c>
      <c r="L4881" t="str">
        <f>_xlfn.XLOOKUP(D4881, dim_channels!A:A, dim_channels!B:B, "Not Found")</f>
        <v>Direct Website</v>
      </c>
      <c r="M4881">
        <f t="shared" si="304"/>
        <v>1</v>
      </c>
      <c r="N4881">
        <f t="shared" si="305"/>
        <v>0</v>
      </c>
      <c r="O4881">
        <f t="shared" si="306"/>
        <v>0</v>
      </c>
      <c r="P4881">
        <f t="shared" si="307"/>
        <v>0</v>
      </c>
    </row>
    <row r="4882" spans="1:16" x14ac:dyDescent="0.2">
      <c r="A4882" s="2" t="s">
        <v>5318</v>
      </c>
      <c r="B4882" s="2" t="s">
        <v>159</v>
      </c>
      <c r="C4882" s="2" t="s">
        <v>212</v>
      </c>
      <c r="D4882" s="2" t="s">
        <v>64</v>
      </c>
      <c r="E4882" s="2" t="s">
        <v>34</v>
      </c>
      <c r="F4882" s="2">
        <v>5506.81</v>
      </c>
      <c r="G4882" s="2">
        <v>0</v>
      </c>
      <c r="H4882" s="2">
        <v>5506.81</v>
      </c>
      <c r="I4882" s="2" t="s">
        <v>29</v>
      </c>
      <c r="J4882" s="4">
        <v>1</v>
      </c>
      <c r="K4882" t="str">
        <f>_xlfn.XLOOKUP(D4882, dim_channels!A:A, dim_channels!C:C, "Not Found")</f>
        <v>Direct</v>
      </c>
      <c r="L4882" t="str">
        <f>_xlfn.XLOOKUP(D4882, dim_channels!A:A, dim_channels!B:B, "Not Found")</f>
        <v>Direct Website</v>
      </c>
      <c r="M4882">
        <f t="shared" si="304"/>
        <v>0</v>
      </c>
      <c r="N4882">
        <f t="shared" si="305"/>
        <v>1</v>
      </c>
      <c r="O4882">
        <f t="shared" si="306"/>
        <v>5506.81</v>
      </c>
      <c r="P4882">
        <f t="shared" si="307"/>
        <v>5506.81</v>
      </c>
    </row>
    <row r="4883" spans="1:16" x14ac:dyDescent="0.2">
      <c r="A4883" s="3" t="s">
        <v>5319</v>
      </c>
      <c r="B4883" s="3" t="s">
        <v>107</v>
      </c>
      <c r="C4883" s="3" t="s">
        <v>317</v>
      </c>
      <c r="D4883" s="3" t="s">
        <v>52</v>
      </c>
      <c r="E4883" s="3" t="s">
        <v>34</v>
      </c>
      <c r="F4883" s="3">
        <v>6077.85</v>
      </c>
      <c r="G4883" s="3">
        <v>729.34</v>
      </c>
      <c r="H4883" s="3">
        <v>5348.51</v>
      </c>
      <c r="I4883" s="3" t="s">
        <v>41</v>
      </c>
      <c r="J4883" s="5">
        <v>1.1363632114364559</v>
      </c>
      <c r="K4883" t="str">
        <f>_xlfn.XLOOKUP(D4883, dim_channels!A:A, dim_channels!C:C, "Not Found")</f>
        <v>OTA</v>
      </c>
      <c r="L4883" t="str">
        <f>_xlfn.XLOOKUP(D4883, dim_channels!A:A, dim_channels!B:B, "Not Found")</f>
        <v>Agoda</v>
      </c>
      <c r="M4883">
        <f t="shared" si="304"/>
        <v>1</v>
      </c>
      <c r="N4883">
        <f t="shared" si="305"/>
        <v>0</v>
      </c>
      <c r="O4883">
        <f t="shared" si="306"/>
        <v>0</v>
      </c>
      <c r="P4883">
        <f t="shared" si="307"/>
        <v>0</v>
      </c>
    </row>
    <row r="4884" spans="1:16" x14ac:dyDescent="0.2">
      <c r="A4884" s="2" t="s">
        <v>5320</v>
      </c>
      <c r="B4884" s="2" t="s">
        <v>285</v>
      </c>
      <c r="C4884" s="2" t="s">
        <v>129</v>
      </c>
      <c r="D4884" s="2" t="s">
        <v>52</v>
      </c>
      <c r="E4884" s="2" t="s">
        <v>34</v>
      </c>
      <c r="F4884" s="2">
        <v>10555.29</v>
      </c>
      <c r="G4884" s="2">
        <v>1266.6300000000001</v>
      </c>
      <c r="H4884" s="2">
        <v>9288.66</v>
      </c>
      <c r="I4884" s="2" t="s">
        <v>29</v>
      </c>
      <c r="J4884" s="4">
        <v>1.1363630491373351</v>
      </c>
      <c r="K4884" t="str">
        <f>_xlfn.XLOOKUP(D4884, dim_channels!A:A, dim_channels!C:C, "Not Found")</f>
        <v>OTA</v>
      </c>
      <c r="L4884" t="str">
        <f>_xlfn.XLOOKUP(D4884, dim_channels!A:A, dim_channels!B:B, "Not Found")</f>
        <v>Agoda</v>
      </c>
      <c r="M4884">
        <f t="shared" si="304"/>
        <v>0</v>
      </c>
      <c r="N4884">
        <f t="shared" si="305"/>
        <v>1</v>
      </c>
      <c r="O4884">
        <f t="shared" si="306"/>
        <v>9288.66</v>
      </c>
      <c r="P4884">
        <f t="shared" si="307"/>
        <v>10555.29</v>
      </c>
    </row>
    <row r="4885" spans="1:16" x14ac:dyDescent="0.2">
      <c r="A4885" s="3" t="s">
        <v>5321</v>
      </c>
      <c r="B4885" s="3" t="s">
        <v>135</v>
      </c>
      <c r="C4885" s="3" t="s">
        <v>558</v>
      </c>
      <c r="D4885" s="3" t="s">
        <v>206</v>
      </c>
      <c r="E4885" s="3" t="s">
        <v>207</v>
      </c>
      <c r="F4885" s="3">
        <v>19082.650000000001</v>
      </c>
      <c r="G4885" s="3">
        <v>0</v>
      </c>
      <c r="H4885" s="3">
        <v>19082.650000000001</v>
      </c>
      <c r="I4885" s="3" t="s">
        <v>56</v>
      </c>
      <c r="J4885" s="5">
        <v>1</v>
      </c>
      <c r="K4885" t="str">
        <f>_xlfn.XLOOKUP(D4885, dim_channels!A:A, dim_channels!C:C, "Not Found")</f>
        <v>Direct</v>
      </c>
      <c r="L4885" t="str">
        <f>_xlfn.XLOOKUP(D4885, dim_channels!A:A, dim_channels!B:B, "Not Found")</f>
        <v>Walk-in</v>
      </c>
      <c r="M4885">
        <f t="shared" si="304"/>
        <v>0</v>
      </c>
      <c r="N4885">
        <f t="shared" si="305"/>
        <v>0</v>
      </c>
      <c r="O4885">
        <f t="shared" si="306"/>
        <v>0</v>
      </c>
      <c r="P4885">
        <f t="shared" si="307"/>
        <v>0</v>
      </c>
    </row>
    <row r="4886" spans="1:16" x14ac:dyDescent="0.2">
      <c r="A4886" s="2" t="s">
        <v>5322</v>
      </c>
      <c r="B4886" s="2" t="s">
        <v>39</v>
      </c>
      <c r="C4886" s="2" t="s">
        <v>520</v>
      </c>
      <c r="D4886" s="2" t="s">
        <v>52</v>
      </c>
      <c r="E4886" s="2" t="s">
        <v>60</v>
      </c>
      <c r="F4886" s="2">
        <v>9942.34</v>
      </c>
      <c r="G4886" s="2">
        <v>0</v>
      </c>
      <c r="H4886" s="2">
        <v>9942.34</v>
      </c>
      <c r="I4886" s="2" t="s">
        <v>41</v>
      </c>
      <c r="J4886" s="4">
        <v>1</v>
      </c>
      <c r="K4886" t="str">
        <f>_xlfn.XLOOKUP(D4886, dim_channels!A:A, dim_channels!C:C, "Not Found")</f>
        <v>OTA</v>
      </c>
      <c r="L4886" t="str">
        <f>_xlfn.XLOOKUP(D4886, dim_channels!A:A, dim_channels!B:B, "Not Found")</f>
        <v>Agoda</v>
      </c>
      <c r="M4886">
        <f t="shared" si="304"/>
        <v>1</v>
      </c>
      <c r="N4886">
        <f t="shared" si="305"/>
        <v>0</v>
      </c>
      <c r="O4886">
        <f t="shared" si="306"/>
        <v>0</v>
      </c>
      <c r="P4886">
        <f t="shared" si="307"/>
        <v>0</v>
      </c>
    </row>
    <row r="4887" spans="1:16" x14ac:dyDescent="0.2">
      <c r="A4887" s="3" t="s">
        <v>5323</v>
      </c>
      <c r="B4887" s="3" t="s">
        <v>26</v>
      </c>
      <c r="C4887" s="3" t="s">
        <v>460</v>
      </c>
      <c r="D4887" s="3" t="s">
        <v>64</v>
      </c>
      <c r="E4887" s="3" t="s">
        <v>28</v>
      </c>
      <c r="F4887" s="3">
        <v>15334.02</v>
      </c>
      <c r="G4887" s="3">
        <v>0</v>
      </c>
      <c r="H4887" s="3">
        <v>15334.02</v>
      </c>
      <c r="I4887" s="3" t="s">
        <v>56</v>
      </c>
      <c r="J4887" s="5">
        <v>1</v>
      </c>
      <c r="K4887" t="str">
        <f>_xlfn.XLOOKUP(D4887, dim_channels!A:A, dim_channels!C:C, "Not Found")</f>
        <v>Direct</v>
      </c>
      <c r="L4887" t="str">
        <f>_xlfn.XLOOKUP(D4887, dim_channels!A:A, dim_channels!B:B, "Not Found")</f>
        <v>Direct Website</v>
      </c>
      <c r="M4887">
        <f t="shared" si="304"/>
        <v>0</v>
      </c>
      <c r="N4887">
        <f t="shared" si="305"/>
        <v>0</v>
      </c>
      <c r="O4887">
        <f t="shared" si="306"/>
        <v>0</v>
      </c>
      <c r="P4887">
        <f t="shared" si="307"/>
        <v>0</v>
      </c>
    </row>
    <row r="4888" spans="1:16" x14ac:dyDescent="0.2">
      <c r="A4888" s="2" t="s">
        <v>5324</v>
      </c>
      <c r="B4888" s="2" t="s">
        <v>94</v>
      </c>
      <c r="C4888" s="2" t="s">
        <v>501</v>
      </c>
      <c r="D4888" s="2" t="s">
        <v>114</v>
      </c>
      <c r="E4888" s="2" t="s">
        <v>115</v>
      </c>
      <c r="F4888" s="2">
        <v>6558.7</v>
      </c>
      <c r="G4888" s="2">
        <v>655.87</v>
      </c>
      <c r="H4888" s="2">
        <v>5902.83</v>
      </c>
      <c r="I4888" s="2" t="s">
        <v>29</v>
      </c>
      <c r="J4888" s="4">
        <v>1.1111111111111109</v>
      </c>
      <c r="K4888" t="str">
        <f>_xlfn.XLOOKUP(D4888, dim_channels!A:A, dim_channels!C:C, "Not Found")</f>
        <v>Offline</v>
      </c>
      <c r="L4888" t="str">
        <f>_xlfn.XLOOKUP(D4888, dim_channels!A:A, dim_channels!B:B, "Not Found")</f>
        <v>Travel Agency</v>
      </c>
      <c r="M4888">
        <f t="shared" si="304"/>
        <v>0</v>
      </c>
      <c r="N4888">
        <f t="shared" si="305"/>
        <v>1</v>
      </c>
      <c r="O4888">
        <f t="shared" si="306"/>
        <v>5902.83</v>
      </c>
      <c r="P4888">
        <f t="shared" si="307"/>
        <v>6558.7</v>
      </c>
    </row>
    <row r="4889" spans="1:16" x14ac:dyDescent="0.2">
      <c r="A4889" s="3" t="s">
        <v>5325</v>
      </c>
      <c r="B4889" s="3" t="s">
        <v>282</v>
      </c>
      <c r="C4889" s="3" t="s">
        <v>655</v>
      </c>
      <c r="D4889" s="3" t="s">
        <v>169</v>
      </c>
      <c r="E4889" s="3" t="s">
        <v>46</v>
      </c>
      <c r="F4889" s="3">
        <v>8681.43</v>
      </c>
      <c r="G4889" s="3">
        <v>1736.29</v>
      </c>
      <c r="H4889" s="3">
        <v>6945.14</v>
      </c>
      <c r="I4889" s="3" t="s">
        <v>29</v>
      </c>
      <c r="J4889" s="5">
        <v>1.250000719927892</v>
      </c>
      <c r="K4889" t="str">
        <f>_xlfn.XLOOKUP(D4889, dim_channels!A:A, dim_channels!C:C, "Not Found")</f>
        <v>GDS</v>
      </c>
      <c r="L4889" t="str">
        <f>_xlfn.XLOOKUP(D4889, dim_channels!A:A, dim_channels!B:B, "Not Found")</f>
        <v>GDS (Amadeus)</v>
      </c>
      <c r="M4889">
        <f t="shared" si="304"/>
        <v>0</v>
      </c>
      <c r="N4889">
        <f t="shared" si="305"/>
        <v>1</v>
      </c>
      <c r="O4889">
        <f t="shared" si="306"/>
        <v>6945.14</v>
      </c>
      <c r="P4889">
        <f t="shared" si="307"/>
        <v>8681.43</v>
      </c>
    </row>
    <row r="4890" spans="1:16" x14ac:dyDescent="0.2">
      <c r="A4890" s="2" t="s">
        <v>5326</v>
      </c>
      <c r="B4890" s="2" t="s">
        <v>129</v>
      </c>
      <c r="C4890" s="2" t="s">
        <v>184</v>
      </c>
      <c r="D4890" s="2" t="s">
        <v>206</v>
      </c>
      <c r="E4890" s="2" t="s">
        <v>207</v>
      </c>
      <c r="F4890" s="2">
        <v>7716.58</v>
      </c>
      <c r="G4890" s="2">
        <v>0</v>
      </c>
      <c r="H4890" s="2">
        <v>7716.58</v>
      </c>
      <c r="I4890" s="2" t="s">
        <v>29</v>
      </c>
      <c r="J4890" s="4">
        <v>1</v>
      </c>
      <c r="K4890" t="str">
        <f>_xlfn.XLOOKUP(D4890, dim_channels!A:A, dim_channels!C:C, "Not Found")</f>
        <v>Direct</v>
      </c>
      <c r="L4890" t="str">
        <f>_xlfn.XLOOKUP(D4890, dim_channels!A:A, dim_channels!B:B, "Not Found")</f>
        <v>Walk-in</v>
      </c>
      <c r="M4890">
        <f t="shared" si="304"/>
        <v>0</v>
      </c>
      <c r="N4890">
        <f t="shared" si="305"/>
        <v>1</v>
      </c>
      <c r="O4890">
        <f t="shared" si="306"/>
        <v>7716.58</v>
      </c>
      <c r="P4890">
        <f t="shared" si="307"/>
        <v>7716.58</v>
      </c>
    </row>
    <row r="4891" spans="1:16" x14ac:dyDescent="0.2">
      <c r="A4891" s="3" t="s">
        <v>5327</v>
      </c>
      <c r="B4891" s="3" t="s">
        <v>226</v>
      </c>
      <c r="C4891" s="3" t="s">
        <v>241</v>
      </c>
      <c r="D4891" s="3" t="s">
        <v>169</v>
      </c>
      <c r="E4891" s="3" t="s">
        <v>46</v>
      </c>
      <c r="F4891" s="3">
        <v>11037.82</v>
      </c>
      <c r="G4891" s="3">
        <v>2207.56</v>
      </c>
      <c r="H4891" s="3">
        <v>8830.26</v>
      </c>
      <c r="I4891" s="3" t="s">
        <v>29</v>
      </c>
      <c r="J4891" s="5">
        <v>1.2499994337652569</v>
      </c>
      <c r="K4891" t="str">
        <f>_xlfn.XLOOKUP(D4891, dim_channels!A:A, dim_channels!C:C, "Not Found")</f>
        <v>GDS</v>
      </c>
      <c r="L4891" t="str">
        <f>_xlfn.XLOOKUP(D4891, dim_channels!A:A, dim_channels!B:B, "Not Found")</f>
        <v>GDS (Amadeus)</v>
      </c>
      <c r="M4891">
        <f t="shared" si="304"/>
        <v>0</v>
      </c>
      <c r="N4891">
        <f t="shared" si="305"/>
        <v>1</v>
      </c>
      <c r="O4891">
        <f t="shared" si="306"/>
        <v>8830.26</v>
      </c>
      <c r="P4891">
        <f t="shared" si="307"/>
        <v>11037.82</v>
      </c>
    </row>
    <row r="4892" spans="1:16" x14ac:dyDescent="0.2">
      <c r="A4892" s="2" t="s">
        <v>5328</v>
      </c>
      <c r="B4892" s="2" t="s">
        <v>904</v>
      </c>
      <c r="C4892" s="2" t="s">
        <v>724</v>
      </c>
      <c r="D4892" s="2" t="s">
        <v>114</v>
      </c>
      <c r="E4892" s="2" t="s">
        <v>115</v>
      </c>
      <c r="F4892" s="2">
        <v>3483.22</v>
      </c>
      <c r="G4892" s="2">
        <v>348.32</v>
      </c>
      <c r="H4892" s="2">
        <v>3134.9</v>
      </c>
      <c r="I4892" s="2" t="s">
        <v>29</v>
      </c>
      <c r="J4892" s="4">
        <v>1.111110402245685</v>
      </c>
      <c r="K4892" t="str">
        <f>_xlfn.XLOOKUP(D4892, dim_channels!A:A, dim_channels!C:C, "Not Found")</f>
        <v>Offline</v>
      </c>
      <c r="L4892" t="str">
        <f>_xlfn.XLOOKUP(D4892, dim_channels!A:A, dim_channels!B:B, "Not Found")</f>
        <v>Travel Agency</v>
      </c>
      <c r="M4892">
        <f t="shared" si="304"/>
        <v>0</v>
      </c>
      <c r="N4892">
        <f t="shared" si="305"/>
        <v>1</v>
      </c>
      <c r="O4892">
        <f t="shared" si="306"/>
        <v>3134.9</v>
      </c>
      <c r="P4892">
        <f t="shared" si="307"/>
        <v>3483.22</v>
      </c>
    </row>
    <row r="4893" spans="1:16" x14ac:dyDescent="0.2">
      <c r="A4893" s="3" t="s">
        <v>5329</v>
      </c>
      <c r="B4893" s="3" t="s">
        <v>875</v>
      </c>
      <c r="C4893" s="3" t="s">
        <v>262</v>
      </c>
      <c r="D4893" s="3" t="s">
        <v>206</v>
      </c>
      <c r="E4893" s="3" t="s">
        <v>207</v>
      </c>
      <c r="F4893" s="3">
        <v>23347</v>
      </c>
      <c r="G4893" s="3">
        <v>0</v>
      </c>
      <c r="H4893" s="3">
        <v>23347</v>
      </c>
      <c r="I4893" s="3" t="s">
        <v>41</v>
      </c>
      <c r="J4893" s="5">
        <v>1</v>
      </c>
      <c r="K4893" t="str">
        <f>_xlfn.XLOOKUP(D4893, dim_channels!A:A, dim_channels!C:C, "Not Found")</f>
        <v>Direct</v>
      </c>
      <c r="L4893" t="str">
        <f>_xlfn.XLOOKUP(D4893, dim_channels!A:A, dim_channels!B:B, "Not Found")</f>
        <v>Walk-in</v>
      </c>
      <c r="M4893">
        <f t="shared" si="304"/>
        <v>1</v>
      </c>
      <c r="N4893">
        <f t="shared" si="305"/>
        <v>0</v>
      </c>
      <c r="O4893">
        <f t="shared" si="306"/>
        <v>0</v>
      </c>
      <c r="P4893">
        <f t="shared" si="307"/>
        <v>0</v>
      </c>
    </row>
    <row r="4894" spans="1:16" x14ac:dyDescent="0.2">
      <c r="A4894" s="2" t="s">
        <v>5330</v>
      </c>
      <c r="B4894" s="2" t="s">
        <v>553</v>
      </c>
      <c r="C4894" s="2" t="s">
        <v>91</v>
      </c>
      <c r="D4894" s="2" t="s">
        <v>33</v>
      </c>
      <c r="E4894" s="2" t="s">
        <v>60</v>
      </c>
      <c r="F4894" s="2">
        <v>3560.69</v>
      </c>
      <c r="G4894" s="2">
        <v>0</v>
      </c>
      <c r="H4894" s="2">
        <v>3560.69</v>
      </c>
      <c r="I4894" s="2" t="s">
        <v>29</v>
      </c>
      <c r="J4894" s="4">
        <v>1</v>
      </c>
      <c r="K4894" t="str">
        <f>_xlfn.XLOOKUP(D4894, dim_channels!A:A, dim_channels!C:C, "Not Found")</f>
        <v>OTA</v>
      </c>
      <c r="L4894" t="str">
        <f>_xlfn.XLOOKUP(D4894, dim_channels!A:A, dim_channels!B:B, "Not Found")</f>
        <v>Booking.com</v>
      </c>
      <c r="M4894">
        <f t="shared" si="304"/>
        <v>0</v>
      </c>
      <c r="N4894">
        <f t="shared" si="305"/>
        <v>1</v>
      </c>
      <c r="O4894">
        <f t="shared" si="306"/>
        <v>3560.69</v>
      </c>
      <c r="P4894">
        <f t="shared" si="307"/>
        <v>3560.69</v>
      </c>
    </row>
    <row r="4895" spans="1:16" x14ac:dyDescent="0.2">
      <c r="A4895" s="3" t="s">
        <v>5331</v>
      </c>
      <c r="B4895" s="3" t="s">
        <v>451</v>
      </c>
      <c r="C4895" s="3" t="s">
        <v>679</v>
      </c>
      <c r="D4895" s="3" t="s">
        <v>169</v>
      </c>
      <c r="E4895" s="3" t="s">
        <v>46</v>
      </c>
      <c r="F4895" s="3">
        <v>3089.4</v>
      </c>
      <c r="G4895" s="3">
        <v>617.88</v>
      </c>
      <c r="H4895" s="3">
        <v>2471.52</v>
      </c>
      <c r="I4895" s="3" t="s">
        <v>56</v>
      </c>
      <c r="J4895" s="5">
        <v>1.25</v>
      </c>
      <c r="K4895" t="str">
        <f>_xlfn.XLOOKUP(D4895, dim_channels!A:A, dim_channels!C:C, "Not Found")</f>
        <v>GDS</v>
      </c>
      <c r="L4895" t="str">
        <f>_xlfn.XLOOKUP(D4895, dim_channels!A:A, dim_channels!B:B, "Not Found")</f>
        <v>GDS (Amadeus)</v>
      </c>
      <c r="M4895">
        <f t="shared" si="304"/>
        <v>0</v>
      </c>
      <c r="N4895">
        <f t="shared" si="305"/>
        <v>0</v>
      </c>
      <c r="O4895">
        <f t="shared" si="306"/>
        <v>0</v>
      </c>
      <c r="P4895">
        <f t="shared" si="307"/>
        <v>0</v>
      </c>
    </row>
    <row r="4896" spans="1:16" x14ac:dyDescent="0.2">
      <c r="A4896" s="2" t="s">
        <v>5332</v>
      </c>
      <c r="B4896" s="2" t="s">
        <v>456</v>
      </c>
      <c r="C4896" s="2" t="s">
        <v>740</v>
      </c>
      <c r="D4896" s="2" t="s">
        <v>52</v>
      </c>
      <c r="E4896" s="2" t="s">
        <v>60</v>
      </c>
      <c r="F4896" s="2">
        <v>1871.19</v>
      </c>
      <c r="G4896" s="2">
        <v>0</v>
      </c>
      <c r="H4896" s="2">
        <v>1871.19</v>
      </c>
      <c r="I4896" s="2" t="s">
        <v>29</v>
      </c>
      <c r="J4896" s="4">
        <v>1</v>
      </c>
      <c r="K4896" t="str">
        <f>_xlfn.XLOOKUP(D4896, dim_channels!A:A, dim_channels!C:C, "Not Found")</f>
        <v>OTA</v>
      </c>
      <c r="L4896" t="str">
        <f>_xlfn.XLOOKUP(D4896, dim_channels!A:A, dim_channels!B:B, "Not Found")</f>
        <v>Agoda</v>
      </c>
      <c r="M4896">
        <f t="shared" si="304"/>
        <v>0</v>
      </c>
      <c r="N4896">
        <f t="shared" si="305"/>
        <v>1</v>
      </c>
      <c r="O4896">
        <f t="shared" si="306"/>
        <v>1871.19</v>
      </c>
      <c r="P4896">
        <f t="shared" si="307"/>
        <v>1871.19</v>
      </c>
    </row>
    <row r="4897" spans="1:16" x14ac:dyDescent="0.2">
      <c r="A4897" s="3" t="s">
        <v>5333</v>
      </c>
      <c r="B4897" s="3" t="s">
        <v>151</v>
      </c>
      <c r="C4897" s="3" t="s">
        <v>286</v>
      </c>
      <c r="D4897" s="3" t="s">
        <v>33</v>
      </c>
      <c r="E4897" s="3" t="s">
        <v>34</v>
      </c>
      <c r="F4897" s="3">
        <v>7949.22</v>
      </c>
      <c r="G4897" s="3">
        <v>1192.3800000000001</v>
      </c>
      <c r="H4897" s="3">
        <v>6756.84</v>
      </c>
      <c r="I4897" s="3" t="s">
        <v>29</v>
      </c>
      <c r="J4897" s="5">
        <v>1.1764700658887881</v>
      </c>
      <c r="K4897" t="str">
        <f>_xlfn.XLOOKUP(D4897, dim_channels!A:A, dim_channels!C:C, "Not Found")</f>
        <v>OTA</v>
      </c>
      <c r="L4897" t="str">
        <f>_xlfn.XLOOKUP(D4897, dim_channels!A:A, dim_channels!B:B, "Not Found")</f>
        <v>Booking.com</v>
      </c>
      <c r="M4897">
        <f t="shared" si="304"/>
        <v>0</v>
      </c>
      <c r="N4897">
        <f t="shared" si="305"/>
        <v>1</v>
      </c>
      <c r="O4897">
        <f t="shared" si="306"/>
        <v>6756.84</v>
      </c>
      <c r="P4897">
        <f t="shared" si="307"/>
        <v>7949.22</v>
      </c>
    </row>
    <row r="4898" spans="1:16" x14ac:dyDescent="0.2">
      <c r="A4898" s="2" t="s">
        <v>5334</v>
      </c>
      <c r="B4898" s="2" t="s">
        <v>783</v>
      </c>
      <c r="C4898" s="2" t="s">
        <v>276</v>
      </c>
      <c r="D4898" s="2" t="s">
        <v>52</v>
      </c>
      <c r="E4898" s="2" t="s">
        <v>34</v>
      </c>
      <c r="F4898" s="2">
        <v>18679.95</v>
      </c>
      <c r="G4898" s="2">
        <v>2241.59</v>
      </c>
      <c r="H4898" s="2">
        <v>16438.36</v>
      </c>
      <c r="I4898" s="2" t="s">
        <v>29</v>
      </c>
      <c r="J4898" s="4">
        <v>1.136363359848549</v>
      </c>
      <c r="K4898" t="str">
        <f>_xlfn.XLOOKUP(D4898, dim_channels!A:A, dim_channels!C:C, "Not Found")</f>
        <v>OTA</v>
      </c>
      <c r="L4898" t="str">
        <f>_xlfn.XLOOKUP(D4898, dim_channels!A:A, dim_channels!B:B, "Not Found")</f>
        <v>Agoda</v>
      </c>
      <c r="M4898">
        <f t="shared" si="304"/>
        <v>0</v>
      </c>
      <c r="N4898">
        <f t="shared" si="305"/>
        <v>1</v>
      </c>
      <c r="O4898">
        <f t="shared" si="306"/>
        <v>16438.36</v>
      </c>
      <c r="P4898">
        <f t="shared" si="307"/>
        <v>18679.95</v>
      </c>
    </row>
    <row r="4899" spans="1:16" x14ac:dyDescent="0.2">
      <c r="A4899" s="3" t="s">
        <v>5335</v>
      </c>
      <c r="B4899" s="3" t="s">
        <v>420</v>
      </c>
      <c r="C4899" s="3" t="s">
        <v>435</v>
      </c>
      <c r="D4899" s="3" t="s">
        <v>169</v>
      </c>
      <c r="E4899" s="3" t="s">
        <v>34</v>
      </c>
      <c r="F4899" s="3">
        <v>10266.86</v>
      </c>
      <c r="G4899" s="3">
        <v>2053.37</v>
      </c>
      <c r="H4899" s="3">
        <v>8213.49</v>
      </c>
      <c r="I4899" s="3" t="s">
        <v>29</v>
      </c>
      <c r="J4899" s="5">
        <v>1.2499996956226891</v>
      </c>
      <c r="K4899" t="str">
        <f>_xlfn.XLOOKUP(D4899, dim_channels!A:A, dim_channels!C:C, "Not Found")</f>
        <v>GDS</v>
      </c>
      <c r="L4899" t="str">
        <f>_xlfn.XLOOKUP(D4899, dim_channels!A:A, dim_channels!B:B, "Not Found")</f>
        <v>GDS (Amadeus)</v>
      </c>
      <c r="M4899">
        <f t="shared" si="304"/>
        <v>0</v>
      </c>
      <c r="N4899">
        <f t="shared" si="305"/>
        <v>1</v>
      </c>
      <c r="O4899">
        <f t="shared" si="306"/>
        <v>8213.49</v>
      </c>
      <c r="P4899">
        <f t="shared" si="307"/>
        <v>10266.86</v>
      </c>
    </row>
    <row r="4900" spans="1:16" x14ac:dyDescent="0.2">
      <c r="A4900" s="2" t="s">
        <v>5336</v>
      </c>
      <c r="B4900" s="2" t="s">
        <v>258</v>
      </c>
      <c r="C4900" s="2" t="s">
        <v>337</v>
      </c>
      <c r="D4900" s="2" t="s">
        <v>169</v>
      </c>
      <c r="E4900" s="2" t="s">
        <v>34</v>
      </c>
      <c r="F4900" s="2">
        <v>26723.82</v>
      </c>
      <c r="G4900" s="2">
        <v>5344.76</v>
      </c>
      <c r="H4900" s="2">
        <v>21379.06</v>
      </c>
      <c r="I4900" s="2" t="s">
        <v>29</v>
      </c>
      <c r="J4900" s="4">
        <v>1.249999766126294</v>
      </c>
      <c r="K4900" t="str">
        <f>_xlfn.XLOOKUP(D4900, dim_channels!A:A, dim_channels!C:C, "Not Found")</f>
        <v>GDS</v>
      </c>
      <c r="L4900" t="str">
        <f>_xlfn.XLOOKUP(D4900, dim_channels!A:A, dim_channels!B:B, "Not Found")</f>
        <v>GDS (Amadeus)</v>
      </c>
      <c r="M4900">
        <f t="shared" si="304"/>
        <v>0</v>
      </c>
      <c r="N4900">
        <f t="shared" si="305"/>
        <v>1</v>
      </c>
      <c r="O4900">
        <f t="shared" si="306"/>
        <v>21379.06</v>
      </c>
      <c r="P4900">
        <f t="shared" si="307"/>
        <v>26723.82</v>
      </c>
    </row>
    <row r="4901" spans="1:16" x14ac:dyDescent="0.2">
      <c r="A4901" s="3" t="s">
        <v>5337</v>
      </c>
      <c r="B4901" s="3" t="s">
        <v>58</v>
      </c>
      <c r="C4901" s="3" t="s">
        <v>120</v>
      </c>
      <c r="D4901" s="3" t="s">
        <v>33</v>
      </c>
      <c r="E4901" s="3" t="s">
        <v>60</v>
      </c>
      <c r="F4901" s="3">
        <v>5530.94</v>
      </c>
      <c r="G4901" s="3">
        <v>0</v>
      </c>
      <c r="H4901" s="3">
        <v>5530.94</v>
      </c>
      <c r="I4901" s="3" t="s">
        <v>41</v>
      </c>
      <c r="J4901" s="5">
        <v>1</v>
      </c>
      <c r="K4901" t="str">
        <f>_xlfn.XLOOKUP(D4901, dim_channels!A:A, dim_channels!C:C, "Not Found")</f>
        <v>OTA</v>
      </c>
      <c r="L4901" t="str">
        <f>_xlfn.XLOOKUP(D4901, dim_channels!A:A, dim_channels!B:B, "Not Found")</f>
        <v>Booking.com</v>
      </c>
      <c r="M4901">
        <f t="shared" si="304"/>
        <v>1</v>
      </c>
      <c r="N4901">
        <f t="shared" si="305"/>
        <v>0</v>
      </c>
      <c r="O4901">
        <f t="shared" si="306"/>
        <v>0</v>
      </c>
      <c r="P4901">
        <f t="shared" si="307"/>
        <v>0</v>
      </c>
    </row>
    <row r="4902" spans="1:16" x14ac:dyDescent="0.2">
      <c r="A4902" s="2" t="s">
        <v>5338</v>
      </c>
      <c r="B4902" s="2" t="s">
        <v>573</v>
      </c>
      <c r="C4902" s="2" t="s">
        <v>158</v>
      </c>
      <c r="D4902" s="2" t="s">
        <v>45</v>
      </c>
      <c r="E4902" s="2" t="s">
        <v>89</v>
      </c>
      <c r="F4902" s="2">
        <v>6071.27</v>
      </c>
      <c r="G4902" s="2">
        <v>0</v>
      </c>
      <c r="H4902" s="2">
        <v>6071.27</v>
      </c>
      <c r="I4902" s="2" t="s">
        <v>29</v>
      </c>
      <c r="J4902" s="4">
        <v>1</v>
      </c>
      <c r="K4902" t="str">
        <f>_xlfn.XLOOKUP(D4902, dim_channels!A:A, dim_channels!C:C, "Not Found")</f>
        <v>Corporate</v>
      </c>
      <c r="L4902" t="str">
        <f>_xlfn.XLOOKUP(D4902, dim_channels!A:A, dim_channels!B:B, "Not Found")</f>
        <v>Corporate Direct</v>
      </c>
      <c r="M4902">
        <f t="shared" si="304"/>
        <v>0</v>
      </c>
      <c r="N4902">
        <f t="shared" si="305"/>
        <v>1</v>
      </c>
      <c r="O4902">
        <f t="shared" si="306"/>
        <v>6071.27</v>
      </c>
      <c r="P4902">
        <f t="shared" si="307"/>
        <v>6071.27</v>
      </c>
    </row>
    <row r="4903" spans="1:16" x14ac:dyDescent="0.2">
      <c r="A4903" s="3" t="s">
        <v>5339</v>
      </c>
      <c r="B4903" s="3" t="s">
        <v>79</v>
      </c>
      <c r="C4903" s="3" t="s">
        <v>215</v>
      </c>
      <c r="D4903" s="3" t="s">
        <v>27</v>
      </c>
      <c r="E4903" s="3" t="s">
        <v>28</v>
      </c>
      <c r="F4903" s="3">
        <v>16537.990000000002</v>
      </c>
      <c r="G4903" s="3">
        <v>2976.84</v>
      </c>
      <c r="H4903" s="3">
        <v>13561.15</v>
      </c>
      <c r="I4903" s="3" t="s">
        <v>29</v>
      </c>
      <c r="J4903" s="5">
        <v>1.219512356990373</v>
      </c>
      <c r="K4903" t="str">
        <f>_xlfn.XLOOKUP(D4903, dim_channels!A:A, dim_channels!C:C, "Not Found")</f>
        <v>OTA</v>
      </c>
      <c r="L4903" t="str">
        <f>_xlfn.XLOOKUP(D4903, dim_channels!A:A, dim_channels!B:B, "Not Found")</f>
        <v>Expedia</v>
      </c>
      <c r="M4903">
        <f t="shared" si="304"/>
        <v>0</v>
      </c>
      <c r="N4903">
        <f t="shared" si="305"/>
        <v>1</v>
      </c>
      <c r="O4903">
        <f t="shared" si="306"/>
        <v>13561.15</v>
      </c>
      <c r="P4903">
        <f t="shared" si="307"/>
        <v>16537.990000000002</v>
      </c>
    </row>
    <row r="4904" spans="1:16" x14ac:dyDescent="0.2">
      <c r="A4904" s="2" t="s">
        <v>5340</v>
      </c>
      <c r="B4904" s="2" t="s">
        <v>294</v>
      </c>
      <c r="C4904" s="2" t="s">
        <v>219</v>
      </c>
      <c r="D4904" s="2" t="s">
        <v>52</v>
      </c>
      <c r="E4904" s="2" t="s">
        <v>34</v>
      </c>
      <c r="F4904" s="2">
        <v>2526.41</v>
      </c>
      <c r="G4904" s="2">
        <v>303.17</v>
      </c>
      <c r="H4904" s="2">
        <v>2223.2399999999998</v>
      </c>
      <c r="I4904" s="2" t="s">
        <v>56</v>
      </c>
      <c r="J4904" s="4">
        <v>1.1363640452672681</v>
      </c>
      <c r="K4904" t="str">
        <f>_xlfn.XLOOKUP(D4904, dim_channels!A:A, dim_channels!C:C, "Not Found")</f>
        <v>OTA</v>
      </c>
      <c r="L4904" t="str">
        <f>_xlfn.XLOOKUP(D4904, dim_channels!A:A, dim_channels!B:B, "Not Found")</f>
        <v>Agoda</v>
      </c>
      <c r="M4904">
        <f t="shared" si="304"/>
        <v>0</v>
      </c>
      <c r="N4904">
        <f t="shared" si="305"/>
        <v>0</v>
      </c>
      <c r="O4904">
        <f t="shared" si="306"/>
        <v>0</v>
      </c>
      <c r="P4904">
        <f t="shared" si="307"/>
        <v>0</v>
      </c>
    </row>
    <row r="4905" spans="1:16" x14ac:dyDescent="0.2">
      <c r="A4905" s="3" t="s">
        <v>5341</v>
      </c>
      <c r="B4905" s="3" t="s">
        <v>58</v>
      </c>
      <c r="C4905" s="3" t="s">
        <v>317</v>
      </c>
      <c r="D4905" s="3" t="s">
        <v>45</v>
      </c>
      <c r="E4905" s="3" t="s">
        <v>46</v>
      </c>
      <c r="F4905" s="3">
        <v>6079.62</v>
      </c>
      <c r="G4905" s="3">
        <v>303.98</v>
      </c>
      <c r="H4905" s="3">
        <v>5775.64</v>
      </c>
      <c r="I4905" s="3" t="s">
        <v>29</v>
      </c>
      <c r="J4905" s="5">
        <v>1.0526313966937</v>
      </c>
      <c r="K4905" t="str">
        <f>_xlfn.XLOOKUP(D4905, dim_channels!A:A, dim_channels!C:C, "Not Found")</f>
        <v>Corporate</v>
      </c>
      <c r="L4905" t="str">
        <f>_xlfn.XLOOKUP(D4905, dim_channels!A:A, dim_channels!B:B, "Not Found")</f>
        <v>Corporate Direct</v>
      </c>
      <c r="M4905">
        <f t="shared" si="304"/>
        <v>0</v>
      </c>
      <c r="N4905">
        <f t="shared" si="305"/>
        <v>1</v>
      </c>
      <c r="O4905">
        <f t="shared" si="306"/>
        <v>5775.64</v>
      </c>
      <c r="P4905">
        <f t="shared" si="307"/>
        <v>6079.62</v>
      </c>
    </row>
    <row r="4906" spans="1:16" x14ac:dyDescent="0.2">
      <c r="A4906" s="2" t="s">
        <v>5342</v>
      </c>
      <c r="B4906" s="2" t="s">
        <v>740</v>
      </c>
      <c r="C4906" s="2" t="s">
        <v>1101</v>
      </c>
      <c r="D4906" s="2" t="s">
        <v>52</v>
      </c>
      <c r="E4906" s="2" t="s">
        <v>34</v>
      </c>
      <c r="F4906" s="2">
        <v>8159.68</v>
      </c>
      <c r="G4906" s="2">
        <v>979.16</v>
      </c>
      <c r="H4906" s="2">
        <v>7180.52</v>
      </c>
      <c r="I4906" s="2" t="s">
        <v>29</v>
      </c>
      <c r="J4906" s="4">
        <v>1.1363633831533091</v>
      </c>
      <c r="K4906" t="str">
        <f>_xlfn.XLOOKUP(D4906, dim_channels!A:A, dim_channels!C:C, "Not Found")</f>
        <v>OTA</v>
      </c>
      <c r="L4906" t="str">
        <f>_xlfn.XLOOKUP(D4906, dim_channels!A:A, dim_channels!B:B, "Not Found")</f>
        <v>Agoda</v>
      </c>
      <c r="M4906">
        <f t="shared" si="304"/>
        <v>0</v>
      </c>
      <c r="N4906">
        <f t="shared" si="305"/>
        <v>1</v>
      </c>
      <c r="O4906">
        <f t="shared" si="306"/>
        <v>7180.52</v>
      </c>
      <c r="P4906">
        <f t="shared" si="307"/>
        <v>8159.68</v>
      </c>
    </row>
    <row r="4907" spans="1:16" x14ac:dyDescent="0.2">
      <c r="A4907" s="3" t="s">
        <v>5343</v>
      </c>
      <c r="B4907" s="3" t="s">
        <v>630</v>
      </c>
      <c r="C4907" s="3" t="s">
        <v>1048</v>
      </c>
      <c r="D4907" s="3" t="s">
        <v>33</v>
      </c>
      <c r="E4907" s="3" t="s">
        <v>28</v>
      </c>
      <c r="F4907" s="3">
        <v>16327.77</v>
      </c>
      <c r="G4907" s="3">
        <v>2449.17</v>
      </c>
      <c r="H4907" s="3">
        <v>13878.6</v>
      </c>
      <c r="I4907" s="3" t="s">
        <v>29</v>
      </c>
      <c r="J4907" s="5">
        <v>1.1764709696943501</v>
      </c>
      <c r="K4907" t="str">
        <f>_xlfn.XLOOKUP(D4907, dim_channels!A:A, dim_channels!C:C, "Not Found")</f>
        <v>OTA</v>
      </c>
      <c r="L4907" t="str">
        <f>_xlfn.XLOOKUP(D4907, dim_channels!A:A, dim_channels!B:B, "Not Found")</f>
        <v>Booking.com</v>
      </c>
      <c r="M4907">
        <f t="shared" si="304"/>
        <v>0</v>
      </c>
      <c r="N4907">
        <f t="shared" si="305"/>
        <v>1</v>
      </c>
      <c r="O4907">
        <f t="shared" si="306"/>
        <v>13878.6</v>
      </c>
      <c r="P4907">
        <f t="shared" si="307"/>
        <v>16327.77</v>
      </c>
    </row>
    <row r="4908" spans="1:16" x14ac:dyDescent="0.2">
      <c r="A4908" s="2" t="s">
        <v>5344</v>
      </c>
      <c r="B4908" s="2" t="s">
        <v>714</v>
      </c>
      <c r="C4908" s="2" t="s">
        <v>147</v>
      </c>
      <c r="D4908" s="2" t="s">
        <v>33</v>
      </c>
      <c r="E4908" s="2" t="s">
        <v>34</v>
      </c>
      <c r="F4908" s="2">
        <v>13027.01</v>
      </c>
      <c r="G4908" s="2">
        <v>1954.05</v>
      </c>
      <c r="H4908" s="2">
        <v>11072.96</v>
      </c>
      <c r="I4908" s="2" t="s">
        <v>29</v>
      </c>
      <c r="J4908" s="4">
        <v>1.1764704288645489</v>
      </c>
      <c r="K4908" t="str">
        <f>_xlfn.XLOOKUP(D4908, dim_channels!A:A, dim_channels!C:C, "Not Found")</f>
        <v>OTA</v>
      </c>
      <c r="L4908" t="str">
        <f>_xlfn.XLOOKUP(D4908, dim_channels!A:A, dim_channels!B:B, "Not Found")</f>
        <v>Booking.com</v>
      </c>
      <c r="M4908">
        <f t="shared" si="304"/>
        <v>0</v>
      </c>
      <c r="N4908">
        <f t="shared" si="305"/>
        <v>1</v>
      </c>
      <c r="O4908">
        <f t="shared" si="306"/>
        <v>11072.96</v>
      </c>
      <c r="P4908">
        <f t="shared" si="307"/>
        <v>13027.01</v>
      </c>
    </row>
    <row r="4909" spans="1:16" x14ac:dyDescent="0.2">
      <c r="A4909" s="3" t="s">
        <v>5345</v>
      </c>
      <c r="B4909" s="3" t="s">
        <v>294</v>
      </c>
      <c r="C4909" s="3" t="s">
        <v>465</v>
      </c>
      <c r="D4909" s="3" t="s">
        <v>114</v>
      </c>
      <c r="E4909" s="3" t="s">
        <v>115</v>
      </c>
      <c r="F4909" s="3">
        <v>2424.56</v>
      </c>
      <c r="G4909" s="3">
        <v>242.46</v>
      </c>
      <c r="H4909" s="3">
        <v>2182.1</v>
      </c>
      <c r="I4909" s="3" t="s">
        <v>56</v>
      </c>
      <c r="J4909" s="5">
        <v>1.1111131478850651</v>
      </c>
      <c r="K4909" t="str">
        <f>_xlfn.XLOOKUP(D4909, dim_channels!A:A, dim_channels!C:C, "Not Found")</f>
        <v>Offline</v>
      </c>
      <c r="L4909" t="str">
        <f>_xlfn.XLOOKUP(D4909, dim_channels!A:A, dim_channels!B:B, "Not Found")</f>
        <v>Travel Agency</v>
      </c>
      <c r="M4909">
        <f t="shared" si="304"/>
        <v>0</v>
      </c>
      <c r="N4909">
        <f t="shared" si="305"/>
        <v>0</v>
      </c>
      <c r="O4909">
        <f t="shared" si="306"/>
        <v>0</v>
      </c>
      <c r="P4909">
        <f t="shared" si="307"/>
        <v>0</v>
      </c>
    </row>
    <row r="4910" spans="1:16" x14ac:dyDescent="0.2">
      <c r="A4910" s="2" t="s">
        <v>5346</v>
      </c>
      <c r="B4910" s="2" t="s">
        <v>590</v>
      </c>
      <c r="C4910" s="2" t="s">
        <v>454</v>
      </c>
      <c r="D4910" s="2" t="s">
        <v>64</v>
      </c>
      <c r="E4910" s="2" t="s">
        <v>34</v>
      </c>
      <c r="F4910" s="2">
        <v>13046.81</v>
      </c>
      <c r="G4910" s="2">
        <v>0</v>
      </c>
      <c r="H4910" s="2">
        <v>13046.81</v>
      </c>
      <c r="I4910" s="2" t="s">
        <v>56</v>
      </c>
      <c r="J4910" s="4">
        <v>1</v>
      </c>
      <c r="K4910" t="str">
        <f>_xlfn.XLOOKUP(D4910, dim_channels!A:A, dim_channels!C:C, "Not Found")</f>
        <v>Direct</v>
      </c>
      <c r="L4910" t="str">
        <f>_xlfn.XLOOKUP(D4910, dim_channels!A:A, dim_channels!B:B, "Not Found")</f>
        <v>Direct Website</v>
      </c>
      <c r="M4910">
        <f t="shared" si="304"/>
        <v>0</v>
      </c>
      <c r="N4910">
        <f t="shared" si="305"/>
        <v>0</v>
      </c>
      <c r="O4910">
        <f t="shared" si="306"/>
        <v>0</v>
      </c>
      <c r="P4910">
        <f t="shared" si="307"/>
        <v>0</v>
      </c>
    </row>
    <row r="4911" spans="1:16" x14ac:dyDescent="0.2">
      <c r="A4911" s="3" t="s">
        <v>5347</v>
      </c>
      <c r="B4911" s="3" t="s">
        <v>456</v>
      </c>
      <c r="C4911" s="3" t="s">
        <v>178</v>
      </c>
      <c r="D4911" s="3" t="s">
        <v>64</v>
      </c>
      <c r="E4911" s="3" t="s">
        <v>28</v>
      </c>
      <c r="F4911" s="3">
        <v>15280.31</v>
      </c>
      <c r="G4911" s="3">
        <v>0</v>
      </c>
      <c r="H4911" s="3">
        <v>15280.31</v>
      </c>
      <c r="I4911" s="3" t="s">
        <v>29</v>
      </c>
      <c r="J4911" s="5">
        <v>1</v>
      </c>
      <c r="K4911" t="str">
        <f>_xlfn.XLOOKUP(D4911, dim_channels!A:A, dim_channels!C:C, "Not Found")</f>
        <v>Direct</v>
      </c>
      <c r="L4911" t="str">
        <f>_xlfn.XLOOKUP(D4911, dim_channels!A:A, dim_channels!B:B, "Not Found")</f>
        <v>Direct Website</v>
      </c>
      <c r="M4911">
        <f t="shared" si="304"/>
        <v>0</v>
      </c>
      <c r="N4911">
        <f t="shared" si="305"/>
        <v>1</v>
      </c>
      <c r="O4911">
        <f t="shared" si="306"/>
        <v>15280.31</v>
      </c>
      <c r="P4911">
        <f t="shared" si="307"/>
        <v>15280.31</v>
      </c>
    </row>
    <row r="4912" spans="1:16" x14ac:dyDescent="0.2">
      <c r="A4912" s="2" t="s">
        <v>5348</v>
      </c>
      <c r="B4912" s="2" t="s">
        <v>334</v>
      </c>
      <c r="C4912" s="2" t="s">
        <v>1825</v>
      </c>
      <c r="D4912" s="2" t="s">
        <v>45</v>
      </c>
      <c r="E4912" s="2" t="s">
        <v>46</v>
      </c>
      <c r="F4912" s="2">
        <v>10281.530000000001</v>
      </c>
      <c r="G4912" s="2">
        <v>514.08000000000004</v>
      </c>
      <c r="H4912" s="2">
        <v>9767.4500000000007</v>
      </c>
      <c r="I4912" s="2" t="s">
        <v>29</v>
      </c>
      <c r="J4912" s="4">
        <v>1.052631956140037</v>
      </c>
      <c r="K4912" t="str">
        <f>_xlfn.XLOOKUP(D4912, dim_channels!A:A, dim_channels!C:C, "Not Found")</f>
        <v>Corporate</v>
      </c>
      <c r="L4912" t="str">
        <f>_xlfn.XLOOKUP(D4912, dim_channels!A:A, dim_channels!B:B, "Not Found")</f>
        <v>Corporate Direct</v>
      </c>
      <c r="M4912">
        <f t="shared" si="304"/>
        <v>0</v>
      </c>
      <c r="N4912">
        <f t="shared" si="305"/>
        <v>1</v>
      </c>
      <c r="O4912">
        <f t="shared" si="306"/>
        <v>9767.4500000000007</v>
      </c>
      <c r="P4912">
        <f t="shared" si="307"/>
        <v>10281.530000000001</v>
      </c>
    </row>
    <row r="4913" spans="1:16" x14ac:dyDescent="0.2">
      <c r="A4913" s="3" t="s">
        <v>5349</v>
      </c>
      <c r="B4913" s="3" t="s">
        <v>156</v>
      </c>
      <c r="C4913" s="3" t="s">
        <v>81</v>
      </c>
      <c r="D4913" s="3" t="s">
        <v>27</v>
      </c>
      <c r="E4913" s="3" t="s">
        <v>34</v>
      </c>
      <c r="F4913" s="3">
        <v>2980.16</v>
      </c>
      <c r="G4913" s="3">
        <v>536.42999999999995</v>
      </c>
      <c r="H4913" s="3">
        <v>2443.73</v>
      </c>
      <c r="I4913" s="3" t="s">
        <v>29</v>
      </c>
      <c r="J4913" s="5">
        <v>1.2195127939666</v>
      </c>
      <c r="K4913" t="str">
        <f>_xlfn.XLOOKUP(D4913, dim_channels!A:A, dim_channels!C:C, "Not Found")</f>
        <v>OTA</v>
      </c>
      <c r="L4913" t="str">
        <f>_xlfn.XLOOKUP(D4913, dim_channels!A:A, dim_channels!B:B, "Not Found")</f>
        <v>Expedia</v>
      </c>
      <c r="M4913">
        <f t="shared" si="304"/>
        <v>0</v>
      </c>
      <c r="N4913">
        <f t="shared" si="305"/>
        <v>1</v>
      </c>
      <c r="O4913">
        <f t="shared" si="306"/>
        <v>2443.73</v>
      </c>
      <c r="P4913">
        <f t="shared" si="307"/>
        <v>2980.16</v>
      </c>
    </row>
    <row r="4914" spans="1:16" x14ac:dyDescent="0.2">
      <c r="A4914" s="2" t="s">
        <v>5350</v>
      </c>
      <c r="B4914" s="2" t="s">
        <v>148</v>
      </c>
      <c r="C4914" s="2" t="s">
        <v>314</v>
      </c>
      <c r="D4914" s="2" t="s">
        <v>33</v>
      </c>
      <c r="E4914" s="2" t="s">
        <v>34</v>
      </c>
      <c r="F4914" s="2">
        <v>5691.89</v>
      </c>
      <c r="G4914" s="2">
        <v>853.78</v>
      </c>
      <c r="H4914" s="2">
        <v>4838.1099999999997</v>
      </c>
      <c r="I4914" s="2" t="s">
        <v>41</v>
      </c>
      <c r="J4914" s="4">
        <v>1.1764697371494239</v>
      </c>
      <c r="K4914" t="str">
        <f>_xlfn.XLOOKUP(D4914, dim_channels!A:A, dim_channels!C:C, "Not Found")</f>
        <v>OTA</v>
      </c>
      <c r="L4914" t="str">
        <f>_xlfn.XLOOKUP(D4914, dim_channels!A:A, dim_channels!B:B, "Not Found")</f>
        <v>Booking.com</v>
      </c>
      <c r="M4914">
        <f t="shared" si="304"/>
        <v>1</v>
      </c>
      <c r="N4914">
        <f t="shared" si="305"/>
        <v>0</v>
      </c>
      <c r="O4914">
        <f t="shared" si="306"/>
        <v>0</v>
      </c>
      <c r="P4914">
        <f t="shared" si="307"/>
        <v>0</v>
      </c>
    </row>
    <row r="4915" spans="1:16" x14ac:dyDescent="0.2">
      <c r="A4915" s="3" t="s">
        <v>5351</v>
      </c>
      <c r="B4915" s="3" t="s">
        <v>485</v>
      </c>
      <c r="C4915" s="3" t="s">
        <v>62</v>
      </c>
      <c r="D4915" s="3" t="s">
        <v>33</v>
      </c>
      <c r="E4915" s="3" t="s">
        <v>60</v>
      </c>
      <c r="F4915" s="3">
        <v>2691.14</v>
      </c>
      <c r="G4915" s="3">
        <v>0</v>
      </c>
      <c r="H4915" s="3">
        <v>2691.14</v>
      </c>
      <c r="I4915" s="3" t="s">
        <v>29</v>
      </c>
      <c r="J4915" s="5">
        <v>1</v>
      </c>
      <c r="K4915" t="str">
        <f>_xlfn.XLOOKUP(D4915, dim_channels!A:A, dim_channels!C:C, "Not Found")</f>
        <v>OTA</v>
      </c>
      <c r="L4915" t="str">
        <f>_xlfn.XLOOKUP(D4915, dim_channels!A:A, dim_channels!B:B, "Not Found")</f>
        <v>Booking.com</v>
      </c>
      <c r="M4915">
        <f t="shared" si="304"/>
        <v>0</v>
      </c>
      <c r="N4915">
        <f t="shared" si="305"/>
        <v>1</v>
      </c>
      <c r="O4915">
        <f t="shared" si="306"/>
        <v>2691.14</v>
      </c>
      <c r="P4915">
        <f t="shared" si="307"/>
        <v>2691.14</v>
      </c>
    </row>
    <row r="4916" spans="1:16" x14ac:dyDescent="0.2">
      <c r="A4916" s="2" t="s">
        <v>5352</v>
      </c>
      <c r="B4916" s="2" t="s">
        <v>37</v>
      </c>
      <c r="C4916" s="2" t="s">
        <v>239</v>
      </c>
      <c r="D4916" s="2" t="s">
        <v>33</v>
      </c>
      <c r="E4916" s="2" t="s">
        <v>28</v>
      </c>
      <c r="F4916" s="2">
        <v>4007.81</v>
      </c>
      <c r="G4916" s="2">
        <v>601.16999999999996</v>
      </c>
      <c r="H4916" s="2">
        <v>3406.64</v>
      </c>
      <c r="I4916" s="2" t="s">
        <v>29</v>
      </c>
      <c r="J4916" s="4">
        <v>1.176470070215814</v>
      </c>
      <c r="K4916" t="str">
        <f>_xlfn.XLOOKUP(D4916, dim_channels!A:A, dim_channels!C:C, "Not Found")</f>
        <v>OTA</v>
      </c>
      <c r="L4916" t="str">
        <f>_xlfn.XLOOKUP(D4916, dim_channels!A:A, dim_channels!B:B, "Not Found")</f>
        <v>Booking.com</v>
      </c>
      <c r="M4916">
        <f t="shared" si="304"/>
        <v>0</v>
      </c>
      <c r="N4916">
        <f t="shared" si="305"/>
        <v>1</v>
      </c>
      <c r="O4916">
        <f t="shared" si="306"/>
        <v>3406.64</v>
      </c>
      <c r="P4916">
        <f t="shared" si="307"/>
        <v>4007.81</v>
      </c>
    </row>
    <row r="4917" spans="1:16" x14ac:dyDescent="0.2">
      <c r="A4917" s="3" t="s">
        <v>5353</v>
      </c>
      <c r="B4917" s="3" t="s">
        <v>418</v>
      </c>
      <c r="C4917" s="3" t="s">
        <v>807</v>
      </c>
      <c r="D4917" s="3" t="s">
        <v>169</v>
      </c>
      <c r="E4917" s="3" t="s">
        <v>34</v>
      </c>
      <c r="F4917" s="3">
        <v>12482.48</v>
      </c>
      <c r="G4917" s="3">
        <v>2496.5</v>
      </c>
      <c r="H4917" s="3">
        <v>9985.98</v>
      </c>
      <c r="I4917" s="3" t="s">
        <v>29</v>
      </c>
      <c r="J4917" s="5">
        <v>1.2500005007019841</v>
      </c>
      <c r="K4917" t="str">
        <f>_xlfn.XLOOKUP(D4917, dim_channels!A:A, dim_channels!C:C, "Not Found")</f>
        <v>GDS</v>
      </c>
      <c r="L4917" t="str">
        <f>_xlfn.XLOOKUP(D4917, dim_channels!A:A, dim_channels!B:B, "Not Found")</f>
        <v>GDS (Amadeus)</v>
      </c>
      <c r="M4917">
        <f t="shared" si="304"/>
        <v>0</v>
      </c>
      <c r="N4917">
        <f t="shared" si="305"/>
        <v>1</v>
      </c>
      <c r="O4917">
        <f t="shared" si="306"/>
        <v>9985.98</v>
      </c>
      <c r="P4917">
        <f t="shared" si="307"/>
        <v>12482.48</v>
      </c>
    </row>
    <row r="4918" spans="1:16" x14ac:dyDescent="0.2">
      <c r="A4918" s="2" t="s">
        <v>5354</v>
      </c>
      <c r="B4918" s="2" t="s">
        <v>43</v>
      </c>
      <c r="C4918" s="2" t="s">
        <v>130</v>
      </c>
      <c r="D4918" s="2" t="s">
        <v>114</v>
      </c>
      <c r="E4918" s="2" t="s">
        <v>46</v>
      </c>
      <c r="F4918" s="2">
        <v>3769.07</v>
      </c>
      <c r="G4918" s="2">
        <v>376.91</v>
      </c>
      <c r="H4918" s="2">
        <v>3392.16</v>
      </c>
      <c r="I4918" s="2" t="s">
        <v>29</v>
      </c>
      <c r="J4918" s="4">
        <v>1.1111120937691621</v>
      </c>
      <c r="K4918" t="str">
        <f>_xlfn.XLOOKUP(D4918, dim_channels!A:A, dim_channels!C:C, "Not Found")</f>
        <v>Offline</v>
      </c>
      <c r="L4918" t="str">
        <f>_xlfn.XLOOKUP(D4918, dim_channels!A:A, dim_channels!B:B, "Not Found")</f>
        <v>Travel Agency</v>
      </c>
      <c r="M4918">
        <f t="shared" si="304"/>
        <v>0</v>
      </c>
      <c r="N4918">
        <f t="shared" si="305"/>
        <v>1</v>
      </c>
      <c r="O4918">
        <f t="shared" si="306"/>
        <v>3392.16</v>
      </c>
      <c r="P4918">
        <f t="shared" si="307"/>
        <v>3769.07</v>
      </c>
    </row>
    <row r="4919" spans="1:16" x14ac:dyDescent="0.2">
      <c r="A4919" s="3" t="s">
        <v>5355</v>
      </c>
      <c r="B4919" s="3" t="s">
        <v>807</v>
      </c>
      <c r="C4919" s="3" t="s">
        <v>454</v>
      </c>
      <c r="D4919" s="3" t="s">
        <v>45</v>
      </c>
      <c r="E4919" s="3" t="s">
        <v>46</v>
      </c>
      <c r="F4919" s="3">
        <v>2644.14</v>
      </c>
      <c r="G4919" s="3">
        <v>132.21</v>
      </c>
      <c r="H4919" s="3">
        <v>2511.9299999999998</v>
      </c>
      <c r="I4919" s="3" t="s">
        <v>29</v>
      </c>
      <c r="J4919" s="5">
        <v>1.0526328361061019</v>
      </c>
      <c r="K4919" t="str">
        <f>_xlfn.XLOOKUP(D4919, dim_channels!A:A, dim_channels!C:C, "Not Found")</f>
        <v>Corporate</v>
      </c>
      <c r="L4919" t="str">
        <f>_xlfn.XLOOKUP(D4919, dim_channels!A:A, dim_channels!B:B, "Not Found")</f>
        <v>Corporate Direct</v>
      </c>
      <c r="M4919">
        <f t="shared" si="304"/>
        <v>0</v>
      </c>
      <c r="N4919">
        <f t="shared" si="305"/>
        <v>1</v>
      </c>
      <c r="O4919">
        <f t="shared" si="306"/>
        <v>2511.9299999999998</v>
      </c>
      <c r="P4919">
        <f t="shared" si="307"/>
        <v>2644.14</v>
      </c>
    </row>
    <row r="4920" spans="1:16" x14ac:dyDescent="0.2">
      <c r="A4920" s="2" t="s">
        <v>5356</v>
      </c>
      <c r="B4920" s="2" t="s">
        <v>551</v>
      </c>
      <c r="C4920" s="2" t="s">
        <v>630</v>
      </c>
      <c r="D4920" s="2" t="s">
        <v>64</v>
      </c>
      <c r="E4920" s="2" t="s">
        <v>115</v>
      </c>
      <c r="F4920" s="2">
        <v>3448.68</v>
      </c>
      <c r="G4920" s="2">
        <v>0</v>
      </c>
      <c r="H4920" s="2">
        <v>3448.68</v>
      </c>
      <c r="I4920" s="2" t="s">
        <v>56</v>
      </c>
      <c r="J4920" s="4">
        <v>1</v>
      </c>
      <c r="K4920" t="str">
        <f>_xlfn.XLOOKUP(D4920, dim_channels!A:A, dim_channels!C:C, "Not Found")</f>
        <v>Direct</v>
      </c>
      <c r="L4920" t="str">
        <f>_xlfn.XLOOKUP(D4920, dim_channels!A:A, dim_channels!B:B, "Not Found")</f>
        <v>Direct Website</v>
      </c>
      <c r="M4920">
        <f t="shared" si="304"/>
        <v>0</v>
      </c>
      <c r="N4920">
        <f t="shared" si="305"/>
        <v>0</v>
      </c>
      <c r="O4920">
        <f t="shared" si="306"/>
        <v>0</v>
      </c>
      <c r="P4920">
        <f t="shared" si="307"/>
        <v>0</v>
      </c>
    </row>
    <row r="4921" spans="1:16" x14ac:dyDescent="0.2">
      <c r="A4921" s="3" t="s">
        <v>5357</v>
      </c>
      <c r="B4921" s="3" t="s">
        <v>1014</v>
      </c>
      <c r="C4921" s="3" t="s">
        <v>51</v>
      </c>
      <c r="D4921" s="3" t="s">
        <v>64</v>
      </c>
      <c r="E4921" s="3" t="s">
        <v>115</v>
      </c>
      <c r="F4921" s="3">
        <v>16947.59</v>
      </c>
      <c r="G4921" s="3">
        <v>0</v>
      </c>
      <c r="H4921" s="3">
        <v>16947.59</v>
      </c>
      <c r="I4921" s="3" t="s">
        <v>29</v>
      </c>
      <c r="J4921" s="5">
        <v>1</v>
      </c>
      <c r="K4921" t="str">
        <f>_xlfn.XLOOKUP(D4921, dim_channels!A:A, dim_channels!C:C, "Not Found")</f>
        <v>Direct</v>
      </c>
      <c r="L4921" t="str">
        <f>_xlfn.XLOOKUP(D4921, dim_channels!A:A, dim_channels!B:B, "Not Found")</f>
        <v>Direct Website</v>
      </c>
      <c r="M4921">
        <f t="shared" si="304"/>
        <v>0</v>
      </c>
      <c r="N4921">
        <f t="shared" si="305"/>
        <v>1</v>
      </c>
      <c r="O4921">
        <f t="shared" si="306"/>
        <v>16947.59</v>
      </c>
      <c r="P4921">
        <f t="shared" si="307"/>
        <v>16947.59</v>
      </c>
    </row>
    <row r="4922" spans="1:16" x14ac:dyDescent="0.2">
      <c r="A4922" s="2" t="s">
        <v>5358</v>
      </c>
      <c r="B4922" s="2" t="s">
        <v>783</v>
      </c>
      <c r="C4922" s="2" t="s">
        <v>329</v>
      </c>
      <c r="D4922" s="2" t="s">
        <v>64</v>
      </c>
      <c r="E4922" s="2" t="s">
        <v>28</v>
      </c>
      <c r="F4922" s="2">
        <v>17320.099999999999</v>
      </c>
      <c r="G4922" s="2">
        <v>0</v>
      </c>
      <c r="H4922" s="2">
        <v>17320.099999999999</v>
      </c>
      <c r="I4922" s="2" t="s">
        <v>29</v>
      </c>
      <c r="J4922" s="4">
        <v>1</v>
      </c>
      <c r="K4922" t="str">
        <f>_xlfn.XLOOKUP(D4922, dim_channels!A:A, dim_channels!C:C, "Not Found")</f>
        <v>Direct</v>
      </c>
      <c r="L4922" t="str">
        <f>_xlfn.XLOOKUP(D4922, dim_channels!A:A, dim_channels!B:B, "Not Found")</f>
        <v>Direct Website</v>
      </c>
      <c r="M4922">
        <f t="shared" si="304"/>
        <v>0</v>
      </c>
      <c r="N4922">
        <f t="shared" si="305"/>
        <v>1</v>
      </c>
      <c r="O4922">
        <f t="shared" si="306"/>
        <v>17320.099999999999</v>
      </c>
      <c r="P4922">
        <f t="shared" si="307"/>
        <v>17320.099999999999</v>
      </c>
    </row>
    <row r="4923" spans="1:16" x14ac:dyDescent="0.2">
      <c r="A4923" s="3" t="s">
        <v>5359</v>
      </c>
      <c r="B4923" s="3" t="s">
        <v>382</v>
      </c>
      <c r="C4923" s="3" t="s">
        <v>548</v>
      </c>
      <c r="D4923" s="3" t="s">
        <v>64</v>
      </c>
      <c r="E4923" s="3" t="s">
        <v>28</v>
      </c>
      <c r="F4923" s="3">
        <v>7004.73</v>
      </c>
      <c r="G4923" s="3">
        <v>0</v>
      </c>
      <c r="H4923" s="3">
        <v>7004.73</v>
      </c>
      <c r="I4923" s="3" t="s">
        <v>29</v>
      </c>
      <c r="J4923" s="5">
        <v>1</v>
      </c>
      <c r="K4923" t="str">
        <f>_xlfn.XLOOKUP(D4923, dim_channels!A:A, dim_channels!C:C, "Not Found")</f>
        <v>Direct</v>
      </c>
      <c r="L4923" t="str">
        <f>_xlfn.XLOOKUP(D4923, dim_channels!A:A, dim_channels!B:B, "Not Found")</f>
        <v>Direct Website</v>
      </c>
      <c r="M4923">
        <f t="shared" si="304"/>
        <v>0</v>
      </c>
      <c r="N4923">
        <f t="shared" si="305"/>
        <v>1</v>
      </c>
      <c r="O4923">
        <f t="shared" si="306"/>
        <v>7004.73</v>
      </c>
      <c r="P4923">
        <f t="shared" si="307"/>
        <v>7004.73</v>
      </c>
    </row>
    <row r="4924" spans="1:16" x14ac:dyDescent="0.2">
      <c r="A4924" s="2" t="s">
        <v>5360</v>
      </c>
      <c r="B4924" s="2" t="s">
        <v>197</v>
      </c>
      <c r="C4924" s="2" t="s">
        <v>247</v>
      </c>
      <c r="D4924" s="2" t="s">
        <v>114</v>
      </c>
      <c r="E4924" s="2" t="s">
        <v>115</v>
      </c>
      <c r="F4924" s="2">
        <v>14306.38</v>
      </c>
      <c r="G4924" s="2">
        <v>1430.64</v>
      </c>
      <c r="H4924" s="2">
        <v>12875.74</v>
      </c>
      <c r="I4924" s="2" t="s">
        <v>56</v>
      </c>
      <c r="J4924" s="4">
        <v>1.111111283700976</v>
      </c>
      <c r="K4924" t="str">
        <f>_xlfn.XLOOKUP(D4924, dim_channels!A:A, dim_channels!C:C, "Not Found")</f>
        <v>Offline</v>
      </c>
      <c r="L4924" t="str">
        <f>_xlfn.XLOOKUP(D4924, dim_channels!A:A, dim_channels!B:B, "Not Found")</f>
        <v>Travel Agency</v>
      </c>
      <c r="M4924">
        <f t="shared" si="304"/>
        <v>0</v>
      </c>
      <c r="N4924">
        <f t="shared" si="305"/>
        <v>0</v>
      </c>
      <c r="O4924">
        <f t="shared" si="306"/>
        <v>0</v>
      </c>
      <c r="P4924">
        <f t="shared" si="307"/>
        <v>0</v>
      </c>
    </row>
    <row r="4925" spans="1:16" x14ac:dyDescent="0.2">
      <c r="A4925" s="3" t="s">
        <v>5361</v>
      </c>
      <c r="B4925" s="3" t="s">
        <v>708</v>
      </c>
      <c r="C4925" s="3" t="s">
        <v>787</v>
      </c>
      <c r="D4925" s="3" t="s">
        <v>52</v>
      </c>
      <c r="E4925" s="3" t="s">
        <v>34</v>
      </c>
      <c r="F4925" s="3">
        <v>13803.83</v>
      </c>
      <c r="G4925" s="3">
        <v>1656.46</v>
      </c>
      <c r="H4925" s="3">
        <v>12147.37</v>
      </c>
      <c r="I4925" s="3" t="s">
        <v>41</v>
      </c>
      <c r="J4925" s="5">
        <v>1.1363636737828851</v>
      </c>
      <c r="K4925" t="str">
        <f>_xlfn.XLOOKUP(D4925, dim_channels!A:A, dim_channels!C:C, "Not Found")</f>
        <v>OTA</v>
      </c>
      <c r="L4925" t="str">
        <f>_xlfn.XLOOKUP(D4925, dim_channels!A:A, dim_channels!B:B, "Not Found")</f>
        <v>Agoda</v>
      </c>
      <c r="M4925">
        <f t="shared" si="304"/>
        <v>1</v>
      </c>
      <c r="N4925">
        <f t="shared" si="305"/>
        <v>0</v>
      </c>
      <c r="O4925">
        <f t="shared" si="306"/>
        <v>0</v>
      </c>
      <c r="P4925">
        <f t="shared" si="307"/>
        <v>0</v>
      </c>
    </row>
    <row r="4926" spans="1:16" x14ac:dyDescent="0.2">
      <c r="A4926" s="2" t="s">
        <v>5362</v>
      </c>
      <c r="B4926" s="2" t="s">
        <v>382</v>
      </c>
      <c r="C4926" s="2" t="s">
        <v>492</v>
      </c>
      <c r="D4926" s="2" t="s">
        <v>64</v>
      </c>
      <c r="E4926" s="2" t="s">
        <v>34</v>
      </c>
      <c r="F4926" s="2">
        <v>4136.9399999999996</v>
      </c>
      <c r="G4926" s="2">
        <v>0</v>
      </c>
      <c r="H4926" s="2">
        <v>4136.9399999999996</v>
      </c>
      <c r="I4926" s="2" t="s">
        <v>29</v>
      </c>
      <c r="J4926" s="4">
        <v>1</v>
      </c>
      <c r="K4926" t="str">
        <f>_xlfn.XLOOKUP(D4926, dim_channels!A:A, dim_channels!C:C, "Not Found")</f>
        <v>Direct</v>
      </c>
      <c r="L4926" t="str">
        <f>_xlfn.XLOOKUP(D4926, dim_channels!A:A, dim_channels!B:B, "Not Found")</f>
        <v>Direct Website</v>
      </c>
      <c r="M4926">
        <f t="shared" si="304"/>
        <v>0</v>
      </c>
      <c r="N4926">
        <f t="shared" si="305"/>
        <v>1</v>
      </c>
      <c r="O4926">
        <f t="shared" si="306"/>
        <v>4136.9399999999996</v>
      </c>
      <c r="P4926">
        <f t="shared" si="307"/>
        <v>4136.9399999999996</v>
      </c>
    </row>
    <row r="4927" spans="1:16" x14ac:dyDescent="0.2">
      <c r="A4927" s="3" t="s">
        <v>5363</v>
      </c>
      <c r="B4927" s="3" t="s">
        <v>195</v>
      </c>
      <c r="C4927" s="3" t="s">
        <v>813</v>
      </c>
      <c r="D4927" s="3" t="s">
        <v>45</v>
      </c>
      <c r="E4927" s="3" t="s">
        <v>46</v>
      </c>
      <c r="F4927" s="3">
        <v>7316.99</v>
      </c>
      <c r="G4927" s="3">
        <v>365.85</v>
      </c>
      <c r="H4927" s="3">
        <v>6951.14</v>
      </c>
      <c r="I4927" s="3" t="s">
        <v>41</v>
      </c>
      <c r="J4927" s="5">
        <v>1.052631654663839</v>
      </c>
      <c r="K4927" t="str">
        <f>_xlfn.XLOOKUP(D4927, dim_channels!A:A, dim_channels!C:C, "Not Found")</f>
        <v>Corporate</v>
      </c>
      <c r="L4927" t="str">
        <f>_xlfn.XLOOKUP(D4927, dim_channels!A:A, dim_channels!B:B, "Not Found")</f>
        <v>Corporate Direct</v>
      </c>
      <c r="M4927">
        <f t="shared" si="304"/>
        <v>1</v>
      </c>
      <c r="N4927">
        <f t="shared" si="305"/>
        <v>0</v>
      </c>
      <c r="O4927">
        <f t="shared" si="306"/>
        <v>0</v>
      </c>
      <c r="P4927">
        <f t="shared" si="307"/>
        <v>0</v>
      </c>
    </row>
    <row r="4928" spans="1:16" x14ac:dyDescent="0.2">
      <c r="A4928" s="2" t="s">
        <v>5364</v>
      </c>
      <c r="B4928" s="2" t="s">
        <v>578</v>
      </c>
      <c r="C4928" s="2" t="s">
        <v>130</v>
      </c>
      <c r="D4928" s="2" t="s">
        <v>52</v>
      </c>
      <c r="E4928" s="2" t="s">
        <v>34</v>
      </c>
      <c r="F4928" s="2">
        <v>11704.04</v>
      </c>
      <c r="G4928" s="2">
        <v>1404.48</v>
      </c>
      <c r="H4928" s="2">
        <v>10299.56</v>
      </c>
      <c r="I4928" s="2" t="s">
        <v>29</v>
      </c>
      <c r="J4928" s="4">
        <v>1.1363631067734929</v>
      </c>
      <c r="K4928" t="str">
        <f>_xlfn.XLOOKUP(D4928, dim_channels!A:A, dim_channels!C:C, "Not Found")</f>
        <v>OTA</v>
      </c>
      <c r="L4928" t="str">
        <f>_xlfn.XLOOKUP(D4928, dim_channels!A:A, dim_channels!B:B, "Not Found")</f>
        <v>Agoda</v>
      </c>
      <c r="M4928">
        <f t="shared" si="304"/>
        <v>0</v>
      </c>
      <c r="N4928">
        <f t="shared" si="305"/>
        <v>1</v>
      </c>
      <c r="O4928">
        <f t="shared" si="306"/>
        <v>10299.56</v>
      </c>
      <c r="P4928">
        <f t="shared" si="307"/>
        <v>11704.04</v>
      </c>
    </row>
    <row r="4929" spans="1:16" x14ac:dyDescent="0.2">
      <c r="A4929" s="3" t="s">
        <v>5365</v>
      </c>
      <c r="B4929" s="3" t="s">
        <v>229</v>
      </c>
      <c r="C4929" s="3" t="s">
        <v>156</v>
      </c>
      <c r="D4929" s="3" t="s">
        <v>27</v>
      </c>
      <c r="E4929" s="3" t="s">
        <v>60</v>
      </c>
      <c r="F4929" s="3">
        <v>19679.919999999998</v>
      </c>
      <c r="G4929" s="3">
        <v>0</v>
      </c>
      <c r="H4929" s="3">
        <v>19679.919999999998</v>
      </c>
      <c r="I4929" s="3" t="s">
        <v>41</v>
      </c>
      <c r="J4929" s="5">
        <v>1</v>
      </c>
      <c r="K4929" t="str">
        <f>_xlfn.XLOOKUP(D4929, dim_channels!A:A, dim_channels!C:C, "Not Found")</f>
        <v>OTA</v>
      </c>
      <c r="L4929" t="str">
        <f>_xlfn.XLOOKUP(D4929, dim_channels!A:A, dim_channels!B:B, "Not Found")</f>
        <v>Expedia</v>
      </c>
      <c r="M4929">
        <f t="shared" si="304"/>
        <v>1</v>
      </c>
      <c r="N4929">
        <f t="shared" si="305"/>
        <v>0</v>
      </c>
      <c r="O4929">
        <f t="shared" si="306"/>
        <v>0</v>
      </c>
      <c r="P4929">
        <f t="shared" si="307"/>
        <v>0</v>
      </c>
    </row>
    <row r="4930" spans="1:16" x14ac:dyDescent="0.2">
      <c r="A4930" s="2" t="s">
        <v>5366</v>
      </c>
      <c r="B4930" s="2" t="s">
        <v>173</v>
      </c>
      <c r="C4930" s="2" t="s">
        <v>2359</v>
      </c>
      <c r="D4930" s="2" t="s">
        <v>45</v>
      </c>
      <c r="E4930" s="2" t="s">
        <v>46</v>
      </c>
      <c r="F4930" s="2">
        <v>17822.62</v>
      </c>
      <c r="G4930" s="2">
        <v>891.13</v>
      </c>
      <c r="H4930" s="2">
        <v>16931.490000000002</v>
      </c>
      <c r="I4930" s="2" t="s">
        <v>29</v>
      </c>
      <c r="J4930" s="4">
        <v>1.0526315167773179</v>
      </c>
      <c r="K4930" t="str">
        <f>_xlfn.XLOOKUP(D4930, dim_channels!A:A, dim_channels!C:C, "Not Found")</f>
        <v>Corporate</v>
      </c>
      <c r="L4930" t="str">
        <f>_xlfn.XLOOKUP(D4930, dim_channels!A:A, dim_channels!B:B, "Not Found")</f>
        <v>Corporate Direct</v>
      </c>
      <c r="M4930">
        <f t="shared" si="304"/>
        <v>0</v>
      </c>
      <c r="N4930">
        <f t="shared" si="305"/>
        <v>1</v>
      </c>
      <c r="O4930">
        <f t="shared" si="306"/>
        <v>16931.490000000002</v>
      </c>
      <c r="P4930">
        <f t="shared" si="307"/>
        <v>17822.62</v>
      </c>
    </row>
    <row r="4931" spans="1:16" x14ac:dyDescent="0.2">
      <c r="A4931" s="3" t="s">
        <v>5367</v>
      </c>
      <c r="B4931" s="3" t="s">
        <v>213</v>
      </c>
      <c r="C4931" s="3" t="s">
        <v>262</v>
      </c>
      <c r="D4931" s="3" t="s">
        <v>27</v>
      </c>
      <c r="E4931" s="3" t="s">
        <v>28</v>
      </c>
      <c r="F4931" s="3">
        <v>3181.99</v>
      </c>
      <c r="G4931" s="3">
        <v>572.76</v>
      </c>
      <c r="H4931" s="3">
        <v>2609.23</v>
      </c>
      <c r="I4931" s="3" t="s">
        <v>29</v>
      </c>
      <c r="J4931" s="5">
        <v>1.2195130364130411</v>
      </c>
      <c r="K4931" t="str">
        <f>_xlfn.XLOOKUP(D4931, dim_channels!A:A, dim_channels!C:C, "Not Found")</f>
        <v>OTA</v>
      </c>
      <c r="L4931" t="str">
        <f>_xlfn.XLOOKUP(D4931, dim_channels!A:A, dim_channels!B:B, "Not Found")</f>
        <v>Expedia</v>
      </c>
      <c r="M4931">
        <f t="shared" ref="M4931:M4994" si="308">IF(I4931="Cancelled",1,0)</f>
        <v>0</v>
      </c>
      <c r="N4931">
        <f t="shared" ref="N4931:N4994" si="309">IF(TRIM(UPPER(I4931))="CHECKED-OUT",1,0)</f>
        <v>1</v>
      </c>
      <c r="O4931">
        <f t="shared" ref="O4931:O4994" si="310">IF(TRIM(UPPER(I4931))="CHECKED-OUT",H4931,0)</f>
        <v>2609.23</v>
      </c>
      <c r="P4931">
        <f t="shared" ref="P4931:P4994" si="311">IF(TRIM(UPPER(I4931))="CHECKED-OUT",F4931,0)</f>
        <v>3181.99</v>
      </c>
    </row>
    <row r="4932" spans="1:16" x14ac:dyDescent="0.2">
      <c r="A4932" s="2" t="s">
        <v>5368</v>
      </c>
      <c r="B4932" s="2" t="s">
        <v>234</v>
      </c>
      <c r="C4932" s="2" t="s">
        <v>787</v>
      </c>
      <c r="D4932" s="2" t="s">
        <v>45</v>
      </c>
      <c r="E4932" s="2" t="s">
        <v>89</v>
      </c>
      <c r="F4932" s="2">
        <v>10119.34</v>
      </c>
      <c r="G4932" s="2">
        <v>0</v>
      </c>
      <c r="H4932" s="2">
        <v>10119.34</v>
      </c>
      <c r="I4932" s="2" t="s">
        <v>29</v>
      </c>
      <c r="J4932" s="4">
        <v>1</v>
      </c>
      <c r="K4932" t="str">
        <f>_xlfn.XLOOKUP(D4932, dim_channels!A:A, dim_channels!C:C, "Not Found")</f>
        <v>Corporate</v>
      </c>
      <c r="L4932" t="str">
        <f>_xlfn.XLOOKUP(D4932, dim_channels!A:A, dim_channels!B:B, "Not Found")</f>
        <v>Corporate Direct</v>
      </c>
      <c r="M4932">
        <f t="shared" si="308"/>
        <v>0</v>
      </c>
      <c r="N4932">
        <f t="shared" si="309"/>
        <v>1</v>
      </c>
      <c r="O4932">
        <f t="shared" si="310"/>
        <v>10119.34</v>
      </c>
      <c r="P4932">
        <f t="shared" si="311"/>
        <v>10119.34</v>
      </c>
    </row>
    <row r="4933" spans="1:16" x14ac:dyDescent="0.2">
      <c r="A4933" s="3" t="s">
        <v>5369</v>
      </c>
      <c r="B4933" s="3" t="s">
        <v>285</v>
      </c>
      <c r="C4933" s="3" t="s">
        <v>614</v>
      </c>
      <c r="D4933" s="3" t="s">
        <v>52</v>
      </c>
      <c r="E4933" s="3" t="s">
        <v>34</v>
      </c>
      <c r="F4933" s="3">
        <v>5896.9</v>
      </c>
      <c r="G4933" s="3">
        <v>707.63</v>
      </c>
      <c r="H4933" s="3">
        <v>5189.2700000000004</v>
      </c>
      <c r="I4933" s="3" t="s">
        <v>29</v>
      </c>
      <c r="J4933" s="5">
        <v>1.136364074330301</v>
      </c>
      <c r="K4933" t="str">
        <f>_xlfn.XLOOKUP(D4933, dim_channels!A:A, dim_channels!C:C, "Not Found")</f>
        <v>OTA</v>
      </c>
      <c r="L4933" t="str">
        <f>_xlfn.XLOOKUP(D4933, dim_channels!A:A, dim_channels!B:B, "Not Found")</f>
        <v>Agoda</v>
      </c>
      <c r="M4933">
        <f t="shared" si="308"/>
        <v>0</v>
      </c>
      <c r="N4933">
        <f t="shared" si="309"/>
        <v>1</v>
      </c>
      <c r="O4933">
        <f t="shared" si="310"/>
        <v>5189.2700000000004</v>
      </c>
      <c r="P4933">
        <f t="shared" si="311"/>
        <v>5896.9</v>
      </c>
    </row>
    <row r="4934" spans="1:16" x14ac:dyDescent="0.2">
      <c r="A4934" s="2" t="s">
        <v>5370</v>
      </c>
      <c r="B4934" s="2" t="s">
        <v>67</v>
      </c>
      <c r="C4934" s="2" t="s">
        <v>452</v>
      </c>
      <c r="D4934" s="2" t="s">
        <v>114</v>
      </c>
      <c r="E4934" s="2" t="s">
        <v>46</v>
      </c>
      <c r="F4934" s="2">
        <v>5713.38</v>
      </c>
      <c r="G4934" s="2">
        <v>571.34</v>
      </c>
      <c r="H4934" s="2">
        <v>5142.04</v>
      </c>
      <c r="I4934" s="2" t="s">
        <v>29</v>
      </c>
      <c r="J4934" s="4">
        <v>1.111111543278543</v>
      </c>
      <c r="K4934" t="str">
        <f>_xlfn.XLOOKUP(D4934, dim_channels!A:A, dim_channels!C:C, "Not Found")</f>
        <v>Offline</v>
      </c>
      <c r="L4934" t="str">
        <f>_xlfn.XLOOKUP(D4934, dim_channels!A:A, dim_channels!B:B, "Not Found")</f>
        <v>Travel Agency</v>
      </c>
      <c r="M4934">
        <f t="shared" si="308"/>
        <v>0</v>
      </c>
      <c r="N4934">
        <f t="shared" si="309"/>
        <v>1</v>
      </c>
      <c r="O4934">
        <f t="shared" si="310"/>
        <v>5142.04</v>
      </c>
      <c r="P4934">
        <f t="shared" si="311"/>
        <v>5713.38</v>
      </c>
    </row>
    <row r="4935" spans="1:16" x14ac:dyDescent="0.2">
      <c r="A4935" s="3" t="s">
        <v>5371</v>
      </c>
      <c r="B4935" s="3" t="s">
        <v>863</v>
      </c>
      <c r="C4935" s="3" t="s">
        <v>117</v>
      </c>
      <c r="D4935" s="3" t="s">
        <v>206</v>
      </c>
      <c r="E4935" s="3" t="s">
        <v>207</v>
      </c>
      <c r="F4935" s="3">
        <v>26083.39</v>
      </c>
      <c r="G4935" s="3">
        <v>0</v>
      </c>
      <c r="H4935" s="3">
        <v>26083.39</v>
      </c>
      <c r="I4935" s="3" t="s">
        <v>29</v>
      </c>
      <c r="J4935" s="5">
        <v>1</v>
      </c>
      <c r="K4935" t="str">
        <f>_xlfn.XLOOKUP(D4935, dim_channels!A:A, dim_channels!C:C, "Not Found")</f>
        <v>Direct</v>
      </c>
      <c r="L4935" t="str">
        <f>_xlfn.XLOOKUP(D4935, dim_channels!A:A, dim_channels!B:B, "Not Found")</f>
        <v>Walk-in</v>
      </c>
      <c r="M4935">
        <f t="shared" si="308"/>
        <v>0</v>
      </c>
      <c r="N4935">
        <f t="shared" si="309"/>
        <v>1</v>
      </c>
      <c r="O4935">
        <f t="shared" si="310"/>
        <v>26083.39</v>
      </c>
      <c r="P4935">
        <f t="shared" si="311"/>
        <v>26083.39</v>
      </c>
    </row>
    <row r="4936" spans="1:16" x14ac:dyDescent="0.2">
      <c r="A4936" s="2" t="s">
        <v>5372</v>
      </c>
      <c r="B4936" s="2" t="s">
        <v>282</v>
      </c>
      <c r="C4936" s="2" t="s">
        <v>370</v>
      </c>
      <c r="D4936" s="2" t="s">
        <v>114</v>
      </c>
      <c r="E4936" s="2" t="s">
        <v>46</v>
      </c>
      <c r="F4936" s="2">
        <v>3861.64</v>
      </c>
      <c r="G4936" s="2">
        <v>386.16</v>
      </c>
      <c r="H4936" s="2">
        <v>3475.48</v>
      </c>
      <c r="I4936" s="2" t="s">
        <v>29</v>
      </c>
      <c r="J4936" s="4">
        <v>1.111109832310933</v>
      </c>
      <c r="K4936" t="str">
        <f>_xlfn.XLOOKUP(D4936, dim_channels!A:A, dim_channels!C:C, "Not Found")</f>
        <v>Offline</v>
      </c>
      <c r="L4936" t="str">
        <f>_xlfn.XLOOKUP(D4936, dim_channels!A:A, dim_channels!B:B, "Not Found")</f>
        <v>Travel Agency</v>
      </c>
      <c r="M4936">
        <f t="shared" si="308"/>
        <v>0</v>
      </c>
      <c r="N4936">
        <f t="shared" si="309"/>
        <v>1</v>
      </c>
      <c r="O4936">
        <f t="shared" si="310"/>
        <v>3475.48</v>
      </c>
      <c r="P4936">
        <f t="shared" si="311"/>
        <v>3861.64</v>
      </c>
    </row>
    <row r="4937" spans="1:16" x14ac:dyDescent="0.2">
      <c r="A4937" s="3" t="s">
        <v>5373</v>
      </c>
      <c r="B4937" s="3" t="s">
        <v>189</v>
      </c>
      <c r="C4937" s="3" t="s">
        <v>661</v>
      </c>
      <c r="D4937" s="3" t="s">
        <v>52</v>
      </c>
      <c r="E4937" s="3" t="s">
        <v>60</v>
      </c>
      <c r="F4937" s="3">
        <v>6445.25</v>
      </c>
      <c r="G4937" s="3">
        <v>0</v>
      </c>
      <c r="H4937" s="3">
        <v>6445.25</v>
      </c>
      <c r="I4937" s="3" t="s">
        <v>41</v>
      </c>
      <c r="J4937" s="5">
        <v>1</v>
      </c>
      <c r="K4937" t="str">
        <f>_xlfn.XLOOKUP(D4937, dim_channels!A:A, dim_channels!C:C, "Not Found")</f>
        <v>OTA</v>
      </c>
      <c r="L4937" t="str">
        <f>_xlfn.XLOOKUP(D4937, dim_channels!A:A, dim_channels!B:B, "Not Found")</f>
        <v>Agoda</v>
      </c>
      <c r="M4937">
        <f t="shared" si="308"/>
        <v>1</v>
      </c>
      <c r="N4937">
        <f t="shared" si="309"/>
        <v>0</v>
      </c>
      <c r="O4937">
        <f t="shared" si="310"/>
        <v>0</v>
      </c>
      <c r="P4937">
        <f t="shared" si="311"/>
        <v>0</v>
      </c>
    </row>
    <row r="4938" spans="1:16" x14ac:dyDescent="0.2">
      <c r="A4938" s="2" t="s">
        <v>5374</v>
      </c>
      <c r="B4938" s="2" t="s">
        <v>562</v>
      </c>
      <c r="C4938" s="2" t="s">
        <v>217</v>
      </c>
      <c r="D4938" s="2" t="s">
        <v>169</v>
      </c>
      <c r="E4938" s="2" t="s">
        <v>34</v>
      </c>
      <c r="F4938" s="2">
        <v>2594.0700000000002</v>
      </c>
      <c r="G4938" s="2">
        <v>518.80999999999995</v>
      </c>
      <c r="H4938" s="2">
        <v>2075.2600000000002</v>
      </c>
      <c r="I4938" s="2" t="s">
        <v>56</v>
      </c>
      <c r="J4938" s="4">
        <v>1.249997590663338</v>
      </c>
      <c r="K4938" t="str">
        <f>_xlfn.XLOOKUP(D4938, dim_channels!A:A, dim_channels!C:C, "Not Found")</f>
        <v>GDS</v>
      </c>
      <c r="L4938" t="str">
        <f>_xlfn.XLOOKUP(D4938, dim_channels!A:A, dim_channels!B:B, "Not Found")</f>
        <v>GDS (Amadeus)</v>
      </c>
      <c r="M4938">
        <f t="shared" si="308"/>
        <v>0</v>
      </c>
      <c r="N4938">
        <f t="shared" si="309"/>
        <v>0</v>
      </c>
      <c r="O4938">
        <f t="shared" si="310"/>
        <v>0</v>
      </c>
      <c r="P4938">
        <f t="shared" si="311"/>
        <v>0</v>
      </c>
    </row>
    <row r="4939" spans="1:16" x14ac:dyDescent="0.2">
      <c r="A4939" s="3" t="s">
        <v>5375</v>
      </c>
      <c r="B4939" s="3" t="s">
        <v>148</v>
      </c>
      <c r="C4939" s="3" t="s">
        <v>1278</v>
      </c>
      <c r="D4939" s="3" t="s">
        <v>114</v>
      </c>
      <c r="E4939" s="3" t="s">
        <v>115</v>
      </c>
      <c r="F4939" s="3">
        <v>19781.47</v>
      </c>
      <c r="G4939" s="3">
        <v>1978.15</v>
      </c>
      <c r="H4939" s="3">
        <v>17803.32</v>
      </c>
      <c r="I4939" s="3" t="s">
        <v>56</v>
      </c>
      <c r="J4939" s="5">
        <v>1.111111298342107</v>
      </c>
      <c r="K4939" t="str">
        <f>_xlfn.XLOOKUP(D4939, dim_channels!A:A, dim_channels!C:C, "Not Found")</f>
        <v>Offline</v>
      </c>
      <c r="L4939" t="str">
        <f>_xlfn.XLOOKUP(D4939, dim_channels!A:A, dim_channels!B:B, "Not Found")</f>
        <v>Travel Agency</v>
      </c>
      <c r="M4939">
        <f t="shared" si="308"/>
        <v>0</v>
      </c>
      <c r="N4939">
        <f t="shared" si="309"/>
        <v>0</v>
      </c>
      <c r="O4939">
        <f t="shared" si="310"/>
        <v>0</v>
      </c>
      <c r="P4939">
        <f t="shared" si="311"/>
        <v>0</v>
      </c>
    </row>
    <row r="4940" spans="1:16" x14ac:dyDescent="0.2">
      <c r="A4940" s="2" t="s">
        <v>5376</v>
      </c>
      <c r="B4940" s="2" t="s">
        <v>31</v>
      </c>
      <c r="C4940" s="2" t="s">
        <v>722</v>
      </c>
      <c r="D4940" s="2" t="s">
        <v>52</v>
      </c>
      <c r="E4940" s="2" t="s">
        <v>60</v>
      </c>
      <c r="F4940" s="2">
        <v>2814.58</v>
      </c>
      <c r="G4940" s="2">
        <v>0</v>
      </c>
      <c r="H4940" s="2">
        <v>2814.58</v>
      </c>
      <c r="I4940" s="2" t="s">
        <v>29</v>
      </c>
      <c r="J4940" s="4">
        <v>1</v>
      </c>
      <c r="K4940" t="str">
        <f>_xlfn.XLOOKUP(D4940, dim_channels!A:A, dim_channels!C:C, "Not Found")</f>
        <v>OTA</v>
      </c>
      <c r="L4940" t="str">
        <f>_xlfn.XLOOKUP(D4940, dim_channels!A:A, dim_channels!B:B, "Not Found")</f>
        <v>Agoda</v>
      </c>
      <c r="M4940">
        <f t="shared" si="308"/>
        <v>0</v>
      </c>
      <c r="N4940">
        <f t="shared" si="309"/>
        <v>1</v>
      </c>
      <c r="O4940">
        <f t="shared" si="310"/>
        <v>2814.58</v>
      </c>
      <c r="P4940">
        <f t="shared" si="311"/>
        <v>2814.58</v>
      </c>
    </row>
    <row r="4941" spans="1:16" x14ac:dyDescent="0.2">
      <c r="A4941" s="3" t="s">
        <v>5377</v>
      </c>
      <c r="B4941" s="3" t="s">
        <v>246</v>
      </c>
      <c r="C4941" s="3" t="s">
        <v>376</v>
      </c>
      <c r="D4941" s="3" t="s">
        <v>27</v>
      </c>
      <c r="E4941" s="3" t="s">
        <v>60</v>
      </c>
      <c r="F4941" s="3">
        <v>16791.55</v>
      </c>
      <c r="G4941" s="3">
        <v>0</v>
      </c>
      <c r="H4941" s="3">
        <v>16791.55</v>
      </c>
      <c r="I4941" s="3" t="s">
        <v>29</v>
      </c>
      <c r="J4941" s="5">
        <v>1</v>
      </c>
      <c r="K4941" t="str">
        <f>_xlfn.XLOOKUP(D4941, dim_channels!A:A, dim_channels!C:C, "Not Found")</f>
        <v>OTA</v>
      </c>
      <c r="L4941" t="str">
        <f>_xlfn.XLOOKUP(D4941, dim_channels!A:A, dim_channels!B:B, "Not Found")</f>
        <v>Expedia</v>
      </c>
      <c r="M4941">
        <f t="shared" si="308"/>
        <v>0</v>
      </c>
      <c r="N4941">
        <f t="shared" si="309"/>
        <v>1</v>
      </c>
      <c r="O4941">
        <f t="shared" si="310"/>
        <v>16791.55</v>
      </c>
      <c r="P4941">
        <f t="shared" si="311"/>
        <v>16791.55</v>
      </c>
    </row>
    <row r="4942" spans="1:16" x14ac:dyDescent="0.2">
      <c r="A4942" s="2" t="s">
        <v>5378</v>
      </c>
      <c r="B4942" s="2" t="s">
        <v>197</v>
      </c>
      <c r="C4942" s="2" t="s">
        <v>546</v>
      </c>
      <c r="D4942" s="2" t="s">
        <v>169</v>
      </c>
      <c r="E4942" s="2" t="s">
        <v>34</v>
      </c>
      <c r="F4942" s="2">
        <v>7338.31</v>
      </c>
      <c r="G4942" s="2">
        <v>1467.66</v>
      </c>
      <c r="H4942" s="2">
        <v>5870.65</v>
      </c>
      <c r="I4942" s="2" t="s">
        <v>29</v>
      </c>
      <c r="J4942" s="4">
        <v>1.249999574152777</v>
      </c>
      <c r="K4942" t="str">
        <f>_xlfn.XLOOKUP(D4942, dim_channels!A:A, dim_channels!C:C, "Not Found")</f>
        <v>GDS</v>
      </c>
      <c r="L4942" t="str">
        <f>_xlfn.XLOOKUP(D4942, dim_channels!A:A, dim_channels!B:B, "Not Found")</f>
        <v>GDS (Amadeus)</v>
      </c>
      <c r="M4942">
        <f t="shared" si="308"/>
        <v>0</v>
      </c>
      <c r="N4942">
        <f t="shared" si="309"/>
        <v>1</v>
      </c>
      <c r="O4942">
        <f t="shared" si="310"/>
        <v>5870.65</v>
      </c>
      <c r="P4942">
        <f t="shared" si="311"/>
        <v>7338.31</v>
      </c>
    </row>
    <row r="4943" spans="1:16" x14ac:dyDescent="0.2">
      <c r="A4943" s="3" t="s">
        <v>5379</v>
      </c>
      <c r="B4943" s="3" t="s">
        <v>497</v>
      </c>
      <c r="C4943" s="3" t="s">
        <v>741</v>
      </c>
      <c r="D4943" s="3" t="s">
        <v>64</v>
      </c>
      <c r="E4943" s="3" t="s">
        <v>115</v>
      </c>
      <c r="F4943" s="3">
        <v>6838.21</v>
      </c>
      <c r="G4943" s="3">
        <v>0</v>
      </c>
      <c r="H4943" s="3">
        <v>6838.21</v>
      </c>
      <c r="I4943" s="3" t="s">
        <v>29</v>
      </c>
      <c r="J4943" s="5">
        <v>1</v>
      </c>
      <c r="K4943" t="str">
        <f>_xlfn.XLOOKUP(D4943, dim_channels!A:A, dim_channels!C:C, "Not Found")</f>
        <v>Direct</v>
      </c>
      <c r="L4943" t="str">
        <f>_xlfn.XLOOKUP(D4943, dim_channels!A:A, dim_channels!B:B, "Not Found")</f>
        <v>Direct Website</v>
      </c>
      <c r="M4943">
        <f t="shared" si="308"/>
        <v>0</v>
      </c>
      <c r="N4943">
        <f t="shared" si="309"/>
        <v>1</v>
      </c>
      <c r="O4943">
        <f t="shared" si="310"/>
        <v>6838.21</v>
      </c>
      <c r="P4943">
        <f t="shared" si="311"/>
        <v>6838.21</v>
      </c>
    </row>
    <row r="4944" spans="1:16" x14ac:dyDescent="0.2">
      <c r="A4944" s="2" t="s">
        <v>5380</v>
      </c>
      <c r="B4944" s="2" t="s">
        <v>179</v>
      </c>
      <c r="C4944" s="2" t="s">
        <v>278</v>
      </c>
      <c r="D4944" s="2" t="s">
        <v>27</v>
      </c>
      <c r="E4944" s="2" t="s">
        <v>34</v>
      </c>
      <c r="F4944" s="2">
        <v>2722.91</v>
      </c>
      <c r="G4944" s="2">
        <v>490.12</v>
      </c>
      <c r="H4944" s="2">
        <v>2232.79</v>
      </c>
      <c r="I4944" s="2" t="s">
        <v>29</v>
      </c>
      <c r="J4944" s="4">
        <v>1.219510119626118</v>
      </c>
      <c r="K4944" t="str">
        <f>_xlfn.XLOOKUP(D4944, dim_channels!A:A, dim_channels!C:C, "Not Found")</f>
        <v>OTA</v>
      </c>
      <c r="L4944" t="str">
        <f>_xlfn.XLOOKUP(D4944, dim_channels!A:A, dim_channels!B:B, "Not Found")</f>
        <v>Expedia</v>
      </c>
      <c r="M4944">
        <f t="shared" si="308"/>
        <v>0</v>
      </c>
      <c r="N4944">
        <f t="shared" si="309"/>
        <v>1</v>
      </c>
      <c r="O4944">
        <f t="shared" si="310"/>
        <v>2232.79</v>
      </c>
      <c r="P4944">
        <f t="shared" si="311"/>
        <v>2722.91</v>
      </c>
    </row>
    <row r="4945" spans="1:16" x14ac:dyDescent="0.2">
      <c r="A4945" s="3" t="s">
        <v>5381</v>
      </c>
      <c r="B4945" s="3" t="s">
        <v>138</v>
      </c>
      <c r="C4945" s="3" t="s">
        <v>192</v>
      </c>
      <c r="D4945" s="3" t="s">
        <v>52</v>
      </c>
      <c r="E4945" s="3" t="s">
        <v>60</v>
      </c>
      <c r="F4945" s="3">
        <v>9733.9699999999993</v>
      </c>
      <c r="G4945" s="3">
        <v>0</v>
      </c>
      <c r="H4945" s="3">
        <v>9733.9699999999993</v>
      </c>
      <c r="I4945" s="3" t="s">
        <v>41</v>
      </c>
      <c r="J4945" s="5">
        <v>1</v>
      </c>
      <c r="K4945" t="str">
        <f>_xlfn.XLOOKUP(D4945, dim_channels!A:A, dim_channels!C:C, "Not Found")</f>
        <v>OTA</v>
      </c>
      <c r="L4945" t="str">
        <f>_xlfn.XLOOKUP(D4945, dim_channels!A:A, dim_channels!B:B, "Not Found")</f>
        <v>Agoda</v>
      </c>
      <c r="M4945">
        <f t="shared" si="308"/>
        <v>1</v>
      </c>
      <c r="N4945">
        <f t="shared" si="309"/>
        <v>0</v>
      </c>
      <c r="O4945">
        <f t="shared" si="310"/>
        <v>0</v>
      </c>
      <c r="P4945">
        <f t="shared" si="311"/>
        <v>0</v>
      </c>
    </row>
    <row r="4946" spans="1:16" x14ac:dyDescent="0.2">
      <c r="A4946" s="2" t="s">
        <v>5382</v>
      </c>
      <c r="B4946" s="2" t="s">
        <v>487</v>
      </c>
      <c r="C4946" s="2" t="s">
        <v>59</v>
      </c>
      <c r="D4946" s="2" t="s">
        <v>64</v>
      </c>
      <c r="E4946" s="2" t="s">
        <v>34</v>
      </c>
      <c r="F4946" s="2">
        <v>7316.41</v>
      </c>
      <c r="G4946" s="2">
        <v>0</v>
      </c>
      <c r="H4946" s="2">
        <v>7316.41</v>
      </c>
      <c r="I4946" s="2" t="s">
        <v>29</v>
      </c>
      <c r="J4946" s="4">
        <v>1</v>
      </c>
      <c r="K4946" t="str">
        <f>_xlfn.XLOOKUP(D4946, dim_channels!A:A, dim_channels!C:C, "Not Found")</f>
        <v>Direct</v>
      </c>
      <c r="L4946" t="str">
        <f>_xlfn.XLOOKUP(D4946, dim_channels!A:A, dim_channels!B:B, "Not Found")</f>
        <v>Direct Website</v>
      </c>
      <c r="M4946">
        <f t="shared" si="308"/>
        <v>0</v>
      </c>
      <c r="N4946">
        <f t="shared" si="309"/>
        <v>1</v>
      </c>
      <c r="O4946">
        <f t="shared" si="310"/>
        <v>7316.41</v>
      </c>
      <c r="P4946">
        <f t="shared" si="311"/>
        <v>7316.41</v>
      </c>
    </row>
    <row r="4947" spans="1:16" x14ac:dyDescent="0.2">
      <c r="A4947" s="3" t="s">
        <v>5383</v>
      </c>
      <c r="B4947" s="3" t="s">
        <v>590</v>
      </c>
      <c r="C4947" s="3" t="s">
        <v>669</v>
      </c>
      <c r="D4947" s="3" t="s">
        <v>52</v>
      </c>
      <c r="E4947" s="3" t="s">
        <v>60</v>
      </c>
      <c r="F4947" s="3">
        <v>17585.830000000002</v>
      </c>
      <c r="G4947" s="3">
        <v>0</v>
      </c>
      <c r="H4947" s="3">
        <v>17585.830000000002</v>
      </c>
      <c r="I4947" s="3" t="s">
        <v>56</v>
      </c>
      <c r="J4947" s="5">
        <v>1</v>
      </c>
      <c r="K4947" t="str">
        <f>_xlfn.XLOOKUP(D4947, dim_channels!A:A, dim_channels!C:C, "Not Found")</f>
        <v>OTA</v>
      </c>
      <c r="L4947" t="str">
        <f>_xlfn.XLOOKUP(D4947, dim_channels!A:A, dim_channels!B:B, "Not Found")</f>
        <v>Agoda</v>
      </c>
      <c r="M4947">
        <f t="shared" si="308"/>
        <v>0</v>
      </c>
      <c r="N4947">
        <f t="shared" si="309"/>
        <v>0</v>
      </c>
      <c r="O4947">
        <f t="shared" si="310"/>
        <v>0</v>
      </c>
      <c r="P4947">
        <f t="shared" si="311"/>
        <v>0</v>
      </c>
    </row>
    <row r="4948" spans="1:16" x14ac:dyDescent="0.2">
      <c r="A4948" s="2" t="s">
        <v>5384</v>
      </c>
      <c r="B4948" s="2" t="s">
        <v>176</v>
      </c>
      <c r="C4948" s="2" t="s">
        <v>269</v>
      </c>
      <c r="D4948" s="2" t="s">
        <v>52</v>
      </c>
      <c r="E4948" s="2" t="s">
        <v>34</v>
      </c>
      <c r="F4948" s="2">
        <v>10714.5</v>
      </c>
      <c r="G4948" s="2">
        <v>1285.74</v>
      </c>
      <c r="H4948" s="2">
        <v>9428.76</v>
      </c>
      <c r="I4948" s="2" t="s">
        <v>29</v>
      </c>
      <c r="J4948" s="4">
        <v>1.136363636363636</v>
      </c>
      <c r="K4948" t="str">
        <f>_xlfn.XLOOKUP(D4948, dim_channels!A:A, dim_channels!C:C, "Not Found")</f>
        <v>OTA</v>
      </c>
      <c r="L4948" t="str">
        <f>_xlfn.XLOOKUP(D4948, dim_channels!A:A, dim_channels!B:B, "Not Found")</f>
        <v>Agoda</v>
      </c>
      <c r="M4948">
        <f t="shared" si="308"/>
        <v>0</v>
      </c>
      <c r="N4948">
        <f t="shared" si="309"/>
        <v>1</v>
      </c>
      <c r="O4948">
        <f t="shared" si="310"/>
        <v>9428.76</v>
      </c>
      <c r="P4948">
        <f t="shared" si="311"/>
        <v>10714.5</v>
      </c>
    </row>
    <row r="4949" spans="1:16" x14ac:dyDescent="0.2">
      <c r="A4949" s="3" t="s">
        <v>5385</v>
      </c>
      <c r="B4949" s="3" t="s">
        <v>813</v>
      </c>
      <c r="C4949" s="3" t="s">
        <v>917</v>
      </c>
      <c r="D4949" s="3" t="s">
        <v>45</v>
      </c>
      <c r="E4949" s="3" t="s">
        <v>46</v>
      </c>
      <c r="F4949" s="3">
        <v>17288.650000000001</v>
      </c>
      <c r="G4949" s="3">
        <v>864.43</v>
      </c>
      <c r="H4949" s="3">
        <v>16424.22</v>
      </c>
      <c r="I4949" s="3" t="s">
        <v>29</v>
      </c>
      <c r="J4949" s="5">
        <v>1.0526314187218631</v>
      </c>
      <c r="K4949" t="str">
        <f>_xlfn.XLOOKUP(D4949, dim_channels!A:A, dim_channels!C:C, "Not Found")</f>
        <v>Corporate</v>
      </c>
      <c r="L4949" t="str">
        <f>_xlfn.XLOOKUP(D4949, dim_channels!A:A, dim_channels!B:B, "Not Found")</f>
        <v>Corporate Direct</v>
      </c>
      <c r="M4949">
        <f t="shared" si="308"/>
        <v>0</v>
      </c>
      <c r="N4949">
        <f t="shared" si="309"/>
        <v>1</v>
      </c>
      <c r="O4949">
        <f t="shared" si="310"/>
        <v>16424.22</v>
      </c>
      <c r="P4949">
        <f t="shared" si="311"/>
        <v>17288.650000000001</v>
      </c>
    </row>
    <row r="4950" spans="1:16" x14ac:dyDescent="0.2">
      <c r="A4950" s="2" t="s">
        <v>5386</v>
      </c>
      <c r="B4950" s="2" t="s">
        <v>1035</v>
      </c>
      <c r="C4950" s="2" t="s">
        <v>190</v>
      </c>
      <c r="D4950" s="2" t="s">
        <v>169</v>
      </c>
      <c r="E4950" s="2" t="s">
        <v>34</v>
      </c>
      <c r="F4950" s="2">
        <v>5133.82</v>
      </c>
      <c r="G4950" s="2">
        <v>1026.76</v>
      </c>
      <c r="H4950" s="2">
        <v>4107.0600000000004</v>
      </c>
      <c r="I4950" s="2" t="s">
        <v>41</v>
      </c>
      <c r="J4950" s="4">
        <v>1.249998782584135</v>
      </c>
      <c r="K4950" t="str">
        <f>_xlfn.XLOOKUP(D4950, dim_channels!A:A, dim_channels!C:C, "Not Found")</f>
        <v>GDS</v>
      </c>
      <c r="L4950" t="str">
        <f>_xlfn.XLOOKUP(D4950, dim_channels!A:A, dim_channels!B:B, "Not Found")</f>
        <v>GDS (Amadeus)</v>
      </c>
      <c r="M4950">
        <f t="shared" si="308"/>
        <v>1</v>
      </c>
      <c r="N4950">
        <f t="shared" si="309"/>
        <v>0</v>
      </c>
      <c r="O4950">
        <f t="shared" si="310"/>
        <v>0</v>
      </c>
      <c r="P4950">
        <f t="shared" si="311"/>
        <v>0</v>
      </c>
    </row>
    <row r="4951" spans="1:16" x14ac:dyDescent="0.2">
      <c r="A4951" s="3" t="s">
        <v>5387</v>
      </c>
      <c r="B4951" s="3" t="s">
        <v>197</v>
      </c>
      <c r="C4951" s="3" t="s">
        <v>589</v>
      </c>
      <c r="D4951" s="3" t="s">
        <v>64</v>
      </c>
      <c r="E4951" s="3" t="s">
        <v>28</v>
      </c>
      <c r="F4951" s="3">
        <v>4041.59</v>
      </c>
      <c r="G4951" s="3">
        <v>0</v>
      </c>
      <c r="H4951" s="3">
        <v>4041.59</v>
      </c>
      <c r="I4951" s="3" t="s">
        <v>29</v>
      </c>
      <c r="J4951" s="5">
        <v>1</v>
      </c>
      <c r="K4951" t="str">
        <f>_xlfn.XLOOKUP(D4951, dim_channels!A:A, dim_channels!C:C, "Not Found")</f>
        <v>Direct</v>
      </c>
      <c r="L4951" t="str">
        <f>_xlfn.XLOOKUP(D4951, dim_channels!A:A, dim_channels!B:B, "Not Found")</f>
        <v>Direct Website</v>
      </c>
      <c r="M4951">
        <f t="shared" si="308"/>
        <v>0</v>
      </c>
      <c r="N4951">
        <f t="shared" si="309"/>
        <v>1</v>
      </c>
      <c r="O4951">
        <f t="shared" si="310"/>
        <v>4041.59</v>
      </c>
      <c r="P4951">
        <f t="shared" si="311"/>
        <v>4041.59</v>
      </c>
    </row>
    <row r="4952" spans="1:16" x14ac:dyDescent="0.2">
      <c r="A4952" s="2" t="s">
        <v>5388</v>
      </c>
      <c r="B4952" s="2" t="s">
        <v>720</v>
      </c>
      <c r="C4952" s="2" t="s">
        <v>1179</v>
      </c>
      <c r="D4952" s="2" t="s">
        <v>45</v>
      </c>
      <c r="E4952" s="2" t="s">
        <v>46</v>
      </c>
      <c r="F4952" s="2">
        <v>14418.09</v>
      </c>
      <c r="G4952" s="2">
        <v>720.9</v>
      </c>
      <c r="H4952" s="2">
        <v>13697.19</v>
      </c>
      <c r="I4952" s="2" t="s">
        <v>29</v>
      </c>
      <c r="J4952" s="4">
        <v>1.0526312331215379</v>
      </c>
      <c r="K4952" t="str">
        <f>_xlfn.XLOOKUP(D4952, dim_channels!A:A, dim_channels!C:C, "Not Found")</f>
        <v>Corporate</v>
      </c>
      <c r="L4952" t="str">
        <f>_xlfn.XLOOKUP(D4952, dim_channels!A:A, dim_channels!B:B, "Not Found")</f>
        <v>Corporate Direct</v>
      </c>
      <c r="M4952">
        <f t="shared" si="308"/>
        <v>0</v>
      </c>
      <c r="N4952">
        <f t="shared" si="309"/>
        <v>1</v>
      </c>
      <c r="O4952">
        <f t="shared" si="310"/>
        <v>13697.19</v>
      </c>
      <c r="P4952">
        <f t="shared" si="311"/>
        <v>14418.09</v>
      </c>
    </row>
    <row r="4953" spans="1:16" x14ac:dyDescent="0.2">
      <c r="A4953" s="3" t="s">
        <v>5389</v>
      </c>
      <c r="B4953" s="3" t="s">
        <v>39</v>
      </c>
      <c r="C4953" s="3" t="s">
        <v>574</v>
      </c>
      <c r="D4953" s="3" t="s">
        <v>33</v>
      </c>
      <c r="E4953" s="3" t="s">
        <v>60</v>
      </c>
      <c r="F4953" s="3">
        <v>7997.74</v>
      </c>
      <c r="G4953" s="3">
        <v>0</v>
      </c>
      <c r="H4953" s="3">
        <v>7997.74</v>
      </c>
      <c r="I4953" s="3" t="s">
        <v>29</v>
      </c>
      <c r="J4953" s="5">
        <v>1</v>
      </c>
      <c r="K4953" t="str">
        <f>_xlfn.XLOOKUP(D4953, dim_channels!A:A, dim_channels!C:C, "Not Found")</f>
        <v>OTA</v>
      </c>
      <c r="L4953" t="str">
        <f>_xlfn.XLOOKUP(D4953, dim_channels!A:A, dim_channels!B:B, "Not Found")</f>
        <v>Booking.com</v>
      </c>
      <c r="M4953">
        <f t="shared" si="308"/>
        <v>0</v>
      </c>
      <c r="N4953">
        <f t="shared" si="309"/>
        <v>1</v>
      </c>
      <c r="O4953">
        <f t="shared" si="310"/>
        <v>7997.74</v>
      </c>
      <c r="P4953">
        <f t="shared" si="311"/>
        <v>7997.74</v>
      </c>
    </row>
    <row r="4954" spans="1:16" x14ac:dyDescent="0.2">
      <c r="A4954" s="2" t="s">
        <v>5390</v>
      </c>
      <c r="B4954" s="2" t="s">
        <v>773</v>
      </c>
      <c r="C4954" s="2" t="s">
        <v>335</v>
      </c>
      <c r="D4954" s="2" t="s">
        <v>27</v>
      </c>
      <c r="E4954" s="2" t="s">
        <v>34</v>
      </c>
      <c r="F4954" s="2">
        <v>17088.150000000001</v>
      </c>
      <c r="G4954" s="2">
        <v>3075.87</v>
      </c>
      <c r="H4954" s="2">
        <v>14012.28</v>
      </c>
      <c r="I4954" s="2" t="s">
        <v>29</v>
      </c>
      <c r="J4954" s="4">
        <v>1.219512456216975</v>
      </c>
      <c r="K4954" t="str">
        <f>_xlfn.XLOOKUP(D4954, dim_channels!A:A, dim_channels!C:C, "Not Found")</f>
        <v>OTA</v>
      </c>
      <c r="L4954" t="str">
        <f>_xlfn.XLOOKUP(D4954, dim_channels!A:A, dim_channels!B:B, "Not Found")</f>
        <v>Expedia</v>
      </c>
      <c r="M4954">
        <f t="shared" si="308"/>
        <v>0</v>
      </c>
      <c r="N4954">
        <f t="shared" si="309"/>
        <v>1</v>
      </c>
      <c r="O4954">
        <f t="shared" si="310"/>
        <v>14012.28</v>
      </c>
      <c r="P4954">
        <f t="shared" si="311"/>
        <v>17088.150000000001</v>
      </c>
    </row>
    <row r="4955" spans="1:16" x14ac:dyDescent="0.2">
      <c r="A4955" s="3" t="s">
        <v>5391</v>
      </c>
      <c r="B4955" s="3" t="s">
        <v>348</v>
      </c>
      <c r="C4955" s="3" t="s">
        <v>1610</v>
      </c>
      <c r="D4955" s="3" t="s">
        <v>64</v>
      </c>
      <c r="E4955" s="3" t="s">
        <v>115</v>
      </c>
      <c r="F4955" s="3">
        <v>5025.9399999999996</v>
      </c>
      <c r="G4955" s="3">
        <v>0</v>
      </c>
      <c r="H4955" s="3">
        <v>5025.9399999999996</v>
      </c>
      <c r="I4955" s="3" t="s">
        <v>29</v>
      </c>
      <c r="J4955" s="5">
        <v>1</v>
      </c>
      <c r="K4955" t="str">
        <f>_xlfn.XLOOKUP(D4955, dim_channels!A:A, dim_channels!C:C, "Not Found")</f>
        <v>Direct</v>
      </c>
      <c r="L4955" t="str">
        <f>_xlfn.XLOOKUP(D4955, dim_channels!A:A, dim_channels!B:B, "Not Found")</f>
        <v>Direct Website</v>
      </c>
      <c r="M4955">
        <f t="shared" si="308"/>
        <v>0</v>
      </c>
      <c r="N4955">
        <f t="shared" si="309"/>
        <v>1</v>
      </c>
      <c r="O4955">
        <f t="shared" si="310"/>
        <v>5025.9399999999996</v>
      </c>
      <c r="P4955">
        <f t="shared" si="311"/>
        <v>5025.9399999999996</v>
      </c>
    </row>
    <row r="4956" spans="1:16" x14ac:dyDescent="0.2">
      <c r="A4956" s="2" t="s">
        <v>5392</v>
      </c>
      <c r="B4956" s="2" t="s">
        <v>219</v>
      </c>
      <c r="C4956" s="2" t="s">
        <v>679</v>
      </c>
      <c r="D4956" s="2" t="s">
        <v>114</v>
      </c>
      <c r="E4956" s="2" t="s">
        <v>46</v>
      </c>
      <c r="F4956" s="2">
        <v>8715.01</v>
      </c>
      <c r="G4956" s="2">
        <v>871.5</v>
      </c>
      <c r="H4956" s="2">
        <v>7843.51</v>
      </c>
      <c r="I4956" s="2" t="s">
        <v>29</v>
      </c>
      <c r="J4956" s="4">
        <v>1.1111109694511769</v>
      </c>
      <c r="K4956" t="str">
        <f>_xlfn.XLOOKUP(D4956, dim_channels!A:A, dim_channels!C:C, "Not Found")</f>
        <v>Offline</v>
      </c>
      <c r="L4956" t="str">
        <f>_xlfn.XLOOKUP(D4956, dim_channels!A:A, dim_channels!B:B, "Not Found")</f>
        <v>Travel Agency</v>
      </c>
      <c r="M4956">
        <f t="shared" si="308"/>
        <v>0</v>
      </c>
      <c r="N4956">
        <f t="shared" si="309"/>
        <v>1</v>
      </c>
      <c r="O4956">
        <f t="shared" si="310"/>
        <v>7843.51</v>
      </c>
      <c r="P4956">
        <f t="shared" si="311"/>
        <v>8715.01</v>
      </c>
    </row>
    <row r="4957" spans="1:16" x14ac:dyDescent="0.2">
      <c r="A4957" s="3" t="s">
        <v>5393</v>
      </c>
      <c r="B4957" s="3" t="s">
        <v>322</v>
      </c>
      <c r="C4957" s="3" t="s">
        <v>297</v>
      </c>
      <c r="D4957" s="3" t="s">
        <v>206</v>
      </c>
      <c r="E4957" s="3" t="s">
        <v>207</v>
      </c>
      <c r="F4957" s="3">
        <v>3579.89</v>
      </c>
      <c r="G4957" s="3">
        <v>0</v>
      </c>
      <c r="H4957" s="3">
        <v>3579.89</v>
      </c>
      <c r="I4957" s="3" t="s">
        <v>29</v>
      </c>
      <c r="J4957" s="5">
        <v>1</v>
      </c>
      <c r="K4957" t="str">
        <f>_xlfn.XLOOKUP(D4957, dim_channels!A:A, dim_channels!C:C, "Not Found")</f>
        <v>Direct</v>
      </c>
      <c r="L4957" t="str">
        <f>_xlfn.XLOOKUP(D4957, dim_channels!A:A, dim_channels!B:B, "Not Found")</f>
        <v>Walk-in</v>
      </c>
      <c r="M4957">
        <f t="shared" si="308"/>
        <v>0</v>
      </c>
      <c r="N4957">
        <f t="shared" si="309"/>
        <v>1</v>
      </c>
      <c r="O4957">
        <f t="shared" si="310"/>
        <v>3579.89</v>
      </c>
      <c r="P4957">
        <f t="shared" si="311"/>
        <v>3579.89</v>
      </c>
    </row>
    <row r="4958" spans="1:16" x14ac:dyDescent="0.2">
      <c r="A4958" s="2" t="s">
        <v>5394</v>
      </c>
      <c r="B4958" s="2" t="s">
        <v>671</v>
      </c>
      <c r="C4958" s="2" t="s">
        <v>516</v>
      </c>
      <c r="D4958" s="2" t="s">
        <v>64</v>
      </c>
      <c r="E4958" s="2" t="s">
        <v>34</v>
      </c>
      <c r="F4958" s="2">
        <v>13877.13</v>
      </c>
      <c r="G4958" s="2">
        <v>0</v>
      </c>
      <c r="H4958" s="2">
        <v>13877.13</v>
      </c>
      <c r="I4958" s="2" t="s">
        <v>29</v>
      </c>
      <c r="J4958" s="4">
        <v>1</v>
      </c>
      <c r="K4958" t="str">
        <f>_xlfn.XLOOKUP(D4958, dim_channels!A:A, dim_channels!C:C, "Not Found")</f>
        <v>Direct</v>
      </c>
      <c r="L4958" t="str">
        <f>_xlfn.XLOOKUP(D4958, dim_channels!A:A, dim_channels!B:B, "Not Found")</f>
        <v>Direct Website</v>
      </c>
      <c r="M4958">
        <f t="shared" si="308"/>
        <v>0</v>
      </c>
      <c r="N4958">
        <f t="shared" si="309"/>
        <v>1</v>
      </c>
      <c r="O4958">
        <f t="shared" si="310"/>
        <v>13877.13</v>
      </c>
      <c r="P4958">
        <f t="shared" si="311"/>
        <v>13877.13</v>
      </c>
    </row>
    <row r="4959" spans="1:16" x14ac:dyDescent="0.2">
      <c r="A4959" s="3" t="s">
        <v>5395</v>
      </c>
      <c r="B4959" s="3" t="s">
        <v>489</v>
      </c>
      <c r="C4959" s="3" t="s">
        <v>212</v>
      </c>
      <c r="D4959" s="3" t="s">
        <v>27</v>
      </c>
      <c r="E4959" s="3" t="s">
        <v>60</v>
      </c>
      <c r="F4959" s="3">
        <v>22822.14</v>
      </c>
      <c r="G4959" s="3">
        <v>0</v>
      </c>
      <c r="H4959" s="3">
        <v>22822.14</v>
      </c>
      <c r="I4959" s="3" t="s">
        <v>29</v>
      </c>
      <c r="J4959" s="5">
        <v>1</v>
      </c>
      <c r="K4959" t="str">
        <f>_xlfn.XLOOKUP(D4959, dim_channels!A:A, dim_channels!C:C, "Not Found")</f>
        <v>OTA</v>
      </c>
      <c r="L4959" t="str">
        <f>_xlfn.XLOOKUP(D4959, dim_channels!A:A, dim_channels!B:B, "Not Found")</f>
        <v>Expedia</v>
      </c>
      <c r="M4959">
        <f t="shared" si="308"/>
        <v>0</v>
      </c>
      <c r="N4959">
        <f t="shared" si="309"/>
        <v>1</v>
      </c>
      <c r="O4959">
        <f t="shared" si="310"/>
        <v>22822.14</v>
      </c>
      <c r="P4959">
        <f t="shared" si="311"/>
        <v>22822.14</v>
      </c>
    </row>
    <row r="4960" spans="1:16" x14ac:dyDescent="0.2">
      <c r="A4960" s="2" t="s">
        <v>5396</v>
      </c>
      <c r="B4960" s="2" t="s">
        <v>595</v>
      </c>
      <c r="C4960" s="2" t="s">
        <v>430</v>
      </c>
      <c r="D4960" s="2" t="s">
        <v>169</v>
      </c>
      <c r="E4960" s="2" t="s">
        <v>34</v>
      </c>
      <c r="F4960" s="2">
        <v>3042.78</v>
      </c>
      <c r="G4960" s="2">
        <v>608.55999999999995</v>
      </c>
      <c r="H4960" s="2">
        <v>2434.2199999999998</v>
      </c>
      <c r="I4960" s="2" t="s">
        <v>29</v>
      </c>
      <c r="J4960" s="4">
        <v>1.2500020540460599</v>
      </c>
      <c r="K4960" t="str">
        <f>_xlfn.XLOOKUP(D4960, dim_channels!A:A, dim_channels!C:C, "Not Found")</f>
        <v>GDS</v>
      </c>
      <c r="L4960" t="str">
        <f>_xlfn.XLOOKUP(D4960, dim_channels!A:A, dim_channels!B:B, "Not Found")</f>
        <v>GDS (Amadeus)</v>
      </c>
      <c r="M4960">
        <f t="shared" si="308"/>
        <v>0</v>
      </c>
      <c r="N4960">
        <f t="shared" si="309"/>
        <v>1</v>
      </c>
      <c r="O4960">
        <f t="shared" si="310"/>
        <v>2434.2199999999998</v>
      </c>
      <c r="P4960">
        <f t="shared" si="311"/>
        <v>3042.78</v>
      </c>
    </row>
    <row r="4961" spans="1:16" x14ac:dyDescent="0.2">
      <c r="A4961" s="3" t="s">
        <v>5397</v>
      </c>
      <c r="B4961" s="3" t="s">
        <v>58</v>
      </c>
      <c r="C4961" s="3" t="s">
        <v>1825</v>
      </c>
      <c r="D4961" s="3" t="s">
        <v>64</v>
      </c>
      <c r="E4961" s="3" t="s">
        <v>115</v>
      </c>
      <c r="F4961" s="3">
        <v>6644.86</v>
      </c>
      <c r="G4961" s="3">
        <v>0</v>
      </c>
      <c r="H4961" s="3">
        <v>6644.86</v>
      </c>
      <c r="I4961" s="3" t="s">
        <v>29</v>
      </c>
      <c r="J4961" s="5">
        <v>1</v>
      </c>
      <c r="K4961" t="str">
        <f>_xlfn.XLOOKUP(D4961, dim_channels!A:A, dim_channels!C:C, "Not Found")</f>
        <v>Direct</v>
      </c>
      <c r="L4961" t="str">
        <f>_xlfn.XLOOKUP(D4961, dim_channels!A:A, dim_channels!B:B, "Not Found")</f>
        <v>Direct Website</v>
      </c>
      <c r="M4961">
        <f t="shared" si="308"/>
        <v>0</v>
      </c>
      <c r="N4961">
        <f t="shared" si="309"/>
        <v>1</v>
      </c>
      <c r="O4961">
        <f t="shared" si="310"/>
        <v>6644.86</v>
      </c>
      <c r="P4961">
        <f t="shared" si="311"/>
        <v>6644.86</v>
      </c>
    </row>
    <row r="4962" spans="1:16" x14ac:dyDescent="0.2">
      <c r="A4962" s="2" t="s">
        <v>5398</v>
      </c>
      <c r="B4962" s="2" t="s">
        <v>75</v>
      </c>
      <c r="C4962" s="2" t="s">
        <v>430</v>
      </c>
      <c r="D4962" s="2" t="s">
        <v>169</v>
      </c>
      <c r="E4962" s="2" t="s">
        <v>46</v>
      </c>
      <c r="F4962" s="2">
        <v>2064.7399999999998</v>
      </c>
      <c r="G4962" s="2">
        <v>412.95</v>
      </c>
      <c r="H4962" s="2">
        <v>1651.79</v>
      </c>
      <c r="I4962" s="2" t="s">
        <v>56</v>
      </c>
      <c r="J4962" s="4">
        <v>1.250001513509587</v>
      </c>
      <c r="K4962" t="str">
        <f>_xlfn.XLOOKUP(D4962, dim_channels!A:A, dim_channels!C:C, "Not Found")</f>
        <v>GDS</v>
      </c>
      <c r="L4962" t="str">
        <f>_xlfn.XLOOKUP(D4962, dim_channels!A:A, dim_channels!B:B, "Not Found")</f>
        <v>GDS (Amadeus)</v>
      </c>
      <c r="M4962">
        <f t="shared" si="308"/>
        <v>0</v>
      </c>
      <c r="N4962">
        <f t="shared" si="309"/>
        <v>0</v>
      </c>
      <c r="O4962">
        <f t="shared" si="310"/>
        <v>0</v>
      </c>
      <c r="P4962">
        <f t="shared" si="311"/>
        <v>0</v>
      </c>
    </row>
    <row r="4963" spans="1:16" x14ac:dyDescent="0.2">
      <c r="A4963" s="3" t="s">
        <v>5399</v>
      </c>
      <c r="B4963" s="3" t="s">
        <v>220</v>
      </c>
      <c r="C4963" s="3" t="s">
        <v>84</v>
      </c>
      <c r="D4963" s="3" t="s">
        <v>27</v>
      </c>
      <c r="E4963" s="3" t="s">
        <v>28</v>
      </c>
      <c r="F4963" s="3">
        <v>8905.8799999999992</v>
      </c>
      <c r="G4963" s="3">
        <v>1603.06</v>
      </c>
      <c r="H4963" s="3">
        <v>7302.82</v>
      </c>
      <c r="I4963" s="3" t="s">
        <v>29</v>
      </c>
      <c r="J4963" s="5">
        <v>1.2195124623090809</v>
      </c>
      <c r="K4963" t="str">
        <f>_xlfn.XLOOKUP(D4963, dim_channels!A:A, dim_channels!C:C, "Not Found")</f>
        <v>OTA</v>
      </c>
      <c r="L4963" t="str">
        <f>_xlfn.XLOOKUP(D4963, dim_channels!A:A, dim_channels!B:B, "Not Found")</f>
        <v>Expedia</v>
      </c>
      <c r="M4963">
        <f t="shared" si="308"/>
        <v>0</v>
      </c>
      <c r="N4963">
        <f t="shared" si="309"/>
        <v>1</v>
      </c>
      <c r="O4963">
        <f t="shared" si="310"/>
        <v>7302.82</v>
      </c>
      <c r="P4963">
        <f t="shared" si="311"/>
        <v>8905.8799999999992</v>
      </c>
    </row>
    <row r="4964" spans="1:16" x14ac:dyDescent="0.2">
      <c r="A4964" s="2" t="s">
        <v>5400</v>
      </c>
      <c r="B4964" s="2" t="s">
        <v>123</v>
      </c>
      <c r="C4964" s="2" t="s">
        <v>807</v>
      </c>
      <c r="D4964" s="2" t="s">
        <v>33</v>
      </c>
      <c r="E4964" s="2" t="s">
        <v>60</v>
      </c>
      <c r="F4964" s="2">
        <v>8028.25</v>
      </c>
      <c r="G4964" s="2">
        <v>0</v>
      </c>
      <c r="H4964" s="2">
        <v>8028.25</v>
      </c>
      <c r="I4964" s="2" t="s">
        <v>29</v>
      </c>
      <c r="J4964" s="4">
        <v>1</v>
      </c>
      <c r="K4964" t="str">
        <f>_xlfn.XLOOKUP(D4964, dim_channels!A:A, dim_channels!C:C, "Not Found")</f>
        <v>OTA</v>
      </c>
      <c r="L4964" t="str">
        <f>_xlfn.XLOOKUP(D4964, dim_channels!A:A, dim_channels!B:B, "Not Found")</f>
        <v>Booking.com</v>
      </c>
      <c r="M4964">
        <f t="shared" si="308"/>
        <v>0</v>
      </c>
      <c r="N4964">
        <f t="shared" si="309"/>
        <v>1</v>
      </c>
      <c r="O4964">
        <f t="shared" si="310"/>
        <v>8028.25</v>
      </c>
      <c r="P4964">
        <f t="shared" si="311"/>
        <v>8028.25</v>
      </c>
    </row>
    <row r="4965" spans="1:16" x14ac:dyDescent="0.2">
      <c r="A4965" s="3" t="s">
        <v>5401</v>
      </c>
      <c r="B4965" s="3" t="s">
        <v>39</v>
      </c>
      <c r="C4965" s="3" t="s">
        <v>753</v>
      </c>
      <c r="D4965" s="3" t="s">
        <v>27</v>
      </c>
      <c r="E4965" s="3" t="s">
        <v>34</v>
      </c>
      <c r="F4965" s="3">
        <v>6681.08</v>
      </c>
      <c r="G4965" s="3">
        <v>1202.5899999999999</v>
      </c>
      <c r="H4965" s="3">
        <v>5478.49</v>
      </c>
      <c r="I4965" s="3" t="s">
        <v>29</v>
      </c>
      <c r="J4965" s="5">
        <v>1.219511215681693</v>
      </c>
      <c r="K4965" t="str">
        <f>_xlfn.XLOOKUP(D4965, dim_channels!A:A, dim_channels!C:C, "Not Found")</f>
        <v>OTA</v>
      </c>
      <c r="L4965" t="str">
        <f>_xlfn.XLOOKUP(D4965, dim_channels!A:A, dim_channels!B:B, "Not Found")</f>
        <v>Expedia</v>
      </c>
      <c r="M4965">
        <f t="shared" si="308"/>
        <v>0</v>
      </c>
      <c r="N4965">
        <f t="shared" si="309"/>
        <v>1</v>
      </c>
      <c r="O4965">
        <f t="shared" si="310"/>
        <v>5478.49</v>
      </c>
      <c r="P4965">
        <f t="shared" si="311"/>
        <v>6681.08</v>
      </c>
    </row>
    <row r="4966" spans="1:16" x14ac:dyDescent="0.2">
      <c r="A4966" s="2" t="s">
        <v>5402</v>
      </c>
      <c r="B4966" s="2" t="s">
        <v>31</v>
      </c>
      <c r="C4966" s="2" t="s">
        <v>31</v>
      </c>
      <c r="D4966" s="2" t="s">
        <v>33</v>
      </c>
      <c r="E4966" s="2" t="s">
        <v>60</v>
      </c>
      <c r="F4966" s="2">
        <v>12359.61</v>
      </c>
      <c r="G4966" s="2">
        <v>0</v>
      </c>
      <c r="H4966" s="2">
        <v>12359.61</v>
      </c>
      <c r="I4966" s="2" t="s">
        <v>41</v>
      </c>
      <c r="J4966" s="4">
        <v>1</v>
      </c>
      <c r="K4966" t="str">
        <f>_xlfn.XLOOKUP(D4966, dim_channels!A:A, dim_channels!C:C, "Not Found")</f>
        <v>OTA</v>
      </c>
      <c r="L4966" t="str">
        <f>_xlfn.XLOOKUP(D4966, dim_channels!A:A, dim_channels!B:B, "Not Found")</f>
        <v>Booking.com</v>
      </c>
      <c r="M4966">
        <f t="shared" si="308"/>
        <v>1</v>
      </c>
      <c r="N4966">
        <f t="shared" si="309"/>
        <v>0</v>
      </c>
      <c r="O4966">
        <f t="shared" si="310"/>
        <v>0</v>
      </c>
      <c r="P4966">
        <f t="shared" si="311"/>
        <v>0</v>
      </c>
    </row>
    <row r="4967" spans="1:16" x14ac:dyDescent="0.2">
      <c r="A4967" s="3" t="s">
        <v>5403</v>
      </c>
      <c r="B4967" s="3" t="s">
        <v>130</v>
      </c>
      <c r="C4967" s="3" t="s">
        <v>234</v>
      </c>
      <c r="D4967" s="3" t="s">
        <v>206</v>
      </c>
      <c r="E4967" s="3" t="s">
        <v>207</v>
      </c>
      <c r="F4967" s="3">
        <v>19792.560000000001</v>
      </c>
      <c r="G4967" s="3">
        <v>0</v>
      </c>
      <c r="H4967" s="3">
        <v>19792.560000000001</v>
      </c>
      <c r="I4967" s="3" t="s">
        <v>29</v>
      </c>
      <c r="J4967" s="5">
        <v>1</v>
      </c>
      <c r="K4967" t="str">
        <f>_xlfn.XLOOKUP(D4967, dim_channels!A:A, dim_channels!C:C, "Not Found")</f>
        <v>Direct</v>
      </c>
      <c r="L4967" t="str">
        <f>_xlfn.XLOOKUP(D4967, dim_channels!A:A, dim_channels!B:B, "Not Found")</f>
        <v>Walk-in</v>
      </c>
      <c r="M4967">
        <f t="shared" si="308"/>
        <v>0</v>
      </c>
      <c r="N4967">
        <f t="shared" si="309"/>
        <v>1</v>
      </c>
      <c r="O4967">
        <f t="shared" si="310"/>
        <v>19792.560000000001</v>
      </c>
      <c r="P4967">
        <f t="shared" si="311"/>
        <v>19792.560000000001</v>
      </c>
    </row>
    <row r="4968" spans="1:16" x14ac:dyDescent="0.2">
      <c r="A4968" s="2" t="s">
        <v>5404</v>
      </c>
      <c r="B4968" s="2" t="s">
        <v>574</v>
      </c>
      <c r="C4968" s="2" t="s">
        <v>520</v>
      </c>
      <c r="D4968" s="2" t="s">
        <v>33</v>
      </c>
      <c r="E4968" s="2" t="s">
        <v>60</v>
      </c>
      <c r="F4968" s="2">
        <v>16826.849999999999</v>
      </c>
      <c r="G4968" s="2">
        <v>0</v>
      </c>
      <c r="H4968" s="2">
        <v>16826.849999999999</v>
      </c>
      <c r="I4968" s="2" t="s">
        <v>41</v>
      </c>
      <c r="J4968" s="4">
        <v>1</v>
      </c>
      <c r="K4968" t="str">
        <f>_xlfn.XLOOKUP(D4968, dim_channels!A:A, dim_channels!C:C, "Not Found")</f>
        <v>OTA</v>
      </c>
      <c r="L4968" t="str">
        <f>_xlfn.XLOOKUP(D4968, dim_channels!A:A, dim_channels!B:B, "Not Found")</f>
        <v>Booking.com</v>
      </c>
      <c r="M4968">
        <f t="shared" si="308"/>
        <v>1</v>
      </c>
      <c r="N4968">
        <f t="shared" si="309"/>
        <v>0</v>
      </c>
      <c r="O4968">
        <f t="shared" si="310"/>
        <v>0</v>
      </c>
      <c r="P4968">
        <f t="shared" si="311"/>
        <v>0</v>
      </c>
    </row>
    <row r="4969" spans="1:16" x14ac:dyDescent="0.2">
      <c r="A4969" s="3" t="s">
        <v>5405</v>
      </c>
      <c r="B4969" s="3" t="s">
        <v>238</v>
      </c>
      <c r="C4969" s="3" t="s">
        <v>577</v>
      </c>
      <c r="D4969" s="3" t="s">
        <v>52</v>
      </c>
      <c r="E4969" s="3" t="s">
        <v>34</v>
      </c>
      <c r="F4969" s="3">
        <v>7479.66</v>
      </c>
      <c r="G4969" s="3">
        <v>897.56</v>
      </c>
      <c r="H4969" s="3">
        <v>6582.1</v>
      </c>
      <c r="I4969" s="3" t="s">
        <v>41</v>
      </c>
      <c r="J4969" s="5">
        <v>1.136363774479269</v>
      </c>
      <c r="K4969" t="str">
        <f>_xlfn.XLOOKUP(D4969, dim_channels!A:A, dim_channels!C:C, "Not Found")</f>
        <v>OTA</v>
      </c>
      <c r="L4969" t="str">
        <f>_xlfn.XLOOKUP(D4969, dim_channels!A:A, dim_channels!B:B, "Not Found")</f>
        <v>Agoda</v>
      </c>
      <c r="M4969">
        <f t="shared" si="308"/>
        <v>1</v>
      </c>
      <c r="N4969">
        <f t="shared" si="309"/>
        <v>0</v>
      </c>
      <c r="O4969">
        <f t="shared" si="310"/>
        <v>0</v>
      </c>
      <c r="P4969">
        <f t="shared" si="311"/>
        <v>0</v>
      </c>
    </row>
    <row r="4970" spans="1:16" x14ac:dyDescent="0.2">
      <c r="A4970" s="2" t="s">
        <v>5406</v>
      </c>
      <c r="B4970" s="2" t="s">
        <v>75</v>
      </c>
      <c r="C4970" s="2" t="s">
        <v>495</v>
      </c>
      <c r="D4970" s="2" t="s">
        <v>27</v>
      </c>
      <c r="E4970" s="2" t="s">
        <v>28</v>
      </c>
      <c r="F4970" s="2">
        <v>2187.58</v>
      </c>
      <c r="G4970" s="2">
        <v>393.76</v>
      </c>
      <c r="H4970" s="2">
        <v>1793.82</v>
      </c>
      <c r="I4970" s="2" t="s">
        <v>29</v>
      </c>
      <c r="J4970" s="4">
        <v>1.219509203822011</v>
      </c>
      <c r="K4970" t="str">
        <f>_xlfn.XLOOKUP(D4970, dim_channels!A:A, dim_channels!C:C, "Not Found")</f>
        <v>OTA</v>
      </c>
      <c r="L4970" t="str">
        <f>_xlfn.XLOOKUP(D4970, dim_channels!A:A, dim_channels!B:B, "Not Found")</f>
        <v>Expedia</v>
      </c>
      <c r="M4970">
        <f t="shared" si="308"/>
        <v>0</v>
      </c>
      <c r="N4970">
        <f t="shared" si="309"/>
        <v>1</v>
      </c>
      <c r="O4970">
        <f t="shared" si="310"/>
        <v>1793.82</v>
      </c>
      <c r="P4970">
        <f t="shared" si="311"/>
        <v>2187.58</v>
      </c>
    </row>
    <row r="4971" spans="1:16" x14ac:dyDescent="0.2">
      <c r="A4971" s="3" t="s">
        <v>5407</v>
      </c>
      <c r="B4971" s="3" t="s">
        <v>516</v>
      </c>
      <c r="C4971" s="3" t="s">
        <v>244</v>
      </c>
      <c r="D4971" s="3" t="s">
        <v>52</v>
      </c>
      <c r="E4971" s="3" t="s">
        <v>60</v>
      </c>
      <c r="F4971" s="3">
        <v>9304.17</v>
      </c>
      <c r="G4971" s="3">
        <v>0</v>
      </c>
      <c r="H4971" s="3">
        <v>9304.17</v>
      </c>
      <c r="I4971" s="3" t="s">
        <v>41</v>
      </c>
      <c r="J4971" s="5">
        <v>1</v>
      </c>
      <c r="K4971" t="str">
        <f>_xlfn.XLOOKUP(D4971, dim_channels!A:A, dim_channels!C:C, "Not Found")</f>
        <v>OTA</v>
      </c>
      <c r="L4971" t="str">
        <f>_xlfn.XLOOKUP(D4971, dim_channels!A:A, dim_channels!B:B, "Not Found")</f>
        <v>Agoda</v>
      </c>
      <c r="M4971">
        <f t="shared" si="308"/>
        <v>1</v>
      </c>
      <c r="N4971">
        <f t="shared" si="309"/>
        <v>0</v>
      </c>
      <c r="O4971">
        <f t="shared" si="310"/>
        <v>0</v>
      </c>
      <c r="P4971">
        <f t="shared" si="311"/>
        <v>0</v>
      </c>
    </row>
    <row r="4972" spans="1:16" x14ac:dyDescent="0.2">
      <c r="A4972" s="2" t="s">
        <v>5408</v>
      </c>
      <c r="B4972" s="2" t="s">
        <v>100</v>
      </c>
      <c r="C4972" s="2" t="s">
        <v>219</v>
      </c>
      <c r="D4972" s="2" t="s">
        <v>64</v>
      </c>
      <c r="E4972" s="2" t="s">
        <v>115</v>
      </c>
      <c r="F4972" s="2">
        <v>2831.22</v>
      </c>
      <c r="G4972" s="2">
        <v>0</v>
      </c>
      <c r="H4972" s="2">
        <v>2831.22</v>
      </c>
      <c r="I4972" s="2" t="s">
        <v>29</v>
      </c>
      <c r="J4972" s="4">
        <v>1</v>
      </c>
      <c r="K4972" t="str">
        <f>_xlfn.XLOOKUP(D4972, dim_channels!A:A, dim_channels!C:C, "Not Found")</f>
        <v>Direct</v>
      </c>
      <c r="L4972" t="str">
        <f>_xlfn.XLOOKUP(D4972, dim_channels!A:A, dim_channels!B:B, "Not Found")</f>
        <v>Direct Website</v>
      </c>
      <c r="M4972">
        <f t="shared" si="308"/>
        <v>0</v>
      </c>
      <c r="N4972">
        <f t="shared" si="309"/>
        <v>1</v>
      </c>
      <c r="O4972">
        <f t="shared" si="310"/>
        <v>2831.22</v>
      </c>
      <c r="P4972">
        <f t="shared" si="311"/>
        <v>2831.22</v>
      </c>
    </row>
    <row r="4973" spans="1:16" x14ac:dyDescent="0.2">
      <c r="A4973" s="3" t="s">
        <v>5409</v>
      </c>
      <c r="B4973" s="3" t="s">
        <v>79</v>
      </c>
      <c r="C4973" s="3" t="s">
        <v>478</v>
      </c>
      <c r="D4973" s="3" t="s">
        <v>33</v>
      </c>
      <c r="E4973" s="3" t="s">
        <v>34</v>
      </c>
      <c r="F4973" s="3">
        <v>2210.29</v>
      </c>
      <c r="G4973" s="3">
        <v>331.54</v>
      </c>
      <c r="H4973" s="3">
        <v>1878.75</v>
      </c>
      <c r="I4973" s="3" t="s">
        <v>29</v>
      </c>
      <c r="J4973" s="5">
        <v>1.1764683965402529</v>
      </c>
      <c r="K4973" t="str">
        <f>_xlfn.XLOOKUP(D4973, dim_channels!A:A, dim_channels!C:C, "Not Found")</f>
        <v>OTA</v>
      </c>
      <c r="L4973" t="str">
        <f>_xlfn.XLOOKUP(D4973, dim_channels!A:A, dim_channels!B:B, "Not Found")</f>
        <v>Booking.com</v>
      </c>
      <c r="M4973">
        <f t="shared" si="308"/>
        <v>0</v>
      </c>
      <c r="N4973">
        <f t="shared" si="309"/>
        <v>1</v>
      </c>
      <c r="O4973">
        <f t="shared" si="310"/>
        <v>1878.75</v>
      </c>
      <c r="P4973">
        <f t="shared" si="311"/>
        <v>2210.29</v>
      </c>
    </row>
    <row r="4974" spans="1:16" x14ac:dyDescent="0.2">
      <c r="A4974" s="2" t="s">
        <v>5410</v>
      </c>
      <c r="B4974" s="2" t="s">
        <v>156</v>
      </c>
      <c r="C4974" s="2" t="s">
        <v>396</v>
      </c>
      <c r="D4974" s="2" t="s">
        <v>33</v>
      </c>
      <c r="E4974" s="2" t="s">
        <v>28</v>
      </c>
      <c r="F4974" s="2">
        <v>18686.46</v>
      </c>
      <c r="G4974" s="2">
        <v>2802.97</v>
      </c>
      <c r="H4974" s="2">
        <v>15883.49</v>
      </c>
      <c r="I4974" s="2" t="s">
        <v>29</v>
      </c>
      <c r="J4974" s="4">
        <v>1.1764706623040651</v>
      </c>
      <c r="K4974" t="str">
        <f>_xlfn.XLOOKUP(D4974, dim_channels!A:A, dim_channels!C:C, "Not Found")</f>
        <v>OTA</v>
      </c>
      <c r="L4974" t="str">
        <f>_xlfn.XLOOKUP(D4974, dim_channels!A:A, dim_channels!B:B, "Not Found")</f>
        <v>Booking.com</v>
      </c>
      <c r="M4974">
        <f t="shared" si="308"/>
        <v>0</v>
      </c>
      <c r="N4974">
        <f t="shared" si="309"/>
        <v>1</v>
      </c>
      <c r="O4974">
        <f t="shared" si="310"/>
        <v>15883.49</v>
      </c>
      <c r="P4974">
        <f t="shared" si="311"/>
        <v>18686.46</v>
      </c>
    </row>
    <row r="4975" spans="1:16" x14ac:dyDescent="0.2">
      <c r="A4975" s="3" t="s">
        <v>5411</v>
      </c>
      <c r="B4975" s="3" t="s">
        <v>441</v>
      </c>
      <c r="C4975" s="3" t="s">
        <v>139</v>
      </c>
      <c r="D4975" s="3" t="s">
        <v>33</v>
      </c>
      <c r="E4975" s="3" t="s">
        <v>34</v>
      </c>
      <c r="F4975" s="3">
        <v>11643.07</v>
      </c>
      <c r="G4975" s="3">
        <v>1746.46</v>
      </c>
      <c r="H4975" s="3">
        <v>9896.61</v>
      </c>
      <c r="I4975" s="3" t="s">
        <v>41</v>
      </c>
      <c r="J4975" s="5">
        <v>1.176470528797235</v>
      </c>
      <c r="K4975" t="str">
        <f>_xlfn.XLOOKUP(D4975, dim_channels!A:A, dim_channels!C:C, "Not Found")</f>
        <v>OTA</v>
      </c>
      <c r="L4975" t="str">
        <f>_xlfn.XLOOKUP(D4975, dim_channels!A:A, dim_channels!B:B, "Not Found")</f>
        <v>Booking.com</v>
      </c>
      <c r="M4975">
        <f t="shared" si="308"/>
        <v>1</v>
      </c>
      <c r="N4975">
        <f t="shared" si="309"/>
        <v>0</v>
      </c>
      <c r="O4975">
        <f t="shared" si="310"/>
        <v>0</v>
      </c>
      <c r="P4975">
        <f t="shared" si="311"/>
        <v>0</v>
      </c>
    </row>
    <row r="4976" spans="1:16" x14ac:dyDescent="0.2">
      <c r="A4976" s="2" t="s">
        <v>5412</v>
      </c>
      <c r="B4976" s="2" t="s">
        <v>138</v>
      </c>
      <c r="C4976" s="2" t="s">
        <v>382</v>
      </c>
      <c r="D4976" s="2" t="s">
        <v>52</v>
      </c>
      <c r="E4976" s="2" t="s">
        <v>34</v>
      </c>
      <c r="F4976" s="2">
        <v>14327.16</v>
      </c>
      <c r="G4976" s="2">
        <v>1719.26</v>
      </c>
      <c r="H4976" s="2">
        <v>12607.9</v>
      </c>
      <c r="I4976" s="2" t="s">
        <v>29</v>
      </c>
      <c r="J4976" s="4">
        <v>1.1363637084685001</v>
      </c>
      <c r="K4976" t="str">
        <f>_xlfn.XLOOKUP(D4976, dim_channels!A:A, dim_channels!C:C, "Not Found")</f>
        <v>OTA</v>
      </c>
      <c r="L4976" t="str">
        <f>_xlfn.XLOOKUP(D4976, dim_channels!A:A, dim_channels!B:B, "Not Found")</f>
        <v>Agoda</v>
      </c>
      <c r="M4976">
        <f t="shared" si="308"/>
        <v>0</v>
      </c>
      <c r="N4976">
        <f t="shared" si="309"/>
        <v>1</v>
      </c>
      <c r="O4976">
        <f t="shared" si="310"/>
        <v>12607.9</v>
      </c>
      <c r="P4976">
        <f t="shared" si="311"/>
        <v>14327.16</v>
      </c>
    </row>
    <row r="4977" spans="1:16" x14ac:dyDescent="0.2">
      <c r="A4977" s="3" t="s">
        <v>5413</v>
      </c>
      <c r="B4977" s="3" t="s">
        <v>318</v>
      </c>
      <c r="C4977" s="3" t="s">
        <v>70</v>
      </c>
      <c r="D4977" s="3" t="s">
        <v>33</v>
      </c>
      <c r="E4977" s="3" t="s">
        <v>34</v>
      </c>
      <c r="F4977" s="3">
        <v>12176.91</v>
      </c>
      <c r="G4977" s="3">
        <v>1826.54</v>
      </c>
      <c r="H4977" s="3">
        <v>10350.370000000001</v>
      </c>
      <c r="I4977" s="3" t="s">
        <v>29</v>
      </c>
      <c r="J4977" s="5">
        <v>1.176470986061368</v>
      </c>
      <c r="K4977" t="str">
        <f>_xlfn.XLOOKUP(D4977, dim_channels!A:A, dim_channels!C:C, "Not Found")</f>
        <v>OTA</v>
      </c>
      <c r="L4977" t="str">
        <f>_xlfn.XLOOKUP(D4977, dim_channels!A:A, dim_channels!B:B, "Not Found")</f>
        <v>Booking.com</v>
      </c>
      <c r="M4977">
        <f t="shared" si="308"/>
        <v>0</v>
      </c>
      <c r="N4977">
        <f t="shared" si="309"/>
        <v>1</v>
      </c>
      <c r="O4977">
        <f t="shared" si="310"/>
        <v>10350.370000000001</v>
      </c>
      <c r="P4977">
        <f t="shared" si="311"/>
        <v>12176.91</v>
      </c>
    </row>
    <row r="4978" spans="1:16" x14ac:dyDescent="0.2">
      <c r="A4978" s="2" t="s">
        <v>5414</v>
      </c>
      <c r="B4978" s="2" t="s">
        <v>1072</v>
      </c>
      <c r="C4978" s="2" t="s">
        <v>543</v>
      </c>
      <c r="D4978" s="2" t="s">
        <v>169</v>
      </c>
      <c r="E4978" s="2" t="s">
        <v>46</v>
      </c>
      <c r="F4978" s="2">
        <v>8040.76</v>
      </c>
      <c r="G4978" s="2">
        <v>1608.15</v>
      </c>
      <c r="H4978" s="2">
        <v>6432.61</v>
      </c>
      <c r="I4978" s="2" t="s">
        <v>29</v>
      </c>
      <c r="J4978" s="4">
        <v>1.249999611355266</v>
      </c>
      <c r="K4978" t="str">
        <f>_xlfn.XLOOKUP(D4978, dim_channels!A:A, dim_channels!C:C, "Not Found")</f>
        <v>GDS</v>
      </c>
      <c r="L4978" t="str">
        <f>_xlfn.XLOOKUP(D4978, dim_channels!A:A, dim_channels!B:B, "Not Found")</f>
        <v>GDS (Amadeus)</v>
      </c>
      <c r="M4978">
        <f t="shared" si="308"/>
        <v>0</v>
      </c>
      <c r="N4978">
        <f t="shared" si="309"/>
        <v>1</v>
      </c>
      <c r="O4978">
        <f t="shared" si="310"/>
        <v>6432.61</v>
      </c>
      <c r="P4978">
        <f t="shared" si="311"/>
        <v>8040.76</v>
      </c>
    </row>
    <row r="4979" spans="1:16" x14ac:dyDescent="0.2">
      <c r="A4979" s="3" t="s">
        <v>5415</v>
      </c>
      <c r="B4979" s="3" t="s">
        <v>605</v>
      </c>
      <c r="C4979" s="3" t="s">
        <v>292</v>
      </c>
      <c r="D4979" s="3" t="s">
        <v>52</v>
      </c>
      <c r="E4979" s="3" t="s">
        <v>34</v>
      </c>
      <c r="F4979" s="3">
        <v>12126.61</v>
      </c>
      <c r="G4979" s="3">
        <v>1455.19</v>
      </c>
      <c r="H4979" s="3">
        <v>10671.42</v>
      </c>
      <c r="I4979" s="3" t="s">
        <v>29</v>
      </c>
      <c r="J4979" s="5">
        <v>1.1363632956063949</v>
      </c>
      <c r="K4979" t="str">
        <f>_xlfn.XLOOKUP(D4979, dim_channels!A:A, dim_channels!C:C, "Not Found")</f>
        <v>OTA</v>
      </c>
      <c r="L4979" t="str">
        <f>_xlfn.XLOOKUP(D4979, dim_channels!A:A, dim_channels!B:B, "Not Found")</f>
        <v>Agoda</v>
      </c>
      <c r="M4979">
        <f t="shared" si="308"/>
        <v>0</v>
      </c>
      <c r="N4979">
        <f t="shared" si="309"/>
        <v>1</v>
      </c>
      <c r="O4979">
        <f t="shared" si="310"/>
        <v>10671.42</v>
      </c>
      <c r="P4979">
        <f t="shared" si="311"/>
        <v>12126.61</v>
      </c>
    </row>
    <row r="4980" spans="1:16" x14ac:dyDescent="0.2">
      <c r="A4980" s="2" t="s">
        <v>5416</v>
      </c>
      <c r="B4980" s="2" t="s">
        <v>173</v>
      </c>
      <c r="C4980" s="2" t="s">
        <v>2988</v>
      </c>
      <c r="D4980" s="2" t="s">
        <v>114</v>
      </c>
      <c r="E4980" s="2" t="s">
        <v>115</v>
      </c>
      <c r="F4980" s="2">
        <v>10976.01</v>
      </c>
      <c r="G4980" s="2">
        <v>1097.5999999999999</v>
      </c>
      <c r="H4980" s="2">
        <v>9878.41</v>
      </c>
      <c r="I4980" s="2" t="s">
        <v>29</v>
      </c>
      <c r="J4980" s="4">
        <v>1.1111109986323711</v>
      </c>
      <c r="K4980" t="str">
        <f>_xlfn.XLOOKUP(D4980, dim_channels!A:A, dim_channels!C:C, "Not Found")</f>
        <v>Offline</v>
      </c>
      <c r="L4980" t="str">
        <f>_xlfn.XLOOKUP(D4980, dim_channels!A:A, dim_channels!B:B, "Not Found")</f>
        <v>Travel Agency</v>
      </c>
      <c r="M4980">
        <f t="shared" si="308"/>
        <v>0</v>
      </c>
      <c r="N4980">
        <f t="shared" si="309"/>
        <v>1</v>
      </c>
      <c r="O4980">
        <f t="shared" si="310"/>
        <v>9878.41</v>
      </c>
      <c r="P4980">
        <f t="shared" si="311"/>
        <v>10976.01</v>
      </c>
    </row>
    <row r="4981" spans="1:16" x14ac:dyDescent="0.2">
      <c r="A4981" s="3" t="s">
        <v>5417</v>
      </c>
      <c r="B4981" s="3" t="s">
        <v>246</v>
      </c>
      <c r="C4981" s="3" t="s">
        <v>846</v>
      </c>
      <c r="D4981" s="3" t="s">
        <v>33</v>
      </c>
      <c r="E4981" s="3" t="s">
        <v>34</v>
      </c>
      <c r="F4981" s="3">
        <v>5923.64</v>
      </c>
      <c r="G4981" s="3">
        <v>888.55</v>
      </c>
      <c r="H4981" s="3">
        <v>5035.09</v>
      </c>
      <c r="I4981" s="3" t="s">
        <v>29</v>
      </c>
      <c r="J4981" s="5">
        <v>1.1764715228526199</v>
      </c>
      <c r="K4981" t="str">
        <f>_xlfn.XLOOKUP(D4981, dim_channels!A:A, dim_channels!C:C, "Not Found")</f>
        <v>OTA</v>
      </c>
      <c r="L4981" t="str">
        <f>_xlfn.XLOOKUP(D4981, dim_channels!A:A, dim_channels!B:B, "Not Found")</f>
        <v>Booking.com</v>
      </c>
      <c r="M4981">
        <f t="shared" si="308"/>
        <v>0</v>
      </c>
      <c r="N4981">
        <f t="shared" si="309"/>
        <v>1</v>
      </c>
      <c r="O4981">
        <f t="shared" si="310"/>
        <v>5035.09</v>
      </c>
      <c r="P4981">
        <f t="shared" si="311"/>
        <v>5923.64</v>
      </c>
    </row>
    <row r="4982" spans="1:16" x14ac:dyDescent="0.2">
      <c r="A4982" s="2" t="s">
        <v>5418</v>
      </c>
      <c r="B4982" s="2" t="s">
        <v>817</v>
      </c>
      <c r="C4982" s="2" t="s">
        <v>222</v>
      </c>
      <c r="D4982" s="2" t="s">
        <v>33</v>
      </c>
      <c r="E4982" s="2" t="s">
        <v>28</v>
      </c>
      <c r="F4982" s="2">
        <v>9346.7199999999993</v>
      </c>
      <c r="G4982" s="2">
        <v>1402.01</v>
      </c>
      <c r="H4982" s="2">
        <v>7944.71</v>
      </c>
      <c r="I4982" s="2" t="s">
        <v>41</v>
      </c>
      <c r="J4982" s="4">
        <v>1.176470884399808</v>
      </c>
      <c r="K4982" t="str">
        <f>_xlfn.XLOOKUP(D4982, dim_channels!A:A, dim_channels!C:C, "Not Found")</f>
        <v>OTA</v>
      </c>
      <c r="L4982" t="str">
        <f>_xlfn.XLOOKUP(D4982, dim_channels!A:A, dim_channels!B:B, "Not Found")</f>
        <v>Booking.com</v>
      </c>
      <c r="M4982">
        <f t="shared" si="308"/>
        <v>1</v>
      </c>
      <c r="N4982">
        <f t="shared" si="309"/>
        <v>0</v>
      </c>
      <c r="O4982">
        <f t="shared" si="310"/>
        <v>0</v>
      </c>
      <c r="P4982">
        <f t="shared" si="311"/>
        <v>0</v>
      </c>
    </row>
    <row r="4983" spans="1:16" x14ac:dyDescent="0.2">
      <c r="A4983" s="3" t="s">
        <v>5419</v>
      </c>
      <c r="B4983" s="3" t="s">
        <v>217</v>
      </c>
      <c r="C4983" s="3" t="s">
        <v>553</v>
      </c>
      <c r="D4983" s="3" t="s">
        <v>45</v>
      </c>
      <c r="E4983" s="3" t="s">
        <v>46</v>
      </c>
      <c r="F4983" s="3">
        <v>6702.82</v>
      </c>
      <c r="G4983" s="3">
        <v>335.14</v>
      </c>
      <c r="H4983" s="3">
        <v>6367.68</v>
      </c>
      <c r="I4983" s="3" t="s">
        <v>41</v>
      </c>
      <c r="J4983" s="5">
        <v>1.0526314136388759</v>
      </c>
      <c r="K4983" t="str">
        <f>_xlfn.XLOOKUP(D4983, dim_channels!A:A, dim_channels!C:C, "Not Found")</f>
        <v>Corporate</v>
      </c>
      <c r="L4983" t="str">
        <f>_xlfn.XLOOKUP(D4983, dim_channels!A:A, dim_channels!B:B, "Not Found")</f>
        <v>Corporate Direct</v>
      </c>
      <c r="M4983">
        <f t="shared" si="308"/>
        <v>1</v>
      </c>
      <c r="N4983">
        <f t="shared" si="309"/>
        <v>0</v>
      </c>
      <c r="O4983">
        <f t="shared" si="310"/>
        <v>0</v>
      </c>
      <c r="P4983">
        <f t="shared" si="311"/>
        <v>0</v>
      </c>
    </row>
    <row r="4984" spans="1:16" x14ac:dyDescent="0.2">
      <c r="A4984" s="2" t="s">
        <v>5420</v>
      </c>
      <c r="B4984" s="2" t="s">
        <v>145</v>
      </c>
      <c r="C4984" s="2" t="s">
        <v>348</v>
      </c>
      <c r="D4984" s="2" t="s">
        <v>33</v>
      </c>
      <c r="E4984" s="2" t="s">
        <v>60</v>
      </c>
      <c r="F4984" s="2">
        <v>9958.9</v>
      </c>
      <c r="G4984" s="2">
        <v>0</v>
      </c>
      <c r="H4984" s="2">
        <v>9958.9</v>
      </c>
      <c r="I4984" s="2" t="s">
        <v>29</v>
      </c>
      <c r="J4984" s="4">
        <v>1</v>
      </c>
      <c r="K4984" t="str">
        <f>_xlfn.XLOOKUP(D4984, dim_channels!A:A, dim_channels!C:C, "Not Found")</f>
        <v>OTA</v>
      </c>
      <c r="L4984" t="str">
        <f>_xlfn.XLOOKUP(D4984, dim_channels!A:A, dim_channels!B:B, "Not Found")</f>
        <v>Booking.com</v>
      </c>
      <c r="M4984">
        <f t="shared" si="308"/>
        <v>0</v>
      </c>
      <c r="N4984">
        <f t="shared" si="309"/>
        <v>1</v>
      </c>
      <c r="O4984">
        <f t="shared" si="310"/>
        <v>9958.9</v>
      </c>
      <c r="P4984">
        <f t="shared" si="311"/>
        <v>9958.9</v>
      </c>
    </row>
    <row r="4985" spans="1:16" x14ac:dyDescent="0.2">
      <c r="A4985" s="3" t="s">
        <v>5421</v>
      </c>
      <c r="B4985" s="3" t="s">
        <v>516</v>
      </c>
      <c r="C4985" s="3" t="s">
        <v>241</v>
      </c>
      <c r="D4985" s="3" t="s">
        <v>45</v>
      </c>
      <c r="E4985" s="3" t="s">
        <v>89</v>
      </c>
      <c r="F4985" s="3">
        <v>10023.299999999999</v>
      </c>
      <c r="G4985" s="3">
        <v>0</v>
      </c>
      <c r="H4985" s="3">
        <v>10023.299999999999</v>
      </c>
      <c r="I4985" s="3" t="s">
        <v>29</v>
      </c>
      <c r="J4985" s="5">
        <v>1</v>
      </c>
      <c r="K4985" t="str">
        <f>_xlfn.XLOOKUP(D4985, dim_channels!A:A, dim_channels!C:C, "Not Found")</f>
        <v>Corporate</v>
      </c>
      <c r="L4985" t="str">
        <f>_xlfn.XLOOKUP(D4985, dim_channels!A:A, dim_channels!B:B, "Not Found")</f>
        <v>Corporate Direct</v>
      </c>
      <c r="M4985">
        <f t="shared" si="308"/>
        <v>0</v>
      </c>
      <c r="N4985">
        <f t="shared" si="309"/>
        <v>1</v>
      </c>
      <c r="O4985">
        <f t="shared" si="310"/>
        <v>10023.299999999999</v>
      </c>
      <c r="P4985">
        <f t="shared" si="311"/>
        <v>10023.299999999999</v>
      </c>
    </row>
    <row r="4986" spans="1:16" x14ac:dyDescent="0.2">
      <c r="A4986" s="2" t="s">
        <v>5422</v>
      </c>
      <c r="B4986" s="2" t="s">
        <v>558</v>
      </c>
      <c r="C4986" s="2" t="s">
        <v>448</v>
      </c>
      <c r="D4986" s="2" t="s">
        <v>27</v>
      </c>
      <c r="E4986" s="2" t="s">
        <v>28</v>
      </c>
      <c r="F4986" s="2">
        <v>6202.74</v>
      </c>
      <c r="G4986" s="2">
        <v>1116.49</v>
      </c>
      <c r="H4986" s="2">
        <v>5086.25</v>
      </c>
      <c r="I4986" s="2" t="s">
        <v>29</v>
      </c>
      <c r="J4986" s="4">
        <v>1.2195114278692549</v>
      </c>
      <c r="K4986" t="str">
        <f>_xlfn.XLOOKUP(D4986, dim_channels!A:A, dim_channels!C:C, "Not Found")</f>
        <v>OTA</v>
      </c>
      <c r="L4986" t="str">
        <f>_xlfn.XLOOKUP(D4986, dim_channels!A:A, dim_channels!B:B, "Not Found")</f>
        <v>Expedia</v>
      </c>
      <c r="M4986">
        <f t="shared" si="308"/>
        <v>0</v>
      </c>
      <c r="N4986">
        <f t="shared" si="309"/>
        <v>1</v>
      </c>
      <c r="O4986">
        <f t="shared" si="310"/>
        <v>5086.25</v>
      </c>
      <c r="P4986">
        <f t="shared" si="311"/>
        <v>6202.74</v>
      </c>
    </row>
    <row r="4987" spans="1:16" x14ac:dyDescent="0.2">
      <c r="A4987" s="3" t="s">
        <v>5423</v>
      </c>
      <c r="B4987" s="3" t="s">
        <v>456</v>
      </c>
      <c r="C4987" s="3" t="s">
        <v>1101</v>
      </c>
      <c r="D4987" s="3" t="s">
        <v>52</v>
      </c>
      <c r="E4987" s="3" t="s">
        <v>60</v>
      </c>
      <c r="F4987" s="3">
        <v>7629.78</v>
      </c>
      <c r="G4987" s="3">
        <v>0</v>
      </c>
      <c r="H4987" s="3">
        <v>7629.78</v>
      </c>
      <c r="I4987" s="3" t="s">
        <v>29</v>
      </c>
      <c r="J4987" s="5">
        <v>1</v>
      </c>
      <c r="K4987" t="str">
        <f>_xlfn.XLOOKUP(D4987, dim_channels!A:A, dim_channels!C:C, "Not Found")</f>
        <v>OTA</v>
      </c>
      <c r="L4987" t="str">
        <f>_xlfn.XLOOKUP(D4987, dim_channels!A:A, dim_channels!B:B, "Not Found")</f>
        <v>Agoda</v>
      </c>
      <c r="M4987">
        <f t="shared" si="308"/>
        <v>0</v>
      </c>
      <c r="N4987">
        <f t="shared" si="309"/>
        <v>1</v>
      </c>
      <c r="O4987">
        <f t="shared" si="310"/>
        <v>7629.78</v>
      </c>
      <c r="P4987">
        <f t="shared" si="311"/>
        <v>7629.78</v>
      </c>
    </row>
    <row r="4988" spans="1:16" x14ac:dyDescent="0.2">
      <c r="A4988" s="2" t="s">
        <v>5424</v>
      </c>
      <c r="B4988" s="2" t="s">
        <v>558</v>
      </c>
      <c r="C4988" s="2" t="s">
        <v>158</v>
      </c>
      <c r="D4988" s="2" t="s">
        <v>52</v>
      </c>
      <c r="E4988" s="2" t="s">
        <v>34</v>
      </c>
      <c r="F4988" s="2">
        <v>6327.47</v>
      </c>
      <c r="G4988" s="2">
        <v>759.3</v>
      </c>
      <c r="H4988" s="2">
        <v>5568.17</v>
      </c>
      <c r="I4988" s="2" t="s">
        <v>41</v>
      </c>
      <c r="J4988" s="4">
        <v>1.136364371059073</v>
      </c>
      <c r="K4988" t="str">
        <f>_xlfn.XLOOKUP(D4988, dim_channels!A:A, dim_channels!C:C, "Not Found")</f>
        <v>OTA</v>
      </c>
      <c r="L4988" t="str">
        <f>_xlfn.XLOOKUP(D4988, dim_channels!A:A, dim_channels!B:B, "Not Found")</f>
        <v>Agoda</v>
      </c>
      <c r="M4988">
        <f t="shared" si="308"/>
        <v>1</v>
      </c>
      <c r="N4988">
        <f t="shared" si="309"/>
        <v>0</v>
      </c>
      <c r="O4988">
        <f t="shared" si="310"/>
        <v>0</v>
      </c>
      <c r="P4988">
        <f t="shared" si="311"/>
        <v>0</v>
      </c>
    </row>
    <row r="4989" spans="1:16" x14ac:dyDescent="0.2">
      <c r="A4989" s="3" t="s">
        <v>5425</v>
      </c>
      <c r="B4989" s="3" t="s">
        <v>32</v>
      </c>
      <c r="C4989" s="3" t="s">
        <v>76</v>
      </c>
      <c r="D4989" s="3" t="s">
        <v>64</v>
      </c>
      <c r="E4989" s="3" t="s">
        <v>28</v>
      </c>
      <c r="F4989" s="3">
        <v>8309.66</v>
      </c>
      <c r="G4989" s="3">
        <v>0</v>
      </c>
      <c r="H4989" s="3">
        <v>8309.66</v>
      </c>
      <c r="I4989" s="3" t="s">
        <v>29</v>
      </c>
      <c r="J4989" s="5">
        <v>1</v>
      </c>
      <c r="K4989" t="str">
        <f>_xlfn.XLOOKUP(D4989, dim_channels!A:A, dim_channels!C:C, "Not Found")</f>
        <v>Direct</v>
      </c>
      <c r="L4989" t="str">
        <f>_xlfn.XLOOKUP(D4989, dim_channels!A:A, dim_channels!B:B, "Not Found")</f>
        <v>Direct Website</v>
      </c>
      <c r="M4989">
        <f t="shared" si="308"/>
        <v>0</v>
      </c>
      <c r="N4989">
        <f t="shared" si="309"/>
        <v>1</v>
      </c>
      <c r="O4989">
        <f t="shared" si="310"/>
        <v>8309.66</v>
      </c>
      <c r="P4989">
        <f t="shared" si="311"/>
        <v>8309.66</v>
      </c>
    </row>
    <row r="4990" spans="1:16" x14ac:dyDescent="0.2">
      <c r="A4990" s="2" t="s">
        <v>5426</v>
      </c>
      <c r="B4990" s="2" t="s">
        <v>62</v>
      </c>
      <c r="C4990" s="2" t="s">
        <v>103</v>
      </c>
      <c r="D4990" s="2" t="s">
        <v>27</v>
      </c>
      <c r="E4990" s="2" t="s">
        <v>60</v>
      </c>
      <c r="F4990" s="2">
        <v>2579.17</v>
      </c>
      <c r="G4990" s="2">
        <v>0</v>
      </c>
      <c r="H4990" s="2">
        <v>2579.17</v>
      </c>
      <c r="I4990" s="2" t="s">
        <v>29</v>
      </c>
      <c r="J4990" s="4">
        <v>1</v>
      </c>
      <c r="K4990" t="str">
        <f>_xlfn.XLOOKUP(D4990, dim_channels!A:A, dim_channels!C:C, "Not Found")</f>
        <v>OTA</v>
      </c>
      <c r="L4990" t="str">
        <f>_xlfn.XLOOKUP(D4990, dim_channels!A:A, dim_channels!B:B, "Not Found")</f>
        <v>Expedia</v>
      </c>
      <c r="M4990">
        <f t="shared" si="308"/>
        <v>0</v>
      </c>
      <c r="N4990">
        <f t="shared" si="309"/>
        <v>1</v>
      </c>
      <c r="O4990">
        <f t="shared" si="310"/>
        <v>2579.17</v>
      </c>
      <c r="P4990">
        <f t="shared" si="311"/>
        <v>2579.17</v>
      </c>
    </row>
    <row r="4991" spans="1:16" x14ac:dyDescent="0.2">
      <c r="A4991" s="3" t="s">
        <v>5427</v>
      </c>
      <c r="B4991" s="3" t="s">
        <v>322</v>
      </c>
      <c r="C4991" s="3" t="s">
        <v>103</v>
      </c>
      <c r="D4991" s="3" t="s">
        <v>64</v>
      </c>
      <c r="E4991" s="3" t="s">
        <v>34</v>
      </c>
      <c r="F4991" s="3">
        <v>12521.65</v>
      </c>
      <c r="G4991" s="3">
        <v>0</v>
      </c>
      <c r="H4991" s="3">
        <v>12521.65</v>
      </c>
      <c r="I4991" s="3" t="s">
        <v>29</v>
      </c>
      <c r="J4991" s="5">
        <v>1</v>
      </c>
      <c r="K4991" t="str">
        <f>_xlfn.XLOOKUP(D4991, dim_channels!A:A, dim_channels!C:C, "Not Found")</f>
        <v>Direct</v>
      </c>
      <c r="L4991" t="str">
        <f>_xlfn.XLOOKUP(D4991, dim_channels!A:A, dim_channels!B:B, "Not Found")</f>
        <v>Direct Website</v>
      </c>
      <c r="M4991">
        <f t="shared" si="308"/>
        <v>0</v>
      </c>
      <c r="N4991">
        <f t="shared" si="309"/>
        <v>1</v>
      </c>
      <c r="O4991">
        <f t="shared" si="310"/>
        <v>12521.65</v>
      </c>
      <c r="P4991">
        <f t="shared" si="311"/>
        <v>12521.65</v>
      </c>
    </row>
    <row r="4992" spans="1:16" x14ac:dyDescent="0.2">
      <c r="A4992" s="2" t="s">
        <v>5428</v>
      </c>
      <c r="B4992" s="2" t="s">
        <v>132</v>
      </c>
      <c r="C4992" s="2" t="s">
        <v>562</v>
      </c>
      <c r="D4992" s="2" t="s">
        <v>33</v>
      </c>
      <c r="E4992" s="2" t="s">
        <v>34</v>
      </c>
      <c r="F4992" s="2">
        <v>2803.52</v>
      </c>
      <c r="G4992" s="2">
        <v>420.53</v>
      </c>
      <c r="H4992" s="2">
        <v>2382.9899999999998</v>
      </c>
      <c r="I4992" s="2" t="s">
        <v>29</v>
      </c>
      <c r="J4992" s="4">
        <v>1.1764715756255799</v>
      </c>
      <c r="K4992" t="str">
        <f>_xlfn.XLOOKUP(D4992, dim_channels!A:A, dim_channels!C:C, "Not Found")</f>
        <v>OTA</v>
      </c>
      <c r="L4992" t="str">
        <f>_xlfn.XLOOKUP(D4992, dim_channels!A:A, dim_channels!B:B, "Not Found")</f>
        <v>Booking.com</v>
      </c>
      <c r="M4992">
        <f t="shared" si="308"/>
        <v>0</v>
      </c>
      <c r="N4992">
        <f t="shared" si="309"/>
        <v>1</v>
      </c>
      <c r="O4992">
        <f t="shared" si="310"/>
        <v>2382.9899999999998</v>
      </c>
      <c r="P4992">
        <f t="shared" si="311"/>
        <v>2803.52</v>
      </c>
    </row>
    <row r="4993" spans="1:16" x14ac:dyDescent="0.2">
      <c r="A4993" s="3" t="s">
        <v>5429</v>
      </c>
      <c r="B4993" s="3" t="s">
        <v>135</v>
      </c>
      <c r="C4993" s="3" t="s">
        <v>958</v>
      </c>
      <c r="D4993" s="3" t="s">
        <v>52</v>
      </c>
      <c r="E4993" s="3" t="s">
        <v>34</v>
      </c>
      <c r="F4993" s="3">
        <v>6489.55</v>
      </c>
      <c r="G4993" s="3">
        <v>778.75</v>
      </c>
      <c r="H4993" s="3">
        <v>5710.8</v>
      </c>
      <c r="I4993" s="3" t="s">
        <v>29</v>
      </c>
      <c r="J4993" s="5">
        <v>1.136364432303705</v>
      </c>
      <c r="K4993" t="str">
        <f>_xlfn.XLOOKUP(D4993, dim_channels!A:A, dim_channels!C:C, "Not Found")</f>
        <v>OTA</v>
      </c>
      <c r="L4993" t="str">
        <f>_xlfn.XLOOKUP(D4993, dim_channels!A:A, dim_channels!B:B, "Not Found")</f>
        <v>Agoda</v>
      </c>
      <c r="M4993">
        <f t="shared" si="308"/>
        <v>0</v>
      </c>
      <c r="N4993">
        <f t="shared" si="309"/>
        <v>1</v>
      </c>
      <c r="O4993">
        <f t="shared" si="310"/>
        <v>5710.8</v>
      </c>
      <c r="P4993">
        <f t="shared" si="311"/>
        <v>6489.55</v>
      </c>
    </row>
    <row r="4994" spans="1:16" x14ac:dyDescent="0.2">
      <c r="A4994" s="2" t="s">
        <v>5430</v>
      </c>
      <c r="B4994" s="2" t="s">
        <v>653</v>
      </c>
      <c r="C4994" s="2" t="s">
        <v>1610</v>
      </c>
      <c r="D4994" s="2" t="s">
        <v>27</v>
      </c>
      <c r="E4994" s="2" t="s">
        <v>34</v>
      </c>
      <c r="F4994" s="2">
        <v>11872.21</v>
      </c>
      <c r="G4994" s="2">
        <v>2137</v>
      </c>
      <c r="H4994" s="2">
        <v>9735.2099999999991</v>
      </c>
      <c r="I4994" s="2" t="s">
        <v>41</v>
      </c>
      <c r="J4994" s="4">
        <v>1.2195124707119831</v>
      </c>
      <c r="K4994" t="str">
        <f>_xlfn.XLOOKUP(D4994, dim_channels!A:A, dim_channels!C:C, "Not Found")</f>
        <v>OTA</v>
      </c>
      <c r="L4994" t="str">
        <f>_xlfn.XLOOKUP(D4994, dim_channels!A:A, dim_channels!B:B, "Not Found")</f>
        <v>Expedia</v>
      </c>
      <c r="M4994">
        <f t="shared" si="308"/>
        <v>1</v>
      </c>
      <c r="N4994">
        <f t="shared" si="309"/>
        <v>0</v>
      </c>
      <c r="O4994">
        <f t="shared" si="310"/>
        <v>0</v>
      </c>
      <c r="P4994">
        <f t="shared" si="311"/>
        <v>0</v>
      </c>
    </row>
    <row r="4995" spans="1:16" x14ac:dyDescent="0.2">
      <c r="A4995" s="3" t="s">
        <v>5431</v>
      </c>
      <c r="B4995" s="3" t="s">
        <v>1272</v>
      </c>
      <c r="C4995" s="3" t="s">
        <v>307</v>
      </c>
      <c r="D4995" s="3" t="s">
        <v>33</v>
      </c>
      <c r="E4995" s="3" t="s">
        <v>34</v>
      </c>
      <c r="F4995" s="3">
        <v>2897.9</v>
      </c>
      <c r="G4995" s="3">
        <v>434.68</v>
      </c>
      <c r="H4995" s="3">
        <v>2463.2199999999998</v>
      </c>
      <c r="I4995" s="3" t="s">
        <v>41</v>
      </c>
      <c r="J4995" s="5">
        <v>1.1764682001607649</v>
      </c>
      <c r="K4995" t="str">
        <f>_xlfn.XLOOKUP(D4995, dim_channels!A:A, dim_channels!C:C, "Not Found")</f>
        <v>OTA</v>
      </c>
      <c r="L4995" t="str">
        <f>_xlfn.XLOOKUP(D4995, dim_channels!A:A, dim_channels!B:B, "Not Found")</f>
        <v>Booking.com</v>
      </c>
      <c r="M4995">
        <f t="shared" ref="M4995:M5001" si="312">IF(I4995="Cancelled",1,0)</f>
        <v>1</v>
      </c>
      <c r="N4995">
        <f t="shared" ref="N4995:N5001" si="313">IF(TRIM(UPPER(I4995))="CHECKED-OUT",1,0)</f>
        <v>0</v>
      </c>
      <c r="O4995">
        <f t="shared" ref="O4995:O5001" si="314">IF(TRIM(UPPER(I4995))="CHECKED-OUT",H4995,0)</f>
        <v>0</v>
      </c>
      <c r="P4995">
        <f t="shared" ref="P4995:P5001" si="315">IF(TRIM(UPPER(I4995))="CHECKED-OUT",F4995,0)</f>
        <v>0</v>
      </c>
    </row>
    <row r="4996" spans="1:16" x14ac:dyDescent="0.2">
      <c r="A4996" s="2" t="s">
        <v>5432</v>
      </c>
      <c r="B4996" s="2" t="s">
        <v>955</v>
      </c>
      <c r="C4996" s="2" t="s">
        <v>501</v>
      </c>
      <c r="D4996" s="2" t="s">
        <v>206</v>
      </c>
      <c r="E4996" s="2" t="s">
        <v>207</v>
      </c>
      <c r="F4996" s="2">
        <v>18538.5</v>
      </c>
      <c r="G4996" s="2">
        <v>0</v>
      </c>
      <c r="H4996" s="2">
        <v>18538.5</v>
      </c>
      <c r="I4996" s="2" t="s">
        <v>29</v>
      </c>
      <c r="J4996" s="4">
        <v>1</v>
      </c>
      <c r="K4996" t="str">
        <f>_xlfn.XLOOKUP(D4996, dim_channels!A:A, dim_channels!C:C, "Not Found")</f>
        <v>Direct</v>
      </c>
      <c r="L4996" t="str">
        <f>_xlfn.XLOOKUP(D4996, dim_channels!A:A, dim_channels!B:B, "Not Found")</f>
        <v>Walk-in</v>
      </c>
      <c r="M4996">
        <f t="shared" si="312"/>
        <v>0</v>
      </c>
      <c r="N4996">
        <f t="shared" si="313"/>
        <v>1</v>
      </c>
      <c r="O4996">
        <f t="shared" si="314"/>
        <v>18538.5</v>
      </c>
      <c r="P4996">
        <f t="shared" si="315"/>
        <v>18538.5</v>
      </c>
    </row>
    <row r="4997" spans="1:16" x14ac:dyDescent="0.2">
      <c r="A4997" s="3" t="s">
        <v>5433</v>
      </c>
      <c r="B4997" s="3" t="s">
        <v>261</v>
      </c>
      <c r="C4997" s="3" t="s">
        <v>391</v>
      </c>
      <c r="D4997" s="3" t="s">
        <v>206</v>
      </c>
      <c r="E4997" s="3" t="s">
        <v>207</v>
      </c>
      <c r="F4997" s="3">
        <v>15125.91</v>
      </c>
      <c r="G4997" s="3">
        <v>0</v>
      </c>
      <c r="H4997" s="3">
        <v>15125.91</v>
      </c>
      <c r="I4997" s="3" t="s">
        <v>29</v>
      </c>
      <c r="J4997" s="5">
        <v>1</v>
      </c>
      <c r="K4997" t="str">
        <f>_xlfn.XLOOKUP(D4997, dim_channels!A:A, dim_channels!C:C, "Not Found")</f>
        <v>Direct</v>
      </c>
      <c r="L4997" t="str">
        <f>_xlfn.XLOOKUP(D4997, dim_channels!A:A, dim_channels!B:B, "Not Found")</f>
        <v>Walk-in</v>
      </c>
      <c r="M4997">
        <f t="shared" si="312"/>
        <v>0</v>
      </c>
      <c r="N4997">
        <f t="shared" si="313"/>
        <v>1</v>
      </c>
      <c r="O4997">
        <f t="shared" si="314"/>
        <v>15125.91</v>
      </c>
      <c r="P4997">
        <f t="shared" si="315"/>
        <v>15125.91</v>
      </c>
    </row>
    <row r="4998" spans="1:16" x14ac:dyDescent="0.2">
      <c r="A4998" s="2" t="s">
        <v>5434</v>
      </c>
      <c r="B4998" s="2" t="s">
        <v>322</v>
      </c>
      <c r="C4998" s="2" t="s">
        <v>318</v>
      </c>
      <c r="D4998" s="2" t="s">
        <v>64</v>
      </c>
      <c r="E4998" s="2" t="s">
        <v>115</v>
      </c>
      <c r="F4998" s="2">
        <v>18977.599999999999</v>
      </c>
      <c r="G4998" s="2">
        <v>0</v>
      </c>
      <c r="H4998" s="2">
        <v>18977.599999999999</v>
      </c>
      <c r="I4998" s="2" t="s">
        <v>56</v>
      </c>
      <c r="J4998" s="4">
        <v>1</v>
      </c>
      <c r="K4998" t="str">
        <f>_xlfn.XLOOKUP(D4998, dim_channels!A:A, dim_channels!C:C, "Not Found")</f>
        <v>Direct</v>
      </c>
      <c r="L4998" t="str">
        <f>_xlfn.XLOOKUP(D4998, dim_channels!A:A, dim_channels!B:B, "Not Found")</f>
        <v>Direct Website</v>
      </c>
      <c r="M4998">
        <f t="shared" si="312"/>
        <v>0</v>
      </c>
      <c r="N4998">
        <f t="shared" si="313"/>
        <v>0</v>
      </c>
      <c r="O4998">
        <f t="shared" si="314"/>
        <v>0</v>
      </c>
      <c r="P4998">
        <f t="shared" si="315"/>
        <v>0</v>
      </c>
    </row>
    <row r="4999" spans="1:16" x14ac:dyDescent="0.2">
      <c r="A4999" s="3" t="s">
        <v>5435</v>
      </c>
      <c r="B4999" s="3" t="s">
        <v>778</v>
      </c>
      <c r="C4999" s="3" t="s">
        <v>178</v>
      </c>
      <c r="D4999" s="3" t="s">
        <v>52</v>
      </c>
      <c r="E4999" s="3" t="s">
        <v>60</v>
      </c>
      <c r="F4999" s="3">
        <v>4377.6899999999996</v>
      </c>
      <c r="G4999" s="3">
        <v>0</v>
      </c>
      <c r="H4999" s="3">
        <v>4377.6899999999996</v>
      </c>
      <c r="I4999" s="3" t="s">
        <v>29</v>
      </c>
      <c r="J4999" s="5">
        <v>1</v>
      </c>
      <c r="K4999" t="str">
        <f>_xlfn.XLOOKUP(D4999, dim_channels!A:A, dim_channels!C:C, "Not Found")</f>
        <v>OTA</v>
      </c>
      <c r="L4999" t="str">
        <f>_xlfn.XLOOKUP(D4999, dim_channels!A:A, dim_channels!B:B, "Not Found")</f>
        <v>Agoda</v>
      </c>
      <c r="M4999">
        <f t="shared" si="312"/>
        <v>0</v>
      </c>
      <c r="N4999">
        <f t="shared" si="313"/>
        <v>1</v>
      </c>
      <c r="O4999">
        <f t="shared" si="314"/>
        <v>4377.6899999999996</v>
      </c>
      <c r="P4999">
        <f t="shared" si="315"/>
        <v>4377.6899999999996</v>
      </c>
    </row>
    <row r="5000" spans="1:16" x14ac:dyDescent="0.2">
      <c r="A5000" s="2" t="s">
        <v>5436</v>
      </c>
      <c r="B5000" s="2" t="s">
        <v>664</v>
      </c>
      <c r="C5000" s="2" t="s">
        <v>236</v>
      </c>
      <c r="D5000" s="2" t="s">
        <v>33</v>
      </c>
      <c r="E5000" s="2" t="s">
        <v>28</v>
      </c>
      <c r="F5000" s="2">
        <v>9234.2800000000007</v>
      </c>
      <c r="G5000" s="2">
        <v>1385.14</v>
      </c>
      <c r="H5000" s="2">
        <v>7849.14</v>
      </c>
      <c r="I5000" s="2" t="s">
        <v>41</v>
      </c>
      <c r="J5000" s="4">
        <v>1.176470288464724</v>
      </c>
      <c r="K5000" t="str">
        <f>_xlfn.XLOOKUP(D5000, dim_channels!A:A, dim_channels!C:C, "Not Found")</f>
        <v>OTA</v>
      </c>
      <c r="L5000" t="str">
        <f>_xlfn.XLOOKUP(D5000, dim_channels!A:A, dim_channels!B:B, "Not Found")</f>
        <v>Booking.com</v>
      </c>
      <c r="M5000">
        <f t="shared" si="312"/>
        <v>1</v>
      </c>
      <c r="N5000">
        <f t="shared" si="313"/>
        <v>0</v>
      </c>
      <c r="O5000">
        <f t="shared" si="314"/>
        <v>0</v>
      </c>
      <c r="P5000">
        <f t="shared" si="315"/>
        <v>0</v>
      </c>
    </row>
    <row r="5001" spans="1:16" x14ac:dyDescent="0.2">
      <c r="A5001" s="3" t="s">
        <v>5437</v>
      </c>
      <c r="B5001" s="3" t="s">
        <v>359</v>
      </c>
      <c r="C5001" s="3" t="s">
        <v>314</v>
      </c>
      <c r="D5001" s="3" t="s">
        <v>27</v>
      </c>
      <c r="E5001" s="3" t="s">
        <v>34</v>
      </c>
      <c r="F5001" s="3">
        <v>6607.36</v>
      </c>
      <c r="G5001" s="3">
        <v>1189.32</v>
      </c>
      <c r="H5001" s="3">
        <v>5418.04</v>
      </c>
      <c r="I5001" s="3" t="s">
        <v>29</v>
      </c>
      <c r="J5001" s="5">
        <v>1.219511114720452</v>
      </c>
      <c r="K5001" t="str">
        <f>_xlfn.XLOOKUP(D5001, dim_channels!A:A, dim_channels!C:C, "Not Found")</f>
        <v>OTA</v>
      </c>
      <c r="L5001" t="str">
        <f>_xlfn.XLOOKUP(D5001, dim_channels!A:A, dim_channels!B:B, "Not Found")</f>
        <v>Expedia</v>
      </c>
      <c r="M5001">
        <f t="shared" si="312"/>
        <v>0</v>
      </c>
      <c r="N5001">
        <f t="shared" si="313"/>
        <v>1</v>
      </c>
      <c r="O5001">
        <f t="shared" si="314"/>
        <v>5418.04</v>
      </c>
      <c r="P5001">
        <f t="shared" si="315"/>
        <v>6607.36</v>
      </c>
    </row>
  </sheetData>
  <autoFilter ref="A1:K5001" xr:uid="{9ED4E023-FDE9-4451-A92F-81C195AD9FE4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B302-55FB-44AF-82E4-45D7571E1C20}">
  <dimension ref="A1:L5001"/>
  <sheetViews>
    <sheetView topLeftCell="C1" workbookViewId="0">
      <pane ySplit="1" topLeftCell="A2" activePane="bottomLeft" state="frozen"/>
      <selection pane="bottomLeft" sqref="A1:L34"/>
    </sheetView>
  </sheetViews>
  <sheetFormatPr defaultRowHeight="14.25" x14ac:dyDescent="0.2"/>
  <cols>
    <col min="1" max="1" width="14" customWidth="1"/>
    <col min="2" max="2" width="16" customWidth="1"/>
    <col min="3" max="3" width="17" customWidth="1"/>
    <col min="4" max="4" width="14" customWidth="1"/>
    <col min="5" max="5" width="16" customWidth="1"/>
    <col min="6" max="6" width="22" customWidth="1"/>
    <col min="7" max="7" width="21" customWidth="1"/>
    <col min="8" max="8" width="20" customWidth="1"/>
    <col min="9" max="9" width="15" customWidth="1"/>
    <col min="10" max="10" width="22" customWidth="1"/>
    <col min="11" max="11" width="24.125" customWidth="1"/>
    <col min="12" max="12" width="22" customWidth="1"/>
  </cols>
  <sheetData>
    <row r="1" spans="1:12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9" t="s">
        <v>5439</v>
      </c>
      <c r="L1" s="9" t="s">
        <v>5438</v>
      </c>
    </row>
    <row r="2" spans="1:12" x14ac:dyDescent="0.2">
      <c r="A2" s="2" t="s">
        <v>25</v>
      </c>
      <c r="B2" s="2" t="s">
        <v>26</v>
      </c>
      <c r="C2" s="2" t="s">
        <v>26</v>
      </c>
      <c r="D2" s="2" t="s">
        <v>27</v>
      </c>
      <c r="E2" s="2" t="s">
        <v>28</v>
      </c>
      <c r="F2" s="2">
        <v>22632.18</v>
      </c>
      <c r="G2" s="2">
        <v>4073.79</v>
      </c>
      <c r="H2" s="2">
        <v>18558.39</v>
      </c>
      <c r="I2" s="2" t="s">
        <v>29</v>
      </c>
      <c r="J2" s="4">
        <v>1.219512037412728</v>
      </c>
      <c r="K2" t="str">
        <f>_xlfn.XLOOKUP(D2, dim_channels!A:A, dim_channels!C:C, "Not Found")</f>
        <v>OTA</v>
      </c>
      <c r="L2" t="str">
        <f>_xlfn.XLOOKUP(D2, dim_channels!A:A, dim_channels!B:B, "Not Found")</f>
        <v>Expedia</v>
      </c>
    </row>
    <row r="3" spans="1:12" x14ac:dyDescent="0.2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>
        <v>3311.74</v>
      </c>
      <c r="G3" s="3">
        <v>496.76</v>
      </c>
      <c r="H3" s="3">
        <v>2814.98</v>
      </c>
      <c r="I3" s="3" t="s">
        <v>29</v>
      </c>
      <c r="J3" s="5">
        <v>1.1764701703031639</v>
      </c>
      <c r="K3" t="str">
        <f>_xlfn.XLOOKUP(D3, dim_channels!A:A, dim_channels!C:C, "Not Found")</f>
        <v>OTA</v>
      </c>
      <c r="L3" t="str">
        <f>_xlfn.XLOOKUP(D3, dim_channels!A:A, dim_channels!B:B, "Not Found")</f>
        <v>Booking.com</v>
      </c>
    </row>
    <row r="4" spans="1:12" x14ac:dyDescent="0.2">
      <c r="A4" s="2" t="s">
        <v>35</v>
      </c>
      <c r="B4" s="2" t="s">
        <v>36</v>
      </c>
      <c r="C4" s="2" t="s">
        <v>37</v>
      </c>
      <c r="D4" s="2" t="s">
        <v>33</v>
      </c>
      <c r="E4" s="2" t="s">
        <v>28</v>
      </c>
      <c r="F4" s="2">
        <v>17985.32</v>
      </c>
      <c r="G4" s="2">
        <v>2697.8</v>
      </c>
      <c r="H4" s="2">
        <v>15287.52</v>
      </c>
      <c r="I4" s="2" t="s">
        <v>29</v>
      </c>
      <c r="J4" s="4">
        <v>1.17647074214784</v>
      </c>
      <c r="K4" t="str">
        <f>_xlfn.XLOOKUP(D4, dim_channels!A:A, dim_channels!C:C, "Not Found")</f>
        <v>OTA</v>
      </c>
      <c r="L4" t="str">
        <f>_xlfn.XLOOKUP(D4, dim_channels!A:A, dim_channels!B:B, "Not Found")</f>
        <v>Booking.com</v>
      </c>
    </row>
    <row r="5" spans="1:12" x14ac:dyDescent="0.2">
      <c r="A5" s="3" t="s">
        <v>38</v>
      </c>
      <c r="B5" s="3" t="s">
        <v>39</v>
      </c>
      <c r="C5" s="3" t="s">
        <v>40</v>
      </c>
      <c r="D5" s="3" t="s">
        <v>33</v>
      </c>
      <c r="E5" s="3" t="s">
        <v>34</v>
      </c>
      <c r="F5" s="3">
        <v>21405.01</v>
      </c>
      <c r="G5" s="3">
        <v>3210.75</v>
      </c>
      <c r="H5" s="3">
        <v>18194.259999999998</v>
      </c>
      <c r="I5" s="3" t="s">
        <v>41</v>
      </c>
      <c r="J5" s="5">
        <v>1.176470491242843</v>
      </c>
      <c r="K5" t="str">
        <f>_xlfn.XLOOKUP(D5, dim_channels!A:A, dim_channels!C:C, "Not Found")</f>
        <v>OTA</v>
      </c>
      <c r="L5" t="str">
        <f>_xlfn.XLOOKUP(D5, dim_channels!A:A, dim_channels!B:B, "Not Found")</f>
        <v>Booking.com</v>
      </c>
    </row>
    <row r="6" spans="1:12" x14ac:dyDescent="0.2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>
        <v>3442.3</v>
      </c>
      <c r="G6" s="2">
        <v>172.12</v>
      </c>
      <c r="H6" s="2">
        <v>3270.18</v>
      </c>
      <c r="I6" s="2" t="s">
        <v>29</v>
      </c>
      <c r="J6" s="4">
        <v>1.052633188387184</v>
      </c>
      <c r="K6" t="str">
        <f>_xlfn.XLOOKUP(D6, dim_channels!A:A, dim_channels!C:C, "Not Found")</f>
        <v>Corporate</v>
      </c>
      <c r="L6" t="str">
        <f>_xlfn.XLOOKUP(D6, dim_channels!A:A, dim_channels!B:B, "Not Found")</f>
        <v>Corporate Direct</v>
      </c>
    </row>
    <row r="7" spans="1:12" x14ac:dyDescent="0.2">
      <c r="A7" s="3" t="s">
        <v>47</v>
      </c>
      <c r="B7" s="3" t="s">
        <v>36</v>
      </c>
      <c r="C7" s="3" t="s">
        <v>48</v>
      </c>
      <c r="D7" s="3" t="s">
        <v>27</v>
      </c>
      <c r="E7" s="3" t="s">
        <v>28</v>
      </c>
      <c r="F7" s="3">
        <v>7647.31</v>
      </c>
      <c r="G7" s="3">
        <v>1376.52</v>
      </c>
      <c r="H7" s="3">
        <v>6270.79</v>
      </c>
      <c r="I7" s="3" t="s">
        <v>41</v>
      </c>
      <c r="J7" s="5">
        <v>1.2195130119171591</v>
      </c>
      <c r="K7" t="str">
        <f>_xlfn.XLOOKUP(D7, dim_channels!A:A, dim_channels!C:C, "Not Found")</f>
        <v>OTA</v>
      </c>
      <c r="L7" t="str">
        <f>_xlfn.XLOOKUP(D7, dim_channels!A:A, dim_channels!B:B, "Not Found")</f>
        <v>Expedia</v>
      </c>
    </row>
    <row r="8" spans="1:12" x14ac:dyDescent="0.2">
      <c r="A8" s="2" t="s">
        <v>49</v>
      </c>
      <c r="B8" s="2" t="s">
        <v>50</v>
      </c>
      <c r="C8" s="2" t="s">
        <v>51</v>
      </c>
      <c r="D8" s="2" t="s">
        <v>52</v>
      </c>
      <c r="E8" s="2" t="s">
        <v>34</v>
      </c>
      <c r="F8" s="2">
        <v>4567.99</v>
      </c>
      <c r="G8" s="2">
        <v>548.16</v>
      </c>
      <c r="H8" s="2">
        <v>4019.83</v>
      </c>
      <c r="I8" s="2" t="s">
        <v>29</v>
      </c>
      <c r="J8" s="4">
        <v>1.136363975591008</v>
      </c>
      <c r="K8" t="str">
        <f>_xlfn.XLOOKUP(D8, dim_channels!A:A, dim_channels!C:C, "Not Found")</f>
        <v>OTA</v>
      </c>
      <c r="L8" t="str">
        <f>_xlfn.XLOOKUP(D8, dim_channels!A:A, dim_channels!B:B, "Not Found")</f>
        <v>Agoda</v>
      </c>
    </row>
    <row r="9" spans="1:12" x14ac:dyDescent="0.2">
      <c r="A9" s="3" t="s">
        <v>53</v>
      </c>
      <c r="B9" s="3" t="s">
        <v>54</v>
      </c>
      <c r="C9" s="3" t="s">
        <v>55</v>
      </c>
      <c r="D9" s="3" t="s">
        <v>27</v>
      </c>
      <c r="E9" s="3" t="s">
        <v>28</v>
      </c>
      <c r="F9" s="3">
        <v>6226.26</v>
      </c>
      <c r="G9" s="3">
        <v>1120.73</v>
      </c>
      <c r="H9" s="3">
        <v>5105.53</v>
      </c>
      <c r="I9" s="3" t="s">
        <v>56</v>
      </c>
      <c r="J9" s="5">
        <v>1.2195129594772729</v>
      </c>
      <c r="K9" t="str">
        <f>_xlfn.XLOOKUP(D9, dim_channels!A:A, dim_channels!C:C, "Not Found")</f>
        <v>OTA</v>
      </c>
      <c r="L9" t="str">
        <f>_xlfn.XLOOKUP(D9, dim_channels!A:A, dim_channels!B:B, "Not Found")</f>
        <v>Expedia</v>
      </c>
    </row>
    <row r="10" spans="1:12" x14ac:dyDescent="0.2">
      <c r="A10" s="2" t="s">
        <v>57</v>
      </c>
      <c r="B10" s="2" t="s">
        <v>58</v>
      </c>
      <c r="C10" s="2" t="s">
        <v>59</v>
      </c>
      <c r="D10" s="2" t="s">
        <v>52</v>
      </c>
      <c r="E10" s="2" t="s">
        <v>60</v>
      </c>
      <c r="F10" s="2">
        <v>10484.280000000001</v>
      </c>
      <c r="G10" s="2">
        <v>0</v>
      </c>
      <c r="H10" s="2">
        <v>10484.280000000001</v>
      </c>
      <c r="I10" s="2" t="s">
        <v>41</v>
      </c>
      <c r="J10" s="4">
        <v>1</v>
      </c>
      <c r="K10" t="str">
        <f>_xlfn.XLOOKUP(D10, dim_channels!A:A, dim_channels!C:C, "Not Found")</f>
        <v>OTA</v>
      </c>
      <c r="L10" t="str">
        <f>_xlfn.XLOOKUP(D10, dim_channels!A:A, dim_channels!B:B, "Not Found")</f>
        <v>Agoda</v>
      </c>
    </row>
    <row r="11" spans="1:12" x14ac:dyDescent="0.2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34</v>
      </c>
      <c r="F11" s="3">
        <v>2652.9</v>
      </c>
      <c r="G11" s="3">
        <v>0</v>
      </c>
      <c r="H11" s="3">
        <v>2652.9</v>
      </c>
      <c r="I11" s="3" t="s">
        <v>29</v>
      </c>
      <c r="J11" s="5">
        <v>1</v>
      </c>
      <c r="K11" t="str">
        <f>_xlfn.XLOOKUP(D11, dim_channels!A:A, dim_channels!C:C, "Not Found")</f>
        <v>Direct</v>
      </c>
      <c r="L11" t="str">
        <f>_xlfn.XLOOKUP(D11, dim_channels!A:A, dim_channels!B:B, "Not Found")</f>
        <v>Direct Website</v>
      </c>
    </row>
    <row r="12" spans="1:12" x14ac:dyDescent="0.2">
      <c r="A12" s="2" t="s">
        <v>65</v>
      </c>
      <c r="B12" s="2" t="s">
        <v>66</v>
      </c>
      <c r="C12" s="2" t="s">
        <v>67</v>
      </c>
      <c r="D12" s="2" t="s">
        <v>64</v>
      </c>
      <c r="E12" s="2" t="s">
        <v>28</v>
      </c>
      <c r="F12" s="2">
        <v>2969.35</v>
      </c>
      <c r="G12" s="2">
        <v>0</v>
      </c>
      <c r="H12" s="2">
        <v>2969.35</v>
      </c>
      <c r="I12" s="2" t="s">
        <v>29</v>
      </c>
      <c r="J12" s="4">
        <v>1</v>
      </c>
      <c r="K12" t="str">
        <f>_xlfn.XLOOKUP(D12, dim_channels!A:A, dim_channels!C:C, "Not Found")</f>
        <v>Direct</v>
      </c>
      <c r="L12" t="str">
        <f>_xlfn.XLOOKUP(D12, dim_channels!A:A, dim_channels!B:B, "Not Found")</f>
        <v>Direct Website</v>
      </c>
    </row>
    <row r="13" spans="1:12" x14ac:dyDescent="0.2">
      <c r="A13" s="3" t="s">
        <v>68</v>
      </c>
      <c r="B13" s="3" t="s">
        <v>69</v>
      </c>
      <c r="C13" s="3" t="s">
        <v>70</v>
      </c>
      <c r="D13" s="3" t="s">
        <v>64</v>
      </c>
      <c r="E13" s="3" t="s">
        <v>34</v>
      </c>
      <c r="F13" s="3">
        <v>6175.98</v>
      </c>
      <c r="G13" s="3">
        <v>0</v>
      </c>
      <c r="H13" s="3">
        <v>6175.98</v>
      </c>
      <c r="I13" s="3" t="s">
        <v>29</v>
      </c>
      <c r="J13" s="5">
        <v>1</v>
      </c>
      <c r="K13" t="str">
        <f>_xlfn.XLOOKUP(D13, dim_channels!A:A, dim_channels!C:C, "Not Found")</f>
        <v>Direct</v>
      </c>
      <c r="L13" t="str">
        <f>_xlfn.XLOOKUP(D13, dim_channels!A:A, dim_channels!B:B, "Not Found")</f>
        <v>Direct Website</v>
      </c>
    </row>
    <row r="14" spans="1:12" x14ac:dyDescent="0.2">
      <c r="A14" s="2" t="s">
        <v>71</v>
      </c>
      <c r="B14" s="2" t="s">
        <v>72</v>
      </c>
      <c r="C14" s="2" t="s">
        <v>73</v>
      </c>
      <c r="D14" s="2" t="s">
        <v>33</v>
      </c>
      <c r="E14" s="2" t="s">
        <v>28</v>
      </c>
      <c r="F14" s="2">
        <v>8306.2099999999991</v>
      </c>
      <c r="G14" s="2">
        <v>1245.93</v>
      </c>
      <c r="H14" s="2">
        <v>7060.28</v>
      </c>
      <c r="I14" s="2" t="s">
        <v>29</v>
      </c>
      <c r="J14" s="4">
        <v>1.1764703382868671</v>
      </c>
      <c r="K14" t="str">
        <f>_xlfn.XLOOKUP(D14, dim_channels!A:A, dim_channels!C:C, "Not Found")</f>
        <v>OTA</v>
      </c>
      <c r="L14" t="str">
        <f>_xlfn.XLOOKUP(D14, dim_channels!A:A, dim_channels!B:B, "Not Found")</f>
        <v>Booking.com</v>
      </c>
    </row>
    <row r="15" spans="1:12" x14ac:dyDescent="0.2">
      <c r="A15" s="3" t="s">
        <v>74</v>
      </c>
      <c r="B15" s="3" t="s">
        <v>75</v>
      </c>
      <c r="C15" s="3" t="s">
        <v>76</v>
      </c>
      <c r="D15" s="3" t="s">
        <v>27</v>
      </c>
      <c r="E15" s="3" t="s">
        <v>28</v>
      </c>
      <c r="F15" s="3">
        <v>5120.99</v>
      </c>
      <c r="G15" s="3">
        <v>921.78</v>
      </c>
      <c r="H15" s="3">
        <v>4199.21</v>
      </c>
      <c r="I15" s="3" t="s">
        <v>41</v>
      </c>
      <c r="J15" s="5">
        <v>1.2195127178683609</v>
      </c>
      <c r="K15" t="str">
        <f>_xlfn.XLOOKUP(D15, dim_channels!A:A, dim_channels!C:C, "Not Found")</f>
        <v>OTA</v>
      </c>
      <c r="L15" t="str">
        <f>_xlfn.XLOOKUP(D15, dim_channels!A:A, dim_channels!B:B, "Not Found")</f>
        <v>Expedia</v>
      </c>
    </row>
    <row r="16" spans="1:12" x14ac:dyDescent="0.2">
      <c r="A16" s="2" t="s">
        <v>77</v>
      </c>
      <c r="B16" s="2" t="s">
        <v>78</v>
      </c>
      <c r="C16" s="2" t="s">
        <v>79</v>
      </c>
      <c r="D16" s="2" t="s">
        <v>52</v>
      </c>
      <c r="E16" s="2" t="s">
        <v>60</v>
      </c>
      <c r="F16" s="2">
        <v>2830.4</v>
      </c>
      <c r="G16" s="2">
        <v>0</v>
      </c>
      <c r="H16" s="2">
        <v>2830.4</v>
      </c>
      <c r="I16" s="2" t="s">
        <v>29</v>
      </c>
      <c r="J16" s="4">
        <v>1</v>
      </c>
      <c r="K16" t="str">
        <f>_xlfn.XLOOKUP(D16, dim_channels!A:A, dim_channels!C:C, "Not Found")</f>
        <v>OTA</v>
      </c>
      <c r="L16" t="str">
        <f>_xlfn.XLOOKUP(D16, dim_channels!A:A, dim_channels!B:B, "Not Found")</f>
        <v>Agoda</v>
      </c>
    </row>
    <row r="17" spans="1:12" x14ac:dyDescent="0.2">
      <c r="A17" s="3" t="s">
        <v>80</v>
      </c>
      <c r="B17" s="3" t="s">
        <v>81</v>
      </c>
      <c r="C17" s="3" t="s">
        <v>82</v>
      </c>
      <c r="D17" s="3" t="s">
        <v>33</v>
      </c>
      <c r="E17" s="3" t="s">
        <v>34</v>
      </c>
      <c r="F17" s="3">
        <v>2857.58</v>
      </c>
      <c r="G17" s="3">
        <v>428.64</v>
      </c>
      <c r="H17" s="3">
        <v>2428.94</v>
      </c>
      <c r="I17" s="3" t="s">
        <v>29</v>
      </c>
      <c r="J17" s="5">
        <v>1.1764720413019669</v>
      </c>
      <c r="K17" t="str">
        <f>_xlfn.XLOOKUP(D17, dim_channels!A:A, dim_channels!C:C, "Not Found")</f>
        <v>OTA</v>
      </c>
      <c r="L17" t="str">
        <f>_xlfn.XLOOKUP(D17, dim_channels!A:A, dim_channels!B:B, "Not Found")</f>
        <v>Booking.com</v>
      </c>
    </row>
    <row r="18" spans="1:12" x14ac:dyDescent="0.2">
      <c r="A18" s="2" t="s">
        <v>83</v>
      </c>
      <c r="B18" s="2" t="s">
        <v>84</v>
      </c>
      <c r="C18" s="2" t="s">
        <v>85</v>
      </c>
      <c r="D18" s="2" t="s">
        <v>33</v>
      </c>
      <c r="E18" s="2" t="s">
        <v>60</v>
      </c>
      <c r="F18" s="2">
        <v>4606.43</v>
      </c>
      <c r="G18" s="2">
        <v>0</v>
      </c>
      <c r="H18" s="2">
        <v>4606.43</v>
      </c>
      <c r="I18" s="2" t="s">
        <v>56</v>
      </c>
      <c r="J18" s="4">
        <v>1</v>
      </c>
      <c r="K18" t="str">
        <f>_xlfn.XLOOKUP(D18, dim_channels!A:A, dim_channels!C:C, "Not Found")</f>
        <v>OTA</v>
      </c>
      <c r="L18" t="str">
        <f>_xlfn.XLOOKUP(D18, dim_channels!A:A, dim_channels!B:B, "Not Found")</f>
        <v>Booking.com</v>
      </c>
    </row>
    <row r="19" spans="1:12" x14ac:dyDescent="0.2">
      <c r="A19" s="3" t="s">
        <v>86</v>
      </c>
      <c r="B19" s="3" t="s">
        <v>87</v>
      </c>
      <c r="C19" s="3" t="s">
        <v>88</v>
      </c>
      <c r="D19" s="3" t="s">
        <v>45</v>
      </c>
      <c r="E19" s="3" t="s">
        <v>89</v>
      </c>
      <c r="F19" s="3">
        <v>6660.28</v>
      </c>
      <c r="G19" s="3">
        <v>0</v>
      </c>
      <c r="H19" s="3">
        <v>6660.28</v>
      </c>
      <c r="I19" s="3" t="s">
        <v>29</v>
      </c>
      <c r="J19" s="5">
        <v>1</v>
      </c>
      <c r="K19" t="str">
        <f>_xlfn.XLOOKUP(D19, dim_channels!A:A, dim_channels!C:C, "Not Found")</f>
        <v>Corporate</v>
      </c>
      <c r="L19" t="str">
        <f>_xlfn.XLOOKUP(D19, dim_channels!A:A, dim_channels!B:B, "Not Found")</f>
        <v>Corporate Direct</v>
      </c>
    </row>
    <row r="20" spans="1:12" x14ac:dyDescent="0.2">
      <c r="A20" s="2" t="s">
        <v>90</v>
      </c>
      <c r="B20" s="2" t="s">
        <v>91</v>
      </c>
      <c r="C20" s="2" t="s">
        <v>92</v>
      </c>
      <c r="D20" s="2" t="s">
        <v>27</v>
      </c>
      <c r="E20" s="2" t="s">
        <v>34</v>
      </c>
      <c r="F20" s="2">
        <v>8415.01</v>
      </c>
      <c r="G20" s="2">
        <v>1514.7</v>
      </c>
      <c r="H20" s="2">
        <v>6900.31</v>
      </c>
      <c r="I20" s="2" t="s">
        <v>41</v>
      </c>
      <c r="J20" s="4">
        <v>1.219511877002627</v>
      </c>
      <c r="K20" t="str">
        <f>_xlfn.XLOOKUP(D20, dim_channels!A:A, dim_channels!C:C, "Not Found")</f>
        <v>OTA</v>
      </c>
      <c r="L20" t="str">
        <f>_xlfn.XLOOKUP(D20, dim_channels!A:A, dim_channels!B:B, "Not Found")</f>
        <v>Expedia</v>
      </c>
    </row>
    <row r="21" spans="1:12" x14ac:dyDescent="0.2">
      <c r="A21" s="3" t="s">
        <v>93</v>
      </c>
      <c r="B21" s="3" t="s">
        <v>94</v>
      </c>
      <c r="C21" s="3" t="s">
        <v>95</v>
      </c>
      <c r="D21" s="3" t="s">
        <v>33</v>
      </c>
      <c r="E21" s="3" t="s">
        <v>28</v>
      </c>
      <c r="F21" s="3">
        <v>18694.29</v>
      </c>
      <c r="G21" s="3">
        <v>2804.14</v>
      </c>
      <c r="H21" s="3">
        <v>15890.15</v>
      </c>
      <c r="I21" s="3" t="s">
        <v>29</v>
      </c>
      <c r="J21" s="5">
        <v>1.1764703291032499</v>
      </c>
      <c r="K21" t="str">
        <f>_xlfn.XLOOKUP(D21, dim_channels!A:A, dim_channels!C:C, "Not Found")</f>
        <v>OTA</v>
      </c>
      <c r="L21" t="str">
        <f>_xlfn.XLOOKUP(D21, dim_channels!A:A, dim_channels!B:B, "Not Found")</f>
        <v>Booking.com</v>
      </c>
    </row>
    <row r="22" spans="1:12" x14ac:dyDescent="0.2">
      <c r="A22" s="2" t="s">
        <v>96</v>
      </c>
      <c r="B22" s="2" t="s">
        <v>97</v>
      </c>
      <c r="C22" s="2" t="s">
        <v>98</v>
      </c>
      <c r="D22" s="2" t="s">
        <v>45</v>
      </c>
      <c r="E22" s="2" t="s">
        <v>89</v>
      </c>
      <c r="F22" s="2">
        <v>4095.96</v>
      </c>
      <c r="G22" s="2">
        <v>0</v>
      </c>
      <c r="H22" s="2">
        <v>4095.96</v>
      </c>
      <c r="I22" s="2" t="s">
        <v>29</v>
      </c>
      <c r="J22" s="4">
        <v>1</v>
      </c>
      <c r="K22" t="str">
        <f>_xlfn.XLOOKUP(D22, dim_channels!A:A, dim_channels!C:C, "Not Found")</f>
        <v>Corporate</v>
      </c>
      <c r="L22" t="str">
        <f>_xlfn.XLOOKUP(D22, dim_channels!A:A, dim_channels!B:B, "Not Found")</f>
        <v>Corporate Direct</v>
      </c>
    </row>
    <row r="23" spans="1:12" x14ac:dyDescent="0.2">
      <c r="A23" s="3" t="s">
        <v>99</v>
      </c>
      <c r="B23" s="3" t="s">
        <v>100</v>
      </c>
      <c r="C23" s="3" t="s">
        <v>101</v>
      </c>
      <c r="D23" s="3" t="s">
        <v>45</v>
      </c>
      <c r="E23" s="3" t="s">
        <v>89</v>
      </c>
      <c r="F23" s="3">
        <v>3001.73</v>
      </c>
      <c r="G23" s="3">
        <v>0</v>
      </c>
      <c r="H23" s="3">
        <v>3001.73</v>
      </c>
      <c r="I23" s="3" t="s">
        <v>29</v>
      </c>
      <c r="J23" s="5">
        <v>1</v>
      </c>
      <c r="K23" t="str">
        <f>_xlfn.XLOOKUP(D23, dim_channels!A:A, dim_channels!C:C, "Not Found")</f>
        <v>Corporate</v>
      </c>
      <c r="L23" t="str">
        <f>_xlfn.XLOOKUP(D23, dim_channels!A:A, dim_channels!B:B, "Not Found")</f>
        <v>Corporate Direct</v>
      </c>
    </row>
    <row r="24" spans="1:12" x14ac:dyDescent="0.2">
      <c r="A24" s="2" t="s">
        <v>102</v>
      </c>
      <c r="B24" s="2" t="s">
        <v>103</v>
      </c>
      <c r="C24" s="2" t="s">
        <v>104</v>
      </c>
      <c r="D24" s="2" t="s">
        <v>27</v>
      </c>
      <c r="E24" s="2" t="s">
        <v>60</v>
      </c>
      <c r="F24" s="2">
        <v>3119.25</v>
      </c>
      <c r="G24" s="2">
        <v>0</v>
      </c>
      <c r="H24" s="2">
        <v>3119.25</v>
      </c>
      <c r="I24" s="2" t="s">
        <v>41</v>
      </c>
      <c r="J24" s="4">
        <v>1</v>
      </c>
      <c r="K24" t="str">
        <f>_xlfn.XLOOKUP(D24, dim_channels!A:A, dim_channels!C:C, "Not Found")</f>
        <v>OTA</v>
      </c>
      <c r="L24" t="str">
        <f>_xlfn.XLOOKUP(D24, dim_channels!A:A, dim_channels!B:B, "Not Found")</f>
        <v>Expedia</v>
      </c>
    </row>
    <row r="25" spans="1:12" x14ac:dyDescent="0.2">
      <c r="A25" s="3" t="s">
        <v>105</v>
      </c>
      <c r="B25" s="3" t="s">
        <v>106</v>
      </c>
      <c r="C25" s="3" t="s">
        <v>107</v>
      </c>
      <c r="D25" s="3" t="s">
        <v>27</v>
      </c>
      <c r="E25" s="3" t="s">
        <v>28</v>
      </c>
      <c r="F25" s="3">
        <v>3351.2</v>
      </c>
      <c r="G25" s="3">
        <v>603.22</v>
      </c>
      <c r="H25" s="3">
        <v>2747.98</v>
      </c>
      <c r="I25" s="3" t="s">
        <v>29</v>
      </c>
      <c r="J25" s="5">
        <v>1.2195139702617921</v>
      </c>
      <c r="K25" t="str">
        <f>_xlfn.XLOOKUP(D25, dim_channels!A:A, dim_channels!C:C, "Not Found")</f>
        <v>OTA</v>
      </c>
      <c r="L25" t="str">
        <f>_xlfn.XLOOKUP(D25, dim_channels!A:A, dim_channels!B:B, "Not Found")</f>
        <v>Expedia</v>
      </c>
    </row>
    <row r="26" spans="1:12" x14ac:dyDescent="0.2">
      <c r="A26" s="2" t="s">
        <v>108</v>
      </c>
      <c r="B26" s="2" t="s">
        <v>109</v>
      </c>
      <c r="C26" s="2" t="s">
        <v>110</v>
      </c>
      <c r="D26" s="2" t="s">
        <v>27</v>
      </c>
      <c r="E26" s="2" t="s">
        <v>60</v>
      </c>
      <c r="F26" s="2">
        <v>8889.7800000000007</v>
      </c>
      <c r="G26" s="2">
        <v>0</v>
      </c>
      <c r="H26" s="2">
        <v>8889.7800000000007</v>
      </c>
      <c r="I26" s="2" t="s">
        <v>41</v>
      </c>
      <c r="J26" s="4">
        <v>1</v>
      </c>
      <c r="K26" t="str">
        <f>_xlfn.XLOOKUP(D26, dim_channels!A:A, dim_channels!C:C, "Not Found")</f>
        <v>OTA</v>
      </c>
      <c r="L26" t="str">
        <f>_xlfn.XLOOKUP(D26, dim_channels!A:A, dim_channels!B:B, "Not Found")</f>
        <v>Expedia</v>
      </c>
    </row>
    <row r="27" spans="1:12" x14ac:dyDescent="0.2">
      <c r="A27" s="3" t="s">
        <v>111</v>
      </c>
      <c r="B27" s="3" t="s">
        <v>112</v>
      </c>
      <c r="C27" s="3" t="s">
        <v>113</v>
      </c>
      <c r="D27" s="3" t="s">
        <v>114</v>
      </c>
      <c r="E27" s="3" t="s">
        <v>115</v>
      </c>
      <c r="F27" s="3">
        <v>6743.94</v>
      </c>
      <c r="G27" s="3">
        <v>674.39</v>
      </c>
      <c r="H27" s="3">
        <v>6069.55</v>
      </c>
      <c r="I27" s="3" t="s">
        <v>29</v>
      </c>
      <c r="J27" s="5">
        <v>1.1111103788584</v>
      </c>
      <c r="K27" t="str">
        <f>_xlfn.XLOOKUP(D27, dim_channels!A:A, dim_channels!C:C, "Not Found")</f>
        <v>Offline</v>
      </c>
      <c r="L27" t="str">
        <f>_xlfn.XLOOKUP(D27, dim_channels!A:A, dim_channels!B:B, "Not Found")</f>
        <v>Travel Agency</v>
      </c>
    </row>
    <row r="28" spans="1:12" x14ac:dyDescent="0.2">
      <c r="A28" s="2" t="s">
        <v>116</v>
      </c>
      <c r="B28" s="2" t="s">
        <v>117</v>
      </c>
      <c r="C28" s="2" t="s">
        <v>118</v>
      </c>
      <c r="D28" s="2" t="s">
        <v>33</v>
      </c>
      <c r="E28" s="2" t="s">
        <v>60</v>
      </c>
      <c r="F28" s="2">
        <v>11831.79</v>
      </c>
      <c r="G28" s="2">
        <v>0</v>
      </c>
      <c r="H28" s="2">
        <v>11831.79</v>
      </c>
      <c r="I28" s="2" t="s">
        <v>29</v>
      </c>
      <c r="J28" s="4">
        <v>1</v>
      </c>
      <c r="K28" t="str">
        <f>_xlfn.XLOOKUP(D28, dim_channels!A:A, dim_channels!C:C, "Not Found")</f>
        <v>OTA</v>
      </c>
      <c r="L28" t="str">
        <f>_xlfn.XLOOKUP(D28, dim_channels!A:A, dim_channels!B:B, "Not Found")</f>
        <v>Booking.com</v>
      </c>
    </row>
    <row r="29" spans="1:12" x14ac:dyDescent="0.2">
      <c r="A29" s="3" t="s">
        <v>119</v>
      </c>
      <c r="B29" s="3" t="s">
        <v>120</v>
      </c>
      <c r="C29" s="3" t="s">
        <v>121</v>
      </c>
      <c r="D29" s="3" t="s">
        <v>45</v>
      </c>
      <c r="E29" s="3" t="s">
        <v>89</v>
      </c>
      <c r="F29" s="3">
        <v>6396.65</v>
      </c>
      <c r="G29" s="3">
        <v>0</v>
      </c>
      <c r="H29" s="3">
        <v>6396.65</v>
      </c>
      <c r="I29" s="3" t="s">
        <v>29</v>
      </c>
      <c r="J29" s="5">
        <v>1</v>
      </c>
      <c r="K29" t="str">
        <f>_xlfn.XLOOKUP(D29, dim_channels!A:A, dim_channels!C:C, "Not Found")</f>
        <v>Corporate</v>
      </c>
      <c r="L29" t="str">
        <f>_xlfn.XLOOKUP(D29, dim_channels!A:A, dim_channels!B:B, "Not Found")</f>
        <v>Corporate Direct</v>
      </c>
    </row>
    <row r="30" spans="1:12" x14ac:dyDescent="0.2">
      <c r="A30" s="2" t="s">
        <v>122</v>
      </c>
      <c r="B30" s="2" t="s">
        <v>123</v>
      </c>
      <c r="C30" s="2" t="s">
        <v>124</v>
      </c>
      <c r="D30" s="2" t="s">
        <v>52</v>
      </c>
      <c r="E30" s="2" t="s">
        <v>60</v>
      </c>
      <c r="F30" s="2">
        <v>5254.32</v>
      </c>
      <c r="G30" s="2">
        <v>0</v>
      </c>
      <c r="H30" s="2">
        <v>5254.32</v>
      </c>
      <c r="I30" s="2" t="s">
        <v>41</v>
      </c>
      <c r="J30" s="4">
        <v>1</v>
      </c>
      <c r="K30" t="str">
        <f>_xlfn.XLOOKUP(D30, dim_channels!A:A, dim_channels!C:C, "Not Found")</f>
        <v>OTA</v>
      </c>
      <c r="L30" t="str">
        <f>_xlfn.XLOOKUP(D30, dim_channels!A:A, dim_channels!B:B, "Not Found")</f>
        <v>Agoda</v>
      </c>
    </row>
    <row r="31" spans="1:12" x14ac:dyDescent="0.2">
      <c r="A31" s="3" t="s">
        <v>125</v>
      </c>
      <c r="B31" s="3" t="s">
        <v>126</v>
      </c>
      <c r="C31" s="3" t="s">
        <v>127</v>
      </c>
      <c r="D31" s="3" t="s">
        <v>27</v>
      </c>
      <c r="E31" s="3" t="s">
        <v>34</v>
      </c>
      <c r="F31" s="3">
        <v>5784.71</v>
      </c>
      <c r="G31" s="3">
        <v>1041.25</v>
      </c>
      <c r="H31" s="3">
        <v>4743.46</v>
      </c>
      <c r="I31" s="3" t="s">
        <v>29</v>
      </c>
      <c r="J31" s="5">
        <v>1.219512760727401</v>
      </c>
      <c r="K31" t="str">
        <f>_xlfn.XLOOKUP(D31, dim_channels!A:A, dim_channels!C:C, "Not Found")</f>
        <v>OTA</v>
      </c>
      <c r="L31" t="str">
        <f>_xlfn.XLOOKUP(D31, dim_channels!A:A, dim_channels!B:B, "Not Found")</f>
        <v>Expedia</v>
      </c>
    </row>
    <row r="32" spans="1:12" x14ac:dyDescent="0.2">
      <c r="A32" s="2" t="s">
        <v>128</v>
      </c>
      <c r="B32" s="2" t="s">
        <v>129</v>
      </c>
      <c r="C32" s="2" t="s">
        <v>130</v>
      </c>
      <c r="D32" s="2" t="s">
        <v>114</v>
      </c>
      <c r="E32" s="2" t="s">
        <v>46</v>
      </c>
      <c r="F32" s="2">
        <v>4609.3100000000004</v>
      </c>
      <c r="G32" s="2">
        <v>460.93</v>
      </c>
      <c r="H32" s="2">
        <v>4148.38</v>
      </c>
      <c r="I32" s="2" t="s">
        <v>29</v>
      </c>
      <c r="J32" s="4">
        <v>1.1111108432689389</v>
      </c>
      <c r="K32" t="str">
        <f>_xlfn.XLOOKUP(D32, dim_channels!A:A, dim_channels!C:C, "Not Found")</f>
        <v>Offline</v>
      </c>
      <c r="L32" t="str">
        <f>_xlfn.XLOOKUP(D32, dim_channels!A:A, dim_channels!B:B, "Not Found")</f>
        <v>Travel Agency</v>
      </c>
    </row>
    <row r="33" spans="1:12" x14ac:dyDescent="0.2">
      <c r="A33" s="3" t="s">
        <v>131</v>
      </c>
      <c r="B33" s="3" t="s">
        <v>132</v>
      </c>
      <c r="C33" s="3" t="s">
        <v>133</v>
      </c>
      <c r="D33" s="3" t="s">
        <v>27</v>
      </c>
      <c r="E33" s="3" t="s">
        <v>28</v>
      </c>
      <c r="F33" s="3">
        <v>2813.42</v>
      </c>
      <c r="G33" s="3">
        <v>506.42</v>
      </c>
      <c r="H33" s="3">
        <v>2307</v>
      </c>
      <c r="I33" s="3" t="s">
        <v>41</v>
      </c>
      <c r="J33" s="5">
        <v>1.2195145210229741</v>
      </c>
      <c r="K33" t="str">
        <f>_xlfn.XLOOKUP(D33, dim_channels!A:A, dim_channels!C:C, "Not Found")</f>
        <v>OTA</v>
      </c>
      <c r="L33" t="str">
        <f>_xlfn.XLOOKUP(D33, dim_channels!A:A, dim_channels!B:B, "Not Found")</f>
        <v>Expedia</v>
      </c>
    </row>
    <row r="34" spans="1:12" x14ac:dyDescent="0.2">
      <c r="A34" s="2" t="s">
        <v>134</v>
      </c>
      <c r="B34" s="2" t="s">
        <v>135</v>
      </c>
      <c r="C34" s="2" t="s">
        <v>136</v>
      </c>
      <c r="D34" s="2" t="s">
        <v>27</v>
      </c>
      <c r="E34" s="2" t="s">
        <v>28</v>
      </c>
      <c r="F34" s="2">
        <v>3329.54</v>
      </c>
      <c r="G34" s="2">
        <v>599.32000000000005</v>
      </c>
      <c r="H34" s="2">
        <v>2730.22</v>
      </c>
      <c r="I34" s="2" t="s">
        <v>29</v>
      </c>
      <c r="J34" s="4">
        <v>1.219513445802902</v>
      </c>
      <c r="K34" t="str">
        <f>_xlfn.XLOOKUP(D34, dim_channels!A:A, dim_channels!C:C, "Not Found")</f>
        <v>OTA</v>
      </c>
      <c r="L34" t="str">
        <f>_xlfn.XLOOKUP(D34, dim_channels!A:A, dim_channels!B:B, "Not Found")</f>
        <v>Expedia</v>
      </c>
    </row>
    <row r="35" spans="1:12" x14ac:dyDescent="0.2">
      <c r="A35" s="3" t="s">
        <v>137</v>
      </c>
      <c r="B35" s="3" t="s">
        <v>138</v>
      </c>
      <c r="C35" s="3" t="s">
        <v>139</v>
      </c>
      <c r="D35" s="3" t="s">
        <v>45</v>
      </c>
      <c r="E35" s="3" t="s">
        <v>89</v>
      </c>
      <c r="F35" s="3">
        <v>3788.8</v>
      </c>
      <c r="G35" s="3">
        <v>0</v>
      </c>
      <c r="H35" s="3">
        <v>3788.8</v>
      </c>
      <c r="I35" s="3" t="s">
        <v>56</v>
      </c>
      <c r="J35" s="5">
        <v>1</v>
      </c>
      <c r="K35" t="str">
        <f>_xlfn.XLOOKUP(D35, dim_channels!A:A, dim_channels!C:C, "Not Found")</f>
        <v>Corporate</v>
      </c>
      <c r="L35" t="str">
        <f>_xlfn.XLOOKUP(D35, dim_channels!A:A, dim_channels!B:B, "Not Found")</f>
        <v>Corporate Direct</v>
      </c>
    </row>
    <row r="36" spans="1:12" x14ac:dyDescent="0.2">
      <c r="A36" s="2" t="s">
        <v>140</v>
      </c>
      <c r="B36" s="2" t="s">
        <v>141</v>
      </c>
      <c r="C36" s="2" t="s">
        <v>85</v>
      </c>
      <c r="D36" s="2" t="s">
        <v>114</v>
      </c>
      <c r="E36" s="2" t="s">
        <v>46</v>
      </c>
      <c r="F36" s="2">
        <v>5311.37</v>
      </c>
      <c r="G36" s="2">
        <v>531.14</v>
      </c>
      <c r="H36" s="2">
        <v>4780.2299999999996</v>
      </c>
      <c r="I36" s="2" t="s">
        <v>41</v>
      </c>
      <c r="J36" s="4">
        <v>1.1111118084276279</v>
      </c>
      <c r="K36" t="str">
        <f>_xlfn.XLOOKUP(D36, dim_channels!A:A, dim_channels!C:C, "Not Found")</f>
        <v>Offline</v>
      </c>
      <c r="L36" t="str">
        <f>_xlfn.XLOOKUP(D36, dim_channels!A:A, dim_channels!B:B, "Not Found")</f>
        <v>Travel Agency</v>
      </c>
    </row>
    <row r="37" spans="1:12" x14ac:dyDescent="0.2">
      <c r="A37" s="3" t="s">
        <v>142</v>
      </c>
      <c r="B37" s="3" t="s">
        <v>143</v>
      </c>
      <c r="C37" s="3" t="s">
        <v>79</v>
      </c>
      <c r="D37" s="3" t="s">
        <v>27</v>
      </c>
      <c r="E37" s="3" t="s">
        <v>28</v>
      </c>
      <c r="F37" s="3">
        <v>5764.08</v>
      </c>
      <c r="G37" s="3">
        <v>1037.53</v>
      </c>
      <c r="H37" s="3">
        <v>4726.55</v>
      </c>
      <c r="I37" s="3" t="s">
        <v>29</v>
      </c>
      <c r="J37" s="5">
        <v>1.21951105986396</v>
      </c>
      <c r="K37" t="str">
        <f>_xlfn.XLOOKUP(D37, dim_channels!A:A, dim_channels!C:C, "Not Found")</f>
        <v>OTA</v>
      </c>
      <c r="L37" t="str">
        <f>_xlfn.XLOOKUP(D37, dim_channels!A:A, dim_channels!B:B, "Not Found")</f>
        <v>Expedia</v>
      </c>
    </row>
    <row r="38" spans="1:12" x14ac:dyDescent="0.2">
      <c r="A38" s="2" t="s">
        <v>144</v>
      </c>
      <c r="B38" s="2" t="s">
        <v>145</v>
      </c>
      <c r="C38" s="2" t="s">
        <v>109</v>
      </c>
      <c r="D38" s="2" t="s">
        <v>45</v>
      </c>
      <c r="E38" s="2" t="s">
        <v>46</v>
      </c>
      <c r="F38" s="2">
        <v>14588.95</v>
      </c>
      <c r="G38" s="2">
        <v>729.45</v>
      </c>
      <c r="H38" s="2">
        <v>13859.5</v>
      </c>
      <c r="I38" s="2" t="s">
        <v>29</v>
      </c>
      <c r="J38" s="4">
        <v>1.0526317688228291</v>
      </c>
      <c r="K38" t="str">
        <f>_xlfn.XLOOKUP(D38, dim_channels!A:A, dim_channels!C:C, "Not Found")</f>
        <v>Corporate</v>
      </c>
      <c r="L38" t="str">
        <f>_xlfn.XLOOKUP(D38, dim_channels!A:A, dim_channels!B:B, "Not Found")</f>
        <v>Corporate Direct</v>
      </c>
    </row>
    <row r="39" spans="1:12" x14ac:dyDescent="0.2">
      <c r="A39" s="3" t="s">
        <v>146</v>
      </c>
      <c r="B39" s="3" t="s">
        <v>147</v>
      </c>
      <c r="C39" s="3" t="s">
        <v>148</v>
      </c>
      <c r="D39" s="3" t="s">
        <v>52</v>
      </c>
      <c r="E39" s="3" t="s">
        <v>60</v>
      </c>
      <c r="F39" s="3">
        <v>2526.81</v>
      </c>
      <c r="G39" s="3">
        <v>0</v>
      </c>
      <c r="H39" s="3">
        <v>2526.81</v>
      </c>
      <c r="I39" s="3" t="s">
        <v>29</v>
      </c>
      <c r="J39" s="5">
        <v>1</v>
      </c>
      <c r="K39" t="str">
        <f>_xlfn.XLOOKUP(D39, dim_channels!A:A, dim_channels!C:C, "Not Found")</f>
        <v>OTA</v>
      </c>
      <c r="L39" t="str">
        <f>_xlfn.XLOOKUP(D39, dim_channels!A:A, dim_channels!B:B, "Not Found")</f>
        <v>Agoda</v>
      </c>
    </row>
    <row r="40" spans="1:12" x14ac:dyDescent="0.2">
      <c r="A40" s="2" t="s">
        <v>149</v>
      </c>
      <c r="B40" s="2" t="s">
        <v>150</v>
      </c>
      <c r="C40" s="2" t="s">
        <v>151</v>
      </c>
      <c r="D40" s="2" t="s">
        <v>33</v>
      </c>
      <c r="E40" s="2" t="s">
        <v>28</v>
      </c>
      <c r="F40" s="2">
        <v>5491.62</v>
      </c>
      <c r="G40" s="2">
        <v>823.74</v>
      </c>
      <c r="H40" s="2">
        <v>4667.88</v>
      </c>
      <c r="I40" s="2" t="s">
        <v>41</v>
      </c>
      <c r="J40" s="4">
        <v>1.176469832129361</v>
      </c>
      <c r="K40" t="str">
        <f>_xlfn.XLOOKUP(D40, dim_channels!A:A, dim_channels!C:C, "Not Found")</f>
        <v>OTA</v>
      </c>
      <c r="L40" t="str">
        <f>_xlfn.XLOOKUP(D40, dim_channels!A:A, dim_channels!B:B, "Not Found")</f>
        <v>Booking.com</v>
      </c>
    </row>
    <row r="41" spans="1:12" x14ac:dyDescent="0.2">
      <c r="A41" s="3" t="s">
        <v>152</v>
      </c>
      <c r="B41" s="3" t="s">
        <v>153</v>
      </c>
      <c r="C41" s="3" t="s">
        <v>153</v>
      </c>
      <c r="D41" s="3" t="s">
        <v>52</v>
      </c>
      <c r="E41" s="3" t="s">
        <v>34</v>
      </c>
      <c r="F41" s="3">
        <v>8178.19</v>
      </c>
      <c r="G41" s="3">
        <v>981.38</v>
      </c>
      <c r="H41" s="3">
        <v>7196.81</v>
      </c>
      <c r="I41" s="3" t="s">
        <v>41</v>
      </c>
      <c r="J41" s="5">
        <v>1.136363194248563</v>
      </c>
      <c r="K41" t="str">
        <f>_xlfn.XLOOKUP(D41, dim_channels!A:A, dim_channels!C:C, "Not Found")</f>
        <v>OTA</v>
      </c>
      <c r="L41" t="str">
        <f>_xlfn.XLOOKUP(D41, dim_channels!A:A, dim_channels!B:B, "Not Found")</f>
        <v>Agoda</v>
      </c>
    </row>
    <row r="42" spans="1:12" x14ac:dyDescent="0.2">
      <c r="A42" s="2" t="s">
        <v>154</v>
      </c>
      <c r="B42" s="2" t="s">
        <v>155</v>
      </c>
      <c r="C42" s="2" t="s">
        <v>156</v>
      </c>
      <c r="D42" s="2" t="s">
        <v>27</v>
      </c>
      <c r="E42" s="2" t="s">
        <v>60</v>
      </c>
      <c r="F42" s="2">
        <v>16164.7</v>
      </c>
      <c r="G42" s="2">
        <v>0</v>
      </c>
      <c r="H42" s="2">
        <v>16164.7</v>
      </c>
      <c r="I42" s="2" t="s">
        <v>41</v>
      </c>
      <c r="J42" s="4">
        <v>1</v>
      </c>
      <c r="K42" t="str">
        <f>_xlfn.XLOOKUP(D42, dim_channels!A:A, dim_channels!C:C, "Not Found")</f>
        <v>OTA</v>
      </c>
      <c r="L42" t="str">
        <f>_xlfn.XLOOKUP(D42, dim_channels!A:A, dim_channels!B:B, "Not Found")</f>
        <v>Expedia</v>
      </c>
    </row>
    <row r="43" spans="1:12" x14ac:dyDescent="0.2">
      <c r="A43" s="3" t="s">
        <v>157</v>
      </c>
      <c r="B43" s="3" t="s">
        <v>158</v>
      </c>
      <c r="C43" s="3" t="s">
        <v>159</v>
      </c>
      <c r="D43" s="3" t="s">
        <v>27</v>
      </c>
      <c r="E43" s="3" t="s">
        <v>28</v>
      </c>
      <c r="F43" s="3">
        <v>2990.46</v>
      </c>
      <c r="G43" s="3">
        <v>538.28</v>
      </c>
      <c r="H43" s="3">
        <v>2452.1799999999998</v>
      </c>
      <c r="I43" s="3" t="s">
        <v>29</v>
      </c>
      <c r="J43" s="5">
        <v>1.219510802632759</v>
      </c>
      <c r="K43" t="str">
        <f>_xlfn.XLOOKUP(D43, dim_channels!A:A, dim_channels!C:C, "Not Found")</f>
        <v>OTA</v>
      </c>
      <c r="L43" t="str">
        <f>_xlfn.XLOOKUP(D43, dim_channels!A:A, dim_channels!B:B, "Not Found")</f>
        <v>Expedia</v>
      </c>
    </row>
    <row r="44" spans="1:12" x14ac:dyDescent="0.2">
      <c r="A44" s="2" t="s">
        <v>160</v>
      </c>
      <c r="B44" s="2" t="s">
        <v>161</v>
      </c>
      <c r="C44" s="2" t="s">
        <v>162</v>
      </c>
      <c r="D44" s="2" t="s">
        <v>64</v>
      </c>
      <c r="E44" s="2" t="s">
        <v>34</v>
      </c>
      <c r="F44" s="2">
        <v>6252.27</v>
      </c>
      <c r="G44" s="2">
        <v>0</v>
      </c>
      <c r="H44" s="2">
        <v>6252.27</v>
      </c>
      <c r="I44" s="2" t="s">
        <v>56</v>
      </c>
      <c r="J44" s="4">
        <v>1</v>
      </c>
      <c r="K44" t="str">
        <f>_xlfn.XLOOKUP(D44, dim_channels!A:A, dim_channels!C:C, "Not Found")</f>
        <v>Direct</v>
      </c>
      <c r="L44" t="str">
        <f>_xlfn.XLOOKUP(D44, dim_channels!A:A, dim_channels!B:B, "Not Found")</f>
        <v>Direct Website</v>
      </c>
    </row>
    <row r="45" spans="1:12" x14ac:dyDescent="0.2">
      <c r="A45" s="3" t="s">
        <v>163</v>
      </c>
      <c r="B45" s="3" t="s">
        <v>164</v>
      </c>
      <c r="C45" s="3" t="s">
        <v>165</v>
      </c>
      <c r="D45" s="3" t="s">
        <v>33</v>
      </c>
      <c r="E45" s="3" t="s">
        <v>28</v>
      </c>
      <c r="F45" s="3">
        <v>5802.64</v>
      </c>
      <c r="G45" s="3">
        <v>870.4</v>
      </c>
      <c r="H45" s="3">
        <v>4932.24</v>
      </c>
      <c r="I45" s="3" t="s">
        <v>29</v>
      </c>
      <c r="J45" s="5">
        <v>1.1764715423418159</v>
      </c>
      <c r="K45" t="str">
        <f>_xlfn.XLOOKUP(D45, dim_channels!A:A, dim_channels!C:C, "Not Found")</f>
        <v>OTA</v>
      </c>
      <c r="L45" t="str">
        <f>_xlfn.XLOOKUP(D45, dim_channels!A:A, dim_channels!B:B, "Not Found")</f>
        <v>Booking.com</v>
      </c>
    </row>
    <row r="46" spans="1:12" x14ac:dyDescent="0.2">
      <c r="A46" s="2" t="s">
        <v>166</v>
      </c>
      <c r="B46" s="2" t="s">
        <v>167</v>
      </c>
      <c r="C46" s="2" t="s">
        <v>168</v>
      </c>
      <c r="D46" s="2" t="s">
        <v>169</v>
      </c>
      <c r="E46" s="2" t="s">
        <v>46</v>
      </c>
      <c r="F46" s="2">
        <v>3525.13</v>
      </c>
      <c r="G46" s="2">
        <v>705.03</v>
      </c>
      <c r="H46" s="2">
        <v>2820.1</v>
      </c>
      <c r="I46" s="2" t="s">
        <v>29</v>
      </c>
      <c r="J46" s="4">
        <v>1.2500017729867741</v>
      </c>
      <c r="K46" t="str">
        <f>_xlfn.XLOOKUP(D46, dim_channels!A:A, dim_channels!C:C, "Not Found")</f>
        <v>GDS</v>
      </c>
      <c r="L46" t="str">
        <f>_xlfn.XLOOKUP(D46, dim_channels!A:A, dim_channels!B:B, "Not Found")</f>
        <v>GDS (Amadeus)</v>
      </c>
    </row>
    <row r="47" spans="1:12" x14ac:dyDescent="0.2">
      <c r="A47" s="3" t="s">
        <v>170</v>
      </c>
      <c r="B47" s="3" t="s">
        <v>171</v>
      </c>
      <c r="C47" s="3" t="s">
        <v>151</v>
      </c>
      <c r="D47" s="3" t="s">
        <v>27</v>
      </c>
      <c r="E47" s="3" t="s">
        <v>34</v>
      </c>
      <c r="F47" s="3">
        <v>13246.32</v>
      </c>
      <c r="G47" s="3">
        <v>2384.34</v>
      </c>
      <c r="H47" s="3">
        <v>10861.98</v>
      </c>
      <c r="I47" s="3" t="s">
        <v>29</v>
      </c>
      <c r="J47" s="5">
        <v>1.2195124645782811</v>
      </c>
      <c r="K47" t="str">
        <f>_xlfn.XLOOKUP(D47, dim_channels!A:A, dim_channels!C:C, "Not Found")</f>
        <v>OTA</v>
      </c>
      <c r="L47" t="str">
        <f>_xlfn.XLOOKUP(D47, dim_channels!A:A, dim_channels!B:B, "Not Found")</f>
        <v>Expedia</v>
      </c>
    </row>
    <row r="48" spans="1:12" x14ac:dyDescent="0.2">
      <c r="A48" s="2" t="s">
        <v>172</v>
      </c>
      <c r="B48" s="2" t="s">
        <v>173</v>
      </c>
      <c r="C48" s="2" t="s">
        <v>174</v>
      </c>
      <c r="D48" s="2" t="s">
        <v>27</v>
      </c>
      <c r="E48" s="2" t="s">
        <v>34</v>
      </c>
      <c r="F48" s="2">
        <v>13005.64</v>
      </c>
      <c r="G48" s="2">
        <v>2341.02</v>
      </c>
      <c r="H48" s="2">
        <v>10664.62</v>
      </c>
      <c r="I48" s="2" t="s">
        <v>56</v>
      </c>
      <c r="J48" s="4">
        <v>1.219512744007756</v>
      </c>
      <c r="K48" t="str">
        <f>_xlfn.XLOOKUP(D48, dim_channels!A:A, dim_channels!C:C, "Not Found")</f>
        <v>OTA</v>
      </c>
      <c r="L48" t="str">
        <f>_xlfn.XLOOKUP(D48, dim_channels!A:A, dim_channels!B:B, "Not Found")</f>
        <v>Expedia</v>
      </c>
    </row>
    <row r="49" spans="1:12" x14ac:dyDescent="0.2">
      <c r="A49" s="3" t="s">
        <v>175</v>
      </c>
      <c r="B49" s="3" t="s">
        <v>176</v>
      </c>
      <c r="C49" s="3" t="s">
        <v>110</v>
      </c>
      <c r="D49" s="3" t="s">
        <v>33</v>
      </c>
      <c r="E49" s="3" t="s">
        <v>28</v>
      </c>
      <c r="F49" s="3">
        <v>19094.36</v>
      </c>
      <c r="G49" s="3">
        <v>2864.15</v>
      </c>
      <c r="H49" s="3">
        <v>16230.21</v>
      </c>
      <c r="I49" s="3" t="s">
        <v>29</v>
      </c>
      <c r="J49" s="5">
        <v>1.1764702982894251</v>
      </c>
      <c r="K49" t="str">
        <f>_xlfn.XLOOKUP(D49, dim_channels!A:A, dim_channels!C:C, "Not Found")</f>
        <v>OTA</v>
      </c>
      <c r="L49" t="str">
        <f>_xlfn.XLOOKUP(D49, dim_channels!A:A, dim_channels!B:B, "Not Found")</f>
        <v>Booking.com</v>
      </c>
    </row>
    <row r="50" spans="1:12" x14ac:dyDescent="0.2">
      <c r="A50" s="2" t="s">
        <v>177</v>
      </c>
      <c r="B50" s="2" t="s">
        <v>178</v>
      </c>
      <c r="C50" s="2" t="s">
        <v>179</v>
      </c>
      <c r="D50" s="2" t="s">
        <v>27</v>
      </c>
      <c r="E50" s="2" t="s">
        <v>28</v>
      </c>
      <c r="F50" s="2">
        <v>3035.87</v>
      </c>
      <c r="G50" s="2">
        <v>546.46</v>
      </c>
      <c r="H50" s="2">
        <v>2489.41</v>
      </c>
      <c r="I50" s="2" t="s">
        <v>41</v>
      </c>
      <c r="J50" s="4">
        <v>1.2195138607139839</v>
      </c>
      <c r="K50" t="str">
        <f>_xlfn.XLOOKUP(D50, dim_channels!A:A, dim_channels!C:C, "Not Found")</f>
        <v>OTA</v>
      </c>
      <c r="L50" t="str">
        <f>_xlfn.XLOOKUP(D50, dim_channels!A:A, dim_channels!B:B, "Not Found")</f>
        <v>Expedia</v>
      </c>
    </row>
    <row r="51" spans="1:12" x14ac:dyDescent="0.2">
      <c r="A51" s="3" t="s">
        <v>180</v>
      </c>
      <c r="B51" s="3" t="s">
        <v>181</v>
      </c>
      <c r="C51" s="3" t="s">
        <v>181</v>
      </c>
      <c r="D51" s="3" t="s">
        <v>64</v>
      </c>
      <c r="E51" s="3" t="s">
        <v>34</v>
      </c>
      <c r="F51" s="3">
        <v>3006.67</v>
      </c>
      <c r="G51" s="3">
        <v>0</v>
      </c>
      <c r="H51" s="3">
        <v>3006.67</v>
      </c>
      <c r="I51" s="3" t="s">
        <v>29</v>
      </c>
      <c r="J51" s="5">
        <v>1</v>
      </c>
      <c r="K51" t="str">
        <f>_xlfn.XLOOKUP(D51, dim_channels!A:A, dim_channels!C:C, "Not Found")</f>
        <v>Direct</v>
      </c>
      <c r="L51" t="str">
        <f>_xlfn.XLOOKUP(D51, dim_channels!A:A, dim_channels!B:B, "Not Found")</f>
        <v>Direct Website</v>
      </c>
    </row>
    <row r="52" spans="1:12" x14ac:dyDescent="0.2">
      <c r="A52" s="2" t="s">
        <v>182</v>
      </c>
      <c r="B52" s="2" t="s">
        <v>183</v>
      </c>
      <c r="C52" s="2" t="s">
        <v>184</v>
      </c>
      <c r="D52" s="2" t="s">
        <v>52</v>
      </c>
      <c r="E52" s="2" t="s">
        <v>60</v>
      </c>
      <c r="F52" s="2">
        <v>3062.56</v>
      </c>
      <c r="G52" s="2">
        <v>0</v>
      </c>
      <c r="H52" s="2">
        <v>3062.56</v>
      </c>
      <c r="I52" s="2" t="s">
        <v>41</v>
      </c>
      <c r="J52" s="4">
        <v>1</v>
      </c>
      <c r="K52" t="str">
        <f>_xlfn.XLOOKUP(D52, dim_channels!A:A, dim_channels!C:C, "Not Found")</f>
        <v>OTA</v>
      </c>
      <c r="L52" t="str">
        <f>_xlfn.XLOOKUP(D52, dim_channels!A:A, dim_channels!B:B, "Not Found")</f>
        <v>Agoda</v>
      </c>
    </row>
    <row r="53" spans="1:12" x14ac:dyDescent="0.2">
      <c r="A53" s="3" t="s">
        <v>185</v>
      </c>
      <c r="B53" s="3" t="s">
        <v>186</v>
      </c>
      <c r="C53" s="3" t="s">
        <v>187</v>
      </c>
      <c r="D53" s="3" t="s">
        <v>64</v>
      </c>
      <c r="E53" s="3" t="s">
        <v>115</v>
      </c>
      <c r="F53" s="3">
        <v>9131.02</v>
      </c>
      <c r="G53" s="3">
        <v>0</v>
      </c>
      <c r="H53" s="3">
        <v>9131.02</v>
      </c>
      <c r="I53" s="3" t="s">
        <v>56</v>
      </c>
      <c r="J53" s="5">
        <v>1</v>
      </c>
      <c r="K53" t="str">
        <f>_xlfn.XLOOKUP(D53, dim_channels!A:A, dim_channels!C:C, "Not Found")</f>
        <v>Direct</v>
      </c>
      <c r="L53" t="str">
        <f>_xlfn.XLOOKUP(D53, dim_channels!A:A, dim_channels!B:B, "Not Found")</f>
        <v>Direct Website</v>
      </c>
    </row>
    <row r="54" spans="1:12" x14ac:dyDescent="0.2">
      <c r="A54" s="2" t="s">
        <v>188</v>
      </c>
      <c r="B54" s="2" t="s">
        <v>189</v>
      </c>
      <c r="C54" s="2" t="s">
        <v>190</v>
      </c>
      <c r="D54" s="2" t="s">
        <v>114</v>
      </c>
      <c r="E54" s="2" t="s">
        <v>115</v>
      </c>
      <c r="F54" s="2">
        <v>2627.43</v>
      </c>
      <c r="G54" s="2">
        <v>262.74</v>
      </c>
      <c r="H54" s="2">
        <v>2364.69</v>
      </c>
      <c r="I54" s="2" t="s">
        <v>29</v>
      </c>
      <c r="J54" s="4">
        <v>1.11110970148307</v>
      </c>
      <c r="K54" t="str">
        <f>_xlfn.XLOOKUP(D54, dim_channels!A:A, dim_channels!C:C, "Not Found")</f>
        <v>Offline</v>
      </c>
      <c r="L54" t="str">
        <f>_xlfn.XLOOKUP(D54, dim_channels!A:A, dim_channels!B:B, "Not Found")</f>
        <v>Travel Agency</v>
      </c>
    </row>
    <row r="55" spans="1:12" x14ac:dyDescent="0.2">
      <c r="A55" s="3" t="s">
        <v>191</v>
      </c>
      <c r="B55" s="3" t="s">
        <v>192</v>
      </c>
      <c r="C55" s="3" t="s">
        <v>193</v>
      </c>
      <c r="D55" s="3" t="s">
        <v>114</v>
      </c>
      <c r="E55" s="3" t="s">
        <v>46</v>
      </c>
      <c r="F55" s="3">
        <v>18818.48</v>
      </c>
      <c r="G55" s="3">
        <v>1881.85</v>
      </c>
      <c r="H55" s="3">
        <v>16936.63</v>
      </c>
      <c r="I55" s="3" t="s">
        <v>56</v>
      </c>
      <c r="J55" s="5">
        <v>1.111111242319162</v>
      </c>
      <c r="K55" t="str">
        <f>_xlfn.XLOOKUP(D55, dim_channels!A:A, dim_channels!C:C, "Not Found")</f>
        <v>Offline</v>
      </c>
      <c r="L55" t="str">
        <f>_xlfn.XLOOKUP(D55, dim_channels!A:A, dim_channels!B:B, "Not Found")</f>
        <v>Travel Agency</v>
      </c>
    </row>
    <row r="56" spans="1:12" x14ac:dyDescent="0.2">
      <c r="A56" s="2" t="s">
        <v>194</v>
      </c>
      <c r="B56" s="2" t="s">
        <v>48</v>
      </c>
      <c r="C56" s="2" t="s">
        <v>195</v>
      </c>
      <c r="D56" s="2" t="s">
        <v>27</v>
      </c>
      <c r="E56" s="2" t="s">
        <v>34</v>
      </c>
      <c r="F56" s="2">
        <v>12481.64</v>
      </c>
      <c r="G56" s="2">
        <v>2246.6999999999998</v>
      </c>
      <c r="H56" s="2">
        <v>10234.94</v>
      </c>
      <c r="I56" s="2" t="s">
        <v>29</v>
      </c>
      <c r="J56" s="4">
        <v>1.2195127670509061</v>
      </c>
      <c r="K56" t="str">
        <f>_xlfn.XLOOKUP(D56, dim_channels!A:A, dim_channels!C:C, "Not Found")</f>
        <v>OTA</v>
      </c>
      <c r="L56" t="str">
        <f>_xlfn.XLOOKUP(D56, dim_channels!A:A, dim_channels!B:B, "Not Found")</f>
        <v>Expedia</v>
      </c>
    </row>
    <row r="57" spans="1:12" x14ac:dyDescent="0.2">
      <c r="A57" s="3" t="s">
        <v>196</v>
      </c>
      <c r="B57" s="3" t="s">
        <v>197</v>
      </c>
      <c r="C57" s="3" t="s">
        <v>198</v>
      </c>
      <c r="D57" s="3" t="s">
        <v>52</v>
      </c>
      <c r="E57" s="3" t="s">
        <v>34</v>
      </c>
      <c r="F57" s="3">
        <v>3007.83</v>
      </c>
      <c r="G57" s="3">
        <v>360.94</v>
      </c>
      <c r="H57" s="3">
        <v>2646.89</v>
      </c>
      <c r="I57" s="3" t="s">
        <v>41</v>
      </c>
      <c r="J57" s="5">
        <v>1.1363638080917611</v>
      </c>
      <c r="K57" t="str">
        <f>_xlfn.XLOOKUP(D57, dim_channels!A:A, dim_channels!C:C, "Not Found")</f>
        <v>OTA</v>
      </c>
      <c r="L57" t="str">
        <f>_xlfn.XLOOKUP(D57, dim_channels!A:A, dim_channels!B:B, "Not Found")</f>
        <v>Agoda</v>
      </c>
    </row>
    <row r="58" spans="1:12" x14ac:dyDescent="0.2">
      <c r="A58" s="2" t="s">
        <v>199</v>
      </c>
      <c r="B58" s="2" t="s">
        <v>200</v>
      </c>
      <c r="C58" s="2" t="s">
        <v>178</v>
      </c>
      <c r="D58" s="2" t="s">
        <v>33</v>
      </c>
      <c r="E58" s="2" t="s">
        <v>28</v>
      </c>
      <c r="F58" s="2">
        <v>14436.6</v>
      </c>
      <c r="G58" s="2">
        <v>2165.4899999999998</v>
      </c>
      <c r="H58" s="2">
        <v>12271.11</v>
      </c>
      <c r="I58" s="2" t="s">
        <v>56</v>
      </c>
      <c r="J58" s="4">
        <v>1.1764705882352939</v>
      </c>
      <c r="K58" t="str">
        <f>_xlfn.XLOOKUP(D58, dim_channels!A:A, dim_channels!C:C, "Not Found")</f>
        <v>OTA</v>
      </c>
      <c r="L58" t="str">
        <f>_xlfn.XLOOKUP(D58, dim_channels!A:A, dim_channels!B:B, "Not Found")</f>
        <v>Booking.com</v>
      </c>
    </row>
    <row r="59" spans="1:12" x14ac:dyDescent="0.2">
      <c r="A59" s="3" t="s">
        <v>201</v>
      </c>
      <c r="B59" s="3" t="s">
        <v>51</v>
      </c>
      <c r="C59" s="3" t="s">
        <v>202</v>
      </c>
      <c r="D59" s="3" t="s">
        <v>27</v>
      </c>
      <c r="E59" s="3" t="s">
        <v>60</v>
      </c>
      <c r="F59" s="3">
        <v>6562.91</v>
      </c>
      <c r="G59" s="3">
        <v>0</v>
      </c>
      <c r="H59" s="3">
        <v>6562.91</v>
      </c>
      <c r="I59" s="3" t="s">
        <v>29</v>
      </c>
      <c r="J59" s="5">
        <v>1</v>
      </c>
      <c r="K59" t="str">
        <f>_xlfn.XLOOKUP(D59, dim_channels!A:A, dim_channels!C:C, "Not Found")</f>
        <v>OTA</v>
      </c>
      <c r="L59" t="str">
        <f>_xlfn.XLOOKUP(D59, dim_channels!A:A, dim_channels!B:B, "Not Found")</f>
        <v>Expedia</v>
      </c>
    </row>
    <row r="60" spans="1:12" x14ac:dyDescent="0.2">
      <c r="A60" s="2" t="s">
        <v>203</v>
      </c>
      <c r="B60" s="2" t="s">
        <v>204</v>
      </c>
      <c r="C60" s="2" t="s">
        <v>205</v>
      </c>
      <c r="D60" s="2" t="s">
        <v>206</v>
      </c>
      <c r="E60" s="2" t="s">
        <v>207</v>
      </c>
      <c r="F60" s="2">
        <v>18026.03</v>
      </c>
      <c r="G60" s="2">
        <v>0</v>
      </c>
      <c r="H60" s="2">
        <v>18026.03</v>
      </c>
      <c r="I60" s="2" t="s">
        <v>29</v>
      </c>
      <c r="J60" s="4">
        <v>1</v>
      </c>
      <c r="K60" t="str">
        <f>_xlfn.XLOOKUP(D60, dim_channels!A:A, dim_channels!C:C, "Not Found")</f>
        <v>Direct</v>
      </c>
      <c r="L60" t="str">
        <f>_xlfn.XLOOKUP(D60, dim_channels!A:A, dim_channels!B:B, "Not Found")</f>
        <v>Walk-in</v>
      </c>
    </row>
    <row r="61" spans="1:12" x14ac:dyDescent="0.2">
      <c r="A61" s="3" t="s">
        <v>208</v>
      </c>
      <c r="B61" s="3" t="s">
        <v>209</v>
      </c>
      <c r="C61" s="3" t="s">
        <v>210</v>
      </c>
      <c r="D61" s="3" t="s">
        <v>64</v>
      </c>
      <c r="E61" s="3" t="s">
        <v>34</v>
      </c>
      <c r="F61" s="3">
        <v>3333.04</v>
      </c>
      <c r="G61" s="3">
        <v>0</v>
      </c>
      <c r="H61" s="3">
        <v>3333.04</v>
      </c>
      <c r="I61" s="3" t="s">
        <v>56</v>
      </c>
      <c r="J61" s="5">
        <v>1</v>
      </c>
      <c r="K61" t="str">
        <f>_xlfn.XLOOKUP(D61, dim_channels!A:A, dim_channels!C:C, "Not Found")</f>
        <v>Direct</v>
      </c>
      <c r="L61" t="str">
        <f>_xlfn.XLOOKUP(D61, dim_channels!A:A, dim_channels!B:B, "Not Found")</f>
        <v>Direct Website</v>
      </c>
    </row>
    <row r="62" spans="1:12" x14ac:dyDescent="0.2">
      <c r="A62" s="2" t="s">
        <v>211</v>
      </c>
      <c r="B62" s="2" t="s">
        <v>212</v>
      </c>
      <c r="C62" s="2" t="s">
        <v>213</v>
      </c>
      <c r="D62" s="2" t="s">
        <v>33</v>
      </c>
      <c r="E62" s="2" t="s">
        <v>60</v>
      </c>
      <c r="F62" s="2">
        <v>14492.36</v>
      </c>
      <c r="G62" s="2">
        <v>0</v>
      </c>
      <c r="H62" s="2">
        <v>14492.36</v>
      </c>
      <c r="I62" s="2" t="s">
        <v>41</v>
      </c>
      <c r="J62" s="4">
        <v>1</v>
      </c>
      <c r="K62" t="str">
        <f>_xlfn.XLOOKUP(D62, dim_channels!A:A, dim_channels!C:C, "Not Found")</f>
        <v>OTA</v>
      </c>
      <c r="L62" t="str">
        <f>_xlfn.XLOOKUP(D62, dim_channels!A:A, dim_channels!B:B, "Not Found")</f>
        <v>Booking.com</v>
      </c>
    </row>
    <row r="63" spans="1:12" x14ac:dyDescent="0.2">
      <c r="A63" s="3" t="s">
        <v>214</v>
      </c>
      <c r="B63" s="3" t="s">
        <v>209</v>
      </c>
      <c r="C63" s="3" t="s">
        <v>215</v>
      </c>
      <c r="D63" s="3" t="s">
        <v>33</v>
      </c>
      <c r="E63" s="3" t="s">
        <v>60</v>
      </c>
      <c r="F63" s="3">
        <v>2559.98</v>
      </c>
      <c r="G63" s="3">
        <v>0</v>
      </c>
      <c r="H63" s="3">
        <v>2559.98</v>
      </c>
      <c r="I63" s="3" t="s">
        <v>29</v>
      </c>
      <c r="J63" s="5">
        <v>1</v>
      </c>
      <c r="K63" t="str">
        <f>_xlfn.XLOOKUP(D63, dim_channels!A:A, dim_channels!C:C, "Not Found")</f>
        <v>OTA</v>
      </c>
      <c r="L63" t="str">
        <f>_xlfn.XLOOKUP(D63, dim_channels!A:A, dim_channels!B:B, "Not Found")</f>
        <v>Booking.com</v>
      </c>
    </row>
    <row r="64" spans="1:12" x14ac:dyDescent="0.2">
      <c r="A64" s="2" t="s">
        <v>216</v>
      </c>
      <c r="B64" s="2" t="s">
        <v>37</v>
      </c>
      <c r="C64" s="2" t="s">
        <v>217</v>
      </c>
      <c r="D64" s="2" t="s">
        <v>52</v>
      </c>
      <c r="E64" s="2" t="s">
        <v>34</v>
      </c>
      <c r="F64" s="2">
        <v>9024.67</v>
      </c>
      <c r="G64" s="2">
        <v>1082.96</v>
      </c>
      <c r="H64" s="2">
        <v>7941.71</v>
      </c>
      <c r="I64" s="2" t="s">
        <v>41</v>
      </c>
      <c r="J64" s="4">
        <v>1.136363579128425</v>
      </c>
      <c r="K64" t="str">
        <f>_xlfn.XLOOKUP(D64, dim_channels!A:A, dim_channels!C:C, "Not Found")</f>
        <v>OTA</v>
      </c>
      <c r="L64" t="str">
        <f>_xlfn.XLOOKUP(D64, dim_channels!A:A, dim_channels!B:B, "Not Found")</f>
        <v>Agoda</v>
      </c>
    </row>
    <row r="65" spans="1:12" x14ac:dyDescent="0.2">
      <c r="A65" s="3" t="s">
        <v>218</v>
      </c>
      <c r="B65" s="3" t="s">
        <v>219</v>
      </c>
      <c r="C65" s="3" t="s">
        <v>220</v>
      </c>
      <c r="D65" s="3" t="s">
        <v>206</v>
      </c>
      <c r="E65" s="3" t="s">
        <v>207</v>
      </c>
      <c r="F65" s="3">
        <v>4719.6899999999996</v>
      </c>
      <c r="G65" s="3">
        <v>0</v>
      </c>
      <c r="H65" s="3">
        <v>4719.6899999999996</v>
      </c>
      <c r="I65" s="3" t="s">
        <v>29</v>
      </c>
      <c r="J65" s="5">
        <v>1</v>
      </c>
      <c r="K65" t="str">
        <f>_xlfn.XLOOKUP(D65, dim_channels!A:A, dim_channels!C:C, "Not Found")</f>
        <v>Direct</v>
      </c>
      <c r="L65" t="str">
        <f>_xlfn.XLOOKUP(D65, dim_channels!A:A, dim_channels!B:B, "Not Found")</f>
        <v>Walk-in</v>
      </c>
    </row>
    <row r="66" spans="1:12" x14ac:dyDescent="0.2">
      <c r="A66" s="2" t="s">
        <v>221</v>
      </c>
      <c r="B66" s="2" t="s">
        <v>222</v>
      </c>
      <c r="C66" s="2" t="s">
        <v>75</v>
      </c>
      <c r="D66" s="2" t="s">
        <v>27</v>
      </c>
      <c r="E66" s="2" t="s">
        <v>34</v>
      </c>
      <c r="F66" s="2">
        <v>10040.450000000001</v>
      </c>
      <c r="G66" s="2">
        <v>1807.28</v>
      </c>
      <c r="H66" s="2">
        <v>8233.17</v>
      </c>
      <c r="I66" s="2" t="s">
        <v>29</v>
      </c>
      <c r="J66" s="4">
        <v>1.2195120470001231</v>
      </c>
      <c r="K66" t="str">
        <f>_xlfn.XLOOKUP(D66, dim_channels!A:A, dim_channels!C:C, "Not Found")</f>
        <v>OTA</v>
      </c>
      <c r="L66" t="str">
        <f>_xlfn.XLOOKUP(D66, dim_channels!A:A, dim_channels!B:B, "Not Found")</f>
        <v>Expedia</v>
      </c>
    </row>
    <row r="67" spans="1:12" x14ac:dyDescent="0.2">
      <c r="A67" s="3" t="s">
        <v>223</v>
      </c>
      <c r="B67" s="3" t="s">
        <v>103</v>
      </c>
      <c r="C67" s="3" t="s">
        <v>224</v>
      </c>
      <c r="D67" s="3" t="s">
        <v>64</v>
      </c>
      <c r="E67" s="3" t="s">
        <v>34</v>
      </c>
      <c r="F67" s="3">
        <v>10075.52</v>
      </c>
      <c r="G67" s="3">
        <v>0</v>
      </c>
      <c r="H67" s="3">
        <v>10075.52</v>
      </c>
      <c r="I67" s="3" t="s">
        <v>41</v>
      </c>
      <c r="J67" s="5">
        <v>1</v>
      </c>
      <c r="K67" t="str">
        <f>_xlfn.XLOOKUP(D67, dim_channels!A:A, dim_channels!C:C, "Not Found")</f>
        <v>Direct</v>
      </c>
      <c r="L67" t="str">
        <f>_xlfn.XLOOKUP(D67, dim_channels!A:A, dim_channels!B:B, "Not Found")</f>
        <v>Direct Website</v>
      </c>
    </row>
    <row r="68" spans="1:12" x14ac:dyDescent="0.2">
      <c r="A68" s="2" t="s">
        <v>225</v>
      </c>
      <c r="B68" s="2" t="s">
        <v>226</v>
      </c>
      <c r="C68" s="2" t="s">
        <v>227</v>
      </c>
      <c r="D68" s="2" t="s">
        <v>33</v>
      </c>
      <c r="E68" s="2" t="s">
        <v>60</v>
      </c>
      <c r="F68" s="2">
        <v>5002.25</v>
      </c>
      <c r="G68" s="2">
        <v>0</v>
      </c>
      <c r="H68" s="2">
        <v>5002.25</v>
      </c>
      <c r="I68" s="2" t="s">
        <v>41</v>
      </c>
      <c r="J68" s="4">
        <v>1</v>
      </c>
      <c r="K68" t="str">
        <f>_xlfn.XLOOKUP(D68, dim_channels!A:A, dim_channels!C:C, "Not Found")</f>
        <v>OTA</v>
      </c>
      <c r="L68" t="str">
        <f>_xlfn.XLOOKUP(D68, dim_channels!A:A, dim_channels!B:B, "Not Found")</f>
        <v>Booking.com</v>
      </c>
    </row>
    <row r="69" spans="1:12" x14ac:dyDescent="0.2">
      <c r="A69" s="3" t="s">
        <v>228</v>
      </c>
      <c r="B69" s="3" t="s">
        <v>229</v>
      </c>
      <c r="C69" s="3" t="s">
        <v>230</v>
      </c>
      <c r="D69" s="3" t="s">
        <v>169</v>
      </c>
      <c r="E69" s="3" t="s">
        <v>46</v>
      </c>
      <c r="F69" s="3">
        <v>5593.04</v>
      </c>
      <c r="G69" s="3">
        <v>1118.6099999999999</v>
      </c>
      <c r="H69" s="3">
        <v>4474.43</v>
      </c>
      <c r="I69" s="3" t="s">
        <v>29</v>
      </c>
      <c r="J69" s="5">
        <v>1.250000558730386</v>
      </c>
      <c r="K69" t="str">
        <f>_xlfn.XLOOKUP(D69, dim_channels!A:A, dim_channels!C:C, "Not Found")</f>
        <v>GDS</v>
      </c>
      <c r="L69" t="str">
        <f>_xlfn.XLOOKUP(D69, dim_channels!A:A, dim_channels!B:B, "Not Found")</f>
        <v>GDS (Amadeus)</v>
      </c>
    </row>
    <row r="70" spans="1:12" x14ac:dyDescent="0.2">
      <c r="A70" s="2" t="s">
        <v>231</v>
      </c>
      <c r="B70" s="2" t="s">
        <v>232</v>
      </c>
      <c r="C70" s="2" t="s">
        <v>222</v>
      </c>
      <c r="D70" s="2" t="s">
        <v>114</v>
      </c>
      <c r="E70" s="2" t="s">
        <v>46</v>
      </c>
      <c r="F70" s="2">
        <v>8713.57</v>
      </c>
      <c r="G70" s="2">
        <v>871.36</v>
      </c>
      <c r="H70" s="2">
        <v>7842.21</v>
      </c>
      <c r="I70" s="2" t="s">
        <v>56</v>
      </c>
      <c r="J70" s="4">
        <v>1.111111536161363</v>
      </c>
      <c r="K70" t="str">
        <f>_xlfn.XLOOKUP(D70, dim_channels!A:A, dim_channels!C:C, "Not Found")</f>
        <v>Offline</v>
      </c>
      <c r="L70" t="str">
        <f>_xlfn.XLOOKUP(D70, dim_channels!A:A, dim_channels!B:B, "Not Found")</f>
        <v>Travel Agency</v>
      </c>
    </row>
    <row r="71" spans="1:12" x14ac:dyDescent="0.2">
      <c r="A71" s="3" t="s">
        <v>233</v>
      </c>
      <c r="B71" s="3" t="s">
        <v>162</v>
      </c>
      <c r="C71" s="3" t="s">
        <v>234</v>
      </c>
      <c r="D71" s="3" t="s">
        <v>64</v>
      </c>
      <c r="E71" s="3" t="s">
        <v>34</v>
      </c>
      <c r="F71" s="3">
        <v>10147.02</v>
      </c>
      <c r="G71" s="3">
        <v>0</v>
      </c>
      <c r="H71" s="3">
        <v>10147.02</v>
      </c>
      <c r="I71" s="3" t="s">
        <v>29</v>
      </c>
      <c r="J71" s="5">
        <v>1</v>
      </c>
      <c r="K71" t="str">
        <f>_xlfn.XLOOKUP(D71, dim_channels!A:A, dim_channels!C:C, "Not Found")</f>
        <v>Direct</v>
      </c>
      <c r="L71" t="str">
        <f>_xlfn.XLOOKUP(D71, dim_channels!A:A, dim_channels!B:B, "Not Found")</f>
        <v>Direct Website</v>
      </c>
    </row>
    <row r="72" spans="1:12" x14ac:dyDescent="0.2">
      <c r="A72" s="2" t="s">
        <v>235</v>
      </c>
      <c r="B72" s="2" t="s">
        <v>236</v>
      </c>
      <c r="C72" s="2" t="s">
        <v>106</v>
      </c>
      <c r="D72" s="2" t="s">
        <v>33</v>
      </c>
      <c r="E72" s="2" t="s">
        <v>28</v>
      </c>
      <c r="F72" s="2">
        <v>7320.54</v>
      </c>
      <c r="G72" s="2">
        <v>1098.08</v>
      </c>
      <c r="H72" s="2">
        <v>6222.46</v>
      </c>
      <c r="I72" s="2" t="s">
        <v>41</v>
      </c>
      <c r="J72" s="4">
        <v>1.176470399166889</v>
      </c>
      <c r="K72" t="str">
        <f>_xlfn.XLOOKUP(D72, dim_channels!A:A, dim_channels!C:C, "Not Found")</f>
        <v>OTA</v>
      </c>
      <c r="L72" t="str">
        <f>_xlfn.XLOOKUP(D72, dim_channels!A:A, dim_channels!B:B, "Not Found")</f>
        <v>Booking.com</v>
      </c>
    </row>
    <row r="73" spans="1:12" x14ac:dyDescent="0.2">
      <c r="A73" s="3" t="s">
        <v>237</v>
      </c>
      <c r="B73" s="3" t="s">
        <v>238</v>
      </c>
      <c r="C73" s="3" t="s">
        <v>239</v>
      </c>
      <c r="D73" s="3" t="s">
        <v>169</v>
      </c>
      <c r="E73" s="3" t="s">
        <v>46</v>
      </c>
      <c r="F73" s="3">
        <v>22956.36</v>
      </c>
      <c r="G73" s="3">
        <v>4591.2700000000004</v>
      </c>
      <c r="H73" s="3">
        <v>18365.09</v>
      </c>
      <c r="I73" s="3" t="s">
        <v>29</v>
      </c>
      <c r="J73" s="5">
        <v>1.2499998638721621</v>
      </c>
      <c r="K73" t="str">
        <f>_xlfn.XLOOKUP(D73, dim_channels!A:A, dim_channels!C:C, "Not Found")</f>
        <v>GDS</v>
      </c>
      <c r="L73" t="str">
        <f>_xlfn.XLOOKUP(D73, dim_channels!A:A, dim_channels!B:B, "Not Found")</f>
        <v>GDS (Amadeus)</v>
      </c>
    </row>
    <row r="74" spans="1:12" x14ac:dyDescent="0.2">
      <c r="A74" s="2" t="s">
        <v>240</v>
      </c>
      <c r="B74" s="2" t="s">
        <v>241</v>
      </c>
      <c r="C74" s="2" t="s">
        <v>242</v>
      </c>
      <c r="D74" s="2" t="s">
        <v>114</v>
      </c>
      <c r="E74" s="2" t="s">
        <v>115</v>
      </c>
      <c r="F74" s="2">
        <v>6129.37</v>
      </c>
      <c r="G74" s="2">
        <v>612.94000000000005</v>
      </c>
      <c r="H74" s="2">
        <v>5516.43</v>
      </c>
      <c r="I74" s="2" t="s">
        <v>29</v>
      </c>
      <c r="J74" s="4">
        <v>1.111111715366641</v>
      </c>
      <c r="K74" t="str">
        <f>_xlfn.XLOOKUP(D74, dim_channels!A:A, dim_channels!C:C, "Not Found")</f>
        <v>Offline</v>
      </c>
      <c r="L74" t="str">
        <f>_xlfn.XLOOKUP(D74, dim_channels!A:A, dim_channels!B:B, "Not Found")</f>
        <v>Travel Agency</v>
      </c>
    </row>
    <row r="75" spans="1:12" x14ac:dyDescent="0.2">
      <c r="A75" s="3" t="s">
        <v>243</v>
      </c>
      <c r="B75" s="3" t="s">
        <v>101</v>
      </c>
      <c r="C75" s="3" t="s">
        <v>244</v>
      </c>
      <c r="D75" s="3" t="s">
        <v>169</v>
      </c>
      <c r="E75" s="3" t="s">
        <v>34</v>
      </c>
      <c r="F75" s="3">
        <v>12291.63</v>
      </c>
      <c r="G75" s="3">
        <v>2458.33</v>
      </c>
      <c r="H75" s="3">
        <v>9833.2999999999993</v>
      </c>
      <c r="I75" s="3" t="s">
        <v>41</v>
      </c>
      <c r="J75" s="5">
        <v>1.2500005084763</v>
      </c>
      <c r="K75" t="str">
        <f>_xlfn.XLOOKUP(D75, dim_channels!A:A, dim_channels!C:C, "Not Found")</f>
        <v>GDS</v>
      </c>
      <c r="L75" t="str">
        <f>_xlfn.XLOOKUP(D75, dim_channels!A:A, dim_channels!B:B, "Not Found")</f>
        <v>GDS (Amadeus)</v>
      </c>
    </row>
    <row r="76" spans="1:12" x14ac:dyDescent="0.2">
      <c r="A76" s="2" t="s">
        <v>245</v>
      </c>
      <c r="B76" s="2" t="s">
        <v>246</v>
      </c>
      <c r="C76" s="2" t="s">
        <v>247</v>
      </c>
      <c r="D76" s="2" t="s">
        <v>27</v>
      </c>
      <c r="E76" s="2" t="s">
        <v>34</v>
      </c>
      <c r="F76" s="2">
        <v>5678.51</v>
      </c>
      <c r="G76" s="2">
        <v>1022.13</v>
      </c>
      <c r="H76" s="2">
        <v>4656.38</v>
      </c>
      <c r="I76" s="2" t="s">
        <v>29</v>
      </c>
      <c r="J76" s="4">
        <v>1.2195117236995261</v>
      </c>
      <c r="K76" t="str">
        <f>_xlfn.XLOOKUP(D76, dim_channels!A:A, dim_channels!C:C, "Not Found")</f>
        <v>OTA</v>
      </c>
      <c r="L76" t="str">
        <f>_xlfn.XLOOKUP(D76, dim_channels!A:A, dim_channels!B:B, "Not Found")</f>
        <v>Expedia</v>
      </c>
    </row>
    <row r="77" spans="1:12" x14ac:dyDescent="0.2">
      <c r="A77" s="3" t="s">
        <v>248</v>
      </c>
      <c r="B77" s="3" t="s">
        <v>112</v>
      </c>
      <c r="C77" s="3" t="s">
        <v>249</v>
      </c>
      <c r="D77" s="3" t="s">
        <v>33</v>
      </c>
      <c r="E77" s="3" t="s">
        <v>28</v>
      </c>
      <c r="F77" s="3">
        <v>9263.25</v>
      </c>
      <c r="G77" s="3">
        <v>1389.49</v>
      </c>
      <c r="H77" s="3">
        <v>7873.76</v>
      </c>
      <c r="I77" s="3" t="s">
        <v>29</v>
      </c>
      <c r="J77" s="5">
        <v>1.176470961776839</v>
      </c>
      <c r="K77" t="str">
        <f>_xlfn.XLOOKUP(D77, dim_channels!A:A, dim_channels!C:C, "Not Found")</f>
        <v>OTA</v>
      </c>
      <c r="L77" t="str">
        <f>_xlfn.XLOOKUP(D77, dim_channels!A:A, dim_channels!B:B, "Not Found")</f>
        <v>Booking.com</v>
      </c>
    </row>
    <row r="78" spans="1:12" x14ac:dyDescent="0.2">
      <c r="A78" s="2" t="s">
        <v>250</v>
      </c>
      <c r="B78" s="2" t="s">
        <v>198</v>
      </c>
      <c r="C78" s="2" t="s">
        <v>251</v>
      </c>
      <c r="D78" s="2" t="s">
        <v>114</v>
      </c>
      <c r="E78" s="2" t="s">
        <v>115</v>
      </c>
      <c r="F78" s="2">
        <v>7777.25</v>
      </c>
      <c r="G78" s="2">
        <v>777.72</v>
      </c>
      <c r="H78" s="2">
        <v>6999.53</v>
      </c>
      <c r="I78" s="2" t="s">
        <v>29</v>
      </c>
      <c r="J78" s="4">
        <v>1.111110317407026</v>
      </c>
      <c r="K78" t="str">
        <f>_xlfn.XLOOKUP(D78, dim_channels!A:A, dim_channels!C:C, "Not Found")</f>
        <v>Offline</v>
      </c>
      <c r="L78" t="str">
        <f>_xlfn.XLOOKUP(D78, dim_channels!A:A, dim_channels!B:B, "Not Found")</f>
        <v>Travel Agency</v>
      </c>
    </row>
    <row r="79" spans="1:12" x14ac:dyDescent="0.2">
      <c r="A79" s="3" t="s">
        <v>252</v>
      </c>
      <c r="B79" s="3" t="s">
        <v>106</v>
      </c>
      <c r="C79" s="3" t="s">
        <v>253</v>
      </c>
      <c r="D79" s="3" t="s">
        <v>64</v>
      </c>
      <c r="E79" s="3" t="s">
        <v>115</v>
      </c>
      <c r="F79" s="3">
        <v>22813.21</v>
      </c>
      <c r="G79" s="3">
        <v>0</v>
      </c>
      <c r="H79" s="3">
        <v>22813.21</v>
      </c>
      <c r="I79" s="3" t="s">
        <v>56</v>
      </c>
      <c r="J79" s="5">
        <v>1</v>
      </c>
      <c r="K79" t="str">
        <f>_xlfn.XLOOKUP(D79, dim_channels!A:A, dim_channels!C:C, "Not Found")</f>
        <v>Direct</v>
      </c>
      <c r="L79" t="str">
        <f>_xlfn.XLOOKUP(D79, dim_channels!A:A, dim_channels!B:B, "Not Found")</f>
        <v>Direct Website</v>
      </c>
    </row>
    <row r="80" spans="1:12" x14ac:dyDescent="0.2">
      <c r="A80" s="2" t="s">
        <v>254</v>
      </c>
      <c r="B80" s="2" t="s">
        <v>236</v>
      </c>
      <c r="C80" s="2" t="s">
        <v>107</v>
      </c>
      <c r="D80" s="2" t="s">
        <v>33</v>
      </c>
      <c r="E80" s="2" t="s">
        <v>28</v>
      </c>
      <c r="F80" s="2">
        <v>5840.43</v>
      </c>
      <c r="G80" s="2">
        <v>876.06</v>
      </c>
      <c r="H80" s="2">
        <v>4964.37</v>
      </c>
      <c r="I80" s="2" t="s">
        <v>41</v>
      </c>
      <c r="J80" s="4">
        <v>1.176469521812435</v>
      </c>
      <c r="K80" t="str">
        <f>_xlfn.XLOOKUP(D80, dim_channels!A:A, dim_channels!C:C, "Not Found")</f>
        <v>OTA</v>
      </c>
      <c r="L80" t="str">
        <f>_xlfn.XLOOKUP(D80, dim_channels!A:A, dim_channels!B:B, "Not Found")</f>
        <v>Booking.com</v>
      </c>
    </row>
    <row r="81" spans="1:12" x14ac:dyDescent="0.2">
      <c r="A81" s="3" t="s">
        <v>255</v>
      </c>
      <c r="B81" s="3" t="s">
        <v>110</v>
      </c>
      <c r="C81" s="3" t="s">
        <v>256</v>
      </c>
      <c r="D81" s="3" t="s">
        <v>64</v>
      </c>
      <c r="E81" s="3" t="s">
        <v>34</v>
      </c>
      <c r="F81" s="3">
        <v>13832.13</v>
      </c>
      <c r="G81" s="3">
        <v>0</v>
      </c>
      <c r="H81" s="3">
        <v>13832.13</v>
      </c>
      <c r="I81" s="3" t="s">
        <v>29</v>
      </c>
      <c r="J81" s="5">
        <v>1</v>
      </c>
      <c r="K81" t="str">
        <f>_xlfn.XLOOKUP(D81, dim_channels!A:A, dim_channels!C:C, "Not Found")</f>
        <v>Direct</v>
      </c>
      <c r="L81" t="str">
        <f>_xlfn.XLOOKUP(D81, dim_channels!A:A, dim_channels!B:B, "Not Found")</f>
        <v>Direct Website</v>
      </c>
    </row>
    <row r="82" spans="1:12" x14ac:dyDescent="0.2">
      <c r="A82" s="2" t="s">
        <v>257</v>
      </c>
      <c r="B82" s="2" t="s">
        <v>258</v>
      </c>
      <c r="C82" s="2" t="s">
        <v>258</v>
      </c>
      <c r="D82" s="2" t="s">
        <v>27</v>
      </c>
      <c r="E82" s="2" t="s">
        <v>60</v>
      </c>
      <c r="F82" s="2">
        <v>6370.83</v>
      </c>
      <c r="G82" s="2">
        <v>0</v>
      </c>
      <c r="H82" s="2">
        <v>6370.83</v>
      </c>
      <c r="I82" s="2" t="s">
        <v>29</v>
      </c>
      <c r="J82" s="4">
        <v>1</v>
      </c>
      <c r="K82" t="str">
        <f>_xlfn.XLOOKUP(D82, dim_channels!A:A, dim_channels!C:C, "Not Found")</f>
        <v>OTA</v>
      </c>
      <c r="L82" t="str">
        <f>_xlfn.XLOOKUP(D82, dim_channels!A:A, dim_channels!B:B, "Not Found")</f>
        <v>Expedia</v>
      </c>
    </row>
    <row r="83" spans="1:12" x14ac:dyDescent="0.2">
      <c r="A83" s="3" t="s">
        <v>259</v>
      </c>
      <c r="B83" s="3" t="s">
        <v>258</v>
      </c>
      <c r="C83" s="3" t="s">
        <v>244</v>
      </c>
      <c r="D83" s="3" t="s">
        <v>45</v>
      </c>
      <c r="E83" s="3" t="s">
        <v>46</v>
      </c>
      <c r="F83" s="3">
        <v>14332.33</v>
      </c>
      <c r="G83" s="3">
        <v>716.62</v>
      </c>
      <c r="H83" s="3">
        <v>13615.71</v>
      </c>
      <c r="I83" s="3" t="s">
        <v>56</v>
      </c>
      <c r="J83" s="5">
        <v>1.052631849532635</v>
      </c>
      <c r="K83" t="str">
        <f>_xlfn.XLOOKUP(D83, dim_channels!A:A, dim_channels!C:C, "Not Found")</f>
        <v>Corporate</v>
      </c>
      <c r="L83" t="str">
        <f>_xlfn.XLOOKUP(D83, dim_channels!A:A, dim_channels!B:B, "Not Found")</f>
        <v>Corporate Direct</v>
      </c>
    </row>
    <row r="84" spans="1:12" x14ac:dyDescent="0.2">
      <c r="A84" s="2" t="s">
        <v>260</v>
      </c>
      <c r="B84" s="2" t="s">
        <v>261</v>
      </c>
      <c r="C84" s="2" t="s">
        <v>262</v>
      </c>
      <c r="D84" s="2" t="s">
        <v>52</v>
      </c>
      <c r="E84" s="2" t="s">
        <v>34</v>
      </c>
      <c r="F84" s="2">
        <v>5556.24</v>
      </c>
      <c r="G84" s="2">
        <v>666.75</v>
      </c>
      <c r="H84" s="2">
        <v>4889.49</v>
      </c>
      <c r="I84" s="2" t="s">
        <v>56</v>
      </c>
      <c r="J84" s="4">
        <v>1.1363639152549649</v>
      </c>
      <c r="K84" t="str">
        <f>_xlfn.XLOOKUP(D84, dim_channels!A:A, dim_channels!C:C, "Not Found")</f>
        <v>OTA</v>
      </c>
      <c r="L84" t="str">
        <f>_xlfn.XLOOKUP(D84, dim_channels!A:A, dim_channels!B:B, "Not Found")</f>
        <v>Agoda</v>
      </c>
    </row>
    <row r="85" spans="1:12" x14ac:dyDescent="0.2">
      <c r="A85" s="3" t="s">
        <v>263</v>
      </c>
      <c r="B85" s="3" t="s">
        <v>94</v>
      </c>
      <c r="C85" s="3" t="s">
        <v>264</v>
      </c>
      <c r="D85" s="3" t="s">
        <v>206</v>
      </c>
      <c r="E85" s="3" t="s">
        <v>207</v>
      </c>
      <c r="F85" s="3">
        <v>19884.689999999999</v>
      </c>
      <c r="G85" s="3">
        <v>0</v>
      </c>
      <c r="H85" s="3">
        <v>19884.689999999999</v>
      </c>
      <c r="I85" s="3" t="s">
        <v>29</v>
      </c>
      <c r="J85" s="5">
        <v>1</v>
      </c>
      <c r="K85" t="str">
        <f>_xlfn.XLOOKUP(D85, dim_channels!A:A, dim_channels!C:C, "Not Found")</f>
        <v>Direct</v>
      </c>
      <c r="L85" t="str">
        <f>_xlfn.XLOOKUP(D85, dim_channels!A:A, dim_channels!B:B, "Not Found")</f>
        <v>Walk-in</v>
      </c>
    </row>
    <row r="86" spans="1:12" x14ac:dyDescent="0.2">
      <c r="A86" s="2" t="s">
        <v>265</v>
      </c>
      <c r="B86" s="2" t="s">
        <v>266</v>
      </c>
      <c r="C86" s="2" t="s">
        <v>151</v>
      </c>
      <c r="D86" s="2" t="s">
        <v>114</v>
      </c>
      <c r="E86" s="2" t="s">
        <v>46</v>
      </c>
      <c r="F86" s="2">
        <v>7103.85</v>
      </c>
      <c r="G86" s="2">
        <v>710.39</v>
      </c>
      <c r="H86" s="2">
        <v>6393.46</v>
      </c>
      <c r="I86" s="2" t="s">
        <v>29</v>
      </c>
      <c r="J86" s="4">
        <v>1.1111119800546181</v>
      </c>
      <c r="K86" t="str">
        <f>_xlfn.XLOOKUP(D86, dim_channels!A:A, dim_channels!C:C, "Not Found")</f>
        <v>Offline</v>
      </c>
      <c r="L86" t="str">
        <f>_xlfn.XLOOKUP(D86, dim_channels!A:A, dim_channels!B:B, "Not Found")</f>
        <v>Travel Agency</v>
      </c>
    </row>
    <row r="87" spans="1:12" x14ac:dyDescent="0.2">
      <c r="A87" s="3" t="s">
        <v>267</v>
      </c>
      <c r="B87" s="3" t="s">
        <v>167</v>
      </c>
      <c r="C87" s="3" t="s">
        <v>167</v>
      </c>
      <c r="D87" s="3" t="s">
        <v>64</v>
      </c>
      <c r="E87" s="3" t="s">
        <v>115</v>
      </c>
      <c r="F87" s="3">
        <v>3109.06</v>
      </c>
      <c r="G87" s="3">
        <v>0</v>
      </c>
      <c r="H87" s="3">
        <v>3109.06</v>
      </c>
      <c r="I87" s="3" t="s">
        <v>29</v>
      </c>
      <c r="J87" s="5">
        <v>1</v>
      </c>
      <c r="K87" t="str">
        <f>_xlfn.XLOOKUP(D87, dim_channels!A:A, dim_channels!C:C, "Not Found")</f>
        <v>Direct</v>
      </c>
      <c r="L87" t="str">
        <f>_xlfn.XLOOKUP(D87, dim_channels!A:A, dim_channels!B:B, "Not Found")</f>
        <v>Direct Website</v>
      </c>
    </row>
    <row r="88" spans="1:12" x14ac:dyDescent="0.2">
      <c r="A88" s="2" t="s">
        <v>268</v>
      </c>
      <c r="B88" s="2" t="s">
        <v>269</v>
      </c>
      <c r="C88" s="2" t="s">
        <v>192</v>
      </c>
      <c r="D88" s="2" t="s">
        <v>52</v>
      </c>
      <c r="E88" s="2" t="s">
        <v>34</v>
      </c>
      <c r="F88" s="2">
        <v>7598.11</v>
      </c>
      <c r="G88" s="2">
        <v>911.77</v>
      </c>
      <c r="H88" s="2">
        <v>6686.34</v>
      </c>
      <c r="I88" s="2" t="s">
        <v>29</v>
      </c>
      <c r="J88" s="4">
        <v>1.1363630925139909</v>
      </c>
      <c r="K88" t="str">
        <f>_xlfn.XLOOKUP(D88, dim_channels!A:A, dim_channels!C:C, "Not Found")</f>
        <v>OTA</v>
      </c>
      <c r="L88" t="str">
        <f>_xlfn.XLOOKUP(D88, dim_channels!A:A, dim_channels!B:B, "Not Found")</f>
        <v>Agoda</v>
      </c>
    </row>
    <row r="89" spans="1:12" x14ac:dyDescent="0.2">
      <c r="A89" s="3" t="s">
        <v>270</v>
      </c>
      <c r="B89" s="3" t="s">
        <v>271</v>
      </c>
      <c r="C89" s="3" t="s">
        <v>272</v>
      </c>
      <c r="D89" s="3" t="s">
        <v>33</v>
      </c>
      <c r="E89" s="3" t="s">
        <v>34</v>
      </c>
      <c r="F89" s="3">
        <v>2258.13</v>
      </c>
      <c r="G89" s="3">
        <v>338.72</v>
      </c>
      <c r="H89" s="3">
        <v>1919.41</v>
      </c>
      <c r="I89" s="3" t="s">
        <v>29</v>
      </c>
      <c r="J89" s="5">
        <v>1.1764708947020179</v>
      </c>
      <c r="K89" t="str">
        <f>_xlfn.XLOOKUP(D89, dim_channels!A:A, dim_channels!C:C, "Not Found")</f>
        <v>OTA</v>
      </c>
      <c r="L89" t="str">
        <f>_xlfn.XLOOKUP(D89, dim_channels!A:A, dim_channels!B:B, "Not Found")</f>
        <v>Booking.com</v>
      </c>
    </row>
    <row r="90" spans="1:12" x14ac:dyDescent="0.2">
      <c r="A90" s="2" t="s">
        <v>273</v>
      </c>
      <c r="B90" s="2" t="s">
        <v>274</v>
      </c>
      <c r="C90" s="2" t="s">
        <v>78</v>
      </c>
      <c r="D90" s="2" t="s">
        <v>45</v>
      </c>
      <c r="E90" s="2" t="s">
        <v>46</v>
      </c>
      <c r="F90" s="2">
        <v>5441.65</v>
      </c>
      <c r="G90" s="2">
        <v>272.08</v>
      </c>
      <c r="H90" s="2">
        <v>5169.57</v>
      </c>
      <c r="I90" s="2" t="s">
        <v>29</v>
      </c>
      <c r="J90" s="4">
        <v>1.0526310698955621</v>
      </c>
      <c r="K90" t="str">
        <f>_xlfn.XLOOKUP(D90, dim_channels!A:A, dim_channels!C:C, "Not Found")</f>
        <v>Corporate</v>
      </c>
      <c r="L90" t="str">
        <f>_xlfn.XLOOKUP(D90, dim_channels!A:A, dim_channels!B:B, "Not Found")</f>
        <v>Corporate Direct</v>
      </c>
    </row>
    <row r="91" spans="1:12" x14ac:dyDescent="0.2">
      <c r="A91" s="3" t="s">
        <v>275</v>
      </c>
      <c r="B91" s="3" t="s">
        <v>276</v>
      </c>
      <c r="C91" s="3" t="s">
        <v>94</v>
      </c>
      <c r="D91" s="3" t="s">
        <v>45</v>
      </c>
      <c r="E91" s="3" t="s">
        <v>89</v>
      </c>
      <c r="F91" s="3">
        <v>2350.81</v>
      </c>
      <c r="G91" s="3">
        <v>0</v>
      </c>
      <c r="H91" s="3">
        <v>2350.81</v>
      </c>
      <c r="I91" s="3" t="s">
        <v>29</v>
      </c>
      <c r="J91" s="5">
        <v>1</v>
      </c>
      <c r="K91" t="str">
        <f>_xlfn.XLOOKUP(D91, dim_channels!A:A, dim_channels!C:C, "Not Found")</f>
        <v>Corporate</v>
      </c>
      <c r="L91" t="str">
        <f>_xlfn.XLOOKUP(D91, dim_channels!A:A, dim_channels!B:B, "Not Found")</f>
        <v>Corporate Direct</v>
      </c>
    </row>
    <row r="92" spans="1:12" x14ac:dyDescent="0.2">
      <c r="A92" s="2" t="s">
        <v>277</v>
      </c>
      <c r="B92" s="2" t="s">
        <v>278</v>
      </c>
      <c r="C92" s="2" t="s">
        <v>165</v>
      </c>
      <c r="D92" s="2" t="s">
        <v>64</v>
      </c>
      <c r="E92" s="2" t="s">
        <v>28</v>
      </c>
      <c r="F92" s="2">
        <v>3217.5</v>
      </c>
      <c r="G92" s="2">
        <v>0</v>
      </c>
      <c r="H92" s="2">
        <v>3217.5</v>
      </c>
      <c r="I92" s="2" t="s">
        <v>56</v>
      </c>
      <c r="J92" s="4">
        <v>1</v>
      </c>
      <c r="K92" t="str">
        <f>_xlfn.XLOOKUP(D92, dim_channels!A:A, dim_channels!C:C, "Not Found")</f>
        <v>Direct</v>
      </c>
      <c r="L92" t="str">
        <f>_xlfn.XLOOKUP(D92, dim_channels!A:A, dim_channels!B:B, "Not Found")</f>
        <v>Direct Website</v>
      </c>
    </row>
    <row r="93" spans="1:12" x14ac:dyDescent="0.2">
      <c r="A93" s="3" t="s">
        <v>279</v>
      </c>
      <c r="B93" s="3" t="s">
        <v>219</v>
      </c>
      <c r="C93" s="3" t="s">
        <v>261</v>
      </c>
      <c r="D93" s="3" t="s">
        <v>52</v>
      </c>
      <c r="E93" s="3" t="s">
        <v>60</v>
      </c>
      <c r="F93" s="3">
        <v>7190.1</v>
      </c>
      <c r="G93" s="3">
        <v>0</v>
      </c>
      <c r="H93" s="3">
        <v>7190.1</v>
      </c>
      <c r="I93" s="3" t="s">
        <v>29</v>
      </c>
      <c r="J93" s="5">
        <v>1</v>
      </c>
      <c r="K93" t="str">
        <f>_xlfn.XLOOKUP(D93, dim_channels!A:A, dim_channels!C:C, "Not Found")</f>
        <v>OTA</v>
      </c>
      <c r="L93" t="str">
        <f>_xlfn.XLOOKUP(D93, dim_channels!A:A, dim_channels!B:B, "Not Found")</f>
        <v>Agoda</v>
      </c>
    </row>
    <row r="94" spans="1:12" x14ac:dyDescent="0.2">
      <c r="A94" s="2" t="s">
        <v>280</v>
      </c>
      <c r="B94" s="2" t="s">
        <v>66</v>
      </c>
      <c r="C94" s="2" t="s">
        <v>66</v>
      </c>
      <c r="D94" s="2" t="s">
        <v>206</v>
      </c>
      <c r="E94" s="2" t="s">
        <v>207</v>
      </c>
      <c r="F94" s="2">
        <v>18546.080000000002</v>
      </c>
      <c r="G94" s="2">
        <v>0</v>
      </c>
      <c r="H94" s="2">
        <v>18546.080000000002</v>
      </c>
      <c r="I94" s="2" t="s">
        <v>29</v>
      </c>
      <c r="J94" s="4">
        <v>1</v>
      </c>
      <c r="K94" t="str">
        <f>_xlfn.XLOOKUP(D94, dim_channels!A:A, dim_channels!C:C, "Not Found")</f>
        <v>Direct</v>
      </c>
      <c r="L94" t="str">
        <f>_xlfn.XLOOKUP(D94, dim_channels!A:A, dim_channels!B:B, "Not Found")</f>
        <v>Walk-in</v>
      </c>
    </row>
    <row r="95" spans="1:12" x14ac:dyDescent="0.2">
      <c r="A95" s="3" t="s">
        <v>281</v>
      </c>
      <c r="B95" s="3" t="s">
        <v>282</v>
      </c>
      <c r="C95" s="3" t="s">
        <v>283</v>
      </c>
      <c r="D95" s="3" t="s">
        <v>45</v>
      </c>
      <c r="E95" s="3" t="s">
        <v>46</v>
      </c>
      <c r="F95" s="3">
        <v>7453.11</v>
      </c>
      <c r="G95" s="3">
        <v>372.66</v>
      </c>
      <c r="H95" s="3">
        <v>7080.45</v>
      </c>
      <c r="I95" s="3" t="s">
        <v>56</v>
      </c>
      <c r="J95" s="5">
        <v>1.052632247950342</v>
      </c>
      <c r="K95" t="str">
        <f>_xlfn.XLOOKUP(D95, dim_channels!A:A, dim_channels!C:C, "Not Found")</f>
        <v>Corporate</v>
      </c>
      <c r="L95" t="str">
        <f>_xlfn.XLOOKUP(D95, dim_channels!A:A, dim_channels!B:B, "Not Found")</f>
        <v>Corporate Direct</v>
      </c>
    </row>
    <row r="96" spans="1:12" x14ac:dyDescent="0.2">
      <c r="A96" s="2" t="s">
        <v>284</v>
      </c>
      <c r="B96" s="2" t="s">
        <v>285</v>
      </c>
      <c r="C96" s="2" t="s">
        <v>286</v>
      </c>
      <c r="D96" s="2" t="s">
        <v>52</v>
      </c>
      <c r="E96" s="2" t="s">
        <v>34</v>
      </c>
      <c r="F96" s="2">
        <v>3722.7</v>
      </c>
      <c r="G96" s="2">
        <v>446.72</v>
      </c>
      <c r="H96" s="2">
        <v>3275.98</v>
      </c>
      <c r="I96" s="2" t="s">
        <v>29</v>
      </c>
      <c r="J96" s="4">
        <v>1.1363622488537779</v>
      </c>
      <c r="K96" t="str">
        <f>_xlfn.XLOOKUP(D96, dim_channels!A:A, dim_channels!C:C, "Not Found")</f>
        <v>OTA</v>
      </c>
      <c r="L96" t="str">
        <f>_xlfn.XLOOKUP(D96, dim_channels!A:A, dim_channels!B:B, "Not Found")</f>
        <v>Agoda</v>
      </c>
    </row>
    <row r="97" spans="1:12" x14ac:dyDescent="0.2">
      <c r="A97" s="3" t="s">
        <v>287</v>
      </c>
      <c r="B97" s="3" t="s">
        <v>26</v>
      </c>
      <c r="C97" s="3" t="s">
        <v>242</v>
      </c>
      <c r="D97" s="3" t="s">
        <v>52</v>
      </c>
      <c r="E97" s="3" t="s">
        <v>60</v>
      </c>
      <c r="F97" s="3">
        <v>2870.12</v>
      </c>
      <c r="G97" s="3">
        <v>0</v>
      </c>
      <c r="H97" s="3">
        <v>2870.12</v>
      </c>
      <c r="I97" s="3" t="s">
        <v>29</v>
      </c>
      <c r="J97" s="5">
        <v>1</v>
      </c>
      <c r="K97" t="str">
        <f>_xlfn.XLOOKUP(D97, dim_channels!A:A, dim_channels!C:C, "Not Found")</f>
        <v>OTA</v>
      </c>
      <c r="L97" t="str">
        <f>_xlfn.XLOOKUP(D97, dim_channels!A:A, dim_channels!B:B, "Not Found")</f>
        <v>Agoda</v>
      </c>
    </row>
    <row r="98" spans="1:12" x14ac:dyDescent="0.2">
      <c r="A98" s="2" t="s">
        <v>288</v>
      </c>
      <c r="B98" s="2" t="s">
        <v>220</v>
      </c>
      <c r="C98" s="2" t="s">
        <v>289</v>
      </c>
      <c r="D98" s="2" t="s">
        <v>33</v>
      </c>
      <c r="E98" s="2" t="s">
        <v>28</v>
      </c>
      <c r="F98" s="2">
        <v>6786.39</v>
      </c>
      <c r="G98" s="2">
        <v>1017.96</v>
      </c>
      <c r="H98" s="2">
        <v>5768.43</v>
      </c>
      <c r="I98" s="2" t="s">
        <v>41</v>
      </c>
      <c r="J98" s="4">
        <v>1.176470894160109</v>
      </c>
      <c r="K98" t="str">
        <f>_xlfn.XLOOKUP(D98, dim_channels!A:A, dim_channels!C:C, "Not Found")</f>
        <v>OTA</v>
      </c>
      <c r="L98" t="str">
        <f>_xlfn.XLOOKUP(D98, dim_channels!A:A, dim_channels!B:B, "Not Found")</f>
        <v>Booking.com</v>
      </c>
    </row>
    <row r="99" spans="1:12" x14ac:dyDescent="0.2">
      <c r="A99" s="3" t="s">
        <v>290</v>
      </c>
      <c r="B99" s="3" t="s">
        <v>291</v>
      </c>
      <c r="C99" s="3" t="s">
        <v>292</v>
      </c>
      <c r="D99" s="3" t="s">
        <v>64</v>
      </c>
      <c r="E99" s="3" t="s">
        <v>28</v>
      </c>
      <c r="F99" s="3">
        <v>9059.89</v>
      </c>
      <c r="G99" s="3">
        <v>0</v>
      </c>
      <c r="H99" s="3">
        <v>9059.89</v>
      </c>
      <c r="I99" s="3" t="s">
        <v>56</v>
      </c>
      <c r="J99" s="5">
        <v>1</v>
      </c>
      <c r="K99" t="str">
        <f>_xlfn.XLOOKUP(D99, dim_channels!A:A, dim_channels!C:C, "Not Found")</f>
        <v>Direct</v>
      </c>
      <c r="L99" t="str">
        <f>_xlfn.XLOOKUP(D99, dim_channels!A:A, dim_channels!B:B, "Not Found")</f>
        <v>Direct Website</v>
      </c>
    </row>
    <row r="100" spans="1:12" x14ac:dyDescent="0.2">
      <c r="A100" s="2" t="s">
        <v>293</v>
      </c>
      <c r="B100" s="2" t="s">
        <v>294</v>
      </c>
      <c r="C100" s="2" t="s">
        <v>295</v>
      </c>
      <c r="D100" s="2" t="s">
        <v>169</v>
      </c>
      <c r="E100" s="2" t="s">
        <v>34</v>
      </c>
      <c r="F100" s="2">
        <v>11668.33</v>
      </c>
      <c r="G100" s="2">
        <v>2333.67</v>
      </c>
      <c r="H100" s="2">
        <v>9334.66</v>
      </c>
      <c r="I100" s="2" t="s">
        <v>29</v>
      </c>
      <c r="J100" s="4">
        <v>1.2500005356381489</v>
      </c>
      <c r="K100" t="str">
        <f>_xlfn.XLOOKUP(D100, dim_channels!A:A, dim_channels!C:C, "Not Found")</f>
        <v>GDS</v>
      </c>
      <c r="L100" t="str">
        <f>_xlfn.XLOOKUP(D100, dim_channels!A:A, dim_channels!B:B, "Not Found")</f>
        <v>GDS (Amadeus)</v>
      </c>
    </row>
    <row r="101" spans="1:12" x14ac:dyDescent="0.2">
      <c r="A101" s="3" t="s">
        <v>296</v>
      </c>
      <c r="B101" s="3" t="s">
        <v>62</v>
      </c>
      <c r="C101" s="3" t="s">
        <v>297</v>
      </c>
      <c r="D101" s="3" t="s">
        <v>52</v>
      </c>
      <c r="E101" s="3" t="s">
        <v>60</v>
      </c>
      <c r="F101" s="3">
        <v>2922.13</v>
      </c>
      <c r="G101" s="3">
        <v>0</v>
      </c>
      <c r="H101" s="3">
        <v>2922.13</v>
      </c>
      <c r="I101" s="3" t="s">
        <v>29</v>
      </c>
      <c r="J101" s="5">
        <v>1</v>
      </c>
      <c r="K101" t="str">
        <f>_xlfn.XLOOKUP(D101, dim_channels!A:A, dim_channels!C:C, "Not Found")</f>
        <v>OTA</v>
      </c>
      <c r="L101" t="str">
        <f>_xlfn.XLOOKUP(D101, dim_channels!A:A, dim_channels!B:B, "Not Found")</f>
        <v>Agoda</v>
      </c>
    </row>
    <row r="102" spans="1:12" x14ac:dyDescent="0.2">
      <c r="A102" s="2" t="s">
        <v>298</v>
      </c>
      <c r="B102" s="2" t="s">
        <v>299</v>
      </c>
      <c r="C102" s="2" t="s">
        <v>300</v>
      </c>
      <c r="D102" s="2" t="s">
        <v>27</v>
      </c>
      <c r="E102" s="2" t="s">
        <v>28</v>
      </c>
      <c r="F102" s="2">
        <v>12639.1</v>
      </c>
      <c r="G102" s="2">
        <v>2275.04</v>
      </c>
      <c r="H102" s="2">
        <v>10364.06</v>
      </c>
      <c r="I102" s="2" t="s">
        <v>29</v>
      </c>
      <c r="J102" s="4">
        <v>1.2195124304567899</v>
      </c>
      <c r="K102" t="str">
        <f>_xlfn.XLOOKUP(D102, dim_channels!A:A, dim_channels!C:C, "Not Found")</f>
        <v>OTA</v>
      </c>
      <c r="L102" t="str">
        <f>_xlfn.XLOOKUP(D102, dim_channels!A:A, dim_channels!B:B, "Not Found")</f>
        <v>Expedia</v>
      </c>
    </row>
    <row r="103" spans="1:12" x14ac:dyDescent="0.2">
      <c r="A103" s="3" t="s">
        <v>301</v>
      </c>
      <c r="B103" s="3" t="s">
        <v>302</v>
      </c>
      <c r="C103" s="3" t="s">
        <v>303</v>
      </c>
      <c r="D103" s="3" t="s">
        <v>52</v>
      </c>
      <c r="E103" s="3" t="s">
        <v>34</v>
      </c>
      <c r="F103" s="3">
        <v>3836.28</v>
      </c>
      <c r="G103" s="3">
        <v>460.35</v>
      </c>
      <c r="H103" s="3">
        <v>3375.93</v>
      </c>
      <c r="I103" s="3" t="s">
        <v>41</v>
      </c>
      <c r="J103" s="5">
        <v>1.1363624245763391</v>
      </c>
      <c r="K103" t="str">
        <f>_xlfn.XLOOKUP(D103, dim_channels!A:A, dim_channels!C:C, "Not Found")</f>
        <v>OTA</v>
      </c>
      <c r="L103" t="str">
        <f>_xlfn.XLOOKUP(D103, dim_channels!A:A, dim_channels!B:B, "Not Found")</f>
        <v>Agoda</v>
      </c>
    </row>
    <row r="104" spans="1:12" x14ac:dyDescent="0.2">
      <c r="A104" s="2" t="s">
        <v>304</v>
      </c>
      <c r="B104" s="2" t="s">
        <v>84</v>
      </c>
      <c r="C104" s="2" t="s">
        <v>305</v>
      </c>
      <c r="D104" s="2" t="s">
        <v>52</v>
      </c>
      <c r="E104" s="2" t="s">
        <v>60</v>
      </c>
      <c r="F104" s="2">
        <v>5042.3999999999996</v>
      </c>
      <c r="G104" s="2">
        <v>0</v>
      </c>
      <c r="H104" s="2">
        <v>5042.3999999999996</v>
      </c>
      <c r="I104" s="2" t="s">
        <v>29</v>
      </c>
      <c r="J104" s="4">
        <v>1</v>
      </c>
      <c r="K104" t="str">
        <f>_xlfn.XLOOKUP(D104, dim_channels!A:A, dim_channels!C:C, "Not Found")</f>
        <v>OTA</v>
      </c>
      <c r="L104" t="str">
        <f>_xlfn.XLOOKUP(D104, dim_channels!A:A, dim_channels!B:B, "Not Found")</f>
        <v>Agoda</v>
      </c>
    </row>
    <row r="105" spans="1:12" x14ac:dyDescent="0.2">
      <c r="A105" s="3" t="s">
        <v>306</v>
      </c>
      <c r="B105" s="3" t="s">
        <v>307</v>
      </c>
      <c r="C105" s="3" t="s">
        <v>40</v>
      </c>
      <c r="D105" s="3" t="s">
        <v>52</v>
      </c>
      <c r="E105" s="3" t="s">
        <v>34</v>
      </c>
      <c r="F105" s="3">
        <v>6632.07</v>
      </c>
      <c r="G105" s="3">
        <v>795.85</v>
      </c>
      <c r="H105" s="3">
        <v>5836.22</v>
      </c>
      <c r="I105" s="3" t="s">
        <v>29</v>
      </c>
      <c r="J105" s="5">
        <v>1.1363639478977829</v>
      </c>
      <c r="K105" t="str">
        <f>_xlfn.XLOOKUP(D105, dim_channels!A:A, dim_channels!C:C, "Not Found")</f>
        <v>OTA</v>
      </c>
      <c r="L105" t="str">
        <f>_xlfn.XLOOKUP(D105, dim_channels!A:A, dim_channels!B:B, "Not Found")</f>
        <v>Agoda</v>
      </c>
    </row>
    <row r="106" spans="1:12" x14ac:dyDescent="0.2">
      <c r="A106" s="2" t="s">
        <v>308</v>
      </c>
      <c r="B106" s="2" t="s">
        <v>63</v>
      </c>
      <c r="C106" s="2" t="s">
        <v>251</v>
      </c>
      <c r="D106" s="2" t="s">
        <v>64</v>
      </c>
      <c r="E106" s="2" t="s">
        <v>28</v>
      </c>
      <c r="F106" s="2">
        <v>3753.45</v>
      </c>
      <c r="G106" s="2">
        <v>0</v>
      </c>
      <c r="H106" s="2">
        <v>3753.45</v>
      </c>
      <c r="I106" s="2" t="s">
        <v>29</v>
      </c>
      <c r="J106" s="4">
        <v>1</v>
      </c>
      <c r="K106" t="str">
        <f>_xlfn.XLOOKUP(D106, dim_channels!A:A, dim_channels!C:C, "Not Found")</f>
        <v>Direct</v>
      </c>
      <c r="L106" t="str">
        <f>_xlfn.XLOOKUP(D106, dim_channels!A:A, dim_channels!B:B, "Not Found")</f>
        <v>Direct Website</v>
      </c>
    </row>
    <row r="107" spans="1:12" x14ac:dyDescent="0.2">
      <c r="A107" s="3" t="s">
        <v>309</v>
      </c>
      <c r="B107" s="3" t="s">
        <v>264</v>
      </c>
      <c r="C107" s="3" t="s">
        <v>310</v>
      </c>
      <c r="D107" s="3" t="s">
        <v>52</v>
      </c>
      <c r="E107" s="3" t="s">
        <v>60</v>
      </c>
      <c r="F107" s="3">
        <v>8608.0400000000009</v>
      </c>
      <c r="G107" s="3">
        <v>0</v>
      </c>
      <c r="H107" s="3">
        <v>8608.0400000000009</v>
      </c>
      <c r="I107" s="3" t="s">
        <v>29</v>
      </c>
      <c r="J107" s="5">
        <v>1</v>
      </c>
      <c r="K107" t="str">
        <f>_xlfn.XLOOKUP(D107, dim_channels!A:A, dim_channels!C:C, "Not Found")</f>
        <v>OTA</v>
      </c>
      <c r="L107" t="str">
        <f>_xlfn.XLOOKUP(D107, dim_channels!A:A, dim_channels!B:B, "Not Found")</f>
        <v>Agoda</v>
      </c>
    </row>
    <row r="108" spans="1:12" x14ac:dyDescent="0.2">
      <c r="A108" s="2" t="s">
        <v>311</v>
      </c>
      <c r="B108" s="2" t="s">
        <v>70</v>
      </c>
      <c r="C108" s="2" t="s">
        <v>312</v>
      </c>
      <c r="D108" s="2" t="s">
        <v>64</v>
      </c>
      <c r="E108" s="2" t="s">
        <v>34</v>
      </c>
      <c r="F108" s="2">
        <v>3276.44</v>
      </c>
      <c r="G108" s="2">
        <v>0</v>
      </c>
      <c r="H108" s="2">
        <v>3276.44</v>
      </c>
      <c r="I108" s="2" t="s">
        <v>41</v>
      </c>
      <c r="J108" s="4">
        <v>1</v>
      </c>
      <c r="K108" t="str">
        <f>_xlfn.XLOOKUP(D108, dim_channels!A:A, dim_channels!C:C, "Not Found")</f>
        <v>Direct</v>
      </c>
      <c r="L108" t="str">
        <f>_xlfn.XLOOKUP(D108, dim_channels!A:A, dim_channels!B:B, "Not Found")</f>
        <v>Direct Website</v>
      </c>
    </row>
    <row r="109" spans="1:12" x14ac:dyDescent="0.2">
      <c r="A109" s="3" t="s">
        <v>313</v>
      </c>
      <c r="B109" s="3" t="s">
        <v>314</v>
      </c>
      <c r="C109" s="3" t="s">
        <v>315</v>
      </c>
      <c r="D109" s="3" t="s">
        <v>33</v>
      </c>
      <c r="E109" s="3" t="s">
        <v>60</v>
      </c>
      <c r="F109" s="3">
        <v>7794.98</v>
      </c>
      <c r="G109" s="3">
        <v>0</v>
      </c>
      <c r="H109" s="3">
        <v>7794.98</v>
      </c>
      <c r="I109" s="3" t="s">
        <v>29</v>
      </c>
      <c r="J109" s="5">
        <v>1</v>
      </c>
      <c r="K109" t="str">
        <f>_xlfn.XLOOKUP(D109, dim_channels!A:A, dim_channels!C:C, "Not Found")</f>
        <v>OTA</v>
      </c>
      <c r="L109" t="str">
        <f>_xlfn.XLOOKUP(D109, dim_channels!A:A, dim_channels!B:B, "Not Found")</f>
        <v>Booking.com</v>
      </c>
    </row>
    <row r="110" spans="1:12" x14ac:dyDescent="0.2">
      <c r="A110" s="2" t="s">
        <v>316</v>
      </c>
      <c r="B110" s="2" t="s">
        <v>317</v>
      </c>
      <c r="C110" s="2" t="s">
        <v>318</v>
      </c>
      <c r="D110" s="2" t="s">
        <v>169</v>
      </c>
      <c r="E110" s="2" t="s">
        <v>46</v>
      </c>
      <c r="F110" s="2">
        <v>11069.99</v>
      </c>
      <c r="G110" s="2">
        <v>2214</v>
      </c>
      <c r="H110" s="2">
        <v>8855.99</v>
      </c>
      <c r="I110" s="2" t="s">
        <v>29</v>
      </c>
      <c r="J110" s="4">
        <v>1.250000282294808</v>
      </c>
      <c r="K110" t="str">
        <f>_xlfn.XLOOKUP(D110, dim_channels!A:A, dim_channels!C:C, "Not Found")</f>
        <v>GDS</v>
      </c>
      <c r="L110" t="str">
        <f>_xlfn.XLOOKUP(D110, dim_channels!A:A, dim_channels!B:B, "Not Found")</f>
        <v>GDS (Amadeus)</v>
      </c>
    </row>
    <row r="111" spans="1:12" x14ac:dyDescent="0.2">
      <c r="A111" s="3" t="s">
        <v>319</v>
      </c>
      <c r="B111" s="3" t="s">
        <v>31</v>
      </c>
      <c r="C111" s="3" t="s">
        <v>31</v>
      </c>
      <c r="D111" s="3" t="s">
        <v>52</v>
      </c>
      <c r="E111" s="3" t="s">
        <v>60</v>
      </c>
      <c r="F111" s="3">
        <v>4427.6000000000004</v>
      </c>
      <c r="G111" s="3">
        <v>0</v>
      </c>
      <c r="H111" s="3">
        <v>4427.6000000000004</v>
      </c>
      <c r="I111" s="3" t="s">
        <v>29</v>
      </c>
      <c r="J111" s="5">
        <v>1</v>
      </c>
      <c r="K111" t="str">
        <f>_xlfn.XLOOKUP(D111, dim_channels!A:A, dim_channels!C:C, "Not Found")</f>
        <v>OTA</v>
      </c>
      <c r="L111" t="str">
        <f>_xlfn.XLOOKUP(D111, dim_channels!A:A, dim_channels!B:B, "Not Found")</f>
        <v>Agoda</v>
      </c>
    </row>
    <row r="112" spans="1:12" x14ac:dyDescent="0.2">
      <c r="A112" s="2" t="s">
        <v>320</v>
      </c>
      <c r="B112" s="2" t="s">
        <v>321</v>
      </c>
      <c r="C112" s="2" t="s">
        <v>322</v>
      </c>
      <c r="D112" s="2" t="s">
        <v>169</v>
      </c>
      <c r="E112" s="2" t="s">
        <v>46</v>
      </c>
      <c r="F112" s="2">
        <v>6409.06</v>
      </c>
      <c r="G112" s="2">
        <v>1281.81</v>
      </c>
      <c r="H112" s="2">
        <v>5127.25</v>
      </c>
      <c r="I112" s="2" t="s">
        <v>29</v>
      </c>
      <c r="J112" s="4">
        <v>1.2499995124091861</v>
      </c>
      <c r="K112" t="str">
        <f>_xlfn.XLOOKUP(D112, dim_channels!A:A, dim_channels!C:C, "Not Found")</f>
        <v>GDS</v>
      </c>
      <c r="L112" t="str">
        <f>_xlfn.XLOOKUP(D112, dim_channels!A:A, dim_channels!B:B, "Not Found")</f>
        <v>GDS (Amadeus)</v>
      </c>
    </row>
    <row r="113" spans="1:12" x14ac:dyDescent="0.2">
      <c r="A113" s="3" t="s">
        <v>323</v>
      </c>
      <c r="B113" s="3" t="s">
        <v>317</v>
      </c>
      <c r="C113" s="3" t="s">
        <v>324</v>
      </c>
      <c r="D113" s="3" t="s">
        <v>33</v>
      </c>
      <c r="E113" s="3" t="s">
        <v>60</v>
      </c>
      <c r="F113" s="3">
        <v>5181.55</v>
      </c>
      <c r="G113" s="3">
        <v>0</v>
      </c>
      <c r="H113" s="3">
        <v>5181.55</v>
      </c>
      <c r="I113" s="3" t="s">
        <v>29</v>
      </c>
      <c r="J113" s="5">
        <v>1</v>
      </c>
      <c r="K113" t="str">
        <f>_xlfn.XLOOKUP(D113, dim_channels!A:A, dim_channels!C:C, "Not Found")</f>
        <v>OTA</v>
      </c>
      <c r="L113" t="str">
        <f>_xlfn.XLOOKUP(D113, dim_channels!A:A, dim_channels!B:B, "Not Found")</f>
        <v>Booking.com</v>
      </c>
    </row>
    <row r="114" spans="1:12" x14ac:dyDescent="0.2">
      <c r="A114" s="2" t="s">
        <v>325</v>
      </c>
      <c r="B114" s="2" t="s">
        <v>326</v>
      </c>
      <c r="C114" s="2" t="s">
        <v>40</v>
      </c>
      <c r="D114" s="2" t="s">
        <v>45</v>
      </c>
      <c r="E114" s="2" t="s">
        <v>89</v>
      </c>
      <c r="F114" s="2">
        <v>2509.0500000000002</v>
      </c>
      <c r="G114" s="2">
        <v>0</v>
      </c>
      <c r="H114" s="2">
        <v>2509.0500000000002</v>
      </c>
      <c r="I114" s="2" t="s">
        <v>29</v>
      </c>
      <c r="J114" s="4">
        <v>1</v>
      </c>
      <c r="K114" t="str">
        <f>_xlfn.XLOOKUP(D114, dim_channels!A:A, dim_channels!C:C, "Not Found")</f>
        <v>Corporate</v>
      </c>
      <c r="L114" t="str">
        <f>_xlfn.XLOOKUP(D114, dim_channels!A:A, dim_channels!B:B, "Not Found")</f>
        <v>Corporate Direct</v>
      </c>
    </row>
    <row r="115" spans="1:12" x14ac:dyDescent="0.2">
      <c r="A115" s="3" t="s">
        <v>327</v>
      </c>
      <c r="B115" s="3" t="s">
        <v>328</v>
      </c>
      <c r="C115" s="3" t="s">
        <v>329</v>
      </c>
      <c r="D115" s="3" t="s">
        <v>33</v>
      </c>
      <c r="E115" s="3" t="s">
        <v>60</v>
      </c>
      <c r="F115" s="3">
        <v>9256.4</v>
      </c>
      <c r="G115" s="3">
        <v>0</v>
      </c>
      <c r="H115" s="3">
        <v>9256.4</v>
      </c>
      <c r="I115" s="3" t="s">
        <v>29</v>
      </c>
      <c r="J115" s="5">
        <v>1</v>
      </c>
      <c r="K115" t="str">
        <f>_xlfn.XLOOKUP(D115, dim_channels!A:A, dim_channels!C:C, "Not Found")</f>
        <v>OTA</v>
      </c>
      <c r="L115" t="str">
        <f>_xlfn.XLOOKUP(D115, dim_channels!A:A, dim_channels!B:B, "Not Found")</f>
        <v>Booking.com</v>
      </c>
    </row>
    <row r="116" spans="1:12" x14ac:dyDescent="0.2">
      <c r="A116" s="2" t="s">
        <v>330</v>
      </c>
      <c r="B116" s="2" t="s">
        <v>331</v>
      </c>
      <c r="C116" s="2" t="s">
        <v>66</v>
      </c>
      <c r="D116" s="2" t="s">
        <v>64</v>
      </c>
      <c r="E116" s="2" t="s">
        <v>28</v>
      </c>
      <c r="F116" s="2">
        <v>17560.7</v>
      </c>
      <c r="G116" s="2">
        <v>0</v>
      </c>
      <c r="H116" s="2">
        <v>17560.7</v>
      </c>
      <c r="I116" s="2" t="s">
        <v>29</v>
      </c>
      <c r="J116" s="4">
        <v>1</v>
      </c>
      <c r="K116" t="str">
        <f>_xlfn.XLOOKUP(D116, dim_channels!A:A, dim_channels!C:C, "Not Found")</f>
        <v>Direct</v>
      </c>
      <c r="L116" t="str">
        <f>_xlfn.XLOOKUP(D116, dim_channels!A:A, dim_channels!B:B, "Not Found")</f>
        <v>Direct Website</v>
      </c>
    </row>
    <row r="117" spans="1:12" x14ac:dyDescent="0.2">
      <c r="A117" s="3" t="s">
        <v>332</v>
      </c>
      <c r="B117" s="3" t="s">
        <v>236</v>
      </c>
      <c r="C117" s="3" t="s">
        <v>181</v>
      </c>
      <c r="D117" s="3" t="s">
        <v>27</v>
      </c>
      <c r="E117" s="3" t="s">
        <v>60</v>
      </c>
      <c r="F117" s="3">
        <v>3226.67</v>
      </c>
      <c r="G117" s="3">
        <v>0</v>
      </c>
      <c r="H117" s="3">
        <v>3226.67</v>
      </c>
      <c r="I117" s="3" t="s">
        <v>29</v>
      </c>
      <c r="J117" s="5">
        <v>1</v>
      </c>
      <c r="K117" t="str">
        <f>_xlfn.XLOOKUP(D117, dim_channels!A:A, dim_channels!C:C, "Not Found")</f>
        <v>OTA</v>
      </c>
      <c r="L117" t="str">
        <f>_xlfn.XLOOKUP(D117, dim_channels!A:A, dim_channels!B:B, "Not Found")</f>
        <v>Expedia</v>
      </c>
    </row>
    <row r="118" spans="1:12" x14ac:dyDescent="0.2">
      <c r="A118" s="2" t="s">
        <v>333</v>
      </c>
      <c r="B118" s="2" t="s">
        <v>334</v>
      </c>
      <c r="C118" s="2" t="s">
        <v>335</v>
      </c>
      <c r="D118" s="2" t="s">
        <v>45</v>
      </c>
      <c r="E118" s="2" t="s">
        <v>46</v>
      </c>
      <c r="F118" s="2">
        <v>10772.91</v>
      </c>
      <c r="G118" s="2">
        <v>538.65</v>
      </c>
      <c r="H118" s="2">
        <v>10234.26</v>
      </c>
      <c r="I118" s="2" t="s">
        <v>29</v>
      </c>
      <c r="J118" s="4">
        <v>1.05263204178905</v>
      </c>
      <c r="K118" t="str">
        <f>_xlfn.XLOOKUP(D118, dim_channels!A:A, dim_channels!C:C, "Not Found")</f>
        <v>Corporate</v>
      </c>
      <c r="L118" t="str">
        <f>_xlfn.XLOOKUP(D118, dim_channels!A:A, dim_channels!B:B, "Not Found")</f>
        <v>Corporate Direct</v>
      </c>
    </row>
    <row r="119" spans="1:12" x14ac:dyDescent="0.2">
      <c r="A119" s="3" t="s">
        <v>336</v>
      </c>
      <c r="B119" s="3" t="s">
        <v>66</v>
      </c>
      <c r="C119" s="3" t="s">
        <v>337</v>
      </c>
      <c r="D119" s="3" t="s">
        <v>27</v>
      </c>
      <c r="E119" s="3" t="s">
        <v>60</v>
      </c>
      <c r="F119" s="3">
        <v>12168.95</v>
      </c>
      <c r="G119" s="3">
        <v>0</v>
      </c>
      <c r="H119" s="3">
        <v>12168.95</v>
      </c>
      <c r="I119" s="3" t="s">
        <v>29</v>
      </c>
      <c r="J119" s="5">
        <v>1</v>
      </c>
      <c r="K119" t="str">
        <f>_xlfn.XLOOKUP(D119, dim_channels!A:A, dim_channels!C:C, "Not Found")</f>
        <v>OTA</v>
      </c>
      <c r="L119" t="str">
        <f>_xlfn.XLOOKUP(D119, dim_channels!A:A, dim_channels!B:B, "Not Found")</f>
        <v>Expedia</v>
      </c>
    </row>
    <row r="120" spans="1:12" x14ac:dyDescent="0.2">
      <c r="A120" s="2" t="s">
        <v>338</v>
      </c>
      <c r="B120" s="2" t="s">
        <v>124</v>
      </c>
      <c r="C120" s="2" t="s">
        <v>162</v>
      </c>
      <c r="D120" s="2" t="s">
        <v>27</v>
      </c>
      <c r="E120" s="2" t="s">
        <v>28</v>
      </c>
      <c r="F120" s="2">
        <v>19721.03</v>
      </c>
      <c r="G120" s="2">
        <v>3549.79</v>
      </c>
      <c r="H120" s="2">
        <v>16171.24</v>
      </c>
      <c r="I120" s="2" t="s">
        <v>29</v>
      </c>
      <c r="J120" s="4">
        <v>1.2195125420190409</v>
      </c>
      <c r="K120" t="str">
        <f>_xlfn.XLOOKUP(D120, dim_channels!A:A, dim_channels!C:C, "Not Found")</f>
        <v>OTA</v>
      </c>
      <c r="L120" t="str">
        <f>_xlfn.XLOOKUP(D120, dim_channels!A:A, dim_channels!B:B, "Not Found")</f>
        <v>Expedia</v>
      </c>
    </row>
    <row r="121" spans="1:12" x14ac:dyDescent="0.2">
      <c r="A121" s="3" t="s">
        <v>339</v>
      </c>
      <c r="B121" s="3" t="s">
        <v>340</v>
      </c>
      <c r="C121" s="3" t="s">
        <v>324</v>
      </c>
      <c r="D121" s="3" t="s">
        <v>45</v>
      </c>
      <c r="E121" s="3" t="s">
        <v>46</v>
      </c>
      <c r="F121" s="3">
        <v>12224.01</v>
      </c>
      <c r="G121" s="3">
        <v>611.20000000000005</v>
      </c>
      <c r="H121" s="3">
        <v>11612.81</v>
      </c>
      <c r="I121" s="3" t="s">
        <v>41</v>
      </c>
      <c r="J121" s="5">
        <v>1.0526315336253671</v>
      </c>
      <c r="K121" t="str">
        <f>_xlfn.XLOOKUP(D121, dim_channels!A:A, dim_channels!C:C, "Not Found")</f>
        <v>Corporate</v>
      </c>
      <c r="L121" t="str">
        <f>_xlfn.XLOOKUP(D121, dim_channels!A:A, dim_channels!B:B, "Not Found")</f>
        <v>Corporate Direct</v>
      </c>
    </row>
    <row r="122" spans="1:12" x14ac:dyDescent="0.2">
      <c r="A122" s="2" t="s">
        <v>341</v>
      </c>
      <c r="B122" s="2" t="s">
        <v>189</v>
      </c>
      <c r="C122" s="2" t="s">
        <v>318</v>
      </c>
      <c r="D122" s="2" t="s">
        <v>33</v>
      </c>
      <c r="E122" s="2" t="s">
        <v>28</v>
      </c>
      <c r="F122" s="2">
        <v>16193.2</v>
      </c>
      <c r="G122" s="2">
        <v>2428.98</v>
      </c>
      <c r="H122" s="2">
        <v>13764.22</v>
      </c>
      <c r="I122" s="2" t="s">
        <v>56</v>
      </c>
      <c r="J122" s="4">
        <v>1.1764705882352939</v>
      </c>
      <c r="K122" t="str">
        <f>_xlfn.XLOOKUP(D122, dim_channels!A:A, dim_channels!C:C, "Not Found")</f>
        <v>OTA</v>
      </c>
      <c r="L122" t="str">
        <f>_xlfn.XLOOKUP(D122, dim_channels!A:A, dim_channels!B:B, "Not Found")</f>
        <v>Booking.com</v>
      </c>
    </row>
    <row r="123" spans="1:12" x14ac:dyDescent="0.2">
      <c r="A123" s="3" t="s">
        <v>342</v>
      </c>
      <c r="B123" s="3" t="s">
        <v>343</v>
      </c>
      <c r="C123" s="3" t="s">
        <v>189</v>
      </c>
      <c r="D123" s="3" t="s">
        <v>27</v>
      </c>
      <c r="E123" s="3" t="s">
        <v>34</v>
      </c>
      <c r="F123" s="3">
        <v>15037.81</v>
      </c>
      <c r="G123" s="3">
        <v>2706.81</v>
      </c>
      <c r="H123" s="3">
        <v>12331</v>
      </c>
      <c r="I123" s="3" t="s">
        <v>56</v>
      </c>
      <c r="J123" s="5">
        <v>1.2195126104938769</v>
      </c>
      <c r="K123" t="str">
        <f>_xlfn.XLOOKUP(D123, dim_channels!A:A, dim_channels!C:C, "Not Found")</f>
        <v>OTA</v>
      </c>
      <c r="L123" t="str">
        <f>_xlfn.XLOOKUP(D123, dim_channels!A:A, dim_channels!B:B, "Not Found")</f>
        <v>Expedia</v>
      </c>
    </row>
    <row r="124" spans="1:12" x14ac:dyDescent="0.2">
      <c r="A124" s="2" t="s">
        <v>344</v>
      </c>
      <c r="B124" s="2" t="s">
        <v>107</v>
      </c>
      <c r="C124" s="2" t="s">
        <v>317</v>
      </c>
      <c r="D124" s="2" t="s">
        <v>52</v>
      </c>
      <c r="E124" s="2" t="s">
        <v>34</v>
      </c>
      <c r="F124" s="2">
        <v>2701.14</v>
      </c>
      <c r="G124" s="2">
        <v>324.14</v>
      </c>
      <c r="H124" s="2">
        <v>2377</v>
      </c>
      <c r="I124" s="2" t="s">
        <v>29</v>
      </c>
      <c r="J124" s="4">
        <v>1.136365166175852</v>
      </c>
      <c r="K124" t="str">
        <f>_xlfn.XLOOKUP(D124, dim_channels!A:A, dim_channels!C:C, "Not Found")</f>
        <v>OTA</v>
      </c>
      <c r="L124" t="str">
        <f>_xlfn.XLOOKUP(D124, dim_channels!A:A, dim_channels!B:B, "Not Found")</f>
        <v>Agoda</v>
      </c>
    </row>
    <row r="125" spans="1:12" x14ac:dyDescent="0.2">
      <c r="A125" s="3" t="s">
        <v>345</v>
      </c>
      <c r="B125" s="3" t="s">
        <v>75</v>
      </c>
      <c r="C125" s="3" t="s">
        <v>346</v>
      </c>
      <c r="D125" s="3" t="s">
        <v>169</v>
      </c>
      <c r="E125" s="3" t="s">
        <v>34</v>
      </c>
      <c r="F125" s="3">
        <v>9154.76</v>
      </c>
      <c r="G125" s="3">
        <v>1830.95</v>
      </c>
      <c r="H125" s="3">
        <v>7323.81</v>
      </c>
      <c r="I125" s="3" t="s">
        <v>29</v>
      </c>
      <c r="J125" s="5">
        <v>1.249999658647617</v>
      </c>
      <c r="K125" t="str">
        <f>_xlfn.XLOOKUP(D125, dim_channels!A:A, dim_channels!C:C, "Not Found")</f>
        <v>GDS</v>
      </c>
      <c r="L125" t="str">
        <f>_xlfn.XLOOKUP(D125, dim_channels!A:A, dim_channels!B:B, "Not Found")</f>
        <v>GDS (Amadeus)</v>
      </c>
    </row>
    <row r="126" spans="1:12" x14ac:dyDescent="0.2">
      <c r="A126" s="2" t="s">
        <v>347</v>
      </c>
      <c r="B126" s="2" t="s">
        <v>348</v>
      </c>
      <c r="C126" s="2" t="s">
        <v>349</v>
      </c>
      <c r="D126" s="2" t="s">
        <v>64</v>
      </c>
      <c r="E126" s="2" t="s">
        <v>28</v>
      </c>
      <c r="F126" s="2">
        <v>7596.96</v>
      </c>
      <c r="G126" s="2">
        <v>0</v>
      </c>
      <c r="H126" s="2">
        <v>7596.96</v>
      </c>
      <c r="I126" s="2" t="s">
        <v>29</v>
      </c>
      <c r="J126" s="4">
        <v>1</v>
      </c>
      <c r="K126" t="str">
        <f>_xlfn.XLOOKUP(D126, dim_channels!A:A, dim_channels!C:C, "Not Found")</f>
        <v>Direct</v>
      </c>
      <c r="L126" t="str">
        <f>_xlfn.XLOOKUP(D126, dim_channels!A:A, dim_channels!B:B, "Not Found")</f>
        <v>Direct Website</v>
      </c>
    </row>
    <row r="127" spans="1:12" x14ac:dyDescent="0.2">
      <c r="A127" s="3" t="s">
        <v>350</v>
      </c>
      <c r="B127" s="3" t="s">
        <v>351</v>
      </c>
      <c r="C127" s="3" t="s">
        <v>151</v>
      </c>
      <c r="D127" s="3" t="s">
        <v>64</v>
      </c>
      <c r="E127" s="3" t="s">
        <v>115</v>
      </c>
      <c r="F127" s="3">
        <v>14762.26</v>
      </c>
      <c r="G127" s="3">
        <v>0</v>
      </c>
      <c r="H127" s="3">
        <v>14762.26</v>
      </c>
      <c r="I127" s="3" t="s">
        <v>29</v>
      </c>
      <c r="J127" s="5">
        <v>1</v>
      </c>
      <c r="K127" t="str">
        <f>_xlfn.XLOOKUP(D127, dim_channels!A:A, dim_channels!C:C, "Not Found")</f>
        <v>Direct</v>
      </c>
      <c r="L127" t="str">
        <f>_xlfn.XLOOKUP(D127, dim_channels!A:A, dim_channels!B:B, "Not Found")</f>
        <v>Direct Website</v>
      </c>
    </row>
    <row r="128" spans="1:12" x14ac:dyDescent="0.2">
      <c r="A128" s="2" t="s">
        <v>352</v>
      </c>
      <c r="B128" s="2" t="s">
        <v>353</v>
      </c>
      <c r="C128" s="2" t="s">
        <v>156</v>
      </c>
      <c r="D128" s="2" t="s">
        <v>45</v>
      </c>
      <c r="E128" s="2" t="s">
        <v>46</v>
      </c>
      <c r="F128" s="2">
        <v>10784.13</v>
      </c>
      <c r="G128" s="2">
        <v>539.21</v>
      </c>
      <c r="H128" s="2">
        <v>10244.92</v>
      </c>
      <c r="I128" s="2" t="s">
        <v>56</v>
      </c>
      <c r="J128" s="4">
        <v>1.0526319385607701</v>
      </c>
      <c r="K128" t="str">
        <f>_xlfn.XLOOKUP(D128, dim_channels!A:A, dim_channels!C:C, "Not Found")</f>
        <v>Corporate</v>
      </c>
      <c r="L128" t="str">
        <f>_xlfn.XLOOKUP(D128, dim_channels!A:A, dim_channels!B:B, "Not Found")</f>
        <v>Corporate Direct</v>
      </c>
    </row>
    <row r="129" spans="1:12" x14ac:dyDescent="0.2">
      <c r="A129" s="3" t="s">
        <v>354</v>
      </c>
      <c r="B129" s="3" t="s">
        <v>195</v>
      </c>
      <c r="C129" s="3" t="s">
        <v>355</v>
      </c>
      <c r="D129" s="3" t="s">
        <v>33</v>
      </c>
      <c r="E129" s="3" t="s">
        <v>28</v>
      </c>
      <c r="F129" s="3">
        <v>6746.01</v>
      </c>
      <c r="G129" s="3">
        <v>1011.9</v>
      </c>
      <c r="H129" s="3">
        <v>5734.11</v>
      </c>
      <c r="I129" s="3" t="s">
        <v>56</v>
      </c>
      <c r="J129" s="5">
        <v>1.1764702804794469</v>
      </c>
      <c r="K129" t="str">
        <f>_xlfn.XLOOKUP(D129, dim_channels!A:A, dim_channels!C:C, "Not Found")</f>
        <v>OTA</v>
      </c>
      <c r="L129" t="str">
        <f>_xlfn.XLOOKUP(D129, dim_channels!A:A, dim_channels!B:B, "Not Found")</f>
        <v>Booking.com</v>
      </c>
    </row>
    <row r="130" spans="1:12" x14ac:dyDescent="0.2">
      <c r="A130" s="2" t="s">
        <v>356</v>
      </c>
      <c r="B130" s="2" t="s">
        <v>55</v>
      </c>
      <c r="C130" s="2" t="s">
        <v>357</v>
      </c>
      <c r="D130" s="2" t="s">
        <v>52</v>
      </c>
      <c r="E130" s="2" t="s">
        <v>34</v>
      </c>
      <c r="F130" s="2">
        <v>11712.22</v>
      </c>
      <c r="G130" s="2">
        <v>1405.47</v>
      </c>
      <c r="H130" s="2">
        <v>10306.75</v>
      </c>
      <c r="I130" s="2" t="s">
        <v>41</v>
      </c>
      <c r="J130" s="4">
        <v>1.136364033279162</v>
      </c>
      <c r="K130" t="str">
        <f>_xlfn.XLOOKUP(D130, dim_channels!A:A, dim_channels!C:C, "Not Found")</f>
        <v>OTA</v>
      </c>
      <c r="L130" t="str">
        <f>_xlfn.XLOOKUP(D130, dim_channels!A:A, dim_channels!B:B, "Not Found")</f>
        <v>Agoda</v>
      </c>
    </row>
    <row r="131" spans="1:12" x14ac:dyDescent="0.2">
      <c r="A131" s="3" t="s">
        <v>358</v>
      </c>
      <c r="B131" s="3" t="s">
        <v>359</v>
      </c>
      <c r="C131" s="3" t="s">
        <v>360</v>
      </c>
      <c r="D131" s="3" t="s">
        <v>33</v>
      </c>
      <c r="E131" s="3" t="s">
        <v>60</v>
      </c>
      <c r="F131" s="3">
        <v>10768.06</v>
      </c>
      <c r="G131" s="3">
        <v>0</v>
      </c>
      <c r="H131" s="3">
        <v>10768.06</v>
      </c>
      <c r="I131" s="3" t="s">
        <v>41</v>
      </c>
      <c r="J131" s="5">
        <v>1</v>
      </c>
      <c r="K131" t="str">
        <f>_xlfn.XLOOKUP(D131, dim_channels!A:A, dim_channels!C:C, "Not Found")</f>
        <v>OTA</v>
      </c>
      <c r="L131" t="str">
        <f>_xlfn.XLOOKUP(D131, dim_channels!A:A, dim_channels!B:B, "Not Found")</f>
        <v>Booking.com</v>
      </c>
    </row>
    <row r="132" spans="1:12" x14ac:dyDescent="0.2">
      <c r="A132" s="2" t="s">
        <v>361</v>
      </c>
      <c r="B132" s="2" t="s">
        <v>269</v>
      </c>
      <c r="C132" s="2" t="s">
        <v>87</v>
      </c>
      <c r="D132" s="2" t="s">
        <v>64</v>
      </c>
      <c r="E132" s="2" t="s">
        <v>115</v>
      </c>
      <c r="F132" s="2">
        <v>4446.99</v>
      </c>
      <c r="G132" s="2">
        <v>0</v>
      </c>
      <c r="H132" s="2">
        <v>4446.99</v>
      </c>
      <c r="I132" s="2" t="s">
        <v>29</v>
      </c>
      <c r="J132" s="4">
        <v>1</v>
      </c>
      <c r="K132" t="str">
        <f>_xlfn.XLOOKUP(D132, dim_channels!A:A, dim_channels!C:C, "Not Found")</f>
        <v>Direct</v>
      </c>
      <c r="L132" t="str">
        <f>_xlfn.XLOOKUP(D132, dim_channels!A:A, dim_channels!B:B, "Not Found")</f>
        <v>Direct Website</v>
      </c>
    </row>
    <row r="133" spans="1:12" x14ac:dyDescent="0.2">
      <c r="A133" s="3" t="s">
        <v>362</v>
      </c>
      <c r="B133" s="3" t="s">
        <v>76</v>
      </c>
      <c r="C133" s="3" t="s">
        <v>310</v>
      </c>
      <c r="D133" s="3" t="s">
        <v>33</v>
      </c>
      <c r="E133" s="3" t="s">
        <v>34</v>
      </c>
      <c r="F133" s="3">
        <v>10518.67</v>
      </c>
      <c r="G133" s="3">
        <v>1577.8</v>
      </c>
      <c r="H133" s="3">
        <v>8940.8700000000008</v>
      </c>
      <c r="I133" s="3" t="s">
        <v>56</v>
      </c>
      <c r="J133" s="5">
        <v>1.176470522443565</v>
      </c>
      <c r="K133" t="str">
        <f>_xlfn.XLOOKUP(D133, dim_channels!A:A, dim_channels!C:C, "Not Found")</f>
        <v>OTA</v>
      </c>
      <c r="L133" t="str">
        <f>_xlfn.XLOOKUP(D133, dim_channels!A:A, dim_channels!B:B, "Not Found")</f>
        <v>Booking.com</v>
      </c>
    </row>
    <row r="134" spans="1:12" x14ac:dyDescent="0.2">
      <c r="A134" s="2" t="s">
        <v>363</v>
      </c>
      <c r="B134" s="2" t="s">
        <v>364</v>
      </c>
      <c r="C134" s="2" t="s">
        <v>364</v>
      </c>
      <c r="D134" s="2" t="s">
        <v>206</v>
      </c>
      <c r="E134" s="2" t="s">
        <v>207</v>
      </c>
      <c r="F134" s="2">
        <v>3614.76</v>
      </c>
      <c r="G134" s="2">
        <v>0</v>
      </c>
      <c r="H134" s="2">
        <v>3614.76</v>
      </c>
      <c r="I134" s="2" t="s">
        <v>41</v>
      </c>
      <c r="J134" s="4">
        <v>1</v>
      </c>
      <c r="K134" t="str">
        <f>_xlfn.XLOOKUP(D134, dim_channels!A:A, dim_channels!C:C, "Not Found")</f>
        <v>Direct</v>
      </c>
      <c r="L134" t="str">
        <f>_xlfn.XLOOKUP(D134, dim_channels!A:A, dim_channels!B:B, "Not Found")</f>
        <v>Walk-in</v>
      </c>
    </row>
    <row r="135" spans="1:12" x14ac:dyDescent="0.2">
      <c r="A135" s="3" t="s">
        <v>365</v>
      </c>
      <c r="B135" s="3" t="s">
        <v>118</v>
      </c>
      <c r="C135" s="3" t="s">
        <v>269</v>
      </c>
      <c r="D135" s="3" t="s">
        <v>45</v>
      </c>
      <c r="E135" s="3" t="s">
        <v>89</v>
      </c>
      <c r="F135" s="3">
        <v>15146.88</v>
      </c>
      <c r="G135" s="3">
        <v>0</v>
      </c>
      <c r="H135" s="3">
        <v>15146.88</v>
      </c>
      <c r="I135" s="3" t="s">
        <v>29</v>
      </c>
      <c r="J135" s="5">
        <v>1</v>
      </c>
      <c r="K135" t="str">
        <f>_xlfn.XLOOKUP(D135, dim_channels!A:A, dim_channels!C:C, "Not Found")</f>
        <v>Corporate</v>
      </c>
      <c r="L135" t="str">
        <f>_xlfn.XLOOKUP(D135, dim_channels!A:A, dim_channels!B:B, "Not Found")</f>
        <v>Corporate Direct</v>
      </c>
    </row>
    <row r="136" spans="1:12" x14ac:dyDescent="0.2">
      <c r="A136" s="2" t="s">
        <v>366</v>
      </c>
      <c r="B136" s="2" t="s">
        <v>367</v>
      </c>
      <c r="C136" s="2" t="s">
        <v>368</v>
      </c>
      <c r="D136" s="2" t="s">
        <v>169</v>
      </c>
      <c r="E136" s="2" t="s">
        <v>46</v>
      </c>
      <c r="F136" s="2">
        <v>11330.95</v>
      </c>
      <c r="G136" s="2">
        <v>2266.19</v>
      </c>
      <c r="H136" s="2">
        <v>9064.76</v>
      </c>
      <c r="I136" s="2" t="s">
        <v>29</v>
      </c>
      <c r="J136" s="4">
        <v>1.25</v>
      </c>
      <c r="K136" t="str">
        <f>_xlfn.XLOOKUP(D136, dim_channels!A:A, dim_channels!C:C, "Not Found")</f>
        <v>GDS</v>
      </c>
      <c r="L136" t="str">
        <f>_xlfn.XLOOKUP(D136, dim_channels!A:A, dim_channels!B:B, "Not Found")</f>
        <v>GDS (Amadeus)</v>
      </c>
    </row>
    <row r="137" spans="1:12" x14ac:dyDescent="0.2">
      <c r="A137" s="3" t="s">
        <v>369</v>
      </c>
      <c r="B137" s="3" t="s">
        <v>370</v>
      </c>
      <c r="C137" s="3" t="s">
        <v>371</v>
      </c>
      <c r="D137" s="3" t="s">
        <v>45</v>
      </c>
      <c r="E137" s="3" t="s">
        <v>46</v>
      </c>
      <c r="F137" s="3">
        <v>10654.91</v>
      </c>
      <c r="G137" s="3">
        <v>532.75</v>
      </c>
      <c r="H137" s="3">
        <v>10122.16</v>
      </c>
      <c r="I137" s="3" t="s">
        <v>29</v>
      </c>
      <c r="J137" s="5">
        <v>1.052632046914888</v>
      </c>
      <c r="K137" t="str">
        <f>_xlfn.XLOOKUP(D137, dim_channels!A:A, dim_channels!C:C, "Not Found")</f>
        <v>Corporate</v>
      </c>
      <c r="L137" t="str">
        <f>_xlfn.XLOOKUP(D137, dim_channels!A:A, dim_channels!B:B, "Not Found")</f>
        <v>Corporate Direct</v>
      </c>
    </row>
    <row r="138" spans="1:12" x14ac:dyDescent="0.2">
      <c r="A138" s="2" t="s">
        <v>372</v>
      </c>
      <c r="B138" s="2" t="s">
        <v>364</v>
      </c>
      <c r="C138" s="2" t="s">
        <v>373</v>
      </c>
      <c r="D138" s="2" t="s">
        <v>52</v>
      </c>
      <c r="E138" s="2" t="s">
        <v>60</v>
      </c>
      <c r="F138" s="2">
        <v>12970.33</v>
      </c>
      <c r="G138" s="2">
        <v>0</v>
      </c>
      <c r="H138" s="2">
        <v>12970.33</v>
      </c>
      <c r="I138" s="2" t="s">
        <v>29</v>
      </c>
      <c r="J138" s="4">
        <v>1</v>
      </c>
      <c r="K138" t="str">
        <f>_xlfn.XLOOKUP(D138, dim_channels!A:A, dim_channels!C:C, "Not Found")</f>
        <v>OTA</v>
      </c>
      <c r="L138" t="str">
        <f>_xlfn.XLOOKUP(D138, dim_channels!A:A, dim_channels!B:B, "Not Found")</f>
        <v>Agoda</v>
      </c>
    </row>
    <row r="139" spans="1:12" x14ac:dyDescent="0.2">
      <c r="A139" s="3" t="s">
        <v>374</v>
      </c>
      <c r="B139" s="3" t="s">
        <v>375</v>
      </c>
      <c r="C139" s="3" t="s">
        <v>376</v>
      </c>
      <c r="D139" s="3" t="s">
        <v>33</v>
      </c>
      <c r="E139" s="3" t="s">
        <v>34</v>
      </c>
      <c r="F139" s="3">
        <v>4926.3</v>
      </c>
      <c r="G139" s="3">
        <v>738.94</v>
      </c>
      <c r="H139" s="3">
        <v>4187.3599999999997</v>
      </c>
      <c r="I139" s="3" t="s">
        <v>41</v>
      </c>
      <c r="J139" s="5">
        <v>1.1764691834473271</v>
      </c>
      <c r="K139" t="str">
        <f>_xlfn.XLOOKUP(D139, dim_channels!A:A, dim_channels!C:C, "Not Found")</f>
        <v>OTA</v>
      </c>
      <c r="L139" t="str">
        <f>_xlfn.XLOOKUP(D139, dim_channels!A:A, dim_channels!B:B, "Not Found")</f>
        <v>Booking.com</v>
      </c>
    </row>
    <row r="140" spans="1:12" x14ac:dyDescent="0.2">
      <c r="A140" s="2" t="s">
        <v>377</v>
      </c>
      <c r="B140" s="2" t="s">
        <v>378</v>
      </c>
      <c r="C140" s="2" t="s">
        <v>36</v>
      </c>
      <c r="D140" s="2" t="s">
        <v>33</v>
      </c>
      <c r="E140" s="2" t="s">
        <v>28</v>
      </c>
      <c r="F140" s="2">
        <v>2908.43</v>
      </c>
      <c r="G140" s="2">
        <v>436.26</v>
      </c>
      <c r="H140" s="2">
        <v>2472.17</v>
      </c>
      <c r="I140" s="2" t="s">
        <v>41</v>
      </c>
      <c r="J140" s="4">
        <v>1.1764684467492119</v>
      </c>
      <c r="K140" t="str">
        <f>_xlfn.XLOOKUP(D140, dim_channels!A:A, dim_channels!C:C, "Not Found")</f>
        <v>OTA</v>
      </c>
      <c r="L140" t="str">
        <f>_xlfn.XLOOKUP(D140, dim_channels!A:A, dim_channels!B:B, "Not Found")</f>
        <v>Booking.com</v>
      </c>
    </row>
    <row r="141" spans="1:12" x14ac:dyDescent="0.2">
      <c r="A141" s="3" t="s">
        <v>379</v>
      </c>
      <c r="B141" s="3" t="s">
        <v>380</v>
      </c>
      <c r="C141" s="3" t="s">
        <v>220</v>
      </c>
      <c r="D141" s="3" t="s">
        <v>206</v>
      </c>
      <c r="E141" s="3" t="s">
        <v>207</v>
      </c>
      <c r="F141" s="3">
        <v>11822.11</v>
      </c>
      <c r="G141" s="3">
        <v>0</v>
      </c>
      <c r="H141" s="3">
        <v>11822.11</v>
      </c>
      <c r="I141" s="3" t="s">
        <v>56</v>
      </c>
      <c r="J141" s="5">
        <v>1</v>
      </c>
      <c r="K141" t="str">
        <f>_xlfn.XLOOKUP(D141, dim_channels!A:A, dim_channels!C:C, "Not Found")</f>
        <v>Direct</v>
      </c>
      <c r="L141" t="str">
        <f>_xlfn.XLOOKUP(D141, dim_channels!A:A, dim_channels!B:B, "Not Found")</f>
        <v>Walk-in</v>
      </c>
    </row>
    <row r="142" spans="1:12" x14ac:dyDescent="0.2">
      <c r="A142" s="2" t="s">
        <v>381</v>
      </c>
      <c r="B142" s="2" t="s">
        <v>382</v>
      </c>
      <c r="C142" s="2" t="s">
        <v>193</v>
      </c>
      <c r="D142" s="2" t="s">
        <v>169</v>
      </c>
      <c r="E142" s="2" t="s">
        <v>46</v>
      </c>
      <c r="F142" s="2">
        <v>9063.18</v>
      </c>
      <c r="G142" s="2">
        <v>1812.64</v>
      </c>
      <c r="H142" s="2">
        <v>7250.54</v>
      </c>
      <c r="I142" s="2" t="s">
        <v>29</v>
      </c>
      <c r="J142" s="4">
        <v>1.2500006896038089</v>
      </c>
      <c r="K142" t="str">
        <f>_xlfn.XLOOKUP(D142, dim_channels!A:A, dim_channels!C:C, "Not Found")</f>
        <v>GDS</v>
      </c>
      <c r="L142" t="str">
        <f>_xlfn.XLOOKUP(D142, dim_channels!A:A, dim_channels!B:B, "Not Found")</f>
        <v>GDS (Amadeus)</v>
      </c>
    </row>
    <row r="143" spans="1:12" x14ac:dyDescent="0.2">
      <c r="A143" s="3" t="s">
        <v>383</v>
      </c>
      <c r="B143" s="3" t="s">
        <v>384</v>
      </c>
      <c r="C143" s="3" t="s">
        <v>121</v>
      </c>
      <c r="D143" s="3" t="s">
        <v>27</v>
      </c>
      <c r="E143" s="3" t="s">
        <v>28</v>
      </c>
      <c r="F143" s="3">
        <v>19988.919999999998</v>
      </c>
      <c r="G143" s="3">
        <v>3598.01</v>
      </c>
      <c r="H143" s="3">
        <v>16390.91</v>
      </c>
      <c r="I143" s="3" t="s">
        <v>29</v>
      </c>
      <c r="J143" s="5">
        <v>1.2195125224895991</v>
      </c>
      <c r="K143" t="str">
        <f>_xlfn.XLOOKUP(D143, dim_channels!A:A, dim_channels!C:C, "Not Found")</f>
        <v>OTA</v>
      </c>
      <c r="L143" t="str">
        <f>_xlfn.XLOOKUP(D143, dim_channels!A:A, dim_channels!B:B, "Not Found")</f>
        <v>Expedia</v>
      </c>
    </row>
    <row r="144" spans="1:12" x14ac:dyDescent="0.2">
      <c r="A144" s="2" t="s">
        <v>385</v>
      </c>
      <c r="B144" s="2" t="s">
        <v>386</v>
      </c>
      <c r="C144" s="2" t="s">
        <v>269</v>
      </c>
      <c r="D144" s="2" t="s">
        <v>33</v>
      </c>
      <c r="E144" s="2" t="s">
        <v>60</v>
      </c>
      <c r="F144" s="2">
        <v>27171.54</v>
      </c>
      <c r="G144" s="2">
        <v>0</v>
      </c>
      <c r="H144" s="2">
        <v>27171.54</v>
      </c>
      <c r="I144" s="2" t="s">
        <v>29</v>
      </c>
      <c r="J144" s="4">
        <v>1</v>
      </c>
      <c r="K144" t="str">
        <f>_xlfn.XLOOKUP(D144, dim_channels!A:A, dim_channels!C:C, "Not Found")</f>
        <v>OTA</v>
      </c>
      <c r="L144" t="str">
        <f>_xlfn.XLOOKUP(D144, dim_channels!A:A, dim_channels!B:B, "Not Found")</f>
        <v>Booking.com</v>
      </c>
    </row>
    <row r="145" spans="1:12" x14ac:dyDescent="0.2">
      <c r="A145" s="3" t="s">
        <v>387</v>
      </c>
      <c r="B145" s="3" t="s">
        <v>388</v>
      </c>
      <c r="C145" s="3" t="s">
        <v>389</v>
      </c>
      <c r="D145" s="3" t="s">
        <v>33</v>
      </c>
      <c r="E145" s="3" t="s">
        <v>28</v>
      </c>
      <c r="F145" s="3">
        <v>8412.69</v>
      </c>
      <c r="G145" s="3">
        <v>1261.9000000000001</v>
      </c>
      <c r="H145" s="3">
        <v>7150.79</v>
      </c>
      <c r="I145" s="3" t="s">
        <v>29</v>
      </c>
      <c r="J145" s="5">
        <v>1.176470012404224</v>
      </c>
      <c r="K145" t="str">
        <f>_xlfn.XLOOKUP(D145, dim_channels!A:A, dim_channels!C:C, "Not Found")</f>
        <v>OTA</v>
      </c>
      <c r="L145" t="str">
        <f>_xlfn.XLOOKUP(D145, dim_channels!A:A, dim_channels!B:B, "Not Found")</f>
        <v>Booking.com</v>
      </c>
    </row>
    <row r="146" spans="1:12" x14ac:dyDescent="0.2">
      <c r="A146" s="2" t="s">
        <v>390</v>
      </c>
      <c r="B146" s="2" t="s">
        <v>391</v>
      </c>
      <c r="C146" s="2" t="s">
        <v>276</v>
      </c>
      <c r="D146" s="2" t="s">
        <v>169</v>
      </c>
      <c r="E146" s="2" t="s">
        <v>46</v>
      </c>
      <c r="F146" s="2">
        <v>7279.65</v>
      </c>
      <c r="G146" s="2">
        <v>1455.93</v>
      </c>
      <c r="H146" s="2">
        <v>5823.72</v>
      </c>
      <c r="I146" s="2" t="s">
        <v>29</v>
      </c>
      <c r="J146" s="4">
        <v>1.25</v>
      </c>
      <c r="K146" t="str">
        <f>_xlfn.XLOOKUP(D146, dim_channels!A:A, dim_channels!C:C, "Not Found")</f>
        <v>GDS</v>
      </c>
      <c r="L146" t="str">
        <f>_xlfn.XLOOKUP(D146, dim_channels!A:A, dim_channels!B:B, "Not Found")</f>
        <v>GDS (Amadeus)</v>
      </c>
    </row>
    <row r="147" spans="1:12" x14ac:dyDescent="0.2">
      <c r="A147" s="3" t="s">
        <v>392</v>
      </c>
      <c r="B147" s="3" t="s">
        <v>393</v>
      </c>
      <c r="C147" s="3" t="s">
        <v>394</v>
      </c>
      <c r="D147" s="3" t="s">
        <v>52</v>
      </c>
      <c r="E147" s="3" t="s">
        <v>34</v>
      </c>
      <c r="F147" s="3">
        <v>8697.8799999999992</v>
      </c>
      <c r="G147" s="3">
        <v>1043.75</v>
      </c>
      <c r="H147" s="3">
        <v>7654.13</v>
      </c>
      <c r="I147" s="3" t="s">
        <v>56</v>
      </c>
      <c r="J147" s="5">
        <v>1.136364289605742</v>
      </c>
      <c r="K147" t="str">
        <f>_xlfn.XLOOKUP(D147, dim_channels!A:A, dim_channels!C:C, "Not Found")</f>
        <v>OTA</v>
      </c>
      <c r="L147" t="str">
        <f>_xlfn.XLOOKUP(D147, dim_channels!A:A, dim_channels!B:B, "Not Found")</f>
        <v>Agoda</v>
      </c>
    </row>
    <row r="148" spans="1:12" x14ac:dyDescent="0.2">
      <c r="A148" s="2" t="s">
        <v>395</v>
      </c>
      <c r="B148" s="2" t="s">
        <v>310</v>
      </c>
      <c r="C148" s="2" t="s">
        <v>396</v>
      </c>
      <c r="D148" s="2" t="s">
        <v>64</v>
      </c>
      <c r="E148" s="2" t="s">
        <v>115</v>
      </c>
      <c r="F148" s="2">
        <v>20204.419999999998</v>
      </c>
      <c r="G148" s="2">
        <v>0</v>
      </c>
      <c r="H148" s="2">
        <v>20204.419999999998</v>
      </c>
      <c r="I148" s="2" t="s">
        <v>29</v>
      </c>
      <c r="J148" s="4">
        <v>1</v>
      </c>
      <c r="K148" t="str">
        <f>_xlfn.XLOOKUP(D148, dim_channels!A:A, dim_channels!C:C, "Not Found")</f>
        <v>Direct</v>
      </c>
      <c r="L148" t="str">
        <f>_xlfn.XLOOKUP(D148, dim_channels!A:A, dim_channels!B:B, "Not Found")</f>
        <v>Direct Website</v>
      </c>
    </row>
    <row r="149" spans="1:12" x14ac:dyDescent="0.2">
      <c r="A149" s="3" t="s">
        <v>397</v>
      </c>
      <c r="B149" s="3" t="s">
        <v>145</v>
      </c>
      <c r="C149" s="3" t="s">
        <v>97</v>
      </c>
      <c r="D149" s="3" t="s">
        <v>27</v>
      </c>
      <c r="E149" s="3" t="s">
        <v>60</v>
      </c>
      <c r="F149" s="3">
        <v>3657.17</v>
      </c>
      <c r="G149" s="3">
        <v>0</v>
      </c>
      <c r="H149" s="3">
        <v>3657.17</v>
      </c>
      <c r="I149" s="3" t="s">
        <v>56</v>
      </c>
      <c r="J149" s="5">
        <v>1</v>
      </c>
      <c r="K149" t="str">
        <f>_xlfn.XLOOKUP(D149, dim_channels!A:A, dim_channels!C:C, "Not Found")</f>
        <v>OTA</v>
      </c>
      <c r="L149" t="str">
        <f>_xlfn.XLOOKUP(D149, dim_channels!A:A, dim_channels!B:B, "Not Found")</f>
        <v>Expedia</v>
      </c>
    </row>
    <row r="150" spans="1:12" x14ac:dyDescent="0.2">
      <c r="A150" s="2" t="s">
        <v>398</v>
      </c>
      <c r="B150" s="2" t="s">
        <v>173</v>
      </c>
      <c r="C150" s="2" t="s">
        <v>174</v>
      </c>
      <c r="D150" s="2" t="s">
        <v>52</v>
      </c>
      <c r="E150" s="2" t="s">
        <v>60</v>
      </c>
      <c r="F150" s="2">
        <v>6380.51</v>
      </c>
      <c r="G150" s="2">
        <v>0</v>
      </c>
      <c r="H150" s="2">
        <v>6380.51</v>
      </c>
      <c r="I150" s="2" t="s">
        <v>56</v>
      </c>
      <c r="J150" s="4">
        <v>1</v>
      </c>
      <c r="K150" t="str">
        <f>_xlfn.XLOOKUP(D150, dim_channels!A:A, dim_channels!C:C, "Not Found")</f>
        <v>OTA</v>
      </c>
      <c r="L150" t="str">
        <f>_xlfn.XLOOKUP(D150, dim_channels!A:A, dim_channels!B:B, "Not Found")</f>
        <v>Agoda</v>
      </c>
    </row>
    <row r="151" spans="1:12" x14ac:dyDescent="0.2">
      <c r="A151" s="3" t="s">
        <v>399</v>
      </c>
      <c r="B151" s="3" t="s">
        <v>400</v>
      </c>
      <c r="C151" s="3" t="s">
        <v>401</v>
      </c>
      <c r="D151" s="3" t="s">
        <v>169</v>
      </c>
      <c r="E151" s="3" t="s">
        <v>46</v>
      </c>
      <c r="F151" s="3">
        <v>22091.63</v>
      </c>
      <c r="G151" s="3">
        <v>4418.33</v>
      </c>
      <c r="H151" s="3">
        <v>17673.3</v>
      </c>
      <c r="I151" s="3" t="s">
        <v>29</v>
      </c>
      <c r="J151" s="5">
        <v>1.250000282912642</v>
      </c>
      <c r="K151" t="str">
        <f>_xlfn.XLOOKUP(D151, dim_channels!A:A, dim_channels!C:C, "Not Found")</f>
        <v>GDS</v>
      </c>
      <c r="L151" t="str">
        <f>_xlfn.XLOOKUP(D151, dim_channels!A:A, dim_channels!B:B, "Not Found")</f>
        <v>GDS (Amadeus)</v>
      </c>
    </row>
    <row r="152" spans="1:12" x14ac:dyDescent="0.2">
      <c r="A152" s="2" t="s">
        <v>402</v>
      </c>
      <c r="B152" s="2" t="s">
        <v>403</v>
      </c>
      <c r="C152" s="2" t="s">
        <v>213</v>
      </c>
      <c r="D152" s="2" t="s">
        <v>64</v>
      </c>
      <c r="E152" s="2" t="s">
        <v>34</v>
      </c>
      <c r="F152" s="2">
        <v>7129.93</v>
      </c>
      <c r="G152" s="2">
        <v>0</v>
      </c>
      <c r="H152" s="2">
        <v>7129.93</v>
      </c>
      <c r="I152" s="2" t="s">
        <v>29</v>
      </c>
      <c r="J152" s="4">
        <v>1</v>
      </c>
      <c r="K152" t="str">
        <f>_xlfn.XLOOKUP(D152, dim_channels!A:A, dim_channels!C:C, "Not Found")</f>
        <v>Direct</v>
      </c>
      <c r="L152" t="str">
        <f>_xlfn.XLOOKUP(D152, dim_channels!A:A, dim_channels!B:B, "Not Found")</f>
        <v>Direct Website</v>
      </c>
    </row>
    <row r="153" spans="1:12" x14ac:dyDescent="0.2">
      <c r="A153" s="3" t="s">
        <v>404</v>
      </c>
      <c r="B153" s="3" t="s">
        <v>405</v>
      </c>
      <c r="C153" s="3" t="s">
        <v>406</v>
      </c>
      <c r="D153" s="3" t="s">
        <v>64</v>
      </c>
      <c r="E153" s="3" t="s">
        <v>34</v>
      </c>
      <c r="F153" s="3">
        <v>4020.93</v>
      </c>
      <c r="G153" s="3">
        <v>0</v>
      </c>
      <c r="H153" s="3">
        <v>4020.93</v>
      </c>
      <c r="I153" s="3" t="s">
        <v>41</v>
      </c>
      <c r="J153" s="5">
        <v>1</v>
      </c>
      <c r="K153" t="str">
        <f>_xlfn.XLOOKUP(D153, dim_channels!A:A, dim_channels!C:C, "Not Found")</f>
        <v>Direct</v>
      </c>
      <c r="L153" t="str">
        <f>_xlfn.XLOOKUP(D153, dim_channels!A:A, dim_channels!B:B, "Not Found")</f>
        <v>Direct Website</v>
      </c>
    </row>
    <row r="154" spans="1:12" x14ac:dyDescent="0.2">
      <c r="A154" s="2" t="s">
        <v>407</v>
      </c>
      <c r="B154" s="2" t="s">
        <v>189</v>
      </c>
      <c r="C154" s="2" t="s">
        <v>340</v>
      </c>
      <c r="D154" s="2" t="s">
        <v>114</v>
      </c>
      <c r="E154" s="2" t="s">
        <v>46</v>
      </c>
      <c r="F154" s="2">
        <v>9762.24</v>
      </c>
      <c r="G154" s="2">
        <v>976.22</v>
      </c>
      <c r="H154" s="2">
        <v>8786.02</v>
      </c>
      <c r="I154" s="2" t="s">
        <v>29</v>
      </c>
      <c r="J154" s="4">
        <v>1.1111106052569879</v>
      </c>
      <c r="K154" t="str">
        <f>_xlfn.XLOOKUP(D154, dim_channels!A:A, dim_channels!C:C, "Not Found")</f>
        <v>Offline</v>
      </c>
      <c r="L154" t="str">
        <f>_xlfn.XLOOKUP(D154, dim_channels!A:A, dim_channels!B:B, "Not Found")</f>
        <v>Travel Agency</v>
      </c>
    </row>
    <row r="155" spans="1:12" x14ac:dyDescent="0.2">
      <c r="A155" s="3" t="s">
        <v>408</v>
      </c>
      <c r="B155" s="3" t="s">
        <v>409</v>
      </c>
      <c r="C155" s="3" t="s">
        <v>410</v>
      </c>
      <c r="D155" s="3" t="s">
        <v>114</v>
      </c>
      <c r="E155" s="3" t="s">
        <v>115</v>
      </c>
      <c r="F155" s="3">
        <v>14149.39</v>
      </c>
      <c r="G155" s="3">
        <v>1414.94</v>
      </c>
      <c r="H155" s="3">
        <v>12734.45</v>
      </c>
      <c r="I155" s="3" t="s">
        <v>29</v>
      </c>
      <c r="J155" s="5">
        <v>1.111111198363494</v>
      </c>
      <c r="K155" t="str">
        <f>_xlfn.XLOOKUP(D155, dim_channels!A:A, dim_channels!C:C, "Not Found")</f>
        <v>Offline</v>
      </c>
      <c r="L155" t="str">
        <f>_xlfn.XLOOKUP(D155, dim_channels!A:A, dim_channels!B:B, "Not Found")</f>
        <v>Travel Agency</v>
      </c>
    </row>
    <row r="156" spans="1:12" x14ac:dyDescent="0.2">
      <c r="A156" s="2" t="s">
        <v>411</v>
      </c>
      <c r="B156" s="2" t="s">
        <v>370</v>
      </c>
      <c r="C156" s="2" t="s">
        <v>370</v>
      </c>
      <c r="D156" s="2" t="s">
        <v>33</v>
      </c>
      <c r="E156" s="2" t="s">
        <v>28</v>
      </c>
      <c r="F156" s="2">
        <v>4314.99</v>
      </c>
      <c r="G156" s="2">
        <v>647.25</v>
      </c>
      <c r="H156" s="2">
        <v>3667.74</v>
      </c>
      <c r="I156" s="2" t="s">
        <v>29</v>
      </c>
      <c r="J156" s="4">
        <v>1.176471069377873</v>
      </c>
      <c r="K156" t="str">
        <f>_xlfn.XLOOKUP(D156, dim_channels!A:A, dim_channels!C:C, "Not Found")</f>
        <v>OTA</v>
      </c>
      <c r="L156" t="str">
        <f>_xlfn.XLOOKUP(D156, dim_channels!A:A, dim_channels!B:B, "Not Found")</f>
        <v>Booking.com</v>
      </c>
    </row>
    <row r="157" spans="1:12" x14ac:dyDescent="0.2">
      <c r="A157" s="3" t="s">
        <v>412</v>
      </c>
      <c r="B157" s="3" t="s">
        <v>389</v>
      </c>
      <c r="C157" s="3" t="s">
        <v>389</v>
      </c>
      <c r="D157" s="3" t="s">
        <v>169</v>
      </c>
      <c r="E157" s="3" t="s">
        <v>46</v>
      </c>
      <c r="F157" s="3">
        <v>2925.47</v>
      </c>
      <c r="G157" s="3">
        <v>585.09</v>
      </c>
      <c r="H157" s="3">
        <v>2340.38</v>
      </c>
      <c r="I157" s="3" t="s">
        <v>29</v>
      </c>
      <c r="J157" s="5">
        <v>1.249997863594801</v>
      </c>
      <c r="K157" t="str">
        <f>_xlfn.XLOOKUP(D157, dim_channels!A:A, dim_channels!C:C, "Not Found")</f>
        <v>GDS</v>
      </c>
      <c r="L157" t="str">
        <f>_xlfn.XLOOKUP(D157, dim_channels!A:A, dim_channels!B:B, "Not Found")</f>
        <v>GDS (Amadeus)</v>
      </c>
    </row>
    <row r="158" spans="1:12" x14ac:dyDescent="0.2">
      <c r="A158" s="2" t="s">
        <v>413</v>
      </c>
      <c r="B158" s="2" t="s">
        <v>324</v>
      </c>
      <c r="C158" s="2" t="s">
        <v>55</v>
      </c>
      <c r="D158" s="2" t="s">
        <v>64</v>
      </c>
      <c r="E158" s="2" t="s">
        <v>28</v>
      </c>
      <c r="F158" s="2">
        <v>6312.03</v>
      </c>
      <c r="G158" s="2">
        <v>0</v>
      </c>
      <c r="H158" s="2">
        <v>6312.03</v>
      </c>
      <c r="I158" s="2" t="s">
        <v>29</v>
      </c>
      <c r="J158" s="4">
        <v>1</v>
      </c>
      <c r="K158" t="str">
        <f>_xlfn.XLOOKUP(D158, dim_channels!A:A, dim_channels!C:C, "Not Found")</f>
        <v>Direct</v>
      </c>
      <c r="L158" t="str">
        <f>_xlfn.XLOOKUP(D158, dim_channels!A:A, dim_channels!B:B, "Not Found")</f>
        <v>Direct Website</v>
      </c>
    </row>
    <row r="159" spans="1:12" x14ac:dyDescent="0.2">
      <c r="A159" s="3" t="s">
        <v>414</v>
      </c>
      <c r="B159" s="3" t="s">
        <v>124</v>
      </c>
      <c r="C159" s="3" t="s">
        <v>291</v>
      </c>
      <c r="D159" s="3" t="s">
        <v>52</v>
      </c>
      <c r="E159" s="3" t="s">
        <v>34</v>
      </c>
      <c r="F159" s="3">
        <v>8062.74</v>
      </c>
      <c r="G159" s="3">
        <v>967.53</v>
      </c>
      <c r="H159" s="3">
        <v>7095.21</v>
      </c>
      <c r="I159" s="3" t="s">
        <v>29</v>
      </c>
      <c r="J159" s="5">
        <v>1.136363828554757</v>
      </c>
      <c r="K159" t="str">
        <f>_xlfn.XLOOKUP(D159, dim_channels!A:A, dim_channels!C:C, "Not Found")</f>
        <v>OTA</v>
      </c>
      <c r="L159" t="str">
        <f>_xlfn.XLOOKUP(D159, dim_channels!A:A, dim_channels!B:B, "Not Found")</f>
        <v>Agoda</v>
      </c>
    </row>
    <row r="160" spans="1:12" x14ac:dyDescent="0.2">
      <c r="A160" s="2" t="s">
        <v>415</v>
      </c>
      <c r="B160" s="2" t="s">
        <v>416</v>
      </c>
      <c r="C160" s="2" t="s">
        <v>209</v>
      </c>
      <c r="D160" s="2" t="s">
        <v>33</v>
      </c>
      <c r="E160" s="2" t="s">
        <v>28</v>
      </c>
      <c r="F160" s="2">
        <v>11207.05</v>
      </c>
      <c r="G160" s="2">
        <v>1681.06</v>
      </c>
      <c r="H160" s="2">
        <v>9525.99</v>
      </c>
      <c r="I160" s="2" t="s">
        <v>41</v>
      </c>
      <c r="J160" s="4">
        <v>1.176470896988135</v>
      </c>
      <c r="K160" t="str">
        <f>_xlfn.XLOOKUP(D160, dim_channels!A:A, dim_channels!C:C, "Not Found")</f>
        <v>OTA</v>
      </c>
      <c r="L160" t="str">
        <f>_xlfn.XLOOKUP(D160, dim_channels!A:A, dim_channels!B:B, "Not Found")</f>
        <v>Booking.com</v>
      </c>
    </row>
    <row r="161" spans="1:12" x14ac:dyDescent="0.2">
      <c r="A161" s="3" t="s">
        <v>417</v>
      </c>
      <c r="B161" s="3" t="s">
        <v>418</v>
      </c>
      <c r="C161" s="3" t="s">
        <v>418</v>
      </c>
      <c r="D161" s="3" t="s">
        <v>45</v>
      </c>
      <c r="E161" s="3" t="s">
        <v>89</v>
      </c>
      <c r="F161" s="3">
        <v>13576.11</v>
      </c>
      <c r="G161" s="3">
        <v>0</v>
      </c>
      <c r="H161" s="3">
        <v>13576.11</v>
      </c>
      <c r="I161" s="3" t="s">
        <v>29</v>
      </c>
      <c r="J161" s="5">
        <v>1</v>
      </c>
      <c r="K161" t="str">
        <f>_xlfn.XLOOKUP(D161, dim_channels!A:A, dim_channels!C:C, "Not Found")</f>
        <v>Corporate</v>
      </c>
      <c r="L161" t="str">
        <f>_xlfn.XLOOKUP(D161, dim_channels!A:A, dim_channels!B:B, "Not Found")</f>
        <v>Corporate Direct</v>
      </c>
    </row>
    <row r="162" spans="1:12" x14ac:dyDescent="0.2">
      <c r="A162" s="2" t="s">
        <v>419</v>
      </c>
      <c r="B162" s="2" t="s">
        <v>213</v>
      </c>
      <c r="C162" s="2" t="s">
        <v>420</v>
      </c>
      <c r="D162" s="2" t="s">
        <v>45</v>
      </c>
      <c r="E162" s="2" t="s">
        <v>89</v>
      </c>
      <c r="F162" s="2">
        <v>2354.09</v>
      </c>
      <c r="G162" s="2">
        <v>0</v>
      </c>
      <c r="H162" s="2">
        <v>2354.09</v>
      </c>
      <c r="I162" s="2" t="s">
        <v>29</v>
      </c>
      <c r="J162" s="4">
        <v>1</v>
      </c>
      <c r="K162" t="str">
        <f>_xlfn.XLOOKUP(D162, dim_channels!A:A, dim_channels!C:C, "Not Found")</f>
        <v>Corporate</v>
      </c>
      <c r="L162" t="str">
        <f>_xlfn.XLOOKUP(D162, dim_channels!A:A, dim_channels!B:B, "Not Found")</f>
        <v>Corporate Direct</v>
      </c>
    </row>
    <row r="163" spans="1:12" x14ac:dyDescent="0.2">
      <c r="A163" s="3" t="s">
        <v>421</v>
      </c>
      <c r="B163" s="3" t="s">
        <v>422</v>
      </c>
      <c r="C163" s="3" t="s">
        <v>423</v>
      </c>
      <c r="D163" s="3" t="s">
        <v>169</v>
      </c>
      <c r="E163" s="3" t="s">
        <v>34</v>
      </c>
      <c r="F163" s="3">
        <v>12340.49</v>
      </c>
      <c r="G163" s="3">
        <v>2468.1</v>
      </c>
      <c r="H163" s="3">
        <v>9872.39</v>
      </c>
      <c r="I163" s="3" t="s">
        <v>41</v>
      </c>
      <c r="J163" s="5">
        <v>1.2500002532314869</v>
      </c>
      <c r="K163" t="str">
        <f>_xlfn.XLOOKUP(D163, dim_channels!A:A, dim_channels!C:C, "Not Found")</f>
        <v>GDS</v>
      </c>
      <c r="L163" t="str">
        <f>_xlfn.XLOOKUP(D163, dim_channels!A:A, dim_channels!B:B, "Not Found")</f>
        <v>GDS (Amadeus)</v>
      </c>
    </row>
    <row r="164" spans="1:12" x14ac:dyDescent="0.2">
      <c r="A164" s="2" t="s">
        <v>424</v>
      </c>
      <c r="B164" s="2" t="s">
        <v>425</v>
      </c>
      <c r="C164" s="2" t="s">
        <v>426</v>
      </c>
      <c r="D164" s="2" t="s">
        <v>27</v>
      </c>
      <c r="E164" s="2" t="s">
        <v>60</v>
      </c>
      <c r="F164" s="2">
        <v>9913.26</v>
      </c>
      <c r="G164" s="2">
        <v>0</v>
      </c>
      <c r="H164" s="2">
        <v>9913.26</v>
      </c>
      <c r="I164" s="2" t="s">
        <v>29</v>
      </c>
      <c r="J164" s="4">
        <v>1</v>
      </c>
      <c r="K164" t="str">
        <f>_xlfn.XLOOKUP(D164, dim_channels!A:A, dim_channels!C:C, "Not Found")</f>
        <v>OTA</v>
      </c>
      <c r="L164" t="str">
        <f>_xlfn.XLOOKUP(D164, dim_channels!A:A, dim_channels!B:B, "Not Found")</f>
        <v>Expedia</v>
      </c>
    </row>
    <row r="165" spans="1:12" x14ac:dyDescent="0.2">
      <c r="A165" s="3" t="s">
        <v>427</v>
      </c>
      <c r="B165" s="3" t="s">
        <v>109</v>
      </c>
      <c r="C165" s="3" t="s">
        <v>192</v>
      </c>
      <c r="D165" s="3" t="s">
        <v>33</v>
      </c>
      <c r="E165" s="3" t="s">
        <v>34</v>
      </c>
      <c r="F165" s="3">
        <v>13078.66</v>
      </c>
      <c r="G165" s="3">
        <v>1961.8</v>
      </c>
      <c r="H165" s="3">
        <v>11116.86</v>
      </c>
      <c r="I165" s="3" t="s">
        <v>41</v>
      </c>
      <c r="J165" s="5">
        <v>1.176470694062892</v>
      </c>
      <c r="K165" t="str">
        <f>_xlfn.XLOOKUP(D165, dim_channels!A:A, dim_channels!C:C, "Not Found")</f>
        <v>OTA</v>
      </c>
      <c r="L165" t="str">
        <f>_xlfn.XLOOKUP(D165, dim_channels!A:A, dim_channels!B:B, "Not Found")</f>
        <v>Booking.com</v>
      </c>
    </row>
    <row r="166" spans="1:12" x14ac:dyDescent="0.2">
      <c r="A166" s="2" t="s">
        <v>428</v>
      </c>
      <c r="B166" s="2" t="s">
        <v>289</v>
      </c>
      <c r="C166" s="2" t="s">
        <v>85</v>
      </c>
      <c r="D166" s="2" t="s">
        <v>52</v>
      </c>
      <c r="E166" s="2" t="s">
        <v>34</v>
      </c>
      <c r="F166" s="2">
        <v>11871.76</v>
      </c>
      <c r="G166" s="2">
        <v>1424.61</v>
      </c>
      <c r="H166" s="2">
        <v>10447.15</v>
      </c>
      <c r="I166" s="2" t="s">
        <v>56</v>
      </c>
      <c r="J166" s="4">
        <v>1.13636350583652</v>
      </c>
      <c r="K166" t="str">
        <f>_xlfn.XLOOKUP(D166, dim_channels!A:A, dim_channels!C:C, "Not Found")</f>
        <v>OTA</v>
      </c>
      <c r="L166" t="str">
        <f>_xlfn.XLOOKUP(D166, dim_channels!A:A, dim_channels!B:B, "Not Found")</f>
        <v>Agoda</v>
      </c>
    </row>
    <row r="167" spans="1:12" x14ac:dyDescent="0.2">
      <c r="A167" s="3" t="s">
        <v>429</v>
      </c>
      <c r="B167" s="3" t="s">
        <v>305</v>
      </c>
      <c r="C167" s="3" t="s">
        <v>430</v>
      </c>
      <c r="D167" s="3" t="s">
        <v>64</v>
      </c>
      <c r="E167" s="3" t="s">
        <v>28</v>
      </c>
      <c r="F167" s="3">
        <v>9677.7800000000007</v>
      </c>
      <c r="G167" s="3">
        <v>0</v>
      </c>
      <c r="H167" s="3">
        <v>9677.7800000000007</v>
      </c>
      <c r="I167" s="3" t="s">
        <v>29</v>
      </c>
      <c r="J167" s="5">
        <v>1</v>
      </c>
      <c r="K167" t="str">
        <f>_xlfn.XLOOKUP(D167, dim_channels!A:A, dim_channels!C:C, "Not Found")</f>
        <v>Direct</v>
      </c>
      <c r="L167" t="str">
        <f>_xlfn.XLOOKUP(D167, dim_channels!A:A, dim_channels!B:B, "Not Found")</f>
        <v>Direct Website</v>
      </c>
    </row>
    <row r="168" spans="1:12" x14ac:dyDescent="0.2">
      <c r="A168" s="2" t="s">
        <v>431</v>
      </c>
      <c r="B168" s="2" t="s">
        <v>432</v>
      </c>
      <c r="C168" s="2" t="s">
        <v>433</v>
      </c>
      <c r="D168" s="2" t="s">
        <v>114</v>
      </c>
      <c r="E168" s="2" t="s">
        <v>46</v>
      </c>
      <c r="F168" s="2">
        <v>6249.18</v>
      </c>
      <c r="G168" s="2">
        <v>624.91999999999996</v>
      </c>
      <c r="H168" s="2">
        <v>5624.26</v>
      </c>
      <c r="I168" s="2" t="s">
        <v>29</v>
      </c>
      <c r="J168" s="4">
        <v>1.1111115062248189</v>
      </c>
      <c r="K168" t="str">
        <f>_xlfn.XLOOKUP(D168, dim_channels!A:A, dim_channels!C:C, "Not Found")</f>
        <v>Offline</v>
      </c>
      <c r="L168" t="str">
        <f>_xlfn.XLOOKUP(D168, dim_channels!A:A, dim_channels!B:B, "Not Found")</f>
        <v>Travel Agency</v>
      </c>
    </row>
    <row r="169" spans="1:12" x14ac:dyDescent="0.2">
      <c r="A169" s="3" t="s">
        <v>434</v>
      </c>
      <c r="B169" s="3" t="s">
        <v>435</v>
      </c>
      <c r="C169" s="3" t="s">
        <v>353</v>
      </c>
      <c r="D169" s="3" t="s">
        <v>206</v>
      </c>
      <c r="E169" s="3" t="s">
        <v>207</v>
      </c>
      <c r="F169" s="3">
        <v>4074.83</v>
      </c>
      <c r="G169" s="3">
        <v>0</v>
      </c>
      <c r="H169" s="3">
        <v>4074.83</v>
      </c>
      <c r="I169" s="3" t="s">
        <v>56</v>
      </c>
      <c r="J169" s="5">
        <v>1</v>
      </c>
      <c r="K169" t="str">
        <f>_xlfn.XLOOKUP(D169, dim_channels!A:A, dim_channels!C:C, "Not Found")</f>
        <v>Direct</v>
      </c>
      <c r="L169" t="str">
        <f>_xlfn.XLOOKUP(D169, dim_channels!A:A, dim_channels!B:B, "Not Found")</f>
        <v>Walk-in</v>
      </c>
    </row>
    <row r="170" spans="1:12" x14ac:dyDescent="0.2">
      <c r="A170" s="2" t="s">
        <v>436</v>
      </c>
      <c r="B170" s="2" t="s">
        <v>171</v>
      </c>
      <c r="C170" s="2" t="s">
        <v>437</v>
      </c>
      <c r="D170" s="2" t="s">
        <v>33</v>
      </c>
      <c r="E170" s="2" t="s">
        <v>34</v>
      </c>
      <c r="F170" s="2">
        <v>4260.1000000000004</v>
      </c>
      <c r="G170" s="2">
        <v>639.02</v>
      </c>
      <c r="H170" s="2">
        <v>3621.08</v>
      </c>
      <c r="I170" s="2" t="s">
        <v>29</v>
      </c>
      <c r="J170" s="4">
        <v>1.17647221271002</v>
      </c>
      <c r="K170" t="str">
        <f>_xlfn.XLOOKUP(D170, dim_channels!A:A, dim_channels!C:C, "Not Found")</f>
        <v>OTA</v>
      </c>
      <c r="L170" t="str">
        <f>_xlfn.XLOOKUP(D170, dim_channels!A:A, dim_channels!B:B, "Not Found")</f>
        <v>Booking.com</v>
      </c>
    </row>
    <row r="171" spans="1:12" x14ac:dyDescent="0.2">
      <c r="A171" s="3" t="s">
        <v>438</v>
      </c>
      <c r="B171" s="3" t="s">
        <v>31</v>
      </c>
      <c r="C171" s="3" t="s">
        <v>143</v>
      </c>
      <c r="D171" s="3" t="s">
        <v>52</v>
      </c>
      <c r="E171" s="3" t="s">
        <v>34</v>
      </c>
      <c r="F171" s="3">
        <v>4102.55</v>
      </c>
      <c r="G171" s="3">
        <v>492.31</v>
      </c>
      <c r="H171" s="3">
        <v>3610.24</v>
      </c>
      <c r="I171" s="3" t="s">
        <v>41</v>
      </c>
      <c r="J171" s="5">
        <v>1.1363648954086161</v>
      </c>
      <c r="K171" t="str">
        <f>_xlfn.XLOOKUP(D171, dim_channels!A:A, dim_channels!C:C, "Not Found")</f>
        <v>OTA</v>
      </c>
      <c r="L171" t="str">
        <f>_xlfn.XLOOKUP(D171, dim_channels!A:A, dim_channels!B:B, "Not Found")</f>
        <v>Agoda</v>
      </c>
    </row>
    <row r="172" spans="1:12" x14ac:dyDescent="0.2">
      <c r="A172" s="2" t="s">
        <v>439</v>
      </c>
      <c r="B172" s="2" t="s">
        <v>39</v>
      </c>
      <c r="C172" s="2" t="s">
        <v>67</v>
      </c>
      <c r="D172" s="2" t="s">
        <v>114</v>
      </c>
      <c r="E172" s="2" t="s">
        <v>115</v>
      </c>
      <c r="F172" s="2">
        <v>6845.64</v>
      </c>
      <c r="G172" s="2">
        <v>684.56</v>
      </c>
      <c r="H172" s="2">
        <v>6161.08</v>
      </c>
      <c r="I172" s="2" t="s">
        <v>56</v>
      </c>
      <c r="J172" s="4">
        <v>1.1111103897368639</v>
      </c>
      <c r="K172" t="str">
        <f>_xlfn.XLOOKUP(D172, dim_channels!A:A, dim_channels!C:C, "Not Found")</f>
        <v>Offline</v>
      </c>
      <c r="L172" t="str">
        <f>_xlfn.XLOOKUP(D172, dim_channels!A:A, dim_channels!B:B, "Not Found")</f>
        <v>Travel Agency</v>
      </c>
    </row>
    <row r="173" spans="1:12" x14ac:dyDescent="0.2">
      <c r="A173" s="3" t="s">
        <v>440</v>
      </c>
      <c r="B173" s="3" t="s">
        <v>422</v>
      </c>
      <c r="C173" s="3" t="s">
        <v>441</v>
      </c>
      <c r="D173" s="3" t="s">
        <v>52</v>
      </c>
      <c r="E173" s="3" t="s">
        <v>60</v>
      </c>
      <c r="F173" s="3">
        <v>10623.63</v>
      </c>
      <c r="G173" s="3">
        <v>0</v>
      </c>
      <c r="H173" s="3">
        <v>10623.63</v>
      </c>
      <c r="I173" s="3" t="s">
        <v>56</v>
      </c>
      <c r="J173" s="5">
        <v>1</v>
      </c>
      <c r="K173" t="str">
        <f>_xlfn.XLOOKUP(D173, dim_channels!A:A, dim_channels!C:C, "Not Found")</f>
        <v>OTA</v>
      </c>
      <c r="L173" t="str">
        <f>_xlfn.XLOOKUP(D173, dim_channels!A:A, dim_channels!B:B, "Not Found")</f>
        <v>Agoda</v>
      </c>
    </row>
    <row r="174" spans="1:12" x14ac:dyDescent="0.2">
      <c r="A174" s="2" t="s">
        <v>442</v>
      </c>
      <c r="B174" s="2" t="s">
        <v>192</v>
      </c>
      <c r="C174" s="2" t="s">
        <v>443</v>
      </c>
      <c r="D174" s="2" t="s">
        <v>45</v>
      </c>
      <c r="E174" s="2" t="s">
        <v>89</v>
      </c>
      <c r="F174" s="2">
        <v>14499.7</v>
      </c>
      <c r="G174" s="2">
        <v>0</v>
      </c>
      <c r="H174" s="2">
        <v>14499.7</v>
      </c>
      <c r="I174" s="2" t="s">
        <v>29</v>
      </c>
      <c r="J174" s="4">
        <v>1</v>
      </c>
      <c r="K174" t="str">
        <f>_xlfn.XLOOKUP(D174, dim_channels!A:A, dim_channels!C:C, "Not Found")</f>
        <v>Corporate</v>
      </c>
      <c r="L174" t="str">
        <f>_xlfn.XLOOKUP(D174, dim_channels!A:A, dim_channels!B:B, "Not Found")</f>
        <v>Corporate Direct</v>
      </c>
    </row>
    <row r="175" spans="1:12" x14ac:dyDescent="0.2">
      <c r="A175" s="3" t="s">
        <v>444</v>
      </c>
      <c r="B175" s="3" t="s">
        <v>445</v>
      </c>
      <c r="C175" s="3" t="s">
        <v>123</v>
      </c>
      <c r="D175" s="3" t="s">
        <v>52</v>
      </c>
      <c r="E175" s="3" t="s">
        <v>60</v>
      </c>
      <c r="F175" s="3">
        <v>18078.68</v>
      </c>
      <c r="G175" s="3">
        <v>0</v>
      </c>
      <c r="H175" s="3">
        <v>18078.68</v>
      </c>
      <c r="I175" s="3" t="s">
        <v>56</v>
      </c>
      <c r="J175" s="5">
        <v>1</v>
      </c>
      <c r="K175" t="str">
        <f>_xlfn.XLOOKUP(D175, dim_channels!A:A, dim_channels!C:C, "Not Found")</f>
        <v>OTA</v>
      </c>
      <c r="L175" t="str">
        <f>_xlfn.XLOOKUP(D175, dim_channels!A:A, dim_channels!B:B, "Not Found")</f>
        <v>Agoda</v>
      </c>
    </row>
    <row r="176" spans="1:12" x14ac:dyDescent="0.2">
      <c r="A176" s="2" t="s">
        <v>446</v>
      </c>
      <c r="B176" s="2" t="s">
        <v>222</v>
      </c>
      <c r="C176" s="2" t="s">
        <v>276</v>
      </c>
      <c r="D176" s="2" t="s">
        <v>52</v>
      </c>
      <c r="E176" s="2" t="s">
        <v>34</v>
      </c>
      <c r="F176" s="2">
        <v>4386.01</v>
      </c>
      <c r="G176" s="2">
        <v>526.32000000000005</v>
      </c>
      <c r="H176" s="2">
        <v>3859.69</v>
      </c>
      <c r="I176" s="2" t="s">
        <v>29</v>
      </c>
      <c r="J176" s="4">
        <v>1.1363632830615931</v>
      </c>
      <c r="K176" t="str">
        <f>_xlfn.XLOOKUP(D176, dim_channels!A:A, dim_channels!C:C, "Not Found")</f>
        <v>OTA</v>
      </c>
      <c r="L176" t="str">
        <f>_xlfn.XLOOKUP(D176, dim_channels!A:A, dim_channels!B:B, "Not Found")</f>
        <v>Agoda</v>
      </c>
    </row>
    <row r="177" spans="1:12" x14ac:dyDescent="0.2">
      <c r="A177" s="3" t="s">
        <v>447</v>
      </c>
      <c r="B177" s="3" t="s">
        <v>448</v>
      </c>
      <c r="C177" s="3" t="s">
        <v>449</v>
      </c>
      <c r="D177" s="3" t="s">
        <v>33</v>
      </c>
      <c r="E177" s="3" t="s">
        <v>28</v>
      </c>
      <c r="F177" s="3">
        <v>3025.01</v>
      </c>
      <c r="G177" s="3">
        <v>453.75</v>
      </c>
      <c r="H177" s="3">
        <v>2571.2600000000002</v>
      </c>
      <c r="I177" s="3" t="s">
        <v>29</v>
      </c>
      <c r="J177" s="5">
        <v>1.176469901915792</v>
      </c>
      <c r="K177" t="str">
        <f>_xlfn.XLOOKUP(D177, dim_channels!A:A, dim_channels!C:C, "Not Found")</f>
        <v>OTA</v>
      </c>
      <c r="L177" t="str">
        <f>_xlfn.XLOOKUP(D177, dim_channels!A:A, dim_channels!B:B, "Not Found")</f>
        <v>Booking.com</v>
      </c>
    </row>
    <row r="178" spans="1:12" x14ac:dyDescent="0.2">
      <c r="A178" s="2" t="s">
        <v>450</v>
      </c>
      <c r="B178" s="2" t="s">
        <v>451</v>
      </c>
      <c r="C178" s="2" t="s">
        <v>452</v>
      </c>
      <c r="D178" s="2" t="s">
        <v>33</v>
      </c>
      <c r="E178" s="2" t="s">
        <v>60</v>
      </c>
      <c r="F178" s="2">
        <v>2923.18</v>
      </c>
      <c r="G178" s="2">
        <v>0</v>
      </c>
      <c r="H178" s="2">
        <v>2923.18</v>
      </c>
      <c r="I178" s="2" t="s">
        <v>41</v>
      </c>
      <c r="J178" s="4">
        <v>1</v>
      </c>
      <c r="K178" t="str">
        <f>_xlfn.XLOOKUP(D178, dim_channels!A:A, dim_channels!C:C, "Not Found")</f>
        <v>OTA</v>
      </c>
      <c r="L178" t="str">
        <f>_xlfn.XLOOKUP(D178, dim_channels!A:A, dim_channels!B:B, "Not Found")</f>
        <v>Booking.com</v>
      </c>
    </row>
    <row r="179" spans="1:12" x14ac:dyDescent="0.2">
      <c r="A179" s="3" t="s">
        <v>453</v>
      </c>
      <c r="B179" s="3" t="s">
        <v>454</v>
      </c>
      <c r="C179" s="3" t="s">
        <v>292</v>
      </c>
      <c r="D179" s="3" t="s">
        <v>33</v>
      </c>
      <c r="E179" s="3" t="s">
        <v>60</v>
      </c>
      <c r="F179" s="3">
        <v>6707.34</v>
      </c>
      <c r="G179" s="3">
        <v>0</v>
      </c>
      <c r="H179" s="3">
        <v>6707.34</v>
      </c>
      <c r="I179" s="3" t="s">
        <v>29</v>
      </c>
      <c r="J179" s="5">
        <v>1</v>
      </c>
      <c r="K179" t="str">
        <f>_xlfn.XLOOKUP(D179, dim_channels!A:A, dim_channels!C:C, "Not Found")</f>
        <v>OTA</v>
      </c>
      <c r="L179" t="str">
        <f>_xlfn.XLOOKUP(D179, dim_channels!A:A, dim_channels!B:B, "Not Found")</f>
        <v>Booking.com</v>
      </c>
    </row>
    <row r="180" spans="1:12" x14ac:dyDescent="0.2">
      <c r="A180" s="2" t="s">
        <v>455</v>
      </c>
      <c r="B180" s="2" t="s">
        <v>456</v>
      </c>
      <c r="C180" s="2" t="s">
        <v>224</v>
      </c>
      <c r="D180" s="2" t="s">
        <v>114</v>
      </c>
      <c r="E180" s="2" t="s">
        <v>46</v>
      </c>
      <c r="F180" s="2">
        <v>5113.93</v>
      </c>
      <c r="G180" s="2">
        <v>511.39</v>
      </c>
      <c r="H180" s="2">
        <v>4602.54</v>
      </c>
      <c r="I180" s="2" t="s">
        <v>29</v>
      </c>
      <c r="J180" s="4">
        <v>1.111110386873335</v>
      </c>
      <c r="K180" t="str">
        <f>_xlfn.XLOOKUP(D180, dim_channels!A:A, dim_channels!C:C, "Not Found")</f>
        <v>Offline</v>
      </c>
      <c r="L180" t="str">
        <f>_xlfn.XLOOKUP(D180, dim_channels!A:A, dim_channels!B:B, "Not Found")</f>
        <v>Travel Agency</v>
      </c>
    </row>
    <row r="181" spans="1:12" x14ac:dyDescent="0.2">
      <c r="A181" s="3" t="s">
        <v>457</v>
      </c>
      <c r="B181" s="3" t="s">
        <v>425</v>
      </c>
      <c r="C181" s="3" t="s">
        <v>458</v>
      </c>
      <c r="D181" s="3" t="s">
        <v>33</v>
      </c>
      <c r="E181" s="3" t="s">
        <v>34</v>
      </c>
      <c r="F181" s="3">
        <v>4008.64</v>
      </c>
      <c r="G181" s="3">
        <v>601.29999999999995</v>
      </c>
      <c r="H181" s="3">
        <v>3407.34</v>
      </c>
      <c r="I181" s="3" t="s">
        <v>29</v>
      </c>
      <c r="J181" s="5">
        <v>1.1764719693367851</v>
      </c>
      <c r="K181" t="str">
        <f>_xlfn.XLOOKUP(D181, dim_channels!A:A, dim_channels!C:C, "Not Found")</f>
        <v>OTA</v>
      </c>
      <c r="L181" t="str">
        <f>_xlfn.XLOOKUP(D181, dim_channels!A:A, dim_channels!B:B, "Not Found")</f>
        <v>Booking.com</v>
      </c>
    </row>
    <row r="182" spans="1:12" x14ac:dyDescent="0.2">
      <c r="A182" s="2" t="s">
        <v>459</v>
      </c>
      <c r="B182" s="2" t="s">
        <v>299</v>
      </c>
      <c r="C182" s="2" t="s">
        <v>460</v>
      </c>
      <c r="D182" s="2" t="s">
        <v>33</v>
      </c>
      <c r="E182" s="2" t="s">
        <v>34</v>
      </c>
      <c r="F182" s="2">
        <v>5528.08</v>
      </c>
      <c r="G182" s="2">
        <v>829.21</v>
      </c>
      <c r="H182" s="2">
        <v>4698.87</v>
      </c>
      <c r="I182" s="2" t="s">
        <v>29</v>
      </c>
      <c r="J182" s="4">
        <v>1.1764700874891201</v>
      </c>
      <c r="K182" t="str">
        <f>_xlfn.XLOOKUP(D182, dim_channels!A:A, dim_channels!C:C, "Not Found")</f>
        <v>OTA</v>
      </c>
      <c r="L182" t="str">
        <f>_xlfn.XLOOKUP(D182, dim_channels!A:A, dim_channels!B:B, "Not Found")</f>
        <v>Booking.com</v>
      </c>
    </row>
    <row r="183" spans="1:12" x14ac:dyDescent="0.2">
      <c r="A183" s="3" t="s">
        <v>461</v>
      </c>
      <c r="B183" s="3" t="s">
        <v>130</v>
      </c>
      <c r="C183" s="3" t="s">
        <v>176</v>
      </c>
      <c r="D183" s="3" t="s">
        <v>33</v>
      </c>
      <c r="E183" s="3" t="s">
        <v>28</v>
      </c>
      <c r="F183" s="3">
        <v>6620.83</v>
      </c>
      <c r="G183" s="3">
        <v>993.12</v>
      </c>
      <c r="H183" s="3">
        <v>5627.71</v>
      </c>
      <c r="I183" s="3" t="s">
        <v>41</v>
      </c>
      <c r="J183" s="5">
        <v>1.1764696475120431</v>
      </c>
      <c r="K183" t="str">
        <f>_xlfn.XLOOKUP(D183, dim_channels!A:A, dim_channels!C:C, "Not Found")</f>
        <v>OTA</v>
      </c>
      <c r="L183" t="str">
        <f>_xlfn.XLOOKUP(D183, dim_channels!A:A, dim_channels!B:B, "Not Found")</f>
        <v>Booking.com</v>
      </c>
    </row>
    <row r="184" spans="1:12" x14ac:dyDescent="0.2">
      <c r="A184" s="2" t="s">
        <v>462</v>
      </c>
      <c r="B184" s="2" t="s">
        <v>463</v>
      </c>
      <c r="C184" s="2" t="s">
        <v>81</v>
      </c>
      <c r="D184" s="2" t="s">
        <v>52</v>
      </c>
      <c r="E184" s="2" t="s">
        <v>60</v>
      </c>
      <c r="F184" s="2">
        <v>7145.06</v>
      </c>
      <c r="G184" s="2">
        <v>0</v>
      </c>
      <c r="H184" s="2">
        <v>7145.06</v>
      </c>
      <c r="I184" s="2" t="s">
        <v>29</v>
      </c>
      <c r="J184" s="4">
        <v>1</v>
      </c>
      <c r="K184" t="str">
        <f>_xlfn.XLOOKUP(D184, dim_channels!A:A, dim_channels!C:C, "Not Found")</f>
        <v>OTA</v>
      </c>
      <c r="L184" t="str">
        <f>_xlfn.XLOOKUP(D184, dim_channels!A:A, dim_channels!B:B, "Not Found")</f>
        <v>Agoda</v>
      </c>
    </row>
    <row r="185" spans="1:12" x14ac:dyDescent="0.2">
      <c r="A185" s="3" t="s">
        <v>464</v>
      </c>
      <c r="B185" s="3" t="s">
        <v>101</v>
      </c>
      <c r="C185" s="3" t="s">
        <v>465</v>
      </c>
      <c r="D185" s="3" t="s">
        <v>114</v>
      </c>
      <c r="E185" s="3" t="s">
        <v>46</v>
      </c>
      <c r="F185" s="3">
        <v>14872.33</v>
      </c>
      <c r="G185" s="3">
        <v>1487.23</v>
      </c>
      <c r="H185" s="3">
        <v>13385.1</v>
      </c>
      <c r="I185" s="3" t="s">
        <v>29</v>
      </c>
      <c r="J185" s="5">
        <v>1.1111108620779819</v>
      </c>
      <c r="K185" t="str">
        <f>_xlfn.XLOOKUP(D185, dim_channels!A:A, dim_channels!C:C, "Not Found")</f>
        <v>Offline</v>
      </c>
      <c r="L185" t="str">
        <f>_xlfn.XLOOKUP(D185, dim_channels!A:A, dim_channels!B:B, "Not Found")</f>
        <v>Travel Agency</v>
      </c>
    </row>
    <row r="186" spans="1:12" x14ac:dyDescent="0.2">
      <c r="A186" s="2" t="s">
        <v>466</v>
      </c>
      <c r="B186" s="2" t="s">
        <v>467</v>
      </c>
      <c r="C186" s="2" t="s">
        <v>468</v>
      </c>
      <c r="D186" s="2" t="s">
        <v>33</v>
      </c>
      <c r="E186" s="2" t="s">
        <v>34</v>
      </c>
      <c r="F186" s="2">
        <v>6012.72</v>
      </c>
      <c r="G186" s="2">
        <v>901.91</v>
      </c>
      <c r="H186" s="2">
        <v>5110.8100000000004</v>
      </c>
      <c r="I186" s="2" t="s">
        <v>29</v>
      </c>
      <c r="J186" s="4">
        <v>1.176471048620473</v>
      </c>
      <c r="K186" t="str">
        <f>_xlfn.XLOOKUP(D186, dim_channels!A:A, dim_channels!C:C, "Not Found")</f>
        <v>OTA</v>
      </c>
      <c r="L186" t="str">
        <f>_xlfn.XLOOKUP(D186, dim_channels!A:A, dim_channels!B:B, "Not Found")</f>
        <v>Booking.com</v>
      </c>
    </row>
    <row r="187" spans="1:12" x14ac:dyDescent="0.2">
      <c r="A187" s="3" t="s">
        <v>469</v>
      </c>
      <c r="B187" s="3" t="s">
        <v>120</v>
      </c>
      <c r="C187" s="3" t="s">
        <v>103</v>
      </c>
      <c r="D187" s="3" t="s">
        <v>33</v>
      </c>
      <c r="E187" s="3" t="s">
        <v>60</v>
      </c>
      <c r="F187" s="3">
        <v>3054.52</v>
      </c>
      <c r="G187" s="3">
        <v>0</v>
      </c>
      <c r="H187" s="3">
        <v>3054.52</v>
      </c>
      <c r="I187" s="3" t="s">
        <v>29</v>
      </c>
      <c r="J187" s="5">
        <v>1</v>
      </c>
      <c r="K187" t="str">
        <f>_xlfn.XLOOKUP(D187, dim_channels!A:A, dim_channels!C:C, "Not Found")</f>
        <v>OTA</v>
      </c>
      <c r="L187" t="str">
        <f>_xlfn.XLOOKUP(D187, dim_channels!A:A, dim_channels!B:B, "Not Found")</f>
        <v>Booking.com</v>
      </c>
    </row>
    <row r="188" spans="1:12" x14ac:dyDescent="0.2">
      <c r="A188" s="2" t="s">
        <v>470</v>
      </c>
      <c r="B188" s="2" t="s">
        <v>471</v>
      </c>
      <c r="C188" s="2" t="s">
        <v>472</v>
      </c>
      <c r="D188" s="2" t="s">
        <v>27</v>
      </c>
      <c r="E188" s="2" t="s">
        <v>60</v>
      </c>
      <c r="F188" s="2">
        <v>6627.23</v>
      </c>
      <c r="G188" s="2">
        <v>0</v>
      </c>
      <c r="H188" s="2">
        <v>6627.23</v>
      </c>
      <c r="I188" s="2" t="s">
        <v>29</v>
      </c>
      <c r="J188" s="4">
        <v>1</v>
      </c>
      <c r="K188" t="str">
        <f>_xlfn.XLOOKUP(D188, dim_channels!A:A, dim_channels!C:C, "Not Found")</f>
        <v>OTA</v>
      </c>
      <c r="L188" t="str">
        <f>_xlfn.XLOOKUP(D188, dim_channels!A:A, dim_channels!B:B, "Not Found")</f>
        <v>Expedia</v>
      </c>
    </row>
    <row r="189" spans="1:12" x14ac:dyDescent="0.2">
      <c r="A189" s="3" t="s">
        <v>473</v>
      </c>
      <c r="B189" s="3" t="s">
        <v>292</v>
      </c>
      <c r="C189" s="3" t="s">
        <v>303</v>
      </c>
      <c r="D189" s="3" t="s">
        <v>52</v>
      </c>
      <c r="E189" s="3" t="s">
        <v>34</v>
      </c>
      <c r="F189" s="3">
        <v>12257.18</v>
      </c>
      <c r="G189" s="3">
        <v>1470.86</v>
      </c>
      <c r="H189" s="3">
        <v>10786.32</v>
      </c>
      <c r="I189" s="3" t="s">
        <v>29</v>
      </c>
      <c r="J189" s="5">
        <v>1.1363634677999539</v>
      </c>
      <c r="K189" t="str">
        <f>_xlfn.XLOOKUP(D189, dim_channels!A:A, dim_channels!C:C, "Not Found")</f>
        <v>OTA</v>
      </c>
      <c r="L189" t="str">
        <f>_xlfn.XLOOKUP(D189, dim_channels!A:A, dim_channels!B:B, "Not Found")</f>
        <v>Agoda</v>
      </c>
    </row>
    <row r="190" spans="1:12" x14ac:dyDescent="0.2">
      <c r="A190" s="2" t="s">
        <v>474</v>
      </c>
      <c r="B190" s="2" t="s">
        <v>445</v>
      </c>
      <c r="C190" s="2" t="s">
        <v>475</v>
      </c>
      <c r="D190" s="2" t="s">
        <v>33</v>
      </c>
      <c r="E190" s="2" t="s">
        <v>60</v>
      </c>
      <c r="F190" s="2">
        <v>5987.45</v>
      </c>
      <c r="G190" s="2">
        <v>0</v>
      </c>
      <c r="H190" s="2">
        <v>5987.45</v>
      </c>
      <c r="I190" s="2" t="s">
        <v>29</v>
      </c>
      <c r="J190" s="4">
        <v>1</v>
      </c>
      <c r="K190" t="str">
        <f>_xlfn.XLOOKUP(D190, dim_channels!A:A, dim_channels!C:C, "Not Found")</f>
        <v>OTA</v>
      </c>
      <c r="L190" t="str">
        <f>_xlfn.XLOOKUP(D190, dim_channels!A:A, dim_channels!B:B, "Not Found")</f>
        <v>Booking.com</v>
      </c>
    </row>
    <row r="191" spans="1:12" x14ac:dyDescent="0.2">
      <c r="A191" s="3" t="s">
        <v>476</v>
      </c>
      <c r="B191" s="3" t="s">
        <v>396</v>
      </c>
      <c r="C191" s="3" t="s">
        <v>121</v>
      </c>
      <c r="D191" s="3" t="s">
        <v>52</v>
      </c>
      <c r="E191" s="3" t="s">
        <v>34</v>
      </c>
      <c r="F191" s="3">
        <v>5394.22</v>
      </c>
      <c r="G191" s="3">
        <v>647.30999999999995</v>
      </c>
      <c r="H191" s="3">
        <v>4746.91</v>
      </c>
      <c r="I191" s="3" t="s">
        <v>56</v>
      </c>
      <c r="J191" s="5">
        <v>1.1363644981682819</v>
      </c>
      <c r="K191" t="str">
        <f>_xlfn.XLOOKUP(D191, dim_channels!A:A, dim_channels!C:C, "Not Found")</f>
        <v>OTA</v>
      </c>
      <c r="L191" t="str">
        <f>_xlfn.XLOOKUP(D191, dim_channels!A:A, dim_channels!B:B, "Not Found")</f>
        <v>Agoda</v>
      </c>
    </row>
    <row r="192" spans="1:12" x14ac:dyDescent="0.2">
      <c r="A192" s="2" t="s">
        <v>477</v>
      </c>
      <c r="B192" s="2" t="s">
        <v>432</v>
      </c>
      <c r="C192" s="2" t="s">
        <v>478</v>
      </c>
      <c r="D192" s="2" t="s">
        <v>33</v>
      </c>
      <c r="E192" s="2" t="s">
        <v>34</v>
      </c>
      <c r="F192" s="2">
        <v>4520.47</v>
      </c>
      <c r="G192" s="2">
        <v>678.07</v>
      </c>
      <c r="H192" s="2">
        <v>3842.4</v>
      </c>
      <c r="I192" s="2" t="s">
        <v>29</v>
      </c>
      <c r="J192" s="4">
        <v>1.1764704351447011</v>
      </c>
      <c r="K192" t="str">
        <f>_xlfn.XLOOKUP(D192, dim_channels!A:A, dim_channels!C:C, "Not Found")</f>
        <v>OTA</v>
      </c>
      <c r="L192" t="str">
        <f>_xlfn.XLOOKUP(D192, dim_channels!A:A, dim_channels!B:B, "Not Found")</f>
        <v>Booking.com</v>
      </c>
    </row>
    <row r="193" spans="1:12" x14ac:dyDescent="0.2">
      <c r="A193" s="3" t="s">
        <v>479</v>
      </c>
      <c r="B193" s="3" t="s">
        <v>351</v>
      </c>
      <c r="C193" s="3" t="s">
        <v>195</v>
      </c>
      <c r="D193" s="3" t="s">
        <v>27</v>
      </c>
      <c r="E193" s="3" t="s">
        <v>60</v>
      </c>
      <c r="F193" s="3">
        <v>8297.77</v>
      </c>
      <c r="G193" s="3">
        <v>0</v>
      </c>
      <c r="H193" s="3">
        <v>8297.77</v>
      </c>
      <c r="I193" s="3" t="s">
        <v>29</v>
      </c>
      <c r="J193" s="5">
        <v>1</v>
      </c>
      <c r="K193" t="str">
        <f>_xlfn.XLOOKUP(D193, dim_channels!A:A, dim_channels!C:C, "Not Found")</f>
        <v>OTA</v>
      </c>
      <c r="L193" t="str">
        <f>_xlfn.XLOOKUP(D193, dim_channels!A:A, dim_channels!B:B, "Not Found")</f>
        <v>Expedia</v>
      </c>
    </row>
    <row r="194" spans="1:12" x14ac:dyDescent="0.2">
      <c r="A194" s="2" t="s">
        <v>480</v>
      </c>
      <c r="B194" s="2" t="s">
        <v>326</v>
      </c>
      <c r="C194" s="2" t="s">
        <v>241</v>
      </c>
      <c r="D194" s="2" t="s">
        <v>33</v>
      </c>
      <c r="E194" s="2" t="s">
        <v>60</v>
      </c>
      <c r="F194" s="2">
        <v>5165.5</v>
      </c>
      <c r="G194" s="2">
        <v>0</v>
      </c>
      <c r="H194" s="2">
        <v>5165.5</v>
      </c>
      <c r="I194" s="2" t="s">
        <v>29</v>
      </c>
      <c r="J194" s="4">
        <v>1</v>
      </c>
      <c r="K194" t="str">
        <f>_xlfn.XLOOKUP(D194, dim_channels!A:A, dim_channels!C:C, "Not Found")</f>
        <v>OTA</v>
      </c>
      <c r="L194" t="str">
        <f>_xlfn.XLOOKUP(D194, dim_channels!A:A, dim_channels!B:B, "Not Found")</f>
        <v>Booking.com</v>
      </c>
    </row>
    <row r="195" spans="1:12" x14ac:dyDescent="0.2">
      <c r="A195" s="3" t="s">
        <v>481</v>
      </c>
      <c r="B195" s="3" t="s">
        <v>482</v>
      </c>
      <c r="C195" s="3" t="s">
        <v>133</v>
      </c>
      <c r="D195" s="3" t="s">
        <v>33</v>
      </c>
      <c r="E195" s="3" t="s">
        <v>34</v>
      </c>
      <c r="F195" s="3">
        <v>12183</v>
      </c>
      <c r="G195" s="3">
        <v>1827.45</v>
      </c>
      <c r="H195" s="3">
        <v>10355.549999999999</v>
      </c>
      <c r="I195" s="3" t="s">
        <v>56</v>
      </c>
      <c r="J195" s="5">
        <v>1.1764705882352939</v>
      </c>
      <c r="K195" t="str">
        <f>_xlfn.XLOOKUP(D195, dim_channels!A:A, dim_channels!C:C, "Not Found")</f>
        <v>OTA</v>
      </c>
      <c r="L195" t="str">
        <f>_xlfn.XLOOKUP(D195, dim_channels!A:A, dim_channels!B:B, "Not Found")</f>
        <v>Booking.com</v>
      </c>
    </row>
    <row r="196" spans="1:12" x14ac:dyDescent="0.2">
      <c r="A196" s="2" t="s">
        <v>483</v>
      </c>
      <c r="B196" s="2" t="s">
        <v>484</v>
      </c>
      <c r="C196" s="2" t="s">
        <v>485</v>
      </c>
      <c r="D196" s="2" t="s">
        <v>64</v>
      </c>
      <c r="E196" s="2" t="s">
        <v>28</v>
      </c>
      <c r="F196" s="2">
        <v>9590.82</v>
      </c>
      <c r="G196" s="2">
        <v>0</v>
      </c>
      <c r="H196" s="2">
        <v>9590.82</v>
      </c>
      <c r="I196" s="2" t="s">
        <v>29</v>
      </c>
      <c r="J196" s="4">
        <v>1</v>
      </c>
      <c r="K196" t="str">
        <f>_xlfn.XLOOKUP(D196, dim_channels!A:A, dim_channels!C:C, "Not Found")</f>
        <v>Direct</v>
      </c>
      <c r="L196" t="str">
        <f>_xlfn.XLOOKUP(D196, dim_channels!A:A, dim_channels!B:B, "Not Found")</f>
        <v>Direct Website</v>
      </c>
    </row>
    <row r="197" spans="1:12" x14ac:dyDescent="0.2">
      <c r="A197" s="3" t="s">
        <v>486</v>
      </c>
      <c r="B197" s="3" t="s">
        <v>310</v>
      </c>
      <c r="C197" s="3" t="s">
        <v>487</v>
      </c>
      <c r="D197" s="3" t="s">
        <v>33</v>
      </c>
      <c r="E197" s="3" t="s">
        <v>28</v>
      </c>
      <c r="F197" s="3">
        <v>6594.52</v>
      </c>
      <c r="G197" s="3">
        <v>989.18</v>
      </c>
      <c r="H197" s="3">
        <v>5605.34</v>
      </c>
      <c r="I197" s="3" t="s">
        <v>41</v>
      </c>
      <c r="J197" s="5">
        <v>1.1764710080030829</v>
      </c>
      <c r="K197" t="str">
        <f>_xlfn.XLOOKUP(D197, dim_channels!A:A, dim_channels!C:C, "Not Found")</f>
        <v>OTA</v>
      </c>
      <c r="L197" t="str">
        <f>_xlfn.XLOOKUP(D197, dim_channels!A:A, dim_channels!B:B, "Not Found")</f>
        <v>Booking.com</v>
      </c>
    </row>
    <row r="198" spans="1:12" x14ac:dyDescent="0.2">
      <c r="A198" s="2" t="s">
        <v>488</v>
      </c>
      <c r="B198" s="2" t="s">
        <v>205</v>
      </c>
      <c r="C198" s="2" t="s">
        <v>489</v>
      </c>
      <c r="D198" s="2" t="s">
        <v>64</v>
      </c>
      <c r="E198" s="2" t="s">
        <v>34</v>
      </c>
      <c r="F198" s="2">
        <v>8405.09</v>
      </c>
      <c r="G198" s="2">
        <v>0</v>
      </c>
      <c r="H198" s="2">
        <v>8405.09</v>
      </c>
      <c r="I198" s="2" t="s">
        <v>29</v>
      </c>
      <c r="J198" s="4">
        <v>1</v>
      </c>
      <c r="K198" t="str">
        <f>_xlfn.XLOOKUP(D198, dim_channels!A:A, dim_channels!C:C, "Not Found")</f>
        <v>Direct</v>
      </c>
      <c r="L198" t="str">
        <f>_xlfn.XLOOKUP(D198, dim_channels!A:A, dim_channels!B:B, "Not Found")</f>
        <v>Direct Website</v>
      </c>
    </row>
    <row r="199" spans="1:12" x14ac:dyDescent="0.2">
      <c r="A199" s="3" t="s">
        <v>490</v>
      </c>
      <c r="B199" s="3" t="s">
        <v>217</v>
      </c>
      <c r="C199" s="3" t="s">
        <v>184</v>
      </c>
      <c r="D199" s="3" t="s">
        <v>27</v>
      </c>
      <c r="E199" s="3" t="s">
        <v>60</v>
      </c>
      <c r="F199" s="3">
        <v>7914.99</v>
      </c>
      <c r="G199" s="3">
        <v>0</v>
      </c>
      <c r="H199" s="3">
        <v>7914.99</v>
      </c>
      <c r="I199" s="3" t="s">
        <v>41</v>
      </c>
      <c r="J199" s="5">
        <v>1</v>
      </c>
      <c r="K199" t="str">
        <f>_xlfn.XLOOKUP(D199, dim_channels!A:A, dim_channels!C:C, "Not Found")</f>
        <v>OTA</v>
      </c>
      <c r="L199" t="str">
        <f>_xlfn.XLOOKUP(D199, dim_channels!A:A, dim_channels!B:B, "Not Found")</f>
        <v>Expedia</v>
      </c>
    </row>
    <row r="200" spans="1:12" x14ac:dyDescent="0.2">
      <c r="A200" s="2" t="s">
        <v>491</v>
      </c>
      <c r="B200" s="2" t="s">
        <v>355</v>
      </c>
      <c r="C200" s="2" t="s">
        <v>492</v>
      </c>
      <c r="D200" s="2" t="s">
        <v>64</v>
      </c>
      <c r="E200" s="2" t="s">
        <v>28</v>
      </c>
      <c r="F200" s="2">
        <v>10784.95</v>
      </c>
      <c r="G200" s="2">
        <v>0</v>
      </c>
      <c r="H200" s="2">
        <v>10784.95</v>
      </c>
      <c r="I200" s="2" t="s">
        <v>29</v>
      </c>
      <c r="J200" s="4">
        <v>1</v>
      </c>
      <c r="K200" t="str">
        <f>_xlfn.XLOOKUP(D200, dim_channels!A:A, dim_channels!C:C, "Not Found")</f>
        <v>Direct</v>
      </c>
      <c r="L200" t="str">
        <f>_xlfn.XLOOKUP(D200, dim_channels!A:A, dim_channels!B:B, "Not Found")</f>
        <v>Direct Website</v>
      </c>
    </row>
    <row r="201" spans="1:12" x14ac:dyDescent="0.2">
      <c r="A201" s="3" t="s">
        <v>493</v>
      </c>
      <c r="B201" s="3" t="s">
        <v>219</v>
      </c>
      <c r="C201" s="3" t="s">
        <v>126</v>
      </c>
      <c r="D201" s="3" t="s">
        <v>33</v>
      </c>
      <c r="E201" s="3" t="s">
        <v>34</v>
      </c>
      <c r="F201" s="3">
        <v>2989.16</v>
      </c>
      <c r="G201" s="3">
        <v>448.37</v>
      </c>
      <c r="H201" s="3">
        <v>2540.79</v>
      </c>
      <c r="I201" s="3" t="s">
        <v>41</v>
      </c>
      <c r="J201" s="5">
        <v>1.1764687361017641</v>
      </c>
      <c r="K201" t="str">
        <f>_xlfn.XLOOKUP(D201, dim_channels!A:A, dim_channels!C:C, "Not Found")</f>
        <v>OTA</v>
      </c>
      <c r="L201" t="str">
        <f>_xlfn.XLOOKUP(D201, dim_channels!A:A, dim_channels!B:B, "Not Found")</f>
        <v>Booking.com</v>
      </c>
    </row>
    <row r="202" spans="1:12" x14ac:dyDescent="0.2">
      <c r="A202" s="2" t="s">
        <v>494</v>
      </c>
      <c r="B202" s="2" t="s">
        <v>495</v>
      </c>
      <c r="C202" s="2" t="s">
        <v>210</v>
      </c>
      <c r="D202" s="2" t="s">
        <v>27</v>
      </c>
      <c r="E202" s="2" t="s">
        <v>28</v>
      </c>
      <c r="F202" s="2">
        <v>2786.74</v>
      </c>
      <c r="G202" s="2">
        <v>501.61</v>
      </c>
      <c r="H202" s="2">
        <v>2285.13</v>
      </c>
      <c r="I202" s="2" t="s">
        <v>29</v>
      </c>
      <c r="J202" s="4">
        <v>1.2195104873683329</v>
      </c>
      <c r="K202" t="str">
        <f>_xlfn.XLOOKUP(D202, dim_channels!A:A, dim_channels!C:C, "Not Found")</f>
        <v>OTA</v>
      </c>
      <c r="L202" t="str">
        <f>_xlfn.XLOOKUP(D202, dim_channels!A:A, dim_channels!B:B, "Not Found")</f>
        <v>Expedia</v>
      </c>
    </row>
    <row r="203" spans="1:12" x14ac:dyDescent="0.2">
      <c r="A203" s="3" t="s">
        <v>496</v>
      </c>
      <c r="B203" s="3" t="s">
        <v>497</v>
      </c>
      <c r="C203" s="3" t="s">
        <v>498</v>
      </c>
      <c r="D203" s="3" t="s">
        <v>33</v>
      </c>
      <c r="E203" s="3" t="s">
        <v>60</v>
      </c>
      <c r="F203" s="3">
        <v>12548.5</v>
      </c>
      <c r="G203" s="3">
        <v>0</v>
      </c>
      <c r="H203" s="3">
        <v>12548.5</v>
      </c>
      <c r="I203" s="3" t="s">
        <v>29</v>
      </c>
      <c r="J203" s="5">
        <v>1</v>
      </c>
      <c r="K203" t="str">
        <f>_xlfn.XLOOKUP(D203, dim_channels!A:A, dim_channels!C:C, "Not Found")</f>
        <v>OTA</v>
      </c>
      <c r="L203" t="str">
        <f>_xlfn.XLOOKUP(D203, dim_channels!A:A, dim_channels!B:B, "Not Found")</f>
        <v>Booking.com</v>
      </c>
    </row>
    <row r="204" spans="1:12" x14ac:dyDescent="0.2">
      <c r="A204" s="2" t="s">
        <v>499</v>
      </c>
      <c r="B204" s="2" t="s">
        <v>37</v>
      </c>
      <c r="C204" s="2" t="s">
        <v>351</v>
      </c>
      <c r="D204" s="2" t="s">
        <v>33</v>
      </c>
      <c r="E204" s="2" t="s">
        <v>60</v>
      </c>
      <c r="F204" s="2">
        <v>7805.36</v>
      </c>
      <c r="G204" s="2">
        <v>0</v>
      </c>
      <c r="H204" s="2">
        <v>7805.36</v>
      </c>
      <c r="I204" s="2" t="s">
        <v>56</v>
      </c>
      <c r="J204" s="4">
        <v>1</v>
      </c>
      <c r="K204" t="str">
        <f>_xlfn.XLOOKUP(D204, dim_channels!A:A, dim_channels!C:C, "Not Found")</f>
        <v>OTA</v>
      </c>
      <c r="L204" t="str">
        <f>_xlfn.XLOOKUP(D204, dim_channels!A:A, dim_channels!B:B, "Not Found")</f>
        <v>Booking.com</v>
      </c>
    </row>
    <row r="205" spans="1:12" x14ac:dyDescent="0.2">
      <c r="A205" s="3" t="s">
        <v>500</v>
      </c>
      <c r="B205" s="3" t="s">
        <v>272</v>
      </c>
      <c r="C205" s="3" t="s">
        <v>501</v>
      </c>
      <c r="D205" s="3" t="s">
        <v>33</v>
      </c>
      <c r="E205" s="3" t="s">
        <v>60</v>
      </c>
      <c r="F205" s="3">
        <v>5566.24</v>
      </c>
      <c r="G205" s="3">
        <v>0</v>
      </c>
      <c r="H205" s="3">
        <v>5566.24</v>
      </c>
      <c r="I205" s="3" t="s">
        <v>41</v>
      </c>
      <c r="J205" s="5">
        <v>1</v>
      </c>
      <c r="K205" t="str">
        <f>_xlfn.XLOOKUP(D205, dim_channels!A:A, dim_channels!C:C, "Not Found")</f>
        <v>OTA</v>
      </c>
      <c r="L205" t="str">
        <f>_xlfn.XLOOKUP(D205, dim_channels!A:A, dim_channels!B:B, "Not Found")</f>
        <v>Booking.com</v>
      </c>
    </row>
    <row r="206" spans="1:12" x14ac:dyDescent="0.2">
      <c r="A206" s="2" t="s">
        <v>502</v>
      </c>
      <c r="B206" s="2" t="s">
        <v>75</v>
      </c>
      <c r="C206" s="2" t="s">
        <v>305</v>
      </c>
      <c r="D206" s="2" t="s">
        <v>169</v>
      </c>
      <c r="E206" s="2" t="s">
        <v>34</v>
      </c>
      <c r="F206" s="2">
        <v>11541.76</v>
      </c>
      <c r="G206" s="2">
        <v>2308.35</v>
      </c>
      <c r="H206" s="2">
        <v>9233.41</v>
      </c>
      <c r="I206" s="2" t="s">
        <v>41</v>
      </c>
      <c r="J206" s="4">
        <v>1.2499997292441249</v>
      </c>
      <c r="K206" t="str">
        <f>_xlfn.XLOOKUP(D206, dim_channels!A:A, dim_channels!C:C, "Not Found")</f>
        <v>GDS</v>
      </c>
      <c r="L206" t="str">
        <f>_xlfn.XLOOKUP(D206, dim_channels!A:A, dim_channels!B:B, "Not Found")</f>
        <v>GDS (Amadeus)</v>
      </c>
    </row>
    <row r="207" spans="1:12" x14ac:dyDescent="0.2">
      <c r="A207" s="3" t="s">
        <v>503</v>
      </c>
      <c r="B207" s="3" t="s">
        <v>504</v>
      </c>
      <c r="C207" s="3" t="s">
        <v>505</v>
      </c>
      <c r="D207" s="3" t="s">
        <v>33</v>
      </c>
      <c r="E207" s="3" t="s">
        <v>28</v>
      </c>
      <c r="F207" s="3">
        <v>12367.94</v>
      </c>
      <c r="G207" s="3">
        <v>1855.19</v>
      </c>
      <c r="H207" s="3">
        <v>10512.75</v>
      </c>
      <c r="I207" s="3" t="s">
        <v>41</v>
      </c>
      <c r="J207" s="5">
        <v>1.176470476326366</v>
      </c>
      <c r="K207" t="str">
        <f>_xlfn.XLOOKUP(D207, dim_channels!A:A, dim_channels!C:C, "Not Found")</f>
        <v>OTA</v>
      </c>
      <c r="L207" t="str">
        <f>_xlfn.XLOOKUP(D207, dim_channels!A:A, dim_channels!B:B, "Not Found")</f>
        <v>Booking.com</v>
      </c>
    </row>
    <row r="208" spans="1:12" x14ac:dyDescent="0.2">
      <c r="A208" s="2" t="s">
        <v>506</v>
      </c>
      <c r="B208" s="2" t="s">
        <v>310</v>
      </c>
      <c r="C208" s="2" t="s">
        <v>156</v>
      </c>
      <c r="D208" s="2" t="s">
        <v>114</v>
      </c>
      <c r="E208" s="2" t="s">
        <v>46</v>
      </c>
      <c r="F208" s="2">
        <v>6957.14</v>
      </c>
      <c r="G208" s="2">
        <v>695.71</v>
      </c>
      <c r="H208" s="2">
        <v>6261.43</v>
      </c>
      <c r="I208" s="2" t="s">
        <v>29</v>
      </c>
      <c r="J208" s="4">
        <v>1.1111104012981059</v>
      </c>
      <c r="K208" t="str">
        <f>_xlfn.XLOOKUP(D208, dim_channels!A:A, dim_channels!C:C, "Not Found")</f>
        <v>Offline</v>
      </c>
      <c r="L208" t="str">
        <f>_xlfn.XLOOKUP(D208, dim_channels!A:A, dim_channels!B:B, "Not Found")</f>
        <v>Travel Agency</v>
      </c>
    </row>
    <row r="209" spans="1:12" x14ac:dyDescent="0.2">
      <c r="A209" s="3" t="s">
        <v>507</v>
      </c>
      <c r="B209" s="3" t="s">
        <v>465</v>
      </c>
      <c r="C209" s="3" t="s">
        <v>403</v>
      </c>
      <c r="D209" s="3" t="s">
        <v>45</v>
      </c>
      <c r="E209" s="3" t="s">
        <v>89</v>
      </c>
      <c r="F209" s="3">
        <v>2876.05</v>
      </c>
      <c r="G209" s="3">
        <v>0</v>
      </c>
      <c r="H209" s="3">
        <v>2876.05</v>
      </c>
      <c r="I209" s="3" t="s">
        <v>56</v>
      </c>
      <c r="J209" s="5">
        <v>1</v>
      </c>
      <c r="K209" t="str">
        <f>_xlfn.XLOOKUP(D209, dim_channels!A:A, dim_channels!C:C, "Not Found")</f>
        <v>Corporate</v>
      </c>
      <c r="L209" t="str">
        <f>_xlfn.XLOOKUP(D209, dim_channels!A:A, dim_channels!B:B, "Not Found")</f>
        <v>Corporate Direct</v>
      </c>
    </row>
    <row r="210" spans="1:12" x14ac:dyDescent="0.2">
      <c r="A210" s="2" t="s">
        <v>508</v>
      </c>
      <c r="B210" s="2" t="s">
        <v>509</v>
      </c>
      <c r="C210" s="2" t="s">
        <v>297</v>
      </c>
      <c r="D210" s="2" t="s">
        <v>27</v>
      </c>
      <c r="E210" s="2" t="s">
        <v>34</v>
      </c>
      <c r="F210" s="2">
        <v>4828.17</v>
      </c>
      <c r="G210" s="2">
        <v>869.07</v>
      </c>
      <c r="H210" s="2">
        <v>3959.1</v>
      </c>
      <c r="I210" s="2" t="s">
        <v>56</v>
      </c>
      <c r="J210" s="4">
        <v>1.219512010305372</v>
      </c>
      <c r="K210" t="str">
        <f>_xlfn.XLOOKUP(D210, dim_channels!A:A, dim_channels!C:C, "Not Found")</f>
        <v>OTA</v>
      </c>
      <c r="L210" t="str">
        <f>_xlfn.XLOOKUP(D210, dim_channels!A:A, dim_channels!B:B, "Not Found")</f>
        <v>Expedia</v>
      </c>
    </row>
    <row r="211" spans="1:12" x14ac:dyDescent="0.2">
      <c r="A211" s="3" t="s">
        <v>510</v>
      </c>
      <c r="B211" s="3" t="s">
        <v>165</v>
      </c>
      <c r="C211" s="3" t="s">
        <v>437</v>
      </c>
      <c r="D211" s="3" t="s">
        <v>33</v>
      </c>
      <c r="E211" s="3" t="s">
        <v>28</v>
      </c>
      <c r="F211" s="3">
        <v>8448.4699999999993</v>
      </c>
      <c r="G211" s="3">
        <v>1267.27</v>
      </c>
      <c r="H211" s="3">
        <v>7181.2</v>
      </c>
      <c r="I211" s="3" t="s">
        <v>41</v>
      </c>
      <c r="J211" s="5">
        <v>1.1764705063220631</v>
      </c>
      <c r="K211" t="str">
        <f>_xlfn.XLOOKUP(D211, dim_channels!A:A, dim_channels!C:C, "Not Found")</f>
        <v>OTA</v>
      </c>
      <c r="L211" t="str">
        <f>_xlfn.XLOOKUP(D211, dim_channels!A:A, dim_channels!B:B, "Not Found")</f>
        <v>Booking.com</v>
      </c>
    </row>
    <row r="212" spans="1:12" x14ac:dyDescent="0.2">
      <c r="A212" s="2" t="s">
        <v>511</v>
      </c>
      <c r="B212" s="2" t="s">
        <v>512</v>
      </c>
      <c r="C212" s="2" t="s">
        <v>48</v>
      </c>
      <c r="D212" s="2" t="s">
        <v>27</v>
      </c>
      <c r="E212" s="2" t="s">
        <v>34</v>
      </c>
      <c r="F212" s="2">
        <v>12053.66</v>
      </c>
      <c r="G212" s="2">
        <v>2169.66</v>
      </c>
      <c r="H212" s="2">
        <v>9884</v>
      </c>
      <c r="I212" s="2" t="s">
        <v>29</v>
      </c>
      <c r="J212" s="4">
        <v>1.219512343180899</v>
      </c>
      <c r="K212" t="str">
        <f>_xlfn.XLOOKUP(D212, dim_channels!A:A, dim_channels!C:C, "Not Found")</f>
        <v>OTA</v>
      </c>
      <c r="L212" t="str">
        <f>_xlfn.XLOOKUP(D212, dim_channels!A:A, dim_channels!B:B, "Not Found")</f>
        <v>Expedia</v>
      </c>
    </row>
    <row r="213" spans="1:12" x14ac:dyDescent="0.2">
      <c r="A213" s="3" t="s">
        <v>513</v>
      </c>
      <c r="B213" s="3" t="s">
        <v>282</v>
      </c>
      <c r="C213" s="3" t="s">
        <v>504</v>
      </c>
      <c r="D213" s="3" t="s">
        <v>52</v>
      </c>
      <c r="E213" s="3" t="s">
        <v>60</v>
      </c>
      <c r="F213" s="3">
        <v>2999.92</v>
      </c>
      <c r="G213" s="3">
        <v>0</v>
      </c>
      <c r="H213" s="3">
        <v>2999.92</v>
      </c>
      <c r="I213" s="3" t="s">
        <v>29</v>
      </c>
      <c r="J213" s="5">
        <v>1</v>
      </c>
      <c r="K213" t="str">
        <f>_xlfn.XLOOKUP(D213, dim_channels!A:A, dim_channels!C:C, "Not Found")</f>
        <v>OTA</v>
      </c>
      <c r="L213" t="str">
        <f>_xlfn.XLOOKUP(D213, dim_channels!A:A, dim_channels!B:B, "Not Found")</f>
        <v>Agoda</v>
      </c>
    </row>
    <row r="214" spans="1:12" x14ac:dyDescent="0.2">
      <c r="A214" s="2" t="s">
        <v>514</v>
      </c>
      <c r="B214" s="2" t="s">
        <v>515</v>
      </c>
      <c r="C214" s="2" t="s">
        <v>516</v>
      </c>
      <c r="D214" s="2" t="s">
        <v>27</v>
      </c>
      <c r="E214" s="2" t="s">
        <v>34</v>
      </c>
      <c r="F214" s="2">
        <v>3362.27</v>
      </c>
      <c r="G214" s="2">
        <v>605.21</v>
      </c>
      <c r="H214" s="2">
        <v>2757.06</v>
      </c>
      <c r="I214" s="2" t="s">
        <v>56</v>
      </c>
      <c r="J214" s="4">
        <v>1.219512814374732</v>
      </c>
      <c r="K214" t="str">
        <f>_xlfn.XLOOKUP(D214, dim_channels!A:A, dim_channels!C:C, "Not Found")</f>
        <v>OTA</v>
      </c>
      <c r="L214" t="str">
        <f>_xlfn.XLOOKUP(D214, dim_channels!A:A, dim_channels!B:B, "Not Found")</f>
        <v>Expedia</v>
      </c>
    </row>
    <row r="215" spans="1:12" x14ac:dyDescent="0.2">
      <c r="A215" s="3" t="s">
        <v>517</v>
      </c>
      <c r="B215" s="3" t="s">
        <v>335</v>
      </c>
      <c r="C215" s="3" t="s">
        <v>251</v>
      </c>
      <c r="D215" s="3" t="s">
        <v>27</v>
      </c>
      <c r="E215" s="3" t="s">
        <v>60</v>
      </c>
      <c r="F215" s="3">
        <v>8376.9599999999991</v>
      </c>
      <c r="G215" s="3">
        <v>0</v>
      </c>
      <c r="H215" s="3">
        <v>8376.9599999999991</v>
      </c>
      <c r="I215" s="3" t="s">
        <v>41</v>
      </c>
      <c r="J215" s="5">
        <v>1</v>
      </c>
      <c r="K215" t="str">
        <f>_xlfn.XLOOKUP(D215, dim_channels!A:A, dim_channels!C:C, "Not Found")</f>
        <v>OTA</v>
      </c>
      <c r="L215" t="str">
        <f>_xlfn.XLOOKUP(D215, dim_channels!A:A, dim_channels!B:B, "Not Found")</f>
        <v>Expedia</v>
      </c>
    </row>
    <row r="216" spans="1:12" x14ac:dyDescent="0.2">
      <c r="A216" s="2" t="s">
        <v>518</v>
      </c>
      <c r="B216" s="2" t="s">
        <v>435</v>
      </c>
      <c r="C216" s="2" t="s">
        <v>230</v>
      </c>
      <c r="D216" s="2" t="s">
        <v>45</v>
      </c>
      <c r="E216" s="2" t="s">
        <v>46</v>
      </c>
      <c r="F216" s="2">
        <v>5697.56</v>
      </c>
      <c r="G216" s="2">
        <v>284.88</v>
      </c>
      <c r="H216" s="2">
        <v>5412.68</v>
      </c>
      <c r="I216" s="2" t="s">
        <v>29</v>
      </c>
      <c r="J216" s="4">
        <v>1.052631967897603</v>
      </c>
      <c r="K216" t="str">
        <f>_xlfn.XLOOKUP(D216, dim_channels!A:A, dim_channels!C:C, "Not Found")</f>
        <v>Corporate</v>
      </c>
      <c r="L216" t="str">
        <f>_xlfn.XLOOKUP(D216, dim_channels!A:A, dim_channels!B:B, "Not Found")</f>
        <v>Corporate Direct</v>
      </c>
    </row>
    <row r="217" spans="1:12" x14ac:dyDescent="0.2">
      <c r="A217" s="3" t="s">
        <v>519</v>
      </c>
      <c r="B217" s="3" t="s">
        <v>520</v>
      </c>
      <c r="C217" s="3" t="s">
        <v>67</v>
      </c>
      <c r="D217" s="3" t="s">
        <v>27</v>
      </c>
      <c r="E217" s="3" t="s">
        <v>34</v>
      </c>
      <c r="F217" s="3">
        <v>13565.59</v>
      </c>
      <c r="G217" s="3">
        <v>2441.81</v>
      </c>
      <c r="H217" s="3">
        <v>11123.78</v>
      </c>
      <c r="I217" s="3" t="s">
        <v>29</v>
      </c>
      <c r="J217" s="5">
        <v>1.2195126117201169</v>
      </c>
      <c r="K217" t="str">
        <f>_xlfn.XLOOKUP(D217, dim_channels!A:A, dim_channels!C:C, "Not Found")</f>
        <v>OTA</v>
      </c>
      <c r="L217" t="str">
        <f>_xlfn.XLOOKUP(D217, dim_channels!A:A, dim_channels!B:B, "Not Found")</f>
        <v>Expedia</v>
      </c>
    </row>
    <row r="218" spans="1:12" x14ac:dyDescent="0.2">
      <c r="A218" s="2" t="s">
        <v>521</v>
      </c>
      <c r="B218" s="2" t="s">
        <v>403</v>
      </c>
      <c r="C218" s="2" t="s">
        <v>391</v>
      </c>
      <c r="D218" s="2" t="s">
        <v>45</v>
      </c>
      <c r="E218" s="2" t="s">
        <v>46</v>
      </c>
      <c r="F218" s="2">
        <v>19741.759999999998</v>
      </c>
      <c r="G218" s="2">
        <v>987.09</v>
      </c>
      <c r="H218" s="2">
        <v>18754.669999999998</v>
      </c>
      <c r="I218" s="2" t="s">
        <v>29</v>
      </c>
      <c r="J218" s="4">
        <v>1.0526316912001119</v>
      </c>
      <c r="K218" t="str">
        <f>_xlfn.XLOOKUP(D218, dim_channels!A:A, dim_channels!C:C, "Not Found")</f>
        <v>Corporate</v>
      </c>
      <c r="L218" t="str">
        <f>_xlfn.XLOOKUP(D218, dim_channels!A:A, dim_channels!B:B, "Not Found")</f>
        <v>Corporate Direct</v>
      </c>
    </row>
    <row r="219" spans="1:12" x14ac:dyDescent="0.2">
      <c r="A219" s="3" t="s">
        <v>522</v>
      </c>
      <c r="B219" s="3" t="s">
        <v>205</v>
      </c>
      <c r="C219" s="3" t="s">
        <v>489</v>
      </c>
      <c r="D219" s="3" t="s">
        <v>114</v>
      </c>
      <c r="E219" s="3" t="s">
        <v>46</v>
      </c>
      <c r="F219" s="3">
        <v>2689.81</v>
      </c>
      <c r="G219" s="3">
        <v>268.98</v>
      </c>
      <c r="H219" s="3">
        <v>2420.83</v>
      </c>
      <c r="I219" s="3" t="s">
        <v>41</v>
      </c>
      <c r="J219" s="5">
        <v>1.1111106521317069</v>
      </c>
      <c r="K219" t="str">
        <f>_xlfn.XLOOKUP(D219, dim_channels!A:A, dim_channels!C:C, "Not Found")</f>
        <v>Offline</v>
      </c>
      <c r="L219" t="str">
        <f>_xlfn.XLOOKUP(D219, dim_channels!A:A, dim_channels!B:B, "Not Found")</f>
        <v>Travel Agency</v>
      </c>
    </row>
    <row r="220" spans="1:12" x14ac:dyDescent="0.2">
      <c r="A220" s="2" t="s">
        <v>523</v>
      </c>
      <c r="B220" s="2" t="s">
        <v>195</v>
      </c>
      <c r="C220" s="2" t="s">
        <v>109</v>
      </c>
      <c r="D220" s="2" t="s">
        <v>33</v>
      </c>
      <c r="E220" s="2" t="s">
        <v>60</v>
      </c>
      <c r="F220" s="2">
        <v>12929.12</v>
      </c>
      <c r="G220" s="2">
        <v>0</v>
      </c>
      <c r="H220" s="2">
        <v>12929.12</v>
      </c>
      <c r="I220" s="2" t="s">
        <v>29</v>
      </c>
      <c r="J220" s="4">
        <v>1</v>
      </c>
      <c r="K220" t="str">
        <f>_xlfn.XLOOKUP(D220, dim_channels!A:A, dim_channels!C:C, "Not Found")</f>
        <v>OTA</v>
      </c>
      <c r="L220" t="str">
        <f>_xlfn.XLOOKUP(D220, dim_channels!A:A, dim_channels!B:B, "Not Found")</f>
        <v>Booking.com</v>
      </c>
    </row>
    <row r="221" spans="1:12" x14ac:dyDescent="0.2">
      <c r="A221" s="3" t="s">
        <v>524</v>
      </c>
      <c r="B221" s="3" t="s">
        <v>525</v>
      </c>
      <c r="C221" s="3" t="s">
        <v>36</v>
      </c>
      <c r="D221" s="3" t="s">
        <v>33</v>
      </c>
      <c r="E221" s="3" t="s">
        <v>34</v>
      </c>
      <c r="F221" s="3">
        <v>11541.94</v>
      </c>
      <c r="G221" s="3">
        <v>1731.29</v>
      </c>
      <c r="H221" s="3">
        <v>9810.65</v>
      </c>
      <c r="I221" s="3" t="s">
        <v>29</v>
      </c>
      <c r="J221" s="5">
        <v>1.1764704683175939</v>
      </c>
      <c r="K221" t="str">
        <f>_xlfn.XLOOKUP(D221, dim_channels!A:A, dim_channels!C:C, "Not Found")</f>
        <v>OTA</v>
      </c>
      <c r="L221" t="str">
        <f>_xlfn.XLOOKUP(D221, dim_channels!A:A, dim_channels!B:B, "Not Found")</f>
        <v>Booking.com</v>
      </c>
    </row>
    <row r="222" spans="1:12" x14ac:dyDescent="0.2">
      <c r="A222" s="2" t="s">
        <v>526</v>
      </c>
      <c r="B222" s="2" t="s">
        <v>527</v>
      </c>
      <c r="C222" s="2" t="s">
        <v>317</v>
      </c>
      <c r="D222" s="2" t="s">
        <v>33</v>
      </c>
      <c r="E222" s="2" t="s">
        <v>60</v>
      </c>
      <c r="F222" s="2">
        <v>2932.54</v>
      </c>
      <c r="G222" s="2">
        <v>0</v>
      </c>
      <c r="H222" s="2">
        <v>2932.54</v>
      </c>
      <c r="I222" s="2" t="s">
        <v>29</v>
      </c>
      <c r="J222" s="4">
        <v>1</v>
      </c>
      <c r="K222" t="str">
        <f>_xlfn.XLOOKUP(D222, dim_channels!A:A, dim_channels!C:C, "Not Found")</f>
        <v>OTA</v>
      </c>
      <c r="L222" t="str">
        <f>_xlfn.XLOOKUP(D222, dim_channels!A:A, dim_channels!B:B, "Not Found")</f>
        <v>Booking.com</v>
      </c>
    </row>
    <row r="223" spans="1:12" x14ac:dyDescent="0.2">
      <c r="A223" s="3" t="s">
        <v>528</v>
      </c>
      <c r="B223" s="3" t="s">
        <v>394</v>
      </c>
      <c r="C223" s="3" t="s">
        <v>484</v>
      </c>
      <c r="D223" s="3" t="s">
        <v>64</v>
      </c>
      <c r="E223" s="3" t="s">
        <v>28</v>
      </c>
      <c r="F223" s="3">
        <v>6076.68</v>
      </c>
      <c r="G223" s="3">
        <v>0</v>
      </c>
      <c r="H223" s="3">
        <v>6076.68</v>
      </c>
      <c r="I223" s="3" t="s">
        <v>29</v>
      </c>
      <c r="J223" s="5">
        <v>1</v>
      </c>
      <c r="K223" t="str">
        <f>_xlfn.XLOOKUP(D223, dim_channels!A:A, dim_channels!C:C, "Not Found")</f>
        <v>Direct</v>
      </c>
      <c r="L223" t="str">
        <f>_xlfn.XLOOKUP(D223, dim_channels!A:A, dim_channels!B:B, "Not Found")</f>
        <v>Direct Website</v>
      </c>
    </row>
    <row r="224" spans="1:12" x14ac:dyDescent="0.2">
      <c r="A224" s="2" t="s">
        <v>529</v>
      </c>
      <c r="B224" s="2" t="s">
        <v>489</v>
      </c>
      <c r="C224" s="2" t="s">
        <v>141</v>
      </c>
      <c r="D224" s="2" t="s">
        <v>27</v>
      </c>
      <c r="E224" s="2" t="s">
        <v>28</v>
      </c>
      <c r="F224" s="2">
        <v>17162.189999999999</v>
      </c>
      <c r="G224" s="2">
        <v>3089.19</v>
      </c>
      <c r="H224" s="2">
        <v>14073</v>
      </c>
      <c r="I224" s="2" t="s">
        <v>29</v>
      </c>
      <c r="J224" s="4">
        <v>1.2195118311660631</v>
      </c>
      <c r="K224" t="str">
        <f>_xlfn.XLOOKUP(D224, dim_channels!A:A, dim_channels!C:C, "Not Found")</f>
        <v>OTA</v>
      </c>
      <c r="L224" t="str">
        <f>_xlfn.XLOOKUP(D224, dim_channels!A:A, dim_channels!B:B, "Not Found")</f>
        <v>Expedia</v>
      </c>
    </row>
    <row r="225" spans="1:12" x14ac:dyDescent="0.2">
      <c r="A225" s="3" t="s">
        <v>530</v>
      </c>
      <c r="B225" s="3" t="s">
        <v>271</v>
      </c>
      <c r="C225" s="3" t="s">
        <v>394</v>
      </c>
      <c r="D225" s="3" t="s">
        <v>52</v>
      </c>
      <c r="E225" s="3" t="s">
        <v>60</v>
      </c>
      <c r="F225" s="3">
        <v>4945.3599999999997</v>
      </c>
      <c r="G225" s="3">
        <v>0</v>
      </c>
      <c r="H225" s="3">
        <v>4945.3599999999997</v>
      </c>
      <c r="I225" s="3" t="s">
        <v>41</v>
      </c>
      <c r="J225" s="5">
        <v>1</v>
      </c>
      <c r="K225" t="str">
        <f>_xlfn.XLOOKUP(D225, dim_channels!A:A, dim_channels!C:C, "Not Found")</f>
        <v>OTA</v>
      </c>
      <c r="L225" t="str">
        <f>_xlfn.XLOOKUP(D225, dim_channels!A:A, dim_channels!B:B, "Not Found")</f>
        <v>Agoda</v>
      </c>
    </row>
    <row r="226" spans="1:12" x14ac:dyDescent="0.2">
      <c r="A226" s="2" t="s">
        <v>531</v>
      </c>
      <c r="B226" s="2" t="s">
        <v>532</v>
      </c>
      <c r="C226" s="2" t="s">
        <v>409</v>
      </c>
      <c r="D226" s="2" t="s">
        <v>52</v>
      </c>
      <c r="E226" s="2" t="s">
        <v>60</v>
      </c>
      <c r="F226" s="2">
        <v>5211.49</v>
      </c>
      <c r="G226" s="2">
        <v>0</v>
      </c>
      <c r="H226" s="2">
        <v>5211.49</v>
      </c>
      <c r="I226" s="2" t="s">
        <v>41</v>
      </c>
      <c r="J226" s="4">
        <v>1</v>
      </c>
      <c r="K226" t="str">
        <f>_xlfn.XLOOKUP(D226, dim_channels!A:A, dim_channels!C:C, "Not Found")</f>
        <v>OTA</v>
      </c>
      <c r="L226" t="str">
        <f>_xlfn.XLOOKUP(D226, dim_channels!A:A, dim_channels!B:B, "Not Found")</f>
        <v>Agoda</v>
      </c>
    </row>
    <row r="227" spans="1:12" x14ac:dyDescent="0.2">
      <c r="A227" s="3" t="s">
        <v>533</v>
      </c>
      <c r="B227" s="3" t="s">
        <v>247</v>
      </c>
      <c r="C227" s="3" t="s">
        <v>534</v>
      </c>
      <c r="D227" s="3" t="s">
        <v>27</v>
      </c>
      <c r="E227" s="3" t="s">
        <v>34</v>
      </c>
      <c r="F227" s="3">
        <v>18017.59</v>
      </c>
      <c r="G227" s="3">
        <v>3243.17</v>
      </c>
      <c r="H227" s="3">
        <v>14774.42</v>
      </c>
      <c r="I227" s="3" t="s">
        <v>29</v>
      </c>
      <c r="J227" s="5">
        <v>1.2195125087820711</v>
      </c>
      <c r="K227" t="str">
        <f>_xlfn.XLOOKUP(D227, dim_channels!A:A, dim_channels!C:C, "Not Found")</f>
        <v>OTA</v>
      </c>
      <c r="L227" t="str">
        <f>_xlfn.XLOOKUP(D227, dim_channels!A:A, dim_channels!B:B, "Not Found")</f>
        <v>Expedia</v>
      </c>
    </row>
    <row r="228" spans="1:12" x14ac:dyDescent="0.2">
      <c r="A228" s="2" t="s">
        <v>535</v>
      </c>
      <c r="B228" s="2" t="s">
        <v>113</v>
      </c>
      <c r="C228" s="2" t="s">
        <v>79</v>
      </c>
      <c r="D228" s="2" t="s">
        <v>52</v>
      </c>
      <c r="E228" s="2" t="s">
        <v>34</v>
      </c>
      <c r="F228" s="2">
        <v>5347.02</v>
      </c>
      <c r="G228" s="2">
        <v>641.64</v>
      </c>
      <c r="H228" s="2">
        <v>4705.38</v>
      </c>
      <c r="I228" s="2" t="s">
        <v>56</v>
      </c>
      <c r="J228" s="4">
        <v>1.136363056756309</v>
      </c>
      <c r="K228" t="str">
        <f>_xlfn.XLOOKUP(D228, dim_channels!A:A, dim_channels!C:C, "Not Found")</f>
        <v>OTA</v>
      </c>
      <c r="L228" t="str">
        <f>_xlfn.XLOOKUP(D228, dim_channels!A:A, dim_channels!B:B, "Not Found")</f>
        <v>Agoda</v>
      </c>
    </row>
    <row r="229" spans="1:12" x14ac:dyDescent="0.2">
      <c r="A229" s="3" t="s">
        <v>536</v>
      </c>
      <c r="B229" s="3" t="s">
        <v>249</v>
      </c>
      <c r="C229" s="3" t="s">
        <v>433</v>
      </c>
      <c r="D229" s="3" t="s">
        <v>33</v>
      </c>
      <c r="E229" s="3" t="s">
        <v>28</v>
      </c>
      <c r="F229" s="3">
        <v>15295.05</v>
      </c>
      <c r="G229" s="3">
        <v>2294.2600000000002</v>
      </c>
      <c r="H229" s="3">
        <v>13000.79</v>
      </c>
      <c r="I229" s="3" t="s">
        <v>29</v>
      </c>
      <c r="J229" s="5">
        <v>1.17647081446589</v>
      </c>
      <c r="K229" t="str">
        <f>_xlfn.XLOOKUP(D229, dim_channels!A:A, dim_channels!C:C, "Not Found")</f>
        <v>OTA</v>
      </c>
      <c r="L229" t="str">
        <f>_xlfn.XLOOKUP(D229, dim_channels!A:A, dim_channels!B:B, "Not Found")</f>
        <v>Booking.com</v>
      </c>
    </row>
    <row r="230" spans="1:12" x14ac:dyDescent="0.2">
      <c r="A230" s="2" t="s">
        <v>537</v>
      </c>
      <c r="B230" s="2" t="s">
        <v>538</v>
      </c>
      <c r="C230" s="2" t="s">
        <v>505</v>
      </c>
      <c r="D230" s="2" t="s">
        <v>64</v>
      </c>
      <c r="E230" s="2" t="s">
        <v>34</v>
      </c>
      <c r="F230" s="2">
        <v>8990.9500000000007</v>
      </c>
      <c r="G230" s="2">
        <v>0</v>
      </c>
      <c r="H230" s="2">
        <v>8990.9500000000007</v>
      </c>
      <c r="I230" s="2" t="s">
        <v>29</v>
      </c>
      <c r="J230" s="4">
        <v>1</v>
      </c>
      <c r="K230" t="str">
        <f>_xlfn.XLOOKUP(D230, dim_channels!A:A, dim_channels!C:C, "Not Found")</f>
        <v>Direct</v>
      </c>
      <c r="L230" t="str">
        <f>_xlfn.XLOOKUP(D230, dim_channels!A:A, dim_channels!B:B, "Not Found")</f>
        <v>Direct Website</v>
      </c>
    </row>
    <row r="231" spans="1:12" x14ac:dyDescent="0.2">
      <c r="A231" s="3" t="s">
        <v>539</v>
      </c>
      <c r="B231" s="3" t="s">
        <v>183</v>
      </c>
      <c r="C231" s="3" t="s">
        <v>441</v>
      </c>
      <c r="D231" s="3" t="s">
        <v>64</v>
      </c>
      <c r="E231" s="3" t="s">
        <v>115</v>
      </c>
      <c r="F231" s="3">
        <v>8209.43</v>
      </c>
      <c r="G231" s="3">
        <v>0</v>
      </c>
      <c r="H231" s="3">
        <v>8209.43</v>
      </c>
      <c r="I231" s="3" t="s">
        <v>29</v>
      </c>
      <c r="J231" s="5">
        <v>1</v>
      </c>
      <c r="K231" t="str">
        <f>_xlfn.XLOOKUP(D231, dim_channels!A:A, dim_channels!C:C, "Not Found")</f>
        <v>Direct</v>
      </c>
      <c r="L231" t="str">
        <f>_xlfn.XLOOKUP(D231, dim_channels!A:A, dim_channels!B:B, "Not Found")</f>
        <v>Direct Website</v>
      </c>
    </row>
    <row r="232" spans="1:12" x14ac:dyDescent="0.2">
      <c r="A232" s="2" t="s">
        <v>540</v>
      </c>
      <c r="B232" s="2" t="s">
        <v>375</v>
      </c>
      <c r="C232" s="2" t="s">
        <v>200</v>
      </c>
      <c r="D232" s="2" t="s">
        <v>114</v>
      </c>
      <c r="E232" s="2" t="s">
        <v>115</v>
      </c>
      <c r="F232" s="2">
        <v>10960.57</v>
      </c>
      <c r="G232" s="2">
        <v>1096.06</v>
      </c>
      <c r="H232" s="2">
        <v>9864.51</v>
      </c>
      <c r="I232" s="2" t="s">
        <v>29</v>
      </c>
      <c r="J232" s="4">
        <v>1.11111144902281</v>
      </c>
      <c r="K232" t="str">
        <f>_xlfn.XLOOKUP(D232, dim_channels!A:A, dim_channels!C:C, "Not Found")</f>
        <v>Offline</v>
      </c>
      <c r="L232" t="str">
        <f>_xlfn.XLOOKUP(D232, dim_channels!A:A, dim_channels!B:B, "Not Found")</f>
        <v>Travel Agency</v>
      </c>
    </row>
    <row r="233" spans="1:12" x14ac:dyDescent="0.2">
      <c r="A233" s="3" t="s">
        <v>541</v>
      </c>
      <c r="B233" s="3" t="s">
        <v>220</v>
      </c>
      <c r="C233" s="3" t="s">
        <v>409</v>
      </c>
      <c r="D233" s="3" t="s">
        <v>27</v>
      </c>
      <c r="E233" s="3" t="s">
        <v>28</v>
      </c>
      <c r="F233" s="3">
        <v>8082.17</v>
      </c>
      <c r="G233" s="3">
        <v>1454.79</v>
      </c>
      <c r="H233" s="3">
        <v>6627.38</v>
      </c>
      <c r="I233" s="3" t="s">
        <v>56</v>
      </c>
      <c r="J233" s="5">
        <v>1.219512084715227</v>
      </c>
      <c r="K233" t="str">
        <f>_xlfn.XLOOKUP(D233, dim_channels!A:A, dim_channels!C:C, "Not Found")</f>
        <v>OTA</v>
      </c>
      <c r="L233" t="str">
        <f>_xlfn.XLOOKUP(D233, dim_channels!A:A, dim_channels!B:B, "Not Found")</f>
        <v>Expedia</v>
      </c>
    </row>
    <row r="234" spans="1:12" x14ac:dyDescent="0.2">
      <c r="A234" s="2" t="s">
        <v>542</v>
      </c>
      <c r="B234" s="2" t="s">
        <v>543</v>
      </c>
      <c r="C234" s="2" t="s">
        <v>258</v>
      </c>
      <c r="D234" s="2" t="s">
        <v>33</v>
      </c>
      <c r="E234" s="2" t="s">
        <v>34</v>
      </c>
      <c r="F234" s="2">
        <v>8882.81</v>
      </c>
      <c r="G234" s="2">
        <v>1332.42</v>
      </c>
      <c r="H234" s="2">
        <v>7550.39</v>
      </c>
      <c r="I234" s="2" t="s">
        <v>41</v>
      </c>
      <c r="J234" s="4">
        <v>1.176470354511489</v>
      </c>
      <c r="K234" t="str">
        <f>_xlfn.XLOOKUP(D234, dim_channels!A:A, dim_channels!C:C, "Not Found")</f>
        <v>OTA</v>
      </c>
      <c r="L234" t="str">
        <f>_xlfn.XLOOKUP(D234, dim_channels!A:A, dim_channels!B:B, "Not Found")</f>
        <v>Booking.com</v>
      </c>
    </row>
    <row r="235" spans="1:12" x14ac:dyDescent="0.2">
      <c r="A235" s="3" t="s">
        <v>544</v>
      </c>
      <c r="B235" s="3" t="s">
        <v>286</v>
      </c>
      <c r="C235" s="3" t="s">
        <v>97</v>
      </c>
      <c r="D235" s="3" t="s">
        <v>27</v>
      </c>
      <c r="E235" s="3" t="s">
        <v>60</v>
      </c>
      <c r="F235" s="3">
        <v>16848.64</v>
      </c>
      <c r="G235" s="3">
        <v>0</v>
      </c>
      <c r="H235" s="3">
        <v>16848.64</v>
      </c>
      <c r="I235" s="3" t="s">
        <v>29</v>
      </c>
      <c r="J235" s="5">
        <v>1</v>
      </c>
      <c r="K235" t="str">
        <f>_xlfn.XLOOKUP(D235, dim_channels!A:A, dim_channels!C:C, "Not Found")</f>
        <v>OTA</v>
      </c>
      <c r="L235" t="str">
        <f>_xlfn.XLOOKUP(D235, dim_channels!A:A, dim_channels!B:B, "Not Found")</f>
        <v>Expedia</v>
      </c>
    </row>
    <row r="236" spans="1:12" x14ac:dyDescent="0.2">
      <c r="A236" s="2" t="s">
        <v>545</v>
      </c>
      <c r="B236" s="2" t="s">
        <v>376</v>
      </c>
      <c r="C236" s="2" t="s">
        <v>546</v>
      </c>
      <c r="D236" s="2" t="s">
        <v>33</v>
      </c>
      <c r="E236" s="2" t="s">
        <v>60</v>
      </c>
      <c r="F236" s="2">
        <v>10837.29</v>
      </c>
      <c r="G236" s="2">
        <v>0</v>
      </c>
      <c r="H236" s="2">
        <v>10837.29</v>
      </c>
      <c r="I236" s="2" t="s">
        <v>29</v>
      </c>
      <c r="J236" s="4">
        <v>1</v>
      </c>
      <c r="K236" t="str">
        <f>_xlfn.XLOOKUP(D236, dim_channels!A:A, dim_channels!C:C, "Not Found")</f>
        <v>OTA</v>
      </c>
      <c r="L236" t="str">
        <f>_xlfn.XLOOKUP(D236, dim_channels!A:A, dim_channels!B:B, "Not Found")</f>
        <v>Booking.com</v>
      </c>
    </row>
    <row r="237" spans="1:12" x14ac:dyDescent="0.2">
      <c r="A237" s="3" t="s">
        <v>547</v>
      </c>
      <c r="B237" s="3" t="s">
        <v>505</v>
      </c>
      <c r="C237" s="3" t="s">
        <v>548</v>
      </c>
      <c r="D237" s="3" t="s">
        <v>45</v>
      </c>
      <c r="E237" s="3" t="s">
        <v>89</v>
      </c>
      <c r="F237" s="3">
        <v>3216.89</v>
      </c>
      <c r="G237" s="3">
        <v>0</v>
      </c>
      <c r="H237" s="3">
        <v>3216.89</v>
      </c>
      <c r="I237" s="3" t="s">
        <v>29</v>
      </c>
      <c r="J237" s="5">
        <v>1</v>
      </c>
      <c r="K237" t="str">
        <f>_xlfn.XLOOKUP(D237, dim_channels!A:A, dim_channels!C:C, "Not Found")</f>
        <v>Corporate</v>
      </c>
      <c r="L237" t="str">
        <f>_xlfn.XLOOKUP(D237, dim_channels!A:A, dim_channels!B:B, "Not Found")</f>
        <v>Corporate Direct</v>
      </c>
    </row>
    <row r="238" spans="1:12" x14ac:dyDescent="0.2">
      <c r="A238" s="2" t="s">
        <v>549</v>
      </c>
      <c r="B238" s="2" t="s">
        <v>171</v>
      </c>
      <c r="C238" s="2" t="s">
        <v>351</v>
      </c>
      <c r="D238" s="2" t="s">
        <v>27</v>
      </c>
      <c r="E238" s="2" t="s">
        <v>28</v>
      </c>
      <c r="F238" s="2">
        <v>13417.89</v>
      </c>
      <c r="G238" s="2">
        <v>2415.2199999999998</v>
      </c>
      <c r="H238" s="2">
        <v>11002.67</v>
      </c>
      <c r="I238" s="2" t="s">
        <v>29</v>
      </c>
      <c r="J238" s="4">
        <v>1.219512172954383</v>
      </c>
      <c r="K238" t="str">
        <f>_xlfn.XLOOKUP(D238, dim_channels!A:A, dim_channels!C:C, "Not Found")</f>
        <v>OTA</v>
      </c>
      <c r="L238" t="str">
        <f>_xlfn.XLOOKUP(D238, dim_channels!A:A, dim_channels!B:B, "Not Found")</f>
        <v>Expedia</v>
      </c>
    </row>
    <row r="239" spans="1:12" x14ac:dyDescent="0.2">
      <c r="A239" s="3" t="s">
        <v>550</v>
      </c>
      <c r="B239" s="3" t="s">
        <v>551</v>
      </c>
      <c r="C239" s="3" t="s">
        <v>202</v>
      </c>
      <c r="D239" s="3" t="s">
        <v>64</v>
      </c>
      <c r="E239" s="3" t="s">
        <v>115</v>
      </c>
      <c r="F239" s="3">
        <v>7441.13</v>
      </c>
      <c r="G239" s="3">
        <v>0</v>
      </c>
      <c r="H239" s="3">
        <v>7441.13</v>
      </c>
      <c r="I239" s="3" t="s">
        <v>29</v>
      </c>
      <c r="J239" s="5">
        <v>1</v>
      </c>
      <c r="K239" t="str">
        <f>_xlfn.XLOOKUP(D239, dim_channels!A:A, dim_channels!C:C, "Not Found")</f>
        <v>Direct</v>
      </c>
      <c r="L239" t="str">
        <f>_xlfn.XLOOKUP(D239, dim_channels!A:A, dim_channels!B:B, "Not Found")</f>
        <v>Direct Website</v>
      </c>
    </row>
    <row r="240" spans="1:12" x14ac:dyDescent="0.2">
      <c r="A240" s="2" t="s">
        <v>552</v>
      </c>
      <c r="B240" s="2" t="s">
        <v>553</v>
      </c>
      <c r="C240" s="2" t="s">
        <v>302</v>
      </c>
      <c r="D240" s="2" t="s">
        <v>27</v>
      </c>
      <c r="E240" s="2" t="s">
        <v>60</v>
      </c>
      <c r="F240" s="2">
        <v>6371.08</v>
      </c>
      <c r="G240" s="2">
        <v>0</v>
      </c>
      <c r="H240" s="2">
        <v>6371.08</v>
      </c>
      <c r="I240" s="2" t="s">
        <v>41</v>
      </c>
      <c r="J240" s="4">
        <v>1</v>
      </c>
      <c r="K240" t="str">
        <f>_xlfn.XLOOKUP(D240, dim_channels!A:A, dim_channels!C:C, "Not Found")</f>
        <v>OTA</v>
      </c>
      <c r="L240" t="str">
        <f>_xlfn.XLOOKUP(D240, dim_channels!A:A, dim_channels!B:B, "Not Found")</f>
        <v>Expedia</v>
      </c>
    </row>
    <row r="241" spans="1:12" x14ac:dyDescent="0.2">
      <c r="A241" s="3" t="s">
        <v>554</v>
      </c>
      <c r="B241" s="3" t="s">
        <v>443</v>
      </c>
      <c r="C241" s="3" t="s">
        <v>555</v>
      </c>
      <c r="D241" s="3" t="s">
        <v>52</v>
      </c>
      <c r="E241" s="3" t="s">
        <v>60</v>
      </c>
      <c r="F241" s="3">
        <v>20700.669999999998</v>
      </c>
      <c r="G241" s="3">
        <v>0</v>
      </c>
      <c r="H241" s="3">
        <v>20700.669999999998</v>
      </c>
      <c r="I241" s="3" t="s">
        <v>29</v>
      </c>
      <c r="J241" s="5">
        <v>1</v>
      </c>
      <c r="K241" t="str">
        <f>_xlfn.XLOOKUP(D241, dim_channels!A:A, dim_channels!C:C, "Not Found")</f>
        <v>OTA</v>
      </c>
      <c r="L241" t="str">
        <f>_xlfn.XLOOKUP(D241, dim_channels!A:A, dim_channels!B:B, "Not Found")</f>
        <v>Agoda</v>
      </c>
    </row>
    <row r="242" spans="1:12" x14ac:dyDescent="0.2">
      <c r="A242" s="2" t="s">
        <v>556</v>
      </c>
      <c r="B242" s="2" t="s">
        <v>557</v>
      </c>
      <c r="C242" s="2" t="s">
        <v>558</v>
      </c>
      <c r="D242" s="2" t="s">
        <v>33</v>
      </c>
      <c r="E242" s="2" t="s">
        <v>28</v>
      </c>
      <c r="F242" s="2">
        <v>10865.32</v>
      </c>
      <c r="G242" s="2">
        <v>1629.8</v>
      </c>
      <c r="H242" s="2">
        <v>9235.52</v>
      </c>
      <c r="I242" s="2" t="s">
        <v>29</v>
      </c>
      <c r="J242" s="4">
        <v>1.176470843006133</v>
      </c>
      <c r="K242" t="str">
        <f>_xlfn.XLOOKUP(D242, dim_channels!A:A, dim_channels!C:C, "Not Found")</f>
        <v>OTA</v>
      </c>
      <c r="L242" t="str">
        <f>_xlfn.XLOOKUP(D242, dim_channels!A:A, dim_channels!B:B, "Not Found")</f>
        <v>Booking.com</v>
      </c>
    </row>
    <row r="243" spans="1:12" x14ac:dyDescent="0.2">
      <c r="A243" s="3" t="s">
        <v>559</v>
      </c>
      <c r="B243" s="3" t="s">
        <v>560</v>
      </c>
      <c r="C243" s="3" t="s">
        <v>162</v>
      </c>
      <c r="D243" s="3" t="s">
        <v>33</v>
      </c>
      <c r="E243" s="3" t="s">
        <v>60</v>
      </c>
      <c r="F243" s="3">
        <v>19193.07</v>
      </c>
      <c r="G243" s="3">
        <v>0</v>
      </c>
      <c r="H243" s="3">
        <v>19193.07</v>
      </c>
      <c r="I243" s="3" t="s">
        <v>29</v>
      </c>
      <c r="J243" s="5">
        <v>1</v>
      </c>
      <c r="K243" t="str">
        <f>_xlfn.XLOOKUP(D243, dim_channels!A:A, dim_channels!C:C, "Not Found")</f>
        <v>OTA</v>
      </c>
      <c r="L243" t="str">
        <f>_xlfn.XLOOKUP(D243, dim_channels!A:A, dim_channels!B:B, "Not Found")</f>
        <v>Booking.com</v>
      </c>
    </row>
    <row r="244" spans="1:12" x14ac:dyDescent="0.2">
      <c r="A244" s="2" t="s">
        <v>561</v>
      </c>
      <c r="B244" s="2" t="s">
        <v>368</v>
      </c>
      <c r="C244" s="2" t="s">
        <v>562</v>
      </c>
      <c r="D244" s="2" t="s">
        <v>114</v>
      </c>
      <c r="E244" s="2" t="s">
        <v>115</v>
      </c>
      <c r="F244" s="2">
        <v>9202.17</v>
      </c>
      <c r="G244" s="2">
        <v>920.22</v>
      </c>
      <c r="H244" s="2">
        <v>8281.9500000000007</v>
      </c>
      <c r="I244" s="2" t="s">
        <v>29</v>
      </c>
      <c r="J244" s="4">
        <v>1.1111115135928129</v>
      </c>
      <c r="K244" t="str">
        <f>_xlfn.XLOOKUP(D244, dim_channels!A:A, dim_channels!C:C, "Not Found")</f>
        <v>Offline</v>
      </c>
      <c r="L244" t="str">
        <f>_xlfn.XLOOKUP(D244, dim_channels!A:A, dim_channels!B:B, "Not Found")</f>
        <v>Travel Agency</v>
      </c>
    </row>
    <row r="245" spans="1:12" x14ac:dyDescent="0.2">
      <c r="A245" s="3" t="s">
        <v>563</v>
      </c>
      <c r="B245" s="3" t="s">
        <v>564</v>
      </c>
      <c r="C245" s="3" t="s">
        <v>420</v>
      </c>
      <c r="D245" s="3" t="s">
        <v>206</v>
      </c>
      <c r="E245" s="3" t="s">
        <v>207</v>
      </c>
      <c r="F245" s="3">
        <v>3594.03</v>
      </c>
      <c r="G245" s="3">
        <v>0</v>
      </c>
      <c r="H245" s="3">
        <v>3594.03</v>
      </c>
      <c r="I245" s="3" t="s">
        <v>29</v>
      </c>
      <c r="J245" s="5">
        <v>1</v>
      </c>
      <c r="K245" t="str">
        <f>_xlfn.XLOOKUP(D245, dim_channels!A:A, dim_channels!C:C, "Not Found")</f>
        <v>Direct</v>
      </c>
      <c r="L245" t="str">
        <f>_xlfn.XLOOKUP(D245, dim_channels!A:A, dim_channels!B:B, "Not Found")</f>
        <v>Walk-in</v>
      </c>
    </row>
    <row r="246" spans="1:12" x14ac:dyDescent="0.2">
      <c r="A246" s="2" t="s">
        <v>565</v>
      </c>
      <c r="B246" s="2" t="s">
        <v>566</v>
      </c>
      <c r="C246" s="2" t="s">
        <v>567</v>
      </c>
      <c r="D246" s="2" t="s">
        <v>64</v>
      </c>
      <c r="E246" s="2" t="s">
        <v>28</v>
      </c>
      <c r="F246" s="2">
        <v>11435.35</v>
      </c>
      <c r="G246" s="2">
        <v>0</v>
      </c>
      <c r="H246" s="2">
        <v>11435.35</v>
      </c>
      <c r="I246" s="2" t="s">
        <v>29</v>
      </c>
      <c r="J246" s="4">
        <v>1</v>
      </c>
      <c r="K246" t="str">
        <f>_xlfn.XLOOKUP(D246, dim_channels!A:A, dim_channels!C:C, "Not Found")</f>
        <v>Direct</v>
      </c>
      <c r="L246" t="str">
        <f>_xlfn.XLOOKUP(D246, dim_channels!A:A, dim_channels!B:B, "Not Found")</f>
        <v>Direct Website</v>
      </c>
    </row>
    <row r="247" spans="1:12" x14ac:dyDescent="0.2">
      <c r="A247" s="3" t="s">
        <v>568</v>
      </c>
      <c r="B247" s="3" t="s">
        <v>156</v>
      </c>
      <c r="C247" s="3" t="s">
        <v>120</v>
      </c>
      <c r="D247" s="3" t="s">
        <v>114</v>
      </c>
      <c r="E247" s="3" t="s">
        <v>46</v>
      </c>
      <c r="F247" s="3">
        <v>13610.48</v>
      </c>
      <c r="G247" s="3">
        <v>1361.05</v>
      </c>
      <c r="H247" s="3">
        <v>12249.43</v>
      </c>
      <c r="I247" s="3" t="s">
        <v>41</v>
      </c>
      <c r="J247" s="5">
        <v>1.111111292525448</v>
      </c>
      <c r="K247" t="str">
        <f>_xlfn.XLOOKUP(D247, dim_channels!A:A, dim_channels!C:C, "Not Found")</f>
        <v>Offline</v>
      </c>
      <c r="L247" t="str">
        <f>_xlfn.XLOOKUP(D247, dim_channels!A:A, dim_channels!B:B, "Not Found")</f>
        <v>Travel Agency</v>
      </c>
    </row>
    <row r="248" spans="1:12" x14ac:dyDescent="0.2">
      <c r="A248" s="2" t="s">
        <v>569</v>
      </c>
      <c r="B248" s="2" t="s">
        <v>321</v>
      </c>
      <c r="C248" s="2" t="s">
        <v>570</v>
      </c>
      <c r="D248" s="2" t="s">
        <v>52</v>
      </c>
      <c r="E248" s="2" t="s">
        <v>60</v>
      </c>
      <c r="F248" s="2">
        <v>2617.39</v>
      </c>
      <c r="G248" s="2">
        <v>0</v>
      </c>
      <c r="H248" s="2">
        <v>2617.39</v>
      </c>
      <c r="I248" s="2" t="s">
        <v>29</v>
      </c>
      <c r="J248" s="4">
        <v>1</v>
      </c>
      <c r="K248" t="str">
        <f>_xlfn.XLOOKUP(D248, dim_channels!A:A, dim_channels!C:C, "Not Found")</f>
        <v>OTA</v>
      </c>
      <c r="L248" t="str">
        <f>_xlfn.XLOOKUP(D248, dim_channels!A:A, dim_channels!B:B, "Not Found")</f>
        <v>Agoda</v>
      </c>
    </row>
    <row r="249" spans="1:12" x14ac:dyDescent="0.2">
      <c r="A249" s="3" t="s">
        <v>571</v>
      </c>
      <c r="B249" s="3" t="s">
        <v>269</v>
      </c>
      <c r="C249" s="3" t="s">
        <v>349</v>
      </c>
      <c r="D249" s="3" t="s">
        <v>64</v>
      </c>
      <c r="E249" s="3" t="s">
        <v>28</v>
      </c>
      <c r="F249" s="3">
        <v>9774.4599999999991</v>
      </c>
      <c r="G249" s="3">
        <v>0</v>
      </c>
      <c r="H249" s="3">
        <v>9774.4599999999991</v>
      </c>
      <c r="I249" s="3" t="s">
        <v>29</v>
      </c>
      <c r="J249" s="5">
        <v>1</v>
      </c>
      <c r="K249" t="str">
        <f>_xlfn.XLOOKUP(D249, dim_channels!A:A, dim_channels!C:C, "Not Found")</f>
        <v>Direct</v>
      </c>
      <c r="L249" t="str">
        <f>_xlfn.XLOOKUP(D249, dim_channels!A:A, dim_channels!B:B, "Not Found")</f>
        <v>Direct Website</v>
      </c>
    </row>
    <row r="250" spans="1:12" x14ac:dyDescent="0.2">
      <c r="A250" s="2" t="s">
        <v>572</v>
      </c>
      <c r="B250" s="2" t="s">
        <v>573</v>
      </c>
      <c r="C250" s="2" t="s">
        <v>574</v>
      </c>
      <c r="D250" s="2" t="s">
        <v>33</v>
      </c>
      <c r="E250" s="2" t="s">
        <v>28</v>
      </c>
      <c r="F250" s="2">
        <v>4919.87</v>
      </c>
      <c r="G250" s="2">
        <v>737.98</v>
      </c>
      <c r="H250" s="2">
        <v>4181.8900000000003</v>
      </c>
      <c r="I250" s="2" t="s">
        <v>41</v>
      </c>
      <c r="J250" s="4">
        <v>1.1764704475727481</v>
      </c>
      <c r="K250" t="str">
        <f>_xlfn.XLOOKUP(D250, dim_channels!A:A, dim_channels!C:C, "Not Found")</f>
        <v>OTA</v>
      </c>
      <c r="L250" t="str">
        <f>_xlfn.XLOOKUP(D250, dim_channels!A:A, dim_channels!B:B, "Not Found")</f>
        <v>Booking.com</v>
      </c>
    </row>
    <row r="251" spans="1:12" x14ac:dyDescent="0.2">
      <c r="A251" s="3" t="s">
        <v>575</v>
      </c>
      <c r="B251" s="3" t="s">
        <v>396</v>
      </c>
      <c r="C251" s="3" t="s">
        <v>321</v>
      </c>
      <c r="D251" s="3" t="s">
        <v>52</v>
      </c>
      <c r="E251" s="3" t="s">
        <v>34</v>
      </c>
      <c r="F251" s="3">
        <v>10418.42</v>
      </c>
      <c r="G251" s="3">
        <v>1250.21</v>
      </c>
      <c r="H251" s="3">
        <v>9168.2099999999991</v>
      </c>
      <c r="I251" s="3" t="s">
        <v>29</v>
      </c>
      <c r="J251" s="5">
        <v>1.1363635867852071</v>
      </c>
      <c r="K251" t="str">
        <f>_xlfn.XLOOKUP(D251, dim_channels!A:A, dim_channels!C:C, "Not Found")</f>
        <v>OTA</v>
      </c>
      <c r="L251" t="str">
        <f>_xlfn.XLOOKUP(D251, dim_channels!A:A, dim_channels!B:B, "Not Found")</f>
        <v>Agoda</v>
      </c>
    </row>
    <row r="252" spans="1:12" x14ac:dyDescent="0.2">
      <c r="A252" s="2" t="s">
        <v>576</v>
      </c>
      <c r="B252" s="2" t="s">
        <v>577</v>
      </c>
      <c r="C252" s="2" t="s">
        <v>578</v>
      </c>
      <c r="D252" s="2" t="s">
        <v>27</v>
      </c>
      <c r="E252" s="2" t="s">
        <v>60</v>
      </c>
      <c r="F252" s="2">
        <v>5758.24</v>
      </c>
      <c r="G252" s="2">
        <v>0</v>
      </c>
      <c r="H252" s="2">
        <v>5758.24</v>
      </c>
      <c r="I252" s="2" t="s">
        <v>29</v>
      </c>
      <c r="J252" s="4">
        <v>1</v>
      </c>
      <c r="K252" t="str">
        <f>_xlfn.XLOOKUP(D252, dim_channels!A:A, dim_channels!C:C, "Not Found")</f>
        <v>OTA</v>
      </c>
      <c r="L252" t="str">
        <f>_xlfn.XLOOKUP(D252, dim_channels!A:A, dim_channels!B:B, "Not Found")</f>
        <v>Expedia</v>
      </c>
    </row>
    <row r="253" spans="1:12" x14ac:dyDescent="0.2">
      <c r="A253" s="3" t="s">
        <v>579</v>
      </c>
      <c r="B253" s="3" t="s">
        <v>437</v>
      </c>
      <c r="C253" s="3" t="s">
        <v>351</v>
      </c>
      <c r="D253" s="3" t="s">
        <v>27</v>
      </c>
      <c r="E253" s="3" t="s">
        <v>28</v>
      </c>
      <c r="F253" s="3">
        <v>9722.2900000000009</v>
      </c>
      <c r="G253" s="3">
        <v>1750.01</v>
      </c>
      <c r="H253" s="3">
        <v>7972.28</v>
      </c>
      <c r="I253" s="3" t="s">
        <v>29</v>
      </c>
      <c r="J253" s="5">
        <v>1.2195118585900151</v>
      </c>
      <c r="K253" t="str">
        <f>_xlfn.XLOOKUP(D253, dim_channels!A:A, dim_channels!C:C, "Not Found")</f>
        <v>OTA</v>
      </c>
      <c r="L253" t="str">
        <f>_xlfn.XLOOKUP(D253, dim_channels!A:A, dim_channels!B:B, "Not Found")</f>
        <v>Expedia</v>
      </c>
    </row>
    <row r="254" spans="1:12" x14ac:dyDescent="0.2">
      <c r="A254" s="2" t="s">
        <v>580</v>
      </c>
      <c r="B254" s="2" t="s">
        <v>378</v>
      </c>
      <c r="C254" s="2" t="s">
        <v>171</v>
      </c>
      <c r="D254" s="2" t="s">
        <v>33</v>
      </c>
      <c r="E254" s="2" t="s">
        <v>34</v>
      </c>
      <c r="F254" s="2">
        <v>1893.85</v>
      </c>
      <c r="G254" s="2">
        <v>284.08</v>
      </c>
      <c r="H254" s="2">
        <v>1609.77</v>
      </c>
      <c r="I254" s="2" t="s">
        <v>29</v>
      </c>
      <c r="J254" s="4">
        <v>1.1764724153139889</v>
      </c>
      <c r="K254" t="str">
        <f>_xlfn.XLOOKUP(D254, dim_channels!A:A, dim_channels!C:C, "Not Found")</f>
        <v>OTA</v>
      </c>
      <c r="L254" t="str">
        <f>_xlfn.XLOOKUP(D254, dim_channels!A:A, dim_channels!B:B, "Not Found")</f>
        <v>Booking.com</v>
      </c>
    </row>
    <row r="255" spans="1:12" x14ac:dyDescent="0.2">
      <c r="A255" s="3" t="s">
        <v>581</v>
      </c>
      <c r="B255" s="3" t="s">
        <v>145</v>
      </c>
      <c r="C255" s="3" t="s">
        <v>283</v>
      </c>
      <c r="D255" s="3" t="s">
        <v>114</v>
      </c>
      <c r="E255" s="3" t="s">
        <v>46</v>
      </c>
      <c r="F255" s="3">
        <v>7778.98</v>
      </c>
      <c r="G255" s="3">
        <v>777.9</v>
      </c>
      <c r="H255" s="3">
        <v>7001.08</v>
      </c>
      <c r="I255" s="3" t="s">
        <v>29</v>
      </c>
      <c r="J255" s="5">
        <v>1.111111428522457</v>
      </c>
      <c r="K255" t="str">
        <f>_xlfn.XLOOKUP(D255, dim_channels!A:A, dim_channels!C:C, "Not Found")</f>
        <v>Offline</v>
      </c>
      <c r="L255" t="str">
        <f>_xlfn.XLOOKUP(D255, dim_channels!A:A, dim_channels!B:B, "Not Found")</f>
        <v>Travel Agency</v>
      </c>
    </row>
    <row r="256" spans="1:12" x14ac:dyDescent="0.2">
      <c r="A256" s="2" t="s">
        <v>582</v>
      </c>
      <c r="B256" s="2" t="s">
        <v>264</v>
      </c>
      <c r="C256" s="2" t="s">
        <v>343</v>
      </c>
      <c r="D256" s="2" t="s">
        <v>64</v>
      </c>
      <c r="E256" s="2" t="s">
        <v>34</v>
      </c>
      <c r="F256" s="2">
        <v>9290.24</v>
      </c>
      <c r="G256" s="2">
        <v>0</v>
      </c>
      <c r="H256" s="2">
        <v>9290.24</v>
      </c>
      <c r="I256" s="2" t="s">
        <v>56</v>
      </c>
      <c r="J256" s="4">
        <v>1</v>
      </c>
      <c r="K256" t="str">
        <f>_xlfn.XLOOKUP(D256, dim_channels!A:A, dim_channels!C:C, "Not Found")</f>
        <v>Direct</v>
      </c>
      <c r="L256" t="str">
        <f>_xlfn.XLOOKUP(D256, dim_channels!A:A, dim_channels!B:B, "Not Found")</f>
        <v>Direct Website</v>
      </c>
    </row>
    <row r="257" spans="1:12" x14ac:dyDescent="0.2">
      <c r="A257" s="3" t="s">
        <v>583</v>
      </c>
      <c r="B257" s="3" t="s">
        <v>376</v>
      </c>
      <c r="C257" s="3" t="s">
        <v>584</v>
      </c>
      <c r="D257" s="3" t="s">
        <v>33</v>
      </c>
      <c r="E257" s="3" t="s">
        <v>60</v>
      </c>
      <c r="F257" s="3">
        <v>16997.45</v>
      </c>
      <c r="G257" s="3">
        <v>0</v>
      </c>
      <c r="H257" s="3">
        <v>16997.45</v>
      </c>
      <c r="I257" s="3" t="s">
        <v>29</v>
      </c>
      <c r="J257" s="5">
        <v>1</v>
      </c>
      <c r="K257" t="str">
        <f>_xlfn.XLOOKUP(D257, dim_channels!A:A, dim_channels!C:C, "Not Found")</f>
        <v>OTA</v>
      </c>
      <c r="L257" t="str">
        <f>_xlfn.XLOOKUP(D257, dim_channels!A:A, dim_channels!B:B, "Not Found")</f>
        <v>Booking.com</v>
      </c>
    </row>
    <row r="258" spans="1:12" x14ac:dyDescent="0.2">
      <c r="A258" s="2" t="s">
        <v>585</v>
      </c>
      <c r="B258" s="2" t="s">
        <v>326</v>
      </c>
      <c r="C258" s="2" t="s">
        <v>558</v>
      </c>
      <c r="D258" s="2" t="s">
        <v>52</v>
      </c>
      <c r="E258" s="2" t="s">
        <v>60</v>
      </c>
      <c r="F258" s="2">
        <v>7813.04</v>
      </c>
      <c r="G258" s="2">
        <v>0</v>
      </c>
      <c r="H258" s="2">
        <v>7813.04</v>
      </c>
      <c r="I258" s="2" t="s">
        <v>29</v>
      </c>
      <c r="J258" s="4">
        <v>1</v>
      </c>
      <c r="K258" t="str">
        <f>_xlfn.XLOOKUP(D258, dim_channels!A:A, dim_channels!C:C, "Not Found")</f>
        <v>OTA</v>
      </c>
      <c r="L258" t="str">
        <f>_xlfn.XLOOKUP(D258, dim_channels!A:A, dim_channels!B:B, "Not Found")</f>
        <v>Agoda</v>
      </c>
    </row>
    <row r="259" spans="1:12" x14ac:dyDescent="0.2">
      <c r="A259" s="3" t="s">
        <v>586</v>
      </c>
      <c r="B259" s="3" t="s">
        <v>256</v>
      </c>
      <c r="C259" s="3" t="s">
        <v>371</v>
      </c>
      <c r="D259" s="3" t="s">
        <v>33</v>
      </c>
      <c r="E259" s="3" t="s">
        <v>34</v>
      </c>
      <c r="F259" s="3">
        <v>18845.28</v>
      </c>
      <c r="G259" s="3">
        <v>2826.79</v>
      </c>
      <c r="H259" s="3">
        <v>16018.49</v>
      </c>
      <c r="I259" s="3" t="s">
        <v>56</v>
      </c>
      <c r="J259" s="5">
        <v>1.176470441346219</v>
      </c>
      <c r="K259" t="str">
        <f>_xlfn.XLOOKUP(D259, dim_channels!A:A, dim_channels!C:C, "Not Found")</f>
        <v>OTA</v>
      </c>
      <c r="L259" t="str">
        <f>_xlfn.XLOOKUP(D259, dim_channels!A:A, dim_channels!B:B, "Not Found")</f>
        <v>Booking.com</v>
      </c>
    </row>
    <row r="260" spans="1:12" x14ac:dyDescent="0.2">
      <c r="A260" s="2" t="s">
        <v>587</v>
      </c>
      <c r="B260" s="2" t="s">
        <v>285</v>
      </c>
      <c r="C260" s="2" t="s">
        <v>560</v>
      </c>
      <c r="D260" s="2" t="s">
        <v>33</v>
      </c>
      <c r="E260" s="2" t="s">
        <v>34</v>
      </c>
      <c r="F260" s="2">
        <v>3765.14</v>
      </c>
      <c r="G260" s="2">
        <v>564.77</v>
      </c>
      <c r="H260" s="2">
        <v>3200.37</v>
      </c>
      <c r="I260" s="2" t="s">
        <v>41</v>
      </c>
      <c r="J260" s="4">
        <v>1.17647022063074</v>
      </c>
      <c r="K260" t="str">
        <f>_xlfn.XLOOKUP(D260, dim_channels!A:A, dim_channels!C:C, "Not Found")</f>
        <v>OTA</v>
      </c>
      <c r="L260" t="str">
        <f>_xlfn.XLOOKUP(D260, dim_channels!A:A, dim_channels!B:B, "Not Found")</f>
        <v>Booking.com</v>
      </c>
    </row>
    <row r="261" spans="1:12" x14ac:dyDescent="0.2">
      <c r="A261" s="3" t="s">
        <v>588</v>
      </c>
      <c r="B261" s="3" t="s">
        <v>589</v>
      </c>
      <c r="C261" s="3" t="s">
        <v>590</v>
      </c>
      <c r="D261" s="3" t="s">
        <v>64</v>
      </c>
      <c r="E261" s="3" t="s">
        <v>34</v>
      </c>
      <c r="F261" s="3">
        <v>2991.32</v>
      </c>
      <c r="G261" s="3">
        <v>0</v>
      </c>
      <c r="H261" s="3">
        <v>2991.32</v>
      </c>
      <c r="I261" s="3" t="s">
        <v>41</v>
      </c>
      <c r="J261" s="5">
        <v>1</v>
      </c>
      <c r="K261" t="str">
        <f>_xlfn.XLOOKUP(D261, dim_channels!A:A, dim_channels!C:C, "Not Found")</f>
        <v>Direct</v>
      </c>
      <c r="L261" t="str">
        <f>_xlfn.XLOOKUP(D261, dim_channels!A:A, dim_channels!B:B, "Not Found")</f>
        <v>Direct Website</v>
      </c>
    </row>
    <row r="262" spans="1:12" x14ac:dyDescent="0.2">
      <c r="A262" s="2" t="s">
        <v>591</v>
      </c>
      <c r="B262" s="2" t="s">
        <v>133</v>
      </c>
      <c r="C262" s="2" t="s">
        <v>217</v>
      </c>
      <c r="D262" s="2" t="s">
        <v>45</v>
      </c>
      <c r="E262" s="2" t="s">
        <v>46</v>
      </c>
      <c r="F262" s="2">
        <v>3682.17</v>
      </c>
      <c r="G262" s="2">
        <v>184.11</v>
      </c>
      <c r="H262" s="2">
        <v>3498.06</v>
      </c>
      <c r="I262" s="2" t="s">
        <v>29</v>
      </c>
      <c r="J262" s="4">
        <v>1.05263203032538</v>
      </c>
      <c r="K262" t="str">
        <f>_xlfn.XLOOKUP(D262, dim_channels!A:A, dim_channels!C:C, "Not Found")</f>
        <v>Corporate</v>
      </c>
      <c r="L262" t="str">
        <f>_xlfn.XLOOKUP(D262, dim_channels!A:A, dim_channels!B:B, "Not Found")</f>
        <v>Corporate Direct</v>
      </c>
    </row>
    <row r="263" spans="1:12" x14ac:dyDescent="0.2">
      <c r="A263" s="3" t="s">
        <v>592</v>
      </c>
      <c r="B263" s="3" t="s">
        <v>367</v>
      </c>
      <c r="C263" s="3" t="s">
        <v>445</v>
      </c>
      <c r="D263" s="3" t="s">
        <v>52</v>
      </c>
      <c r="E263" s="3" t="s">
        <v>34</v>
      </c>
      <c r="F263" s="3">
        <v>8821.65</v>
      </c>
      <c r="G263" s="3">
        <v>1058.5999999999999</v>
      </c>
      <c r="H263" s="3">
        <v>7763.05</v>
      </c>
      <c r="I263" s="3" t="s">
        <v>29</v>
      </c>
      <c r="J263" s="5">
        <v>1.136363929125795</v>
      </c>
      <c r="K263" t="str">
        <f>_xlfn.XLOOKUP(D263, dim_channels!A:A, dim_channels!C:C, "Not Found")</f>
        <v>OTA</v>
      </c>
      <c r="L263" t="str">
        <f>_xlfn.XLOOKUP(D263, dim_channels!A:A, dim_channels!B:B, "Not Found")</f>
        <v>Agoda</v>
      </c>
    </row>
    <row r="264" spans="1:12" x14ac:dyDescent="0.2">
      <c r="A264" s="2" t="s">
        <v>593</v>
      </c>
      <c r="B264" s="2" t="s">
        <v>495</v>
      </c>
      <c r="C264" s="2" t="s">
        <v>272</v>
      </c>
      <c r="D264" s="2" t="s">
        <v>33</v>
      </c>
      <c r="E264" s="2" t="s">
        <v>60</v>
      </c>
      <c r="F264" s="2">
        <v>2327.08</v>
      </c>
      <c r="G264" s="2">
        <v>0</v>
      </c>
      <c r="H264" s="2">
        <v>2327.08</v>
      </c>
      <c r="I264" s="2" t="s">
        <v>29</v>
      </c>
      <c r="J264" s="4">
        <v>1</v>
      </c>
      <c r="K264" t="str">
        <f>_xlfn.XLOOKUP(D264, dim_channels!A:A, dim_channels!C:C, "Not Found")</f>
        <v>OTA</v>
      </c>
      <c r="L264" t="str">
        <f>_xlfn.XLOOKUP(D264, dim_channels!A:A, dim_channels!B:B, "Not Found")</f>
        <v>Booking.com</v>
      </c>
    </row>
    <row r="265" spans="1:12" x14ac:dyDescent="0.2">
      <c r="A265" s="3" t="s">
        <v>594</v>
      </c>
      <c r="B265" s="3" t="s">
        <v>595</v>
      </c>
      <c r="C265" s="3" t="s">
        <v>112</v>
      </c>
      <c r="D265" s="3" t="s">
        <v>64</v>
      </c>
      <c r="E265" s="3" t="s">
        <v>28</v>
      </c>
      <c r="F265" s="3">
        <v>5802.64</v>
      </c>
      <c r="G265" s="3">
        <v>0</v>
      </c>
      <c r="H265" s="3">
        <v>5802.64</v>
      </c>
      <c r="I265" s="3" t="s">
        <v>29</v>
      </c>
      <c r="J265" s="5">
        <v>1</v>
      </c>
      <c r="K265" t="str">
        <f>_xlfn.XLOOKUP(D265, dim_channels!A:A, dim_channels!C:C, "Not Found")</f>
        <v>Direct</v>
      </c>
      <c r="L265" t="str">
        <f>_xlfn.XLOOKUP(D265, dim_channels!A:A, dim_channels!B:B, "Not Found")</f>
        <v>Direct Website</v>
      </c>
    </row>
    <row r="266" spans="1:12" x14ac:dyDescent="0.2">
      <c r="A266" s="2" t="s">
        <v>596</v>
      </c>
      <c r="B266" s="2" t="s">
        <v>597</v>
      </c>
      <c r="C266" s="2" t="s">
        <v>262</v>
      </c>
      <c r="D266" s="2" t="s">
        <v>33</v>
      </c>
      <c r="E266" s="2" t="s">
        <v>28</v>
      </c>
      <c r="F266" s="2">
        <v>3114.39</v>
      </c>
      <c r="G266" s="2">
        <v>467.16</v>
      </c>
      <c r="H266" s="2">
        <v>2647.23</v>
      </c>
      <c r="I266" s="2" t="s">
        <v>41</v>
      </c>
      <c r="J266" s="4">
        <v>1.176471254858853</v>
      </c>
      <c r="K266" t="str">
        <f>_xlfn.XLOOKUP(D266, dim_channels!A:A, dim_channels!C:C, "Not Found")</f>
        <v>OTA</v>
      </c>
      <c r="L266" t="str">
        <f>_xlfn.XLOOKUP(D266, dim_channels!A:A, dim_channels!B:B, "Not Found")</f>
        <v>Booking.com</v>
      </c>
    </row>
    <row r="267" spans="1:12" x14ac:dyDescent="0.2">
      <c r="A267" s="3" t="s">
        <v>598</v>
      </c>
      <c r="B267" s="3" t="s">
        <v>484</v>
      </c>
      <c r="C267" s="3" t="s">
        <v>456</v>
      </c>
      <c r="D267" s="3" t="s">
        <v>33</v>
      </c>
      <c r="E267" s="3" t="s">
        <v>60</v>
      </c>
      <c r="F267" s="3">
        <v>3227.24</v>
      </c>
      <c r="G267" s="3">
        <v>0</v>
      </c>
      <c r="H267" s="3">
        <v>3227.24</v>
      </c>
      <c r="I267" s="3" t="s">
        <v>29</v>
      </c>
      <c r="J267" s="5">
        <v>1</v>
      </c>
      <c r="K267" t="str">
        <f>_xlfn.XLOOKUP(D267, dim_channels!A:A, dim_channels!C:C, "Not Found")</f>
        <v>OTA</v>
      </c>
      <c r="L267" t="str">
        <f>_xlfn.XLOOKUP(D267, dim_channels!A:A, dim_channels!B:B, "Not Found")</f>
        <v>Booking.com</v>
      </c>
    </row>
    <row r="268" spans="1:12" x14ac:dyDescent="0.2">
      <c r="A268" s="2" t="s">
        <v>599</v>
      </c>
      <c r="B268" s="2" t="s">
        <v>226</v>
      </c>
      <c r="C268" s="2" t="s">
        <v>557</v>
      </c>
      <c r="D268" s="2" t="s">
        <v>27</v>
      </c>
      <c r="E268" s="2" t="s">
        <v>60</v>
      </c>
      <c r="F268" s="2">
        <v>8433.52</v>
      </c>
      <c r="G268" s="2">
        <v>0</v>
      </c>
      <c r="H268" s="2">
        <v>8433.52</v>
      </c>
      <c r="I268" s="2" t="s">
        <v>29</v>
      </c>
      <c r="J268" s="4">
        <v>1</v>
      </c>
      <c r="K268" t="str">
        <f>_xlfn.XLOOKUP(D268, dim_channels!A:A, dim_channels!C:C, "Not Found")</f>
        <v>OTA</v>
      </c>
      <c r="L268" t="str">
        <f>_xlfn.XLOOKUP(D268, dim_channels!A:A, dim_channels!B:B, "Not Found")</f>
        <v>Expedia</v>
      </c>
    </row>
    <row r="269" spans="1:12" x14ac:dyDescent="0.2">
      <c r="A269" s="3" t="s">
        <v>600</v>
      </c>
      <c r="B269" s="3" t="s">
        <v>162</v>
      </c>
      <c r="C269" s="3" t="s">
        <v>302</v>
      </c>
      <c r="D269" s="3" t="s">
        <v>64</v>
      </c>
      <c r="E269" s="3" t="s">
        <v>115</v>
      </c>
      <c r="F269" s="3">
        <v>4573.6899999999996</v>
      </c>
      <c r="G269" s="3">
        <v>0</v>
      </c>
      <c r="H269" s="3">
        <v>4573.6899999999996</v>
      </c>
      <c r="I269" s="3" t="s">
        <v>29</v>
      </c>
      <c r="J269" s="5">
        <v>1</v>
      </c>
      <c r="K269" t="str">
        <f>_xlfn.XLOOKUP(D269, dim_channels!A:A, dim_channels!C:C, "Not Found")</f>
        <v>Direct</v>
      </c>
      <c r="L269" t="str">
        <f>_xlfn.XLOOKUP(D269, dim_channels!A:A, dim_channels!B:B, "Not Found")</f>
        <v>Direct Website</v>
      </c>
    </row>
    <row r="270" spans="1:12" x14ac:dyDescent="0.2">
      <c r="A270" s="2" t="s">
        <v>601</v>
      </c>
      <c r="B270" s="2" t="s">
        <v>602</v>
      </c>
      <c r="C270" s="2" t="s">
        <v>603</v>
      </c>
      <c r="D270" s="2" t="s">
        <v>33</v>
      </c>
      <c r="E270" s="2" t="s">
        <v>34</v>
      </c>
      <c r="F270" s="2">
        <v>3038.88</v>
      </c>
      <c r="G270" s="2">
        <v>455.83</v>
      </c>
      <c r="H270" s="2">
        <v>2583.0500000000002</v>
      </c>
      <c r="I270" s="2" t="s">
        <v>29</v>
      </c>
      <c r="J270" s="4">
        <v>1.1764696773194481</v>
      </c>
      <c r="K270" t="str">
        <f>_xlfn.XLOOKUP(D270, dim_channels!A:A, dim_channels!C:C, "Not Found")</f>
        <v>OTA</v>
      </c>
      <c r="L270" t="str">
        <f>_xlfn.XLOOKUP(D270, dim_channels!A:A, dim_channels!B:B, "Not Found")</f>
        <v>Booking.com</v>
      </c>
    </row>
    <row r="271" spans="1:12" x14ac:dyDescent="0.2">
      <c r="A271" s="3" t="s">
        <v>604</v>
      </c>
      <c r="B271" s="3" t="s">
        <v>285</v>
      </c>
      <c r="C271" s="3" t="s">
        <v>605</v>
      </c>
      <c r="D271" s="3" t="s">
        <v>45</v>
      </c>
      <c r="E271" s="3" t="s">
        <v>89</v>
      </c>
      <c r="F271" s="3">
        <v>7678.64</v>
      </c>
      <c r="G271" s="3">
        <v>0</v>
      </c>
      <c r="H271" s="3">
        <v>7678.64</v>
      </c>
      <c r="I271" s="3" t="s">
        <v>29</v>
      </c>
      <c r="J271" s="5">
        <v>1</v>
      </c>
      <c r="K271" t="str">
        <f>_xlfn.XLOOKUP(D271, dim_channels!A:A, dim_channels!C:C, "Not Found")</f>
        <v>Corporate</v>
      </c>
      <c r="L271" t="str">
        <f>_xlfn.XLOOKUP(D271, dim_channels!A:A, dim_channels!B:B, "Not Found")</f>
        <v>Corporate Direct</v>
      </c>
    </row>
    <row r="272" spans="1:12" x14ac:dyDescent="0.2">
      <c r="A272" s="2" t="s">
        <v>606</v>
      </c>
      <c r="B272" s="2" t="s">
        <v>156</v>
      </c>
      <c r="C272" s="2" t="s">
        <v>401</v>
      </c>
      <c r="D272" s="2" t="s">
        <v>64</v>
      </c>
      <c r="E272" s="2" t="s">
        <v>28</v>
      </c>
      <c r="F272" s="2">
        <v>3427.75</v>
      </c>
      <c r="G272" s="2">
        <v>0</v>
      </c>
      <c r="H272" s="2">
        <v>3427.75</v>
      </c>
      <c r="I272" s="2" t="s">
        <v>56</v>
      </c>
      <c r="J272" s="4">
        <v>1</v>
      </c>
      <c r="K272" t="str">
        <f>_xlfn.XLOOKUP(D272, dim_channels!A:A, dim_channels!C:C, "Not Found")</f>
        <v>Direct</v>
      </c>
      <c r="L272" t="str">
        <f>_xlfn.XLOOKUP(D272, dim_channels!A:A, dim_channels!B:B, "Not Found")</f>
        <v>Direct Website</v>
      </c>
    </row>
    <row r="273" spans="1:12" x14ac:dyDescent="0.2">
      <c r="A273" s="3" t="s">
        <v>607</v>
      </c>
      <c r="B273" s="3" t="s">
        <v>430</v>
      </c>
      <c r="C273" s="3" t="s">
        <v>608</v>
      </c>
      <c r="D273" s="3" t="s">
        <v>33</v>
      </c>
      <c r="E273" s="3" t="s">
        <v>28</v>
      </c>
      <c r="F273" s="3">
        <v>2695.99</v>
      </c>
      <c r="G273" s="3">
        <v>404.4</v>
      </c>
      <c r="H273" s="3">
        <v>2291.59</v>
      </c>
      <c r="I273" s="3" t="s">
        <v>56</v>
      </c>
      <c r="J273" s="5">
        <v>1.176471358314533</v>
      </c>
      <c r="K273" t="str">
        <f>_xlfn.XLOOKUP(D273, dim_channels!A:A, dim_channels!C:C, "Not Found")</f>
        <v>OTA</v>
      </c>
      <c r="L273" t="str">
        <f>_xlfn.XLOOKUP(D273, dim_channels!A:A, dim_channels!B:B, "Not Found")</f>
        <v>Booking.com</v>
      </c>
    </row>
    <row r="274" spans="1:12" x14ac:dyDescent="0.2">
      <c r="A274" s="2" t="s">
        <v>609</v>
      </c>
      <c r="B274" s="2" t="s">
        <v>66</v>
      </c>
      <c r="C274" s="2" t="s">
        <v>574</v>
      </c>
      <c r="D274" s="2" t="s">
        <v>33</v>
      </c>
      <c r="E274" s="2" t="s">
        <v>60</v>
      </c>
      <c r="F274" s="2">
        <v>2909.58</v>
      </c>
      <c r="G274" s="2">
        <v>0</v>
      </c>
      <c r="H274" s="2">
        <v>2909.58</v>
      </c>
      <c r="I274" s="2" t="s">
        <v>29</v>
      </c>
      <c r="J274" s="4">
        <v>1</v>
      </c>
      <c r="K274" t="str">
        <f>_xlfn.XLOOKUP(D274, dim_channels!A:A, dim_channels!C:C, "Not Found")</f>
        <v>OTA</v>
      </c>
      <c r="L274" t="str">
        <f>_xlfn.XLOOKUP(D274, dim_channels!A:A, dim_channels!B:B, "Not Found")</f>
        <v>Booking.com</v>
      </c>
    </row>
    <row r="275" spans="1:12" x14ac:dyDescent="0.2">
      <c r="A275" s="3" t="s">
        <v>610</v>
      </c>
      <c r="B275" s="3" t="s">
        <v>334</v>
      </c>
      <c r="C275" s="3" t="s">
        <v>388</v>
      </c>
      <c r="D275" s="3" t="s">
        <v>52</v>
      </c>
      <c r="E275" s="3" t="s">
        <v>34</v>
      </c>
      <c r="F275" s="3">
        <v>11048.26</v>
      </c>
      <c r="G275" s="3">
        <v>1325.79</v>
      </c>
      <c r="H275" s="3">
        <v>9722.4699999999993</v>
      </c>
      <c r="I275" s="3" t="s">
        <v>29</v>
      </c>
      <c r="J275" s="5">
        <v>1.1363634961074709</v>
      </c>
      <c r="K275" t="str">
        <f>_xlfn.XLOOKUP(D275, dim_channels!A:A, dim_channels!C:C, "Not Found")</f>
        <v>OTA</v>
      </c>
      <c r="L275" t="str">
        <f>_xlfn.XLOOKUP(D275, dim_channels!A:A, dim_channels!B:B, "Not Found")</f>
        <v>Agoda</v>
      </c>
    </row>
    <row r="276" spans="1:12" x14ac:dyDescent="0.2">
      <c r="A276" s="2" t="s">
        <v>611</v>
      </c>
      <c r="B276" s="2" t="s">
        <v>612</v>
      </c>
      <c r="C276" s="2" t="s">
        <v>512</v>
      </c>
      <c r="D276" s="2" t="s">
        <v>45</v>
      </c>
      <c r="E276" s="2" t="s">
        <v>46</v>
      </c>
      <c r="F276" s="2">
        <v>4943.59</v>
      </c>
      <c r="G276" s="2">
        <v>247.18</v>
      </c>
      <c r="H276" s="2">
        <v>4696.41</v>
      </c>
      <c r="I276" s="2" t="s">
        <v>41</v>
      </c>
      <c r="J276" s="4">
        <v>1.0526316910150519</v>
      </c>
      <c r="K276" t="str">
        <f>_xlfn.XLOOKUP(D276, dim_channels!A:A, dim_channels!C:C, "Not Found")</f>
        <v>Corporate</v>
      </c>
      <c r="L276" t="str">
        <f>_xlfn.XLOOKUP(D276, dim_channels!A:A, dim_channels!B:B, "Not Found")</f>
        <v>Corporate Direct</v>
      </c>
    </row>
    <row r="277" spans="1:12" x14ac:dyDescent="0.2">
      <c r="A277" s="3" t="s">
        <v>613</v>
      </c>
      <c r="B277" s="3" t="s">
        <v>614</v>
      </c>
      <c r="C277" s="3" t="s">
        <v>118</v>
      </c>
      <c r="D277" s="3" t="s">
        <v>64</v>
      </c>
      <c r="E277" s="3" t="s">
        <v>115</v>
      </c>
      <c r="F277" s="3">
        <v>7179.71</v>
      </c>
      <c r="G277" s="3">
        <v>0</v>
      </c>
      <c r="H277" s="3">
        <v>7179.71</v>
      </c>
      <c r="I277" s="3" t="s">
        <v>29</v>
      </c>
      <c r="J277" s="5">
        <v>1</v>
      </c>
      <c r="K277" t="str">
        <f>_xlfn.XLOOKUP(D277, dim_channels!A:A, dim_channels!C:C, "Not Found")</f>
        <v>Direct</v>
      </c>
      <c r="L277" t="str">
        <f>_xlfn.XLOOKUP(D277, dim_channels!A:A, dim_channels!B:B, "Not Found")</f>
        <v>Direct Website</v>
      </c>
    </row>
    <row r="278" spans="1:12" x14ac:dyDescent="0.2">
      <c r="A278" s="2" t="s">
        <v>615</v>
      </c>
      <c r="B278" s="2" t="s">
        <v>465</v>
      </c>
      <c r="C278" s="2" t="s">
        <v>261</v>
      </c>
      <c r="D278" s="2" t="s">
        <v>64</v>
      </c>
      <c r="E278" s="2" t="s">
        <v>28</v>
      </c>
      <c r="F278" s="2">
        <v>4801.08</v>
      </c>
      <c r="G278" s="2">
        <v>0</v>
      </c>
      <c r="H278" s="2">
        <v>4801.08</v>
      </c>
      <c r="I278" s="2" t="s">
        <v>29</v>
      </c>
      <c r="J278" s="4">
        <v>1</v>
      </c>
      <c r="K278" t="str">
        <f>_xlfn.XLOOKUP(D278, dim_channels!A:A, dim_channels!C:C, "Not Found")</f>
        <v>Direct</v>
      </c>
      <c r="L278" t="str">
        <f>_xlfn.XLOOKUP(D278, dim_channels!A:A, dim_channels!B:B, "Not Found")</f>
        <v>Direct Website</v>
      </c>
    </row>
    <row r="279" spans="1:12" x14ac:dyDescent="0.2">
      <c r="A279" s="3" t="s">
        <v>616</v>
      </c>
      <c r="B279" s="3" t="s">
        <v>452</v>
      </c>
      <c r="C279" s="3" t="s">
        <v>359</v>
      </c>
      <c r="D279" s="3" t="s">
        <v>27</v>
      </c>
      <c r="E279" s="3" t="s">
        <v>34</v>
      </c>
      <c r="F279" s="3">
        <v>18053.62</v>
      </c>
      <c r="G279" s="3">
        <v>3249.65</v>
      </c>
      <c r="H279" s="3">
        <v>14803.97</v>
      </c>
      <c r="I279" s="3" t="s">
        <v>29</v>
      </c>
      <c r="J279" s="5">
        <v>1.21951206331815</v>
      </c>
      <c r="K279" t="str">
        <f>_xlfn.XLOOKUP(D279, dim_channels!A:A, dim_channels!C:C, "Not Found")</f>
        <v>OTA</v>
      </c>
      <c r="L279" t="str">
        <f>_xlfn.XLOOKUP(D279, dim_channels!A:A, dim_channels!B:B, "Not Found")</f>
        <v>Expedia</v>
      </c>
    </row>
    <row r="280" spans="1:12" x14ac:dyDescent="0.2">
      <c r="A280" s="2" t="s">
        <v>617</v>
      </c>
      <c r="B280" s="2" t="s">
        <v>618</v>
      </c>
      <c r="C280" s="2" t="s">
        <v>619</v>
      </c>
      <c r="D280" s="2" t="s">
        <v>45</v>
      </c>
      <c r="E280" s="2" t="s">
        <v>46</v>
      </c>
      <c r="F280" s="2">
        <v>2687.81</v>
      </c>
      <c r="G280" s="2">
        <v>134.38999999999999</v>
      </c>
      <c r="H280" s="2">
        <v>2553.42</v>
      </c>
      <c r="I280" s="2" t="s">
        <v>29</v>
      </c>
      <c r="J280" s="4">
        <v>1.052631372825465</v>
      </c>
      <c r="K280" t="str">
        <f>_xlfn.XLOOKUP(D280, dim_channels!A:A, dim_channels!C:C, "Not Found")</f>
        <v>Corporate</v>
      </c>
      <c r="L280" t="str">
        <f>_xlfn.XLOOKUP(D280, dim_channels!A:A, dim_channels!B:B, "Not Found")</f>
        <v>Corporate Direct</v>
      </c>
    </row>
    <row r="281" spans="1:12" x14ac:dyDescent="0.2">
      <c r="A281" s="3" t="s">
        <v>620</v>
      </c>
      <c r="B281" s="3" t="s">
        <v>181</v>
      </c>
      <c r="C281" s="3" t="s">
        <v>121</v>
      </c>
      <c r="D281" s="3" t="s">
        <v>114</v>
      </c>
      <c r="E281" s="3" t="s">
        <v>46</v>
      </c>
      <c r="F281" s="3">
        <v>13135.8</v>
      </c>
      <c r="G281" s="3">
        <v>1313.58</v>
      </c>
      <c r="H281" s="3">
        <v>11822.22</v>
      </c>
      <c r="I281" s="3" t="s">
        <v>29</v>
      </c>
      <c r="J281" s="5">
        <v>1.1111111111111109</v>
      </c>
      <c r="K281" t="str">
        <f>_xlfn.XLOOKUP(D281, dim_channels!A:A, dim_channels!C:C, "Not Found")</f>
        <v>Offline</v>
      </c>
      <c r="L281" t="str">
        <f>_xlfn.XLOOKUP(D281, dim_channels!A:A, dim_channels!B:B, "Not Found")</f>
        <v>Travel Agency</v>
      </c>
    </row>
    <row r="282" spans="1:12" x14ac:dyDescent="0.2">
      <c r="A282" s="2" t="s">
        <v>621</v>
      </c>
      <c r="B282" s="2" t="s">
        <v>321</v>
      </c>
      <c r="C282" s="2" t="s">
        <v>70</v>
      </c>
      <c r="D282" s="2" t="s">
        <v>52</v>
      </c>
      <c r="E282" s="2" t="s">
        <v>60</v>
      </c>
      <c r="F282" s="2">
        <v>2696.03</v>
      </c>
      <c r="G282" s="2">
        <v>0</v>
      </c>
      <c r="H282" s="2">
        <v>2696.03</v>
      </c>
      <c r="I282" s="2" t="s">
        <v>29</v>
      </c>
      <c r="J282" s="4">
        <v>1</v>
      </c>
      <c r="K282" t="str">
        <f>_xlfn.XLOOKUP(D282, dim_channels!A:A, dim_channels!C:C, "Not Found")</f>
        <v>OTA</v>
      </c>
      <c r="L282" t="str">
        <f>_xlfn.XLOOKUP(D282, dim_channels!A:A, dim_channels!B:B, "Not Found")</f>
        <v>Agoda</v>
      </c>
    </row>
    <row r="283" spans="1:12" x14ac:dyDescent="0.2">
      <c r="A283" s="3" t="s">
        <v>622</v>
      </c>
      <c r="B283" s="3" t="s">
        <v>81</v>
      </c>
      <c r="C283" s="3" t="s">
        <v>376</v>
      </c>
      <c r="D283" s="3" t="s">
        <v>64</v>
      </c>
      <c r="E283" s="3" t="s">
        <v>115</v>
      </c>
      <c r="F283" s="3">
        <v>5086.59</v>
      </c>
      <c r="G283" s="3">
        <v>0</v>
      </c>
      <c r="H283" s="3">
        <v>5086.59</v>
      </c>
      <c r="I283" s="3" t="s">
        <v>29</v>
      </c>
      <c r="J283" s="5">
        <v>1</v>
      </c>
      <c r="K283" t="str">
        <f>_xlfn.XLOOKUP(D283, dim_channels!A:A, dim_channels!C:C, "Not Found")</f>
        <v>Direct</v>
      </c>
      <c r="L283" t="str">
        <f>_xlfn.XLOOKUP(D283, dim_channels!A:A, dim_channels!B:B, "Not Found")</f>
        <v>Direct Website</v>
      </c>
    </row>
    <row r="284" spans="1:12" x14ac:dyDescent="0.2">
      <c r="A284" s="2" t="s">
        <v>623</v>
      </c>
      <c r="B284" s="2" t="s">
        <v>482</v>
      </c>
      <c r="C284" s="2" t="s">
        <v>171</v>
      </c>
      <c r="D284" s="2" t="s">
        <v>33</v>
      </c>
      <c r="E284" s="2" t="s">
        <v>28</v>
      </c>
      <c r="F284" s="2">
        <v>11224.78</v>
      </c>
      <c r="G284" s="2">
        <v>1683.72</v>
      </c>
      <c r="H284" s="2">
        <v>9541.06</v>
      </c>
      <c r="I284" s="2" t="s">
        <v>29</v>
      </c>
      <c r="J284" s="4">
        <v>1.1764709581534969</v>
      </c>
      <c r="K284" t="str">
        <f>_xlfn.XLOOKUP(D284, dim_channels!A:A, dim_channels!C:C, "Not Found")</f>
        <v>OTA</v>
      </c>
      <c r="L284" t="str">
        <f>_xlfn.XLOOKUP(D284, dim_channels!A:A, dim_channels!B:B, "Not Found")</f>
        <v>Booking.com</v>
      </c>
    </row>
    <row r="285" spans="1:12" x14ac:dyDescent="0.2">
      <c r="A285" s="3" t="s">
        <v>624</v>
      </c>
      <c r="B285" s="3" t="s">
        <v>101</v>
      </c>
      <c r="C285" s="3" t="s">
        <v>159</v>
      </c>
      <c r="D285" s="3" t="s">
        <v>33</v>
      </c>
      <c r="E285" s="3" t="s">
        <v>28</v>
      </c>
      <c r="F285" s="3">
        <v>5833.57</v>
      </c>
      <c r="G285" s="3">
        <v>875.04</v>
      </c>
      <c r="H285" s="3">
        <v>4958.53</v>
      </c>
      <c r="I285" s="3" t="s">
        <v>29</v>
      </c>
      <c r="J285" s="5">
        <v>1.1764716559141519</v>
      </c>
      <c r="K285" t="str">
        <f>_xlfn.XLOOKUP(D285, dim_channels!A:A, dim_channels!C:C, "Not Found")</f>
        <v>OTA</v>
      </c>
      <c r="L285" t="str">
        <f>_xlfn.XLOOKUP(D285, dim_channels!A:A, dim_channels!B:B, "Not Found")</f>
        <v>Booking.com</v>
      </c>
    </row>
    <row r="286" spans="1:12" x14ac:dyDescent="0.2">
      <c r="A286" s="2" t="s">
        <v>625</v>
      </c>
      <c r="B286" s="2" t="s">
        <v>626</v>
      </c>
      <c r="C286" s="2" t="s">
        <v>274</v>
      </c>
      <c r="D286" s="2" t="s">
        <v>33</v>
      </c>
      <c r="E286" s="2" t="s">
        <v>60</v>
      </c>
      <c r="F286" s="2">
        <v>14329.02</v>
      </c>
      <c r="G286" s="2">
        <v>0</v>
      </c>
      <c r="H286" s="2">
        <v>14329.02</v>
      </c>
      <c r="I286" s="2" t="s">
        <v>41</v>
      </c>
      <c r="J286" s="4">
        <v>1</v>
      </c>
      <c r="K286" t="str">
        <f>_xlfn.XLOOKUP(D286, dim_channels!A:A, dim_channels!C:C, "Not Found")</f>
        <v>OTA</v>
      </c>
      <c r="L286" t="str">
        <f>_xlfn.XLOOKUP(D286, dim_channels!A:A, dim_channels!B:B, "Not Found")</f>
        <v>Booking.com</v>
      </c>
    </row>
    <row r="287" spans="1:12" x14ac:dyDescent="0.2">
      <c r="A287" s="3" t="s">
        <v>627</v>
      </c>
      <c r="B287" s="3" t="s">
        <v>187</v>
      </c>
      <c r="C287" s="3" t="s">
        <v>348</v>
      </c>
      <c r="D287" s="3" t="s">
        <v>27</v>
      </c>
      <c r="E287" s="3" t="s">
        <v>34</v>
      </c>
      <c r="F287" s="3">
        <v>10723.53</v>
      </c>
      <c r="G287" s="3">
        <v>1930.24</v>
      </c>
      <c r="H287" s="3">
        <v>8793.2900000000009</v>
      </c>
      <c r="I287" s="3" t="s">
        <v>29</v>
      </c>
      <c r="J287" s="5">
        <v>1.219512833080679</v>
      </c>
      <c r="K287" t="str">
        <f>_xlfn.XLOOKUP(D287, dim_channels!A:A, dim_channels!C:C, "Not Found")</f>
        <v>OTA</v>
      </c>
      <c r="L287" t="str">
        <f>_xlfn.XLOOKUP(D287, dim_channels!A:A, dim_channels!B:B, "Not Found")</f>
        <v>Expedia</v>
      </c>
    </row>
    <row r="288" spans="1:12" x14ac:dyDescent="0.2">
      <c r="A288" s="2" t="s">
        <v>628</v>
      </c>
      <c r="B288" s="2" t="s">
        <v>222</v>
      </c>
      <c r="C288" s="2" t="s">
        <v>360</v>
      </c>
      <c r="D288" s="2" t="s">
        <v>64</v>
      </c>
      <c r="E288" s="2" t="s">
        <v>28</v>
      </c>
      <c r="F288" s="2">
        <v>13193.26</v>
      </c>
      <c r="G288" s="2">
        <v>0</v>
      </c>
      <c r="H288" s="2">
        <v>13193.26</v>
      </c>
      <c r="I288" s="2" t="s">
        <v>29</v>
      </c>
      <c r="J288" s="4">
        <v>1</v>
      </c>
      <c r="K288" t="str">
        <f>_xlfn.XLOOKUP(D288, dim_channels!A:A, dim_channels!C:C, "Not Found")</f>
        <v>Direct</v>
      </c>
      <c r="L288" t="str">
        <f>_xlfn.XLOOKUP(D288, dim_channels!A:A, dim_channels!B:B, "Not Found")</f>
        <v>Direct Website</v>
      </c>
    </row>
    <row r="289" spans="1:12" x14ac:dyDescent="0.2">
      <c r="A289" s="3" t="s">
        <v>629</v>
      </c>
      <c r="B289" s="3" t="s">
        <v>630</v>
      </c>
      <c r="C289" s="3" t="s">
        <v>520</v>
      </c>
      <c r="D289" s="3" t="s">
        <v>64</v>
      </c>
      <c r="E289" s="3" t="s">
        <v>34</v>
      </c>
      <c r="F289" s="3">
        <v>10732.06</v>
      </c>
      <c r="G289" s="3">
        <v>0</v>
      </c>
      <c r="H289" s="3">
        <v>10732.06</v>
      </c>
      <c r="I289" s="3" t="s">
        <v>29</v>
      </c>
      <c r="J289" s="5">
        <v>1</v>
      </c>
      <c r="K289" t="str">
        <f>_xlfn.XLOOKUP(D289, dim_channels!A:A, dim_channels!C:C, "Not Found")</f>
        <v>Direct</v>
      </c>
      <c r="L289" t="str">
        <f>_xlfn.XLOOKUP(D289, dim_channels!A:A, dim_channels!B:B, "Not Found")</f>
        <v>Direct Website</v>
      </c>
    </row>
    <row r="290" spans="1:12" x14ac:dyDescent="0.2">
      <c r="A290" s="2" t="s">
        <v>631</v>
      </c>
      <c r="B290" s="2" t="s">
        <v>62</v>
      </c>
      <c r="C290" s="2" t="s">
        <v>81</v>
      </c>
      <c r="D290" s="2" t="s">
        <v>33</v>
      </c>
      <c r="E290" s="2" t="s">
        <v>60</v>
      </c>
      <c r="F290" s="2">
        <v>10907.33</v>
      </c>
      <c r="G290" s="2">
        <v>0</v>
      </c>
      <c r="H290" s="2">
        <v>10907.33</v>
      </c>
      <c r="I290" s="2" t="s">
        <v>29</v>
      </c>
      <c r="J290" s="4">
        <v>1</v>
      </c>
      <c r="K290" t="str">
        <f>_xlfn.XLOOKUP(D290, dim_channels!A:A, dim_channels!C:C, "Not Found")</f>
        <v>OTA</v>
      </c>
      <c r="L290" t="str">
        <f>_xlfn.XLOOKUP(D290, dim_channels!A:A, dim_channels!B:B, "Not Found")</f>
        <v>Booking.com</v>
      </c>
    </row>
    <row r="291" spans="1:12" x14ac:dyDescent="0.2">
      <c r="A291" s="3" t="s">
        <v>632</v>
      </c>
      <c r="B291" s="3" t="s">
        <v>150</v>
      </c>
      <c r="C291" s="3" t="s">
        <v>217</v>
      </c>
      <c r="D291" s="3" t="s">
        <v>52</v>
      </c>
      <c r="E291" s="3" t="s">
        <v>60</v>
      </c>
      <c r="F291" s="3">
        <v>2200.77</v>
      </c>
      <c r="G291" s="3">
        <v>0</v>
      </c>
      <c r="H291" s="3">
        <v>2200.77</v>
      </c>
      <c r="I291" s="3" t="s">
        <v>29</v>
      </c>
      <c r="J291" s="5">
        <v>1</v>
      </c>
      <c r="K291" t="str">
        <f>_xlfn.XLOOKUP(D291, dim_channels!A:A, dim_channels!C:C, "Not Found")</f>
        <v>OTA</v>
      </c>
      <c r="L291" t="str">
        <f>_xlfn.XLOOKUP(D291, dim_channels!A:A, dim_channels!B:B, "Not Found")</f>
        <v>Agoda</v>
      </c>
    </row>
    <row r="292" spans="1:12" x14ac:dyDescent="0.2">
      <c r="A292" s="2" t="s">
        <v>633</v>
      </c>
      <c r="B292" s="2" t="s">
        <v>634</v>
      </c>
      <c r="C292" s="2" t="s">
        <v>564</v>
      </c>
      <c r="D292" s="2" t="s">
        <v>33</v>
      </c>
      <c r="E292" s="2" t="s">
        <v>34</v>
      </c>
      <c r="F292" s="2">
        <v>8588.26</v>
      </c>
      <c r="G292" s="2">
        <v>1288.24</v>
      </c>
      <c r="H292" s="2">
        <v>7300.02</v>
      </c>
      <c r="I292" s="2" t="s">
        <v>41</v>
      </c>
      <c r="J292" s="4">
        <v>1.1764707493952069</v>
      </c>
      <c r="K292" t="str">
        <f>_xlfn.XLOOKUP(D292, dim_channels!A:A, dim_channels!C:C, "Not Found")</f>
        <v>OTA</v>
      </c>
      <c r="L292" t="str">
        <f>_xlfn.XLOOKUP(D292, dim_channels!A:A, dim_channels!B:B, "Not Found")</f>
        <v>Booking.com</v>
      </c>
    </row>
    <row r="293" spans="1:12" x14ac:dyDescent="0.2">
      <c r="A293" s="3" t="s">
        <v>635</v>
      </c>
      <c r="B293" s="3" t="s">
        <v>302</v>
      </c>
      <c r="C293" s="3" t="s">
        <v>139</v>
      </c>
      <c r="D293" s="3" t="s">
        <v>27</v>
      </c>
      <c r="E293" s="3" t="s">
        <v>60</v>
      </c>
      <c r="F293" s="3">
        <v>7365.77</v>
      </c>
      <c r="G293" s="3">
        <v>0</v>
      </c>
      <c r="H293" s="3">
        <v>7365.77</v>
      </c>
      <c r="I293" s="3" t="s">
        <v>41</v>
      </c>
      <c r="J293" s="5">
        <v>1</v>
      </c>
      <c r="K293" t="str">
        <f>_xlfn.XLOOKUP(D293, dim_channels!A:A, dim_channels!C:C, "Not Found")</f>
        <v>OTA</v>
      </c>
      <c r="L293" t="str">
        <f>_xlfn.XLOOKUP(D293, dim_channels!A:A, dim_channels!B:B, "Not Found")</f>
        <v>Expedia</v>
      </c>
    </row>
    <row r="294" spans="1:12" x14ac:dyDescent="0.2">
      <c r="A294" s="2" t="s">
        <v>636</v>
      </c>
      <c r="B294" s="2" t="s">
        <v>452</v>
      </c>
      <c r="C294" s="2" t="s">
        <v>141</v>
      </c>
      <c r="D294" s="2" t="s">
        <v>27</v>
      </c>
      <c r="E294" s="2" t="s">
        <v>28</v>
      </c>
      <c r="F294" s="2">
        <v>5297.37</v>
      </c>
      <c r="G294" s="2">
        <v>953.53</v>
      </c>
      <c r="H294" s="2">
        <v>4343.84</v>
      </c>
      <c r="I294" s="2" t="s">
        <v>29</v>
      </c>
      <c r="J294" s="4">
        <v>1.219513149655604</v>
      </c>
      <c r="K294" t="str">
        <f>_xlfn.XLOOKUP(D294, dim_channels!A:A, dim_channels!C:C, "Not Found")</f>
        <v>OTA</v>
      </c>
      <c r="L294" t="str">
        <f>_xlfn.XLOOKUP(D294, dim_channels!A:A, dim_channels!B:B, "Not Found")</f>
        <v>Expedia</v>
      </c>
    </row>
    <row r="295" spans="1:12" x14ac:dyDescent="0.2">
      <c r="A295" s="3" t="s">
        <v>637</v>
      </c>
      <c r="B295" s="3" t="s">
        <v>251</v>
      </c>
      <c r="C295" s="3" t="s">
        <v>164</v>
      </c>
      <c r="D295" s="3" t="s">
        <v>64</v>
      </c>
      <c r="E295" s="3" t="s">
        <v>28</v>
      </c>
      <c r="F295" s="3">
        <v>7209.2</v>
      </c>
      <c r="G295" s="3">
        <v>0</v>
      </c>
      <c r="H295" s="3">
        <v>7209.2</v>
      </c>
      <c r="I295" s="3" t="s">
        <v>29</v>
      </c>
      <c r="J295" s="5">
        <v>1</v>
      </c>
      <c r="K295" t="str">
        <f>_xlfn.XLOOKUP(D295, dim_channels!A:A, dim_channels!C:C, "Not Found")</f>
        <v>Direct</v>
      </c>
      <c r="L295" t="str">
        <f>_xlfn.XLOOKUP(D295, dim_channels!A:A, dim_channels!B:B, "Not Found")</f>
        <v>Direct Website</v>
      </c>
    </row>
    <row r="296" spans="1:12" x14ac:dyDescent="0.2">
      <c r="A296" s="2" t="s">
        <v>638</v>
      </c>
      <c r="B296" s="2" t="s">
        <v>501</v>
      </c>
      <c r="C296" s="2" t="s">
        <v>321</v>
      </c>
      <c r="D296" s="2" t="s">
        <v>64</v>
      </c>
      <c r="E296" s="2" t="s">
        <v>28</v>
      </c>
      <c r="F296" s="2">
        <v>14351.95</v>
      </c>
      <c r="G296" s="2">
        <v>0</v>
      </c>
      <c r="H296" s="2">
        <v>14351.95</v>
      </c>
      <c r="I296" s="2" t="s">
        <v>29</v>
      </c>
      <c r="J296" s="4">
        <v>1</v>
      </c>
      <c r="K296" t="str">
        <f>_xlfn.XLOOKUP(D296, dim_channels!A:A, dim_channels!C:C, "Not Found")</f>
        <v>Direct</v>
      </c>
      <c r="L296" t="str">
        <f>_xlfn.XLOOKUP(D296, dim_channels!A:A, dim_channels!B:B, "Not Found")</f>
        <v>Direct Website</v>
      </c>
    </row>
    <row r="297" spans="1:12" x14ac:dyDescent="0.2">
      <c r="A297" s="3" t="s">
        <v>639</v>
      </c>
      <c r="B297" s="3" t="s">
        <v>55</v>
      </c>
      <c r="C297" s="3" t="s">
        <v>562</v>
      </c>
      <c r="D297" s="3" t="s">
        <v>33</v>
      </c>
      <c r="E297" s="3" t="s">
        <v>34</v>
      </c>
      <c r="F297" s="3">
        <v>6070.61</v>
      </c>
      <c r="G297" s="3">
        <v>910.59</v>
      </c>
      <c r="H297" s="3">
        <v>5160.0200000000004</v>
      </c>
      <c r="I297" s="3" t="s">
        <v>56</v>
      </c>
      <c r="J297" s="5">
        <v>1.176470246239355</v>
      </c>
      <c r="K297" t="str">
        <f>_xlfn.XLOOKUP(D297, dim_channels!A:A, dim_channels!C:C, "Not Found")</f>
        <v>OTA</v>
      </c>
      <c r="L297" t="str">
        <f>_xlfn.XLOOKUP(D297, dim_channels!A:A, dim_channels!B:B, "Not Found")</f>
        <v>Booking.com</v>
      </c>
    </row>
    <row r="298" spans="1:12" x14ac:dyDescent="0.2">
      <c r="A298" s="2" t="s">
        <v>640</v>
      </c>
      <c r="B298" s="2" t="s">
        <v>343</v>
      </c>
      <c r="C298" s="2" t="s">
        <v>181</v>
      </c>
      <c r="D298" s="2" t="s">
        <v>64</v>
      </c>
      <c r="E298" s="2" t="s">
        <v>115</v>
      </c>
      <c r="F298" s="2">
        <v>4183.07</v>
      </c>
      <c r="G298" s="2">
        <v>0</v>
      </c>
      <c r="H298" s="2">
        <v>4183.07</v>
      </c>
      <c r="I298" s="2" t="s">
        <v>29</v>
      </c>
      <c r="J298" s="4">
        <v>1</v>
      </c>
      <c r="K298" t="str">
        <f>_xlfn.XLOOKUP(D298, dim_channels!A:A, dim_channels!C:C, "Not Found")</f>
        <v>Direct</v>
      </c>
      <c r="L298" t="str">
        <f>_xlfn.XLOOKUP(D298, dim_channels!A:A, dim_channels!B:B, "Not Found")</f>
        <v>Direct Website</v>
      </c>
    </row>
    <row r="299" spans="1:12" x14ac:dyDescent="0.2">
      <c r="A299" s="3" t="s">
        <v>641</v>
      </c>
      <c r="B299" s="3" t="s">
        <v>642</v>
      </c>
      <c r="C299" s="3" t="s">
        <v>432</v>
      </c>
      <c r="D299" s="3" t="s">
        <v>27</v>
      </c>
      <c r="E299" s="3" t="s">
        <v>28</v>
      </c>
      <c r="F299" s="3">
        <v>11861.67</v>
      </c>
      <c r="G299" s="3">
        <v>2135.1</v>
      </c>
      <c r="H299" s="3">
        <v>9726.57</v>
      </c>
      <c r="I299" s="3" t="s">
        <v>29</v>
      </c>
      <c r="J299" s="5">
        <v>1.2195121198942691</v>
      </c>
      <c r="K299" t="str">
        <f>_xlfn.XLOOKUP(D299, dim_channels!A:A, dim_channels!C:C, "Not Found")</f>
        <v>OTA</v>
      </c>
      <c r="L299" t="str">
        <f>_xlfn.XLOOKUP(D299, dim_channels!A:A, dim_channels!B:B, "Not Found")</f>
        <v>Expedia</v>
      </c>
    </row>
    <row r="300" spans="1:12" x14ac:dyDescent="0.2">
      <c r="A300" s="2" t="s">
        <v>643</v>
      </c>
      <c r="B300" s="2" t="s">
        <v>644</v>
      </c>
      <c r="C300" s="2" t="s">
        <v>534</v>
      </c>
      <c r="D300" s="2" t="s">
        <v>33</v>
      </c>
      <c r="E300" s="2" t="s">
        <v>34</v>
      </c>
      <c r="F300" s="2">
        <v>2788.24</v>
      </c>
      <c r="G300" s="2">
        <v>418.24</v>
      </c>
      <c r="H300" s="2">
        <v>2370</v>
      </c>
      <c r="I300" s="2" t="s">
        <v>29</v>
      </c>
      <c r="J300" s="4">
        <v>1.176472573839662</v>
      </c>
      <c r="K300" t="str">
        <f>_xlfn.XLOOKUP(D300, dim_channels!A:A, dim_channels!C:C, "Not Found")</f>
        <v>OTA</v>
      </c>
      <c r="L300" t="str">
        <f>_xlfn.XLOOKUP(D300, dim_channels!A:A, dim_channels!B:B, "Not Found")</f>
        <v>Booking.com</v>
      </c>
    </row>
    <row r="301" spans="1:12" x14ac:dyDescent="0.2">
      <c r="A301" s="3" t="s">
        <v>645</v>
      </c>
      <c r="B301" s="3" t="s">
        <v>70</v>
      </c>
      <c r="C301" s="3" t="s">
        <v>104</v>
      </c>
      <c r="D301" s="3" t="s">
        <v>64</v>
      </c>
      <c r="E301" s="3" t="s">
        <v>34</v>
      </c>
      <c r="F301" s="3">
        <v>7759.97</v>
      </c>
      <c r="G301" s="3">
        <v>0</v>
      </c>
      <c r="H301" s="3">
        <v>7759.97</v>
      </c>
      <c r="I301" s="3" t="s">
        <v>29</v>
      </c>
      <c r="J301" s="5">
        <v>1</v>
      </c>
      <c r="K301" t="str">
        <f>_xlfn.XLOOKUP(D301, dim_channels!A:A, dim_channels!C:C, "Not Found")</f>
        <v>Direct</v>
      </c>
      <c r="L301" t="str">
        <f>_xlfn.XLOOKUP(D301, dim_channels!A:A, dim_channels!B:B, "Not Found")</f>
        <v>Direct Website</v>
      </c>
    </row>
    <row r="302" spans="1:12" x14ac:dyDescent="0.2">
      <c r="A302" s="2" t="s">
        <v>646</v>
      </c>
      <c r="B302" s="2" t="s">
        <v>505</v>
      </c>
      <c r="C302" s="2" t="s">
        <v>406</v>
      </c>
      <c r="D302" s="2" t="s">
        <v>27</v>
      </c>
      <c r="E302" s="2" t="s">
        <v>60</v>
      </c>
      <c r="F302" s="2">
        <v>17429.400000000001</v>
      </c>
      <c r="G302" s="2">
        <v>0</v>
      </c>
      <c r="H302" s="2">
        <v>17429.400000000001</v>
      </c>
      <c r="I302" s="2" t="s">
        <v>41</v>
      </c>
      <c r="J302" s="4">
        <v>1</v>
      </c>
      <c r="K302" t="str">
        <f>_xlfn.XLOOKUP(D302, dim_channels!A:A, dim_channels!C:C, "Not Found")</f>
        <v>OTA</v>
      </c>
      <c r="L302" t="str">
        <f>_xlfn.XLOOKUP(D302, dim_channels!A:A, dim_channels!B:B, "Not Found")</f>
        <v>Expedia</v>
      </c>
    </row>
    <row r="303" spans="1:12" x14ac:dyDescent="0.2">
      <c r="A303" s="3" t="s">
        <v>647</v>
      </c>
      <c r="B303" s="3" t="s">
        <v>82</v>
      </c>
      <c r="C303" s="3" t="s">
        <v>63</v>
      </c>
      <c r="D303" s="3" t="s">
        <v>27</v>
      </c>
      <c r="E303" s="3" t="s">
        <v>28</v>
      </c>
      <c r="F303" s="3">
        <v>10050.36</v>
      </c>
      <c r="G303" s="3">
        <v>1809.06</v>
      </c>
      <c r="H303" s="3">
        <v>8241.2999999999993</v>
      </c>
      <c r="I303" s="3" t="s">
        <v>41</v>
      </c>
      <c r="J303" s="5">
        <v>1.2195114848385571</v>
      </c>
      <c r="K303" t="str">
        <f>_xlfn.XLOOKUP(D303, dim_channels!A:A, dim_channels!C:C, "Not Found")</f>
        <v>OTA</v>
      </c>
      <c r="L303" t="str">
        <f>_xlfn.XLOOKUP(D303, dim_channels!A:A, dim_channels!B:B, "Not Found")</f>
        <v>Expedia</v>
      </c>
    </row>
    <row r="304" spans="1:12" x14ac:dyDescent="0.2">
      <c r="A304" s="2" t="s">
        <v>648</v>
      </c>
      <c r="B304" s="2" t="s">
        <v>649</v>
      </c>
      <c r="C304" s="2" t="s">
        <v>244</v>
      </c>
      <c r="D304" s="2" t="s">
        <v>27</v>
      </c>
      <c r="E304" s="2" t="s">
        <v>28</v>
      </c>
      <c r="F304" s="2">
        <v>2973.2</v>
      </c>
      <c r="G304" s="2">
        <v>535.17999999999995</v>
      </c>
      <c r="H304" s="2">
        <v>2438.02</v>
      </c>
      <c r="I304" s="2" t="s">
        <v>29</v>
      </c>
      <c r="J304" s="4">
        <v>1.2195141959458899</v>
      </c>
      <c r="K304" t="str">
        <f>_xlfn.XLOOKUP(D304, dim_channels!A:A, dim_channels!C:C, "Not Found")</f>
        <v>OTA</v>
      </c>
      <c r="L304" t="str">
        <f>_xlfn.XLOOKUP(D304, dim_channels!A:A, dim_channels!B:B, "Not Found")</f>
        <v>Expedia</v>
      </c>
    </row>
    <row r="305" spans="1:12" x14ac:dyDescent="0.2">
      <c r="A305" s="3" t="s">
        <v>650</v>
      </c>
      <c r="B305" s="3" t="s">
        <v>229</v>
      </c>
      <c r="C305" s="3" t="s">
        <v>478</v>
      </c>
      <c r="D305" s="3" t="s">
        <v>33</v>
      </c>
      <c r="E305" s="3" t="s">
        <v>60</v>
      </c>
      <c r="F305" s="3">
        <v>6017.09</v>
      </c>
      <c r="G305" s="3">
        <v>0</v>
      </c>
      <c r="H305" s="3">
        <v>6017.09</v>
      </c>
      <c r="I305" s="3" t="s">
        <v>29</v>
      </c>
      <c r="J305" s="5">
        <v>1</v>
      </c>
      <c r="K305" t="str">
        <f>_xlfn.XLOOKUP(D305, dim_channels!A:A, dim_channels!C:C, "Not Found")</f>
        <v>OTA</v>
      </c>
      <c r="L305" t="str">
        <f>_xlfn.XLOOKUP(D305, dim_channels!A:A, dim_channels!B:B, "Not Found")</f>
        <v>Booking.com</v>
      </c>
    </row>
    <row r="306" spans="1:12" x14ac:dyDescent="0.2">
      <c r="A306" s="2" t="s">
        <v>651</v>
      </c>
      <c r="B306" s="2" t="s">
        <v>416</v>
      </c>
      <c r="C306" s="2" t="s">
        <v>393</v>
      </c>
      <c r="D306" s="2" t="s">
        <v>114</v>
      </c>
      <c r="E306" s="2" t="s">
        <v>46</v>
      </c>
      <c r="F306" s="2">
        <v>9284.42</v>
      </c>
      <c r="G306" s="2">
        <v>928.44</v>
      </c>
      <c r="H306" s="2">
        <v>8355.98</v>
      </c>
      <c r="I306" s="2" t="s">
        <v>56</v>
      </c>
      <c r="J306" s="4">
        <v>1.1111108451671741</v>
      </c>
      <c r="K306" t="str">
        <f>_xlfn.XLOOKUP(D306, dim_channels!A:A, dim_channels!C:C, "Not Found")</f>
        <v>Offline</v>
      </c>
      <c r="L306" t="str">
        <f>_xlfn.XLOOKUP(D306, dim_channels!A:A, dim_channels!B:B, "Not Found")</f>
        <v>Travel Agency</v>
      </c>
    </row>
    <row r="307" spans="1:12" x14ac:dyDescent="0.2">
      <c r="A307" s="3" t="s">
        <v>652</v>
      </c>
      <c r="B307" s="3" t="s">
        <v>653</v>
      </c>
      <c r="C307" s="3" t="s">
        <v>555</v>
      </c>
      <c r="D307" s="3" t="s">
        <v>64</v>
      </c>
      <c r="E307" s="3" t="s">
        <v>28</v>
      </c>
      <c r="F307" s="3">
        <v>19521.11</v>
      </c>
      <c r="G307" s="3">
        <v>0</v>
      </c>
      <c r="H307" s="3">
        <v>19521.11</v>
      </c>
      <c r="I307" s="3" t="s">
        <v>29</v>
      </c>
      <c r="J307" s="5">
        <v>1</v>
      </c>
      <c r="K307" t="str">
        <f>_xlfn.XLOOKUP(D307, dim_channels!A:A, dim_channels!C:C, "Not Found")</f>
        <v>Direct</v>
      </c>
      <c r="L307" t="str">
        <f>_xlfn.XLOOKUP(D307, dim_channels!A:A, dim_channels!B:B, "Not Found")</f>
        <v>Direct Website</v>
      </c>
    </row>
    <row r="308" spans="1:12" x14ac:dyDescent="0.2">
      <c r="A308" s="2" t="s">
        <v>654</v>
      </c>
      <c r="B308" s="2" t="s">
        <v>655</v>
      </c>
      <c r="C308" s="2" t="s">
        <v>174</v>
      </c>
      <c r="D308" s="2" t="s">
        <v>27</v>
      </c>
      <c r="E308" s="2" t="s">
        <v>28</v>
      </c>
      <c r="F308" s="2">
        <v>8517.59</v>
      </c>
      <c r="G308" s="2">
        <v>1533.17</v>
      </c>
      <c r="H308" s="2">
        <v>6984.42</v>
      </c>
      <c r="I308" s="2" t="s">
        <v>41</v>
      </c>
      <c r="J308" s="4">
        <v>1.2195128586196129</v>
      </c>
      <c r="K308" t="str">
        <f>_xlfn.XLOOKUP(D308, dim_channels!A:A, dim_channels!C:C, "Not Found")</f>
        <v>OTA</v>
      </c>
      <c r="L308" t="str">
        <f>_xlfn.XLOOKUP(D308, dim_channels!A:A, dim_channels!B:B, "Not Found")</f>
        <v>Expedia</v>
      </c>
    </row>
    <row r="309" spans="1:12" x14ac:dyDescent="0.2">
      <c r="A309" s="3" t="s">
        <v>656</v>
      </c>
      <c r="B309" s="3" t="s">
        <v>426</v>
      </c>
      <c r="C309" s="3" t="s">
        <v>382</v>
      </c>
      <c r="D309" s="3" t="s">
        <v>33</v>
      </c>
      <c r="E309" s="3" t="s">
        <v>34</v>
      </c>
      <c r="F309" s="3">
        <v>11622.62</v>
      </c>
      <c r="G309" s="3">
        <v>1743.39</v>
      </c>
      <c r="H309" s="3">
        <v>9879.23</v>
      </c>
      <c r="I309" s="3" t="s">
        <v>41</v>
      </c>
      <c r="J309" s="5">
        <v>1.1764702309795401</v>
      </c>
      <c r="K309" t="str">
        <f>_xlfn.XLOOKUP(D309, dim_channels!A:A, dim_channels!C:C, "Not Found")</f>
        <v>OTA</v>
      </c>
      <c r="L309" t="str">
        <f>_xlfn.XLOOKUP(D309, dim_channels!A:A, dim_channels!B:B, "Not Found")</f>
        <v>Booking.com</v>
      </c>
    </row>
    <row r="310" spans="1:12" x14ac:dyDescent="0.2">
      <c r="A310" s="2" t="s">
        <v>657</v>
      </c>
      <c r="B310" s="2" t="s">
        <v>40</v>
      </c>
      <c r="C310" s="2" t="s">
        <v>101</v>
      </c>
      <c r="D310" s="2" t="s">
        <v>114</v>
      </c>
      <c r="E310" s="2" t="s">
        <v>46</v>
      </c>
      <c r="F310" s="2">
        <v>2523.79</v>
      </c>
      <c r="G310" s="2">
        <v>252.38</v>
      </c>
      <c r="H310" s="2">
        <v>2271.41</v>
      </c>
      <c r="I310" s="2" t="s">
        <v>29</v>
      </c>
      <c r="J310" s="4">
        <v>1.111111600283524</v>
      </c>
      <c r="K310" t="str">
        <f>_xlfn.XLOOKUP(D310, dim_channels!A:A, dim_channels!C:C, "Not Found")</f>
        <v>Offline</v>
      </c>
      <c r="L310" t="str">
        <f>_xlfn.XLOOKUP(D310, dim_channels!A:A, dim_channels!B:B, "Not Found")</f>
        <v>Travel Agency</v>
      </c>
    </row>
    <row r="311" spans="1:12" x14ac:dyDescent="0.2">
      <c r="A311" s="3" t="s">
        <v>658</v>
      </c>
      <c r="B311" s="3" t="s">
        <v>566</v>
      </c>
      <c r="C311" s="3" t="s">
        <v>364</v>
      </c>
      <c r="D311" s="3" t="s">
        <v>114</v>
      </c>
      <c r="E311" s="3" t="s">
        <v>115</v>
      </c>
      <c r="F311" s="3">
        <v>22865.48</v>
      </c>
      <c r="G311" s="3">
        <v>2286.5500000000002</v>
      </c>
      <c r="H311" s="3">
        <v>20578.93</v>
      </c>
      <c r="I311" s="3" t="s">
        <v>56</v>
      </c>
      <c r="J311" s="5">
        <v>1.111111219096425</v>
      </c>
      <c r="K311" t="str">
        <f>_xlfn.XLOOKUP(D311, dim_channels!A:A, dim_channels!C:C, "Not Found")</f>
        <v>Offline</v>
      </c>
      <c r="L311" t="str">
        <f>_xlfn.XLOOKUP(D311, dim_channels!A:A, dim_channels!B:B, "Not Found")</f>
        <v>Travel Agency</v>
      </c>
    </row>
    <row r="312" spans="1:12" x14ac:dyDescent="0.2">
      <c r="A312" s="2" t="s">
        <v>659</v>
      </c>
      <c r="B312" s="2" t="s">
        <v>148</v>
      </c>
      <c r="C312" s="2" t="s">
        <v>373</v>
      </c>
      <c r="D312" s="2" t="s">
        <v>169</v>
      </c>
      <c r="E312" s="2" t="s">
        <v>46</v>
      </c>
      <c r="F312" s="2">
        <v>6221.07</v>
      </c>
      <c r="G312" s="2">
        <v>1244.21</v>
      </c>
      <c r="H312" s="2">
        <v>4976.8599999999997</v>
      </c>
      <c r="I312" s="2" t="s">
        <v>41</v>
      </c>
      <c r="J312" s="4">
        <v>1.249998995350482</v>
      </c>
      <c r="K312" t="str">
        <f>_xlfn.XLOOKUP(D312, dim_channels!A:A, dim_channels!C:C, "Not Found")</f>
        <v>GDS</v>
      </c>
      <c r="L312" t="str">
        <f>_xlfn.XLOOKUP(D312, dim_channels!A:A, dim_channels!B:B, "Not Found")</f>
        <v>GDS (Amadeus)</v>
      </c>
    </row>
    <row r="313" spans="1:12" x14ac:dyDescent="0.2">
      <c r="A313" s="3" t="s">
        <v>660</v>
      </c>
      <c r="B313" s="3" t="s">
        <v>661</v>
      </c>
      <c r="C313" s="3" t="s">
        <v>456</v>
      </c>
      <c r="D313" s="3" t="s">
        <v>27</v>
      </c>
      <c r="E313" s="3" t="s">
        <v>28</v>
      </c>
      <c r="F313" s="3">
        <v>12042.85</v>
      </c>
      <c r="G313" s="3">
        <v>2167.71</v>
      </c>
      <c r="H313" s="3">
        <v>9875.14</v>
      </c>
      <c r="I313" s="3" t="s">
        <v>29</v>
      </c>
      <c r="J313" s="5">
        <v>1.2195118246424861</v>
      </c>
      <c r="K313" t="str">
        <f>_xlfn.XLOOKUP(D313, dim_channels!A:A, dim_channels!C:C, "Not Found")</f>
        <v>OTA</v>
      </c>
      <c r="L313" t="str">
        <f>_xlfn.XLOOKUP(D313, dim_channels!A:A, dim_channels!B:B, "Not Found")</f>
        <v>Expedia</v>
      </c>
    </row>
    <row r="314" spans="1:12" x14ac:dyDescent="0.2">
      <c r="A314" s="2" t="s">
        <v>662</v>
      </c>
      <c r="B314" s="2" t="s">
        <v>213</v>
      </c>
      <c r="C314" s="2" t="s">
        <v>564</v>
      </c>
      <c r="D314" s="2" t="s">
        <v>33</v>
      </c>
      <c r="E314" s="2" t="s">
        <v>60</v>
      </c>
      <c r="F314" s="2">
        <v>7962.03</v>
      </c>
      <c r="G314" s="2">
        <v>0</v>
      </c>
      <c r="H314" s="2">
        <v>7962.03</v>
      </c>
      <c r="I314" s="2" t="s">
        <v>29</v>
      </c>
      <c r="J314" s="4">
        <v>1</v>
      </c>
      <c r="K314" t="str">
        <f>_xlfn.XLOOKUP(D314, dim_channels!A:A, dim_channels!C:C, "Not Found")</f>
        <v>OTA</v>
      </c>
      <c r="L314" t="str">
        <f>_xlfn.XLOOKUP(D314, dim_channels!A:A, dim_channels!B:B, "Not Found")</f>
        <v>Booking.com</v>
      </c>
    </row>
    <row r="315" spans="1:12" x14ac:dyDescent="0.2">
      <c r="A315" s="3" t="s">
        <v>663</v>
      </c>
      <c r="B315" s="3" t="s">
        <v>664</v>
      </c>
      <c r="C315" s="3" t="s">
        <v>484</v>
      </c>
      <c r="D315" s="3" t="s">
        <v>33</v>
      </c>
      <c r="E315" s="3" t="s">
        <v>60</v>
      </c>
      <c r="F315" s="3">
        <v>8088.35</v>
      </c>
      <c r="G315" s="3">
        <v>0</v>
      </c>
      <c r="H315" s="3">
        <v>8088.35</v>
      </c>
      <c r="I315" s="3" t="s">
        <v>29</v>
      </c>
      <c r="J315" s="5">
        <v>1</v>
      </c>
      <c r="K315" t="str">
        <f>_xlfn.XLOOKUP(D315, dim_channels!A:A, dim_channels!C:C, "Not Found")</f>
        <v>OTA</v>
      </c>
      <c r="L315" t="str">
        <f>_xlfn.XLOOKUP(D315, dim_channels!A:A, dim_channels!B:B, "Not Found")</f>
        <v>Booking.com</v>
      </c>
    </row>
    <row r="316" spans="1:12" x14ac:dyDescent="0.2">
      <c r="A316" s="2" t="s">
        <v>665</v>
      </c>
      <c r="B316" s="2" t="s">
        <v>132</v>
      </c>
      <c r="C316" s="2" t="s">
        <v>666</v>
      </c>
      <c r="D316" s="2" t="s">
        <v>27</v>
      </c>
      <c r="E316" s="2" t="s">
        <v>34</v>
      </c>
      <c r="F316" s="2">
        <v>8798.18</v>
      </c>
      <c r="G316" s="2">
        <v>1583.67</v>
      </c>
      <c r="H316" s="2">
        <v>7214.51</v>
      </c>
      <c r="I316" s="2" t="s">
        <v>41</v>
      </c>
      <c r="J316" s="4">
        <v>1.219511789435457</v>
      </c>
      <c r="K316" t="str">
        <f>_xlfn.XLOOKUP(D316, dim_channels!A:A, dim_channels!C:C, "Not Found")</f>
        <v>OTA</v>
      </c>
      <c r="L316" t="str">
        <f>_xlfn.XLOOKUP(D316, dim_channels!A:A, dim_channels!B:B, "Not Found")</f>
        <v>Expedia</v>
      </c>
    </row>
    <row r="317" spans="1:12" x14ac:dyDescent="0.2">
      <c r="A317" s="3" t="s">
        <v>667</v>
      </c>
      <c r="B317" s="3" t="s">
        <v>348</v>
      </c>
      <c r="C317" s="3" t="s">
        <v>349</v>
      </c>
      <c r="D317" s="3" t="s">
        <v>52</v>
      </c>
      <c r="E317" s="3" t="s">
        <v>60</v>
      </c>
      <c r="F317" s="3">
        <v>13299.14</v>
      </c>
      <c r="G317" s="3">
        <v>0</v>
      </c>
      <c r="H317" s="3">
        <v>13299.14</v>
      </c>
      <c r="I317" s="3" t="s">
        <v>29</v>
      </c>
      <c r="J317" s="5">
        <v>1</v>
      </c>
      <c r="K317" t="str">
        <f>_xlfn.XLOOKUP(D317, dim_channels!A:A, dim_channels!C:C, "Not Found")</f>
        <v>OTA</v>
      </c>
      <c r="L317" t="str">
        <f>_xlfn.XLOOKUP(D317, dim_channels!A:A, dim_channels!B:B, "Not Found")</f>
        <v>Agoda</v>
      </c>
    </row>
    <row r="318" spans="1:12" x14ac:dyDescent="0.2">
      <c r="A318" s="2" t="s">
        <v>668</v>
      </c>
      <c r="B318" s="2" t="s">
        <v>669</v>
      </c>
      <c r="C318" s="2" t="s">
        <v>162</v>
      </c>
      <c r="D318" s="2" t="s">
        <v>27</v>
      </c>
      <c r="E318" s="2" t="s">
        <v>60</v>
      </c>
      <c r="F318" s="2">
        <v>12539.36</v>
      </c>
      <c r="G318" s="2">
        <v>0</v>
      </c>
      <c r="H318" s="2">
        <v>12539.36</v>
      </c>
      <c r="I318" s="2" t="s">
        <v>41</v>
      </c>
      <c r="J318" s="4">
        <v>1</v>
      </c>
      <c r="K318" t="str">
        <f>_xlfn.XLOOKUP(D318, dim_channels!A:A, dim_channels!C:C, "Not Found")</f>
        <v>OTA</v>
      </c>
      <c r="L318" t="str">
        <f>_xlfn.XLOOKUP(D318, dim_channels!A:A, dim_channels!B:B, "Not Found")</f>
        <v>Expedia</v>
      </c>
    </row>
    <row r="319" spans="1:12" x14ac:dyDescent="0.2">
      <c r="A319" s="3" t="s">
        <v>670</v>
      </c>
      <c r="B319" s="3" t="s">
        <v>671</v>
      </c>
      <c r="C319" s="3" t="s">
        <v>39</v>
      </c>
      <c r="D319" s="3" t="s">
        <v>27</v>
      </c>
      <c r="E319" s="3" t="s">
        <v>60</v>
      </c>
      <c r="F319" s="3">
        <v>3320.27</v>
      </c>
      <c r="G319" s="3">
        <v>0</v>
      </c>
      <c r="H319" s="3">
        <v>3320.27</v>
      </c>
      <c r="I319" s="3" t="s">
        <v>29</v>
      </c>
      <c r="J319" s="5">
        <v>1</v>
      </c>
      <c r="K319" t="str">
        <f>_xlfn.XLOOKUP(D319, dim_channels!A:A, dim_channels!C:C, "Not Found")</f>
        <v>OTA</v>
      </c>
      <c r="L319" t="str">
        <f>_xlfn.XLOOKUP(D319, dim_channels!A:A, dim_channels!B:B, "Not Found")</f>
        <v>Expedia</v>
      </c>
    </row>
    <row r="320" spans="1:12" x14ac:dyDescent="0.2">
      <c r="A320" s="2" t="s">
        <v>672</v>
      </c>
      <c r="B320" s="2" t="s">
        <v>318</v>
      </c>
      <c r="C320" s="2" t="s">
        <v>247</v>
      </c>
      <c r="D320" s="2" t="s">
        <v>114</v>
      </c>
      <c r="E320" s="2" t="s">
        <v>46</v>
      </c>
      <c r="F320" s="2">
        <v>2928.63</v>
      </c>
      <c r="G320" s="2">
        <v>292.86</v>
      </c>
      <c r="H320" s="2">
        <v>2635.77</v>
      </c>
      <c r="I320" s="2" t="s">
        <v>29</v>
      </c>
      <c r="J320" s="4">
        <v>1.1111098464585301</v>
      </c>
      <c r="K320" t="str">
        <f>_xlfn.XLOOKUP(D320, dim_channels!A:A, dim_channels!C:C, "Not Found")</f>
        <v>Offline</v>
      </c>
      <c r="L320" t="str">
        <f>_xlfn.XLOOKUP(D320, dim_channels!A:A, dim_channels!B:B, "Not Found")</f>
        <v>Travel Agency</v>
      </c>
    </row>
    <row r="321" spans="1:12" x14ac:dyDescent="0.2">
      <c r="A321" s="3" t="s">
        <v>673</v>
      </c>
      <c r="B321" s="3" t="s">
        <v>117</v>
      </c>
      <c r="C321" s="3" t="s">
        <v>91</v>
      </c>
      <c r="D321" s="3" t="s">
        <v>114</v>
      </c>
      <c r="E321" s="3" t="s">
        <v>46</v>
      </c>
      <c r="F321" s="3">
        <v>17662.25</v>
      </c>
      <c r="G321" s="3">
        <v>1766.22</v>
      </c>
      <c r="H321" s="3">
        <v>15896.03</v>
      </c>
      <c r="I321" s="3" t="s">
        <v>29</v>
      </c>
      <c r="J321" s="5">
        <v>1.1111107616178379</v>
      </c>
      <c r="K321" t="str">
        <f>_xlfn.XLOOKUP(D321, dim_channels!A:A, dim_channels!C:C, "Not Found")</f>
        <v>Offline</v>
      </c>
      <c r="L321" t="str">
        <f>_xlfn.XLOOKUP(D321, dim_channels!A:A, dim_channels!B:B, "Not Found")</f>
        <v>Travel Agency</v>
      </c>
    </row>
    <row r="322" spans="1:12" x14ac:dyDescent="0.2">
      <c r="A322" s="2" t="s">
        <v>674</v>
      </c>
      <c r="B322" s="2" t="s">
        <v>451</v>
      </c>
      <c r="C322" s="2" t="s">
        <v>220</v>
      </c>
      <c r="D322" s="2" t="s">
        <v>169</v>
      </c>
      <c r="E322" s="2" t="s">
        <v>46</v>
      </c>
      <c r="F322" s="2">
        <v>5815.14</v>
      </c>
      <c r="G322" s="2">
        <v>1163.03</v>
      </c>
      <c r="H322" s="2">
        <v>4652.1099999999997</v>
      </c>
      <c r="I322" s="2" t="s">
        <v>56</v>
      </c>
      <c r="J322" s="4">
        <v>1.2500005373905601</v>
      </c>
      <c r="K322" t="str">
        <f>_xlfn.XLOOKUP(D322, dim_channels!A:A, dim_channels!C:C, "Not Found")</f>
        <v>GDS</v>
      </c>
      <c r="L322" t="str">
        <f>_xlfn.XLOOKUP(D322, dim_channels!A:A, dim_channels!B:B, "Not Found")</f>
        <v>GDS (Amadeus)</v>
      </c>
    </row>
    <row r="323" spans="1:12" x14ac:dyDescent="0.2">
      <c r="A323" s="3" t="s">
        <v>675</v>
      </c>
      <c r="B323" s="3" t="s">
        <v>302</v>
      </c>
      <c r="C323" s="3" t="s">
        <v>443</v>
      </c>
      <c r="D323" s="3" t="s">
        <v>52</v>
      </c>
      <c r="E323" s="3" t="s">
        <v>60</v>
      </c>
      <c r="F323" s="3">
        <v>12310.85</v>
      </c>
      <c r="G323" s="3">
        <v>0</v>
      </c>
      <c r="H323" s="3">
        <v>12310.85</v>
      </c>
      <c r="I323" s="3" t="s">
        <v>29</v>
      </c>
      <c r="J323" s="5">
        <v>1</v>
      </c>
      <c r="K323" t="str">
        <f>_xlfn.XLOOKUP(D323, dim_channels!A:A, dim_channels!C:C, "Not Found")</f>
        <v>OTA</v>
      </c>
      <c r="L323" t="str">
        <f>_xlfn.XLOOKUP(D323, dim_channels!A:A, dim_channels!B:B, "Not Found")</f>
        <v>Agoda</v>
      </c>
    </row>
    <row r="324" spans="1:12" x14ac:dyDescent="0.2">
      <c r="A324" s="2" t="s">
        <v>676</v>
      </c>
      <c r="B324" s="2" t="s">
        <v>118</v>
      </c>
      <c r="C324" s="2" t="s">
        <v>234</v>
      </c>
      <c r="D324" s="2" t="s">
        <v>114</v>
      </c>
      <c r="E324" s="2" t="s">
        <v>46</v>
      </c>
      <c r="F324" s="2">
        <v>25939.919999999998</v>
      </c>
      <c r="G324" s="2">
        <v>2593.9899999999998</v>
      </c>
      <c r="H324" s="2">
        <v>23345.93</v>
      </c>
      <c r="I324" s="2" t="s">
        <v>29</v>
      </c>
      <c r="J324" s="4">
        <v>1.1111110159244031</v>
      </c>
      <c r="K324" t="str">
        <f>_xlfn.XLOOKUP(D324, dim_channels!A:A, dim_channels!C:C, "Not Found")</f>
        <v>Offline</v>
      </c>
      <c r="L324" t="str">
        <f>_xlfn.XLOOKUP(D324, dim_channels!A:A, dim_channels!B:B, "Not Found")</f>
        <v>Travel Agency</v>
      </c>
    </row>
    <row r="325" spans="1:12" x14ac:dyDescent="0.2">
      <c r="A325" s="3" t="s">
        <v>677</v>
      </c>
      <c r="B325" s="3" t="s">
        <v>505</v>
      </c>
      <c r="C325" s="3" t="s">
        <v>406</v>
      </c>
      <c r="D325" s="3" t="s">
        <v>52</v>
      </c>
      <c r="E325" s="3" t="s">
        <v>34</v>
      </c>
      <c r="F325" s="3">
        <v>12366.5</v>
      </c>
      <c r="G325" s="3">
        <v>1483.98</v>
      </c>
      <c r="H325" s="3">
        <v>10882.52</v>
      </c>
      <c r="I325" s="3" t="s">
        <v>29</v>
      </c>
      <c r="J325" s="5">
        <v>1.136363636363636</v>
      </c>
      <c r="K325" t="str">
        <f>_xlfn.XLOOKUP(D325, dim_channels!A:A, dim_channels!C:C, "Not Found")</f>
        <v>OTA</v>
      </c>
      <c r="L325" t="str">
        <f>_xlfn.XLOOKUP(D325, dim_channels!A:A, dim_channels!B:B, "Not Found")</f>
        <v>Agoda</v>
      </c>
    </row>
    <row r="326" spans="1:12" x14ac:dyDescent="0.2">
      <c r="A326" s="2" t="s">
        <v>678</v>
      </c>
      <c r="B326" s="2" t="s">
        <v>212</v>
      </c>
      <c r="C326" s="2" t="s">
        <v>679</v>
      </c>
      <c r="D326" s="2" t="s">
        <v>27</v>
      </c>
      <c r="E326" s="2" t="s">
        <v>34</v>
      </c>
      <c r="F326" s="2">
        <v>2516</v>
      </c>
      <c r="G326" s="2">
        <v>452.88</v>
      </c>
      <c r="H326" s="2">
        <v>2063.12</v>
      </c>
      <c r="I326" s="2" t="s">
        <v>29</v>
      </c>
      <c r="J326" s="4">
        <v>1.219512195121951</v>
      </c>
      <c r="K326" t="str">
        <f>_xlfn.XLOOKUP(D326, dim_channels!A:A, dim_channels!C:C, "Not Found")</f>
        <v>OTA</v>
      </c>
      <c r="L326" t="str">
        <f>_xlfn.XLOOKUP(D326, dim_channels!A:A, dim_channels!B:B, "Not Found")</f>
        <v>Expedia</v>
      </c>
    </row>
    <row r="327" spans="1:12" x14ac:dyDescent="0.2">
      <c r="A327" s="3" t="s">
        <v>680</v>
      </c>
      <c r="B327" s="3" t="s">
        <v>584</v>
      </c>
      <c r="C327" s="3" t="s">
        <v>133</v>
      </c>
      <c r="D327" s="3" t="s">
        <v>27</v>
      </c>
      <c r="E327" s="3" t="s">
        <v>60</v>
      </c>
      <c r="F327" s="3">
        <v>2669.29</v>
      </c>
      <c r="G327" s="3">
        <v>0</v>
      </c>
      <c r="H327" s="3">
        <v>2669.29</v>
      </c>
      <c r="I327" s="3" t="s">
        <v>41</v>
      </c>
      <c r="J327" s="5">
        <v>1</v>
      </c>
      <c r="K327" t="str">
        <f>_xlfn.XLOOKUP(D327, dim_channels!A:A, dim_channels!C:C, "Not Found")</f>
        <v>OTA</v>
      </c>
      <c r="L327" t="str">
        <f>_xlfn.XLOOKUP(D327, dim_channels!A:A, dim_channels!B:B, "Not Found")</f>
        <v>Expedia</v>
      </c>
    </row>
    <row r="328" spans="1:12" x14ac:dyDescent="0.2">
      <c r="A328" s="2" t="s">
        <v>681</v>
      </c>
      <c r="B328" s="2" t="s">
        <v>597</v>
      </c>
      <c r="C328" s="2" t="s">
        <v>391</v>
      </c>
      <c r="D328" s="2" t="s">
        <v>33</v>
      </c>
      <c r="E328" s="2" t="s">
        <v>28</v>
      </c>
      <c r="F328" s="2">
        <v>2788.35</v>
      </c>
      <c r="G328" s="2">
        <v>418.25</v>
      </c>
      <c r="H328" s="2">
        <v>2370.1</v>
      </c>
      <c r="I328" s="2" t="s">
        <v>29</v>
      </c>
      <c r="J328" s="4">
        <v>1.176469347284925</v>
      </c>
      <c r="K328" t="str">
        <f>_xlfn.XLOOKUP(D328, dim_channels!A:A, dim_channels!C:C, "Not Found")</f>
        <v>OTA</v>
      </c>
      <c r="L328" t="str">
        <f>_xlfn.XLOOKUP(D328, dim_channels!A:A, dim_channels!B:B, "Not Found")</f>
        <v>Booking.com</v>
      </c>
    </row>
    <row r="329" spans="1:12" x14ac:dyDescent="0.2">
      <c r="A329" s="3" t="s">
        <v>682</v>
      </c>
      <c r="B329" s="3" t="s">
        <v>151</v>
      </c>
      <c r="C329" s="3" t="s">
        <v>186</v>
      </c>
      <c r="D329" s="3" t="s">
        <v>52</v>
      </c>
      <c r="E329" s="3" t="s">
        <v>34</v>
      </c>
      <c r="F329" s="3">
        <v>10825.95</v>
      </c>
      <c r="G329" s="3">
        <v>1299.1099999999999</v>
      </c>
      <c r="H329" s="3">
        <v>9526.84</v>
      </c>
      <c r="I329" s="3" t="s">
        <v>29</v>
      </c>
      <c r="J329" s="5">
        <v>1.136363159242729</v>
      </c>
      <c r="K329" t="str">
        <f>_xlfn.XLOOKUP(D329, dim_channels!A:A, dim_channels!C:C, "Not Found")</f>
        <v>OTA</v>
      </c>
      <c r="L329" t="str">
        <f>_xlfn.XLOOKUP(D329, dim_channels!A:A, dim_channels!B:B, "Not Found")</f>
        <v>Agoda</v>
      </c>
    </row>
    <row r="330" spans="1:12" x14ac:dyDescent="0.2">
      <c r="A330" s="2" t="s">
        <v>683</v>
      </c>
      <c r="B330" s="2" t="s">
        <v>423</v>
      </c>
      <c r="C330" s="2" t="s">
        <v>139</v>
      </c>
      <c r="D330" s="2" t="s">
        <v>33</v>
      </c>
      <c r="E330" s="2" t="s">
        <v>60</v>
      </c>
      <c r="F330" s="2">
        <v>21132.44</v>
      </c>
      <c r="G330" s="2">
        <v>0</v>
      </c>
      <c r="H330" s="2">
        <v>21132.44</v>
      </c>
      <c r="I330" s="2" t="s">
        <v>29</v>
      </c>
      <c r="J330" s="4">
        <v>1</v>
      </c>
      <c r="K330" t="str">
        <f>_xlfn.XLOOKUP(D330, dim_channels!A:A, dim_channels!C:C, "Not Found")</f>
        <v>OTA</v>
      </c>
      <c r="L330" t="str">
        <f>_xlfn.XLOOKUP(D330, dim_channels!A:A, dim_channels!B:B, "Not Found")</f>
        <v>Booking.com</v>
      </c>
    </row>
    <row r="331" spans="1:12" x14ac:dyDescent="0.2">
      <c r="A331" s="3" t="s">
        <v>684</v>
      </c>
      <c r="B331" s="3" t="s">
        <v>685</v>
      </c>
      <c r="C331" s="3" t="s">
        <v>249</v>
      </c>
      <c r="D331" s="3" t="s">
        <v>169</v>
      </c>
      <c r="E331" s="3" t="s">
        <v>46</v>
      </c>
      <c r="F331" s="3">
        <v>6040.79</v>
      </c>
      <c r="G331" s="3">
        <v>1208.1600000000001</v>
      </c>
      <c r="H331" s="3">
        <v>4832.63</v>
      </c>
      <c r="I331" s="3" t="s">
        <v>29</v>
      </c>
      <c r="J331" s="5">
        <v>1.250000517316658</v>
      </c>
      <c r="K331" t="str">
        <f>_xlfn.XLOOKUP(D331, dim_channels!A:A, dim_channels!C:C, "Not Found")</f>
        <v>GDS</v>
      </c>
      <c r="L331" t="str">
        <f>_xlfn.XLOOKUP(D331, dim_channels!A:A, dim_channels!B:B, "Not Found")</f>
        <v>GDS (Amadeus)</v>
      </c>
    </row>
    <row r="332" spans="1:12" x14ac:dyDescent="0.2">
      <c r="A332" s="2" t="s">
        <v>686</v>
      </c>
      <c r="B332" s="2" t="s">
        <v>546</v>
      </c>
      <c r="C332" s="2" t="s">
        <v>468</v>
      </c>
      <c r="D332" s="2" t="s">
        <v>64</v>
      </c>
      <c r="E332" s="2" t="s">
        <v>34</v>
      </c>
      <c r="F332" s="2">
        <v>3263.92</v>
      </c>
      <c r="G332" s="2">
        <v>0</v>
      </c>
      <c r="H332" s="2">
        <v>3263.92</v>
      </c>
      <c r="I332" s="2" t="s">
        <v>29</v>
      </c>
      <c r="J332" s="4">
        <v>1</v>
      </c>
      <c r="K332" t="str">
        <f>_xlfn.XLOOKUP(D332, dim_channels!A:A, dim_channels!C:C, "Not Found")</f>
        <v>Direct</v>
      </c>
      <c r="L332" t="str">
        <f>_xlfn.XLOOKUP(D332, dim_channels!A:A, dim_channels!B:B, "Not Found")</f>
        <v>Direct Website</v>
      </c>
    </row>
    <row r="333" spans="1:12" x14ac:dyDescent="0.2">
      <c r="A333" s="3" t="s">
        <v>687</v>
      </c>
      <c r="B333" s="3" t="s">
        <v>489</v>
      </c>
      <c r="C333" s="3" t="s">
        <v>212</v>
      </c>
      <c r="D333" s="3" t="s">
        <v>64</v>
      </c>
      <c r="E333" s="3" t="s">
        <v>28</v>
      </c>
      <c r="F333" s="3">
        <v>6778.2</v>
      </c>
      <c r="G333" s="3">
        <v>0</v>
      </c>
      <c r="H333" s="3">
        <v>6778.2</v>
      </c>
      <c r="I333" s="3" t="s">
        <v>29</v>
      </c>
      <c r="J333" s="5">
        <v>1</v>
      </c>
      <c r="K333" t="str">
        <f>_xlfn.XLOOKUP(D333, dim_channels!A:A, dim_channels!C:C, "Not Found")</f>
        <v>Direct</v>
      </c>
      <c r="L333" t="str">
        <f>_xlfn.XLOOKUP(D333, dim_channels!A:A, dim_channels!B:B, "Not Found")</f>
        <v>Direct Website</v>
      </c>
    </row>
    <row r="334" spans="1:12" x14ac:dyDescent="0.2">
      <c r="A334" s="2" t="s">
        <v>688</v>
      </c>
      <c r="B334" s="2" t="s">
        <v>62</v>
      </c>
      <c r="C334" s="2" t="s">
        <v>509</v>
      </c>
      <c r="D334" s="2" t="s">
        <v>27</v>
      </c>
      <c r="E334" s="2" t="s">
        <v>28</v>
      </c>
      <c r="F334" s="2">
        <v>2775.67</v>
      </c>
      <c r="G334" s="2">
        <v>499.62</v>
      </c>
      <c r="H334" s="2">
        <v>2276.0500000000002</v>
      </c>
      <c r="I334" s="2" t="s">
        <v>56</v>
      </c>
      <c r="J334" s="4">
        <v>1.2195118736407371</v>
      </c>
      <c r="K334" t="str">
        <f>_xlfn.XLOOKUP(D334, dim_channels!A:A, dim_channels!C:C, "Not Found")</f>
        <v>OTA</v>
      </c>
      <c r="L334" t="str">
        <f>_xlfn.XLOOKUP(D334, dim_channels!A:A, dim_channels!B:B, "Not Found")</f>
        <v>Expedia</v>
      </c>
    </row>
    <row r="335" spans="1:12" x14ac:dyDescent="0.2">
      <c r="A335" s="3" t="s">
        <v>689</v>
      </c>
      <c r="B335" s="3" t="s">
        <v>380</v>
      </c>
      <c r="C335" s="3" t="s">
        <v>564</v>
      </c>
      <c r="D335" s="3" t="s">
        <v>45</v>
      </c>
      <c r="E335" s="3" t="s">
        <v>46</v>
      </c>
      <c r="F335" s="3">
        <v>5040.05</v>
      </c>
      <c r="G335" s="3">
        <v>252</v>
      </c>
      <c r="H335" s="3">
        <v>4788.05</v>
      </c>
      <c r="I335" s="3" t="s">
        <v>29</v>
      </c>
      <c r="J335" s="5">
        <v>1.0526310293334451</v>
      </c>
      <c r="K335" t="str">
        <f>_xlfn.XLOOKUP(D335, dim_channels!A:A, dim_channels!C:C, "Not Found")</f>
        <v>Corporate</v>
      </c>
      <c r="L335" t="str">
        <f>_xlfn.XLOOKUP(D335, dim_channels!A:A, dim_channels!B:B, "Not Found")</f>
        <v>Corporate Direct</v>
      </c>
    </row>
    <row r="336" spans="1:12" x14ac:dyDescent="0.2">
      <c r="A336" s="2" t="s">
        <v>690</v>
      </c>
      <c r="B336" s="2" t="s">
        <v>566</v>
      </c>
      <c r="C336" s="2" t="s">
        <v>261</v>
      </c>
      <c r="D336" s="2" t="s">
        <v>33</v>
      </c>
      <c r="E336" s="2" t="s">
        <v>60</v>
      </c>
      <c r="F336" s="2">
        <v>22941.03</v>
      </c>
      <c r="G336" s="2">
        <v>0</v>
      </c>
      <c r="H336" s="2">
        <v>22941.03</v>
      </c>
      <c r="I336" s="2" t="s">
        <v>41</v>
      </c>
      <c r="J336" s="4">
        <v>1</v>
      </c>
      <c r="K336" t="str">
        <f>_xlfn.XLOOKUP(D336, dim_channels!A:A, dim_channels!C:C, "Not Found")</f>
        <v>OTA</v>
      </c>
      <c r="L336" t="str">
        <f>_xlfn.XLOOKUP(D336, dim_channels!A:A, dim_channels!B:B, "Not Found")</f>
        <v>Booking.com</v>
      </c>
    </row>
    <row r="337" spans="1:12" x14ac:dyDescent="0.2">
      <c r="A337" s="3" t="s">
        <v>691</v>
      </c>
      <c r="B337" s="3" t="s">
        <v>129</v>
      </c>
      <c r="C337" s="3" t="s">
        <v>129</v>
      </c>
      <c r="D337" s="3" t="s">
        <v>64</v>
      </c>
      <c r="E337" s="3" t="s">
        <v>115</v>
      </c>
      <c r="F337" s="3">
        <v>4024.13</v>
      </c>
      <c r="G337" s="3">
        <v>0</v>
      </c>
      <c r="H337" s="3">
        <v>4024.13</v>
      </c>
      <c r="I337" s="3" t="s">
        <v>41</v>
      </c>
      <c r="J337" s="5">
        <v>1</v>
      </c>
      <c r="K337" t="str">
        <f>_xlfn.XLOOKUP(D337, dim_channels!A:A, dim_channels!C:C, "Not Found")</f>
        <v>Direct</v>
      </c>
      <c r="L337" t="str">
        <f>_xlfn.XLOOKUP(D337, dim_channels!A:A, dim_channels!B:B, "Not Found")</f>
        <v>Direct Website</v>
      </c>
    </row>
    <row r="338" spans="1:12" x14ac:dyDescent="0.2">
      <c r="A338" s="2" t="s">
        <v>692</v>
      </c>
      <c r="B338" s="2" t="s">
        <v>495</v>
      </c>
      <c r="C338" s="2" t="s">
        <v>642</v>
      </c>
      <c r="D338" s="2" t="s">
        <v>45</v>
      </c>
      <c r="E338" s="2" t="s">
        <v>89</v>
      </c>
      <c r="F338" s="2">
        <v>2765.75</v>
      </c>
      <c r="G338" s="2">
        <v>0</v>
      </c>
      <c r="H338" s="2">
        <v>2765.75</v>
      </c>
      <c r="I338" s="2" t="s">
        <v>29</v>
      </c>
      <c r="J338" s="4">
        <v>1</v>
      </c>
      <c r="K338" t="str">
        <f>_xlfn.XLOOKUP(D338, dim_channels!A:A, dim_channels!C:C, "Not Found")</f>
        <v>Corporate</v>
      </c>
      <c r="L338" t="str">
        <f>_xlfn.XLOOKUP(D338, dim_channels!A:A, dim_channels!B:B, "Not Found")</f>
        <v>Corporate Direct</v>
      </c>
    </row>
    <row r="339" spans="1:12" x14ac:dyDescent="0.2">
      <c r="A339" s="3" t="s">
        <v>693</v>
      </c>
      <c r="B339" s="3" t="s">
        <v>101</v>
      </c>
      <c r="C339" s="3" t="s">
        <v>567</v>
      </c>
      <c r="D339" s="3" t="s">
        <v>64</v>
      </c>
      <c r="E339" s="3" t="s">
        <v>34</v>
      </c>
      <c r="F339" s="3">
        <v>7853.86</v>
      </c>
      <c r="G339" s="3">
        <v>0</v>
      </c>
      <c r="H339" s="3">
        <v>7853.86</v>
      </c>
      <c r="I339" s="3" t="s">
        <v>29</v>
      </c>
      <c r="J339" s="5">
        <v>1</v>
      </c>
      <c r="K339" t="str">
        <f>_xlfn.XLOOKUP(D339, dim_channels!A:A, dim_channels!C:C, "Not Found")</f>
        <v>Direct</v>
      </c>
      <c r="L339" t="str">
        <f>_xlfn.XLOOKUP(D339, dim_channels!A:A, dim_channels!B:B, "Not Found")</f>
        <v>Direct Website</v>
      </c>
    </row>
    <row r="340" spans="1:12" x14ac:dyDescent="0.2">
      <c r="A340" s="2" t="s">
        <v>694</v>
      </c>
      <c r="B340" s="2" t="s">
        <v>151</v>
      </c>
      <c r="C340" s="2" t="s">
        <v>605</v>
      </c>
      <c r="D340" s="2" t="s">
        <v>33</v>
      </c>
      <c r="E340" s="2" t="s">
        <v>34</v>
      </c>
      <c r="F340" s="2">
        <v>17510.2</v>
      </c>
      <c r="G340" s="2">
        <v>2626.53</v>
      </c>
      <c r="H340" s="2">
        <v>14883.67</v>
      </c>
      <c r="I340" s="2" t="s">
        <v>29</v>
      </c>
      <c r="J340" s="4">
        <v>1.1764705882352939</v>
      </c>
      <c r="K340" t="str">
        <f>_xlfn.XLOOKUP(D340, dim_channels!A:A, dim_channels!C:C, "Not Found")</f>
        <v>OTA</v>
      </c>
      <c r="L340" t="str">
        <f>_xlfn.XLOOKUP(D340, dim_channels!A:A, dim_channels!B:B, "Not Found")</f>
        <v>Booking.com</v>
      </c>
    </row>
    <row r="341" spans="1:12" x14ac:dyDescent="0.2">
      <c r="A341" s="3" t="s">
        <v>695</v>
      </c>
      <c r="B341" s="3" t="s">
        <v>321</v>
      </c>
      <c r="C341" s="3" t="s">
        <v>121</v>
      </c>
      <c r="D341" s="3" t="s">
        <v>114</v>
      </c>
      <c r="E341" s="3" t="s">
        <v>115</v>
      </c>
      <c r="F341" s="3">
        <v>19355.560000000001</v>
      </c>
      <c r="G341" s="3">
        <v>1935.56</v>
      </c>
      <c r="H341" s="3">
        <v>17420</v>
      </c>
      <c r="I341" s="3" t="s">
        <v>41</v>
      </c>
      <c r="J341" s="5">
        <v>1.1111113662456951</v>
      </c>
      <c r="K341" t="str">
        <f>_xlfn.XLOOKUP(D341, dim_channels!A:A, dim_channels!C:C, "Not Found")</f>
        <v>Offline</v>
      </c>
      <c r="L341" t="str">
        <f>_xlfn.XLOOKUP(D341, dim_channels!A:A, dim_channels!B:B, "Not Found")</f>
        <v>Travel Agency</v>
      </c>
    </row>
    <row r="342" spans="1:12" x14ac:dyDescent="0.2">
      <c r="A342" s="2" t="s">
        <v>696</v>
      </c>
      <c r="B342" s="2" t="s">
        <v>310</v>
      </c>
      <c r="C342" s="2" t="s">
        <v>321</v>
      </c>
      <c r="D342" s="2" t="s">
        <v>45</v>
      </c>
      <c r="E342" s="2" t="s">
        <v>46</v>
      </c>
      <c r="F342" s="2">
        <v>11653.47</v>
      </c>
      <c r="G342" s="2">
        <v>582.66999999999996</v>
      </c>
      <c r="H342" s="2">
        <v>11070.8</v>
      </c>
      <c r="I342" s="2" t="s">
        <v>29</v>
      </c>
      <c r="J342" s="4">
        <v>1.0526312461610721</v>
      </c>
      <c r="K342" t="str">
        <f>_xlfn.XLOOKUP(D342, dim_channels!A:A, dim_channels!C:C, "Not Found")</f>
        <v>Corporate</v>
      </c>
      <c r="L342" t="str">
        <f>_xlfn.XLOOKUP(D342, dim_channels!A:A, dim_channels!B:B, "Not Found")</f>
        <v>Corporate Direct</v>
      </c>
    </row>
    <row r="343" spans="1:12" x14ac:dyDescent="0.2">
      <c r="A343" s="3" t="s">
        <v>697</v>
      </c>
      <c r="B343" s="3" t="s">
        <v>171</v>
      </c>
      <c r="C343" s="3" t="s">
        <v>217</v>
      </c>
      <c r="D343" s="3" t="s">
        <v>33</v>
      </c>
      <c r="E343" s="3" t="s">
        <v>34</v>
      </c>
      <c r="F343" s="3">
        <v>9383.66</v>
      </c>
      <c r="G343" s="3">
        <v>1407.55</v>
      </c>
      <c r="H343" s="3">
        <v>7976.11</v>
      </c>
      <c r="I343" s="3" t="s">
        <v>29</v>
      </c>
      <c r="J343" s="5">
        <v>1.1764707357345869</v>
      </c>
      <c r="K343" t="str">
        <f>_xlfn.XLOOKUP(D343, dim_channels!A:A, dim_channels!C:C, "Not Found")</f>
        <v>OTA</v>
      </c>
      <c r="L343" t="str">
        <f>_xlfn.XLOOKUP(D343, dim_channels!A:A, dim_channels!B:B, "Not Found")</f>
        <v>Booking.com</v>
      </c>
    </row>
    <row r="344" spans="1:12" x14ac:dyDescent="0.2">
      <c r="A344" s="2" t="s">
        <v>698</v>
      </c>
      <c r="B344" s="2" t="s">
        <v>139</v>
      </c>
      <c r="C344" s="2" t="s">
        <v>173</v>
      </c>
      <c r="D344" s="2" t="s">
        <v>27</v>
      </c>
      <c r="E344" s="2" t="s">
        <v>34</v>
      </c>
      <c r="F344" s="2">
        <v>8067.8</v>
      </c>
      <c r="G344" s="2">
        <v>1452.2</v>
      </c>
      <c r="H344" s="2">
        <v>6615.6</v>
      </c>
      <c r="I344" s="2" t="s">
        <v>41</v>
      </c>
      <c r="J344" s="4">
        <v>1.2195114577664909</v>
      </c>
      <c r="K344" t="str">
        <f>_xlfn.XLOOKUP(D344, dim_channels!A:A, dim_channels!C:C, "Not Found")</f>
        <v>OTA</v>
      </c>
      <c r="L344" t="str">
        <f>_xlfn.XLOOKUP(D344, dim_channels!A:A, dim_channels!B:B, "Not Found")</f>
        <v>Expedia</v>
      </c>
    </row>
    <row r="345" spans="1:12" x14ac:dyDescent="0.2">
      <c r="A345" s="3" t="s">
        <v>699</v>
      </c>
      <c r="B345" s="3" t="s">
        <v>62</v>
      </c>
      <c r="C345" s="3" t="s">
        <v>197</v>
      </c>
      <c r="D345" s="3" t="s">
        <v>33</v>
      </c>
      <c r="E345" s="3" t="s">
        <v>34</v>
      </c>
      <c r="F345" s="3">
        <v>3402.97</v>
      </c>
      <c r="G345" s="3">
        <v>510.45</v>
      </c>
      <c r="H345" s="3">
        <v>2892.52</v>
      </c>
      <c r="I345" s="3" t="s">
        <v>29</v>
      </c>
      <c r="J345" s="5">
        <v>1.1764724185139599</v>
      </c>
      <c r="K345" t="str">
        <f>_xlfn.XLOOKUP(D345, dim_channels!A:A, dim_channels!C:C, "Not Found")</f>
        <v>OTA</v>
      </c>
      <c r="L345" t="str">
        <f>_xlfn.XLOOKUP(D345, dim_channels!A:A, dim_channels!B:B, "Not Found")</f>
        <v>Booking.com</v>
      </c>
    </row>
    <row r="346" spans="1:12" x14ac:dyDescent="0.2">
      <c r="A346" s="2" t="s">
        <v>700</v>
      </c>
      <c r="B346" s="2" t="s">
        <v>396</v>
      </c>
      <c r="C346" s="2" t="s">
        <v>396</v>
      </c>
      <c r="D346" s="2" t="s">
        <v>64</v>
      </c>
      <c r="E346" s="2" t="s">
        <v>115</v>
      </c>
      <c r="F346" s="2">
        <v>3193.69</v>
      </c>
      <c r="G346" s="2">
        <v>0</v>
      </c>
      <c r="H346" s="2">
        <v>3193.69</v>
      </c>
      <c r="I346" s="2" t="s">
        <v>56</v>
      </c>
      <c r="J346" s="4">
        <v>1</v>
      </c>
      <c r="K346" t="str">
        <f>_xlfn.XLOOKUP(D346, dim_channels!A:A, dim_channels!C:C, "Not Found")</f>
        <v>Direct</v>
      </c>
      <c r="L346" t="str">
        <f>_xlfn.XLOOKUP(D346, dim_channels!A:A, dim_channels!B:B, "Not Found")</f>
        <v>Direct Website</v>
      </c>
    </row>
    <row r="347" spans="1:12" x14ac:dyDescent="0.2">
      <c r="A347" s="3" t="s">
        <v>701</v>
      </c>
      <c r="B347" s="3" t="s">
        <v>702</v>
      </c>
      <c r="C347" s="3" t="s">
        <v>634</v>
      </c>
      <c r="D347" s="3" t="s">
        <v>52</v>
      </c>
      <c r="E347" s="3" t="s">
        <v>60</v>
      </c>
      <c r="F347" s="3">
        <v>8912.34</v>
      </c>
      <c r="G347" s="3">
        <v>0</v>
      </c>
      <c r="H347" s="3">
        <v>8912.34</v>
      </c>
      <c r="I347" s="3" t="s">
        <v>29</v>
      </c>
      <c r="J347" s="5">
        <v>1</v>
      </c>
      <c r="K347" t="str">
        <f>_xlfn.XLOOKUP(D347, dim_channels!A:A, dim_channels!C:C, "Not Found")</f>
        <v>OTA</v>
      </c>
      <c r="L347" t="str">
        <f>_xlfn.XLOOKUP(D347, dim_channels!A:A, dim_channels!B:B, "Not Found")</f>
        <v>Agoda</v>
      </c>
    </row>
    <row r="348" spans="1:12" x14ac:dyDescent="0.2">
      <c r="A348" s="2" t="s">
        <v>703</v>
      </c>
      <c r="B348" s="2" t="s">
        <v>574</v>
      </c>
      <c r="C348" s="2" t="s">
        <v>219</v>
      </c>
      <c r="D348" s="2" t="s">
        <v>45</v>
      </c>
      <c r="E348" s="2" t="s">
        <v>46</v>
      </c>
      <c r="F348" s="2">
        <v>5841.87</v>
      </c>
      <c r="G348" s="2">
        <v>292.08999999999997</v>
      </c>
      <c r="H348" s="2">
        <v>5549.78</v>
      </c>
      <c r="I348" s="2" t="s">
        <v>29</v>
      </c>
      <c r="J348" s="4">
        <v>1.0526309150993369</v>
      </c>
      <c r="K348" t="str">
        <f>_xlfn.XLOOKUP(D348, dim_channels!A:A, dim_channels!C:C, "Not Found")</f>
        <v>Corporate</v>
      </c>
      <c r="L348" t="str">
        <f>_xlfn.XLOOKUP(D348, dim_channels!A:A, dim_channels!B:B, "Not Found")</f>
        <v>Corporate Direct</v>
      </c>
    </row>
    <row r="349" spans="1:12" x14ac:dyDescent="0.2">
      <c r="A349" s="3" t="s">
        <v>704</v>
      </c>
      <c r="B349" s="3" t="s">
        <v>705</v>
      </c>
      <c r="C349" s="3" t="s">
        <v>706</v>
      </c>
      <c r="D349" s="3" t="s">
        <v>27</v>
      </c>
      <c r="E349" s="3" t="s">
        <v>60</v>
      </c>
      <c r="F349" s="3">
        <v>18324.07</v>
      </c>
      <c r="G349" s="3">
        <v>0</v>
      </c>
      <c r="H349" s="3">
        <v>18324.07</v>
      </c>
      <c r="I349" s="3" t="s">
        <v>41</v>
      </c>
      <c r="J349" s="5">
        <v>1</v>
      </c>
      <c r="K349" t="str">
        <f>_xlfn.XLOOKUP(D349, dim_channels!A:A, dim_channels!C:C, "Not Found")</f>
        <v>OTA</v>
      </c>
      <c r="L349" t="str">
        <f>_xlfn.XLOOKUP(D349, dim_channels!A:A, dim_channels!B:B, "Not Found")</f>
        <v>Expedia</v>
      </c>
    </row>
    <row r="350" spans="1:12" x14ac:dyDescent="0.2">
      <c r="A350" s="2" t="s">
        <v>707</v>
      </c>
      <c r="B350" s="2" t="s">
        <v>708</v>
      </c>
      <c r="C350" s="2" t="s">
        <v>292</v>
      </c>
      <c r="D350" s="2" t="s">
        <v>45</v>
      </c>
      <c r="E350" s="2" t="s">
        <v>46</v>
      </c>
      <c r="F350" s="2">
        <v>12011.64</v>
      </c>
      <c r="G350" s="2">
        <v>600.58000000000004</v>
      </c>
      <c r="H350" s="2">
        <v>11411.06</v>
      </c>
      <c r="I350" s="2" t="s">
        <v>29</v>
      </c>
      <c r="J350" s="4">
        <v>1.0526313944541521</v>
      </c>
      <c r="K350" t="str">
        <f>_xlfn.XLOOKUP(D350, dim_channels!A:A, dim_channels!C:C, "Not Found")</f>
        <v>Corporate</v>
      </c>
      <c r="L350" t="str">
        <f>_xlfn.XLOOKUP(D350, dim_channels!A:A, dim_channels!B:B, "Not Found")</f>
        <v>Corporate Direct</v>
      </c>
    </row>
    <row r="351" spans="1:12" x14ac:dyDescent="0.2">
      <c r="A351" s="3" t="s">
        <v>709</v>
      </c>
      <c r="B351" s="3" t="s">
        <v>590</v>
      </c>
      <c r="C351" s="3" t="s">
        <v>124</v>
      </c>
      <c r="D351" s="3" t="s">
        <v>64</v>
      </c>
      <c r="E351" s="3" t="s">
        <v>115</v>
      </c>
      <c r="F351" s="3">
        <v>10184.379999999999</v>
      </c>
      <c r="G351" s="3">
        <v>0</v>
      </c>
      <c r="H351" s="3">
        <v>10184.379999999999</v>
      </c>
      <c r="I351" s="3" t="s">
        <v>29</v>
      </c>
      <c r="J351" s="5">
        <v>1</v>
      </c>
      <c r="K351" t="str">
        <f>_xlfn.XLOOKUP(D351, dim_channels!A:A, dim_channels!C:C, "Not Found")</f>
        <v>Direct</v>
      </c>
      <c r="L351" t="str">
        <f>_xlfn.XLOOKUP(D351, dim_channels!A:A, dim_channels!B:B, "Not Found")</f>
        <v>Direct Website</v>
      </c>
    </row>
    <row r="352" spans="1:12" x14ac:dyDescent="0.2">
      <c r="A352" s="2" t="s">
        <v>710</v>
      </c>
      <c r="B352" s="2" t="s">
        <v>204</v>
      </c>
      <c r="C352" s="2" t="s">
        <v>566</v>
      </c>
      <c r="D352" s="2" t="s">
        <v>64</v>
      </c>
      <c r="E352" s="2" t="s">
        <v>34</v>
      </c>
      <c r="F352" s="2">
        <v>12543.31</v>
      </c>
      <c r="G352" s="2">
        <v>0</v>
      </c>
      <c r="H352" s="2">
        <v>12543.31</v>
      </c>
      <c r="I352" s="2" t="s">
        <v>29</v>
      </c>
      <c r="J352" s="4">
        <v>1</v>
      </c>
      <c r="K352" t="str">
        <f>_xlfn.XLOOKUP(D352, dim_channels!A:A, dim_channels!C:C, "Not Found")</f>
        <v>Direct</v>
      </c>
      <c r="L352" t="str">
        <f>_xlfn.XLOOKUP(D352, dim_channels!A:A, dim_channels!B:B, "Not Found")</f>
        <v>Direct Website</v>
      </c>
    </row>
    <row r="353" spans="1:12" x14ac:dyDescent="0.2">
      <c r="A353" s="3" t="s">
        <v>711</v>
      </c>
      <c r="B353" s="3" t="s">
        <v>538</v>
      </c>
      <c r="C353" s="3" t="s">
        <v>712</v>
      </c>
      <c r="D353" s="3" t="s">
        <v>27</v>
      </c>
      <c r="E353" s="3" t="s">
        <v>60</v>
      </c>
      <c r="F353" s="3">
        <v>12363.91</v>
      </c>
      <c r="G353" s="3">
        <v>0</v>
      </c>
      <c r="H353" s="3">
        <v>12363.91</v>
      </c>
      <c r="I353" s="3" t="s">
        <v>29</v>
      </c>
      <c r="J353" s="5">
        <v>1</v>
      </c>
      <c r="K353" t="str">
        <f>_xlfn.XLOOKUP(D353, dim_channels!A:A, dim_channels!C:C, "Not Found")</f>
        <v>OTA</v>
      </c>
      <c r="L353" t="str">
        <f>_xlfn.XLOOKUP(D353, dim_channels!A:A, dim_channels!B:B, "Not Found")</f>
        <v>Expedia</v>
      </c>
    </row>
    <row r="354" spans="1:12" x14ac:dyDescent="0.2">
      <c r="A354" s="2" t="s">
        <v>713</v>
      </c>
      <c r="B354" s="2" t="s">
        <v>258</v>
      </c>
      <c r="C354" s="2" t="s">
        <v>714</v>
      </c>
      <c r="D354" s="2" t="s">
        <v>33</v>
      </c>
      <c r="E354" s="2" t="s">
        <v>60</v>
      </c>
      <c r="F354" s="2">
        <v>11238.63</v>
      </c>
      <c r="G354" s="2">
        <v>0</v>
      </c>
      <c r="H354" s="2">
        <v>11238.63</v>
      </c>
      <c r="I354" s="2" t="s">
        <v>41</v>
      </c>
      <c r="J354" s="4">
        <v>1</v>
      </c>
      <c r="K354" t="str">
        <f>_xlfn.XLOOKUP(D354, dim_channels!A:A, dim_channels!C:C, "Not Found")</f>
        <v>OTA</v>
      </c>
      <c r="L354" t="str">
        <f>_xlfn.XLOOKUP(D354, dim_channels!A:A, dim_channels!B:B, "Not Found")</f>
        <v>Booking.com</v>
      </c>
    </row>
    <row r="355" spans="1:12" x14ac:dyDescent="0.2">
      <c r="A355" s="3" t="s">
        <v>715</v>
      </c>
      <c r="B355" s="3" t="s">
        <v>364</v>
      </c>
      <c r="C355" s="3" t="s">
        <v>403</v>
      </c>
      <c r="D355" s="3" t="s">
        <v>33</v>
      </c>
      <c r="E355" s="3" t="s">
        <v>28</v>
      </c>
      <c r="F355" s="3">
        <v>6459.12</v>
      </c>
      <c r="G355" s="3">
        <v>968.87</v>
      </c>
      <c r="H355" s="3">
        <v>5490.25</v>
      </c>
      <c r="I355" s="3" t="s">
        <v>41</v>
      </c>
      <c r="J355" s="5">
        <v>1.176471016802513</v>
      </c>
      <c r="K355" t="str">
        <f>_xlfn.XLOOKUP(D355, dim_channels!A:A, dim_channels!C:C, "Not Found")</f>
        <v>OTA</v>
      </c>
      <c r="L355" t="str">
        <f>_xlfn.XLOOKUP(D355, dim_channels!A:A, dim_channels!B:B, "Not Found")</f>
        <v>Booking.com</v>
      </c>
    </row>
    <row r="356" spans="1:12" x14ac:dyDescent="0.2">
      <c r="A356" s="2" t="s">
        <v>716</v>
      </c>
      <c r="B356" s="2" t="s">
        <v>187</v>
      </c>
      <c r="C356" s="2" t="s">
        <v>192</v>
      </c>
      <c r="D356" s="2" t="s">
        <v>64</v>
      </c>
      <c r="E356" s="2" t="s">
        <v>115</v>
      </c>
      <c r="F356" s="2">
        <v>25305.35</v>
      </c>
      <c r="G356" s="2">
        <v>0</v>
      </c>
      <c r="H356" s="2">
        <v>25305.35</v>
      </c>
      <c r="I356" s="2" t="s">
        <v>29</v>
      </c>
      <c r="J356" s="4">
        <v>1</v>
      </c>
      <c r="K356" t="str">
        <f>_xlfn.XLOOKUP(D356, dim_channels!A:A, dim_channels!C:C, "Not Found")</f>
        <v>Direct</v>
      </c>
      <c r="L356" t="str">
        <f>_xlfn.XLOOKUP(D356, dim_channels!A:A, dim_channels!B:B, "Not Found")</f>
        <v>Direct Website</v>
      </c>
    </row>
    <row r="357" spans="1:12" x14ac:dyDescent="0.2">
      <c r="A357" s="3" t="s">
        <v>717</v>
      </c>
      <c r="B357" s="3" t="s">
        <v>70</v>
      </c>
      <c r="C357" s="3" t="s">
        <v>198</v>
      </c>
      <c r="D357" s="3" t="s">
        <v>64</v>
      </c>
      <c r="E357" s="3" t="s">
        <v>28</v>
      </c>
      <c r="F357" s="3">
        <v>6973.12</v>
      </c>
      <c r="G357" s="3">
        <v>0</v>
      </c>
      <c r="H357" s="3">
        <v>6973.12</v>
      </c>
      <c r="I357" s="3" t="s">
        <v>29</v>
      </c>
      <c r="J357" s="5">
        <v>1</v>
      </c>
      <c r="K357" t="str">
        <f>_xlfn.XLOOKUP(D357, dim_channels!A:A, dim_channels!C:C, "Not Found")</f>
        <v>Direct</v>
      </c>
      <c r="L357" t="str">
        <f>_xlfn.XLOOKUP(D357, dim_channels!A:A, dim_channels!B:B, "Not Found")</f>
        <v>Direct Website</v>
      </c>
    </row>
    <row r="358" spans="1:12" x14ac:dyDescent="0.2">
      <c r="A358" s="2" t="s">
        <v>718</v>
      </c>
      <c r="B358" s="2" t="s">
        <v>278</v>
      </c>
      <c r="C358" s="2" t="s">
        <v>437</v>
      </c>
      <c r="D358" s="2" t="s">
        <v>45</v>
      </c>
      <c r="E358" s="2" t="s">
        <v>89</v>
      </c>
      <c r="F358" s="2">
        <v>2780.8</v>
      </c>
      <c r="G358" s="2">
        <v>0</v>
      </c>
      <c r="H358" s="2">
        <v>2780.8</v>
      </c>
      <c r="I358" s="2" t="s">
        <v>29</v>
      </c>
      <c r="J358" s="4">
        <v>1</v>
      </c>
      <c r="K358" t="str">
        <f>_xlfn.XLOOKUP(D358, dim_channels!A:A, dim_channels!C:C, "Not Found")</f>
        <v>Corporate</v>
      </c>
      <c r="L358" t="str">
        <f>_xlfn.XLOOKUP(D358, dim_channels!A:A, dim_channels!B:B, "Not Found")</f>
        <v>Corporate Direct</v>
      </c>
    </row>
    <row r="359" spans="1:12" x14ac:dyDescent="0.2">
      <c r="A359" s="3" t="s">
        <v>719</v>
      </c>
      <c r="B359" s="3" t="s">
        <v>423</v>
      </c>
      <c r="C359" s="3" t="s">
        <v>720</v>
      </c>
      <c r="D359" s="3" t="s">
        <v>169</v>
      </c>
      <c r="E359" s="3" t="s">
        <v>34</v>
      </c>
      <c r="F359" s="3">
        <v>9954.39</v>
      </c>
      <c r="G359" s="3">
        <v>1990.88</v>
      </c>
      <c r="H359" s="3">
        <v>7963.51</v>
      </c>
      <c r="I359" s="3" t="s">
        <v>29</v>
      </c>
      <c r="J359" s="5">
        <v>1.250000313931922</v>
      </c>
      <c r="K359" t="str">
        <f>_xlfn.XLOOKUP(D359, dim_channels!A:A, dim_channels!C:C, "Not Found")</f>
        <v>GDS</v>
      </c>
      <c r="L359" t="str">
        <f>_xlfn.XLOOKUP(D359, dim_channels!A:A, dim_channels!B:B, "Not Found")</f>
        <v>GDS (Amadeus)</v>
      </c>
    </row>
    <row r="360" spans="1:12" x14ac:dyDescent="0.2">
      <c r="A360" s="2" t="s">
        <v>721</v>
      </c>
      <c r="B360" s="2" t="s">
        <v>420</v>
      </c>
      <c r="C360" s="2" t="s">
        <v>722</v>
      </c>
      <c r="D360" s="2" t="s">
        <v>64</v>
      </c>
      <c r="E360" s="2" t="s">
        <v>115</v>
      </c>
      <c r="F360" s="2">
        <v>15142.85</v>
      </c>
      <c r="G360" s="2">
        <v>0</v>
      </c>
      <c r="H360" s="2">
        <v>15142.85</v>
      </c>
      <c r="I360" s="2" t="s">
        <v>29</v>
      </c>
      <c r="J360" s="4">
        <v>1</v>
      </c>
      <c r="K360" t="str">
        <f>_xlfn.XLOOKUP(D360, dim_channels!A:A, dim_channels!C:C, "Not Found")</f>
        <v>Direct</v>
      </c>
      <c r="L360" t="str">
        <f>_xlfn.XLOOKUP(D360, dim_channels!A:A, dim_channels!B:B, "Not Found")</f>
        <v>Direct Website</v>
      </c>
    </row>
    <row r="361" spans="1:12" x14ac:dyDescent="0.2">
      <c r="A361" s="3" t="s">
        <v>723</v>
      </c>
      <c r="B361" s="3" t="s">
        <v>724</v>
      </c>
      <c r="C361" s="3" t="s">
        <v>725</v>
      </c>
      <c r="D361" s="3" t="s">
        <v>27</v>
      </c>
      <c r="E361" s="3" t="s">
        <v>34</v>
      </c>
      <c r="F361" s="3">
        <v>9209.6200000000008</v>
      </c>
      <c r="G361" s="3">
        <v>1657.73</v>
      </c>
      <c r="H361" s="3">
        <v>7551.89</v>
      </c>
      <c r="I361" s="3" t="s">
        <v>29</v>
      </c>
      <c r="J361" s="5">
        <v>1.21951193674696</v>
      </c>
      <c r="K361" t="str">
        <f>_xlfn.XLOOKUP(D361, dim_channels!A:A, dim_channels!C:C, "Not Found")</f>
        <v>OTA</v>
      </c>
      <c r="L361" t="str">
        <f>_xlfn.XLOOKUP(D361, dim_channels!A:A, dim_channels!B:B, "Not Found")</f>
        <v>Expedia</v>
      </c>
    </row>
    <row r="362" spans="1:12" x14ac:dyDescent="0.2">
      <c r="A362" s="2" t="s">
        <v>726</v>
      </c>
      <c r="B362" s="2" t="s">
        <v>367</v>
      </c>
      <c r="C362" s="2" t="s">
        <v>251</v>
      </c>
      <c r="D362" s="2" t="s">
        <v>33</v>
      </c>
      <c r="E362" s="2" t="s">
        <v>60</v>
      </c>
      <c r="F362" s="2">
        <v>9604.61</v>
      </c>
      <c r="G362" s="2">
        <v>0</v>
      </c>
      <c r="H362" s="2">
        <v>9604.61</v>
      </c>
      <c r="I362" s="2" t="s">
        <v>41</v>
      </c>
      <c r="J362" s="4">
        <v>1</v>
      </c>
      <c r="K362" t="str">
        <f>_xlfn.XLOOKUP(D362, dim_channels!A:A, dim_channels!C:C, "Not Found")</f>
        <v>OTA</v>
      </c>
      <c r="L362" t="str">
        <f>_xlfn.XLOOKUP(D362, dim_channels!A:A, dim_channels!B:B, "Not Found")</f>
        <v>Booking.com</v>
      </c>
    </row>
    <row r="363" spans="1:12" x14ac:dyDescent="0.2">
      <c r="A363" s="3" t="s">
        <v>727</v>
      </c>
      <c r="B363" s="3" t="s">
        <v>236</v>
      </c>
      <c r="C363" s="3" t="s">
        <v>570</v>
      </c>
      <c r="D363" s="3" t="s">
        <v>33</v>
      </c>
      <c r="E363" s="3" t="s">
        <v>60</v>
      </c>
      <c r="F363" s="3">
        <v>11441.05</v>
      </c>
      <c r="G363" s="3">
        <v>0</v>
      </c>
      <c r="H363" s="3">
        <v>11441.05</v>
      </c>
      <c r="I363" s="3" t="s">
        <v>41</v>
      </c>
      <c r="J363" s="5">
        <v>1</v>
      </c>
      <c r="K363" t="str">
        <f>_xlfn.XLOOKUP(D363, dim_channels!A:A, dim_channels!C:C, "Not Found")</f>
        <v>OTA</v>
      </c>
      <c r="L363" t="str">
        <f>_xlfn.XLOOKUP(D363, dim_channels!A:A, dim_channels!B:B, "Not Found")</f>
        <v>Booking.com</v>
      </c>
    </row>
    <row r="364" spans="1:12" x14ac:dyDescent="0.2">
      <c r="A364" s="2" t="s">
        <v>728</v>
      </c>
      <c r="B364" s="2" t="s">
        <v>538</v>
      </c>
      <c r="C364" s="2" t="s">
        <v>729</v>
      </c>
      <c r="D364" s="2" t="s">
        <v>169</v>
      </c>
      <c r="E364" s="2" t="s">
        <v>34</v>
      </c>
      <c r="F364" s="2">
        <v>27330.17</v>
      </c>
      <c r="G364" s="2">
        <v>5466.03</v>
      </c>
      <c r="H364" s="2">
        <v>21864.14</v>
      </c>
      <c r="I364" s="2" t="s">
        <v>29</v>
      </c>
      <c r="J364" s="4">
        <v>1.249999771315039</v>
      </c>
      <c r="K364" t="str">
        <f>_xlfn.XLOOKUP(D364, dim_channels!A:A, dim_channels!C:C, "Not Found")</f>
        <v>GDS</v>
      </c>
      <c r="L364" t="str">
        <f>_xlfn.XLOOKUP(D364, dim_channels!A:A, dim_channels!B:B, "Not Found")</f>
        <v>GDS (Amadeus)</v>
      </c>
    </row>
    <row r="365" spans="1:12" x14ac:dyDescent="0.2">
      <c r="A365" s="3" t="s">
        <v>730</v>
      </c>
      <c r="B365" s="3" t="s">
        <v>205</v>
      </c>
      <c r="C365" s="3" t="s">
        <v>67</v>
      </c>
      <c r="D365" s="3" t="s">
        <v>45</v>
      </c>
      <c r="E365" s="3" t="s">
        <v>46</v>
      </c>
      <c r="F365" s="3">
        <v>2822.22</v>
      </c>
      <c r="G365" s="3">
        <v>141.11000000000001</v>
      </c>
      <c r="H365" s="3">
        <v>2681.11</v>
      </c>
      <c r="I365" s="3" t="s">
        <v>29</v>
      </c>
      <c r="J365" s="5">
        <v>1.0526311863370019</v>
      </c>
      <c r="K365" t="str">
        <f>_xlfn.XLOOKUP(D365, dim_channels!A:A, dim_channels!C:C, "Not Found")</f>
        <v>Corporate</v>
      </c>
      <c r="L365" t="str">
        <f>_xlfn.XLOOKUP(D365, dim_channels!A:A, dim_channels!B:B, "Not Found")</f>
        <v>Corporate Direct</v>
      </c>
    </row>
    <row r="366" spans="1:12" x14ac:dyDescent="0.2">
      <c r="A366" s="2" t="s">
        <v>731</v>
      </c>
      <c r="B366" s="2" t="s">
        <v>253</v>
      </c>
      <c r="C366" s="2" t="s">
        <v>467</v>
      </c>
      <c r="D366" s="2" t="s">
        <v>33</v>
      </c>
      <c r="E366" s="2" t="s">
        <v>28</v>
      </c>
      <c r="F366" s="2">
        <v>6652.03</v>
      </c>
      <c r="G366" s="2">
        <v>997.8</v>
      </c>
      <c r="H366" s="2">
        <v>5654.23</v>
      </c>
      <c r="I366" s="2" t="s">
        <v>41</v>
      </c>
      <c r="J366" s="4">
        <v>1.1764696519243121</v>
      </c>
      <c r="K366" t="str">
        <f>_xlfn.XLOOKUP(D366, dim_channels!A:A, dim_channels!C:C, "Not Found")</f>
        <v>OTA</v>
      </c>
      <c r="L366" t="str">
        <f>_xlfn.XLOOKUP(D366, dim_channels!A:A, dim_channels!B:B, "Not Found")</f>
        <v>Booking.com</v>
      </c>
    </row>
    <row r="367" spans="1:12" x14ac:dyDescent="0.2">
      <c r="A367" s="3" t="s">
        <v>732</v>
      </c>
      <c r="B367" s="3" t="s">
        <v>151</v>
      </c>
      <c r="C367" s="3" t="s">
        <v>355</v>
      </c>
      <c r="D367" s="3" t="s">
        <v>64</v>
      </c>
      <c r="E367" s="3" t="s">
        <v>34</v>
      </c>
      <c r="F367" s="3">
        <v>8571.83</v>
      </c>
      <c r="G367" s="3">
        <v>0</v>
      </c>
      <c r="H367" s="3">
        <v>8571.83</v>
      </c>
      <c r="I367" s="3" t="s">
        <v>29</v>
      </c>
      <c r="J367" s="5">
        <v>1</v>
      </c>
      <c r="K367" t="str">
        <f>_xlfn.XLOOKUP(D367, dim_channels!A:A, dim_channels!C:C, "Not Found")</f>
        <v>Direct</v>
      </c>
      <c r="L367" t="str">
        <f>_xlfn.XLOOKUP(D367, dim_channels!A:A, dim_channels!B:B, "Not Found")</f>
        <v>Direct Website</v>
      </c>
    </row>
    <row r="368" spans="1:12" x14ac:dyDescent="0.2">
      <c r="A368" s="2" t="s">
        <v>733</v>
      </c>
      <c r="B368" s="2" t="s">
        <v>110</v>
      </c>
      <c r="C368" s="2" t="s">
        <v>348</v>
      </c>
      <c r="D368" s="2" t="s">
        <v>27</v>
      </c>
      <c r="E368" s="2" t="s">
        <v>60</v>
      </c>
      <c r="F368" s="2">
        <v>23423.86</v>
      </c>
      <c r="G368" s="2">
        <v>0</v>
      </c>
      <c r="H368" s="2">
        <v>23423.86</v>
      </c>
      <c r="I368" s="2" t="s">
        <v>29</v>
      </c>
      <c r="J368" s="4">
        <v>1</v>
      </c>
      <c r="K368" t="str">
        <f>_xlfn.XLOOKUP(D368, dim_channels!A:A, dim_channels!C:C, "Not Found")</f>
        <v>OTA</v>
      </c>
      <c r="L368" t="str">
        <f>_xlfn.XLOOKUP(D368, dim_channels!A:A, dim_channels!B:B, "Not Found")</f>
        <v>Expedia</v>
      </c>
    </row>
    <row r="369" spans="1:12" x14ac:dyDescent="0.2">
      <c r="A369" s="3" t="s">
        <v>734</v>
      </c>
      <c r="B369" s="3" t="s">
        <v>54</v>
      </c>
      <c r="C369" s="3" t="s">
        <v>164</v>
      </c>
      <c r="D369" s="3" t="s">
        <v>33</v>
      </c>
      <c r="E369" s="3" t="s">
        <v>28</v>
      </c>
      <c r="F369" s="3">
        <v>8244.7999999999993</v>
      </c>
      <c r="G369" s="3">
        <v>1236.72</v>
      </c>
      <c r="H369" s="3">
        <v>7008.08</v>
      </c>
      <c r="I369" s="3" t="s">
        <v>29</v>
      </c>
      <c r="J369" s="5">
        <v>1.1764705882352939</v>
      </c>
      <c r="K369" t="str">
        <f>_xlfn.XLOOKUP(D369, dim_channels!A:A, dim_channels!C:C, "Not Found")</f>
        <v>OTA</v>
      </c>
      <c r="L369" t="str">
        <f>_xlfn.XLOOKUP(D369, dim_channels!A:A, dim_channels!B:B, "Not Found")</f>
        <v>Booking.com</v>
      </c>
    </row>
    <row r="370" spans="1:12" x14ac:dyDescent="0.2">
      <c r="A370" s="2" t="s">
        <v>735</v>
      </c>
      <c r="B370" s="2" t="s">
        <v>501</v>
      </c>
      <c r="C370" s="2" t="s">
        <v>433</v>
      </c>
      <c r="D370" s="2" t="s">
        <v>64</v>
      </c>
      <c r="E370" s="2" t="s">
        <v>34</v>
      </c>
      <c r="F370" s="2">
        <v>3293.62</v>
      </c>
      <c r="G370" s="2">
        <v>0</v>
      </c>
      <c r="H370" s="2">
        <v>3293.62</v>
      </c>
      <c r="I370" s="2" t="s">
        <v>29</v>
      </c>
      <c r="J370" s="4">
        <v>1</v>
      </c>
      <c r="K370" t="str">
        <f>_xlfn.XLOOKUP(D370, dim_channels!A:A, dim_channels!C:C, "Not Found")</f>
        <v>Direct</v>
      </c>
      <c r="L370" t="str">
        <f>_xlfn.XLOOKUP(D370, dim_channels!A:A, dim_channels!B:B, "Not Found")</f>
        <v>Direct Website</v>
      </c>
    </row>
    <row r="371" spans="1:12" x14ac:dyDescent="0.2">
      <c r="A371" s="3" t="s">
        <v>736</v>
      </c>
      <c r="B371" s="3" t="s">
        <v>560</v>
      </c>
      <c r="C371" s="3" t="s">
        <v>91</v>
      </c>
      <c r="D371" s="3" t="s">
        <v>64</v>
      </c>
      <c r="E371" s="3" t="s">
        <v>34</v>
      </c>
      <c r="F371" s="3">
        <v>8055.16</v>
      </c>
      <c r="G371" s="3">
        <v>0</v>
      </c>
      <c r="H371" s="3">
        <v>8055.16</v>
      </c>
      <c r="I371" s="3" t="s">
        <v>56</v>
      </c>
      <c r="J371" s="5">
        <v>1</v>
      </c>
      <c r="K371" t="str">
        <f>_xlfn.XLOOKUP(D371, dim_channels!A:A, dim_channels!C:C, "Not Found")</f>
        <v>Direct</v>
      </c>
      <c r="L371" t="str">
        <f>_xlfn.XLOOKUP(D371, dim_channels!A:A, dim_channels!B:B, "Not Found")</f>
        <v>Direct Website</v>
      </c>
    </row>
    <row r="372" spans="1:12" x14ac:dyDescent="0.2">
      <c r="A372" s="2" t="s">
        <v>737</v>
      </c>
      <c r="B372" s="2" t="s">
        <v>31</v>
      </c>
      <c r="C372" s="2" t="s">
        <v>310</v>
      </c>
      <c r="D372" s="2" t="s">
        <v>169</v>
      </c>
      <c r="E372" s="2" t="s">
        <v>46</v>
      </c>
      <c r="F372" s="2">
        <v>3341.87</v>
      </c>
      <c r="G372" s="2">
        <v>668.37</v>
      </c>
      <c r="H372" s="2">
        <v>2673.5</v>
      </c>
      <c r="I372" s="2" t="s">
        <v>41</v>
      </c>
      <c r="J372" s="4">
        <v>1.249998129792407</v>
      </c>
      <c r="K372" t="str">
        <f>_xlfn.XLOOKUP(D372, dim_channels!A:A, dim_channels!C:C, "Not Found")</f>
        <v>GDS</v>
      </c>
      <c r="L372" t="str">
        <f>_xlfn.XLOOKUP(D372, dim_channels!A:A, dim_channels!B:B, "Not Found")</f>
        <v>GDS (Amadeus)</v>
      </c>
    </row>
    <row r="373" spans="1:12" x14ac:dyDescent="0.2">
      <c r="A373" s="3" t="s">
        <v>738</v>
      </c>
      <c r="B373" s="3" t="s">
        <v>448</v>
      </c>
      <c r="C373" s="3" t="s">
        <v>449</v>
      </c>
      <c r="D373" s="3" t="s">
        <v>52</v>
      </c>
      <c r="E373" s="3" t="s">
        <v>34</v>
      </c>
      <c r="F373" s="3">
        <v>7707.17</v>
      </c>
      <c r="G373" s="3">
        <v>924.86</v>
      </c>
      <c r="H373" s="3">
        <v>6782.31</v>
      </c>
      <c r="I373" s="3" t="s">
        <v>56</v>
      </c>
      <c r="J373" s="5">
        <v>1.1363635693443681</v>
      </c>
      <c r="K373" t="str">
        <f>_xlfn.XLOOKUP(D373, dim_channels!A:A, dim_channels!C:C, "Not Found")</f>
        <v>OTA</v>
      </c>
      <c r="L373" t="str">
        <f>_xlfn.XLOOKUP(D373, dim_channels!A:A, dim_channels!B:B, "Not Found")</f>
        <v>Agoda</v>
      </c>
    </row>
    <row r="374" spans="1:12" x14ac:dyDescent="0.2">
      <c r="A374" s="2" t="s">
        <v>739</v>
      </c>
      <c r="B374" s="2" t="s">
        <v>740</v>
      </c>
      <c r="C374" s="2" t="s">
        <v>741</v>
      </c>
      <c r="D374" s="2" t="s">
        <v>52</v>
      </c>
      <c r="E374" s="2" t="s">
        <v>60</v>
      </c>
      <c r="F374" s="2">
        <v>5171.55</v>
      </c>
      <c r="G374" s="2">
        <v>0</v>
      </c>
      <c r="H374" s="2">
        <v>5171.55</v>
      </c>
      <c r="I374" s="2" t="s">
        <v>29</v>
      </c>
      <c r="J374" s="4">
        <v>1</v>
      </c>
      <c r="K374" t="str">
        <f>_xlfn.XLOOKUP(D374, dim_channels!A:A, dim_channels!C:C, "Not Found")</f>
        <v>OTA</v>
      </c>
      <c r="L374" t="str">
        <f>_xlfn.XLOOKUP(D374, dim_channels!A:A, dim_channels!B:B, "Not Found")</f>
        <v>Agoda</v>
      </c>
    </row>
    <row r="375" spans="1:12" x14ac:dyDescent="0.2">
      <c r="A375" s="3" t="s">
        <v>742</v>
      </c>
      <c r="B375" s="3" t="s">
        <v>91</v>
      </c>
      <c r="C375" s="3" t="s">
        <v>303</v>
      </c>
      <c r="D375" s="3" t="s">
        <v>114</v>
      </c>
      <c r="E375" s="3" t="s">
        <v>115</v>
      </c>
      <c r="F375" s="3">
        <v>4029.32</v>
      </c>
      <c r="G375" s="3">
        <v>402.93</v>
      </c>
      <c r="H375" s="3">
        <v>3626.39</v>
      </c>
      <c r="I375" s="3" t="s">
        <v>29</v>
      </c>
      <c r="J375" s="5">
        <v>1.111110498319265</v>
      </c>
      <c r="K375" t="str">
        <f>_xlfn.XLOOKUP(D375, dim_channels!A:A, dim_channels!C:C, "Not Found")</f>
        <v>Offline</v>
      </c>
      <c r="L375" t="str">
        <f>_xlfn.XLOOKUP(D375, dim_channels!A:A, dim_channels!B:B, "Not Found")</f>
        <v>Travel Agency</v>
      </c>
    </row>
    <row r="376" spans="1:12" x14ac:dyDescent="0.2">
      <c r="A376" s="2" t="s">
        <v>743</v>
      </c>
      <c r="B376" s="2" t="s">
        <v>264</v>
      </c>
      <c r="C376" s="2" t="s">
        <v>264</v>
      </c>
      <c r="D376" s="2" t="s">
        <v>33</v>
      </c>
      <c r="E376" s="2" t="s">
        <v>28</v>
      </c>
      <c r="F376" s="2">
        <v>2379.48</v>
      </c>
      <c r="G376" s="2">
        <v>356.92</v>
      </c>
      <c r="H376" s="2">
        <v>2022.56</v>
      </c>
      <c r="I376" s="2" t="s">
        <v>41</v>
      </c>
      <c r="J376" s="4">
        <v>1.176469424887272</v>
      </c>
      <c r="K376" t="str">
        <f>_xlfn.XLOOKUP(D376, dim_channels!A:A, dim_channels!C:C, "Not Found")</f>
        <v>OTA</v>
      </c>
      <c r="L376" t="str">
        <f>_xlfn.XLOOKUP(D376, dim_channels!A:A, dim_channels!B:B, "Not Found")</f>
        <v>Booking.com</v>
      </c>
    </row>
    <row r="377" spans="1:12" x14ac:dyDescent="0.2">
      <c r="A377" s="3" t="s">
        <v>744</v>
      </c>
      <c r="B377" s="3" t="s">
        <v>181</v>
      </c>
      <c r="C377" s="3" t="s">
        <v>509</v>
      </c>
      <c r="D377" s="3" t="s">
        <v>45</v>
      </c>
      <c r="E377" s="3" t="s">
        <v>89</v>
      </c>
      <c r="F377" s="3">
        <v>6335.56</v>
      </c>
      <c r="G377" s="3">
        <v>0</v>
      </c>
      <c r="H377" s="3">
        <v>6335.56</v>
      </c>
      <c r="I377" s="3" t="s">
        <v>41</v>
      </c>
      <c r="J377" s="5">
        <v>1</v>
      </c>
      <c r="K377" t="str">
        <f>_xlfn.XLOOKUP(D377, dim_channels!A:A, dim_channels!C:C, "Not Found")</f>
        <v>Corporate</v>
      </c>
      <c r="L377" t="str">
        <f>_xlfn.XLOOKUP(D377, dim_channels!A:A, dim_channels!B:B, "Not Found")</f>
        <v>Corporate Direct</v>
      </c>
    </row>
    <row r="378" spans="1:12" x14ac:dyDescent="0.2">
      <c r="A378" s="2" t="s">
        <v>745</v>
      </c>
      <c r="B378" s="2" t="s">
        <v>578</v>
      </c>
      <c r="C378" s="2" t="s">
        <v>195</v>
      </c>
      <c r="D378" s="2" t="s">
        <v>169</v>
      </c>
      <c r="E378" s="2" t="s">
        <v>34</v>
      </c>
      <c r="F378" s="2">
        <v>4357.12</v>
      </c>
      <c r="G378" s="2">
        <v>871.42</v>
      </c>
      <c r="H378" s="2">
        <v>3485.7</v>
      </c>
      <c r="I378" s="2" t="s">
        <v>29</v>
      </c>
      <c r="J378" s="4">
        <v>1.249998565567892</v>
      </c>
      <c r="K378" t="str">
        <f>_xlfn.XLOOKUP(D378, dim_channels!A:A, dim_channels!C:C, "Not Found")</f>
        <v>GDS</v>
      </c>
      <c r="L378" t="str">
        <f>_xlfn.XLOOKUP(D378, dim_channels!A:A, dim_channels!B:B, "Not Found")</f>
        <v>GDS (Amadeus)</v>
      </c>
    </row>
    <row r="379" spans="1:12" x14ac:dyDescent="0.2">
      <c r="A379" s="3" t="s">
        <v>746</v>
      </c>
      <c r="B379" s="3" t="s">
        <v>187</v>
      </c>
      <c r="C379" s="3" t="s">
        <v>187</v>
      </c>
      <c r="D379" s="3" t="s">
        <v>45</v>
      </c>
      <c r="E379" s="3" t="s">
        <v>46</v>
      </c>
      <c r="F379" s="3">
        <v>15379.14</v>
      </c>
      <c r="G379" s="3">
        <v>768.96</v>
      </c>
      <c r="H379" s="3">
        <v>14610.18</v>
      </c>
      <c r="I379" s="3" t="s">
        <v>41</v>
      </c>
      <c r="J379" s="5">
        <v>1.0526317950908199</v>
      </c>
      <c r="K379" t="str">
        <f>_xlfn.XLOOKUP(D379, dim_channels!A:A, dim_channels!C:C, "Not Found")</f>
        <v>Corporate</v>
      </c>
      <c r="L379" t="str">
        <f>_xlfn.XLOOKUP(D379, dim_channels!A:A, dim_channels!B:B, "Not Found")</f>
        <v>Corporate Direct</v>
      </c>
    </row>
    <row r="380" spans="1:12" x14ac:dyDescent="0.2">
      <c r="A380" s="2" t="s">
        <v>747</v>
      </c>
      <c r="B380" s="2" t="s">
        <v>121</v>
      </c>
      <c r="C380" s="2" t="s">
        <v>103</v>
      </c>
      <c r="D380" s="2" t="s">
        <v>45</v>
      </c>
      <c r="E380" s="2" t="s">
        <v>46</v>
      </c>
      <c r="F380" s="2">
        <v>8291.02</v>
      </c>
      <c r="G380" s="2">
        <v>414.55</v>
      </c>
      <c r="H380" s="2">
        <v>7876.47</v>
      </c>
      <c r="I380" s="2" t="s">
        <v>29</v>
      </c>
      <c r="J380" s="4">
        <v>1.0526314453048129</v>
      </c>
      <c r="K380" t="str">
        <f>_xlfn.XLOOKUP(D380, dim_channels!A:A, dim_channels!C:C, "Not Found")</f>
        <v>Corporate</v>
      </c>
      <c r="L380" t="str">
        <f>_xlfn.XLOOKUP(D380, dim_channels!A:A, dim_channels!B:B, "Not Found")</f>
        <v>Corporate Direct</v>
      </c>
    </row>
    <row r="381" spans="1:12" x14ac:dyDescent="0.2">
      <c r="A381" s="3" t="s">
        <v>748</v>
      </c>
      <c r="B381" s="3" t="s">
        <v>297</v>
      </c>
      <c r="C381" s="3" t="s">
        <v>749</v>
      </c>
      <c r="D381" s="3" t="s">
        <v>45</v>
      </c>
      <c r="E381" s="3" t="s">
        <v>46</v>
      </c>
      <c r="F381" s="3">
        <v>5859.43</v>
      </c>
      <c r="G381" s="3">
        <v>292.97000000000003</v>
      </c>
      <c r="H381" s="3">
        <v>5566.46</v>
      </c>
      <c r="I381" s="3" t="s">
        <v>29</v>
      </c>
      <c r="J381" s="5">
        <v>1.0526312952935979</v>
      </c>
      <c r="K381" t="str">
        <f>_xlfn.XLOOKUP(D381, dim_channels!A:A, dim_channels!C:C, "Not Found")</f>
        <v>Corporate</v>
      </c>
      <c r="L381" t="str">
        <f>_xlfn.XLOOKUP(D381, dim_channels!A:A, dim_channels!B:B, "Not Found")</f>
        <v>Corporate Direct</v>
      </c>
    </row>
    <row r="382" spans="1:12" x14ac:dyDescent="0.2">
      <c r="A382" s="2" t="s">
        <v>750</v>
      </c>
      <c r="B382" s="2" t="s">
        <v>129</v>
      </c>
      <c r="C382" s="2" t="s">
        <v>130</v>
      </c>
      <c r="D382" s="2" t="s">
        <v>33</v>
      </c>
      <c r="E382" s="2" t="s">
        <v>28</v>
      </c>
      <c r="F382" s="2">
        <v>3473.19</v>
      </c>
      <c r="G382" s="2">
        <v>520.98</v>
      </c>
      <c r="H382" s="2">
        <v>2952.21</v>
      </c>
      <c r="I382" s="2" t="s">
        <v>29</v>
      </c>
      <c r="J382" s="4">
        <v>1.176471185992866</v>
      </c>
      <c r="K382" t="str">
        <f>_xlfn.XLOOKUP(D382, dim_channels!A:A, dim_channels!C:C, "Not Found")</f>
        <v>OTA</v>
      </c>
      <c r="L382" t="str">
        <f>_xlfn.XLOOKUP(D382, dim_channels!A:A, dim_channels!B:B, "Not Found")</f>
        <v>Booking.com</v>
      </c>
    </row>
    <row r="383" spans="1:12" x14ac:dyDescent="0.2">
      <c r="A383" s="3" t="s">
        <v>751</v>
      </c>
      <c r="B383" s="3" t="s">
        <v>141</v>
      </c>
      <c r="C383" s="3" t="s">
        <v>276</v>
      </c>
      <c r="D383" s="3" t="s">
        <v>33</v>
      </c>
      <c r="E383" s="3" t="s">
        <v>34</v>
      </c>
      <c r="F383" s="3">
        <v>6810.23</v>
      </c>
      <c r="G383" s="3">
        <v>1021.53</v>
      </c>
      <c r="H383" s="3">
        <v>5788.7</v>
      </c>
      <c r="I383" s="3" t="s">
        <v>29</v>
      </c>
      <c r="J383" s="5">
        <v>1.176469673674573</v>
      </c>
      <c r="K383" t="str">
        <f>_xlfn.XLOOKUP(D383, dim_channels!A:A, dim_channels!C:C, "Not Found")</f>
        <v>OTA</v>
      </c>
      <c r="L383" t="str">
        <f>_xlfn.XLOOKUP(D383, dim_channels!A:A, dim_channels!B:B, "Not Found")</f>
        <v>Booking.com</v>
      </c>
    </row>
    <row r="384" spans="1:12" x14ac:dyDescent="0.2">
      <c r="A384" s="2" t="s">
        <v>752</v>
      </c>
      <c r="B384" s="2" t="s">
        <v>753</v>
      </c>
      <c r="C384" s="2" t="s">
        <v>754</v>
      </c>
      <c r="D384" s="2" t="s">
        <v>33</v>
      </c>
      <c r="E384" s="2" t="s">
        <v>28</v>
      </c>
      <c r="F384" s="2">
        <v>9247.3700000000008</v>
      </c>
      <c r="G384" s="2">
        <v>1387.11</v>
      </c>
      <c r="H384" s="2">
        <v>7860.26</v>
      </c>
      <c r="I384" s="2" t="s">
        <v>29</v>
      </c>
      <c r="J384" s="4">
        <v>1.176471261764878</v>
      </c>
      <c r="K384" t="str">
        <f>_xlfn.XLOOKUP(D384, dim_channels!A:A, dim_channels!C:C, "Not Found")</f>
        <v>OTA</v>
      </c>
      <c r="L384" t="str">
        <f>_xlfn.XLOOKUP(D384, dim_channels!A:A, dim_channels!B:B, "Not Found")</f>
        <v>Booking.com</v>
      </c>
    </row>
    <row r="385" spans="1:12" x14ac:dyDescent="0.2">
      <c r="A385" s="3" t="s">
        <v>755</v>
      </c>
      <c r="B385" s="3" t="s">
        <v>418</v>
      </c>
      <c r="C385" s="3" t="s">
        <v>525</v>
      </c>
      <c r="D385" s="3" t="s">
        <v>27</v>
      </c>
      <c r="E385" s="3" t="s">
        <v>60</v>
      </c>
      <c r="F385" s="3">
        <v>5530.11</v>
      </c>
      <c r="G385" s="3">
        <v>0</v>
      </c>
      <c r="H385" s="3">
        <v>5530.11</v>
      </c>
      <c r="I385" s="3" t="s">
        <v>29</v>
      </c>
      <c r="J385" s="5">
        <v>1</v>
      </c>
      <c r="K385" t="str">
        <f>_xlfn.XLOOKUP(D385, dim_channels!A:A, dim_channels!C:C, "Not Found")</f>
        <v>OTA</v>
      </c>
      <c r="L385" t="str">
        <f>_xlfn.XLOOKUP(D385, dim_channels!A:A, dim_channels!B:B, "Not Found")</f>
        <v>Expedia</v>
      </c>
    </row>
    <row r="386" spans="1:12" x14ac:dyDescent="0.2">
      <c r="A386" s="2" t="s">
        <v>756</v>
      </c>
      <c r="B386" s="2" t="s">
        <v>420</v>
      </c>
      <c r="C386" s="2" t="s">
        <v>143</v>
      </c>
      <c r="D386" s="2" t="s">
        <v>33</v>
      </c>
      <c r="E386" s="2" t="s">
        <v>60</v>
      </c>
      <c r="F386" s="2">
        <v>2648.03</v>
      </c>
      <c r="G386" s="2">
        <v>0</v>
      </c>
      <c r="H386" s="2">
        <v>2648.03</v>
      </c>
      <c r="I386" s="2" t="s">
        <v>29</v>
      </c>
      <c r="J386" s="4">
        <v>1</v>
      </c>
      <c r="K386" t="str">
        <f>_xlfn.XLOOKUP(D386, dim_channels!A:A, dim_channels!C:C, "Not Found")</f>
        <v>OTA</v>
      </c>
      <c r="L386" t="str">
        <f>_xlfn.XLOOKUP(D386, dim_channels!A:A, dim_channels!B:B, "Not Found")</f>
        <v>Booking.com</v>
      </c>
    </row>
    <row r="387" spans="1:12" x14ac:dyDescent="0.2">
      <c r="A387" s="3" t="s">
        <v>757</v>
      </c>
      <c r="B387" s="3" t="s">
        <v>200</v>
      </c>
      <c r="C387" s="3" t="s">
        <v>534</v>
      </c>
      <c r="D387" s="3" t="s">
        <v>64</v>
      </c>
      <c r="E387" s="3" t="s">
        <v>28</v>
      </c>
      <c r="F387" s="3">
        <v>4538.46</v>
      </c>
      <c r="G387" s="3">
        <v>0</v>
      </c>
      <c r="H387" s="3">
        <v>4538.46</v>
      </c>
      <c r="I387" s="3" t="s">
        <v>29</v>
      </c>
      <c r="J387" s="5">
        <v>1</v>
      </c>
      <c r="K387" t="str">
        <f>_xlfn.XLOOKUP(D387, dim_channels!A:A, dim_channels!C:C, "Not Found")</f>
        <v>Direct</v>
      </c>
      <c r="L387" t="str">
        <f>_xlfn.XLOOKUP(D387, dim_channels!A:A, dim_channels!B:B, "Not Found")</f>
        <v>Direct Website</v>
      </c>
    </row>
    <row r="388" spans="1:12" x14ac:dyDescent="0.2">
      <c r="A388" s="2" t="s">
        <v>758</v>
      </c>
      <c r="B388" s="2" t="s">
        <v>425</v>
      </c>
      <c r="C388" s="2" t="s">
        <v>422</v>
      </c>
      <c r="D388" s="2" t="s">
        <v>64</v>
      </c>
      <c r="E388" s="2" t="s">
        <v>115</v>
      </c>
      <c r="F388" s="2">
        <v>15274.88</v>
      </c>
      <c r="G388" s="2">
        <v>0</v>
      </c>
      <c r="H388" s="2">
        <v>15274.88</v>
      </c>
      <c r="I388" s="2" t="s">
        <v>29</v>
      </c>
      <c r="J388" s="4">
        <v>1</v>
      </c>
      <c r="K388" t="str">
        <f>_xlfn.XLOOKUP(D388, dim_channels!A:A, dim_channels!C:C, "Not Found")</f>
        <v>Direct</v>
      </c>
      <c r="L388" t="str">
        <f>_xlfn.XLOOKUP(D388, dim_channels!A:A, dim_channels!B:B, "Not Found")</f>
        <v>Direct Website</v>
      </c>
    </row>
    <row r="389" spans="1:12" x14ac:dyDescent="0.2">
      <c r="A389" s="3" t="s">
        <v>759</v>
      </c>
      <c r="B389" s="3" t="s">
        <v>630</v>
      </c>
      <c r="C389" s="3" t="s">
        <v>295</v>
      </c>
      <c r="D389" s="3" t="s">
        <v>27</v>
      </c>
      <c r="E389" s="3" t="s">
        <v>60</v>
      </c>
      <c r="F389" s="3">
        <v>20879.77</v>
      </c>
      <c r="G389" s="3">
        <v>0</v>
      </c>
      <c r="H389" s="3">
        <v>20879.77</v>
      </c>
      <c r="I389" s="3" t="s">
        <v>56</v>
      </c>
      <c r="J389" s="5">
        <v>1</v>
      </c>
      <c r="K389" t="str">
        <f>_xlfn.XLOOKUP(D389, dim_channels!A:A, dim_channels!C:C, "Not Found")</f>
        <v>OTA</v>
      </c>
      <c r="L389" t="str">
        <f>_xlfn.XLOOKUP(D389, dim_channels!A:A, dim_channels!B:B, "Not Found")</f>
        <v>Expedia</v>
      </c>
    </row>
    <row r="390" spans="1:12" x14ac:dyDescent="0.2">
      <c r="A390" s="2" t="s">
        <v>760</v>
      </c>
      <c r="B390" s="2" t="s">
        <v>100</v>
      </c>
      <c r="C390" s="2" t="s">
        <v>100</v>
      </c>
      <c r="D390" s="2" t="s">
        <v>33</v>
      </c>
      <c r="E390" s="2" t="s">
        <v>28</v>
      </c>
      <c r="F390" s="2">
        <v>6610.28</v>
      </c>
      <c r="G390" s="2">
        <v>991.54</v>
      </c>
      <c r="H390" s="2">
        <v>5618.74</v>
      </c>
      <c r="I390" s="2" t="s">
        <v>41</v>
      </c>
      <c r="J390" s="4">
        <v>1.1764701694685999</v>
      </c>
      <c r="K390" t="str">
        <f>_xlfn.XLOOKUP(D390, dim_channels!A:A, dim_channels!C:C, "Not Found")</f>
        <v>OTA</v>
      </c>
      <c r="L390" t="str">
        <f>_xlfn.XLOOKUP(D390, dim_channels!A:A, dim_channels!B:B, "Not Found")</f>
        <v>Booking.com</v>
      </c>
    </row>
    <row r="391" spans="1:12" x14ac:dyDescent="0.2">
      <c r="A391" s="3" t="s">
        <v>761</v>
      </c>
      <c r="B391" s="3" t="s">
        <v>762</v>
      </c>
      <c r="C391" s="3" t="s">
        <v>85</v>
      </c>
      <c r="D391" s="3" t="s">
        <v>64</v>
      </c>
      <c r="E391" s="3" t="s">
        <v>34</v>
      </c>
      <c r="F391" s="3">
        <v>3536.91</v>
      </c>
      <c r="G391" s="3">
        <v>0</v>
      </c>
      <c r="H391" s="3">
        <v>3536.91</v>
      </c>
      <c r="I391" s="3" t="s">
        <v>56</v>
      </c>
      <c r="J391" s="5">
        <v>1</v>
      </c>
      <c r="K391" t="str">
        <f>_xlfn.XLOOKUP(D391, dim_channels!A:A, dim_channels!C:C, "Not Found")</f>
        <v>Direct</v>
      </c>
      <c r="L391" t="str">
        <f>_xlfn.XLOOKUP(D391, dim_channels!A:A, dim_channels!B:B, "Not Found")</f>
        <v>Direct Website</v>
      </c>
    </row>
    <row r="392" spans="1:12" x14ac:dyDescent="0.2">
      <c r="A392" s="2" t="s">
        <v>763</v>
      </c>
      <c r="B392" s="2" t="s">
        <v>567</v>
      </c>
      <c r="C392" s="2" t="s">
        <v>567</v>
      </c>
      <c r="D392" s="2" t="s">
        <v>27</v>
      </c>
      <c r="E392" s="2" t="s">
        <v>60</v>
      </c>
      <c r="F392" s="2">
        <v>5822.03</v>
      </c>
      <c r="G392" s="2">
        <v>0</v>
      </c>
      <c r="H392" s="2">
        <v>5822.03</v>
      </c>
      <c r="I392" s="2" t="s">
        <v>29</v>
      </c>
      <c r="J392" s="4">
        <v>1</v>
      </c>
      <c r="K392" t="str">
        <f>_xlfn.XLOOKUP(D392, dim_channels!A:A, dim_channels!C:C, "Not Found")</f>
        <v>OTA</v>
      </c>
      <c r="L392" t="str">
        <f>_xlfn.XLOOKUP(D392, dim_channels!A:A, dim_channels!B:B, "Not Found")</f>
        <v>Expedia</v>
      </c>
    </row>
    <row r="393" spans="1:12" x14ac:dyDescent="0.2">
      <c r="A393" s="3" t="s">
        <v>764</v>
      </c>
      <c r="B393" s="3" t="s">
        <v>148</v>
      </c>
      <c r="C393" s="3" t="s">
        <v>289</v>
      </c>
      <c r="D393" s="3" t="s">
        <v>33</v>
      </c>
      <c r="E393" s="3" t="s">
        <v>60</v>
      </c>
      <c r="F393" s="3">
        <v>2570.85</v>
      </c>
      <c r="G393" s="3">
        <v>0</v>
      </c>
      <c r="H393" s="3">
        <v>2570.85</v>
      </c>
      <c r="I393" s="3" t="s">
        <v>56</v>
      </c>
      <c r="J393" s="5">
        <v>1</v>
      </c>
      <c r="K393" t="str">
        <f>_xlfn.XLOOKUP(D393, dim_channels!A:A, dim_channels!C:C, "Not Found")</f>
        <v>OTA</v>
      </c>
      <c r="L393" t="str">
        <f>_xlfn.XLOOKUP(D393, dim_channels!A:A, dim_channels!B:B, "Not Found")</f>
        <v>Booking.com</v>
      </c>
    </row>
    <row r="394" spans="1:12" x14ac:dyDescent="0.2">
      <c r="A394" s="2" t="s">
        <v>765</v>
      </c>
      <c r="B394" s="2" t="s">
        <v>562</v>
      </c>
      <c r="C394" s="2" t="s">
        <v>165</v>
      </c>
      <c r="D394" s="2" t="s">
        <v>52</v>
      </c>
      <c r="E394" s="2" t="s">
        <v>60</v>
      </c>
      <c r="F394" s="2">
        <v>3160.88</v>
      </c>
      <c r="G394" s="2">
        <v>0</v>
      </c>
      <c r="H394" s="2">
        <v>3160.88</v>
      </c>
      <c r="I394" s="2" t="s">
        <v>29</v>
      </c>
      <c r="J394" s="4">
        <v>1</v>
      </c>
      <c r="K394" t="str">
        <f>_xlfn.XLOOKUP(D394, dim_channels!A:A, dim_channels!C:C, "Not Found")</f>
        <v>OTA</v>
      </c>
      <c r="L394" t="str">
        <f>_xlfn.XLOOKUP(D394, dim_channels!A:A, dim_channels!B:B, "Not Found")</f>
        <v>Agoda</v>
      </c>
    </row>
    <row r="395" spans="1:12" x14ac:dyDescent="0.2">
      <c r="A395" s="3" t="s">
        <v>766</v>
      </c>
      <c r="B395" s="3" t="s">
        <v>543</v>
      </c>
      <c r="C395" s="3" t="s">
        <v>202</v>
      </c>
      <c r="D395" s="3" t="s">
        <v>45</v>
      </c>
      <c r="E395" s="3" t="s">
        <v>89</v>
      </c>
      <c r="F395" s="3">
        <v>2907.63</v>
      </c>
      <c r="G395" s="3">
        <v>0</v>
      </c>
      <c r="H395" s="3">
        <v>2907.63</v>
      </c>
      <c r="I395" s="3" t="s">
        <v>29</v>
      </c>
      <c r="J395" s="5">
        <v>1</v>
      </c>
      <c r="K395" t="str">
        <f>_xlfn.XLOOKUP(D395, dim_channels!A:A, dim_channels!C:C, "Not Found")</f>
        <v>Corporate</v>
      </c>
      <c r="L395" t="str">
        <f>_xlfn.XLOOKUP(D395, dim_channels!A:A, dim_channels!B:B, "Not Found")</f>
        <v>Corporate Direct</v>
      </c>
    </row>
    <row r="396" spans="1:12" x14ac:dyDescent="0.2">
      <c r="A396" s="2" t="s">
        <v>767</v>
      </c>
      <c r="B396" s="2" t="s">
        <v>534</v>
      </c>
      <c r="C396" s="2" t="s">
        <v>534</v>
      </c>
      <c r="D396" s="2" t="s">
        <v>33</v>
      </c>
      <c r="E396" s="2" t="s">
        <v>34</v>
      </c>
      <c r="F396" s="2">
        <v>3270.18</v>
      </c>
      <c r="G396" s="2">
        <v>490.53</v>
      </c>
      <c r="H396" s="2">
        <v>2779.65</v>
      </c>
      <c r="I396" s="2" t="s">
        <v>29</v>
      </c>
      <c r="J396" s="4">
        <v>1.17647185796773</v>
      </c>
      <c r="K396" t="str">
        <f>_xlfn.XLOOKUP(D396, dim_channels!A:A, dim_channels!C:C, "Not Found")</f>
        <v>OTA</v>
      </c>
      <c r="L396" t="str">
        <f>_xlfn.XLOOKUP(D396, dim_channels!A:A, dim_channels!B:B, "Not Found")</f>
        <v>Booking.com</v>
      </c>
    </row>
    <row r="397" spans="1:12" x14ac:dyDescent="0.2">
      <c r="A397" s="3" t="s">
        <v>768</v>
      </c>
      <c r="B397" s="3" t="s">
        <v>236</v>
      </c>
      <c r="C397" s="3" t="s">
        <v>769</v>
      </c>
      <c r="D397" s="3" t="s">
        <v>33</v>
      </c>
      <c r="E397" s="3" t="s">
        <v>34</v>
      </c>
      <c r="F397" s="3">
        <v>15553.38</v>
      </c>
      <c r="G397" s="3">
        <v>2333.0100000000002</v>
      </c>
      <c r="H397" s="3">
        <v>13220.37</v>
      </c>
      <c r="I397" s="3" t="s">
        <v>56</v>
      </c>
      <c r="J397" s="5">
        <v>1.176470855202993</v>
      </c>
      <c r="K397" t="str">
        <f>_xlfn.XLOOKUP(D397, dim_channels!A:A, dim_channels!C:C, "Not Found")</f>
        <v>OTA</v>
      </c>
      <c r="L397" t="str">
        <f>_xlfn.XLOOKUP(D397, dim_channels!A:A, dim_channels!B:B, "Not Found")</f>
        <v>Booking.com</v>
      </c>
    </row>
    <row r="398" spans="1:12" x14ac:dyDescent="0.2">
      <c r="A398" s="2" t="s">
        <v>770</v>
      </c>
      <c r="B398" s="2" t="s">
        <v>256</v>
      </c>
      <c r="C398" s="2" t="s">
        <v>771</v>
      </c>
      <c r="D398" s="2" t="s">
        <v>33</v>
      </c>
      <c r="E398" s="2" t="s">
        <v>60</v>
      </c>
      <c r="F398" s="2">
        <v>8193.43</v>
      </c>
      <c r="G398" s="2">
        <v>0</v>
      </c>
      <c r="H398" s="2">
        <v>8193.43</v>
      </c>
      <c r="I398" s="2" t="s">
        <v>56</v>
      </c>
      <c r="J398" s="4">
        <v>1</v>
      </c>
      <c r="K398" t="str">
        <f>_xlfn.XLOOKUP(D398, dim_channels!A:A, dim_channels!C:C, "Not Found")</f>
        <v>OTA</v>
      </c>
      <c r="L398" t="str">
        <f>_xlfn.XLOOKUP(D398, dim_channels!A:A, dim_channels!B:B, "Not Found")</f>
        <v>Booking.com</v>
      </c>
    </row>
    <row r="399" spans="1:12" x14ac:dyDescent="0.2">
      <c r="A399" s="3" t="s">
        <v>772</v>
      </c>
      <c r="B399" s="3" t="s">
        <v>773</v>
      </c>
      <c r="C399" s="3" t="s">
        <v>773</v>
      </c>
      <c r="D399" s="3" t="s">
        <v>206</v>
      </c>
      <c r="E399" s="3" t="s">
        <v>207</v>
      </c>
      <c r="F399" s="3">
        <v>14661.06</v>
      </c>
      <c r="G399" s="3">
        <v>0</v>
      </c>
      <c r="H399" s="3">
        <v>14661.06</v>
      </c>
      <c r="I399" s="3" t="s">
        <v>29</v>
      </c>
      <c r="J399" s="5">
        <v>1</v>
      </c>
      <c r="K399" t="str">
        <f>_xlfn.XLOOKUP(D399, dim_channels!A:A, dim_channels!C:C, "Not Found")</f>
        <v>Direct</v>
      </c>
      <c r="L399" t="str">
        <f>_xlfn.XLOOKUP(D399, dim_channels!A:A, dim_channels!B:B, "Not Found")</f>
        <v>Walk-in</v>
      </c>
    </row>
    <row r="400" spans="1:12" x14ac:dyDescent="0.2">
      <c r="A400" s="2" t="s">
        <v>774</v>
      </c>
      <c r="B400" s="2" t="s">
        <v>72</v>
      </c>
      <c r="C400" s="2" t="s">
        <v>355</v>
      </c>
      <c r="D400" s="2" t="s">
        <v>27</v>
      </c>
      <c r="E400" s="2" t="s">
        <v>34</v>
      </c>
      <c r="F400" s="2">
        <v>18761.009999999998</v>
      </c>
      <c r="G400" s="2">
        <v>3376.98</v>
      </c>
      <c r="H400" s="2">
        <v>15384.03</v>
      </c>
      <c r="I400" s="2" t="s">
        <v>29</v>
      </c>
      <c r="J400" s="4">
        <v>1.219512052433595</v>
      </c>
      <c r="K400" t="str">
        <f>_xlfn.XLOOKUP(D400, dim_channels!A:A, dim_channels!C:C, "Not Found")</f>
        <v>OTA</v>
      </c>
      <c r="L400" t="str">
        <f>_xlfn.XLOOKUP(D400, dim_channels!A:A, dim_channels!B:B, "Not Found")</f>
        <v>Expedia</v>
      </c>
    </row>
    <row r="401" spans="1:12" x14ac:dyDescent="0.2">
      <c r="A401" s="3" t="s">
        <v>775</v>
      </c>
      <c r="B401" s="3" t="s">
        <v>67</v>
      </c>
      <c r="C401" s="3" t="s">
        <v>448</v>
      </c>
      <c r="D401" s="3" t="s">
        <v>52</v>
      </c>
      <c r="E401" s="3" t="s">
        <v>34</v>
      </c>
      <c r="F401" s="3">
        <v>7984.95</v>
      </c>
      <c r="G401" s="3">
        <v>958.19</v>
      </c>
      <c r="H401" s="3">
        <v>7026.76</v>
      </c>
      <c r="I401" s="3" t="s">
        <v>29</v>
      </c>
      <c r="J401" s="5">
        <v>1.136362989485908</v>
      </c>
      <c r="K401" t="str">
        <f>_xlfn.XLOOKUP(D401, dim_channels!A:A, dim_channels!C:C, "Not Found")</f>
        <v>OTA</v>
      </c>
      <c r="L401" t="str">
        <f>_xlfn.XLOOKUP(D401, dim_channels!A:A, dim_channels!B:B, "Not Found")</f>
        <v>Agoda</v>
      </c>
    </row>
    <row r="402" spans="1:12" x14ac:dyDescent="0.2">
      <c r="A402" s="2" t="s">
        <v>776</v>
      </c>
      <c r="B402" s="2" t="s">
        <v>534</v>
      </c>
      <c r="C402" s="2" t="s">
        <v>468</v>
      </c>
      <c r="D402" s="2" t="s">
        <v>52</v>
      </c>
      <c r="E402" s="2" t="s">
        <v>60</v>
      </c>
      <c r="F402" s="2">
        <v>7190.27</v>
      </c>
      <c r="G402" s="2">
        <v>0</v>
      </c>
      <c r="H402" s="2">
        <v>7190.27</v>
      </c>
      <c r="I402" s="2" t="s">
        <v>29</v>
      </c>
      <c r="J402" s="4">
        <v>1</v>
      </c>
      <c r="K402" t="str">
        <f>_xlfn.XLOOKUP(D402, dim_channels!A:A, dim_channels!C:C, "Not Found")</f>
        <v>OTA</v>
      </c>
      <c r="L402" t="str">
        <f>_xlfn.XLOOKUP(D402, dim_channels!A:A, dim_channels!B:B, "Not Found")</f>
        <v>Agoda</v>
      </c>
    </row>
    <row r="403" spans="1:12" x14ac:dyDescent="0.2">
      <c r="A403" s="3" t="s">
        <v>777</v>
      </c>
      <c r="B403" s="3" t="s">
        <v>82</v>
      </c>
      <c r="C403" s="3" t="s">
        <v>778</v>
      </c>
      <c r="D403" s="3" t="s">
        <v>114</v>
      </c>
      <c r="E403" s="3" t="s">
        <v>115</v>
      </c>
      <c r="F403" s="3">
        <v>2731.61</v>
      </c>
      <c r="G403" s="3">
        <v>273.16000000000003</v>
      </c>
      <c r="H403" s="3">
        <v>2458.4499999999998</v>
      </c>
      <c r="I403" s="3" t="s">
        <v>29</v>
      </c>
      <c r="J403" s="5">
        <v>1.1111106591551589</v>
      </c>
      <c r="K403" t="str">
        <f>_xlfn.XLOOKUP(D403, dim_channels!A:A, dim_channels!C:C, "Not Found")</f>
        <v>Offline</v>
      </c>
      <c r="L403" t="str">
        <f>_xlfn.XLOOKUP(D403, dim_channels!A:A, dim_channels!B:B, "Not Found")</f>
        <v>Travel Agency</v>
      </c>
    </row>
    <row r="404" spans="1:12" x14ac:dyDescent="0.2">
      <c r="A404" s="2" t="s">
        <v>779</v>
      </c>
      <c r="B404" s="2" t="s">
        <v>314</v>
      </c>
      <c r="C404" s="2" t="s">
        <v>722</v>
      </c>
      <c r="D404" s="2" t="s">
        <v>169</v>
      </c>
      <c r="E404" s="2" t="s">
        <v>46</v>
      </c>
      <c r="F404" s="2">
        <v>6588.99</v>
      </c>
      <c r="G404" s="2">
        <v>1317.8</v>
      </c>
      <c r="H404" s="2">
        <v>5271.19</v>
      </c>
      <c r="I404" s="2" t="s">
        <v>29</v>
      </c>
      <c r="J404" s="4">
        <v>1.250000474276207</v>
      </c>
      <c r="K404" t="str">
        <f>_xlfn.XLOOKUP(D404, dim_channels!A:A, dim_channels!C:C, "Not Found")</f>
        <v>GDS</v>
      </c>
      <c r="L404" t="str">
        <f>_xlfn.XLOOKUP(D404, dim_channels!A:A, dim_channels!B:B, "Not Found")</f>
        <v>GDS (Amadeus)</v>
      </c>
    </row>
    <row r="405" spans="1:12" x14ac:dyDescent="0.2">
      <c r="A405" s="3" t="s">
        <v>780</v>
      </c>
      <c r="B405" s="3" t="s">
        <v>781</v>
      </c>
      <c r="C405" s="3" t="s">
        <v>37</v>
      </c>
      <c r="D405" s="3" t="s">
        <v>64</v>
      </c>
      <c r="E405" s="3" t="s">
        <v>34</v>
      </c>
      <c r="F405" s="3">
        <v>5959.4</v>
      </c>
      <c r="G405" s="3">
        <v>0</v>
      </c>
      <c r="H405" s="3">
        <v>5959.4</v>
      </c>
      <c r="I405" s="3" t="s">
        <v>41</v>
      </c>
      <c r="J405" s="5">
        <v>1</v>
      </c>
      <c r="K405" t="str">
        <f>_xlfn.XLOOKUP(D405, dim_channels!A:A, dim_channels!C:C, "Not Found")</f>
        <v>Direct</v>
      </c>
      <c r="L405" t="str">
        <f>_xlfn.XLOOKUP(D405, dim_channels!A:A, dim_channels!B:B, "Not Found")</f>
        <v>Direct Website</v>
      </c>
    </row>
    <row r="406" spans="1:12" x14ac:dyDescent="0.2">
      <c r="A406" s="2" t="s">
        <v>782</v>
      </c>
      <c r="B406" s="2" t="s">
        <v>783</v>
      </c>
      <c r="C406" s="2" t="s">
        <v>209</v>
      </c>
      <c r="D406" s="2" t="s">
        <v>64</v>
      </c>
      <c r="E406" s="2" t="s">
        <v>115</v>
      </c>
      <c r="F406" s="2">
        <v>9643.7800000000007</v>
      </c>
      <c r="G406" s="2">
        <v>0</v>
      </c>
      <c r="H406" s="2">
        <v>9643.7800000000007</v>
      </c>
      <c r="I406" s="2" t="s">
        <v>29</v>
      </c>
      <c r="J406" s="4">
        <v>1</v>
      </c>
      <c r="K406" t="str">
        <f>_xlfn.XLOOKUP(D406, dim_channels!A:A, dim_channels!C:C, "Not Found")</f>
        <v>Direct</v>
      </c>
      <c r="L406" t="str">
        <f>_xlfn.XLOOKUP(D406, dim_channels!A:A, dim_channels!B:B, "Not Found")</f>
        <v>Direct Website</v>
      </c>
    </row>
    <row r="407" spans="1:12" x14ac:dyDescent="0.2">
      <c r="A407" s="3" t="s">
        <v>784</v>
      </c>
      <c r="B407" s="3" t="s">
        <v>355</v>
      </c>
      <c r="C407" s="3" t="s">
        <v>370</v>
      </c>
      <c r="D407" s="3" t="s">
        <v>33</v>
      </c>
      <c r="E407" s="3" t="s">
        <v>60</v>
      </c>
      <c r="F407" s="3">
        <v>11503.34</v>
      </c>
      <c r="G407" s="3">
        <v>0</v>
      </c>
      <c r="H407" s="3">
        <v>11503.34</v>
      </c>
      <c r="I407" s="3" t="s">
        <v>41</v>
      </c>
      <c r="J407" s="5">
        <v>1</v>
      </c>
      <c r="K407" t="str">
        <f>_xlfn.XLOOKUP(D407, dim_channels!A:A, dim_channels!C:C, "Not Found")</f>
        <v>OTA</v>
      </c>
      <c r="L407" t="str">
        <f>_xlfn.XLOOKUP(D407, dim_channels!A:A, dim_channels!B:B, "Not Found")</f>
        <v>Booking.com</v>
      </c>
    </row>
    <row r="408" spans="1:12" x14ac:dyDescent="0.2">
      <c r="A408" s="2" t="s">
        <v>785</v>
      </c>
      <c r="B408" s="2" t="s">
        <v>460</v>
      </c>
      <c r="C408" s="2" t="s">
        <v>449</v>
      </c>
      <c r="D408" s="2" t="s">
        <v>33</v>
      </c>
      <c r="E408" s="2" t="s">
        <v>34</v>
      </c>
      <c r="F408" s="2">
        <v>2713.52</v>
      </c>
      <c r="G408" s="2">
        <v>407.03</v>
      </c>
      <c r="H408" s="2">
        <v>2306.4899999999998</v>
      </c>
      <c r="I408" s="2" t="s">
        <v>41</v>
      </c>
      <c r="J408" s="4">
        <v>1.1764716083746301</v>
      </c>
      <c r="K408" t="str">
        <f>_xlfn.XLOOKUP(D408, dim_channels!A:A, dim_channels!C:C, "Not Found")</f>
        <v>OTA</v>
      </c>
      <c r="L408" t="str">
        <f>_xlfn.XLOOKUP(D408, dim_channels!A:A, dim_channels!B:B, "Not Found")</f>
        <v>Booking.com</v>
      </c>
    </row>
    <row r="409" spans="1:12" x14ac:dyDescent="0.2">
      <c r="A409" s="3" t="s">
        <v>786</v>
      </c>
      <c r="B409" s="3" t="s">
        <v>423</v>
      </c>
      <c r="C409" s="3" t="s">
        <v>787</v>
      </c>
      <c r="D409" s="3" t="s">
        <v>45</v>
      </c>
      <c r="E409" s="3" t="s">
        <v>46</v>
      </c>
      <c r="F409" s="3">
        <v>8745.48</v>
      </c>
      <c r="G409" s="3">
        <v>437.27</v>
      </c>
      <c r="H409" s="3">
        <v>8308.2099999999991</v>
      </c>
      <c r="I409" s="3" t="s">
        <v>56</v>
      </c>
      <c r="J409" s="5">
        <v>1.052631072156337</v>
      </c>
      <c r="K409" t="str">
        <f>_xlfn.XLOOKUP(D409, dim_channels!A:A, dim_channels!C:C, "Not Found")</f>
        <v>Corporate</v>
      </c>
      <c r="L409" t="str">
        <f>_xlfn.XLOOKUP(D409, dim_channels!A:A, dim_channels!B:B, "Not Found")</f>
        <v>Corporate Direct</v>
      </c>
    </row>
    <row r="410" spans="1:12" x14ac:dyDescent="0.2">
      <c r="A410" s="2" t="s">
        <v>788</v>
      </c>
      <c r="B410" s="2" t="s">
        <v>789</v>
      </c>
      <c r="C410" s="2" t="s">
        <v>781</v>
      </c>
      <c r="D410" s="2" t="s">
        <v>206</v>
      </c>
      <c r="E410" s="2" t="s">
        <v>207</v>
      </c>
      <c r="F410" s="2">
        <v>7462.95</v>
      </c>
      <c r="G410" s="2">
        <v>0</v>
      </c>
      <c r="H410" s="2">
        <v>7462.95</v>
      </c>
      <c r="I410" s="2" t="s">
        <v>29</v>
      </c>
      <c r="J410" s="4">
        <v>1</v>
      </c>
      <c r="K410" t="str">
        <f>_xlfn.XLOOKUP(D410, dim_channels!A:A, dim_channels!C:C, "Not Found")</f>
        <v>Direct</v>
      </c>
      <c r="L410" t="str">
        <f>_xlfn.XLOOKUP(D410, dim_channels!A:A, dim_channels!B:B, "Not Found")</f>
        <v>Walk-in</v>
      </c>
    </row>
    <row r="411" spans="1:12" x14ac:dyDescent="0.2">
      <c r="A411" s="3" t="s">
        <v>790</v>
      </c>
      <c r="B411" s="3" t="s">
        <v>655</v>
      </c>
      <c r="C411" s="3" t="s">
        <v>791</v>
      </c>
      <c r="D411" s="3" t="s">
        <v>169</v>
      </c>
      <c r="E411" s="3" t="s">
        <v>46</v>
      </c>
      <c r="F411" s="3">
        <v>3449.59</v>
      </c>
      <c r="G411" s="3">
        <v>689.92</v>
      </c>
      <c r="H411" s="3">
        <v>2759.67</v>
      </c>
      <c r="I411" s="3" t="s">
        <v>29</v>
      </c>
      <c r="J411" s="5">
        <v>1.250000905905416</v>
      </c>
      <c r="K411" t="str">
        <f>_xlfn.XLOOKUP(D411, dim_channels!A:A, dim_channels!C:C, "Not Found")</f>
        <v>GDS</v>
      </c>
      <c r="L411" t="str">
        <f>_xlfn.XLOOKUP(D411, dim_channels!A:A, dim_channels!B:B, "Not Found")</f>
        <v>GDS (Amadeus)</v>
      </c>
    </row>
    <row r="412" spans="1:12" x14ac:dyDescent="0.2">
      <c r="A412" s="2" t="s">
        <v>792</v>
      </c>
      <c r="B412" s="2" t="s">
        <v>426</v>
      </c>
      <c r="C412" s="2" t="s">
        <v>92</v>
      </c>
      <c r="D412" s="2" t="s">
        <v>45</v>
      </c>
      <c r="E412" s="2" t="s">
        <v>89</v>
      </c>
      <c r="F412" s="2">
        <v>13144.65</v>
      </c>
      <c r="G412" s="2">
        <v>0</v>
      </c>
      <c r="H412" s="2">
        <v>13144.65</v>
      </c>
      <c r="I412" s="2" t="s">
        <v>56</v>
      </c>
      <c r="J412" s="4">
        <v>1</v>
      </c>
      <c r="K412" t="str">
        <f>_xlfn.XLOOKUP(D412, dim_channels!A:A, dim_channels!C:C, "Not Found")</f>
        <v>Corporate</v>
      </c>
      <c r="L412" t="str">
        <f>_xlfn.XLOOKUP(D412, dim_channels!A:A, dim_channels!B:B, "Not Found")</f>
        <v>Corporate Direct</v>
      </c>
    </row>
    <row r="413" spans="1:12" x14ac:dyDescent="0.2">
      <c r="A413" s="3" t="s">
        <v>793</v>
      </c>
      <c r="B413" s="3" t="s">
        <v>368</v>
      </c>
      <c r="C413" s="3" t="s">
        <v>794</v>
      </c>
      <c r="D413" s="3" t="s">
        <v>52</v>
      </c>
      <c r="E413" s="3" t="s">
        <v>60</v>
      </c>
      <c r="F413" s="3">
        <v>12284.14</v>
      </c>
      <c r="G413" s="3">
        <v>0</v>
      </c>
      <c r="H413" s="3">
        <v>12284.14</v>
      </c>
      <c r="I413" s="3" t="s">
        <v>29</v>
      </c>
      <c r="J413" s="5">
        <v>1</v>
      </c>
      <c r="K413" t="str">
        <f>_xlfn.XLOOKUP(D413, dim_channels!A:A, dim_channels!C:C, "Not Found")</f>
        <v>OTA</v>
      </c>
      <c r="L413" t="str">
        <f>_xlfn.XLOOKUP(D413, dim_channels!A:A, dim_channels!B:B, "Not Found")</f>
        <v>Agoda</v>
      </c>
    </row>
    <row r="414" spans="1:12" x14ac:dyDescent="0.2">
      <c r="A414" s="2" t="s">
        <v>795</v>
      </c>
      <c r="B414" s="2" t="s">
        <v>614</v>
      </c>
      <c r="C414" s="2" t="s">
        <v>425</v>
      </c>
      <c r="D414" s="2" t="s">
        <v>114</v>
      </c>
      <c r="E414" s="2" t="s">
        <v>46</v>
      </c>
      <c r="F414" s="2">
        <v>8442.92</v>
      </c>
      <c r="G414" s="2">
        <v>844.29</v>
      </c>
      <c r="H414" s="2">
        <v>7598.63</v>
      </c>
      <c r="I414" s="2" t="s">
        <v>29</v>
      </c>
      <c r="J414" s="4">
        <v>1.1111108186607319</v>
      </c>
      <c r="K414" t="str">
        <f>_xlfn.XLOOKUP(D414, dim_channels!A:A, dim_channels!C:C, "Not Found")</f>
        <v>Offline</v>
      </c>
      <c r="L414" t="str">
        <f>_xlfn.XLOOKUP(D414, dim_channels!A:A, dim_channels!B:B, "Not Found")</f>
        <v>Travel Agency</v>
      </c>
    </row>
    <row r="415" spans="1:12" x14ac:dyDescent="0.2">
      <c r="A415" s="3" t="s">
        <v>796</v>
      </c>
      <c r="B415" s="3" t="s">
        <v>487</v>
      </c>
      <c r="C415" s="3" t="s">
        <v>58</v>
      </c>
      <c r="D415" s="3" t="s">
        <v>114</v>
      </c>
      <c r="E415" s="3" t="s">
        <v>115</v>
      </c>
      <c r="F415" s="3">
        <v>2351.42</v>
      </c>
      <c r="G415" s="3">
        <v>235.14</v>
      </c>
      <c r="H415" s="3">
        <v>2116.2800000000002</v>
      </c>
      <c r="I415" s="3" t="s">
        <v>29</v>
      </c>
      <c r="J415" s="5">
        <v>1.111110061050522</v>
      </c>
      <c r="K415" t="str">
        <f>_xlfn.XLOOKUP(D415, dim_channels!A:A, dim_channels!C:C, "Not Found")</f>
        <v>Offline</v>
      </c>
      <c r="L415" t="str">
        <f>_xlfn.XLOOKUP(D415, dim_channels!A:A, dim_channels!B:B, "Not Found")</f>
        <v>Travel Agency</v>
      </c>
    </row>
    <row r="416" spans="1:12" x14ac:dyDescent="0.2">
      <c r="A416" s="2" t="s">
        <v>797</v>
      </c>
      <c r="B416" s="2" t="s">
        <v>318</v>
      </c>
      <c r="C416" s="2" t="s">
        <v>198</v>
      </c>
      <c r="D416" s="2" t="s">
        <v>64</v>
      </c>
      <c r="E416" s="2" t="s">
        <v>34</v>
      </c>
      <c r="F416" s="2">
        <v>8879.35</v>
      </c>
      <c r="G416" s="2">
        <v>0</v>
      </c>
      <c r="H416" s="2">
        <v>8879.35</v>
      </c>
      <c r="I416" s="2" t="s">
        <v>29</v>
      </c>
      <c r="J416" s="4">
        <v>1</v>
      </c>
      <c r="K416" t="str">
        <f>_xlfn.XLOOKUP(D416, dim_channels!A:A, dim_channels!C:C, "Not Found")</f>
        <v>Direct</v>
      </c>
      <c r="L416" t="str">
        <f>_xlfn.XLOOKUP(D416, dim_channels!A:A, dim_channels!B:B, "Not Found")</f>
        <v>Direct Website</v>
      </c>
    </row>
    <row r="417" spans="1:12" x14ac:dyDescent="0.2">
      <c r="A417" s="3" t="s">
        <v>798</v>
      </c>
      <c r="B417" s="3" t="s">
        <v>708</v>
      </c>
      <c r="C417" s="3" t="s">
        <v>799</v>
      </c>
      <c r="D417" s="3" t="s">
        <v>206</v>
      </c>
      <c r="E417" s="3" t="s">
        <v>207</v>
      </c>
      <c r="F417" s="3">
        <v>30933.88</v>
      </c>
      <c r="G417" s="3">
        <v>0</v>
      </c>
      <c r="H417" s="3">
        <v>30933.88</v>
      </c>
      <c r="I417" s="3" t="s">
        <v>29</v>
      </c>
      <c r="J417" s="5">
        <v>1</v>
      </c>
      <c r="K417" t="str">
        <f>_xlfn.XLOOKUP(D417, dim_channels!A:A, dim_channels!C:C, "Not Found")</f>
        <v>Direct</v>
      </c>
      <c r="L417" t="str">
        <f>_xlfn.XLOOKUP(D417, dim_channels!A:A, dim_channels!B:B, "Not Found")</f>
        <v>Walk-in</v>
      </c>
    </row>
    <row r="418" spans="1:12" x14ac:dyDescent="0.2">
      <c r="A418" s="2" t="s">
        <v>800</v>
      </c>
      <c r="B418" s="2" t="s">
        <v>168</v>
      </c>
      <c r="C418" s="2" t="s">
        <v>708</v>
      </c>
      <c r="D418" s="2" t="s">
        <v>33</v>
      </c>
      <c r="E418" s="2" t="s">
        <v>60</v>
      </c>
      <c r="F418" s="2">
        <v>3768.41</v>
      </c>
      <c r="G418" s="2">
        <v>0</v>
      </c>
      <c r="H418" s="2">
        <v>3768.41</v>
      </c>
      <c r="I418" s="2" t="s">
        <v>29</v>
      </c>
      <c r="J418" s="4">
        <v>1</v>
      </c>
      <c r="K418" t="str">
        <f>_xlfn.XLOOKUP(D418, dim_channels!A:A, dim_channels!C:C, "Not Found")</f>
        <v>OTA</v>
      </c>
      <c r="L418" t="str">
        <f>_xlfn.XLOOKUP(D418, dim_channels!A:A, dim_channels!B:B, "Not Found")</f>
        <v>Booking.com</v>
      </c>
    </row>
    <row r="419" spans="1:12" x14ac:dyDescent="0.2">
      <c r="A419" s="3" t="s">
        <v>801</v>
      </c>
      <c r="B419" s="3" t="s">
        <v>294</v>
      </c>
      <c r="C419" s="3" t="s">
        <v>101</v>
      </c>
      <c r="D419" s="3" t="s">
        <v>27</v>
      </c>
      <c r="E419" s="3" t="s">
        <v>28</v>
      </c>
      <c r="F419" s="3">
        <v>17110.91</v>
      </c>
      <c r="G419" s="3">
        <v>3079.96</v>
      </c>
      <c r="H419" s="3">
        <v>14030.95</v>
      </c>
      <c r="I419" s="3" t="s">
        <v>29</v>
      </c>
      <c r="J419" s="5">
        <v>1.2195118648416541</v>
      </c>
      <c r="K419" t="str">
        <f>_xlfn.XLOOKUP(D419, dim_channels!A:A, dim_channels!C:C, "Not Found")</f>
        <v>OTA</v>
      </c>
      <c r="L419" t="str">
        <f>_xlfn.XLOOKUP(D419, dim_channels!A:A, dim_channels!B:B, "Not Found")</f>
        <v>Expedia</v>
      </c>
    </row>
    <row r="420" spans="1:12" x14ac:dyDescent="0.2">
      <c r="A420" s="2" t="s">
        <v>802</v>
      </c>
      <c r="B420" s="2" t="s">
        <v>156</v>
      </c>
      <c r="C420" s="2" t="s">
        <v>62</v>
      </c>
      <c r="D420" s="2" t="s">
        <v>52</v>
      </c>
      <c r="E420" s="2" t="s">
        <v>60</v>
      </c>
      <c r="F420" s="2">
        <v>5916.83</v>
      </c>
      <c r="G420" s="2">
        <v>0</v>
      </c>
      <c r="H420" s="2">
        <v>5916.83</v>
      </c>
      <c r="I420" s="2" t="s">
        <v>29</v>
      </c>
      <c r="J420" s="4">
        <v>1</v>
      </c>
      <c r="K420" t="str">
        <f>_xlfn.XLOOKUP(D420, dim_channels!A:A, dim_channels!C:C, "Not Found")</f>
        <v>OTA</v>
      </c>
      <c r="L420" t="str">
        <f>_xlfn.XLOOKUP(D420, dim_channels!A:A, dim_channels!B:B, "Not Found")</f>
        <v>Agoda</v>
      </c>
    </row>
    <row r="421" spans="1:12" x14ac:dyDescent="0.2">
      <c r="A421" s="3" t="s">
        <v>803</v>
      </c>
      <c r="B421" s="3" t="s">
        <v>204</v>
      </c>
      <c r="C421" s="3" t="s">
        <v>67</v>
      </c>
      <c r="D421" s="3" t="s">
        <v>33</v>
      </c>
      <c r="E421" s="3" t="s">
        <v>34</v>
      </c>
      <c r="F421" s="3">
        <v>4430.91</v>
      </c>
      <c r="G421" s="3">
        <v>664.64</v>
      </c>
      <c r="H421" s="3">
        <v>3766.27</v>
      </c>
      <c r="I421" s="3" t="s">
        <v>41</v>
      </c>
      <c r="J421" s="5">
        <v>1.1764716815310641</v>
      </c>
      <c r="K421" t="str">
        <f>_xlfn.XLOOKUP(D421, dim_channels!A:A, dim_channels!C:C, "Not Found")</f>
        <v>OTA</v>
      </c>
      <c r="L421" t="str">
        <f>_xlfn.XLOOKUP(D421, dim_channels!A:A, dim_channels!B:B, "Not Found")</f>
        <v>Booking.com</v>
      </c>
    </row>
    <row r="422" spans="1:12" x14ac:dyDescent="0.2">
      <c r="A422" s="2" t="s">
        <v>804</v>
      </c>
      <c r="B422" s="2" t="s">
        <v>173</v>
      </c>
      <c r="C422" s="2" t="s">
        <v>406</v>
      </c>
      <c r="D422" s="2" t="s">
        <v>169</v>
      </c>
      <c r="E422" s="2" t="s">
        <v>46</v>
      </c>
      <c r="F422" s="2">
        <v>7069.62</v>
      </c>
      <c r="G422" s="2">
        <v>1413.92</v>
      </c>
      <c r="H422" s="2">
        <v>5655.7</v>
      </c>
      <c r="I422" s="2" t="s">
        <v>29</v>
      </c>
      <c r="J422" s="4">
        <v>1.249999115936135</v>
      </c>
      <c r="K422" t="str">
        <f>_xlfn.XLOOKUP(D422, dim_channels!A:A, dim_channels!C:C, "Not Found")</f>
        <v>GDS</v>
      </c>
      <c r="L422" t="str">
        <f>_xlfn.XLOOKUP(D422, dim_channels!A:A, dim_channels!B:B, "Not Found")</f>
        <v>GDS (Amadeus)</v>
      </c>
    </row>
    <row r="423" spans="1:12" x14ac:dyDescent="0.2">
      <c r="A423" s="3" t="s">
        <v>805</v>
      </c>
      <c r="B423" s="3" t="s">
        <v>551</v>
      </c>
      <c r="C423" s="3" t="s">
        <v>51</v>
      </c>
      <c r="D423" s="3" t="s">
        <v>45</v>
      </c>
      <c r="E423" s="3" t="s">
        <v>46</v>
      </c>
      <c r="F423" s="3">
        <v>3076.11</v>
      </c>
      <c r="G423" s="3">
        <v>153.81</v>
      </c>
      <c r="H423" s="3">
        <v>2922.3</v>
      </c>
      <c r="I423" s="3" t="s">
        <v>29</v>
      </c>
      <c r="J423" s="5">
        <v>1.052633199876809</v>
      </c>
      <c r="K423" t="str">
        <f>_xlfn.XLOOKUP(D423, dim_channels!A:A, dim_channels!C:C, "Not Found")</f>
        <v>Corporate</v>
      </c>
      <c r="L423" t="str">
        <f>_xlfn.XLOOKUP(D423, dim_channels!A:A, dim_channels!B:B, "Not Found")</f>
        <v>Corporate Direct</v>
      </c>
    </row>
    <row r="424" spans="1:12" x14ac:dyDescent="0.2">
      <c r="A424" s="2" t="s">
        <v>806</v>
      </c>
      <c r="B424" s="2" t="s">
        <v>807</v>
      </c>
      <c r="C424" s="2" t="s">
        <v>217</v>
      </c>
      <c r="D424" s="2" t="s">
        <v>169</v>
      </c>
      <c r="E424" s="2" t="s">
        <v>46</v>
      </c>
      <c r="F424" s="2">
        <v>6257.16</v>
      </c>
      <c r="G424" s="2">
        <v>1251.43</v>
      </c>
      <c r="H424" s="2">
        <v>5005.7299999999996</v>
      </c>
      <c r="I424" s="2" t="s">
        <v>29</v>
      </c>
      <c r="J424" s="4">
        <v>1.2499995005723441</v>
      </c>
      <c r="K424" t="str">
        <f>_xlfn.XLOOKUP(D424, dim_channels!A:A, dim_channels!C:C, "Not Found")</f>
        <v>GDS</v>
      </c>
      <c r="L424" t="str">
        <f>_xlfn.XLOOKUP(D424, dim_channels!A:A, dim_channels!B:B, "Not Found")</f>
        <v>GDS (Amadeus)</v>
      </c>
    </row>
    <row r="425" spans="1:12" x14ac:dyDescent="0.2">
      <c r="A425" s="3" t="s">
        <v>808</v>
      </c>
      <c r="B425" s="3" t="s">
        <v>253</v>
      </c>
      <c r="C425" s="3" t="s">
        <v>740</v>
      </c>
      <c r="D425" s="3" t="s">
        <v>27</v>
      </c>
      <c r="E425" s="3" t="s">
        <v>60</v>
      </c>
      <c r="F425" s="3">
        <v>10152.49</v>
      </c>
      <c r="G425" s="3">
        <v>0</v>
      </c>
      <c r="H425" s="3">
        <v>10152.49</v>
      </c>
      <c r="I425" s="3" t="s">
        <v>56</v>
      </c>
      <c r="J425" s="5">
        <v>1</v>
      </c>
      <c r="K425" t="str">
        <f>_xlfn.XLOOKUP(D425, dim_channels!A:A, dim_channels!C:C, "Not Found")</f>
        <v>OTA</v>
      </c>
      <c r="L425" t="str">
        <f>_xlfn.XLOOKUP(D425, dim_channels!A:A, dim_channels!B:B, "Not Found")</f>
        <v>Expedia</v>
      </c>
    </row>
    <row r="426" spans="1:12" x14ac:dyDescent="0.2">
      <c r="A426" s="2" t="s">
        <v>809</v>
      </c>
      <c r="B426" s="2" t="s">
        <v>181</v>
      </c>
      <c r="C426" s="2" t="s">
        <v>81</v>
      </c>
      <c r="D426" s="2" t="s">
        <v>52</v>
      </c>
      <c r="E426" s="2" t="s">
        <v>34</v>
      </c>
      <c r="F426" s="2">
        <v>3068.24</v>
      </c>
      <c r="G426" s="2">
        <v>368.19</v>
      </c>
      <c r="H426" s="2">
        <v>2700.05</v>
      </c>
      <c r="I426" s="2" t="s">
        <v>29</v>
      </c>
      <c r="J426" s="4">
        <v>1.1363641414047889</v>
      </c>
      <c r="K426" t="str">
        <f>_xlfn.XLOOKUP(D426, dim_channels!A:A, dim_channels!C:C, "Not Found")</f>
        <v>OTA</v>
      </c>
      <c r="L426" t="str">
        <f>_xlfn.XLOOKUP(D426, dim_channels!A:A, dim_channels!B:B, "Not Found")</f>
        <v>Agoda</v>
      </c>
    </row>
    <row r="427" spans="1:12" x14ac:dyDescent="0.2">
      <c r="A427" s="3" t="s">
        <v>810</v>
      </c>
      <c r="B427" s="3" t="s">
        <v>92</v>
      </c>
      <c r="C427" s="3" t="s">
        <v>382</v>
      </c>
      <c r="D427" s="3" t="s">
        <v>33</v>
      </c>
      <c r="E427" s="3" t="s">
        <v>28</v>
      </c>
      <c r="F427" s="3">
        <v>4165.66</v>
      </c>
      <c r="G427" s="3">
        <v>624.85</v>
      </c>
      <c r="H427" s="3">
        <v>3540.81</v>
      </c>
      <c r="I427" s="3" t="s">
        <v>41</v>
      </c>
      <c r="J427" s="5">
        <v>1.176470920495593</v>
      </c>
      <c r="K427" t="str">
        <f>_xlfn.XLOOKUP(D427, dim_channels!A:A, dim_channels!C:C, "Not Found")</f>
        <v>OTA</v>
      </c>
      <c r="L427" t="str">
        <f>_xlfn.XLOOKUP(D427, dim_channels!A:A, dim_channels!B:B, "Not Found")</f>
        <v>Booking.com</v>
      </c>
    </row>
    <row r="428" spans="1:12" x14ac:dyDescent="0.2">
      <c r="A428" s="2" t="s">
        <v>811</v>
      </c>
      <c r="B428" s="2" t="s">
        <v>669</v>
      </c>
      <c r="C428" s="2" t="s">
        <v>605</v>
      </c>
      <c r="D428" s="2" t="s">
        <v>33</v>
      </c>
      <c r="E428" s="2" t="s">
        <v>34</v>
      </c>
      <c r="F428" s="2">
        <v>10902.32</v>
      </c>
      <c r="G428" s="2">
        <v>1635.35</v>
      </c>
      <c r="H428" s="2">
        <v>9266.9699999999993</v>
      </c>
      <c r="I428" s="2" t="s">
        <v>56</v>
      </c>
      <c r="J428" s="4">
        <v>1.176470842141498</v>
      </c>
      <c r="K428" t="str">
        <f>_xlfn.XLOOKUP(D428, dim_channels!A:A, dim_channels!C:C, "Not Found")</f>
        <v>OTA</v>
      </c>
      <c r="L428" t="str">
        <f>_xlfn.XLOOKUP(D428, dim_channels!A:A, dim_channels!B:B, "Not Found")</f>
        <v>Booking.com</v>
      </c>
    </row>
    <row r="429" spans="1:12" x14ac:dyDescent="0.2">
      <c r="A429" s="3" t="s">
        <v>812</v>
      </c>
      <c r="B429" s="3" t="s">
        <v>813</v>
      </c>
      <c r="C429" s="3" t="s">
        <v>472</v>
      </c>
      <c r="D429" s="3" t="s">
        <v>45</v>
      </c>
      <c r="E429" s="3" t="s">
        <v>89</v>
      </c>
      <c r="F429" s="3">
        <v>18213.48</v>
      </c>
      <c r="G429" s="3">
        <v>0</v>
      </c>
      <c r="H429" s="3">
        <v>18213.48</v>
      </c>
      <c r="I429" s="3" t="s">
        <v>29</v>
      </c>
      <c r="J429" s="5">
        <v>1</v>
      </c>
      <c r="K429" t="str">
        <f>_xlfn.XLOOKUP(D429, dim_channels!A:A, dim_channels!C:C, "Not Found")</f>
        <v>Corporate</v>
      </c>
      <c r="L429" t="str">
        <f>_xlfn.XLOOKUP(D429, dim_channels!A:A, dim_channels!B:B, "Not Found")</f>
        <v>Corporate Direct</v>
      </c>
    </row>
    <row r="430" spans="1:12" x14ac:dyDescent="0.2">
      <c r="A430" s="2" t="s">
        <v>814</v>
      </c>
      <c r="B430" s="2" t="s">
        <v>478</v>
      </c>
      <c r="C430" s="2" t="s">
        <v>58</v>
      </c>
      <c r="D430" s="2" t="s">
        <v>64</v>
      </c>
      <c r="E430" s="2" t="s">
        <v>34</v>
      </c>
      <c r="F430" s="2">
        <v>12402.11</v>
      </c>
      <c r="G430" s="2">
        <v>0</v>
      </c>
      <c r="H430" s="2">
        <v>12402.11</v>
      </c>
      <c r="I430" s="2" t="s">
        <v>29</v>
      </c>
      <c r="J430" s="4">
        <v>1</v>
      </c>
      <c r="K430" t="str">
        <f>_xlfn.XLOOKUP(D430, dim_channels!A:A, dim_channels!C:C, "Not Found")</f>
        <v>Direct</v>
      </c>
      <c r="L430" t="str">
        <f>_xlfn.XLOOKUP(D430, dim_channels!A:A, dim_channels!B:B, "Not Found")</f>
        <v>Direct Website</v>
      </c>
    </row>
    <row r="431" spans="1:12" x14ac:dyDescent="0.2">
      <c r="A431" s="3" t="s">
        <v>815</v>
      </c>
      <c r="B431" s="3" t="s">
        <v>317</v>
      </c>
      <c r="C431" s="3" t="s">
        <v>318</v>
      </c>
      <c r="D431" s="3" t="s">
        <v>27</v>
      </c>
      <c r="E431" s="3" t="s">
        <v>34</v>
      </c>
      <c r="F431" s="3">
        <v>2929.31</v>
      </c>
      <c r="G431" s="3">
        <v>527.28</v>
      </c>
      <c r="H431" s="3">
        <v>2402.0300000000002</v>
      </c>
      <c r="I431" s="3" t="s">
        <v>29</v>
      </c>
      <c r="J431" s="5">
        <v>1.219514327464686</v>
      </c>
      <c r="K431" t="str">
        <f>_xlfn.XLOOKUP(D431, dim_channels!A:A, dim_channels!C:C, "Not Found")</f>
        <v>OTA</v>
      </c>
      <c r="L431" t="str">
        <f>_xlfn.XLOOKUP(D431, dim_channels!A:A, dim_channels!B:B, "Not Found")</f>
        <v>Expedia</v>
      </c>
    </row>
    <row r="432" spans="1:12" x14ac:dyDescent="0.2">
      <c r="A432" s="2" t="s">
        <v>816</v>
      </c>
      <c r="B432" s="2" t="s">
        <v>817</v>
      </c>
      <c r="C432" s="2" t="s">
        <v>222</v>
      </c>
      <c r="D432" s="2" t="s">
        <v>52</v>
      </c>
      <c r="E432" s="2" t="s">
        <v>34</v>
      </c>
      <c r="F432" s="2">
        <v>14142.92</v>
      </c>
      <c r="G432" s="2">
        <v>1697.15</v>
      </c>
      <c r="H432" s="2">
        <v>12445.77</v>
      </c>
      <c r="I432" s="2" t="s">
        <v>29</v>
      </c>
      <c r="J432" s="4">
        <v>1.1363635998415531</v>
      </c>
      <c r="K432" t="str">
        <f>_xlfn.XLOOKUP(D432, dim_channels!A:A, dim_channels!C:C, "Not Found")</f>
        <v>OTA</v>
      </c>
      <c r="L432" t="str">
        <f>_xlfn.XLOOKUP(D432, dim_channels!A:A, dim_channels!B:B, "Not Found")</f>
        <v>Agoda</v>
      </c>
    </row>
    <row r="433" spans="1:12" x14ac:dyDescent="0.2">
      <c r="A433" s="3" t="s">
        <v>818</v>
      </c>
      <c r="B433" s="3" t="s">
        <v>487</v>
      </c>
      <c r="C433" s="3" t="s">
        <v>59</v>
      </c>
      <c r="D433" s="3" t="s">
        <v>27</v>
      </c>
      <c r="E433" s="3" t="s">
        <v>34</v>
      </c>
      <c r="F433" s="3">
        <v>5941.88</v>
      </c>
      <c r="G433" s="3">
        <v>1069.54</v>
      </c>
      <c r="H433" s="3">
        <v>4872.34</v>
      </c>
      <c r="I433" s="3" t="s">
        <v>56</v>
      </c>
      <c r="J433" s="5">
        <v>1.2195125955906201</v>
      </c>
      <c r="K433" t="str">
        <f>_xlfn.XLOOKUP(D433, dim_channels!A:A, dim_channels!C:C, "Not Found")</f>
        <v>OTA</v>
      </c>
      <c r="L433" t="str">
        <f>_xlfn.XLOOKUP(D433, dim_channels!A:A, dim_channels!B:B, "Not Found")</f>
        <v>Expedia</v>
      </c>
    </row>
    <row r="434" spans="1:12" x14ac:dyDescent="0.2">
      <c r="A434" s="2" t="s">
        <v>819</v>
      </c>
      <c r="B434" s="2" t="s">
        <v>714</v>
      </c>
      <c r="C434" s="2" t="s">
        <v>359</v>
      </c>
      <c r="D434" s="2" t="s">
        <v>33</v>
      </c>
      <c r="E434" s="2" t="s">
        <v>60</v>
      </c>
      <c r="F434" s="2">
        <v>3107.89</v>
      </c>
      <c r="G434" s="2">
        <v>0</v>
      </c>
      <c r="H434" s="2">
        <v>3107.89</v>
      </c>
      <c r="I434" s="2" t="s">
        <v>29</v>
      </c>
      <c r="J434" s="4">
        <v>1</v>
      </c>
      <c r="K434" t="str">
        <f>_xlfn.XLOOKUP(D434, dim_channels!A:A, dim_channels!C:C, "Not Found")</f>
        <v>OTA</v>
      </c>
      <c r="L434" t="str">
        <f>_xlfn.XLOOKUP(D434, dim_channels!A:A, dim_channels!B:B, "Not Found")</f>
        <v>Booking.com</v>
      </c>
    </row>
    <row r="435" spans="1:12" x14ac:dyDescent="0.2">
      <c r="A435" s="3" t="s">
        <v>820</v>
      </c>
      <c r="B435" s="3" t="s">
        <v>355</v>
      </c>
      <c r="C435" s="3" t="s">
        <v>538</v>
      </c>
      <c r="D435" s="3" t="s">
        <v>52</v>
      </c>
      <c r="E435" s="3" t="s">
        <v>60</v>
      </c>
      <c r="F435" s="3">
        <v>7311.88</v>
      </c>
      <c r="G435" s="3">
        <v>0</v>
      </c>
      <c r="H435" s="3">
        <v>7311.88</v>
      </c>
      <c r="I435" s="3" t="s">
        <v>29</v>
      </c>
      <c r="J435" s="5">
        <v>1</v>
      </c>
      <c r="K435" t="str">
        <f>_xlfn.XLOOKUP(D435, dim_channels!A:A, dim_channels!C:C, "Not Found")</f>
        <v>OTA</v>
      </c>
      <c r="L435" t="str">
        <f>_xlfn.XLOOKUP(D435, dim_channels!A:A, dim_channels!B:B, "Not Found")</f>
        <v>Agoda</v>
      </c>
    </row>
    <row r="436" spans="1:12" x14ac:dyDescent="0.2">
      <c r="A436" s="2" t="s">
        <v>821</v>
      </c>
      <c r="B436" s="2" t="s">
        <v>822</v>
      </c>
      <c r="C436" s="2" t="s">
        <v>551</v>
      </c>
      <c r="D436" s="2" t="s">
        <v>52</v>
      </c>
      <c r="E436" s="2" t="s">
        <v>34</v>
      </c>
      <c r="F436" s="2">
        <v>8837.26</v>
      </c>
      <c r="G436" s="2">
        <v>1060.47</v>
      </c>
      <c r="H436" s="2">
        <v>7776.79</v>
      </c>
      <c r="I436" s="2" t="s">
        <v>56</v>
      </c>
      <c r="J436" s="4">
        <v>1.1363634610166919</v>
      </c>
      <c r="K436" t="str">
        <f>_xlfn.XLOOKUP(D436, dim_channels!A:A, dim_channels!C:C, "Not Found")</f>
        <v>OTA</v>
      </c>
      <c r="L436" t="str">
        <f>_xlfn.XLOOKUP(D436, dim_channels!A:A, dim_channels!B:B, "Not Found")</f>
        <v>Agoda</v>
      </c>
    </row>
    <row r="437" spans="1:12" x14ac:dyDescent="0.2">
      <c r="A437" s="3" t="s">
        <v>823</v>
      </c>
      <c r="B437" s="3" t="s">
        <v>484</v>
      </c>
      <c r="C437" s="3" t="s">
        <v>824</v>
      </c>
      <c r="D437" s="3" t="s">
        <v>33</v>
      </c>
      <c r="E437" s="3" t="s">
        <v>34</v>
      </c>
      <c r="F437" s="3">
        <v>7351.77</v>
      </c>
      <c r="G437" s="3">
        <v>1102.77</v>
      </c>
      <c r="H437" s="3">
        <v>6249</v>
      </c>
      <c r="I437" s="3" t="s">
        <v>29</v>
      </c>
      <c r="J437" s="5">
        <v>1.176471435429669</v>
      </c>
      <c r="K437" t="str">
        <f>_xlfn.XLOOKUP(D437, dim_channels!A:A, dim_channels!C:C, "Not Found")</f>
        <v>OTA</v>
      </c>
      <c r="L437" t="str">
        <f>_xlfn.XLOOKUP(D437, dim_channels!A:A, dim_channels!B:B, "Not Found")</f>
        <v>Booking.com</v>
      </c>
    </row>
    <row r="438" spans="1:12" x14ac:dyDescent="0.2">
      <c r="A438" s="2" t="s">
        <v>825</v>
      </c>
      <c r="B438" s="2" t="s">
        <v>826</v>
      </c>
      <c r="C438" s="2" t="s">
        <v>315</v>
      </c>
      <c r="D438" s="2" t="s">
        <v>169</v>
      </c>
      <c r="E438" s="2" t="s">
        <v>34</v>
      </c>
      <c r="F438" s="2">
        <v>2867.96</v>
      </c>
      <c r="G438" s="2">
        <v>573.59</v>
      </c>
      <c r="H438" s="2">
        <v>2294.37</v>
      </c>
      <c r="I438" s="2" t="s">
        <v>41</v>
      </c>
      <c r="J438" s="4">
        <v>1.249998910376269</v>
      </c>
      <c r="K438" t="str">
        <f>_xlfn.XLOOKUP(D438, dim_channels!A:A, dim_channels!C:C, "Not Found")</f>
        <v>GDS</v>
      </c>
      <c r="L438" t="str">
        <f>_xlfn.XLOOKUP(D438, dim_channels!A:A, dim_channels!B:B, "Not Found")</f>
        <v>GDS (Amadeus)</v>
      </c>
    </row>
    <row r="439" spans="1:12" x14ac:dyDescent="0.2">
      <c r="A439" s="3" t="s">
        <v>827</v>
      </c>
      <c r="B439" s="3" t="s">
        <v>465</v>
      </c>
      <c r="C439" s="3" t="s">
        <v>261</v>
      </c>
      <c r="D439" s="3" t="s">
        <v>45</v>
      </c>
      <c r="E439" s="3" t="s">
        <v>89</v>
      </c>
      <c r="F439" s="3">
        <v>3320.15</v>
      </c>
      <c r="G439" s="3">
        <v>0</v>
      </c>
      <c r="H439" s="3">
        <v>3320.15</v>
      </c>
      <c r="I439" s="3" t="s">
        <v>29</v>
      </c>
      <c r="J439" s="5">
        <v>1</v>
      </c>
      <c r="K439" t="str">
        <f>_xlfn.XLOOKUP(D439, dim_channels!A:A, dim_channels!C:C, "Not Found")</f>
        <v>Corporate</v>
      </c>
      <c r="L439" t="str">
        <f>_xlfn.XLOOKUP(D439, dim_channels!A:A, dim_channels!B:B, "Not Found")</f>
        <v>Corporate Direct</v>
      </c>
    </row>
    <row r="440" spans="1:12" x14ac:dyDescent="0.2">
      <c r="A440" s="2" t="s">
        <v>828</v>
      </c>
      <c r="B440" s="2" t="s">
        <v>666</v>
      </c>
      <c r="C440" s="2" t="s">
        <v>167</v>
      </c>
      <c r="D440" s="2" t="s">
        <v>64</v>
      </c>
      <c r="E440" s="2" t="s">
        <v>115</v>
      </c>
      <c r="F440" s="2">
        <v>13031.04</v>
      </c>
      <c r="G440" s="2">
        <v>0</v>
      </c>
      <c r="H440" s="2">
        <v>13031.04</v>
      </c>
      <c r="I440" s="2" t="s">
        <v>29</v>
      </c>
      <c r="J440" s="4">
        <v>1</v>
      </c>
      <c r="K440" t="str">
        <f>_xlfn.XLOOKUP(D440, dim_channels!A:A, dim_channels!C:C, "Not Found")</f>
        <v>Direct</v>
      </c>
      <c r="L440" t="str">
        <f>_xlfn.XLOOKUP(D440, dim_channels!A:A, dim_channels!B:B, "Not Found")</f>
        <v>Direct Website</v>
      </c>
    </row>
    <row r="441" spans="1:12" x14ac:dyDescent="0.2">
      <c r="A441" s="3" t="s">
        <v>829</v>
      </c>
      <c r="B441" s="3" t="s">
        <v>129</v>
      </c>
      <c r="C441" s="3" t="s">
        <v>302</v>
      </c>
      <c r="D441" s="3" t="s">
        <v>52</v>
      </c>
      <c r="E441" s="3" t="s">
        <v>60</v>
      </c>
      <c r="F441" s="3">
        <v>10991.16</v>
      </c>
      <c r="G441" s="3">
        <v>0</v>
      </c>
      <c r="H441" s="3">
        <v>10991.16</v>
      </c>
      <c r="I441" s="3" t="s">
        <v>41</v>
      </c>
      <c r="J441" s="5">
        <v>1</v>
      </c>
      <c r="K441" t="str">
        <f>_xlfn.XLOOKUP(D441, dim_channels!A:A, dim_channels!C:C, "Not Found")</f>
        <v>OTA</v>
      </c>
      <c r="L441" t="str">
        <f>_xlfn.XLOOKUP(D441, dim_channels!A:A, dim_channels!B:B, "Not Found")</f>
        <v>Agoda</v>
      </c>
    </row>
    <row r="442" spans="1:12" x14ac:dyDescent="0.2">
      <c r="A442" s="2" t="s">
        <v>830</v>
      </c>
      <c r="B442" s="2" t="s">
        <v>712</v>
      </c>
      <c r="C442" s="2" t="s">
        <v>831</v>
      </c>
      <c r="D442" s="2" t="s">
        <v>45</v>
      </c>
      <c r="E442" s="2" t="s">
        <v>46</v>
      </c>
      <c r="F442" s="2">
        <v>12385.67</v>
      </c>
      <c r="G442" s="2">
        <v>619.28</v>
      </c>
      <c r="H442" s="2">
        <v>11766.39</v>
      </c>
      <c r="I442" s="2" t="s">
        <v>29</v>
      </c>
      <c r="J442" s="4">
        <v>1.052631265834296</v>
      </c>
      <c r="K442" t="str">
        <f>_xlfn.XLOOKUP(D442, dim_channels!A:A, dim_channels!C:C, "Not Found")</f>
        <v>Corporate</v>
      </c>
      <c r="L442" t="str">
        <f>_xlfn.XLOOKUP(D442, dim_channels!A:A, dim_channels!B:B, "Not Found")</f>
        <v>Corporate Direct</v>
      </c>
    </row>
    <row r="443" spans="1:12" x14ac:dyDescent="0.2">
      <c r="A443" s="3" t="s">
        <v>832</v>
      </c>
      <c r="B443" s="3" t="s">
        <v>376</v>
      </c>
      <c r="C443" s="3" t="s">
        <v>335</v>
      </c>
      <c r="D443" s="3" t="s">
        <v>33</v>
      </c>
      <c r="E443" s="3" t="s">
        <v>34</v>
      </c>
      <c r="F443" s="3">
        <v>9596.5300000000007</v>
      </c>
      <c r="G443" s="3">
        <v>1439.48</v>
      </c>
      <c r="H443" s="3">
        <v>8157.05</v>
      </c>
      <c r="I443" s="3" t="s">
        <v>56</v>
      </c>
      <c r="J443" s="5">
        <v>1.1764706603490229</v>
      </c>
      <c r="K443" t="str">
        <f>_xlfn.XLOOKUP(D443, dim_channels!A:A, dim_channels!C:C, "Not Found")</f>
        <v>OTA</v>
      </c>
      <c r="L443" t="str">
        <f>_xlfn.XLOOKUP(D443, dim_channels!A:A, dim_channels!B:B, "Not Found")</f>
        <v>Booking.com</v>
      </c>
    </row>
    <row r="444" spans="1:12" x14ac:dyDescent="0.2">
      <c r="A444" s="2" t="s">
        <v>833</v>
      </c>
      <c r="B444" s="2" t="s">
        <v>546</v>
      </c>
      <c r="C444" s="2" t="s">
        <v>741</v>
      </c>
      <c r="D444" s="2" t="s">
        <v>52</v>
      </c>
      <c r="E444" s="2" t="s">
        <v>60</v>
      </c>
      <c r="F444" s="2">
        <v>8083.27</v>
      </c>
      <c r="G444" s="2">
        <v>0</v>
      </c>
      <c r="H444" s="2">
        <v>8083.27</v>
      </c>
      <c r="I444" s="2" t="s">
        <v>56</v>
      </c>
      <c r="J444" s="4">
        <v>1</v>
      </c>
      <c r="K444" t="str">
        <f>_xlfn.XLOOKUP(D444, dim_channels!A:A, dim_channels!C:C, "Not Found")</f>
        <v>OTA</v>
      </c>
      <c r="L444" t="str">
        <f>_xlfn.XLOOKUP(D444, dim_channels!A:A, dim_channels!B:B, "Not Found")</f>
        <v>Agoda</v>
      </c>
    </row>
    <row r="445" spans="1:12" x14ac:dyDescent="0.2">
      <c r="A445" s="3" t="s">
        <v>834</v>
      </c>
      <c r="B445" s="3" t="s">
        <v>315</v>
      </c>
      <c r="C445" s="3" t="s">
        <v>264</v>
      </c>
      <c r="D445" s="3" t="s">
        <v>169</v>
      </c>
      <c r="E445" s="3" t="s">
        <v>46</v>
      </c>
      <c r="F445" s="3">
        <v>2819.41</v>
      </c>
      <c r="G445" s="3">
        <v>563.88</v>
      </c>
      <c r="H445" s="3">
        <v>2255.5300000000002</v>
      </c>
      <c r="I445" s="3" t="s">
        <v>56</v>
      </c>
      <c r="J445" s="5">
        <v>1.249998891613058</v>
      </c>
      <c r="K445" t="str">
        <f>_xlfn.XLOOKUP(D445, dim_channels!A:A, dim_channels!C:C, "Not Found")</f>
        <v>GDS</v>
      </c>
      <c r="L445" t="str">
        <f>_xlfn.XLOOKUP(D445, dim_channels!A:A, dim_channels!B:B, "Not Found")</f>
        <v>GDS (Amadeus)</v>
      </c>
    </row>
    <row r="446" spans="1:12" x14ac:dyDescent="0.2">
      <c r="A446" s="2" t="s">
        <v>835</v>
      </c>
      <c r="B446" s="2" t="s">
        <v>783</v>
      </c>
      <c r="C446" s="2" t="s">
        <v>420</v>
      </c>
      <c r="D446" s="2" t="s">
        <v>169</v>
      </c>
      <c r="E446" s="2" t="s">
        <v>46</v>
      </c>
      <c r="F446" s="2">
        <v>6439.09</v>
      </c>
      <c r="G446" s="2">
        <v>1287.82</v>
      </c>
      <c r="H446" s="2">
        <v>5151.2700000000004</v>
      </c>
      <c r="I446" s="2" t="s">
        <v>29</v>
      </c>
      <c r="J446" s="4">
        <v>1.2500004853172131</v>
      </c>
      <c r="K446" t="str">
        <f>_xlfn.XLOOKUP(D446, dim_channels!A:A, dim_channels!C:C, "Not Found")</f>
        <v>GDS</v>
      </c>
      <c r="L446" t="str">
        <f>_xlfn.XLOOKUP(D446, dim_channels!A:A, dim_channels!B:B, "Not Found")</f>
        <v>GDS (Amadeus)</v>
      </c>
    </row>
    <row r="447" spans="1:12" x14ac:dyDescent="0.2">
      <c r="A447" s="3" t="s">
        <v>836</v>
      </c>
      <c r="B447" s="3" t="s">
        <v>335</v>
      </c>
      <c r="C447" s="3" t="s">
        <v>132</v>
      </c>
      <c r="D447" s="3" t="s">
        <v>64</v>
      </c>
      <c r="E447" s="3" t="s">
        <v>115</v>
      </c>
      <c r="F447" s="3">
        <v>10086.049999999999</v>
      </c>
      <c r="G447" s="3">
        <v>0</v>
      </c>
      <c r="H447" s="3">
        <v>10086.049999999999</v>
      </c>
      <c r="I447" s="3" t="s">
        <v>29</v>
      </c>
      <c r="J447" s="5">
        <v>1</v>
      </c>
      <c r="K447" t="str">
        <f>_xlfn.XLOOKUP(D447, dim_channels!A:A, dim_channels!C:C, "Not Found")</f>
        <v>Direct</v>
      </c>
      <c r="L447" t="str">
        <f>_xlfn.XLOOKUP(D447, dim_channels!A:A, dim_channels!B:B, "Not Found")</f>
        <v>Direct Website</v>
      </c>
    </row>
    <row r="448" spans="1:12" x14ac:dyDescent="0.2">
      <c r="A448" s="2" t="s">
        <v>837</v>
      </c>
      <c r="B448" s="2" t="s">
        <v>238</v>
      </c>
      <c r="C448" s="2" t="s">
        <v>165</v>
      </c>
      <c r="D448" s="2" t="s">
        <v>114</v>
      </c>
      <c r="E448" s="2" t="s">
        <v>46</v>
      </c>
      <c r="F448" s="2">
        <v>6627.87</v>
      </c>
      <c r="G448" s="2">
        <v>662.79</v>
      </c>
      <c r="H448" s="2">
        <v>5965.08</v>
      </c>
      <c r="I448" s="2" t="s">
        <v>29</v>
      </c>
      <c r="J448" s="4">
        <v>1.1111116699189281</v>
      </c>
      <c r="K448" t="str">
        <f>_xlfn.XLOOKUP(D448, dim_channels!A:A, dim_channels!C:C, "Not Found")</f>
        <v>Offline</v>
      </c>
      <c r="L448" t="str">
        <f>_xlfn.XLOOKUP(D448, dim_channels!A:A, dim_channels!B:B, "Not Found")</f>
        <v>Travel Agency</v>
      </c>
    </row>
    <row r="449" spans="1:12" x14ac:dyDescent="0.2">
      <c r="A449" s="3" t="s">
        <v>838</v>
      </c>
      <c r="B449" s="3" t="s">
        <v>839</v>
      </c>
      <c r="C449" s="3" t="s">
        <v>209</v>
      </c>
      <c r="D449" s="3" t="s">
        <v>45</v>
      </c>
      <c r="E449" s="3" t="s">
        <v>46</v>
      </c>
      <c r="F449" s="3">
        <v>9209.02</v>
      </c>
      <c r="G449" s="3">
        <v>460.45</v>
      </c>
      <c r="H449" s="3">
        <v>8748.57</v>
      </c>
      <c r="I449" s="3" t="s">
        <v>29</v>
      </c>
      <c r="J449" s="5">
        <v>1.052631458626953</v>
      </c>
      <c r="K449" t="str">
        <f>_xlfn.XLOOKUP(D449, dim_channels!A:A, dim_channels!C:C, "Not Found")</f>
        <v>Corporate</v>
      </c>
      <c r="L449" t="str">
        <f>_xlfn.XLOOKUP(D449, dim_channels!A:A, dim_channels!B:B, "Not Found")</f>
        <v>Corporate Direct</v>
      </c>
    </row>
    <row r="450" spans="1:12" x14ac:dyDescent="0.2">
      <c r="A450" s="2" t="s">
        <v>840</v>
      </c>
      <c r="B450" s="2" t="s">
        <v>136</v>
      </c>
      <c r="C450" s="2" t="s">
        <v>566</v>
      </c>
      <c r="D450" s="2" t="s">
        <v>45</v>
      </c>
      <c r="E450" s="2" t="s">
        <v>89</v>
      </c>
      <c r="F450" s="2">
        <v>5302.76</v>
      </c>
      <c r="G450" s="2">
        <v>0</v>
      </c>
      <c r="H450" s="2">
        <v>5302.76</v>
      </c>
      <c r="I450" s="2" t="s">
        <v>29</v>
      </c>
      <c r="J450" s="4">
        <v>1</v>
      </c>
      <c r="K450" t="str">
        <f>_xlfn.XLOOKUP(D450, dim_channels!A:A, dim_channels!C:C, "Not Found")</f>
        <v>Corporate</v>
      </c>
      <c r="L450" t="str">
        <f>_xlfn.XLOOKUP(D450, dim_channels!A:A, dim_channels!B:B, "Not Found")</f>
        <v>Corporate Direct</v>
      </c>
    </row>
    <row r="451" spans="1:12" x14ac:dyDescent="0.2">
      <c r="A451" s="3" t="s">
        <v>841</v>
      </c>
      <c r="B451" s="3" t="s">
        <v>512</v>
      </c>
      <c r="C451" s="3" t="s">
        <v>118</v>
      </c>
      <c r="D451" s="3" t="s">
        <v>52</v>
      </c>
      <c r="E451" s="3" t="s">
        <v>34</v>
      </c>
      <c r="F451" s="3">
        <v>3562.89</v>
      </c>
      <c r="G451" s="3">
        <v>427.55</v>
      </c>
      <c r="H451" s="3">
        <v>3135.34</v>
      </c>
      <c r="I451" s="3" t="s">
        <v>41</v>
      </c>
      <c r="J451" s="5">
        <v>1.1363647961624579</v>
      </c>
      <c r="K451" t="str">
        <f>_xlfn.XLOOKUP(D451, dim_channels!A:A, dim_channels!C:C, "Not Found")</f>
        <v>OTA</v>
      </c>
      <c r="L451" t="str">
        <f>_xlfn.XLOOKUP(D451, dim_channels!A:A, dim_channels!B:B, "Not Found")</f>
        <v>Agoda</v>
      </c>
    </row>
    <row r="452" spans="1:12" x14ac:dyDescent="0.2">
      <c r="A452" s="2" t="s">
        <v>842</v>
      </c>
      <c r="B452" s="2" t="s">
        <v>300</v>
      </c>
      <c r="C452" s="2" t="s">
        <v>679</v>
      </c>
      <c r="D452" s="2" t="s">
        <v>27</v>
      </c>
      <c r="E452" s="2" t="s">
        <v>28</v>
      </c>
      <c r="F452" s="2">
        <v>7148.04</v>
      </c>
      <c r="G452" s="2">
        <v>1286.6500000000001</v>
      </c>
      <c r="H452" s="2">
        <v>5861.39</v>
      </c>
      <c r="I452" s="2" t="s">
        <v>41</v>
      </c>
      <c r="J452" s="4">
        <v>1.219512777685839</v>
      </c>
      <c r="K452" t="str">
        <f>_xlfn.XLOOKUP(D452, dim_channels!A:A, dim_channels!C:C, "Not Found")</f>
        <v>OTA</v>
      </c>
      <c r="L452" t="str">
        <f>_xlfn.XLOOKUP(D452, dim_channels!A:A, dim_channels!B:B, "Not Found")</f>
        <v>Expedia</v>
      </c>
    </row>
    <row r="453" spans="1:12" x14ac:dyDescent="0.2">
      <c r="A453" s="3" t="s">
        <v>843</v>
      </c>
      <c r="B453" s="3" t="s">
        <v>274</v>
      </c>
      <c r="C453" s="3" t="s">
        <v>343</v>
      </c>
      <c r="D453" s="3" t="s">
        <v>52</v>
      </c>
      <c r="E453" s="3" t="s">
        <v>60</v>
      </c>
      <c r="F453" s="3">
        <v>4671.5</v>
      </c>
      <c r="G453" s="3">
        <v>0</v>
      </c>
      <c r="H453" s="3">
        <v>4671.5</v>
      </c>
      <c r="I453" s="3" t="s">
        <v>29</v>
      </c>
      <c r="J453" s="5">
        <v>1</v>
      </c>
      <c r="K453" t="str">
        <f>_xlfn.XLOOKUP(D453, dim_channels!A:A, dim_channels!C:C, "Not Found")</f>
        <v>OTA</v>
      </c>
      <c r="L453" t="str">
        <f>_xlfn.XLOOKUP(D453, dim_channels!A:A, dim_channels!B:B, "Not Found")</f>
        <v>Agoda</v>
      </c>
    </row>
    <row r="454" spans="1:12" x14ac:dyDescent="0.2">
      <c r="A454" s="2" t="s">
        <v>844</v>
      </c>
      <c r="B454" s="2" t="s">
        <v>534</v>
      </c>
      <c r="C454" s="2" t="s">
        <v>335</v>
      </c>
      <c r="D454" s="2" t="s">
        <v>27</v>
      </c>
      <c r="E454" s="2" t="s">
        <v>34</v>
      </c>
      <c r="F454" s="2">
        <v>7182.25</v>
      </c>
      <c r="G454" s="2">
        <v>1292.8</v>
      </c>
      <c r="H454" s="2">
        <v>5889.45</v>
      </c>
      <c r="I454" s="2" t="s">
        <v>29</v>
      </c>
      <c r="J454" s="4">
        <v>1.2195111597857189</v>
      </c>
      <c r="K454" t="str">
        <f>_xlfn.XLOOKUP(D454, dim_channels!A:A, dim_channels!C:C, "Not Found")</f>
        <v>OTA</v>
      </c>
      <c r="L454" t="str">
        <f>_xlfn.XLOOKUP(D454, dim_channels!A:A, dim_channels!B:B, "Not Found")</f>
        <v>Expedia</v>
      </c>
    </row>
    <row r="455" spans="1:12" x14ac:dyDescent="0.2">
      <c r="A455" s="3" t="s">
        <v>845</v>
      </c>
      <c r="B455" s="3" t="s">
        <v>846</v>
      </c>
      <c r="C455" s="3" t="s">
        <v>278</v>
      </c>
      <c r="D455" s="3" t="s">
        <v>64</v>
      </c>
      <c r="E455" s="3" t="s">
        <v>34</v>
      </c>
      <c r="F455" s="3">
        <v>7175.54</v>
      </c>
      <c r="G455" s="3">
        <v>0</v>
      </c>
      <c r="H455" s="3">
        <v>7175.54</v>
      </c>
      <c r="I455" s="3" t="s">
        <v>29</v>
      </c>
      <c r="J455" s="5">
        <v>1</v>
      </c>
      <c r="K455" t="str">
        <f>_xlfn.XLOOKUP(D455, dim_channels!A:A, dim_channels!C:C, "Not Found")</f>
        <v>Direct</v>
      </c>
      <c r="L455" t="str">
        <f>_xlfn.XLOOKUP(D455, dim_channels!A:A, dim_channels!B:B, "Not Found")</f>
        <v>Direct Website</v>
      </c>
    </row>
    <row r="456" spans="1:12" x14ac:dyDescent="0.2">
      <c r="A456" s="2" t="s">
        <v>847</v>
      </c>
      <c r="B456" s="2" t="s">
        <v>367</v>
      </c>
      <c r="C456" s="2" t="s">
        <v>104</v>
      </c>
      <c r="D456" s="2" t="s">
        <v>27</v>
      </c>
      <c r="E456" s="2" t="s">
        <v>34</v>
      </c>
      <c r="F456" s="2">
        <v>8400.86</v>
      </c>
      <c r="G456" s="2">
        <v>1512.15</v>
      </c>
      <c r="H456" s="2">
        <v>6888.71</v>
      </c>
      <c r="I456" s="2" t="s">
        <v>56</v>
      </c>
      <c r="J456" s="4">
        <v>1.2195113453752591</v>
      </c>
      <c r="K456" t="str">
        <f>_xlfn.XLOOKUP(D456, dim_channels!A:A, dim_channels!C:C, "Not Found")</f>
        <v>OTA</v>
      </c>
      <c r="L456" t="str">
        <f>_xlfn.XLOOKUP(D456, dim_channels!A:A, dim_channels!B:B, "Not Found")</f>
        <v>Expedia</v>
      </c>
    </row>
    <row r="457" spans="1:12" x14ac:dyDescent="0.2">
      <c r="A457" s="3" t="s">
        <v>848</v>
      </c>
      <c r="B457" s="3" t="s">
        <v>76</v>
      </c>
      <c r="C457" s="3" t="s">
        <v>393</v>
      </c>
      <c r="D457" s="3" t="s">
        <v>33</v>
      </c>
      <c r="E457" s="3" t="s">
        <v>60</v>
      </c>
      <c r="F457" s="3">
        <v>7139.51</v>
      </c>
      <c r="G457" s="3">
        <v>0</v>
      </c>
      <c r="H457" s="3">
        <v>7139.51</v>
      </c>
      <c r="I457" s="3" t="s">
        <v>29</v>
      </c>
      <c r="J457" s="5">
        <v>1</v>
      </c>
      <c r="K457" t="str">
        <f>_xlfn.XLOOKUP(D457, dim_channels!A:A, dim_channels!C:C, "Not Found")</f>
        <v>OTA</v>
      </c>
      <c r="L457" t="str">
        <f>_xlfn.XLOOKUP(D457, dim_channels!A:A, dim_channels!B:B, "Not Found")</f>
        <v>Booking.com</v>
      </c>
    </row>
    <row r="458" spans="1:12" x14ac:dyDescent="0.2">
      <c r="A458" s="2" t="s">
        <v>849</v>
      </c>
      <c r="B458" s="2" t="s">
        <v>31</v>
      </c>
      <c r="C458" s="2" t="s">
        <v>31</v>
      </c>
      <c r="D458" s="2" t="s">
        <v>52</v>
      </c>
      <c r="E458" s="2" t="s">
        <v>34</v>
      </c>
      <c r="F458" s="2">
        <v>5838.08</v>
      </c>
      <c r="G458" s="2">
        <v>700.57</v>
      </c>
      <c r="H458" s="2">
        <v>5137.51</v>
      </c>
      <c r="I458" s="2" t="s">
        <v>56</v>
      </c>
      <c r="J458" s="4">
        <v>1.1363637248394649</v>
      </c>
      <c r="K458" t="str">
        <f>_xlfn.XLOOKUP(D458, dim_channels!A:A, dim_channels!C:C, "Not Found")</f>
        <v>OTA</v>
      </c>
      <c r="L458" t="str">
        <f>_xlfn.XLOOKUP(D458, dim_channels!A:A, dim_channels!B:B, "Not Found")</f>
        <v>Agoda</v>
      </c>
    </row>
    <row r="459" spans="1:12" x14ac:dyDescent="0.2">
      <c r="A459" s="3" t="s">
        <v>850</v>
      </c>
      <c r="B459" s="3" t="s">
        <v>173</v>
      </c>
      <c r="C459" s="3" t="s">
        <v>851</v>
      </c>
      <c r="D459" s="3" t="s">
        <v>64</v>
      </c>
      <c r="E459" s="3" t="s">
        <v>34</v>
      </c>
      <c r="F459" s="3">
        <v>22339.07</v>
      </c>
      <c r="G459" s="3">
        <v>0</v>
      </c>
      <c r="H459" s="3">
        <v>22339.07</v>
      </c>
      <c r="I459" s="3" t="s">
        <v>29</v>
      </c>
      <c r="J459" s="5">
        <v>1</v>
      </c>
      <c r="K459" t="str">
        <f>_xlfn.XLOOKUP(D459, dim_channels!A:A, dim_channels!C:C, "Not Found")</f>
        <v>Direct</v>
      </c>
      <c r="L459" t="str">
        <f>_xlfn.XLOOKUP(D459, dim_channels!A:A, dim_channels!B:B, "Not Found")</f>
        <v>Direct Website</v>
      </c>
    </row>
    <row r="460" spans="1:12" x14ac:dyDescent="0.2">
      <c r="A460" s="2" t="s">
        <v>852</v>
      </c>
      <c r="B460" s="2" t="s">
        <v>762</v>
      </c>
      <c r="C460" s="2" t="s">
        <v>212</v>
      </c>
      <c r="D460" s="2" t="s">
        <v>45</v>
      </c>
      <c r="E460" s="2" t="s">
        <v>46</v>
      </c>
      <c r="F460" s="2">
        <v>8837.68</v>
      </c>
      <c r="G460" s="2">
        <v>441.88</v>
      </c>
      <c r="H460" s="2">
        <v>8395.7999999999993</v>
      </c>
      <c r="I460" s="2" t="s">
        <v>29</v>
      </c>
      <c r="J460" s="4">
        <v>1.0526310774434839</v>
      </c>
      <c r="K460" t="str">
        <f>_xlfn.XLOOKUP(D460, dim_channels!A:A, dim_channels!C:C, "Not Found")</f>
        <v>Corporate</v>
      </c>
      <c r="L460" t="str">
        <f>_xlfn.XLOOKUP(D460, dim_channels!A:A, dim_channels!B:B, "Not Found")</f>
        <v>Corporate Direct</v>
      </c>
    </row>
    <row r="461" spans="1:12" x14ac:dyDescent="0.2">
      <c r="A461" s="3" t="s">
        <v>853</v>
      </c>
      <c r="B461" s="3" t="s">
        <v>370</v>
      </c>
      <c r="C461" s="3" t="s">
        <v>854</v>
      </c>
      <c r="D461" s="3" t="s">
        <v>27</v>
      </c>
      <c r="E461" s="3" t="s">
        <v>60</v>
      </c>
      <c r="F461" s="3">
        <v>20933.3</v>
      </c>
      <c r="G461" s="3">
        <v>0</v>
      </c>
      <c r="H461" s="3">
        <v>20933.3</v>
      </c>
      <c r="I461" s="3" t="s">
        <v>41</v>
      </c>
      <c r="J461" s="5">
        <v>1</v>
      </c>
      <c r="K461" t="str">
        <f>_xlfn.XLOOKUP(D461, dim_channels!A:A, dim_channels!C:C, "Not Found")</f>
        <v>OTA</v>
      </c>
      <c r="L461" t="str">
        <f>_xlfn.XLOOKUP(D461, dim_channels!A:A, dim_channels!B:B, "Not Found")</f>
        <v>Expedia</v>
      </c>
    </row>
    <row r="462" spans="1:12" x14ac:dyDescent="0.2">
      <c r="A462" s="2" t="s">
        <v>855</v>
      </c>
      <c r="B462" s="2" t="s">
        <v>368</v>
      </c>
      <c r="C462" s="2" t="s">
        <v>794</v>
      </c>
      <c r="D462" s="2" t="s">
        <v>33</v>
      </c>
      <c r="E462" s="2" t="s">
        <v>28</v>
      </c>
      <c r="F462" s="2">
        <v>12733.34</v>
      </c>
      <c r="G462" s="2">
        <v>1910</v>
      </c>
      <c r="H462" s="2">
        <v>10823.34</v>
      </c>
      <c r="I462" s="2" t="s">
        <v>29</v>
      </c>
      <c r="J462" s="4">
        <v>1.1764704795377401</v>
      </c>
      <c r="K462" t="str">
        <f>_xlfn.XLOOKUP(D462, dim_channels!A:A, dim_channels!C:C, "Not Found")</f>
        <v>OTA</v>
      </c>
      <c r="L462" t="str">
        <f>_xlfn.XLOOKUP(D462, dim_channels!A:A, dim_channels!B:B, "Not Found")</f>
        <v>Booking.com</v>
      </c>
    </row>
    <row r="463" spans="1:12" x14ac:dyDescent="0.2">
      <c r="A463" s="3" t="s">
        <v>856</v>
      </c>
      <c r="B463" s="3" t="s">
        <v>822</v>
      </c>
      <c r="C463" s="3" t="s">
        <v>40</v>
      </c>
      <c r="D463" s="3" t="s">
        <v>52</v>
      </c>
      <c r="E463" s="3" t="s">
        <v>60</v>
      </c>
      <c r="F463" s="3">
        <v>5024.8599999999997</v>
      </c>
      <c r="G463" s="3">
        <v>0</v>
      </c>
      <c r="H463" s="3">
        <v>5024.8599999999997</v>
      </c>
      <c r="I463" s="3" t="s">
        <v>41</v>
      </c>
      <c r="J463" s="5">
        <v>1</v>
      </c>
      <c r="K463" t="str">
        <f>_xlfn.XLOOKUP(D463, dim_channels!A:A, dim_channels!C:C, "Not Found")</f>
        <v>OTA</v>
      </c>
      <c r="L463" t="str">
        <f>_xlfn.XLOOKUP(D463, dim_channels!A:A, dim_channels!B:B, "Not Found")</f>
        <v>Agoda</v>
      </c>
    </row>
    <row r="464" spans="1:12" x14ac:dyDescent="0.2">
      <c r="A464" s="2" t="s">
        <v>857</v>
      </c>
      <c r="B464" s="2" t="s">
        <v>706</v>
      </c>
      <c r="C464" s="2" t="s">
        <v>195</v>
      </c>
      <c r="D464" s="2" t="s">
        <v>27</v>
      </c>
      <c r="E464" s="2" t="s">
        <v>34</v>
      </c>
      <c r="F464" s="2">
        <v>8274.86</v>
      </c>
      <c r="G464" s="2">
        <v>1489.47</v>
      </c>
      <c r="H464" s="2">
        <v>6785.39</v>
      </c>
      <c r="I464" s="2" t="s">
        <v>29</v>
      </c>
      <c r="J464" s="4">
        <v>1.219511332436308</v>
      </c>
      <c r="K464" t="str">
        <f>_xlfn.XLOOKUP(D464, dim_channels!A:A, dim_channels!C:C, "Not Found")</f>
        <v>OTA</v>
      </c>
      <c r="L464" t="str">
        <f>_xlfn.XLOOKUP(D464, dim_channels!A:A, dim_channels!B:B, "Not Found")</f>
        <v>Expedia</v>
      </c>
    </row>
    <row r="465" spans="1:12" x14ac:dyDescent="0.2">
      <c r="A465" s="3" t="s">
        <v>858</v>
      </c>
      <c r="B465" s="3" t="s">
        <v>54</v>
      </c>
      <c r="C465" s="3" t="s">
        <v>740</v>
      </c>
      <c r="D465" s="3" t="s">
        <v>27</v>
      </c>
      <c r="E465" s="3" t="s">
        <v>28</v>
      </c>
      <c r="F465" s="3">
        <v>10503.36</v>
      </c>
      <c r="G465" s="3">
        <v>1890.6</v>
      </c>
      <c r="H465" s="3">
        <v>8612.76</v>
      </c>
      <c r="I465" s="3" t="s">
        <v>29</v>
      </c>
      <c r="J465" s="5">
        <v>1.2195115154723919</v>
      </c>
      <c r="K465" t="str">
        <f>_xlfn.XLOOKUP(D465, dim_channels!A:A, dim_channels!C:C, "Not Found")</f>
        <v>OTA</v>
      </c>
      <c r="L465" t="str">
        <f>_xlfn.XLOOKUP(D465, dim_channels!A:A, dim_channels!B:B, "Not Found")</f>
        <v>Expedia</v>
      </c>
    </row>
    <row r="466" spans="1:12" x14ac:dyDescent="0.2">
      <c r="A466" s="2" t="s">
        <v>859</v>
      </c>
      <c r="B466" s="2" t="s">
        <v>215</v>
      </c>
      <c r="C466" s="2" t="s">
        <v>155</v>
      </c>
      <c r="D466" s="2" t="s">
        <v>206</v>
      </c>
      <c r="E466" s="2" t="s">
        <v>207</v>
      </c>
      <c r="F466" s="2">
        <v>6174.71</v>
      </c>
      <c r="G466" s="2">
        <v>0</v>
      </c>
      <c r="H466" s="2">
        <v>6174.71</v>
      </c>
      <c r="I466" s="2" t="s">
        <v>41</v>
      </c>
      <c r="J466" s="4">
        <v>1</v>
      </c>
      <c r="K466" t="str">
        <f>_xlfn.XLOOKUP(D466, dim_channels!A:A, dim_channels!C:C, "Not Found")</f>
        <v>Direct</v>
      </c>
      <c r="L466" t="str">
        <f>_xlfn.XLOOKUP(D466, dim_channels!A:A, dim_channels!B:B, "Not Found")</f>
        <v>Walk-in</v>
      </c>
    </row>
    <row r="467" spans="1:12" x14ac:dyDescent="0.2">
      <c r="A467" s="3" t="s">
        <v>860</v>
      </c>
      <c r="B467" s="3" t="s">
        <v>97</v>
      </c>
      <c r="C467" s="3" t="s">
        <v>492</v>
      </c>
      <c r="D467" s="3" t="s">
        <v>33</v>
      </c>
      <c r="E467" s="3" t="s">
        <v>60</v>
      </c>
      <c r="F467" s="3">
        <v>11034.32</v>
      </c>
      <c r="G467" s="3">
        <v>0</v>
      </c>
      <c r="H467" s="3">
        <v>11034.32</v>
      </c>
      <c r="I467" s="3" t="s">
        <v>29</v>
      </c>
      <c r="J467" s="5">
        <v>1</v>
      </c>
      <c r="K467" t="str">
        <f>_xlfn.XLOOKUP(D467, dim_channels!A:A, dim_channels!C:C, "Not Found")</f>
        <v>OTA</v>
      </c>
      <c r="L467" t="str">
        <f>_xlfn.XLOOKUP(D467, dim_channels!A:A, dim_channels!B:B, "Not Found")</f>
        <v>Booking.com</v>
      </c>
    </row>
    <row r="468" spans="1:12" x14ac:dyDescent="0.2">
      <c r="A468" s="2" t="s">
        <v>861</v>
      </c>
      <c r="B468" s="2" t="s">
        <v>126</v>
      </c>
      <c r="C468" s="2" t="s">
        <v>449</v>
      </c>
      <c r="D468" s="2" t="s">
        <v>33</v>
      </c>
      <c r="E468" s="2" t="s">
        <v>34</v>
      </c>
      <c r="F468" s="2">
        <v>5195.88</v>
      </c>
      <c r="G468" s="2">
        <v>779.38</v>
      </c>
      <c r="H468" s="2">
        <v>4416.5</v>
      </c>
      <c r="I468" s="2" t="s">
        <v>29</v>
      </c>
      <c r="J468" s="4">
        <v>1.176470055473791</v>
      </c>
      <c r="K468" t="str">
        <f>_xlfn.XLOOKUP(D468, dim_channels!A:A, dim_channels!C:C, "Not Found")</f>
        <v>OTA</v>
      </c>
      <c r="L468" t="str">
        <f>_xlfn.XLOOKUP(D468, dim_channels!A:A, dim_channels!B:B, "Not Found")</f>
        <v>Booking.com</v>
      </c>
    </row>
    <row r="469" spans="1:12" x14ac:dyDescent="0.2">
      <c r="A469" s="3" t="s">
        <v>862</v>
      </c>
      <c r="B469" s="3" t="s">
        <v>863</v>
      </c>
      <c r="C469" s="3" t="s">
        <v>863</v>
      </c>
      <c r="D469" s="3" t="s">
        <v>64</v>
      </c>
      <c r="E469" s="3" t="s">
        <v>115</v>
      </c>
      <c r="F469" s="3">
        <v>8971.5499999999993</v>
      </c>
      <c r="G469" s="3">
        <v>0</v>
      </c>
      <c r="H469" s="3">
        <v>8971.5499999999993</v>
      </c>
      <c r="I469" s="3" t="s">
        <v>29</v>
      </c>
      <c r="J469" s="5">
        <v>1</v>
      </c>
      <c r="K469" t="str">
        <f>_xlfn.XLOOKUP(D469, dim_channels!A:A, dim_channels!C:C, "Not Found")</f>
        <v>Direct</v>
      </c>
      <c r="L469" t="str">
        <f>_xlfn.XLOOKUP(D469, dim_channels!A:A, dim_channels!B:B, "Not Found")</f>
        <v>Direct Website</v>
      </c>
    </row>
    <row r="470" spans="1:12" x14ac:dyDescent="0.2">
      <c r="A470" s="2" t="s">
        <v>864</v>
      </c>
      <c r="B470" s="2" t="s">
        <v>452</v>
      </c>
      <c r="C470" s="2" t="s">
        <v>449</v>
      </c>
      <c r="D470" s="2" t="s">
        <v>169</v>
      </c>
      <c r="E470" s="2" t="s">
        <v>34</v>
      </c>
      <c r="F470" s="2">
        <v>6366.59</v>
      </c>
      <c r="G470" s="2">
        <v>1273.32</v>
      </c>
      <c r="H470" s="2">
        <v>5093.2700000000004</v>
      </c>
      <c r="I470" s="2" t="s">
        <v>29</v>
      </c>
      <c r="J470" s="4">
        <v>1.2500004908438</v>
      </c>
      <c r="K470" t="str">
        <f>_xlfn.XLOOKUP(D470, dim_channels!A:A, dim_channels!C:C, "Not Found")</f>
        <v>GDS</v>
      </c>
      <c r="L470" t="str">
        <f>_xlfn.XLOOKUP(D470, dim_channels!A:A, dim_channels!B:B, "Not Found")</f>
        <v>GDS (Amadeus)</v>
      </c>
    </row>
    <row r="471" spans="1:12" x14ac:dyDescent="0.2">
      <c r="A471" s="3" t="s">
        <v>865</v>
      </c>
      <c r="B471" s="3" t="s">
        <v>866</v>
      </c>
      <c r="C471" s="3" t="s">
        <v>661</v>
      </c>
      <c r="D471" s="3" t="s">
        <v>33</v>
      </c>
      <c r="E471" s="3" t="s">
        <v>28</v>
      </c>
      <c r="F471" s="3">
        <v>9775.0499999999993</v>
      </c>
      <c r="G471" s="3">
        <v>1466.26</v>
      </c>
      <c r="H471" s="3">
        <v>8308.7900000000009</v>
      </c>
      <c r="I471" s="3" t="s">
        <v>29</v>
      </c>
      <c r="J471" s="5">
        <v>1.1764709422190229</v>
      </c>
      <c r="K471" t="str">
        <f>_xlfn.XLOOKUP(D471, dim_channels!A:A, dim_channels!C:C, "Not Found")</f>
        <v>OTA</v>
      </c>
      <c r="L471" t="str">
        <f>_xlfn.XLOOKUP(D471, dim_channels!A:A, dim_channels!B:B, "Not Found")</f>
        <v>Booking.com</v>
      </c>
    </row>
    <row r="472" spans="1:12" x14ac:dyDescent="0.2">
      <c r="A472" s="2" t="s">
        <v>867</v>
      </c>
      <c r="B472" s="2" t="s">
        <v>303</v>
      </c>
      <c r="C472" s="2" t="s">
        <v>405</v>
      </c>
      <c r="D472" s="2" t="s">
        <v>169</v>
      </c>
      <c r="E472" s="2" t="s">
        <v>34</v>
      </c>
      <c r="F472" s="2">
        <v>12628.61</v>
      </c>
      <c r="G472" s="2">
        <v>2525.7199999999998</v>
      </c>
      <c r="H472" s="2">
        <v>10102.89</v>
      </c>
      <c r="I472" s="2" t="s">
        <v>41</v>
      </c>
      <c r="J472" s="4">
        <v>1.249999752546054</v>
      </c>
      <c r="K472" t="str">
        <f>_xlfn.XLOOKUP(D472, dim_channels!A:A, dim_channels!C:C, "Not Found")</f>
        <v>GDS</v>
      </c>
      <c r="L472" t="str">
        <f>_xlfn.XLOOKUP(D472, dim_channels!A:A, dim_channels!B:B, "Not Found")</f>
        <v>GDS (Amadeus)</v>
      </c>
    </row>
    <row r="473" spans="1:12" x14ac:dyDescent="0.2">
      <c r="A473" s="3" t="s">
        <v>868</v>
      </c>
      <c r="B473" s="3" t="s">
        <v>558</v>
      </c>
      <c r="C473" s="3" t="s">
        <v>702</v>
      </c>
      <c r="D473" s="3" t="s">
        <v>27</v>
      </c>
      <c r="E473" s="3" t="s">
        <v>60</v>
      </c>
      <c r="F473" s="3">
        <v>3014.61</v>
      </c>
      <c r="G473" s="3">
        <v>0</v>
      </c>
      <c r="H473" s="3">
        <v>3014.61</v>
      </c>
      <c r="I473" s="3" t="s">
        <v>29</v>
      </c>
      <c r="J473" s="5">
        <v>1</v>
      </c>
      <c r="K473" t="str">
        <f>_xlfn.XLOOKUP(D473, dim_channels!A:A, dim_channels!C:C, "Not Found")</f>
        <v>OTA</v>
      </c>
      <c r="L473" t="str">
        <f>_xlfn.XLOOKUP(D473, dim_channels!A:A, dim_channels!B:B, "Not Found")</f>
        <v>Expedia</v>
      </c>
    </row>
    <row r="474" spans="1:12" x14ac:dyDescent="0.2">
      <c r="A474" s="2" t="s">
        <v>869</v>
      </c>
      <c r="B474" s="2" t="s">
        <v>498</v>
      </c>
      <c r="C474" s="2" t="s">
        <v>171</v>
      </c>
      <c r="D474" s="2" t="s">
        <v>64</v>
      </c>
      <c r="E474" s="2" t="s">
        <v>115</v>
      </c>
      <c r="F474" s="2">
        <v>5444.71</v>
      </c>
      <c r="G474" s="2">
        <v>0</v>
      </c>
      <c r="H474" s="2">
        <v>5444.71</v>
      </c>
      <c r="I474" s="2" t="s">
        <v>41</v>
      </c>
      <c r="J474" s="4">
        <v>1</v>
      </c>
      <c r="K474" t="str">
        <f>_xlfn.XLOOKUP(D474, dim_channels!A:A, dim_channels!C:C, "Not Found")</f>
        <v>Direct</v>
      </c>
      <c r="L474" t="str">
        <f>_xlfn.XLOOKUP(D474, dim_channels!A:A, dim_channels!B:B, "Not Found")</f>
        <v>Direct Website</v>
      </c>
    </row>
    <row r="475" spans="1:12" x14ac:dyDescent="0.2">
      <c r="A475" s="3" t="s">
        <v>870</v>
      </c>
      <c r="B475" s="3" t="s">
        <v>66</v>
      </c>
      <c r="C475" s="3" t="s">
        <v>159</v>
      </c>
      <c r="D475" s="3" t="s">
        <v>45</v>
      </c>
      <c r="E475" s="3" t="s">
        <v>89</v>
      </c>
      <c r="F475" s="3">
        <v>4951</v>
      </c>
      <c r="G475" s="3">
        <v>0</v>
      </c>
      <c r="H475" s="3">
        <v>4951</v>
      </c>
      <c r="I475" s="3" t="s">
        <v>29</v>
      </c>
      <c r="J475" s="5">
        <v>1</v>
      </c>
      <c r="K475" t="str">
        <f>_xlfn.XLOOKUP(D475, dim_channels!A:A, dim_channels!C:C, "Not Found")</f>
        <v>Corporate</v>
      </c>
      <c r="L475" t="str">
        <f>_xlfn.XLOOKUP(D475, dim_channels!A:A, dim_channels!B:B, "Not Found")</f>
        <v>Corporate Direct</v>
      </c>
    </row>
    <row r="476" spans="1:12" x14ac:dyDescent="0.2">
      <c r="A476" s="2" t="s">
        <v>871</v>
      </c>
      <c r="B476" s="2" t="s">
        <v>435</v>
      </c>
      <c r="C476" s="2" t="s">
        <v>527</v>
      </c>
      <c r="D476" s="2" t="s">
        <v>45</v>
      </c>
      <c r="E476" s="2" t="s">
        <v>89</v>
      </c>
      <c r="F476" s="2">
        <v>4963.58</v>
      </c>
      <c r="G476" s="2">
        <v>0</v>
      </c>
      <c r="H476" s="2">
        <v>4963.58</v>
      </c>
      <c r="I476" s="2" t="s">
        <v>41</v>
      </c>
      <c r="J476" s="4">
        <v>1</v>
      </c>
      <c r="K476" t="str">
        <f>_xlfn.XLOOKUP(D476, dim_channels!A:A, dim_channels!C:C, "Not Found")</f>
        <v>Corporate</v>
      </c>
      <c r="L476" t="str">
        <f>_xlfn.XLOOKUP(D476, dim_channels!A:A, dim_channels!B:B, "Not Found")</f>
        <v>Corporate Direct</v>
      </c>
    </row>
    <row r="477" spans="1:12" x14ac:dyDescent="0.2">
      <c r="A477" s="3" t="s">
        <v>872</v>
      </c>
      <c r="B477" s="3" t="s">
        <v>322</v>
      </c>
      <c r="C477" s="3" t="s">
        <v>62</v>
      </c>
      <c r="D477" s="3" t="s">
        <v>64</v>
      </c>
      <c r="E477" s="3" t="s">
        <v>34</v>
      </c>
      <c r="F477" s="3">
        <v>6614.27</v>
      </c>
      <c r="G477" s="3">
        <v>0</v>
      </c>
      <c r="H477" s="3">
        <v>6614.27</v>
      </c>
      <c r="I477" s="3" t="s">
        <v>29</v>
      </c>
      <c r="J477" s="5">
        <v>1</v>
      </c>
      <c r="K477" t="str">
        <f>_xlfn.XLOOKUP(D477, dim_channels!A:A, dim_channels!C:C, "Not Found")</f>
        <v>Direct</v>
      </c>
      <c r="L477" t="str">
        <f>_xlfn.XLOOKUP(D477, dim_channels!A:A, dim_channels!B:B, "Not Found")</f>
        <v>Direct Website</v>
      </c>
    </row>
    <row r="478" spans="1:12" x14ac:dyDescent="0.2">
      <c r="A478" s="2" t="s">
        <v>873</v>
      </c>
      <c r="B478" s="2" t="s">
        <v>619</v>
      </c>
      <c r="C478" s="2" t="s">
        <v>403</v>
      </c>
      <c r="D478" s="2" t="s">
        <v>64</v>
      </c>
      <c r="E478" s="2" t="s">
        <v>115</v>
      </c>
      <c r="F478" s="2">
        <v>3443.37</v>
      </c>
      <c r="G478" s="2">
        <v>0</v>
      </c>
      <c r="H478" s="2">
        <v>3443.37</v>
      </c>
      <c r="I478" s="2" t="s">
        <v>29</v>
      </c>
      <c r="J478" s="4">
        <v>1</v>
      </c>
      <c r="K478" t="str">
        <f>_xlfn.XLOOKUP(D478, dim_channels!A:A, dim_channels!C:C, "Not Found")</f>
        <v>Direct</v>
      </c>
      <c r="L478" t="str">
        <f>_xlfn.XLOOKUP(D478, dim_channels!A:A, dim_channels!B:B, "Not Found")</f>
        <v>Direct Website</v>
      </c>
    </row>
    <row r="479" spans="1:12" x14ac:dyDescent="0.2">
      <c r="A479" s="3" t="s">
        <v>874</v>
      </c>
      <c r="B479" s="3" t="s">
        <v>875</v>
      </c>
      <c r="C479" s="3" t="s">
        <v>597</v>
      </c>
      <c r="D479" s="3" t="s">
        <v>33</v>
      </c>
      <c r="E479" s="3" t="s">
        <v>60</v>
      </c>
      <c r="F479" s="3">
        <v>2939.04</v>
      </c>
      <c r="G479" s="3">
        <v>0</v>
      </c>
      <c r="H479" s="3">
        <v>2939.04</v>
      </c>
      <c r="I479" s="3" t="s">
        <v>56</v>
      </c>
      <c r="J479" s="5">
        <v>1</v>
      </c>
      <c r="K479" t="str">
        <f>_xlfn.XLOOKUP(D479, dim_channels!A:A, dim_channels!C:C, "Not Found")</f>
        <v>OTA</v>
      </c>
      <c r="L479" t="str">
        <f>_xlfn.XLOOKUP(D479, dim_channels!A:A, dim_channels!B:B, "Not Found")</f>
        <v>Booking.com</v>
      </c>
    </row>
    <row r="480" spans="1:12" x14ac:dyDescent="0.2">
      <c r="A480" s="2" t="s">
        <v>876</v>
      </c>
      <c r="B480" s="2" t="s">
        <v>109</v>
      </c>
      <c r="C480" s="2" t="s">
        <v>283</v>
      </c>
      <c r="D480" s="2" t="s">
        <v>33</v>
      </c>
      <c r="E480" s="2" t="s">
        <v>60</v>
      </c>
      <c r="F480" s="2">
        <v>12651.65</v>
      </c>
      <c r="G480" s="2">
        <v>0</v>
      </c>
      <c r="H480" s="2">
        <v>12651.65</v>
      </c>
      <c r="I480" s="2" t="s">
        <v>29</v>
      </c>
      <c r="J480" s="4">
        <v>1</v>
      </c>
      <c r="K480" t="str">
        <f>_xlfn.XLOOKUP(D480, dim_channels!A:A, dim_channels!C:C, "Not Found")</f>
        <v>OTA</v>
      </c>
      <c r="L480" t="str">
        <f>_xlfn.XLOOKUP(D480, dim_channels!A:A, dim_channels!B:B, "Not Found")</f>
        <v>Booking.com</v>
      </c>
    </row>
    <row r="481" spans="1:12" x14ac:dyDescent="0.2">
      <c r="A481" s="3" t="s">
        <v>877</v>
      </c>
      <c r="B481" s="3" t="s">
        <v>789</v>
      </c>
      <c r="C481" s="3" t="s">
        <v>498</v>
      </c>
      <c r="D481" s="3" t="s">
        <v>27</v>
      </c>
      <c r="E481" s="3" t="s">
        <v>28</v>
      </c>
      <c r="F481" s="3">
        <v>7591.58</v>
      </c>
      <c r="G481" s="3">
        <v>1366.48</v>
      </c>
      <c r="H481" s="3">
        <v>6225.1</v>
      </c>
      <c r="I481" s="3" t="s">
        <v>29</v>
      </c>
      <c r="J481" s="5">
        <v>1.219511333151275</v>
      </c>
      <c r="K481" t="str">
        <f>_xlfn.XLOOKUP(D481, dim_channels!A:A, dim_channels!C:C, "Not Found")</f>
        <v>OTA</v>
      </c>
      <c r="L481" t="str">
        <f>_xlfn.XLOOKUP(D481, dim_channels!A:A, dim_channels!B:B, "Not Found")</f>
        <v>Expedia</v>
      </c>
    </row>
    <row r="482" spans="1:12" x14ac:dyDescent="0.2">
      <c r="A482" s="2" t="s">
        <v>878</v>
      </c>
      <c r="B482" s="2" t="s">
        <v>597</v>
      </c>
      <c r="C482" s="2" t="s">
        <v>212</v>
      </c>
      <c r="D482" s="2" t="s">
        <v>64</v>
      </c>
      <c r="E482" s="2" t="s">
        <v>34</v>
      </c>
      <c r="F482" s="2">
        <v>5782.78</v>
      </c>
      <c r="G482" s="2">
        <v>0</v>
      </c>
      <c r="H482" s="2">
        <v>5782.78</v>
      </c>
      <c r="I482" s="2" t="s">
        <v>29</v>
      </c>
      <c r="J482" s="4">
        <v>1</v>
      </c>
      <c r="K482" t="str">
        <f>_xlfn.XLOOKUP(D482, dim_channels!A:A, dim_channels!C:C, "Not Found")</f>
        <v>Direct</v>
      </c>
      <c r="L482" t="str">
        <f>_xlfn.XLOOKUP(D482, dim_channels!A:A, dim_channels!B:B, "Not Found")</f>
        <v>Direct Website</v>
      </c>
    </row>
    <row r="483" spans="1:12" x14ac:dyDescent="0.2">
      <c r="A483" s="3" t="s">
        <v>879</v>
      </c>
      <c r="B483" s="3" t="s">
        <v>573</v>
      </c>
      <c r="C483" s="3" t="s">
        <v>51</v>
      </c>
      <c r="D483" s="3" t="s">
        <v>52</v>
      </c>
      <c r="E483" s="3" t="s">
        <v>34</v>
      </c>
      <c r="F483" s="3">
        <v>9334.2099999999991</v>
      </c>
      <c r="G483" s="3">
        <v>1120.1099999999999</v>
      </c>
      <c r="H483" s="3">
        <v>8214.1</v>
      </c>
      <c r="I483" s="3" t="s">
        <v>41</v>
      </c>
      <c r="J483" s="5">
        <v>1.1363643004102699</v>
      </c>
      <c r="K483" t="str">
        <f>_xlfn.XLOOKUP(D483, dim_channels!A:A, dim_channels!C:C, "Not Found")</f>
        <v>OTA</v>
      </c>
      <c r="L483" t="str">
        <f>_xlfn.XLOOKUP(D483, dim_channels!A:A, dim_channels!B:B, "Not Found")</f>
        <v>Agoda</v>
      </c>
    </row>
    <row r="484" spans="1:12" x14ac:dyDescent="0.2">
      <c r="A484" s="2" t="s">
        <v>880</v>
      </c>
      <c r="B484" s="2" t="s">
        <v>294</v>
      </c>
      <c r="C484" s="2" t="s">
        <v>204</v>
      </c>
      <c r="D484" s="2" t="s">
        <v>64</v>
      </c>
      <c r="E484" s="2" t="s">
        <v>34</v>
      </c>
      <c r="F484" s="2">
        <v>23929.43</v>
      </c>
      <c r="G484" s="2">
        <v>0</v>
      </c>
      <c r="H484" s="2">
        <v>23929.43</v>
      </c>
      <c r="I484" s="2" t="s">
        <v>29</v>
      </c>
      <c r="J484" s="4">
        <v>1</v>
      </c>
      <c r="K484" t="str">
        <f>_xlfn.XLOOKUP(D484, dim_channels!A:A, dim_channels!C:C, "Not Found")</f>
        <v>Direct</v>
      </c>
      <c r="L484" t="str">
        <f>_xlfn.XLOOKUP(D484, dim_channels!A:A, dim_channels!B:B, "Not Found")</f>
        <v>Direct Website</v>
      </c>
    </row>
    <row r="485" spans="1:12" x14ac:dyDescent="0.2">
      <c r="A485" s="3" t="s">
        <v>881</v>
      </c>
      <c r="B485" s="3" t="s">
        <v>456</v>
      </c>
      <c r="C485" s="3" t="s">
        <v>778</v>
      </c>
      <c r="D485" s="3" t="s">
        <v>27</v>
      </c>
      <c r="E485" s="3" t="s">
        <v>28</v>
      </c>
      <c r="F485" s="3">
        <v>3586.22</v>
      </c>
      <c r="G485" s="3">
        <v>645.52</v>
      </c>
      <c r="H485" s="3">
        <v>2940.7</v>
      </c>
      <c r="I485" s="3" t="s">
        <v>29</v>
      </c>
      <c r="J485" s="5">
        <v>1.2195123610024829</v>
      </c>
      <c r="K485" t="str">
        <f>_xlfn.XLOOKUP(D485, dim_channels!A:A, dim_channels!C:C, "Not Found")</f>
        <v>OTA</v>
      </c>
      <c r="L485" t="str">
        <f>_xlfn.XLOOKUP(D485, dim_channels!A:A, dim_channels!B:B, "Not Found")</f>
        <v>Expedia</v>
      </c>
    </row>
    <row r="486" spans="1:12" x14ac:dyDescent="0.2">
      <c r="A486" s="2" t="s">
        <v>882</v>
      </c>
      <c r="B486" s="2" t="s">
        <v>573</v>
      </c>
      <c r="C486" s="2" t="s">
        <v>159</v>
      </c>
      <c r="D486" s="2" t="s">
        <v>33</v>
      </c>
      <c r="E486" s="2" t="s">
        <v>60</v>
      </c>
      <c r="F486" s="2">
        <v>13022.78</v>
      </c>
      <c r="G486" s="2">
        <v>0</v>
      </c>
      <c r="H486" s="2">
        <v>13022.78</v>
      </c>
      <c r="I486" s="2" t="s">
        <v>29</v>
      </c>
      <c r="J486" s="4">
        <v>1</v>
      </c>
      <c r="K486" t="str">
        <f>_xlfn.XLOOKUP(D486, dim_channels!A:A, dim_channels!C:C, "Not Found")</f>
        <v>OTA</v>
      </c>
      <c r="L486" t="str">
        <f>_xlfn.XLOOKUP(D486, dim_channels!A:A, dim_channels!B:B, "Not Found")</f>
        <v>Booking.com</v>
      </c>
    </row>
    <row r="487" spans="1:12" x14ac:dyDescent="0.2">
      <c r="A487" s="3" t="s">
        <v>883</v>
      </c>
      <c r="B487" s="3" t="s">
        <v>485</v>
      </c>
      <c r="C487" s="3" t="s">
        <v>247</v>
      </c>
      <c r="D487" s="3" t="s">
        <v>27</v>
      </c>
      <c r="E487" s="3" t="s">
        <v>60</v>
      </c>
      <c r="F487" s="3">
        <v>5269.38</v>
      </c>
      <c r="G487" s="3">
        <v>0</v>
      </c>
      <c r="H487" s="3">
        <v>5269.38</v>
      </c>
      <c r="I487" s="3" t="s">
        <v>29</v>
      </c>
      <c r="J487" s="5">
        <v>1</v>
      </c>
      <c r="K487" t="str">
        <f>_xlfn.XLOOKUP(D487, dim_channels!A:A, dim_channels!C:C, "Not Found")</f>
        <v>OTA</v>
      </c>
      <c r="L487" t="str">
        <f>_xlfn.XLOOKUP(D487, dim_channels!A:A, dim_channels!B:B, "Not Found")</f>
        <v>Expedia</v>
      </c>
    </row>
    <row r="488" spans="1:12" x14ac:dyDescent="0.2">
      <c r="A488" s="2" t="s">
        <v>884</v>
      </c>
      <c r="B488" s="2" t="s">
        <v>189</v>
      </c>
      <c r="C488" s="2" t="s">
        <v>463</v>
      </c>
      <c r="D488" s="2" t="s">
        <v>33</v>
      </c>
      <c r="E488" s="2" t="s">
        <v>28</v>
      </c>
      <c r="F488" s="2">
        <v>5757.1</v>
      </c>
      <c r="G488" s="2">
        <v>863.56</v>
      </c>
      <c r="H488" s="2">
        <v>4893.54</v>
      </c>
      <c r="I488" s="2" t="s">
        <v>41</v>
      </c>
      <c r="J488" s="4">
        <v>1.176469386170339</v>
      </c>
      <c r="K488" t="str">
        <f>_xlfn.XLOOKUP(D488, dim_channels!A:A, dim_channels!C:C, "Not Found")</f>
        <v>OTA</v>
      </c>
      <c r="L488" t="str">
        <f>_xlfn.XLOOKUP(D488, dim_channels!A:A, dim_channels!B:B, "Not Found")</f>
        <v>Booking.com</v>
      </c>
    </row>
    <row r="489" spans="1:12" x14ac:dyDescent="0.2">
      <c r="A489" s="3" t="s">
        <v>885</v>
      </c>
      <c r="B489" s="3" t="s">
        <v>534</v>
      </c>
      <c r="C489" s="3" t="s">
        <v>475</v>
      </c>
      <c r="D489" s="3" t="s">
        <v>114</v>
      </c>
      <c r="E489" s="3" t="s">
        <v>46</v>
      </c>
      <c r="F489" s="3">
        <v>7075.64</v>
      </c>
      <c r="G489" s="3">
        <v>707.56</v>
      </c>
      <c r="H489" s="3">
        <v>6368.08</v>
      </c>
      <c r="I489" s="3" t="s">
        <v>29</v>
      </c>
      <c r="J489" s="5">
        <v>1.1111104131857641</v>
      </c>
      <c r="K489" t="str">
        <f>_xlfn.XLOOKUP(D489, dim_channels!A:A, dim_channels!C:C, "Not Found")</f>
        <v>Offline</v>
      </c>
      <c r="L489" t="str">
        <f>_xlfn.XLOOKUP(D489, dim_channels!A:A, dim_channels!B:B, "Not Found")</f>
        <v>Travel Agency</v>
      </c>
    </row>
    <row r="490" spans="1:12" x14ac:dyDescent="0.2">
      <c r="A490" s="2" t="s">
        <v>886</v>
      </c>
      <c r="B490" s="2" t="s">
        <v>334</v>
      </c>
      <c r="C490" s="2" t="s">
        <v>773</v>
      </c>
      <c r="D490" s="2" t="s">
        <v>52</v>
      </c>
      <c r="E490" s="2" t="s">
        <v>34</v>
      </c>
      <c r="F490" s="2">
        <v>5966.07</v>
      </c>
      <c r="G490" s="2">
        <v>715.93</v>
      </c>
      <c r="H490" s="2">
        <v>5250.14</v>
      </c>
      <c r="I490" s="2" t="s">
        <v>29</v>
      </c>
      <c r="J490" s="4">
        <v>1.136363982674748</v>
      </c>
      <c r="K490" t="str">
        <f>_xlfn.XLOOKUP(D490, dim_channels!A:A, dim_channels!C:C, "Not Found")</f>
        <v>OTA</v>
      </c>
      <c r="L490" t="str">
        <f>_xlfn.XLOOKUP(D490, dim_channels!A:A, dim_channels!B:B, "Not Found")</f>
        <v>Agoda</v>
      </c>
    </row>
    <row r="491" spans="1:12" x14ac:dyDescent="0.2">
      <c r="A491" s="3" t="s">
        <v>887</v>
      </c>
      <c r="B491" s="3" t="s">
        <v>712</v>
      </c>
      <c r="C491" s="3" t="s">
        <v>349</v>
      </c>
      <c r="D491" s="3" t="s">
        <v>169</v>
      </c>
      <c r="E491" s="3" t="s">
        <v>46</v>
      </c>
      <c r="F491" s="3">
        <v>10732.55</v>
      </c>
      <c r="G491" s="3">
        <v>2146.5100000000002</v>
      </c>
      <c r="H491" s="3">
        <v>8586.0400000000009</v>
      </c>
      <c r="I491" s="3" t="s">
        <v>29</v>
      </c>
      <c r="J491" s="5">
        <v>1.25</v>
      </c>
      <c r="K491" t="str">
        <f>_xlfn.XLOOKUP(D491, dim_channels!A:A, dim_channels!C:C, "Not Found")</f>
        <v>GDS</v>
      </c>
      <c r="L491" t="str">
        <f>_xlfn.XLOOKUP(D491, dim_channels!A:A, dim_channels!B:B, "Not Found")</f>
        <v>GDS (Amadeus)</v>
      </c>
    </row>
    <row r="492" spans="1:12" x14ac:dyDescent="0.2">
      <c r="A492" s="2" t="s">
        <v>888</v>
      </c>
      <c r="B492" s="2" t="s">
        <v>264</v>
      </c>
      <c r="C492" s="2" t="s">
        <v>106</v>
      </c>
      <c r="D492" s="2" t="s">
        <v>64</v>
      </c>
      <c r="E492" s="2" t="s">
        <v>115</v>
      </c>
      <c r="F492" s="2">
        <v>8787.83</v>
      </c>
      <c r="G492" s="2">
        <v>0</v>
      </c>
      <c r="H492" s="2">
        <v>8787.83</v>
      </c>
      <c r="I492" s="2" t="s">
        <v>41</v>
      </c>
      <c r="J492" s="4">
        <v>1</v>
      </c>
      <c r="K492" t="str">
        <f>_xlfn.XLOOKUP(D492, dim_channels!A:A, dim_channels!C:C, "Not Found")</f>
        <v>Direct</v>
      </c>
      <c r="L492" t="str">
        <f>_xlfn.XLOOKUP(D492, dim_channels!A:A, dim_channels!B:B, "Not Found")</f>
        <v>Direct Website</v>
      </c>
    </row>
    <row r="493" spans="1:12" x14ac:dyDescent="0.2">
      <c r="A493" s="3" t="s">
        <v>889</v>
      </c>
      <c r="B493" s="3" t="s">
        <v>158</v>
      </c>
      <c r="C493" s="3" t="s">
        <v>619</v>
      </c>
      <c r="D493" s="3" t="s">
        <v>64</v>
      </c>
      <c r="E493" s="3" t="s">
        <v>28</v>
      </c>
      <c r="F493" s="3">
        <v>22250.09</v>
      </c>
      <c r="G493" s="3">
        <v>0</v>
      </c>
      <c r="H493" s="3">
        <v>22250.09</v>
      </c>
      <c r="I493" s="3" t="s">
        <v>29</v>
      </c>
      <c r="J493" s="5">
        <v>1</v>
      </c>
      <c r="K493" t="str">
        <f>_xlfn.XLOOKUP(D493, dim_channels!A:A, dim_channels!C:C, "Not Found")</f>
        <v>Direct</v>
      </c>
      <c r="L493" t="str">
        <f>_xlfn.XLOOKUP(D493, dim_channels!A:A, dim_channels!B:B, "Not Found")</f>
        <v>Direct Website</v>
      </c>
    </row>
    <row r="494" spans="1:12" x14ac:dyDescent="0.2">
      <c r="A494" s="2" t="s">
        <v>890</v>
      </c>
      <c r="B494" s="2" t="s">
        <v>36</v>
      </c>
      <c r="C494" s="2" t="s">
        <v>891</v>
      </c>
      <c r="D494" s="2" t="s">
        <v>33</v>
      </c>
      <c r="E494" s="2" t="s">
        <v>34</v>
      </c>
      <c r="F494" s="2">
        <v>11570.47</v>
      </c>
      <c r="G494" s="2">
        <v>1735.57</v>
      </c>
      <c r="H494" s="2">
        <v>9834.9</v>
      </c>
      <c r="I494" s="2" t="s">
        <v>56</v>
      </c>
      <c r="J494" s="4">
        <v>1.1764705284242849</v>
      </c>
      <c r="K494" t="str">
        <f>_xlfn.XLOOKUP(D494, dim_channels!A:A, dim_channels!C:C, "Not Found")</f>
        <v>OTA</v>
      </c>
      <c r="L494" t="str">
        <f>_xlfn.XLOOKUP(D494, dim_channels!A:A, dim_channels!B:B, "Not Found")</f>
        <v>Booking.com</v>
      </c>
    </row>
    <row r="495" spans="1:12" x14ac:dyDescent="0.2">
      <c r="A495" s="3" t="s">
        <v>892</v>
      </c>
      <c r="B495" s="3" t="s">
        <v>107</v>
      </c>
      <c r="C495" s="3" t="s">
        <v>318</v>
      </c>
      <c r="D495" s="3" t="s">
        <v>33</v>
      </c>
      <c r="E495" s="3" t="s">
        <v>34</v>
      </c>
      <c r="F495" s="3">
        <v>4649.9799999999996</v>
      </c>
      <c r="G495" s="3">
        <v>697.5</v>
      </c>
      <c r="H495" s="3">
        <v>3952.48</v>
      </c>
      <c r="I495" s="3" t="s">
        <v>56</v>
      </c>
      <c r="J495" s="5">
        <v>1.1764714811966159</v>
      </c>
      <c r="K495" t="str">
        <f>_xlfn.XLOOKUP(D495, dim_channels!A:A, dim_channels!C:C, "Not Found")</f>
        <v>OTA</v>
      </c>
      <c r="L495" t="str">
        <f>_xlfn.XLOOKUP(D495, dim_channels!A:A, dim_channels!B:B, "Not Found")</f>
        <v>Booking.com</v>
      </c>
    </row>
    <row r="496" spans="1:12" x14ac:dyDescent="0.2">
      <c r="A496" s="2" t="s">
        <v>893</v>
      </c>
      <c r="B496" s="2" t="s">
        <v>184</v>
      </c>
      <c r="C496" s="2" t="s">
        <v>355</v>
      </c>
      <c r="D496" s="2" t="s">
        <v>45</v>
      </c>
      <c r="E496" s="2" t="s">
        <v>89</v>
      </c>
      <c r="F496" s="2">
        <v>8244.68</v>
      </c>
      <c r="G496" s="2">
        <v>0</v>
      </c>
      <c r="H496" s="2">
        <v>8244.68</v>
      </c>
      <c r="I496" s="2" t="s">
        <v>29</v>
      </c>
      <c r="J496" s="4">
        <v>1</v>
      </c>
      <c r="K496" t="str">
        <f>_xlfn.XLOOKUP(D496, dim_channels!A:A, dim_channels!C:C, "Not Found")</f>
        <v>Corporate</v>
      </c>
      <c r="L496" t="str">
        <f>_xlfn.XLOOKUP(D496, dim_channels!A:A, dim_channels!B:B, "Not Found")</f>
        <v>Corporate Direct</v>
      </c>
    </row>
    <row r="497" spans="1:12" x14ac:dyDescent="0.2">
      <c r="A497" s="3" t="s">
        <v>894</v>
      </c>
      <c r="B497" s="3" t="s">
        <v>317</v>
      </c>
      <c r="C497" s="3" t="s">
        <v>69</v>
      </c>
      <c r="D497" s="3" t="s">
        <v>114</v>
      </c>
      <c r="E497" s="3" t="s">
        <v>46</v>
      </c>
      <c r="F497" s="3">
        <v>3111.98</v>
      </c>
      <c r="G497" s="3">
        <v>311.2</v>
      </c>
      <c r="H497" s="3">
        <v>2800.78</v>
      </c>
      <c r="I497" s="3" t="s">
        <v>41</v>
      </c>
      <c r="J497" s="5">
        <v>1.1111119045408779</v>
      </c>
      <c r="K497" t="str">
        <f>_xlfn.XLOOKUP(D497, dim_channels!A:A, dim_channels!C:C, "Not Found")</f>
        <v>Offline</v>
      </c>
      <c r="L497" t="str">
        <f>_xlfn.XLOOKUP(D497, dim_channels!A:A, dim_channels!B:B, "Not Found")</f>
        <v>Travel Agency</v>
      </c>
    </row>
    <row r="498" spans="1:12" x14ac:dyDescent="0.2">
      <c r="A498" s="2" t="s">
        <v>895</v>
      </c>
      <c r="B498" s="2" t="s">
        <v>708</v>
      </c>
      <c r="C498" s="2" t="s">
        <v>97</v>
      </c>
      <c r="D498" s="2" t="s">
        <v>52</v>
      </c>
      <c r="E498" s="2" t="s">
        <v>34</v>
      </c>
      <c r="F498" s="2">
        <v>4020.96</v>
      </c>
      <c r="G498" s="2">
        <v>482.52</v>
      </c>
      <c r="H498" s="2">
        <v>3538.44</v>
      </c>
      <c r="I498" s="2" t="s">
        <v>56</v>
      </c>
      <c r="J498" s="4">
        <v>1.1363651778749959</v>
      </c>
      <c r="K498" t="str">
        <f>_xlfn.XLOOKUP(D498, dim_channels!A:A, dim_channels!C:C, "Not Found")</f>
        <v>OTA</v>
      </c>
      <c r="L498" t="str">
        <f>_xlfn.XLOOKUP(D498, dim_channels!A:A, dim_channels!B:B, "Not Found")</f>
        <v>Agoda</v>
      </c>
    </row>
    <row r="499" spans="1:12" x14ac:dyDescent="0.2">
      <c r="A499" s="3" t="s">
        <v>896</v>
      </c>
      <c r="B499" s="3" t="s">
        <v>618</v>
      </c>
      <c r="C499" s="3" t="s">
        <v>242</v>
      </c>
      <c r="D499" s="3" t="s">
        <v>52</v>
      </c>
      <c r="E499" s="3" t="s">
        <v>60</v>
      </c>
      <c r="F499" s="3">
        <v>7932.65</v>
      </c>
      <c r="G499" s="3">
        <v>0</v>
      </c>
      <c r="H499" s="3">
        <v>7932.65</v>
      </c>
      <c r="I499" s="3" t="s">
        <v>29</v>
      </c>
      <c r="J499" s="5">
        <v>1</v>
      </c>
      <c r="K499" t="str">
        <f>_xlfn.XLOOKUP(D499, dim_channels!A:A, dim_channels!C:C, "Not Found")</f>
        <v>OTA</v>
      </c>
      <c r="L499" t="str">
        <f>_xlfn.XLOOKUP(D499, dim_channels!A:A, dim_channels!B:B, "Not Found")</f>
        <v>Agoda</v>
      </c>
    </row>
    <row r="500" spans="1:12" x14ac:dyDescent="0.2">
      <c r="A500" s="2" t="s">
        <v>897</v>
      </c>
      <c r="B500" s="2" t="s">
        <v>705</v>
      </c>
      <c r="C500" s="2" t="s">
        <v>43</v>
      </c>
      <c r="D500" s="2" t="s">
        <v>33</v>
      </c>
      <c r="E500" s="2" t="s">
        <v>60</v>
      </c>
      <c r="F500" s="2">
        <v>11379.48</v>
      </c>
      <c r="G500" s="2">
        <v>0</v>
      </c>
      <c r="H500" s="2">
        <v>11379.48</v>
      </c>
      <c r="I500" s="2" t="s">
        <v>29</v>
      </c>
      <c r="J500" s="4">
        <v>1</v>
      </c>
      <c r="K500" t="str">
        <f>_xlfn.XLOOKUP(D500, dim_channels!A:A, dim_channels!C:C, "Not Found")</f>
        <v>OTA</v>
      </c>
      <c r="L500" t="str">
        <f>_xlfn.XLOOKUP(D500, dim_channels!A:A, dim_channels!B:B, "Not Found")</f>
        <v>Booking.com</v>
      </c>
    </row>
    <row r="501" spans="1:12" x14ac:dyDescent="0.2">
      <c r="A501" s="3" t="s">
        <v>898</v>
      </c>
      <c r="B501" s="3" t="s">
        <v>39</v>
      </c>
      <c r="C501" s="3" t="s">
        <v>331</v>
      </c>
      <c r="D501" s="3" t="s">
        <v>45</v>
      </c>
      <c r="E501" s="3" t="s">
        <v>46</v>
      </c>
      <c r="F501" s="3">
        <v>7951.8</v>
      </c>
      <c r="G501" s="3">
        <v>397.59</v>
      </c>
      <c r="H501" s="3">
        <v>7554.21</v>
      </c>
      <c r="I501" s="3" t="s">
        <v>29</v>
      </c>
      <c r="J501" s="5">
        <v>1.0526315789473679</v>
      </c>
      <c r="K501" t="str">
        <f>_xlfn.XLOOKUP(D501, dim_channels!A:A, dim_channels!C:C, "Not Found")</f>
        <v>Corporate</v>
      </c>
      <c r="L501" t="str">
        <f>_xlfn.XLOOKUP(D501, dim_channels!A:A, dim_channels!B:B, "Not Found")</f>
        <v>Corporate Direct</v>
      </c>
    </row>
    <row r="502" spans="1:12" x14ac:dyDescent="0.2">
      <c r="A502" s="2" t="s">
        <v>899</v>
      </c>
      <c r="B502" s="2" t="s">
        <v>376</v>
      </c>
      <c r="C502" s="2" t="s">
        <v>335</v>
      </c>
      <c r="D502" s="2" t="s">
        <v>33</v>
      </c>
      <c r="E502" s="2" t="s">
        <v>28</v>
      </c>
      <c r="F502" s="2">
        <v>5071.82</v>
      </c>
      <c r="G502" s="2">
        <v>760.77</v>
      </c>
      <c r="H502" s="2">
        <v>4311.05</v>
      </c>
      <c r="I502" s="2" t="s">
        <v>41</v>
      </c>
      <c r="J502" s="4">
        <v>1.176469769545702</v>
      </c>
      <c r="K502" t="str">
        <f>_xlfn.XLOOKUP(D502, dim_channels!A:A, dim_channels!C:C, "Not Found")</f>
        <v>OTA</v>
      </c>
      <c r="L502" t="str">
        <f>_xlfn.XLOOKUP(D502, dim_channels!A:A, dim_channels!B:B, "Not Found")</f>
        <v>Booking.com</v>
      </c>
    </row>
    <row r="503" spans="1:12" x14ac:dyDescent="0.2">
      <c r="A503" s="3" t="s">
        <v>900</v>
      </c>
      <c r="B503" s="3" t="s">
        <v>355</v>
      </c>
      <c r="C503" s="3" t="s">
        <v>382</v>
      </c>
      <c r="D503" s="3" t="s">
        <v>33</v>
      </c>
      <c r="E503" s="3" t="s">
        <v>34</v>
      </c>
      <c r="F503" s="3">
        <v>15880.76</v>
      </c>
      <c r="G503" s="3">
        <v>2382.11</v>
      </c>
      <c r="H503" s="3">
        <v>13498.65</v>
      </c>
      <c r="I503" s="3" t="s">
        <v>56</v>
      </c>
      <c r="J503" s="5">
        <v>1.1764702396165541</v>
      </c>
      <c r="K503" t="str">
        <f>_xlfn.XLOOKUP(D503, dim_channels!A:A, dim_channels!C:C, "Not Found")</f>
        <v>OTA</v>
      </c>
      <c r="L503" t="str">
        <f>_xlfn.XLOOKUP(D503, dim_channels!A:A, dim_channels!B:B, "Not Found")</f>
        <v>Booking.com</v>
      </c>
    </row>
    <row r="504" spans="1:12" x14ac:dyDescent="0.2">
      <c r="A504" s="2" t="s">
        <v>901</v>
      </c>
      <c r="B504" s="2" t="s">
        <v>902</v>
      </c>
      <c r="C504" s="2" t="s">
        <v>101</v>
      </c>
      <c r="D504" s="2" t="s">
        <v>64</v>
      </c>
      <c r="E504" s="2" t="s">
        <v>115</v>
      </c>
      <c r="F504" s="2">
        <v>5552.61</v>
      </c>
      <c r="G504" s="2">
        <v>0</v>
      </c>
      <c r="H504" s="2">
        <v>5552.61</v>
      </c>
      <c r="I504" s="2" t="s">
        <v>56</v>
      </c>
      <c r="J504" s="4">
        <v>1</v>
      </c>
      <c r="K504" t="str">
        <f>_xlfn.XLOOKUP(D504, dim_channels!A:A, dim_channels!C:C, "Not Found")</f>
        <v>Direct</v>
      </c>
      <c r="L504" t="str">
        <f>_xlfn.XLOOKUP(D504, dim_channels!A:A, dim_channels!B:B, "Not Found")</f>
        <v>Direct Website</v>
      </c>
    </row>
    <row r="505" spans="1:12" x14ac:dyDescent="0.2">
      <c r="A505" s="3" t="s">
        <v>903</v>
      </c>
      <c r="B505" s="3" t="s">
        <v>297</v>
      </c>
      <c r="C505" s="3" t="s">
        <v>904</v>
      </c>
      <c r="D505" s="3" t="s">
        <v>64</v>
      </c>
      <c r="E505" s="3" t="s">
        <v>28</v>
      </c>
      <c r="F505" s="3">
        <v>4746.58</v>
      </c>
      <c r="G505" s="3">
        <v>0</v>
      </c>
      <c r="H505" s="3">
        <v>4746.58</v>
      </c>
      <c r="I505" s="3" t="s">
        <v>29</v>
      </c>
      <c r="J505" s="5">
        <v>1</v>
      </c>
      <c r="K505" t="str">
        <f>_xlfn.XLOOKUP(D505, dim_channels!A:A, dim_channels!C:C, "Not Found")</f>
        <v>Direct</v>
      </c>
      <c r="L505" t="str">
        <f>_xlfn.XLOOKUP(D505, dim_channels!A:A, dim_channels!B:B, "Not Found")</f>
        <v>Direct Website</v>
      </c>
    </row>
    <row r="506" spans="1:12" x14ac:dyDescent="0.2">
      <c r="A506" s="2" t="s">
        <v>905</v>
      </c>
      <c r="B506" s="2" t="s">
        <v>44</v>
      </c>
      <c r="C506" s="2" t="s">
        <v>168</v>
      </c>
      <c r="D506" s="2" t="s">
        <v>114</v>
      </c>
      <c r="E506" s="2" t="s">
        <v>115</v>
      </c>
      <c r="F506" s="2">
        <v>7906.89</v>
      </c>
      <c r="G506" s="2">
        <v>790.69</v>
      </c>
      <c r="H506" s="2">
        <v>7116.2</v>
      </c>
      <c r="I506" s="2" t="s">
        <v>29</v>
      </c>
      <c r="J506" s="4">
        <v>1.111111267249375</v>
      </c>
      <c r="K506" t="str">
        <f>_xlfn.XLOOKUP(D506, dim_channels!A:A, dim_channels!C:C, "Not Found")</f>
        <v>Offline</v>
      </c>
      <c r="L506" t="str">
        <f>_xlfn.XLOOKUP(D506, dim_channels!A:A, dim_channels!B:B, "Not Found")</f>
        <v>Travel Agency</v>
      </c>
    </row>
    <row r="507" spans="1:12" x14ac:dyDescent="0.2">
      <c r="A507" s="3" t="s">
        <v>906</v>
      </c>
      <c r="B507" s="3" t="s">
        <v>236</v>
      </c>
      <c r="C507" s="3" t="s">
        <v>866</v>
      </c>
      <c r="D507" s="3" t="s">
        <v>52</v>
      </c>
      <c r="E507" s="3" t="s">
        <v>34</v>
      </c>
      <c r="F507" s="3">
        <v>12845.73</v>
      </c>
      <c r="G507" s="3">
        <v>1541.49</v>
      </c>
      <c r="H507" s="3">
        <v>11304.24</v>
      </c>
      <c r="I507" s="3" t="s">
        <v>56</v>
      </c>
      <c r="J507" s="5">
        <v>1.1363638776246789</v>
      </c>
      <c r="K507" t="str">
        <f>_xlfn.XLOOKUP(D507, dim_channels!A:A, dim_channels!C:C, "Not Found")</f>
        <v>OTA</v>
      </c>
      <c r="L507" t="str">
        <f>_xlfn.XLOOKUP(D507, dim_channels!A:A, dim_channels!B:B, "Not Found")</f>
        <v>Agoda</v>
      </c>
    </row>
    <row r="508" spans="1:12" x14ac:dyDescent="0.2">
      <c r="A508" s="2" t="s">
        <v>907</v>
      </c>
      <c r="B508" s="2" t="s">
        <v>227</v>
      </c>
      <c r="C508" s="2" t="s">
        <v>543</v>
      </c>
      <c r="D508" s="2" t="s">
        <v>45</v>
      </c>
      <c r="E508" s="2" t="s">
        <v>46</v>
      </c>
      <c r="F508" s="2">
        <v>9934.15</v>
      </c>
      <c r="G508" s="2">
        <v>496.71</v>
      </c>
      <c r="H508" s="2">
        <v>9437.44</v>
      </c>
      <c r="I508" s="2" t="s">
        <v>56</v>
      </c>
      <c r="J508" s="4">
        <v>1.052631857791944</v>
      </c>
      <c r="K508" t="str">
        <f>_xlfn.XLOOKUP(D508, dim_channels!A:A, dim_channels!C:C, "Not Found")</f>
        <v>Corporate</v>
      </c>
      <c r="L508" t="str">
        <f>_xlfn.XLOOKUP(D508, dim_channels!A:A, dim_channels!B:B, "Not Found")</f>
        <v>Corporate Direct</v>
      </c>
    </row>
    <row r="509" spans="1:12" x14ac:dyDescent="0.2">
      <c r="A509" s="3" t="s">
        <v>908</v>
      </c>
      <c r="B509" s="3" t="s">
        <v>749</v>
      </c>
      <c r="C509" s="3" t="s">
        <v>546</v>
      </c>
      <c r="D509" s="3" t="s">
        <v>33</v>
      </c>
      <c r="E509" s="3" t="s">
        <v>28</v>
      </c>
      <c r="F509" s="3">
        <v>6266.65</v>
      </c>
      <c r="G509" s="3">
        <v>940</v>
      </c>
      <c r="H509" s="3">
        <v>5326.65</v>
      </c>
      <c r="I509" s="3" t="s">
        <v>29</v>
      </c>
      <c r="J509" s="5">
        <v>1.176471140397811</v>
      </c>
      <c r="K509" t="str">
        <f>_xlfn.XLOOKUP(D509, dim_channels!A:A, dim_channels!C:C, "Not Found")</f>
        <v>OTA</v>
      </c>
      <c r="L509" t="str">
        <f>_xlfn.XLOOKUP(D509, dim_channels!A:A, dim_channels!B:B, "Not Found")</f>
        <v>Booking.com</v>
      </c>
    </row>
    <row r="510" spans="1:12" x14ac:dyDescent="0.2">
      <c r="A510" s="2" t="s">
        <v>909</v>
      </c>
      <c r="B510" s="2" t="s">
        <v>210</v>
      </c>
      <c r="C510" s="2" t="s">
        <v>353</v>
      </c>
      <c r="D510" s="2" t="s">
        <v>33</v>
      </c>
      <c r="E510" s="2" t="s">
        <v>60</v>
      </c>
      <c r="F510" s="2">
        <v>8428.41</v>
      </c>
      <c r="G510" s="2">
        <v>0</v>
      </c>
      <c r="H510" s="2">
        <v>8428.41</v>
      </c>
      <c r="I510" s="2" t="s">
        <v>29</v>
      </c>
      <c r="J510" s="4">
        <v>1</v>
      </c>
      <c r="K510" t="str">
        <f>_xlfn.XLOOKUP(D510, dim_channels!A:A, dim_channels!C:C, "Not Found")</f>
        <v>OTA</v>
      </c>
      <c r="L510" t="str">
        <f>_xlfn.XLOOKUP(D510, dim_channels!A:A, dim_channels!B:B, "Not Found")</f>
        <v>Booking.com</v>
      </c>
    </row>
    <row r="511" spans="1:12" x14ac:dyDescent="0.2">
      <c r="A511" s="3" t="s">
        <v>910</v>
      </c>
      <c r="B511" s="3" t="s">
        <v>229</v>
      </c>
      <c r="C511" s="3" t="s">
        <v>321</v>
      </c>
      <c r="D511" s="3" t="s">
        <v>64</v>
      </c>
      <c r="E511" s="3" t="s">
        <v>115</v>
      </c>
      <c r="F511" s="3">
        <v>12785.99</v>
      </c>
      <c r="G511" s="3">
        <v>0</v>
      </c>
      <c r="H511" s="3">
        <v>12785.99</v>
      </c>
      <c r="I511" s="3" t="s">
        <v>29</v>
      </c>
      <c r="J511" s="5">
        <v>1</v>
      </c>
      <c r="K511" t="str">
        <f>_xlfn.XLOOKUP(D511, dim_channels!A:A, dim_channels!C:C, "Not Found")</f>
        <v>Direct</v>
      </c>
      <c r="L511" t="str">
        <f>_xlfn.XLOOKUP(D511, dim_channels!A:A, dim_channels!B:B, "Not Found")</f>
        <v>Direct Website</v>
      </c>
    </row>
    <row r="512" spans="1:12" x14ac:dyDescent="0.2">
      <c r="A512" s="2" t="s">
        <v>911</v>
      </c>
      <c r="B512" s="2" t="s">
        <v>839</v>
      </c>
      <c r="C512" s="2" t="s">
        <v>409</v>
      </c>
      <c r="D512" s="2" t="s">
        <v>33</v>
      </c>
      <c r="E512" s="2" t="s">
        <v>60</v>
      </c>
      <c r="F512" s="2">
        <v>11166.36</v>
      </c>
      <c r="G512" s="2">
        <v>0</v>
      </c>
      <c r="H512" s="2">
        <v>11166.36</v>
      </c>
      <c r="I512" s="2" t="s">
        <v>41</v>
      </c>
      <c r="J512" s="4">
        <v>1</v>
      </c>
      <c r="K512" t="str">
        <f>_xlfn.XLOOKUP(D512, dim_channels!A:A, dim_channels!C:C, "Not Found")</f>
        <v>OTA</v>
      </c>
      <c r="L512" t="str">
        <f>_xlfn.XLOOKUP(D512, dim_channels!A:A, dim_channels!B:B, "Not Found")</f>
        <v>Booking.com</v>
      </c>
    </row>
    <row r="513" spans="1:12" x14ac:dyDescent="0.2">
      <c r="A513" s="3" t="s">
        <v>912</v>
      </c>
      <c r="B513" s="3" t="s">
        <v>178</v>
      </c>
      <c r="C513" s="3" t="s">
        <v>589</v>
      </c>
      <c r="D513" s="3" t="s">
        <v>64</v>
      </c>
      <c r="E513" s="3" t="s">
        <v>34</v>
      </c>
      <c r="F513" s="3">
        <v>14056.09</v>
      </c>
      <c r="G513" s="3">
        <v>0</v>
      </c>
      <c r="H513" s="3">
        <v>14056.09</v>
      </c>
      <c r="I513" s="3" t="s">
        <v>29</v>
      </c>
      <c r="J513" s="5">
        <v>1</v>
      </c>
      <c r="K513" t="str">
        <f>_xlfn.XLOOKUP(D513, dim_channels!A:A, dim_channels!C:C, "Not Found")</f>
        <v>Direct</v>
      </c>
      <c r="L513" t="str">
        <f>_xlfn.XLOOKUP(D513, dim_channels!A:A, dim_channels!B:B, "Not Found")</f>
        <v>Direct Website</v>
      </c>
    </row>
    <row r="514" spans="1:12" x14ac:dyDescent="0.2">
      <c r="A514" s="2" t="s">
        <v>913</v>
      </c>
      <c r="B514" s="2" t="s">
        <v>337</v>
      </c>
      <c r="C514" s="2" t="s">
        <v>597</v>
      </c>
      <c r="D514" s="2" t="s">
        <v>33</v>
      </c>
      <c r="E514" s="2" t="s">
        <v>60</v>
      </c>
      <c r="F514" s="2">
        <v>4884.24</v>
      </c>
      <c r="G514" s="2">
        <v>0</v>
      </c>
      <c r="H514" s="2">
        <v>4884.24</v>
      </c>
      <c r="I514" s="2" t="s">
        <v>29</v>
      </c>
      <c r="J514" s="4">
        <v>1</v>
      </c>
      <c r="K514" t="str">
        <f>_xlfn.XLOOKUP(D514, dim_channels!A:A, dim_channels!C:C, "Not Found")</f>
        <v>OTA</v>
      </c>
      <c r="L514" t="str">
        <f>_xlfn.XLOOKUP(D514, dim_channels!A:A, dim_channels!B:B, "Not Found")</f>
        <v>Booking.com</v>
      </c>
    </row>
    <row r="515" spans="1:12" x14ac:dyDescent="0.2">
      <c r="A515" s="3" t="s">
        <v>914</v>
      </c>
      <c r="B515" s="3" t="s">
        <v>382</v>
      </c>
      <c r="C515" s="3" t="s">
        <v>492</v>
      </c>
      <c r="D515" s="3" t="s">
        <v>27</v>
      </c>
      <c r="E515" s="3" t="s">
        <v>60</v>
      </c>
      <c r="F515" s="3">
        <v>3901.66</v>
      </c>
      <c r="G515" s="3">
        <v>0</v>
      </c>
      <c r="H515" s="3">
        <v>3901.66</v>
      </c>
      <c r="I515" s="3" t="s">
        <v>29</v>
      </c>
      <c r="J515" s="5">
        <v>1</v>
      </c>
      <c r="K515" t="str">
        <f>_xlfn.XLOOKUP(D515, dim_channels!A:A, dim_channels!C:C, "Not Found")</f>
        <v>OTA</v>
      </c>
      <c r="L515" t="str">
        <f>_xlfn.XLOOKUP(D515, dim_channels!A:A, dim_channels!B:B, "Not Found")</f>
        <v>Expedia</v>
      </c>
    </row>
    <row r="516" spans="1:12" x14ac:dyDescent="0.2">
      <c r="A516" s="2" t="s">
        <v>915</v>
      </c>
      <c r="B516" s="2" t="s">
        <v>437</v>
      </c>
      <c r="C516" s="2" t="s">
        <v>239</v>
      </c>
      <c r="D516" s="2" t="s">
        <v>33</v>
      </c>
      <c r="E516" s="2" t="s">
        <v>28</v>
      </c>
      <c r="F516" s="2">
        <v>3805.7</v>
      </c>
      <c r="G516" s="2">
        <v>570.85</v>
      </c>
      <c r="H516" s="2">
        <v>3234.85</v>
      </c>
      <c r="I516" s="2" t="s">
        <v>29</v>
      </c>
      <c r="J516" s="4">
        <v>1.176468769803855</v>
      </c>
      <c r="K516" t="str">
        <f>_xlfn.XLOOKUP(D516, dim_channels!A:A, dim_channels!C:C, "Not Found")</f>
        <v>OTA</v>
      </c>
      <c r="L516" t="str">
        <f>_xlfn.XLOOKUP(D516, dim_channels!A:A, dim_channels!B:B, "Not Found")</f>
        <v>Booking.com</v>
      </c>
    </row>
    <row r="517" spans="1:12" x14ac:dyDescent="0.2">
      <c r="A517" s="3" t="s">
        <v>916</v>
      </c>
      <c r="B517" s="3" t="s">
        <v>917</v>
      </c>
      <c r="C517" s="3" t="s">
        <v>918</v>
      </c>
      <c r="D517" s="3" t="s">
        <v>169</v>
      </c>
      <c r="E517" s="3" t="s">
        <v>34</v>
      </c>
      <c r="F517" s="3">
        <v>8902.02</v>
      </c>
      <c r="G517" s="3">
        <v>1780.4</v>
      </c>
      <c r="H517" s="3">
        <v>7121.62</v>
      </c>
      <c r="I517" s="3" t="s">
        <v>29</v>
      </c>
      <c r="J517" s="5">
        <v>1.249999297912554</v>
      </c>
      <c r="K517" t="str">
        <f>_xlfn.XLOOKUP(D517, dim_channels!A:A, dim_channels!C:C, "Not Found")</f>
        <v>GDS</v>
      </c>
      <c r="L517" t="str">
        <f>_xlfn.XLOOKUP(D517, dim_channels!A:A, dim_channels!B:B, "Not Found")</f>
        <v>GDS (Amadeus)</v>
      </c>
    </row>
    <row r="518" spans="1:12" x14ac:dyDescent="0.2">
      <c r="A518" s="2" t="s">
        <v>919</v>
      </c>
      <c r="B518" s="2" t="s">
        <v>148</v>
      </c>
      <c r="C518" s="2" t="s">
        <v>31</v>
      </c>
      <c r="D518" s="2" t="s">
        <v>27</v>
      </c>
      <c r="E518" s="2" t="s">
        <v>28</v>
      </c>
      <c r="F518" s="2">
        <v>5323.68</v>
      </c>
      <c r="G518" s="2">
        <v>958.26</v>
      </c>
      <c r="H518" s="2">
        <v>4365.42</v>
      </c>
      <c r="I518" s="2" t="s">
        <v>56</v>
      </c>
      <c r="J518" s="4">
        <v>1.219511524664294</v>
      </c>
      <c r="K518" t="str">
        <f>_xlfn.XLOOKUP(D518, dim_channels!A:A, dim_channels!C:C, "Not Found")</f>
        <v>OTA</v>
      </c>
      <c r="L518" t="str">
        <f>_xlfn.XLOOKUP(D518, dim_channels!A:A, dim_channels!B:B, "Not Found")</f>
        <v>Expedia</v>
      </c>
    </row>
    <row r="519" spans="1:12" x14ac:dyDescent="0.2">
      <c r="A519" s="3" t="s">
        <v>920</v>
      </c>
      <c r="B519" s="3" t="s">
        <v>380</v>
      </c>
      <c r="C519" s="3" t="s">
        <v>875</v>
      </c>
      <c r="D519" s="3" t="s">
        <v>64</v>
      </c>
      <c r="E519" s="3" t="s">
        <v>34</v>
      </c>
      <c r="F519" s="3">
        <v>3144.67</v>
      </c>
      <c r="G519" s="3">
        <v>0</v>
      </c>
      <c r="H519" s="3">
        <v>3144.67</v>
      </c>
      <c r="I519" s="3" t="s">
        <v>29</v>
      </c>
      <c r="J519" s="5">
        <v>1</v>
      </c>
      <c r="K519" t="str">
        <f>_xlfn.XLOOKUP(D519, dim_channels!A:A, dim_channels!C:C, "Not Found")</f>
        <v>Direct</v>
      </c>
      <c r="L519" t="str">
        <f>_xlfn.XLOOKUP(D519, dim_channels!A:A, dim_channels!B:B, "Not Found")</f>
        <v>Direct Website</v>
      </c>
    </row>
    <row r="520" spans="1:12" x14ac:dyDescent="0.2">
      <c r="A520" s="2" t="s">
        <v>921</v>
      </c>
      <c r="B520" s="2" t="s">
        <v>584</v>
      </c>
      <c r="C520" s="2" t="s">
        <v>584</v>
      </c>
      <c r="D520" s="2" t="s">
        <v>64</v>
      </c>
      <c r="E520" s="2" t="s">
        <v>34</v>
      </c>
      <c r="F520" s="2">
        <v>9354.11</v>
      </c>
      <c r="G520" s="2">
        <v>0</v>
      </c>
      <c r="H520" s="2">
        <v>9354.11</v>
      </c>
      <c r="I520" s="2" t="s">
        <v>29</v>
      </c>
      <c r="J520" s="4">
        <v>1</v>
      </c>
      <c r="K520" t="str">
        <f>_xlfn.XLOOKUP(D520, dim_channels!A:A, dim_channels!C:C, "Not Found")</f>
        <v>Direct</v>
      </c>
      <c r="L520" t="str">
        <f>_xlfn.XLOOKUP(D520, dim_channels!A:A, dim_channels!B:B, "Not Found")</f>
        <v>Direct Website</v>
      </c>
    </row>
    <row r="521" spans="1:12" x14ac:dyDescent="0.2">
      <c r="A521" s="3" t="s">
        <v>922</v>
      </c>
      <c r="B521" s="3" t="s">
        <v>318</v>
      </c>
      <c r="C521" s="3" t="s">
        <v>82</v>
      </c>
      <c r="D521" s="3" t="s">
        <v>33</v>
      </c>
      <c r="E521" s="3" t="s">
        <v>28</v>
      </c>
      <c r="F521" s="3">
        <v>23106.19</v>
      </c>
      <c r="G521" s="3">
        <v>3465.93</v>
      </c>
      <c r="H521" s="3">
        <v>19640.259999999998</v>
      </c>
      <c r="I521" s="3" t="s">
        <v>29</v>
      </c>
      <c r="J521" s="5">
        <v>1.176470678086746</v>
      </c>
      <c r="K521" t="str">
        <f>_xlfn.XLOOKUP(D521, dim_channels!A:A, dim_channels!C:C, "Not Found")</f>
        <v>OTA</v>
      </c>
      <c r="L521" t="str">
        <f>_xlfn.XLOOKUP(D521, dim_channels!A:A, dim_channels!B:B, "Not Found")</f>
        <v>Booking.com</v>
      </c>
    </row>
    <row r="522" spans="1:12" x14ac:dyDescent="0.2">
      <c r="A522" s="2" t="s">
        <v>923</v>
      </c>
      <c r="B522" s="2" t="s">
        <v>817</v>
      </c>
      <c r="C522" s="2" t="s">
        <v>222</v>
      </c>
      <c r="D522" s="2" t="s">
        <v>33</v>
      </c>
      <c r="E522" s="2" t="s">
        <v>28</v>
      </c>
      <c r="F522" s="2">
        <v>7781.69</v>
      </c>
      <c r="G522" s="2">
        <v>1167.25</v>
      </c>
      <c r="H522" s="2">
        <v>6614.44</v>
      </c>
      <c r="I522" s="2" t="s">
        <v>29</v>
      </c>
      <c r="J522" s="4">
        <v>1.1764699657113831</v>
      </c>
      <c r="K522" t="str">
        <f>_xlfn.XLOOKUP(D522, dim_channels!A:A, dim_channels!C:C, "Not Found")</f>
        <v>OTA</v>
      </c>
      <c r="L522" t="str">
        <f>_xlfn.XLOOKUP(D522, dim_channels!A:A, dim_channels!B:B, "Not Found")</f>
        <v>Booking.com</v>
      </c>
    </row>
    <row r="523" spans="1:12" x14ac:dyDescent="0.2">
      <c r="A523" s="3" t="s">
        <v>924</v>
      </c>
      <c r="B523" s="3" t="s">
        <v>487</v>
      </c>
      <c r="C523" s="3" t="s">
        <v>478</v>
      </c>
      <c r="D523" s="3" t="s">
        <v>64</v>
      </c>
      <c r="E523" s="3" t="s">
        <v>34</v>
      </c>
      <c r="F523" s="3">
        <v>3083.85</v>
      </c>
      <c r="G523" s="3">
        <v>0</v>
      </c>
      <c r="H523" s="3">
        <v>3083.85</v>
      </c>
      <c r="I523" s="3" t="s">
        <v>29</v>
      </c>
      <c r="J523" s="5">
        <v>1</v>
      </c>
      <c r="K523" t="str">
        <f>_xlfn.XLOOKUP(D523, dim_channels!A:A, dim_channels!C:C, "Not Found")</f>
        <v>Direct</v>
      </c>
      <c r="L523" t="str">
        <f>_xlfn.XLOOKUP(D523, dim_channels!A:A, dim_channels!B:B, "Not Found")</f>
        <v>Direct Website</v>
      </c>
    </row>
    <row r="524" spans="1:12" x14ac:dyDescent="0.2">
      <c r="A524" s="2" t="s">
        <v>925</v>
      </c>
      <c r="B524" s="2" t="s">
        <v>666</v>
      </c>
      <c r="C524" s="2" t="s">
        <v>285</v>
      </c>
      <c r="D524" s="2" t="s">
        <v>52</v>
      </c>
      <c r="E524" s="2" t="s">
        <v>34</v>
      </c>
      <c r="F524" s="2">
        <v>19154.27</v>
      </c>
      <c r="G524" s="2">
        <v>2298.5100000000002</v>
      </c>
      <c r="H524" s="2">
        <v>16855.759999999998</v>
      </c>
      <c r="I524" s="2" t="s">
        <v>29</v>
      </c>
      <c r="J524" s="4">
        <v>1.136363474562998</v>
      </c>
      <c r="K524" t="str">
        <f>_xlfn.XLOOKUP(D524, dim_channels!A:A, dim_channels!C:C, "Not Found")</f>
        <v>OTA</v>
      </c>
      <c r="L524" t="str">
        <f>_xlfn.XLOOKUP(D524, dim_channels!A:A, dim_channels!B:B, "Not Found")</f>
        <v>Agoda</v>
      </c>
    </row>
    <row r="525" spans="1:12" x14ac:dyDescent="0.2">
      <c r="A525" s="3" t="s">
        <v>926</v>
      </c>
      <c r="B525" s="3" t="s">
        <v>258</v>
      </c>
      <c r="C525" s="3" t="s">
        <v>753</v>
      </c>
      <c r="D525" s="3" t="s">
        <v>27</v>
      </c>
      <c r="E525" s="3" t="s">
        <v>28</v>
      </c>
      <c r="F525" s="3">
        <v>10285.9</v>
      </c>
      <c r="G525" s="3">
        <v>1851.46</v>
      </c>
      <c r="H525" s="3">
        <v>8434.44</v>
      </c>
      <c r="I525" s="3" t="s">
        <v>29</v>
      </c>
      <c r="J525" s="5">
        <v>1.2195119059475199</v>
      </c>
      <c r="K525" t="str">
        <f>_xlfn.XLOOKUP(D525, dim_channels!A:A, dim_channels!C:C, "Not Found")</f>
        <v>OTA</v>
      </c>
      <c r="L525" t="str">
        <f>_xlfn.XLOOKUP(D525, dim_channels!A:A, dim_channels!B:B, "Not Found")</f>
        <v>Expedia</v>
      </c>
    </row>
    <row r="526" spans="1:12" x14ac:dyDescent="0.2">
      <c r="A526" s="2" t="s">
        <v>927</v>
      </c>
      <c r="B526" s="2" t="s">
        <v>846</v>
      </c>
      <c r="C526" s="2" t="s">
        <v>389</v>
      </c>
      <c r="D526" s="2" t="s">
        <v>52</v>
      </c>
      <c r="E526" s="2" t="s">
        <v>60</v>
      </c>
      <c r="F526" s="2">
        <v>4347.07</v>
      </c>
      <c r="G526" s="2">
        <v>0</v>
      </c>
      <c r="H526" s="2">
        <v>4347.07</v>
      </c>
      <c r="I526" s="2" t="s">
        <v>29</v>
      </c>
      <c r="J526" s="4">
        <v>1</v>
      </c>
      <c r="K526" t="str">
        <f>_xlfn.XLOOKUP(D526, dim_channels!A:A, dim_channels!C:C, "Not Found")</f>
        <v>OTA</v>
      </c>
      <c r="L526" t="str">
        <f>_xlfn.XLOOKUP(D526, dim_channels!A:A, dim_channels!B:B, "Not Found")</f>
        <v>Agoda</v>
      </c>
    </row>
    <row r="527" spans="1:12" x14ac:dyDescent="0.2">
      <c r="A527" s="3" t="s">
        <v>928</v>
      </c>
      <c r="B527" s="3" t="s">
        <v>714</v>
      </c>
      <c r="C527" s="3" t="s">
        <v>289</v>
      </c>
      <c r="D527" s="3" t="s">
        <v>27</v>
      </c>
      <c r="E527" s="3" t="s">
        <v>60</v>
      </c>
      <c r="F527" s="3">
        <v>5838.17</v>
      </c>
      <c r="G527" s="3">
        <v>0</v>
      </c>
      <c r="H527" s="3">
        <v>5838.17</v>
      </c>
      <c r="I527" s="3" t="s">
        <v>29</v>
      </c>
      <c r="J527" s="5">
        <v>1</v>
      </c>
      <c r="K527" t="str">
        <f>_xlfn.XLOOKUP(D527, dim_channels!A:A, dim_channels!C:C, "Not Found")</f>
        <v>OTA</v>
      </c>
      <c r="L527" t="str">
        <f>_xlfn.XLOOKUP(D527, dim_channels!A:A, dim_channels!B:B, "Not Found")</f>
        <v>Expedia</v>
      </c>
    </row>
    <row r="528" spans="1:12" x14ac:dyDescent="0.2">
      <c r="A528" s="2" t="s">
        <v>929</v>
      </c>
      <c r="B528" s="2" t="s">
        <v>817</v>
      </c>
      <c r="C528" s="2" t="s">
        <v>232</v>
      </c>
      <c r="D528" s="2" t="s">
        <v>45</v>
      </c>
      <c r="E528" s="2" t="s">
        <v>46</v>
      </c>
      <c r="F528" s="2">
        <v>7539.63</v>
      </c>
      <c r="G528" s="2">
        <v>376.98</v>
      </c>
      <c r="H528" s="2">
        <v>7162.65</v>
      </c>
      <c r="I528" s="2" t="s">
        <v>29</v>
      </c>
      <c r="J528" s="4">
        <v>1.0526313585055811</v>
      </c>
      <c r="K528" t="str">
        <f>_xlfn.XLOOKUP(D528, dim_channels!A:A, dim_channels!C:C, "Not Found")</f>
        <v>Corporate</v>
      </c>
      <c r="L528" t="str">
        <f>_xlfn.XLOOKUP(D528, dim_channels!A:A, dim_channels!B:B, "Not Found")</f>
        <v>Corporate Direct</v>
      </c>
    </row>
    <row r="529" spans="1:12" x14ac:dyDescent="0.2">
      <c r="A529" s="3" t="s">
        <v>930</v>
      </c>
      <c r="B529" s="3" t="s">
        <v>300</v>
      </c>
      <c r="C529" s="3" t="s">
        <v>232</v>
      </c>
      <c r="D529" s="3" t="s">
        <v>33</v>
      </c>
      <c r="E529" s="3" t="s">
        <v>34</v>
      </c>
      <c r="F529" s="3">
        <v>3858.82</v>
      </c>
      <c r="G529" s="3">
        <v>578.82000000000005</v>
      </c>
      <c r="H529" s="3">
        <v>3280</v>
      </c>
      <c r="I529" s="3" t="s">
        <v>41</v>
      </c>
      <c r="J529" s="5">
        <v>1.1764695121951221</v>
      </c>
      <c r="K529" t="str">
        <f>_xlfn.XLOOKUP(D529, dim_channels!A:A, dim_channels!C:C, "Not Found")</f>
        <v>OTA</v>
      </c>
      <c r="L529" t="str">
        <f>_xlfn.XLOOKUP(D529, dim_channels!A:A, dim_channels!B:B, "Not Found")</f>
        <v>Booking.com</v>
      </c>
    </row>
    <row r="530" spans="1:12" x14ac:dyDescent="0.2">
      <c r="A530" s="2" t="s">
        <v>931</v>
      </c>
      <c r="B530" s="2" t="s">
        <v>449</v>
      </c>
      <c r="C530" s="2" t="s">
        <v>564</v>
      </c>
      <c r="D530" s="2" t="s">
        <v>45</v>
      </c>
      <c r="E530" s="2" t="s">
        <v>46</v>
      </c>
      <c r="F530" s="2">
        <v>2220.83</v>
      </c>
      <c r="G530" s="2">
        <v>111.04</v>
      </c>
      <c r="H530" s="2">
        <v>2109.79</v>
      </c>
      <c r="I530" s="2" t="s">
        <v>29</v>
      </c>
      <c r="J530" s="4">
        <v>1.0526308305565959</v>
      </c>
      <c r="K530" t="str">
        <f>_xlfn.XLOOKUP(D530, dim_channels!A:A, dim_channels!C:C, "Not Found")</f>
        <v>Corporate</v>
      </c>
      <c r="L530" t="str">
        <f>_xlfn.XLOOKUP(D530, dim_channels!A:A, dim_channels!B:B, "Not Found")</f>
        <v>Corporate Direct</v>
      </c>
    </row>
    <row r="531" spans="1:12" x14ac:dyDescent="0.2">
      <c r="A531" s="3" t="s">
        <v>932</v>
      </c>
      <c r="B531" s="3" t="s">
        <v>463</v>
      </c>
      <c r="C531" s="3" t="s">
        <v>773</v>
      </c>
      <c r="D531" s="3" t="s">
        <v>33</v>
      </c>
      <c r="E531" s="3" t="s">
        <v>34</v>
      </c>
      <c r="F531" s="3">
        <v>2861.61</v>
      </c>
      <c r="G531" s="3">
        <v>429.24</v>
      </c>
      <c r="H531" s="3">
        <v>2432.37</v>
      </c>
      <c r="I531" s="3" t="s">
        <v>29</v>
      </c>
      <c r="J531" s="5">
        <v>1.1764698627264769</v>
      </c>
      <c r="K531" t="str">
        <f>_xlfn.XLOOKUP(D531, dim_channels!A:A, dim_channels!C:C, "Not Found")</f>
        <v>OTA</v>
      </c>
      <c r="L531" t="str">
        <f>_xlfn.XLOOKUP(D531, dim_channels!A:A, dim_channels!B:B, "Not Found")</f>
        <v>Booking.com</v>
      </c>
    </row>
    <row r="532" spans="1:12" x14ac:dyDescent="0.2">
      <c r="A532" s="2" t="s">
        <v>933</v>
      </c>
      <c r="B532" s="2" t="s">
        <v>158</v>
      </c>
      <c r="C532" s="2" t="s">
        <v>202</v>
      </c>
      <c r="D532" s="2" t="s">
        <v>169</v>
      </c>
      <c r="E532" s="2" t="s">
        <v>46</v>
      </c>
      <c r="F532" s="2">
        <v>12377.22</v>
      </c>
      <c r="G532" s="2">
        <v>2475.44</v>
      </c>
      <c r="H532" s="2">
        <v>9901.7800000000007</v>
      </c>
      <c r="I532" s="2" t="s">
        <v>56</v>
      </c>
      <c r="J532" s="4">
        <v>1.249999495040286</v>
      </c>
      <c r="K532" t="str">
        <f>_xlfn.XLOOKUP(D532, dim_channels!A:A, dim_channels!C:C, "Not Found")</f>
        <v>GDS</v>
      </c>
      <c r="L532" t="str">
        <f>_xlfn.XLOOKUP(D532, dim_channels!A:A, dim_channels!B:B, "Not Found")</f>
        <v>GDS (Amadeus)</v>
      </c>
    </row>
    <row r="533" spans="1:12" x14ac:dyDescent="0.2">
      <c r="A533" s="3" t="s">
        <v>934</v>
      </c>
      <c r="B533" s="3" t="s">
        <v>608</v>
      </c>
      <c r="C533" s="3" t="s">
        <v>249</v>
      </c>
      <c r="D533" s="3" t="s">
        <v>33</v>
      </c>
      <c r="E533" s="3" t="s">
        <v>28</v>
      </c>
      <c r="F533" s="3">
        <v>5989.28</v>
      </c>
      <c r="G533" s="3">
        <v>898.39</v>
      </c>
      <c r="H533" s="3">
        <v>5090.8900000000003</v>
      </c>
      <c r="I533" s="3" t="s">
        <v>29</v>
      </c>
      <c r="J533" s="5">
        <v>1.1764701260486869</v>
      </c>
      <c r="K533" t="str">
        <f>_xlfn.XLOOKUP(D533, dim_channels!A:A, dim_channels!C:C, "Not Found")</f>
        <v>OTA</v>
      </c>
      <c r="L533" t="str">
        <f>_xlfn.XLOOKUP(D533, dim_channels!A:A, dim_channels!B:B, "Not Found")</f>
        <v>Booking.com</v>
      </c>
    </row>
    <row r="534" spans="1:12" x14ac:dyDescent="0.2">
      <c r="A534" s="2" t="s">
        <v>935</v>
      </c>
      <c r="B534" s="2" t="s">
        <v>238</v>
      </c>
      <c r="C534" s="2" t="s">
        <v>437</v>
      </c>
      <c r="D534" s="2" t="s">
        <v>52</v>
      </c>
      <c r="E534" s="2" t="s">
        <v>60</v>
      </c>
      <c r="F534" s="2">
        <v>10365.92</v>
      </c>
      <c r="G534" s="2">
        <v>0</v>
      </c>
      <c r="H534" s="2">
        <v>10365.92</v>
      </c>
      <c r="I534" s="2" t="s">
        <v>41</v>
      </c>
      <c r="J534" s="4">
        <v>1</v>
      </c>
      <c r="K534" t="str">
        <f>_xlfn.XLOOKUP(D534, dim_channels!A:A, dim_channels!C:C, "Not Found")</f>
        <v>OTA</v>
      </c>
      <c r="L534" t="str">
        <f>_xlfn.XLOOKUP(D534, dim_channels!A:A, dim_channels!B:B, "Not Found")</f>
        <v>Agoda</v>
      </c>
    </row>
    <row r="535" spans="1:12" x14ac:dyDescent="0.2">
      <c r="A535" s="3" t="s">
        <v>936</v>
      </c>
      <c r="B535" s="3" t="s">
        <v>147</v>
      </c>
      <c r="C535" s="3" t="s">
        <v>84</v>
      </c>
      <c r="D535" s="3" t="s">
        <v>33</v>
      </c>
      <c r="E535" s="3" t="s">
        <v>28</v>
      </c>
      <c r="F535" s="3">
        <v>4972.84</v>
      </c>
      <c r="G535" s="3">
        <v>745.93</v>
      </c>
      <c r="H535" s="3">
        <v>4226.91</v>
      </c>
      <c r="I535" s="3" t="s">
        <v>29</v>
      </c>
      <c r="J535" s="5">
        <v>1.176471701550305</v>
      </c>
      <c r="K535" t="str">
        <f>_xlfn.XLOOKUP(D535, dim_channels!A:A, dim_channels!C:C, "Not Found")</f>
        <v>OTA</v>
      </c>
      <c r="L535" t="str">
        <f>_xlfn.XLOOKUP(D535, dim_channels!A:A, dim_channels!B:B, "Not Found")</f>
        <v>Booking.com</v>
      </c>
    </row>
    <row r="536" spans="1:12" x14ac:dyDescent="0.2">
      <c r="A536" s="2" t="s">
        <v>937</v>
      </c>
      <c r="B536" s="2" t="s">
        <v>891</v>
      </c>
      <c r="C536" s="2" t="s">
        <v>578</v>
      </c>
      <c r="D536" s="2" t="s">
        <v>206</v>
      </c>
      <c r="E536" s="2" t="s">
        <v>207</v>
      </c>
      <c r="F536" s="2">
        <v>7894.26</v>
      </c>
      <c r="G536" s="2">
        <v>0</v>
      </c>
      <c r="H536" s="2">
        <v>7894.26</v>
      </c>
      <c r="I536" s="2" t="s">
        <v>29</v>
      </c>
      <c r="J536" s="4">
        <v>1</v>
      </c>
      <c r="K536" t="str">
        <f>_xlfn.XLOOKUP(D536, dim_channels!A:A, dim_channels!C:C, "Not Found")</f>
        <v>Direct</v>
      </c>
      <c r="L536" t="str">
        <f>_xlfn.XLOOKUP(D536, dim_channels!A:A, dim_channels!B:B, "Not Found")</f>
        <v>Walk-in</v>
      </c>
    </row>
    <row r="537" spans="1:12" x14ac:dyDescent="0.2">
      <c r="A537" s="3" t="s">
        <v>938</v>
      </c>
      <c r="B537" s="3" t="s">
        <v>753</v>
      </c>
      <c r="C537" s="3" t="s">
        <v>159</v>
      </c>
      <c r="D537" s="3" t="s">
        <v>52</v>
      </c>
      <c r="E537" s="3" t="s">
        <v>60</v>
      </c>
      <c r="F537" s="3">
        <v>8386.2800000000007</v>
      </c>
      <c r="G537" s="3">
        <v>0</v>
      </c>
      <c r="H537" s="3">
        <v>8386.2800000000007</v>
      </c>
      <c r="I537" s="3" t="s">
        <v>29</v>
      </c>
      <c r="J537" s="5">
        <v>1</v>
      </c>
      <c r="K537" t="str">
        <f>_xlfn.XLOOKUP(D537, dim_channels!A:A, dim_channels!C:C, "Not Found")</f>
        <v>OTA</v>
      </c>
      <c r="L537" t="str">
        <f>_xlfn.XLOOKUP(D537, dim_channels!A:A, dim_channels!B:B, "Not Found")</f>
        <v>Agoda</v>
      </c>
    </row>
    <row r="538" spans="1:12" x14ac:dyDescent="0.2">
      <c r="A538" s="2" t="s">
        <v>939</v>
      </c>
      <c r="B538" s="2" t="s">
        <v>799</v>
      </c>
      <c r="C538" s="2" t="s">
        <v>269</v>
      </c>
      <c r="D538" s="2" t="s">
        <v>114</v>
      </c>
      <c r="E538" s="2" t="s">
        <v>46</v>
      </c>
      <c r="F538" s="2">
        <v>25204.69</v>
      </c>
      <c r="G538" s="2">
        <v>2520.4699999999998</v>
      </c>
      <c r="H538" s="2">
        <v>22684.22</v>
      </c>
      <c r="I538" s="2" t="s">
        <v>29</v>
      </c>
      <c r="J538" s="4">
        <v>1.111111160092787</v>
      </c>
      <c r="K538" t="str">
        <f>_xlfn.XLOOKUP(D538, dim_channels!A:A, dim_channels!C:C, "Not Found")</f>
        <v>Offline</v>
      </c>
      <c r="L538" t="str">
        <f>_xlfn.XLOOKUP(D538, dim_channels!A:A, dim_channels!B:B, "Not Found")</f>
        <v>Travel Agency</v>
      </c>
    </row>
    <row r="539" spans="1:12" x14ac:dyDescent="0.2">
      <c r="A539" s="3" t="s">
        <v>940</v>
      </c>
      <c r="B539" s="3" t="s">
        <v>72</v>
      </c>
      <c r="C539" s="3" t="s">
        <v>813</v>
      </c>
      <c r="D539" s="3" t="s">
        <v>64</v>
      </c>
      <c r="E539" s="3" t="s">
        <v>28</v>
      </c>
      <c r="F539" s="3">
        <v>9718.17</v>
      </c>
      <c r="G539" s="3">
        <v>0</v>
      </c>
      <c r="H539" s="3">
        <v>9718.17</v>
      </c>
      <c r="I539" s="3" t="s">
        <v>41</v>
      </c>
      <c r="J539" s="5">
        <v>1</v>
      </c>
      <c r="K539" t="str">
        <f>_xlfn.XLOOKUP(D539, dim_channels!A:A, dim_channels!C:C, "Not Found")</f>
        <v>Direct</v>
      </c>
      <c r="L539" t="str">
        <f>_xlfn.XLOOKUP(D539, dim_channels!A:A, dim_channels!B:B, "Not Found")</f>
        <v>Direct Website</v>
      </c>
    </row>
    <row r="540" spans="1:12" x14ac:dyDescent="0.2">
      <c r="A540" s="2" t="s">
        <v>941</v>
      </c>
      <c r="B540" s="2" t="s">
        <v>36</v>
      </c>
      <c r="C540" s="2" t="s">
        <v>891</v>
      </c>
      <c r="D540" s="2" t="s">
        <v>27</v>
      </c>
      <c r="E540" s="2" t="s">
        <v>28</v>
      </c>
      <c r="F540" s="2">
        <v>20393.810000000001</v>
      </c>
      <c r="G540" s="2">
        <v>3670.89</v>
      </c>
      <c r="H540" s="2">
        <v>16722.919999999998</v>
      </c>
      <c r="I540" s="2" t="s">
        <v>29</v>
      </c>
      <c r="J540" s="4">
        <v>1.219512501405257</v>
      </c>
      <c r="K540" t="str">
        <f>_xlfn.XLOOKUP(D540, dim_channels!A:A, dim_channels!C:C, "Not Found")</f>
        <v>OTA</v>
      </c>
      <c r="L540" t="str">
        <f>_xlfn.XLOOKUP(D540, dim_channels!A:A, dim_channels!B:B, "Not Found")</f>
        <v>Expedia</v>
      </c>
    </row>
    <row r="541" spans="1:12" x14ac:dyDescent="0.2">
      <c r="A541" s="3" t="s">
        <v>942</v>
      </c>
      <c r="B541" s="3" t="s">
        <v>357</v>
      </c>
      <c r="C541" s="3" t="s">
        <v>794</v>
      </c>
      <c r="D541" s="3" t="s">
        <v>64</v>
      </c>
      <c r="E541" s="3" t="s">
        <v>28</v>
      </c>
      <c r="F541" s="3">
        <v>14837.03</v>
      </c>
      <c r="G541" s="3">
        <v>0</v>
      </c>
      <c r="H541" s="3">
        <v>14837.03</v>
      </c>
      <c r="I541" s="3" t="s">
        <v>29</v>
      </c>
      <c r="J541" s="5">
        <v>1</v>
      </c>
      <c r="K541" t="str">
        <f>_xlfn.XLOOKUP(D541, dim_channels!A:A, dim_channels!C:C, "Not Found")</f>
        <v>Direct</v>
      </c>
      <c r="L541" t="str">
        <f>_xlfn.XLOOKUP(D541, dim_channels!A:A, dim_channels!B:B, "Not Found")</f>
        <v>Direct Website</v>
      </c>
    </row>
    <row r="542" spans="1:12" x14ac:dyDescent="0.2">
      <c r="A542" s="2" t="s">
        <v>943</v>
      </c>
      <c r="B542" s="2" t="s">
        <v>773</v>
      </c>
      <c r="C542" s="2" t="s">
        <v>54</v>
      </c>
      <c r="D542" s="2" t="s">
        <v>64</v>
      </c>
      <c r="E542" s="2" t="s">
        <v>115</v>
      </c>
      <c r="F542" s="2">
        <v>9636.8700000000008</v>
      </c>
      <c r="G542" s="2">
        <v>0</v>
      </c>
      <c r="H542" s="2">
        <v>9636.8700000000008</v>
      </c>
      <c r="I542" s="2" t="s">
        <v>29</v>
      </c>
      <c r="J542" s="4">
        <v>1</v>
      </c>
      <c r="K542" t="str">
        <f>_xlfn.XLOOKUP(D542, dim_channels!A:A, dim_channels!C:C, "Not Found")</f>
        <v>Direct</v>
      </c>
      <c r="L542" t="str">
        <f>_xlfn.XLOOKUP(D542, dim_channels!A:A, dim_channels!B:B, "Not Found")</f>
        <v>Direct Website</v>
      </c>
    </row>
    <row r="543" spans="1:12" x14ac:dyDescent="0.2">
      <c r="A543" s="3" t="s">
        <v>944</v>
      </c>
      <c r="B543" s="3" t="s">
        <v>295</v>
      </c>
      <c r="C543" s="3" t="s">
        <v>101</v>
      </c>
      <c r="D543" s="3" t="s">
        <v>33</v>
      </c>
      <c r="E543" s="3" t="s">
        <v>28</v>
      </c>
      <c r="F543" s="3">
        <v>7640.55</v>
      </c>
      <c r="G543" s="3">
        <v>1146.08</v>
      </c>
      <c r="H543" s="3">
        <v>6494.47</v>
      </c>
      <c r="I543" s="3" t="s">
        <v>29</v>
      </c>
      <c r="J543" s="5">
        <v>1.176470135361315</v>
      </c>
      <c r="K543" t="str">
        <f>_xlfn.XLOOKUP(D543, dim_channels!A:A, dim_channels!C:C, "Not Found")</f>
        <v>OTA</v>
      </c>
      <c r="L543" t="str">
        <f>_xlfn.XLOOKUP(D543, dim_channels!A:A, dim_channels!B:B, "Not Found")</f>
        <v>Booking.com</v>
      </c>
    </row>
    <row r="544" spans="1:12" x14ac:dyDescent="0.2">
      <c r="A544" s="2" t="s">
        <v>945</v>
      </c>
      <c r="B544" s="2" t="s">
        <v>789</v>
      </c>
      <c r="C544" s="2" t="s">
        <v>164</v>
      </c>
      <c r="D544" s="2" t="s">
        <v>52</v>
      </c>
      <c r="E544" s="2" t="s">
        <v>34</v>
      </c>
      <c r="F544" s="2">
        <v>7458.06</v>
      </c>
      <c r="G544" s="2">
        <v>894.97</v>
      </c>
      <c r="H544" s="2">
        <v>6563.09</v>
      </c>
      <c r="I544" s="2" t="s">
        <v>56</v>
      </c>
      <c r="J544" s="4">
        <v>1.1363641211685349</v>
      </c>
      <c r="K544" t="str">
        <f>_xlfn.XLOOKUP(D544, dim_channels!A:A, dim_channels!C:C, "Not Found")</f>
        <v>OTA</v>
      </c>
      <c r="L544" t="str">
        <f>_xlfn.XLOOKUP(D544, dim_channels!A:A, dim_channels!B:B, "Not Found")</f>
        <v>Agoda</v>
      </c>
    </row>
    <row r="545" spans="1:12" x14ac:dyDescent="0.2">
      <c r="A545" s="3" t="s">
        <v>946</v>
      </c>
      <c r="B545" s="3" t="s">
        <v>236</v>
      </c>
      <c r="C545" s="3" t="s">
        <v>661</v>
      </c>
      <c r="D545" s="3" t="s">
        <v>33</v>
      </c>
      <c r="E545" s="3" t="s">
        <v>34</v>
      </c>
      <c r="F545" s="3">
        <v>2862.05</v>
      </c>
      <c r="G545" s="3">
        <v>429.31</v>
      </c>
      <c r="H545" s="3">
        <v>2432.7399999999998</v>
      </c>
      <c r="I545" s="3" t="s">
        <v>29</v>
      </c>
      <c r="J545" s="5">
        <v>1.1764717972327501</v>
      </c>
      <c r="K545" t="str">
        <f>_xlfn.XLOOKUP(D545, dim_channels!A:A, dim_channels!C:C, "Not Found")</f>
        <v>OTA</v>
      </c>
      <c r="L545" t="str">
        <f>_xlfn.XLOOKUP(D545, dim_channels!A:A, dim_channels!B:B, "Not Found")</f>
        <v>Booking.com</v>
      </c>
    </row>
    <row r="546" spans="1:12" x14ac:dyDescent="0.2">
      <c r="A546" s="2" t="s">
        <v>947</v>
      </c>
      <c r="B546" s="2" t="s">
        <v>824</v>
      </c>
      <c r="C546" s="2" t="s">
        <v>197</v>
      </c>
      <c r="D546" s="2" t="s">
        <v>169</v>
      </c>
      <c r="E546" s="2" t="s">
        <v>46</v>
      </c>
      <c r="F546" s="2">
        <v>7796.61</v>
      </c>
      <c r="G546" s="2">
        <v>1559.32</v>
      </c>
      <c r="H546" s="2">
        <v>6237.29</v>
      </c>
      <c r="I546" s="2" t="s">
        <v>29</v>
      </c>
      <c r="J546" s="4">
        <v>1.249999599184902</v>
      </c>
      <c r="K546" t="str">
        <f>_xlfn.XLOOKUP(D546, dim_channels!A:A, dim_channels!C:C, "Not Found")</f>
        <v>GDS</v>
      </c>
      <c r="L546" t="str">
        <f>_xlfn.XLOOKUP(D546, dim_channels!A:A, dim_channels!B:B, "Not Found")</f>
        <v>GDS (Amadeus)</v>
      </c>
    </row>
    <row r="547" spans="1:12" x14ac:dyDescent="0.2">
      <c r="A547" s="3" t="s">
        <v>948</v>
      </c>
      <c r="B547" s="3" t="s">
        <v>43</v>
      </c>
      <c r="C547" s="3" t="s">
        <v>949</v>
      </c>
      <c r="D547" s="3" t="s">
        <v>27</v>
      </c>
      <c r="E547" s="3" t="s">
        <v>28</v>
      </c>
      <c r="F547" s="3">
        <v>14311.18</v>
      </c>
      <c r="G547" s="3">
        <v>2576.0100000000002</v>
      </c>
      <c r="H547" s="3">
        <v>11735.17</v>
      </c>
      <c r="I547" s="3" t="s">
        <v>56</v>
      </c>
      <c r="J547" s="5">
        <v>1.2195119457153161</v>
      </c>
      <c r="K547" t="str">
        <f>_xlfn.XLOOKUP(D547, dim_channels!A:A, dim_channels!C:C, "Not Found")</f>
        <v>OTA</v>
      </c>
      <c r="L547" t="str">
        <f>_xlfn.XLOOKUP(D547, dim_channels!A:A, dim_channels!B:B, "Not Found")</f>
        <v>Expedia</v>
      </c>
    </row>
    <row r="548" spans="1:12" x14ac:dyDescent="0.2">
      <c r="A548" s="2" t="s">
        <v>950</v>
      </c>
      <c r="B548" s="2" t="s">
        <v>380</v>
      </c>
      <c r="C548" s="2" t="s">
        <v>762</v>
      </c>
      <c r="D548" s="2" t="s">
        <v>64</v>
      </c>
      <c r="E548" s="2" t="s">
        <v>28</v>
      </c>
      <c r="F548" s="2">
        <v>3655.31</v>
      </c>
      <c r="G548" s="2">
        <v>0</v>
      </c>
      <c r="H548" s="2">
        <v>3655.31</v>
      </c>
      <c r="I548" s="2" t="s">
        <v>29</v>
      </c>
      <c r="J548" s="4">
        <v>1</v>
      </c>
      <c r="K548" t="str">
        <f>_xlfn.XLOOKUP(D548, dim_channels!A:A, dim_channels!C:C, "Not Found")</f>
        <v>Direct</v>
      </c>
      <c r="L548" t="str">
        <f>_xlfn.XLOOKUP(D548, dim_channels!A:A, dim_channels!B:B, "Not Found")</f>
        <v>Direct Website</v>
      </c>
    </row>
    <row r="549" spans="1:12" x14ac:dyDescent="0.2">
      <c r="A549" s="3" t="s">
        <v>951</v>
      </c>
      <c r="B549" s="3" t="s">
        <v>754</v>
      </c>
      <c r="C549" s="3" t="s">
        <v>489</v>
      </c>
      <c r="D549" s="3" t="s">
        <v>27</v>
      </c>
      <c r="E549" s="3" t="s">
        <v>34</v>
      </c>
      <c r="F549" s="3">
        <v>3258.82</v>
      </c>
      <c r="G549" s="3">
        <v>586.59</v>
      </c>
      <c r="H549" s="3">
        <v>2672.23</v>
      </c>
      <c r="I549" s="3" t="s">
        <v>56</v>
      </c>
      <c r="J549" s="5">
        <v>1.2195132903979069</v>
      </c>
      <c r="K549" t="str">
        <f>_xlfn.XLOOKUP(D549, dim_channels!A:A, dim_channels!C:C, "Not Found")</f>
        <v>OTA</v>
      </c>
      <c r="L549" t="str">
        <f>_xlfn.XLOOKUP(D549, dim_channels!A:A, dim_channels!B:B, "Not Found")</f>
        <v>Expedia</v>
      </c>
    </row>
    <row r="550" spans="1:12" x14ac:dyDescent="0.2">
      <c r="A550" s="2" t="s">
        <v>952</v>
      </c>
      <c r="B550" s="2" t="s">
        <v>292</v>
      </c>
      <c r="C550" s="2" t="s">
        <v>138</v>
      </c>
      <c r="D550" s="2" t="s">
        <v>33</v>
      </c>
      <c r="E550" s="2" t="s">
        <v>60</v>
      </c>
      <c r="F550" s="2">
        <v>29622.65</v>
      </c>
      <c r="G550" s="2">
        <v>0</v>
      </c>
      <c r="H550" s="2">
        <v>29622.65</v>
      </c>
      <c r="I550" s="2" t="s">
        <v>41</v>
      </c>
      <c r="J550" s="4">
        <v>1</v>
      </c>
      <c r="K550" t="str">
        <f>_xlfn.XLOOKUP(D550, dim_channels!A:A, dim_channels!C:C, "Not Found")</f>
        <v>OTA</v>
      </c>
      <c r="L550" t="str">
        <f>_xlfn.XLOOKUP(D550, dim_channels!A:A, dim_channels!B:B, "Not Found")</f>
        <v>Booking.com</v>
      </c>
    </row>
    <row r="551" spans="1:12" x14ac:dyDescent="0.2">
      <c r="A551" s="3" t="s">
        <v>953</v>
      </c>
      <c r="B551" s="3" t="s">
        <v>107</v>
      </c>
      <c r="C551" s="3" t="s">
        <v>644</v>
      </c>
      <c r="D551" s="3" t="s">
        <v>64</v>
      </c>
      <c r="E551" s="3" t="s">
        <v>34</v>
      </c>
      <c r="F551" s="3">
        <v>5818.78</v>
      </c>
      <c r="G551" s="3">
        <v>0</v>
      </c>
      <c r="H551" s="3">
        <v>5818.78</v>
      </c>
      <c r="I551" s="3" t="s">
        <v>29</v>
      </c>
      <c r="J551" s="5">
        <v>1</v>
      </c>
      <c r="K551" t="str">
        <f>_xlfn.XLOOKUP(D551, dim_channels!A:A, dim_channels!C:C, "Not Found")</f>
        <v>Direct</v>
      </c>
      <c r="L551" t="str">
        <f>_xlfn.XLOOKUP(D551, dim_channels!A:A, dim_channels!B:B, "Not Found")</f>
        <v>Direct Website</v>
      </c>
    </row>
    <row r="552" spans="1:12" x14ac:dyDescent="0.2">
      <c r="A552" s="2" t="s">
        <v>954</v>
      </c>
      <c r="B552" s="2" t="s">
        <v>595</v>
      </c>
      <c r="C552" s="2" t="s">
        <v>955</v>
      </c>
      <c r="D552" s="2" t="s">
        <v>33</v>
      </c>
      <c r="E552" s="2" t="s">
        <v>60</v>
      </c>
      <c r="F552" s="2">
        <v>3246.27</v>
      </c>
      <c r="G552" s="2">
        <v>0</v>
      </c>
      <c r="H552" s="2">
        <v>3246.27</v>
      </c>
      <c r="I552" s="2" t="s">
        <v>41</v>
      </c>
      <c r="J552" s="4">
        <v>1</v>
      </c>
      <c r="K552" t="str">
        <f>_xlfn.XLOOKUP(D552, dim_channels!A:A, dim_channels!C:C, "Not Found")</f>
        <v>OTA</v>
      </c>
      <c r="L552" t="str">
        <f>_xlfn.XLOOKUP(D552, dim_channels!A:A, dim_channels!B:B, "Not Found")</f>
        <v>Booking.com</v>
      </c>
    </row>
    <row r="553" spans="1:12" x14ac:dyDescent="0.2">
      <c r="A553" s="3" t="s">
        <v>956</v>
      </c>
      <c r="B553" s="3" t="s">
        <v>132</v>
      </c>
      <c r="C553" s="3" t="s">
        <v>794</v>
      </c>
      <c r="D553" s="3" t="s">
        <v>64</v>
      </c>
      <c r="E553" s="3" t="s">
        <v>115</v>
      </c>
      <c r="F553" s="3">
        <v>6827.18</v>
      </c>
      <c r="G553" s="3">
        <v>0</v>
      </c>
      <c r="H553" s="3">
        <v>6827.18</v>
      </c>
      <c r="I553" s="3" t="s">
        <v>29</v>
      </c>
      <c r="J553" s="5">
        <v>1</v>
      </c>
      <c r="K553" t="str">
        <f>_xlfn.XLOOKUP(D553, dim_channels!A:A, dim_channels!C:C, "Not Found")</f>
        <v>Direct</v>
      </c>
      <c r="L553" t="str">
        <f>_xlfn.XLOOKUP(D553, dim_channels!A:A, dim_channels!B:B, "Not Found")</f>
        <v>Direct Website</v>
      </c>
    </row>
    <row r="554" spans="1:12" x14ac:dyDescent="0.2">
      <c r="A554" s="2" t="s">
        <v>957</v>
      </c>
      <c r="B554" s="2" t="s">
        <v>958</v>
      </c>
      <c r="C554" s="2" t="s">
        <v>227</v>
      </c>
      <c r="D554" s="2" t="s">
        <v>33</v>
      </c>
      <c r="E554" s="2" t="s">
        <v>60</v>
      </c>
      <c r="F554" s="2">
        <v>18086.45</v>
      </c>
      <c r="G554" s="2">
        <v>0</v>
      </c>
      <c r="H554" s="2">
        <v>18086.45</v>
      </c>
      <c r="I554" s="2" t="s">
        <v>29</v>
      </c>
      <c r="J554" s="4">
        <v>1</v>
      </c>
      <c r="K554" t="str">
        <f>_xlfn.XLOOKUP(D554, dim_channels!A:A, dim_channels!C:C, "Not Found")</f>
        <v>OTA</v>
      </c>
      <c r="L554" t="str">
        <f>_xlfn.XLOOKUP(D554, dim_channels!A:A, dim_channels!B:B, "Not Found")</f>
        <v>Booking.com</v>
      </c>
    </row>
    <row r="555" spans="1:12" x14ac:dyDescent="0.2">
      <c r="A555" s="3" t="s">
        <v>959</v>
      </c>
      <c r="B555" s="3" t="s">
        <v>722</v>
      </c>
      <c r="C555" s="3" t="s">
        <v>435</v>
      </c>
      <c r="D555" s="3" t="s">
        <v>169</v>
      </c>
      <c r="E555" s="3" t="s">
        <v>46</v>
      </c>
      <c r="F555" s="3">
        <v>10335.469999999999</v>
      </c>
      <c r="G555" s="3">
        <v>2067.09</v>
      </c>
      <c r="H555" s="3">
        <v>8268.3799999999992</v>
      </c>
      <c r="I555" s="3" t="s">
        <v>29</v>
      </c>
      <c r="J555" s="5">
        <v>1.249999395286622</v>
      </c>
      <c r="K555" t="str">
        <f>_xlfn.XLOOKUP(D555, dim_channels!A:A, dim_channels!C:C, "Not Found")</f>
        <v>GDS</v>
      </c>
      <c r="L555" t="str">
        <f>_xlfn.XLOOKUP(D555, dim_channels!A:A, dim_channels!B:B, "Not Found")</f>
        <v>GDS (Amadeus)</v>
      </c>
    </row>
    <row r="556" spans="1:12" x14ac:dyDescent="0.2">
      <c r="A556" s="2" t="s">
        <v>960</v>
      </c>
      <c r="B556" s="2" t="s">
        <v>649</v>
      </c>
      <c r="C556" s="2" t="s">
        <v>558</v>
      </c>
      <c r="D556" s="2" t="s">
        <v>64</v>
      </c>
      <c r="E556" s="2" t="s">
        <v>34</v>
      </c>
      <c r="F556" s="2">
        <v>10220.120000000001</v>
      </c>
      <c r="G556" s="2">
        <v>0</v>
      </c>
      <c r="H556" s="2">
        <v>10220.120000000001</v>
      </c>
      <c r="I556" s="2" t="s">
        <v>29</v>
      </c>
      <c r="J556" s="4">
        <v>1</v>
      </c>
      <c r="K556" t="str">
        <f>_xlfn.XLOOKUP(D556, dim_channels!A:A, dim_channels!C:C, "Not Found")</f>
        <v>Direct</v>
      </c>
      <c r="L556" t="str">
        <f>_xlfn.XLOOKUP(D556, dim_channels!A:A, dim_channels!B:B, "Not Found")</f>
        <v>Direct Website</v>
      </c>
    </row>
    <row r="557" spans="1:12" x14ac:dyDescent="0.2">
      <c r="A557" s="3" t="s">
        <v>961</v>
      </c>
      <c r="B557" s="3" t="s">
        <v>73</v>
      </c>
      <c r="C557" s="3" t="s">
        <v>87</v>
      </c>
      <c r="D557" s="3" t="s">
        <v>33</v>
      </c>
      <c r="E557" s="3" t="s">
        <v>28</v>
      </c>
      <c r="F557" s="3">
        <v>8532.98</v>
      </c>
      <c r="G557" s="3">
        <v>1279.95</v>
      </c>
      <c r="H557" s="3">
        <v>7253.03</v>
      </c>
      <c r="I557" s="3" t="s">
        <v>56</v>
      </c>
      <c r="J557" s="5">
        <v>1.1764710748473399</v>
      </c>
      <c r="K557" t="str">
        <f>_xlfn.XLOOKUP(D557, dim_channels!A:A, dim_channels!C:C, "Not Found")</f>
        <v>OTA</v>
      </c>
      <c r="L557" t="str">
        <f>_xlfn.XLOOKUP(D557, dim_channels!A:A, dim_channels!B:B, "Not Found")</f>
        <v>Booking.com</v>
      </c>
    </row>
    <row r="558" spans="1:12" x14ac:dyDescent="0.2">
      <c r="A558" s="2" t="s">
        <v>962</v>
      </c>
      <c r="B558" s="2" t="s">
        <v>451</v>
      </c>
      <c r="C558" s="2" t="s">
        <v>875</v>
      </c>
      <c r="D558" s="2" t="s">
        <v>114</v>
      </c>
      <c r="E558" s="2" t="s">
        <v>115</v>
      </c>
      <c r="F558" s="2">
        <v>2536.41</v>
      </c>
      <c r="G558" s="2">
        <v>253.64</v>
      </c>
      <c r="H558" s="2">
        <v>2282.77</v>
      </c>
      <c r="I558" s="2" t="s">
        <v>41</v>
      </c>
      <c r="J558" s="4">
        <v>1.11111062437302</v>
      </c>
      <c r="K558" t="str">
        <f>_xlfn.XLOOKUP(D558, dim_channels!A:A, dim_channels!C:C, "Not Found")</f>
        <v>Offline</v>
      </c>
      <c r="L558" t="str">
        <f>_xlfn.XLOOKUP(D558, dim_channels!A:A, dim_channels!B:B, "Not Found")</f>
        <v>Travel Agency</v>
      </c>
    </row>
    <row r="559" spans="1:12" x14ac:dyDescent="0.2">
      <c r="A559" s="3" t="s">
        <v>963</v>
      </c>
      <c r="B559" s="3" t="s">
        <v>661</v>
      </c>
      <c r="C559" s="3" t="s">
        <v>724</v>
      </c>
      <c r="D559" s="3" t="s">
        <v>52</v>
      </c>
      <c r="E559" s="3" t="s">
        <v>34</v>
      </c>
      <c r="F559" s="3">
        <v>5959.49</v>
      </c>
      <c r="G559" s="3">
        <v>715.14</v>
      </c>
      <c r="H559" s="3">
        <v>5244.35</v>
      </c>
      <c r="I559" s="3" t="s">
        <v>29</v>
      </c>
      <c r="J559" s="5">
        <v>1.136363896383727</v>
      </c>
      <c r="K559" t="str">
        <f>_xlfn.XLOOKUP(D559, dim_channels!A:A, dim_channels!C:C, "Not Found")</f>
        <v>OTA</v>
      </c>
      <c r="L559" t="str">
        <f>_xlfn.XLOOKUP(D559, dim_channels!A:A, dim_channels!B:B, "Not Found")</f>
        <v>Agoda</v>
      </c>
    </row>
    <row r="560" spans="1:12" x14ac:dyDescent="0.2">
      <c r="A560" s="2" t="s">
        <v>964</v>
      </c>
      <c r="B560" s="2" t="s">
        <v>103</v>
      </c>
      <c r="C560" s="2" t="s">
        <v>246</v>
      </c>
      <c r="D560" s="2" t="s">
        <v>169</v>
      </c>
      <c r="E560" s="2" t="s">
        <v>34</v>
      </c>
      <c r="F560" s="2">
        <v>3017.69</v>
      </c>
      <c r="G560" s="2">
        <v>603.54</v>
      </c>
      <c r="H560" s="2">
        <v>2414.15</v>
      </c>
      <c r="I560" s="2" t="s">
        <v>29</v>
      </c>
      <c r="J560" s="4">
        <v>1.250001035561171</v>
      </c>
      <c r="K560" t="str">
        <f>_xlfn.XLOOKUP(D560, dim_channels!A:A, dim_channels!C:C, "Not Found")</f>
        <v>GDS</v>
      </c>
      <c r="L560" t="str">
        <f>_xlfn.XLOOKUP(D560, dim_channels!A:A, dim_channels!B:B, "Not Found")</f>
        <v>GDS (Amadeus)</v>
      </c>
    </row>
    <row r="561" spans="1:12" x14ac:dyDescent="0.2">
      <c r="A561" s="3" t="s">
        <v>965</v>
      </c>
      <c r="B561" s="3" t="s">
        <v>120</v>
      </c>
      <c r="C561" s="3" t="s">
        <v>82</v>
      </c>
      <c r="D561" s="3" t="s">
        <v>114</v>
      </c>
      <c r="E561" s="3" t="s">
        <v>115</v>
      </c>
      <c r="F561" s="3">
        <v>8411.01</v>
      </c>
      <c r="G561" s="3">
        <v>841.1</v>
      </c>
      <c r="H561" s="3">
        <v>7569.91</v>
      </c>
      <c r="I561" s="3" t="s">
        <v>56</v>
      </c>
      <c r="J561" s="5">
        <v>1.1111109643311481</v>
      </c>
      <c r="K561" t="str">
        <f>_xlfn.XLOOKUP(D561, dim_channels!A:A, dim_channels!C:C, "Not Found")</f>
        <v>Offline</v>
      </c>
      <c r="L561" t="str">
        <f>_xlfn.XLOOKUP(D561, dim_channels!A:A, dim_channels!B:B, "Not Found")</f>
        <v>Travel Agency</v>
      </c>
    </row>
    <row r="562" spans="1:12" x14ac:dyDescent="0.2">
      <c r="A562" s="2" t="s">
        <v>966</v>
      </c>
      <c r="B562" s="2" t="s">
        <v>278</v>
      </c>
      <c r="C562" s="2" t="s">
        <v>161</v>
      </c>
      <c r="D562" s="2" t="s">
        <v>27</v>
      </c>
      <c r="E562" s="2" t="s">
        <v>60</v>
      </c>
      <c r="F562" s="2">
        <v>11759.34</v>
      </c>
      <c r="G562" s="2">
        <v>0</v>
      </c>
      <c r="H562" s="2">
        <v>11759.34</v>
      </c>
      <c r="I562" s="2" t="s">
        <v>29</v>
      </c>
      <c r="J562" s="4">
        <v>1</v>
      </c>
      <c r="K562" t="str">
        <f>_xlfn.XLOOKUP(D562, dim_channels!A:A, dim_channels!C:C, "Not Found")</f>
        <v>OTA</v>
      </c>
      <c r="L562" t="str">
        <f>_xlfn.XLOOKUP(D562, dim_channels!A:A, dim_channels!B:B, "Not Found")</f>
        <v>Expedia</v>
      </c>
    </row>
    <row r="563" spans="1:12" x14ac:dyDescent="0.2">
      <c r="A563" s="3" t="s">
        <v>967</v>
      </c>
      <c r="B563" s="3" t="s">
        <v>234</v>
      </c>
      <c r="C563" s="3" t="s">
        <v>303</v>
      </c>
      <c r="D563" s="3" t="s">
        <v>45</v>
      </c>
      <c r="E563" s="3" t="s">
        <v>89</v>
      </c>
      <c r="F563" s="3">
        <v>7537.2</v>
      </c>
      <c r="G563" s="3">
        <v>0</v>
      </c>
      <c r="H563" s="3">
        <v>7537.2</v>
      </c>
      <c r="I563" s="3" t="s">
        <v>29</v>
      </c>
      <c r="J563" s="5">
        <v>1</v>
      </c>
      <c r="K563" t="str">
        <f>_xlfn.XLOOKUP(D563, dim_channels!A:A, dim_channels!C:C, "Not Found")</f>
        <v>Corporate</v>
      </c>
      <c r="L563" t="str">
        <f>_xlfn.XLOOKUP(D563, dim_channels!A:A, dim_channels!B:B, "Not Found")</f>
        <v>Corporate Direct</v>
      </c>
    </row>
    <row r="564" spans="1:12" x14ac:dyDescent="0.2">
      <c r="A564" s="2" t="s">
        <v>968</v>
      </c>
      <c r="B564" s="2" t="s">
        <v>754</v>
      </c>
      <c r="C564" s="2" t="s">
        <v>567</v>
      </c>
      <c r="D564" s="2" t="s">
        <v>45</v>
      </c>
      <c r="E564" s="2" t="s">
        <v>46</v>
      </c>
      <c r="F564" s="2">
        <v>8744.32</v>
      </c>
      <c r="G564" s="2">
        <v>437.22</v>
      </c>
      <c r="H564" s="2">
        <v>8307.1</v>
      </c>
      <c r="I564" s="2" t="s">
        <v>29</v>
      </c>
      <c r="J564" s="4">
        <v>1.052632085806118</v>
      </c>
      <c r="K564" t="str">
        <f>_xlfn.XLOOKUP(D564, dim_channels!A:A, dim_channels!C:C, "Not Found")</f>
        <v>Corporate</v>
      </c>
      <c r="L564" t="str">
        <f>_xlfn.XLOOKUP(D564, dim_channels!A:A, dim_channels!B:B, "Not Found")</f>
        <v>Corporate Direct</v>
      </c>
    </row>
    <row r="565" spans="1:12" x14ac:dyDescent="0.2">
      <c r="A565" s="3" t="s">
        <v>969</v>
      </c>
      <c r="B565" s="3" t="s">
        <v>669</v>
      </c>
      <c r="C565" s="3" t="s">
        <v>292</v>
      </c>
      <c r="D565" s="3" t="s">
        <v>33</v>
      </c>
      <c r="E565" s="3" t="s">
        <v>60</v>
      </c>
      <c r="F565" s="3">
        <v>8624.58</v>
      </c>
      <c r="G565" s="3">
        <v>0</v>
      </c>
      <c r="H565" s="3">
        <v>8624.58</v>
      </c>
      <c r="I565" s="3" t="s">
        <v>56</v>
      </c>
      <c r="J565" s="5">
        <v>1</v>
      </c>
      <c r="K565" t="str">
        <f>_xlfn.XLOOKUP(D565, dim_channels!A:A, dim_channels!C:C, "Not Found")</f>
        <v>OTA</v>
      </c>
      <c r="L565" t="str">
        <f>_xlfn.XLOOKUP(D565, dim_channels!A:A, dim_channels!B:B, "Not Found")</f>
        <v>Booking.com</v>
      </c>
    </row>
    <row r="566" spans="1:12" x14ac:dyDescent="0.2">
      <c r="A566" s="2" t="s">
        <v>970</v>
      </c>
      <c r="B566" s="2" t="s">
        <v>971</v>
      </c>
      <c r="C566" s="2" t="s">
        <v>76</v>
      </c>
      <c r="D566" s="2" t="s">
        <v>169</v>
      </c>
      <c r="E566" s="2" t="s">
        <v>34</v>
      </c>
      <c r="F566" s="2">
        <v>16243.42</v>
      </c>
      <c r="G566" s="2">
        <v>3248.68</v>
      </c>
      <c r="H566" s="2">
        <v>12994.74</v>
      </c>
      <c r="I566" s="2" t="s">
        <v>29</v>
      </c>
      <c r="J566" s="4">
        <v>1.249999615228931</v>
      </c>
      <c r="K566" t="str">
        <f>_xlfn.XLOOKUP(D566, dim_channels!A:A, dim_channels!C:C, "Not Found")</f>
        <v>GDS</v>
      </c>
      <c r="L566" t="str">
        <f>_xlfn.XLOOKUP(D566, dim_channels!A:A, dim_channels!B:B, "Not Found")</f>
        <v>GDS (Amadeus)</v>
      </c>
    </row>
    <row r="567" spans="1:12" x14ac:dyDescent="0.2">
      <c r="A567" s="3" t="s">
        <v>972</v>
      </c>
      <c r="B567" s="3" t="s">
        <v>630</v>
      </c>
      <c r="C567" s="3" t="s">
        <v>516</v>
      </c>
      <c r="D567" s="3" t="s">
        <v>45</v>
      </c>
      <c r="E567" s="3" t="s">
        <v>46</v>
      </c>
      <c r="F567" s="3">
        <v>2488.96</v>
      </c>
      <c r="G567" s="3">
        <v>124.45</v>
      </c>
      <c r="H567" s="3">
        <v>2364.5100000000002</v>
      </c>
      <c r="I567" s="3" t="s">
        <v>56</v>
      </c>
      <c r="J567" s="5">
        <v>1.052632469306537</v>
      </c>
      <c r="K567" t="str">
        <f>_xlfn.XLOOKUP(D567, dim_channels!A:A, dim_channels!C:C, "Not Found")</f>
        <v>Corporate</v>
      </c>
      <c r="L567" t="str">
        <f>_xlfn.XLOOKUP(D567, dim_channels!A:A, dim_channels!B:B, "Not Found")</f>
        <v>Corporate Direct</v>
      </c>
    </row>
    <row r="568" spans="1:12" x14ac:dyDescent="0.2">
      <c r="A568" s="2" t="s">
        <v>973</v>
      </c>
      <c r="B568" s="2" t="s">
        <v>497</v>
      </c>
      <c r="C568" s="2" t="s">
        <v>278</v>
      </c>
      <c r="D568" s="2" t="s">
        <v>52</v>
      </c>
      <c r="E568" s="2" t="s">
        <v>34</v>
      </c>
      <c r="F568" s="2">
        <v>10785.42</v>
      </c>
      <c r="G568" s="2">
        <v>1294.25</v>
      </c>
      <c r="H568" s="2">
        <v>9491.17</v>
      </c>
      <c r="I568" s="2" t="s">
        <v>29</v>
      </c>
      <c r="J568" s="4">
        <v>1.136363588472233</v>
      </c>
      <c r="K568" t="str">
        <f>_xlfn.XLOOKUP(D568, dim_channels!A:A, dim_channels!C:C, "Not Found")</f>
        <v>OTA</v>
      </c>
      <c r="L568" t="str">
        <f>_xlfn.XLOOKUP(D568, dim_channels!A:A, dim_channels!B:B, "Not Found")</f>
        <v>Agoda</v>
      </c>
    </row>
    <row r="569" spans="1:12" x14ac:dyDescent="0.2">
      <c r="A569" s="3" t="s">
        <v>974</v>
      </c>
      <c r="B569" s="3" t="s">
        <v>577</v>
      </c>
      <c r="C569" s="3" t="s">
        <v>525</v>
      </c>
      <c r="D569" s="3" t="s">
        <v>64</v>
      </c>
      <c r="E569" s="3" t="s">
        <v>115</v>
      </c>
      <c r="F569" s="3">
        <v>7707.3</v>
      </c>
      <c r="G569" s="3">
        <v>0</v>
      </c>
      <c r="H569" s="3">
        <v>7707.3</v>
      </c>
      <c r="I569" s="3" t="s">
        <v>29</v>
      </c>
      <c r="J569" s="5">
        <v>1</v>
      </c>
      <c r="K569" t="str">
        <f>_xlfn.XLOOKUP(D569, dim_channels!A:A, dim_channels!C:C, "Not Found")</f>
        <v>Direct</v>
      </c>
      <c r="L569" t="str">
        <f>_xlfn.XLOOKUP(D569, dim_channels!A:A, dim_channels!B:B, "Not Found")</f>
        <v>Direct Website</v>
      </c>
    </row>
    <row r="570" spans="1:12" x14ac:dyDescent="0.2">
      <c r="A570" s="2" t="s">
        <v>975</v>
      </c>
      <c r="B570" s="2" t="s">
        <v>400</v>
      </c>
      <c r="C570" s="2" t="s">
        <v>321</v>
      </c>
      <c r="D570" s="2" t="s">
        <v>27</v>
      </c>
      <c r="E570" s="2" t="s">
        <v>28</v>
      </c>
      <c r="F570" s="2">
        <v>9813.61</v>
      </c>
      <c r="G570" s="2">
        <v>1766.45</v>
      </c>
      <c r="H570" s="2">
        <v>8047.16</v>
      </c>
      <c r="I570" s="2" t="s">
        <v>56</v>
      </c>
      <c r="J570" s="4">
        <v>1.219512225431084</v>
      </c>
      <c r="K570" t="str">
        <f>_xlfn.XLOOKUP(D570, dim_channels!A:A, dim_channels!C:C, "Not Found")</f>
        <v>OTA</v>
      </c>
      <c r="L570" t="str">
        <f>_xlfn.XLOOKUP(D570, dim_channels!A:A, dim_channels!B:B, "Not Found")</f>
        <v>Expedia</v>
      </c>
    </row>
    <row r="571" spans="1:12" x14ac:dyDescent="0.2">
      <c r="A571" s="3" t="s">
        <v>976</v>
      </c>
      <c r="B571" s="3" t="s">
        <v>343</v>
      </c>
      <c r="C571" s="3" t="s">
        <v>190</v>
      </c>
      <c r="D571" s="3" t="s">
        <v>64</v>
      </c>
      <c r="E571" s="3" t="s">
        <v>115</v>
      </c>
      <c r="F571" s="3">
        <v>13385.46</v>
      </c>
      <c r="G571" s="3">
        <v>0</v>
      </c>
      <c r="H571" s="3">
        <v>13385.46</v>
      </c>
      <c r="I571" s="3" t="s">
        <v>29</v>
      </c>
      <c r="J571" s="5">
        <v>1</v>
      </c>
      <c r="K571" t="str">
        <f>_xlfn.XLOOKUP(D571, dim_channels!A:A, dim_channels!C:C, "Not Found")</f>
        <v>Direct</v>
      </c>
      <c r="L571" t="str">
        <f>_xlfn.XLOOKUP(D571, dim_channels!A:A, dim_channels!B:B, "Not Found")</f>
        <v>Direct Website</v>
      </c>
    </row>
    <row r="572" spans="1:12" x14ac:dyDescent="0.2">
      <c r="A572" s="2" t="s">
        <v>977</v>
      </c>
      <c r="B572" s="2" t="s">
        <v>161</v>
      </c>
      <c r="C572" s="2" t="s">
        <v>43</v>
      </c>
      <c r="D572" s="2" t="s">
        <v>33</v>
      </c>
      <c r="E572" s="2" t="s">
        <v>28</v>
      </c>
      <c r="F572" s="2">
        <v>5459.54</v>
      </c>
      <c r="G572" s="2">
        <v>818.93</v>
      </c>
      <c r="H572" s="2">
        <v>4640.6099999999997</v>
      </c>
      <c r="I572" s="2" t="s">
        <v>29</v>
      </c>
      <c r="J572" s="4">
        <v>1.1764703347189269</v>
      </c>
      <c r="K572" t="str">
        <f>_xlfn.XLOOKUP(D572, dim_channels!A:A, dim_channels!C:C, "Not Found")</f>
        <v>OTA</v>
      </c>
      <c r="L572" t="str">
        <f>_xlfn.XLOOKUP(D572, dim_channels!A:A, dim_channels!B:B, "Not Found")</f>
        <v>Booking.com</v>
      </c>
    </row>
    <row r="573" spans="1:12" x14ac:dyDescent="0.2">
      <c r="A573" s="3" t="s">
        <v>978</v>
      </c>
      <c r="B573" s="3" t="s">
        <v>164</v>
      </c>
      <c r="C573" s="3" t="s">
        <v>666</v>
      </c>
      <c r="D573" s="3" t="s">
        <v>45</v>
      </c>
      <c r="E573" s="3" t="s">
        <v>89</v>
      </c>
      <c r="F573" s="3">
        <v>2424.4299999999998</v>
      </c>
      <c r="G573" s="3">
        <v>0</v>
      </c>
      <c r="H573" s="3">
        <v>2424.4299999999998</v>
      </c>
      <c r="I573" s="3" t="s">
        <v>41</v>
      </c>
      <c r="J573" s="5">
        <v>1</v>
      </c>
      <c r="K573" t="str">
        <f>_xlfn.XLOOKUP(D573, dim_channels!A:A, dim_channels!C:C, "Not Found")</f>
        <v>Corporate</v>
      </c>
      <c r="L573" t="str">
        <f>_xlfn.XLOOKUP(D573, dim_channels!A:A, dim_channels!B:B, "Not Found")</f>
        <v>Corporate Direct</v>
      </c>
    </row>
    <row r="574" spans="1:12" x14ac:dyDescent="0.2">
      <c r="A574" s="2" t="s">
        <v>979</v>
      </c>
      <c r="B574" s="2" t="s">
        <v>73</v>
      </c>
      <c r="C574" s="2" t="s">
        <v>653</v>
      </c>
      <c r="D574" s="2" t="s">
        <v>64</v>
      </c>
      <c r="E574" s="2" t="s">
        <v>28</v>
      </c>
      <c r="F574" s="2">
        <v>11100.16</v>
      </c>
      <c r="G574" s="2">
        <v>0</v>
      </c>
      <c r="H574" s="2">
        <v>11100.16</v>
      </c>
      <c r="I574" s="2" t="s">
        <v>29</v>
      </c>
      <c r="J574" s="4">
        <v>1</v>
      </c>
      <c r="K574" t="str">
        <f>_xlfn.XLOOKUP(D574, dim_channels!A:A, dim_channels!C:C, "Not Found")</f>
        <v>Direct</v>
      </c>
      <c r="L574" t="str">
        <f>_xlfn.XLOOKUP(D574, dim_channels!A:A, dim_channels!B:B, "Not Found")</f>
        <v>Direct Website</v>
      </c>
    </row>
    <row r="575" spans="1:12" x14ac:dyDescent="0.2">
      <c r="A575" s="3" t="s">
        <v>980</v>
      </c>
      <c r="B575" s="3" t="s">
        <v>155</v>
      </c>
      <c r="C575" s="3" t="s">
        <v>485</v>
      </c>
      <c r="D575" s="3" t="s">
        <v>27</v>
      </c>
      <c r="E575" s="3" t="s">
        <v>28</v>
      </c>
      <c r="F575" s="3">
        <v>12640.23</v>
      </c>
      <c r="G575" s="3">
        <v>2275.2399999999998</v>
      </c>
      <c r="H575" s="3">
        <v>10364.99</v>
      </c>
      <c r="I575" s="3" t="s">
        <v>29</v>
      </c>
      <c r="J575" s="5">
        <v>1.219512030402345</v>
      </c>
      <c r="K575" t="str">
        <f>_xlfn.XLOOKUP(D575, dim_channels!A:A, dim_channels!C:C, "Not Found")</f>
        <v>OTA</v>
      </c>
      <c r="L575" t="str">
        <f>_xlfn.XLOOKUP(D575, dim_channels!A:A, dim_channels!B:B, "Not Found")</f>
        <v>Expedia</v>
      </c>
    </row>
    <row r="576" spans="1:12" x14ac:dyDescent="0.2">
      <c r="A576" s="2" t="s">
        <v>981</v>
      </c>
      <c r="B576" s="2" t="s">
        <v>441</v>
      </c>
      <c r="C576" s="2" t="s">
        <v>441</v>
      </c>
      <c r="D576" s="2" t="s">
        <v>64</v>
      </c>
      <c r="E576" s="2" t="s">
        <v>115</v>
      </c>
      <c r="F576" s="2">
        <v>3913.11</v>
      </c>
      <c r="G576" s="2">
        <v>0</v>
      </c>
      <c r="H576" s="2">
        <v>3913.11</v>
      </c>
      <c r="I576" s="2" t="s">
        <v>29</v>
      </c>
      <c r="J576" s="4">
        <v>1</v>
      </c>
      <c r="K576" t="str">
        <f>_xlfn.XLOOKUP(D576, dim_channels!A:A, dim_channels!C:C, "Not Found")</f>
        <v>Direct</v>
      </c>
      <c r="L576" t="str">
        <f>_xlfn.XLOOKUP(D576, dim_channels!A:A, dim_channels!B:B, "Not Found")</f>
        <v>Direct Website</v>
      </c>
    </row>
    <row r="577" spans="1:12" x14ac:dyDescent="0.2">
      <c r="A577" s="3" t="s">
        <v>982</v>
      </c>
      <c r="B577" s="3" t="s">
        <v>423</v>
      </c>
      <c r="C577" s="3" t="s">
        <v>983</v>
      </c>
      <c r="D577" s="3" t="s">
        <v>169</v>
      </c>
      <c r="E577" s="3" t="s">
        <v>46</v>
      </c>
      <c r="F577" s="3">
        <v>9021.1299999999992</v>
      </c>
      <c r="G577" s="3">
        <v>1804.23</v>
      </c>
      <c r="H577" s="3">
        <v>7216.9</v>
      </c>
      <c r="I577" s="3" t="s">
        <v>29</v>
      </c>
      <c r="J577" s="5">
        <v>1.2500006928182461</v>
      </c>
      <c r="K577" t="str">
        <f>_xlfn.XLOOKUP(D577, dim_channels!A:A, dim_channels!C:C, "Not Found")</f>
        <v>GDS</v>
      </c>
      <c r="L577" t="str">
        <f>_xlfn.XLOOKUP(D577, dim_channels!A:A, dim_channels!B:B, "Not Found")</f>
        <v>GDS (Amadeus)</v>
      </c>
    </row>
    <row r="578" spans="1:12" x14ac:dyDescent="0.2">
      <c r="A578" s="2" t="s">
        <v>984</v>
      </c>
      <c r="B578" s="2" t="s">
        <v>560</v>
      </c>
      <c r="C578" s="2" t="s">
        <v>614</v>
      </c>
      <c r="D578" s="2" t="s">
        <v>27</v>
      </c>
      <c r="E578" s="2" t="s">
        <v>28</v>
      </c>
      <c r="F578" s="2">
        <v>4401.08</v>
      </c>
      <c r="G578" s="2">
        <v>792.19</v>
      </c>
      <c r="H578" s="2">
        <v>3608.89</v>
      </c>
      <c r="I578" s="2" t="s">
        <v>29</v>
      </c>
      <c r="J578" s="4">
        <v>1.2195107082787231</v>
      </c>
      <c r="K578" t="str">
        <f>_xlfn.XLOOKUP(D578, dim_channels!A:A, dim_channels!C:C, "Not Found")</f>
        <v>OTA</v>
      </c>
      <c r="L578" t="str">
        <f>_xlfn.XLOOKUP(D578, dim_channels!A:A, dim_channels!B:B, "Not Found")</f>
        <v>Expedia</v>
      </c>
    </row>
    <row r="579" spans="1:12" x14ac:dyDescent="0.2">
      <c r="A579" s="3" t="s">
        <v>985</v>
      </c>
      <c r="B579" s="3" t="s">
        <v>634</v>
      </c>
      <c r="C579" s="3" t="s">
        <v>986</v>
      </c>
      <c r="D579" s="3" t="s">
        <v>169</v>
      </c>
      <c r="E579" s="3" t="s">
        <v>46</v>
      </c>
      <c r="F579" s="3">
        <v>5922.61</v>
      </c>
      <c r="G579" s="3">
        <v>1184.52</v>
      </c>
      <c r="H579" s="3">
        <v>4738.09</v>
      </c>
      <c r="I579" s="3" t="s">
        <v>29</v>
      </c>
      <c r="J579" s="5">
        <v>1.249999472361226</v>
      </c>
      <c r="K579" t="str">
        <f>_xlfn.XLOOKUP(D579, dim_channels!A:A, dim_channels!C:C, "Not Found")</f>
        <v>GDS</v>
      </c>
      <c r="L579" t="str">
        <f>_xlfn.XLOOKUP(D579, dim_channels!A:A, dim_channels!B:B, "Not Found")</f>
        <v>GDS (Amadeus)</v>
      </c>
    </row>
    <row r="580" spans="1:12" x14ac:dyDescent="0.2">
      <c r="A580" s="2" t="s">
        <v>987</v>
      </c>
      <c r="B580" s="2" t="s">
        <v>364</v>
      </c>
      <c r="C580" s="2" t="s">
        <v>971</v>
      </c>
      <c r="D580" s="2" t="s">
        <v>52</v>
      </c>
      <c r="E580" s="2" t="s">
        <v>34</v>
      </c>
      <c r="F580" s="2">
        <v>8010.3</v>
      </c>
      <c r="G580" s="2">
        <v>961.24</v>
      </c>
      <c r="H580" s="2">
        <v>7049.06</v>
      </c>
      <c r="I580" s="2" t="s">
        <v>29</v>
      </c>
      <c r="J580" s="4">
        <v>1.136364281194939</v>
      </c>
      <c r="K580" t="str">
        <f>_xlfn.XLOOKUP(D580, dim_channels!A:A, dim_channels!C:C, "Not Found")</f>
        <v>OTA</v>
      </c>
      <c r="L580" t="str">
        <f>_xlfn.XLOOKUP(D580, dim_channels!A:A, dim_channels!B:B, "Not Found")</f>
        <v>Agoda</v>
      </c>
    </row>
    <row r="581" spans="1:12" x14ac:dyDescent="0.2">
      <c r="A581" s="3" t="s">
        <v>988</v>
      </c>
      <c r="B581" s="3" t="s">
        <v>44</v>
      </c>
      <c r="C581" s="3" t="s">
        <v>186</v>
      </c>
      <c r="D581" s="3" t="s">
        <v>52</v>
      </c>
      <c r="E581" s="3" t="s">
        <v>60</v>
      </c>
      <c r="F581" s="3">
        <v>7805.61</v>
      </c>
      <c r="G581" s="3">
        <v>0</v>
      </c>
      <c r="H581" s="3">
        <v>7805.61</v>
      </c>
      <c r="I581" s="3" t="s">
        <v>29</v>
      </c>
      <c r="J581" s="5">
        <v>1</v>
      </c>
      <c r="K581" t="str">
        <f>_xlfn.XLOOKUP(D581, dim_channels!A:A, dim_channels!C:C, "Not Found")</f>
        <v>OTA</v>
      </c>
      <c r="L581" t="str">
        <f>_xlfn.XLOOKUP(D581, dim_channels!A:A, dim_channels!B:B, "Not Found")</f>
        <v>Agoda</v>
      </c>
    </row>
    <row r="582" spans="1:12" x14ac:dyDescent="0.2">
      <c r="A582" s="2" t="s">
        <v>989</v>
      </c>
      <c r="B582" s="2" t="s">
        <v>822</v>
      </c>
      <c r="C582" s="2" t="s">
        <v>630</v>
      </c>
      <c r="D582" s="2" t="s">
        <v>64</v>
      </c>
      <c r="E582" s="2" t="s">
        <v>34</v>
      </c>
      <c r="F582" s="2">
        <v>2614.15</v>
      </c>
      <c r="G582" s="2">
        <v>0</v>
      </c>
      <c r="H582" s="2">
        <v>2614.15</v>
      </c>
      <c r="I582" s="2" t="s">
        <v>29</v>
      </c>
      <c r="J582" s="4">
        <v>1</v>
      </c>
      <c r="K582" t="str">
        <f>_xlfn.XLOOKUP(D582, dim_channels!A:A, dim_channels!C:C, "Not Found")</f>
        <v>Direct</v>
      </c>
      <c r="L582" t="str">
        <f>_xlfn.XLOOKUP(D582, dim_channels!A:A, dim_channels!B:B, "Not Found")</f>
        <v>Direct Website</v>
      </c>
    </row>
    <row r="583" spans="1:12" x14ac:dyDescent="0.2">
      <c r="A583" s="3" t="s">
        <v>990</v>
      </c>
      <c r="B583" s="3" t="s">
        <v>724</v>
      </c>
      <c r="C583" s="3" t="s">
        <v>224</v>
      </c>
      <c r="D583" s="3" t="s">
        <v>45</v>
      </c>
      <c r="E583" s="3" t="s">
        <v>46</v>
      </c>
      <c r="F583" s="3">
        <v>3109.08</v>
      </c>
      <c r="G583" s="3">
        <v>155.44999999999999</v>
      </c>
      <c r="H583" s="3">
        <v>2953.63</v>
      </c>
      <c r="I583" s="3" t="s">
        <v>56</v>
      </c>
      <c r="J583" s="5">
        <v>1.0526301534044551</v>
      </c>
      <c r="K583" t="str">
        <f>_xlfn.XLOOKUP(D583, dim_channels!A:A, dim_channels!C:C, "Not Found")</f>
        <v>Corporate</v>
      </c>
      <c r="L583" t="str">
        <f>_xlfn.XLOOKUP(D583, dim_channels!A:A, dim_channels!B:B, "Not Found")</f>
        <v>Corporate Direct</v>
      </c>
    </row>
    <row r="584" spans="1:12" x14ac:dyDescent="0.2">
      <c r="A584" s="2" t="s">
        <v>991</v>
      </c>
      <c r="B584" s="2" t="s">
        <v>386</v>
      </c>
      <c r="C584" s="2" t="s">
        <v>192</v>
      </c>
      <c r="D584" s="2" t="s">
        <v>64</v>
      </c>
      <c r="E584" s="2" t="s">
        <v>115</v>
      </c>
      <c r="F584" s="2">
        <v>8054.99</v>
      </c>
      <c r="G584" s="2">
        <v>0</v>
      </c>
      <c r="H584" s="2">
        <v>8054.99</v>
      </c>
      <c r="I584" s="2" t="s">
        <v>29</v>
      </c>
      <c r="J584" s="4">
        <v>1</v>
      </c>
      <c r="K584" t="str">
        <f>_xlfn.XLOOKUP(D584, dim_channels!A:A, dim_channels!C:C, "Not Found")</f>
        <v>Direct</v>
      </c>
      <c r="L584" t="str">
        <f>_xlfn.XLOOKUP(D584, dim_channels!A:A, dim_channels!B:B, "Not Found")</f>
        <v>Direct Website</v>
      </c>
    </row>
    <row r="585" spans="1:12" x14ac:dyDescent="0.2">
      <c r="A585" s="3" t="s">
        <v>992</v>
      </c>
      <c r="B585" s="3" t="s">
        <v>204</v>
      </c>
      <c r="C585" s="3" t="s">
        <v>619</v>
      </c>
      <c r="D585" s="3" t="s">
        <v>64</v>
      </c>
      <c r="E585" s="3" t="s">
        <v>115</v>
      </c>
      <c r="F585" s="3">
        <v>9812.6</v>
      </c>
      <c r="G585" s="3">
        <v>0</v>
      </c>
      <c r="H585" s="3">
        <v>9812.6</v>
      </c>
      <c r="I585" s="3" t="s">
        <v>56</v>
      </c>
      <c r="J585" s="5">
        <v>1</v>
      </c>
      <c r="K585" t="str">
        <f>_xlfn.XLOOKUP(D585, dim_channels!A:A, dim_channels!C:C, "Not Found")</f>
        <v>Direct</v>
      </c>
      <c r="L585" t="str">
        <f>_xlfn.XLOOKUP(D585, dim_channels!A:A, dim_channels!B:B, "Not Found")</f>
        <v>Direct Website</v>
      </c>
    </row>
    <row r="586" spans="1:12" x14ac:dyDescent="0.2">
      <c r="A586" s="2" t="s">
        <v>993</v>
      </c>
      <c r="B586" s="2" t="s">
        <v>43</v>
      </c>
      <c r="C586" s="2" t="s">
        <v>168</v>
      </c>
      <c r="D586" s="2" t="s">
        <v>64</v>
      </c>
      <c r="E586" s="2" t="s">
        <v>34</v>
      </c>
      <c r="F586" s="2">
        <v>14552.62</v>
      </c>
      <c r="G586" s="2">
        <v>0</v>
      </c>
      <c r="H586" s="2">
        <v>14552.62</v>
      </c>
      <c r="I586" s="2" t="s">
        <v>29</v>
      </c>
      <c r="J586" s="4">
        <v>1</v>
      </c>
      <c r="K586" t="str">
        <f>_xlfn.XLOOKUP(D586, dim_channels!A:A, dim_channels!C:C, "Not Found")</f>
        <v>Direct</v>
      </c>
      <c r="L586" t="str">
        <f>_xlfn.XLOOKUP(D586, dim_channels!A:A, dim_channels!B:B, "Not Found")</f>
        <v>Direct Website</v>
      </c>
    </row>
    <row r="587" spans="1:12" x14ac:dyDescent="0.2">
      <c r="A587" s="3" t="s">
        <v>994</v>
      </c>
      <c r="B587" s="3" t="s">
        <v>666</v>
      </c>
      <c r="C587" s="3" t="s">
        <v>37</v>
      </c>
      <c r="D587" s="3" t="s">
        <v>27</v>
      </c>
      <c r="E587" s="3" t="s">
        <v>60</v>
      </c>
      <c r="F587" s="3">
        <v>12853.24</v>
      </c>
      <c r="G587" s="3">
        <v>0</v>
      </c>
      <c r="H587" s="3">
        <v>12853.24</v>
      </c>
      <c r="I587" s="3" t="s">
        <v>56</v>
      </c>
      <c r="J587" s="5">
        <v>1</v>
      </c>
      <c r="K587" t="str">
        <f>_xlfn.XLOOKUP(D587, dim_channels!A:A, dim_channels!C:C, "Not Found")</f>
        <v>OTA</v>
      </c>
      <c r="L587" t="str">
        <f>_xlfn.XLOOKUP(D587, dim_channels!A:A, dim_channels!B:B, "Not Found")</f>
        <v>Expedia</v>
      </c>
    </row>
    <row r="588" spans="1:12" x14ac:dyDescent="0.2">
      <c r="A588" s="2" t="s">
        <v>995</v>
      </c>
      <c r="B588" s="2" t="s">
        <v>251</v>
      </c>
      <c r="C588" s="2" t="s">
        <v>996</v>
      </c>
      <c r="D588" s="2" t="s">
        <v>52</v>
      </c>
      <c r="E588" s="2" t="s">
        <v>60</v>
      </c>
      <c r="F588" s="2">
        <v>2546.9</v>
      </c>
      <c r="G588" s="2">
        <v>0</v>
      </c>
      <c r="H588" s="2">
        <v>2546.9</v>
      </c>
      <c r="I588" s="2" t="s">
        <v>29</v>
      </c>
      <c r="J588" s="4">
        <v>1</v>
      </c>
      <c r="K588" t="str">
        <f>_xlfn.XLOOKUP(D588, dim_channels!A:A, dim_channels!C:C, "Not Found")</f>
        <v>OTA</v>
      </c>
      <c r="L588" t="str">
        <f>_xlfn.XLOOKUP(D588, dim_channels!A:A, dim_channels!B:B, "Not Found")</f>
        <v>Agoda</v>
      </c>
    </row>
    <row r="589" spans="1:12" x14ac:dyDescent="0.2">
      <c r="A589" s="3" t="s">
        <v>997</v>
      </c>
      <c r="B589" s="3" t="s">
        <v>348</v>
      </c>
      <c r="C589" s="3" t="s">
        <v>548</v>
      </c>
      <c r="D589" s="3" t="s">
        <v>45</v>
      </c>
      <c r="E589" s="3" t="s">
        <v>89</v>
      </c>
      <c r="F589" s="3">
        <v>10340.27</v>
      </c>
      <c r="G589" s="3">
        <v>0</v>
      </c>
      <c r="H589" s="3">
        <v>10340.27</v>
      </c>
      <c r="I589" s="3" t="s">
        <v>29</v>
      </c>
      <c r="J589" s="5">
        <v>1</v>
      </c>
      <c r="K589" t="str">
        <f>_xlfn.XLOOKUP(D589, dim_channels!A:A, dim_channels!C:C, "Not Found")</f>
        <v>Corporate</v>
      </c>
      <c r="L589" t="str">
        <f>_xlfn.XLOOKUP(D589, dim_channels!A:A, dim_channels!B:B, "Not Found")</f>
        <v>Corporate Direct</v>
      </c>
    </row>
    <row r="590" spans="1:12" x14ac:dyDescent="0.2">
      <c r="A590" s="2" t="s">
        <v>998</v>
      </c>
      <c r="B590" s="2" t="s">
        <v>118</v>
      </c>
      <c r="C590" s="2" t="s">
        <v>97</v>
      </c>
      <c r="D590" s="2" t="s">
        <v>45</v>
      </c>
      <c r="E590" s="2" t="s">
        <v>89</v>
      </c>
      <c r="F590" s="2">
        <v>6291.25</v>
      </c>
      <c r="G590" s="2">
        <v>0</v>
      </c>
      <c r="H590" s="2">
        <v>6291.25</v>
      </c>
      <c r="I590" s="2" t="s">
        <v>56</v>
      </c>
      <c r="J590" s="4">
        <v>1</v>
      </c>
      <c r="K590" t="str">
        <f>_xlfn.XLOOKUP(D590, dim_channels!A:A, dim_channels!C:C, "Not Found")</f>
        <v>Corporate</v>
      </c>
      <c r="L590" t="str">
        <f>_xlfn.XLOOKUP(D590, dim_channels!A:A, dim_channels!B:B, "Not Found")</f>
        <v>Corporate Direct</v>
      </c>
    </row>
    <row r="591" spans="1:12" x14ac:dyDescent="0.2">
      <c r="A591" s="3" t="s">
        <v>999</v>
      </c>
      <c r="B591" s="3" t="s">
        <v>432</v>
      </c>
      <c r="C591" s="3" t="s">
        <v>230</v>
      </c>
      <c r="D591" s="3" t="s">
        <v>27</v>
      </c>
      <c r="E591" s="3" t="s">
        <v>34</v>
      </c>
      <c r="F591" s="3">
        <v>5860.57</v>
      </c>
      <c r="G591" s="3">
        <v>1054.9000000000001</v>
      </c>
      <c r="H591" s="3">
        <v>4805.67</v>
      </c>
      <c r="I591" s="3" t="s">
        <v>56</v>
      </c>
      <c r="J591" s="5">
        <v>1.2195115353322219</v>
      </c>
      <c r="K591" t="str">
        <f>_xlfn.XLOOKUP(D591, dim_channels!A:A, dim_channels!C:C, "Not Found")</f>
        <v>OTA</v>
      </c>
      <c r="L591" t="str">
        <f>_xlfn.XLOOKUP(D591, dim_channels!A:A, dim_channels!B:B, "Not Found")</f>
        <v>Expedia</v>
      </c>
    </row>
    <row r="592" spans="1:12" x14ac:dyDescent="0.2">
      <c r="A592" s="2" t="s">
        <v>1000</v>
      </c>
      <c r="B592" s="2" t="s">
        <v>501</v>
      </c>
      <c r="C592" s="2" t="s">
        <v>189</v>
      </c>
      <c r="D592" s="2" t="s">
        <v>33</v>
      </c>
      <c r="E592" s="2" t="s">
        <v>60</v>
      </c>
      <c r="F592" s="2">
        <v>3308.52</v>
      </c>
      <c r="G592" s="2">
        <v>0</v>
      </c>
      <c r="H592" s="2">
        <v>3308.52</v>
      </c>
      <c r="I592" s="2" t="s">
        <v>41</v>
      </c>
      <c r="J592" s="4">
        <v>1</v>
      </c>
      <c r="K592" t="str">
        <f>_xlfn.XLOOKUP(D592, dim_channels!A:A, dim_channels!C:C, "Not Found")</f>
        <v>OTA</v>
      </c>
      <c r="L592" t="str">
        <f>_xlfn.XLOOKUP(D592, dim_channels!A:A, dim_channels!B:B, "Not Found")</f>
        <v>Booking.com</v>
      </c>
    </row>
    <row r="593" spans="1:12" x14ac:dyDescent="0.2">
      <c r="A593" s="3" t="s">
        <v>1001</v>
      </c>
      <c r="B593" s="3" t="s">
        <v>384</v>
      </c>
      <c r="C593" s="3" t="s">
        <v>463</v>
      </c>
      <c r="D593" s="3" t="s">
        <v>169</v>
      </c>
      <c r="E593" s="3" t="s">
        <v>46</v>
      </c>
      <c r="F593" s="3">
        <v>16673.310000000001</v>
      </c>
      <c r="G593" s="3">
        <v>3334.66</v>
      </c>
      <c r="H593" s="3">
        <v>13338.65</v>
      </c>
      <c r="I593" s="3" t="s">
        <v>29</v>
      </c>
      <c r="J593" s="5">
        <v>1.249999812574736</v>
      </c>
      <c r="K593" t="str">
        <f>_xlfn.XLOOKUP(D593, dim_channels!A:A, dim_channels!C:C, "Not Found")</f>
        <v>GDS</v>
      </c>
      <c r="L593" t="str">
        <f>_xlfn.XLOOKUP(D593, dim_channels!A:A, dim_channels!B:B, "Not Found")</f>
        <v>GDS (Amadeus)</v>
      </c>
    </row>
    <row r="594" spans="1:12" x14ac:dyDescent="0.2">
      <c r="A594" s="2" t="s">
        <v>1002</v>
      </c>
      <c r="B594" s="2" t="s">
        <v>608</v>
      </c>
      <c r="C594" s="2" t="s">
        <v>113</v>
      </c>
      <c r="D594" s="2" t="s">
        <v>64</v>
      </c>
      <c r="E594" s="2" t="s">
        <v>115</v>
      </c>
      <c r="F594" s="2">
        <v>7337.75</v>
      </c>
      <c r="G594" s="2">
        <v>0</v>
      </c>
      <c r="H594" s="2">
        <v>7337.75</v>
      </c>
      <c r="I594" s="2" t="s">
        <v>56</v>
      </c>
      <c r="J594" s="4">
        <v>1</v>
      </c>
      <c r="K594" t="str">
        <f>_xlfn.XLOOKUP(D594, dim_channels!A:A, dim_channels!C:C, "Not Found")</f>
        <v>Direct</v>
      </c>
      <c r="L594" t="str">
        <f>_xlfn.XLOOKUP(D594, dim_channels!A:A, dim_channels!B:B, "Not Found")</f>
        <v>Direct Website</v>
      </c>
    </row>
    <row r="595" spans="1:12" x14ac:dyDescent="0.2">
      <c r="A595" s="3" t="s">
        <v>1003</v>
      </c>
      <c r="B595" s="3" t="s">
        <v>266</v>
      </c>
      <c r="C595" s="3" t="s">
        <v>949</v>
      </c>
      <c r="D595" s="3" t="s">
        <v>33</v>
      </c>
      <c r="E595" s="3" t="s">
        <v>28</v>
      </c>
      <c r="F595" s="3">
        <v>8088.08</v>
      </c>
      <c r="G595" s="3">
        <v>1213.21</v>
      </c>
      <c r="H595" s="3">
        <v>6874.87</v>
      </c>
      <c r="I595" s="3" t="s">
        <v>29</v>
      </c>
      <c r="J595" s="5">
        <v>1.1764702459828329</v>
      </c>
      <c r="K595" t="str">
        <f>_xlfn.XLOOKUP(D595, dim_channels!A:A, dim_channels!C:C, "Not Found")</f>
        <v>OTA</v>
      </c>
      <c r="L595" t="str">
        <f>_xlfn.XLOOKUP(D595, dim_channels!A:A, dim_channels!B:B, "Not Found")</f>
        <v>Booking.com</v>
      </c>
    </row>
    <row r="596" spans="1:12" x14ac:dyDescent="0.2">
      <c r="A596" s="2" t="s">
        <v>1004</v>
      </c>
      <c r="B596" s="2" t="s">
        <v>322</v>
      </c>
      <c r="C596" s="2" t="s">
        <v>246</v>
      </c>
      <c r="D596" s="2" t="s">
        <v>45</v>
      </c>
      <c r="E596" s="2" t="s">
        <v>89</v>
      </c>
      <c r="F596" s="2">
        <v>6621.21</v>
      </c>
      <c r="G596" s="2">
        <v>0</v>
      </c>
      <c r="H596" s="2">
        <v>6621.21</v>
      </c>
      <c r="I596" s="2" t="s">
        <v>29</v>
      </c>
      <c r="J596" s="4">
        <v>1</v>
      </c>
      <c r="K596" t="str">
        <f>_xlfn.XLOOKUP(D596, dim_channels!A:A, dim_channels!C:C, "Not Found")</f>
        <v>Corporate</v>
      </c>
      <c r="L596" t="str">
        <f>_xlfn.XLOOKUP(D596, dim_channels!A:A, dim_channels!B:B, "Not Found")</f>
        <v>Corporate Direct</v>
      </c>
    </row>
    <row r="597" spans="1:12" x14ac:dyDescent="0.2">
      <c r="A597" s="3" t="s">
        <v>1005</v>
      </c>
      <c r="B597" s="3" t="s">
        <v>78</v>
      </c>
      <c r="C597" s="3" t="s">
        <v>113</v>
      </c>
      <c r="D597" s="3" t="s">
        <v>33</v>
      </c>
      <c r="E597" s="3" t="s">
        <v>34</v>
      </c>
      <c r="F597" s="3">
        <v>6637.06</v>
      </c>
      <c r="G597" s="3">
        <v>995.56</v>
      </c>
      <c r="H597" s="3">
        <v>5641.5</v>
      </c>
      <c r="I597" s="3" t="s">
        <v>56</v>
      </c>
      <c r="J597" s="5">
        <v>1.1764707967739081</v>
      </c>
      <c r="K597" t="str">
        <f>_xlfn.XLOOKUP(D597, dim_channels!A:A, dim_channels!C:C, "Not Found")</f>
        <v>OTA</v>
      </c>
      <c r="L597" t="str">
        <f>_xlfn.XLOOKUP(D597, dim_channels!A:A, dim_channels!B:B, "Not Found")</f>
        <v>Booking.com</v>
      </c>
    </row>
    <row r="598" spans="1:12" x14ac:dyDescent="0.2">
      <c r="A598" s="2" t="s">
        <v>1006</v>
      </c>
      <c r="B598" s="2" t="s">
        <v>158</v>
      </c>
      <c r="C598" s="2" t="s">
        <v>465</v>
      </c>
      <c r="D598" s="2" t="s">
        <v>27</v>
      </c>
      <c r="E598" s="2" t="s">
        <v>28</v>
      </c>
      <c r="F598" s="2">
        <v>3050.72</v>
      </c>
      <c r="G598" s="2">
        <v>549.13</v>
      </c>
      <c r="H598" s="2">
        <v>2501.59</v>
      </c>
      <c r="I598" s="2" t="s">
        <v>29</v>
      </c>
      <c r="J598" s="4">
        <v>1.2195123901198841</v>
      </c>
      <c r="K598" t="str">
        <f>_xlfn.XLOOKUP(D598, dim_channels!A:A, dim_channels!C:C, "Not Found")</f>
        <v>OTA</v>
      </c>
      <c r="L598" t="str">
        <f>_xlfn.XLOOKUP(D598, dim_channels!A:A, dim_channels!B:B, "Not Found")</f>
        <v>Expedia</v>
      </c>
    </row>
    <row r="599" spans="1:12" x14ac:dyDescent="0.2">
      <c r="A599" s="3" t="s">
        <v>1007</v>
      </c>
      <c r="B599" s="3" t="s">
        <v>410</v>
      </c>
      <c r="C599" s="3" t="s">
        <v>215</v>
      </c>
      <c r="D599" s="3" t="s">
        <v>27</v>
      </c>
      <c r="E599" s="3" t="s">
        <v>28</v>
      </c>
      <c r="F599" s="3">
        <v>11816.81</v>
      </c>
      <c r="G599" s="3">
        <v>2127.0300000000002</v>
      </c>
      <c r="H599" s="3">
        <v>9689.7800000000007</v>
      </c>
      <c r="I599" s="3" t="s">
        <v>29</v>
      </c>
      <c r="J599" s="5">
        <v>1.2195127237150889</v>
      </c>
      <c r="K599" t="str">
        <f>_xlfn.XLOOKUP(D599, dim_channels!A:A, dim_channels!C:C, "Not Found")</f>
        <v>OTA</v>
      </c>
      <c r="L599" t="str">
        <f>_xlfn.XLOOKUP(D599, dim_channels!A:A, dim_channels!B:B, "Not Found")</f>
        <v>Expedia</v>
      </c>
    </row>
    <row r="600" spans="1:12" x14ac:dyDescent="0.2">
      <c r="A600" s="2" t="s">
        <v>1008</v>
      </c>
      <c r="B600" s="2" t="s">
        <v>124</v>
      </c>
      <c r="C600" s="2" t="s">
        <v>512</v>
      </c>
      <c r="D600" s="2" t="s">
        <v>27</v>
      </c>
      <c r="E600" s="2" t="s">
        <v>34</v>
      </c>
      <c r="F600" s="2">
        <v>8599.2199999999993</v>
      </c>
      <c r="G600" s="2">
        <v>1547.86</v>
      </c>
      <c r="H600" s="2">
        <v>7051.36</v>
      </c>
      <c r="I600" s="2" t="s">
        <v>29</v>
      </c>
      <c r="J600" s="4">
        <v>1.219512264300787</v>
      </c>
      <c r="K600" t="str">
        <f>_xlfn.XLOOKUP(D600, dim_channels!A:A, dim_channels!C:C, "Not Found")</f>
        <v>OTA</v>
      </c>
      <c r="L600" t="str">
        <f>_xlfn.XLOOKUP(D600, dim_channels!A:A, dim_channels!B:B, "Not Found")</f>
        <v>Expedia</v>
      </c>
    </row>
    <row r="601" spans="1:12" x14ac:dyDescent="0.2">
      <c r="A601" s="3" t="s">
        <v>1009</v>
      </c>
      <c r="B601" s="3" t="s">
        <v>762</v>
      </c>
      <c r="C601" s="3" t="s">
        <v>452</v>
      </c>
      <c r="D601" s="3" t="s">
        <v>52</v>
      </c>
      <c r="E601" s="3" t="s">
        <v>34</v>
      </c>
      <c r="F601" s="3">
        <v>4867.59</v>
      </c>
      <c r="G601" s="3">
        <v>584.11</v>
      </c>
      <c r="H601" s="3">
        <v>4283.4799999999996</v>
      </c>
      <c r="I601" s="3" t="s">
        <v>29</v>
      </c>
      <c r="J601" s="5">
        <v>1.136363424131781</v>
      </c>
      <c r="K601" t="str">
        <f>_xlfn.XLOOKUP(D601, dim_channels!A:A, dim_channels!C:C, "Not Found")</f>
        <v>OTA</v>
      </c>
      <c r="L601" t="str">
        <f>_xlfn.XLOOKUP(D601, dim_channels!A:A, dim_channels!B:B, "Not Found")</f>
        <v>Agoda</v>
      </c>
    </row>
    <row r="602" spans="1:12" x14ac:dyDescent="0.2">
      <c r="A602" s="2" t="s">
        <v>1010</v>
      </c>
      <c r="B602" s="2" t="s">
        <v>430</v>
      </c>
      <c r="C602" s="2" t="s">
        <v>435</v>
      </c>
      <c r="D602" s="2" t="s">
        <v>33</v>
      </c>
      <c r="E602" s="2" t="s">
        <v>28</v>
      </c>
      <c r="F602" s="2">
        <v>2790.75</v>
      </c>
      <c r="G602" s="2">
        <v>418.61</v>
      </c>
      <c r="H602" s="2">
        <v>2372.14</v>
      </c>
      <c r="I602" s="2" t="s">
        <v>41</v>
      </c>
      <c r="J602" s="4">
        <v>1.1764693483521209</v>
      </c>
      <c r="K602" t="str">
        <f>_xlfn.XLOOKUP(D602, dim_channels!A:A, dim_channels!C:C, "Not Found")</f>
        <v>OTA</v>
      </c>
      <c r="L602" t="str">
        <f>_xlfn.XLOOKUP(D602, dim_channels!A:A, dim_channels!B:B, "Not Found")</f>
        <v>Booking.com</v>
      </c>
    </row>
    <row r="603" spans="1:12" x14ac:dyDescent="0.2">
      <c r="A603" s="3" t="s">
        <v>1011</v>
      </c>
      <c r="B603" s="3" t="s">
        <v>282</v>
      </c>
      <c r="C603" s="3" t="s">
        <v>799</v>
      </c>
      <c r="D603" s="3" t="s">
        <v>52</v>
      </c>
      <c r="E603" s="3" t="s">
        <v>60</v>
      </c>
      <c r="F603" s="3">
        <v>12769.42</v>
      </c>
      <c r="G603" s="3">
        <v>0</v>
      </c>
      <c r="H603" s="3">
        <v>12769.42</v>
      </c>
      <c r="I603" s="3" t="s">
        <v>41</v>
      </c>
      <c r="J603" s="5">
        <v>1</v>
      </c>
      <c r="K603" t="str">
        <f>_xlfn.XLOOKUP(D603, dim_channels!A:A, dim_channels!C:C, "Not Found")</f>
        <v>OTA</v>
      </c>
      <c r="L603" t="str">
        <f>_xlfn.XLOOKUP(D603, dim_channels!A:A, dim_channels!B:B, "Not Found")</f>
        <v>Agoda</v>
      </c>
    </row>
    <row r="604" spans="1:12" x14ac:dyDescent="0.2">
      <c r="A604" s="2" t="s">
        <v>1012</v>
      </c>
      <c r="B604" s="2" t="s">
        <v>189</v>
      </c>
      <c r="C604" s="2" t="s">
        <v>401</v>
      </c>
      <c r="D604" s="2" t="s">
        <v>45</v>
      </c>
      <c r="E604" s="2" t="s">
        <v>89</v>
      </c>
      <c r="F604" s="2">
        <v>2376.52</v>
      </c>
      <c r="G604" s="2">
        <v>0</v>
      </c>
      <c r="H604" s="2">
        <v>2376.52</v>
      </c>
      <c r="I604" s="2" t="s">
        <v>29</v>
      </c>
      <c r="J604" s="4">
        <v>1</v>
      </c>
      <c r="K604" t="str">
        <f>_xlfn.XLOOKUP(D604, dim_channels!A:A, dim_channels!C:C, "Not Found")</f>
        <v>Corporate</v>
      </c>
      <c r="L604" t="str">
        <f>_xlfn.XLOOKUP(D604, dim_channels!A:A, dim_channels!B:B, "Not Found")</f>
        <v>Corporate Direct</v>
      </c>
    </row>
    <row r="605" spans="1:12" x14ac:dyDescent="0.2">
      <c r="A605" s="3" t="s">
        <v>1013</v>
      </c>
      <c r="B605" s="3" t="s">
        <v>1014</v>
      </c>
      <c r="C605" s="3" t="s">
        <v>574</v>
      </c>
      <c r="D605" s="3" t="s">
        <v>45</v>
      </c>
      <c r="E605" s="3" t="s">
        <v>46</v>
      </c>
      <c r="F605" s="3">
        <v>8393.34</v>
      </c>
      <c r="G605" s="3">
        <v>419.67</v>
      </c>
      <c r="H605" s="3">
        <v>7973.67</v>
      </c>
      <c r="I605" s="3" t="s">
        <v>29</v>
      </c>
      <c r="J605" s="5">
        <v>1.052631974987678</v>
      </c>
      <c r="K605" t="str">
        <f>_xlfn.XLOOKUP(D605, dim_channels!A:A, dim_channels!C:C, "Not Found")</f>
        <v>Corporate</v>
      </c>
      <c r="L605" t="str">
        <f>_xlfn.XLOOKUP(D605, dim_channels!A:A, dim_channels!B:B, "Not Found")</f>
        <v>Corporate Direct</v>
      </c>
    </row>
    <row r="606" spans="1:12" x14ac:dyDescent="0.2">
      <c r="A606" s="2" t="s">
        <v>1015</v>
      </c>
      <c r="B606" s="2" t="s">
        <v>197</v>
      </c>
      <c r="C606" s="2" t="s">
        <v>602</v>
      </c>
      <c r="D606" s="2" t="s">
        <v>169</v>
      </c>
      <c r="E606" s="2" t="s">
        <v>34</v>
      </c>
      <c r="F606" s="2">
        <v>3062.74</v>
      </c>
      <c r="G606" s="2">
        <v>612.54999999999995</v>
      </c>
      <c r="H606" s="2">
        <v>2450.19</v>
      </c>
      <c r="I606" s="2" t="s">
        <v>29</v>
      </c>
      <c r="J606" s="4">
        <v>1.250001020329035</v>
      </c>
      <c r="K606" t="str">
        <f>_xlfn.XLOOKUP(D606, dim_channels!A:A, dim_channels!C:C, "Not Found")</f>
        <v>GDS</v>
      </c>
      <c r="L606" t="str">
        <f>_xlfn.XLOOKUP(D606, dim_channels!A:A, dim_channels!B:B, "Not Found")</f>
        <v>GDS (Amadeus)</v>
      </c>
    </row>
    <row r="607" spans="1:12" x14ac:dyDescent="0.2">
      <c r="A607" s="3" t="s">
        <v>1016</v>
      </c>
      <c r="B607" s="3" t="s">
        <v>389</v>
      </c>
      <c r="C607" s="3" t="s">
        <v>996</v>
      </c>
      <c r="D607" s="3" t="s">
        <v>27</v>
      </c>
      <c r="E607" s="3" t="s">
        <v>60</v>
      </c>
      <c r="F607" s="3">
        <v>2926.68</v>
      </c>
      <c r="G607" s="3">
        <v>0</v>
      </c>
      <c r="H607" s="3">
        <v>2926.68</v>
      </c>
      <c r="I607" s="3" t="s">
        <v>41</v>
      </c>
      <c r="J607" s="5">
        <v>1</v>
      </c>
      <c r="K607" t="str">
        <f>_xlfn.XLOOKUP(D607, dim_channels!A:A, dim_channels!C:C, "Not Found")</f>
        <v>OTA</v>
      </c>
      <c r="L607" t="str">
        <f>_xlfn.XLOOKUP(D607, dim_channels!A:A, dim_channels!B:B, "Not Found")</f>
        <v>Expedia</v>
      </c>
    </row>
    <row r="608" spans="1:12" x14ac:dyDescent="0.2">
      <c r="A608" s="2" t="s">
        <v>1017</v>
      </c>
      <c r="B608" s="2" t="s">
        <v>156</v>
      </c>
      <c r="C608" s="2" t="s">
        <v>181</v>
      </c>
      <c r="D608" s="2" t="s">
        <v>114</v>
      </c>
      <c r="E608" s="2" t="s">
        <v>46</v>
      </c>
      <c r="F608" s="2">
        <v>3217.93</v>
      </c>
      <c r="G608" s="2">
        <v>321.79000000000002</v>
      </c>
      <c r="H608" s="2">
        <v>2896.14</v>
      </c>
      <c r="I608" s="2" t="s">
        <v>29</v>
      </c>
      <c r="J608" s="4">
        <v>1.1111099601538601</v>
      </c>
      <c r="K608" t="str">
        <f>_xlfn.XLOOKUP(D608, dim_channels!A:A, dim_channels!C:C, "Not Found")</f>
        <v>Offline</v>
      </c>
      <c r="L608" t="str">
        <f>_xlfn.XLOOKUP(D608, dim_channels!A:A, dim_channels!B:B, "Not Found")</f>
        <v>Travel Agency</v>
      </c>
    </row>
    <row r="609" spans="1:12" x14ac:dyDescent="0.2">
      <c r="A609" s="3" t="s">
        <v>1018</v>
      </c>
      <c r="B609" s="3" t="s">
        <v>799</v>
      </c>
      <c r="C609" s="3" t="s">
        <v>538</v>
      </c>
      <c r="D609" s="3" t="s">
        <v>52</v>
      </c>
      <c r="E609" s="3" t="s">
        <v>60</v>
      </c>
      <c r="F609" s="3">
        <v>12686.8</v>
      </c>
      <c r="G609" s="3">
        <v>0</v>
      </c>
      <c r="H609" s="3">
        <v>12686.8</v>
      </c>
      <c r="I609" s="3" t="s">
        <v>56</v>
      </c>
      <c r="J609" s="5">
        <v>1</v>
      </c>
      <c r="K609" t="str">
        <f>_xlfn.XLOOKUP(D609, dim_channels!A:A, dim_channels!C:C, "Not Found")</f>
        <v>OTA</v>
      </c>
      <c r="L609" t="str">
        <f>_xlfn.XLOOKUP(D609, dim_channels!A:A, dim_channels!B:B, "Not Found")</f>
        <v>Agoda</v>
      </c>
    </row>
    <row r="610" spans="1:12" x14ac:dyDescent="0.2">
      <c r="A610" s="2" t="s">
        <v>1019</v>
      </c>
      <c r="B610" s="2" t="s">
        <v>331</v>
      </c>
      <c r="C610" s="2" t="s">
        <v>202</v>
      </c>
      <c r="D610" s="2" t="s">
        <v>33</v>
      </c>
      <c r="E610" s="2" t="s">
        <v>28</v>
      </c>
      <c r="F610" s="2">
        <v>3970.91</v>
      </c>
      <c r="G610" s="2">
        <v>595.64</v>
      </c>
      <c r="H610" s="2">
        <v>3375.27</v>
      </c>
      <c r="I610" s="2" t="s">
        <v>29</v>
      </c>
      <c r="J610" s="4">
        <v>1.1764718081812711</v>
      </c>
      <c r="K610" t="str">
        <f>_xlfn.XLOOKUP(D610, dim_channels!A:A, dim_channels!C:C, "Not Found")</f>
        <v>OTA</v>
      </c>
      <c r="L610" t="str">
        <f>_xlfn.XLOOKUP(D610, dim_channels!A:A, dim_channels!B:B, "Not Found")</f>
        <v>Booking.com</v>
      </c>
    </row>
    <row r="611" spans="1:12" x14ac:dyDescent="0.2">
      <c r="A611" s="3" t="s">
        <v>1020</v>
      </c>
      <c r="B611" s="3" t="s">
        <v>1021</v>
      </c>
      <c r="C611" s="3" t="s">
        <v>315</v>
      </c>
      <c r="D611" s="3" t="s">
        <v>27</v>
      </c>
      <c r="E611" s="3" t="s">
        <v>60</v>
      </c>
      <c r="F611" s="3">
        <v>16591.28</v>
      </c>
      <c r="G611" s="3">
        <v>0</v>
      </c>
      <c r="H611" s="3">
        <v>16591.28</v>
      </c>
      <c r="I611" s="3" t="s">
        <v>29</v>
      </c>
      <c r="J611" s="5">
        <v>1</v>
      </c>
      <c r="K611" t="str">
        <f>_xlfn.XLOOKUP(D611, dim_channels!A:A, dim_channels!C:C, "Not Found")</f>
        <v>OTA</v>
      </c>
      <c r="L611" t="str">
        <f>_xlfn.XLOOKUP(D611, dim_channels!A:A, dim_channels!B:B, "Not Found")</f>
        <v>Expedia</v>
      </c>
    </row>
    <row r="612" spans="1:12" x14ac:dyDescent="0.2">
      <c r="A612" s="2" t="s">
        <v>1022</v>
      </c>
      <c r="B612" s="2" t="s">
        <v>612</v>
      </c>
      <c r="C612" s="2" t="s">
        <v>278</v>
      </c>
      <c r="D612" s="2" t="s">
        <v>33</v>
      </c>
      <c r="E612" s="2" t="s">
        <v>60</v>
      </c>
      <c r="F612" s="2">
        <v>8467.5300000000007</v>
      </c>
      <c r="G612" s="2">
        <v>0</v>
      </c>
      <c r="H612" s="2">
        <v>8467.5300000000007</v>
      </c>
      <c r="I612" s="2" t="s">
        <v>29</v>
      </c>
      <c r="J612" s="4">
        <v>1</v>
      </c>
      <c r="K612" t="str">
        <f>_xlfn.XLOOKUP(D612, dim_channels!A:A, dim_channels!C:C, "Not Found")</f>
        <v>OTA</v>
      </c>
      <c r="L612" t="str">
        <f>_xlfn.XLOOKUP(D612, dim_channels!A:A, dim_channels!B:B, "Not Found")</f>
        <v>Booking.com</v>
      </c>
    </row>
    <row r="613" spans="1:12" x14ac:dyDescent="0.2">
      <c r="A613" s="3" t="s">
        <v>1023</v>
      </c>
      <c r="B613" s="3" t="s">
        <v>331</v>
      </c>
      <c r="C613" s="3" t="s">
        <v>331</v>
      </c>
      <c r="D613" s="3" t="s">
        <v>114</v>
      </c>
      <c r="E613" s="3" t="s">
        <v>46</v>
      </c>
      <c r="F613" s="3">
        <v>3079.55</v>
      </c>
      <c r="G613" s="3">
        <v>307.95999999999998</v>
      </c>
      <c r="H613" s="3">
        <v>2771.59</v>
      </c>
      <c r="I613" s="3" t="s">
        <v>56</v>
      </c>
      <c r="J613" s="5">
        <v>1.1111131155762579</v>
      </c>
      <c r="K613" t="str">
        <f>_xlfn.XLOOKUP(D613, dim_channels!A:A, dim_channels!C:C, "Not Found")</f>
        <v>Offline</v>
      </c>
      <c r="L613" t="str">
        <f>_xlfn.XLOOKUP(D613, dim_channels!A:A, dim_channels!B:B, "Not Found")</f>
        <v>Travel Agency</v>
      </c>
    </row>
    <row r="614" spans="1:12" x14ac:dyDescent="0.2">
      <c r="A614" s="2" t="s">
        <v>1024</v>
      </c>
      <c r="B614" s="2" t="s">
        <v>190</v>
      </c>
      <c r="C614" s="2" t="s">
        <v>866</v>
      </c>
      <c r="D614" s="2" t="s">
        <v>52</v>
      </c>
      <c r="E614" s="2" t="s">
        <v>60</v>
      </c>
      <c r="F614" s="2">
        <v>5695.62</v>
      </c>
      <c r="G614" s="2">
        <v>0</v>
      </c>
      <c r="H614" s="2">
        <v>5695.62</v>
      </c>
      <c r="I614" s="2" t="s">
        <v>29</v>
      </c>
      <c r="J614" s="4">
        <v>1</v>
      </c>
      <c r="K614" t="str">
        <f>_xlfn.XLOOKUP(D614, dim_channels!A:A, dim_channels!C:C, "Not Found")</f>
        <v>OTA</v>
      </c>
      <c r="L614" t="str">
        <f>_xlfn.XLOOKUP(D614, dim_channels!A:A, dim_channels!B:B, "Not Found")</f>
        <v>Agoda</v>
      </c>
    </row>
    <row r="615" spans="1:12" x14ac:dyDescent="0.2">
      <c r="A615" s="3" t="s">
        <v>1025</v>
      </c>
      <c r="B615" s="3" t="s">
        <v>266</v>
      </c>
      <c r="C615" s="3" t="s">
        <v>454</v>
      </c>
      <c r="D615" s="3" t="s">
        <v>33</v>
      </c>
      <c r="E615" s="3" t="s">
        <v>28</v>
      </c>
      <c r="F615" s="3">
        <v>9633.16</v>
      </c>
      <c r="G615" s="3">
        <v>1444.97</v>
      </c>
      <c r="H615" s="3">
        <v>8188.19</v>
      </c>
      <c r="I615" s="3" t="s">
        <v>29</v>
      </c>
      <c r="J615" s="5">
        <v>1.176470013519471</v>
      </c>
      <c r="K615" t="str">
        <f>_xlfn.XLOOKUP(D615, dim_channels!A:A, dim_channels!C:C, "Not Found")</f>
        <v>OTA</v>
      </c>
      <c r="L615" t="str">
        <f>_xlfn.XLOOKUP(D615, dim_channels!A:A, dim_channels!B:B, "Not Found")</f>
        <v>Booking.com</v>
      </c>
    </row>
    <row r="616" spans="1:12" x14ac:dyDescent="0.2">
      <c r="A616" s="2" t="s">
        <v>1026</v>
      </c>
      <c r="B616" s="2" t="s">
        <v>278</v>
      </c>
      <c r="C616" s="2" t="s">
        <v>161</v>
      </c>
      <c r="D616" s="2" t="s">
        <v>52</v>
      </c>
      <c r="E616" s="2" t="s">
        <v>60</v>
      </c>
      <c r="F616" s="2">
        <v>14672.55</v>
      </c>
      <c r="G616" s="2">
        <v>0</v>
      </c>
      <c r="H616" s="2">
        <v>14672.55</v>
      </c>
      <c r="I616" s="2" t="s">
        <v>56</v>
      </c>
      <c r="J616" s="4">
        <v>1</v>
      </c>
      <c r="K616" t="str">
        <f>_xlfn.XLOOKUP(D616, dim_channels!A:A, dim_channels!C:C, "Not Found")</f>
        <v>OTA</v>
      </c>
      <c r="L616" t="str">
        <f>_xlfn.XLOOKUP(D616, dim_channels!A:A, dim_channels!B:B, "Not Found")</f>
        <v>Agoda</v>
      </c>
    </row>
    <row r="617" spans="1:12" x14ac:dyDescent="0.2">
      <c r="A617" s="3" t="s">
        <v>1027</v>
      </c>
      <c r="B617" s="3" t="s">
        <v>189</v>
      </c>
      <c r="C617" s="3" t="s">
        <v>484</v>
      </c>
      <c r="D617" s="3" t="s">
        <v>33</v>
      </c>
      <c r="E617" s="3" t="s">
        <v>34</v>
      </c>
      <c r="F617" s="3">
        <v>3191.35</v>
      </c>
      <c r="G617" s="3">
        <v>478.7</v>
      </c>
      <c r="H617" s="3">
        <v>2712.65</v>
      </c>
      <c r="I617" s="3" t="s">
        <v>29</v>
      </c>
      <c r="J617" s="5">
        <v>1.176469503990563</v>
      </c>
      <c r="K617" t="str">
        <f>_xlfn.XLOOKUP(D617, dim_channels!A:A, dim_channels!C:C, "Not Found")</f>
        <v>OTA</v>
      </c>
      <c r="L617" t="str">
        <f>_xlfn.XLOOKUP(D617, dim_channels!A:A, dim_channels!B:B, "Not Found")</f>
        <v>Booking.com</v>
      </c>
    </row>
    <row r="618" spans="1:12" x14ac:dyDescent="0.2">
      <c r="A618" s="2" t="s">
        <v>1028</v>
      </c>
      <c r="B618" s="2" t="s">
        <v>410</v>
      </c>
      <c r="C618" s="2" t="s">
        <v>343</v>
      </c>
      <c r="D618" s="2" t="s">
        <v>27</v>
      </c>
      <c r="E618" s="2" t="s">
        <v>28</v>
      </c>
      <c r="F618" s="2">
        <v>6144.41</v>
      </c>
      <c r="G618" s="2">
        <v>1105.99</v>
      </c>
      <c r="H618" s="2">
        <v>5038.42</v>
      </c>
      <c r="I618" s="2" t="s">
        <v>41</v>
      </c>
      <c r="J618" s="4">
        <v>1.2195112753601329</v>
      </c>
      <c r="K618" t="str">
        <f>_xlfn.XLOOKUP(D618, dim_channels!A:A, dim_channels!C:C, "Not Found")</f>
        <v>OTA</v>
      </c>
      <c r="L618" t="str">
        <f>_xlfn.XLOOKUP(D618, dim_channels!A:A, dim_channels!B:B, "Not Found")</f>
        <v>Expedia</v>
      </c>
    </row>
    <row r="619" spans="1:12" x14ac:dyDescent="0.2">
      <c r="A619" s="3" t="s">
        <v>1029</v>
      </c>
      <c r="B619" s="3" t="s">
        <v>664</v>
      </c>
      <c r="C619" s="3" t="s">
        <v>189</v>
      </c>
      <c r="D619" s="3" t="s">
        <v>52</v>
      </c>
      <c r="E619" s="3" t="s">
        <v>34</v>
      </c>
      <c r="F619" s="3">
        <v>2958.37</v>
      </c>
      <c r="G619" s="3">
        <v>355</v>
      </c>
      <c r="H619" s="3">
        <v>2603.37</v>
      </c>
      <c r="I619" s="3" t="s">
        <v>29</v>
      </c>
      <c r="J619" s="5">
        <v>1.1363617157760899</v>
      </c>
      <c r="K619" t="str">
        <f>_xlfn.XLOOKUP(D619, dim_channels!A:A, dim_channels!C:C, "Not Found")</f>
        <v>OTA</v>
      </c>
      <c r="L619" t="str">
        <f>_xlfn.XLOOKUP(D619, dim_channels!A:A, dim_channels!B:B, "Not Found")</f>
        <v>Agoda</v>
      </c>
    </row>
    <row r="620" spans="1:12" x14ac:dyDescent="0.2">
      <c r="A620" s="2" t="s">
        <v>1030</v>
      </c>
      <c r="B620" s="2" t="s">
        <v>148</v>
      </c>
      <c r="C620" s="2" t="s">
        <v>305</v>
      </c>
      <c r="D620" s="2" t="s">
        <v>45</v>
      </c>
      <c r="E620" s="2" t="s">
        <v>46</v>
      </c>
      <c r="F620" s="2">
        <v>8271.5</v>
      </c>
      <c r="G620" s="2">
        <v>413.58</v>
      </c>
      <c r="H620" s="2">
        <v>7857.92</v>
      </c>
      <c r="I620" s="2" t="s">
        <v>29</v>
      </c>
      <c r="J620" s="4">
        <v>1.052632248737579</v>
      </c>
      <c r="K620" t="str">
        <f>_xlfn.XLOOKUP(D620, dim_channels!A:A, dim_channels!C:C, "Not Found")</f>
        <v>Corporate</v>
      </c>
      <c r="L620" t="str">
        <f>_xlfn.XLOOKUP(D620, dim_channels!A:A, dim_channels!B:B, "Not Found")</f>
        <v>Corporate Direct</v>
      </c>
    </row>
    <row r="621" spans="1:12" x14ac:dyDescent="0.2">
      <c r="A621" s="3" t="s">
        <v>1031</v>
      </c>
      <c r="B621" s="3" t="s">
        <v>388</v>
      </c>
      <c r="C621" s="3" t="s">
        <v>179</v>
      </c>
      <c r="D621" s="3" t="s">
        <v>52</v>
      </c>
      <c r="E621" s="3" t="s">
        <v>34</v>
      </c>
      <c r="F621" s="3">
        <v>2485.4899999999998</v>
      </c>
      <c r="G621" s="3">
        <v>298.26</v>
      </c>
      <c r="H621" s="3">
        <v>2187.23</v>
      </c>
      <c r="I621" s="3" t="s">
        <v>56</v>
      </c>
      <c r="J621" s="5">
        <v>1.1363642598172119</v>
      </c>
      <c r="K621" t="str">
        <f>_xlfn.XLOOKUP(D621, dim_channels!A:A, dim_channels!C:C, "Not Found")</f>
        <v>OTA</v>
      </c>
      <c r="L621" t="str">
        <f>_xlfn.XLOOKUP(D621, dim_channels!A:A, dim_channels!B:B, "Not Found")</f>
        <v>Agoda</v>
      </c>
    </row>
    <row r="622" spans="1:12" x14ac:dyDescent="0.2">
      <c r="A622" s="2" t="s">
        <v>1032</v>
      </c>
      <c r="B622" s="2" t="s">
        <v>192</v>
      </c>
      <c r="C622" s="2" t="s">
        <v>443</v>
      </c>
      <c r="D622" s="2" t="s">
        <v>52</v>
      </c>
      <c r="E622" s="2" t="s">
        <v>34</v>
      </c>
      <c r="F622" s="2">
        <v>7387.76</v>
      </c>
      <c r="G622" s="2">
        <v>886.53</v>
      </c>
      <c r="H622" s="2">
        <v>6501.23</v>
      </c>
      <c r="I622" s="2" t="s">
        <v>41</v>
      </c>
      <c r="J622" s="4">
        <v>1.136363426613118</v>
      </c>
      <c r="K622" t="str">
        <f>_xlfn.XLOOKUP(D622, dim_channels!A:A, dim_channels!C:C, "Not Found")</f>
        <v>OTA</v>
      </c>
      <c r="L622" t="str">
        <f>_xlfn.XLOOKUP(D622, dim_channels!A:A, dim_channels!B:B, "Not Found")</f>
        <v>Agoda</v>
      </c>
    </row>
    <row r="623" spans="1:12" x14ac:dyDescent="0.2">
      <c r="A623" s="3" t="s">
        <v>1033</v>
      </c>
      <c r="B623" s="3" t="s">
        <v>389</v>
      </c>
      <c r="C623" s="3" t="s">
        <v>794</v>
      </c>
      <c r="D623" s="3" t="s">
        <v>52</v>
      </c>
      <c r="E623" s="3" t="s">
        <v>60</v>
      </c>
      <c r="F623" s="3">
        <v>5764.06</v>
      </c>
      <c r="G623" s="3">
        <v>0</v>
      </c>
      <c r="H623" s="3">
        <v>5764.06</v>
      </c>
      <c r="I623" s="3" t="s">
        <v>29</v>
      </c>
      <c r="J623" s="5">
        <v>1</v>
      </c>
      <c r="K623" t="str">
        <f>_xlfn.XLOOKUP(D623, dim_channels!A:A, dim_channels!C:C, "Not Found")</f>
        <v>OTA</v>
      </c>
      <c r="L623" t="str">
        <f>_xlfn.XLOOKUP(D623, dim_channels!A:A, dim_channels!B:B, "Not Found")</f>
        <v>Agoda</v>
      </c>
    </row>
    <row r="624" spans="1:12" x14ac:dyDescent="0.2">
      <c r="A624" s="2" t="s">
        <v>1034</v>
      </c>
      <c r="B624" s="2" t="s">
        <v>210</v>
      </c>
      <c r="C624" s="2" t="s">
        <v>1035</v>
      </c>
      <c r="D624" s="2" t="s">
        <v>64</v>
      </c>
      <c r="E624" s="2" t="s">
        <v>34</v>
      </c>
      <c r="F624" s="2">
        <v>6415.97</v>
      </c>
      <c r="G624" s="2">
        <v>0</v>
      </c>
      <c r="H624" s="2">
        <v>6415.97</v>
      </c>
      <c r="I624" s="2" t="s">
        <v>56</v>
      </c>
      <c r="J624" s="4">
        <v>1</v>
      </c>
      <c r="K624" t="str">
        <f>_xlfn.XLOOKUP(D624, dim_channels!A:A, dim_channels!C:C, "Not Found")</f>
        <v>Direct</v>
      </c>
      <c r="L624" t="str">
        <f>_xlfn.XLOOKUP(D624, dim_channels!A:A, dim_channels!B:B, "Not Found")</f>
        <v>Direct Website</v>
      </c>
    </row>
    <row r="625" spans="1:12" x14ac:dyDescent="0.2">
      <c r="A625" s="3" t="s">
        <v>1036</v>
      </c>
      <c r="B625" s="3" t="s">
        <v>321</v>
      </c>
      <c r="C625" s="3" t="s">
        <v>463</v>
      </c>
      <c r="D625" s="3" t="s">
        <v>45</v>
      </c>
      <c r="E625" s="3" t="s">
        <v>89</v>
      </c>
      <c r="F625" s="3">
        <v>4928.25</v>
      </c>
      <c r="G625" s="3">
        <v>0</v>
      </c>
      <c r="H625" s="3">
        <v>4928.25</v>
      </c>
      <c r="I625" s="3" t="s">
        <v>29</v>
      </c>
      <c r="J625" s="5">
        <v>1</v>
      </c>
      <c r="K625" t="str">
        <f>_xlfn.XLOOKUP(D625, dim_channels!A:A, dim_channels!C:C, "Not Found")</f>
        <v>Corporate</v>
      </c>
      <c r="L625" t="str">
        <f>_xlfn.XLOOKUP(D625, dim_channels!A:A, dim_channels!B:B, "Not Found")</f>
        <v>Corporate Direct</v>
      </c>
    </row>
    <row r="626" spans="1:12" x14ac:dyDescent="0.2">
      <c r="A626" s="2" t="s">
        <v>1037</v>
      </c>
      <c r="B626" s="2" t="s">
        <v>135</v>
      </c>
      <c r="C626" s="2" t="s">
        <v>227</v>
      </c>
      <c r="D626" s="2" t="s">
        <v>33</v>
      </c>
      <c r="E626" s="2" t="s">
        <v>28</v>
      </c>
      <c r="F626" s="2">
        <v>10331.82</v>
      </c>
      <c r="G626" s="2">
        <v>1549.77</v>
      </c>
      <c r="H626" s="2">
        <v>8782.0499999999993</v>
      </c>
      <c r="I626" s="2" t="s">
        <v>29</v>
      </c>
      <c r="J626" s="4">
        <v>1.176470186346013</v>
      </c>
      <c r="K626" t="str">
        <f>_xlfn.XLOOKUP(D626, dim_channels!A:A, dim_channels!C:C, "Not Found")</f>
        <v>OTA</v>
      </c>
      <c r="L626" t="str">
        <f>_xlfn.XLOOKUP(D626, dim_channels!A:A, dim_channels!B:B, "Not Found")</f>
        <v>Booking.com</v>
      </c>
    </row>
    <row r="627" spans="1:12" x14ac:dyDescent="0.2">
      <c r="A627" s="3" t="s">
        <v>1038</v>
      </c>
      <c r="B627" s="3" t="s">
        <v>76</v>
      </c>
      <c r="C627" s="3" t="s">
        <v>955</v>
      </c>
      <c r="D627" s="3" t="s">
        <v>33</v>
      </c>
      <c r="E627" s="3" t="s">
        <v>28</v>
      </c>
      <c r="F627" s="3">
        <v>5062.9399999999996</v>
      </c>
      <c r="G627" s="3">
        <v>759.44</v>
      </c>
      <c r="H627" s="3">
        <v>4303.5</v>
      </c>
      <c r="I627" s="3" t="s">
        <v>29</v>
      </c>
      <c r="J627" s="5">
        <v>1.176470314859998</v>
      </c>
      <c r="K627" t="str">
        <f>_xlfn.XLOOKUP(D627, dim_channels!A:A, dim_channels!C:C, "Not Found")</f>
        <v>OTA</v>
      </c>
      <c r="L627" t="str">
        <f>_xlfn.XLOOKUP(D627, dim_channels!A:A, dim_channels!B:B, "Not Found")</f>
        <v>Booking.com</v>
      </c>
    </row>
    <row r="628" spans="1:12" x14ac:dyDescent="0.2">
      <c r="A628" s="2" t="s">
        <v>1039</v>
      </c>
      <c r="B628" s="2" t="s">
        <v>155</v>
      </c>
      <c r="C628" s="2" t="s">
        <v>384</v>
      </c>
      <c r="D628" s="2" t="s">
        <v>45</v>
      </c>
      <c r="E628" s="2" t="s">
        <v>89</v>
      </c>
      <c r="F628" s="2">
        <v>5609.36</v>
      </c>
      <c r="G628" s="2">
        <v>0</v>
      </c>
      <c r="H628" s="2">
        <v>5609.36</v>
      </c>
      <c r="I628" s="2" t="s">
        <v>29</v>
      </c>
      <c r="J628" s="4">
        <v>1</v>
      </c>
      <c r="K628" t="str">
        <f>_xlfn.XLOOKUP(D628, dim_channels!A:A, dim_channels!C:C, "Not Found")</f>
        <v>Corporate</v>
      </c>
      <c r="L628" t="str">
        <f>_xlfn.XLOOKUP(D628, dim_channels!A:A, dim_channels!B:B, "Not Found")</f>
        <v>Corporate Direct</v>
      </c>
    </row>
    <row r="629" spans="1:12" x14ac:dyDescent="0.2">
      <c r="A629" s="3" t="s">
        <v>1040</v>
      </c>
      <c r="B629" s="3" t="s">
        <v>504</v>
      </c>
      <c r="C629" s="3" t="s">
        <v>370</v>
      </c>
      <c r="D629" s="3" t="s">
        <v>114</v>
      </c>
      <c r="E629" s="3" t="s">
        <v>46</v>
      </c>
      <c r="F629" s="3">
        <v>18982.22</v>
      </c>
      <c r="G629" s="3">
        <v>1898.22</v>
      </c>
      <c r="H629" s="3">
        <v>17084</v>
      </c>
      <c r="I629" s="3" t="s">
        <v>29</v>
      </c>
      <c r="J629" s="5">
        <v>1.111110981034886</v>
      </c>
      <c r="K629" t="str">
        <f>_xlfn.XLOOKUP(D629, dim_channels!A:A, dim_channels!C:C, "Not Found")</f>
        <v>Offline</v>
      </c>
      <c r="L629" t="str">
        <f>_xlfn.XLOOKUP(D629, dim_channels!A:A, dim_channels!B:B, "Not Found")</f>
        <v>Travel Agency</v>
      </c>
    </row>
    <row r="630" spans="1:12" x14ac:dyDescent="0.2">
      <c r="A630" s="2" t="s">
        <v>1041</v>
      </c>
      <c r="B630" s="2" t="s">
        <v>318</v>
      </c>
      <c r="C630" s="2" t="s">
        <v>773</v>
      </c>
      <c r="D630" s="2" t="s">
        <v>27</v>
      </c>
      <c r="E630" s="2" t="s">
        <v>60</v>
      </c>
      <c r="F630" s="2">
        <v>6635.84</v>
      </c>
      <c r="G630" s="2">
        <v>0</v>
      </c>
      <c r="H630" s="2">
        <v>6635.84</v>
      </c>
      <c r="I630" s="2" t="s">
        <v>41</v>
      </c>
      <c r="J630" s="4">
        <v>1</v>
      </c>
      <c r="K630" t="str">
        <f>_xlfn.XLOOKUP(D630, dim_channels!A:A, dim_channels!C:C, "Not Found")</f>
        <v>OTA</v>
      </c>
      <c r="L630" t="str">
        <f>_xlfn.XLOOKUP(D630, dim_channels!A:A, dim_channels!B:B, "Not Found")</f>
        <v>Expedia</v>
      </c>
    </row>
    <row r="631" spans="1:12" x14ac:dyDescent="0.2">
      <c r="A631" s="3" t="s">
        <v>1042</v>
      </c>
      <c r="B631" s="3" t="s">
        <v>389</v>
      </c>
      <c r="C631" s="3" t="s">
        <v>418</v>
      </c>
      <c r="D631" s="3" t="s">
        <v>52</v>
      </c>
      <c r="E631" s="3" t="s">
        <v>60</v>
      </c>
      <c r="F631" s="3">
        <v>5151.43</v>
      </c>
      <c r="G631" s="3">
        <v>0</v>
      </c>
      <c r="H631" s="3">
        <v>5151.43</v>
      </c>
      <c r="I631" s="3" t="s">
        <v>29</v>
      </c>
      <c r="J631" s="5">
        <v>1</v>
      </c>
      <c r="K631" t="str">
        <f>_xlfn.XLOOKUP(D631, dim_channels!A:A, dim_channels!C:C, "Not Found")</f>
        <v>OTA</v>
      </c>
      <c r="L631" t="str">
        <f>_xlfn.XLOOKUP(D631, dim_channels!A:A, dim_channels!B:B, "Not Found")</f>
        <v>Agoda</v>
      </c>
    </row>
    <row r="632" spans="1:12" x14ac:dyDescent="0.2">
      <c r="A632" s="2" t="s">
        <v>1043</v>
      </c>
      <c r="B632" s="2" t="s">
        <v>401</v>
      </c>
      <c r="C632" s="2" t="s">
        <v>824</v>
      </c>
      <c r="D632" s="2" t="s">
        <v>33</v>
      </c>
      <c r="E632" s="2" t="s">
        <v>28</v>
      </c>
      <c r="F632" s="2">
        <v>7970.23</v>
      </c>
      <c r="G632" s="2">
        <v>1195.53</v>
      </c>
      <c r="H632" s="2">
        <v>6774.7</v>
      </c>
      <c r="I632" s="2" t="s">
        <v>29</v>
      </c>
      <c r="J632" s="4">
        <v>1.1764698067811119</v>
      </c>
      <c r="K632" t="str">
        <f>_xlfn.XLOOKUP(D632, dim_channels!A:A, dim_channels!C:C, "Not Found")</f>
        <v>OTA</v>
      </c>
      <c r="L632" t="str">
        <f>_xlfn.XLOOKUP(D632, dim_channels!A:A, dim_channels!B:B, "Not Found")</f>
        <v>Booking.com</v>
      </c>
    </row>
    <row r="633" spans="1:12" x14ac:dyDescent="0.2">
      <c r="A633" s="3" t="s">
        <v>1044</v>
      </c>
      <c r="B633" s="3" t="s">
        <v>124</v>
      </c>
      <c r="C633" s="3" t="s">
        <v>151</v>
      </c>
      <c r="D633" s="3" t="s">
        <v>45</v>
      </c>
      <c r="E633" s="3" t="s">
        <v>89</v>
      </c>
      <c r="F633" s="3">
        <v>29031.31</v>
      </c>
      <c r="G633" s="3">
        <v>0</v>
      </c>
      <c r="H633" s="3">
        <v>29031.31</v>
      </c>
      <c r="I633" s="3" t="s">
        <v>29</v>
      </c>
      <c r="J633" s="5">
        <v>1</v>
      </c>
      <c r="K633" t="str">
        <f>_xlfn.XLOOKUP(D633, dim_channels!A:A, dim_channels!C:C, "Not Found")</f>
        <v>Corporate</v>
      </c>
      <c r="L633" t="str">
        <f>_xlfn.XLOOKUP(D633, dim_channels!A:A, dim_channels!B:B, "Not Found")</f>
        <v>Corporate Direct</v>
      </c>
    </row>
    <row r="634" spans="1:12" x14ac:dyDescent="0.2">
      <c r="A634" s="2" t="s">
        <v>1045</v>
      </c>
      <c r="B634" s="2" t="s">
        <v>112</v>
      </c>
      <c r="C634" s="2" t="s">
        <v>501</v>
      </c>
      <c r="D634" s="2" t="s">
        <v>33</v>
      </c>
      <c r="E634" s="2" t="s">
        <v>34</v>
      </c>
      <c r="F634" s="2">
        <v>6217.72</v>
      </c>
      <c r="G634" s="2">
        <v>932.66</v>
      </c>
      <c r="H634" s="2">
        <v>5285.06</v>
      </c>
      <c r="I634" s="2" t="s">
        <v>29</v>
      </c>
      <c r="J634" s="4">
        <v>1.176471033441437</v>
      </c>
      <c r="K634" t="str">
        <f>_xlfn.XLOOKUP(D634, dim_channels!A:A, dim_channels!C:C, "Not Found")</f>
        <v>OTA</v>
      </c>
      <c r="L634" t="str">
        <f>_xlfn.XLOOKUP(D634, dim_channels!A:A, dim_channels!B:B, "Not Found")</f>
        <v>Booking.com</v>
      </c>
    </row>
    <row r="635" spans="1:12" x14ac:dyDescent="0.2">
      <c r="A635" s="3" t="s">
        <v>1046</v>
      </c>
      <c r="B635" s="3" t="s">
        <v>666</v>
      </c>
      <c r="C635" s="3" t="s">
        <v>512</v>
      </c>
      <c r="D635" s="3" t="s">
        <v>64</v>
      </c>
      <c r="E635" s="3" t="s">
        <v>34</v>
      </c>
      <c r="F635" s="3">
        <v>8830.2999999999993</v>
      </c>
      <c r="G635" s="3">
        <v>0</v>
      </c>
      <c r="H635" s="3">
        <v>8830.2999999999993</v>
      </c>
      <c r="I635" s="3" t="s">
        <v>29</v>
      </c>
      <c r="J635" s="5">
        <v>1</v>
      </c>
      <c r="K635" t="str">
        <f>_xlfn.XLOOKUP(D635, dim_channels!A:A, dim_channels!C:C, "Not Found")</f>
        <v>Direct</v>
      </c>
      <c r="L635" t="str">
        <f>_xlfn.XLOOKUP(D635, dim_channels!A:A, dim_channels!B:B, "Not Found")</f>
        <v>Direct Website</v>
      </c>
    </row>
    <row r="636" spans="1:12" x14ac:dyDescent="0.2">
      <c r="A636" s="2" t="s">
        <v>1047</v>
      </c>
      <c r="B636" s="2" t="s">
        <v>1048</v>
      </c>
      <c r="C636" s="2" t="s">
        <v>875</v>
      </c>
      <c r="D636" s="2" t="s">
        <v>45</v>
      </c>
      <c r="E636" s="2" t="s">
        <v>89</v>
      </c>
      <c r="F636" s="2">
        <v>5443.97</v>
      </c>
      <c r="G636" s="2">
        <v>0</v>
      </c>
      <c r="H636" s="2">
        <v>5443.97</v>
      </c>
      <c r="I636" s="2" t="s">
        <v>29</v>
      </c>
      <c r="J636" s="4">
        <v>1</v>
      </c>
      <c r="K636" t="str">
        <f>_xlfn.XLOOKUP(D636, dim_channels!A:A, dim_channels!C:C, "Not Found")</f>
        <v>Corporate</v>
      </c>
      <c r="L636" t="str">
        <f>_xlfn.XLOOKUP(D636, dim_channels!A:A, dim_channels!B:B, "Not Found")</f>
        <v>Corporate Direct</v>
      </c>
    </row>
    <row r="637" spans="1:12" x14ac:dyDescent="0.2">
      <c r="A637" s="3" t="s">
        <v>1049</v>
      </c>
      <c r="B637" s="3" t="s">
        <v>706</v>
      </c>
      <c r="C637" s="3" t="s">
        <v>184</v>
      </c>
      <c r="D637" s="3" t="s">
        <v>33</v>
      </c>
      <c r="E637" s="3" t="s">
        <v>34</v>
      </c>
      <c r="F637" s="3">
        <v>12500.45</v>
      </c>
      <c r="G637" s="3">
        <v>1875.07</v>
      </c>
      <c r="H637" s="3">
        <v>10625.38</v>
      </c>
      <c r="I637" s="3" t="s">
        <v>29</v>
      </c>
      <c r="J637" s="5">
        <v>1.176470865042003</v>
      </c>
      <c r="K637" t="str">
        <f>_xlfn.XLOOKUP(D637, dim_channels!A:A, dim_channels!C:C, "Not Found")</f>
        <v>OTA</v>
      </c>
      <c r="L637" t="str">
        <f>_xlfn.XLOOKUP(D637, dim_channels!A:A, dim_channels!B:B, "Not Found")</f>
        <v>Booking.com</v>
      </c>
    </row>
    <row r="638" spans="1:12" x14ac:dyDescent="0.2">
      <c r="A638" s="2" t="s">
        <v>1050</v>
      </c>
      <c r="B638" s="2" t="s">
        <v>213</v>
      </c>
      <c r="C638" s="2" t="s">
        <v>85</v>
      </c>
      <c r="D638" s="2" t="s">
        <v>45</v>
      </c>
      <c r="E638" s="2" t="s">
        <v>46</v>
      </c>
      <c r="F638" s="2">
        <v>5183.07</v>
      </c>
      <c r="G638" s="2">
        <v>259.14999999999998</v>
      </c>
      <c r="H638" s="2">
        <v>4923.92</v>
      </c>
      <c r="I638" s="2" t="s">
        <v>29</v>
      </c>
      <c r="J638" s="4">
        <v>1.052630830720239</v>
      </c>
      <c r="K638" t="str">
        <f>_xlfn.XLOOKUP(D638, dim_channels!A:A, dim_channels!C:C, "Not Found")</f>
        <v>Corporate</v>
      </c>
      <c r="L638" t="str">
        <f>_xlfn.XLOOKUP(D638, dim_channels!A:A, dim_channels!B:B, "Not Found")</f>
        <v>Corporate Direct</v>
      </c>
    </row>
    <row r="639" spans="1:12" x14ac:dyDescent="0.2">
      <c r="A639" s="3" t="s">
        <v>1051</v>
      </c>
      <c r="B639" s="3" t="s">
        <v>242</v>
      </c>
      <c r="C639" s="3" t="s">
        <v>141</v>
      </c>
      <c r="D639" s="3" t="s">
        <v>33</v>
      </c>
      <c r="E639" s="3" t="s">
        <v>60</v>
      </c>
      <c r="F639" s="3">
        <v>13321.87</v>
      </c>
      <c r="G639" s="3">
        <v>0</v>
      </c>
      <c r="H639" s="3">
        <v>13321.87</v>
      </c>
      <c r="I639" s="3" t="s">
        <v>41</v>
      </c>
      <c r="J639" s="5">
        <v>1</v>
      </c>
      <c r="K639" t="str">
        <f>_xlfn.XLOOKUP(D639, dim_channels!A:A, dim_channels!C:C, "Not Found")</f>
        <v>OTA</v>
      </c>
      <c r="L639" t="str">
        <f>_xlfn.XLOOKUP(D639, dim_channels!A:A, dim_channels!B:B, "Not Found")</f>
        <v>Booking.com</v>
      </c>
    </row>
    <row r="640" spans="1:12" x14ac:dyDescent="0.2">
      <c r="A640" s="2" t="s">
        <v>1052</v>
      </c>
      <c r="B640" s="2" t="s">
        <v>153</v>
      </c>
      <c r="C640" s="2" t="s">
        <v>584</v>
      </c>
      <c r="D640" s="2" t="s">
        <v>64</v>
      </c>
      <c r="E640" s="2" t="s">
        <v>115</v>
      </c>
      <c r="F640" s="2">
        <v>3992.01</v>
      </c>
      <c r="G640" s="2">
        <v>0</v>
      </c>
      <c r="H640" s="2">
        <v>3992.01</v>
      </c>
      <c r="I640" s="2" t="s">
        <v>29</v>
      </c>
      <c r="J640" s="4">
        <v>1</v>
      </c>
      <c r="K640" t="str">
        <f>_xlfn.XLOOKUP(D640, dim_channels!A:A, dim_channels!C:C, "Not Found")</f>
        <v>Direct</v>
      </c>
      <c r="L640" t="str">
        <f>_xlfn.XLOOKUP(D640, dim_channels!A:A, dim_channels!B:B, "Not Found")</f>
        <v>Direct Website</v>
      </c>
    </row>
    <row r="641" spans="1:12" x14ac:dyDescent="0.2">
      <c r="A641" s="3" t="s">
        <v>1053</v>
      </c>
      <c r="B641" s="3" t="s">
        <v>100</v>
      </c>
      <c r="C641" s="3" t="s">
        <v>159</v>
      </c>
      <c r="D641" s="3" t="s">
        <v>33</v>
      </c>
      <c r="E641" s="3" t="s">
        <v>60</v>
      </c>
      <c r="F641" s="3">
        <v>12206.54</v>
      </c>
      <c r="G641" s="3">
        <v>0</v>
      </c>
      <c r="H641" s="3">
        <v>12206.54</v>
      </c>
      <c r="I641" s="3" t="s">
        <v>41</v>
      </c>
      <c r="J641" s="5">
        <v>1</v>
      </c>
      <c r="K641" t="str">
        <f>_xlfn.XLOOKUP(D641, dim_channels!A:A, dim_channels!C:C, "Not Found")</f>
        <v>OTA</v>
      </c>
      <c r="L641" t="str">
        <f>_xlfn.XLOOKUP(D641, dim_channels!A:A, dim_channels!B:B, "Not Found")</f>
        <v>Booking.com</v>
      </c>
    </row>
    <row r="642" spans="1:12" x14ac:dyDescent="0.2">
      <c r="A642" s="2" t="s">
        <v>1054</v>
      </c>
      <c r="B642" s="2" t="s">
        <v>224</v>
      </c>
      <c r="C642" s="2" t="s">
        <v>475</v>
      </c>
      <c r="D642" s="2" t="s">
        <v>45</v>
      </c>
      <c r="E642" s="2" t="s">
        <v>89</v>
      </c>
      <c r="F642" s="2">
        <v>5348.39</v>
      </c>
      <c r="G642" s="2">
        <v>0</v>
      </c>
      <c r="H642" s="2">
        <v>5348.39</v>
      </c>
      <c r="I642" s="2" t="s">
        <v>41</v>
      </c>
      <c r="J642" s="4">
        <v>1</v>
      </c>
      <c r="K642" t="str">
        <f>_xlfn.XLOOKUP(D642, dim_channels!A:A, dim_channels!C:C, "Not Found")</f>
        <v>Corporate</v>
      </c>
      <c r="L642" t="str">
        <f>_xlfn.XLOOKUP(D642, dim_channels!A:A, dim_channels!B:B, "Not Found")</f>
        <v>Corporate Direct</v>
      </c>
    </row>
    <row r="643" spans="1:12" x14ac:dyDescent="0.2">
      <c r="A643" s="3" t="s">
        <v>1055</v>
      </c>
      <c r="B643" s="3" t="s">
        <v>73</v>
      </c>
      <c r="C643" s="3" t="s">
        <v>349</v>
      </c>
      <c r="D643" s="3" t="s">
        <v>169</v>
      </c>
      <c r="E643" s="3" t="s">
        <v>46</v>
      </c>
      <c r="F643" s="3">
        <v>13236.54</v>
      </c>
      <c r="G643" s="3">
        <v>2647.31</v>
      </c>
      <c r="H643" s="3">
        <v>10589.23</v>
      </c>
      <c r="I643" s="3" t="s">
        <v>56</v>
      </c>
      <c r="J643" s="5">
        <v>1.250000236088932</v>
      </c>
      <c r="K643" t="str">
        <f>_xlfn.XLOOKUP(D643, dim_channels!A:A, dim_channels!C:C, "Not Found")</f>
        <v>GDS</v>
      </c>
      <c r="L643" t="str">
        <f>_xlfn.XLOOKUP(D643, dim_channels!A:A, dim_channels!B:B, "Not Found")</f>
        <v>GDS (Amadeus)</v>
      </c>
    </row>
    <row r="644" spans="1:12" x14ac:dyDescent="0.2">
      <c r="A644" s="2" t="s">
        <v>1056</v>
      </c>
      <c r="B644" s="2" t="s">
        <v>82</v>
      </c>
      <c r="C644" s="2" t="s">
        <v>63</v>
      </c>
      <c r="D644" s="2" t="s">
        <v>64</v>
      </c>
      <c r="E644" s="2" t="s">
        <v>34</v>
      </c>
      <c r="F644" s="2">
        <v>3128.14</v>
      </c>
      <c r="G644" s="2">
        <v>0</v>
      </c>
      <c r="H644" s="2">
        <v>3128.14</v>
      </c>
      <c r="I644" s="2" t="s">
        <v>29</v>
      </c>
      <c r="J644" s="4">
        <v>1</v>
      </c>
      <c r="K644" t="str">
        <f>_xlfn.XLOOKUP(D644, dim_channels!A:A, dim_channels!C:C, "Not Found")</f>
        <v>Direct</v>
      </c>
      <c r="L644" t="str">
        <f>_xlfn.XLOOKUP(D644, dim_channels!A:A, dim_channels!B:B, "Not Found")</f>
        <v>Direct Website</v>
      </c>
    </row>
    <row r="645" spans="1:12" x14ac:dyDescent="0.2">
      <c r="A645" s="3" t="s">
        <v>1057</v>
      </c>
      <c r="B645" s="3" t="s">
        <v>346</v>
      </c>
      <c r="C645" s="3" t="s">
        <v>435</v>
      </c>
      <c r="D645" s="3" t="s">
        <v>33</v>
      </c>
      <c r="E645" s="3" t="s">
        <v>28</v>
      </c>
      <c r="F645" s="3">
        <v>3131.21</v>
      </c>
      <c r="G645" s="3">
        <v>469.68</v>
      </c>
      <c r="H645" s="3">
        <v>2661.53</v>
      </c>
      <c r="I645" s="3" t="s">
        <v>41</v>
      </c>
      <c r="J645" s="5">
        <v>1.1764699251934041</v>
      </c>
      <c r="K645" t="str">
        <f>_xlfn.XLOOKUP(D645, dim_channels!A:A, dim_channels!C:C, "Not Found")</f>
        <v>OTA</v>
      </c>
      <c r="L645" t="str">
        <f>_xlfn.XLOOKUP(D645, dim_channels!A:A, dim_channels!B:B, "Not Found")</f>
        <v>Booking.com</v>
      </c>
    </row>
    <row r="646" spans="1:12" x14ac:dyDescent="0.2">
      <c r="A646" s="2" t="s">
        <v>1058</v>
      </c>
      <c r="B646" s="2" t="s">
        <v>322</v>
      </c>
      <c r="C646" s="2" t="s">
        <v>749</v>
      </c>
      <c r="D646" s="2" t="s">
        <v>64</v>
      </c>
      <c r="E646" s="2" t="s">
        <v>28</v>
      </c>
      <c r="F646" s="2">
        <v>6845.16</v>
      </c>
      <c r="G646" s="2">
        <v>0</v>
      </c>
      <c r="H646" s="2">
        <v>6845.16</v>
      </c>
      <c r="I646" s="2" t="s">
        <v>41</v>
      </c>
      <c r="J646" s="4">
        <v>1</v>
      </c>
      <c r="K646" t="str">
        <f>_xlfn.XLOOKUP(D646, dim_channels!A:A, dim_channels!C:C, "Not Found")</f>
        <v>Direct</v>
      </c>
      <c r="L646" t="str">
        <f>_xlfn.XLOOKUP(D646, dim_channels!A:A, dim_channels!B:B, "Not Found")</f>
        <v>Direct Website</v>
      </c>
    </row>
    <row r="647" spans="1:12" x14ac:dyDescent="0.2">
      <c r="A647" s="3" t="s">
        <v>1059</v>
      </c>
      <c r="B647" s="3" t="s">
        <v>101</v>
      </c>
      <c r="C647" s="3" t="s">
        <v>702</v>
      </c>
      <c r="D647" s="3" t="s">
        <v>33</v>
      </c>
      <c r="E647" s="3" t="s">
        <v>34</v>
      </c>
      <c r="F647" s="3">
        <v>8728.4</v>
      </c>
      <c r="G647" s="3">
        <v>1309.26</v>
      </c>
      <c r="H647" s="3">
        <v>7419.14</v>
      </c>
      <c r="I647" s="3" t="s">
        <v>29</v>
      </c>
      <c r="J647" s="5">
        <v>1.1764705882352939</v>
      </c>
      <c r="K647" t="str">
        <f>_xlfn.XLOOKUP(D647, dim_channels!A:A, dim_channels!C:C, "Not Found")</f>
        <v>OTA</v>
      </c>
      <c r="L647" t="str">
        <f>_xlfn.XLOOKUP(D647, dim_channels!A:A, dim_channels!B:B, "Not Found")</f>
        <v>Booking.com</v>
      </c>
    </row>
    <row r="648" spans="1:12" x14ac:dyDescent="0.2">
      <c r="A648" s="2" t="s">
        <v>1060</v>
      </c>
      <c r="B648" s="2" t="s">
        <v>247</v>
      </c>
      <c r="C648" s="2" t="s">
        <v>198</v>
      </c>
      <c r="D648" s="2" t="s">
        <v>33</v>
      </c>
      <c r="E648" s="2" t="s">
        <v>60</v>
      </c>
      <c r="F648" s="2">
        <v>11426.41</v>
      </c>
      <c r="G648" s="2">
        <v>0</v>
      </c>
      <c r="H648" s="2">
        <v>11426.41</v>
      </c>
      <c r="I648" s="2" t="s">
        <v>29</v>
      </c>
      <c r="J648" s="4">
        <v>1</v>
      </c>
      <c r="K648" t="str">
        <f>_xlfn.XLOOKUP(D648, dim_channels!A:A, dim_channels!C:C, "Not Found")</f>
        <v>OTA</v>
      </c>
      <c r="L648" t="str">
        <f>_xlfn.XLOOKUP(D648, dim_channels!A:A, dim_channels!B:B, "Not Found")</f>
        <v>Booking.com</v>
      </c>
    </row>
    <row r="649" spans="1:12" x14ac:dyDescent="0.2">
      <c r="A649" s="3" t="s">
        <v>1061</v>
      </c>
      <c r="B649" s="3" t="s">
        <v>401</v>
      </c>
      <c r="C649" s="3" t="s">
        <v>740</v>
      </c>
      <c r="D649" s="3" t="s">
        <v>206</v>
      </c>
      <c r="E649" s="3" t="s">
        <v>207</v>
      </c>
      <c r="F649" s="3">
        <v>8106.78</v>
      </c>
      <c r="G649" s="3">
        <v>0</v>
      </c>
      <c r="H649" s="3">
        <v>8106.78</v>
      </c>
      <c r="I649" s="3" t="s">
        <v>29</v>
      </c>
      <c r="J649" s="5">
        <v>1</v>
      </c>
      <c r="K649" t="str">
        <f>_xlfn.XLOOKUP(D649, dim_channels!A:A, dim_channels!C:C, "Not Found")</f>
        <v>Direct</v>
      </c>
      <c r="L649" t="str">
        <f>_xlfn.XLOOKUP(D649, dim_channels!A:A, dim_channels!B:B, "Not Found")</f>
        <v>Walk-in</v>
      </c>
    </row>
    <row r="650" spans="1:12" x14ac:dyDescent="0.2">
      <c r="A650" s="2" t="s">
        <v>1062</v>
      </c>
      <c r="B650" s="2" t="s">
        <v>121</v>
      </c>
      <c r="C650" s="2" t="s">
        <v>81</v>
      </c>
      <c r="D650" s="2" t="s">
        <v>52</v>
      </c>
      <c r="E650" s="2" t="s">
        <v>34</v>
      </c>
      <c r="F650" s="2">
        <v>7751.93</v>
      </c>
      <c r="G650" s="2">
        <v>930.23</v>
      </c>
      <c r="H650" s="2">
        <v>6821.7</v>
      </c>
      <c r="I650" s="2" t="s">
        <v>29</v>
      </c>
      <c r="J650" s="4">
        <v>1.136363369834499</v>
      </c>
      <c r="K650" t="str">
        <f>_xlfn.XLOOKUP(D650, dim_channels!A:A, dim_channels!C:C, "Not Found")</f>
        <v>OTA</v>
      </c>
      <c r="L650" t="str">
        <f>_xlfn.XLOOKUP(D650, dim_channels!A:A, dim_channels!B:B, "Not Found")</f>
        <v>Agoda</v>
      </c>
    </row>
    <row r="651" spans="1:12" x14ac:dyDescent="0.2">
      <c r="A651" s="3" t="s">
        <v>1063</v>
      </c>
      <c r="B651" s="3" t="s">
        <v>283</v>
      </c>
      <c r="C651" s="3" t="s">
        <v>405</v>
      </c>
      <c r="D651" s="3" t="s">
        <v>52</v>
      </c>
      <c r="E651" s="3" t="s">
        <v>60</v>
      </c>
      <c r="F651" s="3">
        <v>13015.94</v>
      </c>
      <c r="G651" s="3">
        <v>0</v>
      </c>
      <c r="H651" s="3">
        <v>13015.94</v>
      </c>
      <c r="I651" s="3" t="s">
        <v>56</v>
      </c>
      <c r="J651" s="5">
        <v>1</v>
      </c>
      <c r="K651" t="str">
        <f>_xlfn.XLOOKUP(D651, dim_channels!A:A, dim_channels!C:C, "Not Found")</f>
        <v>OTA</v>
      </c>
      <c r="L651" t="str">
        <f>_xlfn.XLOOKUP(D651, dim_channels!A:A, dim_channels!B:B, "Not Found")</f>
        <v>Agoda</v>
      </c>
    </row>
    <row r="652" spans="1:12" x14ac:dyDescent="0.2">
      <c r="A652" s="2" t="s">
        <v>1064</v>
      </c>
      <c r="B652" s="2" t="s">
        <v>124</v>
      </c>
      <c r="C652" s="2" t="s">
        <v>43</v>
      </c>
      <c r="D652" s="2" t="s">
        <v>27</v>
      </c>
      <c r="E652" s="2" t="s">
        <v>34</v>
      </c>
      <c r="F652" s="2">
        <v>4458.54</v>
      </c>
      <c r="G652" s="2">
        <v>802.54</v>
      </c>
      <c r="H652" s="2">
        <v>3656</v>
      </c>
      <c r="I652" s="2" t="s">
        <v>29</v>
      </c>
      <c r="J652" s="4">
        <v>1.2195131291028449</v>
      </c>
      <c r="K652" t="str">
        <f>_xlfn.XLOOKUP(D652, dim_channels!A:A, dim_channels!C:C, "Not Found")</f>
        <v>OTA</v>
      </c>
      <c r="L652" t="str">
        <f>_xlfn.XLOOKUP(D652, dim_channels!A:A, dim_channels!B:B, "Not Found")</f>
        <v>Expedia</v>
      </c>
    </row>
    <row r="653" spans="1:12" x14ac:dyDescent="0.2">
      <c r="A653" s="3" t="s">
        <v>1065</v>
      </c>
      <c r="B653" s="3" t="s">
        <v>31</v>
      </c>
      <c r="C653" s="3" t="s">
        <v>608</v>
      </c>
      <c r="D653" s="3" t="s">
        <v>33</v>
      </c>
      <c r="E653" s="3" t="s">
        <v>28</v>
      </c>
      <c r="F653" s="3">
        <v>2983.7</v>
      </c>
      <c r="G653" s="3">
        <v>447.55</v>
      </c>
      <c r="H653" s="3">
        <v>2536.15</v>
      </c>
      <c r="I653" s="3" t="s">
        <v>41</v>
      </c>
      <c r="J653" s="5">
        <v>1.1764682688326791</v>
      </c>
      <c r="K653" t="str">
        <f>_xlfn.XLOOKUP(D653, dim_channels!A:A, dim_channels!C:C, "Not Found")</f>
        <v>OTA</v>
      </c>
      <c r="L653" t="str">
        <f>_xlfn.XLOOKUP(D653, dim_channels!A:A, dim_channels!B:B, "Not Found")</f>
        <v>Booking.com</v>
      </c>
    </row>
    <row r="654" spans="1:12" x14ac:dyDescent="0.2">
      <c r="A654" s="2" t="s">
        <v>1066</v>
      </c>
      <c r="B654" s="2" t="s">
        <v>527</v>
      </c>
      <c r="C654" s="2" t="s">
        <v>433</v>
      </c>
      <c r="D654" s="2" t="s">
        <v>33</v>
      </c>
      <c r="E654" s="2" t="s">
        <v>34</v>
      </c>
      <c r="F654" s="2">
        <v>6685.53</v>
      </c>
      <c r="G654" s="2">
        <v>1002.83</v>
      </c>
      <c r="H654" s="2">
        <v>5682.7</v>
      </c>
      <c r="I654" s="2" t="s">
        <v>29</v>
      </c>
      <c r="J654" s="4">
        <v>1.1764706917486401</v>
      </c>
      <c r="K654" t="str">
        <f>_xlfn.XLOOKUP(D654, dim_channels!A:A, dim_channels!C:C, "Not Found")</f>
        <v>OTA</v>
      </c>
      <c r="L654" t="str">
        <f>_xlfn.XLOOKUP(D654, dim_channels!A:A, dim_channels!B:B, "Not Found")</f>
        <v>Booking.com</v>
      </c>
    </row>
    <row r="655" spans="1:12" x14ac:dyDescent="0.2">
      <c r="A655" s="3" t="s">
        <v>1067</v>
      </c>
      <c r="B655" s="3" t="s">
        <v>375</v>
      </c>
      <c r="C655" s="3" t="s">
        <v>179</v>
      </c>
      <c r="D655" s="3" t="s">
        <v>64</v>
      </c>
      <c r="E655" s="3" t="s">
        <v>115</v>
      </c>
      <c r="F655" s="3">
        <v>9228.69</v>
      </c>
      <c r="G655" s="3">
        <v>0</v>
      </c>
      <c r="H655" s="3">
        <v>9228.69</v>
      </c>
      <c r="I655" s="3" t="s">
        <v>29</v>
      </c>
      <c r="J655" s="5">
        <v>1</v>
      </c>
      <c r="K655" t="str">
        <f>_xlfn.XLOOKUP(D655, dim_channels!A:A, dim_channels!C:C, "Not Found")</f>
        <v>Direct</v>
      </c>
      <c r="L655" t="str">
        <f>_xlfn.XLOOKUP(D655, dim_channels!A:A, dim_channels!B:B, "Not Found")</f>
        <v>Direct Website</v>
      </c>
    </row>
    <row r="656" spans="1:12" x14ac:dyDescent="0.2">
      <c r="A656" s="2" t="s">
        <v>1068</v>
      </c>
      <c r="B656" s="2" t="s">
        <v>112</v>
      </c>
      <c r="C656" s="2" t="s">
        <v>608</v>
      </c>
      <c r="D656" s="2" t="s">
        <v>27</v>
      </c>
      <c r="E656" s="2" t="s">
        <v>34</v>
      </c>
      <c r="F656" s="2">
        <v>12581.37</v>
      </c>
      <c r="G656" s="2">
        <v>2264.65</v>
      </c>
      <c r="H656" s="2">
        <v>10316.719999999999</v>
      </c>
      <c r="I656" s="2" t="s">
        <v>56</v>
      </c>
      <c r="J656" s="4">
        <v>1.219512597026962</v>
      </c>
      <c r="K656" t="str">
        <f>_xlfn.XLOOKUP(D656, dim_channels!A:A, dim_channels!C:C, "Not Found")</f>
        <v>OTA</v>
      </c>
      <c r="L656" t="str">
        <f>_xlfn.XLOOKUP(D656, dim_channels!A:A, dim_channels!B:B, "Not Found")</f>
        <v>Expedia</v>
      </c>
    </row>
    <row r="657" spans="1:12" x14ac:dyDescent="0.2">
      <c r="A657" s="3" t="s">
        <v>1069</v>
      </c>
      <c r="B657" s="3" t="s">
        <v>262</v>
      </c>
      <c r="C657" s="3" t="s">
        <v>94</v>
      </c>
      <c r="D657" s="3" t="s">
        <v>64</v>
      </c>
      <c r="E657" s="3" t="s">
        <v>28</v>
      </c>
      <c r="F657" s="3">
        <v>3190.71</v>
      </c>
      <c r="G657" s="3">
        <v>0</v>
      </c>
      <c r="H657" s="3">
        <v>3190.71</v>
      </c>
      <c r="I657" s="3" t="s">
        <v>29</v>
      </c>
      <c r="J657" s="5">
        <v>1</v>
      </c>
      <c r="K657" t="str">
        <f>_xlfn.XLOOKUP(D657, dim_channels!A:A, dim_channels!C:C, "Not Found")</f>
        <v>Direct</v>
      </c>
      <c r="L657" t="str">
        <f>_xlfn.XLOOKUP(D657, dim_channels!A:A, dim_channels!B:B, "Not Found")</f>
        <v>Direct Website</v>
      </c>
    </row>
    <row r="658" spans="1:12" x14ac:dyDescent="0.2">
      <c r="A658" s="2" t="s">
        <v>1070</v>
      </c>
      <c r="B658" s="2" t="s">
        <v>902</v>
      </c>
      <c r="C658" s="2" t="s">
        <v>753</v>
      </c>
      <c r="D658" s="2" t="s">
        <v>64</v>
      </c>
      <c r="E658" s="2" t="s">
        <v>34</v>
      </c>
      <c r="F658" s="2">
        <v>6043.17</v>
      </c>
      <c r="G658" s="2">
        <v>0</v>
      </c>
      <c r="H658" s="2">
        <v>6043.17</v>
      </c>
      <c r="I658" s="2" t="s">
        <v>29</v>
      </c>
      <c r="J658" s="4">
        <v>1</v>
      </c>
      <c r="K658" t="str">
        <f>_xlfn.XLOOKUP(D658, dim_channels!A:A, dim_channels!C:C, "Not Found")</f>
        <v>Direct</v>
      </c>
      <c r="L658" t="str">
        <f>_xlfn.XLOOKUP(D658, dim_channels!A:A, dim_channels!B:B, "Not Found")</f>
        <v>Direct Website</v>
      </c>
    </row>
    <row r="659" spans="1:12" x14ac:dyDescent="0.2">
      <c r="A659" s="3" t="s">
        <v>1071</v>
      </c>
      <c r="B659" s="3" t="s">
        <v>1072</v>
      </c>
      <c r="C659" s="3" t="s">
        <v>39</v>
      </c>
      <c r="D659" s="3" t="s">
        <v>33</v>
      </c>
      <c r="E659" s="3" t="s">
        <v>28</v>
      </c>
      <c r="F659" s="3">
        <v>11470.36</v>
      </c>
      <c r="G659" s="3">
        <v>1720.55</v>
      </c>
      <c r="H659" s="3">
        <v>9749.81</v>
      </c>
      <c r="I659" s="3" t="s">
        <v>41</v>
      </c>
      <c r="J659" s="5">
        <v>1.1764701055712881</v>
      </c>
      <c r="K659" t="str">
        <f>_xlfn.XLOOKUP(D659, dim_channels!A:A, dim_channels!C:C, "Not Found")</f>
        <v>OTA</v>
      </c>
      <c r="L659" t="str">
        <f>_xlfn.XLOOKUP(D659, dim_channels!A:A, dim_channels!B:B, "Not Found")</f>
        <v>Booking.com</v>
      </c>
    </row>
    <row r="660" spans="1:12" x14ac:dyDescent="0.2">
      <c r="A660" s="2" t="s">
        <v>1073</v>
      </c>
      <c r="B660" s="2" t="s">
        <v>286</v>
      </c>
      <c r="C660" s="2" t="s">
        <v>129</v>
      </c>
      <c r="D660" s="2" t="s">
        <v>27</v>
      </c>
      <c r="E660" s="2" t="s">
        <v>34</v>
      </c>
      <c r="F660" s="2">
        <v>17893.8</v>
      </c>
      <c r="G660" s="2">
        <v>3220.88</v>
      </c>
      <c r="H660" s="2">
        <v>14672.92</v>
      </c>
      <c r="I660" s="2" t="s">
        <v>29</v>
      </c>
      <c r="J660" s="4">
        <v>1.2195118626694621</v>
      </c>
      <c r="K660" t="str">
        <f>_xlfn.XLOOKUP(D660, dim_channels!A:A, dim_channels!C:C, "Not Found")</f>
        <v>OTA</v>
      </c>
      <c r="L660" t="str">
        <f>_xlfn.XLOOKUP(D660, dim_channels!A:A, dim_channels!B:B, "Not Found")</f>
        <v>Expedia</v>
      </c>
    </row>
    <row r="661" spans="1:12" x14ac:dyDescent="0.2">
      <c r="A661" s="3" t="s">
        <v>1074</v>
      </c>
      <c r="B661" s="3" t="s">
        <v>983</v>
      </c>
      <c r="C661" s="3" t="s">
        <v>1075</v>
      </c>
      <c r="D661" s="3" t="s">
        <v>64</v>
      </c>
      <c r="E661" s="3" t="s">
        <v>115</v>
      </c>
      <c r="F661" s="3">
        <v>7244.49</v>
      </c>
      <c r="G661" s="3">
        <v>0</v>
      </c>
      <c r="H661" s="3">
        <v>7244.49</v>
      </c>
      <c r="I661" s="3" t="s">
        <v>41</v>
      </c>
      <c r="J661" s="5">
        <v>1</v>
      </c>
      <c r="K661" t="str">
        <f>_xlfn.XLOOKUP(D661, dim_channels!A:A, dim_channels!C:C, "Not Found")</f>
        <v>Direct</v>
      </c>
      <c r="L661" t="str">
        <f>_xlfn.XLOOKUP(D661, dim_channels!A:A, dim_channels!B:B, "Not Found")</f>
        <v>Direct Website</v>
      </c>
    </row>
    <row r="662" spans="1:12" x14ac:dyDescent="0.2">
      <c r="A662" s="2" t="s">
        <v>1076</v>
      </c>
      <c r="B662" s="2" t="s">
        <v>66</v>
      </c>
      <c r="C662" s="2" t="s">
        <v>558</v>
      </c>
      <c r="D662" s="2" t="s">
        <v>27</v>
      </c>
      <c r="E662" s="2" t="s">
        <v>28</v>
      </c>
      <c r="F662" s="2">
        <v>3185.01</v>
      </c>
      <c r="G662" s="2">
        <v>573.29999999999995</v>
      </c>
      <c r="H662" s="2">
        <v>2611.71</v>
      </c>
      <c r="I662" s="2" t="s">
        <v>29</v>
      </c>
      <c r="J662" s="4">
        <v>1.2195113546297249</v>
      </c>
      <c r="K662" t="str">
        <f>_xlfn.XLOOKUP(D662, dim_channels!A:A, dim_channels!C:C, "Not Found")</f>
        <v>OTA</v>
      </c>
      <c r="L662" t="str">
        <f>_xlfn.XLOOKUP(D662, dim_channels!A:A, dim_channels!B:B, "Not Found")</f>
        <v>Expedia</v>
      </c>
    </row>
    <row r="663" spans="1:12" x14ac:dyDescent="0.2">
      <c r="A663" s="3" t="s">
        <v>1077</v>
      </c>
      <c r="B663" s="3" t="s">
        <v>100</v>
      </c>
      <c r="C663" s="3" t="s">
        <v>574</v>
      </c>
      <c r="D663" s="3" t="s">
        <v>114</v>
      </c>
      <c r="E663" s="3" t="s">
        <v>115</v>
      </c>
      <c r="F663" s="3">
        <v>11849.98</v>
      </c>
      <c r="G663" s="3">
        <v>1185</v>
      </c>
      <c r="H663" s="3">
        <v>10664.98</v>
      </c>
      <c r="I663" s="3" t="s">
        <v>29</v>
      </c>
      <c r="J663" s="5">
        <v>1.1111113194773921</v>
      </c>
      <c r="K663" t="str">
        <f>_xlfn.XLOOKUP(D663, dim_channels!A:A, dim_channels!C:C, "Not Found")</f>
        <v>Offline</v>
      </c>
      <c r="L663" t="str">
        <f>_xlfn.XLOOKUP(D663, dim_channels!A:A, dim_channels!B:B, "Not Found")</f>
        <v>Travel Agency</v>
      </c>
    </row>
    <row r="664" spans="1:12" x14ac:dyDescent="0.2">
      <c r="A664" s="2" t="s">
        <v>1078</v>
      </c>
      <c r="B664" s="2" t="s">
        <v>315</v>
      </c>
      <c r="C664" s="2" t="s">
        <v>1035</v>
      </c>
      <c r="D664" s="2" t="s">
        <v>45</v>
      </c>
      <c r="E664" s="2" t="s">
        <v>89</v>
      </c>
      <c r="F664" s="2">
        <v>8498.34</v>
      </c>
      <c r="G664" s="2">
        <v>0</v>
      </c>
      <c r="H664" s="2">
        <v>8498.34</v>
      </c>
      <c r="I664" s="2" t="s">
        <v>29</v>
      </c>
      <c r="J664" s="4">
        <v>1</v>
      </c>
      <c r="K664" t="str">
        <f>_xlfn.XLOOKUP(D664, dim_channels!A:A, dim_channels!C:C, "Not Found")</f>
        <v>Corporate</v>
      </c>
      <c r="L664" t="str">
        <f>_xlfn.XLOOKUP(D664, dim_channels!A:A, dim_channels!B:B, "Not Found")</f>
        <v>Corporate Direct</v>
      </c>
    </row>
    <row r="665" spans="1:12" x14ac:dyDescent="0.2">
      <c r="A665" s="3" t="s">
        <v>1079</v>
      </c>
      <c r="B665" s="3" t="s">
        <v>400</v>
      </c>
      <c r="C665" s="3" t="s">
        <v>570</v>
      </c>
      <c r="D665" s="3" t="s">
        <v>64</v>
      </c>
      <c r="E665" s="3" t="s">
        <v>115</v>
      </c>
      <c r="F665" s="3">
        <v>9322.07</v>
      </c>
      <c r="G665" s="3">
        <v>0</v>
      </c>
      <c r="H665" s="3">
        <v>9322.07</v>
      </c>
      <c r="I665" s="3" t="s">
        <v>29</v>
      </c>
      <c r="J665" s="5">
        <v>1</v>
      </c>
      <c r="K665" t="str">
        <f>_xlfn.XLOOKUP(D665, dim_channels!A:A, dim_channels!C:C, "Not Found")</f>
        <v>Direct</v>
      </c>
      <c r="L665" t="str">
        <f>_xlfn.XLOOKUP(D665, dim_channels!A:A, dim_channels!B:B, "Not Found")</f>
        <v>Direct Website</v>
      </c>
    </row>
    <row r="666" spans="1:12" x14ac:dyDescent="0.2">
      <c r="A666" s="2" t="s">
        <v>1080</v>
      </c>
      <c r="B666" s="2" t="s">
        <v>156</v>
      </c>
      <c r="C666" s="2" t="s">
        <v>190</v>
      </c>
      <c r="D666" s="2" t="s">
        <v>33</v>
      </c>
      <c r="E666" s="2" t="s">
        <v>28</v>
      </c>
      <c r="F666" s="2">
        <v>6343.96</v>
      </c>
      <c r="G666" s="2">
        <v>951.59</v>
      </c>
      <c r="H666" s="2">
        <v>5392.37</v>
      </c>
      <c r="I666" s="2" t="s">
        <v>56</v>
      </c>
      <c r="J666" s="4">
        <v>1.176469715542517</v>
      </c>
      <c r="K666" t="str">
        <f>_xlfn.XLOOKUP(D666, dim_channels!A:A, dim_channels!C:C, "Not Found")</f>
        <v>OTA</v>
      </c>
      <c r="L666" t="str">
        <f>_xlfn.XLOOKUP(D666, dim_channels!A:A, dim_channels!B:B, "Not Found")</f>
        <v>Booking.com</v>
      </c>
    </row>
    <row r="667" spans="1:12" x14ac:dyDescent="0.2">
      <c r="A667" s="3" t="s">
        <v>1081</v>
      </c>
      <c r="B667" s="3" t="s">
        <v>139</v>
      </c>
      <c r="C667" s="3" t="s">
        <v>712</v>
      </c>
      <c r="D667" s="3" t="s">
        <v>52</v>
      </c>
      <c r="E667" s="3" t="s">
        <v>60</v>
      </c>
      <c r="F667" s="3">
        <v>6918.59</v>
      </c>
      <c r="G667" s="3">
        <v>0</v>
      </c>
      <c r="H667" s="3">
        <v>6918.59</v>
      </c>
      <c r="I667" s="3" t="s">
        <v>56</v>
      </c>
      <c r="J667" s="5">
        <v>1</v>
      </c>
      <c r="K667" t="str">
        <f>_xlfn.XLOOKUP(D667, dim_channels!A:A, dim_channels!C:C, "Not Found")</f>
        <v>OTA</v>
      </c>
      <c r="L667" t="str">
        <f>_xlfn.XLOOKUP(D667, dim_channels!A:A, dim_channels!B:B, "Not Found")</f>
        <v>Agoda</v>
      </c>
    </row>
    <row r="668" spans="1:12" x14ac:dyDescent="0.2">
      <c r="A668" s="2" t="s">
        <v>1082</v>
      </c>
      <c r="B668" s="2" t="s">
        <v>608</v>
      </c>
      <c r="C668" s="2" t="s">
        <v>310</v>
      </c>
      <c r="D668" s="2" t="s">
        <v>169</v>
      </c>
      <c r="E668" s="2" t="s">
        <v>46</v>
      </c>
      <c r="F668" s="2">
        <v>2900.86</v>
      </c>
      <c r="G668" s="2">
        <v>580.16999999999996</v>
      </c>
      <c r="H668" s="2">
        <v>2320.69</v>
      </c>
      <c r="I668" s="2" t="s">
        <v>29</v>
      </c>
      <c r="J668" s="4">
        <v>1.249998922734187</v>
      </c>
      <c r="K668" t="str">
        <f>_xlfn.XLOOKUP(D668, dim_channels!A:A, dim_channels!C:C, "Not Found")</f>
        <v>GDS</v>
      </c>
      <c r="L668" t="str">
        <f>_xlfn.XLOOKUP(D668, dim_channels!A:A, dim_channels!B:B, "Not Found")</f>
        <v>GDS (Amadeus)</v>
      </c>
    </row>
    <row r="669" spans="1:12" x14ac:dyDescent="0.2">
      <c r="A669" s="3" t="s">
        <v>1083</v>
      </c>
      <c r="B669" s="3" t="s">
        <v>145</v>
      </c>
      <c r="C669" s="3" t="s">
        <v>382</v>
      </c>
      <c r="D669" s="3" t="s">
        <v>206</v>
      </c>
      <c r="E669" s="3" t="s">
        <v>207</v>
      </c>
      <c r="F669" s="3">
        <v>29210.42</v>
      </c>
      <c r="G669" s="3">
        <v>0</v>
      </c>
      <c r="H669" s="3">
        <v>29210.42</v>
      </c>
      <c r="I669" s="3" t="s">
        <v>29</v>
      </c>
      <c r="J669" s="5">
        <v>1</v>
      </c>
      <c r="K669" t="str">
        <f>_xlfn.XLOOKUP(D669, dim_channels!A:A, dim_channels!C:C, "Not Found")</f>
        <v>Direct</v>
      </c>
      <c r="L669" t="str">
        <f>_xlfn.XLOOKUP(D669, dim_channels!A:A, dim_channels!B:B, "Not Found")</f>
        <v>Walk-in</v>
      </c>
    </row>
    <row r="670" spans="1:12" x14ac:dyDescent="0.2">
      <c r="A670" s="2" t="s">
        <v>1084</v>
      </c>
      <c r="B670" s="2" t="s">
        <v>516</v>
      </c>
      <c r="C670" s="2" t="s">
        <v>101</v>
      </c>
      <c r="D670" s="2" t="s">
        <v>27</v>
      </c>
      <c r="E670" s="2" t="s">
        <v>60</v>
      </c>
      <c r="F670" s="2">
        <v>12738.87</v>
      </c>
      <c r="G670" s="2">
        <v>0</v>
      </c>
      <c r="H670" s="2">
        <v>12738.87</v>
      </c>
      <c r="I670" s="2" t="s">
        <v>29</v>
      </c>
      <c r="J670" s="4">
        <v>1</v>
      </c>
      <c r="K670" t="str">
        <f>_xlfn.XLOOKUP(D670, dim_channels!A:A, dim_channels!C:C, "Not Found")</f>
        <v>OTA</v>
      </c>
      <c r="L670" t="str">
        <f>_xlfn.XLOOKUP(D670, dim_channels!A:A, dim_channels!B:B, "Not Found")</f>
        <v>Expedia</v>
      </c>
    </row>
    <row r="671" spans="1:12" x14ac:dyDescent="0.2">
      <c r="A671" s="3" t="s">
        <v>1085</v>
      </c>
      <c r="B671" s="3" t="s">
        <v>807</v>
      </c>
      <c r="C671" s="3" t="s">
        <v>266</v>
      </c>
      <c r="D671" s="3" t="s">
        <v>45</v>
      </c>
      <c r="E671" s="3" t="s">
        <v>89</v>
      </c>
      <c r="F671" s="3">
        <v>10463.629999999999</v>
      </c>
      <c r="G671" s="3">
        <v>0</v>
      </c>
      <c r="H671" s="3">
        <v>10463.629999999999</v>
      </c>
      <c r="I671" s="3" t="s">
        <v>29</v>
      </c>
      <c r="J671" s="5">
        <v>1</v>
      </c>
      <c r="K671" t="str">
        <f>_xlfn.XLOOKUP(D671, dim_channels!A:A, dim_channels!C:C, "Not Found")</f>
        <v>Corporate</v>
      </c>
      <c r="L671" t="str">
        <f>_xlfn.XLOOKUP(D671, dim_channels!A:A, dim_channels!B:B, "Not Found")</f>
        <v>Corporate Direct</v>
      </c>
    </row>
    <row r="672" spans="1:12" x14ac:dyDescent="0.2">
      <c r="A672" s="2" t="s">
        <v>1086</v>
      </c>
      <c r="B672" s="2" t="s">
        <v>220</v>
      </c>
      <c r="C672" s="2" t="s">
        <v>222</v>
      </c>
      <c r="D672" s="2" t="s">
        <v>33</v>
      </c>
      <c r="E672" s="2" t="s">
        <v>60</v>
      </c>
      <c r="F672" s="2">
        <v>17399.849999999999</v>
      </c>
      <c r="G672" s="2">
        <v>0</v>
      </c>
      <c r="H672" s="2">
        <v>17399.849999999999</v>
      </c>
      <c r="I672" s="2" t="s">
        <v>56</v>
      </c>
      <c r="J672" s="4">
        <v>1</v>
      </c>
      <c r="K672" t="str">
        <f>_xlfn.XLOOKUP(D672, dim_channels!A:A, dim_channels!C:C, "Not Found")</f>
        <v>OTA</v>
      </c>
      <c r="L672" t="str">
        <f>_xlfn.XLOOKUP(D672, dim_channels!A:A, dim_channels!B:B, "Not Found")</f>
        <v>Booking.com</v>
      </c>
    </row>
    <row r="673" spans="1:12" x14ac:dyDescent="0.2">
      <c r="A673" s="3" t="s">
        <v>1087</v>
      </c>
      <c r="B673" s="3" t="s">
        <v>722</v>
      </c>
      <c r="C673" s="3" t="s">
        <v>79</v>
      </c>
      <c r="D673" s="3" t="s">
        <v>45</v>
      </c>
      <c r="E673" s="3" t="s">
        <v>89</v>
      </c>
      <c r="F673" s="3">
        <v>6103.72</v>
      </c>
      <c r="G673" s="3">
        <v>0</v>
      </c>
      <c r="H673" s="3">
        <v>6103.72</v>
      </c>
      <c r="I673" s="3" t="s">
        <v>56</v>
      </c>
      <c r="J673" s="5">
        <v>1</v>
      </c>
      <c r="K673" t="str">
        <f>_xlfn.XLOOKUP(D673, dim_channels!A:A, dim_channels!C:C, "Not Found")</f>
        <v>Corporate</v>
      </c>
      <c r="L673" t="str">
        <f>_xlfn.XLOOKUP(D673, dim_channels!A:A, dim_channels!B:B, "Not Found")</f>
        <v>Corporate Direct</v>
      </c>
    </row>
    <row r="674" spans="1:12" x14ac:dyDescent="0.2">
      <c r="A674" s="2" t="s">
        <v>1088</v>
      </c>
      <c r="B674" s="2" t="s">
        <v>789</v>
      </c>
      <c r="C674" s="2" t="s">
        <v>590</v>
      </c>
      <c r="D674" s="2" t="s">
        <v>114</v>
      </c>
      <c r="E674" s="2" t="s">
        <v>115</v>
      </c>
      <c r="F674" s="2">
        <v>3027.82</v>
      </c>
      <c r="G674" s="2">
        <v>302.77999999999997</v>
      </c>
      <c r="H674" s="2">
        <v>2725.04</v>
      </c>
      <c r="I674" s="2" t="s">
        <v>41</v>
      </c>
      <c r="J674" s="4">
        <v>1.111110295628688</v>
      </c>
      <c r="K674" t="str">
        <f>_xlfn.XLOOKUP(D674, dim_channels!A:A, dim_channels!C:C, "Not Found")</f>
        <v>Offline</v>
      </c>
      <c r="L674" t="str">
        <f>_xlfn.XLOOKUP(D674, dim_channels!A:A, dim_channels!B:B, "Not Found")</f>
        <v>Travel Agency</v>
      </c>
    </row>
    <row r="675" spans="1:12" x14ac:dyDescent="0.2">
      <c r="A675" s="3" t="s">
        <v>1089</v>
      </c>
      <c r="B675" s="3" t="s">
        <v>104</v>
      </c>
      <c r="C675" s="3" t="s">
        <v>846</v>
      </c>
      <c r="D675" s="3" t="s">
        <v>33</v>
      </c>
      <c r="E675" s="3" t="s">
        <v>60</v>
      </c>
      <c r="F675" s="3">
        <v>3417.63</v>
      </c>
      <c r="G675" s="3">
        <v>0</v>
      </c>
      <c r="H675" s="3">
        <v>3417.63</v>
      </c>
      <c r="I675" s="3" t="s">
        <v>29</v>
      </c>
      <c r="J675" s="5">
        <v>1</v>
      </c>
      <c r="K675" t="str">
        <f>_xlfn.XLOOKUP(D675, dim_channels!A:A, dim_channels!C:C, "Not Found")</f>
        <v>OTA</v>
      </c>
      <c r="L675" t="str">
        <f>_xlfn.XLOOKUP(D675, dim_channels!A:A, dim_channels!B:B, "Not Found")</f>
        <v>Booking.com</v>
      </c>
    </row>
    <row r="676" spans="1:12" x14ac:dyDescent="0.2">
      <c r="A676" s="2" t="s">
        <v>1090</v>
      </c>
      <c r="B676" s="2" t="s">
        <v>495</v>
      </c>
      <c r="C676" s="2" t="s">
        <v>393</v>
      </c>
      <c r="D676" s="2" t="s">
        <v>33</v>
      </c>
      <c r="E676" s="2" t="s">
        <v>60</v>
      </c>
      <c r="F676" s="2">
        <v>6137.56</v>
      </c>
      <c r="G676" s="2">
        <v>0</v>
      </c>
      <c r="H676" s="2">
        <v>6137.56</v>
      </c>
      <c r="I676" s="2" t="s">
        <v>41</v>
      </c>
      <c r="J676" s="4">
        <v>1</v>
      </c>
      <c r="K676" t="str">
        <f>_xlfn.XLOOKUP(D676, dim_channels!A:A, dim_channels!C:C, "Not Found")</f>
        <v>OTA</v>
      </c>
      <c r="L676" t="str">
        <f>_xlfn.XLOOKUP(D676, dim_channels!A:A, dim_channels!B:B, "Not Found")</f>
        <v>Booking.com</v>
      </c>
    </row>
    <row r="677" spans="1:12" x14ac:dyDescent="0.2">
      <c r="A677" s="3" t="s">
        <v>1091</v>
      </c>
      <c r="B677" s="3" t="s">
        <v>158</v>
      </c>
      <c r="C677" s="3" t="s">
        <v>597</v>
      </c>
      <c r="D677" s="3" t="s">
        <v>27</v>
      </c>
      <c r="E677" s="3" t="s">
        <v>28</v>
      </c>
      <c r="F677" s="3">
        <v>4836.26</v>
      </c>
      <c r="G677" s="3">
        <v>870.53</v>
      </c>
      <c r="H677" s="3">
        <v>3965.73</v>
      </c>
      <c r="I677" s="3" t="s">
        <v>29</v>
      </c>
      <c r="J677" s="5">
        <v>1.219513179162474</v>
      </c>
      <c r="K677" t="str">
        <f>_xlfn.XLOOKUP(D677, dim_channels!A:A, dim_channels!C:C, "Not Found")</f>
        <v>OTA</v>
      </c>
      <c r="L677" t="str">
        <f>_xlfn.XLOOKUP(D677, dim_channels!A:A, dim_channels!B:B, "Not Found")</f>
        <v>Expedia</v>
      </c>
    </row>
    <row r="678" spans="1:12" x14ac:dyDescent="0.2">
      <c r="A678" s="2" t="s">
        <v>1092</v>
      </c>
      <c r="B678" s="2" t="s">
        <v>219</v>
      </c>
      <c r="C678" s="2" t="s">
        <v>702</v>
      </c>
      <c r="D678" s="2" t="s">
        <v>206</v>
      </c>
      <c r="E678" s="2" t="s">
        <v>207</v>
      </c>
      <c r="F678" s="2">
        <v>4873.91</v>
      </c>
      <c r="G678" s="2">
        <v>0</v>
      </c>
      <c r="H678" s="2">
        <v>4873.91</v>
      </c>
      <c r="I678" s="2" t="s">
        <v>29</v>
      </c>
      <c r="J678" s="4">
        <v>1</v>
      </c>
      <c r="K678" t="str">
        <f>_xlfn.XLOOKUP(D678, dim_channels!A:A, dim_channels!C:C, "Not Found")</f>
        <v>Direct</v>
      </c>
      <c r="L678" t="str">
        <f>_xlfn.XLOOKUP(D678, dim_channels!A:A, dim_channels!B:B, "Not Found")</f>
        <v>Walk-in</v>
      </c>
    </row>
    <row r="679" spans="1:12" x14ac:dyDescent="0.2">
      <c r="A679" s="3" t="s">
        <v>1093</v>
      </c>
      <c r="B679" s="3" t="s">
        <v>136</v>
      </c>
      <c r="C679" s="3" t="s">
        <v>558</v>
      </c>
      <c r="D679" s="3" t="s">
        <v>114</v>
      </c>
      <c r="E679" s="3" t="s">
        <v>115</v>
      </c>
      <c r="F679" s="3">
        <v>3495.29</v>
      </c>
      <c r="G679" s="3">
        <v>349.53</v>
      </c>
      <c r="H679" s="3">
        <v>3145.76</v>
      </c>
      <c r="I679" s="3" t="s">
        <v>29</v>
      </c>
      <c r="J679" s="5">
        <v>1.111111464320228</v>
      </c>
      <c r="K679" t="str">
        <f>_xlfn.XLOOKUP(D679, dim_channels!A:A, dim_channels!C:C, "Not Found")</f>
        <v>Offline</v>
      </c>
      <c r="L679" t="str">
        <f>_xlfn.XLOOKUP(D679, dim_channels!A:A, dim_channels!B:B, "Not Found")</f>
        <v>Travel Agency</v>
      </c>
    </row>
    <row r="680" spans="1:12" x14ac:dyDescent="0.2">
      <c r="A680" s="2" t="s">
        <v>1094</v>
      </c>
      <c r="B680" s="2" t="s">
        <v>184</v>
      </c>
      <c r="C680" s="2" t="s">
        <v>553</v>
      </c>
      <c r="D680" s="2" t="s">
        <v>33</v>
      </c>
      <c r="E680" s="2" t="s">
        <v>28</v>
      </c>
      <c r="F680" s="2">
        <v>3811.78</v>
      </c>
      <c r="G680" s="2">
        <v>571.77</v>
      </c>
      <c r="H680" s="2">
        <v>3240.01</v>
      </c>
      <c r="I680" s="2" t="s">
        <v>29</v>
      </c>
      <c r="J680" s="4">
        <v>1.1764716775565509</v>
      </c>
      <c r="K680" t="str">
        <f>_xlfn.XLOOKUP(D680, dim_channels!A:A, dim_channels!C:C, "Not Found")</f>
        <v>OTA</v>
      </c>
      <c r="L680" t="str">
        <f>_xlfn.XLOOKUP(D680, dim_channels!A:A, dim_channels!B:B, "Not Found")</f>
        <v>Booking.com</v>
      </c>
    </row>
    <row r="681" spans="1:12" x14ac:dyDescent="0.2">
      <c r="A681" s="3" t="s">
        <v>1095</v>
      </c>
      <c r="B681" s="3" t="s">
        <v>151</v>
      </c>
      <c r="C681" s="3" t="s">
        <v>186</v>
      </c>
      <c r="D681" s="3" t="s">
        <v>33</v>
      </c>
      <c r="E681" s="3" t="s">
        <v>34</v>
      </c>
      <c r="F681" s="3">
        <v>17228.11</v>
      </c>
      <c r="G681" s="3">
        <v>2584.2199999999998</v>
      </c>
      <c r="H681" s="3">
        <v>14643.89</v>
      </c>
      <c r="I681" s="3" t="s">
        <v>29</v>
      </c>
      <c r="J681" s="5">
        <v>1.176470869420625</v>
      </c>
      <c r="K681" t="str">
        <f>_xlfn.XLOOKUP(D681, dim_channels!A:A, dim_channels!C:C, "Not Found")</f>
        <v>OTA</v>
      </c>
      <c r="L681" t="str">
        <f>_xlfn.XLOOKUP(D681, dim_channels!A:A, dim_channels!B:B, "Not Found")</f>
        <v>Booking.com</v>
      </c>
    </row>
    <row r="682" spans="1:12" x14ac:dyDescent="0.2">
      <c r="A682" s="2" t="s">
        <v>1096</v>
      </c>
      <c r="B682" s="2" t="s">
        <v>603</v>
      </c>
      <c r="C682" s="2" t="s">
        <v>475</v>
      </c>
      <c r="D682" s="2" t="s">
        <v>64</v>
      </c>
      <c r="E682" s="2" t="s">
        <v>34</v>
      </c>
      <c r="F682" s="2">
        <v>3574.48</v>
      </c>
      <c r="G682" s="2">
        <v>0</v>
      </c>
      <c r="H682" s="2">
        <v>3574.48</v>
      </c>
      <c r="I682" s="2" t="s">
        <v>29</v>
      </c>
      <c r="J682" s="4">
        <v>1</v>
      </c>
      <c r="K682" t="str">
        <f>_xlfn.XLOOKUP(D682, dim_channels!A:A, dim_channels!C:C, "Not Found")</f>
        <v>Direct</v>
      </c>
      <c r="L682" t="str">
        <f>_xlfn.XLOOKUP(D682, dim_channels!A:A, dim_channels!B:B, "Not Found")</f>
        <v>Direct Website</v>
      </c>
    </row>
    <row r="683" spans="1:12" x14ac:dyDescent="0.2">
      <c r="A683" s="3" t="s">
        <v>1097</v>
      </c>
      <c r="B683" s="3" t="s">
        <v>353</v>
      </c>
      <c r="C683" s="3" t="s">
        <v>120</v>
      </c>
      <c r="D683" s="3" t="s">
        <v>114</v>
      </c>
      <c r="E683" s="3" t="s">
        <v>46</v>
      </c>
      <c r="F683" s="3">
        <v>9223.14</v>
      </c>
      <c r="G683" s="3">
        <v>922.31</v>
      </c>
      <c r="H683" s="3">
        <v>8300.83</v>
      </c>
      <c r="I683" s="3" t="s">
        <v>29</v>
      </c>
      <c r="J683" s="5">
        <v>1.1111105756894191</v>
      </c>
      <c r="K683" t="str">
        <f>_xlfn.XLOOKUP(D683, dim_channels!A:A, dim_channels!C:C, "Not Found")</f>
        <v>Offline</v>
      </c>
      <c r="L683" t="str">
        <f>_xlfn.XLOOKUP(D683, dim_channels!A:A, dim_channels!B:B, "Not Found")</f>
        <v>Travel Agency</v>
      </c>
    </row>
    <row r="684" spans="1:12" x14ac:dyDescent="0.2">
      <c r="A684" s="2" t="s">
        <v>1098</v>
      </c>
      <c r="B684" s="2" t="s">
        <v>595</v>
      </c>
      <c r="C684" s="2" t="s">
        <v>209</v>
      </c>
      <c r="D684" s="2" t="s">
        <v>52</v>
      </c>
      <c r="E684" s="2" t="s">
        <v>60</v>
      </c>
      <c r="F684" s="2">
        <v>4791.8599999999997</v>
      </c>
      <c r="G684" s="2">
        <v>0</v>
      </c>
      <c r="H684" s="2">
        <v>4791.8599999999997</v>
      </c>
      <c r="I684" s="2" t="s">
        <v>29</v>
      </c>
      <c r="J684" s="4">
        <v>1</v>
      </c>
      <c r="K684" t="str">
        <f>_xlfn.XLOOKUP(D684, dim_channels!A:A, dim_channels!C:C, "Not Found")</f>
        <v>OTA</v>
      </c>
      <c r="L684" t="str">
        <f>_xlfn.XLOOKUP(D684, dim_channels!A:A, dim_channels!B:B, "Not Found")</f>
        <v>Agoda</v>
      </c>
    </row>
    <row r="685" spans="1:12" x14ac:dyDescent="0.2">
      <c r="A685" s="3" t="s">
        <v>1099</v>
      </c>
      <c r="B685" s="3" t="s">
        <v>495</v>
      </c>
      <c r="C685" s="3" t="s">
        <v>229</v>
      </c>
      <c r="D685" s="3" t="s">
        <v>45</v>
      </c>
      <c r="E685" s="3" t="s">
        <v>89</v>
      </c>
      <c r="F685" s="3">
        <v>6320.62</v>
      </c>
      <c r="G685" s="3">
        <v>0</v>
      </c>
      <c r="H685" s="3">
        <v>6320.62</v>
      </c>
      <c r="I685" s="3" t="s">
        <v>29</v>
      </c>
      <c r="J685" s="5">
        <v>1</v>
      </c>
      <c r="K685" t="str">
        <f>_xlfn.XLOOKUP(D685, dim_channels!A:A, dim_channels!C:C, "Not Found")</f>
        <v>Corporate</v>
      </c>
      <c r="L685" t="str">
        <f>_xlfn.XLOOKUP(D685, dim_channels!A:A, dim_channels!B:B, "Not Found")</f>
        <v>Corporate Direct</v>
      </c>
    </row>
    <row r="686" spans="1:12" x14ac:dyDescent="0.2">
      <c r="A686" s="2" t="s">
        <v>1100</v>
      </c>
      <c r="B686" s="2" t="s">
        <v>456</v>
      </c>
      <c r="C686" s="2" t="s">
        <v>1101</v>
      </c>
      <c r="D686" s="2" t="s">
        <v>114</v>
      </c>
      <c r="E686" s="2" t="s">
        <v>115</v>
      </c>
      <c r="F686" s="2">
        <v>6922.15</v>
      </c>
      <c r="G686" s="2">
        <v>692.22</v>
      </c>
      <c r="H686" s="2">
        <v>6229.93</v>
      </c>
      <c r="I686" s="2" t="s">
        <v>56</v>
      </c>
      <c r="J686" s="4">
        <v>1.111112002863595</v>
      </c>
      <c r="K686" t="str">
        <f>_xlfn.XLOOKUP(D686, dim_channels!A:A, dim_channels!C:C, "Not Found")</f>
        <v>Offline</v>
      </c>
      <c r="L686" t="str">
        <f>_xlfn.XLOOKUP(D686, dim_channels!A:A, dim_channels!B:B, "Not Found")</f>
        <v>Travel Agency</v>
      </c>
    </row>
    <row r="687" spans="1:12" x14ac:dyDescent="0.2">
      <c r="A687" s="3" t="s">
        <v>1102</v>
      </c>
      <c r="B687" s="3" t="s">
        <v>249</v>
      </c>
      <c r="C687" s="3" t="s">
        <v>394</v>
      </c>
      <c r="D687" s="3" t="s">
        <v>64</v>
      </c>
      <c r="E687" s="3" t="s">
        <v>28</v>
      </c>
      <c r="F687" s="3">
        <v>11114.78</v>
      </c>
      <c r="G687" s="3">
        <v>0</v>
      </c>
      <c r="H687" s="3">
        <v>11114.78</v>
      </c>
      <c r="I687" s="3" t="s">
        <v>29</v>
      </c>
      <c r="J687" s="5">
        <v>1</v>
      </c>
      <c r="K687" t="str">
        <f>_xlfn.XLOOKUP(D687, dim_channels!A:A, dim_channels!C:C, "Not Found")</f>
        <v>Direct</v>
      </c>
      <c r="L687" t="str">
        <f>_xlfn.XLOOKUP(D687, dim_channels!A:A, dim_channels!B:B, "Not Found")</f>
        <v>Direct Website</v>
      </c>
    </row>
    <row r="688" spans="1:12" x14ac:dyDescent="0.2">
      <c r="A688" s="2" t="s">
        <v>1103</v>
      </c>
      <c r="B688" s="2" t="s">
        <v>62</v>
      </c>
      <c r="C688" s="2" t="s">
        <v>121</v>
      </c>
      <c r="D688" s="2" t="s">
        <v>27</v>
      </c>
      <c r="E688" s="2" t="s">
        <v>28</v>
      </c>
      <c r="F688" s="2">
        <v>5822.84</v>
      </c>
      <c r="G688" s="2">
        <v>1048.1099999999999</v>
      </c>
      <c r="H688" s="2">
        <v>4774.7299999999996</v>
      </c>
      <c r="I688" s="2" t="s">
        <v>56</v>
      </c>
      <c r="J688" s="4">
        <v>1.219511888630352</v>
      </c>
      <c r="K688" t="str">
        <f>_xlfn.XLOOKUP(D688, dim_channels!A:A, dim_channels!C:C, "Not Found")</f>
        <v>OTA</v>
      </c>
      <c r="L688" t="str">
        <f>_xlfn.XLOOKUP(D688, dim_channels!A:A, dim_channels!B:B, "Not Found")</f>
        <v>Expedia</v>
      </c>
    </row>
    <row r="689" spans="1:12" x14ac:dyDescent="0.2">
      <c r="A689" s="3" t="s">
        <v>1104</v>
      </c>
      <c r="B689" s="3" t="s">
        <v>445</v>
      </c>
      <c r="C689" s="3" t="s">
        <v>468</v>
      </c>
      <c r="D689" s="3" t="s">
        <v>52</v>
      </c>
      <c r="E689" s="3" t="s">
        <v>34</v>
      </c>
      <c r="F689" s="3">
        <v>7010.72</v>
      </c>
      <c r="G689" s="3">
        <v>841.29</v>
      </c>
      <c r="H689" s="3">
        <v>6169.43</v>
      </c>
      <c r="I689" s="3" t="s">
        <v>29</v>
      </c>
      <c r="J689" s="5">
        <v>1.1363642994571621</v>
      </c>
      <c r="K689" t="str">
        <f>_xlfn.XLOOKUP(D689, dim_channels!A:A, dim_channels!C:C, "Not Found")</f>
        <v>OTA</v>
      </c>
      <c r="L689" t="str">
        <f>_xlfn.XLOOKUP(D689, dim_channels!A:A, dim_channels!B:B, "Not Found")</f>
        <v>Agoda</v>
      </c>
    </row>
    <row r="690" spans="1:12" x14ac:dyDescent="0.2">
      <c r="A690" s="2" t="s">
        <v>1105</v>
      </c>
      <c r="B690" s="2" t="s">
        <v>400</v>
      </c>
      <c r="C690" s="2" t="s">
        <v>121</v>
      </c>
      <c r="D690" s="2" t="s">
        <v>169</v>
      </c>
      <c r="E690" s="2" t="s">
        <v>46</v>
      </c>
      <c r="F690" s="2">
        <v>9348.66</v>
      </c>
      <c r="G690" s="2">
        <v>1869.73</v>
      </c>
      <c r="H690" s="2">
        <v>7478.93</v>
      </c>
      <c r="I690" s="2" t="s">
        <v>56</v>
      </c>
      <c r="J690" s="4">
        <v>1.249999665727584</v>
      </c>
      <c r="K690" t="str">
        <f>_xlfn.XLOOKUP(D690, dim_channels!A:A, dim_channels!C:C, "Not Found")</f>
        <v>GDS</v>
      </c>
      <c r="L690" t="str">
        <f>_xlfn.XLOOKUP(D690, dim_channels!A:A, dim_channels!B:B, "Not Found")</f>
        <v>GDS (Amadeus)</v>
      </c>
    </row>
    <row r="691" spans="1:12" x14ac:dyDescent="0.2">
      <c r="A691" s="3" t="s">
        <v>1106</v>
      </c>
      <c r="B691" s="3" t="s">
        <v>724</v>
      </c>
      <c r="C691" s="3" t="s">
        <v>367</v>
      </c>
      <c r="D691" s="3" t="s">
        <v>64</v>
      </c>
      <c r="E691" s="3" t="s">
        <v>28</v>
      </c>
      <c r="F691" s="3">
        <v>3850.9</v>
      </c>
      <c r="G691" s="3">
        <v>0</v>
      </c>
      <c r="H691" s="3">
        <v>3850.9</v>
      </c>
      <c r="I691" s="3" t="s">
        <v>29</v>
      </c>
      <c r="J691" s="5">
        <v>1</v>
      </c>
      <c r="K691" t="str">
        <f>_xlfn.XLOOKUP(D691, dim_channels!A:A, dim_channels!C:C, "Not Found")</f>
        <v>Direct</v>
      </c>
      <c r="L691" t="str">
        <f>_xlfn.XLOOKUP(D691, dim_channels!A:A, dim_channels!B:B, "Not Found")</f>
        <v>Direct Website</v>
      </c>
    </row>
    <row r="692" spans="1:12" x14ac:dyDescent="0.2">
      <c r="A692" s="2" t="s">
        <v>1107</v>
      </c>
      <c r="B692" s="2" t="s">
        <v>460</v>
      </c>
      <c r="C692" s="2" t="s">
        <v>460</v>
      </c>
      <c r="D692" s="2" t="s">
        <v>27</v>
      </c>
      <c r="E692" s="2" t="s">
        <v>34</v>
      </c>
      <c r="F692" s="2">
        <v>5559.53</v>
      </c>
      <c r="G692" s="2">
        <v>1000.72</v>
      </c>
      <c r="H692" s="2">
        <v>4558.8100000000004</v>
      </c>
      <c r="I692" s="2" t="s">
        <v>56</v>
      </c>
      <c r="J692" s="4">
        <v>1.2195134256527469</v>
      </c>
      <c r="K692" t="str">
        <f>_xlfn.XLOOKUP(D692, dim_channels!A:A, dim_channels!C:C, "Not Found")</f>
        <v>OTA</v>
      </c>
      <c r="L692" t="str">
        <f>_xlfn.XLOOKUP(D692, dim_channels!A:A, dim_channels!B:B, "Not Found")</f>
        <v>Expedia</v>
      </c>
    </row>
    <row r="693" spans="1:12" x14ac:dyDescent="0.2">
      <c r="A693" s="3" t="s">
        <v>1108</v>
      </c>
      <c r="B693" s="3" t="s">
        <v>162</v>
      </c>
      <c r="C693" s="3" t="s">
        <v>234</v>
      </c>
      <c r="D693" s="3" t="s">
        <v>33</v>
      </c>
      <c r="E693" s="3" t="s">
        <v>28</v>
      </c>
      <c r="F693" s="3">
        <v>7526.4</v>
      </c>
      <c r="G693" s="3">
        <v>1128.96</v>
      </c>
      <c r="H693" s="3">
        <v>6397.44</v>
      </c>
      <c r="I693" s="3" t="s">
        <v>56</v>
      </c>
      <c r="J693" s="5">
        <v>1.1764705882352939</v>
      </c>
      <c r="K693" t="str">
        <f>_xlfn.XLOOKUP(D693, dim_channels!A:A, dim_channels!C:C, "Not Found")</f>
        <v>OTA</v>
      </c>
      <c r="L693" t="str">
        <f>_xlfn.XLOOKUP(D693, dim_channels!A:A, dim_channels!B:B, "Not Found")</f>
        <v>Booking.com</v>
      </c>
    </row>
    <row r="694" spans="1:12" x14ac:dyDescent="0.2">
      <c r="A694" s="2" t="s">
        <v>1109</v>
      </c>
      <c r="B694" s="2" t="s">
        <v>1110</v>
      </c>
      <c r="C694" s="2" t="s">
        <v>420</v>
      </c>
      <c r="D694" s="2" t="s">
        <v>169</v>
      </c>
      <c r="E694" s="2" t="s">
        <v>34</v>
      </c>
      <c r="F694" s="2">
        <v>5153.7</v>
      </c>
      <c r="G694" s="2">
        <v>1030.74</v>
      </c>
      <c r="H694" s="2">
        <v>4122.96</v>
      </c>
      <c r="I694" s="2" t="s">
        <v>56</v>
      </c>
      <c r="J694" s="4">
        <v>1.25</v>
      </c>
      <c r="K694" t="str">
        <f>_xlfn.XLOOKUP(D694, dim_channels!A:A, dim_channels!C:C, "Not Found")</f>
        <v>GDS</v>
      </c>
      <c r="L694" t="str">
        <f>_xlfn.XLOOKUP(D694, dim_channels!A:A, dim_channels!B:B, "Not Found")</f>
        <v>GDS (Amadeus)</v>
      </c>
    </row>
    <row r="695" spans="1:12" x14ac:dyDescent="0.2">
      <c r="A695" s="3" t="s">
        <v>1111</v>
      </c>
      <c r="B695" s="3" t="s">
        <v>94</v>
      </c>
      <c r="C695" s="3" t="s">
        <v>608</v>
      </c>
      <c r="D695" s="3" t="s">
        <v>64</v>
      </c>
      <c r="E695" s="3" t="s">
        <v>115</v>
      </c>
      <c r="F695" s="3">
        <v>6336.17</v>
      </c>
      <c r="G695" s="3">
        <v>0</v>
      </c>
      <c r="H695" s="3">
        <v>6336.17</v>
      </c>
      <c r="I695" s="3" t="s">
        <v>29</v>
      </c>
      <c r="J695" s="5">
        <v>1</v>
      </c>
      <c r="K695" t="str">
        <f>_xlfn.XLOOKUP(D695, dim_channels!A:A, dim_channels!C:C, "Not Found")</f>
        <v>Direct</v>
      </c>
      <c r="L695" t="str">
        <f>_xlfn.XLOOKUP(D695, dim_channels!A:A, dim_channels!B:B, "Not Found")</f>
        <v>Direct Website</v>
      </c>
    </row>
    <row r="696" spans="1:12" x14ac:dyDescent="0.2">
      <c r="A696" s="2" t="s">
        <v>1112</v>
      </c>
      <c r="B696" s="2" t="s">
        <v>58</v>
      </c>
      <c r="C696" s="2" t="s">
        <v>866</v>
      </c>
      <c r="D696" s="2" t="s">
        <v>33</v>
      </c>
      <c r="E696" s="2" t="s">
        <v>28</v>
      </c>
      <c r="F696" s="2">
        <v>5392.21</v>
      </c>
      <c r="G696" s="2">
        <v>808.83</v>
      </c>
      <c r="H696" s="2">
        <v>4583.38</v>
      </c>
      <c r="I696" s="2" t="s">
        <v>29</v>
      </c>
      <c r="J696" s="4">
        <v>1.1764702032124761</v>
      </c>
      <c r="K696" t="str">
        <f>_xlfn.XLOOKUP(D696, dim_channels!A:A, dim_channels!C:C, "Not Found")</f>
        <v>OTA</v>
      </c>
      <c r="L696" t="str">
        <f>_xlfn.XLOOKUP(D696, dim_channels!A:A, dim_channels!B:B, "Not Found")</f>
        <v>Booking.com</v>
      </c>
    </row>
    <row r="697" spans="1:12" x14ac:dyDescent="0.2">
      <c r="A697" s="3" t="s">
        <v>1113</v>
      </c>
      <c r="B697" s="3" t="s">
        <v>138</v>
      </c>
      <c r="C697" s="3" t="s">
        <v>538</v>
      </c>
      <c r="D697" s="3" t="s">
        <v>45</v>
      </c>
      <c r="E697" s="3" t="s">
        <v>89</v>
      </c>
      <c r="F697" s="3">
        <v>9948.02</v>
      </c>
      <c r="G697" s="3">
        <v>0</v>
      </c>
      <c r="H697" s="3">
        <v>9948.02</v>
      </c>
      <c r="I697" s="3" t="s">
        <v>29</v>
      </c>
      <c r="J697" s="5">
        <v>1</v>
      </c>
      <c r="K697" t="str">
        <f>_xlfn.XLOOKUP(D697, dim_channels!A:A, dim_channels!C:C, "Not Found")</f>
        <v>Corporate</v>
      </c>
      <c r="L697" t="str">
        <f>_xlfn.XLOOKUP(D697, dim_channels!A:A, dim_channels!B:B, "Not Found")</f>
        <v>Corporate Direct</v>
      </c>
    </row>
    <row r="698" spans="1:12" x14ac:dyDescent="0.2">
      <c r="A698" s="2" t="s">
        <v>1114</v>
      </c>
      <c r="B698" s="2" t="s">
        <v>866</v>
      </c>
      <c r="C698" s="2" t="s">
        <v>120</v>
      </c>
      <c r="D698" s="2" t="s">
        <v>52</v>
      </c>
      <c r="E698" s="2" t="s">
        <v>60</v>
      </c>
      <c r="F698" s="2">
        <v>5100.08</v>
      </c>
      <c r="G698" s="2">
        <v>0</v>
      </c>
      <c r="H698" s="2">
        <v>5100.08</v>
      </c>
      <c r="I698" s="2" t="s">
        <v>41</v>
      </c>
      <c r="J698" s="4">
        <v>1</v>
      </c>
      <c r="K698" t="str">
        <f>_xlfn.XLOOKUP(D698, dim_channels!A:A, dim_channels!C:C, "Not Found")</f>
        <v>OTA</v>
      </c>
      <c r="L698" t="str">
        <f>_xlfn.XLOOKUP(D698, dim_channels!A:A, dim_channels!B:B, "Not Found")</f>
        <v>Agoda</v>
      </c>
    </row>
    <row r="699" spans="1:12" x14ac:dyDescent="0.2">
      <c r="A699" s="3" t="s">
        <v>1115</v>
      </c>
      <c r="B699" s="3" t="s">
        <v>153</v>
      </c>
      <c r="C699" s="3" t="s">
        <v>133</v>
      </c>
      <c r="D699" s="3" t="s">
        <v>33</v>
      </c>
      <c r="E699" s="3" t="s">
        <v>28</v>
      </c>
      <c r="F699" s="3">
        <v>9076.7099999999991</v>
      </c>
      <c r="G699" s="3">
        <v>1361.51</v>
      </c>
      <c r="H699" s="3">
        <v>7715.2</v>
      </c>
      <c r="I699" s="3" t="s">
        <v>29</v>
      </c>
      <c r="J699" s="5">
        <v>1.176471121941103</v>
      </c>
      <c r="K699" t="str">
        <f>_xlfn.XLOOKUP(D699, dim_channels!A:A, dim_channels!C:C, "Not Found")</f>
        <v>OTA</v>
      </c>
      <c r="L699" t="str">
        <f>_xlfn.XLOOKUP(D699, dim_channels!A:A, dim_channels!B:B, "Not Found")</f>
        <v>Booking.com</v>
      </c>
    </row>
    <row r="700" spans="1:12" x14ac:dyDescent="0.2">
      <c r="A700" s="2" t="s">
        <v>1116</v>
      </c>
      <c r="B700" s="2" t="s">
        <v>138</v>
      </c>
      <c r="C700" s="2" t="s">
        <v>505</v>
      </c>
      <c r="D700" s="2" t="s">
        <v>33</v>
      </c>
      <c r="E700" s="2" t="s">
        <v>28</v>
      </c>
      <c r="F700" s="2">
        <v>8536.15</v>
      </c>
      <c r="G700" s="2">
        <v>1280.42</v>
      </c>
      <c r="H700" s="2">
        <v>7255.73</v>
      </c>
      <c r="I700" s="2" t="s">
        <v>41</v>
      </c>
      <c r="J700" s="4">
        <v>1.1764701828761539</v>
      </c>
      <c r="K700" t="str">
        <f>_xlfn.XLOOKUP(D700, dim_channels!A:A, dim_channels!C:C, "Not Found")</f>
        <v>OTA</v>
      </c>
      <c r="L700" t="str">
        <f>_xlfn.XLOOKUP(D700, dim_channels!A:A, dim_channels!B:B, "Not Found")</f>
        <v>Booking.com</v>
      </c>
    </row>
    <row r="701" spans="1:12" x14ac:dyDescent="0.2">
      <c r="A701" s="3" t="s">
        <v>1117</v>
      </c>
      <c r="B701" s="3" t="s">
        <v>618</v>
      </c>
      <c r="C701" s="3" t="s">
        <v>875</v>
      </c>
      <c r="D701" s="3" t="s">
        <v>52</v>
      </c>
      <c r="E701" s="3" t="s">
        <v>60</v>
      </c>
      <c r="F701" s="3">
        <v>7819.95</v>
      </c>
      <c r="G701" s="3">
        <v>0</v>
      </c>
      <c r="H701" s="3">
        <v>7819.95</v>
      </c>
      <c r="I701" s="3" t="s">
        <v>29</v>
      </c>
      <c r="J701" s="5">
        <v>1</v>
      </c>
      <c r="K701" t="str">
        <f>_xlfn.XLOOKUP(D701, dim_channels!A:A, dim_channels!C:C, "Not Found")</f>
        <v>OTA</v>
      </c>
      <c r="L701" t="str">
        <f>_xlfn.XLOOKUP(D701, dim_channels!A:A, dim_channels!B:B, "Not Found")</f>
        <v>Agoda</v>
      </c>
    </row>
    <row r="702" spans="1:12" x14ac:dyDescent="0.2">
      <c r="A702" s="2" t="s">
        <v>1118</v>
      </c>
      <c r="B702" s="2" t="s">
        <v>50</v>
      </c>
      <c r="C702" s="2" t="s">
        <v>902</v>
      </c>
      <c r="D702" s="2" t="s">
        <v>169</v>
      </c>
      <c r="E702" s="2" t="s">
        <v>34</v>
      </c>
      <c r="F702" s="2">
        <v>2836.47</v>
      </c>
      <c r="G702" s="2">
        <v>567.29</v>
      </c>
      <c r="H702" s="2">
        <v>2269.1799999999998</v>
      </c>
      <c r="I702" s="2" t="s">
        <v>41</v>
      </c>
      <c r="J702" s="4">
        <v>1.249997796560872</v>
      </c>
      <c r="K702" t="str">
        <f>_xlfn.XLOOKUP(D702, dim_channels!A:A, dim_channels!C:C, "Not Found")</f>
        <v>GDS</v>
      </c>
      <c r="L702" t="str">
        <f>_xlfn.XLOOKUP(D702, dim_channels!A:A, dim_channels!B:B, "Not Found")</f>
        <v>GDS (Amadeus)</v>
      </c>
    </row>
    <row r="703" spans="1:12" x14ac:dyDescent="0.2">
      <c r="A703" s="3" t="s">
        <v>1119</v>
      </c>
      <c r="B703" s="3" t="s">
        <v>558</v>
      </c>
      <c r="C703" s="3" t="s">
        <v>126</v>
      </c>
      <c r="D703" s="3" t="s">
        <v>52</v>
      </c>
      <c r="E703" s="3" t="s">
        <v>60</v>
      </c>
      <c r="F703" s="3">
        <v>4255.4399999999996</v>
      </c>
      <c r="G703" s="3">
        <v>0</v>
      </c>
      <c r="H703" s="3">
        <v>4255.4399999999996</v>
      </c>
      <c r="I703" s="3" t="s">
        <v>41</v>
      </c>
      <c r="J703" s="5">
        <v>1</v>
      </c>
      <c r="K703" t="str">
        <f>_xlfn.XLOOKUP(D703, dim_channels!A:A, dim_channels!C:C, "Not Found")</f>
        <v>OTA</v>
      </c>
      <c r="L703" t="str">
        <f>_xlfn.XLOOKUP(D703, dim_channels!A:A, dim_channels!B:B, "Not Found")</f>
        <v>Agoda</v>
      </c>
    </row>
    <row r="704" spans="1:12" x14ac:dyDescent="0.2">
      <c r="A704" s="2" t="s">
        <v>1120</v>
      </c>
      <c r="B704" s="2" t="s">
        <v>278</v>
      </c>
      <c r="C704" s="2" t="s">
        <v>161</v>
      </c>
      <c r="D704" s="2" t="s">
        <v>114</v>
      </c>
      <c r="E704" s="2" t="s">
        <v>115</v>
      </c>
      <c r="F704" s="2">
        <v>7049.24</v>
      </c>
      <c r="G704" s="2">
        <v>704.92</v>
      </c>
      <c r="H704" s="2">
        <v>6344.32</v>
      </c>
      <c r="I704" s="2" t="s">
        <v>29</v>
      </c>
      <c r="J704" s="4">
        <v>1.111110410571976</v>
      </c>
      <c r="K704" t="str">
        <f>_xlfn.XLOOKUP(D704, dim_channels!A:A, dim_channels!C:C, "Not Found")</f>
        <v>Offline</v>
      </c>
      <c r="L704" t="str">
        <f>_xlfn.XLOOKUP(D704, dim_channels!A:A, dim_channels!B:B, "Not Found")</f>
        <v>Travel Agency</v>
      </c>
    </row>
    <row r="705" spans="1:12" x14ac:dyDescent="0.2">
      <c r="A705" s="3" t="s">
        <v>1121</v>
      </c>
      <c r="B705" s="3" t="s">
        <v>787</v>
      </c>
      <c r="C705" s="3" t="s">
        <v>492</v>
      </c>
      <c r="D705" s="3" t="s">
        <v>45</v>
      </c>
      <c r="E705" s="3" t="s">
        <v>89</v>
      </c>
      <c r="F705" s="3">
        <v>28255.43</v>
      </c>
      <c r="G705" s="3">
        <v>0</v>
      </c>
      <c r="H705" s="3">
        <v>28255.43</v>
      </c>
      <c r="I705" s="3" t="s">
        <v>41</v>
      </c>
      <c r="J705" s="5">
        <v>1</v>
      </c>
      <c r="K705" t="str">
        <f>_xlfn.XLOOKUP(D705, dim_channels!A:A, dim_channels!C:C, "Not Found")</f>
        <v>Corporate</v>
      </c>
      <c r="L705" t="str">
        <f>_xlfn.XLOOKUP(D705, dim_channels!A:A, dim_channels!B:B, "Not Found")</f>
        <v>Corporate Direct</v>
      </c>
    </row>
    <row r="706" spans="1:12" x14ac:dyDescent="0.2">
      <c r="A706" s="2" t="s">
        <v>1122</v>
      </c>
      <c r="B706" s="2" t="s">
        <v>515</v>
      </c>
      <c r="C706" s="2" t="s">
        <v>515</v>
      </c>
      <c r="D706" s="2" t="s">
        <v>45</v>
      </c>
      <c r="E706" s="2" t="s">
        <v>89</v>
      </c>
      <c r="F706" s="2">
        <v>2543.4899999999998</v>
      </c>
      <c r="G706" s="2">
        <v>0</v>
      </c>
      <c r="H706" s="2">
        <v>2543.4899999999998</v>
      </c>
      <c r="I706" s="2" t="s">
        <v>29</v>
      </c>
      <c r="J706" s="4">
        <v>1</v>
      </c>
      <c r="K706" t="str">
        <f>_xlfn.XLOOKUP(D706, dim_channels!A:A, dim_channels!C:C, "Not Found")</f>
        <v>Corporate</v>
      </c>
      <c r="L706" t="str">
        <f>_xlfn.XLOOKUP(D706, dim_channels!A:A, dim_channels!B:B, "Not Found")</f>
        <v>Corporate Direct</v>
      </c>
    </row>
    <row r="707" spans="1:12" x14ac:dyDescent="0.2">
      <c r="A707" s="3" t="s">
        <v>1123</v>
      </c>
      <c r="B707" s="3" t="s">
        <v>863</v>
      </c>
      <c r="C707" s="3" t="s">
        <v>512</v>
      </c>
      <c r="D707" s="3" t="s">
        <v>27</v>
      </c>
      <c r="E707" s="3" t="s">
        <v>60</v>
      </c>
      <c r="F707" s="3">
        <v>4121.34</v>
      </c>
      <c r="G707" s="3">
        <v>0</v>
      </c>
      <c r="H707" s="3">
        <v>4121.34</v>
      </c>
      <c r="I707" s="3" t="s">
        <v>41</v>
      </c>
      <c r="J707" s="5">
        <v>1</v>
      </c>
      <c r="K707" t="str">
        <f>_xlfn.XLOOKUP(D707, dim_channels!A:A, dim_channels!C:C, "Not Found")</f>
        <v>OTA</v>
      </c>
      <c r="L707" t="str">
        <f>_xlfn.XLOOKUP(D707, dim_channels!A:A, dim_channels!B:B, "Not Found")</f>
        <v>Expedia</v>
      </c>
    </row>
    <row r="708" spans="1:12" x14ac:dyDescent="0.2">
      <c r="A708" s="2" t="s">
        <v>1124</v>
      </c>
      <c r="B708" s="2" t="s">
        <v>443</v>
      </c>
      <c r="C708" s="2" t="s">
        <v>505</v>
      </c>
      <c r="D708" s="2" t="s">
        <v>64</v>
      </c>
      <c r="E708" s="2" t="s">
        <v>115</v>
      </c>
      <c r="F708" s="2">
        <v>12542.38</v>
      </c>
      <c r="G708" s="2">
        <v>0</v>
      </c>
      <c r="H708" s="2">
        <v>12542.38</v>
      </c>
      <c r="I708" s="2" t="s">
        <v>29</v>
      </c>
      <c r="J708" s="4">
        <v>1</v>
      </c>
      <c r="K708" t="str">
        <f>_xlfn.XLOOKUP(D708, dim_channels!A:A, dim_channels!C:C, "Not Found")</f>
        <v>Direct</v>
      </c>
      <c r="L708" t="str">
        <f>_xlfn.XLOOKUP(D708, dim_channels!A:A, dim_channels!B:B, "Not Found")</f>
        <v>Direct Website</v>
      </c>
    </row>
    <row r="709" spans="1:12" x14ac:dyDescent="0.2">
      <c r="A709" s="3" t="s">
        <v>1125</v>
      </c>
      <c r="B709" s="3" t="s">
        <v>244</v>
      </c>
      <c r="C709" s="3" t="s">
        <v>84</v>
      </c>
      <c r="D709" s="3" t="s">
        <v>52</v>
      </c>
      <c r="E709" s="3" t="s">
        <v>60</v>
      </c>
      <c r="F709" s="3">
        <v>4643.8999999999996</v>
      </c>
      <c r="G709" s="3">
        <v>0</v>
      </c>
      <c r="H709" s="3">
        <v>4643.8999999999996</v>
      </c>
      <c r="I709" s="3" t="s">
        <v>41</v>
      </c>
      <c r="J709" s="5">
        <v>1</v>
      </c>
      <c r="K709" t="str">
        <f>_xlfn.XLOOKUP(D709, dim_channels!A:A, dim_channels!C:C, "Not Found")</f>
        <v>OTA</v>
      </c>
      <c r="L709" t="str">
        <f>_xlfn.XLOOKUP(D709, dim_channels!A:A, dim_channels!B:B, "Not Found")</f>
        <v>Agoda</v>
      </c>
    </row>
    <row r="710" spans="1:12" x14ac:dyDescent="0.2">
      <c r="A710" s="2" t="s">
        <v>1126</v>
      </c>
      <c r="B710" s="2" t="s">
        <v>722</v>
      </c>
      <c r="C710" s="2" t="s">
        <v>435</v>
      </c>
      <c r="D710" s="2" t="s">
        <v>33</v>
      </c>
      <c r="E710" s="2" t="s">
        <v>34</v>
      </c>
      <c r="F710" s="2">
        <v>5511.8</v>
      </c>
      <c r="G710" s="2">
        <v>826.77</v>
      </c>
      <c r="H710" s="2">
        <v>4685.03</v>
      </c>
      <c r="I710" s="2" t="s">
        <v>29</v>
      </c>
      <c r="J710" s="4">
        <v>1.1764705882352939</v>
      </c>
      <c r="K710" t="str">
        <f>_xlfn.XLOOKUP(D710, dim_channels!A:A, dim_channels!C:C, "Not Found")</f>
        <v>OTA</v>
      </c>
      <c r="L710" t="str">
        <f>_xlfn.XLOOKUP(D710, dim_channels!A:A, dim_channels!B:B, "Not Found")</f>
        <v>Booking.com</v>
      </c>
    </row>
    <row r="711" spans="1:12" x14ac:dyDescent="0.2">
      <c r="A711" s="3" t="s">
        <v>1127</v>
      </c>
      <c r="B711" s="3" t="s">
        <v>570</v>
      </c>
      <c r="C711" s="3" t="s">
        <v>297</v>
      </c>
      <c r="D711" s="3" t="s">
        <v>33</v>
      </c>
      <c r="E711" s="3" t="s">
        <v>60</v>
      </c>
      <c r="F711" s="3">
        <v>5651.64</v>
      </c>
      <c r="G711" s="3">
        <v>0</v>
      </c>
      <c r="H711" s="3">
        <v>5651.64</v>
      </c>
      <c r="I711" s="3" t="s">
        <v>29</v>
      </c>
      <c r="J711" s="5">
        <v>1</v>
      </c>
      <c r="K711" t="str">
        <f>_xlfn.XLOOKUP(D711, dim_channels!A:A, dim_channels!C:C, "Not Found")</f>
        <v>OTA</v>
      </c>
      <c r="L711" t="str">
        <f>_xlfn.XLOOKUP(D711, dim_channels!A:A, dim_channels!B:B, "Not Found")</f>
        <v>Booking.com</v>
      </c>
    </row>
    <row r="712" spans="1:12" x14ac:dyDescent="0.2">
      <c r="A712" s="2" t="s">
        <v>1128</v>
      </c>
      <c r="B712" s="2" t="s">
        <v>401</v>
      </c>
      <c r="C712" s="2" t="s">
        <v>725</v>
      </c>
      <c r="D712" s="2" t="s">
        <v>169</v>
      </c>
      <c r="E712" s="2" t="s">
        <v>34</v>
      </c>
      <c r="F712" s="2">
        <v>8083.11</v>
      </c>
      <c r="G712" s="2">
        <v>1616.62</v>
      </c>
      <c r="H712" s="2">
        <v>6466.49</v>
      </c>
      <c r="I712" s="2" t="s">
        <v>29</v>
      </c>
      <c r="J712" s="4">
        <v>1.2499996133914999</v>
      </c>
      <c r="K712" t="str">
        <f>_xlfn.XLOOKUP(D712, dim_channels!A:A, dim_channels!C:C, "Not Found")</f>
        <v>GDS</v>
      </c>
      <c r="L712" t="str">
        <f>_xlfn.XLOOKUP(D712, dim_channels!A:A, dim_channels!B:B, "Not Found")</f>
        <v>GDS (Amadeus)</v>
      </c>
    </row>
    <row r="713" spans="1:12" x14ac:dyDescent="0.2">
      <c r="A713" s="3" t="s">
        <v>1129</v>
      </c>
      <c r="B713" s="3" t="s">
        <v>495</v>
      </c>
      <c r="C713" s="3" t="s">
        <v>229</v>
      </c>
      <c r="D713" s="3" t="s">
        <v>64</v>
      </c>
      <c r="E713" s="3" t="s">
        <v>115</v>
      </c>
      <c r="F713" s="3">
        <v>3741.8</v>
      </c>
      <c r="G713" s="3">
        <v>0</v>
      </c>
      <c r="H713" s="3">
        <v>3741.8</v>
      </c>
      <c r="I713" s="3" t="s">
        <v>56</v>
      </c>
      <c r="J713" s="5">
        <v>1</v>
      </c>
      <c r="K713" t="str">
        <f>_xlfn.XLOOKUP(D713, dim_channels!A:A, dim_channels!C:C, "Not Found")</f>
        <v>Direct</v>
      </c>
      <c r="L713" t="str">
        <f>_xlfn.XLOOKUP(D713, dim_channels!A:A, dim_channels!B:B, "Not Found")</f>
        <v>Direct Website</v>
      </c>
    </row>
    <row r="714" spans="1:12" x14ac:dyDescent="0.2">
      <c r="A714" s="2" t="s">
        <v>1130</v>
      </c>
      <c r="B714" s="2" t="s">
        <v>753</v>
      </c>
      <c r="C714" s="2" t="s">
        <v>567</v>
      </c>
      <c r="D714" s="2" t="s">
        <v>64</v>
      </c>
      <c r="E714" s="2" t="s">
        <v>115</v>
      </c>
      <c r="F714" s="2">
        <v>17830.02</v>
      </c>
      <c r="G714" s="2">
        <v>0</v>
      </c>
      <c r="H714" s="2">
        <v>17830.02</v>
      </c>
      <c r="I714" s="2" t="s">
        <v>29</v>
      </c>
      <c r="J714" s="4">
        <v>1</v>
      </c>
      <c r="K714" t="str">
        <f>_xlfn.XLOOKUP(D714, dim_channels!A:A, dim_channels!C:C, "Not Found")</f>
        <v>Direct</v>
      </c>
      <c r="L714" t="str">
        <f>_xlfn.XLOOKUP(D714, dim_channels!A:A, dim_channels!B:B, "Not Found")</f>
        <v>Direct Website</v>
      </c>
    </row>
    <row r="715" spans="1:12" x14ac:dyDescent="0.2">
      <c r="A715" s="3" t="s">
        <v>1131</v>
      </c>
      <c r="B715" s="3" t="s">
        <v>219</v>
      </c>
      <c r="C715" s="3" t="s">
        <v>242</v>
      </c>
      <c r="D715" s="3" t="s">
        <v>206</v>
      </c>
      <c r="E715" s="3" t="s">
        <v>207</v>
      </c>
      <c r="F715" s="3">
        <v>4525.74</v>
      </c>
      <c r="G715" s="3">
        <v>0</v>
      </c>
      <c r="H715" s="3">
        <v>4525.74</v>
      </c>
      <c r="I715" s="3" t="s">
        <v>29</v>
      </c>
      <c r="J715" s="5">
        <v>1</v>
      </c>
      <c r="K715" t="str">
        <f>_xlfn.XLOOKUP(D715, dim_channels!A:A, dim_channels!C:C, "Not Found")</f>
        <v>Direct</v>
      </c>
      <c r="L715" t="str">
        <f>_xlfn.XLOOKUP(D715, dim_channels!A:A, dim_channels!B:B, "Not Found")</f>
        <v>Walk-in</v>
      </c>
    </row>
    <row r="716" spans="1:12" x14ac:dyDescent="0.2">
      <c r="A716" s="2" t="s">
        <v>1132</v>
      </c>
      <c r="B716" s="2" t="s">
        <v>100</v>
      </c>
      <c r="C716" s="2" t="s">
        <v>202</v>
      </c>
      <c r="D716" s="2" t="s">
        <v>114</v>
      </c>
      <c r="E716" s="2" t="s">
        <v>46</v>
      </c>
      <c r="F716" s="2">
        <v>2501.98</v>
      </c>
      <c r="G716" s="2">
        <v>250.2</v>
      </c>
      <c r="H716" s="2">
        <v>2251.7800000000002</v>
      </c>
      <c r="I716" s="2" t="s">
        <v>41</v>
      </c>
      <c r="J716" s="4">
        <v>1.1111120979847049</v>
      </c>
      <c r="K716" t="str">
        <f>_xlfn.XLOOKUP(D716, dim_channels!A:A, dim_channels!C:C, "Not Found")</f>
        <v>Offline</v>
      </c>
      <c r="L716" t="str">
        <f>_xlfn.XLOOKUP(D716, dim_channels!A:A, dim_channels!B:B, "Not Found")</f>
        <v>Travel Agency</v>
      </c>
    </row>
    <row r="717" spans="1:12" x14ac:dyDescent="0.2">
      <c r="A717" s="3" t="s">
        <v>1133</v>
      </c>
      <c r="B717" s="3" t="s">
        <v>159</v>
      </c>
      <c r="C717" s="3" t="s">
        <v>26</v>
      </c>
      <c r="D717" s="3" t="s">
        <v>33</v>
      </c>
      <c r="E717" s="3" t="s">
        <v>34</v>
      </c>
      <c r="F717" s="3">
        <v>5672.95</v>
      </c>
      <c r="G717" s="3">
        <v>850.94</v>
      </c>
      <c r="H717" s="3">
        <v>4822.01</v>
      </c>
      <c r="I717" s="3" t="s">
        <v>29</v>
      </c>
      <c r="J717" s="5">
        <v>1.1764699782870629</v>
      </c>
      <c r="K717" t="str">
        <f>_xlfn.XLOOKUP(D717, dim_channels!A:A, dim_channels!C:C, "Not Found")</f>
        <v>OTA</v>
      </c>
      <c r="L717" t="str">
        <f>_xlfn.XLOOKUP(D717, dim_channels!A:A, dim_channels!B:B, "Not Found")</f>
        <v>Booking.com</v>
      </c>
    </row>
    <row r="718" spans="1:12" x14ac:dyDescent="0.2">
      <c r="A718" s="2" t="s">
        <v>1134</v>
      </c>
      <c r="B718" s="2" t="s">
        <v>189</v>
      </c>
      <c r="C718" s="2" t="s">
        <v>661</v>
      </c>
      <c r="D718" s="2" t="s">
        <v>27</v>
      </c>
      <c r="E718" s="2" t="s">
        <v>28</v>
      </c>
      <c r="F718" s="2">
        <v>5604.92</v>
      </c>
      <c r="G718" s="2">
        <v>1008.89</v>
      </c>
      <c r="H718" s="2">
        <v>4596.03</v>
      </c>
      <c r="I718" s="2" t="s">
        <v>29</v>
      </c>
      <c r="J718" s="4">
        <v>1.2195133626194781</v>
      </c>
      <c r="K718" t="str">
        <f>_xlfn.XLOOKUP(D718, dim_channels!A:A, dim_channels!C:C, "Not Found")</f>
        <v>OTA</v>
      </c>
      <c r="L718" t="str">
        <f>_xlfn.XLOOKUP(D718, dim_channels!A:A, dim_channels!B:B, "Not Found")</f>
        <v>Expedia</v>
      </c>
    </row>
    <row r="719" spans="1:12" x14ac:dyDescent="0.2">
      <c r="A719" s="3" t="s">
        <v>1135</v>
      </c>
      <c r="B719" s="3" t="s">
        <v>167</v>
      </c>
      <c r="C719" s="3" t="s">
        <v>117</v>
      </c>
      <c r="D719" s="3" t="s">
        <v>33</v>
      </c>
      <c r="E719" s="3" t="s">
        <v>34</v>
      </c>
      <c r="F719" s="3">
        <v>8493.59</v>
      </c>
      <c r="G719" s="3">
        <v>1274.04</v>
      </c>
      <c r="H719" s="3">
        <v>7219.55</v>
      </c>
      <c r="I719" s="3" t="s">
        <v>41</v>
      </c>
      <c r="J719" s="5">
        <v>1.176470832669626</v>
      </c>
      <c r="K719" t="str">
        <f>_xlfn.XLOOKUP(D719, dim_channels!A:A, dim_channels!C:C, "Not Found")</f>
        <v>OTA</v>
      </c>
      <c r="L719" t="str">
        <f>_xlfn.XLOOKUP(D719, dim_channels!A:A, dim_channels!B:B, "Not Found")</f>
        <v>Booking.com</v>
      </c>
    </row>
    <row r="720" spans="1:12" x14ac:dyDescent="0.2">
      <c r="A720" s="2" t="s">
        <v>1136</v>
      </c>
      <c r="B720" s="2" t="s">
        <v>712</v>
      </c>
      <c r="C720" s="2" t="s">
        <v>854</v>
      </c>
      <c r="D720" s="2" t="s">
        <v>27</v>
      </c>
      <c r="E720" s="2" t="s">
        <v>34</v>
      </c>
      <c r="F720" s="2">
        <v>13563.47</v>
      </c>
      <c r="G720" s="2">
        <v>2441.42</v>
      </c>
      <c r="H720" s="2">
        <v>11122.05</v>
      </c>
      <c r="I720" s="2" t="s">
        <v>29</v>
      </c>
      <c r="J720" s="4">
        <v>1.2195116907404659</v>
      </c>
      <c r="K720" t="str">
        <f>_xlfn.XLOOKUP(D720, dim_channels!A:A, dim_channels!C:C, "Not Found")</f>
        <v>OTA</v>
      </c>
      <c r="L720" t="str">
        <f>_xlfn.XLOOKUP(D720, dim_channels!A:A, dim_channels!B:B, "Not Found")</f>
        <v>Expedia</v>
      </c>
    </row>
    <row r="721" spans="1:12" x14ac:dyDescent="0.2">
      <c r="A721" s="3" t="s">
        <v>1137</v>
      </c>
      <c r="B721" s="3" t="s">
        <v>630</v>
      </c>
      <c r="C721" s="3" t="s">
        <v>299</v>
      </c>
      <c r="D721" s="3" t="s">
        <v>64</v>
      </c>
      <c r="E721" s="3" t="s">
        <v>28</v>
      </c>
      <c r="F721" s="3">
        <v>6728.09</v>
      </c>
      <c r="G721" s="3">
        <v>0</v>
      </c>
      <c r="H721" s="3">
        <v>6728.09</v>
      </c>
      <c r="I721" s="3" t="s">
        <v>41</v>
      </c>
      <c r="J721" s="5">
        <v>1</v>
      </c>
      <c r="K721" t="str">
        <f>_xlfn.XLOOKUP(D721, dim_channels!A:A, dim_channels!C:C, "Not Found")</f>
        <v>Direct</v>
      </c>
      <c r="L721" t="str">
        <f>_xlfn.XLOOKUP(D721, dim_channels!A:A, dim_channels!B:B, "Not Found")</f>
        <v>Direct Website</v>
      </c>
    </row>
    <row r="722" spans="1:12" x14ac:dyDescent="0.2">
      <c r="A722" s="2" t="s">
        <v>1138</v>
      </c>
      <c r="B722" s="2" t="s">
        <v>266</v>
      </c>
      <c r="C722" s="2" t="s">
        <v>162</v>
      </c>
      <c r="D722" s="2" t="s">
        <v>64</v>
      </c>
      <c r="E722" s="2" t="s">
        <v>28</v>
      </c>
      <c r="F722" s="2">
        <v>9677.4</v>
      </c>
      <c r="G722" s="2">
        <v>0</v>
      </c>
      <c r="H722" s="2">
        <v>9677.4</v>
      </c>
      <c r="I722" s="2" t="s">
        <v>29</v>
      </c>
      <c r="J722" s="4">
        <v>1</v>
      </c>
      <c r="K722" t="str">
        <f>_xlfn.XLOOKUP(D722, dim_channels!A:A, dim_channels!C:C, "Not Found")</f>
        <v>Direct</v>
      </c>
      <c r="L722" t="str">
        <f>_xlfn.XLOOKUP(D722, dim_channels!A:A, dim_channels!B:B, "Not Found")</f>
        <v>Direct Website</v>
      </c>
    </row>
    <row r="723" spans="1:12" x14ac:dyDescent="0.2">
      <c r="A723" s="3" t="s">
        <v>1139</v>
      </c>
      <c r="B723" s="3" t="s">
        <v>106</v>
      </c>
      <c r="C723" s="3" t="s">
        <v>106</v>
      </c>
      <c r="D723" s="3" t="s">
        <v>52</v>
      </c>
      <c r="E723" s="3" t="s">
        <v>60</v>
      </c>
      <c r="F723" s="3">
        <v>9563.07</v>
      </c>
      <c r="G723" s="3">
        <v>0</v>
      </c>
      <c r="H723" s="3">
        <v>9563.07</v>
      </c>
      <c r="I723" s="3" t="s">
        <v>29</v>
      </c>
      <c r="J723" s="5">
        <v>1</v>
      </c>
      <c r="K723" t="str">
        <f>_xlfn.XLOOKUP(D723, dim_channels!A:A, dim_channels!C:C, "Not Found")</f>
        <v>OTA</v>
      </c>
      <c r="L723" t="str">
        <f>_xlfn.XLOOKUP(D723, dim_channels!A:A, dim_channels!B:B, "Not Found")</f>
        <v>Agoda</v>
      </c>
    </row>
    <row r="724" spans="1:12" x14ac:dyDescent="0.2">
      <c r="A724" s="2" t="s">
        <v>1140</v>
      </c>
      <c r="B724" s="2" t="s">
        <v>917</v>
      </c>
      <c r="C724" s="2" t="s">
        <v>1141</v>
      </c>
      <c r="D724" s="2" t="s">
        <v>45</v>
      </c>
      <c r="E724" s="2" t="s">
        <v>46</v>
      </c>
      <c r="F724" s="2">
        <v>14345.01</v>
      </c>
      <c r="G724" s="2">
        <v>717.25</v>
      </c>
      <c r="H724" s="2">
        <v>13627.76</v>
      </c>
      <c r="I724" s="2" t="s">
        <v>29</v>
      </c>
      <c r="J724" s="4">
        <v>1.0526315403265101</v>
      </c>
      <c r="K724" t="str">
        <f>_xlfn.XLOOKUP(D724, dim_channels!A:A, dim_channels!C:C, "Not Found")</f>
        <v>Corporate</v>
      </c>
      <c r="L724" t="str">
        <f>_xlfn.XLOOKUP(D724, dim_channels!A:A, dim_channels!B:B, "Not Found")</f>
        <v>Corporate Direct</v>
      </c>
    </row>
    <row r="725" spans="1:12" x14ac:dyDescent="0.2">
      <c r="A725" s="3" t="s">
        <v>1142</v>
      </c>
      <c r="B725" s="3" t="s">
        <v>343</v>
      </c>
      <c r="C725" s="3" t="s">
        <v>487</v>
      </c>
      <c r="D725" s="3" t="s">
        <v>27</v>
      </c>
      <c r="E725" s="3" t="s">
        <v>34</v>
      </c>
      <c r="F725" s="3">
        <v>9875.67</v>
      </c>
      <c r="G725" s="3">
        <v>1777.62</v>
      </c>
      <c r="H725" s="3">
        <v>8098.05</v>
      </c>
      <c r="I725" s="3" t="s">
        <v>29</v>
      </c>
      <c r="J725" s="5">
        <v>1.2195121047659621</v>
      </c>
      <c r="K725" t="str">
        <f>_xlfn.XLOOKUP(D725, dim_channels!A:A, dim_channels!C:C, "Not Found")</f>
        <v>OTA</v>
      </c>
      <c r="L725" t="str">
        <f>_xlfn.XLOOKUP(D725, dim_channels!A:A, dim_channels!B:B, "Not Found")</f>
        <v>Expedia</v>
      </c>
    </row>
    <row r="726" spans="1:12" x14ac:dyDescent="0.2">
      <c r="A726" s="2" t="s">
        <v>1143</v>
      </c>
      <c r="B726" s="2" t="s">
        <v>324</v>
      </c>
      <c r="C726" s="2" t="s">
        <v>200</v>
      </c>
      <c r="D726" s="2" t="s">
        <v>27</v>
      </c>
      <c r="E726" s="2" t="s">
        <v>28</v>
      </c>
      <c r="F726" s="2">
        <v>10115.15</v>
      </c>
      <c r="G726" s="2">
        <v>1820.73</v>
      </c>
      <c r="H726" s="2">
        <v>8294.42</v>
      </c>
      <c r="I726" s="2" t="s">
        <v>29</v>
      </c>
      <c r="J726" s="4">
        <v>1.219512636206028</v>
      </c>
      <c r="K726" t="str">
        <f>_xlfn.XLOOKUP(D726, dim_channels!A:A, dim_channels!C:C, "Not Found")</f>
        <v>OTA</v>
      </c>
      <c r="L726" t="str">
        <f>_xlfn.XLOOKUP(D726, dim_channels!A:A, dim_channels!B:B, "Not Found")</f>
        <v>Expedia</v>
      </c>
    </row>
    <row r="727" spans="1:12" x14ac:dyDescent="0.2">
      <c r="A727" s="3" t="s">
        <v>1144</v>
      </c>
      <c r="B727" s="3" t="s">
        <v>644</v>
      </c>
      <c r="C727" s="3" t="s">
        <v>200</v>
      </c>
      <c r="D727" s="3" t="s">
        <v>27</v>
      </c>
      <c r="E727" s="3" t="s">
        <v>60</v>
      </c>
      <c r="F727" s="3">
        <v>3405.61</v>
      </c>
      <c r="G727" s="3">
        <v>0</v>
      </c>
      <c r="H727" s="3">
        <v>3405.61</v>
      </c>
      <c r="I727" s="3" t="s">
        <v>29</v>
      </c>
      <c r="J727" s="5">
        <v>1</v>
      </c>
      <c r="K727" t="str">
        <f>_xlfn.XLOOKUP(D727, dim_channels!A:A, dim_channels!C:C, "Not Found")</f>
        <v>OTA</v>
      </c>
      <c r="L727" t="str">
        <f>_xlfn.XLOOKUP(D727, dim_channels!A:A, dim_channels!B:B, "Not Found")</f>
        <v>Expedia</v>
      </c>
    </row>
    <row r="728" spans="1:12" x14ac:dyDescent="0.2">
      <c r="A728" s="2" t="s">
        <v>1145</v>
      </c>
      <c r="B728" s="2" t="s">
        <v>562</v>
      </c>
      <c r="C728" s="2" t="s">
        <v>36</v>
      </c>
      <c r="D728" s="2" t="s">
        <v>52</v>
      </c>
      <c r="E728" s="2" t="s">
        <v>60</v>
      </c>
      <c r="F728" s="2">
        <v>2503.89</v>
      </c>
      <c r="G728" s="2">
        <v>0</v>
      </c>
      <c r="H728" s="2">
        <v>2503.89</v>
      </c>
      <c r="I728" s="2" t="s">
        <v>29</v>
      </c>
      <c r="J728" s="4">
        <v>1</v>
      </c>
      <c r="K728" t="str">
        <f>_xlfn.XLOOKUP(D728, dim_channels!A:A, dim_channels!C:C, "Not Found")</f>
        <v>OTA</v>
      </c>
      <c r="L728" t="str">
        <f>_xlfn.XLOOKUP(D728, dim_channels!A:A, dim_channels!B:B, "Not Found")</f>
        <v>Agoda</v>
      </c>
    </row>
    <row r="729" spans="1:12" x14ac:dyDescent="0.2">
      <c r="A729" s="3" t="s">
        <v>1146</v>
      </c>
      <c r="B729" s="3" t="s">
        <v>489</v>
      </c>
      <c r="C729" s="3" t="s">
        <v>300</v>
      </c>
      <c r="D729" s="3" t="s">
        <v>33</v>
      </c>
      <c r="E729" s="3" t="s">
        <v>34</v>
      </c>
      <c r="F729" s="3">
        <v>3061.97</v>
      </c>
      <c r="G729" s="3">
        <v>459.3</v>
      </c>
      <c r="H729" s="3">
        <v>2602.67</v>
      </c>
      <c r="I729" s="3" t="s">
        <v>41</v>
      </c>
      <c r="J729" s="5">
        <v>1.176472622345514</v>
      </c>
      <c r="K729" t="str">
        <f>_xlfn.XLOOKUP(D729, dim_channels!A:A, dim_channels!C:C, "Not Found")</f>
        <v>OTA</v>
      </c>
      <c r="L729" t="str">
        <f>_xlfn.XLOOKUP(D729, dim_channels!A:A, dim_channels!B:B, "Not Found")</f>
        <v>Booking.com</v>
      </c>
    </row>
    <row r="730" spans="1:12" x14ac:dyDescent="0.2">
      <c r="A730" s="2" t="s">
        <v>1147</v>
      </c>
      <c r="B730" s="2" t="s">
        <v>484</v>
      </c>
      <c r="C730" s="2" t="s">
        <v>69</v>
      </c>
      <c r="D730" s="2" t="s">
        <v>64</v>
      </c>
      <c r="E730" s="2" t="s">
        <v>34</v>
      </c>
      <c r="F730" s="2">
        <v>8952.3799999999992</v>
      </c>
      <c r="G730" s="2">
        <v>0</v>
      </c>
      <c r="H730" s="2">
        <v>8952.3799999999992</v>
      </c>
      <c r="I730" s="2" t="s">
        <v>29</v>
      </c>
      <c r="J730" s="4">
        <v>1</v>
      </c>
      <c r="K730" t="str">
        <f>_xlfn.XLOOKUP(D730, dim_channels!A:A, dim_channels!C:C, "Not Found")</f>
        <v>Direct</v>
      </c>
      <c r="L730" t="str">
        <f>_xlfn.XLOOKUP(D730, dim_channels!A:A, dim_channels!B:B, "Not Found")</f>
        <v>Direct Website</v>
      </c>
    </row>
    <row r="731" spans="1:12" x14ac:dyDescent="0.2">
      <c r="A731" s="3" t="s">
        <v>1148</v>
      </c>
      <c r="B731" s="3" t="s">
        <v>107</v>
      </c>
      <c r="C731" s="3" t="s">
        <v>107</v>
      </c>
      <c r="D731" s="3" t="s">
        <v>52</v>
      </c>
      <c r="E731" s="3" t="s">
        <v>34</v>
      </c>
      <c r="F731" s="3">
        <v>5069.45</v>
      </c>
      <c r="G731" s="3">
        <v>608.33000000000004</v>
      </c>
      <c r="H731" s="3">
        <v>4461.12</v>
      </c>
      <c r="I731" s="3" t="s">
        <v>29</v>
      </c>
      <c r="J731" s="5">
        <v>1.1363626174592929</v>
      </c>
      <c r="K731" t="str">
        <f>_xlfn.XLOOKUP(D731, dim_channels!A:A, dim_channels!C:C, "Not Found")</f>
        <v>OTA</v>
      </c>
      <c r="L731" t="str">
        <f>_xlfn.XLOOKUP(D731, dim_channels!A:A, dim_channels!B:B, "Not Found")</f>
        <v>Agoda</v>
      </c>
    </row>
    <row r="732" spans="1:12" x14ac:dyDescent="0.2">
      <c r="A732" s="2" t="s">
        <v>1149</v>
      </c>
      <c r="B732" s="2" t="s">
        <v>475</v>
      </c>
      <c r="C732" s="2" t="s">
        <v>278</v>
      </c>
      <c r="D732" s="2" t="s">
        <v>64</v>
      </c>
      <c r="E732" s="2" t="s">
        <v>28</v>
      </c>
      <c r="F732" s="2">
        <v>8178.03</v>
      </c>
      <c r="G732" s="2">
        <v>0</v>
      </c>
      <c r="H732" s="2">
        <v>8178.03</v>
      </c>
      <c r="I732" s="2" t="s">
        <v>29</v>
      </c>
      <c r="J732" s="4">
        <v>1</v>
      </c>
      <c r="K732" t="str">
        <f>_xlfn.XLOOKUP(D732, dim_channels!A:A, dim_channels!C:C, "Not Found")</f>
        <v>Direct</v>
      </c>
      <c r="L732" t="str">
        <f>_xlfn.XLOOKUP(D732, dim_channels!A:A, dim_channels!B:B, "Not Found")</f>
        <v>Direct Website</v>
      </c>
    </row>
    <row r="733" spans="1:12" x14ac:dyDescent="0.2">
      <c r="A733" s="3" t="s">
        <v>1150</v>
      </c>
      <c r="B733" s="3" t="s">
        <v>725</v>
      </c>
      <c r="C733" s="3" t="s">
        <v>55</v>
      </c>
      <c r="D733" s="3" t="s">
        <v>169</v>
      </c>
      <c r="E733" s="3" t="s">
        <v>46</v>
      </c>
      <c r="F733" s="3">
        <v>5759.21</v>
      </c>
      <c r="G733" s="3">
        <v>1151.8399999999999</v>
      </c>
      <c r="H733" s="3">
        <v>4607.37</v>
      </c>
      <c r="I733" s="3" t="s">
        <v>29</v>
      </c>
      <c r="J733" s="5">
        <v>1.2499994573910931</v>
      </c>
      <c r="K733" t="str">
        <f>_xlfn.XLOOKUP(D733, dim_channels!A:A, dim_channels!C:C, "Not Found")</f>
        <v>GDS</v>
      </c>
      <c r="L733" t="str">
        <f>_xlfn.XLOOKUP(D733, dim_channels!A:A, dim_channels!B:B, "Not Found")</f>
        <v>GDS (Amadeus)</v>
      </c>
    </row>
    <row r="734" spans="1:12" x14ac:dyDescent="0.2">
      <c r="A734" s="2" t="s">
        <v>1151</v>
      </c>
      <c r="B734" s="2" t="s">
        <v>81</v>
      </c>
      <c r="C734" s="2" t="s">
        <v>644</v>
      </c>
      <c r="D734" s="2" t="s">
        <v>64</v>
      </c>
      <c r="E734" s="2" t="s">
        <v>115</v>
      </c>
      <c r="F734" s="2">
        <v>3018.05</v>
      </c>
      <c r="G734" s="2">
        <v>0</v>
      </c>
      <c r="H734" s="2">
        <v>3018.05</v>
      </c>
      <c r="I734" s="2" t="s">
        <v>29</v>
      </c>
      <c r="J734" s="4">
        <v>1</v>
      </c>
      <c r="K734" t="str">
        <f>_xlfn.XLOOKUP(D734, dim_channels!A:A, dim_channels!C:C, "Not Found")</f>
        <v>Direct</v>
      </c>
      <c r="L734" t="str">
        <f>_xlfn.XLOOKUP(D734, dim_channels!A:A, dim_channels!B:B, "Not Found")</f>
        <v>Direct Website</v>
      </c>
    </row>
    <row r="735" spans="1:12" x14ac:dyDescent="0.2">
      <c r="A735" s="3" t="s">
        <v>1152</v>
      </c>
      <c r="B735" s="3" t="s">
        <v>112</v>
      </c>
      <c r="C735" s="3" t="s">
        <v>78</v>
      </c>
      <c r="D735" s="3" t="s">
        <v>52</v>
      </c>
      <c r="E735" s="3" t="s">
        <v>34</v>
      </c>
      <c r="F735" s="3">
        <v>18168.439999999999</v>
      </c>
      <c r="G735" s="3">
        <v>2180.21</v>
      </c>
      <c r="H735" s="3">
        <v>15988.23</v>
      </c>
      <c r="I735" s="3" t="s">
        <v>41</v>
      </c>
      <c r="J735" s="5">
        <v>1.1363634373536029</v>
      </c>
      <c r="K735" t="str">
        <f>_xlfn.XLOOKUP(D735, dim_channels!A:A, dim_channels!C:C, "Not Found")</f>
        <v>OTA</v>
      </c>
      <c r="L735" t="str">
        <f>_xlfn.XLOOKUP(D735, dim_channels!A:A, dim_channels!B:B, "Not Found")</f>
        <v>Agoda</v>
      </c>
    </row>
    <row r="736" spans="1:12" x14ac:dyDescent="0.2">
      <c r="A736" s="2" t="s">
        <v>1153</v>
      </c>
      <c r="B736" s="2" t="s">
        <v>147</v>
      </c>
      <c r="C736" s="2" t="s">
        <v>1021</v>
      </c>
      <c r="D736" s="2" t="s">
        <v>52</v>
      </c>
      <c r="E736" s="2" t="s">
        <v>34</v>
      </c>
      <c r="F736" s="2">
        <v>2572.4299999999998</v>
      </c>
      <c r="G736" s="2">
        <v>308.69</v>
      </c>
      <c r="H736" s="2">
        <v>2263.7399999999998</v>
      </c>
      <c r="I736" s="2" t="s">
        <v>29</v>
      </c>
      <c r="J736" s="4">
        <v>1.136362833187557</v>
      </c>
      <c r="K736" t="str">
        <f>_xlfn.XLOOKUP(D736, dim_channels!A:A, dim_channels!C:C, "Not Found")</f>
        <v>OTA</v>
      </c>
      <c r="L736" t="str">
        <f>_xlfn.XLOOKUP(D736, dim_channels!A:A, dim_channels!B:B, "Not Found")</f>
        <v>Agoda</v>
      </c>
    </row>
    <row r="737" spans="1:12" x14ac:dyDescent="0.2">
      <c r="A737" s="3" t="s">
        <v>1154</v>
      </c>
      <c r="B737" s="3" t="s">
        <v>147</v>
      </c>
      <c r="C737" s="3" t="s">
        <v>971</v>
      </c>
      <c r="D737" s="3" t="s">
        <v>33</v>
      </c>
      <c r="E737" s="3" t="s">
        <v>28</v>
      </c>
      <c r="F737" s="3">
        <v>2675.68</v>
      </c>
      <c r="G737" s="3">
        <v>401.35</v>
      </c>
      <c r="H737" s="3">
        <v>2274.33</v>
      </c>
      <c r="I737" s="3" t="s">
        <v>56</v>
      </c>
      <c r="J737" s="5">
        <v>1.176469553670751</v>
      </c>
      <c r="K737" t="str">
        <f>_xlfn.XLOOKUP(D737, dim_channels!A:A, dim_channels!C:C, "Not Found")</f>
        <v>OTA</v>
      </c>
      <c r="L737" t="str">
        <f>_xlfn.XLOOKUP(D737, dim_channels!A:A, dim_channels!B:B, "Not Found")</f>
        <v>Booking.com</v>
      </c>
    </row>
    <row r="738" spans="1:12" x14ac:dyDescent="0.2">
      <c r="A738" s="2" t="s">
        <v>1155</v>
      </c>
      <c r="B738" s="2" t="s">
        <v>244</v>
      </c>
      <c r="C738" s="2" t="s">
        <v>126</v>
      </c>
      <c r="D738" s="2" t="s">
        <v>45</v>
      </c>
      <c r="E738" s="2" t="s">
        <v>89</v>
      </c>
      <c r="F738" s="2">
        <v>5763.48</v>
      </c>
      <c r="G738" s="2">
        <v>0</v>
      </c>
      <c r="H738" s="2">
        <v>5763.48</v>
      </c>
      <c r="I738" s="2" t="s">
        <v>41</v>
      </c>
      <c r="J738" s="4">
        <v>1</v>
      </c>
      <c r="K738" t="str">
        <f>_xlfn.XLOOKUP(D738, dim_channels!A:A, dim_channels!C:C, "Not Found")</f>
        <v>Corporate</v>
      </c>
      <c r="L738" t="str">
        <f>_xlfn.XLOOKUP(D738, dim_channels!A:A, dim_channels!B:B, "Not Found")</f>
        <v>Corporate Direct</v>
      </c>
    </row>
    <row r="739" spans="1:12" x14ac:dyDescent="0.2">
      <c r="A739" s="3" t="s">
        <v>1156</v>
      </c>
      <c r="B739" s="3" t="s">
        <v>546</v>
      </c>
      <c r="C739" s="3" t="s">
        <v>445</v>
      </c>
      <c r="D739" s="3" t="s">
        <v>33</v>
      </c>
      <c r="E739" s="3" t="s">
        <v>60</v>
      </c>
      <c r="F739" s="3">
        <v>18905.03</v>
      </c>
      <c r="G739" s="3">
        <v>0</v>
      </c>
      <c r="H739" s="3">
        <v>18905.03</v>
      </c>
      <c r="I739" s="3" t="s">
        <v>29</v>
      </c>
      <c r="J739" s="5">
        <v>1</v>
      </c>
      <c r="K739" t="str">
        <f>_xlfn.XLOOKUP(D739, dim_channels!A:A, dim_channels!C:C, "Not Found")</f>
        <v>OTA</v>
      </c>
      <c r="L739" t="str">
        <f>_xlfn.XLOOKUP(D739, dim_channels!A:A, dim_channels!B:B, "Not Found")</f>
        <v>Booking.com</v>
      </c>
    </row>
    <row r="740" spans="1:12" x14ac:dyDescent="0.2">
      <c r="A740" s="2" t="s">
        <v>1157</v>
      </c>
      <c r="B740" s="2" t="s">
        <v>261</v>
      </c>
      <c r="C740" s="2" t="s">
        <v>597</v>
      </c>
      <c r="D740" s="2" t="s">
        <v>27</v>
      </c>
      <c r="E740" s="2" t="s">
        <v>34</v>
      </c>
      <c r="F740" s="2">
        <v>17111.62</v>
      </c>
      <c r="G740" s="2">
        <v>3080.09</v>
      </c>
      <c r="H740" s="2">
        <v>14031.53</v>
      </c>
      <c r="I740" s="2" t="s">
        <v>41</v>
      </c>
      <c r="J740" s="4">
        <v>1.2195120560623109</v>
      </c>
      <c r="K740" t="str">
        <f>_xlfn.XLOOKUP(D740, dim_channels!A:A, dim_channels!C:C, "Not Found")</f>
        <v>OTA</v>
      </c>
      <c r="L740" t="str">
        <f>_xlfn.XLOOKUP(D740, dim_channels!A:A, dim_channels!B:B, "Not Found")</f>
        <v>Expedia</v>
      </c>
    </row>
    <row r="741" spans="1:12" x14ac:dyDescent="0.2">
      <c r="A741" s="3" t="s">
        <v>1158</v>
      </c>
      <c r="B741" s="3" t="s">
        <v>669</v>
      </c>
      <c r="C741" s="3" t="s">
        <v>614</v>
      </c>
      <c r="D741" s="3" t="s">
        <v>169</v>
      </c>
      <c r="E741" s="3" t="s">
        <v>46</v>
      </c>
      <c r="F741" s="3">
        <v>8741.27</v>
      </c>
      <c r="G741" s="3">
        <v>1748.25</v>
      </c>
      <c r="H741" s="3">
        <v>6993.02</v>
      </c>
      <c r="I741" s="3" t="s">
        <v>29</v>
      </c>
      <c r="J741" s="5">
        <v>1.24999928500133</v>
      </c>
      <c r="K741" t="str">
        <f>_xlfn.XLOOKUP(D741, dim_channels!A:A, dim_channels!C:C, "Not Found")</f>
        <v>GDS</v>
      </c>
      <c r="L741" t="str">
        <f>_xlfn.XLOOKUP(D741, dim_channels!A:A, dim_channels!B:B, "Not Found")</f>
        <v>GDS (Amadeus)</v>
      </c>
    </row>
    <row r="742" spans="1:12" x14ac:dyDescent="0.2">
      <c r="A742" s="2" t="s">
        <v>1159</v>
      </c>
      <c r="B742" s="2" t="s">
        <v>227</v>
      </c>
      <c r="C742" s="2" t="s">
        <v>39</v>
      </c>
      <c r="D742" s="2" t="s">
        <v>169</v>
      </c>
      <c r="E742" s="2" t="s">
        <v>34</v>
      </c>
      <c r="F742" s="2">
        <v>5031.2700000000004</v>
      </c>
      <c r="G742" s="2">
        <v>1006.25</v>
      </c>
      <c r="H742" s="2">
        <v>4025.02</v>
      </c>
      <c r="I742" s="2" t="s">
        <v>29</v>
      </c>
      <c r="J742" s="4">
        <v>1.2499987577701479</v>
      </c>
      <c r="K742" t="str">
        <f>_xlfn.XLOOKUP(D742, dim_channels!A:A, dim_channels!C:C, "Not Found")</f>
        <v>GDS</v>
      </c>
      <c r="L742" t="str">
        <f>_xlfn.XLOOKUP(D742, dim_channels!A:A, dim_channels!B:B, "Not Found")</f>
        <v>GDS (Amadeus)</v>
      </c>
    </row>
    <row r="743" spans="1:12" x14ac:dyDescent="0.2">
      <c r="A743" s="3" t="s">
        <v>1160</v>
      </c>
      <c r="B743" s="3" t="s">
        <v>129</v>
      </c>
      <c r="C743" s="3" t="s">
        <v>187</v>
      </c>
      <c r="D743" s="3" t="s">
        <v>52</v>
      </c>
      <c r="E743" s="3" t="s">
        <v>60</v>
      </c>
      <c r="F743" s="3">
        <v>3035.41</v>
      </c>
      <c r="G743" s="3">
        <v>0</v>
      </c>
      <c r="H743" s="3">
        <v>3035.41</v>
      </c>
      <c r="I743" s="3" t="s">
        <v>29</v>
      </c>
      <c r="J743" s="5">
        <v>1</v>
      </c>
      <c r="K743" t="str">
        <f>_xlfn.XLOOKUP(D743, dim_channels!A:A, dim_channels!C:C, "Not Found")</f>
        <v>OTA</v>
      </c>
      <c r="L743" t="str">
        <f>_xlfn.XLOOKUP(D743, dim_channels!A:A, dim_channels!B:B, "Not Found")</f>
        <v>Agoda</v>
      </c>
    </row>
    <row r="744" spans="1:12" x14ac:dyDescent="0.2">
      <c r="A744" s="2" t="s">
        <v>1161</v>
      </c>
      <c r="B744" s="2" t="s">
        <v>515</v>
      </c>
      <c r="C744" s="2" t="s">
        <v>39</v>
      </c>
      <c r="D744" s="2" t="s">
        <v>64</v>
      </c>
      <c r="E744" s="2" t="s">
        <v>28</v>
      </c>
      <c r="F744" s="2">
        <v>6890.02</v>
      </c>
      <c r="G744" s="2">
        <v>0</v>
      </c>
      <c r="H744" s="2">
        <v>6890.02</v>
      </c>
      <c r="I744" s="2" t="s">
        <v>29</v>
      </c>
      <c r="J744" s="4">
        <v>1</v>
      </c>
      <c r="K744" t="str">
        <f>_xlfn.XLOOKUP(D744, dim_channels!A:A, dim_channels!C:C, "Not Found")</f>
        <v>Direct</v>
      </c>
      <c r="L744" t="str">
        <f>_xlfn.XLOOKUP(D744, dim_channels!A:A, dim_channels!B:B, "Not Found")</f>
        <v>Direct Website</v>
      </c>
    </row>
    <row r="745" spans="1:12" x14ac:dyDescent="0.2">
      <c r="A745" s="3" t="s">
        <v>1162</v>
      </c>
      <c r="B745" s="3" t="s">
        <v>239</v>
      </c>
      <c r="C745" s="3" t="s">
        <v>708</v>
      </c>
      <c r="D745" s="3" t="s">
        <v>52</v>
      </c>
      <c r="E745" s="3" t="s">
        <v>60</v>
      </c>
      <c r="F745" s="3">
        <v>7441.91</v>
      </c>
      <c r="G745" s="3">
        <v>0</v>
      </c>
      <c r="H745" s="3">
        <v>7441.91</v>
      </c>
      <c r="I745" s="3" t="s">
        <v>29</v>
      </c>
      <c r="J745" s="5">
        <v>1</v>
      </c>
      <c r="K745" t="str">
        <f>_xlfn.XLOOKUP(D745, dim_channels!A:A, dim_channels!C:C, "Not Found")</f>
        <v>OTA</v>
      </c>
      <c r="L745" t="str">
        <f>_xlfn.XLOOKUP(D745, dim_channels!A:A, dim_channels!B:B, "Not Found")</f>
        <v>Agoda</v>
      </c>
    </row>
    <row r="746" spans="1:12" x14ac:dyDescent="0.2">
      <c r="A746" s="2" t="s">
        <v>1163</v>
      </c>
      <c r="B746" s="2" t="s">
        <v>48</v>
      </c>
      <c r="C746" s="2" t="s">
        <v>184</v>
      </c>
      <c r="D746" s="2" t="s">
        <v>27</v>
      </c>
      <c r="E746" s="2" t="s">
        <v>34</v>
      </c>
      <c r="F746" s="2">
        <v>3968.28</v>
      </c>
      <c r="G746" s="2">
        <v>714.29</v>
      </c>
      <c r="H746" s="2">
        <v>3253.99</v>
      </c>
      <c r="I746" s="2" t="s">
        <v>41</v>
      </c>
      <c r="J746" s="4">
        <v>1.2195120452121859</v>
      </c>
      <c r="K746" t="str">
        <f>_xlfn.XLOOKUP(D746, dim_channels!A:A, dim_channels!C:C, "Not Found")</f>
        <v>OTA</v>
      </c>
      <c r="L746" t="str">
        <f>_xlfn.XLOOKUP(D746, dim_channels!A:A, dim_channels!B:B, "Not Found")</f>
        <v>Expedia</v>
      </c>
    </row>
    <row r="747" spans="1:12" x14ac:dyDescent="0.2">
      <c r="A747" s="3" t="s">
        <v>1164</v>
      </c>
      <c r="B747" s="3" t="s">
        <v>359</v>
      </c>
      <c r="C747" s="3" t="s">
        <v>1021</v>
      </c>
      <c r="D747" s="3" t="s">
        <v>27</v>
      </c>
      <c r="E747" s="3" t="s">
        <v>60</v>
      </c>
      <c r="F747" s="3">
        <v>19810.330000000002</v>
      </c>
      <c r="G747" s="3">
        <v>0</v>
      </c>
      <c r="H747" s="3">
        <v>19810.330000000002</v>
      </c>
      <c r="I747" s="3" t="s">
        <v>56</v>
      </c>
      <c r="J747" s="5">
        <v>1</v>
      </c>
      <c r="K747" t="str">
        <f>_xlfn.XLOOKUP(D747, dim_channels!A:A, dim_channels!C:C, "Not Found")</f>
        <v>OTA</v>
      </c>
      <c r="L747" t="str">
        <f>_xlfn.XLOOKUP(D747, dim_channels!A:A, dim_channels!B:B, "Not Found")</f>
        <v>Expedia</v>
      </c>
    </row>
    <row r="748" spans="1:12" x14ac:dyDescent="0.2">
      <c r="A748" s="2" t="s">
        <v>1165</v>
      </c>
      <c r="B748" s="2" t="s">
        <v>584</v>
      </c>
      <c r="C748" s="2" t="s">
        <v>562</v>
      </c>
      <c r="D748" s="2" t="s">
        <v>64</v>
      </c>
      <c r="E748" s="2" t="s">
        <v>28</v>
      </c>
      <c r="F748" s="2">
        <v>5576.13</v>
      </c>
      <c r="G748" s="2">
        <v>0</v>
      </c>
      <c r="H748" s="2">
        <v>5576.13</v>
      </c>
      <c r="I748" s="2" t="s">
        <v>41</v>
      </c>
      <c r="J748" s="4">
        <v>1</v>
      </c>
      <c r="K748" t="str">
        <f>_xlfn.XLOOKUP(D748, dim_channels!A:A, dim_channels!C:C, "Not Found")</f>
        <v>Direct</v>
      </c>
      <c r="L748" t="str">
        <f>_xlfn.XLOOKUP(D748, dim_channels!A:A, dim_channels!B:B, "Not Found")</f>
        <v>Direct Website</v>
      </c>
    </row>
    <row r="749" spans="1:12" x14ac:dyDescent="0.2">
      <c r="A749" s="3" t="s">
        <v>1166</v>
      </c>
      <c r="B749" s="3" t="s">
        <v>310</v>
      </c>
      <c r="C749" s="3" t="s">
        <v>215</v>
      </c>
      <c r="D749" s="3" t="s">
        <v>52</v>
      </c>
      <c r="E749" s="3" t="s">
        <v>34</v>
      </c>
      <c r="F749" s="3">
        <v>8023.94</v>
      </c>
      <c r="G749" s="3">
        <v>962.87</v>
      </c>
      <c r="H749" s="3">
        <v>7061.07</v>
      </c>
      <c r="I749" s="3" t="s">
        <v>56</v>
      </c>
      <c r="J749" s="5">
        <v>1.136363185749468</v>
      </c>
      <c r="K749" t="str">
        <f>_xlfn.XLOOKUP(D749, dim_channels!A:A, dim_channels!C:C, "Not Found")</f>
        <v>OTA</v>
      </c>
      <c r="L749" t="str">
        <f>_xlfn.XLOOKUP(D749, dim_channels!A:A, dim_channels!B:B, "Not Found")</f>
        <v>Agoda</v>
      </c>
    </row>
    <row r="750" spans="1:12" x14ac:dyDescent="0.2">
      <c r="A750" s="2" t="s">
        <v>1167</v>
      </c>
      <c r="B750" s="2" t="s">
        <v>509</v>
      </c>
      <c r="C750" s="2" t="s">
        <v>121</v>
      </c>
      <c r="D750" s="2" t="s">
        <v>52</v>
      </c>
      <c r="E750" s="2" t="s">
        <v>60</v>
      </c>
      <c r="F750" s="2">
        <v>5887</v>
      </c>
      <c r="G750" s="2">
        <v>0</v>
      </c>
      <c r="H750" s="2">
        <v>5887</v>
      </c>
      <c r="I750" s="2" t="s">
        <v>29</v>
      </c>
      <c r="J750" s="4">
        <v>1</v>
      </c>
      <c r="K750" t="str">
        <f>_xlfn.XLOOKUP(D750, dim_channels!A:A, dim_channels!C:C, "Not Found")</f>
        <v>OTA</v>
      </c>
      <c r="L750" t="str">
        <f>_xlfn.XLOOKUP(D750, dim_channels!A:A, dim_channels!B:B, "Not Found")</f>
        <v>Agoda</v>
      </c>
    </row>
    <row r="751" spans="1:12" x14ac:dyDescent="0.2">
      <c r="A751" s="3" t="s">
        <v>1168</v>
      </c>
      <c r="B751" s="3" t="s">
        <v>145</v>
      </c>
      <c r="C751" s="3" t="s">
        <v>423</v>
      </c>
      <c r="D751" s="3" t="s">
        <v>64</v>
      </c>
      <c r="E751" s="3" t="s">
        <v>115</v>
      </c>
      <c r="F751" s="3">
        <v>5335.21</v>
      </c>
      <c r="G751" s="3">
        <v>0</v>
      </c>
      <c r="H751" s="3">
        <v>5335.21</v>
      </c>
      <c r="I751" s="3" t="s">
        <v>29</v>
      </c>
      <c r="J751" s="5">
        <v>1</v>
      </c>
      <c r="K751" t="str">
        <f>_xlfn.XLOOKUP(D751, dim_channels!A:A, dim_channels!C:C, "Not Found")</f>
        <v>Direct</v>
      </c>
      <c r="L751" t="str">
        <f>_xlfn.XLOOKUP(D751, dim_channels!A:A, dim_channels!B:B, "Not Found")</f>
        <v>Direct Website</v>
      </c>
    </row>
    <row r="752" spans="1:12" x14ac:dyDescent="0.2">
      <c r="A752" s="2" t="s">
        <v>1169</v>
      </c>
      <c r="B752" s="2" t="s">
        <v>179</v>
      </c>
      <c r="C752" s="2" t="s">
        <v>789</v>
      </c>
      <c r="D752" s="2" t="s">
        <v>52</v>
      </c>
      <c r="E752" s="2" t="s">
        <v>60</v>
      </c>
      <c r="F752" s="2">
        <v>3425.04</v>
      </c>
      <c r="G752" s="2">
        <v>0</v>
      </c>
      <c r="H752" s="2">
        <v>3425.04</v>
      </c>
      <c r="I752" s="2" t="s">
        <v>41</v>
      </c>
      <c r="J752" s="4">
        <v>1</v>
      </c>
      <c r="K752" t="str">
        <f>_xlfn.XLOOKUP(D752, dim_channels!A:A, dim_channels!C:C, "Not Found")</f>
        <v>OTA</v>
      </c>
      <c r="L752" t="str">
        <f>_xlfn.XLOOKUP(D752, dim_channels!A:A, dim_channels!B:B, "Not Found")</f>
        <v>Agoda</v>
      </c>
    </row>
    <row r="753" spans="1:12" x14ac:dyDescent="0.2">
      <c r="A753" s="3" t="s">
        <v>1170</v>
      </c>
      <c r="B753" s="3" t="s">
        <v>82</v>
      </c>
      <c r="C753" s="3" t="s">
        <v>367</v>
      </c>
      <c r="D753" s="3" t="s">
        <v>27</v>
      </c>
      <c r="E753" s="3" t="s">
        <v>34</v>
      </c>
      <c r="F753" s="3">
        <v>17212.509999999998</v>
      </c>
      <c r="G753" s="3">
        <v>3098.25</v>
      </c>
      <c r="H753" s="3">
        <v>14114.26</v>
      </c>
      <c r="I753" s="3" t="s">
        <v>29</v>
      </c>
      <c r="J753" s="5">
        <v>1.2195120395968331</v>
      </c>
      <c r="K753" t="str">
        <f>_xlfn.XLOOKUP(D753, dim_channels!A:A, dim_channels!C:C, "Not Found")</f>
        <v>OTA</v>
      </c>
      <c r="L753" t="str">
        <f>_xlfn.XLOOKUP(D753, dim_channels!A:A, dim_channels!B:B, "Not Found")</f>
        <v>Expedia</v>
      </c>
    </row>
    <row r="754" spans="1:12" x14ac:dyDescent="0.2">
      <c r="A754" s="2" t="s">
        <v>1171</v>
      </c>
      <c r="B754" s="2" t="s">
        <v>321</v>
      </c>
      <c r="C754" s="2" t="s">
        <v>485</v>
      </c>
      <c r="D754" s="2" t="s">
        <v>114</v>
      </c>
      <c r="E754" s="2" t="s">
        <v>46</v>
      </c>
      <c r="F754" s="2">
        <v>9833.56</v>
      </c>
      <c r="G754" s="2">
        <v>983.36</v>
      </c>
      <c r="H754" s="2">
        <v>8850.2000000000007</v>
      </c>
      <c r="I754" s="2" t="s">
        <v>29</v>
      </c>
      <c r="J754" s="4">
        <v>1.111111613296875</v>
      </c>
      <c r="K754" t="str">
        <f>_xlfn.XLOOKUP(D754, dim_channels!A:A, dim_channels!C:C, "Not Found")</f>
        <v>Offline</v>
      </c>
      <c r="L754" t="str">
        <f>_xlfn.XLOOKUP(D754, dim_channels!A:A, dim_channels!B:B, "Not Found")</f>
        <v>Travel Agency</v>
      </c>
    </row>
    <row r="755" spans="1:12" x14ac:dyDescent="0.2">
      <c r="A755" s="3" t="s">
        <v>1172</v>
      </c>
      <c r="B755" s="3" t="s">
        <v>286</v>
      </c>
      <c r="C755" s="3" t="s">
        <v>184</v>
      </c>
      <c r="D755" s="3" t="s">
        <v>33</v>
      </c>
      <c r="E755" s="3" t="s">
        <v>28</v>
      </c>
      <c r="F755" s="3">
        <v>15297.78</v>
      </c>
      <c r="G755" s="3">
        <v>2294.67</v>
      </c>
      <c r="H755" s="3">
        <v>13003.11</v>
      </c>
      <c r="I755" s="3" t="s">
        <v>56</v>
      </c>
      <c r="J755" s="5">
        <v>1.1764708596635729</v>
      </c>
      <c r="K755" t="str">
        <f>_xlfn.XLOOKUP(D755, dim_channels!A:A, dim_channels!C:C, "Not Found")</f>
        <v>OTA</v>
      </c>
      <c r="L755" t="str">
        <f>_xlfn.XLOOKUP(D755, dim_channels!A:A, dim_channels!B:B, "Not Found")</f>
        <v>Booking.com</v>
      </c>
    </row>
    <row r="756" spans="1:12" x14ac:dyDescent="0.2">
      <c r="A756" s="2" t="s">
        <v>1173</v>
      </c>
      <c r="B756" s="2" t="s">
        <v>720</v>
      </c>
      <c r="C756" s="2" t="s">
        <v>405</v>
      </c>
      <c r="D756" s="2" t="s">
        <v>33</v>
      </c>
      <c r="E756" s="2" t="s">
        <v>28</v>
      </c>
      <c r="F756" s="2">
        <v>16247.78</v>
      </c>
      <c r="G756" s="2">
        <v>2437.17</v>
      </c>
      <c r="H756" s="2">
        <v>13810.61</v>
      </c>
      <c r="I756" s="2" t="s">
        <v>29</v>
      </c>
      <c r="J756" s="4">
        <v>1.176470843793286</v>
      </c>
      <c r="K756" t="str">
        <f>_xlfn.XLOOKUP(D756, dim_channels!A:A, dim_channels!C:C, "Not Found")</f>
        <v>OTA</v>
      </c>
      <c r="L756" t="str">
        <f>_xlfn.XLOOKUP(D756, dim_channels!A:A, dim_channels!B:B, "Not Found")</f>
        <v>Booking.com</v>
      </c>
    </row>
    <row r="757" spans="1:12" x14ac:dyDescent="0.2">
      <c r="A757" s="3" t="s">
        <v>1174</v>
      </c>
      <c r="B757" s="3" t="s">
        <v>456</v>
      </c>
      <c r="C757" s="3" t="s">
        <v>224</v>
      </c>
      <c r="D757" s="3" t="s">
        <v>169</v>
      </c>
      <c r="E757" s="3" t="s">
        <v>34</v>
      </c>
      <c r="F757" s="3">
        <v>2962.5</v>
      </c>
      <c r="G757" s="3">
        <v>592.5</v>
      </c>
      <c r="H757" s="3">
        <v>2370</v>
      </c>
      <c r="I757" s="3" t="s">
        <v>56</v>
      </c>
      <c r="J757" s="5">
        <v>1.25</v>
      </c>
      <c r="K757" t="str">
        <f>_xlfn.XLOOKUP(D757, dim_channels!A:A, dim_channels!C:C, "Not Found")</f>
        <v>GDS</v>
      </c>
      <c r="L757" t="str">
        <f>_xlfn.XLOOKUP(D757, dim_channels!A:A, dim_channels!B:B, "Not Found")</f>
        <v>GDS (Amadeus)</v>
      </c>
    </row>
    <row r="758" spans="1:12" x14ac:dyDescent="0.2">
      <c r="A758" s="2" t="s">
        <v>1175</v>
      </c>
      <c r="B758" s="2" t="s">
        <v>454</v>
      </c>
      <c r="C758" s="2" t="s">
        <v>234</v>
      </c>
      <c r="D758" s="2" t="s">
        <v>52</v>
      </c>
      <c r="E758" s="2" t="s">
        <v>34</v>
      </c>
      <c r="F758" s="2">
        <v>27890.05</v>
      </c>
      <c r="G758" s="2">
        <v>3346.81</v>
      </c>
      <c r="H758" s="2">
        <v>24543.24</v>
      </c>
      <c r="I758" s="2" t="s">
        <v>56</v>
      </c>
      <c r="J758" s="4">
        <v>1.136363821565531</v>
      </c>
      <c r="K758" t="str">
        <f>_xlfn.XLOOKUP(D758, dim_channels!A:A, dim_channels!C:C, "Not Found")</f>
        <v>OTA</v>
      </c>
      <c r="L758" t="str">
        <f>_xlfn.XLOOKUP(D758, dim_channels!A:A, dim_channels!B:B, "Not Found")</f>
        <v>Agoda</v>
      </c>
    </row>
    <row r="759" spans="1:12" x14ac:dyDescent="0.2">
      <c r="A759" s="3" t="s">
        <v>1176</v>
      </c>
      <c r="B759" s="3" t="s">
        <v>685</v>
      </c>
      <c r="C759" s="3" t="s">
        <v>189</v>
      </c>
      <c r="D759" s="3" t="s">
        <v>64</v>
      </c>
      <c r="E759" s="3" t="s">
        <v>28</v>
      </c>
      <c r="F759" s="3">
        <v>6360.53</v>
      </c>
      <c r="G759" s="3">
        <v>0</v>
      </c>
      <c r="H759" s="3">
        <v>6360.53</v>
      </c>
      <c r="I759" s="3" t="s">
        <v>29</v>
      </c>
      <c r="J759" s="5">
        <v>1</v>
      </c>
      <c r="K759" t="str">
        <f>_xlfn.XLOOKUP(D759, dim_channels!A:A, dim_channels!C:C, "Not Found")</f>
        <v>Direct</v>
      </c>
      <c r="L759" t="str">
        <f>_xlfn.XLOOKUP(D759, dim_channels!A:A, dim_channels!B:B, "Not Found")</f>
        <v>Direct Website</v>
      </c>
    </row>
    <row r="760" spans="1:12" x14ac:dyDescent="0.2">
      <c r="A760" s="2" t="s">
        <v>1177</v>
      </c>
      <c r="B760" s="2" t="s">
        <v>448</v>
      </c>
      <c r="C760" s="2" t="s">
        <v>634</v>
      </c>
      <c r="D760" s="2" t="s">
        <v>27</v>
      </c>
      <c r="E760" s="2" t="s">
        <v>60</v>
      </c>
      <c r="F760" s="2">
        <v>2785.56</v>
      </c>
      <c r="G760" s="2">
        <v>0</v>
      </c>
      <c r="H760" s="2">
        <v>2785.56</v>
      </c>
      <c r="I760" s="2" t="s">
        <v>29</v>
      </c>
      <c r="J760" s="4">
        <v>1</v>
      </c>
      <c r="K760" t="str">
        <f>_xlfn.XLOOKUP(D760, dim_channels!A:A, dim_channels!C:C, "Not Found")</f>
        <v>OTA</v>
      </c>
      <c r="L760" t="str">
        <f>_xlfn.XLOOKUP(D760, dim_channels!A:A, dim_channels!B:B, "Not Found")</f>
        <v>Expedia</v>
      </c>
    </row>
    <row r="761" spans="1:12" x14ac:dyDescent="0.2">
      <c r="A761" s="3" t="s">
        <v>1178</v>
      </c>
      <c r="B761" s="3" t="s">
        <v>98</v>
      </c>
      <c r="C761" s="3" t="s">
        <v>1179</v>
      </c>
      <c r="D761" s="3" t="s">
        <v>52</v>
      </c>
      <c r="E761" s="3" t="s">
        <v>60</v>
      </c>
      <c r="F761" s="3">
        <v>8177.83</v>
      </c>
      <c r="G761" s="3">
        <v>0</v>
      </c>
      <c r="H761" s="3">
        <v>8177.83</v>
      </c>
      <c r="I761" s="3" t="s">
        <v>29</v>
      </c>
      <c r="J761" s="5">
        <v>1</v>
      </c>
      <c r="K761" t="str">
        <f>_xlfn.XLOOKUP(D761, dim_channels!A:A, dim_channels!C:C, "Not Found")</f>
        <v>OTA</v>
      </c>
      <c r="L761" t="str">
        <f>_xlfn.XLOOKUP(D761, dim_channels!A:A, dim_channels!B:B, "Not Found")</f>
        <v>Agoda</v>
      </c>
    </row>
    <row r="762" spans="1:12" x14ac:dyDescent="0.2">
      <c r="A762" s="2" t="s">
        <v>1180</v>
      </c>
      <c r="B762" s="2" t="s">
        <v>589</v>
      </c>
      <c r="C762" s="2" t="s">
        <v>590</v>
      </c>
      <c r="D762" s="2" t="s">
        <v>64</v>
      </c>
      <c r="E762" s="2" t="s">
        <v>115</v>
      </c>
      <c r="F762" s="2">
        <v>12715.68</v>
      </c>
      <c r="G762" s="2">
        <v>0</v>
      </c>
      <c r="H762" s="2">
        <v>12715.68</v>
      </c>
      <c r="I762" s="2" t="s">
        <v>29</v>
      </c>
      <c r="J762" s="4">
        <v>1</v>
      </c>
      <c r="K762" t="str">
        <f>_xlfn.XLOOKUP(D762, dim_channels!A:A, dim_channels!C:C, "Not Found")</f>
        <v>Direct</v>
      </c>
      <c r="L762" t="str">
        <f>_xlfn.XLOOKUP(D762, dim_channels!A:A, dim_channels!B:B, "Not Found")</f>
        <v>Direct Website</v>
      </c>
    </row>
    <row r="763" spans="1:12" x14ac:dyDescent="0.2">
      <c r="A763" s="3" t="s">
        <v>1181</v>
      </c>
      <c r="B763" s="3" t="s">
        <v>113</v>
      </c>
      <c r="C763" s="3" t="s">
        <v>59</v>
      </c>
      <c r="D763" s="3" t="s">
        <v>45</v>
      </c>
      <c r="E763" s="3" t="s">
        <v>89</v>
      </c>
      <c r="F763" s="3">
        <v>11170.08</v>
      </c>
      <c r="G763" s="3">
        <v>0</v>
      </c>
      <c r="H763" s="3">
        <v>11170.08</v>
      </c>
      <c r="I763" s="3" t="s">
        <v>29</v>
      </c>
      <c r="J763" s="5">
        <v>1</v>
      </c>
      <c r="K763" t="str">
        <f>_xlfn.XLOOKUP(D763, dim_channels!A:A, dim_channels!C:C, "Not Found")</f>
        <v>Corporate</v>
      </c>
      <c r="L763" t="str">
        <f>_xlfn.XLOOKUP(D763, dim_channels!A:A, dim_channels!B:B, "Not Found")</f>
        <v>Corporate Direct</v>
      </c>
    </row>
    <row r="764" spans="1:12" x14ac:dyDescent="0.2">
      <c r="A764" s="2" t="s">
        <v>1182</v>
      </c>
      <c r="B764" s="2" t="s">
        <v>73</v>
      </c>
      <c r="C764" s="2" t="s">
        <v>87</v>
      </c>
      <c r="D764" s="2" t="s">
        <v>64</v>
      </c>
      <c r="E764" s="2" t="s">
        <v>28</v>
      </c>
      <c r="F764" s="2">
        <v>29523.9</v>
      </c>
      <c r="G764" s="2">
        <v>0</v>
      </c>
      <c r="H764" s="2">
        <v>29523.9</v>
      </c>
      <c r="I764" s="2" t="s">
        <v>56</v>
      </c>
      <c r="J764" s="4">
        <v>1</v>
      </c>
      <c r="K764" t="str">
        <f>_xlfn.XLOOKUP(D764, dim_channels!A:A, dim_channels!C:C, "Not Found")</f>
        <v>Direct</v>
      </c>
      <c r="L764" t="str">
        <f>_xlfn.XLOOKUP(D764, dim_channels!A:A, dim_channels!B:B, "Not Found")</f>
        <v>Direct Website</v>
      </c>
    </row>
    <row r="765" spans="1:12" x14ac:dyDescent="0.2">
      <c r="A765" s="3" t="s">
        <v>1183</v>
      </c>
      <c r="B765" s="3" t="s">
        <v>722</v>
      </c>
      <c r="C765" s="3" t="s">
        <v>410</v>
      </c>
      <c r="D765" s="3" t="s">
        <v>45</v>
      </c>
      <c r="E765" s="3" t="s">
        <v>89</v>
      </c>
      <c r="F765" s="3">
        <v>5301.97</v>
      </c>
      <c r="G765" s="3">
        <v>0</v>
      </c>
      <c r="H765" s="3">
        <v>5301.97</v>
      </c>
      <c r="I765" s="3" t="s">
        <v>29</v>
      </c>
      <c r="J765" s="5">
        <v>1</v>
      </c>
      <c r="K765" t="str">
        <f>_xlfn.XLOOKUP(D765, dim_channels!A:A, dim_channels!C:C, "Not Found")</f>
        <v>Corporate</v>
      </c>
      <c r="L765" t="str">
        <f>_xlfn.XLOOKUP(D765, dim_channels!A:A, dim_channels!B:B, "Not Found")</f>
        <v>Corporate Direct</v>
      </c>
    </row>
    <row r="766" spans="1:12" x14ac:dyDescent="0.2">
      <c r="A766" s="2" t="s">
        <v>1184</v>
      </c>
      <c r="B766" s="2" t="s">
        <v>69</v>
      </c>
      <c r="C766" s="2" t="s">
        <v>70</v>
      </c>
      <c r="D766" s="2" t="s">
        <v>45</v>
      </c>
      <c r="E766" s="2" t="s">
        <v>89</v>
      </c>
      <c r="F766" s="2">
        <v>14461.56</v>
      </c>
      <c r="G766" s="2">
        <v>0</v>
      </c>
      <c r="H766" s="2">
        <v>14461.56</v>
      </c>
      <c r="I766" s="2" t="s">
        <v>29</v>
      </c>
      <c r="J766" s="4">
        <v>1</v>
      </c>
      <c r="K766" t="str">
        <f>_xlfn.XLOOKUP(D766, dim_channels!A:A, dim_channels!C:C, "Not Found")</f>
        <v>Corporate</v>
      </c>
      <c r="L766" t="str">
        <f>_xlfn.XLOOKUP(D766, dim_channels!A:A, dim_channels!B:B, "Not Found")</f>
        <v>Corporate Direct</v>
      </c>
    </row>
    <row r="767" spans="1:12" x14ac:dyDescent="0.2">
      <c r="A767" s="3" t="s">
        <v>1185</v>
      </c>
      <c r="B767" s="3" t="s">
        <v>603</v>
      </c>
      <c r="C767" s="3" t="s">
        <v>577</v>
      </c>
      <c r="D767" s="3" t="s">
        <v>64</v>
      </c>
      <c r="E767" s="3" t="s">
        <v>115</v>
      </c>
      <c r="F767" s="3">
        <v>10354.450000000001</v>
      </c>
      <c r="G767" s="3">
        <v>0</v>
      </c>
      <c r="H767" s="3">
        <v>10354.450000000001</v>
      </c>
      <c r="I767" s="3" t="s">
        <v>29</v>
      </c>
      <c r="J767" s="5">
        <v>1</v>
      </c>
      <c r="K767" t="str">
        <f>_xlfn.XLOOKUP(D767, dim_channels!A:A, dim_channels!C:C, "Not Found")</f>
        <v>Direct</v>
      </c>
      <c r="L767" t="str">
        <f>_xlfn.XLOOKUP(D767, dim_channels!A:A, dim_channels!B:B, "Not Found")</f>
        <v>Direct Website</v>
      </c>
    </row>
    <row r="768" spans="1:12" x14ac:dyDescent="0.2">
      <c r="A768" s="2" t="s">
        <v>1186</v>
      </c>
      <c r="B768" s="2" t="s">
        <v>712</v>
      </c>
      <c r="C768" s="2" t="s">
        <v>406</v>
      </c>
      <c r="D768" s="2" t="s">
        <v>33</v>
      </c>
      <c r="E768" s="2" t="s">
        <v>28</v>
      </c>
      <c r="F768" s="2">
        <v>8579.7999999999993</v>
      </c>
      <c r="G768" s="2">
        <v>1286.97</v>
      </c>
      <c r="H768" s="2">
        <v>7292.83</v>
      </c>
      <c r="I768" s="2" t="s">
        <v>29</v>
      </c>
      <c r="J768" s="4">
        <v>1.1764705882352939</v>
      </c>
      <c r="K768" t="str">
        <f>_xlfn.XLOOKUP(D768, dim_channels!A:A, dim_channels!C:C, "Not Found")</f>
        <v>OTA</v>
      </c>
      <c r="L768" t="str">
        <f>_xlfn.XLOOKUP(D768, dim_channels!A:A, dim_channels!B:B, "Not Found")</f>
        <v>Booking.com</v>
      </c>
    </row>
    <row r="769" spans="1:12" x14ac:dyDescent="0.2">
      <c r="A769" s="3" t="s">
        <v>1187</v>
      </c>
      <c r="B769" s="3" t="s">
        <v>87</v>
      </c>
      <c r="C769" s="3" t="s">
        <v>1075</v>
      </c>
      <c r="D769" s="3" t="s">
        <v>64</v>
      </c>
      <c r="E769" s="3" t="s">
        <v>28</v>
      </c>
      <c r="F769" s="3">
        <v>4811.2</v>
      </c>
      <c r="G769" s="3">
        <v>0</v>
      </c>
      <c r="H769" s="3">
        <v>4811.2</v>
      </c>
      <c r="I769" s="3" t="s">
        <v>29</v>
      </c>
      <c r="J769" s="5">
        <v>1</v>
      </c>
      <c r="K769" t="str">
        <f>_xlfn.XLOOKUP(D769, dim_channels!A:A, dim_channels!C:C, "Not Found")</f>
        <v>Direct</v>
      </c>
      <c r="L769" t="str">
        <f>_xlfn.XLOOKUP(D769, dim_channels!A:A, dim_channels!B:B, "Not Found")</f>
        <v>Direct Website</v>
      </c>
    </row>
    <row r="770" spans="1:12" x14ac:dyDescent="0.2">
      <c r="A770" s="2" t="s">
        <v>1188</v>
      </c>
      <c r="B770" s="2" t="s">
        <v>282</v>
      </c>
      <c r="C770" s="2" t="s">
        <v>720</v>
      </c>
      <c r="D770" s="2" t="s">
        <v>27</v>
      </c>
      <c r="E770" s="2" t="s">
        <v>28</v>
      </c>
      <c r="F770" s="2">
        <v>7490.83</v>
      </c>
      <c r="G770" s="2">
        <v>1348.35</v>
      </c>
      <c r="H770" s="2">
        <v>6142.48</v>
      </c>
      <c r="I770" s="2" t="s">
        <v>41</v>
      </c>
      <c r="J770" s="4">
        <v>1.21951231424441</v>
      </c>
      <c r="K770" t="str">
        <f>_xlfn.XLOOKUP(D770, dim_channels!A:A, dim_channels!C:C, "Not Found")</f>
        <v>OTA</v>
      </c>
      <c r="L770" t="str">
        <f>_xlfn.XLOOKUP(D770, dim_channels!A:A, dim_channels!B:B, "Not Found")</f>
        <v>Expedia</v>
      </c>
    </row>
    <row r="771" spans="1:12" x14ac:dyDescent="0.2">
      <c r="A771" s="3" t="s">
        <v>1189</v>
      </c>
      <c r="B771" s="3" t="s">
        <v>813</v>
      </c>
      <c r="C771" s="3" t="s">
        <v>193</v>
      </c>
      <c r="D771" s="3" t="s">
        <v>33</v>
      </c>
      <c r="E771" s="3" t="s">
        <v>34</v>
      </c>
      <c r="F771" s="3">
        <v>29198.27</v>
      </c>
      <c r="G771" s="3">
        <v>4379.74</v>
      </c>
      <c r="H771" s="3">
        <v>24818.53</v>
      </c>
      <c r="I771" s="3" t="s">
        <v>56</v>
      </c>
      <c r="J771" s="5">
        <v>1.176470564533838</v>
      </c>
      <c r="K771" t="str">
        <f>_xlfn.XLOOKUP(D771, dim_channels!A:A, dim_channels!C:C, "Not Found")</f>
        <v>OTA</v>
      </c>
      <c r="L771" t="str">
        <f>_xlfn.XLOOKUP(D771, dim_channels!A:A, dim_channels!B:B, "Not Found")</f>
        <v>Booking.com</v>
      </c>
    </row>
    <row r="772" spans="1:12" x14ac:dyDescent="0.2">
      <c r="A772" s="2" t="s">
        <v>1190</v>
      </c>
      <c r="B772" s="2" t="s">
        <v>386</v>
      </c>
      <c r="C772" s="2" t="s">
        <v>708</v>
      </c>
      <c r="D772" s="2" t="s">
        <v>33</v>
      </c>
      <c r="E772" s="2" t="s">
        <v>28</v>
      </c>
      <c r="F772" s="2">
        <v>29486.36</v>
      </c>
      <c r="G772" s="2">
        <v>4422.95</v>
      </c>
      <c r="H772" s="2">
        <v>25063.41</v>
      </c>
      <c r="I772" s="2" t="s">
        <v>29</v>
      </c>
      <c r="J772" s="4">
        <v>1.1764704004762321</v>
      </c>
      <c r="K772" t="str">
        <f>_xlfn.XLOOKUP(D772, dim_channels!A:A, dim_channels!C:C, "Not Found")</f>
        <v>OTA</v>
      </c>
      <c r="L772" t="str">
        <f>_xlfn.XLOOKUP(D772, dim_channels!A:A, dim_channels!B:B, "Not Found")</f>
        <v>Booking.com</v>
      </c>
    </row>
    <row r="773" spans="1:12" x14ac:dyDescent="0.2">
      <c r="A773" s="3" t="s">
        <v>1191</v>
      </c>
      <c r="B773" s="3" t="s">
        <v>348</v>
      </c>
      <c r="C773" s="3" t="s">
        <v>472</v>
      </c>
      <c r="D773" s="3" t="s">
        <v>27</v>
      </c>
      <c r="E773" s="3" t="s">
        <v>28</v>
      </c>
      <c r="F773" s="3">
        <v>4299.3599999999997</v>
      </c>
      <c r="G773" s="3">
        <v>773.88</v>
      </c>
      <c r="H773" s="3">
        <v>3525.48</v>
      </c>
      <c r="I773" s="3" t="s">
        <v>56</v>
      </c>
      <c r="J773" s="5">
        <v>1.2195105347356949</v>
      </c>
      <c r="K773" t="str">
        <f>_xlfn.XLOOKUP(D773, dim_channels!A:A, dim_channels!C:C, "Not Found")</f>
        <v>OTA</v>
      </c>
      <c r="L773" t="str">
        <f>_xlfn.XLOOKUP(D773, dim_channels!A:A, dim_channels!B:B, "Not Found")</f>
        <v>Expedia</v>
      </c>
    </row>
    <row r="774" spans="1:12" x14ac:dyDescent="0.2">
      <c r="A774" s="2" t="s">
        <v>1192</v>
      </c>
      <c r="B774" s="2" t="s">
        <v>200</v>
      </c>
      <c r="C774" s="2" t="s">
        <v>534</v>
      </c>
      <c r="D774" s="2" t="s">
        <v>206</v>
      </c>
      <c r="E774" s="2" t="s">
        <v>207</v>
      </c>
      <c r="F774" s="2">
        <v>12922.31</v>
      </c>
      <c r="G774" s="2">
        <v>0</v>
      </c>
      <c r="H774" s="2">
        <v>12922.31</v>
      </c>
      <c r="I774" s="2" t="s">
        <v>41</v>
      </c>
      <c r="J774" s="4">
        <v>1</v>
      </c>
      <c r="K774" t="str">
        <f>_xlfn.XLOOKUP(D774, dim_channels!A:A, dim_channels!C:C, "Not Found")</f>
        <v>Direct</v>
      </c>
      <c r="L774" t="str">
        <f>_xlfn.XLOOKUP(D774, dim_channels!A:A, dim_channels!B:B, "Not Found")</f>
        <v>Walk-in</v>
      </c>
    </row>
    <row r="775" spans="1:12" x14ac:dyDescent="0.2">
      <c r="A775" s="3" t="s">
        <v>1193</v>
      </c>
      <c r="B775" s="3" t="s">
        <v>314</v>
      </c>
      <c r="C775" s="3" t="s">
        <v>435</v>
      </c>
      <c r="D775" s="3" t="s">
        <v>45</v>
      </c>
      <c r="E775" s="3" t="s">
        <v>89</v>
      </c>
      <c r="F775" s="3">
        <v>11359.77</v>
      </c>
      <c r="G775" s="3">
        <v>0</v>
      </c>
      <c r="H775" s="3">
        <v>11359.77</v>
      </c>
      <c r="I775" s="3" t="s">
        <v>29</v>
      </c>
      <c r="J775" s="5">
        <v>1</v>
      </c>
      <c r="K775" t="str">
        <f>_xlfn.XLOOKUP(D775, dim_channels!A:A, dim_channels!C:C, "Not Found")</f>
        <v>Corporate</v>
      </c>
      <c r="L775" t="str">
        <f>_xlfn.XLOOKUP(D775, dim_channels!A:A, dim_channels!B:B, "Not Found")</f>
        <v>Corporate Direct</v>
      </c>
    </row>
    <row r="776" spans="1:12" x14ac:dyDescent="0.2">
      <c r="A776" s="2" t="s">
        <v>1194</v>
      </c>
      <c r="B776" s="2" t="s">
        <v>168</v>
      </c>
      <c r="C776" s="2" t="s">
        <v>234</v>
      </c>
      <c r="D776" s="2" t="s">
        <v>64</v>
      </c>
      <c r="E776" s="2" t="s">
        <v>115</v>
      </c>
      <c r="F776" s="2">
        <v>18008.759999999998</v>
      </c>
      <c r="G776" s="2">
        <v>0</v>
      </c>
      <c r="H776" s="2">
        <v>18008.759999999998</v>
      </c>
      <c r="I776" s="2" t="s">
        <v>29</v>
      </c>
      <c r="J776" s="4">
        <v>1</v>
      </c>
      <c r="K776" t="str">
        <f>_xlfn.XLOOKUP(D776, dim_channels!A:A, dim_channels!C:C, "Not Found")</f>
        <v>Direct</v>
      </c>
      <c r="L776" t="str">
        <f>_xlfn.XLOOKUP(D776, dim_channels!A:A, dim_channels!B:B, "Not Found")</f>
        <v>Direct Website</v>
      </c>
    </row>
    <row r="777" spans="1:12" x14ac:dyDescent="0.2">
      <c r="A777" s="3" t="s">
        <v>1195</v>
      </c>
      <c r="B777" s="3" t="s">
        <v>401</v>
      </c>
      <c r="C777" s="3" t="s">
        <v>456</v>
      </c>
      <c r="D777" s="3" t="s">
        <v>33</v>
      </c>
      <c r="E777" s="3" t="s">
        <v>60</v>
      </c>
      <c r="F777" s="3">
        <v>6319.14</v>
      </c>
      <c r="G777" s="3">
        <v>0</v>
      </c>
      <c r="H777" s="3">
        <v>6319.14</v>
      </c>
      <c r="I777" s="3" t="s">
        <v>29</v>
      </c>
      <c r="J777" s="5">
        <v>1</v>
      </c>
      <c r="K777" t="str">
        <f>_xlfn.XLOOKUP(D777, dim_channels!A:A, dim_channels!C:C, "Not Found")</f>
        <v>OTA</v>
      </c>
      <c r="L777" t="str">
        <f>_xlfn.XLOOKUP(D777, dim_channels!A:A, dim_channels!B:B, "Not Found")</f>
        <v>Booking.com</v>
      </c>
    </row>
    <row r="778" spans="1:12" x14ac:dyDescent="0.2">
      <c r="A778" s="2" t="s">
        <v>1196</v>
      </c>
      <c r="B778" s="2" t="s">
        <v>183</v>
      </c>
      <c r="C778" s="2" t="s">
        <v>186</v>
      </c>
      <c r="D778" s="2" t="s">
        <v>33</v>
      </c>
      <c r="E778" s="2" t="s">
        <v>28</v>
      </c>
      <c r="F778" s="2">
        <v>6947.48</v>
      </c>
      <c r="G778" s="2">
        <v>1042.1199999999999</v>
      </c>
      <c r="H778" s="2">
        <v>5905.36</v>
      </c>
      <c r="I778" s="2" t="s">
        <v>29</v>
      </c>
      <c r="J778" s="4">
        <v>1.1764701897936789</v>
      </c>
      <c r="K778" t="str">
        <f>_xlfn.XLOOKUP(D778, dim_channels!A:A, dim_channels!C:C, "Not Found")</f>
        <v>OTA</v>
      </c>
      <c r="L778" t="str">
        <f>_xlfn.XLOOKUP(D778, dim_channels!A:A, dim_channels!B:B, "Not Found")</f>
        <v>Booking.com</v>
      </c>
    </row>
    <row r="779" spans="1:12" x14ac:dyDescent="0.2">
      <c r="A779" s="3" t="s">
        <v>1197</v>
      </c>
      <c r="B779" s="3" t="s">
        <v>307</v>
      </c>
      <c r="C779" s="3" t="s">
        <v>51</v>
      </c>
      <c r="D779" s="3" t="s">
        <v>27</v>
      </c>
      <c r="E779" s="3" t="s">
        <v>60</v>
      </c>
      <c r="F779" s="3">
        <v>2947.97</v>
      </c>
      <c r="G779" s="3">
        <v>0</v>
      </c>
      <c r="H779" s="3">
        <v>2947.97</v>
      </c>
      <c r="I779" s="3" t="s">
        <v>41</v>
      </c>
      <c r="J779" s="5">
        <v>1</v>
      </c>
      <c r="K779" t="str">
        <f>_xlfn.XLOOKUP(D779, dim_channels!A:A, dim_channels!C:C, "Not Found")</f>
        <v>OTA</v>
      </c>
      <c r="L779" t="str">
        <f>_xlfn.XLOOKUP(D779, dim_channels!A:A, dim_channels!B:B, "Not Found")</f>
        <v>Expedia</v>
      </c>
    </row>
    <row r="780" spans="1:12" x14ac:dyDescent="0.2">
      <c r="A780" s="2" t="s">
        <v>1198</v>
      </c>
      <c r="B780" s="2" t="s">
        <v>205</v>
      </c>
      <c r="C780" s="2" t="s">
        <v>566</v>
      </c>
      <c r="D780" s="2" t="s">
        <v>45</v>
      </c>
      <c r="E780" s="2" t="s">
        <v>89</v>
      </c>
      <c r="F780" s="2">
        <v>10432.34</v>
      </c>
      <c r="G780" s="2">
        <v>0</v>
      </c>
      <c r="H780" s="2">
        <v>10432.34</v>
      </c>
      <c r="I780" s="2" t="s">
        <v>29</v>
      </c>
      <c r="J780" s="4">
        <v>1</v>
      </c>
      <c r="K780" t="str">
        <f>_xlfn.XLOOKUP(D780, dim_channels!A:A, dim_channels!C:C, "Not Found")</f>
        <v>Corporate</v>
      </c>
      <c r="L780" t="str">
        <f>_xlfn.XLOOKUP(D780, dim_channels!A:A, dim_channels!B:B, "Not Found")</f>
        <v>Corporate Direct</v>
      </c>
    </row>
    <row r="781" spans="1:12" x14ac:dyDescent="0.2">
      <c r="A781" s="3" t="s">
        <v>1199</v>
      </c>
      <c r="B781" s="3" t="s">
        <v>679</v>
      </c>
      <c r="C781" s="3" t="s">
        <v>84</v>
      </c>
      <c r="D781" s="3" t="s">
        <v>33</v>
      </c>
      <c r="E781" s="3" t="s">
        <v>28</v>
      </c>
      <c r="F781" s="3">
        <v>5743.33</v>
      </c>
      <c r="G781" s="3">
        <v>861.5</v>
      </c>
      <c r="H781" s="3">
        <v>4881.83</v>
      </c>
      <c r="I781" s="3" t="s">
        <v>56</v>
      </c>
      <c r="J781" s="5">
        <v>1.176470708730128</v>
      </c>
      <c r="K781" t="str">
        <f>_xlfn.XLOOKUP(D781, dim_channels!A:A, dim_channels!C:C, "Not Found")</f>
        <v>OTA</v>
      </c>
      <c r="L781" t="str">
        <f>_xlfn.XLOOKUP(D781, dim_channels!A:A, dim_channels!B:B, "Not Found")</f>
        <v>Booking.com</v>
      </c>
    </row>
    <row r="782" spans="1:12" x14ac:dyDescent="0.2">
      <c r="A782" s="2" t="s">
        <v>1200</v>
      </c>
      <c r="B782" s="2" t="s">
        <v>409</v>
      </c>
      <c r="C782" s="2" t="s">
        <v>955</v>
      </c>
      <c r="D782" s="2" t="s">
        <v>45</v>
      </c>
      <c r="E782" s="2" t="s">
        <v>89</v>
      </c>
      <c r="F782" s="2">
        <v>6537.45</v>
      </c>
      <c r="G782" s="2">
        <v>0</v>
      </c>
      <c r="H782" s="2">
        <v>6537.45</v>
      </c>
      <c r="I782" s="2" t="s">
        <v>29</v>
      </c>
      <c r="J782" s="4">
        <v>1</v>
      </c>
      <c r="K782" t="str">
        <f>_xlfn.XLOOKUP(D782, dim_channels!A:A, dim_channels!C:C, "Not Found")</f>
        <v>Corporate</v>
      </c>
      <c r="L782" t="str">
        <f>_xlfn.XLOOKUP(D782, dim_channels!A:A, dim_channels!B:B, "Not Found")</f>
        <v>Corporate Direct</v>
      </c>
    </row>
    <row r="783" spans="1:12" x14ac:dyDescent="0.2">
      <c r="A783" s="3" t="s">
        <v>1201</v>
      </c>
      <c r="B783" s="3" t="s">
        <v>754</v>
      </c>
      <c r="C783" s="3" t="s">
        <v>300</v>
      </c>
      <c r="D783" s="3" t="s">
        <v>27</v>
      </c>
      <c r="E783" s="3" t="s">
        <v>60</v>
      </c>
      <c r="F783" s="3">
        <v>5450.84</v>
      </c>
      <c r="G783" s="3">
        <v>0</v>
      </c>
      <c r="H783" s="3">
        <v>5450.84</v>
      </c>
      <c r="I783" s="3" t="s">
        <v>29</v>
      </c>
      <c r="J783" s="5">
        <v>1</v>
      </c>
      <c r="K783" t="str">
        <f>_xlfn.XLOOKUP(D783, dim_channels!A:A, dim_channels!C:C, "Not Found")</f>
        <v>OTA</v>
      </c>
      <c r="L783" t="str">
        <f>_xlfn.XLOOKUP(D783, dim_channels!A:A, dim_channels!B:B, "Not Found")</f>
        <v>Expedia</v>
      </c>
    </row>
    <row r="784" spans="1:12" x14ac:dyDescent="0.2">
      <c r="A784" s="2" t="s">
        <v>1202</v>
      </c>
      <c r="B784" s="2" t="s">
        <v>400</v>
      </c>
      <c r="C784" s="2" t="s">
        <v>396</v>
      </c>
      <c r="D784" s="2" t="s">
        <v>45</v>
      </c>
      <c r="E784" s="2" t="s">
        <v>89</v>
      </c>
      <c r="F784" s="2">
        <v>14843.75</v>
      </c>
      <c r="G784" s="2">
        <v>0</v>
      </c>
      <c r="H784" s="2">
        <v>14843.75</v>
      </c>
      <c r="I784" s="2" t="s">
        <v>29</v>
      </c>
      <c r="J784" s="4">
        <v>1</v>
      </c>
      <c r="K784" t="str">
        <f>_xlfn.XLOOKUP(D784, dim_channels!A:A, dim_channels!C:C, "Not Found")</f>
        <v>Corporate</v>
      </c>
      <c r="L784" t="str">
        <f>_xlfn.XLOOKUP(D784, dim_channels!A:A, dim_channels!B:B, "Not Found")</f>
        <v>Corporate Direct</v>
      </c>
    </row>
    <row r="785" spans="1:12" x14ac:dyDescent="0.2">
      <c r="A785" s="3" t="s">
        <v>1203</v>
      </c>
      <c r="B785" s="3" t="s">
        <v>448</v>
      </c>
      <c r="C785" s="3" t="s">
        <v>448</v>
      </c>
      <c r="D785" s="3" t="s">
        <v>27</v>
      </c>
      <c r="E785" s="3" t="s">
        <v>28</v>
      </c>
      <c r="F785" s="3">
        <v>5860.45</v>
      </c>
      <c r="G785" s="3">
        <v>1054.8800000000001</v>
      </c>
      <c r="H785" s="3">
        <v>4805.57</v>
      </c>
      <c r="I785" s="3" t="s">
        <v>29</v>
      </c>
      <c r="J785" s="5">
        <v>1.21951194135139</v>
      </c>
      <c r="K785" t="str">
        <f>_xlfn.XLOOKUP(D785, dim_channels!A:A, dim_channels!C:C, "Not Found")</f>
        <v>OTA</v>
      </c>
      <c r="L785" t="str">
        <f>_xlfn.XLOOKUP(D785, dim_channels!A:A, dim_channels!B:B, "Not Found")</f>
        <v>Expedia</v>
      </c>
    </row>
    <row r="786" spans="1:12" x14ac:dyDescent="0.2">
      <c r="A786" s="2" t="s">
        <v>1204</v>
      </c>
      <c r="B786" s="2" t="s">
        <v>451</v>
      </c>
      <c r="C786" s="2" t="s">
        <v>220</v>
      </c>
      <c r="D786" s="2" t="s">
        <v>27</v>
      </c>
      <c r="E786" s="2" t="s">
        <v>28</v>
      </c>
      <c r="F786" s="2">
        <v>9064.73</v>
      </c>
      <c r="G786" s="2">
        <v>1631.65</v>
      </c>
      <c r="H786" s="2">
        <v>7433.08</v>
      </c>
      <c r="I786" s="2" t="s">
        <v>29</v>
      </c>
      <c r="J786" s="4">
        <v>1.219511965430212</v>
      </c>
      <c r="K786" t="str">
        <f>_xlfn.XLOOKUP(D786, dim_channels!A:A, dim_channels!C:C, "Not Found")</f>
        <v>OTA</v>
      </c>
      <c r="L786" t="str">
        <f>_xlfn.XLOOKUP(D786, dim_channels!A:A, dim_channels!B:B, "Not Found")</f>
        <v>Expedia</v>
      </c>
    </row>
    <row r="787" spans="1:12" x14ac:dyDescent="0.2">
      <c r="A787" s="3" t="s">
        <v>1205</v>
      </c>
      <c r="B787" s="3" t="s">
        <v>495</v>
      </c>
      <c r="C787" s="3" t="s">
        <v>608</v>
      </c>
      <c r="D787" s="3" t="s">
        <v>27</v>
      </c>
      <c r="E787" s="3" t="s">
        <v>28</v>
      </c>
      <c r="F787" s="3">
        <v>9299.57</v>
      </c>
      <c r="G787" s="3">
        <v>1673.92</v>
      </c>
      <c r="H787" s="3">
        <v>7625.65</v>
      </c>
      <c r="I787" s="3" t="s">
        <v>41</v>
      </c>
      <c r="J787" s="5">
        <v>1.21951177932373</v>
      </c>
      <c r="K787" t="str">
        <f>_xlfn.XLOOKUP(D787, dim_channels!A:A, dim_channels!C:C, "Not Found")</f>
        <v>OTA</v>
      </c>
      <c r="L787" t="str">
        <f>_xlfn.XLOOKUP(D787, dim_channels!A:A, dim_channels!B:B, "Not Found")</f>
        <v>Expedia</v>
      </c>
    </row>
    <row r="788" spans="1:12" x14ac:dyDescent="0.2">
      <c r="A788" s="2" t="s">
        <v>1206</v>
      </c>
      <c r="B788" s="2" t="s">
        <v>189</v>
      </c>
      <c r="C788" s="2" t="s">
        <v>340</v>
      </c>
      <c r="D788" s="2" t="s">
        <v>33</v>
      </c>
      <c r="E788" s="2" t="s">
        <v>34</v>
      </c>
      <c r="F788" s="2">
        <v>8927.2199999999993</v>
      </c>
      <c r="G788" s="2">
        <v>1339.08</v>
      </c>
      <c r="H788" s="2">
        <v>7588.14</v>
      </c>
      <c r="I788" s="2" t="s">
        <v>56</v>
      </c>
      <c r="J788" s="4">
        <v>1.176470123113174</v>
      </c>
      <c r="K788" t="str">
        <f>_xlfn.XLOOKUP(D788, dim_channels!A:A, dim_channels!C:C, "Not Found")</f>
        <v>OTA</v>
      </c>
      <c r="L788" t="str">
        <f>_xlfn.XLOOKUP(D788, dim_channels!A:A, dim_channels!B:B, "Not Found")</f>
        <v>Booking.com</v>
      </c>
    </row>
    <row r="789" spans="1:12" x14ac:dyDescent="0.2">
      <c r="A789" s="3" t="s">
        <v>1207</v>
      </c>
      <c r="B789" s="3" t="s">
        <v>32</v>
      </c>
      <c r="C789" s="3" t="s">
        <v>685</v>
      </c>
      <c r="D789" s="3" t="s">
        <v>64</v>
      </c>
      <c r="E789" s="3" t="s">
        <v>28</v>
      </c>
      <c r="F789" s="3">
        <v>9811.7900000000009</v>
      </c>
      <c r="G789" s="3">
        <v>0</v>
      </c>
      <c r="H789" s="3">
        <v>9811.7900000000009</v>
      </c>
      <c r="I789" s="3" t="s">
        <v>29</v>
      </c>
      <c r="J789" s="5">
        <v>1</v>
      </c>
      <c r="K789" t="str">
        <f>_xlfn.XLOOKUP(D789, dim_channels!A:A, dim_channels!C:C, "Not Found")</f>
        <v>Direct</v>
      </c>
      <c r="L789" t="str">
        <f>_xlfn.XLOOKUP(D789, dim_channels!A:A, dim_channels!B:B, "Not Found")</f>
        <v>Direct Website</v>
      </c>
    </row>
    <row r="790" spans="1:12" x14ac:dyDescent="0.2">
      <c r="A790" s="2" t="s">
        <v>1208</v>
      </c>
      <c r="B790" s="2" t="s">
        <v>373</v>
      </c>
      <c r="C790" s="2" t="s">
        <v>826</v>
      </c>
      <c r="D790" s="2" t="s">
        <v>33</v>
      </c>
      <c r="E790" s="2" t="s">
        <v>34</v>
      </c>
      <c r="F790" s="2">
        <v>9213.58</v>
      </c>
      <c r="G790" s="2">
        <v>1382.04</v>
      </c>
      <c r="H790" s="2">
        <v>7831.54</v>
      </c>
      <c r="I790" s="2" t="s">
        <v>29</v>
      </c>
      <c r="J790" s="4">
        <v>1.1764710389016719</v>
      </c>
      <c r="K790" t="str">
        <f>_xlfn.XLOOKUP(D790, dim_channels!A:A, dim_channels!C:C, "Not Found")</f>
        <v>OTA</v>
      </c>
      <c r="L790" t="str">
        <f>_xlfn.XLOOKUP(D790, dim_channels!A:A, dim_channels!B:B, "Not Found")</f>
        <v>Booking.com</v>
      </c>
    </row>
    <row r="791" spans="1:12" x14ac:dyDescent="0.2">
      <c r="A791" s="3" t="s">
        <v>1209</v>
      </c>
      <c r="B791" s="3" t="s">
        <v>326</v>
      </c>
      <c r="C791" s="3" t="s">
        <v>258</v>
      </c>
      <c r="D791" s="3" t="s">
        <v>45</v>
      </c>
      <c r="E791" s="3" t="s">
        <v>89</v>
      </c>
      <c r="F791" s="3">
        <v>9538.2800000000007</v>
      </c>
      <c r="G791" s="3">
        <v>0</v>
      </c>
      <c r="H791" s="3">
        <v>9538.2800000000007</v>
      </c>
      <c r="I791" s="3" t="s">
        <v>29</v>
      </c>
      <c r="J791" s="5">
        <v>1</v>
      </c>
      <c r="K791" t="str">
        <f>_xlfn.XLOOKUP(D791, dim_channels!A:A, dim_channels!C:C, "Not Found")</f>
        <v>Corporate</v>
      </c>
      <c r="L791" t="str">
        <f>_xlfn.XLOOKUP(D791, dim_channels!A:A, dim_channels!B:B, "Not Found")</f>
        <v>Corporate Direct</v>
      </c>
    </row>
    <row r="792" spans="1:12" x14ac:dyDescent="0.2">
      <c r="A792" s="2" t="s">
        <v>1210</v>
      </c>
      <c r="B792" s="2" t="s">
        <v>846</v>
      </c>
      <c r="C792" s="2" t="s">
        <v>418</v>
      </c>
      <c r="D792" s="2" t="s">
        <v>64</v>
      </c>
      <c r="E792" s="2" t="s">
        <v>34</v>
      </c>
      <c r="F792" s="2">
        <v>6701.38</v>
      </c>
      <c r="G792" s="2">
        <v>0</v>
      </c>
      <c r="H792" s="2">
        <v>6701.38</v>
      </c>
      <c r="I792" s="2" t="s">
        <v>29</v>
      </c>
      <c r="J792" s="4">
        <v>1</v>
      </c>
      <c r="K792" t="str">
        <f>_xlfn.XLOOKUP(D792, dim_channels!A:A, dim_channels!C:C, "Not Found")</f>
        <v>Direct</v>
      </c>
      <c r="L792" t="str">
        <f>_xlfn.XLOOKUP(D792, dim_channels!A:A, dim_channels!B:B, "Not Found")</f>
        <v>Direct Website</v>
      </c>
    </row>
    <row r="793" spans="1:12" x14ac:dyDescent="0.2">
      <c r="A793" s="3" t="s">
        <v>1211</v>
      </c>
      <c r="B793" s="3" t="s">
        <v>983</v>
      </c>
      <c r="C793" s="3" t="s">
        <v>472</v>
      </c>
      <c r="D793" s="3" t="s">
        <v>27</v>
      </c>
      <c r="E793" s="3" t="s">
        <v>34</v>
      </c>
      <c r="F793" s="3">
        <v>7605.29</v>
      </c>
      <c r="G793" s="3">
        <v>1368.95</v>
      </c>
      <c r="H793" s="3">
        <v>6236.34</v>
      </c>
      <c r="I793" s="3" t="s">
        <v>41</v>
      </c>
      <c r="J793" s="5">
        <v>1.2195117649133951</v>
      </c>
      <c r="K793" t="str">
        <f>_xlfn.XLOOKUP(D793, dim_channels!A:A, dim_channels!C:C, "Not Found")</f>
        <v>OTA</v>
      </c>
      <c r="L793" t="str">
        <f>_xlfn.XLOOKUP(D793, dim_channels!A:A, dim_channels!B:B, "Not Found")</f>
        <v>Expedia</v>
      </c>
    </row>
    <row r="794" spans="1:12" x14ac:dyDescent="0.2">
      <c r="A794" s="2" t="s">
        <v>1212</v>
      </c>
      <c r="B794" s="2" t="s">
        <v>574</v>
      </c>
      <c r="C794" s="2" t="s">
        <v>489</v>
      </c>
      <c r="D794" s="2" t="s">
        <v>27</v>
      </c>
      <c r="E794" s="2" t="s">
        <v>28</v>
      </c>
      <c r="F794" s="2">
        <v>2811.33</v>
      </c>
      <c r="G794" s="2">
        <v>506.04</v>
      </c>
      <c r="H794" s="2">
        <v>2305.29</v>
      </c>
      <c r="I794" s="2" t="s">
        <v>41</v>
      </c>
      <c r="J794" s="4">
        <v>1.219512512525539</v>
      </c>
      <c r="K794" t="str">
        <f>_xlfn.XLOOKUP(D794, dim_channels!A:A, dim_channels!C:C, "Not Found")</f>
        <v>OTA</v>
      </c>
      <c r="L794" t="str">
        <f>_xlfn.XLOOKUP(D794, dim_channels!A:A, dim_channels!B:B, "Not Found")</f>
        <v>Expedia</v>
      </c>
    </row>
    <row r="795" spans="1:12" x14ac:dyDescent="0.2">
      <c r="A795" s="3" t="s">
        <v>1213</v>
      </c>
      <c r="B795" s="3" t="s">
        <v>661</v>
      </c>
      <c r="C795" s="3" t="s">
        <v>334</v>
      </c>
      <c r="D795" s="3" t="s">
        <v>206</v>
      </c>
      <c r="E795" s="3" t="s">
        <v>207</v>
      </c>
      <c r="F795" s="3">
        <v>8909.9699999999993</v>
      </c>
      <c r="G795" s="3">
        <v>0</v>
      </c>
      <c r="H795" s="3">
        <v>8909.9699999999993</v>
      </c>
      <c r="I795" s="3" t="s">
        <v>56</v>
      </c>
      <c r="J795" s="5">
        <v>1</v>
      </c>
      <c r="K795" t="str">
        <f>_xlfn.XLOOKUP(D795, dim_channels!A:A, dim_channels!C:C, "Not Found")</f>
        <v>Direct</v>
      </c>
      <c r="L795" t="str">
        <f>_xlfn.XLOOKUP(D795, dim_channels!A:A, dim_channels!B:B, "Not Found")</f>
        <v>Walk-in</v>
      </c>
    </row>
    <row r="796" spans="1:12" x14ac:dyDescent="0.2">
      <c r="A796" s="2" t="s">
        <v>1214</v>
      </c>
      <c r="B796" s="2" t="s">
        <v>143</v>
      </c>
      <c r="C796" s="2" t="s">
        <v>353</v>
      </c>
      <c r="D796" s="2" t="s">
        <v>33</v>
      </c>
      <c r="E796" s="2" t="s">
        <v>34</v>
      </c>
      <c r="F796" s="2">
        <v>5379.65</v>
      </c>
      <c r="G796" s="2">
        <v>806.95</v>
      </c>
      <c r="H796" s="2">
        <v>4572.7</v>
      </c>
      <c r="I796" s="2" t="s">
        <v>29</v>
      </c>
      <c r="J796" s="4">
        <v>1.176471231438756</v>
      </c>
      <c r="K796" t="str">
        <f>_xlfn.XLOOKUP(D796, dim_channels!A:A, dim_channels!C:C, "Not Found")</f>
        <v>OTA</v>
      </c>
      <c r="L796" t="str">
        <f>_xlfn.XLOOKUP(D796, dim_channels!A:A, dim_channels!B:B, "Not Found")</f>
        <v>Booking.com</v>
      </c>
    </row>
    <row r="797" spans="1:12" x14ac:dyDescent="0.2">
      <c r="A797" s="3" t="s">
        <v>1215</v>
      </c>
      <c r="B797" s="3" t="s">
        <v>129</v>
      </c>
      <c r="C797" s="3" t="s">
        <v>302</v>
      </c>
      <c r="D797" s="3" t="s">
        <v>45</v>
      </c>
      <c r="E797" s="3" t="s">
        <v>89</v>
      </c>
      <c r="F797" s="3">
        <v>3712.88</v>
      </c>
      <c r="G797" s="3">
        <v>0</v>
      </c>
      <c r="H797" s="3">
        <v>3712.88</v>
      </c>
      <c r="I797" s="3" t="s">
        <v>29</v>
      </c>
      <c r="J797" s="5">
        <v>1</v>
      </c>
      <c r="K797" t="str">
        <f>_xlfn.XLOOKUP(D797, dim_channels!A:A, dim_channels!C:C, "Not Found")</f>
        <v>Corporate</v>
      </c>
      <c r="L797" t="str">
        <f>_xlfn.XLOOKUP(D797, dim_channels!A:A, dim_channels!B:B, "Not Found")</f>
        <v>Corporate Direct</v>
      </c>
    </row>
    <row r="798" spans="1:12" x14ac:dyDescent="0.2">
      <c r="A798" s="2" t="s">
        <v>1216</v>
      </c>
      <c r="B798" s="2" t="s">
        <v>448</v>
      </c>
      <c r="C798" s="2" t="s">
        <v>597</v>
      </c>
      <c r="D798" s="2" t="s">
        <v>27</v>
      </c>
      <c r="E798" s="2" t="s">
        <v>28</v>
      </c>
      <c r="F798" s="2">
        <v>8289.23</v>
      </c>
      <c r="G798" s="2">
        <v>1492.06</v>
      </c>
      <c r="H798" s="2">
        <v>6797.17</v>
      </c>
      <c r="I798" s="2" t="s">
        <v>56</v>
      </c>
      <c r="J798" s="4">
        <v>1.219511943941376</v>
      </c>
      <c r="K798" t="str">
        <f>_xlfn.XLOOKUP(D798, dim_channels!A:A, dim_channels!C:C, "Not Found")</f>
        <v>OTA</v>
      </c>
      <c r="L798" t="str">
        <f>_xlfn.XLOOKUP(D798, dim_channels!A:A, dim_channels!B:B, "Not Found")</f>
        <v>Expedia</v>
      </c>
    </row>
    <row r="799" spans="1:12" x14ac:dyDescent="0.2">
      <c r="A799" s="3" t="s">
        <v>1217</v>
      </c>
      <c r="B799" s="3" t="s">
        <v>72</v>
      </c>
      <c r="C799" s="3" t="s">
        <v>426</v>
      </c>
      <c r="D799" s="3" t="s">
        <v>27</v>
      </c>
      <c r="E799" s="3" t="s">
        <v>60</v>
      </c>
      <c r="F799" s="3">
        <v>7804.78</v>
      </c>
      <c r="G799" s="3">
        <v>0</v>
      </c>
      <c r="H799" s="3">
        <v>7804.78</v>
      </c>
      <c r="I799" s="3" t="s">
        <v>29</v>
      </c>
      <c r="J799" s="5">
        <v>1</v>
      </c>
      <c r="K799" t="str">
        <f>_xlfn.XLOOKUP(D799, dim_channels!A:A, dim_channels!C:C, "Not Found")</f>
        <v>OTA</v>
      </c>
      <c r="L799" t="str">
        <f>_xlfn.XLOOKUP(D799, dim_channels!A:A, dim_channels!B:B, "Not Found")</f>
        <v>Expedia</v>
      </c>
    </row>
    <row r="800" spans="1:12" x14ac:dyDescent="0.2">
      <c r="A800" s="2" t="s">
        <v>1218</v>
      </c>
      <c r="B800" s="2" t="s">
        <v>708</v>
      </c>
      <c r="C800" s="2" t="s">
        <v>176</v>
      </c>
      <c r="D800" s="2" t="s">
        <v>45</v>
      </c>
      <c r="E800" s="2" t="s">
        <v>89</v>
      </c>
      <c r="F800" s="2">
        <v>7519.69</v>
      </c>
      <c r="G800" s="2">
        <v>0</v>
      </c>
      <c r="H800" s="2">
        <v>7519.69</v>
      </c>
      <c r="I800" s="2" t="s">
        <v>41</v>
      </c>
      <c r="J800" s="4">
        <v>1</v>
      </c>
      <c r="K800" t="str">
        <f>_xlfn.XLOOKUP(D800, dim_channels!A:A, dim_channels!C:C, "Not Found")</f>
        <v>Corporate</v>
      </c>
      <c r="L800" t="str">
        <f>_xlfn.XLOOKUP(D800, dim_channels!A:A, dim_channels!B:B, "Not Found")</f>
        <v>Corporate Direct</v>
      </c>
    </row>
    <row r="801" spans="1:12" x14ac:dyDescent="0.2">
      <c r="A801" s="3" t="s">
        <v>1219</v>
      </c>
      <c r="B801" s="3" t="s">
        <v>236</v>
      </c>
      <c r="C801" s="3" t="s">
        <v>400</v>
      </c>
      <c r="D801" s="3" t="s">
        <v>52</v>
      </c>
      <c r="E801" s="3" t="s">
        <v>60</v>
      </c>
      <c r="F801" s="3">
        <v>13302</v>
      </c>
      <c r="G801" s="3">
        <v>0</v>
      </c>
      <c r="H801" s="3">
        <v>13302</v>
      </c>
      <c r="I801" s="3" t="s">
        <v>56</v>
      </c>
      <c r="J801" s="5">
        <v>1</v>
      </c>
      <c r="K801" t="str">
        <f>_xlfn.XLOOKUP(D801, dim_channels!A:A, dim_channels!C:C, "Not Found")</f>
        <v>OTA</v>
      </c>
      <c r="L801" t="str">
        <f>_xlfn.XLOOKUP(D801, dim_channels!A:A, dim_channels!B:B, "Not Found")</f>
        <v>Agoda</v>
      </c>
    </row>
    <row r="802" spans="1:12" x14ac:dyDescent="0.2">
      <c r="A802" s="2" t="s">
        <v>1220</v>
      </c>
      <c r="B802" s="2" t="s">
        <v>289</v>
      </c>
      <c r="C802" s="2" t="s">
        <v>276</v>
      </c>
      <c r="D802" s="2" t="s">
        <v>27</v>
      </c>
      <c r="E802" s="2" t="s">
        <v>34</v>
      </c>
      <c r="F802" s="2">
        <v>21668.71</v>
      </c>
      <c r="G802" s="2">
        <v>3900.37</v>
      </c>
      <c r="H802" s="2">
        <v>17768.34</v>
      </c>
      <c r="I802" s="2" t="s">
        <v>29</v>
      </c>
      <c r="J802" s="4">
        <v>1.219512346116745</v>
      </c>
      <c r="K802" t="str">
        <f>_xlfn.XLOOKUP(D802, dim_channels!A:A, dim_channels!C:C, "Not Found")</f>
        <v>OTA</v>
      </c>
      <c r="L802" t="str">
        <f>_xlfn.XLOOKUP(D802, dim_channels!A:A, dim_channels!B:B, "Not Found")</f>
        <v>Expedia</v>
      </c>
    </row>
    <row r="803" spans="1:12" x14ac:dyDescent="0.2">
      <c r="A803" s="3" t="s">
        <v>1221</v>
      </c>
      <c r="B803" s="3" t="s">
        <v>198</v>
      </c>
      <c r="C803" s="3" t="s">
        <v>224</v>
      </c>
      <c r="D803" s="3" t="s">
        <v>52</v>
      </c>
      <c r="E803" s="3" t="s">
        <v>34</v>
      </c>
      <c r="F803" s="3">
        <v>4836.3599999999997</v>
      </c>
      <c r="G803" s="3">
        <v>580.36</v>
      </c>
      <c r="H803" s="3">
        <v>4256</v>
      </c>
      <c r="I803" s="3" t="s">
        <v>41</v>
      </c>
      <c r="J803" s="5">
        <v>1.1363627819548869</v>
      </c>
      <c r="K803" t="str">
        <f>_xlfn.XLOOKUP(D803, dim_channels!A:A, dim_channels!C:C, "Not Found")</f>
        <v>OTA</v>
      </c>
      <c r="L803" t="str">
        <f>_xlfn.XLOOKUP(D803, dim_channels!A:A, dim_channels!B:B, "Not Found")</f>
        <v>Agoda</v>
      </c>
    </row>
    <row r="804" spans="1:12" x14ac:dyDescent="0.2">
      <c r="A804" s="2" t="s">
        <v>1222</v>
      </c>
      <c r="B804" s="2" t="s">
        <v>54</v>
      </c>
      <c r="C804" s="2" t="s">
        <v>725</v>
      </c>
      <c r="D804" s="2" t="s">
        <v>64</v>
      </c>
      <c r="E804" s="2" t="s">
        <v>28</v>
      </c>
      <c r="F804" s="2">
        <v>10712.14</v>
      </c>
      <c r="G804" s="2">
        <v>0</v>
      </c>
      <c r="H804" s="2">
        <v>10712.14</v>
      </c>
      <c r="I804" s="2" t="s">
        <v>29</v>
      </c>
      <c r="J804" s="4">
        <v>1</v>
      </c>
      <c r="K804" t="str">
        <f>_xlfn.XLOOKUP(D804, dim_channels!A:A, dim_channels!C:C, "Not Found")</f>
        <v>Direct</v>
      </c>
      <c r="L804" t="str">
        <f>_xlfn.XLOOKUP(D804, dim_channels!A:A, dim_channels!B:B, "Not Found")</f>
        <v>Direct Website</v>
      </c>
    </row>
    <row r="805" spans="1:12" x14ac:dyDescent="0.2">
      <c r="A805" s="3" t="s">
        <v>1223</v>
      </c>
      <c r="B805" s="3" t="s">
        <v>217</v>
      </c>
      <c r="C805" s="3" t="s">
        <v>578</v>
      </c>
      <c r="D805" s="3" t="s">
        <v>169</v>
      </c>
      <c r="E805" s="3" t="s">
        <v>34</v>
      </c>
      <c r="F805" s="3">
        <v>19223.14</v>
      </c>
      <c r="G805" s="3">
        <v>3844.63</v>
      </c>
      <c r="H805" s="3">
        <v>15378.51</v>
      </c>
      <c r="I805" s="3" t="s">
        <v>29</v>
      </c>
      <c r="J805" s="5">
        <v>1.2500001625645141</v>
      </c>
      <c r="K805" t="str">
        <f>_xlfn.XLOOKUP(D805, dim_channels!A:A, dim_channels!C:C, "Not Found")</f>
        <v>GDS</v>
      </c>
      <c r="L805" t="str">
        <f>_xlfn.XLOOKUP(D805, dim_channels!A:A, dim_channels!B:B, "Not Found")</f>
        <v>GDS (Amadeus)</v>
      </c>
    </row>
    <row r="806" spans="1:12" x14ac:dyDescent="0.2">
      <c r="A806" s="2" t="s">
        <v>1224</v>
      </c>
      <c r="B806" s="2" t="s">
        <v>373</v>
      </c>
      <c r="C806" s="2" t="s">
        <v>409</v>
      </c>
      <c r="D806" s="2" t="s">
        <v>169</v>
      </c>
      <c r="E806" s="2" t="s">
        <v>34</v>
      </c>
      <c r="F806" s="2">
        <v>8610.7000000000007</v>
      </c>
      <c r="G806" s="2">
        <v>1722.14</v>
      </c>
      <c r="H806" s="2">
        <v>6888.56</v>
      </c>
      <c r="I806" s="2" t="s">
        <v>29</v>
      </c>
      <c r="J806" s="4">
        <v>1.25</v>
      </c>
      <c r="K806" t="str">
        <f>_xlfn.XLOOKUP(D806, dim_channels!A:A, dim_channels!C:C, "Not Found")</f>
        <v>GDS</v>
      </c>
      <c r="L806" t="str">
        <f>_xlfn.XLOOKUP(D806, dim_channels!A:A, dim_channels!B:B, "Not Found")</f>
        <v>GDS (Amadeus)</v>
      </c>
    </row>
    <row r="807" spans="1:12" x14ac:dyDescent="0.2">
      <c r="A807" s="3" t="s">
        <v>1225</v>
      </c>
      <c r="B807" s="3" t="s">
        <v>62</v>
      </c>
      <c r="C807" s="3" t="s">
        <v>104</v>
      </c>
      <c r="D807" s="3" t="s">
        <v>45</v>
      </c>
      <c r="E807" s="3" t="s">
        <v>46</v>
      </c>
      <c r="F807" s="3">
        <v>7792.78</v>
      </c>
      <c r="G807" s="3">
        <v>389.64</v>
      </c>
      <c r="H807" s="3">
        <v>7403.14</v>
      </c>
      <c r="I807" s="3" t="s">
        <v>41</v>
      </c>
      <c r="J807" s="5">
        <v>1.052631721134546</v>
      </c>
      <c r="K807" t="str">
        <f>_xlfn.XLOOKUP(D807, dim_channels!A:A, dim_channels!C:C, "Not Found")</f>
        <v>Corporate</v>
      </c>
      <c r="L807" t="str">
        <f>_xlfn.XLOOKUP(D807, dim_channels!A:A, dim_channels!B:B, "Not Found")</f>
        <v>Corporate Direct</v>
      </c>
    </row>
    <row r="808" spans="1:12" x14ac:dyDescent="0.2">
      <c r="A808" s="2" t="s">
        <v>1226</v>
      </c>
      <c r="B808" s="2" t="s">
        <v>783</v>
      </c>
      <c r="C808" s="2" t="s">
        <v>94</v>
      </c>
      <c r="D808" s="2" t="s">
        <v>33</v>
      </c>
      <c r="E808" s="2" t="s">
        <v>34</v>
      </c>
      <c r="F808" s="2">
        <v>5600.35</v>
      </c>
      <c r="G808" s="2">
        <v>840.05</v>
      </c>
      <c r="H808" s="2">
        <v>4760.3</v>
      </c>
      <c r="I808" s="2" t="s">
        <v>56</v>
      </c>
      <c r="J808" s="4">
        <v>1.1764699703800181</v>
      </c>
      <c r="K808" t="str">
        <f>_xlfn.XLOOKUP(D808, dim_channels!A:A, dim_channels!C:C, "Not Found")</f>
        <v>OTA</v>
      </c>
      <c r="L808" t="str">
        <f>_xlfn.XLOOKUP(D808, dim_channels!A:A, dim_channels!B:B, "Not Found")</f>
        <v>Booking.com</v>
      </c>
    </row>
    <row r="809" spans="1:12" x14ac:dyDescent="0.2">
      <c r="A809" s="3" t="s">
        <v>1227</v>
      </c>
      <c r="B809" s="3" t="s">
        <v>247</v>
      </c>
      <c r="C809" s="3" t="s">
        <v>846</v>
      </c>
      <c r="D809" s="3" t="s">
        <v>52</v>
      </c>
      <c r="E809" s="3" t="s">
        <v>34</v>
      </c>
      <c r="F809" s="3">
        <v>5575.15</v>
      </c>
      <c r="G809" s="3">
        <v>669.02</v>
      </c>
      <c r="H809" s="3">
        <v>4906.13</v>
      </c>
      <c r="I809" s="3" t="s">
        <v>29</v>
      </c>
      <c r="J809" s="5">
        <v>1.1363640996060029</v>
      </c>
      <c r="K809" t="str">
        <f>_xlfn.XLOOKUP(D809, dim_channels!A:A, dim_channels!C:C, "Not Found")</f>
        <v>OTA</v>
      </c>
      <c r="L809" t="str">
        <f>_xlfn.XLOOKUP(D809, dim_channels!A:A, dim_channels!B:B, "Not Found")</f>
        <v>Agoda</v>
      </c>
    </row>
    <row r="810" spans="1:12" x14ac:dyDescent="0.2">
      <c r="A810" s="2" t="s">
        <v>1228</v>
      </c>
      <c r="B810" s="2" t="s">
        <v>546</v>
      </c>
      <c r="C810" s="2" t="s">
        <v>497</v>
      </c>
      <c r="D810" s="2" t="s">
        <v>33</v>
      </c>
      <c r="E810" s="2" t="s">
        <v>28</v>
      </c>
      <c r="F810" s="2">
        <v>5258.53</v>
      </c>
      <c r="G810" s="2">
        <v>788.78</v>
      </c>
      <c r="H810" s="2">
        <v>4469.75</v>
      </c>
      <c r="I810" s="2" t="s">
        <v>41</v>
      </c>
      <c r="J810" s="4">
        <v>1.176470719838917</v>
      </c>
      <c r="K810" t="str">
        <f>_xlfn.XLOOKUP(D810, dim_channels!A:A, dim_channels!C:C, "Not Found")</f>
        <v>OTA</v>
      </c>
      <c r="L810" t="str">
        <f>_xlfn.XLOOKUP(D810, dim_channels!A:A, dim_channels!B:B, "Not Found")</f>
        <v>Booking.com</v>
      </c>
    </row>
    <row r="811" spans="1:12" x14ac:dyDescent="0.2">
      <c r="A811" s="3" t="s">
        <v>1229</v>
      </c>
      <c r="B811" s="3" t="s">
        <v>416</v>
      </c>
      <c r="C811" s="3" t="s">
        <v>955</v>
      </c>
      <c r="D811" s="3" t="s">
        <v>45</v>
      </c>
      <c r="E811" s="3" t="s">
        <v>46</v>
      </c>
      <c r="F811" s="3">
        <v>5304.24</v>
      </c>
      <c r="G811" s="3">
        <v>265.20999999999998</v>
      </c>
      <c r="H811" s="3">
        <v>5039.03</v>
      </c>
      <c r="I811" s="3" t="s">
        <v>41</v>
      </c>
      <c r="J811" s="5">
        <v>1.052631161156016</v>
      </c>
      <c r="K811" t="str">
        <f>_xlfn.XLOOKUP(D811, dim_channels!A:A, dim_channels!C:C, "Not Found")</f>
        <v>Corporate</v>
      </c>
      <c r="L811" t="str">
        <f>_xlfn.XLOOKUP(D811, dim_channels!A:A, dim_channels!B:B, "Not Found")</f>
        <v>Corporate Direct</v>
      </c>
    </row>
    <row r="812" spans="1:12" x14ac:dyDescent="0.2">
      <c r="A812" s="2" t="s">
        <v>1230</v>
      </c>
      <c r="B812" s="2" t="s">
        <v>124</v>
      </c>
      <c r="C812" s="2" t="s">
        <v>217</v>
      </c>
      <c r="D812" s="2" t="s">
        <v>45</v>
      </c>
      <c r="E812" s="2" t="s">
        <v>46</v>
      </c>
      <c r="F812" s="2">
        <v>15668.61</v>
      </c>
      <c r="G812" s="2">
        <v>783.43</v>
      </c>
      <c r="H812" s="2">
        <v>14885.18</v>
      </c>
      <c r="I812" s="2" t="s">
        <v>56</v>
      </c>
      <c r="J812" s="4">
        <v>1.052631543588993</v>
      </c>
      <c r="K812" t="str">
        <f>_xlfn.XLOOKUP(D812, dim_channels!A:A, dim_channels!C:C, "Not Found")</f>
        <v>Corporate</v>
      </c>
      <c r="L812" t="str">
        <f>_xlfn.XLOOKUP(D812, dim_channels!A:A, dim_channels!B:B, "Not Found")</f>
        <v>Corporate Direct</v>
      </c>
    </row>
    <row r="813" spans="1:12" x14ac:dyDescent="0.2">
      <c r="A813" s="3" t="s">
        <v>1231</v>
      </c>
      <c r="B813" s="3" t="s">
        <v>578</v>
      </c>
      <c r="C813" s="3" t="s">
        <v>118</v>
      </c>
      <c r="D813" s="3" t="s">
        <v>52</v>
      </c>
      <c r="E813" s="3" t="s">
        <v>34</v>
      </c>
      <c r="F813" s="3">
        <v>15151.62</v>
      </c>
      <c r="G813" s="3">
        <v>1818.19</v>
      </c>
      <c r="H813" s="3">
        <v>13333.43</v>
      </c>
      <c r="I813" s="3" t="s">
        <v>29</v>
      </c>
      <c r="J813" s="5">
        <v>1.136363261366355</v>
      </c>
      <c r="K813" t="str">
        <f>_xlfn.XLOOKUP(D813, dim_channels!A:A, dim_channels!C:C, "Not Found")</f>
        <v>OTA</v>
      </c>
      <c r="L813" t="str">
        <f>_xlfn.XLOOKUP(D813, dim_channels!A:A, dim_channels!B:B, "Not Found")</f>
        <v>Agoda</v>
      </c>
    </row>
    <row r="814" spans="1:12" x14ac:dyDescent="0.2">
      <c r="A814" s="2" t="s">
        <v>1232</v>
      </c>
      <c r="B814" s="2" t="s">
        <v>37</v>
      </c>
      <c r="C814" s="2" t="s">
        <v>168</v>
      </c>
      <c r="D814" s="2" t="s">
        <v>33</v>
      </c>
      <c r="E814" s="2" t="s">
        <v>60</v>
      </c>
      <c r="F814" s="2">
        <v>9225.65</v>
      </c>
      <c r="G814" s="2">
        <v>0</v>
      </c>
      <c r="H814" s="2">
        <v>9225.65</v>
      </c>
      <c r="I814" s="2" t="s">
        <v>41</v>
      </c>
      <c r="J814" s="4">
        <v>1</v>
      </c>
      <c r="K814" t="str">
        <f>_xlfn.XLOOKUP(D814, dim_channels!A:A, dim_channels!C:C, "Not Found")</f>
        <v>OTA</v>
      </c>
      <c r="L814" t="str">
        <f>_xlfn.XLOOKUP(D814, dim_channels!A:A, dim_channels!B:B, "Not Found")</f>
        <v>Booking.com</v>
      </c>
    </row>
    <row r="815" spans="1:12" x14ac:dyDescent="0.2">
      <c r="A815" s="3" t="s">
        <v>1233</v>
      </c>
      <c r="B815" s="3" t="s">
        <v>1234</v>
      </c>
      <c r="C815" s="3" t="s">
        <v>106</v>
      </c>
      <c r="D815" s="3" t="s">
        <v>33</v>
      </c>
      <c r="E815" s="3" t="s">
        <v>34</v>
      </c>
      <c r="F815" s="3">
        <v>9224.43</v>
      </c>
      <c r="G815" s="3">
        <v>1383.66</v>
      </c>
      <c r="H815" s="3">
        <v>7840.77</v>
      </c>
      <c r="I815" s="3" t="s">
        <v>29</v>
      </c>
      <c r="J815" s="5">
        <v>1.1764699130315011</v>
      </c>
      <c r="K815" t="str">
        <f>_xlfn.XLOOKUP(D815, dim_channels!A:A, dim_channels!C:C, "Not Found")</f>
        <v>OTA</v>
      </c>
      <c r="L815" t="str">
        <f>_xlfn.XLOOKUP(D815, dim_channels!A:A, dim_channels!B:B, "Not Found")</f>
        <v>Booking.com</v>
      </c>
    </row>
    <row r="816" spans="1:12" x14ac:dyDescent="0.2">
      <c r="A816" s="2" t="s">
        <v>1235</v>
      </c>
      <c r="B816" s="2" t="s">
        <v>437</v>
      </c>
      <c r="C816" s="2" t="s">
        <v>425</v>
      </c>
      <c r="D816" s="2" t="s">
        <v>206</v>
      </c>
      <c r="E816" s="2" t="s">
        <v>207</v>
      </c>
      <c r="F816" s="2">
        <v>8101.21</v>
      </c>
      <c r="G816" s="2">
        <v>0</v>
      </c>
      <c r="H816" s="2">
        <v>8101.21</v>
      </c>
      <c r="I816" s="2" t="s">
        <v>29</v>
      </c>
      <c r="J816" s="4">
        <v>1</v>
      </c>
      <c r="K816" t="str">
        <f>_xlfn.XLOOKUP(D816, dim_channels!A:A, dim_channels!C:C, "Not Found")</f>
        <v>Direct</v>
      </c>
      <c r="L816" t="str">
        <f>_xlfn.XLOOKUP(D816, dim_channels!A:A, dim_channels!B:B, "Not Found")</f>
        <v>Walk-in</v>
      </c>
    </row>
    <row r="817" spans="1:12" x14ac:dyDescent="0.2">
      <c r="A817" s="3" t="s">
        <v>1236</v>
      </c>
      <c r="B817" s="3" t="s">
        <v>36</v>
      </c>
      <c r="C817" s="3" t="s">
        <v>669</v>
      </c>
      <c r="D817" s="3" t="s">
        <v>206</v>
      </c>
      <c r="E817" s="3" t="s">
        <v>207</v>
      </c>
      <c r="F817" s="3">
        <v>7070.49</v>
      </c>
      <c r="G817" s="3">
        <v>0</v>
      </c>
      <c r="H817" s="3">
        <v>7070.49</v>
      </c>
      <c r="I817" s="3" t="s">
        <v>29</v>
      </c>
      <c r="J817" s="5">
        <v>1</v>
      </c>
      <c r="K817" t="str">
        <f>_xlfn.XLOOKUP(D817, dim_channels!A:A, dim_channels!C:C, "Not Found")</f>
        <v>Direct</v>
      </c>
      <c r="L817" t="str">
        <f>_xlfn.XLOOKUP(D817, dim_channels!A:A, dim_channels!B:B, "Not Found")</f>
        <v>Walk-in</v>
      </c>
    </row>
    <row r="818" spans="1:12" x14ac:dyDescent="0.2">
      <c r="A818" s="2" t="s">
        <v>1237</v>
      </c>
      <c r="B818" s="2" t="s">
        <v>283</v>
      </c>
      <c r="C818" s="2" t="s">
        <v>505</v>
      </c>
      <c r="D818" s="2" t="s">
        <v>114</v>
      </c>
      <c r="E818" s="2" t="s">
        <v>115</v>
      </c>
      <c r="F818" s="2">
        <v>7318.75</v>
      </c>
      <c r="G818" s="2">
        <v>731.88</v>
      </c>
      <c r="H818" s="2">
        <v>6586.87</v>
      </c>
      <c r="I818" s="2" t="s">
        <v>56</v>
      </c>
      <c r="J818" s="4">
        <v>1.1111119545398651</v>
      </c>
      <c r="K818" t="str">
        <f>_xlfn.XLOOKUP(D818, dim_channels!A:A, dim_channels!C:C, "Not Found")</f>
        <v>Offline</v>
      </c>
      <c r="L818" t="str">
        <f>_xlfn.XLOOKUP(D818, dim_channels!A:A, dim_channels!B:B, "Not Found")</f>
        <v>Travel Agency</v>
      </c>
    </row>
    <row r="819" spans="1:12" x14ac:dyDescent="0.2">
      <c r="A819" s="3" t="s">
        <v>1238</v>
      </c>
      <c r="B819" s="3" t="s">
        <v>846</v>
      </c>
      <c r="C819" s="3" t="s">
        <v>445</v>
      </c>
      <c r="D819" s="3" t="s">
        <v>33</v>
      </c>
      <c r="E819" s="3" t="s">
        <v>34</v>
      </c>
      <c r="F819" s="3">
        <v>5490.6</v>
      </c>
      <c r="G819" s="3">
        <v>823.59</v>
      </c>
      <c r="H819" s="3">
        <v>4667.01</v>
      </c>
      <c r="I819" s="3" t="s">
        <v>56</v>
      </c>
      <c r="J819" s="5">
        <v>1.1764705882352939</v>
      </c>
      <c r="K819" t="str">
        <f>_xlfn.XLOOKUP(D819, dim_channels!A:A, dim_channels!C:C, "Not Found")</f>
        <v>OTA</v>
      </c>
      <c r="L819" t="str">
        <f>_xlfn.XLOOKUP(D819, dim_channels!A:A, dim_channels!B:B, "Not Found")</f>
        <v>Booking.com</v>
      </c>
    </row>
    <row r="820" spans="1:12" x14ac:dyDescent="0.2">
      <c r="A820" s="2" t="s">
        <v>1239</v>
      </c>
      <c r="B820" s="2" t="s">
        <v>376</v>
      </c>
      <c r="C820" s="2" t="s">
        <v>475</v>
      </c>
      <c r="D820" s="2" t="s">
        <v>27</v>
      </c>
      <c r="E820" s="2" t="s">
        <v>34</v>
      </c>
      <c r="F820" s="2">
        <v>11670.82</v>
      </c>
      <c r="G820" s="2">
        <v>2100.75</v>
      </c>
      <c r="H820" s="2">
        <v>9570.07</v>
      </c>
      <c r="I820" s="2" t="s">
        <v>29</v>
      </c>
      <c r="J820" s="4">
        <v>1.2195125009534939</v>
      </c>
      <c r="K820" t="str">
        <f>_xlfn.XLOOKUP(D820, dim_channels!A:A, dim_channels!C:C, "Not Found")</f>
        <v>OTA</v>
      </c>
      <c r="L820" t="str">
        <f>_xlfn.XLOOKUP(D820, dim_channels!A:A, dim_channels!B:B, "Not Found")</f>
        <v>Expedia</v>
      </c>
    </row>
    <row r="821" spans="1:12" x14ac:dyDescent="0.2">
      <c r="A821" s="3" t="s">
        <v>1240</v>
      </c>
      <c r="B821" s="3" t="s">
        <v>360</v>
      </c>
      <c r="C821" s="3" t="s">
        <v>393</v>
      </c>
      <c r="D821" s="3" t="s">
        <v>52</v>
      </c>
      <c r="E821" s="3" t="s">
        <v>60</v>
      </c>
      <c r="F821" s="3">
        <v>4579.53</v>
      </c>
      <c r="G821" s="3">
        <v>0</v>
      </c>
      <c r="H821" s="3">
        <v>4579.53</v>
      </c>
      <c r="I821" s="3" t="s">
        <v>29</v>
      </c>
      <c r="J821" s="5">
        <v>1</v>
      </c>
      <c r="K821" t="str">
        <f>_xlfn.XLOOKUP(D821, dim_channels!A:A, dim_channels!C:C, "Not Found")</f>
        <v>OTA</v>
      </c>
      <c r="L821" t="str">
        <f>_xlfn.XLOOKUP(D821, dim_channels!A:A, dim_channels!B:B, "Not Found")</f>
        <v>Agoda</v>
      </c>
    </row>
    <row r="822" spans="1:12" x14ac:dyDescent="0.2">
      <c r="A822" s="2" t="s">
        <v>1241</v>
      </c>
      <c r="B822" s="2" t="s">
        <v>256</v>
      </c>
      <c r="C822" s="2" t="s">
        <v>854</v>
      </c>
      <c r="D822" s="2" t="s">
        <v>52</v>
      </c>
      <c r="E822" s="2" t="s">
        <v>34</v>
      </c>
      <c r="F822" s="2">
        <v>10505.66</v>
      </c>
      <c r="G822" s="2">
        <v>1260.68</v>
      </c>
      <c r="H822" s="2">
        <v>9244.98</v>
      </c>
      <c r="I822" s="2" t="s">
        <v>29</v>
      </c>
      <c r="J822" s="4">
        <v>1.1363637346971009</v>
      </c>
      <c r="K822" t="str">
        <f>_xlfn.XLOOKUP(D822, dim_channels!A:A, dim_channels!C:C, "Not Found")</f>
        <v>OTA</v>
      </c>
      <c r="L822" t="str">
        <f>_xlfn.XLOOKUP(D822, dim_channels!A:A, dim_channels!B:B, "Not Found")</f>
        <v>Agoda</v>
      </c>
    </row>
    <row r="823" spans="1:12" x14ac:dyDescent="0.2">
      <c r="A823" s="3" t="s">
        <v>1242</v>
      </c>
      <c r="B823" s="3" t="s">
        <v>292</v>
      </c>
      <c r="C823" s="3" t="s">
        <v>234</v>
      </c>
      <c r="D823" s="3" t="s">
        <v>169</v>
      </c>
      <c r="E823" s="3" t="s">
        <v>34</v>
      </c>
      <c r="F823" s="3">
        <v>8105.95</v>
      </c>
      <c r="G823" s="3">
        <v>1621.19</v>
      </c>
      <c r="H823" s="3">
        <v>6484.76</v>
      </c>
      <c r="I823" s="3" t="s">
        <v>29</v>
      </c>
      <c r="J823" s="5">
        <v>1.25</v>
      </c>
      <c r="K823" t="str">
        <f>_xlfn.XLOOKUP(D823, dim_channels!A:A, dim_channels!C:C, "Not Found")</f>
        <v>GDS</v>
      </c>
      <c r="L823" t="str">
        <f>_xlfn.XLOOKUP(D823, dim_channels!A:A, dim_channels!B:B, "Not Found")</f>
        <v>GDS (Amadeus)</v>
      </c>
    </row>
    <row r="824" spans="1:12" x14ac:dyDescent="0.2">
      <c r="A824" s="2" t="s">
        <v>1243</v>
      </c>
      <c r="B824" s="2" t="s">
        <v>295</v>
      </c>
      <c r="C824" s="2" t="s">
        <v>202</v>
      </c>
      <c r="D824" s="2" t="s">
        <v>64</v>
      </c>
      <c r="E824" s="2" t="s">
        <v>34</v>
      </c>
      <c r="F824" s="2">
        <v>6949.41</v>
      </c>
      <c r="G824" s="2">
        <v>0</v>
      </c>
      <c r="H824" s="2">
        <v>6949.41</v>
      </c>
      <c r="I824" s="2" t="s">
        <v>29</v>
      </c>
      <c r="J824" s="4">
        <v>1</v>
      </c>
      <c r="K824" t="str">
        <f>_xlfn.XLOOKUP(D824, dim_channels!A:A, dim_channels!C:C, "Not Found")</f>
        <v>Direct</v>
      </c>
      <c r="L824" t="str">
        <f>_xlfn.XLOOKUP(D824, dim_channels!A:A, dim_channels!B:B, "Not Found")</f>
        <v>Direct Website</v>
      </c>
    </row>
    <row r="825" spans="1:12" x14ac:dyDescent="0.2">
      <c r="A825" s="3" t="s">
        <v>1244</v>
      </c>
      <c r="B825" s="3" t="s">
        <v>129</v>
      </c>
      <c r="C825" s="3" t="s">
        <v>441</v>
      </c>
      <c r="D825" s="3" t="s">
        <v>52</v>
      </c>
      <c r="E825" s="3" t="s">
        <v>34</v>
      </c>
      <c r="F825" s="3">
        <v>26687.5</v>
      </c>
      <c r="G825" s="3">
        <v>3202.5</v>
      </c>
      <c r="H825" s="3">
        <v>23485</v>
      </c>
      <c r="I825" s="3" t="s">
        <v>41</v>
      </c>
      <c r="J825" s="5">
        <v>1.136363636363636</v>
      </c>
      <c r="K825" t="str">
        <f>_xlfn.XLOOKUP(D825, dim_channels!A:A, dim_channels!C:C, "Not Found")</f>
        <v>OTA</v>
      </c>
      <c r="L825" t="str">
        <f>_xlfn.XLOOKUP(D825, dim_channels!A:A, dim_channels!B:B, "Not Found")</f>
        <v>Agoda</v>
      </c>
    </row>
    <row r="826" spans="1:12" x14ac:dyDescent="0.2">
      <c r="A826" s="2" t="s">
        <v>1245</v>
      </c>
      <c r="B826" s="2" t="s">
        <v>113</v>
      </c>
      <c r="C826" s="2" t="s">
        <v>487</v>
      </c>
      <c r="D826" s="2" t="s">
        <v>33</v>
      </c>
      <c r="E826" s="2" t="s">
        <v>28</v>
      </c>
      <c r="F826" s="2">
        <v>3026.08</v>
      </c>
      <c r="G826" s="2">
        <v>453.91</v>
      </c>
      <c r="H826" s="2">
        <v>2572.17</v>
      </c>
      <c r="I826" s="2" t="s">
        <v>29</v>
      </c>
      <c r="J826" s="4">
        <v>1.1764696734663731</v>
      </c>
      <c r="K826" t="str">
        <f>_xlfn.XLOOKUP(D826, dim_channels!A:A, dim_channels!C:C, "Not Found")</f>
        <v>OTA</v>
      </c>
      <c r="L826" t="str">
        <f>_xlfn.XLOOKUP(D826, dim_channels!A:A, dim_channels!B:B, "Not Found")</f>
        <v>Booking.com</v>
      </c>
    </row>
    <row r="827" spans="1:12" x14ac:dyDescent="0.2">
      <c r="A827" s="3" t="s">
        <v>1246</v>
      </c>
      <c r="B827" s="3" t="s">
        <v>653</v>
      </c>
      <c r="C827" s="3" t="s">
        <v>1179</v>
      </c>
      <c r="D827" s="3" t="s">
        <v>33</v>
      </c>
      <c r="E827" s="3" t="s">
        <v>28</v>
      </c>
      <c r="F827" s="3">
        <v>8096.89</v>
      </c>
      <c r="G827" s="3">
        <v>1214.53</v>
      </c>
      <c r="H827" s="3">
        <v>6882.36</v>
      </c>
      <c r="I827" s="3" t="s">
        <v>41</v>
      </c>
      <c r="J827" s="5">
        <v>1.176469989945309</v>
      </c>
      <c r="K827" t="str">
        <f>_xlfn.XLOOKUP(D827, dim_channels!A:A, dim_channels!C:C, "Not Found")</f>
        <v>OTA</v>
      </c>
      <c r="L827" t="str">
        <f>_xlfn.XLOOKUP(D827, dim_channels!A:A, dim_channels!B:B, "Not Found")</f>
        <v>Booking.com</v>
      </c>
    </row>
    <row r="828" spans="1:12" x14ac:dyDescent="0.2">
      <c r="A828" s="2" t="s">
        <v>1247</v>
      </c>
      <c r="B828" s="2" t="s">
        <v>295</v>
      </c>
      <c r="C828" s="2" t="s">
        <v>618</v>
      </c>
      <c r="D828" s="2" t="s">
        <v>33</v>
      </c>
      <c r="E828" s="2" t="s">
        <v>60</v>
      </c>
      <c r="F828" s="2">
        <v>5668.45</v>
      </c>
      <c r="G828" s="2">
        <v>0</v>
      </c>
      <c r="H828" s="2">
        <v>5668.45</v>
      </c>
      <c r="I828" s="2" t="s">
        <v>29</v>
      </c>
      <c r="J828" s="4">
        <v>1</v>
      </c>
      <c r="K828" t="str">
        <f>_xlfn.XLOOKUP(D828, dim_channels!A:A, dim_channels!C:C, "Not Found")</f>
        <v>OTA</v>
      </c>
      <c r="L828" t="str">
        <f>_xlfn.XLOOKUP(D828, dim_channels!A:A, dim_channels!B:B, "Not Found")</f>
        <v>Booking.com</v>
      </c>
    </row>
    <row r="829" spans="1:12" x14ac:dyDescent="0.2">
      <c r="A829" s="3" t="s">
        <v>1248</v>
      </c>
      <c r="B829" s="3" t="s">
        <v>87</v>
      </c>
      <c r="C829" s="3" t="s">
        <v>918</v>
      </c>
      <c r="D829" s="3" t="s">
        <v>27</v>
      </c>
      <c r="E829" s="3" t="s">
        <v>34</v>
      </c>
      <c r="F829" s="3">
        <v>9605.65</v>
      </c>
      <c r="G829" s="3">
        <v>1729.02</v>
      </c>
      <c r="H829" s="3">
        <v>7876.63</v>
      </c>
      <c r="I829" s="3" t="s">
        <v>41</v>
      </c>
      <c r="J829" s="5">
        <v>1.219512659601885</v>
      </c>
      <c r="K829" t="str">
        <f>_xlfn.XLOOKUP(D829, dim_channels!A:A, dim_channels!C:C, "Not Found")</f>
        <v>OTA</v>
      </c>
      <c r="L829" t="str">
        <f>_xlfn.XLOOKUP(D829, dim_channels!A:A, dim_channels!B:B, "Not Found")</f>
        <v>Expedia</v>
      </c>
    </row>
    <row r="830" spans="1:12" x14ac:dyDescent="0.2">
      <c r="A830" s="2" t="s">
        <v>1249</v>
      </c>
      <c r="B830" s="2" t="s">
        <v>917</v>
      </c>
      <c r="C830" s="2" t="s">
        <v>174</v>
      </c>
      <c r="D830" s="2" t="s">
        <v>33</v>
      </c>
      <c r="E830" s="2" t="s">
        <v>34</v>
      </c>
      <c r="F830" s="2">
        <v>7709.47</v>
      </c>
      <c r="G830" s="2">
        <v>1156.42</v>
      </c>
      <c r="H830" s="2">
        <v>6553.05</v>
      </c>
      <c r="I830" s="2" t="s">
        <v>29</v>
      </c>
      <c r="J830" s="4">
        <v>1.1764704984701779</v>
      </c>
      <c r="K830" t="str">
        <f>_xlfn.XLOOKUP(D830, dim_channels!A:A, dim_channels!C:C, "Not Found")</f>
        <v>OTA</v>
      </c>
      <c r="L830" t="str">
        <f>_xlfn.XLOOKUP(D830, dim_channels!A:A, dim_channels!B:B, "Not Found")</f>
        <v>Booking.com</v>
      </c>
    </row>
    <row r="831" spans="1:12" x14ac:dyDescent="0.2">
      <c r="A831" s="3" t="s">
        <v>1250</v>
      </c>
      <c r="B831" s="3" t="s">
        <v>153</v>
      </c>
      <c r="C831" s="3" t="s">
        <v>794</v>
      </c>
      <c r="D831" s="3" t="s">
        <v>45</v>
      </c>
      <c r="E831" s="3" t="s">
        <v>89</v>
      </c>
      <c r="F831" s="3">
        <v>2716.49</v>
      </c>
      <c r="G831" s="3">
        <v>0</v>
      </c>
      <c r="H831" s="3">
        <v>2716.49</v>
      </c>
      <c r="I831" s="3" t="s">
        <v>29</v>
      </c>
      <c r="J831" s="5">
        <v>1</v>
      </c>
      <c r="K831" t="str">
        <f>_xlfn.XLOOKUP(D831, dim_channels!A:A, dim_channels!C:C, "Not Found")</f>
        <v>Corporate</v>
      </c>
      <c r="L831" t="str">
        <f>_xlfn.XLOOKUP(D831, dim_channels!A:A, dim_channels!B:B, "Not Found")</f>
        <v>Corporate Direct</v>
      </c>
    </row>
    <row r="832" spans="1:12" x14ac:dyDescent="0.2">
      <c r="A832" s="2" t="s">
        <v>1251</v>
      </c>
      <c r="B832" s="2" t="s">
        <v>426</v>
      </c>
      <c r="C832" s="2" t="s">
        <v>283</v>
      </c>
      <c r="D832" s="2" t="s">
        <v>114</v>
      </c>
      <c r="E832" s="2" t="s">
        <v>46</v>
      </c>
      <c r="F832" s="2">
        <v>15240.56</v>
      </c>
      <c r="G832" s="2">
        <v>1524.06</v>
      </c>
      <c r="H832" s="2">
        <v>13716.5</v>
      </c>
      <c r="I832" s="2" t="s">
        <v>29</v>
      </c>
      <c r="J832" s="4">
        <v>1.111111435132869</v>
      </c>
      <c r="K832" t="str">
        <f>_xlfn.XLOOKUP(D832, dim_channels!A:A, dim_channels!C:C, "Not Found")</f>
        <v>Offline</v>
      </c>
      <c r="L832" t="str">
        <f>_xlfn.XLOOKUP(D832, dim_channels!A:A, dim_channels!B:B, "Not Found")</f>
        <v>Travel Agency</v>
      </c>
    </row>
    <row r="833" spans="1:12" x14ac:dyDescent="0.2">
      <c r="A833" s="3" t="s">
        <v>1252</v>
      </c>
      <c r="B833" s="3" t="s">
        <v>187</v>
      </c>
      <c r="C833" s="3" t="s">
        <v>98</v>
      </c>
      <c r="D833" s="3" t="s">
        <v>52</v>
      </c>
      <c r="E833" s="3" t="s">
        <v>60</v>
      </c>
      <c r="F833" s="3">
        <v>8275.06</v>
      </c>
      <c r="G833" s="3">
        <v>0</v>
      </c>
      <c r="H833" s="3">
        <v>8275.06</v>
      </c>
      <c r="I833" s="3" t="s">
        <v>29</v>
      </c>
      <c r="J833" s="5">
        <v>1</v>
      </c>
      <c r="K833" t="str">
        <f>_xlfn.XLOOKUP(D833, dim_channels!A:A, dim_channels!C:C, "Not Found")</f>
        <v>OTA</v>
      </c>
      <c r="L833" t="str">
        <f>_xlfn.XLOOKUP(D833, dim_channels!A:A, dim_channels!B:B, "Not Found")</f>
        <v>Agoda</v>
      </c>
    </row>
    <row r="834" spans="1:12" x14ac:dyDescent="0.2">
      <c r="A834" s="2" t="s">
        <v>1253</v>
      </c>
      <c r="B834" s="2" t="s">
        <v>246</v>
      </c>
      <c r="C834" s="2" t="s">
        <v>312</v>
      </c>
      <c r="D834" s="2" t="s">
        <v>33</v>
      </c>
      <c r="E834" s="2" t="s">
        <v>34</v>
      </c>
      <c r="F834" s="2">
        <v>2765.31</v>
      </c>
      <c r="G834" s="2">
        <v>414.8</v>
      </c>
      <c r="H834" s="2">
        <v>2350.5100000000002</v>
      </c>
      <c r="I834" s="2" t="s">
        <v>29</v>
      </c>
      <c r="J834" s="4">
        <v>1.1764723400453521</v>
      </c>
      <c r="K834" t="str">
        <f>_xlfn.XLOOKUP(D834, dim_channels!A:A, dim_channels!C:C, "Not Found")</f>
        <v>OTA</v>
      </c>
      <c r="L834" t="str">
        <f>_xlfn.XLOOKUP(D834, dim_channels!A:A, dim_channels!B:B, "Not Found")</f>
        <v>Booking.com</v>
      </c>
    </row>
    <row r="835" spans="1:12" x14ac:dyDescent="0.2">
      <c r="A835" s="3" t="s">
        <v>1254</v>
      </c>
      <c r="B835" s="3" t="s">
        <v>1101</v>
      </c>
      <c r="C835" s="3" t="s">
        <v>705</v>
      </c>
      <c r="D835" s="3" t="s">
        <v>206</v>
      </c>
      <c r="E835" s="3" t="s">
        <v>207</v>
      </c>
      <c r="F835" s="3">
        <v>5619.72</v>
      </c>
      <c r="G835" s="3">
        <v>0</v>
      </c>
      <c r="H835" s="3">
        <v>5619.72</v>
      </c>
      <c r="I835" s="3" t="s">
        <v>29</v>
      </c>
      <c r="J835" s="5">
        <v>1</v>
      </c>
      <c r="K835" t="str">
        <f>_xlfn.XLOOKUP(D835, dim_channels!A:A, dim_channels!C:C, "Not Found")</f>
        <v>Direct</v>
      </c>
      <c r="L835" t="str">
        <f>_xlfn.XLOOKUP(D835, dim_channels!A:A, dim_channels!B:B, "Not Found")</f>
        <v>Walk-in</v>
      </c>
    </row>
    <row r="836" spans="1:12" x14ac:dyDescent="0.2">
      <c r="A836" s="2" t="s">
        <v>1255</v>
      </c>
      <c r="B836" s="2" t="s">
        <v>226</v>
      </c>
      <c r="C836" s="2" t="s">
        <v>100</v>
      </c>
      <c r="D836" s="2" t="s">
        <v>33</v>
      </c>
      <c r="E836" s="2" t="s">
        <v>28</v>
      </c>
      <c r="F836" s="2">
        <v>19649.13</v>
      </c>
      <c r="G836" s="2">
        <v>2947.37</v>
      </c>
      <c r="H836" s="2">
        <v>16701.759999999998</v>
      </c>
      <c r="I836" s="2" t="s">
        <v>29</v>
      </c>
      <c r="J836" s="4">
        <v>1.1764706234552531</v>
      </c>
      <c r="K836" t="str">
        <f>_xlfn.XLOOKUP(D836, dim_channels!A:A, dim_channels!C:C, "Not Found")</f>
        <v>OTA</v>
      </c>
      <c r="L836" t="str">
        <f>_xlfn.XLOOKUP(D836, dim_channels!A:A, dim_channels!B:B, "Not Found")</f>
        <v>Booking.com</v>
      </c>
    </row>
    <row r="837" spans="1:12" x14ac:dyDescent="0.2">
      <c r="A837" s="3" t="s">
        <v>1256</v>
      </c>
      <c r="B837" s="3" t="s">
        <v>179</v>
      </c>
      <c r="C837" s="3" t="s">
        <v>794</v>
      </c>
      <c r="D837" s="3" t="s">
        <v>169</v>
      </c>
      <c r="E837" s="3" t="s">
        <v>34</v>
      </c>
      <c r="F837" s="3">
        <v>3185.82</v>
      </c>
      <c r="G837" s="3">
        <v>637.16</v>
      </c>
      <c r="H837" s="3">
        <v>2548.66</v>
      </c>
      <c r="I837" s="3" t="s">
        <v>29</v>
      </c>
      <c r="J837" s="5">
        <v>1.249998038184772</v>
      </c>
      <c r="K837" t="str">
        <f>_xlfn.XLOOKUP(D837, dim_channels!A:A, dim_channels!C:C, "Not Found")</f>
        <v>GDS</v>
      </c>
      <c r="L837" t="str">
        <f>_xlfn.XLOOKUP(D837, dim_channels!A:A, dim_channels!B:B, "Not Found")</f>
        <v>GDS (Amadeus)</v>
      </c>
    </row>
    <row r="838" spans="1:12" x14ac:dyDescent="0.2">
      <c r="A838" s="2" t="s">
        <v>1257</v>
      </c>
      <c r="B838" s="2" t="s">
        <v>574</v>
      </c>
      <c r="C838" s="2" t="s">
        <v>26</v>
      </c>
      <c r="D838" s="2" t="s">
        <v>27</v>
      </c>
      <c r="E838" s="2" t="s">
        <v>60</v>
      </c>
      <c r="F838" s="2">
        <v>2864.93</v>
      </c>
      <c r="G838" s="2">
        <v>0</v>
      </c>
      <c r="H838" s="2">
        <v>2864.93</v>
      </c>
      <c r="I838" s="2" t="s">
        <v>29</v>
      </c>
      <c r="J838" s="4">
        <v>1</v>
      </c>
      <c r="K838" t="str">
        <f>_xlfn.XLOOKUP(D838, dim_channels!A:A, dim_channels!C:C, "Not Found")</f>
        <v>OTA</v>
      </c>
      <c r="L838" t="str">
        <f>_xlfn.XLOOKUP(D838, dim_channels!A:A, dim_channels!B:B, "Not Found")</f>
        <v>Expedia</v>
      </c>
    </row>
    <row r="839" spans="1:12" x14ac:dyDescent="0.2">
      <c r="A839" s="3" t="s">
        <v>1258</v>
      </c>
      <c r="B839" s="3" t="s">
        <v>740</v>
      </c>
      <c r="C839" s="3" t="s">
        <v>603</v>
      </c>
      <c r="D839" s="3" t="s">
        <v>64</v>
      </c>
      <c r="E839" s="3" t="s">
        <v>34</v>
      </c>
      <c r="F839" s="3">
        <v>12311.99</v>
      </c>
      <c r="G839" s="3">
        <v>0</v>
      </c>
      <c r="H839" s="3">
        <v>12311.99</v>
      </c>
      <c r="I839" s="3" t="s">
        <v>56</v>
      </c>
      <c r="J839" s="5">
        <v>1</v>
      </c>
      <c r="K839" t="str">
        <f>_xlfn.XLOOKUP(D839, dim_channels!A:A, dim_channels!C:C, "Not Found")</f>
        <v>Direct</v>
      </c>
      <c r="L839" t="str">
        <f>_xlfn.XLOOKUP(D839, dim_channels!A:A, dim_channels!B:B, "Not Found")</f>
        <v>Direct Website</v>
      </c>
    </row>
    <row r="840" spans="1:12" x14ac:dyDescent="0.2">
      <c r="A840" s="2" t="s">
        <v>1259</v>
      </c>
      <c r="B840" s="2" t="s">
        <v>396</v>
      </c>
      <c r="C840" s="2" t="s">
        <v>401</v>
      </c>
      <c r="D840" s="2" t="s">
        <v>64</v>
      </c>
      <c r="E840" s="2" t="s">
        <v>28</v>
      </c>
      <c r="F840" s="2">
        <v>3391.32</v>
      </c>
      <c r="G840" s="2">
        <v>0</v>
      </c>
      <c r="H840" s="2">
        <v>3391.32</v>
      </c>
      <c r="I840" s="2" t="s">
        <v>29</v>
      </c>
      <c r="J840" s="4">
        <v>1</v>
      </c>
      <c r="K840" t="str">
        <f>_xlfn.XLOOKUP(D840, dim_channels!A:A, dim_channels!C:C, "Not Found")</f>
        <v>Direct</v>
      </c>
      <c r="L840" t="str">
        <f>_xlfn.XLOOKUP(D840, dim_channels!A:A, dim_channels!B:B, "Not Found")</f>
        <v>Direct Website</v>
      </c>
    </row>
    <row r="841" spans="1:12" x14ac:dyDescent="0.2">
      <c r="A841" s="3" t="s">
        <v>1260</v>
      </c>
      <c r="B841" s="3" t="s">
        <v>578</v>
      </c>
      <c r="C841" s="3" t="s">
        <v>72</v>
      </c>
      <c r="D841" s="3" t="s">
        <v>52</v>
      </c>
      <c r="E841" s="3" t="s">
        <v>60</v>
      </c>
      <c r="F841" s="3">
        <v>11970.69</v>
      </c>
      <c r="G841" s="3">
        <v>0</v>
      </c>
      <c r="H841" s="3">
        <v>11970.69</v>
      </c>
      <c r="I841" s="3" t="s">
        <v>29</v>
      </c>
      <c r="J841" s="5">
        <v>1</v>
      </c>
      <c r="K841" t="str">
        <f>_xlfn.XLOOKUP(D841, dim_channels!A:A, dim_channels!C:C, "Not Found")</f>
        <v>OTA</v>
      </c>
      <c r="L841" t="str">
        <f>_xlfn.XLOOKUP(D841, dim_channels!A:A, dim_channels!B:B, "Not Found")</f>
        <v>Agoda</v>
      </c>
    </row>
    <row r="842" spans="1:12" x14ac:dyDescent="0.2">
      <c r="A842" s="2" t="s">
        <v>1261</v>
      </c>
      <c r="B842" s="2" t="s">
        <v>98</v>
      </c>
      <c r="C842" s="2" t="s">
        <v>1179</v>
      </c>
      <c r="D842" s="2" t="s">
        <v>27</v>
      </c>
      <c r="E842" s="2" t="s">
        <v>60</v>
      </c>
      <c r="F842" s="2">
        <v>7872.53</v>
      </c>
      <c r="G842" s="2">
        <v>0</v>
      </c>
      <c r="H842" s="2">
        <v>7872.53</v>
      </c>
      <c r="I842" s="2" t="s">
        <v>41</v>
      </c>
      <c r="J842" s="4">
        <v>1</v>
      </c>
      <c r="K842" t="str">
        <f>_xlfn.XLOOKUP(D842, dim_channels!A:A, dim_channels!C:C, "Not Found")</f>
        <v>OTA</v>
      </c>
      <c r="L842" t="str">
        <f>_xlfn.XLOOKUP(D842, dim_channels!A:A, dim_channels!B:B, "Not Found")</f>
        <v>Expedia</v>
      </c>
    </row>
    <row r="843" spans="1:12" x14ac:dyDescent="0.2">
      <c r="A843" s="3" t="s">
        <v>1262</v>
      </c>
      <c r="B843" s="3" t="s">
        <v>145</v>
      </c>
      <c r="C843" s="3" t="s">
        <v>443</v>
      </c>
      <c r="D843" s="3" t="s">
        <v>52</v>
      </c>
      <c r="E843" s="3" t="s">
        <v>60</v>
      </c>
      <c r="F843" s="3">
        <v>18532.150000000001</v>
      </c>
      <c r="G843" s="3">
        <v>0</v>
      </c>
      <c r="H843" s="3">
        <v>18532.150000000001</v>
      </c>
      <c r="I843" s="3" t="s">
        <v>29</v>
      </c>
      <c r="J843" s="5">
        <v>1</v>
      </c>
      <c r="K843" t="str">
        <f>_xlfn.XLOOKUP(D843, dim_channels!A:A, dim_channels!C:C, "Not Found")</f>
        <v>OTA</v>
      </c>
      <c r="L843" t="str">
        <f>_xlfn.XLOOKUP(D843, dim_channels!A:A, dim_channels!B:B, "Not Found")</f>
        <v>Agoda</v>
      </c>
    </row>
    <row r="844" spans="1:12" x14ac:dyDescent="0.2">
      <c r="A844" s="2" t="s">
        <v>1263</v>
      </c>
      <c r="B844" s="2" t="s">
        <v>300</v>
      </c>
      <c r="C844" s="2" t="s">
        <v>564</v>
      </c>
      <c r="D844" s="2" t="s">
        <v>206</v>
      </c>
      <c r="E844" s="2" t="s">
        <v>207</v>
      </c>
      <c r="F844" s="2">
        <v>3149.24</v>
      </c>
      <c r="G844" s="2">
        <v>0</v>
      </c>
      <c r="H844" s="2">
        <v>3149.24</v>
      </c>
      <c r="I844" s="2" t="s">
        <v>29</v>
      </c>
      <c r="J844" s="4">
        <v>1</v>
      </c>
      <c r="K844" t="str">
        <f>_xlfn.XLOOKUP(D844, dim_channels!A:A, dim_channels!C:C, "Not Found")</f>
        <v>Direct</v>
      </c>
      <c r="L844" t="str">
        <f>_xlfn.XLOOKUP(D844, dim_channels!A:A, dim_channels!B:B, "Not Found")</f>
        <v>Walk-in</v>
      </c>
    </row>
    <row r="845" spans="1:12" x14ac:dyDescent="0.2">
      <c r="A845" s="3" t="s">
        <v>1264</v>
      </c>
      <c r="B845" s="3" t="s">
        <v>224</v>
      </c>
      <c r="C845" s="3" t="s">
        <v>224</v>
      </c>
      <c r="D845" s="3" t="s">
        <v>33</v>
      </c>
      <c r="E845" s="3" t="s">
        <v>60</v>
      </c>
      <c r="F845" s="3">
        <v>24514.6</v>
      </c>
      <c r="G845" s="3">
        <v>0</v>
      </c>
      <c r="H845" s="3">
        <v>24514.6</v>
      </c>
      <c r="I845" s="3" t="s">
        <v>29</v>
      </c>
      <c r="J845" s="5">
        <v>1</v>
      </c>
      <c r="K845" t="str">
        <f>_xlfn.XLOOKUP(D845, dim_channels!A:A, dim_channels!C:C, "Not Found")</f>
        <v>OTA</v>
      </c>
      <c r="L845" t="str">
        <f>_xlfn.XLOOKUP(D845, dim_channels!A:A, dim_channels!B:B, "Not Found")</f>
        <v>Booking.com</v>
      </c>
    </row>
    <row r="846" spans="1:12" x14ac:dyDescent="0.2">
      <c r="A846" s="2" t="s">
        <v>1265</v>
      </c>
      <c r="B846" s="2" t="s">
        <v>986</v>
      </c>
      <c r="C846" s="2" t="s">
        <v>94</v>
      </c>
      <c r="D846" s="2" t="s">
        <v>52</v>
      </c>
      <c r="E846" s="2" t="s">
        <v>34</v>
      </c>
      <c r="F846" s="2">
        <v>3231.37</v>
      </c>
      <c r="G846" s="2">
        <v>387.76</v>
      </c>
      <c r="H846" s="2">
        <v>2843.61</v>
      </c>
      <c r="I846" s="2" t="s">
        <v>29</v>
      </c>
      <c r="J846" s="4">
        <v>1.136361878035314</v>
      </c>
      <c r="K846" t="str">
        <f>_xlfn.XLOOKUP(D846, dim_channels!A:A, dim_channels!C:C, "Not Found")</f>
        <v>OTA</v>
      </c>
      <c r="L846" t="str">
        <f>_xlfn.XLOOKUP(D846, dim_channels!A:A, dim_channels!B:B, "Not Found")</f>
        <v>Agoda</v>
      </c>
    </row>
    <row r="847" spans="1:12" x14ac:dyDescent="0.2">
      <c r="A847" s="3" t="s">
        <v>1266</v>
      </c>
      <c r="B847" s="3" t="s">
        <v>215</v>
      </c>
      <c r="C847" s="3" t="s">
        <v>230</v>
      </c>
      <c r="D847" s="3" t="s">
        <v>33</v>
      </c>
      <c r="E847" s="3" t="s">
        <v>28</v>
      </c>
      <c r="F847" s="3">
        <v>5604.57</v>
      </c>
      <c r="G847" s="3">
        <v>840.69</v>
      </c>
      <c r="H847" s="3">
        <v>4763.88</v>
      </c>
      <c r="I847" s="3" t="s">
        <v>29</v>
      </c>
      <c r="J847" s="5">
        <v>1.176471699539031</v>
      </c>
      <c r="K847" t="str">
        <f>_xlfn.XLOOKUP(D847, dim_channels!A:A, dim_channels!C:C, "Not Found")</f>
        <v>OTA</v>
      </c>
      <c r="L847" t="str">
        <f>_xlfn.XLOOKUP(D847, dim_channels!A:A, dim_channels!B:B, "Not Found")</f>
        <v>Booking.com</v>
      </c>
    </row>
    <row r="848" spans="1:12" x14ac:dyDescent="0.2">
      <c r="A848" s="2" t="s">
        <v>1267</v>
      </c>
      <c r="B848" s="2" t="s">
        <v>219</v>
      </c>
      <c r="C848" s="2" t="s">
        <v>261</v>
      </c>
      <c r="D848" s="2" t="s">
        <v>45</v>
      </c>
      <c r="E848" s="2" t="s">
        <v>89</v>
      </c>
      <c r="F848" s="2">
        <v>3966.71</v>
      </c>
      <c r="G848" s="2">
        <v>0</v>
      </c>
      <c r="H848" s="2">
        <v>3966.71</v>
      </c>
      <c r="I848" s="2" t="s">
        <v>29</v>
      </c>
      <c r="J848" s="4">
        <v>1</v>
      </c>
      <c r="K848" t="str">
        <f>_xlfn.XLOOKUP(D848, dim_channels!A:A, dim_channels!C:C, "Not Found")</f>
        <v>Corporate</v>
      </c>
      <c r="L848" t="str">
        <f>_xlfn.XLOOKUP(D848, dim_channels!A:A, dim_channels!B:B, "Not Found")</f>
        <v>Corporate Direct</v>
      </c>
    </row>
    <row r="849" spans="1:12" x14ac:dyDescent="0.2">
      <c r="A849" s="3" t="s">
        <v>1268</v>
      </c>
      <c r="B849" s="3" t="s">
        <v>253</v>
      </c>
      <c r="C849" s="3" t="s">
        <v>724</v>
      </c>
      <c r="D849" s="3" t="s">
        <v>33</v>
      </c>
      <c r="E849" s="3" t="s">
        <v>34</v>
      </c>
      <c r="F849" s="3">
        <v>3315.23</v>
      </c>
      <c r="G849" s="3">
        <v>497.28</v>
      </c>
      <c r="H849" s="3">
        <v>2817.95</v>
      </c>
      <c r="I849" s="3" t="s">
        <v>29</v>
      </c>
      <c r="J849" s="5">
        <v>1.1764687095228801</v>
      </c>
      <c r="K849" t="str">
        <f>_xlfn.XLOOKUP(D849, dim_channels!A:A, dim_channels!C:C, "Not Found")</f>
        <v>OTA</v>
      </c>
      <c r="L849" t="str">
        <f>_xlfn.XLOOKUP(D849, dim_channels!A:A, dim_channels!B:B, "Not Found")</f>
        <v>Booking.com</v>
      </c>
    </row>
    <row r="850" spans="1:12" x14ac:dyDescent="0.2">
      <c r="A850" s="2" t="s">
        <v>1269</v>
      </c>
      <c r="B850" s="2" t="s">
        <v>136</v>
      </c>
      <c r="C850" s="2" t="s">
        <v>618</v>
      </c>
      <c r="D850" s="2" t="s">
        <v>52</v>
      </c>
      <c r="E850" s="2" t="s">
        <v>60</v>
      </c>
      <c r="F850" s="2">
        <v>2466.08</v>
      </c>
      <c r="G850" s="2">
        <v>0</v>
      </c>
      <c r="H850" s="2">
        <v>2466.08</v>
      </c>
      <c r="I850" s="2" t="s">
        <v>29</v>
      </c>
      <c r="J850" s="4">
        <v>1</v>
      </c>
      <c r="K850" t="str">
        <f>_xlfn.XLOOKUP(D850, dim_channels!A:A, dim_channels!C:C, "Not Found")</f>
        <v>OTA</v>
      </c>
      <c r="L850" t="str">
        <f>_xlfn.XLOOKUP(D850, dim_channels!A:A, dim_channels!B:B, "Not Found")</f>
        <v>Agoda</v>
      </c>
    </row>
    <row r="851" spans="1:12" x14ac:dyDescent="0.2">
      <c r="A851" s="3" t="s">
        <v>1270</v>
      </c>
      <c r="B851" s="3" t="s">
        <v>740</v>
      </c>
      <c r="C851" s="3" t="s">
        <v>132</v>
      </c>
      <c r="D851" s="3" t="s">
        <v>169</v>
      </c>
      <c r="E851" s="3" t="s">
        <v>34</v>
      </c>
      <c r="F851" s="3">
        <v>3318.94</v>
      </c>
      <c r="G851" s="3">
        <v>663.79</v>
      </c>
      <c r="H851" s="3">
        <v>2655.15</v>
      </c>
      <c r="I851" s="3" t="s">
        <v>41</v>
      </c>
      <c r="J851" s="5">
        <v>1.25000094156639</v>
      </c>
      <c r="K851" t="str">
        <f>_xlfn.XLOOKUP(D851, dim_channels!A:A, dim_channels!C:C, "Not Found")</f>
        <v>GDS</v>
      </c>
      <c r="L851" t="str">
        <f>_xlfn.XLOOKUP(D851, dim_channels!A:A, dim_channels!B:B, "Not Found")</f>
        <v>GDS (Amadeus)</v>
      </c>
    </row>
    <row r="852" spans="1:12" x14ac:dyDescent="0.2">
      <c r="A852" s="2" t="s">
        <v>1271</v>
      </c>
      <c r="B852" s="2" t="s">
        <v>1272</v>
      </c>
      <c r="C852" s="2" t="s">
        <v>515</v>
      </c>
      <c r="D852" s="2" t="s">
        <v>169</v>
      </c>
      <c r="E852" s="2" t="s">
        <v>34</v>
      </c>
      <c r="F852" s="2">
        <v>17538.48</v>
      </c>
      <c r="G852" s="2">
        <v>3507.7</v>
      </c>
      <c r="H852" s="2">
        <v>14030.78</v>
      </c>
      <c r="I852" s="2" t="s">
        <v>29</v>
      </c>
      <c r="J852" s="4">
        <v>1.250000356359376</v>
      </c>
      <c r="K852" t="str">
        <f>_xlfn.XLOOKUP(D852, dim_channels!A:A, dim_channels!C:C, "Not Found")</f>
        <v>GDS</v>
      </c>
      <c r="L852" t="str">
        <f>_xlfn.XLOOKUP(D852, dim_channels!A:A, dim_channels!B:B, "Not Found")</f>
        <v>GDS (Amadeus)</v>
      </c>
    </row>
    <row r="853" spans="1:12" x14ac:dyDescent="0.2">
      <c r="A853" s="3" t="s">
        <v>1273</v>
      </c>
      <c r="B853" s="3" t="s">
        <v>425</v>
      </c>
      <c r="C853" s="3" t="s">
        <v>195</v>
      </c>
      <c r="D853" s="3" t="s">
        <v>52</v>
      </c>
      <c r="E853" s="3" t="s">
        <v>60</v>
      </c>
      <c r="F853" s="3">
        <v>11114</v>
      </c>
      <c r="G853" s="3">
        <v>0</v>
      </c>
      <c r="H853" s="3">
        <v>11114</v>
      </c>
      <c r="I853" s="3" t="s">
        <v>29</v>
      </c>
      <c r="J853" s="5">
        <v>1</v>
      </c>
      <c r="K853" t="str">
        <f>_xlfn.XLOOKUP(D853, dim_channels!A:A, dim_channels!C:C, "Not Found")</f>
        <v>OTA</v>
      </c>
      <c r="L853" t="str">
        <f>_xlfn.XLOOKUP(D853, dim_channels!A:A, dim_channels!B:B, "Not Found")</f>
        <v>Agoda</v>
      </c>
    </row>
    <row r="854" spans="1:12" x14ac:dyDescent="0.2">
      <c r="A854" s="2" t="s">
        <v>1274</v>
      </c>
      <c r="B854" s="2" t="s">
        <v>1275</v>
      </c>
      <c r="C854" s="2" t="s">
        <v>1275</v>
      </c>
      <c r="D854" s="2" t="s">
        <v>33</v>
      </c>
      <c r="E854" s="2" t="s">
        <v>60</v>
      </c>
      <c r="F854" s="2">
        <v>8829.2900000000009</v>
      </c>
      <c r="G854" s="2">
        <v>0</v>
      </c>
      <c r="H854" s="2">
        <v>8829.2900000000009</v>
      </c>
      <c r="I854" s="2" t="s">
        <v>29</v>
      </c>
      <c r="J854" s="4">
        <v>1</v>
      </c>
      <c r="K854" t="str">
        <f>_xlfn.XLOOKUP(D854, dim_channels!A:A, dim_channels!C:C, "Not Found")</f>
        <v>OTA</v>
      </c>
      <c r="L854" t="str">
        <f>_xlfn.XLOOKUP(D854, dim_channels!A:A, dim_channels!B:B, "Not Found")</f>
        <v>Booking.com</v>
      </c>
    </row>
    <row r="855" spans="1:12" x14ac:dyDescent="0.2">
      <c r="A855" s="3" t="s">
        <v>1276</v>
      </c>
      <c r="B855" s="3" t="s">
        <v>54</v>
      </c>
      <c r="C855" s="3" t="s">
        <v>445</v>
      </c>
      <c r="D855" s="3" t="s">
        <v>45</v>
      </c>
      <c r="E855" s="3" t="s">
        <v>46</v>
      </c>
      <c r="F855" s="3">
        <v>2706.2</v>
      </c>
      <c r="G855" s="3">
        <v>135.31</v>
      </c>
      <c r="H855" s="3">
        <v>2570.89</v>
      </c>
      <c r="I855" s="3" t="s">
        <v>56</v>
      </c>
      <c r="J855" s="5">
        <v>1.0526315789473679</v>
      </c>
      <c r="K855" t="str">
        <f>_xlfn.XLOOKUP(D855, dim_channels!A:A, dim_channels!C:C, "Not Found")</f>
        <v>Corporate</v>
      </c>
      <c r="L855" t="str">
        <f>_xlfn.XLOOKUP(D855, dim_channels!A:A, dim_channels!B:B, "Not Found")</f>
        <v>Corporate Direct</v>
      </c>
    </row>
    <row r="856" spans="1:12" x14ac:dyDescent="0.2">
      <c r="A856" s="2" t="s">
        <v>1277</v>
      </c>
      <c r="B856" s="2" t="s">
        <v>1278</v>
      </c>
      <c r="C856" s="2" t="s">
        <v>435</v>
      </c>
      <c r="D856" s="2" t="s">
        <v>52</v>
      </c>
      <c r="E856" s="2" t="s">
        <v>60</v>
      </c>
      <c r="F856" s="2">
        <v>8473.69</v>
      </c>
      <c r="G856" s="2">
        <v>0</v>
      </c>
      <c r="H856" s="2">
        <v>8473.69</v>
      </c>
      <c r="I856" s="2" t="s">
        <v>41</v>
      </c>
      <c r="J856" s="4">
        <v>1</v>
      </c>
      <c r="K856" t="str">
        <f>_xlfn.XLOOKUP(D856, dim_channels!A:A, dim_channels!C:C, "Not Found")</f>
        <v>OTA</v>
      </c>
      <c r="L856" t="str">
        <f>_xlfn.XLOOKUP(D856, dim_channels!A:A, dim_channels!B:B, "Not Found")</f>
        <v>Agoda</v>
      </c>
    </row>
    <row r="857" spans="1:12" x14ac:dyDescent="0.2">
      <c r="A857" s="3" t="s">
        <v>1279</v>
      </c>
      <c r="B857" s="3" t="s">
        <v>299</v>
      </c>
      <c r="C857" s="3" t="s">
        <v>380</v>
      </c>
      <c r="D857" s="3" t="s">
        <v>64</v>
      </c>
      <c r="E857" s="3" t="s">
        <v>34</v>
      </c>
      <c r="F857" s="3">
        <v>2703.38</v>
      </c>
      <c r="G857" s="3">
        <v>0</v>
      </c>
      <c r="H857" s="3">
        <v>2703.38</v>
      </c>
      <c r="I857" s="3" t="s">
        <v>29</v>
      </c>
      <c r="J857" s="5">
        <v>1</v>
      </c>
      <c r="K857" t="str">
        <f>_xlfn.XLOOKUP(D857, dim_channels!A:A, dim_channels!C:C, "Not Found")</f>
        <v>Direct</v>
      </c>
      <c r="L857" t="str">
        <f>_xlfn.XLOOKUP(D857, dim_channels!A:A, dim_channels!B:B, "Not Found")</f>
        <v>Direct Website</v>
      </c>
    </row>
    <row r="858" spans="1:12" x14ac:dyDescent="0.2">
      <c r="A858" s="2" t="s">
        <v>1280</v>
      </c>
      <c r="B858" s="2" t="s">
        <v>762</v>
      </c>
      <c r="C858" s="2" t="s">
        <v>449</v>
      </c>
      <c r="D858" s="2" t="s">
        <v>64</v>
      </c>
      <c r="E858" s="2" t="s">
        <v>28</v>
      </c>
      <c r="F858" s="2">
        <v>12319.14</v>
      </c>
      <c r="G858" s="2">
        <v>0</v>
      </c>
      <c r="H858" s="2">
        <v>12319.14</v>
      </c>
      <c r="I858" s="2" t="s">
        <v>29</v>
      </c>
      <c r="J858" s="4">
        <v>1</v>
      </c>
      <c r="K858" t="str">
        <f>_xlfn.XLOOKUP(D858, dim_channels!A:A, dim_channels!C:C, "Not Found")</f>
        <v>Direct</v>
      </c>
      <c r="L858" t="str">
        <f>_xlfn.XLOOKUP(D858, dim_channels!A:A, dim_channels!B:B, "Not Found")</f>
        <v>Direct Website</v>
      </c>
    </row>
    <row r="859" spans="1:12" x14ac:dyDescent="0.2">
      <c r="A859" s="3" t="s">
        <v>1281</v>
      </c>
      <c r="B859" s="3" t="s">
        <v>138</v>
      </c>
      <c r="C859" s="3" t="s">
        <v>98</v>
      </c>
      <c r="D859" s="3" t="s">
        <v>33</v>
      </c>
      <c r="E859" s="3" t="s">
        <v>34</v>
      </c>
      <c r="F859" s="3">
        <v>7559.36</v>
      </c>
      <c r="G859" s="3">
        <v>1133.9000000000001</v>
      </c>
      <c r="H859" s="3">
        <v>6425.46</v>
      </c>
      <c r="I859" s="3" t="s">
        <v>41</v>
      </c>
      <c r="J859" s="5">
        <v>1.176469855854678</v>
      </c>
      <c r="K859" t="str">
        <f>_xlfn.XLOOKUP(D859, dim_channels!A:A, dim_channels!C:C, "Not Found")</f>
        <v>OTA</v>
      </c>
      <c r="L859" t="str">
        <f>_xlfn.XLOOKUP(D859, dim_channels!A:A, dim_channels!B:B, "Not Found")</f>
        <v>Booking.com</v>
      </c>
    </row>
    <row r="860" spans="1:12" x14ac:dyDescent="0.2">
      <c r="A860" s="2" t="s">
        <v>1282</v>
      </c>
      <c r="B860" s="2" t="s">
        <v>118</v>
      </c>
      <c r="C860" s="2" t="s">
        <v>176</v>
      </c>
      <c r="D860" s="2" t="s">
        <v>114</v>
      </c>
      <c r="E860" s="2" t="s">
        <v>115</v>
      </c>
      <c r="F860" s="2">
        <v>3327.56</v>
      </c>
      <c r="G860" s="2">
        <v>332.76</v>
      </c>
      <c r="H860" s="2">
        <v>2994.8</v>
      </c>
      <c r="I860" s="2" t="s">
        <v>56</v>
      </c>
      <c r="J860" s="4">
        <v>1.111112595164953</v>
      </c>
      <c r="K860" t="str">
        <f>_xlfn.XLOOKUP(D860, dim_channels!A:A, dim_channels!C:C, "Not Found")</f>
        <v>Offline</v>
      </c>
      <c r="L860" t="str">
        <f>_xlfn.XLOOKUP(D860, dim_channels!A:A, dim_channels!B:B, "Not Found")</f>
        <v>Travel Agency</v>
      </c>
    </row>
    <row r="861" spans="1:12" x14ac:dyDescent="0.2">
      <c r="A861" s="3" t="s">
        <v>1283</v>
      </c>
      <c r="B861" s="3" t="s">
        <v>329</v>
      </c>
      <c r="C861" s="3" t="s">
        <v>435</v>
      </c>
      <c r="D861" s="3" t="s">
        <v>27</v>
      </c>
      <c r="E861" s="3" t="s">
        <v>60</v>
      </c>
      <c r="F861" s="3">
        <v>12870.5</v>
      </c>
      <c r="G861" s="3">
        <v>0</v>
      </c>
      <c r="H861" s="3">
        <v>12870.5</v>
      </c>
      <c r="I861" s="3" t="s">
        <v>29</v>
      </c>
      <c r="J861" s="5">
        <v>1</v>
      </c>
      <c r="K861" t="str">
        <f>_xlfn.XLOOKUP(D861, dim_channels!A:A, dim_channels!C:C, "Not Found")</f>
        <v>OTA</v>
      </c>
      <c r="L861" t="str">
        <f>_xlfn.XLOOKUP(D861, dim_channels!A:A, dim_channels!B:B, "Not Found")</f>
        <v>Expedia</v>
      </c>
    </row>
    <row r="862" spans="1:12" x14ac:dyDescent="0.2">
      <c r="A862" s="2" t="s">
        <v>1284</v>
      </c>
      <c r="B862" s="2" t="s">
        <v>292</v>
      </c>
      <c r="C862" s="2" t="s">
        <v>813</v>
      </c>
      <c r="D862" s="2" t="s">
        <v>206</v>
      </c>
      <c r="E862" s="2" t="s">
        <v>207</v>
      </c>
      <c r="F862" s="2">
        <v>4477.38</v>
      </c>
      <c r="G862" s="2">
        <v>0</v>
      </c>
      <c r="H862" s="2">
        <v>4477.38</v>
      </c>
      <c r="I862" s="2" t="s">
        <v>29</v>
      </c>
      <c r="J862" s="4">
        <v>1</v>
      </c>
      <c r="K862" t="str">
        <f>_xlfn.XLOOKUP(D862, dim_channels!A:A, dim_channels!C:C, "Not Found")</f>
        <v>Direct</v>
      </c>
      <c r="L862" t="str">
        <f>_xlfn.XLOOKUP(D862, dim_channels!A:A, dim_channels!B:B, "Not Found")</f>
        <v>Walk-in</v>
      </c>
    </row>
    <row r="863" spans="1:12" x14ac:dyDescent="0.2">
      <c r="A863" s="3" t="s">
        <v>1285</v>
      </c>
      <c r="B863" s="3" t="s">
        <v>337</v>
      </c>
      <c r="C863" s="3" t="s">
        <v>679</v>
      </c>
      <c r="D863" s="3" t="s">
        <v>52</v>
      </c>
      <c r="E863" s="3" t="s">
        <v>60</v>
      </c>
      <c r="F863" s="3">
        <v>7738.1</v>
      </c>
      <c r="G863" s="3">
        <v>0</v>
      </c>
      <c r="H863" s="3">
        <v>7738.1</v>
      </c>
      <c r="I863" s="3" t="s">
        <v>41</v>
      </c>
      <c r="J863" s="5">
        <v>1</v>
      </c>
      <c r="K863" t="str">
        <f>_xlfn.XLOOKUP(D863, dim_channels!A:A, dim_channels!C:C, "Not Found")</f>
        <v>OTA</v>
      </c>
      <c r="L863" t="str">
        <f>_xlfn.XLOOKUP(D863, dim_channels!A:A, dim_channels!B:B, "Not Found")</f>
        <v>Agoda</v>
      </c>
    </row>
    <row r="864" spans="1:12" x14ac:dyDescent="0.2">
      <c r="A864" s="2" t="s">
        <v>1286</v>
      </c>
      <c r="B864" s="2" t="s">
        <v>183</v>
      </c>
      <c r="C864" s="2" t="s">
        <v>187</v>
      </c>
      <c r="D864" s="2" t="s">
        <v>33</v>
      </c>
      <c r="E864" s="2" t="s">
        <v>34</v>
      </c>
      <c r="F864" s="2">
        <v>8235.1299999999992</v>
      </c>
      <c r="G864" s="2">
        <v>1235.27</v>
      </c>
      <c r="H864" s="2">
        <v>6999.86</v>
      </c>
      <c r="I864" s="2" t="s">
        <v>56</v>
      </c>
      <c r="J864" s="4">
        <v>1.176470672270588</v>
      </c>
      <c r="K864" t="str">
        <f>_xlfn.XLOOKUP(D864, dim_channels!A:A, dim_channels!C:C, "Not Found")</f>
        <v>OTA</v>
      </c>
      <c r="L864" t="str">
        <f>_xlfn.XLOOKUP(D864, dim_channels!A:A, dim_channels!B:B, "Not Found")</f>
        <v>Booking.com</v>
      </c>
    </row>
    <row r="865" spans="1:12" x14ac:dyDescent="0.2">
      <c r="A865" s="3" t="s">
        <v>1287</v>
      </c>
      <c r="B865" s="3" t="s">
        <v>106</v>
      </c>
      <c r="C865" s="3" t="s">
        <v>340</v>
      </c>
      <c r="D865" s="3" t="s">
        <v>169</v>
      </c>
      <c r="E865" s="3" t="s">
        <v>46</v>
      </c>
      <c r="F865" s="3">
        <v>3032.58</v>
      </c>
      <c r="G865" s="3">
        <v>606.52</v>
      </c>
      <c r="H865" s="3">
        <v>2426.06</v>
      </c>
      <c r="I865" s="3" t="s">
        <v>41</v>
      </c>
      <c r="J865" s="5">
        <v>1.250002060954799</v>
      </c>
      <c r="K865" t="str">
        <f>_xlfn.XLOOKUP(D865, dim_channels!A:A, dim_channels!C:C, "Not Found")</f>
        <v>GDS</v>
      </c>
      <c r="L865" t="str">
        <f>_xlfn.XLOOKUP(D865, dim_channels!A:A, dim_channels!B:B, "Not Found")</f>
        <v>GDS (Amadeus)</v>
      </c>
    </row>
    <row r="866" spans="1:12" x14ac:dyDescent="0.2">
      <c r="A866" s="2" t="s">
        <v>1288</v>
      </c>
      <c r="B866" s="2" t="s">
        <v>355</v>
      </c>
      <c r="C866" s="2" t="s">
        <v>176</v>
      </c>
      <c r="D866" s="2" t="s">
        <v>45</v>
      </c>
      <c r="E866" s="2" t="s">
        <v>89</v>
      </c>
      <c r="F866" s="2">
        <v>8531.8700000000008</v>
      </c>
      <c r="G866" s="2">
        <v>0</v>
      </c>
      <c r="H866" s="2">
        <v>8531.8700000000008</v>
      </c>
      <c r="I866" s="2" t="s">
        <v>56</v>
      </c>
      <c r="J866" s="4">
        <v>1</v>
      </c>
      <c r="K866" t="str">
        <f>_xlfn.XLOOKUP(D866, dim_channels!A:A, dim_channels!C:C, "Not Found")</f>
        <v>Corporate</v>
      </c>
      <c r="L866" t="str">
        <f>_xlfn.XLOOKUP(D866, dim_channels!A:A, dim_channels!B:B, "Not Found")</f>
        <v>Corporate Direct</v>
      </c>
    </row>
    <row r="867" spans="1:12" x14ac:dyDescent="0.2">
      <c r="A867" s="3" t="s">
        <v>1289</v>
      </c>
      <c r="B867" s="3" t="s">
        <v>504</v>
      </c>
      <c r="C867" s="3" t="s">
        <v>504</v>
      </c>
      <c r="D867" s="3" t="s">
        <v>114</v>
      </c>
      <c r="E867" s="3" t="s">
        <v>46</v>
      </c>
      <c r="F867" s="3">
        <v>25430.45</v>
      </c>
      <c r="G867" s="3">
        <v>2543.04</v>
      </c>
      <c r="H867" s="3">
        <v>22887.41</v>
      </c>
      <c r="I867" s="3" t="s">
        <v>29</v>
      </c>
      <c r="J867" s="5">
        <v>1.111110868376981</v>
      </c>
      <c r="K867" t="str">
        <f>_xlfn.XLOOKUP(D867, dim_channels!A:A, dim_channels!C:C, "Not Found")</f>
        <v>Offline</v>
      </c>
      <c r="L867" t="str">
        <f>_xlfn.XLOOKUP(D867, dim_channels!A:A, dim_channels!B:B, "Not Found")</f>
        <v>Travel Agency</v>
      </c>
    </row>
    <row r="868" spans="1:12" x14ac:dyDescent="0.2">
      <c r="A868" s="2" t="s">
        <v>1290</v>
      </c>
      <c r="B868" s="2" t="s">
        <v>215</v>
      </c>
      <c r="C868" s="2" t="s">
        <v>236</v>
      </c>
      <c r="D868" s="2" t="s">
        <v>64</v>
      </c>
      <c r="E868" s="2" t="s">
        <v>115</v>
      </c>
      <c r="F868" s="2">
        <v>5874.2</v>
      </c>
      <c r="G868" s="2">
        <v>0</v>
      </c>
      <c r="H868" s="2">
        <v>5874.2</v>
      </c>
      <c r="I868" s="2" t="s">
        <v>29</v>
      </c>
      <c r="J868" s="4">
        <v>1</v>
      </c>
      <c r="K868" t="str">
        <f>_xlfn.XLOOKUP(D868, dim_channels!A:A, dim_channels!C:C, "Not Found")</f>
        <v>Direct</v>
      </c>
      <c r="L868" t="str">
        <f>_xlfn.XLOOKUP(D868, dim_channels!A:A, dim_channels!B:B, "Not Found")</f>
        <v>Direct Website</v>
      </c>
    </row>
    <row r="869" spans="1:12" x14ac:dyDescent="0.2">
      <c r="A869" s="3" t="s">
        <v>1291</v>
      </c>
      <c r="B869" s="3" t="s">
        <v>262</v>
      </c>
      <c r="C869" s="3" t="s">
        <v>315</v>
      </c>
      <c r="D869" s="3" t="s">
        <v>64</v>
      </c>
      <c r="E869" s="3" t="s">
        <v>115</v>
      </c>
      <c r="F869" s="3">
        <v>7007.2</v>
      </c>
      <c r="G869" s="3">
        <v>0</v>
      </c>
      <c r="H869" s="3">
        <v>7007.2</v>
      </c>
      <c r="I869" s="3" t="s">
        <v>29</v>
      </c>
      <c r="J869" s="5">
        <v>1</v>
      </c>
      <c r="K869" t="str">
        <f>_xlfn.XLOOKUP(D869, dim_channels!A:A, dim_channels!C:C, "Not Found")</f>
        <v>Direct</v>
      </c>
      <c r="L869" t="str">
        <f>_xlfn.XLOOKUP(D869, dim_channels!A:A, dim_channels!B:B, "Not Found")</f>
        <v>Direct Website</v>
      </c>
    </row>
    <row r="870" spans="1:12" x14ac:dyDescent="0.2">
      <c r="A870" s="2" t="s">
        <v>1292</v>
      </c>
      <c r="B870" s="2" t="s">
        <v>51</v>
      </c>
      <c r="C870" s="2" t="s">
        <v>299</v>
      </c>
      <c r="D870" s="2" t="s">
        <v>64</v>
      </c>
      <c r="E870" s="2" t="s">
        <v>115</v>
      </c>
      <c r="F870" s="2">
        <v>3205.48</v>
      </c>
      <c r="G870" s="2">
        <v>0</v>
      </c>
      <c r="H870" s="2">
        <v>3205.48</v>
      </c>
      <c r="I870" s="2" t="s">
        <v>29</v>
      </c>
      <c r="J870" s="4">
        <v>1</v>
      </c>
      <c r="K870" t="str">
        <f>_xlfn.XLOOKUP(D870, dim_channels!A:A, dim_channels!C:C, "Not Found")</f>
        <v>Direct</v>
      </c>
      <c r="L870" t="str">
        <f>_xlfn.XLOOKUP(D870, dim_channels!A:A, dim_channels!B:B, "Not Found")</f>
        <v>Direct Website</v>
      </c>
    </row>
    <row r="871" spans="1:12" x14ac:dyDescent="0.2">
      <c r="A871" s="3" t="s">
        <v>1293</v>
      </c>
      <c r="B871" s="3" t="s">
        <v>612</v>
      </c>
      <c r="C871" s="3" t="s">
        <v>378</v>
      </c>
      <c r="D871" s="3" t="s">
        <v>27</v>
      </c>
      <c r="E871" s="3" t="s">
        <v>34</v>
      </c>
      <c r="F871" s="3">
        <v>2656.58</v>
      </c>
      <c r="G871" s="3">
        <v>478.18</v>
      </c>
      <c r="H871" s="3">
        <v>2178.4</v>
      </c>
      <c r="I871" s="3" t="s">
        <v>41</v>
      </c>
      <c r="J871" s="5">
        <v>1.219509731913331</v>
      </c>
      <c r="K871" t="str">
        <f>_xlfn.XLOOKUP(D871, dim_channels!A:A, dim_channels!C:C, "Not Found")</f>
        <v>OTA</v>
      </c>
      <c r="L871" t="str">
        <f>_xlfn.XLOOKUP(D871, dim_channels!A:A, dim_channels!B:B, "Not Found")</f>
        <v>Expedia</v>
      </c>
    </row>
    <row r="872" spans="1:12" x14ac:dyDescent="0.2">
      <c r="A872" s="2" t="s">
        <v>1294</v>
      </c>
      <c r="B872" s="2" t="s">
        <v>282</v>
      </c>
      <c r="C872" s="2" t="s">
        <v>443</v>
      </c>
      <c r="D872" s="2" t="s">
        <v>33</v>
      </c>
      <c r="E872" s="2" t="s">
        <v>60</v>
      </c>
      <c r="F872" s="2">
        <v>3595.37</v>
      </c>
      <c r="G872" s="2">
        <v>0</v>
      </c>
      <c r="H872" s="2">
        <v>3595.37</v>
      </c>
      <c r="I872" s="2" t="s">
        <v>41</v>
      </c>
      <c r="J872" s="4">
        <v>1</v>
      </c>
      <c r="K872" t="str">
        <f>_xlfn.XLOOKUP(D872, dim_channels!A:A, dim_channels!C:C, "Not Found")</f>
        <v>OTA</v>
      </c>
      <c r="L872" t="str">
        <f>_xlfn.XLOOKUP(D872, dim_channels!A:A, dim_channels!B:B, "Not Found")</f>
        <v>Booking.com</v>
      </c>
    </row>
    <row r="873" spans="1:12" x14ac:dyDescent="0.2">
      <c r="A873" s="3" t="s">
        <v>1295</v>
      </c>
      <c r="B873" s="3" t="s">
        <v>509</v>
      </c>
      <c r="C873" s="3" t="s">
        <v>104</v>
      </c>
      <c r="D873" s="3" t="s">
        <v>169</v>
      </c>
      <c r="E873" s="3" t="s">
        <v>34</v>
      </c>
      <c r="F873" s="3">
        <v>10065.93</v>
      </c>
      <c r="G873" s="3">
        <v>2013.19</v>
      </c>
      <c r="H873" s="3">
        <v>8052.74</v>
      </c>
      <c r="I873" s="3" t="s">
        <v>56</v>
      </c>
      <c r="J873" s="5">
        <v>1.250000620906673</v>
      </c>
      <c r="K873" t="str">
        <f>_xlfn.XLOOKUP(D873, dim_channels!A:A, dim_channels!C:C, "Not Found")</f>
        <v>GDS</v>
      </c>
      <c r="L873" t="str">
        <f>_xlfn.XLOOKUP(D873, dim_channels!A:A, dim_channels!B:B, "Not Found")</f>
        <v>GDS (Amadeus)</v>
      </c>
    </row>
    <row r="874" spans="1:12" x14ac:dyDescent="0.2">
      <c r="A874" s="2" t="s">
        <v>1296</v>
      </c>
      <c r="B874" s="2" t="s">
        <v>351</v>
      </c>
      <c r="C874" s="2" t="s">
        <v>286</v>
      </c>
      <c r="D874" s="2" t="s">
        <v>52</v>
      </c>
      <c r="E874" s="2" t="s">
        <v>34</v>
      </c>
      <c r="F874" s="2">
        <v>12573.51</v>
      </c>
      <c r="G874" s="2">
        <v>1508.82</v>
      </c>
      <c r="H874" s="2">
        <v>11064.69</v>
      </c>
      <c r="I874" s="2" t="s">
        <v>56</v>
      </c>
      <c r="J874" s="4">
        <v>1.13636351312147</v>
      </c>
      <c r="K874" t="str">
        <f>_xlfn.XLOOKUP(D874, dim_channels!A:A, dim_channels!C:C, "Not Found")</f>
        <v>OTA</v>
      </c>
      <c r="L874" t="str">
        <f>_xlfn.XLOOKUP(D874, dim_channels!A:A, dim_channels!B:B, "Not Found")</f>
        <v>Agoda</v>
      </c>
    </row>
    <row r="875" spans="1:12" x14ac:dyDescent="0.2">
      <c r="A875" s="3" t="s">
        <v>1297</v>
      </c>
      <c r="B875" s="3" t="s">
        <v>532</v>
      </c>
      <c r="C875" s="3" t="s">
        <v>416</v>
      </c>
      <c r="D875" s="3" t="s">
        <v>27</v>
      </c>
      <c r="E875" s="3" t="s">
        <v>28</v>
      </c>
      <c r="F875" s="3">
        <v>6075.14</v>
      </c>
      <c r="G875" s="3">
        <v>1093.53</v>
      </c>
      <c r="H875" s="3">
        <v>4981.6099999999997</v>
      </c>
      <c r="I875" s="3" t="s">
        <v>29</v>
      </c>
      <c r="J875" s="5">
        <v>1.2195133701755061</v>
      </c>
      <c r="K875" t="str">
        <f>_xlfn.XLOOKUP(D875, dim_channels!A:A, dim_channels!C:C, "Not Found")</f>
        <v>OTA</v>
      </c>
      <c r="L875" t="str">
        <f>_xlfn.XLOOKUP(D875, dim_channels!A:A, dim_channels!B:B, "Not Found")</f>
        <v>Expedia</v>
      </c>
    </row>
    <row r="876" spans="1:12" x14ac:dyDescent="0.2">
      <c r="A876" s="2" t="s">
        <v>1298</v>
      </c>
      <c r="B876" s="2" t="s">
        <v>1072</v>
      </c>
      <c r="C876" s="2" t="s">
        <v>136</v>
      </c>
      <c r="D876" s="2" t="s">
        <v>114</v>
      </c>
      <c r="E876" s="2" t="s">
        <v>115</v>
      </c>
      <c r="F876" s="2">
        <v>14170.93</v>
      </c>
      <c r="G876" s="2">
        <v>1417.09</v>
      </c>
      <c r="H876" s="2">
        <v>12753.84</v>
      </c>
      <c r="I876" s="2" t="s">
        <v>41</v>
      </c>
      <c r="J876" s="4">
        <v>1.111110849751918</v>
      </c>
      <c r="K876" t="str">
        <f>_xlfn.XLOOKUP(D876, dim_channels!A:A, dim_channels!C:C, "Not Found")</f>
        <v>Offline</v>
      </c>
      <c r="L876" t="str">
        <f>_xlfn.XLOOKUP(D876, dim_channels!A:A, dim_channels!B:B, "Not Found")</f>
        <v>Travel Agency</v>
      </c>
    </row>
    <row r="877" spans="1:12" x14ac:dyDescent="0.2">
      <c r="A877" s="3" t="s">
        <v>1299</v>
      </c>
      <c r="B877" s="3" t="s">
        <v>420</v>
      </c>
      <c r="C877" s="3" t="s">
        <v>346</v>
      </c>
      <c r="D877" s="3" t="s">
        <v>45</v>
      </c>
      <c r="E877" s="3" t="s">
        <v>89</v>
      </c>
      <c r="F877" s="3">
        <v>5997.23</v>
      </c>
      <c r="G877" s="3">
        <v>0</v>
      </c>
      <c r="H877" s="3">
        <v>5997.23</v>
      </c>
      <c r="I877" s="3" t="s">
        <v>29</v>
      </c>
      <c r="J877" s="5">
        <v>1</v>
      </c>
      <c r="K877" t="str">
        <f>_xlfn.XLOOKUP(D877, dim_channels!A:A, dim_channels!C:C, "Not Found")</f>
        <v>Corporate</v>
      </c>
      <c r="L877" t="str">
        <f>_xlfn.XLOOKUP(D877, dim_channels!A:A, dim_channels!B:B, "Not Found")</f>
        <v>Corporate Direct</v>
      </c>
    </row>
    <row r="878" spans="1:12" x14ac:dyDescent="0.2">
      <c r="A878" s="2" t="s">
        <v>1300</v>
      </c>
      <c r="B878" s="2" t="s">
        <v>498</v>
      </c>
      <c r="C878" s="2" t="s">
        <v>807</v>
      </c>
      <c r="D878" s="2" t="s">
        <v>52</v>
      </c>
      <c r="E878" s="2" t="s">
        <v>34</v>
      </c>
      <c r="F878" s="2">
        <v>2209.25</v>
      </c>
      <c r="G878" s="2">
        <v>265.11</v>
      </c>
      <c r="H878" s="2">
        <v>1944.14</v>
      </c>
      <c r="I878" s="2" t="s">
        <v>29</v>
      </c>
      <c r="J878" s="4">
        <v>1.136363636363636</v>
      </c>
      <c r="K878" t="str">
        <f>_xlfn.XLOOKUP(D878, dim_channels!A:A, dim_channels!C:C, "Not Found")</f>
        <v>OTA</v>
      </c>
      <c r="L878" t="str">
        <f>_xlfn.XLOOKUP(D878, dim_channels!A:A, dim_channels!B:B, "Not Found")</f>
        <v>Agoda</v>
      </c>
    </row>
    <row r="879" spans="1:12" x14ac:dyDescent="0.2">
      <c r="A879" s="3" t="s">
        <v>1301</v>
      </c>
      <c r="B879" s="3" t="s">
        <v>367</v>
      </c>
      <c r="C879" s="3" t="s">
        <v>335</v>
      </c>
      <c r="D879" s="3" t="s">
        <v>27</v>
      </c>
      <c r="E879" s="3" t="s">
        <v>28</v>
      </c>
      <c r="F879" s="3">
        <v>12523.63</v>
      </c>
      <c r="G879" s="3">
        <v>2254.25</v>
      </c>
      <c r="H879" s="3">
        <v>10269.379999999999</v>
      </c>
      <c r="I879" s="3" t="s">
        <v>29</v>
      </c>
      <c r="J879" s="5">
        <v>1.2195117913642299</v>
      </c>
      <c r="K879" t="str">
        <f>_xlfn.XLOOKUP(D879, dim_channels!A:A, dim_channels!C:C, "Not Found")</f>
        <v>OTA</v>
      </c>
      <c r="L879" t="str">
        <f>_xlfn.XLOOKUP(D879, dim_channels!A:A, dim_channels!B:B, "Not Found")</f>
        <v>Expedia</v>
      </c>
    </row>
    <row r="880" spans="1:12" x14ac:dyDescent="0.2">
      <c r="A880" s="2" t="s">
        <v>1302</v>
      </c>
      <c r="B880" s="2" t="s">
        <v>97</v>
      </c>
      <c r="C880" s="2" t="s">
        <v>73</v>
      </c>
      <c r="D880" s="2" t="s">
        <v>33</v>
      </c>
      <c r="E880" s="2" t="s">
        <v>34</v>
      </c>
      <c r="F880" s="2">
        <v>2598.73</v>
      </c>
      <c r="G880" s="2">
        <v>389.81</v>
      </c>
      <c r="H880" s="2">
        <v>2208.92</v>
      </c>
      <c r="I880" s="2" t="s">
        <v>29</v>
      </c>
      <c r="J880" s="4">
        <v>1.176470854535248</v>
      </c>
      <c r="K880" t="str">
        <f>_xlfn.XLOOKUP(D880, dim_channels!A:A, dim_channels!C:C, "Not Found")</f>
        <v>OTA</v>
      </c>
      <c r="L880" t="str">
        <f>_xlfn.XLOOKUP(D880, dim_channels!A:A, dim_channels!B:B, "Not Found")</f>
        <v>Booking.com</v>
      </c>
    </row>
    <row r="881" spans="1:12" x14ac:dyDescent="0.2">
      <c r="A881" s="3" t="s">
        <v>1303</v>
      </c>
      <c r="B881" s="3" t="s">
        <v>432</v>
      </c>
      <c r="C881" s="3" t="s">
        <v>249</v>
      </c>
      <c r="D881" s="3" t="s">
        <v>45</v>
      </c>
      <c r="E881" s="3" t="s">
        <v>46</v>
      </c>
      <c r="F881" s="3">
        <v>11057.84</v>
      </c>
      <c r="G881" s="3">
        <v>552.89</v>
      </c>
      <c r="H881" s="3">
        <v>10504.95</v>
      </c>
      <c r="I881" s="3" t="s">
        <v>29</v>
      </c>
      <c r="J881" s="5">
        <v>1.052631378540593</v>
      </c>
      <c r="K881" t="str">
        <f>_xlfn.XLOOKUP(D881, dim_channels!A:A, dim_channels!C:C, "Not Found")</f>
        <v>Corporate</v>
      </c>
      <c r="L881" t="str">
        <f>_xlfn.XLOOKUP(D881, dim_channels!A:A, dim_channels!B:B, "Not Found")</f>
        <v>Corporate Direct</v>
      </c>
    </row>
    <row r="882" spans="1:12" x14ac:dyDescent="0.2">
      <c r="A882" s="2" t="s">
        <v>1304</v>
      </c>
      <c r="B882" s="2" t="s">
        <v>276</v>
      </c>
      <c r="C882" s="2" t="s">
        <v>435</v>
      </c>
      <c r="D882" s="2" t="s">
        <v>27</v>
      </c>
      <c r="E882" s="2" t="s">
        <v>28</v>
      </c>
      <c r="F882" s="2">
        <v>9734.6299999999992</v>
      </c>
      <c r="G882" s="2">
        <v>1752.23</v>
      </c>
      <c r="H882" s="2">
        <v>7982.4</v>
      </c>
      <c r="I882" s="2" t="s">
        <v>41</v>
      </c>
      <c r="J882" s="4">
        <v>1.2195116756865101</v>
      </c>
      <c r="K882" t="str">
        <f>_xlfn.XLOOKUP(D882, dim_channels!A:A, dim_channels!C:C, "Not Found")</f>
        <v>OTA</v>
      </c>
      <c r="L882" t="str">
        <f>_xlfn.XLOOKUP(D882, dim_channels!A:A, dim_channels!B:B, "Not Found")</f>
        <v>Expedia</v>
      </c>
    </row>
    <row r="883" spans="1:12" x14ac:dyDescent="0.2">
      <c r="A883" s="3" t="s">
        <v>1305</v>
      </c>
      <c r="B883" s="3" t="s">
        <v>904</v>
      </c>
      <c r="C883" s="3" t="s">
        <v>388</v>
      </c>
      <c r="D883" s="3" t="s">
        <v>33</v>
      </c>
      <c r="E883" s="3" t="s">
        <v>60</v>
      </c>
      <c r="F883" s="3">
        <v>16003.41</v>
      </c>
      <c r="G883" s="3">
        <v>0</v>
      </c>
      <c r="H883" s="3">
        <v>16003.41</v>
      </c>
      <c r="I883" s="3" t="s">
        <v>29</v>
      </c>
      <c r="J883" s="5">
        <v>1</v>
      </c>
      <c r="K883" t="str">
        <f>_xlfn.XLOOKUP(D883, dim_channels!A:A, dim_channels!C:C, "Not Found")</f>
        <v>OTA</v>
      </c>
      <c r="L883" t="str">
        <f>_xlfn.XLOOKUP(D883, dim_channels!A:A, dim_channels!B:B, "Not Found")</f>
        <v>Booking.com</v>
      </c>
    </row>
    <row r="884" spans="1:12" x14ac:dyDescent="0.2">
      <c r="A884" s="2" t="s">
        <v>1306</v>
      </c>
      <c r="B884" s="2" t="s">
        <v>487</v>
      </c>
      <c r="C884" s="2" t="s">
        <v>866</v>
      </c>
      <c r="D884" s="2" t="s">
        <v>52</v>
      </c>
      <c r="E884" s="2" t="s">
        <v>60</v>
      </c>
      <c r="F884" s="2">
        <v>4885.3900000000003</v>
      </c>
      <c r="G884" s="2">
        <v>0</v>
      </c>
      <c r="H884" s="2">
        <v>4885.3900000000003</v>
      </c>
      <c r="I884" s="2" t="s">
        <v>29</v>
      </c>
      <c r="J884" s="4">
        <v>1</v>
      </c>
      <c r="K884" t="str">
        <f>_xlfn.XLOOKUP(D884, dim_channels!A:A, dim_channels!C:C, "Not Found")</f>
        <v>OTA</v>
      </c>
      <c r="L884" t="str">
        <f>_xlfn.XLOOKUP(D884, dim_channels!A:A, dim_channels!B:B, "Not Found")</f>
        <v>Agoda</v>
      </c>
    </row>
    <row r="885" spans="1:12" x14ac:dyDescent="0.2">
      <c r="A885" s="3" t="s">
        <v>1307</v>
      </c>
      <c r="B885" s="3" t="s">
        <v>241</v>
      </c>
      <c r="C885" s="3" t="s">
        <v>543</v>
      </c>
      <c r="D885" s="3" t="s">
        <v>33</v>
      </c>
      <c r="E885" s="3" t="s">
        <v>34</v>
      </c>
      <c r="F885" s="3">
        <v>11090.43</v>
      </c>
      <c r="G885" s="3">
        <v>1663.56</v>
      </c>
      <c r="H885" s="3">
        <v>9426.8700000000008</v>
      </c>
      <c r="I885" s="3" t="s">
        <v>41</v>
      </c>
      <c r="J885" s="5">
        <v>1.176470026636625</v>
      </c>
      <c r="K885" t="str">
        <f>_xlfn.XLOOKUP(D885, dim_channels!A:A, dim_channels!C:C, "Not Found")</f>
        <v>OTA</v>
      </c>
      <c r="L885" t="str">
        <f>_xlfn.XLOOKUP(D885, dim_channels!A:A, dim_channels!B:B, "Not Found")</f>
        <v>Booking.com</v>
      </c>
    </row>
    <row r="886" spans="1:12" x14ac:dyDescent="0.2">
      <c r="A886" s="2" t="s">
        <v>1308</v>
      </c>
      <c r="B886" s="2" t="s">
        <v>242</v>
      </c>
      <c r="C886" s="2" t="s">
        <v>452</v>
      </c>
      <c r="D886" s="2" t="s">
        <v>33</v>
      </c>
      <c r="E886" s="2" t="s">
        <v>60</v>
      </c>
      <c r="F886" s="2">
        <v>5145.92</v>
      </c>
      <c r="G886" s="2">
        <v>0</v>
      </c>
      <c r="H886" s="2">
        <v>5145.92</v>
      </c>
      <c r="I886" s="2" t="s">
        <v>29</v>
      </c>
      <c r="J886" s="4">
        <v>1</v>
      </c>
      <c r="K886" t="str">
        <f>_xlfn.XLOOKUP(D886, dim_channels!A:A, dim_channels!C:C, "Not Found")</f>
        <v>OTA</v>
      </c>
      <c r="L886" t="str">
        <f>_xlfn.XLOOKUP(D886, dim_channels!A:A, dim_channels!B:B, "Not Found")</f>
        <v>Booking.com</v>
      </c>
    </row>
    <row r="887" spans="1:12" x14ac:dyDescent="0.2">
      <c r="A887" s="3" t="s">
        <v>1309</v>
      </c>
      <c r="B887" s="3" t="s">
        <v>487</v>
      </c>
      <c r="C887" s="3" t="s">
        <v>317</v>
      </c>
      <c r="D887" s="3" t="s">
        <v>169</v>
      </c>
      <c r="E887" s="3" t="s">
        <v>34</v>
      </c>
      <c r="F887" s="3">
        <v>3112.7</v>
      </c>
      <c r="G887" s="3">
        <v>622.54</v>
      </c>
      <c r="H887" s="3">
        <v>2490.16</v>
      </c>
      <c r="I887" s="3" t="s">
        <v>29</v>
      </c>
      <c r="J887" s="5">
        <v>1.25</v>
      </c>
      <c r="K887" t="str">
        <f>_xlfn.XLOOKUP(D887, dim_channels!A:A, dim_channels!C:C, "Not Found")</f>
        <v>GDS</v>
      </c>
      <c r="L887" t="str">
        <f>_xlfn.XLOOKUP(D887, dim_channels!A:A, dim_channels!B:B, "Not Found")</f>
        <v>GDS (Amadeus)</v>
      </c>
    </row>
    <row r="888" spans="1:12" x14ac:dyDescent="0.2">
      <c r="A888" s="2" t="s">
        <v>1310</v>
      </c>
      <c r="B888" s="2" t="s">
        <v>148</v>
      </c>
      <c r="C888" s="2" t="s">
        <v>564</v>
      </c>
      <c r="D888" s="2" t="s">
        <v>27</v>
      </c>
      <c r="E888" s="2" t="s">
        <v>28</v>
      </c>
      <c r="F888" s="2">
        <v>6489.15</v>
      </c>
      <c r="G888" s="2">
        <v>1168.05</v>
      </c>
      <c r="H888" s="2">
        <v>5321.1</v>
      </c>
      <c r="I888" s="2" t="s">
        <v>41</v>
      </c>
      <c r="J888" s="4">
        <v>1.2195128826746351</v>
      </c>
      <c r="K888" t="str">
        <f>_xlfn.XLOOKUP(D888, dim_channels!A:A, dim_channels!C:C, "Not Found")</f>
        <v>OTA</v>
      </c>
      <c r="L888" t="str">
        <f>_xlfn.XLOOKUP(D888, dim_channels!A:A, dim_channels!B:B, "Not Found")</f>
        <v>Expedia</v>
      </c>
    </row>
    <row r="889" spans="1:12" x14ac:dyDescent="0.2">
      <c r="A889" s="3" t="s">
        <v>1311</v>
      </c>
      <c r="B889" s="3" t="s">
        <v>87</v>
      </c>
      <c r="C889" s="3" t="s">
        <v>87</v>
      </c>
      <c r="D889" s="3" t="s">
        <v>206</v>
      </c>
      <c r="E889" s="3" t="s">
        <v>207</v>
      </c>
      <c r="F889" s="3">
        <v>16294.54</v>
      </c>
      <c r="G889" s="3">
        <v>0</v>
      </c>
      <c r="H889" s="3">
        <v>16294.54</v>
      </c>
      <c r="I889" s="3" t="s">
        <v>56</v>
      </c>
      <c r="J889" s="5">
        <v>1</v>
      </c>
      <c r="K889" t="str">
        <f>_xlfn.XLOOKUP(D889, dim_channels!A:A, dim_channels!C:C, "Not Found")</f>
        <v>Direct</v>
      </c>
      <c r="L889" t="str">
        <f>_xlfn.XLOOKUP(D889, dim_channels!A:A, dim_channels!B:B, "Not Found")</f>
        <v>Walk-in</v>
      </c>
    </row>
    <row r="890" spans="1:12" x14ac:dyDescent="0.2">
      <c r="A890" s="2" t="s">
        <v>1312</v>
      </c>
      <c r="B890" s="2" t="s">
        <v>525</v>
      </c>
      <c r="C890" s="2" t="s">
        <v>512</v>
      </c>
      <c r="D890" s="2" t="s">
        <v>52</v>
      </c>
      <c r="E890" s="2" t="s">
        <v>34</v>
      </c>
      <c r="F890" s="2">
        <v>5945.12</v>
      </c>
      <c r="G890" s="2">
        <v>713.41</v>
      </c>
      <c r="H890" s="2">
        <v>5231.71</v>
      </c>
      <c r="I890" s="2" t="s">
        <v>29</v>
      </c>
      <c r="J890" s="4">
        <v>1.136362680653171</v>
      </c>
      <c r="K890" t="str">
        <f>_xlfn.XLOOKUP(D890, dim_channels!A:A, dim_channels!C:C, "Not Found")</f>
        <v>OTA</v>
      </c>
      <c r="L890" t="str">
        <f>_xlfn.XLOOKUP(D890, dim_channels!A:A, dim_channels!B:B, "Not Found")</f>
        <v>Agoda</v>
      </c>
    </row>
    <row r="891" spans="1:12" x14ac:dyDescent="0.2">
      <c r="A891" s="3" t="s">
        <v>1313</v>
      </c>
      <c r="B891" s="3" t="s">
        <v>222</v>
      </c>
      <c r="C891" s="3" t="s">
        <v>262</v>
      </c>
      <c r="D891" s="3" t="s">
        <v>45</v>
      </c>
      <c r="E891" s="3" t="s">
        <v>89</v>
      </c>
      <c r="F891" s="3">
        <v>2382.1</v>
      </c>
      <c r="G891" s="3">
        <v>0</v>
      </c>
      <c r="H891" s="3">
        <v>2382.1</v>
      </c>
      <c r="I891" s="3" t="s">
        <v>56</v>
      </c>
      <c r="J891" s="5">
        <v>1</v>
      </c>
      <c r="K891" t="str">
        <f>_xlfn.XLOOKUP(D891, dim_channels!A:A, dim_channels!C:C, "Not Found")</f>
        <v>Corporate</v>
      </c>
      <c r="L891" t="str">
        <f>_xlfn.XLOOKUP(D891, dim_channels!A:A, dim_channels!B:B, "Not Found")</f>
        <v>Corporate Direct</v>
      </c>
    </row>
    <row r="892" spans="1:12" x14ac:dyDescent="0.2">
      <c r="A892" s="2" t="s">
        <v>1314</v>
      </c>
      <c r="B892" s="2" t="s">
        <v>127</v>
      </c>
      <c r="C892" s="2" t="s">
        <v>213</v>
      </c>
      <c r="D892" s="2" t="s">
        <v>27</v>
      </c>
      <c r="E892" s="2" t="s">
        <v>60</v>
      </c>
      <c r="F892" s="2">
        <v>13924.48</v>
      </c>
      <c r="G892" s="2">
        <v>0</v>
      </c>
      <c r="H892" s="2">
        <v>13924.48</v>
      </c>
      <c r="I892" s="2" t="s">
        <v>29</v>
      </c>
      <c r="J892" s="4">
        <v>1</v>
      </c>
      <c r="K892" t="str">
        <f>_xlfn.XLOOKUP(D892, dim_channels!A:A, dim_channels!C:C, "Not Found")</f>
        <v>OTA</v>
      </c>
      <c r="L892" t="str">
        <f>_xlfn.XLOOKUP(D892, dim_channels!A:A, dim_channels!B:B, "Not Found")</f>
        <v>Expedia</v>
      </c>
    </row>
    <row r="893" spans="1:12" x14ac:dyDescent="0.2">
      <c r="A893" s="3" t="s">
        <v>1315</v>
      </c>
      <c r="B893" s="3" t="s">
        <v>740</v>
      </c>
      <c r="C893" s="3" t="s">
        <v>546</v>
      </c>
      <c r="D893" s="3" t="s">
        <v>64</v>
      </c>
      <c r="E893" s="3" t="s">
        <v>28</v>
      </c>
      <c r="F893" s="3">
        <v>11238.57</v>
      </c>
      <c r="G893" s="3">
        <v>0</v>
      </c>
      <c r="H893" s="3">
        <v>11238.57</v>
      </c>
      <c r="I893" s="3" t="s">
        <v>29</v>
      </c>
      <c r="J893" s="5">
        <v>1</v>
      </c>
      <c r="K893" t="str">
        <f>_xlfn.XLOOKUP(D893, dim_channels!A:A, dim_channels!C:C, "Not Found")</f>
        <v>Direct</v>
      </c>
      <c r="L893" t="str">
        <f>_xlfn.XLOOKUP(D893, dim_channels!A:A, dim_channels!B:B, "Not Found")</f>
        <v>Direct Website</v>
      </c>
    </row>
    <row r="894" spans="1:12" x14ac:dyDescent="0.2">
      <c r="A894" s="2" t="s">
        <v>1316</v>
      </c>
      <c r="B894" s="2" t="s">
        <v>917</v>
      </c>
      <c r="C894" s="2" t="s">
        <v>854</v>
      </c>
      <c r="D894" s="2" t="s">
        <v>33</v>
      </c>
      <c r="E894" s="2" t="s">
        <v>60</v>
      </c>
      <c r="F894" s="2">
        <v>6806.62</v>
      </c>
      <c r="G894" s="2">
        <v>0</v>
      </c>
      <c r="H894" s="2">
        <v>6806.62</v>
      </c>
      <c r="I894" s="2" t="s">
        <v>29</v>
      </c>
      <c r="J894" s="4">
        <v>1</v>
      </c>
      <c r="K894" t="str">
        <f>_xlfn.XLOOKUP(D894, dim_channels!A:A, dim_channels!C:C, "Not Found")</f>
        <v>OTA</v>
      </c>
      <c r="L894" t="str">
        <f>_xlfn.XLOOKUP(D894, dim_channels!A:A, dim_channels!B:B, "Not Found")</f>
        <v>Booking.com</v>
      </c>
    </row>
    <row r="895" spans="1:12" x14ac:dyDescent="0.2">
      <c r="A895" s="3" t="s">
        <v>1317</v>
      </c>
      <c r="B895" s="3" t="s">
        <v>224</v>
      </c>
      <c r="C895" s="3" t="s">
        <v>482</v>
      </c>
      <c r="D895" s="3" t="s">
        <v>45</v>
      </c>
      <c r="E895" s="3" t="s">
        <v>89</v>
      </c>
      <c r="F895" s="3">
        <v>8607.8799999999992</v>
      </c>
      <c r="G895" s="3">
        <v>0</v>
      </c>
      <c r="H895" s="3">
        <v>8607.8799999999992</v>
      </c>
      <c r="I895" s="3" t="s">
        <v>29</v>
      </c>
      <c r="J895" s="5">
        <v>1</v>
      </c>
      <c r="K895" t="str">
        <f>_xlfn.XLOOKUP(D895, dim_channels!A:A, dim_channels!C:C, "Not Found")</f>
        <v>Corporate</v>
      </c>
      <c r="L895" t="str">
        <f>_xlfn.XLOOKUP(D895, dim_channels!A:A, dim_channels!B:B, "Not Found")</f>
        <v>Corporate Direct</v>
      </c>
    </row>
    <row r="896" spans="1:12" x14ac:dyDescent="0.2">
      <c r="A896" s="2" t="s">
        <v>1318</v>
      </c>
      <c r="B896" s="2" t="s">
        <v>949</v>
      </c>
      <c r="C896" s="2" t="s">
        <v>560</v>
      </c>
      <c r="D896" s="2" t="s">
        <v>169</v>
      </c>
      <c r="E896" s="2" t="s">
        <v>46</v>
      </c>
      <c r="F896" s="2">
        <v>4511.66</v>
      </c>
      <c r="G896" s="2">
        <v>902.33</v>
      </c>
      <c r="H896" s="2">
        <v>3609.33</v>
      </c>
      <c r="I896" s="2" t="s">
        <v>29</v>
      </c>
      <c r="J896" s="4">
        <v>1.2499993073506721</v>
      </c>
      <c r="K896" t="str">
        <f>_xlfn.XLOOKUP(D896, dim_channels!A:A, dim_channels!C:C, "Not Found")</f>
        <v>GDS</v>
      </c>
      <c r="L896" t="str">
        <f>_xlfn.XLOOKUP(D896, dim_channels!A:A, dim_channels!B:B, "Not Found")</f>
        <v>GDS (Amadeus)</v>
      </c>
    </row>
    <row r="897" spans="1:12" x14ac:dyDescent="0.2">
      <c r="A897" s="3" t="s">
        <v>1319</v>
      </c>
      <c r="B897" s="3" t="s">
        <v>299</v>
      </c>
      <c r="C897" s="3" t="s">
        <v>141</v>
      </c>
      <c r="D897" s="3" t="s">
        <v>27</v>
      </c>
      <c r="E897" s="3" t="s">
        <v>60</v>
      </c>
      <c r="F897" s="3">
        <v>7376.67</v>
      </c>
      <c r="G897" s="3">
        <v>0</v>
      </c>
      <c r="H897" s="3">
        <v>7376.67</v>
      </c>
      <c r="I897" s="3" t="s">
        <v>29</v>
      </c>
      <c r="J897" s="5">
        <v>1</v>
      </c>
      <c r="K897" t="str">
        <f>_xlfn.XLOOKUP(D897, dim_channels!A:A, dim_channels!C:C, "Not Found")</f>
        <v>OTA</v>
      </c>
      <c r="L897" t="str">
        <f>_xlfn.XLOOKUP(D897, dim_channels!A:A, dim_channels!B:B, "Not Found")</f>
        <v>Expedia</v>
      </c>
    </row>
    <row r="898" spans="1:12" x14ac:dyDescent="0.2">
      <c r="A898" s="2" t="s">
        <v>1320</v>
      </c>
      <c r="B898" s="2" t="s">
        <v>626</v>
      </c>
      <c r="C898" s="2" t="s">
        <v>274</v>
      </c>
      <c r="D898" s="2" t="s">
        <v>45</v>
      </c>
      <c r="E898" s="2" t="s">
        <v>46</v>
      </c>
      <c r="F898" s="2">
        <v>3346.6</v>
      </c>
      <c r="G898" s="2">
        <v>167.33</v>
      </c>
      <c r="H898" s="2">
        <v>3179.27</v>
      </c>
      <c r="I898" s="2" t="s">
        <v>29</v>
      </c>
      <c r="J898" s="4">
        <v>1.0526315789473679</v>
      </c>
      <c r="K898" t="str">
        <f>_xlfn.XLOOKUP(D898, dim_channels!A:A, dim_channels!C:C, "Not Found")</f>
        <v>Corporate</v>
      </c>
      <c r="L898" t="str">
        <f>_xlfn.XLOOKUP(D898, dim_channels!A:A, dim_channels!B:B, "Not Found")</f>
        <v>Corporate Direct</v>
      </c>
    </row>
    <row r="899" spans="1:12" x14ac:dyDescent="0.2">
      <c r="A899" s="3" t="s">
        <v>1321</v>
      </c>
      <c r="B899" s="3" t="s">
        <v>515</v>
      </c>
      <c r="C899" s="3" t="s">
        <v>227</v>
      </c>
      <c r="D899" s="3" t="s">
        <v>27</v>
      </c>
      <c r="E899" s="3" t="s">
        <v>34</v>
      </c>
      <c r="F899" s="3">
        <v>20597.849999999999</v>
      </c>
      <c r="G899" s="3">
        <v>3707.61</v>
      </c>
      <c r="H899" s="3">
        <v>16890.240000000002</v>
      </c>
      <c r="I899" s="3" t="s">
        <v>41</v>
      </c>
      <c r="J899" s="5">
        <v>1.2195119785154029</v>
      </c>
      <c r="K899" t="str">
        <f>_xlfn.XLOOKUP(D899, dim_channels!A:A, dim_channels!C:C, "Not Found")</f>
        <v>OTA</v>
      </c>
      <c r="L899" t="str">
        <f>_xlfn.XLOOKUP(D899, dim_channels!A:A, dim_channels!B:B, "Not Found")</f>
        <v>Expedia</v>
      </c>
    </row>
    <row r="900" spans="1:12" x14ac:dyDescent="0.2">
      <c r="A900" s="2" t="s">
        <v>1322</v>
      </c>
      <c r="B900" s="2" t="s">
        <v>644</v>
      </c>
      <c r="C900" s="2" t="s">
        <v>335</v>
      </c>
      <c r="D900" s="2" t="s">
        <v>45</v>
      </c>
      <c r="E900" s="2" t="s">
        <v>89</v>
      </c>
      <c r="F900" s="2">
        <v>7788.31</v>
      </c>
      <c r="G900" s="2">
        <v>0</v>
      </c>
      <c r="H900" s="2">
        <v>7788.31</v>
      </c>
      <c r="I900" s="2" t="s">
        <v>56</v>
      </c>
      <c r="J900" s="4">
        <v>1</v>
      </c>
      <c r="K900" t="str">
        <f>_xlfn.XLOOKUP(D900, dim_channels!A:A, dim_channels!C:C, "Not Found")</f>
        <v>Corporate</v>
      </c>
      <c r="L900" t="str">
        <f>_xlfn.XLOOKUP(D900, dim_channels!A:A, dim_channels!B:B, "Not Found")</f>
        <v>Corporate Direct</v>
      </c>
    </row>
    <row r="901" spans="1:12" x14ac:dyDescent="0.2">
      <c r="A901" s="3" t="s">
        <v>1323</v>
      </c>
      <c r="B901" s="3" t="s">
        <v>512</v>
      </c>
      <c r="C901" s="3" t="s">
        <v>184</v>
      </c>
      <c r="D901" s="3" t="s">
        <v>114</v>
      </c>
      <c r="E901" s="3" t="s">
        <v>115</v>
      </c>
      <c r="F901" s="3">
        <v>14275.17</v>
      </c>
      <c r="G901" s="3">
        <v>1427.52</v>
      </c>
      <c r="H901" s="3">
        <v>12847.65</v>
      </c>
      <c r="I901" s="3" t="s">
        <v>29</v>
      </c>
      <c r="J901" s="5">
        <v>1.111111370561932</v>
      </c>
      <c r="K901" t="str">
        <f>_xlfn.XLOOKUP(D901, dim_channels!A:A, dim_channels!C:C, "Not Found")</f>
        <v>Offline</v>
      </c>
      <c r="L901" t="str">
        <f>_xlfn.XLOOKUP(D901, dim_channels!A:A, dim_channels!B:B, "Not Found")</f>
        <v>Travel Agency</v>
      </c>
    </row>
    <row r="902" spans="1:12" x14ac:dyDescent="0.2">
      <c r="A902" s="2" t="s">
        <v>1324</v>
      </c>
      <c r="B902" s="2" t="s">
        <v>31</v>
      </c>
      <c r="C902" s="2" t="s">
        <v>495</v>
      </c>
      <c r="D902" s="2" t="s">
        <v>206</v>
      </c>
      <c r="E902" s="2" t="s">
        <v>207</v>
      </c>
      <c r="F902" s="2">
        <v>15409.42</v>
      </c>
      <c r="G902" s="2">
        <v>0</v>
      </c>
      <c r="H902" s="2">
        <v>15409.42</v>
      </c>
      <c r="I902" s="2" t="s">
        <v>29</v>
      </c>
      <c r="J902" s="4">
        <v>1</v>
      </c>
      <c r="K902" t="str">
        <f>_xlfn.XLOOKUP(D902, dim_channels!A:A, dim_channels!C:C, "Not Found")</f>
        <v>Direct</v>
      </c>
      <c r="L902" t="str">
        <f>_xlfn.XLOOKUP(D902, dim_channels!A:A, dim_channels!B:B, "Not Found")</f>
        <v>Walk-in</v>
      </c>
    </row>
    <row r="903" spans="1:12" x14ac:dyDescent="0.2">
      <c r="A903" s="3" t="s">
        <v>1325</v>
      </c>
      <c r="B903" s="3" t="s">
        <v>400</v>
      </c>
      <c r="C903" s="3" t="s">
        <v>190</v>
      </c>
      <c r="D903" s="3" t="s">
        <v>33</v>
      </c>
      <c r="E903" s="3" t="s">
        <v>28</v>
      </c>
      <c r="F903" s="3">
        <v>5185.21</v>
      </c>
      <c r="G903" s="3">
        <v>777.78</v>
      </c>
      <c r="H903" s="3">
        <v>4407.43</v>
      </c>
      <c r="I903" s="3" t="s">
        <v>29</v>
      </c>
      <c r="J903" s="5">
        <v>1.1764701878418939</v>
      </c>
      <c r="K903" t="str">
        <f>_xlfn.XLOOKUP(D903, dim_channels!A:A, dim_channels!C:C, "Not Found")</f>
        <v>OTA</v>
      </c>
      <c r="L903" t="str">
        <f>_xlfn.XLOOKUP(D903, dim_channels!A:A, dim_channels!B:B, "Not Found")</f>
        <v>Booking.com</v>
      </c>
    </row>
    <row r="904" spans="1:12" x14ac:dyDescent="0.2">
      <c r="A904" s="2" t="s">
        <v>1326</v>
      </c>
      <c r="B904" s="2" t="s">
        <v>253</v>
      </c>
      <c r="C904" s="2" t="s">
        <v>69</v>
      </c>
      <c r="D904" s="2" t="s">
        <v>27</v>
      </c>
      <c r="E904" s="2" t="s">
        <v>28</v>
      </c>
      <c r="F904" s="2">
        <v>22107.54</v>
      </c>
      <c r="G904" s="2">
        <v>3979.36</v>
      </c>
      <c r="H904" s="2">
        <v>18128.18</v>
      </c>
      <c r="I904" s="2" t="s">
        <v>29</v>
      </c>
      <c r="J904" s="4">
        <v>1.2195123834825119</v>
      </c>
      <c r="K904" t="str">
        <f>_xlfn.XLOOKUP(D904, dim_channels!A:A, dim_channels!C:C, "Not Found")</f>
        <v>OTA</v>
      </c>
      <c r="L904" t="str">
        <f>_xlfn.XLOOKUP(D904, dim_channels!A:A, dim_channels!B:B, "Not Found")</f>
        <v>Expedia</v>
      </c>
    </row>
    <row r="905" spans="1:12" x14ac:dyDescent="0.2">
      <c r="A905" s="3" t="s">
        <v>1327</v>
      </c>
      <c r="B905" s="3" t="s">
        <v>328</v>
      </c>
      <c r="C905" s="3" t="s">
        <v>75</v>
      </c>
      <c r="D905" s="3" t="s">
        <v>206</v>
      </c>
      <c r="E905" s="3" t="s">
        <v>207</v>
      </c>
      <c r="F905" s="3">
        <v>11481.46</v>
      </c>
      <c r="G905" s="3">
        <v>0</v>
      </c>
      <c r="H905" s="3">
        <v>11481.46</v>
      </c>
      <c r="I905" s="3" t="s">
        <v>29</v>
      </c>
      <c r="J905" s="5">
        <v>1</v>
      </c>
      <c r="K905" t="str">
        <f>_xlfn.XLOOKUP(D905, dim_channels!A:A, dim_channels!C:C, "Not Found")</f>
        <v>Direct</v>
      </c>
      <c r="L905" t="str">
        <f>_xlfn.XLOOKUP(D905, dim_channels!A:A, dim_channels!B:B, "Not Found")</f>
        <v>Walk-in</v>
      </c>
    </row>
    <row r="906" spans="1:12" x14ac:dyDescent="0.2">
      <c r="A906" s="2" t="s">
        <v>1328</v>
      </c>
      <c r="B906" s="2" t="s">
        <v>103</v>
      </c>
      <c r="C906" s="2" t="s">
        <v>773</v>
      </c>
      <c r="D906" s="2" t="s">
        <v>169</v>
      </c>
      <c r="E906" s="2" t="s">
        <v>34</v>
      </c>
      <c r="F906" s="2">
        <v>5387.77</v>
      </c>
      <c r="G906" s="2">
        <v>1077.55</v>
      </c>
      <c r="H906" s="2">
        <v>4310.22</v>
      </c>
      <c r="I906" s="2" t="s">
        <v>29</v>
      </c>
      <c r="J906" s="4">
        <v>1.249998839966405</v>
      </c>
      <c r="K906" t="str">
        <f>_xlfn.XLOOKUP(D906, dim_channels!A:A, dim_channels!C:C, "Not Found")</f>
        <v>GDS</v>
      </c>
      <c r="L906" t="str">
        <f>_xlfn.XLOOKUP(D906, dim_channels!A:A, dim_channels!B:B, "Not Found")</f>
        <v>GDS (Amadeus)</v>
      </c>
    </row>
    <row r="907" spans="1:12" x14ac:dyDescent="0.2">
      <c r="A907" s="3" t="s">
        <v>1329</v>
      </c>
      <c r="B907" s="3" t="s">
        <v>230</v>
      </c>
      <c r="C907" s="3" t="s">
        <v>189</v>
      </c>
      <c r="D907" s="3" t="s">
        <v>45</v>
      </c>
      <c r="E907" s="3" t="s">
        <v>89</v>
      </c>
      <c r="F907" s="3">
        <v>7723.74</v>
      </c>
      <c r="G907" s="3">
        <v>0</v>
      </c>
      <c r="H907" s="3">
        <v>7723.74</v>
      </c>
      <c r="I907" s="3" t="s">
        <v>41</v>
      </c>
      <c r="J907" s="5">
        <v>1</v>
      </c>
      <c r="K907" t="str">
        <f>_xlfn.XLOOKUP(D907, dim_channels!A:A, dim_channels!C:C, "Not Found")</f>
        <v>Corporate</v>
      </c>
      <c r="L907" t="str">
        <f>_xlfn.XLOOKUP(D907, dim_channels!A:A, dim_channels!B:B, "Not Found")</f>
        <v>Corporate Direct</v>
      </c>
    </row>
    <row r="908" spans="1:12" x14ac:dyDescent="0.2">
      <c r="A908" s="2" t="s">
        <v>1330</v>
      </c>
      <c r="B908" s="2" t="s">
        <v>1275</v>
      </c>
      <c r="C908" s="2" t="s">
        <v>39</v>
      </c>
      <c r="D908" s="2" t="s">
        <v>52</v>
      </c>
      <c r="E908" s="2" t="s">
        <v>34</v>
      </c>
      <c r="F908" s="2">
        <v>2126.42</v>
      </c>
      <c r="G908" s="2">
        <v>255.17</v>
      </c>
      <c r="H908" s="2">
        <v>1871.25</v>
      </c>
      <c r="I908" s="2" t="s">
        <v>41</v>
      </c>
      <c r="J908" s="4">
        <v>1.136363393453574</v>
      </c>
      <c r="K908" t="str">
        <f>_xlfn.XLOOKUP(D908, dim_channels!A:A, dim_channels!C:C, "Not Found")</f>
        <v>OTA</v>
      </c>
      <c r="L908" t="str">
        <f>_xlfn.XLOOKUP(D908, dim_channels!A:A, dim_channels!B:B, "Not Found")</f>
        <v>Agoda</v>
      </c>
    </row>
    <row r="909" spans="1:12" x14ac:dyDescent="0.2">
      <c r="A909" s="3" t="s">
        <v>1331</v>
      </c>
      <c r="B909" s="3" t="s">
        <v>422</v>
      </c>
      <c r="C909" s="3" t="s">
        <v>458</v>
      </c>
      <c r="D909" s="3" t="s">
        <v>206</v>
      </c>
      <c r="E909" s="3" t="s">
        <v>207</v>
      </c>
      <c r="F909" s="3">
        <v>18090.259999999998</v>
      </c>
      <c r="G909" s="3">
        <v>0</v>
      </c>
      <c r="H909" s="3">
        <v>18090.259999999998</v>
      </c>
      <c r="I909" s="3" t="s">
        <v>29</v>
      </c>
      <c r="J909" s="5">
        <v>1</v>
      </c>
      <c r="K909" t="str">
        <f>_xlfn.XLOOKUP(D909, dim_channels!A:A, dim_channels!C:C, "Not Found")</f>
        <v>Direct</v>
      </c>
      <c r="L909" t="str">
        <f>_xlfn.XLOOKUP(D909, dim_channels!A:A, dim_channels!B:B, "Not Found")</f>
        <v>Walk-in</v>
      </c>
    </row>
    <row r="910" spans="1:12" x14ac:dyDescent="0.2">
      <c r="A910" s="2" t="s">
        <v>1332</v>
      </c>
      <c r="B910" s="2" t="s">
        <v>1110</v>
      </c>
      <c r="C910" s="2" t="s">
        <v>722</v>
      </c>
      <c r="D910" s="2" t="s">
        <v>52</v>
      </c>
      <c r="E910" s="2" t="s">
        <v>34</v>
      </c>
      <c r="F910" s="2">
        <v>18215.43</v>
      </c>
      <c r="G910" s="2">
        <v>2185.85</v>
      </c>
      <c r="H910" s="2">
        <v>16029.58</v>
      </c>
      <c r="I910" s="2" t="s">
        <v>29</v>
      </c>
      <c r="J910" s="4">
        <v>1.13636352293697</v>
      </c>
      <c r="K910" t="str">
        <f>_xlfn.XLOOKUP(D910, dim_channels!A:A, dim_channels!C:C, "Not Found")</f>
        <v>OTA</v>
      </c>
      <c r="L910" t="str">
        <f>_xlfn.XLOOKUP(D910, dim_channels!A:A, dim_channels!B:B, "Not Found")</f>
        <v>Agoda</v>
      </c>
    </row>
    <row r="911" spans="1:12" x14ac:dyDescent="0.2">
      <c r="A911" s="3" t="s">
        <v>1333</v>
      </c>
      <c r="B911" s="3" t="s">
        <v>403</v>
      </c>
      <c r="C911" s="3" t="s">
        <v>403</v>
      </c>
      <c r="D911" s="3" t="s">
        <v>206</v>
      </c>
      <c r="E911" s="3" t="s">
        <v>207</v>
      </c>
      <c r="F911" s="3">
        <v>12890.66</v>
      </c>
      <c r="G911" s="3">
        <v>0</v>
      </c>
      <c r="H911" s="3">
        <v>12890.66</v>
      </c>
      <c r="I911" s="3" t="s">
        <v>29</v>
      </c>
      <c r="J911" s="5">
        <v>1</v>
      </c>
      <c r="K911" t="str">
        <f>_xlfn.XLOOKUP(D911, dim_channels!A:A, dim_channels!C:C, "Not Found")</f>
        <v>Direct</v>
      </c>
      <c r="L911" t="str">
        <f>_xlfn.XLOOKUP(D911, dim_channels!A:A, dim_channels!B:B, "Not Found")</f>
        <v>Walk-in</v>
      </c>
    </row>
    <row r="912" spans="1:12" x14ac:dyDescent="0.2">
      <c r="A912" s="2" t="s">
        <v>1334</v>
      </c>
      <c r="B912" s="2" t="s">
        <v>315</v>
      </c>
      <c r="C912" s="2" t="s">
        <v>264</v>
      </c>
      <c r="D912" s="2" t="s">
        <v>33</v>
      </c>
      <c r="E912" s="2" t="s">
        <v>34</v>
      </c>
      <c r="F912" s="2">
        <v>8305.91</v>
      </c>
      <c r="G912" s="2">
        <v>1245.8900000000001</v>
      </c>
      <c r="H912" s="2">
        <v>7060.02</v>
      </c>
      <c r="I912" s="2" t="s">
        <v>56</v>
      </c>
      <c r="J912" s="4">
        <v>1.1764711714697691</v>
      </c>
      <c r="K912" t="str">
        <f>_xlfn.XLOOKUP(D912, dim_channels!A:A, dim_channels!C:C, "Not Found")</f>
        <v>OTA</v>
      </c>
      <c r="L912" t="str">
        <f>_xlfn.XLOOKUP(D912, dim_channels!A:A, dim_channels!B:B, "Not Found")</f>
        <v>Booking.com</v>
      </c>
    </row>
    <row r="913" spans="1:12" x14ac:dyDescent="0.2">
      <c r="A913" s="3" t="s">
        <v>1335</v>
      </c>
      <c r="B913" s="3" t="s">
        <v>1275</v>
      </c>
      <c r="C913" s="3" t="s">
        <v>558</v>
      </c>
      <c r="D913" s="3" t="s">
        <v>33</v>
      </c>
      <c r="E913" s="3" t="s">
        <v>28</v>
      </c>
      <c r="F913" s="3">
        <v>12674.57</v>
      </c>
      <c r="G913" s="3">
        <v>1901.19</v>
      </c>
      <c r="H913" s="3">
        <v>10773.38</v>
      </c>
      <c r="I913" s="3" t="s">
        <v>56</v>
      </c>
      <c r="J913" s="5">
        <v>1.176471079642601</v>
      </c>
      <c r="K913" t="str">
        <f>_xlfn.XLOOKUP(D913, dim_channels!A:A, dim_channels!C:C, "Not Found")</f>
        <v>OTA</v>
      </c>
      <c r="L913" t="str">
        <f>_xlfn.XLOOKUP(D913, dim_channels!A:A, dim_channels!B:B, "Not Found")</f>
        <v>Booking.com</v>
      </c>
    </row>
    <row r="914" spans="1:12" x14ac:dyDescent="0.2">
      <c r="A914" s="2" t="s">
        <v>1336</v>
      </c>
      <c r="B914" s="2" t="s">
        <v>121</v>
      </c>
      <c r="C914" s="2" t="s">
        <v>740</v>
      </c>
      <c r="D914" s="2" t="s">
        <v>33</v>
      </c>
      <c r="E914" s="2" t="s">
        <v>28</v>
      </c>
      <c r="F914" s="2">
        <v>6066.02</v>
      </c>
      <c r="G914" s="2">
        <v>909.9</v>
      </c>
      <c r="H914" s="2">
        <v>5156.12</v>
      </c>
      <c r="I914" s="2" t="s">
        <v>29</v>
      </c>
      <c r="J914" s="4">
        <v>1.176469903726058</v>
      </c>
      <c r="K914" t="str">
        <f>_xlfn.XLOOKUP(D914, dim_channels!A:A, dim_channels!C:C, "Not Found")</f>
        <v>OTA</v>
      </c>
      <c r="L914" t="str">
        <f>_xlfn.XLOOKUP(D914, dim_channels!A:A, dim_channels!B:B, "Not Found")</f>
        <v>Booking.com</v>
      </c>
    </row>
    <row r="915" spans="1:12" x14ac:dyDescent="0.2">
      <c r="A915" s="3" t="s">
        <v>1337</v>
      </c>
      <c r="B915" s="3" t="s">
        <v>619</v>
      </c>
      <c r="C915" s="3" t="s">
        <v>242</v>
      </c>
      <c r="D915" s="3" t="s">
        <v>64</v>
      </c>
      <c r="E915" s="3" t="s">
        <v>28</v>
      </c>
      <c r="F915" s="3">
        <v>12197.87</v>
      </c>
      <c r="G915" s="3">
        <v>0</v>
      </c>
      <c r="H915" s="3">
        <v>12197.87</v>
      </c>
      <c r="I915" s="3" t="s">
        <v>29</v>
      </c>
      <c r="J915" s="5">
        <v>1</v>
      </c>
      <c r="K915" t="str">
        <f>_xlfn.XLOOKUP(D915, dim_channels!A:A, dim_channels!C:C, "Not Found")</f>
        <v>Direct</v>
      </c>
      <c r="L915" t="str">
        <f>_xlfn.XLOOKUP(D915, dim_channels!A:A, dim_channels!B:B, "Not Found")</f>
        <v>Direct Website</v>
      </c>
    </row>
    <row r="916" spans="1:12" x14ac:dyDescent="0.2">
      <c r="A916" s="2" t="s">
        <v>1338</v>
      </c>
      <c r="B916" s="2" t="s">
        <v>198</v>
      </c>
      <c r="C916" s="2" t="s">
        <v>778</v>
      </c>
      <c r="D916" s="2" t="s">
        <v>27</v>
      </c>
      <c r="E916" s="2" t="s">
        <v>34</v>
      </c>
      <c r="F916" s="2">
        <v>10308.9</v>
      </c>
      <c r="G916" s="2">
        <v>1855.6</v>
      </c>
      <c r="H916" s="2">
        <v>8453.2999999999993</v>
      </c>
      <c r="I916" s="2" t="s">
        <v>29</v>
      </c>
      <c r="J916" s="4">
        <v>1.219511906592692</v>
      </c>
      <c r="K916" t="str">
        <f>_xlfn.XLOOKUP(D916, dim_channels!A:A, dim_channels!C:C, "Not Found")</f>
        <v>OTA</v>
      </c>
      <c r="L916" t="str">
        <f>_xlfn.XLOOKUP(D916, dim_channels!A:A, dim_channels!B:B, "Not Found")</f>
        <v>Expedia</v>
      </c>
    </row>
    <row r="917" spans="1:12" x14ac:dyDescent="0.2">
      <c r="A917" s="3" t="s">
        <v>1339</v>
      </c>
      <c r="B917" s="3" t="s">
        <v>917</v>
      </c>
      <c r="C917" s="3" t="s">
        <v>1340</v>
      </c>
      <c r="D917" s="3" t="s">
        <v>114</v>
      </c>
      <c r="E917" s="3" t="s">
        <v>115</v>
      </c>
      <c r="F917" s="3">
        <v>4037.74</v>
      </c>
      <c r="G917" s="3">
        <v>403.77</v>
      </c>
      <c r="H917" s="3">
        <v>3633.97</v>
      </c>
      <c r="I917" s="3" t="s">
        <v>41</v>
      </c>
      <c r="J917" s="5">
        <v>1.111109888083831</v>
      </c>
      <c r="K917" t="str">
        <f>_xlfn.XLOOKUP(D917, dim_channels!A:A, dim_channels!C:C, "Not Found")</f>
        <v>Offline</v>
      </c>
      <c r="L917" t="str">
        <f>_xlfn.XLOOKUP(D917, dim_channels!A:A, dim_channels!B:B, "Not Found")</f>
        <v>Travel Agency</v>
      </c>
    </row>
    <row r="918" spans="1:12" x14ac:dyDescent="0.2">
      <c r="A918" s="2" t="s">
        <v>1341</v>
      </c>
      <c r="B918" s="2" t="s">
        <v>590</v>
      </c>
      <c r="C918" s="2" t="s">
        <v>36</v>
      </c>
      <c r="D918" s="2" t="s">
        <v>64</v>
      </c>
      <c r="E918" s="2" t="s">
        <v>34</v>
      </c>
      <c r="F918" s="2">
        <v>2517.9299999999998</v>
      </c>
      <c r="G918" s="2">
        <v>0</v>
      </c>
      <c r="H918" s="2">
        <v>2517.9299999999998</v>
      </c>
      <c r="I918" s="2" t="s">
        <v>29</v>
      </c>
      <c r="J918" s="4">
        <v>1</v>
      </c>
      <c r="K918" t="str">
        <f>_xlfn.XLOOKUP(D918, dim_channels!A:A, dim_channels!C:C, "Not Found")</f>
        <v>Direct</v>
      </c>
      <c r="L918" t="str">
        <f>_xlfn.XLOOKUP(D918, dim_channels!A:A, dim_channels!B:B, "Not Found")</f>
        <v>Direct Website</v>
      </c>
    </row>
    <row r="919" spans="1:12" x14ac:dyDescent="0.2">
      <c r="A919" s="3" t="s">
        <v>1342</v>
      </c>
      <c r="B919" s="3" t="s">
        <v>179</v>
      </c>
      <c r="C919" s="3" t="s">
        <v>238</v>
      </c>
      <c r="D919" s="3" t="s">
        <v>27</v>
      </c>
      <c r="E919" s="3" t="s">
        <v>60</v>
      </c>
      <c r="F919" s="3">
        <v>6294.23</v>
      </c>
      <c r="G919" s="3">
        <v>0</v>
      </c>
      <c r="H919" s="3">
        <v>6294.23</v>
      </c>
      <c r="I919" s="3" t="s">
        <v>41</v>
      </c>
      <c r="J919" s="5">
        <v>1</v>
      </c>
      <c r="K919" t="str">
        <f>_xlfn.XLOOKUP(D919, dim_channels!A:A, dim_channels!C:C, "Not Found")</f>
        <v>OTA</v>
      </c>
      <c r="L919" t="str">
        <f>_xlfn.XLOOKUP(D919, dim_channels!A:A, dim_channels!B:B, "Not Found")</f>
        <v>Expedia</v>
      </c>
    </row>
    <row r="920" spans="1:12" x14ac:dyDescent="0.2">
      <c r="A920" s="2" t="s">
        <v>1343</v>
      </c>
      <c r="B920" s="2" t="s">
        <v>278</v>
      </c>
      <c r="C920" s="2" t="s">
        <v>705</v>
      </c>
      <c r="D920" s="2" t="s">
        <v>64</v>
      </c>
      <c r="E920" s="2" t="s">
        <v>34</v>
      </c>
      <c r="F920" s="2">
        <v>5916.73</v>
      </c>
      <c r="G920" s="2">
        <v>0</v>
      </c>
      <c r="H920" s="2">
        <v>5916.73</v>
      </c>
      <c r="I920" s="2" t="s">
        <v>29</v>
      </c>
      <c r="J920" s="4">
        <v>1</v>
      </c>
      <c r="K920" t="str">
        <f>_xlfn.XLOOKUP(D920, dim_channels!A:A, dim_channels!C:C, "Not Found")</f>
        <v>Direct</v>
      </c>
      <c r="L920" t="str">
        <f>_xlfn.XLOOKUP(D920, dim_channels!A:A, dim_channels!B:B, "Not Found")</f>
        <v>Direct Website</v>
      </c>
    </row>
    <row r="921" spans="1:12" x14ac:dyDescent="0.2">
      <c r="A921" s="3" t="s">
        <v>1344</v>
      </c>
      <c r="B921" s="3" t="s">
        <v>618</v>
      </c>
      <c r="C921" s="3" t="s">
        <v>126</v>
      </c>
      <c r="D921" s="3" t="s">
        <v>33</v>
      </c>
      <c r="E921" s="3" t="s">
        <v>60</v>
      </c>
      <c r="F921" s="3">
        <v>13261.33</v>
      </c>
      <c r="G921" s="3">
        <v>0</v>
      </c>
      <c r="H921" s="3">
        <v>13261.33</v>
      </c>
      <c r="I921" s="3" t="s">
        <v>29</v>
      </c>
      <c r="J921" s="5">
        <v>1</v>
      </c>
      <c r="K921" t="str">
        <f>_xlfn.XLOOKUP(D921, dim_channels!A:A, dim_channels!C:C, "Not Found")</f>
        <v>OTA</v>
      </c>
      <c r="L921" t="str">
        <f>_xlfn.XLOOKUP(D921, dim_channels!A:A, dim_channels!B:B, "Not Found")</f>
        <v>Booking.com</v>
      </c>
    </row>
    <row r="922" spans="1:12" x14ac:dyDescent="0.2">
      <c r="A922" s="2" t="s">
        <v>1345</v>
      </c>
      <c r="B922" s="2" t="s">
        <v>269</v>
      </c>
      <c r="C922" s="2" t="s">
        <v>349</v>
      </c>
      <c r="D922" s="2" t="s">
        <v>27</v>
      </c>
      <c r="E922" s="2" t="s">
        <v>60</v>
      </c>
      <c r="F922" s="2">
        <v>7014.74</v>
      </c>
      <c r="G922" s="2">
        <v>0</v>
      </c>
      <c r="H922" s="2">
        <v>7014.74</v>
      </c>
      <c r="I922" s="2" t="s">
        <v>41</v>
      </c>
      <c r="J922" s="4">
        <v>1</v>
      </c>
      <c r="K922" t="str">
        <f>_xlfn.XLOOKUP(D922, dim_channels!A:A, dim_channels!C:C, "Not Found")</f>
        <v>OTA</v>
      </c>
      <c r="L922" t="str">
        <f>_xlfn.XLOOKUP(D922, dim_channels!A:A, dim_channels!B:B, "Not Found")</f>
        <v>Expedia</v>
      </c>
    </row>
    <row r="923" spans="1:12" x14ac:dyDescent="0.2">
      <c r="A923" s="3" t="s">
        <v>1346</v>
      </c>
      <c r="B923" s="3" t="s">
        <v>210</v>
      </c>
      <c r="C923" s="3" t="s">
        <v>236</v>
      </c>
      <c r="D923" s="3" t="s">
        <v>33</v>
      </c>
      <c r="E923" s="3" t="s">
        <v>60</v>
      </c>
      <c r="F923" s="3">
        <v>6430.47</v>
      </c>
      <c r="G923" s="3">
        <v>0</v>
      </c>
      <c r="H923" s="3">
        <v>6430.47</v>
      </c>
      <c r="I923" s="3" t="s">
        <v>56</v>
      </c>
      <c r="J923" s="5">
        <v>1</v>
      </c>
      <c r="K923" t="str">
        <f>_xlfn.XLOOKUP(D923, dim_channels!A:A, dim_channels!C:C, "Not Found")</f>
        <v>OTA</v>
      </c>
      <c r="L923" t="str">
        <f>_xlfn.XLOOKUP(D923, dim_channels!A:A, dim_channels!B:B, "Not Found")</f>
        <v>Booking.com</v>
      </c>
    </row>
    <row r="924" spans="1:12" x14ac:dyDescent="0.2">
      <c r="A924" s="2" t="s">
        <v>1347</v>
      </c>
      <c r="B924" s="2" t="s">
        <v>505</v>
      </c>
      <c r="C924" s="2" t="s">
        <v>1348</v>
      </c>
      <c r="D924" s="2" t="s">
        <v>169</v>
      </c>
      <c r="E924" s="2" t="s">
        <v>46</v>
      </c>
      <c r="F924" s="2">
        <v>14238.47</v>
      </c>
      <c r="G924" s="2">
        <v>2847.69</v>
      </c>
      <c r="H924" s="2">
        <v>11390.78</v>
      </c>
      <c r="I924" s="2" t="s">
        <v>29</v>
      </c>
      <c r="J924" s="4">
        <v>1.2499995610484971</v>
      </c>
      <c r="K924" t="str">
        <f>_xlfn.XLOOKUP(D924, dim_channels!A:A, dim_channels!C:C, "Not Found")</f>
        <v>GDS</v>
      </c>
      <c r="L924" t="str">
        <f>_xlfn.XLOOKUP(D924, dim_channels!A:A, dim_channels!B:B, "Not Found")</f>
        <v>GDS (Amadeus)</v>
      </c>
    </row>
    <row r="925" spans="1:12" x14ac:dyDescent="0.2">
      <c r="A925" s="3" t="s">
        <v>1349</v>
      </c>
      <c r="B925" s="3" t="s">
        <v>178</v>
      </c>
      <c r="C925" s="3" t="s">
        <v>132</v>
      </c>
      <c r="D925" s="3" t="s">
        <v>33</v>
      </c>
      <c r="E925" s="3" t="s">
        <v>60</v>
      </c>
      <c r="F925" s="3">
        <v>6573.39</v>
      </c>
      <c r="G925" s="3">
        <v>0</v>
      </c>
      <c r="H925" s="3">
        <v>6573.39</v>
      </c>
      <c r="I925" s="3" t="s">
        <v>41</v>
      </c>
      <c r="J925" s="5">
        <v>1</v>
      </c>
      <c r="K925" t="str">
        <f>_xlfn.XLOOKUP(D925, dim_channels!A:A, dim_channels!C:C, "Not Found")</f>
        <v>OTA</v>
      </c>
      <c r="L925" t="str">
        <f>_xlfn.XLOOKUP(D925, dim_channels!A:A, dim_channels!B:B, "Not Found")</f>
        <v>Booking.com</v>
      </c>
    </row>
    <row r="926" spans="1:12" x14ac:dyDescent="0.2">
      <c r="A926" s="2" t="s">
        <v>1350</v>
      </c>
      <c r="B926" s="2" t="s">
        <v>597</v>
      </c>
      <c r="C926" s="2" t="s">
        <v>289</v>
      </c>
      <c r="D926" s="2" t="s">
        <v>45</v>
      </c>
      <c r="E926" s="2" t="s">
        <v>46</v>
      </c>
      <c r="F926" s="2">
        <v>2387.7399999999998</v>
      </c>
      <c r="G926" s="2">
        <v>119.39</v>
      </c>
      <c r="H926" s="2">
        <v>2268.35</v>
      </c>
      <c r="I926" s="2" t="s">
        <v>29</v>
      </c>
      <c r="J926" s="4">
        <v>1.052632971102343</v>
      </c>
      <c r="K926" t="str">
        <f>_xlfn.XLOOKUP(D926, dim_channels!A:A, dim_channels!C:C, "Not Found")</f>
        <v>Corporate</v>
      </c>
      <c r="L926" t="str">
        <f>_xlfn.XLOOKUP(D926, dim_channels!A:A, dim_channels!B:B, "Not Found")</f>
        <v>Corporate Direct</v>
      </c>
    </row>
    <row r="927" spans="1:12" x14ac:dyDescent="0.2">
      <c r="A927" s="3" t="s">
        <v>1351</v>
      </c>
      <c r="B927" s="3" t="s">
        <v>232</v>
      </c>
      <c r="C927" s="3" t="s">
        <v>449</v>
      </c>
      <c r="D927" s="3" t="s">
        <v>52</v>
      </c>
      <c r="E927" s="3" t="s">
        <v>60</v>
      </c>
      <c r="F927" s="3">
        <v>16109.58</v>
      </c>
      <c r="G927" s="3">
        <v>0</v>
      </c>
      <c r="H927" s="3">
        <v>16109.58</v>
      </c>
      <c r="I927" s="3" t="s">
        <v>41</v>
      </c>
      <c r="J927" s="5">
        <v>1</v>
      </c>
      <c r="K927" t="str">
        <f>_xlfn.XLOOKUP(D927, dim_channels!A:A, dim_channels!C:C, "Not Found")</f>
        <v>OTA</v>
      </c>
      <c r="L927" t="str">
        <f>_xlfn.XLOOKUP(D927, dim_channels!A:A, dim_channels!B:B, "Not Found")</f>
        <v>Agoda</v>
      </c>
    </row>
    <row r="928" spans="1:12" x14ac:dyDescent="0.2">
      <c r="A928" s="2" t="s">
        <v>1352</v>
      </c>
      <c r="B928" s="2" t="s">
        <v>236</v>
      </c>
      <c r="C928" s="2" t="s">
        <v>181</v>
      </c>
      <c r="D928" s="2" t="s">
        <v>33</v>
      </c>
      <c r="E928" s="2" t="s">
        <v>60</v>
      </c>
      <c r="F928" s="2">
        <v>5445.17</v>
      </c>
      <c r="G928" s="2">
        <v>0</v>
      </c>
      <c r="H928" s="2">
        <v>5445.17</v>
      </c>
      <c r="I928" s="2" t="s">
        <v>41</v>
      </c>
      <c r="J928" s="4">
        <v>1</v>
      </c>
      <c r="K928" t="str">
        <f>_xlfn.XLOOKUP(D928, dim_channels!A:A, dim_channels!C:C, "Not Found")</f>
        <v>OTA</v>
      </c>
      <c r="L928" t="str">
        <f>_xlfn.XLOOKUP(D928, dim_channels!A:A, dim_channels!B:B, "Not Found")</f>
        <v>Booking.com</v>
      </c>
    </row>
    <row r="929" spans="1:12" x14ac:dyDescent="0.2">
      <c r="A929" s="3" t="s">
        <v>1353</v>
      </c>
      <c r="B929" s="3" t="s">
        <v>1354</v>
      </c>
      <c r="C929" s="3" t="s">
        <v>76</v>
      </c>
      <c r="D929" s="3" t="s">
        <v>206</v>
      </c>
      <c r="E929" s="3" t="s">
        <v>207</v>
      </c>
      <c r="F929" s="3">
        <v>9335.4699999999993</v>
      </c>
      <c r="G929" s="3">
        <v>0</v>
      </c>
      <c r="H929" s="3">
        <v>9335.4699999999993</v>
      </c>
      <c r="I929" s="3" t="s">
        <v>29</v>
      </c>
      <c r="J929" s="5">
        <v>1</v>
      </c>
      <c r="K929" t="str">
        <f>_xlfn.XLOOKUP(D929, dim_channels!A:A, dim_channels!C:C, "Not Found")</f>
        <v>Direct</v>
      </c>
      <c r="L929" t="str">
        <f>_xlfn.XLOOKUP(D929, dim_channels!A:A, dim_channels!B:B, "Not Found")</f>
        <v>Walk-in</v>
      </c>
    </row>
    <row r="930" spans="1:12" x14ac:dyDescent="0.2">
      <c r="A930" s="2" t="s">
        <v>1355</v>
      </c>
      <c r="B930" s="2" t="s">
        <v>567</v>
      </c>
      <c r="C930" s="2" t="s">
        <v>300</v>
      </c>
      <c r="D930" s="2" t="s">
        <v>52</v>
      </c>
      <c r="E930" s="2" t="s">
        <v>34</v>
      </c>
      <c r="F930" s="2">
        <v>4266.17</v>
      </c>
      <c r="G930" s="2">
        <v>511.94</v>
      </c>
      <c r="H930" s="2">
        <v>3754.23</v>
      </c>
      <c r="I930" s="2" t="s">
        <v>41</v>
      </c>
      <c r="J930" s="4">
        <v>1.136363515288088</v>
      </c>
      <c r="K930" t="str">
        <f>_xlfn.XLOOKUP(D930, dim_channels!A:A, dim_channels!C:C, "Not Found")</f>
        <v>OTA</v>
      </c>
      <c r="L930" t="str">
        <f>_xlfn.XLOOKUP(D930, dim_channels!A:A, dim_channels!B:B, "Not Found")</f>
        <v>Agoda</v>
      </c>
    </row>
    <row r="931" spans="1:12" x14ac:dyDescent="0.2">
      <c r="A931" s="3" t="s">
        <v>1356</v>
      </c>
      <c r="B931" s="3" t="s">
        <v>353</v>
      </c>
      <c r="C931" s="3" t="s">
        <v>570</v>
      </c>
      <c r="D931" s="3" t="s">
        <v>33</v>
      </c>
      <c r="E931" s="3" t="s">
        <v>28</v>
      </c>
      <c r="F931" s="3">
        <v>5163.18</v>
      </c>
      <c r="G931" s="3">
        <v>774.48</v>
      </c>
      <c r="H931" s="3">
        <v>4388.7</v>
      </c>
      <c r="I931" s="3" t="s">
        <v>29</v>
      </c>
      <c r="J931" s="5">
        <v>1.176471392439675</v>
      </c>
      <c r="K931" t="str">
        <f>_xlfn.XLOOKUP(D931, dim_channels!A:A, dim_channels!C:C, "Not Found")</f>
        <v>OTA</v>
      </c>
      <c r="L931" t="str">
        <f>_xlfn.XLOOKUP(D931, dim_channels!A:A, dim_channels!B:B, "Not Found")</f>
        <v>Booking.com</v>
      </c>
    </row>
    <row r="932" spans="1:12" x14ac:dyDescent="0.2">
      <c r="A932" s="2" t="s">
        <v>1357</v>
      </c>
      <c r="B932" s="2" t="s">
        <v>551</v>
      </c>
      <c r="C932" s="2" t="s">
        <v>136</v>
      </c>
      <c r="D932" s="2" t="s">
        <v>27</v>
      </c>
      <c r="E932" s="2" t="s">
        <v>28</v>
      </c>
      <c r="F932" s="2">
        <v>6149.23</v>
      </c>
      <c r="G932" s="2">
        <v>1106.8599999999999</v>
      </c>
      <c r="H932" s="2">
        <v>5042.37</v>
      </c>
      <c r="I932" s="2" t="s">
        <v>29</v>
      </c>
      <c r="J932" s="4">
        <v>1.219511856527784</v>
      </c>
      <c r="K932" t="str">
        <f>_xlfn.XLOOKUP(D932, dim_channels!A:A, dim_channels!C:C, "Not Found")</f>
        <v>OTA</v>
      </c>
      <c r="L932" t="str">
        <f>_xlfn.XLOOKUP(D932, dim_channels!A:A, dim_channels!B:B, "Not Found")</f>
        <v>Expedia</v>
      </c>
    </row>
    <row r="933" spans="1:12" x14ac:dyDescent="0.2">
      <c r="A933" s="3" t="s">
        <v>1358</v>
      </c>
      <c r="B933" s="3" t="s">
        <v>364</v>
      </c>
      <c r="C933" s="3" t="s">
        <v>403</v>
      </c>
      <c r="D933" s="3" t="s">
        <v>64</v>
      </c>
      <c r="E933" s="3" t="s">
        <v>28</v>
      </c>
      <c r="F933" s="3">
        <v>3226.63</v>
      </c>
      <c r="G933" s="3">
        <v>0</v>
      </c>
      <c r="H933" s="3">
        <v>3226.63</v>
      </c>
      <c r="I933" s="3" t="s">
        <v>29</v>
      </c>
      <c r="J933" s="5">
        <v>1</v>
      </c>
      <c r="K933" t="str">
        <f>_xlfn.XLOOKUP(D933, dim_channels!A:A, dim_channels!C:C, "Not Found")</f>
        <v>Direct</v>
      </c>
      <c r="L933" t="str">
        <f>_xlfn.XLOOKUP(D933, dim_channels!A:A, dim_channels!B:B, "Not Found")</f>
        <v>Direct Website</v>
      </c>
    </row>
    <row r="934" spans="1:12" x14ac:dyDescent="0.2">
      <c r="A934" s="2" t="s">
        <v>1359</v>
      </c>
      <c r="B934" s="2" t="s">
        <v>82</v>
      </c>
      <c r="C934" s="2" t="s">
        <v>388</v>
      </c>
      <c r="D934" s="2" t="s">
        <v>33</v>
      </c>
      <c r="E934" s="2" t="s">
        <v>60</v>
      </c>
      <c r="F934" s="2">
        <v>18314.21</v>
      </c>
      <c r="G934" s="2">
        <v>0</v>
      </c>
      <c r="H934" s="2">
        <v>18314.21</v>
      </c>
      <c r="I934" s="2" t="s">
        <v>41</v>
      </c>
      <c r="J934" s="4">
        <v>1</v>
      </c>
      <c r="K934" t="str">
        <f>_xlfn.XLOOKUP(D934, dim_channels!A:A, dim_channels!C:C, "Not Found")</f>
        <v>OTA</v>
      </c>
      <c r="L934" t="str">
        <f>_xlfn.XLOOKUP(D934, dim_channels!A:A, dim_channels!B:B, "Not Found")</f>
        <v>Booking.com</v>
      </c>
    </row>
    <row r="935" spans="1:12" x14ac:dyDescent="0.2">
      <c r="A935" s="3" t="s">
        <v>1360</v>
      </c>
      <c r="B935" s="3" t="s">
        <v>210</v>
      </c>
      <c r="C935" s="3" t="s">
        <v>230</v>
      </c>
      <c r="D935" s="3" t="s">
        <v>64</v>
      </c>
      <c r="E935" s="3" t="s">
        <v>28</v>
      </c>
      <c r="F935" s="3">
        <v>9287.0499999999993</v>
      </c>
      <c r="G935" s="3">
        <v>0</v>
      </c>
      <c r="H935" s="3">
        <v>9287.0499999999993</v>
      </c>
      <c r="I935" s="3" t="s">
        <v>29</v>
      </c>
      <c r="J935" s="5">
        <v>1</v>
      </c>
      <c r="K935" t="str">
        <f>_xlfn.XLOOKUP(D935, dim_channels!A:A, dim_channels!C:C, "Not Found")</f>
        <v>Direct</v>
      </c>
      <c r="L935" t="str">
        <f>_xlfn.XLOOKUP(D935, dim_channels!A:A, dim_channels!B:B, "Not Found")</f>
        <v>Direct Website</v>
      </c>
    </row>
    <row r="936" spans="1:12" x14ac:dyDescent="0.2">
      <c r="A936" s="2" t="s">
        <v>1361</v>
      </c>
      <c r="B936" s="2" t="s">
        <v>773</v>
      </c>
      <c r="C936" s="2" t="s">
        <v>179</v>
      </c>
      <c r="D936" s="2" t="s">
        <v>64</v>
      </c>
      <c r="E936" s="2" t="s">
        <v>34</v>
      </c>
      <c r="F936" s="2">
        <v>7023.15</v>
      </c>
      <c r="G936" s="2">
        <v>0</v>
      </c>
      <c r="H936" s="2">
        <v>7023.15</v>
      </c>
      <c r="I936" s="2" t="s">
        <v>29</v>
      </c>
      <c r="J936" s="4">
        <v>1</v>
      </c>
      <c r="K936" t="str">
        <f>_xlfn.XLOOKUP(D936, dim_channels!A:A, dim_channels!C:C, "Not Found")</f>
        <v>Direct</v>
      </c>
      <c r="L936" t="str">
        <f>_xlfn.XLOOKUP(D936, dim_channels!A:A, dim_channels!B:B, "Not Found")</f>
        <v>Direct Website</v>
      </c>
    </row>
    <row r="937" spans="1:12" x14ac:dyDescent="0.2">
      <c r="A937" s="3" t="s">
        <v>1362</v>
      </c>
      <c r="B937" s="3" t="s">
        <v>202</v>
      </c>
      <c r="C937" s="3" t="s">
        <v>380</v>
      </c>
      <c r="D937" s="3" t="s">
        <v>206</v>
      </c>
      <c r="E937" s="3" t="s">
        <v>207</v>
      </c>
      <c r="F937" s="3">
        <v>11316.49</v>
      </c>
      <c r="G937" s="3">
        <v>0</v>
      </c>
      <c r="H937" s="3">
        <v>11316.49</v>
      </c>
      <c r="I937" s="3" t="s">
        <v>56</v>
      </c>
      <c r="J937" s="5">
        <v>1</v>
      </c>
      <c r="K937" t="str">
        <f>_xlfn.XLOOKUP(D937, dim_channels!A:A, dim_channels!C:C, "Not Found")</f>
        <v>Direct</v>
      </c>
      <c r="L937" t="str">
        <f>_xlfn.XLOOKUP(D937, dim_channels!A:A, dim_channels!B:B, "Not Found")</f>
        <v>Walk-in</v>
      </c>
    </row>
    <row r="938" spans="1:12" x14ac:dyDescent="0.2">
      <c r="A938" s="2" t="s">
        <v>1363</v>
      </c>
      <c r="B938" s="2" t="s">
        <v>380</v>
      </c>
      <c r="C938" s="2" t="s">
        <v>380</v>
      </c>
      <c r="D938" s="2" t="s">
        <v>27</v>
      </c>
      <c r="E938" s="2" t="s">
        <v>34</v>
      </c>
      <c r="F938" s="2">
        <v>6732.72</v>
      </c>
      <c r="G938" s="2">
        <v>1211.8900000000001</v>
      </c>
      <c r="H938" s="2">
        <v>5520.83</v>
      </c>
      <c r="I938" s="2" t="s">
        <v>41</v>
      </c>
      <c r="J938" s="4">
        <v>1.219512283479115</v>
      </c>
      <c r="K938" t="str">
        <f>_xlfn.XLOOKUP(D938, dim_channels!A:A, dim_channels!C:C, "Not Found")</f>
        <v>OTA</v>
      </c>
      <c r="L938" t="str">
        <f>_xlfn.XLOOKUP(D938, dim_channels!A:A, dim_channels!B:B, "Not Found")</f>
        <v>Expedia</v>
      </c>
    </row>
    <row r="939" spans="1:12" x14ac:dyDescent="0.2">
      <c r="A939" s="3" t="s">
        <v>1364</v>
      </c>
      <c r="B939" s="3" t="s">
        <v>817</v>
      </c>
      <c r="C939" s="3" t="s">
        <v>679</v>
      </c>
      <c r="D939" s="3" t="s">
        <v>169</v>
      </c>
      <c r="E939" s="3" t="s">
        <v>34</v>
      </c>
      <c r="F939" s="3">
        <v>3201</v>
      </c>
      <c r="G939" s="3">
        <v>640.20000000000005</v>
      </c>
      <c r="H939" s="3">
        <v>2560.8000000000002</v>
      </c>
      <c r="I939" s="3" t="s">
        <v>29</v>
      </c>
      <c r="J939" s="5">
        <v>1.25</v>
      </c>
      <c r="K939" t="str">
        <f>_xlfn.XLOOKUP(D939, dim_channels!A:A, dim_channels!C:C, "Not Found")</f>
        <v>GDS</v>
      </c>
      <c r="L939" t="str">
        <f>_xlfn.XLOOKUP(D939, dim_channels!A:A, dim_channels!B:B, "Not Found")</f>
        <v>GDS (Amadeus)</v>
      </c>
    </row>
    <row r="940" spans="1:12" x14ac:dyDescent="0.2">
      <c r="A940" s="2" t="s">
        <v>1365</v>
      </c>
      <c r="B940" s="2" t="s">
        <v>538</v>
      </c>
      <c r="C940" s="2" t="s">
        <v>555</v>
      </c>
      <c r="D940" s="2" t="s">
        <v>33</v>
      </c>
      <c r="E940" s="2" t="s">
        <v>60</v>
      </c>
      <c r="F940" s="2">
        <v>20150.75</v>
      </c>
      <c r="G940" s="2">
        <v>0</v>
      </c>
      <c r="H940" s="2">
        <v>20150.75</v>
      </c>
      <c r="I940" s="2" t="s">
        <v>29</v>
      </c>
      <c r="J940" s="4">
        <v>1</v>
      </c>
      <c r="K940" t="str">
        <f>_xlfn.XLOOKUP(D940, dim_channels!A:A, dim_channels!C:C, "Not Found")</f>
        <v>OTA</v>
      </c>
      <c r="L940" t="str">
        <f>_xlfn.XLOOKUP(D940, dim_channels!A:A, dim_channels!B:B, "Not Found")</f>
        <v>Booking.com</v>
      </c>
    </row>
    <row r="941" spans="1:12" x14ac:dyDescent="0.2">
      <c r="A941" s="3" t="s">
        <v>1366</v>
      </c>
      <c r="B941" s="3" t="s">
        <v>291</v>
      </c>
      <c r="C941" s="3" t="s">
        <v>72</v>
      </c>
      <c r="D941" s="3" t="s">
        <v>33</v>
      </c>
      <c r="E941" s="3" t="s">
        <v>34</v>
      </c>
      <c r="F941" s="3">
        <v>11803.47</v>
      </c>
      <c r="G941" s="3">
        <v>1770.52</v>
      </c>
      <c r="H941" s="3">
        <v>10032.950000000001</v>
      </c>
      <c r="I941" s="3" t="s">
        <v>41</v>
      </c>
      <c r="J941" s="5">
        <v>1.176470529604952</v>
      </c>
      <c r="K941" t="str">
        <f>_xlfn.XLOOKUP(D941, dim_channels!A:A, dim_channels!C:C, "Not Found")</f>
        <v>OTA</v>
      </c>
      <c r="L941" t="str">
        <f>_xlfn.XLOOKUP(D941, dim_channels!A:A, dim_channels!B:B, "Not Found")</f>
        <v>Booking.com</v>
      </c>
    </row>
    <row r="942" spans="1:12" x14ac:dyDescent="0.2">
      <c r="A942" s="2" t="s">
        <v>1367</v>
      </c>
      <c r="B942" s="2" t="s">
        <v>958</v>
      </c>
      <c r="C942" s="2" t="s">
        <v>227</v>
      </c>
      <c r="D942" s="2" t="s">
        <v>206</v>
      </c>
      <c r="E942" s="2" t="s">
        <v>207</v>
      </c>
      <c r="F942" s="2">
        <v>10210.969999999999</v>
      </c>
      <c r="G942" s="2">
        <v>0</v>
      </c>
      <c r="H942" s="2">
        <v>10210.969999999999</v>
      </c>
      <c r="I942" s="2" t="s">
        <v>56</v>
      </c>
      <c r="J942" s="4">
        <v>1</v>
      </c>
      <c r="K942" t="str">
        <f>_xlfn.XLOOKUP(D942, dim_channels!A:A, dim_channels!C:C, "Not Found")</f>
        <v>Direct</v>
      </c>
      <c r="L942" t="str">
        <f>_xlfn.XLOOKUP(D942, dim_channels!A:A, dim_channels!B:B, "Not Found")</f>
        <v>Walk-in</v>
      </c>
    </row>
    <row r="943" spans="1:12" x14ac:dyDescent="0.2">
      <c r="A943" s="3" t="s">
        <v>1368</v>
      </c>
      <c r="B943" s="3" t="s">
        <v>546</v>
      </c>
      <c r="C943" s="3" t="s">
        <v>584</v>
      </c>
      <c r="D943" s="3" t="s">
        <v>64</v>
      </c>
      <c r="E943" s="3" t="s">
        <v>115</v>
      </c>
      <c r="F943" s="3">
        <v>6366.61</v>
      </c>
      <c r="G943" s="3">
        <v>0</v>
      </c>
      <c r="H943" s="3">
        <v>6366.61</v>
      </c>
      <c r="I943" s="3" t="s">
        <v>56</v>
      </c>
      <c r="J943" s="5">
        <v>1</v>
      </c>
      <c r="K943" t="str">
        <f>_xlfn.XLOOKUP(D943, dim_channels!A:A, dim_channels!C:C, "Not Found")</f>
        <v>Direct</v>
      </c>
      <c r="L943" t="str">
        <f>_xlfn.XLOOKUP(D943, dim_channels!A:A, dim_channels!B:B, "Not Found")</f>
        <v>Direct Website</v>
      </c>
    </row>
    <row r="944" spans="1:12" x14ac:dyDescent="0.2">
      <c r="A944" s="2" t="s">
        <v>1369</v>
      </c>
      <c r="B944" s="2" t="s">
        <v>380</v>
      </c>
      <c r="C944" s="2" t="s">
        <v>300</v>
      </c>
      <c r="D944" s="2" t="s">
        <v>52</v>
      </c>
      <c r="E944" s="2" t="s">
        <v>34</v>
      </c>
      <c r="F944" s="2">
        <v>20655.59</v>
      </c>
      <c r="G944" s="2">
        <v>2478.67</v>
      </c>
      <c r="H944" s="2">
        <v>18176.919999999998</v>
      </c>
      <c r="I944" s="2" t="s">
        <v>29</v>
      </c>
      <c r="J944" s="4">
        <v>1.1363635863501631</v>
      </c>
      <c r="K944" t="str">
        <f>_xlfn.XLOOKUP(D944, dim_channels!A:A, dim_channels!C:C, "Not Found")</f>
        <v>OTA</v>
      </c>
      <c r="L944" t="str">
        <f>_xlfn.XLOOKUP(D944, dim_channels!A:A, dim_channels!B:B, "Not Found")</f>
        <v>Agoda</v>
      </c>
    </row>
    <row r="945" spans="1:12" x14ac:dyDescent="0.2">
      <c r="A945" s="3" t="s">
        <v>1370</v>
      </c>
      <c r="B945" s="3" t="s">
        <v>359</v>
      </c>
      <c r="C945" s="3" t="s">
        <v>826</v>
      </c>
      <c r="D945" s="3" t="s">
        <v>33</v>
      </c>
      <c r="E945" s="3" t="s">
        <v>34</v>
      </c>
      <c r="F945" s="3">
        <v>8063.25</v>
      </c>
      <c r="G945" s="3">
        <v>1209.49</v>
      </c>
      <c r="H945" s="3">
        <v>6853.76</v>
      </c>
      <c r="I945" s="3" t="s">
        <v>29</v>
      </c>
      <c r="J945" s="5">
        <v>1.176471017368568</v>
      </c>
      <c r="K945" t="str">
        <f>_xlfn.XLOOKUP(D945, dim_channels!A:A, dim_channels!C:C, "Not Found")</f>
        <v>OTA</v>
      </c>
      <c r="L945" t="str">
        <f>_xlfn.XLOOKUP(D945, dim_channels!A:A, dim_channels!B:B, "Not Found")</f>
        <v>Booking.com</v>
      </c>
    </row>
    <row r="946" spans="1:12" x14ac:dyDescent="0.2">
      <c r="A946" s="2" t="s">
        <v>1371</v>
      </c>
      <c r="B946" s="2" t="s">
        <v>794</v>
      </c>
      <c r="C946" s="2" t="s">
        <v>794</v>
      </c>
      <c r="D946" s="2" t="s">
        <v>169</v>
      </c>
      <c r="E946" s="2" t="s">
        <v>46</v>
      </c>
      <c r="F946" s="2">
        <v>3091.24</v>
      </c>
      <c r="G946" s="2">
        <v>618.25</v>
      </c>
      <c r="H946" s="2">
        <v>2472.9899999999998</v>
      </c>
      <c r="I946" s="2" t="s">
        <v>29</v>
      </c>
      <c r="J946" s="4">
        <v>1.250001010922001</v>
      </c>
      <c r="K946" t="str">
        <f>_xlfn.XLOOKUP(D946, dim_channels!A:A, dim_channels!C:C, "Not Found")</f>
        <v>GDS</v>
      </c>
      <c r="L946" t="str">
        <f>_xlfn.XLOOKUP(D946, dim_channels!A:A, dim_channels!B:B, "Not Found")</f>
        <v>GDS (Amadeus)</v>
      </c>
    </row>
    <row r="947" spans="1:12" x14ac:dyDescent="0.2">
      <c r="A947" s="3" t="s">
        <v>1372</v>
      </c>
      <c r="B947" s="3" t="s">
        <v>532</v>
      </c>
      <c r="C947" s="3" t="s">
        <v>783</v>
      </c>
      <c r="D947" s="3" t="s">
        <v>33</v>
      </c>
      <c r="E947" s="3" t="s">
        <v>60</v>
      </c>
      <c r="F947" s="3">
        <v>8224.25</v>
      </c>
      <c r="G947" s="3">
        <v>0</v>
      </c>
      <c r="H947" s="3">
        <v>8224.25</v>
      </c>
      <c r="I947" s="3" t="s">
        <v>41</v>
      </c>
      <c r="J947" s="5">
        <v>1</v>
      </c>
      <c r="K947" t="str">
        <f>_xlfn.XLOOKUP(D947, dim_channels!A:A, dim_channels!C:C, "Not Found")</f>
        <v>OTA</v>
      </c>
      <c r="L947" t="str">
        <f>_xlfn.XLOOKUP(D947, dim_channels!A:A, dim_channels!B:B, "Not Found")</f>
        <v>Booking.com</v>
      </c>
    </row>
    <row r="948" spans="1:12" x14ac:dyDescent="0.2">
      <c r="A948" s="2" t="s">
        <v>1373</v>
      </c>
      <c r="B948" s="2" t="s">
        <v>608</v>
      </c>
      <c r="C948" s="2" t="s">
        <v>78</v>
      </c>
      <c r="D948" s="2" t="s">
        <v>114</v>
      </c>
      <c r="E948" s="2" t="s">
        <v>115</v>
      </c>
      <c r="F948" s="2">
        <v>5496.01</v>
      </c>
      <c r="G948" s="2">
        <v>549.6</v>
      </c>
      <c r="H948" s="2">
        <v>4946.41</v>
      </c>
      <c r="I948" s="2" t="s">
        <v>29</v>
      </c>
      <c r="J948" s="4">
        <v>1.1111108864813071</v>
      </c>
      <c r="K948" t="str">
        <f>_xlfn.XLOOKUP(D948, dim_channels!A:A, dim_channels!C:C, "Not Found")</f>
        <v>Offline</v>
      </c>
      <c r="L948" t="str">
        <f>_xlfn.XLOOKUP(D948, dim_channels!A:A, dim_channels!B:B, "Not Found")</f>
        <v>Travel Agency</v>
      </c>
    </row>
    <row r="949" spans="1:12" x14ac:dyDescent="0.2">
      <c r="A949" s="3" t="s">
        <v>1374</v>
      </c>
      <c r="B949" s="3" t="s">
        <v>40</v>
      </c>
      <c r="C949" s="3" t="s">
        <v>543</v>
      </c>
      <c r="D949" s="3" t="s">
        <v>206</v>
      </c>
      <c r="E949" s="3" t="s">
        <v>207</v>
      </c>
      <c r="F949" s="3">
        <v>2825.24</v>
      </c>
      <c r="G949" s="3">
        <v>0</v>
      </c>
      <c r="H949" s="3">
        <v>2825.24</v>
      </c>
      <c r="I949" s="3" t="s">
        <v>29</v>
      </c>
      <c r="J949" s="5">
        <v>1</v>
      </c>
      <c r="K949" t="str">
        <f>_xlfn.XLOOKUP(D949, dim_channels!A:A, dim_channels!C:C, "Not Found")</f>
        <v>Direct</v>
      </c>
      <c r="L949" t="str">
        <f>_xlfn.XLOOKUP(D949, dim_channels!A:A, dim_channels!B:B, "Not Found")</f>
        <v>Walk-in</v>
      </c>
    </row>
    <row r="950" spans="1:12" x14ac:dyDescent="0.2">
      <c r="A950" s="2" t="s">
        <v>1375</v>
      </c>
      <c r="B950" s="2" t="s">
        <v>92</v>
      </c>
      <c r="C950" s="2" t="s">
        <v>303</v>
      </c>
      <c r="D950" s="2" t="s">
        <v>64</v>
      </c>
      <c r="E950" s="2" t="s">
        <v>34</v>
      </c>
      <c r="F950" s="2">
        <v>10950.27</v>
      </c>
      <c r="G950" s="2">
        <v>0</v>
      </c>
      <c r="H950" s="2">
        <v>10950.27</v>
      </c>
      <c r="I950" s="2" t="s">
        <v>29</v>
      </c>
      <c r="J950" s="4">
        <v>1</v>
      </c>
      <c r="K950" t="str">
        <f>_xlfn.XLOOKUP(D950, dim_channels!A:A, dim_channels!C:C, "Not Found")</f>
        <v>Direct</v>
      </c>
      <c r="L950" t="str">
        <f>_xlfn.XLOOKUP(D950, dim_channels!A:A, dim_channels!B:B, "Not Found")</f>
        <v>Direct Website</v>
      </c>
    </row>
    <row r="951" spans="1:12" x14ac:dyDescent="0.2">
      <c r="A951" s="3" t="s">
        <v>1376</v>
      </c>
      <c r="B951" s="3" t="s">
        <v>204</v>
      </c>
      <c r="C951" s="3" t="s">
        <v>520</v>
      </c>
      <c r="D951" s="3" t="s">
        <v>206</v>
      </c>
      <c r="E951" s="3" t="s">
        <v>207</v>
      </c>
      <c r="F951" s="3">
        <v>3789.68</v>
      </c>
      <c r="G951" s="3">
        <v>0</v>
      </c>
      <c r="H951" s="3">
        <v>3789.68</v>
      </c>
      <c r="I951" s="3" t="s">
        <v>29</v>
      </c>
      <c r="J951" s="5">
        <v>1</v>
      </c>
      <c r="K951" t="str">
        <f>_xlfn.XLOOKUP(D951, dim_channels!A:A, dim_channels!C:C, "Not Found")</f>
        <v>Direct</v>
      </c>
      <c r="L951" t="str">
        <f>_xlfn.XLOOKUP(D951, dim_channels!A:A, dim_channels!B:B, "Not Found")</f>
        <v>Walk-in</v>
      </c>
    </row>
    <row r="952" spans="1:12" x14ac:dyDescent="0.2">
      <c r="A952" s="2" t="s">
        <v>1377</v>
      </c>
      <c r="B952" s="2" t="s">
        <v>198</v>
      </c>
      <c r="C952" s="2" t="s">
        <v>200</v>
      </c>
      <c r="D952" s="2" t="s">
        <v>33</v>
      </c>
      <c r="E952" s="2" t="s">
        <v>34</v>
      </c>
      <c r="F952" s="2">
        <v>12683.27</v>
      </c>
      <c r="G952" s="2">
        <v>1902.49</v>
      </c>
      <c r="H952" s="2">
        <v>10780.78</v>
      </c>
      <c r="I952" s="2" t="s">
        <v>29</v>
      </c>
      <c r="J952" s="4">
        <v>1.176470533671961</v>
      </c>
      <c r="K952" t="str">
        <f>_xlfn.XLOOKUP(D952, dim_channels!A:A, dim_channels!C:C, "Not Found")</f>
        <v>OTA</v>
      </c>
      <c r="L952" t="str">
        <f>_xlfn.XLOOKUP(D952, dim_channels!A:A, dim_channels!B:B, "Not Found")</f>
        <v>Booking.com</v>
      </c>
    </row>
    <row r="953" spans="1:12" x14ac:dyDescent="0.2">
      <c r="A953" s="3" t="s">
        <v>1378</v>
      </c>
      <c r="B953" s="3" t="s">
        <v>209</v>
      </c>
      <c r="C953" s="3" t="s">
        <v>501</v>
      </c>
      <c r="D953" s="3" t="s">
        <v>27</v>
      </c>
      <c r="E953" s="3" t="s">
        <v>28</v>
      </c>
      <c r="F953" s="3">
        <v>2751.41</v>
      </c>
      <c r="G953" s="3">
        <v>495.25</v>
      </c>
      <c r="H953" s="3">
        <v>2256.16</v>
      </c>
      <c r="I953" s="3" t="s">
        <v>29</v>
      </c>
      <c r="J953" s="5">
        <v>1.2195101411247431</v>
      </c>
      <c r="K953" t="str">
        <f>_xlfn.XLOOKUP(D953, dim_channels!A:A, dim_channels!C:C, "Not Found")</f>
        <v>OTA</v>
      </c>
      <c r="L953" t="str">
        <f>_xlfn.XLOOKUP(D953, dim_channels!A:A, dim_channels!B:B, "Not Found")</f>
        <v>Expedia</v>
      </c>
    </row>
    <row r="954" spans="1:12" x14ac:dyDescent="0.2">
      <c r="A954" s="2" t="s">
        <v>1379</v>
      </c>
      <c r="B954" s="2" t="s">
        <v>822</v>
      </c>
      <c r="C954" s="2" t="s">
        <v>294</v>
      </c>
      <c r="D954" s="2" t="s">
        <v>33</v>
      </c>
      <c r="E954" s="2" t="s">
        <v>28</v>
      </c>
      <c r="F954" s="2">
        <v>6058.34</v>
      </c>
      <c r="G954" s="2">
        <v>908.75</v>
      </c>
      <c r="H954" s="2">
        <v>5149.59</v>
      </c>
      <c r="I954" s="2" t="s">
        <v>29</v>
      </c>
      <c r="J954" s="4">
        <v>1.1764703597762149</v>
      </c>
      <c r="K954" t="str">
        <f>_xlfn.XLOOKUP(D954, dim_channels!A:A, dim_channels!C:C, "Not Found")</f>
        <v>OTA</v>
      </c>
      <c r="L954" t="str">
        <f>_xlfn.XLOOKUP(D954, dim_channels!A:A, dim_channels!B:B, "Not Found")</f>
        <v>Booking.com</v>
      </c>
    </row>
    <row r="955" spans="1:12" x14ac:dyDescent="0.2">
      <c r="A955" s="3" t="s">
        <v>1380</v>
      </c>
      <c r="B955" s="3" t="s">
        <v>603</v>
      </c>
      <c r="C955" s="3" t="s">
        <v>705</v>
      </c>
      <c r="D955" s="3" t="s">
        <v>64</v>
      </c>
      <c r="E955" s="3" t="s">
        <v>28</v>
      </c>
      <c r="F955" s="3">
        <v>3771.1</v>
      </c>
      <c r="G955" s="3">
        <v>0</v>
      </c>
      <c r="H955" s="3">
        <v>3771.1</v>
      </c>
      <c r="I955" s="3" t="s">
        <v>29</v>
      </c>
      <c r="J955" s="5">
        <v>1</v>
      </c>
      <c r="K955" t="str">
        <f>_xlfn.XLOOKUP(D955, dim_channels!A:A, dim_channels!C:C, "Not Found")</f>
        <v>Direct</v>
      </c>
      <c r="L955" t="str">
        <f>_xlfn.XLOOKUP(D955, dim_channels!A:A, dim_channels!B:B, "Not Found")</f>
        <v>Direct Website</v>
      </c>
    </row>
    <row r="956" spans="1:12" x14ac:dyDescent="0.2">
      <c r="A956" s="2" t="s">
        <v>1381</v>
      </c>
      <c r="B956" s="2" t="s">
        <v>578</v>
      </c>
      <c r="C956" s="2" t="s">
        <v>129</v>
      </c>
      <c r="D956" s="2" t="s">
        <v>169</v>
      </c>
      <c r="E956" s="2" t="s">
        <v>46</v>
      </c>
      <c r="F956" s="2">
        <v>17743.77</v>
      </c>
      <c r="G956" s="2">
        <v>3548.75</v>
      </c>
      <c r="H956" s="2">
        <v>14195.02</v>
      </c>
      <c r="I956" s="2" t="s">
        <v>56</v>
      </c>
      <c r="J956" s="4">
        <v>1.2499996477637929</v>
      </c>
      <c r="K956" t="str">
        <f>_xlfn.XLOOKUP(D956, dim_channels!A:A, dim_channels!C:C, "Not Found")</f>
        <v>GDS</v>
      </c>
      <c r="L956" t="str">
        <f>_xlfn.XLOOKUP(D956, dim_channels!A:A, dim_channels!B:B, "Not Found")</f>
        <v>GDS (Amadeus)</v>
      </c>
    </row>
    <row r="957" spans="1:12" x14ac:dyDescent="0.2">
      <c r="A957" s="3" t="s">
        <v>1382</v>
      </c>
      <c r="B957" s="3" t="s">
        <v>564</v>
      </c>
      <c r="C957" s="3" t="s">
        <v>564</v>
      </c>
      <c r="D957" s="3" t="s">
        <v>114</v>
      </c>
      <c r="E957" s="3" t="s">
        <v>46</v>
      </c>
      <c r="F957" s="3">
        <v>6128.51</v>
      </c>
      <c r="G957" s="3">
        <v>612.85</v>
      </c>
      <c r="H957" s="3">
        <v>5515.66</v>
      </c>
      <c r="I957" s="3" t="s">
        <v>29</v>
      </c>
      <c r="J957" s="5">
        <v>1.1111109096644829</v>
      </c>
      <c r="K957" t="str">
        <f>_xlfn.XLOOKUP(D957, dim_channels!A:A, dim_channels!C:C, "Not Found")</f>
        <v>Offline</v>
      </c>
      <c r="L957" t="str">
        <f>_xlfn.XLOOKUP(D957, dim_channels!A:A, dim_channels!B:B, "Not Found")</f>
        <v>Travel Agency</v>
      </c>
    </row>
    <row r="958" spans="1:12" x14ac:dyDescent="0.2">
      <c r="A958" s="2" t="s">
        <v>1383</v>
      </c>
      <c r="B958" s="2" t="s">
        <v>39</v>
      </c>
      <c r="C958" s="2" t="s">
        <v>205</v>
      </c>
      <c r="D958" s="2" t="s">
        <v>33</v>
      </c>
      <c r="E958" s="2" t="s">
        <v>34</v>
      </c>
      <c r="F958" s="2">
        <v>9276.11</v>
      </c>
      <c r="G958" s="2">
        <v>1391.42</v>
      </c>
      <c r="H958" s="2">
        <v>7884.69</v>
      </c>
      <c r="I958" s="2" t="s">
        <v>29</v>
      </c>
      <c r="J958" s="4">
        <v>1.1764711104685159</v>
      </c>
      <c r="K958" t="str">
        <f>_xlfn.XLOOKUP(D958, dim_channels!A:A, dim_channels!C:C, "Not Found")</f>
        <v>OTA</v>
      </c>
      <c r="L958" t="str">
        <f>_xlfn.XLOOKUP(D958, dim_channels!A:A, dim_channels!B:B, "Not Found")</f>
        <v>Booking.com</v>
      </c>
    </row>
    <row r="959" spans="1:12" x14ac:dyDescent="0.2">
      <c r="A959" s="3" t="s">
        <v>1384</v>
      </c>
      <c r="B959" s="3" t="s">
        <v>241</v>
      </c>
      <c r="C959" s="3" t="s">
        <v>244</v>
      </c>
      <c r="D959" s="3" t="s">
        <v>52</v>
      </c>
      <c r="E959" s="3" t="s">
        <v>34</v>
      </c>
      <c r="F959" s="3">
        <v>2876.83</v>
      </c>
      <c r="G959" s="3">
        <v>345.22</v>
      </c>
      <c r="H959" s="3">
        <v>2531.61</v>
      </c>
      <c r="I959" s="3" t="s">
        <v>29</v>
      </c>
      <c r="J959" s="5">
        <v>1.136363815911613</v>
      </c>
      <c r="K959" t="str">
        <f>_xlfn.XLOOKUP(D959, dim_channels!A:A, dim_channels!C:C, "Not Found")</f>
        <v>OTA</v>
      </c>
      <c r="L959" t="str">
        <f>_xlfn.XLOOKUP(D959, dim_channels!A:A, dim_channels!B:B, "Not Found")</f>
        <v>Agoda</v>
      </c>
    </row>
    <row r="960" spans="1:12" x14ac:dyDescent="0.2">
      <c r="A960" s="2" t="s">
        <v>1385</v>
      </c>
      <c r="B960" s="2" t="s">
        <v>62</v>
      </c>
      <c r="C960" s="2" t="s">
        <v>773</v>
      </c>
      <c r="D960" s="2" t="s">
        <v>27</v>
      </c>
      <c r="E960" s="2" t="s">
        <v>28</v>
      </c>
      <c r="F960" s="2">
        <v>16931.36</v>
      </c>
      <c r="G960" s="2">
        <v>3047.64</v>
      </c>
      <c r="H960" s="2">
        <v>13883.72</v>
      </c>
      <c r="I960" s="2" t="s">
        <v>29</v>
      </c>
      <c r="J960" s="4">
        <v>1.219511773501627</v>
      </c>
      <c r="K960" t="str">
        <f>_xlfn.XLOOKUP(D960, dim_channels!A:A, dim_channels!C:C, "Not Found")</f>
        <v>OTA</v>
      </c>
      <c r="L960" t="str">
        <f>_xlfn.XLOOKUP(D960, dim_channels!A:A, dim_channels!B:B, "Not Found")</f>
        <v>Expedia</v>
      </c>
    </row>
    <row r="961" spans="1:12" x14ac:dyDescent="0.2">
      <c r="A961" s="3" t="s">
        <v>1386</v>
      </c>
      <c r="B961" s="3" t="s">
        <v>391</v>
      </c>
      <c r="C961" s="3" t="s">
        <v>213</v>
      </c>
      <c r="D961" s="3" t="s">
        <v>27</v>
      </c>
      <c r="E961" s="3" t="s">
        <v>34</v>
      </c>
      <c r="F961" s="3">
        <v>7701.99</v>
      </c>
      <c r="G961" s="3">
        <v>1386.36</v>
      </c>
      <c r="H961" s="3">
        <v>6315.63</v>
      </c>
      <c r="I961" s="3" t="s">
        <v>41</v>
      </c>
      <c r="J961" s="5">
        <v>1.2195125426917031</v>
      </c>
      <c r="K961" t="str">
        <f>_xlfn.XLOOKUP(D961, dim_channels!A:A, dim_channels!C:C, "Not Found")</f>
        <v>OTA</v>
      </c>
      <c r="L961" t="str">
        <f>_xlfn.XLOOKUP(D961, dim_channels!A:A, dim_channels!B:B, "Not Found")</f>
        <v>Expedia</v>
      </c>
    </row>
    <row r="962" spans="1:12" x14ac:dyDescent="0.2">
      <c r="A962" s="2" t="s">
        <v>1387</v>
      </c>
      <c r="B962" s="2" t="s">
        <v>264</v>
      </c>
      <c r="C962" s="2" t="s">
        <v>343</v>
      </c>
      <c r="D962" s="2" t="s">
        <v>114</v>
      </c>
      <c r="E962" s="2" t="s">
        <v>115</v>
      </c>
      <c r="F962" s="2">
        <v>8458.98</v>
      </c>
      <c r="G962" s="2">
        <v>845.9</v>
      </c>
      <c r="H962" s="2">
        <v>7613.08</v>
      </c>
      <c r="I962" s="2" t="s">
        <v>29</v>
      </c>
      <c r="J962" s="4">
        <v>1.1111114030064051</v>
      </c>
      <c r="K962" t="str">
        <f>_xlfn.XLOOKUP(D962, dim_channels!A:A, dim_channels!C:C, "Not Found")</f>
        <v>Offline</v>
      </c>
      <c r="L962" t="str">
        <f>_xlfn.XLOOKUP(D962, dim_channels!A:A, dim_channels!B:B, "Not Found")</f>
        <v>Travel Agency</v>
      </c>
    </row>
    <row r="963" spans="1:12" x14ac:dyDescent="0.2">
      <c r="A963" s="3" t="s">
        <v>1388</v>
      </c>
      <c r="B963" s="3" t="s">
        <v>100</v>
      </c>
      <c r="C963" s="3" t="s">
        <v>299</v>
      </c>
      <c r="D963" s="3" t="s">
        <v>64</v>
      </c>
      <c r="E963" s="3" t="s">
        <v>115</v>
      </c>
      <c r="F963" s="3">
        <v>3758.05</v>
      </c>
      <c r="G963" s="3">
        <v>0</v>
      </c>
      <c r="H963" s="3">
        <v>3758.05</v>
      </c>
      <c r="I963" s="3" t="s">
        <v>29</v>
      </c>
      <c r="J963" s="5">
        <v>1</v>
      </c>
      <c r="K963" t="str">
        <f>_xlfn.XLOOKUP(D963, dim_channels!A:A, dim_channels!C:C, "Not Found")</f>
        <v>Direct</v>
      </c>
      <c r="L963" t="str">
        <f>_xlfn.XLOOKUP(D963, dim_channels!A:A, dim_channels!B:B, "Not Found")</f>
        <v>Direct Website</v>
      </c>
    </row>
    <row r="964" spans="1:12" x14ac:dyDescent="0.2">
      <c r="A964" s="2" t="s">
        <v>1389</v>
      </c>
      <c r="B964" s="2" t="s">
        <v>454</v>
      </c>
      <c r="C964" s="2" t="s">
        <v>426</v>
      </c>
      <c r="D964" s="2" t="s">
        <v>206</v>
      </c>
      <c r="E964" s="2" t="s">
        <v>207</v>
      </c>
      <c r="F964" s="2">
        <v>11709.51</v>
      </c>
      <c r="G964" s="2">
        <v>0</v>
      </c>
      <c r="H964" s="2">
        <v>11709.51</v>
      </c>
      <c r="I964" s="2" t="s">
        <v>29</v>
      </c>
      <c r="J964" s="4">
        <v>1</v>
      </c>
      <c r="K964" t="str">
        <f>_xlfn.XLOOKUP(D964, dim_channels!A:A, dim_channels!C:C, "Not Found")</f>
        <v>Direct</v>
      </c>
      <c r="L964" t="str">
        <f>_xlfn.XLOOKUP(D964, dim_channels!A:A, dim_channels!B:B, "Not Found")</f>
        <v>Walk-in</v>
      </c>
    </row>
    <row r="965" spans="1:12" x14ac:dyDescent="0.2">
      <c r="A965" s="3" t="s">
        <v>1390</v>
      </c>
      <c r="B965" s="3" t="s">
        <v>570</v>
      </c>
      <c r="C965" s="3" t="s">
        <v>63</v>
      </c>
      <c r="D965" s="3" t="s">
        <v>114</v>
      </c>
      <c r="E965" s="3" t="s">
        <v>46</v>
      </c>
      <c r="F965" s="3">
        <v>2633.2</v>
      </c>
      <c r="G965" s="3">
        <v>263.32</v>
      </c>
      <c r="H965" s="3">
        <v>2369.88</v>
      </c>
      <c r="I965" s="3" t="s">
        <v>29</v>
      </c>
      <c r="J965" s="5">
        <v>1.1111111111111109</v>
      </c>
      <c r="K965" t="str">
        <f>_xlfn.XLOOKUP(D965, dim_channels!A:A, dim_channels!C:C, "Not Found")</f>
        <v>Offline</v>
      </c>
      <c r="L965" t="str">
        <f>_xlfn.XLOOKUP(D965, dim_channels!A:A, dim_channels!B:B, "Not Found")</f>
        <v>Travel Agency</v>
      </c>
    </row>
    <row r="966" spans="1:12" x14ac:dyDescent="0.2">
      <c r="A966" s="2" t="s">
        <v>1391</v>
      </c>
      <c r="B966" s="2" t="s">
        <v>1021</v>
      </c>
      <c r="C966" s="2" t="s">
        <v>595</v>
      </c>
      <c r="D966" s="2" t="s">
        <v>45</v>
      </c>
      <c r="E966" s="2" t="s">
        <v>46</v>
      </c>
      <c r="F966" s="2">
        <v>5149.1400000000003</v>
      </c>
      <c r="G966" s="2">
        <v>257.45999999999998</v>
      </c>
      <c r="H966" s="2">
        <v>4891.68</v>
      </c>
      <c r="I966" s="2" t="s">
        <v>29</v>
      </c>
      <c r="J966" s="4">
        <v>1.052632224511824</v>
      </c>
      <c r="K966" t="str">
        <f>_xlfn.XLOOKUP(D966, dim_channels!A:A, dim_channels!C:C, "Not Found")</f>
        <v>Corporate</v>
      </c>
      <c r="L966" t="str">
        <f>_xlfn.XLOOKUP(D966, dim_channels!A:A, dim_channels!B:B, "Not Found")</f>
        <v>Corporate Direct</v>
      </c>
    </row>
    <row r="967" spans="1:12" x14ac:dyDescent="0.2">
      <c r="A967" s="3" t="s">
        <v>1392</v>
      </c>
      <c r="B967" s="3" t="s">
        <v>193</v>
      </c>
      <c r="C967" s="3" t="s">
        <v>371</v>
      </c>
      <c r="D967" s="3" t="s">
        <v>27</v>
      </c>
      <c r="E967" s="3" t="s">
        <v>28</v>
      </c>
      <c r="F967" s="3">
        <v>8055.86</v>
      </c>
      <c r="G967" s="3">
        <v>1450.05</v>
      </c>
      <c r="H967" s="3">
        <v>6605.81</v>
      </c>
      <c r="I967" s="3" t="s">
        <v>29</v>
      </c>
      <c r="J967" s="5">
        <v>1.219511308984061</v>
      </c>
      <c r="K967" t="str">
        <f>_xlfn.XLOOKUP(D967, dim_channels!A:A, dim_channels!C:C, "Not Found")</f>
        <v>OTA</v>
      </c>
      <c r="L967" t="str">
        <f>_xlfn.XLOOKUP(D967, dim_channels!A:A, dim_channels!B:B, "Not Found")</f>
        <v>Expedia</v>
      </c>
    </row>
    <row r="968" spans="1:12" x14ac:dyDescent="0.2">
      <c r="A968" s="2" t="s">
        <v>1393</v>
      </c>
      <c r="B968" s="2" t="s">
        <v>983</v>
      </c>
      <c r="C968" s="2" t="s">
        <v>854</v>
      </c>
      <c r="D968" s="2" t="s">
        <v>33</v>
      </c>
      <c r="E968" s="2" t="s">
        <v>34</v>
      </c>
      <c r="F968" s="2">
        <v>7112.64</v>
      </c>
      <c r="G968" s="2">
        <v>1066.9000000000001</v>
      </c>
      <c r="H968" s="2">
        <v>6045.74</v>
      </c>
      <c r="I968" s="2" t="s">
        <v>56</v>
      </c>
      <c r="J968" s="4">
        <v>1.17647136661517</v>
      </c>
      <c r="K968" t="str">
        <f>_xlfn.XLOOKUP(D968, dim_channels!A:A, dim_channels!C:C, "Not Found")</f>
        <v>OTA</v>
      </c>
      <c r="L968" t="str">
        <f>_xlfn.XLOOKUP(D968, dim_channels!A:A, dim_channels!B:B, "Not Found")</f>
        <v>Booking.com</v>
      </c>
    </row>
    <row r="969" spans="1:12" x14ac:dyDescent="0.2">
      <c r="A969" s="3" t="s">
        <v>1394</v>
      </c>
      <c r="B969" s="3" t="s">
        <v>891</v>
      </c>
      <c r="C969" s="3" t="s">
        <v>48</v>
      </c>
      <c r="D969" s="3" t="s">
        <v>64</v>
      </c>
      <c r="E969" s="3" t="s">
        <v>115</v>
      </c>
      <c r="F969" s="3">
        <v>10136.76</v>
      </c>
      <c r="G969" s="3">
        <v>0</v>
      </c>
      <c r="H969" s="3">
        <v>10136.76</v>
      </c>
      <c r="I969" s="3" t="s">
        <v>29</v>
      </c>
      <c r="J969" s="5">
        <v>1</v>
      </c>
      <c r="K969" t="str">
        <f>_xlfn.XLOOKUP(D969, dim_channels!A:A, dim_channels!C:C, "Not Found")</f>
        <v>Direct</v>
      </c>
      <c r="L969" t="str">
        <f>_xlfn.XLOOKUP(D969, dim_channels!A:A, dim_channels!B:B, "Not Found")</f>
        <v>Direct Website</v>
      </c>
    </row>
    <row r="970" spans="1:12" x14ac:dyDescent="0.2">
      <c r="A970" s="2" t="s">
        <v>1395</v>
      </c>
      <c r="B970" s="2" t="s">
        <v>584</v>
      </c>
      <c r="C970" s="2" t="s">
        <v>666</v>
      </c>
      <c r="D970" s="2" t="s">
        <v>33</v>
      </c>
      <c r="E970" s="2" t="s">
        <v>34</v>
      </c>
      <c r="F970" s="2">
        <v>3065.56</v>
      </c>
      <c r="G970" s="2">
        <v>459.83</v>
      </c>
      <c r="H970" s="2">
        <v>2605.73</v>
      </c>
      <c r="I970" s="2" t="s">
        <v>56</v>
      </c>
      <c r="J970" s="4">
        <v>1.176468782260633</v>
      </c>
      <c r="K970" t="str">
        <f>_xlfn.XLOOKUP(D970, dim_channels!A:A, dim_channels!C:C, "Not Found")</f>
        <v>OTA</v>
      </c>
      <c r="L970" t="str">
        <f>_xlfn.XLOOKUP(D970, dim_channels!A:A, dim_channels!B:B, "Not Found")</f>
        <v>Booking.com</v>
      </c>
    </row>
    <row r="971" spans="1:12" x14ac:dyDescent="0.2">
      <c r="A971" s="3" t="s">
        <v>1396</v>
      </c>
      <c r="B971" s="3" t="s">
        <v>331</v>
      </c>
      <c r="C971" s="3" t="s">
        <v>294</v>
      </c>
      <c r="D971" s="3" t="s">
        <v>45</v>
      </c>
      <c r="E971" s="3" t="s">
        <v>89</v>
      </c>
      <c r="F971" s="3">
        <v>8430.5300000000007</v>
      </c>
      <c r="G971" s="3">
        <v>0</v>
      </c>
      <c r="H971" s="3">
        <v>8430.5300000000007</v>
      </c>
      <c r="I971" s="3" t="s">
        <v>41</v>
      </c>
      <c r="J971" s="5">
        <v>1</v>
      </c>
      <c r="K971" t="str">
        <f>_xlfn.XLOOKUP(D971, dim_channels!A:A, dim_channels!C:C, "Not Found")</f>
        <v>Corporate</v>
      </c>
      <c r="L971" t="str">
        <f>_xlfn.XLOOKUP(D971, dim_channels!A:A, dim_channels!B:B, "Not Found")</f>
        <v>Corporate Direct</v>
      </c>
    </row>
    <row r="972" spans="1:12" x14ac:dyDescent="0.2">
      <c r="A972" s="2" t="s">
        <v>1397</v>
      </c>
      <c r="B972" s="2" t="s">
        <v>416</v>
      </c>
      <c r="C972" s="2" t="s">
        <v>416</v>
      </c>
      <c r="D972" s="2" t="s">
        <v>33</v>
      </c>
      <c r="E972" s="2" t="s">
        <v>28</v>
      </c>
      <c r="F972" s="2">
        <v>4870.78</v>
      </c>
      <c r="G972" s="2">
        <v>730.62</v>
      </c>
      <c r="H972" s="2">
        <v>4140.16</v>
      </c>
      <c r="I972" s="2" t="s">
        <v>29</v>
      </c>
      <c r="J972" s="4">
        <v>1.1764714407172669</v>
      </c>
      <c r="K972" t="str">
        <f>_xlfn.XLOOKUP(D972, dim_channels!A:A, dim_channels!C:C, "Not Found")</f>
        <v>OTA</v>
      </c>
      <c r="L972" t="str">
        <f>_xlfn.XLOOKUP(D972, dim_channels!A:A, dim_channels!B:B, "Not Found")</f>
        <v>Booking.com</v>
      </c>
    </row>
    <row r="973" spans="1:12" x14ac:dyDescent="0.2">
      <c r="A973" s="3" t="s">
        <v>1398</v>
      </c>
      <c r="B973" s="3" t="s">
        <v>189</v>
      </c>
      <c r="C973" s="3" t="s">
        <v>749</v>
      </c>
      <c r="D973" s="3" t="s">
        <v>52</v>
      </c>
      <c r="E973" s="3" t="s">
        <v>60</v>
      </c>
      <c r="F973" s="3">
        <v>4684.9399999999996</v>
      </c>
      <c r="G973" s="3">
        <v>0</v>
      </c>
      <c r="H973" s="3">
        <v>4684.9399999999996</v>
      </c>
      <c r="I973" s="3" t="s">
        <v>29</v>
      </c>
      <c r="J973" s="5">
        <v>1</v>
      </c>
      <c r="K973" t="str">
        <f>_xlfn.XLOOKUP(D973, dim_channels!A:A, dim_channels!C:C, "Not Found")</f>
        <v>OTA</v>
      </c>
      <c r="L973" t="str">
        <f>_xlfn.XLOOKUP(D973, dim_channels!A:A, dim_channels!B:B, "Not Found")</f>
        <v>Agoda</v>
      </c>
    </row>
    <row r="974" spans="1:12" x14ac:dyDescent="0.2">
      <c r="A974" s="2" t="s">
        <v>1399</v>
      </c>
      <c r="B974" s="2" t="s">
        <v>484</v>
      </c>
      <c r="C974" s="2" t="s">
        <v>644</v>
      </c>
      <c r="D974" s="2" t="s">
        <v>27</v>
      </c>
      <c r="E974" s="2" t="s">
        <v>34</v>
      </c>
      <c r="F974" s="2">
        <v>6346.94</v>
      </c>
      <c r="G974" s="2">
        <v>1142.45</v>
      </c>
      <c r="H974" s="2">
        <v>5204.49</v>
      </c>
      <c r="I974" s="2" t="s">
        <v>41</v>
      </c>
      <c r="J974" s="4">
        <v>1.2195123825773519</v>
      </c>
      <c r="K974" t="str">
        <f>_xlfn.XLOOKUP(D974, dim_channels!A:A, dim_channels!C:C, "Not Found")</f>
        <v>OTA</v>
      </c>
      <c r="L974" t="str">
        <f>_xlfn.XLOOKUP(D974, dim_channels!A:A, dim_channels!B:B, "Not Found")</f>
        <v>Expedia</v>
      </c>
    </row>
    <row r="975" spans="1:12" x14ac:dyDescent="0.2">
      <c r="A975" s="3" t="s">
        <v>1400</v>
      </c>
      <c r="B975" s="3" t="s">
        <v>295</v>
      </c>
      <c r="C975" s="3" t="s">
        <v>295</v>
      </c>
      <c r="D975" s="3" t="s">
        <v>27</v>
      </c>
      <c r="E975" s="3" t="s">
        <v>60</v>
      </c>
      <c r="F975" s="3">
        <v>15985.08</v>
      </c>
      <c r="G975" s="3">
        <v>0</v>
      </c>
      <c r="H975" s="3">
        <v>15985.08</v>
      </c>
      <c r="I975" s="3" t="s">
        <v>41</v>
      </c>
      <c r="J975" s="5">
        <v>1</v>
      </c>
      <c r="K975" t="str">
        <f>_xlfn.XLOOKUP(D975, dim_channels!A:A, dim_channels!C:C, "Not Found")</f>
        <v>OTA</v>
      </c>
      <c r="L975" t="str">
        <f>_xlfn.XLOOKUP(D975, dim_channels!A:A, dim_channels!B:B, "Not Found")</f>
        <v>Expedia</v>
      </c>
    </row>
    <row r="976" spans="1:12" x14ac:dyDescent="0.2">
      <c r="A976" s="2" t="s">
        <v>1401</v>
      </c>
      <c r="B976" s="2" t="s">
        <v>126</v>
      </c>
      <c r="C976" s="2" t="s">
        <v>84</v>
      </c>
      <c r="D976" s="2" t="s">
        <v>169</v>
      </c>
      <c r="E976" s="2" t="s">
        <v>34</v>
      </c>
      <c r="F976" s="2">
        <v>6263.9</v>
      </c>
      <c r="G976" s="2">
        <v>1252.78</v>
      </c>
      <c r="H976" s="2">
        <v>5011.12</v>
      </c>
      <c r="I976" s="2" t="s">
        <v>29</v>
      </c>
      <c r="J976" s="4">
        <v>1.25</v>
      </c>
      <c r="K976" t="str">
        <f>_xlfn.XLOOKUP(D976, dim_channels!A:A, dim_channels!C:C, "Not Found")</f>
        <v>GDS</v>
      </c>
      <c r="L976" t="str">
        <f>_xlfn.XLOOKUP(D976, dim_channels!A:A, dim_channels!B:B, "Not Found")</f>
        <v>GDS (Amadeus)</v>
      </c>
    </row>
    <row r="977" spans="1:12" x14ac:dyDescent="0.2">
      <c r="A977" s="3" t="s">
        <v>1402</v>
      </c>
      <c r="B977" s="3" t="s">
        <v>258</v>
      </c>
      <c r="C977" s="3" t="s">
        <v>202</v>
      </c>
      <c r="D977" s="3" t="s">
        <v>169</v>
      </c>
      <c r="E977" s="3" t="s">
        <v>46</v>
      </c>
      <c r="F977" s="3">
        <v>11372.1</v>
      </c>
      <c r="G977" s="3">
        <v>2274.42</v>
      </c>
      <c r="H977" s="3">
        <v>9097.68</v>
      </c>
      <c r="I977" s="3" t="s">
        <v>29</v>
      </c>
      <c r="J977" s="5">
        <v>1.25</v>
      </c>
      <c r="K977" t="str">
        <f>_xlfn.XLOOKUP(D977, dim_channels!A:A, dim_channels!C:C, "Not Found")</f>
        <v>GDS</v>
      </c>
      <c r="L977" t="str">
        <f>_xlfn.XLOOKUP(D977, dim_channels!A:A, dim_channels!B:B, "Not Found")</f>
        <v>GDS (Amadeus)</v>
      </c>
    </row>
    <row r="978" spans="1:12" x14ac:dyDescent="0.2">
      <c r="A978" s="2" t="s">
        <v>1403</v>
      </c>
      <c r="B978" s="2" t="s">
        <v>82</v>
      </c>
      <c r="C978" s="2" t="s">
        <v>200</v>
      </c>
      <c r="D978" s="2" t="s">
        <v>33</v>
      </c>
      <c r="E978" s="2" t="s">
        <v>28</v>
      </c>
      <c r="F978" s="2">
        <v>5717.74</v>
      </c>
      <c r="G978" s="2">
        <v>857.66</v>
      </c>
      <c r="H978" s="2">
        <v>4860.08</v>
      </c>
      <c r="I978" s="2" t="s">
        <v>41</v>
      </c>
      <c r="J978" s="4">
        <v>1.1764703461671411</v>
      </c>
      <c r="K978" t="str">
        <f>_xlfn.XLOOKUP(D978, dim_channels!A:A, dim_channels!C:C, "Not Found")</f>
        <v>OTA</v>
      </c>
      <c r="L978" t="str">
        <f>_xlfn.XLOOKUP(D978, dim_channels!A:A, dim_channels!B:B, "Not Found")</f>
        <v>Booking.com</v>
      </c>
    </row>
    <row r="979" spans="1:12" x14ac:dyDescent="0.2">
      <c r="A979" s="3" t="s">
        <v>1404</v>
      </c>
      <c r="B979" s="3" t="s">
        <v>396</v>
      </c>
      <c r="C979" s="3" t="s">
        <v>189</v>
      </c>
      <c r="D979" s="3" t="s">
        <v>33</v>
      </c>
      <c r="E979" s="3" t="s">
        <v>60</v>
      </c>
      <c r="F979" s="3">
        <v>15212.19</v>
      </c>
      <c r="G979" s="3">
        <v>0</v>
      </c>
      <c r="H979" s="3">
        <v>15212.19</v>
      </c>
      <c r="I979" s="3" t="s">
        <v>29</v>
      </c>
      <c r="J979" s="5">
        <v>1</v>
      </c>
      <c r="K979" t="str">
        <f>_xlfn.XLOOKUP(D979, dim_channels!A:A, dim_channels!C:C, "Not Found")</f>
        <v>OTA</v>
      </c>
      <c r="L979" t="str">
        <f>_xlfn.XLOOKUP(D979, dim_channels!A:A, dim_channels!B:B, "Not Found")</f>
        <v>Booking.com</v>
      </c>
    </row>
    <row r="980" spans="1:12" x14ac:dyDescent="0.2">
      <c r="A980" s="2" t="s">
        <v>1405</v>
      </c>
      <c r="B980" s="2" t="s">
        <v>534</v>
      </c>
      <c r="C980" s="2" t="s">
        <v>418</v>
      </c>
      <c r="D980" s="2" t="s">
        <v>64</v>
      </c>
      <c r="E980" s="2" t="s">
        <v>115</v>
      </c>
      <c r="F980" s="2">
        <v>13445.27</v>
      </c>
      <c r="G980" s="2">
        <v>0</v>
      </c>
      <c r="H980" s="2">
        <v>13445.27</v>
      </c>
      <c r="I980" s="2" t="s">
        <v>29</v>
      </c>
      <c r="J980" s="4">
        <v>1</v>
      </c>
      <c r="K980" t="str">
        <f>_xlfn.XLOOKUP(D980, dim_channels!A:A, dim_channels!C:C, "Not Found")</f>
        <v>Direct</v>
      </c>
      <c r="L980" t="str">
        <f>_xlfn.XLOOKUP(D980, dim_channels!A:A, dim_channels!B:B, "Not Found")</f>
        <v>Direct Website</v>
      </c>
    </row>
    <row r="981" spans="1:12" x14ac:dyDescent="0.2">
      <c r="A981" s="3" t="s">
        <v>1406</v>
      </c>
      <c r="B981" s="3" t="s">
        <v>176</v>
      </c>
      <c r="C981" s="3" t="s">
        <v>192</v>
      </c>
      <c r="D981" s="3" t="s">
        <v>52</v>
      </c>
      <c r="E981" s="3" t="s">
        <v>34</v>
      </c>
      <c r="F981" s="3">
        <v>11296.82</v>
      </c>
      <c r="G981" s="3">
        <v>1355.62</v>
      </c>
      <c r="H981" s="3">
        <v>9941.2000000000007</v>
      </c>
      <c r="I981" s="3" t="s">
        <v>41</v>
      </c>
      <c r="J981" s="5">
        <v>1.136363819257233</v>
      </c>
      <c r="K981" t="str">
        <f>_xlfn.XLOOKUP(D981, dim_channels!A:A, dim_channels!C:C, "Not Found")</f>
        <v>OTA</v>
      </c>
      <c r="L981" t="str">
        <f>_xlfn.XLOOKUP(D981, dim_channels!A:A, dim_channels!B:B, "Not Found")</f>
        <v>Agoda</v>
      </c>
    </row>
    <row r="982" spans="1:12" x14ac:dyDescent="0.2">
      <c r="A982" s="2" t="s">
        <v>1407</v>
      </c>
      <c r="B982" s="2" t="s">
        <v>720</v>
      </c>
      <c r="C982" s="2" t="s">
        <v>771</v>
      </c>
      <c r="D982" s="2" t="s">
        <v>33</v>
      </c>
      <c r="E982" s="2" t="s">
        <v>28</v>
      </c>
      <c r="F982" s="2">
        <v>12095.94</v>
      </c>
      <c r="G982" s="2">
        <v>1814.39</v>
      </c>
      <c r="H982" s="2">
        <v>10281.549999999999</v>
      </c>
      <c r="I982" s="2" t="s">
        <v>29</v>
      </c>
      <c r="J982" s="4">
        <v>1.176470473809883</v>
      </c>
      <c r="K982" t="str">
        <f>_xlfn.XLOOKUP(D982, dim_channels!A:A, dim_channels!C:C, "Not Found")</f>
        <v>OTA</v>
      </c>
      <c r="L982" t="str">
        <f>_xlfn.XLOOKUP(D982, dim_channels!A:A, dim_channels!B:B, "Not Found")</f>
        <v>Booking.com</v>
      </c>
    </row>
    <row r="983" spans="1:12" x14ac:dyDescent="0.2">
      <c r="A983" s="3" t="s">
        <v>1408</v>
      </c>
      <c r="B983" s="3" t="s">
        <v>31</v>
      </c>
      <c r="C983" s="3" t="s">
        <v>271</v>
      </c>
      <c r="D983" s="3" t="s">
        <v>27</v>
      </c>
      <c r="E983" s="3" t="s">
        <v>60</v>
      </c>
      <c r="F983" s="3">
        <v>2669.27</v>
      </c>
      <c r="G983" s="3">
        <v>0</v>
      </c>
      <c r="H983" s="3">
        <v>2669.27</v>
      </c>
      <c r="I983" s="3" t="s">
        <v>29</v>
      </c>
      <c r="J983" s="5">
        <v>1</v>
      </c>
      <c r="K983" t="str">
        <f>_xlfn.XLOOKUP(D983, dim_channels!A:A, dim_channels!C:C, "Not Found")</f>
        <v>OTA</v>
      </c>
      <c r="L983" t="str">
        <f>_xlfn.XLOOKUP(D983, dim_channels!A:A, dim_channels!B:B, "Not Found")</f>
        <v>Expedia</v>
      </c>
    </row>
    <row r="984" spans="1:12" x14ac:dyDescent="0.2">
      <c r="A984" s="2" t="s">
        <v>1409</v>
      </c>
      <c r="B984" s="2" t="s">
        <v>69</v>
      </c>
      <c r="C984" s="2" t="s">
        <v>82</v>
      </c>
      <c r="D984" s="2" t="s">
        <v>33</v>
      </c>
      <c r="E984" s="2" t="s">
        <v>34</v>
      </c>
      <c r="F984" s="2">
        <v>3127.87</v>
      </c>
      <c r="G984" s="2">
        <v>469.18</v>
      </c>
      <c r="H984" s="2">
        <v>2658.69</v>
      </c>
      <c r="I984" s="2" t="s">
        <v>29</v>
      </c>
      <c r="J984" s="4">
        <v>1.176470366985245</v>
      </c>
      <c r="K984" t="str">
        <f>_xlfn.XLOOKUP(D984, dim_channels!A:A, dim_channels!C:C, "Not Found")</f>
        <v>OTA</v>
      </c>
      <c r="L984" t="str">
        <f>_xlfn.XLOOKUP(D984, dim_channels!A:A, dim_channels!B:B, "Not Found")</f>
        <v>Booking.com</v>
      </c>
    </row>
    <row r="985" spans="1:12" x14ac:dyDescent="0.2">
      <c r="A985" s="3" t="s">
        <v>1410</v>
      </c>
      <c r="B985" s="3" t="s">
        <v>714</v>
      </c>
      <c r="C985" s="3" t="s">
        <v>762</v>
      </c>
      <c r="D985" s="3" t="s">
        <v>52</v>
      </c>
      <c r="E985" s="3" t="s">
        <v>34</v>
      </c>
      <c r="F985" s="3">
        <v>2886.56</v>
      </c>
      <c r="G985" s="3">
        <v>346.39</v>
      </c>
      <c r="H985" s="3">
        <v>2540.17</v>
      </c>
      <c r="I985" s="3" t="s">
        <v>29</v>
      </c>
      <c r="J985" s="5">
        <v>1.136364888964124</v>
      </c>
      <c r="K985" t="str">
        <f>_xlfn.XLOOKUP(D985, dim_channels!A:A, dim_channels!C:C, "Not Found")</f>
        <v>OTA</v>
      </c>
      <c r="L985" t="str">
        <f>_xlfn.XLOOKUP(D985, dim_channels!A:A, dim_channels!B:B, "Not Found")</f>
        <v>Agoda</v>
      </c>
    </row>
    <row r="986" spans="1:12" x14ac:dyDescent="0.2">
      <c r="A986" s="2" t="s">
        <v>1411</v>
      </c>
      <c r="B986" s="2" t="s">
        <v>44</v>
      </c>
      <c r="C986" s="2" t="s">
        <v>129</v>
      </c>
      <c r="D986" s="2" t="s">
        <v>33</v>
      </c>
      <c r="E986" s="2" t="s">
        <v>28</v>
      </c>
      <c r="F986" s="2">
        <v>3458.13</v>
      </c>
      <c r="G986" s="2">
        <v>518.72</v>
      </c>
      <c r="H986" s="2">
        <v>2939.41</v>
      </c>
      <c r="I986" s="2" t="s">
        <v>29</v>
      </c>
      <c r="J986" s="4">
        <v>1.1764707883554859</v>
      </c>
      <c r="K986" t="str">
        <f>_xlfn.XLOOKUP(D986, dim_channels!A:A, dim_channels!C:C, "Not Found")</f>
        <v>OTA</v>
      </c>
      <c r="L986" t="str">
        <f>_xlfn.XLOOKUP(D986, dim_channels!A:A, dim_channels!B:B, "Not Found")</f>
        <v>Booking.com</v>
      </c>
    </row>
    <row r="987" spans="1:12" x14ac:dyDescent="0.2">
      <c r="A987" s="3" t="s">
        <v>1412</v>
      </c>
      <c r="B987" s="3" t="s">
        <v>902</v>
      </c>
      <c r="C987" s="3" t="s">
        <v>294</v>
      </c>
      <c r="D987" s="3" t="s">
        <v>33</v>
      </c>
      <c r="E987" s="3" t="s">
        <v>28</v>
      </c>
      <c r="F987" s="3">
        <v>2377.14</v>
      </c>
      <c r="G987" s="3">
        <v>356.57</v>
      </c>
      <c r="H987" s="3">
        <v>2020.57</v>
      </c>
      <c r="I987" s="3" t="s">
        <v>29</v>
      </c>
      <c r="J987" s="5">
        <v>1.176470005988409</v>
      </c>
      <c r="K987" t="str">
        <f>_xlfn.XLOOKUP(D987, dim_channels!A:A, dim_channels!C:C, "Not Found")</f>
        <v>OTA</v>
      </c>
      <c r="L987" t="str">
        <f>_xlfn.XLOOKUP(D987, dim_channels!A:A, dim_channels!B:B, "Not Found")</f>
        <v>Booking.com</v>
      </c>
    </row>
    <row r="988" spans="1:12" x14ac:dyDescent="0.2">
      <c r="A988" s="2" t="s">
        <v>1413</v>
      </c>
      <c r="B988" s="2" t="s">
        <v>97</v>
      </c>
      <c r="C988" s="2" t="s">
        <v>443</v>
      </c>
      <c r="D988" s="2" t="s">
        <v>52</v>
      </c>
      <c r="E988" s="2" t="s">
        <v>60</v>
      </c>
      <c r="F988" s="2">
        <v>8789.24</v>
      </c>
      <c r="G988" s="2">
        <v>0</v>
      </c>
      <c r="H988" s="2">
        <v>8789.24</v>
      </c>
      <c r="I988" s="2" t="s">
        <v>41</v>
      </c>
      <c r="J988" s="4">
        <v>1</v>
      </c>
      <c r="K988" t="str">
        <f>_xlfn.XLOOKUP(D988, dim_channels!A:A, dim_channels!C:C, "Not Found")</f>
        <v>OTA</v>
      </c>
      <c r="L988" t="str">
        <f>_xlfn.XLOOKUP(D988, dim_channels!A:A, dim_channels!B:B, "Not Found")</f>
        <v>Agoda</v>
      </c>
    </row>
    <row r="989" spans="1:12" x14ac:dyDescent="0.2">
      <c r="A989" s="3" t="s">
        <v>1414</v>
      </c>
      <c r="B989" s="3" t="s">
        <v>679</v>
      </c>
      <c r="C989" s="3" t="s">
        <v>449</v>
      </c>
      <c r="D989" s="3" t="s">
        <v>33</v>
      </c>
      <c r="E989" s="3" t="s">
        <v>60</v>
      </c>
      <c r="F989" s="3">
        <v>18271.650000000001</v>
      </c>
      <c r="G989" s="3">
        <v>0</v>
      </c>
      <c r="H989" s="3">
        <v>18271.650000000001</v>
      </c>
      <c r="I989" s="3" t="s">
        <v>29</v>
      </c>
      <c r="J989" s="5">
        <v>1</v>
      </c>
      <c r="K989" t="str">
        <f>_xlfn.XLOOKUP(D989, dim_channels!A:A, dim_channels!C:C, "Not Found")</f>
        <v>OTA</v>
      </c>
      <c r="L989" t="str">
        <f>_xlfn.XLOOKUP(D989, dim_channels!A:A, dim_channels!B:B, "Not Found")</f>
        <v>Booking.com</v>
      </c>
    </row>
    <row r="990" spans="1:12" x14ac:dyDescent="0.2">
      <c r="A990" s="2" t="s">
        <v>1415</v>
      </c>
      <c r="B990" s="2" t="s">
        <v>463</v>
      </c>
      <c r="C990" s="2" t="s">
        <v>661</v>
      </c>
      <c r="D990" s="2" t="s">
        <v>64</v>
      </c>
      <c r="E990" s="2" t="s">
        <v>34</v>
      </c>
      <c r="F990" s="2">
        <v>7772.95</v>
      </c>
      <c r="G990" s="2">
        <v>0</v>
      </c>
      <c r="H990" s="2">
        <v>7772.95</v>
      </c>
      <c r="I990" s="2" t="s">
        <v>56</v>
      </c>
      <c r="J990" s="4">
        <v>1</v>
      </c>
      <c r="K990" t="str">
        <f>_xlfn.XLOOKUP(D990, dim_channels!A:A, dim_channels!C:C, "Not Found")</f>
        <v>Direct</v>
      </c>
      <c r="L990" t="str">
        <f>_xlfn.XLOOKUP(D990, dim_channels!A:A, dim_channels!B:B, "Not Found")</f>
        <v>Direct Website</v>
      </c>
    </row>
    <row r="991" spans="1:12" x14ac:dyDescent="0.2">
      <c r="A991" s="3" t="s">
        <v>1416</v>
      </c>
      <c r="B991" s="3" t="s">
        <v>471</v>
      </c>
      <c r="C991" s="3" t="s">
        <v>771</v>
      </c>
      <c r="D991" s="3" t="s">
        <v>52</v>
      </c>
      <c r="E991" s="3" t="s">
        <v>60</v>
      </c>
      <c r="F991" s="3">
        <v>8154.53</v>
      </c>
      <c r="G991" s="3">
        <v>0</v>
      </c>
      <c r="H991" s="3">
        <v>8154.53</v>
      </c>
      <c r="I991" s="3" t="s">
        <v>29</v>
      </c>
      <c r="J991" s="5">
        <v>1</v>
      </c>
      <c r="K991" t="str">
        <f>_xlfn.XLOOKUP(D991, dim_channels!A:A, dim_channels!C:C, "Not Found")</f>
        <v>OTA</v>
      </c>
      <c r="L991" t="str">
        <f>_xlfn.XLOOKUP(D991, dim_channels!A:A, dim_channels!B:B, "Not Found")</f>
        <v>Agoda</v>
      </c>
    </row>
    <row r="992" spans="1:12" x14ac:dyDescent="0.2">
      <c r="A992" s="2" t="s">
        <v>1417</v>
      </c>
      <c r="B992" s="2" t="s">
        <v>602</v>
      </c>
      <c r="C992" s="2" t="s">
        <v>602</v>
      </c>
      <c r="D992" s="2" t="s">
        <v>206</v>
      </c>
      <c r="E992" s="2" t="s">
        <v>207</v>
      </c>
      <c r="F992" s="2">
        <v>2392.9899999999998</v>
      </c>
      <c r="G992" s="2">
        <v>0</v>
      </c>
      <c r="H992" s="2">
        <v>2392.9899999999998</v>
      </c>
      <c r="I992" s="2" t="s">
        <v>29</v>
      </c>
      <c r="J992" s="4">
        <v>1</v>
      </c>
      <c r="K992" t="str">
        <f>_xlfn.XLOOKUP(D992, dim_channels!A:A, dim_channels!C:C, "Not Found")</f>
        <v>Direct</v>
      </c>
      <c r="L992" t="str">
        <f>_xlfn.XLOOKUP(D992, dim_channels!A:A, dim_channels!B:B, "Not Found")</f>
        <v>Walk-in</v>
      </c>
    </row>
    <row r="993" spans="1:12" x14ac:dyDescent="0.2">
      <c r="A993" s="3" t="s">
        <v>1418</v>
      </c>
      <c r="B993" s="3" t="s">
        <v>712</v>
      </c>
      <c r="C993" s="3" t="s">
        <v>370</v>
      </c>
      <c r="D993" s="3" t="s">
        <v>114</v>
      </c>
      <c r="E993" s="3" t="s">
        <v>115</v>
      </c>
      <c r="F993" s="3">
        <v>11749.76</v>
      </c>
      <c r="G993" s="3">
        <v>1174.98</v>
      </c>
      <c r="H993" s="3">
        <v>10574.78</v>
      </c>
      <c r="I993" s="3" t="s">
        <v>29</v>
      </c>
      <c r="J993" s="5">
        <v>1.1111115313982891</v>
      </c>
      <c r="K993" t="str">
        <f>_xlfn.XLOOKUP(D993, dim_channels!A:A, dim_channels!C:C, "Not Found")</f>
        <v>Offline</v>
      </c>
      <c r="L993" t="str">
        <f>_xlfn.XLOOKUP(D993, dim_channels!A:A, dim_channels!B:B, "Not Found")</f>
        <v>Travel Agency</v>
      </c>
    </row>
    <row r="994" spans="1:12" x14ac:dyDescent="0.2">
      <c r="A994" s="2" t="s">
        <v>1419</v>
      </c>
      <c r="B994" s="2" t="s">
        <v>1272</v>
      </c>
      <c r="C994" s="2" t="s">
        <v>226</v>
      </c>
      <c r="D994" s="2" t="s">
        <v>52</v>
      </c>
      <c r="E994" s="2" t="s">
        <v>60</v>
      </c>
      <c r="F994" s="2">
        <v>2311.27</v>
      </c>
      <c r="G994" s="2">
        <v>0</v>
      </c>
      <c r="H994" s="2">
        <v>2311.27</v>
      </c>
      <c r="I994" s="2" t="s">
        <v>29</v>
      </c>
      <c r="J994" s="4">
        <v>1</v>
      </c>
      <c r="K994" t="str">
        <f>_xlfn.XLOOKUP(D994, dim_channels!A:A, dim_channels!C:C, "Not Found")</f>
        <v>OTA</v>
      </c>
      <c r="L994" t="str">
        <f>_xlfn.XLOOKUP(D994, dim_channels!A:A, dim_channels!B:B, "Not Found")</f>
        <v>Agoda</v>
      </c>
    </row>
    <row r="995" spans="1:12" x14ac:dyDescent="0.2">
      <c r="A995" s="3" t="s">
        <v>1420</v>
      </c>
      <c r="B995" s="3" t="s">
        <v>198</v>
      </c>
      <c r="C995" s="3" t="s">
        <v>740</v>
      </c>
      <c r="D995" s="3" t="s">
        <v>27</v>
      </c>
      <c r="E995" s="3" t="s">
        <v>28</v>
      </c>
      <c r="F995" s="3">
        <v>3091.94</v>
      </c>
      <c r="G995" s="3">
        <v>556.54999999999995</v>
      </c>
      <c r="H995" s="3">
        <v>2535.39</v>
      </c>
      <c r="I995" s="3" t="s">
        <v>29</v>
      </c>
      <c r="J995" s="5">
        <v>1.219512579918671</v>
      </c>
      <c r="K995" t="str">
        <f>_xlfn.XLOOKUP(D995, dim_channels!A:A, dim_channels!C:C, "Not Found")</f>
        <v>OTA</v>
      </c>
      <c r="L995" t="str">
        <f>_xlfn.XLOOKUP(D995, dim_channels!A:A, dim_channels!B:B, "Not Found")</f>
        <v>Expedia</v>
      </c>
    </row>
    <row r="996" spans="1:12" x14ac:dyDescent="0.2">
      <c r="A996" s="2" t="s">
        <v>1421</v>
      </c>
      <c r="B996" s="2" t="s">
        <v>69</v>
      </c>
      <c r="C996" s="2" t="s">
        <v>824</v>
      </c>
      <c r="D996" s="2" t="s">
        <v>64</v>
      </c>
      <c r="E996" s="2" t="s">
        <v>28</v>
      </c>
      <c r="F996" s="2">
        <v>3529.65</v>
      </c>
      <c r="G996" s="2">
        <v>0</v>
      </c>
      <c r="H996" s="2">
        <v>3529.65</v>
      </c>
      <c r="I996" s="2" t="s">
        <v>29</v>
      </c>
      <c r="J996" s="4">
        <v>1</v>
      </c>
      <c r="K996" t="str">
        <f>_xlfn.XLOOKUP(D996, dim_channels!A:A, dim_channels!C:C, "Not Found")</f>
        <v>Direct</v>
      </c>
      <c r="L996" t="str">
        <f>_xlfn.XLOOKUP(D996, dim_channels!A:A, dim_channels!B:B, "Not Found")</f>
        <v>Direct Website</v>
      </c>
    </row>
    <row r="997" spans="1:12" x14ac:dyDescent="0.2">
      <c r="A997" s="3" t="s">
        <v>1422</v>
      </c>
      <c r="B997" s="3" t="s">
        <v>603</v>
      </c>
      <c r="C997" s="3" t="s">
        <v>167</v>
      </c>
      <c r="D997" s="3" t="s">
        <v>33</v>
      </c>
      <c r="E997" s="3" t="s">
        <v>34</v>
      </c>
      <c r="F997" s="3">
        <v>5442.33</v>
      </c>
      <c r="G997" s="3">
        <v>816.35</v>
      </c>
      <c r="H997" s="3">
        <v>4625.9799999999996</v>
      </c>
      <c r="I997" s="3" t="s">
        <v>29</v>
      </c>
      <c r="J997" s="5">
        <v>1.1764707153943601</v>
      </c>
      <c r="K997" t="str">
        <f>_xlfn.XLOOKUP(D997, dim_channels!A:A, dim_channels!C:C, "Not Found")</f>
        <v>OTA</v>
      </c>
      <c r="L997" t="str">
        <f>_xlfn.XLOOKUP(D997, dim_channels!A:A, dim_channels!B:B, "Not Found")</f>
        <v>Booking.com</v>
      </c>
    </row>
    <row r="998" spans="1:12" x14ac:dyDescent="0.2">
      <c r="A998" s="2" t="s">
        <v>1423</v>
      </c>
      <c r="B998" s="2" t="s">
        <v>84</v>
      </c>
      <c r="C998" s="2" t="s">
        <v>595</v>
      </c>
      <c r="D998" s="2" t="s">
        <v>52</v>
      </c>
      <c r="E998" s="2" t="s">
        <v>60</v>
      </c>
      <c r="F998" s="2">
        <v>3417.69</v>
      </c>
      <c r="G998" s="2">
        <v>0</v>
      </c>
      <c r="H998" s="2">
        <v>3417.69</v>
      </c>
      <c r="I998" s="2" t="s">
        <v>41</v>
      </c>
      <c r="J998" s="4">
        <v>1</v>
      </c>
      <c r="K998" t="str">
        <f>_xlfn.XLOOKUP(D998, dim_channels!A:A, dim_channels!C:C, "Not Found")</f>
        <v>OTA</v>
      </c>
      <c r="L998" t="str">
        <f>_xlfn.XLOOKUP(D998, dim_channels!A:A, dim_channels!B:B, "Not Found")</f>
        <v>Agoda</v>
      </c>
    </row>
    <row r="999" spans="1:12" x14ac:dyDescent="0.2">
      <c r="A999" s="3" t="s">
        <v>1424</v>
      </c>
      <c r="B999" s="3" t="s">
        <v>79</v>
      </c>
      <c r="C999" s="3" t="s">
        <v>79</v>
      </c>
      <c r="D999" s="3" t="s">
        <v>64</v>
      </c>
      <c r="E999" s="3" t="s">
        <v>34</v>
      </c>
      <c r="F999" s="3">
        <v>8319.01</v>
      </c>
      <c r="G999" s="3">
        <v>0</v>
      </c>
      <c r="H999" s="3">
        <v>8319.01</v>
      </c>
      <c r="I999" s="3" t="s">
        <v>29</v>
      </c>
      <c r="J999" s="5">
        <v>1</v>
      </c>
      <c r="K999" t="str">
        <f>_xlfn.XLOOKUP(D999, dim_channels!A:A, dim_channels!C:C, "Not Found")</f>
        <v>Direct</v>
      </c>
      <c r="L999" t="str">
        <f>_xlfn.XLOOKUP(D999, dim_channels!A:A, dim_channels!B:B, "Not Found")</f>
        <v>Direct Website</v>
      </c>
    </row>
    <row r="1000" spans="1:12" x14ac:dyDescent="0.2">
      <c r="A1000" s="2" t="s">
        <v>1425</v>
      </c>
      <c r="B1000" s="2" t="s">
        <v>258</v>
      </c>
      <c r="C1000" s="2" t="s">
        <v>219</v>
      </c>
      <c r="D1000" s="2" t="s">
        <v>27</v>
      </c>
      <c r="E1000" s="2" t="s">
        <v>34</v>
      </c>
      <c r="F1000" s="2">
        <v>3101.03</v>
      </c>
      <c r="G1000" s="2">
        <v>558.19000000000005</v>
      </c>
      <c r="H1000" s="2">
        <v>2542.84</v>
      </c>
      <c r="I1000" s="2" t="s">
        <v>41</v>
      </c>
      <c r="J1000" s="4">
        <v>1.219514401220682</v>
      </c>
      <c r="K1000" t="str">
        <f>_xlfn.XLOOKUP(D1000, dim_channels!A:A, dim_channels!C:C, "Not Found")</f>
        <v>OTA</v>
      </c>
      <c r="L1000" t="str">
        <f>_xlfn.XLOOKUP(D1000, dim_channels!A:A, dim_channels!B:B, "Not Found")</f>
        <v>Expedia</v>
      </c>
    </row>
    <row r="1001" spans="1:12" x14ac:dyDescent="0.2">
      <c r="A1001" s="3" t="s">
        <v>1426</v>
      </c>
      <c r="B1001" s="3" t="s">
        <v>449</v>
      </c>
      <c r="C1001" s="3" t="s">
        <v>409</v>
      </c>
      <c r="D1001" s="3" t="s">
        <v>45</v>
      </c>
      <c r="E1001" s="3" t="s">
        <v>89</v>
      </c>
      <c r="F1001" s="3">
        <v>13079.17</v>
      </c>
      <c r="G1001" s="3">
        <v>0</v>
      </c>
      <c r="H1001" s="3">
        <v>13079.17</v>
      </c>
      <c r="I1001" s="3" t="s">
        <v>41</v>
      </c>
      <c r="J1001" s="5">
        <v>1</v>
      </c>
      <c r="K1001" t="str">
        <f>_xlfn.XLOOKUP(D1001, dim_channels!A:A, dim_channels!C:C, "Not Found")</f>
        <v>Corporate</v>
      </c>
      <c r="L1001" t="str">
        <f>_xlfn.XLOOKUP(D1001, dim_channels!A:A, dim_channels!B:B, "Not Found")</f>
        <v>Corporate Direct</v>
      </c>
    </row>
    <row r="1002" spans="1:12" x14ac:dyDescent="0.2">
      <c r="A1002" s="2" t="s">
        <v>1427</v>
      </c>
      <c r="B1002" s="2" t="s">
        <v>181</v>
      </c>
      <c r="C1002" s="2" t="s">
        <v>121</v>
      </c>
      <c r="D1002" s="2" t="s">
        <v>45</v>
      </c>
      <c r="E1002" s="2" t="s">
        <v>46</v>
      </c>
      <c r="F1002" s="2">
        <v>6110.51</v>
      </c>
      <c r="G1002" s="2">
        <v>305.52999999999997</v>
      </c>
      <c r="H1002" s="2">
        <v>5804.98</v>
      </c>
      <c r="I1002" s="2" t="s">
        <v>29</v>
      </c>
      <c r="J1002" s="4">
        <v>1.052632394943652</v>
      </c>
      <c r="K1002" t="str">
        <f>_xlfn.XLOOKUP(D1002, dim_channels!A:A, dim_channels!C:C, "Not Found")</f>
        <v>Corporate</v>
      </c>
      <c r="L1002" t="str">
        <f>_xlfn.XLOOKUP(D1002, dim_channels!A:A, dim_channels!B:B, "Not Found")</f>
        <v>Corporate Direct</v>
      </c>
    </row>
    <row r="1003" spans="1:12" x14ac:dyDescent="0.2">
      <c r="A1003" s="3" t="s">
        <v>1428</v>
      </c>
      <c r="B1003" s="3" t="s">
        <v>983</v>
      </c>
      <c r="C1003" s="3" t="s">
        <v>983</v>
      </c>
      <c r="D1003" s="3" t="s">
        <v>52</v>
      </c>
      <c r="E1003" s="3" t="s">
        <v>34</v>
      </c>
      <c r="F1003" s="3">
        <v>3246.46</v>
      </c>
      <c r="G1003" s="3">
        <v>389.58</v>
      </c>
      <c r="H1003" s="3">
        <v>2856.88</v>
      </c>
      <c r="I1003" s="3" t="s">
        <v>29</v>
      </c>
      <c r="J1003" s="5">
        <v>1.136365545630198</v>
      </c>
      <c r="K1003" t="str">
        <f>_xlfn.XLOOKUP(D1003, dim_channels!A:A, dim_channels!C:C, "Not Found")</f>
        <v>OTA</v>
      </c>
      <c r="L1003" t="str">
        <f>_xlfn.XLOOKUP(D1003, dim_channels!A:A, dim_channels!B:B, "Not Found")</f>
        <v>Agoda</v>
      </c>
    </row>
    <row r="1004" spans="1:12" x14ac:dyDescent="0.2">
      <c r="A1004" s="2" t="s">
        <v>1429</v>
      </c>
      <c r="B1004" s="2" t="s">
        <v>195</v>
      </c>
      <c r="C1004" s="2" t="s">
        <v>139</v>
      </c>
      <c r="D1004" s="2" t="s">
        <v>45</v>
      </c>
      <c r="E1004" s="2" t="s">
        <v>46</v>
      </c>
      <c r="F1004" s="2">
        <v>16475.32</v>
      </c>
      <c r="G1004" s="2">
        <v>823.77</v>
      </c>
      <c r="H1004" s="2">
        <v>15651.55</v>
      </c>
      <c r="I1004" s="2" t="s">
        <v>29</v>
      </c>
      <c r="J1004" s="4">
        <v>1.05263184796394</v>
      </c>
      <c r="K1004" t="str">
        <f>_xlfn.XLOOKUP(D1004, dim_channels!A:A, dim_channels!C:C, "Not Found")</f>
        <v>Corporate</v>
      </c>
      <c r="L1004" t="str">
        <f>_xlfn.XLOOKUP(D1004, dim_channels!A:A, dim_channels!B:B, "Not Found")</f>
        <v>Corporate Direct</v>
      </c>
    </row>
    <row r="1005" spans="1:12" x14ac:dyDescent="0.2">
      <c r="A1005" s="3" t="s">
        <v>1430</v>
      </c>
      <c r="B1005" s="3" t="s">
        <v>465</v>
      </c>
      <c r="C1005" s="3" t="s">
        <v>567</v>
      </c>
      <c r="D1005" s="3" t="s">
        <v>52</v>
      </c>
      <c r="E1005" s="3" t="s">
        <v>60</v>
      </c>
      <c r="F1005" s="3">
        <v>10320.719999999999</v>
      </c>
      <c r="G1005" s="3">
        <v>0</v>
      </c>
      <c r="H1005" s="3">
        <v>10320.719999999999</v>
      </c>
      <c r="I1005" s="3" t="s">
        <v>41</v>
      </c>
      <c r="J1005" s="5">
        <v>1</v>
      </c>
      <c r="K1005" t="str">
        <f>_xlfn.XLOOKUP(D1005, dim_channels!A:A, dim_channels!C:C, "Not Found")</f>
        <v>OTA</v>
      </c>
      <c r="L1005" t="str">
        <f>_xlfn.XLOOKUP(D1005, dim_channels!A:A, dim_channels!B:B, "Not Found")</f>
        <v>Agoda</v>
      </c>
    </row>
    <row r="1006" spans="1:12" x14ac:dyDescent="0.2">
      <c r="A1006" s="2" t="s">
        <v>1431</v>
      </c>
      <c r="B1006" s="2" t="s">
        <v>247</v>
      </c>
      <c r="C1006" s="2" t="s">
        <v>178</v>
      </c>
      <c r="D1006" s="2" t="s">
        <v>114</v>
      </c>
      <c r="E1006" s="2" t="s">
        <v>115</v>
      </c>
      <c r="F1006" s="2">
        <v>3195.25</v>
      </c>
      <c r="G1006" s="2">
        <v>319.52999999999997</v>
      </c>
      <c r="H1006" s="2">
        <v>2875.72</v>
      </c>
      <c r="I1006" s="2" t="s">
        <v>29</v>
      </c>
      <c r="J1006" s="4">
        <v>1.11111304299445</v>
      </c>
      <c r="K1006" t="str">
        <f>_xlfn.XLOOKUP(D1006, dim_channels!A:A, dim_channels!C:C, "Not Found")</f>
        <v>Offline</v>
      </c>
      <c r="L1006" t="str">
        <f>_xlfn.XLOOKUP(D1006, dim_channels!A:A, dim_channels!B:B, "Not Found")</f>
        <v>Travel Agency</v>
      </c>
    </row>
    <row r="1007" spans="1:12" x14ac:dyDescent="0.2">
      <c r="A1007" s="3" t="s">
        <v>1432</v>
      </c>
      <c r="B1007" s="3" t="s">
        <v>139</v>
      </c>
      <c r="C1007" s="3" t="s">
        <v>653</v>
      </c>
      <c r="D1007" s="3" t="s">
        <v>169</v>
      </c>
      <c r="E1007" s="3" t="s">
        <v>46</v>
      </c>
      <c r="F1007" s="3">
        <v>3056.61</v>
      </c>
      <c r="G1007" s="3">
        <v>611.32000000000005</v>
      </c>
      <c r="H1007" s="3">
        <v>2445.29</v>
      </c>
      <c r="I1007" s="3" t="s">
        <v>56</v>
      </c>
      <c r="J1007" s="5">
        <v>1.249998977626376</v>
      </c>
      <c r="K1007" t="str">
        <f>_xlfn.XLOOKUP(D1007, dim_channels!A:A, dim_channels!C:C, "Not Found")</f>
        <v>GDS</v>
      </c>
      <c r="L1007" t="str">
        <f>_xlfn.XLOOKUP(D1007, dim_channels!A:A, dim_channels!B:B, "Not Found")</f>
        <v>GDS (Amadeus)</v>
      </c>
    </row>
    <row r="1008" spans="1:12" x14ac:dyDescent="0.2">
      <c r="A1008" s="2" t="s">
        <v>1433</v>
      </c>
      <c r="B1008" s="2" t="s">
        <v>649</v>
      </c>
      <c r="C1008" s="2" t="s">
        <v>258</v>
      </c>
      <c r="D1008" s="2" t="s">
        <v>64</v>
      </c>
      <c r="E1008" s="2" t="s">
        <v>34</v>
      </c>
      <c r="F1008" s="2">
        <v>3660.83</v>
      </c>
      <c r="G1008" s="2">
        <v>0</v>
      </c>
      <c r="H1008" s="2">
        <v>3660.83</v>
      </c>
      <c r="I1008" s="2" t="s">
        <v>29</v>
      </c>
      <c r="J1008" s="4">
        <v>1</v>
      </c>
      <c r="K1008" t="str">
        <f>_xlfn.XLOOKUP(D1008, dim_channels!A:A, dim_channels!C:C, "Not Found")</f>
        <v>Direct</v>
      </c>
      <c r="L1008" t="str">
        <f>_xlfn.XLOOKUP(D1008, dim_channels!A:A, dim_channels!B:B, "Not Found")</f>
        <v>Direct Website</v>
      </c>
    </row>
    <row r="1009" spans="1:12" x14ac:dyDescent="0.2">
      <c r="A1009" s="3" t="s">
        <v>1434</v>
      </c>
      <c r="B1009" s="3" t="s">
        <v>147</v>
      </c>
      <c r="C1009" s="3" t="s">
        <v>232</v>
      </c>
      <c r="D1009" s="3" t="s">
        <v>52</v>
      </c>
      <c r="E1009" s="3" t="s">
        <v>34</v>
      </c>
      <c r="F1009" s="3">
        <v>17125.689999999999</v>
      </c>
      <c r="G1009" s="3">
        <v>2055.08</v>
      </c>
      <c r="H1009" s="3">
        <v>15070.61</v>
      </c>
      <c r="I1009" s="3" t="s">
        <v>56</v>
      </c>
      <c r="J1009" s="5">
        <v>1.1363634252362711</v>
      </c>
      <c r="K1009" t="str">
        <f>_xlfn.XLOOKUP(D1009, dim_channels!A:A, dim_channels!C:C, "Not Found")</f>
        <v>OTA</v>
      </c>
      <c r="L1009" t="str">
        <f>_xlfn.XLOOKUP(D1009, dim_channels!A:A, dim_channels!B:B, "Not Found")</f>
        <v>Agoda</v>
      </c>
    </row>
    <row r="1010" spans="1:12" x14ac:dyDescent="0.2">
      <c r="A1010" s="2" t="s">
        <v>1435</v>
      </c>
      <c r="B1010" s="2" t="s">
        <v>337</v>
      </c>
      <c r="C1010" s="2" t="s">
        <v>619</v>
      </c>
      <c r="D1010" s="2" t="s">
        <v>64</v>
      </c>
      <c r="E1010" s="2" t="s">
        <v>28</v>
      </c>
      <c r="F1010" s="2">
        <v>5912.04</v>
      </c>
      <c r="G1010" s="2">
        <v>0</v>
      </c>
      <c r="H1010" s="2">
        <v>5912.04</v>
      </c>
      <c r="I1010" s="2" t="s">
        <v>29</v>
      </c>
      <c r="J1010" s="4">
        <v>1</v>
      </c>
      <c r="K1010" t="str">
        <f>_xlfn.XLOOKUP(D1010, dim_channels!A:A, dim_channels!C:C, "Not Found")</f>
        <v>Direct</v>
      </c>
      <c r="L1010" t="str">
        <f>_xlfn.XLOOKUP(D1010, dim_channels!A:A, dim_channels!B:B, "Not Found")</f>
        <v>Direct Website</v>
      </c>
    </row>
    <row r="1011" spans="1:12" x14ac:dyDescent="0.2">
      <c r="A1011" s="3" t="s">
        <v>1436</v>
      </c>
      <c r="B1011" s="3" t="s">
        <v>130</v>
      </c>
      <c r="C1011" s="3" t="s">
        <v>441</v>
      </c>
      <c r="D1011" s="3" t="s">
        <v>27</v>
      </c>
      <c r="E1011" s="3" t="s">
        <v>28</v>
      </c>
      <c r="F1011" s="3">
        <v>3471.82</v>
      </c>
      <c r="G1011" s="3">
        <v>624.92999999999995</v>
      </c>
      <c r="H1011" s="3">
        <v>2846.89</v>
      </c>
      <c r="I1011" s="3" t="s">
        <v>41</v>
      </c>
      <c r="J1011" s="5">
        <v>1.2195132232014581</v>
      </c>
      <c r="K1011" t="str">
        <f>_xlfn.XLOOKUP(D1011, dim_channels!A:A, dim_channels!C:C, "Not Found")</f>
        <v>OTA</v>
      </c>
      <c r="L1011" t="str">
        <f>_xlfn.XLOOKUP(D1011, dim_channels!A:A, dim_channels!B:B, "Not Found")</f>
        <v>Expedia</v>
      </c>
    </row>
    <row r="1012" spans="1:12" x14ac:dyDescent="0.2">
      <c r="A1012" s="2" t="s">
        <v>1437</v>
      </c>
      <c r="B1012" s="2" t="s">
        <v>409</v>
      </c>
      <c r="C1012" s="2" t="s">
        <v>420</v>
      </c>
      <c r="D1012" s="2" t="s">
        <v>27</v>
      </c>
      <c r="E1012" s="2" t="s">
        <v>34</v>
      </c>
      <c r="F1012" s="2">
        <v>6645.89</v>
      </c>
      <c r="G1012" s="2">
        <v>1196.26</v>
      </c>
      <c r="H1012" s="2">
        <v>5449.63</v>
      </c>
      <c r="I1012" s="2" t="s">
        <v>29</v>
      </c>
      <c r="J1012" s="4">
        <v>1.2195121503661721</v>
      </c>
      <c r="K1012" t="str">
        <f>_xlfn.XLOOKUP(D1012, dim_channels!A:A, dim_channels!C:C, "Not Found")</f>
        <v>OTA</v>
      </c>
      <c r="L1012" t="str">
        <f>_xlfn.XLOOKUP(D1012, dim_channels!A:A, dim_channels!B:B, "Not Found")</f>
        <v>Expedia</v>
      </c>
    </row>
    <row r="1013" spans="1:12" x14ac:dyDescent="0.2">
      <c r="A1013" s="3" t="s">
        <v>1438</v>
      </c>
      <c r="B1013" s="3" t="s">
        <v>497</v>
      </c>
      <c r="C1013" s="3" t="s">
        <v>666</v>
      </c>
      <c r="D1013" s="3" t="s">
        <v>206</v>
      </c>
      <c r="E1013" s="3" t="s">
        <v>207</v>
      </c>
      <c r="F1013" s="3">
        <v>4035.45</v>
      </c>
      <c r="G1013" s="3">
        <v>0</v>
      </c>
      <c r="H1013" s="3">
        <v>4035.45</v>
      </c>
      <c r="I1013" s="3" t="s">
        <v>56</v>
      </c>
      <c r="J1013" s="5">
        <v>1</v>
      </c>
      <c r="K1013" t="str">
        <f>_xlfn.XLOOKUP(D1013, dim_channels!A:A, dim_channels!C:C, "Not Found")</f>
        <v>Direct</v>
      </c>
      <c r="L1013" t="str">
        <f>_xlfn.XLOOKUP(D1013, dim_channels!A:A, dim_channels!B:B, "Not Found")</f>
        <v>Walk-in</v>
      </c>
    </row>
    <row r="1014" spans="1:12" x14ac:dyDescent="0.2">
      <c r="A1014" s="2" t="s">
        <v>1439</v>
      </c>
      <c r="B1014" s="2" t="s">
        <v>468</v>
      </c>
      <c r="C1014" s="2" t="s">
        <v>562</v>
      </c>
      <c r="D1014" s="2" t="s">
        <v>33</v>
      </c>
      <c r="E1014" s="2" t="s">
        <v>60</v>
      </c>
      <c r="F1014" s="2">
        <v>8196.9</v>
      </c>
      <c r="G1014" s="2">
        <v>0</v>
      </c>
      <c r="H1014" s="2">
        <v>8196.9</v>
      </c>
      <c r="I1014" s="2" t="s">
        <v>29</v>
      </c>
      <c r="J1014" s="4">
        <v>1</v>
      </c>
      <c r="K1014" t="str">
        <f>_xlfn.XLOOKUP(D1014, dim_channels!A:A, dim_channels!C:C, "Not Found")</f>
        <v>OTA</v>
      </c>
      <c r="L1014" t="str">
        <f>_xlfn.XLOOKUP(D1014, dim_channels!A:A, dim_channels!B:B, "Not Found")</f>
        <v>Booking.com</v>
      </c>
    </row>
    <row r="1015" spans="1:12" x14ac:dyDescent="0.2">
      <c r="A1015" s="3" t="s">
        <v>1440</v>
      </c>
      <c r="B1015" s="3" t="s">
        <v>566</v>
      </c>
      <c r="C1015" s="3" t="s">
        <v>817</v>
      </c>
      <c r="D1015" s="3" t="s">
        <v>45</v>
      </c>
      <c r="E1015" s="3" t="s">
        <v>89</v>
      </c>
      <c r="F1015" s="3">
        <v>10791.55</v>
      </c>
      <c r="G1015" s="3">
        <v>0</v>
      </c>
      <c r="H1015" s="3">
        <v>10791.55</v>
      </c>
      <c r="I1015" s="3" t="s">
        <v>29</v>
      </c>
      <c r="J1015" s="5">
        <v>1</v>
      </c>
      <c r="K1015" t="str">
        <f>_xlfn.XLOOKUP(D1015, dim_channels!A:A, dim_channels!C:C, "Not Found")</f>
        <v>Corporate</v>
      </c>
      <c r="L1015" t="str">
        <f>_xlfn.XLOOKUP(D1015, dim_channels!A:A, dim_channels!B:B, "Not Found")</f>
        <v>Corporate Direct</v>
      </c>
    </row>
    <row r="1016" spans="1:12" x14ac:dyDescent="0.2">
      <c r="A1016" s="2" t="s">
        <v>1441</v>
      </c>
      <c r="B1016" s="2" t="s">
        <v>297</v>
      </c>
      <c r="C1016" s="2" t="s">
        <v>375</v>
      </c>
      <c r="D1016" s="2" t="s">
        <v>52</v>
      </c>
      <c r="E1016" s="2" t="s">
        <v>60</v>
      </c>
      <c r="F1016" s="2">
        <v>2742.67</v>
      </c>
      <c r="G1016" s="2">
        <v>0</v>
      </c>
      <c r="H1016" s="2">
        <v>2742.67</v>
      </c>
      <c r="I1016" s="2" t="s">
        <v>29</v>
      </c>
      <c r="J1016" s="4">
        <v>1</v>
      </c>
      <c r="K1016" t="str">
        <f>_xlfn.XLOOKUP(D1016, dim_channels!A:A, dim_channels!C:C, "Not Found")</f>
        <v>OTA</v>
      </c>
      <c r="L1016" t="str">
        <f>_xlfn.XLOOKUP(D1016, dim_channels!A:A, dim_channels!B:B, "Not Found")</f>
        <v>Agoda</v>
      </c>
    </row>
    <row r="1017" spans="1:12" x14ac:dyDescent="0.2">
      <c r="A1017" s="3" t="s">
        <v>1442</v>
      </c>
      <c r="B1017" s="3" t="s">
        <v>602</v>
      </c>
      <c r="C1017" s="3" t="s">
        <v>778</v>
      </c>
      <c r="D1017" s="3" t="s">
        <v>45</v>
      </c>
      <c r="E1017" s="3" t="s">
        <v>46</v>
      </c>
      <c r="F1017" s="3">
        <v>12686.75</v>
      </c>
      <c r="G1017" s="3">
        <v>634.34</v>
      </c>
      <c r="H1017" s="3">
        <v>12052.41</v>
      </c>
      <c r="I1017" s="3" t="s">
        <v>29</v>
      </c>
      <c r="J1017" s="5">
        <v>1.0526317972919941</v>
      </c>
      <c r="K1017" t="str">
        <f>_xlfn.XLOOKUP(D1017, dim_channels!A:A, dim_channels!C:C, "Not Found")</f>
        <v>Corporate</v>
      </c>
      <c r="L1017" t="str">
        <f>_xlfn.XLOOKUP(D1017, dim_channels!A:A, dim_channels!B:B, "Not Found")</f>
        <v>Corporate Direct</v>
      </c>
    </row>
    <row r="1018" spans="1:12" x14ac:dyDescent="0.2">
      <c r="A1018" s="2" t="s">
        <v>1443</v>
      </c>
      <c r="B1018" s="2" t="s">
        <v>143</v>
      </c>
      <c r="C1018" s="2" t="s">
        <v>310</v>
      </c>
      <c r="D1018" s="2" t="s">
        <v>45</v>
      </c>
      <c r="E1018" s="2" t="s">
        <v>89</v>
      </c>
      <c r="F1018" s="2">
        <v>5665.53</v>
      </c>
      <c r="G1018" s="2">
        <v>0</v>
      </c>
      <c r="H1018" s="2">
        <v>5665.53</v>
      </c>
      <c r="I1018" s="2" t="s">
        <v>29</v>
      </c>
      <c r="J1018" s="4">
        <v>1</v>
      </c>
      <c r="K1018" t="str">
        <f>_xlfn.XLOOKUP(D1018, dim_channels!A:A, dim_channels!C:C, "Not Found")</f>
        <v>Corporate</v>
      </c>
      <c r="L1018" t="str">
        <f>_xlfn.XLOOKUP(D1018, dim_channels!A:A, dim_channels!B:B, "Not Found")</f>
        <v>Corporate Direct</v>
      </c>
    </row>
    <row r="1019" spans="1:12" x14ac:dyDescent="0.2">
      <c r="A1019" s="3" t="s">
        <v>1444</v>
      </c>
      <c r="B1019" s="3" t="s">
        <v>204</v>
      </c>
      <c r="C1019" s="3" t="s">
        <v>101</v>
      </c>
      <c r="D1019" s="3" t="s">
        <v>64</v>
      </c>
      <c r="E1019" s="3" t="s">
        <v>115</v>
      </c>
      <c r="F1019" s="3">
        <v>8608.0300000000007</v>
      </c>
      <c r="G1019" s="3">
        <v>0</v>
      </c>
      <c r="H1019" s="3">
        <v>8608.0300000000007</v>
      </c>
      <c r="I1019" s="3" t="s">
        <v>29</v>
      </c>
      <c r="J1019" s="5">
        <v>1</v>
      </c>
      <c r="K1019" t="str">
        <f>_xlfn.XLOOKUP(D1019, dim_channels!A:A, dim_channels!C:C, "Not Found")</f>
        <v>Direct</v>
      </c>
      <c r="L1019" t="str">
        <f>_xlfn.XLOOKUP(D1019, dim_channels!A:A, dim_channels!B:B, "Not Found")</f>
        <v>Direct Website</v>
      </c>
    </row>
    <row r="1020" spans="1:12" x14ac:dyDescent="0.2">
      <c r="A1020" s="2" t="s">
        <v>1445</v>
      </c>
      <c r="B1020" s="2" t="s">
        <v>754</v>
      </c>
      <c r="C1020" s="2" t="s">
        <v>465</v>
      </c>
      <c r="D1020" s="2" t="s">
        <v>33</v>
      </c>
      <c r="E1020" s="2" t="s">
        <v>28</v>
      </c>
      <c r="F1020" s="2">
        <v>2899.65</v>
      </c>
      <c r="G1020" s="2">
        <v>434.95</v>
      </c>
      <c r="H1020" s="2">
        <v>2464.6999999999998</v>
      </c>
      <c r="I1020" s="2" t="s">
        <v>29</v>
      </c>
      <c r="J1020" s="4">
        <v>1.176471781555565</v>
      </c>
      <c r="K1020" t="str">
        <f>_xlfn.XLOOKUP(D1020, dim_channels!A:A, dim_channels!C:C, "Not Found")</f>
        <v>OTA</v>
      </c>
      <c r="L1020" t="str">
        <f>_xlfn.XLOOKUP(D1020, dim_channels!A:A, dim_channels!B:B, "Not Found")</f>
        <v>Booking.com</v>
      </c>
    </row>
    <row r="1021" spans="1:12" x14ac:dyDescent="0.2">
      <c r="A1021" s="3" t="s">
        <v>1446</v>
      </c>
      <c r="B1021" s="3" t="s">
        <v>183</v>
      </c>
      <c r="C1021" s="3" t="s">
        <v>184</v>
      </c>
      <c r="D1021" s="3" t="s">
        <v>114</v>
      </c>
      <c r="E1021" s="3" t="s">
        <v>46</v>
      </c>
      <c r="F1021" s="3">
        <v>16530.419999999998</v>
      </c>
      <c r="G1021" s="3">
        <v>1653.04</v>
      </c>
      <c r="H1021" s="3">
        <v>14877.38</v>
      </c>
      <c r="I1021" s="3" t="s">
        <v>29</v>
      </c>
      <c r="J1021" s="5">
        <v>1.111110961741919</v>
      </c>
      <c r="K1021" t="str">
        <f>_xlfn.XLOOKUP(D1021, dim_channels!A:A, dim_channels!C:C, "Not Found")</f>
        <v>Offline</v>
      </c>
      <c r="L1021" t="str">
        <f>_xlfn.XLOOKUP(D1021, dim_channels!A:A, dim_channels!B:B, "Not Found")</f>
        <v>Travel Agency</v>
      </c>
    </row>
    <row r="1022" spans="1:12" x14ac:dyDescent="0.2">
      <c r="A1022" s="2" t="s">
        <v>1447</v>
      </c>
      <c r="B1022" s="2" t="s">
        <v>525</v>
      </c>
      <c r="C1022" s="2" t="s">
        <v>706</v>
      </c>
      <c r="D1022" s="2" t="s">
        <v>64</v>
      </c>
      <c r="E1022" s="2" t="s">
        <v>28</v>
      </c>
      <c r="F1022" s="2">
        <v>9819.61</v>
      </c>
      <c r="G1022" s="2">
        <v>0</v>
      </c>
      <c r="H1022" s="2">
        <v>9819.61</v>
      </c>
      <c r="I1022" s="2" t="s">
        <v>29</v>
      </c>
      <c r="J1022" s="4">
        <v>1</v>
      </c>
      <c r="K1022" t="str">
        <f>_xlfn.XLOOKUP(D1022, dim_channels!A:A, dim_channels!C:C, "Not Found")</f>
        <v>Direct</v>
      </c>
      <c r="L1022" t="str">
        <f>_xlfn.XLOOKUP(D1022, dim_channels!A:A, dim_channels!B:B, "Not Found")</f>
        <v>Direct Website</v>
      </c>
    </row>
    <row r="1023" spans="1:12" x14ac:dyDescent="0.2">
      <c r="A1023" s="3" t="s">
        <v>1448</v>
      </c>
      <c r="B1023" s="3" t="s">
        <v>164</v>
      </c>
      <c r="C1023" s="3" t="s">
        <v>781</v>
      </c>
      <c r="D1023" s="3" t="s">
        <v>64</v>
      </c>
      <c r="E1023" s="3" t="s">
        <v>115</v>
      </c>
      <c r="F1023" s="3">
        <v>3561.46</v>
      </c>
      <c r="G1023" s="3">
        <v>0</v>
      </c>
      <c r="H1023" s="3">
        <v>3561.46</v>
      </c>
      <c r="I1023" s="3" t="s">
        <v>29</v>
      </c>
      <c r="J1023" s="5">
        <v>1</v>
      </c>
      <c r="K1023" t="str">
        <f>_xlfn.XLOOKUP(D1023, dim_channels!A:A, dim_channels!C:C, "Not Found")</f>
        <v>Direct</v>
      </c>
      <c r="L1023" t="str">
        <f>_xlfn.XLOOKUP(D1023, dim_channels!A:A, dim_channels!B:B, "Not Found")</f>
        <v>Direct Website</v>
      </c>
    </row>
    <row r="1024" spans="1:12" x14ac:dyDescent="0.2">
      <c r="A1024" s="2" t="s">
        <v>1449</v>
      </c>
      <c r="B1024" s="2" t="s">
        <v>343</v>
      </c>
      <c r="C1024" s="2" t="s">
        <v>353</v>
      </c>
      <c r="D1024" s="2" t="s">
        <v>52</v>
      </c>
      <c r="E1024" s="2" t="s">
        <v>34</v>
      </c>
      <c r="F1024" s="2">
        <v>7006.61</v>
      </c>
      <c r="G1024" s="2">
        <v>840.79</v>
      </c>
      <c r="H1024" s="2">
        <v>6165.82</v>
      </c>
      <c r="I1024" s="2" t="s">
        <v>29</v>
      </c>
      <c r="J1024" s="4">
        <v>1.136363046602074</v>
      </c>
      <c r="K1024" t="str">
        <f>_xlfn.XLOOKUP(D1024, dim_channels!A:A, dim_channels!C:C, "Not Found")</f>
        <v>OTA</v>
      </c>
      <c r="L1024" t="str">
        <f>_xlfn.XLOOKUP(D1024, dim_channels!A:A, dim_channels!B:B, "Not Found")</f>
        <v>Agoda</v>
      </c>
    </row>
    <row r="1025" spans="1:12" x14ac:dyDescent="0.2">
      <c r="A1025" s="3" t="s">
        <v>1450</v>
      </c>
      <c r="B1025" s="3" t="s">
        <v>40</v>
      </c>
      <c r="C1025" s="3" t="s">
        <v>520</v>
      </c>
      <c r="D1025" s="3" t="s">
        <v>27</v>
      </c>
      <c r="E1025" s="3" t="s">
        <v>28</v>
      </c>
      <c r="F1025" s="3">
        <v>2765.25</v>
      </c>
      <c r="G1025" s="3">
        <v>497.74</v>
      </c>
      <c r="H1025" s="3">
        <v>2267.5100000000002</v>
      </c>
      <c r="I1025" s="3" t="s">
        <v>29</v>
      </c>
      <c r="J1025" s="5">
        <v>1.219509506022024</v>
      </c>
      <c r="K1025" t="str">
        <f>_xlfn.XLOOKUP(D1025, dim_channels!A:A, dim_channels!C:C, "Not Found")</f>
        <v>OTA</v>
      </c>
      <c r="L1025" t="str">
        <f>_xlfn.XLOOKUP(D1025, dim_channels!A:A, dim_channels!B:B, "Not Found")</f>
        <v>Expedia</v>
      </c>
    </row>
    <row r="1026" spans="1:12" x14ac:dyDescent="0.2">
      <c r="A1026" s="2" t="s">
        <v>1451</v>
      </c>
      <c r="B1026" s="2" t="s">
        <v>48</v>
      </c>
      <c r="C1026" s="2" t="s">
        <v>386</v>
      </c>
      <c r="D1026" s="2" t="s">
        <v>33</v>
      </c>
      <c r="E1026" s="2" t="s">
        <v>28</v>
      </c>
      <c r="F1026" s="2">
        <v>7574.17</v>
      </c>
      <c r="G1026" s="2">
        <v>1136.1300000000001</v>
      </c>
      <c r="H1026" s="2">
        <v>6438.04</v>
      </c>
      <c r="I1026" s="2" t="s">
        <v>29</v>
      </c>
      <c r="J1026" s="4">
        <v>1.176471410553523</v>
      </c>
      <c r="K1026" t="str">
        <f>_xlfn.XLOOKUP(D1026, dim_channels!A:A, dim_channels!C:C, "Not Found")</f>
        <v>OTA</v>
      </c>
      <c r="L1026" t="str">
        <f>_xlfn.XLOOKUP(D1026, dim_channels!A:A, dim_channels!B:B, "Not Found")</f>
        <v>Booking.com</v>
      </c>
    </row>
    <row r="1027" spans="1:12" x14ac:dyDescent="0.2">
      <c r="A1027" s="3" t="s">
        <v>1452</v>
      </c>
      <c r="B1027" s="3" t="s">
        <v>567</v>
      </c>
      <c r="C1027" s="3" t="s">
        <v>328</v>
      </c>
      <c r="D1027" s="3" t="s">
        <v>33</v>
      </c>
      <c r="E1027" s="3" t="s">
        <v>34</v>
      </c>
      <c r="F1027" s="3">
        <v>3103.17</v>
      </c>
      <c r="G1027" s="3">
        <v>465.48</v>
      </c>
      <c r="H1027" s="3">
        <v>2637.69</v>
      </c>
      <c r="I1027" s="3" t="s">
        <v>29</v>
      </c>
      <c r="J1027" s="5">
        <v>1.176472595339104</v>
      </c>
      <c r="K1027" t="str">
        <f>_xlfn.XLOOKUP(D1027, dim_channels!A:A, dim_channels!C:C, "Not Found")</f>
        <v>OTA</v>
      </c>
      <c r="L1027" t="str">
        <f>_xlfn.XLOOKUP(D1027, dim_channels!A:A, dim_channels!B:B, "Not Found")</f>
        <v>Booking.com</v>
      </c>
    </row>
    <row r="1028" spans="1:12" x14ac:dyDescent="0.2">
      <c r="A1028" s="2" t="s">
        <v>1453</v>
      </c>
      <c r="B1028" s="2" t="s">
        <v>222</v>
      </c>
      <c r="C1028" s="2" t="s">
        <v>328</v>
      </c>
      <c r="D1028" s="2" t="s">
        <v>64</v>
      </c>
      <c r="E1028" s="2" t="s">
        <v>34</v>
      </c>
      <c r="F1028" s="2">
        <v>6792.29</v>
      </c>
      <c r="G1028" s="2">
        <v>0</v>
      </c>
      <c r="H1028" s="2">
        <v>6792.29</v>
      </c>
      <c r="I1028" s="2" t="s">
        <v>29</v>
      </c>
      <c r="J1028" s="4">
        <v>1</v>
      </c>
      <c r="K1028" t="str">
        <f>_xlfn.XLOOKUP(D1028, dim_channels!A:A, dim_channels!C:C, "Not Found")</f>
        <v>Direct</v>
      </c>
      <c r="L1028" t="str">
        <f>_xlfn.XLOOKUP(D1028, dim_channels!A:A, dim_channels!B:B, "Not Found")</f>
        <v>Direct Website</v>
      </c>
    </row>
    <row r="1029" spans="1:12" x14ac:dyDescent="0.2">
      <c r="A1029" s="3" t="s">
        <v>1454</v>
      </c>
      <c r="B1029" s="3" t="s">
        <v>294</v>
      </c>
      <c r="C1029" s="3" t="s">
        <v>558</v>
      </c>
      <c r="D1029" s="3" t="s">
        <v>45</v>
      </c>
      <c r="E1029" s="3" t="s">
        <v>46</v>
      </c>
      <c r="F1029" s="3">
        <v>6067.82</v>
      </c>
      <c r="G1029" s="3">
        <v>303.39</v>
      </c>
      <c r="H1029" s="3">
        <v>5764.43</v>
      </c>
      <c r="I1029" s="3" t="s">
        <v>41</v>
      </c>
      <c r="J1029" s="5">
        <v>1.0526313963392739</v>
      </c>
      <c r="K1029" t="str">
        <f>_xlfn.XLOOKUP(D1029, dim_channels!A:A, dim_channels!C:C, "Not Found")</f>
        <v>Corporate</v>
      </c>
      <c r="L1029" t="str">
        <f>_xlfn.XLOOKUP(D1029, dim_channels!A:A, dim_channels!B:B, "Not Found")</f>
        <v>Corporate Direct</v>
      </c>
    </row>
    <row r="1030" spans="1:12" x14ac:dyDescent="0.2">
      <c r="A1030" s="2" t="s">
        <v>1455</v>
      </c>
      <c r="B1030" s="2" t="s">
        <v>312</v>
      </c>
      <c r="C1030" s="2" t="s">
        <v>602</v>
      </c>
      <c r="D1030" s="2" t="s">
        <v>64</v>
      </c>
      <c r="E1030" s="2" t="s">
        <v>115</v>
      </c>
      <c r="F1030" s="2">
        <v>6531.97</v>
      </c>
      <c r="G1030" s="2">
        <v>0</v>
      </c>
      <c r="H1030" s="2">
        <v>6531.97</v>
      </c>
      <c r="I1030" s="2" t="s">
        <v>29</v>
      </c>
      <c r="J1030" s="4">
        <v>1</v>
      </c>
      <c r="K1030" t="str">
        <f>_xlfn.XLOOKUP(D1030, dim_channels!A:A, dim_channels!C:C, "Not Found")</f>
        <v>Direct</v>
      </c>
      <c r="L1030" t="str">
        <f>_xlfn.XLOOKUP(D1030, dim_channels!A:A, dim_channels!B:B, "Not Found")</f>
        <v>Direct Website</v>
      </c>
    </row>
    <row r="1031" spans="1:12" x14ac:dyDescent="0.2">
      <c r="A1031" s="3" t="s">
        <v>1456</v>
      </c>
      <c r="B1031" s="3" t="s">
        <v>364</v>
      </c>
      <c r="C1031" s="3" t="s">
        <v>971</v>
      </c>
      <c r="D1031" s="3" t="s">
        <v>27</v>
      </c>
      <c r="E1031" s="3" t="s">
        <v>28</v>
      </c>
      <c r="F1031" s="3">
        <v>6398.34</v>
      </c>
      <c r="G1031" s="3">
        <v>1151.7</v>
      </c>
      <c r="H1031" s="3">
        <v>5246.64</v>
      </c>
      <c r="I1031" s="3" t="s">
        <v>29</v>
      </c>
      <c r="J1031" s="5">
        <v>1.219511916197795</v>
      </c>
      <c r="K1031" t="str">
        <f>_xlfn.XLOOKUP(D1031, dim_channels!A:A, dim_channels!C:C, "Not Found")</f>
        <v>OTA</v>
      </c>
      <c r="L1031" t="str">
        <f>_xlfn.XLOOKUP(D1031, dim_channels!A:A, dim_channels!B:B, "Not Found")</f>
        <v>Expedia</v>
      </c>
    </row>
    <row r="1032" spans="1:12" x14ac:dyDescent="0.2">
      <c r="A1032" s="2" t="s">
        <v>1457</v>
      </c>
      <c r="B1032" s="2" t="s">
        <v>558</v>
      </c>
      <c r="C1032" s="2" t="s">
        <v>543</v>
      </c>
      <c r="D1032" s="2" t="s">
        <v>33</v>
      </c>
      <c r="E1032" s="2" t="s">
        <v>60</v>
      </c>
      <c r="F1032" s="2">
        <v>8866.91</v>
      </c>
      <c r="G1032" s="2">
        <v>0</v>
      </c>
      <c r="H1032" s="2">
        <v>8866.91</v>
      </c>
      <c r="I1032" s="2" t="s">
        <v>56</v>
      </c>
      <c r="J1032" s="4">
        <v>1</v>
      </c>
      <c r="K1032" t="str">
        <f>_xlfn.XLOOKUP(D1032, dim_channels!A:A, dim_channels!C:C, "Not Found")</f>
        <v>OTA</v>
      </c>
      <c r="L1032" t="str">
        <f>_xlfn.XLOOKUP(D1032, dim_channels!A:A, dim_channels!B:B, "Not Found")</f>
        <v>Booking.com</v>
      </c>
    </row>
    <row r="1033" spans="1:12" x14ac:dyDescent="0.2">
      <c r="A1033" s="3" t="s">
        <v>1458</v>
      </c>
      <c r="B1033" s="3" t="s">
        <v>285</v>
      </c>
      <c r="C1033" s="3" t="s">
        <v>48</v>
      </c>
      <c r="D1033" s="3" t="s">
        <v>27</v>
      </c>
      <c r="E1033" s="3" t="s">
        <v>60</v>
      </c>
      <c r="F1033" s="3">
        <v>10156.709999999999</v>
      </c>
      <c r="G1033" s="3">
        <v>0</v>
      </c>
      <c r="H1033" s="3">
        <v>10156.709999999999</v>
      </c>
      <c r="I1033" s="3" t="s">
        <v>29</v>
      </c>
      <c r="J1033" s="5">
        <v>1</v>
      </c>
      <c r="K1033" t="str">
        <f>_xlfn.XLOOKUP(D1033, dim_channels!A:A, dim_channels!C:C, "Not Found")</f>
        <v>OTA</v>
      </c>
      <c r="L1033" t="str">
        <f>_xlfn.XLOOKUP(D1033, dim_channels!A:A, dim_channels!B:B, "Not Found")</f>
        <v>Expedia</v>
      </c>
    </row>
    <row r="1034" spans="1:12" x14ac:dyDescent="0.2">
      <c r="A1034" s="2" t="s">
        <v>1459</v>
      </c>
      <c r="B1034" s="2" t="s">
        <v>515</v>
      </c>
      <c r="C1034" s="2" t="s">
        <v>204</v>
      </c>
      <c r="D1034" s="2" t="s">
        <v>45</v>
      </c>
      <c r="E1034" s="2" t="s">
        <v>89</v>
      </c>
      <c r="F1034" s="2">
        <v>9896.98</v>
      </c>
      <c r="G1034" s="2">
        <v>0</v>
      </c>
      <c r="H1034" s="2">
        <v>9896.98</v>
      </c>
      <c r="I1034" s="2" t="s">
        <v>29</v>
      </c>
      <c r="J1034" s="4">
        <v>1</v>
      </c>
      <c r="K1034" t="str">
        <f>_xlfn.XLOOKUP(D1034, dim_channels!A:A, dim_channels!C:C, "Not Found")</f>
        <v>Corporate</v>
      </c>
      <c r="L1034" t="str">
        <f>_xlfn.XLOOKUP(D1034, dim_channels!A:A, dim_channels!B:B, "Not Found")</f>
        <v>Corporate Direct</v>
      </c>
    </row>
    <row r="1035" spans="1:12" x14ac:dyDescent="0.2">
      <c r="A1035" s="3" t="s">
        <v>1460</v>
      </c>
      <c r="B1035" s="3" t="s">
        <v>525</v>
      </c>
      <c r="C1035" s="3" t="s">
        <v>48</v>
      </c>
      <c r="D1035" s="3" t="s">
        <v>33</v>
      </c>
      <c r="E1035" s="3" t="s">
        <v>28</v>
      </c>
      <c r="F1035" s="3">
        <v>8986.68</v>
      </c>
      <c r="G1035" s="3">
        <v>1348</v>
      </c>
      <c r="H1035" s="3">
        <v>7638.68</v>
      </c>
      <c r="I1035" s="3" t="s">
        <v>56</v>
      </c>
      <c r="J1035" s="5">
        <v>1.1764702802054809</v>
      </c>
      <c r="K1035" t="str">
        <f>_xlfn.XLOOKUP(D1035, dim_channels!A:A, dim_channels!C:C, "Not Found")</f>
        <v>OTA</v>
      </c>
      <c r="L1035" t="str">
        <f>_xlfn.XLOOKUP(D1035, dim_channels!A:A, dim_channels!B:B, "Not Found")</f>
        <v>Booking.com</v>
      </c>
    </row>
    <row r="1036" spans="1:12" x14ac:dyDescent="0.2">
      <c r="A1036" s="2" t="s">
        <v>1461</v>
      </c>
      <c r="B1036" s="2" t="s">
        <v>220</v>
      </c>
      <c r="C1036" s="2" t="s">
        <v>141</v>
      </c>
      <c r="D1036" s="2" t="s">
        <v>27</v>
      </c>
      <c r="E1036" s="2" t="s">
        <v>60</v>
      </c>
      <c r="F1036" s="2">
        <v>6251.75</v>
      </c>
      <c r="G1036" s="2">
        <v>0</v>
      </c>
      <c r="H1036" s="2">
        <v>6251.75</v>
      </c>
      <c r="I1036" s="2" t="s">
        <v>29</v>
      </c>
      <c r="J1036" s="4">
        <v>1</v>
      </c>
      <c r="K1036" t="str">
        <f>_xlfn.XLOOKUP(D1036, dim_channels!A:A, dim_channels!C:C, "Not Found")</f>
        <v>OTA</v>
      </c>
      <c r="L1036" t="str">
        <f>_xlfn.XLOOKUP(D1036, dim_channels!A:A, dim_channels!B:B, "Not Found")</f>
        <v>Expedia</v>
      </c>
    </row>
    <row r="1037" spans="1:12" x14ac:dyDescent="0.2">
      <c r="A1037" s="3" t="s">
        <v>1462</v>
      </c>
      <c r="B1037" s="3" t="s">
        <v>465</v>
      </c>
      <c r="C1037" s="3" t="s">
        <v>141</v>
      </c>
      <c r="D1037" s="3" t="s">
        <v>33</v>
      </c>
      <c r="E1037" s="3" t="s">
        <v>28</v>
      </c>
      <c r="F1037" s="3">
        <v>6822.68</v>
      </c>
      <c r="G1037" s="3">
        <v>1023.4</v>
      </c>
      <c r="H1037" s="3">
        <v>5799.28</v>
      </c>
      <c r="I1037" s="3" t="s">
        <v>41</v>
      </c>
      <c r="J1037" s="5">
        <v>1.176470182505414</v>
      </c>
      <c r="K1037" t="str">
        <f>_xlfn.XLOOKUP(D1037, dim_channels!A:A, dim_channels!C:C, "Not Found")</f>
        <v>OTA</v>
      </c>
      <c r="L1037" t="str">
        <f>_xlfn.XLOOKUP(D1037, dim_channels!A:A, dim_channels!B:B, "Not Found")</f>
        <v>Booking.com</v>
      </c>
    </row>
    <row r="1038" spans="1:12" x14ac:dyDescent="0.2">
      <c r="A1038" s="2" t="s">
        <v>1463</v>
      </c>
      <c r="B1038" s="2" t="s">
        <v>229</v>
      </c>
      <c r="C1038" s="2" t="s">
        <v>181</v>
      </c>
      <c r="D1038" s="2" t="s">
        <v>27</v>
      </c>
      <c r="E1038" s="2" t="s">
        <v>34</v>
      </c>
      <c r="F1038" s="2">
        <v>14406.99</v>
      </c>
      <c r="G1038" s="2">
        <v>2593.2600000000002</v>
      </c>
      <c r="H1038" s="2">
        <v>11813.73</v>
      </c>
      <c r="I1038" s="2" t="s">
        <v>29</v>
      </c>
      <c r="J1038" s="4">
        <v>1.219512380933033</v>
      </c>
      <c r="K1038" t="str">
        <f>_xlfn.XLOOKUP(D1038, dim_channels!A:A, dim_channels!C:C, "Not Found")</f>
        <v>OTA</v>
      </c>
      <c r="L1038" t="str">
        <f>_xlfn.XLOOKUP(D1038, dim_channels!A:A, dim_channels!B:B, "Not Found")</f>
        <v>Expedia</v>
      </c>
    </row>
    <row r="1039" spans="1:12" x14ac:dyDescent="0.2">
      <c r="A1039" s="3" t="s">
        <v>1464</v>
      </c>
      <c r="B1039" s="3" t="s">
        <v>63</v>
      </c>
      <c r="C1039" s="3" t="s">
        <v>388</v>
      </c>
      <c r="D1039" s="3" t="s">
        <v>114</v>
      </c>
      <c r="E1039" s="3" t="s">
        <v>46</v>
      </c>
      <c r="F1039" s="3">
        <v>22082.84</v>
      </c>
      <c r="G1039" s="3">
        <v>2208.2800000000002</v>
      </c>
      <c r="H1039" s="3">
        <v>19874.560000000001</v>
      </c>
      <c r="I1039" s="3" t="s">
        <v>29</v>
      </c>
      <c r="J1039" s="5">
        <v>1.111110887486314</v>
      </c>
      <c r="K1039" t="str">
        <f>_xlfn.XLOOKUP(D1039, dim_channels!A:A, dim_channels!C:C, "Not Found")</f>
        <v>Offline</v>
      </c>
      <c r="L1039" t="str">
        <f>_xlfn.XLOOKUP(D1039, dim_channels!A:A, dim_channels!B:B, "Not Found")</f>
        <v>Travel Agency</v>
      </c>
    </row>
    <row r="1040" spans="1:12" x14ac:dyDescent="0.2">
      <c r="A1040" s="2" t="s">
        <v>1465</v>
      </c>
      <c r="B1040" s="2" t="s">
        <v>48</v>
      </c>
      <c r="C1040" s="2" t="s">
        <v>91</v>
      </c>
      <c r="D1040" s="2" t="s">
        <v>45</v>
      </c>
      <c r="E1040" s="2" t="s">
        <v>89</v>
      </c>
      <c r="F1040" s="2">
        <v>15401.03</v>
      </c>
      <c r="G1040" s="2">
        <v>0</v>
      </c>
      <c r="H1040" s="2">
        <v>15401.03</v>
      </c>
      <c r="I1040" s="2" t="s">
        <v>29</v>
      </c>
      <c r="J1040" s="4">
        <v>1</v>
      </c>
      <c r="K1040" t="str">
        <f>_xlfn.XLOOKUP(D1040, dim_channels!A:A, dim_channels!C:C, "Not Found")</f>
        <v>Corporate</v>
      </c>
      <c r="L1040" t="str">
        <f>_xlfn.XLOOKUP(D1040, dim_channels!A:A, dim_channels!B:B, "Not Found")</f>
        <v>Corporate Direct</v>
      </c>
    </row>
    <row r="1041" spans="1:12" x14ac:dyDescent="0.2">
      <c r="A1041" s="3" t="s">
        <v>1466</v>
      </c>
      <c r="B1041" s="3" t="s">
        <v>310</v>
      </c>
      <c r="C1041" s="3" t="s">
        <v>343</v>
      </c>
      <c r="D1041" s="3" t="s">
        <v>33</v>
      </c>
      <c r="E1041" s="3" t="s">
        <v>34</v>
      </c>
      <c r="F1041" s="3">
        <v>2284.0500000000002</v>
      </c>
      <c r="G1041" s="3">
        <v>342.61</v>
      </c>
      <c r="H1041" s="3">
        <v>1941.44</v>
      </c>
      <c r="I1041" s="3" t="s">
        <v>41</v>
      </c>
      <c r="J1041" s="5">
        <v>1.176472103181144</v>
      </c>
      <c r="K1041" t="str">
        <f>_xlfn.XLOOKUP(D1041, dim_channels!A:A, dim_channels!C:C, "Not Found")</f>
        <v>OTA</v>
      </c>
      <c r="L1041" t="str">
        <f>_xlfn.XLOOKUP(D1041, dim_channels!A:A, dim_channels!B:B, "Not Found")</f>
        <v>Booking.com</v>
      </c>
    </row>
    <row r="1042" spans="1:12" x14ac:dyDescent="0.2">
      <c r="A1042" s="2" t="s">
        <v>1467</v>
      </c>
      <c r="B1042" s="2" t="s">
        <v>331</v>
      </c>
      <c r="C1042" s="2" t="s">
        <v>204</v>
      </c>
      <c r="D1042" s="2" t="s">
        <v>169</v>
      </c>
      <c r="E1042" s="2" t="s">
        <v>46</v>
      </c>
      <c r="F1042" s="2">
        <v>6763.05</v>
      </c>
      <c r="G1042" s="2">
        <v>1352.61</v>
      </c>
      <c r="H1042" s="2">
        <v>5410.44</v>
      </c>
      <c r="I1042" s="2" t="s">
        <v>29</v>
      </c>
      <c r="J1042" s="4">
        <v>1.25</v>
      </c>
      <c r="K1042" t="str">
        <f>_xlfn.XLOOKUP(D1042, dim_channels!A:A, dim_channels!C:C, "Not Found")</f>
        <v>GDS</v>
      </c>
      <c r="L1042" t="str">
        <f>_xlfn.XLOOKUP(D1042, dim_channels!A:A, dim_channels!B:B, "Not Found")</f>
        <v>GDS (Amadeus)</v>
      </c>
    </row>
    <row r="1043" spans="1:12" x14ac:dyDescent="0.2">
      <c r="A1043" s="3" t="s">
        <v>1468</v>
      </c>
      <c r="B1043" s="3" t="s">
        <v>504</v>
      </c>
      <c r="C1043" s="3" t="s">
        <v>983</v>
      </c>
      <c r="D1043" s="3" t="s">
        <v>45</v>
      </c>
      <c r="E1043" s="3" t="s">
        <v>89</v>
      </c>
      <c r="F1043" s="3">
        <v>27390.26</v>
      </c>
      <c r="G1043" s="3">
        <v>0</v>
      </c>
      <c r="H1043" s="3">
        <v>27390.26</v>
      </c>
      <c r="I1043" s="3" t="s">
        <v>41</v>
      </c>
      <c r="J1043" s="5">
        <v>1</v>
      </c>
      <c r="K1043" t="str">
        <f>_xlfn.XLOOKUP(D1043, dim_channels!A:A, dim_channels!C:C, "Not Found")</f>
        <v>Corporate</v>
      </c>
      <c r="L1043" t="str">
        <f>_xlfn.XLOOKUP(D1043, dim_channels!A:A, dim_channels!B:B, "Not Found")</f>
        <v>Corporate Direct</v>
      </c>
    </row>
    <row r="1044" spans="1:12" x14ac:dyDescent="0.2">
      <c r="A1044" s="2" t="s">
        <v>1469</v>
      </c>
      <c r="B1044" s="2" t="s">
        <v>1234</v>
      </c>
      <c r="C1044" s="2" t="s">
        <v>396</v>
      </c>
      <c r="D1044" s="2" t="s">
        <v>27</v>
      </c>
      <c r="E1044" s="2" t="s">
        <v>60</v>
      </c>
      <c r="F1044" s="2">
        <v>2633.99</v>
      </c>
      <c r="G1044" s="2">
        <v>0</v>
      </c>
      <c r="H1044" s="2">
        <v>2633.99</v>
      </c>
      <c r="I1044" s="2" t="s">
        <v>56</v>
      </c>
      <c r="J1044" s="4">
        <v>1</v>
      </c>
      <c r="K1044" t="str">
        <f>_xlfn.XLOOKUP(D1044, dim_channels!A:A, dim_channels!C:C, "Not Found")</f>
        <v>OTA</v>
      </c>
      <c r="L1044" t="str">
        <f>_xlfn.XLOOKUP(D1044, dim_channels!A:A, dim_channels!B:B, "Not Found")</f>
        <v>Expedia</v>
      </c>
    </row>
    <row r="1045" spans="1:12" x14ac:dyDescent="0.2">
      <c r="A1045" s="3" t="s">
        <v>1470</v>
      </c>
      <c r="B1045" s="3" t="s">
        <v>353</v>
      </c>
      <c r="C1045" s="3" t="s">
        <v>156</v>
      </c>
      <c r="D1045" s="3" t="s">
        <v>33</v>
      </c>
      <c r="E1045" s="3" t="s">
        <v>60</v>
      </c>
      <c r="F1045" s="3">
        <v>5435.98</v>
      </c>
      <c r="G1045" s="3">
        <v>0</v>
      </c>
      <c r="H1045" s="3">
        <v>5435.98</v>
      </c>
      <c r="I1045" s="3" t="s">
        <v>56</v>
      </c>
      <c r="J1045" s="5">
        <v>1</v>
      </c>
      <c r="K1045" t="str">
        <f>_xlfn.XLOOKUP(D1045, dim_channels!A:A, dim_channels!C:C, "Not Found")</f>
        <v>OTA</v>
      </c>
      <c r="L1045" t="str">
        <f>_xlfn.XLOOKUP(D1045, dim_channels!A:A, dim_channels!B:B, "Not Found")</f>
        <v>Booking.com</v>
      </c>
    </row>
    <row r="1046" spans="1:12" x14ac:dyDescent="0.2">
      <c r="A1046" s="2" t="s">
        <v>1471</v>
      </c>
      <c r="B1046" s="2" t="s">
        <v>370</v>
      </c>
      <c r="C1046" s="2" t="s">
        <v>791</v>
      </c>
      <c r="D1046" s="2" t="s">
        <v>45</v>
      </c>
      <c r="E1046" s="2" t="s">
        <v>89</v>
      </c>
      <c r="F1046" s="2">
        <v>12354.49</v>
      </c>
      <c r="G1046" s="2">
        <v>0</v>
      </c>
      <c r="H1046" s="2">
        <v>12354.49</v>
      </c>
      <c r="I1046" s="2" t="s">
        <v>41</v>
      </c>
      <c r="J1046" s="4">
        <v>1</v>
      </c>
      <c r="K1046" t="str">
        <f>_xlfn.XLOOKUP(D1046, dim_channels!A:A, dim_channels!C:C, "Not Found")</f>
        <v>Corporate</v>
      </c>
      <c r="L1046" t="str">
        <f>_xlfn.XLOOKUP(D1046, dim_channels!A:A, dim_channels!B:B, "Not Found")</f>
        <v>Corporate Direct</v>
      </c>
    </row>
    <row r="1047" spans="1:12" x14ac:dyDescent="0.2">
      <c r="A1047" s="3" t="s">
        <v>1472</v>
      </c>
      <c r="B1047" s="3" t="s">
        <v>875</v>
      </c>
      <c r="C1047" s="3" t="s">
        <v>403</v>
      </c>
      <c r="D1047" s="3" t="s">
        <v>27</v>
      </c>
      <c r="E1047" s="3" t="s">
        <v>34</v>
      </c>
      <c r="F1047" s="3">
        <v>2527.6</v>
      </c>
      <c r="G1047" s="3">
        <v>454.97</v>
      </c>
      <c r="H1047" s="3">
        <v>2072.63</v>
      </c>
      <c r="I1047" s="3" t="s">
        <v>29</v>
      </c>
      <c r="J1047" s="5">
        <v>1.2195133718994711</v>
      </c>
      <c r="K1047" t="str">
        <f>_xlfn.XLOOKUP(D1047, dim_channels!A:A, dim_channels!C:C, "Not Found")</f>
        <v>OTA</v>
      </c>
      <c r="L1047" t="str">
        <f>_xlfn.XLOOKUP(D1047, dim_channels!A:A, dim_channels!B:B, "Not Found")</f>
        <v>Expedia</v>
      </c>
    </row>
    <row r="1048" spans="1:12" x14ac:dyDescent="0.2">
      <c r="A1048" s="2" t="s">
        <v>1473</v>
      </c>
      <c r="B1048" s="2" t="s">
        <v>156</v>
      </c>
      <c r="C1048" s="2" t="s">
        <v>58</v>
      </c>
      <c r="D1048" s="2" t="s">
        <v>45</v>
      </c>
      <c r="E1048" s="2" t="s">
        <v>89</v>
      </c>
      <c r="F1048" s="2">
        <v>8475.98</v>
      </c>
      <c r="G1048" s="2">
        <v>0</v>
      </c>
      <c r="H1048" s="2">
        <v>8475.98</v>
      </c>
      <c r="I1048" s="2" t="s">
        <v>29</v>
      </c>
      <c r="J1048" s="4">
        <v>1</v>
      </c>
      <c r="K1048" t="str">
        <f>_xlfn.XLOOKUP(D1048, dim_channels!A:A, dim_channels!C:C, "Not Found")</f>
        <v>Corporate</v>
      </c>
      <c r="L1048" t="str">
        <f>_xlfn.XLOOKUP(D1048, dim_channels!A:A, dim_channels!B:B, "Not Found")</f>
        <v>Corporate Direct</v>
      </c>
    </row>
    <row r="1049" spans="1:12" x14ac:dyDescent="0.2">
      <c r="A1049" s="3" t="s">
        <v>1474</v>
      </c>
      <c r="B1049" s="3" t="s">
        <v>355</v>
      </c>
      <c r="C1049" s="3" t="s">
        <v>176</v>
      </c>
      <c r="D1049" s="3" t="s">
        <v>64</v>
      </c>
      <c r="E1049" s="3" t="s">
        <v>115</v>
      </c>
      <c r="F1049" s="3">
        <v>14656.69</v>
      </c>
      <c r="G1049" s="3">
        <v>0</v>
      </c>
      <c r="H1049" s="3">
        <v>14656.69</v>
      </c>
      <c r="I1049" s="3" t="s">
        <v>56</v>
      </c>
      <c r="J1049" s="5">
        <v>1</v>
      </c>
      <c r="K1049" t="str">
        <f>_xlfn.XLOOKUP(D1049, dim_channels!A:A, dim_channels!C:C, "Not Found")</f>
        <v>Direct</v>
      </c>
      <c r="L1049" t="str">
        <f>_xlfn.XLOOKUP(D1049, dim_channels!A:A, dim_channels!B:B, "Not Found")</f>
        <v>Direct Website</v>
      </c>
    </row>
    <row r="1050" spans="1:12" x14ac:dyDescent="0.2">
      <c r="A1050" s="2" t="s">
        <v>1475</v>
      </c>
      <c r="B1050" s="2" t="s">
        <v>197</v>
      </c>
      <c r="C1050" s="2" t="s">
        <v>178</v>
      </c>
      <c r="D1050" s="2" t="s">
        <v>45</v>
      </c>
      <c r="E1050" s="2" t="s">
        <v>46</v>
      </c>
      <c r="F1050" s="2">
        <v>8240.83</v>
      </c>
      <c r="G1050" s="2">
        <v>412.04</v>
      </c>
      <c r="H1050" s="2">
        <v>7828.79</v>
      </c>
      <c r="I1050" s="2" t="s">
        <v>29</v>
      </c>
      <c r="J1050" s="4">
        <v>1.0526313772626421</v>
      </c>
      <c r="K1050" t="str">
        <f>_xlfn.XLOOKUP(D1050, dim_channels!A:A, dim_channels!C:C, "Not Found")</f>
        <v>Corporate</v>
      </c>
      <c r="L1050" t="str">
        <f>_xlfn.XLOOKUP(D1050, dim_channels!A:A, dim_channels!B:B, "Not Found")</f>
        <v>Corporate Direct</v>
      </c>
    </row>
    <row r="1051" spans="1:12" x14ac:dyDescent="0.2">
      <c r="A1051" s="3" t="s">
        <v>1476</v>
      </c>
      <c r="B1051" s="3" t="s">
        <v>100</v>
      </c>
      <c r="C1051" s="3" t="s">
        <v>337</v>
      </c>
      <c r="D1051" s="3" t="s">
        <v>45</v>
      </c>
      <c r="E1051" s="3" t="s">
        <v>89</v>
      </c>
      <c r="F1051" s="3">
        <v>5415.49</v>
      </c>
      <c r="G1051" s="3">
        <v>0</v>
      </c>
      <c r="H1051" s="3">
        <v>5415.49</v>
      </c>
      <c r="I1051" s="3" t="s">
        <v>29</v>
      </c>
      <c r="J1051" s="5">
        <v>1</v>
      </c>
      <c r="K1051" t="str">
        <f>_xlfn.XLOOKUP(D1051, dim_channels!A:A, dim_channels!C:C, "Not Found")</f>
        <v>Corporate</v>
      </c>
      <c r="L1051" t="str">
        <f>_xlfn.XLOOKUP(D1051, dim_channels!A:A, dim_channels!B:B, "Not Found")</f>
        <v>Corporate Direct</v>
      </c>
    </row>
    <row r="1052" spans="1:12" x14ac:dyDescent="0.2">
      <c r="A1052" s="2" t="s">
        <v>1477</v>
      </c>
      <c r="B1052" s="2" t="s">
        <v>230</v>
      </c>
      <c r="C1052" s="2" t="s">
        <v>570</v>
      </c>
      <c r="D1052" s="2" t="s">
        <v>206</v>
      </c>
      <c r="E1052" s="2" t="s">
        <v>207</v>
      </c>
      <c r="F1052" s="2">
        <v>9274.86</v>
      </c>
      <c r="G1052" s="2">
        <v>0</v>
      </c>
      <c r="H1052" s="2">
        <v>9274.86</v>
      </c>
      <c r="I1052" s="2" t="s">
        <v>29</v>
      </c>
      <c r="J1052" s="4">
        <v>1</v>
      </c>
      <c r="K1052" t="str">
        <f>_xlfn.XLOOKUP(D1052, dim_channels!A:A, dim_channels!C:C, "Not Found")</f>
        <v>Direct</v>
      </c>
      <c r="L1052" t="str">
        <f>_xlfn.XLOOKUP(D1052, dim_channels!A:A, dim_channels!B:B, "Not Found")</f>
        <v>Walk-in</v>
      </c>
    </row>
    <row r="1053" spans="1:12" x14ac:dyDescent="0.2">
      <c r="A1053" s="3" t="s">
        <v>1478</v>
      </c>
      <c r="B1053" s="3" t="s">
        <v>807</v>
      </c>
      <c r="C1053" s="3" t="s">
        <v>162</v>
      </c>
      <c r="D1053" s="3" t="s">
        <v>114</v>
      </c>
      <c r="E1053" s="3" t="s">
        <v>115</v>
      </c>
      <c r="F1053" s="3">
        <v>12065.21</v>
      </c>
      <c r="G1053" s="3">
        <v>1206.52</v>
      </c>
      <c r="H1053" s="3">
        <v>10858.69</v>
      </c>
      <c r="I1053" s="3" t="s">
        <v>29</v>
      </c>
      <c r="J1053" s="5">
        <v>1.111111008786511</v>
      </c>
      <c r="K1053" t="str">
        <f>_xlfn.XLOOKUP(D1053, dim_channels!A:A, dim_channels!C:C, "Not Found")</f>
        <v>Offline</v>
      </c>
      <c r="L1053" t="str">
        <f>_xlfn.XLOOKUP(D1053, dim_channels!A:A, dim_channels!B:B, "Not Found")</f>
        <v>Travel Agency</v>
      </c>
    </row>
    <row r="1054" spans="1:12" x14ac:dyDescent="0.2">
      <c r="A1054" s="2" t="s">
        <v>1479</v>
      </c>
      <c r="B1054" s="2" t="s">
        <v>75</v>
      </c>
      <c r="C1054" s="2" t="s">
        <v>112</v>
      </c>
      <c r="D1054" s="2" t="s">
        <v>27</v>
      </c>
      <c r="E1054" s="2" t="s">
        <v>34</v>
      </c>
      <c r="F1054" s="2">
        <v>6450.37</v>
      </c>
      <c r="G1054" s="2">
        <v>1161.07</v>
      </c>
      <c r="H1054" s="2">
        <v>5289.3</v>
      </c>
      <c r="I1054" s="2" t="s">
        <v>29</v>
      </c>
      <c r="J1054" s="4">
        <v>1.219512979033142</v>
      </c>
      <c r="K1054" t="str">
        <f>_xlfn.XLOOKUP(D1054, dim_channels!A:A, dim_channels!C:C, "Not Found")</f>
        <v>OTA</v>
      </c>
      <c r="L1054" t="str">
        <f>_xlfn.XLOOKUP(D1054, dim_channels!A:A, dim_channels!B:B, "Not Found")</f>
        <v>Expedia</v>
      </c>
    </row>
    <row r="1055" spans="1:12" x14ac:dyDescent="0.2">
      <c r="A1055" s="3" t="s">
        <v>1480</v>
      </c>
      <c r="B1055" s="3" t="s">
        <v>209</v>
      </c>
      <c r="C1055" s="3" t="s">
        <v>642</v>
      </c>
      <c r="D1055" s="3" t="s">
        <v>64</v>
      </c>
      <c r="E1055" s="3" t="s">
        <v>34</v>
      </c>
      <c r="F1055" s="3">
        <v>3539.93</v>
      </c>
      <c r="G1055" s="3">
        <v>0</v>
      </c>
      <c r="H1055" s="3">
        <v>3539.93</v>
      </c>
      <c r="I1055" s="3" t="s">
        <v>29</v>
      </c>
      <c r="J1055" s="5">
        <v>1</v>
      </c>
      <c r="K1055" t="str">
        <f>_xlfn.XLOOKUP(D1055, dim_channels!A:A, dim_channels!C:C, "Not Found")</f>
        <v>Direct</v>
      </c>
      <c r="L1055" t="str">
        <f>_xlfn.XLOOKUP(D1055, dim_channels!A:A, dim_channels!B:B, "Not Found")</f>
        <v>Direct Website</v>
      </c>
    </row>
    <row r="1056" spans="1:12" x14ac:dyDescent="0.2">
      <c r="A1056" s="2" t="s">
        <v>1481</v>
      </c>
      <c r="B1056" s="2" t="s">
        <v>983</v>
      </c>
      <c r="C1056" s="2" t="s">
        <v>472</v>
      </c>
      <c r="D1056" s="2" t="s">
        <v>52</v>
      </c>
      <c r="E1056" s="2" t="s">
        <v>34</v>
      </c>
      <c r="F1056" s="2">
        <v>9191.9599999999991</v>
      </c>
      <c r="G1056" s="2">
        <v>1103.04</v>
      </c>
      <c r="H1056" s="2">
        <v>8088.92</v>
      </c>
      <c r="I1056" s="2" t="s">
        <v>56</v>
      </c>
      <c r="J1056" s="4">
        <v>1.1363643106867169</v>
      </c>
      <c r="K1056" t="str">
        <f>_xlfn.XLOOKUP(D1056, dim_channels!A:A, dim_channels!C:C, "Not Found")</f>
        <v>OTA</v>
      </c>
      <c r="L1056" t="str">
        <f>_xlfn.XLOOKUP(D1056, dim_channels!A:A, dim_channels!B:B, "Not Found")</f>
        <v>Agoda</v>
      </c>
    </row>
    <row r="1057" spans="1:12" x14ac:dyDescent="0.2">
      <c r="A1057" s="3" t="s">
        <v>1482</v>
      </c>
      <c r="B1057" s="3" t="s">
        <v>278</v>
      </c>
      <c r="C1057" s="3" t="s">
        <v>167</v>
      </c>
      <c r="D1057" s="3" t="s">
        <v>169</v>
      </c>
      <c r="E1057" s="3" t="s">
        <v>46</v>
      </c>
      <c r="F1057" s="3">
        <v>3651.18</v>
      </c>
      <c r="G1057" s="3">
        <v>730.24</v>
      </c>
      <c r="H1057" s="3">
        <v>2920.94</v>
      </c>
      <c r="I1057" s="3" t="s">
        <v>29</v>
      </c>
      <c r="J1057" s="5">
        <v>1.2500017117777149</v>
      </c>
      <c r="K1057" t="str">
        <f>_xlfn.XLOOKUP(D1057, dim_channels!A:A, dim_channels!C:C, "Not Found")</f>
        <v>GDS</v>
      </c>
      <c r="L1057" t="str">
        <f>_xlfn.XLOOKUP(D1057, dim_channels!A:A, dim_channels!B:B, "Not Found")</f>
        <v>GDS (Amadeus)</v>
      </c>
    </row>
    <row r="1058" spans="1:12" x14ac:dyDescent="0.2">
      <c r="A1058" s="2" t="s">
        <v>1483</v>
      </c>
      <c r="B1058" s="2" t="s">
        <v>655</v>
      </c>
      <c r="C1058" s="2" t="s">
        <v>655</v>
      </c>
      <c r="D1058" s="2" t="s">
        <v>52</v>
      </c>
      <c r="E1058" s="2" t="s">
        <v>60</v>
      </c>
      <c r="F1058" s="2">
        <v>11808.08</v>
      </c>
      <c r="G1058" s="2">
        <v>0</v>
      </c>
      <c r="H1058" s="2">
        <v>11808.08</v>
      </c>
      <c r="I1058" s="2" t="s">
        <v>56</v>
      </c>
      <c r="J1058" s="4">
        <v>1</v>
      </c>
      <c r="K1058" t="str">
        <f>_xlfn.XLOOKUP(D1058, dim_channels!A:A, dim_channels!C:C, "Not Found")</f>
        <v>OTA</v>
      </c>
      <c r="L1058" t="str">
        <f>_xlfn.XLOOKUP(D1058, dim_channels!A:A, dim_channels!B:B, "Not Found")</f>
        <v>Agoda</v>
      </c>
    </row>
    <row r="1059" spans="1:12" x14ac:dyDescent="0.2">
      <c r="A1059" s="3" t="s">
        <v>1484</v>
      </c>
      <c r="B1059" s="3" t="s">
        <v>286</v>
      </c>
      <c r="C1059" s="3" t="s">
        <v>422</v>
      </c>
      <c r="D1059" s="3" t="s">
        <v>27</v>
      </c>
      <c r="E1059" s="3" t="s">
        <v>60</v>
      </c>
      <c r="F1059" s="3">
        <v>4701.96</v>
      </c>
      <c r="G1059" s="3">
        <v>0</v>
      </c>
      <c r="H1059" s="3">
        <v>4701.96</v>
      </c>
      <c r="I1059" s="3" t="s">
        <v>41</v>
      </c>
      <c r="J1059" s="5">
        <v>1</v>
      </c>
      <c r="K1059" t="str">
        <f>_xlfn.XLOOKUP(D1059, dim_channels!A:A, dim_channels!C:C, "Not Found")</f>
        <v>OTA</v>
      </c>
      <c r="L1059" t="str">
        <f>_xlfn.XLOOKUP(D1059, dim_channels!A:A, dim_channels!B:B, "Not Found")</f>
        <v>Expedia</v>
      </c>
    </row>
    <row r="1060" spans="1:12" x14ac:dyDescent="0.2">
      <c r="A1060" s="2" t="s">
        <v>1485</v>
      </c>
      <c r="B1060" s="2" t="s">
        <v>151</v>
      </c>
      <c r="C1060" s="2" t="s">
        <v>302</v>
      </c>
      <c r="D1060" s="2" t="s">
        <v>64</v>
      </c>
      <c r="E1060" s="2" t="s">
        <v>28</v>
      </c>
      <c r="F1060" s="2">
        <v>13835.39</v>
      </c>
      <c r="G1060" s="2">
        <v>0</v>
      </c>
      <c r="H1060" s="2">
        <v>13835.39</v>
      </c>
      <c r="I1060" s="2" t="s">
        <v>29</v>
      </c>
      <c r="J1060" s="4">
        <v>1</v>
      </c>
      <c r="K1060" t="str">
        <f>_xlfn.XLOOKUP(D1060, dim_channels!A:A, dim_channels!C:C, "Not Found")</f>
        <v>Direct</v>
      </c>
      <c r="L1060" t="str">
        <f>_xlfn.XLOOKUP(D1060, dim_channels!A:A, dim_channels!B:B, "Not Found")</f>
        <v>Direct Website</v>
      </c>
    </row>
    <row r="1061" spans="1:12" x14ac:dyDescent="0.2">
      <c r="A1061" s="3" t="s">
        <v>1486</v>
      </c>
      <c r="B1061" s="3" t="s">
        <v>393</v>
      </c>
      <c r="C1061" s="3" t="s">
        <v>353</v>
      </c>
      <c r="D1061" s="3" t="s">
        <v>52</v>
      </c>
      <c r="E1061" s="3" t="s">
        <v>60</v>
      </c>
      <c r="F1061" s="3">
        <v>6976.49</v>
      </c>
      <c r="G1061" s="3">
        <v>0</v>
      </c>
      <c r="H1061" s="3">
        <v>6976.49</v>
      </c>
      <c r="I1061" s="3" t="s">
        <v>29</v>
      </c>
      <c r="J1061" s="5">
        <v>1</v>
      </c>
      <c r="K1061" t="str">
        <f>_xlfn.XLOOKUP(D1061, dim_channels!A:A, dim_channels!C:C, "Not Found")</f>
        <v>OTA</v>
      </c>
      <c r="L1061" t="str">
        <f>_xlfn.XLOOKUP(D1061, dim_channels!A:A, dim_channels!B:B, "Not Found")</f>
        <v>Agoda</v>
      </c>
    </row>
    <row r="1062" spans="1:12" x14ac:dyDescent="0.2">
      <c r="A1062" s="2" t="s">
        <v>1487</v>
      </c>
      <c r="B1062" s="2" t="s">
        <v>1035</v>
      </c>
      <c r="C1062" s="2" t="s">
        <v>1035</v>
      </c>
      <c r="D1062" s="2" t="s">
        <v>45</v>
      </c>
      <c r="E1062" s="2" t="s">
        <v>46</v>
      </c>
      <c r="F1062" s="2">
        <v>3203.55</v>
      </c>
      <c r="G1062" s="2">
        <v>160.18</v>
      </c>
      <c r="H1062" s="2">
        <v>3043.37</v>
      </c>
      <c r="I1062" s="2" t="s">
        <v>29</v>
      </c>
      <c r="J1062" s="4">
        <v>1.0526324436397809</v>
      </c>
      <c r="K1062" t="str">
        <f>_xlfn.XLOOKUP(D1062, dim_channels!A:A, dim_channels!C:C, "Not Found")</f>
        <v>Corporate</v>
      </c>
      <c r="L1062" t="str">
        <f>_xlfn.XLOOKUP(D1062, dim_channels!A:A, dim_channels!B:B, "Not Found")</f>
        <v>Corporate Direct</v>
      </c>
    </row>
    <row r="1063" spans="1:12" x14ac:dyDescent="0.2">
      <c r="A1063" s="3" t="s">
        <v>1488</v>
      </c>
      <c r="B1063" s="3" t="s">
        <v>48</v>
      </c>
      <c r="C1063" s="3" t="s">
        <v>72</v>
      </c>
      <c r="D1063" s="3" t="s">
        <v>45</v>
      </c>
      <c r="E1063" s="3" t="s">
        <v>46</v>
      </c>
      <c r="F1063" s="3">
        <v>16074.12</v>
      </c>
      <c r="G1063" s="3">
        <v>803.71</v>
      </c>
      <c r="H1063" s="3">
        <v>15270.41</v>
      </c>
      <c r="I1063" s="3" t="s">
        <v>29</v>
      </c>
      <c r="J1063" s="5">
        <v>1.052631854678427</v>
      </c>
      <c r="K1063" t="str">
        <f>_xlfn.XLOOKUP(D1063, dim_channels!A:A, dim_channels!C:C, "Not Found")</f>
        <v>Corporate</v>
      </c>
      <c r="L1063" t="str">
        <f>_xlfn.XLOOKUP(D1063, dim_channels!A:A, dim_channels!B:B, "Not Found")</f>
        <v>Corporate Direct</v>
      </c>
    </row>
    <row r="1064" spans="1:12" x14ac:dyDescent="0.2">
      <c r="A1064" s="2" t="s">
        <v>1489</v>
      </c>
      <c r="B1064" s="2" t="s">
        <v>92</v>
      </c>
      <c r="C1064" s="2" t="s">
        <v>139</v>
      </c>
      <c r="D1064" s="2" t="s">
        <v>169</v>
      </c>
      <c r="E1064" s="2" t="s">
        <v>34</v>
      </c>
      <c r="F1064" s="2">
        <v>5829.31</v>
      </c>
      <c r="G1064" s="2">
        <v>1165.8599999999999</v>
      </c>
      <c r="H1064" s="2">
        <v>4663.45</v>
      </c>
      <c r="I1064" s="2" t="s">
        <v>29</v>
      </c>
      <c r="J1064" s="4">
        <v>1.2499994639162</v>
      </c>
      <c r="K1064" t="str">
        <f>_xlfn.XLOOKUP(D1064, dim_channels!A:A, dim_channels!C:C, "Not Found")</f>
        <v>GDS</v>
      </c>
      <c r="L1064" t="str">
        <f>_xlfn.XLOOKUP(D1064, dim_channels!A:A, dim_channels!B:B, "Not Found")</f>
        <v>GDS (Amadeus)</v>
      </c>
    </row>
    <row r="1065" spans="1:12" x14ac:dyDescent="0.2">
      <c r="A1065" s="3" t="s">
        <v>1490</v>
      </c>
      <c r="B1065" s="3" t="s">
        <v>799</v>
      </c>
      <c r="C1065" s="3" t="s">
        <v>348</v>
      </c>
      <c r="D1065" s="3" t="s">
        <v>33</v>
      </c>
      <c r="E1065" s="3" t="s">
        <v>60</v>
      </c>
      <c r="F1065" s="3">
        <v>10936.38</v>
      </c>
      <c r="G1065" s="3">
        <v>0</v>
      </c>
      <c r="H1065" s="3">
        <v>10936.38</v>
      </c>
      <c r="I1065" s="3" t="s">
        <v>29</v>
      </c>
      <c r="J1065" s="5">
        <v>1</v>
      </c>
      <c r="K1065" t="str">
        <f>_xlfn.XLOOKUP(D1065, dim_channels!A:A, dim_channels!C:C, "Not Found")</f>
        <v>OTA</v>
      </c>
      <c r="L1065" t="str">
        <f>_xlfn.XLOOKUP(D1065, dim_channels!A:A, dim_channels!B:B, "Not Found")</f>
        <v>Booking.com</v>
      </c>
    </row>
    <row r="1066" spans="1:12" x14ac:dyDescent="0.2">
      <c r="A1066" s="2" t="s">
        <v>1491</v>
      </c>
      <c r="B1066" s="2" t="s">
        <v>1275</v>
      </c>
      <c r="C1066" s="2" t="s">
        <v>331</v>
      </c>
      <c r="D1066" s="2" t="s">
        <v>27</v>
      </c>
      <c r="E1066" s="2" t="s">
        <v>28</v>
      </c>
      <c r="F1066" s="2">
        <v>18159.86</v>
      </c>
      <c r="G1066" s="2">
        <v>3268.77</v>
      </c>
      <c r="H1066" s="2">
        <v>14891.09</v>
      </c>
      <c r="I1066" s="2" t="s">
        <v>29</v>
      </c>
      <c r="J1066" s="4">
        <v>1.2195118020238951</v>
      </c>
      <c r="K1066" t="str">
        <f>_xlfn.XLOOKUP(D1066, dim_channels!A:A, dim_channels!C:C, "Not Found")</f>
        <v>OTA</v>
      </c>
      <c r="L1066" t="str">
        <f>_xlfn.XLOOKUP(D1066, dim_channels!A:A, dim_channels!B:B, "Not Found")</f>
        <v>Expedia</v>
      </c>
    </row>
    <row r="1067" spans="1:12" x14ac:dyDescent="0.2">
      <c r="A1067" s="3" t="s">
        <v>1492</v>
      </c>
      <c r="B1067" s="3" t="s">
        <v>532</v>
      </c>
      <c r="C1067" s="3" t="s">
        <v>360</v>
      </c>
      <c r="D1067" s="3" t="s">
        <v>27</v>
      </c>
      <c r="E1067" s="3" t="s">
        <v>28</v>
      </c>
      <c r="F1067" s="3">
        <v>3566.29</v>
      </c>
      <c r="G1067" s="3">
        <v>641.92999999999995</v>
      </c>
      <c r="H1067" s="3">
        <v>2924.36</v>
      </c>
      <c r="I1067" s="3" t="s">
        <v>29</v>
      </c>
      <c r="J1067" s="5">
        <v>1.21951127768127</v>
      </c>
      <c r="K1067" t="str">
        <f>_xlfn.XLOOKUP(D1067, dim_channels!A:A, dim_channels!C:C, "Not Found")</f>
        <v>OTA</v>
      </c>
      <c r="L1067" t="str">
        <f>_xlfn.XLOOKUP(D1067, dim_channels!A:A, dim_channels!B:B, "Not Found")</f>
        <v>Expedia</v>
      </c>
    </row>
    <row r="1068" spans="1:12" x14ac:dyDescent="0.2">
      <c r="A1068" s="2" t="s">
        <v>1493</v>
      </c>
      <c r="B1068" s="2" t="s">
        <v>435</v>
      </c>
      <c r="C1068" s="2" t="s">
        <v>78</v>
      </c>
      <c r="D1068" s="2" t="s">
        <v>33</v>
      </c>
      <c r="E1068" s="2" t="s">
        <v>34</v>
      </c>
      <c r="F1068" s="2">
        <v>5731.06</v>
      </c>
      <c r="G1068" s="2">
        <v>859.66</v>
      </c>
      <c r="H1068" s="2">
        <v>4871.3999999999996</v>
      </c>
      <c r="I1068" s="2" t="s">
        <v>29</v>
      </c>
      <c r="J1068" s="4">
        <v>1.176470829740937</v>
      </c>
      <c r="K1068" t="str">
        <f>_xlfn.XLOOKUP(D1068, dim_channels!A:A, dim_channels!C:C, "Not Found")</f>
        <v>OTA</v>
      </c>
      <c r="L1068" t="str">
        <f>_xlfn.XLOOKUP(D1068, dim_channels!A:A, dim_channels!B:B, "Not Found")</f>
        <v>Booking.com</v>
      </c>
    </row>
    <row r="1069" spans="1:12" x14ac:dyDescent="0.2">
      <c r="A1069" s="3" t="s">
        <v>1494</v>
      </c>
      <c r="B1069" s="3" t="s">
        <v>917</v>
      </c>
      <c r="C1069" s="3" t="s">
        <v>1495</v>
      </c>
      <c r="D1069" s="3" t="s">
        <v>114</v>
      </c>
      <c r="E1069" s="3" t="s">
        <v>46</v>
      </c>
      <c r="F1069" s="3">
        <v>17793.8</v>
      </c>
      <c r="G1069" s="3">
        <v>1779.38</v>
      </c>
      <c r="H1069" s="3">
        <v>16014.42</v>
      </c>
      <c r="I1069" s="3" t="s">
        <v>29</v>
      </c>
      <c r="J1069" s="5">
        <v>1.1111111111111109</v>
      </c>
      <c r="K1069" t="str">
        <f>_xlfn.XLOOKUP(D1069, dim_channels!A:A, dim_channels!C:C, "Not Found")</f>
        <v>Offline</v>
      </c>
      <c r="L1069" t="str">
        <f>_xlfn.XLOOKUP(D1069, dim_channels!A:A, dim_channels!B:B, "Not Found")</f>
        <v>Travel Agency</v>
      </c>
    </row>
    <row r="1070" spans="1:12" x14ac:dyDescent="0.2">
      <c r="A1070" s="2" t="s">
        <v>1496</v>
      </c>
      <c r="B1070" s="2" t="s">
        <v>54</v>
      </c>
      <c r="C1070" s="2" t="s">
        <v>389</v>
      </c>
      <c r="D1070" s="2" t="s">
        <v>64</v>
      </c>
      <c r="E1070" s="2" t="s">
        <v>28</v>
      </c>
      <c r="F1070" s="2">
        <v>3441.74</v>
      </c>
      <c r="G1070" s="2">
        <v>0</v>
      </c>
      <c r="H1070" s="2">
        <v>3441.74</v>
      </c>
      <c r="I1070" s="2" t="s">
        <v>29</v>
      </c>
      <c r="J1070" s="4">
        <v>1</v>
      </c>
      <c r="K1070" t="str">
        <f>_xlfn.XLOOKUP(D1070, dim_channels!A:A, dim_channels!C:C, "Not Found")</f>
        <v>Direct</v>
      </c>
      <c r="L1070" t="str">
        <f>_xlfn.XLOOKUP(D1070, dim_channels!A:A, dim_channels!B:B, "Not Found")</f>
        <v>Direct Website</v>
      </c>
    </row>
    <row r="1071" spans="1:12" x14ac:dyDescent="0.2">
      <c r="A1071" s="3" t="s">
        <v>1497</v>
      </c>
      <c r="B1071" s="3" t="s">
        <v>251</v>
      </c>
      <c r="C1071" s="3" t="s">
        <v>164</v>
      </c>
      <c r="D1071" s="3" t="s">
        <v>27</v>
      </c>
      <c r="E1071" s="3" t="s">
        <v>60</v>
      </c>
      <c r="F1071" s="3">
        <v>10841.79</v>
      </c>
      <c r="G1071" s="3">
        <v>0</v>
      </c>
      <c r="H1071" s="3">
        <v>10841.79</v>
      </c>
      <c r="I1071" s="3" t="s">
        <v>41</v>
      </c>
      <c r="J1071" s="5">
        <v>1</v>
      </c>
      <c r="K1071" t="str">
        <f>_xlfn.XLOOKUP(D1071, dim_channels!A:A, dim_channels!C:C, "Not Found")</f>
        <v>OTA</v>
      </c>
      <c r="L1071" t="str">
        <f>_xlfn.XLOOKUP(D1071, dim_channels!A:A, dim_channels!B:B, "Not Found")</f>
        <v>Expedia</v>
      </c>
    </row>
    <row r="1072" spans="1:12" x14ac:dyDescent="0.2">
      <c r="A1072" s="2" t="s">
        <v>1498</v>
      </c>
      <c r="B1072" s="2" t="s">
        <v>348</v>
      </c>
      <c r="C1072" s="2" t="s">
        <v>471</v>
      </c>
      <c r="D1072" s="2" t="s">
        <v>169</v>
      </c>
      <c r="E1072" s="2" t="s">
        <v>46</v>
      </c>
      <c r="F1072" s="2">
        <v>4312.1400000000003</v>
      </c>
      <c r="G1072" s="2">
        <v>862.43</v>
      </c>
      <c r="H1072" s="2">
        <v>3449.71</v>
      </c>
      <c r="I1072" s="2" t="s">
        <v>29</v>
      </c>
      <c r="J1072" s="4">
        <v>1.250000724698598</v>
      </c>
      <c r="K1072" t="str">
        <f>_xlfn.XLOOKUP(D1072, dim_channels!A:A, dim_channels!C:C, "Not Found")</f>
        <v>GDS</v>
      </c>
      <c r="L1072" t="str">
        <f>_xlfn.XLOOKUP(D1072, dim_channels!A:A, dim_channels!B:B, "Not Found")</f>
        <v>GDS (Amadeus)</v>
      </c>
    </row>
    <row r="1073" spans="1:12" x14ac:dyDescent="0.2">
      <c r="A1073" s="3" t="s">
        <v>1499</v>
      </c>
      <c r="B1073" s="3" t="s">
        <v>117</v>
      </c>
      <c r="C1073" s="3" t="s">
        <v>614</v>
      </c>
      <c r="D1073" s="3" t="s">
        <v>169</v>
      </c>
      <c r="E1073" s="3" t="s">
        <v>46</v>
      </c>
      <c r="F1073" s="3">
        <v>9193.9500000000007</v>
      </c>
      <c r="G1073" s="3">
        <v>1838.79</v>
      </c>
      <c r="H1073" s="3">
        <v>7355.16</v>
      </c>
      <c r="I1073" s="3" t="s">
        <v>41</v>
      </c>
      <c r="J1073" s="5">
        <v>1.25</v>
      </c>
      <c r="K1073" t="str">
        <f>_xlfn.XLOOKUP(D1073, dim_channels!A:A, dim_channels!C:C, "Not Found")</f>
        <v>GDS</v>
      </c>
      <c r="L1073" t="str">
        <f>_xlfn.XLOOKUP(D1073, dim_channels!A:A, dim_channels!B:B, "Not Found")</f>
        <v>GDS (Amadeus)</v>
      </c>
    </row>
    <row r="1074" spans="1:12" x14ac:dyDescent="0.2">
      <c r="A1074" s="2" t="s">
        <v>1500</v>
      </c>
      <c r="B1074" s="2" t="s">
        <v>43</v>
      </c>
      <c r="C1074" s="2" t="s">
        <v>130</v>
      </c>
      <c r="D1074" s="2" t="s">
        <v>45</v>
      </c>
      <c r="E1074" s="2" t="s">
        <v>89</v>
      </c>
      <c r="F1074" s="2">
        <v>3419.11</v>
      </c>
      <c r="G1074" s="2">
        <v>0</v>
      </c>
      <c r="H1074" s="2">
        <v>3419.11</v>
      </c>
      <c r="I1074" s="2" t="s">
        <v>29</v>
      </c>
      <c r="J1074" s="4">
        <v>1</v>
      </c>
      <c r="K1074" t="str">
        <f>_xlfn.XLOOKUP(D1074, dim_channels!A:A, dim_channels!C:C, "Not Found")</f>
        <v>Corporate</v>
      </c>
      <c r="L1074" t="str">
        <f>_xlfn.XLOOKUP(D1074, dim_channels!A:A, dim_channels!B:B, "Not Found")</f>
        <v>Corporate Direct</v>
      </c>
    </row>
    <row r="1075" spans="1:12" x14ac:dyDescent="0.2">
      <c r="A1075" s="3" t="s">
        <v>1501</v>
      </c>
      <c r="B1075" s="3" t="s">
        <v>527</v>
      </c>
      <c r="C1075" s="3" t="s">
        <v>181</v>
      </c>
      <c r="D1075" s="3" t="s">
        <v>169</v>
      </c>
      <c r="E1075" s="3" t="s">
        <v>46</v>
      </c>
      <c r="F1075" s="3">
        <v>12107.66</v>
      </c>
      <c r="G1075" s="3">
        <v>2421.5300000000002</v>
      </c>
      <c r="H1075" s="3">
        <v>9686.1299999999992</v>
      </c>
      <c r="I1075" s="3" t="s">
        <v>41</v>
      </c>
      <c r="J1075" s="5">
        <v>1.249999741898983</v>
      </c>
      <c r="K1075" t="str">
        <f>_xlfn.XLOOKUP(D1075, dim_channels!A:A, dim_channels!C:C, "Not Found")</f>
        <v>GDS</v>
      </c>
      <c r="L1075" t="str">
        <f>_xlfn.XLOOKUP(D1075, dim_channels!A:A, dim_channels!B:B, "Not Found")</f>
        <v>GDS (Amadeus)</v>
      </c>
    </row>
    <row r="1076" spans="1:12" x14ac:dyDescent="0.2">
      <c r="A1076" s="2" t="s">
        <v>1502</v>
      </c>
      <c r="B1076" s="2" t="s">
        <v>58</v>
      </c>
      <c r="C1076" s="2" t="s">
        <v>866</v>
      </c>
      <c r="D1076" s="2" t="s">
        <v>45</v>
      </c>
      <c r="E1076" s="2" t="s">
        <v>46</v>
      </c>
      <c r="F1076" s="2">
        <v>13166.51</v>
      </c>
      <c r="G1076" s="2">
        <v>658.33</v>
      </c>
      <c r="H1076" s="2">
        <v>12508.18</v>
      </c>
      <c r="I1076" s="2" t="s">
        <v>29</v>
      </c>
      <c r="J1076" s="4">
        <v>1.0526319576469161</v>
      </c>
      <c r="K1076" t="str">
        <f>_xlfn.XLOOKUP(D1076, dim_channels!A:A, dim_channels!C:C, "Not Found")</f>
        <v>Corporate</v>
      </c>
      <c r="L1076" t="str">
        <f>_xlfn.XLOOKUP(D1076, dim_channels!A:A, dim_channels!B:B, "Not Found")</f>
        <v>Corporate Direct</v>
      </c>
    </row>
    <row r="1077" spans="1:12" x14ac:dyDescent="0.2">
      <c r="A1077" s="3" t="s">
        <v>1503</v>
      </c>
      <c r="B1077" s="3" t="s">
        <v>210</v>
      </c>
      <c r="C1077" s="3" t="s">
        <v>343</v>
      </c>
      <c r="D1077" s="3" t="s">
        <v>33</v>
      </c>
      <c r="E1077" s="3" t="s">
        <v>60</v>
      </c>
      <c r="F1077" s="3">
        <v>2549.15</v>
      </c>
      <c r="G1077" s="3">
        <v>0</v>
      </c>
      <c r="H1077" s="3">
        <v>2549.15</v>
      </c>
      <c r="I1077" s="3" t="s">
        <v>29</v>
      </c>
      <c r="J1077" s="5">
        <v>1</v>
      </c>
      <c r="K1077" t="str">
        <f>_xlfn.XLOOKUP(D1077, dim_channels!A:A, dim_channels!C:C, "Not Found")</f>
        <v>OTA</v>
      </c>
      <c r="L1077" t="str">
        <f>_xlfn.XLOOKUP(D1077, dim_channels!A:A, dim_channels!B:B, "Not Found")</f>
        <v>Booking.com</v>
      </c>
    </row>
    <row r="1078" spans="1:12" x14ac:dyDescent="0.2">
      <c r="A1078" s="2" t="s">
        <v>1504</v>
      </c>
      <c r="B1078" s="2" t="s">
        <v>527</v>
      </c>
      <c r="C1078" s="2" t="s">
        <v>487</v>
      </c>
      <c r="D1078" s="2" t="s">
        <v>27</v>
      </c>
      <c r="E1078" s="2" t="s">
        <v>28</v>
      </c>
      <c r="F1078" s="2">
        <v>5646.37</v>
      </c>
      <c r="G1078" s="2">
        <v>1016.35</v>
      </c>
      <c r="H1078" s="2">
        <v>4630.0200000000004</v>
      </c>
      <c r="I1078" s="2" t="s">
        <v>41</v>
      </c>
      <c r="J1078" s="4">
        <v>1.219513090656196</v>
      </c>
      <c r="K1078" t="str">
        <f>_xlfn.XLOOKUP(D1078, dim_channels!A:A, dim_channels!C:C, "Not Found")</f>
        <v>OTA</v>
      </c>
      <c r="L1078" t="str">
        <f>_xlfn.XLOOKUP(D1078, dim_channels!A:A, dim_channels!B:B, "Not Found")</f>
        <v>Expedia</v>
      </c>
    </row>
    <row r="1079" spans="1:12" x14ac:dyDescent="0.2">
      <c r="A1079" s="3" t="s">
        <v>1505</v>
      </c>
      <c r="B1079" s="3" t="s">
        <v>241</v>
      </c>
      <c r="C1079" s="3" t="s">
        <v>244</v>
      </c>
      <c r="D1079" s="3" t="s">
        <v>33</v>
      </c>
      <c r="E1079" s="3" t="s">
        <v>34</v>
      </c>
      <c r="F1079" s="3">
        <v>2704.28</v>
      </c>
      <c r="G1079" s="3">
        <v>405.64</v>
      </c>
      <c r="H1079" s="3">
        <v>2298.64</v>
      </c>
      <c r="I1079" s="3" t="s">
        <v>29</v>
      </c>
      <c r="J1079" s="5">
        <v>1.176469564612119</v>
      </c>
      <c r="K1079" t="str">
        <f>_xlfn.XLOOKUP(D1079, dim_channels!A:A, dim_channels!C:C, "Not Found")</f>
        <v>OTA</v>
      </c>
      <c r="L1079" t="str">
        <f>_xlfn.XLOOKUP(D1079, dim_channels!A:A, dim_channels!B:B, "Not Found")</f>
        <v>Booking.com</v>
      </c>
    </row>
    <row r="1080" spans="1:12" x14ac:dyDescent="0.2">
      <c r="A1080" s="2" t="s">
        <v>1506</v>
      </c>
      <c r="B1080" s="2" t="s">
        <v>139</v>
      </c>
      <c r="C1080" s="2" t="s">
        <v>655</v>
      </c>
      <c r="D1080" s="2" t="s">
        <v>169</v>
      </c>
      <c r="E1080" s="2" t="s">
        <v>46</v>
      </c>
      <c r="F1080" s="2">
        <v>16615.93</v>
      </c>
      <c r="G1080" s="2">
        <v>3323.19</v>
      </c>
      <c r="H1080" s="2">
        <v>13292.74</v>
      </c>
      <c r="I1080" s="2" t="s">
        <v>29</v>
      </c>
      <c r="J1080" s="4">
        <v>1.2500003761451739</v>
      </c>
      <c r="K1080" t="str">
        <f>_xlfn.XLOOKUP(D1080, dim_channels!A:A, dim_channels!C:C, "Not Found")</f>
        <v>GDS</v>
      </c>
      <c r="L1080" t="str">
        <f>_xlfn.XLOOKUP(D1080, dim_channels!A:A, dim_channels!B:B, "Not Found")</f>
        <v>GDS (Amadeus)</v>
      </c>
    </row>
    <row r="1081" spans="1:12" x14ac:dyDescent="0.2">
      <c r="A1081" s="3" t="s">
        <v>1507</v>
      </c>
      <c r="B1081" s="3" t="s">
        <v>227</v>
      </c>
      <c r="C1081" s="3" t="s">
        <v>520</v>
      </c>
      <c r="D1081" s="3" t="s">
        <v>27</v>
      </c>
      <c r="E1081" s="3" t="s">
        <v>28</v>
      </c>
      <c r="F1081" s="3">
        <v>12690.4</v>
      </c>
      <c r="G1081" s="3">
        <v>2284.27</v>
      </c>
      <c r="H1081" s="3">
        <v>10406.129999999999</v>
      </c>
      <c r="I1081" s="3" t="s">
        <v>29</v>
      </c>
      <c r="J1081" s="5">
        <v>1.2195119607385261</v>
      </c>
      <c r="K1081" t="str">
        <f>_xlfn.XLOOKUP(D1081, dim_channels!A:A, dim_channels!C:C, "Not Found")</f>
        <v>OTA</v>
      </c>
      <c r="L1081" t="str">
        <f>_xlfn.XLOOKUP(D1081, dim_channels!A:A, dim_channels!B:B, "Not Found")</f>
        <v>Expedia</v>
      </c>
    </row>
    <row r="1082" spans="1:12" x14ac:dyDescent="0.2">
      <c r="A1082" s="2" t="s">
        <v>1508</v>
      </c>
      <c r="B1082" s="2" t="s">
        <v>393</v>
      </c>
      <c r="C1082" s="2" t="s">
        <v>106</v>
      </c>
      <c r="D1082" s="2" t="s">
        <v>27</v>
      </c>
      <c r="E1082" s="2" t="s">
        <v>60</v>
      </c>
      <c r="F1082" s="2">
        <v>5649.21</v>
      </c>
      <c r="G1082" s="2">
        <v>0</v>
      </c>
      <c r="H1082" s="2">
        <v>5649.21</v>
      </c>
      <c r="I1082" s="2" t="s">
        <v>29</v>
      </c>
      <c r="J1082" s="4">
        <v>1</v>
      </c>
      <c r="K1082" t="str">
        <f>_xlfn.XLOOKUP(D1082, dim_channels!A:A, dim_channels!C:C, "Not Found")</f>
        <v>OTA</v>
      </c>
      <c r="L1082" t="str">
        <f>_xlfn.XLOOKUP(D1082, dim_channels!A:A, dim_channels!B:B, "Not Found")</f>
        <v>Expedia</v>
      </c>
    </row>
    <row r="1083" spans="1:12" x14ac:dyDescent="0.2">
      <c r="A1083" s="3" t="s">
        <v>1509</v>
      </c>
      <c r="B1083" s="3" t="s">
        <v>573</v>
      </c>
      <c r="C1083" s="3" t="s">
        <v>543</v>
      </c>
      <c r="D1083" s="3" t="s">
        <v>27</v>
      </c>
      <c r="E1083" s="3" t="s">
        <v>60</v>
      </c>
      <c r="F1083" s="3">
        <v>5746.62</v>
      </c>
      <c r="G1083" s="3">
        <v>0</v>
      </c>
      <c r="H1083" s="3">
        <v>5746.62</v>
      </c>
      <c r="I1083" s="3" t="s">
        <v>29</v>
      </c>
      <c r="J1083" s="5">
        <v>1</v>
      </c>
      <c r="K1083" t="str">
        <f>_xlfn.XLOOKUP(D1083, dim_channels!A:A, dim_channels!C:C, "Not Found")</f>
        <v>OTA</v>
      </c>
      <c r="L1083" t="str">
        <f>_xlfn.XLOOKUP(D1083, dim_channels!A:A, dim_channels!B:B, "Not Found")</f>
        <v>Expedia</v>
      </c>
    </row>
    <row r="1084" spans="1:12" x14ac:dyDescent="0.2">
      <c r="A1084" s="2" t="s">
        <v>1510</v>
      </c>
      <c r="B1084" s="2" t="s">
        <v>595</v>
      </c>
      <c r="C1084" s="2" t="s">
        <v>360</v>
      </c>
      <c r="D1084" s="2" t="s">
        <v>64</v>
      </c>
      <c r="E1084" s="2" t="s">
        <v>115</v>
      </c>
      <c r="F1084" s="2">
        <v>3428.49</v>
      </c>
      <c r="G1084" s="2">
        <v>0</v>
      </c>
      <c r="H1084" s="2">
        <v>3428.49</v>
      </c>
      <c r="I1084" s="2" t="s">
        <v>29</v>
      </c>
      <c r="J1084" s="4">
        <v>1</v>
      </c>
      <c r="K1084" t="str">
        <f>_xlfn.XLOOKUP(D1084, dim_channels!A:A, dim_channels!C:C, "Not Found")</f>
        <v>Direct</v>
      </c>
      <c r="L1084" t="str">
        <f>_xlfn.XLOOKUP(D1084, dim_channels!A:A, dim_channels!B:B, "Not Found")</f>
        <v>Direct Website</v>
      </c>
    </row>
    <row r="1085" spans="1:12" x14ac:dyDescent="0.2">
      <c r="A1085" s="3" t="s">
        <v>1511</v>
      </c>
      <c r="B1085" s="3" t="s">
        <v>538</v>
      </c>
      <c r="C1085" s="3" t="s">
        <v>371</v>
      </c>
      <c r="D1085" s="3" t="s">
        <v>33</v>
      </c>
      <c r="E1085" s="3" t="s">
        <v>34</v>
      </c>
      <c r="F1085" s="3">
        <v>7054.31</v>
      </c>
      <c r="G1085" s="3">
        <v>1058.1500000000001</v>
      </c>
      <c r="H1085" s="3">
        <v>5996.16</v>
      </c>
      <c r="I1085" s="3" t="s">
        <v>29</v>
      </c>
      <c r="J1085" s="5">
        <v>1.1764712749493009</v>
      </c>
      <c r="K1085" t="str">
        <f>_xlfn.XLOOKUP(D1085, dim_channels!A:A, dim_channels!C:C, "Not Found")</f>
        <v>OTA</v>
      </c>
      <c r="L1085" t="str">
        <f>_xlfn.XLOOKUP(D1085, dim_channels!A:A, dim_channels!B:B, "Not Found")</f>
        <v>Booking.com</v>
      </c>
    </row>
    <row r="1086" spans="1:12" x14ac:dyDescent="0.2">
      <c r="A1086" s="2" t="s">
        <v>1512</v>
      </c>
      <c r="B1086" s="2" t="s">
        <v>110</v>
      </c>
      <c r="C1086" s="2" t="s">
        <v>712</v>
      </c>
      <c r="D1086" s="2" t="s">
        <v>45</v>
      </c>
      <c r="E1086" s="2" t="s">
        <v>89</v>
      </c>
      <c r="F1086" s="2">
        <v>3631.25</v>
      </c>
      <c r="G1086" s="2">
        <v>0</v>
      </c>
      <c r="H1086" s="2">
        <v>3631.25</v>
      </c>
      <c r="I1086" s="2" t="s">
        <v>29</v>
      </c>
      <c r="J1086" s="4">
        <v>1</v>
      </c>
      <c r="K1086" t="str">
        <f>_xlfn.XLOOKUP(D1086, dim_channels!A:A, dim_channels!C:C, "Not Found")</f>
        <v>Corporate</v>
      </c>
      <c r="L1086" t="str">
        <f>_xlfn.XLOOKUP(D1086, dim_channels!A:A, dim_channels!B:B, "Not Found")</f>
        <v>Corporate Direct</v>
      </c>
    </row>
    <row r="1087" spans="1:12" x14ac:dyDescent="0.2">
      <c r="A1087" s="3" t="s">
        <v>1513</v>
      </c>
      <c r="B1087" s="3" t="s">
        <v>813</v>
      </c>
      <c r="C1087" s="3" t="s">
        <v>917</v>
      </c>
      <c r="D1087" s="3" t="s">
        <v>27</v>
      </c>
      <c r="E1087" s="3" t="s">
        <v>34</v>
      </c>
      <c r="F1087" s="3">
        <v>10912.99</v>
      </c>
      <c r="G1087" s="3">
        <v>1964.34</v>
      </c>
      <c r="H1087" s="3">
        <v>8948.65</v>
      </c>
      <c r="I1087" s="3" t="s">
        <v>29</v>
      </c>
      <c r="J1087" s="5">
        <v>1.219512440423975</v>
      </c>
      <c r="K1087" t="str">
        <f>_xlfn.XLOOKUP(D1087, dim_channels!A:A, dim_channels!C:C, "Not Found")</f>
        <v>OTA</v>
      </c>
      <c r="L1087" t="str">
        <f>_xlfn.XLOOKUP(D1087, dim_channels!A:A, dim_channels!B:B, "Not Found")</f>
        <v>Expedia</v>
      </c>
    </row>
    <row r="1088" spans="1:12" x14ac:dyDescent="0.2">
      <c r="A1088" s="2" t="s">
        <v>1514</v>
      </c>
      <c r="B1088" s="2" t="s">
        <v>754</v>
      </c>
      <c r="C1088" s="2" t="s">
        <v>702</v>
      </c>
      <c r="D1088" s="2" t="s">
        <v>45</v>
      </c>
      <c r="E1088" s="2" t="s">
        <v>89</v>
      </c>
      <c r="F1088" s="2">
        <v>2759.56</v>
      </c>
      <c r="G1088" s="2">
        <v>0</v>
      </c>
      <c r="H1088" s="2">
        <v>2759.56</v>
      </c>
      <c r="I1088" s="2" t="s">
        <v>56</v>
      </c>
      <c r="J1088" s="4">
        <v>1</v>
      </c>
      <c r="K1088" t="str">
        <f>_xlfn.XLOOKUP(D1088, dim_channels!A:A, dim_channels!C:C, "Not Found")</f>
        <v>Corporate</v>
      </c>
      <c r="L1088" t="str">
        <f>_xlfn.XLOOKUP(D1088, dim_channels!A:A, dim_channels!B:B, "Not Found")</f>
        <v>Corporate Direct</v>
      </c>
    </row>
    <row r="1089" spans="1:12" x14ac:dyDescent="0.2">
      <c r="A1089" s="3" t="s">
        <v>1515</v>
      </c>
      <c r="B1089" s="3" t="s">
        <v>239</v>
      </c>
      <c r="C1089" s="3" t="s">
        <v>195</v>
      </c>
      <c r="D1089" s="3" t="s">
        <v>33</v>
      </c>
      <c r="E1089" s="3" t="s">
        <v>60</v>
      </c>
      <c r="F1089" s="3">
        <v>15004.68</v>
      </c>
      <c r="G1089" s="3">
        <v>0</v>
      </c>
      <c r="H1089" s="3">
        <v>15004.68</v>
      </c>
      <c r="I1089" s="3" t="s">
        <v>29</v>
      </c>
      <c r="J1089" s="5">
        <v>1</v>
      </c>
      <c r="K1089" t="str">
        <f>_xlfn.XLOOKUP(D1089, dim_channels!A:A, dim_channels!C:C, "Not Found")</f>
        <v>OTA</v>
      </c>
      <c r="L1089" t="str">
        <f>_xlfn.XLOOKUP(D1089, dim_channels!A:A, dim_channels!B:B, "Not Found")</f>
        <v>Booking.com</v>
      </c>
    </row>
    <row r="1090" spans="1:12" x14ac:dyDescent="0.2">
      <c r="A1090" s="2" t="s">
        <v>1516</v>
      </c>
      <c r="B1090" s="2" t="s">
        <v>190</v>
      </c>
      <c r="C1090" s="2" t="s">
        <v>401</v>
      </c>
      <c r="D1090" s="2" t="s">
        <v>27</v>
      </c>
      <c r="E1090" s="2" t="s">
        <v>28</v>
      </c>
      <c r="F1090" s="2">
        <v>5941.97</v>
      </c>
      <c r="G1090" s="2">
        <v>1069.55</v>
      </c>
      <c r="H1090" s="2">
        <v>4872.42</v>
      </c>
      <c r="I1090" s="2" t="s">
        <v>41</v>
      </c>
      <c r="J1090" s="4">
        <v>1.2195110437934329</v>
      </c>
      <c r="K1090" t="str">
        <f>_xlfn.XLOOKUP(D1090, dim_channels!A:A, dim_channels!C:C, "Not Found")</f>
        <v>OTA</v>
      </c>
      <c r="L1090" t="str">
        <f>_xlfn.XLOOKUP(D1090, dim_channels!A:A, dim_channels!B:B, "Not Found")</f>
        <v>Expedia</v>
      </c>
    </row>
    <row r="1091" spans="1:12" x14ac:dyDescent="0.2">
      <c r="A1091" s="3" t="s">
        <v>1517</v>
      </c>
      <c r="B1091" s="3" t="s">
        <v>31</v>
      </c>
      <c r="C1091" s="3" t="s">
        <v>1234</v>
      </c>
      <c r="D1091" s="3" t="s">
        <v>27</v>
      </c>
      <c r="E1091" s="3" t="s">
        <v>60</v>
      </c>
      <c r="F1091" s="3">
        <v>10800.4</v>
      </c>
      <c r="G1091" s="3">
        <v>0</v>
      </c>
      <c r="H1091" s="3">
        <v>10800.4</v>
      </c>
      <c r="I1091" s="3" t="s">
        <v>29</v>
      </c>
      <c r="J1091" s="5">
        <v>1</v>
      </c>
      <c r="K1091" t="str">
        <f>_xlfn.XLOOKUP(D1091, dim_channels!A:A, dim_channels!C:C, "Not Found")</f>
        <v>OTA</v>
      </c>
      <c r="L1091" t="str">
        <f>_xlfn.XLOOKUP(D1091, dim_channels!A:A, dim_channels!B:B, "Not Found")</f>
        <v>Expedia</v>
      </c>
    </row>
    <row r="1092" spans="1:12" x14ac:dyDescent="0.2">
      <c r="A1092" s="2" t="s">
        <v>1518</v>
      </c>
      <c r="B1092" s="2" t="s">
        <v>189</v>
      </c>
      <c r="C1092" s="2" t="s">
        <v>866</v>
      </c>
      <c r="D1092" s="2" t="s">
        <v>33</v>
      </c>
      <c r="E1092" s="2" t="s">
        <v>60</v>
      </c>
      <c r="F1092" s="2">
        <v>6768.51</v>
      </c>
      <c r="G1092" s="2">
        <v>0</v>
      </c>
      <c r="H1092" s="2">
        <v>6768.51</v>
      </c>
      <c r="I1092" s="2" t="s">
        <v>41</v>
      </c>
      <c r="J1092" s="4">
        <v>1</v>
      </c>
      <c r="K1092" t="str">
        <f>_xlfn.XLOOKUP(D1092, dim_channels!A:A, dim_channels!C:C, "Not Found")</f>
        <v>OTA</v>
      </c>
      <c r="L1092" t="str">
        <f>_xlfn.XLOOKUP(D1092, dim_channels!A:A, dim_channels!B:B, "Not Found")</f>
        <v>Booking.com</v>
      </c>
    </row>
    <row r="1093" spans="1:12" x14ac:dyDescent="0.2">
      <c r="A1093" s="3" t="s">
        <v>1519</v>
      </c>
      <c r="B1093" s="3" t="s">
        <v>789</v>
      </c>
      <c r="C1093" s="3" t="s">
        <v>996</v>
      </c>
      <c r="D1093" s="3" t="s">
        <v>64</v>
      </c>
      <c r="E1093" s="3" t="s">
        <v>28</v>
      </c>
      <c r="F1093" s="3">
        <v>9229.93</v>
      </c>
      <c r="G1093" s="3">
        <v>0</v>
      </c>
      <c r="H1093" s="3">
        <v>9229.93</v>
      </c>
      <c r="I1093" s="3" t="s">
        <v>41</v>
      </c>
      <c r="J1093" s="5">
        <v>1</v>
      </c>
      <c r="K1093" t="str">
        <f>_xlfn.XLOOKUP(D1093, dim_channels!A:A, dim_channels!C:C, "Not Found")</f>
        <v>Direct</v>
      </c>
      <c r="L1093" t="str">
        <f>_xlfn.XLOOKUP(D1093, dim_channels!A:A, dim_channels!B:B, "Not Found")</f>
        <v>Direct Website</v>
      </c>
    </row>
    <row r="1094" spans="1:12" x14ac:dyDescent="0.2">
      <c r="A1094" s="2" t="s">
        <v>1520</v>
      </c>
      <c r="B1094" s="2" t="s">
        <v>187</v>
      </c>
      <c r="C1094" s="2" t="s">
        <v>192</v>
      </c>
      <c r="D1094" s="2" t="s">
        <v>45</v>
      </c>
      <c r="E1094" s="2" t="s">
        <v>46</v>
      </c>
      <c r="F1094" s="2">
        <v>15268.99</v>
      </c>
      <c r="G1094" s="2">
        <v>763.45</v>
      </c>
      <c r="H1094" s="2">
        <v>14505.54</v>
      </c>
      <c r="I1094" s="2" t="s">
        <v>29</v>
      </c>
      <c r="J1094" s="4">
        <v>1.0526316152311459</v>
      </c>
      <c r="K1094" t="str">
        <f>_xlfn.XLOOKUP(D1094, dim_channels!A:A, dim_channels!C:C, "Not Found")</f>
        <v>Corporate</v>
      </c>
      <c r="L1094" t="str">
        <f>_xlfn.XLOOKUP(D1094, dim_channels!A:A, dim_channels!B:B, "Not Found")</f>
        <v>Corporate Direct</v>
      </c>
    </row>
    <row r="1095" spans="1:12" x14ac:dyDescent="0.2">
      <c r="A1095" s="3" t="s">
        <v>1521</v>
      </c>
      <c r="B1095" s="3" t="s">
        <v>468</v>
      </c>
      <c r="C1095" s="3" t="s">
        <v>666</v>
      </c>
      <c r="D1095" s="3" t="s">
        <v>45</v>
      </c>
      <c r="E1095" s="3" t="s">
        <v>46</v>
      </c>
      <c r="F1095" s="3">
        <v>14528.04</v>
      </c>
      <c r="G1095" s="3">
        <v>726.4</v>
      </c>
      <c r="H1095" s="3">
        <v>13801.64</v>
      </c>
      <c r="I1095" s="3" t="s">
        <v>56</v>
      </c>
      <c r="J1095" s="5">
        <v>1.052631426410195</v>
      </c>
      <c r="K1095" t="str">
        <f>_xlfn.XLOOKUP(D1095, dim_channels!A:A, dim_channels!C:C, "Not Found")</f>
        <v>Corporate</v>
      </c>
      <c r="L1095" t="str">
        <f>_xlfn.XLOOKUP(D1095, dim_channels!A:A, dim_channels!B:B, "Not Found")</f>
        <v>Corporate Direct</v>
      </c>
    </row>
    <row r="1096" spans="1:12" x14ac:dyDescent="0.2">
      <c r="A1096" s="2" t="s">
        <v>1522</v>
      </c>
      <c r="B1096" s="2" t="s">
        <v>655</v>
      </c>
      <c r="C1096" s="2" t="s">
        <v>983</v>
      </c>
      <c r="D1096" s="2" t="s">
        <v>114</v>
      </c>
      <c r="E1096" s="2" t="s">
        <v>115</v>
      </c>
      <c r="F1096" s="2">
        <v>7784.06</v>
      </c>
      <c r="G1096" s="2">
        <v>778.41</v>
      </c>
      <c r="H1096" s="2">
        <v>7005.65</v>
      </c>
      <c r="I1096" s="2" t="s">
        <v>29</v>
      </c>
      <c r="J1096" s="4">
        <v>1.1111117455196879</v>
      </c>
      <c r="K1096" t="str">
        <f>_xlfn.XLOOKUP(D1096, dim_channels!A:A, dim_channels!C:C, "Not Found")</f>
        <v>Offline</v>
      </c>
      <c r="L1096" t="str">
        <f>_xlfn.XLOOKUP(D1096, dim_channels!A:A, dim_channels!B:B, "Not Found")</f>
        <v>Travel Agency</v>
      </c>
    </row>
    <row r="1097" spans="1:12" x14ac:dyDescent="0.2">
      <c r="A1097" s="3" t="s">
        <v>1523</v>
      </c>
      <c r="B1097" s="3" t="s">
        <v>51</v>
      </c>
      <c r="C1097" s="3" t="s">
        <v>244</v>
      </c>
      <c r="D1097" s="3" t="s">
        <v>206</v>
      </c>
      <c r="E1097" s="3" t="s">
        <v>207</v>
      </c>
      <c r="F1097" s="3">
        <v>7274.55</v>
      </c>
      <c r="G1097" s="3">
        <v>0</v>
      </c>
      <c r="H1097" s="3">
        <v>7274.55</v>
      </c>
      <c r="I1097" s="3" t="s">
        <v>29</v>
      </c>
      <c r="J1097" s="5">
        <v>1</v>
      </c>
      <c r="K1097" t="str">
        <f>_xlfn.XLOOKUP(D1097, dim_channels!A:A, dim_channels!C:C, "Not Found")</f>
        <v>Direct</v>
      </c>
      <c r="L1097" t="str">
        <f>_xlfn.XLOOKUP(D1097, dim_channels!A:A, dim_channels!B:B, "Not Found")</f>
        <v>Walk-in</v>
      </c>
    </row>
    <row r="1098" spans="1:12" x14ac:dyDescent="0.2">
      <c r="A1098" s="2" t="s">
        <v>1524</v>
      </c>
      <c r="B1098" s="2" t="s">
        <v>839</v>
      </c>
      <c r="C1098" s="2" t="s">
        <v>416</v>
      </c>
      <c r="D1098" s="2" t="s">
        <v>52</v>
      </c>
      <c r="E1098" s="2" t="s">
        <v>60</v>
      </c>
      <c r="F1098" s="2">
        <v>11587.41</v>
      </c>
      <c r="G1098" s="2">
        <v>0</v>
      </c>
      <c r="H1098" s="2">
        <v>11587.41</v>
      </c>
      <c r="I1098" s="2" t="s">
        <v>29</v>
      </c>
      <c r="J1098" s="4">
        <v>1</v>
      </c>
      <c r="K1098" t="str">
        <f>_xlfn.XLOOKUP(D1098, dim_channels!A:A, dim_channels!C:C, "Not Found")</f>
        <v>OTA</v>
      </c>
      <c r="L1098" t="str">
        <f>_xlfn.XLOOKUP(D1098, dim_channels!A:A, dim_channels!B:B, "Not Found")</f>
        <v>Agoda</v>
      </c>
    </row>
    <row r="1099" spans="1:12" x14ac:dyDescent="0.2">
      <c r="A1099" s="3" t="s">
        <v>1525</v>
      </c>
      <c r="B1099" s="3" t="s">
        <v>452</v>
      </c>
      <c r="C1099" s="3" t="s">
        <v>84</v>
      </c>
      <c r="D1099" s="3" t="s">
        <v>52</v>
      </c>
      <c r="E1099" s="3" t="s">
        <v>34</v>
      </c>
      <c r="F1099" s="3">
        <v>4971.3</v>
      </c>
      <c r="G1099" s="3">
        <v>596.55999999999995</v>
      </c>
      <c r="H1099" s="3">
        <v>4374.74</v>
      </c>
      <c r="I1099" s="3" t="s">
        <v>29</v>
      </c>
      <c r="J1099" s="5">
        <v>1.1363646753864229</v>
      </c>
      <c r="K1099" t="str">
        <f>_xlfn.XLOOKUP(D1099, dim_channels!A:A, dim_channels!C:C, "Not Found")</f>
        <v>OTA</v>
      </c>
      <c r="L1099" t="str">
        <f>_xlfn.XLOOKUP(D1099, dim_channels!A:A, dim_channels!B:B, "Not Found")</f>
        <v>Agoda</v>
      </c>
    </row>
    <row r="1100" spans="1:12" x14ac:dyDescent="0.2">
      <c r="A1100" s="2" t="s">
        <v>1526</v>
      </c>
      <c r="B1100" s="2" t="s">
        <v>753</v>
      </c>
      <c r="C1100" s="2" t="s">
        <v>126</v>
      </c>
      <c r="D1100" s="2" t="s">
        <v>52</v>
      </c>
      <c r="E1100" s="2" t="s">
        <v>60</v>
      </c>
      <c r="F1100" s="2">
        <v>10096.26</v>
      </c>
      <c r="G1100" s="2">
        <v>0</v>
      </c>
      <c r="H1100" s="2">
        <v>10096.26</v>
      </c>
      <c r="I1100" s="2" t="s">
        <v>56</v>
      </c>
      <c r="J1100" s="4">
        <v>1</v>
      </c>
      <c r="K1100" t="str">
        <f>_xlfn.XLOOKUP(D1100, dim_channels!A:A, dim_channels!C:C, "Not Found")</f>
        <v>OTA</v>
      </c>
      <c r="L1100" t="str">
        <f>_xlfn.XLOOKUP(D1100, dim_channels!A:A, dim_channels!B:B, "Not Found")</f>
        <v>Agoda</v>
      </c>
    </row>
    <row r="1101" spans="1:12" x14ac:dyDescent="0.2">
      <c r="A1101" s="3" t="s">
        <v>1527</v>
      </c>
      <c r="B1101" s="3" t="s">
        <v>236</v>
      </c>
      <c r="C1101" s="3" t="s">
        <v>866</v>
      </c>
      <c r="D1101" s="3" t="s">
        <v>169</v>
      </c>
      <c r="E1101" s="3" t="s">
        <v>34</v>
      </c>
      <c r="F1101" s="3">
        <v>2988.46</v>
      </c>
      <c r="G1101" s="3">
        <v>597.69000000000005</v>
      </c>
      <c r="H1101" s="3">
        <v>2390.77</v>
      </c>
      <c r="I1101" s="3" t="s">
        <v>41</v>
      </c>
      <c r="J1101" s="5">
        <v>1.2499989543117911</v>
      </c>
      <c r="K1101" t="str">
        <f>_xlfn.XLOOKUP(D1101, dim_channels!A:A, dim_channels!C:C, "Not Found")</f>
        <v>GDS</v>
      </c>
      <c r="L1101" t="str">
        <f>_xlfn.XLOOKUP(D1101, dim_channels!A:A, dim_channels!B:B, "Not Found")</f>
        <v>GDS (Amadeus)</v>
      </c>
    </row>
    <row r="1102" spans="1:12" x14ac:dyDescent="0.2">
      <c r="A1102" s="2" t="s">
        <v>1528</v>
      </c>
      <c r="B1102" s="2" t="s">
        <v>608</v>
      </c>
      <c r="C1102" s="2" t="s">
        <v>229</v>
      </c>
      <c r="D1102" s="2" t="s">
        <v>64</v>
      </c>
      <c r="E1102" s="2" t="s">
        <v>28</v>
      </c>
      <c r="F1102" s="2">
        <v>12156.03</v>
      </c>
      <c r="G1102" s="2">
        <v>0</v>
      </c>
      <c r="H1102" s="2">
        <v>12156.03</v>
      </c>
      <c r="I1102" s="2" t="s">
        <v>29</v>
      </c>
      <c r="J1102" s="4">
        <v>1</v>
      </c>
      <c r="K1102" t="str">
        <f>_xlfn.XLOOKUP(D1102, dim_channels!A:A, dim_channels!C:C, "Not Found")</f>
        <v>Direct</v>
      </c>
      <c r="L1102" t="str">
        <f>_xlfn.XLOOKUP(D1102, dim_channels!A:A, dim_channels!B:B, "Not Found")</f>
        <v>Direct Website</v>
      </c>
    </row>
    <row r="1103" spans="1:12" x14ac:dyDescent="0.2">
      <c r="A1103" s="3" t="s">
        <v>1529</v>
      </c>
      <c r="B1103" s="3" t="s">
        <v>560</v>
      </c>
      <c r="C1103" s="3" t="s">
        <v>234</v>
      </c>
      <c r="D1103" s="3" t="s">
        <v>27</v>
      </c>
      <c r="E1103" s="3" t="s">
        <v>34</v>
      </c>
      <c r="F1103" s="3">
        <v>11918.11</v>
      </c>
      <c r="G1103" s="3">
        <v>2145.2600000000002</v>
      </c>
      <c r="H1103" s="3">
        <v>9772.85</v>
      </c>
      <c r="I1103" s="3" t="s">
        <v>41</v>
      </c>
      <c r="J1103" s="5">
        <v>1.2195122200790971</v>
      </c>
      <c r="K1103" t="str">
        <f>_xlfn.XLOOKUP(D1103, dim_channels!A:A, dim_channels!C:C, "Not Found")</f>
        <v>OTA</v>
      </c>
      <c r="L1103" t="str">
        <f>_xlfn.XLOOKUP(D1103, dim_channels!A:A, dim_channels!B:B, "Not Found")</f>
        <v>Expedia</v>
      </c>
    </row>
    <row r="1104" spans="1:12" x14ac:dyDescent="0.2">
      <c r="A1104" s="2" t="s">
        <v>1530</v>
      </c>
      <c r="B1104" s="2" t="s">
        <v>817</v>
      </c>
      <c r="C1104" s="2" t="s">
        <v>222</v>
      </c>
      <c r="D1104" s="2" t="s">
        <v>27</v>
      </c>
      <c r="E1104" s="2" t="s">
        <v>34</v>
      </c>
      <c r="F1104" s="2">
        <v>9234.1200000000008</v>
      </c>
      <c r="G1104" s="2">
        <v>1662.14</v>
      </c>
      <c r="H1104" s="2">
        <v>7571.98</v>
      </c>
      <c r="I1104" s="2" t="s">
        <v>29</v>
      </c>
      <c r="J1104" s="4">
        <v>1.219511937432481</v>
      </c>
      <c r="K1104" t="str">
        <f>_xlfn.XLOOKUP(D1104, dim_channels!A:A, dim_channels!C:C, "Not Found")</f>
        <v>OTA</v>
      </c>
      <c r="L1104" t="str">
        <f>_xlfn.XLOOKUP(D1104, dim_channels!A:A, dim_channels!B:B, "Not Found")</f>
        <v>Expedia</v>
      </c>
    </row>
    <row r="1105" spans="1:12" x14ac:dyDescent="0.2">
      <c r="A1105" s="3" t="s">
        <v>1531</v>
      </c>
      <c r="B1105" s="3" t="s">
        <v>246</v>
      </c>
      <c r="C1105" s="3" t="s">
        <v>740</v>
      </c>
      <c r="D1105" s="3" t="s">
        <v>33</v>
      </c>
      <c r="E1105" s="3" t="s">
        <v>60</v>
      </c>
      <c r="F1105" s="3">
        <v>4862.6099999999997</v>
      </c>
      <c r="G1105" s="3">
        <v>0</v>
      </c>
      <c r="H1105" s="3">
        <v>4862.6099999999997</v>
      </c>
      <c r="I1105" s="3" t="s">
        <v>29</v>
      </c>
      <c r="J1105" s="5">
        <v>1</v>
      </c>
      <c r="K1105" t="str">
        <f>_xlfn.XLOOKUP(D1105, dim_channels!A:A, dim_channels!C:C, "Not Found")</f>
        <v>OTA</v>
      </c>
      <c r="L1105" t="str">
        <f>_xlfn.XLOOKUP(D1105, dim_channels!A:A, dim_channels!B:B, "Not Found")</f>
        <v>Booking.com</v>
      </c>
    </row>
    <row r="1106" spans="1:12" x14ac:dyDescent="0.2">
      <c r="A1106" s="2" t="s">
        <v>1532</v>
      </c>
      <c r="B1106" s="2" t="s">
        <v>1014</v>
      </c>
      <c r="C1106" s="2" t="s">
        <v>50</v>
      </c>
      <c r="D1106" s="2" t="s">
        <v>33</v>
      </c>
      <c r="E1106" s="2" t="s">
        <v>60</v>
      </c>
      <c r="F1106" s="2">
        <v>2615.7800000000002</v>
      </c>
      <c r="G1106" s="2">
        <v>0</v>
      </c>
      <c r="H1106" s="2">
        <v>2615.7800000000002</v>
      </c>
      <c r="I1106" s="2" t="s">
        <v>29</v>
      </c>
      <c r="J1106" s="4">
        <v>1</v>
      </c>
      <c r="K1106" t="str">
        <f>_xlfn.XLOOKUP(D1106, dim_channels!A:A, dim_channels!C:C, "Not Found")</f>
        <v>OTA</v>
      </c>
      <c r="L1106" t="str">
        <f>_xlfn.XLOOKUP(D1106, dim_channels!A:A, dim_channels!B:B, "Not Found")</f>
        <v>Booking.com</v>
      </c>
    </row>
    <row r="1107" spans="1:12" x14ac:dyDescent="0.2">
      <c r="A1107" s="3" t="s">
        <v>1533</v>
      </c>
      <c r="B1107" s="3" t="s">
        <v>671</v>
      </c>
      <c r="C1107" s="3" t="s">
        <v>101</v>
      </c>
      <c r="D1107" s="3" t="s">
        <v>114</v>
      </c>
      <c r="E1107" s="3" t="s">
        <v>46</v>
      </c>
      <c r="F1107" s="3">
        <v>22330</v>
      </c>
      <c r="G1107" s="3">
        <v>2233</v>
      </c>
      <c r="H1107" s="3">
        <v>20097</v>
      </c>
      <c r="I1107" s="3" t="s">
        <v>29</v>
      </c>
      <c r="J1107" s="5">
        <v>1.1111111111111109</v>
      </c>
      <c r="K1107" t="str">
        <f>_xlfn.XLOOKUP(D1107, dim_channels!A:A, dim_channels!C:C, "Not Found")</f>
        <v>Offline</v>
      </c>
      <c r="L1107" t="str">
        <f>_xlfn.XLOOKUP(D1107, dim_channels!A:A, dim_channels!B:B, "Not Found")</f>
        <v>Travel Agency</v>
      </c>
    </row>
    <row r="1108" spans="1:12" x14ac:dyDescent="0.2">
      <c r="A1108" s="2" t="s">
        <v>1534</v>
      </c>
      <c r="B1108" s="2" t="s">
        <v>595</v>
      </c>
      <c r="C1108" s="2" t="s">
        <v>595</v>
      </c>
      <c r="D1108" s="2" t="s">
        <v>64</v>
      </c>
      <c r="E1108" s="2" t="s">
        <v>115</v>
      </c>
      <c r="F1108" s="2">
        <v>3667.7</v>
      </c>
      <c r="G1108" s="2">
        <v>0</v>
      </c>
      <c r="H1108" s="2">
        <v>3667.7</v>
      </c>
      <c r="I1108" s="2" t="s">
        <v>29</v>
      </c>
      <c r="J1108" s="4">
        <v>1</v>
      </c>
      <c r="K1108" t="str">
        <f>_xlfn.XLOOKUP(D1108, dim_channels!A:A, dim_channels!C:C, "Not Found")</f>
        <v>Direct</v>
      </c>
      <c r="L1108" t="str">
        <f>_xlfn.XLOOKUP(D1108, dim_channels!A:A, dim_channels!B:B, "Not Found")</f>
        <v>Direct Website</v>
      </c>
    </row>
    <row r="1109" spans="1:12" x14ac:dyDescent="0.2">
      <c r="A1109" s="3" t="s">
        <v>1535</v>
      </c>
      <c r="B1109" s="3" t="s">
        <v>209</v>
      </c>
      <c r="C1109" s="3" t="s">
        <v>143</v>
      </c>
      <c r="D1109" s="3" t="s">
        <v>27</v>
      </c>
      <c r="E1109" s="3" t="s">
        <v>28</v>
      </c>
      <c r="F1109" s="3">
        <v>2815.25</v>
      </c>
      <c r="G1109" s="3">
        <v>506.74</v>
      </c>
      <c r="H1109" s="3">
        <v>2308.5100000000002</v>
      </c>
      <c r="I1109" s="3" t="s">
        <v>29</v>
      </c>
      <c r="J1109" s="5">
        <v>1.2195095537814431</v>
      </c>
      <c r="K1109" t="str">
        <f>_xlfn.XLOOKUP(D1109, dim_channels!A:A, dim_channels!C:C, "Not Found")</f>
        <v>OTA</v>
      </c>
      <c r="L1109" t="str">
        <f>_xlfn.XLOOKUP(D1109, dim_channels!A:A, dim_channels!B:B, "Not Found")</f>
        <v>Expedia</v>
      </c>
    </row>
    <row r="1110" spans="1:12" x14ac:dyDescent="0.2">
      <c r="A1110" s="2" t="s">
        <v>1536</v>
      </c>
      <c r="B1110" s="2" t="s">
        <v>230</v>
      </c>
      <c r="C1110" s="2" t="s">
        <v>400</v>
      </c>
      <c r="D1110" s="2" t="s">
        <v>64</v>
      </c>
      <c r="E1110" s="2" t="s">
        <v>28</v>
      </c>
      <c r="F1110" s="2">
        <v>11984.05</v>
      </c>
      <c r="G1110" s="2">
        <v>0</v>
      </c>
      <c r="H1110" s="2">
        <v>11984.05</v>
      </c>
      <c r="I1110" s="2" t="s">
        <v>41</v>
      </c>
      <c r="J1110" s="4">
        <v>1</v>
      </c>
      <c r="K1110" t="str">
        <f>_xlfn.XLOOKUP(D1110, dim_channels!A:A, dim_channels!C:C, "Not Found")</f>
        <v>Direct</v>
      </c>
      <c r="L1110" t="str">
        <f>_xlfn.XLOOKUP(D1110, dim_channels!A:A, dim_channels!B:B, "Not Found")</f>
        <v>Direct Website</v>
      </c>
    </row>
    <row r="1111" spans="1:12" x14ac:dyDescent="0.2">
      <c r="A1111" s="3" t="s">
        <v>1537</v>
      </c>
      <c r="B1111" s="3" t="s">
        <v>183</v>
      </c>
      <c r="C1111" s="3" t="s">
        <v>195</v>
      </c>
      <c r="D1111" s="3" t="s">
        <v>64</v>
      </c>
      <c r="E1111" s="3" t="s">
        <v>115</v>
      </c>
      <c r="F1111" s="3">
        <v>4570.84</v>
      </c>
      <c r="G1111" s="3">
        <v>0</v>
      </c>
      <c r="H1111" s="3">
        <v>4570.84</v>
      </c>
      <c r="I1111" s="3" t="s">
        <v>56</v>
      </c>
      <c r="J1111" s="5">
        <v>1</v>
      </c>
      <c r="K1111" t="str">
        <f>_xlfn.XLOOKUP(D1111, dim_channels!A:A, dim_channels!C:C, "Not Found")</f>
        <v>Direct</v>
      </c>
      <c r="L1111" t="str">
        <f>_xlfn.XLOOKUP(D1111, dim_channels!A:A, dim_channels!B:B, "Not Found")</f>
        <v>Direct Website</v>
      </c>
    </row>
    <row r="1112" spans="1:12" x14ac:dyDescent="0.2">
      <c r="A1112" s="2" t="s">
        <v>1538</v>
      </c>
      <c r="B1112" s="2" t="s">
        <v>527</v>
      </c>
      <c r="C1112" s="2" t="s">
        <v>485</v>
      </c>
      <c r="D1112" s="2" t="s">
        <v>33</v>
      </c>
      <c r="E1112" s="2" t="s">
        <v>34</v>
      </c>
      <c r="F1112" s="2">
        <v>12591.18</v>
      </c>
      <c r="G1112" s="2">
        <v>1888.68</v>
      </c>
      <c r="H1112" s="2">
        <v>10702.5</v>
      </c>
      <c r="I1112" s="2" t="s">
        <v>56</v>
      </c>
      <c r="J1112" s="4">
        <v>1.176470918009811</v>
      </c>
      <c r="K1112" t="str">
        <f>_xlfn.XLOOKUP(D1112, dim_channels!A:A, dim_channels!C:C, "Not Found")</f>
        <v>OTA</v>
      </c>
      <c r="L1112" t="str">
        <f>_xlfn.XLOOKUP(D1112, dim_channels!A:A, dim_channels!B:B, "Not Found")</f>
        <v>Booking.com</v>
      </c>
    </row>
    <row r="1113" spans="1:12" x14ac:dyDescent="0.2">
      <c r="A1113" s="3" t="s">
        <v>1539</v>
      </c>
      <c r="B1113" s="3" t="s">
        <v>590</v>
      </c>
      <c r="C1113" s="3" t="s">
        <v>669</v>
      </c>
      <c r="D1113" s="3" t="s">
        <v>33</v>
      </c>
      <c r="E1113" s="3" t="s">
        <v>28</v>
      </c>
      <c r="F1113" s="3">
        <v>12510.38</v>
      </c>
      <c r="G1113" s="3">
        <v>1876.56</v>
      </c>
      <c r="H1113" s="3">
        <v>10633.82</v>
      </c>
      <c r="I1113" s="3" t="s">
        <v>29</v>
      </c>
      <c r="J1113" s="5">
        <v>1.176470920139705</v>
      </c>
      <c r="K1113" t="str">
        <f>_xlfn.XLOOKUP(D1113, dim_channels!A:A, dim_channels!C:C, "Not Found")</f>
        <v>OTA</v>
      </c>
      <c r="L1113" t="str">
        <f>_xlfn.XLOOKUP(D1113, dim_channels!A:A, dim_channels!B:B, "Not Found")</f>
        <v>Booking.com</v>
      </c>
    </row>
    <row r="1114" spans="1:12" x14ac:dyDescent="0.2">
      <c r="A1114" s="2" t="s">
        <v>1540</v>
      </c>
      <c r="B1114" s="2" t="s">
        <v>538</v>
      </c>
      <c r="C1114" s="2" t="s">
        <v>720</v>
      </c>
      <c r="D1114" s="2" t="s">
        <v>45</v>
      </c>
      <c r="E1114" s="2" t="s">
        <v>89</v>
      </c>
      <c r="F1114" s="2">
        <v>10098.719999999999</v>
      </c>
      <c r="G1114" s="2">
        <v>0</v>
      </c>
      <c r="H1114" s="2">
        <v>10098.719999999999</v>
      </c>
      <c r="I1114" s="2" t="s">
        <v>29</v>
      </c>
      <c r="J1114" s="4">
        <v>1</v>
      </c>
      <c r="K1114" t="str">
        <f>_xlfn.XLOOKUP(D1114, dim_channels!A:A, dim_channels!C:C, "Not Found")</f>
        <v>Corporate</v>
      </c>
      <c r="L1114" t="str">
        <f>_xlfn.XLOOKUP(D1114, dim_channels!A:A, dim_channels!B:B, "Not Found")</f>
        <v>Corporate Direct</v>
      </c>
    </row>
    <row r="1115" spans="1:12" x14ac:dyDescent="0.2">
      <c r="A1115" s="3" t="s">
        <v>1541</v>
      </c>
      <c r="B1115" s="3" t="s">
        <v>62</v>
      </c>
      <c r="C1115" s="3" t="s">
        <v>773</v>
      </c>
      <c r="D1115" s="3" t="s">
        <v>52</v>
      </c>
      <c r="E1115" s="3" t="s">
        <v>34</v>
      </c>
      <c r="F1115" s="3">
        <v>5486.03</v>
      </c>
      <c r="G1115" s="3">
        <v>658.32</v>
      </c>
      <c r="H1115" s="3">
        <v>4827.71</v>
      </c>
      <c r="I1115" s="3" t="s">
        <v>41</v>
      </c>
      <c r="J1115" s="5">
        <v>1.1363627889827681</v>
      </c>
      <c r="K1115" t="str">
        <f>_xlfn.XLOOKUP(D1115, dim_channels!A:A, dim_channels!C:C, "Not Found")</f>
        <v>OTA</v>
      </c>
      <c r="L1115" t="str">
        <f>_xlfn.XLOOKUP(D1115, dim_channels!A:A, dim_channels!B:B, "Not Found")</f>
        <v>Agoda</v>
      </c>
    </row>
    <row r="1116" spans="1:12" x14ac:dyDescent="0.2">
      <c r="A1116" s="2" t="s">
        <v>1542</v>
      </c>
      <c r="B1116" s="2" t="s">
        <v>822</v>
      </c>
      <c r="C1116" s="2" t="s">
        <v>902</v>
      </c>
      <c r="D1116" s="2" t="s">
        <v>33</v>
      </c>
      <c r="E1116" s="2" t="s">
        <v>60</v>
      </c>
      <c r="F1116" s="2">
        <v>4970.67</v>
      </c>
      <c r="G1116" s="2">
        <v>0</v>
      </c>
      <c r="H1116" s="2">
        <v>4970.67</v>
      </c>
      <c r="I1116" s="2" t="s">
        <v>41</v>
      </c>
      <c r="J1116" s="4">
        <v>1</v>
      </c>
      <c r="K1116" t="str">
        <f>_xlfn.XLOOKUP(D1116, dim_channels!A:A, dim_channels!C:C, "Not Found")</f>
        <v>OTA</v>
      </c>
      <c r="L1116" t="str">
        <f>_xlfn.XLOOKUP(D1116, dim_channels!A:A, dim_channels!B:B, "Not Found")</f>
        <v>Booking.com</v>
      </c>
    </row>
    <row r="1117" spans="1:12" x14ac:dyDescent="0.2">
      <c r="A1117" s="3" t="s">
        <v>1543</v>
      </c>
      <c r="B1117" s="3" t="s">
        <v>305</v>
      </c>
      <c r="C1117" s="3" t="s">
        <v>410</v>
      </c>
      <c r="D1117" s="3" t="s">
        <v>27</v>
      </c>
      <c r="E1117" s="3" t="s">
        <v>34</v>
      </c>
      <c r="F1117" s="3">
        <v>13798</v>
      </c>
      <c r="G1117" s="3">
        <v>2483.64</v>
      </c>
      <c r="H1117" s="3">
        <v>11314.36</v>
      </c>
      <c r="I1117" s="3" t="s">
        <v>41</v>
      </c>
      <c r="J1117" s="5">
        <v>1.219512195121951</v>
      </c>
      <c r="K1117" t="str">
        <f>_xlfn.XLOOKUP(D1117, dim_channels!A:A, dim_channels!C:C, "Not Found")</f>
        <v>OTA</v>
      </c>
      <c r="L1117" t="str">
        <f>_xlfn.XLOOKUP(D1117, dim_channels!A:A, dim_channels!B:B, "Not Found")</f>
        <v>Expedia</v>
      </c>
    </row>
    <row r="1118" spans="1:12" x14ac:dyDescent="0.2">
      <c r="A1118" s="2" t="s">
        <v>1544</v>
      </c>
      <c r="B1118" s="2" t="s">
        <v>300</v>
      </c>
      <c r="C1118" s="2" t="s">
        <v>460</v>
      </c>
      <c r="D1118" s="2" t="s">
        <v>52</v>
      </c>
      <c r="E1118" s="2" t="s">
        <v>60</v>
      </c>
      <c r="F1118" s="2">
        <v>4821.32</v>
      </c>
      <c r="G1118" s="2">
        <v>0</v>
      </c>
      <c r="H1118" s="2">
        <v>4821.32</v>
      </c>
      <c r="I1118" s="2" t="s">
        <v>29</v>
      </c>
      <c r="J1118" s="4">
        <v>1</v>
      </c>
      <c r="K1118" t="str">
        <f>_xlfn.XLOOKUP(D1118, dim_channels!A:A, dim_channels!C:C, "Not Found")</f>
        <v>OTA</v>
      </c>
      <c r="L1118" t="str">
        <f>_xlfn.XLOOKUP(D1118, dim_channels!A:A, dim_channels!B:B, "Not Found")</f>
        <v>Agoda</v>
      </c>
    </row>
    <row r="1119" spans="1:12" x14ac:dyDescent="0.2">
      <c r="A1119" s="3" t="s">
        <v>1545</v>
      </c>
      <c r="B1119" s="3" t="s">
        <v>121</v>
      </c>
      <c r="C1119" s="3" t="s">
        <v>200</v>
      </c>
      <c r="D1119" s="3" t="s">
        <v>52</v>
      </c>
      <c r="E1119" s="3" t="s">
        <v>60</v>
      </c>
      <c r="F1119" s="3">
        <v>5485.6</v>
      </c>
      <c r="G1119" s="3">
        <v>0</v>
      </c>
      <c r="H1119" s="3">
        <v>5485.6</v>
      </c>
      <c r="I1119" s="3" t="s">
        <v>29</v>
      </c>
      <c r="J1119" s="5">
        <v>1</v>
      </c>
      <c r="K1119" t="str">
        <f>_xlfn.XLOOKUP(D1119, dim_channels!A:A, dim_channels!C:C, "Not Found")</f>
        <v>OTA</v>
      </c>
      <c r="L1119" t="str">
        <f>_xlfn.XLOOKUP(D1119, dim_channels!A:A, dim_channels!B:B, "Not Found")</f>
        <v>Agoda</v>
      </c>
    </row>
    <row r="1120" spans="1:12" x14ac:dyDescent="0.2">
      <c r="A1120" s="2" t="s">
        <v>1546</v>
      </c>
      <c r="B1120" s="2" t="s">
        <v>234</v>
      </c>
      <c r="C1120" s="2" t="s">
        <v>145</v>
      </c>
      <c r="D1120" s="2" t="s">
        <v>64</v>
      </c>
      <c r="E1120" s="2" t="s">
        <v>115</v>
      </c>
      <c r="F1120" s="2">
        <v>28330.35</v>
      </c>
      <c r="G1120" s="2">
        <v>0</v>
      </c>
      <c r="H1120" s="2">
        <v>28330.35</v>
      </c>
      <c r="I1120" s="2" t="s">
        <v>29</v>
      </c>
      <c r="J1120" s="4">
        <v>1</v>
      </c>
      <c r="K1120" t="str">
        <f>_xlfn.XLOOKUP(D1120, dim_channels!A:A, dim_channels!C:C, "Not Found")</f>
        <v>Direct</v>
      </c>
      <c r="L1120" t="str">
        <f>_xlfn.XLOOKUP(D1120, dim_channels!A:A, dim_channels!B:B, "Not Found")</f>
        <v>Direct Website</v>
      </c>
    </row>
    <row r="1121" spans="1:12" x14ac:dyDescent="0.2">
      <c r="A1121" s="3" t="s">
        <v>1547</v>
      </c>
      <c r="B1121" s="3" t="s">
        <v>139</v>
      </c>
      <c r="C1121" s="3" t="s">
        <v>382</v>
      </c>
      <c r="D1121" s="3" t="s">
        <v>45</v>
      </c>
      <c r="E1121" s="3" t="s">
        <v>46</v>
      </c>
      <c r="F1121" s="3">
        <v>4252.26</v>
      </c>
      <c r="G1121" s="3">
        <v>212.61</v>
      </c>
      <c r="H1121" s="3">
        <v>4039.65</v>
      </c>
      <c r="I1121" s="3" t="s">
        <v>29</v>
      </c>
      <c r="J1121" s="5">
        <v>1.0526307972225319</v>
      </c>
      <c r="K1121" t="str">
        <f>_xlfn.XLOOKUP(D1121, dim_channels!A:A, dim_channels!C:C, "Not Found")</f>
        <v>Corporate</v>
      </c>
      <c r="L1121" t="str">
        <f>_xlfn.XLOOKUP(D1121, dim_channels!A:A, dim_channels!B:B, "Not Found")</f>
        <v>Corporate Direct</v>
      </c>
    </row>
    <row r="1122" spans="1:12" x14ac:dyDescent="0.2">
      <c r="A1122" s="2" t="s">
        <v>1548</v>
      </c>
      <c r="B1122" s="2" t="s">
        <v>516</v>
      </c>
      <c r="C1122" s="2" t="s">
        <v>566</v>
      </c>
      <c r="D1122" s="2" t="s">
        <v>33</v>
      </c>
      <c r="E1122" s="2" t="s">
        <v>34</v>
      </c>
      <c r="F1122" s="2">
        <v>2847.46</v>
      </c>
      <c r="G1122" s="2">
        <v>427.12</v>
      </c>
      <c r="H1122" s="2">
        <v>2420.34</v>
      </c>
      <c r="I1122" s="2" t="s">
        <v>41</v>
      </c>
      <c r="J1122" s="4">
        <v>1.176471074311874</v>
      </c>
      <c r="K1122" t="str">
        <f>_xlfn.XLOOKUP(D1122, dim_channels!A:A, dim_channels!C:C, "Not Found")</f>
        <v>OTA</v>
      </c>
      <c r="L1122" t="str">
        <f>_xlfn.XLOOKUP(D1122, dim_channels!A:A, dim_channels!B:B, "Not Found")</f>
        <v>Booking.com</v>
      </c>
    </row>
    <row r="1123" spans="1:12" x14ac:dyDescent="0.2">
      <c r="A1123" s="3" t="s">
        <v>1549</v>
      </c>
      <c r="B1123" s="3" t="s">
        <v>81</v>
      </c>
      <c r="C1123" s="3" t="s">
        <v>334</v>
      </c>
      <c r="D1123" s="3" t="s">
        <v>64</v>
      </c>
      <c r="E1123" s="3" t="s">
        <v>28</v>
      </c>
      <c r="F1123" s="3">
        <v>11909.31</v>
      </c>
      <c r="G1123" s="3">
        <v>0</v>
      </c>
      <c r="H1123" s="3">
        <v>11909.31</v>
      </c>
      <c r="I1123" s="3" t="s">
        <v>29</v>
      </c>
      <c r="J1123" s="5">
        <v>1</v>
      </c>
      <c r="K1123" t="str">
        <f>_xlfn.XLOOKUP(D1123, dim_channels!A:A, dim_channels!C:C, "Not Found")</f>
        <v>Direct</v>
      </c>
      <c r="L1123" t="str">
        <f>_xlfn.XLOOKUP(D1123, dim_channels!A:A, dim_channels!B:B, "Not Found")</f>
        <v>Direct Website</v>
      </c>
    </row>
    <row r="1124" spans="1:12" x14ac:dyDescent="0.2">
      <c r="A1124" s="2" t="s">
        <v>1550</v>
      </c>
      <c r="B1124" s="2" t="s">
        <v>87</v>
      </c>
      <c r="C1124" s="2" t="s">
        <v>256</v>
      </c>
      <c r="D1124" s="2" t="s">
        <v>52</v>
      </c>
      <c r="E1124" s="2" t="s">
        <v>34</v>
      </c>
      <c r="F1124" s="2">
        <v>5264.34</v>
      </c>
      <c r="G1124" s="2">
        <v>631.72</v>
      </c>
      <c r="H1124" s="2">
        <v>4632.62</v>
      </c>
      <c r="I1124" s="2" t="s">
        <v>41</v>
      </c>
      <c r="J1124" s="4">
        <v>1.1363634401267531</v>
      </c>
      <c r="K1124" t="str">
        <f>_xlfn.XLOOKUP(D1124, dim_channels!A:A, dim_channels!C:C, "Not Found")</f>
        <v>OTA</v>
      </c>
      <c r="L1124" t="str">
        <f>_xlfn.XLOOKUP(D1124, dim_channels!A:A, dim_channels!B:B, "Not Found")</f>
        <v>Agoda</v>
      </c>
    </row>
    <row r="1125" spans="1:12" x14ac:dyDescent="0.2">
      <c r="A1125" s="3" t="s">
        <v>1551</v>
      </c>
      <c r="B1125" s="3" t="s">
        <v>215</v>
      </c>
      <c r="C1125" s="3" t="s">
        <v>107</v>
      </c>
      <c r="D1125" s="3" t="s">
        <v>45</v>
      </c>
      <c r="E1125" s="3" t="s">
        <v>46</v>
      </c>
      <c r="F1125" s="3">
        <v>3258.8</v>
      </c>
      <c r="G1125" s="3">
        <v>162.94</v>
      </c>
      <c r="H1125" s="3">
        <v>3095.86</v>
      </c>
      <c r="I1125" s="3" t="s">
        <v>29</v>
      </c>
      <c r="J1125" s="5">
        <v>1.0526315789473679</v>
      </c>
      <c r="K1125" t="str">
        <f>_xlfn.XLOOKUP(D1125, dim_channels!A:A, dim_channels!C:C, "Not Found")</f>
        <v>Corporate</v>
      </c>
      <c r="L1125" t="str">
        <f>_xlfn.XLOOKUP(D1125, dim_channels!A:A, dim_channels!B:B, "Not Found")</f>
        <v>Corporate Direct</v>
      </c>
    </row>
    <row r="1126" spans="1:12" x14ac:dyDescent="0.2">
      <c r="A1126" s="2" t="s">
        <v>1552</v>
      </c>
      <c r="B1126" s="2" t="s">
        <v>590</v>
      </c>
      <c r="C1126" s="2" t="s">
        <v>863</v>
      </c>
      <c r="D1126" s="2" t="s">
        <v>33</v>
      </c>
      <c r="E1126" s="2" t="s">
        <v>28</v>
      </c>
      <c r="F1126" s="2">
        <v>5217.07</v>
      </c>
      <c r="G1126" s="2">
        <v>782.56</v>
      </c>
      <c r="H1126" s="2">
        <v>4434.51</v>
      </c>
      <c r="I1126" s="2" t="s">
        <v>29</v>
      </c>
      <c r="J1126" s="4">
        <v>1.1764704555858481</v>
      </c>
      <c r="K1126" t="str">
        <f>_xlfn.XLOOKUP(D1126, dim_channels!A:A, dim_channels!C:C, "Not Found")</f>
        <v>OTA</v>
      </c>
      <c r="L1126" t="str">
        <f>_xlfn.XLOOKUP(D1126, dim_channels!A:A, dim_channels!B:B, "Not Found")</f>
        <v>Booking.com</v>
      </c>
    </row>
    <row r="1127" spans="1:12" x14ac:dyDescent="0.2">
      <c r="A1127" s="3" t="s">
        <v>1553</v>
      </c>
      <c r="B1127" s="3" t="s">
        <v>762</v>
      </c>
      <c r="C1127" s="3" t="s">
        <v>84</v>
      </c>
      <c r="D1127" s="3" t="s">
        <v>64</v>
      </c>
      <c r="E1127" s="3" t="s">
        <v>115</v>
      </c>
      <c r="F1127" s="3">
        <v>6653.06</v>
      </c>
      <c r="G1127" s="3">
        <v>0</v>
      </c>
      <c r="H1127" s="3">
        <v>6653.06</v>
      </c>
      <c r="I1127" s="3" t="s">
        <v>29</v>
      </c>
      <c r="J1127" s="5">
        <v>1</v>
      </c>
      <c r="K1127" t="str">
        <f>_xlfn.XLOOKUP(D1127, dim_channels!A:A, dim_channels!C:C, "Not Found")</f>
        <v>Direct</v>
      </c>
      <c r="L1127" t="str">
        <f>_xlfn.XLOOKUP(D1127, dim_channels!A:A, dim_channels!B:B, "Not Found")</f>
        <v>Direct Website</v>
      </c>
    </row>
    <row r="1128" spans="1:12" x14ac:dyDescent="0.2">
      <c r="A1128" s="2" t="s">
        <v>1554</v>
      </c>
      <c r="B1128" s="2" t="s">
        <v>781</v>
      </c>
      <c r="C1128" s="2" t="s">
        <v>217</v>
      </c>
      <c r="D1128" s="2" t="s">
        <v>33</v>
      </c>
      <c r="E1128" s="2" t="s">
        <v>34</v>
      </c>
      <c r="F1128" s="2">
        <v>5297.59</v>
      </c>
      <c r="G1128" s="2">
        <v>794.64</v>
      </c>
      <c r="H1128" s="2">
        <v>4502.95</v>
      </c>
      <c r="I1128" s="2" t="s">
        <v>29</v>
      </c>
      <c r="J1128" s="4">
        <v>1.1764709801352451</v>
      </c>
      <c r="K1128" t="str">
        <f>_xlfn.XLOOKUP(D1128, dim_channels!A:A, dim_channels!C:C, "Not Found")</f>
        <v>OTA</v>
      </c>
      <c r="L1128" t="str">
        <f>_xlfn.XLOOKUP(D1128, dim_channels!A:A, dim_channels!B:B, "Not Found")</f>
        <v>Booking.com</v>
      </c>
    </row>
    <row r="1129" spans="1:12" x14ac:dyDescent="0.2">
      <c r="A1129" s="3" t="s">
        <v>1555</v>
      </c>
      <c r="B1129" s="3" t="s">
        <v>448</v>
      </c>
      <c r="C1129" s="3" t="s">
        <v>84</v>
      </c>
      <c r="D1129" s="3" t="s">
        <v>45</v>
      </c>
      <c r="E1129" s="3" t="s">
        <v>89</v>
      </c>
      <c r="F1129" s="3">
        <v>3107.32</v>
      </c>
      <c r="G1129" s="3">
        <v>0</v>
      </c>
      <c r="H1129" s="3">
        <v>3107.32</v>
      </c>
      <c r="I1129" s="3" t="s">
        <v>56</v>
      </c>
      <c r="J1129" s="5">
        <v>1</v>
      </c>
      <c r="K1129" t="str">
        <f>_xlfn.XLOOKUP(D1129, dim_channels!A:A, dim_channels!C:C, "Not Found")</f>
        <v>Corporate</v>
      </c>
      <c r="L1129" t="str">
        <f>_xlfn.XLOOKUP(D1129, dim_channels!A:A, dim_channels!B:B, "Not Found")</f>
        <v>Corporate Direct</v>
      </c>
    </row>
    <row r="1130" spans="1:12" x14ac:dyDescent="0.2">
      <c r="A1130" s="2" t="s">
        <v>1556</v>
      </c>
      <c r="B1130" s="2" t="s">
        <v>91</v>
      </c>
      <c r="C1130" s="2" t="s">
        <v>302</v>
      </c>
      <c r="D1130" s="2" t="s">
        <v>45</v>
      </c>
      <c r="E1130" s="2" t="s">
        <v>46</v>
      </c>
      <c r="F1130" s="2">
        <v>3944.84</v>
      </c>
      <c r="G1130" s="2">
        <v>197.24</v>
      </c>
      <c r="H1130" s="2">
        <v>3747.6</v>
      </c>
      <c r="I1130" s="2" t="s">
        <v>29</v>
      </c>
      <c r="J1130" s="4">
        <v>1.0526310171843309</v>
      </c>
      <c r="K1130" t="str">
        <f>_xlfn.XLOOKUP(D1130, dim_channels!A:A, dim_channels!C:C, "Not Found")</f>
        <v>Corporate</v>
      </c>
      <c r="L1130" t="str">
        <f>_xlfn.XLOOKUP(D1130, dim_channels!A:A, dim_channels!B:B, "Not Found")</f>
        <v>Corporate Direct</v>
      </c>
    </row>
    <row r="1131" spans="1:12" x14ac:dyDescent="0.2">
      <c r="A1131" s="3" t="s">
        <v>1557</v>
      </c>
      <c r="B1131" s="3" t="s">
        <v>62</v>
      </c>
      <c r="C1131" s="3" t="s">
        <v>103</v>
      </c>
      <c r="D1131" s="3" t="s">
        <v>114</v>
      </c>
      <c r="E1131" s="3" t="s">
        <v>115</v>
      </c>
      <c r="F1131" s="3">
        <v>7086.63</v>
      </c>
      <c r="G1131" s="3">
        <v>708.66</v>
      </c>
      <c r="H1131" s="3">
        <v>6377.97</v>
      </c>
      <c r="I1131" s="3" t="s">
        <v>29</v>
      </c>
      <c r="J1131" s="5">
        <v>1.1111105884787791</v>
      </c>
      <c r="K1131" t="str">
        <f>_xlfn.XLOOKUP(D1131, dim_channels!A:A, dim_channels!C:C, "Not Found")</f>
        <v>Offline</v>
      </c>
      <c r="L1131" t="str">
        <f>_xlfn.XLOOKUP(D1131, dim_channels!A:A, dim_channels!B:B, "Not Found")</f>
        <v>Travel Agency</v>
      </c>
    </row>
    <row r="1132" spans="1:12" x14ac:dyDescent="0.2">
      <c r="A1132" s="2" t="s">
        <v>1558</v>
      </c>
      <c r="B1132" s="2" t="s">
        <v>551</v>
      </c>
      <c r="C1132" s="2" t="s">
        <v>258</v>
      </c>
      <c r="D1132" s="2" t="s">
        <v>33</v>
      </c>
      <c r="E1132" s="2" t="s">
        <v>34</v>
      </c>
      <c r="F1132" s="2">
        <v>2832.95</v>
      </c>
      <c r="G1132" s="2">
        <v>424.94</v>
      </c>
      <c r="H1132" s="2">
        <v>2408.0100000000002</v>
      </c>
      <c r="I1132" s="2" t="s">
        <v>29</v>
      </c>
      <c r="J1132" s="4">
        <v>1.176469366821566</v>
      </c>
      <c r="K1132" t="str">
        <f>_xlfn.XLOOKUP(D1132, dim_channels!A:A, dim_channels!C:C, "Not Found")</f>
        <v>OTA</v>
      </c>
      <c r="L1132" t="str">
        <f>_xlfn.XLOOKUP(D1132, dim_channels!A:A, dim_channels!B:B, "Not Found")</f>
        <v>Booking.com</v>
      </c>
    </row>
    <row r="1133" spans="1:12" x14ac:dyDescent="0.2">
      <c r="A1133" s="3" t="s">
        <v>1559</v>
      </c>
      <c r="B1133" s="3" t="s">
        <v>492</v>
      </c>
      <c r="C1133" s="3" t="s">
        <v>1560</v>
      </c>
      <c r="D1133" s="3" t="s">
        <v>45</v>
      </c>
      <c r="E1133" s="3" t="s">
        <v>46</v>
      </c>
      <c r="F1133" s="3">
        <v>4211.8100000000004</v>
      </c>
      <c r="G1133" s="3">
        <v>210.59</v>
      </c>
      <c r="H1133" s="3">
        <v>4001.22</v>
      </c>
      <c r="I1133" s="3" t="s">
        <v>29</v>
      </c>
      <c r="J1133" s="5">
        <v>1.052631447408541</v>
      </c>
      <c r="K1133" t="str">
        <f>_xlfn.XLOOKUP(D1133, dim_channels!A:A, dim_channels!C:C, "Not Found")</f>
        <v>Corporate</v>
      </c>
      <c r="L1133" t="str">
        <f>_xlfn.XLOOKUP(D1133, dim_channels!A:A, dim_channels!B:B, "Not Found")</f>
        <v>Corporate Direct</v>
      </c>
    </row>
    <row r="1134" spans="1:12" x14ac:dyDescent="0.2">
      <c r="A1134" s="2" t="s">
        <v>1561</v>
      </c>
      <c r="B1134" s="2" t="s">
        <v>226</v>
      </c>
      <c r="C1134" s="2" t="s">
        <v>226</v>
      </c>
      <c r="D1134" s="2" t="s">
        <v>27</v>
      </c>
      <c r="E1134" s="2" t="s">
        <v>34</v>
      </c>
      <c r="F1134" s="2">
        <v>3033.03</v>
      </c>
      <c r="G1134" s="2">
        <v>545.95000000000005</v>
      </c>
      <c r="H1134" s="2">
        <v>2487.08</v>
      </c>
      <c r="I1134" s="2" t="s">
        <v>29</v>
      </c>
      <c r="J1134" s="4">
        <v>1.21951445068112</v>
      </c>
      <c r="K1134" t="str">
        <f>_xlfn.XLOOKUP(D1134, dim_channels!A:A, dim_channels!C:C, "Not Found")</f>
        <v>OTA</v>
      </c>
      <c r="L1134" t="str">
        <f>_xlfn.XLOOKUP(D1134, dim_channels!A:A, dim_channels!B:B, "Not Found")</f>
        <v>Expedia</v>
      </c>
    </row>
    <row r="1135" spans="1:12" x14ac:dyDescent="0.2">
      <c r="A1135" s="3" t="s">
        <v>1562</v>
      </c>
      <c r="B1135" s="3" t="s">
        <v>44</v>
      </c>
      <c r="C1135" s="3" t="s">
        <v>708</v>
      </c>
      <c r="D1135" s="3" t="s">
        <v>114</v>
      </c>
      <c r="E1135" s="3" t="s">
        <v>115</v>
      </c>
      <c r="F1135" s="3">
        <v>8067.01</v>
      </c>
      <c r="G1135" s="3">
        <v>806.7</v>
      </c>
      <c r="H1135" s="3">
        <v>7260.31</v>
      </c>
      <c r="I1135" s="3" t="s">
        <v>29</v>
      </c>
      <c r="J1135" s="5">
        <v>1.111110958072038</v>
      </c>
      <c r="K1135" t="str">
        <f>_xlfn.XLOOKUP(D1135, dim_channels!A:A, dim_channels!C:C, "Not Found")</f>
        <v>Offline</v>
      </c>
      <c r="L1135" t="str">
        <f>_xlfn.XLOOKUP(D1135, dim_channels!A:A, dim_channels!B:B, "Not Found")</f>
        <v>Travel Agency</v>
      </c>
    </row>
    <row r="1136" spans="1:12" x14ac:dyDescent="0.2">
      <c r="A1136" s="2" t="s">
        <v>1563</v>
      </c>
      <c r="B1136" s="2" t="s">
        <v>781</v>
      </c>
      <c r="C1136" s="2" t="s">
        <v>577</v>
      </c>
      <c r="D1136" s="2" t="s">
        <v>64</v>
      </c>
      <c r="E1136" s="2" t="s">
        <v>34</v>
      </c>
      <c r="F1136" s="2">
        <v>10601.27</v>
      </c>
      <c r="G1136" s="2">
        <v>0</v>
      </c>
      <c r="H1136" s="2">
        <v>10601.27</v>
      </c>
      <c r="I1136" s="2" t="s">
        <v>29</v>
      </c>
      <c r="J1136" s="4">
        <v>1</v>
      </c>
      <c r="K1136" t="str">
        <f>_xlfn.XLOOKUP(D1136, dim_channels!A:A, dim_channels!C:C, "Not Found")</f>
        <v>Direct</v>
      </c>
      <c r="L1136" t="str">
        <f>_xlfn.XLOOKUP(D1136, dim_channels!A:A, dim_channels!B:B, "Not Found")</f>
        <v>Direct Website</v>
      </c>
    </row>
    <row r="1137" spans="1:12" x14ac:dyDescent="0.2">
      <c r="A1137" s="3" t="s">
        <v>1564</v>
      </c>
      <c r="B1137" s="3" t="s">
        <v>410</v>
      </c>
      <c r="C1137" s="3" t="s">
        <v>664</v>
      </c>
      <c r="D1137" s="3" t="s">
        <v>169</v>
      </c>
      <c r="E1137" s="3" t="s">
        <v>34</v>
      </c>
      <c r="F1137" s="3">
        <v>14652.7</v>
      </c>
      <c r="G1137" s="3">
        <v>2930.54</v>
      </c>
      <c r="H1137" s="3">
        <v>11722.16</v>
      </c>
      <c r="I1137" s="3" t="s">
        <v>56</v>
      </c>
      <c r="J1137" s="5">
        <v>1.25</v>
      </c>
      <c r="K1137" t="str">
        <f>_xlfn.XLOOKUP(D1137, dim_channels!A:A, dim_channels!C:C, "Not Found")</f>
        <v>GDS</v>
      </c>
      <c r="L1137" t="str">
        <f>_xlfn.XLOOKUP(D1137, dim_channels!A:A, dim_channels!B:B, "Not Found")</f>
        <v>GDS (Amadeus)</v>
      </c>
    </row>
    <row r="1138" spans="1:12" x14ac:dyDescent="0.2">
      <c r="A1138" s="2" t="s">
        <v>1565</v>
      </c>
      <c r="B1138" s="2" t="s">
        <v>271</v>
      </c>
      <c r="C1138" s="2" t="s">
        <v>113</v>
      </c>
      <c r="D1138" s="2" t="s">
        <v>206</v>
      </c>
      <c r="E1138" s="2" t="s">
        <v>207</v>
      </c>
      <c r="F1138" s="2">
        <v>7735.88</v>
      </c>
      <c r="G1138" s="2">
        <v>0</v>
      </c>
      <c r="H1138" s="2">
        <v>7735.88</v>
      </c>
      <c r="I1138" s="2" t="s">
        <v>41</v>
      </c>
      <c r="J1138" s="4">
        <v>1</v>
      </c>
      <c r="K1138" t="str">
        <f>_xlfn.XLOOKUP(D1138, dim_channels!A:A, dim_channels!C:C, "Not Found")</f>
        <v>Direct</v>
      </c>
      <c r="L1138" t="str">
        <f>_xlfn.XLOOKUP(D1138, dim_channels!A:A, dim_channels!B:B, "Not Found")</f>
        <v>Walk-in</v>
      </c>
    </row>
    <row r="1139" spans="1:12" x14ac:dyDescent="0.2">
      <c r="A1139" s="3" t="s">
        <v>1566</v>
      </c>
      <c r="B1139" s="3" t="s">
        <v>551</v>
      </c>
      <c r="C1139" s="3" t="s">
        <v>219</v>
      </c>
      <c r="D1139" s="3" t="s">
        <v>169</v>
      </c>
      <c r="E1139" s="3" t="s">
        <v>34</v>
      </c>
      <c r="F1139" s="3">
        <v>7295.67</v>
      </c>
      <c r="G1139" s="3">
        <v>1459.13</v>
      </c>
      <c r="H1139" s="3">
        <v>5836.54</v>
      </c>
      <c r="I1139" s="3" t="s">
        <v>56</v>
      </c>
      <c r="J1139" s="5">
        <v>1.2499991433280679</v>
      </c>
      <c r="K1139" t="str">
        <f>_xlfn.XLOOKUP(D1139, dim_channels!A:A, dim_channels!C:C, "Not Found")</f>
        <v>GDS</v>
      </c>
      <c r="L1139" t="str">
        <f>_xlfn.XLOOKUP(D1139, dim_channels!A:A, dim_channels!B:B, "Not Found")</f>
        <v>GDS (Amadeus)</v>
      </c>
    </row>
    <row r="1140" spans="1:12" x14ac:dyDescent="0.2">
      <c r="A1140" s="2" t="s">
        <v>1567</v>
      </c>
      <c r="B1140" s="2" t="s">
        <v>236</v>
      </c>
      <c r="C1140" s="2" t="s">
        <v>181</v>
      </c>
      <c r="D1140" s="2" t="s">
        <v>27</v>
      </c>
      <c r="E1140" s="2" t="s">
        <v>28</v>
      </c>
      <c r="F1140" s="2">
        <v>2409.79</v>
      </c>
      <c r="G1140" s="2">
        <v>433.76</v>
      </c>
      <c r="H1140" s="2">
        <v>1976.03</v>
      </c>
      <c r="I1140" s="2" t="s">
        <v>29</v>
      </c>
      <c r="J1140" s="4">
        <v>1.2195108373860719</v>
      </c>
      <c r="K1140" t="str">
        <f>_xlfn.XLOOKUP(D1140, dim_channels!A:A, dim_channels!C:C, "Not Found")</f>
        <v>OTA</v>
      </c>
      <c r="L1140" t="str">
        <f>_xlfn.XLOOKUP(D1140, dim_channels!A:A, dim_channels!B:B, "Not Found")</f>
        <v>Expedia</v>
      </c>
    </row>
    <row r="1141" spans="1:12" x14ac:dyDescent="0.2">
      <c r="A1141" s="3" t="s">
        <v>1568</v>
      </c>
      <c r="B1141" s="3" t="s">
        <v>630</v>
      </c>
      <c r="C1141" s="3" t="s">
        <v>630</v>
      </c>
      <c r="D1141" s="3" t="s">
        <v>27</v>
      </c>
      <c r="E1141" s="3" t="s">
        <v>34</v>
      </c>
      <c r="F1141" s="3">
        <v>11434.84</v>
      </c>
      <c r="G1141" s="3">
        <v>2058.27</v>
      </c>
      <c r="H1141" s="3">
        <v>9376.57</v>
      </c>
      <c r="I1141" s="3" t="s">
        <v>29</v>
      </c>
      <c r="J1141" s="5">
        <v>1.219512039050527</v>
      </c>
      <c r="K1141" t="str">
        <f>_xlfn.XLOOKUP(D1141, dim_channels!A:A, dim_channels!C:C, "Not Found")</f>
        <v>OTA</v>
      </c>
      <c r="L1141" t="str">
        <f>_xlfn.XLOOKUP(D1141, dim_channels!A:A, dim_channels!B:B, "Not Found")</f>
        <v>Expedia</v>
      </c>
    </row>
    <row r="1142" spans="1:12" x14ac:dyDescent="0.2">
      <c r="A1142" s="2" t="s">
        <v>1569</v>
      </c>
      <c r="B1142" s="2" t="s">
        <v>321</v>
      </c>
      <c r="C1142" s="2" t="s">
        <v>317</v>
      </c>
      <c r="D1142" s="2" t="s">
        <v>114</v>
      </c>
      <c r="E1142" s="2" t="s">
        <v>115</v>
      </c>
      <c r="F1142" s="2">
        <v>3122.89</v>
      </c>
      <c r="G1142" s="2">
        <v>312.29000000000002</v>
      </c>
      <c r="H1142" s="2">
        <v>2810.6</v>
      </c>
      <c r="I1142" s="2" t="s">
        <v>29</v>
      </c>
      <c r="J1142" s="4">
        <v>1.111111506439906</v>
      </c>
      <c r="K1142" t="str">
        <f>_xlfn.XLOOKUP(D1142, dim_channels!A:A, dim_channels!C:C, "Not Found")</f>
        <v>Offline</v>
      </c>
      <c r="L1142" t="str">
        <f>_xlfn.XLOOKUP(D1142, dim_channels!A:A, dim_channels!B:B, "Not Found")</f>
        <v>Travel Agency</v>
      </c>
    </row>
    <row r="1143" spans="1:12" x14ac:dyDescent="0.2">
      <c r="A1143" s="3" t="s">
        <v>1570</v>
      </c>
      <c r="B1143" s="3" t="s">
        <v>1234</v>
      </c>
      <c r="C1143" s="3" t="s">
        <v>396</v>
      </c>
      <c r="D1143" s="3" t="s">
        <v>33</v>
      </c>
      <c r="E1143" s="3" t="s">
        <v>28</v>
      </c>
      <c r="F1143" s="3">
        <v>2735.99</v>
      </c>
      <c r="G1143" s="3">
        <v>410.4</v>
      </c>
      <c r="H1143" s="3">
        <v>2325.59</v>
      </c>
      <c r="I1143" s="3" t="s">
        <v>29</v>
      </c>
      <c r="J1143" s="5">
        <v>1.176471347056016</v>
      </c>
      <c r="K1143" t="str">
        <f>_xlfn.XLOOKUP(D1143, dim_channels!A:A, dim_channels!C:C, "Not Found")</f>
        <v>OTA</v>
      </c>
      <c r="L1143" t="str">
        <f>_xlfn.XLOOKUP(D1143, dim_channels!A:A, dim_channels!B:B, "Not Found")</f>
        <v>Booking.com</v>
      </c>
    </row>
    <row r="1144" spans="1:12" x14ac:dyDescent="0.2">
      <c r="A1144" s="2" t="s">
        <v>1571</v>
      </c>
      <c r="B1144" s="2" t="s">
        <v>59</v>
      </c>
      <c r="C1144" s="2" t="s">
        <v>866</v>
      </c>
      <c r="D1144" s="2" t="s">
        <v>33</v>
      </c>
      <c r="E1144" s="2" t="s">
        <v>60</v>
      </c>
      <c r="F1144" s="2">
        <v>8485.89</v>
      </c>
      <c r="G1144" s="2">
        <v>0</v>
      </c>
      <c r="H1144" s="2">
        <v>8485.89</v>
      </c>
      <c r="I1144" s="2" t="s">
        <v>41</v>
      </c>
      <c r="J1144" s="4">
        <v>1</v>
      </c>
      <c r="K1144" t="str">
        <f>_xlfn.XLOOKUP(D1144, dim_channels!A:A, dim_channels!C:C, "Not Found")</f>
        <v>OTA</v>
      </c>
      <c r="L1144" t="str">
        <f>_xlfn.XLOOKUP(D1144, dim_channels!A:A, dim_channels!B:B, "Not Found")</f>
        <v>Booking.com</v>
      </c>
    </row>
    <row r="1145" spans="1:12" x14ac:dyDescent="0.2">
      <c r="A1145" s="3" t="s">
        <v>1572</v>
      </c>
      <c r="B1145" s="3" t="s">
        <v>224</v>
      </c>
      <c r="C1145" s="3" t="s">
        <v>468</v>
      </c>
      <c r="D1145" s="3" t="s">
        <v>27</v>
      </c>
      <c r="E1145" s="3" t="s">
        <v>60</v>
      </c>
      <c r="F1145" s="3">
        <v>3846.38</v>
      </c>
      <c r="G1145" s="3">
        <v>0</v>
      </c>
      <c r="H1145" s="3">
        <v>3846.38</v>
      </c>
      <c r="I1145" s="3" t="s">
        <v>29</v>
      </c>
      <c r="J1145" s="5">
        <v>1</v>
      </c>
      <c r="K1145" t="str">
        <f>_xlfn.XLOOKUP(D1145, dim_channels!A:A, dim_channels!C:C, "Not Found")</f>
        <v>OTA</v>
      </c>
      <c r="L1145" t="str">
        <f>_xlfn.XLOOKUP(D1145, dim_channels!A:A, dim_channels!B:B, "Not Found")</f>
        <v>Expedia</v>
      </c>
    </row>
    <row r="1146" spans="1:12" x14ac:dyDescent="0.2">
      <c r="A1146" s="2" t="s">
        <v>1573</v>
      </c>
      <c r="B1146" s="2" t="s">
        <v>389</v>
      </c>
      <c r="C1146" s="2" t="s">
        <v>666</v>
      </c>
      <c r="D1146" s="2" t="s">
        <v>64</v>
      </c>
      <c r="E1146" s="2" t="s">
        <v>115</v>
      </c>
      <c r="F1146" s="2">
        <v>13516.81</v>
      </c>
      <c r="G1146" s="2">
        <v>0</v>
      </c>
      <c r="H1146" s="2">
        <v>13516.81</v>
      </c>
      <c r="I1146" s="2" t="s">
        <v>29</v>
      </c>
      <c r="J1146" s="4">
        <v>1</v>
      </c>
      <c r="K1146" t="str">
        <f>_xlfn.XLOOKUP(D1146, dim_channels!A:A, dim_channels!C:C, "Not Found")</f>
        <v>Direct</v>
      </c>
      <c r="L1146" t="str">
        <f>_xlfn.XLOOKUP(D1146, dim_channels!A:A, dim_channels!B:B, "Not Found")</f>
        <v>Direct Website</v>
      </c>
    </row>
    <row r="1147" spans="1:12" x14ac:dyDescent="0.2">
      <c r="A1147" s="3" t="s">
        <v>1574</v>
      </c>
      <c r="B1147" s="3" t="s">
        <v>26</v>
      </c>
      <c r="C1147" s="3" t="s">
        <v>567</v>
      </c>
      <c r="D1147" s="3" t="s">
        <v>114</v>
      </c>
      <c r="E1147" s="3" t="s">
        <v>115</v>
      </c>
      <c r="F1147" s="3">
        <v>13717.24</v>
      </c>
      <c r="G1147" s="3">
        <v>1371.72</v>
      </c>
      <c r="H1147" s="3">
        <v>12345.52</v>
      </c>
      <c r="I1147" s="3" t="s">
        <v>29</v>
      </c>
      <c r="J1147" s="5">
        <v>1.1111107511064739</v>
      </c>
      <c r="K1147" t="str">
        <f>_xlfn.XLOOKUP(D1147, dim_channels!A:A, dim_channels!C:C, "Not Found")</f>
        <v>Offline</v>
      </c>
      <c r="L1147" t="str">
        <f>_xlfn.XLOOKUP(D1147, dim_channels!A:A, dim_channels!B:B, "Not Found")</f>
        <v>Travel Agency</v>
      </c>
    </row>
    <row r="1148" spans="1:12" x14ac:dyDescent="0.2">
      <c r="A1148" s="2" t="s">
        <v>1575</v>
      </c>
      <c r="B1148" s="2" t="s">
        <v>391</v>
      </c>
      <c r="C1148" s="2" t="s">
        <v>213</v>
      </c>
      <c r="D1148" s="2" t="s">
        <v>45</v>
      </c>
      <c r="E1148" s="2" t="s">
        <v>46</v>
      </c>
      <c r="F1148" s="2">
        <v>2392.5500000000002</v>
      </c>
      <c r="G1148" s="2">
        <v>119.63</v>
      </c>
      <c r="H1148" s="2">
        <v>2272.92</v>
      </c>
      <c r="I1148" s="2" t="s">
        <v>29</v>
      </c>
      <c r="J1148" s="4">
        <v>1.0526327367439241</v>
      </c>
      <c r="K1148" t="str">
        <f>_xlfn.XLOOKUP(D1148, dim_channels!A:A, dim_channels!C:C, "Not Found")</f>
        <v>Corporate</v>
      </c>
      <c r="L1148" t="str">
        <f>_xlfn.XLOOKUP(D1148, dim_channels!A:A, dim_channels!B:B, "Not Found")</f>
        <v>Corporate Direct</v>
      </c>
    </row>
    <row r="1149" spans="1:12" x14ac:dyDescent="0.2">
      <c r="A1149" s="3" t="s">
        <v>1576</v>
      </c>
      <c r="B1149" s="3" t="s">
        <v>351</v>
      </c>
      <c r="C1149" s="3" t="s">
        <v>118</v>
      </c>
      <c r="D1149" s="3" t="s">
        <v>52</v>
      </c>
      <c r="E1149" s="3" t="s">
        <v>34</v>
      </c>
      <c r="F1149" s="3">
        <v>21229.95</v>
      </c>
      <c r="G1149" s="3">
        <v>2547.59</v>
      </c>
      <c r="H1149" s="3">
        <v>18682.36</v>
      </c>
      <c r="I1149" s="3" t="s">
        <v>29</v>
      </c>
      <c r="J1149" s="5">
        <v>1.1363633930616901</v>
      </c>
      <c r="K1149" t="str">
        <f>_xlfn.XLOOKUP(D1149, dim_channels!A:A, dim_channels!C:C, "Not Found")</f>
        <v>OTA</v>
      </c>
      <c r="L1149" t="str">
        <f>_xlfn.XLOOKUP(D1149, dim_channels!A:A, dim_channels!B:B, "Not Found")</f>
        <v>Agoda</v>
      </c>
    </row>
    <row r="1150" spans="1:12" x14ac:dyDescent="0.2">
      <c r="A1150" s="2" t="s">
        <v>1577</v>
      </c>
      <c r="B1150" s="2" t="s">
        <v>62</v>
      </c>
      <c r="C1150" s="2" t="s">
        <v>82</v>
      </c>
      <c r="D1150" s="2" t="s">
        <v>114</v>
      </c>
      <c r="E1150" s="2" t="s">
        <v>46</v>
      </c>
      <c r="F1150" s="2">
        <v>16475.98</v>
      </c>
      <c r="G1150" s="2">
        <v>1647.6</v>
      </c>
      <c r="H1150" s="2">
        <v>14828.38</v>
      </c>
      <c r="I1150" s="2" t="s">
        <v>41</v>
      </c>
      <c r="J1150" s="4">
        <v>1.1111112609738889</v>
      </c>
      <c r="K1150" t="str">
        <f>_xlfn.XLOOKUP(D1150, dim_channels!A:A, dim_channels!C:C, "Not Found")</f>
        <v>Offline</v>
      </c>
      <c r="L1150" t="str">
        <f>_xlfn.XLOOKUP(D1150, dim_channels!A:A, dim_channels!B:B, "Not Found")</f>
        <v>Travel Agency</v>
      </c>
    </row>
    <row r="1151" spans="1:12" x14ac:dyDescent="0.2">
      <c r="A1151" s="3" t="s">
        <v>1578</v>
      </c>
      <c r="B1151" s="3" t="s">
        <v>817</v>
      </c>
      <c r="C1151" s="3" t="s">
        <v>391</v>
      </c>
      <c r="D1151" s="3" t="s">
        <v>27</v>
      </c>
      <c r="E1151" s="3" t="s">
        <v>28</v>
      </c>
      <c r="F1151" s="3">
        <v>2601.73</v>
      </c>
      <c r="G1151" s="3">
        <v>468.31</v>
      </c>
      <c r="H1151" s="3">
        <v>2133.42</v>
      </c>
      <c r="I1151" s="3" t="s">
        <v>29</v>
      </c>
      <c r="J1151" s="5">
        <v>1.2195113948495839</v>
      </c>
      <c r="K1151" t="str">
        <f>_xlfn.XLOOKUP(D1151, dim_channels!A:A, dim_channels!C:C, "Not Found")</f>
        <v>OTA</v>
      </c>
      <c r="L1151" t="str">
        <f>_xlfn.XLOOKUP(D1151, dim_channels!A:A, dim_channels!B:B, "Not Found")</f>
        <v>Expedia</v>
      </c>
    </row>
    <row r="1152" spans="1:12" x14ac:dyDescent="0.2">
      <c r="A1152" s="2" t="s">
        <v>1579</v>
      </c>
      <c r="B1152" s="2" t="s">
        <v>63</v>
      </c>
      <c r="C1152" s="2" t="s">
        <v>376</v>
      </c>
      <c r="D1152" s="2" t="s">
        <v>33</v>
      </c>
      <c r="E1152" s="2" t="s">
        <v>34</v>
      </c>
      <c r="F1152" s="2">
        <v>6421.91</v>
      </c>
      <c r="G1152" s="2">
        <v>963.29</v>
      </c>
      <c r="H1152" s="2">
        <v>5458.62</v>
      </c>
      <c r="I1152" s="2" t="s">
        <v>41</v>
      </c>
      <c r="J1152" s="4">
        <v>1.1764713425737641</v>
      </c>
      <c r="K1152" t="str">
        <f>_xlfn.XLOOKUP(D1152, dim_channels!A:A, dim_channels!C:C, "Not Found")</f>
        <v>OTA</v>
      </c>
      <c r="L1152" t="str">
        <f>_xlfn.XLOOKUP(D1152, dim_channels!A:A, dim_channels!B:B, "Not Found")</f>
        <v>Booking.com</v>
      </c>
    </row>
    <row r="1153" spans="1:12" x14ac:dyDescent="0.2">
      <c r="A1153" s="3" t="s">
        <v>1580</v>
      </c>
      <c r="B1153" s="3" t="s">
        <v>423</v>
      </c>
      <c r="C1153" s="3" t="s">
        <v>443</v>
      </c>
      <c r="D1153" s="3" t="s">
        <v>33</v>
      </c>
      <c r="E1153" s="3" t="s">
        <v>60</v>
      </c>
      <c r="F1153" s="3">
        <v>10987.75</v>
      </c>
      <c r="G1153" s="3">
        <v>0</v>
      </c>
      <c r="H1153" s="3">
        <v>10987.75</v>
      </c>
      <c r="I1153" s="3" t="s">
        <v>41</v>
      </c>
      <c r="J1153" s="5">
        <v>1</v>
      </c>
      <c r="K1153" t="str">
        <f>_xlfn.XLOOKUP(D1153, dim_channels!A:A, dim_channels!C:C, "Not Found")</f>
        <v>OTA</v>
      </c>
      <c r="L1153" t="str">
        <f>_xlfn.XLOOKUP(D1153, dim_channels!A:A, dim_channels!B:B, "Not Found")</f>
        <v>Booking.com</v>
      </c>
    </row>
    <row r="1154" spans="1:12" x14ac:dyDescent="0.2">
      <c r="A1154" s="2" t="s">
        <v>1581</v>
      </c>
      <c r="B1154" s="2" t="s">
        <v>192</v>
      </c>
      <c r="C1154" s="2" t="s">
        <v>349</v>
      </c>
      <c r="D1154" s="2" t="s">
        <v>52</v>
      </c>
      <c r="E1154" s="2" t="s">
        <v>60</v>
      </c>
      <c r="F1154" s="2">
        <v>5409.12</v>
      </c>
      <c r="G1154" s="2">
        <v>0</v>
      </c>
      <c r="H1154" s="2">
        <v>5409.12</v>
      </c>
      <c r="I1154" s="2" t="s">
        <v>56</v>
      </c>
      <c r="J1154" s="4">
        <v>1</v>
      </c>
      <c r="K1154" t="str">
        <f>_xlfn.XLOOKUP(D1154, dim_channels!A:A, dim_channels!C:C, "Not Found")</f>
        <v>OTA</v>
      </c>
      <c r="L1154" t="str">
        <f>_xlfn.XLOOKUP(D1154, dim_channels!A:A, dim_channels!B:B, "Not Found")</f>
        <v>Agoda</v>
      </c>
    </row>
    <row r="1155" spans="1:12" x14ac:dyDescent="0.2">
      <c r="A1155" s="3" t="s">
        <v>1582</v>
      </c>
      <c r="B1155" s="3" t="s">
        <v>492</v>
      </c>
      <c r="C1155" s="3" t="s">
        <v>174</v>
      </c>
      <c r="D1155" s="3" t="s">
        <v>64</v>
      </c>
      <c r="E1155" s="3" t="s">
        <v>115</v>
      </c>
      <c r="F1155" s="3">
        <v>8568.84</v>
      </c>
      <c r="G1155" s="3">
        <v>0</v>
      </c>
      <c r="H1155" s="3">
        <v>8568.84</v>
      </c>
      <c r="I1155" s="3" t="s">
        <v>29</v>
      </c>
      <c r="J1155" s="5">
        <v>1</v>
      </c>
      <c r="K1155" t="str">
        <f>_xlfn.XLOOKUP(D1155, dim_channels!A:A, dim_channels!C:C, "Not Found")</f>
        <v>Direct</v>
      </c>
      <c r="L1155" t="str">
        <f>_xlfn.XLOOKUP(D1155, dim_channels!A:A, dim_channels!B:B, "Not Found")</f>
        <v>Direct Website</v>
      </c>
    </row>
    <row r="1156" spans="1:12" x14ac:dyDescent="0.2">
      <c r="A1156" s="2" t="s">
        <v>1583</v>
      </c>
      <c r="B1156" s="2" t="s">
        <v>139</v>
      </c>
      <c r="C1156" s="2" t="s">
        <v>405</v>
      </c>
      <c r="D1156" s="2" t="s">
        <v>33</v>
      </c>
      <c r="E1156" s="2" t="s">
        <v>60</v>
      </c>
      <c r="F1156" s="2">
        <v>4193.3900000000003</v>
      </c>
      <c r="G1156" s="2">
        <v>0</v>
      </c>
      <c r="H1156" s="2">
        <v>4193.3900000000003</v>
      </c>
      <c r="I1156" s="2" t="s">
        <v>41</v>
      </c>
      <c r="J1156" s="4">
        <v>1</v>
      </c>
      <c r="K1156" t="str">
        <f>_xlfn.XLOOKUP(D1156, dim_channels!A:A, dim_channels!C:C, "Not Found")</f>
        <v>OTA</v>
      </c>
      <c r="L1156" t="str">
        <f>_xlfn.XLOOKUP(D1156, dim_channels!A:A, dim_channels!B:B, "Not Found")</f>
        <v>Booking.com</v>
      </c>
    </row>
    <row r="1157" spans="1:12" x14ac:dyDescent="0.2">
      <c r="A1157" s="3" t="s">
        <v>1584</v>
      </c>
      <c r="B1157" s="3" t="s">
        <v>269</v>
      </c>
      <c r="C1157" s="3" t="s">
        <v>983</v>
      </c>
      <c r="D1157" s="3" t="s">
        <v>27</v>
      </c>
      <c r="E1157" s="3" t="s">
        <v>60</v>
      </c>
      <c r="F1157" s="3">
        <v>12304.19</v>
      </c>
      <c r="G1157" s="3">
        <v>0</v>
      </c>
      <c r="H1157" s="3">
        <v>12304.19</v>
      </c>
      <c r="I1157" s="3" t="s">
        <v>29</v>
      </c>
      <c r="J1157" s="5">
        <v>1</v>
      </c>
      <c r="K1157" t="str">
        <f>_xlfn.XLOOKUP(D1157, dim_channels!A:A, dim_channels!C:C, "Not Found")</f>
        <v>OTA</v>
      </c>
      <c r="L1157" t="str">
        <f>_xlfn.XLOOKUP(D1157, dim_channels!A:A, dim_channels!B:B, "Not Found")</f>
        <v>Expedia</v>
      </c>
    </row>
    <row r="1158" spans="1:12" x14ac:dyDescent="0.2">
      <c r="A1158" s="2" t="s">
        <v>1585</v>
      </c>
      <c r="B1158" s="2" t="s">
        <v>669</v>
      </c>
      <c r="C1158" s="2" t="s">
        <v>386</v>
      </c>
      <c r="D1158" s="2" t="s">
        <v>64</v>
      </c>
      <c r="E1158" s="2" t="s">
        <v>34</v>
      </c>
      <c r="F1158" s="2">
        <v>22284.34</v>
      </c>
      <c r="G1158" s="2">
        <v>0</v>
      </c>
      <c r="H1158" s="2">
        <v>22284.34</v>
      </c>
      <c r="I1158" s="2" t="s">
        <v>29</v>
      </c>
      <c r="J1158" s="4">
        <v>1</v>
      </c>
      <c r="K1158" t="str">
        <f>_xlfn.XLOOKUP(D1158, dim_channels!A:A, dim_channels!C:C, "Not Found")</f>
        <v>Direct</v>
      </c>
      <c r="L1158" t="str">
        <f>_xlfn.XLOOKUP(D1158, dim_channels!A:A, dim_channels!B:B, "Not Found")</f>
        <v>Direct Website</v>
      </c>
    </row>
    <row r="1159" spans="1:12" x14ac:dyDescent="0.2">
      <c r="A1159" s="3" t="s">
        <v>1586</v>
      </c>
      <c r="B1159" s="3" t="s">
        <v>135</v>
      </c>
      <c r="C1159" s="3" t="s">
        <v>649</v>
      </c>
      <c r="D1159" s="3" t="s">
        <v>64</v>
      </c>
      <c r="E1159" s="3" t="s">
        <v>34</v>
      </c>
      <c r="F1159" s="3">
        <v>18442.919999999998</v>
      </c>
      <c r="G1159" s="3">
        <v>0</v>
      </c>
      <c r="H1159" s="3">
        <v>18442.919999999998</v>
      </c>
      <c r="I1159" s="3" t="s">
        <v>29</v>
      </c>
      <c r="J1159" s="5">
        <v>1</v>
      </c>
      <c r="K1159" t="str">
        <f>_xlfn.XLOOKUP(D1159, dim_channels!A:A, dim_channels!C:C, "Not Found")</f>
        <v>Direct</v>
      </c>
      <c r="L1159" t="str">
        <f>_xlfn.XLOOKUP(D1159, dim_channels!A:A, dim_channels!B:B, "Not Found")</f>
        <v>Direct Website</v>
      </c>
    </row>
    <row r="1160" spans="1:12" x14ac:dyDescent="0.2">
      <c r="A1160" s="2" t="s">
        <v>1587</v>
      </c>
      <c r="B1160" s="2" t="s">
        <v>612</v>
      </c>
      <c r="C1160" s="2" t="s">
        <v>706</v>
      </c>
      <c r="D1160" s="2" t="s">
        <v>52</v>
      </c>
      <c r="E1160" s="2" t="s">
        <v>34</v>
      </c>
      <c r="F1160" s="2">
        <v>5123.43</v>
      </c>
      <c r="G1160" s="2">
        <v>614.80999999999995</v>
      </c>
      <c r="H1160" s="2">
        <v>4508.62</v>
      </c>
      <c r="I1160" s="2" t="s">
        <v>41</v>
      </c>
      <c r="J1160" s="4">
        <v>1.136363233095715</v>
      </c>
      <c r="K1160" t="str">
        <f>_xlfn.XLOOKUP(D1160, dim_channels!A:A, dim_channels!C:C, "Not Found")</f>
        <v>OTA</v>
      </c>
      <c r="L1160" t="str">
        <f>_xlfn.XLOOKUP(D1160, dim_channels!A:A, dim_channels!B:B, "Not Found")</f>
        <v>Agoda</v>
      </c>
    </row>
    <row r="1161" spans="1:12" x14ac:dyDescent="0.2">
      <c r="A1161" s="3" t="s">
        <v>1588</v>
      </c>
      <c r="B1161" s="3" t="s">
        <v>156</v>
      </c>
      <c r="C1161" s="3" t="s">
        <v>190</v>
      </c>
      <c r="D1161" s="3" t="s">
        <v>64</v>
      </c>
      <c r="E1161" s="3" t="s">
        <v>28</v>
      </c>
      <c r="F1161" s="3">
        <v>6471.71</v>
      </c>
      <c r="G1161" s="3">
        <v>0</v>
      </c>
      <c r="H1161" s="3">
        <v>6471.71</v>
      </c>
      <c r="I1161" s="3" t="s">
        <v>29</v>
      </c>
      <c r="J1161" s="5">
        <v>1</v>
      </c>
      <c r="K1161" t="str">
        <f>_xlfn.XLOOKUP(D1161, dim_channels!A:A, dim_channels!C:C, "Not Found")</f>
        <v>Direct</v>
      </c>
      <c r="L1161" t="str">
        <f>_xlfn.XLOOKUP(D1161, dim_channels!A:A, dim_channels!B:B, "Not Found")</f>
        <v>Direct Website</v>
      </c>
    </row>
    <row r="1162" spans="1:12" x14ac:dyDescent="0.2">
      <c r="A1162" s="2" t="s">
        <v>1589</v>
      </c>
      <c r="B1162" s="2" t="s">
        <v>649</v>
      </c>
      <c r="C1162" s="2" t="s">
        <v>753</v>
      </c>
      <c r="D1162" s="2" t="s">
        <v>33</v>
      </c>
      <c r="E1162" s="2" t="s">
        <v>60</v>
      </c>
      <c r="F1162" s="2">
        <v>23166.560000000001</v>
      </c>
      <c r="G1162" s="2">
        <v>0</v>
      </c>
      <c r="H1162" s="2">
        <v>23166.560000000001</v>
      </c>
      <c r="I1162" s="2" t="s">
        <v>41</v>
      </c>
      <c r="J1162" s="4">
        <v>1</v>
      </c>
      <c r="K1162" t="str">
        <f>_xlfn.XLOOKUP(D1162, dim_channels!A:A, dim_channels!C:C, "Not Found")</f>
        <v>OTA</v>
      </c>
      <c r="L1162" t="str">
        <f>_xlfn.XLOOKUP(D1162, dim_channels!A:A, dim_channels!B:B, "Not Found")</f>
        <v>Booking.com</v>
      </c>
    </row>
    <row r="1163" spans="1:12" x14ac:dyDescent="0.2">
      <c r="A1163" s="3" t="s">
        <v>1590</v>
      </c>
      <c r="B1163" s="3" t="s">
        <v>69</v>
      </c>
      <c r="C1163" s="3" t="s">
        <v>103</v>
      </c>
      <c r="D1163" s="3" t="s">
        <v>33</v>
      </c>
      <c r="E1163" s="3" t="s">
        <v>28</v>
      </c>
      <c r="F1163" s="3">
        <v>9006.94</v>
      </c>
      <c r="G1163" s="3">
        <v>1351.04</v>
      </c>
      <c r="H1163" s="3">
        <v>7655.9</v>
      </c>
      <c r="I1163" s="3" t="s">
        <v>29</v>
      </c>
      <c r="J1163" s="5">
        <v>1.1764704345668049</v>
      </c>
      <c r="K1163" t="str">
        <f>_xlfn.XLOOKUP(D1163, dim_channels!A:A, dim_channels!C:C, "Not Found")</f>
        <v>OTA</v>
      </c>
      <c r="L1163" t="str">
        <f>_xlfn.XLOOKUP(D1163, dim_channels!A:A, dim_channels!B:B, "Not Found")</f>
        <v>Booking.com</v>
      </c>
    </row>
    <row r="1164" spans="1:12" x14ac:dyDescent="0.2">
      <c r="A1164" s="2" t="s">
        <v>1591</v>
      </c>
      <c r="B1164" s="2" t="s">
        <v>251</v>
      </c>
      <c r="C1164" s="2" t="s">
        <v>482</v>
      </c>
      <c r="D1164" s="2" t="s">
        <v>52</v>
      </c>
      <c r="E1164" s="2" t="s">
        <v>60</v>
      </c>
      <c r="F1164" s="2">
        <v>2680.42</v>
      </c>
      <c r="G1164" s="2">
        <v>0</v>
      </c>
      <c r="H1164" s="2">
        <v>2680.42</v>
      </c>
      <c r="I1164" s="2" t="s">
        <v>29</v>
      </c>
      <c r="J1164" s="4">
        <v>1</v>
      </c>
      <c r="K1164" t="str">
        <f>_xlfn.XLOOKUP(D1164, dim_channels!A:A, dim_channels!C:C, "Not Found")</f>
        <v>OTA</v>
      </c>
      <c r="L1164" t="str">
        <f>_xlfn.XLOOKUP(D1164, dim_channels!A:A, dim_channels!B:B, "Not Found")</f>
        <v>Agoda</v>
      </c>
    </row>
    <row r="1165" spans="1:12" x14ac:dyDescent="0.2">
      <c r="A1165" s="3" t="s">
        <v>1592</v>
      </c>
      <c r="B1165" s="3" t="s">
        <v>67</v>
      </c>
      <c r="C1165" s="3" t="s">
        <v>679</v>
      </c>
      <c r="D1165" s="3" t="s">
        <v>27</v>
      </c>
      <c r="E1165" s="3" t="s">
        <v>60</v>
      </c>
      <c r="F1165" s="3">
        <v>12764.83</v>
      </c>
      <c r="G1165" s="3">
        <v>0</v>
      </c>
      <c r="H1165" s="3">
        <v>12764.83</v>
      </c>
      <c r="I1165" s="3" t="s">
        <v>29</v>
      </c>
      <c r="J1165" s="5">
        <v>1</v>
      </c>
      <c r="K1165" t="str">
        <f>_xlfn.XLOOKUP(D1165, dim_channels!A:A, dim_channels!C:C, "Not Found")</f>
        <v>OTA</v>
      </c>
      <c r="L1165" t="str">
        <f>_xlfn.XLOOKUP(D1165, dim_channels!A:A, dim_channels!B:B, "Not Found")</f>
        <v>Expedia</v>
      </c>
    </row>
    <row r="1166" spans="1:12" x14ac:dyDescent="0.2">
      <c r="A1166" s="2" t="s">
        <v>1593</v>
      </c>
      <c r="B1166" s="2" t="s">
        <v>127</v>
      </c>
      <c r="C1166" s="2" t="s">
        <v>364</v>
      </c>
      <c r="D1166" s="2" t="s">
        <v>45</v>
      </c>
      <c r="E1166" s="2" t="s">
        <v>89</v>
      </c>
      <c r="F1166" s="2">
        <v>14573.09</v>
      </c>
      <c r="G1166" s="2">
        <v>0</v>
      </c>
      <c r="H1166" s="2">
        <v>14573.09</v>
      </c>
      <c r="I1166" s="2" t="s">
        <v>29</v>
      </c>
      <c r="J1166" s="4">
        <v>1</v>
      </c>
      <c r="K1166" t="str">
        <f>_xlfn.XLOOKUP(D1166, dim_channels!A:A, dim_channels!C:C, "Not Found")</f>
        <v>Corporate</v>
      </c>
      <c r="L1166" t="str">
        <f>_xlfn.XLOOKUP(D1166, dim_channels!A:A, dim_channels!B:B, "Not Found")</f>
        <v>Corporate Direct</v>
      </c>
    </row>
    <row r="1167" spans="1:12" x14ac:dyDescent="0.2">
      <c r="A1167" s="3" t="s">
        <v>1594</v>
      </c>
      <c r="B1167" s="3" t="s">
        <v>299</v>
      </c>
      <c r="C1167" s="3" t="s">
        <v>702</v>
      </c>
      <c r="D1167" s="3" t="s">
        <v>33</v>
      </c>
      <c r="E1167" s="3" t="s">
        <v>34</v>
      </c>
      <c r="F1167" s="3">
        <v>2510.91</v>
      </c>
      <c r="G1167" s="3">
        <v>376.64</v>
      </c>
      <c r="H1167" s="3">
        <v>2134.27</v>
      </c>
      <c r="I1167" s="3" t="s">
        <v>56</v>
      </c>
      <c r="J1167" s="5">
        <v>1.1764725175352699</v>
      </c>
      <c r="K1167" t="str">
        <f>_xlfn.XLOOKUP(D1167, dim_channels!A:A, dim_channels!C:C, "Not Found")</f>
        <v>OTA</v>
      </c>
      <c r="L1167" t="str">
        <f>_xlfn.XLOOKUP(D1167, dim_channels!A:A, dim_channels!B:B, "Not Found")</f>
        <v>Booking.com</v>
      </c>
    </row>
    <row r="1168" spans="1:12" x14ac:dyDescent="0.2">
      <c r="A1168" s="2" t="s">
        <v>1595</v>
      </c>
      <c r="B1168" s="2" t="s">
        <v>37</v>
      </c>
      <c r="C1168" s="2" t="s">
        <v>37</v>
      </c>
      <c r="D1168" s="2" t="s">
        <v>64</v>
      </c>
      <c r="E1168" s="2" t="s">
        <v>115</v>
      </c>
      <c r="F1168" s="2">
        <v>9217.0300000000007</v>
      </c>
      <c r="G1168" s="2">
        <v>0</v>
      </c>
      <c r="H1168" s="2">
        <v>9217.0300000000007</v>
      </c>
      <c r="I1168" s="2" t="s">
        <v>29</v>
      </c>
      <c r="J1168" s="4">
        <v>1</v>
      </c>
      <c r="K1168" t="str">
        <f>_xlfn.XLOOKUP(D1168, dim_channels!A:A, dim_channels!C:C, "Not Found")</f>
        <v>Direct</v>
      </c>
      <c r="L1168" t="str">
        <f>_xlfn.XLOOKUP(D1168, dim_channels!A:A, dim_channels!B:B, "Not Found")</f>
        <v>Direct Website</v>
      </c>
    </row>
    <row r="1169" spans="1:12" x14ac:dyDescent="0.2">
      <c r="A1169" s="3" t="s">
        <v>1596</v>
      </c>
      <c r="B1169" s="3" t="s">
        <v>72</v>
      </c>
      <c r="C1169" s="3" t="s">
        <v>813</v>
      </c>
      <c r="D1169" s="3" t="s">
        <v>27</v>
      </c>
      <c r="E1169" s="3" t="s">
        <v>28</v>
      </c>
      <c r="F1169" s="3">
        <v>10202.870000000001</v>
      </c>
      <c r="G1169" s="3">
        <v>1836.52</v>
      </c>
      <c r="H1169" s="3">
        <v>8366.35</v>
      </c>
      <c r="I1169" s="3" t="s">
        <v>56</v>
      </c>
      <c r="J1169" s="5">
        <v>1.2195126907193701</v>
      </c>
      <c r="K1169" t="str">
        <f>_xlfn.XLOOKUP(D1169, dim_channels!A:A, dim_channels!C:C, "Not Found")</f>
        <v>OTA</v>
      </c>
      <c r="L1169" t="str">
        <f>_xlfn.XLOOKUP(D1169, dim_channels!A:A, dim_channels!B:B, "Not Found")</f>
        <v>Expedia</v>
      </c>
    </row>
    <row r="1170" spans="1:12" x14ac:dyDescent="0.2">
      <c r="A1170" s="2" t="s">
        <v>1597</v>
      </c>
      <c r="B1170" s="2" t="s">
        <v>43</v>
      </c>
      <c r="C1170" s="2" t="s">
        <v>44</v>
      </c>
      <c r="D1170" s="2" t="s">
        <v>27</v>
      </c>
      <c r="E1170" s="2" t="s">
        <v>28</v>
      </c>
      <c r="F1170" s="2">
        <v>16017.97</v>
      </c>
      <c r="G1170" s="2">
        <v>2883.23</v>
      </c>
      <c r="H1170" s="2">
        <v>13134.74</v>
      </c>
      <c r="I1170" s="2" t="s">
        <v>29</v>
      </c>
      <c r="J1170" s="4">
        <v>1.219511768028906</v>
      </c>
      <c r="K1170" t="str">
        <f>_xlfn.XLOOKUP(D1170, dim_channels!A:A, dim_channels!C:C, "Not Found")</f>
        <v>OTA</v>
      </c>
      <c r="L1170" t="str">
        <f>_xlfn.XLOOKUP(D1170, dim_channels!A:A, dim_channels!B:B, "Not Found")</f>
        <v>Expedia</v>
      </c>
    </row>
    <row r="1171" spans="1:12" x14ac:dyDescent="0.2">
      <c r="A1171" s="3" t="s">
        <v>1598</v>
      </c>
      <c r="B1171" s="3" t="s">
        <v>484</v>
      </c>
      <c r="C1171" s="3" t="s">
        <v>120</v>
      </c>
      <c r="D1171" s="3" t="s">
        <v>27</v>
      </c>
      <c r="E1171" s="3" t="s">
        <v>60</v>
      </c>
      <c r="F1171" s="3">
        <v>6954.57</v>
      </c>
      <c r="G1171" s="3">
        <v>0</v>
      </c>
      <c r="H1171" s="3">
        <v>6954.57</v>
      </c>
      <c r="I1171" s="3" t="s">
        <v>29</v>
      </c>
      <c r="J1171" s="5">
        <v>1</v>
      </c>
      <c r="K1171" t="str">
        <f>_xlfn.XLOOKUP(D1171, dim_channels!A:A, dim_channels!C:C, "Not Found")</f>
        <v>OTA</v>
      </c>
      <c r="L1171" t="str">
        <f>_xlfn.XLOOKUP(D1171, dim_channels!A:A, dim_channels!B:B, "Not Found")</f>
        <v>Expedia</v>
      </c>
    </row>
    <row r="1172" spans="1:12" x14ac:dyDescent="0.2">
      <c r="A1172" s="2" t="s">
        <v>1599</v>
      </c>
      <c r="B1172" s="2" t="s">
        <v>1101</v>
      </c>
      <c r="C1172" s="2" t="s">
        <v>497</v>
      </c>
      <c r="D1172" s="2" t="s">
        <v>45</v>
      </c>
      <c r="E1172" s="2" t="s">
        <v>46</v>
      </c>
      <c r="F1172" s="2">
        <v>4415.46</v>
      </c>
      <c r="G1172" s="2">
        <v>220.77</v>
      </c>
      <c r="H1172" s="2">
        <v>4194.6899999999996</v>
      </c>
      <c r="I1172" s="2" t="s">
        <v>29</v>
      </c>
      <c r="J1172" s="4">
        <v>1.052630826115875</v>
      </c>
      <c r="K1172" t="str">
        <f>_xlfn.XLOOKUP(D1172, dim_channels!A:A, dim_channels!C:C, "Not Found")</f>
        <v>Corporate</v>
      </c>
      <c r="L1172" t="str">
        <f>_xlfn.XLOOKUP(D1172, dim_channels!A:A, dim_channels!B:B, "Not Found")</f>
        <v>Corporate Direct</v>
      </c>
    </row>
    <row r="1173" spans="1:12" x14ac:dyDescent="0.2">
      <c r="A1173" s="3" t="s">
        <v>1600</v>
      </c>
      <c r="B1173" s="3" t="s">
        <v>813</v>
      </c>
      <c r="C1173" s="3" t="s">
        <v>653</v>
      </c>
      <c r="D1173" s="3" t="s">
        <v>45</v>
      </c>
      <c r="E1173" s="3" t="s">
        <v>89</v>
      </c>
      <c r="F1173" s="3">
        <v>2406.2199999999998</v>
      </c>
      <c r="G1173" s="3">
        <v>0</v>
      </c>
      <c r="H1173" s="3">
        <v>2406.2199999999998</v>
      </c>
      <c r="I1173" s="3" t="s">
        <v>29</v>
      </c>
      <c r="J1173" s="5">
        <v>1</v>
      </c>
      <c r="K1173" t="str">
        <f>_xlfn.XLOOKUP(D1173, dim_channels!A:A, dim_channels!C:C, "Not Found")</f>
        <v>Corporate</v>
      </c>
      <c r="L1173" t="str">
        <f>_xlfn.XLOOKUP(D1173, dim_channels!A:A, dim_channels!B:B, "Not Found")</f>
        <v>Corporate Direct</v>
      </c>
    </row>
    <row r="1174" spans="1:12" x14ac:dyDescent="0.2">
      <c r="A1174" s="2" t="s">
        <v>1601</v>
      </c>
      <c r="B1174" s="2" t="s">
        <v>754</v>
      </c>
      <c r="C1174" s="2" t="s">
        <v>452</v>
      </c>
      <c r="D1174" s="2" t="s">
        <v>52</v>
      </c>
      <c r="E1174" s="2" t="s">
        <v>60</v>
      </c>
      <c r="F1174" s="2">
        <v>9886.5400000000009</v>
      </c>
      <c r="G1174" s="2">
        <v>0</v>
      </c>
      <c r="H1174" s="2">
        <v>9886.5400000000009</v>
      </c>
      <c r="I1174" s="2" t="s">
        <v>29</v>
      </c>
      <c r="J1174" s="4">
        <v>1</v>
      </c>
      <c r="K1174" t="str">
        <f>_xlfn.XLOOKUP(D1174, dim_channels!A:A, dim_channels!C:C, "Not Found")</f>
        <v>OTA</v>
      </c>
      <c r="L1174" t="str">
        <f>_xlfn.XLOOKUP(D1174, dim_channels!A:A, dim_channels!B:B, "Not Found")</f>
        <v>Agoda</v>
      </c>
    </row>
    <row r="1175" spans="1:12" x14ac:dyDescent="0.2">
      <c r="A1175" s="3" t="s">
        <v>1602</v>
      </c>
      <c r="B1175" s="3" t="s">
        <v>484</v>
      </c>
      <c r="C1175" s="3" t="s">
        <v>120</v>
      </c>
      <c r="D1175" s="3" t="s">
        <v>52</v>
      </c>
      <c r="E1175" s="3" t="s">
        <v>60</v>
      </c>
      <c r="F1175" s="3">
        <v>5920.03</v>
      </c>
      <c r="G1175" s="3">
        <v>0</v>
      </c>
      <c r="H1175" s="3">
        <v>5920.03</v>
      </c>
      <c r="I1175" s="3" t="s">
        <v>29</v>
      </c>
      <c r="J1175" s="5">
        <v>1</v>
      </c>
      <c r="K1175" t="str">
        <f>_xlfn.XLOOKUP(D1175, dim_channels!A:A, dim_channels!C:C, "Not Found")</f>
        <v>OTA</v>
      </c>
      <c r="L1175" t="str">
        <f>_xlfn.XLOOKUP(D1175, dim_channels!A:A, dim_channels!B:B, "Not Found")</f>
        <v>Agoda</v>
      </c>
    </row>
    <row r="1176" spans="1:12" x14ac:dyDescent="0.2">
      <c r="A1176" s="2" t="s">
        <v>1603</v>
      </c>
      <c r="B1176" s="2" t="s">
        <v>706</v>
      </c>
      <c r="C1176" s="2" t="s">
        <v>162</v>
      </c>
      <c r="D1176" s="2" t="s">
        <v>114</v>
      </c>
      <c r="E1176" s="2" t="s">
        <v>46</v>
      </c>
      <c r="F1176" s="2">
        <v>4004.46</v>
      </c>
      <c r="G1176" s="2">
        <v>400.45</v>
      </c>
      <c r="H1176" s="2">
        <v>3604.01</v>
      </c>
      <c r="I1176" s="2" t="s">
        <v>29</v>
      </c>
      <c r="J1176" s="4">
        <v>1.111112344305371</v>
      </c>
      <c r="K1176" t="str">
        <f>_xlfn.XLOOKUP(D1176, dim_channels!A:A, dim_channels!C:C, "Not Found")</f>
        <v>Offline</v>
      </c>
      <c r="L1176" t="str">
        <f>_xlfn.XLOOKUP(D1176, dim_channels!A:A, dim_channels!B:B, "Not Found")</f>
        <v>Travel Agency</v>
      </c>
    </row>
    <row r="1177" spans="1:12" x14ac:dyDescent="0.2">
      <c r="A1177" s="3" t="s">
        <v>1604</v>
      </c>
      <c r="B1177" s="3" t="s">
        <v>630</v>
      </c>
      <c r="C1177" s="3" t="s">
        <v>465</v>
      </c>
      <c r="D1177" s="3" t="s">
        <v>52</v>
      </c>
      <c r="E1177" s="3" t="s">
        <v>60</v>
      </c>
      <c r="F1177" s="3">
        <v>2740.16</v>
      </c>
      <c r="G1177" s="3">
        <v>0</v>
      </c>
      <c r="H1177" s="3">
        <v>2740.16</v>
      </c>
      <c r="I1177" s="3" t="s">
        <v>41</v>
      </c>
      <c r="J1177" s="5">
        <v>1</v>
      </c>
      <c r="K1177" t="str">
        <f>_xlfn.XLOOKUP(D1177, dim_channels!A:A, dim_channels!C:C, "Not Found")</f>
        <v>OTA</v>
      </c>
      <c r="L1177" t="str">
        <f>_xlfn.XLOOKUP(D1177, dim_channels!A:A, dim_channels!B:B, "Not Found")</f>
        <v>Agoda</v>
      </c>
    </row>
    <row r="1178" spans="1:12" x14ac:dyDescent="0.2">
      <c r="A1178" s="2" t="s">
        <v>1605</v>
      </c>
      <c r="B1178" s="2" t="s">
        <v>247</v>
      </c>
      <c r="C1178" s="2" t="s">
        <v>367</v>
      </c>
      <c r="D1178" s="2" t="s">
        <v>52</v>
      </c>
      <c r="E1178" s="2" t="s">
        <v>60</v>
      </c>
      <c r="F1178" s="2">
        <v>5482.99</v>
      </c>
      <c r="G1178" s="2">
        <v>0</v>
      </c>
      <c r="H1178" s="2">
        <v>5482.99</v>
      </c>
      <c r="I1178" s="2" t="s">
        <v>56</v>
      </c>
      <c r="J1178" s="4">
        <v>1</v>
      </c>
      <c r="K1178" t="str">
        <f>_xlfn.XLOOKUP(D1178, dim_channels!A:A, dim_channels!C:C, "Not Found")</f>
        <v>OTA</v>
      </c>
      <c r="L1178" t="str">
        <f>_xlfn.XLOOKUP(D1178, dim_channels!A:A, dim_channels!B:B, "Not Found")</f>
        <v>Agoda</v>
      </c>
    </row>
    <row r="1179" spans="1:12" x14ac:dyDescent="0.2">
      <c r="A1179" s="3" t="s">
        <v>1606</v>
      </c>
      <c r="B1179" s="3" t="s">
        <v>262</v>
      </c>
      <c r="C1179" s="3" t="s">
        <v>783</v>
      </c>
      <c r="D1179" s="3" t="s">
        <v>169</v>
      </c>
      <c r="E1179" s="3" t="s">
        <v>34</v>
      </c>
      <c r="F1179" s="3">
        <v>8203.76</v>
      </c>
      <c r="G1179" s="3">
        <v>1640.75</v>
      </c>
      <c r="H1179" s="3">
        <v>6563.01</v>
      </c>
      <c r="I1179" s="3" t="s">
        <v>29</v>
      </c>
      <c r="J1179" s="5">
        <v>1.249999619077222</v>
      </c>
      <c r="K1179" t="str">
        <f>_xlfn.XLOOKUP(D1179, dim_channels!A:A, dim_channels!C:C, "Not Found")</f>
        <v>GDS</v>
      </c>
      <c r="L1179" t="str">
        <f>_xlfn.XLOOKUP(D1179, dim_channels!A:A, dim_channels!B:B, "Not Found")</f>
        <v>GDS (Amadeus)</v>
      </c>
    </row>
    <row r="1180" spans="1:12" x14ac:dyDescent="0.2">
      <c r="A1180" s="2" t="s">
        <v>1607</v>
      </c>
      <c r="B1180" s="2" t="s">
        <v>420</v>
      </c>
      <c r="C1180" s="2" t="s">
        <v>495</v>
      </c>
      <c r="D1180" s="2" t="s">
        <v>206</v>
      </c>
      <c r="E1180" s="2" t="s">
        <v>207</v>
      </c>
      <c r="F1180" s="2">
        <v>3869.57</v>
      </c>
      <c r="G1180" s="2">
        <v>0</v>
      </c>
      <c r="H1180" s="2">
        <v>3869.57</v>
      </c>
      <c r="I1180" s="2" t="s">
        <v>29</v>
      </c>
      <c r="J1180" s="4">
        <v>1</v>
      </c>
      <c r="K1180" t="str">
        <f>_xlfn.XLOOKUP(D1180, dim_channels!A:A, dim_channels!C:C, "Not Found")</f>
        <v>Direct</v>
      </c>
      <c r="L1180" t="str">
        <f>_xlfn.XLOOKUP(D1180, dim_channels!A:A, dim_channels!B:B, "Not Found")</f>
        <v>Walk-in</v>
      </c>
    </row>
    <row r="1181" spans="1:12" x14ac:dyDescent="0.2">
      <c r="A1181" s="3" t="s">
        <v>1608</v>
      </c>
      <c r="B1181" s="3" t="s">
        <v>181</v>
      </c>
      <c r="C1181" s="3" t="s">
        <v>322</v>
      </c>
      <c r="D1181" s="3" t="s">
        <v>64</v>
      </c>
      <c r="E1181" s="3" t="s">
        <v>34</v>
      </c>
      <c r="F1181" s="3">
        <v>15603.31</v>
      </c>
      <c r="G1181" s="3">
        <v>0</v>
      </c>
      <c r="H1181" s="3">
        <v>15603.31</v>
      </c>
      <c r="I1181" s="3" t="s">
        <v>29</v>
      </c>
      <c r="J1181" s="5">
        <v>1</v>
      </c>
      <c r="K1181" t="str">
        <f>_xlfn.XLOOKUP(D1181, dim_channels!A:A, dim_channels!C:C, "Not Found")</f>
        <v>Direct</v>
      </c>
      <c r="L1181" t="str">
        <f>_xlfn.XLOOKUP(D1181, dim_channels!A:A, dim_channels!B:B, "Not Found")</f>
        <v>Direct Website</v>
      </c>
    </row>
    <row r="1182" spans="1:12" x14ac:dyDescent="0.2">
      <c r="A1182" s="2" t="s">
        <v>1609</v>
      </c>
      <c r="B1182" s="2" t="s">
        <v>187</v>
      </c>
      <c r="C1182" s="2" t="s">
        <v>1610</v>
      </c>
      <c r="D1182" s="2" t="s">
        <v>64</v>
      </c>
      <c r="E1182" s="2" t="s">
        <v>34</v>
      </c>
      <c r="F1182" s="2">
        <v>4690.45</v>
      </c>
      <c r="G1182" s="2">
        <v>0</v>
      </c>
      <c r="H1182" s="2">
        <v>4690.45</v>
      </c>
      <c r="I1182" s="2" t="s">
        <v>29</v>
      </c>
      <c r="J1182" s="4">
        <v>1</v>
      </c>
      <c r="K1182" t="str">
        <f>_xlfn.XLOOKUP(D1182, dim_channels!A:A, dim_channels!C:C, "Not Found")</f>
        <v>Direct</v>
      </c>
      <c r="L1182" t="str">
        <f>_xlfn.XLOOKUP(D1182, dim_channels!A:A, dim_channels!B:B, "Not Found")</f>
        <v>Direct Website</v>
      </c>
    </row>
    <row r="1183" spans="1:12" x14ac:dyDescent="0.2">
      <c r="A1183" s="3" t="s">
        <v>1611</v>
      </c>
      <c r="B1183" s="3" t="s">
        <v>846</v>
      </c>
      <c r="C1183" s="3" t="s">
        <v>389</v>
      </c>
      <c r="D1183" s="3" t="s">
        <v>52</v>
      </c>
      <c r="E1183" s="3" t="s">
        <v>60</v>
      </c>
      <c r="F1183" s="3">
        <v>7841.67</v>
      </c>
      <c r="G1183" s="3">
        <v>0</v>
      </c>
      <c r="H1183" s="3">
        <v>7841.67</v>
      </c>
      <c r="I1183" s="3" t="s">
        <v>29</v>
      </c>
      <c r="J1183" s="5">
        <v>1</v>
      </c>
      <c r="K1183" t="str">
        <f>_xlfn.XLOOKUP(D1183, dim_channels!A:A, dim_channels!C:C, "Not Found")</f>
        <v>OTA</v>
      </c>
      <c r="L1183" t="str">
        <f>_xlfn.XLOOKUP(D1183, dim_channels!A:A, dim_channels!B:B, "Not Found")</f>
        <v>Agoda</v>
      </c>
    </row>
    <row r="1184" spans="1:12" x14ac:dyDescent="0.2">
      <c r="A1184" s="2" t="s">
        <v>1612</v>
      </c>
      <c r="B1184" s="2" t="s">
        <v>133</v>
      </c>
      <c r="C1184" s="2" t="s">
        <v>133</v>
      </c>
      <c r="D1184" s="2" t="s">
        <v>45</v>
      </c>
      <c r="E1184" s="2" t="s">
        <v>46</v>
      </c>
      <c r="F1184" s="2">
        <v>6766.73</v>
      </c>
      <c r="G1184" s="2">
        <v>338.34</v>
      </c>
      <c r="H1184" s="2">
        <v>6428.39</v>
      </c>
      <c r="I1184" s="2" t="s">
        <v>29</v>
      </c>
      <c r="J1184" s="4">
        <v>1.052632152062958</v>
      </c>
      <c r="K1184" t="str">
        <f>_xlfn.XLOOKUP(D1184, dim_channels!A:A, dim_channels!C:C, "Not Found")</f>
        <v>Corporate</v>
      </c>
      <c r="L1184" t="str">
        <f>_xlfn.XLOOKUP(D1184, dim_channels!A:A, dim_channels!B:B, "Not Found")</f>
        <v>Corporate Direct</v>
      </c>
    </row>
    <row r="1185" spans="1:12" x14ac:dyDescent="0.2">
      <c r="A1185" s="3" t="s">
        <v>1613</v>
      </c>
      <c r="B1185" s="3" t="s">
        <v>512</v>
      </c>
      <c r="C1185" s="3" t="s">
        <v>118</v>
      </c>
      <c r="D1185" s="3" t="s">
        <v>33</v>
      </c>
      <c r="E1185" s="3" t="s">
        <v>34</v>
      </c>
      <c r="F1185" s="3">
        <v>6916.4</v>
      </c>
      <c r="G1185" s="3">
        <v>1037.46</v>
      </c>
      <c r="H1185" s="3">
        <v>5878.94</v>
      </c>
      <c r="I1185" s="3" t="s">
        <v>29</v>
      </c>
      <c r="J1185" s="5">
        <v>1.1764705882352939</v>
      </c>
      <c r="K1185" t="str">
        <f>_xlfn.XLOOKUP(D1185, dim_channels!A:A, dim_channels!C:C, "Not Found")</f>
        <v>OTA</v>
      </c>
      <c r="L1185" t="str">
        <f>_xlfn.XLOOKUP(D1185, dim_channels!A:A, dim_channels!B:B, "Not Found")</f>
        <v>Booking.com</v>
      </c>
    </row>
    <row r="1186" spans="1:12" x14ac:dyDescent="0.2">
      <c r="A1186" s="2" t="s">
        <v>1614</v>
      </c>
      <c r="B1186" s="2" t="s">
        <v>123</v>
      </c>
      <c r="C1186" s="2" t="s">
        <v>217</v>
      </c>
      <c r="D1186" s="2" t="s">
        <v>52</v>
      </c>
      <c r="E1186" s="2" t="s">
        <v>34</v>
      </c>
      <c r="F1186" s="2">
        <v>7280.01</v>
      </c>
      <c r="G1186" s="2">
        <v>873.6</v>
      </c>
      <c r="H1186" s="2">
        <v>6406.41</v>
      </c>
      <c r="I1186" s="2" t="s">
        <v>29</v>
      </c>
      <c r="J1186" s="4">
        <v>1.1363634235086419</v>
      </c>
      <c r="K1186" t="str">
        <f>_xlfn.XLOOKUP(D1186, dim_channels!A:A, dim_channels!C:C, "Not Found")</f>
        <v>OTA</v>
      </c>
      <c r="L1186" t="str">
        <f>_xlfn.XLOOKUP(D1186, dim_channels!A:A, dim_channels!B:B, "Not Found")</f>
        <v>Agoda</v>
      </c>
    </row>
    <row r="1187" spans="1:12" x14ac:dyDescent="0.2">
      <c r="A1187" s="3" t="s">
        <v>1615</v>
      </c>
      <c r="B1187" s="3" t="s">
        <v>712</v>
      </c>
      <c r="C1187" s="3" t="s">
        <v>1340</v>
      </c>
      <c r="D1187" s="3" t="s">
        <v>52</v>
      </c>
      <c r="E1187" s="3" t="s">
        <v>60</v>
      </c>
      <c r="F1187" s="3">
        <v>3596.09</v>
      </c>
      <c r="G1187" s="3">
        <v>0</v>
      </c>
      <c r="H1187" s="3">
        <v>3596.09</v>
      </c>
      <c r="I1187" s="3" t="s">
        <v>41</v>
      </c>
      <c r="J1187" s="5">
        <v>1</v>
      </c>
      <c r="K1187" t="str">
        <f>_xlfn.XLOOKUP(D1187, dim_channels!A:A, dim_channels!C:C, "Not Found")</f>
        <v>OTA</v>
      </c>
      <c r="L1187" t="str">
        <f>_xlfn.XLOOKUP(D1187, dim_channels!A:A, dim_channels!B:B, "Not Found")</f>
        <v>Agoda</v>
      </c>
    </row>
    <row r="1188" spans="1:12" x14ac:dyDescent="0.2">
      <c r="A1188" s="2" t="s">
        <v>1616</v>
      </c>
      <c r="B1188" s="2" t="s">
        <v>619</v>
      </c>
      <c r="C1188" s="2" t="s">
        <v>714</v>
      </c>
      <c r="D1188" s="2" t="s">
        <v>33</v>
      </c>
      <c r="E1188" s="2" t="s">
        <v>34</v>
      </c>
      <c r="F1188" s="2">
        <v>11074.49</v>
      </c>
      <c r="G1188" s="2">
        <v>1661.17</v>
      </c>
      <c r="H1188" s="2">
        <v>9413.32</v>
      </c>
      <c r="I1188" s="2" t="s">
        <v>29</v>
      </c>
      <c r="J1188" s="4">
        <v>1.176470150807579</v>
      </c>
      <c r="K1188" t="str">
        <f>_xlfn.XLOOKUP(D1188, dim_channels!A:A, dim_channels!C:C, "Not Found")</f>
        <v>OTA</v>
      </c>
      <c r="L1188" t="str">
        <f>_xlfn.XLOOKUP(D1188, dim_channels!A:A, dim_channels!B:B, "Not Found")</f>
        <v>Booking.com</v>
      </c>
    </row>
    <row r="1189" spans="1:12" x14ac:dyDescent="0.2">
      <c r="A1189" s="3" t="s">
        <v>1617</v>
      </c>
      <c r="B1189" s="3" t="s">
        <v>156</v>
      </c>
      <c r="C1189" s="3" t="s">
        <v>866</v>
      </c>
      <c r="D1189" s="3" t="s">
        <v>33</v>
      </c>
      <c r="E1189" s="3" t="s">
        <v>28</v>
      </c>
      <c r="F1189" s="3">
        <v>13110.72</v>
      </c>
      <c r="G1189" s="3">
        <v>1966.61</v>
      </c>
      <c r="H1189" s="3">
        <v>11144.11</v>
      </c>
      <c r="I1189" s="3" t="s">
        <v>29</v>
      </c>
      <c r="J1189" s="5">
        <v>1.176470799372942</v>
      </c>
      <c r="K1189" t="str">
        <f>_xlfn.XLOOKUP(D1189, dim_channels!A:A, dim_channels!C:C, "Not Found")</f>
        <v>OTA</v>
      </c>
      <c r="L1189" t="str">
        <f>_xlfn.XLOOKUP(D1189, dim_channels!A:A, dim_channels!B:B, "Not Found")</f>
        <v>Booking.com</v>
      </c>
    </row>
    <row r="1190" spans="1:12" x14ac:dyDescent="0.2">
      <c r="A1190" s="2" t="s">
        <v>1618</v>
      </c>
      <c r="B1190" s="2" t="s">
        <v>91</v>
      </c>
      <c r="C1190" s="2" t="s">
        <v>303</v>
      </c>
      <c r="D1190" s="2" t="s">
        <v>64</v>
      </c>
      <c r="E1190" s="2" t="s">
        <v>28</v>
      </c>
      <c r="F1190" s="2">
        <v>5229.76</v>
      </c>
      <c r="G1190" s="2">
        <v>0</v>
      </c>
      <c r="H1190" s="2">
        <v>5229.76</v>
      </c>
      <c r="I1190" s="2" t="s">
        <v>29</v>
      </c>
      <c r="J1190" s="4">
        <v>1</v>
      </c>
      <c r="K1190" t="str">
        <f>_xlfn.XLOOKUP(D1190, dim_channels!A:A, dim_channels!C:C, "Not Found")</f>
        <v>Direct</v>
      </c>
      <c r="L1190" t="str">
        <f>_xlfn.XLOOKUP(D1190, dim_channels!A:A, dim_channels!B:B, "Not Found")</f>
        <v>Direct Website</v>
      </c>
    </row>
    <row r="1191" spans="1:12" x14ac:dyDescent="0.2">
      <c r="A1191" s="3" t="s">
        <v>1619</v>
      </c>
      <c r="B1191" s="3" t="s">
        <v>608</v>
      </c>
      <c r="C1191" s="3" t="s">
        <v>527</v>
      </c>
      <c r="D1191" s="3" t="s">
        <v>169</v>
      </c>
      <c r="E1191" s="3" t="s">
        <v>34</v>
      </c>
      <c r="F1191" s="3">
        <v>3106.85</v>
      </c>
      <c r="G1191" s="3">
        <v>621.37</v>
      </c>
      <c r="H1191" s="3">
        <v>2485.48</v>
      </c>
      <c r="I1191" s="3" t="s">
        <v>29</v>
      </c>
      <c r="J1191" s="5">
        <v>1.25</v>
      </c>
      <c r="K1191" t="str">
        <f>_xlfn.XLOOKUP(D1191, dim_channels!A:A, dim_channels!C:C, "Not Found")</f>
        <v>GDS</v>
      </c>
      <c r="L1191" t="str">
        <f>_xlfn.XLOOKUP(D1191, dim_channels!A:A, dim_channels!B:B, "Not Found")</f>
        <v>GDS (Amadeus)</v>
      </c>
    </row>
    <row r="1192" spans="1:12" x14ac:dyDescent="0.2">
      <c r="A1192" s="2" t="s">
        <v>1620</v>
      </c>
      <c r="B1192" s="2" t="s">
        <v>178</v>
      </c>
      <c r="C1192" s="2" t="s">
        <v>562</v>
      </c>
      <c r="D1192" s="2" t="s">
        <v>114</v>
      </c>
      <c r="E1192" s="2" t="s">
        <v>46</v>
      </c>
      <c r="F1192" s="2">
        <v>14891.96</v>
      </c>
      <c r="G1192" s="2">
        <v>1489.2</v>
      </c>
      <c r="H1192" s="2">
        <v>13402.76</v>
      </c>
      <c r="I1192" s="2" t="s">
        <v>41</v>
      </c>
      <c r="J1192" s="4">
        <v>1.111111442717768</v>
      </c>
      <c r="K1192" t="str">
        <f>_xlfn.XLOOKUP(D1192, dim_channels!A:A, dim_channels!C:C, "Not Found")</f>
        <v>Offline</v>
      </c>
      <c r="L1192" t="str">
        <f>_xlfn.XLOOKUP(D1192, dim_channels!A:A, dim_channels!B:B, "Not Found")</f>
        <v>Travel Agency</v>
      </c>
    </row>
    <row r="1193" spans="1:12" x14ac:dyDescent="0.2">
      <c r="A1193" s="3" t="s">
        <v>1621</v>
      </c>
      <c r="B1193" s="3" t="s">
        <v>184</v>
      </c>
      <c r="C1193" s="3" t="s">
        <v>355</v>
      </c>
      <c r="D1193" s="3" t="s">
        <v>64</v>
      </c>
      <c r="E1193" s="3" t="s">
        <v>28</v>
      </c>
      <c r="F1193" s="3">
        <v>9358.2099999999991</v>
      </c>
      <c r="G1193" s="3">
        <v>0</v>
      </c>
      <c r="H1193" s="3">
        <v>9358.2099999999991</v>
      </c>
      <c r="I1193" s="3" t="s">
        <v>29</v>
      </c>
      <c r="J1193" s="5">
        <v>1</v>
      </c>
      <c r="K1193" t="str">
        <f>_xlfn.XLOOKUP(D1193, dim_channels!A:A, dim_channels!C:C, "Not Found")</f>
        <v>Direct</v>
      </c>
      <c r="L1193" t="str">
        <f>_xlfn.XLOOKUP(D1193, dim_channels!A:A, dim_channels!B:B, "Not Found")</f>
        <v>Direct Website</v>
      </c>
    </row>
    <row r="1194" spans="1:12" x14ac:dyDescent="0.2">
      <c r="A1194" s="2" t="s">
        <v>1622</v>
      </c>
      <c r="B1194" s="2" t="s">
        <v>87</v>
      </c>
      <c r="C1194" s="2" t="s">
        <v>1623</v>
      </c>
      <c r="D1194" s="2" t="s">
        <v>45</v>
      </c>
      <c r="E1194" s="2" t="s">
        <v>89</v>
      </c>
      <c r="F1194" s="2">
        <v>6648.74</v>
      </c>
      <c r="G1194" s="2">
        <v>0</v>
      </c>
      <c r="H1194" s="2">
        <v>6648.74</v>
      </c>
      <c r="I1194" s="2" t="s">
        <v>29</v>
      </c>
      <c r="J1194" s="4">
        <v>1</v>
      </c>
      <c r="K1194" t="str">
        <f>_xlfn.XLOOKUP(D1194, dim_channels!A:A, dim_channels!C:C, "Not Found")</f>
        <v>Corporate</v>
      </c>
      <c r="L1194" t="str">
        <f>_xlfn.XLOOKUP(D1194, dim_channels!A:A, dim_channels!B:B, "Not Found")</f>
        <v>Corporate Direct</v>
      </c>
    </row>
    <row r="1195" spans="1:12" x14ac:dyDescent="0.2">
      <c r="A1195" s="3" t="s">
        <v>1624</v>
      </c>
      <c r="B1195" s="3" t="s">
        <v>839</v>
      </c>
      <c r="C1195" s="3" t="s">
        <v>305</v>
      </c>
      <c r="D1195" s="3" t="s">
        <v>206</v>
      </c>
      <c r="E1195" s="3" t="s">
        <v>207</v>
      </c>
      <c r="F1195" s="3">
        <v>17054.34</v>
      </c>
      <c r="G1195" s="3">
        <v>0</v>
      </c>
      <c r="H1195" s="3">
        <v>17054.34</v>
      </c>
      <c r="I1195" s="3" t="s">
        <v>29</v>
      </c>
      <c r="J1195" s="5">
        <v>1</v>
      </c>
      <c r="K1195" t="str">
        <f>_xlfn.XLOOKUP(D1195, dim_channels!A:A, dim_channels!C:C, "Not Found")</f>
        <v>Direct</v>
      </c>
      <c r="L1195" t="str">
        <f>_xlfn.XLOOKUP(D1195, dim_channels!A:A, dim_channels!B:B, "Not Found")</f>
        <v>Walk-in</v>
      </c>
    </row>
    <row r="1196" spans="1:12" x14ac:dyDescent="0.2">
      <c r="A1196" s="2" t="s">
        <v>1625</v>
      </c>
      <c r="B1196" s="2" t="s">
        <v>538</v>
      </c>
      <c r="C1196" s="2" t="s">
        <v>471</v>
      </c>
      <c r="D1196" s="2" t="s">
        <v>33</v>
      </c>
      <c r="E1196" s="2" t="s">
        <v>60</v>
      </c>
      <c r="F1196" s="2">
        <v>17298.240000000002</v>
      </c>
      <c r="G1196" s="2">
        <v>0</v>
      </c>
      <c r="H1196" s="2">
        <v>17298.240000000002</v>
      </c>
      <c r="I1196" s="2" t="s">
        <v>29</v>
      </c>
      <c r="J1196" s="4">
        <v>1</v>
      </c>
      <c r="K1196" t="str">
        <f>_xlfn.XLOOKUP(D1196, dim_channels!A:A, dim_channels!C:C, "Not Found")</f>
        <v>OTA</v>
      </c>
      <c r="L1196" t="str">
        <f>_xlfn.XLOOKUP(D1196, dim_channels!A:A, dim_channels!B:B, "Not Found")</f>
        <v>Booking.com</v>
      </c>
    </row>
    <row r="1197" spans="1:12" x14ac:dyDescent="0.2">
      <c r="A1197" s="3" t="s">
        <v>1626</v>
      </c>
      <c r="B1197" s="3" t="s">
        <v>256</v>
      </c>
      <c r="C1197" s="3" t="s">
        <v>771</v>
      </c>
      <c r="D1197" s="3" t="s">
        <v>52</v>
      </c>
      <c r="E1197" s="3" t="s">
        <v>60</v>
      </c>
      <c r="F1197" s="3">
        <v>7138.24</v>
      </c>
      <c r="G1197" s="3">
        <v>0</v>
      </c>
      <c r="H1197" s="3">
        <v>7138.24</v>
      </c>
      <c r="I1197" s="3" t="s">
        <v>29</v>
      </c>
      <c r="J1197" s="5">
        <v>1</v>
      </c>
      <c r="K1197" t="str">
        <f>_xlfn.XLOOKUP(D1197, dim_channels!A:A, dim_channels!C:C, "Not Found")</f>
        <v>OTA</v>
      </c>
      <c r="L1197" t="str">
        <f>_xlfn.XLOOKUP(D1197, dim_channels!A:A, dim_channels!B:B, "Not Found")</f>
        <v>Agoda</v>
      </c>
    </row>
    <row r="1198" spans="1:12" x14ac:dyDescent="0.2">
      <c r="A1198" s="2" t="s">
        <v>1627</v>
      </c>
      <c r="B1198" s="2" t="s">
        <v>238</v>
      </c>
      <c r="C1198" s="2" t="s">
        <v>863</v>
      </c>
      <c r="D1198" s="2" t="s">
        <v>114</v>
      </c>
      <c r="E1198" s="2" t="s">
        <v>115</v>
      </c>
      <c r="F1198" s="2">
        <v>5760.61</v>
      </c>
      <c r="G1198" s="2">
        <v>576.05999999999995</v>
      </c>
      <c r="H1198" s="2">
        <v>5184.55</v>
      </c>
      <c r="I1198" s="2" t="s">
        <v>29</v>
      </c>
      <c r="J1198" s="4">
        <v>1.111110896799143</v>
      </c>
      <c r="K1198" t="str">
        <f>_xlfn.XLOOKUP(D1198, dim_channels!A:A, dim_channels!C:C, "Not Found")</f>
        <v>Offline</v>
      </c>
      <c r="L1198" t="str">
        <f>_xlfn.XLOOKUP(D1198, dim_channels!A:A, dim_channels!B:B, "Not Found")</f>
        <v>Travel Agency</v>
      </c>
    </row>
    <row r="1199" spans="1:12" x14ac:dyDescent="0.2">
      <c r="A1199" s="3" t="s">
        <v>1628</v>
      </c>
      <c r="B1199" s="3" t="s">
        <v>256</v>
      </c>
      <c r="C1199" s="3" t="s">
        <v>472</v>
      </c>
      <c r="D1199" s="3" t="s">
        <v>52</v>
      </c>
      <c r="E1199" s="3" t="s">
        <v>34</v>
      </c>
      <c r="F1199" s="3">
        <v>8046.86</v>
      </c>
      <c r="G1199" s="3">
        <v>965.62</v>
      </c>
      <c r="H1199" s="3">
        <v>7081.24</v>
      </c>
      <c r="I1199" s="3" t="s">
        <v>29</v>
      </c>
      <c r="J1199" s="5">
        <v>1.1363631228428921</v>
      </c>
      <c r="K1199" t="str">
        <f>_xlfn.XLOOKUP(D1199, dim_channels!A:A, dim_channels!C:C, "Not Found")</f>
        <v>OTA</v>
      </c>
      <c r="L1199" t="str">
        <f>_xlfn.XLOOKUP(D1199, dim_channels!A:A, dim_channels!B:B, "Not Found")</f>
        <v>Agoda</v>
      </c>
    </row>
    <row r="1200" spans="1:12" x14ac:dyDescent="0.2">
      <c r="A1200" s="2" t="s">
        <v>1629</v>
      </c>
      <c r="B1200" s="2" t="s">
        <v>603</v>
      </c>
      <c r="C1200" s="2" t="s">
        <v>577</v>
      </c>
      <c r="D1200" s="2" t="s">
        <v>64</v>
      </c>
      <c r="E1200" s="2" t="s">
        <v>115</v>
      </c>
      <c r="F1200" s="2">
        <v>6327.46</v>
      </c>
      <c r="G1200" s="2">
        <v>0</v>
      </c>
      <c r="H1200" s="2">
        <v>6327.46</v>
      </c>
      <c r="I1200" s="2" t="s">
        <v>29</v>
      </c>
      <c r="J1200" s="4">
        <v>1</v>
      </c>
      <c r="K1200" t="str">
        <f>_xlfn.XLOOKUP(D1200, dim_channels!A:A, dim_channels!C:C, "Not Found")</f>
        <v>Direct</v>
      </c>
      <c r="L1200" t="str">
        <f>_xlfn.XLOOKUP(D1200, dim_channels!A:A, dim_channels!B:B, "Not Found")</f>
        <v>Direct Website</v>
      </c>
    </row>
    <row r="1201" spans="1:12" x14ac:dyDescent="0.2">
      <c r="A1201" s="3" t="s">
        <v>1630</v>
      </c>
      <c r="B1201" s="3" t="s">
        <v>443</v>
      </c>
      <c r="C1201" s="3" t="s">
        <v>371</v>
      </c>
      <c r="D1201" s="3" t="s">
        <v>206</v>
      </c>
      <c r="E1201" s="3" t="s">
        <v>207</v>
      </c>
      <c r="F1201" s="3">
        <v>9925.84</v>
      </c>
      <c r="G1201" s="3">
        <v>0</v>
      </c>
      <c r="H1201" s="3">
        <v>9925.84</v>
      </c>
      <c r="I1201" s="3" t="s">
        <v>29</v>
      </c>
      <c r="J1201" s="5">
        <v>1</v>
      </c>
      <c r="K1201" t="str">
        <f>_xlfn.XLOOKUP(D1201, dim_channels!A:A, dim_channels!C:C, "Not Found")</f>
        <v>Direct</v>
      </c>
      <c r="L1201" t="str">
        <f>_xlfn.XLOOKUP(D1201, dim_channels!A:A, dim_channels!B:B, "Not Found")</f>
        <v>Walk-in</v>
      </c>
    </row>
    <row r="1202" spans="1:12" x14ac:dyDescent="0.2">
      <c r="A1202" s="2" t="s">
        <v>1631</v>
      </c>
      <c r="B1202" s="2" t="s">
        <v>229</v>
      </c>
      <c r="C1202" s="2" t="s">
        <v>484</v>
      </c>
      <c r="D1202" s="2" t="s">
        <v>64</v>
      </c>
      <c r="E1202" s="2" t="s">
        <v>115</v>
      </c>
      <c r="F1202" s="2">
        <v>12601.06</v>
      </c>
      <c r="G1202" s="2">
        <v>0</v>
      </c>
      <c r="H1202" s="2">
        <v>12601.06</v>
      </c>
      <c r="I1202" s="2" t="s">
        <v>29</v>
      </c>
      <c r="J1202" s="4">
        <v>1</v>
      </c>
      <c r="K1202" t="str">
        <f>_xlfn.XLOOKUP(D1202, dim_channels!A:A, dim_channels!C:C, "Not Found")</f>
        <v>Direct</v>
      </c>
      <c r="L1202" t="str">
        <f>_xlfn.XLOOKUP(D1202, dim_channels!A:A, dim_channels!B:B, "Not Found")</f>
        <v>Direct Website</v>
      </c>
    </row>
    <row r="1203" spans="1:12" x14ac:dyDescent="0.2">
      <c r="A1203" s="3" t="s">
        <v>1632</v>
      </c>
      <c r="B1203" s="3" t="s">
        <v>525</v>
      </c>
      <c r="C1203" s="3" t="s">
        <v>167</v>
      </c>
      <c r="D1203" s="3" t="s">
        <v>45</v>
      </c>
      <c r="E1203" s="3" t="s">
        <v>46</v>
      </c>
      <c r="F1203" s="3">
        <v>5775.75</v>
      </c>
      <c r="G1203" s="3">
        <v>288.79000000000002</v>
      </c>
      <c r="H1203" s="3">
        <v>5486.96</v>
      </c>
      <c r="I1203" s="3" t="s">
        <v>41</v>
      </c>
      <c r="J1203" s="5">
        <v>1.0526320585533699</v>
      </c>
      <c r="K1203" t="str">
        <f>_xlfn.XLOOKUP(D1203, dim_channels!A:A, dim_channels!C:C, "Not Found")</f>
        <v>Corporate</v>
      </c>
      <c r="L1203" t="str">
        <f>_xlfn.XLOOKUP(D1203, dim_channels!A:A, dim_channels!B:B, "Not Found")</f>
        <v>Corporate Direct</v>
      </c>
    </row>
    <row r="1204" spans="1:12" x14ac:dyDescent="0.2">
      <c r="A1204" s="2" t="s">
        <v>1633</v>
      </c>
      <c r="B1204" s="2" t="s">
        <v>51</v>
      </c>
      <c r="C1204" s="2" t="s">
        <v>202</v>
      </c>
      <c r="D1204" s="2" t="s">
        <v>169</v>
      </c>
      <c r="E1204" s="2" t="s">
        <v>34</v>
      </c>
      <c r="F1204" s="2">
        <v>3713.61</v>
      </c>
      <c r="G1204" s="2">
        <v>742.72</v>
      </c>
      <c r="H1204" s="2">
        <v>2970.89</v>
      </c>
      <c r="I1204" s="2" t="s">
        <v>41</v>
      </c>
      <c r="J1204" s="4">
        <v>1.249999158501325</v>
      </c>
      <c r="K1204" t="str">
        <f>_xlfn.XLOOKUP(D1204, dim_channels!A:A, dim_channels!C:C, "Not Found")</f>
        <v>GDS</v>
      </c>
      <c r="L1204" t="str">
        <f>_xlfn.XLOOKUP(D1204, dim_channels!A:A, dim_channels!B:B, "Not Found")</f>
        <v>GDS (Amadeus)</v>
      </c>
    </row>
    <row r="1205" spans="1:12" x14ac:dyDescent="0.2">
      <c r="A1205" s="3" t="s">
        <v>1634</v>
      </c>
      <c r="B1205" s="3" t="s">
        <v>449</v>
      </c>
      <c r="C1205" s="3" t="s">
        <v>328</v>
      </c>
      <c r="D1205" s="3" t="s">
        <v>64</v>
      </c>
      <c r="E1205" s="3" t="s">
        <v>28</v>
      </c>
      <c r="F1205" s="3">
        <v>3611.11</v>
      </c>
      <c r="G1205" s="3">
        <v>0</v>
      </c>
      <c r="H1205" s="3">
        <v>3611.11</v>
      </c>
      <c r="I1205" s="3" t="s">
        <v>29</v>
      </c>
      <c r="J1205" s="5">
        <v>1</v>
      </c>
      <c r="K1205" t="str">
        <f>_xlfn.XLOOKUP(D1205, dim_channels!A:A, dim_channels!C:C, "Not Found")</f>
        <v>Direct</v>
      </c>
      <c r="L1205" t="str">
        <f>_xlfn.XLOOKUP(D1205, dim_channels!A:A, dim_channels!B:B, "Not Found")</f>
        <v>Direct Website</v>
      </c>
    </row>
    <row r="1206" spans="1:12" x14ac:dyDescent="0.2">
      <c r="A1206" s="2" t="s">
        <v>1635</v>
      </c>
      <c r="B1206" s="2" t="s">
        <v>204</v>
      </c>
      <c r="C1206" s="2" t="s">
        <v>619</v>
      </c>
      <c r="D1206" s="2" t="s">
        <v>114</v>
      </c>
      <c r="E1206" s="2" t="s">
        <v>115</v>
      </c>
      <c r="F1206" s="2">
        <v>2449.9899999999998</v>
      </c>
      <c r="G1206" s="2">
        <v>245</v>
      </c>
      <c r="H1206" s="2">
        <v>2204.9899999999998</v>
      </c>
      <c r="I1206" s="2" t="s">
        <v>29</v>
      </c>
      <c r="J1206" s="4">
        <v>1.111111615018662</v>
      </c>
      <c r="K1206" t="str">
        <f>_xlfn.XLOOKUP(D1206, dim_channels!A:A, dim_channels!C:C, "Not Found")</f>
        <v>Offline</v>
      </c>
      <c r="L1206" t="str">
        <f>_xlfn.XLOOKUP(D1206, dim_channels!A:A, dim_channels!B:B, "Not Found")</f>
        <v>Travel Agency</v>
      </c>
    </row>
    <row r="1207" spans="1:12" x14ac:dyDescent="0.2">
      <c r="A1207" s="3" t="s">
        <v>1636</v>
      </c>
      <c r="B1207" s="3" t="s">
        <v>437</v>
      </c>
      <c r="C1207" s="3" t="s">
        <v>266</v>
      </c>
      <c r="D1207" s="3" t="s">
        <v>27</v>
      </c>
      <c r="E1207" s="3" t="s">
        <v>34</v>
      </c>
      <c r="F1207" s="3">
        <v>8656.36</v>
      </c>
      <c r="G1207" s="3">
        <v>1558.14</v>
      </c>
      <c r="H1207" s="3">
        <v>7098.22</v>
      </c>
      <c r="I1207" s="3" t="s">
        <v>56</v>
      </c>
      <c r="J1207" s="5">
        <v>1.219511370456255</v>
      </c>
      <c r="K1207" t="str">
        <f>_xlfn.XLOOKUP(D1207, dim_channels!A:A, dim_channels!C:C, "Not Found")</f>
        <v>OTA</v>
      </c>
      <c r="L1207" t="str">
        <f>_xlfn.XLOOKUP(D1207, dim_channels!A:A, dim_channels!B:B, "Not Found")</f>
        <v>Expedia</v>
      </c>
    </row>
    <row r="1208" spans="1:12" x14ac:dyDescent="0.2">
      <c r="A1208" s="2" t="s">
        <v>1637</v>
      </c>
      <c r="B1208" s="2" t="s">
        <v>299</v>
      </c>
      <c r="C1208" s="2" t="s">
        <v>212</v>
      </c>
      <c r="D1208" s="2" t="s">
        <v>52</v>
      </c>
      <c r="E1208" s="2" t="s">
        <v>34</v>
      </c>
      <c r="F1208" s="2">
        <v>2506.13</v>
      </c>
      <c r="G1208" s="2">
        <v>300.74</v>
      </c>
      <c r="H1208" s="2">
        <v>2205.39</v>
      </c>
      <c r="I1208" s="2" t="s">
        <v>29</v>
      </c>
      <c r="J1208" s="4">
        <v>1.136365903536336</v>
      </c>
      <c r="K1208" t="str">
        <f>_xlfn.XLOOKUP(D1208, dim_channels!A:A, dim_channels!C:C, "Not Found")</f>
        <v>OTA</v>
      </c>
      <c r="L1208" t="str">
        <f>_xlfn.XLOOKUP(D1208, dim_channels!A:A, dim_channels!B:B, "Not Found")</f>
        <v>Agoda</v>
      </c>
    </row>
    <row r="1209" spans="1:12" x14ac:dyDescent="0.2">
      <c r="A1209" s="3" t="s">
        <v>1638</v>
      </c>
      <c r="B1209" s="3" t="s">
        <v>92</v>
      </c>
      <c r="C1209" s="3" t="s">
        <v>655</v>
      </c>
      <c r="D1209" s="3" t="s">
        <v>45</v>
      </c>
      <c r="E1209" s="3" t="s">
        <v>46</v>
      </c>
      <c r="F1209" s="3">
        <v>15579.87</v>
      </c>
      <c r="G1209" s="3">
        <v>778.99</v>
      </c>
      <c r="H1209" s="3">
        <v>14800.88</v>
      </c>
      <c r="I1209" s="3" t="s">
        <v>29</v>
      </c>
      <c r="J1209" s="5">
        <v>1.0526313300290251</v>
      </c>
      <c r="K1209" t="str">
        <f>_xlfn.XLOOKUP(D1209, dim_channels!A:A, dim_channels!C:C, "Not Found")</f>
        <v>Corporate</v>
      </c>
      <c r="L1209" t="str">
        <f>_xlfn.XLOOKUP(D1209, dim_channels!A:A, dim_channels!B:B, "Not Found")</f>
        <v>Corporate Direct</v>
      </c>
    </row>
    <row r="1210" spans="1:12" x14ac:dyDescent="0.2">
      <c r="A1210" s="2" t="s">
        <v>1639</v>
      </c>
      <c r="B1210" s="2" t="s">
        <v>370</v>
      </c>
      <c r="C1210" s="2" t="s">
        <v>173</v>
      </c>
      <c r="D1210" s="2" t="s">
        <v>33</v>
      </c>
      <c r="E1210" s="2" t="s">
        <v>28</v>
      </c>
      <c r="F1210" s="2">
        <v>8511.39</v>
      </c>
      <c r="G1210" s="2">
        <v>1276.71</v>
      </c>
      <c r="H1210" s="2">
        <v>7234.68</v>
      </c>
      <c r="I1210" s="2" t="s">
        <v>29</v>
      </c>
      <c r="J1210" s="4">
        <v>1.176470832158437</v>
      </c>
      <c r="K1210" t="str">
        <f>_xlfn.XLOOKUP(D1210, dim_channels!A:A, dim_channels!C:C, "Not Found")</f>
        <v>OTA</v>
      </c>
      <c r="L1210" t="str">
        <f>_xlfn.XLOOKUP(D1210, dim_channels!A:A, dim_channels!B:B, "Not Found")</f>
        <v>Booking.com</v>
      </c>
    </row>
    <row r="1211" spans="1:12" x14ac:dyDescent="0.2">
      <c r="A1211" s="3" t="s">
        <v>1640</v>
      </c>
      <c r="B1211" s="3" t="s">
        <v>70</v>
      </c>
      <c r="C1211" s="3" t="s">
        <v>773</v>
      </c>
      <c r="D1211" s="3" t="s">
        <v>33</v>
      </c>
      <c r="E1211" s="3" t="s">
        <v>34</v>
      </c>
      <c r="F1211" s="3">
        <v>3356.22</v>
      </c>
      <c r="G1211" s="3">
        <v>503.43</v>
      </c>
      <c r="H1211" s="3">
        <v>2852.79</v>
      </c>
      <c r="I1211" s="3" t="s">
        <v>56</v>
      </c>
      <c r="J1211" s="5">
        <v>1.176469351056334</v>
      </c>
      <c r="K1211" t="str">
        <f>_xlfn.XLOOKUP(D1211, dim_channels!A:A, dim_channels!C:C, "Not Found")</f>
        <v>OTA</v>
      </c>
      <c r="L1211" t="str">
        <f>_xlfn.XLOOKUP(D1211, dim_channels!A:A, dim_channels!B:B, "Not Found")</f>
        <v>Booking.com</v>
      </c>
    </row>
    <row r="1212" spans="1:12" x14ac:dyDescent="0.2">
      <c r="A1212" s="2" t="s">
        <v>1641</v>
      </c>
      <c r="B1212" s="2" t="s">
        <v>236</v>
      </c>
      <c r="C1212" s="2" t="s">
        <v>253</v>
      </c>
      <c r="D1212" s="2" t="s">
        <v>33</v>
      </c>
      <c r="E1212" s="2" t="s">
        <v>28</v>
      </c>
      <c r="F1212" s="2">
        <v>11860.18</v>
      </c>
      <c r="G1212" s="2">
        <v>1779.03</v>
      </c>
      <c r="H1212" s="2">
        <v>10081.15</v>
      </c>
      <c r="I1212" s="2" t="s">
        <v>29</v>
      </c>
      <c r="J1212" s="4">
        <v>1.1764709383354079</v>
      </c>
      <c r="K1212" t="str">
        <f>_xlfn.XLOOKUP(D1212, dim_channels!A:A, dim_channels!C:C, "Not Found")</f>
        <v>OTA</v>
      </c>
      <c r="L1212" t="str">
        <f>_xlfn.XLOOKUP(D1212, dim_channels!A:A, dim_channels!B:B, "Not Found")</f>
        <v>Booking.com</v>
      </c>
    </row>
    <row r="1213" spans="1:12" x14ac:dyDescent="0.2">
      <c r="A1213" s="3" t="s">
        <v>1642</v>
      </c>
      <c r="B1213" s="3" t="s">
        <v>642</v>
      </c>
      <c r="C1213" s="3" t="s">
        <v>143</v>
      </c>
      <c r="D1213" s="3" t="s">
        <v>114</v>
      </c>
      <c r="E1213" s="3" t="s">
        <v>115</v>
      </c>
      <c r="F1213" s="3">
        <v>5550.81</v>
      </c>
      <c r="G1213" s="3">
        <v>555.08000000000004</v>
      </c>
      <c r="H1213" s="3">
        <v>4995.7299999999996</v>
      </c>
      <c r="I1213" s="3" t="s">
        <v>29</v>
      </c>
      <c r="J1213" s="5">
        <v>1.1111108886989489</v>
      </c>
      <c r="K1213" t="str">
        <f>_xlfn.XLOOKUP(D1213, dim_channels!A:A, dim_channels!C:C, "Not Found")</f>
        <v>Offline</v>
      </c>
      <c r="L1213" t="str">
        <f>_xlfn.XLOOKUP(D1213, dim_channels!A:A, dim_channels!B:B, "Not Found")</f>
        <v>Travel Agency</v>
      </c>
    </row>
    <row r="1214" spans="1:12" x14ac:dyDescent="0.2">
      <c r="A1214" s="2" t="s">
        <v>1643</v>
      </c>
      <c r="B1214" s="2" t="s">
        <v>826</v>
      </c>
      <c r="C1214" s="2" t="s">
        <v>249</v>
      </c>
      <c r="D1214" s="2" t="s">
        <v>33</v>
      </c>
      <c r="E1214" s="2" t="s">
        <v>60</v>
      </c>
      <c r="F1214" s="2">
        <v>2158.46</v>
      </c>
      <c r="G1214" s="2">
        <v>0</v>
      </c>
      <c r="H1214" s="2">
        <v>2158.46</v>
      </c>
      <c r="I1214" s="2" t="s">
        <v>29</v>
      </c>
      <c r="J1214" s="4">
        <v>1</v>
      </c>
      <c r="K1214" t="str">
        <f>_xlfn.XLOOKUP(D1214, dim_channels!A:A, dim_channels!C:C, "Not Found")</f>
        <v>OTA</v>
      </c>
      <c r="L1214" t="str">
        <f>_xlfn.XLOOKUP(D1214, dim_channels!A:A, dim_channels!B:B, "Not Found")</f>
        <v>Booking.com</v>
      </c>
    </row>
    <row r="1215" spans="1:12" x14ac:dyDescent="0.2">
      <c r="A1215" s="3" t="s">
        <v>1644</v>
      </c>
      <c r="B1215" s="3" t="s">
        <v>92</v>
      </c>
      <c r="C1215" s="3" t="s">
        <v>192</v>
      </c>
      <c r="D1215" s="3" t="s">
        <v>33</v>
      </c>
      <c r="E1215" s="3" t="s">
        <v>28</v>
      </c>
      <c r="F1215" s="3">
        <v>13133.95</v>
      </c>
      <c r="G1215" s="3">
        <v>1970.09</v>
      </c>
      <c r="H1215" s="3">
        <v>11163.86</v>
      </c>
      <c r="I1215" s="3" t="s">
        <v>29</v>
      </c>
      <c r="J1215" s="5">
        <v>1.1764703247801389</v>
      </c>
      <c r="K1215" t="str">
        <f>_xlfn.XLOOKUP(D1215, dim_channels!A:A, dim_channels!C:C, "Not Found")</f>
        <v>OTA</v>
      </c>
      <c r="L1215" t="str">
        <f>_xlfn.XLOOKUP(D1215, dim_channels!A:A, dim_channels!B:B, "Not Found")</f>
        <v>Booking.com</v>
      </c>
    </row>
    <row r="1216" spans="1:12" x14ac:dyDescent="0.2">
      <c r="A1216" s="2" t="s">
        <v>1645</v>
      </c>
      <c r="B1216" s="2" t="s">
        <v>184</v>
      </c>
      <c r="C1216" s="2" t="s">
        <v>708</v>
      </c>
      <c r="D1216" s="2" t="s">
        <v>33</v>
      </c>
      <c r="E1216" s="2" t="s">
        <v>28</v>
      </c>
      <c r="F1216" s="2">
        <v>14958.09</v>
      </c>
      <c r="G1216" s="2">
        <v>2243.71</v>
      </c>
      <c r="H1216" s="2">
        <v>12714.38</v>
      </c>
      <c r="I1216" s="2" t="s">
        <v>29</v>
      </c>
      <c r="J1216" s="4">
        <v>1.1764702643778151</v>
      </c>
      <c r="K1216" t="str">
        <f>_xlfn.XLOOKUP(D1216, dim_channels!A:A, dim_channels!C:C, "Not Found")</f>
        <v>OTA</v>
      </c>
      <c r="L1216" t="str">
        <f>_xlfn.XLOOKUP(D1216, dim_channels!A:A, dim_channels!B:B, "Not Found")</f>
        <v>Booking.com</v>
      </c>
    </row>
    <row r="1217" spans="1:12" x14ac:dyDescent="0.2">
      <c r="A1217" s="3" t="s">
        <v>1646</v>
      </c>
      <c r="B1217" s="3" t="s">
        <v>79</v>
      </c>
      <c r="C1217" s="3" t="s">
        <v>156</v>
      </c>
      <c r="D1217" s="3" t="s">
        <v>64</v>
      </c>
      <c r="E1217" s="3" t="s">
        <v>34</v>
      </c>
      <c r="F1217" s="3">
        <v>6371.15</v>
      </c>
      <c r="G1217" s="3">
        <v>0</v>
      </c>
      <c r="H1217" s="3">
        <v>6371.15</v>
      </c>
      <c r="I1217" s="3" t="s">
        <v>56</v>
      </c>
      <c r="J1217" s="5">
        <v>1</v>
      </c>
      <c r="K1217" t="str">
        <f>_xlfn.XLOOKUP(D1217, dim_channels!A:A, dim_channels!C:C, "Not Found")</f>
        <v>Direct</v>
      </c>
      <c r="L1217" t="str">
        <f>_xlfn.XLOOKUP(D1217, dim_channels!A:A, dim_channels!B:B, "Not Found")</f>
        <v>Direct Website</v>
      </c>
    </row>
    <row r="1218" spans="1:12" x14ac:dyDescent="0.2">
      <c r="A1218" s="2" t="s">
        <v>1647</v>
      </c>
      <c r="B1218" s="2" t="s">
        <v>373</v>
      </c>
      <c r="C1218" s="2" t="s">
        <v>94</v>
      </c>
      <c r="D1218" s="2" t="s">
        <v>169</v>
      </c>
      <c r="E1218" s="2" t="s">
        <v>34</v>
      </c>
      <c r="F1218" s="2">
        <v>6907.95</v>
      </c>
      <c r="G1218" s="2">
        <v>1381.59</v>
      </c>
      <c r="H1218" s="2">
        <v>5526.36</v>
      </c>
      <c r="I1218" s="2" t="s">
        <v>41</v>
      </c>
      <c r="J1218" s="4">
        <v>1.25</v>
      </c>
      <c r="K1218" t="str">
        <f>_xlfn.XLOOKUP(D1218, dim_channels!A:A, dim_channels!C:C, "Not Found")</f>
        <v>GDS</v>
      </c>
      <c r="L1218" t="str">
        <f>_xlfn.XLOOKUP(D1218, dim_channels!A:A, dim_channels!B:B, "Not Found")</f>
        <v>GDS (Amadeus)</v>
      </c>
    </row>
    <row r="1219" spans="1:12" x14ac:dyDescent="0.2">
      <c r="A1219" s="3" t="s">
        <v>1648</v>
      </c>
      <c r="B1219" s="3" t="s">
        <v>567</v>
      </c>
      <c r="C1219" s="3" t="s">
        <v>452</v>
      </c>
      <c r="D1219" s="3" t="s">
        <v>27</v>
      </c>
      <c r="E1219" s="3" t="s">
        <v>28</v>
      </c>
      <c r="F1219" s="3">
        <v>13161.91</v>
      </c>
      <c r="G1219" s="3">
        <v>2369.14</v>
      </c>
      <c r="H1219" s="3">
        <v>10792.77</v>
      </c>
      <c r="I1219" s="3" t="s">
        <v>41</v>
      </c>
      <c r="J1219" s="5">
        <v>1.2195117657468839</v>
      </c>
      <c r="K1219" t="str">
        <f>_xlfn.XLOOKUP(D1219, dim_channels!A:A, dim_channels!C:C, "Not Found")</f>
        <v>OTA</v>
      </c>
      <c r="L1219" t="str">
        <f>_xlfn.XLOOKUP(D1219, dim_channels!A:A, dim_channels!B:B, "Not Found")</f>
        <v>Expedia</v>
      </c>
    </row>
    <row r="1220" spans="1:12" x14ac:dyDescent="0.2">
      <c r="A1220" s="2" t="s">
        <v>1649</v>
      </c>
      <c r="B1220" s="2" t="s">
        <v>217</v>
      </c>
      <c r="C1220" s="2" t="s">
        <v>48</v>
      </c>
      <c r="D1220" s="2" t="s">
        <v>27</v>
      </c>
      <c r="E1220" s="2" t="s">
        <v>60</v>
      </c>
      <c r="F1220" s="2">
        <v>8003.68</v>
      </c>
      <c r="G1220" s="2">
        <v>0</v>
      </c>
      <c r="H1220" s="2">
        <v>8003.68</v>
      </c>
      <c r="I1220" s="2" t="s">
        <v>41</v>
      </c>
      <c r="J1220" s="4">
        <v>1</v>
      </c>
      <c r="K1220" t="str">
        <f>_xlfn.XLOOKUP(D1220, dim_channels!A:A, dim_channels!C:C, "Not Found")</f>
        <v>OTA</v>
      </c>
      <c r="L1220" t="str">
        <f>_xlfn.XLOOKUP(D1220, dim_channels!A:A, dim_channels!B:B, "Not Found")</f>
        <v>Expedia</v>
      </c>
    </row>
    <row r="1221" spans="1:12" x14ac:dyDescent="0.2">
      <c r="A1221" s="3" t="s">
        <v>1650</v>
      </c>
      <c r="B1221" s="3" t="s">
        <v>1014</v>
      </c>
      <c r="C1221" s="3" t="s">
        <v>307</v>
      </c>
      <c r="D1221" s="3" t="s">
        <v>45</v>
      </c>
      <c r="E1221" s="3" t="s">
        <v>89</v>
      </c>
      <c r="F1221" s="3">
        <v>10018.74</v>
      </c>
      <c r="G1221" s="3">
        <v>0</v>
      </c>
      <c r="H1221" s="3">
        <v>10018.74</v>
      </c>
      <c r="I1221" s="3" t="s">
        <v>29</v>
      </c>
      <c r="J1221" s="5">
        <v>1</v>
      </c>
      <c r="K1221" t="str">
        <f>_xlfn.XLOOKUP(D1221, dim_channels!A:A, dim_channels!C:C, "Not Found")</f>
        <v>Corporate</v>
      </c>
      <c r="L1221" t="str">
        <f>_xlfn.XLOOKUP(D1221, dim_channels!A:A, dim_channels!B:B, "Not Found")</f>
        <v>Corporate Direct</v>
      </c>
    </row>
    <row r="1222" spans="1:12" x14ac:dyDescent="0.2">
      <c r="A1222" s="2" t="s">
        <v>1651</v>
      </c>
      <c r="B1222" s="2" t="s">
        <v>551</v>
      </c>
      <c r="C1222" s="2" t="s">
        <v>516</v>
      </c>
      <c r="D1222" s="2" t="s">
        <v>27</v>
      </c>
      <c r="E1222" s="2" t="s">
        <v>34</v>
      </c>
      <c r="F1222" s="2">
        <v>2960.16</v>
      </c>
      <c r="G1222" s="2">
        <v>532.83000000000004</v>
      </c>
      <c r="H1222" s="2">
        <v>2427.33</v>
      </c>
      <c r="I1222" s="2" t="s">
        <v>29</v>
      </c>
      <c r="J1222" s="4">
        <v>1.219512798012631</v>
      </c>
      <c r="K1222" t="str">
        <f>_xlfn.XLOOKUP(D1222, dim_channels!A:A, dim_channels!C:C, "Not Found")</f>
        <v>OTA</v>
      </c>
      <c r="L1222" t="str">
        <f>_xlfn.XLOOKUP(D1222, dim_channels!A:A, dim_channels!B:B, "Not Found")</f>
        <v>Expedia</v>
      </c>
    </row>
    <row r="1223" spans="1:12" x14ac:dyDescent="0.2">
      <c r="A1223" s="3" t="s">
        <v>1652</v>
      </c>
      <c r="B1223" s="3" t="s">
        <v>136</v>
      </c>
      <c r="C1223" s="3" t="s">
        <v>489</v>
      </c>
      <c r="D1223" s="3" t="s">
        <v>27</v>
      </c>
      <c r="E1223" s="3" t="s">
        <v>28</v>
      </c>
      <c r="F1223" s="3">
        <v>13386.04</v>
      </c>
      <c r="G1223" s="3">
        <v>2409.4899999999998</v>
      </c>
      <c r="H1223" s="3">
        <v>10976.55</v>
      </c>
      <c r="I1223" s="3" t="s">
        <v>29</v>
      </c>
      <c r="J1223" s="5">
        <v>1.2195125062064129</v>
      </c>
      <c r="K1223" t="str">
        <f>_xlfn.XLOOKUP(D1223, dim_channels!A:A, dim_channels!C:C, "Not Found")</f>
        <v>OTA</v>
      </c>
      <c r="L1223" t="str">
        <f>_xlfn.XLOOKUP(D1223, dim_channels!A:A, dim_channels!B:B, "Not Found")</f>
        <v>Expedia</v>
      </c>
    </row>
    <row r="1224" spans="1:12" x14ac:dyDescent="0.2">
      <c r="A1224" s="2" t="s">
        <v>1653</v>
      </c>
      <c r="B1224" s="2" t="s">
        <v>139</v>
      </c>
      <c r="C1224" s="2" t="s">
        <v>653</v>
      </c>
      <c r="D1224" s="2" t="s">
        <v>33</v>
      </c>
      <c r="E1224" s="2" t="s">
        <v>28</v>
      </c>
      <c r="F1224" s="2">
        <v>2461.39</v>
      </c>
      <c r="G1224" s="2">
        <v>369.21</v>
      </c>
      <c r="H1224" s="2">
        <v>2092.1799999999998</v>
      </c>
      <c r="I1224" s="2" t="s">
        <v>29</v>
      </c>
      <c r="J1224" s="4">
        <v>1.176471431712377</v>
      </c>
      <c r="K1224" t="str">
        <f>_xlfn.XLOOKUP(D1224, dim_channels!A:A, dim_channels!C:C, "Not Found")</f>
        <v>OTA</v>
      </c>
      <c r="L1224" t="str">
        <f>_xlfn.XLOOKUP(D1224, dim_channels!A:A, dim_channels!B:B, "Not Found")</f>
        <v>Booking.com</v>
      </c>
    </row>
    <row r="1225" spans="1:12" x14ac:dyDescent="0.2">
      <c r="A1225" s="3" t="s">
        <v>1654</v>
      </c>
      <c r="B1225" s="3" t="s">
        <v>37</v>
      </c>
      <c r="C1225" s="3" t="s">
        <v>48</v>
      </c>
      <c r="D1225" s="3" t="s">
        <v>27</v>
      </c>
      <c r="E1225" s="3" t="s">
        <v>28</v>
      </c>
      <c r="F1225" s="3">
        <v>7735.67</v>
      </c>
      <c r="G1225" s="3">
        <v>1392.42</v>
      </c>
      <c r="H1225" s="3">
        <v>6343.25</v>
      </c>
      <c r="I1225" s="3" t="s">
        <v>41</v>
      </c>
      <c r="J1225" s="5">
        <v>1.219512079769834</v>
      </c>
      <c r="K1225" t="str">
        <f>_xlfn.XLOOKUP(D1225, dim_channels!A:A, dim_channels!C:C, "Not Found")</f>
        <v>OTA</v>
      </c>
      <c r="L1225" t="str">
        <f>_xlfn.XLOOKUP(D1225, dim_channels!A:A, dim_channels!B:B, "Not Found")</f>
        <v>Expedia</v>
      </c>
    </row>
    <row r="1226" spans="1:12" x14ac:dyDescent="0.2">
      <c r="A1226" s="2" t="s">
        <v>1655</v>
      </c>
      <c r="B1226" s="2" t="s">
        <v>666</v>
      </c>
      <c r="C1226" s="2" t="s">
        <v>171</v>
      </c>
      <c r="D1226" s="2" t="s">
        <v>52</v>
      </c>
      <c r="E1226" s="2" t="s">
        <v>34</v>
      </c>
      <c r="F1226" s="2">
        <v>3014.54</v>
      </c>
      <c r="G1226" s="2">
        <v>361.74</v>
      </c>
      <c r="H1226" s="2">
        <v>2652.8</v>
      </c>
      <c r="I1226" s="2" t="s">
        <v>29</v>
      </c>
      <c r="J1226" s="4">
        <v>1.136361580217129</v>
      </c>
      <c r="K1226" t="str">
        <f>_xlfn.XLOOKUP(D1226, dim_channels!A:A, dim_channels!C:C, "Not Found")</f>
        <v>OTA</v>
      </c>
      <c r="L1226" t="str">
        <f>_xlfn.XLOOKUP(D1226, dim_channels!A:A, dim_channels!B:B, "Not Found")</f>
        <v>Agoda</v>
      </c>
    </row>
    <row r="1227" spans="1:12" x14ac:dyDescent="0.2">
      <c r="A1227" s="3" t="s">
        <v>1656</v>
      </c>
      <c r="B1227" s="3" t="s">
        <v>278</v>
      </c>
      <c r="C1227" s="3" t="s">
        <v>577</v>
      </c>
      <c r="D1227" s="3" t="s">
        <v>45</v>
      </c>
      <c r="E1227" s="3" t="s">
        <v>46</v>
      </c>
      <c r="F1227" s="3">
        <v>2801.47</v>
      </c>
      <c r="G1227" s="3">
        <v>140.07</v>
      </c>
      <c r="H1227" s="3">
        <v>2661.4</v>
      </c>
      <c r="I1227" s="3" t="s">
        <v>29</v>
      </c>
      <c r="J1227" s="5">
        <v>1.052630194634403</v>
      </c>
      <c r="K1227" t="str">
        <f>_xlfn.XLOOKUP(D1227, dim_channels!A:A, dim_channels!C:C, "Not Found")</f>
        <v>Corporate</v>
      </c>
      <c r="L1227" t="str">
        <f>_xlfn.XLOOKUP(D1227, dim_channels!A:A, dim_channels!B:B, "Not Found")</f>
        <v>Corporate Direct</v>
      </c>
    </row>
    <row r="1228" spans="1:12" x14ac:dyDescent="0.2">
      <c r="A1228" s="2" t="s">
        <v>1657</v>
      </c>
      <c r="B1228" s="2" t="s">
        <v>246</v>
      </c>
      <c r="C1228" s="2" t="s">
        <v>197</v>
      </c>
      <c r="D1228" s="2" t="s">
        <v>33</v>
      </c>
      <c r="E1228" s="2" t="s">
        <v>28</v>
      </c>
      <c r="F1228" s="2">
        <v>4824.2700000000004</v>
      </c>
      <c r="G1228" s="2">
        <v>723.64</v>
      </c>
      <c r="H1228" s="2">
        <v>4100.63</v>
      </c>
      <c r="I1228" s="2" t="s">
        <v>56</v>
      </c>
      <c r="J1228" s="4">
        <v>1.176470444785314</v>
      </c>
      <c r="K1228" t="str">
        <f>_xlfn.XLOOKUP(D1228, dim_channels!A:A, dim_channels!C:C, "Not Found")</f>
        <v>OTA</v>
      </c>
      <c r="L1228" t="str">
        <f>_xlfn.XLOOKUP(D1228, dim_channels!A:A, dim_channels!B:B, "Not Found")</f>
        <v>Booking.com</v>
      </c>
    </row>
    <row r="1229" spans="1:12" x14ac:dyDescent="0.2">
      <c r="A1229" s="3" t="s">
        <v>1658</v>
      </c>
      <c r="B1229" s="3" t="s">
        <v>269</v>
      </c>
      <c r="C1229" s="3" t="s">
        <v>98</v>
      </c>
      <c r="D1229" s="3" t="s">
        <v>64</v>
      </c>
      <c r="E1229" s="3" t="s">
        <v>34</v>
      </c>
      <c r="F1229" s="3">
        <v>3411.85</v>
      </c>
      <c r="G1229" s="3">
        <v>0</v>
      </c>
      <c r="H1229" s="3">
        <v>3411.85</v>
      </c>
      <c r="I1229" s="3" t="s">
        <v>29</v>
      </c>
      <c r="J1229" s="5">
        <v>1</v>
      </c>
      <c r="K1229" t="str">
        <f>_xlfn.XLOOKUP(D1229, dim_channels!A:A, dim_channels!C:C, "Not Found")</f>
        <v>Direct</v>
      </c>
      <c r="L1229" t="str">
        <f>_xlfn.XLOOKUP(D1229, dim_channels!A:A, dim_channels!B:B, "Not Found")</f>
        <v>Direct Website</v>
      </c>
    </row>
    <row r="1230" spans="1:12" x14ac:dyDescent="0.2">
      <c r="A1230" s="2" t="s">
        <v>1659</v>
      </c>
      <c r="B1230" s="2" t="s">
        <v>346</v>
      </c>
      <c r="C1230" s="2" t="s">
        <v>310</v>
      </c>
      <c r="D1230" s="2" t="s">
        <v>33</v>
      </c>
      <c r="E1230" s="2" t="s">
        <v>60</v>
      </c>
      <c r="F1230" s="2">
        <v>4964.46</v>
      </c>
      <c r="G1230" s="2">
        <v>0</v>
      </c>
      <c r="H1230" s="2">
        <v>4964.46</v>
      </c>
      <c r="I1230" s="2" t="s">
        <v>29</v>
      </c>
      <c r="J1230" s="4">
        <v>1</v>
      </c>
      <c r="K1230" t="str">
        <f>_xlfn.XLOOKUP(D1230, dim_channels!A:A, dim_channels!C:C, "Not Found")</f>
        <v>OTA</v>
      </c>
      <c r="L1230" t="str">
        <f>_xlfn.XLOOKUP(D1230, dim_channels!A:A, dim_channels!B:B, "Not Found")</f>
        <v>Booking.com</v>
      </c>
    </row>
    <row r="1231" spans="1:12" x14ac:dyDescent="0.2">
      <c r="A1231" s="3" t="s">
        <v>1660</v>
      </c>
      <c r="B1231" s="3" t="s">
        <v>164</v>
      </c>
      <c r="C1231" s="3" t="s">
        <v>123</v>
      </c>
      <c r="D1231" s="3" t="s">
        <v>64</v>
      </c>
      <c r="E1231" s="3" t="s">
        <v>115</v>
      </c>
      <c r="F1231" s="3">
        <v>6867.13</v>
      </c>
      <c r="G1231" s="3">
        <v>0</v>
      </c>
      <c r="H1231" s="3">
        <v>6867.13</v>
      </c>
      <c r="I1231" s="3" t="s">
        <v>29</v>
      </c>
      <c r="J1231" s="5">
        <v>1</v>
      </c>
      <c r="K1231" t="str">
        <f>_xlfn.XLOOKUP(D1231, dim_channels!A:A, dim_channels!C:C, "Not Found")</f>
        <v>Direct</v>
      </c>
      <c r="L1231" t="str">
        <f>_xlfn.XLOOKUP(D1231, dim_channels!A:A, dim_channels!B:B, "Not Found")</f>
        <v>Direct Website</v>
      </c>
    </row>
    <row r="1232" spans="1:12" x14ac:dyDescent="0.2">
      <c r="A1232" s="2" t="s">
        <v>1661</v>
      </c>
      <c r="B1232" s="2" t="s">
        <v>448</v>
      </c>
      <c r="C1232" s="2" t="s">
        <v>232</v>
      </c>
      <c r="D1232" s="2" t="s">
        <v>114</v>
      </c>
      <c r="E1232" s="2" t="s">
        <v>115</v>
      </c>
      <c r="F1232" s="2">
        <v>12756.14</v>
      </c>
      <c r="G1232" s="2">
        <v>1275.6099999999999</v>
      </c>
      <c r="H1232" s="2">
        <v>11480.53</v>
      </c>
      <c r="I1232" s="2" t="s">
        <v>29</v>
      </c>
      <c r="J1232" s="4">
        <v>1.1111107239822551</v>
      </c>
      <c r="K1232" t="str">
        <f>_xlfn.XLOOKUP(D1232, dim_channels!A:A, dim_channels!C:C, "Not Found")</f>
        <v>Offline</v>
      </c>
      <c r="L1232" t="str">
        <f>_xlfn.XLOOKUP(D1232, dim_channels!A:A, dim_channels!B:B, "Not Found")</f>
        <v>Travel Agency</v>
      </c>
    </row>
    <row r="1233" spans="1:12" x14ac:dyDescent="0.2">
      <c r="A1233" s="3" t="s">
        <v>1662</v>
      </c>
      <c r="B1233" s="3" t="s">
        <v>138</v>
      </c>
      <c r="C1233" s="3" t="s">
        <v>653</v>
      </c>
      <c r="D1233" s="3" t="s">
        <v>52</v>
      </c>
      <c r="E1233" s="3" t="s">
        <v>60</v>
      </c>
      <c r="F1233" s="3">
        <v>3193.07</v>
      </c>
      <c r="G1233" s="3">
        <v>0</v>
      </c>
      <c r="H1233" s="3">
        <v>3193.07</v>
      </c>
      <c r="I1233" s="3" t="s">
        <v>29</v>
      </c>
      <c r="J1233" s="5">
        <v>1</v>
      </c>
      <c r="K1233" t="str">
        <f>_xlfn.XLOOKUP(D1233, dim_channels!A:A, dim_channels!C:C, "Not Found")</f>
        <v>OTA</v>
      </c>
      <c r="L1233" t="str">
        <f>_xlfn.XLOOKUP(D1233, dim_channels!A:A, dim_channels!B:B, "Not Found")</f>
        <v>Agoda</v>
      </c>
    </row>
    <row r="1234" spans="1:12" x14ac:dyDescent="0.2">
      <c r="A1234" s="2" t="s">
        <v>1663</v>
      </c>
      <c r="B1234" s="2" t="s">
        <v>551</v>
      </c>
      <c r="C1234" s="2" t="s">
        <v>753</v>
      </c>
      <c r="D1234" s="2" t="s">
        <v>64</v>
      </c>
      <c r="E1234" s="2" t="s">
        <v>34</v>
      </c>
      <c r="F1234" s="2">
        <v>14302.86</v>
      </c>
      <c r="G1234" s="2">
        <v>0</v>
      </c>
      <c r="H1234" s="2">
        <v>14302.86</v>
      </c>
      <c r="I1234" s="2" t="s">
        <v>29</v>
      </c>
      <c r="J1234" s="4">
        <v>1</v>
      </c>
      <c r="K1234" t="str">
        <f>_xlfn.XLOOKUP(D1234, dim_channels!A:A, dim_channels!C:C, "Not Found")</f>
        <v>Direct</v>
      </c>
      <c r="L1234" t="str">
        <f>_xlfn.XLOOKUP(D1234, dim_channels!A:A, dim_channels!B:B, "Not Found")</f>
        <v>Direct Website</v>
      </c>
    </row>
    <row r="1235" spans="1:12" x14ac:dyDescent="0.2">
      <c r="A1235" s="3" t="s">
        <v>1664</v>
      </c>
      <c r="B1235" s="3" t="s">
        <v>448</v>
      </c>
      <c r="C1235" s="3" t="s">
        <v>762</v>
      </c>
      <c r="D1235" s="3" t="s">
        <v>52</v>
      </c>
      <c r="E1235" s="3" t="s">
        <v>34</v>
      </c>
      <c r="F1235" s="3">
        <v>2762.91</v>
      </c>
      <c r="G1235" s="3">
        <v>331.55</v>
      </c>
      <c r="H1235" s="3">
        <v>2431.36</v>
      </c>
      <c r="I1235" s="3" t="s">
        <v>56</v>
      </c>
      <c r="J1235" s="5">
        <v>1.136364010265859</v>
      </c>
      <c r="K1235" t="str">
        <f>_xlfn.XLOOKUP(D1235, dim_channels!A:A, dim_channels!C:C, "Not Found")</f>
        <v>OTA</v>
      </c>
      <c r="L1235" t="str">
        <f>_xlfn.XLOOKUP(D1235, dim_channels!A:A, dim_channels!B:B, "Not Found")</f>
        <v>Agoda</v>
      </c>
    </row>
    <row r="1236" spans="1:12" x14ac:dyDescent="0.2">
      <c r="A1236" s="2" t="s">
        <v>1665</v>
      </c>
      <c r="B1236" s="2" t="s">
        <v>307</v>
      </c>
      <c r="C1236" s="2" t="s">
        <v>753</v>
      </c>
      <c r="D1236" s="2" t="s">
        <v>206</v>
      </c>
      <c r="E1236" s="2" t="s">
        <v>207</v>
      </c>
      <c r="F1236" s="2">
        <v>7493.37</v>
      </c>
      <c r="G1236" s="2">
        <v>0</v>
      </c>
      <c r="H1236" s="2">
        <v>7493.37</v>
      </c>
      <c r="I1236" s="2" t="s">
        <v>29</v>
      </c>
      <c r="J1236" s="4">
        <v>1</v>
      </c>
      <c r="K1236" t="str">
        <f>_xlfn.XLOOKUP(D1236, dim_channels!A:A, dim_channels!C:C, "Not Found")</f>
        <v>Direct</v>
      </c>
      <c r="L1236" t="str">
        <f>_xlfn.XLOOKUP(D1236, dim_channels!A:A, dim_channels!B:B, "Not Found")</f>
        <v>Walk-in</v>
      </c>
    </row>
    <row r="1237" spans="1:12" x14ac:dyDescent="0.2">
      <c r="A1237" s="3" t="s">
        <v>1666</v>
      </c>
      <c r="B1237" s="3" t="s">
        <v>577</v>
      </c>
      <c r="C1237" s="3" t="s">
        <v>891</v>
      </c>
      <c r="D1237" s="3" t="s">
        <v>33</v>
      </c>
      <c r="E1237" s="3" t="s">
        <v>60</v>
      </c>
      <c r="F1237" s="3">
        <v>21701.98</v>
      </c>
      <c r="G1237" s="3">
        <v>0</v>
      </c>
      <c r="H1237" s="3">
        <v>21701.98</v>
      </c>
      <c r="I1237" s="3" t="s">
        <v>29</v>
      </c>
      <c r="J1237" s="5">
        <v>1</v>
      </c>
      <c r="K1237" t="str">
        <f>_xlfn.XLOOKUP(D1237, dim_channels!A:A, dim_channels!C:C, "Not Found")</f>
        <v>OTA</v>
      </c>
      <c r="L1237" t="str">
        <f>_xlfn.XLOOKUP(D1237, dim_channels!A:A, dim_channels!B:B, "Not Found")</f>
        <v>Booking.com</v>
      </c>
    </row>
    <row r="1238" spans="1:12" x14ac:dyDescent="0.2">
      <c r="A1238" s="2" t="s">
        <v>1667</v>
      </c>
      <c r="B1238" s="2" t="s">
        <v>66</v>
      </c>
      <c r="C1238" s="2" t="s">
        <v>204</v>
      </c>
      <c r="D1238" s="2" t="s">
        <v>33</v>
      </c>
      <c r="E1238" s="2" t="s">
        <v>60</v>
      </c>
      <c r="F1238" s="2">
        <v>21700.23</v>
      </c>
      <c r="G1238" s="2">
        <v>0</v>
      </c>
      <c r="H1238" s="2">
        <v>21700.23</v>
      </c>
      <c r="I1238" s="2" t="s">
        <v>29</v>
      </c>
      <c r="J1238" s="4">
        <v>1</v>
      </c>
      <c r="K1238" t="str">
        <f>_xlfn.XLOOKUP(D1238, dim_channels!A:A, dim_channels!C:C, "Not Found")</f>
        <v>OTA</v>
      </c>
      <c r="L1238" t="str">
        <f>_xlfn.XLOOKUP(D1238, dim_channels!A:A, dim_channels!B:B, "Not Found")</f>
        <v>Booking.com</v>
      </c>
    </row>
    <row r="1239" spans="1:12" x14ac:dyDescent="0.2">
      <c r="A1239" s="3" t="s">
        <v>1668</v>
      </c>
      <c r="B1239" s="3" t="s">
        <v>156</v>
      </c>
      <c r="C1239" s="3" t="s">
        <v>866</v>
      </c>
      <c r="D1239" s="3" t="s">
        <v>45</v>
      </c>
      <c r="E1239" s="3" t="s">
        <v>46</v>
      </c>
      <c r="F1239" s="3">
        <v>6585.59</v>
      </c>
      <c r="G1239" s="3">
        <v>329.28</v>
      </c>
      <c r="H1239" s="3">
        <v>6256.31</v>
      </c>
      <c r="I1239" s="3" t="s">
        <v>41</v>
      </c>
      <c r="J1239" s="5">
        <v>1.052631663072962</v>
      </c>
      <c r="K1239" t="str">
        <f>_xlfn.XLOOKUP(D1239, dim_channels!A:A, dim_channels!C:C, "Not Found")</f>
        <v>Corporate</v>
      </c>
      <c r="L1239" t="str">
        <f>_xlfn.XLOOKUP(D1239, dim_channels!A:A, dim_channels!B:B, "Not Found")</f>
        <v>Corporate Direct</v>
      </c>
    </row>
    <row r="1240" spans="1:12" x14ac:dyDescent="0.2">
      <c r="A1240" s="2" t="s">
        <v>1669</v>
      </c>
      <c r="B1240" s="2" t="s">
        <v>222</v>
      </c>
      <c r="C1240" s="2" t="s">
        <v>826</v>
      </c>
      <c r="D1240" s="2" t="s">
        <v>52</v>
      </c>
      <c r="E1240" s="2" t="s">
        <v>60</v>
      </c>
      <c r="F1240" s="2">
        <v>6363.2</v>
      </c>
      <c r="G1240" s="2">
        <v>0</v>
      </c>
      <c r="H1240" s="2">
        <v>6363.2</v>
      </c>
      <c r="I1240" s="2" t="s">
        <v>29</v>
      </c>
      <c r="J1240" s="4">
        <v>1</v>
      </c>
      <c r="K1240" t="str">
        <f>_xlfn.XLOOKUP(D1240, dim_channels!A:A, dim_channels!C:C, "Not Found")</f>
        <v>OTA</v>
      </c>
      <c r="L1240" t="str">
        <f>_xlfn.XLOOKUP(D1240, dim_channels!A:A, dim_channels!B:B, "Not Found")</f>
        <v>Agoda</v>
      </c>
    </row>
    <row r="1241" spans="1:12" x14ac:dyDescent="0.2">
      <c r="A1241" s="3" t="s">
        <v>1670</v>
      </c>
      <c r="B1241" s="3" t="s">
        <v>50</v>
      </c>
      <c r="C1241" s="3" t="s">
        <v>630</v>
      </c>
      <c r="D1241" s="3" t="s">
        <v>27</v>
      </c>
      <c r="E1241" s="3" t="s">
        <v>28</v>
      </c>
      <c r="F1241" s="3">
        <v>6969.59</v>
      </c>
      <c r="G1241" s="3">
        <v>1254.53</v>
      </c>
      <c r="H1241" s="3">
        <v>5715.06</v>
      </c>
      <c r="I1241" s="3" t="s">
        <v>41</v>
      </c>
      <c r="J1241" s="5">
        <v>1.2195130059876891</v>
      </c>
      <c r="K1241" t="str">
        <f>_xlfn.XLOOKUP(D1241, dim_channels!A:A, dim_channels!C:C, "Not Found")</f>
        <v>OTA</v>
      </c>
      <c r="L1241" t="str">
        <f>_xlfn.XLOOKUP(D1241, dim_channels!A:A, dim_channels!B:B, "Not Found")</f>
        <v>Expedia</v>
      </c>
    </row>
    <row r="1242" spans="1:12" x14ac:dyDescent="0.2">
      <c r="A1242" s="2" t="s">
        <v>1671</v>
      </c>
      <c r="B1242" s="2" t="s">
        <v>1610</v>
      </c>
      <c r="C1242" s="2" t="s">
        <v>256</v>
      </c>
      <c r="D1242" s="2" t="s">
        <v>45</v>
      </c>
      <c r="E1242" s="2" t="s">
        <v>46</v>
      </c>
      <c r="F1242" s="2">
        <v>3726</v>
      </c>
      <c r="G1242" s="2">
        <v>186.3</v>
      </c>
      <c r="H1242" s="2">
        <v>3539.7</v>
      </c>
      <c r="I1242" s="2" t="s">
        <v>29</v>
      </c>
      <c r="J1242" s="4">
        <v>1.052631578947369</v>
      </c>
      <c r="K1242" t="str">
        <f>_xlfn.XLOOKUP(D1242, dim_channels!A:A, dim_channels!C:C, "Not Found")</f>
        <v>Corporate</v>
      </c>
      <c r="L1242" t="str">
        <f>_xlfn.XLOOKUP(D1242, dim_channels!A:A, dim_channels!B:B, "Not Found")</f>
        <v>Corporate Direct</v>
      </c>
    </row>
    <row r="1243" spans="1:12" x14ac:dyDescent="0.2">
      <c r="A1243" s="3" t="s">
        <v>1672</v>
      </c>
      <c r="B1243" s="3" t="s">
        <v>124</v>
      </c>
      <c r="C1243" s="3" t="s">
        <v>183</v>
      </c>
      <c r="D1243" s="3" t="s">
        <v>45</v>
      </c>
      <c r="E1243" s="3" t="s">
        <v>46</v>
      </c>
      <c r="F1243" s="3">
        <v>11493.27</v>
      </c>
      <c r="G1243" s="3">
        <v>574.66</v>
      </c>
      <c r="H1243" s="3">
        <v>10918.61</v>
      </c>
      <c r="I1243" s="3" t="s">
        <v>29</v>
      </c>
      <c r="J1243" s="5">
        <v>1.052631241522501</v>
      </c>
      <c r="K1243" t="str">
        <f>_xlfn.XLOOKUP(D1243, dim_channels!A:A, dim_channels!C:C, "Not Found")</f>
        <v>Corporate</v>
      </c>
      <c r="L1243" t="str">
        <f>_xlfn.XLOOKUP(D1243, dim_channels!A:A, dim_channels!B:B, "Not Found")</f>
        <v>Corporate Direct</v>
      </c>
    </row>
    <row r="1244" spans="1:12" x14ac:dyDescent="0.2">
      <c r="A1244" s="2" t="s">
        <v>1673</v>
      </c>
      <c r="B1244" s="2" t="s">
        <v>92</v>
      </c>
      <c r="C1244" s="2" t="s">
        <v>193</v>
      </c>
      <c r="D1244" s="2" t="s">
        <v>45</v>
      </c>
      <c r="E1244" s="2" t="s">
        <v>89</v>
      </c>
      <c r="F1244" s="2">
        <v>3228.46</v>
      </c>
      <c r="G1244" s="2">
        <v>0</v>
      </c>
      <c r="H1244" s="2">
        <v>3228.46</v>
      </c>
      <c r="I1244" s="2" t="s">
        <v>29</v>
      </c>
      <c r="J1244" s="4">
        <v>1</v>
      </c>
      <c r="K1244" t="str">
        <f>_xlfn.XLOOKUP(D1244, dim_channels!A:A, dim_channels!C:C, "Not Found")</f>
        <v>Corporate</v>
      </c>
      <c r="L1244" t="str">
        <f>_xlfn.XLOOKUP(D1244, dim_channels!A:A, dim_channels!B:B, "Not Found")</f>
        <v>Corporate Direct</v>
      </c>
    </row>
    <row r="1245" spans="1:12" x14ac:dyDescent="0.2">
      <c r="A1245" s="3" t="s">
        <v>1674</v>
      </c>
      <c r="B1245" s="3" t="s">
        <v>307</v>
      </c>
      <c r="C1245" s="3" t="s">
        <v>136</v>
      </c>
      <c r="D1245" s="3" t="s">
        <v>45</v>
      </c>
      <c r="E1245" s="3" t="s">
        <v>46</v>
      </c>
      <c r="F1245" s="3">
        <v>4961.3100000000004</v>
      </c>
      <c r="G1245" s="3">
        <v>248.07</v>
      </c>
      <c r="H1245" s="3">
        <v>4713.24</v>
      </c>
      <c r="I1245" s="3" t="s">
        <v>29</v>
      </c>
      <c r="J1245" s="5">
        <v>1.052632583954987</v>
      </c>
      <c r="K1245" t="str">
        <f>_xlfn.XLOOKUP(D1245, dim_channels!A:A, dim_channels!C:C, "Not Found")</f>
        <v>Corporate</v>
      </c>
      <c r="L1245" t="str">
        <f>_xlfn.XLOOKUP(D1245, dim_channels!A:A, dim_channels!B:B, "Not Found")</f>
        <v>Corporate Direct</v>
      </c>
    </row>
    <row r="1246" spans="1:12" x14ac:dyDescent="0.2">
      <c r="A1246" s="2" t="s">
        <v>1675</v>
      </c>
      <c r="B1246" s="2" t="s">
        <v>337</v>
      </c>
      <c r="C1246" s="2" t="s">
        <v>566</v>
      </c>
      <c r="D1246" s="2" t="s">
        <v>45</v>
      </c>
      <c r="E1246" s="2" t="s">
        <v>46</v>
      </c>
      <c r="F1246" s="2">
        <v>2991.73</v>
      </c>
      <c r="G1246" s="2">
        <v>149.59</v>
      </c>
      <c r="H1246" s="2">
        <v>2842.14</v>
      </c>
      <c r="I1246" s="2" t="s">
        <v>41</v>
      </c>
      <c r="J1246" s="4">
        <v>1.0526328752278209</v>
      </c>
      <c r="K1246" t="str">
        <f>_xlfn.XLOOKUP(D1246, dim_channels!A:A, dim_channels!C:C, "Not Found")</f>
        <v>Corporate</v>
      </c>
      <c r="L1246" t="str">
        <f>_xlfn.XLOOKUP(D1246, dim_channels!A:A, dim_channels!B:B, "Not Found")</f>
        <v>Corporate Direct</v>
      </c>
    </row>
    <row r="1247" spans="1:12" x14ac:dyDescent="0.2">
      <c r="A1247" s="3" t="s">
        <v>1676</v>
      </c>
      <c r="B1247" s="3" t="s">
        <v>669</v>
      </c>
      <c r="C1247" s="3" t="s">
        <v>43</v>
      </c>
      <c r="D1247" s="3" t="s">
        <v>27</v>
      </c>
      <c r="E1247" s="3" t="s">
        <v>60</v>
      </c>
      <c r="F1247" s="3">
        <v>12807.89</v>
      </c>
      <c r="G1247" s="3">
        <v>0</v>
      </c>
      <c r="H1247" s="3">
        <v>12807.89</v>
      </c>
      <c r="I1247" s="3" t="s">
        <v>29</v>
      </c>
      <c r="J1247" s="5">
        <v>1</v>
      </c>
      <c r="K1247" t="str">
        <f>_xlfn.XLOOKUP(D1247, dim_channels!A:A, dim_channels!C:C, "Not Found")</f>
        <v>OTA</v>
      </c>
      <c r="L1247" t="str">
        <f>_xlfn.XLOOKUP(D1247, dim_channels!A:A, dim_channels!B:B, "Not Found")</f>
        <v>Expedia</v>
      </c>
    </row>
    <row r="1248" spans="1:12" x14ac:dyDescent="0.2">
      <c r="A1248" s="2" t="s">
        <v>1677</v>
      </c>
      <c r="B1248" s="2" t="s">
        <v>393</v>
      </c>
      <c r="C1248" s="2" t="s">
        <v>1035</v>
      </c>
      <c r="D1248" s="2" t="s">
        <v>64</v>
      </c>
      <c r="E1248" s="2" t="s">
        <v>34</v>
      </c>
      <c r="F1248" s="2">
        <v>10447.44</v>
      </c>
      <c r="G1248" s="2">
        <v>0</v>
      </c>
      <c r="H1248" s="2">
        <v>10447.44</v>
      </c>
      <c r="I1248" s="2" t="s">
        <v>29</v>
      </c>
      <c r="J1248" s="4">
        <v>1</v>
      </c>
      <c r="K1248" t="str">
        <f>_xlfn.XLOOKUP(D1248, dim_channels!A:A, dim_channels!C:C, "Not Found")</f>
        <v>Direct</v>
      </c>
      <c r="L1248" t="str">
        <f>_xlfn.XLOOKUP(D1248, dim_channels!A:A, dim_channels!B:B, "Not Found")</f>
        <v>Direct Website</v>
      </c>
    </row>
    <row r="1249" spans="1:12" x14ac:dyDescent="0.2">
      <c r="A1249" s="3" t="s">
        <v>1678</v>
      </c>
      <c r="B1249" s="3" t="s">
        <v>725</v>
      </c>
      <c r="C1249" s="3" t="s">
        <v>178</v>
      </c>
      <c r="D1249" s="3" t="s">
        <v>52</v>
      </c>
      <c r="E1249" s="3" t="s">
        <v>34</v>
      </c>
      <c r="F1249" s="3">
        <v>6311.84</v>
      </c>
      <c r="G1249" s="3">
        <v>757.42</v>
      </c>
      <c r="H1249" s="3">
        <v>5554.42</v>
      </c>
      <c r="I1249" s="3" t="s">
        <v>41</v>
      </c>
      <c r="J1249" s="5">
        <v>1.136363472693819</v>
      </c>
      <c r="K1249" t="str">
        <f>_xlfn.XLOOKUP(D1249, dim_channels!A:A, dim_channels!C:C, "Not Found")</f>
        <v>OTA</v>
      </c>
      <c r="L1249" t="str">
        <f>_xlfn.XLOOKUP(D1249, dim_channels!A:A, dim_channels!B:B, "Not Found")</f>
        <v>Agoda</v>
      </c>
    </row>
    <row r="1250" spans="1:12" x14ac:dyDescent="0.2">
      <c r="A1250" s="2" t="s">
        <v>1679</v>
      </c>
      <c r="B1250" s="2" t="s">
        <v>165</v>
      </c>
      <c r="C1250" s="2" t="s">
        <v>165</v>
      </c>
      <c r="D1250" s="2" t="s">
        <v>45</v>
      </c>
      <c r="E1250" s="2" t="s">
        <v>46</v>
      </c>
      <c r="F1250" s="2">
        <v>2359.75</v>
      </c>
      <c r="G1250" s="2">
        <v>117.99</v>
      </c>
      <c r="H1250" s="2">
        <v>2241.7600000000002</v>
      </c>
      <c r="I1250" s="2" t="s">
        <v>29</v>
      </c>
      <c r="J1250" s="4">
        <v>1.052632752837056</v>
      </c>
      <c r="K1250" t="str">
        <f>_xlfn.XLOOKUP(D1250, dim_channels!A:A, dim_channels!C:C, "Not Found")</f>
        <v>Corporate</v>
      </c>
      <c r="L1250" t="str">
        <f>_xlfn.XLOOKUP(D1250, dim_channels!A:A, dim_channels!B:B, "Not Found")</f>
        <v>Corporate Direct</v>
      </c>
    </row>
    <row r="1251" spans="1:12" x14ac:dyDescent="0.2">
      <c r="A1251" s="3" t="s">
        <v>1680</v>
      </c>
      <c r="B1251" s="3" t="s">
        <v>574</v>
      </c>
      <c r="C1251" s="3" t="s">
        <v>126</v>
      </c>
      <c r="D1251" s="3" t="s">
        <v>64</v>
      </c>
      <c r="E1251" s="3" t="s">
        <v>115</v>
      </c>
      <c r="F1251" s="3">
        <v>10472.629999999999</v>
      </c>
      <c r="G1251" s="3">
        <v>0</v>
      </c>
      <c r="H1251" s="3">
        <v>10472.629999999999</v>
      </c>
      <c r="I1251" s="3" t="s">
        <v>29</v>
      </c>
      <c r="J1251" s="5">
        <v>1</v>
      </c>
      <c r="K1251" t="str">
        <f>_xlfn.XLOOKUP(D1251, dim_channels!A:A, dim_channels!C:C, "Not Found")</f>
        <v>Direct</v>
      </c>
      <c r="L1251" t="str">
        <f>_xlfn.XLOOKUP(D1251, dim_channels!A:A, dim_channels!B:B, "Not Found")</f>
        <v>Direct Website</v>
      </c>
    </row>
    <row r="1252" spans="1:12" x14ac:dyDescent="0.2">
      <c r="A1252" s="2" t="s">
        <v>1681</v>
      </c>
      <c r="B1252" s="2" t="s">
        <v>505</v>
      </c>
      <c r="C1252" s="2" t="s">
        <v>851</v>
      </c>
      <c r="D1252" s="2" t="s">
        <v>33</v>
      </c>
      <c r="E1252" s="2" t="s">
        <v>34</v>
      </c>
      <c r="F1252" s="2">
        <v>3908.71</v>
      </c>
      <c r="G1252" s="2">
        <v>586.30999999999995</v>
      </c>
      <c r="H1252" s="2">
        <v>3322.4</v>
      </c>
      <c r="I1252" s="2" t="s">
        <v>41</v>
      </c>
      <c r="J1252" s="4">
        <v>1.1764718275945101</v>
      </c>
      <c r="K1252" t="str">
        <f>_xlfn.XLOOKUP(D1252, dim_channels!A:A, dim_channels!C:C, "Not Found")</f>
        <v>OTA</v>
      </c>
      <c r="L1252" t="str">
        <f>_xlfn.XLOOKUP(D1252, dim_channels!A:A, dim_channels!B:B, "Not Found")</f>
        <v>Booking.com</v>
      </c>
    </row>
    <row r="1253" spans="1:12" x14ac:dyDescent="0.2">
      <c r="A1253" s="3" t="s">
        <v>1682</v>
      </c>
      <c r="B1253" s="3" t="s">
        <v>78</v>
      </c>
      <c r="C1253" s="3" t="s">
        <v>181</v>
      </c>
      <c r="D1253" s="3" t="s">
        <v>45</v>
      </c>
      <c r="E1253" s="3" t="s">
        <v>46</v>
      </c>
      <c r="F1253" s="3">
        <v>2379.9299999999998</v>
      </c>
      <c r="G1253" s="3">
        <v>119</v>
      </c>
      <c r="H1253" s="3">
        <v>2260.9299999999998</v>
      </c>
      <c r="I1253" s="3" t="s">
        <v>29</v>
      </c>
      <c r="J1253" s="5">
        <v>1.052633208458466</v>
      </c>
      <c r="K1253" t="str">
        <f>_xlfn.XLOOKUP(D1253, dim_channels!A:A, dim_channels!C:C, "Not Found")</f>
        <v>Corporate</v>
      </c>
      <c r="L1253" t="str">
        <f>_xlfn.XLOOKUP(D1253, dim_channels!A:A, dim_channels!B:B, "Not Found")</f>
        <v>Corporate Direct</v>
      </c>
    </row>
    <row r="1254" spans="1:12" x14ac:dyDescent="0.2">
      <c r="A1254" s="2" t="s">
        <v>1683</v>
      </c>
      <c r="B1254" s="2" t="s">
        <v>249</v>
      </c>
      <c r="C1254" s="2" t="s">
        <v>321</v>
      </c>
      <c r="D1254" s="2" t="s">
        <v>206</v>
      </c>
      <c r="E1254" s="2" t="s">
        <v>207</v>
      </c>
      <c r="F1254" s="2">
        <v>7654.65</v>
      </c>
      <c r="G1254" s="2">
        <v>0</v>
      </c>
      <c r="H1254" s="2">
        <v>7654.65</v>
      </c>
      <c r="I1254" s="2" t="s">
        <v>29</v>
      </c>
      <c r="J1254" s="4">
        <v>1</v>
      </c>
      <c r="K1254" t="str">
        <f>_xlfn.XLOOKUP(D1254, dim_channels!A:A, dim_channels!C:C, "Not Found")</f>
        <v>Direct</v>
      </c>
      <c r="L1254" t="str">
        <f>_xlfn.XLOOKUP(D1254, dim_channels!A:A, dim_channels!B:B, "Not Found")</f>
        <v>Walk-in</v>
      </c>
    </row>
    <row r="1255" spans="1:12" x14ac:dyDescent="0.2">
      <c r="A1255" s="3" t="s">
        <v>1684</v>
      </c>
      <c r="B1255" s="3" t="s">
        <v>82</v>
      </c>
      <c r="C1255" s="3" t="s">
        <v>602</v>
      </c>
      <c r="D1255" s="3" t="s">
        <v>27</v>
      </c>
      <c r="E1255" s="3" t="s">
        <v>60</v>
      </c>
      <c r="F1255" s="3">
        <v>5971.91</v>
      </c>
      <c r="G1255" s="3">
        <v>0</v>
      </c>
      <c r="H1255" s="3">
        <v>5971.91</v>
      </c>
      <c r="I1255" s="3" t="s">
        <v>29</v>
      </c>
      <c r="J1255" s="5">
        <v>1</v>
      </c>
      <c r="K1255" t="str">
        <f>_xlfn.XLOOKUP(D1255, dim_channels!A:A, dim_channels!C:C, "Not Found")</f>
        <v>OTA</v>
      </c>
      <c r="L1255" t="str">
        <f>_xlfn.XLOOKUP(D1255, dim_channels!A:A, dim_channels!B:B, "Not Found")</f>
        <v>Expedia</v>
      </c>
    </row>
    <row r="1256" spans="1:12" x14ac:dyDescent="0.2">
      <c r="A1256" s="2" t="s">
        <v>1685</v>
      </c>
      <c r="B1256" s="2" t="s">
        <v>141</v>
      </c>
      <c r="C1256" s="2" t="s">
        <v>595</v>
      </c>
      <c r="D1256" s="2" t="s">
        <v>33</v>
      </c>
      <c r="E1256" s="2" t="s">
        <v>60</v>
      </c>
      <c r="F1256" s="2">
        <v>2440.19</v>
      </c>
      <c r="G1256" s="2">
        <v>0</v>
      </c>
      <c r="H1256" s="2">
        <v>2440.19</v>
      </c>
      <c r="I1256" s="2" t="s">
        <v>41</v>
      </c>
      <c r="J1256" s="4">
        <v>1</v>
      </c>
      <c r="K1256" t="str">
        <f>_xlfn.XLOOKUP(D1256, dim_channels!A:A, dim_channels!C:C, "Not Found")</f>
        <v>OTA</v>
      </c>
      <c r="L1256" t="str">
        <f>_xlfn.XLOOKUP(D1256, dim_channels!A:A, dim_channels!B:B, "Not Found")</f>
        <v>Booking.com</v>
      </c>
    </row>
    <row r="1257" spans="1:12" x14ac:dyDescent="0.2">
      <c r="A1257" s="3" t="s">
        <v>1686</v>
      </c>
      <c r="B1257" s="3" t="s">
        <v>36</v>
      </c>
      <c r="C1257" s="3" t="s">
        <v>891</v>
      </c>
      <c r="D1257" s="3" t="s">
        <v>52</v>
      </c>
      <c r="E1257" s="3" t="s">
        <v>34</v>
      </c>
      <c r="F1257" s="3">
        <v>4315.09</v>
      </c>
      <c r="G1257" s="3">
        <v>517.80999999999995</v>
      </c>
      <c r="H1257" s="3">
        <v>3797.28</v>
      </c>
      <c r="I1257" s="3" t="s">
        <v>29</v>
      </c>
      <c r="J1257" s="5">
        <v>1.136363396957822</v>
      </c>
      <c r="K1257" t="str">
        <f>_xlfn.XLOOKUP(D1257, dim_channels!A:A, dim_channels!C:C, "Not Found")</f>
        <v>OTA</v>
      </c>
      <c r="L1257" t="str">
        <f>_xlfn.XLOOKUP(D1257, dim_channels!A:A, dim_channels!B:B, "Not Found")</f>
        <v>Agoda</v>
      </c>
    </row>
    <row r="1258" spans="1:12" x14ac:dyDescent="0.2">
      <c r="A1258" s="2" t="s">
        <v>1687</v>
      </c>
      <c r="B1258" s="2" t="s">
        <v>527</v>
      </c>
      <c r="C1258" s="2" t="s">
        <v>181</v>
      </c>
      <c r="D1258" s="2" t="s">
        <v>27</v>
      </c>
      <c r="E1258" s="2" t="s">
        <v>34</v>
      </c>
      <c r="F1258" s="2">
        <v>9199.49</v>
      </c>
      <c r="G1258" s="2">
        <v>1655.91</v>
      </c>
      <c r="H1258" s="2">
        <v>7543.58</v>
      </c>
      <c r="I1258" s="2" t="s">
        <v>29</v>
      </c>
      <c r="J1258" s="4">
        <v>1.2195124861140201</v>
      </c>
      <c r="K1258" t="str">
        <f>_xlfn.XLOOKUP(D1258, dim_channels!A:A, dim_channels!C:C, "Not Found")</f>
        <v>OTA</v>
      </c>
      <c r="L1258" t="str">
        <f>_xlfn.XLOOKUP(D1258, dim_channels!A:A, dim_channels!B:B, "Not Found")</f>
        <v>Expedia</v>
      </c>
    </row>
    <row r="1259" spans="1:12" x14ac:dyDescent="0.2">
      <c r="A1259" s="3" t="s">
        <v>1688</v>
      </c>
      <c r="B1259" s="3" t="s">
        <v>92</v>
      </c>
      <c r="C1259" s="3" t="s">
        <v>192</v>
      </c>
      <c r="D1259" s="3" t="s">
        <v>64</v>
      </c>
      <c r="E1259" s="3" t="s">
        <v>115</v>
      </c>
      <c r="F1259" s="3">
        <v>9612.43</v>
      </c>
      <c r="G1259" s="3">
        <v>0</v>
      </c>
      <c r="H1259" s="3">
        <v>9612.43</v>
      </c>
      <c r="I1259" s="3" t="s">
        <v>29</v>
      </c>
      <c r="J1259" s="5">
        <v>1</v>
      </c>
      <c r="K1259" t="str">
        <f>_xlfn.XLOOKUP(D1259, dim_channels!A:A, dim_channels!C:C, "Not Found")</f>
        <v>Direct</v>
      </c>
      <c r="L1259" t="str">
        <f>_xlfn.XLOOKUP(D1259, dim_channels!A:A, dim_channels!B:B, "Not Found")</f>
        <v>Direct Website</v>
      </c>
    </row>
    <row r="1260" spans="1:12" x14ac:dyDescent="0.2">
      <c r="A1260" s="2" t="s">
        <v>1689</v>
      </c>
      <c r="B1260" s="2" t="s">
        <v>512</v>
      </c>
      <c r="C1260" s="2" t="s">
        <v>195</v>
      </c>
      <c r="D1260" s="2" t="s">
        <v>33</v>
      </c>
      <c r="E1260" s="2" t="s">
        <v>34</v>
      </c>
      <c r="F1260" s="2">
        <v>3023.12</v>
      </c>
      <c r="G1260" s="2">
        <v>453.47</v>
      </c>
      <c r="H1260" s="2">
        <v>2569.65</v>
      </c>
      <c r="I1260" s="2" t="s">
        <v>29</v>
      </c>
      <c r="J1260" s="4">
        <v>1.1764715039013089</v>
      </c>
      <c r="K1260" t="str">
        <f>_xlfn.XLOOKUP(D1260, dim_channels!A:A, dim_channels!C:C, "Not Found")</f>
        <v>OTA</v>
      </c>
      <c r="L1260" t="str">
        <f>_xlfn.XLOOKUP(D1260, dim_channels!A:A, dim_channels!B:B, "Not Found")</f>
        <v>Booking.com</v>
      </c>
    </row>
    <row r="1261" spans="1:12" x14ac:dyDescent="0.2">
      <c r="A1261" s="3" t="s">
        <v>1690</v>
      </c>
      <c r="B1261" s="3" t="s">
        <v>294</v>
      </c>
      <c r="C1261" s="3" t="s">
        <v>294</v>
      </c>
      <c r="D1261" s="3" t="s">
        <v>114</v>
      </c>
      <c r="E1261" s="3" t="s">
        <v>115</v>
      </c>
      <c r="F1261" s="3">
        <v>6536.88</v>
      </c>
      <c r="G1261" s="3">
        <v>653.69000000000005</v>
      </c>
      <c r="H1261" s="3">
        <v>5883.19</v>
      </c>
      <c r="I1261" s="3" t="s">
        <v>29</v>
      </c>
      <c r="J1261" s="5">
        <v>1.111111488835139</v>
      </c>
      <c r="K1261" t="str">
        <f>_xlfn.XLOOKUP(D1261, dim_channels!A:A, dim_channels!C:C, "Not Found")</f>
        <v>Offline</v>
      </c>
      <c r="L1261" t="str">
        <f>_xlfn.XLOOKUP(D1261, dim_channels!A:A, dim_channels!B:B, "Not Found")</f>
        <v>Travel Agency</v>
      </c>
    </row>
    <row r="1262" spans="1:12" x14ac:dyDescent="0.2">
      <c r="A1262" s="2" t="s">
        <v>1691</v>
      </c>
      <c r="B1262" s="2" t="s">
        <v>124</v>
      </c>
      <c r="C1262" s="2" t="s">
        <v>48</v>
      </c>
      <c r="D1262" s="2" t="s">
        <v>33</v>
      </c>
      <c r="E1262" s="2" t="s">
        <v>60</v>
      </c>
      <c r="F1262" s="2">
        <v>11651.62</v>
      </c>
      <c r="G1262" s="2">
        <v>0</v>
      </c>
      <c r="H1262" s="2">
        <v>11651.62</v>
      </c>
      <c r="I1262" s="2" t="s">
        <v>29</v>
      </c>
      <c r="J1262" s="4">
        <v>1</v>
      </c>
      <c r="K1262" t="str">
        <f>_xlfn.XLOOKUP(D1262, dim_channels!A:A, dim_channels!C:C, "Not Found")</f>
        <v>OTA</v>
      </c>
      <c r="L1262" t="str">
        <f>_xlfn.XLOOKUP(D1262, dim_channels!A:A, dim_channels!B:B, "Not Found")</f>
        <v>Booking.com</v>
      </c>
    </row>
    <row r="1263" spans="1:12" x14ac:dyDescent="0.2">
      <c r="A1263" s="3" t="s">
        <v>1692</v>
      </c>
      <c r="B1263" s="3" t="s">
        <v>360</v>
      </c>
      <c r="C1263" s="3" t="s">
        <v>95</v>
      </c>
      <c r="D1263" s="3" t="s">
        <v>64</v>
      </c>
      <c r="E1263" s="3" t="s">
        <v>28</v>
      </c>
      <c r="F1263" s="3">
        <v>12432.83</v>
      </c>
      <c r="G1263" s="3">
        <v>0</v>
      </c>
      <c r="H1263" s="3">
        <v>12432.83</v>
      </c>
      <c r="I1263" s="3" t="s">
        <v>29</v>
      </c>
      <c r="J1263" s="5">
        <v>1</v>
      </c>
      <c r="K1263" t="str">
        <f>_xlfn.XLOOKUP(D1263, dim_channels!A:A, dim_channels!C:C, "Not Found")</f>
        <v>Direct</v>
      </c>
      <c r="L1263" t="str">
        <f>_xlfn.XLOOKUP(D1263, dim_channels!A:A, dim_channels!B:B, "Not Found")</f>
        <v>Direct Website</v>
      </c>
    </row>
    <row r="1264" spans="1:12" x14ac:dyDescent="0.2">
      <c r="A1264" s="2" t="s">
        <v>1693</v>
      </c>
      <c r="B1264" s="2" t="s">
        <v>305</v>
      </c>
      <c r="C1264" s="2" t="s">
        <v>955</v>
      </c>
      <c r="D1264" s="2" t="s">
        <v>45</v>
      </c>
      <c r="E1264" s="2" t="s">
        <v>89</v>
      </c>
      <c r="F1264" s="2">
        <v>8457.33</v>
      </c>
      <c r="G1264" s="2">
        <v>0</v>
      </c>
      <c r="H1264" s="2">
        <v>8457.33</v>
      </c>
      <c r="I1264" s="2" t="s">
        <v>29</v>
      </c>
      <c r="J1264" s="4">
        <v>1</v>
      </c>
      <c r="K1264" t="str">
        <f>_xlfn.XLOOKUP(D1264, dim_channels!A:A, dim_channels!C:C, "Not Found")</f>
        <v>Corporate</v>
      </c>
      <c r="L1264" t="str">
        <f>_xlfn.XLOOKUP(D1264, dim_channels!A:A, dim_channels!B:B, "Not Found")</f>
        <v>Corporate Direct</v>
      </c>
    </row>
    <row r="1265" spans="1:12" x14ac:dyDescent="0.2">
      <c r="A1265" s="3" t="s">
        <v>1694</v>
      </c>
      <c r="B1265" s="3" t="s">
        <v>679</v>
      </c>
      <c r="C1265" s="3" t="s">
        <v>403</v>
      </c>
      <c r="D1265" s="3" t="s">
        <v>27</v>
      </c>
      <c r="E1265" s="3" t="s">
        <v>28</v>
      </c>
      <c r="F1265" s="3">
        <v>3053.31</v>
      </c>
      <c r="G1265" s="3">
        <v>549.6</v>
      </c>
      <c r="H1265" s="3">
        <v>2503.71</v>
      </c>
      <c r="I1265" s="3" t="s">
        <v>41</v>
      </c>
      <c r="J1265" s="5">
        <v>1.219514240866554</v>
      </c>
      <c r="K1265" t="str">
        <f>_xlfn.XLOOKUP(D1265, dim_channels!A:A, dim_channels!C:C, "Not Found")</f>
        <v>OTA</v>
      </c>
      <c r="L1265" t="str">
        <f>_xlfn.XLOOKUP(D1265, dim_channels!A:A, dim_channels!B:B, "Not Found")</f>
        <v>Expedia</v>
      </c>
    </row>
    <row r="1266" spans="1:12" x14ac:dyDescent="0.2">
      <c r="A1266" s="2" t="s">
        <v>1695</v>
      </c>
      <c r="B1266" s="2" t="s">
        <v>435</v>
      </c>
      <c r="C1266" s="2" t="s">
        <v>271</v>
      </c>
      <c r="D1266" s="2" t="s">
        <v>27</v>
      </c>
      <c r="E1266" s="2" t="s">
        <v>28</v>
      </c>
      <c r="F1266" s="2">
        <v>3427.22</v>
      </c>
      <c r="G1266" s="2">
        <v>616.9</v>
      </c>
      <c r="H1266" s="2">
        <v>2810.32</v>
      </c>
      <c r="I1266" s="2" t="s">
        <v>41</v>
      </c>
      <c r="J1266" s="4">
        <v>1.2195123686982261</v>
      </c>
      <c r="K1266" t="str">
        <f>_xlfn.XLOOKUP(D1266, dim_channels!A:A, dim_channels!C:C, "Not Found")</f>
        <v>OTA</v>
      </c>
      <c r="L1266" t="str">
        <f>_xlfn.XLOOKUP(D1266, dim_channels!A:A, dim_channels!B:B, "Not Found")</f>
        <v>Expedia</v>
      </c>
    </row>
    <row r="1267" spans="1:12" x14ac:dyDescent="0.2">
      <c r="A1267" s="3" t="s">
        <v>1696</v>
      </c>
      <c r="B1267" s="3" t="s">
        <v>949</v>
      </c>
      <c r="C1267" s="3" t="s">
        <v>302</v>
      </c>
      <c r="D1267" s="3" t="s">
        <v>64</v>
      </c>
      <c r="E1267" s="3" t="s">
        <v>115</v>
      </c>
      <c r="F1267" s="3">
        <v>5064.6000000000004</v>
      </c>
      <c r="G1267" s="3">
        <v>0</v>
      </c>
      <c r="H1267" s="3">
        <v>5064.6000000000004</v>
      </c>
      <c r="I1267" s="3" t="s">
        <v>41</v>
      </c>
      <c r="J1267" s="5">
        <v>1</v>
      </c>
      <c r="K1267" t="str">
        <f>_xlfn.XLOOKUP(D1267, dim_channels!A:A, dim_channels!C:C, "Not Found")</f>
        <v>Direct</v>
      </c>
      <c r="L1267" t="str">
        <f>_xlfn.XLOOKUP(D1267, dim_channels!A:A, dim_channels!B:B, "Not Found")</f>
        <v>Direct Website</v>
      </c>
    </row>
    <row r="1268" spans="1:12" x14ac:dyDescent="0.2">
      <c r="A1268" s="2" t="s">
        <v>1697</v>
      </c>
      <c r="B1268" s="2" t="s">
        <v>355</v>
      </c>
      <c r="C1268" s="2" t="s">
        <v>653</v>
      </c>
      <c r="D1268" s="2" t="s">
        <v>206</v>
      </c>
      <c r="E1268" s="2" t="s">
        <v>207</v>
      </c>
      <c r="F1268" s="2">
        <v>10204.58</v>
      </c>
      <c r="G1268" s="2">
        <v>0</v>
      </c>
      <c r="H1268" s="2">
        <v>10204.58</v>
      </c>
      <c r="I1268" s="2" t="s">
        <v>41</v>
      </c>
      <c r="J1268" s="4">
        <v>1</v>
      </c>
      <c r="K1268" t="str">
        <f>_xlfn.XLOOKUP(D1268, dim_channels!A:A, dim_channels!C:C, "Not Found")</f>
        <v>Direct</v>
      </c>
      <c r="L1268" t="str">
        <f>_xlfn.XLOOKUP(D1268, dim_channels!A:A, dim_channels!B:B, "Not Found")</f>
        <v>Walk-in</v>
      </c>
    </row>
    <row r="1269" spans="1:12" x14ac:dyDescent="0.2">
      <c r="A1269" s="3" t="s">
        <v>1698</v>
      </c>
      <c r="B1269" s="3" t="s">
        <v>558</v>
      </c>
      <c r="C1269" s="3" t="s">
        <v>159</v>
      </c>
      <c r="D1269" s="3" t="s">
        <v>27</v>
      </c>
      <c r="E1269" s="3" t="s">
        <v>28</v>
      </c>
      <c r="F1269" s="3">
        <v>3698.84</v>
      </c>
      <c r="G1269" s="3">
        <v>665.79</v>
      </c>
      <c r="H1269" s="3">
        <v>3033.05</v>
      </c>
      <c r="I1269" s="3" t="s">
        <v>41</v>
      </c>
      <c r="J1269" s="5">
        <v>1.219511712632499</v>
      </c>
      <c r="K1269" t="str">
        <f>_xlfn.XLOOKUP(D1269, dim_channels!A:A, dim_channels!C:C, "Not Found")</f>
        <v>OTA</v>
      </c>
      <c r="L1269" t="str">
        <f>_xlfn.XLOOKUP(D1269, dim_channels!A:A, dim_channels!B:B, "Not Found")</f>
        <v>Expedia</v>
      </c>
    </row>
    <row r="1270" spans="1:12" x14ac:dyDescent="0.2">
      <c r="A1270" s="2" t="s">
        <v>1699</v>
      </c>
      <c r="B1270" s="2" t="s">
        <v>168</v>
      </c>
      <c r="C1270" s="2" t="s">
        <v>118</v>
      </c>
      <c r="D1270" s="2" t="s">
        <v>33</v>
      </c>
      <c r="E1270" s="2" t="s">
        <v>28</v>
      </c>
      <c r="F1270" s="2">
        <v>15539.94</v>
      </c>
      <c r="G1270" s="2">
        <v>2330.9899999999998</v>
      </c>
      <c r="H1270" s="2">
        <v>13208.95</v>
      </c>
      <c r="I1270" s="2" t="s">
        <v>29</v>
      </c>
      <c r="J1270" s="4">
        <v>1.1764704991691239</v>
      </c>
      <c r="K1270" t="str">
        <f>_xlfn.XLOOKUP(D1270, dim_channels!A:A, dim_channels!C:C, "Not Found")</f>
        <v>OTA</v>
      </c>
      <c r="L1270" t="str">
        <f>_xlfn.XLOOKUP(D1270, dim_channels!A:A, dim_channels!B:B, "Not Found")</f>
        <v>Booking.com</v>
      </c>
    </row>
    <row r="1271" spans="1:12" x14ac:dyDescent="0.2">
      <c r="A1271" s="3" t="s">
        <v>1700</v>
      </c>
      <c r="B1271" s="3" t="s">
        <v>714</v>
      </c>
      <c r="C1271" s="3" t="s">
        <v>359</v>
      </c>
      <c r="D1271" s="3" t="s">
        <v>33</v>
      </c>
      <c r="E1271" s="3" t="s">
        <v>60</v>
      </c>
      <c r="F1271" s="3">
        <v>6034.44</v>
      </c>
      <c r="G1271" s="3">
        <v>0</v>
      </c>
      <c r="H1271" s="3">
        <v>6034.44</v>
      </c>
      <c r="I1271" s="3" t="s">
        <v>29</v>
      </c>
      <c r="J1271" s="5">
        <v>1</v>
      </c>
      <c r="K1271" t="str">
        <f>_xlfn.XLOOKUP(D1271, dim_channels!A:A, dim_channels!C:C, "Not Found")</f>
        <v>OTA</v>
      </c>
      <c r="L1271" t="str">
        <f>_xlfn.XLOOKUP(D1271, dim_channels!A:A, dim_channels!B:B, "Not Found")</f>
        <v>Booking.com</v>
      </c>
    </row>
    <row r="1272" spans="1:12" x14ac:dyDescent="0.2">
      <c r="A1272" s="2" t="s">
        <v>1701</v>
      </c>
      <c r="B1272" s="2" t="s">
        <v>1035</v>
      </c>
      <c r="C1272" s="2" t="s">
        <v>156</v>
      </c>
      <c r="D1272" s="2" t="s">
        <v>206</v>
      </c>
      <c r="E1272" s="2" t="s">
        <v>207</v>
      </c>
      <c r="F1272" s="2">
        <v>15575.82</v>
      </c>
      <c r="G1272" s="2">
        <v>0</v>
      </c>
      <c r="H1272" s="2">
        <v>15575.82</v>
      </c>
      <c r="I1272" s="2" t="s">
        <v>41</v>
      </c>
      <c r="J1272" s="4">
        <v>1</v>
      </c>
      <c r="K1272" t="str">
        <f>_xlfn.XLOOKUP(D1272, dim_channels!A:A, dim_channels!C:C, "Not Found")</f>
        <v>Direct</v>
      </c>
      <c r="L1272" t="str">
        <f>_xlfn.XLOOKUP(D1272, dim_channels!A:A, dim_channels!B:B, "Not Found")</f>
        <v>Walk-in</v>
      </c>
    </row>
    <row r="1273" spans="1:12" x14ac:dyDescent="0.2">
      <c r="A1273" s="3" t="s">
        <v>1702</v>
      </c>
      <c r="B1273" s="3" t="s">
        <v>384</v>
      </c>
      <c r="C1273" s="3" t="s">
        <v>463</v>
      </c>
      <c r="D1273" s="3" t="s">
        <v>27</v>
      </c>
      <c r="E1273" s="3" t="s">
        <v>34</v>
      </c>
      <c r="F1273" s="3">
        <v>3487.96</v>
      </c>
      <c r="G1273" s="3">
        <v>627.83000000000004</v>
      </c>
      <c r="H1273" s="3">
        <v>2860.13</v>
      </c>
      <c r="I1273" s="3" t="s">
        <v>29</v>
      </c>
      <c r="J1273" s="5">
        <v>1.2195110012481949</v>
      </c>
      <c r="K1273" t="str">
        <f>_xlfn.XLOOKUP(D1273, dim_channels!A:A, dim_channels!C:C, "Not Found")</f>
        <v>OTA</v>
      </c>
      <c r="L1273" t="str">
        <f>_xlfn.XLOOKUP(D1273, dim_channels!A:A, dim_channels!B:B, "Not Found")</f>
        <v>Expedia</v>
      </c>
    </row>
    <row r="1274" spans="1:12" x14ac:dyDescent="0.2">
      <c r="A1274" s="2" t="s">
        <v>1703</v>
      </c>
      <c r="B1274" s="2" t="s">
        <v>720</v>
      </c>
      <c r="C1274" s="2" t="s">
        <v>1179</v>
      </c>
      <c r="D1274" s="2" t="s">
        <v>52</v>
      </c>
      <c r="E1274" s="2" t="s">
        <v>34</v>
      </c>
      <c r="F1274" s="2">
        <v>14174.11</v>
      </c>
      <c r="G1274" s="2">
        <v>1700.89</v>
      </c>
      <c r="H1274" s="2">
        <v>12473.22</v>
      </c>
      <c r="I1274" s="2" t="s">
        <v>41</v>
      </c>
      <c r="J1274" s="4">
        <v>1.1363633448299639</v>
      </c>
      <c r="K1274" t="str">
        <f>_xlfn.XLOOKUP(D1274, dim_channels!A:A, dim_channels!C:C, "Not Found")</f>
        <v>OTA</v>
      </c>
      <c r="L1274" t="str">
        <f>_xlfn.XLOOKUP(D1274, dim_channels!A:A, dim_channels!B:B, "Not Found")</f>
        <v>Agoda</v>
      </c>
    </row>
    <row r="1275" spans="1:12" x14ac:dyDescent="0.2">
      <c r="A1275" s="3" t="s">
        <v>1704</v>
      </c>
      <c r="B1275" s="3" t="s">
        <v>106</v>
      </c>
      <c r="C1275" s="3" t="s">
        <v>401</v>
      </c>
      <c r="D1275" s="3" t="s">
        <v>52</v>
      </c>
      <c r="E1275" s="3" t="s">
        <v>34</v>
      </c>
      <c r="F1275" s="3">
        <v>2772.87</v>
      </c>
      <c r="G1275" s="3">
        <v>332.74</v>
      </c>
      <c r="H1275" s="3">
        <v>2440.13</v>
      </c>
      <c r="I1275" s="3" t="s">
        <v>29</v>
      </c>
      <c r="J1275" s="5">
        <v>1.1363615872924799</v>
      </c>
      <c r="K1275" t="str">
        <f>_xlfn.XLOOKUP(D1275, dim_channels!A:A, dim_channels!C:C, "Not Found")</f>
        <v>OTA</v>
      </c>
      <c r="L1275" t="str">
        <f>_xlfn.XLOOKUP(D1275, dim_channels!A:A, dim_channels!B:B, "Not Found")</f>
        <v>Agoda</v>
      </c>
    </row>
    <row r="1276" spans="1:12" x14ac:dyDescent="0.2">
      <c r="A1276" s="2" t="s">
        <v>1705</v>
      </c>
      <c r="B1276" s="2" t="s">
        <v>236</v>
      </c>
      <c r="C1276" s="2" t="s">
        <v>107</v>
      </c>
      <c r="D1276" s="2" t="s">
        <v>52</v>
      </c>
      <c r="E1276" s="2" t="s">
        <v>60</v>
      </c>
      <c r="F1276" s="2">
        <v>4225.63</v>
      </c>
      <c r="G1276" s="2">
        <v>0</v>
      </c>
      <c r="H1276" s="2">
        <v>4225.63</v>
      </c>
      <c r="I1276" s="2" t="s">
        <v>29</v>
      </c>
      <c r="J1276" s="4">
        <v>1</v>
      </c>
      <c r="K1276" t="str">
        <f>_xlfn.XLOOKUP(D1276, dim_channels!A:A, dim_channels!C:C, "Not Found")</f>
        <v>OTA</v>
      </c>
      <c r="L1276" t="str">
        <f>_xlfn.XLOOKUP(D1276, dim_channels!A:A, dim_channels!B:B, "Not Found")</f>
        <v>Agoda</v>
      </c>
    </row>
    <row r="1277" spans="1:12" x14ac:dyDescent="0.2">
      <c r="A1277" s="3" t="s">
        <v>1706</v>
      </c>
      <c r="B1277" s="3" t="s">
        <v>138</v>
      </c>
      <c r="C1277" s="3" t="s">
        <v>382</v>
      </c>
      <c r="D1277" s="3" t="s">
        <v>27</v>
      </c>
      <c r="E1277" s="3" t="s">
        <v>28</v>
      </c>
      <c r="F1277" s="3">
        <v>4780.66</v>
      </c>
      <c r="G1277" s="3">
        <v>860.52</v>
      </c>
      <c r="H1277" s="3">
        <v>3920.14</v>
      </c>
      <c r="I1277" s="3" t="s">
        <v>56</v>
      </c>
      <c r="J1277" s="5">
        <v>1.2195125684286789</v>
      </c>
      <c r="K1277" t="str">
        <f>_xlfn.XLOOKUP(D1277, dim_channels!A:A, dim_channels!C:C, "Not Found")</f>
        <v>OTA</v>
      </c>
      <c r="L1277" t="str">
        <f>_xlfn.XLOOKUP(D1277, dim_channels!A:A, dim_channels!B:B, "Not Found")</f>
        <v>Expedia</v>
      </c>
    </row>
    <row r="1278" spans="1:12" x14ac:dyDescent="0.2">
      <c r="A1278" s="2" t="s">
        <v>1707</v>
      </c>
      <c r="B1278" s="2" t="s">
        <v>875</v>
      </c>
      <c r="C1278" s="2" t="s">
        <v>148</v>
      </c>
      <c r="D1278" s="2" t="s">
        <v>27</v>
      </c>
      <c r="E1278" s="2" t="s">
        <v>60</v>
      </c>
      <c r="F1278" s="2">
        <v>3510.67</v>
      </c>
      <c r="G1278" s="2">
        <v>0</v>
      </c>
      <c r="H1278" s="2">
        <v>3510.67</v>
      </c>
      <c r="I1278" s="2" t="s">
        <v>29</v>
      </c>
      <c r="J1278" s="4">
        <v>1</v>
      </c>
      <c r="K1278" t="str">
        <f>_xlfn.XLOOKUP(D1278, dim_channels!A:A, dim_channels!C:C, "Not Found")</f>
        <v>OTA</v>
      </c>
      <c r="L1278" t="str">
        <f>_xlfn.XLOOKUP(D1278, dim_channels!A:A, dim_channels!B:B, "Not Found")</f>
        <v>Expedia</v>
      </c>
    </row>
    <row r="1279" spans="1:12" x14ac:dyDescent="0.2">
      <c r="A1279" s="3" t="s">
        <v>1708</v>
      </c>
      <c r="B1279" s="3" t="s">
        <v>589</v>
      </c>
      <c r="C1279" s="3" t="s">
        <v>153</v>
      </c>
      <c r="D1279" s="3" t="s">
        <v>114</v>
      </c>
      <c r="E1279" s="3" t="s">
        <v>46</v>
      </c>
      <c r="F1279" s="3">
        <v>14239.7</v>
      </c>
      <c r="G1279" s="3">
        <v>1423.97</v>
      </c>
      <c r="H1279" s="3">
        <v>12815.73</v>
      </c>
      <c r="I1279" s="3" t="s">
        <v>29</v>
      </c>
      <c r="J1279" s="5">
        <v>1.1111111111111109</v>
      </c>
      <c r="K1279" t="str">
        <f>_xlfn.XLOOKUP(D1279, dim_channels!A:A, dim_channels!C:C, "Not Found")</f>
        <v>Offline</v>
      </c>
      <c r="L1279" t="str">
        <f>_xlfn.XLOOKUP(D1279, dim_channels!A:A, dim_channels!B:B, "Not Found")</f>
        <v>Travel Agency</v>
      </c>
    </row>
    <row r="1280" spans="1:12" x14ac:dyDescent="0.2">
      <c r="A1280" s="2" t="s">
        <v>1709</v>
      </c>
      <c r="B1280" s="2" t="s">
        <v>482</v>
      </c>
      <c r="C1280" s="2" t="s">
        <v>590</v>
      </c>
      <c r="D1280" s="2" t="s">
        <v>64</v>
      </c>
      <c r="E1280" s="2" t="s">
        <v>28</v>
      </c>
      <c r="F1280" s="2">
        <v>10946.01</v>
      </c>
      <c r="G1280" s="2">
        <v>0</v>
      </c>
      <c r="H1280" s="2">
        <v>10946.01</v>
      </c>
      <c r="I1280" s="2" t="s">
        <v>41</v>
      </c>
      <c r="J1280" s="4">
        <v>1</v>
      </c>
      <c r="K1280" t="str">
        <f>_xlfn.XLOOKUP(D1280, dim_channels!A:A, dim_channels!C:C, "Not Found")</f>
        <v>Direct</v>
      </c>
      <c r="L1280" t="str">
        <f>_xlfn.XLOOKUP(D1280, dim_channels!A:A, dim_channels!B:B, "Not Found")</f>
        <v>Direct Website</v>
      </c>
    </row>
    <row r="1281" spans="1:12" x14ac:dyDescent="0.2">
      <c r="A1281" s="3" t="s">
        <v>1710</v>
      </c>
      <c r="B1281" s="3" t="s">
        <v>685</v>
      </c>
      <c r="C1281" s="3" t="s">
        <v>478</v>
      </c>
      <c r="D1281" s="3" t="s">
        <v>52</v>
      </c>
      <c r="E1281" s="3" t="s">
        <v>60</v>
      </c>
      <c r="F1281" s="3">
        <v>6793.51</v>
      </c>
      <c r="G1281" s="3">
        <v>0</v>
      </c>
      <c r="H1281" s="3">
        <v>6793.51</v>
      </c>
      <c r="I1281" s="3" t="s">
        <v>29</v>
      </c>
      <c r="J1281" s="5">
        <v>1</v>
      </c>
      <c r="K1281" t="str">
        <f>_xlfn.XLOOKUP(D1281, dim_channels!A:A, dim_channels!C:C, "Not Found")</f>
        <v>OTA</v>
      </c>
      <c r="L1281" t="str">
        <f>_xlfn.XLOOKUP(D1281, dim_channels!A:A, dim_channels!B:B, "Not Found")</f>
        <v>Agoda</v>
      </c>
    </row>
    <row r="1282" spans="1:12" x14ac:dyDescent="0.2">
      <c r="A1282" s="2" t="s">
        <v>1711</v>
      </c>
      <c r="B1282" s="2" t="s">
        <v>1110</v>
      </c>
      <c r="C1282" s="2" t="s">
        <v>305</v>
      </c>
      <c r="D1282" s="2" t="s">
        <v>64</v>
      </c>
      <c r="E1282" s="2" t="s">
        <v>115</v>
      </c>
      <c r="F1282" s="2">
        <v>6660.01</v>
      </c>
      <c r="G1282" s="2">
        <v>0</v>
      </c>
      <c r="H1282" s="2">
        <v>6660.01</v>
      </c>
      <c r="I1282" s="2" t="s">
        <v>29</v>
      </c>
      <c r="J1282" s="4">
        <v>1</v>
      </c>
      <c r="K1282" t="str">
        <f>_xlfn.XLOOKUP(D1282, dim_channels!A:A, dim_channels!C:C, "Not Found")</f>
        <v>Direct</v>
      </c>
      <c r="L1282" t="str">
        <f>_xlfn.XLOOKUP(D1282, dim_channels!A:A, dim_channels!B:B, "Not Found")</f>
        <v>Direct Website</v>
      </c>
    </row>
    <row r="1283" spans="1:12" x14ac:dyDescent="0.2">
      <c r="A1283" s="3" t="s">
        <v>1712</v>
      </c>
      <c r="B1283" s="3" t="s">
        <v>1048</v>
      </c>
      <c r="C1283" s="3" t="s">
        <v>380</v>
      </c>
      <c r="D1283" s="3" t="s">
        <v>33</v>
      </c>
      <c r="E1283" s="3" t="s">
        <v>28</v>
      </c>
      <c r="F1283" s="3">
        <v>7454.57</v>
      </c>
      <c r="G1283" s="3">
        <v>1118.19</v>
      </c>
      <c r="H1283" s="3">
        <v>6336.38</v>
      </c>
      <c r="I1283" s="3" t="s">
        <v>41</v>
      </c>
      <c r="J1283" s="5">
        <v>1.176471423746682</v>
      </c>
      <c r="K1283" t="str">
        <f>_xlfn.XLOOKUP(D1283, dim_channels!A:A, dim_channels!C:C, "Not Found")</f>
        <v>OTA</v>
      </c>
      <c r="L1283" t="str">
        <f>_xlfn.XLOOKUP(D1283, dim_channels!A:A, dim_channels!B:B, "Not Found")</f>
        <v>Booking.com</v>
      </c>
    </row>
    <row r="1284" spans="1:12" x14ac:dyDescent="0.2">
      <c r="A1284" s="2" t="s">
        <v>1713</v>
      </c>
      <c r="B1284" s="2" t="s">
        <v>498</v>
      </c>
      <c r="C1284" s="2" t="s">
        <v>36</v>
      </c>
      <c r="D1284" s="2" t="s">
        <v>64</v>
      </c>
      <c r="E1284" s="2" t="s">
        <v>34</v>
      </c>
      <c r="F1284" s="2">
        <v>10212.870000000001</v>
      </c>
      <c r="G1284" s="2">
        <v>0</v>
      </c>
      <c r="H1284" s="2">
        <v>10212.870000000001</v>
      </c>
      <c r="I1284" s="2" t="s">
        <v>41</v>
      </c>
      <c r="J1284" s="4">
        <v>1</v>
      </c>
      <c r="K1284" t="str">
        <f>_xlfn.XLOOKUP(D1284, dim_channels!A:A, dim_channels!C:C, "Not Found")</f>
        <v>Direct</v>
      </c>
      <c r="L1284" t="str">
        <f>_xlfn.XLOOKUP(D1284, dim_channels!A:A, dim_channels!B:B, "Not Found")</f>
        <v>Direct Website</v>
      </c>
    </row>
    <row r="1285" spans="1:12" x14ac:dyDescent="0.2">
      <c r="A1285" s="3" t="s">
        <v>1714</v>
      </c>
      <c r="B1285" s="3" t="s">
        <v>614</v>
      </c>
      <c r="C1285" s="3" t="s">
        <v>184</v>
      </c>
      <c r="D1285" s="3" t="s">
        <v>52</v>
      </c>
      <c r="E1285" s="3" t="s">
        <v>34</v>
      </c>
      <c r="F1285" s="3">
        <v>10986.99</v>
      </c>
      <c r="G1285" s="3">
        <v>1318.44</v>
      </c>
      <c r="H1285" s="3">
        <v>9668.5499999999993</v>
      </c>
      <c r="I1285" s="3" t="s">
        <v>29</v>
      </c>
      <c r="J1285" s="5">
        <v>1.136363777401989</v>
      </c>
      <c r="K1285" t="str">
        <f>_xlfn.XLOOKUP(D1285, dim_channels!A:A, dim_channels!C:C, "Not Found")</f>
        <v>OTA</v>
      </c>
      <c r="L1285" t="str">
        <f>_xlfn.XLOOKUP(D1285, dim_channels!A:A, dim_channels!B:B, "Not Found")</f>
        <v>Agoda</v>
      </c>
    </row>
    <row r="1286" spans="1:12" x14ac:dyDescent="0.2">
      <c r="A1286" s="2" t="s">
        <v>1715</v>
      </c>
      <c r="B1286" s="2" t="s">
        <v>210</v>
      </c>
      <c r="C1286" s="2" t="s">
        <v>79</v>
      </c>
      <c r="D1286" s="2" t="s">
        <v>64</v>
      </c>
      <c r="E1286" s="2" t="s">
        <v>115</v>
      </c>
      <c r="F1286" s="2">
        <v>4001.04</v>
      </c>
      <c r="G1286" s="2">
        <v>0</v>
      </c>
      <c r="H1286" s="2">
        <v>4001.04</v>
      </c>
      <c r="I1286" s="2" t="s">
        <v>29</v>
      </c>
      <c r="J1286" s="4">
        <v>1</v>
      </c>
      <c r="K1286" t="str">
        <f>_xlfn.XLOOKUP(D1286, dim_channels!A:A, dim_channels!C:C, "Not Found")</f>
        <v>Direct</v>
      </c>
      <c r="L1286" t="str">
        <f>_xlfn.XLOOKUP(D1286, dim_channels!A:A, dim_channels!B:B, "Not Found")</f>
        <v>Direct Website</v>
      </c>
    </row>
    <row r="1287" spans="1:12" x14ac:dyDescent="0.2">
      <c r="A1287" s="3" t="s">
        <v>1716</v>
      </c>
      <c r="B1287" s="3" t="s">
        <v>283</v>
      </c>
      <c r="C1287" s="3" t="s">
        <v>505</v>
      </c>
      <c r="D1287" s="3" t="s">
        <v>45</v>
      </c>
      <c r="E1287" s="3" t="s">
        <v>89</v>
      </c>
      <c r="F1287" s="3">
        <v>3201.14</v>
      </c>
      <c r="G1287" s="3">
        <v>0</v>
      </c>
      <c r="H1287" s="3">
        <v>3201.14</v>
      </c>
      <c r="I1287" s="3" t="s">
        <v>56</v>
      </c>
      <c r="J1287" s="5">
        <v>1</v>
      </c>
      <c r="K1287" t="str">
        <f>_xlfn.XLOOKUP(D1287, dim_channels!A:A, dim_channels!C:C, "Not Found")</f>
        <v>Corporate</v>
      </c>
      <c r="L1287" t="str">
        <f>_xlfn.XLOOKUP(D1287, dim_channels!A:A, dim_channels!B:B, "Not Found")</f>
        <v>Corporate Direct</v>
      </c>
    </row>
    <row r="1288" spans="1:12" x14ac:dyDescent="0.2">
      <c r="A1288" s="2" t="s">
        <v>1717</v>
      </c>
      <c r="B1288" s="2" t="s">
        <v>31</v>
      </c>
      <c r="C1288" s="2" t="s">
        <v>432</v>
      </c>
      <c r="D1288" s="2" t="s">
        <v>33</v>
      </c>
      <c r="E1288" s="2" t="s">
        <v>60</v>
      </c>
      <c r="F1288" s="2">
        <v>19473.22</v>
      </c>
      <c r="G1288" s="2">
        <v>0</v>
      </c>
      <c r="H1288" s="2">
        <v>19473.22</v>
      </c>
      <c r="I1288" s="2" t="s">
        <v>29</v>
      </c>
      <c r="J1288" s="4">
        <v>1</v>
      </c>
      <c r="K1288" t="str">
        <f>_xlfn.XLOOKUP(D1288, dim_channels!A:A, dim_channels!C:C, "Not Found")</f>
        <v>OTA</v>
      </c>
      <c r="L1288" t="str">
        <f>_xlfn.XLOOKUP(D1288, dim_channels!A:A, dim_channels!B:B, "Not Found")</f>
        <v>Booking.com</v>
      </c>
    </row>
    <row r="1289" spans="1:12" x14ac:dyDescent="0.2">
      <c r="A1289" s="3" t="s">
        <v>1718</v>
      </c>
      <c r="B1289" s="3" t="s">
        <v>78</v>
      </c>
      <c r="C1289" s="3" t="s">
        <v>527</v>
      </c>
      <c r="D1289" s="3" t="s">
        <v>64</v>
      </c>
      <c r="E1289" s="3" t="s">
        <v>115</v>
      </c>
      <c r="F1289" s="3">
        <v>5645.59</v>
      </c>
      <c r="G1289" s="3">
        <v>0</v>
      </c>
      <c r="H1289" s="3">
        <v>5645.59</v>
      </c>
      <c r="I1289" s="3" t="s">
        <v>29</v>
      </c>
      <c r="J1289" s="5">
        <v>1</v>
      </c>
      <c r="K1289" t="str">
        <f>_xlfn.XLOOKUP(D1289, dim_channels!A:A, dim_channels!C:C, "Not Found")</f>
        <v>Direct</v>
      </c>
      <c r="L1289" t="str">
        <f>_xlfn.XLOOKUP(D1289, dim_channels!A:A, dim_channels!B:B, "Not Found")</f>
        <v>Direct Website</v>
      </c>
    </row>
    <row r="1290" spans="1:12" x14ac:dyDescent="0.2">
      <c r="A1290" s="2" t="s">
        <v>1719</v>
      </c>
      <c r="B1290" s="2" t="s">
        <v>566</v>
      </c>
      <c r="C1290" s="2" t="s">
        <v>448</v>
      </c>
      <c r="D1290" s="2" t="s">
        <v>33</v>
      </c>
      <c r="E1290" s="2" t="s">
        <v>28</v>
      </c>
      <c r="F1290" s="2">
        <v>2865.9</v>
      </c>
      <c r="G1290" s="2">
        <v>429.88</v>
      </c>
      <c r="H1290" s="2">
        <v>2436.02</v>
      </c>
      <c r="I1290" s="2" t="s">
        <v>56</v>
      </c>
      <c r="J1290" s="4">
        <v>1.1764681734961131</v>
      </c>
      <c r="K1290" t="str">
        <f>_xlfn.XLOOKUP(D1290, dim_channels!A:A, dim_channels!C:C, "Not Found")</f>
        <v>OTA</v>
      </c>
      <c r="L1290" t="str">
        <f>_xlfn.XLOOKUP(D1290, dim_channels!A:A, dim_channels!B:B, "Not Found")</f>
        <v>Booking.com</v>
      </c>
    </row>
    <row r="1291" spans="1:12" x14ac:dyDescent="0.2">
      <c r="A1291" s="3" t="s">
        <v>1720</v>
      </c>
      <c r="B1291" s="3" t="s">
        <v>269</v>
      </c>
      <c r="C1291" s="3" t="s">
        <v>348</v>
      </c>
      <c r="D1291" s="3" t="s">
        <v>52</v>
      </c>
      <c r="E1291" s="3" t="s">
        <v>60</v>
      </c>
      <c r="F1291" s="3">
        <v>3129.21</v>
      </c>
      <c r="G1291" s="3">
        <v>0</v>
      </c>
      <c r="H1291" s="3">
        <v>3129.21</v>
      </c>
      <c r="I1291" s="3" t="s">
        <v>29</v>
      </c>
      <c r="J1291" s="5">
        <v>1</v>
      </c>
      <c r="K1291" t="str">
        <f>_xlfn.XLOOKUP(D1291, dim_channels!A:A, dim_channels!C:C, "Not Found")</f>
        <v>OTA</v>
      </c>
      <c r="L1291" t="str">
        <f>_xlfn.XLOOKUP(D1291, dim_channels!A:A, dim_channels!B:B, "Not Found")</f>
        <v>Agoda</v>
      </c>
    </row>
    <row r="1292" spans="1:12" x14ac:dyDescent="0.2">
      <c r="A1292" s="2" t="s">
        <v>1721</v>
      </c>
      <c r="B1292" s="2" t="s">
        <v>1610</v>
      </c>
      <c r="C1292" s="2" t="s">
        <v>720</v>
      </c>
      <c r="D1292" s="2" t="s">
        <v>64</v>
      </c>
      <c r="E1292" s="2" t="s">
        <v>115</v>
      </c>
      <c r="F1292" s="2">
        <v>17275.02</v>
      </c>
      <c r="G1292" s="2">
        <v>0</v>
      </c>
      <c r="H1292" s="2">
        <v>17275.02</v>
      </c>
      <c r="I1292" s="2" t="s">
        <v>29</v>
      </c>
      <c r="J1292" s="4">
        <v>1</v>
      </c>
      <c r="K1292" t="str">
        <f>_xlfn.XLOOKUP(D1292, dim_channels!A:A, dim_channels!C:C, "Not Found")</f>
        <v>Direct</v>
      </c>
      <c r="L1292" t="str">
        <f>_xlfn.XLOOKUP(D1292, dim_channels!A:A, dim_channels!B:B, "Not Found")</f>
        <v>Direct Website</v>
      </c>
    </row>
    <row r="1293" spans="1:12" x14ac:dyDescent="0.2">
      <c r="A1293" s="3" t="s">
        <v>1722</v>
      </c>
      <c r="B1293" s="3" t="s">
        <v>602</v>
      </c>
      <c r="C1293" s="3" t="s">
        <v>224</v>
      </c>
      <c r="D1293" s="3" t="s">
        <v>64</v>
      </c>
      <c r="E1293" s="3" t="s">
        <v>34</v>
      </c>
      <c r="F1293" s="3">
        <v>5947.44</v>
      </c>
      <c r="G1293" s="3">
        <v>0</v>
      </c>
      <c r="H1293" s="3">
        <v>5947.44</v>
      </c>
      <c r="I1293" s="3" t="s">
        <v>56</v>
      </c>
      <c r="J1293" s="5">
        <v>1</v>
      </c>
      <c r="K1293" t="str">
        <f>_xlfn.XLOOKUP(D1293, dim_channels!A:A, dim_channels!C:C, "Not Found")</f>
        <v>Direct</v>
      </c>
      <c r="L1293" t="str">
        <f>_xlfn.XLOOKUP(D1293, dim_channels!A:A, dim_channels!B:B, "Not Found")</f>
        <v>Direct Website</v>
      </c>
    </row>
    <row r="1294" spans="1:12" x14ac:dyDescent="0.2">
      <c r="A1294" s="2" t="s">
        <v>1723</v>
      </c>
      <c r="B1294" s="2" t="s">
        <v>787</v>
      </c>
      <c r="C1294" s="2" t="s">
        <v>917</v>
      </c>
      <c r="D1294" s="2" t="s">
        <v>27</v>
      </c>
      <c r="E1294" s="2" t="s">
        <v>28</v>
      </c>
      <c r="F1294" s="2">
        <v>14467.99</v>
      </c>
      <c r="G1294" s="2">
        <v>2604.2399999999998</v>
      </c>
      <c r="H1294" s="2">
        <v>11863.75</v>
      </c>
      <c r="I1294" s="2" t="s">
        <v>29</v>
      </c>
      <c r="J1294" s="4">
        <v>1.219512380149615</v>
      </c>
      <c r="K1294" t="str">
        <f>_xlfn.XLOOKUP(D1294, dim_channels!A:A, dim_channels!C:C, "Not Found")</f>
        <v>OTA</v>
      </c>
      <c r="L1294" t="str">
        <f>_xlfn.XLOOKUP(D1294, dim_channels!A:A, dim_channels!B:B, "Not Found")</f>
        <v>Expedia</v>
      </c>
    </row>
    <row r="1295" spans="1:12" x14ac:dyDescent="0.2">
      <c r="A1295" s="3" t="s">
        <v>1724</v>
      </c>
      <c r="B1295" s="3" t="s">
        <v>357</v>
      </c>
      <c r="C1295" s="3" t="s">
        <v>437</v>
      </c>
      <c r="D1295" s="3" t="s">
        <v>27</v>
      </c>
      <c r="E1295" s="3" t="s">
        <v>28</v>
      </c>
      <c r="F1295" s="3">
        <v>9620</v>
      </c>
      <c r="G1295" s="3">
        <v>1731.6</v>
      </c>
      <c r="H1295" s="3">
        <v>7888.4</v>
      </c>
      <c r="I1295" s="3" t="s">
        <v>56</v>
      </c>
      <c r="J1295" s="5">
        <v>1.219512195121951</v>
      </c>
      <c r="K1295" t="str">
        <f>_xlfn.XLOOKUP(D1295, dim_channels!A:A, dim_channels!C:C, "Not Found")</f>
        <v>OTA</v>
      </c>
      <c r="L1295" t="str">
        <f>_xlfn.XLOOKUP(D1295, dim_channels!A:A, dim_channels!B:B, "Not Found")</f>
        <v>Expedia</v>
      </c>
    </row>
    <row r="1296" spans="1:12" x14ac:dyDescent="0.2">
      <c r="A1296" s="2" t="s">
        <v>1725</v>
      </c>
      <c r="B1296" s="2" t="s">
        <v>482</v>
      </c>
      <c r="C1296" s="2" t="s">
        <v>562</v>
      </c>
      <c r="D1296" s="2" t="s">
        <v>52</v>
      </c>
      <c r="E1296" s="2" t="s">
        <v>60</v>
      </c>
      <c r="F1296" s="2">
        <v>2756.87</v>
      </c>
      <c r="G1296" s="2">
        <v>0</v>
      </c>
      <c r="H1296" s="2">
        <v>2756.87</v>
      </c>
      <c r="I1296" s="2" t="s">
        <v>41</v>
      </c>
      <c r="J1296" s="4">
        <v>1</v>
      </c>
      <c r="K1296" t="str">
        <f>_xlfn.XLOOKUP(D1296, dim_channels!A:A, dim_channels!C:C, "Not Found")</f>
        <v>OTA</v>
      </c>
      <c r="L1296" t="str">
        <f>_xlfn.XLOOKUP(D1296, dim_channels!A:A, dim_channels!B:B, "Not Found")</f>
        <v>Agoda</v>
      </c>
    </row>
    <row r="1297" spans="1:12" x14ac:dyDescent="0.2">
      <c r="A1297" s="3" t="s">
        <v>1726</v>
      </c>
      <c r="B1297" s="3" t="s">
        <v>315</v>
      </c>
      <c r="C1297" s="3" t="s">
        <v>76</v>
      </c>
      <c r="D1297" s="3" t="s">
        <v>27</v>
      </c>
      <c r="E1297" s="3" t="s">
        <v>60</v>
      </c>
      <c r="F1297" s="3">
        <v>18233.45</v>
      </c>
      <c r="G1297" s="3">
        <v>0</v>
      </c>
      <c r="H1297" s="3">
        <v>18233.45</v>
      </c>
      <c r="I1297" s="3" t="s">
        <v>29</v>
      </c>
      <c r="J1297" s="5">
        <v>1</v>
      </c>
      <c r="K1297" t="str">
        <f>_xlfn.XLOOKUP(D1297, dim_channels!A:A, dim_channels!C:C, "Not Found")</f>
        <v>OTA</v>
      </c>
      <c r="L1297" t="str">
        <f>_xlfn.XLOOKUP(D1297, dim_channels!A:A, dim_channels!B:B, "Not Found")</f>
        <v>Expedia</v>
      </c>
    </row>
    <row r="1298" spans="1:12" x14ac:dyDescent="0.2">
      <c r="A1298" s="2" t="s">
        <v>1727</v>
      </c>
      <c r="B1298" s="2" t="s">
        <v>509</v>
      </c>
      <c r="C1298" s="2" t="s">
        <v>644</v>
      </c>
      <c r="D1298" s="2" t="s">
        <v>33</v>
      </c>
      <c r="E1298" s="2" t="s">
        <v>28</v>
      </c>
      <c r="F1298" s="2">
        <v>4910.28</v>
      </c>
      <c r="G1298" s="2">
        <v>736.54</v>
      </c>
      <c r="H1298" s="2">
        <v>4173.74</v>
      </c>
      <c r="I1298" s="2" t="s">
        <v>29</v>
      </c>
      <c r="J1298" s="4">
        <v>1.1764700244864319</v>
      </c>
      <c r="K1298" t="str">
        <f>_xlfn.XLOOKUP(D1298, dim_channels!A:A, dim_channels!C:C, "Not Found")</f>
        <v>OTA</v>
      </c>
      <c r="L1298" t="str">
        <f>_xlfn.XLOOKUP(D1298, dim_channels!A:A, dim_channels!B:B, "Not Found")</f>
        <v>Booking.com</v>
      </c>
    </row>
    <row r="1299" spans="1:12" x14ac:dyDescent="0.2">
      <c r="A1299" s="3" t="s">
        <v>1728</v>
      </c>
      <c r="B1299" s="3" t="s">
        <v>630</v>
      </c>
      <c r="C1299" s="3" t="s">
        <v>516</v>
      </c>
      <c r="D1299" s="3" t="s">
        <v>64</v>
      </c>
      <c r="E1299" s="3" t="s">
        <v>28</v>
      </c>
      <c r="F1299" s="3">
        <v>7344.64</v>
      </c>
      <c r="G1299" s="3">
        <v>0</v>
      </c>
      <c r="H1299" s="3">
        <v>7344.64</v>
      </c>
      <c r="I1299" s="3" t="s">
        <v>29</v>
      </c>
      <c r="J1299" s="5">
        <v>1</v>
      </c>
      <c r="K1299" t="str">
        <f>_xlfn.XLOOKUP(D1299, dim_channels!A:A, dim_channels!C:C, "Not Found")</f>
        <v>Direct</v>
      </c>
      <c r="L1299" t="str">
        <f>_xlfn.XLOOKUP(D1299, dim_channels!A:A, dim_channels!B:B, "Not Found")</f>
        <v>Direct Website</v>
      </c>
    </row>
    <row r="1300" spans="1:12" x14ac:dyDescent="0.2">
      <c r="A1300" s="2" t="s">
        <v>1729</v>
      </c>
      <c r="B1300" s="2" t="s">
        <v>299</v>
      </c>
      <c r="C1300" s="2" t="s">
        <v>460</v>
      </c>
      <c r="D1300" s="2" t="s">
        <v>45</v>
      </c>
      <c r="E1300" s="2" t="s">
        <v>89</v>
      </c>
      <c r="F1300" s="2">
        <v>5839.95</v>
      </c>
      <c r="G1300" s="2">
        <v>0</v>
      </c>
      <c r="H1300" s="2">
        <v>5839.95</v>
      </c>
      <c r="I1300" s="2" t="s">
        <v>29</v>
      </c>
      <c r="J1300" s="4">
        <v>1</v>
      </c>
      <c r="K1300" t="str">
        <f>_xlfn.XLOOKUP(D1300, dim_channels!A:A, dim_channels!C:C, "Not Found")</f>
        <v>Corporate</v>
      </c>
      <c r="L1300" t="str">
        <f>_xlfn.XLOOKUP(D1300, dim_channels!A:A, dim_channels!B:B, "Not Found")</f>
        <v>Corporate Direct</v>
      </c>
    </row>
    <row r="1301" spans="1:12" x14ac:dyDescent="0.2">
      <c r="A1301" s="3" t="s">
        <v>1730</v>
      </c>
      <c r="B1301" s="3" t="s">
        <v>608</v>
      </c>
      <c r="C1301" s="3" t="s">
        <v>433</v>
      </c>
      <c r="D1301" s="3" t="s">
        <v>27</v>
      </c>
      <c r="E1301" s="3" t="s">
        <v>28</v>
      </c>
      <c r="F1301" s="3">
        <v>2950.68</v>
      </c>
      <c r="G1301" s="3">
        <v>531.12</v>
      </c>
      <c r="H1301" s="3">
        <v>2419.56</v>
      </c>
      <c r="I1301" s="3" t="s">
        <v>29</v>
      </c>
      <c r="J1301" s="5">
        <v>1.2195109854684321</v>
      </c>
      <c r="K1301" t="str">
        <f>_xlfn.XLOOKUP(D1301, dim_channels!A:A, dim_channels!C:C, "Not Found")</f>
        <v>OTA</v>
      </c>
      <c r="L1301" t="str">
        <f>_xlfn.XLOOKUP(D1301, dim_channels!A:A, dim_channels!B:B, "Not Found")</f>
        <v>Expedia</v>
      </c>
    </row>
    <row r="1302" spans="1:12" x14ac:dyDescent="0.2">
      <c r="A1302" s="2" t="s">
        <v>1731</v>
      </c>
      <c r="B1302" s="2" t="s">
        <v>266</v>
      </c>
      <c r="C1302" s="2" t="s">
        <v>162</v>
      </c>
      <c r="D1302" s="2" t="s">
        <v>64</v>
      </c>
      <c r="E1302" s="2" t="s">
        <v>115</v>
      </c>
      <c r="F1302" s="2">
        <v>28085.18</v>
      </c>
      <c r="G1302" s="2">
        <v>0</v>
      </c>
      <c r="H1302" s="2">
        <v>28085.18</v>
      </c>
      <c r="I1302" s="2" t="s">
        <v>56</v>
      </c>
      <c r="J1302" s="4">
        <v>1</v>
      </c>
      <c r="K1302" t="str">
        <f>_xlfn.XLOOKUP(D1302, dim_channels!A:A, dim_channels!C:C, "Not Found")</f>
        <v>Direct</v>
      </c>
      <c r="L1302" t="str">
        <f>_xlfn.XLOOKUP(D1302, dim_channels!A:A, dim_channels!B:B, "Not Found")</f>
        <v>Direct Website</v>
      </c>
    </row>
    <row r="1303" spans="1:12" x14ac:dyDescent="0.2">
      <c r="A1303" s="3" t="s">
        <v>1732</v>
      </c>
      <c r="B1303" s="3" t="s">
        <v>69</v>
      </c>
      <c r="C1303" s="3" t="s">
        <v>824</v>
      </c>
      <c r="D1303" s="3" t="s">
        <v>27</v>
      </c>
      <c r="E1303" s="3" t="s">
        <v>28</v>
      </c>
      <c r="F1303" s="3">
        <v>5880.75</v>
      </c>
      <c r="G1303" s="3">
        <v>1058.53</v>
      </c>
      <c r="H1303" s="3">
        <v>4822.22</v>
      </c>
      <c r="I1303" s="3" t="s">
        <v>29</v>
      </c>
      <c r="J1303" s="5">
        <v>1.2195109306501981</v>
      </c>
      <c r="K1303" t="str">
        <f>_xlfn.XLOOKUP(D1303, dim_channels!A:A, dim_channels!C:C, "Not Found")</f>
        <v>OTA</v>
      </c>
      <c r="L1303" t="str">
        <f>_xlfn.XLOOKUP(D1303, dim_channels!A:A, dim_channels!B:B, "Not Found")</f>
        <v>Expedia</v>
      </c>
    </row>
    <row r="1304" spans="1:12" x14ac:dyDescent="0.2">
      <c r="A1304" s="2" t="s">
        <v>1733</v>
      </c>
      <c r="B1304" s="2" t="s">
        <v>996</v>
      </c>
      <c r="C1304" s="2" t="s">
        <v>161</v>
      </c>
      <c r="D1304" s="2" t="s">
        <v>33</v>
      </c>
      <c r="E1304" s="2" t="s">
        <v>34</v>
      </c>
      <c r="F1304" s="2">
        <v>7237.44</v>
      </c>
      <c r="G1304" s="2">
        <v>1085.6199999999999</v>
      </c>
      <c r="H1304" s="2">
        <v>6151.82</v>
      </c>
      <c r="I1304" s="2" t="s">
        <v>56</v>
      </c>
      <c r="J1304" s="4">
        <v>1.1764713531930391</v>
      </c>
      <c r="K1304" t="str">
        <f>_xlfn.XLOOKUP(D1304, dim_channels!A:A, dim_channels!C:C, "Not Found")</f>
        <v>OTA</v>
      </c>
      <c r="L1304" t="str">
        <f>_xlfn.XLOOKUP(D1304, dim_channels!A:A, dim_channels!B:B, "Not Found")</f>
        <v>Booking.com</v>
      </c>
    </row>
    <row r="1305" spans="1:12" x14ac:dyDescent="0.2">
      <c r="A1305" s="3" t="s">
        <v>1734</v>
      </c>
      <c r="B1305" s="3" t="s">
        <v>996</v>
      </c>
      <c r="C1305" s="3" t="s">
        <v>171</v>
      </c>
      <c r="D1305" s="3" t="s">
        <v>33</v>
      </c>
      <c r="E1305" s="3" t="s">
        <v>34</v>
      </c>
      <c r="F1305" s="3">
        <v>11165.26</v>
      </c>
      <c r="G1305" s="3">
        <v>1674.79</v>
      </c>
      <c r="H1305" s="3">
        <v>9490.4699999999993</v>
      </c>
      <c r="I1305" s="3" t="s">
        <v>56</v>
      </c>
      <c r="J1305" s="5">
        <v>1.176470712198658</v>
      </c>
      <c r="K1305" t="str">
        <f>_xlfn.XLOOKUP(D1305, dim_channels!A:A, dim_channels!C:C, "Not Found")</f>
        <v>OTA</v>
      </c>
      <c r="L1305" t="str">
        <f>_xlfn.XLOOKUP(D1305, dim_channels!A:A, dim_channels!B:B, "Not Found")</f>
        <v>Booking.com</v>
      </c>
    </row>
    <row r="1306" spans="1:12" x14ac:dyDescent="0.2">
      <c r="A1306" s="2" t="s">
        <v>1735</v>
      </c>
      <c r="B1306" s="2" t="s">
        <v>482</v>
      </c>
      <c r="C1306" s="2" t="s">
        <v>863</v>
      </c>
      <c r="D1306" s="2" t="s">
        <v>52</v>
      </c>
      <c r="E1306" s="2" t="s">
        <v>34</v>
      </c>
      <c r="F1306" s="2">
        <v>4757.57</v>
      </c>
      <c r="G1306" s="2">
        <v>570.91</v>
      </c>
      <c r="H1306" s="2">
        <v>4186.66</v>
      </c>
      <c r="I1306" s="2" t="s">
        <v>29</v>
      </c>
      <c r="J1306" s="4">
        <v>1.136364070643425</v>
      </c>
      <c r="K1306" t="str">
        <f>_xlfn.XLOOKUP(D1306, dim_channels!A:A, dim_channels!C:C, "Not Found")</f>
        <v>OTA</v>
      </c>
      <c r="L1306" t="str">
        <f>_xlfn.XLOOKUP(D1306, dim_channels!A:A, dim_channels!B:B, "Not Found")</f>
        <v>Agoda</v>
      </c>
    </row>
    <row r="1307" spans="1:12" x14ac:dyDescent="0.2">
      <c r="A1307" s="3" t="s">
        <v>1736</v>
      </c>
      <c r="B1307" s="3" t="s">
        <v>50</v>
      </c>
      <c r="C1307" s="3" t="s">
        <v>331</v>
      </c>
      <c r="D1307" s="3" t="s">
        <v>64</v>
      </c>
      <c r="E1307" s="3" t="s">
        <v>115</v>
      </c>
      <c r="F1307" s="3">
        <v>3950.05</v>
      </c>
      <c r="G1307" s="3">
        <v>0</v>
      </c>
      <c r="H1307" s="3">
        <v>3950.05</v>
      </c>
      <c r="I1307" s="3" t="s">
        <v>29</v>
      </c>
      <c r="J1307" s="5">
        <v>1</v>
      </c>
      <c r="K1307" t="str">
        <f>_xlfn.XLOOKUP(D1307, dim_channels!A:A, dim_channels!C:C, "Not Found")</f>
        <v>Direct</v>
      </c>
      <c r="L1307" t="str">
        <f>_xlfn.XLOOKUP(D1307, dim_channels!A:A, dim_channels!B:B, "Not Found")</f>
        <v>Direct Website</v>
      </c>
    </row>
    <row r="1308" spans="1:12" x14ac:dyDescent="0.2">
      <c r="A1308" s="2" t="s">
        <v>1737</v>
      </c>
      <c r="B1308" s="2" t="s">
        <v>213</v>
      </c>
      <c r="C1308" s="2" t="s">
        <v>328</v>
      </c>
      <c r="D1308" s="2" t="s">
        <v>45</v>
      </c>
      <c r="E1308" s="2" t="s">
        <v>89</v>
      </c>
      <c r="F1308" s="2">
        <v>14148.78</v>
      </c>
      <c r="G1308" s="2">
        <v>0</v>
      </c>
      <c r="H1308" s="2">
        <v>14148.78</v>
      </c>
      <c r="I1308" s="2" t="s">
        <v>41</v>
      </c>
      <c r="J1308" s="4">
        <v>1</v>
      </c>
      <c r="K1308" t="str">
        <f>_xlfn.XLOOKUP(D1308, dim_channels!A:A, dim_channels!C:C, "Not Found")</f>
        <v>Corporate</v>
      </c>
      <c r="L1308" t="str">
        <f>_xlfn.XLOOKUP(D1308, dim_channels!A:A, dim_channels!B:B, "Not Found")</f>
        <v>Corporate Direct</v>
      </c>
    </row>
    <row r="1309" spans="1:12" x14ac:dyDescent="0.2">
      <c r="A1309" s="3" t="s">
        <v>1738</v>
      </c>
      <c r="B1309" s="3" t="s">
        <v>685</v>
      </c>
      <c r="C1309" s="3" t="s">
        <v>113</v>
      </c>
      <c r="D1309" s="3" t="s">
        <v>33</v>
      </c>
      <c r="E1309" s="3" t="s">
        <v>28</v>
      </c>
      <c r="F1309" s="3">
        <v>5688.08</v>
      </c>
      <c r="G1309" s="3">
        <v>853.21</v>
      </c>
      <c r="H1309" s="3">
        <v>4834.87</v>
      </c>
      <c r="I1309" s="3" t="s">
        <v>41</v>
      </c>
      <c r="J1309" s="5">
        <v>1.1764701015746031</v>
      </c>
      <c r="K1309" t="str">
        <f>_xlfn.XLOOKUP(D1309, dim_channels!A:A, dim_channels!C:C, "Not Found")</f>
        <v>OTA</v>
      </c>
      <c r="L1309" t="str">
        <f>_xlfn.XLOOKUP(D1309, dim_channels!A:A, dim_channels!B:B, "Not Found")</f>
        <v>Booking.com</v>
      </c>
    </row>
    <row r="1310" spans="1:12" x14ac:dyDescent="0.2">
      <c r="A1310" s="2" t="s">
        <v>1739</v>
      </c>
      <c r="B1310" s="2" t="s">
        <v>120</v>
      </c>
      <c r="C1310" s="2" t="s">
        <v>824</v>
      </c>
      <c r="D1310" s="2" t="s">
        <v>64</v>
      </c>
      <c r="E1310" s="2" t="s">
        <v>34</v>
      </c>
      <c r="F1310" s="2">
        <v>7661.58</v>
      </c>
      <c r="G1310" s="2">
        <v>0</v>
      </c>
      <c r="H1310" s="2">
        <v>7661.58</v>
      </c>
      <c r="I1310" s="2" t="s">
        <v>29</v>
      </c>
      <c r="J1310" s="4">
        <v>1</v>
      </c>
      <c r="K1310" t="str">
        <f>_xlfn.XLOOKUP(D1310, dim_channels!A:A, dim_channels!C:C, "Not Found")</f>
        <v>Direct</v>
      </c>
      <c r="L1310" t="str">
        <f>_xlfn.XLOOKUP(D1310, dim_channels!A:A, dim_channels!B:B, "Not Found")</f>
        <v>Direct Website</v>
      </c>
    </row>
    <row r="1311" spans="1:12" x14ac:dyDescent="0.2">
      <c r="A1311" s="3" t="s">
        <v>1740</v>
      </c>
      <c r="B1311" s="3" t="s">
        <v>139</v>
      </c>
      <c r="C1311" s="3" t="s">
        <v>443</v>
      </c>
      <c r="D1311" s="3" t="s">
        <v>33</v>
      </c>
      <c r="E1311" s="3" t="s">
        <v>34</v>
      </c>
      <c r="F1311" s="3">
        <v>6631</v>
      </c>
      <c r="G1311" s="3">
        <v>994.65</v>
      </c>
      <c r="H1311" s="3">
        <v>5636.35</v>
      </c>
      <c r="I1311" s="3" t="s">
        <v>56</v>
      </c>
      <c r="J1311" s="5">
        <v>1.1764705882352939</v>
      </c>
      <c r="K1311" t="str">
        <f>_xlfn.XLOOKUP(D1311, dim_channels!A:A, dim_channels!C:C, "Not Found")</f>
        <v>OTA</v>
      </c>
      <c r="L1311" t="str">
        <f>_xlfn.XLOOKUP(D1311, dim_channels!A:A, dim_channels!B:B, "Not Found")</f>
        <v>Booking.com</v>
      </c>
    </row>
    <row r="1312" spans="1:12" x14ac:dyDescent="0.2">
      <c r="A1312" s="2" t="s">
        <v>1741</v>
      </c>
      <c r="B1312" s="2" t="s">
        <v>448</v>
      </c>
      <c r="C1312" s="2" t="s">
        <v>452</v>
      </c>
      <c r="D1312" s="2" t="s">
        <v>33</v>
      </c>
      <c r="E1312" s="2" t="s">
        <v>60</v>
      </c>
      <c r="F1312" s="2">
        <v>10582.38</v>
      </c>
      <c r="G1312" s="2">
        <v>0</v>
      </c>
      <c r="H1312" s="2">
        <v>10582.38</v>
      </c>
      <c r="I1312" s="2" t="s">
        <v>29</v>
      </c>
      <c r="J1312" s="4">
        <v>1</v>
      </c>
      <c r="K1312" t="str">
        <f>_xlfn.XLOOKUP(D1312, dim_channels!A:A, dim_channels!C:C, "Not Found")</f>
        <v>OTA</v>
      </c>
      <c r="L1312" t="str">
        <f>_xlfn.XLOOKUP(D1312, dim_channels!A:A, dim_channels!B:B, "Not Found")</f>
        <v>Booking.com</v>
      </c>
    </row>
    <row r="1313" spans="1:12" x14ac:dyDescent="0.2">
      <c r="A1313" s="3" t="s">
        <v>1742</v>
      </c>
      <c r="B1313" s="3" t="s">
        <v>360</v>
      </c>
      <c r="C1313" s="3" t="s">
        <v>94</v>
      </c>
      <c r="D1313" s="3" t="s">
        <v>114</v>
      </c>
      <c r="E1313" s="3" t="s">
        <v>46</v>
      </c>
      <c r="F1313" s="3">
        <v>9942.93</v>
      </c>
      <c r="G1313" s="3">
        <v>994.29</v>
      </c>
      <c r="H1313" s="3">
        <v>8948.64</v>
      </c>
      <c r="I1313" s="3" t="s">
        <v>56</v>
      </c>
      <c r="J1313" s="5">
        <v>1.1111107386150301</v>
      </c>
      <c r="K1313" t="str">
        <f>_xlfn.XLOOKUP(D1313, dim_channels!A:A, dim_channels!C:C, "Not Found")</f>
        <v>Offline</v>
      </c>
      <c r="L1313" t="str">
        <f>_xlfn.XLOOKUP(D1313, dim_channels!A:A, dim_channels!B:B, "Not Found")</f>
        <v>Travel Agency</v>
      </c>
    </row>
    <row r="1314" spans="1:12" x14ac:dyDescent="0.2">
      <c r="A1314" s="2" t="s">
        <v>1743</v>
      </c>
      <c r="B1314" s="2" t="s">
        <v>958</v>
      </c>
      <c r="C1314" s="2" t="s">
        <v>573</v>
      </c>
      <c r="D1314" s="2" t="s">
        <v>27</v>
      </c>
      <c r="E1314" s="2" t="s">
        <v>60</v>
      </c>
      <c r="F1314" s="2">
        <v>10824.65</v>
      </c>
      <c r="G1314" s="2">
        <v>0</v>
      </c>
      <c r="H1314" s="2">
        <v>10824.65</v>
      </c>
      <c r="I1314" s="2" t="s">
        <v>41</v>
      </c>
      <c r="J1314" s="4">
        <v>1</v>
      </c>
      <c r="K1314" t="str">
        <f>_xlfn.XLOOKUP(D1314, dim_channels!A:A, dim_channels!C:C, "Not Found")</f>
        <v>OTA</v>
      </c>
      <c r="L1314" t="str">
        <f>_xlfn.XLOOKUP(D1314, dim_channels!A:A, dim_channels!B:B, "Not Found")</f>
        <v>Expedia</v>
      </c>
    </row>
    <row r="1315" spans="1:12" x14ac:dyDescent="0.2">
      <c r="A1315" s="3" t="s">
        <v>1744</v>
      </c>
      <c r="B1315" s="3" t="s">
        <v>425</v>
      </c>
      <c r="C1315" s="3" t="s">
        <v>184</v>
      </c>
      <c r="D1315" s="3" t="s">
        <v>64</v>
      </c>
      <c r="E1315" s="3" t="s">
        <v>115</v>
      </c>
      <c r="F1315" s="3">
        <v>21802.55</v>
      </c>
      <c r="G1315" s="3">
        <v>0</v>
      </c>
      <c r="H1315" s="3">
        <v>21802.55</v>
      </c>
      <c r="I1315" s="3" t="s">
        <v>56</v>
      </c>
      <c r="J1315" s="5">
        <v>1</v>
      </c>
      <c r="K1315" t="str">
        <f>_xlfn.XLOOKUP(D1315, dim_channels!A:A, dim_channels!C:C, "Not Found")</f>
        <v>Direct</v>
      </c>
      <c r="L1315" t="str">
        <f>_xlfn.XLOOKUP(D1315, dim_channels!A:A, dim_channels!B:B, "Not Found")</f>
        <v>Direct Website</v>
      </c>
    </row>
    <row r="1316" spans="1:12" x14ac:dyDescent="0.2">
      <c r="A1316" s="2" t="s">
        <v>1745</v>
      </c>
      <c r="B1316" s="2" t="s">
        <v>44</v>
      </c>
      <c r="C1316" s="2" t="s">
        <v>168</v>
      </c>
      <c r="D1316" s="2" t="s">
        <v>52</v>
      </c>
      <c r="E1316" s="2" t="s">
        <v>60</v>
      </c>
      <c r="F1316" s="2">
        <v>6957.69</v>
      </c>
      <c r="G1316" s="2">
        <v>0</v>
      </c>
      <c r="H1316" s="2">
        <v>6957.69</v>
      </c>
      <c r="I1316" s="2" t="s">
        <v>41</v>
      </c>
      <c r="J1316" s="4">
        <v>1</v>
      </c>
      <c r="K1316" t="str">
        <f>_xlfn.XLOOKUP(D1316, dim_channels!A:A, dim_channels!C:C, "Not Found")</f>
        <v>OTA</v>
      </c>
      <c r="L1316" t="str">
        <f>_xlfn.XLOOKUP(D1316, dim_channels!A:A, dim_channels!B:B, "Not Found")</f>
        <v>Agoda</v>
      </c>
    </row>
    <row r="1317" spans="1:12" x14ac:dyDescent="0.2">
      <c r="A1317" s="3" t="s">
        <v>1746</v>
      </c>
      <c r="B1317" s="3" t="s">
        <v>564</v>
      </c>
      <c r="C1317" s="3" t="s">
        <v>305</v>
      </c>
      <c r="D1317" s="3" t="s">
        <v>52</v>
      </c>
      <c r="E1317" s="3" t="s">
        <v>34</v>
      </c>
      <c r="F1317" s="3">
        <v>7729.18</v>
      </c>
      <c r="G1317" s="3">
        <v>927.5</v>
      </c>
      <c r="H1317" s="3">
        <v>6801.68</v>
      </c>
      <c r="I1317" s="3" t="s">
        <v>29</v>
      </c>
      <c r="J1317" s="5">
        <v>1.136363369049999</v>
      </c>
      <c r="K1317" t="str">
        <f>_xlfn.XLOOKUP(D1317, dim_channels!A:A, dim_channels!C:C, "Not Found")</f>
        <v>OTA</v>
      </c>
      <c r="L1317" t="str">
        <f>_xlfn.XLOOKUP(D1317, dim_channels!A:A, dim_channels!B:B, "Not Found")</f>
        <v>Agoda</v>
      </c>
    </row>
    <row r="1318" spans="1:12" x14ac:dyDescent="0.2">
      <c r="A1318" s="2" t="s">
        <v>1747</v>
      </c>
      <c r="B1318" s="2" t="s">
        <v>891</v>
      </c>
      <c r="C1318" s="2" t="s">
        <v>184</v>
      </c>
      <c r="D1318" s="2" t="s">
        <v>33</v>
      </c>
      <c r="E1318" s="2" t="s">
        <v>28</v>
      </c>
      <c r="F1318" s="2">
        <v>20046.68</v>
      </c>
      <c r="G1318" s="2">
        <v>3007</v>
      </c>
      <c r="H1318" s="2">
        <v>17039.68</v>
      </c>
      <c r="I1318" s="2" t="s">
        <v>41</v>
      </c>
      <c r="J1318" s="4">
        <v>1.1764704501492991</v>
      </c>
      <c r="K1318" t="str">
        <f>_xlfn.XLOOKUP(D1318, dim_channels!A:A, dim_channels!C:C, "Not Found")</f>
        <v>OTA</v>
      </c>
      <c r="L1318" t="str">
        <f>_xlfn.XLOOKUP(D1318, dim_channels!A:A, dim_channels!B:B, "Not Found")</f>
        <v>Booking.com</v>
      </c>
    </row>
    <row r="1319" spans="1:12" x14ac:dyDescent="0.2">
      <c r="A1319" s="3" t="s">
        <v>1748</v>
      </c>
      <c r="B1319" s="3" t="s">
        <v>205</v>
      </c>
      <c r="C1319" s="3" t="s">
        <v>754</v>
      </c>
      <c r="D1319" s="3" t="s">
        <v>45</v>
      </c>
      <c r="E1319" s="3" t="s">
        <v>89</v>
      </c>
      <c r="F1319" s="3">
        <v>3182.47</v>
      </c>
      <c r="G1319" s="3">
        <v>0</v>
      </c>
      <c r="H1319" s="3">
        <v>3182.47</v>
      </c>
      <c r="I1319" s="3" t="s">
        <v>29</v>
      </c>
      <c r="J1319" s="5">
        <v>1</v>
      </c>
      <c r="K1319" t="str">
        <f>_xlfn.XLOOKUP(D1319, dim_channels!A:A, dim_channels!C:C, "Not Found")</f>
        <v>Corporate</v>
      </c>
      <c r="L1319" t="str">
        <f>_xlfn.XLOOKUP(D1319, dim_channels!A:A, dim_channels!B:B, "Not Found")</f>
        <v>Corporate Direct</v>
      </c>
    </row>
    <row r="1320" spans="1:12" x14ac:dyDescent="0.2">
      <c r="A1320" s="2" t="s">
        <v>1749</v>
      </c>
      <c r="B1320" s="2" t="s">
        <v>741</v>
      </c>
      <c r="C1320" s="2" t="s">
        <v>475</v>
      </c>
      <c r="D1320" s="2" t="s">
        <v>52</v>
      </c>
      <c r="E1320" s="2" t="s">
        <v>34</v>
      </c>
      <c r="F1320" s="2">
        <v>8259.98</v>
      </c>
      <c r="G1320" s="2">
        <v>991.2</v>
      </c>
      <c r="H1320" s="2">
        <v>7268.78</v>
      </c>
      <c r="I1320" s="2" t="s">
        <v>41</v>
      </c>
      <c r="J1320" s="4">
        <v>1.136364011567278</v>
      </c>
      <c r="K1320" t="str">
        <f>_xlfn.XLOOKUP(D1320, dim_channels!A:A, dim_channels!C:C, "Not Found")</f>
        <v>OTA</v>
      </c>
      <c r="L1320" t="str">
        <f>_xlfn.XLOOKUP(D1320, dim_channels!A:A, dim_channels!B:B, "Not Found")</f>
        <v>Agoda</v>
      </c>
    </row>
    <row r="1321" spans="1:12" x14ac:dyDescent="0.2">
      <c r="A1321" s="3" t="s">
        <v>1750</v>
      </c>
      <c r="B1321" s="3" t="s">
        <v>130</v>
      </c>
      <c r="C1321" s="3" t="s">
        <v>91</v>
      </c>
      <c r="D1321" s="3" t="s">
        <v>27</v>
      </c>
      <c r="E1321" s="3" t="s">
        <v>60</v>
      </c>
      <c r="F1321" s="3">
        <v>21634.52</v>
      </c>
      <c r="G1321" s="3">
        <v>0</v>
      </c>
      <c r="H1321" s="3">
        <v>21634.52</v>
      </c>
      <c r="I1321" s="3" t="s">
        <v>29</v>
      </c>
      <c r="J1321" s="5">
        <v>1</v>
      </c>
      <c r="K1321" t="str">
        <f>_xlfn.XLOOKUP(D1321, dim_channels!A:A, dim_channels!C:C, "Not Found")</f>
        <v>OTA</v>
      </c>
      <c r="L1321" t="str">
        <f>_xlfn.XLOOKUP(D1321, dim_channels!A:A, dim_channels!B:B, "Not Found")</f>
        <v>Expedia</v>
      </c>
    </row>
    <row r="1322" spans="1:12" x14ac:dyDescent="0.2">
      <c r="A1322" s="2" t="s">
        <v>1751</v>
      </c>
      <c r="B1322" s="2" t="s">
        <v>234</v>
      </c>
      <c r="C1322" s="2" t="s">
        <v>303</v>
      </c>
      <c r="D1322" s="2" t="s">
        <v>33</v>
      </c>
      <c r="E1322" s="2" t="s">
        <v>34</v>
      </c>
      <c r="F1322" s="2">
        <v>19888.79</v>
      </c>
      <c r="G1322" s="2">
        <v>2983.32</v>
      </c>
      <c r="H1322" s="2">
        <v>16905.47</v>
      </c>
      <c r="I1322" s="2" t="s">
        <v>29</v>
      </c>
      <c r="J1322" s="4">
        <v>1.1764706926219739</v>
      </c>
      <c r="K1322" t="str">
        <f>_xlfn.XLOOKUP(D1322, dim_channels!A:A, dim_channels!C:C, "Not Found")</f>
        <v>OTA</v>
      </c>
      <c r="L1322" t="str">
        <f>_xlfn.XLOOKUP(D1322, dim_channels!A:A, dim_channels!B:B, "Not Found")</f>
        <v>Booking.com</v>
      </c>
    </row>
    <row r="1323" spans="1:12" x14ac:dyDescent="0.2">
      <c r="A1323" s="3" t="s">
        <v>1752</v>
      </c>
      <c r="B1323" s="3" t="s">
        <v>538</v>
      </c>
      <c r="C1323" s="3" t="s">
        <v>405</v>
      </c>
      <c r="D1323" s="3" t="s">
        <v>64</v>
      </c>
      <c r="E1323" s="3" t="s">
        <v>34</v>
      </c>
      <c r="F1323" s="3">
        <v>15036.42</v>
      </c>
      <c r="G1323" s="3">
        <v>0</v>
      </c>
      <c r="H1323" s="3">
        <v>15036.42</v>
      </c>
      <c r="I1323" s="3" t="s">
        <v>29</v>
      </c>
      <c r="J1323" s="5">
        <v>1</v>
      </c>
      <c r="K1323" t="str">
        <f>_xlfn.XLOOKUP(D1323, dim_channels!A:A, dim_channels!C:C, "Not Found")</f>
        <v>Direct</v>
      </c>
      <c r="L1323" t="str">
        <f>_xlfn.XLOOKUP(D1323, dim_channels!A:A, dim_channels!B:B, "Not Found")</f>
        <v>Direct Website</v>
      </c>
    </row>
    <row r="1324" spans="1:12" x14ac:dyDescent="0.2">
      <c r="A1324" s="2" t="s">
        <v>1753</v>
      </c>
      <c r="B1324" s="2" t="s">
        <v>614</v>
      </c>
      <c r="C1324" s="2" t="s">
        <v>286</v>
      </c>
      <c r="D1324" s="2" t="s">
        <v>64</v>
      </c>
      <c r="E1324" s="2" t="s">
        <v>115</v>
      </c>
      <c r="F1324" s="2">
        <v>7940.23</v>
      </c>
      <c r="G1324" s="2">
        <v>0</v>
      </c>
      <c r="H1324" s="2">
        <v>7940.23</v>
      </c>
      <c r="I1324" s="2" t="s">
        <v>56</v>
      </c>
      <c r="J1324" s="4">
        <v>1</v>
      </c>
      <c r="K1324" t="str">
        <f>_xlfn.XLOOKUP(D1324, dim_channels!A:A, dim_channels!C:C, "Not Found")</f>
        <v>Direct</v>
      </c>
      <c r="L1324" t="str">
        <f>_xlfn.XLOOKUP(D1324, dim_channels!A:A, dim_channels!B:B, "Not Found")</f>
        <v>Direct Website</v>
      </c>
    </row>
    <row r="1325" spans="1:12" x14ac:dyDescent="0.2">
      <c r="A1325" s="3" t="s">
        <v>1754</v>
      </c>
      <c r="B1325" s="3" t="s">
        <v>261</v>
      </c>
      <c r="C1325" s="3" t="s">
        <v>762</v>
      </c>
      <c r="D1325" s="3" t="s">
        <v>52</v>
      </c>
      <c r="E1325" s="3" t="s">
        <v>34</v>
      </c>
      <c r="F1325" s="3">
        <v>7422.72</v>
      </c>
      <c r="G1325" s="3">
        <v>890.73</v>
      </c>
      <c r="H1325" s="3">
        <v>6531.99</v>
      </c>
      <c r="I1325" s="3" t="s">
        <v>41</v>
      </c>
      <c r="J1325" s="5">
        <v>1.1363642626519641</v>
      </c>
      <c r="K1325" t="str">
        <f>_xlfn.XLOOKUP(D1325, dim_channels!A:A, dim_channels!C:C, "Not Found")</f>
        <v>OTA</v>
      </c>
      <c r="L1325" t="str">
        <f>_xlfn.XLOOKUP(D1325, dim_channels!A:A, dim_channels!B:B, "Not Found")</f>
        <v>Agoda</v>
      </c>
    </row>
    <row r="1326" spans="1:12" x14ac:dyDescent="0.2">
      <c r="A1326" s="2" t="s">
        <v>1755</v>
      </c>
      <c r="B1326" s="2" t="s">
        <v>220</v>
      </c>
      <c r="C1326" s="2" t="s">
        <v>373</v>
      </c>
      <c r="D1326" s="2" t="s">
        <v>52</v>
      </c>
      <c r="E1326" s="2" t="s">
        <v>34</v>
      </c>
      <c r="F1326" s="2">
        <v>2862.31</v>
      </c>
      <c r="G1326" s="2">
        <v>343.48</v>
      </c>
      <c r="H1326" s="2">
        <v>2518.83</v>
      </c>
      <c r="I1326" s="2" t="s">
        <v>41</v>
      </c>
      <c r="J1326" s="4">
        <v>1.1363648995763911</v>
      </c>
      <c r="K1326" t="str">
        <f>_xlfn.XLOOKUP(D1326, dim_channels!A:A, dim_channels!C:C, "Not Found")</f>
        <v>OTA</v>
      </c>
      <c r="L1326" t="str">
        <f>_xlfn.XLOOKUP(D1326, dim_channels!A:A, dim_channels!B:B, "Not Found")</f>
        <v>Agoda</v>
      </c>
    </row>
    <row r="1327" spans="1:12" x14ac:dyDescent="0.2">
      <c r="A1327" s="3" t="s">
        <v>1756</v>
      </c>
      <c r="B1327" s="3" t="s">
        <v>708</v>
      </c>
      <c r="C1327" s="3" t="s">
        <v>799</v>
      </c>
      <c r="D1327" s="3" t="s">
        <v>52</v>
      </c>
      <c r="E1327" s="3" t="s">
        <v>34</v>
      </c>
      <c r="F1327" s="3">
        <v>3597.53</v>
      </c>
      <c r="G1327" s="3">
        <v>431.7</v>
      </c>
      <c r="H1327" s="3">
        <v>3165.83</v>
      </c>
      <c r="I1327" s="3" t="s">
        <v>41</v>
      </c>
      <c r="J1327" s="5">
        <v>1.136362344156193</v>
      </c>
      <c r="K1327" t="str">
        <f>_xlfn.XLOOKUP(D1327, dim_channels!A:A, dim_channels!C:C, "Not Found")</f>
        <v>OTA</v>
      </c>
      <c r="L1327" t="str">
        <f>_xlfn.XLOOKUP(D1327, dim_channels!A:A, dim_channels!B:B, "Not Found")</f>
        <v>Agoda</v>
      </c>
    </row>
    <row r="1328" spans="1:12" x14ac:dyDescent="0.2">
      <c r="A1328" s="2" t="s">
        <v>1757</v>
      </c>
      <c r="B1328" s="2" t="s">
        <v>219</v>
      </c>
      <c r="C1328" s="2" t="s">
        <v>380</v>
      </c>
      <c r="D1328" s="2" t="s">
        <v>52</v>
      </c>
      <c r="E1328" s="2" t="s">
        <v>60</v>
      </c>
      <c r="F1328" s="2">
        <v>2732.86</v>
      </c>
      <c r="G1328" s="2">
        <v>0</v>
      </c>
      <c r="H1328" s="2">
        <v>2732.86</v>
      </c>
      <c r="I1328" s="2" t="s">
        <v>29</v>
      </c>
      <c r="J1328" s="4">
        <v>1</v>
      </c>
      <c r="K1328" t="str">
        <f>_xlfn.XLOOKUP(D1328, dim_channels!A:A, dim_channels!C:C, "Not Found")</f>
        <v>OTA</v>
      </c>
      <c r="L1328" t="str">
        <f>_xlfn.XLOOKUP(D1328, dim_channels!A:A, dim_channels!B:B, "Not Found")</f>
        <v>Agoda</v>
      </c>
    </row>
    <row r="1329" spans="1:12" x14ac:dyDescent="0.2">
      <c r="A1329" s="3" t="s">
        <v>1758</v>
      </c>
      <c r="B1329" s="3" t="s">
        <v>171</v>
      </c>
      <c r="C1329" s="3" t="s">
        <v>614</v>
      </c>
      <c r="D1329" s="3" t="s">
        <v>64</v>
      </c>
      <c r="E1329" s="3" t="s">
        <v>115</v>
      </c>
      <c r="F1329" s="3">
        <v>9073.6</v>
      </c>
      <c r="G1329" s="3">
        <v>0</v>
      </c>
      <c r="H1329" s="3">
        <v>9073.6</v>
      </c>
      <c r="I1329" s="3" t="s">
        <v>41</v>
      </c>
      <c r="J1329" s="5">
        <v>1</v>
      </c>
      <c r="K1329" t="str">
        <f>_xlfn.XLOOKUP(D1329, dim_channels!A:A, dim_channels!C:C, "Not Found")</f>
        <v>Direct</v>
      </c>
      <c r="L1329" t="str">
        <f>_xlfn.XLOOKUP(D1329, dim_channels!A:A, dim_channels!B:B, "Not Found")</f>
        <v>Direct Website</v>
      </c>
    </row>
    <row r="1330" spans="1:12" x14ac:dyDescent="0.2">
      <c r="A1330" s="2" t="s">
        <v>1759</v>
      </c>
      <c r="B1330" s="2" t="s">
        <v>525</v>
      </c>
      <c r="C1330" s="2" t="s">
        <v>706</v>
      </c>
      <c r="D1330" s="2" t="s">
        <v>45</v>
      </c>
      <c r="E1330" s="2" t="s">
        <v>89</v>
      </c>
      <c r="F1330" s="2">
        <v>8531.76</v>
      </c>
      <c r="G1330" s="2">
        <v>0</v>
      </c>
      <c r="H1330" s="2">
        <v>8531.76</v>
      </c>
      <c r="I1330" s="2" t="s">
        <v>29</v>
      </c>
      <c r="J1330" s="4">
        <v>1</v>
      </c>
      <c r="K1330" t="str">
        <f>_xlfn.XLOOKUP(D1330, dim_channels!A:A, dim_channels!C:C, "Not Found")</f>
        <v>Corporate</v>
      </c>
      <c r="L1330" t="str">
        <f>_xlfn.XLOOKUP(D1330, dim_channels!A:A, dim_channels!B:B, "Not Found")</f>
        <v>Corporate Direct</v>
      </c>
    </row>
    <row r="1331" spans="1:12" x14ac:dyDescent="0.2">
      <c r="A1331" s="3" t="s">
        <v>1760</v>
      </c>
      <c r="B1331" s="3" t="s">
        <v>193</v>
      </c>
      <c r="C1331" s="3" t="s">
        <v>1179</v>
      </c>
      <c r="D1331" s="3" t="s">
        <v>45</v>
      </c>
      <c r="E1331" s="3" t="s">
        <v>46</v>
      </c>
      <c r="F1331" s="3">
        <v>12380.16</v>
      </c>
      <c r="G1331" s="3">
        <v>619.01</v>
      </c>
      <c r="H1331" s="3">
        <v>11761.15</v>
      </c>
      <c r="I1331" s="3" t="s">
        <v>29</v>
      </c>
      <c r="J1331" s="5">
        <v>1.05263175794884</v>
      </c>
      <c r="K1331" t="str">
        <f>_xlfn.XLOOKUP(D1331, dim_channels!A:A, dim_channels!C:C, "Not Found")</f>
        <v>Corporate</v>
      </c>
      <c r="L1331" t="str">
        <f>_xlfn.XLOOKUP(D1331, dim_channels!A:A, dim_channels!B:B, "Not Found")</f>
        <v>Corporate Direct</v>
      </c>
    </row>
    <row r="1332" spans="1:12" x14ac:dyDescent="0.2">
      <c r="A1332" s="2" t="s">
        <v>1761</v>
      </c>
      <c r="B1332" s="2" t="s">
        <v>70</v>
      </c>
      <c r="C1332" s="2" t="s">
        <v>246</v>
      </c>
      <c r="D1332" s="2" t="s">
        <v>52</v>
      </c>
      <c r="E1332" s="2" t="s">
        <v>34</v>
      </c>
      <c r="F1332" s="2">
        <v>23163</v>
      </c>
      <c r="G1332" s="2">
        <v>2779.56</v>
      </c>
      <c r="H1332" s="2">
        <v>20383.439999999999</v>
      </c>
      <c r="I1332" s="2" t="s">
        <v>29</v>
      </c>
      <c r="J1332" s="4">
        <v>1.136363636363636</v>
      </c>
      <c r="K1332" t="str">
        <f>_xlfn.XLOOKUP(D1332, dim_channels!A:A, dim_channels!C:C, "Not Found")</f>
        <v>OTA</v>
      </c>
      <c r="L1332" t="str">
        <f>_xlfn.XLOOKUP(D1332, dim_channels!A:A, dim_channels!B:B, "Not Found")</f>
        <v>Agoda</v>
      </c>
    </row>
    <row r="1333" spans="1:12" x14ac:dyDescent="0.2">
      <c r="A1333" s="3" t="s">
        <v>1762</v>
      </c>
      <c r="B1333" s="3" t="s">
        <v>370</v>
      </c>
      <c r="C1333" s="3" t="s">
        <v>174</v>
      </c>
      <c r="D1333" s="3" t="s">
        <v>27</v>
      </c>
      <c r="E1333" s="3" t="s">
        <v>28</v>
      </c>
      <c r="F1333" s="3">
        <v>13446.22</v>
      </c>
      <c r="G1333" s="3">
        <v>2420.3200000000002</v>
      </c>
      <c r="H1333" s="3">
        <v>11025.9</v>
      </c>
      <c r="I1333" s="3" t="s">
        <v>41</v>
      </c>
      <c r="J1333" s="5">
        <v>1.2195122393636799</v>
      </c>
      <c r="K1333" t="str">
        <f>_xlfn.XLOOKUP(D1333, dim_channels!A:A, dim_channels!C:C, "Not Found")</f>
        <v>OTA</v>
      </c>
      <c r="L1333" t="str">
        <f>_xlfn.XLOOKUP(D1333, dim_channels!A:A, dim_channels!B:B, "Not Found")</f>
        <v>Expedia</v>
      </c>
    </row>
    <row r="1334" spans="1:12" x14ac:dyDescent="0.2">
      <c r="A1334" s="2" t="s">
        <v>1763</v>
      </c>
      <c r="B1334" s="2" t="s">
        <v>95</v>
      </c>
      <c r="C1334" s="2" t="s">
        <v>1035</v>
      </c>
      <c r="D1334" s="2" t="s">
        <v>64</v>
      </c>
      <c r="E1334" s="2" t="s">
        <v>34</v>
      </c>
      <c r="F1334" s="2">
        <v>3255.88</v>
      </c>
      <c r="G1334" s="2">
        <v>0</v>
      </c>
      <c r="H1334" s="2">
        <v>3255.88</v>
      </c>
      <c r="I1334" s="2" t="s">
        <v>29</v>
      </c>
      <c r="J1334" s="4">
        <v>1</v>
      </c>
      <c r="K1334" t="str">
        <f>_xlfn.XLOOKUP(D1334, dim_channels!A:A, dim_channels!C:C, "Not Found")</f>
        <v>Direct</v>
      </c>
      <c r="L1334" t="str">
        <f>_xlfn.XLOOKUP(D1334, dim_channels!A:A, dim_channels!B:B, "Not Found")</f>
        <v>Direct Website</v>
      </c>
    </row>
    <row r="1335" spans="1:12" x14ac:dyDescent="0.2">
      <c r="A1335" s="3" t="s">
        <v>1764</v>
      </c>
      <c r="B1335" s="3" t="s">
        <v>1035</v>
      </c>
      <c r="C1335" s="3" t="s">
        <v>156</v>
      </c>
      <c r="D1335" s="3" t="s">
        <v>45</v>
      </c>
      <c r="E1335" s="3" t="s">
        <v>46</v>
      </c>
      <c r="F1335" s="3">
        <v>5002.05</v>
      </c>
      <c r="G1335" s="3">
        <v>250.1</v>
      </c>
      <c r="H1335" s="3">
        <v>4751.95</v>
      </c>
      <c r="I1335" s="3" t="s">
        <v>29</v>
      </c>
      <c r="J1335" s="5">
        <v>1.052631025158093</v>
      </c>
      <c r="K1335" t="str">
        <f>_xlfn.XLOOKUP(D1335, dim_channels!A:A, dim_channels!C:C, "Not Found")</f>
        <v>Corporate</v>
      </c>
      <c r="L1335" t="str">
        <f>_xlfn.XLOOKUP(D1335, dim_channels!A:A, dim_channels!B:B, "Not Found")</f>
        <v>Corporate Direct</v>
      </c>
    </row>
    <row r="1336" spans="1:12" x14ac:dyDescent="0.2">
      <c r="A1336" s="2" t="s">
        <v>1765</v>
      </c>
      <c r="B1336" s="2" t="s">
        <v>410</v>
      </c>
      <c r="C1336" s="2" t="s">
        <v>1234</v>
      </c>
      <c r="D1336" s="2" t="s">
        <v>27</v>
      </c>
      <c r="E1336" s="2" t="s">
        <v>60</v>
      </c>
      <c r="F1336" s="2">
        <v>8879.57</v>
      </c>
      <c r="G1336" s="2">
        <v>0</v>
      </c>
      <c r="H1336" s="2">
        <v>8879.57</v>
      </c>
      <c r="I1336" s="2" t="s">
        <v>41</v>
      </c>
      <c r="J1336" s="4">
        <v>1</v>
      </c>
      <c r="K1336" t="str">
        <f>_xlfn.XLOOKUP(D1336, dim_channels!A:A, dim_channels!C:C, "Not Found")</f>
        <v>OTA</v>
      </c>
      <c r="L1336" t="str">
        <f>_xlfn.XLOOKUP(D1336, dim_channels!A:A, dim_channels!B:B, "Not Found")</f>
        <v>Expedia</v>
      </c>
    </row>
    <row r="1337" spans="1:12" x14ac:dyDescent="0.2">
      <c r="A1337" s="3" t="s">
        <v>1766</v>
      </c>
      <c r="B1337" s="3" t="s">
        <v>50</v>
      </c>
      <c r="C1337" s="3" t="s">
        <v>294</v>
      </c>
      <c r="D1337" s="3" t="s">
        <v>33</v>
      </c>
      <c r="E1337" s="3" t="s">
        <v>28</v>
      </c>
      <c r="F1337" s="3">
        <v>2529.5300000000002</v>
      </c>
      <c r="G1337" s="3">
        <v>379.43</v>
      </c>
      <c r="H1337" s="3">
        <v>2150.1</v>
      </c>
      <c r="I1337" s="3" t="s">
        <v>29</v>
      </c>
      <c r="J1337" s="5">
        <v>1.176470861820381</v>
      </c>
      <c r="K1337" t="str">
        <f>_xlfn.XLOOKUP(D1337, dim_channels!A:A, dim_channels!C:C, "Not Found")</f>
        <v>OTA</v>
      </c>
      <c r="L1337" t="str">
        <f>_xlfn.XLOOKUP(D1337, dim_channels!A:A, dim_channels!B:B, "Not Found")</f>
        <v>Booking.com</v>
      </c>
    </row>
    <row r="1338" spans="1:12" x14ac:dyDescent="0.2">
      <c r="A1338" s="2" t="s">
        <v>1767</v>
      </c>
      <c r="B1338" s="2" t="s">
        <v>50</v>
      </c>
      <c r="C1338" s="2" t="s">
        <v>39</v>
      </c>
      <c r="D1338" s="2" t="s">
        <v>33</v>
      </c>
      <c r="E1338" s="2" t="s">
        <v>28</v>
      </c>
      <c r="F1338" s="2">
        <v>5514.22</v>
      </c>
      <c r="G1338" s="2">
        <v>827.13</v>
      </c>
      <c r="H1338" s="2">
        <v>4687.09</v>
      </c>
      <c r="I1338" s="2" t="s">
        <v>29</v>
      </c>
      <c r="J1338" s="4">
        <v>1.176469835228255</v>
      </c>
      <c r="K1338" t="str">
        <f>_xlfn.XLOOKUP(D1338, dim_channels!A:A, dim_channels!C:C, "Not Found")</f>
        <v>OTA</v>
      </c>
      <c r="L1338" t="str">
        <f>_xlfn.XLOOKUP(D1338, dim_channels!A:A, dim_channels!B:B, "Not Found")</f>
        <v>Booking.com</v>
      </c>
    </row>
    <row r="1339" spans="1:12" x14ac:dyDescent="0.2">
      <c r="A1339" s="3" t="s">
        <v>1768</v>
      </c>
      <c r="B1339" s="3" t="s">
        <v>247</v>
      </c>
      <c r="C1339" s="3" t="s">
        <v>200</v>
      </c>
      <c r="D1339" s="3" t="s">
        <v>52</v>
      </c>
      <c r="E1339" s="3" t="s">
        <v>34</v>
      </c>
      <c r="F1339" s="3">
        <v>4850.18</v>
      </c>
      <c r="G1339" s="3">
        <v>582.02</v>
      </c>
      <c r="H1339" s="3">
        <v>4268.16</v>
      </c>
      <c r="I1339" s="3" t="s">
        <v>41</v>
      </c>
      <c r="J1339" s="5">
        <v>1.1363632103763679</v>
      </c>
      <c r="K1339" t="str">
        <f>_xlfn.XLOOKUP(D1339, dim_channels!A:A, dim_channels!C:C, "Not Found")</f>
        <v>OTA</v>
      </c>
      <c r="L1339" t="str">
        <f>_xlfn.XLOOKUP(D1339, dim_channels!A:A, dim_channels!B:B, "Not Found")</f>
        <v>Agoda</v>
      </c>
    </row>
    <row r="1340" spans="1:12" x14ac:dyDescent="0.2">
      <c r="A1340" s="2" t="s">
        <v>1769</v>
      </c>
      <c r="B1340" s="2" t="s">
        <v>799</v>
      </c>
      <c r="C1340" s="2" t="s">
        <v>538</v>
      </c>
      <c r="D1340" s="2" t="s">
        <v>52</v>
      </c>
      <c r="E1340" s="2" t="s">
        <v>34</v>
      </c>
      <c r="F1340" s="2">
        <v>14071.71</v>
      </c>
      <c r="G1340" s="2">
        <v>1688.61</v>
      </c>
      <c r="H1340" s="2">
        <v>12383.1</v>
      </c>
      <c r="I1340" s="2" t="s">
        <v>56</v>
      </c>
      <c r="J1340" s="4">
        <v>1.1363640768466701</v>
      </c>
      <c r="K1340" t="str">
        <f>_xlfn.XLOOKUP(D1340, dim_channels!A:A, dim_channels!C:C, "Not Found")</f>
        <v>OTA</v>
      </c>
      <c r="L1340" t="str">
        <f>_xlfn.XLOOKUP(D1340, dim_channels!A:A, dim_channels!B:B, "Not Found")</f>
        <v>Agoda</v>
      </c>
    </row>
    <row r="1341" spans="1:12" x14ac:dyDescent="0.2">
      <c r="A1341" s="3" t="s">
        <v>1770</v>
      </c>
      <c r="B1341" s="3" t="s">
        <v>54</v>
      </c>
      <c r="C1341" s="3" t="s">
        <v>179</v>
      </c>
      <c r="D1341" s="3" t="s">
        <v>33</v>
      </c>
      <c r="E1341" s="3" t="s">
        <v>28</v>
      </c>
      <c r="F1341" s="3">
        <v>2406.3200000000002</v>
      </c>
      <c r="G1341" s="3">
        <v>360.95</v>
      </c>
      <c r="H1341" s="3">
        <v>2045.37</v>
      </c>
      <c r="I1341" s="3" t="s">
        <v>56</v>
      </c>
      <c r="J1341" s="5">
        <v>1.1764717386096399</v>
      </c>
      <c r="K1341" t="str">
        <f>_xlfn.XLOOKUP(D1341, dim_channels!A:A, dim_channels!C:C, "Not Found")</f>
        <v>OTA</v>
      </c>
      <c r="L1341" t="str">
        <f>_xlfn.XLOOKUP(D1341, dim_channels!A:A, dim_channels!B:B, "Not Found")</f>
        <v>Booking.com</v>
      </c>
    </row>
    <row r="1342" spans="1:12" x14ac:dyDescent="0.2">
      <c r="A1342" s="2" t="s">
        <v>1771</v>
      </c>
      <c r="B1342" s="2" t="s">
        <v>655</v>
      </c>
      <c r="C1342" s="2" t="s">
        <v>983</v>
      </c>
      <c r="D1342" s="2" t="s">
        <v>64</v>
      </c>
      <c r="E1342" s="2" t="s">
        <v>28</v>
      </c>
      <c r="F1342" s="2">
        <v>13203.69</v>
      </c>
      <c r="G1342" s="2">
        <v>0</v>
      </c>
      <c r="H1342" s="2">
        <v>13203.69</v>
      </c>
      <c r="I1342" s="2" t="s">
        <v>29</v>
      </c>
      <c r="J1342" s="4">
        <v>1</v>
      </c>
      <c r="K1342" t="str">
        <f>_xlfn.XLOOKUP(D1342, dim_channels!A:A, dim_channels!C:C, "Not Found")</f>
        <v>Direct</v>
      </c>
      <c r="L1342" t="str">
        <f>_xlfn.XLOOKUP(D1342, dim_channels!A:A, dim_channels!B:B, "Not Found")</f>
        <v>Direct Website</v>
      </c>
    </row>
    <row r="1343" spans="1:12" x14ac:dyDescent="0.2">
      <c r="A1343" s="3" t="s">
        <v>1772</v>
      </c>
      <c r="B1343" s="3" t="s">
        <v>285</v>
      </c>
      <c r="C1343" s="3" t="s">
        <v>130</v>
      </c>
      <c r="D1343" s="3" t="s">
        <v>169</v>
      </c>
      <c r="E1343" s="3" t="s">
        <v>46</v>
      </c>
      <c r="F1343" s="3">
        <v>4699.0200000000004</v>
      </c>
      <c r="G1343" s="3">
        <v>939.8</v>
      </c>
      <c r="H1343" s="3">
        <v>3759.22</v>
      </c>
      <c r="I1343" s="3" t="s">
        <v>29</v>
      </c>
      <c r="J1343" s="5">
        <v>1.249998669936849</v>
      </c>
      <c r="K1343" t="str">
        <f>_xlfn.XLOOKUP(D1343, dim_channels!A:A, dim_channels!C:C, "Not Found")</f>
        <v>GDS</v>
      </c>
      <c r="L1343" t="str">
        <f>_xlfn.XLOOKUP(D1343, dim_channels!A:A, dim_channels!B:B, "Not Found")</f>
        <v>GDS (Amadeus)</v>
      </c>
    </row>
    <row r="1344" spans="1:12" x14ac:dyDescent="0.2">
      <c r="A1344" s="2" t="s">
        <v>1773</v>
      </c>
      <c r="B1344" s="2" t="s">
        <v>297</v>
      </c>
      <c r="C1344" s="2" t="s">
        <v>246</v>
      </c>
      <c r="D1344" s="2" t="s">
        <v>33</v>
      </c>
      <c r="E1344" s="2" t="s">
        <v>34</v>
      </c>
      <c r="F1344" s="2">
        <v>2858.9</v>
      </c>
      <c r="G1344" s="2">
        <v>428.84</v>
      </c>
      <c r="H1344" s="2">
        <v>2430.06</v>
      </c>
      <c r="I1344" s="2" t="s">
        <v>29</v>
      </c>
      <c r="J1344" s="4">
        <v>1.1764730088969</v>
      </c>
      <c r="K1344" t="str">
        <f>_xlfn.XLOOKUP(D1344, dim_channels!A:A, dim_channels!C:C, "Not Found")</f>
        <v>OTA</v>
      </c>
      <c r="L1344" t="str">
        <f>_xlfn.XLOOKUP(D1344, dim_channels!A:A, dim_channels!B:B, "Not Found")</f>
        <v>Booking.com</v>
      </c>
    </row>
    <row r="1345" spans="1:12" x14ac:dyDescent="0.2">
      <c r="A1345" s="3" t="s">
        <v>1774</v>
      </c>
      <c r="B1345" s="3" t="s">
        <v>155</v>
      </c>
      <c r="C1345" s="3" t="s">
        <v>59</v>
      </c>
      <c r="D1345" s="3" t="s">
        <v>64</v>
      </c>
      <c r="E1345" s="3" t="s">
        <v>28</v>
      </c>
      <c r="F1345" s="3">
        <v>2686.7</v>
      </c>
      <c r="G1345" s="3">
        <v>0</v>
      </c>
      <c r="H1345" s="3">
        <v>2686.7</v>
      </c>
      <c r="I1345" s="3" t="s">
        <v>29</v>
      </c>
      <c r="J1345" s="5">
        <v>1</v>
      </c>
      <c r="K1345" t="str">
        <f>_xlfn.XLOOKUP(D1345, dim_channels!A:A, dim_channels!C:C, "Not Found")</f>
        <v>Direct</v>
      </c>
      <c r="L1345" t="str">
        <f>_xlfn.XLOOKUP(D1345, dim_channels!A:A, dim_channels!B:B, "Not Found")</f>
        <v>Direct Website</v>
      </c>
    </row>
    <row r="1346" spans="1:12" x14ac:dyDescent="0.2">
      <c r="A1346" s="2" t="s">
        <v>1775</v>
      </c>
      <c r="B1346" s="2" t="s">
        <v>762</v>
      </c>
      <c r="C1346" s="2" t="s">
        <v>595</v>
      </c>
      <c r="D1346" s="2" t="s">
        <v>169</v>
      </c>
      <c r="E1346" s="2" t="s">
        <v>46</v>
      </c>
      <c r="F1346" s="2">
        <v>11723.63</v>
      </c>
      <c r="G1346" s="2">
        <v>2344.73</v>
      </c>
      <c r="H1346" s="2">
        <v>9378.9</v>
      </c>
      <c r="I1346" s="2" t="s">
        <v>29</v>
      </c>
      <c r="J1346" s="4">
        <v>1.2500005331115589</v>
      </c>
      <c r="K1346" t="str">
        <f>_xlfn.XLOOKUP(D1346, dim_channels!A:A, dim_channels!C:C, "Not Found")</f>
        <v>GDS</v>
      </c>
      <c r="L1346" t="str">
        <f>_xlfn.XLOOKUP(D1346, dim_channels!A:A, dim_channels!B:B, "Not Found")</f>
        <v>GDS (Amadeus)</v>
      </c>
    </row>
    <row r="1347" spans="1:12" x14ac:dyDescent="0.2">
      <c r="A1347" s="3" t="s">
        <v>1776</v>
      </c>
      <c r="B1347" s="3" t="s">
        <v>1278</v>
      </c>
      <c r="C1347" s="3" t="s">
        <v>410</v>
      </c>
      <c r="D1347" s="3" t="s">
        <v>33</v>
      </c>
      <c r="E1347" s="3" t="s">
        <v>34</v>
      </c>
      <c r="F1347" s="3">
        <v>2726.53</v>
      </c>
      <c r="G1347" s="3">
        <v>408.98</v>
      </c>
      <c r="H1347" s="3">
        <v>2317.5500000000002</v>
      </c>
      <c r="I1347" s="3" t="s">
        <v>29</v>
      </c>
      <c r="J1347" s="5">
        <v>1.1764708420530301</v>
      </c>
      <c r="K1347" t="str">
        <f>_xlfn.XLOOKUP(D1347, dim_channels!A:A, dim_channels!C:C, "Not Found")</f>
        <v>OTA</v>
      </c>
      <c r="L1347" t="str">
        <f>_xlfn.XLOOKUP(D1347, dim_channels!A:A, dim_channels!B:B, "Not Found")</f>
        <v>Booking.com</v>
      </c>
    </row>
    <row r="1348" spans="1:12" x14ac:dyDescent="0.2">
      <c r="A1348" s="2" t="s">
        <v>1777</v>
      </c>
      <c r="B1348" s="2" t="s">
        <v>465</v>
      </c>
      <c r="C1348" s="2" t="s">
        <v>26</v>
      </c>
      <c r="D1348" s="2" t="s">
        <v>33</v>
      </c>
      <c r="E1348" s="2" t="s">
        <v>34</v>
      </c>
      <c r="F1348" s="2">
        <v>5118.17</v>
      </c>
      <c r="G1348" s="2">
        <v>767.73</v>
      </c>
      <c r="H1348" s="2">
        <v>4350.4399999999996</v>
      </c>
      <c r="I1348" s="2" t="s">
        <v>29</v>
      </c>
      <c r="J1348" s="4">
        <v>1.176471805150743</v>
      </c>
      <c r="K1348" t="str">
        <f>_xlfn.XLOOKUP(D1348, dim_channels!A:A, dim_channels!C:C, "Not Found")</f>
        <v>OTA</v>
      </c>
      <c r="L1348" t="str">
        <f>_xlfn.XLOOKUP(D1348, dim_channels!A:A, dim_channels!B:B, "Not Found")</f>
        <v>Booking.com</v>
      </c>
    </row>
    <row r="1349" spans="1:12" x14ac:dyDescent="0.2">
      <c r="A1349" s="3" t="s">
        <v>1778</v>
      </c>
      <c r="B1349" s="3" t="s">
        <v>37</v>
      </c>
      <c r="C1349" s="3" t="s">
        <v>151</v>
      </c>
      <c r="D1349" s="3" t="s">
        <v>169</v>
      </c>
      <c r="E1349" s="3" t="s">
        <v>46</v>
      </c>
      <c r="F1349" s="3">
        <v>10619.65</v>
      </c>
      <c r="G1349" s="3">
        <v>2123.9299999999998</v>
      </c>
      <c r="H1349" s="3">
        <v>8495.7199999999993</v>
      </c>
      <c r="I1349" s="3" t="s">
        <v>29</v>
      </c>
      <c r="J1349" s="5">
        <v>1.25</v>
      </c>
      <c r="K1349" t="str">
        <f>_xlfn.XLOOKUP(D1349, dim_channels!A:A, dim_channels!C:C, "Not Found")</f>
        <v>GDS</v>
      </c>
      <c r="L1349" t="str">
        <f>_xlfn.XLOOKUP(D1349, dim_channels!A:A, dim_channels!B:B, "Not Found")</f>
        <v>GDS (Amadeus)</v>
      </c>
    </row>
    <row r="1350" spans="1:12" x14ac:dyDescent="0.2">
      <c r="A1350" s="2" t="s">
        <v>1779</v>
      </c>
      <c r="B1350" s="2" t="s">
        <v>449</v>
      </c>
      <c r="C1350" s="2" t="s">
        <v>85</v>
      </c>
      <c r="D1350" s="2" t="s">
        <v>169</v>
      </c>
      <c r="E1350" s="2" t="s">
        <v>34</v>
      </c>
      <c r="F1350" s="2">
        <v>3463.75</v>
      </c>
      <c r="G1350" s="2">
        <v>692.75</v>
      </c>
      <c r="H1350" s="2">
        <v>2771</v>
      </c>
      <c r="I1350" s="2" t="s">
        <v>29</v>
      </c>
      <c r="J1350" s="4">
        <v>1.25</v>
      </c>
      <c r="K1350" t="str">
        <f>_xlfn.XLOOKUP(D1350, dim_channels!A:A, dim_channels!C:C, "Not Found")</f>
        <v>GDS</v>
      </c>
      <c r="L1350" t="str">
        <f>_xlfn.XLOOKUP(D1350, dim_channels!A:A, dim_channels!B:B, "Not Found")</f>
        <v>GDS (Amadeus)</v>
      </c>
    </row>
    <row r="1351" spans="1:12" x14ac:dyDescent="0.2">
      <c r="A1351" s="3" t="s">
        <v>1780</v>
      </c>
      <c r="B1351" s="3" t="s">
        <v>566</v>
      </c>
      <c r="C1351" s="3" t="s">
        <v>679</v>
      </c>
      <c r="D1351" s="3" t="s">
        <v>33</v>
      </c>
      <c r="E1351" s="3" t="s">
        <v>34</v>
      </c>
      <c r="F1351" s="3">
        <v>2092.5</v>
      </c>
      <c r="G1351" s="3">
        <v>313.88</v>
      </c>
      <c r="H1351" s="3">
        <v>1778.62</v>
      </c>
      <c r="I1351" s="3" t="s">
        <v>41</v>
      </c>
      <c r="J1351" s="5">
        <v>1.1764738954920111</v>
      </c>
      <c r="K1351" t="str">
        <f>_xlfn.XLOOKUP(D1351, dim_channels!A:A, dim_channels!C:C, "Not Found")</f>
        <v>OTA</v>
      </c>
      <c r="L1351" t="str">
        <f>_xlfn.XLOOKUP(D1351, dim_channels!A:A, dim_channels!B:B, "Not Found")</f>
        <v>Booking.com</v>
      </c>
    </row>
    <row r="1352" spans="1:12" x14ac:dyDescent="0.2">
      <c r="A1352" s="2" t="s">
        <v>1781</v>
      </c>
      <c r="B1352" s="2" t="s">
        <v>312</v>
      </c>
      <c r="C1352" s="2" t="s">
        <v>376</v>
      </c>
      <c r="D1352" s="2" t="s">
        <v>64</v>
      </c>
      <c r="E1352" s="2" t="s">
        <v>115</v>
      </c>
      <c r="F1352" s="2">
        <v>9251.89</v>
      </c>
      <c r="G1352" s="2">
        <v>0</v>
      </c>
      <c r="H1352" s="2">
        <v>9251.89</v>
      </c>
      <c r="I1352" s="2" t="s">
        <v>41</v>
      </c>
      <c r="J1352" s="4">
        <v>1</v>
      </c>
      <c r="K1352" t="str">
        <f>_xlfn.XLOOKUP(D1352, dim_channels!A:A, dim_channels!C:C, "Not Found")</f>
        <v>Direct</v>
      </c>
      <c r="L1352" t="str">
        <f>_xlfn.XLOOKUP(D1352, dim_channels!A:A, dim_channels!B:B, "Not Found")</f>
        <v>Direct Website</v>
      </c>
    </row>
    <row r="1353" spans="1:12" x14ac:dyDescent="0.2">
      <c r="A1353" s="3" t="s">
        <v>1782</v>
      </c>
      <c r="B1353" s="3" t="s">
        <v>297</v>
      </c>
      <c r="C1353" s="3" t="s">
        <v>401</v>
      </c>
      <c r="D1353" s="3" t="s">
        <v>52</v>
      </c>
      <c r="E1353" s="3" t="s">
        <v>60</v>
      </c>
      <c r="F1353" s="3">
        <v>1787.82</v>
      </c>
      <c r="G1353" s="3">
        <v>0</v>
      </c>
      <c r="H1353" s="3">
        <v>1787.82</v>
      </c>
      <c r="I1353" s="3" t="s">
        <v>29</v>
      </c>
      <c r="J1353" s="5">
        <v>1</v>
      </c>
      <c r="K1353" t="str">
        <f>_xlfn.XLOOKUP(D1353, dim_channels!A:A, dim_channels!C:C, "Not Found")</f>
        <v>OTA</v>
      </c>
      <c r="L1353" t="str">
        <f>_xlfn.XLOOKUP(D1353, dim_channels!A:A, dim_channels!B:B, "Not Found")</f>
        <v>Agoda</v>
      </c>
    </row>
    <row r="1354" spans="1:12" x14ac:dyDescent="0.2">
      <c r="A1354" s="2" t="s">
        <v>1783</v>
      </c>
      <c r="B1354" s="2" t="s">
        <v>644</v>
      </c>
      <c r="C1354" s="2" t="s">
        <v>335</v>
      </c>
      <c r="D1354" s="2" t="s">
        <v>27</v>
      </c>
      <c r="E1354" s="2" t="s">
        <v>28</v>
      </c>
      <c r="F1354" s="2">
        <v>3550.87</v>
      </c>
      <c r="G1354" s="2">
        <v>639.16</v>
      </c>
      <c r="H1354" s="2">
        <v>2911.71</v>
      </c>
      <c r="I1354" s="2" t="s">
        <v>29</v>
      </c>
      <c r="J1354" s="4">
        <v>1.219513619144764</v>
      </c>
      <c r="K1354" t="str">
        <f>_xlfn.XLOOKUP(D1354, dim_channels!A:A, dim_channels!C:C, "Not Found")</f>
        <v>OTA</v>
      </c>
      <c r="L1354" t="str">
        <f>_xlfn.XLOOKUP(D1354, dim_channels!A:A, dim_channels!B:B, "Not Found")</f>
        <v>Expedia</v>
      </c>
    </row>
    <row r="1355" spans="1:12" x14ac:dyDescent="0.2">
      <c r="A1355" s="3" t="s">
        <v>1784</v>
      </c>
      <c r="B1355" s="3" t="s">
        <v>423</v>
      </c>
      <c r="C1355" s="3" t="s">
        <v>538</v>
      </c>
      <c r="D1355" s="3" t="s">
        <v>27</v>
      </c>
      <c r="E1355" s="3" t="s">
        <v>28</v>
      </c>
      <c r="F1355" s="3">
        <v>8746.31</v>
      </c>
      <c r="G1355" s="3">
        <v>1574.34</v>
      </c>
      <c r="H1355" s="3">
        <v>7171.97</v>
      </c>
      <c r="I1355" s="3" t="s">
        <v>56</v>
      </c>
      <c r="J1355" s="5">
        <v>1.2195129092843391</v>
      </c>
      <c r="K1355" t="str">
        <f>_xlfn.XLOOKUP(D1355, dim_channels!A:A, dim_channels!C:C, "Not Found")</f>
        <v>OTA</v>
      </c>
      <c r="L1355" t="str">
        <f>_xlfn.XLOOKUP(D1355, dim_channels!A:A, dim_channels!B:B, "Not Found")</f>
        <v>Expedia</v>
      </c>
    </row>
    <row r="1356" spans="1:12" x14ac:dyDescent="0.2">
      <c r="A1356" s="2" t="s">
        <v>1785</v>
      </c>
      <c r="B1356" s="2" t="s">
        <v>241</v>
      </c>
      <c r="C1356" s="2" t="s">
        <v>242</v>
      </c>
      <c r="D1356" s="2" t="s">
        <v>27</v>
      </c>
      <c r="E1356" s="2" t="s">
        <v>28</v>
      </c>
      <c r="F1356" s="2">
        <v>3178.63</v>
      </c>
      <c r="G1356" s="2">
        <v>572.15</v>
      </c>
      <c r="H1356" s="2">
        <v>2606.48</v>
      </c>
      <c r="I1356" s="2" t="s">
        <v>29</v>
      </c>
      <c r="J1356" s="4">
        <v>1.2195106043399531</v>
      </c>
      <c r="K1356" t="str">
        <f>_xlfn.XLOOKUP(D1356, dim_channels!A:A, dim_channels!C:C, "Not Found")</f>
        <v>OTA</v>
      </c>
      <c r="L1356" t="str">
        <f>_xlfn.XLOOKUP(D1356, dim_channels!A:A, dim_channels!B:B, "Not Found")</f>
        <v>Expedia</v>
      </c>
    </row>
    <row r="1357" spans="1:12" x14ac:dyDescent="0.2">
      <c r="A1357" s="3" t="s">
        <v>1786</v>
      </c>
      <c r="B1357" s="3" t="s">
        <v>97</v>
      </c>
      <c r="C1357" s="3" t="s">
        <v>192</v>
      </c>
      <c r="D1357" s="3" t="s">
        <v>64</v>
      </c>
      <c r="E1357" s="3" t="s">
        <v>34</v>
      </c>
      <c r="F1357" s="3">
        <v>8084.98</v>
      </c>
      <c r="G1357" s="3">
        <v>0</v>
      </c>
      <c r="H1357" s="3">
        <v>8084.98</v>
      </c>
      <c r="I1357" s="3" t="s">
        <v>29</v>
      </c>
      <c r="J1357" s="5">
        <v>1</v>
      </c>
      <c r="K1357" t="str">
        <f>_xlfn.XLOOKUP(D1357, dim_channels!A:A, dim_channels!C:C, "Not Found")</f>
        <v>Direct</v>
      </c>
      <c r="L1357" t="str">
        <f>_xlfn.XLOOKUP(D1357, dim_channels!A:A, dim_channels!B:B, "Not Found")</f>
        <v>Direct Website</v>
      </c>
    </row>
    <row r="1358" spans="1:12" x14ac:dyDescent="0.2">
      <c r="A1358" s="2" t="s">
        <v>1787</v>
      </c>
      <c r="B1358" s="2" t="s">
        <v>813</v>
      </c>
      <c r="C1358" s="2" t="s">
        <v>173</v>
      </c>
      <c r="D1358" s="2" t="s">
        <v>52</v>
      </c>
      <c r="E1358" s="2" t="s">
        <v>60</v>
      </c>
      <c r="F1358" s="2">
        <v>17164.29</v>
      </c>
      <c r="G1358" s="2">
        <v>0</v>
      </c>
      <c r="H1358" s="2">
        <v>17164.29</v>
      </c>
      <c r="I1358" s="2" t="s">
        <v>29</v>
      </c>
      <c r="J1358" s="4">
        <v>1</v>
      </c>
      <c r="K1358" t="str">
        <f>_xlfn.XLOOKUP(D1358, dim_channels!A:A, dim_channels!C:C, "Not Found")</f>
        <v>OTA</v>
      </c>
      <c r="L1358" t="str">
        <f>_xlfn.XLOOKUP(D1358, dim_channels!A:A, dim_channels!B:B, "Not Found")</f>
        <v>Agoda</v>
      </c>
    </row>
    <row r="1359" spans="1:12" x14ac:dyDescent="0.2">
      <c r="A1359" s="3" t="s">
        <v>1788</v>
      </c>
      <c r="B1359" s="3" t="s">
        <v>783</v>
      </c>
      <c r="C1359" s="3" t="s">
        <v>1110</v>
      </c>
      <c r="D1359" s="3" t="s">
        <v>27</v>
      </c>
      <c r="E1359" s="3" t="s">
        <v>60</v>
      </c>
      <c r="F1359" s="3">
        <v>11486.39</v>
      </c>
      <c r="G1359" s="3">
        <v>0</v>
      </c>
      <c r="H1359" s="3">
        <v>11486.39</v>
      </c>
      <c r="I1359" s="3" t="s">
        <v>29</v>
      </c>
      <c r="J1359" s="5">
        <v>1</v>
      </c>
      <c r="K1359" t="str">
        <f>_xlfn.XLOOKUP(D1359, dim_channels!A:A, dim_channels!C:C, "Not Found")</f>
        <v>OTA</v>
      </c>
      <c r="L1359" t="str">
        <f>_xlfn.XLOOKUP(D1359, dim_channels!A:A, dim_channels!B:B, "Not Found")</f>
        <v>Expedia</v>
      </c>
    </row>
    <row r="1360" spans="1:12" x14ac:dyDescent="0.2">
      <c r="A1360" s="2" t="s">
        <v>1789</v>
      </c>
      <c r="B1360" s="2" t="s">
        <v>708</v>
      </c>
      <c r="C1360" s="2" t="s">
        <v>234</v>
      </c>
      <c r="D1360" s="2" t="s">
        <v>169</v>
      </c>
      <c r="E1360" s="2" t="s">
        <v>34</v>
      </c>
      <c r="F1360" s="2">
        <v>4207.71</v>
      </c>
      <c r="G1360" s="2">
        <v>841.54</v>
      </c>
      <c r="H1360" s="2">
        <v>3366.17</v>
      </c>
      <c r="I1360" s="2" t="s">
        <v>29</v>
      </c>
      <c r="J1360" s="4">
        <v>1.249999257316178</v>
      </c>
      <c r="K1360" t="str">
        <f>_xlfn.XLOOKUP(D1360, dim_channels!A:A, dim_channels!C:C, "Not Found")</f>
        <v>GDS</v>
      </c>
      <c r="L1360" t="str">
        <f>_xlfn.XLOOKUP(D1360, dim_channels!A:A, dim_channels!B:B, "Not Found")</f>
        <v>GDS (Amadeus)</v>
      </c>
    </row>
    <row r="1361" spans="1:12" x14ac:dyDescent="0.2">
      <c r="A1361" s="3" t="s">
        <v>1790</v>
      </c>
      <c r="B1361" s="3" t="s">
        <v>430</v>
      </c>
      <c r="C1361" s="3" t="s">
        <v>432</v>
      </c>
      <c r="D1361" s="3" t="s">
        <v>27</v>
      </c>
      <c r="E1361" s="3" t="s">
        <v>60</v>
      </c>
      <c r="F1361" s="3">
        <v>6036.86</v>
      </c>
      <c r="G1361" s="3">
        <v>0</v>
      </c>
      <c r="H1361" s="3">
        <v>6036.86</v>
      </c>
      <c r="I1361" s="3" t="s">
        <v>41</v>
      </c>
      <c r="J1361" s="5">
        <v>1</v>
      </c>
      <c r="K1361" t="str">
        <f>_xlfn.XLOOKUP(D1361, dim_channels!A:A, dim_channels!C:C, "Not Found")</f>
        <v>OTA</v>
      </c>
      <c r="L1361" t="str">
        <f>_xlfn.XLOOKUP(D1361, dim_channels!A:A, dim_channels!B:B, "Not Found")</f>
        <v>Expedia</v>
      </c>
    </row>
    <row r="1362" spans="1:12" x14ac:dyDescent="0.2">
      <c r="A1362" s="2" t="s">
        <v>1791</v>
      </c>
      <c r="B1362" s="2" t="s">
        <v>337</v>
      </c>
      <c r="C1362" s="2" t="s">
        <v>299</v>
      </c>
      <c r="D1362" s="2" t="s">
        <v>52</v>
      </c>
      <c r="E1362" s="2" t="s">
        <v>60</v>
      </c>
      <c r="F1362" s="2">
        <v>19292.53</v>
      </c>
      <c r="G1362" s="2">
        <v>0</v>
      </c>
      <c r="H1362" s="2">
        <v>19292.53</v>
      </c>
      <c r="I1362" s="2" t="s">
        <v>29</v>
      </c>
      <c r="J1362" s="4">
        <v>1</v>
      </c>
      <c r="K1362" t="str">
        <f>_xlfn.XLOOKUP(D1362, dim_channels!A:A, dim_channels!C:C, "Not Found")</f>
        <v>OTA</v>
      </c>
      <c r="L1362" t="str">
        <f>_xlfn.XLOOKUP(D1362, dim_channels!A:A, dim_channels!B:B, "Not Found")</f>
        <v>Agoda</v>
      </c>
    </row>
    <row r="1363" spans="1:12" x14ac:dyDescent="0.2">
      <c r="A1363" s="3" t="s">
        <v>1792</v>
      </c>
      <c r="B1363" s="3" t="s">
        <v>192</v>
      </c>
      <c r="C1363" s="3" t="s">
        <v>712</v>
      </c>
      <c r="D1363" s="3" t="s">
        <v>27</v>
      </c>
      <c r="E1363" s="3" t="s">
        <v>60</v>
      </c>
      <c r="F1363" s="3">
        <v>11372.01</v>
      </c>
      <c r="G1363" s="3">
        <v>0</v>
      </c>
      <c r="H1363" s="3">
        <v>11372.01</v>
      </c>
      <c r="I1363" s="3" t="s">
        <v>56</v>
      </c>
      <c r="J1363" s="5">
        <v>1</v>
      </c>
      <c r="K1363" t="str">
        <f>_xlfn.XLOOKUP(D1363, dim_channels!A:A, dim_channels!C:C, "Not Found")</f>
        <v>OTA</v>
      </c>
      <c r="L1363" t="str">
        <f>_xlfn.XLOOKUP(D1363, dim_channels!A:A, dim_channels!B:B, "Not Found")</f>
        <v>Expedia</v>
      </c>
    </row>
    <row r="1364" spans="1:12" x14ac:dyDescent="0.2">
      <c r="A1364" s="2" t="s">
        <v>1793</v>
      </c>
      <c r="B1364" s="2" t="s">
        <v>378</v>
      </c>
      <c r="C1364" s="2" t="s">
        <v>378</v>
      </c>
      <c r="D1364" s="2" t="s">
        <v>52</v>
      </c>
      <c r="E1364" s="2" t="s">
        <v>60</v>
      </c>
      <c r="F1364" s="2">
        <v>8206.94</v>
      </c>
      <c r="G1364" s="2">
        <v>0</v>
      </c>
      <c r="H1364" s="2">
        <v>8206.94</v>
      </c>
      <c r="I1364" s="2" t="s">
        <v>29</v>
      </c>
      <c r="J1364" s="4">
        <v>1</v>
      </c>
      <c r="K1364" t="str">
        <f>_xlfn.XLOOKUP(D1364, dim_channels!A:A, dim_channels!C:C, "Not Found")</f>
        <v>OTA</v>
      </c>
      <c r="L1364" t="str">
        <f>_xlfn.XLOOKUP(D1364, dim_channels!A:A, dim_channels!B:B, "Not Found")</f>
        <v>Agoda</v>
      </c>
    </row>
    <row r="1365" spans="1:12" x14ac:dyDescent="0.2">
      <c r="A1365" s="3" t="s">
        <v>1794</v>
      </c>
      <c r="B1365" s="3" t="s">
        <v>566</v>
      </c>
      <c r="C1365" s="3" t="s">
        <v>300</v>
      </c>
      <c r="D1365" s="3" t="s">
        <v>45</v>
      </c>
      <c r="E1365" s="3" t="s">
        <v>46</v>
      </c>
      <c r="F1365" s="3">
        <v>2854.04</v>
      </c>
      <c r="G1365" s="3">
        <v>142.69999999999999</v>
      </c>
      <c r="H1365" s="3">
        <v>2711.34</v>
      </c>
      <c r="I1365" s="3" t="s">
        <v>29</v>
      </c>
      <c r="J1365" s="5">
        <v>1.0526308024814299</v>
      </c>
      <c r="K1365" t="str">
        <f>_xlfn.XLOOKUP(D1365, dim_channels!A:A, dim_channels!C:C, "Not Found")</f>
        <v>Corporate</v>
      </c>
      <c r="L1365" t="str">
        <f>_xlfn.XLOOKUP(D1365, dim_channels!A:A, dim_channels!B:B, "Not Found")</f>
        <v>Corporate Direct</v>
      </c>
    </row>
    <row r="1366" spans="1:12" x14ac:dyDescent="0.2">
      <c r="A1366" s="2" t="s">
        <v>1795</v>
      </c>
      <c r="B1366" s="2" t="s">
        <v>291</v>
      </c>
      <c r="C1366" s="2" t="s">
        <v>553</v>
      </c>
      <c r="D1366" s="2" t="s">
        <v>64</v>
      </c>
      <c r="E1366" s="2" t="s">
        <v>115</v>
      </c>
      <c r="F1366" s="2">
        <v>4983.3</v>
      </c>
      <c r="G1366" s="2">
        <v>0</v>
      </c>
      <c r="H1366" s="2">
        <v>4983.3</v>
      </c>
      <c r="I1366" s="2" t="s">
        <v>29</v>
      </c>
      <c r="J1366" s="4">
        <v>1</v>
      </c>
      <c r="K1366" t="str">
        <f>_xlfn.XLOOKUP(D1366, dim_channels!A:A, dim_channels!C:C, "Not Found")</f>
        <v>Direct</v>
      </c>
      <c r="L1366" t="str">
        <f>_xlfn.XLOOKUP(D1366, dim_channels!A:A, dim_channels!B:B, "Not Found")</f>
        <v>Direct Website</v>
      </c>
    </row>
    <row r="1367" spans="1:12" x14ac:dyDescent="0.2">
      <c r="A1367" s="3" t="s">
        <v>1796</v>
      </c>
      <c r="B1367" s="3" t="s">
        <v>826</v>
      </c>
      <c r="C1367" s="3" t="s">
        <v>143</v>
      </c>
      <c r="D1367" s="3" t="s">
        <v>52</v>
      </c>
      <c r="E1367" s="3" t="s">
        <v>34</v>
      </c>
      <c r="F1367" s="3">
        <v>3816.71</v>
      </c>
      <c r="G1367" s="3">
        <v>458.01</v>
      </c>
      <c r="H1367" s="3">
        <v>3358.7</v>
      </c>
      <c r="I1367" s="3" t="s">
        <v>29</v>
      </c>
      <c r="J1367" s="5">
        <v>1.136365260368595</v>
      </c>
      <c r="K1367" t="str">
        <f>_xlfn.XLOOKUP(D1367, dim_channels!A:A, dim_channels!C:C, "Not Found")</f>
        <v>OTA</v>
      </c>
      <c r="L1367" t="str">
        <f>_xlfn.XLOOKUP(D1367, dim_channels!A:A, dim_channels!B:B, "Not Found")</f>
        <v>Agoda</v>
      </c>
    </row>
    <row r="1368" spans="1:12" x14ac:dyDescent="0.2">
      <c r="A1368" s="2" t="s">
        <v>1797</v>
      </c>
      <c r="B1368" s="2" t="s">
        <v>246</v>
      </c>
      <c r="C1368" s="2" t="s">
        <v>376</v>
      </c>
      <c r="D1368" s="2" t="s">
        <v>169</v>
      </c>
      <c r="E1368" s="2" t="s">
        <v>46</v>
      </c>
      <c r="F1368" s="2">
        <v>2740.77</v>
      </c>
      <c r="G1368" s="2">
        <v>548.15</v>
      </c>
      <c r="H1368" s="2">
        <v>2192.62</v>
      </c>
      <c r="I1368" s="2" t="s">
        <v>41</v>
      </c>
      <c r="J1368" s="4">
        <v>1.2499977196230989</v>
      </c>
      <c r="K1368" t="str">
        <f>_xlfn.XLOOKUP(D1368, dim_channels!A:A, dim_channels!C:C, "Not Found")</f>
        <v>GDS</v>
      </c>
      <c r="L1368" t="str">
        <f>_xlfn.XLOOKUP(D1368, dim_channels!A:A, dim_channels!B:B, "Not Found")</f>
        <v>GDS (Amadeus)</v>
      </c>
    </row>
    <row r="1369" spans="1:12" x14ac:dyDescent="0.2">
      <c r="A1369" s="3" t="s">
        <v>1798</v>
      </c>
      <c r="B1369" s="3" t="s">
        <v>197</v>
      </c>
      <c r="C1369" s="3" t="s">
        <v>376</v>
      </c>
      <c r="D1369" s="3" t="s">
        <v>33</v>
      </c>
      <c r="E1369" s="3" t="s">
        <v>34</v>
      </c>
      <c r="F1369" s="3">
        <v>3347.4</v>
      </c>
      <c r="G1369" s="3">
        <v>502.11</v>
      </c>
      <c r="H1369" s="3">
        <v>2845.29</v>
      </c>
      <c r="I1369" s="3" t="s">
        <v>41</v>
      </c>
      <c r="J1369" s="5">
        <v>1.1764705882352939</v>
      </c>
      <c r="K1369" t="str">
        <f>_xlfn.XLOOKUP(D1369, dim_channels!A:A, dim_channels!C:C, "Not Found")</f>
        <v>OTA</v>
      </c>
      <c r="L1369" t="str">
        <f>_xlfn.XLOOKUP(D1369, dim_channels!A:A, dim_channels!B:B, "Not Found")</f>
        <v>Booking.com</v>
      </c>
    </row>
    <row r="1370" spans="1:12" x14ac:dyDescent="0.2">
      <c r="A1370" s="2" t="s">
        <v>1799</v>
      </c>
      <c r="B1370" s="2" t="s">
        <v>238</v>
      </c>
      <c r="C1370" s="2" t="s">
        <v>590</v>
      </c>
      <c r="D1370" s="2" t="s">
        <v>169</v>
      </c>
      <c r="E1370" s="2" t="s">
        <v>34</v>
      </c>
      <c r="F1370" s="2">
        <v>14417.89</v>
      </c>
      <c r="G1370" s="2">
        <v>2883.58</v>
      </c>
      <c r="H1370" s="2">
        <v>11534.31</v>
      </c>
      <c r="I1370" s="2" t="s">
        <v>29</v>
      </c>
      <c r="J1370" s="4">
        <v>1.2500002167446509</v>
      </c>
      <c r="K1370" t="str">
        <f>_xlfn.XLOOKUP(D1370, dim_channels!A:A, dim_channels!C:C, "Not Found")</f>
        <v>GDS</v>
      </c>
      <c r="L1370" t="str">
        <f>_xlfn.XLOOKUP(D1370, dim_channels!A:A, dim_channels!B:B, "Not Found")</f>
        <v>GDS (Amadeus)</v>
      </c>
    </row>
    <row r="1371" spans="1:12" x14ac:dyDescent="0.2">
      <c r="A1371" s="3" t="s">
        <v>1800</v>
      </c>
      <c r="B1371" s="3" t="s">
        <v>705</v>
      </c>
      <c r="C1371" s="3" t="s">
        <v>48</v>
      </c>
      <c r="D1371" s="3" t="s">
        <v>64</v>
      </c>
      <c r="E1371" s="3" t="s">
        <v>34</v>
      </c>
      <c r="F1371" s="3">
        <v>5498.46</v>
      </c>
      <c r="G1371" s="3">
        <v>0</v>
      </c>
      <c r="H1371" s="3">
        <v>5498.46</v>
      </c>
      <c r="I1371" s="3" t="s">
        <v>56</v>
      </c>
      <c r="J1371" s="5">
        <v>1</v>
      </c>
      <c r="K1371" t="str">
        <f>_xlfn.XLOOKUP(D1371, dim_channels!A:A, dim_channels!C:C, "Not Found")</f>
        <v>Direct</v>
      </c>
      <c r="L1371" t="str">
        <f>_xlfn.XLOOKUP(D1371, dim_channels!A:A, dim_channels!B:B, "Not Found")</f>
        <v>Direct Website</v>
      </c>
    </row>
    <row r="1372" spans="1:12" x14ac:dyDescent="0.2">
      <c r="A1372" s="2" t="s">
        <v>1801</v>
      </c>
      <c r="B1372" s="2" t="s">
        <v>720</v>
      </c>
      <c r="C1372" s="2" t="s">
        <v>349</v>
      </c>
      <c r="D1372" s="2" t="s">
        <v>52</v>
      </c>
      <c r="E1372" s="2" t="s">
        <v>34</v>
      </c>
      <c r="F1372" s="2">
        <v>8281.44</v>
      </c>
      <c r="G1372" s="2">
        <v>993.77</v>
      </c>
      <c r="H1372" s="2">
        <v>7287.67</v>
      </c>
      <c r="I1372" s="2" t="s">
        <v>29</v>
      </c>
      <c r="J1372" s="4">
        <v>1.136363199760692</v>
      </c>
      <c r="K1372" t="str">
        <f>_xlfn.XLOOKUP(D1372, dim_channels!A:A, dim_channels!C:C, "Not Found")</f>
        <v>OTA</v>
      </c>
      <c r="L1372" t="str">
        <f>_xlfn.XLOOKUP(D1372, dim_channels!A:A, dim_channels!B:B, "Not Found")</f>
        <v>Agoda</v>
      </c>
    </row>
    <row r="1373" spans="1:12" x14ac:dyDescent="0.2">
      <c r="A1373" s="3" t="s">
        <v>1802</v>
      </c>
      <c r="B1373" s="3" t="s">
        <v>357</v>
      </c>
      <c r="C1373" s="3" t="s">
        <v>150</v>
      </c>
      <c r="D1373" s="3" t="s">
        <v>33</v>
      </c>
      <c r="E1373" s="3" t="s">
        <v>28</v>
      </c>
      <c r="F1373" s="3">
        <v>6848.38</v>
      </c>
      <c r="G1373" s="3">
        <v>1027.26</v>
      </c>
      <c r="H1373" s="3">
        <v>5821.12</v>
      </c>
      <c r="I1373" s="3" t="s">
        <v>41</v>
      </c>
      <c r="J1373" s="5">
        <v>1.1764711945467541</v>
      </c>
      <c r="K1373" t="str">
        <f>_xlfn.XLOOKUP(D1373, dim_channels!A:A, dim_channels!C:C, "Not Found")</f>
        <v>OTA</v>
      </c>
      <c r="L1373" t="str">
        <f>_xlfn.XLOOKUP(D1373, dim_channels!A:A, dim_channels!B:B, "Not Found")</f>
        <v>Booking.com</v>
      </c>
    </row>
    <row r="1374" spans="1:12" x14ac:dyDescent="0.2">
      <c r="A1374" s="2" t="s">
        <v>1803</v>
      </c>
      <c r="B1374" s="2" t="s">
        <v>179</v>
      </c>
      <c r="C1374" s="2" t="s">
        <v>133</v>
      </c>
      <c r="D1374" s="2" t="s">
        <v>64</v>
      </c>
      <c r="E1374" s="2" t="s">
        <v>28</v>
      </c>
      <c r="F1374" s="2">
        <v>10382.15</v>
      </c>
      <c r="G1374" s="2">
        <v>0</v>
      </c>
      <c r="H1374" s="2">
        <v>10382.15</v>
      </c>
      <c r="I1374" s="2" t="s">
        <v>29</v>
      </c>
      <c r="J1374" s="4">
        <v>1</v>
      </c>
      <c r="K1374" t="str">
        <f>_xlfn.XLOOKUP(D1374, dim_channels!A:A, dim_channels!C:C, "Not Found")</f>
        <v>Direct</v>
      </c>
      <c r="L1374" t="str">
        <f>_xlfn.XLOOKUP(D1374, dim_channels!A:A, dim_channels!B:B, "Not Found")</f>
        <v>Direct Website</v>
      </c>
    </row>
    <row r="1375" spans="1:12" x14ac:dyDescent="0.2">
      <c r="A1375" s="3" t="s">
        <v>1804</v>
      </c>
      <c r="B1375" s="3" t="s">
        <v>326</v>
      </c>
      <c r="C1375" s="3" t="s">
        <v>241</v>
      </c>
      <c r="D1375" s="3" t="s">
        <v>33</v>
      </c>
      <c r="E1375" s="3" t="s">
        <v>28</v>
      </c>
      <c r="F1375" s="3">
        <v>5054.07</v>
      </c>
      <c r="G1375" s="3">
        <v>758.11</v>
      </c>
      <c r="H1375" s="3">
        <v>4295.96</v>
      </c>
      <c r="I1375" s="3" t="s">
        <v>41</v>
      </c>
      <c r="J1375" s="5">
        <v>1.17647045130774</v>
      </c>
      <c r="K1375" t="str">
        <f>_xlfn.XLOOKUP(D1375, dim_channels!A:A, dim_channels!C:C, "Not Found")</f>
        <v>OTA</v>
      </c>
      <c r="L1375" t="str">
        <f>_xlfn.XLOOKUP(D1375, dim_channels!A:A, dim_channels!B:B, "Not Found")</f>
        <v>Booking.com</v>
      </c>
    </row>
    <row r="1376" spans="1:12" x14ac:dyDescent="0.2">
      <c r="A1376" s="2" t="s">
        <v>1805</v>
      </c>
      <c r="B1376" s="2" t="s">
        <v>70</v>
      </c>
      <c r="C1376" s="2" t="s">
        <v>467</v>
      </c>
      <c r="D1376" s="2" t="s">
        <v>45</v>
      </c>
      <c r="E1376" s="2" t="s">
        <v>46</v>
      </c>
      <c r="F1376" s="2">
        <v>8954.7900000000009</v>
      </c>
      <c r="G1376" s="2">
        <v>447.74</v>
      </c>
      <c r="H1376" s="2">
        <v>8507.0499999999993</v>
      </c>
      <c r="I1376" s="2" t="s">
        <v>29</v>
      </c>
      <c r="J1376" s="4">
        <v>1.0526316408155589</v>
      </c>
      <c r="K1376" t="str">
        <f>_xlfn.XLOOKUP(D1376, dim_channels!A:A, dim_channels!C:C, "Not Found")</f>
        <v>Corporate</v>
      </c>
      <c r="L1376" t="str">
        <f>_xlfn.XLOOKUP(D1376, dim_channels!A:A, dim_channels!B:B, "Not Found")</f>
        <v>Corporate Direct</v>
      </c>
    </row>
    <row r="1377" spans="1:12" x14ac:dyDescent="0.2">
      <c r="A1377" s="3" t="s">
        <v>1806</v>
      </c>
      <c r="B1377" s="3" t="s">
        <v>348</v>
      </c>
      <c r="C1377" s="3" t="s">
        <v>371</v>
      </c>
      <c r="D1377" s="3" t="s">
        <v>64</v>
      </c>
      <c r="E1377" s="3" t="s">
        <v>34</v>
      </c>
      <c r="F1377" s="3">
        <v>15045.95</v>
      </c>
      <c r="G1377" s="3">
        <v>0</v>
      </c>
      <c r="H1377" s="3">
        <v>15045.95</v>
      </c>
      <c r="I1377" s="3" t="s">
        <v>56</v>
      </c>
      <c r="J1377" s="5">
        <v>1</v>
      </c>
      <c r="K1377" t="str">
        <f>_xlfn.XLOOKUP(D1377, dim_channels!A:A, dim_channels!C:C, "Not Found")</f>
        <v>Direct</v>
      </c>
      <c r="L1377" t="str">
        <f>_xlfn.XLOOKUP(D1377, dim_channels!A:A, dim_channels!B:B, "Not Found")</f>
        <v>Direct Website</v>
      </c>
    </row>
    <row r="1378" spans="1:12" x14ac:dyDescent="0.2">
      <c r="A1378" s="2" t="s">
        <v>1807</v>
      </c>
      <c r="B1378" s="2" t="s">
        <v>724</v>
      </c>
      <c r="C1378" s="2" t="s">
        <v>468</v>
      </c>
      <c r="D1378" s="2" t="s">
        <v>206</v>
      </c>
      <c r="E1378" s="2" t="s">
        <v>207</v>
      </c>
      <c r="F1378" s="2">
        <v>9099.41</v>
      </c>
      <c r="G1378" s="2">
        <v>0</v>
      </c>
      <c r="H1378" s="2">
        <v>9099.41</v>
      </c>
      <c r="I1378" s="2" t="s">
        <v>29</v>
      </c>
      <c r="J1378" s="4">
        <v>1</v>
      </c>
      <c r="K1378" t="str">
        <f>_xlfn.XLOOKUP(D1378, dim_channels!A:A, dim_channels!C:C, "Not Found")</f>
        <v>Direct</v>
      </c>
      <c r="L1378" t="str">
        <f>_xlfn.XLOOKUP(D1378, dim_channels!A:A, dim_channels!B:B, "Not Found")</f>
        <v>Walk-in</v>
      </c>
    </row>
    <row r="1379" spans="1:12" x14ac:dyDescent="0.2">
      <c r="A1379" s="3" t="s">
        <v>1808</v>
      </c>
      <c r="B1379" s="3" t="s">
        <v>1275</v>
      </c>
      <c r="C1379" s="3" t="s">
        <v>136</v>
      </c>
      <c r="D1379" s="3" t="s">
        <v>27</v>
      </c>
      <c r="E1379" s="3" t="s">
        <v>28</v>
      </c>
      <c r="F1379" s="3">
        <v>5974.21</v>
      </c>
      <c r="G1379" s="3">
        <v>1075.3599999999999</v>
      </c>
      <c r="H1379" s="3">
        <v>4898.8500000000004</v>
      </c>
      <c r="I1379" s="3" t="s">
        <v>29</v>
      </c>
      <c r="J1379" s="5">
        <v>1.219512742786572</v>
      </c>
      <c r="K1379" t="str">
        <f>_xlfn.XLOOKUP(D1379, dim_channels!A:A, dim_channels!C:C, "Not Found")</f>
        <v>OTA</v>
      </c>
      <c r="L1379" t="str">
        <f>_xlfn.XLOOKUP(D1379, dim_channels!A:A, dim_channels!B:B, "Not Found")</f>
        <v>Expedia</v>
      </c>
    </row>
    <row r="1380" spans="1:12" x14ac:dyDescent="0.2">
      <c r="A1380" s="2" t="s">
        <v>1809</v>
      </c>
      <c r="B1380" s="2" t="s">
        <v>501</v>
      </c>
      <c r="C1380" s="2" t="s">
        <v>113</v>
      </c>
      <c r="D1380" s="2" t="s">
        <v>64</v>
      </c>
      <c r="E1380" s="2" t="s">
        <v>34</v>
      </c>
      <c r="F1380" s="2">
        <v>4986.82</v>
      </c>
      <c r="G1380" s="2">
        <v>0</v>
      </c>
      <c r="H1380" s="2">
        <v>4986.82</v>
      </c>
      <c r="I1380" s="2" t="s">
        <v>29</v>
      </c>
      <c r="J1380" s="4">
        <v>1</v>
      </c>
      <c r="K1380" t="str">
        <f>_xlfn.XLOOKUP(D1380, dim_channels!A:A, dim_channels!C:C, "Not Found")</f>
        <v>Direct</v>
      </c>
      <c r="L1380" t="str">
        <f>_xlfn.XLOOKUP(D1380, dim_channels!A:A, dim_channels!B:B, "Not Found")</f>
        <v>Direct Website</v>
      </c>
    </row>
    <row r="1381" spans="1:12" x14ac:dyDescent="0.2">
      <c r="A1381" s="3" t="s">
        <v>1810</v>
      </c>
      <c r="B1381" s="3" t="s">
        <v>618</v>
      </c>
      <c r="C1381" s="3" t="s">
        <v>451</v>
      </c>
      <c r="D1381" s="3" t="s">
        <v>206</v>
      </c>
      <c r="E1381" s="3" t="s">
        <v>207</v>
      </c>
      <c r="F1381" s="3">
        <v>3486.44</v>
      </c>
      <c r="G1381" s="3">
        <v>0</v>
      </c>
      <c r="H1381" s="3">
        <v>3486.44</v>
      </c>
      <c r="I1381" s="3" t="s">
        <v>29</v>
      </c>
      <c r="J1381" s="5">
        <v>1</v>
      </c>
      <c r="K1381" t="str">
        <f>_xlfn.XLOOKUP(D1381, dim_channels!A:A, dim_channels!C:C, "Not Found")</f>
        <v>Direct</v>
      </c>
      <c r="L1381" t="str">
        <f>_xlfn.XLOOKUP(D1381, dim_channels!A:A, dim_channels!B:B, "Not Found")</f>
        <v>Walk-in</v>
      </c>
    </row>
    <row r="1382" spans="1:12" x14ac:dyDescent="0.2">
      <c r="A1382" s="2" t="s">
        <v>1811</v>
      </c>
      <c r="B1382" s="2" t="s">
        <v>236</v>
      </c>
      <c r="C1382" s="2" t="s">
        <v>190</v>
      </c>
      <c r="D1382" s="2" t="s">
        <v>64</v>
      </c>
      <c r="E1382" s="2" t="s">
        <v>28</v>
      </c>
      <c r="F1382" s="2">
        <v>15782.79</v>
      </c>
      <c r="G1382" s="2">
        <v>0</v>
      </c>
      <c r="H1382" s="2">
        <v>15782.79</v>
      </c>
      <c r="I1382" s="2" t="s">
        <v>56</v>
      </c>
      <c r="J1382" s="4">
        <v>1</v>
      </c>
      <c r="K1382" t="str">
        <f>_xlfn.XLOOKUP(D1382, dim_channels!A:A, dim_channels!C:C, "Not Found")</f>
        <v>Direct</v>
      </c>
      <c r="L1382" t="str">
        <f>_xlfn.XLOOKUP(D1382, dim_channels!A:A, dim_channels!B:B, "Not Found")</f>
        <v>Direct Website</v>
      </c>
    </row>
    <row r="1383" spans="1:12" x14ac:dyDescent="0.2">
      <c r="A1383" s="3" t="s">
        <v>1812</v>
      </c>
      <c r="B1383" s="3" t="s">
        <v>1234</v>
      </c>
      <c r="C1383" s="3" t="s">
        <v>432</v>
      </c>
      <c r="D1383" s="3" t="s">
        <v>33</v>
      </c>
      <c r="E1383" s="3" t="s">
        <v>28</v>
      </c>
      <c r="F1383" s="3">
        <v>7090.39</v>
      </c>
      <c r="G1383" s="3">
        <v>1063.56</v>
      </c>
      <c r="H1383" s="3">
        <v>6026.83</v>
      </c>
      <c r="I1383" s="3" t="s">
        <v>29</v>
      </c>
      <c r="J1383" s="5">
        <v>1.1764708810436</v>
      </c>
      <c r="K1383" t="str">
        <f>_xlfn.XLOOKUP(D1383, dim_channels!A:A, dim_channels!C:C, "Not Found")</f>
        <v>OTA</v>
      </c>
      <c r="L1383" t="str">
        <f>_xlfn.XLOOKUP(D1383, dim_channels!A:A, dim_channels!B:B, "Not Found")</f>
        <v>Booking.com</v>
      </c>
    </row>
    <row r="1384" spans="1:12" x14ac:dyDescent="0.2">
      <c r="A1384" s="2" t="s">
        <v>1813</v>
      </c>
      <c r="B1384" s="2" t="s">
        <v>595</v>
      </c>
      <c r="C1384" s="2" t="s">
        <v>416</v>
      </c>
      <c r="D1384" s="2" t="s">
        <v>64</v>
      </c>
      <c r="E1384" s="2" t="s">
        <v>115</v>
      </c>
      <c r="F1384" s="2">
        <v>7136.04</v>
      </c>
      <c r="G1384" s="2">
        <v>0</v>
      </c>
      <c r="H1384" s="2">
        <v>7136.04</v>
      </c>
      <c r="I1384" s="2" t="s">
        <v>29</v>
      </c>
      <c r="J1384" s="4">
        <v>1</v>
      </c>
      <c r="K1384" t="str">
        <f>_xlfn.XLOOKUP(D1384, dim_channels!A:A, dim_channels!C:C, "Not Found")</f>
        <v>Direct</v>
      </c>
      <c r="L1384" t="str">
        <f>_xlfn.XLOOKUP(D1384, dim_channels!A:A, dim_channels!B:B, "Not Found")</f>
        <v>Direct Website</v>
      </c>
    </row>
    <row r="1385" spans="1:12" x14ac:dyDescent="0.2">
      <c r="A1385" s="3" t="s">
        <v>1814</v>
      </c>
      <c r="B1385" s="3" t="s">
        <v>722</v>
      </c>
      <c r="C1385" s="3" t="s">
        <v>79</v>
      </c>
      <c r="D1385" s="3" t="s">
        <v>33</v>
      </c>
      <c r="E1385" s="3" t="s">
        <v>34</v>
      </c>
      <c r="F1385" s="3">
        <v>2817.36</v>
      </c>
      <c r="G1385" s="3">
        <v>422.6</v>
      </c>
      <c r="H1385" s="3">
        <v>2394.7600000000002</v>
      </c>
      <c r="I1385" s="3" t="s">
        <v>41</v>
      </c>
      <c r="J1385" s="5">
        <v>1.176468623160567</v>
      </c>
      <c r="K1385" t="str">
        <f>_xlfn.XLOOKUP(D1385, dim_channels!A:A, dim_channels!C:C, "Not Found")</f>
        <v>OTA</v>
      </c>
      <c r="L1385" t="str">
        <f>_xlfn.XLOOKUP(D1385, dim_channels!A:A, dim_channels!B:B, "Not Found")</f>
        <v>Booking.com</v>
      </c>
    </row>
    <row r="1386" spans="1:12" x14ac:dyDescent="0.2">
      <c r="A1386" s="2" t="s">
        <v>1815</v>
      </c>
      <c r="B1386" s="2" t="s">
        <v>986</v>
      </c>
      <c r="C1386" s="2" t="s">
        <v>435</v>
      </c>
      <c r="D1386" s="2" t="s">
        <v>45</v>
      </c>
      <c r="E1386" s="2" t="s">
        <v>46</v>
      </c>
      <c r="F1386" s="2">
        <v>8318.06</v>
      </c>
      <c r="G1386" s="2">
        <v>415.9</v>
      </c>
      <c r="H1386" s="2">
        <v>7902.16</v>
      </c>
      <c r="I1386" s="2" t="s">
        <v>56</v>
      </c>
      <c r="J1386" s="4">
        <v>1.052631179323122</v>
      </c>
      <c r="K1386" t="str">
        <f>_xlfn.XLOOKUP(D1386, dim_channels!A:A, dim_channels!C:C, "Not Found")</f>
        <v>Corporate</v>
      </c>
      <c r="L1386" t="str">
        <f>_xlfn.XLOOKUP(D1386, dim_channels!A:A, dim_channels!B:B, "Not Found")</f>
        <v>Corporate Direct</v>
      </c>
    </row>
    <row r="1387" spans="1:12" x14ac:dyDescent="0.2">
      <c r="A1387" s="3" t="s">
        <v>1816</v>
      </c>
      <c r="B1387" s="3" t="s">
        <v>232</v>
      </c>
      <c r="C1387" s="3" t="s">
        <v>986</v>
      </c>
      <c r="D1387" s="3" t="s">
        <v>45</v>
      </c>
      <c r="E1387" s="3" t="s">
        <v>89</v>
      </c>
      <c r="F1387" s="3">
        <v>5985.8</v>
      </c>
      <c r="G1387" s="3">
        <v>0</v>
      </c>
      <c r="H1387" s="3">
        <v>5985.8</v>
      </c>
      <c r="I1387" s="3" t="s">
        <v>56</v>
      </c>
      <c r="J1387" s="5">
        <v>1</v>
      </c>
      <c r="K1387" t="str">
        <f>_xlfn.XLOOKUP(D1387, dim_channels!A:A, dim_channels!C:C, "Not Found")</f>
        <v>Corporate</v>
      </c>
      <c r="L1387" t="str">
        <f>_xlfn.XLOOKUP(D1387, dim_channels!A:A, dim_channels!B:B, "Not Found")</f>
        <v>Corporate Direct</v>
      </c>
    </row>
    <row r="1388" spans="1:12" x14ac:dyDescent="0.2">
      <c r="A1388" s="2" t="s">
        <v>1817</v>
      </c>
      <c r="B1388" s="2" t="s">
        <v>348</v>
      </c>
      <c r="C1388" s="2" t="s">
        <v>1623</v>
      </c>
      <c r="D1388" s="2" t="s">
        <v>206</v>
      </c>
      <c r="E1388" s="2" t="s">
        <v>207</v>
      </c>
      <c r="F1388" s="2">
        <v>20024.38</v>
      </c>
      <c r="G1388" s="2">
        <v>0</v>
      </c>
      <c r="H1388" s="2">
        <v>20024.38</v>
      </c>
      <c r="I1388" s="2" t="s">
        <v>29</v>
      </c>
      <c r="J1388" s="4">
        <v>1</v>
      </c>
      <c r="K1388" t="str">
        <f>_xlfn.XLOOKUP(D1388, dim_channels!A:A, dim_channels!C:C, "Not Found")</f>
        <v>Direct</v>
      </c>
      <c r="L1388" t="str">
        <f>_xlfn.XLOOKUP(D1388, dim_channels!A:A, dim_channels!B:B, "Not Found")</f>
        <v>Walk-in</v>
      </c>
    </row>
    <row r="1389" spans="1:12" x14ac:dyDescent="0.2">
      <c r="A1389" s="3" t="s">
        <v>1818</v>
      </c>
      <c r="B1389" s="3" t="s">
        <v>50</v>
      </c>
      <c r="C1389" s="3" t="s">
        <v>51</v>
      </c>
      <c r="D1389" s="3" t="s">
        <v>27</v>
      </c>
      <c r="E1389" s="3" t="s">
        <v>28</v>
      </c>
      <c r="F1389" s="3">
        <v>3103.3</v>
      </c>
      <c r="G1389" s="3">
        <v>558.59</v>
      </c>
      <c r="H1389" s="3">
        <v>2544.71</v>
      </c>
      <c r="I1389" s="3" t="s">
        <v>29</v>
      </c>
      <c r="J1389" s="5">
        <v>1.219510278184941</v>
      </c>
      <c r="K1389" t="str">
        <f>_xlfn.XLOOKUP(D1389, dim_channels!A:A, dim_channels!C:C, "Not Found")</f>
        <v>OTA</v>
      </c>
      <c r="L1389" t="str">
        <f>_xlfn.XLOOKUP(D1389, dim_channels!A:A, dim_channels!B:B, "Not Found")</f>
        <v>Expedia</v>
      </c>
    </row>
    <row r="1390" spans="1:12" x14ac:dyDescent="0.2">
      <c r="A1390" s="2" t="s">
        <v>1819</v>
      </c>
      <c r="B1390" s="2" t="s">
        <v>741</v>
      </c>
      <c r="C1390" s="2" t="s">
        <v>238</v>
      </c>
      <c r="D1390" s="2" t="s">
        <v>27</v>
      </c>
      <c r="E1390" s="2" t="s">
        <v>34</v>
      </c>
      <c r="F1390" s="2">
        <v>7529.84</v>
      </c>
      <c r="G1390" s="2">
        <v>1355.37</v>
      </c>
      <c r="H1390" s="2">
        <v>6174.47</v>
      </c>
      <c r="I1390" s="2" t="s">
        <v>29</v>
      </c>
      <c r="J1390" s="4">
        <v>1.219511958111384</v>
      </c>
      <c r="K1390" t="str">
        <f>_xlfn.XLOOKUP(D1390, dim_channels!A:A, dim_channels!C:C, "Not Found")</f>
        <v>OTA</v>
      </c>
      <c r="L1390" t="str">
        <f>_xlfn.XLOOKUP(D1390, dim_channels!A:A, dim_channels!B:B, "Not Found")</f>
        <v>Expedia</v>
      </c>
    </row>
    <row r="1391" spans="1:12" x14ac:dyDescent="0.2">
      <c r="A1391" s="3" t="s">
        <v>1820</v>
      </c>
      <c r="B1391" s="3" t="s">
        <v>454</v>
      </c>
      <c r="C1391" s="3" t="s">
        <v>426</v>
      </c>
      <c r="D1391" s="3" t="s">
        <v>52</v>
      </c>
      <c r="E1391" s="3" t="s">
        <v>34</v>
      </c>
      <c r="F1391" s="3">
        <v>12212.28</v>
      </c>
      <c r="G1391" s="3">
        <v>1465.47</v>
      </c>
      <c r="H1391" s="3">
        <v>10746.81</v>
      </c>
      <c r="I1391" s="3" t="s">
        <v>56</v>
      </c>
      <c r="J1391" s="5">
        <v>1.1363632557009939</v>
      </c>
      <c r="K1391" t="str">
        <f>_xlfn.XLOOKUP(D1391, dim_channels!A:A, dim_channels!C:C, "Not Found")</f>
        <v>OTA</v>
      </c>
      <c r="L1391" t="str">
        <f>_xlfn.XLOOKUP(D1391, dim_channels!A:A, dim_channels!B:B, "Not Found")</f>
        <v>Agoda</v>
      </c>
    </row>
    <row r="1392" spans="1:12" x14ac:dyDescent="0.2">
      <c r="A1392" s="2" t="s">
        <v>1821</v>
      </c>
      <c r="B1392" s="2" t="s">
        <v>781</v>
      </c>
      <c r="C1392" s="2" t="s">
        <v>666</v>
      </c>
      <c r="D1392" s="2" t="s">
        <v>33</v>
      </c>
      <c r="E1392" s="2" t="s">
        <v>34</v>
      </c>
      <c r="F1392" s="2">
        <v>2823.94</v>
      </c>
      <c r="G1392" s="2">
        <v>423.59</v>
      </c>
      <c r="H1392" s="2">
        <v>2400.35</v>
      </c>
      <c r="I1392" s="2" t="s">
        <v>56</v>
      </c>
      <c r="J1392" s="4">
        <v>1.1764700981106919</v>
      </c>
      <c r="K1392" t="str">
        <f>_xlfn.XLOOKUP(D1392, dim_channels!A:A, dim_channels!C:C, "Not Found")</f>
        <v>OTA</v>
      </c>
      <c r="L1392" t="str">
        <f>_xlfn.XLOOKUP(D1392, dim_channels!A:A, dim_channels!B:B, "Not Found")</f>
        <v>Booking.com</v>
      </c>
    </row>
    <row r="1393" spans="1:12" x14ac:dyDescent="0.2">
      <c r="A1393" s="3" t="s">
        <v>1822</v>
      </c>
      <c r="B1393" s="3" t="s">
        <v>714</v>
      </c>
      <c r="C1393" s="3" t="s">
        <v>817</v>
      </c>
      <c r="D1393" s="3" t="s">
        <v>33</v>
      </c>
      <c r="E1393" s="3" t="s">
        <v>28</v>
      </c>
      <c r="F1393" s="3">
        <v>4730.76</v>
      </c>
      <c r="G1393" s="3">
        <v>709.61</v>
      </c>
      <c r="H1393" s="3">
        <v>4021.15</v>
      </c>
      <c r="I1393" s="3" t="s">
        <v>29</v>
      </c>
      <c r="J1393" s="5">
        <v>1.1764694179525761</v>
      </c>
      <c r="K1393" t="str">
        <f>_xlfn.XLOOKUP(D1393, dim_channels!A:A, dim_channels!C:C, "Not Found")</f>
        <v>OTA</v>
      </c>
      <c r="L1393" t="str">
        <f>_xlfn.XLOOKUP(D1393, dim_channels!A:A, dim_channels!B:B, "Not Found")</f>
        <v>Booking.com</v>
      </c>
    </row>
    <row r="1394" spans="1:12" x14ac:dyDescent="0.2">
      <c r="A1394" s="2" t="s">
        <v>1823</v>
      </c>
      <c r="B1394" s="2" t="s">
        <v>389</v>
      </c>
      <c r="C1394" s="2" t="s">
        <v>863</v>
      </c>
      <c r="D1394" s="2" t="s">
        <v>52</v>
      </c>
      <c r="E1394" s="2" t="s">
        <v>34</v>
      </c>
      <c r="F1394" s="2">
        <v>11733.34</v>
      </c>
      <c r="G1394" s="2">
        <v>1408</v>
      </c>
      <c r="H1394" s="2">
        <v>10325.34</v>
      </c>
      <c r="I1394" s="2" t="s">
        <v>29</v>
      </c>
      <c r="J1394" s="4">
        <v>1.13636354831899</v>
      </c>
      <c r="K1394" t="str">
        <f>_xlfn.XLOOKUP(D1394, dim_channels!A:A, dim_channels!C:C, "Not Found")</f>
        <v>OTA</v>
      </c>
      <c r="L1394" t="str">
        <f>_xlfn.XLOOKUP(D1394, dim_channels!A:A, dim_channels!B:B, "Not Found")</f>
        <v>Agoda</v>
      </c>
    </row>
    <row r="1395" spans="1:12" x14ac:dyDescent="0.2">
      <c r="A1395" s="3" t="s">
        <v>1824</v>
      </c>
      <c r="B1395" s="3" t="s">
        <v>1825</v>
      </c>
      <c r="C1395" s="3" t="s">
        <v>602</v>
      </c>
      <c r="D1395" s="3" t="s">
        <v>114</v>
      </c>
      <c r="E1395" s="3" t="s">
        <v>46</v>
      </c>
      <c r="F1395" s="3">
        <v>3110.23</v>
      </c>
      <c r="G1395" s="3">
        <v>311.02</v>
      </c>
      <c r="H1395" s="3">
        <v>2799.21</v>
      </c>
      <c r="I1395" s="3" t="s">
        <v>29</v>
      </c>
      <c r="J1395" s="5">
        <v>1.111109920298941</v>
      </c>
      <c r="K1395" t="str">
        <f>_xlfn.XLOOKUP(D1395, dim_channels!A:A, dim_channels!C:C, "Not Found")</f>
        <v>Offline</v>
      </c>
      <c r="L1395" t="str">
        <f>_xlfn.XLOOKUP(D1395, dim_channels!A:A, dim_channels!B:B, "Not Found")</f>
        <v>Travel Agency</v>
      </c>
    </row>
    <row r="1396" spans="1:12" x14ac:dyDescent="0.2">
      <c r="A1396" s="2" t="s">
        <v>1826</v>
      </c>
      <c r="B1396" s="2" t="s">
        <v>179</v>
      </c>
      <c r="C1396" s="2" t="s">
        <v>789</v>
      </c>
      <c r="D1396" s="2" t="s">
        <v>33</v>
      </c>
      <c r="E1396" s="2" t="s">
        <v>34</v>
      </c>
      <c r="F1396" s="2">
        <v>17870.11</v>
      </c>
      <c r="G1396" s="2">
        <v>2680.52</v>
      </c>
      <c r="H1396" s="2">
        <v>15189.59</v>
      </c>
      <c r="I1396" s="2" t="s">
        <v>29</v>
      </c>
      <c r="J1396" s="4">
        <v>1.176470859318784</v>
      </c>
      <c r="K1396" t="str">
        <f>_xlfn.XLOOKUP(D1396, dim_channels!A:A, dim_channels!C:C, "Not Found")</f>
        <v>OTA</v>
      </c>
      <c r="L1396" t="str">
        <f>_xlfn.XLOOKUP(D1396, dim_channels!A:A, dim_channels!B:B, "Not Found")</f>
        <v>Booking.com</v>
      </c>
    </row>
    <row r="1397" spans="1:12" x14ac:dyDescent="0.2">
      <c r="A1397" s="3" t="s">
        <v>1827</v>
      </c>
      <c r="B1397" s="3" t="s">
        <v>106</v>
      </c>
      <c r="C1397" s="3" t="s">
        <v>62</v>
      </c>
      <c r="D1397" s="3" t="s">
        <v>64</v>
      </c>
      <c r="E1397" s="3" t="s">
        <v>28</v>
      </c>
      <c r="F1397" s="3">
        <v>7895.68</v>
      </c>
      <c r="G1397" s="3">
        <v>0</v>
      </c>
      <c r="H1397" s="3">
        <v>7895.68</v>
      </c>
      <c r="I1397" s="3" t="s">
        <v>41</v>
      </c>
      <c r="J1397" s="5">
        <v>1</v>
      </c>
      <c r="K1397" t="str">
        <f>_xlfn.XLOOKUP(D1397, dim_channels!A:A, dim_channels!C:C, "Not Found")</f>
        <v>Direct</v>
      </c>
      <c r="L1397" t="str">
        <f>_xlfn.XLOOKUP(D1397, dim_channels!A:A, dim_channels!B:B, "Not Found")</f>
        <v>Direct Website</v>
      </c>
    </row>
    <row r="1398" spans="1:12" x14ac:dyDescent="0.2">
      <c r="A1398" s="2" t="s">
        <v>1828</v>
      </c>
      <c r="B1398" s="2" t="s">
        <v>81</v>
      </c>
      <c r="C1398" s="2" t="s">
        <v>367</v>
      </c>
      <c r="D1398" s="2" t="s">
        <v>114</v>
      </c>
      <c r="E1398" s="2" t="s">
        <v>115</v>
      </c>
      <c r="F1398" s="2">
        <v>17928.849999999999</v>
      </c>
      <c r="G1398" s="2">
        <v>1792.88</v>
      </c>
      <c r="H1398" s="2">
        <v>16135.97</v>
      </c>
      <c r="I1398" s="2" t="s">
        <v>41</v>
      </c>
      <c r="J1398" s="4">
        <v>1.111110766814762</v>
      </c>
      <c r="K1398" t="str">
        <f>_xlfn.XLOOKUP(D1398, dim_channels!A:A, dim_channels!C:C, "Not Found")</f>
        <v>Offline</v>
      </c>
      <c r="L1398" t="str">
        <f>_xlfn.XLOOKUP(D1398, dim_channels!A:A, dim_channels!B:B, "Not Found")</f>
        <v>Travel Agency</v>
      </c>
    </row>
    <row r="1399" spans="1:12" x14ac:dyDescent="0.2">
      <c r="A1399" s="3" t="s">
        <v>1829</v>
      </c>
      <c r="B1399" s="3" t="s">
        <v>386</v>
      </c>
      <c r="C1399" s="3" t="s">
        <v>303</v>
      </c>
      <c r="D1399" s="3" t="s">
        <v>114</v>
      </c>
      <c r="E1399" s="3" t="s">
        <v>46</v>
      </c>
      <c r="F1399" s="3">
        <v>4388.1499999999996</v>
      </c>
      <c r="G1399" s="3">
        <v>438.82</v>
      </c>
      <c r="H1399" s="3">
        <v>3949.33</v>
      </c>
      <c r="I1399" s="3" t="s">
        <v>56</v>
      </c>
      <c r="J1399" s="5">
        <v>1.1111125178194781</v>
      </c>
      <c r="K1399" t="str">
        <f>_xlfn.XLOOKUP(D1399, dim_channels!A:A, dim_channels!C:C, "Not Found")</f>
        <v>Offline</v>
      </c>
      <c r="L1399" t="str">
        <f>_xlfn.XLOOKUP(D1399, dim_channels!A:A, dim_channels!B:B, "Not Found")</f>
        <v>Travel Agency</v>
      </c>
    </row>
    <row r="1400" spans="1:12" x14ac:dyDescent="0.2">
      <c r="A1400" s="2" t="s">
        <v>1830</v>
      </c>
      <c r="B1400" s="2" t="s">
        <v>143</v>
      </c>
      <c r="C1400" s="2" t="s">
        <v>310</v>
      </c>
      <c r="D1400" s="2" t="s">
        <v>27</v>
      </c>
      <c r="E1400" s="2" t="s">
        <v>28</v>
      </c>
      <c r="F1400" s="2">
        <v>13516.92</v>
      </c>
      <c r="G1400" s="2">
        <v>2433.0500000000002</v>
      </c>
      <c r="H1400" s="2">
        <v>11083.87</v>
      </c>
      <c r="I1400" s="2" t="s">
        <v>56</v>
      </c>
      <c r="J1400" s="4">
        <v>1.2195126792356821</v>
      </c>
      <c r="K1400" t="str">
        <f>_xlfn.XLOOKUP(D1400, dim_channels!A:A, dim_channels!C:C, "Not Found")</f>
        <v>OTA</v>
      </c>
      <c r="L1400" t="str">
        <f>_xlfn.XLOOKUP(D1400, dim_channels!A:A, dim_channels!B:B, "Not Found")</f>
        <v>Expedia</v>
      </c>
    </row>
    <row r="1401" spans="1:12" x14ac:dyDescent="0.2">
      <c r="A1401" s="3" t="s">
        <v>1831</v>
      </c>
      <c r="B1401" s="3" t="s">
        <v>59</v>
      </c>
      <c r="C1401" s="3" t="s">
        <v>340</v>
      </c>
      <c r="D1401" s="3" t="s">
        <v>33</v>
      </c>
      <c r="E1401" s="3" t="s">
        <v>28</v>
      </c>
      <c r="F1401" s="3">
        <v>10233.52</v>
      </c>
      <c r="G1401" s="3">
        <v>1535.03</v>
      </c>
      <c r="H1401" s="3">
        <v>8698.49</v>
      </c>
      <c r="I1401" s="3" t="s">
        <v>41</v>
      </c>
      <c r="J1401" s="5">
        <v>1.1764708587352519</v>
      </c>
      <c r="K1401" t="str">
        <f>_xlfn.XLOOKUP(D1401, dim_channels!A:A, dim_channels!C:C, "Not Found")</f>
        <v>OTA</v>
      </c>
      <c r="L1401" t="str">
        <f>_xlfn.XLOOKUP(D1401, dim_channels!A:A, dim_channels!B:B, "Not Found")</f>
        <v>Booking.com</v>
      </c>
    </row>
    <row r="1402" spans="1:12" x14ac:dyDescent="0.2">
      <c r="A1402" s="2" t="s">
        <v>1832</v>
      </c>
      <c r="B1402" s="2" t="s">
        <v>360</v>
      </c>
      <c r="C1402" s="2" t="s">
        <v>76</v>
      </c>
      <c r="D1402" s="2" t="s">
        <v>52</v>
      </c>
      <c r="E1402" s="2" t="s">
        <v>34</v>
      </c>
      <c r="F1402" s="2">
        <v>8532.07</v>
      </c>
      <c r="G1402" s="2">
        <v>1023.85</v>
      </c>
      <c r="H1402" s="2">
        <v>7508.22</v>
      </c>
      <c r="I1402" s="2" t="s">
        <v>29</v>
      </c>
      <c r="J1402" s="4">
        <v>1.136363878522473</v>
      </c>
      <c r="K1402" t="str">
        <f>_xlfn.XLOOKUP(D1402, dim_channels!A:A, dim_channels!C:C, "Not Found")</f>
        <v>OTA</v>
      </c>
      <c r="L1402" t="str">
        <f>_xlfn.XLOOKUP(D1402, dim_channels!A:A, dim_channels!B:B, "Not Found")</f>
        <v>Agoda</v>
      </c>
    </row>
    <row r="1403" spans="1:12" x14ac:dyDescent="0.2">
      <c r="A1403" s="3" t="s">
        <v>1833</v>
      </c>
      <c r="B1403" s="3" t="s">
        <v>340</v>
      </c>
      <c r="C1403" s="3" t="s">
        <v>104</v>
      </c>
      <c r="D1403" s="3" t="s">
        <v>45</v>
      </c>
      <c r="E1403" s="3" t="s">
        <v>89</v>
      </c>
      <c r="F1403" s="3">
        <v>4887.5</v>
      </c>
      <c r="G1403" s="3">
        <v>0</v>
      </c>
      <c r="H1403" s="3">
        <v>4887.5</v>
      </c>
      <c r="I1403" s="3" t="s">
        <v>29</v>
      </c>
      <c r="J1403" s="5">
        <v>1</v>
      </c>
      <c r="K1403" t="str">
        <f>_xlfn.XLOOKUP(D1403, dim_channels!A:A, dim_channels!C:C, "Not Found")</f>
        <v>Corporate</v>
      </c>
      <c r="L1403" t="str">
        <f>_xlfn.XLOOKUP(D1403, dim_channels!A:A, dim_channels!B:B, "Not Found")</f>
        <v>Corporate Direct</v>
      </c>
    </row>
    <row r="1404" spans="1:12" x14ac:dyDescent="0.2">
      <c r="A1404" s="2" t="s">
        <v>1834</v>
      </c>
      <c r="B1404" s="2" t="s">
        <v>564</v>
      </c>
      <c r="C1404" s="2" t="s">
        <v>420</v>
      </c>
      <c r="D1404" s="2" t="s">
        <v>52</v>
      </c>
      <c r="E1404" s="2" t="s">
        <v>34</v>
      </c>
      <c r="F1404" s="2">
        <v>2610.62</v>
      </c>
      <c r="G1404" s="2">
        <v>313.27</v>
      </c>
      <c r="H1404" s="2">
        <v>2297.35</v>
      </c>
      <c r="I1404" s="2" t="s">
        <v>41</v>
      </c>
      <c r="J1404" s="4">
        <v>1.1363614599429781</v>
      </c>
      <c r="K1404" t="str">
        <f>_xlfn.XLOOKUP(D1404, dim_channels!A:A, dim_channels!C:C, "Not Found")</f>
        <v>OTA</v>
      </c>
      <c r="L1404" t="str">
        <f>_xlfn.XLOOKUP(D1404, dim_channels!A:A, dim_channels!B:B, "Not Found")</f>
        <v>Agoda</v>
      </c>
    </row>
    <row r="1405" spans="1:12" x14ac:dyDescent="0.2">
      <c r="A1405" s="3" t="s">
        <v>1835</v>
      </c>
      <c r="B1405" s="3" t="s">
        <v>465</v>
      </c>
      <c r="C1405" s="3" t="s">
        <v>460</v>
      </c>
      <c r="D1405" s="3" t="s">
        <v>114</v>
      </c>
      <c r="E1405" s="3" t="s">
        <v>115</v>
      </c>
      <c r="F1405" s="3">
        <v>5877.52</v>
      </c>
      <c r="G1405" s="3">
        <v>587.75</v>
      </c>
      <c r="H1405" s="3">
        <v>5289.77</v>
      </c>
      <c r="I1405" s="3" t="s">
        <v>56</v>
      </c>
      <c r="J1405" s="5">
        <v>1.1111106910130311</v>
      </c>
      <c r="K1405" t="str">
        <f>_xlfn.XLOOKUP(D1405, dim_channels!A:A, dim_channels!C:C, "Not Found")</f>
        <v>Offline</v>
      </c>
      <c r="L1405" t="str">
        <f>_xlfn.XLOOKUP(D1405, dim_channels!A:A, dim_channels!B:B, "Not Found")</f>
        <v>Travel Agency</v>
      </c>
    </row>
    <row r="1406" spans="1:12" x14ac:dyDescent="0.2">
      <c r="A1406" s="2" t="s">
        <v>1836</v>
      </c>
      <c r="B1406" s="2" t="s">
        <v>217</v>
      </c>
      <c r="C1406" s="2" t="s">
        <v>168</v>
      </c>
      <c r="D1406" s="2" t="s">
        <v>45</v>
      </c>
      <c r="E1406" s="2" t="s">
        <v>46</v>
      </c>
      <c r="F1406" s="2">
        <v>12855.24</v>
      </c>
      <c r="G1406" s="2">
        <v>642.76</v>
      </c>
      <c r="H1406" s="2">
        <v>12212.48</v>
      </c>
      <c r="I1406" s="2" t="s">
        <v>29</v>
      </c>
      <c r="J1406" s="4">
        <v>1.0526314065611571</v>
      </c>
      <c r="K1406" t="str">
        <f>_xlfn.XLOOKUP(D1406, dim_channels!A:A, dim_channels!C:C, "Not Found")</f>
        <v>Corporate</v>
      </c>
      <c r="L1406" t="str">
        <f>_xlfn.XLOOKUP(D1406, dim_channels!A:A, dim_channels!B:B, "Not Found")</f>
        <v>Corporate Direct</v>
      </c>
    </row>
    <row r="1407" spans="1:12" x14ac:dyDescent="0.2">
      <c r="A1407" s="3" t="s">
        <v>1837</v>
      </c>
      <c r="B1407" s="3" t="s">
        <v>460</v>
      </c>
      <c r="C1407" s="3" t="s">
        <v>783</v>
      </c>
      <c r="D1407" s="3" t="s">
        <v>64</v>
      </c>
      <c r="E1407" s="3" t="s">
        <v>34</v>
      </c>
      <c r="F1407" s="3">
        <v>9272.65</v>
      </c>
      <c r="G1407" s="3">
        <v>0</v>
      </c>
      <c r="H1407" s="3">
        <v>9272.65</v>
      </c>
      <c r="I1407" s="3" t="s">
        <v>29</v>
      </c>
      <c r="J1407" s="5">
        <v>1</v>
      </c>
      <c r="K1407" t="str">
        <f>_xlfn.XLOOKUP(D1407, dim_channels!A:A, dim_channels!C:C, "Not Found")</f>
        <v>Direct</v>
      </c>
      <c r="L1407" t="str">
        <f>_xlfn.XLOOKUP(D1407, dim_channels!A:A, dim_channels!B:B, "Not Found")</f>
        <v>Direct Website</v>
      </c>
    </row>
    <row r="1408" spans="1:12" x14ac:dyDescent="0.2">
      <c r="A1408" s="2" t="s">
        <v>1838</v>
      </c>
      <c r="B1408" s="2" t="s">
        <v>497</v>
      </c>
      <c r="C1408" s="2" t="s">
        <v>525</v>
      </c>
      <c r="D1408" s="2" t="s">
        <v>64</v>
      </c>
      <c r="E1408" s="2" t="s">
        <v>34</v>
      </c>
      <c r="F1408" s="2">
        <v>2440.36</v>
      </c>
      <c r="G1408" s="2">
        <v>0</v>
      </c>
      <c r="H1408" s="2">
        <v>2440.36</v>
      </c>
      <c r="I1408" s="2" t="s">
        <v>41</v>
      </c>
      <c r="J1408" s="4">
        <v>1</v>
      </c>
      <c r="K1408" t="str">
        <f>_xlfn.XLOOKUP(D1408, dim_channels!A:A, dim_channels!C:C, "Not Found")</f>
        <v>Direct</v>
      </c>
      <c r="L1408" t="str">
        <f>_xlfn.XLOOKUP(D1408, dim_channels!A:A, dim_channels!B:B, "Not Found")</f>
        <v>Direct Website</v>
      </c>
    </row>
    <row r="1409" spans="1:12" x14ac:dyDescent="0.2">
      <c r="A1409" s="3" t="s">
        <v>1839</v>
      </c>
      <c r="B1409" s="3" t="s">
        <v>133</v>
      </c>
      <c r="C1409" s="3" t="s">
        <v>498</v>
      </c>
      <c r="D1409" s="3" t="s">
        <v>52</v>
      </c>
      <c r="E1409" s="3" t="s">
        <v>34</v>
      </c>
      <c r="F1409" s="3">
        <v>7843.93</v>
      </c>
      <c r="G1409" s="3">
        <v>941.27</v>
      </c>
      <c r="H1409" s="3">
        <v>6902.66</v>
      </c>
      <c r="I1409" s="3" t="s">
        <v>29</v>
      </c>
      <c r="J1409" s="5">
        <v>1.1363633729605691</v>
      </c>
      <c r="K1409" t="str">
        <f>_xlfn.XLOOKUP(D1409, dim_channels!A:A, dim_channels!C:C, "Not Found")</f>
        <v>OTA</v>
      </c>
      <c r="L1409" t="str">
        <f>_xlfn.XLOOKUP(D1409, dim_channels!A:A, dim_channels!B:B, "Not Found")</f>
        <v>Agoda</v>
      </c>
    </row>
    <row r="1410" spans="1:12" x14ac:dyDescent="0.2">
      <c r="A1410" s="2" t="s">
        <v>1840</v>
      </c>
      <c r="B1410" s="2" t="s">
        <v>482</v>
      </c>
      <c r="C1410" s="2" t="s">
        <v>278</v>
      </c>
      <c r="D1410" s="2" t="s">
        <v>206</v>
      </c>
      <c r="E1410" s="2" t="s">
        <v>207</v>
      </c>
      <c r="F1410" s="2">
        <v>2852.02</v>
      </c>
      <c r="G1410" s="2">
        <v>0</v>
      </c>
      <c r="H1410" s="2">
        <v>2852.02</v>
      </c>
      <c r="I1410" s="2" t="s">
        <v>29</v>
      </c>
      <c r="J1410" s="4">
        <v>1</v>
      </c>
      <c r="K1410" t="str">
        <f>_xlfn.XLOOKUP(D1410, dim_channels!A:A, dim_channels!C:C, "Not Found")</f>
        <v>Direct</v>
      </c>
      <c r="L1410" t="str">
        <f>_xlfn.XLOOKUP(D1410, dim_channels!A:A, dim_channels!B:B, "Not Found")</f>
        <v>Walk-in</v>
      </c>
    </row>
    <row r="1411" spans="1:12" x14ac:dyDescent="0.2">
      <c r="A1411" s="3" t="s">
        <v>1841</v>
      </c>
      <c r="B1411" s="3" t="s">
        <v>516</v>
      </c>
      <c r="C1411" s="3" t="s">
        <v>543</v>
      </c>
      <c r="D1411" s="3" t="s">
        <v>33</v>
      </c>
      <c r="E1411" s="3" t="s">
        <v>28</v>
      </c>
      <c r="F1411" s="3">
        <v>10349.58</v>
      </c>
      <c r="G1411" s="3">
        <v>1552.44</v>
      </c>
      <c r="H1411" s="3">
        <v>8797.14</v>
      </c>
      <c r="I1411" s="3" t="s">
        <v>41</v>
      </c>
      <c r="J1411" s="5">
        <v>1.176470989435203</v>
      </c>
      <c r="K1411" t="str">
        <f>_xlfn.XLOOKUP(D1411, dim_channels!A:A, dim_channels!C:C, "Not Found")</f>
        <v>OTA</v>
      </c>
      <c r="L1411" t="str">
        <f>_xlfn.XLOOKUP(D1411, dim_channels!A:A, dim_channels!B:B, "Not Found")</f>
        <v>Booking.com</v>
      </c>
    </row>
    <row r="1412" spans="1:12" x14ac:dyDescent="0.2">
      <c r="A1412" s="2" t="s">
        <v>1842</v>
      </c>
      <c r="B1412" s="2" t="s">
        <v>295</v>
      </c>
      <c r="C1412" s="2" t="s">
        <v>543</v>
      </c>
      <c r="D1412" s="2" t="s">
        <v>114</v>
      </c>
      <c r="E1412" s="2" t="s">
        <v>115</v>
      </c>
      <c r="F1412" s="2">
        <v>6093.4</v>
      </c>
      <c r="G1412" s="2">
        <v>609.34</v>
      </c>
      <c r="H1412" s="2">
        <v>5484.06</v>
      </c>
      <c r="I1412" s="2" t="s">
        <v>29</v>
      </c>
      <c r="J1412" s="4">
        <v>1.1111111111111109</v>
      </c>
      <c r="K1412" t="str">
        <f>_xlfn.XLOOKUP(D1412, dim_channels!A:A, dim_channels!C:C, "Not Found")</f>
        <v>Offline</v>
      </c>
      <c r="L1412" t="str">
        <f>_xlfn.XLOOKUP(D1412, dim_channels!A:A, dim_channels!B:B, "Not Found")</f>
        <v>Travel Agency</v>
      </c>
    </row>
    <row r="1413" spans="1:12" x14ac:dyDescent="0.2">
      <c r="A1413" s="3" t="s">
        <v>1843</v>
      </c>
      <c r="B1413" s="3" t="s">
        <v>441</v>
      </c>
      <c r="C1413" s="3" t="s">
        <v>458</v>
      </c>
      <c r="D1413" s="3" t="s">
        <v>45</v>
      </c>
      <c r="E1413" s="3" t="s">
        <v>89</v>
      </c>
      <c r="F1413" s="3">
        <v>3761.71</v>
      </c>
      <c r="G1413" s="3">
        <v>0</v>
      </c>
      <c r="H1413" s="3">
        <v>3761.71</v>
      </c>
      <c r="I1413" s="3" t="s">
        <v>29</v>
      </c>
      <c r="J1413" s="5">
        <v>1</v>
      </c>
      <c r="K1413" t="str">
        <f>_xlfn.XLOOKUP(D1413, dim_channels!A:A, dim_channels!C:C, "Not Found")</f>
        <v>Corporate</v>
      </c>
      <c r="L1413" t="str">
        <f>_xlfn.XLOOKUP(D1413, dim_channels!A:A, dim_channels!B:B, "Not Found")</f>
        <v>Corporate Direct</v>
      </c>
    </row>
    <row r="1414" spans="1:12" x14ac:dyDescent="0.2">
      <c r="A1414" s="2" t="s">
        <v>1844</v>
      </c>
      <c r="B1414" s="2" t="s">
        <v>210</v>
      </c>
      <c r="C1414" s="2" t="s">
        <v>249</v>
      </c>
      <c r="D1414" s="2" t="s">
        <v>169</v>
      </c>
      <c r="E1414" s="2" t="s">
        <v>46</v>
      </c>
      <c r="F1414" s="2">
        <v>5830.28</v>
      </c>
      <c r="G1414" s="2">
        <v>1166.06</v>
      </c>
      <c r="H1414" s="2">
        <v>4664.22</v>
      </c>
      <c r="I1414" s="2" t="s">
        <v>29</v>
      </c>
      <c r="J1414" s="4">
        <v>1.250001071990601</v>
      </c>
      <c r="K1414" t="str">
        <f>_xlfn.XLOOKUP(D1414, dim_channels!A:A, dim_channels!C:C, "Not Found")</f>
        <v>GDS</v>
      </c>
      <c r="L1414" t="str">
        <f>_xlfn.XLOOKUP(D1414, dim_channels!A:A, dim_channels!B:B, "Not Found")</f>
        <v>GDS (Amadeus)</v>
      </c>
    </row>
    <row r="1415" spans="1:12" x14ac:dyDescent="0.2">
      <c r="A1415" s="3" t="s">
        <v>1845</v>
      </c>
      <c r="B1415" s="3" t="s">
        <v>322</v>
      </c>
      <c r="C1415" s="3" t="s">
        <v>322</v>
      </c>
      <c r="D1415" s="3" t="s">
        <v>52</v>
      </c>
      <c r="E1415" s="3" t="s">
        <v>34</v>
      </c>
      <c r="F1415" s="3">
        <v>2543.04</v>
      </c>
      <c r="G1415" s="3">
        <v>305.16000000000003</v>
      </c>
      <c r="H1415" s="3">
        <v>2237.88</v>
      </c>
      <c r="I1415" s="3" t="s">
        <v>29</v>
      </c>
      <c r="J1415" s="5">
        <v>1.1363611989919029</v>
      </c>
      <c r="K1415" t="str">
        <f>_xlfn.XLOOKUP(D1415, dim_channels!A:A, dim_channels!C:C, "Not Found")</f>
        <v>OTA</v>
      </c>
      <c r="L1415" t="str">
        <f>_xlfn.XLOOKUP(D1415, dim_channels!A:A, dim_channels!B:B, "Not Found")</f>
        <v>Agoda</v>
      </c>
    </row>
    <row r="1416" spans="1:12" x14ac:dyDescent="0.2">
      <c r="A1416" s="2" t="s">
        <v>1846</v>
      </c>
      <c r="B1416" s="2" t="s">
        <v>653</v>
      </c>
      <c r="C1416" s="2" t="s">
        <v>791</v>
      </c>
      <c r="D1416" s="2" t="s">
        <v>27</v>
      </c>
      <c r="E1416" s="2" t="s">
        <v>60</v>
      </c>
      <c r="F1416" s="2">
        <v>8351.42</v>
      </c>
      <c r="G1416" s="2">
        <v>0</v>
      </c>
      <c r="H1416" s="2">
        <v>8351.42</v>
      </c>
      <c r="I1416" s="2" t="s">
        <v>29</v>
      </c>
      <c r="J1416" s="4">
        <v>1</v>
      </c>
      <c r="K1416" t="str">
        <f>_xlfn.XLOOKUP(D1416, dim_channels!A:A, dim_channels!C:C, "Not Found")</f>
        <v>OTA</v>
      </c>
      <c r="L1416" t="str">
        <f>_xlfn.XLOOKUP(D1416, dim_channels!A:A, dim_channels!B:B, "Not Found")</f>
        <v>Expedia</v>
      </c>
    </row>
    <row r="1417" spans="1:12" x14ac:dyDescent="0.2">
      <c r="A1417" s="3" t="s">
        <v>1847</v>
      </c>
      <c r="B1417" s="3" t="s">
        <v>454</v>
      </c>
      <c r="C1417" s="3" t="s">
        <v>708</v>
      </c>
      <c r="D1417" s="3" t="s">
        <v>27</v>
      </c>
      <c r="E1417" s="3" t="s">
        <v>28</v>
      </c>
      <c r="F1417" s="3">
        <v>16613.57</v>
      </c>
      <c r="G1417" s="3">
        <v>2990.44</v>
      </c>
      <c r="H1417" s="3">
        <v>13623.13</v>
      </c>
      <c r="I1417" s="3" t="s">
        <v>29</v>
      </c>
      <c r="J1417" s="5">
        <v>1.219511962375754</v>
      </c>
      <c r="K1417" t="str">
        <f>_xlfn.XLOOKUP(D1417, dim_channels!A:A, dim_channels!C:C, "Not Found")</f>
        <v>OTA</v>
      </c>
      <c r="L1417" t="str">
        <f>_xlfn.XLOOKUP(D1417, dim_channels!A:A, dim_channels!B:B, "Not Found")</f>
        <v>Expedia</v>
      </c>
    </row>
    <row r="1418" spans="1:12" x14ac:dyDescent="0.2">
      <c r="A1418" s="2" t="s">
        <v>1848</v>
      </c>
      <c r="B1418" s="2" t="s">
        <v>1035</v>
      </c>
      <c r="C1418" s="2" t="s">
        <v>394</v>
      </c>
      <c r="D1418" s="2" t="s">
        <v>45</v>
      </c>
      <c r="E1418" s="2" t="s">
        <v>46</v>
      </c>
      <c r="F1418" s="2">
        <v>11376.43</v>
      </c>
      <c r="G1418" s="2">
        <v>568.82000000000005</v>
      </c>
      <c r="H1418" s="2">
        <v>10807.61</v>
      </c>
      <c r="I1418" s="2" t="s">
        <v>29</v>
      </c>
      <c r="J1418" s="4">
        <v>1.052631432851481</v>
      </c>
      <c r="K1418" t="str">
        <f>_xlfn.XLOOKUP(D1418, dim_channels!A:A, dim_channels!C:C, "Not Found")</f>
        <v>Corporate</v>
      </c>
      <c r="L1418" t="str">
        <f>_xlfn.XLOOKUP(D1418, dim_channels!A:A, dim_channels!B:B, "Not Found")</f>
        <v>Corporate Direct</v>
      </c>
    </row>
    <row r="1419" spans="1:12" x14ac:dyDescent="0.2">
      <c r="A1419" s="3" t="s">
        <v>1849</v>
      </c>
      <c r="B1419" s="3" t="s">
        <v>602</v>
      </c>
      <c r="C1419" s="3" t="s">
        <v>562</v>
      </c>
      <c r="D1419" s="3" t="s">
        <v>169</v>
      </c>
      <c r="E1419" s="3" t="s">
        <v>46</v>
      </c>
      <c r="F1419" s="3">
        <v>8378.57</v>
      </c>
      <c r="G1419" s="3">
        <v>1675.71</v>
      </c>
      <c r="H1419" s="3">
        <v>6702.86</v>
      </c>
      <c r="I1419" s="3" t="s">
        <v>41</v>
      </c>
      <c r="J1419" s="5">
        <v>1.249999254049764</v>
      </c>
      <c r="K1419" t="str">
        <f>_xlfn.XLOOKUP(D1419, dim_channels!A:A, dim_channels!C:C, "Not Found")</f>
        <v>GDS</v>
      </c>
      <c r="L1419" t="str">
        <f>_xlfn.XLOOKUP(D1419, dim_channels!A:A, dim_channels!B:B, "Not Found")</f>
        <v>GDS (Amadeus)</v>
      </c>
    </row>
    <row r="1420" spans="1:12" x14ac:dyDescent="0.2">
      <c r="A1420" s="2" t="s">
        <v>1850</v>
      </c>
      <c r="B1420" s="2" t="s">
        <v>229</v>
      </c>
      <c r="C1420" s="2" t="s">
        <v>236</v>
      </c>
      <c r="D1420" s="2" t="s">
        <v>27</v>
      </c>
      <c r="E1420" s="2" t="s">
        <v>28</v>
      </c>
      <c r="F1420" s="2">
        <v>6115.55</v>
      </c>
      <c r="G1420" s="2">
        <v>1100.8</v>
      </c>
      <c r="H1420" s="2">
        <v>5014.75</v>
      </c>
      <c r="I1420" s="2" t="s">
        <v>29</v>
      </c>
      <c r="J1420" s="4">
        <v>1.219512438306994</v>
      </c>
      <c r="K1420" t="str">
        <f>_xlfn.XLOOKUP(D1420, dim_channels!A:A, dim_channels!C:C, "Not Found")</f>
        <v>OTA</v>
      </c>
      <c r="L1420" t="str">
        <f>_xlfn.XLOOKUP(D1420, dim_channels!A:A, dim_channels!B:B, "Not Found")</f>
        <v>Expedia</v>
      </c>
    </row>
    <row r="1421" spans="1:12" x14ac:dyDescent="0.2">
      <c r="A1421" s="3" t="s">
        <v>1851</v>
      </c>
      <c r="B1421" s="3" t="s">
        <v>222</v>
      </c>
      <c r="C1421" s="3" t="s">
        <v>409</v>
      </c>
      <c r="D1421" s="3" t="s">
        <v>33</v>
      </c>
      <c r="E1421" s="3" t="s">
        <v>34</v>
      </c>
      <c r="F1421" s="3">
        <v>7086.82</v>
      </c>
      <c r="G1421" s="3">
        <v>1063.02</v>
      </c>
      <c r="H1421" s="3">
        <v>6023.8</v>
      </c>
      <c r="I1421" s="3" t="s">
        <v>29</v>
      </c>
      <c r="J1421" s="5">
        <v>1.1764700023241139</v>
      </c>
      <c r="K1421" t="str">
        <f>_xlfn.XLOOKUP(D1421, dim_channels!A:A, dim_channels!C:C, "Not Found")</f>
        <v>OTA</v>
      </c>
      <c r="L1421" t="str">
        <f>_xlfn.XLOOKUP(D1421, dim_channels!A:A, dim_channels!B:B, "Not Found")</f>
        <v>Booking.com</v>
      </c>
    </row>
    <row r="1422" spans="1:12" x14ac:dyDescent="0.2">
      <c r="A1422" s="2" t="s">
        <v>1852</v>
      </c>
      <c r="B1422" s="2" t="s">
        <v>467</v>
      </c>
      <c r="C1422" s="2" t="s">
        <v>251</v>
      </c>
      <c r="D1422" s="2" t="s">
        <v>45</v>
      </c>
      <c r="E1422" s="2" t="s">
        <v>89</v>
      </c>
      <c r="F1422" s="2">
        <v>12345.78</v>
      </c>
      <c r="G1422" s="2">
        <v>0</v>
      </c>
      <c r="H1422" s="2">
        <v>12345.78</v>
      </c>
      <c r="I1422" s="2" t="s">
        <v>29</v>
      </c>
      <c r="J1422" s="4">
        <v>1</v>
      </c>
      <c r="K1422" t="str">
        <f>_xlfn.XLOOKUP(D1422, dim_channels!A:A, dim_channels!C:C, "Not Found")</f>
        <v>Corporate</v>
      </c>
      <c r="L1422" t="str">
        <f>_xlfn.XLOOKUP(D1422, dim_channels!A:A, dim_channels!B:B, "Not Found")</f>
        <v>Corporate Direct</v>
      </c>
    </row>
    <row r="1423" spans="1:12" x14ac:dyDescent="0.2">
      <c r="A1423" s="3" t="s">
        <v>1853</v>
      </c>
      <c r="B1423" s="3" t="s">
        <v>543</v>
      </c>
      <c r="C1423" s="3" t="s">
        <v>618</v>
      </c>
      <c r="D1423" s="3" t="s">
        <v>45</v>
      </c>
      <c r="E1423" s="3" t="s">
        <v>89</v>
      </c>
      <c r="F1423" s="3">
        <v>9169.7999999999993</v>
      </c>
      <c r="G1423" s="3">
        <v>0</v>
      </c>
      <c r="H1423" s="3">
        <v>9169.7999999999993</v>
      </c>
      <c r="I1423" s="3" t="s">
        <v>56</v>
      </c>
      <c r="J1423" s="5">
        <v>1</v>
      </c>
      <c r="K1423" t="str">
        <f>_xlfn.XLOOKUP(D1423, dim_channels!A:A, dim_channels!C:C, "Not Found")</f>
        <v>Corporate</v>
      </c>
      <c r="L1423" t="str">
        <f>_xlfn.XLOOKUP(D1423, dim_channels!A:A, dim_channels!B:B, "Not Found")</f>
        <v>Corporate Direct</v>
      </c>
    </row>
    <row r="1424" spans="1:12" x14ac:dyDescent="0.2">
      <c r="A1424" s="2" t="s">
        <v>1854</v>
      </c>
      <c r="B1424" s="2" t="s">
        <v>236</v>
      </c>
      <c r="C1424" s="2" t="s">
        <v>478</v>
      </c>
      <c r="D1424" s="2" t="s">
        <v>169</v>
      </c>
      <c r="E1424" s="2" t="s">
        <v>34</v>
      </c>
      <c r="F1424" s="2">
        <v>6965.92</v>
      </c>
      <c r="G1424" s="2">
        <v>1393.18</v>
      </c>
      <c r="H1424" s="2">
        <v>5572.74</v>
      </c>
      <c r="I1424" s="2" t="s">
        <v>29</v>
      </c>
      <c r="J1424" s="4">
        <v>1.249999102775295</v>
      </c>
      <c r="K1424" t="str">
        <f>_xlfn.XLOOKUP(D1424, dim_channels!A:A, dim_channels!C:C, "Not Found")</f>
        <v>GDS</v>
      </c>
      <c r="L1424" t="str">
        <f>_xlfn.XLOOKUP(D1424, dim_channels!A:A, dim_channels!B:B, "Not Found")</f>
        <v>GDS (Amadeus)</v>
      </c>
    </row>
    <row r="1425" spans="1:12" x14ac:dyDescent="0.2">
      <c r="A1425" s="3" t="s">
        <v>1855</v>
      </c>
      <c r="B1425" s="3" t="s">
        <v>264</v>
      </c>
      <c r="C1425" s="3" t="s">
        <v>353</v>
      </c>
      <c r="D1425" s="3" t="s">
        <v>64</v>
      </c>
      <c r="E1425" s="3" t="s">
        <v>115</v>
      </c>
      <c r="F1425" s="3">
        <v>7069.94</v>
      </c>
      <c r="G1425" s="3">
        <v>0</v>
      </c>
      <c r="H1425" s="3">
        <v>7069.94</v>
      </c>
      <c r="I1425" s="3" t="s">
        <v>29</v>
      </c>
      <c r="J1425" s="5">
        <v>1</v>
      </c>
      <c r="K1425" t="str">
        <f>_xlfn.XLOOKUP(D1425, dim_channels!A:A, dim_channels!C:C, "Not Found")</f>
        <v>Direct</v>
      </c>
      <c r="L1425" t="str">
        <f>_xlfn.XLOOKUP(D1425, dim_channels!A:A, dim_channels!B:B, "Not Found")</f>
        <v>Direct Website</v>
      </c>
    </row>
    <row r="1426" spans="1:12" x14ac:dyDescent="0.2">
      <c r="A1426" s="2" t="s">
        <v>1856</v>
      </c>
      <c r="B1426" s="2" t="s">
        <v>546</v>
      </c>
      <c r="C1426" s="2" t="s">
        <v>475</v>
      </c>
      <c r="D1426" s="2" t="s">
        <v>114</v>
      </c>
      <c r="E1426" s="2" t="s">
        <v>46</v>
      </c>
      <c r="F1426" s="2">
        <v>2925.47</v>
      </c>
      <c r="G1426" s="2">
        <v>292.55</v>
      </c>
      <c r="H1426" s="2">
        <v>2632.92</v>
      </c>
      <c r="I1426" s="2" t="s">
        <v>29</v>
      </c>
      <c r="J1426" s="4">
        <v>1.111112377132613</v>
      </c>
      <c r="K1426" t="str">
        <f>_xlfn.XLOOKUP(D1426, dim_channels!A:A, dim_channels!C:C, "Not Found")</f>
        <v>Offline</v>
      </c>
      <c r="L1426" t="str">
        <f>_xlfn.XLOOKUP(D1426, dim_channels!A:A, dim_channels!B:B, "Not Found")</f>
        <v>Travel Agency</v>
      </c>
    </row>
    <row r="1427" spans="1:12" x14ac:dyDescent="0.2">
      <c r="A1427" s="3" t="s">
        <v>1857</v>
      </c>
      <c r="B1427" s="3" t="s">
        <v>151</v>
      </c>
      <c r="C1427" s="3" t="s">
        <v>72</v>
      </c>
      <c r="D1427" s="3" t="s">
        <v>52</v>
      </c>
      <c r="E1427" s="3" t="s">
        <v>34</v>
      </c>
      <c r="F1427" s="3">
        <v>13786.87</v>
      </c>
      <c r="G1427" s="3">
        <v>1654.42</v>
      </c>
      <c r="H1427" s="3">
        <v>12132.45</v>
      </c>
      <c r="I1427" s="3" t="s">
        <v>29</v>
      </c>
      <c r="J1427" s="5">
        <v>1.1363632242457209</v>
      </c>
      <c r="K1427" t="str">
        <f>_xlfn.XLOOKUP(D1427, dim_channels!A:A, dim_channels!C:C, "Not Found")</f>
        <v>OTA</v>
      </c>
      <c r="L1427" t="str">
        <f>_xlfn.XLOOKUP(D1427, dim_channels!A:A, dim_channels!B:B, "Not Found")</f>
        <v>Agoda</v>
      </c>
    </row>
    <row r="1428" spans="1:12" x14ac:dyDescent="0.2">
      <c r="A1428" s="2" t="s">
        <v>1858</v>
      </c>
      <c r="B1428" s="2" t="s">
        <v>222</v>
      </c>
      <c r="C1428" s="2" t="s">
        <v>1021</v>
      </c>
      <c r="D1428" s="2" t="s">
        <v>52</v>
      </c>
      <c r="E1428" s="2" t="s">
        <v>34</v>
      </c>
      <c r="F1428" s="2">
        <v>2655.75</v>
      </c>
      <c r="G1428" s="2">
        <v>318.69</v>
      </c>
      <c r="H1428" s="2">
        <v>2337.06</v>
      </c>
      <c r="I1428" s="2" t="s">
        <v>29</v>
      </c>
      <c r="J1428" s="4">
        <v>1.136363636363636</v>
      </c>
      <c r="K1428" t="str">
        <f>_xlfn.XLOOKUP(D1428, dim_channels!A:A, dim_channels!C:C, "Not Found")</f>
        <v>OTA</v>
      </c>
      <c r="L1428" t="str">
        <f>_xlfn.XLOOKUP(D1428, dim_channels!A:A, dim_channels!B:B, "Not Found")</f>
        <v>Agoda</v>
      </c>
    </row>
    <row r="1429" spans="1:12" x14ac:dyDescent="0.2">
      <c r="A1429" s="3" t="s">
        <v>1859</v>
      </c>
      <c r="B1429" s="3" t="s">
        <v>76</v>
      </c>
      <c r="C1429" s="3" t="s">
        <v>310</v>
      </c>
      <c r="D1429" s="3" t="s">
        <v>33</v>
      </c>
      <c r="E1429" s="3" t="s">
        <v>34</v>
      </c>
      <c r="F1429" s="3">
        <v>9639.0499999999993</v>
      </c>
      <c r="G1429" s="3">
        <v>1445.86</v>
      </c>
      <c r="H1429" s="3">
        <v>8193.19</v>
      </c>
      <c r="I1429" s="3" t="s">
        <v>41</v>
      </c>
      <c r="J1429" s="5">
        <v>1.176470947213478</v>
      </c>
      <c r="K1429" t="str">
        <f>_xlfn.XLOOKUP(D1429, dim_channels!A:A, dim_channels!C:C, "Not Found")</f>
        <v>OTA</v>
      </c>
      <c r="L1429" t="str">
        <f>_xlfn.XLOOKUP(D1429, dim_channels!A:A, dim_channels!B:B, "Not Found")</f>
        <v>Booking.com</v>
      </c>
    </row>
    <row r="1430" spans="1:12" x14ac:dyDescent="0.2">
      <c r="A1430" s="2" t="s">
        <v>1860</v>
      </c>
      <c r="B1430" s="2" t="s">
        <v>360</v>
      </c>
      <c r="C1430" s="2" t="s">
        <v>416</v>
      </c>
      <c r="D1430" s="2" t="s">
        <v>52</v>
      </c>
      <c r="E1430" s="2" t="s">
        <v>60</v>
      </c>
      <c r="F1430" s="2">
        <v>8993.77</v>
      </c>
      <c r="G1430" s="2">
        <v>0</v>
      </c>
      <c r="H1430" s="2">
        <v>8993.77</v>
      </c>
      <c r="I1430" s="2" t="s">
        <v>29</v>
      </c>
      <c r="J1430" s="4">
        <v>1</v>
      </c>
      <c r="K1430" t="str">
        <f>_xlfn.XLOOKUP(D1430, dim_channels!A:A, dim_channels!C:C, "Not Found")</f>
        <v>OTA</v>
      </c>
      <c r="L1430" t="str">
        <f>_xlfn.XLOOKUP(D1430, dim_channels!A:A, dim_channels!B:B, "Not Found")</f>
        <v>Agoda</v>
      </c>
    </row>
    <row r="1431" spans="1:12" x14ac:dyDescent="0.2">
      <c r="A1431" s="3" t="s">
        <v>1861</v>
      </c>
      <c r="B1431" s="3" t="s">
        <v>574</v>
      </c>
      <c r="C1431" s="3" t="s">
        <v>567</v>
      </c>
      <c r="D1431" s="3" t="s">
        <v>45</v>
      </c>
      <c r="E1431" s="3" t="s">
        <v>46</v>
      </c>
      <c r="F1431" s="3">
        <v>7952.53</v>
      </c>
      <c r="G1431" s="3">
        <v>397.63</v>
      </c>
      <c r="H1431" s="3">
        <v>7554.9</v>
      </c>
      <c r="I1431" s="3" t="s">
        <v>29</v>
      </c>
      <c r="J1431" s="5">
        <v>1.0526320666057789</v>
      </c>
      <c r="K1431" t="str">
        <f>_xlfn.XLOOKUP(D1431, dim_channels!A:A, dim_channels!C:C, "Not Found")</f>
        <v>Corporate</v>
      </c>
      <c r="L1431" t="str">
        <f>_xlfn.XLOOKUP(D1431, dim_channels!A:A, dim_channels!B:B, "Not Found")</f>
        <v>Corporate Direct</v>
      </c>
    </row>
    <row r="1432" spans="1:12" x14ac:dyDescent="0.2">
      <c r="A1432" s="2" t="s">
        <v>1862</v>
      </c>
      <c r="B1432" s="2" t="s">
        <v>51</v>
      </c>
      <c r="C1432" s="2" t="s">
        <v>51</v>
      </c>
      <c r="D1432" s="2" t="s">
        <v>33</v>
      </c>
      <c r="E1432" s="2" t="s">
        <v>28</v>
      </c>
      <c r="F1432" s="2">
        <v>12837.25</v>
      </c>
      <c r="G1432" s="2">
        <v>1925.59</v>
      </c>
      <c r="H1432" s="2">
        <v>10911.66</v>
      </c>
      <c r="I1432" s="2" t="s">
        <v>29</v>
      </c>
      <c r="J1432" s="4">
        <v>1.1764708577796601</v>
      </c>
      <c r="K1432" t="str">
        <f>_xlfn.XLOOKUP(D1432, dim_channels!A:A, dim_channels!C:C, "Not Found")</f>
        <v>OTA</v>
      </c>
      <c r="L1432" t="str">
        <f>_xlfn.XLOOKUP(D1432, dim_channels!A:A, dim_channels!B:B, "Not Found")</f>
        <v>Booking.com</v>
      </c>
    </row>
    <row r="1433" spans="1:12" x14ac:dyDescent="0.2">
      <c r="A1433" s="3" t="s">
        <v>1863</v>
      </c>
      <c r="B1433" s="3" t="s">
        <v>159</v>
      </c>
      <c r="C1433" s="3" t="s">
        <v>67</v>
      </c>
      <c r="D1433" s="3" t="s">
        <v>27</v>
      </c>
      <c r="E1433" s="3" t="s">
        <v>28</v>
      </c>
      <c r="F1433" s="3">
        <v>16903.259999999998</v>
      </c>
      <c r="G1433" s="3">
        <v>3042.59</v>
      </c>
      <c r="H1433" s="3">
        <v>13860.67</v>
      </c>
      <c r="I1433" s="3" t="s">
        <v>56</v>
      </c>
      <c r="J1433" s="5">
        <v>1.2195124766695979</v>
      </c>
      <c r="K1433" t="str">
        <f>_xlfn.XLOOKUP(D1433, dim_channels!A:A, dim_channels!C:C, "Not Found")</f>
        <v>OTA</v>
      </c>
      <c r="L1433" t="str">
        <f>_xlfn.XLOOKUP(D1433, dim_channels!A:A, dim_channels!B:B, "Not Found")</f>
        <v>Expedia</v>
      </c>
    </row>
    <row r="1434" spans="1:12" x14ac:dyDescent="0.2">
      <c r="A1434" s="2" t="s">
        <v>1864</v>
      </c>
      <c r="B1434" s="2" t="s">
        <v>205</v>
      </c>
      <c r="C1434" s="2" t="s">
        <v>300</v>
      </c>
      <c r="D1434" s="2" t="s">
        <v>206</v>
      </c>
      <c r="E1434" s="2" t="s">
        <v>207</v>
      </c>
      <c r="F1434" s="2">
        <v>3891.91</v>
      </c>
      <c r="G1434" s="2">
        <v>0</v>
      </c>
      <c r="H1434" s="2">
        <v>3891.91</v>
      </c>
      <c r="I1434" s="2" t="s">
        <v>29</v>
      </c>
      <c r="J1434" s="4">
        <v>1</v>
      </c>
      <c r="K1434" t="str">
        <f>_xlfn.XLOOKUP(D1434, dim_channels!A:A, dim_channels!C:C, "Not Found")</f>
        <v>Direct</v>
      </c>
      <c r="L1434" t="str">
        <f>_xlfn.XLOOKUP(D1434, dim_channels!A:A, dim_channels!B:B, "Not Found")</f>
        <v>Walk-in</v>
      </c>
    </row>
    <row r="1435" spans="1:12" x14ac:dyDescent="0.2">
      <c r="A1435" s="3" t="s">
        <v>1865</v>
      </c>
      <c r="B1435" s="3" t="s">
        <v>487</v>
      </c>
      <c r="C1435" s="3" t="s">
        <v>396</v>
      </c>
      <c r="D1435" s="3" t="s">
        <v>33</v>
      </c>
      <c r="E1435" s="3" t="s">
        <v>60</v>
      </c>
      <c r="F1435" s="3">
        <v>19076.16</v>
      </c>
      <c r="G1435" s="3">
        <v>0</v>
      </c>
      <c r="H1435" s="3">
        <v>19076.16</v>
      </c>
      <c r="I1435" s="3" t="s">
        <v>41</v>
      </c>
      <c r="J1435" s="5">
        <v>1</v>
      </c>
      <c r="K1435" t="str">
        <f>_xlfn.XLOOKUP(D1435, dim_channels!A:A, dim_channels!C:C, "Not Found")</f>
        <v>OTA</v>
      </c>
      <c r="L1435" t="str">
        <f>_xlfn.XLOOKUP(D1435, dim_channels!A:A, dim_channels!B:B, "Not Found")</f>
        <v>Booking.com</v>
      </c>
    </row>
    <row r="1436" spans="1:12" x14ac:dyDescent="0.2">
      <c r="A1436" s="2" t="s">
        <v>1866</v>
      </c>
      <c r="B1436" s="2" t="s">
        <v>55</v>
      </c>
      <c r="C1436" s="2" t="s">
        <v>741</v>
      </c>
      <c r="D1436" s="2" t="s">
        <v>64</v>
      </c>
      <c r="E1436" s="2" t="s">
        <v>28</v>
      </c>
      <c r="F1436" s="2">
        <v>8544.4</v>
      </c>
      <c r="G1436" s="2">
        <v>0</v>
      </c>
      <c r="H1436" s="2">
        <v>8544.4</v>
      </c>
      <c r="I1436" s="2" t="s">
        <v>56</v>
      </c>
      <c r="J1436" s="4">
        <v>1</v>
      </c>
      <c r="K1436" t="str">
        <f>_xlfn.XLOOKUP(D1436, dim_channels!A:A, dim_channels!C:C, "Not Found")</f>
        <v>Direct</v>
      </c>
      <c r="L1436" t="str">
        <f>_xlfn.XLOOKUP(D1436, dim_channels!A:A, dim_channels!B:B, "Not Found")</f>
        <v>Direct Website</v>
      </c>
    </row>
    <row r="1437" spans="1:12" x14ac:dyDescent="0.2">
      <c r="A1437" s="3" t="s">
        <v>1867</v>
      </c>
      <c r="B1437" s="3" t="s">
        <v>326</v>
      </c>
      <c r="C1437" s="3" t="s">
        <v>39</v>
      </c>
      <c r="D1437" s="3" t="s">
        <v>169</v>
      </c>
      <c r="E1437" s="3" t="s">
        <v>34</v>
      </c>
      <c r="F1437" s="3">
        <v>5577.33</v>
      </c>
      <c r="G1437" s="3">
        <v>1115.47</v>
      </c>
      <c r="H1437" s="3">
        <v>4461.8599999999997</v>
      </c>
      <c r="I1437" s="3" t="s">
        <v>29</v>
      </c>
      <c r="J1437" s="5">
        <v>1.2500011206088939</v>
      </c>
      <c r="K1437" t="str">
        <f>_xlfn.XLOOKUP(D1437, dim_channels!A:A, dim_channels!C:C, "Not Found")</f>
        <v>GDS</v>
      </c>
      <c r="L1437" t="str">
        <f>_xlfn.XLOOKUP(D1437, dim_channels!A:A, dim_channels!B:B, "Not Found")</f>
        <v>GDS (Amadeus)</v>
      </c>
    </row>
    <row r="1438" spans="1:12" x14ac:dyDescent="0.2">
      <c r="A1438" s="2" t="s">
        <v>1868</v>
      </c>
      <c r="B1438" s="2" t="s">
        <v>164</v>
      </c>
      <c r="C1438" s="2" t="s">
        <v>238</v>
      </c>
      <c r="D1438" s="2" t="s">
        <v>45</v>
      </c>
      <c r="E1438" s="2" t="s">
        <v>89</v>
      </c>
      <c r="F1438" s="2">
        <v>5674.8</v>
      </c>
      <c r="G1438" s="2">
        <v>0</v>
      </c>
      <c r="H1438" s="2">
        <v>5674.8</v>
      </c>
      <c r="I1438" s="2" t="s">
        <v>29</v>
      </c>
      <c r="J1438" s="4">
        <v>1</v>
      </c>
      <c r="K1438" t="str">
        <f>_xlfn.XLOOKUP(D1438, dim_channels!A:A, dim_channels!C:C, "Not Found")</f>
        <v>Corporate</v>
      </c>
      <c r="L1438" t="str">
        <f>_xlfn.XLOOKUP(D1438, dim_channels!A:A, dim_channels!B:B, "Not Found")</f>
        <v>Corporate Direct</v>
      </c>
    </row>
    <row r="1439" spans="1:12" x14ac:dyDescent="0.2">
      <c r="A1439" s="3" t="s">
        <v>1869</v>
      </c>
      <c r="B1439" s="3" t="s">
        <v>274</v>
      </c>
      <c r="C1439" s="3" t="s">
        <v>394</v>
      </c>
      <c r="D1439" s="3" t="s">
        <v>27</v>
      </c>
      <c r="E1439" s="3" t="s">
        <v>28</v>
      </c>
      <c r="F1439" s="3">
        <v>6028.4</v>
      </c>
      <c r="G1439" s="3">
        <v>1085.1099999999999</v>
      </c>
      <c r="H1439" s="3">
        <v>4943.29</v>
      </c>
      <c r="I1439" s="3" t="s">
        <v>29</v>
      </c>
      <c r="J1439" s="5">
        <v>1.2195117017209181</v>
      </c>
      <c r="K1439" t="str">
        <f>_xlfn.XLOOKUP(D1439, dim_channels!A:A, dim_channels!C:C, "Not Found")</f>
        <v>OTA</v>
      </c>
      <c r="L1439" t="str">
        <f>_xlfn.XLOOKUP(D1439, dim_channels!A:A, dim_channels!B:B, "Not Found")</f>
        <v>Expedia</v>
      </c>
    </row>
    <row r="1440" spans="1:12" x14ac:dyDescent="0.2">
      <c r="A1440" s="2" t="s">
        <v>1870</v>
      </c>
      <c r="B1440" s="2" t="s">
        <v>171</v>
      </c>
      <c r="C1440" s="2" t="s">
        <v>37</v>
      </c>
      <c r="D1440" s="2" t="s">
        <v>27</v>
      </c>
      <c r="E1440" s="2" t="s">
        <v>28</v>
      </c>
      <c r="F1440" s="2">
        <v>9084.2800000000007</v>
      </c>
      <c r="G1440" s="2">
        <v>1635.17</v>
      </c>
      <c r="H1440" s="2">
        <v>7449.11</v>
      </c>
      <c r="I1440" s="2" t="s">
        <v>29</v>
      </c>
      <c r="J1440" s="4">
        <v>1.219512129636964</v>
      </c>
      <c r="K1440" t="str">
        <f>_xlfn.XLOOKUP(D1440, dim_channels!A:A, dim_channels!C:C, "Not Found")</f>
        <v>OTA</v>
      </c>
      <c r="L1440" t="str">
        <f>_xlfn.XLOOKUP(D1440, dim_channels!A:A, dim_channels!B:B, "Not Found")</f>
        <v>Expedia</v>
      </c>
    </row>
    <row r="1441" spans="1:12" x14ac:dyDescent="0.2">
      <c r="A1441" s="3" t="s">
        <v>1871</v>
      </c>
      <c r="B1441" s="3" t="s">
        <v>186</v>
      </c>
      <c r="C1441" s="3" t="s">
        <v>348</v>
      </c>
      <c r="D1441" s="3" t="s">
        <v>52</v>
      </c>
      <c r="E1441" s="3" t="s">
        <v>34</v>
      </c>
      <c r="F1441" s="3">
        <v>6886.77</v>
      </c>
      <c r="G1441" s="3">
        <v>826.41</v>
      </c>
      <c r="H1441" s="3">
        <v>6060.36</v>
      </c>
      <c r="I1441" s="3" t="s">
        <v>29</v>
      </c>
      <c r="J1441" s="5">
        <v>1.136363186345366</v>
      </c>
      <c r="K1441" t="str">
        <f>_xlfn.XLOOKUP(D1441, dim_channels!A:A, dim_channels!C:C, "Not Found")</f>
        <v>OTA</v>
      </c>
      <c r="L1441" t="str">
        <f>_xlfn.XLOOKUP(D1441, dim_channels!A:A, dim_channels!B:B, "Not Found")</f>
        <v>Agoda</v>
      </c>
    </row>
    <row r="1442" spans="1:12" x14ac:dyDescent="0.2">
      <c r="A1442" s="2" t="s">
        <v>1872</v>
      </c>
      <c r="B1442" s="2" t="s">
        <v>312</v>
      </c>
      <c r="C1442" s="2" t="s">
        <v>445</v>
      </c>
      <c r="D1442" s="2" t="s">
        <v>33</v>
      </c>
      <c r="E1442" s="2" t="s">
        <v>28</v>
      </c>
      <c r="F1442" s="2">
        <v>19173.23</v>
      </c>
      <c r="G1442" s="2">
        <v>2875.98</v>
      </c>
      <c r="H1442" s="2">
        <v>16297.25</v>
      </c>
      <c r="I1442" s="2" t="s">
        <v>29</v>
      </c>
      <c r="J1442" s="4">
        <v>1.1764702633879951</v>
      </c>
      <c r="K1442" t="str">
        <f>_xlfn.XLOOKUP(D1442, dim_channels!A:A, dim_channels!C:C, "Not Found")</f>
        <v>OTA</v>
      </c>
      <c r="L1442" t="str">
        <f>_xlfn.XLOOKUP(D1442, dim_channels!A:A, dim_channels!B:B, "Not Found")</f>
        <v>Booking.com</v>
      </c>
    </row>
    <row r="1443" spans="1:12" x14ac:dyDescent="0.2">
      <c r="A1443" s="3" t="s">
        <v>1873</v>
      </c>
      <c r="B1443" s="3" t="s">
        <v>487</v>
      </c>
      <c r="C1443" s="3" t="s">
        <v>661</v>
      </c>
      <c r="D1443" s="3" t="s">
        <v>64</v>
      </c>
      <c r="E1443" s="3" t="s">
        <v>115</v>
      </c>
      <c r="F1443" s="3">
        <v>9477.5</v>
      </c>
      <c r="G1443" s="3">
        <v>0</v>
      </c>
      <c r="H1443" s="3">
        <v>9477.5</v>
      </c>
      <c r="I1443" s="3" t="s">
        <v>29</v>
      </c>
      <c r="J1443" s="5">
        <v>1</v>
      </c>
      <c r="K1443" t="str">
        <f>_xlfn.XLOOKUP(D1443, dim_channels!A:A, dim_channels!C:C, "Not Found")</f>
        <v>Direct</v>
      </c>
      <c r="L1443" t="str">
        <f>_xlfn.XLOOKUP(D1443, dim_channels!A:A, dim_channels!B:B, "Not Found")</f>
        <v>Direct Website</v>
      </c>
    </row>
    <row r="1444" spans="1:12" x14ac:dyDescent="0.2">
      <c r="A1444" s="2" t="s">
        <v>1874</v>
      </c>
      <c r="B1444" s="2" t="s">
        <v>67</v>
      </c>
      <c r="C1444" s="2" t="s">
        <v>242</v>
      </c>
      <c r="D1444" s="2" t="s">
        <v>52</v>
      </c>
      <c r="E1444" s="2" t="s">
        <v>60</v>
      </c>
      <c r="F1444" s="2">
        <v>4811.8500000000004</v>
      </c>
      <c r="G1444" s="2">
        <v>0</v>
      </c>
      <c r="H1444" s="2">
        <v>4811.8500000000004</v>
      </c>
      <c r="I1444" s="2" t="s">
        <v>56</v>
      </c>
      <c r="J1444" s="4">
        <v>1</v>
      </c>
      <c r="K1444" t="str">
        <f>_xlfn.XLOOKUP(D1444, dim_channels!A:A, dim_channels!C:C, "Not Found")</f>
        <v>OTA</v>
      </c>
      <c r="L1444" t="str">
        <f>_xlfn.XLOOKUP(D1444, dim_channels!A:A, dim_channels!B:B, "Not Found")</f>
        <v>Agoda</v>
      </c>
    </row>
    <row r="1445" spans="1:12" x14ac:dyDescent="0.2">
      <c r="A1445" s="3" t="s">
        <v>1875</v>
      </c>
      <c r="B1445" s="3" t="s">
        <v>210</v>
      </c>
      <c r="C1445" s="3" t="s">
        <v>1234</v>
      </c>
      <c r="D1445" s="3" t="s">
        <v>45</v>
      </c>
      <c r="E1445" s="3" t="s">
        <v>89</v>
      </c>
      <c r="F1445" s="3">
        <v>8666.42</v>
      </c>
      <c r="G1445" s="3">
        <v>0</v>
      </c>
      <c r="H1445" s="3">
        <v>8666.42</v>
      </c>
      <c r="I1445" s="3" t="s">
        <v>29</v>
      </c>
      <c r="J1445" s="5">
        <v>1</v>
      </c>
      <c r="K1445" t="str">
        <f>_xlfn.XLOOKUP(D1445, dim_channels!A:A, dim_channels!C:C, "Not Found")</f>
        <v>Corporate</v>
      </c>
      <c r="L1445" t="str">
        <f>_xlfn.XLOOKUP(D1445, dim_channels!A:A, dim_channels!B:B, "Not Found")</f>
        <v>Corporate Direct</v>
      </c>
    </row>
    <row r="1446" spans="1:12" x14ac:dyDescent="0.2">
      <c r="A1446" s="2" t="s">
        <v>1876</v>
      </c>
      <c r="B1446" s="2" t="s">
        <v>525</v>
      </c>
      <c r="C1446" s="2" t="s">
        <v>44</v>
      </c>
      <c r="D1446" s="2" t="s">
        <v>52</v>
      </c>
      <c r="E1446" s="2" t="s">
        <v>60</v>
      </c>
      <c r="F1446" s="2">
        <v>5735.4</v>
      </c>
      <c r="G1446" s="2">
        <v>0</v>
      </c>
      <c r="H1446" s="2">
        <v>5735.4</v>
      </c>
      <c r="I1446" s="2" t="s">
        <v>29</v>
      </c>
      <c r="J1446" s="4">
        <v>1</v>
      </c>
      <c r="K1446" t="str">
        <f>_xlfn.XLOOKUP(D1446, dim_channels!A:A, dim_channels!C:C, "Not Found")</f>
        <v>OTA</v>
      </c>
      <c r="L1446" t="str">
        <f>_xlfn.XLOOKUP(D1446, dim_channels!A:A, dim_channels!B:B, "Not Found")</f>
        <v>Agoda</v>
      </c>
    </row>
    <row r="1447" spans="1:12" x14ac:dyDescent="0.2">
      <c r="A1447" s="3" t="s">
        <v>1877</v>
      </c>
      <c r="B1447" s="3" t="s">
        <v>322</v>
      </c>
      <c r="C1447" s="3" t="s">
        <v>120</v>
      </c>
      <c r="D1447" s="3" t="s">
        <v>52</v>
      </c>
      <c r="E1447" s="3" t="s">
        <v>60</v>
      </c>
      <c r="F1447" s="3">
        <v>4683.21</v>
      </c>
      <c r="G1447" s="3">
        <v>0</v>
      </c>
      <c r="H1447" s="3">
        <v>4683.21</v>
      </c>
      <c r="I1447" s="3" t="s">
        <v>29</v>
      </c>
      <c r="J1447" s="5">
        <v>1</v>
      </c>
      <c r="K1447" t="str">
        <f>_xlfn.XLOOKUP(D1447, dim_channels!A:A, dim_channels!C:C, "Not Found")</f>
        <v>OTA</v>
      </c>
      <c r="L1447" t="str">
        <f>_xlfn.XLOOKUP(D1447, dim_channels!A:A, dim_channels!B:B, "Not Found")</f>
        <v>Agoda</v>
      </c>
    </row>
    <row r="1448" spans="1:12" x14ac:dyDescent="0.2">
      <c r="A1448" s="2" t="s">
        <v>1878</v>
      </c>
      <c r="B1448" s="2" t="s">
        <v>492</v>
      </c>
      <c r="C1448" s="2" t="s">
        <v>1560</v>
      </c>
      <c r="D1448" s="2" t="s">
        <v>64</v>
      </c>
      <c r="E1448" s="2" t="s">
        <v>34</v>
      </c>
      <c r="F1448" s="2">
        <v>33118.28</v>
      </c>
      <c r="G1448" s="2">
        <v>0</v>
      </c>
      <c r="H1448" s="2">
        <v>33118.28</v>
      </c>
      <c r="I1448" s="2" t="s">
        <v>29</v>
      </c>
      <c r="J1448" s="4">
        <v>1</v>
      </c>
      <c r="K1448" t="str">
        <f>_xlfn.XLOOKUP(D1448, dim_channels!A:A, dim_channels!C:C, "Not Found")</f>
        <v>Direct</v>
      </c>
      <c r="L1448" t="str">
        <f>_xlfn.XLOOKUP(D1448, dim_channels!A:A, dim_channels!B:B, "Not Found")</f>
        <v>Direct Website</v>
      </c>
    </row>
    <row r="1449" spans="1:12" x14ac:dyDescent="0.2">
      <c r="A1449" s="3" t="s">
        <v>1879</v>
      </c>
      <c r="B1449" s="3" t="s">
        <v>343</v>
      </c>
      <c r="C1449" s="3" t="s">
        <v>343</v>
      </c>
      <c r="D1449" s="3" t="s">
        <v>27</v>
      </c>
      <c r="E1449" s="3" t="s">
        <v>60</v>
      </c>
      <c r="F1449" s="3">
        <v>2956.06</v>
      </c>
      <c r="G1449" s="3">
        <v>0</v>
      </c>
      <c r="H1449" s="3">
        <v>2956.06</v>
      </c>
      <c r="I1449" s="3" t="s">
        <v>29</v>
      </c>
      <c r="J1449" s="5">
        <v>1</v>
      </c>
      <c r="K1449" t="str">
        <f>_xlfn.XLOOKUP(D1449, dim_channels!A:A, dim_channels!C:C, "Not Found")</f>
        <v>OTA</v>
      </c>
      <c r="L1449" t="str">
        <f>_xlfn.XLOOKUP(D1449, dim_channels!A:A, dim_channels!B:B, "Not Found")</f>
        <v>Expedia</v>
      </c>
    </row>
    <row r="1450" spans="1:12" x14ac:dyDescent="0.2">
      <c r="A1450" s="2" t="s">
        <v>1880</v>
      </c>
      <c r="B1450" s="2" t="s">
        <v>129</v>
      </c>
      <c r="C1450" s="2" t="s">
        <v>118</v>
      </c>
      <c r="D1450" s="2" t="s">
        <v>33</v>
      </c>
      <c r="E1450" s="2" t="s">
        <v>60</v>
      </c>
      <c r="F1450" s="2">
        <v>6911.64</v>
      </c>
      <c r="G1450" s="2">
        <v>0</v>
      </c>
      <c r="H1450" s="2">
        <v>6911.64</v>
      </c>
      <c r="I1450" s="2" t="s">
        <v>29</v>
      </c>
      <c r="J1450" s="4">
        <v>1</v>
      </c>
      <c r="K1450" t="str">
        <f>_xlfn.XLOOKUP(D1450, dim_channels!A:A, dim_channels!C:C, "Not Found")</f>
        <v>OTA</v>
      </c>
      <c r="L1450" t="str">
        <f>_xlfn.XLOOKUP(D1450, dim_channels!A:A, dim_channels!B:B, "Not Found")</f>
        <v>Booking.com</v>
      </c>
    </row>
    <row r="1451" spans="1:12" x14ac:dyDescent="0.2">
      <c r="A1451" s="3" t="s">
        <v>1881</v>
      </c>
      <c r="B1451" s="3" t="s">
        <v>401</v>
      </c>
      <c r="C1451" s="3" t="s">
        <v>334</v>
      </c>
      <c r="D1451" s="3" t="s">
        <v>33</v>
      </c>
      <c r="E1451" s="3" t="s">
        <v>28</v>
      </c>
      <c r="F1451" s="3">
        <v>2975.15</v>
      </c>
      <c r="G1451" s="3">
        <v>446.27</v>
      </c>
      <c r="H1451" s="3">
        <v>2528.88</v>
      </c>
      <c r="I1451" s="3" t="s">
        <v>56</v>
      </c>
      <c r="J1451" s="5">
        <v>1.176469425200088</v>
      </c>
      <c r="K1451" t="str">
        <f>_xlfn.XLOOKUP(D1451, dim_channels!A:A, dim_channels!C:C, "Not Found")</f>
        <v>OTA</v>
      </c>
      <c r="L1451" t="str">
        <f>_xlfn.XLOOKUP(D1451, dim_channels!A:A, dim_channels!B:B, "Not Found")</f>
        <v>Booking.com</v>
      </c>
    </row>
    <row r="1452" spans="1:12" x14ac:dyDescent="0.2">
      <c r="A1452" s="2" t="s">
        <v>1882</v>
      </c>
      <c r="B1452" s="2" t="s">
        <v>82</v>
      </c>
      <c r="C1452" s="2" t="s">
        <v>247</v>
      </c>
      <c r="D1452" s="2" t="s">
        <v>206</v>
      </c>
      <c r="E1452" s="2" t="s">
        <v>207</v>
      </c>
      <c r="F1452" s="2">
        <v>19262.740000000002</v>
      </c>
      <c r="G1452" s="2">
        <v>0</v>
      </c>
      <c r="H1452" s="2">
        <v>19262.740000000002</v>
      </c>
      <c r="I1452" s="2" t="s">
        <v>56</v>
      </c>
      <c r="J1452" s="4">
        <v>1</v>
      </c>
      <c r="K1452" t="str">
        <f>_xlfn.XLOOKUP(D1452, dim_channels!A:A, dim_channels!C:C, "Not Found")</f>
        <v>Direct</v>
      </c>
      <c r="L1452" t="str">
        <f>_xlfn.XLOOKUP(D1452, dim_channels!A:A, dim_channels!B:B, "Not Found")</f>
        <v>Walk-in</v>
      </c>
    </row>
    <row r="1453" spans="1:12" x14ac:dyDescent="0.2">
      <c r="A1453" s="3" t="s">
        <v>1883</v>
      </c>
      <c r="B1453" s="3" t="s">
        <v>69</v>
      </c>
      <c r="C1453" s="3" t="s">
        <v>904</v>
      </c>
      <c r="D1453" s="3" t="s">
        <v>52</v>
      </c>
      <c r="E1453" s="3" t="s">
        <v>34</v>
      </c>
      <c r="F1453" s="3">
        <v>5086.74</v>
      </c>
      <c r="G1453" s="3">
        <v>610.41</v>
      </c>
      <c r="H1453" s="3">
        <v>4476.33</v>
      </c>
      <c r="I1453" s="3" t="s">
        <v>56</v>
      </c>
      <c r="J1453" s="5">
        <v>1.1363639409963071</v>
      </c>
      <c r="K1453" t="str">
        <f>_xlfn.XLOOKUP(D1453, dim_channels!A:A, dim_channels!C:C, "Not Found")</f>
        <v>OTA</v>
      </c>
      <c r="L1453" t="str">
        <f>_xlfn.XLOOKUP(D1453, dim_channels!A:A, dim_channels!B:B, "Not Found")</f>
        <v>Agoda</v>
      </c>
    </row>
    <row r="1454" spans="1:12" x14ac:dyDescent="0.2">
      <c r="A1454" s="2" t="s">
        <v>1884</v>
      </c>
      <c r="B1454" s="2" t="s">
        <v>145</v>
      </c>
      <c r="C1454" s="2" t="s">
        <v>97</v>
      </c>
      <c r="D1454" s="2" t="s">
        <v>27</v>
      </c>
      <c r="E1454" s="2" t="s">
        <v>60</v>
      </c>
      <c r="F1454" s="2">
        <v>11295.72</v>
      </c>
      <c r="G1454" s="2">
        <v>0</v>
      </c>
      <c r="H1454" s="2">
        <v>11295.72</v>
      </c>
      <c r="I1454" s="2" t="s">
        <v>29</v>
      </c>
      <c r="J1454" s="4">
        <v>1</v>
      </c>
      <c r="K1454" t="str">
        <f>_xlfn.XLOOKUP(D1454, dim_channels!A:A, dim_channels!C:C, "Not Found")</f>
        <v>OTA</v>
      </c>
      <c r="L1454" t="str">
        <f>_xlfn.XLOOKUP(D1454, dim_channels!A:A, dim_channels!B:B, "Not Found")</f>
        <v>Expedia</v>
      </c>
    </row>
    <row r="1455" spans="1:12" x14ac:dyDescent="0.2">
      <c r="A1455" s="3" t="s">
        <v>1885</v>
      </c>
      <c r="B1455" s="3" t="s">
        <v>720</v>
      </c>
      <c r="C1455" s="3" t="s">
        <v>1623</v>
      </c>
      <c r="D1455" s="3" t="s">
        <v>33</v>
      </c>
      <c r="E1455" s="3" t="s">
        <v>28</v>
      </c>
      <c r="F1455" s="3">
        <v>27504.98</v>
      </c>
      <c r="G1455" s="3">
        <v>4125.75</v>
      </c>
      <c r="H1455" s="3">
        <v>23379.23</v>
      </c>
      <c r="I1455" s="3" t="s">
        <v>41</v>
      </c>
      <c r="J1455" s="5">
        <v>1.1764707391988529</v>
      </c>
      <c r="K1455" t="str">
        <f>_xlfn.XLOOKUP(D1455, dim_channels!A:A, dim_channels!C:C, "Not Found")</f>
        <v>OTA</v>
      </c>
      <c r="L1455" t="str">
        <f>_xlfn.XLOOKUP(D1455, dim_channels!A:A, dim_channels!B:B, "Not Found")</f>
        <v>Booking.com</v>
      </c>
    </row>
    <row r="1456" spans="1:12" x14ac:dyDescent="0.2">
      <c r="A1456" s="2" t="s">
        <v>1886</v>
      </c>
      <c r="B1456" s="2" t="s">
        <v>161</v>
      </c>
      <c r="C1456" s="2" t="s">
        <v>168</v>
      </c>
      <c r="D1456" s="2" t="s">
        <v>27</v>
      </c>
      <c r="E1456" s="2" t="s">
        <v>28</v>
      </c>
      <c r="F1456" s="2">
        <v>3451.02</v>
      </c>
      <c r="G1456" s="2">
        <v>621.17999999999995</v>
      </c>
      <c r="H1456" s="2">
        <v>2829.84</v>
      </c>
      <c r="I1456" s="2" t="s">
        <v>56</v>
      </c>
      <c r="J1456" s="4">
        <v>1.219510643711305</v>
      </c>
      <c r="K1456" t="str">
        <f>_xlfn.XLOOKUP(D1456, dim_channels!A:A, dim_channels!C:C, "Not Found")</f>
        <v>OTA</v>
      </c>
      <c r="L1456" t="str">
        <f>_xlfn.XLOOKUP(D1456, dim_channels!A:A, dim_channels!B:B, "Not Found")</f>
        <v>Expedia</v>
      </c>
    </row>
    <row r="1457" spans="1:12" x14ac:dyDescent="0.2">
      <c r="A1457" s="3" t="s">
        <v>1887</v>
      </c>
      <c r="B1457" s="3" t="s">
        <v>101</v>
      </c>
      <c r="C1457" s="3" t="s">
        <v>158</v>
      </c>
      <c r="D1457" s="3" t="s">
        <v>27</v>
      </c>
      <c r="E1457" s="3" t="s">
        <v>34</v>
      </c>
      <c r="F1457" s="3">
        <v>5677.28</v>
      </c>
      <c r="G1457" s="3">
        <v>1021.91</v>
      </c>
      <c r="H1457" s="3">
        <v>4655.37</v>
      </c>
      <c r="I1457" s="3" t="s">
        <v>41</v>
      </c>
      <c r="J1457" s="5">
        <v>1.219512090338684</v>
      </c>
      <c r="K1457" t="str">
        <f>_xlfn.XLOOKUP(D1457, dim_channels!A:A, dim_channels!C:C, "Not Found")</f>
        <v>OTA</v>
      </c>
      <c r="L1457" t="str">
        <f>_xlfn.XLOOKUP(D1457, dim_channels!A:A, dim_channels!B:B, "Not Found")</f>
        <v>Expedia</v>
      </c>
    </row>
    <row r="1458" spans="1:12" x14ac:dyDescent="0.2">
      <c r="A1458" s="2" t="s">
        <v>1888</v>
      </c>
      <c r="B1458" s="2" t="s">
        <v>282</v>
      </c>
      <c r="C1458" s="2" t="s">
        <v>303</v>
      </c>
      <c r="D1458" s="2" t="s">
        <v>64</v>
      </c>
      <c r="E1458" s="2" t="s">
        <v>34</v>
      </c>
      <c r="F1458" s="2">
        <v>8927.57</v>
      </c>
      <c r="G1458" s="2">
        <v>0</v>
      </c>
      <c r="H1458" s="2">
        <v>8927.57</v>
      </c>
      <c r="I1458" s="2" t="s">
        <v>29</v>
      </c>
      <c r="J1458" s="4">
        <v>1</v>
      </c>
      <c r="K1458" t="str">
        <f>_xlfn.XLOOKUP(D1458, dim_channels!A:A, dim_channels!C:C, "Not Found")</f>
        <v>Direct</v>
      </c>
      <c r="L1458" t="str">
        <f>_xlfn.XLOOKUP(D1458, dim_channels!A:A, dim_channels!B:B, "Not Found")</f>
        <v>Direct Website</v>
      </c>
    </row>
    <row r="1459" spans="1:12" x14ac:dyDescent="0.2">
      <c r="A1459" s="3" t="s">
        <v>1889</v>
      </c>
      <c r="B1459" s="3" t="s">
        <v>505</v>
      </c>
      <c r="C1459" s="3" t="s">
        <v>791</v>
      </c>
      <c r="D1459" s="3" t="s">
        <v>52</v>
      </c>
      <c r="E1459" s="3" t="s">
        <v>34</v>
      </c>
      <c r="F1459" s="3">
        <v>24504.31</v>
      </c>
      <c r="G1459" s="3">
        <v>2940.52</v>
      </c>
      <c r="H1459" s="3">
        <v>21563.79</v>
      </c>
      <c r="I1459" s="3" t="s">
        <v>29</v>
      </c>
      <c r="J1459" s="5">
        <v>1.136363783917391</v>
      </c>
      <c r="K1459" t="str">
        <f>_xlfn.XLOOKUP(D1459, dim_channels!A:A, dim_channels!C:C, "Not Found")</f>
        <v>OTA</v>
      </c>
      <c r="L1459" t="str">
        <f>_xlfn.XLOOKUP(D1459, dim_channels!A:A, dim_channels!B:B, "Not Found")</f>
        <v>Agoda</v>
      </c>
    </row>
    <row r="1460" spans="1:12" x14ac:dyDescent="0.2">
      <c r="A1460" s="2" t="s">
        <v>1890</v>
      </c>
      <c r="B1460" s="2" t="s">
        <v>822</v>
      </c>
      <c r="C1460" s="2" t="s">
        <v>227</v>
      </c>
      <c r="D1460" s="2" t="s">
        <v>45</v>
      </c>
      <c r="E1460" s="2" t="s">
        <v>89</v>
      </c>
      <c r="F1460" s="2">
        <v>2773.15</v>
      </c>
      <c r="G1460" s="2">
        <v>0</v>
      </c>
      <c r="H1460" s="2">
        <v>2773.15</v>
      </c>
      <c r="I1460" s="2" t="s">
        <v>41</v>
      </c>
      <c r="J1460" s="4">
        <v>1</v>
      </c>
      <c r="K1460" t="str">
        <f>_xlfn.XLOOKUP(D1460, dim_channels!A:A, dim_channels!C:C, "Not Found")</f>
        <v>Corporate</v>
      </c>
      <c r="L1460" t="str">
        <f>_xlfn.XLOOKUP(D1460, dim_channels!A:A, dim_channels!B:B, "Not Found")</f>
        <v>Corporate Direct</v>
      </c>
    </row>
    <row r="1461" spans="1:12" x14ac:dyDescent="0.2">
      <c r="A1461" s="3" t="s">
        <v>1891</v>
      </c>
      <c r="B1461" s="3" t="s">
        <v>373</v>
      </c>
      <c r="C1461" s="3" t="s">
        <v>75</v>
      </c>
      <c r="D1461" s="3" t="s">
        <v>45</v>
      </c>
      <c r="E1461" s="3" t="s">
        <v>46</v>
      </c>
      <c r="F1461" s="3">
        <v>2705.71</v>
      </c>
      <c r="G1461" s="3">
        <v>135.29</v>
      </c>
      <c r="H1461" s="3">
        <v>2570.42</v>
      </c>
      <c r="I1461" s="3" t="s">
        <v>29</v>
      </c>
      <c r="J1461" s="5">
        <v>1.0526334217754301</v>
      </c>
      <c r="K1461" t="str">
        <f>_xlfn.XLOOKUP(D1461, dim_channels!A:A, dim_channels!C:C, "Not Found")</f>
        <v>Corporate</v>
      </c>
      <c r="L1461" t="str">
        <f>_xlfn.XLOOKUP(D1461, dim_channels!A:A, dim_channels!B:B, "Not Found")</f>
        <v>Corporate Direct</v>
      </c>
    </row>
    <row r="1462" spans="1:12" x14ac:dyDescent="0.2">
      <c r="A1462" s="2" t="s">
        <v>1892</v>
      </c>
      <c r="B1462" s="2" t="s">
        <v>376</v>
      </c>
      <c r="C1462" s="2" t="s">
        <v>357</v>
      </c>
      <c r="D1462" s="2" t="s">
        <v>206</v>
      </c>
      <c r="E1462" s="2" t="s">
        <v>207</v>
      </c>
      <c r="F1462" s="2">
        <v>7558.35</v>
      </c>
      <c r="G1462" s="2">
        <v>0</v>
      </c>
      <c r="H1462" s="2">
        <v>7558.35</v>
      </c>
      <c r="I1462" s="2" t="s">
        <v>41</v>
      </c>
      <c r="J1462" s="4">
        <v>1</v>
      </c>
      <c r="K1462" t="str">
        <f>_xlfn.XLOOKUP(D1462, dim_channels!A:A, dim_channels!C:C, "Not Found")</f>
        <v>Direct</v>
      </c>
      <c r="L1462" t="str">
        <f>_xlfn.XLOOKUP(D1462, dim_channels!A:A, dim_channels!B:B, "Not Found")</f>
        <v>Walk-in</v>
      </c>
    </row>
    <row r="1463" spans="1:12" x14ac:dyDescent="0.2">
      <c r="A1463" s="3" t="s">
        <v>1893</v>
      </c>
      <c r="B1463" s="3" t="s">
        <v>403</v>
      </c>
      <c r="C1463" s="3" t="s">
        <v>403</v>
      </c>
      <c r="D1463" s="3" t="s">
        <v>27</v>
      </c>
      <c r="E1463" s="3" t="s">
        <v>34</v>
      </c>
      <c r="F1463" s="3">
        <v>11203.79</v>
      </c>
      <c r="G1463" s="3">
        <v>2016.68</v>
      </c>
      <c r="H1463" s="3">
        <v>9187.11</v>
      </c>
      <c r="I1463" s="3" t="s">
        <v>29</v>
      </c>
      <c r="J1463" s="5">
        <v>1.2195119030903081</v>
      </c>
      <c r="K1463" t="str">
        <f>_xlfn.XLOOKUP(D1463, dim_channels!A:A, dim_channels!C:C, "Not Found")</f>
        <v>OTA</v>
      </c>
      <c r="L1463" t="str">
        <f>_xlfn.XLOOKUP(D1463, dim_channels!A:A, dim_channels!B:B, "Not Found")</f>
        <v>Expedia</v>
      </c>
    </row>
    <row r="1464" spans="1:12" x14ac:dyDescent="0.2">
      <c r="A1464" s="2" t="s">
        <v>1894</v>
      </c>
      <c r="B1464" s="2" t="s">
        <v>467</v>
      </c>
      <c r="C1464" s="2" t="s">
        <v>376</v>
      </c>
      <c r="D1464" s="2" t="s">
        <v>33</v>
      </c>
      <c r="E1464" s="2" t="s">
        <v>60</v>
      </c>
      <c r="F1464" s="2">
        <v>5074.49</v>
      </c>
      <c r="G1464" s="2">
        <v>0</v>
      </c>
      <c r="H1464" s="2">
        <v>5074.49</v>
      </c>
      <c r="I1464" s="2" t="s">
        <v>29</v>
      </c>
      <c r="J1464" s="4">
        <v>1</v>
      </c>
      <c r="K1464" t="str">
        <f>_xlfn.XLOOKUP(D1464, dim_channels!A:A, dim_channels!C:C, "Not Found")</f>
        <v>OTA</v>
      </c>
      <c r="L1464" t="str">
        <f>_xlfn.XLOOKUP(D1464, dim_channels!A:A, dim_channels!B:B, "Not Found")</f>
        <v>Booking.com</v>
      </c>
    </row>
    <row r="1465" spans="1:12" x14ac:dyDescent="0.2">
      <c r="A1465" s="3" t="s">
        <v>1895</v>
      </c>
      <c r="B1465" s="3" t="s">
        <v>253</v>
      </c>
      <c r="C1465" s="3" t="s">
        <v>824</v>
      </c>
      <c r="D1465" s="3" t="s">
        <v>33</v>
      </c>
      <c r="E1465" s="3" t="s">
        <v>60</v>
      </c>
      <c r="F1465" s="3">
        <v>2544.7399999999998</v>
      </c>
      <c r="G1465" s="3">
        <v>0</v>
      </c>
      <c r="H1465" s="3">
        <v>2544.7399999999998</v>
      </c>
      <c r="I1465" s="3" t="s">
        <v>29</v>
      </c>
      <c r="J1465" s="5">
        <v>1</v>
      </c>
      <c r="K1465" t="str">
        <f>_xlfn.XLOOKUP(D1465, dim_channels!A:A, dim_channels!C:C, "Not Found")</f>
        <v>OTA</v>
      </c>
      <c r="L1465" t="str">
        <f>_xlfn.XLOOKUP(D1465, dim_channels!A:A, dim_channels!B:B, "Not Found")</f>
        <v>Booking.com</v>
      </c>
    </row>
    <row r="1466" spans="1:12" x14ac:dyDescent="0.2">
      <c r="A1466" s="2" t="s">
        <v>1896</v>
      </c>
      <c r="B1466" s="2" t="s">
        <v>189</v>
      </c>
      <c r="C1466" s="2" t="s">
        <v>190</v>
      </c>
      <c r="D1466" s="2" t="s">
        <v>64</v>
      </c>
      <c r="E1466" s="2" t="s">
        <v>34</v>
      </c>
      <c r="F1466" s="2">
        <v>4993.68</v>
      </c>
      <c r="G1466" s="2">
        <v>0</v>
      </c>
      <c r="H1466" s="2">
        <v>4993.68</v>
      </c>
      <c r="I1466" s="2" t="s">
        <v>29</v>
      </c>
      <c r="J1466" s="4">
        <v>1</v>
      </c>
      <c r="K1466" t="str">
        <f>_xlfn.XLOOKUP(D1466, dim_channels!A:A, dim_channels!C:C, "Not Found")</f>
        <v>Direct</v>
      </c>
      <c r="L1466" t="str">
        <f>_xlfn.XLOOKUP(D1466, dim_channels!A:A, dim_channels!B:B, "Not Found")</f>
        <v>Direct Website</v>
      </c>
    </row>
    <row r="1467" spans="1:12" x14ac:dyDescent="0.2">
      <c r="A1467" s="3" t="s">
        <v>1897</v>
      </c>
      <c r="B1467" s="3" t="s">
        <v>100</v>
      </c>
      <c r="C1467" s="3" t="s">
        <v>543</v>
      </c>
      <c r="D1467" s="3" t="s">
        <v>114</v>
      </c>
      <c r="E1467" s="3" t="s">
        <v>115</v>
      </c>
      <c r="F1467" s="3">
        <v>12362.51</v>
      </c>
      <c r="G1467" s="3">
        <v>1236.25</v>
      </c>
      <c r="H1467" s="3">
        <v>11126.26</v>
      </c>
      <c r="I1467" s="3" t="s">
        <v>29</v>
      </c>
      <c r="J1467" s="5">
        <v>1.111111011247266</v>
      </c>
      <c r="K1467" t="str">
        <f>_xlfn.XLOOKUP(D1467, dim_channels!A:A, dim_channels!C:C, "Not Found")</f>
        <v>Offline</v>
      </c>
      <c r="L1467" t="str">
        <f>_xlfn.XLOOKUP(D1467, dim_channels!A:A, dim_channels!B:B, "Not Found")</f>
        <v>Travel Agency</v>
      </c>
    </row>
    <row r="1468" spans="1:12" x14ac:dyDescent="0.2">
      <c r="A1468" s="2" t="s">
        <v>1898</v>
      </c>
      <c r="B1468" s="2" t="s">
        <v>266</v>
      </c>
      <c r="C1468" s="2" t="s">
        <v>44</v>
      </c>
      <c r="D1468" s="2" t="s">
        <v>52</v>
      </c>
      <c r="E1468" s="2" t="s">
        <v>60</v>
      </c>
      <c r="F1468" s="2">
        <v>6893.37</v>
      </c>
      <c r="G1468" s="2">
        <v>0</v>
      </c>
      <c r="H1468" s="2">
        <v>6893.37</v>
      </c>
      <c r="I1468" s="2" t="s">
        <v>41</v>
      </c>
      <c r="J1468" s="4">
        <v>1</v>
      </c>
      <c r="K1468" t="str">
        <f>_xlfn.XLOOKUP(D1468, dim_channels!A:A, dim_channels!C:C, "Not Found")</f>
        <v>OTA</v>
      </c>
      <c r="L1468" t="str">
        <f>_xlfn.XLOOKUP(D1468, dim_channels!A:A, dim_channels!B:B, "Not Found")</f>
        <v>Agoda</v>
      </c>
    </row>
    <row r="1469" spans="1:12" x14ac:dyDescent="0.2">
      <c r="A1469" s="3" t="s">
        <v>1899</v>
      </c>
      <c r="B1469" s="3" t="s">
        <v>70</v>
      </c>
      <c r="C1469" s="3" t="s">
        <v>725</v>
      </c>
      <c r="D1469" s="3" t="s">
        <v>27</v>
      </c>
      <c r="E1469" s="3" t="s">
        <v>60</v>
      </c>
      <c r="F1469" s="3">
        <v>5764.78</v>
      </c>
      <c r="G1469" s="3">
        <v>0</v>
      </c>
      <c r="H1469" s="3">
        <v>5764.78</v>
      </c>
      <c r="I1469" s="3" t="s">
        <v>41</v>
      </c>
      <c r="J1469" s="5">
        <v>1</v>
      </c>
      <c r="K1469" t="str">
        <f>_xlfn.XLOOKUP(D1469, dim_channels!A:A, dim_channels!C:C, "Not Found")</f>
        <v>OTA</v>
      </c>
      <c r="L1469" t="str">
        <f>_xlfn.XLOOKUP(D1469, dim_channels!A:A, dim_channels!B:B, "Not Found")</f>
        <v>Expedia</v>
      </c>
    </row>
    <row r="1470" spans="1:12" x14ac:dyDescent="0.2">
      <c r="A1470" s="2" t="s">
        <v>1900</v>
      </c>
      <c r="B1470" s="2" t="s">
        <v>209</v>
      </c>
      <c r="C1470" s="2" t="s">
        <v>274</v>
      </c>
      <c r="D1470" s="2" t="s">
        <v>33</v>
      </c>
      <c r="E1470" s="2" t="s">
        <v>28</v>
      </c>
      <c r="F1470" s="2">
        <v>11625.19</v>
      </c>
      <c r="G1470" s="2">
        <v>1743.78</v>
      </c>
      <c r="H1470" s="2">
        <v>9881.41</v>
      </c>
      <c r="I1470" s="2" t="s">
        <v>29</v>
      </c>
      <c r="J1470" s="4">
        <v>1.1764707668237631</v>
      </c>
      <c r="K1470" t="str">
        <f>_xlfn.XLOOKUP(D1470, dim_channels!A:A, dim_channels!C:C, "Not Found")</f>
        <v>OTA</v>
      </c>
      <c r="L1470" t="str">
        <f>_xlfn.XLOOKUP(D1470, dim_channels!A:A, dim_channels!B:B, "Not Found")</f>
        <v>Booking.com</v>
      </c>
    </row>
    <row r="1471" spans="1:12" x14ac:dyDescent="0.2">
      <c r="A1471" s="3" t="s">
        <v>1901</v>
      </c>
      <c r="B1471" s="3" t="s">
        <v>112</v>
      </c>
      <c r="C1471" s="3" t="s">
        <v>113</v>
      </c>
      <c r="D1471" s="3" t="s">
        <v>33</v>
      </c>
      <c r="E1471" s="3" t="s">
        <v>60</v>
      </c>
      <c r="F1471" s="3">
        <v>2502.56</v>
      </c>
      <c r="G1471" s="3">
        <v>0</v>
      </c>
      <c r="H1471" s="3">
        <v>2502.56</v>
      </c>
      <c r="I1471" s="3" t="s">
        <v>29</v>
      </c>
      <c r="J1471" s="5">
        <v>1</v>
      </c>
      <c r="K1471" t="str">
        <f>_xlfn.XLOOKUP(D1471, dim_channels!A:A, dim_channels!C:C, "Not Found")</f>
        <v>OTA</v>
      </c>
      <c r="L1471" t="str">
        <f>_xlfn.XLOOKUP(D1471, dim_channels!A:A, dim_channels!B:B, "Not Found")</f>
        <v>Booking.com</v>
      </c>
    </row>
    <row r="1472" spans="1:12" x14ac:dyDescent="0.2">
      <c r="A1472" s="2" t="s">
        <v>1902</v>
      </c>
      <c r="B1472" s="2" t="s">
        <v>251</v>
      </c>
      <c r="C1472" s="2" t="s">
        <v>278</v>
      </c>
      <c r="D1472" s="2" t="s">
        <v>114</v>
      </c>
      <c r="E1472" s="2" t="s">
        <v>115</v>
      </c>
      <c r="F1472" s="2">
        <v>2963.01</v>
      </c>
      <c r="G1472" s="2">
        <v>296.3</v>
      </c>
      <c r="H1472" s="2">
        <v>2666.71</v>
      </c>
      <c r="I1472" s="2" t="s">
        <v>29</v>
      </c>
      <c r="J1472" s="4">
        <v>1.111110694451215</v>
      </c>
      <c r="K1472" t="str">
        <f>_xlfn.XLOOKUP(D1472, dim_channels!A:A, dim_channels!C:C, "Not Found")</f>
        <v>Offline</v>
      </c>
      <c r="L1472" t="str">
        <f>_xlfn.XLOOKUP(D1472, dim_channels!A:A, dim_channels!B:B, "Not Found")</f>
        <v>Travel Agency</v>
      </c>
    </row>
    <row r="1473" spans="1:12" x14ac:dyDescent="0.2">
      <c r="A1473" s="3" t="s">
        <v>1903</v>
      </c>
      <c r="B1473" s="3" t="s">
        <v>303</v>
      </c>
      <c r="C1473" s="3" t="s">
        <v>348</v>
      </c>
      <c r="D1473" s="3" t="s">
        <v>33</v>
      </c>
      <c r="E1473" s="3" t="s">
        <v>28</v>
      </c>
      <c r="F1473" s="3">
        <v>30598.17</v>
      </c>
      <c r="G1473" s="3">
        <v>4589.7299999999996</v>
      </c>
      <c r="H1473" s="3">
        <v>26008.44</v>
      </c>
      <c r="I1473" s="3" t="s">
        <v>29</v>
      </c>
      <c r="J1473" s="5">
        <v>1.1764707917891271</v>
      </c>
      <c r="K1473" t="str">
        <f>_xlfn.XLOOKUP(D1473, dim_channels!A:A, dim_channels!C:C, "Not Found")</f>
        <v>OTA</v>
      </c>
      <c r="L1473" t="str">
        <f>_xlfn.XLOOKUP(D1473, dim_channels!A:A, dim_channels!B:B, "Not Found")</f>
        <v>Booking.com</v>
      </c>
    </row>
    <row r="1474" spans="1:12" x14ac:dyDescent="0.2">
      <c r="A1474" s="2" t="s">
        <v>1904</v>
      </c>
      <c r="B1474" s="2" t="s">
        <v>230</v>
      </c>
      <c r="C1474" s="2" t="s">
        <v>318</v>
      </c>
      <c r="D1474" s="2" t="s">
        <v>27</v>
      </c>
      <c r="E1474" s="2" t="s">
        <v>28</v>
      </c>
      <c r="F1474" s="2">
        <v>12370.37</v>
      </c>
      <c r="G1474" s="2">
        <v>2226.67</v>
      </c>
      <c r="H1474" s="2">
        <v>10143.700000000001</v>
      </c>
      <c r="I1474" s="2" t="s">
        <v>56</v>
      </c>
      <c r="J1474" s="4">
        <v>1.2195126038822131</v>
      </c>
      <c r="K1474" t="str">
        <f>_xlfn.XLOOKUP(D1474, dim_channels!A:A, dim_channels!C:C, "Not Found")</f>
        <v>OTA</v>
      </c>
      <c r="L1474" t="str">
        <f>_xlfn.XLOOKUP(D1474, dim_channels!A:A, dim_channels!B:B, "Not Found")</f>
        <v>Expedia</v>
      </c>
    </row>
    <row r="1475" spans="1:12" x14ac:dyDescent="0.2">
      <c r="A1475" s="3" t="s">
        <v>1905</v>
      </c>
      <c r="B1475" s="3" t="s">
        <v>294</v>
      </c>
      <c r="C1475" s="3" t="s">
        <v>337</v>
      </c>
      <c r="D1475" s="3" t="s">
        <v>33</v>
      </c>
      <c r="E1475" s="3" t="s">
        <v>28</v>
      </c>
      <c r="F1475" s="3">
        <v>5438.27</v>
      </c>
      <c r="G1475" s="3">
        <v>815.74</v>
      </c>
      <c r="H1475" s="3">
        <v>4622.53</v>
      </c>
      <c r="I1475" s="3" t="s">
        <v>29</v>
      </c>
      <c r="J1475" s="5">
        <v>1.1764704609813239</v>
      </c>
      <c r="K1475" t="str">
        <f>_xlfn.XLOOKUP(D1475, dim_channels!A:A, dim_channels!C:C, "Not Found")</f>
        <v>OTA</v>
      </c>
      <c r="L1475" t="str">
        <f>_xlfn.XLOOKUP(D1475, dim_channels!A:A, dim_channels!B:B, "Not Found")</f>
        <v>Booking.com</v>
      </c>
    </row>
    <row r="1476" spans="1:12" x14ac:dyDescent="0.2">
      <c r="A1476" s="2" t="s">
        <v>1906</v>
      </c>
      <c r="B1476" s="2" t="s">
        <v>435</v>
      </c>
      <c r="C1476" s="2" t="s">
        <v>249</v>
      </c>
      <c r="D1476" s="2" t="s">
        <v>45</v>
      </c>
      <c r="E1476" s="2" t="s">
        <v>46</v>
      </c>
      <c r="F1476" s="2">
        <v>13233.78</v>
      </c>
      <c r="G1476" s="2">
        <v>661.69</v>
      </c>
      <c r="H1476" s="2">
        <v>12572.09</v>
      </c>
      <c r="I1476" s="2" t="s">
        <v>29</v>
      </c>
      <c r="J1476" s="4">
        <v>1.052631662675021</v>
      </c>
      <c r="K1476" t="str">
        <f>_xlfn.XLOOKUP(D1476, dim_channels!A:A, dim_channels!C:C, "Not Found")</f>
        <v>Corporate</v>
      </c>
      <c r="L1476" t="str">
        <f>_xlfn.XLOOKUP(D1476, dim_channels!A:A, dim_channels!B:B, "Not Found")</f>
        <v>Corporate Direct</v>
      </c>
    </row>
    <row r="1477" spans="1:12" x14ac:dyDescent="0.2">
      <c r="A1477" s="3" t="s">
        <v>1907</v>
      </c>
      <c r="B1477" s="3" t="s">
        <v>509</v>
      </c>
      <c r="C1477" s="3" t="s">
        <v>367</v>
      </c>
      <c r="D1477" s="3" t="s">
        <v>27</v>
      </c>
      <c r="E1477" s="3" t="s">
        <v>34</v>
      </c>
      <c r="F1477" s="3">
        <v>6152.71</v>
      </c>
      <c r="G1477" s="3">
        <v>1107.49</v>
      </c>
      <c r="H1477" s="3">
        <v>5045.22</v>
      </c>
      <c r="I1477" s="3" t="s">
        <v>41</v>
      </c>
      <c r="J1477" s="5">
        <v>1.2195127268979351</v>
      </c>
      <c r="K1477" t="str">
        <f>_xlfn.XLOOKUP(D1477, dim_channels!A:A, dim_channels!C:C, "Not Found")</f>
        <v>OTA</v>
      </c>
      <c r="L1477" t="str">
        <f>_xlfn.XLOOKUP(D1477, dim_channels!A:A, dim_channels!B:B, "Not Found")</f>
        <v>Expedia</v>
      </c>
    </row>
    <row r="1478" spans="1:12" x14ac:dyDescent="0.2">
      <c r="A1478" s="2" t="s">
        <v>1908</v>
      </c>
      <c r="B1478" s="2" t="s">
        <v>346</v>
      </c>
      <c r="C1478" s="2" t="s">
        <v>31</v>
      </c>
      <c r="D1478" s="2" t="s">
        <v>27</v>
      </c>
      <c r="E1478" s="2" t="s">
        <v>28</v>
      </c>
      <c r="F1478" s="2">
        <v>5123.5600000000004</v>
      </c>
      <c r="G1478" s="2">
        <v>922.24</v>
      </c>
      <c r="H1478" s="2">
        <v>4201.32</v>
      </c>
      <c r="I1478" s="2" t="s">
        <v>41</v>
      </c>
      <c r="J1478" s="4">
        <v>1.219511962906896</v>
      </c>
      <c r="K1478" t="str">
        <f>_xlfn.XLOOKUP(D1478, dim_channels!A:A, dim_channels!C:C, "Not Found")</f>
        <v>OTA</v>
      </c>
      <c r="L1478" t="str">
        <f>_xlfn.XLOOKUP(D1478, dim_channels!A:A, dim_channels!B:B, "Not Found")</f>
        <v>Expedia</v>
      </c>
    </row>
    <row r="1479" spans="1:12" x14ac:dyDescent="0.2">
      <c r="A1479" s="3" t="s">
        <v>1909</v>
      </c>
      <c r="B1479" s="3" t="s">
        <v>433</v>
      </c>
      <c r="C1479" s="3" t="s">
        <v>433</v>
      </c>
      <c r="D1479" s="3" t="s">
        <v>64</v>
      </c>
      <c r="E1479" s="3" t="s">
        <v>28</v>
      </c>
      <c r="F1479" s="3">
        <v>3261.23</v>
      </c>
      <c r="G1479" s="3">
        <v>0</v>
      </c>
      <c r="H1479" s="3">
        <v>3261.23</v>
      </c>
      <c r="I1479" s="3" t="s">
        <v>56</v>
      </c>
      <c r="J1479" s="5">
        <v>1</v>
      </c>
      <c r="K1479" t="str">
        <f>_xlfn.XLOOKUP(D1479, dim_channels!A:A, dim_channels!C:C, "Not Found")</f>
        <v>Direct</v>
      </c>
      <c r="L1479" t="str">
        <f>_xlfn.XLOOKUP(D1479, dim_channels!A:A, dim_channels!B:B, "Not Found")</f>
        <v>Direct Website</v>
      </c>
    </row>
    <row r="1480" spans="1:12" x14ac:dyDescent="0.2">
      <c r="A1480" s="2" t="s">
        <v>1910</v>
      </c>
      <c r="B1480" s="2" t="s">
        <v>117</v>
      </c>
      <c r="C1480" s="2" t="s">
        <v>614</v>
      </c>
      <c r="D1480" s="2" t="s">
        <v>27</v>
      </c>
      <c r="E1480" s="2" t="s">
        <v>60</v>
      </c>
      <c r="F1480" s="2">
        <v>8736.64</v>
      </c>
      <c r="G1480" s="2">
        <v>0</v>
      </c>
      <c r="H1480" s="2">
        <v>8736.64</v>
      </c>
      <c r="I1480" s="2" t="s">
        <v>56</v>
      </c>
      <c r="J1480" s="4">
        <v>1</v>
      </c>
      <c r="K1480" t="str">
        <f>_xlfn.XLOOKUP(D1480, dim_channels!A:A, dim_channels!C:C, "Not Found")</f>
        <v>OTA</v>
      </c>
      <c r="L1480" t="str">
        <f>_xlfn.XLOOKUP(D1480, dim_channels!A:A, dim_channels!B:B, "Not Found")</f>
        <v>Expedia</v>
      </c>
    </row>
    <row r="1481" spans="1:12" x14ac:dyDescent="0.2">
      <c r="A1481" s="3" t="s">
        <v>1911</v>
      </c>
      <c r="B1481" s="3" t="s">
        <v>1275</v>
      </c>
      <c r="C1481" s="3" t="s">
        <v>135</v>
      </c>
      <c r="D1481" s="3" t="s">
        <v>64</v>
      </c>
      <c r="E1481" s="3" t="s">
        <v>34</v>
      </c>
      <c r="F1481" s="3">
        <v>3511.35</v>
      </c>
      <c r="G1481" s="3">
        <v>0</v>
      </c>
      <c r="H1481" s="3">
        <v>3511.35</v>
      </c>
      <c r="I1481" s="3" t="s">
        <v>29</v>
      </c>
      <c r="J1481" s="5">
        <v>1</v>
      </c>
      <c r="K1481" t="str">
        <f>_xlfn.XLOOKUP(D1481, dim_channels!A:A, dim_channels!C:C, "Not Found")</f>
        <v>Direct</v>
      </c>
      <c r="L1481" t="str">
        <f>_xlfn.XLOOKUP(D1481, dim_channels!A:A, dim_channels!B:B, "Not Found")</f>
        <v>Direct Website</v>
      </c>
    </row>
    <row r="1482" spans="1:12" x14ac:dyDescent="0.2">
      <c r="A1482" s="2" t="s">
        <v>1912</v>
      </c>
      <c r="B1482" s="2" t="s">
        <v>492</v>
      </c>
      <c r="C1482" s="2" t="s">
        <v>555</v>
      </c>
      <c r="D1482" s="2" t="s">
        <v>52</v>
      </c>
      <c r="E1482" s="2" t="s">
        <v>34</v>
      </c>
      <c r="F1482" s="2">
        <v>2977.39</v>
      </c>
      <c r="G1482" s="2">
        <v>357.29</v>
      </c>
      <c r="H1482" s="2">
        <v>2620.1</v>
      </c>
      <c r="I1482" s="2" t="s">
        <v>41</v>
      </c>
      <c r="J1482" s="4">
        <v>1.1363650242357159</v>
      </c>
      <c r="K1482" t="str">
        <f>_xlfn.XLOOKUP(D1482, dim_channels!A:A, dim_channels!C:C, "Not Found")</f>
        <v>OTA</v>
      </c>
      <c r="L1482" t="str">
        <f>_xlfn.XLOOKUP(D1482, dim_channels!A:A, dim_channels!B:B, "Not Found")</f>
        <v>Agoda</v>
      </c>
    </row>
    <row r="1483" spans="1:12" x14ac:dyDescent="0.2">
      <c r="A1483" s="3" t="s">
        <v>1913</v>
      </c>
      <c r="B1483" s="3" t="s">
        <v>209</v>
      </c>
      <c r="C1483" s="3" t="s">
        <v>393</v>
      </c>
      <c r="D1483" s="3" t="s">
        <v>33</v>
      </c>
      <c r="E1483" s="3" t="s">
        <v>34</v>
      </c>
      <c r="F1483" s="3">
        <v>4395.03</v>
      </c>
      <c r="G1483" s="3">
        <v>659.25</v>
      </c>
      <c r="H1483" s="3">
        <v>3735.78</v>
      </c>
      <c r="I1483" s="3" t="s">
        <v>29</v>
      </c>
      <c r="J1483" s="5">
        <v>1.1764691710967989</v>
      </c>
      <c r="K1483" t="str">
        <f>_xlfn.XLOOKUP(D1483, dim_channels!A:A, dim_channels!C:C, "Not Found")</f>
        <v>OTA</v>
      </c>
      <c r="L1483" t="str">
        <f>_xlfn.XLOOKUP(D1483, dim_channels!A:A, dim_channels!B:B, "Not Found")</f>
        <v>Booking.com</v>
      </c>
    </row>
    <row r="1484" spans="1:12" x14ac:dyDescent="0.2">
      <c r="A1484" s="2" t="s">
        <v>1914</v>
      </c>
      <c r="B1484" s="2" t="s">
        <v>145</v>
      </c>
      <c r="C1484" s="2" t="s">
        <v>426</v>
      </c>
      <c r="D1484" s="2" t="s">
        <v>169</v>
      </c>
      <c r="E1484" s="2" t="s">
        <v>46</v>
      </c>
      <c r="F1484" s="2">
        <v>27949.24</v>
      </c>
      <c r="G1484" s="2">
        <v>5589.85</v>
      </c>
      <c r="H1484" s="2">
        <v>22359.39</v>
      </c>
      <c r="I1484" s="2" t="s">
        <v>41</v>
      </c>
      <c r="J1484" s="4">
        <v>1.250000111809848</v>
      </c>
      <c r="K1484" t="str">
        <f>_xlfn.XLOOKUP(D1484, dim_channels!A:A, dim_channels!C:C, "Not Found")</f>
        <v>GDS</v>
      </c>
      <c r="L1484" t="str">
        <f>_xlfn.XLOOKUP(D1484, dim_channels!A:A, dim_channels!B:B, "Not Found")</f>
        <v>GDS (Amadeus)</v>
      </c>
    </row>
    <row r="1485" spans="1:12" x14ac:dyDescent="0.2">
      <c r="A1485" s="3" t="s">
        <v>1915</v>
      </c>
      <c r="B1485" s="3" t="s">
        <v>147</v>
      </c>
      <c r="C1485" s="3" t="s">
        <v>1110</v>
      </c>
      <c r="D1485" s="3" t="s">
        <v>33</v>
      </c>
      <c r="E1485" s="3" t="s">
        <v>28</v>
      </c>
      <c r="F1485" s="3">
        <v>5516.85</v>
      </c>
      <c r="G1485" s="3">
        <v>827.53</v>
      </c>
      <c r="H1485" s="3">
        <v>4689.32</v>
      </c>
      <c r="I1485" s="3" t="s">
        <v>29</v>
      </c>
      <c r="J1485" s="5">
        <v>1.176471215442751</v>
      </c>
      <c r="K1485" t="str">
        <f>_xlfn.XLOOKUP(D1485, dim_channels!A:A, dim_channels!C:C, "Not Found")</f>
        <v>OTA</v>
      </c>
      <c r="L1485" t="str">
        <f>_xlfn.XLOOKUP(D1485, dim_channels!A:A, dim_channels!B:B, "Not Found")</f>
        <v>Booking.com</v>
      </c>
    </row>
    <row r="1486" spans="1:12" x14ac:dyDescent="0.2">
      <c r="A1486" s="2" t="s">
        <v>1916</v>
      </c>
      <c r="B1486" s="2" t="s">
        <v>702</v>
      </c>
      <c r="C1486" s="2" t="s">
        <v>232</v>
      </c>
      <c r="D1486" s="2" t="s">
        <v>169</v>
      </c>
      <c r="E1486" s="2" t="s">
        <v>34</v>
      </c>
      <c r="F1486" s="2">
        <v>2951.24</v>
      </c>
      <c r="G1486" s="2">
        <v>590.25</v>
      </c>
      <c r="H1486" s="2">
        <v>2360.9899999999998</v>
      </c>
      <c r="I1486" s="2" t="s">
        <v>56</v>
      </c>
      <c r="J1486" s="4">
        <v>1.2500010588778441</v>
      </c>
      <c r="K1486" t="str">
        <f>_xlfn.XLOOKUP(D1486, dim_channels!A:A, dim_channels!C:C, "Not Found")</f>
        <v>GDS</v>
      </c>
      <c r="L1486" t="str">
        <f>_xlfn.XLOOKUP(D1486, dim_channels!A:A, dim_channels!B:B, "Not Found")</f>
        <v>GDS (Amadeus)</v>
      </c>
    </row>
    <row r="1487" spans="1:12" x14ac:dyDescent="0.2">
      <c r="A1487" s="3" t="s">
        <v>1917</v>
      </c>
      <c r="B1487" s="3" t="s">
        <v>376</v>
      </c>
      <c r="C1487" s="3" t="s">
        <v>357</v>
      </c>
      <c r="D1487" s="3" t="s">
        <v>169</v>
      </c>
      <c r="E1487" s="3" t="s">
        <v>46</v>
      </c>
      <c r="F1487" s="3">
        <v>6400.36</v>
      </c>
      <c r="G1487" s="3">
        <v>1280.07</v>
      </c>
      <c r="H1487" s="3">
        <v>5120.29</v>
      </c>
      <c r="I1487" s="3" t="s">
        <v>56</v>
      </c>
      <c r="J1487" s="5">
        <v>1.2499995117464049</v>
      </c>
      <c r="K1487" t="str">
        <f>_xlfn.XLOOKUP(D1487, dim_channels!A:A, dim_channels!C:C, "Not Found")</f>
        <v>GDS</v>
      </c>
      <c r="L1487" t="str">
        <f>_xlfn.XLOOKUP(D1487, dim_channels!A:A, dim_channels!B:B, "Not Found")</f>
        <v>GDS (Amadeus)</v>
      </c>
    </row>
    <row r="1488" spans="1:12" x14ac:dyDescent="0.2">
      <c r="A1488" s="2" t="s">
        <v>1918</v>
      </c>
      <c r="B1488" s="2" t="s">
        <v>62</v>
      </c>
      <c r="C1488" s="2" t="s">
        <v>246</v>
      </c>
      <c r="D1488" s="2" t="s">
        <v>45</v>
      </c>
      <c r="E1488" s="2" t="s">
        <v>89</v>
      </c>
      <c r="F1488" s="2">
        <v>4637.84</v>
      </c>
      <c r="G1488" s="2">
        <v>0</v>
      </c>
      <c r="H1488" s="2">
        <v>4637.84</v>
      </c>
      <c r="I1488" s="2" t="s">
        <v>56</v>
      </c>
      <c r="J1488" s="4">
        <v>1</v>
      </c>
      <c r="K1488" t="str">
        <f>_xlfn.XLOOKUP(D1488, dim_channels!A:A, dim_channels!C:C, "Not Found")</f>
        <v>Corporate</v>
      </c>
      <c r="L1488" t="str">
        <f>_xlfn.XLOOKUP(D1488, dim_channels!A:A, dim_channels!B:B, "Not Found")</f>
        <v>Corporate Direct</v>
      </c>
    </row>
    <row r="1489" spans="1:12" x14ac:dyDescent="0.2">
      <c r="A1489" s="3" t="s">
        <v>1919</v>
      </c>
      <c r="B1489" s="3" t="s">
        <v>418</v>
      </c>
      <c r="C1489" s="3" t="s">
        <v>167</v>
      </c>
      <c r="D1489" s="3" t="s">
        <v>33</v>
      </c>
      <c r="E1489" s="3" t="s">
        <v>34</v>
      </c>
      <c r="F1489" s="3">
        <v>14819.1</v>
      </c>
      <c r="G1489" s="3">
        <v>2222.86</v>
      </c>
      <c r="H1489" s="3">
        <v>12596.24</v>
      </c>
      <c r="I1489" s="3" t="s">
        <v>29</v>
      </c>
      <c r="J1489" s="5">
        <v>1.176470121242529</v>
      </c>
      <c r="K1489" t="str">
        <f>_xlfn.XLOOKUP(D1489, dim_channels!A:A, dim_channels!C:C, "Not Found")</f>
        <v>OTA</v>
      </c>
      <c r="L1489" t="str">
        <f>_xlfn.XLOOKUP(D1489, dim_channels!A:A, dim_channels!B:B, "Not Found")</f>
        <v>Booking.com</v>
      </c>
    </row>
    <row r="1490" spans="1:12" x14ac:dyDescent="0.2">
      <c r="A1490" s="2" t="s">
        <v>1920</v>
      </c>
      <c r="B1490" s="2" t="s">
        <v>437</v>
      </c>
      <c r="C1490" s="2" t="s">
        <v>117</v>
      </c>
      <c r="D1490" s="2" t="s">
        <v>114</v>
      </c>
      <c r="E1490" s="2" t="s">
        <v>46</v>
      </c>
      <c r="F1490" s="2">
        <v>22351.26</v>
      </c>
      <c r="G1490" s="2">
        <v>2235.13</v>
      </c>
      <c r="H1490" s="2">
        <v>20116.13</v>
      </c>
      <c r="I1490" s="2" t="s">
        <v>29</v>
      </c>
      <c r="J1490" s="4">
        <v>1.1111113320504491</v>
      </c>
      <c r="K1490" t="str">
        <f>_xlfn.XLOOKUP(D1490, dim_channels!A:A, dim_channels!C:C, "Not Found")</f>
        <v>Offline</v>
      </c>
      <c r="L1490" t="str">
        <f>_xlfn.XLOOKUP(D1490, dim_channels!A:A, dim_channels!B:B, "Not Found")</f>
        <v>Travel Agency</v>
      </c>
    </row>
    <row r="1491" spans="1:12" x14ac:dyDescent="0.2">
      <c r="A1491" s="3" t="s">
        <v>1921</v>
      </c>
      <c r="B1491" s="3" t="s">
        <v>373</v>
      </c>
      <c r="C1491" s="3" t="s">
        <v>416</v>
      </c>
      <c r="D1491" s="3" t="s">
        <v>33</v>
      </c>
      <c r="E1491" s="3" t="s">
        <v>28</v>
      </c>
      <c r="F1491" s="3">
        <v>5923.17</v>
      </c>
      <c r="G1491" s="3">
        <v>888.48</v>
      </c>
      <c r="H1491" s="3">
        <v>5034.6899999999996</v>
      </c>
      <c r="I1491" s="3" t="s">
        <v>56</v>
      </c>
      <c r="J1491" s="5">
        <v>1.1764716397633219</v>
      </c>
      <c r="K1491" t="str">
        <f>_xlfn.XLOOKUP(D1491, dim_channels!A:A, dim_channels!C:C, "Not Found")</f>
        <v>OTA</v>
      </c>
      <c r="L1491" t="str">
        <f>_xlfn.XLOOKUP(D1491, dim_channels!A:A, dim_channels!B:B, "Not Found")</f>
        <v>Booking.com</v>
      </c>
    </row>
    <row r="1492" spans="1:12" x14ac:dyDescent="0.2">
      <c r="A1492" s="2" t="s">
        <v>1922</v>
      </c>
      <c r="B1492" s="2" t="s">
        <v>132</v>
      </c>
      <c r="C1492" s="2" t="s">
        <v>357</v>
      </c>
      <c r="D1492" s="2" t="s">
        <v>27</v>
      </c>
      <c r="E1492" s="2" t="s">
        <v>28</v>
      </c>
      <c r="F1492" s="2">
        <v>7952.27</v>
      </c>
      <c r="G1492" s="2">
        <v>1431.41</v>
      </c>
      <c r="H1492" s="2">
        <v>6520.86</v>
      </c>
      <c r="I1492" s="2" t="s">
        <v>29</v>
      </c>
      <c r="J1492" s="4">
        <v>1.2195124569458631</v>
      </c>
      <c r="K1492" t="str">
        <f>_xlfn.XLOOKUP(D1492, dim_channels!A:A, dim_channels!C:C, "Not Found")</f>
        <v>OTA</v>
      </c>
      <c r="L1492" t="str">
        <f>_xlfn.XLOOKUP(D1492, dim_channels!A:A, dim_channels!B:B, "Not Found")</f>
        <v>Expedia</v>
      </c>
    </row>
    <row r="1493" spans="1:12" x14ac:dyDescent="0.2">
      <c r="A1493" s="3" t="s">
        <v>1923</v>
      </c>
      <c r="B1493" s="3" t="s">
        <v>512</v>
      </c>
      <c r="C1493" s="3" t="s">
        <v>891</v>
      </c>
      <c r="D1493" s="3" t="s">
        <v>64</v>
      </c>
      <c r="E1493" s="3" t="s">
        <v>115</v>
      </c>
      <c r="F1493" s="3">
        <v>16455.62</v>
      </c>
      <c r="G1493" s="3">
        <v>0</v>
      </c>
      <c r="H1493" s="3">
        <v>16455.62</v>
      </c>
      <c r="I1493" s="3" t="s">
        <v>41</v>
      </c>
      <c r="J1493" s="5">
        <v>1</v>
      </c>
      <c r="K1493" t="str">
        <f>_xlfn.XLOOKUP(D1493, dim_channels!A:A, dim_channels!C:C, "Not Found")</f>
        <v>Direct</v>
      </c>
      <c r="L1493" t="str">
        <f>_xlfn.XLOOKUP(D1493, dim_channels!A:A, dim_channels!B:B, "Not Found")</f>
        <v>Direct Website</v>
      </c>
    </row>
    <row r="1494" spans="1:12" x14ac:dyDescent="0.2">
      <c r="A1494" s="2" t="s">
        <v>1924</v>
      </c>
      <c r="B1494" s="2" t="s">
        <v>846</v>
      </c>
      <c r="C1494" s="2" t="s">
        <v>132</v>
      </c>
      <c r="D1494" s="2" t="s">
        <v>52</v>
      </c>
      <c r="E1494" s="2" t="s">
        <v>60</v>
      </c>
      <c r="F1494" s="2">
        <v>2408.33</v>
      </c>
      <c r="G1494" s="2">
        <v>0</v>
      </c>
      <c r="H1494" s="2">
        <v>2408.33</v>
      </c>
      <c r="I1494" s="2" t="s">
        <v>29</v>
      </c>
      <c r="J1494" s="4">
        <v>1</v>
      </c>
      <c r="K1494" t="str">
        <f>_xlfn.XLOOKUP(D1494, dim_channels!A:A, dim_channels!C:C, "Not Found")</f>
        <v>OTA</v>
      </c>
      <c r="L1494" t="str">
        <f>_xlfn.XLOOKUP(D1494, dim_channels!A:A, dim_channels!B:B, "Not Found")</f>
        <v>Agoda</v>
      </c>
    </row>
    <row r="1495" spans="1:12" x14ac:dyDescent="0.2">
      <c r="A1495" s="3" t="s">
        <v>1925</v>
      </c>
      <c r="B1495" s="3" t="s">
        <v>661</v>
      </c>
      <c r="C1495" s="3" t="s">
        <v>1825</v>
      </c>
      <c r="D1495" s="3" t="s">
        <v>27</v>
      </c>
      <c r="E1495" s="3" t="s">
        <v>28</v>
      </c>
      <c r="F1495" s="3">
        <v>8233.43</v>
      </c>
      <c r="G1495" s="3">
        <v>1482.02</v>
      </c>
      <c r="H1495" s="3">
        <v>6751.41</v>
      </c>
      <c r="I1495" s="3" t="s">
        <v>41</v>
      </c>
      <c r="J1495" s="5">
        <v>1.219512664761879</v>
      </c>
      <c r="K1495" t="str">
        <f>_xlfn.XLOOKUP(D1495, dim_channels!A:A, dim_channels!C:C, "Not Found")</f>
        <v>OTA</v>
      </c>
      <c r="L1495" t="str">
        <f>_xlfn.XLOOKUP(D1495, dim_channels!A:A, dim_channels!B:B, "Not Found")</f>
        <v>Expedia</v>
      </c>
    </row>
    <row r="1496" spans="1:12" x14ac:dyDescent="0.2">
      <c r="A1496" s="2" t="s">
        <v>1926</v>
      </c>
      <c r="B1496" s="2" t="s">
        <v>498</v>
      </c>
      <c r="C1496" s="2" t="s">
        <v>150</v>
      </c>
      <c r="D1496" s="2" t="s">
        <v>64</v>
      </c>
      <c r="E1496" s="2" t="s">
        <v>115</v>
      </c>
      <c r="F1496" s="2">
        <v>10856.67</v>
      </c>
      <c r="G1496" s="2">
        <v>0</v>
      </c>
      <c r="H1496" s="2">
        <v>10856.67</v>
      </c>
      <c r="I1496" s="2" t="s">
        <v>29</v>
      </c>
      <c r="J1496" s="4">
        <v>1</v>
      </c>
      <c r="K1496" t="str">
        <f>_xlfn.XLOOKUP(D1496, dim_channels!A:A, dim_channels!C:C, "Not Found")</f>
        <v>Direct</v>
      </c>
      <c r="L1496" t="str">
        <f>_xlfn.XLOOKUP(D1496, dim_channels!A:A, dim_channels!B:B, "Not Found")</f>
        <v>Direct Website</v>
      </c>
    </row>
    <row r="1497" spans="1:12" x14ac:dyDescent="0.2">
      <c r="A1497" s="3" t="s">
        <v>1927</v>
      </c>
      <c r="B1497" s="3" t="s">
        <v>302</v>
      </c>
      <c r="C1497" s="3" t="s">
        <v>73</v>
      </c>
      <c r="D1497" s="3" t="s">
        <v>33</v>
      </c>
      <c r="E1497" s="3" t="s">
        <v>34</v>
      </c>
      <c r="F1497" s="3">
        <v>7140.02</v>
      </c>
      <c r="G1497" s="3">
        <v>1071</v>
      </c>
      <c r="H1497" s="3">
        <v>6069.02</v>
      </c>
      <c r="I1497" s="3" t="s">
        <v>56</v>
      </c>
      <c r="J1497" s="5">
        <v>1.1764700066897129</v>
      </c>
      <c r="K1497" t="str">
        <f>_xlfn.XLOOKUP(D1497, dim_channels!A:A, dim_channels!C:C, "Not Found")</f>
        <v>OTA</v>
      </c>
      <c r="L1497" t="str">
        <f>_xlfn.XLOOKUP(D1497, dim_channels!A:A, dim_channels!B:B, "Not Found")</f>
        <v>Booking.com</v>
      </c>
    </row>
    <row r="1498" spans="1:12" x14ac:dyDescent="0.2">
      <c r="A1498" s="2" t="s">
        <v>1928</v>
      </c>
      <c r="B1498" s="2" t="s">
        <v>156</v>
      </c>
      <c r="C1498" s="2" t="s">
        <v>661</v>
      </c>
      <c r="D1498" s="2" t="s">
        <v>45</v>
      </c>
      <c r="E1498" s="2" t="s">
        <v>46</v>
      </c>
      <c r="F1498" s="2">
        <v>3119.92</v>
      </c>
      <c r="G1498" s="2">
        <v>156</v>
      </c>
      <c r="H1498" s="2">
        <v>2963.92</v>
      </c>
      <c r="I1498" s="2" t="s">
        <v>41</v>
      </c>
      <c r="J1498" s="4">
        <v>1.0526329995411481</v>
      </c>
      <c r="K1498" t="str">
        <f>_xlfn.XLOOKUP(D1498, dim_channels!A:A, dim_channels!C:C, "Not Found")</f>
        <v>Corporate</v>
      </c>
      <c r="L1498" t="str">
        <f>_xlfn.XLOOKUP(D1498, dim_channels!A:A, dim_channels!B:B, "Not Found")</f>
        <v>Corporate Direct</v>
      </c>
    </row>
    <row r="1499" spans="1:12" x14ac:dyDescent="0.2">
      <c r="A1499" s="3" t="s">
        <v>1929</v>
      </c>
      <c r="B1499" s="3" t="s">
        <v>749</v>
      </c>
      <c r="C1499" s="3" t="s">
        <v>824</v>
      </c>
      <c r="D1499" s="3" t="s">
        <v>33</v>
      </c>
      <c r="E1499" s="3" t="s">
        <v>28</v>
      </c>
      <c r="F1499" s="3">
        <v>7283.99</v>
      </c>
      <c r="G1499" s="3">
        <v>1092.5999999999999</v>
      </c>
      <c r="H1499" s="3">
        <v>6191.39</v>
      </c>
      <c r="I1499" s="3" t="s">
        <v>29</v>
      </c>
      <c r="J1499" s="5">
        <v>1.1764708732610929</v>
      </c>
      <c r="K1499" t="str">
        <f>_xlfn.XLOOKUP(D1499, dim_channels!A:A, dim_channels!C:C, "Not Found")</f>
        <v>OTA</v>
      </c>
      <c r="L1499" t="str">
        <f>_xlfn.XLOOKUP(D1499, dim_channels!A:A, dim_channels!B:B, "Not Found")</f>
        <v>Booking.com</v>
      </c>
    </row>
    <row r="1500" spans="1:12" x14ac:dyDescent="0.2">
      <c r="A1500" s="2" t="s">
        <v>1930</v>
      </c>
      <c r="B1500" s="2" t="s">
        <v>285</v>
      </c>
      <c r="C1500" s="2" t="s">
        <v>239</v>
      </c>
      <c r="D1500" s="2" t="s">
        <v>27</v>
      </c>
      <c r="E1500" s="2" t="s">
        <v>60</v>
      </c>
      <c r="F1500" s="2">
        <v>3371.65</v>
      </c>
      <c r="G1500" s="2">
        <v>0</v>
      </c>
      <c r="H1500" s="2">
        <v>3371.65</v>
      </c>
      <c r="I1500" s="2" t="s">
        <v>29</v>
      </c>
      <c r="J1500" s="4">
        <v>1</v>
      </c>
      <c r="K1500" t="str">
        <f>_xlfn.XLOOKUP(D1500, dim_channels!A:A, dim_channels!C:C, "Not Found")</f>
        <v>OTA</v>
      </c>
      <c r="L1500" t="str">
        <f>_xlfn.XLOOKUP(D1500, dim_channels!A:A, dim_channels!B:B, "Not Found")</f>
        <v>Expedia</v>
      </c>
    </row>
    <row r="1501" spans="1:12" x14ac:dyDescent="0.2">
      <c r="A1501" s="3" t="s">
        <v>1931</v>
      </c>
      <c r="B1501" s="3" t="s">
        <v>247</v>
      </c>
      <c r="C1501" s="3" t="s">
        <v>778</v>
      </c>
      <c r="D1501" s="3" t="s">
        <v>52</v>
      </c>
      <c r="E1501" s="3" t="s">
        <v>34</v>
      </c>
      <c r="F1501" s="3">
        <v>2784.5</v>
      </c>
      <c r="G1501" s="3">
        <v>334.14</v>
      </c>
      <c r="H1501" s="3">
        <v>2450.36</v>
      </c>
      <c r="I1501" s="3" t="s">
        <v>56</v>
      </c>
      <c r="J1501" s="5">
        <v>1.136363636363636</v>
      </c>
      <c r="K1501" t="str">
        <f>_xlfn.XLOOKUP(D1501, dim_channels!A:A, dim_channels!C:C, "Not Found")</f>
        <v>OTA</v>
      </c>
      <c r="L1501" t="str">
        <f>_xlfn.XLOOKUP(D1501, dim_channels!A:A, dim_channels!B:B, "Not Found")</f>
        <v>Agoda</v>
      </c>
    </row>
    <row r="1502" spans="1:12" x14ac:dyDescent="0.2">
      <c r="A1502" s="2" t="s">
        <v>1932</v>
      </c>
      <c r="B1502" s="2" t="s">
        <v>525</v>
      </c>
      <c r="C1502" s="2" t="s">
        <v>891</v>
      </c>
      <c r="D1502" s="2" t="s">
        <v>33</v>
      </c>
      <c r="E1502" s="2" t="s">
        <v>34</v>
      </c>
      <c r="F1502" s="2">
        <v>5595.27</v>
      </c>
      <c r="G1502" s="2">
        <v>839.29</v>
      </c>
      <c r="H1502" s="2">
        <v>4755.9799999999996</v>
      </c>
      <c r="I1502" s="2" t="s">
        <v>41</v>
      </c>
      <c r="J1502" s="4">
        <v>1.1764704645519961</v>
      </c>
      <c r="K1502" t="str">
        <f>_xlfn.XLOOKUP(D1502, dim_channels!A:A, dim_channels!C:C, "Not Found")</f>
        <v>OTA</v>
      </c>
      <c r="L1502" t="str">
        <f>_xlfn.XLOOKUP(D1502, dim_channels!A:A, dim_channels!B:B, "Not Found")</f>
        <v>Booking.com</v>
      </c>
    </row>
    <row r="1503" spans="1:12" x14ac:dyDescent="0.2">
      <c r="A1503" s="3" t="s">
        <v>1933</v>
      </c>
      <c r="B1503" s="3" t="s">
        <v>328</v>
      </c>
      <c r="C1503" s="3" t="s">
        <v>32</v>
      </c>
      <c r="D1503" s="3" t="s">
        <v>33</v>
      </c>
      <c r="E1503" s="3" t="s">
        <v>34</v>
      </c>
      <c r="F1503" s="3">
        <v>5455.11</v>
      </c>
      <c r="G1503" s="3">
        <v>818.27</v>
      </c>
      <c r="H1503" s="3">
        <v>4636.84</v>
      </c>
      <c r="I1503" s="3" t="s">
        <v>41</v>
      </c>
      <c r="J1503" s="5">
        <v>1.1764714762640069</v>
      </c>
      <c r="K1503" t="str">
        <f>_xlfn.XLOOKUP(D1503, dim_channels!A:A, dim_channels!C:C, "Not Found")</f>
        <v>OTA</v>
      </c>
      <c r="L1503" t="str">
        <f>_xlfn.XLOOKUP(D1503, dim_channels!A:A, dim_channels!B:B, "Not Found")</f>
        <v>Booking.com</v>
      </c>
    </row>
    <row r="1504" spans="1:12" x14ac:dyDescent="0.2">
      <c r="A1504" s="2" t="s">
        <v>1934</v>
      </c>
      <c r="B1504" s="2" t="s">
        <v>418</v>
      </c>
      <c r="C1504" s="2" t="s">
        <v>794</v>
      </c>
      <c r="D1504" s="2" t="s">
        <v>114</v>
      </c>
      <c r="E1504" s="2" t="s">
        <v>115</v>
      </c>
      <c r="F1504" s="2">
        <v>3011.19</v>
      </c>
      <c r="G1504" s="2">
        <v>301.12</v>
      </c>
      <c r="H1504" s="2">
        <v>2710.07</v>
      </c>
      <c r="I1504" s="2" t="s">
        <v>41</v>
      </c>
      <c r="J1504" s="4">
        <v>1.111111521104621</v>
      </c>
      <c r="K1504" t="str">
        <f>_xlfn.XLOOKUP(D1504, dim_channels!A:A, dim_channels!C:C, "Not Found")</f>
        <v>Offline</v>
      </c>
      <c r="L1504" t="str">
        <f>_xlfn.XLOOKUP(D1504, dim_channels!A:A, dim_channels!B:B, "Not Found")</f>
        <v>Travel Agency</v>
      </c>
    </row>
    <row r="1505" spans="1:12" x14ac:dyDescent="0.2">
      <c r="A1505" s="3" t="s">
        <v>1935</v>
      </c>
      <c r="B1505" s="3" t="s">
        <v>813</v>
      </c>
      <c r="C1505" s="3" t="s">
        <v>538</v>
      </c>
      <c r="D1505" s="3" t="s">
        <v>114</v>
      </c>
      <c r="E1505" s="3" t="s">
        <v>46</v>
      </c>
      <c r="F1505" s="3">
        <v>14075.61</v>
      </c>
      <c r="G1505" s="3">
        <v>1407.56</v>
      </c>
      <c r="H1505" s="3">
        <v>12668.05</v>
      </c>
      <c r="I1505" s="3" t="s">
        <v>29</v>
      </c>
      <c r="J1505" s="5">
        <v>1.1111110234013919</v>
      </c>
      <c r="K1505" t="str">
        <f>_xlfn.XLOOKUP(D1505, dim_channels!A:A, dim_channels!C:C, "Not Found")</f>
        <v>Offline</v>
      </c>
      <c r="L1505" t="str">
        <f>_xlfn.XLOOKUP(D1505, dim_channels!A:A, dim_channels!B:B, "Not Found")</f>
        <v>Travel Agency</v>
      </c>
    </row>
    <row r="1506" spans="1:12" x14ac:dyDescent="0.2">
      <c r="A1506" s="2" t="s">
        <v>1936</v>
      </c>
      <c r="B1506" s="2" t="s">
        <v>649</v>
      </c>
      <c r="C1506" s="2" t="s">
        <v>543</v>
      </c>
      <c r="D1506" s="2" t="s">
        <v>52</v>
      </c>
      <c r="E1506" s="2" t="s">
        <v>34</v>
      </c>
      <c r="F1506" s="2">
        <v>2257.62</v>
      </c>
      <c r="G1506" s="2">
        <v>270.91000000000003</v>
      </c>
      <c r="H1506" s="2">
        <v>1986.71</v>
      </c>
      <c r="I1506" s="2" t="s">
        <v>56</v>
      </c>
      <c r="J1506" s="4">
        <v>1.1363611196400081</v>
      </c>
      <c r="K1506" t="str">
        <f>_xlfn.XLOOKUP(D1506, dim_channels!A:A, dim_channels!C:C, "Not Found")</f>
        <v>OTA</v>
      </c>
      <c r="L1506" t="str">
        <f>_xlfn.XLOOKUP(D1506, dim_channels!A:A, dim_channels!B:B, "Not Found")</f>
        <v>Agoda</v>
      </c>
    </row>
    <row r="1507" spans="1:12" x14ac:dyDescent="0.2">
      <c r="A1507" s="3" t="s">
        <v>1937</v>
      </c>
      <c r="B1507" s="3" t="s">
        <v>515</v>
      </c>
      <c r="C1507" s="3" t="s">
        <v>101</v>
      </c>
      <c r="D1507" s="3" t="s">
        <v>45</v>
      </c>
      <c r="E1507" s="3" t="s">
        <v>46</v>
      </c>
      <c r="F1507" s="3">
        <v>4442.95</v>
      </c>
      <c r="G1507" s="3">
        <v>222.15</v>
      </c>
      <c r="H1507" s="3">
        <v>4220.8</v>
      </c>
      <c r="I1507" s="3" t="s">
        <v>29</v>
      </c>
      <c r="J1507" s="5">
        <v>1.0526322024260799</v>
      </c>
      <c r="K1507" t="str">
        <f>_xlfn.XLOOKUP(D1507, dim_channels!A:A, dim_channels!C:C, "Not Found")</f>
        <v>Corporate</v>
      </c>
      <c r="L1507" t="str">
        <f>_xlfn.XLOOKUP(D1507, dim_channels!A:A, dim_channels!B:B, "Not Found")</f>
        <v>Corporate Direct</v>
      </c>
    </row>
    <row r="1508" spans="1:12" x14ac:dyDescent="0.2">
      <c r="A1508" s="2" t="s">
        <v>1938</v>
      </c>
      <c r="B1508" s="2" t="s">
        <v>158</v>
      </c>
      <c r="C1508" s="2" t="s">
        <v>244</v>
      </c>
      <c r="D1508" s="2" t="s">
        <v>169</v>
      </c>
      <c r="E1508" s="2" t="s">
        <v>46</v>
      </c>
      <c r="F1508" s="2">
        <v>10360.219999999999</v>
      </c>
      <c r="G1508" s="2">
        <v>2072.04</v>
      </c>
      <c r="H1508" s="2">
        <v>8288.18</v>
      </c>
      <c r="I1508" s="2" t="s">
        <v>29</v>
      </c>
      <c r="J1508" s="4">
        <v>1.2499993967312479</v>
      </c>
      <c r="K1508" t="str">
        <f>_xlfn.XLOOKUP(D1508, dim_channels!A:A, dim_channels!C:C, "Not Found")</f>
        <v>GDS</v>
      </c>
      <c r="L1508" t="str">
        <f>_xlfn.XLOOKUP(D1508, dim_channels!A:A, dim_channels!B:B, "Not Found")</f>
        <v>GDS (Amadeus)</v>
      </c>
    </row>
    <row r="1509" spans="1:12" x14ac:dyDescent="0.2">
      <c r="A1509" s="3" t="s">
        <v>1939</v>
      </c>
      <c r="B1509" s="3" t="s">
        <v>509</v>
      </c>
      <c r="C1509" s="3" t="s">
        <v>1825</v>
      </c>
      <c r="D1509" s="3" t="s">
        <v>33</v>
      </c>
      <c r="E1509" s="3" t="s">
        <v>34</v>
      </c>
      <c r="F1509" s="3">
        <v>5763.3</v>
      </c>
      <c r="G1509" s="3">
        <v>864.5</v>
      </c>
      <c r="H1509" s="3">
        <v>4898.8</v>
      </c>
      <c r="I1509" s="3" t="s">
        <v>29</v>
      </c>
      <c r="J1509" s="5">
        <v>1.1764717890095531</v>
      </c>
      <c r="K1509" t="str">
        <f>_xlfn.XLOOKUP(D1509, dim_channels!A:A, dim_channels!C:C, "Not Found")</f>
        <v>OTA</v>
      </c>
      <c r="L1509" t="str">
        <f>_xlfn.XLOOKUP(D1509, dim_channels!A:A, dim_channels!B:B, "Not Found")</f>
        <v>Booking.com</v>
      </c>
    </row>
    <row r="1510" spans="1:12" x14ac:dyDescent="0.2">
      <c r="A1510" s="2" t="s">
        <v>1940</v>
      </c>
      <c r="B1510" s="2" t="s">
        <v>318</v>
      </c>
      <c r="C1510" s="2" t="s">
        <v>104</v>
      </c>
      <c r="D1510" s="2" t="s">
        <v>52</v>
      </c>
      <c r="E1510" s="2" t="s">
        <v>34</v>
      </c>
      <c r="F1510" s="2">
        <v>2694.13</v>
      </c>
      <c r="G1510" s="2">
        <v>323.3</v>
      </c>
      <c r="H1510" s="2">
        <v>2370.83</v>
      </c>
      <c r="I1510" s="2" t="s">
        <v>29</v>
      </c>
      <c r="J1510" s="4">
        <v>1.1363657453296949</v>
      </c>
      <c r="K1510" t="str">
        <f>_xlfn.XLOOKUP(D1510, dim_channels!A:A, dim_channels!C:C, "Not Found")</f>
        <v>OTA</v>
      </c>
      <c r="L1510" t="str">
        <f>_xlfn.XLOOKUP(D1510, dim_channels!A:A, dim_channels!B:B, "Not Found")</f>
        <v>Agoda</v>
      </c>
    </row>
    <row r="1511" spans="1:12" x14ac:dyDescent="0.2">
      <c r="A1511" s="3" t="s">
        <v>1941</v>
      </c>
      <c r="B1511" s="3" t="s">
        <v>167</v>
      </c>
      <c r="C1511" s="3" t="s">
        <v>150</v>
      </c>
      <c r="D1511" s="3" t="s">
        <v>52</v>
      </c>
      <c r="E1511" s="3" t="s">
        <v>34</v>
      </c>
      <c r="F1511" s="3">
        <v>5309.53</v>
      </c>
      <c r="G1511" s="3">
        <v>637.14</v>
      </c>
      <c r="H1511" s="3">
        <v>4672.3900000000003</v>
      </c>
      <c r="I1511" s="3" t="s">
        <v>29</v>
      </c>
      <c r="J1511" s="5">
        <v>1.136362760814059</v>
      </c>
      <c r="K1511" t="str">
        <f>_xlfn.XLOOKUP(D1511, dim_channels!A:A, dim_channels!C:C, "Not Found")</f>
        <v>OTA</v>
      </c>
      <c r="L1511" t="str">
        <f>_xlfn.XLOOKUP(D1511, dim_channels!A:A, dim_channels!B:B, "Not Found")</f>
        <v>Agoda</v>
      </c>
    </row>
    <row r="1512" spans="1:12" x14ac:dyDescent="0.2">
      <c r="A1512" s="2" t="s">
        <v>1942</v>
      </c>
      <c r="B1512" s="2" t="s">
        <v>1048</v>
      </c>
      <c r="C1512" s="2" t="s">
        <v>597</v>
      </c>
      <c r="D1512" s="2" t="s">
        <v>169</v>
      </c>
      <c r="E1512" s="2" t="s">
        <v>46</v>
      </c>
      <c r="F1512" s="2">
        <v>4566.08</v>
      </c>
      <c r="G1512" s="2">
        <v>913.22</v>
      </c>
      <c r="H1512" s="2">
        <v>3652.86</v>
      </c>
      <c r="I1512" s="2" t="s">
        <v>56</v>
      </c>
      <c r="J1512" s="4">
        <v>1.2500013687904821</v>
      </c>
      <c r="K1512" t="str">
        <f>_xlfn.XLOOKUP(D1512, dim_channels!A:A, dim_channels!C:C, "Not Found")</f>
        <v>GDS</v>
      </c>
      <c r="L1512" t="str">
        <f>_xlfn.XLOOKUP(D1512, dim_channels!A:A, dim_channels!B:B, "Not Found")</f>
        <v>GDS (Amadeus)</v>
      </c>
    </row>
    <row r="1513" spans="1:12" x14ac:dyDescent="0.2">
      <c r="A1513" s="3" t="s">
        <v>1943</v>
      </c>
      <c r="B1513" s="3" t="s">
        <v>465</v>
      </c>
      <c r="C1513" s="3" t="s">
        <v>460</v>
      </c>
      <c r="D1513" s="3" t="s">
        <v>114</v>
      </c>
      <c r="E1513" s="3" t="s">
        <v>115</v>
      </c>
      <c r="F1513" s="3">
        <v>8530.74</v>
      </c>
      <c r="G1513" s="3">
        <v>853.07</v>
      </c>
      <c r="H1513" s="3">
        <v>7677.67</v>
      </c>
      <c r="I1513" s="3" t="s">
        <v>56</v>
      </c>
      <c r="J1513" s="5">
        <v>1.111110532231784</v>
      </c>
      <c r="K1513" t="str">
        <f>_xlfn.XLOOKUP(D1513, dim_channels!A:A, dim_channels!C:C, "Not Found")</f>
        <v>Offline</v>
      </c>
      <c r="L1513" t="str">
        <f>_xlfn.XLOOKUP(D1513, dim_channels!A:A, dim_channels!B:B, "Not Found")</f>
        <v>Travel Agency</v>
      </c>
    </row>
    <row r="1514" spans="1:12" x14ac:dyDescent="0.2">
      <c r="A1514" s="2" t="s">
        <v>1944</v>
      </c>
      <c r="B1514" s="2" t="s">
        <v>595</v>
      </c>
      <c r="C1514" s="2" t="s">
        <v>986</v>
      </c>
      <c r="D1514" s="2" t="s">
        <v>45</v>
      </c>
      <c r="E1514" s="2" t="s">
        <v>89</v>
      </c>
      <c r="F1514" s="2">
        <v>9763.2800000000007</v>
      </c>
      <c r="G1514" s="2">
        <v>0</v>
      </c>
      <c r="H1514" s="2">
        <v>9763.2800000000007</v>
      </c>
      <c r="I1514" s="2" t="s">
        <v>29</v>
      </c>
      <c r="J1514" s="4">
        <v>1</v>
      </c>
      <c r="K1514" t="str">
        <f>_xlfn.XLOOKUP(D1514, dim_channels!A:A, dim_channels!C:C, "Not Found")</f>
        <v>Corporate</v>
      </c>
      <c r="L1514" t="str">
        <f>_xlfn.XLOOKUP(D1514, dim_channels!A:A, dim_channels!B:B, "Not Found")</f>
        <v>Corporate Direct</v>
      </c>
    </row>
    <row r="1515" spans="1:12" x14ac:dyDescent="0.2">
      <c r="A1515" s="3" t="s">
        <v>1945</v>
      </c>
      <c r="B1515" s="3" t="s">
        <v>351</v>
      </c>
      <c r="C1515" s="3" t="s">
        <v>91</v>
      </c>
      <c r="D1515" s="3" t="s">
        <v>45</v>
      </c>
      <c r="E1515" s="3" t="s">
        <v>46</v>
      </c>
      <c r="F1515" s="3">
        <v>5620.88</v>
      </c>
      <c r="G1515" s="3">
        <v>281.04000000000002</v>
      </c>
      <c r="H1515" s="3">
        <v>5339.84</v>
      </c>
      <c r="I1515" s="3" t="s">
        <v>29</v>
      </c>
      <c r="J1515" s="5">
        <v>1.052630790435668</v>
      </c>
      <c r="K1515" t="str">
        <f>_xlfn.XLOOKUP(D1515, dim_channels!A:A, dim_channels!C:C, "Not Found")</f>
        <v>Corporate</v>
      </c>
      <c r="L1515" t="str">
        <f>_xlfn.XLOOKUP(D1515, dim_channels!A:A, dim_channels!B:B, "Not Found")</f>
        <v>Corporate Direct</v>
      </c>
    </row>
    <row r="1516" spans="1:12" x14ac:dyDescent="0.2">
      <c r="A1516" s="2" t="s">
        <v>1946</v>
      </c>
      <c r="B1516" s="2" t="s">
        <v>244</v>
      </c>
      <c r="C1516" s="2" t="s">
        <v>147</v>
      </c>
      <c r="D1516" s="2" t="s">
        <v>45</v>
      </c>
      <c r="E1516" s="2" t="s">
        <v>89</v>
      </c>
      <c r="F1516" s="2">
        <v>15757.4</v>
      </c>
      <c r="G1516" s="2">
        <v>0</v>
      </c>
      <c r="H1516" s="2">
        <v>15757.4</v>
      </c>
      <c r="I1516" s="2" t="s">
        <v>29</v>
      </c>
      <c r="J1516" s="4">
        <v>1</v>
      </c>
      <c r="K1516" t="str">
        <f>_xlfn.XLOOKUP(D1516, dim_channels!A:A, dim_channels!C:C, "Not Found")</f>
        <v>Corporate</v>
      </c>
      <c r="L1516" t="str">
        <f>_xlfn.XLOOKUP(D1516, dim_channels!A:A, dim_channels!B:B, "Not Found")</f>
        <v>Corporate Direct</v>
      </c>
    </row>
    <row r="1517" spans="1:12" x14ac:dyDescent="0.2">
      <c r="A1517" s="3" t="s">
        <v>1947</v>
      </c>
      <c r="B1517" s="3" t="s">
        <v>443</v>
      </c>
      <c r="C1517" s="3" t="s">
        <v>87</v>
      </c>
      <c r="D1517" s="3" t="s">
        <v>45</v>
      </c>
      <c r="E1517" s="3" t="s">
        <v>89</v>
      </c>
      <c r="F1517" s="3">
        <v>15823.18</v>
      </c>
      <c r="G1517" s="3">
        <v>0</v>
      </c>
      <c r="H1517" s="3">
        <v>15823.18</v>
      </c>
      <c r="I1517" s="3" t="s">
        <v>29</v>
      </c>
      <c r="J1517" s="5">
        <v>1</v>
      </c>
      <c r="K1517" t="str">
        <f>_xlfn.XLOOKUP(D1517, dim_channels!A:A, dim_channels!C:C, "Not Found")</f>
        <v>Corporate</v>
      </c>
      <c r="L1517" t="str">
        <f>_xlfn.XLOOKUP(D1517, dim_channels!A:A, dim_channels!B:B, "Not Found")</f>
        <v>Corporate Direct</v>
      </c>
    </row>
    <row r="1518" spans="1:12" x14ac:dyDescent="0.2">
      <c r="A1518" s="2" t="s">
        <v>1948</v>
      </c>
      <c r="B1518" s="2" t="s">
        <v>619</v>
      </c>
      <c r="C1518" s="2" t="s">
        <v>448</v>
      </c>
      <c r="D1518" s="2" t="s">
        <v>52</v>
      </c>
      <c r="E1518" s="2" t="s">
        <v>34</v>
      </c>
      <c r="F1518" s="2">
        <v>3120.75</v>
      </c>
      <c r="G1518" s="2">
        <v>374.49</v>
      </c>
      <c r="H1518" s="2">
        <v>2746.26</v>
      </c>
      <c r="I1518" s="2" t="s">
        <v>29</v>
      </c>
      <c r="J1518" s="4">
        <v>1.136363636363636</v>
      </c>
      <c r="K1518" t="str">
        <f>_xlfn.XLOOKUP(D1518, dim_channels!A:A, dim_channels!C:C, "Not Found")</f>
        <v>OTA</v>
      </c>
      <c r="L1518" t="str">
        <f>_xlfn.XLOOKUP(D1518, dim_channels!A:A, dim_channels!B:B, "Not Found")</f>
        <v>Agoda</v>
      </c>
    </row>
    <row r="1519" spans="1:12" x14ac:dyDescent="0.2">
      <c r="A1519" s="3" t="s">
        <v>1949</v>
      </c>
      <c r="B1519" s="3" t="s">
        <v>278</v>
      </c>
      <c r="C1519" s="3" t="s">
        <v>807</v>
      </c>
      <c r="D1519" s="3" t="s">
        <v>52</v>
      </c>
      <c r="E1519" s="3" t="s">
        <v>34</v>
      </c>
      <c r="F1519" s="3">
        <v>6917.77</v>
      </c>
      <c r="G1519" s="3">
        <v>830.13</v>
      </c>
      <c r="H1519" s="3">
        <v>6087.64</v>
      </c>
      <c r="I1519" s="3" t="s">
        <v>29</v>
      </c>
      <c r="J1519" s="5">
        <v>1.136363188361992</v>
      </c>
      <c r="K1519" t="str">
        <f>_xlfn.XLOOKUP(D1519, dim_channels!A:A, dim_channels!C:C, "Not Found")</f>
        <v>OTA</v>
      </c>
      <c r="L1519" t="str">
        <f>_xlfn.XLOOKUP(D1519, dim_channels!A:A, dim_channels!B:B, "Not Found")</f>
        <v>Agoda</v>
      </c>
    </row>
    <row r="1520" spans="1:12" x14ac:dyDescent="0.2">
      <c r="A1520" s="2" t="s">
        <v>1950</v>
      </c>
      <c r="B1520" s="2" t="s">
        <v>130</v>
      </c>
      <c r="C1520" s="2" t="s">
        <v>426</v>
      </c>
      <c r="D1520" s="2" t="s">
        <v>27</v>
      </c>
      <c r="E1520" s="2" t="s">
        <v>28</v>
      </c>
      <c r="F1520" s="2">
        <v>13004.25</v>
      </c>
      <c r="G1520" s="2">
        <v>2340.7600000000002</v>
      </c>
      <c r="H1520" s="2">
        <v>10663.49</v>
      </c>
      <c r="I1520" s="2" t="s">
        <v>29</v>
      </c>
      <c r="J1520" s="4">
        <v>1.219511623305316</v>
      </c>
      <c r="K1520" t="str">
        <f>_xlfn.XLOOKUP(D1520, dim_channels!A:A, dim_channels!C:C, "Not Found")</f>
        <v>OTA</v>
      </c>
      <c r="L1520" t="str">
        <f>_xlfn.XLOOKUP(D1520, dim_channels!A:A, dim_channels!B:B, "Not Found")</f>
        <v>Expedia</v>
      </c>
    </row>
    <row r="1521" spans="1:12" x14ac:dyDescent="0.2">
      <c r="A1521" s="3" t="s">
        <v>1951</v>
      </c>
      <c r="B1521" s="3" t="s">
        <v>37</v>
      </c>
      <c r="C1521" s="3" t="s">
        <v>351</v>
      </c>
      <c r="D1521" s="3" t="s">
        <v>52</v>
      </c>
      <c r="E1521" s="3" t="s">
        <v>34</v>
      </c>
      <c r="F1521" s="3">
        <v>3199.67</v>
      </c>
      <c r="G1521" s="3">
        <v>383.96</v>
      </c>
      <c r="H1521" s="3">
        <v>2815.71</v>
      </c>
      <c r="I1521" s="3" t="s">
        <v>29</v>
      </c>
      <c r="J1521" s="5">
        <v>1.136363474931722</v>
      </c>
      <c r="K1521" t="str">
        <f>_xlfn.XLOOKUP(D1521, dim_channels!A:A, dim_channels!C:C, "Not Found")</f>
        <v>OTA</v>
      </c>
      <c r="L1521" t="str">
        <f>_xlfn.XLOOKUP(D1521, dim_channels!A:A, dim_channels!B:B, "Not Found")</f>
        <v>Agoda</v>
      </c>
    </row>
    <row r="1522" spans="1:12" x14ac:dyDescent="0.2">
      <c r="A1522" s="2" t="s">
        <v>1952</v>
      </c>
      <c r="B1522" s="2" t="s">
        <v>187</v>
      </c>
      <c r="C1522" s="2" t="s">
        <v>787</v>
      </c>
      <c r="D1522" s="2" t="s">
        <v>27</v>
      </c>
      <c r="E1522" s="2" t="s">
        <v>60</v>
      </c>
      <c r="F1522" s="2">
        <v>9964.43</v>
      </c>
      <c r="G1522" s="2">
        <v>0</v>
      </c>
      <c r="H1522" s="2">
        <v>9964.43</v>
      </c>
      <c r="I1522" s="2" t="s">
        <v>29</v>
      </c>
      <c r="J1522" s="4">
        <v>1</v>
      </c>
      <c r="K1522" t="str">
        <f>_xlfn.XLOOKUP(D1522, dim_channels!A:A, dim_channels!C:C, "Not Found")</f>
        <v>OTA</v>
      </c>
      <c r="L1522" t="str">
        <f>_xlfn.XLOOKUP(D1522, dim_channels!A:A, dim_channels!B:B, "Not Found")</f>
        <v>Expedia</v>
      </c>
    </row>
    <row r="1523" spans="1:12" x14ac:dyDescent="0.2">
      <c r="A1523" s="3" t="s">
        <v>1953</v>
      </c>
      <c r="B1523" s="3" t="s">
        <v>91</v>
      </c>
      <c r="C1523" s="3" t="s">
        <v>422</v>
      </c>
      <c r="D1523" s="3" t="s">
        <v>169</v>
      </c>
      <c r="E1523" s="3" t="s">
        <v>46</v>
      </c>
      <c r="F1523" s="3">
        <v>12416.63</v>
      </c>
      <c r="G1523" s="3">
        <v>2483.33</v>
      </c>
      <c r="H1523" s="3">
        <v>9933.2999999999993</v>
      </c>
      <c r="I1523" s="3" t="s">
        <v>29</v>
      </c>
      <c r="J1523" s="5">
        <v>1.250000503357394</v>
      </c>
      <c r="K1523" t="str">
        <f>_xlfn.XLOOKUP(D1523, dim_channels!A:A, dim_channels!C:C, "Not Found")</f>
        <v>GDS</v>
      </c>
      <c r="L1523" t="str">
        <f>_xlfn.XLOOKUP(D1523, dim_channels!A:A, dim_channels!B:B, "Not Found")</f>
        <v>GDS (Amadeus)</v>
      </c>
    </row>
    <row r="1524" spans="1:12" x14ac:dyDescent="0.2">
      <c r="A1524" s="2" t="s">
        <v>1954</v>
      </c>
      <c r="B1524" s="2" t="s">
        <v>121</v>
      </c>
      <c r="C1524" s="2" t="s">
        <v>54</v>
      </c>
      <c r="D1524" s="2" t="s">
        <v>169</v>
      </c>
      <c r="E1524" s="2" t="s">
        <v>34</v>
      </c>
      <c r="F1524" s="2">
        <v>6906.5</v>
      </c>
      <c r="G1524" s="2">
        <v>1381.3</v>
      </c>
      <c r="H1524" s="2">
        <v>5525.2</v>
      </c>
      <c r="I1524" s="2" t="s">
        <v>29</v>
      </c>
      <c r="J1524" s="4">
        <v>1.25</v>
      </c>
      <c r="K1524" t="str">
        <f>_xlfn.XLOOKUP(D1524, dim_channels!A:A, dim_channels!C:C, "Not Found")</f>
        <v>GDS</v>
      </c>
      <c r="L1524" t="str">
        <f>_xlfn.XLOOKUP(D1524, dim_channels!A:A, dim_channels!B:B, "Not Found")</f>
        <v>GDS (Amadeus)</v>
      </c>
    </row>
    <row r="1525" spans="1:12" x14ac:dyDescent="0.2">
      <c r="A1525" s="3" t="s">
        <v>1955</v>
      </c>
      <c r="B1525" s="3" t="s">
        <v>509</v>
      </c>
      <c r="C1525" s="3" t="s">
        <v>198</v>
      </c>
      <c r="D1525" s="3" t="s">
        <v>52</v>
      </c>
      <c r="E1525" s="3" t="s">
        <v>34</v>
      </c>
      <c r="F1525" s="3">
        <v>7744.39</v>
      </c>
      <c r="G1525" s="3">
        <v>929.33</v>
      </c>
      <c r="H1525" s="3">
        <v>6815.06</v>
      </c>
      <c r="I1525" s="3" t="s">
        <v>29</v>
      </c>
      <c r="J1525" s="5">
        <v>1.136364169941277</v>
      </c>
      <c r="K1525" t="str">
        <f>_xlfn.XLOOKUP(D1525, dim_channels!A:A, dim_channels!C:C, "Not Found")</f>
        <v>OTA</v>
      </c>
      <c r="L1525" t="str">
        <f>_xlfn.XLOOKUP(D1525, dim_channels!A:A, dim_channels!B:B, "Not Found")</f>
        <v>Agoda</v>
      </c>
    </row>
    <row r="1526" spans="1:12" x14ac:dyDescent="0.2">
      <c r="A1526" s="2" t="s">
        <v>1956</v>
      </c>
      <c r="B1526" s="2" t="s">
        <v>1272</v>
      </c>
      <c r="C1526" s="2" t="s">
        <v>630</v>
      </c>
      <c r="D1526" s="2" t="s">
        <v>27</v>
      </c>
      <c r="E1526" s="2" t="s">
        <v>60</v>
      </c>
      <c r="F1526" s="2">
        <v>5810.89</v>
      </c>
      <c r="G1526" s="2">
        <v>0</v>
      </c>
      <c r="H1526" s="2">
        <v>5810.89</v>
      </c>
      <c r="I1526" s="2" t="s">
        <v>41</v>
      </c>
      <c r="J1526" s="4">
        <v>1</v>
      </c>
      <c r="K1526" t="str">
        <f>_xlfn.XLOOKUP(D1526, dim_channels!A:A, dim_channels!C:C, "Not Found")</f>
        <v>OTA</v>
      </c>
      <c r="L1526" t="str">
        <f>_xlfn.XLOOKUP(D1526, dim_channels!A:A, dim_channels!B:B, "Not Found")</f>
        <v>Expedia</v>
      </c>
    </row>
    <row r="1527" spans="1:12" x14ac:dyDescent="0.2">
      <c r="A1527" s="3" t="s">
        <v>1957</v>
      </c>
      <c r="B1527" s="3" t="s">
        <v>129</v>
      </c>
      <c r="C1527" s="3" t="s">
        <v>129</v>
      </c>
      <c r="D1527" s="3" t="s">
        <v>33</v>
      </c>
      <c r="E1527" s="3" t="s">
        <v>60</v>
      </c>
      <c r="F1527" s="3">
        <v>3627.41</v>
      </c>
      <c r="G1527" s="3">
        <v>0</v>
      </c>
      <c r="H1527" s="3">
        <v>3627.41</v>
      </c>
      <c r="I1527" s="3" t="s">
        <v>29</v>
      </c>
      <c r="J1527" s="5">
        <v>1</v>
      </c>
      <c r="K1527" t="str">
        <f>_xlfn.XLOOKUP(D1527, dim_channels!A:A, dim_channels!C:C, "Not Found")</f>
        <v>OTA</v>
      </c>
      <c r="L1527" t="str">
        <f>_xlfn.XLOOKUP(D1527, dim_channels!A:A, dim_channels!B:B, "Not Found")</f>
        <v>Booking.com</v>
      </c>
    </row>
    <row r="1528" spans="1:12" x14ac:dyDescent="0.2">
      <c r="A1528" s="2" t="s">
        <v>1958</v>
      </c>
      <c r="B1528" s="2" t="s">
        <v>50</v>
      </c>
      <c r="C1528" s="2" t="s">
        <v>307</v>
      </c>
      <c r="D1528" s="2" t="s">
        <v>169</v>
      </c>
      <c r="E1528" s="2" t="s">
        <v>46</v>
      </c>
      <c r="F1528" s="2">
        <v>3457.23</v>
      </c>
      <c r="G1528" s="2">
        <v>691.45</v>
      </c>
      <c r="H1528" s="2">
        <v>2765.78</v>
      </c>
      <c r="I1528" s="2" t="s">
        <v>29</v>
      </c>
      <c r="J1528" s="4">
        <v>1.250001807808286</v>
      </c>
      <c r="K1528" t="str">
        <f>_xlfn.XLOOKUP(D1528, dim_channels!A:A, dim_channels!C:C, "Not Found")</f>
        <v>GDS</v>
      </c>
      <c r="L1528" t="str">
        <f>_xlfn.XLOOKUP(D1528, dim_channels!A:A, dim_channels!B:B, "Not Found")</f>
        <v>GDS (Amadeus)</v>
      </c>
    </row>
    <row r="1529" spans="1:12" x14ac:dyDescent="0.2">
      <c r="A1529" s="3" t="s">
        <v>1959</v>
      </c>
      <c r="B1529" s="3" t="s">
        <v>106</v>
      </c>
      <c r="C1529" s="3" t="s">
        <v>106</v>
      </c>
      <c r="D1529" s="3" t="s">
        <v>64</v>
      </c>
      <c r="E1529" s="3" t="s">
        <v>34</v>
      </c>
      <c r="F1529" s="3">
        <v>3377.59</v>
      </c>
      <c r="G1529" s="3">
        <v>0</v>
      </c>
      <c r="H1529" s="3">
        <v>3377.59</v>
      </c>
      <c r="I1529" s="3" t="s">
        <v>29</v>
      </c>
      <c r="J1529" s="5">
        <v>1</v>
      </c>
      <c r="K1529" t="str">
        <f>_xlfn.XLOOKUP(D1529, dim_channels!A:A, dim_channels!C:C, "Not Found")</f>
        <v>Direct</v>
      </c>
      <c r="L1529" t="str">
        <f>_xlfn.XLOOKUP(D1529, dim_channels!A:A, dim_channels!B:B, "Not Found")</f>
        <v>Direct Website</v>
      </c>
    </row>
    <row r="1530" spans="1:12" x14ac:dyDescent="0.2">
      <c r="A1530" s="2" t="s">
        <v>1960</v>
      </c>
      <c r="B1530" s="2" t="s">
        <v>512</v>
      </c>
      <c r="C1530" s="2" t="s">
        <v>117</v>
      </c>
      <c r="D1530" s="2" t="s">
        <v>206</v>
      </c>
      <c r="E1530" s="2" t="s">
        <v>207</v>
      </c>
      <c r="F1530" s="2">
        <v>15684.64</v>
      </c>
      <c r="G1530" s="2">
        <v>0</v>
      </c>
      <c r="H1530" s="2">
        <v>15684.64</v>
      </c>
      <c r="I1530" s="2" t="s">
        <v>29</v>
      </c>
      <c r="J1530" s="4">
        <v>1</v>
      </c>
      <c r="K1530" t="str">
        <f>_xlfn.XLOOKUP(D1530, dim_channels!A:A, dim_channels!C:C, "Not Found")</f>
        <v>Direct</v>
      </c>
      <c r="L1530" t="str">
        <f>_xlfn.XLOOKUP(D1530, dim_channels!A:A, dim_channels!B:B, "Not Found")</f>
        <v>Walk-in</v>
      </c>
    </row>
    <row r="1531" spans="1:12" x14ac:dyDescent="0.2">
      <c r="A1531" s="3" t="s">
        <v>1961</v>
      </c>
      <c r="B1531" s="3" t="s">
        <v>202</v>
      </c>
      <c r="C1531" s="3" t="s">
        <v>754</v>
      </c>
      <c r="D1531" s="3" t="s">
        <v>169</v>
      </c>
      <c r="E1531" s="3" t="s">
        <v>34</v>
      </c>
      <c r="F1531" s="3">
        <v>10149.1</v>
      </c>
      <c r="G1531" s="3">
        <v>2029.82</v>
      </c>
      <c r="H1531" s="3">
        <v>8119.28</v>
      </c>
      <c r="I1531" s="3" t="s">
        <v>29</v>
      </c>
      <c r="J1531" s="5">
        <v>1.25</v>
      </c>
      <c r="K1531" t="str">
        <f>_xlfn.XLOOKUP(D1531, dim_channels!A:A, dim_channels!C:C, "Not Found")</f>
        <v>GDS</v>
      </c>
      <c r="L1531" t="str">
        <f>_xlfn.XLOOKUP(D1531, dim_channels!A:A, dim_channels!B:B, "Not Found")</f>
        <v>GDS (Amadeus)</v>
      </c>
    </row>
    <row r="1532" spans="1:12" x14ac:dyDescent="0.2">
      <c r="A1532" s="2" t="s">
        <v>1962</v>
      </c>
      <c r="B1532" s="2" t="s">
        <v>762</v>
      </c>
      <c r="C1532" s="2" t="s">
        <v>147</v>
      </c>
      <c r="D1532" s="2" t="s">
        <v>27</v>
      </c>
      <c r="E1532" s="2" t="s">
        <v>34</v>
      </c>
      <c r="F1532" s="2">
        <v>8622.61</v>
      </c>
      <c r="G1532" s="2">
        <v>1552.07</v>
      </c>
      <c r="H1532" s="2">
        <v>7070.54</v>
      </c>
      <c r="I1532" s="2" t="s">
        <v>56</v>
      </c>
      <c r="J1532" s="4">
        <v>1.21951222961754</v>
      </c>
      <c r="K1532" t="str">
        <f>_xlfn.XLOOKUP(D1532, dim_channels!A:A, dim_channels!C:C, "Not Found")</f>
        <v>OTA</v>
      </c>
      <c r="L1532" t="str">
        <f>_xlfn.XLOOKUP(D1532, dim_channels!A:A, dim_channels!B:B, "Not Found")</f>
        <v>Expedia</v>
      </c>
    </row>
    <row r="1533" spans="1:12" x14ac:dyDescent="0.2">
      <c r="A1533" s="3" t="s">
        <v>1963</v>
      </c>
      <c r="B1533" s="3" t="s">
        <v>315</v>
      </c>
      <c r="C1533" s="3" t="s">
        <v>209</v>
      </c>
      <c r="D1533" s="3" t="s">
        <v>45</v>
      </c>
      <c r="E1533" s="3" t="s">
        <v>46</v>
      </c>
      <c r="F1533" s="3">
        <v>7349.06</v>
      </c>
      <c r="G1533" s="3">
        <v>367.45</v>
      </c>
      <c r="H1533" s="3">
        <v>6981.61</v>
      </c>
      <c r="I1533" s="3" t="s">
        <v>29</v>
      </c>
      <c r="J1533" s="5">
        <v>1.05263112663125</v>
      </c>
      <c r="K1533" t="str">
        <f>_xlfn.XLOOKUP(D1533, dim_channels!A:A, dim_channels!C:C, "Not Found")</f>
        <v>Corporate</v>
      </c>
      <c r="L1533" t="str">
        <f>_xlfn.XLOOKUP(D1533, dim_channels!A:A, dim_channels!B:B, "Not Found")</f>
        <v>Corporate Direct</v>
      </c>
    </row>
    <row r="1534" spans="1:12" x14ac:dyDescent="0.2">
      <c r="A1534" s="2" t="s">
        <v>1964</v>
      </c>
      <c r="B1534" s="2" t="s">
        <v>48</v>
      </c>
      <c r="C1534" s="2" t="s">
        <v>286</v>
      </c>
      <c r="D1534" s="2" t="s">
        <v>52</v>
      </c>
      <c r="E1534" s="2" t="s">
        <v>60</v>
      </c>
      <c r="F1534" s="2">
        <v>6672.75</v>
      </c>
      <c r="G1534" s="2">
        <v>0</v>
      </c>
      <c r="H1534" s="2">
        <v>6672.75</v>
      </c>
      <c r="I1534" s="2" t="s">
        <v>29</v>
      </c>
      <c r="J1534" s="4">
        <v>1</v>
      </c>
      <c r="K1534" t="str">
        <f>_xlfn.XLOOKUP(D1534, dim_channels!A:A, dim_channels!C:C, "Not Found")</f>
        <v>OTA</v>
      </c>
      <c r="L1534" t="str">
        <f>_xlfn.XLOOKUP(D1534, dim_channels!A:A, dim_channels!B:B, "Not Found")</f>
        <v>Agoda</v>
      </c>
    </row>
    <row r="1535" spans="1:12" x14ac:dyDescent="0.2">
      <c r="A1535" s="3" t="s">
        <v>1965</v>
      </c>
      <c r="B1535" s="3" t="s">
        <v>1048</v>
      </c>
      <c r="C1535" s="3" t="s">
        <v>380</v>
      </c>
      <c r="D1535" s="3" t="s">
        <v>45</v>
      </c>
      <c r="E1535" s="3" t="s">
        <v>46</v>
      </c>
      <c r="F1535" s="3">
        <v>2995.97</v>
      </c>
      <c r="G1535" s="3">
        <v>149.80000000000001</v>
      </c>
      <c r="H1535" s="3">
        <v>2846.17</v>
      </c>
      <c r="I1535" s="3" t="s">
        <v>29</v>
      </c>
      <c r="J1535" s="5">
        <v>1.052632133709511</v>
      </c>
      <c r="K1535" t="str">
        <f>_xlfn.XLOOKUP(D1535, dim_channels!A:A, dim_channels!C:C, "Not Found")</f>
        <v>Corporate</v>
      </c>
      <c r="L1535" t="str">
        <f>_xlfn.XLOOKUP(D1535, dim_channels!A:A, dim_channels!B:B, "Not Found")</f>
        <v>Corporate Direct</v>
      </c>
    </row>
    <row r="1536" spans="1:12" x14ac:dyDescent="0.2">
      <c r="A1536" s="2" t="s">
        <v>1966</v>
      </c>
      <c r="B1536" s="2" t="s">
        <v>532</v>
      </c>
      <c r="C1536" s="2" t="s">
        <v>986</v>
      </c>
      <c r="D1536" s="2" t="s">
        <v>45</v>
      </c>
      <c r="E1536" s="2" t="s">
        <v>89</v>
      </c>
      <c r="F1536" s="2">
        <v>10437.129999999999</v>
      </c>
      <c r="G1536" s="2">
        <v>0</v>
      </c>
      <c r="H1536" s="2">
        <v>10437.129999999999</v>
      </c>
      <c r="I1536" s="2" t="s">
        <v>29</v>
      </c>
      <c r="J1536" s="4">
        <v>1</v>
      </c>
      <c r="K1536" t="str">
        <f>_xlfn.XLOOKUP(D1536, dim_channels!A:A, dim_channels!C:C, "Not Found")</f>
        <v>Corporate</v>
      </c>
      <c r="L1536" t="str">
        <f>_xlfn.XLOOKUP(D1536, dim_channels!A:A, dim_channels!B:B, "Not Found")</f>
        <v>Corporate Direct</v>
      </c>
    </row>
    <row r="1537" spans="1:12" x14ac:dyDescent="0.2">
      <c r="A1537" s="3" t="s">
        <v>1967</v>
      </c>
      <c r="B1537" s="3" t="s">
        <v>87</v>
      </c>
      <c r="C1537" s="3" t="s">
        <v>791</v>
      </c>
      <c r="D1537" s="3" t="s">
        <v>33</v>
      </c>
      <c r="E1537" s="3" t="s">
        <v>28</v>
      </c>
      <c r="F1537" s="3">
        <v>9599.49</v>
      </c>
      <c r="G1537" s="3">
        <v>1439.92</v>
      </c>
      <c r="H1537" s="3">
        <v>8159.57</v>
      </c>
      <c r="I1537" s="3" t="s">
        <v>29</v>
      </c>
      <c r="J1537" s="5">
        <v>1.176470083595091</v>
      </c>
      <c r="K1537" t="str">
        <f>_xlfn.XLOOKUP(D1537, dim_channels!A:A, dim_channels!C:C, "Not Found")</f>
        <v>OTA</v>
      </c>
      <c r="L1537" t="str">
        <f>_xlfn.XLOOKUP(D1537, dim_channels!A:A, dim_channels!B:B, "Not Found")</f>
        <v>Booking.com</v>
      </c>
    </row>
    <row r="1538" spans="1:12" x14ac:dyDescent="0.2">
      <c r="A1538" s="2" t="s">
        <v>1968</v>
      </c>
      <c r="B1538" s="2" t="s">
        <v>286</v>
      </c>
      <c r="C1538" s="2" t="s">
        <v>187</v>
      </c>
      <c r="D1538" s="2" t="s">
        <v>52</v>
      </c>
      <c r="E1538" s="2" t="s">
        <v>60</v>
      </c>
      <c r="F1538" s="2">
        <v>9796.2900000000009</v>
      </c>
      <c r="G1538" s="2">
        <v>0</v>
      </c>
      <c r="H1538" s="2">
        <v>9796.2900000000009</v>
      </c>
      <c r="I1538" s="2" t="s">
        <v>56</v>
      </c>
      <c r="J1538" s="4">
        <v>1</v>
      </c>
      <c r="K1538" t="str">
        <f>_xlfn.XLOOKUP(D1538, dim_channels!A:A, dim_channels!C:C, "Not Found")</f>
        <v>OTA</v>
      </c>
      <c r="L1538" t="str">
        <f>_xlfn.XLOOKUP(D1538, dim_channels!A:A, dim_channels!B:B, "Not Found")</f>
        <v>Agoda</v>
      </c>
    </row>
    <row r="1539" spans="1:12" x14ac:dyDescent="0.2">
      <c r="A1539" s="3" t="s">
        <v>1969</v>
      </c>
      <c r="B1539" s="3" t="s">
        <v>560</v>
      </c>
      <c r="C1539" s="3" t="s">
        <v>130</v>
      </c>
      <c r="D1539" s="3" t="s">
        <v>33</v>
      </c>
      <c r="E1539" s="3" t="s">
        <v>28</v>
      </c>
      <c r="F1539" s="3">
        <v>7005.35</v>
      </c>
      <c r="G1539" s="3">
        <v>1050.8</v>
      </c>
      <c r="H1539" s="3">
        <v>5954.55</v>
      </c>
      <c r="I1539" s="3" t="s">
        <v>41</v>
      </c>
      <c r="J1539" s="5">
        <v>1.176470094297638</v>
      </c>
      <c r="K1539" t="str">
        <f>_xlfn.XLOOKUP(D1539, dim_channels!A:A, dim_channels!C:C, "Not Found")</f>
        <v>OTA</v>
      </c>
      <c r="L1539" t="str">
        <f>_xlfn.XLOOKUP(D1539, dim_channels!A:A, dim_channels!B:B, "Not Found")</f>
        <v>Booking.com</v>
      </c>
    </row>
    <row r="1540" spans="1:12" x14ac:dyDescent="0.2">
      <c r="A1540" s="2" t="s">
        <v>1970</v>
      </c>
      <c r="B1540" s="2" t="s">
        <v>190</v>
      </c>
      <c r="C1540" s="2" t="s">
        <v>485</v>
      </c>
      <c r="D1540" s="2" t="s">
        <v>64</v>
      </c>
      <c r="E1540" s="2" t="s">
        <v>34</v>
      </c>
      <c r="F1540" s="2">
        <v>11676.21</v>
      </c>
      <c r="G1540" s="2">
        <v>0</v>
      </c>
      <c r="H1540" s="2">
        <v>11676.21</v>
      </c>
      <c r="I1540" s="2" t="s">
        <v>29</v>
      </c>
      <c r="J1540" s="4">
        <v>1</v>
      </c>
      <c r="K1540" t="str">
        <f>_xlfn.XLOOKUP(D1540, dim_channels!A:A, dim_channels!C:C, "Not Found")</f>
        <v>Direct</v>
      </c>
      <c r="L1540" t="str">
        <f>_xlfn.XLOOKUP(D1540, dim_channels!A:A, dim_channels!B:B, "Not Found")</f>
        <v>Direct Website</v>
      </c>
    </row>
    <row r="1541" spans="1:12" x14ac:dyDescent="0.2">
      <c r="A1541" s="3" t="s">
        <v>1971</v>
      </c>
      <c r="B1541" s="3" t="s">
        <v>104</v>
      </c>
      <c r="C1541" s="3" t="s">
        <v>497</v>
      </c>
      <c r="D1541" s="3" t="s">
        <v>169</v>
      </c>
      <c r="E1541" s="3" t="s">
        <v>46</v>
      </c>
      <c r="F1541" s="3">
        <v>11409.73</v>
      </c>
      <c r="G1541" s="3">
        <v>2281.9499999999998</v>
      </c>
      <c r="H1541" s="3">
        <v>9127.7800000000007</v>
      </c>
      <c r="I1541" s="3" t="s">
        <v>29</v>
      </c>
      <c r="J1541" s="5">
        <v>1.25000054777832</v>
      </c>
      <c r="K1541" t="str">
        <f>_xlfn.XLOOKUP(D1541, dim_channels!A:A, dim_channels!C:C, "Not Found")</f>
        <v>GDS</v>
      </c>
      <c r="L1541" t="str">
        <f>_xlfn.XLOOKUP(D1541, dim_channels!A:A, dim_channels!B:B, "Not Found")</f>
        <v>GDS (Amadeus)</v>
      </c>
    </row>
    <row r="1542" spans="1:12" x14ac:dyDescent="0.2">
      <c r="A1542" s="2" t="s">
        <v>1972</v>
      </c>
      <c r="B1542" s="2" t="s">
        <v>283</v>
      </c>
      <c r="C1542" s="2" t="s">
        <v>405</v>
      </c>
      <c r="D1542" s="2" t="s">
        <v>114</v>
      </c>
      <c r="E1542" s="2" t="s">
        <v>115</v>
      </c>
      <c r="F1542" s="2">
        <v>7258.51</v>
      </c>
      <c r="G1542" s="2">
        <v>725.85</v>
      </c>
      <c r="H1542" s="2">
        <v>6532.66</v>
      </c>
      <c r="I1542" s="2" t="s">
        <v>29</v>
      </c>
      <c r="J1542" s="4">
        <v>1.1111109410255551</v>
      </c>
      <c r="K1542" t="str">
        <f>_xlfn.XLOOKUP(D1542, dim_channels!A:A, dim_channels!C:C, "Not Found")</f>
        <v>Offline</v>
      </c>
      <c r="L1542" t="str">
        <f>_xlfn.XLOOKUP(D1542, dim_channels!A:A, dim_channels!B:B, "Not Found")</f>
        <v>Travel Agency</v>
      </c>
    </row>
    <row r="1543" spans="1:12" x14ac:dyDescent="0.2">
      <c r="A1543" s="3" t="s">
        <v>1973</v>
      </c>
      <c r="B1543" s="3" t="s">
        <v>187</v>
      </c>
      <c r="C1543" s="3" t="s">
        <v>655</v>
      </c>
      <c r="D1543" s="3" t="s">
        <v>27</v>
      </c>
      <c r="E1543" s="3" t="s">
        <v>34</v>
      </c>
      <c r="F1543" s="3">
        <v>8452.9500000000007</v>
      </c>
      <c r="G1543" s="3">
        <v>1521.53</v>
      </c>
      <c r="H1543" s="3">
        <v>6931.42</v>
      </c>
      <c r="I1543" s="3" t="s">
        <v>29</v>
      </c>
      <c r="J1543" s="5">
        <v>1.2195120191822171</v>
      </c>
      <c r="K1543" t="str">
        <f>_xlfn.XLOOKUP(D1543, dim_channels!A:A, dim_channels!C:C, "Not Found")</f>
        <v>OTA</v>
      </c>
      <c r="L1543" t="str">
        <f>_xlfn.XLOOKUP(D1543, dim_channels!A:A, dim_channels!B:B, "Not Found")</f>
        <v>Expedia</v>
      </c>
    </row>
    <row r="1544" spans="1:12" x14ac:dyDescent="0.2">
      <c r="A1544" s="2" t="s">
        <v>1974</v>
      </c>
      <c r="B1544" s="2" t="s">
        <v>394</v>
      </c>
      <c r="C1544" s="2" t="s">
        <v>58</v>
      </c>
      <c r="D1544" s="2" t="s">
        <v>64</v>
      </c>
      <c r="E1544" s="2" t="s">
        <v>34</v>
      </c>
      <c r="F1544" s="2">
        <v>9142.43</v>
      </c>
      <c r="G1544" s="2">
        <v>0</v>
      </c>
      <c r="H1544" s="2">
        <v>9142.43</v>
      </c>
      <c r="I1544" s="2" t="s">
        <v>41</v>
      </c>
      <c r="J1544" s="4">
        <v>1</v>
      </c>
      <c r="K1544" t="str">
        <f>_xlfn.XLOOKUP(D1544, dim_channels!A:A, dim_channels!C:C, "Not Found")</f>
        <v>Direct</v>
      </c>
      <c r="L1544" t="str">
        <f>_xlfn.XLOOKUP(D1544, dim_channels!A:A, dim_channels!B:B, "Not Found")</f>
        <v>Direct Website</v>
      </c>
    </row>
    <row r="1545" spans="1:12" x14ac:dyDescent="0.2">
      <c r="A1545" s="3" t="s">
        <v>1975</v>
      </c>
      <c r="B1545" s="3" t="s">
        <v>578</v>
      </c>
      <c r="C1545" s="3" t="s">
        <v>44</v>
      </c>
      <c r="D1545" s="3" t="s">
        <v>64</v>
      </c>
      <c r="E1545" s="3" t="s">
        <v>115</v>
      </c>
      <c r="F1545" s="3">
        <v>26240.080000000002</v>
      </c>
      <c r="G1545" s="3">
        <v>0</v>
      </c>
      <c r="H1545" s="3">
        <v>26240.080000000002</v>
      </c>
      <c r="I1545" s="3" t="s">
        <v>29</v>
      </c>
      <c r="J1545" s="5">
        <v>1</v>
      </c>
      <c r="K1545" t="str">
        <f>_xlfn.XLOOKUP(D1545, dim_channels!A:A, dim_channels!C:C, "Not Found")</f>
        <v>Direct</v>
      </c>
      <c r="L1545" t="str">
        <f>_xlfn.XLOOKUP(D1545, dim_channels!A:A, dim_channels!B:B, "Not Found")</f>
        <v>Direct Website</v>
      </c>
    </row>
    <row r="1546" spans="1:12" x14ac:dyDescent="0.2">
      <c r="A1546" s="2" t="s">
        <v>1976</v>
      </c>
      <c r="B1546" s="2" t="s">
        <v>147</v>
      </c>
      <c r="C1546" s="2" t="s">
        <v>232</v>
      </c>
      <c r="D1546" s="2" t="s">
        <v>206</v>
      </c>
      <c r="E1546" s="2" t="s">
        <v>207</v>
      </c>
      <c r="F1546" s="2">
        <v>18563.11</v>
      </c>
      <c r="G1546" s="2">
        <v>0</v>
      </c>
      <c r="H1546" s="2">
        <v>18563.11</v>
      </c>
      <c r="I1546" s="2" t="s">
        <v>29</v>
      </c>
      <c r="J1546" s="4">
        <v>1</v>
      </c>
      <c r="K1546" t="str">
        <f>_xlfn.XLOOKUP(D1546, dim_channels!A:A, dim_channels!C:C, "Not Found")</f>
        <v>Direct</v>
      </c>
      <c r="L1546" t="str">
        <f>_xlfn.XLOOKUP(D1546, dim_channels!A:A, dim_channels!B:B, "Not Found")</f>
        <v>Walk-in</v>
      </c>
    </row>
    <row r="1547" spans="1:12" x14ac:dyDescent="0.2">
      <c r="A1547" s="3" t="s">
        <v>1977</v>
      </c>
      <c r="B1547" s="3" t="s">
        <v>602</v>
      </c>
      <c r="C1547" s="3" t="s">
        <v>584</v>
      </c>
      <c r="D1547" s="3" t="s">
        <v>33</v>
      </c>
      <c r="E1547" s="3" t="s">
        <v>60</v>
      </c>
      <c r="F1547" s="3">
        <v>9858.8799999999992</v>
      </c>
      <c r="G1547" s="3">
        <v>0</v>
      </c>
      <c r="H1547" s="3">
        <v>9858.8799999999992</v>
      </c>
      <c r="I1547" s="3" t="s">
        <v>29</v>
      </c>
      <c r="J1547" s="5">
        <v>1</v>
      </c>
      <c r="K1547" t="str">
        <f>_xlfn.XLOOKUP(D1547, dim_channels!A:A, dim_channels!C:C, "Not Found")</f>
        <v>OTA</v>
      </c>
      <c r="L1547" t="str">
        <f>_xlfn.XLOOKUP(D1547, dim_channels!A:A, dim_channels!B:B, "Not Found")</f>
        <v>Booking.com</v>
      </c>
    </row>
    <row r="1548" spans="1:12" x14ac:dyDescent="0.2">
      <c r="A1548" s="2" t="s">
        <v>1978</v>
      </c>
      <c r="B1548" s="2" t="s">
        <v>566</v>
      </c>
      <c r="C1548" s="2" t="s">
        <v>619</v>
      </c>
      <c r="D1548" s="2" t="s">
        <v>64</v>
      </c>
      <c r="E1548" s="2" t="s">
        <v>115</v>
      </c>
      <c r="F1548" s="2">
        <v>13231.17</v>
      </c>
      <c r="G1548" s="2">
        <v>0</v>
      </c>
      <c r="H1548" s="2">
        <v>13231.17</v>
      </c>
      <c r="I1548" s="2" t="s">
        <v>29</v>
      </c>
      <c r="J1548" s="4">
        <v>1</v>
      </c>
      <c r="K1548" t="str">
        <f>_xlfn.XLOOKUP(D1548, dim_channels!A:A, dim_channels!C:C, "Not Found")</f>
        <v>Direct</v>
      </c>
      <c r="L1548" t="str">
        <f>_xlfn.XLOOKUP(D1548, dim_channels!A:A, dim_channels!B:B, "Not Found")</f>
        <v>Direct Website</v>
      </c>
    </row>
    <row r="1549" spans="1:12" x14ac:dyDescent="0.2">
      <c r="A1549" s="3" t="s">
        <v>1979</v>
      </c>
      <c r="B1549" s="3" t="s">
        <v>364</v>
      </c>
      <c r="C1549" s="3" t="s">
        <v>232</v>
      </c>
      <c r="D1549" s="3" t="s">
        <v>27</v>
      </c>
      <c r="E1549" s="3" t="s">
        <v>60</v>
      </c>
      <c r="F1549" s="3">
        <v>5191.08</v>
      </c>
      <c r="G1549" s="3">
        <v>0</v>
      </c>
      <c r="H1549" s="3">
        <v>5191.08</v>
      </c>
      <c r="I1549" s="3" t="s">
        <v>56</v>
      </c>
      <c r="J1549" s="5">
        <v>1</v>
      </c>
      <c r="K1549" t="str">
        <f>_xlfn.XLOOKUP(D1549, dim_channels!A:A, dim_channels!C:C, "Not Found")</f>
        <v>OTA</v>
      </c>
      <c r="L1549" t="str">
        <f>_xlfn.XLOOKUP(D1549, dim_channels!A:A, dim_channels!B:B, "Not Found")</f>
        <v>Expedia</v>
      </c>
    </row>
    <row r="1550" spans="1:12" x14ac:dyDescent="0.2">
      <c r="A1550" s="2" t="s">
        <v>1980</v>
      </c>
      <c r="B1550" s="2" t="s">
        <v>48</v>
      </c>
      <c r="C1550" s="2" t="s">
        <v>292</v>
      </c>
      <c r="D1550" s="2" t="s">
        <v>33</v>
      </c>
      <c r="E1550" s="2" t="s">
        <v>60</v>
      </c>
      <c r="F1550" s="2">
        <v>18609.900000000001</v>
      </c>
      <c r="G1550" s="2">
        <v>0</v>
      </c>
      <c r="H1550" s="2">
        <v>18609.900000000001</v>
      </c>
      <c r="I1550" s="2" t="s">
        <v>41</v>
      </c>
      <c r="J1550" s="4">
        <v>1</v>
      </c>
      <c r="K1550" t="str">
        <f>_xlfn.XLOOKUP(D1550, dim_channels!A:A, dim_channels!C:C, "Not Found")</f>
        <v>OTA</v>
      </c>
      <c r="L1550" t="str">
        <f>_xlfn.XLOOKUP(D1550, dim_channels!A:A, dim_channels!B:B, "Not Found")</f>
        <v>Booking.com</v>
      </c>
    </row>
    <row r="1551" spans="1:12" x14ac:dyDescent="0.2">
      <c r="A1551" s="3" t="s">
        <v>1981</v>
      </c>
      <c r="B1551" s="3" t="s">
        <v>143</v>
      </c>
      <c r="C1551" s="3" t="s">
        <v>264</v>
      </c>
      <c r="D1551" s="3" t="s">
        <v>52</v>
      </c>
      <c r="E1551" s="3" t="s">
        <v>34</v>
      </c>
      <c r="F1551" s="3">
        <v>4716.6400000000003</v>
      </c>
      <c r="G1551" s="3">
        <v>566</v>
      </c>
      <c r="H1551" s="3">
        <v>4150.6400000000003</v>
      </c>
      <c r="I1551" s="3" t="s">
        <v>29</v>
      </c>
      <c r="J1551" s="5">
        <v>1.1363645124607289</v>
      </c>
      <c r="K1551" t="str">
        <f>_xlfn.XLOOKUP(D1551, dim_channels!A:A, dim_channels!C:C, "Not Found")</f>
        <v>OTA</v>
      </c>
      <c r="L1551" t="str">
        <f>_xlfn.XLOOKUP(D1551, dim_channels!A:A, dim_channels!B:B, "Not Found")</f>
        <v>Agoda</v>
      </c>
    </row>
    <row r="1552" spans="1:12" x14ac:dyDescent="0.2">
      <c r="A1552" s="2" t="s">
        <v>1982</v>
      </c>
      <c r="B1552" s="2" t="s">
        <v>193</v>
      </c>
      <c r="C1552" s="2" t="s">
        <v>405</v>
      </c>
      <c r="D1552" s="2" t="s">
        <v>64</v>
      </c>
      <c r="E1552" s="2" t="s">
        <v>28</v>
      </c>
      <c r="F1552" s="2">
        <v>6498.92</v>
      </c>
      <c r="G1552" s="2">
        <v>0</v>
      </c>
      <c r="H1552" s="2">
        <v>6498.92</v>
      </c>
      <c r="I1552" s="2" t="s">
        <v>29</v>
      </c>
      <c r="J1552" s="4">
        <v>1</v>
      </c>
      <c r="K1552" t="str">
        <f>_xlfn.XLOOKUP(D1552, dim_channels!A:A, dim_channels!C:C, "Not Found")</f>
        <v>Direct</v>
      </c>
      <c r="L1552" t="str">
        <f>_xlfn.XLOOKUP(D1552, dim_channels!A:A, dim_channels!B:B, "Not Found")</f>
        <v>Direct Website</v>
      </c>
    </row>
    <row r="1553" spans="1:12" x14ac:dyDescent="0.2">
      <c r="A1553" s="3" t="s">
        <v>1983</v>
      </c>
      <c r="B1553" s="3" t="s">
        <v>239</v>
      </c>
      <c r="C1553" s="3" t="s">
        <v>48</v>
      </c>
      <c r="D1553" s="3" t="s">
        <v>206</v>
      </c>
      <c r="E1553" s="3" t="s">
        <v>207</v>
      </c>
      <c r="F1553" s="3">
        <v>5926.42</v>
      </c>
      <c r="G1553" s="3">
        <v>0</v>
      </c>
      <c r="H1553" s="3">
        <v>5926.42</v>
      </c>
      <c r="I1553" s="3" t="s">
        <v>29</v>
      </c>
      <c r="J1553" s="5">
        <v>1</v>
      </c>
      <c r="K1553" t="str">
        <f>_xlfn.XLOOKUP(D1553, dim_channels!A:A, dim_channels!C:C, "Not Found")</f>
        <v>Direct</v>
      </c>
      <c r="L1553" t="str">
        <f>_xlfn.XLOOKUP(D1553, dim_channels!A:A, dim_channels!B:B, "Not Found")</f>
        <v>Walk-in</v>
      </c>
    </row>
    <row r="1554" spans="1:12" x14ac:dyDescent="0.2">
      <c r="A1554" s="2" t="s">
        <v>1984</v>
      </c>
      <c r="B1554" s="2" t="s">
        <v>43</v>
      </c>
      <c r="C1554" s="2" t="s">
        <v>605</v>
      </c>
      <c r="D1554" s="2" t="s">
        <v>52</v>
      </c>
      <c r="E1554" s="2" t="s">
        <v>60</v>
      </c>
      <c r="F1554" s="2">
        <v>8404.3799999999992</v>
      </c>
      <c r="G1554" s="2">
        <v>0</v>
      </c>
      <c r="H1554" s="2">
        <v>8404.3799999999992</v>
      </c>
      <c r="I1554" s="2" t="s">
        <v>29</v>
      </c>
      <c r="J1554" s="4">
        <v>1</v>
      </c>
      <c r="K1554" t="str">
        <f>_xlfn.XLOOKUP(D1554, dim_channels!A:A, dim_channels!C:C, "Not Found")</f>
        <v>OTA</v>
      </c>
      <c r="L1554" t="str">
        <f>_xlfn.XLOOKUP(D1554, dim_channels!A:A, dim_channels!B:B, "Not Found")</f>
        <v>Agoda</v>
      </c>
    </row>
    <row r="1555" spans="1:12" x14ac:dyDescent="0.2">
      <c r="A1555" s="3" t="s">
        <v>1985</v>
      </c>
      <c r="B1555" s="3" t="s">
        <v>495</v>
      </c>
      <c r="C1555" s="3" t="s">
        <v>112</v>
      </c>
      <c r="D1555" s="3" t="s">
        <v>52</v>
      </c>
      <c r="E1555" s="3" t="s">
        <v>60</v>
      </c>
      <c r="F1555" s="3">
        <v>2712.52</v>
      </c>
      <c r="G1555" s="3">
        <v>0</v>
      </c>
      <c r="H1555" s="3">
        <v>2712.52</v>
      </c>
      <c r="I1555" s="3" t="s">
        <v>56</v>
      </c>
      <c r="J1555" s="5">
        <v>1</v>
      </c>
      <c r="K1555" t="str">
        <f>_xlfn.XLOOKUP(D1555, dim_channels!A:A, dim_channels!C:C, "Not Found")</f>
        <v>OTA</v>
      </c>
      <c r="L1555" t="str">
        <f>_xlfn.XLOOKUP(D1555, dim_channels!A:A, dim_channels!B:B, "Not Found")</f>
        <v>Agoda</v>
      </c>
    </row>
    <row r="1556" spans="1:12" x14ac:dyDescent="0.2">
      <c r="A1556" s="2" t="s">
        <v>1986</v>
      </c>
      <c r="B1556" s="2" t="s">
        <v>396</v>
      </c>
      <c r="C1556" s="2" t="s">
        <v>340</v>
      </c>
      <c r="D1556" s="2" t="s">
        <v>169</v>
      </c>
      <c r="E1556" s="2" t="s">
        <v>46</v>
      </c>
      <c r="F1556" s="2">
        <v>5183.0600000000004</v>
      </c>
      <c r="G1556" s="2">
        <v>1036.6099999999999</v>
      </c>
      <c r="H1556" s="2">
        <v>4146.45</v>
      </c>
      <c r="I1556" s="2" t="s">
        <v>29</v>
      </c>
      <c r="J1556" s="4">
        <v>1.2499993970746059</v>
      </c>
      <c r="K1556" t="str">
        <f>_xlfn.XLOOKUP(D1556, dim_channels!A:A, dim_channels!C:C, "Not Found")</f>
        <v>GDS</v>
      </c>
      <c r="L1556" t="str">
        <f>_xlfn.XLOOKUP(D1556, dim_channels!A:A, dim_channels!B:B, "Not Found")</f>
        <v>GDS (Amadeus)</v>
      </c>
    </row>
    <row r="1557" spans="1:12" x14ac:dyDescent="0.2">
      <c r="A1557" s="3" t="s">
        <v>1987</v>
      </c>
      <c r="B1557" s="3" t="s">
        <v>26</v>
      </c>
      <c r="C1557" s="3" t="s">
        <v>147</v>
      </c>
      <c r="D1557" s="3" t="s">
        <v>52</v>
      </c>
      <c r="E1557" s="3" t="s">
        <v>60</v>
      </c>
      <c r="F1557" s="3">
        <v>5569.76</v>
      </c>
      <c r="G1557" s="3">
        <v>0</v>
      </c>
      <c r="H1557" s="3">
        <v>5569.76</v>
      </c>
      <c r="I1557" s="3" t="s">
        <v>29</v>
      </c>
      <c r="J1557" s="5">
        <v>1</v>
      </c>
      <c r="K1557" t="str">
        <f>_xlfn.XLOOKUP(D1557, dim_channels!A:A, dim_channels!C:C, "Not Found")</f>
        <v>OTA</v>
      </c>
      <c r="L1557" t="str">
        <f>_xlfn.XLOOKUP(D1557, dim_channels!A:A, dim_channels!B:B, "Not Found")</f>
        <v>Agoda</v>
      </c>
    </row>
    <row r="1558" spans="1:12" x14ac:dyDescent="0.2">
      <c r="A1558" s="2" t="s">
        <v>1988</v>
      </c>
      <c r="B1558" s="2" t="s">
        <v>769</v>
      </c>
      <c r="C1558" s="2" t="s">
        <v>509</v>
      </c>
      <c r="D1558" s="2" t="s">
        <v>33</v>
      </c>
      <c r="E1558" s="2" t="s">
        <v>60</v>
      </c>
      <c r="F1558" s="2">
        <v>2635.94</v>
      </c>
      <c r="G1558" s="2">
        <v>0</v>
      </c>
      <c r="H1558" s="2">
        <v>2635.94</v>
      </c>
      <c r="I1558" s="2" t="s">
        <v>56</v>
      </c>
      <c r="J1558" s="4">
        <v>1</v>
      </c>
      <c r="K1558" t="str">
        <f>_xlfn.XLOOKUP(D1558, dim_channels!A:A, dim_channels!C:C, "Not Found")</f>
        <v>OTA</v>
      </c>
      <c r="L1558" t="str">
        <f>_xlfn.XLOOKUP(D1558, dim_channels!A:A, dim_channels!B:B, "Not Found")</f>
        <v>Booking.com</v>
      </c>
    </row>
    <row r="1559" spans="1:12" x14ac:dyDescent="0.2">
      <c r="A1559" s="3" t="s">
        <v>1989</v>
      </c>
      <c r="B1559" s="3" t="s">
        <v>423</v>
      </c>
      <c r="C1559" s="3" t="s">
        <v>423</v>
      </c>
      <c r="D1559" s="3" t="s">
        <v>33</v>
      </c>
      <c r="E1559" s="3" t="s">
        <v>28</v>
      </c>
      <c r="F1559" s="3">
        <v>8134.55</v>
      </c>
      <c r="G1559" s="3">
        <v>1220.18</v>
      </c>
      <c r="H1559" s="3">
        <v>6914.37</v>
      </c>
      <c r="I1559" s="3" t="s">
        <v>29</v>
      </c>
      <c r="J1559" s="5">
        <v>1.1764701628637171</v>
      </c>
      <c r="K1559" t="str">
        <f>_xlfn.XLOOKUP(D1559, dim_channels!A:A, dim_channels!C:C, "Not Found")</f>
        <v>OTA</v>
      </c>
      <c r="L1559" t="str">
        <f>_xlfn.XLOOKUP(D1559, dim_channels!A:A, dim_channels!B:B, "Not Found")</f>
        <v>Booking.com</v>
      </c>
    </row>
    <row r="1560" spans="1:12" x14ac:dyDescent="0.2">
      <c r="A1560" s="2" t="s">
        <v>1990</v>
      </c>
      <c r="B1560" s="2" t="s">
        <v>317</v>
      </c>
      <c r="C1560" s="2" t="s">
        <v>749</v>
      </c>
      <c r="D1560" s="2" t="s">
        <v>45</v>
      </c>
      <c r="E1560" s="2" t="s">
        <v>46</v>
      </c>
      <c r="F1560" s="2">
        <v>2380.86</v>
      </c>
      <c r="G1560" s="2">
        <v>119.04</v>
      </c>
      <c r="H1560" s="2">
        <v>2261.8200000000002</v>
      </c>
      <c r="I1560" s="2" t="s">
        <v>29</v>
      </c>
      <c r="J1560" s="4">
        <v>1.052630182773165</v>
      </c>
      <c r="K1560" t="str">
        <f>_xlfn.XLOOKUP(D1560, dim_channels!A:A, dim_channels!C:C, "Not Found")</f>
        <v>Corporate</v>
      </c>
      <c r="L1560" t="str">
        <f>_xlfn.XLOOKUP(D1560, dim_channels!A:A, dim_channels!B:B, "Not Found")</f>
        <v>Corporate Direct</v>
      </c>
    </row>
    <row r="1561" spans="1:12" x14ac:dyDescent="0.2">
      <c r="A1561" s="3" t="s">
        <v>1991</v>
      </c>
      <c r="B1561" s="3" t="s">
        <v>234</v>
      </c>
      <c r="C1561" s="3" t="s">
        <v>186</v>
      </c>
      <c r="D1561" s="3" t="s">
        <v>33</v>
      </c>
      <c r="E1561" s="3" t="s">
        <v>60</v>
      </c>
      <c r="F1561" s="3">
        <v>3870.12</v>
      </c>
      <c r="G1561" s="3">
        <v>0</v>
      </c>
      <c r="H1561" s="3">
        <v>3870.12</v>
      </c>
      <c r="I1561" s="3" t="s">
        <v>29</v>
      </c>
      <c r="J1561" s="5">
        <v>1</v>
      </c>
      <c r="K1561" t="str">
        <f>_xlfn.XLOOKUP(D1561, dim_channels!A:A, dim_channels!C:C, "Not Found")</f>
        <v>OTA</v>
      </c>
      <c r="L1561" t="str">
        <f>_xlfn.XLOOKUP(D1561, dim_channels!A:A, dim_channels!B:B, "Not Found")</f>
        <v>Booking.com</v>
      </c>
    </row>
    <row r="1562" spans="1:12" x14ac:dyDescent="0.2">
      <c r="A1562" s="2" t="s">
        <v>1992</v>
      </c>
      <c r="B1562" s="2" t="s">
        <v>839</v>
      </c>
      <c r="C1562" s="2" t="s">
        <v>722</v>
      </c>
      <c r="D1562" s="2" t="s">
        <v>45</v>
      </c>
      <c r="E1562" s="2" t="s">
        <v>46</v>
      </c>
      <c r="F1562" s="2">
        <v>2674.38</v>
      </c>
      <c r="G1562" s="2">
        <v>133.72</v>
      </c>
      <c r="H1562" s="2">
        <v>2540.66</v>
      </c>
      <c r="I1562" s="2" t="s">
        <v>29</v>
      </c>
      <c r="J1562" s="4">
        <v>1.052631993261594</v>
      </c>
      <c r="K1562" t="str">
        <f>_xlfn.XLOOKUP(D1562, dim_channels!A:A, dim_channels!C:C, "Not Found")</f>
        <v>Corporate</v>
      </c>
      <c r="L1562" t="str">
        <f>_xlfn.XLOOKUP(D1562, dim_channels!A:A, dim_channels!B:B, "Not Found")</f>
        <v>Corporate Direct</v>
      </c>
    </row>
    <row r="1563" spans="1:12" x14ac:dyDescent="0.2">
      <c r="A1563" s="3" t="s">
        <v>1993</v>
      </c>
      <c r="B1563" s="3" t="s">
        <v>26</v>
      </c>
      <c r="C1563" s="3" t="s">
        <v>141</v>
      </c>
      <c r="D1563" s="3" t="s">
        <v>45</v>
      </c>
      <c r="E1563" s="3" t="s">
        <v>46</v>
      </c>
      <c r="F1563" s="3">
        <v>5024.7299999999996</v>
      </c>
      <c r="G1563" s="3">
        <v>251.24</v>
      </c>
      <c r="H1563" s="3">
        <v>4773.49</v>
      </c>
      <c r="I1563" s="3" t="s">
        <v>41</v>
      </c>
      <c r="J1563" s="5">
        <v>1.0526323507538511</v>
      </c>
      <c r="K1563" t="str">
        <f>_xlfn.XLOOKUP(D1563, dim_channels!A:A, dim_channels!C:C, "Not Found")</f>
        <v>Corporate</v>
      </c>
      <c r="L1563" t="str">
        <f>_xlfn.XLOOKUP(D1563, dim_channels!A:A, dim_channels!B:B, "Not Found")</f>
        <v>Corporate Direct</v>
      </c>
    </row>
    <row r="1564" spans="1:12" x14ac:dyDescent="0.2">
      <c r="A1564" s="2" t="s">
        <v>1994</v>
      </c>
      <c r="B1564" s="2" t="s">
        <v>501</v>
      </c>
      <c r="C1564" s="2" t="s">
        <v>501</v>
      </c>
      <c r="D1564" s="2" t="s">
        <v>52</v>
      </c>
      <c r="E1564" s="2" t="s">
        <v>60</v>
      </c>
      <c r="F1564" s="2">
        <v>3277.02</v>
      </c>
      <c r="G1564" s="2">
        <v>0</v>
      </c>
      <c r="H1564" s="2">
        <v>3277.02</v>
      </c>
      <c r="I1564" s="2" t="s">
        <v>56</v>
      </c>
      <c r="J1564" s="4">
        <v>1</v>
      </c>
      <c r="K1564" t="str">
        <f>_xlfn.XLOOKUP(D1564, dim_channels!A:A, dim_channels!C:C, "Not Found")</f>
        <v>OTA</v>
      </c>
      <c r="L1564" t="str">
        <f>_xlfn.XLOOKUP(D1564, dim_channels!A:A, dim_channels!B:B, "Not Found")</f>
        <v>Agoda</v>
      </c>
    </row>
    <row r="1565" spans="1:12" x14ac:dyDescent="0.2">
      <c r="A1565" s="3" t="s">
        <v>1995</v>
      </c>
      <c r="B1565" s="3" t="s">
        <v>394</v>
      </c>
      <c r="C1565" s="3" t="s">
        <v>478</v>
      </c>
      <c r="D1565" s="3" t="s">
        <v>64</v>
      </c>
      <c r="E1565" s="3" t="s">
        <v>34</v>
      </c>
      <c r="F1565" s="3">
        <v>5306.61</v>
      </c>
      <c r="G1565" s="3">
        <v>0</v>
      </c>
      <c r="H1565" s="3">
        <v>5306.61</v>
      </c>
      <c r="I1565" s="3" t="s">
        <v>29</v>
      </c>
      <c r="J1565" s="5">
        <v>1</v>
      </c>
      <c r="K1565" t="str">
        <f>_xlfn.XLOOKUP(D1565, dim_channels!A:A, dim_channels!C:C, "Not Found")</f>
        <v>Direct</v>
      </c>
      <c r="L1565" t="str">
        <f>_xlfn.XLOOKUP(D1565, dim_channels!A:A, dim_channels!B:B, "Not Found")</f>
        <v>Direct Website</v>
      </c>
    </row>
    <row r="1566" spans="1:12" x14ac:dyDescent="0.2">
      <c r="A1566" s="2" t="s">
        <v>1996</v>
      </c>
      <c r="B1566" s="2" t="s">
        <v>360</v>
      </c>
      <c r="C1566" s="2" t="s">
        <v>95</v>
      </c>
      <c r="D1566" s="2" t="s">
        <v>27</v>
      </c>
      <c r="E1566" s="2" t="s">
        <v>60</v>
      </c>
      <c r="F1566" s="2">
        <v>2718.78</v>
      </c>
      <c r="G1566" s="2">
        <v>0</v>
      </c>
      <c r="H1566" s="2">
        <v>2718.78</v>
      </c>
      <c r="I1566" s="2" t="s">
        <v>29</v>
      </c>
      <c r="J1566" s="4">
        <v>1</v>
      </c>
      <c r="K1566" t="str">
        <f>_xlfn.XLOOKUP(D1566, dim_channels!A:A, dim_channels!C:C, "Not Found")</f>
        <v>OTA</v>
      </c>
      <c r="L1566" t="str">
        <f>_xlfn.XLOOKUP(D1566, dim_channels!A:A, dim_channels!B:B, "Not Found")</f>
        <v>Expedia</v>
      </c>
    </row>
    <row r="1567" spans="1:12" x14ac:dyDescent="0.2">
      <c r="A1567" s="3" t="s">
        <v>1997</v>
      </c>
      <c r="B1567" s="3" t="s">
        <v>36</v>
      </c>
      <c r="C1567" s="3" t="s">
        <v>560</v>
      </c>
      <c r="D1567" s="3" t="s">
        <v>45</v>
      </c>
      <c r="E1567" s="3" t="s">
        <v>46</v>
      </c>
      <c r="F1567" s="3">
        <v>24719.54</v>
      </c>
      <c r="G1567" s="3">
        <v>1235.98</v>
      </c>
      <c r="H1567" s="3">
        <v>23483.56</v>
      </c>
      <c r="I1567" s="3" t="s">
        <v>29</v>
      </c>
      <c r="J1567" s="5">
        <v>1.052631713419941</v>
      </c>
      <c r="K1567" t="str">
        <f>_xlfn.XLOOKUP(D1567, dim_channels!A:A, dim_channels!C:C, "Not Found")</f>
        <v>Corporate</v>
      </c>
      <c r="L1567" t="str">
        <f>_xlfn.XLOOKUP(D1567, dim_channels!A:A, dim_channels!B:B, "Not Found")</f>
        <v>Corporate Direct</v>
      </c>
    </row>
    <row r="1568" spans="1:12" x14ac:dyDescent="0.2">
      <c r="A1568" s="2" t="s">
        <v>1998</v>
      </c>
      <c r="B1568" s="2" t="s">
        <v>422</v>
      </c>
      <c r="C1568" s="2" t="s">
        <v>382</v>
      </c>
      <c r="D1568" s="2" t="s">
        <v>169</v>
      </c>
      <c r="E1568" s="2" t="s">
        <v>46</v>
      </c>
      <c r="F1568" s="2">
        <v>19951.14</v>
      </c>
      <c r="G1568" s="2">
        <v>3990.23</v>
      </c>
      <c r="H1568" s="2">
        <v>15960.91</v>
      </c>
      <c r="I1568" s="2" t="s">
        <v>29</v>
      </c>
      <c r="J1568" s="4">
        <v>1.2500001566326731</v>
      </c>
      <c r="K1568" t="str">
        <f>_xlfn.XLOOKUP(D1568, dim_channels!A:A, dim_channels!C:C, "Not Found")</f>
        <v>GDS</v>
      </c>
      <c r="L1568" t="str">
        <f>_xlfn.XLOOKUP(D1568, dim_channels!A:A, dim_channels!B:B, "Not Found")</f>
        <v>GDS (Amadeus)</v>
      </c>
    </row>
    <row r="1569" spans="1:12" x14ac:dyDescent="0.2">
      <c r="A1569" s="3" t="s">
        <v>1999</v>
      </c>
      <c r="B1569" s="3" t="s">
        <v>193</v>
      </c>
      <c r="C1569" s="3" t="s">
        <v>831</v>
      </c>
      <c r="D1569" s="3" t="s">
        <v>27</v>
      </c>
      <c r="E1569" s="3" t="s">
        <v>28</v>
      </c>
      <c r="F1569" s="3">
        <v>13319.5</v>
      </c>
      <c r="G1569" s="3">
        <v>2397.5100000000002</v>
      </c>
      <c r="H1569" s="3">
        <v>10921.99</v>
      </c>
      <c r="I1569" s="3" t="s">
        <v>41</v>
      </c>
      <c r="J1569" s="5">
        <v>1.219512195121951</v>
      </c>
      <c r="K1569" t="str">
        <f>_xlfn.XLOOKUP(D1569, dim_channels!A:A, dim_channels!C:C, "Not Found")</f>
        <v>OTA</v>
      </c>
      <c r="L1569" t="str">
        <f>_xlfn.XLOOKUP(D1569, dim_channels!A:A, dim_channels!B:B, "Not Found")</f>
        <v>Expedia</v>
      </c>
    </row>
    <row r="1570" spans="1:12" x14ac:dyDescent="0.2">
      <c r="A1570" s="2" t="s">
        <v>2000</v>
      </c>
      <c r="B1570" s="2" t="s">
        <v>95</v>
      </c>
      <c r="C1570" s="2" t="s">
        <v>271</v>
      </c>
      <c r="D1570" s="2" t="s">
        <v>52</v>
      </c>
      <c r="E1570" s="2" t="s">
        <v>60</v>
      </c>
      <c r="F1570" s="2">
        <v>4694.95</v>
      </c>
      <c r="G1570" s="2">
        <v>0</v>
      </c>
      <c r="H1570" s="2">
        <v>4694.95</v>
      </c>
      <c r="I1570" s="2" t="s">
        <v>41</v>
      </c>
      <c r="J1570" s="4">
        <v>1</v>
      </c>
      <c r="K1570" t="str">
        <f>_xlfn.XLOOKUP(D1570, dim_channels!A:A, dim_channels!C:C, "Not Found")</f>
        <v>OTA</v>
      </c>
      <c r="L1570" t="str">
        <f>_xlfn.XLOOKUP(D1570, dim_channels!A:A, dim_channels!B:B, "Not Found")</f>
        <v>Agoda</v>
      </c>
    </row>
    <row r="1571" spans="1:12" x14ac:dyDescent="0.2">
      <c r="A1571" s="3" t="s">
        <v>2001</v>
      </c>
      <c r="B1571" s="3" t="s">
        <v>370</v>
      </c>
      <c r="C1571" s="3" t="s">
        <v>2002</v>
      </c>
      <c r="D1571" s="3" t="s">
        <v>27</v>
      </c>
      <c r="E1571" s="3" t="s">
        <v>34</v>
      </c>
      <c r="F1571" s="3">
        <v>22574.79</v>
      </c>
      <c r="G1571" s="3">
        <v>4063.46</v>
      </c>
      <c r="H1571" s="3">
        <v>18511.330000000002</v>
      </c>
      <c r="I1571" s="3" t="s">
        <v>56</v>
      </c>
      <c r="J1571" s="5">
        <v>1.219512050187642</v>
      </c>
      <c r="K1571" t="str">
        <f>_xlfn.XLOOKUP(D1571, dim_channels!A:A, dim_channels!C:C, "Not Found")</f>
        <v>OTA</v>
      </c>
      <c r="L1571" t="str">
        <f>_xlfn.XLOOKUP(D1571, dim_channels!A:A, dim_channels!B:B, "Not Found")</f>
        <v>Expedia</v>
      </c>
    </row>
    <row r="1572" spans="1:12" x14ac:dyDescent="0.2">
      <c r="A1572" s="2" t="s">
        <v>2003</v>
      </c>
      <c r="B1572" s="2" t="s">
        <v>423</v>
      </c>
      <c r="C1572" s="2" t="s">
        <v>173</v>
      </c>
      <c r="D1572" s="2" t="s">
        <v>33</v>
      </c>
      <c r="E1572" s="2" t="s">
        <v>60</v>
      </c>
      <c r="F1572" s="2">
        <v>7745.76</v>
      </c>
      <c r="G1572" s="2">
        <v>0</v>
      </c>
      <c r="H1572" s="2">
        <v>7745.76</v>
      </c>
      <c r="I1572" s="2" t="s">
        <v>41</v>
      </c>
      <c r="J1572" s="4">
        <v>1</v>
      </c>
      <c r="K1572" t="str">
        <f>_xlfn.XLOOKUP(D1572, dim_channels!A:A, dim_channels!C:C, "Not Found")</f>
        <v>OTA</v>
      </c>
      <c r="L1572" t="str">
        <f>_xlfn.XLOOKUP(D1572, dim_channels!A:A, dim_channels!B:B, "Not Found")</f>
        <v>Booking.com</v>
      </c>
    </row>
    <row r="1573" spans="1:12" x14ac:dyDescent="0.2">
      <c r="A1573" s="3" t="s">
        <v>2004</v>
      </c>
      <c r="B1573" s="3" t="s">
        <v>139</v>
      </c>
      <c r="C1573" s="3" t="s">
        <v>348</v>
      </c>
      <c r="D1573" s="3" t="s">
        <v>52</v>
      </c>
      <c r="E1573" s="3" t="s">
        <v>34</v>
      </c>
      <c r="F1573" s="3">
        <v>3832.59</v>
      </c>
      <c r="G1573" s="3">
        <v>459.91</v>
      </c>
      <c r="H1573" s="3">
        <v>3372.68</v>
      </c>
      <c r="I1573" s="3" t="s">
        <v>29</v>
      </c>
      <c r="J1573" s="5">
        <v>1.136363366818079</v>
      </c>
      <c r="K1573" t="str">
        <f>_xlfn.XLOOKUP(D1573, dim_channels!A:A, dim_channels!C:C, "Not Found")</f>
        <v>OTA</v>
      </c>
      <c r="L1573" t="str">
        <f>_xlfn.XLOOKUP(D1573, dim_channels!A:A, dim_channels!B:B, "Not Found")</f>
        <v>Agoda</v>
      </c>
    </row>
    <row r="1574" spans="1:12" x14ac:dyDescent="0.2">
      <c r="A1574" s="2" t="s">
        <v>2005</v>
      </c>
      <c r="B1574" s="2" t="s">
        <v>509</v>
      </c>
      <c r="C1574" s="2" t="s">
        <v>724</v>
      </c>
      <c r="D1574" s="2" t="s">
        <v>27</v>
      </c>
      <c r="E1574" s="2" t="s">
        <v>28</v>
      </c>
      <c r="F1574" s="2">
        <v>13009.01</v>
      </c>
      <c r="G1574" s="2">
        <v>2341.62</v>
      </c>
      <c r="H1574" s="2">
        <v>10667.39</v>
      </c>
      <c r="I1574" s="2" t="s">
        <v>41</v>
      </c>
      <c r="J1574" s="4">
        <v>1.2195119893432229</v>
      </c>
      <c r="K1574" t="str">
        <f>_xlfn.XLOOKUP(D1574, dim_channels!A:A, dim_channels!C:C, "Not Found")</f>
        <v>OTA</v>
      </c>
      <c r="L1574" t="str">
        <f>_xlfn.XLOOKUP(D1574, dim_channels!A:A, dim_channels!B:B, "Not Found")</f>
        <v>Expedia</v>
      </c>
    </row>
    <row r="1575" spans="1:12" x14ac:dyDescent="0.2">
      <c r="A1575" s="3" t="s">
        <v>2006</v>
      </c>
      <c r="B1575" s="3" t="s">
        <v>176</v>
      </c>
      <c r="C1575" s="3" t="s">
        <v>73</v>
      </c>
      <c r="D1575" s="3" t="s">
        <v>33</v>
      </c>
      <c r="E1575" s="3" t="s">
        <v>60</v>
      </c>
      <c r="F1575" s="3">
        <v>5056.7299999999996</v>
      </c>
      <c r="G1575" s="3">
        <v>0</v>
      </c>
      <c r="H1575" s="3">
        <v>5056.7299999999996</v>
      </c>
      <c r="I1575" s="3" t="s">
        <v>41</v>
      </c>
      <c r="J1575" s="5">
        <v>1</v>
      </c>
      <c r="K1575" t="str">
        <f>_xlfn.XLOOKUP(D1575, dim_channels!A:A, dim_channels!C:C, "Not Found")</f>
        <v>OTA</v>
      </c>
      <c r="L1575" t="str">
        <f>_xlfn.XLOOKUP(D1575, dim_channels!A:A, dim_channels!B:B, "Not Found")</f>
        <v>Booking.com</v>
      </c>
    </row>
    <row r="1576" spans="1:12" x14ac:dyDescent="0.2">
      <c r="A1576" s="2" t="s">
        <v>2007</v>
      </c>
      <c r="B1576" s="2" t="s">
        <v>123</v>
      </c>
      <c r="C1576" s="2" t="s">
        <v>285</v>
      </c>
      <c r="D1576" s="2" t="s">
        <v>169</v>
      </c>
      <c r="E1576" s="2" t="s">
        <v>46</v>
      </c>
      <c r="F1576" s="2">
        <v>5650.89</v>
      </c>
      <c r="G1576" s="2">
        <v>1130.18</v>
      </c>
      <c r="H1576" s="2">
        <v>4520.71</v>
      </c>
      <c r="I1576" s="2" t="s">
        <v>41</v>
      </c>
      <c r="J1576" s="4">
        <v>1.250000553010479</v>
      </c>
      <c r="K1576" t="str">
        <f>_xlfn.XLOOKUP(D1576, dim_channels!A:A, dim_channels!C:C, "Not Found")</f>
        <v>GDS</v>
      </c>
      <c r="L1576" t="str">
        <f>_xlfn.XLOOKUP(D1576, dim_channels!A:A, dim_channels!B:B, "Not Found")</f>
        <v>GDS (Amadeus)</v>
      </c>
    </row>
    <row r="1577" spans="1:12" x14ac:dyDescent="0.2">
      <c r="A1577" s="3" t="s">
        <v>2008</v>
      </c>
      <c r="B1577" s="3" t="s">
        <v>418</v>
      </c>
      <c r="C1577" s="3" t="s">
        <v>124</v>
      </c>
      <c r="D1577" s="3" t="s">
        <v>64</v>
      </c>
      <c r="E1577" s="3" t="s">
        <v>28</v>
      </c>
      <c r="F1577" s="3">
        <v>16348</v>
      </c>
      <c r="G1577" s="3">
        <v>0</v>
      </c>
      <c r="H1577" s="3">
        <v>16348</v>
      </c>
      <c r="I1577" s="3" t="s">
        <v>29</v>
      </c>
      <c r="J1577" s="5">
        <v>1</v>
      </c>
      <c r="K1577" t="str">
        <f>_xlfn.XLOOKUP(D1577, dim_channels!A:A, dim_channels!C:C, "Not Found")</f>
        <v>Direct</v>
      </c>
      <c r="L1577" t="str">
        <f>_xlfn.XLOOKUP(D1577, dim_channels!A:A, dim_channels!B:B, "Not Found")</f>
        <v>Direct Website</v>
      </c>
    </row>
    <row r="1578" spans="1:12" x14ac:dyDescent="0.2">
      <c r="A1578" s="2" t="s">
        <v>2009</v>
      </c>
      <c r="B1578" s="2" t="s">
        <v>373</v>
      </c>
      <c r="C1578" s="2" t="s">
        <v>971</v>
      </c>
      <c r="D1578" s="2" t="s">
        <v>64</v>
      </c>
      <c r="E1578" s="2" t="s">
        <v>34</v>
      </c>
      <c r="F1578" s="2">
        <v>3761.48</v>
      </c>
      <c r="G1578" s="2">
        <v>0</v>
      </c>
      <c r="H1578" s="2">
        <v>3761.48</v>
      </c>
      <c r="I1578" s="2" t="s">
        <v>29</v>
      </c>
      <c r="J1578" s="4">
        <v>1</v>
      </c>
      <c r="K1578" t="str">
        <f>_xlfn.XLOOKUP(D1578, dim_channels!A:A, dim_channels!C:C, "Not Found")</f>
        <v>Direct</v>
      </c>
      <c r="L1578" t="str">
        <f>_xlfn.XLOOKUP(D1578, dim_channels!A:A, dim_channels!B:B, "Not Found")</f>
        <v>Direct Website</v>
      </c>
    </row>
    <row r="1579" spans="1:12" x14ac:dyDescent="0.2">
      <c r="A1579" s="3" t="s">
        <v>2010</v>
      </c>
      <c r="B1579" s="3" t="s">
        <v>43</v>
      </c>
      <c r="C1579" s="3" t="s">
        <v>72</v>
      </c>
      <c r="D1579" s="3" t="s">
        <v>52</v>
      </c>
      <c r="E1579" s="3" t="s">
        <v>34</v>
      </c>
      <c r="F1579" s="3">
        <v>18494.830000000002</v>
      </c>
      <c r="G1579" s="3">
        <v>2219.38</v>
      </c>
      <c r="H1579" s="3">
        <v>16275.45</v>
      </c>
      <c r="I1579" s="3" t="s">
        <v>29</v>
      </c>
      <c r="J1579" s="5">
        <v>1.1363636642919239</v>
      </c>
      <c r="K1579" t="str">
        <f>_xlfn.XLOOKUP(D1579, dim_channels!A:A, dim_channels!C:C, "Not Found")</f>
        <v>OTA</v>
      </c>
      <c r="L1579" t="str">
        <f>_xlfn.XLOOKUP(D1579, dim_channels!A:A, dim_channels!B:B, "Not Found")</f>
        <v>Agoda</v>
      </c>
    </row>
    <row r="1580" spans="1:12" x14ac:dyDescent="0.2">
      <c r="A1580" s="2" t="s">
        <v>2011</v>
      </c>
      <c r="B1580" s="2" t="s">
        <v>112</v>
      </c>
      <c r="C1580" s="2" t="s">
        <v>353</v>
      </c>
      <c r="D1580" s="2" t="s">
        <v>64</v>
      </c>
      <c r="E1580" s="2" t="s">
        <v>34</v>
      </c>
      <c r="F1580" s="2">
        <v>14174.25</v>
      </c>
      <c r="G1580" s="2">
        <v>0</v>
      </c>
      <c r="H1580" s="2">
        <v>14174.25</v>
      </c>
      <c r="I1580" s="2" t="s">
        <v>29</v>
      </c>
      <c r="J1580" s="4">
        <v>1</v>
      </c>
      <c r="K1580" t="str">
        <f>_xlfn.XLOOKUP(D1580, dim_channels!A:A, dim_channels!C:C, "Not Found")</f>
        <v>Direct</v>
      </c>
      <c r="L1580" t="str">
        <f>_xlfn.XLOOKUP(D1580, dim_channels!A:A, dim_channels!B:B, "Not Found")</f>
        <v>Direct Website</v>
      </c>
    </row>
    <row r="1581" spans="1:12" x14ac:dyDescent="0.2">
      <c r="A1581" s="3" t="s">
        <v>2012</v>
      </c>
      <c r="B1581" s="3" t="s">
        <v>153</v>
      </c>
      <c r="C1581" s="3" t="s">
        <v>705</v>
      </c>
      <c r="D1581" s="3" t="s">
        <v>27</v>
      </c>
      <c r="E1581" s="3" t="s">
        <v>60</v>
      </c>
      <c r="F1581" s="3">
        <v>3114.67</v>
      </c>
      <c r="G1581" s="3">
        <v>0</v>
      </c>
      <c r="H1581" s="3">
        <v>3114.67</v>
      </c>
      <c r="I1581" s="3" t="s">
        <v>29</v>
      </c>
      <c r="J1581" s="5">
        <v>1</v>
      </c>
      <c r="K1581" t="str">
        <f>_xlfn.XLOOKUP(D1581, dim_channels!A:A, dim_channels!C:C, "Not Found")</f>
        <v>OTA</v>
      </c>
      <c r="L1581" t="str">
        <f>_xlfn.XLOOKUP(D1581, dim_channels!A:A, dim_channels!B:B, "Not Found")</f>
        <v>Expedia</v>
      </c>
    </row>
    <row r="1582" spans="1:12" x14ac:dyDescent="0.2">
      <c r="A1582" s="2" t="s">
        <v>2013</v>
      </c>
      <c r="B1582" s="2" t="s">
        <v>463</v>
      </c>
      <c r="C1582" s="2" t="s">
        <v>749</v>
      </c>
      <c r="D1582" s="2" t="s">
        <v>114</v>
      </c>
      <c r="E1582" s="2" t="s">
        <v>115</v>
      </c>
      <c r="F1582" s="2">
        <v>9944.59</v>
      </c>
      <c r="G1582" s="2">
        <v>994.46</v>
      </c>
      <c r="H1582" s="2">
        <v>8950.1299999999992</v>
      </c>
      <c r="I1582" s="2" t="s">
        <v>29</v>
      </c>
      <c r="J1582" s="4">
        <v>1.111111235255801</v>
      </c>
      <c r="K1582" t="str">
        <f>_xlfn.XLOOKUP(D1582, dim_channels!A:A, dim_channels!C:C, "Not Found")</f>
        <v>Offline</v>
      </c>
      <c r="L1582" t="str">
        <f>_xlfn.XLOOKUP(D1582, dim_channels!A:A, dim_channels!B:B, "Not Found")</f>
        <v>Travel Agency</v>
      </c>
    </row>
    <row r="1583" spans="1:12" x14ac:dyDescent="0.2">
      <c r="A1583" s="3" t="s">
        <v>2014</v>
      </c>
      <c r="B1583" s="3" t="s">
        <v>215</v>
      </c>
      <c r="C1583" s="3" t="s">
        <v>106</v>
      </c>
      <c r="D1583" s="3" t="s">
        <v>33</v>
      </c>
      <c r="E1583" s="3" t="s">
        <v>28</v>
      </c>
      <c r="F1583" s="3">
        <v>12616.56</v>
      </c>
      <c r="G1583" s="3">
        <v>1892.48</v>
      </c>
      <c r="H1583" s="3">
        <v>10724.08</v>
      </c>
      <c r="I1583" s="3" t="s">
        <v>29</v>
      </c>
      <c r="J1583" s="5">
        <v>1.176470149420743</v>
      </c>
      <c r="K1583" t="str">
        <f>_xlfn.XLOOKUP(D1583, dim_channels!A:A, dim_channels!C:C, "Not Found")</f>
        <v>OTA</v>
      </c>
      <c r="L1583" t="str">
        <f>_xlfn.XLOOKUP(D1583, dim_channels!A:A, dim_channels!B:B, "Not Found")</f>
        <v>Booking.com</v>
      </c>
    </row>
    <row r="1584" spans="1:12" x14ac:dyDescent="0.2">
      <c r="A1584" s="2" t="s">
        <v>2015</v>
      </c>
      <c r="B1584" s="2" t="s">
        <v>204</v>
      </c>
      <c r="C1584" s="2" t="s">
        <v>465</v>
      </c>
      <c r="D1584" s="2" t="s">
        <v>52</v>
      </c>
      <c r="E1584" s="2" t="s">
        <v>34</v>
      </c>
      <c r="F1584" s="2">
        <v>2460.87</v>
      </c>
      <c r="G1584" s="2">
        <v>295.3</v>
      </c>
      <c r="H1584" s="2">
        <v>2165.5700000000002</v>
      </c>
      <c r="I1584" s="2" t="s">
        <v>56</v>
      </c>
      <c r="J1584" s="4">
        <v>1.13636132750269</v>
      </c>
      <c r="K1584" t="str">
        <f>_xlfn.XLOOKUP(D1584, dim_channels!A:A, dim_channels!C:C, "Not Found")</f>
        <v>OTA</v>
      </c>
      <c r="L1584" t="str">
        <f>_xlfn.XLOOKUP(D1584, dim_channels!A:A, dim_channels!B:B, "Not Found")</f>
        <v>Agoda</v>
      </c>
    </row>
    <row r="1585" spans="1:12" x14ac:dyDescent="0.2">
      <c r="A1585" s="3" t="s">
        <v>2016</v>
      </c>
      <c r="B1585" s="3" t="s">
        <v>39</v>
      </c>
      <c r="C1585" s="3" t="s">
        <v>67</v>
      </c>
      <c r="D1585" s="3" t="s">
        <v>27</v>
      </c>
      <c r="E1585" s="3" t="s">
        <v>60</v>
      </c>
      <c r="F1585" s="3">
        <v>6081.46</v>
      </c>
      <c r="G1585" s="3">
        <v>0</v>
      </c>
      <c r="H1585" s="3">
        <v>6081.46</v>
      </c>
      <c r="I1585" s="3" t="s">
        <v>29</v>
      </c>
      <c r="J1585" s="5">
        <v>1</v>
      </c>
      <c r="K1585" t="str">
        <f>_xlfn.XLOOKUP(D1585, dim_channels!A:A, dim_channels!C:C, "Not Found")</f>
        <v>OTA</v>
      </c>
      <c r="L1585" t="str">
        <f>_xlfn.XLOOKUP(D1585, dim_channels!A:A, dim_channels!B:B, "Not Found")</f>
        <v>Expedia</v>
      </c>
    </row>
    <row r="1586" spans="1:12" x14ac:dyDescent="0.2">
      <c r="A1586" s="2" t="s">
        <v>2017</v>
      </c>
      <c r="B1586" s="2" t="s">
        <v>826</v>
      </c>
      <c r="C1586" s="2" t="s">
        <v>315</v>
      </c>
      <c r="D1586" s="2" t="s">
        <v>33</v>
      </c>
      <c r="E1586" s="2" t="s">
        <v>60</v>
      </c>
      <c r="F1586" s="2">
        <v>18686.61</v>
      </c>
      <c r="G1586" s="2">
        <v>0</v>
      </c>
      <c r="H1586" s="2">
        <v>18686.61</v>
      </c>
      <c r="I1586" s="2" t="s">
        <v>56</v>
      </c>
      <c r="J1586" s="4">
        <v>1</v>
      </c>
      <c r="K1586" t="str">
        <f>_xlfn.XLOOKUP(D1586, dim_channels!A:A, dim_channels!C:C, "Not Found")</f>
        <v>OTA</v>
      </c>
      <c r="L1586" t="str">
        <f>_xlfn.XLOOKUP(D1586, dim_channels!A:A, dim_channels!B:B, "Not Found")</f>
        <v>Booking.com</v>
      </c>
    </row>
    <row r="1587" spans="1:12" x14ac:dyDescent="0.2">
      <c r="A1587" s="3" t="s">
        <v>2018</v>
      </c>
      <c r="B1587" s="3" t="s">
        <v>813</v>
      </c>
      <c r="C1587" s="3" t="s">
        <v>303</v>
      </c>
      <c r="D1587" s="3" t="s">
        <v>33</v>
      </c>
      <c r="E1587" s="3" t="s">
        <v>60</v>
      </c>
      <c r="F1587" s="3">
        <v>14565.48</v>
      </c>
      <c r="G1587" s="3">
        <v>0</v>
      </c>
      <c r="H1587" s="3">
        <v>14565.48</v>
      </c>
      <c r="I1587" s="3" t="s">
        <v>41</v>
      </c>
      <c r="J1587" s="5">
        <v>1</v>
      </c>
      <c r="K1587" t="str">
        <f>_xlfn.XLOOKUP(D1587, dim_channels!A:A, dim_channels!C:C, "Not Found")</f>
        <v>OTA</v>
      </c>
      <c r="L1587" t="str">
        <f>_xlfn.XLOOKUP(D1587, dim_channels!A:A, dim_channels!B:B, "Not Found")</f>
        <v>Booking.com</v>
      </c>
    </row>
    <row r="1588" spans="1:12" x14ac:dyDescent="0.2">
      <c r="A1588" s="2" t="s">
        <v>2019</v>
      </c>
      <c r="B1588" s="2" t="s">
        <v>590</v>
      </c>
      <c r="C1588" s="2" t="s">
        <v>162</v>
      </c>
      <c r="D1588" s="2" t="s">
        <v>52</v>
      </c>
      <c r="E1588" s="2" t="s">
        <v>34</v>
      </c>
      <c r="F1588" s="2">
        <v>9027.25</v>
      </c>
      <c r="G1588" s="2">
        <v>1083.27</v>
      </c>
      <c r="H1588" s="2">
        <v>7943.98</v>
      </c>
      <c r="I1588" s="2" t="s">
        <v>29</v>
      </c>
      <c r="J1588" s="4">
        <v>1.136363636363636</v>
      </c>
      <c r="K1588" t="str">
        <f>_xlfn.XLOOKUP(D1588, dim_channels!A:A, dim_channels!C:C, "Not Found")</f>
        <v>OTA</v>
      </c>
      <c r="L1588" t="str">
        <f>_xlfn.XLOOKUP(D1588, dim_channels!A:A, dim_channels!B:B, "Not Found")</f>
        <v>Agoda</v>
      </c>
    </row>
    <row r="1589" spans="1:12" x14ac:dyDescent="0.2">
      <c r="A1589" s="3" t="s">
        <v>2020</v>
      </c>
      <c r="B1589" s="3" t="s">
        <v>104</v>
      </c>
      <c r="C1589" s="3" t="s">
        <v>200</v>
      </c>
      <c r="D1589" s="3" t="s">
        <v>114</v>
      </c>
      <c r="E1589" s="3" t="s">
        <v>115</v>
      </c>
      <c r="F1589" s="3">
        <v>2821.94</v>
      </c>
      <c r="G1589" s="3">
        <v>282.19</v>
      </c>
      <c r="H1589" s="3">
        <v>2539.75</v>
      </c>
      <c r="I1589" s="3" t="s">
        <v>29</v>
      </c>
      <c r="J1589" s="5">
        <v>1.111109361157594</v>
      </c>
      <c r="K1589" t="str">
        <f>_xlfn.XLOOKUP(D1589, dim_channels!A:A, dim_channels!C:C, "Not Found")</f>
        <v>Offline</v>
      </c>
      <c r="L1589" t="str">
        <f>_xlfn.XLOOKUP(D1589, dim_channels!A:A, dim_channels!B:B, "Not Found")</f>
        <v>Travel Agency</v>
      </c>
    </row>
    <row r="1590" spans="1:12" x14ac:dyDescent="0.2">
      <c r="A1590" s="2" t="s">
        <v>2021</v>
      </c>
      <c r="B1590" s="2" t="s">
        <v>230</v>
      </c>
      <c r="C1590" s="2" t="s">
        <v>318</v>
      </c>
      <c r="D1590" s="2" t="s">
        <v>52</v>
      </c>
      <c r="E1590" s="2" t="s">
        <v>34</v>
      </c>
      <c r="F1590" s="2">
        <v>14777.71</v>
      </c>
      <c r="G1590" s="2">
        <v>1773.33</v>
      </c>
      <c r="H1590" s="2">
        <v>13004.38</v>
      </c>
      <c r="I1590" s="2" t="s">
        <v>29</v>
      </c>
      <c r="J1590" s="4">
        <v>1.136364055802737</v>
      </c>
      <c r="K1590" t="str">
        <f>_xlfn.XLOOKUP(D1590, dim_channels!A:A, dim_channels!C:C, "Not Found")</f>
        <v>OTA</v>
      </c>
      <c r="L1590" t="str">
        <f>_xlfn.XLOOKUP(D1590, dim_channels!A:A, dim_channels!B:B, "Not Found")</f>
        <v>Agoda</v>
      </c>
    </row>
    <row r="1591" spans="1:12" x14ac:dyDescent="0.2">
      <c r="A1591" s="3" t="s">
        <v>2022</v>
      </c>
      <c r="B1591" s="3" t="s">
        <v>437</v>
      </c>
      <c r="C1591" s="3" t="s">
        <v>37</v>
      </c>
      <c r="D1591" s="3" t="s">
        <v>33</v>
      </c>
      <c r="E1591" s="3" t="s">
        <v>60</v>
      </c>
      <c r="F1591" s="3">
        <v>18021.46</v>
      </c>
      <c r="G1591" s="3">
        <v>0</v>
      </c>
      <c r="H1591" s="3">
        <v>18021.46</v>
      </c>
      <c r="I1591" s="3" t="s">
        <v>41</v>
      </c>
      <c r="J1591" s="5">
        <v>1</v>
      </c>
      <c r="K1591" t="str">
        <f>_xlfn.XLOOKUP(D1591, dim_channels!A:A, dim_channels!C:C, "Not Found")</f>
        <v>OTA</v>
      </c>
      <c r="L1591" t="str">
        <f>_xlfn.XLOOKUP(D1591, dim_channels!A:A, dim_channels!B:B, "Not Found")</f>
        <v>Booking.com</v>
      </c>
    </row>
    <row r="1592" spans="1:12" x14ac:dyDescent="0.2">
      <c r="A1592" s="2" t="s">
        <v>2023</v>
      </c>
      <c r="B1592" s="2" t="s">
        <v>168</v>
      </c>
      <c r="C1592" s="2" t="s">
        <v>708</v>
      </c>
      <c r="D1592" s="2" t="s">
        <v>45</v>
      </c>
      <c r="E1592" s="2" t="s">
        <v>46</v>
      </c>
      <c r="F1592" s="2">
        <v>15822.32</v>
      </c>
      <c r="G1592" s="2">
        <v>791.12</v>
      </c>
      <c r="H1592" s="2">
        <v>15031.2</v>
      </c>
      <c r="I1592" s="2" t="s">
        <v>29</v>
      </c>
      <c r="J1592" s="4">
        <v>1.0526318590664749</v>
      </c>
      <c r="K1592" t="str">
        <f>_xlfn.XLOOKUP(D1592, dim_channels!A:A, dim_channels!C:C, "Not Found")</f>
        <v>Corporate</v>
      </c>
      <c r="L1592" t="str">
        <f>_xlfn.XLOOKUP(D1592, dim_channels!A:A, dim_channels!B:B, "Not Found")</f>
        <v>Corporate Direct</v>
      </c>
    </row>
    <row r="1593" spans="1:12" x14ac:dyDescent="0.2">
      <c r="A1593" s="3" t="s">
        <v>2024</v>
      </c>
      <c r="B1593" s="3" t="s">
        <v>762</v>
      </c>
      <c r="C1593" s="3" t="s">
        <v>232</v>
      </c>
      <c r="D1593" s="3" t="s">
        <v>114</v>
      </c>
      <c r="E1593" s="3" t="s">
        <v>115</v>
      </c>
      <c r="F1593" s="3">
        <v>6788.67</v>
      </c>
      <c r="G1593" s="3">
        <v>678.87</v>
      </c>
      <c r="H1593" s="3">
        <v>6109.8</v>
      </c>
      <c r="I1593" s="3" t="s">
        <v>29</v>
      </c>
      <c r="J1593" s="5">
        <v>1.111111656682706</v>
      </c>
      <c r="K1593" t="str">
        <f>_xlfn.XLOOKUP(D1593, dim_channels!A:A, dim_channels!C:C, "Not Found")</f>
        <v>Offline</v>
      </c>
      <c r="L1593" t="str">
        <f>_xlfn.XLOOKUP(D1593, dim_channels!A:A, dim_channels!B:B, "Not Found")</f>
        <v>Travel Agency</v>
      </c>
    </row>
    <row r="1594" spans="1:12" x14ac:dyDescent="0.2">
      <c r="A1594" s="2" t="s">
        <v>2025</v>
      </c>
      <c r="B1594" s="2" t="s">
        <v>597</v>
      </c>
      <c r="C1594" s="2" t="s">
        <v>449</v>
      </c>
      <c r="D1594" s="2" t="s">
        <v>27</v>
      </c>
      <c r="E1594" s="2" t="s">
        <v>28</v>
      </c>
      <c r="F1594" s="2">
        <v>9643.1299999999992</v>
      </c>
      <c r="G1594" s="2">
        <v>1735.76</v>
      </c>
      <c r="H1594" s="2">
        <v>7907.37</v>
      </c>
      <c r="I1594" s="2" t="s">
        <v>29</v>
      </c>
      <c r="J1594" s="4">
        <v>1.2195116707577871</v>
      </c>
      <c r="K1594" t="str">
        <f>_xlfn.XLOOKUP(D1594, dim_channels!A:A, dim_channels!C:C, "Not Found")</f>
        <v>OTA</v>
      </c>
      <c r="L1594" t="str">
        <f>_xlfn.XLOOKUP(D1594, dim_channels!A:A, dim_channels!B:B, "Not Found")</f>
        <v>Expedia</v>
      </c>
    </row>
    <row r="1595" spans="1:12" x14ac:dyDescent="0.2">
      <c r="A1595" s="3" t="s">
        <v>2026</v>
      </c>
      <c r="B1595" s="3" t="s">
        <v>423</v>
      </c>
      <c r="C1595" s="3" t="s">
        <v>917</v>
      </c>
      <c r="D1595" s="3" t="s">
        <v>206</v>
      </c>
      <c r="E1595" s="3" t="s">
        <v>207</v>
      </c>
      <c r="F1595" s="3">
        <v>5488.16</v>
      </c>
      <c r="G1595" s="3">
        <v>0</v>
      </c>
      <c r="H1595" s="3">
        <v>5488.16</v>
      </c>
      <c r="I1595" s="3" t="s">
        <v>29</v>
      </c>
      <c r="J1595" s="5">
        <v>1</v>
      </c>
      <c r="K1595" t="str">
        <f>_xlfn.XLOOKUP(D1595, dim_channels!A:A, dim_channels!C:C, "Not Found")</f>
        <v>Direct</v>
      </c>
      <c r="L1595" t="str">
        <f>_xlfn.XLOOKUP(D1595, dim_channels!A:A, dim_channels!B:B, "Not Found")</f>
        <v>Walk-in</v>
      </c>
    </row>
    <row r="1596" spans="1:12" x14ac:dyDescent="0.2">
      <c r="A1596" s="2" t="s">
        <v>2027</v>
      </c>
      <c r="B1596" s="2" t="s">
        <v>384</v>
      </c>
      <c r="C1596" s="2" t="s">
        <v>156</v>
      </c>
      <c r="D1596" s="2" t="s">
        <v>52</v>
      </c>
      <c r="E1596" s="2" t="s">
        <v>60</v>
      </c>
      <c r="F1596" s="2">
        <v>6043.07</v>
      </c>
      <c r="G1596" s="2">
        <v>0</v>
      </c>
      <c r="H1596" s="2">
        <v>6043.07</v>
      </c>
      <c r="I1596" s="2" t="s">
        <v>29</v>
      </c>
      <c r="J1596" s="4">
        <v>1</v>
      </c>
      <c r="K1596" t="str">
        <f>_xlfn.XLOOKUP(D1596, dim_channels!A:A, dim_channels!C:C, "Not Found")</f>
        <v>OTA</v>
      </c>
      <c r="L1596" t="str">
        <f>_xlfn.XLOOKUP(D1596, dim_channels!A:A, dim_channels!B:B, "Not Found")</f>
        <v>Agoda</v>
      </c>
    </row>
    <row r="1597" spans="1:12" x14ac:dyDescent="0.2">
      <c r="A1597" s="3" t="s">
        <v>2028</v>
      </c>
      <c r="B1597" s="3" t="s">
        <v>85</v>
      </c>
      <c r="C1597" s="3" t="s">
        <v>276</v>
      </c>
      <c r="D1597" s="3" t="s">
        <v>169</v>
      </c>
      <c r="E1597" s="3" t="s">
        <v>34</v>
      </c>
      <c r="F1597" s="3">
        <v>6859.33</v>
      </c>
      <c r="G1597" s="3">
        <v>1371.87</v>
      </c>
      <c r="H1597" s="3">
        <v>5487.46</v>
      </c>
      <c r="I1597" s="3" t="s">
        <v>29</v>
      </c>
      <c r="J1597" s="5">
        <v>1.250000911168373</v>
      </c>
      <c r="K1597" t="str">
        <f>_xlfn.XLOOKUP(D1597, dim_channels!A:A, dim_channels!C:C, "Not Found")</f>
        <v>GDS</v>
      </c>
      <c r="L1597" t="str">
        <f>_xlfn.XLOOKUP(D1597, dim_channels!A:A, dim_channels!B:B, "Not Found")</f>
        <v>GDS (Amadeus)</v>
      </c>
    </row>
    <row r="1598" spans="1:12" x14ac:dyDescent="0.2">
      <c r="A1598" s="2" t="s">
        <v>2029</v>
      </c>
      <c r="B1598" s="2" t="s">
        <v>39</v>
      </c>
      <c r="C1598" s="2" t="s">
        <v>1048</v>
      </c>
      <c r="D1598" s="2" t="s">
        <v>45</v>
      </c>
      <c r="E1598" s="2" t="s">
        <v>46</v>
      </c>
      <c r="F1598" s="2">
        <v>5270.17</v>
      </c>
      <c r="G1598" s="2">
        <v>263.51</v>
      </c>
      <c r="H1598" s="2">
        <v>5006.66</v>
      </c>
      <c r="I1598" s="2" t="s">
        <v>29</v>
      </c>
      <c r="J1598" s="4">
        <v>1.0526318943167701</v>
      </c>
      <c r="K1598" t="str">
        <f>_xlfn.XLOOKUP(D1598, dim_channels!A:A, dim_channels!C:C, "Not Found")</f>
        <v>Corporate</v>
      </c>
      <c r="L1598" t="str">
        <f>_xlfn.XLOOKUP(D1598, dim_channels!A:A, dim_channels!B:B, "Not Found")</f>
        <v>Corporate Direct</v>
      </c>
    </row>
    <row r="1599" spans="1:12" x14ac:dyDescent="0.2">
      <c r="A1599" s="3" t="s">
        <v>2030</v>
      </c>
      <c r="B1599" s="3" t="s">
        <v>63</v>
      </c>
      <c r="C1599" s="3" t="s">
        <v>740</v>
      </c>
      <c r="D1599" s="3" t="s">
        <v>169</v>
      </c>
      <c r="E1599" s="3" t="s">
        <v>46</v>
      </c>
      <c r="F1599" s="3">
        <v>3186.25</v>
      </c>
      <c r="G1599" s="3">
        <v>637.25</v>
      </c>
      <c r="H1599" s="3">
        <v>2549</v>
      </c>
      <c r="I1599" s="3" t="s">
        <v>29</v>
      </c>
      <c r="J1599" s="5">
        <v>1.25</v>
      </c>
      <c r="K1599" t="str">
        <f>_xlfn.XLOOKUP(D1599, dim_channels!A:A, dim_channels!C:C, "Not Found")</f>
        <v>GDS</v>
      </c>
      <c r="L1599" t="str">
        <f>_xlfn.XLOOKUP(D1599, dim_channels!A:A, dim_channels!B:B, "Not Found")</f>
        <v>GDS (Amadeus)</v>
      </c>
    </row>
    <row r="1600" spans="1:12" x14ac:dyDescent="0.2">
      <c r="A1600" s="2" t="s">
        <v>2031</v>
      </c>
      <c r="B1600" s="2" t="s">
        <v>608</v>
      </c>
      <c r="C1600" s="2" t="s">
        <v>249</v>
      </c>
      <c r="D1600" s="2" t="s">
        <v>27</v>
      </c>
      <c r="E1600" s="2" t="s">
        <v>28</v>
      </c>
      <c r="F1600" s="2">
        <v>14244.66</v>
      </c>
      <c r="G1600" s="2">
        <v>2564.04</v>
      </c>
      <c r="H1600" s="2">
        <v>11680.62</v>
      </c>
      <c r="I1600" s="2" t="s">
        <v>29</v>
      </c>
      <c r="J1600" s="4">
        <v>1.219512320407649</v>
      </c>
      <c r="K1600" t="str">
        <f>_xlfn.XLOOKUP(D1600, dim_channels!A:A, dim_channels!C:C, "Not Found")</f>
        <v>OTA</v>
      </c>
      <c r="L1600" t="str">
        <f>_xlfn.XLOOKUP(D1600, dim_channels!A:A, dim_channels!B:B, "Not Found")</f>
        <v>Expedia</v>
      </c>
    </row>
    <row r="1601" spans="1:12" x14ac:dyDescent="0.2">
      <c r="A1601" s="3" t="s">
        <v>2032</v>
      </c>
      <c r="B1601" s="3" t="s">
        <v>261</v>
      </c>
      <c r="C1601" s="3" t="s">
        <v>679</v>
      </c>
      <c r="D1601" s="3" t="s">
        <v>52</v>
      </c>
      <c r="E1601" s="3" t="s">
        <v>60</v>
      </c>
      <c r="F1601" s="3">
        <v>6367.49</v>
      </c>
      <c r="G1601" s="3">
        <v>0</v>
      </c>
      <c r="H1601" s="3">
        <v>6367.49</v>
      </c>
      <c r="I1601" s="3" t="s">
        <v>41</v>
      </c>
      <c r="J1601" s="5">
        <v>1</v>
      </c>
      <c r="K1601" t="str">
        <f>_xlfn.XLOOKUP(D1601, dim_channels!A:A, dim_channels!C:C, "Not Found")</f>
        <v>OTA</v>
      </c>
      <c r="L1601" t="str">
        <f>_xlfn.XLOOKUP(D1601, dim_channels!A:A, dim_channels!B:B, "Not Found")</f>
        <v>Agoda</v>
      </c>
    </row>
    <row r="1602" spans="1:12" x14ac:dyDescent="0.2">
      <c r="A1602" s="2" t="s">
        <v>2033</v>
      </c>
      <c r="B1602" s="2" t="s">
        <v>292</v>
      </c>
      <c r="C1602" s="2" t="s">
        <v>186</v>
      </c>
      <c r="D1602" s="2" t="s">
        <v>27</v>
      </c>
      <c r="E1602" s="2" t="s">
        <v>28</v>
      </c>
      <c r="F1602" s="2">
        <v>3932.05</v>
      </c>
      <c r="G1602" s="2">
        <v>707.77</v>
      </c>
      <c r="H1602" s="2">
        <v>3224.28</v>
      </c>
      <c r="I1602" s="2" t="s">
        <v>29</v>
      </c>
      <c r="J1602" s="4">
        <v>1.219512573349709</v>
      </c>
      <c r="K1602" t="str">
        <f>_xlfn.XLOOKUP(D1602, dim_channels!A:A, dim_channels!C:C, "Not Found")</f>
        <v>OTA</v>
      </c>
      <c r="L1602" t="str">
        <f>_xlfn.XLOOKUP(D1602, dim_channels!A:A, dim_channels!B:B, "Not Found")</f>
        <v>Expedia</v>
      </c>
    </row>
    <row r="1603" spans="1:12" x14ac:dyDescent="0.2">
      <c r="A1603" s="3" t="s">
        <v>2034</v>
      </c>
      <c r="B1603" s="3" t="s">
        <v>32</v>
      </c>
      <c r="C1603" s="3" t="s">
        <v>1234</v>
      </c>
      <c r="D1603" s="3" t="s">
        <v>33</v>
      </c>
      <c r="E1603" s="3" t="s">
        <v>28</v>
      </c>
      <c r="F1603" s="3">
        <v>4329.91</v>
      </c>
      <c r="G1603" s="3">
        <v>649.49</v>
      </c>
      <c r="H1603" s="3">
        <v>3680.42</v>
      </c>
      <c r="I1603" s="3" t="s">
        <v>41</v>
      </c>
      <c r="J1603" s="5">
        <v>1.1764717070334361</v>
      </c>
      <c r="K1603" t="str">
        <f>_xlfn.XLOOKUP(D1603, dim_channels!A:A, dim_channels!C:C, "Not Found")</f>
        <v>OTA</v>
      </c>
      <c r="L1603" t="str">
        <f>_xlfn.XLOOKUP(D1603, dim_channels!A:A, dim_channels!B:B, "Not Found")</f>
        <v>Booking.com</v>
      </c>
    </row>
    <row r="1604" spans="1:12" x14ac:dyDescent="0.2">
      <c r="A1604" s="2" t="s">
        <v>2035</v>
      </c>
      <c r="B1604" s="2" t="s">
        <v>62</v>
      </c>
      <c r="C1604" s="2" t="s">
        <v>120</v>
      </c>
      <c r="D1604" s="2" t="s">
        <v>52</v>
      </c>
      <c r="E1604" s="2" t="s">
        <v>60</v>
      </c>
      <c r="F1604" s="2">
        <v>2898.83</v>
      </c>
      <c r="G1604" s="2">
        <v>0</v>
      </c>
      <c r="H1604" s="2">
        <v>2898.83</v>
      </c>
      <c r="I1604" s="2" t="s">
        <v>29</v>
      </c>
      <c r="J1604" s="4">
        <v>1</v>
      </c>
      <c r="K1604" t="str">
        <f>_xlfn.XLOOKUP(D1604, dim_channels!A:A, dim_channels!C:C, "Not Found")</f>
        <v>OTA</v>
      </c>
      <c r="L1604" t="str">
        <f>_xlfn.XLOOKUP(D1604, dim_channels!A:A, dim_channels!B:B, "Not Found")</f>
        <v>Agoda</v>
      </c>
    </row>
    <row r="1605" spans="1:12" x14ac:dyDescent="0.2">
      <c r="A1605" s="3" t="s">
        <v>2036</v>
      </c>
      <c r="B1605" s="3" t="s">
        <v>875</v>
      </c>
      <c r="C1605" s="3" t="s">
        <v>213</v>
      </c>
      <c r="D1605" s="3" t="s">
        <v>33</v>
      </c>
      <c r="E1605" s="3" t="s">
        <v>60</v>
      </c>
      <c r="F1605" s="3">
        <v>8609.26</v>
      </c>
      <c r="G1605" s="3">
        <v>0</v>
      </c>
      <c r="H1605" s="3">
        <v>8609.26</v>
      </c>
      <c r="I1605" s="3" t="s">
        <v>29</v>
      </c>
      <c r="J1605" s="5">
        <v>1</v>
      </c>
      <c r="K1605" t="str">
        <f>_xlfn.XLOOKUP(D1605, dim_channels!A:A, dim_channels!C:C, "Not Found")</f>
        <v>OTA</v>
      </c>
      <c r="L1605" t="str">
        <f>_xlfn.XLOOKUP(D1605, dim_channels!A:A, dim_channels!B:B, "Not Found")</f>
        <v>Booking.com</v>
      </c>
    </row>
    <row r="1606" spans="1:12" x14ac:dyDescent="0.2">
      <c r="A1606" s="2" t="s">
        <v>2037</v>
      </c>
      <c r="B1606" s="2" t="s">
        <v>917</v>
      </c>
      <c r="C1606" s="2" t="s">
        <v>1348</v>
      </c>
      <c r="D1606" s="2" t="s">
        <v>64</v>
      </c>
      <c r="E1606" s="2" t="s">
        <v>28</v>
      </c>
      <c r="F1606" s="2">
        <v>7877.74</v>
      </c>
      <c r="G1606" s="2">
        <v>0</v>
      </c>
      <c r="H1606" s="2">
        <v>7877.74</v>
      </c>
      <c r="I1606" s="2" t="s">
        <v>29</v>
      </c>
      <c r="J1606" s="4">
        <v>1</v>
      </c>
      <c r="K1606" t="str">
        <f>_xlfn.XLOOKUP(D1606, dim_channels!A:A, dim_channels!C:C, "Not Found")</f>
        <v>Direct</v>
      </c>
      <c r="L1606" t="str">
        <f>_xlfn.XLOOKUP(D1606, dim_channels!A:A, dim_channels!B:B, "Not Found")</f>
        <v>Direct Website</v>
      </c>
    </row>
    <row r="1607" spans="1:12" x14ac:dyDescent="0.2">
      <c r="A1607" s="3" t="s">
        <v>2038</v>
      </c>
      <c r="B1607" s="3" t="s">
        <v>475</v>
      </c>
      <c r="C1607" s="3" t="s">
        <v>590</v>
      </c>
      <c r="D1607" s="3" t="s">
        <v>52</v>
      </c>
      <c r="E1607" s="3" t="s">
        <v>34</v>
      </c>
      <c r="F1607" s="3">
        <v>3116.74</v>
      </c>
      <c r="G1607" s="3">
        <v>374.01</v>
      </c>
      <c r="H1607" s="3">
        <v>2742.73</v>
      </c>
      <c r="I1607" s="3" t="s">
        <v>41</v>
      </c>
      <c r="J1607" s="5">
        <v>1.1363641335457739</v>
      </c>
      <c r="K1607" t="str">
        <f>_xlfn.XLOOKUP(D1607, dim_channels!A:A, dim_channels!C:C, "Not Found")</f>
        <v>OTA</v>
      </c>
      <c r="L1607" t="str">
        <f>_xlfn.XLOOKUP(D1607, dim_channels!A:A, dim_channels!B:B, "Not Found")</f>
        <v>Agoda</v>
      </c>
    </row>
    <row r="1608" spans="1:12" x14ac:dyDescent="0.2">
      <c r="A1608" s="2" t="s">
        <v>2039</v>
      </c>
      <c r="B1608" s="2" t="s">
        <v>826</v>
      </c>
      <c r="C1608" s="2" t="s">
        <v>626</v>
      </c>
      <c r="D1608" s="2" t="s">
        <v>64</v>
      </c>
      <c r="E1608" s="2" t="s">
        <v>34</v>
      </c>
      <c r="F1608" s="2">
        <v>9472.34</v>
      </c>
      <c r="G1608" s="2">
        <v>0</v>
      </c>
      <c r="H1608" s="2">
        <v>9472.34</v>
      </c>
      <c r="I1608" s="2" t="s">
        <v>29</v>
      </c>
      <c r="J1608" s="4">
        <v>1</v>
      </c>
      <c r="K1608" t="str">
        <f>_xlfn.XLOOKUP(D1608, dim_channels!A:A, dim_channels!C:C, "Not Found")</f>
        <v>Direct</v>
      </c>
      <c r="L1608" t="str">
        <f>_xlfn.XLOOKUP(D1608, dim_channels!A:A, dim_channels!B:B, "Not Found")</f>
        <v>Direct Website</v>
      </c>
    </row>
    <row r="1609" spans="1:12" x14ac:dyDescent="0.2">
      <c r="A1609" s="3" t="s">
        <v>2040</v>
      </c>
      <c r="B1609" s="3" t="s">
        <v>272</v>
      </c>
      <c r="C1609" s="3" t="s">
        <v>321</v>
      </c>
      <c r="D1609" s="3" t="s">
        <v>169</v>
      </c>
      <c r="E1609" s="3" t="s">
        <v>34</v>
      </c>
      <c r="F1609" s="3">
        <v>5911.15</v>
      </c>
      <c r="G1609" s="3">
        <v>1182.23</v>
      </c>
      <c r="H1609" s="3">
        <v>4728.92</v>
      </c>
      <c r="I1609" s="3" t="s">
        <v>29</v>
      </c>
      <c r="J1609" s="5">
        <v>1.25</v>
      </c>
      <c r="K1609" t="str">
        <f>_xlfn.XLOOKUP(D1609, dim_channels!A:A, dim_channels!C:C, "Not Found")</f>
        <v>GDS</v>
      </c>
      <c r="L1609" t="str">
        <f>_xlfn.XLOOKUP(D1609, dim_channels!A:A, dim_channels!B:B, "Not Found")</f>
        <v>GDS (Amadeus)</v>
      </c>
    </row>
    <row r="1610" spans="1:12" x14ac:dyDescent="0.2">
      <c r="A1610" s="2" t="s">
        <v>2041</v>
      </c>
      <c r="B1610" s="2" t="s">
        <v>276</v>
      </c>
      <c r="C1610" s="2" t="s">
        <v>1354</v>
      </c>
      <c r="D1610" s="2" t="s">
        <v>52</v>
      </c>
      <c r="E1610" s="2" t="s">
        <v>60</v>
      </c>
      <c r="F1610" s="2">
        <v>13965.46</v>
      </c>
      <c r="G1610" s="2">
        <v>0</v>
      </c>
      <c r="H1610" s="2">
        <v>13965.46</v>
      </c>
      <c r="I1610" s="2" t="s">
        <v>41</v>
      </c>
      <c r="J1610" s="4">
        <v>1</v>
      </c>
      <c r="K1610" t="str">
        <f>_xlfn.XLOOKUP(D1610, dim_channels!A:A, dim_channels!C:C, "Not Found")</f>
        <v>OTA</v>
      </c>
      <c r="L1610" t="str">
        <f>_xlfn.XLOOKUP(D1610, dim_channels!A:A, dim_channels!B:B, "Not Found")</f>
        <v>Agoda</v>
      </c>
    </row>
    <row r="1611" spans="1:12" x14ac:dyDescent="0.2">
      <c r="A1611" s="3" t="s">
        <v>2042</v>
      </c>
      <c r="B1611" s="3" t="s">
        <v>292</v>
      </c>
      <c r="C1611" s="3" t="s">
        <v>355</v>
      </c>
      <c r="D1611" s="3" t="s">
        <v>45</v>
      </c>
      <c r="E1611" s="3" t="s">
        <v>89</v>
      </c>
      <c r="F1611" s="3">
        <v>17446.47</v>
      </c>
      <c r="G1611" s="3">
        <v>0</v>
      </c>
      <c r="H1611" s="3">
        <v>17446.47</v>
      </c>
      <c r="I1611" s="3" t="s">
        <v>29</v>
      </c>
      <c r="J1611" s="5">
        <v>1</v>
      </c>
      <c r="K1611" t="str">
        <f>_xlfn.XLOOKUP(D1611, dim_channels!A:A, dim_channels!C:C, "Not Found")</f>
        <v>Corporate</v>
      </c>
      <c r="L1611" t="str">
        <f>_xlfn.XLOOKUP(D1611, dim_channels!A:A, dim_channels!B:B, "Not Found")</f>
        <v>Corporate Direct</v>
      </c>
    </row>
    <row r="1612" spans="1:12" x14ac:dyDescent="0.2">
      <c r="A1612" s="2" t="s">
        <v>2043</v>
      </c>
      <c r="B1612" s="2" t="s">
        <v>112</v>
      </c>
      <c r="C1612" s="2" t="s">
        <v>274</v>
      </c>
      <c r="D1612" s="2" t="s">
        <v>52</v>
      </c>
      <c r="E1612" s="2" t="s">
        <v>34</v>
      </c>
      <c r="F1612" s="2">
        <v>5442.35</v>
      </c>
      <c r="G1612" s="2">
        <v>653.08000000000004</v>
      </c>
      <c r="H1612" s="2">
        <v>4789.2700000000004</v>
      </c>
      <c r="I1612" s="2" t="s">
        <v>29</v>
      </c>
      <c r="J1612" s="4">
        <v>1.136363161817981</v>
      </c>
      <c r="K1612" t="str">
        <f>_xlfn.XLOOKUP(D1612, dim_channels!A:A, dim_channels!C:C, "Not Found")</f>
        <v>OTA</v>
      </c>
      <c r="L1612" t="str">
        <f>_xlfn.XLOOKUP(D1612, dim_channels!A:A, dim_channels!B:B, "Not Found")</f>
        <v>Agoda</v>
      </c>
    </row>
    <row r="1613" spans="1:12" x14ac:dyDescent="0.2">
      <c r="A1613" s="3" t="s">
        <v>2044</v>
      </c>
      <c r="B1613" s="3" t="s">
        <v>91</v>
      </c>
      <c r="C1613" s="3" t="s">
        <v>283</v>
      </c>
      <c r="D1613" s="3" t="s">
        <v>64</v>
      </c>
      <c r="E1613" s="3" t="s">
        <v>34</v>
      </c>
      <c r="F1613" s="3">
        <v>4270.84</v>
      </c>
      <c r="G1613" s="3">
        <v>0</v>
      </c>
      <c r="H1613" s="3">
        <v>4270.84</v>
      </c>
      <c r="I1613" s="3" t="s">
        <v>29</v>
      </c>
      <c r="J1613" s="5">
        <v>1</v>
      </c>
      <c r="K1613" t="str">
        <f>_xlfn.XLOOKUP(D1613, dim_channels!A:A, dim_channels!C:C, "Not Found")</f>
        <v>Direct</v>
      </c>
      <c r="L1613" t="str">
        <f>_xlfn.XLOOKUP(D1613, dim_channels!A:A, dim_channels!B:B, "Not Found")</f>
        <v>Direct Website</v>
      </c>
    </row>
    <row r="1614" spans="1:12" x14ac:dyDescent="0.2">
      <c r="A1614" s="2" t="s">
        <v>2045</v>
      </c>
      <c r="B1614" s="2" t="s">
        <v>1825</v>
      </c>
      <c r="C1614" s="2" t="s">
        <v>200</v>
      </c>
      <c r="D1614" s="2" t="s">
        <v>45</v>
      </c>
      <c r="E1614" s="2" t="s">
        <v>89</v>
      </c>
      <c r="F1614" s="2">
        <v>5455.8</v>
      </c>
      <c r="G1614" s="2">
        <v>0</v>
      </c>
      <c r="H1614" s="2">
        <v>5455.8</v>
      </c>
      <c r="I1614" s="2" t="s">
        <v>29</v>
      </c>
      <c r="J1614" s="4">
        <v>1</v>
      </c>
      <c r="K1614" t="str">
        <f>_xlfn.XLOOKUP(D1614, dim_channels!A:A, dim_channels!C:C, "Not Found")</f>
        <v>Corporate</v>
      </c>
      <c r="L1614" t="str">
        <f>_xlfn.XLOOKUP(D1614, dim_channels!A:A, dim_channels!B:B, "Not Found")</f>
        <v>Corporate Direct</v>
      </c>
    </row>
    <row r="1615" spans="1:12" x14ac:dyDescent="0.2">
      <c r="A1615" s="3" t="s">
        <v>2046</v>
      </c>
      <c r="B1615" s="3" t="s">
        <v>590</v>
      </c>
      <c r="C1615" s="3" t="s">
        <v>666</v>
      </c>
      <c r="D1615" s="3" t="s">
        <v>52</v>
      </c>
      <c r="E1615" s="3" t="s">
        <v>60</v>
      </c>
      <c r="F1615" s="3">
        <v>11834.8</v>
      </c>
      <c r="G1615" s="3">
        <v>0</v>
      </c>
      <c r="H1615" s="3">
        <v>11834.8</v>
      </c>
      <c r="I1615" s="3" t="s">
        <v>29</v>
      </c>
      <c r="J1615" s="5">
        <v>1</v>
      </c>
      <c r="K1615" t="str">
        <f>_xlfn.XLOOKUP(D1615, dim_channels!A:A, dim_channels!C:C, "Not Found")</f>
        <v>OTA</v>
      </c>
      <c r="L1615" t="str">
        <f>_xlfn.XLOOKUP(D1615, dim_channels!A:A, dim_channels!B:B, "Not Found")</f>
        <v>Agoda</v>
      </c>
    </row>
    <row r="1616" spans="1:12" x14ac:dyDescent="0.2">
      <c r="A1616" s="2" t="s">
        <v>2047</v>
      </c>
      <c r="B1616" s="2" t="s">
        <v>94</v>
      </c>
      <c r="C1616" s="2" t="s">
        <v>310</v>
      </c>
      <c r="D1616" s="2" t="s">
        <v>33</v>
      </c>
      <c r="E1616" s="2" t="s">
        <v>34</v>
      </c>
      <c r="F1616" s="2">
        <v>10326.629999999999</v>
      </c>
      <c r="G1616" s="2">
        <v>1548.99</v>
      </c>
      <c r="H1616" s="2">
        <v>8777.64</v>
      </c>
      <c r="I1616" s="2" t="s">
        <v>29</v>
      </c>
      <c r="J1616" s="4">
        <v>1.1764699850985001</v>
      </c>
      <c r="K1616" t="str">
        <f>_xlfn.XLOOKUP(D1616, dim_channels!A:A, dim_channels!C:C, "Not Found")</f>
        <v>OTA</v>
      </c>
      <c r="L1616" t="str">
        <f>_xlfn.XLOOKUP(D1616, dim_channels!A:A, dim_channels!B:B, "Not Found")</f>
        <v>Booking.com</v>
      </c>
    </row>
    <row r="1617" spans="1:12" x14ac:dyDescent="0.2">
      <c r="A1617" s="3" t="s">
        <v>2048</v>
      </c>
      <c r="B1617" s="3" t="s">
        <v>669</v>
      </c>
      <c r="C1617" s="3" t="s">
        <v>168</v>
      </c>
      <c r="D1617" s="3" t="s">
        <v>169</v>
      </c>
      <c r="E1617" s="3" t="s">
        <v>34</v>
      </c>
      <c r="F1617" s="3">
        <v>8454.5400000000009</v>
      </c>
      <c r="G1617" s="3">
        <v>1690.91</v>
      </c>
      <c r="H1617" s="3">
        <v>6763.63</v>
      </c>
      <c r="I1617" s="3" t="s">
        <v>29</v>
      </c>
      <c r="J1617" s="5">
        <v>1.2500003696240041</v>
      </c>
      <c r="K1617" t="str">
        <f>_xlfn.XLOOKUP(D1617, dim_channels!A:A, dim_channels!C:C, "Not Found")</f>
        <v>GDS</v>
      </c>
      <c r="L1617" t="str">
        <f>_xlfn.XLOOKUP(D1617, dim_channels!A:A, dim_channels!B:B, "Not Found")</f>
        <v>GDS (Amadeus)</v>
      </c>
    </row>
    <row r="1618" spans="1:12" x14ac:dyDescent="0.2">
      <c r="A1618" s="2" t="s">
        <v>2049</v>
      </c>
      <c r="B1618" s="2" t="s">
        <v>649</v>
      </c>
      <c r="C1618" s="2" t="s">
        <v>204</v>
      </c>
      <c r="D1618" s="2" t="s">
        <v>27</v>
      </c>
      <c r="E1618" s="2" t="s">
        <v>28</v>
      </c>
      <c r="F1618" s="2">
        <v>5688.4</v>
      </c>
      <c r="G1618" s="2">
        <v>1023.91</v>
      </c>
      <c r="H1618" s="2">
        <v>4664.49</v>
      </c>
      <c r="I1618" s="2" t="s">
        <v>56</v>
      </c>
      <c r="J1618" s="4">
        <v>1.2195116722299759</v>
      </c>
      <c r="K1618" t="str">
        <f>_xlfn.XLOOKUP(D1618, dim_channels!A:A, dim_channels!C:C, "Not Found")</f>
        <v>OTA</v>
      </c>
      <c r="L1618" t="str">
        <f>_xlfn.XLOOKUP(D1618, dim_channels!A:A, dim_channels!B:B, "Not Found")</f>
        <v>Expedia</v>
      </c>
    </row>
    <row r="1619" spans="1:12" x14ac:dyDescent="0.2">
      <c r="A1619" s="3" t="s">
        <v>2050</v>
      </c>
      <c r="B1619" s="3" t="s">
        <v>353</v>
      </c>
      <c r="C1619" s="3" t="s">
        <v>317</v>
      </c>
      <c r="D1619" s="3" t="s">
        <v>33</v>
      </c>
      <c r="E1619" s="3" t="s">
        <v>60</v>
      </c>
      <c r="F1619" s="3">
        <v>3066.72</v>
      </c>
      <c r="G1619" s="3">
        <v>0</v>
      </c>
      <c r="H1619" s="3">
        <v>3066.72</v>
      </c>
      <c r="I1619" s="3" t="s">
        <v>29</v>
      </c>
      <c r="J1619" s="5">
        <v>1</v>
      </c>
      <c r="K1619" t="str">
        <f>_xlfn.XLOOKUP(D1619, dim_channels!A:A, dim_channels!C:C, "Not Found")</f>
        <v>OTA</v>
      </c>
      <c r="L1619" t="str">
        <f>_xlfn.XLOOKUP(D1619, dim_channels!A:A, dim_channels!B:B, "Not Found")</f>
        <v>Booking.com</v>
      </c>
    </row>
    <row r="1620" spans="1:12" x14ac:dyDescent="0.2">
      <c r="A1620" s="2" t="s">
        <v>2051</v>
      </c>
      <c r="B1620" s="2" t="s">
        <v>222</v>
      </c>
      <c r="C1620" s="2" t="s">
        <v>75</v>
      </c>
      <c r="D1620" s="2" t="s">
        <v>27</v>
      </c>
      <c r="E1620" s="2" t="s">
        <v>60</v>
      </c>
      <c r="F1620" s="2">
        <v>9778.36</v>
      </c>
      <c r="G1620" s="2">
        <v>0</v>
      </c>
      <c r="H1620" s="2">
        <v>9778.36</v>
      </c>
      <c r="I1620" s="2" t="s">
        <v>56</v>
      </c>
      <c r="J1620" s="4">
        <v>1</v>
      </c>
      <c r="K1620" t="str">
        <f>_xlfn.XLOOKUP(D1620, dim_channels!A:A, dim_channels!C:C, "Not Found")</f>
        <v>OTA</v>
      </c>
      <c r="L1620" t="str">
        <f>_xlfn.XLOOKUP(D1620, dim_channels!A:A, dim_channels!B:B, "Not Found")</f>
        <v>Expedia</v>
      </c>
    </row>
    <row r="1621" spans="1:12" x14ac:dyDescent="0.2">
      <c r="A1621" s="3" t="s">
        <v>2052</v>
      </c>
      <c r="B1621" s="3" t="s">
        <v>504</v>
      </c>
      <c r="C1621" s="3" t="s">
        <v>349</v>
      </c>
      <c r="D1621" s="3" t="s">
        <v>33</v>
      </c>
      <c r="E1621" s="3" t="s">
        <v>34</v>
      </c>
      <c r="F1621" s="3">
        <v>7414.28</v>
      </c>
      <c r="G1621" s="3">
        <v>1112.1400000000001</v>
      </c>
      <c r="H1621" s="3">
        <v>6302.14</v>
      </c>
      <c r="I1621" s="3" t="s">
        <v>29</v>
      </c>
      <c r="J1621" s="5">
        <v>1.17647021487939</v>
      </c>
      <c r="K1621" t="str">
        <f>_xlfn.XLOOKUP(D1621, dim_channels!A:A, dim_channels!C:C, "Not Found")</f>
        <v>OTA</v>
      </c>
      <c r="L1621" t="str">
        <f>_xlfn.XLOOKUP(D1621, dim_channels!A:A, dim_channels!B:B, "Not Found")</f>
        <v>Booking.com</v>
      </c>
    </row>
    <row r="1622" spans="1:12" x14ac:dyDescent="0.2">
      <c r="A1622" s="2" t="s">
        <v>2053</v>
      </c>
      <c r="B1622" s="2" t="s">
        <v>355</v>
      </c>
      <c r="C1622" s="2" t="s">
        <v>73</v>
      </c>
      <c r="D1622" s="2" t="s">
        <v>114</v>
      </c>
      <c r="E1622" s="2" t="s">
        <v>46</v>
      </c>
      <c r="F1622" s="2">
        <v>7821.27</v>
      </c>
      <c r="G1622" s="2">
        <v>782.13</v>
      </c>
      <c r="H1622" s="2">
        <v>7039.14</v>
      </c>
      <c r="I1622" s="2" t="s">
        <v>41</v>
      </c>
      <c r="J1622" s="4">
        <v>1.1111115846538071</v>
      </c>
      <c r="K1622" t="str">
        <f>_xlfn.XLOOKUP(D1622, dim_channels!A:A, dim_channels!C:C, "Not Found")</f>
        <v>Offline</v>
      </c>
      <c r="L1622" t="str">
        <f>_xlfn.XLOOKUP(D1622, dim_channels!A:A, dim_channels!B:B, "Not Found")</f>
        <v>Travel Agency</v>
      </c>
    </row>
    <row r="1623" spans="1:12" x14ac:dyDescent="0.2">
      <c r="A1623" s="3" t="s">
        <v>2054</v>
      </c>
      <c r="B1623" s="3" t="s">
        <v>26</v>
      </c>
      <c r="C1623" s="3" t="s">
        <v>380</v>
      </c>
      <c r="D1623" s="3" t="s">
        <v>33</v>
      </c>
      <c r="E1623" s="3" t="s">
        <v>28</v>
      </c>
      <c r="F1623" s="3">
        <v>14515.73</v>
      </c>
      <c r="G1623" s="3">
        <v>2177.36</v>
      </c>
      <c r="H1623" s="3">
        <v>12338.37</v>
      </c>
      <c r="I1623" s="3" t="s">
        <v>29</v>
      </c>
      <c r="J1623" s="5">
        <v>1.1764706359105781</v>
      </c>
      <c r="K1623" t="str">
        <f>_xlfn.XLOOKUP(D1623, dim_channels!A:A, dim_channels!C:C, "Not Found")</f>
        <v>OTA</v>
      </c>
      <c r="L1623" t="str">
        <f>_xlfn.XLOOKUP(D1623, dim_channels!A:A, dim_channels!B:B, "Not Found")</f>
        <v>Booking.com</v>
      </c>
    </row>
    <row r="1624" spans="1:12" x14ac:dyDescent="0.2">
      <c r="A1624" s="2" t="s">
        <v>2055</v>
      </c>
      <c r="B1624" s="2" t="s">
        <v>1825</v>
      </c>
      <c r="C1624" s="2" t="s">
        <v>198</v>
      </c>
      <c r="D1624" s="2" t="s">
        <v>52</v>
      </c>
      <c r="E1624" s="2" t="s">
        <v>60</v>
      </c>
      <c r="F1624" s="2">
        <v>8060.53</v>
      </c>
      <c r="G1624" s="2">
        <v>0</v>
      </c>
      <c r="H1624" s="2">
        <v>8060.53</v>
      </c>
      <c r="I1624" s="2" t="s">
        <v>56</v>
      </c>
      <c r="J1624" s="4">
        <v>1</v>
      </c>
      <c r="K1624" t="str">
        <f>_xlfn.XLOOKUP(D1624, dim_channels!A:A, dim_channels!C:C, "Not Found")</f>
        <v>OTA</v>
      </c>
      <c r="L1624" t="str">
        <f>_xlfn.XLOOKUP(D1624, dim_channels!A:A, dim_channels!B:B, "Not Found")</f>
        <v>Agoda</v>
      </c>
    </row>
    <row r="1625" spans="1:12" x14ac:dyDescent="0.2">
      <c r="A1625" s="3" t="s">
        <v>2056</v>
      </c>
      <c r="B1625" s="3" t="s">
        <v>328</v>
      </c>
      <c r="C1625" s="3" t="s">
        <v>409</v>
      </c>
      <c r="D1625" s="3" t="s">
        <v>27</v>
      </c>
      <c r="E1625" s="3" t="s">
        <v>34</v>
      </c>
      <c r="F1625" s="3">
        <v>2816.68</v>
      </c>
      <c r="G1625" s="3">
        <v>507</v>
      </c>
      <c r="H1625" s="3">
        <v>2309.6799999999998</v>
      </c>
      <c r="I1625" s="3" t="s">
        <v>29</v>
      </c>
      <c r="J1625" s="5">
        <v>1.219510927920751</v>
      </c>
      <c r="K1625" t="str">
        <f>_xlfn.XLOOKUP(D1625, dim_channels!A:A, dim_channels!C:C, "Not Found")</f>
        <v>OTA</v>
      </c>
      <c r="L1625" t="str">
        <f>_xlfn.XLOOKUP(D1625, dim_channels!A:A, dim_channels!B:B, "Not Found")</f>
        <v>Expedia</v>
      </c>
    </row>
    <row r="1626" spans="1:12" x14ac:dyDescent="0.2">
      <c r="A1626" s="2" t="s">
        <v>2057</v>
      </c>
      <c r="B1626" s="2" t="s">
        <v>986</v>
      </c>
      <c r="C1626" s="2" t="s">
        <v>410</v>
      </c>
      <c r="D1626" s="2" t="s">
        <v>33</v>
      </c>
      <c r="E1626" s="2" t="s">
        <v>28</v>
      </c>
      <c r="F1626" s="2">
        <v>2639.14</v>
      </c>
      <c r="G1626" s="2">
        <v>395.87</v>
      </c>
      <c r="H1626" s="2">
        <v>2243.27</v>
      </c>
      <c r="I1626" s="2" t="s">
        <v>29</v>
      </c>
      <c r="J1626" s="4">
        <v>1.176470063790805</v>
      </c>
      <c r="K1626" t="str">
        <f>_xlfn.XLOOKUP(D1626, dim_channels!A:A, dim_channels!C:C, "Not Found")</f>
        <v>OTA</v>
      </c>
      <c r="L1626" t="str">
        <f>_xlfn.XLOOKUP(D1626, dim_channels!A:A, dim_channels!B:B, "Not Found")</f>
        <v>Booking.com</v>
      </c>
    </row>
    <row r="1627" spans="1:12" x14ac:dyDescent="0.2">
      <c r="A1627" s="3" t="s">
        <v>2058</v>
      </c>
      <c r="B1627" s="3" t="s">
        <v>396</v>
      </c>
      <c r="C1627" s="3" t="s">
        <v>661</v>
      </c>
      <c r="D1627" s="3" t="s">
        <v>52</v>
      </c>
      <c r="E1627" s="3" t="s">
        <v>34</v>
      </c>
      <c r="F1627" s="3">
        <v>8136.47</v>
      </c>
      <c r="G1627" s="3">
        <v>976.38</v>
      </c>
      <c r="H1627" s="3">
        <v>7160.09</v>
      </c>
      <c r="I1627" s="3" t="s">
        <v>29</v>
      </c>
      <c r="J1627" s="5">
        <v>1.1363642077124729</v>
      </c>
      <c r="K1627" t="str">
        <f>_xlfn.XLOOKUP(D1627, dim_channels!A:A, dim_channels!C:C, "Not Found")</f>
        <v>OTA</v>
      </c>
      <c r="L1627" t="str">
        <f>_xlfn.XLOOKUP(D1627, dim_channels!A:A, dim_channels!B:B, "Not Found")</f>
        <v>Agoda</v>
      </c>
    </row>
    <row r="1628" spans="1:12" x14ac:dyDescent="0.2">
      <c r="A1628" s="2" t="s">
        <v>2059</v>
      </c>
      <c r="B1628" s="2" t="s">
        <v>300</v>
      </c>
      <c r="C1628" s="2" t="s">
        <v>714</v>
      </c>
      <c r="D1628" s="2" t="s">
        <v>52</v>
      </c>
      <c r="E1628" s="2" t="s">
        <v>60</v>
      </c>
      <c r="F1628" s="2">
        <v>2723.49</v>
      </c>
      <c r="G1628" s="2">
        <v>0</v>
      </c>
      <c r="H1628" s="2">
        <v>2723.49</v>
      </c>
      <c r="I1628" s="2" t="s">
        <v>41</v>
      </c>
      <c r="J1628" s="4">
        <v>1</v>
      </c>
      <c r="K1628" t="str">
        <f>_xlfn.XLOOKUP(D1628, dim_channels!A:A, dim_channels!C:C, "Not Found")</f>
        <v>OTA</v>
      </c>
      <c r="L1628" t="str">
        <f>_xlfn.XLOOKUP(D1628, dim_channels!A:A, dim_channels!B:B, "Not Found")</f>
        <v>Agoda</v>
      </c>
    </row>
    <row r="1629" spans="1:12" x14ac:dyDescent="0.2">
      <c r="A1629" s="3" t="s">
        <v>2060</v>
      </c>
      <c r="B1629" s="3" t="s">
        <v>187</v>
      </c>
      <c r="C1629" s="3" t="s">
        <v>423</v>
      </c>
      <c r="D1629" s="3" t="s">
        <v>52</v>
      </c>
      <c r="E1629" s="3" t="s">
        <v>34</v>
      </c>
      <c r="F1629" s="3">
        <v>7242.02</v>
      </c>
      <c r="G1629" s="3">
        <v>869.04</v>
      </c>
      <c r="H1629" s="3">
        <v>6372.98</v>
      </c>
      <c r="I1629" s="3" t="s">
        <v>41</v>
      </c>
      <c r="J1629" s="5">
        <v>1.1363632084205511</v>
      </c>
      <c r="K1629" t="str">
        <f>_xlfn.XLOOKUP(D1629, dim_channels!A:A, dim_channels!C:C, "Not Found")</f>
        <v>OTA</v>
      </c>
      <c r="L1629" t="str">
        <f>_xlfn.XLOOKUP(D1629, dim_channels!A:A, dim_channels!B:B, "Not Found")</f>
        <v>Agoda</v>
      </c>
    </row>
    <row r="1630" spans="1:12" x14ac:dyDescent="0.2">
      <c r="A1630" s="2" t="s">
        <v>2061</v>
      </c>
      <c r="B1630" s="2" t="s">
        <v>781</v>
      </c>
      <c r="C1630" s="2" t="s">
        <v>706</v>
      </c>
      <c r="D1630" s="2" t="s">
        <v>52</v>
      </c>
      <c r="E1630" s="2" t="s">
        <v>34</v>
      </c>
      <c r="F1630" s="2">
        <v>5884.72</v>
      </c>
      <c r="G1630" s="2">
        <v>706.17</v>
      </c>
      <c r="H1630" s="2">
        <v>5178.55</v>
      </c>
      <c r="I1630" s="2" t="s">
        <v>29</v>
      </c>
      <c r="J1630" s="4">
        <v>1.136364426335557</v>
      </c>
      <c r="K1630" t="str">
        <f>_xlfn.XLOOKUP(D1630, dim_channels!A:A, dim_channels!C:C, "Not Found")</f>
        <v>OTA</v>
      </c>
      <c r="L1630" t="str">
        <f>_xlfn.XLOOKUP(D1630, dim_channels!A:A, dim_channels!B:B, "Not Found")</f>
        <v>Agoda</v>
      </c>
    </row>
    <row r="1631" spans="1:12" x14ac:dyDescent="0.2">
      <c r="A1631" s="3" t="s">
        <v>2062</v>
      </c>
      <c r="B1631" s="3" t="s">
        <v>37</v>
      </c>
      <c r="C1631" s="3" t="s">
        <v>44</v>
      </c>
      <c r="D1631" s="3" t="s">
        <v>114</v>
      </c>
      <c r="E1631" s="3" t="s">
        <v>46</v>
      </c>
      <c r="F1631" s="3">
        <v>22256.21</v>
      </c>
      <c r="G1631" s="3">
        <v>2225.62</v>
      </c>
      <c r="H1631" s="3">
        <v>20030.59</v>
      </c>
      <c r="I1631" s="3" t="s">
        <v>41</v>
      </c>
      <c r="J1631" s="5">
        <v>1.111111055640398</v>
      </c>
      <c r="K1631" t="str">
        <f>_xlfn.XLOOKUP(D1631, dim_channels!A:A, dim_channels!C:C, "Not Found")</f>
        <v>Offline</v>
      </c>
      <c r="L1631" t="str">
        <f>_xlfn.XLOOKUP(D1631, dim_channels!A:A, dim_channels!B:B, "Not Found")</f>
        <v>Travel Agency</v>
      </c>
    </row>
    <row r="1632" spans="1:12" x14ac:dyDescent="0.2">
      <c r="A1632" s="2" t="s">
        <v>2063</v>
      </c>
      <c r="B1632" s="2" t="s">
        <v>190</v>
      </c>
      <c r="C1632" s="2" t="s">
        <v>297</v>
      </c>
      <c r="D1632" s="2" t="s">
        <v>52</v>
      </c>
      <c r="E1632" s="2" t="s">
        <v>60</v>
      </c>
      <c r="F1632" s="2">
        <v>5352.04</v>
      </c>
      <c r="G1632" s="2">
        <v>0</v>
      </c>
      <c r="H1632" s="2">
        <v>5352.04</v>
      </c>
      <c r="I1632" s="2" t="s">
        <v>29</v>
      </c>
      <c r="J1632" s="4">
        <v>1</v>
      </c>
      <c r="K1632" t="str">
        <f>_xlfn.XLOOKUP(D1632, dim_channels!A:A, dim_channels!C:C, "Not Found")</f>
        <v>OTA</v>
      </c>
      <c r="L1632" t="str">
        <f>_xlfn.XLOOKUP(D1632, dim_channels!A:A, dim_channels!B:B, "Not Found")</f>
        <v>Agoda</v>
      </c>
    </row>
    <row r="1633" spans="1:12" x14ac:dyDescent="0.2">
      <c r="A1633" s="3" t="s">
        <v>2064</v>
      </c>
      <c r="B1633" s="3" t="s">
        <v>84</v>
      </c>
      <c r="C1633" s="3" t="s">
        <v>420</v>
      </c>
      <c r="D1633" s="3" t="s">
        <v>27</v>
      </c>
      <c r="E1633" s="3" t="s">
        <v>34</v>
      </c>
      <c r="F1633" s="3">
        <v>5215.05</v>
      </c>
      <c r="G1633" s="3">
        <v>938.71</v>
      </c>
      <c r="H1633" s="3">
        <v>4276.34</v>
      </c>
      <c r="I1633" s="3" t="s">
        <v>41</v>
      </c>
      <c r="J1633" s="5">
        <v>1.2195124802985731</v>
      </c>
      <c r="K1633" t="str">
        <f>_xlfn.XLOOKUP(D1633, dim_channels!A:A, dim_channels!C:C, "Not Found")</f>
        <v>OTA</v>
      </c>
      <c r="L1633" t="str">
        <f>_xlfn.XLOOKUP(D1633, dim_channels!A:A, dim_channels!B:B, "Not Found")</f>
        <v>Expedia</v>
      </c>
    </row>
    <row r="1634" spans="1:12" x14ac:dyDescent="0.2">
      <c r="A1634" s="2" t="s">
        <v>2065</v>
      </c>
      <c r="B1634" s="2" t="s">
        <v>198</v>
      </c>
      <c r="C1634" s="2" t="s">
        <v>534</v>
      </c>
      <c r="D1634" s="2" t="s">
        <v>52</v>
      </c>
      <c r="E1634" s="2" t="s">
        <v>60</v>
      </c>
      <c r="F1634" s="2">
        <v>18441.41</v>
      </c>
      <c r="G1634" s="2">
        <v>0</v>
      </c>
      <c r="H1634" s="2">
        <v>18441.41</v>
      </c>
      <c r="I1634" s="2" t="s">
        <v>56</v>
      </c>
      <c r="J1634" s="4">
        <v>1</v>
      </c>
      <c r="K1634" t="str">
        <f>_xlfn.XLOOKUP(D1634, dim_channels!A:A, dim_channels!C:C, "Not Found")</f>
        <v>OTA</v>
      </c>
      <c r="L1634" t="str">
        <f>_xlfn.XLOOKUP(D1634, dim_channels!A:A, dim_channels!B:B, "Not Found")</f>
        <v>Agoda</v>
      </c>
    </row>
    <row r="1635" spans="1:12" x14ac:dyDescent="0.2">
      <c r="A1635" s="3" t="s">
        <v>2066</v>
      </c>
      <c r="B1635" s="3" t="s">
        <v>501</v>
      </c>
      <c r="C1635" s="3" t="s">
        <v>107</v>
      </c>
      <c r="D1635" s="3" t="s">
        <v>33</v>
      </c>
      <c r="E1635" s="3" t="s">
        <v>60</v>
      </c>
      <c r="F1635" s="3">
        <v>2589.56</v>
      </c>
      <c r="G1635" s="3">
        <v>0</v>
      </c>
      <c r="H1635" s="3">
        <v>2589.56</v>
      </c>
      <c r="I1635" s="3" t="s">
        <v>41</v>
      </c>
      <c r="J1635" s="5">
        <v>1</v>
      </c>
      <c r="K1635" t="str">
        <f>_xlfn.XLOOKUP(D1635, dim_channels!A:A, dim_channels!C:C, "Not Found")</f>
        <v>OTA</v>
      </c>
      <c r="L1635" t="str">
        <f>_xlfn.XLOOKUP(D1635, dim_channels!A:A, dim_channels!B:B, "Not Found")</f>
        <v>Booking.com</v>
      </c>
    </row>
    <row r="1636" spans="1:12" x14ac:dyDescent="0.2">
      <c r="A1636" s="2" t="s">
        <v>2067</v>
      </c>
      <c r="B1636" s="2" t="s">
        <v>986</v>
      </c>
      <c r="C1636" s="2" t="s">
        <v>986</v>
      </c>
      <c r="D1636" s="2" t="s">
        <v>52</v>
      </c>
      <c r="E1636" s="2" t="s">
        <v>60</v>
      </c>
      <c r="F1636" s="2">
        <v>4665.32</v>
      </c>
      <c r="G1636" s="2">
        <v>0</v>
      </c>
      <c r="H1636" s="2">
        <v>4665.32</v>
      </c>
      <c r="I1636" s="2" t="s">
        <v>29</v>
      </c>
      <c r="J1636" s="4">
        <v>1</v>
      </c>
      <c r="K1636" t="str">
        <f>_xlfn.XLOOKUP(D1636, dim_channels!A:A, dim_channels!C:C, "Not Found")</f>
        <v>OTA</v>
      </c>
      <c r="L1636" t="str">
        <f>_xlfn.XLOOKUP(D1636, dim_channels!A:A, dim_channels!B:B, "Not Found")</f>
        <v>Agoda</v>
      </c>
    </row>
    <row r="1637" spans="1:12" x14ac:dyDescent="0.2">
      <c r="A1637" s="3" t="s">
        <v>2068</v>
      </c>
      <c r="B1637" s="3" t="s">
        <v>515</v>
      </c>
      <c r="C1637" s="3" t="s">
        <v>551</v>
      </c>
      <c r="D1637" s="3" t="s">
        <v>33</v>
      </c>
      <c r="E1637" s="3" t="s">
        <v>60</v>
      </c>
      <c r="F1637" s="3">
        <v>4843.29</v>
      </c>
      <c r="G1637" s="3">
        <v>0</v>
      </c>
      <c r="H1637" s="3">
        <v>4843.29</v>
      </c>
      <c r="I1637" s="3" t="s">
        <v>29</v>
      </c>
      <c r="J1637" s="5">
        <v>1</v>
      </c>
      <c r="K1637" t="str">
        <f>_xlfn.XLOOKUP(D1637, dim_channels!A:A, dim_channels!C:C, "Not Found")</f>
        <v>OTA</v>
      </c>
      <c r="L1637" t="str">
        <f>_xlfn.XLOOKUP(D1637, dim_channels!A:A, dim_channels!B:B, "Not Found")</f>
        <v>Booking.com</v>
      </c>
    </row>
    <row r="1638" spans="1:12" x14ac:dyDescent="0.2">
      <c r="A1638" s="2" t="s">
        <v>2069</v>
      </c>
      <c r="B1638" s="2" t="s">
        <v>266</v>
      </c>
      <c r="C1638" s="2" t="s">
        <v>425</v>
      </c>
      <c r="D1638" s="2" t="s">
        <v>169</v>
      </c>
      <c r="E1638" s="2" t="s">
        <v>46</v>
      </c>
      <c r="F1638" s="2">
        <v>22928.39</v>
      </c>
      <c r="G1638" s="2">
        <v>4585.68</v>
      </c>
      <c r="H1638" s="2">
        <v>18342.71</v>
      </c>
      <c r="I1638" s="2" t="s">
        <v>41</v>
      </c>
      <c r="J1638" s="4">
        <v>1.2500001362939279</v>
      </c>
      <c r="K1638" t="str">
        <f>_xlfn.XLOOKUP(D1638, dim_channels!A:A, dim_channels!C:C, "Not Found")</f>
        <v>GDS</v>
      </c>
      <c r="L1638" t="str">
        <f>_xlfn.XLOOKUP(D1638, dim_channels!A:A, dim_channels!B:B, "Not Found")</f>
        <v>GDS (Amadeus)</v>
      </c>
    </row>
    <row r="1639" spans="1:12" x14ac:dyDescent="0.2">
      <c r="A1639" s="3" t="s">
        <v>2070</v>
      </c>
      <c r="B1639" s="3" t="s">
        <v>955</v>
      </c>
      <c r="C1639" s="3" t="s">
        <v>209</v>
      </c>
      <c r="D1639" s="3" t="s">
        <v>114</v>
      </c>
      <c r="E1639" s="3" t="s">
        <v>46</v>
      </c>
      <c r="F1639" s="3">
        <v>2252.9499999999998</v>
      </c>
      <c r="G1639" s="3">
        <v>225.3</v>
      </c>
      <c r="H1639" s="3">
        <v>2027.65</v>
      </c>
      <c r="I1639" s="3" t="s">
        <v>29</v>
      </c>
      <c r="J1639" s="5">
        <v>1.11111385100979</v>
      </c>
      <c r="K1639" t="str">
        <f>_xlfn.XLOOKUP(D1639, dim_channels!A:A, dim_channels!C:C, "Not Found")</f>
        <v>Offline</v>
      </c>
      <c r="L1639" t="str">
        <f>_xlfn.XLOOKUP(D1639, dim_channels!A:A, dim_channels!B:B, "Not Found")</f>
        <v>Travel Agency</v>
      </c>
    </row>
    <row r="1640" spans="1:12" x14ac:dyDescent="0.2">
      <c r="A1640" s="2" t="s">
        <v>2071</v>
      </c>
      <c r="B1640" s="2" t="s">
        <v>1101</v>
      </c>
      <c r="C1640" s="2" t="s">
        <v>603</v>
      </c>
      <c r="D1640" s="2" t="s">
        <v>45</v>
      </c>
      <c r="E1640" s="2" t="s">
        <v>89</v>
      </c>
      <c r="F1640" s="2">
        <v>13573.7</v>
      </c>
      <c r="G1640" s="2">
        <v>0</v>
      </c>
      <c r="H1640" s="2">
        <v>13573.7</v>
      </c>
      <c r="I1640" s="2" t="s">
        <v>29</v>
      </c>
      <c r="J1640" s="4">
        <v>1</v>
      </c>
      <c r="K1640" t="str">
        <f>_xlfn.XLOOKUP(D1640, dim_channels!A:A, dim_channels!C:C, "Not Found")</f>
        <v>Corporate</v>
      </c>
      <c r="L1640" t="str">
        <f>_xlfn.XLOOKUP(D1640, dim_channels!A:A, dim_channels!B:B, "Not Found")</f>
        <v>Corporate Direct</v>
      </c>
    </row>
    <row r="1641" spans="1:12" x14ac:dyDescent="0.2">
      <c r="A1641" s="3" t="s">
        <v>2072</v>
      </c>
      <c r="B1641" s="3" t="s">
        <v>130</v>
      </c>
      <c r="C1641" s="3" t="s">
        <v>130</v>
      </c>
      <c r="D1641" s="3" t="s">
        <v>33</v>
      </c>
      <c r="E1641" s="3" t="s">
        <v>28</v>
      </c>
      <c r="F1641" s="3">
        <v>8066.52</v>
      </c>
      <c r="G1641" s="3">
        <v>1209.98</v>
      </c>
      <c r="H1641" s="3">
        <v>6856.54</v>
      </c>
      <c r="I1641" s="3" t="s">
        <v>41</v>
      </c>
      <c r="J1641" s="5">
        <v>1.1764709314027191</v>
      </c>
      <c r="K1641" t="str">
        <f>_xlfn.XLOOKUP(D1641, dim_channels!A:A, dim_channels!C:C, "Not Found")</f>
        <v>OTA</v>
      </c>
      <c r="L1641" t="str">
        <f>_xlfn.XLOOKUP(D1641, dim_channels!A:A, dim_channels!B:B, "Not Found")</f>
        <v>Booking.com</v>
      </c>
    </row>
    <row r="1642" spans="1:12" x14ac:dyDescent="0.2">
      <c r="A1642" s="2" t="s">
        <v>2073</v>
      </c>
      <c r="B1642" s="2" t="s">
        <v>302</v>
      </c>
      <c r="C1642" s="2" t="s">
        <v>787</v>
      </c>
      <c r="D1642" s="2" t="s">
        <v>52</v>
      </c>
      <c r="E1642" s="2" t="s">
        <v>34</v>
      </c>
      <c r="F1642" s="2">
        <v>10939.99</v>
      </c>
      <c r="G1642" s="2">
        <v>1312.8</v>
      </c>
      <c r="H1642" s="2">
        <v>9627.19</v>
      </c>
      <c r="I1642" s="2" t="s">
        <v>29</v>
      </c>
      <c r="J1642" s="4">
        <v>1.136363778007913</v>
      </c>
      <c r="K1642" t="str">
        <f>_xlfn.XLOOKUP(D1642, dim_channels!A:A, dim_channels!C:C, "Not Found")</f>
        <v>OTA</v>
      </c>
      <c r="L1642" t="str">
        <f>_xlfn.XLOOKUP(D1642, dim_channels!A:A, dim_channels!B:B, "Not Found")</f>
        <v>Agoda</v>
      </c>
    </row>
    <row r="1643" spans="1:12" x14ac:dyDescent="0.2">
      <c r="A1643" s="3" t="s">
        <v>2074</v>
      </c>
      <c r="B1643" s="3" t="s">
        <v>649</v>
      </c>
      <c r="C1643" s="3" t="s">
        <v>295</v>
      </c>
      <c r="D1643" s="3" t="s">
        <v>52</v>
      </c>
      <c r="E1643" s="3" t="s">
        <v>60</v>
      </c>
      <c r="F1643" s="3">
        <v>4074.39</v>
      </c>
      <c r="G1643" s="3">
        <v>0</v>
      </c>
      <c r="H1643" s="3">
        <v>4074.39</v>
      </c>
      <c r="I1643" s="3" t="s">
        <v>41</v>
      </c>
      <c r="J1643" s="5">
        <v>1</v>
      </c>
      <c r="K1643" t="str">
        <f>_xlfn.XLOOKUP(D1643, dim_channels!A:A, dim_channels!C:C, "Not Found")</f>
        <v>OTA</v>
      </c>
      <c r="L1643" t="str">
        <f>_xlfn.XLOOKUP(D1643, dim_channels!A:A, dim_channels!B:B, "Not Found")</f>
        <v>Agoda</v>
      </c>
    </row>
    <row r="1644" spans="1:12" x14ac:dyDescent="0.2">
      <c r="A1644" s="2" t="s">
        <v>2075</v>
      </c>
      <c r="B1644" s="2" t="s">
        <v>769</v>
      </c>
      <c r="C1644" s="2" t="s">
        <v>317</v>
      </c>
      <c r="D1644" s="2" t="s">
        <v>33</v>
      </c>
      <c r="E1644" s="2" t="s">
        <v>28</v>
      </c>
      <c r="F1644" s="2">
        <v>19586.919999999998</v>
      </c>
      <c r="G1644" s="2">
        <v>2938.04</v>
      </c>
      <c r="H1644" s="2">
        <v>16648.88</v>
      </c>
      <c r="I1644" s="2" t="s">
        <v>41</v>
      </c>
      <c r="J1644" s="4">
        <v>1.1764707295625889</v>
      </c>
      <c r="K1644" t="str">
        <f>_xlfn.XLOOKUP(D1644, dim_channels!A:A, dim_channels!C:C, "Not Found")</f>
        <v>OTA</v>
      </c>
      <c r="L1644" t="str">
        <f>_xlfn.XLOOKUP(D1644, dim_channels!A:A, dim_channels!B:B, "Not Found")</f>
        <v>Booking.com</v>
      </c>
    </row>
    <row r="1645" spans="1:12" x14ac:dyDescent="0.2">
      <c r="A1645" s="3" t="s">
        <v>2076</v>
      </c>
      <c r="B1645" s="3" t="s">
        <v>382</v>
      </c>
      <c r="C1645" s="3" t="s">
        <v>87</v>
      </c>
      <c r="D1645" s="3" t="s">
        <v>64</v>
      </c>
      <c r="E1645" s="3" t="s">
        <v>34</v>
      </c>
      <c r="F1645" s="3">
        <v>4930.9399999999996</v>
      </c>
      <c r="G1645" s="3">
        <v>0</v>
      </c>
      <c r="H1645" s="3">
        <v>4930.9399999999996</v>
      </c>
      <c r="I1645" s="3" t="s">
        <v>29</v>
      </c>
      <c r="J1645" s="5">
        <v>1</v>
      </c>
      <c r="K1645" t="str">
        <f>_xlfn.XLOOKUP(D1645, dim_channels!A:A, dim_channels!C:C, "Not Found")</f>
        <v>Direct</v>
      </c>
      <c r="L1645" t="str">
        <f>_xlfn.XLOOKUP(D1645, dim_channels!A:A, dim_channels!B:B, "Not Found")</f>
        <v>Direct Website</v>
      </c>
    </row>
    <row r="1646" spans="1:12" x14ac:dyDescent="0.2">
      <c r="A1646" s="2" t="s">
        <v>2077</v>
      </c>
      <c r="B1646" s="2" t="s">
        <v>189</v>
      </c>
      <c r="C1646" s="2" t="s">
        <v>749</v>
      </c>
      <c r="D1646" s="2" t="s">
        <v>52</v>
      </c>
      <c r="E1646" s="2" t="s">
        <v>34</v>
      </c>
      <c r="F1646" s="2">
        <v>8058.88</v>
      </c>
      <c r="G1646" s="2">
        <v>967.07</v>
      </c>
      <c r="H1646" s="2">
        <v>7091.81</v>
      </c>
      <c r="I1646" s="2" t="s">
        <v>41</v>
      </c>
      <c r="J1646" s="4">
        <v>1.1363643414022651</v>
      </c>
      <c r="K1646" t="str">
        <f>_xlfn.XLOOKUP(D1646, dim_channels!A:A, dim_channels!C:C, "Not Found")</f>
        <v>OTA</v>
      </c>
      <c r="L1646" t="str">
        <f>_xlfn.XLOOKUP(D1646, dim_channels!A:A, dim_channels!B:B, "Not Found")</f>
        <v>Agoda</v>
      </c>
    </row>
    <row r="1647" spans="1:12" x14ac:dyDescent="0.2">
      <c r="A1647" s="3" t="s">
        <v>2078</v>
      </c>
      <c r="B1647" s="3" t="s">
        <v>104</v>
      </c>
      <c r="C1647" s="3" t="s">
        <v>388</v>
      </c>
      <c r="D1647" s="3" t="s">
        <v>64</v>
      </c>
      <c r="E1647" s="3" t="s">
        <v>34</v>
      </c>
      <c r="F1647" s="3">
        <v>6406.57</v>
      </c>
      <c r="G1647" s="3">
        <v>0</v>
      </c>
      <c r="H1647" s="3">
        <v>6406.57</v>
      </c>
      <c r="I1647" s="3" t="s">
        <v>56</v>
      </c>
      <c r="J1647" s="5">
        <v>1</v>
      </c>
      <c r="K1647" t="str">
        <f>_xlfn.XLOOKUP(D1647, dim_channels!A:A, dim_channels!C:C, "Not Found")</f>
        <v>Direct</v>
      </c>
      <c r="L1647" t="str">
        <f>_xlfn.XLOOKUP(D1647, dim_channels!A:A, dim_channels!B:B, "Not Found")</f>
        <v>Direct Website</v>
      </c>
    </row>
    <row r="1648" spans="1:12" x14ac:dyDescent="0.2">
      <c r="A1648" s="2" t="s">
        <v>2079</v>
      </c>
      <c r="B1648" s="2" t="s">
        <v>118</v>
      </c>
      <c r="C1648" s="2" t="s">
        <v>799</v>
      </c>
      <c r="D1648" s="2" t="s">
        <v>45</v>
      </c>
      <c r="E1648" s="2" t="s">
        <v>89</v>
      </c>
      <c r="F1648" s="2">
        <v>2961.33</v>
      </c>
      <c r="G1648" s="2">
        <v>0</v>
      </c>
      <c r="H1648" s="2">
        <v>2961.33</v>
      </c>
      <c r="I1648" s="2" t="s">
        <v>29</v>
      </c>
      <c r="J1648" s="4">
        <v>1</v>
      </c>
      <c r="K1648" t="str">
        <f>_xlfn.XLOOKUP(D1648, dim_channels!A:A, dim_channels!C:C, "Not Found")</f>
        <v>Corporate</v>
      </c>
      <c r="L1648" t="str">
        <f>_xlfn.XLOOKUP(D1648, dim_channels!A:A, dim_channels!B:B, "Not Found")</f>
        <v>Corporate Direct</v>
      </c>
    </row>
    <row r="1649" spans="1:12" x14ac:dyDescent="0.2">
      <c r="A1649" s="3" t="s">
        <v>2080</v>
      </c>
      <c r="B1649" s="3" t="s">
        <v>224</v>
      </c>
      <c r="C1649" s="3" t="s">
        <v>562</v>
      </c>
      <c r="D1649" s="3" t="s">
        <v>52</v>
      </c>
      <c r="E1649" s="3" t="s">
        <v>60</v>
      </c>
      <c r="F1649" s="3">
        <v>8928.0300000000007</v>
      </c>
      <c r="G1649" s="3">
        <v>0</v>
      </c>
      <c r="H1649" s="3">
        <v>8928.0300000000007</v>
      </c>
      <c r="I1649" s="3" t="s">
        <v>29</v>
      </c>
      <c r="J1649" s="5">
        <v>1</v>
      </c>
      <c r="K1649" t="str">
        <f>_xlfn.XLOOKUP(D1649, dim_channels!A:A, dim_channels!C:C, "Not Found")</f>
        <v>OTA</v>
      </c>
      <c r="L1649" t="str">
        <f>_xlfn.XLOOKUP(D1649, dim_channels!A:A, dim_channels!B:B, "Not Found")</f>
        <v>Agoda</v>
      </c>
    </row>
    <row r="1650" spans="1:12" x14ac:dyDescent="0.2">
      <c r="A1650" s="2" t="s">
        <v>2081</v>
      </c>
      <c r="B1650" s="2" t="s">
        <v>219</v>
      </c>
      <c r="C1650" s="2" t="s">
        <v>212</v>
      </c>
      <c r="D1650" s="2" t="s">
        <v>52</v>
      </c>
      <c r="E1650" s="2" t="s">
        <v>60</v>
      </c>
      <c r="F1650" s="2">
        <v>8101.31</v>
      </c>
      <c r="G1650" s="2">
        <v>0</v>
      </c>
      <c r="H1650" s="2">
        <v>8101.31</v>
      </c>
      <c r="I1650" s="2" t="s">
        <v>56</v>
      </c>
      <c r="J1650" s="4">
        <v>1</v>
      </c>
      <c r="K1650" t="str">
        <f>_xlfn.XLOOKUP(D1650, dim_channels!A:A, dim_channels!C:C, "Not Found")</f>
        <v>OTA</v>
      </c>
      <c r="L1650" t="str">
        <f>_xlfn.XLOOKUP(D1650, dim_channels!A:A, dim_channels!B:B, "Not Found")</f>
        <v>Agoda</v>
      </c>
    </row>
    <row r="1651" spans="1:12" x14ac:dyDescent="0.2">
      <c r="A1651" s="3" t="s">
        <v>2082</v>
      </c>
      <c r="B1651" s="3" t="s">
        <v>81</v>
      </c>
      <c r="C1651" s="3" t="s">
        <v>200</v>
      </c>
      <c r="D1651" s="3" t="s">
        <v>45</v>
      </c>
      <c r="E1651" s="3" t="s">
        <v>89</v>
      </c>
      <c r="F1651" s="3">
        <v>2989.03</v>
      </c>
      <c r="G1651" s="3">
        <v>0</v>
      </c>
      <c r="H1651" s="3">
        <v>2989.03</v>
      </c>
      <c r="I1651" s="3" t="s">
        <v>41</v>
      </c>
      <c r="J1651" s="5">
        <v>1</v>
      </c>
      <c r="K1651" t="str">
        <f>_xlfn.XLOOKUP(D1651, dim_channels!A:A, dim_channels!C:C, "Not Found")</f>
        <v>Corporate</v>
      </c>
      <c r="L1651" t="str">
        <f>_xlfn.XLOOKUP(D1651, dim_channels!A:A, dim_channels!B:B, "Not Found")</f>
        <v>Corporate Direct</v>
      </c>
    </row>
    <row r="1652" spans="1:12" x14ac:dyDescent="0.2">
      <c r="A1652" s="2" t="s">
        <v>2083</v>
      </c>
      <c r="B1652" s="2" t="s">
        <v>37</v>
      </c>
      <c r="C1652" s="2" t="s">
        <v>512</v>
      </c>
      <c r="D1652" s="2" t="s">
        <v>27</v>
      </c>
      <c r="E1652" s="2" t="s">
        <v>60</v>
      </c>
      <c r="F1652" s="2">
        <v>8259.69</v>
      </c>
      <c r="G1652" s="2">
        <v>0</v>
      </c>
      <c r="H1652" s="2">
        <v>8259.69</v>
      </c>
      <c r="I1652" s="2" t="s">
        <v>56</v>
      </c>
      <c r="J1652" s="4">
        <v>1</v>
      </c>
      <c r="K1652" t="str">
        <f>_xlfn.XLOOKUP(D1652, dim_channels!A:A, dim_channels!C:C, "Not Found")</f>
        <v>OTA</v>
      </c>
      <c r="L1652" t="str">
        <f>_xlfn.XLOOKUP(D1652, dim_channels!A:A, dim_channels!B:B, "Not Found")</f>
        <v>Expedia</v>
      </c>
    </row>
    <row r="1653" spans="1:12" x14ac:dyDescent="0.2">
      <c r="A1653" s="3" t="s">
        <v>2084</v>
      </c>
      <c r="B1653" s="3" t="s">
        <v>380</v>
      </c>
      <c r="C1653" s="3" t="s">
        <v>213</v>
      </c>
      <c r="D1653" s="3" t="s">
        <v>52</v>
      </c>
      <c r="E1653" s="3" t="s">
        <v>60</v>
      </c>
      <c r="F1653" s="3">
        <v>22996.55</v>
      </c>
      <c r="G1653" s="3">
        <v>0</v>
      </c>
      <c r="H1653" s="3">
        <v>22996.55</v>
      </c>
      <c r="I1653" s="3" t="s">
        <v>29</v>
      </c>
      <c r="J1653" s="5">
        <v>1</v>
      </c>
      <c r="K1653" t="str">
        <f>_xlfn.XLOOKUP(D1653, dim_channels!A:A, dim_channels!C:C, "Not Found")</f>
        <v>OTA</v>
      </c>
      <c r="L1653" t="str">
        <f>_xlfn.XLOOKUP(D1653, dim_channels!A:A, dim_channels!B:B, "Not Found")</f>
        <v>Agoda</v>
      </c>
    </row>
    <row r="1654" spans="1:12" x14ac:dyDescent="0.2">
      <c r="A1654" s="2" t="s">
        <v>2085</v>
      </c>
      <c r="B1654" s="2" t="s">
        <v>666</v>
      </c>
      <c r="C1654" s="2" t="s">
        <v>285</v>
      </c>
      <c r="D1654" s="2" t="s">
        <v>64</v>
      </c>
      <c r="E1654" s="2" t="s">
        <v>28</v>
      </c>
      <c r="F1654" s="2">
        <v>13121.84</v>
      </c>
      <c r="G1654" s="2">
        <v>0</v>
      </c>
      <c r="H1654" s="2">
        <v>13121.84</v>
      </c>
      <c r="I1654" s="2" t="s">
        <v>29</v>
      </c>
      <c r="J1654" s="4">
        <v>1</v>
      </c>
      <c r="K1654" t="str">
        <f>_xlfn.XLOOKUP(D1654, dim_channels!A:A, dim_channels!C:C, "Not Found")</f>
        <v>Direct</v>
      </c>
      <c r="L1654" t="str">
        <f>_xlfn.XLOOKUP(D1654, dim_channels!A:A, dim_channels!B:B, "Not Found")</f>
        <v>Direct Website</v>
      </c>
    </row>
    <row r="1655" spans="1:12" x14ac:dyDescent="0.2">
      <c r="A1655" s="3" t="s">
        <v>2086</v>
      </c>
      <c r="B1655" s="3" t="s">
        <v>386</v>
      </c>
      <c r="C1655" s="3" t="s">
        <v>708</v>
      </c>
      <c r="D1655" s="3" t="s">
        <v>45</v>
      </c>
      <c r="E1655" s="3" t="s">
        <v>46</v>
      </c>
      <c r="F1655" s="3">
        <v>9502.57</v>
      </c>
      <c r="G1655" s="3">
        <v>475.13</v>
      </c>
      <c r="H1655" s="3">
        <v>9027.44</v>
      </c>
      <c r="I1655" s="3" t="s">
        <v>56</v>
      </c>
      <c r="J1655" s="5">
        <v>1.0526317538526979</v>
      </c>
      <c r="K1655" t="str">
        <f>_xlfn.XLOOKUP(D1655, dim_channels!A:A, dim_channels!C:C, "Not Found")</f>
        <v>Corporate</v>
      </c>
      <c r="L1655" t="str">
        <f>_xlfn.XLOOKUP(D1655, dim_channels!A:A, dim_channels!B:B, "Not Found")</f>
        <v>Corporate Direct</v>
      </c>
    </row>
    <row r="1656" spans="1:12" x14ac:dyDescent="0.2">
      <c r="A1656" s="2" t="s">
        <v>2087</v>
      </c>
      <c r="B1656" s="2" t="s">
        <v>357</v>
      </c>
      <c r="C1656" s="2" t="s">
        <v>167</v>
      </c>
      <c r="D1656" s="2" t="s">
        <v>206</v>
      </c>
      <c r="E1656" s="2" t="s">
        <v>207</v>
      </c>
      <c r="F1656" s="2">
        <v>6922.97</v>
      </c>
      <c r="G1656" s="2">
        <v>0</v>
      </c>
      <c r="H1656" s="2">
        <v>6922.97</v>
      </c>
      <c r="I1656" s="2" t="s">
        <v>29</v>
      </c>
      <c r="J1656" s="4">
        <v>1</v>
      </c>
      <c r="K1656" t="str">
        <f>_xlfn.XLOOKUP(D1656, dim_channels!A:A, dim_channels!C:C, "Not Found")</f>
        <v>Direct</v>
      </c>
      <c r="L1656" t="str">
        <f>_xlfn.XLOOKUP(D1656, dim_channels!A:A, dim_channels!B:B, "Not Found")</f>
        <v>Walk-in</v>
      </c>
    </row>
    <row r="1657" spans="1:12" x14ac:dyDescent="0.2">
      <c r="A1657" s="3" t="s">
        <v>2088</v>
      </c>
      <c r="B1657" s="3" t="s">
        <v>388</v>
      </c>
      <c r="C1657" s="3" t="s">
        <v>789</v>
      </c>
      <c r="D1657" s="3" t="s">
        <v>52</v>
      </c>
      <c r="E1657" s="3" t="s">
        <v>34</v>
      </c>
      <c r="F1657" s="3">
        <v>9292.06</v>
      </c>
      <c r="G1657" s="3">
        <v>1115.05</v>
      </c>
      <c r="H1657" s="3">
        <v>8177.01</v>
      </c>
      <c r="I1657" s="3" t="s">
        <v>29</v>
      </c>
      <c r="J1657" s="5">
        <v>1.1363640254811971</v>
      </c>
      <c r="K1657" t="str">
        <f>_xlfn.XLOOKUP(D1657, dim_channels!A:A, dim_channels!C:C, "Not Found")</f>
        <v>OTA</v>
      </c>
      <c r="L1657" t="str">
        <f>_xlfn.XLOOKUP(D1657, dim_channels!A:A, dim_channels!B:B, "Not Found")</f>
        <v>Agoda</v>
      </c>
    </row>
    <row r="1658" spans="1:12" x14ac:dyDescent="0.2">
      <c r="A1658" s="2" t="s">
        <v>2089</v>
      </c>
      <c r="B1658" s="2" t="s">
        <v>666</v>
      </c>
      <c r="C1658" s="2" t="s">
        <v>43</v>
      </c>
      <c r="D1658" s="2" t="s">
        <v>27</v>
      </c>
      <c r="E1658" s="2" t="s">
        <v>60</v>
      </c>
      <c r="F1658" s="2">
        <v>22913.98</v>
      </c>
      <c r="G1658" s="2">
        <v>0</v>
      </c>
      <c r="H1658" s="2">
        <v>22913.98</v>
      </c>
      <c r="I1658" s="2" t="s">
        <v>29</v>
      </c>
      <c r="J1658" s="4">
        <v>1</v>
      </c>
      <c r="K1658" t="str">
        <f>_xlfn.XLOOKUP(D1658, dim_channels!A:A, dim_channels!C:C, "Not Found")</f>
        <v>OTA</v>
      </c>
      <c r="L1658" t="str">
        <f>_xlfn.XLOOKUP(D1658, dim_channels!A:A, dim_channels!B:B, "Not Found")</f>
        <v>Expedia</v>
      </c>
    </row>
    <row r="1659" spans="1:12" x14ac:dyDescent="0.2">
      <c r="A1659" s="3" t="s">
        <v>2090</v>
      </c>
      <c r="B1659" s="3" t="s">
        <v>817</v>
      </c>
      <c r="C1659" s="3" t="s">
        <v>222</v>
      </c>
      <c r="D1659" s="3" t="s">
        <v>169</v>
      </c>
      <c r="E1659" s="3" t="s">
        <v>46</v>
      </c>
      <c r="F1659" s="3">
        <v>5982.93</v>
      </c>
      <c r="G1659" s="3">
        <v>1196.5899999999999</v>
      </c>
      <c r="H1659" s="3">
        <v>4786.34</v>
      </c>
      <c r="I1659" s="3" t="s">
        <v>29</v>
      </c>
      <c r="J1659" s="5">
        <v>1.2500010446395371</v>
      </c>
      <c r="K1659" t="str">
        <f>_xlfn.XLOOKUP(D1659, dim_channels!A:A, dim_channels!C:C, "Not Found")</f>
        <v>GDS</v>
      </c>
      <c r="L1659" t="str">
        <f>_xlfn.XLOOKUP(D1659, dim_channels!A:A, dim_channels!B:B, "Not Found")</f>
        <v>GDS (Amadeus)</v>
      </c>
    </row>
    <row r="1660" spans="1:12" x14ac:dyDescent="0.2">
      <c r="A1660" s="2" t="s">
        <v>2091</v>
      </c>
      <c r="B1660" s="2" t="s">
        <v>186</v>
      </c>
      <c r="C1660" s="2" t="s">
        <v>139</v>
      </c>
      <c r="D1660" s="2" t="s">
        <v>27</v>
      </c>
      <c r="E1660" s="2" t="s">
        <v>28</v>
      </c>
      <c r="F1660" s="2">
        <v>7010.15</v>
      </c>
      <c r="G1660" s="2">
        <v>1261.83</v>
      </c>
      <c r="H1660" s="2">
        <v>5748.32</v>
      </c>
      <c r="I1660" s="2" t="s">
        <v>29</v>
      </c>
      <c r="J1660" s="4">
        <v>1.219512831575138</v>
      </c>
      <c r="K1660" t="str">
        <f>_xlfn.XLOOKUP(D1660, dim_channels!A:A, dim_channels!C:C, "Not Found")</f>
        <v>OTA</v>
      </c>
      <c r="L1660" t="str">
        <f>_xlfn.XLOOKUP(D1660, dim_channels!A:A, dim_channels!B:B, "Not Found")</f>
        <v>Expedia</v>
      </c>
    </row>
    <row r="1661" spans="1:12" x14ac:dyDescent="0.2">
      <c r="A1661" s="3" t="s">
        <v>2092</v>
      </c>
      <c r="B1661" s="3" t="s">
        <v>118</v>
      </c>
      <c r="C1661" s="3" t="s">
        <v>234</v>
      </c>
      <c r="D1661" s="3" t="s">
        <v>206</v>
      </c>
      <c r="E1661" s="3" t="s">
        <v>207</v>
      </c>
      <c r="F1661" s="3">
        <v>5251.98</v>
      </c>
      <c r="G1661" s="3">
        <v>0</v>
      </c>
      <c r="H1661" s="3">
        <v>5251.98</v>
      </c>
      <c r="I1661" s="3" t="s">
        <v>29</v>
      </c>
      <c r="J1661" s="5">
        <v>1</v>
      </c>
      <c r="K1661" t="str">
        <f>_xlfn.XLOOKUP(D1661, dim_channels!A:A, dim_channels!C:C, "Not Found")</f>
        <v>Direct</v>
      </c>
      <c r="L1661" t="str">
        <f>_xlfn.XLOOKUP(D1661, dim_channels!A:A, dim_channels!B:B, "Not Found")</f>
        <v>Walk-in</v>
      </c>
    </row>
    <row r="1662" spans="1:12" x14ac:dyDescent="0.2">
      <c r="A1662" s="2" t="s">
        <v>2093</v>
      </c>
      <c r="B1662" s="2" t="s">
        <v>1272</v>
      </c>
      <c r="C1662" s="2" t="s">
        <v>50</v>
      </c>
      <c r="D1662" s="2" t="s">
        <v>33</v>
      </c>
      <c r="E1662" s="2" t="s">
        <v>34</v>
      </c>
      <c r="F1662" s="2">
        <v>4687.04</v>
      </c>
      <c r="G1662" s="2">
        <v>703.06</v>
      </c>
      <c r="H1662" s="2">
        <v>3983.98</v>
      </c>
      <c r="I1662" s="2" t="s">
        <v>41</v>
      </c>
      <c r="J1662" s="4">
        <v>1.176471769436594</v>
      </c>
      <c r="K1662" t="str">
        <f>_xlfn.XLOOKUP(D1662, dim_channels!A:A, dim_channels!C:C, "Not Found")</f>
        <v>OTA</v>
      </c>
      <c r="L1662" t="str">
        <f>_xlfn.XLOOKUP(D1662, dim_channels!A:A, dim_channels!B:B, "Not Found")</f>
        <v>Booking.com</v>
      </c>
    </row>
    <row r="1663" spans="1:12" x14ac:dyDescent="0.2">
      <c r="A1663" s="3" t="s">
        <v>2094</v>
      </c>
      <c r="B1663" s="3" t="s">
        <v>1354</v>
      </c>
      <c r="C1663" s="3" t="s">
        <v>410</v>
      </c>
      <c r="D1663" s="3" t="s">
        <v>52</v>
      </c>
      <c r="E1663" s="3" t="s">
        <v>60</v>
      </c>
      <c r="F1663" s="3">
        <v>4526.24</v>
      </c>
      <c r="G1663" s="3">
        <v>0</v>
      </c>
      <c r="H1663" s="3">
        <v>4526.24</v>
      </c>
      <c r="I1663" s="3" t="s">
        <v>29</v>
      </c>
      <c r="J1663" s="5">
        <v>1</v>
      </c>
      <c r="K1663" t="str">
        <f>_xlfn.XLOOKUP(D1663, dim_channels!A:A, dim_channels!C:C, "Not Found")</f>
        <v>OTA</v>
      </c>
      <c r="L1663" t="str">
        <f>_xlfn.XLOOKUP(D1663, dim_channels!A:A, dim_channels!B:B, "Not Found")</f>
        <v>Agoda</v>
      </c>
    </row>
    <row r="1664" spans="1:12" x14ac:dyDescent="0.2">
      <c r="A1664" s="2" t="s">
        <v>2095</v>
      </c>
      <c r="B1664" s="2" t="s">
        <v>724</v>
      </c>
      <c r="C1664" s="2" t="s">
        <v>367</v>
      </c>
      <c r="D1664" s="2" t="s">
        <v>33</v>
      </c>
      <c r="E1664" s="2" t="s">
        <v>60</v>
      </c>
      <c r="F1664" s="2">
        <v>5554.22</v>
      </c>
      <c r="G1664" s="2">
        <v>0</v>
      </c>
      <c r="H1664" s="2">
        <v>5554.22</v>
      </c>
      <c r="I1664" s="2" t="s">
        <v>56</v>
      </c>
      <c r="J1664" s="4">
        <v>1</v>
      </c>
      <c r="K1664" t="str">
        <f>_xlfn.XLOOKUP(D1664, dim_channels!A:A, dim_channels!C:C, "Not Found")</f>
        <v>OTA</v>
      </c>
      <c r="L1664" t="str">
        <f>_xlfn.XLOOKUP(D1664, dim_channels!A:A, dim_channels!B:B, "Not Found")</f>
        <v>Booking.com</v>
      </c>
    </row>
    <row r="1665" spans="1:12" x14ac:dyDescent="0.2">
      <c r="A1665" s="3" t="s">
        <v>2096</v>
      </c>
      <c r="B1665" s="3" t="s">
        <v>135</v>
      </c>
      <c r="C1665" s="3" t="s">
        <v>649</v>
      </c>
      <c r="D1665" s="3" t="s">
        <v>52</v>
      </c>
      <c r="E1665" s="3" t="s">
        <v>60</v>
      </c>
      <c r="F1665" s="3">
        <v>8140.68</v>
      </c>
      <c r="G1665" s="3">
        <v>0</v>
      </c>
      <c r="H1665" s="3">
        <v>8140.68</v>
      </c>
      <c r="I1665" s="3" t="s">
        <v>41</v>
      </c>
      <c r="J1665" s="5">
        <v>1</v>
      </c>
      <c r="K1665" t="str">
        <f>_xlfn.XLOOKUP(D1665, dim_channels!A:A, dim_channels!C:C, "Not Found")</f>
        <v>OTA</v>
      </c>
      <c r="L1665" t="str">
        <f>_xlfn.XLOOKUP(D1665, dim_channels!A:A, dim_channels!B:B, "Not Found")</f>
        <v>Agoda</v>
      </c>
    </row>
    <row r="1666" spans="1:12" x14ac:dyDescent="0.2">
      <c r="A1666" s="2" t="s">
        <v>2097</v>
      </c>
      <c r="B1666" s="2" t="s">
        <v>95</v>
      </c>
      <c r="C1666" s="2" t="s">
        <v>353</v>
      </c>
      <c r="D1666" s="2" t="s">
        <v>169</v>
      </c>
      <c r="E1666" s="2" t="s">
        <v>46</v>
      </c>
      <c r="F1666" s="2">
        <v>3531.29</v>
      </c>
      <c r="G1666" s="2">
        <v>706.26</v>
      </c>
      <c r="H1666" s="2">
        <v>2825.03</v>
      </c>
      <c r="I1666" s="2" t="s">
        <v>41</v>
      </c>
      <c r="J1666" s="4">
        <v>1.250000884946354</v>
      </c>
      <c r="K1666" t="str">
        <f>_xlfn.XLOOKUP(D1666, dim_channels!A:A, dim_channels!C:C, "Not Found")</f>
        <v>GDS</v>
      </c>
      <c r="L1666" t="str">
        <f>_xlfn.XLOOKUP(D1666, dim_channels!A:A, dim_channels!B:B, "Not Found")</f>
        <v>GDS (Amadeus)</v>
      </c>
    </row>
    <row r="1667" spans="1:12" x14ac:dyDescent="0.2">
      <c r="A1667" s="3" t="s">
        <v>2098</v>
      </c>
      <c r="B1667" s="3" t="s">
        <v>498</v>
      </c>
      <c r="C1667" s="3" t="s">
        <v>171</v>
      </c>
      <c r="D1667" s="3" t="s">
        <v>64</v>
      </c>
      <c r="E1667" s="3" t="s">
        <v>28</v>
      </c>
      <c r="F1667" s="3">
        <v>3573.67</v>
      </c>
      <c r="G1667" s="3">
        <v>0</v>
      </c>
      <c r="H1667" s="3">
        <v>3573.67</v>
      </c>
      <c r="I1667" s="3" t="s">
        <v>29</v>
      </c>
      <c r="J1667" s="5">
        <v>1</v>
      </c>
      <c r="K1667" t="str">
        <f>_xlfn.XLOOKUP(D1667, dim_channels!A:A, dim_channels!C:C, "Not Found")</f>
        <v>Direct</v>
      </c>
      <c r="L1667" t="str">
        <f>_xlfn.XLOOKUP(D1667, dim_channels!A:A, dim_channels!B:B, "Not Found")</f>
        <v>Direct Website</v>
      </c>
    </row>
    <row r="1668" spans="1:12" x14ac:dyDescent="0.2">
      <c r="A1668" s="2" t="s">
        <v>2099</v>
      </c>
      <c r="B1668" s="2" t="s">
        <v>448</v>
      </c>
      <c r="C1668" s="2" t="s">
        <v>232</v>
      </c>
      <c r="D1668" s="2" t="s">
        <v>64</v>
      </c>
      <c r="E1668" s="2" t="s">
        <v>34</v>
      </c>
      <c r="F1668" s="2">
        <v>3779.51</v>
      </c>
      <c r="G1668" s="2">
        <v>0</v>
      </c>
      <c r="H1668" s="2">
        <v>3779.51</v>
      </c>
      <c r="I1668" s="2" t="s">
        <v>29</v>
      </c>
      <c r="J1668" s="4">
        <v>1</v>
      </c>
      <c r="K1668" t="str">
        <f>_xlfn.XLOOKUP(D1668, dim_channels!A:A, dim_channels!C:C, "Not Found")</f>
        <v>Direct</v>
      </c>
      <c r="L1668" t="str">
        <f>_xlfn.XLOOKUP(D1668, dim_channels!A:A, dim_channels!B:B, "Not Found")</f>
        <v>Direct Website</v>
      </c>
    </row>
    <row r="1669" spans="1:12" x14ac:dyDescent="0.2">
      <c r="A1669" s="3" t="s">
        <v>2100</v>
      </c>
      <c r="B1669" s="3" t="s">
        <v>351</v>
      </c>
      <c r="C1669" s="3" t="s">
        <v>195</v>
      </c>
      <c r="D1669" s="3" t="s">
        <v>33</v>
      </c>
      <c r="E1669" s="3" t="s">
        <v>60</v>
      </c>
      <c r="F1669" s="3">
        <v>16218.81</v>
      </c>
      <c r="G1669" s="3">
        <v>0</v>
      </c>
      <c r="H1669" s="3">
        <v>16218.81</v>
      </c>
      <c r="I1669" s="3" t="s">
        <v>29</v>
      </c>
      <c r="J1669" s="5">
        <v>1</v>
      </c>
      <c r="K1669" t="str">
        <f>_xlfn.XLOOKUP(D1669, dim_channels!A:A, dim_channels!C:C, "Not Found")</f>
        <v>OTA</v>
      </c>
      <c r="L1669" t="str">
        <f>_xlfn.XLOOKUP(D1669, dim_channels!A:A, dim_channels!B:B, "Not Found")</f>
        <v>Booking.com</v>
      </c>
    </row>
    <row r="1670" spans="1:12" x14ac:dyDescent="0.2">
      <c r="A1670" s="2" t="s">
        <v>2101</v>
      </c>
      <c r="B1670" s="2" t="s">
        <v>783</v>
      </c>
      <c r="C1670" s="2" t="s">
        <v>329</v>
      </c>
      <c r="D1670" s="2" t="s">
        <v>33</v>
      </c>
      <c r="E1670" s="2" t="s">
        <v>34</v>
      </c>
      <c r="F1670" s="2">
        <v>9205.43</v>
      </c>
      <c r="G1670" s="2">
        <v>1380.81</v>
      </c>
      <c r="H1670" s="2">
        <v>7824.62</v>
      </c>
      <c r="I1670" s="2" t="s">
        <v>29</v>
      </c>
      <c r="J1670" s="4">
        <v>1.1764699116378821</v>
      </c>
      <c r="K1670" t="str">
        <f>_xlfn.XLOOKUP(D1670, dim_channels!A:A, dim_channels!C:C, "Not Found")</f>
        <v>OTA</v>
      </c>
      <c r="L1670" t="str">
        <f>_xlfn.XLOOKUP(D1670, dim_channels!A:A, dim_channels!B:B, "Not Found")</f>
        <v>Booking.com</v>
      </c>
    </row>
    <row r="1671" spans="1:12" x14ac:dyDescent="0.2">
      <c r="A1671" s="3" t="s">
        <v>2102</v>
      </c>
      <c r="B1671" s="3" t="s">
        <v>603</v>
      </c>
      <c r="C1671" s="3" t="s">
        <v>863</v>
      </c>
      <c r="D1671" s="3" t="s">
        <v>33</v>
      </c>
      <c r="E1671" s="3" t="s">
        <v>28</v>
      </c>
      <c r="F1671" s="3">
        <v>19109.68</v>
      </c>
      <c r="G1671" s="3">
        <v>2866.45</v>
      </c>
      <c r="H1671" s="3">
        <v>16243.23</v>
      </c>
      <c r="I1671" s="3" t="s">
        <v>29</v>
      </c>
      <c r="J1671" s="5">
        <v>1.176470443378564</v>
      </c>
      <c r="K1671" t="str">
        <f>_xlfn.XLOOKUP(D1671, dim_channels!A:A, dim_channels!C:C, "Not Found")</f>
        <v>OTA</v>
      </c>
      <c r="L1671" t="str">
        <f>_xlfn.XLOOKUP(D1671, dim_channels!A:A, dim_channels!B:B, "Not Found")</f>
        <v>Booking.com</v>
      </c>
    </row>
    <row r="1672" spans="1:12" x14ac:dyDescent="0.2">
      <c r="A1672" s="2" t="s">
        <v>2103</v>
      </c>
      <c r="B1672" s="2" t="s">
        <v>355</v>
      </c>
      <c r="C1672" s="2" t="s">
        <v>283</v>
      </c>
      <c r="D1672" s="2" t="s">
        <v>33</v>
      </c>
      <c r="E1672" s="2" t="s">
        <v>34</v>
      </c>
      <c r="F1672" s="2">
        <v>4327.32</v>
      </c>
      <c r="G1672" s="2">
        <v>649.1</v>
      </c>
      <c r="H1672" s="2">
        <v>3678.22</v>
      </c>
      <c r="I1672" s="2" t="s">
        <v>29</v>
      </c>
      <c r="J1672" s="4">
        <v>1.1764712279309011</v>
      </c>
      <c r="K1672" t="str">
        <f>_xlfn.XLOOKUP(D1672, dim_channels!A:A, dim_channels!C:C, "Not Found")</f>
        <v>OTA</v>
      </c>
      <c r="L1672" t="str">
        <f>_xlfn.XLOOKUP(D1672, dim_channels!A:A, dim_channels!B:B, "Not Found")</f>
        <v>Booking.com</v>
      </c>
    </row>
    <row r="1673" spans="1:12" x14ac:dyDescent="0.2">
      <c r="A1673" s="3" t="s">
        <v>2104</v>
      </c>
      <c r="B1673" s="3" t="s">
        <v>863</v>
      </c>
      <c r="C1673" s="3" t="s">
        <v>614</v>
      </c>
      <c r="D1673" s="3" t="s">
        <v>52</v>
      </c>
      <c r="E1673" s="3" t="s">
        <v>34</v>
      </c>
      <c r="F1673" s="3">
        <v>2866.76</v>
      </c>
      <c r="G1673" s="3">
        <v>344.01</v>
      </c>
      <c r="H1673" s="3">
        <v>2522.75</v>
      </c>
      <c r="I1673" s="3" t="s">
        <v>56</v>
      </c>
      <c r="J1673" s="5">
        <v>1.136363095827966</v>
      </c>
      <c r="K1673" t="str">
        <f>_xlfn.XLOOKUP(D1673, dim_channels!A:A, dim_channels!C:C, "Not Found")</f>
        <v>OTA</v>
      </c>
      <c r="L1673" t="str">
        <f>_xlfn.XLOOKUP(D1673, dim_channels!A:A, dim_channels!B:B, "Not Found")</f>
        <v>Agoda</v>
      </c>
    </row>
    <row r="1674" spans="1:12" x14ac:dyDescent="0.2">
      <c r="A1674" s="2" t="s">
        <v>2105</v>
      </c>
      <c r="B1674" s="2" t="s">
        <v>100</v>
      </c>
      <c r="C1674" s="2" t="s">
        <v>244</v>
      </c>
      <c r="D1674" s="2" t="s">
        <v>27</v>
      </c>
      <c r="E1674" s="2" t="s">
        <v>60</v>
      </c>
      <c r="F1674" s="2">
        <v>2847.5</v>
      </c>
      <c r="G1674" s="2">
        <v>0</v>
      </c>
      <c r="H1674" s="2">
        <v>2847.5</v>
      </c>
      <c r="I1674" s="2" t="s">
        <v>29</v>
      </c>
      <c r="J1674" s="4">
        <v>1</v>
      </c>
      <c r="K1674" t="str">
        <f>_xlfn.XLOOKUP(D1674, dim_channels!A:A, dim_channels!C:C, "Not Found")</f>
        <v>OTA</v>
      </c>
      <c r="L1674" t="str">
        <f>_xlfn.XLOOKUP(D1674, dim_channels!A:A, dim_channels!B:B, "Not Found")</f>
        <v>Expedia</v>
      </c>
    </row>
    <row r="1675" spans="1:12" x14ac:dyDescent="0.2">
      <c r="A1675" s="3" t="s">
        <v>2106</v>
      </c>
      <c r="B1675" s="3" t="s">
        <v>217</v>
      </c>
      <c r="C1675" s="3" t="s">
        <v>183</v>
      </c>
      <c r="D1675" s="3" t="s">
        <v>206</v>
      </c>
      <c r="E1675" s="3" t="s">
        <v>207</v>
      </c>
      <c r="F1675" s="3">
        <v>3950.69</v>
      </c>
      <c r="G1675" s="3">
        <v>0</v>
      </c>
      <c r="H1675" s="3">
        <v>3950.69</v>
      </c>
      <c r="I1675" s="3" t="s">
        <v>41</v>
      </c>
      <c r="J1675" s="5">
        <v>1</v>
      </c>
      <c r="K1675" t="str">
        <f>_xlfn.XLOOKUP(D1675, dim_channels!A:A, dim_channels!C:C, "Not Found")</f>
        <v>Direct</v>
      </c>
      <c r="L1675" t="str">
        <f>_xlfn.XLOOKUP(D1675, dim_channels!A:A, dim_channels!B:B, "Not Found")</f>
        <v>Walk-in</v>
      </c>
    </row>
    <row r="1676" spans="1:12" x14ac:dyDescent="0.2">
      <c r="A1676" s="2" t="s">
        <v>2107</v>
      </c>
      <c r="B1676" s="2" t="s">
        <v>1610</v>
      </c>
      <c r="C1676" s="2" t="s">
        <v>983</v>
      </c>
      <c r="D1676" s="2" t="s">
        <v>27</v>
      </c>
      <c r="E1676" s="2" t="s">
        <v>28</v>
      </c>
      <c r="F1676" s="2">
        <v>7487.62</v>
      </c>
      <c r="G1676" s="2">
        <v>1347.77</v>
      </c>
      <c r="H1676" s="2">
        <v>6139.85</v>
      </c>
      <c r="I1676" s="2" t="s">
        <v>29</v>
      </c>
      <c r="J1676" s="4">
        <v>1.219511877325993</v>
      </c>
      <c r="K1676" t="str">
        <f>_xlfn.XLOOKUP(D1676, dim_channels!A:A, dim_channels!C:C, "Not Found")</f>
        <v>OTA</v>
      </c>
      <c r="L1676" t="str">
        <f>_xlfn.XLOOKUP(D1676, dim_channels!A:A, dim_channels!B:B, "Not Found")</f>
        <v>Expedia</v>
      </c>
    </row>
    <row r="1677" spans="1:12" x14ac:dyDescent="0.2">
      <c r="A1677" s="3" t="s">
        <v>2108</v>
      </c>
      <c r="B1677" s="3" t="s">
        <v>520</v>
      </c>
      <c r="C1677" s="3" t="s">
        <v>258</v>
      </c>
      <c r="D1677" s="3" t="s">
        <v>33</v>
      </c>
      <c r="E1677" s="3" t="s">
        <v>60</v>
      </c>
      <c r="F1677" s="3">
        <v>6091.87</v>
      </c>
      <c r="G1677" s="3">
        <v>0</v>
      </c>
      <c r="H1677" s="3">
        <v>6091.87</v>
      </c>
      <c r="I1677" s="3" t="s">
        <v>56</v>
      </c>
      <c r="J1677" s="5">
        <v>1</v>
      </c>
      <c r="K1677" t="str">
        <f>_xlfn.XLOOKUP(D1677, dim_channels!A:A, dim_channels!C:C, "Not Found")</f>
        <v>OTA</v>
      </c>
      <c r="L1677" t="str">
        <f>_xlfn.XLOOKUP(D1677, dim_channels!A:A, dim_channels!B:B, "Not Found")</f>
        <v>Booking.com</v>
      </c>
    </row>
    <row r="1678" spans="1:12" x14ac:dyDescent="0.2">
      <c r="A1678" s="2" t="s">
        <v>2109</v>
      </c>
      <c r="B1678" s="2" t="s">
        <v>181</v>
      </c>
      <c r="C1678" s="2" t="s">
        <v>120</v>
      </c>
      <c r="D1678" s="2" t="s">
        <v>27</v>
      </c>
      <c r="E1678" s="2" t="s">
        <v>34</v>
      </c>
      <c r="F1678" s="2">
        <v>6356.19</v>
      </c>
      <c r="G1678" s="2">
        <v>1144.1099999999999</v>
      </c>
      <c r="H1678" s="2">
        <v>5212.08</v>
      </c>
      <c r="I1678" s="2" t="s">
        <v>29</v>
      </c>
      <c r="J1678" s="4">
        <v>1.219511212414238</v>
      </c>
      <c r="K1678" t="str">
        <f>_xlfn.XLOOKUP(D1678, dim_channels!A:A, dim_channels!C:C, "Not Found")</f>
        <v>OTA</v>
      </c>
      <c r="L1678" t="str">
        <f>_xlfn.XLOOKUP(D1678, dim_channels!A:A, dim_channels!B:B, "Not Found")</f>
        <v>Expedia</v>
      </c>
    </row>
    <row r="1679" spans="1:12" x14ac:dyDescent="0.2">
      <c r="A1679" s="3" t="s">
        <v>2110</v>
      </c>
      <c r="B1679" s="3" t="s">
        <v>48</v>
      </c>
      <c r="C1679" s="3" t="s">
        <v>91</v>
      </c>
      <c r="D1679" s="3" t="s">
        <v>45</v>
      </c>
      <c r="E1679" s="3" t="s">
        <v>46</v>
      </c>
      <c r="F1679" s="3">
        <v>7625.43</v>
      </c>
      <c r="G1679" s="3">
        <v>381.27</v>
      </c>
      <c r="H1679" s="3">
        <v>7244.16</v>
      </c>
      <c r="I1679" s="3" t="s">
        <v>29</v>
      </c>
      <c r="J1679" s="5">
        <v>1.052631360985953</v>
      </c>
      <c r="K1679" t="str">
        <f>_xlfn.XLOOKUP(D1679, dim_channels!A:A, dim_channels!C:C, "Not Found")</f>
        <v>Corporate</v>
      </c>
      <c r="L1679" t="str">
        <f>_xlfn.XLOOKUP(D1679, dim_channels!A:A, dim_channels!B:B, "Not Found")</f>
        <v>Corporate Direct</v>
      </c>
    </row>
    <row r="1680" spans="1:12" x14ac:dyDescent="0.2">
      <c r="A1680" s="2" t="s">
        <v>2111</v>
      </c>
      <c r="B1680" s="2" t="s">
        <v>242</v>
      </c>
      <c r="C1680" s="2" t="s">
        <v>359</v>
      </c>
      <c r="D1680" s="2" t="s">
        <v>64</v>
      </c>
      <c r="E1680" s="2" t="s">
        <v>115</v>
      </c>
      <c r="F1680" s="2">
        <v>6518.65</v>
      </c>
      <c r="G1680" s="2">
        <v>0</v>
      </c>
      <c r="H1680" s="2">
        <v>6518.65</v>
      </c>
      <c r="I1680" s="2" t="s">
        <v>29</v>
      </c>
      <c r="J1680" s="4">
        <v>1</v>
      </c>
      <c r="K1680" t="str">
        <f>_xlfn.XLOOKUP(D1680, dim_channels!A:A, dim_channels!C:C, "Not Found")</f>
        <v>Direct</v>
      </c>
      <c r="L1680" t="str">
        <f>_xlfn.XLOOKUP(D1680, dim_channels!A:A, dim_channels!B:B, "Not Found")</f>
        <v>Direct Website</v>
      </c>
    </row>
    <row r="1681" spans="1:12" x14ac:dyDescent="0.2">
      <c r="A1681" s="3" t="s">
        <v>2112</v>
      </c>
      <c r="B1681" s="3" t="s">
        <v>405</v>
      </c>
      <c r="C1681" s="3" t="s">
        <v>88</v>
      </c>
      <c r="D1681" s="3" t="s">
        <v>33</v>
      </c>
      <c r="E1681" s="3" t="s">
        <v>60</v>
      </c>
      <c r="F1681" s="3">
        <v>7254.68</v>
      </c>
      <c r="G1681" s="3">
        <v>0</v>
      </c>
      <c r="H1681" s="3">
        <v>7254.68</v>
      </c>
      <c r="I1681" s="3" t="s">
        <v>56</v>
      </c>
      <c r="J1681" s="5">
        <v>1</v>
      </c>
      <c r="K1681" t="str">
        <f>_xlfn.XLOOKUP(D1681, dim_channels!A:A, dim_channels!C:C, "Not Found")</f>
        <v>OTA</v>
      </c>
      <c r="L1681" t="str">
        <f>_xlfn.XLOOKUP(D1681, dim_channels!A:A, dim_channels!B:B, "Not Found")</f>
        <v>Booking.com</v>
      </c>
    </row>
    <row r="1682" spans="1:12" x14ac:dyDescent="0.2">
      <c r="A1682" s="2" t="s">
        <v>2113</v>
      </c>
      <c r="B1682" s="2" t="s">
        <v>274</v>
      </c>
      <c r="C1682" s="2" t="s">
        <v>527</v>
      </c>
      <c r="D1682" s="2" t="s">
        <v>27</v>
      </c>
      <c r="E1682" s="2" t="s">
        <v>34</v>
      </c>
      <c r="F1682" s="2">
        <v>8176.48</v>
      </c>
      <c r="G1682" s="2">
        <v>1471.77</v>
      </c>
      <c r="H1682" s="2">
        <v>6704.71</v>
      </c>
      <c r="I1682" s="2" t="s">
        <v>41</v>
      </c>
      <c r="J1682" s="4">
        <v>1.219512849921921</v>
      </c>
      <c r="K1682" t="str">
        <f>_xlfn.XLOOKUP(D1682, dim_channels!A:A, dim_channels!C:C, "Not Found")</f>
        <v>OTA</v>
      </c>
      <c r="L1682" t="str">
        <f>_xlfn.XLOOKUP(D1682, dim_channels!A:A, dim_channels!B:B, "Not Found")</f>
        <v>Expedia</v>
      </c>
    </row>
    <row r="1683" spans="1:12" x14ac:dyDescent="0.2">
      <c r="A1683" s="3" t="s">
        <v>2114</v>
      </c>
      <c r="B1683" s="3" t="s">
        <v>253</v>
      </c>
      <c r="C1683" s="3" t="s">
        <v>824</v>
      </c>
      <c r="D1683" s="3" t="s">
        <v>45</v>
      </c>
      <c r="E1683" s="3" t="s">
        <v>46</v>
      </c>
      <c r="F1683" s="3">
        <v>6071.52</v>
      </c>
      <c r="G1683" s="3">
        <v>303.58</v>
      </c>
      <c r="H1683" s="3">
        <v>5767.94</v>
      </c>
      <c r="I1683" s="3" t="s">
        <v>29</v>
      </c>
      <c r="J1683" s="5">
        <v>1.0526323089352529</v>
      </c>
      <c r="K1683" t="str">
        <f>_xlfn.XLOOKUP(D1683, dim_channels!A:A, dim_channels!C:C, "Not Found")</f>
        <v>Corporate</v>
      </c>
      <c r="L1683" t="str">
        <f>_xlfn.XLOOKUP(D1683, dim_channels!A:A, dim_channels!B:B, "Not Found")</f>
        <v>Corporate Direct</v>
      </c>
    </row>
    <row r="1684" spans="1:12" x14ac:dyDescent="0.2">
      <c r="A1684" s="2" t="s">
        <v>2115</v>
      </c>
      <c r="B1684" s="2" t="s">
        <v>420</v>
      </c>
      <c r="C1684" s="2" t="s">
        <v>112</v>
      </c>
      <c r="D1684" s="2" t="s">
        <v>52</v>
      </c>
      <c r="E1684" s="2" t="s">
        <v>34</v>
      </c>
      <c r="F1684" s="2">
        <v>8437.76</v>
      </c>
      <c r="G1684" s="2">
        <v>1012.53</v>
      </c>
      <c r="H1684" s="2">
        <v>7425.23</v>
      </c>
      <c r="I1684" s="2" t="s">
        <v>56</v>
      </c>
      <c r="J1684" s="4">
        <v>1.136363452714596</v>
      </c>
      <c r="K1684" t="str">
        <f>_xlfn.XLOOKUP(D1684, dim_channels!A:A, dim_channels!C:C, "Not Found")</f>
        <v>OTA</v>
      </c>
      <c r="L1684" t="str">
        <f>_xlfn.XLOOKUP(D1684, dim_channels!A:A, dim_channels!B:B, "Not Found")</f>
        <v>Agoda</v>
      </c>
    </row>
    <row r="1685" spans="1:12" x14ac:dyDescent="0.2">
      <c r="A1685" s="3" t="s">
        <v>2116</v>
      </c>
      <c r="B1685" s="3" t="s">
        <v>401</v>
      </c>
      <c r="C1685" s="3" t="s">
        <v>54</v>
      </c>
      <c r="D1685" s="3" t="s">
        <v>64</v>
      </c>
      <c r="E1685" s="3" t="s">
        <v>34</v>
      </c>
      <c r="F1685" s="3">
        <v>13784.91</v>
      </c>
      <c r="G1685" s="3">
        <v>0</v>
      </c>
      <c r="H1685" s="3">
        <v>13784.91</v>
      </c>
      <c r="I1685" s="3" t="s">
        <v>41</v>
      </c>
      <c r="J1685" s="5">
        <v>1</v>
      </c>
      <c r="K1685" t="str">
        <f>_xlfn.XLOOKUP(D1685, dim_channels!A:A, dim_channels!C:C, "Not Found")</f>
        <v>Direct</v>
      </c>
      <c r="L1685" t="str">
        <f>_xlfn.XLOOKUP(D1685, dim_channels!A:A, dim_channels!B:B, "Not Found")</f>
        <v>Direct Website</v>
      </c>
    </row>
    <row r="1686" spans="1:12" x14ac:dyDescent="0.2">
      <c r="A1686" s="2" t="s">
        <v>2117</v>
      </c>
      <c r="B1686" s="2" t="s">
        <v>219</v>
      </c>
      <c r="C1686" s="2" t="s">
        <v>567</v>
      </c>
      <c r="D1686" s="2" t="s">
        <v>33</v>
      </c>
      <c r="E1686" s="2" t="s">
        <v>34</v>
      </c>
      <c r="F1686" s="2">
        <v>8967.5</v>
      </c>
      <c r="G1686" s="2">
        <v>1345.12</v>
      </c>
      <c r="H1686" s="2">
        <v>7622.38</v>
      </c>
      <c r="I1686" s="2" t="s">
        <v>29</v>
      </c>
      <c r="J1686" s="4">
        <v>1.176469816514002</v>
      </c>
      <c r="K1686" t="str">
        <f>_xlfn.XLOOKUP(D1686, dim_channels!A:A, dim_channels!C:C, "Not Found")</f>
        <v>OTA</v>
      </c>
      <c r="L1686" t="str">
        <f>_xlfn.XLOOKUP(D1686, dim_channels!A:A, dim_channels!B:B, "Not Found")</f>
        <v>Booking.com</v>
      </c>
    </row>
    <row r="1687" spans="1:12" x14ac:dyDescent="0.2">
      <c r="A1687" s="3" t="s">
        <v>2118</v>
      </c>
      <c r="B1687" s="3" t="s">
        <v>562</v>
      </c>
      <c r="C1687" s="3" t="s">
        <v>123</v>
      </c>
      <c r="D1687" s="3" t="s">
        <v>52</v>
      </c>
      <c r="E1687" s="3" t="s">
        <v>34</v>
      </c>
      <c r="F1687" s="3">
        <v>5514.03</v>
      </c>
      <c r="G1687" s="3">
        <v>661.68</v>
      </c>
      <c r="H1687" s="3">
        <v>4852.3500000000004</v>
      </c>
      <c r="I1687" s="3" t="s">
        <v>41</v>
      </c>
      <c r="J1687" s="5">
        <v>1.136362793285727</v>
      </c>
      <c r="K1687" t="str">
        <f>_xlfn.XLOOKUP(D1687, dim_channels!A:A, dim_channels!C:C, "Not Found")</f>
        <v>OTA</v>
      </c>
      <c r="L1687" t="str">
        <f>_xlfn.XLOOKUP(D1687, dim_channels!A:A, dim_channels!B:B, "Not Found")</f>
        <v>Agoda</v>
      </c>
    </row>
    <row r="1688" spans="1:12" x14ac:dyDescent="0.2">
      <c r="A1688" s="2" t="s">
        <v>2119</v>
      </c>
      <c r="B1688" s="2" t="s">
        <v>807</v>
      </c>
      <c r="C1688" s="2" t="s">
        <v>437</v>
      </c>
      <c r="D1688" s="2" t="s">
        <v>64</v>
      </c>
      <c r="E1688" s="2" t="s">
        <v>28</v>
      </c>
      <c r="F1688" s="2">
        <v>19740.82</v>
      </c>
      <c r="G1688" s="2">
        <v>0</v>
      </c>
      <c r="H1688" s="2">
        <v>19740.82</v>
      </c>
      <c r="I1688" s="2" t="s">
        <v>29</v>
      </c>
      <c r="J1688" s="4">
        <v>1</v>
      </c>
      <c r="K1688" t="str">
        <f>_xlfn.XLOOKUP(D1688, dim_channels!A:A, dim_channels!C:C, "Not Found")</f>
        <v>Direct</v>
      </c>
      <c r="L1688" t="str">
        <f>_xlfn.XLOOKUP(D1688, dim_channels!A:A, dim_channels!B:B, "Not Found")</f>
        <v>Direct Website</v>
      </c>
    </row>
    <row r="1689" spans="1:12" x14ac:dyDescent="0.2">
      <c r="A1689" s="3" t="s">
        <v>2120</v>
      </c>
      <c r="B1689" s="3" t="s">
        <v>489</v>
      </c>
      <c r="C1689" s="3" t="s">
        <v>220</v>
      </c>
      <c r="D1689" s="3" t="s">
        <v>52</v>
      </c>
      <c r="E1689" s="3" t="s">
        <v>60</v>
      </c>
      <c r="F1689" s="3">
        <v>2919.83</v>
      </c>
      <c r="G1689" s="3">
        <v>0</v>
      </c>
      <c r="H1689" s="3">
        <v>2919.83</v>
      </c>
      <c r="I1689" s="3" t="s">
        <v>29</v>
      </c>
      <c r="J1689" s="5">
        <v>1</v>
      </c>
      <c r="K1689" t="str">
        <f>_xlfn.XLOOKUP(D1689, dim_channels!A:A, dim_channels!C:C, "Not Found")</f>
        <v>OTA</v>
      </c>
      <c r="L1689" t="str">
        <f>_xlfn.XLOOKUP(D1689, dim_channels!A:A, dim_channels!B:B, "Not Found")</f>
        <v>Agoda</v>
      </c>
    </row>
    <row r="1690" spans="1:12" x14ac:dyDescent="0.2">
      <c r="A1690" s="2" t="s">
        <v>2121</v>
      </c>
      <c r="B1690" s="2" t="s">
        <v>348</v>
      </c>
      <c r="C1690" s="2" t="s">
        <v>1610</v>
      </c>
      <c r="D1690" s="2" t="s">
        <v>27</v>
      </c>
      <c r="E1690" s="2" t="s">
        <v>28</v>
      </c>
      <c r="F1690" s="2">
        <v>7185.93</v>
      </c>
      <c r="G1690" s="2">
        <v>1293.47</v>
      </c>
      <c r="H1690" s="2">
        <v>5892.46</v>
      </c>
      <c r="I1690" s="2" t="s">
        <v>41</v>
      </c>
      <c r="J1690" s="4">
        <v>1.2195127332217779</v>
      </c>
      <c r="K1690" t="str">
        <f>_xlfn.XLOOKUP(D1690, dim_channels!A:A, dim_channels!C:C, "Not Found")</f>
        <v>OTA</v>
      </c>
      <c r="L1690" t="str">
        <f>_xlfn.XLOOKUP(D1690, dim_channels!A:A, dim_channels!B:B, "Not Found")</f>
        <v>Expedia</v>
      </c>
    </row>
    <row r="1691" spans="1:12" x14ac:dyDescent="0.2">
      <c r="A1691" s="3" t="s">
        <v>2122</v>
      </c>
      <c r="B1691" s="3" t="s">
        <v>251</v>
      </c>
      <c r="C1691" s="3" t="s">
        <v>357</v>
      </c>
      <c r="D1691" s="3" t="s">
        <v>52</v>
      </c>
      <c r="E1691" s="3" t="s">
        <v>60</v>
      </c>
      <c r="F1691" s="3">
        <v>4850.09</v>
      </c>
      <c r="G1691" s="3">
        <v>0</v>
      </c>
      <c r="H1691" s="3">
        <v>4850.09</v>
      </c>
      <c r="I1691" s="3" t="s">
        <v>29</v>
      </c>
      <c r="J1691" s="5">
        <v>1</v>
      </c>
      <c r="K1691" t="str">
        <f>_xlfn.XLOOKUP(D1691, dim_channels!A:A, dim_channels!C:C, "Not Found")</f>
        <v>OTA</v>
      </c>
      <c r="L1691" t="str">
        <f>_xlfn.XLOOKUP(D1691, dim_channels!A:A, dim_channels!B:B, "Not Found")</f>
        <v>Agoda</v>
      </c>
    </row>
    <row r="1692" spans="1:12" x14ac:dyDescent="0.2">
      <c r="A1692" s="2" t="s">
        <v>2123</v>
      </c>
      <c r="B1692" s="2" t="s">
        <v>242</v>
      </c>
      <c r="C1692" s="2" t="s">
        <v>242</v>
      </c>
      <c r="D1692" s="2" t="s">
        <v>27</v>
      </c>
      <c r="E1692" s="2" t="s">
        <v>28</v>
      </c>
      <c r="F1692" s="2">
        <v>6291.03</v>
      </c>
      <c r="G1692" s="2">
        <v>1132.3900000000001</v>
      </c>
      <c r="H1692" s="2">
        <v>5158.6400000000003</v>
      </c>
      <c r="I1692" s="2" t="s">
        <v>56</v>
      </c>
      <c r="J1692" s="4">
        <v>1.2195132825706001</v>
      </c>
      <c r="K1692" t="str">
        <f>_xlfn.XLOOKUP(D1692, dim_channels!A:A, dim_channels!C:C, "Not Found")</f>
        <v>OTA</v>
      </c>
      <c r="L1692" t="str">
        <f>_xlfn.XLOOKUP(D1692, dim_channels!A:A, dim_channels!B:B, "Not Found")</f>
        <v>Expedia</v>
      </c>
    </row>
    <row r="1693" spans="1:12" x14ac:dyDescent="0.2">
      <c r="A1693" s="3" t="s">
        <v>2124</v>
      </c>
      <c r="B1693" s="3" t="s">
        <v>538</v>
      </c>
      <c r="C1693" s="3" t="s">
        <v>831</v>
      </c>
      <c r="D1693" s="3" t="s">
        <v>33</v>
      </c>
      <c r="E1693" s="3" t="s">
        <v>34</v>
      </c>
      <c r="F1693" s="3">
        <v>16418.88</v>
      </c>
      <c r="G1693" s="3">
        <v>2462.83</v>
      </c>
      <c r="H1693" s="3">
        <v>13956.05</v>
      </c>
      <c r="I1693" s="3" t="s">
        <v>29</v>
      </c>
      <c r="J1693" s="5">
        <v>1.176470419638795</v>
      </c>
      <c r="K1693" t="str">
        <f>_xlfn.XLOOKUP(D1693, dim_channels!A:A, dim_channels!C:C, "Not Found")</f>
        <v>OTA</v>
      </c>
      <c r="L1693" t="str">
        <f>_xlfn.XLOOKUP(D1693, dim_channels!A:A, dim_channels!B:B, "Not Found")</f>
        <v>Booking.com</v>
      </c>
    </row>
    <row r="1694" spans="1:12" x14ac:dyDescent="0.2">
      <c r="A1694" s="2" t="s">
        <v>2125</v>
      </c>
      <c r="B1694" s="2" t="s">
        <v>478</v>
      </c>
      <c r="C1694" s="2" t="s">
        <v>509</v>
      </c>
      <c r="D1694" s="2" t="s">
        <v>45</v>
      </c>
      <c r="E1694" s="2" t="s">
        <v>46</v>
      </c>
      <c r="F1694" s="2">
        <v>11198.4</v>
      </c>
      <c r="G1694" s="2">
        <v>559.91999999999996</v>
      </c>
      <c r="H1694" s="2">
        <v>10638.48</v>
      </c>
      <c r="I1694" s="2" t="s">
        <v>29</v>
      </c>
      <c r="J1694" s="4">
        <v>1.0526315789473679</v>
      </c>
      <c r="K1694" t="str">
        <f>_xlfn.XLOOKUP(D1694, dim_channels!A:A, dim_channels!C:C, "Not Found")</f>
        <v>Corporate</v>
      </c>
      <c r="L1694" t="str">
        <f>_xlfn.XLOOKUP(D1694, dim_channels!A:A, dim_channels!B:B, "Not Found")</f>
        <v>Corporate Direct</v>
      </c>
    </row>
    <row r="1695" spans="1:12" x14ac:dyDescent="0.2">
      <c r="A1695" s="3" t="s">
        <v>2126</v>
      </c>
      <c r="B1695" s="3" t="s">
        <v>590</v>
      </c>
      <c r="C1695" s="3" t="s">
        <v>949</v>
      </c>
      <c r="D1695" s="3" t="s">
        <v>45</v>
      </c>
      <c r="E1695" s="3" t="s">
        <v>46</v>
      </c>
      <c r="F1695" s="3">
        <v>7298.48</v>
      </c>
      <c r="G1695" s="3">
        <v>364.92</v>
      </c>
      <c r="H1695" s="3">
        <v>6933.56</v>
      </c>
      <c r="I1695" s="3" t="s">
        <v>29</v>
      </c>
      <c r="J1695" s="5">
        <v>1.0526309716797719</v>
      </c>
      <c r="K1695" t="str">
        <f>_xlfn.XLOOKUP(D1695, dim_channels!A:A, dim_channels!C:C, "Not Found")</f>
        <v>Corporate</v>
      </c>
      <c r="L1695" t="str">
        <f>_xlfn.XLOOKUP(D1695, dim_channels!A:A, dim_channels!B:B, "Not Found")</f>
        <v>Corporate Direct</v>
      </c>
    </row>
    <row r="1696" spans="1:12" x14ac:dyDescent="0.2">
      <c r="A1696" s="2" t="s">
        <v>2127</v>
      </c>
      <c r="B1696" s="2" t="s">
        <v>958</v>
      </c>
      <c r="C1696" s="2" t="s">
        <v>241</v>
      </c>
      <c r="D1696" s="2" t="s">
        <v>64</v>
      </c>
      <c r="E1696" s="2" t="s">
        <v>28</v>
      </c>
      <c r="F1696" s="2">
        <v>5996.32</v>
      </c>
      <c r="G1696" s="2">
        <v>0</v>
      </c>
      <c r="H1696" s="2">
        <v>5996.32</v>
      </c>
      <c r="I1696" s="2" t="s">
        <v>29</v>
      </c>
      <c r="J1696" s="4">
        <v>1</v>
      </c>
      <c r="K1696" t="str">
        <f>_xlfn.XLOOKUP(D1696, dim_channels!A:A, dim_channels!C:C, "Not Found")</f>
        <v>Direct</v>
      </c>
      <c r="L1696" t="str">
        <f>_xlfn.XLOOKUP(D1696, dim_channels!A:A, dim_channels!B:B, "Not Found")</f>
        <v>Direct Website</v>
      </c>
    </row>
    <row r="1697" spans="1:12" x14ac:dyDescent="0.2">
      <c r="A1697" s="3" t="s">
        <v>2128</v>
      </c>
      <c r="B1697" s="3" t="s">
        <v>360</v>
      </c>
      <c r="C1697" s="3" t="s">
        <v>1278</v>
      </c>
      <c r="D1697" s="3" t="s">
        <v>64</v>
      </c>
      <c r="E1697" s="3" t="s">
        <v>115</v>
      </c>
      <c r="F1697" s="3">
        <v>3212.44</v>
      </c>
      <c r="G1697" s="3">
        <v>0</v>
      </c>
      <c r="H1697" s="3">
        <v>3212.44</v>
      </c>
      <c r="I1697" s="3" t="s">
        <v>56</v>
      </c>
      <c r="J1697" s="5">
        <v>1</v>
      </c>
      <c r="K1697" t="str">
        <f>_xlfn.XLOOKUP(D1697, dim_channels!A:A, dim_channels!C:C, "Not Found")</f>
        <v>Direct</v>
      </c>
      <c r="L1697" t="str">
        <f>_xlfn.XLOOKUP(D1697, dim_channels!A:A, dim_channels!B:B, "Not Found")</f>
        <v>Direct Website</v>
      </c>
    </row>
    <row r="1698" spans="1:12" x14ac:dyDescent="0.2">
      <c r="A1698" s="2" t="s">
        <v>2129</v>
      </c>
      <c r="B1698" s="2" t="s">
        <v>310</v>
      </c>
      <c r="C1698" s="2" t="s">
        <v>487</v>
      </c>
      <c r="D1698" s="2" t="s">
        <v>52</v>
      </c>
      <c r="E1698" s="2" t="s">
        <v>34</v>
      </c>
      <c r="F1698" s="2">
        <v>4518.5200000000004</v>
      </c>
      <c r="G1698" s="2">
        <v>542.22</v>
      </c>
      <c r="H1698" s="2">
        <v>3976.3</v>
      </c>
      <c r="I1698" s="2" t="s">
        <v>56</v>
      </c>
      <c r="J1698" s="4">
        <v>1.136362950481604</v>
      </c>
      <c r="K1698" t="str">
        <f>_xlfn.XLOOKUP(D1698, dim_channels!A:A, dim_channels!C:C, "Not Found")</f>
        <v>OTA</v>
      </c>
      <c r="L1698" t="str">
        <f>_xlfn.XLOOKUP(D1698, dim_channels!A:A, dim_channels!B:B, "Not Found")</f>
        <v>Agoda</v>
      </c>
    </row>
    <row r="1699" spans="1:12" x14ac:dyDescent="0.2">
      <c r="A1699" s="3" t="s">
        <v>2130</v>
      </c>
      <c r="B1699" s="3" t="s">
        <v>110</v>
      </c>
      <c r="C1699" s="3" t="s">
        <v>348</v>
      </c>
      <c r="D1699" s="3" t="s">
        <v>64</v>
      </c>
      <c r="E1699" s="3" t="s">
        <v>28</v>
      </c>
      <c r="F1699" s="3">
        <v>17560.64</v>
      </c>
      <c r="G1699" s="3">
        <v>0</v>
      </c>
      <c r="H1699" s="3">
        <v>17560.64</v>
      </c>
      <c r="I1699" s="3" t="s">
        <v>29</v>
      </c>
      <c r="J1699" s="5">
        <v>1</v>
      </c>
      <c r="K1699" t="str">
        <f>_xlfn.XLOOKUP(D1699, dim_channels!A:A, dim_channels!C:C, "Not Found")</f>
        <v>Direct</v>
      </c>
      <c r="L1699" t="str">
        <f>_xlfn.XLOOKUP(D1699, dim_channels!A:A, dim_channels!B:B, "Not Found")</f>
        <v>Direct Website</v>
      </c>
    </row>
    <row r="1700" spans="1:12" x14ac:dyDescent="0.2">
      <c r="A1700" s="2" t="s">
        <v>2131</v>
      </c>
      <c r="B1700" s="2" t="s">
        <v>608</v>
      </c>
      <c r="C1700" s="2" t="s">
        <v>685</v>
      </c>
      <c r="D1700" s="2" t="s">
        <v>33</v>
      </c>
      <c r="E1700" s="2" t="s">
        <v>34</v>
      </c>
      <c r="F1700" s="2">
        <v>2003.12</v>
      </c>
      <c r="G1700" s="2">
        <v>300.47000000000003</v>
      </c>
      <c r="H1700" s="2">
        <v>1702.65</v>
      </c>
      <c r="I1700" s="2" t="s">
        <v>41</v>
      </c>
      <c r="J1700" s="4">
        <v>1.1764719701641559</v>
      </c>
      <c r="K1700" t="str">
        <f>_xlfn.XLOOKUP(D1700, dim_channels!A:A, dim_channels!C:C, "Not Found")</f>
        <v>OTA</v>
      </c>
      <c r="L1700" t="str">
        <f>_xlfn.XLOOKUP(D1700, dim_channels!A:A, dim_channels!B:B, "Not Found")</f>
        <v>Booking.com</v>
      </c>
    </row>
    <row r="1701" spans="1:12" x14ac:dyDescent="0.2">
      <c r="A1701" s="3" t="s">
        <v>2132</v>
      </c>
      <c r="B1701" s="3" t="s">
        <v>239</v>
      </c>
      <c r="C1701" s="3" t="s">
        <v>614</v>
      </c>
      <c r="D1701" s="3" t="s">
        <v>33</v>
      </c>
      <c r="E1701" s="3" t="s">
        <v>28</v>
      </c>
      <c r="F1701" s="3">
        <v>14118.85</v>
      </c>
      <c r="G1701" s="3">
        <v>2117.83</v>
      </c>
      <c r="H1701" s="3">
        <v>12001.02</v>
      </c>
      <c r="I1701" s="3" t="s">
        <v>41</v>
      </c>
      <c r="J1701" s="5">
        <v>1.176470833312502</v>
      </c>
      <c r="K1701" t="str">
        <f>_xlfn.XLOOKUP(D1701, dim_channels!A:A, dim_channels!C:C, "Not Found")</f>
        <v>OTA</v>
      </c>
      <c r="L1701" t="str">
        <f>_xlfn.XLOOKUP(D1701, dim_channels!A:A, dim_channels!B:B, "Not Found")</f>
        <v>Booking.com</v>
      </c>
    </row>
    <row r="1702" spans="1:12" x14ac:dyDescent="0.2">
      <c r="A1702" s="2" t="s">
        <v>2133</v>
      </c>
      <c r="B1702" s="2" t="s">
        <v>37</v>
      </c>
      <c r="C1702" s="2" t="s">
        <v>351</v>
      </c>
      <c r="D1702" s="2" t="s">
        <v>45</v>
      </c>
      <c r="E1702" s="2" t="s">
        <v>89</v>
      </c>
      <c r="F1702" s="2">
        <v>13413.28</v>
      </c>
      <c r="G1702" s="2">
        <v>0</v>
      </c>
      <c r="H1702" s="2">
        <v>13413.28</v>
      </c>
      <c r="I1702" s="2" t="s">
        <v>29</v>
      </c>
      <c r="J1702" s="4">
        <v>1</v>
      </c>
      <c r="K1702" t="str">
        <f>_xlfn.XLOOKUP(D1702, dim_channels!A:A, dim_channels!C:C, "Not Found")</f>
        <v>Corporate</v>
      </c>
      <c r="L1702" t="str">
        <f>_xlfn.XLOOKUP(D1702, dim_channels!A:A, dim_channels!B:B, "Not Found")</f>
        <v>Corporate Direct</v>
      </c>
    </row>
    <row r="1703" spans="1:12" x14ac:dyDescent="0.2">
      <c r="A1703" s="3" t="s">
        <v>2134</v>
      </c>
      <c r="B1703" s="3" t="s">
        <v>1035</v>
      </c>
      <c r="C1703" s="3" t="s">
        <v>400</v>
      </c>
      <c r="D1703" s="3" t="s">
        <v>33</v>
      </c>
      <c r="E1703" s="3" t="s">
        <v>28</v>
      </c>
      <c r="F1703" s="3">
        <v>2866.5</v>
      </c>
      <c r="G1703" s="3">
        <v>429.98</v>
      </c>
      <c r="H1703" s="3">
        <v>2436.52</v>
      </c>
      <c r="I1703" s="3" t="s">
        <v>41</v>
      </c>
      <c r="J1703" s="5">
        <v>1.1764730024789449</v>
      </c>
      <c r="K1703" t="str">
        <f>_xlfn.XLOOKUP(D1703, dim_channels!A:A, dim_channels!C:C, "Not Found")</f>
        <v>OTA</v>
      </c>
      <c r="L1703" t="str">
        <f>_xlfn.XLOOKUP(D1703, dim_channels!A:A, dim_channels!B:B, "Not Found")</f>
        <v>Booking.com</v>
      </c>
    </row>
    <row r="1704" spans="1:12" x14ac:dyDescent="0.2">
      <c r="A1704" s="2" t="s">
        <v>2135</v>
      </c>
      <c r="B1704" s="2" t="s">
        <v>230</v>
      </c>
      <c r="C1704" s="2" t="s">
        <v>769</v>
      </c>
      <c r="D1704" s="2" t="s">
        <v>27</v>
      </c>
      <c r="E1704" s="2" t="s">
        <v>34</v>
      </c>
      <c r="F1704" s="2">
        <v>2752.94</v>
      </c>
      <c r="G1704" s="2">
        <v>495.53</v>
      </c>
      <c r="H1704" s="2">
        <v>2257.41</v>
      </c>
      <c r="I1704" s="2" t="s">
        <v>29</v>
      </c>
      <c r="J1704" s="4">
        <v>1.2195126273029711</v>
      </c>
      <c r="K1704" t="str">
        <f>_xlfn.XLOOKUP(D1704, dim_channels!A:A, dim_channels!C:C, "Not Found")</f>
        <v>OTA</v>
      </c>
      <c r="L1704" t="str">
        <f>_xlfn.XLOOKUP(D1704, dim_channels!A:A, dim_channels!B:B, "Not Found")</f>
        <v>Expedia</v>
      </c>
    </row>
    <row r="1705" spans="1:12" x14ac:dyDescent="0.2">
      <c r="A1705" s="3" t="s">
        <v>2136</v>
      </c>
      <c r="B1705" s="3" t="s">
        <v>649</v>
      </c>
      <c r="C1705" s="3" t="s">
        <v>241</v>
      </c>
      <c r="D1705" s="3" t="s">
        <v>169</v>
      </c>
      <c r="E1705" s="3" t="s">
        <v>46</v>
      </c>
      <c r="F1705" s="3">
        <v>7701.14</v>
      </c>
      <c r="G1705" s="3">
        <v>1540.23</v>
      </c>
      <c r="H1705" s="3">
        <v>6160.91</v>
      </c>
      <c r="I1705" s="3" t="s">
        <v>41</v>
      </c>
      <c r="J1705" s="5">
        <v>1.25000040578421</v>
      </c>
      <c r="K1705" t="str">
        <f>_xlfn.XLOOKUP(D1705, dim_channels!A:A, dim_channels!C:C, "Not Found")</f>
        <v>GDS</v>
      </c>
      <c r="L1705" t="str">
        <f>_xlfn.XLOOKUP(D1705, dim_channels!A:A, dim_channels!B:B, "Not Found")</f>
        <v>GDS (Amadeus)</v>
      </c>
    </row>
    <row r="1706" spans="1:12" x14ac:dyDescent="0.2">
      <c r="A1706" s="2" t="s">
        <v>2137</v>
      </c>
      <c r="B1706" s="2" t="s">
        <v>244</v>
      </c>
      <c r="C1706" s="2" t="s">
        <v>817</v>
      </c>
      <c r="D1706" s="2" t="s">
        <v>45</v>
      </c>
      <c r="E1706" s="2" t="s">
        <v>46</v>
      </c>
      <c r="F1706" s="2">
        <v>8415.26</v>
      </c>
      <c r="G1706" s="2">
        <v>420.76</v>
      </c>
      <c r="H1706" s="2">
        <v>7994.5</v>
      </c>
      <c r="I1706" s="2" t="s">
        <v>41</v>
      </c>
      <c r="J1706" s="4">
        <v>1.0526311839389579</v>
      </c>
      <c r="K1706" t="str">
        <f>_xlfn.XLOOKUP(D1706, dim_channels!A:A, dim_channels!C:C, "Not Found")</f>
        <v>Corporate</v>
      </c>
      <c r="L1706" t="str">
        <f>_xlfn.XLOOKUP(D1706, dim_channels!A:A, dim_channels!B:B, "Not Found")</f>
        <v>Corporate Direct</v>
      </c>
    </row>
    <row r="1707" spans="1:12" x14ac:dyDescent="0.2">
      <c r="A1707" s="3" t="s">
        <v>2138</v>
      </c>
      <c r="B1707" s="3" t="s">
        <v>904</v>
      </c>
      <c r="C1707" s="3" t="s">
        <v>103</v>
      </c>
      <c r="D1707" s="3" t="s">
        <v>27</v>
      </c>
      <c r="E1707" s="3" t="s">
        <v>60</v>
      </c>
      <c r="F1707" s="3">
        <v>8424.66</v>
      </c>
      <c r="G1707" s="3">
        <v>0</v>
      </c>
      <c r="H1707" s="3">
        <v>8424.66</v>
      </c>
      <c r="I1707" s="3" t="s">
        <v>29</v>
      </c>
      <c r="J1707" s="5">
        <v>1</v>
      </c>
      <c r="K1707" t="str">
        <f>_xlfn.XLOOKUP(D1707, dim_channels!A:A, dim_channels!C:C, "Not Found")</f>
        <v>OTA</v>
      </c>
      <c r="L1707" t="str">
        <f>_xlfn.XLOOKUP(D1707, dim_channels!A:A, dim_channels!B:B, "Not Found")</f>
        <v>Expedia</v>
      </c>
    </row>
    <row r="1708" spans="1:12" x14ac:dyDescent="0.2">
      <c r="A1708" s="2" t="s">
        <v>2139</v>
      </c>
      <c r="B1708" s="2" t="s">
        <v>441</v>
      </c>
      <c r="C1708" s="2" t="s">
        <v>655</v>
      </c>
      <c r="D1708" s="2" t="s">
        <v>27</v>
      </c>
      <c r="E1708" s="2" t="s">
        <v>28</v>
      </c>
      <c r="F1708" s="2">
        <v>25285.919999999998</v>
      </c>
      <c r="G1708" s="2">
        <v>4551.47</v>
      </c>
      <c r="H1708" s="2">
        <v>20734.45</v>
      </c>
      <c r="I1708" s="2" t="s">
        <v>29</v>
      </c>
      <c r="J1708" s="4">
        <v>1.2195124539112441</v>
      </c>
      <c r="K1708" t="str">
        <f>_xlfn.XLOOKUP(D1708, dim_channels!A:A, dim_channels!C:C, "Not Found")</f>
        <v>OTA</v>
      </c>
      <c r="L1708" t="str">
        <f>_xlfn.XLOOKUP(D1708, dim_channels!A:A, dim_channels!B:B, "Not Found")</f>
        <v>Expedia</v>
      </c>
    </row>
    <row r="1709" spans="1:12" x14ac:dyDescent="0.2">
      <c r="A1709" s="3" t="s">
        <v>2140</v>
      </c>
      <c r="B1709" s="3" t="s">
        <v>292</v>
      </c>
      <c r="C1709" s="3" t="s">
        <v>282</v>
      </c>
      <c r="D1709" s="3" t="s">
        <v>114</v>
      </c>
      <c r="E1709" s="3" t="s">
        <v>46</v>
      </c>
      <c r="F1709" s="3">
        <v>3462.02</v>
      </c>
      <c r="G1709" s="3">
        <v>346.2</v>
      </c>
      <c r="H1709" s="3">
        <v>3115.82</v>
      </c>
      <c r="I1709" s="3" t="s">
        <v>29</v>
      </c>
      <c r="J1709" s="5">
        <v>1.1111103979048851</v>
      </c>
      <c r="K1709" t="str">
        <f>_xlfn.XLOOKUP(D1709, dim_channels!A:A, dim_channels!C:C, "Not Found")</f>
        <v>Offline</v>
      </c>
      <c r="L1709" t="str">
        <f>_xlfn.XLOOKUP(D1709, dim_channels!A:A, dim_channels!B:B, "Not Found")</f>
        <v>Travel Agency</v>
      </c>
    </row>
    <row r="1710" spans="1:12" x14ac:dyDescent="0.2">
      <c r="A1710" s="2" t="s">
        <v>2141</v>
      </c>
      <c r="B1710" s="2" t="s">
        <v>173</v>
      </c>
      <c r="C1710" s="2" t="s">
        <v>2142</v>
      </c>
      <c r="D1710" s="2" t="s">
        <v>64</v>
      </c>
      <c r="E1710" s="2" t="s">
        <v>34</v>
      </c>
      <c r="F1710" s="2">
        <v>13717.86</v>
      </c>
      <c r="G1710" s="2">
        <v>0</v>
      </c>
      <c r="H1710" s="2">
        <v>13717.86</v>
      </c>
      <c r="I1710" s="2" t="s">
        <v>29</v>
      </c>
      <c r="J1710" s="4">
        <v>1</v>
      </c>
      <c r="K1710" t="str">
        <f>_xlfn.XLOOKUP(D1710, dim_channels!A:A, dim_channels!C:C, "Not Found")</f>
        <v>Direct</v>
      </c>
      <c r="L1710" t="str">
        <f>_xlfn.XLOOKUP(D1710, dim_channels!A:A, dim_channels!B:B, "Not Found")</f>
        <v>Direct Website</v>
      </c>
    </row>
    <row r="1711" spans="1:12" x14ac:dyDescent="0.2">
      <c r="A1711" s="3" t="s">
        <v>2143</v>
      </c>
      <c r="B1711" s="3" t="s">
        <v>158</v>
      </c>
      <c r="C1711" s="3" t="s">
        <v>597</v>
      </c>
      <c r="D1711" s="3" t="s">
        <v>64</v>
      </c>
      <c r="E1711" s="3" t="s">
        <v>115</v>
      </c>
      <c r="F1711" s="3">
        <v>3611.62</v>
      </c>
      <c r="G1711" s="3">
        <v>0</v>
      </c>
      <c r="H1711" s="3">
        <v>3611.62</v>
      </c>
      <c r="I1711" s="3" t="s">
        <v>29</v>
      </c>
      <c r="J1711" s="5">
        <v>1</v>
      </c>
      <c r="K1711" t="str">
        <f>_xlfn.XLOOKUP(D1711, dim_channels!A:A, dim_channels!C:C, "Not Found")</f>
        <v>Direct</v>
      </c>
      <c r="L1711" t="str">
        <f>_xlfn.XLOOKUP(D1711, dim_channels!A:A, dim_channels!B:B, "Not Found")</f>
        <v>Direct Website</v>
      </c>
    </row>
    <row r="1712" spans="1:12" x14ac:dyDescent="0.2">
      <c r="A1712" s="2" t="s">
        <v>2144</v>
      </c>
      <c r="B1712" s="2" t="s">
        <v>949</v>
      </c>
      <c r="C1712" s="2" t="s">
        <v>454</v>
      </c>
      <c r="D1712" s="2" t="s">
        <v>64</v>
      </c>
      <c r="E1712" s="2" t="s">
        <v>28</v>
      </c>
      <c r="F1712" s="2">
        <v>29785.77</v>
      </c>
      <c r="G1712" s="2">
        <v>0</v>
      </c>
      <c r="H1712" s="2">
        <v>29785.77</v>
      </c>
      <c r="I1712" s="2" t="s">
        <v>41</v>
      </c>
      <c r="J1712" s="4">
        <v>1</v>
      </c>
      <c r="K1712" t="str">
        <f>_xlfn.XLOOKUP(D1712, dim_channels!A:A, dim_channels!C:C, "Not Found")</f>
        <v>Direct</v>
      </c>
      <c r="L1712" t="str">
        <f>_xlfn.XLOOKUP(D1712, dim_channels!A:A, dim_channels!B:B, "Not Found")</f>
        <v>Direct Website</v>
      </c>
    </row>
    <row r="1713" spans="1:12" x14ac:dyDescent="0.2">
      <c r="A1713" s="3" t="s">
        <v>2145</v>
      </c>
      <c r="B1713" s="3" t="s">
        <v>132</v>
      </c>
      <c r="C1713" s="3" t="s">
        <v>497</v>
      </c>
      <c r="D1713" s="3" t="s">
        <v>33</v>
      </c>
      <c r="E1713" s="3" t="s">
        <v>28</v>
      </c>
      <c r="F1713" s="3">
        <v>6169.1</v>
      </c>
      <c r="G1713" s="3">
        <v>925.36</v>
      </c>
      <c r="H1713" s="3">
        <v>5243.74</v>
      </c>
      <c r="I1713" s="3" t="s">
        <v>29</v>
      </c>
      <c r="J1713" s="5">
        <v>1.176469466449519</v>
      </c>
      <c r="K1713" t="str">
        <f>_xlfn.XLOOKUP(D1713, dim_channels!A:A, dim_channels!C:C, "Not Found")</f>
        <v>OTA</v>
      </c>
      <c r="L1713" t="str">
        <f>_xlfn.XLOOKUP(D1713, dim_channels!A:A, dim_channels!B:B, "Not Found")</f>
        <v>Booking.com</v>
      </c>
    </row>
    <row r="1714" spans="1:12" x14ac:dyDescent="0.2">
      <c r="A1714" s="2" t="s">
        <v>2146</v>
      </c>
      <c r="B1714" s="2" t="s">
        <v>368</v>
      </c>
      <c r="C1714" s="2" t="s">
        <v>357</v>
      </c>
      <c r="D1714" s="2" t="s">
        <v>45</v>
      </c>
      <c r="E1714" s="2" t="s">
        <v>89</v>
      </c>
      <c r="F1714" s="2">
        <v>7450.37</v>
      </c>
      <c r="G1714" s="2">
        <v>0</v>
      </c>
      <c r="H1714" s="2">
        <v>7450.37</v>
      </c>
      <c r="I1714" s="2" t="s">
        <v>29</v>
      </c>
      <c r="J1714" s="4">
        <v>1</v>
      </c>
      <c r="K1714" t="str">
        <f>_xlfn.XLOOKUP(D1714, dim_channels!A:A, dim_channels!C:C, "Not Found")</f>
        <v>Corporate</v>
      </c>
      <c r="L1714" t="str">
        <f>_xlfn.XLOOKUP(D1714, dim_channels!A:A, dim_channels!B:B, "Not Found")</f>
        <v>Corporate Direct</v>
      </c>
    </row>
    <row r="1715" spans="1:12" x14ac:dyDescent="0.2">
      <c r="A1715" s="3" t="s">
        <v>2147</v>
      </c>
      <c r="B1715" s="3" t="s">
        <v>292</v>
      </c>
      <c r="C1715" s="3" t="s">
        <v>186</v>
      </c>
      <c r="D1715" s="3" t="s">
        <v>52</v>
      </c>
      <c r="E1715" s="3" t="s">
        <v>60</v>
      </c>
      <c r="F1715" s="3">
        <v>6968.55</v>
      </c>
      <c r="G1715" s="3">
        <v>0</v>
      </c>
      <c r="H1715" s="3">
        <v>6968.55</v>
      </c>
      <c r="I1715" s="3" t="s">
        <v>29</v>
      </c>
      <c r="J1715" s="5">
        <v>1</v>
      </c>
      <c r="K1715" t="str">
        <f>_xlfn.XLOOKUP(D1715, dim_channels!A:A, dim_channels!C:C, "Not Found")</f>
        <v>OTA</v>
      </c>
      <c r="L1715" t="str">
        <f>_xlfn.XLOOKUP(D1715, dim_channels!A:A, dim_channels!B:B, "Not Found")</f>
        <v>Agoda</v>
      </c>
    </row>
    <row r="1716" spans="1:12" x14ac:dyDescent="0.2">
      <c r="A1716" s="2" t="s">
        <v>2148</v>
      </c>
      <c r="B1716" s="2" t="s">
        <v>289</v>
      </c>
      <c r="C1716" s="2" t="s">
        <v>826</v>
      </c>
      <c r="D1716" s="2" t="s">
        <v>114</v>
      </c>
      <c r="E1716" s="2" t="s">
        <v>46</v>
      </c>
      <c r="F1716" s="2">
        <v>8973.6</v>
      </c>
      <c r="G1716" s="2">
        <v>897.36</v>
      </c>
      <c r="H1716" s="2">
        <v>8076.24</v>
      </c>
      <c r="I1716" s="2" t="s">
        <v>29</v>
      </c>
      <c r="J1716" s="4">
        <v>1.1111111111111109</v>
      </c>
      <c r="K1716" t="str">
        <f>_xlfn.XLOOKUP(D1716, dim_channels!A:A, dim_channels!C:C, "Not Found")</f>
        <v>Offline</v>
      </c>
      <c r="L1716" t="str">
        <f>_xlfn.XLOOKUP(D1716, dim_channels!A:A, dim_channels!B:B, "Not Found")</f>
        <v>Travel Agency</v>
      </c>
    </row>
    <row r="1717" spans="1:12" x14ac:dyDescent="0.2">
      <c r="A1717" s="3" t="s">
        <v>2149</v>
      </c>
      <c r="B1717" s="3" t="s">
        <v>433</v>
      </c>
      <c r="C1717" s="3" t="s">
        <v>866</v>
      </c>
      <c r="D1717" s="3" t="s">
        <v>33</v>
      </c>
      <c r="E1717" s="3" t="s">
        <v>60</v>
      </c>
      <c r="F1717" s="3">
        <v>15014.63</v>
      </c>
      <c r="G1717" s="3">
        <v>0</v>
      </c>
      <c r="H1717" s="3">
        <v>15014.63</v>
      </c>
      <c r="I1717" s="3" t="s">
        <v>29</v>
      </c>
      <c r="J1717" s="5">
        <v>1</v>
      </c>
      <c r="K1717" t="str">
        <f>_xlfn.XLOOKUP(D1717, dim_channels!A:A, dim_channels!C:C, "Not Found")</f>
        <v>OTA</v>
      </c>
      <c r="L1717" t="str">
        <f>_xlfn.XLOOKUP(D1717, dim_channels!A:A, dim_channels!B:B, "Not Found")</f>
        <v>Booking.com</v>
      </c>
    </row>
    <row r="1718" spans="1:12" x14ac:dyDescent="0.2">
      <c r="A1718" s="2" t="s">
        <v>2150</v>
      </c>
      <c r="B1718" s="2" t="s">
        <v>164</v>
      </c>
      <c r="C1718" s="2" t="s">
        <v>741</v>
      </c>
      <c r="D1718" s="2" t="s">
        <v>27</v>
      </c>
      <c r="E1718" s="2" t="s">
        <v>34</v>
      </c>
      <c r="F1718" s="2">
        <v>6986.18</v>
      </c>
      <c r="G1718" s="2">
        <v>1257.51</v>
      </c>
      <c r="H1718" s="2">
        <v>5728.67</v>
      </c>
      <c r="I1718" s="2" t="s">
        <v>56</v>
      </c>
      <c r="J1718" s="4">
        <v>1.219511684212915</v>
      </c>
      <c r="K1718" t="str">
        <f>_xlfn.XLOOKUP(D1718, dim_channels!A:A, dim_channels!C:C, "Not Found")</f>
        <v>OTA</v>
      </c>
      <c r="L1718" t="str">
        <f>_xlfn.XLOOKUP(D1718, dim_channels!A:A, dim_channels!B:B, "Not Found")</f>
        <v>Expedia</v>
      </c>
    </row>
    <row r="1719" spans="1:12" x14ac:dyDescent="0.2">
      <c r="A1719" s="3" t="s">
        <v>2151</v>
      </c>
      <c r="B1719" s="3" t="s">
        <v>634</v>
      </c>
      <c r="C1719" s="3" t="s">
        <v>262</v>
      </c>
      <c r="D1719" s="3" t="s">
        <v>64</v>
      </c>
      <c r="E1719" s="3" t="s">
        <v>28</v>
      </c>
      <c r="F1719" s="3">
        <v>8348.8700000000008</v>
      </c>
      <c r="G1719" s="3">
        <v>0</v>
      </c>
      <c r="H1719" s="3">
        <v>8348.8700000000008</v>
      </c>
      <c r="I1719" s="3" t="s">
        <v>29</v>
      </c>
      <c r="J1719" s="5">
        <v>1</v>
      </c>
      <c r="K1719" t="str">
        <f>_xlfn.XLOOKUP(D1719, dim_channels!A:A, dim_channels!C:C, "Not Found")</f>
        <v>Direct</v>
      </c>
      <c r="L1719" t="str">
        <f>_xlfn.XLOOKUP(D1719, dim_channels!A:A, dim_channels!B:B, "Not Found")</f>
        <v>Direct Website</v>
      </c>
    </row>
    <row r="1720" spans="1:12" x14ac:dyDescent="0.2">
      <c r="A1720" s="2" t="s">
        <v>2152</v>
      </c>
      <c r="B1720" s="2" t="s">
        <v>454</v>
      </c>
      <c r="C1720" s="2" t="s">
        <v>291</v>
      </c>
      <c r="D1720" s="2" t="s">
        <v>27</v>
      </c>
      <c r="E1720" s="2" t="s">
        <v>28</v>
      </c>
      <c r="F1720" s="2">
        <v>8440.56</v>
      </c>
      <c r="G1720" s="2">
        <v>1519.3</v>
      </c>
      <c r="H1720" s="2">
        <v>6921.26</v>
      </c>
      <c r="I1720" s="2" t="s">
        <v>29</v>
      </c>
      <c r="J1720" s="4">
        <v>1.219512054163548</v>
      </c>
      <c r="K1720" t="str">
        <f>_xlfn.XLOOKUP(D1720, dim_channels!A:A, dim_channels!C:C, "Not Found")</f>
        <v>OTA</v>
      </c>
      <c r="L1720" t="str">
        <f>_xlfn.XLOOKUP(D1720, dim_channels!A:A, dim_channels!B:B, "Not Found")</f>
        <v>Expedia</v>
      </c>
    </row>
    <row r="1721" spans="1:12" x14ac:dyDescent="0.2">
      <c r="A1721" s="3" t="s">
        <v>2153</v>
      </c>
      <c r="B1721" s="3" t="s">
        <v>173</v>
      </c>
      <c r="C1721" s="3" t="s">
        <v>1141</v>
      </c>
      <c r="D1721" s="3" t="s">
        <v>33</v>
      </c>
      <c r="E1721" s="3" t="s">
        <v>60</v>
      </c>
      <c r="F1721" s="3">
        <v>10191.040000000001</v>
      </c>
      <c r="G1721" s="3">
        <v>0</v>
      </c>
      <c r="H1721" s="3">
        <v>10191.040000000001</v>
      </c>
      <c r="I1721" s="3" t="s">
        <v>41</v>
      </c>
      <c r="J1721" s="5">
        <v>1</v>
      </c>
      <c r="K1721" t="str">
        <f>_xlfn.XLOOKUP(D1721, dim_channels!A:A, dim_channels!C:C, "Not Found")</f>
        <v>OTA</v>
      </c>
      <c r="L1721" t="str">
        <f>_xlfn.XLOOKUP(D1721, dim_channels!A:A, dim_channels!B:B, "Not Found")</f>
        <v>Booking.com</v>
      </c>
    </row>
    <row r="1722" spans="1:12" x14ac:dyDescent="0.2">
      <c r="A1722" s="2" t="s">
        <v>2154</v>
      </c>
      <c r="B1722" s="2" t="s">
        <v>215</v>
      </c>
      <c r="C1722" s="2" t="s">
        <v>190</v>
      </c>
      <c r="D1722" s="2" t="s">
        <v>45</v>
      </c>
      <c r="E1722" s="2" t="s">
        <v>46</v>
      </c>
      <c r="F1722" s="2">
        <v>10614.52</v>
      </c>
      <c r="G1722" s="2">
        <v>530.73</v>
      </c>
      <c r="H1722" s="2">
        <v>10083.790000000001</v>
      </c>
      <c r="I1722" s="2" t="s">
        <v>29</v>
      </c>
      <c r="J1722" s="4">
        <v>1.0526319965013149</v>
      </c>
      <c r="K1722" t="str">
        <f>_xlfn.XLOOKUP(D1722, dim_channels!A:A, dim_channels!C:C, "Not Found")</f>
        <v>Corporate</v>
      </c>
      <c r="L1722" t="str">
        <f>_xlfn.XLOOKUP(D1722, dim_channels!A:A, dim_channels!B:B, "Not Found")</f>
        <v>Corporate Direct</v>
      </c>
    </row>
    <row r="1723" spans="1:12" x14ac:dyDescent="0.2">
      <c r="A1723" s="3" t="s">
        <v>2155</v>
      </c>
      <c r="B1723" s="3" t="s">
        <v>724</v>
      </c>
      <c r="C1723" s="3" t="s">
        <v>388</v>
      </c>
      <c r="D1723" s="3" t="s">
        <v>33</v>
      </c>
      <c r="E1723" s="3" t="s">
        <v>28</v>
      </c>
      <c r="F1723" s="3">
        <v>6151.69</v>
      </c>
      <c r="G1723" s="3">
        <v>922.75</v>
      </c>
      <c r="H1723" s="3">
        <v>5228.9399999999996</v>
      </c>
      <c r="I1723" s="3" t="s">
        <v>29</v>
      </c>
      <c r="J1723" s="5">
        <v>1.176469800762679</v>
      </c>
      <c r="K1723" t="str">
        <f>_xlfn.XLOOKUP(D1723, dim_channels!A:A, dim_channels!C:C, "Not Found")</f>
        <v>OTA</v>
      </c>
      <c r="L1723" t="str">
        <f>_xlfn.XLOOKUP(D1723, dim_channels!A:A, dim_channels!B:B, "Not Found")</f>
        <v>Booking.com</v>
      </c>
    </row>
    <row r="1724" spans="1:12" x14ac:dyDescent="0.2">
      <c r="A1724" s="2" t="s">
        <v>2156</v>
      </c>
      <c r="B1724" s="2" t="s">
        <v>741</v>
      </c>
      <c r="C1724" s="2" t="s">
        <v>278</v>
      </c>
      <c r="D1724" s="2" t="s">
        <v>45</v>
      </c>
      <c r="E1724" s="2" t="s">
        <v>46</v>
      </c>
      <c r="F1724" s="2">
        <v>3080.2</v>
      </c>
      <c r="G1724" s="2">
        <v>154.01</v>
      </c>
      <c r="H1724" s="2">
        <v>2926.19</v>
      </c>
      <c r="I1724" s="2" t="s">
        <v>41</v>
      </c>
      <c r="J1724" s="4">
        <v>1.0526315789473679</v>
      </c>
      <c r="K1724" t="str">
        <f>_xlfn.XLOOKUP(D1724, dim_channels!A:A, dim_channels!C:C, "Not Found")</f>
        <v>Corporate</v>
      </c>
      <c r="L1724" t="str">
        <f>_xlfn.XLOOKUP(D1724, dim_channels!A:A, dim_channels!B:B, "Not Found")</f>
        <v>Corporate Direct</v>
      </c>
    </row>
    <row r="1725" spans="1:12" x14ac:dyDescent="0.2">
      <c r="A1725" s="3" t="s">
        <v>2157</v>
      </c>
      <c r="B1725" s="3" t="s">
        <v>720</v>
      </c>
      <c r="C1725" s="3" t="s">
        <v>1179</v>
      </c>
      <c r="D1725" s="3" t="s">
        <v>114</v>
      </c>
      <c r="E1725" s="3" t="s">
        <v>115</v>
      </c>
      <c r="F1725" s="3">
        <v>3786.96</v>
      </c>
      <c r="G1725" s="3">
        <v>378.7</v>
      </c>
      <c r="H1725" s="3">
        <v>3408.26</v>
      </c>
      <c r="I1725" s="3" t="s">
        <v>29</v>
      </c>
      <c r="J1725" s="5">
        <v>1.1111124151326479</v>
      </c>
      <c r="K1725" t="str">
        <f>_xlfn.XLOOKUP(D1725, dim_channels!A:A, dim_channels!C:C, "Not Found")</f>
        <v>Offline</v>
      </c>
      <c r="L1725" t="str">
        <f>_xlfn.XLOOKUP(D1725, dim_channels!A:A, dim_channels!B:B, "Not Found")</f>
        <v>Travel Agency</v>
      </c>
    </row>
    <row r="1726" spans="1:12" x14ac:dyDescent="0.2">
      <c r="A1726" s="2" t="s">
        <v>2158</v>
      </c>
      <c r="B1726" s="2" t="s">
        <v>949</v>
      </c>
      <c r="C1726" s="2" t="s">
        <v>292</v>
      </c>
      <c r="D1726" s="2" t="s">
        <v>64</v>
      </c>
      <c r="E1726" s="2" t="s">
        <v>28</v>
      </c>
      <c r="F1726" s="2">
        <v>4606.1000000000004</v>
      </c>
      <c r="G1726" s="2">
        <v>0</v>
      </c>
      <c r="H1726" s="2">
        <v>4606.1000000000004</v>
      </c>
      <c r="I1726" s="2" t="s">
        <v>29</v>
      </c>
      <c r="J1726" s="4">
        <v>1</v>
      </c>
      <c r="K1726" t="str">
        <f>_xlfn.XLOOKUP(D1726, dim_channels!A:A, dim_channels!C:C, "Not Found")</f>
        <v>Direct</v>
      </c>
      <c r="L1726" t="str">
        <f>_xlfn.XLOOKUP(D1726, dim_channels!A:A, dim_channels!B:B, "Not Found")</f>
        <v>Direct Website</v>
      </c>
    </row>
    <row r="1727" spans="1:12" x14ac:dyDescent="0.2">
      <c r="A1727" s="3" t="s">
        <v>2159</v>
      </c>
      <c r="B1727" s="3" t="s">
        <v>76</v>
      </c>
      <c r="C1727" s="3" t="s">
        <v>94</v>
      </c>
      <c r="D1727" s="3" t="s">
        <v>33</v>
      </c>
      <c r="E1727" s="3" t="s">
        <v>28</v>
      </c>
      <c r="F1727" s="3">
        <v>12114.23</v>
      </c>
      <c r="G1727" s="3">
        <v>1817.13</v>
      </c>
      <c r="H1727" s="3">
        <v>10297.1</v>
      </c>
      <c r="I1727" s="3" t="s">
        <v>29</v>
      </c>
      <c r="J1727" s="5">
        <v>1.176470074098533</v>
      </c>
      <c r="K1727" t="str">
        <f>_xlfn.XLOOKUP(D1727, dim_channels!A:A, dim_channels!C:C, "Not Found")</f>
        <v>OTA</v>
      </c>
      <c r="L1727" t="str">
        <f>_xlfn.XLOOKUP(D1727, dim_channels!A:A, dim_channels!B:B, "Not Found")</f>
        <v>Booking.com</v>
      </c>
    </row>
    <row r="1728" spans="1:12" x14ac:dyDescent="0.2">
      <c r="A1728" s="2" t="s">
        <v>2160</v>
      </c>
      <c r="B1728" s="2" t="s">
        <v>917</v>
      </c>
      <c r="C1728" s="2" t="s">
        <v>854</v>
      </c>
      <c r="D1728" s="2" t="s">
        <v>52</v>
      </c>
      <c r="E1728" s="2" t="s">
        <v>60</v>
      </c>
      <c r="F1728" s="2">
        <v>6280.15</v>
      </c>
      <c r="G1728" s="2">
        <v>0</v>
      </c>
      <c r="H1728" s="2">
        <v>6280.15</v>
      </c>
      <c r="I1728" s="2" t="s">
        <v>29</v>
      </c>
      <c r="J1728" s="4">
        <v>1</v>
      </c>
      <c r="K1728" t="str">
        <f>_xlfn.XLOOKUP(D1728, dim_channels!A:A, dim_channels!C:C, "Not Found")</f>
        <v>OTA</v>
      </c>
      <c r="L1728" t="str">
        <f>_xlfn.XLOOKUP(D1728, dim_channels!A:A, dim_channels!B:B, "Not Found")</f>
        <v>Agoda</v>
      </c>
    </row>
    <row r="1729" spans="1:12" x14ac:dyDescent="0.2">
      <c r="A1729" s="3" t="s">
        <v>2161</v>
      </c>
      <c r="B1729" s="3" t="s">
        <v>425</v>
      </c>
      <c r="C1729" s="3" t="s">
        <v>441</v>
      </c>
      <c r="D1729" s="3" t="s">
        <v>45</v>
      </c>
      <c r="E1729" s="3" t="s">
        <v>46</v>
      </c>
      <c r="F1729" s="3">
        <v>11066.07</v>
      </c>
      <c r="G1729" s="3">
        <v>553.29999999999995</v>
      </c>
      <c r="H1729" s="3">
        <v>10512.77</v>
      </c>
      <c r="I1729" s="3" t="s">
        <v>29</v>
      </c>
      <c r="J1729" s="5">
        <v>1.052631228496391</v>
      </c>
      <c r="K1729" t="str">
        <f>_xlfn.XLOOKUP(D1729, dim_channels!A:A, dim_channels!C:C, "Not Found")</f>
        <v>Corporate</v>
      </c>
      <c r="L1729" t="str">
        <f>_xlfn.XLOOKUP(D1729, dim_channels!A:A, dim_channels!B:B, "Not Found")</f>
        <v>Corporate Direct</v>
      </c>
    </row>
    <row r="1730" spans="1:12" x14ac:dyDescent="0.2">
      <c r="A1730" s="2" t="s">
        <v>2162</v>
      </c>
      <c r="B1730" s="2" t="s">
        <v>754</v>
      </c>
      <c r="C1730" s="2" t="s">
        <v>364</v>
      </c>
      <c r="D1730" s="2" t="s">
        <v>33</v>
      </c>
      <c r="E1730" s="2" t="s">
        <v>28</v>
      </c>
      <c r="F1730" s="2">
        <v>3186.29</v>
      </c>
      <c r="G1730" s="2">
        <v>477.94</v>
      </c>
      <c r="H1730" s="2">
        <v>2708.35</v>
      </c>
      <c r="I1730" s="2" t="s">
        <v>29</v>
      </c>
      <c r="J1730" s="4">
        <v>1.176469067882659</v>
      </c>
      <c r="K1730" t="str">
        <f>_xlfn.XLOOKUP(D1730, dim_channels!A:A, dim_channels!C:C, "Not Found")</f>
        <v>OTA</v>
      </c>
      <c r="L1730" t="str">
        <f>_xlfn.XLOOKUP(D1730, dim_channels!A:A, dim_channels!B:B, "Not Found")</f>
        <v>Booking.com</v>
      </c>
    </row>
    <row r="1731" spans="1:12" x14ac:dyDescent="0.2">
      <c r="A1731" s="3" t="s">
        <v>2163</v>
      </c>
      <c r="B1731" s="3" t="s">
        <v>773</v>
      </c>
      <c r="C1731" s="3" t="s">
        <v>247</v>
      </c>
      <c r="D1731" s="3" t="s">
        <v>33</v>
      </c>
      <c r="E1731" s="3" t="s">
        <v>60</v>
      </c>
      <c r="F1731" s="3">
        <v>2899.65</v>
      </c>
      <c r="G1731" s="3">
        <v>0</v>
      </c>
      <c r="H1731" s="3">
        <v>2899.65</v>
      </c>
      <c r="I1731" s="3" t="s">
        <v>29</v>
      </c>
      <c r="J1731" s="5">
        <v>1</v>
      </c>
      <c r="K1731" t="str">
        <f>_xlfn.XLOOKUP(D1731, dim_channels!A:A, dim_channels!C:C, "Not Found")</f>
        <v>OTA</v>
      </c>
      <c r="L1731" t="str">
        <f>_xlfn.XLOOKUP(D1731, dim_channels!A:A, dim_channels!B:B, "Not Found")</f>
        <v>Booking.com</v>
      </c>
    </row>
    <row r="1732" spans="1:12" x14ac:dyDescent="0.2">
      <c r="A1732" s="2" t="s">
        <v>2164</v>
      </c>
      <c r="B1732" s="2" t="s">
        <v>129</v>
      </c>
      <c r="C1732" s="2" t="s">
        <v>109</v>
      </c>
      <c r="D1732" s="2" t="s">
        <v>64</v>
      </c>
      <c r="E1732" s="2" t="s">
        <v>115</v>
      </c>
      <c r="F1732" s="2">
        <v>14880.6</v>
      </c>
      <c r="G1732" s="2">
        <v>0</v>
      </c>
      <c r="H1732" s="2">
        <v>14880.6</v>
      </c>
      <c r="I1732" s="2" t="s">
        <v>29</v>
      </c>
      <c r="J1732" s="4">
        <v>1</v>
      </c>
      <c r="K1732" t="str">
        <f>_xlfn.XLOOKUP(D1732, dim_channels!A:A, dim_channels!C:C, "Not Found")</f>
        <v>Direct</v>
      </c>
      <c r="L1732" t="str">
        <f>_xlfn.XLOOKUP(D1732, dim_channels!A:A, dim_channels!B:B, "Not Found")</f>
        <v>Direct Website</v>
      </c>
    </row>
    <row r="1733" spans="1:12" x14ac:dyDescent="0.2">
      <c r="A1733" s="3" t="s">
        <v>2165</v>
      </c>
      <c r="B1733" s="3" t="s">
        <v>612</v>
      </c>
      <c r="C1733" s="3" t="s">
        <v>165</v>
      </c>
      <c r="D1733" s="3" t="s">
        <v>64</v>
      </c>
      <c r="E1733" s="3" t="s">
        <v>28</v>
      </c>
      <c r="F1733" s="3">
        <v>5376.16</v>
      </c>
      <c r="G1733" s="3">
        <v>0</v>
      </c>
      <c r="H1733" s="3">
        <v>5376.16</v>
      </c>
      <c r="I1733" s="3" t="s">
        <v>29</v>
      </c>
      <c r="J1733" s="5">
        <v>1</v>
      </c>
      <c r="K1733" t="str">
        <f>_xlfn.XLOOKUP(D1733, dim_channels!A:A, dim_channels!C:C, "Not Found")</f>
        <v>Direct</v>
      </c>
      <c r="L1733" t="str">
        <f>_xlfn.XLOOKUP(D1733, dim_channels!A:A, dim_channels!B:B, "Not Found")</f>
        <v>Direct Website</v>
      </c>
    </row>
    <row r="1734" spans="1:12" x14ac:dyDescent="0.2">
      <c r="A1734" s="2" t="s">
        <v>2166</v>
      </c>
      <c r="B1734" s="2" t="s">
        <v>346</v>
      </c>
      <c r="C1734" s="2" t="s">
        <v>1234</v>
      </c>
      <c r="D1734" s="2" t="s">
        <v>33</v>
      </c>
      <c r="E1734" s="2" t="s">
        <v>34</v>
      </c>
      <c r="F1734" s="2">
        <v>9598.11</v>
      </c>
      <c r="G1734" s="2">
        <v>1439.72</v>
      </c>
      <c r="H1734" s="2">
        <v>8158.39</v>
      </c>
      <c r="I1734" s="2" t="s">
        <v>41</v>
      </c>
      <c r="J1734" s="4">
        <v>1.1764710929484861</v>
      </c>
      <c r="K1734" t="str">
        <f>_xlfn.XLOOKUP(D1734, dim_channels!A:A, dim_channels!C:C, "Not Found")</f>
        <v>OTA</v>
      </c>
      <c r="L1734" t="str">
        <f>_xlfn.XLOOKUP(D1734, dim_channels!A:A, dim_channels!B:B, "Not Found")</f>
        <v>Booking.com</v>
      </c>
    </row>
    <row r="1735" spans="1:12" x14ac:dyDescent="0.2">
      <c r="A1735" s="3" t="s">
        <v>2167</v>
      </c>
      <c r="B1735" s="3" t="s">
        <v>364</v>
      </c>
      <c r="C1735" s="3" t="s">
        <v>262</v>
      </c>
      <c r="D1735" s="3" t="s">
        <v>206</v>
      </c>
      <c r="E1735" s="3" t="s">
        <v>207</v>
      </c>
      <c r="F1735" s="3">
        <v>16037.75</v>
      </c>
      <c r="G1735" s="3">
        <v>0</v>
      </c>
      <c r="H1735" s="3">
        <v>16037.75</v>
      </c>
      <c r="I1735" s="3" t="s">
        <v>56</v>
      </c>
      <c r="J1735" s="5">
        <v>1</v>
      </c>
      <c r="K1735" t="str">
        <f>_xlfn.XLOOKUP(D1735, dim_channels!A:A, dim_channels!C:C, "Not Found")</f>
        <v>Direct</v>
      </c>
      <c r="L1735" t="str">
        <f>_xlfn.XLOOKUP(D1735, dim_channels!A:A, dim_channels!B:B, "Not Found")</f>
        <v>Walk-in</v>
      </c>
    </row>
    <row r="1736" spans="1:12" x14ac:dyDescent="0.2">
      <c r="A1736" s="2" t="s">
        <v>2168</v>
      </c>
      <c r="B1736" s="2" t="s">
        <v>113</v>
      </c>
      <c r="C1736" s="2" t="s">
        <v>106</v>
      </c>
      <c r="D1736" s="2" t="s">
        <v>33</v>
      </c>
      <c r="E1736" s="2" t="s">
        <v>28</v>
      </c>
      <c r="F1736" s="2">
        <v>6171.25</v>
      </c>
      <c r="G1736" s="2">
        <v>925.69</v>
      </c>
      <c r="H1736" s="2">
        <v>5245.56</v>
      </c>
      <c r="I1736" s="2" t="s">
        <v>29</v>
      </c>
      <c r="J1736" s="4">
        <v>1.176471148933574</v>
      </c>
      <c r="K1736" t="str">
        <f>_xlfn.XLOOKUP(D1736, dim_channels!A:A, dim_channels!C:C, "Not Found")</f>
        <v>OTA</v>
      </c>
      <c r="L1736" t="str">
        <f>_xlfn.XLOOKUP(D1736, dim_channels!A:A, dim_channels!B:B, "Not Found")</f>
        <v>Booking.com</v>
      </c>
    </row>
    <row r="1737" spans="1:12" x14ac:dyDescent="0.2">
      <c r="A1737" s="3" t="s">
        <v>2169</v>
      </c>
      <c r="B1737" s="3" t="s">
        <v>1110</v>
      </c>
      <c r="C1737" s="3" t="s">
        <v>1354</v>
      </c>
      <c r="D1737" s="3" t="s">
        <v>169</v>
      </c>
      <c r="E1737" s="3" t="s">
        <v>46</v>
      </c>
      <c r="F1737" s="3">
        <v>9766.1299999999992</v>
      </c>
      <c r="G1737" s="3">
        <v>1953.23</v>
      </c>
      <c r="H1737" s="3">
        <v>7812.9</v>
      </c>
      <c r="I1737" s="3" t="s">
        <v>29</v>
      </c>
      <c r="J1737" s="5">
        <v>1.2500006399672341</v>
      </c>
      <c r="K1737" t="str">
        <f>_xlfn.XLOOKUP(D1737, dim_channels!A:A, dim_channels!C:C, "Not Found")</f>
        <v>GDS</v>
      </c>
      <c r="L1737" t="str">
        <f>_xlfn.XLOOKUP(D1737, dim_channels!A:A, dim_channels!B:B, "Not Found")</f>
        <v>GDS (Amadeus)</v>
      </c>
    </row>
    <row r="1738" spans="1:12" x14ac:dyDescent="0.2">
      <c r="A1738" s="2" t="s">
        <v>2170</v>
      </c>
      <c r="B1738" s="2" t="s">
        <v>343</v>
      </c>
      <c r="C1738" s="2" t="s">
        <v>190</v>
      </c>
      <c r="D1738" s="2" t="s">
        <v>33</v>
      </c>
      <c r="E1738" s="2" t="s">
        <v>60</v>
      </c>
      <c r="F1738" s="2">
        <v>2908.59</v>
      </c>
      <c r="G1738" s="2">
        <v>0</v>
      </c>
      <c r="H1738" s="2">
        <v>2908.59</v>
      </c>
      <c r="I1738" s="2" t="s">
        <v>29</v>
      </c>
      <c r="J1738" s="4">
        <v>1</v>
      </c>
      <c r="K1738" t="str">
        <f>_xlfn.XLOOKUP(D1738, dim_channels!A:A, dim_channels!C:C, "Not Found")</f>
        <v>OTA</v>
      </c>
      <c r="L1738" t="str">
        <f>_xlfn.XLOOKUP(D1738, dim_channels!A:A, dim_channels!B:B, "Not Found")</f>
        <v>Booking.com</v>
      </c>
    </row>
    <row r="1739" spans="1:12" x14ac:dyDescent="0.2">
      <c r="A1739" s="3" t="s">
        <v>2171</v>
      </c>
      <c r="B1739" s="3" t="s">
        <v>353</v>
      </c>
      <c r="C1739" s="3" t="s">
        <v>509</v>
      </c>
      <c r="D1739" s="3" t="s">
        <v>64</v>
      </c>
      <c r="E1739" s="3" t="s">
        <v>115</v>
      </c>
      <c r="F1739" s="3">
        <v>14771.94</v>
      </c>
      <c r="G1739" s="3">
        <v>0</v>
      </c>
      <c r="H1739" s="3">
        <v>14771.94</v>
      </c>
      <c r="I1739" s="3" t="s">
        <v>29</v>
      </c>
      <c r="J1739" s="5">
        <v>1</v>
      </c>
      <c r="K1739" t="str">
        <f>_xlfn.XLOOKUP(D1739, dim_channels!A:A, dim_channels!C:C, "Not Found")</f>
        <v>Direct</v>
      </c>
      <c r="L1739" t="str">
        <f>_xlfn.XLOOKUP(D1739, dim_channels!A:A, dim_channels!B:B, "Not Found")</f>
        <v>Direct Website</v>
      </c>
    </row>
    <row r="1740" spans="1:12" x14ac:dyDescent="0.2">
      <c r="A1740" s="2" t="s">
        <v>2172</v>
      </c>
      <c r="B1740" s="2" t="s">
        <v>322</v>
      </c>
      <c r="C1740" s="2" t="s">
        <v>769</v>
      </c>
      <c r="D1740" s="2" t="s">
        <v>206</v>
      </c>
      <c r="E1740" s="2" t="s">
        <v>207</v>
      </c>
      <c r="F1740" s="2">
        <v>13225.23</v>
      </c>
      <c r="G1740" s="2">
        <v>0</v>
      </c>
      <c r="H1740" s="2">
        <v>13225.23</v>
      </c>
      <c r="I1740" s="2" t="s">
        <v>29</v>
      </c>
      <c r="J1740" s="4">
        <v>1</v>
      </c>
      <c r="K1740" t="str">
        <f>_xlfn.XLOOKUP(D1740, dim_channels!A:A, dim_channels!C:C, "Not Found")</f>
        <v>Direct</v>
      </c>
      <c r="L1740" t="str">
        <f>_xlfn.XLOOKUP(D1740, dim_channels!A:A, dim_channels!B:B, "Not Found")</f>
        <v>Walk-in</v>
      </c>
    </row>
    <row r="1741" spans="1:12" x14ac:dyDescent="0.2">
      <c r="A1741" s="3" t="s">
        <v>2173</v>
      </c>
      <c r="B1741" s="3" t="s">
        <v>781</v>
      </c>
      <c r="C1741" s="3" t="s">
        <v>165</v>
      </c>
      <c r="D1741" s="3" t="s">
        <v>64</v>
      </c>
      <c r="E1741" s="3" t="s">
        <v>115</v>
      </c>
      <c r="F1741" s="3">
        <v>6981.04</v>
      </c>
      <c r="G1741" s="3">
        <v>0</v>
      </c>
      <c r="H1741" s="3">
        <v>6981.04</v>
      </c>
      <c r="I1741" s="3" t="s">
        <v>29</v>
      </c>
      <c r="J1741" s="5">
        <v>1</v>
      </c>
      <c r="K1741" t="str">
        <f>_xlfn.XLOOKUP(D1741, dim_channels!A:A, dim_channels!C:C, "Not Found")</f>
        <v>Direct</v>
      </c>
      <c r="L1741" t="str">
        <f>_xlfn.XLOOKUP(D1741, dim_channels!A:A, dim_channels!B:B, "Not Found")</f>
        <v>Direct Website</v>
      </c>
    </row>
    <row r="1742" spans="1:12" x14ac:dyDescent="0.2">
      <c r="A1742" s="2" t="s">
        <v>2174</v>
      </c>
      <c r="B1742" s="2" t="s">
        <v>204</v>
      </c>
      <c r="C1742" s="2" t="s">
        <v>159</v>
      </c>
      <c r="D1742" s="2" t="s">
        <v>169</v>
      </c>
      <c r="E1742" s="2" t="s">
        <v>46</v>
      </c>
      <c r="F1742" s="2">
        <v>2655.64</v>
      </c>
      <c r="G1742" s="2">
        <v>531.13</v>
      </c>
      <c r="H1742" s="2">
        <v>2124.5100000000002</v>
      </c>
      <c r="I1742" s="2" t="s">
        <v>29</v>
      </c>
      <c r="J1742" s="4">
        <v>1.250001176741931</v>
      </c>
      <c r="K1742" t="str">
        <f>_xlfn.XLOOKUP(D1742, dim_channels!A:A, dim_channels!C:C, "Not Found")</f>
        <v>GDS</v>
      </c>
      <c r="L1742" t="str">
        <f>_xlfn.XLOOKUP(D1742, dim_channels!A:A, dim_channels!B:B, "Not Found")</f>
        <v>GDS (Amadeus)</v>
      </c>
    </row>
    <row r="1743" spans="1:12" x14ac:dyDescent="0.2">
      <c r="A1743" s="3" t="s">
        <v>2175</v>
      </c>
      <c r="B1743" s="3" t="s">
        <v>1272</v>
      </c>
      <c r="C1743" s="3" t="s">
        <v>66</v>
      </c>
      <c r="D1743" s="3" t="s">
        <v>206</v>
      </c>
      <c r="E1743" s="3" t="s">
        <v>207</v>
      </c>
      <c r="F1743" s="3">
        <v>3620.04</v>
      </c>
      <c r="G1743" s="3">
        <v>0</v>
      </c>
      <c r="H1743" s="3">
        <v>3620.04</v>
      </c>
      <c r="I1743" s="3" t="s">
        <v>29</v>
      </c>
      <c r="J1743" s="5">
        <v>1</v>
      </c>
      <c r="K1743" t="str">
        <f>_xlfn.XLOOKUP(D1743, dim_channels!A:A, dim_channels!C:C, "Not Found")</f>
        <v>Direct</v>
      </c>
      <c r="L1743" t="str">
        <f>_xlfn.XLOOKUP(D1743, dim_channels!A:A, dim_channels!B:B, "Not Found")</f>
        <v>Walk-in</v>
      </c>
    </row>
    <row r="1744" spans="1:12" x14ac:dyDescent="0.2">
      <c r="A1744" s="2" t="s">
        <v>2176</v>
      </c>
      <c r="B1744" s="2" t="s">
        <v>126</v>
      </c>
      <c r="C1744" s="2" t="s">
        <v>84</v>
      </c>
      <c r="D1744" s="2" t="s">
        <v>27</v>
      </c>
      <c r="E1744" s="2" t="s">
        <v>60</v>
      </c>
      <c r="F1744" s="2">
        <v>6302.9</v>
      </c>
      <c r="G1744" s="2">
        <v>0</v>
      </c>
      <c r="H1744" s="2">
        <v>6302.9</v>
      </c>
      <c r="I1744" s="2" t="s">
        <v>56</v>
      </c>
      <c r="J1744" s="4">
        <v>1</v>
      </c>
      <c r="K1744" t="str">
        <f>_xlfn.XLOOKUP(D1744, dim_channels!A:A, dim_channels!C:C, "Not Found")</f>
        <v>OTA</v>
      </c>
      <c r="L1744" t="str">
        <f>_xlfn.XLOOKUP(D1744, dim_channels!A:A, dim_channels!B:B, "Not Found")</f>
        <v>Expedia</v>
      </c>
    </row>
    <row r="1745" spans="1:12" x14ac:dyDescent="0.2">
      <c r="A1745" s="3" t="s">
        <v>2177</v>
      </c>
      <c r="B1745" s="3" t="s">
        <v>76</v>
      </c>
      <c r="C1745" s="3" t="s">
        <v>210</v>
      </c>
      <c r="D1745" s="3" t="s">
        <v>52</v>
      </c>
      <c r="E1745" s="3" t="s">
        <v>60</v>
      </c>
      <c r="F1745" s="3">
        <v>12098.44</v>
      </c>
      <c r="G1745" s="3">
        <v>0</v>
      </c>
      <c r="H1745" s="3">
        <v>12098.44</v>
      </c>
      <c r="I1745" s="3" t="s">
        <v>29</v>
      </c>
      <c r="J1745" s="5">
        <v>1</v>
      </c>
      <c r="K1745" t="str">
        <f>_xlfn.XLOOKUP(D1745, dim_channels!A:A, dim_channels!C:C, "Not Found")</f>
        <v>OTA</v>
      </c>
      <c r="L1745" t="str">
        <f>_xlfn.XLOOKUP(D1745, dim_channels!A:A, dim_channels!B:B, "Not Found")</f>
        <v>Agoda</v>
      </c>
    </row>
    <row r="1746" spans="1:12" x14ac:dyDescent="0.2">
      <c r="A1746" s="2" t="s">
        <v>2178</v>
      </c>
      <c r="B1746" s="2" t="s">
        <v>145</v>
      </c>
      <c r="C1746" s="2" t="s">
        <v>355</v>
      </c>
      <c r="D1746" s="2" t="s">
        <v>33</v>
      </c>
      <c r="E1746" s="2" t="s">
        <v>60</v>
      </c>
      <c r="F1746" s="2">
        <v>10538.04</v>
      </c>
      <c r="G1746" s="2">
        <v>0</v>
      </c>
      <c r="H1746" s="2">
        <v>10538.04</v>
      </c>
      <c r="I1746" s="2" t="s">
        <v>29</v>
      </c>
      <c r="J1746" s="4">
        <v>1</v>
      </c>
      <c r="K1746" t="str">
        <f>_xlfn.XLOOKUP(D1746, dim_channels!A:A, dim_channels!C:C, "Not Found")</f>
        <v>OTA</v>
      </c>
      <c r="L1746" t="str">
        <f>_xlfn.XLOOKUP(D1746, dim_channels!A:A, dim_channels!B:B, "Not Found")</f>
        <v>Booking.com</v>
      </c>
    </row>
    <row r="1747" spans="1:12" x14ac:dyDescent="0.2">
      <c r="A1747" s="3" t="s">
        <v>2179</v>
      </c>
      <c r="B1747" s="3" t="s">
        <v>70</v>
      </c>
      <c r="C1747" s="3" t="s">
        <v>197</v>
      </c>
      <c r="D1747" s="3" t="s">
        <v>64</v>
      </c>
      <c r="E1747" s="3" t="s">
        <v>28</v>
      </c>
      <c r="F1747" s="3">
        <v>9071.65</v>
      </c>
      <c r="G1747" s="3">
        <v>0</v>
      </c>
      <c r="H1747" s="3">
        <v>9071.65</v>
      </c>
      <c r="I1747" s="3" t="s">
        <v>29</v>
      </c>
      <c r="J1747" s="5">
        <v>1</v>
      </c>
      <c r="K1747" t="str">
        <f>_xlfn.XLOOKUP(D1747, dim_channels!A:A, dim_channels!C:C, "Not Found")</f>
        <v>Direct</v>
      </c>
      <c r="L1747" t="str">
        <f>_xlfn.XLOOKUP(D1747, dim_channels!A:A, dim_channels!B:B, "Not Found")</f>
        <v>Direct Website</v>
      </c>
    </row>
    <row r="1748" spans="1:12" x14ac:dyDescent="0.2">
      <c r="A1748" s="2" t="s">
        <v>2180</v>
      </c>
      <c r="B1748" s="2" t="s">
        <v>164</v>
      </c>
      <c r="C1748" s="2" t="s">
        <v>357</v>
      </c>
      <c r="D1748" s="2" t="s">
        <v>45</v>
      </c>
      <c r="E1748" s="2" t="s">
        <v>46</v>
      </c>
      <c r="F1748" s="2">
        <v>3994.05</v>
      </c>
      <c r="G1748" s="2">
        <v>199.7</v>
      </c>
      <c r="H1748" s="2">
        <v>3794.35</v>
      </c>
      <c r="I1748" s="2" t="s">
        <v>56</v>
      </c>
      <c r="J1748" s="4">
        <v>1.052630885395391</v>
      </c>
      <c r="K1748" t="str">
        <f>_xlfn.XLOOKUP(D1748, dim_channels!A:A, dim_channels!C:C, "Not Found")</f>
        <v>Corporate</v>
      </c>
      <c r="L1748" t="str">
        <f>_xlfn.XLOOKUP(D1748, dim_channels!A:A, dim_channels!B:B, "Not Found")</f>
        <v>Corporate Direct</v>
      </c>
    </row>
    <row r="1749" spans="1:12" x14ac:dyDescent="0.2">
      <c r="A1749" s="3" t="s">
        <v>2181</v>
      </c>
      <c r="B1749" s="3" t="s">
        <v>509</v>
      </c>
      <c r="C1749" s="3" t="s">
        <v>63</v>
      </c>
      <c r="D1749" s="3" t="s">
        <v>169</v>
      </c>
      <c r="E1749" s="3" t="s">
        <v>46</v>
      </c>
      <c r="F1749" s="3">
        <v>5311.52</v>
      </c>
      <c r="G1749" s="3">
        <v>1062.3</v>
      </c>
      <c r="H1749" s="3">
        <v>4249.22</v>
      </c>
      <c r="I1749" s="3" t="s">
        <v>29</v>
      </c>
      <c r="J1749" s="5">
        <v>1.2499988233134549</v>
      </c>
      <c r="K1749" t="str">
        <f>_xlfn.XLOOKUP(D1749, dim_channels!A:A, dim_channels!C:C, "Not Found")</f>
        <v>GDS</v>
      </c>
      <c r="L1749" t="str">
        <f>_xlfn.XLOOKUP(D1749, dim_channels!A:A, dim_channels!B:B, "Not Found")</f>
        <v>GDS (Amadeus)</v>
      </c>
    </row>
    <row r="1750" spans="1:12" x14ac:dyDescent="0.2">
      <c r="A1750" s="2" t="s">
        <v>2182</v>
      </c>
      <c r="B1750" s="2" t="s">
        <v>110</v>
      </c>
      <c r="C1750" s="2" t="s">
        <v>653</v>
      </c>
      <c r="D1750" s="2" t="s">
        <v>27</v>
      </c>
      <c r="E1750" s="2" t="s">
        <v>60</v>
      </c>
      <c r="F1750" s="2">
        <v>6560.75</v>
      </c>
      <c r="G1750" s="2">
        <v>0</v>
      </c>
      <c r="H1750" s="2">
        <v>6560.75</v>
      </c>
      <c r="I1750" s="2" t="s">
        <v>41</v>
      </c>
      <c r="J1750" s="4">
        <v>1</v>
      </c>
      <c r="K1750" t="str">
        <f>_xlfn.XLOOKUP(D1750, dim_channels!A:A, dim_channels!C:C, "Not Found")</f>
        <v>OTA</v>
      </c>
      <c r="L1750" t="str">
        <f>_xlfn.XLOOKUP(D1750, dim_channels!A:A, dim_channels!B:B, "Not Found")</f>
        <v>Expedia</v>
      </c>
    </row>
    <row r="1751" spans="1:12" x14ac:dyDescent="0.2">
      <c r="A1751" s="3" t="s">
        <v>2183</v>
      </c>
      <c r="B1751" s="3" t="s">
        <v>92</v>
      </c>
      <c r="C1751" s="3" t="s">
        <v>92</v>
      </c>
      <c r="D1751" s="3" t="s">
        <v>114</v>
      </c>
      <c r="E1751" s="3" t="s">
        <v>115</v>
      </c>
      <c r="F1751" s="3">
        <v>8218.0499999999993</v>
      </c>
      <c r="G1751" s="3">
        <v>821.8</v>
      </c>
      <c r="H1751" s="3">
        <v>7396.25</v>
      </c>
      <c r="I1751" s="3" t="s">
        <v>41</v>
      </c>
      <c r="J1751" s="5">
        <v>1.111110359979719</v>
      </c>
      <c r="K1751" t="str">
        <f>_xlfn.XLOOKUP(D1751, dim_channels!A:A, dim_channels!C:C, "Not Found")</f>
        <v>Offline</v>
      </c>
      <c r="L1751" t="str">
        <f>_xlfn.XLOOKUP(D1751, dim_channels!A:A, dim_channels!B:B, "Not Found")</f>
        <v>Travel Agency</v>
      </c>
    </row>
    <row r="1752" spans="1:12" x14ac:dyDescent="0.2">
      <c r="A1752" s="2" t="s">
        <v>2184</v>
      </c>
      <c r="B1752" s="2" t="s">
        <v>813</v>
      </c>
      <c r="C1752" s="2" t="s">
        <v>98</v>
      </c>
      <c r="D1752" s="2" t="s">
        <v>114</v>
      </c>
      <c r="E1752" s="2" t="s">
        <v>46</v>
      </c>
      <c r="F1752" s="2">
        <v>4239.38</v>
      </c>
      <c r="G1752" s="2">
        <v>423.94</v>
      </c>
      <c r="H1752" s="2">
        <v>3815.44</v>
      </c>
      <c r="I1752" s="2" t="s">
        <v>29</v>
      </c>
      <c r="J1752" s="4">
        <v>1.111111693539933</v>
      </c>
      <c r="K1752" t="str">
        <f>_xlfn.XLOOKUP(D1752, dim_channels!A:A, dim_channels!C:C, "Not Found")</f>
        <v>Offline</v>
      </c>
      <c r="L1752" t="str">
        <f>_xlfn.XLOOKUP(D1752, dim_channels!A:A, dim_channels!B:B, "Not Found")</f>
        <v>Travel Agency</v>
      </c>
    </row>
    <row r="1753" spans="1:12" x14ac:dyDescent="0.2">
      <c r="A1753" s="3" t="s">
        <v>2185</v>
      </c>
      <c r="B1753" s="3" t="s">
        <v>205</v>
      </c>
      <c r="C1753" s="3" t="s">
        <v>219</v>
      </c>
      <c r="D1753" s="3" t="s">
        <v>33</v>
      </c>
      <c r="E1753" s="3" t="s">
        <v>34</v>
      </c>
      <c r="F1753" s="3">
        <v>20224.73</v>
      </c>
      <c r="G1753" s="3">
        <v>3033.71</v>
      </c>
      <c r="H1753" s="3">
        <v>17191.02</v>
      </c>
      <c r="I1753" s="3" t="s">
        <v>29</v>
      </c>
      <c r="J1753" s="5">
        <v>1.1764706224528849</v>
      </c>
      <c r="K1753" t="str">
        <f>_xlfn.XLOOKUP(D1753, dim_channels!A:A, dim_channels!C:C, "Not Found")</f>
        <v>OTA</v>
      </c>
      <c r="L1753" t="str">
        <f>_xlfn.XLOOKUP(D1753, dim_channels!A:A, dim_channels!B:B, "Not Found")</f>
        <v>Booking.com</v>
      </c>
    </row>
    <row r="1754" spans="1:12" x14ac:dyDescent="0.2">
      <c r="A1754" s="2" t="s">
        <v>2186</v>
      </c>
      <c r="B1754" s="2" t="s">
        <v>224</v>
      </c>
      <c r="C1754" s="2" t="s">
        <v>781</v>
      </c>
      <c r="D1754" s="2" t="s">
        <v>52</v>
      </c>
      <c r="E1754" s="2" t="s">
        <v>34</v>
      </c>
      <c r="F1754" s="2">
        <v>11148.29</v>
      </c>
      <c r="G1754" s="2">
        <v>1337.79</v>
      </c>
      <c r="H1754" s="2">
        <v>9810.5</v>
      </c>
      <c r="I1754" s="2" t="s">
        <v>29</v>
      </c>
      <c r="J1754" s="4">
        <v>1.13636308037307</v>
      </c>
      <c r="K1754" t="str">
        <f>_xlfn.XLOOKUP(D1754, dim_channels!A:A, dim_channels!C:C, "Not Found")</f>
        <v>OTA</v>
      </c>
      <c r="L1754" t="str">
        <f>_xlfn.XLOOKUP(D1754, dim_channels!A:A, dim_channels!B:B, "Not Found")</f>
        <v>Agoda</v>
      </c>
    </row>
    <row r="1755" spans="1:12" x14ac:dyDescent="0.2">
      <c r="A1755" s="3" t="s">
        <v>2187</v>
      </c>
      <c r="B1755" s="3" t="s">
        <v>375</v>
      </c>
      <c r="C1755" s="3" t="s">
        <v>589</v>
      </c>
      <c r="D1755" s="3" t="s">
        <v>33</v>
      </c>
      <c r="E1755" s="3" t="s">
        <v>28</v>
      </c>
      <c r="F1755" s="3">
        <v>6310.85</v>
      </c>
      <c r="G1755" s="3">
        <v>946.63</v>
      </c>
      <c r="H1755" s="3">
        <v>5364.22</v>
      </c>
      <c r="I1755" s="3" t="s">
        <v>41</v>
      </c>
      <c r="J1755" s="5">
        <v>1.1764711365305669</v>
      </c>
      <c r="K1755" t="str">
        <f>_xlfn.XLOOKUP(D1755, dim_channels!A:A, dim_channels!C:C, "Not Found")</f>
        <v>OTA</v>
      </c>
      <c r="L1755" t="str">
        <f>_xlfn.XLOOKUP(D1755, dim_channels!A:A, dim_channels!B:B, "Not Found")</f>
        <v>Booking.com</v>
      </c>
    </row>
    <row r="1756" spans="1:12" x14ac:dyDescent="0.2">
      <c r="A1756" s="2" t="s">
        <v>2188</v>
      </c>
      <c r="B1756" s="2" t="s">
        <v>375</v>
      </c>
      <c r="C1756" s="2" t="s">
        <v>179</v>
      </c>
      <c r="D1756" s="2" t="s">
        <v>33</v>
      </c>
      <c r="E1756" s="2" t="s">
        <v>28</v>
      </c>
      <c r="F1756" s="2">
        <v>2740.22</v>
      </c>
      <c r="G1756" s="2">
        <v>411.03</v>
      </c>
      <c r="H1756" s="2">
        <v>2329.19</v>
      </c>
      <c r="I1756" s="2" t="s">
        <v>29</v>
      </c>
      <c r="J1756" s="4">
        <v>1.17646907293952</v>
      </c>
      <c r="K1756" t="str">
        <f>_xlfn.XLOOKUP(D1756, dim_channels!A:A, dim_channels!C:C, "Not Found")</f>
        <v>OTA</v>
      </c>
      <c r="L1756" t="str">
        <f>_xlfn.XLOOKUP(D1756, dim_channels!A:A, dim_channels!B:B, "Not Found")</f>
        <v>Booking.com</v>
      </c>
    </row>
    <row r="1757" spans="1:12" x14ac:dyDescent="0.2">
      <c r="A1757" s="3" t="s">
        <v>2189</v>
      </c>
      <c r="B1757" s="3" t="s">
        <v>570</v>
      </c>
      <c r="C1757" s="3" t="s">
        <v>318</v>
      </c>
      <c r="D1757" s="3" t="s">
        <v>45</v>
      </c>
      <c r="E1757" s="3" t="s">
        <v>89</v>
      </c>
      <c r="F1757" s="3">
        <v>2404.25</v>
      </c>
      <c r="G1757" s="3">
        <v>0</v>
      </c>
      <c r="H1757" s="3">
        <v>2404.25</v>
      </c>
      <c r="I1757" s="3" t="s">
        <v>56</v>
      </c>
      <c r="J1757" s="5">
        <v>1</v>
      </c>
      <c r="K1757" t="str">
        <f>_xlfn.XLOOKUP(D1757, dim_channels!A:A, dim_channels!C:C, "Not Found")</f>
        <v>Corporate</v>
      </c>
      <c r="L1757" t="str">
        <f>_xlfn.XLOOKUP(D1757, dim_channels!A:A, dim_channels!B:B, "Not Found")</f>
        <v>Corporate Direct</v>
      </c>
    </row>
    <row r="1758" spans="1:12" x14ac:dyDescent="0.2">
      <c r="A1758" s="2" t="s">
        <v>2190</v>
      </c>
      <c r="B1758" s="2" t="s">
        <v>50</v>
      </c>
      <c r="C1758" s="2" t="s">
        <v>294</v>
      </c>
      <c r="D1758" s="2" t="s">
        <v>33</v>
      </c>
      <c r="E1758" s="2" t="s">
        <v>28</v>
      </c>
      <c r="F1758" s="2">
        <v>7908.39</v>
      </c>
      <c r="G1758" s="2">
        <v>1186.26</v>
      </c>
      <c r="H1758" s="2">
        <v>6722.13</v>
      </c>
      <c r="I1758" s="2" t="s">
        <v>29</v>
      </c>
      <c r="J1758" s="4">
        <v>1.176470850757126</v>
      </c>
      <c r="K1758" t="str">
        <f>_xlfn.XLOOKUP(D1758, dim_channels!A:A, dim_channels!C:C, "Not Found")</f>
        <v>OTA</v>
      </c>
      <c r="L1758" t="str">
        <f>_xlfn.XLOOKUP(D1758, dim_channels!A:A, dim_channels!B:B, "Not Found")</f>
        <v>Booking.com</v>
      </c>
    </row>
    <row r="1759" spans="1:12" x14ac:dyDescent="0.2">
      <c r="A1759" s="3" t="s">
        <v>2191</v>
      </c>
      <c r="B1759" s="3" t="s">
        <v>955</v>
      </c>
      <c r="C1759" s="3" t="s">
        <v>685</v>
      </c>
      <c r="D1759" s="3" t="s">
        <v>64</v>
      </c>
      <c r="E1759" s="3" t="s">
        <v>115</v>
      </c>
      <c r="F1759" s="3">
        <v>7225.09</v>
      </c>
      <c r="G1759" s="3">
        <v>0</v>
      </c>
      <c r="H1759" s="3">
        <v>7225.09</v>
      </c>
      <c r="I1759" s="3" t="s">
        <v>29</v>
      </c>
      <c r="J1759" s="5">
        <v>1</v>
      </c>
      <c r="K1759" t="str">
        <f>_xlfn.XLOOKUP(D1759, dim_channels!A:A, dim_channels!C:C, "Not Found")</f>
        <v>Direct</v>
      </c>
      <c r="L1759" t="str">
        <f>_xlfn.XLOOKUP(D1759, dim_channels!A:A, dim_channels!B:B, "Not Found")</f>
        <v>Direct Website</v>
      </c>
    </row>
    <row r="1760" spans="1:12" x14ac:dyDescent="0.2">
      <c r="A1760" s="2" t="s">
        <v>2192</v>
      </c>
      <c r="B1760" s="2" t="s">
        <v>36</v>
      </c>
      <c r="C1760" s="2" t="s">
        <v>168</v>
      </c>
      <c r="D1760" s="2" t="s">
        <v>64</v>
      </c>
      <c r="E1760" s="2" t="s">
        <v>28</v>
      </c>
      <c r="F1760" s="2">
        <v>10801.59</v>
      </c>
      <c r="G1760" s="2">
        <v>0</v>
      </c>
      <c r="H1760" s="2">
        <v>10801.59</v>
      </c>
      <c r="I1760" s="2" t="s">
        <v>29</v>
      </c>
      <c r="J1760" s="4">
        <v>1</v>
      </c>
      <c r="K1760" t="str">
        <f>_xlfn.XLOOKUP(D1760, dim_channels!A:A, dim_channels!C:C, "Not Found")</f>
        <v>Direct</v>
      </c>
      <c r="L1760" t="str">
        <f>_xlfn.XLOOKUP(D1760, dim_channels!A:A, dim_channels!B:B, "Not Found")</f>
        <v>Direct Website</v>
      </c>
    </row>
    <row r="1761" spans="1:12" x14ac:dyDescent="0.2">
      <c r="A1761" s="3" t="s">
        <v>2193</v>
      </c>
      <c r="B1761" s="3" t="s">
        <v>949</v>
      </c>
      <c r="C1761" s="3" t="s">
        <v>129</v>
      </c>
      <c r="D1761" s="3" t="s">
        <v>33</v>
      </c>
      <c r="E1761" s="3" t="s">
        <v>34</v>
      </c>
      <c r="F1761" s="3">
        <v>8252.9699999999993</v>
      </c>
      <c r="G1761" s="3">
        <v>1237.95</v>
      </c>
      <c r="H1761" s="3">
        <v>7015.02</v>
      </c>
      <c r="I1761" s="3" t="s">
        <v>29</v>
      </c>
      <c r="J1761" s="5">
        <v>1.176471342918481</v>
      </c>
      <c r="K1761" t="str">
        <f>_xlfn.XLOOKUP(D1761, dim_channels!A:A, dim_channels!C:C, "Not Found")</f>
        <v>OTA</v>
      </c>
      <c r="L1761" t="str">
        <f>_xlfn.XLOOKUP(D1761, dim_channels!A:A, dim_channels!B:B, "Not Found")</f>
        <v>Booking.com</v>
      </c>
    </row>
    <row r="1762" spans="1:12" x14ac:dyDescent="0.2">
      <c r="A1762" s="2" t="s">
        <v>2194</v>
      </c>
      <c r="B1762" s="2" t="s">
        <v>168</v>
      </c>
      <c r="C1762" s="2" t="s">
        <v>118</v>
      </c>
      <c r="D1762" s="2" t="s">
        <v>114</v>
      </c>
      <c r="E1762" s="2" t="s">
        <v>115</v>
      </c>
      <c r="F1762" s="2">
        <v>12450.87</v>
      </c>
      <c r="G1762" s="2">
        <v>1245.0899999999999</v>
      </c>
      <c r="H1762" s="2">
        <v>11205.78</v>
      </c>
      <c r="I1762" s="2" t="s">
        <v>29</v>
      </c>
      <c r="J1762" s="4">
        <v>1.1111114085766449</v>
      </c>
      <c r="K1762" t="str">
        <f>_xlfn.XLOOKUP(D1762, dim_channels!A:A, dim_channels!C:C, "Not Found")</f>
        <v>Offline</v>
      </c>
      <c r="L1762" t="str">
        <f>_xlfn.XLOOKUP(D1762, dim_channels!A:A, dim_channels!B:B, "Not Found")</f>
        <v>Travel Agency</v>
      </c>
    </row>
    <row r="1763" spans="1:12" x14ac:dyDescent="0.2">
      <c r="A1763" s="3" t="s">
        <v>2195</v>
      </c>
      <c r="B1763" s="3" t="s">
        <v>679</v>
      </c>
      <c r="C1763" s="3" t="s">
        <v>373</v>
      </c>
      <c r="D1763" s="3" t="s">
        <v>64</v>
      </c>
      <c r="E1763" s="3" t="s">
        <v>34</v>
      </c>
      <c r="F1763" s="3">
        <v>20038.66</v>
      </c>
      <c r="G1763" s="3">
        <v>0</v>
      </c>
      <c r="H1763" s="3">
        <v>20038.66</v>
      </c>
      <c r="I1763" s="3" t="s">
        <v>29</v>
      </c>
      <c r="J1763" s="5">
        <v>1</v>
      </c>
      <c r="K1763" t="str">
        <f>_xlfn.XLOOKUP(D1763, dim_channels!A:A, dim_channels!C:C, "Not Found")</f>
        <v>Direct</v>
      </c>
      <c r="L1763" t="str">
        <f>_xlfn.XLOOKUP(D1763, dim_channels!A:A, dim_channels!B:B, "Not Found")</f>
        <v>Direct Website</v>
      </c>
    </row>
    <row r="1764" spans="1:12" x14ac:dyDescent="0.2">
      <c r="A1764" s="2" t="s">
        <v>2196</v>
      </c>
      <c r="B1764" s="2" t="s">
        <v>445</v>
      </c>
      <c r="C1764" s="2" t="s">
        <v>794</v>
      </c>
      <c r="D1764" s="2" t="s">
        <v>169</v>
      </c>
      <c r="E1764" s="2" t="s">
        <v>46</v>
      </c>
      <c r="F1764" s="2">
        <v>10128.58</v>
      </c>
      <c r="G1764" s="2">
        <v>2025.72</v>
      </c>
      <c r="H1764" s="2">
        <v>8102.86</v>
      </c>
      <c r="I1764" s="2" t="s">
        <v>41</v>
      </c>
      <c r="J1764" s="4">
        <v>1.2500006170660729</v>
      </c>
      <c r="K1764" t="str">
        <f>_xlfn.XLOOKUP(D1764, dim_channels!A:A, dim_channels!C:C, "Not Found")</f>
        <v>GDS</v>
      </c>
      <c r="L1764" t="str">
        <f>_xlfn.XLOOKUP(D1764, dim_channels!A:A, dim_channels!B:B, "Not Found")</f>
        <v>GDS (Amadeus)</v>
      </c>
    </row>
    <row r="1765" spans="1:12" x14ac:dyDescent="0.2">
      <c r="A1765" s="3" t="s">
        <v>2197</v>
      </c>
      <c r="B1765" s="3" t="s">
        <v>67</v>
      </c>
      <c r="C1765" s="3" t="s">
        <v>299</v>
      </c>
      <c r="D1765" s="3" t="s">
        <v>33</v>
      </c>
      <c r="E1765" s="3" t="s">
        <v>28</v>
      </c>
      <c r="F1765" s="3">
        <v>10343.08</v>
      </c>
      <c r="G1765" s="3">
        <v>1551.46</v>
      </c>
      <c r="H1765" s="3">
        <v>8791.6200000000008</v>
      </c>
      <c r="I1765" s="3" t="s">
        <v>29</v>
      </c>
      <c r="J1765" s="5">
        <v>1.1764703206007541</v>
      </c>
      <c r="K1765" t="str">
        <f>_xlfn.XLOOKUP(D1765, dim_channels!A:A, dim_channels!C:C, "Not Found")</f>
        <v>OTA</v>
      </c>
      <c r="L1765" t="str">
        <f>_xlfn.XLOOKUP(D1765, dim_channels!A:A, dim_channels!B:B, "Not Found")</f>
        <v>Booking.com</v>
      </c>
    </row>
    <row r="1766" spans="1:12" x14ac:dyDescent="0.2">
      <c r="A1766" s="2" t="s">
        <v>2198</v>
      </c>
      <c r="B1766" s="2" t="s">
        <v>1610</v>
      </c>
      <c r="C1766" s="2" t="s">
        <v>548</v>
      </c>
      <c r="D1766" s="2" t="s">
        <v>114</v>
      </c>
      <c r="E1766" s="2" t="s">
        <v>115</v>
      </c>
      <c r="F1766" s="2">
        <v>6852.63</v>
      </c>
      <c r="G1766" s="2">
        <v>685.26</v>
      </c>
      <c r="H1766" s="2">
        <v>6167.37</v>
      </c>
      <c r="I1766" s="2" t="s">
        <v>29</v>
      </c>
      <c r="J1766" s="4">
        <v>1.111110570632214</v>
      </c>
      <c r="K1766" t="str">
        <f>_xlfn.XLOOKUP(D1766, dim_channels!A:A, dim_channels!C:C, "Not Found")</f>
        <v>Offline</v>
      </c>
      <c r="L1766" t="str">
        <f>_xlfn.XLOOKUP(D1766, dim_channels!A:A, dim_channels!B:B, "Not Found")</f>
        <v>Travel Agency</v>
      </c>
    </row>
    <row r="1767" spans="1:12" x14ac:dyDescent="0.2">
      <c r="A1767" s="3" t="s">
        <v>2199</v>
      </c>
      <c r="B1767" s="3" t="s">
        <v>386</v>
      </c>
      <c r="C1767" s="3" t="s">
        <v>708</v>
      </c>
      <c r="D1767" s="3" t="s">
        <v>52</v>
      </c>
      <c r="E1767" s="3" t="s">
        <v>34</v>
      </c>
      <c r="F1767" s="3">
        <v>8658.6299999999992</v>
      </c>
      <c r="G1767" s="3">
        <v>1039.04</v>
      </c>
      <c r="H1767" s="3">
        <v>7619.59</v>
      </c>
      <c r="I1767" s="3" t="s">
        <v>29</v>
      </c>
      <c r="J1767" s="5">
        <v>1.1363642925669231</v>
      </c>
      <c r="K1767" t="str">
        <f>_xlfn.XLOOKUP(D1767, dim_channels!A:A, dim_channels!C:C, "Not Found")</f>
        <v>OTA</v>
      </c>
      <c r="L1767" t="str">
        <f>_xlfn.XLOOKUP(D1767, dim_channels!A:A, dim_channels!B:B, "Not Found")</f>
        <v>Agoda</v>
      </c>
    </row>
    <row r="1768" spans="1:12" x14ac:dyDescent="0.2">
      <c r="A1768" s="2" t="s">
        <v>2200</v>
      </c>
      <c r="B1768" s="2" t="s">
        <v>368</v>
      </c>
      <c r="C1768" s="2" t="s">
        <v>794</v>
      </c>
      <c r="D1768" s="2" t="s">
        <v>45</v>
      </c>
      <c r="E1768" s="2" t="s">
        <v>46</v>
      </c>
      <c r="F1768" s="2">
        <v>14099.74</v>
      </c>
      <c r="G1768" s="2">
        <v>704.99</v>
      </c>
      <c r="H1768" s="2">
        <v>13394.75</v>
      </c>
      <c r="I1768" s="2" t="s">
        <v>29</v>
      </c>
      <c r="J1768" s="4">
        <v>1.0526318147035221</v>
      </c>
      <c r="K1768" t="str">
        <f>_xlfn.XLOOKUP(D1768, dim_channels!A:A, dim_channels!C:C, "Not Found")</f>
        <v>Corporate</v>
      </c>
      <c r="L1768" t="str">
        <f>_xlfn.XLOOKUP(D1768, dim_channels!A:A, dim_channels!B:B, "Not Found")</f>
        <v>Corporate Direct</v>
      </c>
    </row>
    <row r="1769" spans="1:12" x14ac:dyDescent="0.2">
      <c r="A1769" s="3" t="s">
        <v>2201</v>
      </c>
      <c r="B1769" s="3" t="s">
        <v>44</v>
      </c>
      <c r="C1769" s="3" t="s">
        <v>72</v>
      </c>
      <c r="D1769" s="3" t="s">
        <v>27</v>
      </c>
      <c r="E1769" s="3" t="s">
        <v>60</v>
      </c>
      <c r="F1769" s="3">
        <v>4333.9799999999996</v>
      </c>
      <c r="G1769" s="3">
        <v>0</v>
      </c>
      <c r="H1769" s="3">
        <v>4333.9799999999996</v>
      </c>
      <c r="I1769" s="3" t="s">
        <v>56</v>
      </c>
      <c r="J1769" s="5">
        <v>1</v>
      </c>
      <c r="K1769" t="str">
        <f>_xlfn.XLOOKUP(D1769, dim_channels!A:A, dim_channels!C:C, "Not Found")</f>
        <v>OTA</v>
      </c>
      <c r="L1769" t="str">
        <f>_xlfn.XLOOKUP(D1769, dim_channels!A:A, dim_channels!B:B, "Not Found")</f>
        <v>Expedia</v>
      </c>
    </row>
    <row r="1770" spans="1:12" x14ac:dyDescent="0.2">
      <c r="A1770" s="2" t="s">
        <v>2202</v>
      </c>
      <c r="B1770" s="2" t="s">
        <v>79</v>
      </c>
      <c r="C1770" s="2" t="s">
        <v>230</v>
      </c>
      <c r="D1770" s="2" t="s">
        <v>27</v>
      </c>
      <c r="E1770" s="2" t="s">
        <v>60</v>
      </c>
      <c r="F1770" s="2">
        <v>17507.73</v>
      </c>
      <c r="G1770" s="2">
        <v>0</v>
      </c>
      <c r="H1770" s="2">
        <v>17507.73</v>
      </c>
      <c r="I1770" s="2" t="s">
        <v>41</v>
      </c>
      <c r="J1770" s="4">
        <v>1</v>
      </c>
      <c r="K1770" t="str">
        <f>_xlfn.XLOOKUP(D1770, dim_channels!A:A, dim_channels!C:C, "Not Found")</f>
        <v>OTA</v>
      </c>
      <c r="L1770" t="str">
        <f>_xlfn.XLOOKUP(D1770, dim_channels!A:A, dim_channels!B:B, "Not Found")</f>
        <v>Expedia</v>
      </c>
    </row>
    <row r="1771" spans="1:12" x14ac:dyDescent="0.2">
      <c r="A1771" s="3" t="s">
        <v>2203</v>
      </c>
      <c r="B1771" s="3" t="s">
        <v>129</v>
      </c>
      <c r="C1771" s="3" t="s">
        <v>138</v>
      </c>
      <c r="D1771" s="3" t="s">
        <v>27</v>
      </c>
      <c r="E1771" s="3" t="s">
        <v>28</v>
      </c>
      <c r="F1771" s="3">
        <v>13373.77</v>
      </c>
      <c r="G1771" s="3">
        <v>2407.2800000000002</v>
      </c>
      <c r="H1771" s="3">
        <v>10966.49</v>
      </c>
      <c r="I1771" s="3" t="s">
        <v>56</v>
      </c>
      <c r="J1771" s="5">
        <v>1.219512350806867</v>
      </c>
      <c r="K1771" t="str">
        <f>_xlfn.XLOOKUP(D1771, dim_channels!A:A, dim_channels!C:C, "Not Found")</f>
        <v>OTA</v>
      </c>
      <c r="L1771" t="str">
        <f>_xlfn.XLOOKUP(D1771, dim_channels!A:A, dim_channels!B:B, "Not Found")</f>
        <v>Expedia</v>
      </c>
    </row>
    <row r="1772" spans="1:12" x14ac:dyDescent="0.2">
      <c r="A1772" s="2" t="s">
        <v>2204</v>
      </c>
      <c r="B1772" s="2" t="s">
        <v>210</v>
      </c>
      <c r="C1772" s="2" t="s">
        <v>143</v>
      </c>
      <c r="D1772" s="2" t="s">
        <v>33</v>
      </c>
      <c r="E1772" s="2" t="s">
        <v>28</v>
      </c>
      <c r="F1772" s="2">
        <v>4924.24</v>
      </c>
      <c r="G1772" s="2">
        <v>738.64</v>
      </c>
      <c r="H1772" s="2">
        <v>4185.6000000000004</v>
      </c>
      <c r="I1772" s="2" t="s">
        <v>29</v>
      </c>
      <c r="J1772" s="4">
        <v>1.176471712538226</v>
      </c>
      <c r="K1772" t="str">
        <f>_xlfn.XLOOKUP(D1772, dim_channels!A:A, dim_channels!C:C, "Not Found")</f>
        <v>OTA</v>
      </c>
      <c r="L1772" t="str">
        <f>_xlfn.XLOOKUP(D1772, dim_channels!A:A, dim_channels!B:B, "Not Found")</f>
        <v>Booking.com</v>
      </c>
    </row>
    <row r="1773" spans="1:12" x14ac:dyDescent="0.2">
      <c r="A1773" s="3" t="s">
        <v>2205</v>
      </c>
      <c r="B1773" s="3" t="s">
        <v>44</v>
      </c>
      <c r="C1773" s="3" t="s">
        <v>454</v>
      </c>
      <c r="D1773" s="3" t="s">
        <v>45</v>
      </c>
      <c r="E1773" s="3" t="s">
        <v>46</v>
      </c>
      <c r="F1773" s="3">
        <v>3802.54</v>
      </c>
      <c r="G1773" s="3">
        <v>190.13</v>
      </c>
      <c r="H1773" s="3">
        <v>3612.41</v>
      </c>
      <c r="I1773" s="3" t="s">
        <v>29</v>
      </c>
      <c r="J1773" s="5">
        <v>1.05263245312686</v>
      </c>
      <c r="K1773" t="str">
        <f>_xlfn.XLOOKUP(D1773, dim_channels!A:A, dim_channels!C:C, "Not Found")</f>
        <v>Corporate</v>
      </c>
      <c r="L1773" t="str">
        <f>_xlfn.XLOOKUP(D1773, dim_channels!A:A, dim_channels!B:B, "Not Found")</f>
        <v>Corporate Direct</v>
      </c>
    </row>
    <row r="1774" spans="1:12" x14ac:dyDescent="0.2">
      <c r="A1774" s="2" t="s">
        <v>2206</v>
      </c>
      <c r="B1774" s="2" t="s">
        <v>234</v>
      </c>
      <c r="C1774" s="2" t="s">
        <v>234</v>
      </c>
      <c r="D1774" s="2" t="s">
        <v>64</v>
      </c>
      <c r="E1774" s="2" t="s">
        <v>28</v>
      </c>
      <c r="F1774" s="2">
        <v>7710.68</v>
      </c>
      <c r="G1774" s="2">
        <v>0</v>
      </c>
      <c r="H1774" s="2">
        <v>7710.68</v>
      </c>
      <c r="I1774" s="2" t="s">
        <v>29</v>
      </c>
      <c r="J1774" s="4">
        <v>1</v>
      </c>
      <c r="K1774" t="str">
        <f>_xlfn.XLOOKUP(D1774, dim_channels!A:A, dim_channels!C:C, "Not Found")</f>
        <v>Direct</v>
      </c>
      <c r="L1774" t="str">
        <f>_xlfn.XLOOKUP(D1774, dim_channels!A:A, dim_channels!B:B, "Not Found")</f>
        <v>Direct Website</v>
      </c>
    </row>
    <row r="1775" spans="1:12" x14ac:dyDescent="0.2">
      <c r="A1775" s="3" t="s">
        <v>2207</v>
      </c>
      <c r="B1775" s="3" t="s">
        <v>702</v>
      </c>
      <c r="C1775" s="3" t="s">
        <v>141</v>
      </c>
      <c r="D1775" s="3" t="s">
        <v>33</v>
      </c>
      <c r="E1775" s="3" t="s">
        <v>34</v>
      </c>
      <c r="F1775" s="3">
        <v>14368.43</v>
      </c>
      <c r="G1775" s="3">
        <v>2155.2600000000002</v>
      </c>
      <c r="H1775" s="3">
        <v>12213.17</v>
      </c>
      <c r="I1775" s="3" t="s">
        <v>41</v>
      </c>
      <c r="J1775" s="5">
        <v>1.1764701547591661</v>
      </c>
      <c r="K1775" t="str">
        <f>_xlfn.XLOOKUP(D1775, dim_channels!A:A, dim_channels!C:C, "Not Found")</f>
        <v>OTA</v>
      </c>
      <c r="L1775" t="str">
        <f>_xlfn.XLOOKUP(D1775, dim_channels!A:A, dim_channels!B:B, "Not Found")</f>
        <v>Booking.com</v>
      </c>
    </row>
    <row r="1776" spans="1:12" x14ac:dyDescent="0.2">
      <c r="A1776" s="2" t="s">
        <v>2208</v>
      </c>
      <c r="B1776" s="2" t="s">
        <v>435</v>
      </c>
      <c r="C1776" s="2" t="s">
        <v>210</v>
      </c>
      <c r="D1776" s="2" t="s">
        <v>27</v>
      </c>
      <c r="E1776" s="2" t="s">
        <v>60</v>
      </c>
      <c r="F1776" s="2">
        <v>13227.55</v>
      </c>
      <c r="G1776" s="2">
        <v>0</v>
      </c>
      <c r="H1776" s="2">
        <v>13227.55</v>
      </c>
      <c r="I1776" s="2" t="s">
        <v>29</v>
      </c>
      <c r="J1776" s="4">
        <v>1</v>
      </c>
      <c r="K1776" t="str">
        <f>_xlfn.XLOOKUP(D1776, dim_channels!A:A, dim_channels!C:C, "Not Found")</f>
        <v>OTA</v>
      </c>
      <c r="L1776" t="str">
        <f>_xlfn.XLOOKUP(D1776, dim_channels!A:A, dim_channels!B:B, "Not Found")</f>
        <v>Expedia</v>
      </c>
    </row>
    <row r="1777" spans="1:12" x14ac:dyDescent="0.2">
      <c r="A1777" s="3" t="s">
        <v>2209</v>
      </c>
      <c r="B1777" s="3" t="s">
        <v>410</v>
      </c>
      <c r="C1777" s="3" t="s">
        <v>410</v>
      </c>
      <c r="D1777" s="3" t="s">
        <v>169</v>
      </c>
      <c r="E1777" s="3" t="s">
        <v>46</v>
      </c>
      <c r="F1777" s="3">
        <v>13213.72</v>
      </c>
      <c r="G1777" s="3">
        <v>2642.74</v>
      </c>
      <c r="H1777" s="3">
        <v>10570.98</v>
      </c>
      <c r="I1777" s="3" t="s">
        <v>29</v>
      </c>
      <c r="J1777" s="5">
        <v>1.249999527006957</v>
      </c>
      <c r="K1777" t="str">
        <f>_xlfn.XLOOKUP(D1777, dim_channels!A:A, dim_channels!C:C, "Not Found")</f>
        <v>GDS</v>
      </c>
      <c r="L1777" t="str">
        <f>_xlfn.XLOOKUP(D1777, dim_channels!A:A, dim_channels!B:B, "Not Found")</f>
        <v>GDS (Amadeus)</v>
      </c>
    </row>
    <row r="1778" spans="1:12" x14ac:dyDescent="0.2">
      <c r="A1778" s="2" t="s">
        <v>2210</v>
      </c>
      <c r="B1778" s="2" t="s">
        <v>614</v>
      </c>
      <c r="C1778" s="2" t="s">
        <v>458</v>
      </c>
      <c r="D1778" s="2" t="s">
        <v>52</v>
      </c>
      <c r="E1778" s="2" t="s">
        <v>60</v>
      </c>
      <c r="F1778" s="2">
        <v>13035.17</v>
      </c>
      <c r="G1778" s="2">
        <v>0</v>
      </c>
      <c r="H1778" s="2">
        <v>13035.17</v>
      </c>
      <c r="I1778" s="2" t="s">
        <v>41</v>
      </c>
      <c r="J1778" s="4">
        <v>1</v>
      </c>
      <c r="K1778" t="str">
        <f>_xlfn.XLOOKUP(D1778, dim_channels!A:A, dim_channels!C:C, "Not Found")</f>
        <v>OTA</v>
      </c>
      <c r="L1778" t="str">
        <f>_xlfn.XLOOKUP(D1778, dim_channels!A:A, dim_channels!B:B, "Not Found")</f>
        <v>Agoda</v>
      </c>
    </row>
    <row r="1779" spans="1:12" x14ac:dyDescent="0.2">
      <c r="A1779" s="3" t="s">
        <v>2211</v>
      </c>
      <c r="B1779" s="3" t="s">
        <v>297</v>
      </c>
      <c r="C1779" s="3" t="s">
        <v>198</v>
      </c>
      <c r="D1779" s="3" t="s">
        <v>27</v>
      </c>
      <c r="E1779" s="3" t="s">
        <v>60</v>
      </c>
      <c r="F1779" s="3">
        <v>11569.18</v>
      </c>
      <c r="G1779" s="3">
        <v>0</v>
      </c>
      <c r="H1779" s="3">
        <v>11569.18</v>
      </c>
      <c r="I1779" s="3" t="s">
        <v>41</v>
      </c>
      <c r="J1779" s="5">
        <v>1</v>
      </c>
      <c r="K1779" t="str">
        <f>_xlfn.XLOOKUP(D1779, dim_channels!A:A, dim_channels!C:C, "Not Found")</f>
        <v>OTA</v>
      </c>
      <c r="L1779" t="str">
        <f>_xlfn.XLOOKUP(D1779, dim_channels!A:A, dim_channels!B:B, "Not Found")</f>
        <v>Expedia</v>
      </c>
    </row>
    <row r="1780" spans="1:12" x14ac:dyDescent="0.2">
      <c r="A1780" s="2" t="s">
        <v>2212</v>
      </c>
      <c r="B1780" s="2" t="s">
        <v>76</v>
      </c>
      <c r="C1780" s="2" t="s">
        <v>271</v>
      </c>
      <c r="D1780" s="2" t="s">
        <v>27</v>
      </c>
      <c r="E1780" s="2" t="s">
        <v>28</v>
      </c>
      <c r="F1780" s="2">
        <v>2576.29</v>
      </c>
      <c r="G1780" s="2">
        <v>463.73</v>
      </c>
      <c r="H1780" s="2">
        <v>2112.56</v>
      </c>
      <c r="I1780" s="2" t="s">
        <v>41</v>
      </c>
      <c r="J1780" s="4">
        <v>1.219510925133487</v>
      </c>
      <c r="K1780" t="str">
        <f>_xlfn.XLOOKUP(D1780, dim_channels!A:A, dim_channels!C:C, "Not Found")</f>
        <v>OTA</v>
      </c>
      <c r="L1780" t="str">
        <f>_xlfn.XLOOKUP(D1780, dim_channels!A:A, dim_channels!B:B, "Not Found")</f>
        <v>Expedia</v>
      </c>
    </row>
    <row r="1781" spans="1:12" x14ac:dyDescent="0.2">
      <c r="A1781" s="3" t="s">
        <v>2213</v>
      </c>
      <c r="B1781" s="3" t="s">
        <v>902</v>
      </c>
      <c r="C1781" s="3" t="s">
        <v>136</v>
      </c>
      <c r="D1781" s="3" t="s">
        <v>33</v>
      </c>
      <c r="E1781" s="3" t="s">
        <v>28</v>
      </c>
      <c r="F1781" s="3">
        <v>23881.919999999998</v>
      </c>
      <c r="G1781" s="3">
        <v>3582.29</v>
      </c>
      <c r="H1781" s="3">
        <v>20299.63</v>
      </c>
      <c r="I1781" s="3" t="s">
        <v>29</v>
      </c>
      <c r="J1781" s="5">
        <v>1.1764707041458391</v>
      </c>
      <c r="K1781" t="str">
        <f>_xlfn.XLOOKUP(D1781, dim_channels!A:A, dim_channels!C:C, "Not Found")</f>
        <v>OTA</v>
      </c>
      <c r="L1781" t="str">
        <f>_xlfn.XLOOKUP(D1781, dim_channels!A:A, dim_channels!B:B, "Not Found")</f>
        <v>Booking.com</v>
      </c>
    </row>
    <row r="1782" spans="1:12" x14ac:dyDescent="0.2">
      <c r="A1782" s="2" t="s">
        <v>2214</v>
      </c>
      <c r="B1782" s="2" t="s">
        <v>286</v>
      </c>
      <c r="C1782" s="2" t="s">
        <v>799</v>
      </c>
      <c r="D1782" s="2" t="s">
        <v>45</v>
      </c>
      <c r="E1782" s="2" t="s">
        <v>46</v>
      </c>
      <c r="F1782" s="2">
        <v>7473.24</v>
      </c>
      <c r="G1782" s="2">
        <v>373.66</v>
      </c>
      <c r="H1782" s="2">
        <v>7099.58</v>
      </c>
      <c r="I1782" s="2" t="s">
        <v>29</v>
      </c>
      <c r="J1782" s="4">
        <v>1.052631282413889</v>
      </c>
      <c r="K1782" t="str">
        <f>_xlfn.XLOOKUP(D1782, dim_channels!A:A, dim_channels!C:C, "Not Found")</f>
        <v>Corporate</v>
      </c>
      <c r="L1782" t="str">
        <f>_xlfn.XLOOKUP(D1782, dim_channels!A:A, dim_channels!B:B, "Not Found")</f>
        <v>Corporate Direct</v>
      </c>
    </row>
    <row r="1783" spans="1:12" x14ac:dyDescent="0.2">
      <c r="A1783" s="3" t="s">
        <v>2215</v>
      </c>
      <c r="B1783" s="3" t="s">
        <v>724</v>
      </c>
      <c r="C1783" s="3" t="s">
        <v>251</v>
      </c>
      <c r="D1783" s="3" t="s">
        <v>114</v>
      </c>
      <c r="E1783" s="3" t="s">
        <v>46</v>
      </c>
      <c r="F1783" s="3">
        <v>5114.76</v>
      </c>
      <c r="G1783" s="3">
        <v>511.48</v>
      </c>
      <c r="H1783" s="3">
        <v>4603.28</v>
      </c>
      <c r="I1783" s="3" t="s">
        <v>29</v>
      </c>
      <c r="J1783" s="5">
        <v>1.1111120766062459</v>
      </c>
      <c r="K1783" t="str">
        <f>_xlfn.XLOOKUP(D1783, dim_channels!A:A, dim_channels!C:C, "Not Found")</f>
        <v>Offline</v>
      </c>
      <c r="L1783" t="str">
        <f>_xlfn.XLOOKUP(D1783, dim_channels!A:A, dim_channels!B:B, "Not Found")</f>
        <v>Travel Agency</v>
      </c>
    </row>
    <row r="1784" spans="1:12" x14ac:dyDescent="0.2">
      <c r="A1784" s="2" t="s">
        <v>2216</v>
      </c>
      <c r="B1784" s="2" t="s">
        <v>282</v>
      </c>
      <c r="C1784" s="2" t="s">
        <v>92</v>
      </c>
      <c r="D1784" s="2" t="s">
        <v>45</v>
      </c>
      <c r="E1784" s="2" t="s">
        <v>89</v>
      </c>
      <c r="F1784" s="2">
        <v>8183.62</v>
      </c>
      <c r="G1784" s="2">
        <v>0</v>
      </c>
      <c r="H1784" s="2">
        <v>8183.62</v>
      </c>
      <c r="I1784" s="2" t="s">
        <v>56</v>
      </c>
      <c r="J1784" s="4">
        <v>1</v>
      </c>
      <c r="K1784" t="str">
        <f>_xlfn.XLOOKUP(D1784, dim_channels!A:A, dim_channels!C:C, "Not Found")</f>
        <v>Corporate</v>
      </c>
      <c r="L1784" t="str">
        <f>_xlfn.XLOOKUP(D1784, dim_channels!A:A, dim_channels!B:B, "Not Found")</f>
        <v>Corporate Direct</v>
      </c>
    </row>
    <row r="1785" spans="1:12" x14ac:dyDescent="0.2">
      <c r="A1785" s="3" t="s">
        <v>2217</v>
      </c>
      <c r="B1785" s="3" t="s">
        <v>322</v>
      </c>
      <c r="C1785" s="3" t="s">
        <v>463</v>
      </c>
      <c r="D1785" s="3" t="s">
        <v>33</v>
      </c>
      <c r="E1785" s="3" t="s">
        <v>28</v>
      </c>
      <c r="F1785" s="3">
        <v>6217.51</v>
      </c>
      <c r="G1785" s="3">
        <v>932.63</v>
      </c>
      <c r="H1785" s="3">
        <v>5284.88</v>
      </c>
      <c r="I1785" s="3" t="s">
        <v>29</v>
      </c>
      <c r="J1785" s="5">
        <v>1.17647136737258</v>
      </c>
      <c r="K1785" t="str">
        <f>_xlfn.XLOOKUP(D1785, dim_channels!A:A, dim_channels!C:C, "Not Found")</f>
        <v>OTA</v>
      </c>
      <c r="L1785" t="str">
        <f>_xlfn.XLOOKUP(D1785, dim_channels!A:A, dim_channels!B:B, "Not Found")</f>
        <v>Booking.com</v>
      </c>
    </row>
    <row r="1786" spans="1:12" x14ac:dyDescent="0.2">
      <c r="A1786" s="2" t="s">
        <v>2218</v>
      </c>
      <c r="B1786" s="2" t="s">
        <v>136</v>
      </c>
      <c r="C1786" s="2" t="s">
        <v>204</v>
      </c>
      <c r="D1786" s="2" t="s">
        <v>64</v>
      </c>
      <c r="E1786" s="2" t="s">
        <v>34</v>
      </c>
      <c r="F1786" s="2">
        <v>3409.58</v>
      </c>
      <c r="G1786" s="2">
        <v>0</v>
      </c>
      <c r="H1786" s="2">
        <v>3409.58</v>
      </c>
      <c r="I1786" s="2" t="s">
        <v>29</v>
      </c>
      <c r="J1786" s="4">
        <v>1</v>
      </c>
      <c r="K1786" t="str">
        <f>_xlfn.XLOOKUP(D1786, dim_channels!A:A, dim_channels!C:C, "Not Found")</f>
        <v>Direct</v>
      </c>
      <c r="L1786" t="str">
        <f>_xlfn.XLOOKUP(D1786, dim_channels!A:A, dim_channels!B:B, "Not Found")</f>
        <v>Direct Website</v>
      </c>
    </row>
    <row r="1787" spans="1:12" x14ac:dyDescent="0.2">
      <c r="A1787" s="3" t="s">
        <v>2219</v>
      </c>
      <c r="B1787" s="3" t="s">
        <v>215</v>
      </c>
      <c r="C1787" s="3" t="s">
        <v>189</v>
      </c>
      <c r="D1787" s="3" t="s">
        <v>169</v>
      </c>
      <c r="E1787" s="3" t="s">
        <v>46</v>
      </c>
      <c r="F1787" s="3">
        <v>4584.3500000000004</v>
      </c>
      <c r="G1787" s="3">
        <v>916.87</v>
      </c>
      <c r="H1787" s="3">
        <v>3667.48</v>
      </c>
      <c r="I1787" s="3" t="s">
        <v>29</v>
      </c>
      <c r="J1787" s="5">
        <v>1.25</v>
      </c>
      <c r="K1787" t="str">
        <f>_xlfn.XLOOKUP(D1787, dim_channels!A:A, dim_channels!C:C, "Not Found")</f>
        <v>GDS</v>
      </c>
      <c r="L1787" t="str">
        <f>_xlfn.XLOOKUP(D1787, dim_channels!A:A, dim_channels!B:B, "Not Found")</f>
        <v>GDS (Amadeus)</v>
      </c>
    </row>
    <row r="1788" spans="1:12" x14ac:dyDescent="0.2">
      <c r="A1788" s="2" t="s">
        <v>2220</v>
      </c>
      <c r="B1788" s="2" t="s">
        <v>81</v>
      </c>
      <c r="C1788" s="2" t="s">
        <v>467</v>
      </c>
      <c r="D1788" s="2" t="s">
        <v>45</v>
      </c>
      <c r="E1788" s="2" t="s">
        <v>46</v>
      </c>
      <c r="F1788" s="2">
        <v>5673.31</v>
      </c>
      <c r="G1788" s="2">
        <v>283.67</v>
      </c>
      <c r="H1788" s="2">
        <v>5389.64</v>
      </c>
      <c r="I1788" s="2" t="s">
        <v>29</v>
      </c>
      <c r="J1788" s="4">
        <v>1.0526324578264969</v>
      </c>
      <c r="K1788" t="str">
        <f>_xlfn.XLOOKUP(D1788, dim_channels!A:A, dim_channels!C:C, "Not Found")</f>
        <v>Corporate</v>
      </c>
      <c r="L1788" t="str">
        <f>_xlfn.XLOOKUP(D1788, dim_channels!A:A, dim_channels!B:B, "Not Found")</f>
        <v>Corporate Direct</v>
      </c>
    </row>
    <row r="1789" spans="1:12" x14ac:dyDescent="0.2">
      <c r="A1789" s="3" t="s">
        <v>2221</v>
      </c>
      <c r="B1789" s="3" t="s">
        <v>143</v>
      </c>
      <c r="C1789" s="3" t="s">
        <v>272</v>
      </c>
      <c r="D1789" s="3" t="s">
        <v>114</v>
      </c>
      <c r="E1789" s="3" t="s">
        <v>46</v>
      </c>
      <c r="F1789" s="3">
        <v>6711.89</v>
      </c>
      <c r="G1789" s="3">
        <v>671.19</v>
      </c>
      <c r="H1789" s="3">
        <v>6040.7</v>
      </c>
      <c r="I1789" s="3" t="s">
        <v>29</v>
      </c>
      <c r="J1789" s="5">
        <v>1.1111112950485871</v>
      </c>
      <c r="K1789" t="str">
        <f>_xlfn.XLOOKUP(D1789, dim_channels!A:A, dim_channels!C:C, "Not Found")</f>
        <v>Offline</v>
      </c>
      <c r="L1789" t="str">
        <f>_xlfn.XLOOKUP(D1789, dim_channels!A:A, dim_channels!B:B, "Not Found")</f>
        <v>Travel Agency</v>
      </c>
    </row>
    <row r="1790" spans="1:12" x14ac:dyDescent="0.2">
      <c r="A1790" s="2" t="s">
        <v>2222</v>
      </c>
      <c r="B1790" s="2" t="s">
        <v>515</v>
      </c>
      <c r="C1790" s="2" t="s">
        <v>39</v>
      </c>
      <c r="D1790" s="2" t="s">
        <v>64</v>
      </c>
      <c r="E1790" s="2" t="s">
        <v>28</v>
      </c>
      <c r="F1790" s="2">
        <v>8341.85</v>
      </c>
      <c r="G1790" s="2">
        <v>0</v>
      </c>
      <c r="H1790" s="2">
        <v>8341.85</v>
      </c>
      <c r="I1790" s="2" t="s">
        <v>29</v>
      </c>
      <c r="J1790" s="4">
        <v>1</v>
      </c>
      <c r="K1790" t="str">
        <f>_xlfn.XLOOKUP(D1790, dim_channels!A:A, dim_channels!C:C, "Not Found")</f>
        <v>Direct</v>
      </c>
      <c r="L1790" t="str">
        <f>_xlfn.XLOOKUP(D1790, dim_channels!A:A, dim_channels!B:B, "Not Found")</f>
        <v>Direct Website</v>
      </c>
    </row>
    <row r="1791" spans="1:12" x14ac:dyDescent="0.2">
      <c r="A1791" s="3" t="s">
        <v>2223</v>
      </c>
      <c r="B1791" s="3" t="s">
        <v>70</v>
      </c>
      <c r="C1791" s="3" t="s">
        <v>54</v>
      </c>
      <c r="D1791" s="3" t="s">
        <v>33</v>
      </c>
      <c r="E1791" s="3" t="s">
        <v>60</v>
      </c>
      <c r="F1791" s="3">
        <v>2714.76</v>
      </c>
      <c r="G1791" s="3">
        <v>0</v>
      </c>
      <c r="H1791" s="3">
        <v>2714.76</v>
      </c>
      <c r="I1791" s="3" t="s">
        <v>56</v>
      </c>
      <c r="J1791" s="5">
        <v>1</v>
      </c>
      <c r="K1791" t="str">
        <f>_xlfn.XLOOKUP(D1791, dim_channels!A:A, dim_channels!C:C, "Not Found")</f>
        <v>OTA</v>
      </c>
      <c r="L1791" t="str">
        <f>_xlfn.XLOOKUP(D1791, dim_channels!A:A, dim_channels!B:B, "Not Found")</f>
        <v>Booking.com</v>
      </c>
    </row>
    <row r="1792" spans="1:12" x14ac:dyDescent="0.2">
      <c r="A1792" s="2" t="s">
        <v>2224</v>
      </c>
      <c r="B1792" s="2" t="s">
        <v>754</v>
      </c>
      <c r="C1792" s="2" t="s">
        <v>147</v>
      </c>
      <c r="D1792" s="2" t="s">
        <v>114</v>
      </c>
      <c r="E1792" s="2" t="s">
        <v>115</v>
      </c>
      <c r="F1792" s="2">
        <v>3138.85</v>
      </c>
      <c r="G1792" s="2">
        <v>313.88</v>
      </c>
      <c r="H1792" s="2">
        <v>2824.97</v>
      </c>
      <c r="I1792" s="2" t="s">
        <v>29</v>
      </c>
      <c r="J1792" s="4">
        <v>1.111109144521889</v>
      </c>
      <c r="K1792" t="str">
        <f>_xlfn.XLOOKUP(D1792, dim_channels!A:A, dim_channels!C:C, "Not Found")</f>
        <v>Offline</v>
      </c>
      <c r="L1792" t="str">
        <f>_xlfn.XLOOKUP(D1792, dim_channels!A:A, dim_channels!B:B, "Not Found")</f>
        <v>Travel Agency</v>
      </c>
    </row>
    <row r="1793" spans="1:12" x14ac:dyDescent="0.2">
      <c r="A1793" s="3" t="s">
        <v>2225</v>
      </c>
      <c r="B1793" s="3" t="s">
        <v>725</v>
      </c>
      <c r="C1793" s="3" t="s">
        <v>368</v>
      </c>
      <c r="D1793" s="3" t="s">
        <v>27</v>
      </c>
      <c r="E1793" s="3" t="s">
        <v>60</v>
      </c>
      <c r="F1793" s="3">
        <v>5396</v>
      </c>
      <c r="G1793" s="3">
        <v>0</v>
      </c>
      <c r="H1793" s="3">
        <v>5396</v>
      </c>
      <c r="I1793" s="3" t="s">
        <v>29</v>
      </c>
      <c r="J1793" s="5">
        <v>1</v>
      </c>
      <c r="K1793" t="str">
        <f>_xlfn.XLOOKUP(D1793, dim_channels!A:A, dim_channels!C:C, "Not Found")</f>
        <v>OTA</v>
      </c>
      <c r="L1793" t="str">
        <f>_xlfn.XLOOKUP(D1793, dim_channels!A:A, dim_channels!B:B, "Not Found")</f>
        <v>Expedia</v>
      </c>
    </row>
    <row r="1794" spans="1:12" x14ac:dyDescent="0.2">
      <c r="A1794" s="2" t="s">
        <v>2226</v>
      </c>
      <c r="B1794" s="2" t="s">
        <v>190</v>
      </c>
      <c r="C1794" s="2" t="s">
        <v>317</v>
      </c>
      <c r="D1794" s="2" t="s">
        <v>33</v>
      </c>
      <c r="E1794" s="2" t="s">
        <v>60</v>
      </c>
      <c r="F1794" s="2">
        <v>22991.45</v>
      </c>
      <c r="G1794" s="2">
        <v>0</v>
      </c>
      <c r="H1794" s="2">
        <v>22991.45</v>
      </c>
      <c r="I1794" s="2" t="s">
        <v>41</v>
      </c>
      <c r="J1794" s="4">
        <v>1</v>
      </c>
      <c r="K1794" t="str">
        <f>_xlfn.XLOOKUP(D1794, dim_channels!A:A, dim_channels!C:C, "Not Found")</f>
        <v>OTA</v>
      </c>
      <c r="L1794" t="str">
        <f>_xlfn.XLOOKUP(D1794, dim_channels!A:A, dim_channels!B:B, "Not Found")</f>
        <v>Booking.com</v>
      </c>
    </row>
    <row r="1795" spans="1:12" x14ac:dyDescent="0.2">
      <c r="A1795" s="3" t="s">
        <v>2227</v>
      </c>
      <c r="B1795" s="3" t="s">
        <v>95</v>
      </c>
      <c r="C1795" s="3" t="s">
        <v>79</v>
      </c>
      <c r="D1795" s="3" t="s">
        <v>33</v>
      </c>
      <c r="E1795" s="3" t="s">
        <v>34</v>
      </c>
      <c r="F1795" s="3">
        <v>2627.84</v>
      </c>
      <c r="G1795" s="3">
        <v>394.18</v>
      </c>
      <c r="H1795" s="3">
        <v>2233.66</v>
      </c>
      <c r="I1795" s="3" t="s">
        <v>29</v>
      </c>
      <c r="J1795" s="5">
        <v>1.1764726950386359</v>
      </c>
      <c r="K1795" t="str">
        <f>_xlfn.XLOOKUP(D1795, dim_channels!A:A, dim_channels!C:C, "Not Found")</f>
        <v>OTA</v>
      </c>
      <c r="L1795" t="str">
        <f>_xlfn.XLOOKUP(D1795, dim_channels!A:A, dim_channels!B:B, "Not Found")</f>
        <v>Booking.com</v>
      </c>
    </row>
    <row r="1796" spans="1:12" x14ac:dyDescent="0.2">
      <c r="A1796" s="2" t="s">
        <v>2228</v>
      </c>
      <c r="B1796" s="2" t="s">
        <v>443</v>
      </c>
      <c r="C1796" s="2" t="s">
        <v>371</v>
      </c>
      <c r="D1796" s="2" t="s">
        <v>33</v>
      </c>
      <c r="E1796" s="2" t="s">
        <v>60</v>
      </c>
      <c r="F1796" s="2">
        <v>12899.51</v>
      </c>
      <c r="G1796" s="2">
        <v>0</v>
      </c>
      <c r="H1796" s="2">
        <v>12899.51</v>
      </c>
      <c r="I1796" s="2" t="s">
        <v>41</v>
      </c>
      <c r="J1796" s="4">
        <v>1</v>
      </c>
      <c r="K1796" t="str">
        <f>_xlfn.XLOOKUP(D1796, dim_channels!A:A, dim_channels!C:C, "Not Found")</f>
        <v>OTA</v>
      </c>
      <c r="L1796" t="str">
        <f>_xlfn.XLOOKUP(D1796, dim_channels!A:A, dim_channels!B:B, "Not Found")</f>
        <v>Booking.com</v>
      </c>
    </row>
    <row r="1797" spans="1:12" x14ac:dyDescent="0.2">
      <c r="A1797" s="3" t="s">
        <v>2229</v>
      </c>
      <c r="B1797" s="3" t="s">
        <v>183</v>
      </c>
      <c r="C1797" s="3" t="s">
        <v>458</v>
      </c>
      <c r="D1797" s="3" t="s">
        <v>33</v>
      </c>
      <c r="E1797" s="3" t="s">
        <v>28</v>
      </c>
      <c r="F1797" s="3">
        <v>4985.8100000000004</v>
      </c>
      <c r="G1797" s="3">
        <v>747.87</v>
      </c>
      <c r="H1797" s="3">
        <v>4237.9399999999996</v>
      </c>
      <c r="I1797" s="3" t="s">
        <v>41</v>
      </c>
      <c r="J1797" s="5">
        <v>1.176470171828766</v>
      </c>
      <c r="K1797" t="str">
        <f>_xlfn.XLOOKUP(D1797, dim_channels!A:A, dim_channels!C:C, "Not Found")</f>
        <v>OTA</v>
      </c>
      <c r="L1797" t="str">
        <f>_xlfn.XLOOKUP(D1797, dim_channels!A:A, dim_channels!B:B, "Not Found")</f>
        <v>Booking.com</v>
      </c>
    </row>
    <row r="1798" spans="1:12" x14ac:dyDescent="0.2">
      <c r="A1798" s="2" t="s">
        <v>2230</v>
      </c>
      <c r="B1798" s="2" t="s">
        <v>348</v>
      </c>
      <c r="C1798" s="2" t="s">
        <v>371</v>
      </c>
      <c r="D1798" s="2" t="s">
        <v>206</v>
      </c>
      <c r="E1798" s="2" t="s">
        <v>207</v>
      </c>
      <c r="F1798" s="2">
        <v>8443.77</v>
      </c>
      <c r="G1798" s="2">
        <v>0</v>
      </c>
      <c r="H1798" s="2">
        <v>8443.77</v>
      </c>
      <c r="I1798" s="2" t="s">
        <v>29</v>
      </c>
      <c r="J1798" s="4">
        <v>1</v>
      </c>
      <c r="K1798" t="str">
        <f>_xlfn.XLOOKUP(D1798, dim_channels!A:A, dim_channels!C:C, "Not Found")</f>
        <v>Direct</v>
      </c>
      <c r="L1798" t="str">
        <f>_xlfn.XLOOKUP(D1798, dim_channels!A:A, dim_channels!B:B, "Not Found")</f>
        <v>Walk-in</v>
      </c>
    </row>
    <row r="1799" spans="1:12" x14ac:dyDescent="0.2">
      <c r="A1799" s="3" t="s">
        <v>2231</v>
      </c>
      <c r="B1799" s="3" t="s">
        <v>706</v>
      </c>
      <c r="C1799" s="3" t="s">
        <v>706</v>
      </c>
      <c r="D1799" s="3" t="s">
        <v>45</v>
      </c>
      <c r="E1799" s="3" t="s">
        <v>89</v>
      </c>
      <c r="F1799" s="3">
        <v>11947.75</v>
      </c>
      <c r="G1799" s="3">
        <v>0</v>
      </c>
      <c r="H1799" s="3">
        <v>11947.75</v>
      </c>
      <c r="I1799" s="3" t="s">
        <v>29</v>
      </c>
      <c r="J1799" s="5">
        <v>1</v>
      </c>
      <c r="K1799" t="str">
        <f>_xlfn.XLOOKUP(D1799, dim_channels!A:A, dim_channels!C:C, "Not Found")</f>
        <v>Corporate</v>
      </c>
      <c r="L1799" t="str">
        <f>_xlfn.XLOOKUP(D1799, dim_channels!A:A, dim_channels!B:B, "Not Found")</f>
        <v>Corporate Direct</v>
      </c>
    </row>
    <row r="1800" spans="1:12" x14ac:dyDescent="0.2">
      <c r="A1800" s="2" t="s">
        <v>2232</v>
      </c>
      <c r="B1800" s="2" t="s">
        <v>515</v>
      </c>
      <c r="C1800" s="2" t="s">
        <v>331</v>
      </c>
      <c r="D1800" s="2" t="s">
        <v>33</v>
      </c>
      <c r="E1800" s="2" t="s">
        <v>34</v>
      </c>
      <c r="F1800" s="2">
        <v>3168.28</v>
      </c>
      <c r="G1800" s="2">
        <v>475.24</v>
      </c>
      <c r="H1800" s="2">
        <v>2693.04</v>
      </c>
      <c r="I1800" s="2" t="s">
        <v>41</v>
      </c>
      <c r="J1800" s="4">
        <v>1.176469714523364</v>
      </c>
      <c r="K1800" t="str">
        <f>_xlfn.XLOOKUP(D1800, dim_channels!A:A, dim_channels!C:C, "Not Found")</f>
        <v>OTA</v>
      </c>
      <c r="L1800" t="str">
        <f>_xlfn.XLOOKUP(D1800, dim_channels!A:A, dim_channels!B:B, "Not Found")</f>
        <v>Booking.com</v>
      </c>
    </row>
    <row r="1801" spans="1:12" x14ac:dyDescent="0.2">
      <c r="A1801" s="3" t="s">
        <v>2233</v>
      </c>
      <c r="B1801" s="3" t="s">
        <v>1610</v>
      </c>
      <c r="C1801" s="3" t="s">
        <v>917</v>
      </c>
      <c r="D1801" s="3" t="s">
        <v>52</v>
      </c>
      <c r="E1801" s="3" t="s">
        <v>60</v>
      </c>
      <c r="F1801" s="3">
        <v>7378.29</v>
      </c>
      <c r="G1801" s="3">
        <v>0</v>
      </c>
      <c r="H1801" s="3">
        <v>7378.29</v>
      </c>
      <c r="I1801" s="3" t="s">
        <v>56</v>
      </c>
      <c r="J1801" s="5">
        <v>1</v>
      </c>
      <c r="K1801" t="str">
        <f>_xlfn.XLOOKUP(D1801, dim_channels!A:A, dim_channels!C:C, "Not Found")</f>
        <v>OTA</v>
      </c>
      <c r="L1801" t="str">
        <f>_xlfn.XLOOKUP(D1801, dim_channels!A:A, dim_channels!B:B, "Not Found")</f>
        <v>Agoda</v>
      </c>
    </row>
    <row r="1802" spans="1:12" x14ac:dyDescent="0.2">
      <c r="A1802" s="2" t="s">
        <v>2234</v>
      </c>
      <c r="B1802" s="2" t="s">
        <v>642</v>
      </c>
      <c r="C1802" s="2" t="s">
        <v>143</v>
      </c>
      <c r="D1802" s="2" t="s">
        <v>45</v>
      </c>
      <c r="E1802" s="2" t="s">
        <v>89</v>
      </c>
      <c r="F1802" s="2">
        <v>7439.79</v>
      </c>
      <c r="G1802" s="2">
        <v>0</v>
      </c>
      <c r="H1802" s="2">
        <v>7439.79</v>
      </c>
      <c r="I1802" s="2" t="s">
        <v>41</v>
      </c>
      <c r="J1802" s="4">
        <v>1</v>
      </c>
      <c r="K1802" t="str">
        <f>_xlfn.XLOOKUP(D1802, dim_channels!A:A, dim_channels!C:C, "Not Found")</f>
        <v>Corporate</v>
      </c>
      <c r="L1802" t="str">
        <f>_xlfn.XLOOKUP(D1802, dim_channels!A:A, dim_channels!B:B, "Not Found")</f>
        <v>Corporate Direct</v>
      </c>
    </row>
    <row r="1803" spans="1:12" x14ac:dyDescent="0.2">
      <c r="A1803" s="3" t="s">
        <v>2235</v>
      </c>
      <c r="B1803" s="3" t="s">
        <v>219</v>
      </c>
      <c r="C1803" s="3" t="s">
        <v>202</v>
      </c>
      <c r="D1803" s="3" t="s">
        <v>33</v>
      </c>
      <c r="E1803" s="3" t="s">
        <v>28</v>
      </c>
      <c r="F1803" s="3">
        <v>5462.43</v>
      </c>
      <c r="G1803" s="3">
        <v>819.36</v>
      </c>
      <c r="H1803" s="3">
        <v>4643.07</v>
      </c>
      <c r="I1803" s="3" t="s">
        <v>29</v>
      </c>
      <c r="J1803" s="5">
        <v>1.176469448016076</v>
      </c>
      <c r="K1803" t="str">
        <f>_xlfn.XLOOKUP(D1803, dim_channels!A:A, dim_channels!C:C, "Not Found")</f>
        <v>OTA</v>
      </c>
      <c r="L1803" t="str">
        <f>_xlfn.XLOOKUP(D1803, dim_channels!A:A, dim_channels!B:B, "Not Found")</f>
        <v>Booking.com</v>
      </c>
    </row>
    <row r="1804" spans="1:12" x14ac:dyDescent="0.2">
      <c r="A1804" s="2" t="s">
        <v>2236</v>
      </c>
      <c r="B1804" s="2" t="s">
        <v>346</v>
      </c>
      <c r="C1804" s="2" t="s">
        <v>310</v>
      </c>
      <c r="D1804" s="2" t="s">
        <v>27</v>
      </c>
      <c r="E1804" s="2" t="s">
        <v>28</v>
      </c>
      <c r="F1804" s="2">
        <v>15916.31</v>
      </c>
      <c r="G1804" s="2">
        <v>2864.94</v>
      </c>
      <c r="H1804" s="2">
        <v>13051.37</v>
      </c>
      <c r="I1804" s="2" t="s">
        <v>29</v>
      </c>
      <c r="J1804" s="4">
        <v>1.2195125875674351</v>
      </c>
      <c r="K1804" t="str">
        <f>_xlfn.XLOOKUP(D1804, dim_channels!A:A, dim_channels!C:C, "Not Found")</f>
        <v>OTA</v>
      </c>
      <c r="L1804" t="str">
        <f>_xlfn.XLOOKUP(D1804, dim_channels!A:A, dim_channels!B:B, "Not Found")</f>
        <v>Expedia</v>
      </c>
    </row>
    <row r="1805" spans="1:12" x14ac:dyDescent="0.2">
      <c r="A1805" s="3" t="s">
        <v>2237</v>
      </c>
      <c r="B1805" s="3" t="s">
        <v>471</v>
      </c>
      <c r="C1805" s="3" t="s">
        <v>2238</v>
      </c>
      <c r="D1805" s="3" t="s">
        <v>64</v>
      </c>
      <c r="E1805" s="3" t="s">
        <v>34</v>
      </c>
      <c r="F1805" s="3">
        <v>14258.61</v>
      </c>
      <c r="G1805" s="3">
        <v>0</v>
      </c>
      <c r="H1805" s="3">
        <v>14258.61</v>
      </c>
      <c r="I1805" s="3" t="s">
        <v>41</v>
      </c>
      <c r="J1805" s="5">
        <v>1</v>
      </c>
      <c r="K1805" t="str">
        <f>_xlfn.XLOOKUP(D1805, dim_channels!A:A, dim_channels!C:C, "Not Found")</f>
        <v>Direct</v>
      </c>
      <c r="L1805" t="str">
        <f>_xlfn.XLOOKUP(D1805, dim_channels!A:A, dim_channels!B:B, "Not Found")</f>
        <v>Direct Website</v>
      </c>
    </row>
    <row r="1806" spans="1:12" x14ac:dyDescent="0.2">
      <c r="A1806" s="2" t="s">
        <v>2239</v>
      </c>
      <c r="B1806" s="2" t="s">
        <v>121</v>
      </c>
      <c r="C1806" s="2" t="s">
        <v>104</v>
      </c>
      <c r="D1806" s="2" t="s">
        <v>45</v>
      </c>
      <c r="E1806" s="2" t="s">
        <v>46</v>
      </c>
      <c r="F1806" s="2">
        <v>5812.99</v>
      </c>
      <c r="G1806" s="2">
        <v>290.64999999999998</v>
      </c>
      <c r="H1806" s="2">
        <v>5522.34</v>
      </c>
      <c r="I1806" s="2" t="s">
        <v>29</v>
      </c>
      <c r="J1806" s="4">
        <v>1.05263167425403</v>
      </c>
      <c r="K1806" t="str">
        <f>_xlfn.XLOOKUP(D1806, dim_channels!A:A, dim_channels!C:C, "Not Found")</f>
        <v>Corporate</v>
      </c>
      <c r="L1806" t="str">
        <f>_xlfn.XLOOKUP(D1806, dim_channels!A:A, dim_channels!B:B, "Not Found")</f>
        <v>Corporate Direct</v>
      </c>
    </row>
    <row r="1807" spans="1:12" x14ac:dyDescent="0.2">
      <c r="A1807" s="3" t="s">
        <v>2240</v>
      </c>
      <c r="B1807" s="3" t="s">
        <v>126</v>
      </c>
      <c r="C1807" s="3" t="s">
        <v>147</v>
      </c>
      <c r="D1807" s="3" t="s">
        <v>52</v>
      </c>
      <c r="E1807" s="3" t="s">
        <v>60</v>
      </c>
      <c r="F1807" s="3">
        <v>3104.29</v>
      </c>
      <c r="G1807" s="3">
        <v>0</v>
      </c>
      <c r="H1807" s="3">
        <v>3104.29</v>
      </c>
      <c r="I1807" s="3" t="s">
        <v>41</v>
      </c>
      <c r="J1807" s="5">
        <v>1</v>
      </c>
      <c r="K1807" t="str">
        <f>_xlfn.XLOOKUP(D1807, dim_channels!A:A, dim_channels!C:C, "Not Found")</f>
        <v>OTA</v>
      </c>
      <c r="L1807" t="str">
        <f>_xlfn.XLOOKUP(D1807, dim_channels!A:A, dim_channels!B:B, "Not Found")</f>
        <v>Agoda</v>
      </c>
    </row>
    <row r="1808" spans="1:12" x14ac:dyDescent="0.2">
      <c r="A1808" s="2" t="s">
        <v>2241</v>
      </c>
      <c r="B1808" s="2" t="s">
        <v>132</v>
      </c>
      <c r="C1808" s="2" t="s">
        <v>123</v>
      </c>
      <c r="D1808" s="2" t="s">
        <v>52</v>
      </c>
      <c r="E1808" s="2" t="s">
        <v>34</v>
      </c>
      <c r="F1808" s="2">
        <v>2522.4299999999998</v>
      </c>
      <c r="G1808" s="2">
        <v>302.69</v>
      </c>
      <c r="H1808" s="2">
        <v>2219.7399999999998</v>
      </c>
      <c r="I1808" s="2" t="s">
        <v>29</v>
      </c>
      <c r="J1808" s="4">
        <v>1.1363628172668869</v>
      </c>
      <c r="K1808" t="str">
        <f>_xlfn.XLOOKUP(D1808, dim_channels!A:A, dim_channels!C:C, "Not Found")</f>
        <v>OTA</v>
      </c>
      <c r="L1808" t="str">
        <f>_xlfn.XLOOKUP(D1808, dim_channels!A:A, dim_channels!B:B, "Not Found")</f>
        <v>Agoda</v>
      </c>
    </row>
    <row r="1809" spans="1:12" x14ac:dyDescent="0.2">
      <c r="A1809" s="3" t="s">
        <v>2242</v>
      </c>
      <c r="B1809" s="3" t="s">
        <v>310</v>
      </c>
      <c r="C1809" s="3" t="s">
        <v>396</v>
      </c>
      <c r="D1809" s="3" t="s">
        <v>169</v>
      </c>
      <c r="E1809" s="3" t="s">
        <v>46</v>
      </c>
      <c r="F1809" s="3">
        <v>6666.2</v>
      </c>
      <c r="G1809" s="3">
        <v>1333.24</v>
      </c>
      <c r="H1809" s="3">
        <v>5332.96</v>
      </c>
      <c r="I1809" s="3" t="s">
        <v>29</v>
      </c>
      <c r="J1809" s="5">
        <v>1.25</v>
      </c>
      <c r="K1809" t="str">
        <f>_xlfn.XLOOKUP(D1809, dim_channels!A:A, dim_channels!C:C, "Not Found")</f>
        <v>GDS</v>
      </c>
      <c r="L1809" t="str">
        <f>_xlfn.XLOOKUP(D1809, dim_channels!A:A, dim_channels!B:B, "Not Found")</f>
        <v>GDS (Amadeus)</v>
      </c>
    </row>
    <row r="1810" spans="1:12" x14ac:dyDescent="0.2">
      <c r="A1810" s="2" t="s">
        <v>2243</v>
      </c>
      <c r="B1810" s="2" t="s">
        <v>396</v>
      </c>
      <c r="C1810" s="2" t="s">
        <v>181</v>
      </c>
      <c r="D1810" s="2" t="s">
        <v>64</v>
      </c>
      <c r="E1810" s="2" t="s">
        <v>115</v>
      </c>
      <c r="F1810" s="2">
        <v>6157.85</v>
      </c>
      <c r="G1810" s="2">
        <v>0</v>
      </c>
      <c r="H1810" s="2">
        <v>6157.85</v>
      </c>
      <c r="I1810" s="2" t="s">
        <v>56</v>
      </c>
      <c r="J1810" s="4">
        <v>1</v>
      </c>
      <c r="K1810" t="str">
        <f>_xlfn.XLOOKUP(D1810, dim_channels!A:A, dim_channels!C:C, "Not Found")</f>
        <v>Direct</v>
      </c>
      <c r="L1810" t="str">
        <f>_xlfn.XLOOKUP(D1810, dim_channels!A:A, dim_channels!B:B, "Not Found")</f>
        <v>Direct Website</v>
      </c>
    </row>
    <row r="1811" spans="1:12" x14ac:dyDescent="0.2">
      <c r="A1811" s="3" t="s">
        <v>2244</v>
      </c>
      <c r="B1811" s="3" t="s">
        <v>310</v>
      </c>
      <c r="C1811" s="3" t="s">
        <v>396</v>
      </c>
      <c r="D1811" s="3" t="s">
        <v>33</v>
      </c>
      <c r="E1811" s="3" t="s">
        <v>34</v>
      </c>
      <c r="F1811" s="3">
        <v>7451.45</v>
      </c>
      <c r="G1811" s="3">
        <v>1117.72</v>
      </c>
      <c r="H1811" s="3">
        <v>6333.73</v>
      </c>
      <c r="I1811" s="3" t="s">
        <v>41</v>
      </c>
      <c r="J1811" s="5">
        <v>1.1764710526024951</v>
      </c>
      <c r="K1811" t="str">
        <f>_xlfn.XLOOKUP(D1811, dim_channels!A:A, dim_channels!C:C, "Not Found")</f>
        <v>OTA</v>
      </c>
      <c r="L1811" t="str">
        <f>_xlfn.XLOOKUP(D1811, dim_channels!A:A, dim_channels!B:B, "Not Found")</f>
        <v>Booking.com</v>
      </c>
    </row>
    <row r="1812" spans="1:12" x14ac:dyDescent="0.2">
      <c r="A1812" s="2" t="s">
        <v>2245</v>
      </c>
      <c r="B1812" s="2" t="s">
        <v>478</v>
      </c>
      <c r="C1812" s="2" t="s">
        <v>190</v>
      </c>
      <c r="D1812" s="2" t="s">
        <v>52</v>
      </c>
      <c r="E1812" s="2" t="s">
        <v>34</v>
      </c>
      <c r="F1812" s="2">
        <v>9694.16</v>
      </c>
      <c r="G1812" s="2">
        <v>1163.3</v>
      </c>
      <c r="H1812" s="2">
        <v>8530.86</v>
      </c>
      <c r="I1812" s="2" t="s">
        <v>56</v>
      </c>
      <c r="J1812" s="4">
        <v>1.136363742928614</v>
      </c>
      <c r="K1812" t="str">
        <f>_xlfn.XLOOKUP(D1812, dim_channels!A:A, dim_channels!C:C, "Not Found")</f>
        <v>OTA</v>
      </c>
      <c r="L1812" t="str">
        <f>_xlfn.XLOOKUP(D1812, dim_channels!A:A, dim_channels!B:B, "Not Found")</f>
        <v>Agoda</v>
      </c>
    </row>
    <row r="1813" spans="1:12" x14ac:dyDescent="0.2">
      <c r="A1813" s="3" t="s">
        <v>2246</v>
      </c>
      <c r="B1813" s="3" t="s">
        <v>328</v>
      </c>
      <c r="C1813" s="3" t="s">
        <v>409</v>
      </c>
      <c r="D1813" s="3" t="s">
        <v>52</v>
      </c>
      <c r="E1813" s="3" t="s">
        <v>34</v>
      </c>
      <c r="F1813" s="3">
        <v>12264.75</v>
      </c>
      <c r="G1813" s="3">
        <v>1471.77</v>
      </c>
      <c r="H1813" s="3">
        <v>10792.98</v>
      </c>
      <c r="I1813" s="3" t="s">
        <v>41</v>
      </c>
      <c r="J1813" s="5">
        <v>1.136363636363636</v>
      </c>
      <c r="K1813" t="str">
        <f>_xlfn.XLOOKUP(D1813, dim_channels!A:A, dim_channels!C:C, "Not Found")</f>
        <v>OTA</v>
      </c>
      <c r="L1813" t="str">
        <f>_xlfn.XLOOKUP(D1813, dim_channels!A:A, dim_channels!B:B, "Not Found")</f>
        <v>Agoda</v>
      </c>
    </row>
    <row r="1814" spans="1:12" x14ac:dyDescent="0.2">
      <c r="A1814" s="2" t="s">
        <v>2247</v>
      </c>
      <c r="B1814" s="2" t="s">
        <v>118</v>
      </c>
      <c r="C1814" s="2" t="s">
        <v>187</v>
      </c>
      <c r="D1814" s="2" t="s">
        <v>206</v>
      </c>
      <c r="E1814" s="2" t="s">
        <v>207</v>
      </c>
      <c r="F1814" s="2">
        <v>8479.1</v>
      </c>
      <c r="G1814" s="2">
        <v>0</v>
      </c>
      <c r="H1814" s="2">
        <v>8479.1</v>
      </c>
      <c r="I1814" s="2" t="s">
        <v>56</v>
      </c>
      <c r="J1814" s="4">
        <v>1</v>
      </c>
      <c r="K1814" t="str">
        <f>_xlfn.XLOOKUP(D1814, dim_channels!A:A, dim_channels!C:C, "Not Found")</f>
        <v>Direct</v>
      </c>
      <c r="L1814" t="str">
        <f>_xlfn.XLOOKUP(D1814, dim_channels!A:A, dim_channels!B:B, "Not Found")</f>
        <v>Walk-in</v>
      </c>
    </row>
    <row r="1815" spans="1:12" x14ac:dyDescent="0.2">
      <c r="A1815" s="3" t="s">
        <v>2248</v>
      </c>
      <c r="B1815" s="3" t="s">
        <v>451</v>
      </c>
      <c r="C1815" s="3" t="s">
        <v>242</v>
      </c>
      <c r="D1815" s="3" t="s">
        <v>169</v>
      </c>
      <c r="E1815" s="3" t="s">
        <v>46</v>
      </c>
      <c r="F1815" s="3">
        <v>9339.69</v>
      </c>
      <c r="G1815" s="3">
        <v>1867.94</v>
      </c>
      <c r="H1815" s="3">
        <v>7471.75</v>
      </c>
      <c r="I1815" s="3" t="s">
        <v>29</v>
      </c>
      <c r="J1815" s="5">
        <v>1.2500003345936359</v>
      </c>
      <c r="K1815" t="str">
        <f>_xlfn.XLOOKUP(D1815, dim_channels!A:A, dim_channels!C:C, "Not Found")</f>
        <v>GDS</v>
      </c>
      <c r="L1815" t="str">
        <f>_xlfn.XLOOKUP(D1815, dim_channels!A:A, dim_channels!B:B, "Not Found")</f>
        <v>GDS (Amadeus)</v>
      </c>
    </row>
    <row r="1816" spans="1:12" x14ac:dyDescent="0.2">
      <c r="A1816" s="2" t="s">
        <v>2249</v>
      </c>
      <c r="B1816" s="2" t="s">
        <v>346</v>
      </c>
      <c r="C1816" s="2" t="s">
        <v>95</v>
      </c>
      <c r="D1816" s="2" t="s">
        <v>27</v>
      </c>
      <c r="E1816" s="2" t="s">
        <v>60</v>
      </c>
      <c r="F1816" s="2">
        <v>9518.68</v>
      </c>
      <c r="G1816" s="2">
        <v>0</v>
      </c>
      <c r="H1816" s="2">
        <v>9518.68</v>
      </c>
      <c r="I1816" s="2" t="s">
        <v>29</v>
      </c>
      <c r="J1816" s="4">
        <v>1</v>
      </c>
      <c r="K1816" t="str">
        <f>_xlfn.XLOOKUP(D1816, dim_channels!A:A, dim_channels!C:C, "Not Found")</f>
        <v>OTA</v>
      </c>
      <c r="L1816" t="str">
        <f>_xlfn.XLOOKUP(D1816, dim_channels!A:A, dim_channels!B:B, "Not Found")</f>
        <v>Expedia</v>
      </c>
    </row>
    <row r="1817" spans="1:12" x14ac:dyDescent="0.2">
      <c r="A1817" s="3" t="s">
        <v>2250</v>
      </c>
      <c r="B1817" s="3" t="s">
        <v>393</v>
      </c>
      <c r="C1817" s="3" t="s">
        <v>271</v>
      </c>
      <c r="D1817" s="3" t="s">
        <v>27</v>
      </c>
      <c r="E1817" s="3" t="s">
        <v>60</v>
      </c>
      <c r="F1817" s="3">
        <v>7860.48</v>
      </c>
      <c r="G1817" s="3">
        <v>0</v>
      </c>
      <c r="H1817" s="3">
        <v>7860.48</v>
      </c>
      <c r="I1817" s="3" t="s">
        <v>41</v>
      </c>
      <c r="J1817" s="5">
        <v>1</v>
      </c>
      <c r="K1817" t="str">
        <f>_xlfn.XLOOKUP(D1817, dim_channels!A:A, dim_channels!C:C, "Not Found")</f>
        <v>OTA</v>
      </c>
      <c r="L1817" t="str">
        <f>_xlfn.XLOOKUP(D1817, dim_channels!A:A, dim_channels!B:B, "Not Found")</f>
        <v>Expedia</v>
      </c>
    </row>
    <row r="1818" spans="1:12" x14ac:dyDescent="0.2">
      <c r="A1818" s="2" t="s">
        <v>2251</v>
      </c>
      <c r="B1818" s="2" t="s">
        <v>48</v>
      </c>
      <c r="C1818" s="2" t="s">
        <v>292</v>
      </c>
      <c r="D1818" s="2" t="s">
        <v>45</v>
      </c>
      <c r="E1818" s="2" t="s">
        <v>46</v>
      </c>
      <c r="F1818" s="2">
        <v>12065.38</v>
      </c>
      <c r="G1818" s="2">
        <v>603.27</v>
      </c>
      <c r="H1818" s="2">
        <v>11462.11</v>
      </c>
      <c r="I1818" s="2" t="s">
        <v>29</v>
      </c>
      <c r="J1818" s="4">
        <v>1.052631670783128</v>
      </c>
      <c r="K1818" t="str">
        <f>_xlfn.XLOOKUP(D1818, dim_channels!A:A, dim_channels!C:C, "Not Found")</f>
        <v>Corporate</v>
      </c>
      <c r="L1818" t="str">
        <f>_xlfn.XLOOKUP(D1818, dim_channels!A:A, dim_channels!B:B, "Not Found")</f>
        <v>Corporate Direct</v>
      </c>
    </row>
    <row r="1819" spans="1:12" x14ac:dyDescent="0.2">
      <c r="A1819" s="3" t="s">
        <v>2252</v>
      </c>
      <c r="B1819" s="3" t="s">
        <v>822</v>
      </c>
      <c r="C1819" s="3" t="s">
        <v>258</v>
      </c>
      <c r="D1819" s="3" t="s">
        <v>33</v>
      </c>
      <c r="E1819" s="3" t="s">
        <v>60</v>
      </c>
      <c r="F1819" s="3">
        <v>5768.88</v>
      </c>
      <c r="G1819" s="3">
        <v>0</v>
      </c>
      <c r="H1819" s="3">
        <v>5768.88</v>
      </c>
      <c r="I1819" s="3" t="s">
        <v>29</v>
      </c>
      <c r="J1819" s="5">
        <v>1</v>
      </c>
      <c r="K1819" t="str">
        <f>_xlfn.XLOOKUP(D1819, dim_channels!A:A, dim_channels!C:C, "Not Found")</f>
        <v>OTA</v>
      </c>
      <c r="L1819" t="str">
        <f>_xlfn.XLOOKUP(D1819, dim_channels!A:A, dim_channels!B:B, "Not Found")</f>
        <v>Booking.com</v>
      </c>
    </row>
    <row r="1820" spans="1:12" x14ac:dyDescent="0.2">
      <c r="A1820" s="2" t="s">
        <v>2253</v>
      </c>
      <c r="B1820" s="2" t="s">
        <v>97</v>
      </c>
      <c r="C1820" s="2" t="s">
        <v>97</v>
      </c>
      <c r="D1820" s="2" t="s">
        <v>27</v>
      </c>
      <c r="E1820" s="2" t="s">
        <v>28</v>
      </c>
      <c r="F1820" s="2">
        <v>33354.46</v>
      </c>
      <c r="G1820" s="2">
        <v>6003.8</v>
      </c>
      <c r="H1820" s="2">
        <v>27350.66</v>
      </c>
      <c r="I1820" s="2" t="s">
        <v>29</v>
      </c>
      <c r="J1820" s="4">
        <v>1.2195120702754521</v>
      </c>
      <c r="K1820" t="str">
        <f>_xlfn.XLOOKUP(D1820, dim_channels!A:A, dim_channels!C:C, "Not Found")</f>
        <v>OTA</v>
      </c>
      <c r="L1820" t="str">
        <f>_xlfn.XLOOKUP(D1820, dim_channels!A:A, dim_channels!B:B, "Not Found")</f>
        <v>Expedia</v>
      </c>
    </row>
    <row r="1821" spans="1:12" x14ac:dyDescent="0.2">
      <c r="A1821" s="3" t="s">
        <v>2254</v>
      </c>
      <c r="B1821" s="3" t="s">
        <v>324</v>
      </c>
      <c r="C1821" s="3" t="s">
        <v>773</v>
      </c>
      <c r="D1821" s="3" t="s">
        <v>64</v>
      </c>
      <c r="E1821" s="3" t="s">
        <v>115</v>
      </c>
      <c r="F1821" s="3">
        <v>2931.39</v>
      </c>
      <c r="G1821" s="3">
        <v>0</v>
      </c>
      <c r="H1821" s="3">
        <v>2931.39</v>
      </c>
      <c r="I1821" s="3" t="s">
        <v>56</v>
      </c>
      <c r="J1821" s="5">
        <v>1</v>
      </c>
      <c r="K1821" t="str">
        <f>_xlfn.XLOOKUP(D1821, dim_channels!A:A, dim_channels!C:C, "Not Found")</f>
        <v>Direct</v>
      </c>
      <c r="L1821" t="str">
        <f>_xlfn.XLOOKUP(D1821, dim_channels!A:A, dim_channels!B:B, "Not Found")</f>
        <v>Direct Website</v>
      </c>
    </row>
    <row r="1822" spans="1:12" x14ac:dyDescent="0.2">
      <c r="A1822" s="2" t="s">
        <v>2255</v>
      </c>
      <c r="B1822" s="2" t="s">
        <v>904</v>
      </c>
      <c r="C1822" s="2" t="s">
        <v>388</v>
      </c>
      <c r="D1822" s="2" t="s">
        <v>27</v>
      </c>
      <c r="E1822" s="2" t="s">
        <v>60</v>
      </c>
      <c r="F1822" s="2">
        <v>4960.6000000000004</v>
      </c>
      <c r="G1822" s="2">
        <v>0</v>
      </c>
      <c r="H1822" s="2">
        <v>4960.6000000000004</v>
      </c>
      <c r="I1822" s="2" t="s">
        <v>41</v>
      </c>
      <c r="J1822" s="4">
        <v>1</v>
      </c>
      <c r="K1822" t="str">
        <f>_xlfn.XLOOKUP(D1822, dim_channels!A:A, dim_channels!C:C, "Not Found")</f>
        <v>OTA</v>
      </c>
      <c r="L1822" t="str">
        <f>_xlfn.XLOOKUP(D1822, dim_channels!A:A, dim_channels!B:B, "Not Found")</f>
        <v>Expedia</v>
      </c>
    </row>
    <row r="1823" spans="1:12" x14ac:dyDescent="0.2">
      <c r="A1823" s="3" t="s">
        <v>2256</v>
      </c>
      <c r="B1823" s="3" t="s">
        <v>475</v>
      </c>
      <c r="C1823" s="3" t="s">
        <v>590</v>
      </c>
      <c r="D1823" s="3" t="s">
        <v>33</v>
      </c>
      <c r="E1823" s="3" t="s">
        <v>28</v>
      </c>
      <c r="F1823" s="3">
        <v>13188.71</v>
      </c>
      <c r="G1823" s="3">
        <v>1978.31</v>
      </c>
      <c r="H1823" s="3">
        <v>11210.4</v>
      </c>
      <c r="I1823" s="3" t="s">
        <v>29</v>
      </c>
      <c r="J1823" s="5">
        <v>1.1764709555412829</v>
      </c>
      <c r="K1823" t="str">
        <f>_xlfn.XLOOKUP(D1823, dim_channels!A:A, dim_channels!C:C, "Not Found")</f>
        <v>OTA</v>
      </c>
      <c r="L1823" t="str">
        <f>_xlfn.XLOOKUP(D1823, dim_channels!A:A, dim_channels!B:B, "Not Found")</f>
        <v>Booking.com</v>
      </c>
    </row>
    <row r="1824" spans="1:12" x14ac:dyDescent="0.2">
      <c r="A1824" s="2" t="s">
        <v>2257</v>
      </c>
      <c r="B1824" s="2" t="s">
        <v>171</v>
      </c>
      <c r="C1824" s="2" t="s">
        <v>512</v>
      </c>
      <c r="D1824" s="2" t="s">
        <v>169</v>
      </c>
      <c r="E1824" s="2" t="s">
        <v>34</v>
      </c>
      <c r="F1824" s="2">
        <v>9325.49</v>
      </c>
      <c r="G1824" s="2">
        <v>1865.1</v>
      </c>
      <c r="H1824" s="2">
        <v>7460.39</v>
      </c>
      <c r="I1824" s="2" t="s">
        <v>41</v>
      </c>
      <c r="J1824" s="4">
        <v>1.250000335103125</v>
      </c>
      <c r="K1824" t="str">
        <f>_xlfn.XLOOKUP(D1824, dim_channels!A:A, dim_channels!C:C, "Not Found")</f>
        <v>GDS</v>
      </c>
      <c r="L1824" t="str">
        <f>_xlfn.XLOOKUP(D1824, dim_channels!A:A, dim_channels!B:B, "Not Found")</f>
        <v>GDS (Amadeus)</v>
      </c>
    </row>
    <row r="1825" spans="1:12" x14ac:dyDescent="0.2">
      <c r="A1825" s="3" t="s">
        <v>2258</v>
      </c>
      <c r="B1825" s="3" t="s">
        <v>741</v>
      </c>
      <c r="C1825" s="3" t="s">
        <v>482</v>
      </c>
      <c r="D1825" s="3" t="s">
        <v>33</v>
      </c>
      <c r="E1825" s="3" t="s">
        <v>28</v>
      </c>
      <c r="F1825" s="3">
        <v>2977.04</v>
      </c>
      <c r="G1825" s="3">
        <v>446.56</v>
      </c>
      <c r="H1825" s="3">
        <v>2530.48</v>
      </c>
      <c r="I1825" s="3" t="s">
        <v>29</v>
      </c>
      <c r="J1825" s="5">
        <v>1.1764724479150199</v>
      </c>
      <c r="K1825" t="str">
        <f>_xlfn.XLOOKUP(D1825, dim_channels!A:A, dim_channels!C:C, "Not Found")</f>
        <v>OTA</v>
      </c>
      <c r="L1825" t="str">
        <f>_xlfn.XLOOKUP(D1825, dim_channels!A:A, dim_channels!B:B, "Not Found")</f>
        <v>Booking.com</v>
      </c>
    </row>
    <row r="1826" spans="1:12" x14ac:dyDescent="0.2">
      <c r="A1826" s="2" t="s">
        <v>2259</v>
      </c>
      <c r="B1826" s="2" t="s">
        <v>478</v>
      </c>
      <c r="C1826" s="2" t="s">
        <v>401</v>
      </c>
      <c r="D1826" s="2" t="s">
        <v>45</v>
      </c>
      <c r="E1826" s="2" t="s">
        <v>89</v>
      </c>
      <c r="F1826" s="2">
        <v>8222.7800000000007</v>
      </c>
      <c r="G1826" s="2">
        <v>0</v>
      </c>
      <c r="H1826" s="2">
        <v>8222.7800000000007</v>
      </c>
      <c r="I1826" s="2" t="s">
        <v>29</v>
      </c>
      <c r="J1826" s="4">
        <v>1</v>
      </c>
      <c r="K1826" t="str">
        <f>_xlfn.XLOOKUP(D1826, dim_channels!A:A, dim_channels!C:C, "Not Found")</f>
        <v>Corporate</v>
      </c>
      <c r="L1826" t="str">
        <f>_xlfn.XLOOKUP(D1826, dim_channels!A:A, dim_channels!B:B, "Not Found")</f>
        <v>Corporate Direct</v>
      </c>
    </row>
    <row r="1827" spans="1:12" x14ac:dyDescent="0.2">
      <c r="A1827" s="3" t="s">
        <v>2260</v>
      </c>
      <c r="B1827" s="3" t="s">
        <v>186</v>
      </c>
      <c r="C1827" s="3" t="s">
        <v>504</v>
      </c>
      <c r="D1827" s="3" t="s">
        <v>27</v>
      </c>
      <c r="E1827" s="3" t="s">
        <v>34</v>
      </c>
      <c r="F1827" s="3">
        <v>7644</v>
      </c>
      <c r="G1827" s="3">
        <v>1375.92</v>
      </c>
      <c r="H1827" s="3">
        <v>6268.08</v>
      </c>
      <c r="I1827" s="3" t="s">
        <v>29</v>
      </c>
      <c r="J1827" s="5">
        <v>1.219512195121951</v>
      </c>
      <c r="K1827" t="str">
        <f>_xlfn.XLOOKUP(D1827, dim_channels!A:A, dim_channels!C:C, "Not Found")</f>
        <v>OTA</v>
      </c>
      <c r="L1827" t="str">
        <f>_xlfn.XLOOKUP(D1827, dim_channels!A:A, dim_channels!B:B, "Not Found")</f>
        <v>Expedia</v>
      </c>
    </row>
    <row r="1828" spans="1:12" x14ac:dyDescent="0.2">
      <c r="A1828" s="2" t="s">
        <v>2261</v>
      </c>
      <c r="B1828" s="2" t="s">
        <v>165</v>
      </c>
      <c r="C1828" s="2" t="s">
        <v>151</v>
      </c>
      <c r="D1828" s="2" t="s">
        <v>45</v>
      </c>
      <c r="E1828" s="2" t="s">
        <v>89</v>
      </c>
      <c r="F1828" s="2">
        <v>11548.26</v>
      </c>
      <c r="G1828" s="2">
        <v>0</v>
      </c>
      <c r="H1828" s="2">
        <v>11548.26</v>
      </c>
      <c r="I1828" s="2" t="s">
        <v>29</v>
      </c>
      <c r="J1828" s="4">
        <v>1</v>
      </c>
      <c r="K1828" t="str">
        <f>_xlfn.XLOOKUP(D1828, dim_channels!A:A, dim_channels!C:C, "Not Found")</f>
        <v>Corporate</v>
      </c>
      <c r="L1828" t="str">
        <f>_xlfn.XLOOKUP(D1828, dim_channels!A:A, dim_channels!B:B, "Not Found")</f>
        <v>Corporate Direct</v>
      </c>
    </row>
    <row r="1829" spans="1:12" x14ac:dyDescent="0.2">
      <c r="A1829" s="3" t="s">
        <v>2262</v>
      </c>
      <c r="B1829" s="3" t="s">
        <v>251</v>
      </c>
      <c r="C1829" s="3" t="s">
        <v>498</v>
      </c>
      <c r="D1829" s="3" t="s">
        <v>52</v>
      </c>
      <c r="E1829" s="3" t="s">
        <v>60</v>
      </c>
      <c r="F1829" s="3">
        <v>10239.43</v>
      </c>
      <c r="G1829" s="3">
        <v>0</v>
      </c>
      <c r="H1829" s="3">
        <v>10239.43</v>
      </c>
      <c r="I1829" s="3" t="s">
        <v>29</v>
      </c>
      <c r="J1829" s="5">
        <v>1</v>
      </c>
      <c r="K1829" t="str">
        <f>_xlfn.XLOOKUP(D1829, dim_channels!A:A, dim_channels!C:C, "Not Found")</f>
        <v>OTA</v>
      </c>
      <c r="L1829" t="str">
        <f>_xlfn.XLOOKUP(D1829, dim_channels!A:A, dim_channels!B:B, "Not Found")</f>
        <v>Agoda</v>
      </c>
    </row>
    <row r="1830" spans="1:12" x14ac:dyDescent="0.2">
      <c r="A1830" s="2" t="s">
        <v>2263</v>
      </c>
      <c r="B1830" s="2" t="s">
        <v>1021</v>
      </c>
      <c r="C1830" s="2" t="s">
        <v>360</v>
      </c>
      <c r="D1830" s="2" t="s">
        <v>52</v>
      </c>
      <c r="E1830" s="2" t="s">
        <v>60</v>
      </c>
      <c r="F1830" s="2">
        <v>12050.97</v>
      </c>
      <c r="G1830" s="2">
        <v>0</v>
      </c>
      <c r="H1830" s="2">
        <v>12050.97</v>
      </c>
      <c r="I1830" s="2" t="s">
        <v>41</v>
      </c>
      <c r="J1830" s="4">
        <v>1</v>
      </c>
      <c r="K1830" t="str">
        <f>_xlfn.XLOOKUP(D1830, dim_channels!A:A, dim_channels!C:C, "Not Found")</f>
        <v>OTA</v>
      </c>
      <c r="L1830" t="str">
        <f>_xlfn.XLOOKUP(D1830, dim_channels!A:A, dim_channels!B:B, "Not Found")</f>
        <v>Agoda</v>
      </c>
    </row>
    <row r="1831" spans="1:12" x14ac:dyDescent="0.2">
      <c r="A1831" s="3" t="s">
        <v>2264</v>
      </c>
      <c r="B1831" s="3" t="s">
        <v>139</v>
      </c>
      <c r="C1831" s="3" t="s">
        <v>73</v>
      </c>
      <c r="D1831" s="3" t="s">
        <v>45</v>
      </c>
      <c r="E1831" s="3" t="s">
        <v>89</v>
      </c>
      <c r="F1831" s="3">
        <v>15616.69</v>
      </c>
      <c r="G1831" s="3">
        <v>0</v>
      </c>
      <c r="H1831" s="3">
        <v>15616.69</v>
      </c>
      <c r="I1831" s="3" t="s">
        <v>29</v>
      </c>
      <c r="J1831" s="5">
        <v>1</v>
      </c>
      <c r="K1831" t="str">
        <f>_xlfn.XLOOKUP(D1831, dim_channels!A:A, dim_channels!C:C, "Not Found")</f>
        <v>Corporate</v>
      </c>
      <c r="L1831" t="str">
        <f>_xlfn.XLOOKUP(D1831, dim_channels!A:A, dim_channels!B:B, "Not Found")</f>
        <v>Corporate Direct</v>
      </c>
    </row>
    <row r="1832" spans="1:12" x14ac:dyDescent="0.2">
      <c r="A1832" s="2" t="s">
        <v>2265</v>
      </c>
      <c r="B1832" s="2" t="s">
        <v>244</v>
      </c>
      <c r="C1832" s="2" t="s">
        <v>460</v>
      </c>
      <c r="D1832" s="2" t="s">
        <v>27</v>
      </c>
      <c r="E1832" s="2" t="s">
        <v>60</v>
      </c>
      <c r="F1832" s="2">
        <v>27018.7</v>
      </c>
      <c r="G1832" s="2">
        <v>0</v>
      </c>
      <c r="H1832" s="2">
        <v>27018.7</v>
      </c>
      <c r="I1832" s="2" t="s">
        <v>29</v>
      </c>
      <c r="J1832" s="4">
        <v>1</v>
      </c>
      <c r="K1832" t="str">
        <f>_xlfn.XLOOKUP(D1832, dim_channels!A:A, dim_channels!C:C, "Not Found")</f>
        <v>OTA</v>
      </c>
      <c r="L1832" t="str">
        <f>_xlfn.XLOOKUP(D1832, dim_channels!A:A, dim_channels!B:B, "Not Found")</f>
        <v>Expedia</v>
      </c>
    </row>
    <row r="1833" spans="1:12" x14ac:dyDescent="0.2">
      <c r="A1833" s="3" t="s">
        <v>2266</v>
      </c>
      <c r="B1833" s="3" t="s">
        <v>205</v>
      </c>
      <c r="C1833" s="3" t="s">
        <v>212</v>
      </c>
      <c r="D1833" s="3" t="s">
        <v>64</v>
      </c>
      <c r="E1833" s="3" t="s">
        <v>28</v>
      </c>
      <c r="F1833" s="3">
        <v>3654.75</v>
      </c>
      <c r="G1833" s="3">
        <v>0</v>
      </c>
      <c r="H1833" s="3">
        <v>3654.75</v>
      </c>
      <c r="I1833" s="3" t="s">
        <v>29</v>
      </c>
      <c r="J1833" s="5">
        <v>1</v>
      </c>
      <c r="K1833" t="str">
        <f>_xlfn.XLOOKUP(D1833, dim_channels!A:A, dim_channels!C:C, "Not Found")</f>
        <v>Direct</v>
      </c>
      <c r="L1833" t="str">
        <f>_xlfn.XLOOKUP(D1833, dim_channels!A:A, dim_channels!B:B, "Not Found")</f>
        <v>Direct Website</v>
      </c>
    </row>
    <row r="1834" spans="1:12" x14ac:dyDescent="0.2">
      <c r="A1834" s="2" t="s">
        <v>2267</v>
      </c>
      <c r="B1834" s="2" t="s">
        <v>212</v>
      </c>
      <c r="C1834" s="2" t="s">
        <v>679</v>
      </c>
      <c r="D1834" s="2" t="s">
        <v>169</v>
      </c>
      <c r="E1834" s="2" t="s">
        <v>34</v>
      </c>
      <c r="F1834" s="2">
        <v>3368.89</v>
      </c>
      <c r="G1834" s="2">
        <v>673.78</v>
      </c>
      <c r="H1834" s="2">
        <v>2695.11</v>
      </c>
      <c r="I1834" s="2" t="s">
        <v>56</v>
      </c>
      <c r="J1834" s="4">
        <v>1.250000927605923</v>
      </c>
      <c r="K1834" t="str">
        <f>_xlfn.XLOOKUP(D1834, dim_channels!A:A, dim_channels!C:C, "Not Found")</f>
        <v>GDS</v>
      </c>
      <c r="L1834" t="str">
        <f>_xlfn.XLOOKUP(D1834, dim_channels!A:A, dim_channels!B:B, "Not Found")</f>
        <v>GDS (Amadeus)</v>
      </c>
    </row>
    <row r="1835" spans="1:12" x14ac:dyDescent="0.2">
      <c r="A1835" s="3" t="s">
        <v>2268</v>
      </c>
      <c r="B1835" s="3" t="s">
        <v>425</v>
      </c>
      <c r="C1835" s="3" t="s">
        <v>195</v>
      </c>
      <c r="D1835" s="3" t="s">
        <v>64</v>
      </c>
      <c r="E1835" s="3" t="s">
        <v>115</v>
      </c>
      <c r="F1835" s="3">
        <v>17511.830000000002</v>
      </c>
      <c r="G1835" s="3">
        <v>0</v>
      </c>
      <c r="H1835" s="3">
        <v>17511.830000000002</v>
      </c>
      <c r="I1835" s="3" t="s">
        <v>29</v>
      </c>
      <c r="J1835" s="5">
        <v>1</v>
      </c>
      <c r="K1835" t="str">
        <f>_xlfn.XLOOKUP(D1835, dim_channels!A:A, dim_channels!C:C, "Not Found")</f>
        <v>Direct</v>
      </c>
      <c r="L1835" t="str">
        <f>_xlfn.XLOOKUP(D1835, dim_channels!A:A, dim_channels!B:B, "Not Found")</f>
        <v>Direct Website</v>
      </c>
    </row>
    <row r="1836" spans="1:12" x14ac:dyDescent="0.2">
      <c r="A1836" s="2" t="s">
        <v>2269</v>
      </c>
      <c r="B1836" s="2" t="s">
        <v>171</v>
      </c>
      <c r="C1836" s="2" t="s">
        <v>162</v>
      </c>
      <c r="D1836" s="2" t="s">
        <v>33</v>
      </c>
      <c r="E1836" s="2" t="s">
        <v>34</v>
      </c>
      <c r="F1836" s="2">
        <v>7486.59</v>
      </c>
      <c r="G1836" s="2">
        <v>1122.99</v>
      </c>
      <c r="H1836" s="2">
        <v>6363.6</v>
      </c>
      <c r="I1836" s="2" t="s">
        <v>56</v>
      </c>
      <c r="J1836" s="4">
        <v>1.1764708655478029</v>
      </c>
      <c r="K1836" t="str">
        <f>_xlfn.XLOOKUP(D1836, dim_channels!A:A, dim_channels!C:C, "Not Found")</f>
        <v>OTA</v>
      </c>
      <c r="L1836" t="str">
        <f>_xlfn.XLOOKUP(D1836, dim_channels!A:A, dim_channels!B:B, "Not Found")</f>
        <v>Booking.com</v>
      </c>
    </row>
    <row r="1837" spans="1:12" x14ac:dyDescent="0.2">
      <c r="A1837" s="3" t="s">
        <v>2270</v>
      </c>
      <c r="B1837" s="3" t="s">
        <v>846</v>
      </c>
      <c r="C1837" s="3" t="s">
        <v>123</v>
      </c>
      <c r="D1837" s="3" t="s">
        <v>33</v>
      </c>
      <c r="E1837" s="3" t="s">
        <v>28</v>
      </c>
      <c r="F1837" s="3">
        <v>5204.21</v>
      </c>
      <c r="G1837" s="3">
        <v>780.63</v>
      </c>
      <c r="H1837" s="3">
        <v>4423.58</v>
      </c>
      <c r="I1837" s="3" t="s">
        <v>29</v>
      </c>
      <c r="J1837" s="5">
        <v>1.176470189303686</v>
      </c>
      <c r="K1837" t="str">
        <f>_xlfn.XLOOKUP(D1837, dim_channels!A:A, dim_channels!C:C, "Not Found")</f>
        <v>OTA</v>
      </c>
      <c r="L1837" t="str">
        <f>_xlfn.XLOOKUP(D1837, dim_channels!A:A, dim_channels!B:B, "Not Found")</f>
        <v>Booking.com</v>
      </c>
    </row>
    <row r="1838" spans="1:12" x14ac:dyDescent="0.2">
      <c r="A1838" s="2" t="s">
        <v>2271</v>
      </c>
      <c r="B1838" s="2" t="s">
        <v>181</v>
      </c>
      <c r="C1838" s="2" t="s">
        <v>484</v>
      </c>
      <c r="D1838" s="2" t="s">
        <v>52</v>
      </c>
      <c r="E1838" s="2" t="s">
        <v>60</v>
      </c>
      <c r="F1838" s="2">
        <v>8916.17</v>
      </c>
      <c r="G1838" s="2">
        <v>0</v>
      </c>
      <c r="H1838" s="2">
        <v>8916.17</v>
      </c>
      <c r="I1838" s="2" t="s">
        <v>56</v>
      </c>
      <c r="J1838" s="4">
        <v>1</v>
      </c>
      <c r="K1838" t="str">
        <f>_xlfn.XLOOKUP(D1838, dim_channels!A:A, dim_channels!C:C, "Not Found")</f>
        <v>OTA</v>
      </c>
      <c r="L1838" t="str">
        <f>_xlfn.XLOOKUP(D1838, dim_channels!A:A, dim_channels!B:B, "Not Found")</f>
        <v>Agoda</v>
      </c>
    </row>
    <row r="1839" spans="1:12" x14ac:dyDescent="0.2">
      <c r="A1839" s="3" t="s">
        <v>2272</v>
      </c>
      <c r="B1839" s="3" t="s">
        <v>294</v>
      </c>
      <c r="C1839" s="3" t="s">
        <v>520</v>
      </c>
      <c r="D1839" s="3" t="s">
        <v>64</v>
      </c>
      <c r="E1839" s="3" t="s">
        <v>115</v>
      </c>
      <c r="F1839" s="3">
        <v>3180.85</v>
      </c>
      <c r="G1839" s="3">
        <v>0</v>
      </c>
      <c r="H1839" s="3">
        <v>3180.85</v>
      </c>
      <c r="I1839" s="3" t="s">
        <v>41</v>
      </c>
      <c r="J1839" s="5">
        <v>1</v>
      </c>
      <c r="K1839" t="str">
        <f>_xlfn.XLOOKUP(D1839, dim_channels!A:A, dim_channels!C:C, "Not Found")</f>
        <v>Direct</v>
      </c>
      <c r="L1839" t="str">
        <f>_xlfn.XLOOKUP(D1839, dim_channels!A:A, dim_channels!B:B, "Not Found")</f>
        <v>Direct Website</v>
      </c>
    </row>
    <row r="1840" spans="1:12" x14ac:dyDescent="0.2">
      <c r="A1840" s="2" t="s">
        <v>2273</v>
      </c>
      <c r="B1840" s="2" t="s">
        <v>653</v>
      </c>
      <c r="C1840" s="2" t="s">
        <v>174</v>
      </c>
      <c r="D1840" s="2" t="s">
        <v>114</v>
      </c>
      <c r="E1840" s="2" t="s">
        <v>46</v>
      </c>
      <c r="F1840" s="2">
        <v>10630.33</v>
      </c>
      <c r="G1840" s="2">
        <v>1063.03</v>
      </c>
      <c r="H1840" s="2">
        <v>9567.2999999999993</v>
      </c>
      <c r="I1840" s="2" t="s">
        <v>29</v>
      </c>
      <c r="J1840" s="4">
        <v>1.1111107627021211</v>
      </c>
      <c r="K1840" t="str">
        <f>_xlfn.XLOOKUP(D1840, dim_channels!A:A, dim_channels!C:C, "Not Found")</f>
        <v>Offline</v>
      </c>
      <c r="L1840" t="str">
        <f>_xlfn.XLOOKUP(D1840, dim_channels!A:A, dim_channels!B:B, "Not Found")</f>
        <v>Travel Agency</v>
      </c>
    </row>
    <row r="1841" spans="1:12" x14ac:dyDescent="0.2">
      <c r="A1841" s="3" t="s">
        <v>2274</v>
      </c>
      <c r="B1841" s="3" t="s">
        <v>162</v>
      </c>
      <c r="C1841" s="3" t="s">
        <v>425</v>
      </c>
      <c r="D1841" s="3" t="s">
        <v>64</v>
      </c>
      <c r="E1841" s="3" t="s">
        <v>34</v>
      </c>
      <c r="F1841" s="3">
        <v>8675.26</v>
      </c>
      <c r="G1841" s="3">
        <v>0</v>
      </c>
      <c r="H1841" s="3">
        <v>8675.26</v>
      </c>
      <c r="I1841" s="3" t="s">
        <v>29</v>
      </c>
      <c r="J1841" s="5">
        <v>1</v>
      </c>
      <c r="K1841" t="str">
        <f>_xlfn.XLOOKUP(D1841, dim_channels!A:A, dim_channels!C:C, "Not Found")</f>
        <v>Direct</v>
      </c>
      <c r="L1841" t="str">
        <f>_xlfn.XLOOKUP(D1841, dim_channels!A:A, dim_channels!B:B, "Not Found")</f>
        <v>Direct Website</v>
      </c>
    </row>
    <row r="1842" spans="1:12" x14ac:dyDescent="0.2">
      <c r="A1842" s="2" t="s">
        <v>2275</v>
      </c>
      <c r="B1842" s="2" t="s">
        <v>679</v>
      </c>
      <c r="C1842" s="2" t="s">
        <v>634</v>
      </c>
      <c r="D1842" s="2" t="s">
        <v>45</v>
      </c>
      <c r="E1842" s="2" t="s">
        <v>46</v>
      </c>
      <c r="F1842" s="2">
        <v>10802.1</v>
      </c>
      <c r="G1842" s="2">
        <v>540.1</v>
      </c>
      <c r="H1842" s="2">
        <v>10262</v>
      </c>
      <c r="I1842" s="2" t="s">
        <v>29</v>
      </c>
      <c r="J1842" s="4">
        <v>1.0526310660689919</v>
      </c>
      <c r="K1842" t="str">
        <f>_xlfn.XLOOKUP(D1842, dim_channels!A:A, dim_channels!C:C, "Not Found")</f>
        <v>Corporate</v>
      </c>
      <c r="L1842" t="str">
        <f>_xlfn.XLOOKUP(D1842, dim_channels!A:A, dim_channels!B:B, "Not Found")</f>
        <v>Corporate Direct</v>
      </c>
    </row>
    <row r="1843" spans="1:12" x14ac:dyDescent="0.2">
      <c r="A1843" s="3" t="s">
        <v>2276</v>
      </c>
      <c r="B1843" s="3" t="s">
        <v>72</v>
      </c>
      <c r="C1843" s="3" t="s">
        <v>302</v>
      </c>
      <c r="D1843" s="3" t="s">
        <v>52</v>
      </c>
      <c r="E1843" s="3" t="s">
        <v>34</v>
      </c>
      <c r="F1843" s="3">
        <v>14738.81</v>
      </c>
      <c r="G1843" s="3">
        <v>1768.66</v>
      </c>
      <c r="H1843" s="3">
        <v>12970.15</v>
      </c>
      <c r="I1843" s="3" t="s">
        <v>56</v>
      </c>
      <c r="J1843" s="5">
        <v>1.13636388168217</v>
      </c>
      <c r="K1843" t="str">
        <f>_xlfn.XLOOKUP(D1843, dim_channels!A:A, dim_channels!C:C, "Not Found")</f>
        <v>OTA</v>
      </c>
      <c r="L1843" t="str">
        <f>_xlfn.XLOOKUP(D1843, dim_channels!A:A, dim_channels!B:B, "Not Found")</f>
        <v>Agoda</v>
      </c>
    </row>
    <row r="1844" spans="1:12" x14ac:dyDescent="0.2">
      <c r="A1844" s="2" t="s">
        <v>2277</v>
      </c>
      <c r="B1844" s="2" t="s">
        <v>817</v>
      </c>
      <c r="C1844" s="2" t="s">
        <v>817</v>
      </c>
      <c r="D1844" s="2" t="s">
        <v>33</v>
      </c>
      <c r="E1844" s="2" t="s">
        <v>28</v>
      </c>
      <c r="F1844" s="2">
        <v>5016.53</v>
      </c>
      <c r="G1844" s="2">
        <v>752.48</v>
      </c>
      <c r="H1844" s="2">
        <v>4264.05</v>
      </c>
      <c r="I1844" s="2" t="s">
        <v>41</v>
      </c>
      <c r="J1844" s="4">
        <v>1.1764707261875449</v>
      </c>
      <c r="K1844" t="str">
        <f>_xlfn.XLOOKUP(D1844, dim_channels!A:A, dim_channels!C:C, "Not Found")</f>
        <v>OTA</v>
      </c>
      <c r="L1844" t="str">
        <f>_xlfn.XLOOKUP(D1844, dim_channels!A:A, dim_channels!B:B, "Not Found")</f>
        <v>Booking.com</v>
      </c>
    </row>
    <row r="1845" spans="1:12" x14ac:dyDescent="0.2">
      <c r="A1845" s="3" t="s">
        <v>2278</v>
      </c>
      <c r="B1845" s="3" t="s">
        <v>155</v>
      </c>
      <c r="C1845" s="3" t="s">
        <v>62</v>
      </c>
      <c r="D1845" s="3" t="s">
        <v>52</v>
      </c>
      <c r="E1845" s="3" t="s">
        <v>60</v>
      </c>
      <c r="F1845" s="3">
        <v>10522.07</v>
      </c>
      <c r="G1845" s="3">
        <v>0</v>
      </c>
      <c r="H1845" s="3">
        <v>10522.07</v>
      </c>
      <c r="I1845" s="3" t="s">
        <v>29</v>
      </c>
      <c r="J1845" s="5">
        <v>1</v>
      </c>
      <c r="K1845" t="str">
        <f>_xlfn.XLOOKUP(D1845, dim_channels!A:A, dim_channels!C:C, "Not Found")</f>
        <v>OTA</v>
      </c>
      <c r="L1845" t="str">
        <f>_xlfn.XLOOKUP(D1845, dim_channels!A:A, dim_channels!B:B, "Not Found")</f>
        <v>Agoda</v>
      </c>
    </row>
    <row r="1846" spans="1:12" x14ac:dyDescent="0.2">
      <c r="A1846" s="2" t="s">
        <v>2279</v>
      </c>
      <c r="B1846" s="2" t="s">
        <v>118</v>
      </c>
      <c r="C1846" s="2" t="s">
        <v>302</v>
      </c>
      <c r="D1846" s="2" t="s">
        <v>45</v>
      </c>
      <c r="E1846" s="2" t="s">
        <v>89</v>
      </c>
      <c r="F1846" s="2">
        <v>3541.81</v>
      </c>
      <c r="G1846" s="2">
        <v>0</v>
      </c>
      <c r="H1846" s="2">
        <v>3541.81</v>
      </c>
      <c r="I1846" s="2" t="s">
        <v>29</v>
      </c>
      <c r="J1846" s="4">
        <v>1</v>
      </c>
      <c r="K1846" t="str">
        <f>_xlfn.XLOOKUP(D1846, dim_channels!A:A, dim_channels!C:C, "Not Found")</f>
        <v>Corporate</v>
      </c>
      <c r="L1846" t="str">
        <f>_xlfn.XLOOKUP(D1846, dim_channels!A:A, dim_channels!B:B, "Not Found")</f>
        <v>Corporate Direct</v>
      </c>
    </row>
    <row r="1847" spans="1:12" x14ac:dyDescent="0.2">
      <c r="A1847" s="3" t="s">
        <v>2280</v>
      </c>
      <c r="B1847" s="3" t="s">
        <v>244</v>
      </c>
      <c r="C1847" s="3" t="s">
        <v>26</v>
      </c>
      <c r="D1847" s="3" t="s">
        <v>114</v>
      </c>
      <c r="E1847" s="3" t="s">
        <v>115</v>
      </c>
      <c r="F1847" s="3">
        <v>2758.4</v>
      </c>
      <c r="G1847" s="3">
        <v>275.83999999999997</v>
      </c>
      <c r="H1847" s="3">
        <v>2482.56</v>
      </c>
      <c r="I1847" s="3" t="s">
        <v>29</v>
      </c>
      <c r="J1847" s="5">
        <v>1.1111111111111109</v>
      </c>
      <c r="K1847" t="str">
        <f>_xlfn.XLOOKUP(D1847, dim_channels!A:A, dim_channels!C:C, "Not Found")</f>
        <v>Offline</v>
      </c>
      <c r="L1847" t="str">
        <f>_xlfn.XLOOKUP(D1847, dim_channels!A:A, dim_channels!B:B, "Not Found")</f>
        <v>Travel Agency</v>
      </c>
    </row>
    <row r="1848" spans="1:12" x14ac:dyDescent="0.2">
      <c r="A1848" s="2" t="s">
        <v>2281</v>
      </c>
      <c r="B1848" s="2" t="s">
        <v>574</v>
      </c>
      <c r="C1848" s="2" t="s">
        <v>26</v>
      </c>
      <c r="D1848" s="2" t="s">
        <v>206</v>
      </c>
      <c r="E1848" s="2" t="s">
        <v>207</v>
      </c>
      <c r="F1848" s="2">
        <v>2871.15</v>
      </c>
      <c r="G1848" s="2">
        <v>0</v>
      </c>
      <c r="H1848" s="2">
        <v>2871.15</v>
      </c>
      <c r="I1848" s="2" t="s">
        <v>56</v>
      </c>
      <c r="J1848" s="4">
        <v>1</v>
      </c>
      <c r="K1848" t="str">
        <f>_xlfn.XLOOKUP(D1848, dim_channels!A:A, dim_channels!C:C, "Not Found")</f>
        <v>Direct</v>
      </c>
      <c r="L1848" t="str">
        <f>_xlfn.XLOOKUP(D1848, dim_channels!A:A, dim_channels!B:B, "Not Found")</f>
        <v>Walk-in</v>
      </c>
    </row>
    <row r="1849" spans="1:12" x14ac:dyDescent="0.2">
      <c r="A1849" s="3" t="s">
        <v>2282</v>
      </c>
      <c r="B1849" s="3" t="s">
        <v>653</v>
      </c>
      <c r="C1849" s="3" t="s">
        <v>87</v>
      </c>
      <c r="D1849" s="3" t="s">
        <v>45</v>
      </c>
      <c r="E1849" s="3" t="s">
        <v>89</v>
      </c>
      <c r="F1849" s="3">
        <v>4205.28</v>
      </c>
      <c r="G1849" s="3">
        <v>0</v>
      </c>
      <c r="H1849" s="3">
        <v>4205.28</v>
      </c>
      <c r="I1849" s="3" t="s">
        <v>29</v>
      </c>
      <c r="J1849" s="5">
        <v>1</v>
      </c>
      <c r="K1849" t="str">
        <f>_xlfn.XLOOKUP(D1849, dim_channels!A:A, dim_channels!C:C, "Not Found")</f>
        <v>Corporate</v>
      </c>
      <c r="L1849" t="str">
        <f>_xlfn.XLOOKUP(D1849, dim_channels!A:A, dim_channels!B:B, "Not Found")</f>
        <v>Corporate Direct</v>
      </c>
    </row>
    <row r="1850" spans="1:12" x14ac:dyDescent="0.2">
      <c r="A1850" s="2" t="s">
        <v>2283</v>
      </c>
      <c r="B1850" s="2" t="s">
        <v>454</v>
      </c>
      <c r="C1850" s="2" t="s">
        <v>91</v>
      </c>
      <c r="D1850" s="2" t="s">
        <v>64</v>
      </c>
      <c r="E1850" s="2" t="s">
        <v>115</v>
      </c>
      <c r="F1850" s="2">
        <v>4668.34</v>
      </c>
      <c r="G1850" s="2">
        <v>0</v>
      </c>
      <c r="H1850" s="2">
        <v>4668.34</v>
      </c>
      <c r="I1850" s="2" t="s">
        <v>56</v>
      </c>
      <c r="J1850" s="4">
        <v>1</v>
      </c>
      <c r="K1850" t="str">
        <f>_xlfn.XLOOKUP(D1850, dim_channels!A:A, dim_channels!C:C, "Not Found")</f>
        <v>Direct</v>
      </c>
      <c r="L1850" t="str">
        <f>_xlfn.XLOOKUP(D1850, dim_channels!A:A, dim_channels!B:B, "Not Found")</f>
        <v>Direct Website</v>
      </c>
    </row>
    <row r="1851" spans="1:12" x14ac:dyDescent="0.2">
      <c r="A1851" s="3" t="s">
        <v>2284</v>
      </c>
      <c r="B1851" s="3" t="s">
        <v>630</v>
      </c>
      <c r="C1851" s="3" t="s">
        <v>753</v>
      </c>
      <c r="D1851" s="3" t="s">
        <v>33</v>
      </c>
      <c r="E1851" s="3" t="s">
        <v>34</v>
      </c>
      <c r="F1851" s="3">
        <v>11716.37</v>
      </c>
      <c r="G1851" s="3">
        <v>1757.46</v>
      </c>
      <c r="H1851" s="3">
        <v>9958.91</v>
      </c>
      <c r="I1851" s="3" t="s">
        <v>41</v>
      </c>
      <c r="J1851" s="5">
        <v>1.1764711198313871</v>
      </c>
      <c r="K1851" t="str">
        <f>_xlfn.XLOOKUP(D1851, dim_channels!A:A, dim_channels!C:C, "Not Found")</f>
        <v>OTA</v>
      </c>
      <c r="L1851" t="str">
        <f>_xlfn.XLOOKUP(D1851, dim_channels!A:A, dim_channels!B:B, "Not Found")</f>
        <v>Booking.com</v>
      </c>
    </row>
    <row r="1852" spans="1:12" x14ac:dyDescent="0.2">
      <c r="A1852" s="2" t="s">
        <v>2285</v>
      </c>
      <c r="B1852" s="2" t="s">
        <v>567</v>
      </c>
      <c r="C1852" s="2" t="s">
        <v>597</v>
      </c>
      <c r="D1852" s="2" t="s">
        <v>64</v>
      </c>
      <c r="E1852" s="2" t="s">
        <v>34</v>
      </c>
      <c r="F1852" s="2">
        <v>2745.71</v>
      </c>
      <c r="G1852" s="2">
        <v>0</v>
      </c>
      <c r="H1852" s="2">
        <v>2745.71</v>
      </c>
      <c r="I1852" s="2" t="s">
        <v>56</v>
      </c>
      <c r="J1852" s="4">
        <v>1</v>
      </c>
      <c r="K1852" t="str">
        <f>_xlfn.XLOOKUP(D1852, dim_channels!A:A, dim_channels!C:C, "Not Found")</f>
        <v>Direct</v>
      </c>
      <c r="L1852" t="str">
        <f>_xlfn.XLOOKUP(D1852, dim_channels!A:A, dim_channels!B:B, "Not Found")</f>
        <v>Direct Website</v>
      </c>
    </row>
    <row r="1853" spans="1:12" x14ac:dyDescent="0.2">
      <c r="A1853" s="3" t="s">
        <v>2286</v>
      </c>
      <c r="B1853" s="3" t="s">
        <v>359</v>
      </c>
      <c r="C1853" s="3" t="s">
        <v>305</v>
      </c>
      <c r="D1853" s="3" t="s">
        <v>206</v>
      </c>
      <c r="E1853" s="3" t="s">
        <v>207</v>
      </c>
      <c r="F1853" s="3">
        <v>13575.36</v>
      </c>
      <c r="G1853" s="3">
        <v>0</v>
      </c>
      <c r="H1853" s="3">
        <v>13575.36</v>
      </c>
      <c r="I1853" s="3" t="s">
        <v>29</v>
      </c>
      <c r="J1853" s="5">
        <v>1</v>
      </c>
      <c r="K1853" t="str">
        <f>_xlfn.XLOOKUP(D1853, dim_channels!A:A, dim_channels!C:C, "Not Found")</f>
        <v>Direct</v>
      </c>
      <c r="L1853" t="str">
        <f>_xlfn.XLOOKUP(D1853, dim_channels!A:A, dim_channels!B:B, "Not Found")</f>
        <v>Walk-in</v>
      </c>
    </row>
    <row r="1854" spans="1:12" x14ac:dyDescent="0.2">
      <c r="A1854" s="2" t="s">
        <v>2287</v>
      </c>
      <c r="B1854" s="2" t="s">
        <v>376</v>
      </c>
      <c r="C1854" s="2" t="s">
        <v>178</v>
      </c>
      <c r="D1854" s="2" t="s">
        <v>33</v>
      </c>
      <c r="E1854" s="2" t="s">
        <v>34</v>
      </c>
      <c r="F1854" s="2">
        <v>6033.83</v>
      </c>
      <c r="G1854" s="2">
        <v>905.07</v>
      </c>
      <c r="H1854" s="2">
        <v>5128.76</v>
      </c>
      <c r="I1854" s="2" t="s">
        <v>29</v>
      </c>
      <c r="J1854" s="4">
        <v>1.176469555994041</v>
      </c>
      <c r="K1854" t="str">
        <f>_xlfn.XLOOKUP(D1854, dim_channels!A:A, dim_channels!C:C, "Not Found")</f>
        <v>OTA</v>
      </c>
      <c r="L1854" t="str">
        <f>_xlfn.XLOOKUP(D1854, dim_channels!A:A, dim_channels!B:B, "Not Found")</f>
        <v>Booking.com</v>
      </c>
    </row>
    <row r="1855" spans="1:12" x14ac:dyDescent="0.2">
      <c r="A1855" s="3" t="s">
        <v>2288</v>
      </c>
      <c r="B1855" s="3" t="s">
        <v>875</v>
      </c>
      <c r="C1855" s="3" t="s">
        <v>212</v>
      </c>
      <c r="D1855" s="3" t="s">
        <v>52</v>
      </c>
      <c r="E1855" s="3" t="s">
        <v>60</v>
      </c>
      <c r="F1855" s="3">
        <v>5212.09</v>
      </c>
      <c r="G1855" s="3">
        <v>0</v>
      </c>
      <c r="H1855" s="3">
        <v>5212.09</v>
      </c>
      <c r="I1855" s="3" t="s">
        <v>29</v>
      </c>
      <c r="J1855" s="5">
        <v>1</v>
      </c>
      <c r="K1855" t="str">
        <f>_xlfn.XLOOKUP(D1855, dim_channels!A:A, dim_channels!C:C, "Not Found")</f>
        <v>OTA</v>
      </c>
      <c r="L1855" t="str">
        <f>_xlfn.XLOOKUP(D1855, dim_channels!A:A, dim_channels!B:B, "Not Found")</f>
        <v>Agoda</v>
      </c>
    </row>
    <row r="1856" spans="1:12" x14ac:dyDescent="0.2">
      <c r="A1856" s="2" t="s">
        <v>2289</v>
      </c>
      <c r="B1856" s="2" t="s">
        <v>141</v>
      </c>
      <c r="C1856" s="2" t="s">
        <v>141</v>
      </c>
      <c r="D1856" s="2" t="s">
        <v>45</v>
      </c>
      <c r="E1856" s="2" t="s">
        <v>89</v>
      </c>
      <c r="F1856" s="2">
        <v>4690.26</v>
      </c>
      <c r="G1856" s="2">
        <v>0</v>
      </c>
      <c r="H1856" s="2">
        <v>4690.26</v>
      </c>
      <c r="I1856" s="2" t="s">
        <v>29</v>
      </c>
      <c r="J1856" s="4">
        <v>1</v>
      </c>
      <c r="K1856" t="str">
        <f>_xlfn.XLOOKUP(D1856, dim_channels!A:A, dim_channels!C:C, "Not Found")</f>
        <v>Corporate</v>
      </c>
      <c r="L1856" t="str">
        <f>_xlfn.XLOOKUP(D1856, dim_channels!A:A, dim_channels!B:B, "Not Found")</f>
        <v>Corporate Direct</v>
      </c>
    </row>
    <row r="1857" spans="1:12" x14ac:dyDescent="0.2">
      <c r="A1857" s="3" t="s">
        <v>2290</v>
      </c>
      <c r="B1857" s="3" t="s">
        <v>50</v>
      </c>
      <c r="C1857" s="3" t="s">
        <v>50</v>
      </c>
      <c r="D1857" s="3" t="s">
        <v>45</v>
      </c>
      <c r="E1857" s="3" t="s">
        <v>46</v>
      </c>
      <c r="F1857" s="3">
        <v>6682.99</v>
      </c>
      <c r="G1857" s="3">
        <v>334.15</v>
      </c>
      <c r="H1857" s="3">
        <v>6348.84</v>
      </c>
      <c r="I1857" s="3" t="s">
        <v>56</v>
      </c>
      <c r="J1857" s="5">
        <v>1.0526316618468889</v>
      </c>
      <c r="K1857" t="str">
        <f>_xlfn.XLOOKUP(D1857, dim_channels!A:A, dim_channels!C:C, "Not Found")</f>
        <v>Corporate</v>
      </c>
      <c r="L1857" t="str">
        <f>_xlfn.XLOOKUP(D1857, dim_channels!A:A, dim_channels!B:B, "Not Found")</f>
        <v>Corporate Direct</v>
      </c>
    </row>
    <row r="1858" spans="1:12" x14ac:dyDescent="0.2">
      <c r="A1858" s="2" t="s">
        <v>2291</v>
      </c>
      <c r="B1858" s="2" t="s">
        <v>405</v>
      </c>
      <c r="C1858" s="2" t="s">
        <v>1560</v>
      </c>
      <c r="D1858" s="2" t="s">
        <v>52</v>
      </c>
      <c r="E1858" s="2" t="s">
        <v>60</v>
      </c>
      <c r="F1858" s="2">
        <v>9341</v>
      </c>
      <c r="G1858" s="2">
        <v>0</v>
      </c>
      <c r="H1858" s="2">
        <v>9341</v>
      </c>
      <c r="I1858" s="2" t="s">
        <v>29</v>
      </c>
      <c r="J1858" s="4">
        <v>1</v>
      </c>
      <c r="K1858" t="str">
        <f>_xlfn.XLOOKUP(D1858, dim_channels!A:A, dim_channels!C:C, "Not Found")</f>
        <v>OTA</v>
      </c>
      <c r="L1858" t="str">
        <f>_xlfn.XLOOKUP(D1858, dim_channels!A:A, dim_channels!B:B, "Not Found")</f>
        <v>Agoda</v>
      </c>
    </row>
    <row r="1859" spans="1:12" x14ac:dyDescent="0.2">
      <c r="A1859" s="3" t="s">
        <v>2292</v>
      </c>
      <c r="B1859" s="3" t="s">
        <v>104</v>
      </c>
      <c r="C1859" s="3" t="s">
        <v>251</v>
      </c>
      <c r="D1859" s="3" t="s">
        <v>27</v>
      </c>
      <c r="E1859" s="3" t="s">
        <v>60</v>
      </c>
      <c r="F1859" s="3">
        <v>11559.92</v>
      </c>
      <c r="G1859" s="3">
        <v>0</v>
      </c>
      <c r="H1859" s="3">
        <v>11559.92</v>
      </c>
      <c r="I1859" s="3" t="s">
        <v>29</v>
      </c>
      <c r="J1859" s="5">
        <v>1</v>
      </c>
      <c r="K1859" t="str">
        <f>_xlfn.XLOOKUP(D1859, dim_channels!A:A, dim_channels!C:C, "Not Found")</f>
        <v>OTA</v>
      </c>
      <c r="L1859" t="str">
        <f>_xlfn.XLOOKUP(D1859, dim_channels!A:A, dim_channels!B:B, "Not Found")</f>
        <v>Expedia</v>
      </c>
    </row>
    <row r="1860" spans="1:12" x14ac:dyDescent="0.2">
      <c r="A1860" s="2" t="s">
        <v>2293</v>
      </c>
      <c r="B1860" s="2" t="s">
        <v>712</v>
      </c>
      <c r="C1860" s="2" t="s">
        <v>505</v>
      </c>
      <c r="D1860" s="2" t="s">
        <v>52</v>
      </c>
      <c r="E1860" s="2" t="s">
        <v>34</v>
      </c>
      <c r="F1860" s="2">
        <v>6796.25</v>
      </c>
      <c r="G1860" s="2">
        <v>815.55</v>
      </c>
      <c r="H1860" s="2">
        <v>5980.7</v>
      </c>
      <c r="I1860" s="2" t="s">
        <v>41</v>
      </c>
      <c r="J1860" s="4">
        <v>1.136363636363636</v>
      </c>
      <c r="K1860" t="str">
        <f>_xlfn.XLOOKUP(D1860, dim_channels!A:A, dim_channels!C:C, "Not Found")</f>
        <v>OTA</v>
      </c>
      <c r="L1860" t="str">
        <f>_xlfn.XLOOKUP(D1860, dim_channels!A:A, dim_channels!B:B, "Not Found")</f>
        <v>Agoda</v>
      </c>
    </row>
    <row r="1861" spans="1:12" x14ac:dyDescent="0.2">
      <c r="A1861" s="3" t="s">
        <v>2294</v>
      </c>
      <c r="B1861" s="3" t="s">
        <v>525</v>
      </c>
      <c r="C1861" s="3" t="s">
        <v>37</v>
      </c>
      <c r="D1861" s="3" t="s">
        <v>169</v>
      </c>
      <c r="E1861" s="3" t="s">
        <v>46</v>
      </c>
      <c r="F1861" s="3">
        <v>5902.49</v>
      </c>
      <c r="G1861" s="3">
        <v>1180.5</v>
      </c>
      <c r="H1861" s="3">
        <v>4721.99</v>
      </c>
      <c r="I1861" s="3" t="s">
        <v>29</v>
      </c>
      <c r="J1861" s="5">
        <v>1.2500005294378</v>
      </c>
      <c r="K1861" t="str">
        <f>_xlfn.XLOOKUP(D1861, dim_channels!A:A, dim_channels!C:C, "Not Found")</f>
        <v>GDS</v>
      </c>
      <c r="L1861" t="str">
        <f>_xlfn.XLOOKUP(D1861, dim_channels!A:A, dim_channels!B:B, "Not Found")</f>
        <v>GDS (Amadeus)</v>
      </c>
    </row>
    <row r="1862" spans="1:12" x14ac:dyDescent="0.2">
      <c r="A1862" s="2" t="s">
        <v>2295</v>
      </c>
      <c r="B1862" s="2" t="s">
        <v>118</v>
      </c>
      <c r="C1862" s="2" t="s">
        <v>283</v>
      </c>
      <c r="D1862" s="2" t="s">
        <v>33</v>
      </c>
      <c r="E1862" s="2" t="s">
        <v>34</v>
      </c>
      <c r="F1862" s="2">
        <v>8001.07</v>
      </c>
      <c r="G1862" s="2">
        <v>1200.1600000000001</v>
      </c>
      <c r="H1862" s="2">
        <v>6800.91</v>
      </c>
      <c r="I1862" s="2" t="s">
        <v>41</v>
      </c>
      <c r="J1862" s="4">
        <v>1.176470501741679</v>
      </c>
      <c r="K1862" t="str">
        <f>_xlfn.XLOOKUP(D1862, dim_channels!A:A, dim_channels!C:C, "Not Found")</f>
        <v>OTA</v>
      </c>
      <c r="L1862" t="str">
        <f>_xlfn.XLOOKUP(D1862, dim_channels!A:A, dim_channels!B:B, "Not Found")</f>
        <v>Booking.com</v>
      </c>
    </row>
    <row r="1863" spans="1:12" x14ac:dyDescent="0.2">
      <c r="A1863" s="3" t="s">
        <v>2296</v>
      </c>
      <c r="B1863" s="3" t="s">
        <v>133</v>
      </c>
      <c r="C1863" s="3" t="s">
        <v>863</v>
      </c>
      <c r="D1863" s="3" t="s">
        <v>64</v>
      </c>
      <c r="E1863" s="3" t="s">
        <v>34</v>
      </c>
      <c r="F1863" s="3">
        <v>4902.88</v>
      </c>
      <c r="G1863" s="3">
        <v>0</v>
      </c>
      <c r="H1863" s="3">
        <v>4902.88</v>
      </c>
      <c r="I1863" s="3" t="s">
        <v>29</v>
      </c>
      <c r="J1863" s="5">
        <v>1</v>
      </c>
      <c r="K1863" t="str">
        <f>_xlfn.XLOOKUP(D1863, dim_channels!A:A, dim_channels!C:C, "Not Found")</f>
        <v>Direct</v>
      </c>
      <c r="L1863" t="str">
        <f>_xlfn.XLOOKUP(D1863, dim_channels!A:A, dim_channels!B:B, "Not Found")</f>
        <v>Direct Website</v>
      </c>
    </row>
    <row r="1864" spans="1:12" x14ac:dyDescent="0.2">
      <c r="A1864" s="2" t="s">
        <v>2297</v>
      </c>
      <c r="B1864" s="2" t="s">
        <v>769</v>
      </c>
      <c r="C1864" s="2" t="s">
        <v>401</v>
      </c>
      <c r="D1864" s="2" t="s">
        <v>52</v>
      </c>
      <c r="E1864" s="2" t="s">
        <v>34</v>
      </c>
      <c r="F1864" s="2">
        <v>15152.34</v>
      </c>
      <c r="G1864" s="2">
        <v>1818.28</v>
      </c>
      <c r="H1864" s="2">
        <v>13334.06</v>
      </c>
      <c r="I1864" s="2" t="s">
        <v>41</v>
      </c>
      <c r="J1864" s="4">
        <v>1.136363568185534</v>
      </c>
      <c r="K1864" t="str">
        <f>_xlfn.XLOOKUP(D1864, dim_channels!A:A, dim_channels!C:C, "Not Found")</f>
        <v>OTA</v>
      </c>
      <c r="L1864" t="str">
        <f>_xlfn.XLOOKUP(D1864, dim_channels!A:A, dim_channels!B:B, "Not Found")</f>
        <v>Agoda</v>
      </c>
    </row>
    <row r="1865" spans="1:12" x14ac:dyDescent="0.2">
      <c r="A1865" s="3" t="s">
        <v>2298</v>
      </c>
      <c r="B1865" s="3" t="s">
        <v>75</v>
      </c>
      <c r="C1865" s="3" t="s">
        <v>971</v>
      </c>
      <c r="D1865" s="3" t="s">
        <v>27</v>
      </c>
      <c r="E1865" s="3" t="s">
        <v>34</v>
      </c>
      <c r="F1865" s="3">
        <v>5490.3</v>
      </c>
      <c r="G1865" s="3">
        <v>988.25</v>
      </c>
      <c r="H1865" s="3">
        <v>4502.05</v>
      </c>
      <c r="I1865" s="3" t="s">
        <v>29</v>
      </c>
      <c r="J1865" s="5">
        <v>1.219511111604713</v>
      </c>
      <c r="K1865" t="str">
        <f>_xlfn.XLOOKUP(D1865, dim_channels!A:A, dim_channels!C:C, "Not Found")</f>
        <v>OTA</v>
      </c>
      <c r="L1865" t="str">
        <f>_xlfn.XLOOKUP(D1865, dim_channels!A:A, dim_channels!B:B, "Not Found")</f>
        <v>Expedia</v>
      </c>
    </row>
    <row r="1866" spans="1:12" x14ac:dyDescent="0.2">
      <c r="A1866" s="2" t="s">
        <v>2299</v>
      </c>
      <c r="B1866" s="2" t="s">
        <v>72</v>
      </c>
      <c r="C1866" s="2" t="s">
        <v>97</v>
      </c>
      <c r="D1866" s="2" t="s">
        <v>45</v>
      </c>
      <c r="E1866" s="2" t="s">
        <v>46</v>
      </c>
      <c r="F1866" s="2">
        <v>4269.3</v>
      </c>
      <c r="G1866" s="2">
        <v>213.47</v>
      </c>
      <c r="H1866" s="2">
        <v>4055.83</v>
      </c>
      <c r="I1866" s="2" t="s">
        <v>29</v>
      </c>
      <c r="J1866" s="4">
        <v>1.052632876624513</v>
      </c>
      <c r="K1866" t="str">
        <f>_xlfn.XLOOKUP(D1866, dim_channels!A:A, dim_channels!C:C, "Not Found")</f>
        <v>Corporate</v>
      </c>
      <c r="L1866" t="str">
        <f>_xlfn.XLOOKUP(D1866, dim_channels!A:A, dim_channels!B:B, "Not Found")</f>
        <v>Corporate Direct</v>
      </c>
    </row>
    <row r="1867" spans="1:12" x14ac:dyDescent="0.2">
      <c r="A1867" s="3" t="s">
        <v>2300</v>
      </c>
      <c r="B1867" s="3" t="s">
        <v>498</v>
      </c>
      <c r="C1867" s="3" t="s">
        <v>590</v>
      </c>
      <c r="D1867" s="3" t="s">
        <v>27</v>
      </c>
      <c r="E1867" s="3" t="s">
        <v>28</v>
      </c>
      <c r="F1867" s="3">
        <v>8547.01</v>
      </c>
      <c r="G1867" s="3">
        <v>1538.46</v>
      </c>
      <c r="H1867" s="3">
        <v>7008.55</v>
      </c>
      <c r="I1867" s="3" t="s">
        <v>29</v>
      </c>
      <c r="J1867" s="5">
        <v>1.2195118819156601</v>
      </c>
      <c r="K1867" t="str">
        <f>_xlfn.XLOOKUP(D1867, dim_channels!A:A, dim_channels!C:C, "Not Found")</f>
        <v>OTA</v>
      </c>
      <c r="L1867" t="str">
        <f>_xlfn.XLOOKUP(D1867, dim_channels!A:A, dim_channels!B:B, "Not Found")</f>
        <v>Expedia</v>
      </c>
    </row>
    <row r="1868" spans="1:12" x14ac:dyDescent="0.2">
      <c r="A1868" s="2" t="s">
        <v>2301</v>
      </c>
      <c r="B1868" s="2" t="s">
        <v>787</v>
      </c>
      <c r="C1868" s="2" t="s">
        <v>110</v>
      </c>
      <c r="D1868" s="2" t="s">
        <v>33</v>
      </c>
      <c r="E1868" s="2" t="s">
        <v>28</v>
      </c>
      <c r="F1868" s="2">
        <v>11758.24</v>
      </c>
      <c r="G1868" s="2">
        <v>1763.74</v>
      </c>
      <c r="H1868" s="2">
        <v>9994.5</v>
      </c>
      <c r="I1868" s="2" t="s">
        <v>41</v>
      </c>
      <c r="J1868" s="4">
        <v>1.1764710590824949</v>
      </c>
      <c r="K1868" t="str">
        <f>_xlfn.XLOOKUP(D1868, dim_channels!A:A, dim_channels!C:C, "Not Found")</f>
        <v>OTA</v>
      </c>
      <c r="L1868" t="str">
        <f>_xlfn.XLOOKUP(D1868, dim_channels!A:A, dim_channels!B:B, "Not Found")</f>
        <v>Booking.com</v>
      </c>
    </row>
    <row r="1869" spans="1:12" x14ac:dyDescent="0.2">
      <c r="A1869" s="3" t="s">
        <v>2302</v>
      </c>
      <c r="B1869" s="3" t="s">
        <v>26</v>
      </c>
      <c r="C1869" s="3" t="s">
        <v>449</v>
      </c>
      <c r="D1869" s="3" t="s">
        <v>27</v>
      </c>
      <c r="E1869" s="3" t="s">
        <v>34</v>
      </c>
      <c r="F1869" s="3">
        <v>8732.43</v>
      </c>
      <c r="G1869" s="3">
        <v>1571.84</v>
      </c>
      <c r="H1869" s="3">
        <v>7160.59</v>
      </c>
      <c r="I1869" s="3" t="s">
        <v>41</v>
      </c>
      <c r="J1869" s="5">
        <v>1.2195126379250869</v>
      </c>
      <c r="K1869" t="str">
        <f>_xlfn.XLOOKUP(D1869, dim_channels!A:A, dim_channels!C:C, "Not Found")</f>
        <v>OTA</v>
      </c>
      <c r="L1869" t="str">
        <f>_xlfn.XLOOKUP(D1869, dim_channels!A:A, dim_channels!B:B, "Not Found")</f>
        <v>Expedia</v>
      </c>
    </row>
    <row r="1870" spans="1:12" x14ac:dyDescent="0.2">
      <c r="A1870" s="2" t="s">
        <v>2303</v>
      </c>
      <c r="B1870" s="2" t="s">
        <v>794</v>
      </c>
      <c r="C1870" s="2" t="s">
        <v>498</v>
      </c>
      <c r="D1870" s="2" t="s">
        <v>27</v>
      </c>
      <c r="E1870" s="2" t="s">
        <v>60</v>
      </c>
      <c r="F1870" s="2">
        <v>14715.05</v>
      </c>
      <c r="G1870" s="2">
        <v>0</v>
      </c>
      <c r="H1870" s="2">
        <v>14715.05</v>
      </c>
      <c r="I1870" s="2" t="s">
        <v>41</v>
      </c>
      <c r="J1870" s="4">
        <v>1</v>
      </c>
      <c r="K1870" t="str">
        <f>_xlfn.XLOOKUP(D1870, dim_channels!A:A, dim_channels!C:C, "Not Found")</f>
        <v>OTA</v>
      </c>
      <c r="L1870" t="str">
        <f>_xlfn.XLOOKUP(D1870, dim_channels!A:A, dim_channels!B:B, "Not Found")</f>
        <v>Expedia</v>
      </c>
    </row>
    <row r="1871" spans="1:12" x14ac:dyDescent="0.2">
      <c r="A1871" s="3" t="s">
        <v>2304</v>
      </c>
      <c r="B1871" s="3" t="s">
        <v>51</v>
      </c>
      <c r="C1871" s="3" t="s">
        <v>219</v>
      </c>
      <c r="D1871" s="3" t="s">
        <v>52</v>
      </c>
      <c r="E1871" s="3" t="s">
        <v>60</v>
      </c>
      <c r="F1871" s="3">
        <v>2542.64</v>
      </c>
      <c r="G1871" s="3">
        <v>0</v>
      </c>
      <c r="H1871" s="3">
        <v>2542.64</v>
      </c>
      <c r="I1871" s="3" t="s">
        <v>56</v>
      </c>
      <c r="J1871" s="5">
        <v>1</v>
      </c>
      <c r="K1871" t="str">
        <f>_xlfn.XLOOKUP(D1871, dim_channels!A:A, dim_channels!C:C, "Not Found")</f>
        <v>OTA</v>
      </c>
      <c r="L1871" t="str">
        <f>_xlfn.XLOOKUP(D1871, dim_channels!A:A, dim_channels!B:B, "Not Found")</f>
        <v>Agoda</v>
      </c>
    </row>
    <row r="1872" spans="1:12" x14ac:dyDescent="0.2">
      <c r="A1872" s="2" t="s">
        <v>2305</v>
      </c>
      <c r="B1872" s="2" t="s">
        <v>312</v>
      </c>
      <c r="C1872" s="2" t="s">
        <v>846</v>
      </c>
      <c r="D1872" s="2" t="s">
        <v>33</v>
      </c>
      <c r="E1872" s="2" t="s">
        <v>34</v>
      </c>
      <c r="F1872" s="2">
        <v>13894.75</v>
      </c>
      <c r="G1872" s="2">
        <v>2084.21</v>
      </c>
      <c r="H1872" s="2">
        <v>11810.54</v>
      </c>
      <c r="I1872" s="2" t="s">
        <v>56</v>
      </c>
      <c r="J1872" s="4">
        <v>1.1764703392054889</v>
      </c>
      <c r="K1872" t="str">
        <f>_xlfn.XLOOKUP(D1872, dim_channels!A:A, dim_channels!C:C, "Not Found")</f>
        <v>OTA</v>
      </c>
      <c r="L1872" t="str">
        <f>_xlfn.XLOOKUP(D1872, dim_channels!A:A, dim_channels!B:B, "Not Found")</f>
        <v>Booking.com</v>
      </c>
    </row>
    <row r="1873" spans="1:12" x14ac:dyDescent="0.2">
      <c r="A1873" s="3" t="s">
        <v>2306</v>
      </c>
      <c r="B1873" s="3" t="s">
        <v>66</v>
      </c>
      <c r="C1873" s="3" t="s">
        <v>649</v>
      </c>
      <c r="D1873" s="3" t="s">
        <v>114</v>
      </c>
      <c r="E1873" s="3" t="s">
        <v>46</v>
      </c>
      <c r="F1873" s="3">
        <v>5967.9</v>
      </c>
      <c r="G1873" s="3">
        <v>596.79</v>
      </c>
      <c r="H1873" s="3">
        <v>5371.11</v>
      </c>
      <c r="I1873" s="3" t="s">
        <v>29</v>
      </c>
      <c r="J1873" s="5">
        <v>1.1111111111111109</v>
      </c>
      <c r="K1873" t="str">
        <f>_xlfn.XLOOKUP(D1873, dim_channels!A:A, dim_channels!C:C, "Not Found")</f>
        <v>Offline</v>
      </c>
      <c r="L1873" t="str">
        <f>_xlfn.XLOOKUP(D1873, dim_channels!A:A, dim_channels!B:B, "Not Found")</f>
        <v>Travel Agency</v>
      </c>
    </row>
    <row r="1874" spans="1:12" x14ac:dyDescent="0.2">
      <c r="A1874" s="2" t="s">
        <v>2307</v>
      </c>
      <c r="B1874" s="2" t="s">
        <v>1021</v>
      </c>
      <c r="C1874" s="2" t="s">
        <v>373</v>
      </c>
      <c r="D1874" s="2" t="s">
        <v>27</v>
      </c>
      <c r="E1874" s="2" t="s">
        <v>28</v>
      </c>
      <c r="F1874" s="2">
        <v>9938.27</v>
      </c>
      <c r="G1874" s="2">
        <v>1788.89</v>
      </c>
      <c r="H1874" s="2">
        <v>8149.38</v>
      </c>
      <c r="I1874" s="2" t="s">
        <v>29</v>
      </c>
      <c r="J1874" s="4">
        <v>1.2195124046246459</v>
      </c>
      <c r="K1874" t="str">
        <f>_xlfn.XLOOKUP(D1874, dim_channels!A:A, dim_channels!C:C, "Not Found")</f>
        <v>OTA</v>
      </c>
      <c r="L1874" t="str">
        <f>_xlfn.XLOOKUP(D1874, dim_channels!A:A, dim_channels!B:B, "Not Found")</f>
        <v>Expedia</v>
      </c>
    </row>
    <row r="1875" spans="1:12" x14ac:dyDescent="0.2">
      <c r="A1875" s="3" t="s">
        <v>2308</v>
      </c>
      <c r="B1875" s="3" t="s">
        <v>577</v>
      </c>
      <c r="C1875" s="3" t="s">
        <v>590</v>
      </c>
      <c r="D1875" s="3" t="s">
        <v>33</v>
      </c>
      <c r="E1875" s="3" t="s">
        <v>60</v>
      </c>
      <c r="F1875" s="3">
        <v>2401.39</v>
      </c>
      <c r="G1875" s="3">
        <v>0</v>
      </c>
      <c r="H1875" s="3">
        <v>2401.39</v>
      </c>
      <c r="I1875" s="3" t="s">
        <v>41</v>
      </c>
      <c r="J1875" s="5">
        <v>1</v>
      </c>
      <c r="K1875" t="str">
        <f>_xlfn.XLOOKUP(D1875, dim_channels!A:A, dim_channels!C:C, "Not Found")</f>
        <v>OTA</v>
      </c>
      <c r="L1875" t="str">
        <f>_xlfn.XLOOKUP(D1875, dim_channels!A:A, dim_channels!B:B, "Not Found")</f>
        <v>Booking.com</v>
      </c>
    </row>
    <row r="1876" spans="1:12" x14ac:dyDescent="0.2">
      <c r="A1876" s="2" t="s">
        <v>2309</v>
      </c>
      <c r="B1876" s="2" t="s">
        <v>546</v>
      </c>
      <c r="C1876" s="2" t="s">
        <v>603</v>
      </c>
      <c r="D1876" s="2" t="s">
        <v>33</v>
      </c>
      <c r="E1876" s="2" t="s">
        <v>34</v>
      </c>
      <c r="F1876" s="2">
        <v>20982.639999999999</v>
      </c>
      <c r="G1876" s="2">
        <v>3147.4</v>
      </c>
      <c r="H1876" s="2">
        <v>17835.240000000002</v>
      </c>
      <c r="I1876" s="2" t="s">
        <v>29</v>
      </c>
      <c r="J1876" s="4">
        <v>1.1764708520883369</v>
      </c>
      <c r="K1876" t="str">
        <f>_xlfn.XLOOKUP(D1876, dim_channels!A:A, dim_channels!C:C, "Not Found")</f>
        <v>OTA</v>
      </c>
      <c r="L1876" t="str">
        <f>_xlfn.XLOOKUP(D1876, dim_channels!A:A, dim_channels!B:B, "Not Found")</f>
        <v>Booking.com</v>
      </c>
    </row>
    <row r="1877" spans="1:12" x14ac:dyDescent="0.2">
      <c r="A1877" s="3" t="s">
        <v>2310</v>
      </c>
      <c r="B1877" s="3" t="s">
        <v>971</v>
      </c>
      <c r="C1877" s="3" t="s">
        <v>495</v>
      </c>
      <c r="D1877" s="3" t="s">
        <v>52</v>
      </c>
      <c r="E1877" s="3" t="s">
        <v>34</v>
      </c>
      <c r="F1877" s="3">
        <v>5586.72</v>
      </c>
      <c r="G1877" s="3">
        <v>670.41</v>
      </c>
      <c r="H1877" s="3">
        <v>4916.3100000000004</v>
      </c>
      <c r="I1877" s="3" t="s">
        <v>29</v>
      </c>
      <c r="J1877" s="5">
        <v>1.1363644684733061</v>
      </c>
      <c r="K1877" t="str">
        <f>_xlfn.XLOOKUP(D1877, dim_channels!A:A, dim_channels!C:C, "Not Found")</f>
        <v>OTA</v>
      </c>
      <c r="L1877" t="str">
        <f>_xlfn.XLOOKUP(D1877, dim_channels!A:A, dim_channels!B:B, "Not Found")</f>
        <v>Agoda</v>
      </c>
    </row>
    <row r="1878" spans="1:12" x14ac:dyDescent="0.2">
      <c r="A1878" s="2" t="s">
        <v>2311</v>
      </c>
      <c r="B1878" s="2" t="s">
        <v>1278</v>
      </c>
      <c r="C1878" s="2" t="s">
        <v>310</v>
      </c>
      <c r="D1878" s="2" t="s">
        <v>33</v>
      </c>
      <c r="E1878" s="2" t="s">
        <v>60</v>
      </c>
      <c r="F1878" s="2">
        <v>6507.77</v>
      </c>
      <c r="G1878" s="2">
        <v>0</v>
      </c>
      <c r="H1878" s="2">
        <v>6507.77</v>
      </c>
      <c r="I1878" s="2" t="s">
        <v>41</v>
      </c>
      <c r="J1878" s="4">
        <v>1</v>
      </c>
      <c r="K1878" t="str">
        <f>_xlfn.XLOOKUP(D1878, dim_channels!A:A, dim_channels!C:C, "Not Found")</f>
        <v>OTA</v>
      </c>
      <c r="L1878" t="str">
        <f>_xlfn.XLOOKUP(D1878, dim_channels!A:A, dim_channels!B:B, "Not Found")</f>
        <v>Booking.com</v>
      </c>
    </row>
    <row r="1879" spans="1:12" x14ac:dyDescent="0.2">
      <c r="A1879" s="3" t="s">
        <v>2312</v>
      </c>
      <c r="B1879" s="3" t="s">
        <v>489</v>
      </c>
      <c r="C1879" s="3" t="s">
        <v>26</v>
      </c>
      <c r="D1879" s="3" t="s">
        <v>52</v>
      </c>
      <c r="E1879" s="3" t="s">
        <v>60</v>
      </c>
      <c r="F1879" s="3">
        <v>2396.0500000000002</v>
      </c>
      <c r="G1879" s="3">
        <v>0</v>
      </c>
      <c r="H1879" s="3">
        <v>2396.0500000000002</v>
      </c>
      <c r="I1879" s="3" t="s">
        <v>29</v>
      </c>
      <c r="J1879" s="5">
        <v>1</v>
      </c>
      <c r="K1879" t="str">
        <f>_xlfn.XLOOKUP(D1879, dim_channels!A:A, dim_channels!C:C, "Not Found")</f>
        <v>OTA</v>
      </c>
      <c r="L1879" t="str">
        <f>_xlfn.XLOOKUP(D1879, dim_channels!A:A, dim_channels!B:B, "Not Found")</f>
        <v>Agoda</v>
      </c>
    </row>
    <row r="1880" spans="1:12" x14ac:dyDescent="0.2">
      <c r="A1880" s="2" t="s">
        <v>2313</v>
      </c>
      <c r="B1880" s="2" t="s">
        <v>121</v>
      </c>
      <c r="C1880" s="2" t="s">
        <v>200</v>
      </c>
      <c r="D1880" s="2" t="s">
        <v>33</v>
      </c>
      <c r="E1880" s="2" t="s">
        <v>34</v>
      </c>
      <c r="F1880" s="2">
        <v>3030.36</v>
      </c>
      <c r="G1880" s="2">
        <v>454.55</v>
      </c>
      <c r="H1880" s="2">
        <v>2575.81</v>
      </c>
      <c r="I1880" s="2" t="s">
        <v>41</v>
      </c>
      <c r="J1880" s="4">
        <v>1.176468761282859</v>
      </c>
      <c r="K1880" t="str">
        <f>_xlfn.XLOOKUP(D1880, dim_channels!A:A, dim_channels!C:C, "Not Found")</f>
        <v>OTA</v>
      </c>
      <c r="L1880" t="str">
        <f>_xlfn.XLOOKUP(D1880, dim_channels!A:A, dim_channels!B:B, "Not Found")</f>
        <v>Booking.com</v>
      </c>
    </row>
    <row r="1881" spans="1:12" x14ac:dyDescent="0.2">
      <c r="A1881" s="3" t="s">
        <v>2314</v>
      </c>
      <c r="B1881" s="3" t="s">
        <v>117</v>
      </c>
      <c r="C1881" s="3" t="s">
        <v>708</v>
      </c>
      <c r="D1881" s="3" t="s">
        <v>64</v>
      </c>
      <c r="E1881" s="3" t="s">
        <v>28</v>
      </c>
      <c r="F1881" s="3">
        <v>16986.28</v>
      </c>
      <c r="G1881" s="3">
        <v>0</v>
      </c>
      <c r="H1881" s="3">
        <v>16986.28</v>
      </c>
      <c r="I1881" s="3" t="s">
        <v>41</v>
      </c>
      <c r="J1881" s="5">
        <v>1</v>
      </c>
      <c r="K1881" t="str">
        <f>_xlfn.XLOOKUP(D1881, dim_channels!A:A, dim_channels!C:C, "Not Found")</f>
        <v>Direct</v>
      </c>
      <c r="L1881" t="str">
        <f>_xlfn.XLOOKUP(D1881, dim_channels!A:A, dim_channels!B:B, "Not Found")</f>
        <v>Direct Website</v>
      </c>
    </row>
    <row r="1882" spans="1:12" x14ac:dyDescent="0.2">
      <c r="A1882" s="2" t="s">
        <v>2315</v>
      </c>
      <c r="B1882" s="2" t="s">
        <v>460</v>
      </c>
      <c r="C1882" s="2" t="s">
        <v>141</v>
      </c>
      <c r="D1882" s="2" t="s">
        <v>52</v>
      </c>
      <c r="E1882" s="2" t="s">
        <v>34</v>
      </c>
      <c r="F1882" s="2">
        <v>4849.41</v>
      </c>
      <c r="G1882" s="2">
        <v>581.92999999999995</v>
      </c>
      <c r="H1882" s="2">
        <v>4267.4799999999996</v>
      </c>
      <c r="I1882" s="2" t="s">
        <v>29</v>
      </c>
      <c r="J1882" s="4">
        <v>1.13636384939121</v>
      </c>
      <c r="K1882" t="str">
        <f>_xlfn.XLOOKUP(D1882, dim_channels!A:A, dim_channels!C:C, "Not Found")</f>
        <v>OTA</v>
      </c>
      <c r="L1882" t="str">
        <f>_xlfn.XLOOKUP(D1882, dim_channels!A:A, dim_channels!B:B, "Not Found")</f>
        <v>Agoda</v>
      </c>
    </row>
    <row r="1883" spans="1:12" x14ac:dyDescent="0.2">
      <c r="A1883" s="3" t="s">
        <v>2316</v>
      </c>
      <c r="B1883" s="3" t="s">
        <v>328</v>
      </c>
      <c r="C1883" s="3" t="s">
        <v>986</v>
      </c>
      <c r="D1883" s="3" t="s">
        <v>52</v>
      </c>
      <c r="E1883" s="3" t="s">
        <v>34</v>
      </c>
      <c r="F1883" s="3">
        <v>5499.12</v>
      </c>
      <c r="G1883" s="3">
        <v>659.89</v>
      </c>
      <c r="H1883" s="3">
        <v>4839.2299999999996</v>
      </c>
      <c r="I1883" s="3" t="s">
        <v>29</v>
      </c>
      <c r="J1883" s="5">
        <v>1.1363626031414089</v>
      </c>
      <c r="K1883" t="str">
        <f>_xlfn.XLOOKUP(D1883, dim_channels!A:A, dim_channels!C:C, "Not Found")</f>
        <v>OTA</v>
      </c>
      <c r="L1883" t="str">
        <f>_xlfn.XLOOKUP(D1883, dim_channels!A:A, dim_channels!B:B, "Not Found")</f>
        <v>Agoda</v>
      </c>
    </row>
    <row r="1884" spans="1:12" x14ac:dyDescent="0.2">
      <c r="A1884" s="2" t="s">
        <v>2317</v>
      </c>
      <c r="B1884" s="2" t="s">
        <v>783</v>
      </c>
      <c r="C1884" s="2" t="s">
        <v>315</v>
      </c>
      <c r="D1884" s="2" t="s">
        <v>64</v>
      </c>
      <c r="E1884" s="2" t="s">
        <v>28</v>
      </c>
      <c r="F1884" s="2">
        <v>18268.61</v>
      </c>
      <c r="G1884" s="2">
        <v>0</v>
      </c>
      <c r="H1884" s="2">
        <v>18268.61</v>
      </c>
      <c r="I1884" s="2" t="s">
        <v>29</v>
      </c>
      <c r="J1884" s="4">
        <v>1</v>
      </c>
      <c r="K1884" t="str">
        <f>_xlfn.XLOOKUP(D1884, dim_channels!A:A, dim_channels!C:C, "Not Found")</f>
        <v>Direct</v>
      </c>
      <c r="L1884" t="str">
        <f>_xlfn.XLOOKUP(D1884, dim_channels!A:A, dim_channels!B:B, "Not Found")</f>
        <v>Direct Website</v>
      </c>
    </row>
    <row r="1885" spans="1:12" x14ac:dyDescent="0.2">
      <c r="A1885" s="3" t="s">
        <v>2318</v>
      </c>
      <c r="B1885" s="3" t="s">
        <v>986</v>
      </c>
      <c r="C1885" s="3" t="s">
        <v>314</v>
      </c>
      <c r="D1885" s="3" t="s">
        <v>33</v>
      </c>
      <c r="E1885" s="3" t="s">
        <v>60</v>
      </c>
      <c r="F1885" s="3">
        <v>3587.47</v>
      </c>
      <c r="G1885" s="3">
        <v>0</v>
      </c>
      <c r="H1885" s="3">
        <v>3587.47</v>
      </c>
      <c r="I1885" s="3" t="s">
        <v>41</v>
      </c>
      <c r="J1885" s="5">
        <v>1</v>
      </c>
      <c r="K1885" t="str">
        <f>_xlfn.XLOOKUP(D1885, dim_channels!A:A, dim_channels!C:C, "Not Found")</f>
        <v>OTA</v>
      </c>
      <c r="L1885" t="str">
        <f>_xlfn.XLOOKUP(D1885, dim_channels!A:A, dim_channels!B:B, "Not Found")</f>
        <v>Booking.com</v>
      </c>
    </row>
    <row r="1886" spans="1:12" x14ac:dyDescent="0.2">
      <c r="A1886" s="2" t="s">
        <v>2319</v>
      </c>
      <c r="B1886" s="2" t="s">
        <v>351</v>
      </c>
      <c r="C1886" s="2" t="s">
        <v>48</v>
      </c>
      <c r="D1886" s="2" t="s">
        <v>33</v>
      </c>
      <c r="E1886" s="2" t="s">
        <v>28</v>
      </c>
      <c r="F1886" s="2">
        <v>4174.97</v>
      </c>
      <c r="G1886" s="2">
        <v>626.25</v>
      </c>
      <c r="H1886" s="2">
        <v>3548.72</v>
      </c>
      <c r="I1886" s="2" t="s">
        <v>56</v>
      </c>
      <c r="J1886" s="4">
        <v>1.1764720800739421</v>
      </c>
      <c r="K1886" t="str">
        <f>_xlfn.XLOOKUP(D1886, dim_channels!A:A, dim_channels!C:C, "Not Found")</f>
        <v>OTA</v>
      </c>
      <c r="L1886" t="str">
        <f>_xlfn.XLOOKUP(D1886, dim_channels!A:A, dim_channels!B:B, "Not Found")</f>
        <v>Booking.com</v>
      </c>
    </row>
    <row r="1887" spans="1:12" x14ac:dyDescent="0.2">
      <c r="A1887" s="3" t="s">
        <v>2320</v>
      </c>
      <c r="B1887" s="3" t="s">
        <v>445</v>
      </c>
      <c r="C1887" s="3" t="s">
        <v>584</v>
      </c>
      <c r="D1887" s="3" t="s">
        <v>33</v>
      </c>
      <c r="E1887" s="3" t="s">
        <v>34</v>
      </c>
      <c r="F1887" s="3">
        <v>12475.2</v>
      </c>
      <c r="G1887" s="3">
        <v>1871.28</v>
      </c>
      <c r="H1887" s="3">
        <v>10603.92</v>
      </c>
      <c r="I1887" s="3" t="s">
        <v>56</v>
      </c>
      <c r="J1887" s="5">
        <v>1.1764705882352939</v>
      </c>
      <c r="K1887" t="str">
        <f>_xlfn.XLOOKUP(D1887, dim_channels!A:A, dim_channels!C:C, "Not Found")</f>
        <v>OTA</v>
      </c>
      <c r="L1887" t="str">
        <f>_xlfn.XLOOKUP(D1887, dim_channels!A:A, dim_channels!B:B, "Not Found")</f>
        <v>Booking.com</v>
      </c>
    </row>
    <row r="1888" spans="1:12" x14ac:dyDescent="0.2">
      <c r="A1888" s="2" t="s">
        <v>2321</v>
      </c>
      <c r="B1888" s="2" t="s">
        <v>416</v>
      </c>
      <c r="C1888" s="2" t="s">
        <v>608</v>
      </c>
      <c r="D1888" s="2" t="s">
        <v>33</v>
      </c>
      <c r="E1888" s="2" t="s">
        <v>60</v>
      </c>
      <c r="F1888" s="2">
        <v>5138.33</v>
      </c>
      <c r="G1888" s="2">
        <v>0</v>
      </c>
      <c r="H1888" s="2">
        <v>5138.33</v>
      </c>
      <c r="I1888" s="2" t="s">
        <v>56</v>
      </c>
      <c r="J1888" s="4">
        <v>1</v>
      </c>
      <c r="K1888" t="str">
        <f>_xlfn.XLOOKUP(D1888, dim_channels!A:A, dim_channels!C:C, "Not Found")</f>
        <v>OTA</v>
      </c>
      <c r="L1888" t="str">
        <f>_xlfn.XLOOKUP(D1888, dim_channels!A:A, dim_channels!B:B, "Not Found")</f>
        <v>Booking.com</v>
      </c>
    </row>
    <row r="1889" spans="1:12" x14ac:dyDescent="0.2">
      <c r="A1889" s="3" t="s">
        <v>2322</v>
      </c>
      <c r="B1889" s="3" t="s">
        <v>282</v>
      </c>
      <c r="C1889" s="3" t="s">
        <v>370</v>
      </c>
      <c r="D1889" s="3" t="s">
        <v>27</v>
      </c>
      <c r="E1889" s="3" t="s">
        <v>34</v>
      </c>
      <c r="F1889" s="3">
        <v>6787.26</v>
      </c>
      <c r="G1889" s="3">
        <v>1221.71</v>
      </c>
      <c r="H1889" s="3">
        <v>5565.55</v>
      </c>
      <c r="I1889" s="3" t="s">
        <v>29</v>
      </c>
      <c r="J1889" s="5">
        <v>1.2195128962995569</v>
      </c>
      <c r="K1889" t="str">
        <f>_xlfn.XLOOKUP(D1889, dim_channels!A:A, dim_channels!C:C, "Not Found")</f>
        <v>OTA</v>
      </c>
      <c r="L1889" t="str">
        <f>_xlfn.XLOOKUP(D1889, dim_channels!A:A, dim_channels!B:B, "Not Found")</f>
        <v>Expedia</v>
      </c>
    </row>
    <row r="1890" spans="1:12" x14ac:dyDescent="0.2">
      <c r="A1890" s="2" t="s">
        <v>2323</v>
      </c>
      <c r="B1890" s="2" t="s">
        <v>560</v>
      </c>
      <c r="C1890" s="2" t="s">
        <v>118</v>
      </c>
      <c r="D1890" s="2" t="s">
        <v>52</v>
      </c>
      <c r="E1890" s="2" t="s">
        <v>60</v>
      </c>
      <c r="F1890" s="2">
        <v>25003.22</v>
      </c>
      <c r="G1890" s="2">
        <v>0</v>
      </c>
      <c r="H1890" s="2">
        <v>25003.22</v>
      </c>
      <c r="I1890" s="2" t="s">
        <v>29</v>
      </c>
      <c r="J1890" s="4">
        <v>1</v>
      </c>
      <c r="K1890" t="str">
        <f>_xlfn.XLOOKUP(D1890, dim_channels!A:A, dim_channels!C:C, "Not Found")</f>
        <v>OTA</v>
      </c>
      <c r="L1890" t="str">
        <f>_xlfn.XLOOKUP(D1890, dim_channels!A:A, dim_channels!B:B, "Not Found")</f>
        <v>Agoda</v>
      </c>
    </row>
    <row r="1891" spans="1:12" x14ac:dyDescent="0.2">
      <c r="A1891" s="3" t="s">
        <v>2324</v>
      </c>
      <c r="B1891" s="3" t="s">
        <v>63</v>
      </c>
      <c r="C1891" s="3" t="s">
        <v>789</v>
      </c>
      <c r="D1891" s="3" t="s">
        <v>33</v>
      </c>
      <c r="E1891" s="3" t="s">
        <v>34</v>
      </c>
      <c r="F1891" s="3">
        <v>10498.26</v>
      </c>
      <c r="G1891" s="3">
        <v>1574.74</v>
      </c>
      <c r="H1891" s="3">
        <v>8923.52</v>
      </c>
      <c r="I1891" s="3" t="s">
        <v>29</v>
      </c>
      <c r="J1891" s="5">
        <v>1.176470720074589</v>
      </c>
      <c r="K1891" t="str">
        <f>_xlfn.XLOOKUP(D1891, dim_channels!A:A, dim_channels!C:C, "Not Found")</f>
        <v>OTA</v>
      </c>
      <c r="L1891" t="str">
        <f>_xlfn.XLOOKUP(D1891, dim_channels!A:A, dim_channels!B:B, "Not Found")</f>
        <v>Booking.com</v>
      </c>
    </row>
    <row r="1892" spans="1:12" x14ac:dyDescent="0.2">
      <c r="A1892" s="2" t="s">
        <v>2325</v>
      </c>
      <c r="B1892" s="2" t="s">
        <v>614</v>
      </c>
      <c r="C1892" s="2" t="s">
        <v>302</v>
      </c>
      <c r="D1892" s="2" t="s">
        <v>52</v>
      </c>
      <c r="E1892" s="2" t="s">
        <v>60</v>
      </c>
      <c r="F1892" s="2">
        <v>5971.6</v>
      </c>
      <c r="G1892" s="2">
        <v>0</v>
      </c>
      <c r="H1892" s="2">
        <v>5971.6</v>
      </c>
      <c r="I1892" s="2" t="s">
        <v>29</v>
      </c>
      <c r="J1892" s="4">
        <v>1</v>
      </c>
      <c r="K1892" t="str">
        <f>_xlfn.XLOOKUP(D1892, dim_channels!A:A, dim_channels!C:C, "Not Found")</f>
        <v>OTA</v>
      </c>
      <c r="L1892" t="str">
        <f>_xlfn.XLOOKUP(D1892, dim_channels!A:A, dim_channels!B:B, "Not Found")</f>
        <v>Agoda</v>
      </c>
    </row>
    <row r="1893" spans="1:12" x14ac:dyDescent="0.2">
      <c r="A1893" s="3" t="s">
        <v>2326</v>
      </c>
      <c r="B1893" s="3" t="s">
        <v>671</v>
      </c>
      <c r="C1893" s="3" t="s">
        <v>295</v>
      </c>
      <c r="D1893" s="3" t="s">
        <v>33</v>
      </c>
      <c r="E1893" s="3" t="s">
        <v>60</v>
      </c>
      <c r="F1893" s="3">
        <v>5756.49</v>
      </c>
      <c r="G1893" s="3">
        <v>0</v>
      </c>
      <c r="H1893" s="3">
        <v>5756.49</v>
      </c>
      <c r="I1893" s="3" t="s">
        <v>56</v>
      </c>
      <c r="J1893" s="5">
        <v>1</v>
      </c>
      <c r="K1893" t="str">
        <f>_xlfn.XLOOKUP(D1893, dim_channels!A:A, dim_channels!C:C, "Not Found")</f>
        <v>OTA</v>
      </c>
      <c r="L1893" t="str">
        <f>_xlfn.XLOOKUP(D1893, dim_channels!A:A, dim_channels!B:B, "Not Found")</f>
        <v>Booking.com</v>
      </c>
    </row>
    <row r="1894" spans="1:12" x14ac:dyDescent="0.2">
      <c r="A1894" s="2" t="s">
        <v>2327</v>
      </c>
      <c r="B1894" s="2" t="s">
        <v>112</v>
      </c>
      <c r="C1894" s="2" t="s">
        <v>264</v>
      </c>
      <c r="D1894" s="2" t="s">
        <v>64</v>
      </c>
      <c r="E1894" s="2" t="s">
        <v>34</v>
      </c>
      <c r="F1894" s="2">
        <v>2938.35</v>
      </c>
      <c r="G1894" s="2">
        <v>0</v>
      </c>
      <c r="H1894" s="2">
        <v>2938.35</v>
      </c>
      <c r="I1894" s="2" t="s">
        <v>29</v>
      </c>
      <c r="J1894" s="4">
        <v>1</v>
      </c>
      <c r="K1894" t="str">
        <f>_xlfn.XLOOKUP(D1894, dim_channels!A:A, dim_channels!C:C, "Not Found")</f>
        <v>Direct</v>
      </c>
      <c r="L1894" t="str">
        <f>_xlfn.XLOOKUP(D1894, dim_channels!A:A, dim_channels!B:B, "Not Found")</f>
        <v>Direct Website</v>
      </c>
    </row>
    <row r="1895" spans="1:12" x14ac:dyDescent="0.2">
      <c r="A1895" s="3" t="s">
        <v>2328</v>
      </c>
      <c r="B1895" s="3" t="s">
        <v>614</v>
      </c>
      <c r="C1895" s="3" t="s">
        <v>176</v>
      </c>
      <c r="D1895" s="3" t="s">
        <v>33</v>
      </c>
      <c r="E1895" s="3" t="s">
        <v>34</v>
      </c>
      <c r="F1895" s="3">
        <v>4219.01</v>
      </c>
      <c r="G1895" s="3">
        <v>632.85</v>
      </c>
      <c r="H1895" s="3">
        <v>3586.16</v>
      </c>
      <c r="I1895" s="3" t="s">
        <v>41</v>
      </c>
      <c r="J1895" s="5">
        <v>1.176470096147411</v>
      </c>
      <c r="K1895" t="str">
        <f>_xlfn.XLOOKUP(D1895, dim_channels!A:A, dim_channels!C:C, "Not Found")</f>
        <v>OTA</v>
      </c>
      <c r="L1895" t="str">
        <f>_xlfn.XLOOKUP(D1895, dim_channels!A:A, dim_channels!B:B, "Not Found")</f>
        <v>Booking.com</v>
      </c>
    </row>
    <row r="1896" spans="1:12" x14ac:dyDescent="0.2">
      <c r="A1896" s="2" t="s">
        <v>2329</v>
      </c>
      <c r="B1896" s="2" t="s">
        <v>1014</v>
      </c>
      <c r="C1896" s="2" t="s">
        <v>39</v>
      </c>
      <c r="D1896" s="2" t="s">
        <v>64</v>
      </c>
      <c r="E1896" s="2" t="s">
        <v>115</v>
      </c>
      <c r="F1896" s="2">
        <v>8618.0499999999993</v>
      </c>
      <c r="G1896" s="2">
        <v>0</v>
      </c>
      <c r="H1896" s="2">
        <v>8618.0499999999993</v>
      </c>
      <c r="I1896" s="2" t="s">
        <v>29</v>
      </c>
      <c r="J1896" s="4">
        <v>1</v>
      </c>
      <c r="K1896" t="str">
        <f>_xlfn.XLOOKUP(D1896, dim_channels!A:A, dim_channels!C:C, "Not Found")</f>
        <v>Direct</v>
      </c>
      <c r="L1896" t="str">
        <f>_xlfn.XLOOKUP(D1896, dim_channels!A:A, dim_channels!B:B, "Not Found")</f>
        <v>Direct Website</v>
      </c>
    </row>
    <row r="1897" spans="1:12" x14ac:dyDescent="0.2">
      <c r="A1897" s="3" t="s">
        <v>2330</v>
      </c>
      <c r="B1897" s="3" t="s">
        <v>368</v>
      </c>
      <c r="C1897" s="3" t="s">
        <v>577</v>
      </c>
      <c r="D1897" s="3" t="s">
        <v>27</v>
      </c>
      <c r="E1897" s="3" t="s">
        <v>34</v>
      </c>
      <c r="F1897" s="3">
        <v>12684.53</v>
      </c>
      <c r="G1897" s="3">
        <v>2283.2199999999998</v>
      </c>
      <c r="H1897" s="3">
        <v>10401.31</v>
      </c>
      <c r="I1897" s="3" t="s">
        <v>29</v>
      </c>
      <c r="J1897" s="5">
        <v>1.2195127344536409</v>
      </c>
      <c r="K1897" t="str">
        <f>_xlfn.XLOOKUP(D1897, dim_channels!A:A, dim_channels!C:C, "Not Found")</f>
        <v>OTA</v>
      </c>
      <c r="L1897" t="str">
        <f>_xlfn.XLOOKUP(D1897, dim_channels!A:A, dim_channels!B:B, "Not Found")</f>
        <v>Expedia</v>
      </c>
    </row>
    <row r="1898" spans="1:12" x14ac:dyDescent="0.2">
      <c r="A1898" s="2" t="s">
        <v>2331</v>
      </c>
      <c r="B1898" s="2" t="s">
        <v>375</v>
      </c>
      <c r="C1898" s="2" t="s">
        <v>224</v>
      </c>
      <c r="D1898" s="2" t="s">
        <v>33</v>
      </c>
      <c r="E1898" s="2" t="s">
        <v>34</v>
      </c>
      <c r="F1898" s="2">
        <v>2540.6799999999998</v>
      </c>
      <c r="G1898" s="2">
        <v>381.1</v>
      </c>
      <c r="H1898" s="2">
        <v>2159.58</v>
      </c>
      <c r="I1898" s="2" t="s">
        <v>56</v>
      </c>
      <c r="J1898" s="4">
        <v>1.1764694986988209</v>
      </c>
      <c r="K1898" t="str">
        <f>_xlfn.XLOOKUP(D1898, dim_channels!A:A, dim_channels!C:C, "Not Found")</f>
        <v>OTA</v>
      </c>
      <c r="L1898" t="str">
        <f>_xlfn.XLOOKUP(D1898, dim_channels!A:A, dim_channels!B:B, "Not Found")</f>
        <v>Booking.com</v>
      </c>
    </row>
    <row r="1899" spans="1:12" x14ac:dyDescent="0.2">
      <c r="A1899" s="3" t="s">
        <v>2332</v>
      </c>
      <c r="B1899" s="3" t="s">
        <v>178</v>
      </c>
      <c r="C1899" s="3" t="s">
        <v>741</v>
      </c>
      <c r="D1899" s="3" t="s">
        <v>114</v>
      </c>
      <c r="E1899" s="3" t="s">
        <v>115</v>
      </c>
      <c r="F1899" s="3">
        <v>10380.34</v>
      </c>
      <c r="G1899" s="3">
        <v>1038.03</v>
      </c>
      <c r="H1899" s="3">
        <v>9342.31</v>
      </c>
      <c r="I1899" s="3" t="s">
        <v>56</v>
      </c>
      <c r="J1899" s="5">
        <v>1.1111106353781881</v>
      </c>
      <c r="K1899" t="str">
        <f>_xlfn.XLOOKUP(D1899, dim_channels!A:A, dim_channels!C:C, "Not Found")</f>
        <v>Offline</v>
      </c>
      <c r="L1899" t="str">
        <f>_xlfn.XLOOKUP(D1899, dim_channels!A:A, dim_channels!B:B, "Not Found")</f>
        <v>Travel Agency</v>
      </c>
    </row>
    <row r="1900" spans="1:12" x14ac:dyDescent="0.2">
      <c r="A1900" s="2" t="s">
        <v>2333</v>
      </c>
      <c r="B1900" s="2" t="s">
        <v>515</v>
      </c>
      <c r="C1900" s="2" t="s">
        <v>100</v>
      </c>
      <c r="D1900" s="2" t="s">
        <v>33</v>
      </c>
      <c r="E1900" s="2" t="s">
        <v>28</v>
      </c>
      <c r="F1900" s="2">
        <v>12618.91</v>
      </c>
      <c r="G1900" s="2">
        <v>1892.84</v>
      </c>
      <c r="H1900" s="2">
        <v>10726.07</v>
      </c>
      <c r="I1900" s="2" t="s">
        <v>29</v>
      </c>
      <c r="J1900" s="4">
        <v>1.1764709721267901</v>
      </c>
      <c r="K1900" t="str">
        <f>_xlfn.XLOOKUP(D1900, dim_channels!A:A, dim_channels!C:C, "Not Found")</f>
        <v>OTA</v>
      </c>
      <c r="L1900" t="str">
        <f>_xlfn.XLOOKUP(D1900, dim_channels!A:A, dim_channels!B:B, "Not Found")</f>
        <v>Booking.com</v>
      </c>
    </row>
    <row r="1901" spans="1:12" x14ac:dyDescent="0.2">
      <c r="A1901" s="3" t="s">
        <v>2334</v>
      </c>
      <c r="B1901" s="3" t="s">
        <v>261</v>
      </c>
      <c r="C1901" s="3" t="s">
        <v>147</v>
      </c>
      <c r="D1901" s="3" t="s">
        <v>52</v>
      </c>
      <c r="E1901" s="3" t="s">
        <v>60</v>
      </c>
      <c r="F1901" s="3">
        <v>2219.58</v>
      </c>
      <c r="G1901" s="3">
        <v>0</v>
      </c>
      <c r="H1901" s="3">
        <v>2219.58</v>
      </c>
      <c r="I1901" s="3" t="s">
        <v>56</v>
      </c>
      <c r="J1901" s="5">
        <v>1</v>
      </c>
      <c r="K1901" t="str">
        <f>_xlfn.XLOOKUP(D1901, dim_channels!A:A, dim_channels!C:C, "Not Found")</f>
        <v>OTA</v>
      </c>
      <c r="L1901" t="str">
        <f>_xlfn.XLOOKUP(D1901, dim_channels!A:A, dim_channels!B:B, "Not Found")</f>
        <v>Agoda</v>
      </c>
    </row>
    <row r="1902" spans="1:12" x14ac:dyDescent="0.2">
      <c r="A1902" s="2" t="s">
        <v>2335</v>
      </c>
      <c r="B1902" s="2" t="s">
        <v>1072</v>
      </c>
      <c r="C1902" s="2" t="s">
        <v>630</v>
      </c>
      <c r="D1902" s="2" t="s">
        <v>52</v>
      </c>
      <c r="E1902" s="2" t="s">
        <v>60</v>
      </c>
      <c r="F1902" s="2">
        <v>2073.19</v>
      </c>
      <c r="G1902" s="2">
        <v>0</v>
      </c>
      <c r="H1902" s="2">
        <v>2073.19</v>
      </c>
      <c r="I1902" s="2" t="s">
        <v>29</v>
      </c>
      <c r="J1902" s="4">
        <v>1</v>
      </c>
      <c r="K1902" t="str">
        <f>_xlfn.XLOOKUP(D1902, dim_channels!A:A, dim_channels!C:C, "Not Found")</f>
        <v>OTA</v>
      </c>
      <c r="L1902" t="str">
        <f>_xlfn.XLOOKUP(D1902, dim_channels!A:A, dim_channels!B:B, "Not Found")</f>
        <v>Agoda</v>
      </c>
    </row>
    <row r="1903" spans="1:12" x14ac:dyDescent="0.2">
      <c r="A1903" s="3" t="s">
        <v>2336</v>
      </c>
      <c r="B1903" s="3" t="s">
        <v>983</v>
      </c>
      <c r="C1903" s="3" t="s">
        <v>174</v>
      </c>
      <c r="D1903" s="3" t="s">
        <v>45</v>
      </c>
      <c r="E1903" s="3" t="s">
        <v>46</v>
      </c>
      <c r="F1903" s="3">
        <v>12620.37</v>
      </c>
      <c r="G1903" s="3">
        <v>631.02</v>
      </c>
      <c r="H1903" s="3">
        <v>11989.35</v>
      </c>
      <c r="I1903" s="3" t="s">
        <v>29</v>
      </c>
      <c r="J1903" s="5">
        <v>1.0526317106431959</v>
      </c>
      <c r="K1903" t="str">
        <f>_xlfn.XLOOKUP(D1903, dim_channels!A:A, dim_channels!C:C, "Not Found")</f>
        <v>Corporate</v>
      </c>
      <c r="L1903" t="str">
        <f>_xlfn.XLOOKUP(D1903, dim_channels!A:A, dim_channels!B:B, "Not Found")</f>
        <v>Corporate Direct</v>
      </c>
    </row>
    <row r="1904" spans="1:12" x14ac:dyDescent="0.2">
      <c r="A1904" s="2" t="s">
        <v>2337</v>
      </c>
      <c r="B1904" s="2" t="s">
        <v>291</v>
      </c>
      <c r="C1904" s="2" t="s">
        <v>291</v>
      </c>
      <c r="D1904" s="2" t="s">
        <v>33</v>
      </c>
      <c r="E1904" s="2" t="s">
        <v>28</v>
      </c>
      <c r="F1904" s="2">
        <v>6627.94</v>
      </c>
      <c r="G1904" s="2">
        <v>994.19</v>
      </c>
      <c r="H1904" s="2">
        <v>5633.75</v>
      </c>
      <c r="I1904" s="2" t="s">
        <v>29</v>
      </c>
      <c r="J1904" s="4">
        <v>1.176470379409807</v>
      </c>
      <c r="K1904" t="str">
        <f>_xlfn.XLOOKUP(D1904, dim_channels!A:A, dim_channels!C:C, "Not Found")</f>
        <v>OTA</v>
      </c>
      <c r="L1904" t="str">
        <f>_xlfn.XLOOKUP(D1904, dim_channels!A:A, dim_channels!B:B, "Not Found")</f>
        <v>Booking.com</v>
      </c>
    </row>
    <row r="1905" spans="1:12" x14ac:dyDescent="0.2">
      <c r="A1905" s="3" t="s">
        <v>2338</v>
      </c>
      <c r="B1905" s="3" t="s">
        <v>762</v>
      </c>
      <c r="C1905" s="3" t="s">
        <v>595</v>
      </c>
      <c r="D1905" s="3" t="s">
        <v>45</v>
      </c>
      <c r="E1905" s="3" t="s">
        <v>89</v>
      </c>
      <c r="F1905" s="3">
        <v>7737.18</v>
      </c>
      <c r="G1905" s="3">
        <v>0</v>
      </c>
      <c r="H1905" s="3">
        <v>7737.18</v>
      </c>
      <c r="I1905" s="3" t="s">
        <v>29</v>
      </c>
      <c r="J1905" s="5">
        <v>1</v>
      </c>
      <c r="K1905" t="str">
        <f>_xlfn.XLOOKUP(D1905, dim_channels!A:A, dim_channels!C:C, "Not Found")</f>
        <v>Corporate</v>
      </c>
      <c r="L1905" t="str">
        <f>_xlfn.XLOOKUP(D1905, dim_channels!A:A, dim_channels!B:B, "Not Found")</f>
        <v>Corporate Direct</v>
      </c>
    </row>
    <row r="1906" spans="1:12" x14ac:dyDescent="0.2">
      <c r="A1906" s="2" t="s">
        <v>2339</v>
      </c>
      <c r="B1906" s="2" t="s">
        <v>297</v>
      </c>
      <c r="C1906" s="2" t="s">
        <v>247</v>
      </c>
      <c r="D1906" s="2" t="s">
        <v>33</v>
      </c>
      <c r="E1906" s="2" t="s">
        <v>34</v>
      </c>
      <c r="F1906" s="2">
        <v>5779.99</v>
      </c>
      <c r="G1906" s="2">
        <v>867</v>
      </c>
      <c r="H1906" s="2">
        <v>4912.99</v>
      </c>
      <c r="I1906" s="2" t="s">
        <v>29</v>
      </c>
      <c r="J1906" s="4">
        <v>1.1764709474271271</v>
      </c>
      <c r="K1906" t="str">
        <f>_xlfn.XLOOKUP(D1906, dim_channels!A:A, dim_channels!C:C, "Not Found")</f>
        <v>OTA</v>
      </c>
      <c r="L1906" t="str">
        <f>_xlfn.XLOOKUP(D1906, dim_channels!A:A, dim_channels!B:B, "Not Found")</f>
        <v>Booking.com</v>
      </c>
    </row>
    <row r="1907" spans="1:12" x14ac:dyDescent="0.2">
      <c r="A1907" s="3" t="s">
        <v>2340</v>
      </c>
      <c r="B1907" s="3" t="s">
        <v>1272</v>
      </c>
      <c r="C1907" s="3" t="s">
        <v>51</v>
      </c>
      <c r="D1907" s="3" t="s">
        <v>33</v>
      </c>
      <c r="E1907" s="3" t="s">
        <v>28</v>
      </c>
      <c r="F1907" s="3">
        <v>17663.05</v>
      </c>
      <c r="G1907" s="3">
        <v>2649.46</v>
      </c>
      <c r="H1907" s="3">
        <v>15013.59</v>
      </c>
      <c r="I1907" s="3" t="s">
        <v>29</v>
      </c>
      <c r="J1907" s="5">
        <v>1.176470784136239</v>
      </c>
      <c r="K1907" t="str">
        <f>_xlfn.XLOOKUP(D1907, dim_channels!A:A, dim_channels!C:C, "Not Found")</f>
        <v>OTA</v>
      </c>
      <c r="L1907" t="str">
        <f>_xlfn.XLOOKUP(D1907, dim_channels!A:A, dim_channels!B:B, "Not Found")</f>
        <v>Booking.com</v>
      </c>
    </row>
    <row r="1908" spans="1:12" x14ac:dyDescent="0.2">
      <c r="A1908" s="2" t="s">
        <v>2341</v>
      </c>
      <c r="B1908" s="2" t="s">
        <v>504</v>
      </c>
      <c r="C1908" s="2" t="s">
        <v>256</v>
      </c>
      <c r="D1908" s="2" t="s">
        <v>45</v>
      </c>
      <c r="E1908" s="2" t="s">
        <v>89</v>
      </c>
      <c r="F1908" s="2">
        <v>8013.56</v>
      </c>
      <c r="G1908" s="2">
        <v>0</v>
      </c>
      <c r="H1908" s="2">
        <v>8013.56</v>
      </c>
      <c r="I1908" s="2" t="s">
        <v>29</v>
      </c>
      <c r="J1908" s="4">
        <v>1</v>
      </c>
      <c r="K1908" t="str">
        <f>_xlfn.XLOOKUP(D1908, dim_channels!A:A, dim_channels!C:C, "Not Found")</f>
        <v>Corporate</v>
      </c>
      <c r="L1908" t="str">
        <f>_xlfn.XLOOKUP(D1908, dim_channels!A:A, dim_channels!B:B, "Not Found")</f>
        <v>Corporate Direct</v>
      </c>
    </row>
    <row r="1909" spans="1:12" x14ac:dyDescent="0.2">
      <c r="A1909" s="3" t="s">
        <v>2342</v>
      </c>
      <c r="B1909" s="3" t="s">
        <v>388</v>
      </c>
      <c r="C1909" s="3" t="s">
        <v>497</v>
      </c>
      <c r="D1909" s="3" t="s">
        <v>64</v>
      </c>
      <c r="E1909" s="3" t="s">
        <v>28</v>
      </c>
      <c r="F1909" s="3">
        <v>3260.66</v>
      </c>
      <c r="G1909" s="3">
        <v>0</v>
      </c>
      <c r="H1909" s="3">
        <v>3260.66</v>
      </c>
      <c r="I1909" s="3" t="s">
        <v>56</v>
      </c>
      <c r="J1909" s="5">
        <v>1</v>
      </c>
      <c r="K1909" t="str">
        <f>_xlfn.XLOOKUP(D1909, dim_channels!A:A, dim_channels!C:C, "Not Found")</f>
        <v>Direct</v>
      </c>
      <c r="L1909" t="str">
        <f>_xlfn.XLOOKUP(D1909, dim_channels!A:A, dim_channels!B:B, "Not Found")</f>
        <v>Direct Website</v>
      </c>
    </row>
    <row r="1910" spans="1:12" x14ac:dyDescent="0.2">
      <c r="A1910" s="2" t="s">
        <v>2343</v>
      </c>
      <c r="B1910" s="2" t="s">
        <v>437</v>
      </c>
      <c r="C1910" s="2" t="s">
        <v>560</v>
      </c>
      <c r="D1910" s="2" t="s">
        <v>27</v>
      </c>
      <c r="E1910" s="2" t="s">
        <v>28</v>
      </c>
      <c r="F1910" s="2">
        <v>18826.57</v>
      </c>
      <c r="G1910" s="2">
        <v>3388.78</v>
      </c>
      <c r="H1910" s="2">
        <v>15437.79</v>
      </c>
      <c r="I1910" s="2" t="s">
        <v>29</v>
      </c>
      <c r="J1910" s="4">
        <v>1.2195119897342821</v>
      </c>
      <c r="K1910" t="str">
        <f>_xlfn.XLOOKUP(D1910, dim_channels!A:A, dim_channels!C:C, "Not Found")</f>
        <v>OTA</v>
      </c>
      <c r="L1910" t="str">
        <f>_xlfn.XLOOKUP(D1910, dim_channels!A:A, dim_channels!B:B, "Not Found")</f>
        <v>Expedia</v>
      </c>
    </row>
    <row r="1911" spans="1:12" x14ac:dyDescent="0.2">
      <c r="A1911" s="3" t="s">
        <v>2344</v>
      </c>
      <c r="B1911" s="3" t="s">
        <v>302</v>
      </c>
      <c r="C1911" s="3" t="s">
        <v>443</v>
      </c>
      <c r="D1911" s="3" t="s">
        <v>45</v>
      </c>
      <c r="E1911" s="3" t="s">
        <v>46</v>
      </c>
      <c r="F1911" s="3">
        <v>21052.23</v>
      </c>
      <c r="G1911" s="3">
        <v>1052.6099999999999</v>
      </c>
      <c r="H1911" s="3">
        <v>19999.62</v>
      </c>
      <c r="I1911" s="3" t="s">
        <v>29</v>
      </c>
      <c r="J1911" s="5">
        <v>1.0526314999985</v>
      </c>
      <c r="K1911" t="str">
        <f>_xlfn.XLOOKUP(D1911, dim_channels!A:A, dim_channels!C:C, "Not Found")</f>
        <v>Corporate</v>
      </c>
      <c r="L1911" t="str">
        <f>_xlfn.XLOOKUP(D1911, dim_channels!A:A, dim_channels!B:B, "Not Found")</f>
        <v>Corporate Direct</v>
      </c>
    </row>
    <row r="1912" spans="1:12" x14ac:dyDescent="0.2">
      <c r="A1912" s="2" t="s">
        <v>2345</v>
      </c>
      <c r="B1912" s="2" t="s">
        <v>577</v>
      </c>
      <c r="C1912" s="2" t="s">
        <v>44</v>
      </c>
      <c r="D1912" s="2" t="s">
        <v>114</v>
      </c>
      <c r="E1912" s="2" t="s">
        <v>115</v>
      </c>
      <c r="F1912" s="2">
        <v>3478.98</v>
      </c>
      <c r="G1912" s="2">
        <v>347.9</v>
      </c>
      <c r="H1912" s="2">
        <v>3131.08</v>
      </c>
      <c r="I1912" s="2" t="s">
        <v>29</v>
      </c>
      <c r="J1912" s="4">
        <v>1.1111118208413711</v>
      </c>
      <c r="K1912" t="str">
        <f>_xlfn.XLOOKUP(D1912, dim_channels!A:A, dim_channels!C:C, "Not Found")</f>
        <v>Offline</v>
      </c>
      <c r="L1912" t="str">
        <f>_xlfn.XLOOKUP(D1912, dim_channels!A:A, dim_channels!B:B, "Not Found")</f>
        <v>Travel Agency</v>
      </c>
    </row>
    <row r="1913" spans="1:12" x14ac:dyDescent="0.2">
      <c r="A1913" s="3" t="s">
        <v>2346</v>
      </c>
      <c r="B1913" s="3" t="s">
        <v>136</v>
      </c>
      <c r="C1913" s="3" t="s">
        <v>241</v>
      </c>
      <c r="D1913" s="3" t="s">
        <v>45</v>
      </c>
      <c r="E1913" s="3" t="s">
        <v>89</v>
      </c>
      <c r="F1913" s="3">
        <v>8396.7000000000007</v>
      </c>
      <c r="G1913" s="3">
        <v>0</v>
      </c>
      <c r="H1913" s="3">
        <v>8396.7000000000007</v>
      </c>
      <c r="I1913" s="3" t="s">
        <v>29</v>
      </c>
      <c r="J1913" s="5">
        <v>1</v>
      </c>
      <c r="K1913" t="str">
        <f>_xlfn.XLOOKUP(D1913, dim_channels!A:A, dim_channels!C:C, "Not Found")</f>
        <v>Corporate</v>
      </c>
      <c r="L1913" t="str">
        <f>_xlfn.XLOOKUP(D1913, dim_channels!A:A, dim_channels!B:B, "Not Found")</f>
        <v>Corporate Direct</v>
      </c>
    </row>
    <row r="1914" spans="1:12" x14ac:dyDescent="0.2">
      <c r="A1914" s="2" t="s">
        <v>2347</v>
      </c>
      <c r="B1914" s="2" t="s">
        <v>72</v>
      </c>
      <c r="C1914" s="2" t="s">
        <v>302</v>
      </c>
      <c r="D1914" s="2" t="s">
        <v>33</v>
      </c>
      <c r="E1914" s="2" t="s">
        <v>60</v>
      </c>
      <c r="F1914" s="2">
        <v>14306.16</v>
      </c>
      <c r="G1914" s="2">
        <v>0</v>
      </c>
      <c r="H1914" s="2">
        <v>14306.16</v>
      </c>
      <c r="I1914" s="2" t="s">
        <v>56</v>
      </c>
      <c r="J1914" s="4">
        <v>1</v>
      </c>
      <c r="K1914" t="str">
        <f>_xlfn.XLOOKUP(D1914, dim_channels!A:A, dim_channels!C:C, "Not Found")</f>
        <v>OTA</v>
      </c>
      <c r="L1914" t="str">
        <f>_xlfn.XLOOKUP(D1914, dim_channels!A:A, dim_channels!B:B, "Not Found")</f>
        <v>Booking.com</v>
      </c>
    </row>
    <row r="1915" spans="1:12" x14ac:dyDescent="0.2">
      <c r="A1915" s="3" t="s">
        <v>2348</v>
      </c>
      <c r="B1915" s="3" t="s">
        <v>92</v>
      </c>
      <c r="C1915" s="3" t="s">
        <v>655</v>
      </c>
      <c r="D1915" s="3" t="s">
        <v>52</v>
      </c>
      <c r="E1915" s="3" t="s">
        <v>60</v>
      </c>
      <c r="F1915" s="3">
        <v>3610.48</v>
      </c>
      <c r="G1915" s="3">
        <v>0</v>
      </c>
      <c r="H1915" s="3">
        <v>3610.48</v>
      </c>
      <c r="I1915" s="3" t="s">
        <v>29</v>
      </c>
      <c r="J1915" s="5">
        <v>1</v>
      </c>
      <c r="K1915" t="str">
        <f>_xlfn.XLOOKUP(D1915, dim_channels!A:A, dim_channels!C:C, "Not Found")</f>
        <v>OTA</v>
      </c>
      <c r="L1915" t="str">
        <f>_xlfn.XLOOKUP(D1915, dim_channels!A:A, dim_channels!B:B, "Not Found")</f>
        <v>Agoda</v>
      </c>
    </row>
    <row r="1916" spans="1:12" x14ac:dyDescent="0.2">
      <c r="A1916" s="2" t="s">
        <v>2349</v>
      </c>
      <c r="B1916" s="2" t="s">
        <v>256</v>
      </c>
      <c r="C1916" s="2" t="s">
        <v>1075</v>
      </c>
      <c r="D1916" s="2" t="s">
        <v>27</v>
      </c>
      <c r="E1916" s="2" t="s">
        <v>28</v>
      </c>
      <c r="F1916" s="2">
        <v>4582.92</v>
      </c>
      <c r="G1916" s="2">
        <v>824.93</v>
      </c>
      <c r="H1916" s="2">
        <v>3757.99</v>
      </c>
      <c r="I1916" s="2" t="s">
        <v>41</v>
      </c>
      <c r="J1916" s="4">
        <v>1.219513622973984</v>
      </c>
      <c r="K1916" t="str">
        <f>_xlfn.XLOOKUP(D1916, dim_channels!A:A, dim_channels!C:C, "Not Found")</f>
        <v>OTA</v>
      </c>
      <c r="L1916" t="str">
        <f>_xlfn.XLOOKUP(D1916, dim_channels!A:A, dim_channels!B:B, "Not Found")</f>
        <v>Expedia</v>
      </c>
    </row>
    <row r="1917" spans="1:12" x14ac:dyDescent="0.2">
      <c r="A1917" s="3" t="s">
        <v>2350</v>
      </c>
      <c r="B1917" s="3" t="s">
        <v>430</v>
      </c>
      <c r="C1917" s="3" t="s">
        <v>274</v>
      </c>
      <c r="D1917" s="3" t="s">
        <v>64</v>
      </c>
      <c r="E1917" s="3" t="s">
        <v>28</v>
      </c>
      <c r="F1917" s="3">
        <v>7075.68</v>
      </c>
      <c r="G1917" s="3">
        <v>0</v>
      </c>
      <c r="H1917" s="3">
        <v>7075.68</v>
      </c>
      <c r="I1917" s="3" t="s">
        <v>41</v>
      </c>
      <c r="J1917" s="5">
        <v>1</v>
      </c>
      <c r="K1917" t="str">
        <f>_xlfn.XLOOKUP(D1917, dim_channels!A:A, dim_channels!C:C, "Not Found")</f>
        <v>Direct</v>
      </c>
      <c r="L1917" t="str">
        <f>_xlfn.XLOOKUP(D1917, dim_channels!A:A, dim_channels!B:B, "Not Found")</f>
        <v>Direct Website</v>
      </c>
    </row>
    <row r="1918" spans="1:12" x14ac:dyDescent="0.2">
      <c r="A1918" s="2" t="s">
        <v>2351</v>
      </c>
      <c r="B1918" s="2" t="s">
        <v>168</v>
      </c>
      <c r="C1918" s="2" t="s">
        <v>187</v>
      </c>
      <c r="D1918" s="2" t="s">
        <v>45</v>
      </c>
      <c r="E1918" s="2" t="s">
        <v>89</v>
      </c>
      <c r="F1918" s="2">
        <v>3646.38</v>
      </c>
      <c r="G1918" s="2">
        <v>0</v>
      </c>
      <c r="H1918" s="2">
        <v>3646.38</v>
      </c>
      <c r="I1918" s="2" t="s">
        <v>29</v>
      </c>
      <c r="J1918" s="4">
        <v>1</v>
      </c>
      <c r="K1918" t="str">
        <f>_xlfn.XLOOKUP(D1918, dim_channels!A:A, dim_channels!C:C, "Not Found")</f>
        <v>Corporate</v>
      </c>
      <c r="L1918" t="str">
        <f>_xlfn.XLOOKUP(D1918, dim_channels!A:A, dim_channels!B:B, "Not Found")</f>
        <v>Corporate Direct</v>
      </c>
    </row>
    <row r="1919" spans="1:12" x14ac:dyDescent="0.2">
      <c r="A1919" s="3" t="s">
        <v>2352</v>
      </c>
      <c r="B1919" s="3" t="s">
        <v>826</v>
      </c>
      <c r="C1919" s="3" t="s">
        <v>94</v>
      </c>
      <c r="D1919" s="3" t="s">
        <v>169</v>
      </c>
      <c r="E1919" s="3" t="s">
        <v>34</v>
      </c>
      <c r="F1919" s="3">
        <v>3557.56</v>
      </c>
      <c r="G1919" s="3">
        <v>711.51</v>
      </c>
      <c r="H1919" s="3">
        <v>2846.05</v>
      </c>
      <c r="I1919" s="3" t="s">
        <v>29</v>
      </c>
      <c r="J1919" s="5">
        <v>1.2499991215895709</v>
      </c>
      <c r="K1919" t="str">
        <f>_xlfn.XLOOKUP(D1919, dim_channels!A:A, dim_channels!C:C, "Not Found")</f>
        <v>GDS</v>
      </c>
      <c r="L1919" t="str">
        <f>_xlfn.XLOOKUP(D1919, dim_channels!A:A, dim_channels!B:B, "Not Found")</f>
        <v>GDS (Amadeus)</v>
      </c>
    </row>
    <row r="1920" spans="1:12" x14ac:dyDescent="0.2">
      <c r="A1920" s="2" t="s">
        <v>2353</v>
      </c>
      <c r="B1920" s="2" t="s">
        <v>238</v>
      </c>
      <c r="C1920" s="2" t="s">
        <v>266</v>
      </c>
      <c r="D1920" s="2" t="s">
        <v>27</v>
      </c>
      <c r="E1920" s="2" t="s">
        <v>60</v>
      </c>
      <c r="F1920" s="2">
        <v>9634.24</v>
      </c>
      <c r="G1920" s="2">
        <v>0</v>
      </c>
      <c r="H1920" s="2">
        <v>9634.24</v>
      </c>
      <c r="I1920" s="2" t="s">
        <v>29</v>
      </c>
      <c r="J1920" s="4">
        <v>1</v>
      </c>
      <c r="K1920" t="str">
        <f>_xlfn.XLOOKUP(D1920, dim_channels!A:A, dim_channels!C:C, "Not Found")</f>
        <v>OTA</v>
      </c>
      <c r="L1920" t="str">
        <f>_xlfn.XLOOKUP(D1920, dim_channels!A:A, dim_channels!B:B, "Not Found")</f>
        <v>Expedia</v>
      </c>
    </row>
    <row r="1921" spans="1:12" x14ac:dyDescent="0.2">
      <c r="A1921" s="3" t="s">
        <v>2354</v>
      </c>
      <c r="B1921" s="3" t="s">
        <v>574</v>
      </c>
      <c r="C1921" s="3" t="s">
        <v>205</v>
      </c>
      <c r="D1921" s="3" t="s">
        <v>33</v>
      </c>
      <c r="E1921" s="3" t="s">
        <v>34</v>
      </c>
      <c r="F1921" s="3">
        <v>5461.82</v>
      </c>
      <c r="G1921" s="3">
        <v>819.27</v>
      </c>
      <c r="H1921" s="3">
        <v>4642.55</v>
      </c>
      <c r="I1921" s="3" t="s">
        <v>56</v>
      </c>
      <c r="J1921" s="5">
        <v>1.176469828004006</v>
      </c>
      <c r="K1921" t="str">
        <f>_xlfn.XLOOKUP(D1921, dim_channels!A:A, dim_channels!C:C, "Not Found")</f>
        <v>OTA</v>
      </c>
      <c r="L1921" t="str">
        <f>_xlfn.XLOOKUP(D1921, dim_channels!A:A, dim_channels!B:B, "Not Found")</f>
        <v>Booking.com</v>
      </c>
    </row>
    <row r="1922" spans="1:12" x14ac:dyDescent="0.2">
      <c r="A1922" s="2" t="s">
        <v>2355</v>
      </c>
      <c r="B1922" s="2" t="s">
        <v>562</v>
      </c>
      <c r="C1922" s="2" t="s">
        <v>161</v>
      </c>
      <c r="D1922" s="2" t="s">
        <v>64</v>
      </c>
      <c r="E1922" s="2" t="s">
        <v>28</v>
      </c>
      <c r="F1922" s="2">
        <v>8747.7800000000007</v>
      </c>
      <c r="G1922" s="2">
        <v>0</v>
      </c>
      <c r="H1922" s="2">
        <v>8747.7800000000007</v>
      </c>
      <c r="I1922" s="2" t="s">
        <v>29</v>
      </c>
      <c r="J1922" s="4">
        <v>1</v>
      </c>
      <c r="K1922" t="str">
        <f>_xlfn.XLOOKUP(D1922, dim_channels!A:A, dim_channels!C:C, "Not Found")</f>
        <v>Direct</v>
      </c>
      <c r="L1922" t="str">
        <f>_xlfn.XLOOKUP(D1922, dim_channels!A:A, dim_channels!B:B, "Not Found")</f>
        <v>Direct Website</v>
      </c>
    </row>
    <row r="1923" spans="1:12" x14ac:dyDescent="0.2">
      <c r="A1923" s="3" t="s">
        <v>2356</v>
      </c>
      <c r="B1923" s="3" t="s">
        <v>256</v>
      </c>
      <c r="C1923" s="3" t="s">
        <v>729</v>
      </c>
      <c r="D1923" s="3" t="s">
        <v>45</v>
      </c>
      <c r="E1923" s="3" t="s">
        <v>89</v>
      </c>
      <c r="F1923" s="3">
        <v>3061.24</v>
      </c>
      <c r="G1923" s="3">
        <v>0</v>
      </c>
      <c r="H1923" s="3">
        <v>3061.24</v>
      </c>
      <c r="I1923" s="3" t="s">
        <v>29</v>
      </c>
      <c r="J1923" s="5">
        <v>1</v>
      </c>
      <c r="K1923" t="str">
        <f>_xlfn.XLOOKUP(D1923, dim_channels!A:A, dim_channels!C:C, "Not Found")</f>
        <v>Corporate</v>
      </c>
      <c r="L1923" t="str">
        <f>_xlfn.XLOOKUP(D1923, dim_channels!A:A, dim_channels!B:B, "Not Found")</f>
        <v>Corporate Direct</v>
      </c>
    </row>
    <row r="1924" spans="1:12" x14ac:dyDescent="0.2">
      <c r="A1924" s="2" t="s">
        <v>2357</v>
      </c>
      <c r="B1924" s="2" t="s">
        <v>178</v>
      </c>
      <c r="C1924" s="2" t="s">
        <v>153</v>
      </c>
      <c r="D1924" s="2" t="s">
        <v>45</v>
      </c>
      <c r="E1924" s="2" t="s">
        <v>89</v>
      </c>
      <c r="F1924" s="2">
        <v>8867.7999999999993</v>
      </c>
      <c r="G1924" s="2">
        <v>0</v>
      </c>
      <c r="H1924" s="2">
        <v>8867.7999999999993</v>
      </c>
      <c r="I1924" s="2" t="s">
        <v>29</v>
      </c>
      <c r="J1924" s="4">
        <v>1</v>
      </c>
      <c r="K1924" t="str">
        <f>_xlfn.XLOOKUP(D1924, dim_channels!A:A, dim_channels!C:C, "Not Found")</f>
        <v>Corporate</v>
      </c>
      <c r="L1924" t="str">
        <f>_xlfn.XLOOKUP(D1924, dim_channels!A:A, dim_channels!B:B, "Not Found")</f>
        <v>Corporate Direct</v>
      </c>
    </row>
    <row r="1925" spans="1:12" x14ac:dyDescent="0.2">
      <c r="A1925" s="3" t="s">
        <v>2358</v>
      </c>
      <c r="B1925" s="3" t="s">
        <v>712</v>
      </c>
      <c r="C1925" s="3" t="s">
        <v>2359</v>
      </c>
      <c r="D1925" s="3" t="s">
        <v>33</v>
      </c>
      <c r="E1925" s="3" t="s">
        <v>28</v>
      </c>
      <c r="F1925" s="3">
        <v>12659.39</v>
      </c>
      <c r="G1925" s="3">
        <v>1898.91</v>
      </c>
      <c r="H1925" s="3">
        <v>10760.48</v>
      </c>
      <c r="I1925" s="3" t="s">
        <v>29</v>
      </c>
      <c r="J1925" s="5">
        <v>1.1764707522341009</v>
      </c>
      <c r="K1925" t="str">
        <f>_xlfn.XLOOKUP(D1925, dim_channels!A:A, dim_channels!C:C, "Not Found")</f>
        <v>OTA</v>
      </c>
      <c r="L1925" t="str">
        <f>_xlfn.XLOOKUP(D1925, dim_channels!A:A, dim_channels!B:B, "Not Found")</f>
        <v>Booking.com</v>
      </c>
    </row>
    <row r="1926" spans="1:12" x14ac:dyDescent="0.2">
      <c r="A1926" s="2" t="s">
        <v>2360</v>
      </c>
      <c r="B1926" s="2" t="s">
        <v>262</v>
      </c>
      <c r="C1926" s="2" t="s">
        <v>495</v>
      </c>
      <c r="D1926" s="2" t="s">
        <v>45</v>
      </c>
      <c r="E1926" s="2" t="s">
        <v>46</v>
      </c>
      <c r="F1926" s="2">
        <v>5366.61</v>
      </c>
      <c r="G1926" s="2">
        <v>268.33</v>
      </c>
      <c r="H1926" s="2">
        <v>5098.28</v>
      </c>
      <c r="I1926" s="2" t="s">
        <v>29</v>
      </c>
      <c r="J1926" s="4">
        <v>1.0526314757133779</v>
      </c>
      <c r="K1926" t="str">
        <f>_xlfn.XLOOKUP(D1926, dim_channels!A:A, dim_channels!C:C, "Not Found")</f>
        <v>Corporate</v>
      </c>
      <c r="L1926" t="str">
        <f>_xlfn.XLOOKUP(D1926, dim_channels!A:A, dim_channels!B:B, "Not Found")</f>
        <v>Corporate Direct</v>
      </c>
    </row>
    <row r="1927" spans="1:12" x14ac:dyDescent="0.2">
      <c r="A1927" s="3" t="s">
        <v>2361</v>
      </c>
      <c r="B1927" s="3" t="s">
        <v>753</v>
      </c>
      <c r="C1927" s="3" t="s">
        <v>619</v>
      </c>
      <c r="D1927" s="3" t="s">
        <v>33</v>
      </c>
      <c r="E1927" s="3" t="s">
        <v>34</v>
      </c>
      <c r="F1927" s="3">
        <v>5938.08</v>
      </c>
      <c r="G1927" s="3">
        <v>890.71</v>
      </c>
      <c r="H1927" s="3">
        <v>5047.37</v>
      </c>
      <c r="I1927" s="3" t="s">
        <v>29</v>
      </c>
      <c r="J1927" s="5">
        <v>1.17647012206357</v>
      </c>
      <c r="K1927" t="str">
        <f>_xlfn.XLOOKUP(D1927, dim_channels!A:A, dim_channels!C:C, "Not Found")</f>
        <v>OTA</v>
      </c>
      <c r="L1927" t="str">
        <f>_xlfn.XLOOKUP(D1927, dim_channels!A:A, dim_channels!B:B, "Not Found")</f>
        <v>Booking.com</v>
      </c>
    </row>
    <row r="1928" spans="1:12" x14ac:dyDescent="0.2">
      <c r="A1928" s="2" t="s">
        <v>2362</v>
      </c>
      <c r="B1928" s="2" t="s">
        <v>1048</v>
      </c>
      <c r="C1928" s="2" t="s">
        <v>159</v>
      </c>
      <c r="D1928" s="2" t="s">
        <v>169</v>
      </c>
      <c r="E1928" s="2" t="s">
        <v>46</v>
      </c>
      <c r="F1928" s="2">
        <v>5712.17</v>
      </c>
      <c r="G1928" s="2">
        <v>1142.43</v>
      </c>
      <c r="H1928" s="2">
        <v>4569.74</v>
      </c>
      <c r="I1928" s="2" t="s">
        <v>41</v>
      </c>
      <c r="J1928" s="4">
        <v>1.2499989058458469</v>
      </c>
      <c r="K1928" t="str">
        <f>_xlfn.XLOOKUP(D1928, dim_channels!A:A, dim_channels!C:C, "Not Found")</f>
        <v>GDS</v>
      </c>
      <c r="L1928" t="str">
        <f>_xlfn.XLOOKUP(D1928, dim_channels!A:A, dim_channels!B:B, "Not Found")</f>
        <v>GDS (Amadeus)</v>
      </c>
    </row>
    <row r="1929" spans="1:12" x14ac:dyDescent="0.2">
      <c r="A1929" s="3" t="s">
        <v>2363</v>
      </c>
      <c r="B1929" s="3" t="s">
        <v>370</v>
      </c>
      <c r="C1929" s="3" t="s">
        <v>983</v>
      </c>
      <c r="D1929" s="3" t="s">
        <v>206</v>
      </c>
      <c r="E1929" s="3" t="s">
        <v>207</v>
      </c>
      <c r="F1929" s="3">
        <v>11478.38</v>
      </c>
      <c r="G1929" s="3">
        <v>0</v>
      </c>
      <c r="H1929" s="3">
        <v>11478.38</v>
      </c>
      <c r="I1929" s="3" t="s">
        <v>29</v>
      </c>
      <c r="J1929" s="5">
        <v>1</v>
      </c>
      <c r="K1929" t="str">
        <f>_xlfn.XLOOKUP(D1929, dim_channels!A:A, dim_channels!C:C, "Not Found")</f>
        <v>Direct</v>
      </c>
      <c r="L1929" t="str">
        <f>_xlfn.XLOOKUP(D1929, dim_channels!A:A, dim_channels!B:B, "Not Found")</f>
        <v>Walk-in</v>
      </c>
    </row>
    <row r="1930" spans="1:12" x14ac:dyDescent="0.2">
      <c r="A1930" s="2" t="s">
        <v>2364</v>
      </c>
      <c r="B1930" s="2" t="s">
        <v>590</v>
      </c>
      <c r="C1930" s="2" t="s">
        <v>162</v>
      </c>
      <c r="D1930" s="2" t="s">
        <v>45</v>
      </c>
      <c r="E1930" s="2" t="s">
        <v>46</v>
      </c>
      <c r="F1930" s="2">
        <v>6390.63</v>
      </c>
      <c r="G1930" s="2">
        <v>319.52999999999997</v>
      </c>
      <c r="H1930" s="2">
        <v>6071.1</v>
      </c>
      <c r="I1930" s="2" t="s">
        <v>29</v>
      </c>
      <c r="J1930" s="4">
        <v>1.0526313188713741</v>
      </c>
      <c r="K1930" t="str">
        <f>_xlfn.XLOOKUP(D1930, dim_channels!A:A, dim_channels!C:C, "Not Found")</f>
        <v>Corporate</v>
      </c>
      <c r="L1930" t="str">
        <f>_xlfn.XLOOKUP(D1930, dim_channels!A:A, dim_channels!B:B, "Not Found")</f>
        <v>Corporate Direct</v>
      </c>
    </row>
    <row r="1931" spans="1:12" x14ac:dyDescent="0.2">
      <c r="A1931" s="3" t="s">
        <v>2365</v>
      </c>
      <c r="B1931" s="3" t="s">
        <v>104</v>
      </c>
      <c r="C1931" s="3" t="s">
        <v>179</v>
      </c>
      <c r="D1931" s="3" t="s">
        <v>52</v>
      </c>
      <c r="E1931" s="3" t="s">
        <v>34</v>
      </c>
      <c r="F1931" s="3">
        <v>5149.43</v>
      </c>
      <c r="G1931" s="3">
        <v>617.92999999999995</v>
      </c>
      <c r="H1931" s="3">
        <v>4531.5</v>
      </c>
      <c r="I1931" s="3" t="s">
        <v>29</v>
      </c>
      <c r="J1931" s="5">
        <v>1.1363632351318551</v>
      </c>
      <c r="K1931" t="str">
        <f>_xlfn.XLOOKUP(D1931, dim_channels!A:A, dim_channels!C:C, "Not Found")</f>
        <v>OTA</v>
      </c>
      <c r="L1931" t="str">
        <f>_xlfn.XLOOKUP(D1931, dim_channels!A:A, dim_channels!B:B, "Not Found")</f>
        <v>Agoda</v>
      </c>
    </row>
    <row r="1932" spans="1:12" x14ac:dyDescent="0.2">
      <c r="A1932" s="2" t="s">
        <v>2366</v>
      </c>
      <c r="B1932" s="2" t="s">
        <v>497</v>
      </c>
      <c r="C1932" s="2" t="s">
        <v>612</v>
      </c>
      <c r="D1932" s="2" t="s">
        <v>27</v>
      </c>
      <c r="E1932" s="2" t="s">
        <v>34</v>
      </c>
      <c r="F1932" s="2">
        <v>6992.5</v>
      </c>
      <c r="G1932" s="2">
        <v>1258.6500000000001</v>
      </c>
      <c r="H1932" s="2">
        <v>5733.85</v>
      </c>
      <c r="I1932" s="2" t="s">
        <v>29</v>
      </c>
      <c r="J1932" s="4">
        <v>1.219512195121951</v>
      </c>
      <c r="K1932" t="str">
        <f>_xlfn.XLOOKUP(D1932, dim_channels!A:A, dim_channels!C:C, "Not Found")</f>
        <v>OTA</v>
      </c>
      <c r="L1932" t="str">
        <f>_xlfn.XLOOKUP(D1932, dim_channels!A:A, dim_channels!B:B, "Not Found")</f>
        <v>Expedia</v>
      </c>
    </row>
    <row r="1933" spans="1:12" x14ac:dyDescent="0.2">
      <c r="A1933" s="3" t="s">
        <v>2367</v>
      </c>
      <c r="B1933" s="3" t="s">
        <v>355</v>
      </c>
      <c r="C1933" s="3" t="s">
        <v>355</v>
      </c>
      <c r="D1933" s="3" t="s">
        <v>27</v>
      </c>
      <c r="E1933" s="3" t="s">
        <v>28</v>
      </c>
      <c r="F1933" s="3">
        <v>8212.58</v>
      </c>
      <c r="G1933" s="3">
        <v>1478.26</v>
      </c>
      <c r="H1933" s="3">
        <v>6734.32</v>
      </c>
      <c r="I1933" s="3" t="s">
        <v>56</v>
      </c>
      <c r="J1933" s="5">
        <v>1.2195113983297501</v>
      </c>
      <c r="K1933" t="str">
        <f>_xlfn.XLOOKUP(D1933, dim_channels!A:A, dim_channels!C:C, "Not Found")</f>
        <v>OTA</v>
      </c>
      <c r="L1933" t="str">
        <f>_xlfn.XLOOKUP(D1933, dim_channels!A:A, dim_channels!B:B, "Not Found")</f>
        <v>Expedia</v>
      </c>
    </row>
    <row r="1934" spans="1:12" x14ac:dyDescent="0.2">
      <c r="A1934" s="2" t="s">
        <v>2368</v>
      </c>
      <c r="B1934" s="2" t="s">
        <v>958</v>
      </c>
      <c r="C1934" s="2" t="s">
        <v>618</v>
      </c>
      <c r="D1934" s="2" t="s">
        <v>64</v>
      </c>
      <c r="E1934" s="2" t="s">
        <v>34</v>
      </c>
      <c r="F1934" s="2">
        <v>6620.24</v>
      </c>
      <c r="G1934" s="2">
        <v>0</v>
      </c>
      <c r="H1934" s="2">
        <v>6620.24</v>
      </c>
      <c r="I1934" s="2" t="s">
        <v>29</v>
      </c>
      <c r="J1934" s="4">
        <v>1</v>
      </c>
      <c r="K1934" t="str">
        <f>_xlfn.XLOOKUP(D1934, dim_channels!A:A, dim_channels!C:C, "Not Found")</f>
        <v>Direct</v>
      </c>
      <c r="L1934" t="str">
        <f>_xlfn.XLOOKUP(D1934, dim_channels!A:A, dim_channels!B:B, "Not Found")</f>
        <v>Direct Website</v>
      </c>
    </row>
    <row r="1935" spans="1:12" x14ac:dyDescent="0.2">
      <c r="A1935" s="3" t="s">
        <v>2369</v>
      </c>
      <c r="B1935" s="3" t="s">
        <v>63</v>
      </c>
      <c r="C1935" s="3" t="s">
        <v>602</v>
      </c>
      <c r="D1935" s="3" t="s">
        <v>206</v>
      </c>
      <c r="E1935" s="3" t="s">
        <v>207</v>
      </c>
      <c r="F1935" s="3">
        <v>10314.52</v>
      </c>
      <c r="G1935" s="3">
        <v>0</v>
      </c>
      <c r="H1935" s="3">
        <v>10314.52</v>
      </c>
      <c r="I1935" s="3" t="s">
        <v>29</v>
      </c>
      <c r="J1935" s="5">
        <v>1</v>
      </c>
      <c r="K1935" t="str">
        <f>_xlfn.XLOOKUP(D1935, dim_channels!A:A, dim_channels!C:C, "Not Found")</f>
        <v>Direct</v>
      </c>
      <c r="L1935" t="str">
        <f>_xlfn.XLOOKUP(D1935, dim_channels!A:A, dim_channels!B:B, "Not Found")</f>
        <v>Walk-in</v>
      </c>
    </row>
    <row r="1936" spans="1:12" x14ac:dyDescent="0.2">
      <c r="A1936" s="2" t="s">
        <v>2370</v>
      </c>
      <c r="B1936" s="2" t="s">
        <v>107</v>
      </c>
      <c r="C1936" s="2" t="s">
        <v>485</v>
      </c>
      <c r="D1936" s="2" t="s">
        <v>64</v>
      </c>
      <c r="E1936" s="2" t="s">
        <v>115</v>
      </c>
      <c r="F1936" s="2">
        <v>3273.96</v>
      </c>
      <c r="G1936" s="2">
        <v>0</v>
      </c>
      <c r="H1936" s="2">
        <v>3273.96</v>
      </c>
      <c r="I1936" s="2" t="s">
        <v>29</v>
      </c>
      <c r="J1936" s="4">
        <v>1</v>
      </c>
      <c r="K1936" t="str">
        <f>_xlfn.XLOOKUP(D1936, dim_channels!A:A, dim_channels!C:C, "Not Found")</f>
        <v>Direct</v>
      </c>
      <c r="L1936" t="str">
        <f>_xlfn.XLOOKUP(D1936, dim_channels!A:A, dim_channels!B:B, "Not Found")</f>
        <v>Direct Website</v>
      </c>
    </row>
    <row r="1937" spans="1:12" x14ac:dyDescent="0.2">
      <c r="A1937" s="3" t="s">
        <v>2371</v>
      </c>
      <c r="B1937" s="3" t="s">
        <v>179</v>
      </c>
      <c r="C1937" s="3" t="s">
        <v>164</v>
      </c>
      <c r="D1937" s="3" t="s">
        <v>52</v>
      </c>
      <c r="E1937" s="3" t="s">
        <v>34</v>
      </c>
      <c r="F1937" s="3">
        <v>6692.68</v>
      </c>
      <c r="G1937" s="3">
        <v>803.12</v>
      </c>
      <c r="H1937" s="3">
        <v>5889.56</v>
      </c>
      <c r="I1937" s="3" t="s">
        <v>29</v>
      </c>
      <c r="J1937" s="5">
        <v>1.1363633276509619</v>
      </c>
      <c r="K1937" t="str">
        <f>_xlfn.XLOOKUP(D1937, dim_channels!A:A, dim_channels!C:C, "Not Found")</f>
        <v>OTA</v>
      </c>
      <c r="L1937" t="str">
        <f>_xlfn.XLOOKUP(D1937, dim_channels!A:A, dim_channels!B:B, "Not Found")</f>
        <v>Agoda</v>
      </c>
    </row>
    <row r="1938" spans="1:12" x14ac:dyDescent="0.2">
      <c r="A1938" s="2" t="s">
        <v>2372</v>
      </c>
      <c r="B1938" s="2" t="s">
        <v>634</v>
      </c>
      <c r="C1938" s="2" t="s">
        <v>416</v>
      </c>
      <c r="D1938" s="2" t="s">
        <v>33</v>
      </c>
      <c r="E1938" s="2" t="s">
        <v>60</v>
      </c>
      <c r="F1938" s="2">
        <v>2761.43</v>
      </c>
      <c r="G1938" s="2">
        <v>0</v>
      </c>
      <c r="H1938" s="2">
        <v>2761.43</v>
      </c>
      <c r="I1938" s="2" t="s">
        <v>41</v>
      </c>
      <c r="J1938" s="4">
        <v>1</v>
      </c>
      <c r="K1938" t="str">
        <f>_xlfn.XLOOKUP(D1938, dim_channels!A:A, dim_channels!C:C, "Not Found")</f>
        <v>OTA</v>
      </c>
      <c r="L1938" t="str">
        <f>_xlfn.XLOOKUP(D1938, dim_channels!A:A, dim_channels!B:B, "Not Found")</f>
        <v>Booking.com</v>
      </c>
    </row>
    <row r="1939" spans="1:12" x14ac:dyDescent="0.2">
      <c r="A1939" s="3" t="s">
        <v>2373</v>
      </c>
      <c r="B1939" s="3" t="s">
        <v>253</v>
      </c>
      <c r="C1939" s="3" t="s">
        <v>324</v>
      </c>
      <c r="D1939" s="3" t="s">
        <v>52</v>
      </c>
      <c r="E1939" s="3" t="s">
        <v>34</v>
      </c>
      <c r="F1939" s="3">
        <v>2776.83</v>
      </c>
      <c r="G1939" s="3">
        <v>333.22</v>
      </c>
      <c r="H1939" s="3">
        <v>2443.61</v>
      </c>
      <c r="I1939" s="3" t="s">
        <v>29</v>
      </c>
      <c r="J1939" s="5">
        <v>1.1363638223775481</v>
      </c>
      <c r="K1939" t="str">
        <f>_xlfn.XLOOKUP(D1939, dim_channels!A:A, dim_channels!C:C, "Not Found")</f>
        <v>OTA</v>
      </c>
      <c r="L1939" t="str">
        <f>_xlfn.XLOOKUP(D1939, dim_channels!A:A, dim_channels!B:B, "Not Found")</f>
        <v>Agoda</v>
      </c>
    </row>
    <row r="1940" spans="1:12" x14ac:dyDescent="0.2">
      <c r="A1940" s="2" t="s">
        <v>2374</v>
      </c>
      <c r="B1940" s="2" t="s">
        <v>364</v>
      </c>
      <c r="C1940" s="2" t="s">
        <v>359</v>
      </c>
      <c r="D1940" s="2" t="s">
        <v>33</v>
      </c>
      <c r="E1940" s="2" t="s">
        <v>34</v>
      </c>
      <c r="F1940" s="2">
        <v>9117.1</v>
      </c>
      <c r="G1940" s="2">
        <v>1367.56</v>
      </c>
      <c r="H1940" s="2">
        <v>7749.54</v>
      </c>
      <c r="I1940" s="2" t="s">
        <v>56</v>
      </c>
      <c r="J1940" s="4">
        <v>1.176469829176958</v>
      </c>
      <c r="K1940" t="str">
        <f>_xlfn.XLOOKUP(D1940, dim_channels!A:A, dim_channels!C:C, "Not Found")</f>
        <v>OTA</v>
      </c>
      <c r="L1940" t="str">
        <f>_xlfn.XLOOKUP(D1940, dim_channels!A:A, dim_channels!B:B, "Not Found")</f>
        <v>Booking.com</v>
      </c>
    </row>
    <row r="1941" spans="1:12" x14ac:dyDescent="0.2">
      <c r="A1941" s="3" t="s">
        <v>2375</v>
      </c>
      <c r="B1941" s="3" t="s">
        <v>72</v>
      </c>
      <c r="C1941" s="3" t="s">
        <v>443</v>
      </c>
      <c r="D1941" s="3" t="s">
        <v>27</v>
      </c>
      <c r="E1941" s="3" t="s">
        <v>34</v>
      </c>
      <c r="F1941" s="3">
        <v>16688.62</v>
      </c>
      <c r="G1941" s="3">
        <v>3003.95</v>
      </c>
      <c r="H1941" s="3">
        <v>13684.67</v>
      </c>
      <c r="I1941" s="3" t="s">
        <v>41</v>
      </c>
      <c r="J1941" s="5">
        <v>1.21951205253762</v>
      </c>
      <c r="K1941" t="str">
        <f>_xlfn.XLOOKUP(D1941, dim_channels!A:A, dim_channels!C:C, "Not Found")</f>
        <v>OTA</v>
      </c>
      <c r="L1941" t="str">
        <f>_xlfn.XLOOKUP(D1941, dim_channels!A:A, dim_channels!B:B, "Not Found")</f>
        <v>Expedia</v>
      </c>
    </row>
    <row r="1942" spans="1:12" x14ac:dyDescent="0.2">
      <c r="A1942" s="2" t="s">
        <v>2376</v>
      </c>
      <c r="B1942" s="2" t="s">
        <v>229</v>
      </c>
      <c r="C1942" s="2" t="s">
        <v>664</v>
      </c>
      <c r="D1942" s="2" t="s">
        <v>33</v>
      </c>
      <c r="E1942" s="2" t="s">
        <v>28</v>
      </c>
      <c r="F1942" s="2">
        <v>2196.66</v>
      </c>
      <c r="G1942" s="2">
        <v>329.5</v>
      </c>
      <c r="H1942" s="2">
        <v>1867.16</v>
      </c>
      <c r="I1942" s="2" t="s">
        <v>29</v>
      </c>
      <c r="J1942" s="4">
        <v>1.1764712183208721</v>
      </c>
      <c r="K1942" t="str">
        <f>_xlfn.XLOOKUP(D1942, dim_channels!A:A, dim_channels!C:C, "Not Found")</f>
        <v>OTA</v>
      </c>
      <c r="L1942" t="str">
        <f>_xlfn.XLOOKUP(D1942, dim_channels!A:A, dim_channels!B:B, "Not Found")</f>
        <v>Booking.com</v>
      </c>
    </row>
    <row r="1943" spans="1:12" x14ac:dyDescent="0.2">
      <c r="A1943" s="3" t="s">
        <v>2377</v>
      </c>
      <c r="B1943" s="3" t="s">
        <v>712</v>
      </c>
      <c r="C1943" s="3" t="s">
        <v>854</v>
      </c>
      <c r="D1943" s="3" t="s">
        <v>27</v>
      </c>
      <c r="E1943" s="3" t="s">
        <v>28</v>
      </c>
      <c r="F1943" s="3">
        <v>11668.73</v>
      </c>
      <c r="G1943" s="3">
        <v>2100.37</v>
      </c>
      <c r="H1943" s="3">
        <v>9568.36</v>
      </c>
      <c r="I1943" s="3" t="s">
        <v>29</v>
      </c>
      <c r="J1943" s="5">
        <v>1.2195120166883351</v>
      </c>
      <c r="K1943" t="str">
        <f>_xlfn.XLOOKUP(D1943, dim_channels!A:A, dim_channels!C:C, "Not Found")</f>
        <v>OTA</v>
      </c>
      <c r="L1943" t="str">
        <f>_xlfn.XLOOKUP(D1943, dim_channels!A:A, dim_channels!B:B, "Not Found")</f>
        <v>Expedia</v>
      </c>
    </row>
    <row r="1944" spans="1:12" x14ac:dyDescent="0.2">
      <c r="A1944" s="2" t="s">
        <v>2378</v>
      </c>
      <c r="B1944" s="2" t="s">
        <v>449</v>
      </c>
      <c r="C1944" s="2" t="s">
        <v>148</v>
      </c>
      <c r="D1944" s="2" t="s">
        <v>64</v>
      </c>
      <c r="E1944" s="2" t="s">
        <v>34</v>
      </c>
      <c r="F1944" s="2">
        <v>11672.22</v>
      </c>
      <c r="G1944" s="2">
        <v>0</v>
      </c>
      <c r="H1944" s="2">
        <v>11672.22</v>
      </c>
      <c r="I1944" s="2" t="s">
        <v>41</v>
      </c>
      <c r="J1944" s="4">
        <v>1</v>
      </c>
      <c r="K1944" t="str">
        <f>_xlfn.XLOOKUP(D1944, dim_channels!A:A, dim_channels!C:C, "Not Found")</f>
        <v>Direct</v>
      </c>
      <c r="L1944" t="str">
        <f>_xlfn.XLOOKUP(D1944, dim_channels!A:A, dim_channels!B:B, "Not Found")</f>
        <v>Direct Website</v>
      </c>
    </row>
    <row r="1945" spans="1:12" x14ac:dyDescent="0.2">
      <c r="A1945" s="3" t="s">
        <v>2379</v>
      </c>
      <c r="B1945" s="3" t="s">
        <v>454</v>
      </c>
      <c r="C1945" s="3" t="s">
        <v>291</v>
      </c>
      <c r="D1945" s="3" t="s">
        <v>27</v>
      </c>
      <c r="E1945" s="3" t="s">
        <v>60</v>
      </c>
      <c r="F1945" s="3">
        <v>27868.52</v>
      </c>
      <c r="G1945" s="3">
        <v>0</v>
      </c>
      <c r="H1945" s="3">
        <v>27868.52</v>
      </c>
      <c r="I1945" s="3" t="s">
        <v>29</v>
      </c>
      <c r="J1945" s="5">
        <v>1</v>
      </c>
      <c r="K1945" t="str">
        <f>_xlfn.XLOOKUP(D1945, dim_channels!A:A, dim_channels!C:C, "Not Found")</f>
        <v>OTA</v>
      </c>
      <c r="L1945" t="str">
        <f>_xlfn.XLOOKUP(D1945, dim_channels!A:A, dim_channels!B:B, "Not Found")</f>
        <v>Expedia</v>
      </c>
    </row>
    <row r="1946" spans="1:12" x14ac:dyDescent="0.2">
      <c r="A1946" s="2" t="s">
        <v>2380</v>
      </c>
      <c r="B1946" s="2" t="s">
        <v>85</v>
      </c>
      <c r="C1946" s="2" t="s">
        <v>1110</v>
      </c>
      <c r="D1946" s="2" t="s">
        <v>64</v>
      </c>
      <c r="E1946" s="2" t="s">
        <v>28</v>
      </c>
      <c r="F1946" s="2">
        <v>9610.1200000000008</v>
      </c>
      <c r="G1946" s="2">
        <v>0</v>
      </c>
      <c r="H1946" s="2">
        <v>9610.1200000000008</v>
      </c>
      <c r="I1946" s="2" t="s">
        <v>29</v>
      </c>
      <c r="J1946" s="4">
        <v>1</v>
      </c>
      <c r="K1946" t="str">
        <f>_xlfn.XLOOKUP(D1946, dim_channels!A:A, dim_channels!C:C, "Not Found")</f>
        <v>Direct</v>
      </c>
      <c r="L1946" t="str">
        <f>_xlfn.XLOOKUP(D1946, dim_channels!A:A, dim_channels!B:B, "Not Found")</f>
        <v>Direct Website</v>
      </c>
    </row>
    <row r="1947" spans="1:12" x14ac:dyDescent="0.2">
      <c r="A1947" s="3" t="s">
        <v>2381</v>
      </c>
      <c r="B1947" s="3" t="s">
        <v>303</v>
      </c>
      <c r="C1947" s="3" t="s">
        <v>1610</v>
      </c>
      <c r="D1947" s="3" t="s">
        <v>33</v>
      </c>
      <c r="E1947" s="3" t="s">
        <v>34</v>
      </c>
      <c r="F1947" s="3">
        <v>11016.56</v>
      </c>
      <c r="G1947" s="3">
        <v>1652.48</v>
      </c>
      <c r="H1947" s="3">
        <v>9364.08</v>
      </c>
      <c r="I1947" s="3" t="s">
        <v>29</v>
      </c>
      <c r="J1947" s="5">
        <v>1.1764700856891439</v>
      </c>
      <c r="K1947" t="str">
        <f>_xlfn.XLOOKUP(D1947, dim_channels!A:A, dim_channels!C:C, "Not Found")</f>
        <v>OTA</v>
      </c>
      <c r="L1947" t="str">
        <f>_xlfn.XLOOKUP(D1947, dim_channels!A:A, dim_channels!B:B, "Not Found")</f>
        <v>Booking.com</v>
      </c>
    </row>
    <row r="1948" spans="1:12" x14ac:dyDescent="0.2">
      <c r="A1948" s="2" t="s">
        <v>2382</v>
      </c>
      <c r="B1948" s="2" t="s">
        <v>253</v>
      </c>
      <c r="C1948" s="2" t="s">
        <v>824</v>
      </c>
      <c r="D1948" s="2" t="s">
        <v>114</v>
      </c>
      <c r="E1948" s="2" t="s">
        <v>115</v>
      </c>
      <c r="F1948" s="2">
        <v>15172.83</v>
      </c>
      <c r="G1948" s="2">
        <v>1517.28</v>
      </c>
      <c r="H1948" s="2">
        <v>13655.55</v>
      </c>
      <c r="I1948" s="2" t="s">
        <v>29</v>
      </c>
      <c r="J1948" s="4">
        <v>1.1111108670101171</v>
      </c>
      <c r="K1948" t="str">
        <f>_xlfn.XLOOKUP(D1948, dim_channels!A:A, dim_channels!C:C, "Not Found")</f>
        <v>Offline</v>
      </c>
      <c r="L1948" t="str">
        <f>_xlfn.XLOOKUP(D1948, dim_channels!A:A, dim_channels!B:B, "Not Found")</f>
        <v>Travel Agency</v>
      </c>
    </row>
    <row r="1949" spans="1:12" x14ac:dyDescent="0.2">
      <c r="A1949" s="3" t="s">
        <v>2383</v>
      </c>
      <c r="B1949" s="3" t="s">
        <v>165</v>
      </c>
      <c r="C1949" s="3" t="s">
        <v>285</v>
      </c>
      <c r="D1949" s="3" t="s">
        <v>169</v>
      </c>
      <c r="E1949" s="3" t="s">
        <v>34</v>
      </c>
      <c r="F1949" s="3">
        <v>11579.07</v>
      </c>
      <c r="G1949" s="3">
        <v>2315.81</v>
      </c>
      <c r="H1949" s="3">
        <v>9263.26</v>
      </c>
      <c r="I1949" s="3" t="s">
        <v>41</v>
      </c>
      <c r="J1949" s="5">
        <v>1.2499994602332221</v>
      </c>
      <c r="K1949" t="str">
        <f>_xlfn.XLOOKUP(D1949, dim_channels!A:A, dim_channels!C:C, "Not Found")</f>
        <v>GDS</v>
      </c>
      <c r="L1949" t="str">
        <f>_xlfn.XLOOKUP(D1949, dim_channels!A:A, dim_channels!B:B, "Not Found")</f>
        <v>GDS (Amadeus)</v>
      </c>
    </row>
    <row r="1950" spans="1:12" x14ac:dyDescent="0.2">
      <c r="A1950" s="2" t="s">
        <v>2384</v>
      </c>
      <c r="B1950" s="2" t="s">
        <v>773</v>
      </c>
      <c r="C1950" s="2" t="s">
        <v>589</v>
      </c>
      <c r="D1950" s="2" t="s">
        <v>33</v>
      </c>
      <c r="E1950" s="2" t="s">
        <v>34</v>
      </c>
      <c r="F1950" s="2">
        <v>5475.06</v>
      </c>
      <c r="G1950" s="2">
        <v>821.26</v>
      </c>
      <c r="H1950" s="2">
        <v>4653.8</v>
      </c>
      <c r="I1950" s="2" t="s">
        <v>29</v>
      </c>
      <c r="J1950" s="4">
        <v>1.1764708410331339</v>
      </c>
      <c r="K1950" t="str">
        <f>_xlfn.XLOOKUP(D1950, dim_channels!A:A, dim_channels!C:C, "Not Found")</f>
        <v>OTA</v>
      </c>
      <c r="L1950" t="str">
        <f>_xlfn.XLOOKUP(D1950, dim_channels!A:A, dim_channels!B:B, "Not Found")</f>
        <v>Booking.com</v>
      </c>
    </row>
    <row r="1951" spans="1:12" x14ac:dyDescent="0.2">
      <c r="A1951" s="3" t="s">
        <v>2385</v>
      </c>
      <c r="B1951" s="3" t="s">
        <v>179</v>
      </c>
      <c r="C1951" s="3" t="s">
        <v>577</v>
      </c>
      <c r="D1951" s="3" t="s">
        <v>52</v>
      </c>
      <c r="E1951" s="3" t="s">
        <v>60</v>
      </c>
      <c r="F1951" s="3">
        <v>6302.97</v>
      </c>
      <c r="G1951" s="3">
        <v>0</v>
      </c>
      <c r="H1951" s="3">
        <v>6302.97</v>
      </c>
      <c r="I1951" s="3" t="s">
        <v>56</v>
      </c>
      <c r="J1951" s="5">
        <v>1</v>
      </c>
      <c r="K1951" t="str">
        <f>_xlfn.XLOOKUP(D1951, dim_channels!A:A, dim_channels!C:C, "Not Found")</f>
        <v>OTA</v>
      </c>
      <c r="L1951" t="str">
        <f>_xlfn.XLOOKUP(D1951, dim_channels!A:A, dim_channels!B:B, "Not Found")</f>
        <v>Agoda</v>
      </c>
    </row>
    <row r="1952" spans="1:12" x14ac:dyDescent="0.2">
      <c r="A1952" s="2" t="s">
        <v>2386</v>
      </c>
      <c r="B1952" s="2" t="s">
        <v>36</v>
      </c>
      <c r="C1952" s="2" t="s">
        <v>560</v>
      </c>
      <c r="D1952" s="2" t="s">
        <v>27</v>
      </c>
      <c r="E1952" s="2" t="s">
        <v>34</v>
      </c>
      <c r="F1952" s="2">
        <v>4676</v>
      </c>
      <c r="G1952" s="2">
        <v>841.68</v>
      </c>
      <c r="H1952" s="2">
        <v>3834.32</v>
      </c>
      <c r="I1952" s="2" t="s">
        <v>56</v>
      </c>
      <c r="J1952" s="4">
        <v>1.219512195121951</v>
      </c>
      <c r="K1952" t="str">
        <f>_xlfn.XLOOKUP(D1952, dim_channels!A:A, dim_channels!C:C, "Not Found")</f>
        <v>OTA</v>
      </c>
      <c r="L1952" t="str">
        <f>_xlfn.XLOOKUP(D1952, dim_channels!A:A, dim_channels!B:B, "Not Found")</f>
        <v>Expedia</v>
      </c>
    </row>
    <row r="1953" spans="1:12" x14ac:dyDescent="0.2">
      <c r="A1953" s="3" t="s">
        <v>2387</v>
      </c>
      <c r="B1953" s="3" t="s">
        <v>664</v>
      </c>
      <c r="C1953" s="3" t="s">
        <v>433</v>
      </c>
      <c r="D1953" s="3" t="s">
        <v>64</v>
      </c>
      <c r="E1953" s="3" t="s">
        <v>115</v>
      </c>
      <c r="F1953" s="3">
        <v>6411.14</v>
      </c>
      <c r="G1953" s="3">
        <v>0</v>
      </c>
      <c r="H1953" s="3">
        <v>6411.14</v>
      </c>
      <c r="I1953" s="3" t="s">
        <v>29</v>
      </c>
      <c r="J1953" s="5">
        <v>1</v>
      </c>
      <c r="K1953" t="str">
        <f>_xlfn.XLOOKUP(D1953, dim_channels!A:A, dim_channels!C:C, "Not Found")</f>
        <v>Direct</v>
      </c>
      <c r="L1953" t="str">
        <f>_xlfn.XLOOKUP(D1953, dim_channels!A:A, dim_channels!B:B, "Not Found")</f>
        <v>Direct Website</v>
      </c>
    </row>
    <row r="1954" spans="1:12" x14ac:dyDescent="0.2">
      <c r="A1954" s="2" t="s">
        <v>2388</v>
      </c>
      <c r="B1954" s="2" t="s">
        <v>578</v>
      </c>
      <c r="C1954" s="2" t="s">
        <v>118</v>
      </c>
      <c r="D1954" s="2" t="s">
        <v>114</v>
      </c>
      <c r="E1954" s="2" t="s">
        <v>115</v>
      </c>
      <c r="F1954" s="2">
        <v>21292.12</v>
      </c>
      <c r="G1954" s="2">
        <v>2129.21</v>
      </c>
      <c r="H1954" s="2">
        <v>19162.91</v>
      </c>
      <c r="I1954" s="2" t="s">
        <v>29</v>
      </c>
      <c r="J1954" s="4">
        <v>1.1111109951463529</v>
      </c>
      <c r="K1954" t="str">
        <f>_xlfn.XLOOKUP(D1954, dim_channels!A:A, dim_channels!C:C, "Not Found")</f>
        <v>Offline</v>
      </c>
      <c r="L1954" t="str">
        <f>_xlfn.XLOOKUP(D1954, dim_channels!A:A, dim_channels!B:B, "Not Found")</f>
        <v>Travel Agency</v>
      </c>
    </row>
    <row r="1955" spans="1:12" x14ac:dyDescent="0.2">
      <c r="A1955" s="3" t="s">
        <v>2389</v>
      </c>
      <c r="B1955" s="3" t="s">
        <v>181</v>
      </c>
      <c r="C1955" s="3" t="s">
        <v>70</v>
      </c>
      <c r="D1955" s="3" t="s">
        <v>169</v>
      </c>
      <c r="E1955" s="3" t="s">
        <v>46</v>
      </c>
      <c r="F1955" s="3">
        <v>16501.490000000002</v>
      </c>
      <c r="G1955" s="3">
        <v>3300.3</v>
      </c>
      <c r="H1955" s="3">
        <v>13201.19</v>
      </c>
      <c r="I1955" s="3" t="s">
        <v>41</v>
      </c>
      <c r="J1955" s="5">
        <v>1.2500001893768671</v>
      </c>
      <c r="K1955" t="str">
        <f>_xlfn.XLOOKUP(D1955, dim_channels!A:A, dim_channels!C:C, "Not Found")</f>
        <v>GDS</v>
      </c>
      <c r="L1955" t="str">
        <f>_xlfn.XLOOKUP(D1955, dim_channels!A:A, dim_channels!B:B, "Not Found")</f>
        <v>GDS (Amadeus)</v>
      </c>
    </row>
    <row r="1956" spans="1:12" x14ac:dyDescent="0.2">
      <c r="A1956" s="2" t="s">
        <v>2390</v>
      </c>
      <c r="B1956" s="2" t="s">
        <v>551</v>
      </c>
      <c r="C1956" s="2" t="s">
        <v>516</v>
      </c>
      <c r="D1956" s="2" t="s">
        <v>64</v>
      </c>
      <c r="E1956" s="2" t="s">
        <v>28</v>
      </c>
      <c r="F1956" s="2">
        <v>8078.15</v>
      </c>
      <c r="G1956" s="2">
        <v>0</v>
      </c>
      <c r="H1956" s="2">
        <v>8078.15</v>
      </c>
      <c r="I1956" s="2" t="s">
        <v>29</v>
      </c>
      <c r="J1956" s="4">
        <v>1</v>
      </c>
      <c r="K1956" t="str">
        <f>_xlfn.XLOOKUP(D1956, dim_channels!A:A, dim_channels!C:C, "Not Found")</f>
        <v>Direct</v>
      </c>
      <c r="L1956" t="str">
        <f>_xlfn.XLOOKUP(D1956, dim_channels!A:A, dim_channels!B:B, "Not Found")</f>
        <v>Direct Website</v>
      </c>
    </row>
    <row r="1957" spans="1:12" x14ac:dyDescent="0.2">
      <c r="A1957" s="3" t="s">
        <v>2391</v>
      </c>
      <c r="B1957" s="3" t="s">
        <v>155</v>
      </c>
      <c r="C1957" s="3" t="s">
        <v>155</v>
      </c>
      <c r="D1957" s="3" t="s">
        <v>64</v>
      </c>
      <c r="E1957" s="3" t="s">
        <v>34</v>
      </c>
      <c r="F1957" s="3">
        <v>8808.9</v>
      </c>
      <c r="G1957" s="3">
        <v>0</v>
      </c>
      <c r="H1957" s="3">
        <v>8808.9</v>
      </c>
      <c r="I1957" s="3" t="s">
        <v>29</v>
      </c>
      <c r="J1957" s="5">
        <v>1</v>
      </c>
      <c r="K1957" t="str">
        <f>_xlfn.XLOOKUP(D1957, dim_channels!A:A, dim_channels!C:C, "Not Found")</f>
        <v>Direct</v>
      </c>
      <c r="L1957" t="str">
        <f>_xlfn.XLOOKUP(D1957, dim_channels!A:A, dim_channels!B:B, "Not Found")</f>
        <v>Direct Website</v>
      </c>
    </row>
    <row r="1958" spans="1:12" x14ac:dyDescent="0.2">
      <c r="A1958" s="2" t="s">
        <v>2392</v>
      </c>
      <c r="B1958" s="2" t="s">
        <v>602</v>
      </c>
      <c r="C1958" s="2" t="s">
        <v>132</v>
      </c>
      <c r="D1958" s="2" t="s">
        <v>27</v>
      </c>
      <c r="E1958" s="2" t="s">
        <v>34</v>
      </c>
      <c r="F1958" s="2">
        <v>8815.98</v>
      </c>
      <c r="G1958" s="2">
        <v>1586.88</v>
      </c>
      <c r="H1958" s="2">
        <v>7229.1</v>
      </c>
      <c r="I1958" s="2" t="s">
        <v>41</v>
      </c>
      <c r="J1958" s="4">
        <v>1.219512802423538</v>
      </c>
      <c r="K1958" t="str">
        <f>_xlfn.XLOOKUP(D1958, dim_channels!A:A, dim_channels!C:C, "Not Found")</f>
        <v>OTA</v>
      </c>
      <c r="L1958" t="str">
        <f>_xlfn.XLOOKUP(D1958, dim_channels!A:A, dim_channels!B:B, "Not Found")</f>
        <v>Expedia</v>
      </c>
    </row>
    <row r="1959" spans="1:12" x14ac:dyDescent="0.2">
      <c r="A1959" s="3" t="s">
        <v>2393</v>
      </c>
      <c r="B1959" s="3" t="s">
        <v>91</v>
      </c>
      <c r="C1959" s="3" t="s">
        <v>92</v>
      </c>
      <c r="D1959" s="3" t="s">
        <v>45</v>
      </c>
      <c r="E1959" s="3" t="s">
        <v>46</v>
      </c>
      <c r="F1959" s="3">
        <v>9868.41</v>
      </c>
      <c r="G1959" s="3">
        <v>493.42</v>
      </c>
      <c r="H1959" s="3">
        <v>9374.99</v>
      </c>
      <c r="I1959" s="3" t="s">
        <v>56</v>
      </c>
      <c r="J1959" s="5">
        <v>1.052631522806958</v>
      </c>
      <c r="K1959" t="str">
        <f>_xlfn.XLOOKUP(D1959, dim_channels!A:A, dim_channels!C:C, "Not Found")</f>
        <v>Corporate</v>
      </c>
      <c r="L1959" t="str">
        <f>_xlfn.XLOOKUP(D1959, dim_channels!A:A, dim_channels!B:B, "Not Found")</f>
        <v>Corporate Direct</v>
      </c>
    </row>
    <row r="1960" spans="1:12" x14ac:dyDescent="0.2">
      <c r="A1960" s="2" t="s">
        <v>2394</v>
      </c>
      <c r="B1960" s="2" t="s">
        <v>432</v>
      </c>
      <c r="C1960" s="2" t="s">
        <v>78</v>
      </c>
      <c r="D1960" s="2" t="s">
        <v>169</v>
      </c>
      <c r="E1960" s="2" t="s">
        <v>34</v>
      </c>
      <c r="F1960" s="2">
        <v>4656.58</v>
      </c>
      <c r="G1960" s="2">
        <v>931.32</v>
      </c>
      <c r="H1960" s="2">
        <v>3725.26</v>
      </c>
      <c r="I1960" s="2" t="s">
        <v>41</v>
      </c>
      <c r="J1960" s="4">
        <v>1.2500013421881959</v>
      </c>
      <c r="K1960" t="str">
        <f>_xlfn.XLOOKUP(D1960, dim_channels!A:A, dim_channels!C:C, "Not Found")</f>
        <v>GDS</v>
      </c>
      <c r="L1960" t="str">
        <f>_xlfn.XLOOKUP(D1960, dim_channels!A:A, dim_channels!B:B, "Not Found")</f>
        <v>GDS (Amadeus)</v>
      </c>
    </row>
    <row r="1961" spans="1:12" x14ac:dyDescent="0.2">
      <c r="A1961" s="3" t="s">
        <v>2395</v>
      </c>
      <c r="B1961" s="3" t="s">
        <v>348</v>
      </c>
      <c r="C1961" s="3" t="s">
        <v>406</v>
      </c>
      <c r="D1961" s="3" t="s">
        <v>52</v>
      </c>
      <c r="E1961" s="3" t="s">
        <v>34</v>
      </c>
      <c r="F1961" s="3">
        <v>14002.88</v>
      </c>
      <c r="G1961" s="3">
        <v>1680.35</v>
      </c>
      <c r="H1961" s="3">
        <v>12322.53</v>
      </c>
      <c r="I1961" s="3" t="s">
        <v>29</v>
      </c>
      <c r="J1961" s="5">
        <v>1.1363640421244661</v>
      </c>
      <c r="K1961" t="str">
        <f>_xlfn.XLOOKUP(D1961, dim_channels!A:A, dim_channels!C:C, "Not Found")</f>
        <v>OTA</v>
      </c>
      <c r="L1961" t="str">
        <f>_xlfn.XLOOKUP(D1961, dim_channels!A:A, dim_channels!B:B, "Not Found")</f>
        <v>Agoda</v>
      </c>
    </row>
    <row r="1962" spans="1:12" x14ac:dyDescent="0.2">
      <c r="A1962" s="2" t="s">
        <v>2396</v>
      </c>
      <c r="B1962" s="2" t="s">
        <v>1825</v>
      </c>
      <c r="C1962" s="2" t="s">
        <v>773</v>
      </c>
      <c r="D1962" s="2" t="s">
        <v>64</v>
      </c>
      <c r="E1962" s="2" t="s">
        <v>115</v>
      </c>
      <c r="F1962" s="2">
        <v>16655.990000000002</v>
      </c>
      <c r="G1962" s="2">
        <v>0</v>
      </c>
      <c r="H1962" s="2">
        <v>16655.990000000002</v>
      </c>
      <c r="I1962" s="2" t="s">
        <v>29</v>
      </c>
      <c r="J1962" s="4">
        <v>1</v>
      </c>
      <c r="K1962" t="str">
        <f>_xlfn.XLOOKUP(D1962, dim_channels!A:A, dim_channels!C:C, "Not Found")</f>
        <v>Direct</v>
      </c>
      <c r="L1962" t="str">
        <f>_xlfn.XLOOKUP(D1962, dim_channels!A:A, dim_channels!B:B, "Not Found")</f>
        <v>Direct Website</v>
      </c>
    </row>
    <row r="1963" spans="1:12" x14ac:dyDescent="0.2">
      <c r="A1963" s="3" t="s">
        <v>2397</v>
      </c>
      <c r="B1963" s="3" t="s">
        <v>553</v>
      </c>
      <c r="C1963" s="3" t="s">
        <v>458</v>
      </c>
      <c r="D1963" s="3" t="s">
        <v>33</v>
      </c>
      <c r="E1963" s="3" t="s">
        <v>28</v>
      </c>
      <c r="F1963" s="3">
        <v>18284.66</v>
      </c>
      <c r="G1963" s="3">
        <v>2742.7</v>
      </c>
      <c r="H1963" s="3">
        <v>15541.96</v>
      </c>
      <c r="I1963" s="3" t="s">
        <v>29</v>
      </c>
      <c r="J1963" s="5">
        <v>1.1764706639317051</v>
      </c>
      <c r="K1963" t="str">
        <f>_xlfn.XLOOKUP(D1963, dim_channels!A:A, dim_channels!C:C, "Not Found")</f>
        <v>OTA</v>
      </c>
      <c r="L1963" t="str">
        <f>_xlfn.XLOOKUP(D1963, dim_channels!A:A, dim_channels!B:B, "Not Found")</f>
        <v>Booking.com</v>
      </c>
    </row>
    <row r="1964" spans="1:12" x14ac:dyDescent="0.2">
      <c r="A1964" s="2" t="s">
        <v>2398</v>
      </c>
      <c r="B1964" s="2" t="s">
        <v>509</v>
      </c>
      <c r="C1964" s="2" t="s">
        <v>644</v>
      </c>
      <c r="D1964" s="2" t="s">
        <v>27</v>
      </c>
      <c r="E1964" s="2" t="s">
        <v>28</v>
      </c>
      <c r="F1964" s="2">
        <v>6510.73</v>
      </c>
      <c r="G1964" s="2">
        <v>1171.93</v>
      </c>
      <c r="H1964" s="2">
        <v>5338.8</v>
      </c>
      <c r="I1964" s="2" t="s">
        <v>41</v>
      </c>
      <c r="J1964" s="4">
        <v>1.2195118753277889</v>
      </c>
      <c r="K1964" t="str">
        <f>_xlfn.XLOOKUP(D1964, dim_channels!A:A, dim_channels!C:C, "Not Found")</f>
        <v>OTA</v>
      </c>
      <c r="L1964" t="str">
        <f>_xlfn.XLOOKUP(D1964, dim_channels!A:A, dim_channels!B:B, "Not Found")</f>
        <v>Expedia</v>
      </c>
    </row>
    <row r="1965" spans="1:12" x14ac:dyDescent="0.2">
      <c r="A1965" s="3" t="s">
        <v>2399</v>
      </c>
      <c r="B1965" s="3" t="s">
        <v>297</v>
      </c>
      <c r="C1965" s="3" t="s">
        <v>1825</v>
      </c>
      <c r="D1965" s="3" t="s">
        <v>33</v>
      </c>
      <c r="E1965" s="3" t="s">
        <v>60</v>
      </c>
      <c r="F1965" s="3">
        <v>5613.08</v>
      </c>
      <c r="G1965" s="3">
        <v>0</v>
      </c>
      <c r="H1965" s="3">
        <v>5613.08</v>
      </c>
      <c r="I1965" s="3" t="s">
        <v>56</v>
      </c>
      <c r="J1965" s="5">
        <v>1</v>
      </c>
      <c r="K1965" t="str">
        <f>_xlfn.XLOOKUP(D1965, dim_channels!A:A, dim_channels!C:C, "Not Found")</f>
        <v>OTA</v>
      </c>
      <c r="L1965" t="str">
        <f>_xlfn.XLOOKUP(D1965, dim_channels!A:A, dim_channels!B:B, "Not Found")</f>
        <v>Booking.com</v>
      </c>
    </row>
    <row r="1966" spans="1:12" x14ac:dyDescent="0.2">
      <c r="A1966" s="2" t="s">
        <v>2400</v>
      </c>
      <c r="B1966" s="2" t="s">
        <v>322</v>
      </c>
      <c r="C1966" s="2" t="s">
        <v>661</v>
      </c>
      <c r="D1966" s="2" t="s">
        <v>45</v>
      </c>
      <c r="E1966" s="2" t="s">
        <v>89</v>
      </c>
      <c r="F1966" s="2">
        <v>5182.76</v>
      </c>
      <c r="G1966" s="2">
        <v>0</v>
      </c>
      <c r="H1966" s="2">
        <v>5182.76</v>
      </c>
      <c r="I1966" s="2" t="s">
        <v>29</v>
      </c>
      <c r="J1966" s="4">
        <v>1</v>
      </c>
      <c r="K1966" t="str">
        <f>_xlfn.XLOOKUP(D1966, dim_channels!A:A, dim_channels!C:C, "Not Found")</f>
        <v>Corporate</v>
      </c>
      <c r="L1966" t="str">
        <f>_xlfn.XLOOKUP(D1966, dim_channels!A:A, dim_channels!B:B, "Not Found")</f>
        <v>Corporate Direct</v>
      </c>
    </row>
    <row r="1967" spans="1:12" x14ac:dyDescent="0.2">
      <c r="A1967" s="3" t="s">
        <v>2401</v>
      </c>
      <c r="B1967" s="3" t="s">
        <v>43</v>
      </c>
      <c r="C1967" s="3" t="s">
        <v>578</v>
      </c>
      <c r="D1967" s="3" t="s">
        <v>52</v>
      </c>
      <c r="E1967" s="3" t="s">
        <v>34</v>
      </c>
      <c r="F1967" s="3">
        <v>14725.72</v>
      </c>
      <c r="G1967" s="3">
        <v>1767.09</v>
      </c>
      <c r="H1967" s="3">
        <v>12958.63</v>
      </c>
      <c r="I1967" s="3" t="s">
        <v>41</v>
      </c>
      <c r="J1967" s="5">
        <v>1.136363952053574</v>
      </c>
      <c r="K1967" t="str">
        <f>_xlfn.XLOOKUP(D1967, dim_channels!A:A, dim_channels!C:C, "Not Found")</f>
        <v>OTA</v>
      </c>
      <c r="L1967" t="str">
        <f>_xlfn.XLOOKUP(D1967, dim_channels!A:A, dim_channels!B:B, "Not Found")</f>
        <v>Agoda</v>
      </c>
    </row>
    <row r="1968" spans="1:12" x14ac:dyDescent="0.2">
      <c r="A1968" s="2" t="s">
        <v>2402</v>
      </c>
      <c r="B1968" s="2" t="s">
        <v>367</v>
      </c>
      <c r="C1968" s="2" t="s">
        <v>789</v>
      </c>
      <c r="D1968" s="2" t="s">
        <v>45</v>
      </c>
      <c r="E1968" s="2" t="s">
        <v>89</v>
      </c>
      <c r="F1968" s="2">
        <v>5386.68</v>
      </c>
      <c r="G1968" s="2">
        <v>0</v>
      </c>
      <c r="H1968" s="2">
        <v>5386.68</v>
      </c>
      <c r="I1968" s="2" t="s">
        <v>29</v>
      </c>
      <c r="J1968" s="4">
        <v>1</v>
      </c>
      <c r="K1968" t="str">
        <f>_xlfn.XLOOKUP(D1968, dim_channels!A:A, dim_channels!C:C, "Not Found")</f>
        <v>Corporate</v>
      </c>
      <c r="L1968" t="str">
        <f>_xlfn.XLOOKUP(D1968, dim_channels!A:A, dim_channels!B:B, "Not Found")</f>
        <v>Corporate Direct</v>
      </c>
    </row>
    <row r="1969" spans="1:12" x14ac:dyDescent="0.2">
      <c r="A1969" s="3" t="s">
        <v>2403</v>
      </c>
      <c r="B1969" s="3" t="s">
        <v>375</v>
      </c>
      <c r="C1969" s="3" t="s">
        <v>368</v>
      </c>
      <c r="D1969" s="3" t="s">
        <v>33</v>
      </c>
      <c r="E1969" s="3" t="s">
        <v>34</v>
      </c>
      <c r="F1969" s="3">
        <v>5794.33</v>
      </c>
      <c r="G1969" s="3">
        <v>869.15</v>
      </c>
      <c r="H1969" s="3">
        <v>4925.18</v>
      </c>
      <c r="I1969" s="3" t="s">
        <v>29</v>
      </c>
      <c r="J1969" s="5">
        <v>1.1764707076695671</v>
      </c>
      <c r="K1969" t="str">
        <f>_xlfn.XLOOKUP(D1969, dim_channels!A:A, dim_channels!C:C, "Not Found")</f>
        <v>OTA</v>
      </c>
      <c r="L1969" t="str">
        <f>_xlfn.XLOOKUP(D1969, dim_channels!A:A, dim_channels!B:B, "Not Found")</f>
        <v>Booking.com</v>
      </c>
    </row>
    <row r="1970" spans="1:12" x14ac:dyDescent="0.2">
      <c r="A1970" s="2" t="s">
        <v>2404</v>
      </c>
      <c r="B1970" s="2" t="s">
        <v>151</v>
      </c>
      <c r="C1970" s="2" t="s">
        <v>234</v>
      </c>
      <c r="D1970" s="2" t="s">
        <v>52</v>
      </c>
      <c r="E1970" s="2" t="s">
        <v>60</v>
      </c>
      <c r="F1970" s="2">
        <v>3766.73</v>
      </c>
      <c r="G1970" s="2">
        <v>0</v>
      </c>
      <c r="H1970" s="2">
        <v>3766.73</v>
      </c>
      <c r="I1970" s="2" t="s">
        <v>41</v>
      </c>
      <c r="J1970" s="4">
        <v>1</v>
      </c>
      <c r="K1970" t="str">
        <f>_xlfn.XLOOKUP(D1970, dim_channels!A:A, dim_channels!C:C, "Not Found")</f>
        <v>OTA</v>
      </c>
      <c r="L1970" t="str">
        <f>_xlfn.XLOOKUP(D1970, dim_channels!A:A, dim_channels!B:B, "Not Found")</f>
        <v>Agoda</v>
      </c>
    </row>
    <row r="1971" spans="1:12" x14ac:dyDescent="0.2">
      <c r="A1971" s="3" t="s">
        <v>2405</v>
      </c>
      <c r="B1971" s="3" t="s">
        <v>353</v>
      </c>
      <c r="C1971" s="3" t="s">
        <v>478</v>
      </c>
      <c r="D1971" s="3" t="s">
        <v>206</v>
      </c>
      <c r="E1971" s="3" t="s">
        <v>207</v>
      </c>
      <c r="F1971" s="3">
        <v>14233.72</v>
      </c>
      <c r="G1971" s="3">
        <v>0</v>
      </c>
      <c r="H1971" s="3">
        <v>14233.72</v>
      </c>
      <c r="I1971" s="3" t="s">
        <v>29</v>
      </c>
      <c r="J1971" s="5">
        <v>1</v>
      </c>
      <c r="K1971" t="str">
        <f>_xlfn.XLOOKUP(D1971, dim_channels!A:A, dim_channels!C:C, "Not Found")</f>
        <v>Direct</v>
      </c>
      <c r="L1971" t="str">
        <f>_xlfn.XLOOKUP(D1971, dim_channels!A:A, dim_channels!B:B, "Not Found")</f>
        <v>Walk-in</v>
      </c>
    </row>
    <row r="1972" spans="1:12" x14ac:dyDescent="0.2">
      <c r="A1972" s="2" t="s">
        <v>2406</v>
      </c>
      <c r="B1972" s="2" t="s">
        <v>520</v>
      </c>
      <c r="C1972" s="2" t="s">
        <v>380</v>
      </c>
      <c r="D1972" s="2" t="s">
        <v>114</v>
      </c>
      <c r="E1972" s="2" t="s">
        <v>46</v>
      </c>
      <c r="F1972" s="2">
        <v>6032.77</v>
      </c>
      <c r="G1972" s="2">
        <v>603.28</v>
      </c>
      <c r="H1972" s="2">
        <v>5429.49</v>
      </c>
      <c r="I1972" s="2" t="s">
        <v>29</v>
      </c>
      <c r="J1972" s="4">
        <v>1.111111725042315</v>
      </c>
      <c r="K1972" t="str">
        <f>_xlfn.XLOOKUP(D1972, dim_channels!A:A, dim_channels!C:C, "Not Found")</f>
        <v>Offline</v>
      </c>
      <c r="L1972" t="str">
        <f>_xlfn.XLOOKUP(D1972, dim_channels!A:A, dim_channels!B:B, "Not Found")</f>
        <v>Travel Agency</v>
      </c>
    </row>
    <row r="1973" spans="1:12" x14ac:dyDescent="0.2">
      <c r="A1973" s="3" t="s">
        <v>2407</v>
      </c>
      <c r="B1973" s="3" t="s">
        <v>67</v>
      </c>
      <c r="C1973" s="3" t="s">
        <v>67</v>
      </c>
      <c r="D1973" s="3" t="s">
        <v>64</v>
      </c>
      <c r="E1973" s="3" t="s">
        <v>28</v>
      </c>
      <c r="F1973" s="3">
        <v>3767.58</v>
      </c>
      <c r="G1973" s="3">
        <v>0</v>
      </c>
      <c r="H1973" s="3">
        <v>3767.58</v>
      </c>
      <c r="I1973" s="3" t="s">
        <v>29</v>
      </c>
      <c r="J1973" s="5">
        <v>1</v>
      </c>
      <c r="K1973" t="str">
        <f>_xlfn.XLOOKUP(D1973, dim_channels!A:A, dim_channels!C:C, "Not Found")</f>
        <v>Direct</v>
      </c>
      <c r="L1973" t="str">
        <f>_xlfn.XLOOKUP(D1973, dim_channels!A:A, dim_channels!B:B, "Not Found")</f>
        <v>Direct Website</v>
      </c>
    </row>
    <row r="1974" spans="1:12" x14ac:dyDescent="0.2">
      <c r="A1974" s="2" t="s">
        <v>2408</v>
      </c>
      <c r="B1974" s="2" t="s">
        <v>367</v>
      </c>
      <c r="C1974" s="2" t="s">
        <v>375</v>
      </c>
      <c r="D1974" s="2" t="s">
        <v>33</v>
      </c>
      <c r="E1974" s="2" t="s">
        <v>60</v>
      </c>
      <c r="F1974" s="2">
        <v>6242.63</v>
      </c>
      <c r="G1974" s="2">
        <v>0</v>
      </c>
      <c r="H1974" s="2">
        <v>6242.63</v>
      </c>
      <c r="I1974" s="2" t="s">
        <v>29</v>
      </c>
      <c r="J1974" s="4">
        <v>1</v>
      </c>
      <c r="K1974" t="str">
        <f>_xlfn.XLOOKUP(D1974, dim_channels!A:A, dim_channels!C:C, "Not Found")</f>
        <v>OTA</v>
      </c>
      <c r="L1974" t="str">
        <f>_xlfn.XLOOKUP(D1974, dim_channels!A:A, dim_channels!B:B, "Not Found")</f>
        <v>Booking.com</v>
      </c>
    </row>
    <row r="1975" spans="1:12" x14ac:dyDescent="0.2">
      <c r="A1975" s="3" t="s">
        <v>2409</v>
      </c>
      <c r="B1975" s="3" t="s">
        <v>839</v>
      </c>
      <c r="C1975" s="3" t="s">
        <v>360</v>
      </c>
      <c r="D1975" s="3" t="s">
        <v>169</v>
      </c>
      <c r="E1975" s="3" t="s">
        <v>34</v>
      </c>
      <c r="F1975" s="3">
        <v>7929.56</v>
      </c>
      <c r="G1975" s="3">
        <v>1585.91</v>
      </c>
      <c r="H1975" s="3">
        <v>6343.65</v>
      </c>
      <c r="I1975" s="3" t="s">
        <v>29</v>
      </c>
      <c r="J1975" s="5">
        <v>1.2499996059051179</v>
      </c>
      <c r="K1975" t="str">
        <f>_xlfn.XLOOKUP(D1975, dim_channels!A:A, dim_channels!C:C, "Not Found")</f>
        <v>GDS</v>
      </c>
      <c r="L1975" t="str">
        <f>_xlfn.XLOOKUP(D1975, dim_channels!A:A, dim_channels!B:B, "Not Found")</f>
        <v>GDS (Amadeus)</v>
      </c>
    </row>
    <row r="1976" spans="1:12" x14ac:dyDescent="0.2">
      <c r="A1976" s="2" t="s">
        <v>2410</v>
      </c>
      <c r="B1976" s="2" t="s">
        <v>512</v>
      </c>
      <c r="C1976" s="2" t="s">
        <v>291</v>
      </c>
      <c r="D1976" s="2" t="s">
        <v>33</v>
      </c>
      <c r="E1976" s="2" t="s">
        <v>60</v>
      </c>
      <c r="F1976" s="2">
        <v>8862.31</v>
      </c>
      <c r="G1976" s="2">
        <v>0</v>
      </c>
      <c r="H1976" s="2">
        <v>8862.31</v>
      </c>
      <c r="I1976" s="2" t="s">
        <v>41</v>
      </c>
      <c r="J1976" s="4">
        <v>1</v>
      </c>
      <c r="K1976" t="str">
        <f>_xlfn.XLOOKUP(D1976, dim_channels!A:A, dim_channels!C:C, "Not Found")</f>
        <v>OTA</v>
      </c>
      <c r="L1976" t="str">
        <f>_xlfn.XLOOKUP(D1976, dim_channels!A:A, dim_channels!B:B, "Not Found")</f>
        <v>Booking.com</v>
      </c>
    </row>
    <row r="1977" spans="1:12" x14ac:dyDescent="0.2">
      <c r="A1977" s="3" t="s">
        <v>2411</v>
      </c>
      <c r="B1977" s="3" t="s">
        <v>117</v>
      </c>
      <c r="C1977" s="3" t="s">
        <v>184</v>
      </c>
      <c r="D1977" s="3" t="s">
        <v>114</v>
      </c>
      <c r="E1977" s="3" t="s">
        <v>46</v>
      </c>
      <c r="F1977" s="3">
        <v>3583.43</v>
      </c>
      <c r="G1977" s="3">
        <v>358.34</v>
      </c>
      <c r="H1977" s="3">
        <v>3225.09</v>
      </c>
      <c r="I1977" s="3" t="s">
        <v>29</v>
      </c>
      <c r="J1977" s="5">
        <v>1.111110077548223</v>
      </c>
      <c r="K1977" t="str">
        <f>_xlfn.XLOOKUP(D1977, dim_channels!A:A, dim_channels!C:C, "Not Found")</f>
        <v>Offline</v>
      </c>
      <c r="L1977" t="str">
        <f>_xlfn.XLOOKUP(D1977, dim_channels!A:A, dim_channels!B:B, "Not Found")</f>
        <v>Travel Agency</v>
      </c>
    </row>
    <row r="1978" spans="1:12" x14ac:dyDescent="0.2">
      <c r="A1978" s="2" t="s">
        <v>2412</v>
      </c>
      <c r="B1978" s="2" t="s">
        <v>789</v>
      </c>
      <c r="C1978" s="2" t="s">
        <v>389</v>
      </c>
      <c r="D1978" s="2" t="s">
        <v>64</v>
      </c>
      <c r="E1978" s="2" t="s">
        <v>115</v>
      </c>
      <c r="F1978" s="2">
        <v>6311.6</v>
      </c>
      <c r="G1978" s="2">
        <v>0</v>
      </c>
      <c r="H1978" s="2">
        <v>6311.6</v>
      </c>
      <c r="I1978" s="2" t="s">
        <v>41</v>
      </c>
      <c r="J1978" s="4">
        <v>1</v>
      </c>
      <c r="K1978" t="str">
        <f>_xlfn.XLOOKUP(D1978, dim_channels!A:A, dim_channels!C:C, "Not Found")</f>
        <v>Direct</v>
      </c>
      <c r="L1978" t="str">
        <f>_xlfn.XLOOKUP(D1978, dim_channels!A:A, dim_channels!B:B, "Not Found")</f>
        <v>Direct Website</v>
      </c>
    </row>
    <row r="1979" spans="1:12" x14ac:dyDescent="0.2">
      <c r="A1979" s="3" t="s">
        <v>2413</v>
      </c>
      <c r="B1979" s="3" t="s">
        <v>147</v>
      </c>
      <c r="C1979" s="3" t="s">
        <v>359</v>
      </c>
      <c r="D1979" s="3" t="s">
        <v>27</v>
      </c>
      <c r="E1979" s="3" t="s">
        <v>34</v>
      </c>
      <c r="F1979" s="3">
        <v>8626.41</v>
      </c>
      <c r="G1979" s="3">
        <v>1552.75</v>
      </c>
      <c r="H1979" s="3">
        <v>7073.66</v>
      </c>
      <c r="I1979" s="3" t="s">
        <v>56</v>
      </c>
      <c r="J1979" s="5">
        <v>1.219511539994854</v>
      </c>
      <c r="K1979" t="str">
        <f>_xlfn.XLOOKUP(D1979, dim_channels!A:A, dim_channels!C:C, "Not Found")</f>
        <v>OTA</v>
      </c>
      <c r="L1979" t="str">
        <f>_xlfn.XLOOKUP(D1979, dim_channels!A:A, dim_channels!B:B, "Not Found")</f>
        <v>Expedia</v>
      </c>
    </row>
    <row r="1980" spans="1:12" x14ac:dyDescent="0.2">
      <c r="A1980" s="2" t="s">
        <v>2414</v>
      </c>
      <c r="B1980" s="2" t="s">
        <v>300</v>
      </c>
      <c r="C1980" s="2" t="s">
        <v>84</v>
      </c>
      <c r="D1980" s="2" t="s">
        <v>169</v>
      </c>
      <c r="E1980" s="2" t="s">
        <v>46</v>
      </c>
      <c r="F1980" s="2">
        <v>5629.45</v>
      </c>
      <c r="G1980" s="2">
        <v>1125.8900000000001</v>
      </c>
      <c r="H1980" s="2">
        <v>4503.5600000000004</v>
      </c>
      <c r="I1980" s="2" t="s">
        <v>29</v>
      </c>
      <c r="J1980" s="4">
        <v>1.25</v>
      </c>
      <c r="K1980" t="str">
        <f>_xlfn.XLOOKUP(D1980, dim_channels!A:A, dim_channels!C:C, "Not Found")</f>
        <v>GDS</v>
      </c>
      <c r="L1980" t="str">
        <f>_xlfn.XLOOKUP(D1980, dim_channels!A:A, dim_channels!B:B, "Not Found")</f>
        <v>GDS (Amadeus)</v>
      </c>
    </row>
    <row r="1981" spans="1:12" x14ac:dyDescent="0.2">
      <c r="A1981" s="3" t="s">
        <v>2415</v>
      </c>
      <c r="B1981" s="3" t="s">
        <v>104</v>
      </c>
      <c r="C1981" s="3" t="s">
        <v>388</v>
      </c>
      <c r="D1981" s="3" t="s">
        <v>114</v>
      </c>
      <c r="E1981" s="3" t="s">
        <v>46</v>
      </c>
      <c r="F1981" s="3">
        <v>11694.76</v>
      </c>
      <c r="G1981" s="3">
        <v>1169.48</v>
      </c>
      <c r="H1981" s="3">
        <v>10525.28</v>
      </c>
      <c r="I1981" s="3" t="s">
        <v>29</v>
      </c>
      <c r="J1981" s="5">
        <v>1.111111533374884</v>
      </c>
      <c r="K1981" t="str">
        <f>_xlfn.XLOOKUP(D1981, dim_channels!A:A, dim_channels!C:C, "Not Found")</f>
        <v>Offline</v>
      </c>
      <c r="L1981" t="str">
        <f>_xlfn.XLOOKUP(D1981, dim_channels!A:A, dim_channels!B:B, "Not Found")</f>
        <v>Travel Agency</v>
      </c>
    </row>
    <row r="1982" spans="1:12" x14ac:dyDescent="0.2">
      <c r="A1982" s="2" t="s">
        <v>2416</v>
      </c>
      <c r="B1982" s="2" t="s">
        <v>355</v>
      </c>
      <c r="C1982" s="2" t="s">
        <v>787</v>
      </c>
      <c r="D1982" s="2" t="s">
        <v>64</v>
      </c>
      <c r="E1982" s="2" t="s">
        <v>115</v>
      </c>
      <c r="F1982" s="2">
        <v>17794.93</v>
      </c>
      <c r="G1982" s="2">
        <v>0</v>
      </c>
      <c r="H1982" s="2">
        <v>17794.93</v>
      </c>
      <c r="I1982" s="2" t="s">
        <v>41</v>
      </c>
      <c r="J1982" s="4">
        <v>1</v>
      </c>
      <c r="K1982" t="str">
        <f>_xlfn.XLOOKUP(D1982, dim_channels!A:A, dim_channels!C:C, "Not Found")</f>
        <v>Direct</v>
      </c>
      <c r="L1982" t="str">
        <f>_xlfn.XLOOKUP(D1982, dim_channels!A:A, dim_channels!B:B, "Not Found")</f>
        <v>Direct Website</v>
      </c>
    </row>
    <row r="1983" spans="1:12" x14ac:dyDescent="0.2">
      <c r="A1983" s="3" t="s">
        <v>2417</v>
      </c>
      <c r="B1983" s="3" t="s">
        <v>584</v>
      </c>
      <c r="C1983" s="3" t="s">
        <v>794</v>
      </c>
      <c r="D1983" s="3" t="s">
        <v>206</v>
      </c>
      <c r="E1983" s="3" t="s">
        <v>207</v>
      </c>
      <c r="F1983" s="3">
        <v>17664.05</v>
      </c>
      <c r="G1983" s="3">
        <v>0</v>
      </c>
      <c r="H1983" s="3">
        <v>17664.05</v>
      </c>
      <c r="I1983" s="3" t="s">
        <v>29</v>
      </c>
      <c r="J1983" s="5">
        <v>1</v>
      </c>
      <c r="K1983" t="str">
        <f>_xlfn.XLOOKUP(D1983, dim_channels!A:A, dim_channels!C:C, "Not Found")</f>
        <v>Direct</v>
      </c>
      <c r="L1983" t="str">
        <f>_xlfn.XLOOKUP(D1983, dim_channels!A:A, dim_channels!B:B, "Not Found")</f>
        <v>Walk-in</v>
      </c>
    </row>
    <row r="1984" spans="1:12" x14ac:dyDescent="0.2">
      <c r="A1984" s="2" t="s">
        <v>2418</v>
      </c>
      <c r="B1984" s="2" t="s">
        <v>168</v>
      </c>
      <c r="C1984" s="2" t="s">
        <v>118</v>
      </c>
      <c r="D1984" s="2" t="s">
        <v>52</v>
      </c>
      <c r="E1984" s="2" t="s">
        <v>34</v>
      </c>
      <c r="F1984" s="2">
        <v>3057.76</v>
      </c>
      <c r="G1984" s="2">
        <v>366.93</v>
      </c>
      <c r="H1984" s="2">
        <v>2690.83</v>
      </c>
      <c r="I1984" s="2" t="s">
        <v>29</v>
      </c>
      <c r="J1984" s="4">
        <v>1.1363631295919849</v>
      </c>
      <c r="K1984" t="str">
        <f>_xlfn.XLOOKUP(D1984, dim_channels!A:A, dim_channels!C:C, "Not Found")</f>
        <v>OTA</v>
      </c>
      <c r="L1984" t="str">
        <f>_xlfn.XLOOKUP(D1984, dim_channels!A:A, dim_channels!B:B, "Not Found")</f>
        <v>Agoda</v>
      </c>
    </row>
    <row r="1985" spans="1:12" x14ac:dyDescent="0.2">
      <c r="A1985" s="3" t="s">
        <v>2419</v>
      </c>
      <c r="B1985" s="3" t="s">
        <v>426</v>
      </c>
      <c r="C1985" s="3" t="s">
        <v>192</v>
      </c>
      <c r="D1985" s="3" t="s">
        <v>64</v>
      </c>
      <c r="E1985" s="3" t="s">
        <v>28</v>
      </c>
      <c r="F1985" s="3">
        <v>8724.07</v>
      </c>
      <c r="G1985" s="3">
        <v>0</v>
      </c>
      <c r="H1985" s="3">
        <v>8724.07</v>
      </c>
      <c r="I1985" s="3" t="s">
        <v>29</v>
      </c>
      <c r="J1985" s="5">
        <v>1</v>
      </c>
      <c r="K1985" t="str">
        <f>_xlfn.XLOOKUP(D1985, dim_channels!A:A, dim_channels!C:C, "Not Found")</f>
        <v>Direct</v>
      </c>
      <c r="L1985" t="str">
        <f>_xlfn.XLOOKUP(D1985, dim_channels!A:A, dim_channels!B:B, "Not Found")</f>
        <v>Direct Website</v>
      </c>
    </row>
    <row r="1986" spans="1:12" x14ac:dyDescent="0.2">
      <c r="A1986" s="2" t="s">
        <v>2420</v>
      </c>
      <c r="B1986" s="2" t="s">
        <v>567</v>
      </c>
      <c r="C1986" s="2" t="s">
        <v>679</v>
      </c>
      <c r="D1986" s="2" t="s">
        <v>64</v>
      </c>
      <c r="E1986" s="2" t="s">
        <v>115</v>
      </c>
      <c r="F1986" s="2">
        <v>3184.68</v>
      </c>
      <c r="G1986" s="2">
        <v>0</v>
      </c>
      <c r="H1986" s="2">
        <v>3184.68</v>
      </c>
      <c r="I1986" s="2" t="s">
        <v>29</v>
      </c>
      <c r="J1986" s="4">
        <v>1</v>
      </c>
      <c r="K1986" t="str">
        <f>_xlfn.XLOOKUP(D1986, dim_channels!A:A, dim_channels!C:C, "Not Found")</f>
        <v>Direct</v>
      </c>
      <c r="L1986" t="str">
        <f>_xlfn.XLOOKUP(D1986, dim_channels!A:A, dim_channels!B:B, "Not Found")</f>
        <v>Direct Website</v>
      </c>
    </row>
    <row r="1987" spans="1:12" x14ac:dyDescent="0.2">
      <c r="A1987" s="3" t="s">
        <v>2421</v>
      </c>
      <c r="B1987" s="3" t="s">
        <v>393</v>
      </c>
      <c r="C1987" s="3" t="s">
        <v>1234</v>
      </c>
      <c r="D1987" s="3" t="s">
        <v>169</v>
      </c>
      <c r="E1987" s="3" t="s">
        <v>34</v>
      </c>
      <c r="F1987" s="3">
        <v>5155.25</v>
      </c>
      <c r="G1987" s="3">
        <v>1031.05</v>
      </c>
      <c r="H1987" s="3">
        <v>4124.2</v>
      </c>
      <c r="I1987" s="3" t="s">
        <v>29</v>
      </c>
      <c r="J1987" s="5">
        <v>1.25</v>
      </c>
      <c r="K1987" t="str">
        <f>_xlfn.XLOOKUP(D1987, dim_channels!A:A, dim_channels!C:C, "Not Found")</f>
        <v>GDS</v>
      </c>
      <c r="L1987" t="str">
        <f>_xlfn.XLOOKUP(D1987, dim_channels!A:A, dim_channels!B:B, "Not Found")</f>
        <v>GDS (Amadeus)</v>
      </c>
    </row>
    <row r="1988" spans="1:12" x14ac:dyDescent="0.2">
      <c r="A1988" s="2" t="s">
        <v>2422</v>
      </c>
      <c r="B1988" s="2" t="s">
        <v>400</v>
      </c>
      <c r="C1988" s="2" t="s">
        <v>463</v>
      </c>
      <c r="D1988" s="2" t="s">
        <v>52</v>
      </c>
      <c r="E1988" s="2" t="s">
        <v>60</v>
      </c>
      <c r="F1988" s="2">
        <v>6318.85</v>
      </c>
      <c r="G1988" s="2">
        <v>0</v>
      </c>
      <c r="H1988" s="2">
        <v>6318.85</v>
      </c>
      <c r="I1988" s="2" t="s">
        <v>29</v>
      </c>
      <c r="J1988" s="4">
        <v>1</v>
      </c>
      <c r="K1988" t="str">
        <f>_xlfn.XLOOKUP(D1988, dim_channels!A:A, dim_channels!C:C, "Not Found")</f>
        <v>OTA</v>
      </c>
      <c r="L1988" t="str">
        <f>_xlfn.XLOOKUP(D1988, dim_channels!A:A, dim_channels!B:B, "Not Found")</f>
        <v>Agoda</v>
      </c>
    </row>
    <row r="1989" spans="1:12" x14ac:dyDescent="0.2">
      <c r="A1989" s="3" t="s">
        <v>2423</v>
      </c>
      <c r="B1989" s="3" t="s">
        <v>485</v>
      </c>
      <c r="C1989" s="3" t="s">
        <v>661</v>
      </c>
      <c r="D1989" s="3" t="s">
        <v>52</v>
      </c>
      <c r="E1989" s="3" t="s">
        <v>60</v>
      </c>
      <c r="F1989" s="3">
        <v>2854.85</v>
      </c>
      <c r="G1989" s="3">
        <v>0</v>
      </c>
      <c r="H1989" s="3">
        <v>2854.85</v>
      </c>
      <c r="I1989" s="3" t="s">
        <v>41</v>
      </c>
      <c r="J1989" s="5">
        <v>1</v>
      </c>
      <c r="K1989" t="str">
        <f>_xlfn.XLOOKUP(D1989, dim_channels!A:A, dim_channels!C:C, "Not Found")</f>
        <v>OTA</v>
      </c>
      <c r="L1989" t="str">
        <f>_xlfn.XLOOKUP(D1989, dim_channels!A:A, dim_channels!B:B, "Not Found")</f>
        <v>Agoda</v>
      </c>
    </row>
    <row r="1990" spans="1:12" x14ac:dyDescent="0.2">
      <c r="A1990" s="2" t="s">
        <v>2424</v>
      </c>
      <c r="B1990" s="2" t="s">
        <v>198</v>
      </c>
      <c r="C1990" s="2" t="s">
        <v>179</v>
      </c>
      <c r="D1990" s="2" t="s">
        <v>169</v>
      </c>
      <c r="E1990" s="2" t="s">
        <v>46</v>
      </c>
      <c r="F1990" s="2">
        <v>3004.17</v>
      </c>
      <c r="G1990" s="2">
        <v>600.83000000000004</v>
      </c>
      <c r="H1990" s="2">
        <v>2403.34</v>
      </c>
      <c r="I1990" s="2" t="s">
        <v>29</v>
      </c>
      <c r="J1990" s="4">
        <v>1.2499979195619431</v>
      </c>
      <c r="K1990" t="str">
        <f>_xlfn.XLOOKUP(D1990, dim_channels!A:A, dim_channels!C:C, "Not Found")</f>
        <v>GDS</v>
      </c>
      <c r="L1990" t="str">
        <f>_xlfn.XLOOKUP(D1990, dim_channels!A:A, dim_channels!B:B, "Not Found")</f>
        <v>GDS (Amadeus)</v>
      </c>
    </row>
    <row r="1991" spans="1:12" x14ac:dyDescent="0.2">
      <c r="A1991" s="3" t="s">
        <v>2425</v>
      </c>
      <c r="B1991" s="3" t="s">
        <v>516</v>
      </c>
      <c r="C1991" s="3" t="s">
        <v>520</v>
      </c>
      <c r="D1991" s="3" t="s">
        <v>27</v>
      </c>
      <c r="E1991" s="3" t="s">
        <v>60</v>
      </c>
      <c r="F1991" s="3">
        <v>11899.73</v>
      </c>
      <c r="G1991" s="3">
        <v>0</v>
      </c>
      <c r="H1991" s="3">
        <v>11899.73</v>
      </c>
      <c r="I1991" s="3" t="s">
        <v>56</v>
      </c>
      <c r="J1991" s="5">
        <v>1</v>
      </c>
      <c r="K1991" t="str">
        <f>_xlfn.XLOOKUP(D1991, dim_channels!A:A, dim_channels!C:C, "Not Found")</f>
        <v>OTA</v>
      </c>
      <c r="L1991" t="str">
        <f>_xlfn.XLOOKUP(D1991, dim_channels!A:A, dim_channels!B:B, "Not Found")</f>
        <v>Expedia</v>
      </c>
    </row>
    <row r="1992" spans="1:12" x14ac:dyDescent="0.2">
      <c r="A1992" s="2" t="s">
        <v>2426</v>
      </c>
      <c r="B1992" s="2" t="s">
        <v>1048</v>
      </c>
      <c r="C1992" s="2" t="s">
        <v>451</v>
      </c>
      <c r="D1992" s="2" t="s">
        <v>33</v>
      </c>
      <c r="E1992" s="2" t="s">
        <v>28</v>
      </c>
      <c r="F1992" s="2">
        <v>2708.03</v>
      </c>
      <c r="G1992" s="2">
        <v>406.2</v>
      </c>
      <c r="H1992" s="2">
        <v>2301.83</v>
      </c>
      <c r="I1992" s="2" t="s">
        <v>41</v>
      </c>
      <c r="J1992" s="4">
        <v>1.1764682882749811</v>
      </c>
      <c r="K1992" t="str">
        <f>_xlfn.XLOOKUP(D1992, dim_channels!A:A, dim_channels!C:C, "Not Found")</f>
        <v>OTA</v>
      </c>
      <c r="L1992" t="str">
        <f>_xlfn.XLOOKUP(D1992, dim_channels!A:A, dim_channels!B:B, "Not Found")</f>
        <v>Booking.com</v>
      </c>
    </row>
    <row r="1993" spans="1:12" x14ac:dyDescent="0.2">
      <c r="A1993" s="3" t="s">
        <v>2427</v>
      </c>
      <c r="B1993" s="3" t="s">
        <v>289</v>
      </c>
      <c r="C1993" s="3" t="s">
        <v>1278</v>
      </c>
      <c r="D1993" s="3" t="s">
        <v>33</v>
      </c>
      <c r="E1993" s="3" t="s">
        <v>28</v>
      </c>
      <c r="F1993" s="3">
        <v>11180.82</v>
      </c>
      <c r="G1993" s="3">
        <v>1677.12</v>
      </c>
      <c r="H1993" s="3">
        <v>9503.7000000000007</v>
      </c>
      <c r="I1993" s="3" t="s">
        <v>41</v>
      </c>
      <c r="J1993" s="5">
        <v>1.176470216862906</v>
      </c>
      <c r="K1993" t="str">
        <f>_xlfn.XLOOKUP(D1993, dim_channels!A:A, dim_channels!C:C, "Not Found")</f>
        <v>OTA</v>
      </c>
      <c r="L1993" t="str">
        <f>_xlfn.XLOOKUP(D1993, dim_channels!A:A, dim_channels!B:B, "Not Found")</f>
        <v>Booking.com</v>
      </c>
    </row>
    <row r="1994" spans="1:12" x14ac:dyDescent="0.2">
      <c r="A1994" s="2" t="s">
        <v>2428</v>
      </c>
      <c r="B1994" s="2" t="s">
        <v>266</v>
      </c>
      <c r="C1994" s="2" t="s">
        <v>891</v>
      </c>
      <c r="D1994" s="2" t="s">
        <v>45</v>
      </c>
      <c r="E1994" s="2" t="s">
        <v>46</v>
      </c>
      <c r="F1994" s="2">
        <v>19178.54</v>
      </c>
      <c r="G1994" s="2">
        <v>958.93</v>
      </c>
      <c r="H1994" s="2">
        <v>18219.61</v>
      </c>
      <c r="I1994" s="2" t="s">
        <v>29</v>
      </c>
      <c r="J1994" s="4">
        <v>1.052631752271316</v>
      </c>
      <c r="K1994" t="str">
        <f>_xlfn.XLOOKUP(D1994, dim_channels!A:A, dim_channels!C:C, "Not Found")</f>
        <v>Corporate</v>
      </c>
      <c r="L1994" t="str">
        <f>_xlfn.XLOOKUP(D1994, dim_channels!A:A, dim_channels!B:B, "Not Found")</f>
        <v>Corporate Direct</v>
      </c>
    </row>
    <row r="1995" spans="1:12" x14ac:dyDescent="0.2">
      <c r="A1995" s="3" t="s">
        <v>2429</v>
      </c>
      <c r="B1995" s="3" t="s">
        <v>215</v>
      </c>
      <c r="C1995" s="3" t="s">
        <v>384</v>
      </c>
      <c r="D1995" s="3" t="s">
        <v>33</v>
      </c>
      <c r="E1995" s="3" t="s">
        <v>28</v>
      </c>
      <c r="F1995" s="3">
        <v>12334.12</v>
      </c>
      <c r="G1995" s="3">
        <v>1850.12</v>
      </c>
      <c r="H1995" s="3">
        <v>10484</v>
      </c>
      <c r="I1995" s="3" t="s">
        <v>29</v>
      </c>
      <c r="J1995" s="5">
        <v>1.176470812666921</v>
      </c>
      <c r="K1995" t="str">
        <f>_xlfn.XLOOKUP(D1995, dim_channels!A:A, dim_channels!C:C, "Not Found")</f>
        <v>OTA</v>
      </c>
      <c r="L1995" t="str">
        <f>_xlfn.XLOOKUP(D1995, dim_channels!A:A, dim_channels!B:B, "Not Found")</f>
        <v>Booking.com</v>
      </c>
    </row>
    <row r="1996" spans="1:12" x14ac:dyDescent="0.2">
      <c r="A1996" s="2" t="s">
        <v>2430</v>
      </c>
      <c r="B1996" s="2" t="s">
        <v>754</v>
      </c>
      <c r="C1996" s="2" t="s">
        <v>817</v>
      </c>
      <c r="D1996" s="2" t="s">
        <v>45</v>
      </c>
      <c r="E1996" s="2" t="s">
        <v>89</v>
      </c>
      <c r="F1996" s="2">
        <v>8749.44</v>
      </c>
      <c r="G1996" s="2">
        <v>0</v>
      </c>
      <c r="H1996" s="2">
        <v>8749.44</v>
      </c>
      <c r="I1996" s="2" t="s">
        <v>29</v>
      </c>
      <c r="J1996" s="4">
        <v>1</v>
      </c>
      <c r="K1996" t="str">
        <f>_xlfn.XLOOKUP(D1996, dim_channels!A:A, dim_channels!C:C, "Not Found")</f>
        <v>Corporate</v>
      </c>
      <c r="L1996" t="str">
        <f>_xlfn.XLOOKUP(D1996, dim_channels!A:A, dim_channels!B:B, "Not Found")</f>
        <v>Corporate Direct</v>
      </c>
    </row>
    <row r="1997" spans="1:12" x14ac:dyDescent="0.2">
      <c r="A1997" s="3" t="s">
        <v>2431</v>
      </c>
      <c r="B1997" s="3" t="s">
        <v>515</v>
      </c>
      <c r="C1997" s="3" t="s">
        <v>557</v>
      </c>
      <c r="D1997" s="3" t="s">
        <v>45</v>
      </c>
      <c r="E1997" s="3" t="s">
        <v>46</v>
      </c>
      <c r="F1997" s="3">
        <v>8148.82</v>
      </c>
      <c r="G1997" s="3">
        <v>407.44</v>
      </c>
      <c r="H1997" s="3">
        <v>7741.38</v>
      </c>
      <c r="I1997" s="3" t="s">
        <v>29</v>
      </c>
      <c r="J1997" s="5">
        <v>1.0526314429726999</v>
      </c>
      <c r="K1997" t="str">
        <f>_xlfn.XLOOKUP(D1997, dim_channels!A:A, dim_channels!C:C, "Not Found")</f>
        <v>Corporate</v>
      </c>
      <c r="L1997" t="str">
        <f>_xlfn.XLOOKUP(D1997, dim_channels!A:A, dim_channels!B:B, "Not Found")</f>
        <v>Corporate Direct</v>
      </c>
    </row>
    <row r="1998" spans="1:12" x14ac:dyDescent="0.2">
      <c r="A1998" s="2" t="s">
        <v>2432</v>
      </c>
      <c r="B1998" s="2" t="s">
        <v>418</v>
      </c>
      <c r="C1998" s="2" t="s">
        <v>781</v>
      </c>
      <c r="D1998" s="2" t="s">
        <v>169</v>
      </c>
      <c r="E1998" s="2" t="s">
        <v>46</v>
      </c>
      <c r="F1998" s="2">
        <v>2842.45</v>
      </c>
      <c r="G1998" s="2">
        <v>568.49</v>
      </c>
      <c r="H1998" s="2">
        <v>2273.96</v>
      </c>
      <c r="I1998" s="2" t="s">
        <v>29</v>
      </c>
      <c r="J1998" s="4">
        <v>1.25</v>
      </c>
      <c r="K1998" t="str">
        <f>_xlfn.XLOOKUP(D1998, dim_channels!A:A, dim_channels!C:C, "Not Found")</f>
        <v>GDS</v>
      </c>
      <c r="L1998" t="str">
        <f>_xlfn.XLOOKUP(D1998, dim_channels!A:A, dim_channels!B:B, "Not Found")</f>
        <v>GDS (Amadeus)</v>
      </c>
    </row>
    <row r="1999" spans="1:12" x14ac:dyDescent="0.2">
      <c r="A1999" s="3" t="s">
        <v>2433</v>
      </c>
      <c r="B1999" s="3" t="s">
        <v>299</v>
      </c>
      <c r="C1999" s="3" t="s">
        <v>448</v>
      </c>
      <c r="D1999" s="3" t="s">
        <v>45</v>
      </c>
      <c r="E1999" s="3" t="s">
        <v>46</v>
      </c>
      <c r="F1999" s="3">
        <v>2486.4699999999998</v>
      </c>
      <c r="G1999" s="3">
        <v>124.32</v>
      </c>
      <c r="H1999" s="3">
        <v>2362.15</v>
      </c>
      <c r="I1999" s="3" t="s">
        <v>56</v>
      </c>
      <c r="J1999" s="5">
        <v>1.052630019262113</v>
      </c>
      <c r="K1999" t="str">
        <f>_xlfn.XLOOKUP(D1999, dim_channels!A:A, dim_channels!C:C, "Not Found")</f>
        <v>Corporate</v>
      </c>
      <c r="L1999" t="str">
        <f>_xlfn.XLOOKUP(D1999, dim_channels!A:A, dim_channels!B:B, "Not Found")</f>
        <v>Corporate Direct</v>
      </c>
    </row>
    <row r="2000" spans="1:12" x14ac:dyDescent="0.2">
      <c r="A2000" s="2" t="s">
        <v>2434</v>
      </c>
      <c r="B2000" s="2" t="s">
        <v>262</v>
      </c>
      <c r="C2000" s="2" t="s">
        <v>955</v>
      </c>
      <c r="D2000" s="2" t="s">
        <v>33</v>
      </c>
      <c r="E2000" s="2" t="s">
        <v>34</v>
      </c>
      <c r="F2000" s="2">
        <v>22031.69</v>
      </c>
      <c r="G2000" s="2">
        <v>3304.75</v>
      </c>
      <c r="H2000" s="2">
        <v>18726.939999999999</v>
      </c>
      <c r="I2000" s="2" t="s">
        <v>29</v>
      </c>
      <c r="J2000" s="4">
        <v>1.1764703683570299</v>
      </c>
      <c r="K2000" t="str">
        <f>_xlfn.XLOOKUP(D2000, dim_channels!A:A, dim_channels!C:C, "Not Found")</f>
        <v>OTA</v>
      </c>
      <c r="L2000" t="str">
        <f>_xlfn.XLOOKUP(D2000, dim_channels!A:A, dim_channels!B:B, "Not Found")</f>
        <v>Booking.com</v>
      </c>
    </row>
    <row r="2001" spans="1:12" x14ac:dyDescent="0.2">
      <c r="A2001" s="3" t="s">
        <v>2435</v>
      </c>
      <c r="B2001" s="3" t="s">
        <v>504</v>
      </c>
      <c r="C2001" s="3" t="s">
        <v>2359</v>
      </c>
      <c r="D2001" s="3" t="s">
        <v>64</v>
      </c>
      <c r="E2001" s="3" t="s">
        <v>115</v>
      </c>
      <c r="F2001" s="3">
        <v>20543.86</v>
      </c>
      <c r="G2001" s="3">
        <v>0</v>
      </c>
      <c r="H2001" s="3">
        <v>20543.86</v>
      </c>
      <c r="I2001" s="3" t="s">
        <v>29</v>
      </c>
      <c r="J2001" s="5">
        <v>1</v>
      </c>
      <c r="K2001" t="str">
        <f>_xlfn.XLOOKUP(D2001, dim_channels!A:A, dim_channels!C:C, "Not Found")</f>
        <v>Direct</v>
      </c>
      <c r="L2001" t="str">
        <f>_xlfn.XLOOKUP(D2001, dim_channels!A:A, dim_channels!B:B, "Not Found")</f>
        <v>Direct Website</v>
      </c>
    </row>
    <row r="2002" spans="1:12" x14ac:dyDescent="0.2">
      <c r="A2002" s="2" t="s">
        <v>2436</v>
      </c>
      <c r="B2002" s="2" t="s">
        <v>104</v>
      </c>
      <c r="C2002" s="2" t="s">
        <v>546</v>
      </c>
      <c r="D2002" s="2" t="s">
        <v>114</v>
      </c>
      <c r="E2002" s="2" t="s">
        <v>115</v>
      </c>
      <c r="F2002" s="2">
        <v>2856.75</v>
      </c>
      <c r="G2002" s="2">
        <v>285.68</v>
      </c>
      <c r="H2002" s="2">
        <v>2571.0700000000002</v>
      </c>
      <c r="I2002" s="2" t="s">
        <v>29</v>
      </c>
      <c r="J2002" s="4">
        <v>1.1111132719062491</v>
      </c>
      <c r="K2002" t="str">
        <f>_xlfn.XLOOKUP(D2002, dim_channels!A:A, dim_channels!C:C, "Not Found")</f>
        <v>Offline</v>
      </c>
      <c r="L2002" t="str">
        <f>_xlfn.XLOOKUP(D2002, dim_channels!A:A, dim_channels!B:B, "Not Found")</f>
        <v>Travel Agency</v>
      </c>
    </row>
    <row r="2003" spans="1:12" x14ac:dyDescent="0.2">
      <c r="A2003" s="3" t="s">
        <v>2437</v>
      </c>
      <c r="B2003" s="3" t="s">
        <v>261</v>
      </c>
      <c r="C2003" s="3" t="s">
        <v>262</v>
      </c>
      <c r="D2003" s="3" t="s">
        <v>64</v>
      </c>
      <c r="E2003" s="3" t="s">
        <v>34</v>
      </c>
      <c r="F2003" s="3">
        <v>15594.14</v>
      </c>
      <c r="G2003" s="3">
        <v>0</v>
      </c>
      <c r="H2003" s="3">
        <v>15594.14</v>
      </c>
      <c r="I2003" s="3" t="s">
        <v>41</v>
      </c>
      <c r="J2003" s="5">
        <v>1</v>
      </c>
      <c r="K2003" t="str">
        <f>_xlfn.XLOOKUP(D2003, dim_channels!A:A, dim_channels!C:C, "Not Found")</f>
        <v>Direct</v>
      </c>
      <c r="L2003" t="str">
        <f>_xlfn.XLOOKUP(D2003, dim_channels!A:A, dim_channels!B:B, "Not Found")</f>
        <v>Direct Website</v>
      </c>
    </row>
    <row r="2004" spans="1:12" x14ac:dyDescent="0.2">
      <c r="A2004" s="2" t="s">
        <v>2438</v>
      </c>
      <c r="B2004" s="2" t="s">
        <v>230</v>
      </c>
      <c r="C2004" s="2" t="s">
        <v>570</v>
      </c>
      <c r="D2004" s="2" t="s">
        <v>52</v>
      </c>
      <c r="E2004" s="2" t="s">
        <v>34</v>
      </c>
      <c r="F2004" s="2">
        <v>8284.94</v>
      </c>
      <c r="G2004" s="2">
        <v>994.19</v>
      </c>
      <c r="H2004" s="2">
        <v>7290.75</v>
      </c>
      <c r="I2004" s="2" t="s">
        <v>56</v>
      </c>
      <c r="J2004" s="4">
        <v>1.136363199945136</v>
      </c>
      <c r="K2004" t="str">
        <f>_xlfn.XLOOKUP(D2004, dim_channels!A:A, dim_channels!C:C, "Not Found")</f>
        <v>OTA</v>
      </c>
      <c r="L2004" t="str">
        <f>_xlfn.XLOOKUP(D2004, dim_channels!A:A, dim_channels!B:B, "Not Found")</f>
        <v>Agoda</v>
      </c>
    </row>
    <row r="2005" spans="1:12" x14ac:dyDescent="0.2">
      <c r="A2005" s="3" t="s">
        <v>2439</v>
      </c>
      <c r="B2005" s="3" t="s">
        <v>129</v>
      </c>
      <c r="C2005" s="3" t="s">
        <v>426</v>
      </c>
      <c r="D2005" s="3" t="s">
        <v>169</v>
      </c>
      <c r="E2005" s="3" t="s">
        <v>46</v>
      </c>
      <c r="F2005" s="3">
        <v>7838.47</v>
      </c>
      <c r="G2005" s="3">
        <v>1567.69</v>
      </c>
      <c r="H2005" s="3">
        <v>6270.78</v>
      </c>
      <c r="I2005" s="3" t="s">
        <v>29</v>
      </c>
      <c r="J2005" s="5">
        <v>1.249999202651026</v>
      </c>
      <c r="K2005" t="str">
        <f>_xlfn.XLOOKUP(D2005, dim_channels!A:A, dim_channels!C:C, "Not Found")</f>
        <v>GDS</v>
      </c>
      <c r="L2005" t="str">
        <f>_xlfn.XLOOKUP(D2005, dim_channels!A:A, dim_channels!B:B, "Not Found")</f>
        <v>GDS (Amadeus)</v>
      </c>
    </row>
    <row r="2006" spans="1:12" x14ac:dyDescent="0.2">
      <c r="A2006" s="2" t="s">
        <v>2440</v>
      </c>
      <c r="B2006" s="2" t="s">
        <v>532</v>
      </c>
      <c r="C2006" s="2" t="s">
        <v>420</v>
      </c>
      <c r="D2006" s="2" t="s">
        <v>52</v>
      </c>
      <c r="E2006" s="2" t="s">
        <v>34</v>
      </c>
      <c r="F2006" s="2">
        <v>2642.85</v>
      </c>
      <c r="G2006" s="2">
        <v>317.14</v>
      </c>
      <c r="H2006" s="2">
        <v>2325.71</v>
      </c>
      <c r="I2006" s="2" t="s">
        <v>56</v>
      </c>
      <c r="J2006" s="4">
        <v>1.1363626591449489</v>
      </c>
      <c r="K2006" t="str">
        <f>_xlfn.XLOOKUP(D2006, dim_channels!A:A, dim_channels!C:C, "Not Found")</f>
        <v>OTA</v>
      </c>
      <c r="L2006" t="str">
        <f>_xlfn.XLOOKUP(D2006, dim_channels!A:A, dim_channels!B:B, "Not Found")</f>
        <v>Agoda</v>
      </c>
    </row>
    <row r="2007" spans="1:12" x14ac:dyDescent="0.2">
      <c r="A2007" s="3" t="s">
        <v>2441</v>
      </c>
      <c r="B2007" s="3" t="s">
        <v>127</v>
      </c>
      <c r="C2007" s="3" t="s">
        <v>261</v>
      </c>
      <c r="D2007" s="3" t="s">
        <v>33</v>
      </c>
      <c r="E2007" s="3" t="s">
        <v>28</v>
      </c>
      <c r="F2007" s="3">
        <v>7561.01</v>
      </c>
      <c r="G2007" s="3">
        <v>1134.1500000000001</v>
      </c>
      <c r="H2007" s="3">
        <v>6426.86</v>
      </c>
      <c r="I2007" s="3" t="s">
        <v>41</v>
      </c>
      <c r="J2007" s="5">
        <v>1.17647031365239</v>
      </c>
      <c r="K2007" t="str">
        <f>_xlfn.XLOOKUP(D2007, dim_channels!A:A, dim_channels!C:C, "Not Found")</f>
        <v>OTA</v>
      </c>
      <c r="L2007" t="str">
        <f>_xlfn.XLOOKUP(D2007, dim_channels!A:A, dim_channels!B:B, "Not Found")</f>
        <v>Booking.com</v>
      </c>
    </row>
    <row r="2008" spans="1:12" x14ac:dyDescent="0.2">
      <c r="A2008" s="2" t="s">
        <v>2442</v>
      </c>
      <c r="B2008" s="2" t="s">
        <v>679</v>
      </c>
      <c r="C2008" s="2" t="s">
        <v>85</v>
      </c>
      <c r="D2008" s="2" t="s">
        <v>27</v>
      </c>
      <c r="E2008" s="2" t="s">
        <v>28</v>
      </c>
      <c r="F2008" s="2">
        <v>5933.79</v>
      </c>
      <c r="G2008" s="2">
        <v>1068.08</v>
      </c>
      <c r="H2008" s="2">
        <v>4865.71</v>
      </c>
      <c r="I2008" s="2" t="s">
        <v>41</v>
      </c>
      <c r="J2008" s="4">
        <v>1.219511643727226</v>
      </c>
      <c r="K2008" t="str">
        <f>_xlfn.XLOOKUP(D2008, dim_channels!A:A, dim_channels!C:C, "Not Found")</f>
        <v>OTA</v>
      </c>
      <c r="L2008" t="str">
        <f>_xlfn.XLOOKUP(D2008, dim_channels!A:A, dim_channels!B:B, "Not Found")</f>
        <v>Expedia</v>
      </c>
    </row>
    <row r="2009" spans="1:12" x14ac:dyDescent="0.2">
      <c r="A2009" s="3" t="s">
        <v>2443</v>
      </c>
      <c r="B2009" s="3" t="s">
        <v>360</v>
      </c>
      <c r="C2009" s="3" t="s">
        <v>346</v>
      </c>
      <c r="D2009" s="3" t="s">
        <v>45</v>
      </c>
      <c r="E2009" s="3" t="s">
        <v>46</v>
      </c>
      <c r="F2009" s="3">
        <v>8115.58</v>
      </c>
      <c r="G2009" s="3">
        <v>405.78</v>
      </c>
      <c r="H2009" s="3">
        <v>7709.8</v>
      </c>
      <c r="I2009" s="3" t="s">
        <v>29</v>
      </c>
      <c r="J2009" s="5">
        <v>1.052631715479001</v>
      </c>
      <c r="K2009" t="str">
        <f>_xlfn.XLOOKUP(D2009, dim_channels!A:A, dim_channels!C:C, "Not Found")</f>
        <v>Corporate</v>
      </c>
      <c r="L2009" t="str">
        <f>_xlfn.XLOOKUP(D2009, dim_channels!A:A, dim_channels!B:B, "Not Found")</f>
        <v>Corporate Direct</v>
      </c>
    </row>
    <row r="2010" spans="1:12" x14ac:dyDescent="0.2">
      <c r="A2010" s="2" t="s">
        <v>2444</v>
      </c>
      <c r="B2010" s="2" t="s">
        <v>504</v>
      </c>
      <c r="C2010" s="2" t="s">
        <v>791</v>
      </c>
      <c r="D2010" s="2" t="s">
        <v>27</v>
      </c>
      <c r="E2010" s="2" t="s">
        <v>60</v>
      </c>
      <c r="F2010" s="2">
        <v>3677.67</v>
      </c>
      <c r="G2010" s="2">
        <v>0</v>
      </c>
      <c r="H2010" s="2">
        <v>3677.67</v>
      </c>
      <c r="I2010" s="2" t="s">
        <v>29</v>
      </c>
      <c r="J2010" s="4">
        <v>1</v>
      </c>
      <c r="K2010" t="str">
        <f>_xlfn.XLOOKUP(D2010, dim_channels!A:A, dim_channels!C:C, "Not Found")</f>
        <v>OTA</v>
      </c>
      <c r="L2010" t="str">
        <f>_xlfn.XLOOKUP(D2010, dim_channels!A:A, dim_channels!B:B, "Not Found")</f>
        <v>Expedia</v>
      </c>
    </row>
    <row r="2011" spans="1:12" x14ac:dyDescent="0.2">
      <c r="A2011" s="3" t="s">
        <v>2445</v>
      </c>
      <c r="B2011" s="3" t="s">
        <v>822</v>
      </c>
      <c r="C2011" s="3" t="s">
        <v>520</v>
      </c>
      <c r="D2011" s="3" t="s">
        <v>33</v>
      </c>
      <c r="E2011" s="3" t="s">
        <v>34</v>
      </c>
      <c r="F2011" s="3">
        <v>7262.91</v>
      </c>
      <c r="G2011" s="3">
        <v>1089.44</v>
      </c>
      <c r="H2011" s="3">
        <v>6173.47</v>
      </c>
      <c r="I2011" s="3" t="s">
        <v>29</v>
      </c>
      <c r="J2011" s="5">
        <v>1.1764712552259911</v>
      </c>
      <c r="K2011" t="str">
        <f>_xlfn.XLOOKUP(D2011, dim_channels!A:A, dim_channels!C:C, "Not Found")</f>
        <v>OTA</v>
      </c>
      <c r="L2011" t="str">
        <f>_xlfn.XLOOKUP(D2011, dim_channels!A:A, dim_channels!B:B, "Not Found")</f>
        <v>Booking.com</v>
      </c>
    </row>
    <row r="2012" spans="1:12" x14ac:dyDescent="0.2">
      <c r="A2012" s="2" t="s">
        <v>2446</v>
      </c>
      <c r="B2012" s="2" t="s">
        <v>294</v>
      </c>
      <c r="C2012" s="2" t="s">
        <v>51</v>
      </c>
      <c r="D2012" s="2" t="s">
        <v>33</v>
      </c>
      <c r="E2012" s="2" t="s">
        <v>60</v>
      </c>
      <c r="F2012" s="2">
        <v>5969.39</v>
      </c>
      <c r="G2012" s="2">
        <v>0</v>
      </c>
      <c r="H2012" s="2">
        <v>5969.39</v>
      </c>
      <c r="I2012" s="2" t="s">
        <v>41</v>
      </c>
      <c r="J2012" s="4">
        <v>1</v>
      </c>
      <c r="K2012" t="str">
        <f>_xlfn.XLOOKUP(D2012, dim_channels!A:A, dim_channels!C:C, "Not Found")</f>
        <v>OTA</v>
      </c>
      <c r="L2012" t="str">
        <f>_xlfn.XLOOKUP(D2012, dim_channels!A:A, dim_channels!B:B, "Not Found")</f>
        <v>Booking.com</v>
      </c>
    </row>
    <row r="2013" spans="1:12" x14ac:dyDescent="0.2">
      <c r="A2013" s="3" t="s">
        <v>2447</v>
      </c>
      <c r="B2013" s="3" t="s">
        <v>368</v>
      </c>
      <c r="C2013" s="3" t="s">
        <v>164</v>
      </c>
      <c r="D2013" s="3" t="s">
        <v>52</v>
      </c>
      <c r="E2013" s="3" t="s">
        <v>60</v>
      </c>
      <c r="F2013" s="3">
        <v>6324.09</v>
      </c>
      <c r="G2013" s="3">
        <v>0</v>
      </c>
      <c r="H2013" s="3">
        <v>6324.09</v>
      </c>
      <c r="I2013" s="3" t="s">
        <v>29</v>
      </c>
      <c r="J2013" s="5">
        <v>1</v>
      </c>
      <c r="K2013" t="str">
        <f>_xlfn.XLOOKUP(D2013, dim_channels!A:A, dim_channels!C:C, "Not Found")</f>
        <v>OTA</v>
      </c>
      <c r="L2013" t="str">
        <f>_xlfn.XLOOKUP(D2013, dim_channels!A:A, dim_channels!B:B, "Not Found")</f>
        <v>Agoda</v>
      </c>
    </row>
    <row r="2014" spans="1:12" x14ac:dyDescent="0.2">
      <c r="A2014" s="2" t="s">
        <v>2448</v>
      </c>
      <c r="B2014" s="2" t="s">
        <v>520</v>
      </c>
      <c r="C2014" s="2" t="s">
        <v>159</v>
      </c>
      <c r="D2014" s="2" t="s">
        <v>64</v>
      </c>
      <c r="E2014" s="2" t="s">
        <v>34</v>
      </c>
      <c r="F2014" s="2">
        <v>3283.97</v>
      </c>
      <c r="G2014" s="2">
        <v>0</v>
      </c>
      <c r="H2014" s="2">
        <v>3283.97</v>
      </c>
      <c r="I2014" s="2" t="s">
        <v>29</v>
      </c>
      <c r="J2014" s="4">
        <v>1</v>
      </c>
      <c r="K2014" t="str">
        <f>_xlfn.XLOOKUP(D2014, dim_channels!A:A, dim_channels!C:C, "Not Found")</f>
        <v>Direct</v>
      </c>
      <c r="L2014" t="str">
        <f>_xlfn.XLOOKUP(D2014, dim_channels!A:A, dim_channels!B:B, "Not Found")</f>
        <v>Direct Website</v>
      </c>
    </row>
    <row r="2015" spans="1:12" x14ac:dyDescent="0.2">
      <c r="A2015" s="3" t="s">
        <v>2449</v>
      </c>
      <c r="B2015" s="3" t="s">
        <v>300</v>
      </c>
      <c r="C2015" s="3" t="s">
        <v>564</v>
      </c>
      <c r="D2015" s="3" t="s">
        <v>114</v>
      </c>
      <c r="E2015" s="3" t="s">
        <v>115</v>
      </c>
      <c r="F2015" s="3">
        <v>5489.36</v>
      </c>
      <c r="G2015" s="3">
        <v>548.94000000000005</v>
      </c>
      <c r="H2015" s="3">
        <v>4940.42</v>
      </c>
      <c r="I2015" s="3" t="s">
        <v>29</v>
      </c>
      <c r="J2015" s="5">
        <v>1.1111120107197361</v>
      </c>
      <c r="K2015" t="str">
        <f>_xlfn.XLOOKUP(D2015, dim_channels!A:A, dim_channels!C:C, "Not Found")</f>
        <v>Offline</v>
      </c>
      <c r="L2015" t="str">
        <f>_xlfn.XLOOKUP(D2015, dim_channels!A:A, dim_channels!B:B, "Not Found")</f>
        <v>Travel Agency</v>
      </c>
    </row>
    <row r="2016" spans="1:12" x14ac:dyDescent="0.2">
      <c r="A2016" s="2" t="s">
        <v>2450</v>
      </c>
      <c r="B2016" s="2" t="s">
        <v>839</v>
      </c>
      <c r="C2016" s="2" t="s">
        <v>360</v>
      </c>
      <c r="D2016" s="2" t="s">
        <v>27</v>
      </c>
      <c r="E2016" s="2" t="s">
        <v>28</v>
      </c>
      <c r="F2016" s="2">
        <v>8601.5499999999993</v>
      </c>
      <c r="G2016" s="2">
        <v>1548.28</v>
      </c>
      <c r="H2016" s="2">
        <v>7053.27</v>
      </c>
      <c r="I2016" s="2" t="s">
        <v>29</v>
      </c>
      <c r="J2016" s="4">
        <v>1.219512368022208</v>
      </c>
      <c r="K2016" t="str">
        <f>_xlfn.XLOOKUP(D2016, dim_channels!A:A, dim_channels!C:C, "Not Found")</f>
        <v>OTA</v>
      </c>
      <c r="L2016" t="str">
        <f>_xlfn.XLOOKUP(D2016, dim_channels!A:A, dim_channels!B:B, "Not Found")</f>
        <v>Expedia</v>
      </c>
    </row>
    <row r="2017" spans="1:12" x14ac:dyDescent="0.2">
      <c r="A2017" s="3" t="s">
        <v>2451</v>
      </c>
      <c r="B2017" s="3" t="s">
        <v>566</v>
      </c>
      <c r="C2017" s="3" t="s">
        <v>489</v>
      </c>
      <c r="D2017" s="3" t="s">
        <v>64</v>
      </c>
      <c r="E2017" s="3" t="s">
        <v>34</v>
      </c>
      <c r="F2017" s="3">
        <v>6564.21</v>
      </c>
      <c r="G2017" s="3">
        <v>0</v>
      </c>
      <c r="H2017" s="3">
        <v>6564.21</v>
      </c>
      <c r="I2017" s="3" t="s">
        <v>29</v>
      </c>
      <c r="J2017" s="5">
        <v>1</v>
      </c>
      <c r="K2017" t="str">
        <f>_xlfn.XLOOKUP(D2017, dim_channels!A:A, dim_channels!C:C, "Not Found")</f>
        <v>Direct</v>
      </c>
      <c r="L2017" t="str">
        <f>_xlfn.XLOOKUP(D2017, dim_channels!A:A, dim_channels!B:B, "Not Found")</f>
        <v>Direct Website</v>
      </c>
    </row>
    <row r="2018" spans="1:12" x14ac:dyDescent="0.2">
      <c r="A2018" s="2" t="s">
        <v>2452</v>
      </c>
      <c r="B2018" s="2" t="s">
        <v>162</v>
      </c>
      <c r="C2018" s="2" t="s">
        <v>130</v>
      </c>
      <c r="D2018" s="2" t="s">
        <v>52</v>
      </c>
      <c r="E2018" s="2" t="s">
        <v>34</v>
      </c>
      <c r="F2018" s="2">
        <v>3744.2</v>
      </c>
      <c r="G2018" s="2">
        <v>449.3</v>
      </c>
      <c r="H2018" s="2">
        <v>3294.9</v>
      </c>
      <c r="I2018" s="2" t="s">
        <v>56</v>
      </c>
      <c r="J2018" s="4">
        <v>1.136362256821148</v>
      </c>
      <c r="K2018" t="str">
        <f>_xlfn.XLOOKUP(D2018, dim_channels!A:A, dim_channels!C:C, "Not Found")</f>
        <v>OTA</v>
      </c>
      <c r="L2018" t="str">
        <f>_xlfn.XLOOKUP(D2018, dim_channels!A:A, dim_channels!B:B, "Not Found")</f>
        <v>Agoda</v>
      </c>
    </row>
    <row r="2019" spans="1:12" x14ac:dyDescent="0.2">
      <c r="A2019" s="3" t="s">
        <v>2453</v>
      </c>
      <c r="B2019" s="3" t="s">
        <v>278</v>
      </c>
      <c r="C2019" s="3" t="s">
        <v>171</v>
      </c>
      <c r="D2019" s="3" t="s">
        <v>52</v>
      </c>
      <c r="E2019" s="3" t="s">
        <v>60</v>
      </c>
      <c r="F2019" s="3">
        <v>4831.04</v>
      </c>
      <c r="G2019" s="3">
        <v>0</v>
      </c>
      <c r="H2019" s="3">
        <v>4831.04</v>
      </c>
      <c r="I2019" s="3" t="s">
        <v>41</v>
      </c>
      <c r="J2019" s="5">
        <v>1</v>
      </c>
      <c r="K2019" t="str">
        <f>_xlfn.XLOOKUP(D2019, dim_channels!A:A, dim_channels!C:C, "Not Found")</f>
        <v>OTA</v>
      </c>
      <c r="L2019" t="str">
        <f>_xlfn.XLOOKUP(D2019, dim_channels!A:A, dim_channels!B:B, "Not Found")</f>
        <v>Agoda</v>
      </c>
    </row>
    <row r="2020" spans="1:12" x14ac:dyDescent="0.2">
      <c r="A2020" s="2" t="s">
        <v>2454</v>
      </c>
      <c r="B2020" s="2" t="s">
        <v>167</v>
      </c>
      <c r="C2020" s="2" t="s">
        <v>171</v>
      </c>
      <c r="D2020" s="2" t="s">
        <v>52</v>
      </c>
      <c r="E2020" s="2" t="s">
        <v>60</v>
      </c>
      <c r="F2020" s="2">
        <v>9343.65</v>
      </c>
      <c r="G2020" s="2">
        <v>0</v>
      </c>
      <c r="H2020" s="2">
        <v>9343.65</v>
      </c>
      <c r="I2020" s="2" t="s">
        <v>29</v>
      </c>
      <c r="J2020" s="4">
        <v>1</v>
      </c>
      <c r="K2020" t="str">
        <f>_xlfn.XLOOKUP(D2020, dim_channels!A:A, dim_channels!C:C, "Not Found")</f>
        <v>OTA</v>
      </c>
      <c r="L2020" t="str">
        <f>_xlfn.XLOOKUP(D2020, dim_channels!A:A, dim_channels!B:B, "Not Found")</f>
        <v>Agoda</v>
      </c>
    </row>
    <row r="2021" spans="1:12" x14ac:dyDescent="0.2">
      <c r="A2021" s="3" t="s">
        <v>2455</v>
      </c>
      <c r="B2021" s="3" t="s">
        <v>634</v>
      </c>
      <c r="C2021" s="3" t="s">
        <v>826</v>
      </c>
      <c r="D2021" s="3" t="s">
        <v>33</v>
      </c>
      <c r="E2021" s="3" t="s">
        <v>60</v>
      </c>
      <c r="F2021" s="3">
        <v>6222.05</v>
      </c>
      <c r="G2021" s="3">
        <v>0</v>
      </c>
      <c r="H2021" s="3">
        <v>6222.05</v>
      </c>
      <c r="I2021" s="3" t="s">
        <v>29</v>
      </c>
      <c r="J2021" s="5">
        <v>1</v>
      </c>
      <c r="K2021" t="str">
        <f>_xlfn.XLOOKUP(D2021, dim_channels!A:A, dim_channels!C:C, "Not Found")</f>
        <v>OTA</v>
      </c>
      <c r="L2021" t="str">
        <f>_xlfn.XLOOKUP(D2021, dim_channels!A:A, dim_channels!B:B, "Not Found")</f>
        <v>Booking.com</v>
      </c>
    </row>
    <row r="2022" spans="1:12" x14ac:dyDescent="0.2">
      <c r="A2022" s="2" t="s">
        <v>2456</v>
      </c>
      <c r="B2022" s="2" t="s">
        <v>489</v>
      </c>
      <c r="C2022" s="2" t="s">
        <v>232</v>
      </c>
      <c r="D2022" s="2" t="s">
        <v>114</v>
      </c>
      <c r="E2022" s="2" t="s">
        <v>115</v>
      </c>
      <c r="F2022" s="2">
        <v>11186.51</v>
      </c>
      <c r="G2022" s="2">
        <v>1118.6500000000001</v>
      </c>
      <c r="H2022" s="2">
        <v>10067.86</v>
      </c>
      <c r="I2022" s="2" t="s">
        <v>56</v>
      </c>
      <c r="J2022" s="4">
        <v>1.111111000748918</v>
      </c>
      <c r="K2022" t="str">
        <f>_xlfn.XLOOKUP(D2022, dim_channels!A:A, dim_channels!C:C, "Not Found")</f>
        <v>Offline</v>
      </c>
      <c r="L2022" t="str">
        <f>_xlfn.XLOOKUP(D2022, dim_channels!A:A, dim_channels!B:B, "Not Found")</f>
        <v>Travel Agency</v>
      </c>
    </row>
    <row r="2023" spans="1:12" x14ac:dyDescent="0.2">
      <c r="A2023" s="3" t="s">
        <v>2457</v>
      </c>
      <c r="B2023" s="3" t="s">
        <v>471</v>
      </c>
      <c r="C2023" s="3" t="s">
        <v>791</v>
      </c>
      <c r="D2023" s="3" t="s">
        <v>27</v>
      </c>
      <c r="E2023" s="3" t="s">
        <v>28</v>
      </c>
      <c r="F2023" s="3">
        <v>17808.150000000001</v>
      </c>
      <c r="G2023" s="3">
        <v>3205.47</v>
      </c>
      <c r="H2023" s="3">
        <v>14602.68</v>
      </c>
      <c r="I2023" s="3" t="s">
        <v>56</v>
      </c>
      <c r="J2023" s="5">
        <v>1.2195124456606601</v>
      </c>
      <c r="K2023" t="str">
        <f>_xlfn.XLOOKUP(D2023, dim_channels!A:A, dim_channels!C:C, "Not Found")</f>
        <v>OTA</v>
      </c>
      <c r="L2023" t="str">
        <f>_xlfn.XLOOKUP(D2023, dim_channels!A:A, dim_channels!B:B, "Not Found")</f>
        <v>Expedia</v>
      </c>
    </row>
    <row r="2024" spans="1:12" x14ac:dyDescent="0.2">
      <c r="A2024" s="2" t="s">
        <v>2458</v>
      </c>
      <c r="B2024" s="2" t="s">
        <v>335</v>
      </c>
      <c r="C2024" s="2" t="s">
        <v>741</v>
      </c>
      <c r="D2024" s="2" t="s">
        <v>52</v>
      </c>
      <c r="E2024" s="2" t="s">
        <v>60</v>
      </c>
      <c r="F2024" s="2">
        <v>2633.44</v>
      </c>
      <c r="G2024" s="2">
        <v>0</v>
      </c>
      <c r="H2024" s="2">
        <v>2633.44</v>
      </c>
      <c r="I2024" s="2" t="s">
        <v>29</v>
      </c>
      <c r="J2024" s="4">
        <v>1</v>
      </c>
      <c r="K2024" t="str">
        <f>_xlfn.XLOOKUP(D2024, dim_channels!A:A, dim_channels!C:C, "Not Found")</f>
        <v>OTA</v>
      </c>
      <c r="L2024" t="str">
        <f>_xlfn.XLOOKUP(D2024, dim_channels!A:A, dim_channels!B:B, "Not Found")</f>
        <v>Agoda</v>
      </c>
    </row>
    <row r="2025" spans="1:12" x14ac:dyDescent="0.2">
      <c r="A2025" s="3" t="s">
        <v>2459</v>
      </c>
      <c r="B2025" s="3" t="s">
        <v>570</v>
      </c>
      <c r="C2025" s="3" t="s">
        <v>69</v>
      </c>
      <c r="D2025" s="3" t="s">
        <v>114</v>
      </c>
      <c r="E2025" s="3" t="s">
        <v>115</v>
      </c>
      <c r="F2025" s="3">
        <v>5049.3599999999997</v>
      </c>
      <c r="G2025" s="3">
        <v>504.94</v>
      </c>
      <c r="H2025" s="3">
        <v>4544.42</v>
      </c>
      <c r="I2025" s="3" t="s">
        <v>29</v>
      </c>
      <c r="J2025" s="5">
        <v>1.1111120891114821</v>
      </c>
      <c r="K2025" t="str">
        <f>_xlfn.XLOOKUP(D2025, dim_channels!A:A, dim_channels!C:C, "Not Found")</f>
        <v>Offline</v>
      </c>
      <c r="L2025" t="str">
        <f>_xlfn.XLOOKUP(D2025, dim_channels!A:A, dim_channels!B:B, "Not Found")</f>
        <v>Travel Agency</v>
      </c>
    </row>
    <row r="2026" spans="1:12" x14ac:dyDescent="0.2">
      <c r="A2026" s="2" t="s">
        <v>2460</v>
      </c>
      <c r="B2026" s="2" t="s">
        <v>197</v>
      </c>
      <c r="C2026" s="2" t="s">
        <v>724</v>
      </c>
      <c r="D2026" s="2" t="s">
        <v>45</v>
      </c>
      <c r="E2026" s="2" t="s">
        <v>46</v>
      </c>
      <c r="F2026" s="2">
        <v>11177.09</v>
      </c>
      <c r="G2026" s="2">
        <v>558.85</v>
      </c>
      <c r="H2026" s="2">
        <v>10618.24</v>
      </c>
      <c r="I2026" s="2" t="s">
        <v>29</v>
      </c>
      <c r="J2026" s="4">
        <v>1.0526311328431079</v>
      </c>
      <c r="K2026" t="str">
        <f>_xlfn.XLOOKUP(D2026, dim_channels!A:A, dim_channels!C:C, "Not Found")</f>
        <v>Corporate</v>
      </c>
      <c r="L2026" t="str">
        <f>_xlfn.XLOOKUP(D2026, dim_channels!A:A, dim_channels!B:B, "Not Found")</f>
        <v>Corporate Direct</v>
      </c>
    </row>
    <row r="2027" spans="1:12" x14ac:dyDescent="0.2">
      <c r="A2027" s="3" t="s">
        <v>2461</v>
      </c>
      <c r="B2027" s="3" t="s">
        <v>300</v>
      </c>
      <c r="C2027" s="3" t="s">
        <v>403</v>
      </c>
      <c r="D2027" s="3" t="s">
        <v>33</v>
      </c>
      <c r="E2027" s="3" t="s">
        <v>60</v>
      </c>
      <c r="F2027" s="3">
        <v>5259.29</v>
      </c>
      <c r="G2027" s="3">
        <v>0</v>
      </c>
      <c r="H2027" s="3">
        <v>5259.29</v>
      </c>
      <c r="I2027" s="3" t="s">
        <v>41</v>
      </c>
      <c r="J2027" s="5">
        <v>1</v>
      </c>
      <c r="K2027" t="str">
        <f>_xlfn.XLOOKUP(D2027, dim_channels!A:A, dim_channels!C:C, "Not Found")</f>
        <v>OTA</v>
      </c>
      <c r="L2027" t="str">
        <f>_xlfn.XLOOKUP(D2027, dim_channels!A:A, dim_channels!B:B, "Not Found")</f>
        <v>Booking.com</v>
      </c>
    </row>
    <row r="2028" spans="1:12" x14ac:dyDescent="0.2">
      <c r="A2028" s="2" t="s">
        <v>2462</v>
      </c>
      <c r="B2028" s="2" t="s">
        <v>612</v>
      </c>
      <c r="C2028" s="2" t="s">
        <v>437</v>
      </c>
      <c r="D2028" s="2" t="s">
        <v>52</v>
      </c>
      <c r="E2028" s="2" t="s">
        <v>60</v>
      </c>
      <c r="F2028" s="2">
        <v>7589.54</v>
      </c>
      <c r="G2028" s="2">
        <v>0</v>
      </c>
      <c r="H2028" s="2">
        <v>7589.54</v>
      </c>
      <c r="I2028" s="2" t="s">
        <v>56</v>
      </c>
      <c r="J2028" s="4">
        <v>1</v>
      </c>
      <c r="K2028" t="str">
        <f>_xlfn.XLOOKUP(D2028, dim_channels!A:A, dim_channels!C:C, "Not Found")</f>
        <v>OTA</v>
      </c>
      <c r="L2028" t="str">
        <f>_xlfn.XLOOKUP(D2028, dim_channels!A:A, dim_channels!B:B, "Not Found")</f>
        <v>Agoda</v>
      </c>
    </row>
    <row r="2029" spans="1:12" x14ac:dyDescent="0.2">
      <c r="A2029" s="3" t="s">
        <v>2463</v>
      </c>
      <c r="B2029" s="3" t="s">
        <v>669</v>
      </c>
      <c r="C2029" s="3" t="s">
        <v>184</v>
      </c>
      <c r="D2029" s="3" t="s">
        <v>52</v>
      </c>
      <c r="E2029" s="3" t="s">
        <v>34</v>
      </c>
      <c r="F2029" s="3">
        <v>6237.59</v>
      </c>
      <c r="G2029" s="3">
        <v>748.51</v>
      </c>
      <c r="H2029" s="3">
        <v>5489.08</v>
      </c>
      <c r="I2029" s="3" t="s">
        <v>41</v>
      </c>
      <c r="J2029" s="5">
        <v>1.136363470745553</v>
      </c>
      <c r="K2029" t="str">
        <f>_xlfn.XLOOKUP(D2029, dim_channels!A:A, dim_channels!C:C, "Not Found")</f>
        <v>OTA</v>
      </c>
      <c r="L2029" t="str">
        <f>_xlfn.XLOOKUP(D2029, dim_channels!A:A, dim_channels!B:B, "Not Found")</f>
        <v>Agoda</v>
      </c>
    </row>
    <row r="2030" spans="1:12" x14ac:dyDescent="0.2">
      <c r="A2030" s="2" t="s">
        <v>2464</v>
      </c>
      <c r="B2030" s="2" t="s">
        <v>584</v>
      </c>
      <c r="C2030" s="2" t="s">
        <v>133</v>
      </c>
      <c r="D2030" s="2" t="s">
        <v>45</v>
      </c>
      <c r="E2030" s="2" t="s">
        <v>89</v>
      </c>
      <c r="F2030" s="2">
        <v>2894.47</v>
      </c>
      <c r="G2030" s="2">
        <v>0</v>
      </c>
      <c r="H2030" s="2">
        <v>2894.47</v>
      </c>
      <c r="I2030" s="2" t="s">
        <v>29</v>
      </c>
      <c r="J2030" s="4">
        <v>1</v>
      </c>
      <c r="K2030" t="str">
        <f>_xlfn.XLOOKUP(D2030, dim_channels!A:A, dim_channels!C:C, "Not Found")</f>
        <v>Corporate</v>
      </c>
      <c r="L2030" t="str">
        <f>_xlfn.XLOOKUP(D2030, dim_channels!A:A, dim_channels!B:B, "Not Found")</f>
        <v>Corporate Direct</v>
      </c>
    </row>
    <row r="2031" spans="1:12" x14ac:dyDescent="0.2">
      <c r="A2031" s="3" t="s">
        <v>2465</v>
      </c>
      <c r="B2031" s="3" t="s">
        <v>130</v>
      </c>
      <c r="C2031" s="3" t="s">
        <v>355</v>
      </c>
      <c r="D2031" s="3" t="s">
        <v>64</v>
      </c>
      <c r="E2031" s="3" t="s">
        <v>28</v>
      </c>
      <c r="F2031" s="3">
        <v>14449.78</v>
      </c>
      <c r="G2031" s="3">
        <v>0</v>
      </c>
      <c r="H2031" s="3">
        <v>14449.78</v>
      </c>
      <c r="I2031" s="3" t="s">
        <v>29</v>
      </c>
      <c r="J2031" s="5">
        <v>1</v>
      </c>
      <c r="K2031" t="str">
        <f>_xlfn.XLOOKUP(D2031, dim_channels!A:A, dim_channels!C:C, "Not Found")</f>
        <v>Direct</v>
      </c>
      <c r="L2031" t="str">
        <f>_xlfn.XLOOKUP(D2031, dim_channels!A:A, dim_channels!B:B, "Not Found")</f>
        <v>Direct Website</v>
      </c>
    </row>
    <row r="2032" spans="1:12" x14ac:dyDescent="0.2">
      <c r="A2032" s="2" t="s">
        <v>2466</v>
      </c>
      <c r="B2032" s="2" t="s">
        <v>826</v>
      </c>
      <c r="C2032" s="2" t="s">
        <v>393</v>
      </c>
      <c r="D2032" s="2" t="s">
        <v>52</v>
      </c>
      <c r="E2032" s="2" t="s">
        <v>34</v>
      </c>
      <c r="F2032" s="2">
        <v>2696.04</v>
      </c>
      <c r="G2032" s="2">
        <v>323.52</v>
      </c>
      <c r="H2032" s="2">
        <v>2372.52</v>
      </c>
      <c r="I2032" s="2" t="s">
        <v>29</v>
      </c>
      <c r="J2032" s="4">
        <v>1.136361337312225</v>
      </c>
      <c r="K2032" t="str">
        <f>_xlfn.XLOOKUP(D2032, dim_channels!A:A, dim_channels!C:C, "Not Found")</f>
        <v>OTA</v>
      </c>
      <c r="L2032" t="str">
        <f>_xlfn.XLOOKUP(D2032, dim_channels!A:A, dim_channels!B:B, "Not Found")</f>
        <v>Agoda</v>
      </c>
    </row>
    <row r="2033" spans="1:12" x14ac:dyDescent="0.2">
      <c r="A2033" s="3" t="s">
        <v>2467</v>
      </c>
      <c r="B2033" s="3" t="s">
        <v>262</v>
      </c>
      <c r="C2033" s="3" t="s">
        <v>722</v>
      </c>
      <c r="D2033" s="3" t="s">
        <v>64</v>
      </c>
      <c r="E2033" s="3" t="s">
        <v>28</v>
      </c>
      <c r="F2033" s="3">
        <v>7988.4</v>
      </c>
      <c r="G2033" s="3">
        <v>0</v>
      </c>
      <c r="H2033" s="3">
        <v>7988.4</v>
      </c>
      <c r="I2033" s="3" t="s">
        <v>41</v>
      </c>
      <c r="J2033" s="5">
        <v>1</v>
      </c>
      <c r="K2033" t="str">
        <f>_xlfn.XLOOKUP(D2033, dim_channels!A:A, dim_channels!C:C, "Not Found")</f>
        <v>Direct</v>
      </c>
      <c r="L2033" t="str">
        <f>_xlfn.XLOOKUP(D2033, dim_channels!A:A, dim_channels!B:B, "Not Found")</f>
        <v>Direct Website</v>
      </c>
    </row>
    <row r="2034" spans="1:12" x14ac:dyDescent="0.2">
      <c r="A2034" s="2" t="s">
        <v>2468</v>
      </c>
      <c r="B2034" s="2" t="s">
        <v>653</v>
      </c>
      <c r="C2034" s="2" t="s">
        <v>505</v>
      </c>
      <c r="D2034" s="2" t="s">
        <v>114</v>
      </c>
      <c r="E2034" s="2" t="s">
        <v>46</v>
      </c>
      <c r="F2034" s="2">
        <v>11601.25</v>
      </c>
      <c r="G2034" s="2">
        <v>1160.1199999999999</v>
      </c>
      <c r="H2034" s="2">
        <v>10441.129999999999</v>
      </c>
      <c r="I2034" s="2" t="s">
        <v>56</v>
      </c>
      <c r="J2034" s="4">
        <v>1.1111105790273661</v>
      </c>
      <c r="K2034" t="str">
        <f>_xlfn.XLOOKUP(D2034, dim_channels!A:A, dim_channels!C:C, "Not Found")</f>
        <v>Offline</v>
      </c>
      <c r="L2034" t="str">
        <f>_xlfn.XLOOKUP(D2034, dim_channels!A:A, dim_channels!B:B, "Not Found")</f>
        <v>Travel Agency</v>
      </c>
    </row>
    <row r="2035" spans="1:12" x14ac:dyDescent="0.2">
      <c r="A2035" s="3" t="s">
        <v>2469</v>
      </c>
      <c r="B2035" s="3" t="s">
        <v>73</v>
      </c>
      <c r="C2035" s="3" t="s">
        <v>653</v>
      </c>
      <c r="D2035" s="3" t="s">
        <v>45</v>
      </c>
      <c r="E2035" s="3" t="s">
        <v>89</v>
      </c>
      <c r="F2035" s="3">
        <v>13106.08</v>
      </c>
      <c r="G2035" s="3">
        <v>0</v>
      </c>
      <c r="H2035" s="3">
        <v>13106.08</v>
      </c>
      <c r="I2035" s="3" t="s">
        <v>29</v>
      </c>
      <c r="J2035" s="5">
        <v>1</v>
      </c>
      <c r="K2035" t="str">
        <f>_xlfn.XLOOKUP(D2035, dim_channels!A:A, dim_channels!C:C, "Not Found")</f>
        <v>Corporate</v>
      </c>
      <c r="L2035" t="str">
        <f>_xlfn.XLOOKUP(D2035, dim_channels!A:A, dim_channels!B:B, "Not Found")</f>
        <v>Corporate Direct</v>
      </c>
    </row>
    <row r="2036" spans="1:12" x14ac:dyDescent="0.2">
      <c r="A2036" s="2" t="s">
        <v>2470</v>
      </c>
      <c r="B2036" s="2" t="s">
        <v>567</v>
      </c>
      <c r="C2036" s="2" t="s">
        <v>714</v>
      </c>
      <c r="D2036" s="2" t="s">
        <v>52</v>
      </c>
      <c r="E2036" s="2" t="s">
        <v>60</v>
      </c>
      <c r="F2036" s="2">
        <v>12064.28</v>
      </c>
      <c r="G2036" s="2">
        <v>0</v>
      </c>
      <c r="H2036" s="2">
        <v>12064.28</v>
      </c>
      <c r="I2036" s="2" t="s">
        <v>29</v>
      </c>
      <c r="J2036" s="4">
        <v>1</v>
      </c>
      <c r="K2036" t="str">
        <f>_xlfn.XLOOKUP(D2036, dim_channels!A:A, dim_channels!C:C, "Not Found")</f>
        <v>OTA</v>
      </c>
      <c r="L2036" t="str">
        <f>_xlfn.XLOOKUP(D2036, dim_channels!A:A, dim_channels!B:B, "Not Found")</f>
        <v>Agoda</v>
      </c>
    </row>
    <row r="2037" spans="1:12" x14ac:dyDescent="0.2">
      <c r="A2037" s="3" t="s">
        <v>2471</v>
      </c>
      <c r="B2037" s="3" t="s">
        <v>359</v>
      </c>
      <c r="C2037" s="3" t="s">
        <v>532</v>
      </c>
      <c r="D2037" s="3" t="s">
        <v>114</v>
      </c>
      <c r="E2037" s="3" t="s">
        <v>115</v>
      </c>
      <c r="F2037" s="3">
        <v>11787.71</v>
      </c>
      <c r="G2037" s="3">
        <v>1178.77</v>
      </c>
      <c r="H2037" s="3">
        <v>10608.94</v>
      </c>
      <c r="I2037" s="3" t="s">
        <v>29</v>
      </c>
      <c r="J2037" s="5">
        <v>1.1111110063776399</v>
      </c>
      <c r="K2037" t="str">
        <f>_xlfn.XLOOKUP(D2037, dim_channels!A:A, dim_channels!C:C, "Not Found")</f>
        <v>Offline</v>
      </c>
      <c r="L2037" t="str">
        <f>_xlfn.XLOOKUP(D2037, dim_channels!A:A, dim_channels!B:B, "Not Found")</f>
        <v>Travel Agency</v>
      </c>
    </row>
    <row r="2038" spans="1:12" x14ac:dyDescent="0.2">
      <c r="A2038" s="2" t="s">
        <v>2472</v>
      </c>
      <c r="B2038" s="2" t="s">
        <v>181</v>
      </c>
      <c r="C2038" s="2" t="s">
        <v>317</v>
      </c>
      <c r="D2038" s="2" t="s">
        <v>64</v>
      </c>
      <c r="E2038" s="2" t="s">
        <v>34</v>
      </c>
      <c r="F2038" s="2">
        <v>11316.56</v>
      </c>
      <c r="G2038" s="2">
        <v>0</v>
      </c>
      <c r="H2038" s="2">
        <v>11316.56</v>
      </c>
      <c r="I2038" s="2" t="s">
        <v>29</v>
      </c>
      <c r="J2038" s="4">
        <v>1</v>
      </c>
      <c r="K2038" t="str">
        <f>_xlfn.XLOOKUP(D2038, dim_channels!A:A, dim_channels!C:C, "Not Found")</f>
        <v>Direct</v>
      </c>
      <c r="L2038" t="str">
        <f>_xlfn.XLOOKUP(D2038, dim_channels!A:A, dim_channels!B:B, "Not Found")</f>
        <v>Direct Website</v>
      </c>
    </row>
    <row r="2039" spans="1:12" x14ac:dyDescent="0.2">
      <c r="A2039" s="3" t="s">
        <v>2473</v>
      </c>
      <c r="B2039" s="3" t="s">
        <v>380</v>
      </c>
      <c r="C2039" s="3" t="s">
        <v>597</v>
      </c>
      <c r="D2039" s="3" t="s">
        <v>27</v>
      </c>
      <c r="E2039" s="3" t="s">
        <v>60</v>
      </c>
      <c r="F2039" s="3">
        <v>5612.23</v>
      </c>
      <c r="G2039" s="3">
        <v>0</v>
      </c>
      <c r="H2039" s="3">
        <v>5612.23</v>
      </c>
      <c r="I2039" s="3" t="s">
        <v>29</v>
      </c>
      <c r="J2039" s="5">
        <v>1</v>
      </c>
      <c r="K2039" t="str">
        <f>_xlfn.XLOOKUP(D2039, dim_channels!A:A, dim_channels!C:C, "Not Found")</f>
        <v>OTA</v>
      </c>
      <c r="L2039" t="str">
        <f>_xlfn.XLOOKUP(D2039, dim_channels!A:A, dim_channels!B:B, "Not Found")</f>
        <v>Expedia</v>
      </c>
    </row>
    <row r="2040" spans="1:12" x14ac:dyDescent="0.2">
      <c r="A2040" s="2" t="s">
        <v>2474</v>
      </c>
      <c r="B2040" s="2" t="s">
        <v>133</v>
      </c>
      <c r="C2040" s="2" t="s">
        <v>577</v>
      </c>
      <c r="D2040" s="2" t="s">
        <v>27</v>
      </c>
      <c r="E2040" s="2" t="s">
        <v>28</v>
      </c>
      <c r="F2040" s="2">
        <v>5703.02</v>
      </c>
      <c r="G2040" s="2">
        <v>1026.54</v>
      </c>
      <c r="H2040" s="2">
        <v>4676.4799999999996</v>
      </c>
      <c r="I2040" s="2" t="s">
        <v>29</v>
      </c>
      <c r="J2040" s="4">
        <v>1.2195112563295469</v>
      </c>
      <c r="K2040" t="str">
        <f>_xlfn.XLOOKUP(D2040, dim_channels!A:A, dim_channels!C:C, "Not Found")</f>
        <v>OTA</v>
      </c>
      <c r="L2040" t="str">
        <f>_xlfn.XLOOKUP(D2040, dim_channels!A:A, dim_channels!B:B, "Not Found")</f>
        <v>Expedia</v>
      </c>
    </row>
    <row r="2041" spans="1:12" x14ac:dyDescent="0.2">
      <c r="A2041" s="3" t="s">
        <v>2475</v>
      </c>
      <c r="B2041" s="3" t="s">
        <v>425</v>
      </c>
      <c r="C2041" s="3" t="s">
        <v>91</v>
      </c>
      <c r="D2041" s="3" t="s">
        <v>64</v>
      </c>
      <c r="E2041" s="3" t="s">
        <v>115</v>
      </c>
      <c r="F2041" s="3">
        <v>7874.12</v>
      </c>
      <c r="G2041" s="3">
        <v>0</v>
      </c>
      <c r="H2041" s="3">
        <v>7874.12</v>
      </c>
      <c r="I2041" s="3" t="s">
        <v>29</v>
      </c>
      <c r="J2041" s="5">
        <v>1</v>
      </c>
      <c r="K2041" t="str">
        <f>_xlfn.XLOOKUP(D2041, dim_channels!A:A, dim_channels!C:C, "Not Found")</f>
        <v>Direct</v>
      </c>
      <c r="L2041" t="str">
        <f>_xlfn.XLOOKUP(D2041, dim_channels!A:A, dim_channels!B:B, "Not Found")</f>
        <v>Direct Website</v>
      </c>
    </row>
    <row r="2042" spans="1:12" x14ac:dyDescent="0.2">
      <c r="A2042" s="2" t="s">
        <v>2476</v>
      </c>
      <c r="B2042" s="2" t="s">
        <v>824</v>
      </c>
      <c r="C2042" s="2" t="s">
        <v>467</v>
      </c>
      <c r="D2042" s="2" t="s">
        <v>27</v>
      </c>
      <c r="E2042" s="2" t="s">
        <v>28</v>
      </c>
      <c r="F2042" s="2">
        <v>9294.2199999999993</v>
      </c>
      <c r="G2042" s="2">
        <v>1672.96</v>
      </c>
      <c r="H2042" s="2">
        <v>7621.26</v>
      </c>
      <c r="I2042" s="2" t="s">
        <v>29</v>
      </c>
      <c r="J2042" s="4">
        <v>1.2195122591277561</v>
      </c>
      <c r="K2042" t="str">
        <f>_xlfn.XLOOKUP(D2042, dim_channels!A:A, dim_channels!C:C, "Not Found")</f>
        <v>OTA</v>
      </c>
      <c r="L2042" t="str">
        <f>_xlfn.XLOOKUP(D2042, dim_channels!A:A, dim_channels!B:B, "Not Found")</f>
        <v>Expedia</v>
      </c>
    </row>
    <row r="2043" spans="1:12" x14ac:dyDescent="0.2">
      <c r="A2043" s="3" t="s">
        <v>2477</v>
      </c>
      <c r="B2043" s="3" t="s">
        <v>773</v>
      </c>
      <c r="C2043" s="3" t="s">
        <v>312</v>
      </c>
      <c r="D2043" s="3" t="s">
        <v>27</v>
      </c>
      <c r="E2043" s="3" t="s">
        <v>28</v>
      </c>
      <c r="F2043" s="3">
        <v>9450.86</v>
      </c>
      <c r="G2043" s="3">
        <v>1701.15</v>
      </c>
      <c r="H2043" s="3">
        <v>7749.71</v>
      </c>
      <c r="I2043" s="3" t="s">
        <v>29</v>
      </c>
      <c r="J2043" s="5">
        <v>1.2195114397829081</v>
      </c>
      <c r="K2043" t="str">
        <f>_xlfn.XLOOKUP(D2043, dim_channels!A:A, dim_channels!C:C, "Not Found")</f>
        <v>OTA</v>
      </c>
      <c r="L2043" t="str">
        <f>_xlfn.XLOOKUP(D2043, dim_channels!A:A, dim_channels!B:B, "Not Found")</f>
        <v>Expedia</v>
      </c>
    </row>
    <row r="2044" spans="1:12" x14ac:dyDescent="0.2">
      <c r="A2044" s="2" t="s">
        <v>2478</v>
      </c>
      <c r="B2044" s="2" t="s">
        <v>1101</v>
      </c>
      <c r="C2044" s="2" t="s">
        <v>251</v>
      </c>
      <c r="D2044" s="2" t="s">
        <v>33</v>
      </c>
      <c r="E2044" s="2" t="s">
        <v>34</v>
      </c>
      <c r="F2044" s="2">
        <v>3166.95</v>
      </c>
      <c r="G2044" s="2">
        <v>475.04</v>
      </c>
      <c r="H2044" s="2">
        <v>2691.91</v>
      </c>
      <c r="I2044" s="2" t="s">
        <v>41</v>
      </c>
      <c r="J2044" s="4">
        <v>1.176469495636927</v>
      </c>
      <c r="K2044" t="str">
        <f>_xlfn.XLOOKUP(D2044, dim_channels!A:A, dim_channels!C:C, "Not Found")</f>
        <v>OTA</v>
      </c>
      <c r="L2044" t="str">
        <f>_xlfn.XLOOKUP(D2044, dim_channels!A:A, dim_channels!B:B, "Not Found")</f>
        <v>Booking.com</v>
      </c>
    </row>
    <row r="2045" spans="1:12" x14ac:dyDescent="0.2">
      <c r="A2045" s="3" t="s">
        <v>2479</v>
      </c>
      <c r="B2045" s="3" t="s">
        <v>794</v>
      </c>
      <c r="C2045" s="3" t="s">
        <v>781</v>
      </c>
      <c r="D2045" s="3" t="s">
        <v>27</v>
      </c>
      <c r="E2045" s="3" t="s">
        <v>60</v>
      </c>
      <c r="F2045" s="3">
        <v>2802.75</v>
      </c>
      <c r="G2045" s="3">
        <v>0</v>
      </c>
      <c r="H2045" s="3">
        <v>2802.75</v>
      </c>
      <c r="I2045" s="3" t="s">
        <v>29</v>
      </c>
      <c r="J2045" s="5">
        <v>1</v>
      </c>
      <c r="K2045" t="str">
        <f>_xlfn.XLOOKUP(D2045, dim_channels!A:A, dim_channels!C:C, "Not Found")</f>
        <v>OTA</v>
      </c>
      <c r="L2045" t="str">
        <f>_xlfn.XLOOKUP(D2045, dim_channels!A:A, dim_channels!B:B, "Not Found")</f>
        <v>Expedia</v>
      </c>
    </row>
    <row r="2046" spans="1:12" x14ac:dyDescent="0.2">
      <c r="A2046" s="2" t="s">
        <v>2480</v>
      </c>
      <c r="B2046" s="2" t="s">
        <v>39</v>
      </c>
      <c r="C2046" s="2" t="s">
        <v>573</v>
      </c>
      <c r="D2046" s="2" t="s">
        <v>33</v>
      </c>
      <c r="E2046" s="2" t="s">
        <v>34</v>
      </c>
      <c r="F2046" s="2">
        <v>9404.6</v>
      </c>
      <c r="G2046" s="2">
        <v>1410.69</v>
      </c>
      <c r="H2046" s="2">
        <v>7993.91</v>
      </c>
      <c r="I2046" s="2" t="s">
        <v>29</v>
      </c>
      <c r="J2046" s="4">
        <v>1.1764705882352939</v>
      </c>
      <c r="K2046" t="str">
        <f>_xlfn.XLOOKUP(D2046, dim_channels!A:A, dim_channels!C:C, "Not Found")</f>
        <v>OTA</v>
      </c>
      <c r="L2046" t="str">
        <f>_xlfn.XLOOKUP(D2046, dim_channels!A:A, dim_channels!B:B, "Not Found")</f>
        <v>Booking.com</v>
      </c>
    </row>
    <row r="2047" spans="1:12" x14ac:dyDescent="0.2">
      <c r="A2047" s="3" t="s">
        <v>2481</v>
      </c>
      <c r="B2047" s="3" t="s">
        <v>133</v>
      </c>
      <c r="C2047" s="3" t="s">
        <v>171</v>
      </c>
      <c r="D2047" s="3" t="s">
        <v>64</v>
      </c>
      <c r="E2047" s="3" t="s">
        <v>34</v>
      </c>
      <c r="F2047" s="3">
        <v>6956.14</v>
      </c>
      <c r="G2047" s="3">
        <v>0</v>
      </c>
      <c r="H2047" s="3">
        <v>6956.14</v>
      </c>
      <c r="I2047" s="3" t="s">
        <v>41</v>
      </c>
      <c r="J2047" s="5">
        <v>1</v>
      </c>
      <c r="K2047" t="str">
        <f>_xlfn.XLOOKUP(D2047, dim_channels!A:A, dim_channels!C:C, "Not Found")</f>
        <v>Direct</v>
      </c>
      <c r="L2047" t="str">
        <f>_xlfn.XLOOKUP(D2047, dim_channels!A:A, dim_channels!B:B, "Not Found")</f>
        <v>Direct Website</v>
      </c>
    </row>
    <row r="2048" spans="1:12" x14ac:dyDescent="0.2">
      <c r="A2048" s="2" t="s">
        <v>2482</v>
      </c>
      <c r="B2048" s="2" t="s">
        <v>70</v>
      </c>
      <c r="C2048" s="2" t="s">
        <v>198</v>
      </c>
      <c r="D2048" s="2" t="s">
        <v>64</v>
      </c>
      <c r="E2048" s="2" t="s">
        <v>34</v>
      </c>
      <c r="F2048" s="2">
        <v>3042.64</v>
      </c>
      <c r="G2048" s="2">
        <v>0</v>
      </c>
      <c r="H2048" s="2">
        <v>3042.64</v>
      </c>
      <c r="I2048" s="2" t="s">
        <v>29</v>
      </c>
      <c r="J2048" s="4">
        <v>1</v>
      </c>
      <c r="K2048" t="str">
        <f>_xlfn.XLOOKUP(D2048, dim_channels!A:A, dim_channels!C:C, "Not Found")</f>
        <v>Direct</v>
      </c>
      <c r="L2048" t="str">
        <f>_xlfn.XLOOKUP(D2048, dim_channels!A:A, dim_channels!B:B, "Not Found")</f>
        <v>Direct Website</v>
      </c>
    </row>
    <row r="2049" spans="1:12" x14ac:dyDescent="0.2">
      <c r="A2049" s="3" t="s">
        <v>2483</v>
      </c>
      <c r="B2049" s="3" t="s">
        <v>353</v>
      </c>
      <c r="C2049" s="3" t="s">
        <v>484</v>
      </c>
      <c r="D2049" s="3" t="s">
        <v>64</v>
      </c>
      <c r="E2049" s="3" t="s">
        <v>34</v>
      </c>
      <c r="F2049" s="3">
        <v>3500.81</v>
      </c>
      <c r="G2049" s="3">
        <v>0</v>
      </c>
      <c r="H2049" s="3">
        <v>3500.81</v>
      </c>
      <c r="I2049" s="3" t="s">
        <v>29</v>
      </c>
      <c r="J2049" s="5">
        <v>1</v>
      </c>
      <c r="K2049" t="str">
        <f>_xlfn.XLOOKUP(D2049, dim_channels!A:A, dim_channels!C:C, "Not Found")</f>
        <v>Direct</v>
      </c>
      <c r="L2049" t="str">
        <f>_xlfn.XLOOKUP(D2049, dim_channels!A:A, dim_channels!B:B, "Not Found")</f>
        <v>Direct Website</v>
      </c>
    </row>
    <row r="2050" spans="1:12" x14ac:dyDescent="0.2">
      <c r="A2050" s="2" t="s">
        <v>2484</v>
      </c>
      <c r="B2050" s="2" t="s">
        <v>139</v>
      </c>
      <c r="C2050" s="2" t="s">
        <v>471</v>
      </c>
      <c r="D2050" s="2" t="s">
        <v>27</v>
      </c>
      <c r="E2050" s="2" t="s">
        <v>34</v>
      </c>
      <c r="F2050" s="2">
        <v>7345.85</v>
      </c>
      <c r="G2050" s="2">
        <v>1322.25</v>
      </c>
      <c r="H2050" s="2">
        <v>6023.6</v>
      </c>
      <c r="I2050" s="2" t="s">
        <v>29</v>
      </c>
      <c r="J2050" s="4">
        <v>1.219511587754831</v>
      </c>
      <c r="K2050" t="str">
        <f>_xlfn.XLOOKUP(D2050, dim_channels!A:A, dim_channels!C:C, "Not Found")</f>
        <v>OTA</v>
      </c>
      <c r="L2050" t="str">
        <f>_xlfn.XLOOKUP(D2050, dim_channels!A:A, dim_channels!B:B, "Not Found")</f>
        <v>Expedia</v>
      </c>
    </row>
    <row r="2051" spans="1:12" x14ac:dyDescent="0.2">
      <c r="A2051" s="3" t="s">
        <v>2485</v>
      </c>
      <c r="B2051" s="3" t="s">
        <v>445</v>
      </c>
      <c r="C2051" s="3" t="s">
        <v>389</v>
      </c>
      <c r="D2051" s="3" t="s">
        <v>45</v>
      </c>
      <c r="E2051" s="3" t="s">
        <v>89</v>
      </c>
      <c r="F2051" s="3">
        <v>2725.58</v>
      </c>
      <c r="G2051" s="3">
        <v>0</v>
      </c>
      <c r="H2051" s="3">
        <v>2725.58</v>
      </c>
      <c r="I2051" s="3" t="s">
        <v>29</v>
      </c>
      <c r="J2051" s="5">
        <v>1</v>
      </c>
      <c r="K2051" t="str">
        <f>_xlfn.XLOOKUP(D2051, dim_channels!A:A, dim_channels!C:C, "Not Found")</f>
        <v>Corporate</v>
      </c>
      <c r="L2051" t="str">
        <f>_xlfn.XLOOKUP(D2051, dim_channels!A:A, dim_channels!B:B, "Not Found")</f>
        <v>Corporate Direct</v>
      </c>
    </row>
    <row r="2052" spans="1:12" x14ac:dyDescent="0.2">
      <c r="A2052" s="2" t="s">
        <v>2486</v>
      </c>
      <c r="B2052" s="2" t="s">
        <v>475</v>
      </c>
      <c r="C2052" s="2" t="s">
        <v>525</v>
      </c>
      <c r="D2052" s="2" t="s">
        <v>64</v>
      </c>
      <c r="E2052" s="2" t="s">
        <v>28</v>
      </c>
      <c r="F2052" s="2">
        <v>15286.46</v>
      </c>
      <c r="G2052" s="2">
        <v>0</v>
      </c>
      <c r="H2052" s="2">
        <v>15286.46</v>
      </c>
      <c r="I2052" s="2" t="s">
        <v>56</v>
      </c>
      <c r="J2052" s="4">
        <v>1</v>
      </c>
      <c r="K2052" t="str">
        <f>_xlfn.XLOOKUP(D2052, dim_channels!A:A, dim_channels!C:C, "Not Found")</f>
        <v>Direct</v>
      </c>
      <c r="L2052" t="str">
        <f>_xlfn.XLOOKUP(D2052, dim_channels!A:A, dim_channels!B:B, "Not Found")</f>
        <v>Direct Website</v>
      </c>
    </row>
    <row r="2053" spans="1:12" x14ac:dyDescent="0.2">
      <c r="A2053" s="3" t="s">
        <v>2487</v>
      </c>
      <c r="B2053" s="3" t="s">
        <v>171</v>
      </c>
      <c r="C2053" s="3" t="s">
        <v>44</v>
      </c>
      <c r="D2053" s="3" t="s">
        <v>64</v>
      </c>
      <c r="E2053" s="3" t="s">
        <v>28</v>
      </c>
      <c r="F2053" s="3">
        <v>9071.1299999999992</v>
      </c>
      <c r="G2053" s="3">
        <v>0</v>
      </c>
      <c r="H2053" s="3">
        <v>9071.1299999999992</v>
      </c>
      <c r="I2053" s="3" t="s">
        <v>41</v>
      </c>
      <c r="J2053" s="5">
        <v>1</v>
      </c>
      <c r="K2053" t="str">
        <f>_xlfn.XLOOKUP(D2053, dim_channels!A:A, dim_channels!C:C, "Not Found")</f>
        <v>Direct</v>
      </c>
      <c r="L2053" t="str">
        <f>_xlfn.XLOOKUP(D2053, dim_channels!A:A, dim_channels!B:B, "Not Found")</f>
        <v>Direct Website</v>
      </c>
    </row>
    <row r="2054" spans="1:12" x14ac:dyDescent="0.2">
      <c r="A2054" s="2" t="s">
        <v>2488</v>
      </c>
      <c r="B2054" s="2" t="s">
        <v>200</v>
      </c>
      <c r="C2054" s="2" t="s">
        <v>418</v>
      </c>
      <c r="D2054" s="2" t="s">
        <v>45</v>
      </c>
      <c r="E2054" s="2" t="s">
        <v>46</v>
      </c>
      <c r="F2054" s="2">
        <v>6419.78</v>
      </c>
      <c r="G2054" s="2">
        <v>320.99</v>
      </c>
      <c r="H2054" s="2">
        <v>6098.79</v>
      </c>
      <c r="I2054" s="2" t="s">
        <v>29</v>
      </c>
      <c r="J2054" s="4">
        <v>1.052631751544159</v>
      </c>
      <c r="K2054" t="str">
        <f>_xlfn.XLOOKUP(D2054, dim_channels!A:A, dim_channels!C:C, "Not Found")</f>
        <v>Corporate</v>
      </c>
      <c r="L2054" t="str">
        <f>_xlfn.XLOOKUP(D2054, dim_channels!A:A, dim_channels!B:B, "Not Found")</f>
        <v>Corporate Direct</v>
      </c>
    </row>
    <row r="2055" spans="1:12" x14ac:dyDescent="0.2">
      <c r="A2055" s="3" t="s">
        <v>2489</v>
      </c>
      <c r="B2055" s="3" t="s">
        <v>846</v>
      </c>
      <c r="C2055" s="3" t="s">
        <v>368</v>
      </c>
      <c r="D2055" s="3" t="s">
        <v>27</v>
      </c>
      <c r="E2055" s="3" t="s">
        <v>60</v>
      </c>
      <c r="F2055" s="3">
        <v>6328.82</v>
      </c>
      <c r="G2055" s="3">
        <v>0</v>
      </c>
      <c r="H2055" s="3">
        <v>6328.82</v>
      </c>
      <c r="I2055" s="3" t="s">
        <v>29</v>
      </c>
      <c r="J2055" s="5">
        <v>1</v>
      </c>
      <c r="K2055" t="str">
        <f>_xlfn.XLOOKUP(D2055, dim_channels!A:A, dim_channels!C:C, "Not Found")</f>
        <v>OTA</v>
      </c>
      <c r="L2055" t="str">
        <f>_xlfn.XLOOKUP(D2055, dim_channels!A:A, dim_channels!B:B, "Not Found")</f>
        <v>Expedia</v>
      </c>
    </row>
    <row r="2056" spans="1:12" x14ac:dyDescent="0.2">
      <c r="A2056" s="2" t="s">
        <v>2490</v>
      </c>
      <c r="B2056" s="2" t="s">
        <v>251</v>
      </c>
      <c r="C2056" s="2" t="s">
        <v>589</v>
      </c>
      <c r="D2056" s="2" t="s">
        <v>52</v>
      </c>
      <c r="E2056" s="2" t="s">
        <v>34</v>
      </c>
      <c r="F2056" s="2">
        <v>10499.31</v>
      </c>
      <c r="G2056" s="2">
        <v>1259.92</v>
      </c>
      <c r="H2056" s="2">
        <v>9239.39</v>
      </c>
      <c r="I2056" s="2" t="s">
        <v>41</v>
      </c>
      <c r="J2056" s="4">
        <v>1.136363980738988</v>
      </c>
      <c r="K2056" t="str">
        <f>_xlfn.XLOOKUP(D2056, dim_channels!A:A, dim_channels!C:C, "Not Found")</f>
        <v>OTA</v>
      </c>
      <c r="L2056" t="str">
        <f>_xlfn.XLOOKUP(D2056, dim_channels!A:A, dim_channels!B:B, "Not Found")</f>
        <v>Agoda</v>
      </c>
    </row>
    <row r="2057" spans="1:12" x14ac:dyDescent="0.2">
      <c r="A2057" s="3" t="s">
        <v>2491</v>
      </c>
      <c r="B2057" s="3" t="s">
        <v>787</v>
      </c>
      <c r="C2057" s="3" t="s">
        <v>917</v>
      </c>
      <c r="D2057" s="3" t="s">
        <v>64</v>
      </c>
      <c r="E2057" s="3" t="s">
        <v>115</v>
      </c>
      <c r="F2057" s="3">
        <v>23566.87</v>
      </c>
      <c r="G2057" s="3">
        <v>0</v>
      </c>
      <c r="H2057" s="3">
        <v>23566.87</v>
      </c>
      <c r="I2057" s="3" t="s">
        <v>29</v>
      </c>
      <c r="J2057" s="5">
        <v>1</v>
      </c>
      <c r="K2057" t="str">
        <f>_xlfn.XLOOKUP(D2057, dim_channels!A:A, dim_channels!C:C, "Not Found")</f>
        <v>Direct</v>
      </c>
      <c r="L2057" t="str">
        <f>_xlfn.XLOOKUP(D2057, dim_channels!A:A, dim_channels!B:B, "Not Found")</f>
        <v>Direct Website</v>
      </c>
    </row>
    <row r="2058" spans="1:12" x14ac:dyDescent="0.2">
      <c r="A2058" s="2" t="s">
        <v>2492</v>
      </c>
      <c r="B2058" s="2" t="s">
        <v>213</v>
      </c>
      <c r="C2058" s="2" t="s">
        <v>783</v>
      </c>
      <c r="D2058" s="2" t="s">
        <v>33</v>
      </c>
      <c r="E2058" s="2" t="s">
        <v>28</v>
      </c>
      <c r="F2058" s="2">
        <v>3088.25</v>
      </c>
      <c r="G2058" s="2">
        <v>463.24</v>
      </c>
      <c r="H2058" s="2">
        <v>2625.01</v>
      </c>
      <c r="I2058" s="2" t="s">
        <v>29</v>
      </c>
      <c r="J2058" s="4">
        <v>1.1764717086792049</v>
      </c>
      <c r="K2058" t="str">
        <f>_xlfn.XLOOKUP(D2058, dim_channels!A:A, dim_channels!C:C, "Not Found")</f>
        <v>OTA</v>
      </c>
      <c r="L2058" t="str">
        <f>_xlfn.XLOOKUP(D2058, dim_channels!A:A, dim_channels!B:B, "Not Found")</f>
        <v>Booking.com</v>
      </c>
    </row>
    <row r="2059" spans="1:12" x14ac:dyDescent="0.2">
      <c r="A2059" s="3" t="s">
        <v>2493</v>
      </c>
      <c r="B2059" s="3" t="s">
        <v>324</v>
      </c>
      <c r="C2059" s="3" t="s">
        <v>198</v>
      </c>
      <c r="D2059" s="3" t="s">
        <v>45</v>
      </c>
      <c r="E2059" s="3" t="s">
        <v>89</v>
      </c>
      <c r="F2059" s="3">
        <v>5758.71</v>
      </c>
      <c r="G2059" s="3">
        <v>0</v>
      </c>
      <c r="H2059" s="3">
        <v>5758.71</v>
      </c>
      <c r="I2059" s="3" t="s">
        <v>29</v>
      </c>
      <c r="J2059" s="5">
        <v>1</v>
      </c>
      <c r="K2059" t="str">
        <f>_xlfn.XLOOKUP(D2059, dim_channels!A:A, dim_channels!C:C, "Not Found")</f>
        <v>Corporate</v>
      </c>
      <c r="L2059" t="str">
        <f>_xlfn.XLOOKUP(D2059, dim_channels!A:A, dim_channels!B:B, "Not Found")</f>
        <v>Corporate Direct</v>
      </c>
    </row>
    <row r="2060" spans="1:12" x14ac:dyDescent="0.2">
      <c r="A2060" s="2" t="s">
        <v>2494</v>
      </c>
      <c r="B2060" s="2" t="s">
        <v>443</v>
      </c>
      <c r="C2060" s="2" t="s">
        <v>983</v>
      </c>
      <c r="D2060" s="2" t="s">
        <v>33</v>
      </c>
      <c r="E2060" s="2" t="s">
        <v>28</v>
      </c>
      <c r="F2060" s="2">
        <v>6871.46</v>
      </c>
      <c r="G2060" s="2">
        <v>1030.72</v>
      </c>
      <c r="H2060" s="2">
        <v>5840.74</v>
      </c>
      <c r="I2060" s="2" t="s">
        <v>29</v>
      </c>
      <c r="J2060" s="4">
        <v>1.176470789660214</v>
      </c>
      <c r="K2060" t="str">
        <f>_xlfn.XLOOKUP(D2060, dim_channels!A:A, dim_channels!C:C, "Not Found")</f>
        <v>OTA</v>
      </c>
      <c r="L2060" t="str">
        <f>_xlfn.XLOOKUP(D2060, dim_channels!A:A, dim_channels!B:B, "Not Found")</f>
        <v>Booking.com</v>
      </c>
    </row>
    <row r="2061" spans="1:12" x14ac:dyDescent="0.2">
      <c r="A2061" s="3" t="s">
        <v>2495</v>
      </c>
      <c r="B2061" s="3" t="s">
        <v>164</v>
      </c>
      <c r="C2061" s="3" t="s">
        <v>123</v>
      </c>
      <c r="D2061" s="3" t="s">
        <v>45</v>
      </c>
      <c r="E2061" s="3" t="s">
        <v>89</v>
      </c>
      <c r="F2061" s="3">
        <v>2382.89</v>
      </c>
      <c r="G2061" s="3">
        <v>0</v>
      </c>
      <c r="H2061" s="3">
        <v>2382.89</v>
      </c>
      <c r="I2061" s="3" t="s">
        <v>29</v>
      </c>
      <c r="J2061" s="5">
        <v>1</v>
      </c>
      <c r="K2061" t="str">
        <f>_xlfn.XLOOKUP(D2061, dim_channels!A:A, dim_channels!C:C, "Not Found")</f>
        <v>Corporate</v>
      </c>
      <c r="L2061" t="str">
        <f>_xlfn.XLOOKUP(D2061, dim_channels!A:A, dim_channels!B:B, "Not Found")</f>
        <v>Corporate Direct</v>
      </c>
    </row>
    <row r="2062" spans="1:12" x14ac:dyDescent="0.2">
      <c r="A2062" s="2" t="s">
        <v>2496</v>
      </c>
      <c r="B2062" s="2" t="s">
        <v>904</v>
      </c>
      <c r="C2062" s="2" t="s">
        <v>197</v>
      </c>
      <c r="D2062" s="2" t="s">
        <v>45</v>
      </c>
      <c r="E2062" s="2" t="s">
        <v>46</v>
      </c>
      <c r="F2062" s="2">
        <v>4878.3</v>
      </c>
      <c r="G2062" s="2">
        <v>243.92</v>
      </c>
      <c r="H2062" s="2">
        <v>4634.38</v>
      </c>
      <c r="I2062" s="2" t="s">
        <v>29</v>
      </c>
      <c r="J2062" s="4">
        <v>1.052632714624179</v>
      </c>
      <c r="K2062" t="str">
        <f>_xlfn.XLOOKUP(D2062, dim_channels!A:A, dim_channels!C:C, "Not Found")</f>
        <v>Corporate</v>
      </c>
      <c r="L2062" t="str">
        <f>_xlfn.XLOOKUP(D2062, dim_channels!A:A, dim_channels!B:B, "Not Found")</f>
        <v>Corporate Direct</v>
      </c>
    </row>
    <row r="2063" spans="1:12" x14ac:dyDescent="0.2">
      <c r="A2063" s="3" t="s">
        <v>2497</v>
      </c>
      <c r="B2063" s="3" t="s">
        <v>292</v>
      </c>
      <c r="C2063" s="3" t="s">
        <v>813</v>
      </c>
      <c r="D2063" s="3" t="s">
        <v>27</v>
      </c>
      <c r="E2063" s="3" t="s">
        <v>60</v>
      </c>
      <c r="F2063" s="3">
        <v>4141.6000000000004</v>
      </c>
      <c r="G2063" s="3">
        <v>0</v>
      </c>
      <c r="H2063" s="3">
        <v>4141.6000000000004</v>
      </c>
      <c r="I2063" s="3" t="s">
        <v>56</v>
      </c>
      <c r="J2063" s="5">
        <v>1</v>
      </c>
      <c r="K2063" t="str">
        <f>_xlfn.XLOOKUP(D2063, dim_channels!A:A, dim_channels!C:C, "Not Found")</f>
        <v>OTA</v>
      </c>
      <c r="L2063" t="str">
        <f>_xlfn.XLOOKUP(D2063, dim_channels!A:A, dim_channels!B:B, "Not Found")</f>
        <v>Expedia</v>
      </c>
    </row>
    <row r="2064" spans="1:12" x14ac:dyDescent="0.2">
      <c r="A2064" s="2" t="s">
        <v>2498</v>
      </c>
      <c r="B2064" s="2" t="s">
        <v>156</v>
      </c>
      <c r="C2064" s="2" t="s">
        <v>396</v>
      </c>
      <c r="D2064" s="2" t="s">
        <v>169</v>
      </c>
      <c r="E2064" s="2" t="s">
        <v>46</v>
      </c>
      <c r="F2064" s="2">
        <v>10153.06</v>
      </c>
      <c r="G2064" s="2">
        <v>2030.61</v>
      </c>
      <c r="H2064" s="2">
        <v>8122.45</v>
      </c>
      <c r="I2064" s="2" t="s">
        <v>41</v>
      </c>
      <c r="J2064" s="4">
        <v>1.2499996922110941</v>
      </c>
      <c r="K2064" t="str">
        <f>_xlfn.XLOOKUP(D2064, dim_channels!A:A, dim_channels!C:C, "Not Found")</f>
        <v>GDS</v>
      </c>
      <c r="L2064" t="str">
        <f>_xlfn.XLOOKUP(D2064, dim_channels!A:A, dim_channels!B:B, "Not Found")</f>
        <v>GDS (Amadeus)</v>
      </c>
    </row>
    <row r="2065" spans="1:12" x14ac:dyDescent="0.2">
      <c r="A2065" s="3" t="s">
        <v>2499</v>
      </c>
      <c r="B2065" s="3" t="s">
        <v>714</v>
      </c>
      <c r="C2065" s="3" t="s">
        <v>328</v>
      </c>
      <c r="D2065" s="3" t="s">
        <v>114</v>
      </c>
      <c r="E2065" s="3" t="s">
        <v>115</v>
      </c>
      <c r="F2065" s="3">
        <v>5646.51</v>
      </c>
      <c r="G2065" s="3">
        <v>564.65</v>
      </c>
      <c r="H2065" s="3">
        <v>5081.8599999999997</v>
      </c>
      <c r="I2065" s="3" t="s">
        <v>29</v>
      </c>
      <c r="J2065" s="5">
        <v>1.111110892468506</v>
      </c>
      <c r="K2065" t="str">
        <f>_xlfn.XLOOKUP(D2065, dim_channels!A:A, dim_channels!C:C, "Not Found")</f>
        <v>Offline</v>
      </c>
      <c r="L2065" t="str">
        <f>_xlfn.XLOOKUP(D2065, dim_channels!A:A, dim_channels!B:B, "Not Found")</f>
        <v>Travel Agency</v>
      </c>
    </row>
    <row r="2066" spans="1:12" x14ac:dyDescent="0.2">
      <c r="A2066" s="2" t="s">
        <v>2500</v>
      </c>
      <c r="B2066" s="2" t="s">
        <v>291</v>
      </c>
      <c r="C2066" s="2" t="s">
        <v>291</v>
      </c>
      <c r="D2066" s="2" t="s">
        <v>33</v>
      </c>
      <c r="E2066" s="2" t="s">
        <v>28</v>
      </c>
      <c r="F2066" s="2">
        <v>12815.38</v>
      </c>
      <c r="G2066" s="2">
        <v>1922.31</v>
      </c>
      <c r="H2066" s="2">
        <v>10893.07</v>
      </c>
      <c r="I2066" s="2" t="s">
        <v>29</v>
      </c>
      <c r="J2066" s="4">
        <v>1.176470912240535</v>
      </c>
      <c r="K2066" t="str">
        <f>_xlfn.XLOOKUP(D2066, dim_channels!A:A, dim_channels!C:C, "Not Found")</f>
        <v>OTA</v>
      </c>
      <c r="L2066" t="str">
        <f>_xlfn.XLOOKUP(D2066, dim_channels!A:A, dim_channels!B:B, "Not Found")</f>
        <v>Booking.com</v>
      </c>
    </row>
    <row r="2067" spans="1:12" x14ac:dyDescent="0.2">
      <c r="A2067" s="3" t="s">
        <v>2501</v>
      </c>
      <c r="B2067" s="3" t="s">
        <v>81</v>
      </c>
      <c r="C2067" s="3" t="s">
        <v>334</v>
      </c>
      <c r="D2067" s="3" t="s">
        <v>52</v>
      </c>
      <c r="E2067" s="3" t="s">
        <v>34</v>
      </c>
      <c r="F2067" s="3">
        <v>18659.3</v>
      </c>
      <c r="G2067" s="3">
        <v>2239.12</v>
      </c>
      <c r="H2067" s="3">
        <v>16420.18</v>
      </c>
      <c r="I2067" s="3" t="s">
        <v>29</v>
      </c>
      <c r="J2067" s="5">
        <v>1.136363913184874</v>
      </c>
      <c r="K2067" t="str">
        <f>_xlfn.XLOOKUP(D2067, dim_channels!A:A, dim_channels!C:C, "Not Found")</f>
        <v>OTA</v>
      </c>
      <c r="L2067" t="str">
        <f>_xlfn.XLOOKUP(D2067, dim_channels!A:A, dim_channels!B:B, "Not Found")</f>
        <v>Agoda</v>
      </c>
    </row>
    <row r="2068" spans="1:12" x14ac:dyDescent="0.2">
      <c r="A2068" s="2" t="s">
        <v>2502</v>
      </c>
      <c r="B2068" s="2" t="s">
        <v>63</v>
      </c>
      <c r="C2068" s="2" t="s">
        <v>725</v>
      </c>
      <c r="D2068" s="2" t="s">
        <v>64</v>
      </c>
      <c r="E2068" s="2" t="s">
        <v>28</v>
      </c>
      <c r="F2068" s="2">
        <v>3382.63</v>
      </c>
      <c r="G2068" s="2">
        <v>0</v>
      </c>
      <c r="H2068" s="2">
        <v>3382.63</v>
      </c>
      <c r="I2068" s="2" t="s">
        <v>41</v>
      </c>
      <c r="J2068" s="4">
        <v>1</v>
      </c>
      <c r="K2068" t="str">
        <f>_xlfn.XLOOKUP(D2068, dim_channels!A:A, dim_channels!C:C, "Not Found")</f>
        <v>Direct</v>
      </c>
      <c r="L2068" t="str">
        <f>_xlfn.XLOOKUP(D2068, dim_channels!A:A, dim_channels!B:B, "Not Found")</f>
        <v>Direct Website</v>
      </c>
    </row>
    <row r="2069" spans="1:12" x14ac:dyDescent="0.2">
      <c r="A2069" s="3" t="s">
        <v>2503</v>
      </c>
      <c r="B2069" s="3" t="s">
        <v>112</v>
      </c>
      <c r="C2069" s="3" t="s">
        <v>210</v>
      </c>
      <c r="D2069" s="3" t="s">
        <v>27</v>
      </c>
      <c r="E2069" s="3" t="s">
        <v>34</v>
      </c>
      <c r="F2069" s="3">
        <v>2371.12</v>
      </c>
      <c r="G2069" s="3">
        <v>426.8</v>
      </c>
      <c r="H2069" s="3">
        <v>1944.32</v>
      </c>
      <c r="I2069" s="3" t="s">
        <v>29</v>
      </c>
      <c r="J2069" s="5">
        <v>1.219511191573404</v>
      </c>
      <c r="K2069" t="str">
        <f>_xlfn.XLOOKUP(D2069, dim_channels!A:A, dim_channels!C:C, "Not Found")</f>
        <v>OTA</v>
      </c>
      <c r="L2069" t="str">
        <f>_xlfn.XLOOKUP(D2069, dim_channels!A:A, dim_channels!B:B, "Not Found")</f>
        <v>Expedia</v>
      </c>
    </row>
    <row r="2070" spans="1:12" x14ac:dyDescent="0.2">
      <c r="A2070" s="2" t="s">
        <v>2504</v>
      </c>
      <c r="B2070" s="2" t="s">
        <v>205</v>
      </c>
      <c r="C2070" s="2" t="s">
        <v>679</v>
      </c>
      <c r="D2070" s="2" t="s">
        <v>33</v>
      </c>
      <c r="E2070" s="2" t="s">
        <v>28</v>
      </c>
      <c r="F2070" s="2">
        <v>5772.15</v>
      </c>
      <c r="G2070" s="2">
        <v>865.82</v>
      </c>
      <c r="H2070" s="2">
        <v>4906.33</v>
      </c>
      <c r="I2070" s="2" t="s">
        <v>29</v>
      </c>
      <c r="J2070" s="4">
        <v>1.17646998876961</v>
      </c>
      <c r="K2070" t="str">
        <f>_xlfn.XLOOKUP(D2070, dim_channels!A:A, dim_channels!C:C, "Not Found")</f>
        <v>OTA</v>
      </c>
      <c r="L2070" t="str">
        <f>_xlfn.XLOOKUP(D2070, dim_channels!A:A, dim_channels!B:B, "Not Found")</f>
        <v>Booking.com</v>
      </c>
    </row>
    <row r="2071" spans="1:12" x14ac:dyDescent="0.2">
      <c r="A2071" s="3" t="s">
        <v>2505</v>
      </c>
      <c r="B2071" s="3" t="s">
        <v>448</v>
      </c>
      <c r="C2071" s="3" t="s">
        <v>875</v>
      </c>
      <c r="D2071" s="3" t="s">
        <v>169</v>
      </c>
      <c r="E2071" s="3" t="s">
        <v>46</v>
      </c>
      <c r="F2071" s="3">
        <v>7087.82</v>
      </c>
      <c r="G2071" s="3">
        <v>1417.56</v>
      </c>
      <c r="H2071" s="3">
        <v>5670.26</v>
      </c>
      <c r="I2071" s="3" t="s">
        <v>41</v>
      </c>
      <c r="J2071" s="5">
        <v>1.24999911820622</v>
      </c>
      <c r="K2071" t="str">
        <f>_xlfn.XLOOKUP(D2071, dim_channels!A:A, dim_channels!C:C, "Not Found")</f>
        <v>GDS</v>
      </c>
      <c r="L2071" t="str">
        <f>_xlfn.XLOOKUP(D2071, dim_channels!A:A, dim_channels!B:B, "Not Found")</f>
        <v>GDS (Amadeus)</v>
      </c>
    </row>
    <row r="2072" spans="1:12" x14ac:dyDescent="0.2">
      <c r="A2072" s="2" t="s">
        <v>2506</v>
      </c>
      <c r="B2072" s="2" t="s">
        <v>433</v>
      </c>
      <c r="C2072" s="2" t="s">
        <v>107</v>
      </c>
      <c r="D2072" s="2" t="s">
        <v>27</v>
      </c>
      <c r="E2072" s="2" t="s">
        <v>28</v>
      </c>
      <c r="F2072" s="2">
        <v>2815.49</v>
      </c>
      <c r="G2072" s="2">
        <v>506.79</v>
      </c>
      <c r="H2072" s="2">
        <v>2308.6999999999998</v>
      </c>
      <c r="I2072" s="2" t="s">
        <v>29</v>
      </c>
      <c r="J2072" s="4">
        <v>1.2195131459262789</v>
      </c>
      <c r="K2072" t="str">
        <f>_xlfn.XLOOKUP(D2072, dim_channels!A:A, dim_channels!C:C, "Not Found")</f>
        <v>OTA</v>
      </c>
      <c r="L2072" t="str">
        <f>_xlfn.XLOOKUP(D2072, dim_channels!A:A, dim_channels!B:B, "Not Found")</f>
        <v>Expedia</v>
      </c>
    </row>
    <row r="2073" spans="1:12" x14ac:dyDescent="0.2">
      <c r="A2073" s="3" t="s">
        <v>2507</v>
      </c>
      <c r="B2073" s="3" t="s">
        <v>949</v>
      </c>
      <c r="C2073" s="3" t="s">
        <v>605</v>
      </c>
      <c r="D2073" s="3" t="s">
        <v>45</v>
      </c>
      <c r="E2073" s="3" t="s">
        <v>89</v>
      </c>
      <c r="F2073" s="3">
        <v>16472.060000000001</v>
      </c>
      <c r="G2073" s="3">
        <v>0</v>
      </c>
      <c r="H2073" s="3">
        <v>16472.060000000001</v>
      </c>
      <c r="I2073" s="3" t="s">
        <v>29</v>
      </c>
      <c r="J2073" s="5">
        <v>1</v>
      </c>
      <c r="K2073" t="str">
        <f>_xlfn.XLOOKUP(D2073, dim_channels!A:A, dim_channels!C:C, "Not Found")</f>
        <v>Corporate</v>
      </c>
      <c r="L2073" t="str">
        <f>_xlfn.XLOOKUP(D2073, dim_channels!A:A, dim_channels!B:B, "Not Found")</f>
        <v>Corporate Direct</v>
      </c>
    </row>
    <row r="2074" spans="1:12" x14ac:dyDescent="0.2">
      <c r="A2074" s="2" t="s">
        <v>2508</v>
      </c>
      <c r="B2074" s="2" t="s">
        <v>557</v>
      </c>
      <c r="C2074" s="2" t="s">
        <v>574</v>
      </c>
      <c r="D2074" s="2" t="s">
        <v>169</v>
      </c>
      <c r="E2074" s="2" t="s">
        <v>46</v>
      </c>
      <c r="F2074" s="2">
        <v>2970.85</v>
      </c>
      <c r="G2074" s="2">
        <v>594.16999999999996</v>
      </c>
      <c r="H2074" s="2">
        <v>2376.6799999999998</v>
      </c>
      <c r="I2074" s="2" t="s">
        <v>29</v>
      </c>
      <c r="J2074" s="4">
        <v>1.25</v>
      </c>
      <c r="K2074" t="str">
        <f>_xlfn.XLOOKUP(D2074, dim_channels!A:A, dim_channels!C:C, "Not Found")</f>
        <v>GDS</v>
      </c>
      <c r="L2074" t="str">
        <f>_xlfn.XLOOKUP(D2074, dim_channels!A:A, dim_channels!B:B, "Not Found")</f>
        <v>GDS (Amadeus)</v>
      </c>
    </row>
    <row r="2075" spans="1:12" x14ac:dyDescent="0.2">
      <c r="A2075" s="3" t="s">
        <v>2509</v>
      </c>
      <c r="B2075" s="3" t="s">
        <v>384</v>
      </c>
      <c r="C2075" s="3" t="s">
        <v>484</v>
      </c>
      <c r="D2075" s="3" t="s">
        <v>33</v>
      </c>
      <c r="E2075" s="3" t="s">
        <v>34</v>
      </c>
      <c r="F2075" s="3">
        <v>15294.95</v>
      </c>
      <c r="G2075" s="3">
        <v>2294.2399999999998</v>
      </c>
      <c r="H2075" s="3">
        <v>13000.71</v>
      </c>
      <c r="I2075" s="3" t="s">
        <v>29</v>
      </c>
      <c r="J2075" s="5">
        <v>1.1764703620033059</v>
      </c>
      <c r="K2075" t="str">
        <f>_xlfn.XLOOKUP(D2075, dim_channels!A:A, dim_channels!C:C, "Not Found")</f>
        <v>OTA</v>
      </c>
      <c r="L2075" t="str">
        <f>_xlfn.XLOOKUP(D2075, dim_channels!A:A, dim_channels!B:B, "Not Found")</f>
        <v>Booking.com</v>
      </c>
    </row>
    <row r="2076" spans="1:12" x14ac:dyDescent="0.2">
      <c r="A2076" s="2" t="s">
        <v>2510</v>
      </c>
      <c r="B2076" s="2" t="s">
        <v>44</v>
      </c>
      <c r="C2076" s="2" t="s">
        <v>162</v>
      </c>
      <c r="D2076" s="2" t="s">
        <v>64</v>
      </c>
      <c r="E2076" s="2" t="s">
        <v>28</v>
      </c>
      <c r="F2076" s="2">
        <v>3437.73</v>
      </c>
      <c r="G2076" s="2">
        <v>0</v>
      </c>
      <c r="H2076" s="2">
        <v>3437.73</v>
      </c>
      <c r="I2076" s="2" t="s">
        <v>29</v>
      </c>
      <c r="J2076" s="4">
        <v>1</v>
      </c>
      <c r="K2076" t="str">
        <f>_xlfn.XLOOKUP(D2076, dim_channels!A:A, dim_channels!C:C, "Not Found")</f>
        <v>Direct</v>
      </c>
      <c r="L2076" t="str">
        <f>_xlfn.XLOOKUP(D2076, dim_channels!A:A, dim_channels!B:B, "Not Found")</f>
        <v>Direct Website</v>
      </c>
    </row>
    <row r="2077" spans="1:12" x14ac:dyDescent="0.2">
      <c r="A2077" s="3" t="s">
        <v>2511</v>
      </c>
      <c r="B2077" s="3" t="s">
        <v>504</v>
      </c>
      <c r="C2077" s="3" t="s">
        <v>174</v>
      </c>
      <c r="D2077" s="3" t="s">
        <v>206</v>
      </c>
      <c r="E2077" s="3" t="s">
        <v>207</v>
      </c>
      <c r="F2077" s="3">
        <v>8813.44</v>
      </c>
      <c r="G2077" s="3">
        <v>0</v>
      </c>
      <c r="H2077" s="3">
        <v>8813.44</v>
      </c>
      <c r="I2077" s="3" t="s">
        <v>56</v>
      </c>
      <c r="J2077" s="5">
        <v>1</v>
      </c>
      <c r="K2077" t="str">
        <f>_xlfn.XLOOKUP(D2077, dim_channels!A:A, dim_channels!C:C, "Not Found")</f>
        <v>Direct</v>
      </c>
      <c r="L2077" t="str">
        <f>_xlfn.XLOOKUP(D2077, dim_channels!A:A, dim_channels!B:B, "Not Found")</f>
        <v>Walk-in</v>
      </c>
    </row>
    <row r="2078" spans="1:12" x14ac:dyDescent="0.2">
      <c r="A2078" s="2" t="s">
        <v>2512</v>
      </c>
      <c r="B2078" s="2" t="s">
        <v>238</v>
      </c>
      <c r="C2078" s="2" t="s">
        <v>285</v>
      </c>
      <c r="D2078" s="2" t="s">
        <v>169</v>
      </c>
      <c r="E2078" s="2" t="s">
        <v>46</v>
      </c>
      <c r="F2078" s="2">
        <v>2997.77</v>
      </c>
      <c r="G2078" s="2">
        <v>599.54999999999995</v>
      </c>
      <c r="H2078" s="2">
        <v>2398.2199999999998</v>
      </c>
      <c r="I2078" s="2" t="s">
        <v>29</v>
      </c>
      <c r="J2078" s="4">
        <v>1.2499979151203811</v>
      </c>
      <c r="K2078" t="str">
        <f>_xlfn.XLOOKUP(D2078, dim_channels!A:A, dim_channels!C:C, "Not Found")</f>
        <v>GDS</v>
      </c>
      <c r="L2078" t="str">
        <f>_xlfn.XLOOKUP(D2078, dim_channels!A:A, dim_channels!B:B, "Not Found")</f>
        <v>GDS (Amadeus)</v>
      </c>
    </row>
    <row r="2079" spans="1:12" x14ac:dyDescent="0.2">
      <c r="A2079" s="3" t="s">
        <v>2513</v>
      </c>
      <c r="B2079" s="3" t="s">
        <v>222</v>
      </c>
      <c r="C2079" s="3" t="s">
        <v>276</v>
      </c>
      <c r="D2079" s="3" t="s">
        <v>52</v>
      </c>
      <c r="E2079" s="3" t="s">
        <v>34</v>
      </c>
      <c r="F2079" s="3">
        <v>3826.42</v>
      </c>
      <c r="G2079" s="3">
        <v>459.17</v>
      </c>
      <c r="H2079" s="3">
        <v>3367.25</v>
      </c>
      <c r="I2079" s="3" t="s">
        <v>56</v>
      </c>
      <c r="J2079" s="5">
        <v>1.136363501373524</v>
      </c>
      <c r="K2079" t="str">
        <f>_xlfn.XLOOKUP(D2079, dim_channels!A:A, dim_channels!C:C, "Not Found")</f>
        <v>OTA</v>
      </c>
      <c r="L2079" t="str">
        <f>_xlfn.XLOOKUP(D2079, dim_channels!A:A, dim_channels!B:B, "Not Found")</f>
        <v>Agoda</v>
      </c>
    </row>
    <row r="2080" spans="1:12" x14ac:dyDescent="0.2">
      <c r="A2080" s="2" t="s">
        <v>2514</v>
      </c>
      <c r="B2080" s="2" t="s">
        <v>986</v>
      </c>
      <c r="C2080" s="2" t="s">
        <v>32</v>
      </c>
      <c r="D2080" s="2" t="s">
        <v>206</v>
      </c>
      <c r="E2080" s="2" t="s">
        <v>207</v>
      </c>
      <c r="F2080" s="2">
        <v>22314.87</v>
      </c>
      <c r="G2080" s="2">
        <v>0</v>
      </c>
      <c r="H2080" s="2">
        <v>22314.87</v>
      </c>
      <c r="I2080" s="2" t="s">
        <v>29</v>
      </c>
      <c r="J2080" s="4">
        <v>1</v>
      </c>
      <c r="K2080" t="str">
        <f>_xlfn.XLOOKUP(D2080, dim_channels!A:A, dim_channels!C:C, "Not Found")</f>
        <v>Direct</v>
      </c>
      <c r="L2080" t="str">
        <f>_xlfn.XLOOKUP(D2080, dim_channels!A:A, dim_channels!B:B, "Not Found")</f>
        <v>Walk-in</v>
      </c>
    </row>
    <row r="2081" spans="1:12" x14ac:dyDescent="0.2">
      <c r="A2081" s="3" t="s">
        <v>2515</v>
      </c>
      <c r="B2081" s="3" t="s">
        <v>863</v>
      </c>
      <c r="C2081" s="3" t="s">
        <v>706</v>
      </c>
      <c r="D2081" s="3" t="s">
        <v>45</v>
      </c>
      <c r="E2081" s="3" t="s">
        <v>46</v>
      </c>
      <c r="F2081" s="3">
        <v>8306.74</v>
      </c>
      <c r="G2081" s="3">
        <v>415.34</v>
      </c>
      <c r="H2081" s="3">
        <v>7891.4</v>
      </c>
      <c r="I2081" s="3" t="s">
        <v>29</v>
      </c>
      <c r="J2081" s="5">
        <v>1.0526319791165071</v>
      </c>
      <c r="K2081" t="str">
        <f>_xlfn.XLOOKUP(D2081, dim_channels!A:A, dim_channels!C:C, "Not Found")</f>
        <v>Corporate</v>
      </c>
      <c r="L2081" t="str">
        <f>_xlfn.XLOOKUP(D2081, dim_channels!A:A, dim_channels!B:B, "Not Found")</f>
        <v>Corporate Direct</v>
      </c>
    </row>
    <row r="2082" spans="1:12" x14ac:dyDescent="0.2">
      <c r="A2082" s="2" t="s">
        <v>2516</v>
      </c>
      <c r="B2082" s="2" t="s">
        <v>527</v>
      </c>
      <c r="C2082" s="2" t="s">
        <v>478</v>
      </c>
      <c r="D2082" s="2" t="s">
        <v>52</v>
      </c>
      <c r="E2082" s="2" t="s">
        <v>60</v>
      </c>
      <c r="F2082" s="2">
        <v>4072.41</v>
      </c>
      <c r="G2082" s="2">
        <v>0</v>
      </c>
      <c r="H2082" s="2">
        <v>4072.41</v>
      </c>
      <c r="I2082" s="2" t="s">
        <v>29</v>
      </c>
      <c r="J2082" s="4">
        <v>1</v>
      </c>
      <c r="K2082" t="str">
        <f>_xlfn.XLOOKUP(D2082, dim_channels!A:A, dim_channels!C:C, "Not Found")</f>
        <v>OTA</v>
      </c>
      <c r="L2082" t="str">
        <f>_xlfn.XLOOKUP(D2082, dim_channels!A:A, dim_channels!B:B, "Not Found")</f>
        <v>Agoda</v>
      </c>
    </row>
    <row r="2083" spans="1:12" x14ac:dyDescent="0.2">
      <c r="A2083" s="3" t="s">
        <v>2517</v>
      </c>
      <c r="B2083" s="3" t="s">
        <v>234</v>
      </c>
      <c r="C2083" s="3" t="s">
        <v>192</v>
      </c>
      <c r="D2083" s="3" t="s">
        <v>169</v>
      </c>
      <c r="E2083" s="3" t="s">
        <v>34</v>
      </c>
      <c r="F2083" s="3">
        <v>8093.95</v>
      </c>
      <c r="G2083" s="3">
        <v>1618.79</v>
      </c>
      <c r="H2083" s="3">
        <v>6475.16</v>
      </c>
      <c r="I2083" s="3" t="s">
        <v>29</v>
      </c>
      <c r="J2083" s="5">
        <v>1.25</v>
      </c>
      <c r="K2083" t="str">
        <f>_xlfn.XLOOKUP(D2083, dim_channels!A:A, dim_channels!C:C, "Not Found")</f>
        <v>GDS</v>
      </c>
      <c r="L2083" t="str">
        <f>_xlfn.XLOOKUP(D2083, dim_channels!A:A, dim_channels!B:B, "Not Found")</f>
        <v>GDS (Amadeus)</v>
      </c>
    </row>
    <row r="2084" spans="1:12" x14ac:dyDescent="0.2">
      <c r="A2084" s="2" t="s">
        <v>2518</v>
      </c>
      <c r="B2084" s="2" t="s">
        <v>162</v>
      </c>
      <c r="C2084" s="2" t="s">
        <v>117</v>
      </c>
      <c r="D2084" s="2" t="s">
        <v>33</v>
      </c>
      <c r="E2084" s="2" t="s">
        <v>28</v>
      </c>
      <c r="F2084" s="2">
        <v>7387.41</v>
      </c>
      <c r="G2084" s="2">
        <v>1108.1099999999999</v>
      </c>
      <c r="H2084" s="2">
        <v>6279.3</v>
      </c>
      <c r="I2084" s="2" t="s">
        <v>29</v>
      </c>
      <c r="J2084" s="4">
        <v>1.176470307199847</v>
      </c>
      <c r="K2084" t="str">
        <f>_xlfn.XLOOKUP(D2084, dim_channels!A:A, dim_channels!C:C, "Not Found")</f>
        <v>OTA</v>
      </c>
      <c r="L2084" t="str">
        <f>_xlfn.XLOOKUP(D2084, dim_channels!A:A, dim_channels!B:B, "Not Found")</f>
        <v>Booking.com</v>
      </c>
    </row>
    <row r="2085" spans="1:12" x14ac:dyDescent="0.2">
      <c r="A2085" s="3" t="s">
        <v>2519</v>
      </c>
      <c r="B2085" s="3" t="s">
        <v>558</v>
      </c>
      <c r="C2085" s="3" t="s">
        <v>299</v>
      </c>
      <c r="D2085" s="3" t="s">
        <v>52</v>
      </c>
      <c r="E2085" s="3" t="s">
        <v>34</v>
      </c>
      <c r="F2085" s="3">
        <v>8531.19</v>
      </c>
      <c r="G2085" s="3">
        <v>1023.74</v>
      </c>
      <c r="H2085" s="3">
        <v>7507.45</v>
      </c>
      <c r="I2085" s="3" t="s">
        <v>29</v>
      </c>
      <c r="J2085" s="5">
        <v>1.1363632125422081</v>
      </c>
      <c r="K2085" t="str">
        <f>_xlfn.XLOOKUP(D2085, dim_channels!A:A, dim_channels!C:C, "Not Found")</f>
        <v>OTA</v>
      </c>
      <c r="L2085" t="str">
        <f>_xlfn.XLOOKUP(D2085, dim_channels!A:A, dim_channels!B:B, "Not Found")</f>
        <v>Agoda</v>
      </c>
    </row>
    <row r="2086" spans="1:12" x14ac:dyDescent="0.2">
      <c r="A2086" s="2" t="s">
        <v>2520</v>
      </c>
      <c r="B2086" s="2" t="s">
        <v>388</v>
      </c>
      <c r="C2086" s="2" t="s">
        <v>376</v>
      </c>
      <c r="D2086" s="2" t="s">
        <v>206</v>
      </c>
      <c r="E2086" s="2" t="s">
        <v>207</v>
      </c>
      <c r="F2086" s="2">
        <v>5956.51</v>
      </c>
      <c r="G2086" s="2">
        <v>0</v>
      </c>
      <c r="H2086" s="2">
        <v>5956.51</v>
      </c>
      <c r="I2086" s="2" t="s">
        <v>29</v>
      </c>
      <c r="J2086" s="4">
        <v>1</v>
      </c>
      <c r="K2086" t="str">
        <f>_xlfn.XLOOKUP(D2086, dim_channels!A:A, dim_channels!C:C, "Not Found")</f>
        <v>Direct</v>
      </c>
      <c r="L2086" t="str">
        <f>_xlfn.XLOOKUP(D2086, dim_channels!A:A, dim_channels!B:B, "Not Found")</f>
        <v>Walk-in</v>
      </c>
    </row>
    <row r="2087" spans="1:12" x14ac:dyDescent="0.2">
      <c r="A2087" s="3" t="s">
        <v>2521</v>
      </c>
      <c r="B2087" s="3" t="s">
        <v>799</v>
      </c>
      <c r="C2087" s="3" t="s">
        <v>87</v>
      </c>
      <c r="D2087" s="3" t="s">
        <v>45</v>
      </c>
      <c r="E2087" s="3" t="s">
        <v>46</v>
      </c>
      <c r="F2087" s="3">
        <v>3152.67</v>
      </c>
      <c r="G2087" s="3">
        <v>157.63</v>
      </c>
      <c r="H2087" s="3">
        <v>2995.04</v>
      </c>
      <c r="I2087" s="3" t="s">
        <v>29</v>
      </c>
      <c r="J2087" s="5">
        <v>1.052630348843421</v>
      </c>
      <c r="K2087" t="str">
        <f>_xlfn.XLOOKUP(D2087, dim_channels!A:A, dim_channels!C:C, "Not Found")</f>
        <v>Corporate</v>
      </c>
      <c r="L2087" t="str">
        <f>_xlfn.XLOOKUP(D2087, dim_channels!A:A, dim_channels!B:B, "Not Found")</f>
        <v>Corporate Direct</v>
      </c>
    </row>
    <row r="2088" spans="1:12" x14ac:dyDescent="0.2">
      <c r="A2088" s="2" t="s">
        <v>2522</v>
      </c>
      <c r="B2088" s="2" t="s">
        <v>725</v>
      </c>
      <c r="C2088" s="2" t="s">
        <v>497</v>
      </c>
      <c r="D2088" s="2" t="s">
        <v>33</v>
      </c>
      <c r="E2088" s="2" t="s">
        <v>60</v>
      </c>
      <c r="F2088" s="2">
        <v>9726.68</v>
      </c>
      <c r="G2088" s="2">
        <v>0</v>
      </c>
      <c r="H2088" s="2">
        <v>9726.68</v>
      </c>
      <c r="I2088" s="2" t="s">
        <v>29</v>
      </c>
      <c r="J2088" s="4">
        <v>1</v>
      </c>
      <c r="K2088" t="str">
        <f>_xlfn.XLOOKUP(D2088, dim_channels!A:A, dim_channels!C:C, "Not Found")</f>
        <v>OTA</v>
      </c>
      <c r="L2088" t="str">
        <f>_xlfn.XLOOKUP(D2088, dim_channels!A:A, dim_channels!B:B, "Not Found")</f>
        <v>Booking.com</v>
      </c>
    </row>
    <row r="2089" spans="1:12" x14ac:dyDescent="0.2">
      <c r="A2089" s="3" t="s">
        <v>2523</v>
      </c>
      <c r="B2089" s="3" t="s">
        <v>367</v>
      </c>
      <c r="C2089" s="3" t="s">
        <v>376</v>
      </c>
      <c r="D2089" s="3" t="s">
        <v>27</v>
      </c>
      <c r="E2089" s="3" t="s">
        <v>34</v>
      </c>
      <c r="F2089" s="3">
        <v>14877.83</v>
      </c>
      <c r="G2089" s="3">
        <v>2678.01</v>
      </c>
      <c r="H2089" s="3">
        <v>12199.82</v>
      </c>
      <c r="I2089" s="3" t="s">
        <v>41</v>
      </c>
      <c r="J2089" s="5">
        <v>1.219512255098846</v>
      </c>
      <c r="K2089" t="str">
        <f>_xlfn.XLOOKUP(D2089, dim_channels!A:A, dim_channels!C:C, "Not Found")</f>
        <v>OTA</v>
      </c>
      <c r="L2089" t="str">
        <f>_xlfn.XLOOKUP(D2089, dim_channels!A:A, dim_channels!B:B, "Not Found")</f>
        <v>Expedia</v>
      </c>
    </row>
    <row r="2090" spans="1:12" x14ac:dyDescent="0.2">
      <c r="A2090" s="2" t="s">
        <v>2524</v>
      </c>
      <c r="B2090" s="2" t="s">
        <v>110</v>
      </c>
      <c r="C2090" s="2" t="s">
        <v>406</v>
      </c>
      <c r="D2090" s="2" t="s">
        <v>45</v>
      </c>
      <c r="E2090" s="2" t="s">
        <v>89</v>
      </c>
      <c r="F2090" s="2">
        <v>14309.97</v>
      </c>
      <c r="G2090" s="2">
        <v>0</v>
      </c>
      <c r="H2090" s="2">
        <v>14309.97</v>
      </c>
      <c r="I2090" s="2" t="s">
        <v>29</v>
      </c>
      <c r="J2090" s="4">
        <v>1</v>
      </c>
      <c r="K2090" t="str">
        <f>_xlfn.XLOOKUP(D2090, dim_channels!A:A, dim_channels!C:C, "Not Found")</f>
        <v>Corporate</v>
      </c>
      <c r="L2090" t="str">
        <f>_xlfn.XLOOKUP(D2090, dim_channels!A:A, dim_channels!B:B, "Not Found")</f>
        <v>Corporate Direct</v>
      </c>
    </row>
    <row r="2091" spans="1:12" x14ac:dyDescent="0.2">
      <c r="A2091" s="3" t="s">
        <v>2525</v>
      </c>
      <c r="B2091" s="3" t="s">
        <v>426</v>
      </c>
      <c r="C2091" s="3" t="s">
        <v>110</v>
      </c>
      <c r="D2091" s="3" t="s">
        <v>169</v>
      </c>
      <c r="E2091" s="3" t="s">
        <v>34</v>
      </c>
      <c r="F2091" s="3">
        <v>21387.35</v>
      </c>
      <c r="G2091" s="3">
        <v>4277.47</v>
      </c>
      <c r="H2091" s="3">
        <v>17109.88</v>
      </c>
      <c r="I2091" s="3" t="s">
        <v>29</v>
      </c>
      <c r="J2091" s="5">
        <v>1.25</v>
      </c>
      <c r="K2091" t="str">
        <f>_xlfn.XLOOKUP(D2091, dim_channels!A:A, dim_channels!C:C, "Not Found")</f>
        <v>GDS</v>
      </c>
      <c r="L2091" t="str">
        <f>_xlfn.XLOOKUP(D2091, dim_channels!A:A, dim_channels!B:B, "Not Found")</f>
        <v>GDS (Amadeus)</v>
      </c>
    </row>
    <row r="2092" spans="1:12" x14ac:dyDescent="0.2">
      <c r="A2092" s="2" t="s">
        <v>2526</v>
      </c>
      <c r="B2092" s="2" t="s">
        <v>560</v>
      </c>
      <c r="C2092" s="2" t="s">
        <v>195</v>
      </c>
      <c r="D2092" s="2" t="s">
        <v>33</v>
      </c>
      <c r="E2092" s="2" t="s">
        <v>34</v>
      </c>
      <c r="F2092" s="2">
        <v>14056.01</v>
      </c>
      <c r="G2092" s="2">
        <v>2108.4</v>
      </c>
      <c r="H2092" s="2">
        <v>11947.61</v>
      </c>
      <c r="I2092" s="2" t="s">
        <v>41</v>
      </c>
      <c r="J2092" s="4">
        <v>1.1764704405316211</v>
      </c>
      <c r="K2092" t="str">
        <f>_xlfn.XLOOKUP(D2092, dim_channels!A:A, dim_channels!C:C, "Not Found")</f>
        <v>OTA</v>
      </c>
      <c r="L2092" t="str">
        <f>_xlfn.XLOOKUP(D2092, dim_channels!A:A, dim_channels!B:B, "Not Found")</f>
        <v>Booking.com</v>
      </c>
    </row>
    <row r="2093" spans="1:12" x14ac:dyDescent="0.2">
      <c r="A2093" s="3" t="s">
        <v>2527</v>
      </c>
      <c r="B2093" s="3" t="s">
        <v>132</v>
      </c>
      <c r="C2093" s="3" t="s">
        <v>357</v>
      </c>
      <c r="D2093" s="3" t="s">
        <v>64</v>
      </c>
      <c r="E2093" s="3" t="s">
        <v>115</v>
      </c>
      <c r="F2093" s="3">
        <v>5924.02</v>
      </c>
      <c r="G2093" s="3">
        <v>0</v>
      </c>
      <c r="H2093" s="3">
        <v>5924.02</v>
      </c>
      <c r="I2093" s="3" t="s">
        <v>29</v>
      </c>
      <c r="J2093" s="5">
        <v>1</v>
      </c>
      <c r="K2093" t="str">
        <f>_xlfn.XLOOKUP(D2093, dim_channels!A:A, dim_channels!C:C, "Not Found")</f>
        <v>Direct</v>
      </c>
      <c r="L2093" t="str">
        <f>_xlfn.XLOOKUP(D2093, dim_channels!A:A, dim_channels!B:B, "Not Found")</f>
        <v>Direct Website</v>
      </c>
    </row>
    <row r="2094" spans="1:12" x14ac:dyDescent="0.2">
      <c r="A2094" s="2" t="s">
        <v>2528</v>
      </c>
      <c r="B2094" s="2" t="s">
        <v>578</v>
      </c>
      <c r="C2094" s="2" t="s">
        <v>118</v>
      </c>
      <c r="D2094" s="2" t="s">
        <v>114</v>
      </c>
      <c r="E2094" s="2" t="s">
        <v>46</v>
      </c>
      <c r="F2094" s="2">
        <v>4310.71</v>
      </c>
      <c r="G2094" s="2">
        <v>431.07</v>
      </c>
      <c r="H2094" s="2">
        <v>3879.64</v>
      </c>
      <c r="I2094" s="2" t="s">
        <v>29</v>
      </c>
      <c r="J2094" s="4">
        <v>1.1111108247156949</v>
      </c>
      <c r="K2094" t="str">
        <f>_xlfn.XLOOKUP(D2094, dim_channels!A:A, dim_channels!C:C, "Not Found")</f>
        <v>Offline</v>
      </c>
      <c r="L2094" t="str">
        <f>_xlfn.XLOOKUP(D2094, dim_channels!A:A, dim_channels!B:B, "Not Found")</f>
        <v>Travel Agency</v>
      </c>
    </row>
    <row r="2095" spans="1:12" x14ac:dyDescent="0.2">
      <c r="A2095" s="3" t="s">
        <v>2529</v>
      </c>
      <c r="B2095" s="3" t="s">
        <v>340</v>
      </c>
      <c r="C2095" s="3" t="s">
        <v>904</v>
      </c>
      <c r="D2095" s="3" t="s">
        <v>114</v>
      </c>
      <c r="E2095" s="3" t="s">
        <v>115</v>
      </c>
      <c r="F2095" s="3">
        <v>2908.07</v>
      </c>
      <c r="G2095" s="3">
        <v>290.81</v>
      </c>
      <c r="H2095" s="3">
        <v>2617.2600000000002</v>
      </c>
      <c r="I2095" s="3" t="s">
        <v>41</v>
      </c>
      <c r="J2095" s="5">
        <v>1.1111123847076709</v>
      </c>
      <c r="K2095" t="str">
        <f>_xlfn.XLOOKUP(D2095, dim_channels!A:A, dim_channels!C:C, "Not Found")</f>
        <v>Offline</v>
      </c>
      <c r="L2095" t="str">
        <f>_xlfn.XLOOKUP(D2095, dim_channels!A:A, dim_channels!B:B, "Not Found")</f>
        <v>Travel Agency</v>
      </c>
    </row>
    <row r="2096" spans="1:12" x14ac:dyDescent="0.2">
      <c r="A2096" s="2" t="s">
        <v>2530</v>
      </c>
      <c r="B2096" s="2" t="s">
        <v>1610</v>
      </c>
      <c r="C2096" s="2" t="s">
        <v>174</v>
      </c>
      <c r="D2096" s="2" t="s">
        <v>27</v>
      </c>
      <c r="E2096" s="2" t="s">
        <v>34</v>
      </c>
      <c r="F2096" s="2">
        <v>10209.83</v>
      </c>
      <c r="G2096" s="2">
        <v>1837.77</v>
      </c>
      <c r="H2096" s="2">
        <v>8372.06</v>
      </c>
      <c r="I2096" s="2" t="s">
        <v>56</v>
      </c>
      <c r="J2096" s="4">
        <v>1.2195122825206699</v>
      </c>
      <c r="K2096" t="str">
        <f>_xlfn.XLOOKUP(D2096, dim_channels!A:A, dim_channels!C:C, "Not Found")</f>
        <v>OTA</v>
      </c>
      <c r="L2096" t="str">
        <f>_xlfn.XLOOKUP(D2096, dim_channels!A:A, dim_channels!B:B, "Not Found")</f>
        <v>Expedia</v>
      </c>
    </row>
    <row r="2097" spans="1:12" x14ac:dyDescent="0.2">
      <c r="A2097" s="3" t="s">
        <v>2531</v>
      </c>
      <c r="B2097" s="3" t="s">
        <v>63</v>
      </c>
      <c r="C2097" s="3" t="s">
        <v>200</v>
      </c>
      <c r="D2097" s="3" t="s">
        <v>64</v>
      </c>
      <c r="E2097" s="3" t="s">
        <v>28</v>
      </c>
      <c r="F2097" s="3">
        <v>2363.66</v>
      </c>
      <c r="G2097" s="3">
        <v>0</v>
      </c>
      <c r="H2097" s="3">
        <v>2363.66</v>
      </c>
      <c r="I2097" s="3" t="s">
        <v>29</v>
      </c>
      <c r="J2097" s="5">
        <v>1</v>
      </c>
      <c r="K2097" t="str">
        <f>_xlfn.XLOOKUP(D2097, dim_channels!A:A, dim_channels!C:C, "Not Found")</f>
        <v>Direct</v>
      </c>
      <c r="L2097" t="str">
        <f>_xlfn.XLOOKUP(D2097, dim_channels!A:A, dim_channels!B:B, "Not Found")</f>
        <v>Direct Website</v>
      </c>
    </row>
    <row r="2098" spans="1:12" x14ac:dyDescent="0.2">
      <c r="A2098" s="2" t="s">
        <v>2532</v>
      </c>
      <c r="B2098" s="2" t="s">
        <v>187</v>
      </c>
      <c r="C2098" s="2" t="s">
        <v>355</v>
      </c>
      <c r="D2098" s="2" t="s">
        <v>27</v>
      </c>
      <c r="E2098" s="2" t="s">
        <v>34</v>
      </c>
      <c r="F2098" s="2">
        <v>20499.95</v>
      </c>
      <c r="G2098" s="2">
        <v>3689.99</v>
      </c>
      <c r="H2098" s="2">
        <v>16809.96</v>
      </c>
      <c r="I2098" s="2" t="s">
        <v>29</v>
      </c>
      <c r="J2098" s="4">
        <v>1.2195121225749499</v>
      </c>
      <c r="K2098" t="str">
        <f>_xlfn.XLOOKUP(D2098, dim_channels!A:A, dim_channels!C:C, "Not Found")</f>
        <v>OTA</v>
      </c>
      <c r="L2098" t="str">
        <f>_xlfn.XLOOKUP(D2098, dim_channels!A:A, dim_channels!B:B, "Not Found")</f>
        <v>Expedia</v>
      </c>
    </row>
    <row r="2099" spans="1:12" x14ac:dyDescent="0.2">
      <c r="A2099" s="3" t="s">
        <v>2533</v>
      </c>
      <c r="B2099" s="3" t="s">
        <v>229</v>
      </c>
      <c r="C2099" s="3" t="s">
        <v>433</v>
      </c>
      <c r="D2099" s="3" t="s">
        <v>33</v>
      </c>
      <c r="E2099" s="3" t="s">
        <v>60</v>
      </c>
      <c r="F2099" s="3">
        <v>5700.36</v>
      </c>
      <c r="G2099" s="3">
        <v>0</v>
      </c>
      <c r="H2099" s="3">
        <v>5700.36</v>
      </c>
      <c r="I2099" s="3" t="s">
        <v>41</v>
      </c>
      <c r="J2099" s="5">
        <v>1</v>
      </c>
      <c r="K2099" t="str">
        <f>_xlfn.XLOOKUP(D2099, dim_channels!A:A, dim_channels!C:C, "Not Found")</f>
        <v>OTA</v>
      </c>
      <c r="L2099" t="str">
        <f>_xlfn.XLOOKUP(D2099, dim_channels!A:A, dim_channels!B:B, "Not Found")</f>
        <v>Booking.com</v>
      </c>
    </row>
    <row r="2100" spans="1:12" x14ac:dyDescent="0.2">
      <c r="A2100" s="2" t="s">
        <v>2534</v>
      </c>
      <c r="B2100" s="2" t="s">
        <v>130</v>
      </c>
      <c r="C2100" s="2" t="s">
        <v>708</v>
      </c>
      <c r="D2100" s="2" t="s">
        <v>64</v>
      </c>
      <c r="E2100" s="2" t="s">
        <v>115</v>
      </c>
      <c r="F2100" s="2">
        <v>8888.4500000000007</v>
      </c>
      <c r="G2100" s="2">
        <v>0</v>
      </c>
      <c r="H2100" s="2">
        <v>8888.4500000000007</v>
      </c>
      <c r="I2100" s="2" t="s">
        <v>29</v>
      </c>
      <c r="J2100" s="4">
        <v>1</v>
      </c>
      <c r="K2100" t="str">
        <f>_xlfn.XLOOKUP(D2100, dim_channels!A:A, dim_channels!C:C, "Not Found")</f>
        <v>Direct</v>
      </c>
      <c r="L2100" t="str">
        <f>_xlfn.XLOOKUP(D2100, dim_channels!A:A, dim_channels!B:B, "Not Found")</f>
        <v>Direct Website</v>
      </c>
    </row>
    <row r="2101" spans="1:12" x14ac:dyDescent="0.2">
      <c r="A2101" s="3" t="s">
        <v>2535</v>
      </c>
      <c r="B2101" s="3" t="s">
        <v>220</v>
      </c>
      <c r="C2101" s="3" t="s">
        <v>449</v>
      </c>
      <c r="D2101" s="3" t="s">
        <v>33</v>
      </c>
      <c r="E2101" s="3" t="s">
        <v>34</v>
      </c>
      <c r="F2101" s="3">
        <v>15231.53</v>
      </c>
      <c r="G2101" s="3">
        <v>2284.73</v>
      </c>
      <c r="H2101" s="3">
        <v>12946.8</v>
      </c>
      <c r="I2101" s="3" t="s">
        <v>41</v>
      </c>
      <c r="J2101" s="5">
        <v>1.1764706336700961</v>
      </c>
      <c r="K2101" t="str">
        <f>_xlfn.XLOOKUP(D2101, dim_channels!A:A, dim_channels!C:C, "Not Found")</f>
        <v>OTA</v>
      </c>
      <c r="L2101" t="str">
        <f>_xlfn.XLOOKUP(D2101, dim_channels!A:A, dim_channels!B:B, "Not Found")</f>
        <v>Booking.com</v>
      </c>
    </row>
    <row r="2102" spans="1:12" x14ac:dyDescent="0.2">
      <c r="A2102" s="2" t="s">
        <v>2536</v>
      </c>
      <c r="B2102" s="2" t="s">
        <v>789</v>
      </c>
      <c r="C2102" s="2" t="s">
        <v>584</v>
      </c>
      <c r="D2102" s="2" t="s">
        <v>169</v>
      </c>
      <c r="E2102" s="2" t="s">
        <v>46</v>
      </c>
      <c r="F2102" s="2">
        <v>2395.89</v>
      </c>
      <c r="G2102" s="2">
        <v>479.18</v>
      </c>
      <c r="H2102" s="2">
        <v>1916.71</v>
      </c>
      <c r="I2102" s="2" t="s">
        <v>29</v>
      </c>
      <c r="J2102" s="4">
        <v>1.2500013043183369</v>
      </c>
      <c r="K2102" t="str">
        <f>_xlfn.XLOOKUP(D2102, dim_channels!A:A, dim_channels!C:C, "Not Found")</f>
        <v>GDS</v>
      </c>
      <c r="L2102" t="str">
        <f>_xlfn.XLOOKUP(D2102, dim_channels!A:A, dim_channels!B:B, "Not Found")</f>
        <v>GDS (Amadeus)</v>
      </c>
    </row>
    <row r="2103" spans="1:12" x14ac:dyDescent="0.2">
      <c r="A2103" s="3" t="s">
        <v>2537</v>
      </c>
      <c r="B2103" s="3" t="s">
        <v>54</v>
      </c>
      <c r="C2103" s="3" t="s">
        <v>589</v>
      </c>
      <c r="D2103" s="3" t="s">
        <v>52</v>
      </c>
      <c r="E2103" s="3" t="s">
        <v>34</v>
      </c>
      <c r="F2103" s="3">
        <v>2697.19</v>
      </c>
      <c r="G2103" s="3">
        <v>323.66000000000003</v>
      </c>
      <c r="H2103" s="3">
        <v>2373.5300000000002</v>
      </c>
      <c r="I2103" s="3" t="s">
        <v>29</v>
      </c>
      <c r="J2103" s="5">
        <v>1.136362295820992</v>
      </c>
      <c r="K2103" t="str">
        <f>_xlfn.XLOOKUP(D2103, dim_channels!A:A, dim_channels!C:C, "Not Found")</f>
        <v>OTA</v>
      </c>
      <c r="L2103" t="str">
        <f>_xlfn.XLOOKUP(D2103, dim_channels!A:A, dim_channels!B:B, "Not Found")</f>
        <v>Agoda</v>
      </c>
    </row>
    <row r="2104" spans="1:12" x14ac:dyDescent="0.2">
      <c r="A2104" s="2" t="s">
        <v>2538</v>
      </c>
      <c r="B2104" s="2" t="s">
        <v>391</v>
      </c>
      <c r="C2104" s="2" t="s">
        <v>148</v>
      </c>
      <c r="D2104" s="2" t="s">
        <v>64</v>
      </c>
      <c r="E2104" s="2" t="s">
        <v>34</v>
      </c>
      <c r="F2104" s="2">
        <v>20111.060000000001</v>
      </c>
      <c r="G2104" s="2">
        <v>0</v>
      </c>
      <c r="H2104" s="2">
        <v>20111.060000000001</v>
      </c>
      <c r="I2104" s="2" t="s">
        <v>56</v>
      </c>
      <c r="J2104" s="4">
        <v>1</v>
      </c>
      <c r="K2104" t="str">
        <f>_xlfn.XLOOKUP(D2104, dim_channels!A:A, dim_channels!C:C, "Not Found")</f>
        <v>Direct</v>
      </c>
      <c r="L2104" t="str">
        <f>_xlfn.XLOOKUP(D2104, dim_channels!A:A, dim_channels!B:B, "Not Found")</f>
        <v>Direct Website</v>
      </c>
    </row>
    <row r="2105" spans="1:12" x14ac:dyDescent="0.2">
      <c r="A2105" s="3" t="s">
        <v>2539</v>
      </c>
      <c r="B2105" s="3" t="s">
        <v>432</v>
      </c>
      <c r="C2105" s="3" t="s">
        <v>400</v>
      </c>
      <c r="D2105" s="3" t="s">
        <v>64</v>
      </c>
      <c r="E2105" s="3" t="s">
        <v>28</v>
      </c>
      <c r="F2105" s="3">
        <v>6404.82</v>
      </c>
      <c r="G2105" s="3">
        <v>0</v>
      </c>
      <c r="H2105" s="3">
        <v>6404.82</v>
      </c>
      <c r="I2105" s="3" t="s">
        <v>29</v>
      </c>
      <c r="J2105" s="5">
        <v>1</v>
      </c>
      <c r="K2105" t="str">
        <f>_xlfn.XLOOKUP(D2105, dim_channels!A:A, dim_channels!C:C, "Not Found")</f>
        <v>Direct</v>
      </c>
      <c r="L2105" t="str">
        <f>_xlfn.XLOOKUP(D2105, dim_channels!A:A, dim_channels!B:B, "Not Found")</f>
        <v>Direct Website</v>
      </c>
    </row>
    <row r="2106" spans="1:12" x14ac:dyDescent="0.2">
      <c r="A2106" s="2" t="s">
        <v>2540</v>
      </c>
      <c r="B2106" s="2" t="s">
        <v>418</v>
      </c>
      <c r="C2106" s="2" t="s">
        <v>165</v>
      </c>
      <c r="D2106" s="2" t="s">
        <v>45</v>
      </c>
      <c r="E2106" s="2" t="s">
        <v>46</v>
      </c>
      <c r="F2106" s="2">
        <v>5058.8100000000004</v>
      </c>
      <c r="G2106" s="2">
        <v>252.94</v>
      </c>
      <c r="H2106" s="2">
        <v>4805.87</v>
      </c>
      <c r="I2106" s="2" t="s">
        <v>41</v>
      </c>
      <c r="J2106" s="4">
        <v>1.0526314694321739</v>
      </c>
      <c r="K2106" t="str">
        <f>_xlfn.XLOOKUP(D2106, dim_channels!A:A, dim_channels!C:C, "Not Found")</f>
        <v>Corporate</v>
      </c>
      <c r="L2106" t="str">
        <f>_xlfn.XLOOKUP(D2106, dim_channels!A:A, dim_channels!B:B, "Not Found")</f>
        <v>Corporate Direct</v>
      </c>
    </row>
    <row r="2107" spans="1:12" x14ac:dyDescent="0.2">
      <c r="A2107" s="3" t="s">
        <v>2541</v>
      </c>
      <c r="B2107" s="3" t="s">
        <v>236</v>
      </c>
      <c r="C2107" s="3" t="s">
        <v>317</v>
      </c>
      <c r="D2107" s="3" t="s">
        <v>45</v>
      </c>
      <c r="E2107" s="3" t="s">
        <v>46</v>
      </c>
      <c r="F2107" s="3">
        <v>5060.72</v>
      </c>
      <c r="G2107" s="3">
        <v>253.04</v>
      </c>
      <c r="H2107" s="3">
        <v>4807.68</v>
      </c>
      <c r="I2107" s="3" t="s">
        <v>29</v>
      </c>
      <c r="J2107" s="5">
        <v>1.052632454739084</v>
      </c>
      <c r="K2107" t="str">
        <f>_xlfn.XLOOKUP(D2107, dim_channels!A:A, dim_channels!C:C, "Not Found")</f>
        <v>Corporate</v>
      </c>
      <c r="L2107" t="str">
        <f>_xlfn.XLOOKUP(D2107, dim_channels!A:A, dim_channels!B:B, "Not Found")</f>
        <v>Corporate Direct</v>
      </c>
    </row>
    <row r="2108" spans="1:12" x14ac:dyDescent="0.2">
      <c r="A2108" s="2" t="s">
        <v>2542</v>
      </c>
      <c r="B2108" s="2" t="s">
        <v>197</v>
      </c>
      <c r="C2108" s="2" t="s">
        <v>589</v>
      </c>
      <c r="D2108" s="2" t="s">
        <v>45</v>
      </c>
      <c r="E2108" s="2" t="s">
        <v>46</v>
      </c>
      <c r="F2108" s="2">
        <v>2576.09</v>
      </c>
      <c r="G2108" s="2">
        <v>128.80000000000001</v>
      </c>
      <c r="H2108" s="2">
        <v>2447.29</v>
      </c>
      <c r="I2108" s="2" t="s">
        <v>29</v>
      </c>
      <c r="J2108" s="4">
        <v>1.052629643401477</v>
      </c>
      <c r="K2108" t="str">
        <f>_xlfn.XLOOKUP(D2108, dim_channels!A:A, dim_channels!C:C, "Not Found")</f>
        <v>Corporate</v>
      </c>
      <c r="L2108" t="str">
        <f>_xlfn.XLOOKUP(D2108, dim_channels!A:A, dim_channels!B:B, "Not Found")</f>
        <v>Corporate Direct</v>
      </c>
    </row>
    <row r="2109" spans="1:12" x14ac:dyDescent="0.2">
      <c r="A2109" s="3" t="s">
        <v>2543</v>
      </c>
      <c r="B2109" s="3" t="s">
        <v>456</v>
      </c>
      <c r="C2109" s="3" t="s">
        <v>224</v>
      </c>
      <c r="D2109" s="3" t="s">
        <v>169</v>
      </c>
      <c r="E2109" s="3" t="s">
        <v>34</v>
      </c>
      <c r="F2109" s="3">
        <v>11824.71</v>
      </c>
      <c r="G2109" s="3">
        <v>2364.94</v>
      </c>
      <c r="H2109" s="3">
        <v>9459.77</v>
      </c>
      <c r="I2109" s="3" t="s">
        <v>29</v>
      </c>
      <c r="J2109" s="5">
        <v>1.2499997357229611</v>
      </c>
      <c r="K2109" t="str">
        <f>_xlfn.XLOOKUP(D2109, dim_channels!A:A, dim_channels!C:C, "Not Found")</f>
        <v>GDS</v>
      </c>
      <c r="L2109" t="str">
        <f>_xlfn.XLOOKUP(D2109, dim_channels!A:A, dim_channels!B:B, "Not Found")</f>
        <v>GDS (Amadeus)</v>
      </c>
    </row>
    <row r="2110" spans="1:12" x14ac:dyDescent="0.2">
      <c r="A2110" s="2" t="s">
        <v>2544</v>
      </c>
      <c r="B2110" s="2" t="s">
        <v>76</v>
      </c>
      <c r="C2110" s="2" t="s">
        <v>722</v>
      </c>
      <c r="D2110" s="2" t="s">
        <v>33</v>
      </c>
      <c r="E2110" s="2" t="s">
        <v>34</v>
      </c>
      <c r="F2110" s="2">
        <v>5622.78</v>
      </c>
      <c r="G2110" s="2">
        <v>843.42</v>
      </c>
      <c r="H2110" s="2">
        <v>4779.3599999999997</v>
      </c>
      <c r="I2110" s="2" t="s">
        <v>29</v>
      </c>
      <c r="J2110" s="4">
        <v>1.176471326704831</v>
      </c>
      <c r="K2110" t="str">
        <f>_xlfn.XLOOKUP(D2110, dim_channels!A:A, dim_channels!C:C, "Not Found")</f>
        <v>OTA</v>
      </c>
      <c r="L2110" t="str">
        <f>_xlfn.XLOOKUP(D2110, dim_channels!A:A, dim_channels!B:B, "Not Found")</f>
        <v>Booking.com</v>
      </c>
    </row>
    <row r="2111" spans="1:12" x14ac:dyDescent="0.2">
      <c r="A2111" s="3" t="s">
        <v>2545</v>
      </c>
      <c r="B2111" s="3" t="s">
        <v>525</v>
      </c>
      <c r="C2111" s="3" t="s">
        <v>891</v>
      </c>
      <c r="D2111" s="3" t="s">
        <v>52</v>
      </c>
      <c r="E2111" s="3" t="s">
        <v>60</v>
      </c>
      <c r="F2111" s="3">
        <v>11142.96</v>
      </c>
      <c r="G2111" s="3">
        <v>0</v>
      </c>
      <c r="H2111" s="3">
        <v>11142.96</v>
      </c>
      <c r="I2111" s="3" t="s">
        <v>29</v>
      </c>
      <c r="J2111" s="5">
        <v>1</v>
      </c>
      <c r="K2111" t="str">
        <f>_xlfn.XLOOKUP(D2111, dim_channels!A:A, dim_channels!C:C, "Not Found")</f>
        <v>OTA</v>
      </c>
      <c r="L2111" t="str">
        <f>_xlfn.XLOOKUP(D2111, dim_channels!A:A, dim_channels!B:B, "Not Found")</f>
        <v>Agoda</v>
      </c>
    </row>
    <row r="2112" spans="1:12" x14ac:dyDescent="0.2">
      <c r="A2112" s="2" t="s">
        <v>2546</v>
      </c>
      <c r="B2112" s="2" t="s">
        <v>794</v>
      </c>
      <c r="C2112" s="2" t="s">
        <v>285</v>
      </c>
      <c r="D2112" s="2" t="s">
        <v>114</v>
      </c>
      <c r="E2112" s="2" t="s">
        <v>46</v>
      </c>
      <c r="F2112" s="2">
        <v>6470.88</v>
      </c>
      <c r="G2112" s="2">
        <v>647.09</v>
      </c>
      <c r="H2112" s="2">
        <v>5823.79</v>
      </c>
      <c r="I2112" s="2" t="s">
        <v>41</v>
      </c>
      <c r="J2112" s="4">
        <v>1.111111492687751</v>
      </c>
      <c r="K2112" t="str">
        <f>_xlfn.XLOOKUP(D2112, dim_channels!A:A, dim_channels!C:C, "Not Found")</f>
        <v>Offline</v>
      </c>
      <c r="L2112" t="str">
        <f>_xlfn.XLOOKUP(D2112, dim_channels!A:A, dim_channels!B:B, "Not Found")</f>
        <v>Travel Agency</v>
      </c>
    </row>
    <row r="2113" spans="1:12" x14ac:dyDescent="0.2">
      <c r="A2113" s="3" t="s">
        <v>2547</v>
      </c>
      <c r="B2113" s="3" t="s">
        <v>236</v>
      </c>
      <c r="C2113" s="3" t="s">
        <v>478</v>
      </c>
      <c r="D2113" s="3" t="s">
        <v>45</v>
      </c>
      <c r="E2113" s="3" t="s">
        <v>46</v>
      </c>
      <c r="F2113" s="3">
        <v>2693.49</v>
      </c>
      <c r="G2113" s="3">
        <v>134.66999999999999</v>
      </c>
      <c r="H2113" s="3">
        <v>2558.8200000000002</v>
      </c>
      <c r="I2113" s="3" t="s">
        <v>29</v>
      </c>
      <c r="J2113" s="5">
        <v>1.052629727765142</v>
      </c>
      <c r="K2113" t="str">
        <f>_xlfn.XLOOKUP(D2113, dim_channels!A:A, dim_channels!C:C, "Not Found")</f>
        <v>Corporate</v>
      </c>
      <c r="L2113" t="str">
        <f>_xlfn.XLOOKUP(D2113, dim_channels!A:A, dim_channels!B:B, "Not Found")</f>
        <v>Corporate Direct</v>
      </c>
    </row>
    <row r="2114" spans="1:12" x14ac:dyDescent="0.2">
      <c r="A2114" s="2" t="s">
        <v>2548</v>
      </c>
      <c r="B2114" s="2" t="s">
        <v>324</v>
      </c>
      <c r="C2114" s="2" t="s">
        <v>376</v>
      </c>
      <c r="D2114" s="2" t="s">
        <v>27</v>
      </c>
      <c r="E2114" s="2" t="s">
        <v>28</v>
      </c>
      <c r="F2114" s="2">
        <v>5506.04</v>
      </c>
      <c r="G2114" s="2">
        <v>991.09</v>
      </c>
      <c r="H2114" s="2">
        <v>4514.95</v>
      </c>
      <c r="I2114" s="2" t="s">
        <v>29</v>
      </c>
      <c r="J2114" s="4">
        <v>1.2195129514169589</v>
      </c>
      <c r="K2114" t="str">
        <f>_xlfn.XLOOKUP(D2114, dim_channels!A:A, dim_channels!C:C, "Not Found")</f>
        <v>OTA</v>
      </c>
      <c r="L2114" t="str">
        <f>_xlfn.XLOOKUP(D2114, dim_channels!A:A, dim_channels!B:B, "Not Found")</f>
        <v>Expedia</v>
      </c>
    </row>
    <row r="2115" spans="1:12" x14ac:dyDescent="0.2">
      <c r="A2115" s="3" t="s">
        <v>2549</v>
      </c>
      <c r="B2115" s="3" t="s">
        <v>54</v>
      </c>
      <c r="C2115" s="3" t="s">
        <v>312</v>
      </c>
      <c r="D2115" s="3" t="s">
        <v>33</v>
      </c>
      <c r="E2115" s="3" t="s">
        <v>34</v>
      </c>
      <c r="F2115" s="3">
        <v>7777.85</v>
      </c>
      <c r="G2115" s="3">
        <v>1166.68</v>
      </c>
      <c r="H2115" s="3">
        <v>6611.17</v>
      </c>
      <c r="I2115" s="3" t="s">
        <v>41</v>
      </c>
      <c r="J2115" s="5">
        <v>1.1764710331151671</v>
      </c>
      <c r="K2115" t="str">
        <f>_xlfn.XLOOKUP(D2115, dim_channels!A:A, dim_channels!C:C, "Not Found")</f>
        <v>OTA</v>
      </c>
      <c r="L2115" t="str">
        <f>_xlfn.XLOOKUP(D2115, dim_channels!A:A, dim_channels!B:B, "Not Found")</f>
        <v>Booking.com</v>
      </c>
    </row>
    <row r="2116" spans="1:12" x14ac:dyDescent="0.2">
      <c r="A2116" s="2" t="s">
        <v>2550</v>
      </c>
      <c r="B2116" s="2" t="s">
        <v>329</v>
      </c>
      <c r="C2116" s="2" t="s">
        <v>1278</v>
      </c>
      <c r="D2116" s="2" t="s">
        <v>27</v>
      </c>
      <c r="E2116" s="2" t="s">
        <v>34</v>
      </c>
      <c r="F2116" s="2">
        <v>3247.66</v>
      </c>
      <c r="G2116" s="2">
        <v>584.58000000000004</v>
      </c>
      <c r="H2116" s="2">
        <v>2663.08</v>
      </c>
      <c r="I2116" s="2" t="s">
        <v>29</v>
      </c>
      <c r="J2116" s="4">
        <v>1.219512744641543</v>
      </c>
      <c r="K2116" t="str">
        <f>_xlfn.XLOOKUP(D2116, dim_channels!A:A, dim_channels!C:C, "Not Found")</f>
        <v>OTA</v>
      </c>
      <c r="L2116" t="str">
        <f>_xlfn.XLOOKUP(D2116, dim_channels!A:A, dim_channels!B:B, "Not Found")</f>
        <v>Expedia</v>
      </c>
    </row>
    <row r="2117" spans="1:12" x14ac:dyDescent="0.2">
      <c r="A2117" s="3" t="s">
        <v>2551</v>
      </c>
      <c r="B2117" s="3" t="s">
        <v>183</v>
      </c>
      <c r="C2117" s="3" t="s">
        <v>614</v>
      </c>
      <c r="D2117" s="3" t="s">
        <v>45</v>
      </c>
      <c r="E2117" s="3" t="s">
        <v>89</v>
      </c>
      <c r="F2117" s="3">
        <v>6753.76</v>
      </c>
      <c r="G2117" s="3">
        <v>0</v>
      </c>
      <c r="H2117" s="3">
        <v>6753.76</v>
      </c>
      <c r="I2117" s="3" t="s">
        <v>29</v>
      </c>
      <c r="J2117" s="5">
        <v>1</v>
      </c>
      <c r="K2117" t="str">
        <f>_xlfn.XLOOKUP(D2117, dim_channels!A:A, dim_channels!C:C, "Not Found")</f>
        <v>Corporate</v>
      </c>
      <c r="L2117" t="str">
        <f>_xlfn.XLOOKUP(D2117, dim_channels!A:A, dim_channels!B:B, "Not Found")</f>
        <v>Corporate Direct</v>
      </c>
    </row>
    <row r="2118" spans="1:12" x14ac:dyDescent="0.2">
      <c r="A2118" s="2" t="s">
        <v>2552</v>
      </c>
      <c r="B2118" s="2" t="s">
        <v>505</v>
      </c>
      <c r="C2118" s="2" t="s">
        <v>88</v>
      </c>
      <c r="D2118" s="2" t="s">
        <v>52</v>
      </c>
      <c r="E2118" s="2" t="s">
        <v>34</v>
      </c>
      <c r="F2118" s="2">
        <v>22795.23</v>
      </c>
      <c r="G2118" s="2">
        <v>2735.43</v>
      </c>
      <c r="H2118" s="2">
        <v>20059.8</v>
      </c>
      <c r="I2118" s="2" t="s">
        <v>41</v>
      </c>
      <c r="J2118" s="4">
        <v>1.1363637723207609</v>
      </c>
      <c r="K2118" t="str">
        <f>_xlfn.XLOOKUP(D2118, dim_channels!A:A, dim_channels!C:C, "Not Found")</f>
        <v>OTA</v>
      </c>
      <c r="L2118" t="str">
        <f>_xlfn.XLOOKUP(D2118, dim_channels!A:A, dim_channels!B:B, "Not Found")</f>
        <v>Agoda</v>
      </c>
    </row>
    <row r="2119" spans="1:12" x14ac:dyDescent="0.2">
      <c r="A2119" s="3" t="s">
        <v>2553</v>
      </c>
      <c r="B2119" s="3" t="s">
        <v>54</v>
      </c>
      <c r="C2119" s="3" t="s">
        <v>178</v>
      </c>
      <c r="D2119" s="3" t="s">
        <v>27</v>
      </c>
      <c r="E2119" s="3" t="s">
        <v>28</v>
      </c>
      <c r="F2119" s="3">
        <v>2772.04</v>
      </c>
      <c r="G2119" s="3">
        <v>498.97</v>
      </c>
      <c r="H2119" s="3">
        <v>2273.0700000000002</v>
      </c>
      <c r="I2119" s="3" t="s">
        <v>29</v>
      </c>
      <c r="J2119" s="5">
        <v>1.219513697334442</v>
      </c>
      <c r="K2119" t="str">
        <f>_xlfn.XLOOKUP(D2119, dim_channels!A:A, dim_channels!C:C, "Not Found")</f>
        <v>OTA</v>
      </c>
      <c r="L2119" t="str">
        <f>_xlfn.XLOOKUP(D2119, dim_channels!A:A, dim_channels!B:B, "Not Found")</f>
        <v>Expedia</v>
      </c>
    </row>
    <row r="2120" spans="1:12" x14ac:dyDescent="0.2">
      <c r="A2120" s="2" t="s">
        <v>2554</v>
      </c>
      <c r="B2120" s="2" t="s">
        <v>460</v>
      </c>
      <c r="C2120" s="2" t="s">
        <v>222</v>
      </c>
      <c r="D2120" s="2" t="s">
        <v>27</v>
      </c>
      <c r="E2120" s="2" t="s">
        <v>60</v>
      </c>
      <c r="F2120" s="2">
        <v>12570.41</v>
      </c>
      <c r="G2120" s="2">
        <v>0</v>
      </c>
      <c r="H2120" s="2">
        <v>12570.41</v>
      </c>
      <c r="I2120" s="2" t="s">
        <v>29</v>
      </c>
      <c r="J2120" s="4">
        <v>1</v>
      </c>
      <c r="K2120" t="str">
        <f>_xlfn.XLOOKUP(D2120, dim_channels!A:A, dim_channels!C:C, "Not Found")</f>
        <v>OTA</v>
      </c>
      <c r="L2120" t="str">
        <f>_xlfn.XLOOKUP(D2120, dim_channels!A:A, dim_channels!B:B, "Not Found")</f>
        <v>Expedia</v>
      </c>
    </row>
    <row r="2121" spans="1:12" x14ac:dyDescent="0.2">
      <c r="A2121" s="3" t="s">
        <v>2555</v>
      </c>
      <c r="B2121" s="3" t="s">
        <v>155</v>
      </c>
      <c r="C2121" s="3" t="s">
        <v>155</v>
      </c>
      <c r="D2121" s="3" t="s">
        <v>114</v>
      </c>
      <c r="E2121" s="3" t="s">
        <v>46</v>
      </c>
      <c r="F2121" s="3">
        <v>3515.32</v>
      </c>
      <c r="G2121" s="3">
        <v>351.53</v>
      </c>
      <c r="H2121" s="3">
        <v>3163.79</v>
      </c>
      <c r="I2121" s="3" t="s">
        <v>29</v>
      </c>
      <c r="J2121" s="5">
        <v>1.111110408718657</v>
      </c>
      <c r="K2121" t="str">
        <f>_xlfn.XLOOKUP(D2121, dim_channels!A:A, dim_channels!C:C, "Not Found")</f>
        <v>Offline</v>
      </c>
      <c r="L2121" t="str">
        <f>_xlfn.XLOOKUP(D2121, dim_channels!A:A, dim_channels!B:B, "Not Found")</f>
        <v>Travel Agency</v>
      </c>
    </row>
    <row r="2122" spans="1:12" x14ac:dyDescent="0.2">
      <c r="A2122" s="2" t="s">
        <v>2556</v>
      </c>
      <c r="B2122" s="2" t="s">
        <v>40</v>
      </c>
      <c r="C2122" s="2" t="s">
        <v>205</v>
      </c>
      <c r="D2122" s="2" t="s">
        <v>33</v>
      </c>
      <c r="E2122" s="2" t="s">
        <v>28</v>
      </c>
      <c r="F2122" s="2">
        <v>7954.62</v>
      </c>
      <c r="G2122" s="2">
        <v>1193.19</v>
      </c>
      <c r="H2122" s="2">
        <v>6761.43</v>
      </c>
      <c r="I2122" s="2" t="s">
        <v>29</v>
      </c>
      <c r="J2122" s="4">
        <v>1.1764700662433829</v>
      </c>
      <c r="K2122" t="str">
        <f>_xlfn.XLOOKUP(D2122, dim_channels!A:A, dim_channels!C:C, "Not Found")</f>
        <v>OTA</v>
      </c>
      <c r="L2122" t="str">
        <f>_xlfn.XLOOKUP(D2122, dim_channels!A:A, dim_channels!B:B, "Not Found")</f>
        <v>Booking.com</v>
      </c>
    </row>
    <row r="2123" spans="1:12" x14ac:dyDescent="0.2">
      <c r="A2123" s="3" t="s">
        <v>2557</v>
      </c>
      <c r="B2123" s="3" t="s">
        <v>504</v>
      </c>
      <c r="C2123" s="3" t="s">
        <v>854</v>
      </c>
      <c r="D2123" s="3" t="s">
        <v>52</v>
      </c>
      <c r="E2123" s="3" t="s">
        <v>60</v>
      </c>
      <c r="F2123" s="3">
        <v>10670.12</v>
      </c>
      <c r="G2123" s="3">
        <v>0</v>
      </c>
      <c r="H2123" s="3">
        <v>10670.12</v>
      </c>
      <c r="I2123" s="3" t="s">
        <v>29</v>
      </c>
      <c r="J2123" s="5">
        <v>1</v>
      </c>
      <c r="K2123" t="str">
        <f>_xlfn.XLOOKUP(D2123, dim_channels!A:A, dim_channels!C:C, "Not Found")</f>
        <v>OTA</v>
      </c>
      <c r="L2123" t="str">
        <f>_xlfn.XLOOKUP(D2123, dim_channels!A:A, dim_channels!B:B, "Not Found")</f>
        <v>Agoda</v>
      </c>
    </row>
    <row r="2124" spans="1:12" x14ac:dyDescent="0.2">
      <c r="A2124" s="2" t="s">
        <v>2558</v>
      </c>
      <c r="B2124" s="2" t="s">
        <v>435</v>
      </c>
      <c r="C2124" s="2" t="s">
        <v>229</v>
      </c>
      <c r="D2124" s="2" t="s">
        <v>64</v>
      </c>
      <c r="E2124" s="2" t="s">
        <v>34</v>
      </c>
      <c r="F2124" s="2">
        <v>8875.7900000000009</v>
      </c>
      <c r="G2124" s="2">
        <v>0</v>
      </c>
      <c r="H2124" s="2">
        <v>8875.7900000000009</v>
      </c>
      <c r="I2124" s="2" t="s">
        <v>29</v>
      </c>
      <c r="J2124" s="4">
        <v>1</v>
      </c>
      <c r="K2124" t="str">
        <f>_xlfn.XLOOKUP(D2124, dim_channels!A:A, dim_channels!C:C, "Not Found")</f>
        <v>Direct</v>
      </c>
      <c r="L2124" t="str">
        <f>_xlfn.XLOOKUP(D2124, dim_channels!A:A, dim_channels!B:B, "Not Found")</f>
        <v>Direct Website</v>
      </c>
    </row>
    <row r="2125" spans="1:12" x14ac:dyDescent="0.2">
      <c r="A2125" s="3" t="s">
        <v>2559</v>
      </c>
      <c r="B2125" s="3" t="s">
        <v>1610</v>
      </c>
      <c r="C2125" s="3" t="s">
        <v>504</v>
      </c>
      <c r="D2125" s="3" t="s">
        <v>52</v>
      </c>
      <c r="E2125" s="3" t="s">
        <v>34</v>
      </c>
      <c r="F2125" s="3">
        <v>3393.11</v>
      </c>
      <c r="G2125" s="3">
        <v>407.17</v>
      </c>
      <c r="H2125" s="3">
        <v>2985.94</v>
      </c>
      <c r="I2125" s="3" t="s">
        <v>29</v>
      </c>
      <c r="J2125" s="5">
        <v>1.1363624185348671</v>
      </c>
      <c r="K2125" t="str">
        <f>_xlfn.XLOOKUP(D2125, dim_channels!A:A, dim_channels!C:C, "Not Found")</f>
        <v>OTA</v>
      </c>
      <c r="L2125" t="str">
        <f>_xlfn.XLOOKUP(D2125, dim_channels!A:A, dim_channels!B:B, "Not Found")</f>
        <v>Agoda</v>
      </c>
    </row>
    <row r="2126" spans="1:12" x14ac:dyDescent="0.2">
      <c r="A2126" s="2" t="s">
        <v>2560</v>
      </c>
      <c r="B2126" s="2" t="s">
        <v>55</v>
      </c>
      <c r="C2126" s="2" t="s">
        <v>445</v>
      </c>
      <c r="D2126" s="2" t="s">
        <v>169</v>
      </c>
      <c r="E2126" s="2" t="s">
        <v>34</v>
      </c>
      <c r="F2126" s="2">
        <v>7011.1</v>
      </c>
      <c r="G2126" s="2">
        <v>1402.22</v>
      </c>
      <c r="H2126" s="2">
        <v>5608.88</v>
      </c>
      <c r="I2126" s="2" t="s">
        <v>41</v>
      </c>
      <c r="J2126" s="4">
        <v>1.25</v>
      </c>
      <c r="K2126" t="str">
        <f>_xlfn.XLOOKUP(D2126, dim_channels!A:A, dim_channels!C:C, "Not Found")</f>
        <v>GDS</v>
      </c>
      <c r="L2126" t="str">
        <f>_xlfn.XLOOKUP(D2126, dim_channels!A:A, dim_channels!B:B, "Not Found")</f>
        <v>GDS (Amadeus)</v>
      </c>
    </row>
    <row r="2127" spans="1:12" x14ac:dyDescent="0.2">
      <c r="A2127" s="3" t="s">
        <v>2561</v>
      </c>
      <c r="B2127" s="3" t="s">
        <v>95</v>
      </c>
      <c r="C2127" s="3" t="s">
        <v>274</v>
      </c>
      <c r="D2127" s="3" t="s">
        <v>52</v>
      </c>
      <c r="E2127" s="3" t="s">
        <v>34</v>
      </c>
      <c r="F2127" s="3">
        <v>4733.1899999999996</v>
      </c>
      <c r="G2127" s="3">
        <v>567.98</v>
      </c>
      <c r="H2127" s="3">
        <v>4165.21</v>
      </c>
      <c r="I2127" s="3" t="s">
        <v>41</v>
      </c>
      <c r="J2127" s="5">
        <v>1.1363628724602119</v>
      </c>
      <c r="K2127" t="str">
        <f>_xlfn.XLOOKUP(D2127, dim_channels!A:A, dim_channels!C:C, "Not Found")</f>
        <v>OTA</v>
      </c>
      <c r="L2127" t="str">
        <f>_xlfn.XLOOKUP(D2127, dim_channels!A:A, dim_channels!B:B, "Not Found")</f>
        <v>Agoda</v>
      </c>
    </row>
    <row r="2128" spans="1:12" x14ac:dyDescent="0.2">
      <c r="A2128" s="2" t="s">
        <v>2562</v>
      </c>
      <c r="B2128" s="2" t="s">
        <v>527</v>
      </c>
      <c r="C2128" s="2" t="s">
        <v>487</v>
      </c>
      <c r="D2128" s="2" t="s">
        <v>45</v>
      </c>
      <c r="E2128" s="2" t="s">
        <v>46</v>
      </c>
      <c r="F2128" s="2">
        <v>10376.629999999999</v>
      </c>
      <c r="G2128" s="2">
        <v>518.83000000000004</v>
      </c>
      <c r="H2128" s="2">
        <v>9857.7999999999993</v>
      </c>
      <c r="I2128" s="2" t="s">
        <v>29</v>
      </c>
      <c r="J2128" s="4">
        <v>1.0526314187749799</v>
      </c>
      <c r="K2128" t="str">
        <f>_xlfn.XLOOKUP(D2128, dim_channels!A:A, dim_channels!C:C, "Not Found")</f>
        <v>Corporate</v>
      </c>
      <c r="L2128" t="str">
        <f>_xlfn.XLOOKUP(D2128, dim_channels!A:A, dim_channels!B:B, "Not Found")</f>
        <v>Corporate Direct</v>
      </c>
    </row>
    <row r="2129" spans="1:12" x14ac:dyDescent="0.2">
      <c r="A2129" s="3" t="s">
        <v>2563</v>
      </c>
      <c r="B2129" s="3" t="s">
        <v>376</v>
      </c>
      <c r="C2129" s="3" t="s">
        <v>389</v>
      </c>
      <c r="D2129" s="3" t="s">
        <v>64</v>
      </c>
      <c r="E2129" s="3" t="s">
        <v>34</v>
      </c>
      <c r="F2129" s="3">
        <v>12991.62</v>
      </c>
      <c r="G2129" s="3">
        <v>0</v>
      </c>
      <c r="H2129" s="3">
        <v>12991.62</v>
      </c>
      <c r="I2129" s="3" t="s">
        <v>29</v>
      </c>
      <c r="J2129" s="5">
        <v>1</v>
      </c>
      <c r="K2129" t="str">
        <f>_xlfn.XLOOKUP(D2129, dim_channels!A:A, dim_channels!C:C, "Not Found")</f>
        <v>Direct</v>
      </c>
      <c r="L2129" t="str">
        <f>_xlfn.XLOOKUP(D2129, dim_channels!A:A, dim_channels!B:B, "Not Found")</f>
        <v>Direct Website</v>
      </c>
    </row>
    <row r="2130" spans="1:12" x14ac:dyDescent="0.2">
      <c r="A2130" s="2" t="s">
        <v>2564</v>
      </c>
      <c r="B2130" s="2" t="s">
        <v>197</v>
      </c>
      <c r="C2130" s="2" t="s">
        <v>224</v>
      </c>
      <c r="D2130" s="2" t="s">
        <v>33</v>
      </c>
      <c r="E2130" s="2" t="s">
        <v>28</v>
      </c>
      <c r="F2130" s="2">
        <v>2742.93</v>
      </c>
      <c r="G2130" s="2">
        <v>411.44</v>
      </c>
      <c r="H2130" s="2">
        <v>2331.4899999999998</v>
      </c>
      <c r="I2130" s="2" t="s">
        <v>41</v>
      </c>
      <c r="J2130" s="4">
        <v>1.176470840535452</v>
      </c>
      <c r="K2130" t="str">
        <f>_xlfn.XLOOKUP(D2130, dim_channels!A:A, dim_channels!C:C, "Not Found")</f>
        <v>OTA</v>
      </c>
      <c r="L2130" t="str">
        <f>_xlfn.XLOOKUP(D2130, dim_channels!A:A, dim_channels!B:B, "Not Found")</f>
        <v>Booking.com</v>
      </c>
    </row>
    <row r="2131" spans="1:12" x14ac:dyDescent="0.2">
      <c r="A2131" s="3" t="s">
        <v>2565</v>
      </c>
      <c r="B2131" s="3" t="s">
        <v>475</v>
      </c>
      <c r="C2131" s="3" t="s">
        <v>590</v>
      </c>
      <c r="D2131" s="3" t="s">
        <v>52</v>
      </c>
      <c r="E2131" s="3" t="s">
        <v>60</v>
      </c>
      <c r="F2131" s="3">
        <v>3110.66</v>
      </c>
      <c r="G2131" s="3">
        <v>0</v>
      </c>
      <c r="H2131" s="3">
        <v>3110.66</v>
      </c>
      <c r="I2131" s="3" t="s">
        <v>29</v>
      </c>
      <c r="J2131" s="5">
        <v>1</v>
      </c>
      <c r="K2131" t="str">
        <f>_xlfn.XLOOKUP(D2131, dim_channels!A:A, dim_channels!C:C, "Not Found")</f>
        <v>OTA</v>
      </c>
      <c r="L2131" t="str">
        <f>_xlfn.XLOOKUP(D2131, dim_channels!A:A, dim_channels!B:B, "Not Found")</f>
        <v>Agoda</v>
      </c>
    </row>
    <row r="2132" spans="1:12" x14ac:dyDescent="0.2">
      <c r="A2132" s="2" t="s">
        <v>2566</v>
      </c>
      <c r="B2132" s="2" t="s">
        <v>54</v>
      </c>
      <c r="C2132" s="2" t="s">
        <v>389</v>
      </c>
      <c r="D2132" s="2" t="s">
        <v>45</v>
      </c>
      <c r="E2132" s="2" t="s">
        <v>89</v>
      </c>
      <c r="F2132" s="2">
        <v>6669.97</v>
      </c>
      <c r="G2132" s="2">
        <v>0</v>
      </c>
      <c r="H2132" s="2">
        <v>6669.97</v>
      </c>
      <c r="I2132" s="2" t="s">
        <v>29</v>
      </c>
      <c r="J2132" s="4">
        <v>1</v>
      </c>
      <c r="K2132" t="str">
        <f>_xlfn.XLOOKUP(D2132, dim_channels!A:A, dim_channels!C:C, "Not Found")</f>
        <v>Corporate</v>
      </c>
      <c r="L2132" t="str">
        <f>_xlfn.XLOOKUP(D2132, dim_channels!A:A, dim_channels!B:B, "Not Found")</f>
        <v>Corporate Direct</v>
      </c>
    </row>
    <row r="2133" spans="1:12" x14ac:dyDescent="0.2">
      <c r="A2133" s="3" t="s">
        <v>2567</v>
      </c>
      <c r="B2133" s="3" t="s">
        <v>449</v>
      </c>
      <c r="C2133" s="3" t="s">
        <v>276</v>
      </c>
      <c r="D2133" s="3" t="s">
        <v>206</v>
      </c>
      <c r="E2133" s="3" t="s">
        <v>207</v>
      </c>
      <c r="F2133" s="3">
        <v>32281</v>
      </c>
      <c r="G2133" s="3">
        <v>0</v>
      </c>
      <c r="H2133" s="3">
        <v>32281</v>
      </c>
      <c r="I2133" s="3" t="s">
        <v>29</v>
      </c>
      <c r="J2133" s="5">
        <v>1</v>
      </c>
      <c r="K2133" t="str">
        <f>_xlfn.XLOOKUP(D2133, dim_channels!A:A, dim_channels!C:C, "Not Found")</f>
        <v>Direct</v>
      </c>
      <c r="L2133" t="str">
        <f>_xlfn.XLOOKUP(D2133, dim_channels!A:A, dim_channels!B:B, "Not Found")</f>
        <v>Walk-in</v>
      </c>
    </row>
    <row r="2134" spans="1:12" x14ac:dyDescent="0.2">
      <c r="A2134" s="2" t="s">
        <v>2568</v>
      </c>
      <c r="B2134" s="2" t="s">
        <v>866</v>
      </c>
      <c r="C2134" s="2" t="s">
        <v>69</v>
      </c>
      <c r="D2134" s="2" t="s">
        <v>52</v>
      </c>
      <c r="E2134" s="2" t="s">
        <v>60</v>
      </c>
      <c r="F2134" s="2">
        <v>5283.72</v>
      </c>
      <c r="G2134" s="2">
        <v>0</v>
      </c>
      <c r="H2134" s="2">
        <v>5283.72</v>
      </c>
      <c r="I2134" s="2" t="s">
        <v>29</v>
      </c>
      <c r="J2134" s="4">
        <v>1</v>
      </c>
      <c r="K2134" t="str">
        <f>_xlfn.XLOOKUP(D2134, dim_channels!A:A, dim_channels!C:C, "Not Found")</f>
        <v>OTA</v>
      </c>
      <c r="L2134" t="str">
        <f>_xlfn.XLOOKUP(D2134, dim_channels!A:A, dim_channels!B:B, "Not Found")</f>
        <v>Agoda</v>
      </c>
    </row>
    <row r="2135" spans="1:12" x14ac:dyDescent="0.2">
      <c r="A2135" s="3" t="s">
        <v>2569</v>
      </c>
      <c r="B2135" s="3" t="s">
        <v>107</v>
      </c>
      <c r="C2135" s="3" t="s">
        <v>570</v>
      </c>
      <c r="D2135" s="3" t="s">
        <v>27</v>
      </c>
      <c r="E2135" s="3" t="s">
        <v>28</v>
      </c>
      <c r="F2135" s="3">
        <v>3154.2</v>
      </c>
      <c r="G2135" s="3">
        <v>567.76</v>
      </c>
      <c r="H2135" s="3">
        <v>2586.44</v>
      </c>
      <c r="I2135" s="3" t="s">
        <v>29</v>
      </c>
      <c r="J2135" s="5">
        <v>1.2195140811308209</v>
      </c>
      <c r="K2135" t="str">
        <f>_xlfn.XLOOKUP(D2135, dim_channels!A:A, dim_channels!C:C, "Not Found")</f>
        <v>OTA</v>
      </c>
      <c r="L2135" t="str">
        <f>_xlfn.XLOOKUP(D2135, dim_channels!A:A, dim_channels!B:B, "Not Found")</f>
        <v>Expedia</v>
      </c>
    </row>
    <row r="2136" spans="1:12" x14ac:dyDescent="0.2">
      <c r="A2136" s="2" t="s">
        <v>2570</v>
      </c>
      <c r="B2136" s="2" t="s">
        <v>138</v>
      </c>
      <c r="C2136" s="2" t="s">
        <v>655</v>
      </c>
      <c r="D2136" s="2" t="s">
        <v>45</v>
      </c>
      <c r="E2136" s="2" t="s">
        <v>46</v>
      </c>
      <c r="F2136" s="2">
        <v>6958.66</v>
      </c>
      <c r="G2136" s="2">
        <v>347.93</v>
      </c>
      <c r="H2136" s="2">
        <v>6610.73</v>
      </c>
      <c r="I2136" s="2" t="s">
        <v>56</v>
      </c>
      <c r="J2136" s="4">
        <v>1.0526311012550811</v>
      </c>
      <c r="K2136" t="str">
        <f>_xlfn.XLOOKUP(D2136, dim_channels!A:A, dim_channels!C:C, "Not Found")</f>
        <v>Corporate</v>
      </c>
      <c r="L2136" t="str">
        <f>_xlfn.XLOOKUP(D2136, dim_channels!A:A, dim_channels!B:B, "Not Found")</f>
        <v>Corporate Direct</v>
      </c>
    </row>
    <row r="2137" spans="1:12" x14ac:dyDescent="0.2">
      <c r="A2137" s="3" t="s">
        <v>2571</v>
      </c>
      <c r="B2137" s="3" t="s">
        <v>138</v>
      </c>
      <c r="C2137" s="3" t="s">
        <v>176</v>
      </c>
      <c r="D2137" s="3" t="s">
        <v>33</v>
      </c>
      <c r="E2137" s="3" t="s">
        <v>60</v>
      </c>
      <c r="F2137" s="3">
        <v>14174.08</v>
      </c>
      <c r="G2137" s="3">
        <v>0</v>
      </c>
      <c r="H2137" s="3">
        <v>14174.08</v>
      </c>
      <c r="I2137" s="3" t="s">
        <v>41</v>
      </c>
      <c r="J2137" s="5">
        <v>1</v>
      </c>
      <c r="K2137" t="str">
        <f>_xlfn.XLOOKUP(D2137, dim_channels!A:A, dim_channels!C:C, "Not Found")</f>
        <v>OTA</v>
      </c>
      <c r="L2137" t="str">
        <f>_xlfn.XLOOKUP(D2137, dim_channels!A:A, dim_channels!B:B, "Not Found")</f>
        <v>Booking.com</v>
      </c>
    </row>
    <row r="2138" spans="1:12" x14ac:dyDescent="0.2">
      <c r="A2138" s="2" t="s">
        <v>2572</v>
      </c>
      <c r="B2138" s="2" t="s">
        <v>426</v>
      </c>
      <c r="C2138" s="2" t="s">
        <v>355</v>
      </c>
      <c r="D2138" s="2" t="s">
        <v>33</v>
      </c>
      <c r="E2138" s="2" t="s">
        <v>34</v>
      </c>
      <c r="F2138" s="2">
        <v>5569.26</v>
      </c>
      <c r="G2138" s="2">
        <v>835.39</v>
      </c>
      <c r="H2138" s="2">
        <v>4733.87</v>
      </c>
      <c r="I2138" s="2" t="s">
        <v>56</v>
      </c>
      <c r="J2138" s="4">
        <v>1.176470836757241</v>
      </c>
      <c r="K2138" t="str">
        <f>_xlfn.XLOOKUP(D2138, dim_channels!A:A, dim_channels!C:C, "Not Found")</f>
        <v>OTA</v>
      </c>
      <c r="L2138" t="str">
        <f>_xlfn.XLOOKUP(D2138, dim_channels!A:A, dim_channels!B:B, "Not Found")</f>
        <v>Booking.com</v>
      </c>
    </row>
    <row r="2139" spans="1:12" x14ac:dyDescent="0.2">
      <c r="A2139" s="3" t="s">
        <v>2573</v>
      </c>
      <c r="B2139" s="3" t="s">
        <v>126</v>
      </c>
      <c r="C2139" s="3" t="s">
        <v>567</v>
      </c>
      <c r="D2139" s="3" t="s">
        <v>206</v>
      </c>
      <c r="E2139" s="3" t="s">
        <v>207</v>
      </c>
      <c r="F2139" s="3">
        <v>16687.11</v>
      </c>
      <c r="G2139" s="3">
        <v>0</v>
      </c>
      <c r="H2139" s="3">
        <v>16687.11</v>
      </c>
      <c r="I2139" s="3" t="s">
        <v>29</v>
      </c>
      <c r="J2139" s="5">
        <v>1</v>
      </c>
      <c r="K2139" t="str">
        <f>_xlfn.XLOOKUP(D2139, dim_channels!A:A, dim_channels!C:C, "Not Found")</f>
        <v>Direct</v>
      </c>
      <c r="L2139" t="str">
        <f>_xlfn.XLOOKUP(D2139, dim_channels!A:A, dim_channels!B:B, "Not Found")</f>
        <v>Walk-in</v>
      </c>
    </row>
    <row r="2140" spans="1:12" x14ac:dyDescent="0.2">
      <c r="A2140" s="2" t="s">
        <v>2574</v>
      </c>
      <c r="B2140" s="2" t="s">
        <v>286</v>
      </c>
      <c r="C2140" s="2" t="s">
        <v>458</v>
      </c>
      <c r="D2140" s="2" t="s">
        <v>45</v>
      </c>
      <c r="E2140" s="2" t="s">
        <v>46</v>
      </c>
      <c r="F2140" s="2">
        <v>3717.35</v>
      </c>
      <c r="G2140" s="2">
        <v>185.87</v>
      </c>
      <c r="H2140" s="2">
        <v>3531.48</v>
      </c>
      <c r="I2140" s="2" t="s">
        <v>29</v>
      </c>
      <c r="J2140" s="4">
        <v>1.05263232412473</v>
      </c>
      <c r="K2140" t="str">
        <f>_xlfn.XLOOKUP(D2140, dim_channels!A:A, dim_channels!C:C, "Not Found")</f>
        <v>Corporate</v>
      </c>
      <c r="L2140" t="str">
        <f>_xlfn.XLOOKUP(D2140, dim_channels!A:A, dim_channels!B:B, "Not Found")</f>
        <v>Corporate Direct</v>
      </c>
    </row>
    <row r="2141" spans="1:12" x14ac:dyDescent="0.2">
      <c r="A2141" s="3" t="s">
        <v>2575</v>
      </c>
      <c r="B2141" s="3" t="s">
        <v>178</v>
      </c>
      <c r="C2141" s="3" t="s">
        <v>741</v>
      </c>
      <c r="D2141" s="3" t="s">
        <v>114</v>
      </c>
      <c r="E2141" s="3" t="s">
        <v>46</v>
      </c>
      <c r="F2141" s="3">
        <v>9676.23</v>
      </c>
      <c r="G2141" s="3">
        <v>967.62</v>
      </c>
      <c r="H2141" s="3">
        <v>8708.61</v>
      </c>
      <c r="I2141" s="3" t="s">
        <v>29</v>
      </c>
      <c r="J2141" s="5">
        <v>1.1111107283481521</v>
      </c>
      <c r="K2141" t="str">
        <f>_xlfn.XLOOKUP(D2141, dim_channels!A:A, dim_channels!C:C, "Not Found")</f>
        <v>Offline</v>
      </c>
      <c r="L2141" t="str">
        <f>_xlfn.XLOOKUP(D2141, dim_channels!A:A, dim_channels!B:B, "Not Found")</f>
        <v>Travel Agency</v>
      </c>
    </row>
    <row r="2142" spans="1:12" x14ac:dyDescent="0.2">
      <c r="A2142" s="2" t="s">
        <v>2576</v>
      </c>
      <c r="B2142" s="2" t="s">
        <v>210</v>
      </c>
      <c r="C2142" s="2" t="s">
        <v>272</v>
      </c>
      <c r="D2142" s="2" t="s">
        <v>45</v>
      </c>
      <c r="E2142" s="2" t="s">
        <v>46</v>
      </c>
      <c r="F2142" s="2">
        <v>4718.8100000000004</v>
      </c>
      <c r="G2142" s="2">
        <v>235.94</v>
      </c>
      <c r="H2142" s="2">
        <v>4482.87</v>
      </c>
      <c r="I2142" s="2" t="s">
        <v>29</v>
      </c>
      <c r="J2142" s="4">
        <v>1.052631461541379</v>
      </c>
      <c r="K2142" t="str">
        <f>_xlfn.XLOOKUP(D2142, dim_channels!A:A, dim_channels!C:C, "Not Found")</f>
        <v>Corporate</v>
      </c>
      <c r="L2142" t="str">
        <f>_xlfn.XLOOKUP(D2142, dim_channels!A:A, dim_channels!B:B, "Not Found")</f>
        <v>Corporate Direct</v>
      </c>
    </row>
    <row r="2143" spans="1:12" x14ac:dyDescent="0.2">
      <c r="A2143" s="3" t="s">
        <v>2577</v>
      </c>
      <c r="B2143" s="3" t="s">
        <v>249</v>
      </c>
      <c r="C2143" s="3" t="s">
        <v>79</v>
      </c>
      <c r="D2143" s="3" t="s">
        <v>33</v>
      </c>
      <c r="E2143" s="3" t="s">
        <v>60</v>
      </c>
      <c r="F2143" s="3">
        <v>1949.33</v>
      </c>
      <c r="G2143" s="3">
        <v>0</v>
      </c>
      <c r="H2143" s="3">
        <v>1949.33</v>
      </c>
      <c r="I2143" s="3" t="s">
        <v>41</v>
      </c>
      <c r="J2143" s="5">
        <v>1</v>
      </c>
      <c r="K2143" t="str">
        <f>_xlfn.XLOOKUP(D2143, dim_channels!A:A, dim_channels!C:C, "Not Found")</f>
        <v>OTA</v>
      </c>
      <c r="L2143" t="str">
        <f>_xlfn.XLOOKUP(D2143, dim_channels!A:A, dim_channels!B:B, "Not Found")</f>
        <v>Booking.com</v>
      </c>
    </row>
    <row r="2144" spans="1:12" x14ac:dyDescent="0.2">
      <c r="A2144" s="2" t="s">
        <v>2578</v>
      </c>
      <c r="B2144" s="2" t="s">
        <v>289</v>
      </c>
      <c r="C2144" s="2" t="s">
        <v>409</v>
      </c>
      <c r="D2144" s="2" t="s">
        <v>169</v>
      </c>
      <c r="E2144" s="2" t="s">
        <v>46</v>
      </c>
      <c r="F2144" s="2">
        <v>3015.52</v>
      </c>
      <c r="G2144" s="2">
        <v>603.1</v>
      </c>
      <c r="H2144" s="2">
        <v>2412.42</v>
      </c>
      <c r="I2144" s="2" t="s">
        <v>29</v>
      </c>
      <c r="J2144" s="4">
        <v>1.2499979273924109</v>
      </c>
      <c r="K2144" t="str">
        <f>_xlfn.XLOOKUP(D2144, dim_channels!A:A, dim_channels!C:C, "Not Found")</f>
        <v>GDS</v>
      </c>
      <c r="L2144" t="str">
        <f>_xlfn.XLOOKUP(D2144, dim_channels!A:A, dim_channels!B:B, "Not Found")</f>
        <v>GDS (Amadeus)</v>
      </c>
    </row>
    <row r="2145" spans="1:12" x14ac:dyDescent="0.2">
      <c r="A2145" s="3" t="s">
        <v>2579</v>
      </c>
      <c r="B2145" s="3" t="s">
        <v>557</v>
      </c>
      <c r="C2145" s="3" t="s">
        <v>158</v>
      </c>
      <c r="D2145" s="3" t="s">
        <v>114</v>
      </c>
      <c r="E2145" s="3" t="s">
        <v>115</v>
      </c>
      <c r="F2145" s="3">
        <v>8552.01</v>
      </c>
      <c r="G2145" s="3">
        <v>855.2</v>
      </c>
      <c r="H2145" s="3">
        <v>7696.81</v>
      </c>
      <c r="I2145" s="3" t="s">
        <v>41</v>
      </c>
      <c r="J2145" s="5">
        <v>1.1111109667511609</v>
      </c>
      <c r="K2145" t="str">
        <f>_xlfn.XLOOKUP(D2145, dim_channels!A:A, dim_channels!C:C, "Not Found")</f>
        <v>Offline</v>
      </c>
      <c r="L2145" t="str">
        <f>_xlfn.XLOOKUP(D2145, dim_channels!A:A, dim_channels!B:B, "Not Found")</f>
        <v>Travel Agency</v>
      </c>
    </row>
    <row r="2146" spans="1:12" x14ac:dyDescent="0.2">
      <c r="A2146" s="2" t="s">
        <v>2580</v>
      </c>
      <c r="B2146" s="2" t="s">
        <v>92</v>
      </c>
      <c r="C2146" s="2" t="s">
        <v>1610</v>
      </c>
      <c r="D2146" s="2" t="s">
        <v>64</v>
      </c>
      <c r="E2146" s="2" t="s">
        <v>115</v>
      </c>
      <c r="F2146" s="2">
        <v>24698.82</v>
      </c>
      <c r="G2146" s="2">
        <v>0</v>
      </c>
      <c r="H2146" s="2">
        <v>24698.82</v>
      </c>
      <c r="I2146" s="2" t="s">
        <v>29</v>
      </c>
      <c r="J2146" s="4">
        <v>1</v>
      </c>
      <c r="K2146" t="str">
        <f>_xlfn.XLOOKUP(D2146, dim_channels!A:A, dim_channels!C:C, "Not Found")</f>
        <v>Direct</v>
      </c>
      <c r="L2146" t="str">
        <f>_xlfn.XLOOKUP(D2146, dim_channels!A:A, dim_channels!B:B, "Not Found")</f>
        <v>Direct Website</v>
      </c>
    </row>
    <row r="2147" spans="1:12" x14ac:dyDescent="0.2">
      <c r="A2147" s="3" t="s">
        <v>2581</v>
      </c>
      <c r="B2147" s="3" t="s">
        <v>589</v>
      </c>
      <c r="C2147" s="3" t="s">
        <v>497</v>
      </c>
      <c r="D2147" s="3" t="s">
        <v>33</v>
      </c>
      <c r="E2147" s="3" t="s">
        <v>34</v>
      </c>
      <c r="F2147" s="3">
        <v>2289.63</v>
      </c>
      <c r="G2147" s="3">
        <v>343.44</v>
      </c>
      <c r="H2147" s="3">
        <v>1946.19</v>
      </c>
      <c r="I2147" s="3" t="s">
        <v>41</v>
      </c>
      <c r="J2147" s="5">
        <v>1.176467867988223</v>
      </c>
      <c r="K2147" t="str">
        <f>_xlfn.XLOOKUP(D2147, dim_channels!A:A, dim_channels!C:C, "Not Found")</f>
        <v>OTA</v>
      </c>
      <c r="L2147" t="str">
        <f>_xlfn.XLOOKUP(D2147, dim_channels!A:A, dim_channels!B:B, "Not Found")</f>
        <v>Booking.com</v>
      </c>
    </row>
    <row r="2148" spans="1:12" x14ac:dyDescent="0.2">
      <c r="A2148" s="2" t="s">
        <v>2582</v>
      </c>
      <c r="B2148" s="2" t="s">
        <v>649</v>
      </c>
      <c r="C2148" s="2" t="s">
        <v>258</v>
      </c>
      <c r="D2148" s="2" t="s">
        <v>45</v>
      </c>
      <c r="E2148" s="2" t="s">
        <v>46</v>
      </c>
      <c r="F2148" s="2">
        <v>9193.5300000000007</v>
      </c>
      <c r="G2148" s="2">
        <v>459.68</v>
      </c>
      <c r="H2148" s="2">
        <v>8733.85</v>
      </c>
      <c r="I2148" s="2" t="s">
        <v>29</v>
      </c>
      <c r="J2148" s="4">
        <v>1.0526320007785801</v>
      </c>
      <c r="K2148" t="str">
        <f>_xlfn.XLOOKUP(D2148, dim_channels!A:A, dim_channels!C:C, "Not Found")</f>
        <v>Corporate</v>
      </c>
      <c r="L2148" t="str">
        <f>_xlfn.XLOOKUP(D2148, dim_channels!A:A, dim_channels!B:B, "Not Found")</f>
        <v>Corporate Direct</v>
      </c>
    </row>
    <row r="2149" spans="1:12" x14ac:dyDescent="0.2">
      <c r="A2149" s="3" t="s">
        <v>2583</v>
      </c>
      <c r="B2149" s="3" t="s">
        <v>220</v>
      </c>
      <c r="C2149" s="3" t="s">
        <v>147</v>
      </c>
      <c r="D2149" s="3" t="s">
        <v>52</v>
      </c>
      <c r="E2149" s="3" t="s">
        <v>34</v>
      </c>
      <c r="F2149" s="3">
        <v>2131.1</v>
      </c>
      <c r="G2149" s="3">
        <v>255.73</v>
      </c>
      <c r="H2149" s="3">
        <v>1875.37</v>
      </c>
      <c r="I2149" s="3" t="s">
        <v>29</v>
      </c>
      <c r="J2149" s="5">
        <v>1.1363624244815691</v>
      </c>
      <c r="K2149" t="str">
        <f>_xlfn.XLOOKUP(D2149, dim_channels!A:A, dim_channels!C:C, "Not Found")</f>
        <v>OTA</v>
      </c>
      <c r="L2149" t="str">
        <f>_xlfn.XLOOKUP(D2149, dim_channels!A:A, dim_channels!B:B, "Not Found")</f>
        <v>Agoda</v>
      </c>
    </row>
    <row r="2150" spans="1:12" x14ac:dyDescent="0.2">
      <c r="A2150" s="2" t="s">
        <v>2584</v>
      </c>
      <c r="B2150" s="2" t="s">
        <v>949</v>
      </c>
      <c r="C2150" s="2" t="s">
        <v>44</v>
      </c>
      <c r="D2150" s="2" t="s">
        <v>27</v>
      </c>
      <c r="E2150" s="2" t="s">
        <v>34</v>
      </c>
      <c r="F2150" s="2">
        <v>4416.16</v>
      </c>
      <c r="G2150" s="2">
        <v>794.91</v>
      </c>
      <c r="H2150" s="2">
        <v>3621.25</v>
      </c>
      <c r="I2150" s="2" t="s">
        <v>41</v>
      </c>
      <c r="J2150" s="4">
        <v>1.219512599240594</v>
      </c>
      <c r="K2150" t="str">
        <f>_xlfn.XLOOKUP(D2150, dim_channels!A:A, dim_channels!C:C, "Not Found")</f>
        <v>OTA</v>
      </c>
      <c r="L2150" t="str">
        <f>_xlfn.XLOOKUP(D2150, dim_channels!A:A, dim_channels!B:B, "Not Found")</f>
        <v>Expedia</v>
      </c>
    </row>
    <row r="2151" spans="1:12" x14ac:dyDescent="0.2">
      <c r="A2151" s="3" t="s">
        <v>2585</v>
      </c>
      <c r="B2151" s="3" t="s">
        <v>312</v>
      </c>
      <c r="C2151" s="3" t="s">
        <v>741</v>
      </c>
      <c r="D2151" s="3" t="s">
        <v>27</v>
      </c>
      <c r="E2151" s="3" t="s">
        <v>28</v>
      </c>
      <c r="F2151" s="3">
        <v>2778.77</v>
      </c>
      <c r="G2151" s="3">
        <v>500.18</v>
      </c>
      <c r="H2151" s="3">
        <v>2278.59</v>
      </c>
      <c r="I2151" s="3" t="s">
        <v>29</v>
      </c>
      <c r="J2151" s="5">
        <v>1.219512944408603</v>
      </c>
      <c r="K2151" t="str">
        <f>_xlfn.XLOOKUP(D2151, dim_channels!A:A, dim_channels!C:C, "Not Found")</f>
        <v>OTA</v>
      </c>
      <c r="L2151" t="str">
        <f>_xlfn.XLOOKUP(D2151, dim_channels!A:A, dim_channels!B:B, "Not Found")</f>
        <v>Expedia</v>
      </c>
    </row>
    <row r="2152" spans="1:12" x14ac:dyDescent="0.2">
      <c r="A2152" s="2" t="s">
        <v>2586</v>
      </c>
      <c r="B2152" s="2" t="s">
        <v>73</v>
      </c>
      <c r="C2152" s="2" t="s">
        <v>87</v>
      </c>
      <c r="D2152" s="2" t="s">
        <v>52</v>
      </c>
      <c r="E2152" s="2" t="s">
        <v>34</v>
      </c>
      <c r="F2152" s="2">
        <v>13738</v>
      </c>
      <c r="G2152" s="2">
        <v>1648.56</v>
      </c>
      <c r="H2152" s="2">
        <v>12089.44</v>
      </c>
      <c r="I2152" s="2" t="s">
        <v>41</v>
      </c>
      <c r="J2152" s="4">
        <v>1.136363636363636</v>
      </c>
      <c r="K2152" t="str">
        <f>_xlfn.XLOOKUP(D2152, dim_channels!A:A, dim_channels!C:C, "Not Found")</f>
        <v>OTA</v>
      </c>
      <c r="L2152" t="str">
        <f>_xlfn.XLOOKUP(D2152, dim_channels!A:A, dim_channels!B:B, "Not Found")</f>
        <v>Agoda</v>
      </c>
    </row>
    <row r="2153" spans="1:12" x14ac:dyDescent="0.2">
      <c r="A2153" s="3" t="s">
        <v>2587</v>
      </c>
      <c r="B2153" s="3" t="s">
        <v>276</v>
      </c>
      <c r="C2153" s="3" t="s">
        <v>420</v>
      </c>
      <c r="D2153" s="3" t="s">
        <v>27</v>
      </c>
      <c r="E2153" s="3" t="s">
        <v>28</v>
      </c>
      <c r="F2153" s="3">
        <v>8881.19</v>
      </c>
      <c r="G2153" s="3">
        <v>1598.61</v>
      </c>
      <c r="H2153" s="3">
        <v>7282.58</v>
      </c>
      <c r="I2153" s="3" t="s">
        <v>29</v>
      </c>
      <c r="J2153" s="5">
        <v>1.2195114918064749</v>
      </c>
      <c r="K2153" t="str">
        <f>_xlfn.XLOOKUP(D2153, dim_channels!A:A, dim_channels!C:C, "Not Found")</f>
        <v>OTA</v>
      </c>
      <c r="L2153" t="str">
        <f>_xlfn.XLOOKUP(D2153, dim_channels!A:A, dim_channels!B:B, "Not Found")</f>
        <v>Expedia</v>
      </c>
    </row>
    <row r="2154" spans="1:12" x14ac:dyDescent="0.2">
      <c r="A2154" s="2" t="s">
        <v>2588</v>
      </c>
      <c r="B2154" s="2" t="s">
        <v>501</v>
      </c>
      <c r="C2154" s="2" t="s">
        <v>478</v>
      </c>
      <c r="D2154" s="2" t="s">
        <v>64</v>
      </c>
      <c r="E2154" s="2" t="s">
        <v>28</v>
      </c>
      <c r="F2154" s="2">
        <v>12553.6</v>
      </c>
      <c r="G2154" s="2">
        <v>0</v>
      </c>
      <c r="H2154" s="2">
        <v>12553.6</v>
      </c>
      <c r="I2154" s="2" t="s">
        <v>29</v>
      </c>
      <c r="J2154" s="4">
        <v>1</v>
      </c>
      <c r="K2154" t="str">
        <f>_xlfn.XLOOKUP(D2154, dim_channels!A:A, dim_channels!C:C, "Not Found")</f>
        <v>Direct</v>
      </c>
      <c r="L2154" t="str">
        <f>_xlfn.XLOOKUP(D2154, dim_channels!A:A, dim_channels!B:B, "Not Found")</f>
        <v>Direct Website</v>
      </c>
    </row>
    <row r="2155" spans="1:12" x14ac:dyDescent="0.2">
      <c r="A2155" s="3" t="s">
        <v>2589</v>
      </c>
      <c r="B2155" s="3" t="s">
        <v>200</v>
      </c>
      <c r="C2155" s="3" t="s">
        <v>357</v>
      </c>
      <c r="D2155" s="3" t="s">
        <v>33</v>
      </c>
      <c r="E2155" s="3" t="s">
        <v>34</v>
      </c>
      <c r="F2155" s="3">
        <v>25482.12</v>
      </c>
      <c r="G2155" s="3">
        <v>3822.32</v>
      </c>
      <c r="H2155" s="3">
        <v>21659.8</v>
      </c>
      <c r="I2155" s="3" t="s">
        <v>41</v>
      </c>
      <c r="J2155" s="5">
        <v>1.1764706968670069</v>
      </c>
      <c r="K2155" t="str">
        <f>_xlfn.XLOOKUP(D2155, dim_channels!A:A, dim_channels!C:C, "Not Found")</f>
        <v>OTA</v>
      </c>
      <c r="L2155" t="str">
        <f>_xlfn.XLOOKUP(D2155, dim_channels!A:A, dim_channels!B:B, "Not Found")</f>
        <v>Booking.com</v>
      </c>
    </row>
    <row r="2156" spans="1:12" x14ac:dyDescent="0.2">
      <c r="A2156" s="2" t="s">
        <v>2590</v>
      </c>
      <c r="B2156" s="2" t="s">
        <v>249</v>
      </c>
      <c r="C2156" s="2" t="s">
        <v>107</v>
      </c>
      <c r="D2156" s="2" t="s">
        <v>52</v>
      </c>
      <c r="E2156" s="2" t="s">
        <v>60</v>
      </c>
      <c r="F2156" s="2">
        <v>2215.48</v>
      </c>
      <c r="G2156" s="2">
        <v>0</v>
      </c>
      <c r="H2156" s="2">
        <v>2215.48</v>
      </c>
      <c r="I2156" s="2" t="s">
        <v>29</v>
      </c>
      <c r="J2156" s="4">
        <v>1</v>
      </c>
      <c r="K2156" t="str">
        <f>_xlfn.XLOOKUP(D2156, dim_channels!A:A, dim_channels!C:C, "Not Found")</f>
        <v>OTA</v>
      </c>
      <c r="L2156" t="str">
        <f>_xlfn.XLOOKUP(D2156, dim_channels!A:A, dim_channels!B:B, "Not Found")</f>
        <v>Agoda</v>
      </c>
    </row>
    <row r="2157" spans="1:12" x14ac:dyDescent="0.2">
      <c r="A2157" s="3" t="s">
        <v>2591</v>
      </c>
      <c r="B2157" s="3" t="s">
        <v>564</v>
      </c>
      <c r="C2157" s="3" t="s">
        <v>409</v>
      </c>
      <c r="D2157" s="3" t="s">
        <v>64</v>
      </c>
      <c r="E2157" s="3" t="s">
        <v>28</v>
      </c>
      <c r="F2157" s="3">
        <v>10697.24</v>
      </c>
      <c r="G2157" s="3">
        <v>0</v>
      </c>
      <c r="H2157" s="3">
        <v>10697.24</v>
      </c>
      <c r="I2157" s="3" t="s">
        <v>29</v>
      </c>
      <c r="J2157" s="5">
        <v>1</v>
      </c>
      <c r="K2157" t="str">
        <f>_xlfn.XLOOKUP(D2157, dim_channels!A:A, dim_channels!C:C, "Not Found")</f>
        <v>Direct</v>
      </c>
      <c r="L2157" t="str">
        <f>_xlfn.XLOOKUP(D2157, dim_channels!A:A, dim_channels!B:B, "Not Found")</f>
        <v>Direct Website</v>
      </c>
    </row>
    <row r="2158" spans="1:12" x14ac:dyDescent="0.2">
      <c r="A2158" s="2" t="s">
        <v>2592</v>
      </c>
      <c r="B2158" s="2" t="s">
        <v>78</v>
      </c>
      <c r="C2158" s="2" t="s">
        <v>394</v>
      </c>
      <c r="D2158" s="2" t="s">
        <v>52</v>
      </c>
      <c r="E2158" s="2" t="s">
        <v>60</v>
      </c>
      <c r="F2158" s="2">
        <v>9944.18</v>
      </c>
      <c r="G2158" s="2">
        <v>0</v>
      </c>
      <c r="H2158" s="2">
        <v>9944.18</v>
      </c>
      <c r="I2158" s="2" t="s">
        <v>56</v>
      </c>
      <c r="J2158" s="4">
        <v>1</v>
      </c>
      <c r="K2158" t="str">
        <f>_xlfn.XLOOKUP(D2158, dim_channels!A:A, dim_channels!C:C, "Not Found")</f>
        <v>OTA</v>
      </c>
      <c r="L2158" t="str">
        <f>_xlfn.XLOOKUP(D2158, dim_channels!A:A, dim_channels!B:B, "Not Found")</f>
        <v>Agoda</v>
      </c>
    </row>
    <row r="2159" spans="1:12" x14ac:dyDescent="0.2">
      <c r="A2159" s="3" t="s">
        <v>2593</v>
      </c>
      <c r="B2159" s="3" t="s">
        <v>209</v>
      </c>
      <c r="C2159" s="3" t="s">
        <v>272</v>
      </c>
      <c r="D2159" s="3" t="s">
        <v>52</v>
      </c>
      <c r="E2159" s="3" t="s">
        <v>34</v>
      </c>
      <c r="F2159" s="3">
        <v>6235.79</v>
      </c>
      <c r="G2159" s="3">
        <v>748.29</v>
      </c>
      <c r="H2159" s="3">
        <v>5487.5</v>
      </c>
      <c r="I2159" s="3" t="s">
        <v>29</v>
      </c>
      <c r="J2159" s="5">
        <v>1.136362642369021</v>
      </c>
      <c r="K2159" t="str">
        <f>_xlfn.XLOOKUP(D2159, dim_channels!A:A, dim_channels!C:C, "Not Found")</f>
        <v>OTA</v>
      </c>
      <c r="L2159" t="str">
        <f>_xlfn.XLOOKUP(D2159, dim_channels!A:A, dim_channels!B:B, "Not Found")</f>
        <v>Agoda</v>
      </c>
    </row>
    <row r="2160" spans="1:12" x14ac:dyDescent="0.2">
      <c r="A2160" s="2" t="s">
        <v>2594</v>
      </c>
      <c r="B2160" s="2" t="s">
        <v>205</v>
      </c>
      <c r="C2160" s="2" t="s">
        <v>205</v>
      </c>
      <c r="D2160" s="2" t="s">
        <v>45</v>
      </c>
      <c r="E2160" s="2" t="s">
        <v>89</v>
      </c>
      <c r="F2160" s="2">
        <v>4769.6499999999996</v>
      </c>
      <c r="G2160" s="2">
        <v>0</v>
      </c>
      <c r="H2160" s="2">
        <v>4769.6499999999996</v>
      </c>
      <c r="I2160" s="2" t="s">
        <v>29</v>
      </c>
      <c r="J2160" s="4">
        <v>1</v>
      </c>
      <c r="K2160" t="str">
        <f>_xlfn.XLOOKUP(D2160, dim_channels!A:A, dim_channels!C:C, "Not Found")</f>
        <v>Corporate</v>
      </c>
      <c r="L2160" t="str">
        <f>_xlfn.XLOOKUP(D2160, dim_channels!A:A, dim_channels!B:B, "Not Found")</f>
        <v>Corporate Direct</v>
      </c>
    </row>
    <row r="2161" spans="1:12" x14ac:dyDescent="0.2">
      <c r="A2161" s="3" t="s">
        <v>2595</v>
      </c>
      <c r="B2161" s="3" t="s">
        <v>712</v>
      </c>
      <c r="C2161" s="3" t="s">
        <v>472</v>
      </c>
      <c r="D2161" s="3" t="s">
        <v>114</v>
      </c>
      <c r="E2161" s="3" t="s">
        <v>46</v>
      </c>
      <c r="F2161" s="3">
        <v>8212.06</v>
      </c>
      <c r="G2161" s="3">
        <v>821.21</v>
      </c>
      <c r="H2161" s="3">
        <v>7390.85</v>
      </c>
      <c r="I2161" s="3" t="s">
        <v>29</v>
      </c>
      <c r="J2161" s="5">
        <v>1.111111712455265</v>
      </c>
      <c r="K2161" t="str">
        <f>_xlfn.XLOOKUP(D2161, dim_channels!A:A, dim_channels!C:C, "Not Found")</f>
        <v>Offline</v>
      </c>
      <c r="L2161" t="str">
        <f>_xlfn.XLOOKUP(D2161, dim_channels!A:A, dim_channels!B:B, "Not Found")</f>
        <v>Travel Agency</v>
      </c>
    </row>
    <row r="2162" spans="1:12" x14ac:dyDescent="0.2">
      <c r="A2162" s="2" t="s">
        <v>2596</v>
      </c>
      <c r="B2162" s="2" t="s">
        <v>471</v>
      </c>
      <c r="C2162" s="2" t="s">
        <v>2002</v>
      </c>
      <c r="D2162" s="2" t="s">
        <v>206</v>
      </c>
      <c r="E2162" s="2" t="s">
        <v>207</v>
      </c>
      <c r="F2162" s="2">
        <v>5861.19</v>
      </c>
      <c r="G2162" s="2">
        <v>0</v>
      </c>
      <c r="H2162" s="2">
        <v>5861.19</v>
      </c>
      <c r="I2162" s="2" t="s">
        <v>29</v>
      </c>
      <c r="J2162" s="4">
        <v>1</v>
      </c>
      <c r="K2162" t="str">
        <f>_xlfn.XLOOKUP(D2162, dim_channels!A:A, dim_channels!C:C, "Not Found")</f>
        <v>Direct</v>
      </c>
      <c r="L2162" t="str">
        <f>_xlfn.XLOOKUP(D2162, dim_channels!A:A, dim_channels!B:B, "Not Found")</f>
        <v>Walk-in</v>
      </c>
    </row>
    <row r="2163" spans="1:12" x14ac:dyDescent="0.2">
      <c r="A2163" s="3" t="s">
        <v>2597</v>
      </c>
      <c r="B2163" s="3" t="s">
        <v>258</v>
      </c>
      <c r="C2163" s="3" t="s">
        <v>158</v>
      </c>
      <c r="D2163" s="3" t="s">
        <v>114</v>
      </c>
      <c r="E2163" s="3" t="s">
        <v>46</v>
      </c>
      <c r="F2163" s="3">
        <v>4790.1499999999996</v>
      </c>
      <c r="G2163" s="3">
        <v>479.02</v>
      </c>
      <c r="H2163" s="3">
        <v>4311.13</v>
      </c>
      <c r="I2163" s="3" t="s">
        <v>29</v>
      </c>
      <c r="J2163" s="5">
        <v>1.111112399765259</v>
      </c>
      <c r="K2163" t="str">
        <f>_xlfn.XLOOKUP(D2163, dim_channels!A:A, dim_channels!C:C, "Not Found")</f>
        <v>Offline</v>
      </c>
      <c r="L2163" t="str">
        <f>_xlfn.XLOOKUP(D2163, dim_channels!A:A, dim_channels!B:B, "Not Found")</f>
        <v>Travel Agency</v>
      </c>
    </row>
    <row r="2164" spans="1:12" x14ac:dyDescent="0.2">
      <c r="A2164" s="2" t="s">
        <v>2598</v>
      </c>
      <c r="B2164" s="2" t="s">
        <v>478</v>
      </c>
      <c r="C2164" s="2" t="s">
        <v>324</v>
      </c>
      <c r="D2164" s="2" t="s">
        <v>114</v>
      </c>
      <c r="E2164" s="2" t="s">
        <v>115</v>
      </c>
      <c r="F2164" s="2">
        <v>5072.3100000000004</v>
      </c>
      <c r="G2164" s="2">
        <v>507.23</v>
      </c>
      <c r="H2164" s="2">
        <v>4565.08</v>
      </c>
      <c r="I2164" s="2" t="s">
        <v>56</v>
      </c>
      <c r="J2164" s="4">
        <v>1.111110867717543</v>
      </c>
      <c r="K2164" t="str">
        <f>_xlfn.XLOOKUP(D2164, dim_channels!A:A, dim_channels!C:C, "Not Found")</f>
        <v>Offline</v>
      </c>
      <c r="L2164" t="str">
        <f>_xlfn.XLOOKUP(D2164, dim_channels!A:A, dim_channels!B:B, "Not Found")</f>
        <v>Travel Agency</v>
      </c>
    </row>
    <row r="2165" spans="1:12" x14ac:dyDescent="0.2">
      <c r="A2165" s="3" t="s">
        <v>2599</v>
      </c>
      <c r="B2165" s="3" t="s">
        <v>195</v>
      </c>
      <c r="C2165" s="3" t="s">
        <v>303</v>
      </c>
      <c r="D2165" s="3" t="s">
        <v>45</v>
      </c>
      <c r="E2165" s="3" t="s">
        <v>89</v>
      </c>
      <c r="F2165" s="3">
        <v>3633.51</v>
      </c>
      <c r="G2165" s="3">
        <v>0</v>
      </c>
      <c r="H2165" s="3">
        <v>3633.51</v>
      </c>
      <c r="I2165" s="3" t="s">
        <v>29</v>
      </c>
      <c r="J2165" s="5">
        <v>1</v>
      </c>
      <c r="K2165" t="str">
        <f>_xlfn.XLOOKUP(D2165, dim_channels!A:A, dim_channels!C:C, "Not Found")</f>
        <v>Corporate</v>
      </c>
      <c r="L2165" t="str">
        <f>_xlfn.XLOOKUP(D2165, dim_channels!A:A, dim_channels!B:B, "Not Found")</f>
        <v>Corporate Direct</v>
      </c>
    </row>
    <row r="2166" spans="1:12" x14ac:dyDescent="0.2">
      <c r="A2166" s="2" t="s">
        <v>2600</v>
      </c>
      <c r="B2166" s="2" t="s">
        <v>1014</v>
      </c>
      <c r="C2166" s="2" t="s">
        <v>557</v>
      </c>
      <c r="D2166" s="2" t="s">
        <v>114</v>
      </c>
      <c r="E2166" s="2" t="s">
        <v>115</v>
      </c>
      <c r="F2166" s="2">
        <v>14554.8</v>
      </c>
      <c r="G2166" s="2">
        <v>1455.48</v>
      </c>
      <c r="H2166" s="2">
        <v>13099.32</v>
      </c>
      <c r="I2166" s="2" t="s">
        <v>29</v>
      </c>
      <c r="J2166" s="4">
        <v>1.1111111111111109</v>
      </c>
      <c r="K2166" t="str">
        <f>_xlfn.XLOOKUP(D2166, dim_channels!A:A, dim_channels!C:C, "Not Found")</f>
        <v>Offline</v>
      </c>
      <c r="L2166" t="str">
        <f>_xlfn.XLOOKUP(D2166, dim_channels!A:A, dim_channels!B:B, "Not Found")</f>
        <v>Travel Agency</v>
      </c>
    </row>
    <row r="2167" spans="1:12" x14ac:dyDescent="0.2">
      <c r="A2167" s="3" t="s">
        <v>2601</v>
      </c>
      <c r="B2167" s="3" t="s">
        <v>215</v>
      </c>
      <c r="C2167" s="3" t="s">
        <v>433</v>
      </c>
      <c r="D2167" s="3" t="s">
        <v>64</v>
      </c>
      <c r="E2167" s="3" t="s">
        <v>28</v>
      </c>
      <c r="F2167" s="3">
        <v>13859.95</v>
      </c>
      <c r="G2167" s="3">
        <v>0</v>
      </c>
      <c r="H2167" s="3">
        <v>13859.95</v>
      </c>
      <c r="I2167" s="3" t="s">
        <v>29</v>
      </c>
      <c r="J2167" s="5">
        <v>1</v>
      </c>
      <c r="K2167" t="str">
        <f>_xlfn.XLOOKUP(D2167, dim_channels!A:A, dim_channels!C:C, "Not Found")</f>
        <v>Direct</v>
      </c>
      <c r="L2167" t="str">
        <f>_xlfn.XLOOKUP(D2167, dim_channels!A:A, dim_channels!B:B, "Not Found")</f>
        <v>Direct Website</v>
      </c>
    </row>
    <row r="2168" spans="1:12" x14ac:dyDescent="0.2">
      <c r="A2168" s="2" t="s">
        <v>2602</v>
      </c>
      <c r="B2168" s="2" t="s">
        <v>239</v>
      </c>
      <c r="C2168" s="2" t="s">
        <v>43</v>
      </c>
      <c r="D2168" s="2" t="s">
        <v>33</v>
      </c>
      <c r="E2168" s="2" t="s">
        <v>34</v>
      </c>
      <c r="F2168" s="2">
        <v>11336.21</v>
      </c>
      <c r="G2168" s="2">
        <v>1700.43</v>
      </c>
      <c r="H2168" s="2">
        <v>9635.7800000000007</v>
      </c>
      <c r="I2168" s="2" t="s">
        <v>29</v>
      </c>
      <c r="J2168" s="4">
        <v>1.176470405094346</v>
      </c>
      <c r="K2168" t="str">
        <f>_xlfn.XLOOKUP(D2168, dim_channels!A:A, dim_channels!C:C, "Not Found")</f>
        <v>OTA</v>
      </c>
      <c r="L2168" t="str">
        <f>_xlfn.XLOOKUP(D2168, dim_channels!A:A, dim_channels!B:B, "Not Found")</f>
        <v>Booking.com</v>
      </c>
    </row>
    <row r="2169" spans="1:12" x14ac:dyDescent="0.2">
      <c r="A2169" s="3" t="s">
        <v>2603</v>
      </c>
      <c r="B2169" s="3" t="s">
        <v>359</v>
      </c>
      <c r="C2169" s="3" t="s">
        <v>839</v>
      </c>
      <c r="D2169" s="3" t="s">
        <v>33</v>
      </c>
      <c r="E2169" s="3" t="s">
        <v>60</v>
      </c>
      <c r="F2169" s="3">
        <v>2620.88</v>
      </c>
      <c r="G2169" s="3">
        <v>0</v>
      </c>
      <c r="H2169" s="3">
        <v>2620.88</v>
      </c>
      <c r="I2169" s="3" t="s">
        <v>29</v>
      </c>
      <c r="J2169" s="5">
        <v>1</v>
      </c>
      <c r="K2169" t="str">
        <f>_xlfn.XLOOKUP(D2169, dim_channels!A:A, dim_channels!C:C, "Not Found")</f>
        <v>OTA</v>
      </c>
      <c r="L2169" t="str">
        <f>_xlfn.XLOOKUP(D2169, dim_channels!A:A, dim_channels!B:B, "Not Found")</f>
        <v>Booking.com</v>
      </c>
    </row>
    <row r="2170" spans="1:12" x14ac:dyDescent="0.2">
      <c r="A2170" s="2" t="s">
        <v>2604</v>
      </c>
      <c r="B2170" s="2" t="s">
        <v>132</v>
      </c>
      <c r="C2170" s="2" t="s">
        <v>164</v>
      </c>
      <c r="D2170" s="2" t="s">
        <v>27</v>
      </c>
      <c r="E2170" s="2" t="s">
        <v>60</v>
      </c>
      <c r="F2170" s="2">
        <v>5518.94</v>
      </c>
      <c r="G2170" s="2">
        <v>0</v>
      </c>
      <c r="H2170" s="2">
        <v>5518.94</v>
      </c>
      <c r="I2170" s="2" t="s">
        <v>41</v>
      </c>
      <c r="J2170" s="4">
        <v>1</v>
      </c>
      <c r="K2170" t="str">
        <f>_xlfn.XLOOKUP(D2170, dim_channels!A:A, dim_channels!C:C, "Not Found")</f>
        <v>OTA</v>
      </c>
      <c r="L2170" t="str">
        <f>_xlfn.XLOOKUP(D2170, dim_channels!A:A, dim_channels!B:B, "Not Found")</f>
        <v>Expedia</v>
      </c>
    </row>
    <row r="2171" spans="1:12" x14ac:dyDescent="0.2">
      <c r="A2171" s="3" t="s">
        <v>2605</v>
      </c>
      <c r="B2171" s="3" t="s">
        <v>679</v>
      </c>
      <c r="C2171" s="3" t="s">
        <v>141</v>
      </c>
      <c r="D2171" s="3" t="s">
        <v>52</v>
      </c>
      <c r="E2171" s="3" t="s">
        <v>34</v>
      </c>
      <c r="F2171" s="3">
        <v>2660.33</v>
      </c>
      <c r="G2171" s="3">
        <v>319.24</v>
      </c>
      <c r="H2171" s="3">
        <v>2341.09</v>
      </c>
      <c r="I2171" s="3" t="s">
        <v>41</v>
      </c>
      <c r="J2171" s="5">
        <v>1.136363830523389</v>
      </c>
      <c r="K2171" t="str">
        <f>_xlfn.XLOOKUP(D2171, dim_channels!A:A, dim_channels!C:C, "Not Found")</f>
        <v>OTA</v>
      </c>
      <c r="L2171" t="str">
        <f>_xlfn.XLOOKUP(D2171, dim_channels!A:A, dim_channels!B:B, "Not Found")</f>
        <v>Agoda</v>
      </c>
    </row>
    <row r="2172" spans="1:12" x14ac:dyDescent="0.2">
      <c r="A2172" s="2" t="s">
        <v>2606</v>
      </c>
      <c r="B2172" s="2" t="s">
        <v>714</v>
      </c>
      <c r="C2172" s="2" t="s">
        <v>141</v>
      </c>
      <c r="D2172" s="2" t="s">
        <v>64</v>
      </c>
      <c r="E2172" s="2" t="s">
        <v>34</v>
      </c>
      <c r="F2172" s="2">
        <v>11493.36</v>
      </c>
      <c r="G2172" s="2">
        <v>0</v>
      </c>
      <c r="H2172" s="2">
        <v>11493.36</v>
      </c>
      <c r="I2172" s="2" t="s">
        <v>29</v>
      </c>
      <c r="J2172" s="4">
        <v>1</v>
      </c>
      <c r="K2172" t="str">
        <f>_xlfn.XLOOKUP(D2172, dim_channels!A:A, dim_channels!C:C, "Not Found")</f>
        <v>Direct</v>
      </c>
      <c r="L2172" t="str">
        <f>_xlfn.XLOOKUP(D2172, dim_channels!A:A, dim_channels!B:B, "Not Found")</f>
        <v>Direct Website</v>
      </c>
    </row>
    <row r="2173" spans="1:12" x14ac:dyDescent="0.2">
      <c r="A2173" s="3" t="s">
        <v>2607</v>
      </c>
      <c r="B2173" s="3" t="s">
        <v>509</v>
      </c>
      <c r="C2173" s="3" t="s">
        <v>104</v>
      </c>
      <c r="D2173" s="3" t="s">
        <v>27</v>
      </c>
      <c r="E2173" s="3" t="s">
        <v>60</v>
      </c>
      <c r="F2173" s="3">
        <v>12563.22</v>
      </c>
      <c r="G2173" s="3">
        <v>0</v>
      </c>
      <c r="H2173" s="3">
        <v>12563.22</v>
      </c>
      <c r="I2173" s="3" t="s">
        <v>29</v>
      </c>
      <c r="J2173" s="5">
        <v>1</v>
      </c>
      <c r="K2173" t="str">
        <f>_xlfn.XLOOKUP(D2173, dim_channels!A:A, dim_channels!C:C, "Not Found")</f>
        <v>OTA</v>
      </c>
      <c r="L2173" t="str">
        <f>_xlfn.XLOOKUP(D2173, dim_channels!A:A, dim_channels!B:B, "Not Found")</f>
        <v>Expedia</v>
      </c>
    </row>
    <row r="2174" spans="1:12" x14ac:dyDescent="0.2">
      <c r="A2174" s="2" t="s">
        <v>2608</v>
      </c>
      <c r="B2174" s="2" t="s">
        <v>386</v>
      </c>
      <c r="C2174" s="2" t="s">
        <v>269</v>
      </c>
      <c r="D2174" s="2" t="s">
        <v>52</v>
      </c>
      <c r="E2174" s="2" t="s">
        <v>34</v>
      </c>
      <c r="F2174" s="2">
        <v>8019.21</v>
      </c>
      <c r="G2174" s="2">
        <v>962.31</v>
      </c>
      <c r="H2174" s="2">
        <v>7056.9</v>
      </c>
      <c r="I2174" s="2" t="s">
        <v>29</v>
      </c>
      <c r="J2174" s="4">
        <v>1.136364409301535</v>
      </c>
      <c r="K2174" t="str">
        <f>_xlfn.XLOOKUP(D2174, dim_channels!A:A, dim_channels!C:C, "Not Found")</f>
        <v>OTA</v>
      </c>
      <c r="L2174" t="str">
        <f>_xlfn.XLOOKUP(D2174, dim_channels!A:A, dim_channels!B:B, "Not Found")</f>
        <v>Agoda</v>
      </c>
    </row>
    <row r="2175" spans="1:12" x14ac:dyDescent="0.2">
      <c r="A2175" s="3" t="s">
        <v>2609</v>
      </c>
      <c r="B2175" s="3" t="s">
        <v>996</v>
      </c>
      <c r="C2175" s="3" t="s">
        <v>863</v>
      </c>
      <c r="D2175" s="3" t="s">
        <v>27</v>
      </c>
      <c r="E2175" s="3" t="s">
        <v>60</v>
      </c>
      <c r="F2175" s="3">
        <v>3554.52</v>
      </c>
      <c r="G2175" s="3">
        <v>0</v>
      </c>
      <c r="H2175" s="3">
        <v>3554.52</v>
      </c>
      <c r="I2175" s="3" t="s">
        <v>29</v>
      </c>
      <c r="J2175" s="5">
        <v>1</v>
      </c>
      <c r="K2175" t="str">
        <f>_xlfn.XLOOKUP(D2175, dim_channels!A:A, dim_channels!C:C, "Not Found")</f>
        <v>OTA</v>
      </c>
      <c r="L2175" t="str">
        <f>_xlfn.XLOOKUP(D2175, dim_channels!A:A, dim_channels!B:B, "Not Found")</f>
        <v>Expedia</v>
      </c>
    </row>
    <row r="2176" spans="1:12" x14ac:dyDescent="0.2">
      <c r="A2176" s="2" t="s">
        <v>2610</v>
      </c>
      <c r="B2176" s="2" t="s">
        <v>106</v>
      </c>
      <c r="C2176" s="2" t="s">
        <v>509</v>
      </c>
      <c r="D2176" s="2" t="s">
        <v>33</v>
      </c>
      <c r="E2176" s="2" t="s">
        <v>34</v>
      </c>
      <c r="F2176" s="2">
        <v>12733.51</v>
      </c>
      <c r="G2176" s="2">
        <v>1910.03</v>
      </c>
      <c r="H2176" s="2">
        <v>10823.48</v>
      </c>
      <c r="I2176" s="2" t="s">
        <v>29</v>
      </c>
      <c r="J2176" s="4">
        <v>1.176470968671814</v>
      </c>
      <c r="K2176" t="str">
        <f>_xlfn.XLOOKUP(D2176, dim_channels!A:A, dim_channels!C:C, "Not Found")</f>
        <v>OTA</v>
      </c>
      <c r="L2176" t="str">
        <f>_xlfn.XLOOKUP(D2176, dim_channels!A:A, dim_channels!B:B, "Not Found")</f>
        <v>Booking.com</v>
      </c>
    </row>
    <row r="2177" spans="1:12" x14ac:dyDescent="0.2">
      <c r="A2177" s="3" t="s">
        <v>2611</v>
      </c>
      <c r="B2177" s="3" t="s">
        <v>217</v>
      </c>
      <c r="C2177" s="3" t="s">
        <v>91</v>
      </c>
      <c r="D2177" s="3" t="s">
        <v>27</v>
      </c>
      <c r="E2177" s="3" t="s">
        <v>34</v>
      </c>
      <c r="F2177" s="3">
        <v>12707.91</v>
      </c>
      <c r="G2177" s="3">
        <v>2287.42</v>
      </c>
      <c r="H2177" s="3">
        <v>10420.49</v>
      </c>
      <c r="I2177" s="3" t="s">
        <v>29</v>
      </c>
      <c r="J2177" s="5">
        <v>1.2195117504071309</v>
      </c>
      <c r="K2177" t="str">
        <f>_xlfn.XLOOKUP(D2177, dim_channels!A:A, dim_channels!C:C, "Not Found")</f>
        <v>OTA</v>
      </c>
      <c r="L2177" t="str">
        <f>_xlfn.XLOOKUP(D2177, dim_channels!A:A, dim_channels!B:B, "Not Found")</f>
        <v>Expedia</v>
      </c>
    </row>
    <row r="2178" spans="1:12" x14ac:dyDescent="0.2">
      <c r="A2178" s="2" t="s">
        <v>2612</v>
      </c>
      <c r="B2178" s="2" t="s">
        <v>51</v>
      </c>
      <c r="C2178" s="2" t="s">
        <v>520</v>
      </c>
      <c r="D2178" s="2" t="s">
        <v>45</v>
      </c>
      <c r="E2178" s="2" t="s">
        <v>89</v>
      </c>
      <c r="F2178" s="2">
        <v>2832.66</v>
      </c>
      <c r="G2178" s="2">
        <v>0</v>
      </c>
      <c r="H2178" s="2">
        <v>2832.66</v>
      </c>
      <c r="I2178" s="2" t="s">
        <v>56</v>
      </c>
      <c r="J2178" s="4">
        <v>1</v>
      </c>
      <c r="K2178" t="str">
        <f>_xlfn.XLOOKUP(D2178, dim_channels!A:A, dim_channels!C:C, "Not Found")</f>
        <v>Corporate</v>
      </c>
      <c r="L2178" t="str">
        <f>_xlfn.XLOOKUP(D2178, dim_channels!A:A, dim_channels!B:B, "Not Found")</f>
        <v>Corporate Direct</v>
      </c>
    </row>
    <row r="2179" spans="1:12" x14ac:dyDescent="0.2">
      <c r="A2179" s="3" t="s">
        <v>2613</v>
      </c>
      <c r="B2179" s="3" t="s">
        <v>289</v>
      </c>
      <c r="C2179" s="3" t="s">
        <v>85</v>
      </c>
      <c r="D2179" s="3" t="s">
        <v>33</v>
      </c>
      <c r="E2179" s="3" t="s">
        <v>34</v>
      </c>
      <c r="F2179" s="3">
        <v>2707.04</v>
      </c>
      <c r="G2179" s="3">
        <v>406.06</v>
      </c>
      <c r="H2179" s="3">
        <v>2300.98</v>
      </c>
      <c r="I2179" s="3" t="s">
        <v>29</v>
      </c>
      <c r="J2179" s="5">
        <v>1.176472633399682</v>
      </c>
      <c r="K2179" t="str">
        <f>_xlfn.XLOOKUP(D2179, dim_channels!A:A, dim_channels!C:C, "Not Found")</f>
        <v>OTA</v>
      </c>
      <c r="L2179" t="str">
        <f>_xlfn.XLOOKUP(D2179, dim_channels!A:A, dim_channels!B:B, "Not Found")</f>
        <v>Booking.com</v>
      </c>
    </row>
    <row r="2180" spans="1:12" x14ac:dyDescent="0.2">
      <c r="A2180" s="2" t="s">
        <v>2614</v>
      </c>
      <c r="B2180" s="2" t="s">
        <v>405</v>
      </c>
      <c r="C2180" s="2" t="s">
        <v>2002</v>
      </c>
      <c r="D2180" s="2" t="s">
        <v>169</v>
      </c>
      <c r="E2180" s="2" t="s">
        <v>34</v>
      </c>
      <c r="F2180" s="2">
        <v>12271.45</v>
      </c>
      <c r="G2180" s="2">
        <v>2454.29</v>
      </c>
      <c r="H2180" s="2">
        <v>9817.16</v>
      </c>
      <c r="I2180" s="2" t="s">
        <v>29</v>
      </c>
      <c r="J2180" s="4">
        <v>1.25</v>
      </c>
      <c r="K2180" t="str">
        <f>_xlfn.XLOOKUP(D2180, dim_channels!A:A, dim_channels!C:C, "Not Found")</f>
        <v>GDS</v>
      </c>
      <c r="L2180" t="str">
        <f>_xlfn.XLOOKUP(D2180, dim_channels!A:A, dim_channels!B:B, "Not Found")</f>
        <v>GDS (Amadeus)</v>
      </c>
    </row>
    <row r="2181" spans="1:12" x14ac:dyDescent="0.2">
      <c r="A2181" s="3" t="s">
        <v>2615</v>
      </c>
      <c r="B2181" s="3" t="s">
        <v>551</v>
      </c>
      <c r="C2181" s="3" t="s">
        <v>558</v>
      </c>
      <c r="D2181" s="3" t="s">
        <v>33</v>
      </c>
      <c r="E2181" s="3" t="s">
        <v>60</v>
      </c>
      <c r="F2181" s="3">
        <v>2765.19</v>
      </c>
      <c r="G2181" s="3">
        <v>0</v>
      </c>
      <c r="H2181" s="3">
        <v>2765.19</v>
      </c>
      <c r="I2181" s="3" t="s">
        <v>56</v>
      </c>
      <c r="J2181" s="5">
        <v>1</v>
      </c>
      <c r="K2181" t="str">
        <f>_xlfn.XLOOKUP(D2181, dim_channels!A:A, dim_channels!C:C, "Not Found")</f>
        <v>OTA</v>
      </c>
      <c r="L2181" t="str">
        <f>_xlfn.XLOOKUP(D2181, dim_channels!A:A, dim_channels!B:B, "Not Found")</f>
        <v>Booking.com</v>
      </c>
    </row>
    <row r="2182" spans="1:12" x14ac:dyDescent="0.2">
      <c r="A2182" s="2" t="s">
        <v>2616</v>
      </c>
      <c r="B2182" s="2" t="s">
        <v>179</v>
      </c>
      <c r="C2182" s="2" t="s">
        <v>482</v>
      </c>
      <c r="D2182" s="2" t="s">
        <v>114</v>
      </c>
      <c r="E2182" s="2" t="s">
        <v>46</v>
      </c>
      <c r="F2182" s="2">
        <v>6091.46</v>
      </c>
      <c r="G2182" s="2">
        <v>609.15</v>
      </c>
      <c r="H2182" s="2">
        <v>5482.31</v>
      </c>
      <c r="I2182" s="2" t="s">
        <v>41</v>
      </c>
      <c r="J2182" s="4">
        <v>1.111111921799387</v>
      </c>
      <c r="K2182" t="str">
        <f>_xlfn.XLOOKUP(D2182, dim_channels!A:A, dim_channels!C:C, "Not Found")</f>
        <v>Offline</v>
      </c>
      <c r="L2182" t="str">
        <f>_xlfn.XLOOKUP(D2182, dim_channels!A:A, dim_channels!B:B, "Not Found")</f>
        <v>Travel Agency</v>
      </c>
    </row>
    <row r="2183" spans="1:12" x14ac:dyDescent="0.2">
      <c r="A2183" s="3" t="s">
        <v>2617</v>
      </c>
      <c r="B2183" s="3" t="s">
        <v>300</v>
      </c>
      <c r="C2183" s="3" t="s">
        <v>460</v>
      </c>
      <c r="D2183" s="3" t="s">
        <v>52</v>
      </c>
      <c r="E2183" s="3" t="s">
        <v>60</v>
      </c>
      <c r="F2183" s="3">
        <v>2668.82</v>
      </c>
      <c r="G2183" s="3">
        <v>0</v>
      </c>
      <c r="H2183" s="3">
        <v>2668.82</v>
      </c>
      <c r="I2183" s="3" t="s">
        <v>41</v>
      </c>
      <c r="J2183" s="5">
        <v>1</v>
      </c>
      <c r="K2183" t="str">
        <f>_xlfn.XLOOKUP(D2183, dim_channels!A:A, dim_channels!C:C, "Not Found")</f>
        <v>OTA</v>
      </c>
      <c r="L2183" t="str">
        <f>_xlfn.XLOOKUP(D2183, dim_channels!A:A, dim_channels!B:B, "Not Found")</f>
        <v>Agoda</v>
      </c>
    </row>
    <row r="2184" spans="1:12" x14ac:dyDescent="0.2">
      <c r="A2184" s="2" t="s">
        <v>2618</v>
      </c>
      <c r="B2184" s="2" t="s">
        <v>564</v>
      </c>
      <c r="C2184" s="2" t="s">
        <v>32</v>
      </c>
      <c r="D2184" s="2" t="s">
        <v>52</v>
      </c>
      <c r="E2184" s="2" t="s">
        <v>34</v>
      </c>
      <c r="F2184" s="2">
        <v>14028.87</v>
      </c>
      <c r="G2184" s="2">
        <v>1683.46</v>
      </c>
      <c r="H2184" s="2">
        <v>12345.41</v>
      </c>
      <c r="I2184" s="2" t="s">
        <v>41</v>
      </c>
      <c r="J2184" s="4">
        <v>1.1363632313548111</v>
      </c>
      <c r="K2184" t="str">
        <f>_xlfn.XLOOKUP(D2184, dim_channels!A:A, dim_channels!C:C, "Not Found")</f>
        <v>OTA</v>
      </c>
      <c r="L2184" t="str">
        <f>_xlfn.XLOOKUP(D2184, dim_channels!A:A, dim_channels!B:B, "Not Found")</f>
        <v>Agoda</v>
      </c>
    </row>
    <row r="2185" spans="1:12" x14ac:dyDescent="0.2">
      <c r="A2185" s="3" t="s">
        <v>2619</v>
      </c>
      <c r="B2185" s="3" t="s">
        <v>891</v>
      </c>
      <c r="C2185" s="3" t="s">
        <v>72</v>
      </c>
      <c r="D2185" s="3" t="s">
        <v>114</v>
      </c>
      <c r="E2185" s="3" t="s">
        <v>46</v>
      </c>
      <c r="F2185" s="3">
        <v>4744.91</v>
      </c>
      <c r="G2185" s="3">
        <v>474.49</v>
      </c>
      <c r="H2185" s="3">
        <v>4270.42</v>
      </c>
      <c r="I2185" s="3" t="s">
        <v>29</v>
      </c>
      <c r="J2185" s="5">
        <v>1.1111108509233281</v>
      </c>
      <c r="K2185" t="str">
        <f>_xlfn.XLOOKUP(D2185, dim_channels!A:A, dim_channels!C:C, "Not Found")</f>
        <v>Offline</v>
      </c>
      <c r="L2185" t="str">
        <f>_xlfn.XLOOKUP(D2185, dim_channels!A:A, dim_channels!B:B, "Not Found")</f>
        <v>Travel Agency</v>
      </c>
    </row>
    <row r="2186" spans="1:12" x14ac:dyDescent="0.2">
      <c r="A2186" s="2" t="s">
        <v>2620</v>
      </c>
      <c r="B2186" s="2" t="s">
        <v>291</v>
      </c>
      <c r="C2186" s="2" t="s">
        <v>291</v>
      </c>
      <c r="D2186" s="2" t="s">
        <v>52</v>
      </c>
      <c r="E2186" s="2" t="s">
        <v>60</v>
      </c>
      <c r="F2186" s="2">
        <v>16473.86</v>
      </c>
      <c r="G2186" s="2">
        <v>0</v>
      </c>
      <c r="H2186" s="2">
        <v>16473.86</v>
      </c>
      <c r="I2186" s="2" t="s">
        <v>29</v>
      </c>
      <c r="J2186" s="4">
        <v>1</v>
      </c>
      <c r="K2186" t="str">
        <f>_xlfn.XLOOKUP(D2186, dim_channels!A:A, dim_channels!C:C, "Not Found")</f>
        <v>OTA</v>
      </c>
      <c r="L2186" t="str">
        <f>_xlfn.XLOOKUP(D2186, dim_channels!A:A, dim_channels!B:B, "Not Found")</f>
        <v>Agoda</v>
      </c>
    </row>
    <row r="2187" spans="1:12" x14ac:dyDescent="0.2">
      <c r="A2187" s="3" t="s">
        <v>2621</v>
      </c>
      <c r="B2187" s="3" t="s">
        <v>564</v>
      </c>
      <c r="C2187" s="3" t="s">
        <v>409</v>
      </c>
      <c r="D2187" s="3" t="s">
        <v>33</v>
      </c>
      <c r="E2187" s="3" t="s">
        <v>28</v>
      </c>
      <c r="F2187" s="3">
        <v>3884.01</v>
      </c>
      <c r="G2187" s="3">
        <v>582.6</v>
      </c>
      <c r="H2187" s="3">
        <v>3301.41</v>
      </c>
      <c r="I2187" s="3" t="s">
        <v>29</v>
      </c>
      <c r="J2187" s="5">
        <v>1.176470053704326</v>
      </c>
      <c r="K2187" t="str">
        <f>_xlfn.XLOOKUP(D2187, dim_channels!A:A, dim_channels!C:C, "Not Found")</f>
        <v>OTA</v>
      </c>
      <c r="L2187" t="str">
        <f>_xlfn.XLOOKUP(D2187, dim_channels!A:A, dim_channels!B:B, "Not Found")</f>
        <v>Booking.com</v>
      </c>
    </row>
    <row r="2188" spans="1:12" x14ac:dyDescent="0.2">
      <c r="A2188" s="2" t="s">
        <v>2622</v>
      </c>
      <c r="B2188" s="2" t="s">
        <v>133</v>
      </c>
      <c r="C2188" s="2" t="s">
        <v>171</v>
      </c>
      <c r="D2188" s="2" t="s">
        <v>27</v>
      </c>
      <c r="E2188" s="2" t="s">
        <v>34</v>
      </c>
      <c r="F2188" s="2">
        <v>14423.31</v>
      </c>
      <c r="G2188" s="2">
        <v>2596.1999999999998</v>
      </c>
      <c r="H2188" s="2">
        <v>11827.11</v>
      </c>
      <c r="I2188" s="2" t="s">
        <v>41</v>
      </c>
      <c r="J2188" s="4">
        <v>1.219512628190657</v>
      </c>
      <c r="K2188" t="str">
        <f>_xlfn.XLOOKUP(D2188, dim_channels!A:A, dim_channels!C:C, "Not Found")</f>
        <v>OTA</v>
      </c>
      <c r="L2188" t="str">
        <f>_xlfn.XLOOKUP(D2188, dim_channels!A:A, dim_channels!B:B, "Not Found")</f>
        <v>Expedia</v>
      </c>
    </row>
    <row r="2189" spans="1:12" x14ac:dyDescent="0.2">
      <c r="A2189" s="3" t="s">
        <v>2623</v>
      </c>
      <c r="B2189" s="3" t="s">
        <v>227</v>
      </c>
      <c r="C2189" s="3" t="s">
        <v>66</v>
      </c>
      <c r="D2189" s="3" t="s">
        <v>64</v>
      </c>
      <c r="E2189" s="3" t="s">
        <v>28</v>
      </c>
      <c r="F2189" s="3">
        <v>2516.71</v>
      </c>
      <c r="G2189" s="3">
        <v>0</v>
      </c>
      <c r="H2189" s="3">
        <v>2516.71</v>
      </c>
      <c r="I2189" s="3" t="s">
        <v>29</v>
      </c>
      <c r="J2189" s="5">
        <v>1</v>
      </c>
      <c r="K2189" t="str">
        <f>_xlfn.XLOOKUP(D2189, dim_channels!A:A, dim_channels!C:C, "Not Found")</f>
        <v>Direct</v>
      </c>
      <c r="L2189" t="str">
        <f>_xlfn.XLOOKUP(D2189, dim_channels!A:A, dim_channels!B:B, "Not Found")</f>
        <v>Direct Website</v>
      </c>
    </row>
    <row r="2190" spans="1:12" x14ac:dyDescent="0.2">
      <c r="A2190" s="2" t="s">
        <v>2624</v>
      </c>
      <c r="B2190" s="2" t="s">
        <v>1825</v>
      </c>
      <c r="C2190" s="2" t="s">
        <v>367</v>
      </c>
      <c r="D2190" s="2" t="s">
        <v>52</v>
      </c>
      <c r="E2190" s="2" t="s">
        <v>60</v>
      </c>
      <c r="F2190" s="2">
        <v>8106.83</v>
      </c>
      <c r="G2190" s="2">
        <v>0</v>
      </c>
      <c r="H2190" s="2">
        <v>8106.83</v>
      </c>
      <c r="I2190" s="2" t="s">
        <v>29</v>
      </c>
      <c r="J2190" s="4">
        <v>1</v>
      </c>
      <c r="K2190" t="str">
        <f>_xlfn.XLOOKUP(D2190, dim_channels!A:A, dim_channels!C:C, "Not Found")</f>
        <v>OTA</v>
      </c>
      <c r="L2190" t="str">
        <f>_xlfn.XLOOKUP(D2190, dim_channels!A:A, dim_channels!B:B, "Not Found")</f>
        <v>Agoda</v>
      </c>
    </row>
    <row r="2191" spans="1:12" x14ac:dyDescent="0.2">
      <c r="A2191" s="3" t="s">
        <v>2625</v>
      </c>
      <c r="B2191" s="3" t="s">
        <v>396</v>
      </c>
      <c r="C2191" s="3" t="s">
        <v>189</v>
      </c>
      <c r="D2191" s="3" t="s">
        <v>64</v>
      </c>
      <c r="E2191" s="3" t="s">
        <v>34</v>
      </c>
      <c r="F2191" s="3">
        <v>3565.75</v>
      </c>
      <c r="G2191" s="3">
        <v>0</v>
      </c>
      <c r="H2191" s="3">
        <v>3565.75</v>
      </c>
      <c r="I2191" s="3" t="s">
        <v>41</v>
      </c>
      <c r="J2191" s="5">
        <v>1</v>
      </c>
      <c r="K2191" t="str">
        <f>_xlfn.XLOOKUP(D2191, dim_channels!A:A, dim_channels!C:C, "Not Found")</f>
        <v>Direct</v>
      </c>
      <c r="L2191" t="str">
        <f>_xlfn.XLOOKUP(D2191, dim_channels!A:A, dim_channels!B:B, "Not Found")</f>
        <v>Direct Website</v>
      </c>
    </row>
    <row r="2192" spans="1:12" x14ac:dyDescent="0.2">
      <c r="A2192" s="2" t="s">
        <v>2626</v>
      </c>
      <c r="B2192" s="2" t="s">
        <v>471</v>
      </c>
      <c r="C2192" s="2" t="s">
        <v>771</v>
      </c>
      <c r="D2192" s="2" t="s">
        <v>169</v>
      </c>
      <c r="E2192" s="2" t="s">
        <v>46</v>
      </c>
      <c r="F2192" s="2">
        <v>3813.13</v>
      </c>
      <c r="G2192" s="2">
        <v>762.63</v>
      </c>
      <c r="H2192" s="2">
        <v>3050.5</v>
      </c>
      <c r="I2192" s="2" t="s">
        <v>29</v>
      </c>
      <c r="J2192" s="4">
        <v>1.2500016390755611</v>
      </c>
      <c r="K2192" t="str">
        <f>_xlfn.XLOOKUP(D2192, dim_channels!A:A, dim_channels!C:C, "Not Found")</f>
        <v>GDS</v>
      </c>
      <c r="L2192" t="str">
        <f>_xlfn.XLOOKUP(D2192, dim_channels!A:A, dim_channels!B:B, "Not Found")</f>
        <v>GDS (Amadeus)</v>
      </c>
    </row>
    <row r="2193" spans="1:12" x14ac:dyDescent="0.2">
      <c r="A2193" s="3" t="s">
        <v>2627</v>
      </c>
      <c r="B2193" s="3" t="s">
        <v>286</v>
      </c>
      <c r="C2193" s="3" t="s">
        <v>458</v>
      </c>
      <c r="D2193" s="3" t="s">
        <v>114</v>
      </c>
      <c r="E2193" s="3" t="s">
        <v>46</v>
      </c>
      <c r="F2193" s="3">
        <v>12963.88</v>
      </c>
      <c r="G2193" s="3">
        <v>1296.3900000000001</v>
      </c>
      <c r="H2193" s="3">
        <v>11667.49</v>
      </c>
      <c r="I2193" s="3" t="s">
        <v>41</v>
      </c>
      <c r="J2193" s="5">
        <v>1.1111113015738601</v>
      </c>
      <c r="K2193" t="str">
        <f>_xlfn.XLOOKUP(D2193, dim_channels!A:A, dim_channels!C:C, "Not Found")</f>
        <v>Offline</v>
      </c>
      <c r="L2193" t="str">
        <f>_xlfn.XLOOKUP(D2193, dim_channels!A:A, dim_channels!B:B, "Not Found")</f>
        <v>Travel Agency</v>
      </c>
    </row>
    <row r="2194" spans="1:12" x14ac:dyDescent="0.2">
      <c r="A2194" s="2" t="s">
        <v>2628</v>
      </c>
      <c r="B2194" s="2" t="s">
        <v>423</v>
      </c>
      <c r="C2194" s="2" t="s">
        <v>712</v>
      </c>
      <c r="D2194" s="2" t="s">
        <v>45</v>
      </c>
      <c r="E2194" s="2" t="s">
        <v>46</v>
      </c>
      <c r="F2194" s="2">
        <v>4556.8500000000004</v>
      </c>
      <c r="G2194" s="2">
        <v>227.84</v>
      </c>
      <c r="H2194" s="2">
        <v>4329.01</v>
      </c>
      <c r="I2194" s="2" t="s">
        <v>29</v>
      </c>
      <c r="J2194" s="4">
        <v>1.0526309710534281</v>
      </c>
      <c r="K2194" t="str">
        <f>_xlfn.XLOOKUP(D2194, dim_channels!A:A, dim_channels!C:C, "Not Found")</f>
        <v>Corporate</v>
      </c>
      <c r="L2194" t="str">
        <f>_xlfn.XLOOKUP(D2194, dim_channels!A:A, dim_channels!B:B, "Not Found")</f>
        <v>Corporate Direct</v>
      </c>
    </row>
    <row r="2195" spans="1:12" x14ac:dyDescent="0.2">
      <c r="A2195" s="3" t="s">
        <v>2629</v>
      </c>
      <c r="B2195" s="3" t="s">
        <v>351</v>
      </c>
      <c r="C2195" s="3" t="s">
        <v>560</v>
      </c>
      <c r="D2195" s="3" t="s">
        <v>45</v>
      </c>
      <c r="E2195" s="3" t="s">
        <v>89</v>
      </c>
      <c r="F2195" s="3">
        <v>3204.14</v>
      </c>
      <c r="G2195" s="3">
        <v>0</v>
      </c>
      <c r="H2195" s="3">
        <v>3204.14</v>
      </c>
      <c r="I2195" s="3" t="s">
        <v>56</v>
      </c>
      <c r="J2195" s="5">
        <v>1</v>
      </c>
      <c r="K2195" t="str">
        <f>_xlfn.XLOOKUP(D2195, dim_channels!A:A, dim_channels!C:C, "Not Found")</f>
        <v>Corporate</v>
      </c>
      <c r="L2195" t="str">
        <f>_xlfn.XLOOKUP(D2195, dim_channels!A:A, dim_channels!B:B, "Not Found")</f>
        <v>Corporate Direct</v>
      </c>
    </row>
    <row r="2196" spans="1:12" x14ac:dyDescent="0.2">
      <c r="A2196" s="2" t="s">
        <v>2630</v>
      </c>
      <c r="B2196" s="2" t="s">
        <v>109</v>
      </c>
      <c r="C2196" s="2" t="s">
        <v>139</v>
      </c>
      <c r="D2196" s="2" t="s">
        <v>169</v>
      </c>
      <c r="E2196" s="2" t="s">
        <v>34</v>
      </c>
      <c r="F2196" s="2">
        <v>22899.67</v>
      </c>
      <c r="G2196" s="2">
        <v>4579.93</v>
      </c>
      <c r="H2196" s="2">
        <v>18319.740000000002</v>
      </c>
      <c r="I2196" s="2" t="s">
        <v>56</v>
      </c>
      <c r="J2196" s="4">
        <v>1.249999727070362</v>
      </c>
      <c r="K2196" t="str">
        <f>_xlfn.XLOOKUP(D2196, dim_channels!A:A, dim_channels!C:C, "Not Found")</f>
        <v>GDS</v>
      </c>
      <c r="L2196" t="str">
        <f>_xlfn.XLOOKUP(D2196, dim_channels!A:A, dim_channels!B:B, "Not Found")</f>
        <v>GDS (Amadeus)</v>
      </c>
    </row>
    <row r="2197" spans="1:12" x14ac:dyDescent="0.2">
      <c r="A2197" s="3" t="s">
        <v>2631</v>
      </c>
      <c r="B2197" s="3" t="s">
        <v>543</v>
      </c>
      <c r="C2197" s="3" t="s">
        <v>619</v>
      </c>
      <c r="D2197" s="3" t="s">
        <v>52</v>
      </c>
      <c r="E2197" s="3" t="s">
        <v>60</v>
      </c>
      <c r="F2197" s="3">
        <v>4850.84</v>
      </c>
      <c r="G2197" s="3">
        <v>0</v>
      </c>
      <c r="H2197" s="3">
        <v>4850.84</v>
      </c>
      <c r="I2197" s="3" t="s">
        <v>29</v>
      </c>
      <c r="J2197" s="5">
        <v>1</v>
      </c>
      <c r="K2197" t="str">
        <f>_xlfn.XLOOKUP(D2197, dim_channels!A:A, dim_channels!C:C, "Not Found")</f>
        <v>OTA</v>
      </c>
      <c r="L2197" t="str">
        <f>_xlfn.XLOOKUP(D2197, dim_channels!A:A, dim_channels!B:B, "Not Found")</f>
        <v>Agoda</v>
      </c>
    </row>
    <row r="2198" spans="1:12" x14ac:dyDescent="0.2">
      <c r="A2198" s="2" t="s">
        <v>2632</v>
      </c>
      <c r="B2198" s="2" t="s">
        <v>219</v>
      </c>
      <c r="C2198" s="2" t="s">
        <v>242</v>
      </c>
      <c r="D2198" s="2" t="s">
        <v>27</v>
      </c>
      <c r="E2198" s="2" t="s">
        <v>60</v>
      </c>
      <c r="F2198" s="2">
        <v>8343.83</v>
      </c>
      <c r="G2198" s="2">
        <v>0</v>
      </c>
      <c r="H2198" s="2">
        <v>8343.83</v>
      </c>
      <c r="I2198" s="2" t="s">
        <v>41</v>
      </c>
      <c r="J2198" s="4">
        <v>1</v>
      </c>
      <c r="K2198" t="str">
        <f>_xlfn.XLOOKUP(D2198, dim_channels!A:A, dim_channels!C:C, "Not Found")</f>
        <v>OTA</v>
      </c>
      <c r="L2198" t="str">
        <f>_xlfn.XLOOKUP(D2198, dim_channels!A:A, dim_channels!B:B, "Not Found")</f>
        <v>Expedia</v>
      </c>
    </row>
    <row r="2199" spans="1:12" x14ac:dyDescent="0.2">
      <c r="A2199" s="3" t="s">
        <v>2633</v>
      </c>
      <c r="B2199" s="3" t="s">
        <v>824</v>
      </c>
      <c r="C2199" s="3" t="s">
        <v>246</v>
      </c>
      <c r="D2199" s="3" t="s">
        <v>64</v>
      </c>
      <c r="E2199" s="3" t="s">
        <v>34</v>
      </c>
      <c r="F2199" s="3">
        <v>11406.55</v>
      </c>
      <c r="G2199" s="3">
        <v>0</v>
      </c>
      <c r="H2199" s="3">
        <v>11406.55</v>
      </c>
      <c r="I2199" s="3" t="s">
        <v>41</v>
      </c>
      <c r="J2199" s="5">
        <v>1</v>
      </c>
      <c r="K2199" t="str">
        <f>_xlfn.XLOOKUP(D2199, dim_channels!A:A, dim_channels!C:C, "Not Found")</f>
        <v>Direct</v>
      </c>
      <c r="L2199" t="str">
        <f>_xlfn.XLOOKUP(D2199, dim_channels!A:A, dim_channels!B:B, "Not Found")</f>
        <v>Direct Website</v>
      </c>
    </row>
    <row r="2200" spans="1:12" x14ac:dyDescent="0.2">
      <c r="A2200" s="2" t="s">
        <v>2634</v>
      </c>
      <c r="B2200" s="2" t="s">
        <v>84</v>
      </c>
      <c r="C2200" s="2" t="s">
        <v>373</v>
      </c>
      <c r="D2200" s="2" t="s">
        <v>206</v>
      </c>
      <c r="E2200" s="2" t="s">
        <v>207</v>
      </c>
      <c r="F2200" s="2">
        <v>4306.26</v>
      </c>
      <c r="G2200" s="2">
        <v>0</v>
      </c>
      <c r="H2200" s="2">
        <v>4306.26</v>
      </c>
      <c r="I2200" s="2" t="s">
        <v>29</v>
      </c>
      <c r="J2200" s="4">
        <v>1</v>
      </c>
      <c r="K2200" t="str">
        <f>_xlfn.XLOOKUP(D2200, dim_channels!A:A, dim_channels!C:C, "Not Found")</f>
        <v>Direct</v>
      </c>
      <c r="L2200" t="str">
        <f>_xlfn.XLOOKUP(D2200, dim_channels!A:A, dim_channels!B:B, "Not Found")</f>
        <v>Walk-in</v>
      </c>
    </row>
    <row r="2201" spans="1:12" x14ac:dyDescent="0.2">
      <c r="A2201" s="3" t="s">
        <v>2635</v>
      </c>
      <c r="B2201" s="3" t="s">
        <v>92</v>
      </c>
      <c r="C2201" s="3" t="s">
        <v>720</v>
      </c>
      <c r="D2201" s="3" t="s">
        <v>27</v>
      </c>
      <c r="E2201" s="3" t="s">
        <v>60</v>
      </c>
      <c r="F2201" s="3">
        <v>4598.32</v>
      </c>
      <c r="G2201" s="3">
        <v>0</v>
      </c>
      <c r="H2201" s="3">
        <v>4598.32</v>
      </c>
      <c r="I2201" s="3" t="s">
        <v>29</v>
      </c>
      <c r="J2201" s="5">
        <v>1</v>
      </c>
      <c r="K2201" t="str">
        <f>_xlfn.XLOOKUP(D2201, dim_channels!A:A, dim_channels!C:C, "Not Found")</f>
        <v>OTA</v>
      </c>
      <c r="L2201" t="str">
        <f>_xlfn.XLOOKUP(D2201, dim_channels!A:A, dim_channels!B:B, "Not Found")</f>
        <v>Expedia</v>
      </c>
    </row>
    <row r="2202" spans="1:12" x14ac:dyDescent="0.2">
      <c r="A2202" s="2" t="s">
        <v>2636</v>
      </c>
      <c r="B2202" s="2" t="s">
        <v>567</v>
      </c>
      <c r="C2202" s="2" t="s">
        <v>762</v>
      </c>
      <c r="D2202" s="2" t="s">
        <v>52</v>
      </c>
      <c r="E2202" s="2" t="s">
        <v>60</v>
      </c>
      <c r="F2202" s="2">
        <v>15150.41</v>
      </c>
      <c r="G2202" s="2">
        <v>0</v>
      </c>
      <c r="H2202" s="2">
        <v>15150.41</v>
      </c>
      <c r="I2202" s="2" t="s">
        <v>29</v>
      </c>
      <c r="J2202" s="4">
        <v>1</v>
      </c>
      <c r="K2202" t="str">
        <f>_xlfn.XLOOKUP(D2202, dim_channels!A:A, dim_channels!C:C, "Not Found")</f>
        <v>OTA</v>
      </c>
      <c r="L2202" t="str">
        <f>_xlfn.XLOOKUP(D2202, dim_channels!A:A, dim_channels!B:B, "Not Found")</f>
        <v>Agoda</v>
      </c>
    </row>
    <row r="2203" spans="1:12" x14ac:dyDescent="0.2">
      <c r="A2203" s="3" t="s">
        <v>2637</v>
      </c>
      <c r="B2203" s="3" t="s">
        <v>487</v>
      </c>
      <c r="C2203" s="3" t="s">
        <v>340</v>
      </c>
      <c r="D2203" s="3" t="s">
        <v>33</v>
      </c>
      <c r="E2203" s="3" t="s">
        <v>60</v>
      </c>
      <c r="F2203" s="3">
        <v>5148.74</v>
      </c>
      <c r="G2203" s="3">
        <v>0</v>
      </c>
      <c r="H2203" s="3">
        <v>5148.74</v>
      </c>
      <c r="I2203" s="3" t="s">
        <v>29</v>
      </c>
      <c r="J2203" s="5">
        <v>1</v>
      </c>
      <c r="K2203" t="str">
        <f>_xlfn.XLOOKUP(D2203, dim_channels!A:A, dim_channels!C:C, "Not Found")</f>
        <v>OTA</v>
      </c>
      <c r="L2203" t="str">
        <f>_xlfn.XLOOKUP(D2203, dim_channels!A:A, dim_channels!B:B, "Not Found")</f>
        <v>Booking.com</v>
      </c>
    </row>
    <row r="2204" spans="1:12" x14ac:dyDescent="0.2">
      <c r="A2204" s="2" t="s">
        <v>2638</v>
      </c>
      <c r="B2204" s="2" t="s">
        <v>62</v>
      </c>
      <c r="C2204" s="2" t="s">
        <v>824</v>
      </c>
      <c r="D2204" s="2" t="s">
        <v>169</v>
      </c>
      <c r="E2204" s="2" t="s">
        <v>34</v>
      </c>
      <c r="F2204" s="2">
        <v>12410.96</v>
      </c>
      <c r="G2204" s="2">
        <v>2482.19</v>
      </c>
      <c r="H2204" s="2">
        <v>9928.77</v>
      </c>
      <c r="I2204" s="2" t="s">
        <v>41</v>
      </c>
      <c r="J2204" s="4">
        <v>1.2499997482064751</v>
      </c>
      <c r="K2204" t="str">
        <f>_xlfn.XLOOKUP(D2204, dim_channels!A:A, dim_channels!C:C, "Not Found")</f>
        <v>GDS</v>
      </c>
      <c r="L2204" t="str">
        <f>_xlfn.XLOOKUP(D2204, dim_channels!A:A, dim_channels!B:B, "Not Found")</f>
        <v>GDS (Amadeus)</v>
      </c>
    </row>
    <row r="2205" spans="1:12" x14ac:dyDescent="0.2">
      <c r="A2205" s="3" t="s">
        <v>2639</v>
      </c>
      <c r="B2205" s="3" t="s">
        <v>705</v>
      </c>
      <c r="C2205" s="3" t="s">
        <v>807</v>
      </c>
      <c r="D2205" s="3" t="s">
        <v>27</v>
      </c>
      <c r="E2205" s="3" t="s">
        <v>60</v>
      </c>
      <c r="F2205" s="3">
        <v>4935.45</v>
      </c>
      <c r="G2205" s="3">
        <v>0</v>
      </c>
      <c r="H2205" s="3">
        <v>4935.45</v>
      </c>
      <c r="I2205" s="3" t="s">
        <v>29</v>
      </c>
      <c r="J2205" s="5">
        <v>1</v>
      </c>
      <c r="K2205" t="str">
        <f>_xlfn.XLOOKUP(D2205, dim_channels!A:A, dim_channels!C:C, "Not Found")</f>
        <v>OTA</v>
      </c>
      <c r="L2205" t="str">
        <f>_xlfn.XLOOKUP(D2205, dim_channels!A:A, dim_channels!B:B, "Not Found")</f>
        <v>Expedia</v>
      </c>
    </row>
    <row r="2206" spans="1:12" x14ac:dyDescent="0.2">
      <c r="A2206" s="2" t="s">
        <v>2640</v>
      </c>
      <c r="B2206" s="2" t="s">
        <v>164</v>
      </c>
      <c r="C2206" s="2" t="s">
        <v>475</v>
      </c>
      <c r="D2206" s="2" t="s">
        <v>45</v>
      </c>
      <c r="E2206" s="2" t="s">
        <v>89</v>
      </c>
      <c r="F2206" s="2">
        <v>8557.58</v>
      </c>
      <c r="G2206" s="2">
        <v>0</v>
      </c>
      <c r="H2206" s="2">
        <v>8557.58</v>
      </c>
      <c r="I2206" s="2" t="s">
        <v>29</v>
      </c>
      <c r="J2206" s="4">
        <v>1</v>
      </c>
      <c r="K2206" t="str">
        <f>_xlfn.XLOOKUP(D2206, dim_channels!A:A, dim_channels!C:C, "Not Found")</f>
        <v>Corporate</v>
      </c>
      <c r="L2206" t="str">
        <f>_xlfn.XLOOKUP(D2206, dim_channels!A:A, dim_channels!B:B, "Not Found")</f>
        <v>Corporate Direct</v>
      </c>
    </row>
    <row r="2207" spans="1:12" x14ac:dyDescent="0.2">
      <c r="A2207" s="3" t="s">
        <v>2641</v>
      </c>
      <c r="B2207" s="3" t="s">
        <v>566</v>
      </c>
      <c r="C2207" s="3" t="s">
        <v>762</v>
      </c>
      <c r="D2207" s="3" t="s">
        <v>52</v>
      </c>
      <c r="E2207" s="3" t="s">
        <v>34</v>
      </c>
      <c r="F2207" s="3">
        <v>9048.52</v>
      </c>
      <c r="G2207" s="3">
        <v>1085.82</v>
      </c>
      <c r="H2207" s="3">
        <v>7962.7</v>
      </c>
      <c r="I2207" s="3" t="s">
        <v>29</v>
      </c>
      <c r="J2207" s="5">
        <v>1.1363632938576109</v>
      </c>
      <c r="K2207" t="str">
        <f>_xlfn.XLOOKUP(D2207, dim_channels!A:A, dim_channels!C:C, "Not Found")</f>
        <v>OTA</v>
      </c>
      <c r="L2207" t="str">
        <f>_xlfn.XLOOKUP(D2207, dim_channels!A:A, dim_channels!B:B, "Not Found")</f>
        <v>Agoda</v>
      </c>
    </row>
    <row r="2208" spans="1:12" x14ac:dyDescent="0.2">
      <c r="A2208" s="2" t="s">
        <v>2642</v>
      </c>
      <c r="B2208" s="2" t="s">
        <v>708</v>
      </c>
      <c r="C2208" s="2" t="s">
        <v>234</v>
      </c>
      <c r="D2208" s="2" t="s">
        <v>64</v>
      </c>
      <c r="E2208" s="2" t="s">
        <v>28</v>
      </c>
      <c r="F2208" s="2">
        <v>7272.49</v>
      </c>
      <c r="G2208" s="2">
        <v>0</v>
      </c>
      <c r="H2208" s="2">
        <v>7272.49</v>
      </c>
      <c r="I2208" s="2" t="s">
        <v>29</v>
      </c>
      <c r="J2208" s="4">
        <v>1</v>
      </c>
      <c r="K2208" t="str">
        <f>_xlfn.XLOOKUP(D2208, dim_channels!A:A, dim_channels!C:C, "Not Found")</f>
        <v>Direct</v>
      </c>
      <c r="L2208" t="str">
        <f>_xlfn.XLOOKUP(D2208, dim_channels!A:A, dim_channels!B:B, "Not Found")</f>
        <v>Direct Website</v>
      </c>
    </row>
    <row r="2209" spans="1:12" x14ac:dyDescent="0.2">
      <c r="A2209" s="3" t="s">
        <v>2643</v>
      </c>
      <c r="B2209" s="3" t="s">
        <v>219</v>
      </c>
      <c r="C2209" s="3" t="s">
        <v>202</v>
      </c>
      <c r="D2209" s="3" t="s">
        <v>45</v>
      </c>
      <c r="E2209" s="3" t="s">
        <v>89</v>
      </c>
      <c r="F2209" s="3">
        <v>5413.03</v>
      </c>
      <c r="G2209" s="3">
        <v>0</v>
      </c>
      <c r="H2209" s="3">
        <v>5413.03</v>
      </c>
      <c r="I2209" s="3" t="s">
        <v>29</v>
      </c>
      <c r="J2209" s="5">
        <v>1</v>
      </c>
      <c r="K2209" t="str">
        <f>_xlfn.XLOOKUP(D2209, dim_channels!A:A, dim_channels!C:C, "Not Found")</f>
        <v>Corporate</v>
      </c>
      <c r="L2209" t="str">
        <f>_xlfn.XLOOKUP(D2209, dim_channels!A:A, dim_channels!B:B, "Not Found")</f>
        <v>Corporate Direct</v>
      </c>
    </row>
    <row r="2210" spans="1:12" x14ac:dyDescent="0.2">
      <c r="A2210" s="2" t="s">
        <v>2644</v>
      </c>
      <c r="B2210" s="2" t="s">
        <v>348</v>
      </c>
      <c r="C2210" s="2" t="s">
        <v>504</v>
      </c>
      <c r="D2210" s="2" t="s">
        <v>33</v>
      </c>
      <c r="E2210" s="2" t="s">
        <v>60</v>
      </c>
      <c r="F2210" s="2">
        <v>13394.17</v>
      </c>
      <c r="G2210" s="2">
        <v>0</v>
      </c>
      <c r="H2210" s="2">
        <v>13394.17</v>
      </c>
      <c r="I2210" s="2" t="s">
        <v>29</v>
      </c>
      <c r="J2210" s="4">
        <v>1</v>
      </c>
      <c r="K2210" t="str">
        <f>_xlfn.XLOOKUP(D2210, dim_channels!A:A, dim_channels!C:C, "Not Found")</f>
        <v>OTA</v>
      </c>
      <c r="L2210" t="str">
        <f>_xlfn.XLOOKUP(D2210, dim_channels!A:A, dim_channels!B:B, "Not Found")</f>
        <v>Booking.com</v>
      </c>
    </row>
    <row r="2211" spans="1:12" x14ac:dyDescent="0.2">
      <c r="A2211" s="3" t="s">
        <v>2645</v>
      </c>
      <c r="B2211" s="3" t="s">
        <v>612</v>
      </c>
      <c r="C2211" s="3" t="s">
        <v>666</v>
      </c>
      <c r="D2211" s="3" t="s">
        <v>52</v>
      </c>
      <c r="E2211" s="3" t="s">
        <v>60</v>
      </c>
      <c r="F2211" s="3">
        <v>2493.35</v>
      </c>
      <c r="G2211" s="3">
        <v>0</v>
      </c>
      <c r="H2211" s="3">
        <v>2493.35</v>
      </c>
      <c r="I2211" s="3" t="s">
        <v>29</v>
      </c>
      <c r="J2211" s="5">
        <v>1</v>
      </c>
      <c r="K2211" t="str">
        <f>_xlfn.XLOOKUP(D2211, dim_channels!A:A, dim_channels!C:C, "Not Found")</f>
        <v>OTA</v>
      </c>
      <c r="L2211" t="str">
        <f>_xlfn.XLOOKUP(D2211, dim_channels!A:A, dim_channels!B:B, "Not Found")</f>
        <v>Agoda</v>
      </c>
    </row>
    <row r="2212" spans="1:12" x14ac:dyDescent="0.2">
      <c r="A2212" s="2" t="s">
        <v>2646</v>
      </c>
      <c r="B2212" s="2" t="s">
        <v>78</v>
      </c>
      <c r="C2212" s="2" t="s">
        <v>384</v>
      </c>
      <c r="D2212" s="2" t="s">
        <v>114</v>
      </c>
      <c r="E2212" s="2" t="s">
        <v>115</v>
      </c>
      <c r="F2212" s="2">
        <v>2703.66</v>
      </c>
      <c r="G2212" s="2">
        <v>270.37</v>
      </c>
      <c r="H2212" s="2">
        <v>2433.29</v>
      </c>
      <c r="I2212" s="2" t="s">
        <v>29</v>
      </c>
      <c r="J2212" s="4">
        <v>1.1111129376276561</v>
      </c>
      <c r="K2212" t="str">
        <f>_xlfn.XLOOKUP(D2212, dim_channels!A:A, dim_channels!C:C, "Not Found")</f>
        <v>Offline</v>
      </c>
      <c r="L2212" t="str">
        <f>_xlfn.XLOOKUP(D2212, dim_channels!A:A, dim_channels!B:B, "Not Found")</f>
        <v>Travel Agency</v>
      </c>
    </row>
    <row r="2213" spans="1:12" x14ac:dyDescent="0.2">
      <c r="A2213" s="3" t="s">
        <v>2647</v>
      </c>
      <c r="B2213" s="3" t="s">
        <v>343</v>
      </c>
      <c r="C2213" s="3" t="s">
        <v>155</v>
      </c>
      <c r="D2213" s="3" t="s">
        <v>52</v>
      </c>
      <c r="E2213" s="3" t="s">
        <v>34</v>
      </c>
      <c r="F2213" s="3">
        <v>8535.44</v>
      </c>
      <c r="G2213" s="3">
        <v>1024.25</v>
      </c>
      <c r="H2213" s="3">
        <v>7511.19</v>
      </c>
      <c r="I2213" s="3" t="s">
        <v>29</v>
      </c>
      <c r="J2213" s="5">
        <v>1.136363212753239</v>
      </c>
      <c r="K2213" t="str">
        <f>_xlfn.XLOOKUP(D2213, dim_channels!A:A, dim_channels!C:C, "Not Found")</f>
        <v>OTA</v>
      </c>
      <c r="L2213" t="str">
        <f>_xlfn.XLOOKUP(D2213, dim_channels!A:A, dim_channels!B:B, "Not Found")</f>
        <v>Agoda</v>
      </c>
    </row>
    <row r="2214" spans="1:12" x14ac:dyDescent="0.2">
      <c r="A2214" s="2" t="s">
        <v>2648</v>
      </c>
      <c r="B2214" s="2" t="s">
        <v>209</v>
      </c>
      <c r="C2214" s="2" t="s">
        <v>685</v>
      </c>
      <c r="D2214" s="2" t="s">
        <v>52</v>
      </c>
      <c r="E2214" s="2" t="s">
        <v>34</v>
      </c>
      <c r="F2214" s="2">
        <v>2621.33</v>
      </c>
      <c r="G2214" s="2">
        <v>314.56</v>
      </c>
      <c r="H2214" s="2">
        <v>2306.77</v>
      </c>
      <c r="I2214" s="2" t="s">
        <v>29</v>
      </c>
      <c r="J2214" s="4">
        <v>1.1363638334120869</v>
      </c>
      <c r="K2214" t="str">
        <f>_xlfn.XLOOKUP(D2214, dim_channels!A:A, dim_channels!C:C, "Not Found")</f>
        <v>OTA</v>
      </c>
      <c r="L2214" t="str">
        <f>_xlfn.XLOOKUP(D2214, dim_channels!A:A, dim_channels!B:B, "Not Found")</f>
        <v>Agoda</v>
      </c>
    </row>
    <row r="2215" spans="1:12" x14ac:dyDescent="0.2">
      <c r="A2215" s="3" t="s">
        <v>2649</v>
      </c>
      <c r="B2215" s="3" t="s">
        <v>516</v>
      </c>
      <c r="C2215" s="3" t="s">
        <v>753</v>
      </c>
      <c r="D2215" s="3" t="s">
        <v>33</v>
      </c>
      <c r="E2215" s="3" t="s">
        <v>28</v>
      </c>
      <c r="F2215" s="3">
        <v>6639.56</v>
      </c>
      <c r="G2215" s="3">
        <v>995.93</v>
      </c>
      <c r="H2215" s="3">
        <v>5643.63</v>
      </c>
      <c r="I2215" s="3" t="s">
        <v>41</v>
      </c>
      <c r="J2215" s="5">
        <v>1.1764697543956639</v>
      </c>
      <c r="K2215" t="str">
        <f>_xlfn.XLOOKUP(D2215, dim_channels!A:A, dim_channels!C:C, "Not Found")</f>
        <v>OTA</v>
      </c>
      <c r="L2215" t="str">
        <f>_xlfn.XLOOKUP(D2215, dim_channels!A:A, dim_channels!B:B, "Not Found")</f>
        <v>Booking.com</v>
      </c>
    </row>
    <row r="2216" spans="1:12" x14ac:dyDescent="0.2">
      <c r="A2216" s="2" t="s">
        <v>2650</v>
      </c>
      <c r="B2216" s="2" t="s">
        <v>705</v>
      </c>
      <c r="C2216" s="2" t="s">
        <v>378</v>
      </c>
      <c r="D2216" s="2" t="s">
        <v>64</v>
      </c>
      <c r="E2216" s="2" t="s">
        <v>34</v>
      </c>
      <c r="F2216" s="2">
        <v>9139.32</v>
      </c>
      <c r="G2216" s="2">
        <v>0</v>
      </c>
      <c r="H2216" s="2">
        <v>9139.32</v>
      </c>
      <c r="I2216" s="2" t="s">
        <v>29</v>
      </c>
      <c r="J2216" s="4">
        <v>1</v>
      </c>
      <c r="K2216" t="str">
        <f>_xlfn.XLOOKUP(D2216, dim_channels!A:A, dim_channels!C:C, "Not Found")</f>
        <v>Direct</v>
      </c>
      <c r="L2216" t="str">
        <f>_xlfn.XLOOKUP(D2216, dim_channels!A:A, dim_channels!B:B, "Not Found")</f>
        <v>Direct Website</v>
      </c>
    </row>
    <row r="2217" spans="1:12" x14ac:dyDescent="0.2">
      <c r="A2217" s="3" t="s">
        <v>2651</v>
      </c>
      <c r="B2217" s="3" t="s">
        <v>202</v>
      </c>
      <c r="C2217" s="3" t="s">
        <v>380</v>
      </c>
      <c r="D2217" s="3" t="s">
        <v>114</v>
      </c>
      <c r="E2217" s="3" t="s">
        <v>46</v>
      </c>
      <c r="F2217" s="3">
        <v>18484.77</v>
      </c>
      <c r="G2217" s="3">
        <v>1848.48</v>
      </c>
      <c r="H2217" s="3">
        <v>16636.29</v>
      </c>
      <c r="I2217" s="3" t="s">
        <v>29</v>
      </c>
      <c r="J2217" s="5">
        <v>1.1111113114762969</v>
      </c>
      <c r="K2217" t="str">
        <f>_xlfn.XLOOKUP(D2217, dim_channels!A:A, dim_channels!C:C, "Not Found")</f>
        <v>Offline</v>
      </c>
      <c r="L2217" t="str">
        <f>_xlfn.XLOOKUP(D2217, dim_channels!A:A, dim_channels!B:B, "Not Found")</f>
        <v>Travel Agency</v>
      </c>
    </row>
    <row r="2218" spans="1:12" x14ac:dyDescent="0.2">
      <c r="A2218" s="2" t="s">
        <v>2652</v>
      </c>
      <c r="B2218" s="2" t="s">
        <v>570</v>
      </c>
      <c r="C2218" s="2" t="s">
        <v>297</v>
      </c>
      <c r="D2218" s="2" t="s">
        <v>45</v>
      </c>
      <c r="E2218" s="2" t="s">
        <v>89</v>
      </c>
      <c r="F2218" s="2">
        <v>2665.99</v>
      </c>
      <c r="G2218" s="2">
        <v>0</v>
      </c>
      <c r="H2218" s="2">
        <v>2665.99</v>
      </c>
      <c r="I2218" s="2" t="s">
        <v>29</v>
      </c>
      <c r="J2218" s="4">
        <v>1</v>
      </c>
      <c r="K2218" t="str">
        <f>_xlfn.XLOOKUP(D2218, dim_channels!A:A, dim_channels!C:C, "Not Found")</f>
        <v>Corporate</v>
      </c>
      <c r="L2218" t="str">
        <f>_xlfn.XLOOKUP(D2218, dim_channels!A:A, dim_channels!B:B, "Not Found")</f>
        <v>Corporate Direct</v>
      </c>
    </row>
    <row r="2219" spans="1:12" x14ac:dyDescent="0.2">
      <c r="A2219" s="3" t="s">
        <v>2653</v>
      </c>
      <c r="B2219" s="3" t="s">
        <v>1072</v>
      </c>
      <c r="C2219" s="3" t="s">
        <v>958</v>
      </c>
      <c r="D2219" s="3" t="s">
        <v>33</v>
      </c>
      <c r="E2219" s="3" t="s">
        <v>28</v>
      </c>
      <c r="F2219" s="3">
        <v>6011.8</v>
      </c>
      <c r="G2219" s="3">
        <v>901.77</v>
      </c>
      <c r="H2219" s="3">
        <v>5110.03</v>
      </c>
      <c r="I2219" s="3" t="s">
        <v>29</v>
      </c>
      <c r="J2219" s="5">
        <v>1.1764705882352939</v>
      </c>
      <c r="K2219" t="str">
        <f>_xlfn.XLOOKUP(D2219, dim_channels!A:A, dim_channels!C:C, "Not Found")</f>
        <v>OTA</v>
      </c>
      <c r="L2219" t="str">
        <f>_xlfn.XLOOKUP(D2219, dim_channels!A:A, dim_channels!B:B, "Not Found")</f>
        <v>Booking.com</v>
      </c>
    </row>
    <row r="2220" spans="1:12" x14ac:dyDescent="0.2">
      <c r="A2220" s="2" t="s">
        <v>2654</v>
      </c>
      <c r="B2220" s="2" t="s">
        <v>328</v>
      </c>
      <c r="C2220" s="2" t="s">
        <v>626</v>
      </c>
      <c r="D2220" s="2" t="s">
        <v>33</v>
      </c>
      <c r="E2220" s="2" t="s">
        <v>60</v>
      </c>
      <c r="F2220" s="2">
        <v>5369.37</v>
      </c>
      <c r="G2220" s="2">
        <v>0</v>
      </c>
      <c r="H2220" s="2">
        <v>5369.37</v>
      </c>
      <c r="I2220" s="2" t="s">
        <v>41</v>
      </c>
      <c r="J2220" s="4">
        <v>1</v>
      </c>
      <c r="K2220" t="str">
        <f>_xlfn.XLOOKUP(D2220, dim_channels!A:A, dim_channels!C:C, "Not Found")</f>
        <v>OTA</v>
      </c>
      <c r="L2220" t="str">
        <f>_xlfn.XLOOKUP(D2220, dim_channels!A:A, dim_channels!B:B, "Not Found")</f>
        <v>Booking.com</v>
      </c>
    </row>
    <row r="2221" spans="1:12" x14ac:dyDescent="0.2">
      <c r="A2221" s="3" t="s">
        <v>2655</v>
      </c>
      <c r="B2221" s="3" t="s">
        <v>630</v>
      </c>
      <c r="C2221" s="3" t="s">
        <v>649</v>
      </c>
      <c r="D2221" s="3" t="s">
        <v>64</v>
      </c>
      <c r="E2221" s="3" t="s">
        <v>28</v>
      </c>
      <c r="F2221" s="3">
        <v>9596.2199999999993</v>
      </c>
      <c r="G2221" s="3">
        <v>0</v>
      </c>
      <c r="H2221" s="3">
        <v>9596.2199999999993</v>
      </c>
      <c r="I2221" s="3" t="s">
        <v>29</v>
      </c>
      <c r="J2221" s="5">
        <v>1</v>
      </c>
      <c r="K2221" t="str">
        <f>_xlfn.XLOOKUP(D2221, dim_channels!A:A, dim_channels!C:C, "Not Found")</f>
        <v>Direct</v>
      </c>
      <c r="L2221" t="str">
        <f>_xlfn.XLOOKUP(D2221, dim_channels!A:A, dim_channels!B:B, "Not Found")</f>
        <v>Direct Website</v>
      </c>
    </row>
    <row r="2222" spans="1:12" x14ac:dyDescent="0.2">
      <c r="A2222" s="2" t="s">
        <v>2656</v>
      </c>
      <c r="B2222" s="2" t="s">
        <v>527</v>
      </c>
      <c r="C2222" s="2" t="s">
        <v>384</v>
      </c>
      <c r="D2222" s="2" t="s">
        <v>64</v>
      </c>
      <c r="E2222" s="2" t="s">
        <v>115</v>
      </c>
      <c r="F2222" s="2">
        <v>6466.83</v>
      </c>
      <c r="G2222" s="2">
        <v>0</v>
      </c>
      <c r="H2222" s="2">
        <v>6466.83</v>
      </c>
      <c r="I2222" s="2" t="s">
        <v>29</v>
      </c>
      <c r="J2222" s="4">
        <v>1</v>
      </c>
      <c r="K2222" t="str">
        <f>_xlfn.XLOOKUP(D2222, dim_channels!A:A, dim_channels!C:C, "Not Found")</f>
        <v>Direct</v>
      </c>
      <c r="L2222" t="str">
        <f>_xlfn.XLOOKUP(D2222, dim_channels!A:A, dim_channels!B:B, "Not Found")</f>
        <v>Direct Website</v>
      </c>
    </row>
    <row r="2223" spans="1:12" x14ac:dyDescent="0.2">
      <c r="A2223" s="3" t="s">
        <v>2657</v>
      </c>
      <c r="B2223" s="3" t="s">
        <v>110</v>
      </c>
      <c r="C2223" s="3" t="s">
        <v>193</v>
      </c>
      <c r="D2223" s="3" t="s">
        <v>27</v>
      </c>
      <c r="E2223" s="3" t="s">
        <v>60</v>
      </c>
      <c r="F2223" s="3">
        <v>3546.43</v>
      </c>
      <c r="G2223" s="3">
        <v>0</v>
      </c>
      <c r="H2223" s="3">
        <v>3546.43</v>
      </c>
      <c r="I2223" s="3" t="s">
        <v>29</v>
      </c>
      <c r="J2223" s="5">
        <v>1</v>
      </c>
      <c r="K2223" t="str">
        <f>_xlfn.XLOOKUP(D2223, dim_channels!A:A, dim_channels!C:C, "Not Found")</f>
        <v>OTA</v>
      </c>
      <c r="L2223" t="str">
        <f>_xlfn.XLOOKUP(D2223, dim_channels!A:A, dim_channels!B:B, "Not Found")</f>
        <v>Expedia</v>
      </c>
    </row>
    <row r="2224" spans="1:12" x14ac:dyDescent="0.2">
      <c r="A2224" s="2" t="s">
        <v>2658</v>
      </c>
      <c r="B2224" s="2" t="s">
        <v>484</v>
      </c>
      <c r="C2224" s="2" t="s">
        <v>824</v>
      </c>
      <c r="D2224" s="2" t="s">
        <v>64</v>
      </c>
      <c r="E2224" s="2" t="s">
        <v>28</v>
      </c>
      <c r="F2224" s="2">
        <v>13406.07</v>
      </c>
      <c r="G2224" s="2">
        <v>0</v>
      </c>
      <c r="H2224" s="2">
        <v>13406.07</v>
      </c>
      <c r="I2224" s="2" t="s">
        <v>29</v>
      </c>
      <c r="J2224" s="4">
        <v>1</v>
      </c>
      <c r="K2224" t="str">
        <f>_xlfn.XLOOKUP(D2224, dim_channels!A:A, dim_channels!C:C, "Not Found")</f>
        <v>Direct</v>
      </c>
      <c r="L2224" t="str">
        <f>_xlfn.XLOOKUP(D2224, dim_channels!A:A, dim_channels!B:B, "Not Found")</f>
        <v>Direct Website</v>
      </c>
    </row>
    <row r="2225" spans="1:12" x14ac:dyDescent="0.2">
      <c r="A2225" s="3" t="s">
        <v>2659</v>
      </c>
      <c r="B2225" s="3" t="s">
        <v>305</v>
      </c>
      <c r="C2225" s="3" t="s">
        <v>314</v>
      </c>
      <c r="D2225" s="3" t="s">
        <v>45</v>
      </c>
      <c r="E2225" s="3" t="s">
        <v>46</v>
      </c>
      <c r="F2225" s="3">
        <v>12810.28</v>
      </c>
      <c r="G2225" s="3">
        <v>640.51</v>
      </c>
      <c r="H2225" s="3">
        <v>12169.77</v>
      </c>
      <c r="I2225" s="3" t="s">
        <v>41</v>
      </c>
      <c r="J2225" s="5">
        <v>1.0526312329649621</v>
      </c>
      <c r="K2225" t="str">
        <f>_xlfn.XLOOKUP(D2225, dim_channels!A:A, dim_channels!C:C, "Not Found")</f>
        <v>Corporate</v>
      </c>
      <c r="L2225" t="str">
        <f>_xlfn.XLOOKUP(D2225, dim_channels!A:A, dim_channels!B:B, "Not Found")</f>
        <v>Corporate Direct</v>
      </c>
    </row>
    <row r="2226" spans="1:12" x14ac:dyDescent="0.2">
      <c r="A2226" s="2" t="s">
        <v>2660</v>
      </c>
      <c r="B2226" s="2" t="s">
        <v>393</v>
      </c>
      <c r="C2226" s="2" t="s">
        <v>230</v>
      </c>
      <c r="D2226" s="2" t="s">
        <v>27</v>
      </c>
      <c r="E2226" s="2" t="s">
        <v>28</v>
      </c>
      <c r="F2226" s="2">
        <v>16000.69</v>
      </c>
      <c r="G2226" s="2">
        <v>2880.12</v>
      </c>
      <c r="H2226" s="2">
        <v>13120.57</v>
      </c>
      <c r="I2226" s="2" t="s">
        <v>29</v>
      </c>
      <c r="J2226" s="4">
        <v>1.2195118047462881</v>
      </c>
      <c r="K2226" t="str">
        <f>_xlfn.XLOOKUP(D2226, dim_channels!A:A, dim_channels!C:C, "Not Found")</f>
        <v>OTA</v>
      </c>
      <c r="L2226" t="str">
        <f>_xlfn.XLOOKUP(D2226, dim_channels!A:A, dim_channels!B:B, "Not Found")</f>
        <v>Expedia</v>
      </c>
    </row>
    <row r="2227" spans="1:12" x14ac:dyDescent="0.2">
      <c r="A2227" s="3" t="s">
        <v>2661</v>
      </c>
      <c r="B2227" s="3" t="s">
        <v>165</v>
      </c>
      <c r="C2227" s="3" t="s">
        <v>165</v>
      </c>
      <c r="D2227" s="3" t="s">
        <v>33</v>
      </c>
      <c r="E2227" s="3" t="s">
        <v>60</v>
      </c>
      <c r="F2227" s="3">
        <v>2159.94</v>
      </c>
      <c r="G2227" s="3">
        <v>0</v>
      </c>
      <c r="H2227" s="3">
        <v>2159.94</v>
      </c>
      <c r="I2227" s="3" t="s">
        <v>41</v>
      </c>
      <c r="J2227" s="5">
        <v>1</v>
      </c>
      <c r="K2227" t="str">
        <f>_xlfn.XLOOKUP(D2227, dim_channels!A:A, dim_channels!C:C, "Not Found")</f>
        <v>OTA</v>
      </c>
      <c r="L2227" t="str">
        <f>_xlfn.XLOOKUP(D2227, dim_channels!A:A, dim_channels!B:B, "Not Found")</f>
        <v>Booking.com</v>
      </c>
    </row>
    <row r="2228" spans="1:12" x14ac:dyDescent="0.2">
      <c r="A2228" s="2" t="s">
        <v>2662</v>
      </c>
      <c r="B2228" s="2" t="s">
        <v>515</v>
      </c>
      <c r="C2228" s="2" t="s">
        <v>958</v>
      </c>
      <c r="D2228" s="2" t="s">
        <v>206</v>
      </c>
      <c r="E2228" s="2" t="s">
        <v>207</v>
      </c>
      <c r="F2228" s="2">
        <v>7944.58</v>
      </c>
      <c r="G2228" s="2">
        <v>0</v>
      </c>
      <c r="H2228" s="2">
        <v>7944.58</v>
      </c>
      <c r="I2228" s="2" t="s">
        <v>29</v>
      </c>
      <c r="J2228" s="4">
        <v>1</v>
      </c>
      <c r="K2228" t="str">
        <f>_xlfn.XLOOKUP(D2228, dim_channels!A:A, dim_channels!C:C, "Not Found")</f>
        <v>Direct</v>
      </c>
      <c r="L2228" t="str">
        <f>_xlfn.XLOOKUP(D2228, dim_channels!A:A, dim_channels!B:B, "Not Found")</f>
        <v>Walk-in</v>
      </c>
    </row>
    <row r="2229" spans="1:12" x14ac:dyDescent="0.2">
      <c r="A2229" s="3" t="s">
        <v>2663</v>
      </c>
      <c r="B2229" s="3" t="s">
        <v>712</v>
      </c>
      <c r="C2229" s="3" t="s">
        <v>472</v>
      </c>
      <c r="D2229" s="3" t="s">
        <v>64</v>
      </c>
      <c r="E2229" s="3" t="s">
        <v>28</v>
      </c>
      <c r="F2229" s="3">
        <v>4006.97</v>
      </c>
      <c r="G2229" s="3">
        <v>0</v>
      </c>
      <c r="H2229" s="3">
        <v>4006.97</v>
      </c>
      <c r="I2229" s="3" t="s">
        <v>29</v>
      </c>
      <c r="J2229" s="5">
        <v>1</v>
      </c>
      <c r="K2229" t="str">
        <f>_xlfn.XLOOKUP(D2229, dim_channels!A:A, dim_channels!C:C, "Not Found")</f>
        <v>Direct</v>
      </c>
      <c r="L2229" t="str">
        <f>_xlfn.XLOOKUP(D2229, dim_channels!A:A, dim_channels!B:B, "Not Found")</f>
        <v>Direct Website</v>
      </c>
    </row>
    <row r="2230" spans="1:12" x14ac:dyDescent="0.2">
      <c r="A2230" s="2" t="s">
        <v>2664</v>
      </c>
      <c r="B2230" s="2" t="s">
        <v>353</v>
      </c>
      <c r="C2230" s="2" t="s">
        <v>484</v>
      </c>
      <c r="D2230" s="2" t="s">
        <v>45</v>
      </c>
      <c r="E2230" s="2" t="s">
        <v>89</v>
      </c>
      <c r="F2230" s="2">
        <v>2554.86</v>
      </c>
      <c r="G2230" s="2">
        <v>0</v>
      </c>
      <c r="H2230" s="2">
        <v>2554.86</v>
      </c>
      <c r="I2230" s="2" t="s">
        <v>29</v>
      </c>
      <c r="J2230" s="4">
        <v>1</v>
      </c>
      <c r="K2230" t="str">
        <f>_xlfn.XLOOKUP(D2230, dim_channels!A:A, dim_channels!C:C, "Not Found")</f>
        <v>Corporate</v>
      </c>
      <c r="L2230" t="str">
        <f>_xlfn.XLOOKUP(D2230, dim_channels!A:A, dim_channels!B:B, "Not Found")</f>
        <v>Corporate Direct</v>
      </c>
    </row>
    <row r="2231" spans="1:12" x14ac:dyDescent="0.2">
      <c r="A2231" s="3" t="s">
        <v>2665</v>
      </c>
      <c r="B2231" s="3" t="s">
        <v>504</v>
      </c>
      <c r="C2231" s="3" t="s">
        <v>174</v>
      </c>
      <c r="D2231" s="3" t="s">
        <v>52</v>
      </c>
      <c r="E2231" s="3" t="s">
        <v>34</v>
      </c>
      <c r="F2231" s="3">
        <v>5996.65</v>
      </c>
      <c r="G2231" s="3">
        <v>719.6</v>
      </c>
      <c r="H2231" s="3">
        <v>5277.05</v>
      </c>
      <c r="I2231" s="3" t="s">
        <v>29</v>
      </c>
      <c r="J2231" s="5">
        <v>1.136364067045035</v>
      </c>
      <c r="K2231" t="str">
        <f>_xlfn.XLOOKUP(D2231, dim_channels!A:A, dim_channels!C:C, "Not Found")</f>
        <v>OTA</v>
      </c>
      <c r="L2231" t="str">
        <f>_xlfn.XLOOKUP(D2231, dim_channels!A:A, dim_channels!B:B, "Not Found")</f>
        <v>Agoda</v>
      </c>
    </row>
    <row r="2232" spans="1:12" x14ac:dyDescent="0.2">
      <c r="A2232" s="2" t="s">
        <v>2666</v>
      </c>
      <c r="B2232" s="2" t="s">
        <v>82</v>
      </c>
      <c r="C2232" s="2" t="s">
        <v>546</v>
      </c>
      <c r="D2232" s="2" t="s">
        <v>27</v>
      </c>
      <c r="E2232" s="2" t="s">
        <v>28</v>
      </c>
      <c r="F2232" s="2">
        <v>20634.91</v>
      </c>
      <c r="G2232" s="2">
        <v>3714.28</v>
      </c>
      <c r="H2232" s="2">
        <v>16920.63</v>
      </c>
      <c r="I2232" s="2" t="s">
        <v>56</v>
      </c>
      <c r="J2232" s="4">
        <v>1.2195119212464309</v>
      </c>
      <c r="K2232" t="str">
        <f>_xlfn.XLOOKUP(D2232, dim_channels!A:A, dim_channels!C:C, "Not Found")</f>
        <v>OTA</v>
      </c>
      <c r="L2232" t="str">
        <f>_xlfn.XLOOKUP(D2232, dim_channels!A:A, dim_channels!B:B, "Not Found")</f>
        <v>Expedia</v>
      </c>
    </row>
    <row r="2233" spans="1:12" x14ac:dyDescent="0.2">
      <c r="A2233" s="3" t="s">
        <v>2667</v>
      </c>
      <c r="B2233" s="3" t="s">
        <v>597</v>
      </c>
      <c r="C2233" s="3" t="s">
        <v>597</v>
      </c>
      <c r="D2233" s="3" t="s">
        <v>52</v>
      </c>
      <c r="E2233" s="3" t="s">
        <v>60</v>
      </c>
      <c r="F2233" s="3">
        <v>13067.14</v>
      </c>
      <c r="G2233" s="3">
        <v>0</v>
      </c>
      <c r="H2233" s="3">
        <v>13067.14</v>
      </c>
      <c r="I2233" s="3" t="s">
        <v>41</v>
      </c>
      <c r="J2233" s="5">
        <v>1</v>
      </c>
      <c r="K2233" t="str">
        <f>_xlfn.XLOOKUP(D2233, dim_channels!A:A, dim_channels!C:C, "Not Found")</f>
        <v>OTA</v>
      </c>
      <c r="L2233" t="str">
        <f>_xlfn.XLOOKUP(D2233, dim_channels!A:A, dim_channels!B:B, "Not Found")</f>
        <v>Agoda</v>
      </c>
    </row>
    <row r="2234" spans="1:12" x14ac:dyDescent="0.2">
      <c r="A2234" s="2" t="s">
        <v>2668</v>
      </c>
      <c r="B2234" s="2" t="s">
        <v>370</v>
      </c>
      <c r="C2234" s="2" t="s">
        <v>471</v>
      </c>
      <c r="D2234" s="2" t="s">
        <v>27</v>
      </c>
      <c r="E2234" s="2" t="s">
        <v>34</v>
      </c>
      <c r="F2234" s="2">
        <v>4331.5600000000004</v>
      </c>
      <c r="G2234" s="2">
        <v>779.68</v>
      </c>
      <c r="H2234" s="2">
        <v>3551.88</v>
      </c>
      <c r="I2234" s="2" t="s">
        <v>29</v>
      </c>
      <c r="J2234" s="4">
        <v>1.2195119204477629</v>
      </c>
      <c r="K2234" t="str">
        <f>_xlfn.XLOOKUP(D2234, dim_channels!A:A, dim_channels!C:C, "Not Found")</f>
        <v>OTA</v>
      </c>
      <c r="L2234" t="str">
        <f>_xlfn.XLOOKUP(D2234, dim_channels!A:A, dim_channels!B:B, "Not Found")</f>
        <v>Expedia</v>
      </c>
    </row>
    <row r="2235" spans="1:12" x14ac:dyDescent="0.2">
      <c r="A2235" s="3" t="s">
        <v>2669</v>
      </c>
      <c r="B2235" s="3" t="s">
        <v>741</v>
      </c>
      <c r="C2235" s="3" t="s">
        <v>590</v>
      </c>
      <c r="D2235" s="3" t="s">
        <v>64</v>
      </c>
      <c r="E2235" s="3" t="s">
        <v>34</v>
      </c>
      <c r="F2235" s="3">
        <v>3742.22</v>
      </c>
      <c r="G2235" s="3">
        <v>0</v>
      </c>
      <c r="H2235" s="3">
        <v>3742.22</v>
      </c>
      <c r="I2235" s="3" t="s">
        <v>56</v>
      </c>
      <c r="J2235" s="5">
        <v>1</v>
      </c>
      <c r="K2235" t="str">
        <f>_xlfn.XLOOKUP(D2235, dim_channels!A:A, dim_channels!C:C, "Not Found")</f>
        <v>Direct</v>
      </c>
      <c r="L2235" t="str">
        <f>_xlfn.XLOOKUP(D2235, dim_channels!A:A, dim_channels!B:B, "Not Found")</f>
        <v>Direct Website</v>
      </c>
    </row>
    <row r="2236" spans="1:12" x14ac:dyDescent="0.2">
      <c r="A2236" s="2" t="s">
        <v>2670</v>
      </c>
      <c r="B2236" s="2" t="s">
        <v>534</v>
      </c>
      <c r="C2236" s="2" t="s">
        <v>482</v>
      </c>
      <c r="D2236" s="2" t="s">
        <v>33</v>
      </c>
      <c r="E2236" s="2" t="s">
        <v>34</v>
      </c>
      <c r="F2236" s="2">
        <v>8420.58</v>
      </c>
      <c r="G2236" s="2">
        <v>1263.0899999999999</v>
      </c>
      <c r="H2236" s="2">
        <v>7157.49</v>
      </c>
      <c r="I2236" s="2" t="s">
        <v>29</v>
      </c>
      <c r="J2236" s="4">
        <v>1.176471081342761</v>
      </c>
      <c r="K2236" t="str">
        <f>_xlfn.XLOOKUP(D2236, dim_channels!A:A, dim_channels!C:C, "Not Found")</f>
        <v>OTA</v>
      </c>
      <c r="L2236" t="str">
        <f>_xlfn.XLOOKUP(D2236, dim_channels!A:A, dim_channels!B:B, "Not Found")</f>
        <v>Booking.com</v>
      </c>
    </row>
    <row r="2237" spans="1:12" x14ac:dyDescent="0.2">
      <c r="A2237" s="3" t="s">
        <v>2671</v>
      </c>
      <c r="B2237" s="3" t="s">
        <v>337</v>
      </c>
      <c r="C2237" s="3" t="s">
        <v>619</v>
      </c>
      <c r="D2237" s="3" t="s">
        <v>52</v>
      </c>
      <c r="E2237" s="3" t="s">
        <v>60</v>
      </c>
      <c r="F2237" s="3">
        <v>4285.42</v>
      </c>
      <c r="G2237" s="3">
        <v>0</v>
      </c>
      <c r="H2237" s="3">
        <v>4285.42</v>
      </c>
      <c r="I2237" s="3" t="s">
        <v>29</v>
      </c>
      <c r="J2237" s="5">
        <v>1</v>
      </c>
      <c r="K2237" t="str">
        <f>_xlfn.XLOOKUP(D2237, dim_channels!A:A, dim_channels!C:C, "Not Found")</f>
        <v>OTA</v>
      </c>
      <c r="L2237" t="str">
        <f>_xlfn.XLOOKUP(D2237, dim_channels!A:A, dim_channels!B:B, "Not Found")</f>
        <v>Agoda</v>
      </c>
    </row>
    <row r="2238" spans="1:12" x14ac:dyDescent="0.2">
      <c r="A2238" s="2" t="s">
        <v>2672</v>
      </c>
      <c r="B2238" s="2" t="s">
        <v>497</v>
      </c>
      <c r="C2238" s="2" t="s">
        <v>133</v>
      </c>
      <c r="D2238" s="2" t="s">
        <v>169</v>
      </c>
      <c r="E2238" s="2" t="s">
        <v>34</v>
      </c>
      <c r="F2238" s="2">
        <v>11828.79</v>
      </c>
      <c r="G2238" s="2">
        <v>2365.7600000000002</v>
      </c>
      <c r="H2238" s="2">
        <v>9463.0300000000007</v>
      </c>
      <c r="I2238" s="2" t="s">
        <v>41</v>
      </c>
      <c r="J2238" s="4">
        <v>1.2500002641859951</v>
      </c>
      <c r="K2238" t="str">
        <f>_xlfn.XLOOKUP(D2238, dim_channels!A:A, dim_channels!C:C, "Not Found")</f>
        <v>GDS</v>
      </c>
      <c r="L2238" t="str">
        <f>_xlfn.XLOOKUP(D2238, dim_channels!A:A, dim_channels!B:B, "Not Found")</f>
        <v>GDS (Amadeus)</v>
      </c>
    </row>
    <row r="2239" spans="1:12" x14ac:dyDescent="0.2">
      <c r="A2239" s="3" t="s">
        <v>2673</v>
      </c>
      <c r="B2239" s="3" t="s">
        <v>147</v>
      </c>
      <c r="C2239" s="3" t="s">
        <v>971</v>
      </c>
      <c r="D2239" s="3" t="s">
        <v>33</v>
      </c>
      <c r="E2239" s="3" t="s">
        <v>34</v>
      </c>
      <c r="F2239" s="3">
        <v>5735.93</v>
      </c>
      <c r="G2239" s="3">
        <v>860.39</v>
      </c>
      <c r="H2239" s="3">
        <v>4875.54</v>
      </c>
      <c r="I2239" s="3" t="s">
        <v>29</v>
      </c>
      <c r="J2239" s="5">
        <v>1.1764707088855799</v>
      </c>
      <c r="K2239" t="str">
        <f>_xlfn.XLOOKUP(D2239, dim_channels!A:A, dim_channels!C:C, "Not Found")</f>
        <v>OTA</v>
      </c>
      <c r="L2239" t="str">
        <f>_xlfn.XLOOKUP(D2239, dim_channels!A:A, dim_channels!B:B, "Not Found")</f>
        <v>Booking.com</v>
      </c>
    </row>
    <row r="2240" spans="1:12" x14ac:dyDescent="0.2">
      <c r="A2240" s="2" t="s">
        <v>2674</v>
      </c>
      <c r="B2240" s="2" t="s">
        <v>468</v>
      </c>
      <c r="C2240" s="2" t="s">
        <v>468</v>
      </c>
      <c r="D2240" s="2" t="s">
        <v>33</v>
      </c>
      <c r="E2240" s="2" t="s">
        <v>60</v>
      </c>
      <c r="F2240" s="2">
        <v>19493.560000000001</v>
      </c>
      <c r="G2240" s="2">
        <v>0</v>
      </c>
      <c r="H2240" s="2">
        <v>19493.560000000001</v>
      </c>
      <c r="I2240" s="2" t="s">
        <v>29</v>
      </c>
      <c r="J2240" s="4">
        <v>1</v>
      </c>
      <c r="K2240" t="str">
        <f>_xlfn.XLOOKUP(D2240, dim_channels!A:A, dim_channels!C:C, "Not Found")</f>
        <v>OTA</v>
      </c>
      <c r="L2240" t="str">
        <f>_xlfn.XLOOKUP(D2240, dim_channels!A:A, dim_channels!B:B, "Not Found")</f>
        <v>Booking.com</v>
      </c>
    </row>
    <row r="2241" spans="1:12" x14ac:dyDescent="0.2">
      <c r="A2241" s="3" t="s">
        <v>2675</v>
      </c>
      <c r="B2241" s="3" t="s">
        <v>495</v>
      </c>
      <c r="C2241" s="3" t="s">
        <v>95</v>
      </c>
      <c r="D2241" s="3" t="s">
        <v>27</v>
      </c>
      <c r="E2241" s="3" t="s">
        <v>28</v>
      </c>
      <c r="F2241" s="3">
        <v>7668.25</v>
      </c>
      <c r="G2241" s="3">
        <v>1380.28</v>
      </c>
      <c r="H2241" s="3">
        <v>6287.97</v>
      </c>
      <c r="I2241" s="3" t="s">
        <v>56</v>
      </c>
      <c r="J2241" s="5">
        <v>1.219511225403429</v>
      </c>
      <c r="K2241" t="str">
        <f>_xlfn.XLOOKUP(D2241, dim_channels!A:A, dim_channels!C:C, "Not Found")</f>
        <v>OTA</v>
      </c>
      <c r="L2241" t="str">
        <f>_xlfn.XLOOKUP(D2241, dim_channels!A:A, dim_channels!B:B, "Not Found")</f>
        <v>Expedia</v>
      </c>
    </row>
    <row r="2242" spans="1:12" x14ac:dyDescent="0.2">
      <c r="A2242" s="2" t="s">
        <v>2676</v>
      </c>
      <c r="B2242" s="2" t="s">
        <v>136</v>
      </c>
      <c r="C2242" s="2" t="s">
        <v>543</v>
      </c>
      <c r="D2242" s="2" t="s">
        <v>33</v>
      </c>
      <c r="E2242" s="2" t="s">
        <v>60</v>
      </c>
      <c r="F2242" s="2">
        <v>5983.32</v>
      </c>
      <c r="G2242" s="2">
        <v>0</v>
      </c>
      <c r="H2242" s="2">
        <v>5983.32</v>
      </c>
      <c r="I2242" s="2" t="s">
        <v>41</v>
      </c>
      <c r="J2242" s="4">
        <v>1</v>
      </c>
      <c r="K2242" t="str">
        <f>_xlfn.XLOOKUP(D2242, dim_channels!A:A, dim_channels!C:C, "Not Found")</f>
        <v>OTA</v>
      </c>
      <c r="L2242" t="str">
        <f>_xlfn.XLOOKUP(D2242, dim_channels!A:A, dim_channels!B:B, "Not Found")</f>
        <v>Booking.com</v>
      </c>
    </row>
    <row r="2243" spans="1:12" x14ac:dyDescent="0.2">
      <c r="A2243" s="3" t="s">
        <v>2677</v>
      </c>
      <c r="B2243" s="3" t="s">
        <v>173</v>
      </c>
      <c r="C2243" s="3" t="s">
        <v>831</v>
      </c>
      <c r="D2243" s="3" t="s">
        <v>33</v>
      </c>
      <c r="E2243" s="3" t="s">
        <v>28</v>
      </c>
      <c r="F2243" s="3">
        <v>18148.310000000001</v>
      </c>
      <c r="G2243" s="3">
        <v>2722.25</v>
      </c>
      <c r="H2243" s="3">
        <v>15426.06</v>
      </c>
      <c r="I2243" s="3" t="s">
        <v>29</v>
      </c>
      <c r="J2243" s="5">
        <v>1.1764708551632761</v>
      </c>
      <c r="K2243" t="str">
        <f>_xlfn.XLOOKUP(D2243, dim_channels!A:A, dim_channels!C:C, "Not Found")</f>
        <v>OTA</v>
      </c>
      <c r="L2243" t="str">
        <f>_xlfn.XLOOKUP(D2243, dim_channels!A:A, dim_channels!B:B, "Not Found")</f>
        <v>Booking.com</v>
      </c>
    </row>
    <row r="2244" spans="1:12" x14ac:dyDescent="0.2">
      <c r="A2244" s="2" t="s">
        <v>2678</v>
      </c>
      <c r="B2244" s="2" t="s">
        <v>162</v>
      </c>
      <c r="C2244" s="2" t="s">
        <v>292</v>
      </c>
      <c r="D2244" s="2" t="s">
        <v>45</v>
      </c>
      <c r="E2244" s="2" t="s">
        <v>89</v>
      </c>
      <c r="F2244" s="2">
        <v>7315.75</v>
      </c>
      <c r="G2244" s="2">
        <v>0</v>
      </c>
      <c r="H2244" s="2">
        <v>7315.75</v>
      </c>
      <c r="I2244" s="2" t="s">
        <v>29</v>
      </c>
      <c r="J2244" s="4">
        <v>1</v>
      </c>
      <c r="K2244" t="str">
        <f>_xlfn.XLOOKUP(D2244, dim_channels!A:A, dim_channels!C:C, "Not Found")</f>
        <v>Corporate</v>
      </c>
      <c r="L2244" t="str">
        <f>_xlfn.XLOOKUP(D2244, dim_channels!A:A, dim_channels!B:B, "Not Found")</f>
        <v>Corporate Direct</v>
      </c>
    </row>
    <row r="2245" spans="1:12" x14ac:dyDescent="0.2">
      <c r="A2245" s="3" t="s">
        <v>2679</v>
      </c>
      <c r="B2245" s="3" t="s">
        <v>573</v>
      </c>
      <c r="C2245" s="3" t="s">
        <v>520</v>
      </c>
      <c r="D2245" s="3" t="s">
        <v>27</v>
      </c>
      <c r="E2245" s="3" t="s">
        <v>60</v>
      </c>
      <c r="F2245" s="3">
        <v>6371.98</v>
      </c>
      <c r="G2245" s="3">
        <v>0</v>
      </c>
      <c r="H2245" s="3">
        <v>6371.98</v>
      </c>
      <c r="I2245" s="3" t="s">
        <v>56</v>
      </c>
      <c r="J2245" s="5">
        <v>1</v>
      </c>
      <c r="K2245" t="str">
        <f>_xlfn.XLOOKUP(D2245, dim_channels!A:A, dim_channels!C:C, "Not Found")</f>
        <v>OTA</v>
      </c>
      <c r="L2245" t="str">
        <f>_xlfn.XLOOKUP(D2245, dim_channels!A:A, dim_channels!B:B, "Not Found")</f>
        <v>Expedia</v>
      </c>
    </row>
    <row r="2246" spans="1:12" x14ac:dyDescent="0.2">
      <c r="A2246" s="2" t="s">
        <v>2680</v>
      </c>
      <c r="B2246" s="2" t="s">
        <v>614</v>
      </c>
      <c r="C2246" s="2" t="s">
        <v>458</v>
      </c>
      <c r="D2246" s="2" t="s">
        <v>33</v>
      </c>
      <c r="E2246" s="2" t="s">
        <v>28</v>
      </c>
      <c r="F2246" s="2">
        <v>26800.41</v>
      </c>
      <c r="G2246" s="2">
        <v>4020.06</v>
      </c>
      <c r="H2246" s="2">
        <v>22780.35</v>
      </c>
      <c r="I2246" s="2" t="s">
        <v>29</v>
      </c>
      <c r="J2246" s="4">
        <v>1.17647051076915</v>
      </c>
      <c r="K2246" t="str">
        <f>_xlfn.XLOOKUP(D2246, dim_channels!A:A, dim_channels!C:C, "Not Found")</f>
        <v>OTA</v>
      </c>
      <c r="L2246" t="str">
        <f>_xlfn.XLOOKUP(D2246, dim_channels!A:A, dim_channels!B:B, "Not Found")</f>
        <v>Booking.com</v>
      </c>
    </row>
    <row r="2247" spans="1:12" x14ac:dyDescent="0.2">
      <c r="A2247" s="3" t="s">
        <v>2681</v>
      </c>
      <c r="B2247" s="3" t="s">
        <v>32</v>
      </c>
      <c r="C2247" s="3" t="s">
        <v>608</v>
      </c>
      <c r="D2247" s="3" t="s">
        <v>52</v>
      </c>
      <c r="E2247" s="3" t="s">
        <v>34</v>
      </c>
      <c r="F2247" s="3">
        <v>12502.6</v>
      </c>
      <c r="G2247" s="3">
        <v>1500.31</v>
      </c>
      <c r="H2247" s="3">
        <v>11002.29</v>
      </c>
      <c r="I2247" s="3" t="s">
        <v>41</v>
      </c>
      <c r="J2247" s="5">
        <v>1.13636342979507</v>
      </c>
      <c r="K2247" t="str">
        <f>_xlfn.XLOOKUP(D2247, dim_channels!A:A, dim_channels!C:C, "Not Found")</f>
        <v>OTA</v>
      </c>
      <c r="L2247" t="str">
        <f>_xlfn.XLOOKUP(D2247, dim_channels!A:A, dim_channels!B:B, "Not Found")</f>
        <v>Agoda</v>
      </c>
    </row>
    <row r="2248" spans="1:12" x14ac:dyDescent="0.2">
      <c r="A2248" s="2" t="s">
        <v>2682</v>
      </c>
      <c r="B2248" s="2" t="s">
        <v>54</v>
      </c>
      <c r="C2248" s="2" t="s">
        <v>179</v>
      </c>
      <c r="D2248" s="2" t="s">
        <v>27</v>
      </c>
      <c r="E2248" s="2" t="s">
        <v>34</v>
      </c>
      <c r="F2248" s="2">
        <v>7359.67</v>
      </c>
      <c r="G2248" s="2">
        <v>1324.74</v>
      </c>
      <c r="H2248" s="2">
        <v>6034.93</v>
      </c>
      <c r="I2248" s="2" t="s">
        <v>56</v>
      </c>
      <c r="J2248" s="4">
        <v>1.2195120738765819</v>
      </c>
      <c r="K2248" t="str">
        <f>_xlfn.XLOOKUP(D2248, dim_channels!A:A, dim_channels!C:C, "Not Found")</f>
        <v>OTA</v>
      </c>
      <c r="L2248" t="str">
        <f>_xlfn.XLOOKUP(D2248, dim_channels!A:A, dim_channels!B:B, "Not Found")</f>
        <v>Expedia</v>
      </c>
    </row>
    <row r="2249" spans="1:12" x14ac:dyDescent="0.2">
      <c r="A2249" s="3" t="s">
        <v>2683</v>
      </c>
      <c r="B2249" s="3" t="s">
        <v>1234</v>
      </c>
      <c r="C2249" s="3" t="s">
        <v>396</v>
      </c>
      <c r="D2249" s="3" t="s">
        <v>33</v>
      </c>
      <c r="E2249" s="3" t="s">
        <v>34</v>
      </c>
      <c r="F2249" s="3">
        <v>2744.81</v>
      </c>
      <c r="G2249" s="3">
        <v>411.72</v>
      </c>
      <c r="H2249" s="3">
        <v>2333.09</v>
      </c>
      <c r="I2249" s="3" t="s">
        <v>29</v>
      </c>
      <c r="J2249" s="5">
        <v>1.1764698318538931</v>
      </c>
      <c r="K2249" t="str">
        <f>_xlfn.XLOOKUP(D2249, dim_channels!A:A, dim_channels!C:C, "Not Found")</f>
        <v>OTA</v>
      </c>
      <c r="L2249" t="str">
        <f>_xlfn.XLOOKUP(D2249, dim_channels!A:A, dim_channels!B:B, "Not Found")</f>
        <v>Booking.com</v>
      </c>
    </row>
    <row r="2250" spans="1:12" x14ac:dyDescent="0.2">
      <c r="A2250" s="2" t="s">
        <v>2684</v>
      </c>
      <c r="B2250" s="2" t="s">
        <v>242</v>
      </c>
      <c r="C2250" s="2" t="s">
        <v>460</v>
      </c>
      <c r="D2250" s="2" t="s">
        <v>33</v>
      </c>
      <c r="E2250" s="2" t="s">
        <v>60</v>
      </c>
      <c r="F2250" s="2">
        <v>8710.4699999999993</v>
      </c>
      <c r="G2250" s="2">
        <v>0</v>
      </c>
      <c r="H2250" s="2">
        <v>8710.4699999999993</v>
      </c>
      <c r="I2250" s="2" t="s">
        <v>29</v>
      </c>
      <c r="J2250" s="4">
        <v>1</v>
      </c>
      <c r="K2250" t="str">
        <f>_xlfn.XLOOKUP(D2250, dim_channels!A:A, dim_channels!C:C, "Not Found")</f>
        <v>OTA</v>
      </c>
      <c r="L2250" t="str">
        <f>_xlfn.XLOOKUP(D2250, dim_channels!A:A, dim_channels!B:B, "Not Found")</f>
        <v>Booking.com</v>
      </c>
    </row>
    <row r="2251" spans="1:12" x14ac:dyDescent="0.2">
      <c r="A2251" s="3" t="s">
        <v>2685</v>
      </c>
      <c r="B2251" s="3" t="s">
        <v>463</v>
      </c>
      <c r="C2251" s="3" t="s">
        <v>401</v>
      </c>
      <c r="D2251" s="3" t="s">
        <v>33</v>
      </c>
      <c r="E2251" s="3" t="s">
        <v>28</v>
      </c>
      <c r="F2251" s="3">
        <v>9448.98</v>
      </c>
      <c r="G2251" s="3">
        <v>1417.35</v>
      </c>
      <c r="H2251" s="3">
        <v>8031.63</v>
      </c>
      <c r="I2251" s="3" t="s">
        <v>29</v>
      </c>
      <c r="J2251" s="5">
        <v>1.1764710276743331</v>
      </c>
      <c r="K2251" t="str">
        <f>_xlfn.XLOOKUP(D2251, dim_channels!A:A, dim_channels!C:C, "Not Found")</f>
        <v>OTA</v>
      </c>
      <c r="L2251" t="str">
        <f>_xlfn.XLOOKUP(D2251, dim_channels!A:A, dim_channels!B:B, "Not Found")</f>
        <v>Booking.com</v>
      </c>
    </row>
    <row r="2252" spans="1:12" x14ac:dyDescent="0.2">
      <c r="A2252" s="2" t="s">
        <v>2686</v>
      </c>
      <c r="B2252" s="2" t="s">
        <v>449</v>
      </c>
      <c r="C2252" s="2" t="s">
        <v>328</v>
      </c>
      <c r="D2252" s="2" t="s">
        <v>169</v>
      </c>
      <c r="E2252" s="2" t="s">
        <v>34</v>
      </c>
      <c r="F2252" s="2">
        <v>5282.99</v>
      </c>
      <c r="G2252" s="2">
        <v>1056.5999999999999</v>
      </c>
      <c r="H2252" s="2">
        <v>4226.3900000000003</v>
      </c>
      <c r="I2252" s="2" t="s">
        <v>29</v>
      </c>
      <c r="J2252" s="4">
        <v>1.250000591521369</v>
      </c>
      <c r="K2252" t="str">
        <f>_xlfn.XLOOKUP(D2252, dim_channels!A:A, dim_channels!C:C, "Not Found")</f>
        <v>GDS</v>
      </c>
      <c r="L2252" t="str">
        <f>_xlfn.XLOOKUP(D2252, dim_channels!A:A, dim_channels!B:B, "Not Found")</f>
        <v>GDS (Amadeus)</v>
      </c>
    </row>
    <row r="2253" spans="1:12" x14ac:dyDescent="0.2">
      <c r="A2253" s="3" t="s">
        <v>2687</v>
      </c>
      <c r="B2253" s="3" t="s">
        <v>322</v>
      </c>
      <c r="C2253" s="3" t="s">
        <v>253</v>
      </c>
      <c r="D2253" s="3" t="s">
        <v>33</v>
      </c>
      <c r="E2253" s="3" t="s">
        <v>60</v>
      </c>
      <c r="F2253" s="3">
        <v>5140.0200000000004</v>
      </c>
      <c r="G2253" s="3">
        <v>0</v>
      </c>
      <c r="H2253" s="3">
        <v>5140.0200000000004</v>
      </c>
      <c r="I2253" s="3" t="s">
        <v>41</v>
      </c>
      <c r="J2253" s="5">
        <v>1</v>
      </c>
      <c r="K2253" t="str">
        <f>_xlfn.XLOOKUP(D2253, dim_channels!A:A, dim_channels!C:C, "Not Found")</f>
        <v>OTA</v>
      </c>
      <c r="L2253" t="str">
        <f>_xlfn.XLOOKUP(D2253, dim_channels!A:A, dim_channels!B:B, "Not Found")</f>
        <v>Booking.com</v>
      </c>
    </row>
    <row r="2254" spans="1:12" x14ac:dyDescent="0.2">
      <c r="A2254" s="2" t="s">
        <v>2688</v>
      </c>
      <c r="B2254" s="2" t="s">
        <v>151</v>
      </c>
      <c r="C2254" s="2" t="s">
        <v>109</v>
      </c>
      <c r="D2254" s="2" t="s">
        <v>64</v>
      </c>
      <c r="E2254" s="2" t="s">
        <v>34</v>
      </c>
      <c r="F2254" s="2">
        <v>8496.84</v>
      </c>
      <c r="G2254" s="2">
        <v>0</v>
      </c>
      <c r="H2254" s="2">
        <v>8496.84</v>
      </c>
      <c r="I2254" s="2" t="s">
        <v>29</v>
      </c>
      <c r="J2254" s="4">
        <v>1</v>
      </c>
      <c r="K2254" t="str">
        <f>_xlfn.XLOOKUP(D2254, dim_channels!A:A, dim_channels!C:C, "Not Found")</f>
        <v>Direct</v>
      </c>
      <c r="L2254" t="str">
        <f>_xlfn.XLOOKUP(D2254, dim_channels!A:A, dim_channels!B:B, "Not Found")</f>
        <v>Direct Website</v>
      </c>
    </row>
    <row r="2255" spans="1:12" x14ac:dyDescent="0.2">
      <c r="A2255" s="3" t="s">
        <v>2689</v>
      </c>
      <c r="B2255" s="3" t="s">
        <v>813</v>
      </c>
      <c r="C2255" s="3" t="s">
        <v>1610</v>
      </c>
      <c r="D2255" s="3" t="s">
        <v>64</v>
      </c>
      <c r="E2255" s="3" t="s">
        <v>115</v>
      </c>
      <c r="F2255" s="3">
        <v>9252.89</v>
      </c>
      <c r="G2255" s="3">
        <v>0</v>
      </c>
      <c r="H2255" s="3">
        <v>9252.89</v>
      </c>
      <c r="I2255" s="3" t="s">
        <v>56</v>
      </c>
      <c r="J2255" s="5">
        <v>1</v>
      </c>
      <c r="K2255" t="str">
        <f>_xlfn.XLOOKUP(D2255, dim_channels!A:A, dim_channels!C:C, "Not Found")</f>
        <v>Direct</v>
      </c>
      <c r="L2255" t="str">
        <f>_xlfn.XLOOKUP(D2255, dim_channels!A:A, dim_channels!B:B, "Not Found")</f>
        <v>Direct Website</v>
      </c>
    </row>
    <row r="2256" spans="1:12" x14ac:dyDescent="0.2">
      <c r="A2256" s="2" t="s">
        <v>2690</v>
      </c>
      <c r="B2256" s="2" t="s">
        <v>917</v>
      </c>
      <c r="C2256" s="2" t="s">
        <v>1623</v>
      </c>
      <c r="D2256" s="2" t="s">
        <v>52</v>
      </c>
      <c r="E2256" s="2" t="s">
        <v>34</v>
      </c>
      <c r="F2256" s="2">
        <v>5650.64</v>
      </c>
      <c r="G2256" s="2">
        <v>678.08</v>
      </c>
      <c r="H2256" s="2">
        <v>4972.5600000000004</v>
      </c>
      <c r="I2256" s="2" t="s">
        <v>29</v>
      </c>
      <c r="J2256" s="4">
        <v>1.1363643676496611</v>
      </c>
      <c r="K2256" t="str">
        <f>_xlfn.XLOOKUP(D2256, dim_channels!A:A, dim_channels!C:C, "Not Found")</f>
        <v>OTA</v>
      </c>
      <c r="L2256" t="str">
        <f>_xlfn.XLOOKUP(D2256, dim_channels!A:A, dim_channels!B:B, "Not Found")</f>
        <v>Agoda</v>
      </c>
    </row>
    <row r="2257" spans="1:12" x14ac:dyDescent="0.2">
      <c r="A2257" s="3" t="s">
        <v>2691</v>
      </c>
      <c r="B2257" s="3" t="s">
        <v>468</v>
      </c>
      <c r="C2257" s="3" t="s">
        <v>590</v>
      </c>
      <c r="D2257" s="3" t="s">
        <v>206</v>
      </c>
      <c r="E2257" s="3" t="s">
        <v>207</v>
      </c>
      <c r="F2257" s="3">
        <v>12236.2</v>
      </c>
      <c r="G2257" s="3">
        <v>0</v>
      </c>
      <c r="H2257" s="3">
        <v>12236.2</v>
      </c>
      <c r="I2257" s="3" t="s">
        <v>29</v>
      </c>
      <c r="J2257" s="5">
        <v>1</v>
      </c>
      <c r="K2257" t="str">
        <f>_xlfn.XLOOKUP(D2257, dim_channels!A:A, dim_channels!C:C, "Not Found")</f>
        <v>Direct</v>
      </c>
      <c r="L2257" t="str">
        <f>_xlfn.XLOOKUP(D2257, dim_channels!A:A, dim_channels!B:B, "Not Found")</f>
        <v>Walk-in</v>
      </c>
    </row>
    <row r="2258" spans="1:12" x14ac:dyDescent="0.2">
      <c r="A2258" s="2" t="s">
        <v>2692</v>
      </c>
      <c r="B2258" s="2" t="s">
        <v>422</v>
      </c>
      <c r="C2258" s="2" t="s">
        <v>187</v>
      </c>
      <c r="D2258" s="2" t="s">
        <v>27</v>
      </c>
      <c r="E2258" s="2" t="s">
        <v>34</v>
      </c>
      <c r="F2258" s="2">
        <v>5555.77</v>
      </c>
      <c r="G2258" s="2">
        <v>1000.04</v>
      </c>
      <c r="H2258" s="2">
        <v>4555.7299999999996</v>
      </c>
      <c r="I2258" s="2" t="s">
        <v>56</v>
      </c>
      <c r="J2258" s="4">
        <v>1.2195125698845191</v>
      </c>
      <c r="K2258" t="str">
        <f>_xlfn.XLOOKUP(D2258, dim_channels!A:A, dim_channels!C:C, "Not Found")</f>
        <v>OTA</v>
      </c>
      <c r="L2258" t="str">
        <f>_xlfn.XLOOKUP(D2258, dim_channels!A:A, dim_channels!B:B, "Not Found")</f>
        <v>Expedia</v>
      </c>
    </row>
    <row r="2259" spans="1:12" x14ac:dyDescent="0.2">
      <c r="A2259" s="3" t="s">
        <v>2693</v>
      </c>
      <c r="B2259" s="3" t="s">
        <v>337</v>
      </c>
      <c r="C2259" s="3" t="s">
        <v>714</v>
      </c>
      <c r="D2259" s="3" t="s">
        <v>33</v>
      </c>
      <c r="E2259" s="3" t="s">
        <v>28</v>
      </c>
      <c r="F2259" s="3">
        <v>10853.01</v>
      </c>
      <c r="G2259" s="3">
        <v>1627.95</v>
      </c>
      <c r="H2259" s="3">
        <v>9225.06</v>
      </c>
      <c r="I2259" s="3" t="s">
        <v>29</v>
      </c>
      <c r="J2259" s="5">
        <v>1.1764703969405079</v>
      </c>
      <c r="K2259" t="str">
        <f>_xlfn.XLOOKUP(D2259, dim_channels!A:A, dim_channels!C:C, "Not Found")</f>
        <v>OTA</v>
      </c>
      <c r="L2259" t="str">
        <f>_xlfn.XLOOKUP(D2259, dim_channels!A:A, dim_channels!B:B, "Not Found")</f>
        <v>Booking.com</v>
      </c>
    </row>
    <row r="2260" spans="1:12" x14ac:dyDescent="0.2">
      <c r="A2260" s="2" t="s">
        <v>2694</v>
      </c>
      <c r="B2260" s="2" t="s">
        <v>839</v>
      </c>
      <c r="C2260" s="2" t="s">
        <v>360</v>
      </c>
      <c r="D2260" s="2" t="s">
        <v>169</v>
      </c>
      <c r="E2260" s="2" t="s">
        <v>34</v>
      </c>
      <c r="F2260" s="2">
        <v>16049.13</v>
      </c>
      <c r="G2260" s="2">
        <v>3209.83</v>
      </c>
      <c r="H2260" s="2">
        <v>12839.3</v>
      </c>
      <c r="I2260" s="2" t="s">
        <v>29</v>
      </c>
      <c r="J2260" s="4">
        <v>1.2500003894293299</v>
      </c>
      <c r="K2260" t="str">
        <f>_xlfn.XLOOKUP(D2260, dim_channels!A:A, dim_channels!C:C, "Not Found")</f>
        <v>GDS</v>
      </c>
      <c r="L2260" t="str">
        <f>_xlfn.XLOOKUP(D2260, dim_channels!A:A, dim_channels!B:B, "Not Found")</f>
        <v>GDS (Amadeus)</v>
      </c>
    </row>
    <row r="2261" spans="1:12" x14ac:dyDescent="0.2">
      <c r="A2261" s="3" t="s">
        <v>2695</v>
      </c>
      <c r="B2261" s="3" t="s">
        <v>367</v>
      </c>
      <c r="C2261" s="3" t="s">
        <v>497</v>
      </c>
      <c r="D2261" s="3" t="s">
        <v>206</v>
      </c>
      <c r="E2261" s="3" t="s">
        <v>207</v>
      </c>
      <c r="F2261" s="3">
        <v>6799.88</v>
      </c>
      <c r="G2261" s="3">
        <v>0</v>
      </c>
      <c r="H2261" s="3">
        <v>6799.88</v>
      </c>
      <c r="I2261" s="3" t="s">
        <v>29</v>
      </c>
      <c r="J2261" s="5">
        <v>1</v>
      </c>
      <c r="K2261" t="str">
        <f>_xlfn.XLOOKUP(D2261, dim_channels!A:A, dim_channels!C:C, "Not Found")</f>
        <v>Direct</v>
      </c>
      <c r="L2261" t="str">
        <f>_xlfn.XLOOKUP(D2261, dim_channels!A:A, dim_channels!B:B, "Not Found")</f>
        <v>Walk-in</v>
      </c>
    </row>
    <row r="2262" spans="1:12" x14ac:dyDescent="0.2">
      <c r="A2262" s="2" t="s">
        <v>2696</v>
      </c>
      <c r="B2262" s="2" t="s">
        <v>76</v>
      </c>
      <c r="C2262" s="2" t="s">
        <v>112</v>
      </c>
      <c r="D2262" s="2" t="s">
        <v>52</v>
      </c>
      <c r="E2262" s="2" t="s">
        <v>34</v>
      </c>
      <c r="F2262" s="2">
        <v>7524.34</v>
      </c>
      <c r="G2262" s="2">
        <v>902.92</v>
      </c>
      <c r="H2262" s="2">
        <v>6621.42</v>
      </c>
      <c r="I2262" s="2" t="s">
        <v>29</v>
      </c>
      <c r="J2262" s="4">
        <v>1.1363634990681759</v>
      </c>
      <c r="K2262" t="str">
        <f>_xlfn.XLOOKUP(D2262, dim_channels!A:A, dim_channels!C:C, "Not Found")</f>
        <v>OTA</v>
      </c>
      <c r="L2262" t="str">
        <f>_xlfn.XLOOKUP(D2262, dim_channels!A:A, dim_channels!B:B, "Not Found")</f>
        <v>Agoda</v>
      </c>
    </row>
    <row r="2263" spans="1:12" x14ac:dyDescent="0.2">
      <c r="A2263" s="3" t="s">
        <v>2697</v>
      </c>
      <c r="B2263" s="3" t="s">
        <v>62</v>
      </c>
      <c r="C2263" s="3" t="s">
        <v>724</v>
      </c>
      <c r="D2263" s="3" t="s">
        <v>52</v>
      </c>
      <c r="E2263" s="3" t="s">
        <v>60</v>
      </c>
      <c r="F2263" s="3">
        <v>7462.1</v>
      </c>
      <c r="G2263" s="3">
        <v>0</v>
      </c>
      <c r="H2263" s="3">
        <v>7462.1</v>
      </c>
      <c r="I2263" s="3" t="s">
        <v>56</v>
      </c>
      <c r="J2263" s="5">
        <v>1</v>
      </c>
      <c r="K2263" t="str">
        <f>_xlfn.XLOOKUP(D2263, dim_channels!A:A, dim_channels!C:C, "Not Found")</f>
        <v>OTA</v>
      </c>
      <c r="L2263" t="str">
        <f>_xlfn.XLOOKUP(D2263, dim_channels!A:A, dim_channels!B:B, "Not Found")</f>
        <v>Agoda</v>
      </c>
    </row>
    <row r="2264" spans="1:12" x14ac:dyDescent="0.2">
      <c r="A2264" s="2" t="s">
        <v>2698</v>
      </c>
      <c r="B2264" s="2" t="s">
        <v>391</v>
      </c>
      <c r="C2264" s="2" t="s">
        <v>359</v>
      </c>
      <c r="D2264" s="2" t="s">
        <v>33</v>
      </c>
      <c r="E2264" s="2" t="s">
        <v>28</v>
      </c>
      <c r="F2264" s="2">
        <v>15853.41</v>
      </c>
      <c r="G2264" s="2">
        <v>2378.0100000000002</v>
      </c>
      <c r="H2264" s="2">
        <v>13475.4</v>
      </c>
      <c r="I2264" s="2" t="s">
        <v>29</v>
      </c>
      <c r="J2264" s="4">
        <v>1.176470457277706</v>
      </c>
      <c r="K2264" t="str">
        <f>_xlfn.XLOOKUP(D2264, dim_channels!A:A, dim_channels!C:C, "Not Found")</f>
        <v>OTA</v>
      </c>
      <c r="L2264" t="str">
        <f>_xlfn.XLOOKUP(D2264, dim_channels!A:A, dim_channels!B:B, "Not Found")</f>
        <v>Booking.com</v>
      </c>
    </row>
    <row r="2265" spans="1:12" x14ac:dyDescent="0.2">
      <c r="A2265" s="3" t="s">
        <v>2699</v>
      </c>
      <c r="B2265" s="3" t="s">
        <v>902</v>
      </c>
      <c r="C2265" s="3" t="s">
        <v>753</v>
      </c>
      <c r="D2265" s="3" t="s">
        <v>33</v>
      </c>
      <c r="E2265" s="3" t="s">
        <v>28</v>
      </c>
      <c r="F2265" s="3">
        <v>9853.48</v>
      </c>
      <c r="G2265" s="3">
        <v>1478.02</v>
      </c>
      <c r="H2265" s="3">
        <v>8375.4599999999991</v>
      </c>
      <c r="I2265" s="3" t="s">
        <v>41</v>
      </c>
      <c r="J2265" s="5">
        <v>1.176470307302524</v>
      </c>
      <c r="K2265" t="str">
        <f>_xlfn.XLOOKUP(D2265, dim_channels!A:A, dim_channels!C:C, "Not Found")</f>
        <v>OTA</v>
      </c>
      <c r="L2265" t="str">
        <f>_xlfn.XLOOKUP(D2265, dim_channels!A:A, dim_channels!B:B, "Not Found")</f>
        <v>Booking.com</v>
      </c>
    </row>
    <row r="2266" spans="1:12" x14ac:dyDescent="0.2">
      <c r="A2266" s="2" t="s">
        <v>2700</v>
      </c>
      <c r="B2266" s="2" t="s">
        <v>448</v>
      </c>
      <c r="C2266" s="2" t="s">
        <v>403</v>
      </c>
      <c r="D2266" s="2" t="s">
        <v>33</v>
      </c>
      <c r="E2266" s="2" t="s">
        <v>60</v>
      </c>
      <c r="F2266" s="2">
        <v>1981.74</v>
      </c>
      <c r="G2266" s="2">
        <v>0</v>
      </c>
      <c r="H2266" s="2">
        <v>1981.74</v>
      </c>
      <c r="I2266" s="2" t="s">
        <v>41</v>
      </c>
      <c r="J2266" s="4">
        <v>1</v>
      </c>
      <c r="K2266" t="str">
        <f>_xlfn.XLOOKUP(D2266, dim_channels!A:A, dim_channels!C:C, "Not Found")</f>
        <v>OTA</v>
      </c>
      <c r="L2266" t="str">
        <f>_xlfn.XLOOKUP(D2266, dim_channels!A:A, dim_channels!B:B, "Not Found")</f>
        <v>Booking.com</v>
      </c>
    </row>
    <row r="2267" spans="1:12" x14ac:dyDescent="0.2">
      <c r="A2267" s="3" t="s">
        <v>2701</v>
      </c>
      <c r="B2267" s="3" t="s">
        <v>31</v>
      </c>
      <c r="C2267" s="3" t="s">
        <v>435</v>
      </c>
      <c r="D2267" s="3" t="s">
        <v>64</v>
      </c>
      <c r="E2267" s="3" t="s">
        <v>115</v>
      </c>
      <c r="F2267" s="3">
        <v>3462.72</v>
      </c>
      <c r="G2267" s="3">
        <v>0</v>
      </c>
      <c r="H2267" s="3">
        <v>3462.72</v>
      </c>
      <c r="I2267" s="3" t="s">
        <v>56</v>
      </c>
      <c r="J2267" s="5">
        <v>1</v>
      </c>
      <c r="K2267" t="str">
        <f>_xlfn.XLOOKUP(D2267, dim_channels!A:A, dim_channels!C:C, "Not Found")</f>
        <v>Direct</v>
      </c>
      <c r="L2267" t="str">
        <f>_xlfn.XLOOKUP(D2267, dim_channels!A:A, dim_channels!B:B, "Not Found")</f>
        <v>Direct Website</v>
      </c>
    </row>
    <row r="2268" spans="1:12" x14ac:dyDescent="0.2">
      <c r="A2268" s="2" t="s">
        <v>2702</v>
      </c>
      <c r="B2268" s="2" t="s">
        <v>570</v>
      </c>
      <c r="C2268" s="2" t="s">
        <v>103</v>
      </c>
      <c r="D2268" s="2" t="s">
        <v>52</v>
      </c>
      <c r="E2268" s="2" t="s">
        <v>34</v>
      </c>
      <c r="F2268" s="2">
        <v>2610.52</v>
      </c>
      <c r="G2268" s="2">
        <v>313.26</v>
      </c>
      <c r="H2268" s="2">
        <v>2297.2600000000002</v>
      </c>
      <c r="I2268" s="2" t="s">
        <v>41</v>
      </c>
      <c r="J2268" s="4">
        <v>1.1363624491785871</v>
      </c>
      <c r="K2268" t="str">
        <f>_xlfn.XLOOKUP(D2268, dim_channels!A:A, dim_channels!C:C, "Not Found")</f>
        <v>OTA</v>
      </c>
      <c r="L2268" t="str">
        <f>_xlfn.XLOOKUP(D2268, dim_channels!A:A, dim_channels!B:B, "Not Found")</f>
        <v>Agoda</v>
      </c>
    </row>
    <row r="2269" spans="1:12" x14ac:dyDescent="0.2">
      <c r="A2269" s="3" t="s">
        <v>2703</v>
      </c>
      <c r="B2269" s="3" t="s">
        <v>264</v>
      </c>
      <c r="C2269" s="3" t="s">
        <v>156</v>
      </c>
      <c r="D2269" s="3" t="s">
        <v>64</v>
      </c>
      <c r="E2269" s="3" t="s">
        <v>115</v>
      </c>
      <c r="F2269" s="3">
        <v>6606.28</v>
      </c>
      <c r="G2269" s="3">
        <v>0</v>
      </c>
      <c r="H2269" s="3">
        <v>6606.28</v>
      </c>
      <c r="I2269" s="3" t="s">
        <v>56</v>
      </c>
      <c r="J2269" s="5">
        <v>1</v>
      </c>
      <c r="K2269" t="str">
        <f>_xlfn.XLOOKUP(D2269, dim_channels!A:A, dim_channels!C:C, "Not Found")</f>
        <v>Direct</v>
      </c>
      <c r="L2269" t="str">
        <f>_xlfn.XLOOKUP(D2269, dim_channels!A:A, dim_channels!B:B, "Not Found")</f>
        <v>Direct Website</v>
      </c>
    </row>
    <row r="2270" spans="1:12" x14ac:dyDescent="0.2">
      <c r="A2270" s="2" t="s">
        <v>2704</v>
      </c>
      <c r="B2270" s="2" t="s">
        <v>577</v>
      </c>
      <c r="C2270" s="2" t="s">
        <v>285</v>
      </c>
      <c r="D2270" s="2" t="s">
        <v>33</v>
      </c>
      <c r="E2270" s="2" t="s">
        <v>28</v>
      </c>
      <c r="F2270" s="2">
        <v>18196.099999999999</v>
      </c>
      <c r="G2270" s="2">
        <v>2729.41</v>
      </c>
      <c r="H2270" s="2">
        <v>15466.69</v>
      </c>
      <c r="I2270" s="2" t="s">
        <v>29</v>
      </c>
      <c r="J2270" s="4">
        <v>1.1764702079113241</v>
      </c>
      <c r="K2270" t="str">
        <f>_xlfn.XLOOKUP(D2270, dim_channels!A:A, dim_channels!C:C, "Not Found")</f>
        <v>OTA</v>
      </c>
      <c r="L2270" t="str">
        <f>_xlfn.XLOOKUP(D2270, dim_channels!A:A, dim_channels!B:B, "Not Found")</f>
        <v>Booking.com</v>
      </c>
    </row>
    <row r="2271" spans="1:12" x14ac:dyDescent="0.2">
      <c r="A2271" s="3" t="s">
        <v>2705</v>
      </c>
      <c r="B2271" s="3" t="s">
        <v>649</v>
      </c>
      <c r="C2271" s="3" t="s">
        <v>244</v>
      </c>
      <c r="D2271" s="3" t="s">
        <v>64</v>
      </c>
      <c r="E2271" s="3" t="s">
        <v>115</v>
      </c>
      <c r="F2271" s="3">
        <v>2557</v>
      </c>
      <c r="G2271" s="3">
        <v>0</v>
      </c>
      <c r="H2271" s="3">
        <v>2557</v>
      </c>
      <c r="I2271" s="3" t="s">
        <v>29</v>
      </c>
      <c r="J2271" s="5">
        <v>1</v>
      </c>
      <c r="K2271" t="str">
        <f>_xlfn.XLOOKUP(D2271, dim_channels!A:A, dim_channels!C:C, "Not Found")</f>
        <v>Direct</v>
      </c>
      <c r="L2271" t="str">
        <f>_xlfn.XLOOKUP(D2271, dim_channels!A:A, dim_channels!B:B, "Not Found")</f>
        <v>Direct Website</v>
      </c>
    </row>
    <row r="2272" spans="1:12" x14ac:dyDescent="0.2">
      <c r="A2272" s="2" t="s">
        <v>2706</v>
      </c>
      <c r="B2272" s="2" t="s">
        <v>126</v>
      </c>
      <c r="C2272" s="2" t="s">
        <v>242</v>
      </c>
      <c r="D2272" s="2" t="s">
        <v>45</v>
      </c>
      <c r="E2272" s="2" t="s">
        <v>89</v>
      </c>
      <c r="F2272" s="2">
        <v>5246.78</v>
      </c>
      <c r="G2272" s="2">
        <v>0</v>
      </c>
      <c r="H2272" s="2">
        <v>5246.78</v>
      </c>
      <c r="I2272" s="2" t="s">
        <v>29</v>
      </c>
      <c r="J2272" s="4">
        <v>1</v>
      </c>
      <c r="K2272" t="str">
        <f>_xlfn.XLOOKUP(D2272, dim_channels!A:A, dim_channels!C:C, "Not Found")</f>
        <v>Corporate</v>
      </c>
      <c r="L2272" t="str">
        <f>_xlfn.XLOOKUP(D2272, dim_channels!A:A, dim_channels!B:B, "Not Found")</f>
        <v>Corporate Direct</v>
      </c>
    </row>
    <row r="2273" spans="1:12" x14ac:dyDescent="0.2">
      <c r="A2273" s="3" t="s">
        <v>2707</v>
      </c>
      <c r="B2273" s="3" t="s">
        <v>299</v>
      </c>
      <c r="C2273" s="3" t="s">
        <v>147</v>
      </c>
      <c r="D2273" s="3" t="s">
        <v>33</v>
      </c>
      <c r="E2273" s="3" t="s">
        <v>28</v>
      </c>
      <c r="F2273" s="3">
        <v>13799.04</v>
      </c>
      <c r="G2273" s="3">
        <v>2069.86</v>
      </c>
      <c r="H2273" s="3">
        <v>11729.18</v>
      </c>
      <c r="I2273" s="3" t="s">
        <v>29</v>
      </c>
      <c r="J2273" s="5">
        <v>1.176470989446833</v>
      </c>
      <c r="K2273" t="str">
        <f>_xlfn.XLOOKUP(D2273, dim_channels!A:A, dim_channels!C:C, "Not Found")</f>
        <v>OTA</v>
      </c>
      <c r="L2273" t="str">
        <f>_xlfn.XLOOKUP(D2273, dim_channels!A:A, dim_channels!B:B, "Not Found")</f>
        <v>Booking.com</v>
      </c>
    </row>
    <row r="2274" spans="1:12" x14ac:dyDescent="0.2">
      <c r="A2274" s="2" t="s">
        <v>2708</v>
      </c>
      <c r="B2274" s="2" t="s">
        <v>619</v>
      </c>
      <c r="C2274" s="2" t="s">
        <v>448</v>
      </c>
      <c r="D2274" s="2" t="s">
        <v>64</v>
      </c>
      <c r="E2274" s="2" t="s">
        <v>115</v>
      </c>
      <c r="F2274" s="2">
        <v>3270.77</v>
      </c>
      <c r="G2274" s="2">
        <v>0</v>
      </c>
      <c r="H2274" s="2">
        <v>3270.77</v>
      </c>
      <c r="I2274" s="2" t="s">
        <v>29</v>
      </c>
      <c r="J2274" s="4">
        <v>1</v>
      </c>
      <c r="K2274" t="str">
        <f>_xlfn.XLOOKUP(D2274, dim_channels!A:A, dim_channels!C:C, "Not Found")</f>
        <v>Direct</v>
      </c>
      <c r="L2274" t="str">
        <f>_xlfn.XLOOKUP(D2274, dim_channels!A:A, dim_channels!B:B, "Not Found")</f>
        <v>Direct Website</v>
      </c>
    </row>
    <row r="2275" spans="1:12" x14ac:dyDescent="0.2">
      <c r="A2275" s="3" t="s">
        <v>2709</v>
      </c>
      <c r="B2275" s="3" t="s">
        <v>120</v>
      </c>
      <c r="C2275" s="3" t="s">
        <v>253</v>
      </c>
      <c r="D2275" s="3" t="s">
        <v>64</v>
      </c>
      <c r="E2275" s="3" t="s">
        <v>34</v>
      </c>
      <c r="F2275" s="3">
        <v>6077.42</v>
      </c>
      <c r="G2275" s="3">
        <v>0</v>
      </c>
      <c r="H2275" s="3">
        <v>6077.42</v>
      </c>
      <c r="I2275" s="3" t="s">
        <v>29</v>
      </c>
      <c r="J2275" s="5">
        <v>1</v>
      </c>
      <c r="K2275" t="str">
        <f>_xlfn.XLOOKUP(D2275, dim_channels!A:A, dim_channels!C:C, "Not Found")</f>
        <v>Direct</v>
      </c>
      <c r="L2275" t="str">
        <f>_xlfn.XLOOKUP(D2275, dim_channels!A:A, dim_channels!B:B, "Not Found")</f>
        <v>Direct Website</v>
      </c>
    </row>
    <row r="2276" spans="1:12" x14ac:dyDescent="0.2">
      <c r="A2276" s="2" t="s">
        <v>2710</v>
      </c>
      <c r="B2276" s="2" t="s">
        <v>55</v>
      </c>
      <c r="C2276" s="2" t="s">
        <v>153</v>
      </c>
      <c r="D2276" s="2" t="s">
        <v>27</v>
      </c>
      <c r="E2276" s="2" t="s">
        <v>28</v>
      </c>
      <c r="F2276" s="2">
        <v>3129</v>
      </c>
      <c r="G2276" s="2">
        <v>563.22</v>
      </c>
      <c r="H2276" s="2">
        <v>2565.7800000000002</v>
      </c>
      <c r="I2276" s="2" t="s">
        <v>29</v>
      </c>
      <c r="J2276" s="4">
        <v>1.219512195121951</v>
      </c>
      <c r="K2276" t="str">
        <f>_xlfn.XLOOKUP(D2276, dim_channels!A:A, dim_channels!C:C, "Not Found")</f>
        <v>OTA</v>
      </c>
      <c r="L2276" t="str">
        <f>_xlfn.XLOOKUP(D2276, dim_channels!A:A, dim_channels!B:B, "Not Found")</f>
        <v>Expedia</v>
      </c>
    </row>
    <row r="2277" spans="1:12" x14ac:dyDescent="0.2">
      <c r="A2277" s="3" t="s">
        <v>2711</v>
      </c>
      <c r="B2277" s="3" t="s">
        <v>147</v>
      </c>
      <c r="C2277" s="3" t="s">
        <v>75</v>
      </c>
      <c r="D2277" s="3" t="s">
        <v>52</v>
      </c>
      <c r="E2277" s="3" t="s">
        <v>60</v>
      </c>
      <c r="F2277" s="3">
        <v>4453.3500000000004</v>
      </c>
      <c r="G2277" s="3">
        <v>0</v>
      </c>
      <c r="H2277" s="3">
        <v>4453.3500000000004</v>
      </c>
      <c r="I2277" s="3" t="s">
        <v>56</v>
      </c>
      <c r="J2277" s="5">
        <v>1</v>
      </c>
      <c r="K2277" t="str">
        <f>_xlfn.XLOOKUP(D2277, dim_channels!A:A, dim_channels!C:C, "Not Found")</f>
        <v>OTA</v>
      </c>
      <c r="L2277" t="str">
        <f>_xlfn.XLOOKUP(D2277, dim_channels!A:A, dim_channels!B:B, "Not Found")</f>
        <v>Agoda</v>
      </c>
    </row>
    <row r="2278" spans="1:12" x14ac:dyDescent="0.2">
      <c r="A2278" s="2" t="s">
        <v>2712</v>
      </c>
      <c r="B2278" s="2" t="s">
        <v>380</v>
      </c>
      <c r="C2278" s="2" t="s">
        <v>148</v>
      </c>
      <c r="D2278" s="2" t="s">
        <v>27</v>
      </c>
      <c r="E2278" s="2" t="s">
        <v>34</v>
      </c>
      <c r="F2278" s="2">
        <v>16215.27</v>
      </c>
      <c r="G2278" s="2">
        <v>2918.75</v>
      </c>
      <c r="H2278" s="2">
        <v>13296.52</v>
      </c>
      <c r="I2278" s="2" t="s">
        <v>41</v>
      </c>
      <c r="J2278" s="4">
        <v>1.219512323525253</v>
      </c>
      <c r="K2278" t="str">
        <f>_xlfn.XLOOKUP(D2278, dim_channels!A:A, dim_channels!C:C, "Not Found")</f>
        <v>OTA</v>
      </c>
      <c r="L2278" t="str">
        <f>_xlfn.XLOOKUP(D2278, dim_channels!A:A, dim_channels!B:B, "Not Found")</f>
        <v>Expedia</v>
      </c>
    </row>
    <row r="2279" spans="1:12" x14ac:dyDescent="0.2">
      <c r="A2279" s="3" t="s">
        <v>2713</v>
      </c>
      <c r="B2279" s="3" t="s">
        <v>50</v>
      </c>
      <c r="C2279" s="3" t="s">
        <v>557</v>
      </c>
      <c r="D2279" s="3" t="s">
        <v>27</v>
      </c>
      <c r="E2279" s="3" t="s">
        <v>60</v>
      </c>
      <c r="F2279" s="3">
        <v>2642.03</v>
      </c>
      <c r="G2279" s="3">
        <v>0</v>
      </c>
      <c r="H2279" s="3">
        <v>2642.03</v>
      </c>
      <c r="I2279" s="3" t="s">
        <v>29</v>
      </c>
      <c r="J2279" s="5">
        <v>1</v>
      </c>
      <c r="K2279" t="str">
        <f>_xlfn.XLOOKUP(D2279, dim_channels!A:A, dim_channels!C:C, "Not Found")</f>
        <v>OTA</v>
      </c>
      <c r="L2279" t="str">
        <f>_xlfn.XLOOKUP(D2279, dim_channels!A:A, dim_channels!B:B, "Not Found")</f>
        <v>Expedia</v>
      </c>
    </row>
    <row r="2280" spans="1:12" x14ac:dyDescent="0.2">
      <c r="A2280" s="2" t="s">
        <v>2714</v>
      </c>
      <c r="B2280" s="2" t="s">
        <v>484</v>
      </c>
      <c r="C2280" s="2" t="s">
        <v>62</v>
      </c>
      <c r="D2280" s="2" t="s">
        <v>33</v>
      </c>
      <c r="E2280" s="2" t="s">
        <v>60</v>
      </c>
      <c r="F2280" s="2">
        <v>9017.23</v>
      </c>
      <c r="G2280" s="2">
        <v>0</v>
      </c>
      <c r="H2280" s="2">
        <v>9017.23</v>
      </c>
      <c r="I2280" s="2" t="s">
        <v>29</v>
      </c>
      <c r="J2280" s="4">
        <v>1</v>
      </c>
      <c r="K2280" t="str">
        <f>_xlfn.XLOOKUP(D2280, dim_channels!A:A, dim_channels!C:C, "Not Found")</f>
        <v>OTA</v>
      </c>
      <c r="L2280" t="str">
        <f>_xlfn.XLOOKUP(D2280, dim_channels!A:A, dim_channels!B:B, "Not Found")</f>
        <v>Booking.com</v>
      </c>
    </row>
    <row r="2281" spans="1:12" x14ac:dyDescent="0.2">
      <c r="A2281" s="3" t="s">
        <v>2715</v>
      </c>
      <c r="B2281" s="3" t="s">
        <v>264</v>
      </c>
      <c r="C2281" s="3" t="s">
        <v>501</v>
      </c>
      <c r="D2281" s="3" t="s">
        <v>52</v>
      </c>
      <c r="E2281" s="3" t="s">
        <v>60</v>
      </c>
      <c r="F2281" s="3">
        <v>4589.3599999999997</v>
      </c>
      <c r="G2281" s="3">
        <v>0</v>
      </c>
      <c r="H2281" s="3">
        <v>4589.3599999999997</v>
      </c>
      <c r="I2281" s="3" t="s">
        <v>29</v>
      </c>
      <c r="J2281" s="5">
        <v>1</v>
      </c>
      <c r="K2281" t="str">
        <f>_xlfn.XLOOKUP(D2281, dim_channels!A:A, dim_channels!C:C, "Not Found")</f>
        <v>OTA</v>
      </c>
      <c r="L2281" t="str">
        <f>_xlfn.XLOOKUP(D2281, dim_channels!A:A, dim_channels!B:B, "Not Found")</f>
        <v>Agoda</v>
      </c>
    </row>
    <row r="2282" spans="1:12" x14ac:dyDescent="0.2">
      <c r="A2282" s="2" t="s">
        <v>2716</v>
      </c>
      <c r="B2282" s="2" t="s">
        <v>509</v>
      </c>
      <c r="C2282" s="2" t="s">
        <v>824</v>
      </c>
      <c r="D2282" s="2" t="s">
        <v>52</v>
      </c>
      <c r="E2282" s="2" t="s">
        <v>34</v>
      </c>
      <c r="F2282" s="2">
        <v>5012.1899999999996</v>
      </c>
      <c r="G2282" s="2">
        <v>601.46</v>
      </c>
      <c r="H2282" s="2">
        <v>4410.7299999999996</v>
      </c>
      <c r="I2282" s="2" t="s">
        <v>29</v>
      </c>
      <c r="J2282" s="4">
        <v>1.1363629149823271</v>
      </c>
      <c r="K2282" t="str">
        <f>_xlfn.XLOOKUP(D2282, dim_channels!A:A, dim_channels!C:C, "Not Found")</f>
        <v>OTA</v>
      </c>
      <c r="L2282" t="str">
        <f>_xlfn.XLOOKUP(D2282, dim_channels!A:A, dim_channels!B:B, "Not Found")</f>
        <v>Agoda</v>
      </c>
    </row>
    <row r="2283" spans="1:12" x14ac:dyDescent="0.2">
      <c r="A2283" s="3" t="s">
        <v>2717</v>
      </c>
      <c r="B2283" s="3" t="s">
        <v>150</v>
      </c>
      <c r="C2283" s="3" t="s">
        <v>217</v>
      </c>
      <c r="D2283" s="3" t="s">
        <v>64</v>
      </c>
      <c r="E2283" s="3" t="s">
        <v>34</v>
      </c>
      <c r="F2283" s="3">
        <v>8872.58</v>
      </c>
      <c r="G2283" s="3">
        <v>0</v>
      </c>
      <c r="H2283" s="3">
        <v>8872.58</v>
      </c>
      <c r="I2283" s="3" t="s">
        <v>29</v>
      </c>
      <c r="J2283" s="5">
        <v>1</v>
      </c>
      <c r="K2283" t="str">
        <f>_xlfn.XLOOKUP(D2283, dim_channels!A:A, dim_channels!C:C, "Not Found")</f>
        <v>Direct</v>
      </c>
      <c r="L2283" t="str">
        <f>_xlfn.XLOOKUP(D2283, dim_channels!A:A, dim_channels!B:B, "Not Found")</f>
        <v>Direct Website</v>
      </c>
    </row>
    <row r="2284" spans="1:12" x14ac:dyDescent="0.2">
      <c r="A2284" s="2" t="s">
        <v>2718</v>
      </c>
      <c r="B2284" s="2" t="s">
        <v>740</v>
      </c>
      <c r="C2284" s="2" t="s">
        <v>1101</v>
      </c>
      <c r="D2284" s="2" t="s">
        <v>27</v>
      </c>
      <c r="E2284" s="2" t="s">
        <v>34</v>
      </c>
      <c r="F2284" s="2">
        <v>5591.97</v>
      </c>
      <c r="G2284" s="2">
        <v>1006.55</v>
      </c>
      <c r="H2284" s="2">
        <v>4585.42</v>
      </c>
      <c r="I2284" s="2" t="s">
        <v>29</v>
      </c>
      <c r="J2284" s="4">
        <v>1.219510971732142</v>
      </c>
      <c r="K2284" t="str">
        <f>_xlfn.XLOOKUP(D2284, dim_channels!A:A, dim_channels!C:C, "Not Found")</f>
        <v>OTA</v>
      </c>
      <c r="L2284" t="str">
        <f>_xlfn.XLOOKUP(D2284, dim_channels!A:A, dim_channels!B:B, "Not Found")</f>
        <v>Expedia</v>
      </c>
    </row>
    <row r="2285" spans="1:12" x14ac:dyDescent="0.2">
      <c r="A2285" s="3" t="s">
        <v>2719</v>
      </c>
      <c r="B2285" s="3" t="s">
        <v>996</v>
      </c>
      <c r="C2285" s="3" t="s">
        <v>578</v>
      </c>
      <c r="D2285" s="3" t="s">
        <v>33</v>
      </c>
      <c r="E2285" s="3" t="s">
        <v>60</v>
      </c>
      <c r="F2285" s="3">
        <v>12992.3</v>
      </c>
      <c r="G2285" s="3">
        <v>0</v>
      </c>
      <c r="H2285" s="3">
        <v>12992.3</v>
      </c>
      <c r="I2285" s="3" t="s">
        <v>29</v>
      </c>
      <c r="J2285" s="5">
        <v>1</v>
      </c>
      <c r="K2285" t="str">
        <f>_xlfn.XLOOKUP(D2285, dim_channels!A:A, dim_channels!C:C, "Not Found")</f>
        <v>OTA</v>
      </c>
      <c r="L2285" t="str">
        <f>_xlfn.XLOOKUP(D2285, dim_channels!A:A, dim_channels!B:B, "Not Found")</f>
        <v>Booking.com</v>
      </c>
    </row>
    <row r="2286" spans="1:12" x14ac:dyDescent="0.2">
      <c r="A2286" s="2" t="s">
        <v>2720</v>
      </c>
      <c r="B2286" s="2" t="s">
        <v>55</v>
      </c>
      <c r="C2286" s="2" t="s">
        <v>846</v>
      </c>
      <c r="D2286" s="2" t="s">
        <v>33</v>
      </c>
      <c r="E2286" s="2" t="s">
        <v>34</v>
      </c>
      <c r="F2286" s="2">
        <v>2580.44</v>
      </c>
      <c r="G2286" s="2">
        <v>387.07</v>
      </c>
      <c r="H2286" s="2">
        <v>2193.37</v>
      </c>
      <c r="I2286" s="2" t="s">
        <v>29</v>
      </c>
      <c r="J2286" s="4">
        <v>1.1764727337384939</v>
      </c>
      <c r="K2286" t="str">
        <f>_xlfn.XLOOKUP(D2286, dim_channels!A:A, dim_channels!C:C, "Not Found")</f>
        <v>OTA</v>
      </c>
      <c r="L2286" t="str">
        <f>_xlfn.XLOOKUP(D2286, dim_channels!A:A, dim_channels!B:B, "Not Found")</f>
        <v>Booking.com</v>
      </c>
    </row>
    <row r="2287" spans="1:12" x14ac:dyDescent="0.2">
      <c r="A2287" s="3" t="s">
        <v>2721</v>
      </c>
      <c r="B2287" s="3" t="s">
        <v>996</v>
      </c>
      <c r="C2287" s="3" t="s">
        <v>454</v>
      </c>
      <c r="D2287" s="3" t="s">
        <v>64</v>
      </c>
      <c r="E2287" s="3" t="s">
        <v>115</v>
      </c>
      <c r="F2287" s="3">
        <v>3051.57</v>
      </c>
      <c r="G2287" s="3">
        <v>0</v>
      </c>
      <c r="H2287" s="3">
        <v>3051.57</v>
      </c>
      <c r="I2287" s="3" t="s">
        <v>41</v>
      </c>
      <c r="J2287" s="5">
        <v>1</v>
      </c>
      <c r="K2287" t="str">
        <f>_xlfn.XLOOKUP(D2287, dim_channels!A:A, dim_channels!C:C, "Not Found")</f>
        <v>Direct</v>
      </c>
      <c r="L2287" t="str">
        <f>_xlfn.XLOOKUP(D2287, dim_channels!A:A, dim_channels!B:B, "Not Found")</f>
        <v>Direct Website</v>
      </c>
    </row>
    <row r="2288" spans="1:12" x14ac:dyDescent="0.2">
      <c r="A2288" s="2" t="s">
        <v>2722</v>
      </c>
      <c r="B2288" s="2" t="s">
        <v>106</v>
      </c>
      <c r="C2288" s="2" t="s">
        <v>181</v>
      </c>
      <c r="D2288" s="2" t="s">
        <v>33</v>
      </c>
      <c r="E2288" s="2" t="s">
        <v>60</v>
      </c>
      <c r="F2288" s="2">
        <v>9681.23</v>
      </c>
      <c r="G2288" s="2">
        <v>0</v>
      </c>
      <c r="H2288" s="2">
        <v>9681.23</v>
      </c>
      <c r="I2288" s="2" t="s">
        <v>29</v>
      </c>
      <c r="J2288" s="4">
        <v>1</v>
      </c>
      <c r="K2288" t="str">
        <f>_xlfn.XLOOKUP(D2288, dim_channels!A:A, dim_channels!C:C, "Not Found")</f>
        <v>OTA</v>
      </c>
      <c r="L2288" t="str">
        <f>_xlfn.XLOOKUP(D2288, dim_channels!A:A, dim_channels!B:B, "Not Found")</f>
        <v>Booking.com</v>
      </c>
    </row>
    <row r="2289" spans="1:12" x14ac:dyDescent="0.2">
      <c r="A2289" s="3" t="s">
        <v>2723</v>
      </c>
      <c r="B2289" s="3" t="s">
        <v>312</v>
      </c>
      <c r="C2289" s="3" t="s">
        <v>534</v>
      </c>
      <c r="D2289" s="3" t="s">
        <v>64</v>
      </c>
      <c r="E2289" s="3" t="s">
        <v>34</v>
      </c>
      <c r="F2289" s="3">
        <v>5647.31</v>
      </c>
      <c r="G2289" s="3">
        <v>0</v>
      </c>
      <c r="H2289" s="3">
        <v>5647.31</v>
      </c>
      <c r="I2289" s="3" t="s">
        <v>29</v>
      </c>
      <c r="J2289" s="5">
        <v>1</v>
      </c>
      <c r="K2289" t="str">
        <f>_xlfn.XLOOKUP(D2289, dim_channels!A:A, dim_channels!C:C, "Not Found")</f>
        <v>Direct</v>
      </c>
      <c r="L2289" t="str">
        <f>_xlfn.XLOOKUP(D2289, dim_channels!A:A, dim_channels!B:B, "Not Found")</f>
        <v>Direct Website</v>
      </c>
    </row>
    <row r="2290" spans="1:12" x14ac:dyDescent="0.2">
      <c r="A2290" s="2" t="s">
        <v>2724</v>
      </c>
      <c r="B2290" s="2" t="s">
        <v>139</v>
      </c>
      <c r="C2290" s="2" t="s">
        <v>406</v>
      </c>
      <c r="D2290" s="2" t="s">
        <v>64</v>
      </c>
      <c r="E2290" s="2" t="s">
        <v>34</v>
      </c>
      <c r="F2290" s="2">
        <v>3073.94</v>
      </c>
      <c r="G2290" s="2">
        <v>0</v>
      </c>
      <c r="H2290" s="2">
        <v>3073.94</v>
      </c>
      <c r="I2290" s="2" t="s">
        <v>29</v>
      </c>
      <c r="J2290" s="4">
        <v>1</v>
      </c>
      <c r="K2290" t="str">
        <f>_xlfn.XLOOKUP(D2290, dim_channels!A:A, dim_channels!C:C, "Not Found")</f>
        <v>Direct</v>
      </c>
      <c r="L2290" t="str">
        <f>_xlfn.XLOOKUP(D2290, dim_channels!A:A, dim_channels!B:B, "Not Found")</f>
        <v>Direct Website</v>
      </c>
    </row>
    <row r="2291" spans="1:12" x14ac:dyDescent="0.2">
      <c r="A2291" s="3" t="s">
        <v>2725</v>
      </c>
      <c r="B2291" s="3" t="s">
        <v>241</v>
      </c>
      <c r="C2291" s="3" t="s">
        <v>754</v>
      </c>
      <c r="D2291" s="3" t="s">
        <v>27</v>
      </c>
      <c r="E2291" s="3" t="s">
        <v>28</v>
      </c>
      <c r="F2291" s="3">
        <v>10503.85</v>
      </c>
      <c r="G2291" s="3">
        <v>1890.69</v>
      </c>
      <c r="H2291" s="3">
        <v>8613.16</v>
      </c>
      <c r="I2291" s="3" t="s">
        <v>29</v>
      </c>
      <c r="J2291" s="5">
        <v>1.2195117703607039</v>
      </c>
      <c r="K2291" t="str">
        <f>_xlfn.XLOOKUP(D2291, dim_channels!A:A, dim_channels!C:C, "Not Found")</f>
        <v>OTA</v>
      </c>
      <c r="L2291" t="str">
        <f>_xlfn.XLOOKUP(D2291, dim_channels!A:A, dim_channels!B:B, "Not Found")</f>
        <v>Expedia</v>
      </c>
    </row>
    <row r="2292" spans="1:12" x14ac:dyDescent="0.2">
      <c r="A2292" s="2" t="s">
        <v>2726</v>
      </c>
      <c r="B2292" s="2" t="s">
        <v>198</v>
      </c>
      <c r="C2292" s="2" t="s">
        <v>55</v>
      </c>
      <c r="D2292" s="2" t="s">
        <v>114</v>
      </c>
      <c r="E2292" s="2" t="s">
        <v>46</v>
      </c>
      <c r="F2292" s="2">
        <v>16697.7</v>
      </c>
      <c r="G2292" s="2">
        <v>1669.77</v>
      </c>
      <c r="H2292" s="2">
        <v>15027.93</v>
      </c>
      <c r="I2292" s="2" t="s">
        <v>29</v>
      </c>
      <c r="J2292" s="4">
        <v>1.1111111111111109</v>
      </c>
      <c r="K2292" t="str">
        <f>_xlfn.XLOOKUP(D2292, dim_channels!A:A, dim_channels!C:C, "Not Found")</f>
        <v>Offline</v>
      </c>
      <c r="L2292" t="str">
        <f>_xlfn.XLOOKUP(D2292, dim_channels!A:A, dim_channels!B:B, "Not Found")</f>
        <v>Travel Agency</v>
      </c>
    </row>
    <row r="2293" spans="1:12" x14ac:dyDescent="0.2">
      <c r="A2293" s="3" t="s">
        <v>2727</v>
      </c>
      <c r="B2293" s="3" t="s">
        <v>512</v>
      </c>
      <c r="C2293" s="3" t="s">
        <v>195</v>
      </c>
      <c r="D2293" s="3" t="s">
        <v>27</v>
      </c>
      <c r="E2293" s="3" t="s">
        <v>28</v>
      </c>
      <c r="F2293" s="3">
        <v>9725.44</v>
      </c>
      <c r="G2293" s="3">
        <v>1750.58</v>
      </c>
      <c r="H2293" s="3">
        <v>7974.86</v>
      </c>
      <c r="I2293" s="3" t="s">
        <v>56</v>
      </c>
      <c r="J2293" s="5">
        <v>1.219512317457611</v>
      </c>
      <c r="K2293" t="str">
        <f>_xlfn.XLOOKUP(D2293, dim_channels!A:A, dim_channels!C:C, "Not Found")</f>
        <v>OTA</v>
      </c>
      <c r="L2293" t="str">
        <f>_xlfn.XLOOKUP(D2293, dim_channels!A:A, dim_channels!B:B, "Not Found")</f>
        <v>Expedia</v>
      </c>
    </row>
    <row r="2294" spans="1:12" x14ac:dyDescent="0.2">
      <c r="A2294" s="2" t="s">
        <v>2728</v>
      </c>
      <c r="B2294" s="2" t="s">
        <v>322</v>
      </c>
      <c r="C2294" s="2" t="s">
        <v>322</v>
      </c>
      <c r="D2294" s="2" t="s">
        <v>52</v>
      </c>
      <c r="E2294" s="2" t="s">
        <v>34</v>
      </c>
      <c r="F2294" s="2">
        <v>5057.8999999999996</v>
      </c>
      <c r="G2294" s="2">
        <v>606.95000000000005</v>
      </c>
      <c r="H2294" s="2">
        <v>4450.95</v>
      </c>
      <c r="I2294" s="2" t="s">
        <v>29</v>
      </c>
      <c r="J2294" s="4">
        <v>1.136364146979858</v>
      </c>
      <c r="K2294" t="str">
        <f>_xlfn.XLOOKUP(D2294, dim_channels!A:A, dim_channels!C:C, "Not Found")</f>
        <v>OTA</v>
      </c>
      <c r="L2294" t="str">
        <f>_xlfn.XLOOKUP(D2294, dim_channels!A:A, dim_channels!B:B, "Not Found")</f>
        <v>Agoda</v>
      </c>
    </row>
    <row r="2295" spans="1:12" x14ac:dyDescent="0.2">
      <c r="A2295" s="3" t="s">
        <v>2729</v>
      </c>
      <c r="B2295" s="3" t="s">
        <v>118</v>
      </c>
      <c r="C2295" s="3" t="s">
        <v>382</v>
      </c>
      <c r="D2295" s="3" t="s">
        <v>27</v>
      </c>
      <c r="E2295" s="3" t="s">
        <v>28</v>
      </c>
      <c r="F2295" s="3">
        <v>8795.4599999999991</v>
      </c>
      <c r="G2295" s="3">
        <v>1583.18</v>
      </c>
      <c r="H2295" s="3">
        <v>7212.28</v>
      </c>
      <c r="I2295" s="3" t="s">
        <v>41</v>
      </c>
      <c r="J2295" s="5">
        <v>1.2195117216746989</v>
      </c>
      <c r="K2295" t="str">
        <f>_xlfn.XLOOKUP(D2295, dim_channels!A:A, dim_channels!C:C, "Not Found")</f>
        <v>OTA</v>
      </c>
      <c r="L2295" t="str">
        <f>_xlfn.XLOOKUP(D2295, dim_channels!A:A, dim_channels!B:B, "Not Found")</f>
        <v>Expedia</v>
      </c>
    </row>
    <row r="2296" spans="1:12" x14ac:dyDescent="0.2">
      <c r="A2296" s="2" t="s">
        <v>2730</v>
      </c>
      <c r="B2296" s="2" t="s">
        <v>602</v>
      </c>
      <c r="C2296" s="2" t="s">
        <v>418</v>
      </c>
      <c r="D2296" s="2" t="s">
        <v>45</v>
      </c>
      <c r="E2296" s="2" t="s">
        <v>89</v>
      </c>
      <c r="F2296" s="2">
        <v>6572.84</v>
      </c>
      <c r="G2296" s="2">
        <v>0</v>
      </c>
      <c r="H2296" s="2">
        <v>6572.84</v>
      </c>
      <c r="I2296" s="2" t="s">
        <v>56</v>
      </c>
      <c r="J2296" s="4">
        <v>1</v>
      </c>
      <c r="K2296" t="str">
        <f>_xlfn.XLOOKUP(D2296, dim_channels!A:A, dim_channels!C:C, "Not Found")</f>
        <v>Corporate</v>
      </c>
      <c r="L2296" t="str">
        <f>_xlfn.XLOOKUP(D2296, dim_channels!A:A, dim_channels!B:B, "Not Found")</f>
        <v>Corporate Direct</v>
      </c>
    </row>
    <row r="2297" spans="1:12" x14ac:dyDescent="0.2">
      <c r="A2297" s="3" t="s">
        <v>2731</v>
      </c>
      <c r="B2297" s="3" t="s">
        <v>193</v>
      </c>
      <c r="C2297" s="3" t="s">
        <v>371</v>
      </c>
      <c r="D2297" s="3" t="s">
        <v>45</v>
      </c>
      <c r="E2297" s="3" t="s">
        <v>89</v>
      </c>
      <c r="F2297" s="3">
        <v>4118.05</v>
      </c>
      <c r="G2297" s="3">
        <v>0</v>
      </c>
      <c r="H2297" s="3">
        <v>4118.05</v>
      </c>
      <c r="I2297" s="3" t="s">
        <v>29</v>
      </c>
      <c r="J2297" s="5">
        <v>1</v>
      </c>
      <c r="K2297" t="str">
        <f>_xlfn.XLOOKUP(D2297, dim_channels!A:A, dim_channels!C:C, "Not Found")</f>
        <v>Corporate</v>
      </c>
      <c r="L2297" t="str">
        <f>_xlfn.XLOOKUP(D2297, dim_channels!A:A, dim_channels!B:B, "Not Found")</f>
        <v>Corporate Direct</v>
      </c>
    </row>
    <row r="2298" spans="1:12" x14ac:dyDescent="0.2">
      <c r="A2298" s="2" t="s">
        <v>2732</v>
      </c>
      <c r="B2298" s="2" t="s">
        <v>971</v>
      </c>
      <c r="C2298" s="2" t="s">
        <v>435</v>
      </c>
      <c r="D2298" s="2" t="s">
        <v>114</v>
      </c>
      <c r="E2298" s="2" t="s">
        <v>46</v>
      </c>
      <c r="F2298" s="2">
        <v>5751.13</v>
      </c>
      <c r="G2298" s="2">
        <v>575.11</v>
      </c>
      <c r="H2298" s="2">
        <v>5176.0200000000004</v>
      </c>
      <c r="I2298" s="2" t="s">
        <v>29</v>
      </c>
      <c r="J2298" s="4">
        <v>1.11111046711566</v>
      </c>
      <c r="K2298" t="str">
        <f>_xlfn.XLOOKUP(D2298, dim_channels!A:A, dim_channels!C:C, "Not Found")</f>
        <v>Offline</v>
      </c>
      <c r="L2298" t="str">
        <f>_xlfn.XLOOKUP(D2298, dim_channels!A:A, dim_channels!B:B, "Not Found")</f>
        <v>Travel Agency</v>
      </c>
    </row>
    <row r="2299" spans="1:12" x14ac:dyDescent="0.2">
      <c r="A2299" s="3" t="s">
        <v>2733</v>
      </c>
      <c r="B2299" s="3" t="s">
        <v>124</v>
      </c>
      <c r="C2299" s="3" t="s">
        <v>669</v>
      </c>
      <c r="D2299" s="3" t="s">
        <v>64</v>
      </c>
      <c r="E2299" s="3" t="s">
        <v>34</v>
      </c>
      <c r="F2299" s="3">
        <v>3012.45</v>
      </c>
      <c r="G2299" s="3">
        <v>0</v>
      </c>
      <c r="H2299" s="3">
        <v>3012.45</v>
      </c>
      <c r="I2299" s="3" t="s">
        <v>29</v>
      </c>
      <c r="J2299" s="5">
        <v>1</v>
      </c>
      <c r="K2299" t="str">
        <f>_xlfn.XLOOKUP(D2299, dim_channels!A:A, dim_channels!C:C, "Not Found")</f>
        <v>Direct</v>
      </c>
      <c r="L2299" t="str">
        <f>_xlfn.XLOOKUP(D2299, dim_channels!A:A, dim_channels!B:B, "Not Found")</f>
        <v>Direct Website</v>
      </c>
    </row>
    <row r="2300" spans="1:12" x14ac:dyDescent="0.2">
      <c r="A2300" s="2" t="s">
        <v>2734</v>
      </c>
      <c r="B2300" s="2" t="s">
        <v>590</v>
      </c>
      <c r="C2300" s="2" t="s">
        <v>512</v>
      </c>
      <c r="D2300" s="2" t="s">
        <v>114</v>
      </c>
      <c r="E2300" s="2" t="s">
        <v>115</v>
      </c>
      <c r="F2300" s="2">
        <v>5177.95</v>
      </c>
      <c r="G2300" s="2">
        <v>517.79</v>
      </c>
      <c r="H2300" s="2">
        <v>4660.16</v>
      </c>
      <c r="I2300" s="2" t="s">
        <v>56</v>
      </c>
      <c r="J2300" s="4">
        <v>1.1111099189727389</v>
      </c>
      <c r="K2300" t="str">
        <f>_xlfn.XLOOKUP(D2300, dim_channels!A:A, dim_channels!C:C, "Not Found")</f>
        <v>Offline</v>
      </c>
      <c r="L2300" t="str">
        <f>_xlfn.XLOOKUP(D2300, dim_channels!A:A, dim_channels!B:B, "Not Found")</f>
        <v>Travel Agency</v>
      </c>
    </row>
    <row r="2301" spans="1:12" x14ac:dyDescent="0.2">
      <c r="A2301" s="3" t="s">
        <v>2735</v>
      </c>
      <c r="B2301" s="3" t="s">
        <v>781</v>
      </c>
      <c r="C2301" s="3" t="s">
        <v>266</v>
      </c>
      <c r="D2301" s="3" t="s">
        <v>52</v>
      </c>
      <c r="E2301" s="3" t="s">
        <v>60</v>
      </c>
      <c r="F2301" s="3">
        <v>4957.91</v>
      </c>
      <c r="G2301" s="3">
        <v>0</v>
      </c>
      <c r="H2301" s="3">
        <v>4957.91</v>
      </c>
      <c r="I2301" s="3" t="s">
        <v>56</v>
      </c>
      <c r="J2301" s="5">
        <v>1</v>
      </c>
      <c r="K2301" t="str">
        <f>_xlfn.XLOOKUP(D2301, dim_channels!A:A, dim_channels!C:C, "Not Found")</f>
        <v>OTA</v>
      </c>
      <c r="L2301" t="str">
        <f>_xlfn.XLOOKUP(D2301, dim_channels!A:A, dim_channels!B:B, "Not Found")</f>
        <v>Agoda</v>
      </c>
    </row>
    <row r="2302" spans="1:12" x14ac:dyDescent="0.2">
      <c r="A2302" s="2" t="s">
        <v>2736</v>
      </c>
      <c r="B2302" s="2" t="s">
        <v>458</v>
      </c>
      <c r="C2302" s="2" t="s">
        <v>355</v>
      </c>
      <c r="D2302" s="2" t="s">
        <v>52</v>
      </c>
      <c r="E2302" s="2" t="s">
        <v>34</v>
      </c>
      <c r="F2302" s="2">
        <v>11169.05</v>
      </c>
      <c r="G2302" s="2">
        <v>1340.29</v>
      </c>
      <c r="H2302" s="2">
        <v>9828.76</v>
      </c>
      <c r="I2302" s="2" t="s">
        <v>41</v>
      </c>
      <c r="J2302" s="4">
        <v>1.1363640988283359</v>
      </c>
      <c r="K2302" t="str">
        <f>_xlfn.XLOOKUP(D2302, dim_channels!A:A, dim_channels!C:C, "Not Found")</f>
        <v>OTA</v>
      </c>
      <c r="L2302" t="str">
        <f>_xlfn.XLOOKUP(D2302, dim_channels!A:A, dim_channels!B:B, "Not Found")</f>
        <v>Agoda</v>
      </c>
    </row>
    <row r="2303" spans="1:12" x14ac:dyDescent="0.2">
      <c r="A2303" s="3" t="s">
        <v>2737</v>
      </c>
      <c r="B2303" s="3" t="s">
        <v>425</v>
      </c>
      <c r="C2303" s="3" t="s">
        <v>91</v>
      </c>
      <c r="D2303" s="3" t="s">
        <v>64</v>
      </c>
      <c r="E2303" s="3" t="s">
        <v>115</v>
      </c>
      <c r="F2303" s="3">
        <v>17100.22</v>
      </c>
      <c r="G2303" s="3">
        <v>0</v>
      </c>
      <c r="H2303" s="3">
        <v>17100.22</v>
      </c>
      <c r="I2303" s="3" t="s">
        <v>56</v>
      </c>
      <c r="J2303" s="5">
        <v>1</v>
      </c>
      <c r="K2303" t="str">
        <f>_xlfn.XLOOKUP(D2303, dim_channels!A:A, dim_channels!C:C, "Not Found")</f>
        <v>Direct</v>
      </c>
      <c r="L2303" t="str">
        <f>_xlfn.XLOOKUP(D2303, dim_channels!A:A, dim_channels!B:B, "Not Found")</f>
        <v>Direct Website</v>
      </c>
    </row>
    <row r="2304" spans="1:12" x14ac:dyDescent="0.2">
      <c r="A2304" s="2" t="s">
        <v>2738</v>
      </c>
      <c r="B2304" s="2" t="s">
        <v>54</v>
      </c>
      <c r="C2304" s="2" t="s">
        <v>1101</v>
      </c>
      <c r="D2304" s="2" t="s">
        <v>33</v>
      </c>
      <c r="E2304" s="2" t="s">
        <v>60</v>
      </c>
      <c r="F2304" s="2">
        <v>6136.16</v>
      </c>
      <c r="G2304" s="2">
        <v>0</v>
      </c>
      <c r="H2304" s="2">
        <v>6136.16</v>
      </c>
      <c r="I2304" s="2" t="s">
        <v>41</v>
      </c>
      <c r="J2304" s="4">
        <v>1</v>
      </c>
      <c r="K2304" t="str">
        <f>_xlfn.XLOOKUP(D2304, dim_channels!A:A, dim_channels!C:C, "Not Found")</f>
        <v>OTA</v>
      </c>
      <c r="L2304" t="str">
        <f>_xlfn.XLOOKUP(D2304, dim_channels!A:A, dim_channels!B:B, "Not Found")</f>
        <v>Booking.com</v>
      </c>
    </row>
    <row r="2305" spans="1:12" x14ac:dyDescent="0.2">
      <c r="A2305" s="3" t="s">
        <v>2739</v>
      </c>
      <c r="B2305" s="3" t="s">
        <v>253</v>
      </c>
      <c r="C2305" s="3" t="s">
        <v>749</v>
      </c>
      <c r="D2305" s="3" t="s">
        <v>45</v>
      </c>
      <c r="E2305" s="3" t="s">
        <v>46</v>
      </c>
      <c r="F2305" s="3">
        <v>2093.0100000000002</v>
      </c>
      <c r="G2305" s="3">
        <v>104.65</v>
      </c>
      <c r="H2305" s="3">
        <v>1988.36</v>
      </c>
      <c r="I2305" s="3" t="s">
        <v>29</v>
      </c>
      <c r="J2305" s="5">
        <v>1.052631314248929</v>
      </c>
      <c r="K2305" t="str">
        <f>_xlfn.XLOOKUP(D2305, dim_channels!A:A, dim_channels!C:C, "Not Found")</f>
        <v>Corporate</v>
      </c>
      <c r="L2305" t="str">
        <f>_xlfn.XLOOKUP(D2305, dim_channels!A:A, dim_channels!B:B, "Not Found")</f>
        <v>Corporate Direct</v>
      </c>
    </row>
    <row r="2306" spans="1:12" x14ac:dyDescent="0.2">
      <c r="A2306" s="2" t="s">
        <v>2740</v>
      </c>
      <c r="B2306" s="2" t="s">
        <v>300</v>
      </c>
      <c r="C2306" s="2" t="s">
        <v>702</v>
      </c>
      <c r="D2306" s="2" t="s">
        <v>33</v>
      </c>
      <c r="E2306" s="2" t="s">
        <v>60</v>
      </c>
      <c r="F2306" s="2">
        <v>12068.08</v>
      </c>
      <c r="G2306" s="2">
        <v>0</v>
      </c>
      <c r="H2306" s="2">
        <v>12068.08</v>
      </c>
      <c r="I2306" s="2" t="s">
        <v>29</v>
      </c>
      <c r="J2306" s="4">
        <v>1</v>
      </c>
      <c r="K2306" t="str">
        <f>_xlfn.XLOOKUP(D2306, dim_channels!A:A, dim_channels!C:C, "Not Found")</f>
        <v>OTA</v>
      </c>
      <c r="L2306" t="str">
        <f>_xlfn.XLOOKUP(D2306, dim_channels!A:A, dim_channels!B:B, "Not Found")</f>
        <v>Booking.com</v>
      </c>
    </row>
    <row r="2307" spans="1:12" x14ac:dyDescent="0.2">
      <c r="A2307" s="3" t="s">
        <v>2741</v>
      </c>
      <c r="B2307" s="3" t="s">
        <v>778</v>
      </c>
      <c r="C2307" s="3" t="s">
        <v>445</v>
      </c>
      <c r="D2307" s="3" t="s">
        <v>52</v>
      </c>
      <c r="E2307" s="3" t="s">
        <v>60</v>
      </c>
      <c r="F2307" s="3">
        <v>9028.39</v>
      </c>
      <c r="G2307" s="3">
        <v>0</v>
      </c>
      <c r="H2307" s="3">
        <v>9028.39</v>
      </c>
      <c r="I2307" s="3" t="s">
        <v>29</v>
      </c>
      <c r="J2307" s="5">
        <v>1</v>
      </c>
      <c r="K2307" t="str">
        <f>_xlfn.XLOOKUP(D2307, dim_channels!A:A, dim_channels!C:C, "Not Found")</f>
        <v>OTA</v>
      </c>
      <c r="L2307" t="str">
        <f>_xlfn.XLOOKUP(D2307, dim_channels!A:A, dim_channels!B:B, "Not Found")</f>
        <v>Agoda</v>
      </c>
    </row>
    <row r="2308" spans="1:12" x14ac:dyDescent="0.2">
      <c r="A2308" s="2" t="s">
        <v>2742</v>
      </c>
      <c r="B2308" s="2" t="s">
        <v>1101</v>
      </c>
      <c r="C2308" s="2" t="s">
        <v>497</v>
      </c>
      <c r="D2308" s="2" t="s">
        <v>33</v>
      </c>
      <c r="E2308" s="2" t="s">
        <v>34</v>
      </c>
      <c r="F2308" s="2">
        <v>3016.43</v>
      </c>
      <c r="G2308" s="2">
        <v>452.46</v>
      </c>
      <c r="H2308" s="2">
        <v>2563.9699999999998</v>
      </c>
      <c r="I2308" s="2" t="s">
        <v>29</v>
      </c>
      <c r="J2308" s="4">
        <v>1.1764685234226611</v>
      </c>
      <c r="K2308" t="str">
        <f>_xlfn.XLOOKUP(D2308, dim_channels!A:A, dim_channels!C:C, "Not Found")</f>
        <v>OTA</v>
      </c>
      <c r="L2308" t="str">
        <f>_xlfn.XLOOKUP(D2308, dim_channels!A:A, dim_channels!B:B, "Not Found")</f>
        <v>Booking.com</v>
      </c>
    </row>
    <row r="2309" spans="1:12" x14ac:dyDescent="0.2">
      <c r="A2309" s="3" t="s">
        <v>2743</v>
      </c>
      <c r="B2309" s="3" t="s">
        <v>317</v>
      </c>
      <c r="C2309" s="3" t="s">
        <v>318</v>
      </c>
      <c r="D2309" s="3" t="s">
        <v>52</v>
      </c>
      <c r="E2309" s="3" t="s">
        <v>60</v>
      </c>
      <c r="F2309" s="3">
        <v>5251.16</v>
      </c>
      <c r="G2309" s="3">
        <v>0</v>
      </c>
      <c r="H2309" s="3">
        <v>5251.16</v>
      </c>
      <c r="I2309" s="3" t="s">
        <v>56</v>
      </c>
      <c r="J2309" s="5">
        <v>1</v>
      </c>
      <c r="K2309" t="str">
        <f>_xlfn.XLOOKUP(D2309, dim_channels!A:A, dim_channels!C:C, "Not Found")</f>
        <v>OTA</v>
      </c>
      <c r="L2309" t="str">
        <f>_xlfn.XLOOKUP(D2309, dim_channels!A:A, dim_channels!B:B, "Not Found")</f>
        <v>Agoda</v>
      </c>
    </row>
    <row r="2310" spans="1:12" x14ac:dyDescent="0.2">
      <c r="A2310" s="2" t="s">
        <v>2744</v>
      </c>
      <c r="B2310" s="2" t="s">
        <v>44</v>
      </c>
      <c r="C2310" s="2" t="s">
        <v>708</v>
      </c>
      <c r="D2310" s="2" t="s">
        <v>64</v>
      </c>
      <c r="E2310" s="2" t="s">
        <v>115</v>
      </c>
      <c r="F2310" s="2">
        <v>24661.13</v>
      </c>
      <c r="G2310" s="2">
        <v>0</v>
      </c>
      <c r="H2310" s="2">
        <v>24661.13</v>
      </c>
      <c r="I2310" s="2" t="s">
        <v>56</v>
      </c>
      <c r="J2310" s="4">
        <v>1</v>
      </c>
      <c r="K2310" t="str">
        <f>_xlfn.XLOOKUP(D2310, dim_channels!A:A, dim_channels!C:C, "Not Found")</f>
        <v>Direct</v>
      </c>
      <c r="L2310" t="str">
        <f>_xlfn.XLOOKUP(D2310, dim_channels!A:A, dim_channels!B:B, "Not Found")</f>
        <v>Direct Website</v>
      </c>
    </row>
    <row r="2311" spans="1:12" x14ac:dyDescent="0.2">
      <c r="A2311" s="3" t="s">
        <v>2745</v>
      </c>
      <c r="B2311" s="3" t="s">
        <v>590</v>
      </c>
      <c r="C2311" s="3" t="s">
        <v>578</v>
      </c>
      <c r="D2311" s="3" t="s">
        <v>27</v>
      </c>
      <c r="E2311" s="3" t="s">
        <v>60</v>
      </c>
      <c r="F2311" s="3">
        <v>3145.18</v>
      </c>
      <c r="G2311" s="3">
        <v>0</v>
      </c>
      <c r="H2311" s="3">
        <v>3145.18</v>
      </c>
      <c r="I2311" s="3" t="s">
        <v>41</v>
      </c>
      <c r="J2311" s="5">
        <v>1</v>
      </c>
      <c r="K2311" t="str">
        <f>_xlfn.XLOOKUP(D2311, dim_channels!A:A, dim_channels!C:C, "Not Found")</f>
        <v>OTA</v>
      </c>
      <c r="L2311" t="str">
        <f>_xlfn.XLOOKUP(D2311, dim_channels!A:A, dim_channels!B:B, "Not Found")</f>
        <v>Expedia</v>
      </c>
    </row>
    <row r="2312" spans="1:12" x14ac:dyDescent="0.2">
      <c r="A2312" s="2" t="s">
        <v>2746</v>
      </c>
      <c r="B2312" s="2" t="s">
        <v>996</v>
      </c>
      <c r="C2312" s="2" t="s">
        <v>285</v>
      </c>
      <c r="D2312" s="2" t="s">
        <v>45</v>
      </c>
      <c r="E2312" s="2" t="s">
        <v>89</v>
      </c>
      <c r="F2312" s="2">
        <v>2733.35</v>
      </c>
      <c r="G2312" s="2">
        <v>0</v>
      </c>
      <c r="H2312" s="2">
        <v>2733.35</v>
      </c>
      <c r="I2312" s="2" t="s">
        <v>56</v>
      </c>
      <c r="J2312" s="4">
        <v>1</v>
      </c>
      <c r="K2312" t="str">
        <f>_xlfn.XLOOKUP(D2312, dim_channels!A:A, dim_channels!C:C, "Not Found")</f>
        <v>Corporate</v>
      </c>
      <c r="L2312" t="str">
        <f>_xlfn.XLOOKUP(D2312, dim_channels!A:A, dim_channels!B:B, "Not Found")</f>
        <v>Corporate Direct</v>
      </c>
    </row>
    <row r="2313" spans="1:12" x14ac:dyDescent="0.2">
      <c r="A2313" s="3" t="s">
        <v>2747</v>
      </c>
      <c r="B2313" s="3" t="s">
        <v>1101</v>
      </c>
      <c r="C2313" s="3" t="s">
        <v>251</v>
      </c>
      <c r="D2313" s="3" t="s">
        <v>64</v>
      </c>
      <c r="E2313" s="3" t="s">
        <v>28</v>
      </c>
      <c r="F2313" s="3">
        <v>6934.22</v>
      </c>
      <c r="G2313" s="3">
        <v>0</v>
      </c>
      <c r="H2313" s="3">
        <v>6934.22</v>
      </c>
      <c r="I2313" s="3" t="s">
        <v>56</v>
      </c>
      <c r="J2313" s="5">
        <v>1</v>
      </c>
      <c r="K2313" t="str">
        <f>_xlfn.XLOOKUP(D2313, dim_channels!A:A, dim_channels!C:C, "Not Found")</f>
        <v>Direct</v>
      </c>
      <c r="L2313" t="str">
        <f>_xlfn.XLOOKUP(D2313, dim_channels!A:A, dim_channels!B:B, "Not Found")</f>
        <v>Direct Website</v>
      </c>
    </row>
    <row r="2314" spans="1:12" x14ac:dyDescent="0.2">
      <c r="A2314" s="2" t="s">
        <v>2748</v>
      </c>
      <c r="B2314" s="2" t="s">
        <v>63</v>
      </c>
      <c r="C2314" s="2" t="s">
        <v>367</v>
      </c>
      <c r="D2314" s="2" t="s">
        <v>27</v>
      </c>
      <c r="E2314" s="2" t="s">
        <v>60</v>
      </c>
      <c r="F2314" s="2">
        <v>10344.129999999999</v>
      </c>
      <c r="G2314" s="2">
        <v>0</v>
      </c>
      <c r="H2314" s="2">
        <v>10344.129999999999</v>
      </c>
      <c r="I2314" s="2" t="s">
        <v>41</v>
      </c>
      <c r="J2314" s="4">
        <v>1</v>
      </c>
      <c r="K2314" t="str">
        <f>_xlfn.XLOOKUP(D2314, dim_channels!A:A, dim_channels!C:C, "Not Found")</f>
        <v>OTA</v>
      </c>
      <c r="L2314" t="str">
        <f>_xlfn.XLOOKUP(D2314, dim_channels!A:A, dim_channels!B:B, "Not Found")</f>
        <v>Expedia</v>
      </c>
    </row>
    <row r="2315" spans="1:12" x14ac:dyDescent="0.2">
      <c r="A2315" s="3" t="s">
        <v>2749</v>
      </c>
      <c r="B2315" s="3" t="s">
        <v>817</v>
      </c>
      <c r="C2315" s="3" t="s">
        <v>391</v>
      </c>
      <c r="D2315" s="3" t="s">
        <v>64</v>
      </c>
      <c r="E2315" s="3" t="s">
        <v>28</v>
      </c>
      <c r="F2315" s="3">
        <v>8113.79</v>
      </c>
      <c r="G2315" s="3">
        <v>0</v>
      </c>
      <c r="H2315" s="3">
        <v>8113.79</v>
      </c>
      <c r="I2315" s="3" t="s">
        <v>56</v>
      </c>
      <c r="J2315" s="5">
        <v>1</v>
      </c>
      <c r="K2315" t="str">
        <f>_xlfn.XLOOKUP(D2315, dim_channels!A:A, dim_channels!C:C, "Not Found")</f>
        <v>Direct</v>
      </c>
      <c r="L2315" t="str">
        <f>_xlfn.XLOOKUP(D2315, dim_channels!A:A, dim_channels!B:B, "Not Found")</f>
        <v>Direct Website</v>
      </c>
    </row>
    <row r="2316" spans="1:12" x14ac:dyDescent="0.2">
      <c r="A2316" s="2" t="s">
        <v>2750</v>
      </c>
      <c r="B2316" s="2" t="s">
        <v>297</v>
      </c>
      <c r="C2316" s="2" t="s">
        <v>63</v>
      </c>
      <c r="D2316" s="2" t="s">
        <v>33</v>
      </c>
      <c r="E2316" s="2" t="s">
        <v>34</v>
      </c>
      <c r="F2316" s="2">
        <v>2800.37</v>
      </c>
      <c r="G2316" s="2">
        <v>420.06</v>
      </c>
      <c r="H2316" s="2">
        <v>2380.31</v>
      </c>
      <c r="I2316" s="2" t="s">
        <v>29</v>
      </c>
      <c r="J2316" s="4">
        <v>1.1764728123647761</v>
      </c>
      <c r="K2316" t="str">
        <f>_xlfn.XLOOKUP(D2316, dim_channels!A:A, dim_channels!C:C, "Not Found")</f>
        <v>OTA</v>
      </c>
      <c r="L2316" t="str">
        <f>_xlfn.XLOOKUP(D2316, dim_channels!A:A, dim_channels!B:B, "Not Found")</f>
        <v>Booking.com</v>
      </c>
    </row>
    <row r="2317" spans="1:12" x14ac:dyDescent="0.2">
      <c r="A2317" s="3" t="s">
        <v>2751</v>
      </c>
      <c r="B2317" s="3" t="s">
        <v>271</v>
      </c>
      <c r="C2317" s="3" t="s">
        <v>343</v>
      </c>
      <c r="D2317" s="3" t="s">
        <v>45</v>
      </c>
      <c r="E2317" s="3" t="s">
        <v>89</v>
      </c>
      <c r="F2317" s="3">
        <v>6598.81</v>
      </c>
      <c r="G2317" s="3">
        <v>0</v>
      </c>
      <c r="H2317" s="3">
        <v>6598.81</v>
      </c>
      <c r="I2317" s="3" t="s">
        <v>29</v>
      </c>
      <c r="J2317" s="5">
        <v>1</v>
      </c>
      <c r="K2317" t="str">
        <f>_xlfn.XLOOKUP(D2317, dim_channels!A:A, dim_channels!C:C, "Not Found")</f>
        <v>Corporate</v>
      </c>
      <c r="L2317" t="str">
        <f>_xlfn.XLOOKUP(D2317, dim_channels!A:A, dim_channels!B:B, "Not Found")</f>
        <v>Corporate Direct</v>
      </c>
    </row>
    <row r="2318" spans="1:12" x14ac:dyDescent="0.2">
      <c r="A2318" s="2" t="s">
        <v>2752</v>
      </c>
      <c r="B2318" s="2" t="s">
        <v>335</v>
      </c>
      <c r="C2318" s="2" t="s">
        <v>357</v>
      </c>
      <c r="D2318" s="2" t="s">
        <v>45</v>
      </c>
      <c r="E2318" s="2" t="s">
        <v>89</v>
      </c>
      <c r="F2318" s="2">
        <v>4319.9399999999996</v>
      </c>
      <c r="G2318" s="2">
        <v>0</v>
      </c>
      <c r="H2318" s="2">
        <v>4319.9399999999996</v>
      </c>
      <c r="I2318" s="2" t="s">
        <v>29</v>
      </c>
      <c r="J2318" s="4">
        <v>1</v>
      </c>
      <c r="K2318" t="str">
        <f>_xlfn.XLOOKUP(D2318, dim_channels!A:A, dim_channels!C:C, "Not Found")</f>
        <v>Corporate</v>
      </c>
      <c r="L2318" t="str">
        <f>_xlfn.XLOOKUP(D2318, dim_channels!A:A, dim_channels!B:B, "Not Found")</f>
        <v>Corporate Direct</v>
      </c>
    </row>
    <row r="2319" spans="1:12" x14ac:dyDescent="0.2">
      <c r="A2319" s="3" t="s">
        <v>2753</v>
      </c>
      <c r="B2319" s="3" t="s">
        <v>104</v>
      </c>
      <c r="C2319" s="3" t="s">
        <v>132</v>
      </c>
      <c r="D2319" s="3" t="s">
        <v>33</v>
      </c>
      <c r="E2319" s="3" t="s">
        <v>60</v>
      </c>
      <c r="F2319" s="3">
        <v>2297.7600000000002</v>
      </c>
      <c r="G2319" s="3">
        <v>0</v>
      </c>
      <c r="H2319" s="3">
        <v>2297.7600000000002</v>
      </c>
      <c r="I2319" s="3" t="s">
        <v>41</v>
      </c>
      <c r="J2319" s="5">
        <v>1</v>
      </c>
      <c r="K2319" t="str">
        <f>_xlfn.XLOOKUP(D2319, dim_channels!A:A, dim_channels!C:C, "Not Found")</f>
        <v>OTA</v>
      </c>
      <c r="L2319" t="str">
        <f>_xlfn.XLOOKUP(D2319, dim_channels!A:A, dim_channels!B:B, "Not Found")</f>
        <v>Booking.com</v>
      </c>
    </row>
    <row r="2320" spans="1:12" x14ac:dyDescent="0.2">
      <c r="A2320" s="2" t="s">
        <v>2754</v>
      </c>
      <c r="B2320" s="2" t="s">
        <v>714</v>
      </c>
      <c r="C2320" s="2" t="s">
        <v>141</v>
      </c>
      <c r="D2320" s="2" t="s">
        <v>64</v>
      </c>
      <c r="E2320" s="2" t="s">
        <v>115</v>
      </c>
      <c r="F2320" s="2">
        <v>20473.849999999999</v>
      </c>
      <c r="G2320" s="2">
        <v>0</v>
      </c>
      <c r="H2320" s="2">
        <v>20473.849999999999</v>
      </c>
      <c r="I2320" s="2" t="s">
        <v>29</v>
      </c>
      <c r="J2320" s="4">
        <v>1</v>
      </c>
      <c r="K2320" t="str">
        <f>_xlfn.XLOOKUP(D2320, dim_channels!A:A, dim_channels!C:C, "Not Found")</f>
        <v>Direct</v>
      </c>
      <c r="L2320" t="str">
        <f>_xlfn.XLOOKUP(D2320, dim_channels!A:A, dim_channels!B:B, "Not Found")</f>
        <v>Direct Website</v>
      </c>
    </row>
    <row r="2321" spans="1:12" x14ac:dyDescent="0.2">
      <c r="A2321" s="3" t="s">
        <v>2755</v>
      </c>
      <c r="B2321" s="3" t="s">
        <v>983</v>
      </c>
      <c r="C2321" s="3" t="s">
        <v>1623</v>
      </c>
      <c r="D2321" s="3" t="s">
        <v>45</v>
      </c>
      <c r="E2321" s="3" t="s">
        <v>46</v>
      </c>
      <c r="F2321" s="3">
        <v>11997.35</v>
      </c>
      <c r="G2321" s="3">
        <v>599.87</v>
      </c>
      <c r="H2321" s="3">
        <v>11397.48</v>
      </c>
      <c r="I2321" s="3" t="s">
        <v>29</v>
      </c>
      <c r="J2321" s="5">
        <v>1.052631809838666</v>
      </c>
      <c r="K2321" t="str">
        <f>_xlfn.XLOOKUP(D2321, dim_channels!A:A, dim_channels!C:C, "Not Found")</f>
        <v>Corporate</v>
      </c>
      <c r="L2321" t="str">
        <f>_xlfn.XLOOKUP(D2321, dim_channels!A:A, dim_channels!B:B, "Not Found")</f>
        <v>Corporate Direct</v>
      </c>
    </row>
    <row r="2322" spans="1:12" x14ac:dyDescent="0.2">
      <c r="A2322" s="2" t="s">
        <v>2756</v>
      </c>
      <c r="B2322" s="2" t="s">
        <v>720</v>
      </c>
      <c r="C2322" s="2" t="s">
        <v>405</v>
      </c>
      <c r="D2322" s="2" t="s">
        <v>169</v>
      </c>
      <c r="E2322" s="2" t="s">
        <v>34</v>
      </c>
      <c r="F2322" s="2">
        <v>7922.39</v>
      </c>
      <c r="G2322" s="2">
        <v>1584.48</v>
      </c>
      <c r="H2322" s="2">
        <v>6337.91</v>
      </c>
      <c r="I2322" s="2" t="s">
        <v>29</v>
      </c>
      <c r="J2322" s="4">
        <v>1.250000394451799</v>
      </c>
      <c r="K2322" t="str">
        <f>_xlfn.XLOOKUP(D2322, dim_channels!A:A, dim_channels!C:C, "Not Found")</f>
        <v>GDS</v>
      </c>
      <c r="L2322" t="str">
        <f>_xlfn.XLOOKUP(D2322, dim_channels!A:A, dim_channels!B:B, "Not Found")</f>
        <v>GDS (Amadeus)</v>
      </c>
    </row>
    <row r="2323" spans="1:12" x14ac:dyDescent="0.2">
      <c r="A2323" s="3" t="s">
        <v>2757</v>
      </c>
      <c r="B2323" s="3" t="s">
        <v>141</v>
      </c>
      <c r="C2323" s="3" t="s">
        <v>420</v>
      </c>
      <c r="D2323" s="3" t="s">
        <v>64</v>
      </c>
      <c r="E2323" s="3" t="s">
        <v>34</v>
      </c>
      <c r="F2323" s="3">
        <v>7977.33</v>
      </c>
      <c r="G2323" s="3">
        <v>0</v>
      </c>
      <c r="H2323" s="3">
        <v>7977.33</v>
      </c>
      <c r="I2323" s="3" t="s">
        <v>29</v>
      </c>
      <c r="J2323" s="5">
        <v>1</v>
      </c>
      <c r="K2323" t="str">
        <f>_xlfn.XLOOKUP(D2323, dim_channels!A:A, dim_channels!C:C, "Not Found")</f>
        <v>Direct</v>
      </c>
      <c r="L2323" t="str">
        <f>_xlfn.XLOOKUP(D2323, dim_channels!A:A, dim_channels!B:B, "Not Found")</f>
        <v>Direct Website</v>
      </c>
    </row>
    <row r="2324" spans="1:12" x14ac:dyDescent="0.2">
      <c r="A2324" s="2" t="s">
        <v>2758</v>
      </c>
      <c r="B2324" s="2" t="s">
        <v>184</v>
      </c>
      <c r="C2324" s="2" t="s">
        <v>423</v>
      </c>
      <c r="D2324" s="2" t="s">
        <v>33</v>
      </c>
      <c r="E2324" s="2" t="s">
        <v>34</v>
      </c>
      <c r="F2324" s="2">
        <v>8801.1200000000008</v>
      </c>
      <c r="G2324" s="2">
        <v>1320.17</v>
      </c>
      <c r="H2324" s="2">
        <v>7480.95</v>
      </c>
      <c r="I2324" s="2" t="s">
        <v>56</v>
      </c>
      <c r="J2324" s="4">
        <v>1.176470902759676</v>
      </c>
      <c r="K2324" t="str">
        <f>_xlfn.XLOOKUP(D2324, dim_channels!A:A, dim_channels!C:C, "Not Found")</f>
        <v>OTA</v>
      </c>
      <c r="L2324" t="str">
        <f>_xlfn.XLOOKUP(D2324, dim_channels!A:A, dim_channels!B:B, "Not Found")</f>
        <v>Booking.com</v>
      </c>
    </row>
    <row r="2325" spans="1:12" x14ac:dyDescent="0.2">
      <c r="A2325" s="3" t="s">
        <v>2759</v>
      </c>
      <c r="B2325" s="3" t="s">
        <v>297</v>
      </c>
      <c r="C2325" s="3" t="s">
        <v>773</v>
      </c>
      <c r="D2325" s="3" t="s">
        <v>206</v>
      </c>
      <c r="E2325" s="3" t="s">
        <v>207</v>
      </c>
      <c r="F2325" s="3">
        <v>10658.64</v>
      </c>
      <c r="G2325" s="3">
        <v>0</v>
      </c>
      <c r="H2325" s="3">
        <v>10658.64</v>
      </c>
      <c r="I2325" s="3" t="s">
        <v>29</v>
      </c>
      <c r="J2325" s="5">
        <v>1</v>
      </c>
      <c r="K2325" t="str">
        <f>_xlfn.XLOOKUP(D2325, dim_channels!A:A, dim_channels!C:C, "Not Found")</f>
        <v>Direct</v>
      </c>
      <c r="L2325" t="str">
        <f>_xlfn.XLOOKUP(D2325, dim_channels!A:A, dim_channels!B:B, "Not Found")</f>
        <v>Walk-in</v>
      </c>
    </row>
    <row r="2326" spans="1:12" x14ac:dyDescent="0.2">
      <c r="A2326" s="2" t="s">
        <v>2760</v>
      </c>
      <c r="B2326" s="2" t="s">
        <v>147</v>
      </c>
      <c r="C2326" s="2" t="s">
        <v>391</v>
      </c>
      <c r="D2326" s="2" t="s">
        <v>33</v>
      </c>
      <c r="E2326" s="2" t="s">
        <v>28</v>
      </c>
      <c r="F2326" s="2">
        <v>9383.52</v>
      </c>
      <c r="G2326" s="2">
        <v>1407.53</v>
      </c>
      <c r="H2326" s="2">
        <v>7975.99</v>
      </c>
      <c r="I2326" s="2" t="s">
        <v>56</v>
      </c>
      <c r="J2326" s="4">
        <v>1.1764708832383191</v>
      </c>
      <c r="K2326" t="str">
        <f>_xlfn.XLOOKUP(D2326, dim_channels!A:A, dim_channels!C:C, "Not Found")</f>
        <v>OTA</v>
      </c>
      <c r="L2326" t="str">
        <f>_xlfn.XLOOKUP(D2326, dim_channels!A:A, dim_channels!B:B, "Not Found")</f>
        <v>Booking.com</v>
      </c>
    </row>
    <row r="2327" spans="1:12" x14ac:dyDescent="0.2">
      <c r="A2327" s="3" t="s">
        <v>2761</v>
      </c>
      <c r="B2327" s="3" t="s">
        <v>353</v>
      </c>
      <c r="C2327" s="3" t="s">
        <v>156</v>
      </c>
      <c r="D2327" s="3" t="s">
        <v>114</v>
      </c>
      <c r="E2327" s="3" t="s">
        <v>46</v>
      </c>
      <c r="F2327" s="3">
        <v>2900.26</v>
      </c>
      <c r="G2327" s="3">
        <v>290.02999999999997</v>
      </c>
      <c r="H2327" s="3">
        <v>2610.23</v>
      </c>
      <c r="I2327" s="3" t="s">
        <v>29</v>
      </c>
      <c r="J2327" s="5">
        <v>1.1111128138133419</v>
      </c>
      <c r="K2327" t="str">
        <f>_xlfn.XLOOKUP(D2327, dim_channels!A:A, dim_channels!C:C, "Not Found")</f>
        <v>Offline</v>
      </c>
      <c r="L2327" t="str">
        <f>_xlfn.XLOOKUP(D2327, dim_channels!A:A, dim_channels!B:B, "Not Found")</f>
        <v>Travel Agency</v>
      </c>
    </row>
    <row r="2328" spans="1:12" x14ac:dyDescent="0.2">
      <c r="A2328" s="2" t="s">
        <v>2762</v>
      </c>
      <c r="B2328" s="2" t="s">
        <v>679</v>
      </c>
      <c r="C2328" s="2" t="s">
        <v>595</v>
      </c>
      <c r="D2328" s="2" t="s">
        <v>45</v>
      </c>
      <c r="E2328" s="2" t="s">
        <v>46</v>
      </c>
      <c r="F2328" s="2">
        <v>2922.22</v>
      </c>
      <c r="G2328" s="2">
        <v>146.11000000000001</v>
      </c>
      <c r="H2328" s="2">
        <v>2776.11</v>
      </c>
      <c r="I2328" s="2" t="s">
        <v>29</v>
      </c>
      <c r="J2328" s="4">
        <v>1.052631199772343</v>
      </c>
      <c r="K2328" t="str">
        <f>_xlfn.XLOOKUP(D2328, dim_channels!A:A, dim_channels!C:C, "Not Found")</f>
        <v>Corporate</v>
      </c>
      <c r="L2328" t="str">
        <f>_xlfn.XLOOKUP(D2328, dim_channels!A:A, dim_channels!B:B, "Not Found")</f>
        <v>Corporate Direct</v>
      </c>
    </row>
    <row r="2329" spans="1:12" x14ac:dyDescent="0.2">
      <c r="A2329" s="3" t="s">
        <v>2763</v>
      </c>
      <c r="B2329" s="3" t="s">
        <v>394</v>
      </c>
      <c r="C2329" s="3" t="s">
        <v>509</v>
      </c>
      <c r="D2329" s="3" t="s">
        <v>33</v>
      </c>
      <c r="E2329" s="3" t="s">
        <v>34</v>
      </c>
      <c r="F2329" s="3">
        <v>6229.04</v>
      </c>
      <c r="G2329" s="3">
        <v>934.36</v>
      </c>
      <c r="H2329" s="3">
        <v>5294.68</v>
      </c>
      <c r="I2329" s="3" t="s">
        <v>56</v>
      </c>
      <c r="J2329" s="5">
        <v>1.1764714770297731</v>
      </c>
      <c r="K2329" t="str">
        <f>_xlfn.XLOOKUP(D2329, dim_channels!A:A, dim_channels!C:C, "Not Found")</f>
        <v>OTA</v>
      </c>
      <c r="L2329" t="str">
        <f>_xlfn.XLOOKUP(D2329, dim_channels!A:A, dim_channels!B:B, "Not Found")</f>
        <v>Booking.com</v>
      </c>
    </row>
    <row r="2330" spans="1:12" x14ac:dyDescent="0.2">
      <c r="A2330" s="2" t="s">
        <v>2764</v>
      </c>
      <c r="B2330" s="2" t="s">
        <v>153</v>
      </c>
      <c r="C2330" s="2" t="s">
        <v>153</v>
      </c>
      <c r="D2330" s="2" t="s">
        <v>33</v>
      </c>
      <c r="E2330" s="2" t="s">
        <v>34</v>
      </c>
      <c r="F2330" s="2">
        <v>3355.51</v>
      </c>
      <c r="G2330" s="2">
        <v>503.33</v>
      </c>
      <c r="H2330" s="2">
        <v>2852.18</v>
      </c>
      <c r="I2330" s="2" t="s">
        <v>41</v>
      </c>
      <c r="J2330" s="4">
        <v>1.1764720319194439</v>
      </c>
      <c r="K2330" t="str">
        <f>_xlfn.XLOOKUP(D2330, dim_channels!A:A, dim_channels!C:C, "Not Found")</f>
        <v>OTA</v>
      </c>
      <c r="L2330" t="str">
        <f>_xlfn.XLOOKUP(D2330, dim_channels!A:A, dim_channels!B:B, "Not Found")</f>
        <v>Booking.com</v>
      </c>
    </row>
    <row r="2331" spans="1:12" x14ac:dyDescent="0.2">
      <c r="A2331" s="3" t="s">
        <v>2765</v>
      </c>
      <c r="B2331" s="3" t="s">
        <v>558</v>
      </c>
      <c r="C2331" s="3" t="s">
        <v>567</v>
      </c>
      <c r="D2331" s="3" t="s">
        <v>114</v>
      </c>
      <c r="E2331" s="3" t="s">
        <v>46</v>
      </c>
      <c r="F2331" s="3">
        <v>9350.5</v>
      </c>
      <c r="G2331" s="3">
        <v>935.05</v>
      </c>
      <c r="H2331" s="3">
        <v>8415.4500000000007</v>
      </c>
      <c r="I2331" s="3" t="s">
        <v>41</v>
      </c>
      <c r="J2331" s="5">
        <v>1.1111111111111109</v>
      </c>
      <c r="K2331" t="str">
        <f>_xlfn.XLOOKUP(D2331, dim_channels!A:A, dim_channels!C:C, "Not Found")</f>
        <v>Offline</v>
      </c>
      <c r="L2331" t="str">
        <f>_xlfn.XLOOKUP(D2331, dim_channels!A:A, dim_channels!B:B, "Not Found")</f>
        <v>Travel Agency</v>
      </c>
    </row>
    <row r="2332" spans="1:12" x14ac:dyDescent="0.2">
      <c r="A2332" s="2" t="s">
        <v>2766</v>
      </c>
      <c r="B2332" s="2" t="s">
        <v>44</v>
      </c>
      <c r="C2332" s="2" t="s">
        <v>614</v>
      </c>
      <c r="D2332" s="2" t="s">
        <v>64</v>
      </c>
      <c r="E2332" s="2" t="s">
        <v>28</v>
      </c>
      <c r="F2332" s="2">
        <v>10704.65</v>
      </c>
      <c r="G2332" s="2">
        <v>0</v>
      </c>
      <c r="H2332" s="2">
        <v>10704.65</v>
      </c>
      <c r="I2332" s="2" t="s">
        <v>29</v>
      </c>
      <c r="J2332" s="4">
        <v>1</v>
      </c>
      <c r="K2332" t="str">
        <f>_xlfn.XLOOKUP(D2332, dim_channels!A:A, dim_channels!C:C, "Not Found")</f>
        <v>Direct</v>
      </c>
      <c r="L2332" t="str">
        <f>_xlfn.XLOOKUP(D2332, dim_channels!A:A, dim_channels!B:B, "Not Found")</f>
        <v>Direct Website</v>
      </c>
    </row>
    <row r="2333" spans="1:12" x14ac:dyDescent="0.2">
      <c r="A2333" s="3" t="s">
        <v>2767</v>
      </c>
      <c r="B2333" s="3" t="s">
        <v>69</v>
      </c>
      <c r="C2333" s="3" t="s">
        <v>197</v>
      </c>
      <c r="D2333" s="3" t="s">
        <v>52</v>
      </c>
      <c r="E2333" s="3" t="s">
        <v>34</v>
      </c>
      <c r="F2333" s="3">
        <v>8167.77</v>
      </c>
      <c r="G2333" s="3">
        <v>980.13</v>
      </c>
      <c r="H2333" s="3">
        <v>7187.64</v>
      </c>
      <c r="I2333" s="3" t="s">
        <v>29</v>
      </c>
      <c r="J2333" s="5">
        <v>1.1363632569243871</v>
      </c>
      <c r="K2333" t="str">
        <f>_xlfn.XLOOKUP(D2333, dim_channels!A:A, dim_channels!C:C, "Not Found")</f>
        <v>OTA</v>
      </c>
      <c r="L2333" t="str">
        <f>_xlfn.XLOOKUP(D2333, dim_channels!A:A, dim_channels!B:B, "Not Found")</f>
        <v>Agoda</v>
      </c>
    </row>
    <row r="2334" spans="1:12" x14ac:dyDescent="0.2">
      <c r="A2334" s="2" t="s">
        <v>2768</v>
      </c>
      <c r="B2334" s="2" t="s">
        <v>762</v>
      </c>
      <c r="C2334" s="2" t="s">
        <v>359</v>
      </c>
      <c r="D2334" s="2" t="s">
        <v>52</v>
      </c>
      <c r="E2334" s="2" t="s">
        <v>60</v>
      </c>
      <c r="F2334" s="2">
        <v>2735.7</v>
      </c>
      <c r="G2334" s="2">
        <v>0</v>
      </c>
      <c r="H2334" s="2">
        <v>2735.7</v>
      </c>
      <c r="I2334" s="2" t="s">
        <v>29</v>
      </c>
      <c r="J2334" s="4">
        <v>1</v>
      </c>
      <c r="K2334" t="str">
        <f>_xlfn.XLOOKUP(D2334, dim_channels!A:A, dim_channels!C:C, "Not Found")</f>
        <v>OTA</v>
      </c>
      <c r="L2334" t="str">
        <f>_xlfn.XLOOKUP(D2334, dim_channels!A:A, dim_channels!B:B, "Not Found")</f>
        <v>Agoda</v>
      </c>
    </row>
    <row r="2335" spans="1:12" x14ac:dyDescent="0.2">
      <c r="A2335" s="3" t="s">
        <v>2769</v>
      </c>
      <c r="B2335" s="3" t="s">
        <v>382</v>
      </c>
      <c r="C2335" s="3" t="s">
        <v>720</v>
      </c>
      <c r="D2335" s="3" t="s">
        <v>206</v>
      </c>
      <c r="E2335" s="3" t="s">
        <v>207</v>
      </c>
      <c r="F2335" s="3">
        <v>28135.06</v>
      </c>
      <c r="G2335" s="3">
        <v>0</v>
      </c>
      <c r="H2335" s="3">
        <v>28135.06</v>
      </c>
      <c r="I2335" s="3" t="s">
        <v>56</v>
      </c>
      <c r="J2335" s="5">
        <v>1</v>
      </c>
      <c r="K2335" t="str">
        <f>_xlfn.XLOOKUP(D2335, dim_channels!A:A, dim_channels!C:C, "Not Found")</f>
        <v>Direct</v>
      </c>
      <c r="L2335" t="str">
        <f>_xlfn.XLOOKUP(D2335, dim_channels!A:A, dim_channels!B:B, "Not Found")</f>
        <v>Walk-in</v>
      </c>
    </row>
    <row r="2336" spans="1:12" x14ac:dyDescent="0.2">
      <c r="A2336" s="2" t="s">
        <v>2770</v>
      </c>
      <c r="B2336" s="2" t="s">
        <v>433</v>
      </c>
      <c r="C2336" s="2" t="s">
        <v>321</v>
      </c>
      <c r="D2336" s="2" t="s">
        <v>33</v>
      </c>
      <c r="E2336" s="2" t="s">
        <v>28</v>
      </c>
      <c r="F2336" s="2">
        <v>17251.98</v>
      </c>
      <c r="G2336" s="2">
        <v>2587.8000000000002</v>
      </c>
      <c r="H2336" s="2">
        <v>14664.18</v>
      </c>
      <c r="I2336" s="2" t="s">
        <v>29</v>
      </c>
      <c r="J2336" s="4">
        <v>1.1764708289178121</v>
      </c>
      <c r="K2336" t="str">
        <f>_xlfn.XLOOKUP(D2336, dim_channels!A:A, dim_channels!C:C, "Not Found")</f>
        <v>OTA</v>
      </c>
      <c r="L2336" t="str">
        <f>_xlfn.XLOOKUP(D2336, dim_channels!A:A, dim_channels!B:B, "Not Found")</f>
        <v>Booking.com</v>
      </c>
    </row>
    <row r="2337" spans="1:12" x14ac:dyDescent="0.2">
      <c r="A2337" s="3" t="s">
        <v>2771</v>
      </c>
      <c r="B2337" s="3" t="s">
        <v>234</v>
      </c>
      <c r="C2337" s="3" t="s">
        <v>176</v>
      </c>
      <c r="D2337" s="3" t="s">
        <v>64</v>
      </c>
      <c r="E2337" s="3" t="s">
        <v>115</v>
      </c>
      <c r="F2337" s="3">
        <v>22944.71</v>
      </c>
      <c r="G2337" s="3">
        <v>0</v>
      </c>
      <c r="H2337" s="3">
        <v>22944.71</v>
      </c>
      <c r="I2337" s="3" t="s">
        <v>29</v>
      </c>
      <c r="J2337" s="5">
        <v>1</v>
      </c>
      <c r="K2337" t="str">
        <f>_xlfn.XLOOKUP(D2337, dim_channels!A:A, dim_channels!C:C, "Not Found")</f>
        <v>Direct</v>
      </c>
      <c r="L2337" t="str">
        <f>_xlfn.XLOOKUP(D2337, dim_channels!A:A, dim_channels!B:B, "Not Found")</f>
        <v>Direct Website</v>
      </c>
    </row>
    <row r="2338" spans="1:12" x14ac:dyDescent="0.2">
      <c r="A2338" s="2" t="s">
        <v>2772</v>
      </c>
      <c r="B2338" s="2" t="s">
        <v>181</v>
      </c>
      <c r="C2338" s="2" t="s">
        <v>253</v>
      </c>
      <c r="D2338" s="2" t="s">
        <v>27</v>
      </c>
      <c r="E2338" s="2" t="s">
        <v>60</v>
      </c>
      <c r="F2338" s="2">
        <v>9505.39</v>
      </c>
      <c r="G2338" s="2">
        <v>0</v>
      </c>
      <c r="H2338" s="2">
        <v>9505.39</v>
      </c>
      <c r="I2338" s="2" t="s">
        <v>41</v>
      </c>
      <c r="J2338" s="4">
        <v>1</v>
      </c>
      <c r="K2338" t="str">
        <f>_xlfn.XLOOKUP(D2338, dim_channels!A:A, dim_channels!C:C, "Not Found")</f>
        <v>OTA</v>
      </c>
      <c r="L2338" t="str">
        <f>_xlfn.XLOOKUP(D2338, dim_channels!A:A, dim_channels!B:B, "Not Found")</f>
        <v>Expedia</v>
      </c>
    </row>
    <row r="2339" spans="1:12" x14ac:dyDescent="0.2">
      <c r="A2339" s="3" t="s">
        <v>2773</v>
      </c>
      <c r="B2339" s="3" t="s">
        <v>55</v>
      </c>
      <c r="C2339" s="3" t="s">
        <v>482</v>
      </c>
      <c r="D2339" s="3" t="s">
        <v>27</v>
      </c>
      <c r="E2339" s="3" t="s">
        <v>28</v>
      </c>
      <c r="F2339" s="3">
        <v>2578.6999999999998</v>
      </c>
      <c r="G2339" s="3">
        <v>464.17</v>
      </c>
      <c r="H2339" s="3">
        <v>2114.5300000000002</v>
      </c>
      <c r="I2339" s="3" t="s">
        <v>56</v>
      </c>
      <c r="J2339" s="5">
        <v>1.2195145020406419</v>
      </c>
      <c r="K2339" t="str">
        <f>_xlfn.XLOOKUP(D2339, dim_channels!A:A, dim_channels!C:C, "Not Found")</f>
        <v>OTA</v>
      </c>
      <c r="L2339" t="str">
        <f>_xlfn.XLOOKUP(D2339, dim_channels!A:A, dim_channels!B:B, "Not Found")</f>
        <v>Expedia</v>
      </c>
    </row>
    <row r="2340" spans="1:12" x14ac:dyDescent="0.2">
      <c r="A2340" s="2" t="s">
        <v>2774</v>
      </c>
      <c r="B2340" s="2" t="s">
        <v>213</v>
      </c>
      <c r="C2340" s="2" t="s">
        <v>1354</v>
      </c>
      <c r="D2340" s="2" t="s">
        <v>27</v>
      </c>
      <c r="E2340" s="2" t="s">
        <v>34</v>
      </c>
      <c r="F2340" s="2">
        <v>2922.91</v>
      </c>
      <c r="G2340" s="2">
        <v>526.12</v>
      </c>
      <c r="H2340" s="2">
        <v>2396.79</v>
      </c>
      <c r="I2340" s="2" t="s">
        <v>41</v>
      </c>
      <c r="J2340" s="4">
        <v>1.219510261641612</v>
      </c>
      <c r="K2340" t="str">
        <f>_xlfn.XLOOKUP(D2340, dim_channels!A:A, dim_channels!C:C, "Not Found")</f>
        <v>OTA</v>
      </c>
      <c r="L2340" t="str">
        <f>_xlfn.XLOOKUP(D2340, dim_channels!A:A, dim_channels!B:B, "Not Found")</f>
        <v>Expedia</v>
      </c>
    </row>
    <row r="2341" spans="1:12" x14ac:dyDescent="0.2">
      <c r="A2341" s="3" t="s">
        <v>2775</v>
      </c>
      <c r="B2341" s="3" t="s">
        <v>471</v>
      </c>
      <c r="C2341" s="3" t="s">
        <v>555</v>
      </c>
      <c r="D2341" s="3" t="s">
        <v>27</v>
      </c>
      <c r="E2341" s="3" t="s">
        <v>28</v>
      </c>
      <c r="F2341" s="3">
        <v>8913.7099999999991</v>
      </c>
      <c r="G2341" s="3">
        <v>1604.47</v>
      </c>
      <c r="H2341" s="3">
        <v>7309.24</v>
      </c>
      <c r="I2341" s="3" t="s">
        <v>29</v>
      </c>
      <c r="J2341" s="5">
        <v>1.219512562181567</v>
      </c>
      <c r="K2341" t="str">
        <f>_xlfn.XLOOKUP(D2341, dim_channels!A:A, dim_channels!C:C, "Not Found")</f>
        <v>OTA</v>
      </c>
      <c r="L2341" t="str">
        <f>_xlfn.XLOOKUP(D2341, dim_channels!A:A, dim_channels!B:B, "Not Found")</f>
        <v>Expedia</v>
      </c>
    </row>
    <row r="2342" spans="1:12" x14ac:dyDescent="0.2">
      <c r="A2342" s="2" t="s">
        <v>2776</v>
      </c>
      <c r="B2342" s="2" t="s">
        <v>109</v>
      </c>
      <c r="C2342" s="2" t="s">
        <v>348</v>
      </c>
      <c r="D2342" s="2" t="s">
        <v>27</v>
      </c>
      <c r="E2342" s="2" t="s">
        <v>34</v>
      </c>
      <c r="F2342" s="2">
        <v>12064.39</v>
      </c>
      <c r="G2342" s="2">
        <v>2171.59</v>
      </c>
      <c r="H2342" s="2">
        <v>9892.7999999999993</v>
      </c>
      <c r="I2342" s="2" t="s">
        <v>41</v>
      </c>
      <c r="J2342" s="4">
        <v>1.219512170467411</v>
      </c>
      <c r="K2342" t="str">
        <f>_xlfn.XLOOKUP(D2342, dim_channels!A:A, dim_channels!C:C, "Not Found")</f>
        <v>OTA</v>
      </c>
      <c r="L2342" t="str">
        <f>_xlfn.XLOOKUP(D2342, dim_channels!A:A, dim_channels!B:B, "Not Found")</f>
        <v>Expedia</v>
      </c>
    </row>
    <row r="2343" spans="1:12" x14ac:dyDescent="0.2">
      <c r="A2343" s="3" t="s">
        <v>2777</v>
      </c>
      <c r="B2343" s="3" t="s">
        <v>351</v>
      </c>
      <c r="C2343" s="3" t="s">
        <v>130</v>
      </c>
      <c r="D2343" s="3" t="s">
        <v>45</v>
      </c>
      <c r="E2343" s="3" t="s">
        <v>46</v>
      </c>
      <c r="F2343" s="3">
        <v>11520.95</v>
      </c>
      <c r="G2343" s="3">
        <v>576.04999999999995</v>
      </c>
      <c r="H2343" s="3">
        <v>10944.9</v>
      </c>
      <c r="I2343" s="3" t="s">
        <v>56</v>
      </c>
      <c r="J2343" s="5">
        <v>1.0526318193861981</v>
      </c>
      <c r="K2343" t="str">
        <f>_xlfn.XLOOKUP(D2343, dim_channels!A:A, dim_channels!C:C, "Not Found")</f>
        <v>Corporate</v>
      </c>
      <c r="L2343" t="str">
        <f>_xlfn.XLOOKUP(D2343, dim_channels!A:A, dim_channels!B:B, "Not Found")</f>
        <v>Corporate Direct</v>
      </c>
    </row>
    <row r="2344" spans="1:12" x14ac:dyDescent="0.2">
      <c r="A2344" s="2" t="s">
        <v>2778</v>
      </c>
      <c r="B2344" s="2" t="s">
        <v>238</v>
      </c>
      <c r="C2344" s="2" t="s">
        <v>669</v>
      </c>
      <c r="D2344" s="2" t="s">
        <v>33</v>
      </c>
      <c r="E2344" s="2" t="s">
        <v>60</v>
      </c>
      <c r="F2344" s="2">
        <v>10595.99</v>
      </c>
      <c r="G2344" s="2">
        <v>0</v>
      </c>
      <c r="H2344" s="2">
        <v>10595.99</v>
      </c>
      <c r="I2344" s="2" t="s">
        <v>41</v>
      </c>
      <c r="J2344" s="4">
        <v>1</v>
      </c>
      <c r="K2344" t="str">
        <f>_xlfn.XLOOKUP(D2344, dim_channels!A:A, dim_channels!C:C, "Not Found")</f>
        <v>OTA</v>
      </c>
      <c r="L2344" t="str">
        <f>_xlfn.XLOOKUP(D2344, dim_channels!A:A, dim_channels!B:B, "Not Found")</f>
        <v>Booking.com</v>
      </c>
    </row>
    <row r="2345" spans="1:12" x14ac:dyDescent="0.2">
      <c r="A2345" s="3" t="s">
        <v>2779</v>
      </c>
      <c r="B2345" s="3" t="s">
        <v>822</v>
      </c>
      <c r="C2345" s="3" t="s">
        <v>40</v>
      </c>
      <c r="D2345" s="3" t="s">
        <v>114</v>
      </c>
      <c r="E2345" s="3" t="s">
        <v>115</v>
      </c>
      <c r="F2345" s="3">
        <v>5935.26</v>
      </c>
      <c r="G2345" s="3">
        <v>593.53</v>
      </c>
      <c r="H2345" s="3">
        <v>5341.73</v>
      </c>
      <c r="I2345" s="3" t="s">
        <v>29</v>
      </c>
      <c r="J2345" s="5">
        <v>1.111111943134528</v>
      </c>
      <c r="K2345" t="str">
        <f>_xlfn.XLOOKUP(D2345, dim_channels!A:A, dim_channels!C:C, "Not Found")</f>
        <v>Offline</v>
      </c>
      <c r="L2345" t="str">
        <f>_xlfn.XLOOKUP(D2345, dim_channels!A:A, dim_channels!B:B, "Not Found")</f>
        <v>Travel Agency</v>
      </c>
    </row>
    <row r="2346" spans="1:12" x14ac:dyDescent="0.2">
      <c r="A2346" s="2" t="s">
        <v>2780</v>
      </c>
      <c r="B2346" s="2" t="s">
        <v>405</v>
      </c>
      <c r="C2346" s="2" t="s">
        <v>1075</v>
      </c>
      <c r="D2346" s="2" t="s">
        <v>114</v>
      </c>
      <c r="E2346" s="2" t="s">
        <v>115</v>
      </c>
      <c r="F2346" s="2">
        <v>20343.310000000001</v>
      </c>
      <c r="G2346" s="2">
        <v>2034.33</v>
      </c>
      <c r="H2346" s="2">
        <v>18308.98</v>
      </c>
      <c r="I2346" s="2" t="s">
        <v>29</v>
      </c>
      <c r="J2346" s="4">
        <v>1.111111050424437</v>
      </c>
      <c r="K2346" t="str">
        <f>_xlfn.XLOOKUP(D2346, dim_channels!A:A, dim_channels!C:C, "Not Found")</f>
        <v>Offline</v>
      </c>
      <c r="L2346" t="str">
        <f>_xlfn.XLOOKUP(D2346, dim_channels!A:A, dim_channels!B:B, "Not Found")</f>
        <v>Travel Agency</v>
      </c>
    </row>
    <row r="2347" spans="1:12" x14ac:dyDescent="0.2">
      <c r="A2347" s="3" t="s">
        <v>2781</v>
      </c>
      <c r="B2347" s="3" t="s">
        <v>205</v>
      </c>
      <c r="C2347" s="3" t="s">
        <v>875</v>
      </c>
      <c r="D2347" s="3" t="s">
        <v>27</v>
      </c>
      <c r="E2347" s="3" t="s">
        <v>60</v>
      </c>
      <c r="F2347" s="3">
        <v>20306.689999999999</v>
      </c>
      <c r="G2347" s="3">
        <v>0</v>
      </c>
      <c r="H2347" s="3">
        <v>20306.689999999999</v>
      </c>
      <c r="I2347" s="3" t="s">
        <v>29</v>
      </c>
      <c r="J2347" s="5">
        <v>1</v>
      </c>
      <c r="K2347" t="str">
        <f>_xlfn.XLOOKUP(D2347, dim_channels!A:A, dim_channels!C:C, "Not Found")</f>
        <v>OTA</v>
      </c>
      <c r="L2347" t="str">
        <f>_xlfn.XLOOKUP(D2347, dim_channels!A:A, dim_channels!B:B, "Not Found")</f>
        <v>Expedia</v>
      </c>
    </row>
    <row r="2348" spans="1:12" x14ac:dyDescent="0.2">
      <c r="A2348" s="2" t="s">
        <v>2782</v>
      </c>
      <c r="B2348" s="2" t="s">
        <v>103</v>
      </c>
      <c r="C2348" s="2" t="s">
        <v>534</v>
      </c>
      <c r="D2348" s="2" t="s">
        <v>64</v>
      </c>
      <c r="E2348" s="2" t="s">
        <v>28</v>
      </c>
      <c r="F2348" s="2">
        <v>3611.46</v>
      </c>
      <c r="G2348" s="2">
        <v>0</v>
      </c>
      <c r="H2348" s="2">
        <v>3611.46</v>
      </c>
      <c r="I2348" s="2" t="s">
        <v>41</v>
      </c>
      <c r="J2348" s="4">
        <v>1</v>
      </c>
      <c r="K2348" t="str">
        <f>_xlfn.XLOOKUP(D2348, dim_channels!A:A, dim_channels!C:C, "Not Found")</f>
        <v>Direct</v>
      </c>
      <c r="L2348" t="str">
        <f>_xlfn.XLOOKUP(D2348, dim_channels!A:A, dim_channels!B:B, "Not Found")</f>
        <v>Direct Website</v>
      </c>
    </row>
    <row r="2349" spans="1:12" x14ac:dyDescent="0.2">
      <c r="A2349" s="3" t="s">
        <v>2783</v>
      </c>
      <c r="B2349" s="3" t="s">
        <v>484</v>
      </c>
      <c r="C2349" s="3" t="s">
        <v>661</v>
      </c>
      <c r="D2349" s="3" t="s">
        <v>33</v>
      </c>
      <c r="E2349" s="3" t="s">
        <v>34</v>
      </c>
      <c r="F2349" s="3">
        <v>2293.8000000000002</v>
      </c>
      <c r="G2349" s="3">
        <v>344.07</v>
      </c>
      <c r="H2349" s="3">
        <v>1949.73</v>
      </c>
      <c r="I2349" s="3" t="s">
        <v>41</v>
      </c>
      <c r="J2349" s="5">
        <v>1.1764705882352939</v>
      </c>
      <c r="K2349" t="str">
        <f>_xlfn.XLOOKUP(D2349, dim_channels!A:A, dim_channels!C:C, "Not Found")</f>
        <v>OTA</v>
      </c>
      <c r="L2349" t="str">
        <f>_xlfn.XLOOKUP(D2349, dim_channels!A:A, dim_channels!B:B, "Not Found")</f>
        <v>Booking.com</v>
      </c>
    </row>
    <row r="2350" spans="1:12" x14ac:dyDescent="0.2">
      <c r="A2350" s="2" t="s">
        <v>2784</v>
      </c>
      <c r="B2350" s="2" t="s">
        <v>167</v>
      </c>
      <c r="C2350" s="2" t="s">
        <v>706</v>
      </c>
      <c r="D2350" s="2" t="s">
        <v>52</v>
      </c>
      <c r="E2350" s="2" t="s">
        <v>60</v>
      </c>
      <c r="F2350" s="2">
        <v>4180.43</v>
      </c>
      <c r="G2350" s="2">
        <v>0</v>
      </c>
      <c r="H2350" s="2">
        <v>4180.43</v>
      </c>
      <c r="I2350" s="2" t="s">
        <v>29</v>
      </c>
      <c r="J2350" s="4">
        <v>1</v>
      </c>
      <c r="K2350" t="str">
        <f>_xlfn.XLOOKUP(D2350, dim_channels!A:A, dim_channels!C:C, "Not Found")</f>
        <v>OTA</v>
      </c>
      <c r="L2350" t="str">
        <f>_xlfn.XLOOKUP(D2350, dim_channels!A:A, dim_channels!B:B, "Not Found")</f>
        <v>Agoda</v>
      </c>
    </row>
    <row r="2351" spans="1:12" x14ac:dyDescent="0.2">
      <c r="A2351" s="3" t="s">
        <v>2785</v>
      </c>
      <c r="B2351" s="3" t="s">
        <v>448</v>
      </c>
      <c r="C2351" s="3" t="s">
        <v>567</v>
      </c>
      <c r="D2351" s="3" t="s">
        <v>33</v>
      </c>
      <c r="E2351" s="3" t="s">
        <v>34</v>
      </c>
      <c r="F2351" s="3">
        <v>7971.77</v>
      </c>
      <c r="G2351" s="3">
        <v>1195.77</v>
      </c>
      <c r="H2351" s="3">
        <v>6776</v>
      </c>
      <c r="I2351" s="3" t="s">
        <v>29</v>
      </c>
      <c r="J2351" s="5">
        <v>1.176471369539551</v>
      </c>
      <c r="K2351" t="str">
        <f>_xlfn.XLOOKUP(D2351, dim_channels!A:A, dim_channels!C:C, "Not Found")</f>
        <v>OTA</v>
      </c>
      <c r="L2351" t="str">
        <f>_xlfn.XLOOKUP(D2351, dim_channels!A:A, dim_channels!B:B, "Not Found")</f>
        <v>Booking.com</v>
      </c>
    </row>
    <row r="2352" spans="1:12" x14ac:dyDescent="0.2">
      <c r="A2352" s="2" t="s">
        <v>2786</v>
      </c>
      <c r="B2352" s="2" t="s">
        <v>452</v>
      </c>
      <c r="C2352" s="2" t="s">
        <v>147</v>
      </c>
      <c r="D2352" s="2" t="s">
        <v>52</v>
      </c>
      <c r="E2352" s="2" t="s">
        <v>34</v>
      </c>
      <c r="F2352" s="2">
        <v>2869.11</v>
      </c>
      <c r="G2352" s="2">
        <v>344.29</v>
      </c>
      <c r="H2352" s="2">
        <v>2524.8200000000002</v>
      </c>
      <c r="I2352" s="2" t="s">
        <v>56</v>
      </c>
      <c r="J2352" s="4">
        <v>1.136362196116951</v>
      </c>
      <c r="K2352" t="str">
        <f>_xlfn.XLOOKUP(D2352, dim_channels!A:A, dim_channels!C:C, "Not Found")</f>
        <v>OTA</v>
      </c>
      <c r="L2352" t="str">
        <f>_xlfn.XLOOKUP(D2352, dim_channels!A:A, dim_channels!B:B, "Not Found")</f>
        <v>Agoda</v>
      </c>
    </row>
    <row r="2353" spans="1:12" x14ac:dyDescent="0.2">
      <c r="A2353" s="3" t="s">
        <v>2787</v>
      </c>
      <c r="B2353" s="3" t="s">
        <v>147</v>
      </c>
      <c r="C2353" s="3" t="s">
        <v>634</v>
      </c>
      <c r="D2353" s="3" t="s">
        <v>33</v>
      </c>
      <c r="E2353" s="3" t="s">
        <v>34</v>
      </c>
      <c r="F2353" s="3">
        <v>2230.4899999999998</v>
      </c>
      <c r="G2353" s="3">
        <v>334.57</v>
      </c>
      <c r="H2353" s="3">
        <v>1895.92</v>
      </c>
      <c r="I2353" s="3" t="s">
        <v>29</v>
      </c>
      <c r="J2353" s="5">
        <v>1.176468416388877</v>
      </c>
      <c r="K2353" t="str">
        <f>_xlfn.XLOOKUP(D2353, dim_channels!A:A, dim_channels!C:C, "Not Found")</f>
        <v>OTA</v>
      </c>
      <c r="L2353" t="str">
        <f>_xlfn.XLOOKUP(D2353, dim_channels!A:A, dim_channels!B:B, "Not Found")</f>
        <v>Booking.com</v>
      </c>
    </row>
    <row r="2354" spans="1:12" x14ac:dyDescent="0.2">
      <c r="A2354" s="2" t="s">
        <v>2788</v>
      </c>
      <c r="B2354" s="2" t="s">
        <v>359</v>
      </c>
      <c r="C2354" s="2" t="s">
        <v>634</v>
      </c>
      <c r="D2354" s="2" t="s">
        <v>33</v>
      </c>
      <c r="E2354" s="2" t="s">
        <v>28</v>
      </c>
      <c r="F2354" s="2">
        <v>12302.39</v>
      </c>
      <c r="G2354" s="2">
        <v>1845.36</v>
      </c>
      <c r="H2354" s="2">
        <v>10457.030000000001</v>
      </c>
      <c r="I2354" s="2" t="s">
        <v>29</v>
      </c>
      <c r="J2354" s="4">
        <v>1.1764707569931421</v>
      </c>
      <c r="K2354" t="str">
        <f>_xlfn.XLOOKUP(D2354, dim_channels!A:A, dim_channels!C:C, "Not Found")</f>
        <v>OTA</v>
      </c>
      <c r="L2354" t="str">
        <f>_xlfn.XLOOKUP(D2354, dim_channels!A:A, dim_channels!B:B, "Not Found")</f>
        <v>Booking.com</v>
      </c>
    </row>
    <row r="2355" spans="1:12" x14ac:dyDescent="0.2">
      <c r="A2355" s="3" t="s">
        <v>2789</v>
      </c>
      <c r="B2355" s="3" t="s">
        <v>564</v>
      </c>
      <c r="C2355" s="3" t="s">
        <v>564</v>
      </c>
      <c r="D2355" s="3" t="s">
        <v>206</v>
      </c>
      <c r="E2355" s="3" t="s">
        <v>207</v>
      </c>
      <c r="F2355" s="3">
        <v>11529.81</v>
      </c>
      <c r="G2355" s="3">
        <v>0</v>
      </c>
      <c r="H2355" s="3">
        <v>11529.81</v>
      </c>
      <c r="I2355" s="3" t="s">
        <v>29</v>
      </c>
      <c r="J2355" s="5">
        <v>1</v>
      </c>
      <c r="K2355" t="str">
        <f>_xlfn.XLOOKUP(D2355, dim_channels!A:A, dim_channels!C:C, "Not Found")</f>
        <v>Direct</v>
      </c>
      <c r="L2355" t="str">
        <f>_xlfn.XLOOKUP(D2355, dim_channels!A:A, dim_channels!B:B, "Not Found")</f>
        <v>Walk-in</v>
      </c>
    </row>
    <row r="2356" spans="1:12" x14ac:dyDescent="0.2">
      <c r="A2356" s="2" t="s">
        <v>2790</v>
      </c>
      <c r="B2356" s="2" t="s">
        <v>324</v>
      </c>
      <c r="C2356" s="2" t="s">
        <v>82</v>
      </c>
      <c r="D2356" s="2" t="s">
        <v>52</v>
      </c>
      <c r="E2356" s="2" t="s">
        <v>34</v>
      </c>
      <c r="F2356" s="2">
        <v>7902.56</v>
      </c>
      <c r="G2356" s="2">
        <v>948.31</v>
      </c>
      <c r="H2356" s="2">
        <v>6954.25</v>
      </c>
      <c r="I2356" s="2" t="s">
        <v>56</v>
      </c>
      <c r="J2356" s="4">
        <v>1.136364093899414</v>
      </c>
      <c r="K2356" t="str">
        <f>_xlfn.XLOOKUP(D2356, dim_channels!A:A, dim_channels!C:C, "Not Found")</f>
        <v>OTA</v>
      </c>
      <c r="L2356" t="str">
        <f>_xlfn.XLOOKUP(D2356, dim_channels!A:A, dim_channels!B:B, "Not Found")</f>
        <v>Agoda</v>
      </c>
    </row>
    <row r="2357" spans="1:12" x14ac:dyDescent="0.2">
      <c r="A2357" s="3" t="s">
        <v>2791</v>
      </c>
      <c r="B2357" s="3" t="s">
        <v>396</v>
      </c>
      <c r="C2357" s="3" t="s">
        <v>181</v>
      </c>
      <c r="D2357" s="3" t="s">
        <v>45</v>
      </c>
      <c r="E2357" s="3" t="s">
        <v>89</v>
      </c>
      <c r="F2357" s="3">
        <v>5130.1499999999996</v>
      </c>
      <c r="G2357" s="3">
        <v>0</v>
      </c>
      <c r="H2357" s="3">
        <v>5130.1499999999996</v>
      </c>
      <c r="I2357" s="3" t="s">
        <v>29</v>
      </c>
      <c r="J2357" s="5">
        <v>1</v>
      </c>
      <c r="K2357" t="str">
        <f>_xlfn.XLOOKUP(D2357, dim_channels!A:A, dim_channels!C:C, "Not Found")</f>
        <v>Corporate</v>
      </c>
      <c r="L2357" t="str">
        <f>_xlfn.XLOOKUP(D2357, dim_channels!A:A, dim_channels!B:B, "Not Found")</f>
        <v>Corporate Direct</v>
      </c>
    </row>
    <row r="2358" spans="1:12" x14ac:dyDescent="0.2">
      <c r="A2358" s="2" t="s">
        <v>2792</v>
      </c>
      <c r="B2358" s="2" t="s">
        <v>136</v>
      </c>
      <c r="C2358" s="2" t="s">
        <v>574</v>
      </c>
      <c r="D2358" s="2" t="s">
        <v>27</v>
      </c>
      <c r="E2358" s="2" t="s">
        <v>34</v>
      </c>
      <c r="F2358" s="2">
        <v>6991.57</v>
      </c>
      <c r="G2358" s="2">
        <v>1258.48</v>
      </c>
      <c r="H2358" s="2">
        <v>5733.09</v>
      </c>
      <c r="I2358" s="2" t="s">
        <v>41</v>
      </c>
      <c r="J2358" s="4">
        <v>1.2195116420638781</v>
      </c>
      <c r="K2358" t="str">
        <f>_xlfn.XLOOKUP(D2358, dim_channels!A:A, dim_channels!C:C, "Not Found")</f>
        <v>OTA</v>
      </c>
      <c r="L2358" t="str">
        <f>_xlfn.XLOOKUP(D2358, dim_channels!A:A, dim_channels!B:B, "Not Found")</f>
        <v>Expedia</v>
      </c>
    </row>
    <row r="2359" spans="1:12" x14ac:dyDescent="0.2">
      <c r="A2359" s="3" t="s">
        <v>2793</v>
      </c>
      <c r="B2359" s="3" t="s">
        <v>584</v>
      </c>
      <c r="C2359" s="3" t="s">
        <v>807</v>
      </c>
      <c r="D2359" s="3" t="s">
        <v>114</v>
      </c>
      <c r="E2359" s="3" t="s">
        <v>115</v>
      </c>
      <c r="F2359" s="3">
        <v>6509.95</v>
      </c>
      <c r="G2359" s="3">
        <v>651</v>
      </c>
      <c r="H2359" s="3">
        <v>5858.95</v>
      </c>
      <c r="I2359" s="3" t="s">
        <v>29</v>
      </c>
      <c r="J2359" s="5">
        <v>1.111112059328037</v>
      </c>
      <c r="K2359" t="str">
        <f>_xlfn.XLOOKUP(D2359, dim_channels!A:A, dim_channels!C:C, "Not Found")</f>
        <v>Offline</v>
      </c>
      <c r="L2359" t="str">
        <f>_xlfn.XLOOKUP(D2359, dim_channels!A:A, dim_channels!B:B, "Not Found")</f>
        <v>Travel Agency</v>
      </c>
    </row>
    <row r="2360" spans="1:12" x14ac:dyDescent="0.2">
      <c r="A2360" s="2" t="s">
        <v>2794</v>
      </c>
      <c r="B2360" s="2" t="s">
        <v>448</v>
      </c>
      <c r="C2360" s="2" t="s">
        <v>817</v>
      </c>
      <c r="D2360" s="2" t="s">
        <v>45</v>
      </c>
      <c r="E2360" s="2" t="s">
        <v>89</v>
      </c>
      <c r="F2360" s="2">
        <v>8172.42</v>
      </c>
      <c r="G2360" s="2">
        <v>0</v>
      </c>
      <c r="H2360" s="2">
        <v>8172.42</v>
      </c>
      <c r="I2360" s="2" t="s">
        <v>41</v>
      </c>
      <c r="J2360" s="4">
        <v>1</v>
      </c>
      <c r="K2360" t="str">
        <f>_xlfn.XLOOKUP(D2360, dim_channels!A:A, dim_channels!C:C, "Not Found")</f>
        <v>Corporate</v>
      </c>
      <c r="L2360" t="str">
        <f>_xlfn.XLOOKUP(D2360, dim_channels!A:A, dim_channels!B:B, "Not Found")</f>
        <v>Corporate Direct</v>
      </c>
    </row>
    <row r="2361" spans="1:12" x14ac:dyDescent="0.2">
      <c r="A2361" s="3" t="s">
        <v>2795</v>
      </c>
      <c r="B2361" s="3" t="s">
        <v>512</v>
      </c>
      <c r="C2361" s="3" t="s">
        <v>162</v>
      </c>
      <c r="D2361" s="3" t="s">
        <v>52</v>
      </c>
      <c r="E2361" s="3" t="s">
        <v>34</v>
      </c>
      <c r="F2361" s="3">
        <v>11825.99</v>
      </c>
      <c r="G2361" s="3">
        <v>1419.12</v>
      </c>
      <c r="H2361" s="3">
        <v>10406.870000000001</v>
      </c>
      <c r="I2361" s="3" t="s">
        <v>41</v>
      </c>
      <c r="J2361" s="5">
        <v>1.1363637673959599</v>
      </c>
      <c r="K2361" t="str">
        <f>_xlfn.XLOOKUP(D2361, dim_channels!A:A, dim_channels!C:C, "Not Found")</f>
        <v>OTA</v>
      </c>
      <c r="L2361" t="str">
        <f>_xlfn.XLOOKUP(D2361, dim_channels!A:A, dim_channels!B:B, "Not Found")</f>
        <v>Agoda</v>
      </c>
    </row>
    <row r="2362" spans="1:12" x14ac:dyDescent="0.2">
      <c r="A2362" s="2" t="s">
        <v>2796</v>
      </c>
      <c r="B2362" s="2" t="s">
        <v>197</v>
      </c>
      <c r="C2362" s="2" t="s">
        <v>602</v>
      </c>
      <c r="D2362" s="2" t="s">
        <v>206</v>
      </c>
      <c r="E2362" s="2" t="s">
        <v>207</v>
      </c>
      <c r="F2362" s="2">
        <v>30806.28</v>
      </c>
      <c r="G2362" s="2">
        <v>0</v>
      </c>
      <c r="H2362" s="2">
        <v>30806.28</v>
      </c>
      <c r="I2362" s="2" t="s">
        <v>29</v>
      </c>
      <c r="J2362" s="4">
        <v>1</v>
      </c>
      <c r="K2362" t="str">
        <f>_xlfn.XLOOKUP(D2362, dim_channels!A:A, dim_channels!C:C, "Not Found")</f>
        <v>Direct</v>
      </c>
      <c r="L2362" t="str">
        <f>_xlfn.XLOOKUP(D2362, dim_channels!A:A, dim_channels!B:B, "Not Found")</f>
        <v>Walk-in</v>
      </c>
    </row>
    <row r="2363" spans="1:12" x14ac:dyDescent="0.2">
      <c r="A2363" s="3" t="s">
        <v>2797</v>
      </c>
      <c r="B2363" s="3" t="s">
        <v>1234</v>
      </c>
      <c r="C2363" s="3" t="s">
        <v>215</v>
      </c>
      <c r="D2363" s="3" t="s">
        <v>64</v>
      </c>
      <c r="E2363" s="3" t="s">
        <v>34</v>
      </c>
      <c r="F2363" s="3">
        <v>6954.84</v>
      </c>
      <c r="G2363" s="3">
        <v>0</v>
      </c>
      <c r="H2363" s="3">
        <v>6954.84</v>
      </c>
      <c r="I2363" s="3" t="s">
        <v>29</v>
      </c>
      <c r="J2363" s="5">
        <v>1</v>
      </c>
      <c r="K2363" t="str">
        <f>_xlfn.XLOOKUP(D2363, dim_channels!A:A, dim_channels!C:C, "Not Found")</f>
        <v>Direct</v>
      </c>
      <c r="L2363" t="str">
        <f>_xlfn.XLOOKUP(D2363, dim_channels!A:A, dim_channels!B:B, "Not Found")</f>
        <v>Direct Website</v>
      </c>
    </row>
    <row r="2364" spans="1:12" x14ac:dyDescent="0.2">
      <c r="A2364" s="2" t="s">
        <v>2798</v>
      </c>
      <c r="B2364" s="2" t="s">
        <v>465</v>
      </c>
      <c r="C2364" s="2" t="s">
        <v>448</v>
      </c>
      <c r="D2364" s="2" t="s">
        <v>33</v>
      </c>
      <c r="E2364" s="2" t="s">
        <v>28</v>
      </c>
      <c r="F2364" s="2">
        <v>10076.83</v>
      </c>
      <c r="G2364" s="2">
        <v>1511.52</v>
      </c>
      <c r="H2364" s="2">
        <v>8565.31</v>
      </c>
      <c r="I2364" s="2" t="s">
        <v>29</v>
      </c>
      <c r="J2364" s="4">
        <v>1.1764699701470229</v>
      </c>
      <c r="K2364" t="str">
        <f>_xlfn.XLOOKUP(D2364, dim_channels!A:A, dim_channels!C:C, "Not Found")</f>
        <v>OTA</v>
      </c>
      <c r="L2364" t="str">
        <f>_xlfn.XLOOKUP(D2364, dim_channels!A:A, dim_channels!B:B, "Not Found")</f>
        <v>Booking.com</v>
      </c>
    </row>
    <row r="2365" spans="1:12" x14ac:dyDescent="0.2">
      <c r="A2365" s="3" t="s">
        <v>2799</v>
      </c>
      <c r="B2365" s="3" t="s">
        <v>702</v>
      </c>
      <c r="C2365" s="3" t="s">
        <v>452</v>
      </c>
      <c r="D2365" s="3" t="s">
        <v>27</v>
      </c>
      <c r="E2365" s="3" t="s">
        <v>28</v>
      </c>
      <c r="F2365" s="3">
        <v>13580</v>
      </c>
      <c r="G2365" s="3">
        <v>2444.4</v>
      </c>
      <c r="H2365" s="3">
        <v>11135.6</v>
      </c>
      <c r="I2365" s="3" t="s">
        <v>29</v>
      </c>
      <c r="J2365" s="5">
        <v>1.219512195121951</v>
      </c>
      <c r="K2365" t="str">
        <f>_xlfn.XLOOKUP(D2365, dim_channels!A:A, dim_channels!C:C, "Not Found")</f>
        <v>OTA</v>
      </c>
      <c r="L2365" t="str">
        <f>_xlfn.XLOOKUP(D2365, dim_channels!A:A, dim_channels!B:B, "Not Found")</f>
        <v>Expedia</v>
      </c>
    </row>
    <row r="2366" spans="1:12" x14ac:dyDescent="0.2">
      <c r="A2366" s="2" t="s">
        <v>2800</v>
      </c>
      <c r="B2366" s="2" t="s">
        <v>159</v>
      </c>
      <c r="C2366" s="2" t="s">
        <v>597</v>
      </c>
      <c r="D2366" s="2" t="s">
        <v>33</v>
      </c>
      <c r="E2366" s="2" t="s">
        <v>60</v>
      </c>
      <c r="F2366" s="2">
        <v>14968.44</v>
      </c>
      <c r="G2366" s="2">
        <v>0</v>
      </c>
      <c r="H2366" s="2">
        <v>14968.44</v>
      </c>
      <c r="I2366" s="2" t="s">
        <v>29</v>
      </c>
      <c r="J2366" s="4">
        <v>1</v>
      </c>
      <c r="K2366" t="str">
        <f>_xlfn.XLOOKUP(D2366, dim_channels!A:A, dim_channels!C:C, "Not Found")</f>
        <v>OTA</v>
      </c>
      <c r="L2366" t="str">
        <f>_xlfn.XLOOKUP(D2366, dim_channels!A:A, dim_channels!B:B, "Not Found")</f>
        <v>Booking.com</v>
      </c>
    </row>
    <row r="2367" spans="1:12" x14ac:dyDescent="0.2">
      <c r="A2367" s="3" t="s">
        <v>2801</v>
      </c>
      <c r="B2367" s="3" t="s">
        <v>679</v>
      </c>
      <c r="C2367" s="3" t="s">
        <v>84</v>
      </c>
      <c r="D2367" s="3" t="s">
        <v>114</v>
      </c>
      <c r="E2367" s="3" t="s">
        <v>115</v>
      </c>
      <c r="F2367" s="3">
        <v>7125.07</v>
      </c>
      <c r="G2367" s="3">
        <v>712.51</v>
      </c>
      <c r="H2367" s="3">
        <v>6412.56</v>
      </c>
      <c r="I2367" s="3" t="s">
        <v>29</v>
      </c>
      <c r="J2367" s="5">
        <v>1.111111630924311</v>
      </c>
      <c r="K2367" t="str">
        <f>_xlfn.XLOOKUP(D2367, dim_channels!A:A, dim_channels!C:C, "Not Found")</f>
        <v>Offline</v>
      </c>
      <c r="L2367" t="str">
        <f>_xlfn.XLOOKUP(D2367, dim_channels!A:A, dim_channels!B:B, "Not Found")</f>
        <v>Travel Agency</v>
      </c>
    </row>
    <row r="2368" spans="1:12" x14ac:dyDescent="0.2">
      <c r="A2368" s="2" t="s">
        <v>2802</v>
      </c>
      <c r="B2368" s="2" t="s">
        <v>94</v>
      </c>
      <c r="C2368" s="2" t="s">
        <v>432</v>
      </c>
      <c r="D2368" s="2" t="s">
        <v>52</v>
      </c>
      <c r="E2368" s="2" t="s">
        <v>60</v>
      </c>
      <c r="F2368" s="2">
        <v>6603.46</v>
      </c>
      <c r="G2368" s="2">
        <v>0</v>
      </c>
      <c r="H2368" s="2">
        <v>6603.46</v>
      </c>
      <c r="I2368" s="2" t="s">
        <v>29</v>
      </c>
      <c r="J2368" s="4">
        <v>1</v>
      </c>
      <c r="K2368" t="str">
        <f>_xlfn.XLOOKUP(D2368, dim_channels!A:A, dim_channels!C:C, "Not Found")</f>
        <v>OTA</v>
      </c>
      <c r="L2368" t="str">
        <f>_xlfn.XLOOKUP(D2368, dim_channels!A:A, dim_channels!B:B, "Not Found")</f>
        <v>Agoda</v>
      </c>
    </row>
    <row r="2369" spans="1:12" x14ac:dyDescent="0.2">
      <c r="A2369" s="3" t="s">
        <v>2803</v>
      </c>
      <c r="B2369" s="3" t="s">
        <v>294</v>
      </c>
      <c r="C2369" s="3" t="s">
        <v>294</v>
      </c>
      <c r="D2369" s="3" t="s">
        <v>169</v>
      </c>
      <c r="E2369" s="3" t="s">
        <v>46</v>
      </c>
      <c r="F2369" s="3">
        <v>11067.6</v>
      </c>
      <c r="G2369" s="3">
        <v>2213.52</v>
      </c>
      <c r="H2369" s="3">
        <v>8854.08</v>
      </c>
      <c r="I2369" s="3" t="s">
        <v>29</v>
      </c>
      <c r="J2369" s="5">
        <v>1.25</v>
      </c>
      <c r="K2369" t="str">
        <f>_xlfn.XLOOKUP(D2369, dim_channels!A:A, dim_channels!C:C, "Not Found")</f>
        <v>GDS</v>
      </c>
      <c r="L2369" t="str">
        <f>_xlfn.XLOOKUP(D2369, dim_channels!A:A, dim_channels!B:B, "Not Found")</f>
        <v>GDS (Amadeus)</v>
      </c>
    </row>
    <row r="2370" spans="1:12" x14ac:dyDescent="0.2">
      <c r="A2370" s="2" t="s">
        <v>2804</v>
      </c>
      <c r="B2370" s="2" t="s">
        <v>78</v>
      </c>
      <c r="C2370" s="2" t="s">
        <v>321</v>
      </c>
      <c r="D2370" s="2" t="s">
        <v>64</v>
      </c>
      <c r="E2370" s="2" t="s">
        <v>115</v>
      </c>
      <c r="F2370" s="2">
        <v>7589.35</v>
      </c>
      <c r="G2370" s="2">
        <v>0</v>
      </c>
      <c r="H2370" s="2">
        <v>7589.35</v>
      </c>
      <c r="I2370" s="2" t="s">
        <v>29</v>
      </c>
      <c r="J2370" s="4">
        <v>1</v>
      </c>
      <c r="K2370" t="str">
        <f>_xlfn.XLOOKUP(D2370, dim_channels!A:A, dim_channels!C:C, "Not Found")</f>
        <v>Direct</v>
      </c>
      <c r="L2370" t="str">
        <f>_xlfn.XLOOKUP(D2370, dim_channels!A:A, dim_channels!B:B, "Not Found")</f>
        <v>Direct Website</v>
      </c>
    </row>
    <row r="2371" spans="1:12" x14ac:dyDescent="0.2">
      <c r="A2371" s="3" t="s">
        <v>2805</v>
      </c>
      <c r="B2371" s="3" t="s">
        <v>295</v>
      </c>
      <c r="C2371" s="3" t="s">
        <v>242</v>
      </c>
      <c r="D2371" s="3" t="s">
        <v>52</v>
      </c>
      <c r="E2371" s="3" t="s">
        <v>60</v>
      </c>
      <c r="F2371" s="3">
        <v>10799.63</v>
      </c>
      <c r="G2371" s="3">
        <v>0</v>
      </c>
      <c r="H2371" s="3">
        <v>10799.63</v>
      </c>
      <c r="I2371" s="3" t="s">
        <v>29</v>
      </c>
      <c r="J2371" s="5">
        <v>1</v>
      </c>
      <c r="K2371" t="str">
        <f>_xlfn.XLOOKUP(D2371, dim_channels!A:A, dim_channels!C:C, "Not Found")</f>
        <v>OTA</v>
      </c>
      <c r="L2371" t="str">
        <f>_xlfn.XLOOKUP(D2371, dim_channels!A:A, dim_channels!B:B, "Not Found")</f>
        <v>Agoda</v>
      </c>
    </row>
    <row r="2372" spans="1:12" x14ac:dyDescent="0.2">
      <c r="A2372" s="2" t="s">
        <v>2806</v>
      </c>
      <c r="B2372" s="2" t="s">
        <v>605</v>
      </c>
      <c r="C2372" s="2" t="s">
        <v>708</v>
      </c>
      <c r="D2372" s="2" t="s">
        <v>33</v>
      </c>
      <c r="E2372" s="2" t="s">
        <v>60</v>
      </c>
      <c r="F2372" s="2">
        <v>7278.41</v>
      </c>
      <c r="G2372" s="2">
        <v>0</v>
      </c>
      <c r="H2372" s="2">
        <v>7278.41</v>
      </c>
      <c r="I2372" s="2" t="s">
        <v>29</v>
      </c>
      <c r="J2372" s="4">
        <v>1</v>
      </c>
      <c r="K2372" t="str">
        <f>_xlfn.XLOOKUP(D2372, dim_channels!A:A, dim_channels!C:C, "Not Found")</f>
        <v>OTA</v>
      </c>
      <c r="L2372" t="str">
        <f>_xlfn.XLOOKUP(D2372, dim_channels!A:A, dim_channels!B:B, "Not Found")</f>
        <v>Booking.com</v>
      </c>
    </row>
    <row r="2373" spans="1:12" x14ac:dyDescent="0.2">
      <c r="A2373" s="3" t="s">
        <v>2807</v>
      </c>
      <c r="B2373" s="3" t="s">
        <v>317</v>
      </c>
      <c r="C2373" s="3" t="s">
        <v>103</v>
      </c>
      <c r="D2373" s="3" t="s">
        <v>33</v>
      </c>
      <c r="E2373" s="3" t="s">
        <v>60</v>
      </c>
      <c r="F2373" s="3">
        <v>15959.57</v>
      </c>
      <c r="G2373" s="3">
        <v>0</v>
      </c>
      <c r="H2373" s="3">
        <v>15959.57</v>
      </c>
      <c r="I2373" s="3" t="s">
        <v>29</v>
      </c>
      <c r="J2373" s="5">
        <v>1</v>
      </c>
      <c r="K2373" t="str">
        <f>_xlfn.XLOOKUP(D2373, dim_channels!A:A, dim_channels!C:C, "Not Found")</f>
        <v>OTA</v>
      </c>
      <c r="L2373" t="str">
        <f>_xlfn.XLOOKUP(D2373, dim_channels!A:A, dim_channels!B:B, "Not Found")</f>
        <v>Booking.com</v>
      </c>
    </row>
    <row r="2374" spans="1:12" x14ac:dyDescent="0.2">
      <c r="A2374" s="2" t="s">
        <v>2808</v>
      </c>
      <c r="B2374" s="2" t="s">
        <v>781</v>
      </c>
      <c r="C2374" s="2" t="s">
        <v>167</v>
      </c>
      <c r="D2374" s="2" t="s">
        <v>27</v>
      </c>
      <c r="E2374" s="2" t="s">
        <v>28</v>
      </c>
      <c r="F2374" s="2">
        <v>15475.66</v>
      </c>
      <c r="G2374" s="2">
        <v>2785.62</v>
      </c>
      <c r="H2374" s="2">
        <v>12690.04</v>
      </c>
      <c r="I2374" s="2" t="s">
        <v>41</v>
      </c>
      <c r="J2374" s="4">
        <v>1.2195123104418899</v>
      </c>
      <c r="K2374" t="str">
        <f>_xlfn.XLOOKUP(D2374, dim_channels!A:A, dim_channels!C:C, "Not Found")</f>
        <v>OTA</v>
      </c>
      <c r="L2374" t="str">
        <f>_xlfn.XLOOKUP(D2374, dim_channels!A:A, dim_channels!B:B, "Not Found")</f>
        <v>Expedia</v>
      </c>
    </row>
    <row r="2375" spans="1:12" x14ac:dyDescent="0.2">
      <c r="A2375" s="3" t="s">
        <v>2809</v>
      </c>
      <c r="B2375" s="3" t="s">
        <v>165</v>
      </c>
      <c r="C2375" s="3" t="s">
        <v>351</v>
      </c>
      <c r="D2375" s="3" t="s">
        <v>64</v>
      </c>
      <c r="E2375" s="3" t="s">
        <v>115</v>
      </c>
      <c r="F2375" s="3">
        <v>15922.56</v>
      </c>
      <c r="G2375" s="3">
        <v>0</v>
      </c>
      <c r="H2375" s="3">
        <v>15922.56</v>
      </c>
      <c r="I2375" s="3" t="s">
        <v>41</v>
      </c>
      <c r="J2375" s="5">
        <v>1</v>
      </c>
      <c r="K2375" t="str">
        <f>_xlfn.XLOOKUP(D2375, dim_channels!A:A, dim_channels!C:C, "Not Found")</f>
        <v>Direct</v>
      </c>
      <c r="L2375" t="str">
        <f>_xlfn.XLOOKUP(D2375, dim_channels!A:A, dim_channels!B:B, "Not Found")</f>
        <v>Direct Website</v>
      </c>
    </row>
    <row r="2376" spans="1:12" x14ac:dyDescent="0.2">
      <c r="A2376" s="2" t="s">
        <v>2810</v>
      </c>
      <c r="B2376" s="2" t="s">
        <v>82</v>
      </c>
      <c r="C2376" s="2" t="s">
        <v>376</v>
      </c>
      <c r="D2376" s="2" t="s">
        <v>33</v>
      </c>
      <c r="E2376" s="2" t="s">
        <v>34</v>
      </c>
      <c r="F2376" s="2">
        <v>8235.99</v>
      </c>
      <c r="G2376" s="2">
        <v>1235.4000000000001</v>
      </c>
      <c r="H2376" s="2">
        <v>7000.59</v>
      </c>
      <c r="I2376" s="2" t="s">
        <v>41</v>
      </c>
      <c r="J2376" s="4">
        <v>1.176470840314888</v>
      </c>
      <c r="K2376" t="str">
        <f>_xlfn.XLOOKUP(D2376, dim_channels!A:A, dim_channels!C:C, "Not Found")</f>
        <v>OTA</v>
      </c>
      <c r="L2376" t="str">
        <f>_xlfn.XLOOKUP(D2376, dim_channels!A:A, dim_channels!B:B, "Not Found")</f>
        <v>Booking.com</v>
      </c>
    </row>
    <row r="2377" spans="1:12" x14ac:dyDescent="0.2">
      <c r="A2377" s="3" t="s">
        <v>2811</v>
      </c>
      <c r="B2377" s="3" t="s">
        <v>217</v>
      </c>
      <c r="C2377" s="3" t="s">
        <v>48</v>
      </c>
      <c r="D2377" s="3" t="s">
        <v>114</v>
      </c>
      <c r="E2377" s="3" t="s">
        <v>115</v>
      </c>
      <c r="F2377" s="3">
        <v>7011.43</v>
      </c>
      <c r="G2377" s="3">
        <v>701.14</v>
      </c>
      <c r="H2377" s="3">
        <v>6310.29</v>
      </c>
      <c r="I2377" s="3" t="s">
        <v>29</v>
      </c>
      <c r="J2377" s="5">
        <v>1.1111105828733701</v>
      </c>
      <c r="K2377" t="str">
        <f>_xlfn.XLOOKUP(D2377, dim_channels!A:A, dim_channels!C:C, "Not Found")</f>
        <v>Offline</v>
      </c>
      <c r="L2377" t="str">
        <f>_xlfn.XLOOKUP(D2377, dim_channels!A:A, dim_channels!B:B, "Not Found")</f>
        <v>Travel Agency</v>
      </c>
    </row>
    <row r="2378" spans="1:12" x14ac:dyDescent="0.2">
      <c r="A2378" s="2" t="s">
        <v>2812</v>
      </c>
      <c r="B2378" s="2" t="s">
        <v>118</v>
      </c>
      <c r="C2378" s="2" t="s">
        <v>138</v>
      </c>
      <c r="D2378" s="2" t="s">
        <v>52</v>
      </c>
      <c r="E2378" s="2" t="s">
        <v>60</v>
      </c>
      <c r="F2378" s="2">
        <v>3608.16</v>
      </c>
      <c r="G2378" s="2">
        <v>0</v>
      </c>
      <c r="H2378" s="2">
        <v>3608.16</v>
      </c>
      <c r="I2378" s="2" t="s">
        <v>29</v>
      </c>
      <c r="J2378" s="4">
        <v>1</v>
      </c>
      <c r="K2378" t="str">
        <f>_xlfn.XLOOKUP(D2378, dim_channels!A:A, dim_channels!C:C, "Not Found")</f>
        <v>OTA</v>
      </c>
      <c r="L2378" t="str">
        <f>_xlfn.XLOOKUP(D2378, dim_channels!A:A, dim_channels!B:B, "Not Found")</f>
        <v>Agoda</v>
      </c>
    </row>
    <row r="2379" spans="1:12" x14ac:dyDescent="0.2">
      <c r="A2379" s="3" t="s">
        <v>2813</v>
      </c>
      <c r="B2379" s="3" t="s">
        <v>98</v>
      </c>
      <c r="C2379" s="3" t="s">
        <v>2359</v>
      </c>
      <c r="D2379" s="3" t="s">
        <v>114</v>
      </c>
      <c r="E2379" s="3" t="s">
        <v>46</v>
      </c>
      <c r="F2379" s="3">
        <v>3577.65</v>
      </c>
      <c r="G2379" s="3">
        <v>357.77</v>
      </c>
      <c r="H2379" s="3">
        <v>3219.88</v>
      </c>
      <c r="I2379" s="3" t="s">
        <v>29</v>
      </c>
      <c r="J2379" s="5">
        <v>1.1111128365032239</v>
      </c>
      <c r="K2379" t="str">
        <f>_xlfn.XLOOKUP(D2379, dim_channels!A:A, dim_channels!C:C, "Not Found")</f>
        <v>Offline</v>
      </c>
      <c r="L2379" t="str">
        <f>_xlfn.XLOOKUP(D2379, dim_channels!A:A, dim_channels!B:B, "Not Found")</f>
        <v>Travel Agency</v>
      </c>
    </row>
    <row r="2380" spans="1:12" x14ac:dyDescent="0.2">
      <c r="A2380" s="2" t="s">
        <v>2814</v>
      </c>
      <c r="B2380" s="2" t="s">
        <v>471</v>
      </c>
      <c r="C2380" s="2" t="s">
        <v>1623</v>
      </c>
      <c r="D2380" s="2" t="s">
        <v>64</v>
      </c>
      <c r="E2380" s="2" t="s">
        <v>28</v>
      </c>
      <c r="F2380" s="2">
        <v>3732.43</v>
      </c>
      <c r="G2380" s="2">
        <v>0</v>
      </c>
      <c r="H2380" s="2">
        <v>3732.43</v>
      </c>
      <c r="I2380" s="2" t="s">
        <v>29</v>
      </c>
      <c r="J2380" s="4">
        <v>1</v>
      </c>
      <c r="K2380" t="str">
        <f>_xlfn.XLOOKUP(D2380, dim_channels!A:A, dim_channels!C:C, "Not Found")</f>
        <v>Direct</v>
      </c>
      <c r="L2380" t="str">
        <f>_xlfn.XLOOKUP(D2380, dim_channels!A:A, dim_channels!B:B, "Not Found")</f>
        <v>Direct Website</v>
      </c>
    </row>
    <row r="2381" spans="1:12" x14ac:dyDescent="0.2">
      <c r="A2381" s="3" t="s">
        <v>2815</v>
      </c>
      <c r="B2381" s="3" t="s">
        <v>484</v>
      </c>
      <c r="C2381" s="3" t="s">
        <v>866</v>
      </c>
      <c r="D2381" s="3" t="s">
        <v>206</v>
      </c>
      <c r="E2381" s="3" t="s">
        <v>207</v>
      </c>
      <c r="F2381" s="3">
        <v>9117.42</v>
      </c>
      <c r="G2381" s="3">
        <v>0</v>
      </c>
      <c r="H2381" s="3">
        <v>9117.42</v>
      </c>
      <c r="I2381" s="3" t="s">
        <v>29</v>
      </c>
      <c r="J2381" s="5">
        <v>1</v>
      </c>
      <c r="K2381" t="str">
        <f>_xlfn.XLOOKUP(D2381, dim_channels!A:A, dim_channels!C:C, "Not Found")</f>
        <v>Direct</v>
      </c>
      <c r="L2381" t="str">
        <f>_xlfn.XLOOKUP(D2381, dim_channels!A:A, dim_channels!B:B, "Not Found")</f>
        <v>Walk-in</v>
      </c>
    </row>
    <row r="2382" spans="1:12" x14ac:dyDescent="0.2">
      <c r="A2382" s="2" t="s">
        <v>2816</v>
      </c>
      <c r="B2382" s="2" t="s">
        <v>1072</v>
      </c>
      <c r="C2382" s="2" t="s">
        <v>258</v>
      </c>
      <c r="D2382" s="2" t="s">
        <v>52</v>
      </c>
      <c r="E2382" s="2" t="s">
        <v>34</v>
      </c>
      <c r="F2382" s="2">
        <v>8300.02</v>
      </c>
      <c r="G2382" s="2">
        <v>996</v>
      </c>
      <c r="H2382" s="2">
        <v>7304.02</v>
      </c>
      <c r="I2382" s="2" t="s">
        <v>29</v>
      </c>
      <c r="J2382" s="4">
        <v>1.1363632629702549</v>
      </c>
      <c r="K2382" t="str">
        <f>_xlfn.XLOOKUP(D2382, dim_channels!A:A, dim_channels!C:C, "Not Found")</f>
        <v>OTA</v>
      </c>
      <c r="L2382" t="str">
        <f>_xlfn.XLOOKUP(D2382, dim_channels!A:A, dim_channels!B:B, "Not Found")</f>
        <v>Agoda</v>
      </c>
    </row>
    <row r="2383" spans="1:12" x14ac:dyDescent="0.2">
      <c r="A2383" s="3" t="s">
        <v>2817</v>
      </c>
      <c r="B2383" s="3" t="s">
        <v>226</v>
      </c>
      <c r="C2383" s="3" t="s">
        <v>551</v>
      </c>
      <c r="D2383" s="3" t="s">
        <v>27</v>
      </c>
      <c r="E2383" s="3" t="s">
        <v>28</v>
      </c>
      <c r="F2383" s="3">
        <v>8215.1200000000008</v>
      </c>
      <c r="G2383" s="3">
        <v>1478.72</v>
      </c>
      <c r="H2383" s="3">
        <v>6736.4</v>
      </c>
      <c r="I2383" s="3" t="s">
        <v>29</v>
      </c>
      <c r="J2383" s="5">
        <v>1.2195119054687971</v>
      </c>
      <c r="K2383" t="str">
        <f>_xlfn.XLOOKUP(D2383, dim_channels!A:A, dim_channels!C:C, "Not Found")</f>
        <v>OTA</v>
      </c>
      <c r="L2383" t="str">
        <f>_xlfn.XLOOKUP(D2383, dim_channels!A:A, dim_channels!B:B, "Not Found")</f>
        <v>Expedia</v>
      </c>
    </row>
    <row r="2384" spans="1:12" x14ac:dyDescent="0.2">
      <c r="A2384" s="2" t="s">
        <v>2818</v>
      </c>
      <c r="B2384" s="2" t="s">
        <v>73</v>
      </c>
      <c r="C2384" s="2" t="s">
        <v>98</v>
      </c>
      <c r="D2384" s="2" t="s">
        <v>33</v>
      </c>
      <c r="E2384" s="2" t="s">
        <v>34</v>
      </c>
      <c r="F2384" s="2">
        <v>11058.34</v>
      </c>
      <c r="G2384" s="2">
        <v>1658.75</v>
      </c>
      <c r="H2384" s="2">
        <v>9399.59</v>
      </c>
      <c r="I2384" s="2" t="s">
        <v>56</v>
      </c>
      <c r="J2384" s="4">
        <v>1.1764704630733891</v>
      </c>
      <c r="K2384" t="str">
        <f>_xlfn.XLOOKUP(D2384, dim_channels!A:A, dim_channels!C:C, "Not Found")</f>
        <v>OTA</v>
      </c>
      <c r="L2384" t="str">
        <f>_xlfn.XLOOKUP(D2384, dim_channels!A:A, dim_channels!B:B, "Not Found")</f>
        <v>Booking.com</v>
      </c>
    </row>
    <row r="2385" spans="1:12" x14ac:dyDescent="0.2">
      <c r="A2385" s="3" t="s">
        <v>2819</v>
      </c>
      <c r="B2385" s="3" t="s">
        <v>983</v>
      </c>
      <c r="C2385" s="3" t="s">
        <v>2002</v>
      </c>
      <c r="D2385" s="3" t="s">
        <v>27</v>
      </c>
      <c r="E2385" s="3" t="s">
        <v>28</v>
      </c>
      <c r="F2385" s="3">
        <v>10646.77</v>
      </c>
      <c r="G2385" s="3">
        <v>1916.42</v>
      </c>
      <c r="H2385" s="3">
        <v>8730.35</v>
      </c>
      <c r="I2385" s="3" t="s">
        <v>29</v>
      </c>
      <c r="J2385" s="5">
        <v>1.2195123906830769</v>
      </c>
      <c r="K2385" t="str">
        <f>_xlfn.XLOOKUP(D2385, dim_channels!A:A, dim_channels!C:C, "Not Found")</f>
        <v>OTA</v>
      </c>
      <c r="L2385" t="str">
        <f>_xlfn.XLOOKUP(D2385, dim_channels!A:A, dim_channels!B:B, "Not Found")</f>
        <v>Expedia</v>
      </c>
    </row>
    <row r="2386" spans="1:12" x14ac:dyDescent="0.2">
      <c r="A2386" s="2" t="s">
        <v>2820</v>
      </c>
      <c r="B2386" s="2" t="s">
        <v>753</v>
      </c>
      <c r="C2386" s="2" t="s">
        <v>817</v>
      </c>
      <c r="D2386" s="2" t="s">
        <v>27</v>
      </c>
      <c r="E2386" s="2" t="s">
        <v>28</v>
      </c>
      <c r="F2386" s="2">
        <v>14793.95</v>
      </c>
      <c r="G2386" s="2">
        <v>2662.91</v>
      </c>
      <c r="H2386" s="2">
        <v>12131.04</v>
      </c>
      <c r="I2386" s="2" t="s">
        <v>29</v>
      </c>
      <c r="J2386" s="4">
        <v>1.219512094593703</v>
      </c>
      <c r="K2386" t="str">
        <f>_xlfn.XLOOKUP(D2386, dim_channels!A:A, dim_channels!C:C, "Not Found")</f>
        <v>OTA</v>
      </c>
      <c r="L2386" t="str">
        <f>_xlfn.XLOOKUP(D2386, dim_channels!A:A, dim_channels!B:B, "Not Found")</f>
        <v>Expedia</v>
      </c>
    </row>
    <row r="2387" spans="1:12" x14ac:dyDescent="0.2">
      <c r="A2387" s="3" t="s">
        <v>2821</v>
      </c>
      <c r="B2387" s="3" t="s">
        <v>1048</v>
      </c>
      <c r="C2387" s="3" t="s">
        <v>126</v>
      </c>
      <c r="D2387" s="3" t="s">
        <v>64</v>
      </c>
      <c r="E2387" s="3" t="s">
        <v>115</v>
      </c>
      <c r="F2387" s="3">
        <v>3256.74</v>
      </c>
      <c r="G2387" s="3">
        <v>0</v>
      </c>
      <c r="H2387" s="3">
        <v>3256.74</v>
      </c>
      <c r="I2387" s="3" t="s">
        <v>41</v>
      </c>
      <c r="J2387" s="5">
        <v>1</v>
      </c>
      <c r="K2387" t="str">
        <f>_xlfn.XLOOKUP(D2387, dim_channels!A:A, dim_channels!C:C, "Not Found")</f>
        <v>Direct</v>
      </c>
      <c r="L2387" t="str">
        <f>_xlfn.XLOOKUP(D2387, dim_channels!A:A, dim_channels!B:B, "Not Found")</f>
        <v>Direct Website</v>
      </c>
    </row>
    <row r="2388" spans="1:12" x14ac:dyDescent="0.2">
      <c r="A2388" s="2" t="s">
        <v>2822</v>
      </c>
      <c r="B2388" s="2" t="s">
        <v>73</v>
      </c>
      <c r="C2388" s="2" t="s">
        <v>653</v>
      </c>
      <c r="D2388" s="2" t="s">
        <v>52</v>
      </c>
      <c r="E2388" s="2" t="s">
        <v>34</v>
      </c>
      <c r="F2388" s="2">
        <v>12010.7</v>
      </c>
      <c r="G2388" s="2">
        <v>1441.28</v>
      </c>
      <c r="H2388" s="2">
        <v>10569.42</v>
      </c>
      <c r="I2388" s="2" t="s">
        <v>56</v>
      </c>
      <c r="J2388" s="4">
        <v>1.1363632063064959</v>
      </c>
      <c r="K2388" t="str">
        <f>_xlfn.XLOOKUP(D2388, dim_channels!A:A, dim_channels!C:C, "Not Found")</f>
        <v>OTA</v>
      </c>
      <c r="L2388" t="str">
        <f>_xlfn.XLOOKUP(D2388, dim_channels!A:A, dim_channels!B:B, "Not Found")</f>
        <v>Agoda</v>
      </c>
    </row>
    <row r="2389" spans="1:12" x14ac:dyDescent="0.2">
      <c r="A2389" s="3" t="s">
        <v>2823</v>
      </c>
      <c r="B2389" s="3" t="s">
        <v>130</v>
      </c>
      <c r="C2389" s="3" t="s">
        <v>422</v>
      </c>
      <c r="D2389" s="3" t="s">
        <v>27</v>
      </c>
      <c r="E2389" s="3" t="s">
        <v>60</v>
      </c>
      <c r="F2389" s="3">
        <v>9556.15</v>
      </c>
      <c r="G2389" s="3">
        <v>0</v>
      </c>
      <c r="H2389" s="3">
        <v>9556.15</v>
      </c>
      <c r="I2389" s="3" t="s">
        <v>56</v>
      </c>
      <c r="J2389" s="5">
        <v>1</v>
      </c>
      <c r="K2389" t="str">
        <f>_xlfn.XLOOKUP(D2389, dim_channels!A:A, dim_channels!C:C, "Not Found")</f>
        <v>OTA</v>
      </c>
      <c r="L2389" t="str">
        <f>_xlfn.XLOOKUP(D2389, dim_channels!A:A, dim_channels!B:B, "Not Found")</f>
        <v>Expedia</v>
      </c>
    </row>
    <row r="2390" spans="1:12" x14ac:dyDescent="0.2">
      <c r="A2390" s="2" t="s">
        <v>2824</v>
      </c>
      <c r="B2390" s="2" t="s">
        <v>1275</v>
      </c>
      <c r="C2390" s="2" t="s">
        <v>671</v>
      </c>
      <c r="D2390" s="2" t="s">
        <v>33</v>
      </c>
      <c r="E2390" s="2" t="s">
        <v>28</v>
      </c>
      <c r="F2390" s="2">
        <v>10283.549999999999</v>
      </c>
      <c r="G2390" s="2">
        <v>1542.53</v>
      </c>
      <c r="H2390" s="2">
        <v>8741.02</v>
      </c>
      <c r="I2390" s="2" t="s">
        <v>29</v>
      </c>
      <c r="J2390" s="4">
        <v>1.1764702517555159</v>
      </c>
      <c r="K2390" t="str">
        <f>_xlfn.XLOOKUP(D2390, dim_channels!A:A, dim_channels!C:C, "Not Found")</f>
        <v>OTA</v>
      </c>
      <c r="L2390" t="str">
        <f>_xlfn.XLOOKUP(D2390, dim_channels!A:A, dim_channels!B:B, "Not Found")</f>
        <v>Booking.com</v>
      </c>
    </row>
    <row r="2391" spans="1:12" x14ac:dyDescent="0.2">
      <c r="A2391" s="3" t="s">
        <v>2825</v>
      </c>
      <c r="B2391" s="3" t="s">
        <v>546</v>
      </c>
      <c r="C2391" s="3" t="s">
        <v>546</v>
      </c>
      <c r="D2391" s="3" t="s">
        <v>27</v>
      </c>
      <c r="E2391" s="3" t="s">
        <v>34</v>
      </c>
      <c r="F2391" s="3">
        <v>6025.06</v>
      </c>
      <c r="G2391" s="3">
        <v>1084.51</v>
      </c>
      <c r="H2391" s="3">
        <v>4940.55</v>
      </c>
      <c r="I2391" s="3" t="s">
        <v>41</v>
      </c>
      <c r="J2391" s="5">
        <v>1.219511997652083</v>
      </c>
      <c r="K2391" t="str">
        <f>_xlfn.XLOOKUP(D2391, dim_channels!A:A, dim_channels!C:C, "Not Found")</f>
        <v>OTA</v>
      </c>
      <c r="L2391" t="str">
        <f>_xlfn.XLOOKUP(D2391, dim_channels!A:A, dim_channels!B:B, "Not Found")</f>
        <v>Expedia</v>
      </c>
    </row>
    <row r="2392" spans="1:12" x14ac:dyDescent="0.2">
      <c r="A2392" s="2" t="s">
        <v>2826</v>
      </c>
      <c r="B2392" s="2" t="s">
        <v>685</v>
      </c>
      <c r="C2392" s="2" t="s">
        <v>156</v>
      </c>
      <c r="D2392" s="2" t="s">
        <v>27</v>
      </c>
      <c r="E2392" s="2" t="s">
        <v>34</v>
      </c>
      <c r="F2392" s="2">
        <v>3392.37</v>
      </c>
      <c r="G2392" s="2">
        <v>610.63</v>
      </c>
      <c r="H2392" s="2">
        <v>2781.74</v>
      </c>
      <c r="I2392" s="2" t="s">
        <v>29</v>
      </c>
      <c r="J2392" s="4">
        <v>1.2195136856787481</v>
      </c>
      <c r="K2392" t="str">
        <f>_xlfn.XLOOKUP(D2392, dim_channels!A:A, dim_channels!C:C, "Not Found")</f>
        <v>OTA</v>
      </c>
      <c r="L2392" t="str">
        <f>_xlfn.XLOOKUP(D2392, dim_channels!A:A, dim_channels!B:B, "Not Found")</f>
        <v>Expedia</v>
      </c>
    </row>
    <row r="2393" spans="1:12" x14ac:dyDescent="0.2">
      <c r="A2393" s="3" t="s">
        <v>2827</v>
      </c>
      <c r="B2393" s="3" t="s">
        <v>75</v>
      </c>
      <c r="C2393" s="3" t="s">
        <v>1110</v>
      </c>
      <c r="D2393" s="3" t="s">
        <v>114</v>
      </c>
      <c r="E2393" s="3" t="s">
        <v>46</v>
      </c>
      <c r="F2393" s="3">
        <v>5402.46</v>
      </c>
      <c r="G2393" s="3">
        <v>540.25</v>
      </c>
      <c r="H2393" s="3">
        <v>4862.21</v>
      </c>
      <c r="I2393" s="3" t="s">
        <v>29</v>
      </c>
      <c r="J2393" s="5">
        <v>1.1111120251901909</v>
      </c>
      <c r="K2393" t="str">
        <f>_xlfn.XLOOKUP(D2393, dim_channels!A:A, dim_channels!C:C, "Not Found")</f>
        <v>Offline</v>
      </c>
      <c r="L2393" t="str">
        <f>_xlfn.XLOOKUP(D2393, dim_channels!A:A, dim_channels!B:B, "Not Found")</f>
        <v>Travel Agency</v>
      </c>
    </row>
    <row r="2394" spans="1:12" x14ac:dyDescent="0.2">
      <c r="A2394" s="2" t="s">
        <v>2828</v>
      </c>
      <c r="B2394" s="2" t="s">
        <v>314</v>
      </c>
      <c r="C2394" s="2" t="s">
        <v>76</v>
      </c>
      <c r="D2394" s="2" t="s">
        <v>52</v>
      </c>
      <c r="E2394" s="2" t="s">
        <v>34</v>
      </c>
      <c r="F2394" s="2">
        <v>2594.83</v>
      </c>
      <c r="G2394" s="2">
        <v>311.38</v>
      </c>
      <c r="H2394" s="2">
        <v>2283.4499999999998</v>
      </c>
      <c r="I2394" s="2" t="s">
        <v>29</v>
      </c>
      <c r="J2394" s="4">
        <v>1.136363835424467</v>
      </c>
      <c r="K2394" t="str">
        <f>_xlfn.XLOOKUP(D2394, dim_channels!A:A, dim_channels!C:C, "Not Found")</f>
        <v>OTA</v>
      </c>
      <c r="L2394" t="str">
        <f>_xlfn.XLOOKUP(D2394, dim_channels!A:A, dim_channels!B:B, "Not Found")</f>
        <v>Agoda</v>
      </c>
    </row>
    <row r="2395" spans="1:12" x14ac:dyDescent="0.2">
      <c r="A2395" s="3" t="s">
        <v>2829</v>
      </c>
      <c r="B2395" s="3" t="s">
        <v>573</v>
      </c>
      <c r="C2395" s="3" t="s">
        <v>136</v>
      </c>
      <c r="D2395" s="3" t="s">
        <v>27</v>
      </c>
      <c r="E2395" s="3" t="s">
        <v>60</v>
      </c>
      <c r="F2395" s="3">
        <v>16229.98</v>
      </c>
      <c r="G2395" s="3">
        <v>0</v>
      </c>
      <c r="H2395" s="3">
        <v>16229.98</v>
      </c>
      <c r="I2395" s="3" t="s">
        <v>29</v>
      </c>
      <c r="J2395" s="5">
        <v>1</v>
      </c>
      <c r="K2395" t="str">
        <f>_xlfn.XLOOKUP(D2395, dim_channels!A:A, dim_channels!C:C, "Not Found")</f>
        <v>OTA</v>
      </c>
      <c r="L2395" t="str">
        <f>_xlfn.XLOOKUP(D2395, dim_channels!A:A, dim_channels!B:B, "Not Found")</f>
        <v>Expedia</v>
      </c>
    </row>
    <row r="2396" spans="1:12" x14ac:dyDescent="0.2">
      <c r="A2396" s="2" t="s">
        <v>2830</v>
      </c>
      <c r="B2396" s="2" t="s">
        <v>405</v>
      </c>
      <c r="C2396" s="2" t="s">
        <v>729</v>
      </c>
      <c r="D2396" s="2" t="s">
        <v>33</v>
      </c>
      <c r="E2396" s="2" t="s">
        <v>28</v>
      </c>
      <c r="F2396" s="2">
        <v>9329.27</v>
      </c>
      <c r="G2396" s="2">
        <v>1399.39</v>
      </c>
      <c r="H2396" s="2">
        <v>7929.88</v>
      </c>
      <c r="I2396" s="2" t="s">
        <v>41</v>
      </c>
      <c r="J2396" s="4">
        <v>1.1764705140556979</v>
      </c>
      <c r="K2396" t="str">
        <f>_xlfn.XLOOKUP(D2396, dim_channels!A:A, dim_channels!C:C, "Not Found")</f>
        <v>OTA</v>
      </c>
      <c r="L2396" t="str">
        <f>_xlfn.XLOOKUP(D2396, dim_channels!A:A, dim_channels!B:B, "Not Found")</f>
        <v>Booking.com</v>
      </c>
    </row>
    <row r="2397" spans="1:12" x14ac:dyDescent="0.2">
      <c r="A2397" s="3" t="s">
        <v>2831</v>
      </c>
      <c r="B2397" s="3" t="s">
        <v>282</v>
      </c>
      <c r="C2397" s="3" t="s">
        <v>139</v>
      </c>
      <c r="D2397" s="3" t="s">
        <v>52</v>
      </c>
      <c r="E2397" s="3" t="s">
        <v>60</v>
      </c>
      <c r="F2397" s="3">
        <v>10855.5</v>
      </c>
      <c r="G2397" s="3">
        <v>0</v>
      </c>
      <c r="H2397" s="3">
        <v>10855.5</v>
      </c>
      <c r="I2397" s="3" t="s">
        <v>41</v>
      </c>
      <c r="J2397" s="5">
        <v>1</v>
      </c>
      <c r="K2397" t="str">
        <f>_xlfn.XLOOKUP(D2397, dim_channels!A:A, dim_channels!C:C, "Not Found")</f>
        <v>OTA</v>
      </c>
      <c r="L2397" t="str">
        <f>_xlfn.XLOOKUP(D2397, dim_channels!A:A, dim_channels!B:B, "Not Found")</f>
        <v>Agoda</v>
      </c>
    </row>
    <row r="2398" spans="1:12" x14ac:dyDescent="0.2">
      <c r="A2398" s="2" t="s">
        <v>2832</v>
      </c>
      <c r="B2398" s="2" t="s">
        <v>351</v>
      </c>
      <c r="C2398" s="2" t="s">
        <v>130</v>
      </c>
      <c r="D2398" s="2" t="s">
        <v>206</v>
      </c>
      <c r="E2398" s="2" t="s">
        <v>207</v>
      </c>
      <c r="F2398" s="2">
        <v>4286.6899999999996</v>
      </c>
      <c r="G2398" s="2">
        <v>0</v>
      </c>
      <c r="H2398" s="2">
        <v>4286.6899999999996</v>
      </c>
      <c r="I2398" s="2" t="s">
        <v>29</v>
      </c>
      <c r="J2398" s="4">
        <v>1</v>
      </c>
      <c r="K2398" t="str">
        <f>_xlfn.XLOOKUP(D2398, dim_channels!A:A, dim_channels!C:C, "Not Found")</f>
        <v>Direct</v>
      </c>
      <c r="L2398" t="str">
        <f>_xlfn.XLOOKUP(D2398, dim_channels!A:A, dim_channels!B:B, "Not Found")</f>
        <v>Walk-in</v>
      </c>
    </row>
    <row r="2399" spans="1:12" x14ac:dyDescent="0.2">
      <c r="A2399" s="3" t="s">
        <v>2833</v>
      </c>
      <c r="B2399" s="3" t="s">
        <v>783</v>
      </c>
      <c r="C2399" s="3" t="s">
        <v>76</v>
      </c>
      <c r="D2399" s="3" t="s">
        <v>33</v>
      </c>
      <c r="E2399" s="3" t="s">
        <v>28</v>
      </c>
      <c r="F2399" s="3">
        <v>2507.44</v>
      </c>
      <c r="G2399" s="3">
        <v>376.12</v>
      </c>
      <c r="H2399" s="3">
        <v>2131.3200000000002</v>
      </c>
      <c r="I2399" s="3" t="s">
        <v>29</v>
      </c>
      <c r="J2399" s="5">
        <v>1.176472796201415</v>
      </c>
      <c r="K2399" t="str">
        <f>_xlfn.XLOOKUP(D2399, dim_channels!A:A, dim_channels!C:C, "Not Found")</f>
        <v>OTA</v>
      </c>
      <c r="L2399" t="str">
        <f>_xlfn.XLOOKUP(D2399, dim_channels!A:A, dim_channels!B:B, "Not Found")</f>
        <v>Booking.com</v>
      </c>
    </row>
    <row r="2400" spans="1:12" x14ac:dyDescent="0.2">
      <c r="A2400" s="2" t="s">
        <v>2834</v>
      </c>
      <c r="B2400" s="2" t="s">
        <v>520</v>
      </c>
      <c r="C2400" s="2" t="s">
        <v>465</v>
      </c>
      <c r="D2400" s="2" t="s">
        <v>169</v>
      </c>
      <c r="E2400" s="2" t="s">
        <v>34</v>
      </c>
      <c r="F2400" s="2">
        <v>6739.1</v>
      </c>
      <c r="G2400" s="2">
        <v>1347.82</v>
      </c>
      <c r="H2400" s="2">
        <v>5391.28</v>
      </c>
      <c r="I2400" s="2" t="s">
        <v>41</v>
      </c>
      <c r="J2400" s="4">
        <v>1.25</v>
      </c>
      <c r="K2400" t="str">
        <f>_xlfn.XLOOKUP(D2400, dim_channels!A:A, dim_channels!C:C, "Not Found")</f>
        <v>GDS</v>
      </c>
      <c r="L2400" t="str">
        <f>_xlfn.XLOOKUP(D2400, dim_channels!A:A, dim_channels!B:B, "Not Found")</f>
        <v>GDS (Amadeus)</v>
      </c>
    </row>
    <row r="2401" spans="1:12" x14ac:dyDescent="0.2">
      <c r="A2401" s="3" t="s">
        <v>2835</v>
      </c>
      <c r="B2401" s="3" t="s">
        <v>714</v>
      </c>
      <c r="C2401" s="3" t="s">
        <v>452</v>
      </c>
      <c r="D2401" s="3" t="s">
        <v>27</v>
      </c>
      <c r="E2401" s="3" t="s">
        <v>34</v>
      </c>
      <c r="F2401" s="3">
        <v>3161.45</v>
      </c>
      <c r="G2401" s="3">
        <v>569.05999999999995</v>
      </c>
      <c r="H2401" s="3">
        <v>2592.39</v>
      </c>
      <c r="I2401" s="3" t="s">
        <v>29</v>
      </c>
      <c r="J2401" s="5">
        <v>1.219511724701916</v>
      </c>
      <c r="K2401" t="str">
        <f>_xlfn.XLOOKUP(D2401, dim_channels!A:A, dim_channels!C:C, "Not Found")</f>
        <v>OTA</v>
      </c>
      <c r="L2401" t="str">
        <f>_xlfn.XLOOKUP(D2401, dim_channels!A:A, dim_channels!B:B, "Not Found")</f>
        <v>Expedia</v>
      </c>
    </row>
    <row r="2402" spans="1:12" x14ac:dyDescent="0.2">
      <c r="A2402" s="2" t="s">
        <v>2836</v>
      </c>
      <c r="B2402" s="2" t="s">
        <v>525</v>
      </c>
      <c r="C2402" s="2" t="s">
        <v>949</v>
      </c>
      <c r="D2402" s="2" t="s">
        <v>27</v>
      </c>
      <c r="E2402" s="2" t="s">
        <v>34</v>
      </c>
      <c r="F2402" s="2">
        <v>2942.93</v>
      </c>
      <c r="G2402" s="2">
        <v>529.73</v>
      </c>
      <c r="H2402" s="2">
        <v>2413.1999999999998</v>
      </c>
      <c r="I2402" s="2" t="s">
        <v>29</v>
      </c>
      <c r="J2402" s="4">
        <v>1.219513509033648</v>
      </c>
      <c r="K2402" t="str">
        <f>_xlfn.XLOOKUP(D2402, dim_channels!A:A, dim_channels!C:C, "Not Found")</f>
        <v>OTA</v>
      </c>
      <c r="L2402" t="str">
        <f>_xlfn.XLOOKUP(D2402, dim_channels!A:A, dim_channels!B:B, "Not Found")</f>
        <v>Expedia</v>
      </c>
    </row>
    <row r="2403" spans="1:12" x14ac:dyDescent="0.2">
      <c r="A2403" s="3" t="s">
        <v>2837</v>
      </c>
      <c r="B2403" s="3" t="s">
        <v>653</v>
      </c>
      <c r="C2403" s="3" t="s">
        <v>653</v>
      </c>
      <c r="D2403" s="3" t="s">
        <v>27</v>
      </c>
      <c r="E2403" s="3" t="s">
        <v>34</v>
      </c>
      <c r="F2403" s="3">
        <v>7207.69</v>
      </c>
      <c r="G2403" s="3">
        <v>1297.3800000000001</v>
      </c>
      <c r="H2403" s="3">
        <v>5910.31</v>
      </c>
      <c r="I2403" s="3" t="s">
        <v>29</v>
      </c>
      <c r="J2403" s="5">
        <v>1.2195113285089949</v>
      </c>
      <c r="K2403" t="str">
        <f>_xlfn.XLOOKUP(D2403, dim_channels!A:A, dim_channels!C:C, "Not Found")</f>
        <v>OTA</v>
      </c>
      <c r="L2403" t="str">
        <f>_xlfn.XLOOKUP(D2403, dim_channels!A:A, dim_channels!B:B, "Not Found")</f>
        <v>Expedia</v>
      </c>
    </row>
    <row r="2404" spans="1:12" x14ac:dyDescent="0.2">
      <c r="A2404" s="2" t="s">
        <v>2838</v>
      </c>
      <c r="B2404" s="2" t="s">
        <v>653</v>
      </c>
      <c r="C2404" s="2" t="s">
        <v>917</v>
      </c>
      <c r="D2404" s="2" t="s">
        <v>27</v>
      </c>
      <c r="E2404" s="2" t="s">
        <v>28</v>
      </c>
      <c r="F2404" s="2">
        <v>20598.53</v>
      </c>
      <c r="G2404" s="2">
        <v>3707.74</v>
      </c>
      <c r="H2404" s="2">
        <v>16890.79</v>
      </c>
      <c r="I2404" s="2" t="s">
        <v>29</v>
      </c>
      <c r="J2404" s="4">
        <v>1.2195125272411771</v>
      </c>
      <c r="K2404" t="str">
        <f>_xlfn.XLOOKUP(D2404, dim_channels!A:A, dim_channels!C:C, "Not Found")</f>
        <v>OTA</v>
      </c>
      <c r="L2404" t="str">
        <f>_xlfn.XLOOKUP(D2404, dim_channels!A:A, dim_channels!B:B, "Not Found")</f>
        <v>Expedia</v>
      </c>
    </row>
    <row r="2405" spans="1:12" x14ac:dyDescent="0.2">
      <c r="A2405" s="3" t="s">
        <v>2839</v>
      </c>
      <c r="B2405" s="3" t="s">
        <v>239</v>
      </c>
      <c r="C2405" s="3" t="s">
        <v>708</v>
      </c>
      <c r="D2405" s="3" t="s">
        <v>27</v>
      </c>
      <c r="E2405" s="3" t="s">
        <v>28</v>
      </c>
      <c r="F2405" s="3">
        <v>8947.1200000000008</v>
      </c>
      <c r="G2405" s="3">
        <v>1610.48</v>
      </c>
      <c r="H2405" s="3">
        <v>7336.64</v>
      </c>
      <c r="I2405" s="3" t="s">
        <v>29</v>
      </c>
      <c r="J2405" s="5">
        <v>1.2195119291664851</v>
      </c>
      <c r="K2405" t="str">
        <f>_xlfn.XLOOKUP(D2405, dim_channels!A:A, dim_channels!C:C, "Not Found")</f>
        <v>OTA</v>
      </c>
      <c r="L2405" t="str">
        <f>_xlfn.XLOOKUP(D2405, dim_channels!A:A, dim_channels!B:B, "Not Found")</f>
        <v>Expedia</v>
      </c>
    </row>
    <row r="2406" spans="1:12" x14ac:dyDescent="0.2">
      <c r="A2406" s="2" t="s">
        <v>2840</v>
      </c>
      <c r="B2406" s="2" t="s">
        <v>138</v>
      </c>
      <c r="C2406" s="2" t="s">
        <v>98</v>
      </c>
      <c r="D2406" s="2" t="s">
        <v>52</v>
      </c>
      <c r="E2406" s="2" t="s">
        <v>34</v>
      </c>
      <c r="F2406" s="2">
        <v>11965.38</v>
      </c>
      <c r="G2406" s="2">
        <v>1435.85</v>
      </c>
      <c r="H2406" s="2">
        <v>10529.53</v>
      </c>
      <c r="I2406" s="2" t="s">
        <v>29</v>
      </c>
      <c r="J2406" s="4">
        <v>1.1363641112186389</v>
      </c>
      <c r="K2406" t="str">
        <f>_xlfn.XLOOKUP(D2406, dim_channels!A:A, dim_channels!C:C, "Not Found")</f>
        <v>OTA</v>
      </c>
      <c r="L2406" t="str">
        <f>_xlfn.XLOOKUP(D2406, dim_channels!A:A, dim_channels!B:B, "Not Found")</f>
        <v>Agoda</v>
      </c>
    </row>
    <row r="2407" spans="1:12" x14ac:dyDescent="0.2">
      <c r="A2407" s="3" t="s">
        <v>2841</v>
      </c>
      <c r="B2407" s="3" t="s">
        <v>396</v>
      </c>
      <c r="C2407" s="3" t="s">
        <v>769</v>
      </c>
      <c r="D2407" s="3" t="s">
        <v>169</v>
      </c>
      <c r="E2407" s="3" t="s">
        <v>34</v>
      </c>
      <c r="F2407" s="3">
        <v>6085.43</v>
      </c>
      <c r="G2407" s="3">
        <v>1217.0899999999999</v>
      </c>
      <c r="H2407" s="3">
        <v>4868.34</v>
      </c>
      <c r="I2407" s="3" t="s">
        <v>29</v>
      </c>
      <c r="J2407" s="5">
        <v>1.250001027044126</v>
      </c>
      <c r="K2407" t="str">
        <f>_xlfn.XLOOKUP(D2407, dim_channels!A:A, dim_channels!C:C, "Not Found")</f>
        <v>GDS</v>
      </c>
      <c r="L2407" t="str">
        <f>_xlfn.XLOOKUP(D2407, dim_channels!A:A, dim_channels!B:B, "Not Found")</f>
        <v>GDS (Amadeus)</v>
      </c>
    </row>
    <row r="2408" spans="1:12" x14ac:dyDescent="0.2">
      <c r="A2408" s="2" t="s">
        <v>2842</v>
      </c>
      <c r="B2408" s="2" t="s">
        <v>608</v>
      </c>
      <c r="C2408" s="2" t="s">
        <v>685</v>
      </c>
      <c r="D2408" s="2" t="s">
        <v>64</v>
      </c>
      <c r="E2408" s="2" t="s">
        <v>28</v>
      </c>
      <c r="F2408" s="2">
        <v>3053.51</v>
      </c>
      <c r="G2408" s="2">
        <v>0</v>
      </c>
      <c r="H2408" s="2">
        <v>3053.51</v>
      </c>
      <c r="I2408" s="2" t="s">
        <v>29</v>
      </c>
      <c r="J2408" s="4">
        <v>1</v>
      </c>
      <c r="K2408" t="str">
        <f>_xlfn.XLOOKUP(D2408, dim_channels!A:A, dim_channels!C:C, "Not Found")</f>
        <v>Direct</v>
      </c>
      <c r="L2408" t="str">
        <f>_xlfn.XLOOKUP(D2408, dim_channels!A:A, dim_channels!B:B, "Not Found")</f>
        <v>Direct Website</v>
      </c>
    </row>
    <row r="2409" spans="1:12" x14ac:dyDescent="0.2">
      <c r="A2409" s="3" t="s">
        <v>2843</v>
      </c>
      <c r="B2409" s="3" t="s">
        <v>612</v>
      </c>
      <c r="C2409" s="3" t="s">
        <v>996</v>
      </c>
      <c r="D2409" s="3" t="s">
        <v>33</v>
      </c>
      <c r="E2409" s="3" t="s">
        <v>60</v>
      </c>
      <c r="F2409" s="3">
        <v>11781.57</v>
      </c>
      <c r="G2409" s="3">
        <v>0</v>
      </c>
      <c r="H2409" s="3">
        <v>11781.57</v>
      </c>
      <c r="I2409" s="3" t="s">
        <v>29</v>
      </c>
      <c r="J2409" s="5">
        <v>1</v>
      </c>
      <c r="K2409" t="str">
        <f>_xlfn.XLOOKUP(D2409, dim_channels!A:A, dim_channels!C:C, "Not Found")</f>
        <v>OTA</v>
      </c>
      <c r="L2409" t="str">
        <f>_xlfn.XLOOKUP(D2409, dim_channels!A:A, dim_channels!B:B, "Not Found")</f>
        <v>Booking.com</v>
      </c>
    </row>
    <row r="2410" spans="1:12" x14ac:dyDescent="0.2">
      <c r="A2410" s="2" t="s">
        <v>2844</v>
      </c>
      <c r="B2410" s="2" t="s">
        <v>31</v>
      </c>
      <c r="C2410" s="2" t="s">
        <v>826</v>
      </c>
      <c r="D2410" s="2" t="s">
        <v>33</v>
      </c>
      <c r="E2410" s="2" t="s">
        <v>34</v>
      </c>
      <c r="F2410" s="2">
        <v>6669.42</v>
      </c>
      <c r="G2410" s="2">
        <v>1000.41</v>
      </c>
      <c r="H2410" s="2">
        <v>5669.01</v>
      </c>
      <c r="I2410" s="2" t="s">
        <v>41</v>
      </c>
      <c r="J2410" s="4">
        <v>1.176469965655379</v>
      </c>
      <c r="K2410" t="str">
        <f>_xlfn.XLOOKUP(D2410, dim_channels!A:A, dim_channels!C:C, "Not Found")</f>
        <v>OTA</v>
      </c>
      <c r="L2410" t="str">
        <f>_xlfn.XLOOKUP(D2410, dim_channels!A:A, dim_channels!B:B, "Not Found")</f>
        <v>Booking.com</v>
      </c>
    </row>
    <row r="2411" spans="1:12" x14ac:dyDescent="0.2">
      <c r="A2411" s="3" t="s">
        <v>2845</v>
      </c>
      <c r="B2411" s="3" t="s">
        <v>161</v>
      </c>
      <c r="C2411" s="3" t="s">
        <v>239</v>
      </c>
      <c r="D2411" s="3" t="s">
        <v>52</v>
      </c>
      <c r="E2411" s="3" t="s">
        <v>34</v>
      </c>
      <c r="F2411" s="3">
        <v>11494.14</v>
      </c>
      <c r="G2411" s="3">
        <v>1379.3</v>
      </c>
      <c r="H2411" s="3">
        <v>10114.84</v>
      </c>
      <c r="I2411" s="3" t="s">
        <v>56</v>
      </c>
      <c r="J2411" s="5">
        <v>1.1363639958714129</v>
      </c>
      <c r="K2411" t="str">
        <f>_xlfn.XLOOKUP(D2411, dim_channels!A:A, dim_channels!C:C, "Not Found")</f>
        <v>OTA</v>
      </c>
      <c r="L2411" t="str">
        <f>_xlfn.XLOOKUP(D2411, dim_channels!A:A, dim_channels!B:B, "Not Found")</f>
        <v>Agoda</v>
      </c>
    </row>
    <row r="2412" spans="1:12" x14ac:dyDescent="0.2">
      <c r="A2412" s="2" t="s">
        <v>2846</v>
      </c>
      <c r="B2412" s="2" t="s">
        <v>783</v>
      </c>
      <c r="C2412" s="2" t="s">
        <v>329</v>
      </c>
      <c r="D2412" s="2" t="s">
        <v>64</v>
      </c>
      <c r="E2412" s="2" t="s">
        <v>28</v>
      </c>
      <c r="F2412" s="2">
        <v>6353.08</v>
      </c>
      <c r="G2412" s="2">
        <v>0</v>
      </c>
      <c r="H2412" s="2">
        <v>6353.08</v>
      </c>
      <c r="I2412" s="2" t="s">
        <v>41</v>
      </c>
      <c r="J2412" s="4">
        <v>1</v>
      </c>
      <c r="K2412" t="str">
        <f>_xlfn.XLOOKUP(D2412, dim_channels!A:A, dim_channels!C:C, "Not Found")</f>
        <v>Direct</v>
      </c>
      <c r="L2412" t="str">
        <f>_xlfn.XLOOKUP(D2412, dim_channels!A:A, dim_channels!B:B, "Not Found")</f>
        <v>Direct Website</v>
      </c>
    </row>
    <row r="2413" spans="1:12" x14ac:dyDescent="0.2">
      <c r="A2413" s="3" t="s">
        <v>2847</v>
      </c>
      <c r="B2413" s="3" t="s">
        <v>826</v>
      </c>
      <c r="C2413" s="3" t="s">
        <v>1234</v>
      </c>
      <c r="D2413" s="3" t="s">
        <v>45</v>
      </c>
      <c r="E2413" s="3" t="s">
        <v>46</v>
      </c>
      <c r="F2413" s="3">
        <v>7372.17</v>
      </c>
      <c r="G2413" s="3">
        <v>368.61</v>
      </c>
      <c r="H2413" s="3">
        <v>7003.56</v>
      </c>
      <c r="I2413" s="3" t="s">
        <v>29</v>
      </c>
      <c r="J2413" s="5">
        <v>1.052631804396621</v>
      </c>
      <c r="K2413" t="str">
        <f>_xlfn.XLOOKUP(D2413, dim_channels!A:A, dim_channels!C:C, "Not Found")</f>
        <v>Corporate</v>
      </c>
      <c r="L2413" t="str">
        <f>_xlfn.XLOOKUP(D2413, dim_channels!A:A, dim_channels!B:B, "Not Found")</f>
        <v>Corporate Direct</v>
      </c>
    </row>
    <row r="2414" spans="1:12" x14ac:dyDescent="0.2">
      <c r="A2414" s="2" t="s">
        <v>2848</v>
      </c>
      <c r="B2414" s="2" t="s">
        <v>209</v>
      </c>
      <c r="C2414" s="2" t="s">
        <v>210</v>
      </c>
      <c r="D2414" s="2" t="s">
        <v>45</v>
      </c>
      <c r="E2414" s="2" t="s">
        <v>46</v>
      </c>
      <c r="F2414" s="2">
        <v>6101.78</v>
      </c>
      <c r="G2414" s="2">
        <v>305.08999999999997</v>
      </c>
      <c r="H2414" s="2">
        <v>5796.69</v>
      </c>
      <c r="I2414" s="2" t="s">
        <v>56</v>
      </c>
      <c r="J2414" s="4">
        <v>1.0526317605392039</v>
      </c>
      <c r="K2414" t="str">
        <f>_xlfn.XLOOKUP(D2414, dim_channels!A:A, dim_channels!C:C, "Not Found")</f>
        <v>Corporate</v>
      </c>
      <c r="L2414" t="str">
        <f>_xlfn.XLOOKUP(D2414, dim_channels!A:A, dim_channels!B:B, "Not Found")</f>
        <v>Corporate Direct</v>
      </c>
    </row>
    <row r="2415" spans="1:12" x14ac:dyDescent="0.2">
      <c r="A2415" s="3" t="s">
        <v>2849</v>
      </c>
      <c r="B2415" s="3" t="s">
        <v>574</v>
      </c>
      <c r="C2415" s="3" t="s">
        <v>299</v>
      </c>
      <c r="D2415" s="3" t="s">
        <v>45</v>
      </c>
      <c r="E2415" s="3" t="s">
        <v>89</v>
      </c>
      <c r="F2415" s="3">
        <v>4702.5</v>
      </c>
      <c r="G2415" s="3">
        <v>0</v>
      </c>
      <c r="H2415" s="3">
        <v>4702.5</v>
      </c>
      <c r="I2415" s="3" t="s">
        <v>29</v>
      </c>
      <c r="J2415" s="5">
        <v>1</v>
      </c>
      <c r="K2415" t="str">
        <f>_xlfn.XLOOKUP(D2415, dim_channels!A:A, dim_channels!C:C, "Not Found")</f>
        <v>Corporate</v>
      </c>
      <c r="L2415" t="str">
        <f>_xlfn.XLOOKUP(D2415, dim_channels!A:A, dim_channels!B:B, "Not Found")</f>
        <v>Corporate Direct</v>
      </c>
    </row>
    <row r="2416" spans="1:12" x14ac:dyDescent="0.2">
      <c r="A2416" s="2" t="s">
        <v>2850</v>
      </c>
      <c r="B2416" s="2" t="s">
        <v>603</v>
      </c>
      <c r="C2416" s="2" t="s">
        <v>278</v>
      </c>
      <c r="D2416" s="2" t="s">
        <v>52</v>
      </c>
      <c r="E2416" s="2" t="s">
        <v>60</v>
      </c>
      <c r="F2416" s="2">
        <v>4307.16</v>
      </c>
      <c r="G2416" s="2">
        <v>0</v>
      </c>
      <c r="H2416" s="2">
        <v>4307.16</v>
      </c>
      <c r="I2416" s="2" t="s">
        <v>29</v>
      </c>
      <c r="J2416" s="4">
        <v>1</v>
      </c>
      <c r="K2416" t="str">
        <f>_xlfn.XLOOKUP(D2416, dim_channels!A:A, dim_channels!C:C, "Not Found")</f>
        <v>OTA</v>
      </c>
      <c r="L2416" t="str">
        <f>_xlfn.XLOOKUP(D2416, dim_channels!A:A, dim_channels!B:B, "Not Found")</f>
        <v>Agoda</v>
      </c>
    </row>
    <row r="2417" spans="1:12" x14ac:dyDescent="0.2">
      <c r="A2417" s="3" t="s">
        <v>2851</v>
      </c>
      <c r="B2417" s="3" t="s">
        <v>145</v>
      </c>
      <c r="C2417" s="3" t="s">
        <v>98</v>
      </c>
      <c r="D2417" s="3" t="s">
        <v>33</v>
      </c>
      <c r="E2417" s="3" t="s">
        <v>28</v>
      </c>
      <c r="F2417" s="3">
        <v>3563.84</v>
      </c>
      <c r="G2417" s="3">
        <v>534.58000000000004</v>
      </c>
      <c r="H2417" s="3">
        <v>3029.26</v>
      </c>
      <c r="I2417" s="3" t="s">
        <v>56</v>
      </c>
      <c r="J2417" s="5">
        <v>1.176472141711177</v>
      </c>
      <c r="K2417" t="str">
        <f>_xlfn.XLOOKUP(D2417, dim_channels!A:A, dim_channels!C:C, "Not Found")</f>
        <v>OTA</v>
      </c>
      <c r="L2417" t="str">
        <f>_xlfn.XLOOKUP(D2417, dim_channels!A:A, dim_channels!B:B, "Not Found")</f>
        <v>Booking.com</v>
      </c>
    </row>
    <row r="2418" spans="1:12" x14ac:dyDescent="0.2">
      <c r="A2418" s="2" t="s">
        <v>2852</v>
      </c>
      <c r="B2418" s="2" t="s">
        <v>112</v>
      </c>
      <c r="C2418" s="2" t="s">
        <v>435</v>
      </c>
      <c r="D2418" s="2" t="s">
        <v>33</v>
      </c>
      <c r="E2418" s="2" t="s">
        <v>60</v>
      </c>
      <c r="F2418" s="2">
        <v>2614.44</v>
      </c>
      <c r="G2418" s="2">
        <v>0</v>
      </c>
      <c r="H2418" s="2">
        <v>2614.44</v>
      </c>
      <c r="I2418" s="2" t="s">
        <v>29</v>
      </c>
      <c r="J2418" s="4">
        <v>1</v>
      </c>
      <c r="K2418" t="str">
        <f>_xlfn.XLOOKUP(D2418, dim_channels!A:A, dim_channels!C:C, "Not Found")</f>
        <v>OTA</v>
      </c>
      <c r="L2418" t="str">
        <f>_xlfn.XLOOKUP(D2418, dim_channels!A:A, dim_channels!B:B, "Not Found")</f>
        <v>Booking.com</v>
      </c>
    </row>
    <row r="2419" spans="1:12" x14ac:dyDescent="0.2">
      <c r="A2419" s="3" t="s">
        <v>2853</v>
      </c>
      <c r="B2419" s="3" t="s">
        <v>51</v>
      </c>
      <c r="C2419" s="3" t="s">
        <v>619</v>
      </c>
      <c r="D2419" s="3" t="s">
        <v>27</v>
      </c>
      <c r="E2419" s="3" t="s">
        <v>60</v>
      </c>
      <c r="F2419" s="3">
        <v>2605.0300000000002</v>
      </c>
      <c r="G2419" s="3">
        <v>0</v>
      </c>
      <c r="H2419" s="3">
        <v>2605.0300000000002</v>
      </c>
      <c r="I2419" s="3" t="s">
        <v>56</v>
      </c>
      <c r="J2419" s="5">
        <v>1</v>
      </c>
      <c r="K2419" t="str">
        <f>_xlfn.XLOOKUP(D2419, dim_channels!A:A, dim_channels!C:C, "Not Found")</f>
        <v>OTA</v>
      </c>
      <c r="L2419" t="str">
        <f>_xlfn.XLOOKUP(D2419, dim_channels!A:A, dim_channels!B:B, "Not Found")</f>
        <v>Expedia</v>
      </c>
    </row>
    <row r="2420" spans="1:12" x14ac:dyDescent="0.2">
      <c r="A2420" s="2" t="s">
        <v>2854</v>
      </c>
      <c r="B2420" s="2" t="s">
        <v>258</v>
      </c>
      <c r="C2420" s="2" t="s">
        <v>567</v>
      </c>
      <c r="D2420" s="2" t="s">
        <v>45</v>
      </c>
      <c r="E2420" s="2" t="s">
        <v>46</v>
      </c>
      <c r="F2420" s="2">
        <v>3442.58</v>
      </c>
      <c r="G2420" s="2">
        <v>172.13</v>
      </c>
      <c r="H2420" s="2">
        <v>3270.45</v>
      </c>
      <c r="I2420" s="2" t="s">
        <v>29</v>
      </c>
      <c r="J2420" s="4">
        <v>1.052631900808757</v>
      </c>
      <c r="K2420" t="str">
        <f>_xlfn.XLOOKUP(D2420, dim_channels!A:A, dim_channels!C:C, "Not Found")</f>
        <v>Corporate</v>
      </c>
      <c r="L2420" t="str">
        <f>_xlfn.XLOOKUP(D2420, dim_channels!A:A, dim_channels!B:B, "Not Found")</f>
        <v>Corporate Direct</v>
      </c>
    </row>
    <row r="2421" spans="1:12" x14ac:dyDescent="0.2">
      <c r="A2421" s="3" t="s">
        <v>2855</v>
      </c>
      <c r="B2421" s="3" t="s">
        <v>202</v>
      </c>
      <c r="C2421" s="3" t="s">
        <v>875</v>
      </c>
      <c r="D2421" s="3" t="s">
        <v>64</v>
      </c>
      <c r="E2421" s="3" t="s">
        <v>28</v>
      </c>
      <c r="F2421" s="3">
        <v>7834.21</v>
      </c>
      <c r="G2421" s="3">
        <v>0</v>
      </c>
      <c r="H2421" s="3">
        <v>7834.21</v>
      </c>
      <c r="I2421" s="3" t="s">
        <v>29</v>
      </c>
      <c r="J2421" s="5">
        <v>1</v>
      </c>
      <c r="K2421" t="str">
        <f>_xlfn.XLOOKUP(D2421, dim_channels!A:A, dim_channels!C:C, "Not Found")</f>
        <v>Direct</v>
      </c>
      <c r="L2421" t="str">
        <f>_xlfn.XLOOKUP(D2421, dim_channels!A:A, dim_channels!B:B, "Not Found")</f>
        <v>Direct Website</v>
      </c>
    </row>
    <row r="2422" spans="1:12" x14ac:dyDescent="0.2">
      <c r="A2422" s="2" t="s">
        <v>2856</v>
      </c>
      <c r="B2422" s="2" t="s">
        <v>205</v>
      </c>
      <c r="C2422" s="2" t="s">
        <v>337</v>
      </c>
      <c r="D2422" s="2" t="s">
        <v>64</v>
      </c>
      <c r="E2422" s="2" t="s">
        <v>34</v>
      </c>
      <c r="F2422" s="2">
        <v>3175.7</v>
      </c>
      <c r="G2422" s="2">
        <v>0</v>
      </c>
      <c r="H2422" s="2">
        <v>3175.7</v>
      </c>
      <c r="I2422" s="2" t="s">
        <v>29</v>
      </c>
      <c r="J2422" s="4">
        <v>1</v>
      </c>
      <c r="K2422" t="str">
        <f>_xlfn.XLOOKUP(D2422, dim_channels!A:A, dim_channels!C:C, "Not Found")</f>
        <v>Direct</v>
      </c>
      <c r="L2422" t="str">
        <f>_xlfn.XLOOKUP(D2422, dim_channels!A:A, dim_channels!B:B, "Not Found")</f>
        <v>Direct Website</v>
      </c>
    </row>
    <row r="2423" spans="1:12" x14ac:dyDescent="0.2">
      <c r="A2423" s="3" t="s">
        <v>2857</v>
      </c>
      <c r="B2423" s="3" t="s">
        <v>236</v>
      </c>
      <c r="C2423" s="3" t="s">
        <v>318</v>
      </c>
      <c r="D2423" s="3" t="s">
        <v>52</v>
      </c>
      <c r="E2423" s="3" t="s">
        <v>34</v>
      </c>
      <c r="F2423" s="3">
        <v>11970.79</v>
      </c>
      <c r="G2423" s="3">
        <v>1436.49</v>
      </c>
      <c r="H2423" s="3">
        <v>10534.3</v>
      </c>
      <c r="I2423" s="3" t="s">
        <v>29</v>
      </c>
      <c r="J2423" s="5">
        <v>1.1363631185745611</v>
      </c>
      <c r="K2423" t="str">
        <f>_xlfn.XLOOKUP(D2423, dim_channels!A:A, dim_channels!C:C, "Not Found")</f>
        <v>OTA</v>
      </c>
      <c r="L2423" t="str">
        <f>_xlfn.XLOOKUP(D2423, dim_channels!A:A, dim_channels!B:B, "Not Found")</f>
        <v>Agoda</v>
      </c>
    </row>
    <row r="2424" spans="1:12" x14ac:dyDescent="0.2">
      <c r="A2424" s="2" t="s">
        <v>2858</v>
      </c>
      <c r="B2424" s="2" t="s">
        <v>714</v>
      </c>
      <c r="C2424" s="2" t="s">
        <v>817</v>
      </c>
      <c r="D2424" s="2" t="s">
        <v>33</v>
      </c>
      <c r="E2424" s="2" t="s">
        <v>34</v>
      </c>
      <c r="F2424" s="2">
        <v>10559.51</v>
      </c>
      <c r="G2424" s="2">
        <v>1583.93</v>
      </c>
      <c r="H2424" s="2">
        <v>8975.58</v>
      </c>
      <c r="I2424" s="2" t="s">
        <v>29</v>
      </c>
      <c r="J2424" s="4">
        <v>1.1764710469964059</v>
      </c>
      <c r="K2424" t="str">
        <f>_xlfn.XLOOKUP(D2424, dim_channels!A:A, dim_channels!C:C, "Not Found")</f>
        <v>OTA</v>
      </c>
      <c r="L2424" t="str">
        <f>_xlfn.XLOOKUP(D2424, dim_channels!A:A, dim_channels!B:B, "Not Found")</f>
        <v>Booking.com</v>
      </c>
    </row>
    <row r="2425" spans="1:12" x14ac:dyDescent="0.2">
      <c r="A2425" s="3" t="s">
        <v>2859</v>
      </c>
      <c r="B2425" s="3" t="s">
        <v>100</v>
      </c>
      <c r="C2425" s="3" t="s">
        <v>258</v>
      </c>
      <c r="D2425" s="3" t="s">
        <v>27</v>
      </c>
      <c r="E2425" s="3" t="s">
        <v>60</v>
      </c>
      <c r="F2425" s="3">
        <v>5060.7</v>
      </c>
      <c r="G2425" s="3">
        <v>0</v>
      </c>
      <c r="H2425" s="3">
        <v>5060.7</v>
      </c>
      <c r="I2425" s="3" t="s">
        <v>29</v>
      </c>
      <c r="J2425" s="5">
        <v>1</v>
      </c>
      <c r="K2425" t="str">
        <f>_xlfn.XLOOKUP(D2425, dim_channels!A:A, dim_channels!C:C, "Not Found")</f>
        <v>OTA</v>
      </c>
      <c r="L2425" t="str">
        <f>_xlfn.XLOOKUP(D2425, dim_channels!A:A, dim_channels!B:B, "Not Found")</f>
        <v>Expedia</v>
      </c>
    </row>
    <row r="2426" spans="1:12" x14ac:dyDescent="0.2">
      <c r="A2426" s="2" t="s">
        <v>2860</v>
      </c>
      <c r="B2426" s="2" t="s">
        <v>520</v>
      </c>
      <c r="C2426" s="2" t="s">
        <v>543</v>
      </c>
      <c r="D2426" s="2" t="s">
        <v>33</v>
      </c>
      <c r="E2426" s="2" t="s">
        <v>60</v>
      </c>
      <c r="F2426" s="2">
        <v>5421.54</v>
      </c>
      <c r="G2426" s="2">
        <v>0</v>
      </c>
      <c r="H2426" s="2">
        <v>5421.54</v>
      </c>
      <c r="I2426" s="2" t="s">
        <v>29</v>
      </c>
      <c r="J2426" s="4">
        <v>1</v>
      </c>
      <c r="K2426" t="str">
        <f>_xlfn.XLOOKUP(D2426, dim_channels!A:A, dim_channels!C:C, "Not Found")</f>
        <v>OTA</v>
      </c>
      <c r="L2426" t="str">
        <f>_xlfn.XLOOKUP(D2426, dim_channels!A:A, dim_channels!B:B, "Not Found")</f>
        <v>Booking.com</v>
      </c>
    </row>
    <row r="2427" spans="1:12" x14ac:dyDescent="0.2">
      <c r="A2427" s="3" t="s">
        <v>2861</v>
      </c>
      <c r="B2427" s="3" t="s">
        <v>79</v>
      </c>
      <c r="C2427" s="3" t="s">
        <v>463</v>
      </c>
      <c r="D2427" s="3" t="s">
        <v>52</v>
      </c>
      <c r="E2427" s="3" t="s">
        <v>60</v>
      </c>
      <c r="F2427" s="3">
        <v>12109.89</v>
      </c>
      <c r="G2427" s="3">
        <v>0</v>
      </c>
      <c r="H2427" s="3">
        <v>12109.89</v>
      </c>
      <c r="I2427" s="3" t="s">
        <v>29</v>
      </c>
      <c r="J2427" s="5">
        <v>1</v>
      </c>
      <c r="K2427" t="str">
        <f>_xlfn.XLOOKUP(D2427, dim_channels!A:A, dim_channels!C:C, "Not Found")</f>
        <v>OTA</v>
      </c>
      <c r="L2427" t="str">
        <f>_xlfn.XLOOKUP(D2427, dim_channels!A:A, dim_channels!B:B, "Not Found")</f>
        <v>Agoda</v>
      </c>
    </row>
    <row r="2428" spans="1:12" x14ac:dyDescent="0.2">
      <c r="A2428" s="2" t="s">
        <v>2862</v>
      </c>
      <c r="B2428" s="2" t="s">
        <v>72</v>
      </c>
      <c r="C2428" s="2" t="s">
        <v>303</v>
      </c>
      <c r="D2428" s="2" t="s">
        <v>206</v>
      </c>
      <c r="E2428" s="2" t="s">
        <v>207</v>
      </c>
      <c r="F2428" s="2">
        <v>10040.540000000001</v>
      </c>
      <c r="G2428" s="2">
        <v>0</v>
      </c>
      <c r="H2428" s="2">
        <v>10040.540000000001</v>
      </c>
      <c r="I2428" s="2" t="s">
        <v>29</v>
      </c>
      <c r="J2428" s="4">
        <v>1</v>
      </c>
      <c r="K2428" t="str">
        <f>_xlfn.XLOOKUP(D2428, dim_channels!A:A, dim_channels!C:C, "Not Found")</f>
        <v>Direct</v>
      </c>
      <c r="L2428" t="str">
        <f>_xlfn.XLOOKUP(D2428, dim_channels!A:A, dim_channels!B:B, "Not Found")</f>
        <v>Walk-in</v>
      </c>
    </row>
    <row r="2429" spans="1:12" x14ac:dyDescent="0.2">
      <c r="A2429" s="3" t="s">
        <v>2863</v>
      </c>
      <c r="B2429" s="3" t="s">
        <v>787</v>
      </c>
      <c r="C2429" s="3" t="s">
        <v>370</v>
      </c>
      <c r="D2429" s="3" t="s">
        <v>64</v>
      </c>
      <c r="E2429" s="3" t="s">
        <v>115</v>
      </c>
      <c r="F2429" s="3">
        <v>4150.07</v>
      </c>
      <c r="G2429" s="3">
        <v>0</v>
      </c>
      <c r="H2429" s="3">
        <v>4150.07</v>
      </c>
      <c r="I2429" s="3" t="s">
        <v>41</v>
      </c>
      <c r="J2429" s="5">
        <v>1</v>
      </c>
      <c r="K2429" t="str">
        <f>_xlfn.XLOOKUP(D2429, dim_channels!A:A, dim_channels!C:C, "Not Found")</f>
        <v>Direct</v>
      </c>
      <c r="L2429" t="str">
        <f>_xlfn.XLOOKUP(D2429, dim_channels!A:A, dim_channels!B:B, "Not Found")</f>
        <v>Direct Website</v>
      </c>
    </row>
    <row r="2430" spans="1:12" x14ac:dyDescent="0.2">
      <c r="A2430" s="2" t="s">
        <v>2864</v>
      </c>
      <c r="B2430" s="2" t="s">
        <v>789</v>
      </c>
      <c r="C2430" s="2" t="s">
        <v>705</v>
      </c>
      <c r="D2430" s="2" t="s">
        <v>27</v>
      </c>
      <c r="E2430" s="2" t="s">
        <v>60</v>
      </c>
      <c r="F2430" s="2">
        <v>12419.33</v>
      </c>
      <c r="G2430" s="2">
        <v>0</v>
      </c>
      <c r="H2430" s="2">
        <v>12419.33</v>
      </c>
      <c r="I2430" s="2" t="s">
        <v>29</v>
      </c>
      <c r="J2430" s="4">
        <v>1</v>
      </c>
      <c r="K2430" t="str">
        <f>_xlfn.XLOOKUP(D2430, dim_channels!A:A, dim_channels!C:C, "Not Found")</f>
        <v>OTA</v>
      </c>
      <c r="L2430" t="str">
        <f>_xlfn.XLOOKUP(D2430, dim_channels!A:A, dim_channels!B:B, "Not Found")</f>
        <v>Expedia</v>
      </c>
    </row>
    <row r="2431" spans="1:12" x14ac:dyDescent="0.2">
      <c r="A2431" s="3" t="s">
        <v>2865</v>
      </c>
      <c r="B2431" s="3" t="s">
        <v>181</v>
      </c>
      <c r="C2431" s="3" t="s">
        <v>69</v>
      </c>
      <c r="D2431" s="3" t="s">
        <v>52</v>
      </c>
      <c r="E2431" s="3" t="s">
        <v>60</v>
      </c>
      <c r="F2431" s="3">
        <v>4973.13</v>
      </c>
      <c r="G2431" s="3">
        <v>0</v>
      </c>
      <c r="H2431" s="3">
        <v>4973.13</v>
      </c>
      <c r="I2431" s="3" t="s">
        <v>29</v>
      </c>
      <c r="J2431" s="5">
        <v>1</v>
      </c>
      <c r="K2431" t="str">
        <f>_xlfn.XLOOKUP(D2431, dim_channels!A:A, dim_channels!C:C, "Not Found")</f>
        <v>OTA</v>
      </c>
      <c r="L2431" t="str">
        <f>_xlfn.XLOOKUP(D2431, dim_channels!A:A, dim_channels!B:B, "Not Found")</f>
        <v>Agoda</v>
      </c>
    </row>
    <row r="2432" spans="1:12" x14ac:dyDescent="0.2">
      <c r="A2432" s="2" t="s">
        <v>2866</v>
      </c>
      <c r="B2432" s="2" t="s">
        <v>1101</v>
      </c>
      <c r="C2432" s="2" t="s">
        <v>418</v>
      </c>
      <c r="D2432" s="2" t="s">
        <v>114</v>
      </c>
      <c r="E2432" s="2" t="s">
        <v>115</v>
      </c>
      <c r="F2432" s="2">
        <v>5360.54</v>
      </c>
      <c r="G2432" s="2">
        <v>536.04999999999995</v>
      </c>
      <c r="H2432" s="2">
        <v>4824.49</v>
      </c>
      <c r="I2432" s="2" t="s">
        <v>29</v>
      </c>
      <c r="J2432" s="4">
        <v>1.1111101898853559</v>
      </c>
      <c r="K2432" t="str">
        <f>_xlfn.XLOOKUP(D2432, dim_channels!A:A, dim_channels!C:C, "Not Found")</f>
        <v>Offline</v>
      </c>
      <c r="L2432" t="str">
        <f>_xlfn.XLOOKUP(D2432, dim_channels!A:A, dim_channels!B:B, "Not Found")</f>
        <v>Travel Agency</v>
      </c>
    </row>
    <row r="2433" spans="1:12" x14ac:dyDescent="0.2">
      <c r="A2433" s="3" t="s">
        <v>2867</v>
      </c>
      <c r="B2433" s="3" t="s">
        <v>451</v>
      </c>
      <c r="C2433" s="3" t="s">
        <v>448</v>
      </c>
      <c r="D2433" s="3" t="s">
        <v>33</v>
      </c>
      <c r="E2433" s="3" t="s">
        <v>34</v>
      </c>
      <c r="F2433" s="3">
        <v>2817.65</v>
      </c>
      <c r="G2433" s="3">
        <v>422.65</v>
      </c>
      <c r="H2433" s="3">
        <v>2395</v>
      </c>
      <c r="I2433" s="3" t="s">
        <v>41</v>
      </c>
      <c r="J2433" s="5">
        <v>1.1764718162839249</v>
      </c>
      <c r="K2433" t="str">
        <f>_xlfn.XLOOKUP(D2433, dim_channels!A:A, dim_channels!C:C, "Not Found")</f>
        <v>OTA</v>
      </c>
      <c r="L2433" t="str">
        <f>_xlfn.XLOOKUP(D2433, dim_channels!A:A, dim_channels!B:B, "Not Found")</f>
        <v>Booking.com</v>
      </c>
    </row>
    <row r="2434" spans="1:12" x14ac:dyDescent="0.2">
      <c r="A2434" s="2" t="s">
        <v>2868</v>
      </c>
      <c r="B2434" s="2" t="s">
        <v>558</v>
      </c>
      <c r="C2434" s="2" t="s">
        <v>299</v>
      </c>
      <c r="D2434" s="2" t="s">
        <v>64</v>
      </c>
      <c r="E2434" s="2" t="s">
        <v>115</v>
      </c>
      <c r="F2434" s="2">
        <v>3116.86</v>
      </c>
      <c r="G2434" s="2">
        <v>0</v>
      </c>
      <c r="H2434" s="2">
        <v>3116.86</v>
      </c>
      <c r="I2434" s="2" t="s">
        <v>29</v>
      </c>
      <c r="J2434" s="4">
        <v>1</v>
      </c>
      <c r="K2434" t="str">
        <f>_xlfn.XLOOKUP(D2434, dim_channels!A:A, dim_channels!C:C, "Not Found")</f>
        <v>Direct</v>
      </c>
      <c r="L2434" t="str">
        <f>_xlfn.XLOOKUP(D2434, dim_channels!A:A, dim_channels!B:B, "Not Found")</f>
        <v>Direct Website</v>
      </c>
    </row>
    <row r="2435" spans="1:12" x14ac:dyDescent="0.2">
      <c r="A2435" s="3" t="s">
        <v>2869</v>
      </c>
      <c r="B2435" s="3" t="s">
        <v>44</v>
      </c>
      <c r="C2435" s="3" t="s">
        <v>168</v>
      </c>
      <c r="D2435" s="3" t="s">
        <v>64</v>
      </c>
      <c r="E2435" s="3" t="s">
        <v>34</v>
      </c>
      <c r="F2435" s="3">
        <v>11499.29</v>
      </c>
      <c r="G2435" s="3">
        <v>0</v>
      </c>
      <c r="H2435" s="3">
        <v>11499.29</v>
      </c>
      <c r="I2435" s="3" t="s">
        <v>29</v>
      </c>
      <c r="J2435" s="5">
        <v>1</v>
      </c>
      <c r="K2435" t="str">
        <f>_xlfn.XLOOKUP(D2435, dim_channels!A:A, dim_channels!C:C, "Not Found")</f>
        <v>Direct</v>
      </c>
      <c r="L2435" t="str">
        <f>_xlfn.XLOOKUP(D2435, dim_channels!A:A, dim_channels!B:B, "Not Found")</f>
        <v>Direct Website</v>
      </c>
    </row>
    <row r="2436" spans="1:12" x14ac:dyDescent="0.2">
      <c r="A2436" s="2" t="s">
        <v>2870</v>
      </c>
      <c r="B2436" s="2" t="s">
        <v>570</v>
      </c>
      <c r="C2436" s="2" t="s">
        <v>81</v>
      </c>
      <c r="D2436" s="2" t="s">
        <v>33</v>
      </c>
      <c r="E2436" s="2" t="s">
        <v>60</v>
      </c>
      <c r="F2436" s="2">
        <v>2596.75</v>
      </c>
      <c r="G2436" s="2">
        <v>0</v>
      </c>
      <c r="H2436" s="2">
        <v>2596.75</v>
      </c>
      <c r="I2436" s="2" t="s">
        <v>29</v>
      </c>
      <c r="J2436" s="4">
        <v>1</v>
      </c>
      <c r="K2436" t="str">
        <f>_xlfn.XLOOKUP(D2436, dim_channels!A:A, dim_channels!C:C, "Not Found")</f>
        <v>OTA</v>
      </c>
      <c r="L2436" t="str">
        <f>_xlfn.XLOOKUP(D2436, dim_channels!A:A, dim_channels!B:B, "Not Found")</f>
        <v>Booking.com</v>
      </c>
    </row>
    <row r="2437" spans="1:12" x14ac:dyDescent="0.2">
      <c r="A2437" s="3" t="s">
        <v>2871</v>
      </c>
      <c r="B2437" s="3" t="s">
        <v>373</v>
      </c>
      <c r="C2437" s="3" t="s">
        <v>839</v>
      </c>
      <c r="D2437" s="3" t="s">
        <v>45</v>
      </c>
      <c r="E2437" s="3" t="s">
        <v>89</v>
      </c>
      <c r="F2437" s="3">
        <v>11445.13</v>
      </c>
      <c r="G2437" s="3">
        <v>0</v>
      </c>
      <c r="H2437" s="3">
        <v>11445.13</v>
      </c>
      <c r="I2437" s="3" t="s">
        <v>56</v>
      </c>
      <c r="J2437" s="5">
        <v>1</v>
      </c>
      <c r="K2437" t="str">
        <f>_xlfn.XLOOKUP(D2437, dim_channels!A:A, dim_channels!C:C, "Not Found")</f>
        <v>Corporate</v>
      </c>
      <c r="L2437" t="str">
        <f>_xlfn.XLOOKUP(D2437, dim_channels!A:A, dim_channels!B:B, "Not Found")</f>
        <v>Corporate Direct</v>
      </c>
    </row>
    <row r="2438" spans="1:12" x14ac:dyDescent="0.2">
      <c r="A2438" s="2" t="s">
        <v>2872</v>
      </c>
      <c r="B2438" s="2" t="s">
        <v>295</v>
      </c>
      <c r="C2438" s="2" t="s">
        <v>558</v>
      </c>
      <c r="D2438" s="2" t="s">
        <v>64</v>
      </c>
      <c r="E2438" s="2" t="s">
        <v>34</v>
      </c>
      <c r="F2438" s="2">
        <v>5962.47</v>
      </c>
      <c r="G2438" s="2">
        <v>0</v>
      </c>
      <c r="H2438" s="2">
        <v>5962.47</v>
      </c>
      <c r="I2438" s="2" t="s">
        <v>29</v>
      </c>
      <c r="J2438" s="4">
        <v>1</v>
      </c>
      <c r="K2438" t="str">
        <f>_xlfn.XLOOKUP(D2438, dim_channels!A:A, dim_channels!C:C, "Not Found")</f>
        <v>Direct</v>
      </c>
      <c r="L2438" t="str">
        <f>_xlfn.XLOOKUP(D2438, dim_channels!A:A, dim_channels!B:B, "Not Found")</f>
        <v>Direct Website</v>
      </c>
    </row>
    <row r="2439" spans="1:12" x14ac:dyDescent="0.2">
      <c r="A2439" s="3" t="s">
        <v>2873</v>
      </c>
      <c r="B2439" s="3" t="s">
        <v>705</v>
      </c>
      <c r="C2439" s="3" t="s">
        <v>48</v>
      </c>
      <c r="D2439" s="3" t="s">
        <v>52</v>
      </c>
      <c r="E2439" s="3" t="s">
        <v>34</v>
      </c>
      <c r="F2439" s="3">
        <v>7465.07</v>
      </c>
      <c r="G2439" s="3">
        <v>895.81</v>
      </c>
      <c r="H2439" s="3">
        <v>6569.26</v>
      </c>
      <c r="I2439" s="3" t="s">
        <v>29</v>
      </c>
      <c r="J2439" s="5">
        <v>1.1363639131348131</v>
      </c>
      <c r="K2439" t="str">
        <f>_xlfn.XLOOKUP(D2439, dim_channels!A:A, dim_channels!C:C, "Not Found")</f>
        <v>OTA</v>
      </c>
      <c r="L2439" t="str">
        <f>_xlfn.XLOOKUP(D2439, dim_channels!A:A, dim_channels!B:B, "Not Found")</f>
        <v>Agoda</v>
      </c>
    </row>
    <row r="2440" spans="1:12" x14ac:dyDescent="0.2">
      <c r="A2440" s="2" t="s">
        <v>2874</v>
      </c>
      <c r="B2440" s="2" t="s">
        <v>230</v>
      </c>
      <c r="C2440" s="2" t="s">
        <v>463</v>
      </c>
      <c r="D2440" s="2" t="s">
        <v>27</v>
      </c>
      <c r="E2440" s="2" t="s">
        <v>60</v>
      </c>
      <c r="F2440" s="2">
        <v>7000.63</v>
      </c>
      <c r="G2440" s="2">
        <v>0</v>
      </c>
      <c r="H2440" s="2">
        <v>7000.63</v>
      </c>
      <c r="I2440" s="2" t="s">
        <v>29</v>
      </c>
      <c r="J2440" s="4">
        <v>1</v>
      </c>
      <c r="K2440" t="str">
        <f>_xlfn.XLOOKUP(D2440, dim_channels!A:A, dim_channels!C:C, "Not Found")</f>
        <v>OTA</v>
      </c>
      <c r="L2440" t="str">
        <f>_xlfn.XLOOKUP(D2440, dim_channels!A:A, dim_channels!B:B, "Not Found")</f>
        <v>Expedia</v>
      </c>
    </row>
    <row r="2441" spans="1:12" x14ac:dyDescent="0.2">
      <c r="A2441" s="3" t="s">
        <v>2875</v>
      </c>
      <c r="B2441" s="3" t="s">
        <v>364</v>
      </c>
      <c r="C2441" s="3" t="s">
        <v>1021</v>
      </c>
      <c r="D2441" s="3" t="s">
        <v>114</v>
      </c>
      <c r="E2441" s="3" t="s">
        <v>115</v>
      </c>
      <c r="F2441" s="3">
        <v>2431.87</v>
      </c>
      <c r="G2441" s="3">
        <v>243.19</v>
      </c>
      <c r="H2441" s="3">
        <v>2188.6799999999998</v>
      </c>
      <c r="I2441" s="3" t="s">
        <v>29</v>
      </c>
      <c r="J2441" s="5">
        <v>1.111112634099092</v>
      </c>
      <c r="K2441" t="str">
        <f>_xlfn.XLOOKUP(D2441, dim_channels!A:A, dim_channels!C:C, "Not Found")</f>
        <v>Offline</v>
      </c>
      <c r="L2441" t="str">
        <f>_xlfn.XLOOKUP(D2441, dim_channels!A:A, dim_channels!B:B, "Not Found")</f>
        <v>Travel Agency</v>
      </c>
    </row>
    <row r="2442" spans="1:12" x14ac:dyDescent="0.2">
      <c r="A2442" s="2" t="s">
        <v>2876</v>
      </c>
      <c r="B2442" s="2" t="s">
        <v>113</v>
      </c>
      <c r="C2442" s="2" t="s">
        <v>236</v>
      </c>
      <c r="D2442" s="2" t="s">
        <v>52</v>
      </c>
      <c r="E2442" s="2" t="s">
        <v>34</v>
      </c>
      <c r="F2442" s="2">
        <v>3041.92</v>
      </c>
      <c r="G2442" s="2">
        <v>365.03</v>
      </c>
      <c r="H2442" s="2">
        <v>2676.89</v>
      </c>
      <c r="I2442" s="2" t="s">
        <v>29</v>
      </c>
      <c r="J2442" s="4">
        <v>1.136363466560075</v>
      </c>
      <c r="K2442" t="str">
        <f>_xlfn.XLOOKUP(D2442, dim_channels!A:A, dim_channels!C:C, "Not Found")</f>
        <v>OTA</v>
      </c>
      <c r="L2442" t="str">
        <f>_xlfn.XLOOKUP(D2442, dim_channels!A:A, dim_channels!B:B, "Not Found")</f>
        <v>Agoda</v>
      </c>
    </row>
    <row r="2443" spans="1:12" x14ac:dyDescent="0.2">
      <c r="A2443" s="3" t="s">
        <v>2877</v>
      </c>
      <c r="B2443" s="3" t="s">
        <v>241</v>
      </c>
      <c r="C2443" s="3" t="s">
        <v>543</v>
      </c>
      <c r="D2443" s="3" t="s">
        <v>114</v>
      </c>
      <c r="E2443" s="3" t="s">
        <v>115</v>
      </c>
      <c r="F2443" s="3">
        <v>6338.18</v>
      </c>
      <c r="G2443" s="3">
        <v>633.82000000000005</v>
      </c>
      <c r="H2443" s="3">
        <v>5704.36</v>
      </c>
      <c r="I2443" s="3" t="s">
        <v>29</v>
      </c>
      <c r="J2443" s="5">
        <v>1.111111500676675</v>
      </c>
      <c r="K2443" t="str">
        <f>_xlfn.XLOOKUP(D2443, dim_channels!A:A, dim_channels!C:C, "Not Found")</f>
        <v>Offline</v>
      </c>
      <c r="L2443" t="str">
        <f>_xlfn.XLOOKUP(D2443, dim_channels!A:A, dim_channels!B:B, "Not Found")</f>
        <v>Travel Agency</v>
      </c>
    </row>
    <row r="2444" spans="1:12" x14ac:dyDescent="0.2">
      <c r="A2444" s="2" t="s">
        <v>2878</v>
      </c>
      <c r="B2444" s="2" t="s">
        <v>54</v>
      </c>
      <c r="C2444" s="2" t="s">
        <v>546</v>
      </c>
      <c r="D2444" s="2" t="s">
        <v>169</v>
      </c>
      <c r="E2444" s="2" t="s">
        <v>34</v>
      </c>
      <c r="F2444" s="2">
        <v>2876.66</v>
      </c>
      <c r="G2444" s="2">
        <v>575.33000000000004</v>
      </c>
      <c r="H2444" s="2">
        <v>2301.33</v>
      </c>
      <c r="I2444" s="2" t="s">
        <v>56</v>
      </c>
      <c r="J2444" s="4">
        <v>1.2499989136716589</v>
      </c>
      <c r="K2444" t="str">
        <f>_xlfn.XLOOKUP(D2444, dim_channels!A:A, dim_channels!C:C, "Not Found")</f>
        <v>GDS</v>
      </c>
      <c r="L2444" t="str">
        <f>_xlfn.XLOOKUP(D2444, dim_channels!A:A, dim_channels!B:B, "Not Found")</f>
        <v>GDS (Amadeus)</v>
      </c>
    </row>
    <row r="2445" spans="1:12" x14ac:dyDescent="0.2">
      <c r="A2445" s="3" t="s">
        <v>2879</v>
      </c>
      <c r="B2445" s="3" t="s">
        <v>97</v>
      </c>
      <c r="C2445" s="3" t="s">
        <v>370</v>
      </c>
      <c r="D2445" s="3" t="s">
        <v>114</v>
      </c>
      <c r="E2445" s="3" t="s">
        <v>115</v>
      </c>
      <c r="F2445" s="3">
        <v>7961.22</v>
      </c>
      <c r="G2445" s="3">
        <v>796.12</v>
      </c>
      <c r="H2445" s="3">
        <v>7165.1</v>
      </c>
      <c r="I2445" s="3" t="s">
        <v>56</v>
      </c>
      <c r="J2445" s="5">
        <v>1.111110800965792</v>
      </c>
      <c r="K2445" t="str">
        <f>_xlfn.XLOOKUP(D2445, dim_channels!A:A, dim_channels!C:C, "Not Found")</f>
        <v>Offline</v>
      </c>
      <c r="L2445" t="str">
        <f>_xlfn.XLOOKUP(D2445, dim_channels!A:A, dim_channels!B:B, "Not Found")</f>
        <v>Travel Agency</v>
      </c>
    </row>
    <row r="2446" spans="1:12" x14ac:dyDescent="0.2">
      <c r="A2446" s="2" t="s">
        <v>2880</v>
      </c>
      <c r="B2446" s="2" t="s">
        <v>484</v>
      </c>
      <c r="C2446" s="2" t="s">
        <v>866</v>
      </c>
      <c r="D2446" s="2" t="s">
        <v>64</v>
      </c>
      <c r="E2446" s="2" t="s">
        <v>34</v>
      </c>
      <c r="F2446" s="2">
        <v>12243.43</v>
      </c>
      <c r="G2446" s="2">
        <v>0</v>
      </c>
      <c r="H2446" s="2">
        <v>12243.43</v>
      </c>
      <c r="I2446" s="2" t="s">
        <v>29</v>
      </c>
      <c r="J2446" s="4">
        <v>1</v>
      </c>
      <c r="K2446" t="str">
        <f>_xlfn.XLOOKUP(D2446, dim_channels!A:A, dim_channels!C:C, "Not Found")</f>
        <v>Direct</v>
      </c>
      <c r="L2446" t="str">
        <f>_xlfn.XLOOKUP(D2446, dim_channels!A:A, dim_channels!B:B, "Not Found")</f>
        <v>Direct Website</v>
      </c>
    </row>
    <row r="2447" spans="1:12" x14ac:dyDescent="0.2">
      <c r="A2447" s="3" t="s">
        <v>2881</v>
      </c>
      <c r="B2447" s="3" t="s">
        <v>712</v>
      </c>
      <c r="C2447" s="3" t="s">
        <v>371</v>
      </c>
      <c r="D2447" s="3" t="s">
        <v>33</v>
      </c>
      <c r="E2447" s="3" t="s">
        <v>28</v>
      </c>
      <c r="F2447" s="3">
        <v>8232.98</v>
      </c>
      <c r="G2447" s="3">
        <v>1234.95</v>
      </c>
      <c r="H2447" s="3">
        <v>6998.03</v>
      </c>
      <c r="I2447" s="3" t="s">
        <v>29</v>
      </c>
      <c r="J2447" s="5">
        <v>1.176471092578911</v>
      </c>
      <c r="K2447" t="str">
        <f>_xlfn.XLOOKUP(D2447, dim_channels!A:A, dim_channels!C:C, "Not Found")</f>
        <v>OTA</v>
      </c>
      <c r="L2447" t="str">
        <f>_xlfn.XLOOKUP(D2447, dim_channels!A:A, dim_channels!B:B, "Not Found")</f>
        <v>Booking.com</v>
      </c>
    </row>
    <row r="2448" spans="1:12" x14ac:dyDescent="0.2">
      <c r="A2448" s="2" t="s">
        <v>2882</v>
      </c>
      <c r="B2448" s="2" t="s">
        <v>162</v>
      </c>
      <c r="C2448" s="2" t="s">
        <v>708</v>
      </c>
      <c r="D2448" s="2" t="s">
        <v>64</v>
      </c>
      <c r="E2448" s="2" t="s">
        <v>28</v>
      </c>
      <c r="F2448" s="2">
        <v>4791.8599999999997</v>
      </c>
      <c r="G2448" s="2">
        <v>0</v>
      </c>
      <c r="H2448" s="2">
        <v>4791.8599999999997</v>
      </c>
      <c r="I2448" s="2" t="s">
        <v>29</v>
      </c>
      <c r="J2448" s="4">
        <v>1</v>
      </c>
      <c r="K2448" t="str">
        <f>_xlfn.XLOOKUP(D2448, dim_channels!A:A, dim_channels!C:C, "Not Found")</f>
        <v>Direct</v>
      </c>
      <c r="L2448" t="str">
        <f>_xlfn.XLOOKUP(D2448, dim_channels!A:A, dim_channels!B:B, "Not Found")</f>
        <v>Direct Website</v>
      </c>
    </row>
    <row r="2449" spans="1:12" x14ac:dyDescent="0.2">
      <c r="A2449" s="3" t="s">
        <v>2883</v>
      </c>
      <c r="B2449" s="3" t="s">
        <v>198</v>
      </c>
      <c r="C2449" s="3" t="s">
        <v>376</v>
      </c>
      <c r="D2449" s="3" t="s">
        <v>169</v>
      </c>
      <c r="E2449" s="3" t="s">
        <v>46</v>
      </c>
      <c r="F2449" s="3">
        <v>9095.18</v>
      </c>
      <c r="G2449" s="3">
        <v>1819.04</v>
      </c>
      <c r="H2449" s="3">
        <v>7276.14</v>
      </c>
      <c r="I2449" s="3" t="s">
        <v>41</v>
      </c>
      <c r="J2449" s="5">
        <v>1.250000687177542</v>
      </c>
      <c r="K2449" t="str">
        <f>_xlfn.XLOOKUP(D2449, dim_channels!A:A, dim_channels!C:C, "Not Found")</f>
        <v>GDS</v>
      </c>
      <c r="L2449" t="str">
        <f>_xlfn.XLOOKUP(D2449, dim_channels!A:A, dim_channels!B:B, "Not Found")</f>
        <v>GDS (Amadeus)</v>
      </c>
    </row>
    <row r="2450" spans="1:12" x14ac:dyDescent="0.2">
      <c r="A2450" s="2" t="s">
        <v>2884</v>
      </c>
      <c r="B2450" s="2" t="s">
        <v>294</v>
      </c>
      <c r="C2450" s="2" t="s">
        <v>543</v>
      </c>
      <c r="D2450" s="2" t="s">
        <v>33</v>
      </c>
      <c r="E2450" s="2" t="s">
        <v>60</v>
      </c>
      <c r="F2450" s="2">
        <v>11968.55</v>
      </c>
      <c r="G2450" s="2">
        <v>0</v>
      </c>
      <c r="H2450" s="2">
        <v>11968.55</v>
      </c>
      <c r="I2450" s="2" t="s">
        <v>41</v>
      </c>
      <c r="J2450" s="4">
        <v>1</v>
      </c>
      <c r="K2450" t="str">
        <f>_xlfn.XLOOKUP(D2450, dim_channels!A:A, dim_channels!C:C, "Not Found")</f>
        <v>OTA</v>
      </c>
      <c r="L2450" t="str">
        <f>_xlfn.XLOOKUP(D2450, dim_channels!A:A, dim_channels!B:B, "Not Found")</f>
        <v>Booking.com</v>
      </c>
    </row>
    <row r="2451" spans="1:12" x14ac:dyDescent="0.2">
      <c r="A2451" s="3" t="s">
        <v>2885</v>
      </c>
      <c r="B2451" s="3" t="s">
        <v>97</v>
      </c>
      <c r="C2451" s="3" t="s">
        <v>283</v>
      </c>
      <c r="D2451" s="3" t="s">
        <v>114</v>
      </c>
      <c r="E2451" s="3" t="s">
        <v>115</v>
      </c>
      <c r="F2451" s="3">
        <v>15766.63</v>
      </c>
      <c r="G2451" s="3">
        <v>1576.66</v>
      </c>
      <c r="H2451" s="3">
        <v>14189.97</v>
      </c>
      <c r="I2451" s="3" t="s">
        <v>29</v>
      </c>
      <c r="J2451" s="5">
        <v>1.111110876203403</v>
      </c>
      <c r="K2451" t="str">
        <f>_xlfn.XLOOKUP(D2451, dim_channels!A:A, dim_channels!C:C, "Not Found")</f>
        <v>Offline</v>
      </c>
      <c r="L2451" t="str">
        <f>_xlfn.XLOOKUP(D2451, dim_channels!A:A, dim_channels!B:B, "Not Found")</f>
        <v>Travel Agency</v>
      </c>
    </row>
    <row r="2452" spans="1:12" x14ac:dyDescent="0.2">
      <c r="A2452" s="2" t="s">
        <v>2886</v>
      </c>
      <c r="B2452" s="2" t="s">
        <v>234</v>
      </c>
      <c r="C2452" s="2" t="s">
        <v>458</v>
      </c>
      <c r="D2452" s="2" t="s">
        <v>206</v>
      </c>
      <c r="E2452" s="2" t="s">
        <v>207</v>
      </c>
      <c r="F2452" s="2">
        <v>13164.25</v>
      </c>
      <c r="G2452" s="2">
        <v>0</v>
      </c>
      <c r="H2452" s="2">
        <v>13164.25</v>
      </c>
      <c r="I2452" s="2" t="s">
        <v>29</v>
      </c>
      <c r="J2452" s="4">
        <v>1</v>
      </c>
      <c r="K2452" t="str">
        <f>_xlfn.XLOOKUP(D2452, dim_channels!A:A, dim_channels!C:C, "Not Found")</f>
        <v>Direct</v>
      </c>
      <c r="L2452" t="str">
        <f>_xlfn.XLOOKUP(D2452, dim_channels!A:A, dim_channels!B:B, "Not Found")</f>
        <v>Walk-in</v>
      </c>
    </row>
    <row r="2453" spans="1:12" x14ac:dyDescent="0.2">
      <c r="A2453" s="3" t="s">
        <v>2887</v>
      </c>
      <c r="B2453" s="3" t="s">
        <v>189</v>
      </c>
      <c r="C2453" s="3" t="s">
        <v>81</v>
      </c>
      <c r="D2453" s="3" t="s">
        <v>64</v>
      </c>
      <c r="E2453" s="3" t="s">
        <v>115</v>
      </c>
      <c r="F2453" s="3">
        <v>2963.4</v>
      </c>
      <c r="G2453" s="3">
        <v>0</v>
      </c>
      <c r="H2453" s="3">
        <v>2963.4</v>
      </c>
      <c r="I2453" s="3" t="s">
        <v>29</v>
      </c>
      <c r="J2453" s="5">
        <v>1</v>
      </c>
      <c r="K2453" t="str">
        <f>_xlfn.XLOOKUP(D2453, dim_channels!A:A, dim_channels!C:C, "Not Found")</f>
        <v>Direct</v>
      </c>
      <c r="L2453" t="str">
        <f>_xlfn.XLOOKUP(D2453, dim_channels!A:A, dim_channels!B:B, "Not Found")</f>
        <v>Direct Website</v>
      </c>
    </row>
    <row r="2454" spans="1:12" x14ac:dyDescent="0.2">
      <c r="A2454" s="2" t="s">
        <v>2888</v>
      </c>
      <c r="B2454" s="2" t="s">
        <v>824</v>
      </c>
      <c r="C2454" s="2" t="s">
        <v>247</v>
      </c>
      <c r="D2454" s="2" t="s">
        <v>52</v>
      </c>
      <c r="E2454" s="2" t="s">
        <v>60</v>
      </c>
      <c r="F2454" s="2">
        <v>10098.69</v>
      </c>
      <c r="G2454" s="2">
        <v>0</v>
      </c>
      <c r="H2454" s="2">
        <v>10098.69</v>
      </c>
      <c r="I2454" s="2" t="s">
        <v>29</v>
      </c>
      <c r="J2454" s="4">
        <v>1</v>
      </c>
      <c r="K2454" t="str">
        <f>_xlfn.XLOOKUP(D2454, dim_channels!A:A, dim_channels!C:C, "Not Found")</f>
        <v>OTA</v>
      </c>
      <c r="L2454" t="str">
        <f>_xlfn.XLOOKUP(D2454, dim_channels!A:A, dim_channels!B:B, "Not Found")</f>
        <v>Agoda</v>
      </c>
    </row>
    <row r="2455" spans="1:12" x14ac:dyDescent="0.2">
      <c r="A2455" s="3" t="s">
        <v>2889</v>
      </c>
      <c r="B2455" s="3" t="s">
        <v>120</v>
      </c>
      <c r="C2455" s="3" t="s">
        <v>120</v>
      </c>
      <c r="D2455" s="3" t="s">
        <v>45</v>
      </c>
      <c r="E2455" s="3" t="s">
        <v>46</v>
      </c>
      <c r="F2455" s="3">
        <v>12700.95</v>
      </c>
      <c r="G2455" s="3">
        <v>635.04999999999995</v>
      </c>
      <c r="H2455" s="3">
        <v>12065.9</v>
      </c>
      <c r="I2455" s="3" t="s">
        <v>41</v>
      </c>
      <c r="J2455" s="5">
        <v>1.0526317970478789</v>
      </c>
      <c r="K2455" t="str">
        <f>_xlfn.XLOOKUP(D2455, dim_channels!A:A, dim_channels!C:C, "Not Found")</f>
        <v>Corporate</v>
      </c>
      <c r="L2455" t="str">
        <f>_xlfn.XLOOKUP(D2455, dim_channels!A:A, dim_channels!B:B, "Not Found")</f>
        <v>Corporate Direct</v>
      </c>
    </row>
    <row r="2456" spans="1:12" x14ac:dyDescent="0.2">
      <c r="A2456" s="2" t="s">
        <v>2890</v>
      </c>
      <c r="B2456" s="2" t="s">
        <v>217</v>
      </c>
      <c r="C2456" s="2" t="s">
        <v>43</v>
      </c>
      <c r="D2456" s="2" t="s">
        <v>64</v>
      </c>
      <c r="E2456" s="2" t="s">
        <v>34</v>
      </c>
      <c r="F2456" s="2">
        <v>3838.34</v>
      </c>
      <c r="G2456" s="2">
        <v>0</v>
      </c>
      <c r="H2456" s="2">
        <v>3838.34</v>
      </c>
      <c r="I2456" s="2" t="s">
        <v>56</v>
      </c>
      <c r="J2456" s="4">
        <v>1</v>
      </c>
      <c r="K2456" t="str">
        <f>_xlfn.XLOOKUP(D2456, dim_channels!A:A, dim_channels!C:C, "Not Found")</f>
        <v>Direct</v>
      </c>
      <c r="L2456" t="str">
        <f>_xlfn.XLOOKUP(D2456, dim_channels!A:A, dim_channels!B:B, "Not Found")</f>
        <v>Direct Website</v>
      </c>
    </row>
    <row r="2457" spans="1:12" x14ac:dyDescent="0.2">
      <c r="A2457" s="3" t="s">
        <v>2891</v>
      </c>
      <c r="B2457" s="3" t="s">
        <v>783</v>
      </c>
      <c r="C2457" s="3" t="s">
        <v>315</v>
      </c>
      <c r="D2457" s="3" t="s">
        <v>33</v>
      </c>
      <c r="E2457" s="3" t="s">
        <v>60</v>
      </c>
      <c r="F2457" s="3">
        <v>4837.9399999999996</v>
      </c>
      <c r="G2457" s="3">
        <v>0</v>
      </c>
      <c r="H2457" s="3">
        <v>4837.9399999999996</v>
      </c>
      <c r="I2457" s="3" t="s">
        <v>29</v>
      </c>
      <c r="J2457" s="5">
        <v>1</v>
      </c>
      <c r="K2457" t="str">
        <f>_xlfn.XLOOKUP(D2457, dim_channels!A:A, dim_channels!C:C, "Not Found")</f>
        <v>OTA</v>
      </c>
      <c r="L2457" t="str">
        <f>_xlfn.XLOOKUP(D2457, dim_channels!A:A, dim_channels!B:B, "Not Found")</f>
        <v>Booking.com</v>
      </c>
    </row>
    <row r="2458" spans="1:12" x14ac:dyDescent="0.2">
      <c r="A2458" s="2" t="s">
        <v>2892</v>
      </c>
      <c r="B2458" s="2" t="s">
        <v>66</v>
      </c>
      <c r="C2458" s="2" t="s">
        <v>66</v>
      </c>
      <c r="D2458" s="2" t="s">
        <v>33</v>
      </c>
      <c r="E2458" s="2" t="s">
        <v>60</v>
      </c>
      <c r="F2458" s="2">
        <v>6244.32</v>
      </c>
      <c r="G2458" s="2">
        <v>0</v>
      </c>
      <c r="H2458" s="2">
        <v>6244.32</v>
      </c>
      <c r="I2458" s="2" t="s">
        <v>41</v>
      </c>
      <c r="J2458" s="4">
        <v>1</v>
      </c>
      <c r="K2458" t="str">
        <f>_xlfn.XLOOKUP(D2458, dim_channels!A:A, dim_channels!C:C, "Not Found")</f>
        <v>OTA</v>
      </c>
      <c r="L2458" t="str">
        <f>_xlfn.XLOOKUP(D2458, dim_channels!A:A, dim_channels!B:B, "Not Found")</f>
        <v>Booking.com</v>
      </c>
    </row>
    <row r="2459" spans="1:12" x14ac:dyDescent="0.2">
      <c r="A2459" s="3" t="s">
        <v>2893</v>
      </c>
      <c r="B2459" s="3" t="s">
        <v>148</v>
      </c>
      <c r="C2459" s="3" t="s">
        <v>262</v>
      </c>
      <c r="D2459" s="3" t="s">
        <v>33</v>
      </c>
      <c r="E2459" s="3" t="s">
        <v>60</v>
      </c>
      <c r="F2459" s="3">
        <v>15894.51</v>
      </c>
      <c r="G2459" s="3">
        <v>0</v>
      </c>
      <c r="H2459" s="3">
        <v>15894.51</v>
      </c>
      <c r="I2459" s="3" t="s">
        <v>29</v>
      </c>
      <c r="J2459" s="5">
        <v>1</v>
      </c>
      <c r="K2459" t="str">
        <f>_xlfn.XLOOKUP(D2459, dim_channels!A:A, dim_channels!C:C, "Not Found")</f>
        <v>OTA</v>
      </c>
      <c r="L2459" t="str">
        <f>_xlfn.XLOOKUP(D2459, dim_channels!A:A, dim_channels!B:B, "Not Found")</f>
        <v>Booking.com</v>
      </c>
    </row>
    <row r="2460" spans="1:12" x14ac:dyDescent="0.2">
      <c r="A2460" s="2" t="s">
        <v>2894</v>
      </c>
      <c r="B2460" s="2" t="s">
        <v>148</v>
      </c>
      <c r="C2460" s="2" t="s">
        <v>783</v>
      </c>
      <c r="D2460" s="2" t="s">
        <v>64</v>
      </c>
      <c r="E2460" s="2" t="s">
        <v>115</v>
      </c>
      <c r="F2460" s="2">
        <v>5777.51</v>
      </c>
      <c r="G2460" s="2">
        <v>0</v>
      </c>
      <c r="H2460" s="2">
        <v>5777.51</v>
      </c>
      <c r="I2460" s="2" t="s">
        <v>29</v>
      </c>
      <c r="J2460" s="4">
        <v>1</v>
      </c>
      <c r="K2460" t="str">
        <f>_xlfn.XLOOKUP(D2460, dim_channels!A:A, dim_channels!C:C, "Not Found")</f>
        <v>Direct</v>
      </c>
      <c r="L2460" t="str">
        <f>_xlfn.XLOOKUP(D2460, dim_channels!A:A, dim_channels!B:B, "Not Found")</f>
        <v>Direct Website</v>
      </c>
    </row>
    <row r="2461" spans="1:12" x14ac:dyDescent="0.2">
      <c r="A2461" s="3" t="s">
        <v>2895</v>
      </c>
      <c r="B2461" s="3" t="s">
        <v>328</v>
      </c>
      <c r="C2461" s="3" t="s">
        <v>595</v>
      </c>
      <c r="D2461" s="3" t="s">
        <v>64</v>
      </c>
      <c r="E2461" s="3" t="s">
        <v>34</v>
      </c>
      <c r="F2461" s="3">
        <v>3529.08</v>
      </c>
      <c r="G2461" s="3">
        <v>0</v>
      </c>
      <c r="H2461" s="3">
        <v>3529.08</v>
      </c>
      <c r="I2461" s="3" t="s">
        <v>41</v>
      </c>
      <c r="J2461" s="5">
        <v>1</v>
      </c>
      <c r="K2461" t="str">
        <f>_xlfn.XLOOKUP(D2461, dim_channels!A:A, dim_channels!C:C, "Not Found")</f>
        <v>Direct</v>
      </c>
      <c r="L2461" t="str">
        <f>_xlfn.XLOOKUP(D2461, dim_channels!A:A, dim_channels!B:B, "Not Found")</f>
        <v>Direct Website</v>
      </c>
    </row>
    <row r="2462" spans="1:12" x14ac:dyDescent="0.2">
      <c r="A2462" s="2" t="s">
        <v>2896</v>
      </c>
      <c r="B2462" s="2" t="s">
        <v>465</v>
      </c>
      <c r="C2462" s="2" t="s">
        <v>465</v>
      </c>
      <c r="D2462" s="2" t="s">
        <v>45</v>
      </c>
      <c r="E2462" s="2" t="s">
        <v>89</v>
      </c>
      <c r="F2462" s="2">
        <v>4596.75</v>
      </c>
      <c r="G2462" s="2">
        <v>0</v>
      </c>
      <c r="H2462" s="2">
        <v>4596.75</v>
      </c>
      <c r="I2462" s="2" t="s">
        <v>29</v>
      </c>
      <c r="J2462" s="4">
        <v>1</v>
      </c>
      <c r="K2462" t="str">
        <f>_xlfn.XLOOKUP(D2462, dim_channels!A:A, dim_channels!C:C, "Not Found")</f>
        <v>Corporate</v>
      </c>
      <c r="L2462" t="str">
        <f>_xlfn.XLOOKUP(D2462, dim_channels!A:A, dim_channels!B:B, "Not Found")</f>
        <v>Corporate Direct</v>
      </c>
    </row>
    <row r="2463" spans="1:12" x14ac:dyDescent="0.2">
      <c r="A2463" s="3" t="s">
        <v>2897</v>
      </c>
      <c r="B2463" s="3" t="s">
        <v>81</v>
      </c>
      <c r="C2463" s="3" t="s">
        <v>198</v>
      </c>
      <c r="D2463" s="3" t="s">
        <v>64</v>
      </c>
      <c r="E2463" s="3" t="s">
        <v>34</v>
      </c>
      <c r="F2463" s="3">
        <v>13733.64</v>
      </c>
      <c r="G2463" s="3">
        <v>0</v>
      </c>
      <c r="H2463" s="3">
        <v>13733.64</v>
      </c>
      <c r="I2463" s="3" t="s">
        <v>29</v>
      </c>
      <c r="J2463" s="5">
        <v>1</v>
      </c>
      <c r="K2463" t="str">
        <f>_xlfn.XLOOKUP(D2463, dim_channels!A:A, dim_channels!C:C, "Not Found")</f>
        <v>Direct</v>
      </c>
      <c r="L2463" t="str">
        <f>_xlfn.XLOOKUP(D2463, dim_channels!A:A, dim_channels!B:B, "Not Found")</f>
        <v>Direct Website</v>
      </c>
    </row>
    <row r="2464" spans="1:12" x14ac:dyDescent="0.2">
      <c r="A2464" s="2" t="s">
        <v>2898</v>
      </c>
      <c r="B2464" s="2" t="s">
        <v>181</v>
      </c>
      <c r="C2464" s="2" t="s">
        <v>82</v>
      </c>
      <c r="D2464" s="2" t="s">
        <v>52</v>
      </c>
      <c r="E2464" s="2" t="s">
        <v>60</v>
      </c>
      <c r="F2464" s="2">
        <v>8696.0400000000009</v>
      </c>
      <c r="G2464" s="2">
        <v>0</v>
      </c>
      <c r="H2464" s="2">
        <v>8696.0400000000009</v>
      </c>
      <c r="I2464" s="2" t="s">
        <v>41</v>
      </c>
      <c r="J2464" s="4">
        <v>1</v>
      </c>
      <c r="K2464" t="str">
        <f>_xlfn.XLOOKUP(D2464, dim_channels!A:A, dim_channels!C:C, "Not Found")</f>
        <v>OTA</v>
      </c>
      <c r="L2464" t="str">
        <f>_xlfn.XLOOKUP(D2464, dim_channels!A:A, dim_channels!B:B, "Not Found")</f>
        <v>Agoda</v>
      </c>
    </row>
    <row r="2465" spans="1:12" x14ac:dyDescent="0.2">
      <c r="A2465" s="3" t="s">
        <v>2899</v>
      </c>
      <c r="B2465" s="3" t="s">
        <v>430</v>
      </c>
      <c r="C2465" s="3" t="s">
        <v>210</v>
      </c>
      <c r="D2465" s="3" t="s">
        <v>52</v>
      </c>
      <c r="E2465" s="3" t="s">
        <v>34</v>
      </c>
      <c r="F2465" s="3">
        <v>10267.6</v>
      </c>
      <c r="G2465" s="3">
        <v>1232.1099999999999</v>
      </c>
      <c r="H2465" s="3">
        <v>9035.49</v>
      </c>
      <c r="I2465" s="3" t="s">
        <v>29</v>
      </c>
      <c r="J2465" s="5">
        <v>1.1363633848302639</v>
      </c>
      <c r="K2465" t="str">
        <f>_xlfn.XLOOKUP(D2465, dim_channels!A:A, dim_channels!C:C, "Not Found")</f>
        <v>OTA</v>
      </c>
      <c r="L2465" t="str">
        <f>_xlfn.XLOOKUP(D2465, dim_channels!A:A, dim_channels!B:B, "Not Found")</f>
        <v>Agoda</v>
      </c>
    </row>
    <row r="2466" spans="1:12" x14ac:dyDescent="0.2">
      <c r="A2466" s="2" t="s">
        <v>2900</v>
      </c>
      <c r="B2466" s="2" t="s">
        <v>666</v>
      </c>
      <c r="C2466" s="2" t="s">
        <v>454</v>
      </c>
      <c r="D2466" s="2" t="s">
        <v>45</v>
      </c>
      <c r="E2466" s="2" t="s">
        <v>46</v>
      </c>
      <c r="F2466" s="2">
        <v>5081.47</v>
      </c>
      <c r="G2466" s="2">
        <v>254.07</v>
      </c>
      <c r="H2466" s="2">
        <v>4827.3999999999996</v>
      </c>
      <c r="I2466" s="2" t="s">
        <v>29</v>
      </c>
      <c r="J2466" s="4">
        <v>1.052630815760037</v>
      </c>
      <c r="K2466" t="str">
        <f>_xlfn.XLOOKUP(D2466, dim_channels!A:A, dim_channels!C:C, "Not Found")</f>
        <v>Corporate</v>
      </c>
      <c r="L2466" t="str">
        <f>_xlfn.XLOOKUP(D2466, dim_channels!A:A, dim_channels!B:B, "Not Found")</f>
        <v>Corporate Direct</v>
      </c>
    </row>
    <row r="2467" spans="1:12" x14ac:dyDescent="0.2">
      <c r="A2467" s="3" t="s">
        <v>2901</v>
      </c>
      <c r="B2467" s="3" t="s">
        <v>917</v>
      </c>
      <c r="C2467" s="3" t="s">
        <v>472</v>
      </c>
      <c r="D2467" s="3" t="s">
        <v>45</v>
      </c>
      <c r="E2467" s="3" t="s">
        <v>89</v>
      </c>
      <c r="F2467" s="3">
        <v>3027.07</v>
      </c>
      <c r="G2467" s="3">
        <v>0</v>
      </c>
      <c r="H2467" s="3">
        <v>3027.07</v>
      </c>
      <c r="I2467" s="3" t="s">
        <v>56</v>
      </c>
      <c r="J2467" s="5">
        <v>1</v>
      </c>
      <c r="K2467" t="str">
        <f>_xlfn.XLOOKUP(D2467, dim_channels!A:A, dim_channels!C:C, "Not Found")</f>
        <v>Corporate</v>
      </c>
      <c r="L2467" t="str">
        <f>_xlfn.XLOOKUP(D2467, dim_channels!A:A, dim_channels!B:B, "Not Found")</f>
        <v>Corporate Direct</v>
      </c>
    </row>
    <row r="2468" spans="1:12" x14ac:dyDescent="0.2">
      <c r="A2468" s="2" t="s">
        <v>2902</v>
      </c>
      <c r="B2468" s="2" t="s">
        <v>595</v>
      </c>
      <c r="C2468" s="2" t="s">
        <v>986</v>
      </c>
      <c r="D2468" s="2" t="s">
        <v>52</v>
      </c>
      <c r="E2468" s="2" t="s">
        <v>60</v>
      </c>
      <c r="F2468" s="2">
        <v>12045.11</v>
      </c>
      <c r="G2468" s="2">
        <v>0</v>
      </c>
      <c r="H2468" s="2">
        <v>12045.11</v>
      </c>
      <c r="I2468" s="2" t="s">
        <v>29</v>
      </c>
      <c r="J2468" s="4">
        <v>1</v>
      </c>
      <c r="K2468" t="str">
        <f>_xlfn.XLOOKUP(D2468, dim_channels!A:A, dim_channels!C:C, "Not Found")</f>
        <v>OTA</v>
      </c>
      <c r="L2468" t="str">
        <f>_xlfn.XLOOKUP(D2468, dim_channels!A:A, dim_channels!B:B, "Not Found")</f>
        <v>Agoda</v>
      </c>
    </row>
    <row r="2469" spans="1:12" x14ac:dyDescent="0.2">
      <c r="A2469" s="3" t="s">
        <v>2903</v>
      </c>
      <c r="B2469" s="3" t="s">
        <v>401</v>
      </c>
      <c r="C2469" s="3" t="s">
        <v>1825</v>
      </c>
      <c r="D2469" s="3" t="s">
        <v>27</v>
      </c>
      <c r="E2469" s="3" t="s">
        <v>28</v>
      </c>
      <c r="F2469" s="3">
        <v>2511.06</v>
      </c>
      <c r="G2469" s="3">
        <v>451.99</v>
      </c>
      <c r="H2469" s="3">
        <v>2059.0700000000002</v>
      </c>
      <c r="I2469" s="3" t="s">
        <v>29</v>
      </c>
      <c r="J2469" s="5">
        <v>1.2195117213110771</v>
      </c>
      <c r="K2469" t="str">
        <f>_xlfn.XLOOKUP(D2469, dim_channels!A:A, dim_channels!C:C, "Not Found")</f>
        <v>OTA</v>
      </c>
      <c r="L2469" t="str">
        <f>_xlfn.XLOOKUP(D2469, dim_channels!A:A, dim_channels!B:B, "Not Found")</f>
        <v>Expedia</v>
      </c>
    </row>
    <row r="2470" spans="1:12" x14ac:dyDescent="0.2">
      <c r="A2470" s="2" t="s">
        <v>2904</v>
      </c>
      <c r="B2470" s="2" t="s">
        <v>630</v>
      </c>
      <c r="C2470" s="2" t="s">
        <v>219</v>
      </c>
      <c r="D2470" s="2" t="s">
        <v>45</v>
      </c>
      <c r="E2470" s="2" t="s">
        <v>46</v>
      </c>
      <c r="F2470" s="2">
        <v>2923.86</v>
      </c>
      <c r="G2470" s="2">
        <v>146.19</v>
      </c>
      <c r="H2470" s="2">
        <v>2777.67</v>
      </c>
      <c r="I2470" s="2" t="s">
        <v>29</v>
      </c>
      <c r="J2470" s="4">
        <v>1.0526304420611521</v>
      </c>
      <c r="K2470" t="str">
        <f>_xlfn.XLOOKUP(D2470, dim_channels!A:A, dim_channels!C:C, "Not Found")</f>
        <v>Corporate</v>
      </c>
      <c r="L2470" t="str">
        <f>_xlfn.XLOOKUP(D2470, dim_channels!A:A, dim_channels!B:B, "Not Found")</f>
        <v>Corporate Direct</v>
      </c>
    </row>
    <row r="2471" spans="1:12" x14ac:dyDescent="0.2">
      <c r="A2471" s="3" t="s">
        <v>2905</v>
      </c>
      <c r="B2471" s="3" t="s">
        <v>863</v>
      </c>
      <c r="C2471" s="3" t="s">
        <v>512</v>
      </c>
      <c r="D2471" s="3" t="s">
        <v>27</v>
      </c>
      <c r="E2471" s="3" t="s">
        <v>34</v>
      </c>
      <c r="F2471" s="3">
        <v>26836.77</v>
      </c>
      <c r="G2471" s="3">
        <v>4830.62</v>
      </c>
      <c r="H2471" s="3">
        <v>22006.15</v>
      </c>
      <c r="I2471" s="3" t="s">
        <v>29</v>
      </c>
      <c r="J2471" s="5">
        <v>1.219512272705584</v>
      </c>
      <c r="K2471" t="str">
        <f>_xlfn.XLOOKUP(D2471, dim_channels!A:A, dim_channels!C:C, "Not Found")</f>
        <v>OTA</v>
      </c>
      <c r="L2471" t="str">
        <f>_xlfn.XLOOKUP(D2471, dim_channels!A:A, dim_channels!B:B, "Not Found")</f>
        <v>Expedia</v>
      </c>
    </row>
    <row r="2472" spans="1:12" x14ac:dyDescent="0.2">
      <c r="A2472" s="2" t="s">
        <v>2906</v>
      </c>
      <c r="B2472" s="2" t="s">
        <v>112</v>
      </c>
      <c r="C2472" s="2" t="s">
        <v>209</v>
      </c>
      <c r="D2472" s="2" t="s">
        <v>169</v>
      </c>
      <c r="E2472" s="2" t="s">
        <v>46</v>
      </c>
      <c r="F2472" s="2">
        <v>5511.14</v>
      </c>
      <c r="G2472" s="2">
        <v>1102.23</v>
      </c>
      <c r="H2472" s="2">
        <v>4408.91</v>
      </c>
      <c r="I2472" s="2" t="s">
        <v>29</v>
      </c>
      <c r="J2472" s="4">
        <v>1.250000567033575</v>
      </c>
      <c r="K2472" t="str">
        <f>_xlfn.XLOOKUP(D2472, dim_channels!A:A, dim_channels!C:C, "Not Found")</f>
        <v>GDS</v>
      </c>
      <c r="L2472" t="str">
        <f>_xlfn.XLOOKUP(D2472, dim_channels!A:A, dim_channels!B:B, "Not Found")</f>
        <v>GDS (Amadeus)</v>
      </c>
    </row>
    <row r="2473" spans="1:12" x14ac:dyDescent="0.2">
      <c r="A2473" s="3" t="s">
        <v>2907</v>
      </c>
      <c r="B2473" s="3" t="s">
        <v>702</v>
      </c>
      <c r="C2473" s="3" t="s">
        <v>328</v>
      </c>
      <c r="D2473" s="3" t="s">
        <v>206</v>
      </c>
      <c r="E2473" s="3" t="s">
        <v>207</v>
      </c>
      <c r="F2473" s="3">
        <v>3452.26</v>
      </c>
      <c r="G2473" s="3">
        <v>0</v>
      </c>
      <c r="H2473" s="3">
        <v>3452.26</v>
      </c>
      <c r="I2473" s="3" t="s">
        <v>29</v>
      </c>
      <c r="J2473" s="5">
        <v>1</v>
      </c>
      <c r="K2473" t="str">
        <f>_xlfn.XLOOKUP(D2473, dim_channels!A:A, dim_channels!C:C, "Not Found")</f>
        <v>Direct</v>
      </c>
      <c r="L2473" t="str">
        <f>_xlfn.XLOOKUP(D2473, dim_channels!A:A, dim_channels!B:B, "Not Found")</f>
        <v>Walk-in</v>
      </c>
    </row>
    <row r="2474" spans="1:12" x14ac:dyDescent="0.2">
      <c r="A2474" s="2" t="s">
        <v>2908</v>
      </c>
      <c r="B2474" s="2" t="s">
        <v>360</v>
      </c>
      <c r="C2474" s="2" t="s">
        <v>95</v>
      </c>
      <c r="D2474" s="2" t="s">
        <v>114</v>
      </c>
      <c r="E2474" s="2" t="s">
        <v>46</v>
      </c>
      <c r="F2474" s="2">
        <v>2850.01</v>
      </c>
      <c r="G2474" s="2">
        <v>285</v>
      </c>
      <c r="H2474" s="2">
        <v>2565.0100000000002</v>
      </c>
      <c r="I2474" s="2" t="s">
        <v>41</v>
      </c>
      <c r="J2474" s="4">
        <v>1.11111067793108</v>
      </c>
      <c r="K2474" t="str">
        <f>_xlfn.XLOOKUP(D2474, dim_channels!A:A, dim_channels!C:C, "Not Found")</f>
        <v>Offline</v>
      </c>
      <c r="L2474" t="str">
        <f>_xlfn.XLOOKUP(D2474, dim_channels!A:A, dim_channels!B:B, "Not Found")</f>
        <v>Travel Agency</v>
      </c>
    </row>
    <row r="2475" spans="1:12" x14ac:dyDescent="0.2">
      <c r="A2475" s="3" t="s">
        <v>2909</v>
      </c>
      <c r="B2475" s="3" t="s">
        <v>269</v>
      </c>
      <c r="C2475" s="3" t="s">
        <v>505</v>
      </c>
      <c r="D2475" s="3" t="s">
        <v>169</v>
      </c>
      <c r="E2475" s="3" t="s">
        <v>46</v>
      </c>
      <c r="F2475" s="3">
        <v>12306.29</v>
      </c>
      <c r="G2475" s="3">
        <v>2461.2600000000002</v>
      </c>
      <c r="H2475" s="3">
        <v>9845.0300000000007</v>
      </c>
      <c r="I2475" s="3" t="s">
        <v>41</v>
      </c>
      <c r="J2475" s="5">
        <v>1.250000253935234</v>
      </c>
      <c r="K2475" t="str">
        <f>_xlfn.XLOOKUP(D2475, dim_channels!A:A, dim_channels!C:C, "Not Found")</f>
        <v>GDS</v>
      </c>
      <c r="L2475" t="str">
        <f>_xlfn.XLOOKUP(D2475, dim_channels!A:A, dim_channels!B:B, "Not Found")</f>
        <v>GDS (Amadeus)</v>
      </c>
    </row>
    <row r="2476" spans="1:12" x14ac:dyDescent="0.2">
      <c r="A2476" s="2" t="s">
        <v>2910</v>
      </c>
      <c r="B2476" s="2" t="s">
        <v>355</v>
      </c>
      <c r="C2476" s="2" t="s">
        <v>712</v>
      </c>
      <c r="D2476" s="2" t="s">
        <v>45</v>
      </c>
      <c r="E2476" s="2" t="s">
        <v>89</v>
      </c>
      <c r="F2476" s="2">
        <v>6266.94</v>
      </c>
      <c r="G2476" s="2">
        <v>0</v>
      </c>
      <c r="H2476" s="2">
        <v>6266.94</v>
      </c>
      <c r="I2476" s="2" t="s">
        <v>29</v>
      </c>
      <c r="J2476" s="4">
        <v>1</v>
      </c>
      <c r="K2476" t="str">
        <f>_xlfn.XLOOKUP(D2476, dim_channels!A:A, dim_channels!C:C, "Not Found")</f>
        <v>Corporate</v>
      </c>
      <c r="L2476" t="str">
        <f>_xlfn.XLOOKUP(D2476, dim_channels!A:A, dim_channels!B:B, "Not Found")</f>
        <v>Corporate Direct</v>
      </c>
    </row>
    <row r="2477" spans="1:12" x14ac:dyDescent="0.2">
      <c r="A2477" s="3" t="s">
        <v>2911</v>
      </c>
      <c r="B2477" s="3" t="s">
        <v>378</v>
      </c>
      <c r="C2477" s="3" t="s">
        <v>36</v>
      </c>
      <c r="D2477" s="3" t="s">
        <v>52</v>
      </c>
      <c r="E2477" s="3" t="s">
        <v>34</v>
      </c>
      <c r="F2477" s="3">
        <v>7125.17</v>
      </c>
      <c r="G2477" s="3">
        <v>855.02</v>
      </c>
      <c r="H2477" s="3">
        <v>6270.15</v>
      </c>
      <c r="I2477" s="3" t="s">
        <v>41</v>
      </c>
      <c r="J2477" s="5">
        <v>1.1363635638700831</v>
      </c>
      <c r="K2477" t="str">
        <f>_xlfn.XLOOKUP(D2477, dim_channels!A:A, dim_channels!C:C, "Not Found")</f>
        <v>OTA</v>
      </c>
      <c r="L2477" t="str">
        <f>_xlfn.XLOOKUP(D2477, dim_channels!A:A, dim_channels!B:B, "Not Found")</f>
        <v>Agoda</v>
      </c>
    </row>
    <row r="2478" spans="1:12" x14ac:dyDescent="0.2">
      <c r="A2478" s="2" t="s">
        <v>2912</v>
      </c>
      <c r="B2478" s="2" t="s">
        <v>401</v>
      </c>
      <c r="C2478" s="2" t="s">
        <v>773</v>
      </c>
      <c r="D2478" s="2" t="s">
        <v>64</v>
      </c>
      <c r="E2478" s="2" t="s">
        <v>115</v>
      </c>
      <c r="F2478" s="2">
        <v>4804.7700000000004</v>
      </c>
      <c r="G2478" s="2">
        <v>0</v>
      </c>
      <c r="H2478" s="2">
        <v>4804.7700000000004</v>
      </c>
      <c r="I2478" s="2" t="s">
        <v>29</v>
      </c>
      <c r="J2478" s="4">
        <v>1</v>
      </c>
      <c r="K2478" t="str">
        <f>_xlfn.XLOOKUP(D2478, dim_channels!A:A, dim_channels!C:C, "Not Found")</f>
        <v>Direct</v>
      </c>
      <c r="L2478" t="str">
        <f>_xlfn.XLOOKUP(D2478, dim_channels!A:A, dim_channels!B:B, "Not Found")</f>
        <v>Direct Website</v>
      </c>
    </row>
    <row r="2479" spans="1:12" x14ac:dyDescent="0.2">
      <c r="A2479" s="3" t="s">
        <v>2913</v>
      </c>
      <c r="B2479" s="3" t="s">
        <v>497</v>
      </c>
      <c r="C2479" s="3" t="s">
        <v>153</v>
      </c>
      <c r="D2479" s="3" t="s">
        <v>52</v>
      </c>
      <c r="E2479" s="3" t="s">
        <v>34</v>
      </c>
      <c r="F2479" s="3">
        <v>7579.78</v>
      </c>
      <c r="G2479" s="3">
        <v>909.57</v>
      </c>
      <c r="H2479" s="3">
        <v>6670.21</v>
      </c>
      <c r="I2479" s="3" t="s">
        <v>29</v>
      </c>
      <c r="J2479" s="5">
        <v>1.1363630230532471</v>
      </c>
      <c r="K2479" t="str">
        <f>_xlfn.XLOOKUP(D2479, dim_channels!A:A, dim_channels!C:C, "Not Found")</f>
        <v>OTA</v>
      </c>
      <c r="L2479" t="str">
        <f>_xlfn.XLOOKUP(D2479, dim_channels!A:A, dim_channels!B:B, "Not Found")</f>
        <v>Agoda</v>
      </c>
    </row>
    <row r="2480" spans="1:12" x14ac:dyDescent="0.2">
      <c r="A2480" s="2" t="s">
        <v>2914</v>
      </c>
      <c r="B2480" s="2" t="s">
        <v>1354</v>
      </c>
      <c r="C2480" s="2" t="s">
        <v>314</v>
      </c>
      <c r="D2480" s="2" t="s">
        <v>52</v>
      </c>
      <c r="E2480" s="2" t="s">
        <v>60</v>
      </c>
      <c r="F2480" s="2">
        <v>5760.58</v>
      </c>
      <c r="G2480" s="2">
        <v>0</v>
      </c>
      <c r="H2480" s="2">
        <v>5760.58</v>
      </c>
      <c r="I2480" s="2" t="s">
        <v>29</v>
      </c>
      <c r="J2480" s="4">
        <v>1</v>
      </c>
      <c r="K2480" t="str">
        <f>_xlfn.XLOOKUP(D2480, dim_channels!A:A, dim_channels!C:C, "Not Found")</f>
        <v>OTA</v>
      </c>
      <c r="L2480" t="str">
        <f>_xlfn.XLOOKUP(D2480, dim_channels!A:A, dim_channels!B:B, "Not Found")</f>
        <v>Agoda</v>
      </c>
    </row>
    <row r="2481" spans="1:12" x14ac:dyDescent="0.2">
      <c r="A2481" s="3" t="s">
        <v>2915</v>
      </c>
      <c r="B2481" s="3" t="s">
        <v>76</v>
      </c>
      <c r="C2481" s="3" t="s">
        <v>393</v>
      </c>
      <c r="D2481" s="3" t="s">
        <v>45</v>
      </c>
      <c r="E2481" s="3" t="s">
        <v>89</v>
      </c>
      <c r="F2481" s="3">
        <v>3064.43</v>
      </c>
      <c r="G2481" s="3">
        <v>0</v>
      </c>
      <c r="H2481" s="3">
        <v>3064.43</v>
      </c>
      <c r="I2481" s="3" t="s">
        <v>56</v>
      </c>
      <c r="J2481" s="5">
        <v>1</v>
      </c>
      <c r="K2481" t="str">
        <f>_xlfn.XLOOKUP(D2481, dim_channels!A:A, dim_channels!C:C, "Not Found")</f>
        <v>Corporate</v>
      </c>
      <c r="L2481" t="str">
        <f>_xlfn.XLOOKUP(D2481, dim_channels!A:A, dim_channels!B:B, "Not Found")</f>
        <v>Corporate Direct</v>
      </c>
    </row>
    <row r="2482" spans="1:12" x14ac:dyDescent="0.2">
      <c r="A2482" s="2" t="s">
        <v>2916</v>
      </c>
      <c r="B2482" s="2" t="s">
        <v>69</v>
      </c>
      <c r="C2482" s="2" t="s">
        <v>724</v>
      </c>
      <c r="D2482" s="2" t="s">
        <v>64</v>
      </c>
      <c r="E2482" s="2" t="s">
        <v>28</v>
      </c>
      <c r="F2482" s="2">
        <v>9316.2199999999993</v>
      </c>
      <c r="G2482" s="2">
        <v>0</v>
      </c>
      <c r="H2482" s="2">
        <v>9316.2199999999993</v>
      </c>
      <c r="I2482" s="2" t="s">
        <v>56</v>
      </c>
      <c r="J2482" s="4">
        <v>1</v>
      </c>
      <c r="K2482" t="str">
        <f>_xlfn.XLOOKUP(D2482, dim_channels!A:A, dim_channels!C:C, "Not Found")</f>
        <v>Direct</v>
      </c>
      <c r="L2482" t="str">
        <f>_xlfn.XLOOKUP(D2482, dim_channels!A:A, dim_channels!B:B, "Not Found")</f>
        <v>Direct Website</v>
      </c>
    </row>
    <row r="2483" spans="1:12" x14ac:dyDescent="0.2">
      <c r="A2483" s="3" t="s">
        <v>2917</v>
      </c>
      <c r="B2483" s="3" t="s">
        <v>95</v>
      </c>
      <c r="C2483" s="3" t="s">
        <v>501</v>
      </c>
      <c r="D2483" s="3" t="s">
        <v>27</v>
      </c>
      <c r="E2483" s="3" t="s">
        <v>60</v>
      </c>
      <c r="F2483" s="3">
        <v>2171.4699999999998</v>
      </c>
      <c r="G2483" s="3">
        <v>0</v>
      </c>
      <c r="H2483" s="3">
        <v>2171.4699999999998</v>
      </c>
      <c r="I2483" s="3" t="s">
        <v>41</v>
      </c>
      <c r="J2483" s="5">
        <v>1</v>
      </c>
      <c r="K2483" t="str">
        <f>_xlfn.XLOOKUP(D2483, dim_channels!A:A, dim_channels!C:C, "Not Found")</f>
        <v>OTA</v>
      </c>
      <c r="L2483" t="str">
        <f>_xlfn.XLOOKUP(D2483, dim_channels!A:A, dim_channels!B:B, "Not Found")</f>
        <v>Expedia</v>
      </c>
    </row>
    <row r="2484" spans="1:12" x14ac:dyDescent="0.2">
      <c r="A2484" s="2" t="s">
        <v>2918</v>
      </c>
      <c r="B2484" s="2" t="s">
        <v>664</v>
      </c>
      <c r="C2484" s="2" t="s">
        <v>396</v>
      </c>
      <c r="D2484" s="2" t="s">
        <v>33</v>
      </c>
      <c r="E2484" s="2" t="s">
        <v>34</v>
      </c>
      <c r="F2484" s="2">
        <v>3175.95</v>
      </c>
      <c r="G2484" s="2">
        <v>476.39</v>
      </c>
      <c r="H2484" s="2">
        <v>2699.56</v>
      </c>
      <c r="I2484" s="2" t="s">
        <v>29</v>
      </c>
      <c r="J2484" s="4">
        <v>1.176469498733127</v>
      </c>
      <c r="K2484" t="str">
        <f>_xlfn.XLOOKUP(D2484, dim_channels!A:A, dim_channels!C:C, "Not Found")</f>
        <v>OTA</v>
      </c>
      <c r="L2484" t="str">
        <f>_xlfn.XLOOKUP(D2484, dim_channels!A:A, dim_channels!B:B, "Not Found")</f>
        <v>Booking.com</v>
      </c>
    </row>
    <row r="2485" spans="1:12" x14ac:dyDescent="0.2">
      <c r="A2485" s="3" t="s">
        <v>2919</v>
      </c>
      <c r="B2485" s="3" t="s">
        <v>291</v>
      </c>
      <c r="C2485" s="3" t="s">
        <v>117</v>
      </c>
      <c r="D2485" s="3" t="s">
        <v>169</v>
      </c>
      <c r="E2485" s="3" t="s">
        <v>34</v>
      </c>
      <c r="F2485" s="3">
        <v>14475.05</v>
      </c>
      <c r="G2485" s="3">
        <v>2895.01</v>
      </c>
      <c r="H2485" s="3">
        <v>11580.04</v>
      </c>
      <c r="I2485" s="3" t="s">
        <v>29</v>
      </c>
      <c r="J2485" s="5">
        <v>1.25</v>
      </c>
      <c r="K2485" t="str">
        <f>_xlfn.XLOOKUP(D2485, dim_channels!A:A, dim_channels!C:C, "Not Found")</f>
        <v>GDS</v>
      </c>
      <c r="L2485" t="str">
        <f>_xlfn.XLOOKUP(D2485, dim_channels!A:A, dim_channels!B:B, "Not Found")</f>
        <v>GDS (Amadeus)</v>
      </c>
    </row>
    <row r="2486" spans="1:12" x14ac:dyDescent="0.2">
      <c r="A2486" s="2" t="s">
        <v>2920</v>
      </c>
      <c r="B2486" s="2" t="s">
        <v>58</v>
      </c>
      <c r="C2486" s="2" t="s">
        <v>120</v>
      </c>
      <c r="D2486" s="2" t="s">
        <v>33</v>
      </c>
      <c r="E2486" s="2" t="s">
        <v>28</v>
      </c>
      <c r="F2486" s="2">
        <v>13711.59</v>
      </c>
      <c r="G2486" s="2">
        <v>2056.7399999999998</v>
      </c>
      <c r="H2486" s="2">
        <v>11654.85</v>
      </c>
      <c r="I2486" s="2" t="s">
        <v>29</v>
      </c>
      <c r="J2486" s="4">
        <v>1.1764707396491589</v>
      </c>
      <c r="K2486" t="str">
        <f>_xlfn.XLOOKUP(D2486, dim_channels!A:A, dim_channels!C:C, "Not Found")</f>
        <v>OTA</v>
      </c>
      <c r="L2486" t="str">
        <f>_xlfn.XLOOKUP(D2486, dim_channels!A:A, dim_channels!B:B, "Not Found")</f>
        <v>Booking.com</v>
      </c>
    </row>
    <row r="2487" spans="1:12" x14ac:dyDescent="0.2">
      <c r="A2487" s="3" t="s">
        <v>2921</v>
      </c>
      <c r="B2487" s="3" t="s">
        <v>247</v>
      </c>
      <c r="C2487" s="3" t="s">
        <v>200</v>
      </c>
      <c r="D2487" s="3" t="s">
        <v>64</v>
      </c>
      <c r="E2487" s="3" t="s">
        <v>28</v>
      </c>
      <c r="F2487" s="3">
        <v>25352.73</v>
      </c>
      <c r="G2487" s="3">
        <v>0</v>
      </c>
      <c r="H2487" s="3">
        <v>25352.73</v>
      </c>
      <c r="I2487" s="3" t="s">
        <v>29</v>
      </c>
      <c r="J2487" s="5">
        <v>1</v>
      </c>
      <c r="K2487" t="str">
        <f>_xlfn.XLOOKUP(D2487, dim_channels!A:A, dim_channels!C:C, "Not Found")</f>
        <v>Direct</v>
      </c>
      <c r="L2487" t="str">
        <f>_xlfn.XLOOKUP(D2487, dim_channels!A:A, dim_channels!B:B, "Not Found")</f>
        <v>Direct Website</v>
      </c>
    </row>
    <row r="2488" spans="1:12" x14ac:dyDescent="0.2">
      <c r="A2488" s="2" t="s">
        <v>2922</v>
      </c>
      <c r="B2488" s="2" t="s">
        <v>274</v>
      </c>
      <c r="C2488" s="2" t="s">
        <v>664</v>
      </c>
      <c r="D2488" s="2" t="s">
        <v>52</v>
      </c>
      <c r="E2488" s="2" t="s">
        <v>34</v>
      </c>
      <c r="F2488" s="2">
        <v>16210.19</v>
      </c>
      <c r="G2488" s="2">
        <v>1945.22</v>
      </c>
      <c r="H2488" s="2">
        <v>14264.97</v>
      </c>
      <c r="I2488" s="2" t="s">
        <v>41</v>
      </c>
      <c r="J2488" s="4">
        <v>1.1363634133124709</v>
      </c>
      <c r="K2488" t="str">
        <f>_xlfn.XLOOKUP(D2488, dim_channels!A:A, dim_channels!C:C, "Not Found")</f>
        <v>OTA</v>
      </c>
      <c r="L2488" t="str">
        <f>_xlfn.XLOOKUP(D2488, dim_channels!A:A, dim_channels!B:B, "Not Found")</f>
        <v>Agoda</v>
      </c>
    </row>
    <row r="2489" spans="1:12" x14ac:dyDescent="0.2">
      <c r="A2489" s="3" t="s">
        <v>2923</v>
      </c>
      <c r="B2489" s="3" t="s">
        <v>315</v>
      </c>
      <c r="C2489" s="3" t="s">
        <v>209</v>
      </c>
      <c r="D2489" s="3" t="s">
        <v>45</v>
      </c>
      <c r="E2489" s="3" t="s">
        <v>89</v>
      </c>
      <c r="F2489" s="3">
        <v>15637.68</v>
      </c>
      <c r="G2489" s="3">
        <v>0</v>
      </c>
      <c r="H2489" s="3">
        <v>15637.68</v>
      </c>
      <c r="I2489" s="3" t="s">
        <v>29</v>
      </c>
      <c r="J2489" s="5">
        <v>1</v>
      </c>
      <c r="K2489" t="str">
        <f>_xlfn.XLOOKUP(D2489, dim_channels!A:A, dim_channels!C:C, "Not Found")</f>
        <v>Corporate</v>
      </c>
      <c r="L2489" t="str">
        <f>_xlfn.XLOOKUP(D2489, dim_channels!A:A, dim_channels!B:B, "Not Found")</f>
        <v>Corporate Direct</v>
      </c>
    </row>
    <row r="2490" spans="1:12" x14ac:dyDescent="0.2">
      <c r="A2490" s="2" t="s">
        <v>2924</v>
      </c>
      <c r="B2490" s="2" t="s">
        <v>159</v>
      </c>
      <c r="C2490" s="2" t="s">
        <v>465</v>
      </c>
      <c r="D2490" s="2" t="s">
        <v>52</v>
      </c>
      <c r="E2490" s="2" t="s">
        <v>34</v>
      </c>
      <c r="F2490" s="2">
        <v>2737.11</v>
      </c>
      <c r="G2490" s="2">
        <v>328.45</v>
      </c>
      <c r="H2490" s="2">
        <v>2408.66</v>
      </c>
      <c r="I2490" s="2" t="s">
        <v>29</v>
      </c>
      <c r="J2490" s="4">
        <v>1.1363621266596371</v>
      </c>
      <c r="K2490" t="str">
        <f>_xlfn.XLOOKUP(D2490, dim_channels!A:A, dim_channels!C:C, "Not Found")</f>
        <v>OTA</v>
      </c>
      <c r="L2490" t="str">
        <f>_xlfn.XLOOKUP(D2490, dim_channels!A:A, dim_channels!B:B, "Not Found")</f>
        <v>Agoda</v>
      </c>
    </row>
    <row r="2491" spans="1:12" x14ac:dyDescent="0.2">
      <c r="A2491" s="3" t="s">
        <v>2925</v>
      </c>
      <c r="B2491" s="3" t="s">
        <v>36</v>
      </c>
      <c r="C2491" s="3" t="s">
        <v>117</v>
      </c>
      <c r="D2491" s="3" t="s">
        <v>33</v>
      </c>
      <c r="E2491" s="3" t="s">
        <v>28</v>
      </c>
      <c r="F2491" s="3">
        <v>8710.2900000000009</v>
      </c>
      <c r="G2491" s="3">
        <v>1306.54</v>
      </c>
      <c r="H2491" s="3">
        <v>7403.75</v>
      </c>
      <c r="I2491" s="3" t="s">
        <v>41</v>
      </c>
      <c r="J2491" s="5">
        <v>1.176470032078339</v>
      </c>
      <c r="K2491" t="str">
        <f>_xlfn.XLOOKUP(D2491, dim_channels!A:A, dim_channels!C:C, "Not Found")</f>
        <v>OTA</v>
      </c>
      <c r="L2491" t="str">
        <f>_xlfn.XLOOKUP(D2491, dim_channels!A:A, dim_channels!B:B, "Not Found")</f>
        <v>Booking.com</v>
      </c>
    </row>
    <row r="2492" spans="1:12" x14ac:dyDescent="0.2">
      <c r="A2492" s="2" t="s">
        <v>2926</v>
      </c>
      <c r="B2492" s="2" t="s">
        <v>626</v>
      </c>
      <c r="C2492" s="2" t="s">
        <v>315</v>
      </c>
      <c r="D2492" s="2" t="s">
        <v>206</v>
      </c>
      <c r="E2492" s="2" t="s">
        <v>207</v>
      </c>
      <c r="F2492" s="2">
        <v>10737.68</v>
      </c>
      <c r="G2492" s="2">
        <v>0</v>
      </c>
      <c r="H2492" s="2">
        <v>10737.68</v>
      </c>
      <c r="I2492" s="2" t="s">
        <v>56</v>
      </c>
      <c r="J2492" s="4">
        <v>1</v>
      </c>
      <c r="K2492" t="str">
        <f>_xlfn.XLOOKUP(D2492, dim_channels!A:A, dim_channels!C:C, "Not Found")</f>
        <v>Direct</v>
      </c>
      <c r="L2492" t="str">
        <f>_xlfn.XLOOKUP(D2492, dim_channels!A:A, dim_channels!B:B, "Not Found")</f>
        <v>Walk-in</v>
      </c>
    </row>
    <row r="2493" spans="1:12" x14ac:dyDescent="0.2">
      <c r="A2493" s="3" t="s">
        <v>2927</v>
      </c>
      <c r="B2493" s="3" t="s">
        <v>331</v>
      </c>
      <c r="C2493" s="3" t="s">
        <v>543</v>
      </c>
      <c r="D2493" s="3" t="s">
        <v>169</v>
      </c>
      <c r="E2493" s="3" t="s">
        <v>46</v>
      </c>
      <c r="F2493" s="3">
        <v>9295.75</v>
      </c>
      <c r="G2493" s="3">
        <v>1859.15</v>
      </c>
      <c r="H2493" s="3">
        <v>7436.6</v>
      </c>
      <c r="I2493" s="3" t="s">
        <v>56</v>
      </c>
      <c r="J2493" s="5">
        <v>1.25</v>
      </c>
      <c r="K2493" t="str">
        <f>_xlfn.XLOOKUP(D2493, dim_channels!A:A, dim_channels!C:C, "Not Found")</f>
        <v>GDS</v>
      </c>
      <c r="L2493" t="str">
        <f>_xlfn.XLOOKUP(D2493, dim_channels!A:A, dim_channels!B:B, "Not Found")</f>
        <v>GDS (Amadeus)</v>
      </c>
    </row>
    <row r="2494" spans="1:12" x14ac:dyDescent="0.2">
      <c r="A2494" s="2" t="s">
        <v>2928</v>
      </c>
      <c r="B2494" s="2" t="s">
        <v>443</v>
      </c>
      <c r="C2494" s="2" t="s">
        <v>720</v>
      </c>
      <c r="D2494" s="2" t="s">
        <v>52</v>
      </c>
      <c r="E2494" s="2" t="s">
        <v>60</v>
      </c>
      <c r="F2494" s="2">
        <v>6259.47</v>
      </c>
      <c r="G2494" s="2">
        <v>0</v>
      </c>
      <c r="H2494" s="2">
        <v>6259.47</v>
      </c>
      <c r="I2494" s="2" t="s">
        <v>56</v>
      </c>
      <c r="J2494" s="4">
        <v>1</v>
      </c>
      <c r="K2494" t="str">
        <f>_xlfn.XLOOKUP(D2494, dim_channels!A:A, dim_channels!C:C, "Not Found")</f>
        <v>OTA</v>
      </c>
      <c r="L2494" t="str">
        <f>_xlfn.XLOOKUP(D2494, dim_channels!A:A, dim_channels!B:B, "Not Found")</f>
        <v>Agoda</v>
      </c>
    </row>
    <row r="2495" spans="1:12" x14ac:dyDescent="0.2">
      <c r="A2495" s="3" t="s">
        <v>2929</v>
      </c>
      <c r="B2495" s="3" t="s">
        <v>98</v>
      </c>
      <c r="C2495" s="3" t="s">
        <v>1623</v>
      </c>
      <c r="D2495" s="3" t="s">
        <v>33</v>
      </c>
      <c r="E2495" s="3" t="s">
        <v>28</v>
      </c>
      <c r="F2495" s="3">
        <v>8294.16</v>
      </c>
      <c r="G2495" s="3">
        <v>1244.1199999999999</v>
      </c>
      <c r="H2495" s="3">
        <v>7050.04</v>
      </c>
      <c r="I2495" s="3" t="s">
        <v>41</v>
      </c>
      <c r="J2495" s="5">
        <v>1.176469920738038</v>
      </c>
      <c r="K2495" t="str">
        <f>_xlfn.XLOOKUP(D2495, dim_channels!A:A, dim_channels!C:C, "Not Found")</f>
        <v>OTA</v>
      </c>
      <c r="L2495" t="str">
        <f>_xlfn.XLOOKUP(D2495, dim_channels!A:A, dim_channels!B:B, "Not Found")</f>
        <v>Booking.com</v>
      </c>
    </row>
    <row r="2496" spans="1:12" x14ac:dyDescent="0.2">
      <c r="A2496" s="2" t="s">
        <v>2930</v>
      </c>
      <c r="B2496" s="2" t="s">
        <v>553</v>
      </c>
      <c r="C2496" s="2" t="s">
        <v>386</v>
      </c>
      <c r="D2496" s="2" t="s">
        <v>27</v>
      </c>
      <c r="E2496" s="2" t="s">
        <v>28</v>
      </c>
      <c r="F2496" s="2">
        <v>12631.31</v>
      </c>
      <c r="G2496" s="2">
        <v>2273.64</v>
      </c>
      <c r="H2496" s="2">
        <v>10357.67</v>
      </c>
      <c r="I2496" s="2" t="s">
        <v>29</v>
      </c>
      <c r="J2496" s="4">
        <v>1.2195126896300039</v>
      </c>
      <c r="K2496" t="str">
        <f>_xlfn.XLOOKUP(D2496, dim_channels!A:A, dim_channels!C:C, "Not Found")</f>
        <v>OTA</v>
      </c>
      <c r="L2496" t="str">
        <f>_xlfn.XLOOKUP(D2496, dim_channels!A:A, dim_channels!B:B, "Not Found")</f>
        <v>Expedia</v>
      </c>
    </row>
    <row r="2497" spans="1:12" x14ac:dyDescent="0.2">
      <c r="A2497" s="3" t="s">
        <v>2931</v>
      </c>
      <c r="B2497" s="3" t="s">
        <v>266</v>
      </c>
      <c r="C2497" s="3" t="s">
        <v>130</v>
      </c>
      <c r="D2497" s="3" t="s">
        <v>27</v>
      </c>
      <c r="E2497" s="3" t="s">
        <v>28</v>
      </c>
      <c r="F2497" s="3">
        <v>3654.39</v>
      </c>
      <c r="G2497" s="3">
        <v>657.79</v>
      </c>
      <c r="H2497" s="3">
        <v>2996.6</v>
      </c>
      <c r="I2497" s="3" t="s">
        <v>56</v>
      </c>
      <c r="J2497" s="5">
        <v>1.2195121137288929</v>
      </c>
      <c r="K2497" t="str">
        <f>_xlfn.XLOOKUP(D2497, dim_channels!A:A, dim_channels!C:C, "Not Found")</f>
        <v>OTA</v>
      </c>
      <c r="L2497" t="str">
        <f>_xlfn.XLOOKUP(D2497, dim_channels!A:A, dim_channels!B:B, "Not Found")</f>
        <v>Expedia</v>
      </c>
    </row>
    <row r="2498" spans="1:12" x14ac:dyDescent="0.2">
      <c r="A2498" s="2" t="s">
        <v>2932</v>
      </c>
      <c r="B2498" s="2" t="s">
        <v>249</v>
      </c>
      <c r="C2498" s="2" t="s">
        <v>478</v>
      </c>
      <c r="D2498" s="2" t="s">
        <v>33</v>
      </c>
      <c r="E2498" s="2" t="s">
        <v>60</v>
      </c>
      <c r="F2498" s="2">
        <v>13385.66</v>
      </c>
      <c r="G2498" s="2">
        <v>0</v>
      </c>
      <c r="H2498" s="2">
        <v>13385.66</v>
      </c>
      <c r="I2498" s="2" t="s">
        <v>56</v>
      </c>
      <c r="J2498" s="4">
        <v>1</v>
      </c>
      <c r="K2498" t="str">
        <f>_xlfn.XLOOKUP(D2498, dim_channels!A:A, dim_channels!C:C, "Not Found")</f>
        <v>OTA</v>
      </c>
      <c r="L2498" t="str">
        <f>_xlfn.XLOOKUP(D2498, dim_channels!A:A, dim_channels!B:B, "Not Found")</f>
        <v>Booking.com</v>
      </c>
    </row>
    <row r="2499" spans="1:12" x14ac:dyDescent="0.2">
      <c r="A2499" s="3" t="s">
        <v>2933</v>
      </c>
      <c r="B2499" s="3" t="s">
        <v>773</v>
      </c>
      <c r="C2499" s="3" t="s">
        <v>224</v>
      </c>
      <c r="D2499" s="3" t="s">
        <v>45</v>
      </c>
      <c r="E2499" s="3" t="s">
        <v>89</v>
      </c>
      <c r="F2499" s="3">
        <v>8590.15</v>
      </c>
      <c r="G2499" s="3">
        <v>0</v>
      </c>
      <c r="H2499" s="3">
        <v>8590.15</v>
      </c>
      <c r="I2499" s="3" t="s">
        <v>29</v>
      </c>
      <c r="J2499" s="5">
        <v>1</v>
      </c>
      <c r="K2499" t="str">
        <f>_xlfn.XLOOKUP(D2499, dim_channels!A:A, dim_channels!C:C, "Not Found")</f>
        <v>Corporate</v>
      </c>
      <c r="L2499" t="str">
        <f>_xlfn.XLOOKUP(D2499, dim_channels!A:A, dim_channels!B:B, "Not Found")</f>
        <v>Corporate Direct</v>
      </c>
    </row>
    <row r="2500" spans="1:12" x14ac:dyDescent="0.2">
      <c r="A2500" s="2" t="s">
        <v>2934</v>
      </c>
      <c r="B2500" s="2" t="s">
        <v>468</v>
      </c>
      <c r="C2500" s="2" t="s">
        <v>781</v>
      </c>
      <c r="D2500" s="2" t="s">
        <v>169</v>
      </c>
      <c r="E2500" s="2" t="s">
        <v>34</v>
      </c>
      <c r="F2500" s="2">
        <v>5874.32</v>
      </c>
      <c r="G2500" s="2">
        <v>1174.8599999999999</v>
      </c>
      <c r="H2500" s="2">
        <v>4699.46</v>
      </c>
      <c r="I2500" s="2" t="s">
        <v>29</v>
      </c>
      <c r="J2500" s="4">
        <v>1.2499989360479711</v>
      </c>
      <c r="K2500" t="str">
        <f>_xlfn.XLOOKUP(D2500, dim_channels!A:A, dim_channels!C:C, "Not Found")</f>
        <v>GDS</v>
      </c>
      <c r="L2500" t="str">
        <f>_xlfn.XLOOKUP(D2500, dim_channels!A:A, dim_channels!B:B, "Not Found")</f>
        <v>GDS (Amadeus)</v>
      </c>
    </row>
    <row r="2501" spans="1:12" x14ac:dyDescent="0.2">
      <c r="A2501" s="3" t="s">
        <v>2935</v>
      </c>
      <c r="B2501" s="3" t="s">
        <v>456</v>
      </c>
      <c r="C2501" s="3" t="s">
        <v>63</v>
      </c>
      <c r="D2501" s="3" t="s">
        <v>52</v>
      </c>
      <c r="E2501" s="3" t="s">
        <v>60</v>
      </c>
      <c r="F2501" s="3">
        <v>18597.47</v>
      </c>
      <c r="G2501" s="3">
        <v>0</v>
      </c>
      <c r="H2501" s="3">
        <v>18597.47</v>
      </c>
      <c r="I2501" s="3" t="s">
        <v>56</v>
      </c>
      <c r="J2501" s="5">
        <v>1</v>
      </c>
      <c r="K2501" t="str">
        <f>_xlfn.XLOOKUP(D2501, dim_channels!A:A, dim_channels!C:C, "Not Found")</f>
        <v>OTA</v>
      </c>
      <c r="L2501" t="str">
        <f>_xlfn.XLOOKUP(D2501, dim_channels!A:A, dim_channels!B:B, "Not Found")</f>
        <v>Agoda</v>
      </c>
    </row>
    <row r="2502" spans="1:12" x14ac:dyDescent="0.2">
      <c r="A2502" s="2" t="s">
        <v>2936</v>
      </c>
      <c r="B2502" s="2" t="s">
        <v>497</v>
      </c>
      <c r="C2502" s="2" t="s">
        <v>482</v>
      </c>
      <c r="D2502" s="2" t="s">
        <v>52</v>
      </c>
      <c r="E2502" s="2" t="s">
        <v>60</v>
      </c>
      <c r="F2502" s="2">
        <v>5427.49</v>
      </c>
      <c r="G2502" s="2">
        <v>0</v>
      </c>
      <c r="H2502" s="2">
        <v>5427.49</v>
      </c>
      <c r="I2502" s="2" t="s">
        <v>29</v>
      </c>
      <c r="J2502" s="4">
        <v>1</v>
      </c>
      <c r="K2502" t="str">
        <f>_xlfn.XLOOKUP(D2502, dim_channels!A:A, dim_channels!C:C, "Not Found")</f>
        <v>OTA</v>
      </c>
      <c r="L2502" t="str">
        <f>_xlfn.XLOOKUP(D2502, dim_channels!A:A, dim_channels!B:B, "Not Found")</f>
        <v>Agoda</v>
      </c>
    </row>
    <row r="2503" spans="1:12" x14ac:dyDescent="0.2">
      <c r="A2503" s="3" t="s">
        <v>2937</v>
      </c>
      <c r="B2503" s="3" t="s">
        <v>132</v>
      </c>
      <c r="C2503" s="3" t="s">
        <v>705</v>
      </c>
      <c r="D2503" s="3" t="s">
        <v>64</v>
      </c>
      <c r="E2503" s="3" t="s">
        <v>115</v>
      </c>
      <c r="F2503" s="3">
        <v>5877.63</v>
      </c>
      <c r="G2503" s="3">
        <v>0</v>
      </c>
      <c r="H2503" s="3">
        <v>5877.63</v>
      </c>
      <c r="I2503" s="3" t="s">
        <v>29</v>
      </c>
      <c r="J2503" s="5">
        <v>1</v>
      </c>
      <c r="K2503" t="str">
        <f>_xlfn.XLOOKUP(D2503, dim_channels!A:A, dim_channels!C:C, "Not Found")</f>
        <v>Direct</v>
      </c>
      <c r="L2503" t="str">
        <f>_xlfn.XLOOKUP(D2503, dim_channels!A:A, dim_channels!B:B, "Not Found")</f>
        <v>Direct Website</v>
      </c>
    </row>
    <row r="2504" spans="1:12" x14ac:dyDescent="0.2">
      <c r="A2504" s="2" t="s">
        <v>2938</v>
      </c>
      <c r="B2504" s="2" t="s">
        <v>205</v>
      </c>
      <c r="C2504" s="2" t="s">
        <v>619</v>
      </c>
      <c r="D2504" s="2" t="s">
        <v>169</v>
      </c>
      <c r="E2504" s="2" t="s">
        <v>46</v>
      </c>
      <c r="F2504" s="2">
        <v>3282.82</v>
      </c>
      <c r="G2504" s="2">
        <v>656.56</v>
      </c>
      <c r="H2504" s="2">
        <v>2626.26</v>
      </c>
      <c r="I2504" s="2" t="s">
        <v>29</v>
      </c>
      <c r="J2504" s="4">
        <v>1.2499980961519419</v>
      </c>
      <c r="K2504" t="str">
        <f>_xlfn.XLOOKUP(D2504, dim_channels!A:A, dim_channels!C:C, "Not Found")</f>
        <v>GDS</v>
      </c>
      <c r="L2504" t="str">
        <f>_xlfn.XLOOKUP(D2504, dim_channels!A:A, dim_channels!B:B, "Not Found")</f>
        <v>GDS (Amadeus)</v>
      </c>
    </row>
    <row r="2505" spans="1:12" x14ac:dyDescent="0.2">
      <c r="A2505" s="3" t="s">
        <v>2939</v>
      </c>
      <c r="B2505" s="3" t="s">
        <v>193</v>
      </c>
      <c r="C2505" s="3" t="s">
        <v>548</v>
      </c>
      <c r="D2505" s="3" t="s">
        <v>27</v>
      </c>
      <c r="E2505" s="3" t="s">
        <v>60</v>
      </c>
      <c r="F2505" s="3">
        <v>7877.33</v>
      </c>
      <c r="G2505" s="3">
        <v>0</v>
      </c>
      <c r="H2505" s="3">
        <v>7877.33</v>
      </c>
      <c r="I2505" s="3" t="s">
        <v>41</v>
      </c>
      <c r="J2505" s="5">
        <v>1</v>
      </c>
      <c r="K2505" t="str">
        <f>_xlfn.XLOOKUP(D2505, dim_channels!A:A, dim_channels!C:C, "Not Found")</f>
        <v>OTA</v>
      </c>
      <c r="L2505" t="str">
        <f>_xlfn.XLOOKUP(D2505, dim_channels!A:A, dim_channels!B:B, "Not Found")</f>
        <v>Expedia</v>
      </c>
    </row>
    <row r="2506" spans="1:12" x14ac:dyDescent="0.2">
      <c r="A2506" s="2" t="s">
        <v>2940</v>
      </c>
      <c r="B2506" s="2" t="s">
        <v>669</v>
      </c>
      <c r="C2506" s="2" t="s">
        <v>669</v>
      </c>
      <c r="D2506" s="2" t="s">
        <v>52</v>
      </c>
      <c r="E2506" s="2" t="s">
        <v>34</v>
      </c>
      <c r="F2506" s="2">
        <v>13112.37</v>
      </c>
      <c r="G2506" s="2">
        <v>1573.48</v>
      </c>
      <c r="H2506" s="2">
        <v>11538.89</v>
      </c>
      <c r="I2506" s="2" t="s">
        <v>29</v>
      </c>
      <c r="J2506" s="4">
        <v>1.1363632030463939</v>
      </c>
      <c r="K2506" t="str">
        <f>_xlfn.XLOOKUP(D2506, dim_channels!A:A, dim_channels!C:C, "Not Found")</f>
        <v>OTA</v>
      </c>
      <c r="L2506" t="str">
        <f>_xlfn.XLOOKUP(D2506, dim_channels!A:A, dim_channels!B:B, "Not Found")</f>
        <v>Agoda</v>
      </c>
    </row>
    <row r="2507" spans="1:12" x14ac:dyDescent="0.2">
      <c r="A2507" s="3" t="s">
        <v>2941</v>
      </c>
      <c r="B2507" s="3" t="s">
        <v>394</v>
      </c>
      <c r="C2507" s="3" t="s">
        <v>340</v>
      </c>
      <c r="D2507" s="3" t="s">
        <v>206</v>
      </c>
      <c r="E2507" s="3" t="s">
        <v>207</v>
      </c>
      <c r="F2507" s="3">
        <v>7428.14</v>
      </c>
      <c r="G2507" s="3">
        <v>0</v>
      </c>
      <c r="H2507" s="3">
        <v>7428.14</v>
      </c>
      <c r="I2507" s="3" t="s">
        <v>29</v>
      </c>
      <c r="J2507" s="5">
        <v>1</v>
      </c>
      <c r="K2507" t="str">
        <f>_xlfn.XLOOKUP(D2507, dim_channels!A:A, dim_channels!C:C, "Not Found")</f>
        <v>Direct</v>
      </c>
      <c r="L2507" t="str">
        <f>_xlfn.XLOOKUP(D2507, dim_channels!A:A, dim_channels!B:B, "Not Found")</f>
        <v>Walk-in</v>
      </c>
    </row>
    <row r="2508" spans="1:12" x14ac:dyDescent="0.2">
      <c r="A2508" s="2" t="s">
        <v>2942</v>
      </c>
      <c r="B2508" s="2" t="s">
        <v>787</v>
      </c>
      <c r="C2508" s="2" t="s">
        <v>256</v>
      </c>
      <c r="D2508" s="2" t="s">
        <v>52</v>
      </c>
      <c r="E2508" s="2" t="s">
        <v>34</v>
      </c>
      <c r="F2508" s="2">
        <v>12980.82</v>
      </c>
      <c r="G2508" s="2">
        <v>1557.7</v>
      </c>
      <c r="H2508" s="2">
        <v>11423.12</v>
      </c>
      <c r="I2508" s="2" t="s">
        <v>56</v>
      </c>
      <c r="J2508" s="4">
        <v>1.136363795530468</v>
      </c>
      <c r="K2508" t="str">
        <f>_xlfn.XLOOKUP(D2508, dim_channels!A:A, dim_channels!C:C, "Not Found")</f>
        <v>OTA</v>
      </c>
      <c r="L2508" t="str">
        <f>_xlfn.XLOOKUP(D2508, dim_channels!A:A, dim_channels!B:B, "Not Found")</f>
        <v>Agoda</v>
      </c>
    </row>
    <row r="2509" spans="1:12" x14ac:dyDescent="0.2">
      <c r="A2509" s="3" t="s">
        <v>2943</v>
      </c>
      <c r="B2509" s="3" t="s">
        <v>198</v>
      </c>
      <c r="C2509" s="3" t="s">
        <v>546</v>
      </c>
      <c r="D2509" s="3" t="s">
        <v>27</v>
      </c>
      <c r="E2509" s="3" t="s">
        <v>34</v>
      </c>
      <c r="F2509" s="3">
        <v>4114.9399999999996</v>
      </c>
      <c r="G2509" s="3">
        <v>740.69</v>
      </c>
      <c r="H2509" s="3">
        <v>3374.25</v>
      </c>
      <c r="I2509" s="3" t="s">
        <v>29</v>
      </c>
      <c r="J2509" s="5">
        <v>1.219512484255761</v>
      </c>
      <c r="K2509" t="str">
        <f>_xlfn.XLOOKUP(D2509, dim_channels!A:A, dim_channels!C:C, "Not Found")</f>
        <v>OTA</v>
      </c>
      <c r="L2509" t="str">
        <f>_xlfn.XLOOKUP(D2509, dim_channels!A:A, dim_channels!B:B, "Not Found")</f>
        <v>Expedia</v>
      </c>
    </row>
    <row r="2510" spans="1:12" x14ac:dyDescent="0.2">
      <c r="A2510" s="2" t="s">
        <v>2944</v>
      </c>
      <c r="B2510" s="2" t="s">
        <v>504</v>
      </c>
      <c r="C2510" s="2" t="s">
        <v>548</v>
      </c>
      <c r="D2510" s="2" t="s">
        <v>33</v>
      </c>
      <c r="E2510" s="2" t="s">
        <v>60</v>
      </c>
      <c r="F2510" s="2">
        <v>9509.27</v>
      </c>
      <c r="G2510" s="2">
        <v>0</v>
      </c>
      <c r="H2510" s="2">
        <v>9509.27</v>
      </c>
      <c r="I2510" s="2" t="s">
        <v>56</v>
      </c>
      <c r="J2510" s="4">
        <v>1</v>
      </c>
      <c r="K2510" t="str">
        <f>_xlfn.XLOOKUP(D2510, dim_channels!A:A, dim_channels!C:C, "Not Found")</f>
        <v>OTA</v>
      </c>
      <c r="L2510" t="str">
        <f>_xlfn.XLOOKUP(D2510, dim_channels!A:A, dim_channels!B:B, "Not Found")</f>
        <v>Booking.com</v>
      </c>
    </row>
    <row r="2511" spans="1:12" x14ac:dyDescent="0.2">
      <c r="A2511" s="3" t="s">
        <v>2945</v>
      </c>
      <c r="B2511" s="3" t="s">
        <v>949</v>
      </c>
      <c r="C2511" s="3" t="s">
        <v>292</v>
      </c>
      <c r="D2511" s="3" t="s">
        <v>45</v>
      </c>
      <c r="E2511" s="3" t="s">
        <v>46</v>
      </c>
      <c r="F2511" s="3">
        <v>14088.08</v>
      </c>
      <c r="G2511" s="3">
        <v>704.4</v>
      </c>
      <c r="H2511" s="3">
        <v>13383.68</v>
      </c>
      <c r="I2511" s="3" t="s">
        <v>41</v>
      </c>
      <c r="J2511" s="5">
        <v>1.05263126434583</v>
      </c>
      <c r="K2511" t="str">
        <f>_xlfn.XLOOKUP(D2511, dim_channels!A:A, dim_channels!C:C, "Not Found")</f>
        <v>Corporate</v>
      </c>
      <c r="L2511" t="str">
        <f>_xlfn.XLOOKUP(D2511, dim_channels!A:A, dim_channels!B:B, "Not Found")</f>
        <v>Corporate Direct</v>
      </c>
    </row>
    <row r="2512" spans="1:12" x14ac:dyDescent="0.2">
      <c r="A2512" s="2" t="s">
        <v>2946</v>
      </c>
      <c r="B2512" s="2" t="s">
        <v>147</v>
      </c>
      <c r="C2512" s="2" t="s">
        <v>305</v>
      </c>
      <c r="D2512" s="2" t="s">
        <v>52</v>
      </c>
      <c r="E2512" s="2" t="s">
        <v>60</v>
      </c>
      <c r="F2512" s="2">
        <v>4336.8</v>
      </c>
      <c r="G2512" s="2">
        <v>0</v>
      </c>
      <c r="H2512" s="2">
        <v>4336.8</v>
      </c>
      <c r="I2512" s="2" t="s">
        <v>29</v>
      </c>
      <c r="J2512" s="4">
        <v>1</v>
      </c>
      <c r="K2512" t="str">
        <f>_xlfn.XLOOKUP(D2512, dim_channels!A:A, dim_channels!C:C, "Not Found")</f>
        <v>OTA</v>
      </c>
      <c r="L2512" t="str">
        <f>_xlfn.XLOOKUP(D2512, dim_channels!A:A, dim_channels!B:B, "Not Found")</f>
        <v>Agoda</v>
      </c>
    </row>
    <row r="2513" spans="1:12" x14ac:dyDescent="0.2">
      <c r="A2513" s="3" t="s">
        <v>2947</v>
      </c>
      <c r="B2513" s="3" t="s">
        <v>441</v>
      </c>
      <c r="C2513" s="3" t="s">
        <v>653</v>
      </c>
      <c r="D2513" s="3" t="s">
        <v>27</v>
      </c>
      <c r="E2513" s="3" t="s">
        <v>28</v>
      </c>
      <c r="F2513" s="3">
        <v>13464.72</v>
      </c>
      <c r="G2513" s="3">
        <v>2423.65</v>
      </c>
      <c r="H2513" s="3">
        <v>11041.07</v>
      </c>
      <c r="I2513" s="3" t="s">
        <v>29</v>
      </c>
      <c r="J2513" s="5">
        <v>1.2195122393028941</v>
      </c>
      <c r="K2513" t="str">
        <f>_xlfn.XLOOKUP(D2513, dim_channels!A:A, dim_channels!C:C, "Not Found")</f>
        <v>OTA</v>
      </c>
      <c r="L2513" t="str">
        <f>_xlfn.XLOOKUP(D2513, dim_channels!A:A, dim_channels!B:B, "Not Found")</f>
        <v>Expedia</v>
      </c>
    </row>
    <row r="2514" spans="1:12" x14ac:dyDescent="0.2">
      <c r="A2514" s="2" t="s">
        <v>2948</v>
      </c>
      <c r="B2514" s="2" t="s">
        <v>44</v>
      </c>
      <c r="C2514" s="2" t="s">
        <v>145</v>
      </c>
      <c r="D2514" s="2" t="s">
        <v>33</v>
      </c>
      <c r="E2514" s="2" t="s">
        <v>28</v>
      </c>
      <c r="F2514" s="2">
        <v>3432.52</v>
      </c>
      <c r="G2514" s="2">
        <v>514.88</v>
      </c>
      <c r="H2514" s="2">
        <v>2917.64</v>
      </c>
      <c r="I2514" s="2" t="s">
        <v>56</v>
      </c>
      <c r="J2514" s="4">
        <v>1.1764713946888581</v>
      </c>
      <c r="K2514" t="str">
        <f>_xlfn.XLOOKUP(D2514, dim_channels!A:A, dim_channels!C:C, "Not Found")</f>
        <v>OTA</v>
      </c>
      <c r="L2514" t="str">
        <f>_xlfn.XLOOKUP(D2514, dim_channels!A:A, dim_channels!B:B, "Not Found")</f>
        <v>Booking.com</v>
      </c>
    </row>
    <row r="2515" spans="1:12" x14ac:dyDescent="0.2">
      <c r="A2515" s="3" t="s">
        <v>2949</v>
      </c>
      <c r="B2515" s="3" t="s">
        <v>276</v>
      </c>
      <c r="C2515" s="3" t="s">
        <v>143</v>
      </c>
      <c r="D2515" s="3" t="s">
        <v>27</v>
      </c>
      <c r="E2515" s="3" t="s">
        <v>60</v>
      </c>
      <c r="F2515" s="3">
        <v>14169.72</v>
      </c>
      <c r="G2515" s="3">
        <v>0</v>
      </c>
      <c r="H2515" s="3">
        <v>14169.72</v>
      </c>
      <c r="I2515" s="3" t="s">
        <v>56</v>
      </c>
      <c r="J2515" s="5">
        <v>1</v>
      </c>
      <c r="K2515" t="str">
        <f>_xlfn.XLOOKUP(D2515, dim_channels!A:A, dim_channels!C:C, "Not Found")</f>
        <v>OTA</v>
      </c>
      <c r="L2515" t="str">
        <f>_xlfn.XLOOKUP(D2515, dim_channels!A:A, dim_channels!B:B, "Not Found")</f>
        <v>Expedia</v>
      </c>
    </row>
    <row r="2516" spans="1:12" x14ac:dyDescent="0.2">
      <c r="A2516" s="2" t="s">
        <v>2950</v>
      </c>
      <c r="B2516" s="2" t="s">
        <v>262</v>
      </c>
      <c r="C2516" s="2" t="s">
        <v>346</v>
      </c>
      <c r="D2516" s="2" t="s">
        <v>52</v>
      </c>
      <c r="E2516" s="2" t="s">
        <v>34</v>
      </c>
      <c r="F2516" s="2">
        <v>5029.75</v>
      </c>
      <c r="G2516" s="2">
        <v>603.57000000000005</v>
      </c>
      <c r="H2516" s="2">
        <v>4426.18</v>
      </c>
      <c r="I2516" s="2" t="s">
        <v>41</v>
      </c>
      <c r="J2516" s="4">
        <v>1.136363636363636</v>
      </c>
      <c r="K2516" t="str">
        <f>_xlfn.XLOOKUP(D2516, dim_channels!A:A, dim_channels!C:C, "Not Found")</f>
        <v>OTA</v>
      </c>
      <c r="L2516" t="str">
        <f>_xlfn.XLOOKUP(D2516, dim_channels!A:A, dim_channels!B:B, "Not Found")</f>
        <v>Agoda</v>
      </c>
    </row>
    <row r="2517" spans="1:12" x14ac:dyDescent="0.2">
      <c r="A2517" s="3" t="s">
        <v>2951</v>
      </c>
      <c r="B2517" s="3" t="s">
        <v>178</v>
      </c>
      <c r="C2517" s="3" t="s">
        <v>475</v>
      </c>
      <c r="D2517" s="3" t="s">
        <v>27</v>
      </c>
      <c r="E2517" s="3" t="s">
        <v>28</v>
      </c>
      <c r="F2517" s="3">
        <v>3349.26</v>
      </c>
      <c r="G2517" s="3">
        <v>602.87</v>
      </c>
      <c r="H2517" s="3">
        <v>2746.39</v>
      </c>
      <c r="I2517" s="3" t="s">
        <v>29</v>
      </c>
      <c r="J2517" s="5">
        <v>1.2195136160559861</v>
      </c>
      <c r="K2517" t="str">
        <f>_xlfn.XLOOKUP(D2517, dim_channels!A:A, dim_channels!C:C, "Not Found")</f>
        <v>OTA</v>
      </c>
      <c r="L2517" t="str">
        <f>_xlfn.XLOOKUP(D2517, dim_channels!A:A, dim_channels!B:B, "Not Found")</f>
        <v>Expedia</v>
      </c>
    </row>
    <row r="2518" spans="1:12" x14ac:dyDescent="0.2">
      <c r="A2518" s="2" t="s">
        <v>2952</v>
      </c>
      <c r="B2518" s="2" t="s">
        <v>634</v>
      </c>
      <c r="C2518" s="2" t="s">
        <v>1021</v>
      </c>
      <c r="D2518" s="2" t="s">
        <v>27</v>
      </c>
      <c r="E2518" s="2" t="s">
        <v>34</v>
      </c>
      <c r="F2518" s="2">
        <v>5148.97</v>
      </c>
      <c r="G2518" s="2">
        <v>926.81</v>
      </c>
      <c r="H2518" s="2">
        <v>4222.16</v>
      </c>
      <c r="I2518" s="2" t="s">
        <v>29</v>
      </c>
      <c r="J2518" s="4">
        <v>1.2195108664759271</v>
      </c>
      <c r="K2518" t="str">
        <f>_xlfn.XLOOKUP(D2518, dim_channels!A:A, dim_channels!C:C, "Not Found")</f>
        <v>OTA</v>
      </c>
      <c r="L2518" t="str">
        <f>_xlfn.XLOOKUP(D2518, dim_channels!A:A, dim_channels!B:B, "Not Found")</f>
        <v>Expedia</v>
      </c>
    </row>
    <row r="2519" spans="1:12" x14ac:dyDescent="0.2">
      <c r="A2519" s="3" t="s">
        <v>2953</v>
      </c>
      <c r="B2519" s="3" t="s">
        <v>902</v>
      </c>
      <c r="C2519" s="3" t="s">
        <v>159</v>
      </c>
      <c r="D2519" s="3" t="s">
        <v>64</v>
      </c>
      <c r="E2519" s="3" t="s">
        <v>34</v>
      </c>
      <c r="F2519" s="3">
        <v>3582.45</v>
      </c>
      <c r="G2519" s="3">
        <v>0</v>
      </c>
      <c r="H2519" s="3">
        <v>3582.45</v>
      </c>
      <c r="I2519" s="3" t="s">
        <v>29</v>
      </c>
      <c r="J2519" s="5">
        <v>1</v>
      </c>
      <c r="K2519" t="str">
        <f>_xlfn.XLOOKUP(D2519, dim_channels!A:A, dim_channels!C:C, "Not Found")</f>
        <v>Direct</v>
      </c>
      <c r="L2519" t="str">
        <f>_xlfn.XLOOKUP(D2519, dim_channels!A:A, dim_channels!B:B, "Not Found")</f>
        <v>Direct Website</v>
      </c>
    </row>
    <row r="2520" spans="1:12" x14ac:dyDescent="0.2">
      <c r="A2520" s="2" t="s">
        <v>2954</v>
      </c>
      <c r="B2520" s="2" t="s">
        <v>227</v>
      </c>
      <c r="C2520" s="2" t="s">
        <v>573</v>
      </c>
      <c r="D2520" s="2" t="s">
        <v>33</v>
      </c>
      <c r="E2520" s="2" t="s">
        <v>60</v>
      </c>
      <c r="F2520" s="2">
        <v>5486.9</v>
      </c>
      <c r="G2520" s="2">
        <v>0</v>
      </c>
      <c r="H2520" s="2">
        <v>5486.9</v>
      </c>
      <c r="I2520" s="2" t="s">
        <v>41</v>
      </c>
      <c r="J2520" s="4">
        <v>1</v>
      </c>
      <c r="K2520" t="str">
        <f>_xlfn.XLOOKUP(D2520, dim_channels!A:A, dim_channels!C:C, "Not Found")</f>
        <v>OTA</v>
      </c>
      <c r="L2520" t="str">
        <f>_xlfn.XLOOKUP(D2520, dim_channels!A:A, dim_channels!B:B, "Not Found")</f>
        <v>Booking.com</v>
      </c>
    </row>
    <row r="2521" spans="1:12" x14ac:dyDescent="0.2">
      <c r="A2521" s="3" t="s">
        <v>2955</v>
      </c>
      <c r="B2521" s="3" t="s">
        <v>1035</v>
      </c>
      <c r="C2521" s="3" t="s">
        <v>664</v>
      </c>
      <c r="D2521" s="3" t="s">
        <v>64</v>
      </c>
      <c r="E2521" s="3" t="s">
        <v>28</v>
      </c>
      <c r="F2521" s="3">
        <v>6860.11</v>
      </c>
      <c r="G2521" s="3">
        <v>0</v>
      </c>
      <c r="H2521" s="3">
        <v>6860.11</v>
      </c>
      <c r="I2521" s="3" t="s">
        <v>56</v>
      </c>
      <c r="J2521" s="5">
        <v>1</v>
      </c>
      <c r="K2521" t="str">
        <f>_xlfn.XLOOKUP(D2521, dim_channels!A:A, dim_channels!C:C, "Not Found")</f>
        <v>Direct</v>
      </c>
      <c r="L2521" t="str">
        <f>_xlfn.XLOOKUP(D2521, dim_channels!A:A, dim_channels!B:B, "Not Found")</f>
        <v>Direct Website</v>
      </c>
    </row>
    <row r="2522" spans="1:12" x14ac:dyDescent="0.2">
      <c r="A2522" s="2" t="s">
        <v>2956</v>
      </c>
      <c r="B2522" s="2" t="s">
        <v>807</v>
      </c>
      <c r="C2522" s="2" t="s">
        <v>167</v>
      </c>
      <c r="D2522" s="2" t="s">
        <v>33</v>
      </c>
      <c r="E2522" s="2" t="s">
        <v>28</v>
      </c>
      <c r="F2522" s="2">
        <v>2514.4899999999998</v>
      </c>
      <c r="G2522" s="2">
        <v>377.17</v>
      </c>
      <c r="H2522" s="2">
        <v>2137.3200000000002</v>
      </c>
      <c r="I2522" s="2" t="s">
        <v>29</v>
      </c>
      <c r="J2522" s="4">
        <v>1.176468661688469</v>
      </c>
      <c r="K2522" t="str">
        <f>_xlfn.XLOOKUP(D2522, dim_channels!A:A, dim_channels!C:C, "Not Found")</f>
        <v>OTA</v>
      </c>
      <c r="L2522" t="str">
        <f>_xlfn.XLOOKUP(D2522, dim_channels!A:A, dim_channels!B:B, "Not Found")</f>
        <v>Booking.com</v>
      </c>
    </row>
    <row r="2523" spans="1:12" x14ac:dyDescent="0.2">
      <c r="A2523" s="3" t="s">
        <v>2957</v>
      </c>
      <c r="B2523" s="3" t="s">
        <v>378</v>
      </c>
      <c r="C2523" s="3" t="s">
        <v>378</v>
      </c>
      <c r="D2523" s="3" t="s">
        <v>33</v>
      </c>
      <c r="E2523" s="3" t="s">
        <v>60</v>
      </c>
      <c r="F2523" s="3">
        <v>10550.87</v>
      </c>
      <c r="G2523" s="3">
        <v>0</v>
      </c>
      <c r="H2523" s="3">
        <v>10550.87</v>
      </c>
      <c r="I2523" s="3" t="s">
        <v>41</v>
      </c>
      <c r="J2523" s="5">
        <v>1</v>
      </c>
      <c r="K2523" t="str">
        <f>_xlfn.XLOOKUP(D2523, dim_channels!A:A, dim_channels!C:C, "Not Found")</f>
        <v>OTA</v>
      </c>
      <c r="L2523" t="str">
        <f>_xlfn.XLOOKUP(D2523, dim_channels!A:A, dim_channels!B:B, "Not Found")</f>
        <v>Booking.com</v>
      </c>
    </row>
    <row r="2524" spans="1:12" x14ac:dyDescent="0.2">
      <c r="A2524" s="2" t="s">
        <v>2958</v>
      </c>
      <c r="B2524" s="2" t="s">
        <v>904</v>
      </c>
      <c r="C2524" s="2" t="s">
        <v>103</v>
      </c>
      <c r="D2524" s="2" t="s">
        <v>33</v>
      </c>
      <c r="E2524" s="2" t="s">
        <v>60</v>
      </c>
      <c r="F2524" s="2">
        <v>8530.4</v>
      </c>
      <c r="G2524" s="2">
        <v>0</v>
      </c>
      <c r="H2524" s="2">
        <v>8530.4</v>
      </c>
      <c r="I2524" s="2" t="s">
        <v>29</v>
      </c>
      <c r="J2524" s="4">
        <v>1</v>
      </c>
      <c r="K2524" t="str">
        <f>_xlfn.XLOOKUP(D2524, dim_channels!A:A, dim_channels!C:C, "Not Found")</f>
        <v>OTA</v>
      </c>
      <c r="L2524" t="str">
        <f>_xlfn.XLOOKUP(D2524, dim_channels!A:A, dim_channels!B:B, "Not Found")</f>
        <v>Booking.com</v>
      </c>
    </row>
    <row r="2525" spans="1:12" x14ac:dyDescent="0.2">
      <c r="A2525" s="3" t="s">
        <v>2959</v>
      </c>
      <c r="B2525" s="3" t="s">
        <v>863</v>
      </c>
      <c r="C2525" s="3" t="s">
        <v>43</v>
      </c>
      <c r="D2525" s="3" t="s">
        <v>64</v>
      </c>
      <c r="E2525" s="3" t="s">
        <v>34</v>
      </c>
      <c r="F2525" s="3">
        <v>6171.65</v>
      </c>
      <c r="G2525" s="3">
        <v>0</v>
      </c>
      <c r="H2525" s="3">
        <v>6171.65</v>
      </c>
      <c r="I2525" s="3" t="s">
        <v>29</v>
      </c>
      <c r="J2525" s="5">
        <v>1</v>
      </c>
      <c r="K2525" t="str">
        <f>_xlfn.XLOOKUP(D2525, dim_channels!A:A, dim_channels!C:C, "Not Found")</f>
        <v>Direct</v>
      </c>
      <c r="L2525" t="str">
        <f>_xlfn.XLOOKUP(D2525, dim_channels!A:A, dim_channels!B:B, "Not Found")</f>
        <v>Direct Website</v>
      </c>
    </row>
    <row r="2526" spans="1:12" x14ac:dyDescent="0.2">
      <c r="A2526" s="2" t="s">
        <v>2960</v>
      </c>
      <c r="B2526" s="2" t="s">
        <v>324</v>
      </c>
      <c r="C2526" s="2" t="s">
        <v>778</v>
      </c>
      <c r="D2526" s="2" t="s">
        <v>27</v>
      </c>
      <c r="E2526" s="2" t="s">
        <v>34</v>
      </c>
      <c r="F2526" s="2">
        <v>8736.4500000000007</v>
      </c>
      <c r="G2526" s="2">
        <v>1572.56</v>
      </c>
      <c r="H2526" s="2">
        <v>7163.89</v>
      </c>
      <c r="I2526" s="2" t="s">
        <v>29</v>
      </c>
      <c r="J2526" s="4">
        <v>1.219512024891505</v>
      </c>
      <c r="K2526" t="str">
        <f>_xlfn.XLOOKUP(D2526, dim_channels!A:A, dim_channels!C:C, "Not Found")</f>
        <v>OTA</v>
      </c>
      <c r="L2526" t="str">
        <f>_xlfn.XLOOKUP(D2526, dim_channels!A:A, dim_channels!B:B, "Not Found")</f>
        <v>Expedia</v>
      </c>
    </row>
    <row r="2527" spans="1:12" x14ac:dyDescent="0.2">
      <c r="A2527" s="3" t="s">
        <v>2961</v>
      </c>
      <c r="B2527" s="3" t="s">
        <v>817</v>
      </c>
      <c r="C2527" s="3" t="s">
        <v>289</v>
      </c>
      <c r="D2527" s="3" t="s">
        <v>33</v>
      </c>
      <c r="E2527" s="3" t="s">
        <v>34</v>
      </c>
      <c r="F2527" s="3">
        <v>14495.13</v>
      </c>
      <c r="G2527" s="3">
        <v>2174.27</v>
      </c>
      <c r="H2527" s="3">
        <v>12320.86</v>
      </c>
      <c r="I2527" s="3" t="s">
        <v>41</v>
      </c>
      <c r="J2527" s="5">
        <v>1.176470635978333</v>
      </c>
      <c r="K2527" t="str">
        <f>_xlfn.XLOOKUP(D2527, dim_channels!A:A, dim_channels!C:C, "Not Found")</f>
        <v>OTA</v>
      </c>
      <c r="L2527" t="str">
        <f>_xlfn.XLOOKUP(D2527, dim_channels!A:A, dim_channels!B:B, "Not Found")</f>
        <v>Booking.com</v>
      </c>
    </row>
    <row r="2528" spans="1:12" x14ac:dyDescent="0.2">
      <c r="A2528" s="2" t="s">
        <v>2962</v>
      </c>
      <c r="B2528" s="2" t="s">
        <v>256</v>
      </c>
      <c r="C2528" s="2" t="s">
        <v>1348</v>
      </c>
      <c r="D2528" s="2" t="s">
        <v>27</v>
      </c>
      <c r="E2528" s="2" t="s">
        <v>60</v>
      </c>
      <c r="F2528" s="2">
        <v>10858.15</v>
      </c>
      <c r="G2528" s="2">
        <v>0</v>
      </c>
      <c r="H2528" s="2">
        <v>10858.15</v>
      </c>
      <c r="I2528" s="2" t="s">
        <v>29</v>
      </c>
      <c r="J2528" s="4">
        <v>1</v>
      </c>
      <c r="K2528" t="str">
        <f>_xlfn.XLOOKUP(D2528, dim_channels!A:A, dim_channels!C:C, "Not Found")</f>
        <v>OTA</v>
      </c>
      <c r="L2528" t="str">
        <f>_xlfn.XLOOKUP(D2528, dim_channels!A:A, dim_channels!B:B, "Not Found")</f>
        <v>Expedia</v>
      </c>
    </row>
    <row r="2529" spans="1:12" x14ac:dyDescent="0.2">
      <c r="A2529" s="3" t="s">
        <v>2963</v>
      </c>
      <c r="B2529" s="3" t="s">
        <v>454</v>
      </c>
      <c r="C2529" s="3" t="s">
        <v>187</v>
      </c>
      <c r="D2529" s="3" t="s">
        <v>64</v>
      </c>
      <c r="E2529" s="3" t="s">
        <v>115</v>
      </c>
      <c r="F2529" s="3">
        <v>8295.18</v>
      </c>
      <c r="G2529" s="3">
        <v>0</v>
      </c>
      <c r="H2529" s="3">
        <v>8295.18</v>
      </c>
      <c r="I2529" s="3" t="s">
        <v>29</v>
      </c>
      <c r="J2529" s="5">
        <v>1</v>
      </c>
      <c r="K2529" t="str">
        <f>_xlfn.XLOOKUP(D2529, dim_channels!A:A, dim_channels!C:C, "Not Found")</f>
        <v>Direct</v>
      </c>
      <c r="L2529" t="str">
        <f>_xlfn.XLOOKUP(D2529, dim_channels!A:A, dim_channels!B:B, "Not Found")</f>
        <v>Direct Website</v>
      </c>
    </row>
    <row r="2530" spans="1:12" x14ac:dyDescent="0.2">
      <c r="A2530" s="2" t="s">
        <v>2964</v>
      </c>
      <c r="B2530" s="2" t="s">
        <v>238</v>
      </c>
      <c r="C2530" s="2" t="s">
        <v>36</v>
      </c>
      <c r="D2530" s="2" t="s">
        <v>33</v>
      </c>
      <c r="E2530" s="2" t="s">
        <v>34</v>
      </c>
      <c r="F2530" s="2">
        <v>5870.32</v>
      </c>
      <c r="G2530" s="2">
        <v>880.55</v>
      </c>
      <c r="H2530" s="2">
        <v>4989.7700000000004</v>
      </c>
      <c r="I2530" s="2" t="s">
        <v>29</v>
      </c>
      <c r="J2530" s="4">
        <v>1.176471059788327</v>
      </c>
      <c r="K2530" t="str">
        <f>_xlfn.XLOOKUP(D2530, dim_channels!A:A, dim_channels!C:C, "Not Found")</f>
        <v>OTA</v>
      </c>
      <c r="L2530" t="str">
        <f>_xlfn.XLOOKUP(D2530, dim_channels!A:A, dim_channels!B:B, "Not Found")</f>
        <v>Booking.com</v>
      </c>
    </row>
    <row r="2531" spans="1:12" x14ac:dyDescent="0.2">
      <c r="A2531" s="3" t="s">
        <v>2965</v>
      </c>
      <c r="B2531" s="3" t="s">
        <v>986</v>
      </c>
      <c r="C2531" s="3" t="s">
        <v>986</v>
      </c>
      <c r="D2531" s="3" t="s">
        <v>33</v>
      </c>
      <c r="E2531" s="3" t="s">
        <v>60</v>
      </c>
      <c r="F2531" s="3">
        <v>6487.71</v>
      </c>
      <c r="G2531" s="3">
        <v>0</v>
      </c>
      <c r="H2531" s="3">
        <v>6487.71</v>
      </c>
      <c r="I2531" s="3" t="s">
        <v>29</v>
      </c>
      <c r="J2531" s="5">
        <v>1</v>
      </c>
      <c r="K2531" t="str">
        <f>_xlfn.XLOOKUP(D2531, dim_channels!A:A, dim_channels!C:C, "Not Found")</f>
        <v>OTA</v>
      </c>
      <c r="L2531" t="str">
        <f>_xlfn.XLOOKUP(D2531, dim_channels!A:A, dim_channels!B:B, "Not Found")</f>
        <v>Booking.com</v>
      </c>
    </row>
    <row r="2532" spans="1:12" x14ac:dyDescent="0.2">
      <c r="A2532" s="2" t="s">
        <v>2966</v>
      </c>
      <c r="B2532" s="2" t="s">
        <v>574</v>
      </c>
      <c r="C2532" s="2" t="s">
        <v>448</v>
      </c>
      <c r="D2532" s="2" t="s">
        <v>206</v>
      </c>
      <c r="E2532" s="2" t="s">
        <v>207</v>
      </c>
      <c r="F2532" s="2">
        <v>12276.18</v>
      </c>
      <c r="G2532" s="2">
        <v>0</v>
      </c>
      <c r="H2532" s="2">
        <v>12276.18</v>
      </c>
      <c r="I2532" s="2" t="s">
        <v>29</v>
      </c>
      <c r="J2532" s="4">
        <v>1</v>
      </c>
      <c r="K2532" t="str">
        <f>_xlfn.XLOOKUP(D2532, dim_channels!A:A, dim_channels!C:C, "Not Found")</f>
        <v>Direct</v>
      </c>
      <c r="L2532" t="str">
        <f>_xlfn.XLOOKUP(D2532, dim_channels!A:A, dim_channels!B:B, "Not Found")</f>
        <v>Walk-in</v>
      </c>
    </row>
    <row r="2533" spans="1:12" x14ac:dyDescent="0.2">
      <c r="A2533" s="3" t="s">
        <v>2967</v>
      </c>
      <c r="B2533" s="3" t="s">
        <v>666</v>
      </c>
      <c r="C2533" s="3" t="s">
        <v>36</v>
      </c>
      <c r="D2533" s="3" t="s">
        <v>206</v>
      </c>
      <c r="E2533" s="3" t="s">
        <v>207</v>
      </c>
      <c r="F2533" s="3">
        <v>10980.6</v>
      </c>
      <c r="G2533" s="3">
        <v>0</v>
      </c>
      <c r="H2533" s="3">
        <v>10980.6</v>
      </c>
      <c r="I2533" s="3" t="s">
        <v>29</v>
      </c>
      <c r="J2533" s="5">
        <v>1</v>
      </c>
      <c r="K2533" t="str">
        <f>_xlfn.XLOOKUP(D2533, dim_channels!A:A, dim_channels!C:C, "Not Found")</f>
        <v>Direct</v>
      </c>
      <c r="L2533" t="str">
        <f>_xlfn.XLOOKUP(D2533, dim_channels!A:A, dim_channels!B:B, "Not Found")</f>
        <v>Walk-in</v>
      </c>
    </row>
    <row r="2534" spans="1:12" x14ac:dyDescent="0.2">
      <c r="A2534" s="2" t="s">
        <v>2968</v>
      </c>
      <c r="B2534" s="2" t="s">
        <v>251</v>
      </c>
      <c r="C2534" s="2" t="s">
        <v>482</v>
      </c>
      <c r="D2534" s="2" t="s">
        <v>33</v>
      </c>
      <c r="E2534" s="2" t="s">
        <v>60</v>
      </c>
      <c r="F2534" s="2">
        <v>6424.73</v>
      </c>
      <c r="G2534" s="2">
        <v>0</v>
      </c>
      <c r="H2534" s="2">
        <v>6424.73</v>
      </c>
      <c r="I2534" s="2" t="s">
        <v>29</v>
      </c>
      <c r="J2534" s="4">
        <v>1</v>
      </c>
      <c r="K2534" t="str">
        <f>_xlfn.XLOOKUP(D2534, dim_channels!A:A, dim_channels!C:C, "Not Found")</f>
        <v>OTA</v>
      </c>
      <c r="L2534" t="str">
        <f>_xlfn.XLOOKUP(D2534, dim_channels!A:A, dim_channels!B:B, "Not Found")</f>
        <v>Booking.com</v>
      </c>
    </row>
    <row r="2535" spans="1:12" x14ac:dyDescent="0.2">
      <c r="A2535" s="3" t="s">
        <v>2969</v>
      </c>
      <c r="B2535" s="3" t="s">
        <v>566</v>
      </c>
      <c r="C2535" s="3" t="s">
        <v>451</v>
      </c>
      <c r="D2535" s="3" t="s">
        <v>33</v>
      </c>
      <c r="E2535" s="3" t="s">
        <v>28</v>
      </c>
      <c r="F2535" s="3">
        <v>7180.16</v>
      </c>
      <c r="G2535" s="3">
        <v>1077.02</v>
      </c>
      <c r="H2535" s="3">
        <v>6103.14</v>
      </c>
      <c r="I2535" s="3" t="s">
        <v>29</v>
      </c>
      <c r="J2535" s="5">
        <v>1.176469817176077</v>
      </c>
      <c r="K2535" t="str">
        <f>_xlfn.XLOOKUP(D2535, dim_channels!A:A, dim_channels!C:C, "Not Found")</f>
        <v>OTA</v>
      </c>
      <c r="L2535" t="str">
        <f>_xlfn.XLOOKUP(D2535, dim_channels!A:A, dim_channels!B:B, "Not Found")</f>
        <v>Booking.com</v>
      </c>
    </row>
    <row r="2536" spans="1:12" x14ac:dyDescent="0.2">
      <c r="A2536" s="2" t="s">
        <v>2970</v>
      </c>
      <c r="B2536" s="2" t="s">
        <v>463</v>
      </c>
      <c r="C2536" s="2" t="s">
        <v>324</v>
      </c>
      <c r="D2536" s="2" t="s">
        <v>114</v>
      </c>
      <c r="E2536" s="2" t="s">
        <v>46</v>
      </c>
      <c r="F2536" s="2">
        <v>13083</v>
      </c>
      <c r="G2536" s="2">
        <v>1308.3</v>
      </c>
      <c r="H2536" s="2">
        <v>11774.7</v>
      </c>
      <c r="I2536" s="2" t="s">
        <v>29</v>
      </c>
      <c r="J2536" s="4">
        <v>1.1111111111111109</v>
      </c>
      <c r="K2536" t="str">
        <f>_xlfn.XLOOKUP(D2536, dim_channels!A:A, dim_channels!C:C, "Not Found")</f>
        <v>Offline</v>
      </c>
      <c r="L2536" t="str">
        <f>_xlfn.XLOOKUP(D2536, dim_channels!A:A, dim_channels!B:B, "Not Found")</f>
        <v>Travel Agency</v>
      </c>
    </row>
    <row r="2537" spans="1:12" x14ac:dyDescent="0.2">
      <c r="A2537" s="3" t="s">
        <v>2971</v>
      </c>
      <c r="B2537" s="3" t="s">
        <v>904</v>
      </c>
      <c r="C2537" s="3" t="s">
        <v>740</v>
      </c>
      <c r="D2537" s="3" t="s">
        <v>27</v>
      </c>
      <c r="E2537" s="3" t="s">
        <v>60</v>
      </c>
      <c r="F2537" s="3">
        <v>20349.73</v>
      </c>
      <c r="G2537" s="3">
        <v>0</v>
      </c>
      <c r="H2537" s="3">
        <v>20349.73</v>
      </c>
      <c r="I2537" s="3" t="s">
        <v>29</v>
      </c>
      <c r="J2537" s="5">
        <v>1</v>
      </c>
      <c r="K2537" t="str">
        <f>_xlfn.XLOOKUP(D2537, dim_channels!A:A, dim_channels!C:C, "Not Found")</f>
        <v>OTA</v>
      </c>
      <c r="L2537" t="str">
        <f>_xlfn.XLOOKUP(D2537, dim_channels!A:A, dim_channels!B:B, "Not Found")</f>
        <v>Expedia</v>
      </c>
    </row>
    <row r="2538" spans="1:12" x14ac:dyDescent="0.2">
      <c r="A2538" s="2" t="s">
        <v>2972</v>
      </c>
      <c r="B2538" s="2" t="s">
        <v>367</v>
      </c>
      <c r="C2538" s="2" t="s">
        <v>740</v>
      </c>
      <c r="D2538" s="2" t="s">
        <v>64</v>
      </c>
      <c r="E2538" s="2" t="s">
        <v>34</v>
      </c>
      <c r="F2538" s="2">
        <v>10921.13</v>
      </c>
      <c r="G2538" s="2">
        <v>0</v>
      </c>
      <c r="H2538" s="2">
        <v>10921.13</v>
      </c>
      <c r="I2538" s="2" t="s">
        <v>56</v>
      </c>
      <c r="J2538" s="4">
        <v>1</v>
      </c>
      <c r="K2538" t="str">
        <f>_xlfn.XLOOKUP(D2538, dim_channels!A:A, dim_channels!C:C, "Not Found")</f>
        <v>Direct</v>
      </c>
      <c r="L2538" t="str">
        <f>_xlfn.XLOOKUP(D2538, dim_channels!A:A, dim_channels!B:B, "Not Found")</f>
        <v>Direct Website</v>
      </c>
    </row>
    <row r="2539" spans="1:12" x14ac:dyDescent="0.2">
      <c r="A2539" s="3" t="s">
        <v>2973</v>
      </c>
      <c r="B2539" s="3" t="s">
        <v>725</v>
      </c>
      <c r="C2539" s="3" t="s">
        <v>251</v>
      </c>
      <c r="D2539" s="3" t="s">
        <v>64</v>
      </c>
      <c r="E2539" s="3" t="s">
        <v>115</v>
      </c>
      <c r="F2539" s="3">
        <v>11241.17</v>
      </c>
      <c r="G2539" s="3">
        <v>0</v>
      </c>
      <c r="H2539" s="3">
        <v>11241.17</v>
      </c>
      <c r="I2539" s="3" t="s">
        <v>29</v>
      </c>
      <c r="J2539" s="5">
        <v>1</v>
      </c>
      <c r="K2539" t="str">
        <f>_xlfn.XLOOKUP(D2539, dim_channels!A:A, dim_channels!C:C, "Not Found")</f>
        <v>Direct</v>
      </c>
      <c r="L2539" t="str">
        <f>_xlfn.XLOOKUP(D2539, dim_channels!A:A, dim_channels!B:B, "Not Found")</f>
        <v>Direct Website</v>
      </c>
    </row>
    <row r="2540" spans="1:12" x14ac:dyDescent="0.2">
      <c r="A2540" s="2" t="s">
        <v>2974</v>
      </c>
      <c r="B2540" s="2" t="s">
        <v>289</v>
      </c>
      <c r="C2540" s="2" t="s">
        <v>826</v>
      </c>
      <c r="D2540" s="2" t="s">
        <v>27</v>
      </c>
      <c r="E2540" s="2" t="s">
        <v>28</v>
      </c>
      <c r="F2540" s="2">
        <v>3052.35</v>
      </c>
      <c r="G2540" s="2">
        <v>549.41999999999996</v>
      </c>
      <c r="H2540" s="2">
        <v>2502.9299999999998</v>
      </c>
      <c r="I2540" s="2" t="s">
        <v>29</v>
      </c>
      <c r="J2540" s="4">
        <v>1.2195107334204309</v>
      </c>
      <c r="K2540" t="str">
        <f>_xlfn.XLOOKUP(D2540, dim_channels!A:A, dim_channels!C:C, "Not Found")</f>
        <v>OTA</v>
      </c>
      <c r="L2540" t="str">
        <f>_xlfn.XLOOKUP(D2540, dim_channels!A:A, dim_channels!B:B, "Not Found")</f>
        <v>Expedia</v>
      </c>
    </row>
    <row r="2541" spans="1:12" x14ac:dyDescent="0.2">
      <c r="A2541" s="3" t="s">
        <v>2975</v>
      </c>
      <c r="B2541" s="3" t="s">
        <v>193</v>
      </c>
      <c r="C2541" s="3" t="s">
        <v>1075</v>
      </c>
      <c r="D2541" s="3" t="s">
        <v>52</v>
      </c>
      <c r="E2541" s="3" t="s">
        <v>34</v>
      </c>
      <c r="F2541" s="3">
        <v>9640.7900000000009</v>
      </c>
      <c r="G2541" s="3">
        <v>1156.8900000000001</v>
      </c>
      <c r="H2541" s="3">
        <v>8483.9</v>
      </c>
      <c r="I2541" s="3" t="s">
        <v>41</v>
      </c>
      <c r="J2541" s="5">
        <v>1.1363629934346231</v>
      </c>
      <c r="K2541" t="str">
        <f>_xlfn.XLOOKUP(D2541, dim_channels!A:A, dim_channels!C:C, "Not Found")</f>
        <v>OTA</v>
      </c>
      <c r="L2541" t="str">
        <f>_xlfn.XLOOKUP(D2541, dim_channels!A:A, dim_channels!B:B, "Not Found")</f>
        <v>Agoda</v>
      </c>
    </row>
    <row r="2542" spans="1:12" x14ac:dyDescent="0.2">
      <c r="A2542" s="2" t="s">
        <v>2976</v>
      </c>
      <c r="B2542" s="2" t="s">
        <v>608</v>
      </c>
      <c r="C2542" s="2" t="s">
        <v>321</v>
      </c>
      <c r="D2542" s="2" t="s">
        <v>52</v>
      </c>
      <c r="E2542" s="2" t="s">
        <v>60</v>
      </c>
      <c r="F2542" s="2">
        <v>4982.75</v>
      </c>
      <c r="G2542" s="2">
        <v>0</v>
      </c>
      <c r="H2542" s="2">
        <v>4982.75</v>
      </c>
      <c r="I2542" s="2" t="s">
        <v>29</v>
      </c>
      <c r="J2542" s="4">
        <v>1</v>
      </c>
      <c r="K2542" t="str">
        <f>_xlfn.XLOOKUP(D2542, dim_channels!A:A, dim_channels!C:C, "Not Found")</f>
        <v>OTA</v>
      </c>
      <c r="L2542" t="str">
        <f>_xlfn.XLOOKUP(D2542, dim_channels!A:A, dim_channels!B:B, "Not Found")</f>
        <v>Agoda</v>
      </c>
    </row>
    <row r="2543" spans="1:12" x14ac:dyDescent="0.2">
      <c r="A2543" s="3" t="s">
        <v>2977</v>
      </c>
      <c r="B2543" s="3" t="s">
        <v>382</v>
      </c>
      <c r="C2543" s="3" t="s">
        <v>548</v>
      </c>
      <c r="D2543" s="3" t="s">
        <v>27</v>
      </c>
      <c r="E2543" s="3" t="s">
        <v>60</v>
      </c>
      <c r="F2543" s="3">
        <v>28095.1</v>
      </c>
      <c r="G2543" s="3">
        <v>0</v>
      </c>
      <c r="H2543" s="3">
        <v>28095.1</v>
      </c>
      <c r="I2543" s="3" t="s">
        <v>41</v>
      </c>
      <c r="J2543" s="5">
        <v>1</v>
      </c>
      <c r="K2543" t="str">
        <f>_xlfn.XLOOKUP(D2543, dim_channels!A:A, dim_channels!C:C, "Not Found")</f>
        <v>OTA</v>
      </c>
      <c r="L2543" t="str">
        <f>_xlfn.XLOOKUP(D2543, dim_channels!A:A, dim_channels!B:B, "Not Found")</f>
        <v>Expedia</v>
      </c>
    </row>
    <row r="2544" spans="1:12" x14ac:dyDescent="0.2">
      <c r="A2544" s="2" t="s">
        <v>2978</v>
      </c>
      <c r="B2544" s="2" t="s">
        <v>584</v>
      </c>
      <c r="C2544" s="2" t="s">
        <v>378</v>
      </c>
      <c r="D2544" s="2" t="s">
        <v>114</v>
      </c>
      <c r="E2544" s="2" t="s">
        <v>115</v>
      </c>
      <c r="F2544" s="2">
        <v>6579.3</v>
      </c>
      <c r="G2544" s="2">
        <v>657.93</v>
      </c>
      <c r="H2544" s="2">
        <v>5921.37</v>
      </c>
      <c r="I2544" s="2" t="s">
        <v>29</v>
      </c>
      <c r="J2544" s="4">
        <v>1.1111111111111109</v>
      </c>
      <c r="K2544" t="str">
        <f>_xlfn.XLOOKUP(D2544, dim_channels!A:A, dim_channels!C:C, "Not Found")</f>
        <v>Offline</v>
      </c>
      <c r="L2544" t="str">
        <f>_xlfn.XLOOKUP(D2544, dim_channels!A:A, dim_channels!B:B, "Not Found")</f>
        <v>Travel Agency</v>
      </c>
    </row>
    <row r="2545" spans="1:12" x14ac:dyDescent="0.2">
      <c r="A2545" s="3" t="s">
        <v>2979</v>
      </c>
      <c r="B2545" s="3" t="s">
        <v>318</v>
      </c>
      <c r="C2545" s="3" t="s">
        <v>253</v>
      </c>
      <c r="D2545" s="3" t="s">
        <v>52</v>
      </c>
      <c r="E2545" s="3" t="s">
        <v>60</v>
      </c>
      <c r="F2545" s="3">
        <v>2688.31</v>
      </c>
      <c r="G2545" s="3">
        <v>0</v>
      </c>
      <c r="H2545" s="3">
        <v>2688.31</v>
      </c>
      <c r="I2545" s="3" t="s">
        <v>29</v>
      </c>
      <c r="J2545" s="5">
        <v>1</v>
      </c>
      <c r="K2545" t="str">
        <f>_xlfn.XLOOKUP(D2545, dim_channels!A:A, dim_channels!C:C, "Not Found")</f>
        <v>OTA</v>
      </c>
      <c r="L2545" t="str">
        <f>_xlfn.XLOOKUP(D2545, dim_channels!A:A, dim_channels!B:B, "Not Found")</f>
        <v>Agoda</v>
      </c>
    </row>
    <row r="2546" spans="1:12" x14ac:dyDescent="0.2">
      <c r="A2546" s="2" t="s">
        <v>2980</v>
      </c>
      <c r="B2546" s="2" t="s">
        <v>433</v>
      </c>
      <c r="C2546" s="2" t="s">
        <v>317</v>
      </c>
      <c r="D2546" s="2" t="s">
        <v>33</v>
      </c>
      <c r="E2546" s="2" t="s">
        <v>28</v>
      </c>
      <c r="F2546" s="2">
        <v>5989.04</v>
      </c>
      <c r="G2546" s="2">
        <v>898.36</v>
      </c>
      <c r="H2546" s="2">
        <v>5090.68</v>
      </c>
      <c r="I2546" s="2" t="s">
        <v>29</v>
      </c>
      <c r="J2546" s="4">
        <v>1.176471512646641</v>
      </c>
      <c r="K2546" t="str">
        <f>_xlfn.XLOOKUP(D2546, dim_channels!A:A, dim_channels!C:C, "Not Found")</f>
        <v>OTA</v>
      </c>
      <c r="L2546" t="str">
        <f>_xlfn.XLOOKUP(D2546, dim_channels!A:A, dim_channels!B:B, "Not Found")</f>
        <v>Booking.com</v>
      </c>
    </row>
    <row r="2547" spans="1:12" x14ac:dyDescent="0.2">
      <c r="A2547" s="3" t="s">
        <v>2981</v>
      </c>
      <c r="B2547" s="3" t="s">
        <v>1354</v>
      </c>
      <c r="C2547" s="3" t="s">
        <v>430</v>
      </c>
      <c r="D2547" s="3" t="s">
        <v>64</v>
      </c>
      <c r="E2547" s="3" t="s">
        <v>28</v>
      </c>
      <c r="F2547" s="3">
        <v>10129.969999999999</v>
      </c>
      <c r="G2547" s="3">
        <v>0</v>
      </c>
      <c r="H2547" s="3">
        <v>10129.969999999999</v>
      </c>
      <c r="I2547" s="3" t="s">
        <v>41</v>
      </c>
      <c r="J2547" s="5">
        <v>1</v>
      </c>
      <c r="K2547" t="str">
        <f>_xlfn.XLOOKUP(D2547, dim_channels!A:A, dim_channels!C:C, "Not Found")</f>
        <v>Direct</v>
      </c>
      <c r="L2547" t="str">
        <f>_xlfn.XLOOKUP(D2547, dim_channels!A:A, dim_channels!B:B, "Not Found")</f>
        <v>Direct Website</v>
      </c>
    </row>
    <row r="2548" spans="1:12" x14ac:dyDescent="0.2">
      <c r="A2548" s="2" t="s">
        <v>2982</v>
      </c>
      <c r="B2548" s="2" t="s">
        <v>258</v>
      </c>
      <c r="C2548" s="2" t="s">
        <v>26</v>
      </c>
      <c r="D2548" s="2" t="s">
        <v>33</v>
      </c>
      <c r="E2548" s="2" t="s">
        <v>34</v>
      </c>
      <c r="F2548" s="2">
        <v>10278.450000000001</v>
      </c>
      <c r="G2548" s="2">
        <v>1541.77</v>
      </c>
      <c r="H2548" s="2">
        <v>8736.68</v>
      </c>
      <c r="I2548" s="2" t="s">
        <v>29</v>
      </c>
      <c r="J2548" s="4">
        <v>1.1764709248822209</v>
      </c>
      <c r="K2548" t="str">
        <f>_xlfn.XLOOKUP(D2548, dim_channels!A:A, dim_channels!C:C, "Not Found")</f>
        <v>OTA</v>
      </c>
      <c r="L2548" t="str">
        <f>_xlfn.XLOOKUP(D2548, dim_channels!A:A, dim_channels!B:B, "Not Found")</f>
        <v>Booking.com</v>
      </c>
    </row>
    <row r="2549" spans="1:12" x14ac:dyDescent="0.2">
      <c r="A2549" s="3" t="s">
        <v>2983</v>
      </c>
      <c r="B2549" s="3" t="s">
        <v>70</v>
      </c>
      <c r="C2549" s="3" t="s">
        <v>103</v>
      </c>
      <c r="D2549" s="3" t="s">
        <v>206</v>
      </c>
      <c r="E2549" s="3" t="s">
        <v>207</v>
      </c>
      <c r="F2549" s="3">
        <v>4805.66</v>
      </c>
      <c r="G2549" s="3">
        <v>0</v>
      </c>
      <c r="H2549" s="3">
        <v>4805.66</v>
      </c>
      <c r="I2549" s="3" t="s">
        <v>29</v>
      </c>
      <c r="J2549" s="5">
        <v>1</v>
      </c>
      <c r="K2549" t="str">
        <f>_xlfn.XLOOKUP(D2549, dim_channels!A:A, dim_channels!C:C, "Not Found")</f>
        <v>Direct</v>
      </c>
      <c r="L2549" t="str">
        <f>_xlfn.XLOOKUP(D2549, dim_channels!A:A, dim_channels!B:B, "Not Found")</f>
        <v>Walk-in</v>
      </c>
    </row>
    <row r="2550" spans="1:12" x14ac:dyDescent="0.2">
      <c r="A2550" s="2" t="s">
        <v>2984</v>
      </c>
      <c r="B2550" s="2" t="s">
        <v>456</v>
      </c>
      <c r="C2550" s="2" t="s">
        <v>824</v>
      </c>
      <c r="D2550" s="2" t="s">
        <v>33</v>
      </c>
      <c r="E2550" s="2" t="s">
        <v>34</v>
      </c>
      <c r="F2550" s="2">
        <v>2626.42</v>
      </c>
      <c r="G2550" s="2">
        <v>393.96</v>
      </c>
      <c r="H2550" s="2">
        <v>2232.46</v>
      </c>
      <c r="I2550" s="2" t="s">
        <v>41</v>
      </c>
      <c r="J2550" s="4">
        <v>1.1764690072834449</v>
      </c>
      <c r="K2550" t="str">
        <f>_xlfn.XLOOKUP(D2550, dim_channels!A:A, dim_channels!C:C, "Not Found")</f>
        <v>OTA</v>
      </c>
      <c r="L2550" t="str">
        <f>_xlfn.XLOOKUP(D2550, dim_channels!A:A, dim_channels!B:B, "Not Found")</f>
        <v>Booking.com</v>
      </c>
    </row>
    <row r="2551" spans="1:12" x14ac:dyDescent="0.2">
      <c r="A2551" s="3" t="s">
        <v>2985</v>
      </c>
      <c r="B2551" s="3" t="s">
        <v>256</v>
      </c>
      <c r="C2551" s="3" t="s">
        <v>2238</v>
      </c>
      <c r="D2551" s="3" t="s">
        <v>52</v>
      </c>
      <c r="E2551" s="3" t="s">
        <v>60</v>
      </c>
      <c r="F2551" s="3">
        <v>6158.01</v>
      </c>
      <c r="G2551" s="3">
        <v>0</v>
      </c>
      <c r="H2551" s="3">
        <v>6158.01</v>
      </c>
      <c r="I2551" s="3" t="s">
        <v>41</v>
      </c>
      <c r="J2551" s="5">
        <v>1</v>
      </c>
      <c r="K2551" t="str">
        <f>_xlfn.XLOOKUP(D2551, dim_channels!A:A, dim_channels!C:C, "Not Found")</f>
        <v>OTA</v>
      </c>
      <c r="L2551" t="str">
        <f>_xlfn.XLOOKUP(D2551, dim_channels!A:A, dim_channels!B:B, "Not Found")</f>
        <v>Agoda</v>
      </c>
    </row>
    <row r="2552" spans="1:12" x14ac:dyDescent="0.2">
      <c r="A2552" s="2" t="s">
        <v>2986</v>
      </c>
      <c r="B2552" s="2" t="s">
        <v>418</v>
      </c>
      <c r="C2552" s="2" t="s">
        <v>705</v>
      </c>
      <c r="D2552" s="2" t="s">
        <v>52</v>
      </c>
      <c r="E2552" s="2" t="s">
        <v>34</v>
      </c>
      <c r="F2552" s="2">
        <v>5251.44</v>
      </c>
      <c r="G2552" s="2">
        <v>630.16999999999996</v>
      </c>
      <c r="H2552" s="2">
        <v>4621.2700000000004</v>
      </c>
      <c r="I2552" s="2" t="s">
        <v>41</v>
      </c>
      <c r="J2552" s="4">
        <v>1.1363629478476689</v>
      </c>
      <c r="K2552" t="str">
        <f>_xlfn.XLOOKUP(D2552, dim_channels!A:A, dim_channels!C:C, "Not Found")</f>
        <v>OTA</v>
      </c>
      <c r="L2552" t="str">
        <f>_xlfn.XLOOKUP(D2552, dim_channels!A:A, dim_channels!B:B, "Not Found")</f>
        <v>Agoda</v>
      </c>
    </row>
    <row r="2553" spans="1:12" x14ac:dyDescent="0.2">
      <c r="A2553" s="3" t="s">
        <v>2987</v>
      </c>
      <c r="B2553" s="3" t="s">
        <v>173</v>
      </c>
      <c r="C2553" s="3" t="s">
        <v>2988</v>
      </c>
      <c r="D2553" s="3" t="s">
        <v>52</v>
      </c>
      <c r="E2553" s="3" t="s">
        <v>60</v>
      </c>
      <c r="F2553" s="3">
        <v>6708.89</v>
      </c>
      <c r="G2553" s="3">
        <v>0</v>
      </c>
      <c r="H2553" s="3">
        <v>6708.89</v>
      </c>
      <c r="I2553" s="3" t="s">
        <v>29</v>
      </c>
      <c r="J2553" s="5">
        <v>1</v>
      </c>
      <c r="K2553" t="str">
        <f>_xlfn.XLOOKUP(D2553, dim_channels!A:A, dim_channels!C:C, "Not Found")</f>
        <v>OTA</v>
      </c>
      <c r="L2553" t="str">
        <f>_xlfn.XLOOKUP(D2553, dim_channels!A:A, dim_channels!B:B, "Not Found")</f>
        <v>Agoda</v>
      </c>
    </row>
    <row r="2554" spans="1:12" x14ac:dyDescent="0.2">
      <c r="A2554" s="2" t="s">
        <v>2989</v>
      </c>
      <c r="B2554" s="2" t="s">
        <v>432</v>
      </c>
      <c r="C2554" s="2" t="s">
        <v>321</v>
      </c>
      <c r="D2554" s="2" t="s">
        <v>45</v>
      </c>
      <c r="E2554" s="2" t="s">
        <v>89</v>
      </c>
      <c r="F2554" s="2">
        <v>8084.23</v>
      </c>
      <c r="G2554" s="2">
        <v>0</v>
      </c>
      <c r="H2554" s="2">
        <v>8084.23</v>
      </c>
      <c r="I2554" s="2" t="s">
        <v>56</v>
      </c>
      <c r="J2554" s="4">
        <v>1</v>
      </c>
      <c r="K2554" t="str">
        <f>_xlfn.XLOOKUP(D2554, dim_channels!A:A, dim_channels!C:C, "Not Found")</f>
        <v>Corporate</v>
      </c>
      <c r="L2554" t="str">
        <f>_xlfn.XLOOKUP(D2554, dim_channels!A:A, dim_channels!B:B, "Not Found")</f>
        <v>Corporate Direct</v>
      </c>
    </row>
    <row r="2555" spans="1:12" x14ac:dyDescent="0.2">
      <c r="A2555" s="3" t="s">
        <v>2990</v>
      </c>
      <c r="B2555" s="3" t="s">
        <v>195</v>
      </c>
      <c r="C2555" s="3" t="s">
        <v>386</v>
      </c>
      <c r="D2555" s="3" t="s">
        <v>33</v>
      </c>
      <c r="E2555" s="3" t="s">
        <v>34</v>
      </c>
      <c r="F2555" s="3">
        <v>12914.22</v>
      </c>
      <c r="G2555" s="3">
        <v>1937.13</v>
      </c>
      <c r="H2555" s="3">
        <v>10977.09</v>
      </c>
      <c r="I2555" s="3" t="s">
        <v>41</v>
      </c>
      <c r="J2555" s="5">
        <v>1.17647026671003</v>
      </c>
      <c r="K2555" t="str">
        <f>_xlfn.XLOOKUP(D2555, dim_channels!A:A, dim_channels!C:C, "Not Found")</f>
        <v>OTA</v>
      </c>
      <c r="L2555" t="str">
        <f>_xlfn.XLOOKUP(D2555, dim_channels!A:A, dim_channels!B:B, "Not Found")</f>
        <v>Booking.com</v>
      </c>
    </row>
    <row r="2556" spans="1:12" x14ac:dyDescent="0.2">
      <c r="A2556" s="2" t="s">
        <v>2991</v>
      </c>
      <c r="B2556" s="2" t="s">
        <v>165</v>
      </c>
      <c r="C2556" s="2" t="s">
        <v>162</v>
      </c>
      <c r="D2556" s="2" t="s">
        <v>33</v>
      </c>
      <c r="E2556" s="2" t="s">
        <v>34</v>
      </c>
      <c r="F2556" s="2">
        <v>5527.33</v>
      </c>
      <c r="G2556" s="2">
        <v>829.1</v>
      </c>
      <c r="H2556" s="2">
        <v>4698.2299999999996</v>
      </c>
      <c r="I2556" s="2" t="s">
        <v>56</v>
      </c>
      <c r="J2556" s="4">
        <v>1.176470713438891</v>
      </c>
      <c r="K2556" t="str">
        <f>_xlfn.XLOOKUP(D2556, dim_channels!A:A, dim_channels!C:C, "Not Found")</f>
        <v>OTA</v>
      </c>
      <c r="L2556" t="str">
        <f>_xlfn.XLOOKUP(D2556, dim_channels!A:A, dim_channels!B:B, "Not Found")</f>
        <v>Booking.com</v>
      </c>
    </row>
    <row r="2557" spans="1:12" x14ac:dyDescent="0.2">
      <c r="A2557" s="3" t="s">
        <v>2992</v>
      </c>
      <c r="B2557" s="3" t="s">
        <v>110</v>
      </c>
      <c r="C2557" s="3" t="s">
        <v>406</v>
      </c>
      <c r="D2557" s="3" t="s">
        <v>206</v>
      </c>
      <c r="E2557" s="3" t="s">
        <v>207</v>
      </c>
      <c r="F2557" s="3">
        <v>16066.68</v>
      </c>
      <c r="G2557" s="3">
        <v>0</v>
      </c>
      <c r="H2557" s="3">
        <v>16066.68</v>
      </c>
      <c r="I2557" s="3" t="s">
        <v>41</v>
      </c>
      <c r="J2557" s="5">
        <v>1</v>
      </c>
      <c r="K2557" t="str">
        <f>_xlfn.XLOOKUP(D2557, dim_channels!A:A, dim_channels!C:C, "Not Found")</f>
        <v>Direct</v>
      </c>
      <c r="L2557" t="str">
        <f>_xlfn.XLOOKUP(D2557, dim_channels!A:A, dim_channels!B:B, "Not Found")</f>
        <v>Walk-in</v>
      </c>
    </row>
    <row r="2558" spans="1:12" x14ac:dyDescent="0.2">
      <c r="A2558" s="2" t="s">
        <v>2993</v>
      </c>
      <c r="B2558" s="2" t="s">
        <v>147</v>
      </c>
      <c r="C2558" s="2" t="s">
        <v>564</v>
      </c>
      <c r="D2558" s="2" t="s">
        <v>45</v>
      </c>
      <c r="E2558" s="2" t="s">
        <v>89</v>
      </c>
      <c r="F2558" s="2">
        <v>5274.74</v>
      </c>
      <c r="G2558" s="2">
        <v>0</v>
      </c>
      <c r="H2558" s="2">
        <v>5274.74</v>
      </c>
      <c r="I2558" s="2" t="s">
        <v>29</v>
      </c>
      <c r="J2558" s="4">
        <v>1</v>
      </c>
      <c r="K2558" t="str">
        <f>_xlfn.XLOOKUP(D2558, dim_channels!A:A, dim_channels!C:C, "Not Found")</f>
        <v>Corporate</v>
      </c>
      <c r="L2558" t="str">
        <f>_xlfn.XLOOKUP(D2558, dim_channels!A:A, dim_channels!B:B, "Not Found")</f>
        <v>Corporate Direct</v>
      </c>
    </row>
    <row r="2559" spans="1:12" x14ac:dyDescent="0.2">
      <c r="A2559" s="3" t="s">
        <v>2994</v>
      </c>
      <c r="B2559" s="3" t="s">
        <v>173</v>
      </c>
      <c r="C2559" s="3" t="s">
        <v>472</v>
      </c>
      <c r="D2559" s="3" t="s">
        <v>169</v>
      </c>
      <c r="E2559" s="3" t="s">
        <v>34</v>
      </c>
      <c r="F2559" s="3">
        <v>9848.06</v>
      </c>
      <c r="G2559" s="3">
        <v>1969.61</v>
      </c>
      <c r="H2559" s="3">
        <v>7878.45</v>
      </c>
      <c r="I2559" s="3" t="s">
        <v>29</v>
      </c>
      <c r="J2559" s="5">
        <v>1.249999682678699</v>
      </c>
      <c r="K2559" t="str">
        <f>_xlfn.XLOOKUP(D2559, dim_channels!A:A, dim_channels!C:C, "Not Found")</f>
        <v>GDS</v>
      </c>
      <c r="L2559" t="str">
        <f>_xlfn.XLOOKUP(D2559, dim_channels!A:A, dim_channels!B:B, "Not Found")</f>
        <v>GDS (Amadeus)</v>
      </c>
    </row>
    <row r="2560" spans="1:12" x14ac:dyDescent="0.2">
      <c r="A2560" s="2" t="s">
        <v>2995</v>
      </c>
      <c r="B2560" s="2" t="s">
        <v>55</v>
      </c>
      <c r="C2560" s="2" t="s">
        <v>418</v>
      </c>
      <c r="D2560" s="2" t="s">
        <v>52</v>
      </c>
      <c r="E2560" s="2" t="s">
        <v>60</v>
      </c>
      <c r="F2560" s="2">
        <v>10672.55</v>
      </c>
      <c r="G2560" s="2">
        <v>0</v>
      </c>
      <c r="H2560" s="2">
        <v>10672.55</v>
      </c>
      <c r="I2560" s="2" t="s">
        <v>41</v>
      </c>
      <c r="J2560" s="4">
        <v>1</v>
      </c>
      <c r="K2560" t="str">
        <f>_xlfn.XLOOKUP(D2560, dim_channels!A:A, dim_channels!C:C, "Not Found")</f>
        <v>OTA</v>
      </c>
      <c r="L2560" t="str">
        <f>_xlfn.XLOOKUP(D2560, dim_channels!A:A, dim_channels!B:B, "Not Found")</f>
        <v>Agoda</v>
      </c>
    </row>
    <row r="2561" spans="1:12" x14ac:dyDescent="0.2">
      <c r="A2561" s="3" t="s">
        <v>2996</v>
      </c>
      <c r="B2561" s="3" t="s">
        <v>525</v>
      </c>
      <c r="C2561" s="3" t="s">
        <v>43</v>
      </c>
      <c r="D2561" s="3" t="s">
        <v>33</v>
      </c>
      <c r="E2561" s="3" t="s">
        <v>28</v>
      </c>
      <c r="F2561" s="3">
        <v>6466.12</v>
      </c>
      <c r="G2561" s="3">
        <v>969.92</v>
      </c>
      <c r="H2561" s="3">
        <v>5496.2</v>
      </c>
      <c r="I2561" s="3" t="s">
        <v>29</v>
      </c>
      <c r="J2561" s="5">
        <v>1.176471016338561</v>
      </c>
      <c r="K2561" t="str">
        <f>_xlfn.XLOOKUP(D2561, dim_channels!A:A, dim_channels!C:C, "Not Found")</f>
        <v>OTA</v>
      </c>
      <c r="L2561" t="str">
        <f>_xlfn.XLOOKUP(D2561, dim_channels!A:A, dim_channels!B:B, "Not Found")</f>
        <v>Booking.com</v>
      </c>
    </row>
    <row r="2562" spans="1:12" x14ac:dyDescent="0.2">
      <c r="A2562" s="2" t="s">
        <v>2997</v>
      </c>
      <c r="B2562" s="2" t="s">
        <v>324</v>
      </c>
      <c r="C2562" s="2" t="s">
        <v>725</v>
      </c>
      <c r="D2562" s="2" t="s">
        <v>169</v>
      </c>
      <c r="E2562" s="2" t="s">
        <v>34</v>
      </c>
      <c r="F2562" s="2">
        <v>15588.79</v>
      </c>
      <c r="G2562" s="2">
        <v>3117.76</v>
      </c>
      <c r="H2562" s="2">
        <v>12471.03</v>
      </c>
      <c r="I2562" s="2" t="s">
        <v>56</v>
      </c>
      <c r="J2562" s="4">
        <v>1.2500002004645969</v>
      </c>
      <c r="K2562" t="str">
        <f>_xlfn.XLOOKUP(D2562, dim_channels!A:A, dim_channels!C:C, "Not Found")</f>
        <v>GDS</v>
      </c>
      <c r="L2562" t="str">
        <f>_xlfn.XLOOKUP(D2562, dim_channels!A:A, dim_channels!B:B, "Not Found")</f>
        <v>GDS (Amadeus)</v>
      </c>
    </row>
    <row r="2563" spans="1:12" x14ac:dyDescent="0.2">
      <c r="A2563" s="3" t="s">
        <v>2998</v>
      </c>
      <c r="B2563" s="3" t="s">
        <v>605</v>
      </c>
      <c r="C2563" s="3" t="s">
        <v>605</v>
      </c>
      <c r="D2563" s="3" t="s">
        <v>45</v>
      </c>
      <c r="E2563" s="3" t="s">
        <v>46</v>
      </c>
      <c r="F2563" s="3">
        <v>3439.53</v>
      </c>
      <c r="G2563" s="3">
        <v>171.98</v>
      </c>
      <c r="H2563" s="3">
        <v>3267.55</v>
      </c>
      <c r="I2563" s="3" t="s">
        <v>41</v>
      </c>
      <c r="J2563" s="5">
        <v>1.052632706462028</v>
      </c>
      <c r="K2563" t="str">
        <f>_xlfn.XLOOKUP(D2563, dim_channels!A:A, dim_channels!C:C, "Not Found")</f>
        <v>Corporate</v>
      </c>
      <c r="L2563" t="str">
        <f>_xlfn.XLOOKUP(D2563, dim_channels!A:A, dim_channels!B:B, "Not Found")</f>
        <v>Corporate Direct</v>
      </c>
    </row>
    <row r="2564" spans="1:12" x14ac:dyDescent="0.2">
      <c r="A2564" s="2" t="s">
        <v>2999</v>
      </c>
      <c r="B2564" s="2" t="s">
        <v>986</v>
      </c>
      <c r="C2564" s="2" t="s">
        <v>393</v>
      </c>
      <c r="D2564" s="2" t="s">
        <v>45</v>
      </c>
      <c r="E2564" s="2" t="s">
        <v>89</v>
      </c>
      <c r="F2564" s="2">
        <v>5005.7</v>
      </c>
      <c r="G2564" s="2">
        <v>0</v>
      </c>
      <c r="H2564" s="2">
        <v>5005.7</v>
      </c>
      <c r="I2564" s="2" t="s">
        <v>56</v>
      </c>
      <c r="J2564" s="4">
        <v>1</v>
      </c>
      <c r="K2564" t="str">
        <f>_xlfn.XLOOKUP(D2564, dim_channels!A:A, dim_channels!C:C, "Not Found")</f>
        <v>Corporate</v>
      </c>
      <c r="L2564" t="str">
        <f>_xlfn.XLOOKUP(D2564, dim_channels!A:A, dim_channels!B:B, "Not Found")</f>
        <v>Corporate Direct</v>
      </c>
    </row>
    <row r="2565" spans="1:12" x14ac:dyDescent="0.2">
      <c r="A2565" s="3" t="s">
        <v>3000</v>
      </c>
      <c r="B2565" s="3" t="s">
        <v>839</v>
      </c>
      <c r="C2565" s="3" t="s">
        <v>276</v>
      </c>
      <c r="D2565" s="3" t="s">
        <v>27</v>
      </c>
      <c r="E2565" s="3" t="s">
        <v>34</v>
      </c>
      <c r="F2565" s="3">
        <v>5274.34</v>
      </c>
      <c r="G2565" s="3">
        <v>949.38</v>
      </c>
      <c r="H2565" s="3">
        <v>4324.96</v>
      </c>
      <c r="I2565" s="3" t="s">
        <v>41</v>
      </c>
      <c r="J2565" s="5">
        <v>1.2195118567570571</v>
      </c>
      <c r="K2565" t="str">
        <f>_xlfn.XLOOKUP(D2565, dim_channels!A:A, dim_channels!C:C, "Not Found")</f>
        <v>OTA</v>
      </c>
      <c r="L2565" t="str">
        <f>_xlfn.XLOOKUP(D2565, dim_channels!A:A, dim_channels!B:B, "Not Found")</f>
        <v>Expedia</v>
      </c>
    </row>
    <row r="2566" spans="1:12" x14ac:dyDescent="0.2">
      <c r="A2566" s="2" t="s">
        <v>3001</v>
      </c>
      <c r="B2566" s="2" t="s">
        <v>671</v>
      </c>
      <c r="C2566" s="2" t="s">
        <v>40</v>
      </c>
      <c r="D2566" s="2" t="s">
        <v>33</v>
      </c>
      <c r="E2566" s="2" t="s">
        <v>34</v>
      </c>
      <c r="F2566" s="2">
        <v>2703.26</v>
      </c>
      <c r="G2566" s="2">
        <v>405.49</v>
      </c>
      <c r="H2566" s="2">
        <v>2297.77</v>
      </c>
      <c r="I2566" s="2" t="s">
        <v>29</v>
      </c>
      <c r="J2566" s="4">
        <v>1.176471100240668</v>
      </c>
      <c r="K2566" t="str">
        <f>_xlfn.XLOOKUP(D2566, dim_channels!A:A, dim_channels!C:C, "Not Found")</f>
        <v>OTA</v>
      </c>
      <c r="L2566" t="str">
        <f>_xlfn.XLOOKUP(D2566, dim_channels!A:A, dim_channels!B:B, "Not Found")</f>
        <v>Booking.com</v>
      </c>
    </row>
    <row r="2567" spans="1:12" x14ac:dyDescent="0.2">
      <c r="A2567" s="3" t="s">
        <v>3002</v>
      </c>
      <c r="B2567" s="3" t="s">
        <v>192</v>
      </c>
      <c r="C2567" s="3" t="s">
        <v>73</v>
      </c>
      <c r="D2567" s="3" t="s">
        <v>27</v>
      </c>
      <c r="E2567" s="3" t="s">
        <v>28</v>
      </c>
      <c r="F2567" s="3">
        <v>8338.18</v>
      </c>
      <c r="G2567" s="3">
        <v>1500.87</v>
      </c>
      <c r="H2567" s="3">
        <v>6837.31</v>
      </c>
      <c r="I2567" s="3" t="s">
        <v>41</v>
      </c>
      <c r="J2567" s="5">
        <v>1.219511767054587</v>
      </c>
      <c r="K2567" t="str">
        <f>_xlfn.XLOOKUP(D2567, dim_channels!A:A, dim_channels!C:C, "Not Found")</f>
        <v>OTA</v>
      </c>
      <c r="L2567" t="str">
        <f>_xlfn.XLOOKUP(D2567, dim_channels!A:A, dim_channels!B:B, "Not Found")</f>
        <v>Expedia</v>
      </c>
    </row>
    <row r="2568" spans="1:12" x14ac:dyDescent="0.2">
      <c r="A2568" s="2" t="s">
        <v>3003</v>
      </c>
      <c r="B2568" s="2" t="s">
        <v>303</v>
      </c>
      <c r="C2568" s="2" t="s">
        <v>443</v>
      </c>
      <c r="D2568" s="2" t="s">
        <v>52</v>
      </c>
      <c r="E2568" s="2" t="s">
        <v>60</v>
      </c>
      <c r="F2568" s="2">
        <v>16451.21</v>
      </c>
      <c r="G2568" s="2">
        <v>0</v>
      </c>
      <c r="H2568" s="2">
        <v>16451.21</v>
      </c>
      <c r="I2568" s="2" t="s">
        <v>29</v>
      </c>
      <c r="J2568" s="4">
        <v>1</v>
      </c>
      <c r="K2568" t="str">
        <f>_xlfn.XLOOKUP(D2568, dim_channels!A:A, dim_channels!C:C, "Not Found")</f>
        <v>OTA</v>
      </c>
      <c r="L2568" t="str">
        <f>_xlfn.XLOOKUP(D2568, dim_channels!A:A, dim_channels!B:B, "Not Found")</f>
        <v>Agoda</v>
      </c>
    </row>
    <row r="2569" spans="1:12" x14ac:dyDescent="0.2">
      <c r="A2569" s="3" t="s">
        <v>3004</v>
      </c>
      <c r="B2569" s="3" t="s">
        <v>367</v>
      </c>
      <c r="C2569" s="3" t="s">
        <v>602</v>
      </c>
      <c r="D2569" s="3" t="s">
        <v>64</v>
      </c>
      <c r="E2569" s="3" t="s">
        <v>34</v>
      </c>
      <c r="F2569" s="3">
        <v>3100.15</v>
      </c>
      <c r="G2569" s="3">
        <v>0</v>
      </c>
      <c r="H2569" s="3">
        <v>3100.15</v>
      </c>
      <c r="I2569" s="3" t="s">
        <v>41</v>
      </c>
      <c r="J2569" s="5">
        <v>1</v>
      </c>
      <c r="K2569" t="str">
        <f>_xlfn.XLOOKUP(D2569, dim_channels!A:A, dim_channels!C:C, "Not Found")</f>
        <v>Direct</v>
      </c>
      <c r="L2569" t="str">
        <f>_xlfn.XLOOKUP(D2569, dim_channels!A:A, dim_channels!B:B, "Not Found")</f>
        <v>Direct Website</v>
      </c>
    </row>
    <row r="2570" spans="1:12" x14ac:dyDescent="0.2">
      <c r="A2570" s="2" t="s">
        <v>3005</v>
      </c>
      <c r="B2570" s="2" t="s">
        <v>396</v>
      </c>
      <c r="C2570" s="2" t="s">
        <v>485</v>
      </c>
      <c r="D2570" s="2" t="s">
        <v>33</v>
      </c>
      <c r="E2570" s="2" t="s">
        <v>60</v>
      </c>
      <c r="F2570" s="2">
        <v>6587.7</v>
      </c>
      <c r="G2570" s="2">
        <v>0</v>
      </c>
      <c r="H2570" s="2">
        <v>6587.7</v>
      </c>
      <c r="I2570" s="2" t="s">
        <v>29</v>
      </c>
      <c r="J2570" s="4">
        <v>1</v>
      </c>
      <c r="K2570" t="str">
        <f>_xlfn.XLOOKUP(D2570, dim_channels!A:A, dim_channels!C:C, "Not Found")</f>
        <v>OTA</v>
      </c>
      <c r="L2570" t="str">
        <f>_xlfn.XLOOKUP(D2570, dim_channels!A:A, dim_channels!B:B, "Not Found")</f>
        <v>Booking.com</v>
      </c>
    </row>
    <row r="2571" spans="1:12" x14ac:dyDescent="0.2">
      <c r="A2571" s="3" t="s">
        <v>3006</v>
      </c>
      <c r="B2571" s="3" t="s">
        <v>1354</v>
      </c>
      <c r="C2571" s="3" t="s">
        <v>271</v>
      </c>
      <c r="D2571" s="3" t="s">
        <v>64</v>
      </c>
      <c r="E2571" s="3" t="s">
        <v>115</v>
      </c>
      <c r="F2571" s="3">
        <v>5922.1</v>
      </c>
      <c r="G2571" s="3">
        <v>0</v>
      </c>
      <c r="H2571" s="3">
        <v>5922.1</v>
      </c>
      <c r="I2571" s="3" t="s">
        <v>29</v>
      </c>
      <c r="J2571" s="5">
        <v>1</v>
      </c>
      <c r="K2571" t="str">
        <f>_xlfn.XLOOKUP(D2571, dim_channels!A:A, dim_channels!C:C, "Not Found")</f>
        <v>Direct</v>
      </c>
      <c r="L2571" t="str">
        <f>_xlfn.XLOOKUP(D2571, dim_channels!A:A, dim_channels!B:B, "Not Found")</f>
        <v>Direct Website</v>
      </c>
    </row>
    <row r="2572" spans="1:12" x14ac:dyDescent="0.2">
      <c r="A2572" s="2" t="s">
        <v>3007</v>
      </c>
      <c r="B2572" s="2" t="s">
        <v>567</v>
      </c>
      <c r="C2572" s="2" t="s">
        <v>875</v>
      </c>
      <c r="D2572" s="2" t="s">
        <v>33</v>
      </c>
      <c r="E2572" s="2" t="s">
        <v>60</v>
      </c>
      <c r="F2572" s="2">
        <v>2206.83</v>
      </c>
      <c r="G2572" s="2">
        <v>0</v>
      </c>
      <c r="H2572" s="2">
        <v>2206.83</v>
      </c>
      <c r="I2572" s="2" t="s">
        <v>41</v>
      </c>
      <c r="J2572" s="4">
        <v>1</v>
      </c>
      <c r="K2572" t="str">
        <f>_xlfn.XLOOKUP(D2572, dim_channels!A:A, dim_channels!C:C, "Not Found")</f>
        <v>OTA</v>
      </c>
      <c r="L2572" t="str">
        <f>_xlfn.XLOOKUP(D2572, dim_channels!A:A, dim_channels!B:B, "Not Found")</f>
        <v>Booking.com</v>
      </c>
    </row>
    <row r="2573" spans="1:12" x14ac:dyDescent="0.2">
      <c r="A2573" s="3" t="s">
        <v>3008</v>
      </c>
      <c r="B2573" s="3" t="s">
        <v>396</v>
      </c>
      <c r="C2573" s="3" t="s">
        <v>478</v>
      </c>
      <c r="D2573" s="3" t="s">
        <v>52</v>
      </c>
      <c r="E2573" s="3" t="s">
        <v>34</v>
      </c>
      <c r="F2573" s="3">
        <v>3143.17</v>
      </c>
      <c r="G2573" s="3">
        <v>377.18</v>
      </c>
      <c r="H2573" s="3">
        <v>2765.99</v>
      </c>
      <c r="I2573" s="3" t="s">
        <v>41</v>
      </c>
      <c r="J2573" s="5">
        <v>1.1363634720299061</v>
      </c>
      <c r="K2573" t="str">
        <f>_xlfn.XLOOKUP(D2573, dim_channels!A:A, dim_channels!C:C, "Not Found")</f>
        <v>OTA</v>
      </c>
      <c r="L2573" t="str">
        <f>_xlfn.XLOOKUP(D2573, dim_channels!A:A, dim_channels!B:B, "Not Found")</f>
        <v>Agoda</v>
      </c>
    </row>
    <row r="2574" spans="1:12" x14ac:dyDescent="0.2">
      <c r="A2574" s="2" t="s">
        <v>3009</v>
      </c>
      <c r="B2574" s="2" t="s">
        <v>106</v>
      </c>
      <c r="C2574" s="2" t="s">
        <v>106</v>
      </c>
      <c r="D2574" s="2" t="s">
        <v>64</v>
      </c>
      <c r="E2574" s="2" t="s">
        <v>115</v>
      </c>
      <c r="F2574" s="2">
        <v>12708.37</v>
      </c>
      <c r="G2574" s="2">
        <v>0</v>
      </c>
      <c r="H2574" s="2">
        <v>12708.37</v>
      </c>
      <c r="I2574" s="2" t="s">
        <v>29</v>
      </c>
      <c r="J2574" s="4">
        <v>1</v>
      </c>
      <c r="K2574" t="str">
        <f>_xlfn.XLOOKUP(D2574, dim_channels!A:A, dim_channels!C:C, "Not Found")</f>
        <v>Direct</v>
      </c>
      <c r="L2574" t="str">
        <f>_xlfn.XLOOKUP(D2574, dim_channels!A:A, dim_channels!B:B, "Not Found")</f>
        <v>Direct Website</v>
      </c>
    </row>
    <row r="2575" spans="1:12" x14ac:dyDescent="0.2">
      <c r="A2575" s="3" t="s">
        <v>3010</v>
      </c>
      <c r="B2575" s="3" t="s">
        <v>416</v>
      </c>
      <c r="C2575" s="3" t="s">
        <v>31</v>
      </c>
      <c r="D2575" s="3" t="s">
        <v>169</v>
      </c>
      <c r="E2575" s="3" t="s">
        <v>46</v>
      </c>
      <c r="F2575" s="3">
        <v>4933.96</v>
      </c>
      <c r="G2575" s="3">
        <v>986.79</v>
      </c>
      <c r="H2575" s="3">
        <v>3947.17</v>
      </c>
      <c r="I2575" s="3" t="s">
        <v>29</v>
      </c>
      <c r="J2575" s="5">
        <v>1.249999366634829</v>
      </c>
      <c r="K2575" t="str">
        <f>_xlfn.XLOOKUP(D2575, dim_channels!A:A, dim_channels!C:C, "Not Found")</f>
        <v>GDS</v>
      </c>
      <c r="L2575" t="str">
        <f>_xlfn.XLOOKUP(D2575, dim_channels!A:A, dim_channels!B:B, "Not Found")</f>
        <v>GDS (Amadeus)</v>
      </c>
    </row>
    <row r="2576" spans="1:12" x14ac:dyDescent="0.2">
      <c r="A2576" s="2" t="s">
        <v>3011</v>
      </c>
      <c r="B2576" s="2" t="s">
        <v>176</v>
      </c>
      <c r="C2576" s="2" t="s">
        <v>538</v>
      </c>
      <c r="D2576" s="2" t="s">
        <v>64</v>
      </c>
      <c r="E2576" s="2" t="s">
        <v>28</v>
      </c>
      <c r="F2576" s="2">
        <v>3911.93</v>
      </c>
      <c r="G2576" s="2">
        <v>0</v>
      </c>
      <c r="H2576" s="2">
        <v>3911.93</v>
      </c>
      <c r="I2576" s="2" t="s">
        <v>29</v>
      </c>
      <c r="J2576" s="4">
        <v>1</v>
      </c>
      <c r="K2576" t="str">
        <f>_xlfn.XLOOKUP(D2576, dim_channels!A:A, dim_channels!C:C, "Not Found")</f>
        <v>Direct</v>
      </c>
      <c r="L2576" t="str">
        <f>_xlfn.XLOOKUP(D2576, dim_channels!A:A, dim_channels!B:B, "Not Found")</f>
        <v>Direct Website</v>
      </c>
    </row>
    <row r="2577" spans="1:12" x14ac:dyDescent="0.2">
      <c r="A2577" s="3" t="s">
        <v>3012</v>
      </c>
      <c r="B2577" s="3" t="s">
        <v>346</v>
      </c>
      <c r="C2577" s="3" t="s">
        <v>495</v>
      </c>
      <c r="D2577" s="3" t="s">
        <v>169</v>
      </c>
      <c r="E2577" s="3" t="s">
        <v>34</v>
      </c>
      <c r="F2577" s="3">
        <v>9526.9500000000007</v>
      </c>
      <c r="G2577" s="3">
        <v>1905.39</v>
      </c>
      <c r="H2577" s="3">
        <v>7621.56</v>
      </c>
      <c r="I2577" s="3" t="s">
        <v>56</v>
      </c>
      <c r="J2577" s="5">
        <v>1.25</v>
      </c>
      <c r="K2577" t="str">
        <f>_xlfn.XLOOKUP(D2577, dim_channels!A:A, dim_channels!C:C, "Not Found")</f>
        <v>GDS</v>
      </c>
      <c r="L2577" t="str">
        <f>_xlfn.XLOOKUP(D2577, dim_channels!A:A, dim_channels!B:B, "Not Found")</f>
        <v>GDS (Amadeus)</v>
      </c>
    </row>
    <row r="2578" spans="1:12" x14ac:dyDescent="0.2">
      <c r="A2578" s="2" t="s">
        <v>3013</v>
      </c>
      <c r="B2578" s="2" t="s">
        <v>299</v>
      </c>
      <c r="C2578" s="2" t="s">
        <v>460</v>
      </c>
      <c r="D2578" s="2" t="s">
        <v>45</v>
      </c>
      <c r="E2578" s="2" t="s">
        <v>89</v>
      </c>
      <c r="F2578" s="2">
        <v>6908.15</v>
      </c>
      <c r="G2578" s="2">
        <v>0</v>
      </c>
      <c r="H2578" s="2">
        <v>6908.15</v>
      </c>
      <c r="I2578" s="2" t="s">
        <v>29</v>
      </c>
      <c r="J2578" s="4">
        <v>1</v>
      </c>
      <c r="K2578" t="str">
        <f>_xlfn.XLOOKUP(D2578, dim_channels!A:A, dim_channels!C:C, "Not Found")</f>
        <v>Corporate</v>
      </c>
      <c r="L2578" t="str">
        <f>_xlfn.XLOOKUP(D2578, dim_channels!A:A, dim_channels!B:B, "Not Found")</f>
        <v>Corporate Direct</v>
      </c>
    </row>
    <row r="2579" spans="1:12" x14ac:dyDescent="0.2">
      <c r="A2579" s="3" t="s">
        <v>3014</v>
      </c>
      <c r="B2579" s="3" t="s">
        <v>642</v>
      </c>
      <c r="C2579" s="3" t="s">
        <v>487</v>
      </c>
      <c r="D2579" s="3" t="s">
        <v>45</v>
      </c>
      <c r="E2579" s="3" t="s">
        <v>46</v>
      </c>
      <c r="F2579" s="3">
        <v>23881.99</v>
      </c>
      <c r="G2579" s="3">
        <v>1194.0999999999999</v>
      </c>
      <c r="H2579" s="3">
        <v>22687.89</v>
      </c>
      <c r="I2579" s="3" t="s">
        <v>41</v>
      </c>
      <c r="J2579" s="5">
        <v>1.052631602145462</v>
      </c>
      <c r="K2579" t="str">
        <f>_xlfn.XLOOKUP(D2579, dim_channels!A:A, dim_channels!C:C, "Not Found")</f>
        <v>Corporate</v>
      </c>
      <c r="L2579" t="str">
        <f>_xlfn.XLOOKUP(D2579, dim_channels!A:A, dim_channels!B:B, "Not Found")</f>
        <v>Corporate Direct</v>
      </c>
    </row>
    <row r="2580" spans="1:12" x14ac:dyDescent="0.2">
      <c r="A2580" s="2" t="s">
        <v>3015</v>
      </c>
      <c r="B2580" s="2" t="s">
        <v>186</v>
      </c>
      <c r="C2580" s="2" t="s">
        <v>443</v>
      </c>
      <c r="D2580" s="2" t="s">
        <v>52</v>
      </c>
      <c r="E2580" s="2" t="s">
        <v>34</v>
      </c>
      <c r="F2580" s="2">
        <v>19844.560000000001</v>
      </c>
      <c r="G2580" s="2">
        <v>2381.35</v>
      </c>
      <c r="H2580" s="2">
        <v>17463.21</v>
      </c>
      <c r="I2580" s="2" t="s">
        <v>29</v>
      </c>
      <c r="J2580" s="4">
        <v>1.136363818564857</v>
      </c>
      <c r="K2580" t="str">
        <f>_xlfn.XLOOKUP(D2580, dim_channels!A:A, dim_channels!C:C, "Not Found")</f>
        <v>OTA</v>
      </c>
      <c r="L2580" t="str">
        <f>_xlfn.XLOOKUP(D2580, dim_channels!A:A, dim_channels!B:B, "Not Found")</f>
        <v>Agoda</v>
      </c>
    </row>
    <row r="2581" spans="1:12" x14ac:dyDescent="0.2">
      <c r="A2581" s="3" t="s">
        <v>3016</v>
      </c>
      <c r="B2581" s="3" t="s">
        <v>478</v>
      </c>
      <c r="C2581" s="3" t="s">
        <v>59</v>
      </c>
      <c r="D2581" s="3" t="s">
        <v>52</v>
      </c>
      <c r="E2581" s="3" t="s">
        <v>60</v>
      </c>
      <c r="F2581" s="3">
        <v>3338.01</v>
      </c>
      <c r="G2581" s="3">
        <v>0</v>
      </c>
      <c r="H2581" s="3">
        <v>3338.01</v>
      </c>
      <c r="I2581" s="3" t="s">
        <v>29</v>
      </c>
      <c r="J2581" s="5">
        <v>1</v>
      </c>
      <c r="K2581" t="str">
        <f>_xlfn.XLOOKUP(D2581, dim_channels!A:A, dim_channels!C:C, "Not Found")</f>
        <v>OTA</v>
      </c>
      <c r="L2581" t="str">
        <f>_xlfn.XLOOKUP(D2581, dim_channels!A:A, dim_channels!B:B, "Not Found")</f>
        <v>Agoda</v>
      </c>
    </row>
    <row r="2582" spans="1:12" x14ac:dyDescent="0.2">
      <c r="A2582" s="2" t="s">
        <v>3017</v>
      </c>
      <c r="B2582" s="2" t="s">
        <v>384</v>
      </c>
      <c r="C2582" s="2" t="s">
        <v>297</v>
      </c>
      <c r="D2582" s="2" t="s">
        <v>33</v>
      </c>
      <c r="E2582" s="2" t="s">
        <v>28</v>
      </c>
      <c r="F2582" s="2">
        <v>2000.85</v>
      </c>
      <c r="G2582" s="2">
        <v>300.13</v>
      </c>
      <c r="H2582" s="2">
        <v>1700.72</v>
      </c>
      <c r="I2582" s="2" t="s">
        <v>29</v>
      </c>
      <c r="J2582" s="4">
        <v>1.1764723176066609</v>
      </c>
      <c r="K2582" t="str">
        <f>_xlfn.XLOOKUP(D2582, dim_channels!A:A, dim_channels!C:C, "Not Found")</f>
        <v>OTA</v>
      </c>
      <c r="L2582" t="str">
        <f>_xlfn.XLOOKUP(D2582, dim_channels!A:A, dim_channels!B:B, "Not Found")</f>
        <v>Booking.com</v>
      </c>
    </row>
    <row r="2583" spans="1:12" x14ac:dyDescent="0.2">
      <c r="A2583" s="3" t="s">
        <v>3018</v>
      </c>
      <c r="B2583" s="3" t="s">
        <v>190</v>
      </c>
      <c r="C2583" s="3" t="s">
        <v>190</v>
      </c>
      <c r="D2583" s="3" t="s">
        <v>52</v>
      </c>
      <c r="E2583" s="3" t="s">
        <v>60</v>
      </c>
      <c r="F2583" s="3">
        <v>18620.75</v>
      </c>
      <c r="G2583" s="3">
        <v>0</v>
      </c>
      <c r="H2583" s="3">
        <v>18620.75</v>
      </c>
      <c r="I2583" s="3" t="s">
        <v>29</v>
      </c>
      <c r="J2583" s="5">
        <v>1</v>
      </c>
      <c r="K2583" t="str">
        <f>_xlfn.XLOOKUP(D2583, dim_channels!A:A, dim_channels!C:C, "Not Found")</f>
        <v>OTA</v>
      </c>
      <c r="L2583" t="str">
        <f>_xlfn.XLOOKUP(D2583, dim_channels!A:A, dim_channels!B:B, "Not Found")</f>
        <v>Agoda</v>
      </c>
    </row>
    <row r="2584" spans="1:12" x14ac:dyDescent="0.2">
      <c r="A2584" s="2" t="s">
        <v>3019</v>
      </c>
      <c r="B2584" s="2" t="s">
        <v>778</v>
      </c>
      <c r="C2584" s="2" t="s">
        <v>468</v>
      </c>
      <c r="D2584" s="2" t="s">
        <v>27</v>
      </c>
      <c r="E2584" s="2" t="s">
        <v>28</v>
      </c>
      <c r="F2584" s="2">
        <v>6268.94</v>
      </c>
      <c r="G2584" s="2">
        <v>1128.4100000000001</v>
      </c>
      <c r="H2584" s="2">
        <v>5140.53</v>
      </c>
      <c r="I2584" s="2" t="s">
        <v>29</v>
      </c>
      <c r="J2584" s="4">
        <v>1.2195123849097269</v>
      </c>
      <c r="K2584" t="str">
        <f>_xlfn.XLOOKUP(D2584, dim_channels!A:A, dim_channels!C:C, "Not Found")</f>
        <v>OTA</v>
      </c>
      <c r="L2584" t="str">
        <f>_xlfn.XLOOKUP(D2584, dim_channels!A:A, dim_channels!B:B, "Not Found")</f>
        <v>Expedia</v>
      </c>
    </row>
    <row r="2585" spans="1:12" x14ac:dyDescent="0.2">
      <c r="A2585" s="3" t="s">
        <v>3020</v>
      </c>
      <c r="B2585" s="3" t="s">
        <v>238</v>
      </c>
      <c r="C2585" s="3" t="s">
        <v>124</v>
      </c>
      <c r="D2585" s="3" t="s">
        <v>45</v>
      </c>
      <c r="E2585" s="3" t="s">
        <v>46</v>
      </c>
      <c r="F2585" s="3">
        <v>3171.56</v>
      </c>
      <c r="G2585" s="3">
        <v>158.58000000000001</v>
      </c>
      <c r="H2585" s="3">
        <v>3012.98</v>
      </c>
      <c r="I2585" s="3" t="s">
        <v>29</v>
      </c>
      <c r="J2585" s="5">
        <v>1.052632277678577</v>
      </c>
      <c r="K2585" t="str">
        <f>_xlfn.XLOOKUP(D2585, dim_channels!A:A, dim_channels!C:C, "Not Found")</f>
        <v>Corporate</v>
      </c>
      <c r="L2585" t="str">
        <f>_xlfn.XLOOKUP(D2585, dim_channels!A:A, dim_channels!B:B, "Not Found")</f>
        <v>Corporate Direct</v>
      </c>
    </row>
    <row r="2586" spans="1:12" x14ac:dyDescent="0.2">
      <c r="A2586" s="2" t="s">
        <v>3021</v>
      </c>
      <c r="B2586" s="2" t="s">
        <v>315</v>
      </c>
      <c r="C2586" s="2" t="s">
        <v>315</v>
      </c>
      <c r="D2586" s="2" t="s">
        <v>64</v>
      </c>
      <c r="E2586" s="2" t="s">
        <v>34</v>
      </c>
      <c r="F2586" s="2">
        <v>6097.88</v>
      </c>
      <c r="G2586" s="2">
        <v>0</v>
      </c>
      <c r="H2586" s="2">
        <v>6097.88</v>
      </c>
      <c r="I2586" s="2" t="s">
        <v>29</v>
      </c>
      <c r="J2586" s="4">
        <v>1</v>
      </c>
      <c r="K2586" t="str">
        <f>_xlfn.XLOOKUP(D2586, dim_channels!A:A, dim_channels!C:C, "Not Found")</f>
        <v>Direct</v>
      </c>
      <c r="L2586" t="str">
        <f>_xlfn.XLOOKUP(D2586, dim_channels!A:A, dim_channels!B:B, "Not Found")</f>
        <v>Direct Website</v>
      </c>
    </row>
    <row r="2587" spans="1:12" x14ac:dyDescent="0.2">
      <c r="A2587" s="3" t="s">
        <v>3022</v>
      </c>
      <c r="B2587" s="3" t="s">
        <v>487</v>
      </c>
      <c r="C2587" s="3" t="s">
        <v>396</v>
      </c>
      <c r="D2587" s="3" t="s">
        <v>33</v>
      </c>
      <c r="E2587" s="3" t="s">
        <v>34</v>
      </c>
      <c r="F2587" s="3">
        <v>17806.79</v>
      </c>
      <c r="G2587" s="3">
        <v>2671.02</v>
      </c>
      <c r="H2587" s="3">
        <v>15135.77</v>
      </c>
      <c r="I2587" s="3" t="s">
        <v>29</v>
      </c>
      <c r="J2587" s="5">
        <v>1.176470704827042</v>
      </c>
      <c r="K2587" t="str">
        <f>_xlfn.XLOOKUP(D2587, dim_channels!A:A, dim_channels!C:C, "Not Found")</f>
        <v>OTA</v>
      </c>
      <c r="L2587" t="str">
        <f>_xlfn.XLOOKUP(D2587, dim_channels!A:A, dim_channels!B:B, "Not Found")</f>
        <v>Booking.com</v>
      </c>
    </row>
    <row r="2588" spans="1:12" x14ac:dyDescent="0.2">
      <c r="A2588" s="2" t="s">
        <v>3023</v>
      </c>
      <c r="B2588" s="2" t="s">
        <v>302</v>
      </c>
      <c r="C2588" s="2" t="s">
        <v>234</v>
      </c>
      <c r="D2588" s="2" t="s">
        <v>27</v>
      </c>
      <c r="E2588" s="2" t="s">
        <v>34</v>
      </c>
      <c r="F2588" s="2">
        <v>4235.8599999999997</v>
      </c>
      <c r="G2588" s="2">
        <v>762.45</v>
      </c>
      <c r="H2588" s="2">
        <v>3473.41</v>
      </c>
      <c r="I2588" s="2" t="s">
        <v>41</v>
      </c>
      <c r="J2588" s="4">
        <v>1.219510509844792</v>
      </c>
      <c r="K2588" t="str">
        <f>_xlfn.XLOOKUP(D2588, dim_channels!A:A, dim_channels!C:C, "Not Found")</f>
        <v>OTA</v>
      </c>
      <c r="L2588" t="str">
        <f>_xlfn.XLOOKUP(D2588, dim_channels!A:A, dim_channels!B:B, "Not Found")</f>
        <v>Expedia</v>
      </c>
    </row>
    <row r="2589" spans="1:12" x14ac:dyDescent="0.2">
      <c r="A2589" s="3" t="s">
        <v>3024</v>
      </c>
      <c r="B2589" s="3" t="s">
        <v>133</v>
      </c>
      <c r="C2589" s="3" t="s">
        <v>996</v>
      </c>
      <c r="D2589" s="3" t="s">
        <v>33</v>
      </c>
      <c r="E2589" s="3" t="s">
        <v>60</v>
      </c>
      <c r="F2589" s="3">
        <v>9436.4500000000007</v>
      </c>
      <c r="G2589" s="3">
        <v>0</v>
      </c>
      <c r="H2589" s="3">
        <v>9436.4500000000007</v>
      </c>
      <c r="I2589" s="3" t="s">
        <v>41</v>
      </c>
      <c r="J2589" s="5">
        <v>1</v>
      </c>
      <c r="K2589" t="str">
        <f>_xlfn.XLOOKUP(D2589, dim_channels!A:A, dim_channels!C:C, "Not Found")</f>
        <v>OTA</v>
      </c>
      <c r="L2589" t="str">
        <f>_xlfn.XLOOKUP(D2589, dim_channels!A:A, dim_channels!B:B, "Not Found")</f>
        <v>Booking.com</v>
      </c>
    </row>
    <row r="2590" spans="1:12" x14ac:dyDescent="0.2">
      <c r="A2590" s="2" t="s">
        <v>3025</v>
      </c>
      <c r="B2590" s="2" t="s">
        <v>276</v>
      </c>
      <c r="C2590" s="2" t="s">
        <v>495</v>
      </c>
      <c r="D2590" s="2" t="s">
        <v>169</v>
      </c>
      <c r="E2590" s="2" t="s">
        <v>46</v>
      </c>
      <c r="F2590" s="2">
        <v>2952.27</v>
      </c>
      <c r="G2590" s="2">
        <v>590.45000000000005</v>
      </c>
      <c r="H2590" s="2">
        <v>2361.8200000000002</v>
      </c>
      <c r="I2590" s="2" t="s">
        <v>41</v>
      </c>
      <c r="J2590" s="4">
        <v>1.249997882988543</v>
      </c>
      <c r="K2590" t="str">
        <f>_xlfn.XLOOKUP(D2590, dim_channels!A:A, dim_channels!C:C, "Not Found")</f>
        <v>GDS</v>
      </c>
      <c r="L2590" t="str">
        <f>_xlfn.XLOOKUP(D2590, dim_channels!A:A, dim_channels!B:B, "Not Found")</f>
        <v>GDS (Amadeus)</v>
      </c>
    </row>
    <row r="2591" spans="1:12" x14ac:dyDescent="0.2">
      <c r="A2591" s="3" t="s">
        <v>3026</v>
      </c>
      <c r="B2591" s="3" t="s">
        <v>605</v>
      </c>
      <c r="C2591" s="3" t="s">
        <v>813</v>
      </c>
      <c r="D2591" s="3" t="s">
        <v>64</v>
      </c>
      <c r="E2591" s="3" t="s">
        <v>115</v>
      </c>
      <c r="F2591" s="3">
        <v>8597</v>
      </c>
      <c r="G2591" s="3">
        <v>0</v>
      </c>
      <c r="H2591" s="3">
        <v>8597</v>
      </c>
      <c r="I2591" s="3" t="s">
        <v>29</v>
      </c>
      <c r="J2591" s="5">
        <v>1</v>
      </c>
      <c r="K2591" t="str">
        <f>_xlfn.XLOOKUP(D2591, dim_channels!A:A, dim_channels!C:C, "Not Found")</f>
        <v>Direct</v>
      </c>
      <c r="L2591" t="str">
        <f>_xlfn.XLOOKUP(D2591, dim_channels!A:A, dim_channels!B:B, "Not Found")</f>
        <v>Direct Website</v>
      </c>
    </row>
    <row r="2592" spans="1:12" x14ac:dyDescent="0.2">
      <c r="A2592" s="2" t="s">
        <v>3027</v>
      </c>
      <c r="B2592" s="2" t="s">
        <v>875</v>
      </c>
      <c r="C2592" s="2" t="s">
        <v>220</v>
      </c>
      <c r="D2592" s="2" t="s">
        <v>27</v>
      </c>
      <c r="E2592" s="2" t="s">
        <v>60</v>
      </c>
      <c r="F2592" s="2">
        <v>2647.81</v>
      </c>
      <c r="G2592" s="2">
        <v>0</v>
      </c>
      <c r="H2592" s="2">
        <v>2647.81</v>
      </c>
      <c r="I2592" s="2" t="s">
        <v>56</v>
      </c>
      <c r="J2592" s="4">
        <v>1</v>
      </c>
      <c r="K2592" t="str">
        <f>_xlfn.XLOOKUP(D2592, dim_channels!A:A, dim_channels!C:C, "Not Found")</f>
        <v>OTA</v>
      </c>
      <c r="L2592" t="str">
        <f>_xlfn.XLOOKUP(D2592, dim_channels!A:A, dim_channels!B:B, "Not Found")</f>
        <v>Expedia</v>
      </c>
    </row>
    <row r="2593" spans="1:12" x14ac:dyDescent="0.2">
      <c r="A2593" s="3" t="s">
        <v>3028</v>
      </c>
      <c r="B2593" s="3" t="s">
        <v>590</v>
      </c>
      <c r="C2593" s="3" t="s">
        <v>351</v>
      </c>
      <c r="D2593" s="3" t="s">
        <v>33</v>
      </c>
      <c r="E2593" s="3" t="s">
        <v>34</v>
      </c>
      <c r="F2593" s="3">
        <v>10212.870000000001</v>
      </c>
      <c r="G2593" s="3">
        <v>1531.93</v>
      </c>
      <c r="H2593" s="3">
        <v>8680.94</v>
      </c>
      <c r="I2593" s="3" t="s">
        <v>29</v>
      </c>
      <c r="J2593" s="5">
        <v>1.176470520473589</v>
      </c>
      <c r="K2593" t="str">
        <f>_xlfn.XLOOKUP(D2593, dim_channels!A:A, dim_channels!C:C, "Not Found")</f>
        <v>OTA</v>
      </c>
      <c r="L2593" t="str">
        <f>_xlfn.XLOOKUP(D2593, dim_channels!A:A, dim_channels!B:B, "Not Found")</f>
        <v>Booking.com</v>
      </c>
    </row>
    <row r="2594" spans="1:12" x14ac:dyDescent="0.2">
      <c r="A2594" s="2" t="s">
        <v>3029</v>
      </c>
      <c r="B2594" s="2" t="s">
        <v>501</v>
      </c>
      <c r="C2594" s="2" t="s">
        <v>190</v>
      </c>
      <c r="D2594" s="2" t="s">
        <v>64</v>
      </c>
      <c r="E2594" s="2" t="s">
        <v>115</v>
      </c>
      <c r="F2594" s="2">
        <v>13195.14</v>
      </c>
      <c r="G2594" s="2">
        <v>0</v>
      </c>
      <c r="H2594" s="2">
        <v>13195.14</v>
      </c>
      <c r="I2594" s="2" t="s">
        <v>41</v>
      </c>
      <c r="J2594" s="4">
        <v>1</v>
      </c>
      <c r="K2594" t="str">
        <f>_xlfn.XLOOKUP(D2594, dim_channels!A:A, dim_channels!C:C, "Not Found")</f>
        <v>Direct</v>
      </c>
      <c r="L2594" t="str">
        <f>_xlfn.XLOOKUP(D2594, dim_channels!A:A, dim_channels!B:B, "Not Found")</f>
        <v>Direct Website</v>
      </c>
    </row>
    <row r="2595" spans="1:12" x14ac:dyDescent="0.2">
      <c r="A2595" s="3" t="s">
        <v>3030</v>
      </c>
      <c r="B2595" s="3" t="s">
        <v>189</v>
      </c>
      <c r="C2595" s="3" t="s">
        <v>317</v>
      </c>
      <c r="D2595" s="3" t="s">
        <v>64</v>
      </c>
      <c r="E2595" s="3" t="s">
        <v>115</v>
      </c>
      <c r="F2595" s="3">
        <v>3067.72</v>
      </c>
      <c r="G2595" s="3">
        <v>0</v>
      </c>
      <c r="H2595" s="3">
        <v>3067.72</v>
      </c>
      <c r="I2595" s="3" t="s">
        <v>56</v>
      </c>
      <c r="J2595" s="5">
        <v>1</v>
      </c>
      <c r="K2595" t="str">
        <f>_xlfn.XLOOKUP(D2595, dim_channels!A:A, dim_channels!C:C, "Not Found")</f>
        <v>Direct</v>
      </c>
      <c r="L2595" t="str">
        <f>_xlfn.XLOOKUP(D2595, dim_channels!A:A, dim_channels!B:B, "Not Found")</f>
        <v>Direct Website</v>
      </c>
    </row>
    <row r="2596" spans="1:12" x14ac:dyDescent="0.2">
      <c r="A2596" s="2" t="s">
        <v>3031</v>
      </c>
      <c r="B2596" s="2" t="s">
        <v>51</v>
      </c>
      <c r="C2596" s="2" t="s">
        <v>126</v>
      </c>
      <c r="D2596" s="2" t="s">
        <v>64</v>
      </c>
      <c r="E2596" s="2" t="s">
        <v>115</v>
      </c>
      <c r="F2596" s="2">
        <v>5425.18</v>
      </c>
      <c r="G2596" s="2">
        <v>0</v>
      </c>
      <c r="H2596" s="2">
        <v>5425.18</v>
      </c>
      <c r="I2596" s="2" t="s">
        <v>29</v>
      </c>
      <c r="J2596" s="4">
        <v>1</v>
      </c>
      <c r="K2596" t="str">
        <f>_xlfn.XLOOKUP(D2596, dim_channels!A:A, dim_channels!C:C, "Not Found")</f>
        <v>Direct</v>
      </c>
      <c r="L2596" t="str">
        <f>_xlfn.XLOOKUP(D2596, dim_channels!A:A, dim_channels!B:B, "Not Found")</f>
        <v>Direct Website</v>
      </c>
    </row>
    <row r="2597" spans="1:12" x14ac:dyDescent="0.2">
      <c r="A2597" s="3" t="s">
        <v>3032</v>
      </c>
      <c r="B2597" s="3" t="s">
        <v>538</v>
      </c>
      <c r="C2597" s="3" t="s">
        <v>1179</v>
      </c>
      <c r="D2597" s="3" t="s">
        <v>169</v>
      </c>
      <c r="E2597" s="3" t="s">
        <v>34</v>
      </c>
      <c r="F2597" s="3">
        <v>9912.92</v>
      </c>
      <c r="G2597" s="3">
        <v>1982.58</v>
      </c>
      <c r="H2597" s="3">
        <v>7930.34</v>
      </c>
      <c r="I2597" s="3" t="s">
        <v>29</v>
      </c>
      <c r="J2597" s="5">
        <v>1.249999369510008</v>
      </c>
      <c r="K2597" t="str">
        <f>_xlfn.XLOOKUP(D2597, dim_channels!A:A, dim_channels!C:C, "Not Found")</f>
        <v>GDS</v>
      </c>
      <c r="L2597" t="str">
        <f>_xlfn.XLOOKUP(D2597, dim_channels!A:A, dim_channels!B:B, "Not Found")</f>
        <v>GDS (Amadeus)</v>
      </c>
    </row>
    <row r="2598" spans="1:12" x14ac:dyDescent="0.2">
      <c r="A2598" s="2" t="s">
        <v>3033</v>
      </c>
      <c r="B2598" s="2" t="s">
        <v>590</v>
      </c>
      <c r="C2598" s="2" t="s">
        <v>171</v>
      </c>
      <c r="D2598" s="2" t="s">
        <v>169</v>
      </c>
      <c r="E2598" s="2" t="s">
        <v>46</v>
      </c>
      <c r="F2598" s="2">
        <v>17049.669999999998</v>
      </c>
      <c r="G2598" s="2">
        <v>3409.93</v>
      </c>
      <c r="H2598" s="2">
        <v>13639.74</v>
      </c>
      <c r="I2598" s="2" t="s">
        <v>56</v>
      </c>
      <c r="J2598" s="4">
        <v>1.249999633424097</v>
      </c>
      <c r="K2598" t="str">
        <f>_xlfn.XLOOKUP(D2598, dim_channels!A:A, dim_channels!C:C, "Not Found")</f>
        <v>GDS</v>
      </c>
      <c r="L2598" t="str">
        <f>_xlfn.XLOOKUP(D2598, dim_channels!A:A, dim_channels!B:B, "Not Found")</f>
        <v>GDS (Amadeus)</v>
      </c>
    </row>
    <row r="2599" spans="1:12" x14ac:dyDescent="0.2">
      <c r="A2599" s="3" t="s">
        <v>3034</v>
      </c>
      <c r="B2599" s="3" t="s">
        <v>520</v>
      </c>
      <c r="C2599" s="3" t="s">
        <v>127</v>
      </c>
      <c r="D2599" s="3" t="s">
        <v>169</v>
      </c>
      <c r="E2599" s="3" t="s">
        <v>34</v>
      </c>
      <c r="F2599" s="3">
        <v>5731.09</v>
      </c>
      <c r="G2599" s="3">
        <v>1146.22</v>
      </c>
      <c r="H2599" s="3">
        <v>4584.87</v>
      </c>
      <c r="I2599" s="3" t="s">
        <v>29</v>
      </c>
      <c r="J2599" s="5">
        <v>1.2500005452717311</v>
      </c>
      <c r="K2599" t="str">
        <f>_xlfn.XLOOKUP(D2599, dim_channels!A:A, dim_channels!C:C, "Not Found")</f>
        <v>GDS</v>
      </c>
      <c r="L2599" t="str">
        <f>_xlfn.XLOOKUP(D2599, dim_channels!A:A, dim_channels!B:B, "Not Found")</f>
        <v>GDS (Amadeus)</v>
      </c>
    </row>
    <row r="2600" spans="1:12" x14ac:dyDescent="0.2">
      <c r="A2600" s="2" t="s">
        <v>3035</v>
      </c>
      <c r="B2600" s="2" t="s">
        <v>136</v>
      </c>
      <c r="C2600" s="2" t="s">
        <v>566</v>
      </c>
      <c r="D2600" s="2" t="s">
        <v>52</v>
      </c>
      <c r="E2600" s="2" t="s">
        <v>60</v>
      </c>
      <c r="F2600" s="2">
        <v>4750.7299999999996</v>
      </c>
      <c r="G2600" s="2">
        <v>0</v>
      </c>
      <c r="H2600" s="2">
        <v>4750.7299999999996</v>
      </c>
      <c r="I2600" s="2" t="s">
        <v>29</v>
      </c>
      <c r="J2600" s="4">
        <v>1</v>
      </c>
      <c r="K2600" t="str">
        <f>_xlfn.XLOOKUP(D2600, dim_channels!A:A, dim_channels!C:C, "Not Found")</f>
        <v>OTA</v>
      </c>
      <c r="L2600" t="str">
        <f>_xlfn.XLOOKUP(D2600, dim_channels!A:A, dim_channels!B:B, "Not Found")</f>
        <v>Agoda</v>
      </c>
    </row>
    <row r="2601" spans="1:12" x14ac:dyDescent="0.2">
      <c r="A2601" s="3" t="s">
        <v>3036</v>
      </c>
      <c r="B2601" s="3" t="s">
        <v>702</v>
      </c>
      <c r="C2601" s="3" t="s">
        <v>817</v>
      </c>
      <c r="D2601" s="3" t="s">
        <v>52</v>
      </c>
      <c r="E2601" s="3" t="s">
        <v>60</v>
      </c>
      <c r="F2601" s="3">
        <v>2311.69</v>
      </c>
      <c r="G2601" s="3">
        <v>0</v>
      </c>
      <c r="H2601" s="3">
        <v>2311.69</v>
      </c>
      <c r="I2601" s="3" t="s">
        <v>41</v>
      </c>
      <c r="J2601" s="5">
        <v>1</v>
      </c>
      <c r="K2601" t="str">
        <f>_xlfn.XLOOKUP(D2601, dim_channels!A:A, dim_channels!C:C, "Not Found")</f>
        <v>OTA</v>
      </c>
      <c r="L2601" t="str">
        <f>_xlfn.XLOOKUP(D2601, dim_channels!A:A, dim_channels!B:B, "Not Found")</f>
        <v>Agoda</v>
      </c>
    </row>
    <row r="2602" spans="1:12" x14ac:dyDescent="0.2">
      <c r="A2602" s="2" t="s">
        <v>3037</v>
      </c>
      <c r="B2602" s="2" t="s">
        <v>76</v>
      </c>
      <c r="C2602" s="2" t="s">
        <v>264</v>
      </c>
      <c r="D2602" s="2" t="s">
        <v>114</v>
      </c>
      <c r="E2602" s="2" t="s">
        <v>115</v>
      </c>
      <c r="F2602" s="2">
        <v>8951.48</v>
      </c>
      <c r="G2602" s="2">
        <v>895.15</v>
      </c>
      <c r="H2602" s="2">
        <v>8056.33</v>
      </c>
      <c r="I2602" s="2" t="s">
        <v>41</v>
      </c>
      <c r="J2602" s="4">
        <v>1.111111386946662</v>
      </c>
      <c r="K2602" t="str">
        <f>_xlfn.XLOOKUP(D2602, dim_channels!A:A, dim_channels!C:C, "Not Found")</f>
        <v>Offline</v>
      </c>
      <c r="L2602" t="str">
        <f>_xlfn.XLOOKUP(D2602, dim_channels!A:A, dim_channels!B:B, "Not Found")</f>
        <v>Travel Agency</v>
      </c>
    </row>
    <row r="2603" spans="1:12" x14ac:dyDescent="0.2">
      <c r="A2603" s="3" t="s">
        <v>3038</v>
      </c>
      <c r="B2603" s="3" t="s">
        <v>132</v>
      </c>
      <c r="C2603" s="3" t="s">
        <v>418</v>
      </c>
      <c r="D2603" s="3" t="s">
        <v>64</v>
      </c>
      <c r="E2603" s="3" t="s">
        <v>115</v>
      </c>
      <c r="F2603" s="3">
        <v>20610.62</v>
      </c>
      <c r="G2603" s="3">
        <v>0</v>
      </c>
      <c r="H2603" s="3">
        <v>20610.62</v>
      </c>
      <c r="I2603" s="3" t="s">
        <v>56</v>
      </c>
      <c r="J2603" s="5">
        <v>1</v>
      </c>
      <c r="K2603" t="str">
        <f>_xlfn.XLOOKUP(D2603, dim_channels!A:A, dim_channels!C:C, "Not Found")</f>
        <v>Direct</v>
      </c>
      <c r="L2603" t="str">
        <f>_xlfn.XLOOKUP(D2603, dim_channels!A:A, dim_channels!B:B, "Not Found")</f>
        <v>Direct Website</v>
      </c>
    </row>
    <row r="2604" spans="1:12" x14ac:dyDescent="0.2">
      <c r="A2604" s="2" t="s">
        <v>3039</v>
      </c>
      <c r="B2604" s="2" t="s">
        <v>94</v>
      </c>
      <c r="C2604" s="2" t="s">
        <v>272</v>
      </c>
      <c r="D2604" s="2" t="s">
        <v>33</v>
      </c>
      <c r="E2604" s="2" t="s">
        <v>34</v>
      </c>
      <c r="F2604" s="2">
        <v>3114.51</v>
      </c>
      <c r="G2604" s="2">
        <v>467.18</v>
      </c>
      <c r="H2604" s="2">
        <v>2647.33</v>
      </c>
      <c r="I2604" s="2" t="s">
        <v>41</v>
      </c>
      <c r="J2604" s="4">
        <v>1.176472143631508</v>
      </c>
      <c r="K2604" t="str">
        <f>_xlfn.XLOOKUP(D2604, dim_channels!A:A, dim_channels!C:C, "Not Found")</f>
        <v>OTA</v>
      </c>
      <c r="L2604" t="str">
        <f>_xlfn.XLOOKUP(D2604, dim_channels!A:A, dim_channels!B:B, "Not Found")</f>
        <v>Booking.com</v>
      </c>
    </row>
    <row r="2605" spans="1:12" x14ac:dyDescent="0.2">
      <c r="A2605" s="3" t="s">
        <v>3040</v>
      </c>
      <c r="B2605" s="3" t="s">
        <v>353</v>
      </c>
      <c r="C2605" s="3" t="s">
        <v>156</v>
      </c>
      <c r="D2605" s="3" t="s">
        <v>33</v>
      </c>
      <c r="E2605" s="3" t="s">
        <v>34</v>
      </c>
      <c r="F2605" s="3">
        <v>6122.1</v>
      </c>
      <c r="G2605" s="3">
        <v>918.32</v>
      </c>
      <c r="H2605" s="3">
        <v>5203.78</v>
      </c>
      <c r="I2605" s="3" t="s">
        <v>29</v>
      </c>
      <c r="J2605" s="5">
        <v>1.1764717186353</v>
      </c>
      <c r="K2605" t="str">
        <f>_xlfn.XLOOKUP(D2605, dim_channels!A:A, dim_channels!C:C, "Not Found")</f>
        <v>OTA</v>
      </c>
      <c r="L2605" t="str">
        <f>_xlfn.XLOOKUP(D2605, dim_channels!A:A, dim_channels!B:B, "Not Found")</f>
        <v>Booking.com</v>
      </c>
    </row>
    <row r="2606" spans="1:12" x14ac:dyDescent="0.2">
      <c r="A2606" s="2" t="s">
        <v>3041</v>
      </c>
      <c r="B2606" s="2" t="s">
        <v>986</v>
      </c>
      <c r="C2606" s="2" t="s">
        <v>346</v>
      </c>
      <c r="D2606" s="2" t="s">
        <v>27</v>
      </c>
      <c r="E2606" s="2" t="s">
        <v>28</v>
      </c>
      <c r="F2606" s="2">
        <v>2886.5</v>
      </c>
      <c r="G2606" s="2">
        <v>519.57000000000005</v>
      </c>
      <c r="H2606" s="2">
        <v>2366.9299999999998</v>
      </c>
      <c r="I2606" s="2" t="s">
        <v>29</v>
      </c>
      <c r="J2606" s="4">
        <v>1.219512195121951</v>
      </c>
      <c r="K2606" t="str">
        <f>_xlfn.XLOOKUP(D2606, dim_channels!A:A, dim_channels!C:C, "Not Found")</f>
        <v>OTA</v>
      </c>
      <c r="L2606" t="str">
        <f>_xlfn.XLOOKUP(D2606, dim_channels!A:A, dim_channels!B:B, "Not Found")</f>
        <v>Expedia</v>
      </c>
    </row>
    <row r="2607" spans="1:12" x14ac:dyDescent="0.2">
      <c r="A2607" s="3" t="s">
        <v>3042</v>
      </c>
      <c r="B2607" s="3" t="s">
        <v>158</v>
      </c>
      <c r="C2607" s="3" t="s">
        <v>762</v>
      </c>
      <c r="D2607" s="3" t="s">
        <v>52</v>
      </c>
      <c r="E2607" s="3" t="s">
        <v>34</v>
      </c>
      <c r="F2607" s="3">
        <v>13418.16</v>
      </c>
      <c r="G2607" s="3">
        <v>1610.18</v>
      </c>
      <c r="H2607" s="3">
        <v>11807.98</v>
      </c>
      <c r="I2607" s="3" t="s">
        <v>29</v>
      </c>
      <c r="J2607" s="5">
        <v>1.136363713353173</v>
      </c>
      <c r="K2607" t="str">
        <f>_xlfn.XLOOKUP(D2607, dim_channels!A:A, dim_channels!C:C, "Not Found")</f>
        <v>OTA</v>
      </c>
      <c r="L2607" t="str">
        <f>_xlfn.XLOOKUP(D2607, dim_channels!A:A, dim_channels!B:B, "Not Found")</f>
        <v>Agoda</v>
      </c>
    </row>
    <row r="2608" spans="1:12" x14ac:dyDescent="0.2">
      <c r="A2608" s="2" t="s">
        <v>3043</v>
      </c>
      <c r="B2608" s="2" t="s">
        <v>69</v>
      </c>
      <c r="C2608" s="2" t="s">
        <v>749</v>
      </c>
      <c r="D2608" s="2" t="s">
        <v>33</v>
      </c>
      <c r="E2608" s="2" t="s">
        <v>60</v>
      </c>
      <c r="F2608" s="2">
        <v>19637.93</v>
      </c>
      <c r="G2608" s="2">
        <v>0</v>
      </c>
      <c r="H2608" s="2">
        <v>19637.93</v>
      </c>
      <c r="I2608" s="2" t="s">
        <v>29</v>
      </c>
      <c r="J2608" s="4">
        <v>1</v>
      </c>
      <c r="K2608" t="str">
        <f>_xlfn.XLOOKUP(D2608, dim_channels!A:A, dim_channels!C:C, "Not Found")</f>
        <v>OTA</v>
      </c>
      <c r="L2608" t="str">
        <f>_xlfn.XLOOKUP(D2608, dim_channels!A:A, dim_channels!B:B, "Not Found")</f>
        <v>Booking.com</v>
      </c>
    </row>
    <row r="2609" spans="1:12" x14ac:dyDescent="0.2">
      <c r="A2609" s="3" t="s">
        <v>3044</v>
      </c>
      <c r="B2609" s="3" t="s">
        <v>278</v>
      </c>
      <c r="C2609" s="3" t="s">
        <v>437</v>
      </c>
      <c r="D2609" s="3" t="s">
        <v>33</v>
      </c>
      <c r="E2609" s="3" t="s">
        <v>60</v>
      </c>
      <c r="F2609" s="3">
        <v>5696.3</v>
      </c>
      <c r="G2609" s="3">
        <v>0</v>
      </c>
      <c r="H2609" s="3">
        <v>5696.3</v>
      </c>
      <c r="I2609" s="3" t="s">
        <v>29</v>
      </c>
      <c r="J2609" s="5">
        <v>1</v>
      </c>
      <c r="K2609" t="str">
        <f>_xlfn.XLOOKUP(D2609, dim_channels!A:A, dim_channels!C:C, "Not Found")</f>
        <v>OTA</v>
      </c>
      <c r="L2609" t="str">
        <f>_xlfn.XLOOKUP(D2609, dim_channels!A:A, dim_channels!B:B, "Not Found")</f>
        <v>Booking.com</v>
      </c>
    </row>
    <row r="2610" spans="1:12" x14ac:dyDescent="0.2">
      <c r="A2610" s="2" t="s">
        <v>3045</v>
      </c>
      <c r="B2610" s="2" t="s">
        <v>741</v>
      </c>
      <c r="C2610" s="2" t="s">
        <v>741</v>
      </c>
      <c r="D2610" s="2" t="s">
        <v>52</v>
      </c>
      <c r="E2610" s="2" t="s">
        <v>60</v>
      </c>
      <c r="F2610" s="2">
        <v>5495.24</v>
      </c>
      <c r="G2610" s="2">
        <v>0</v>
      </c>
      <c r="H2610" s="2">
        <v>5495.24</v>
      </c>
      <c r="I2610" s="2" t="s">
        <v>29</v>
      </c>
      <c r="J2610" s="4">
        <v>1</v>
      </c>
      <c r="K2610" t="str">
        <f>_xlfn.XLOOKUP(D2610, dim_channels!A:A, dim_channels!C:C, "Not Found")</f>
        <v>OTA</v>
      </c>
      <c r="L2610" t="str">
        <f>_xlfn.XLOOKUP(D2610, dim_channels!A:A, dim_channels!B:B, "Not Found")</f>
        <v>Agoda</v>
      </c>
    </row>
    <row r="2611" spans="1:12" x14ac:dyDescent="0.2">
      <c r="A2611" s="3" t="s">
        <v>3046</v>
      </c>
      <c r="B2611" s="3" t="s">
        <v>159</v>
      </c>
      <c r="C2611" s="3" t="s">
        <v>817</v>
      </c>
      <c r="D2611" s="3" t="s">
        <v>33</v>
      </c>
      <c r="E2611" s="3" t="s">
        <v>60</v>
      </c>
      <c r="F2611" s="3">
        <v>7691.47</v>
      </c>
      <c r="G2611" s="3">
        <v>0</v>
      </c>
      <c r="H2611" s="3">
        <v>7691.47</v>
      </c>
      <c r="I2611" s="3" t="s">
        <v>29</v>
      </c>
      <c r="J2611" s="5">
        <v>1</v>
      </c>
      <c r="K2611" t="str">
        <f>_xlfn.XLOOKUP(D2611, dim_channels!A:A, dim_channels!C:C, "Not Found")</f>
        <v>OTA</v>
      </c>
      <c r="L2611" t="str">
        <f>_xlfn.XLOOKUP(D2611, dim_channels!A:A, dim_channels!B:B, "Not Found")</f>
        <v>Booking.com</v>
      </c>
    </row>
    <row r="2612" spans="1:12" x14ac:dyDescent="0.2">
      <c r="A2612" s="2" t="s">
        <v>3047</v>
      </c>
      <c r="B2612" s="2" t="s">
        <v>286</v>
      </c>
      <c r="C2612" s="2" t="s">
        <v>426</v>
      </c>
      <c r="D2612" s="2" t="s">
        <v>114</v>
      </c>
      <c r="E2612" s="2" t="s">
        <v>46</v>
      </c>
      <c r="F2612" s="2">
        <v>8319.24</v>
      </c>
      <c r="G2612" s="2">
        <v>831.92</v>
      </c>
      <c r="H2612" s="2">
        <v>7487.32</v>
      </c>
      <c r="I2612" s="2" t="s">
        <v>56</v>
      </c>
      <c r="J2612" s="4">
        <v>1.1111105175149449</v>
      </c>
      <c r="K2612" t="str">
        <f>_xlfn.XLOOKUP(D2612, dim_channels!A:A, dim_channels!C:C, "Not Found")</f>
        <v>Offline</v>
      </c>
      <c r="L2612" t="str">
        <f>_xlfn.XLOOKUP(D2612, dim_channels!A:A, dim_channels!B:B, "Not Found")</f>
        <v>Travel Agency</v>
      </c>
    </row>
    <row r="2613" spans="1:12" x14ac:dyDescent="0.2">
      <c r="A2613" s="3" t="s">
        <v>3048</v>
      </c>
      <c r="B2613" s="3" t="s">
        <v>410</v>
      </c>
      <c r="C2613" s="3" t="s">
        <v>685</v>
      </c>
      <c r="D2613" s="3" t="s">
        <v>206</v>
      </c>
      <c r="E2613" s="3" t="s">
        <v>207</v>
      </c>
      <c r="F2613" s="3">
        <v>11424.74</v>
      </c>
      <c r="G2613" s="3">
        <v>0</v>
      </c>
      <c r="H2613" s="3">
        <v>11424.74</v>
      </c>
      <c r="I2613" s="3" t="s">
        <v>29</v>
      </c>
      <c r="J2613" s="5">
        <v>1</v>
      </c>
      <c r="K2613" t="str">
        <f>_xlfn.XLOOKUP(D2613, dim_channels!A:A, dim_channels!C:C, "Not Found")</f>
        <v>Direct</v>
      </c>
      <c r="L2613" t="str">
        <f>_xlfn.XLOOKUP(D2613, dim_channels!A:A, dim_channels!B:B, "Not Found")</f>
        <v>Walk-in</v>
      </c>
    </row>
    <row r="2614" spans="1:12" x14ac:dyDescent="0.2">
      <c r="A2614" s="2" t="s">
        <v>3049</v>
      </c>
      <c r="B2614" s="2" t="s">
        <v>1035</v>
      </c>
      <c r="C2614" s="2" t="s">
        <v>155</v>
      </c>
      <c r="D2614" s="2" t="s">
        <v>27</v>
      </c>
      <c r="E2614" s="2" t="s">
        <v>60</v>
      </c>
      <c r="F2614" s="2">
        <v>6857.59</v>
      </c>
      <c r="G2614" s="2">
        <v>0</v>
      </c>
      <c r="H2614" s="2">
        <v>6857.59</v>
      </c>
      <c r="I2614" s="2" t="s">
        <v>29</v>
      </c>
      <c r="J2614" s="4">
        <v>1</v>
      </c>
      <c r="K2614" t="str">
        <f>_xlfn.XLOOKUP(D2614, dim_channels!A:A, dim_channels!C:C, "Not Found")</f>
        <v>OTA</v>
      </c>
      <c r="L2614" t="str">
        <f>_xlfn.XLOOKUP(D2614, dim_channels!A:A, dim_channels!B:B, "Not Found")</f>
        <v>Expedia</v>
      </c>
    </row>
    <row r="2615" spans="1:12" x14ac:dyDescent="0.2">
      <c r="A2615" s="3" t="s">
        <v>3050</v>
      </c>
      <c r="B2615" s="3" t="s">
        <v>543</v>
      </c>
      <c r="C2615" s="3" t="s">
        <v>566</v>
      </c>
      <c r="D2615" s="3" t="s">
        <v>52</v>
      </c>
      <c r="E2615" s="3" t="s">
        <v>34</v>
      </c>
      <c r="F2615" s="3">
        <v>5108.3599999999997</v>
      </c>
      <c r="G2615" s="3">
        <v>613</v>
      </c>
      <c r="H2615" s="3">
        <v>4495.3599999999997</v>
      </c>
      <c r="I2615" s="3" t="s">
        <v>41</v>
      </c>
      <c r="J2615" s="5">
        <v>1.1363628274487469</v>
      </c>
      <c r="K2615" t="str">
        <f>_xlfn.XLOOKUP(D2615, dim_channels!A:A, dim_channels!C:C, "Not Found")</f>
        <v>OTA</v>
      </c>
      <c r="L2615" t="str">
        <f>_xlfn.XLOOKUP(D2615, dim_channels!A:A, dim_channels!B:B, "Not Found")</f>
        <v>Agoda</v>
      </c>
    </row>
    <row r="2616" spans="1:12" x14ac:dyDescent="0.2">
      <c r="A2616" s="2" t="s">
        <v>3051</v>
      </c>
      <c r="B2616" s="2" t="s">
        <v>1110</v>
      </c>
      <c r="C2616" s="2" t="s">
        <v>276</v>
      </c>
      <c r="D2616" s="2" t="s">
        <v>33</v>
      </c>
      <c r="E2616" s="2" t="s">
        <v>60</v>
      </c>
      <c r="F2616" s="2">
        <v>5322.18</v>
      </c>
      <c r="G2616" s="2">
        <v>0</v>
      </c>
      <c r="H2616" s="2">
        <v>5322.18</v>
      </c>
      <c r="I2616" s="2" t="s">
        <v>29</v>
      </c>
      <c r="J2616" s="4">
        <v>1</v>
      </c>
      <c r="K2616" t="str">
        <f>_xlfn.XLOOKUP(D2616, dim_channels!A:A, dim_channels!C:C, "Not Found")</f>
        <v>OTA</v>
      </c>
      <c r="L2616" t="str">
        <f>_xlfn.XLOOKUP(D2616, dim_channels!A:A, dim_channels!B:B, "Not Found")</f>
        <v>Booking.com</v>
      </c>
    </row>
    <row r="2617" spans="1:12" x14ac:dyDescent="0.2">
      <c r="A2617" s="3" t="s">
        <v>3052</v>
      </c>
      <c r="B2617" s="3" t="s">
        <v>515</v>
      </c>
      <c r="C2617" s="3" t="s">
        <v>520</v>
      </c>
      <c r="D2617" s="3" t="s">
        <v>52</v>
      </c>
      <c r="E2617" s="3" t="s">
        <v>60</v>
      </c>
      <c r="F2617" s="3">
        <v>10440.43</v>
      </c>
      <c r="G2617" s="3">
        <v>0</v>
      </c>
      <c r="H2617" s="3">
        <v>10440.43</v>
      </c>
      <c r="I2617" s="3" t="s">
        <v>29</v>
      </c>
      <c r="J2617" s="5">
        <v>1</v>
      </c>
      <c r="K2617" t="str">
        <f>_xlfn.XLOOKUP(D2617, dim_channels!A:A, dim_channels!C:C, "Not Found")</f>
        <v>OTA</v>
      </c>
      <c r="L2617" t="str">
        <f>_xlfn.XLOOKUP(D2617, dim_channels!A:A, dim_channels!B:B, "Not Found")</f>
        <v>Agoda</v>
      </c>
    </row>
    <row r="2618" spans="1:12" x14ac:dyDescent="0.2">
      <c r="A2618" s="2" t="s">
        <v>3053</v>
      </c>
      <c r="B2618" s="2" t="s">
        <v>401</v>
      </c>
      <c r="C2618" s="2" t="s">
        <v>246</v>
      </c>
      <c r="D2618" s="2" t="s">
        <v>64</v>
      </c>
      <c r="E2618" s="2" t="s">
        <v>115</v>
      </c>
      <c r="F2618" s="2">
        <v>11252.32</v>
      </c>
      <c r="G2618" s="2">
        <v>0</v>
      </c>
      <c r="H2618" s="2">
        <v>11252.32</v>
      </c>
      <c r="I2618" s="2" t="s">
        <v>29</v>
      </c>
      <c r="J2618" s="4">
        <v>1</v>
      </c>
      <c r="K2618" t="str">
        <f>_xlfn.XLOOKUP(D2618, dim_channels!A:A, dim_channels!C:C, "Not Found")</f>
        <v>Direct</v>
      </c>
      <c r="L2618" t="str">
        <f>_xlfn.XLOOKUP(D2618, dim_channels!A:A, dim_channels!B:B, "Not Found")</f>
        <v>Direct Website</v>
      </c>
    </row>
    <row r="2619" spans="1:12" x14ac:dyDescent="0.2">
      <c r="A2619" s="3" t="s">
        <v>3054</v>
      </c>
      <c r="B2619" s="3" t="s">
        <v>82</v>
      </c>
      <c r="C2619" s="3" t="s">
        <v>335</v>
      </c>
      <c r="D2619" s="3" t="s">
        <v>52</v>
      </c>
      <c r="E2619" s="3" t="s">
        <v>34</v>
      </c>
      <c r="F2619" s="3">
        <v>5377.69</v>
      </c>
      <c r="G2619" s="3">
        <v>645.32000000000005</v>
      </c>
      <c r="H2619" s="3">
        <v>4732.37</v>
      </c>
      <c r="I2619" s="3" t="s">
        <v>29</v>
      </c>
      <c r="J2619" s="5">
        <v>1.1363629640116899</v>
      </c>
      <c r="K2619" t="str">
        <f>_xlfn.XLOOKUP(D2619, dim_channels!A:A, dim_channels!C:C, "Not Found")</f>
        <v>OTA</v>
      </c>
      <c r="L2619" t="str">
        <f>_xlfn.XLOOKUP(D2619, dim_channels!A:A, dim_channels!B:B, "Not Found")</f>
        <v>Agoda</v>
      </c>
    </row>
    <row r="2620" spans="1:12" x14ac:dyDescent="0.2">
      <c r="A2620" s="2" t="s">
        <v>3055</v>
      </c>
      <c r="B2620" s="2" t="s">
        <v>155</v>
      </c>
      <c r="C2620" s="2" t="s">
        <v>463</v>
      </c>
      <c r="D2620" s="2" t="s">
        <v>33</v>
      </c>
      <c r="E2620" s="2" t="s">
        <v>60</v>
      </c>
      <c r="F2620" s="2">
        <v>15761.31</v>
      </c>
      <c r="G2620" s="2">
        <v>0</v>
      </c>
      <c r="H2620" s="2">
        <v>15761.31</v>
      </c>
      <c r="I2620" s="2" t="s">
        <v>29</v>
      </c>
      <c r="J2620" s="4">
        <v>1</v>
      </c>
      <c r="K2620" t="str">
        <f>_xlfn.XLOOKUP(D2620, dim_channels!A:A, dim_channels!C:C, "Not Found")</f>
        <v>OTA</v>
      </c>
      <c r="L2620" t="str">
        <f>_xlfn.XLOOKUP(D2620, dim_channels!A:A, dim_channels!B:B, "Not Found")</f>
        <v>Booking.com</v>
      </c>
    </row>
    <row r="2621" spans="1:12" x14ac:dyDescent="0.2">
      <c r="A2621" s="3" t="s">
        <v>3056</v>
      </c>
      <c r="B2621" s="3" t="s">
        <v>247</v>
      </c>
      <c r="C2621" s="3" t="s">
        <v>789</v>
      </c>
      <c r="D2621" s="3" t="s">
        <v>64</v>
      </c>
      <c r="E2621" s="3" t="s">
        <v>34</v>
      </c>
      <c r="F2621" s="3">
        <v>9506.61</v>
      </c>
      <c r="G2621" s="3">
        <v>0</v>
      </c>
      <c r="H2621" s="3">
        <v>9506.61</v>
      </c>
      <c r="I2621" s="3" t="s">
        <v>41</v>
      </c>
      <c r="J2621" s="5">
        <v>1</v>
      </c>
      <c r="K2621" t="str">
        <f>_xlfn.XLOOKUP(D2621, dim_channels!A:A, dim_channels!C:C, "Not Found")</f>
        <v>Direct</v>
      </c>
      <c r="L2621" t="str">
        <f>_xlfn.XLOOKUP(D2621, dim_channels!A:A, dim_channels!B:B, "Not Found")</f>
        <v>Direct Website</v>
      </c>
    </row>
    <row r="2622" spans="1:12" x14ac:dyDescent="0.2">
      <c r="A2622" s="2" t="s">
        <v>3057</v>
      </c>
      <c r="B2622" s="2" t="s">
        <v>334</v>
      </c>
      <c r="C2622" s="2" t="s">
        <v>55</v>
      </c>
      <c r="D2622" s="2" t="s">
        <v>45</v>
      </c>
      <c r="E2622" s="2" t="s">
        <v>46</v>
      </c>
      <c r="F2622" s="2">
        <v>8424.0400000000009</v>
      </c>
      <c r="G2622" s="2">
        <v>421.2</v>
      </c>
      <c r="H2622" s="2">
        <v>8002.84</v>
      </c>
      <c r="I2622" s="2" t="s">
        <v>29</v>
      </c>
      <c r="J2622" s="4">
        <v>1.052631315882862</v>
      </c>
      <c r="K2622" t="str">
        <f>_xlfn.XLOOKUP(D2622, dim_channels!A:A, dim_channels!C:C, "Not Found")</f>
        <v>Corporate</v>
      </c>
      <c r="L2622" t="str">
        <f>_xlfn.XLOOKUP(D2622, dim_channels!A:A, dim_channels!B:B, "Not Found")</f>
        <v>Corporate Direct</v>
      </c>
    </row>
    <row r="2623" spans="1:12" x14ac:dyDescent="0.2">
      <c r="A2623" s="3" t="s">
        <v>3058</v>
      </c>
      <c r="B2623" s="3" t="s">
        <v>534</v>
      </c>
      <c r="C2623" s="3" t="s">
        <v>612</v>
      </c>
      <c r="D2623" s="3" t="s">
        <v>45</v>
      </c>
      <c r="E2623" s="3" t="s">
        <v>46</v>
      </c>
      <c r="F2623" s="3">
        <v>3784.66</v>
      </c>
      <c r="G2623" s="3">
        <v>189.23</v>
      </c>
      <c r="H2623" s="3">
        <v>3595.43</v>
      </c>
      <c r="I2623" s="3" t="s">
        <v>29</v>
      </c>
      <c r="J2623" s="5">
        <v>1.0526307006394231</v>
      </c>
      <c r="K2623" t="str">
        <f>_xlfn.XLOOKUP(D2623, dim_channels!A:A, dim_channels!C:C, "Not Found")</f>
        <v>Corporate</v>
      </c>
      <c r="L2623" t="str">
        <f>_xlfn.XLOOKUP(D2623, dim_channels!A:A, dim_channels!B:B, "Not Found")</f>
        <v>Corporate Direct</v>
      </c>
    </row>
    <row r="2624" spans="1:12" x14ac:dyDescent="0.2">
      <c r="A2624" s="2" t="s">
        <v>3059</v>
      </c>
      <c r="B2624" s="2" t="s">
        <v>123</v>
      </c>
      <c r="C2624" s="2" t="s">
        <v>285</v>
      </c>
      <c r="D2624" s="2" t="s">
        <v>52</v>
      </c>
      <c r="E2624" s="2" t="s">
        <v>34</v>
      </c>
      <c r="F2624" s="2">
        <v>2274.0100000000002</v>
      </c>
      <c r="G2624" s="2">
        <v>272.88</v>
      </c>
      <c r="H2624" s="2">
        <v>2001.13</v>
      </c>
      <c r="I2624" s="2" t="s">
        <v>29</v>
      </c>
      <c r="J2624" s="4">
        <v>1.1363629549304639</v>
      </c>
      <c r="K2624" t="str">
        <f>_xlfn.XLOOKUP(D2624, dim_channels!A:A, dim_channels!C:C, "Not Found")</f>
        <v>OTA</v>
      </c>
      <c r="L2624" t="str">
        <f>_xlfn.XLOOKUP(D2624, dim_channels!A:A, dim_channels!B:B, "Not Found")</f>
        <v>Agoda</v>
      </c>
    </row>
    <row r="2625" spans="1:12" x14ac:dyDescent="0.2">
      <c r="A2625" s="3" t="s">
        <v>3060</v>
      </c>
      <c r="B2625" s="3" t="s">
        <v>370</v>
      </c>
      <c r="C2625" s="3" t="s">
        <v>193</v>
      </c>
      <c r="D2625" s="3" t="s">
        <v>52</v>
      </c>
      <c r="E2625" s="3" t="s">
        <v>34</v>
      </c>
      <c r="F2625" s="3">
        <v>12784.16</v>
      </c>
      <c r="G2625" s="3">
        <v>1534.1</v>
      </c>
      <c r="H2625" s="3">
        <v>11250.06</v>
      </c>
      <c r="I2625" s="3" t="s">
        <v>29</v>
      </c>
      <c r="J2625" s="5">
        <v>1.1363637171712859</v>
      </c>
      <c r="K2625" t="str">
        <f>_xlfn.XLOOKUP(D2625, dim_channels!A:A, dim_channels!C:C, "Not Found")</f>
        <v>OTA</v>
      </c>
      <c r="L2625" t="str">
        <f>_xlfn.XLOOKUP(D2625, dim_channels!A:A, dim_channels!B:B, "Not Found")</f>
        <v>Agoda</v>
      </c>
    </row>
    <row r="2626" spans="1:12" x14ac:dyDescent="0.2">
      <c r="A2626" s="2" t="s">
        <v>3061</v>
      </c>
      <c r="B2626" s="2" t="s">
        <v>112</v>
      </c>
      <c r="C2626" s="2" t="s">
        <v>210</v>
      </c>
      <c r="D2626" s="2" t="s">
        <v>33</v>
      </c>
      <c r="E2626" s="2" t="s">
        <v>60</v>
      </c>
      <c r="F2626" s="2">
        <v>9019.86</v>
      </c>
      <c r="G2626" s="2">
        <v>0</v>
      </c>
      <c r="H2626" s="2">
        <v>9019.86</v>
      </c>
      <c r="I2626" s="2" t="s">
        <v>29</v>
      </c>
      <c r="J2626" s="4">
        <v>1</v>
      </c>
      <c r="K2626" t="str">
        <f>_xlfn.XLOOKUP(D2626, dim_channels!A:A, dim_channels!C:C, "Not Found")</f>
        <v>OTA</v>
      </c>
      <c r="L2626" t="str">
        <f>_xlfn.XLOOKUP(D2626, dim_channels!A:A, dim_channels!B:B, "Not Found")</f>
        <v>Booking.com</v>
      </c>
    </row>
    <row r="2627" spans="1:12" x14ac:dyDescent="0.2">
      <c r="A2627" s="3" t="s">
        <v>3062</v>
      </c>
      <c r="B2627" s="3" t="s">
        <v>186</v>
      </c>
      <c r="C2627" s="3" t="s">
        <v>443</v>
      </c>
      <c r="D2627" s="3" t="s">
        <v>33</v>
      </c>
      <c r="E2627" s="3" t="s">
        <v>60</v>
      </c>
      <c r="F2627" s="3">
        <v>20055.96</v>
      </c>
      <c r="G2627" s="3">
        <v>0</v>
      </c>
      <c r="H2627" s="3">
        <v>20055.96</v>
      </c>
      <c r="I2627" s="3" t="s">
        <v>29</v>
      </c>
      <c r="J2627" s="5">
        <v>1</v>
      </c>
      <c r="K2627" t="str">
        <f>_xlfn.XLOOKUP(D2627, dim_channels!A:A, dim_channels!C:C, "Not Found")</f>
        <v>OTA</v>
      </c>
      <c r="L2627" t="str">
        <f>_xlfn.XLOOKUP(D2627, dim_channels!A:A, dim_channels!B:B, "Not Found")</f>
        <v>Booking.com</v>
      </c>
    </row>
    <row r="2628" spans="1:12" x14ac:dyDescent="0.2">
      <c r="A2628" s="2" t="s">
        <v>3063</v>
      </c>
      <c r="B2628" s="2" t="s">
        <v>303</v>
      </c>
      <c r="C2628" s="2" t="s">
        <v>983</v>
      </c>
      <c r="D2628" s="2" t="s">
        <v>64</v>
      </c>
      <c r="E2628" s="2" t="s">
        <v>115</v>
      </c>
      <c r="F2628" s="2">
        <v>29208.57</v>
      </c>
      <c r="G2628" s="2">
        <v>0</v>
      </c>
      <c r="H2628" s="2">
        <v>29208.57</v>
      </c>
      <c r="I2628" s="2" t="s">
        <v>56</v>
      </c>
      <c r="J2628" s="4">
        <v>1</v>
      </c>
      <c r="K2628" t="str">
        <f>_xlfn.XLOOKUP(D2628, dim_channels!A:A, dim_channels!C:C, "Not Found")</f>
        <v>Direct</v>
      </c>
      <c r="L2628" t="str">
        <f>_xlfn.XLOOKUP(D2628, dim_channels!A:A, dim_channels!B:B, "Not Found")</f>
        <v>Direct Website</v>
      </c>
    </row>
    <row r="2629" spans="1:12" x14ac:dyDescent="0.2">
      <c r="A2629" s="3" t="s">
        <v>3064</v>
      </c>
      <c r="B2629" s="3" t="s">
        <v>655</v>
      </c>
      <c r="C2629" s="3" t="s">
        <v>492</v>
      </c>
      <c r="D2629" s="3" t="s">
        <v>114</v>
      </c>
      <c r="E2629" s="3" t="s">
        <v>46</v>
      </c>
      <c r="F2629" s="3">
        <v>17160.41</v>
      </c>
      <c r="G2629" s="3">
        <v>1716.04</v>
      </c>
      <c r="H2629" s="3">
        <v>15444.37</v>
      </c>
      <c r="I2629" s="3" t="s">
        <v>56</v>
      </c>
      <c r="J2629" s="5">
        <v>1.1111110391683181</v>
      </c>
      <c r="K2629" t="str">
        <f>_xlfn.XLOOKUP(D2629, dim_channels!A:A, dim_channels!C:C, "Not Found")</f>
        <v>Offline</v>
      </c>
      <c r="L2629" t="str">
        <f>_xlfn.XLOOKUP(D2629, dim_channels!A:A, dim_channels!B:B, "Not Found")</f>
        <v>Travel Agency</v>
      </c>
    </row>
    <row r="2630" spans="1:12" x14ac:dyDescent="0.2">
      <c r="A2630" s="2" t="s">
        <v>3065</v>
      </c>
      <c r="B2630" s="2" t="s">
        <v>515</v>
      </c>
      <c r="C2630" s="2" t="s">
        <v>822</v>
      </c>
      <c r="D2630" s="2" t="s">
        <v>52</v>
      </c>
      <c r="E2630" s="2" t="s">
        <v>60</v>
      </c>
      <c r="F2630" s="2">
        <v>4221.58</v>
      </c>
      <c r="G2630" s="2">
        <v>0</v>
      </c>
      <c r="H2630" s="2">
        <v>4221.58</v>
      </c>
      <c r="I2630" s="2" t="s">
        <v>29</v>
      </c>
      <c r="J2630" s="4">
        <v>1</v>
      </c>
      <c r="K2630" t="str">
        <f>_xlfn.XLOOKUP(D2630, dim_channels!A:A, dim_channels!C:C, "Not Found")</f>
        <v>OTA</v>
      </c>
      <c r="L2630" t="str">
        <f>_xlfn.XLOOKUP(D2630, dim_channels!A:A, dim_channels!B:B, "Not Found")</f>
        <v>Agoda</v>
      </c>
    </row>
    <row r="2631" spans="1:12" x14ac:dyDescent="0.2">
      <c r="A2631" s="3" t="s">
        <v>3066</v>
      </c>
      <c r="B2631" s="3" t="s">
        <v>917</v>
      </c>
      <c r="C2631" s="3" t="s">
        <v>3067</v>
      </c>
      <c r="D2631" s="3" t="s">
        <v>27</v>
      </c>
      <c r="E2631" s="3" t="s">
        <v>28</v>
      </c>
      <c r="F2631" s="3">
        <v>6649.33</v>
      </c>
      <c r="G2631" s="3">
        <v>1196.8800000000001</v>
      </c>
      <c r="H2631" s="3">
        <v>5452.45</v>
      </c>
      <c r="I2631" s="3" t="s">
        <v>56</v>
      </c>
      <c r="J2631" s="5">
        <v>1.2195123293198471</v>
      </c>
      <c r="K2631" t="str">
        <f>_xlfn.XLOOKUP(D2631, dim_channels!A:A, dim_channels!C:C, "Not Found")</f>
        <v>OTA</v>
      </c>
      <c r="L2631" t="str">
        <f>_xlfn.XLOOKUP(D2631, dim_channels!A:A, dim_channels!B:B, "Not Found")</f>
        <v>Expedia</v>
      </c>
    </row>
    <row r="2632" spans="1:12" x14ac:dyDescent="0.2">
      <c r="A2632" s="2" t="s">
        <v>3068</v>
      </c>
      <c r="B2632" s="2" t="s">
        <v>378</v>
      </c>
      <c r="C2632" s="2" t="s">
        <v>454</v>
      </c>
      <c r="D2632" s="2" t="s">
        <v>45</v>
      </c>
      <c r="E2632" s="2" t="s">
        <v>46</v>
      </c>
      <c r="F2632" s="2">
        <v>2390.6999999999998</v>
      </c>
      <c r="G2632" s="2">
        <v>119.54</v>
      </c>
      <c r="H2632" s="2">
        <v>2271.16</v>
      </c>
      <c r="I2632" s="2" t="s">
        <v>56</v>
      </c>
      <c r="J2632" s="4">
        <v>1.052633896334912</v>
      </c>
      <c r="K2632" t="str">
        <f>_xlfn.XLOOKUP(D2632, dim_channels!A:A, dim_channels!C:C, "Not Found")</f>
        <v>Corporate</v>
      </c>
      <c r="L2632" t="str">
        <f>_xlfn.XLOOKUP(D2632, dim_channels!A:A, dim_channels!B:B, "Not Found")</f>
        <v>Corporate Direct</v>
      </c>
    </row>
    <row r="2633" spans="1:12" x14ac:dyDescent="0.2">
      <c r="A2633" s="3" t="s">
        <v>3069</v>
      </c>
      <c r="B2633" s="3" t="s">
        <v>213</v>
      </c>
      <c r="C2633" s="3" t="s">
        <v>420</v>
      </c>
      <c r="D2633" s="3" t="s">
        <v>27</v>
      </c>
      <c r="E2633" s="3" t="s">
        <v>60</v>
      </c>
      <c r="F2633" s="3">
        <v>3186.56</v>
      </c>
      <c r="G2633" s="3">
        <v>0</v>
      </c>
      <c r="H2633" s="3">
        <v>3186.56</v>
      </c>
      <c r="I2633" s="3" t="s">
        <v>29</v>
      </c>
      <c r="J2633" s="5">
        <v>1</v>
      </c>
      <c r="K2633" t="str">
        <f>_xlfn.XLOOKUP(D2633, dim_channels!A:A, dim_channels!C:C, "Not Found")</f>
        <v>OTA</v>
      </c>
      <c r="L2633" t="str">
        <f>_xlfn.XLOOKUP(D2633, dim_channels!A:A, dim_channels!B:B, "Not Found")</f>
        <v>Expedia</v>
      </c>
    </row>
    <row r="2634" spans="1:12" x14ac:dyDescent="0.2">
      <c r="A2634" s="2" t="s">
        <v>3070</v>
      </c>
      <c r="B2634" s="2" t="s">
        <v>215</v>
      </c>
      <c r="C2634" s="2" t="s">
        <v>478</v>
      </c>
      <c r="D2634" s="2" t="s">
        <v>27</v>
      </c>
      <c r="E2634" s="2" t="s">
        <v>28</v>
      </c>
      <c r="F2634" s="2">
        <v>11619.05</v>
      </c>
      <c r="G2634" s="2">
        <v>2091.4299999999998</v>
      </c>
      <c r="H2634" s="2">
        <v>9527.6200000000008</v>
      </c>
      <c r="I2634" s="2" t="s">
        <v>29</v>
      </c>
      <c r="J2634" s="4">
        <v>1.21951232311952</v>
      </c>
      <c r="K2634" t="str">
        <f>_xlfn.XLOOKUP(D2634, dim_channels!A:A, dim_channels!C:C, "Not Found")</f>
        <v>OTA</v>
      </c>
      <c r="L2634" t="str">
        <f>_xlfn.XLOOKUP(D2634, dim_channels!A:A, dim_channels!B:B, "Not Found")</f>
        <v>Expedia</v>
      </c>
    </row>
    <row r="2635" spans="1:12" x14ac:dyDescent="0.2">
      <c r="A2635" s="3" t="s">
        <v>3071</v>
      </c>
      <c r="B2635" s="3" t="s">
        <v>151</v>
      </c>
      <c r="C2635" s="3" t="s">
        <v>553</v>
      </c>
      <c r="D2635" s="3" t="s">
        <v>52</v>
      </c>
      <c r="E2635" s="3" t="s">
        <v>34</v>
      </c>
      <c r="F2635" s="3">
        <v>7328.12</v>
      </c>
      <c r="G2635" s="3">
        <v>879.37</v>
      </c>
      <c r="H2635" s="3">
        <v>6448.75</v>
      </c>
      <c r="I2635" s="3" t="s">
        <v>29</v>
      </c>
      <c r="J2635" s="5">
        <v>1.136362861019578</v>
      </c>
      <c r="K2635" t="str">
        <f>_xlfn.XLOOKUP(D2635, dim_channels!A:A, dim_channels!C:C, "Not Found")</f>
        <v>OTA</v>
      </c>
      <c r="L2635" t="str">
        <f>_xlfn.XLOOKUP(D2635, dim_channels!A:A, dim_channels!B:B, "Not Found")</f>
        <v>Agoda</v>
      </c>
    </row>
    <row r="2636" spans="1:12" x14ac:dyDescent="0.2">
      <c r="A2636" s="2" t="s">
        <v>3072</v>
      </c>
      <c r="B2636" s="2" t="s">
        <v>451</v>
      </c>
      <c r="C2636" s="2" t="s">
        <v>364</v>
      </c>
      <c r="D2636" s="2" t="s">
        <v>114</v>
      </c>
      <c r="E2636" s="2" t="s">
        <v>115</v>
      </c>
      <c r="F2636" s="2">
        <v>14473.39</v>
      </c>
      <c r="G2636" s="2">
        <v>1447.34</v>
      </c>
      <c r="H2636" s="2">
        <v>13026.05</v>
      </c>
      <c r="I2636" s="2" t="s">
        <v>29</v>
      </c>
      <c r="J2636" s="4">
        <v>1.11111119641027</v>
      </c>
      <c r="K2636" t="str">
        <f>_xlfn.XLOOKUP(D2636, dim_channels!A:A, dim_channels!C:C, "Not Found")</f>
        <v>Offline</v>
      </c>
      <c r="L2636" t="str">
        <f>_xlfn.XLOOKUP(D2636, dim_channels!A:A, dim_channels!B:B, "Not Found")</f>
        <v>Travel Agency</v>
      </c>
    </row>
    <row r="2637" spans="1:12" x14ac:dyDescent="0.2">
      <c r="A2637" s="3" t="s">
        <v>3073</v>
      </c>
      <c r="B2637" s="3" t="s">
        <v>452</v>
      </c>
      <c r="C2637" s="3" t="s">
        <v>391</v>
      </c>
      <c r="D2637" s="3" t="s">
        <v>45</v>
      </c>
      <c r="E2637" s="3" t="s">
        <v>89</v>
      </c>
      <c r="F2637" s="3">
        <v>2751.22</v>
      </c>
      <c r="G2637" s="3">
        <v>0</v>
      </c>
      <c r="H2637" s="3">
        <v>2751.22</v>
      </c>
      <c r="I2637" s="3" t="s">
        <v>29</v>
      </c>
      <c r="J2637" s="5">
        <v>1</v>
      </c>
      <c r="K2637" t="str">
        <f>_xlfn.XLOOKUP(D2637, dim_channels!A:A, dim_channels!C:C, "Not Found")</f>
        <v>Corporate</v>
      </c>
      <c r="L2637" t="str">
        <f>_xlfn.XLOOKUP(D2637, dim_channels!A:A, dim_channels!B:B, "Not Found")</f>
        <v>Corporate Direct</v>
      </c>
    </row>
    <row r="2638" spans="1:12" x14ac:dyDescent="0.2">
      <c r="A2638" s="2" t="s">
        <v>3074</v>
      </c>
      <c r="B2638" s="2" t="s">
        <v>193</v>
      </c>
      <c r="C2638" s="2" t="s">
        <v>472</v>
      </c>
      <c r="D2638" s="2" t="s">
        <v>52</v>
      </c>
      <c r="E2638" s="2" t="s">
        <v>34</v>
      </c>
      <c r="F2638" s="2">
        <v>18175.96</v>
      </c>
      <c r="G2638" s="2">
        <v>2181.12</v>
      </c>
      <c r="H2638" s="2">
        <v>15994.84</v>
      </c>
      <c r="I2638" s="2" t="s">
        <v>41</v>
      </c>
      <c r="J2638" s="4">
        <v>1.1363639773827059</v>
      </c>
      <c r="K2638" t="str">
        <f>_xlfn.XLOOKUP(D2638, dim_channels!A:A, dim_channels!C:C, "Not Found")</f>
        <v>OTA</v>
      </c>
      <c r="L2638" t="str">
        <f>_xlfn.XLOOKUP(D2638, dim_channels!A:A, dim_channels!B:B, "Not Found")</f>
        <v>Agoda</v>
      </c>
    </row>
    <row r="2639" spans="1:12" x14ac:dyDescent="0.2">
      <c r="A2639" s="3" t="s">
        <v>3075</v>
      </c>
      <c r="B2639" s="3" t="s">
        <v>475</v>
      </c>
      <c r="C2639" s="3" t="s">
        <v>475</v>
      </c>
      <c r="D2639" s="3" t="s">
        <v>52</v>
      </c>
      <c r="E2639" s="3" t="s">
        <v>60</v>
      </c>
      <c r="F2639" s="3">
        <v>6240.37</v>
      </c>
      <c r="G2639" s="3">
        <v>0</v>
      </c>
      <c r="H2639" s="3">
        <v>6240.37</v>
      </c>
      <c r="I2639" s="3" t="s">
        <v>41</v>
      </c>
      <c r="J2639" s="5">
        <v>1</v>
      </c>
      <c r="K2639" t="str">
        <f>_xlfn.XLOOKUP(D2639, dim_channels!A:A, dim_channels!C:C, "Not Found")</f>
        <v>OTA</v>
      </c>
      <c r="L2639" t="str">
        <f>_xlfn.XLOOKUP(D2639, dim_channels!A:A, dim_channels!B:B, "Not Found")</f>
        <v>Agoda</v>
      </c>
    </row>
    <row r="2640" spans="1:12" x14ac:dyDescent="0.2">
      <c r="A2640" s="2" t="s">
        <v>3076</v>
      </c>
      <c r="B2640" s="2" t="s">
        <v>807</v>
      </c>
      <c r="C2640" s="2" t="s">
        <v>37</v>
      </c>
      <c r="D2640" s="2" t="s">
        <v>52</v>
      </c>
      <c r="E2640" s="2" t="s">
        <v>34</v>
      </c>
      <c r="F2640" s="2">
        <v>9344.94</v>
      </c>
      <c r="G2640" s="2">
        <v>1121.3900000000001</v>
      </c>
      <c r="H2640" s="2">
        <v>8223.5499999999993</v>
      </c>
      <c r="I2640" s="2" t="s">
        <v>29</v>
      </c>
      <c r="J2640" s="4">
        <v>1.136363249448231</v>
      </c>
      <c r="K2640" t="str">
        <f>_xlfn.XLOOKUP(D2640, dim_channels!A:A, dim_channels!C:C, "Not Found")</f>
        <v>OTA</v>
      </c>
      <c r="L2640" t="str">
        <f>_xlfn.XLOOKUP(D2640, dim_channels!A:A, dim_channels!B:B, "Not Found")</f>
        <v>Agoda</v>
      </c>
    </row>
    <row r="2641" spans="1:12" x14ac:dyDescent="0.2">
      <c r="A2641" s="3" t="s">
        <v>3077</v>
      </c>
      <c r="B2641" s="3" t="s">
        <v>634</v>
      </c>
      <c r="C2641" s="3" t="s">
        <v>564</v>
      </c>
      <c r="D2641" s="3" t="s">
        <v>45</v>
      </c>
      <c r="E2641" s="3" t="s">
        <v>89</v>
      </c>
      <c r="F2641" s="3">
        <v>2496.14</v>
      </c>
      <c r="G2641" s="3">
        <v>0</v>
      </c>
      <c r="H2641" s="3">
        <v>2496.14</v>
      </c>
      <c r="I2641" s="3" t="s">
        <v>29</v>
      </c>
      <c r="J2641" s="5">
        <v>1</v>
      </c>
      <c r="K2641" t="str">
        <f>_xlfn.XLOOKUP(D2641, dim_channels!A:A, dim_channels!C:C, "Not Found")</f>
        <v>Corporate</v>
      </c>
      <c r="L2641" t="str">
        <f>_xlfn.XLOOKUP(D2641, dim_channels!A:A, dim_channels!B:B, "Not Found")</f>
        <v>Corporate Direct</v>
      </c>
    </row>
    <row r="2642" spans="1:12" x14ac:dyDescent="0.2">
      <c r="A2642" s="2" t="s">
        <v>3078</v>
      </c>
      <c r="B2642" s="2" t="s">
        <v>971</v>
      </c>
      <c r="C2642" s="2" t="s">
        <v>626</v>
      </c>
      <c r="D2642" s="2" t="s">
        <v>52</v>
      </c>
      <c r="E2642" s="2" t="s">
        <v>60</v>
      </c>
      <c r="F2642" s="2">
        <v>4515.55</v>
      </c>
      <c r="G2642" s="2">
        <v>0</v>
      </c>
      <c r="H2642" s="2">
        <v>4515.55</v>
      </c>
      <c r="I2642" s="2" t="s">
        <v>41</v>
      </c>
      <c r="J2642" s="4">
        <v>1</v>
      </c>
      <c r="K2642" t="str">
        <f>_xlfn.XLOOKUP(D2642, dim_channels!A:A, dim_channels!C:C, "Not Found")</f>
        <v>OTA</v>
      </c>
      <c r="L2642" t="str">
        <f>_xlfn.XLOOKUP(D2642, dim_channels!A:A, dim_channels!B:B, "Not Found")</f>
        <v>Agoda</v>
      </c>
    </row>
    <row r="2643" spans="1:12" x14ac:dyDescent="0.2">
      <c r="A2643" s="3" t="s">
        <v>3079</v>
      </c>
      <c r="B2643" s="3" t="s">
        <v>846</v>
      </c>
      <c r="C2643" s="3" t="s">
        <v>418</v>
      </c>
      <c r="D2643" s="3" t="s">
        <v>64</v>
      </c>
      <c r="E2643" s="3" t="s">
        <v>34</v>
      </c>
      <c r="F2643" s="3">
        <v>17578.37</v>
      </c>
      <c r="G2643" s="3">
        <v>0</v>
      </c>
      <c r="H2643" s="3">
        <v>17578.37</v>
      </c>
      <c r="I2643" s="3" t="s">
        <v>29</v>
      </c>
      <c r="J2643" s="5">
        <v>1</v>
      </c>
      <c r="K2643" t="str">
        <f>_xlfn.XLOOKUP(D2643, dim_channels!A:A, dim_channels!C:C, "Not Found")</f>
        <v>Direct</v>
      </c>
      <c r="L2643" t="str">
        <f>_xlfn.XLOOKUP(D2643, dim_channels!A:A, dim_channels!B:B, "Not Found")</f>
        <v>Direct Website</v>
      </c>
    </row>
    <row r="2644" spans="1:12" x14ac:dyDescent="0.2">
      <c r="A2644" s="2" t="s">
        <v>3080</v>
      </c>
      <c r="B2644" s="2" t="s">
        <v>839</v>
      </c>
      <c r="C2644" s="2" t="s">
        <v>986</v>
      </c>
      <c r="D2644" s="2" t="s">
        <v>52</v>
      </c>
      <c r="E2644" s="2" t="s">
        <v>60</v>
      </c>
      <c r="F2644" s="2">
        <v>14875.01</v>
      </c>
      <c r="G2644" s="2">
        <v>0</v>
      </c>
      <c r="H2644" s="2">
        <v>14875.01</v>
      </c>
      <c r="I2644" s="2" t="s">
        <v>29</v>
      </c>
      <c r="J2644" s="4">
        <v>1</v>
      </c>
      <c r="K2644" t="str">
        <f>_xlfn.XLOOKUP(D2644, dim_channels!A:A, dim_channels!C:C, "Not Found")</f>
        <v>OTA</v>
      </c>
      <c r="L2644" t="str">
        <f>_xlfn.XLOOKUP(D2644, dim_channels!A:A, dim_channels!B:B, "Not Found")</f>
        <v>Agoda</v>
      </c>
    </row>
    <row r="2645" spans="1:12" x14ac:dyDescent="0.2">
      <c r="A2645" s="3" t="s">
        <v>3081</v>
      </c>
      <c r="B2645" s="3" t="s">
        <v>393</v>
      </c>
      <c r="C2645" s="3" t="s">
        <v>236</v>
      </c>
      <c r="D2645" s="3" t="s">
        <v>33</v>
      </c>
      <c r="E2645" s="3" t="s">
        <v>34</v>
      </c>
      <c r="F2645" s="3">
        <v>8408.86</v>
      </c>
      <c r="G2645" s="3">
        <v>1261.33</v>
      </c>
      <c r="H2645" s="3">
        <v>7147.53</v>
      </c>
      <c r="I2645" s="3" t="s">
        <v>29</v>
      </c>
      <c r="J2645" s="5">
        <v>1.176470752833497</v>
      </c>
      <c r="K2645" t="str">
        <f>_xlfn.XLOOKUP(D2645, dim_channels!A:A, dim_channels!C:C, "Not Found")</f>
        <v>OTA</v>
      </c>
      <c r="L2645" t="str">
        <f>_xlfn.XLOOKUP(D2645, dim_channels!A:A, dim_channels!B:B, "Not Found")</f>
        <v>Booking.com</v>
      </c>
    </row>
    <row r="2646" spans="1:12" x14ac:dyDescent="0.2">
      <c r="A2646" s="2" t="s">
        <v>3082</v>
      </c>
      <c r="B2646" s="2" t="s">
        <v>145</v>
      </c>
      <c r="C2646" s="2" t="s">
        <v>98</v>
      </c>
      <c r="D2646" s="2" t="s">
        <v>27</v>
      </c>
      <c r="E2646" s="2" t="s">
        <v>60</v>
      </c>
      <c r="F2646" s="2">
        <v>18098.18</v>
      </c>
      <c r="G2646" s="2">
        <v>0</v>
      </c>
      <c r="H2646" s="2">
        <v>18098.18</v>
      </c>
      <c r="I2646" s="2" t="s">
        <v>29</v>
      </c>
      <c r="J2646" s="4">
        <v>1</v>
      </c>
      <c r="K2646" t="str">
        <f>_xlfn.XLOOKUP(D2646, dim_channels!A:A, dim_channels!C:C, "Not Found")</f>
        <v>OTA</v>
      </c>
      <c r="L2646" t="str">
        <f>_xlfn.XLOOKUP(D2646, dim_channels!A:A, dim_channels!B:B, "Not Found")</f>
        <v>Expedia</v>
      </c>
    </row>
    <row r="2647" spans="1:12" x14ac:dyDescent="0.2">
      <c r="A2647" s="3" t="s">
        <v>3083</v>
      </c>
      <c r="B2647" s="3" t="s">
        <v>222</v>
      </c>
      <c r="C2647" s="3" t="s">
        <v>634</v>
      </c>
      <c r="D2647" s="3" t="s">
        <v>64</v>
      </c>
      <c r="E2647" s="3" t="s">
        <v>115</v>
      </c>
      <c r="F2647" s="3">
        <v>2765.25</v>
      </c>
      <c r="G2647" s="3">
        <v>0</v>
      </c>
      <c r="H2647" s="3">
        <v>2765.25</v>
      </c>
      <c r="I2647" s="3" t="s">
        <v>29</v>
      </c>
      <c r="J2647" s="5">
        <v>1</v>
      </c>
      <c r="K2647" t="str">
        <f>_xlfn.XLOOKUP(D2647, dim_channels!A:A, dim_channels!C:C, "Not Found")</f>
        <v>Direct</v>
      </c>
      <c r="L2647" t="str">
        <f>_xlfn.XLOOKUP(D2647, dim_channels!A:A, dim_channels!B:B, "Not Found")</f>
        <v>Direct Website</v>
      </c>
    </row>
    <row r="2648" spans="1:12" x14ac:dyDescent="0.2">
      <c r="A2648" s="2" t="s">
        <v>3084</v>
      </c>
      <c r="B2648" s="2" t="s">
        <v>300</v>
      </c>
      <c r="C2648" s="2" t="s">
        <v>212</v>
      </c>
      <c r="D2648" s="2" t="s">
        <v>33</v>
      </c>
      <c r="E2648" s="2" t="s">
        <v>60</v>
      </c>
      <c r="F2648" s="2">
        <v>6198.12</v>
      </c>
      <c r="G2648" s="2">
        <v>0</v>
      </c>
      <c r="H2648" s="2">
        <v>6198.12</v>
      </c>
      <c r="I2648" s="2" t="s">
        <v>41</v>
      </c>
      <c r="J2648" s="4">
        <v>1</v>
      </c>
      <c r="K2648" t="str">
        <f>_xlfn.XLOOKUP(D2648, dim_channels!A:A, dim_channels!C:C, "Not Found")</f>
        <v>OTA</v>
      </c>
      <c r="L2648" t="str">
        <f>_xlfn.XLOOKUP(D2648, dim_channels!A:A, dim_channels!B:B, "Not Found")</f>
        <v>Booking.com</v>
      </c>
    </row>
    <row r="2649" spans="1:12" x14ac:dyDescent="0.2">
      <c r="A2649" s="3" t="s">
        <v>3085</v>
      </c>
      <c r="B2649" s="3" t="s">
        <v>117</v>
      </c>
      <c r="C2649" s="3" t="s">
        <v>605</v>
      </c>
      <c r="D2649" s="3" t="s">
        <v>45</v>
      </c>
      <c r="E2649" s="3" t="s">
        <v>46</v>
      </c>
      <c r="F2649" s="3">
        <v>6758.77</v>
      </c>
      <c r="G2649" s="3">
        <v>337.94</v>
      </c>
      <c r="H2649" s="3">
        <v>6420.83</v>
      </c>
      <c r="I2649" s="3" t="s">
        <v>29</v>
      </c>
      <c r="J2649" s="5">
        <v>1.0526318248575339</v>
      </c>
      <c r="K2649" t="str">
        <f>_xlfn.XLOOKUP(D2649, dim_channels!A:A, dim_channels!C:C, "Not Found")</f>
        <v>Corporate</v>
      </c>
      <c r="L2649" t="str">
        <f>_xlfn.XLOOKUP(D2649, dim_channels!A:A, dim_channels!B:B, "Not Found")</f>
        <v>Corporate Direct</v>
      </c>
    </row>
    <row r="2650" spans="1:12" x14ac:dyDescent="0.2">
      <c r="A2650" s="2" t="s">
        <v>3086</v>
      </c>
      <c r="B2650" s="2" t="s">
        <v>465</v>
      </c>
      <c r="C2650" s="2" t="s">
        <v>465</v>
      </c>
      <c r="D2650" s="2" t="s">
        <v>64</v>
      </c>
      <c r="E2650" s="2" t="s">
        <v>115</v>
      </c>
      <c r="F2650" s="2">
        <v>9274.99</v>
      </c>
      <c r="G2650" s="2">
        <v>0</v>
      </c>
      <c r="H2650" s="2">
        <v>9274.99</v>
      </c>
      <c r="I2650" s="2" t="s">
        <v>41</v>
      </c>
      <c r="J2650" s="4">
        <v>1</v>
      </c>
      <c r="K2650" t="str">
        <f>_xlfn.XLOOKUP(D2650, dim_channels!A:A, dim_channels!C:C, "Not Found")</f>
        <v>Direct</v>
      </c>
      <c r="L2650" t="str">
        <f>_xlfn.XLOOKUP(D2650, dim_channels!A:A, dim_channels!B:B, "Not Found")</f>
        <v>Direct Website</v>
      </c>
    </row>
    <row r="2651" spans="1:12" x14ac:dyDescent="0.2">
      <c r="A2651" s="3" t="s">
        <v>3087</v>
      </c>
      <c r="B2651" s="3" t="s">
        <v>303</v>
      </c>
      <c r="C2651" s="3" t="s">
        <v>505</v>
      </c>
      <c r="D2651" s="3" t="s">
        <v>27</v>
      </c>
      <c r="E2651" s="3" t="s">
        <v>34</v>
      </c>
      <c r="F2651" s="3">
        <v>9296.24</v>
      </c>
      <c r="G2651" s="3">
        <v>1673.32</v>
      </c>
      <c r="H2651" s="3">
        <v>7622.92</v>
      </c>
      <c r="I2651" s="3" t="s">
        <v>29</v>
      </c>
      <c r="J2651" s="5">
        <v>1.2195116831870201</v>
      </c>
      <c r="K2651" t="str">
        <f>_xlfn.XLOOKUP(D2651, dim_channels!A:A, dim_channels!C:C, "Not Found")</f>
        <v>OTA</v>
      </c>
      <c r="L2651" t="str">
        <f>_xlfn.XLOOKUP(D2651, dim_channels!A:A, dim_channels!B:B, "Not Found")</f>
        <v>Expedia</v>
      </c>
    </row>
    <row r="2652" spans="1:12" x14ac:dyDescent="0.2">
      <c r="A2652" s="2" t="s">
        <v>3088</v>
      </c>
      <c r="B2652" s="2" t="s">
        <v>754</v>
      </c>
      <c r="C2652" s="2" t="s">
        <v>451</v>
      </c>
      <c r="D2652" s="2" t="s">
        <v>52</v>
      </c>
      <c r="E2652" s="2" t="s">
        <v>60</v>
      </c>
      <c r="F2652" s="2">
        <v>4660.88</v>
      </c>
      <c r="G2652" s="2">
        <v>0</v>
      </c>
      <c r="H2652" s="2">
        <v>4660.88</v>
      </c>
      <c r="I2652" s="2" t="s">
        <v>29</v>
      </c>
      <c r="J2652" s="4">
        <v>1</v>
      </c>
      <c r="K2652" t="str">
        <f>_xlfn.XLOOKUP(D2652, dim_channels!A:A, dim_channels!C:C, "Not Found")</f>
        <v>OTA</v>
      </c>
      <c r="L2652" t="str">
        <f>_xlfn.XLOOKUP(D2652, dim_channels!A:A, dim_channels!B:B, "Not Found")</f>
        <v>Agoda</v>
      </c>
    </row>
    <row r="2653" spans="1:12" x14ac:dyDescent="0.2">
      <c r="A2653" s="3" t="s">
        <v>3089</v>
      </c>
      <c r="B2653" s="3" t="s">
        <v>121</v>
      </c>
      <c r="C2653" s="3" t="s">
        <v>724</v>
      </c>
      <c r="D2653" s="3" t="s">
        <v>206</v>
      </c>
      <c r="E2653" s="3" t="s">
        <v>207</v>
      </c>
      <c r="F2653" s="3">
        <v>3446.86</v>
      </c>
      <c r="G2653" s="3">
        <v>0</v>
      </c>
      <c r="H2653" s="3">
        <v>3446.86</v>
      </c>
      <c r="I2653" s="3" t="s">
        <v>29</v>
      </c>
      <c r="J2653" s="5">
        <v>1</v>
      </c>
      <c r="K2653" t="str">
        <f>_xlfn.XLOOKUP(D2653, dim_channels!A:A, dim_channels!C:C, "Not Found")</f>
        <v>Direct</v>
      </c>
      <c r="L2653" t="str">
        <f>_xlfn.XLOOKUP(D2653, dim_channels!A:A, dim_channels!B:B, "Not Found")</f>
        <v>Walk-in</v>
      </c>
    </row>
    <row r="2654" spans="1:12" x14ac:dyDescent="0.2">
      <c r="A2654" s="2" t="s">
        <v>3090</v>
      </c>
      <c r="B2654" s="2" t="s">
        <v>418</v>
      </c>
      <c r="C2654" s="2" t="s">
        <v>577</v>
      </c>
      <c r="D2654" s="2" t="s">
        <v>33</v>
      </c>
      <c r="E2654" s="2" t="s">
        <v>60</v>
      </c>
      <c r="F2654" s="2">
        <v>5896.8</v>
      </c>
      <c r="G2654" s="2">
        <v>0</v>
      </c>
      <c r="H2654" s="2">
        <v>5896.8</v>
      </c>
      <c r="I2654" s="2" t="s">
        <v>29</v>
      </c>
      <c r="J2654" s="4">
        <v>1</v>
      </c>
      <c r="K2654" t="str">
        <f>_xlfn.XLOOKUP(D2654, dim_channels!A:A, dim_channels!C:C, "Not Found")</f>
        <v>OTA</v>
      </c>
      <c r="L2654" t="str">
        <f>_xlfn.XLOOKUP(D2654, dim_channels!A:A, dim_channels!B:B, "Not Found")</f>
        <v>Booking.com</v>
      </c>
    </row>
    <row r="2655" spans="1:12" x14ac:dyDescent="0.2">
      <c r="A2655" s="3" t="s">
        <v>3091</v>
      </c>
      <c r="B2655" s="3" t="s">
        <v>740</v>
      </c>
      <c r="C2655" s="3" t="s">
        <v>778</v>
      </c>
      <c r="D2655" s="3" t="s">
        <v>27</v>
      </c>
      <c r="E2655" s="3" t="s">
        <v>28</v>
      </c>
      <c r="F2655" s="3">
        <v>4967.71</v>
      </c>
      <c r="G2655" s="3">
        <v>894.19</v>
      </c>
      <c r="H2655" s="3">
        <v>4073.52</v>
      </c>
      <c r="I2655" s="3" t="s">
        <v>56</v>
      </c>
      <c r="J2655" s="5">
        <v>1.2195128537481099</v>
      </c>
      <c r="K2655" t="str">
        <f>_xlfn.XLOOKUP(D2655, dim_channels!A:A, dim_channels!C:C, "Not Found")</f>
        <v>OTA</v>
      </c>
      <c r="L2655" t="str">
        <f>_xlfn.XLOOKUP(D2655, dim_channels!A:A, dim_channels!B:B, "Not Found")</f>
        <v>Expedia</v>
      </c>
    </row>
    <row r="2656" spans="1:12" x14ac:dyDescent="0.2">
      <c r="A2656" s="2" t="s">
        <v>3092</v>
      </c>
      <c r="B2656" s="2" t="s">
        <v>106</v>
      </c>
      <c r="C2656" s="2" t="s">
        <v>661</v>
      </c>
      <c r="D2656" s="2" t="s">
        <v>52</v>
      </c>
      <c r="E2656" s="2" t="s">
        <v>34</v>
      </c>
      <c r="F2656" s="2">
        <v>1987.06</v>
      </c>
      <c r="G2656" s="2">
        <v>238.45</v>
      </c>
      <c r="H2656" s="2">
        <v>1748.61</v>
      </c>
      <c r="I2656" s="2" t="s">
        <v>56</v>
      </c>
      <c r="J2656" s="4">
        <v>1.1363654559907581</v>
      </c>
      <c r="K2656" t="str">
        <f>_xlfn.XLOOKUP(D2656, dim_channels!A:A, dim_channels!C:C, "Not Found")</f>
        <v>OTA</v>
      </c>
      <c r="L2656" t="str">
        <f>_xlfn.XLOOKUP(D2656, dim_channels!A:A, dim_channels!B:B, "Not Found")</f>
        <v>Agoda</v>
      </c>
    </row>
    <row r="2657" spans="1:12" x14ac:dyDescent="0.2">
      <c r="A2657" s="3" t="s">
        <v>3093</v>
      </c>
      <c r="B2657" s="3" t="s">
        <v>303</v>
      </c>
      <c r="C2657" s="3" t="s">
        <v>492</v>
      </c>
      <c r="D2657" s="3" t="s">
        <v>33</v>
      </c>
      <c r="E2657" s="3" t="s">
        <v>60</v>
      </c>
      <c r="F2657" s="3">
        <v>6216.3</v>
      </c>
      <c r="G2657" s="3">
        <v>0</v>
      </c>
      <c r="H2657" s="3">
        <v>6216.3</v>
      </c>
      <c r="I2657" s="3" t="s">
        <v>56</v>
      </c>
      <c r="J2657" s="5">
        <v>1</v>
      </c>
      <c r="K2657" t="str">
        <f>_xlfn.XLOOKUP(D2657, dim_channels!A:A, dim_channels!C:C, "Not Found")</f>
        <v>OTA</v>
      </c>
      <c r="L2657" t="str">
        <f>_xlfn.XLOOKUP(D2657, dim_channels!A:A, dim_channels!B:B, "Not Found")</f>
        <v>Booking.com</v>
      </c>
    </row>
    <row r="2658" spans="1:12" x14ac:dyDescent="0.2">
      <c r="A2658" s="2" t="s">
        <v>3094</v>
      </c>
      <c r="B2658" s="2" t="s">
        <v>485</v>
      </c>
      <c r="C2658" s="2" t="s">
        <v>247</v>
      </c>
      <c r="D2658" s="2" t="s">
        <v>64</v>
      </c>
      <c r="E2658" s="2" t="s">
        <v>34</v>
      </c>
      <c r="F2658" s="2">
        <v>8600.15</v>
      </c>
      <c r="G2658" s="2">
        <v>0</v>
      </c>
      <c r="H2658" s="2">
        <v>8600.15</v>
      </c>
      <c r="I2658" s="2" t="s">
        <v>29</v>
      </c>
      <c r="J2658" s="4">
        <v>1</v>
      </c>
      <c r="K2658" t="str">
        <f>_xlfn.XLOOKUP(D2658, dim_channels!A:A, dim_channels!C:C, "Not Found")</f>
        <v>Direct</v>
      </c>
      <c r="L2658" t="str">
        <f>_xlfn.XLOOKUP(D2658, dim_channels!A:A, dim_channels!B:B, "Not Found")</f>
        <v>Direct Website</v>
      </c>
    </row>
    <row r="2659" spans="1:12" x14ac:dyDescent="0.2">
      <c r="A2659" s="3" t="s">
        <v>3095</v>
      </c>
      <c r="B2659" s="3" t="s">
        <v>226</v>
      </c>
      <c r="C2659" s="3" t="s">
        <v>39</v>
      </c>
      <c r="D2659" s="3" t="s">
        <v>27</v>
      </c>
      <c r="E2659" s="3" t="s">
        <v>34</v>
      </c>
      <c r="F2659" s="3">
        <v>12802.28</v>
      </c>
      <c r="G2659" s="3">
        <v>2304.41</v>
      </c>
      <c r="H2659" s="3">
        <v>10497.87</v>
      </c>
      <c r="I2659" s="3" t="s">
        <v>29</v>
      </c>
      <c r="J2659" s="5">
        <v>1.2195121486549181</v>
      </c>
      <c r="K2659" t="str">
        <f>_xlfn.XLOOKUP(D2659, dim_channels!A:A, dim_channels!C:C, "Not Found")</f>
        <v>OTA</v>
      </c>
      <c r="L2659" t="str">
        <f>_xlfn.XLOOKUP(D2659, dim_channels!A:A, dim_channels!B:B, "Not Found")</f>
        <v>Expedia</v>
      </c>
    </row>
    <row r="2660" spans="1:12" x14ac:dyDescent="0.2">
      <c r="A2660" s="2" t="s">
        <v>3096</v>
      </c>
      <c r="B2660" s="2" t="s">
        <v>212</v>
      </c>
      <c r="C2660" s="2" t="s">
        <v>212</v>
      </c>
      <c r="D2660" s="2" t="s">
        <v>169</v>
      </c>
      <c r="E2660" s="2" t="s">
        <v>46</v>
      </c>
      <c r="F2660" s="2">
        <v>2543.66</v>
      </c>
      <c r="G2660" s="2">
        <v>508.73</v>
      </c>
      <c r="H2660" s="2">
        <v>2034.93</v>
      </c>
      <c r="I2660" s="2" t="s">
        <v>29</v>
      </c>
      <c r="J2660" s="4">
        <v>1.2499987714565119</v>
      </c>
      <c r="K2660" t="str">
        <f>_xlfn.XLOOKUP(D2660, dim_channels!A:A, dim_channels!C:C, "Not Found")</f>
        <v>GDS</v>
      </c>
      <c r="L2660" t="str">
        <f>_xlfn.XLOOKUP(D2660, dim_channels!A:A, dim_channels!B:B, "Not Found")</f>
        <v>GDS (Amadeus)</v>
      </c>
    </row>
    <row r="2661" spans="1:12" x14ac:dyDescent="0.2">
      <c r="A2661" s="3" t="s">
        <v>3097</v>
      </c>
      <c r="B2661" s="3" t="s">
        <v>685</v>
      </c>
      <c r="C2661" s="3" t="s">
        <v>181</v>
      </c>
      <c r="D2661" s="3" t="s">
        <v>33</v>
      </c>
      <c r="E2661" s="3" t="s">
        <v>28</v>
      </c>
      <c r="F2661" s="3">
        <v>5591.74</v>
      </c>
      <c r="G2661" s="3">
        <v>838.76</v>
      </c>
      <c r="H2661" s="3">
        <v>4752.9799999999996</v>
      </c>
      <c r="I2661" s="3" t="s">
        <v>29</v>
      </c>
      <c r="J2661" s="5">
        <v>1.1764703407125641</v>
      </c>
      <c r="K2661" t="str">
        <f>_xlfn.XLOOKUP(D2661, dim_channels!A:A, dim_channels!C:C, "Not Found")</f>
        <v>OTA</v>
      </c>
      <c r="L2661" t="str">
        <f>_xlfn.XLOOKUP(D2661, dim_channels!A:A, dim_channels!B:B, "Not Found")</f>
        <v>Booking.com</v>
      </c>
    </row>
    <row r="2662" spans="1:12" x14ac:dyDescent="0.2">
      <c r="A2662" s="2" t="s">
        <v>3098</v>
      </c>
      <c r="B2662" s="2" t="s">
        <v>318</v>
      </c>
      <c r="C2662" s="2" t="s">
        <v>82</v>
      </c>
      <c r="D2662" s="2" t="s">
        <v>33</v>
      </c>
      <c r="E2662" s="2" t="s">
        <v>34</v>
      </c>
      <c r="F2662" s="2">
        <v>7238.79</v>
      </c>
      <c r="G2662" s="2">
        <v>1085.82</v>
      </c>
      <c r="H2662" s="2">
        <v>6152.97</v>
      </c>
      <c r="I2662" s="2" t="s">
        <v>29</v>
      </c>
      <c r="J2662" s="4">
        <v>1.1764708750408339</v>
      </c>
      <c r="K2662" t="str">
        <f>_xlfn.XLOOKUP(D2662, dim_channels!A:A, dim_channels!C:C, "Not Found")</f>
        <v>OTA</v>
      </c>
      <c r="L2662" t="str">
        <f>_xlfn.XLOOKUP(D2662, dim_channels!A:A, dim_channels!B:B, "Not Found")</f>
        <v>Booking.com</v>
      </c>
    </row>
    <row r="2663" spans="1:12" x14ac:dyDescent="0.2">
      <c r="A2663" s="3" t="s">
        <v>3099</v>
      </c>
      <c r="B2663" s="3" t="s">
        <v>164</v>
      </c>
      <c r="C2663" s="3" t="s">
        <v>498</v>
      </c>
      <c r="D2663" s="3" t="s">
        <v>33</v>
      </c>
      <c r="E2663" s="3" t="s">
        <v>28</v>
      </c>
      <c r="F2663" s="3">
        <v>11346.61</v>
      </c>
      <c r="G2663" s="3">
        <v>1701.99</v>
      </c>
      <c r="H2663" s="3">
        <v>9644.6200000000008</v>
      </c>
      <c r="I2663" s="3" t="s">
        <v>56</v>
      </c>
      <c r="J2663" s="5">
        <v>1.1764704052622079</v>
      </c>
      <c r="K2663" t="str">
        <f>_xlfn.XLOOKUP(D2663, dim_channels!A:A, dim_channels!C:C, "Not Found")</f>
        <v>OTA</v>
      </c>
      <c r="L2663" t="str">
        <f>_xlfn.XLOOKUP(D2663, dim_channels!A:A, dim_channels!B:B, "Not Found")</f>
        <v>Booking.com</v>
      </c>
    </row>
    <row r="2664" spans="1:12" x14ac:dyDescent="0.2">
      <c r="A2664" s="2" t="s">
        <v>3100</v>
      </c>
      <c r="B2664" s="2" t="s">
        <v>226</v>
      </c>
      <c r="C2664" s="2" t="s">
        <v>294</v>
      </c>
      <c r="D2664" s="2" t="s">
        <v>33</v>
      </c>
      <c r="E2664" s="2" t="s">
        <v>34</v>
      </c>
      <c r="F2664" s="2">
        <v>9335.52</v>
      </c>
      <c r="G2664" s="2">
        <v>1400.33</v>
      </c>
      <c r="H2664" s="2">
        <v>7935.19</v>
      </c>
      <c r="I2664" s="2" t="s">
        <v>29</v>
      </c>
      <c r="J2664" s="4">
        <v>1.1764708847551231</v>
      </c>
      <c r="K2664" t="str">
        <f>_xlfn.XLOOKUP(D2664, dim_channels!A:A, dim_channels!C:C, "Not Found")</f>
        <v>OTA</v>
      </c>
      <c r="L2664" t="str">
        <f>_xlfn.XLOOKUP(D2664, dim_channels!A:A, dim_channels!B:B, "Not Found")</f>
        <v>Booking.com</v>
      </c>
    </row>
    <row r="2665" spans="1:12" x14ac:dyDescent="0.2">
      <c r="A2665" s="3" t="s">
        <v>3101</v>
      </c>
      <c r="B2665" s="3" t="s">
        <v>1072</v>
      </c>
      <c r="C2665" s="3" t="s">
        <v>100</v>
      </c>
      <c r="D2665" s="3" t="s">
        <v>27</v>
      </c>
      <c r="E2665" s="3" t="s">
        <v>60</v>
      </c>
      <c r="F2665" s="3">
        <v>2362.63</v>
      </c>
      <c r="G2665" s="3">
        <v>0</v>
      </c>
      <c r="H2665" s="3">
        <v>2362.63</v>
      </c>
      <c r="I2665" s="3" t="s">
        <v>56</v>
      </c>
      <c r="J2665" s="5">
        <v>1</v>
      </c>
      <c r="K2665" t="str">
        <f>_xlfn.XLOOKUP(D2665, dim_channels!A:A, dim_channels!C:C, "Not Found")</f>
        <v>OTA</v>
      </c>
      <c r="L2665" t="str">
        <f>_xlfn.XLOOKUP(D2665, dim_channels!A:A, dim_channels!B:B, "Not Found")</f>
        <v>Expedia</v>
      </c>
    </row>
    <row r="2666" spans="1:12" x14ac:dyDescent="0.2">
      <c r="A2666" s="2" t="s">
        <v>3102</v>
      </c>
      <c r="B2666" s="2" t="s">
        <v>433</v>
      </c>
      <c r="C2666" s="2" t="s">
        <v>661</v>
      </c>
      <c r="D2666" s="2" t="s">
        <v>27</v>
      </c>
      <c r="E2666" s="2" t="s">
        <v>34</v>
      </c>
      <c r="F2666" s="2">
        <v>3673.59</v>
      </c>
      <c r="G2666" s="2">
        <v>661.25</v>
      </c>
      <c r="H2666" s="2">
        <v>3012.34</v>
      </c>
      <c r="I2666" s="2" t="s">
        <v>29</v>
      </c>
      <c r="J2666" s="4">
        <v>1.2195137335094981</v>
      </c>
      <c r="K2666" t="str">
        <f>_xlfn.XLOOKUP(D2666, dim_channels!A:A, dim_channels!C:C, "Not Found")</f>
        <v>OTA</v>
      </c>
      <c r="L2666" t="str">
        <f>_xlfn.XLOOKUP(D2666, dim_channels!A:A, dim_channels!B:B, "Not Found")</f>
        <v>Expedia</v>
      </c>
    </row>
    <row r="2667" spans="1:12" x14ac:dyDescent="0.2">
      <c r="A2667" s="3" t="s">
        <v>3103</v>
      </c>
      <c r="B2667" s="3" t="s">
        <v>418</v>
      </c>
      <c r="C2667" s="3" t="s">
        <v>123</v>
      </c>
      <c r="D2667" s="3" t="s">
        <v>27</v>
      </c>
      <c r="E2667" s="3" t="s">
        <v>28</v>
      </c>
      <c r="F2667" s="3">
        <v>2693.68</v>
      </c>
      <c r="G2667" s="3">
        <v>484.86</v>
      </c>
      <c r="H2667" s="3">
        <v>2208.8200000000002</v>
      </c>
      <c r="I2667" s="3" t="s">
        <v>29</v>
      </c>
      <c r="J2667" s="5">
        <v>1.219510870057315</v>
      </c>
      <c r="K2667" t="str">
        <f>_xlfn.XLOOKUP(D2667, dim_channels!A:A, dim_channels!C:C, "Not Found")</f>
        <v>OTA</v>
      </c>
      <c r="L2667" t="str">
        <f>_xlfn.XLOOKUP(D2667, dim_channels!A:A, dim_channels!B:B, "Not Found")</f>
        <v>Expedia</v>
      </c>
    </row>
    <row r="2668" spans="1:12" x14ac:dyDescent="0.2">
      <c r="A2668" s="2" t="s">
        <v>3104</v>
      </c>
      <c r="B2668" s="2" t="s">
        <v>769</v>
      </c>
      <c r="C2668" s="2" t="s">
        <v>401</v>
      </c>
      <c r="D2668" s="2" t="s">
        <v>52</v>
      </c>
      <c r="E2668" s="2" t="s">
        <v>60</v>
      </c>
      <c r="F2668" s="2">
        <v>7886.16</v>
      </c>
      <c r="G2668" s="2">
        <v>0</v>
      </c>
      <c r="H2668" s="2">
        <v>7886.16</v>
      </c>
      <c r="I2668" s="2" t="s">
        <v>29</v>
      </c>
      <c r="J2668" s="4">
        <v>1</v>
      </c>
      <c r="K2668" t="str">
        <f>_xlfn.XLOOKUP(D2668, dim_channels!A:A, dim_channels!C:C, "Not Found")</f>
        <v>OTA</v>
      </c>
      <c r="L2668" t="str">
        <f>_xlfn.XLOOKUP(D2668, dim_channels!A:A, dim_channels!B:B, "Not Found")</f>
        <v>Agoda</v>
      </c>
    </row>
    <row r="2669" spans="1:12" x14ac:dyDescent="0.2">
      <c r="A2669" s="3" t="s">
        <v>3105</v>
      </c>
      <c r="B2669" s="3" t="s">
        <v>787</v>
      </c>
      <c r="C2669" s="3" t="s">
        <v>917</v>
      </c>
      <c r="D2669" s="3" t="s">
        <v>52</v>
      </c>
      <c r="E2669" s="3" t="s">
        <v>34</v>
      </c>
      <c r="F2669" s="3">
        <v>11131.78</v>
      </c>
      <c r="G2669" s="3">
        <v>1335.81</v>
      </c>
      <c r="H2669" s="3">
        <v>9795.9699999999993</v>
      </c>
      <c r="I2669" s="3" t="s">
        <v>29</v>
      </c>
      <c r="J2669" s="5">
        <v>1.136363218752201</v>
      </c>
      <c r="K2669" t="str">
        <f>_xlfn.XLOOKUP(D2669, dim_channels!A:A, dim_channels!C:C, "Not Found")</f>
        <v>OTA</v>
      </c>
      <c r="L2669" t="str">
        <f>_xlfn.XLOOKUP(D2669, dim_channels!A:A, dim_channels!B:B, "Not Found")</f>
        <v>Agoda</v>
      </c>
    </row>
    <row r="2670" spans="1:12" x14ac:dyDescent="0.2">
      <c r="A2670" s="2" t="s">
        <v>3106</v>
      </c>
      <c r="B2670" s="2" t="s">
        <v>334</v>
      </c>
      <c r="C2670" s="2" t="s">
        <v>246</v>
      </c>
      <c r="D2670" s="2" t="s">
        <v>114</v>
      </c>
      <c r="E2670" s="2" t="s">
        <v>115</v>
      </c>
      <c r="F2670" s="2">
        <v>10040.379999999999</v>
      </c>
      <c r="G2670" s="2">
        <v>1004.04</v>
      </c>
      <c r="H2670" s="2">
        <v>9036.34</v>
      </c>
      <c r="I2670" s="2" t="s">
        <v>29</v>
      </c>
      <c r="J2670" s="4">
        <v>1.111111357031719</v>
      </c>
      <c r="K2670" t="str">
        <f>_xlfn.XLOOKUP(D2670, dim_channels!A:A, dim_channels!C:C, "Not Found")</f>
        <v>Offline</v>
      </c>
      <c r="L2670" t="str">
        <f>_xlfn.XLOOKUP(D2670, dim_channels!A:A, dim_channels!B:B, "Not Found")</f>
        <v>Travel Agency</v>
      </c>
    </row>
    <row r="2671" spans="1:12" x14ac:dyDescent="0.2">
      <c r="A2671" s="3" t="s">
        <v>3107</v>
      </c>
      <c r="B2671" s="3" t="s">
        <v>452</v>
      </c>
      <c r="C2671" s="3" t="s">
        <v>1110</v>
      </c>
      <c r="D2671" s="3" t="s">
        <v>27</v>
      </c>
      <c r="E2671" s="3" t="s">
        <v>28</v>
      </c>
      <c r="F2671" s="3">
        <v>5456.5</v>
      </c>
      <c r="G2671" s="3">
        <v>982.17</v>
      </c>
      <c r="H2671" s="3">
        <v>4474.33</v>
      </c>
      <c r="I2671" s="3" t="s">
        <v>29</v>
      </c>
      <c r="J2671" s="5">
        <v>1.219512195121951</v>
      </c>
      <c r="K2671" t="str">
        <f>_xlfn.XLOOKUP(D2671, dim_channels!A:A, dim_channels!C:C, "Not Found")</f>
        <v>OTA</v>
      </c>
      <c r="L2671" t="str">
        <f>_xlfn.XLOOKUP(D2671, dim_channels!A:A, dim_channels!B:B, "Not Found")</f>
        <v>Expedia</v>
      </c>
    </row>
    <row r="2672" spans="1:12" x14ac:dyDescent="0.2">
      <c r="A2672" s="2" t="s">
        <v>3108</v>
      </c>
      <c r="B2672" s="2" t="s">
        <v>714</v>
      </c>
      <c r="C2672" s="2" t="s">
        <v>141</v>
      </c>
      <c r="D2672" s="2" t="s">
        <v>206</v>
      </c>
      <c r="E2672" s="2" t="s">
        <v>207</v>
      </c>
      <c r="F2672" s="2">
        <v>7127.18</v>
      </c>
      <c r="G2672" s="2">
        <v>0</v>
      </c>
      <c r="H2672" s="2">
        <v>7127.18</v>
      </c>
      <c r="I2672" s="2" t="s">
        <v>29</v>
      </c>
      <c r="J2672" s="4">
        <v>1</v>
      </c>
      <c r="K2672" t="str">
        <f>_xlfn.XLOOKUP(D2672, dim_channels!A:A, dim_channels!C:C, "Not Found")</f>
        <v>Direct</v>
      </c>
      <c r="L2672" t="str">
        <f>_xlfn.XLOOKUP(D2672, dim_channels!A:A, dim_channels!B:B, "Not Found")</f>
        <v>Walk-in</v>
      </c>
    </row>
    <row r="2673" spans="1:12" x14ac:dyDescent="0.2">
      <c r="A2673" s="3" t="s">
        <v>3109</v>
      </c>
      <c r="B2673" s="3" t="s">
        <v>73</v>
      </c>
      <c r="C2673" s="3" t="s">
        <v>405</v>
      </c>
      <c r="D2673" s="3" t="s">
        <v>45</v>
      </c>
      <c r="E2673" s="3" t="s">
        <v>89</v>
      </c>
      <c r="F2673" s="3">
        <v>7033.96</v>
      </c>
      <c r="G2673" s="3">
        <v>0</v>
      </c>
      <c r="H2673" s="3">
        <v>7033.96</v>
      </c>
      <c r="I2673" s="3" t="s">
        <v>29</v>
      </c>
      <c r="J2673" s="5">
        <v>1</v>
      </c>
      <c r="K2673" t="str">
        <f>_xlfn.XLOOKUP(D2673, dim_channels!A:A, dim_channels!C:C, "Not Found")</f>
        <v>Corporate</v>
      </c>
      <c r="L2673" t="str">
        <f>_xlfn.XLOOKUP(D2673, dim_channels!A:A, dim_channels!B:B, "Not Found")</f>
        <v>Corporate Direct</v>
      </c>
    </row>
    <row r="2674" spans="1:12" x14ac:dyDescent="0.2">
      <c r="A2674" s="2" t="s">
        <v>3110</v>
      </c>
      <c r="B2674" s="2" t="s">
        <v>359</v>
      </c>
      <c r="C2674" s="2" t="s">
        <v>31</v>
      </c>
      <c r="D2674" s="2" t="s">
        <v>64</v>
      </c>
      <c r="E2674" s="2" t="s">
        <v>28</v>
      </c>
      <c r="F2674" s="2">
        <v>7884.82</v>
      </c>
      <c r="G2674" s="2">
        <v>0</v>
      </c>
      <c r="H2674" s="2">
        <v>7884.82</v>
      </c>
      <c r="I2674" s="2" t="s">
        <v>29</v>
      </c>
      <c r="J2674" s="4">
        <v>1</v>
      </c>
      <c r="K2674" t="str">
        <f>_xlfn.XLOOKUP(D2674, dim_channels!A:A, dim_channels!C:C, "Not Found")</f>
        <v>Direct</v>
      </c>
      <c r="L2674" t="str">
        <f>_xlfn.XLOOKUP(D2674, dim_channels!A:A, dim_channels!B:B, "Not Found")</f>
        <v>Direct Website</v>
      </c>
    </row>
    <row r="2675" spans="1:12" x14ac:dyDescent="0.2">
      <c r="A2675" s="3" t="s">
        <v>3111</v>
      </c>
      <c r="B2675" s="3" t="s">
        <v>741</v>
      </c>
      <c r="C2675" s="3" t="s">
        <v>525</v>
      </c>
      <c r="D2675" s="3" t="s">
        <v>114</v>
      </c>
      <c r="E2675" s="3" t="s">
        <v>115</v>
      </c>
      <c r="F2675" s="3">
        <v>5978.7</v>
      </c>
      <c r="G2675" s="3">
        <v>597.87</v>
      </c>
      <c r="H2675" s="3">
        <v>5380.83</v>
      </c>
      <c r="I2675" s="3" t="s">
        <v>29</v>
      </c>
      <c r="J2675" s="5">
        <v>1.1111111111111109</v>
      </c>
      <c r="K2675" t="str">
        <f>_xlfn.XLOOKUP(D2675, dim_channels!A:A, dim_channels!C:C, "Not Found")</f>
        <v>Offline</v>
      </c>
      <c r="L2675" t="str">
        <f>_xlfn.XLOOKUP(D2675, dim_channels!A:A, dim_channels!B:B, "Not Found")</f>
        <v>Travel Agency</v>
      </c>
    </row>
    <row r="2676" spans="1:12" x14ac:dyDescent="0.2">
      <c r="A2676" s="2" t="s">
        <v>3112</v>
      </c>
      <c r="B2676" s="2" t="s">
        <v>305</v>
      </c>
      <c r="C2676" s="2" t="s">
        <v>314</v>
      </c>
      <c r="D2676" s="2" t="s">
        <v>27</v>
      </c>
      <c r="E2676" s="2" t="s">
        <v>34</v>
      </c>
      <c r="F2676" s="2">
        <v>11241.76</v>
      </c>
      <c r="G2676" s="2">
        <v>2023.52</v>
      </c>
      <c r="H2676" s="2">
        <v>9218.24</v>
      </c>
      <c r="I2676" s="2" t="s">
        <v>29</v>
      </c>
      <c r="J2676" s="4">
        <v>1.219512618460791</v>
      </c>
      <c r="K2676" t="str">
        <f>_xlfn.XLOOKUP(D2676, dim_channels!A:A, dim_channels!C:C, "Not Found")</f>
        <v>OTA</v>
      </c>
      <c r="L2676" t="str">
        <f>_xlfn.XLOOKUP(D2676, dim_channels!A:A, dim_channels!B:B, "Not Found")</f>
        <v>Expedia</v>
      </c>
    </row>
    <row r="2677" spans="1:12" x14ac:dyDescent="0.2">
      <c r="A2677" s="3" t="s">
        <v>3113</v>
      </c>
      <c r="B2677" s="3" t="s">
        <v>244</v>
      </c>
      <c r="C2677" s="3" t="s">
        <v>261</v>
      </c>
      <c r="D2677" s="3" t="s">
        <v>45</v>
      </c>
      <c r="E2677" s="3" t="s">
        <v>46</v>
      </c>
      <c r="F2677" s="3">
        <v>6814.68</v>
      </c>
      <c r="G2677" s="3">
        <v>340.73</v>
      </c>
      <c r="H2677" s="3">
        <v>6473.95</v>
      </c>
      <c r="I2677" s="3" t="s">
        <v>29</v>
      </c>
      <c r="J2677" s="5">
        <v>1.052630928567567</v>
      </c>
      <c r="K2677" t="str">
        <f>_xlfn.XLOOKUP(D2677, dim_channels!A:A, dim_channels!C:C, "Not Found")</f>
        <v>Corporate</v>
      </c>
      <c r="L2677" t="str">
        <f>_xlfn.XLOOKUP(D2677, dim_channels!A:A, dim_channels!B:B, "Not Found")</f>
        <v>Corporate Direct</v>
      </c>
    </row>
    <row r="2678" spans="1:12" x14ac:dyDescent="0.2">
      <c r="A2678" s="2" t="s">
        <v>3114</v>
      </c>
      <c r="B2678" s="2" t="s">
        <v>449</v>
      </c>
      <c r="C2678" s="2" t="s">
        <v>346</v>
      </c>
      <c r="D2678" s="2" t="s">
        <v>52</v>
      </c>
      <c r="E2678" s="2" t="s">
        <v>60</v>
      </c>
      <c r="F2678" s="2">
        <v>2179.66</v>
      </c>
      <c r="G2678" s="2">
        <v>0</v>
      </c>
      <c r="H2678" s="2">
        <v>2179.66</v>
      </c>
      <c r="I2678" s="2" t="s">
        <v>29</v>
      </c>
      <c r="J2678" s="4">
        <v>1</v>
      </c>
      <c r="K2678" t="str">
        <f>_xlfn.XLOOKUP(D2678, dim_channels!A:A, dim_channels!C:C, "Not Found")</f>
        <v>OTA</v>
      </c>
      <c r="L2678" t="str">
        <f>_xlfn.XLOOKUP(D2678, dim_channels!A:A, dim_channels!B:B, "Not Found")</f>
        <v>Agoda</v>
      </c>
    </row>
    <row r="2679" spans="1:12" x14ac:dyDescent="0.2">
      <c r="A2679" s="3" t="s">
        <v>3115</v>
      </c>
      <c r="B2679" s="3" t="s">
        <v>685</v>
      </c>
      <c r="C2679" s="3" t="s">
        <v>79</v>
      </c>
      <c r="D2679" s="3" t="s">
        <v>33</v>
      </c>
      <c r="E2679" s="3" t="s">
        <v>60</v>
      </c>
      <c r="F2679" s="3">
        <v>7494.01</v>
      </c>
      <c r="G2679" s="3">
        <v>0</v>
      </c>
      <c r="H2679" s="3">
        <v>7494.01</v>
      </c>
      <c r="I2679" s="3" t="s">
        <v>29</v>
      </c>
      <c r="J2679" s="5">
        <v>1</v>
      </c>
      <c r="K2679" t="str">
        <f>_xlfn.XLOOKUP(D2679, dim_channels!A:A, dim_channels!C:C, "Not Found")</f>
        <v>OTA</v>
      </c>
      <c r="L2679" t="str">
        <f>_xlfn.XLOOKUP(D2679, dim_channels!A:A, dim_channels!B:B, "Not Found")</f>
        <v>Booking.com</v>
      </c>
    </row>
    <row r="2680" spans="1:12" x14ac:dyDescent="0.2">
      <c r="A2680" s="2" t="s">
        <v>3116</v>
      </c>
      <c r="B2680" s="2" t="s">
        <v>164</v>
      </c>
      <c r="C2680" s="2" t="s">
        <v>165</v>
      </c>
      <c r="D2680" s="2" t="s">
        <v>27</v>
      </c>
      <c r="E2680" s="2" t="s">
        <v>28</v>
      </c>
      <c r="F2680" s="2">
        <v>6134.63</v>
      </c>
      <c r="G2680" s="2">
        <v>1104.23</v>
      </c>
      <c r="H2680" s="2">
        <v>5030.3999999999996</v>
      </c>
      <c r="I2680" s="2" t="s">
        <v>29</v>
      </c>
      <c r="J2680" s="4">
        <v>1.2195113708651399</v>
      </c>
      <c r="K2680" t="str">
        <f>_xlfn.XLOOKUP(D2680, dim_channels!A:A, dim_channels!C:C, "Not Found")</f>
        <v>OTA</v>
      </c>
      <c r="L2680" t="str">
        <f>_xlfn.XLOOKUP(D2680, dim_channels!A:A, dim_channels!B:B, "Not Found")</f>
        <v>Expedia</v>
      </c>
    </row>
    <row r="2681" spans="1:12" x14ac:dyDescent="0.2">
      <c r="A2681" s="3" t="s">
        <v>3117</v>
      </c>
      <c r="B2681" s="3" t="s">
        <v>303</v>
      </c>
      <c r="C2681" s="3" t="s">
        <v>73</v>
      </c>
      <c r="D2681" s="3" t="s">
        <v>52</v>
      </c>
      <c r="E2681" s="3" t="s">
        <v>60</v>
      </c>
      <c r="F2681" s="3">
        <v>3491.35</v>
      </c>
      <c r="G2681" s="3">
        <v>0</v>
      </c>
      <c r="H2681" s="3">
        <v>3491.35</v>
      </c>
      <c r="I2681" s="3" t="s">
        <v>29</v>
      </c>
      <c r="J2681" s="5">
        <v>1</v>
      </c>
      <c r="K2681" t="str">
        <f>_xlfn.XLOOKUP(D2681, dim_channels!A:A, dim_channels!C:C, "Not Found")</f>
        <v>OTA</v>
      </c>
      <c r="L2681" t="str">
        <f>_xlfn.XLOOKUP(D2681, dim_channels!A:A, dim_channels!B:B, "Not Found")</f>
        <v>Agoda</v>
      </c>
    </row>
    <row r="2682" spans="1:12" x14ac:dyDescent="0.2">
      <c r="A2682" s="2" t="s">
        <v>3118</v>
      </c>
      <c r="B2682" s="2" t="s">
        <v>475</v>
      </c>
      <c r="C2682" s="2" t="s">
        <v>612</v>
      </c>
      <c r="D2682" s="2" t="s">
        <v>33</v>
      </c>
      <c r="E2682" s="2" t="s">
        <v>28</v>
      </c>
      <c r="F2682" s="2">
        <v>6911.93</v>
      </c>
      <c r="G2682" s="2">
        <v>1036.79</v>
      </c>
      <c r="H2682" s="2">
        <v>5875.14</v>
      </c>
      <c r="I2682" s="2" t="s">
        <v>29</v>
      </c>
      <c r="J2682" s="4">
        <v>1.1764706883580649</v>
      </c>
      <c r="K2682" t="str">
        <f>_xlfn.XLOOKUP(D2682, dim_channels!A:A, dim_channels!C:C, "Not Found")</f>
        <v>OTA</v>
      </c>
      <c r="L2682" t="str">
        <f>_xlfn.XLOOKUP(D2682, dim_channels!A:A, dim_channels!B:B, "Not Found")</f>
        <v>Booking.com</v>
      </c>
    </row>
    <row r="2683" spans="1:12" x14ac:dyDescent="0.2">
      <c r="A2683" s="3" t="s">
        <v>3119</v>
      </c>
      <c r="B2683" s="3" t="s">
        <v>31</v>
      </c>
      <c r="C2683" s="3" t="s">
        <v>685</v>
      </c>
      <c r="D2683" s="3" t="s">
        <v>52</v>
      </c>
      <c r="E2683" s="3" t="s">
        <v>34</v>
      </c>
      <c r="F2683" s="3">
        <v>3163.34</v>
      </c>
      <c r="G2683" s="3">
        <v>379.6</v>
      </c>
      <c r="H2683" s="3">
        <v>2783.74</v>
      </c>
      <c r="I2683" s="3" t="s">
        <v>29</v>
      </c>
      <c r="J2683" s="5">
        <v>1.1363633097918631</v>
      </c>
      <c r="K2683" t="str">
        <f>_xlfn.XLOOKUP(D2683, dim_channels!A:A, dim_channels!C:C, "Not Found")</f>
        <v>OTA</v>
      </c>
      <c r="L2683" t="str">
        <f>_xlfn.XLOOKUP(D2683, dim_channels!A:A, dim_channels!B:B, "Not Found")</f>
        <v>Agoda</v>
      </c>
    </row>
    <row r="2684" spans="1:12" x14ac:dyDescent="0.2">
      <c r="A2684" s="2" t="s">
        <v>3120</v>
      </c>
      <c r="B2684" s="2" t="s">
        <v>109</v>
      </c>
      <c r="C2684" s="2" t="s">
        <v>269</v>
      </c>
      <c r="D2684" s="2" t="s">
        <v>52</v>
      </c>
      <c r="E2684" s="2" t="s">
        <v>60</v>
      </c>
      <c r="F2684" s="2">
        <v>5971.64</v>
      </c>
      <c r="G2684" s="2">
        <v>0</v>
      </c>
      <c r="H2684" s="2">
        <v>5971.64</v>
      </c>
      <c r="I2684" s="2" t="s">
        <v>29</v>
      </c>
      <c r="J2684" s="4">
        <v>1</v>
      </c>
      <c r="K2684" t="str">
        <f>_xlfn.XLOOKUP(D2684, dim_channels!A:A, dim_channels!C:C, "Not Found")</f>
        <v>OTA</v>
      </c>
      <c r="L2684" t="str">
        <f>_xlfn.XLOOKUP(D2684, dim_channels!A:A, dim_channels!B:B, "Not Found")</f>
        <v>Agoda</v>
      </c>
    </row>
    <row r="2685" spans="1:12" x14ac:dyDescent="0.2">
      <c r="A2685" s="3" t="s">
        <v>3121</v>
      </c>
      <c r="B2685" s="3" t="s">
        <v>70</v>
      </c>
      <c r="C2685" s="3" t="s">
        <v>467</v>
      </c>
      <c r="D2685" s="3" t="s">
        <v>27</v>
      </c>
      <c r="E2685" s="3" t="s">
        <v>28</v>
      </c>
      <c r="F2685" s="3">
        <v>3161.94</v>
      </c>
      <c r="G2685" s="3">
        <v>569.15</v>
      </c>
      <c r="H2685" s="3">
        <v>2592.79</v>
      </c>
      <c r="I2685" s="3" t="s">
        <v>29</v>
      </c>
      <c r="J2685" s="5">
        <v>1.2195125713999211</v>
      </c>
      <c r="K2685" t="str">
        <f>_xlfn.XLOOKUP(D2685, dim_channels!A:A, dim_channels!C:C, "Not Found")</f>
        <v>OTA</v>
      </c>
      <c r="L2685" t="str">
        <f>_xlfn.XLOOKUP(D2685, dim_channels!A:A, dim_channels!B:B, "Not Found")</f>
        <v>Expedia</v>
      </c>
    </row>
    <row r="2686" spans="1:12" x14ac:dyDescent="0.2">
      <c r="A2686" s="2" t="s">
        <v>3122</v>
      </c>
      <c r="B2686" s="2" t="s">
        <v>315</v>
      </c>
      <c r="C2686" s="2" t="s">
        <v>112</v>
      </c>
      <c r="D2686" s="2" t="s">
        <v>169</v>
      </c>
      <c r="E2686" s="2" t="s">
        <v>46</v>
      </c>
      <c r="F2686" s="2">
        <v>11328.32</v>
      </c>
      <c r="G2686" s="2">
        <v>2265.66</v>
      </c>
      <c r="H2686" s="2">
        <v>9062.66</v>
      </c>
      <c r="I2686" s="2" t="s">
        <v>56</v>
      </c>
      <c r="J2686" s="4">
        <v>1.2499994482856029</v>
      </c>
      <c r="K2686" t="str">
        <f>_xlfn.XLOOKUP(D2686, dim_channels!A:A, dim_channels!C:C, "Not Found")</f>
        <v>GDS</v>
      </c>
      <c r="L2686" t="str">
        <f>_xlfn.XLOOKUP(D2686, dim_channels!A:A, dim_channels!B:B, "Not Found")</f>
        <v>GDS (Amadeus)</v>
      </c>
    </row>
    <row r="2687" spans="1:12" x14ac:dyDescent="0.2">
      <c r="A2687" s="3" t="s">
        <v>3123</v>
      </c>
      <c r="B2687" s="3" t="s">
        <v>337</v>
      </c>
      <c r="C2687" s="3" t="s">
        <v>219</v>
      </c>
      <c r="D2687" s="3" t="s">
        <v>33</v>
      </c>
      <c r="E2687" s="3" t="s">
        <v>60</v>
      </c>
      <c r="F2687" s="3">
        <v>4843.5600000000004</v>
      </c>
      <c r="G2687" s="3">
        <v>0</v>
      </c>
      <c r="H2687" s="3">
        <v>4843.5600000000004</v>
      </c>
      <c r="I2687" s="3" t="s">
        <v>41</v>
      </c>
      <c r="J2687" s="5">
        <v>1</v>
      </c>
      <c r="K2687" t="str">
        <f>_xlfn.XLOOKUP(D2687, dim_channels!A:A, dim_channels!C:C, "Not Found")</f>
        <v>OTA</v>
      </c>
      <c r="L2687" t="str">
        <f>_xlfn.XLOOKUP(D2687, dim_channels!A:A, dim_channels!B:B, "Not Found")</f>
        <v>Booking.com</v>
      </c>
    </row>
    <row r="2688" spans="1:12" x14ac:dyDescent="0.2">
      <c r="A2688" s="2" t="s">
        <v>3124</v>
      </c>
      <c r="B2688" s="2" t="s">
        <v>425</v>
      </c>
      <c r="C2688" s="2" t="s">
        <v>176</v>
      </c>
      <c r="D2688" s="2" t="s">
        <v>33</v>
      </c>
      <c r="E2688" s="2" t="s">
        <v>28</v>
      </c>
      <c r="F2688" s="2">
        <v>12628.42</v>
      </c>
      <c r="G2688" s="2">
        <v>1894.26</v>
      </c>
      <c r="H2688" s="2">
        <v>10734.16</v>
      </c>
      <c r="I2688" s="2" t="s">
        <v>41</v>
      </c>
      <c r="J2688" s="4">
        <v>1.1764702594334351</v>
      </c>
      <c r="K2688" t="str">
        <f>_xlfn.XLOOKUP(D2688, dim_channels!A:A, dim_channels!C:C, "Not Found")</f>
        <v>OTA</v>
      </c>
      <c r="L2688" t="str">
        <f>_xlfn.XLOOKUP(D2688, dim_channels!A:A, dim_channels!B:B, "Not Found")</f>
        <v>Booking.com</v>
      </c>
    </row>
    <row r="2689" spans="1:12" x14ac:dyDescent="0.2">
      <c r="A2689" s="3" t="s">
        <v>3125</v>
      </c>
      <c r="B2689" s="3" t="s">
        <v>44</v>
      </c>
      <c r="C2689" s="3" t="s">
        <v>286</v>
      </c>
      <c r="D2689" s="3" t="s">
        <v>33</v>
      </c>
      <c r="E2689" s="3" t="s">
        <v>34</v>
      </c>
      <c r="F2689" s="3">
        <v>15219.8</v>
      </c>
      <c r="G2689" s="3">
        <v>2282.9699999999998</v>
      </c>
      <c r="H2689" s="3">
        <v>12936.83</v>
      </c>
      <c r="I2689" s="3" t="s">
        <v>41</v>
      </c>
      <c r="J2689" s="5">
        <v>1.1764705882352939</v>
      </c>
      <c r="K2689" t="str">
        <f>_xlfn.XLOOKUP(D2689, dim_channels!A:A, dim_channels!C:C, "Not Found")</f>
        <v>OTA</v>
      </c>
      <c r="L2689" t="str">
        <f>_xlfn.XLOOKUP(D2689, dim_channels!A:A, dim_channels!B:B, "Not Found")</f>
        <v>Booking.com</v>
      </c>
    </row>
    <row r="2690" spans="1:12" x14ac:dyDescent="0.2">
      <c r="A2690" s="2" t="s">
        <v>3126</v>
      </c>
      <c r="B2690" s="2" t="s">
        <v>81</v>
      </c>
      <c r="C2690" s="2" t="s">
        <v>367</v>
      </c>
      <c r="D2690" s="2" t="s">
        <v>45</v>
      </c>
      <c r="E2690" s="2" t="s">
        <v>89</v>
      </c>
      <c r="F2690" s="2">
        <v>2322.85</v>
      </c>
      <c r="G2690" s="2">
        <v>0</v>
      </c>
      <c r="H2690" s="2">
        <v>2322.85</v>
      </c>
      <c r="I2690" s="2" t="s">
        <v>29</v>
      </c>
      <c r="J2690" s="4">
        <v>1</v>
      </c>
      <c r="K2690" t="str">
        <f>_xlfn.XLOOKUP(D2690, dim_channels!A:A, dim_channels!C:C, "Not Found")</f>
        <v>Corporate</v>
      </c>
      <c r="L2690" t="str">
        <f>_xlfn.XLOOKUP(D2690, dim_channels!A:A, dim_channels!B:B, "Not Found")</f>
        <v>Corporate Direct</v>
      </c>
    </row>
    <row r="2691" spans="1:12" x14ac:dyDescent="0.2">
      <c r="A2691" s="3" t="s">
        <v>3127</v>
      </c>
      <c r="B2691" s="3" t="s">
        <v>204</v>
      </c>
      <c r="C2691" s="3" t="s">
        <v>754</v>
      </c>
      <c r="D2691" s="3" t="s">
        <v>27</v>
      </c>
      <c r="E2691" s="3" t="s">
        <v>60</v>
      </c>
      <c r="F2691" s="3">
        <v>5742.25</v>
      </c>
      <c r="G2691" s="3">
        <v>0</v>
      </c>
      <c r="H2691" s="3">
        <v>5742.25</v>
      </c>
      <c r="I2691" s="3" t="s">
        <v>29</v>
      </c>
      <c r="J2691" s="5">
        <v>1</v>
      </c>
      <c r="K2691" t="str">
        <f>_xlfn.XLOOKUP(D2691, dim_channels!A:A, dim_channels!C:C, "Not Found")</f>
        <v>OTA</v>
      </c>
      <c r="L2691" t="str">
        <f>_xlfn.XLOOKUP(D2691, dim_channels!A:A, dim_channels!B:B, "Not Found")</f>
        <v>Expedia</v>
      </c>
    </row>
    <row r="2692" spans="1:12" x14ac:dyDescent="0.2">
      <c r="A2692" s="2" t="s">
        <v>3128</v>
      </c>
      <c r="B2692" s="2" t="s">
        <v>54</v>
      </c>
      <c r="C2692" s="2" t="s">
        <v>55</v>
      </c>
      <c r="D2692" s="2" t="s">
        <v>64</v>
      </c>
      <c r="E2692" s="2" t="s">
        <v>28</v>
      </c>
      <c r="F2692" s="2">
        <v>5872.74</v>
      </c>
      <c r="G2692" s="2">
        <v>0</v>
      </c>
      <c r="H2692" s="2">
        <v>5872.74</v>
      </c>
      <c r="I2692" s="2" t="s">
        <v>29</v>
      </c>
      <c r="J2692" s="4">
        <v>1</v>
      </c>
      <c r="K2692" t="str">
        <f>_xlfn.XLOOKUP(D2692, dim_channels!A:A, dim_channels!C:C, "Not Found")</f>
        <v>Direct</v>
      </c>
      <c r="L2692" t="str">
        <f>_xlfn.XLOOKUP(D2692, dim_channels!A:A, dim_channels!B:B, "Not Found")</f>
        <v>Direct Website</v>
      </c>
    </row>
    <row r="2693" spans="1:12" x14ac:dyDescent="0.2">
      <c r="A2693" s="3" t="s">
        <v>3129</v>
      </c>
      <c r="B2693" s="3" t="s">
        <v>702</v>
      </c>
      <c r="C2693" s="3" t="s">
        <v>141</v>
      </c>
      <c r="D2693" s="3" t="s">
        <v>33</v>
      </c>
      <c r="E2693" s="3" t="s">
        <v>28</v>
      </c>
      <c r="F2693" s="3">
        <v>12763.58</v>
      </c>
      <c r="G2693" s="3">
        <v>1914.54</v>
      </c>
      <c r="H2693" s="3">
        <v>10849.04</v>
      </c>
      <c r="I2693" s="3" t="s">
        <v>29</v>
      </c>
      <c r="J2693" s="5">
        <v>1.1764709135554849</v>
      </c>
      <c r="K2693" t="str">
        <f>_xlfn.XLOOKUP(D2693, dim_channels!A:A, dim_channels!C:C, "Not Found")</f>
        <v>OTA</v>
      </c>
      <c r="L2693" t="str">
        <f>_xlfn.XLOOKUP(D2693, dim_channels!A:A, dim_channels!B:B, "Not Found")</f>
        <v>Booking.com</v>
      </c>
    </row>
    <row r="2694" spans="1:12" x14ac:dyDescent="0.2">
      <c r="A2694" s="2" t="s">
        <v>3130</v>
      </c>
      <c r="B2694" s="2" t="s">
        <v>314</v>
      </c>
      <c r="C2694" s="2" t="s">
        <v>626</v>
      </c>
      <c r="D2694" s="2" t="s">
        <v>27</v>
      </c>
      <c r="E2694" s="2" t="s">
        <v>28</v>
      </c>
      <c r="F2694" s="2">
        <v>7824.52</v>
      </c>
      <c r="G2694" s="2">
        <v>1408.41</v>
      </c>
      <c r="H2694" s="2">
        <v>6416.11</v>
      </c>
      <c r="I2694" s="2" t="s">
        <v>56</v>
      </c>
      <c r="J2694" s="4">
        <v>1.2195115108687351</v>
      </c>
      <c r="K2694" t="str">
        <f>_xlfn.XLOOKUP(D2694, dim_channels!A:A, dim_channels!C:C, "Not Found")</f>
        <v>OTA</v>
      </c>
      <c r="L2694" t="str">
        <f>_xlfn.XLOOKUP(D2694, dim_channels!A:A, dim_channels!B:B, "Not Found")</f>
        <v>Expedia</v>
      </c>
    </row>
    <row r="2695" spans="1:12" x14ac:dyDescent="0.2">
      <c r="A2695" s="3" t="s">
        <v>3131</v>
      </c>
      <c r="B2695" s="3" t="s">
        <v>106</v>
      </c>
      <c r="C2695" s="3" t="s">
        <v>396</v>
      </c>
      <c r="D2695" s="3" t="s">
        <v>52</v>
      </c>
      <c r="E2695" s="3" t="s">
        <v>34</v>
      </c>
      <c r="F2695" s="3">
        <v>10196.629999999999</v>
      </c>
      <c r="G2695" s="3">
        <v>1223.5999999999999</v>
      </c>
      <c r="H2695" s="3">
        <v>8973.0300000000007</v>
      </c>
      <c r="I2695" s="3" t="s">
        <v>29</v>
      </c>
      <c r="J2695" s="5">
        <v>1.136364193589011</v>
      </c>
      <c r="K2695" t="str">
        <f>_xlfn.XLOOKUP(D2695, dim_channels!A:A, dim_channels!C:C, "Not Found")</f>
        <v>OTA</v>
      </c>
      <c r="L2695" t="str">
        <f>_xlfn.XLOOKUP(D2695, dim_channels!A:A, dim_channels!B:B, "Not Found")</f>
        <v>Agoda</v>
      </c>
    </row>
    <row r="2696" spans="1:12" x14ac:dyDescent="0.2">
      <c r="A2696" s="2" t="s">
        <v>3132</v>
      </c>
      <c r="B2696" s="2" t="s">
        <v>416</v>
      </c>
      <c r="C2696" s="2" t="s">
        <v>209</v>
      </c>
      <c r="D2696" s="2" t="s">
        <v>33</v>
      </c>
      <c r="E2696" s="2" t="s">
        <v>60</v>
      </c>
      <c r="F2696" s="2">
        <v>8835.81</v>
      </c>
      <c r="G2696" s="2">
        <v>0</v>
      </c>
      <c r="H2696" s="2">
        <v>8835.81</v>
      </c>
      <c r="I2696" s="2" t="s">
        <v>29</v>
      </c>
      <c r="J2696" s="4">
        <v>1</v>
      </c>
      <c r="K2696" t="str">
        <f>_xlfn.XLOOKUP(D2696, dim_channels!A:A, dim_channels!C:C, "Not Found")</f>
        <v>OTA</v>
      </c>
      <c r="L2696" t="str">
        <f>_xlfn.XLOOKUP(D2696, dim_channels!A:A, dim_channels!B:B, "Not Found")</f>
        <v>Booking.com</v>
      </c>
    </row>
    <row r="2697" spans="1:12" x14ac:dyDescent="0.2">
      <c r="A2697" s="3" t="s">
        <v>3133</v>
      </c>
      <c r="B2697" s="3" t="s">
        <v>130</v>
      </c>
      <c r="C2697" s="3" t="s">
        <v>72</v>
      </c>
      <c r="D2697" s="3" t="s">
        <v>52</v>
      </c>
      <c r="E2697" s="3" t="s">
        <v>60</v>
      </c>
      <c r="F2697" s="3">
        <v>6415.85</v>
      </c>
      <c r="G2697" s="3">
        <v>0</v>
      </c>
      <c r="H2697" s="3">
        <v>6415.85</v>
      </c>
      <c r="I2697" s="3" t="s">
        <v>41</v>
      </c>
      <c r="J2697" s="5">
        <v>1</v>
      </c>
      <c r="K2697" t="str">
        <f>_xlfn.XLOOKUP(D2697, dim_channels!A:A, dim_channels!C:C, "Not Found")</f>
        <v>OTA</v>
      </c>
      <c r="L2697" t="str">
        <f>_xlfn.XLOOKUP(D2697, dim_channels!A:A, dim_channels!B:B, "Not Found")</f>
        <v>Agoda</v>
      </c>
    </row>
    <row r="2698" spans="1:12" x14ac:dyDescent="0.2">
      <c r="A2698" s="2" t="s">
        <v>3134</v>
      </c>
      <c r="B2698" s="2" t="s">
        <v>87</v>
      </c>
      <c r="C2698" s="2" t="s">
        <v>983</v>
      </c>
      <c r="D2698" s="2" t="s">
        <v>33</v>
      </c>
      <c r="E2698" s="2" t="s">
        <v>28</v>
      </c>
      <c r="F2698" s="2">
        <v>7498.97</v>
      </c>
      <c r="G2698" s="2">
        <v>1124.8499999999999</v>
      </c>
      <c r="H2698" s="2">
        <v>6374.12</v>
      </c>
      <c r="I2698" s="2" t="s">
        <v>29</v>
      </c>
      <c r="J2698" s="4">
        <v>1.176471418799772</v>
      </c>
      <c r="K2698" t="str">
        <f>_xlfn.XLOOKUP(D2698, dim_channels!A:A, dim_channels!C:C, "Not Found")</f>
        <v>OTA</v>
      </c>
      <c r="L2698" t="str">
        <f>_xlfn.XLOOKUP(D2698, dim_channels!A:A, dim_channels!B:B, "Not Found")</f>
        <v>Booking.com</v>
      </c>
    </row>
    <row r="2699" spans="1:12" x14ac:dyDescent="0.2">
      <c r="A2699" s="3" t="s">
        <v>3135</v>
      </c>
      <c r="B2699" s="3" t="s">
        <v>238</v>
      </c>
      <c r="C2699" s="3" t="s">
        <v>36</v>
      </c>
      <c r="D2699" s="3" t="s">
        <v>45</v>
      </c>
      <c r="E2699" s="3" t="s">
        <v>89</v>
      </c>
      <c r="F2699" s="3">
        <v>4703.62</v>
      </c>
      <c r="G2699" s="3">
        <v>0</v>
      </c>
      <c r="H2699" s="3">
        <v>4703.62</v>
      </c>
      <c r="I2699" s="3" t="s">
        <v>56</v>
      </c>
      <c r="J2699" s="5">
        <v>1</v>
      </c>
      <c r="K2699" t="str">
        <f>_xlfn.XLOOKUP(D2699, dim_channels!A:A, dim_channels!C:C, "Not Found")</f>
        <v>Corporate</v>
      </c>
      <c r="L2699" t="str">
        <f>_xlfn.XLOOKUP(D2699, dim_channels!A:A, dim_channels!B:B, "Not Found")</f>
        <v>Corporate Direct</v>
      </c>
    </row>
    <row r="2700" spans="1:12" x14ac:dyDescent="0.2">
      <c r="A2700" s="2" t="s">
        <v>3136</v>
      </c>
      <c r="B2700" s="2" t="s">
        <v>186</v>
      </c>
      <c r="C2700" s="2" t="s">
        <v>98</v>
      </c>
      <c r="D2700" s="2" t="s">
        <v>52</v>
      </c>
      <c r="E2700" s="2" t="s">
        <v>34</v>
      </c>
      <c r="F2700" s="2">
        <v>27161.54</v>
      </c>
      <c r="G2700" s="2">
        <v>3259.38</v>
      </c>
      <c r="H2700" s="2">
        <v>23902.16</v>
      </c>
      <c r="I2700" s="2" t="s">
        <v>41</v>
      </c>
      <c r="J2700" s="4">
        <v>1.1363634081606011</v>
      </c>
      <c r="K2700" t="str">
        <f>_xlfn.XLOOKUP(D2700, dim_channels!A:A, dim_channels!C:C, "Not Found")</f>
        <v>OTA</v>
      </c>
      <c r="L2700" t="str">
        <f>_xlfn.XLOOKUP(D2700, dim_channels!A:A, dim_channels!B:B, "Not Found")</f>
        <v>Agoda</v>
      </c>
    </row>
    <row r="2701" spans="1:12" x14ac:dyDescent="0.2">
      <c r="A2701" s="3" t="s">
        <v>3137</v>
      </c>
      <c r="B2701" s="3" t="s">
        <v>983</v>
      </c>
      <c r="C2701" s="3" t="s">
        <v>1141</v>
      </c>
      <c r="D2701" s="3" t="s">
        <v>52</v>
      </c>
      <c r="E2701" s="3" t="s">
        <v>34</v>
      </c>
      <c r="F2701" s="3">
        <v>14849.73</v>
      </c>
      <c r="G2701" s="3">
        <v>1781.97</v>
      </c>
      <c r="H2701" s="3">
        <v>13067.76</v>
      </c>
      <c r="I2701" s="3" t="s">
        <v>29</v>
      </c>
      <c r="J2701" s="5">
        <v>1.1363638450660249</v>
      </c>
      <c r="K2701" t="str">
        <f>_xlfn.XLOOKUP(D2701, dim_channels!A:A, dim_channels!C:C, "Not Found")</f>
        <v>OTA</v>
      </c>
      <c r="L2701" t="str">
        <f>_xlfn.XLOOKUP(D2701, dim_channels!A:A, dim_channels!B:B, "Not Found")</f>
        <v>Agoda</v>
      </c>
    </row>
    <row r="2702" spans="1:12" x14ac:dyDescent="0.2">
      <c r="A2702" s="2" t="s">
        <v>3138</v>
      </c>
      <c r="B2702" s="2" t="s">
        <v>147</v>
      </c>
      <c r="C2702" s="2" t="s">
        <v>276</v>
      </c>
      <c r="D2702" s="2" t="s">
        <v>33</v>
      </c>
      <c r="E2702" s="2" t="s">
        <v>60</v>
      </c>
      <c r="F2702" s="2">
        <v>2655.64</v>
      </c>
      <c r="G2702" s="2">
        <v>0</v>
      </c>
      <c r="H2702" s="2">
        <v>2655.64</v>
      </c>
      <c r="I2702" s="2" t="s">
        <v>29</v>
      </c>
      <c r="J2702" s="4">
        <v>1</v>
      </c>
      <c r="K2702" t="str">
        <f>_xlfn.XLOOKUP(D2702, dim_channels!A:A, dim_channels!C:C, "Not Found")</f>
        <v>OTA</v>
      </c>
      <c r="L2702" t="str">
        <f>_xlfn.XLOOKUP(D2702, dim_channels!A:A, dim_channels!B:B, "Not Found")</f>
        <v>Booking.com</v>
      </c>
    </row>
    <row r="2703" spans="1:12" x14ac:dyDescent="0.2">
      <c r="A2703" s="3" t="s">
        <v>3139</v>
      </c>
      <c r="B2703" s="3" t="s">
        <v>505</v>
      </c>
      <c r="C2703" s="3" t="s">
        <v>1560</v>
      </c>
      <c r="D2703" s="3" t="s">
        <v>45</v>
      </c>
      <c r="E2703" s="3" t="s">
        <v>46</v>
      </c>
      <c r="F2703" s="3">
        <v>6151.79</v>
      </c>
      <c r="G2703" s="3">
        <v>307.58999999999997</v>
      </c>
      <c r="H2703" s="3">
        <v>5844.2</v>
      </c>
      <c r="I2703" s="3" t="s">
        <v>41</v>
      </c>
      <c r="J2703" s="5">
        <v>1.052631669005168</v>
      </c>
      <c r="K2703" t="str">
        <f>_xlfn.XLOOKUP(D2703, dim_channels!A:A, dim_channels!C:C, "Not Found")</f>
        <v>Corporate</v>
      </c>
      <c r="L2703" t="str">
        <f>_xlfn.XLOOKUP(D2703, dim_channels!A:A, dim_channels!B:B, "Not Found")</f>
        <v>Corporate Direct</v>
      </c>
    </row>
    <row r="2704" spans="1:12" x14ac:dyDescent="0.2">
      <c r="A2704" s="2" t="s">
        <v>3140</v>
      </c>
      <c r="B2704" s="2" t="s">
        <v>482</v>
      </c>
      <c r="C2704" s="2" t="s">
        <v>161</v>
      </c>
      <c r="D2704" s="2" t="s">
        <v>64</v>
      </c>
      <c r="E2704" s="2" t="s">
        <v>34</v>
      </c>
      <c r="F2704" s="2">
        <v>7533.09</v>
      </c>
      <c r="G2704" s="2">
        <v>0</v>
      </c>
      <c r="H2704" s="2">
        <v>7533.09</v>
      </c>
      <c r="I2704" s="2" t="s">
        <v>29</v>
      </c>
      <c r="J2704" s="4">
        <v>1</v>
      </c>
      <c r="K2704" t="str">
        <f>_xlfn.XLOOKUP(D2704, dim_channels!A:A, dim_channels!C:C, "Not Found")</f>
        <v>Direct</v>
      </c>
      <c r="L2704" t="str">
        <f>_xlfn.XLOOKUP(D2704, dim_channels!A:A, dim_channels!B:B, "Not Found")</f>
        <v>Direct Website</v>
      </c>
    </row>
    <row r="2705" spans="1:12" x14ac:dyDescent="0.2">
      <c r="A2705" s="3" t="s">
        <v>3141</v>
      </c>
      <c r="B2705" s="3" t="s">
        <v>391</v>
      </c>
      <c r="C2705" s="3" t="s">
        <v>391</v>
      </c>
      <c r="D2705" s="3" t="s">
        <v>64</v>
      </c>
      <c r="E2705" s="3" t="s">
        <v>115</v>
      </c>
      <c r="F2705" s="3">
        <v>7231.86</v>
      </c>
      <c r="G2705" s="3">
        <v>0</v>
      </c>
      <c r="H2705" s="3">
        <v>7231.86</v>
      </c>
      <c r="I2705" s="3" t="s">
        <v>29</v>
      </c>
      <c r="J2705" s="5">
        <v>1</v>
      </c>
      <c r="K2705" t="str">
        <f>_xlfn.XLOOKUP(D2705, dim_channels!A:A, dim_channels!C:C, "Not Found")</f>
        <v>Direct</v>
      </c>
      <c r="L2705" t="str">
        <f>_xlfn.XLOOKUP(D2705, dim_channels!A:A, dim_channels!B:B, "Not Found")</f>
        <v>Direct Website</v>
      </c>
    </row>
    <row r="2706" spans="1:12" x14ac:dyDescent="0.2">
      <c r="A2706" s="2" t="s">
        <v>3142</v>
      </c>
      <c r="B2706" s="2" t="s">
        <v>54</v>
      </c>
      <c r="C2706" s="2" t="s">
        <v>789</v>
      </c>
      <c r="D2706" s="2" t="s">
        <v>33</v>
      </c>
      <c r="E2706" s="2" t="s">
        <v>60</v>
      </c>
      <c r="F2706" s="2">
        <v>18734.97</v>
      </c>
      <c r="G2706" s="2">
        <v>0</v>
      </c>
      <c r="H2706" s="2">
        <v>18734.97</v>
      </c>
      <c r="I2706" s="2" t="s">
        <v>29</v>
      </c>
      <c r="J2706" s="4">
        <v>1</v>
      </c>
      <c r="K2706" t="str">
        <f>_xlfn.XLOOKUP(D2706, dim_channels!A:A, dim_channels!C:C, "Not Found")</f>
        <v>OTA</v>
      </c>
      <c r="L2706" t="str">
        <f>_xlfn.XLOOKUP(D2706, dim_channels!A:A, dim_channels!B:B, "Not Found")</f>
        <v>Booking.com</v>
      </c>
    </row>
    <row r="2707" spans="1:12" x14ac:dyDescent="0.2">
      <c r="A2707" s="3" t="s">
        <v>3143</v>
      </c>
      <c r="B2707" s="3" t="s">
        <v>904</v>
      </c>
      <c r="C2707" s="3" t="s">
        <v>367</v>
      </c>
      <c r="D2707" s="3" t="s">
        <v>64</v>
      </c>
      <c r="E2707" s="3" t="s">
        <v>28</v>
      </c>
      <c r="F2707" s="3">
        <v>6939.55</v>
      </c>
      <c r="G2707" s="3">
        <v>0</v>
      </c>
      <c r="H2707" s="3">
        <v>6939.55</v>
      </c>
      <c r="I2707" s="3" t="s">
        <v>41</v>
      </c>
      <c r="J2707" s="5">
        <v>1</v>
      </c>
      <c r="K2707" t="str">
        <f>_xlfn.XLOOKUP(D2707, dim_channels!A:A, dim_channels!C:C, "Not Found")</f>
        <v>Direct</v>
      </c>
      <c r="L2707" t="str">
        <f>_xlfn.XLOOKUP(D2707, dim_channels!A:A, dim_channels!B:B, "Not Found")</f>
        <v>Direct Website</v>
      </c>
    </row>
    <row r="2708" spans="1:12" x14ac:dyDescent="0.2">
      <c r="A2708" s="2" t="s">
        <v>3144</v>
      </c>
      <c r="B2708" s="2" t="s">
        <v>249</v>
      </c>
      <c r="C2708" s="2" t="s">
        <v>433</v>
      </c>
      <c r="D2708" s="2" t="s">
        <v>52</v>
      </c>
      <c r="E2708" s="2" t="s">
        <v>34</v>
      </c>
      <c r="F2708" s="2">
        <v>4577.1899999999996</v>
      </c>
      <c r="G2708" s="2">
        <v>549.26</v>
      </c>
      <c r="H2708" s="2">
        <v>4027.93</v>
      </c>
      <c r="I2708" s="2" t="s">
        <v>29</v>
      </c>
      <c r="J2708" s="4">
        <v>1.136362846424839</v>
      </c>
      <c r="K2708" t="str">
        <f>_xlfn.XLOOKUP(D2708, dim_channels!A:A, dim_channels!C:C, "Not Found")</f>
        <v>OTA</v>
      </c>
      <c r="L2708" t="str">
        <f>_xlfn.XLOOKUP(D2708, dim_channels!A:A, dim_channels!B:B, "Not Found")</f>
        <v>Agoda</v>
      </c>
    </row>
    <row r="2709" spans="1:12" x14ac:dyDescent="0.2">
      <c r="A2709" s="3" t="s">
        <v>3145</v>
      </c>
      <c r="B2709" s="3" t="s">
        <v>754</v>
      </c>
      <c r="C2709" s="3" t="s">
        <v>619</v>
      </c>
      <c r="D2709" s="3" t="s">
        <v>206</v>
      </c>
      <c r="E2709" s="3" t="s">
        <v>207</v>
      </c>
      <c r="F2709" s="3">
        <v>5526.4</v>
      </c>
      <c r="G2709" s="3">
        <v>0</v>
      </c>
      <c r="H2709" s="3">
        <v>5526.4</v>
      </c>
      <c r="I2709" s="3" t="s">
        <v>29</v>
      </c>
      <c r="J2709" s="5">
        <v>1</v>
      </c>
      <c r="K2709" t="str">
        <f>_xlfn.XLOOKUP(D2709, dim_channels!A:A, dim_channels!C:C, "Not Found")</f>
        <v>Direct</v>
      </c>
      <c r="L2709" t="str">
        <f>_xlfn.XLOOKUP(D2709, dim_channels!A:A, dim_channels!B:B, "Not Found")</f>
        <v>Walk-in</v>
      </c>
    </row>
    <row r="2710" spans="1:12" x14ac:dyDescent="0.2">
      <c r="A2710" s="2" t="s">
        <v>3146</v>
      </c>
      <c r="B2710" s="2" t="s">
        <v>256</v>
      </c>
      <c r="C2710" s="2" t="s">
        <v>1340</v>
      </c>
      <c r="D2710" s="2" t="s">
        <v>169</v>
      </c>
      <c r="E2710" s="2" t="s">
        <v>34</v>
      </c>
      <c r="F2710" s="2">
        <v>5524.32</v>
      </c>
      <c r="G2710" s="2">
        <v>1104.8599999999999</v>
      </c>
      <c r="H2710" s="2">
        <v>4419.46</v>
      </c>
      <c r="I2710" s="2" t="s">
        <v>29</v>
      </c>
      <c r="J2710" s="4">
        <v>1.24999886864006</v>
      </c>
      <c r="K2710" t="str">
        <f>_xlfn.XLOOKUP(D2710, dim_channels!A:A, dim_channels!C:C, "Not Found")</f>
        <v>GDS</v>
      </c>
      <c r="L2710" t="str">
        <f>_xlfn.XLOOKUP(D2710, dim_channels!A:A, dim_channels!B:B, "Not Found")</f>
        <v>GDS (Amadeus)</v>
      </c>
    </row>
    <row r="2711" spans="1:12" x14ac:dyDescent="0.2">
      <c r="A2711" s="3" t="s">
        <v>3147</v>
      </c>
      <c r="B2711" s="3" t="s">
        <v>560</v>
      </c>
      <c r="C2711" s="3" t="s">
        <v>117</v>
      </c>
      <c r="D2711" s="3" t="s">
        <v>114</v>
      </c>
      <c r="E2711" s="3" t="s">
        <v>115</v>
      </c>
      <c r="F2711" s="3">
        <v>3960.64</v>
      </c>
      <c r="G2711" s="3">
        <v>396.06</v>
      </c>
      <c r="H2711" s="3">
        <v>3564.58</v>
      </c>
      <c r="I2711" s="3" t="s">
        <v>29</v>
      </c>
      <c r="J2711" s="5">
        <v>1.1111098642757351</v>
      </c>
      <c r="K2711" t="str">
        <f>_xlfn.XLOOKUP(D2711, dim_channels!A:A, dim_channels!C:C, "Not Found")</f>
        <v>Offline</v>
      </c>
      <c r="L2711" t="str">
        <f>_xlfn.XLOOKUP(D2711, dim_channels!A:A, dim_channels!B:B, "Not Found")</f>
        <v>Travel Agency</v>
      </c>
    </row>
    <row r="2712" spans="1:12" x14ac:dyDescent="0.2">
      <c r="A2712" s="2" t="s">
        <v>3148</v>
      </c>
      <c r="B2712" s="2" t="s">
        <v>113</v>
      </c>
      <c r="C2712" s="2" t="s">
        <v>463</v>
      </c>
      <c r="D2712" s="2" t="s">
        <v>64</v>
      </c>
      <c r="E2712" s="2" t="s">
        <v>28</v>
      </c>
      <c r="F2712" s="2">
        <v>13566.28</v>
      </c>
      <c r="G2712" s="2">
        <v>0</v>
      </c>
      <c r="H2712" s="2">
        <v>13566.28</v>
      </c>
      <c r="I2712" s="2" t="s">
        <v>56</v>
      </c>
      <c r="J2712" s="4">
        <v>1</v>
      </c>
      <c r="K2712" t="str">
        <f>_xlfn.XLOOKUP(D2712, dim_channels!A:A, dim_channels!C:C, "Not Found")</f>
        <v>Direct</v>
      </c>
      <c r="L2712" t="str">
        <f>_xlfn.XLOOKUP(D2712, dim_channels!A:A, dim_channels!B:B, "Not Found")</f>
        <v>Direct Website</v>
      </c>
    </row>
    <row r="2713" spans="1:12" x14ac:dyDescent="0.2">
      <c r="A2713" s="3" t="s">
        <v>3149</v>
      </c>
      <c r="B2713" s="3" t="s">
        <v>1110</v>
      </c>
      <c r="C2713" s="3" t="s">
        <v>722</v>
      </c>
      <c r="D2713" s="3" t="s">
        <v>33</v>
      </c>
      <c r="E2713" s="3" t="s">
        <v>34</v>
      </c>
      <c r="F2713" s="3">
        <v>8055.11</v>
      </c>
      <c r="G2713" s="3">
        <v>1208.27</v>
      </c>
      <c r="H2713" s="3">
        <v>6846.84</v>
      </c>
      <c r="I2713" s="3" t="s">
        <v>29</v>
      </c>
      <c r="J2713" s="5">
        <v>1.176471189629084</v>
      </c>
      <c r="K2713" t="str">
        <f>_xlfn.XLOOKUP(D2713, dim_channels!A:A, dim_channels!C:C, "Not Found")</f>
        <v>OTA</v>
      </c>
      <c r="L2713" t="str">
        <f>_xlfn.XLOOKUP(D2713, dim_channels!A:A, dim_channels!B:B, "Not Found")</f>
        <v>Booking.com</v>
      </c>
    </row>
    <row r="2714" spans="1:12" x14ac:dyDescent="0.2">
      <c r="A2714" s="2" t="s">
        <v>3150</v>
      </c>
      <c r="B2714" s="2" t="s">
        <v>454</v>
      </c>
      <c r="C2714" s="2" t="s">
        <v>168</v>
      </c>
      <c r="D2714" s="2" t="s">
        <v>114</v>
      </c>
      <c r="E2714" s="2" t="s">
        <v>46</v>
      </c>
      <c r="F2714" s="2">
        <v>10929.72</v>
      </c>
      <c r="G2714" s="2">
        <v>1092.97</v>
      </c>
      <c r="H2714" s="2">
        <v>9836.75</v>
      </c>
      <c r="I2714" s="2" t="s">
        <v>29</v>
      </c>
      <c r="J2714" s="4">
        <v>1.1111108852009051</v>
      </c>
      <c r="K2714" t="str">
        <f>_xlfn.XLOOKUP(D2714, dim_channels!A:A, dim_channels!C:C, "Not Found")</f>
        <v>Offline</v>
      </c>
      <c r="L2714" t="str">
        <f>_xlfn.XLOOKUP(D2714, dim_channels!A:A, dim_channels!B:B, "Not Found")</f>
        <v>Travel Agency</v>
      </c>
    </row>
    <row r="2715" spans="1:12" x14ac:dyDescent="0.2">
      <c r="A2715" s="3" t="s">
        <v>3151</v>
      </c>
      <c r="B2715" s="3" t="s">
        <v>121</v>
      </c>
      <c r="C2715" s="3" t="s">
        <v>312</v>
      </c>
      <c r="D2715" s="3" t="s">
        <v>114</v>
      </c>
      <c r="E2715" s="3" t="s">
        <v>115</v>
      </c>
      <c r="F2715" s="3">
        <v>5746.06</v>
      </c>
      <c r="G2715" s="3">
        <v>574.61</v>
      </c>
      <c r="H2715" s="3">
        <v>5171.45</v>
      </c>
      <c r="I2715" s="3" t="s">
        <v>29</v>
      </c>
      <c r="J2715" s="5">
        <v>1.111111970530509</v>
      </c>
      <c r="K2715" t="str">
        <f>_xlfn.XLOOKUP(D2715, dim_channels!A:A, dim_channels!C:C, "Not Found")</f>
        <v>Offline</v>
      </c>
      <c r="L2715" t="str">
        <f>_xlfn.XLOOKUP(D2715, dim_channels!A:A, dim_channels!B:B, "Not Found")</f>
        <v>Travel Agency</v>
      </c>
    </row>
    <row r="2716" spans="1:12" x14ac:dyDescent="0.2">
      <c r="A2716" s="2" t="s">
        <v>3152</v>
      </c>
      <c r="B2716" s="2" t="s">
        <v>359</v>
      </c>
      <c r="C2716" s="2" t="s">
        <v>826</v>
      </c>
      <c r="D2716" s="2" t="s">
        <v>33</v>
      </c>
      <c r="E2716" s="2" t="s">
        <v>28</v>
      </c>
      <c r="F2716" s="2">
        <v>7325.44</v>
      </c>
      <c r="G2716" s="2">
        <v>1098.82</v>
      </c>
      <c r="H2716" s="2">
        <v>6226.62</v>
      </c>
      <c r="I2716" s="2" t="s">
        <v>41</v>
      </c>
      <c r="J2716" s="4">
        <v>1.1764713440036489</v>
      </c>
      <c r="K2716" t="str">
        <f>_xlfn.XLOOKUP(D2716, dim_channels!A:A, dim_channels!C:C, "Not Found")</f>
        <v>OTA</v>
      </c>
      <c r="L2716" t="str">
        <f>_xlfn.XLOOKUP(D2716, dim_channels!A:A, dim_channels!B:B, "Not Found")</f>
        <v>Booking.com</v>
      </c>
    </row>
    <row r="2717" spans="1:12" x14ac:dyDescent="0.2">
      <c r="A2717" s="3" t="s">
        <v>3153</v>
      </c>
      <c r="B2717" s="3" t="s">
        <v>497</v>
      </c>
      <c r="C2717" s="3" t="s">
        <v>357</v>
      </c>
      <c r="D2717" s="3" t="s">
        <v>33</v>
      </c>
      <c r="E2717" s="3" t="s">
        <v>60</v>
      </c>
      <c r="F2717" s="3">
        <v>2782.68</v>
      </c>
      <c r="G2717" s="3">
        <v>0</v>
      </c>
      <c r="H2717" s="3">
        <v>2782.68</v>
      </c>
      <c r="I2717" s="3" t="s">
        <v>29</v>
      </c>
      <c r="J2717" s="5">
        <v>1</v>
      </c>
      <c r="K2717" t="str">
        <f>_xlfn.XLOOKUP(D2717, dim_channels!A:A, dim_channels!C:C, "Not Found")</f>
        <v>OTA</v>
      </c>
      <c r="L2717" t="str">
        <f>_xlfn.XLOOKUP(D2717, dim_channels!A:A, dim_channels!B:B, "Not Found")</f>
        <v>Booking.com</v>
      </c>
    </row>
    <row r="2718" spans="1:12" x14ac:dyDescent="0.2">
      <c r="A2718" s="2" t="s">
        <v>3154</v>
      </c>
      <c r="B2718" s="2" t="s">
        <v>577</v>
      </c>
      <c r="C2718" s="2" t="s">
        <v>512</v>
      </c>
      <c r="D2718" s="2" t="s">
        <v>64</v>
      </c>
      <c r="E2718" s="2" t="s">
        <v>34</v>
      </c>
      <c r="F2718" s="2">
        <v>11154.25</v>
      </c>
      <c r="G2718" s="2">
        <v>0</v>
      </c>
      <c r="H2718" s="2">
        <v>11154.25</v>
      </c>
      <c r="I2718" s="2" t="s">
        <v>29</v>
      </c>
      <c r="J2718" s="4">
        <v>1</v>
      </c>
      <c r="K2718" t="str">
        <f>_xlfn.XLOOKUP(D2718, dim_channels!A:A, dim_channels!C:C, "Not Found")</f>
        <v>Direct</v>
      </c>
      <c r="L2718" t="str">
        <f>_xlfn.XLOOKUP(D2718, dim_channels!A:A, dim_channels!B:B, "Not Found")</f>
        <v>Direct Website</v>
      </c>
    </row>
    <row r="2719" spans="1:12" x14ac:dyDescent="0.2">
      <c r="A2719" s="3" t="s">
        <v>3155</v>
      </c>
      <c r="B2719" s="3" t="s">
        <v>220</v>
      </c>
      <c r="C2719" s="3" t="s">
        <v>262</v>
      </c>
      <c r="D2719" s="3" t="s">
        <v>45</v>
      </c>
      <c r="E2719" s="3" t="s">
        <v>89</v>
      </c>
      <c r="F2719" s="3">
        <v>8123.75</v>
      </c>
      <c r="G2719" s="3">
        <v>0</v>
      </c>
      <c r="H2719" s="3">
        <v>8123.75</v>
      </c>
      <c r="I2719" s="3" t="s">
        <v>29</v>
      </c>
      <c r="J2719" s="5">
        <v>1</v>
      </c>
      <c r="K2719" t="str">
        <f>_xlfn.XLOOKUP(D2719, dim_channels!A:A, dim_channels!C:C, "Not Found")</f>
        <v>Corporate</v>
      </c>
      <c r="L2719" t="str">
        <f>_xlfn.XLOOKUP(D2719, dim_channels!A:A, dim_channels!B:B, "Not Found")</f>
        <v>Corporate Direct</v>
      </c>
    </row>
    <row r="2720" spans="1:12" x14ac:dyDescent="0.2">
      <c r="A2720" s="2" t="s">
        <v>3156</v>
      </c>
      <c r="B2720" s="2" t="s">
        <v>40</v>
      </c>
      <c r="C2720" s="2" t="s">
        <v>551</v>
      </c>
      <c r="D2720" s="2" t="s">
        <v>33</v>
      </c>
      <c r="E2720" s="2" t="s">
        <v>34</v>
      </c>
      <c r="F2720" s="2">
        <v>9972.74</v>
      </c>
      <c r="G2720" s="2">
        <v>1495.91</v>
      </c>
      <c r="H2720" s="2">
        <v>8476.83</v>
      </c>
      <c r="I2720" s="2" t="s">
        <v>41</v>
      </c>
      <c r="J2720" s="4">
        <v>1.176470449448674</v>
      </c>
      <c r="K2720" t="str">
        <f>_xlfn.XLOOKUP(D2720, dim_channels!A:A, dim_channels!C:C, "Not Found")</f>
        <v>OTA</v>
      </c>
      <c r="L2720" t="str">
        <f>_xlfn.XLOOKUP(D2720, dim_channels!A:A, dim_channels!B:B, "Not Found")</f>
        <v>Booking.com</v>
      </c>
    </row>
    <row r="2721" spans="1:12" x14ac:dyDescent="0.2">
      <c r="A2721" s="3" t="s">
        <v>3157</v>
      </c>
      <c r="B2721" s="3" t="s">
        <v>215</v>
      </c>
      <c r="C2721" s="3" t="s">
        <v>322</v>
      </c>
      <c r="D2721" s="3" t="s">
        <v>64</v>
      </c>
      <c r="E2721" s="3" t="s">
        <v>28</v>
      </c>
      <c r="F2721" s="3">
        <v>4901.17</v>
      </c>
      <c r="G2721" s="3">
        <v>0</v>
      </c>
      <c r="H2721" s="3">
        <v>4901.17</v>
      </c>
      <c r="I2721" s="3" t="s">
        <v>29</v>
      </c>
      <c r="J2721" s="5">
        <v>1</v>
      </c>
      <c r="K2721" t="str">
        <f>_xlfn.XLOOKUP(D2721, dim_channels!A:A, dim_channels!C:C, "Not Found")</f>
        <v>Direct</v>
      </c>
      <c r="L2721" t="str">
        <f>_xlfn.XLOOKUP(D2721, dim_channels!A:A, dim_channels!B:B, "Not Found")</f>
        <v>Direct Website</v>
      </c>
    </row>
    <row r="2722" spans="1:12" x14ac:dyDescent="0.2">
      <c r="A2722" s="2" t="s">
        <v>3158</v>
      </c>
      <c r="B2722" s="2" t="s">
        <v>283</v>
      </c>
      <c r="C2722" s="2" t="s">
        <v>193</v>
      </c>
      <c r="D2722" s="2" t="s">
        <v>114</v>
      </c>
      <c r="E2722" s="2" t="s">
        <v>115</v>
      </c>
      <c r="F2722" s="2">
        <v>3784.92</v>
      </c>
      <c r="G2722" s="2">
        <v>378.49</v>
      </c>
      <c r="H2722" s="2">
        <v>3406.43</v>
      </c>
      <c r="I2722" s="2" t="s">
        <v>29</v>
      </c>
      <c r="J2722" s="4">
        <v>1.11111045875007</v>
      </c>
      <c r="K2722" t="str">
        <f>_xlfn.XLOOKUP(D2722, dim_channels!A:A, dim_channels!C:C, "Not Found")</f>
        <v>Offline</v>
      </c>
      <c r="L2722" t="str">
        <f>_xlfn.XLOOKUP(D2722, dim_channels!A:A, dim_channels!B:B, "Not Found")</f>
        <v>Travel Agency</v>
      </c>
    </row>
    <row r="2723" spans="1:12" x14ac:dyDescent="0.2">
      <c r="A2723" s="3" t="s">
        <v>3159</v>
      </c>
      <c r="B2723" s="3" t="s">
        <v>110</v>
      </c>
      <c r="C2723" s="3" t="s">
        <v>917</v>
      </c>
      <c r="D2723" s="3" t="s">
        <v>27</v>
      </c>
      <c r="E2723" s="3" t="s">
        <v>28</v>
      </c>
      <c r="F2723" s="3">
        <v>3723.54</v>
      </c>
      <c r="G2723" s="3">
        <v>670.24</v>
      </c>
      <c r="H2723" s="3">
        <v>3053.3</v>
      </c>
      <c r="I2723" s="3" t="s">
        <v>41</v>
      </c>
      <c r="J2723" s="5">
        <v>1.219513313464121</v>
      </c>
      <c r="K2723" t="str">
        <f>_xlfn.XLOOKUP(D2723, dim_channels!A:A, dim_channels!C:C, "Not Found")</f>
        <v>OTA</v>
      </c>
      <c r="L2723" t="str">
        <f>_xlfn.XLOOKUP(D2723, dim_channels!A:A, dim_channels!B:B, "Not Found")</f>
        <v>Expedia</v>
      </c>
    </row>
    <row r="2724" spans="1:12" x14ac:dyDescent="0.2">
      <c r="A2724" s="2" t="s">
        <v>3160</v>
      </c>
      <c r="B2724" s="2" t="s">
        <v>176</v>
      </c>
      <c r="C2724" s="2" t="s">
        <v>73</v>
      </c>
      <c r="D2724" s="2" t="s">
        <v>64</v>
      </c>
      <c r="E2724" s="2" t="s">
        <v>28</v>
      </c>
      <c r="F2724" s="2">
        <v>8616.74</v>
      </c>
      <c r="G2724" s="2">
        <v>0</v>
      </c>
      <c r="H2724" s="2">
        <v>8616.74</v>
      </c>
      <c r="I2724" s="2" t="s">
        <v>29</v>
      </c>
      <c r="J2724" s="4">
        <v>1</v>
      </c>
      <c r="K2724" t="str">
        <f>_xlfn.XLOOKUP(D2724, dim_channels!A:A, dim_channels!C:C, "Not Found")</f>
        <v>Direct</v>
      </c>
      <c r="L2724" t="str">
        <f>_xlfn.XLOOKUP(D2724, dim_channels!A:A, dim_channels!B:B, "Not Found")</f>
        <v>Direct Website</v>
      </c>
    </row>
    <row r="2725" spans="1:12" x14ac:dyDescent="0.2">
      <c r="A2725" s="3" t="s">
        <v>3161</v>
      </c>
      <c r="B2725" s="3" t="s">
        <v>318</v>
      </c>
      <c r="C2725" s="3" t="s">
        <v>318</v>
      </c>
      <c r="D2725" s="3" t="s">
        <v>45</v>
      </c>
      <c r="E2725" s="3" t="s">
        <v>89</v>
      </c>
      <c r="F2725" s="3">
        <v>8043.67</v>
      </c>
      <c r="G2725" s="3">
        <v>0</v>
      </c>
      <c r="H2725" s="3">
        <v>8043.67</v>
      </c>
      <c r="I2725" s="3" t="s">
        <v>56</v>
      </c>
      <c r="J2725" s="5">
        <v>1</v>
      </c>
      <c r="K2725" t="str">
        <f>_xlfn.XLOOKUP(D2725, dim_channels!A:A, dim_channels!C:C, "Not Found")</f>
        <v>Corporate</v>
      </c>
      <c r="L2725" t="str">
        <f>_xlfn.XLOOKUP(D2725, dim_channels!A:A, dim_channels!B:B, "Not Found")</f>
        <v>Corporate Direct</v>
      </c>
    </row>
    <row r="2726" spans="1:12" x14ac:dyDescent="0.2">
      <c r="A2726" s="2" t="s">
        <v>3162</v>
      </c>
      <c r="B2726" s="2" t="s">
        <v>380</v>
      </c>
      <c r="C2726" s="2" t="s">
        <v>403</v>
      </c>
      <c r="D2726" s="2" t="s">
        <v>206</v>
      </c>
      <c r="E2726" s="2" t="s">
        <v>207</v>
      </c>
      <c r="F2726" s="2">
        <v>12131.42</v>
      </c>
      <c r="G2726" s="2">
        <v>0</v>
      </c>
      <c r="H2726" s="2">
        <v>12131.42</v>
      </c>
      <c r="I2726" s="2" t="s">
        <v>29</v>
      </c>
      <c r="J2726" s="4">
        <v>1</v>
      </c>
      <c r="K2726" t="str">
        <f>_xlfn.XLOOKUP(D2726, dim_channels!A:A, dim_channels!C:C, "Not Found")</f>
        <v>Direct</v>
      </c>
      <c r="L2726" t="str">
        <f>_xlfn.XLOOKUP(D2726, dim_channels!A:A, dim_channels!B:B, "Not Found")</f>
        <v>Walk-in</v>
      </c>
    </row>
    <row r="2727" spans="1:12" x14ac:dyDescent="0.2">
      <c r="A2727" s="3" t="s">
        <v>3163</v>
      </c>
      <c r="B2727" s="3" t="s">
        <v>826</v>
      </c>
      <c r="C2727" s="3" t="s">
        <v>826</v>
      </c>
      <c r="D2727" s="3" t="s">
        <v>27</v>
      </c>
      <c r="E2727" s="3" t="s">
        <v>28</v>
      </c>
      <c r="F2727" s="3">
        <v>11571.07</v>
      </c>
      <c r="G2727" s="3">
        <v>2082.79</v>
      </c>
      <c r="H2727" s="3">
        <v>9488.2800000000007</v>
      </c>
      <c r="I2727" s="3" t="s">
        <v>29</v>
      </c>
      <c r="J2727" s="5">
        <v>1.2195118609484541</v>
      </c>
      <c r="K2727" t="str">
        <f>_xlfn.XLOOKUP(D2727, dim_channels!A:A, dim_channels!C:C, "Not Found")</f>
        <v>OTA</v>
      </c>
      <c r="L2727" t="str">
        <f>_xlfn.XLOOKUP(D2727, dim_channels!A:A, dim_channels!B:B, "Not Found")</f>
        <v>Expedia</v>
      </c>
    </row>
    <row r="2728" spans="1:12" x14ac:dyDescent="0.2">
      <c r="A2728" s="2" t="s">
        <v>3164</v>
      </c>
      <c r="B2728" s="2" t="s">
        <v>608</v>
      </c>
      <c r="C2728" s="2" t="s">
        <v>384</v>
      </c>
      <c r="D2728" s="2" t="s">
        <v>169</v>
      </c>
      <c r="E2728" s="2" t="s">
        <v>46</v>
      </c>
      <c r="F2728" s="2">
        <v>6784.18</v>
      </c>
      <c r="G2728" s="2">
        <v>1356.84</v>
      </c>
      <c r="H2728" s="2">
        <v>5427.34</v>
      </c>
      <c r="I2728" s="2" t="s">
        <v>29</v>
      </c>
      <c r="J2728" s="4">
        <v>1.250000921261613</v>
      </c>
      <c r="K2728" t="str">
        <f>_xlfn.XLOOKUP(D2728, dim_channels!A:A, dim_channels!C:C, "Not Found")</f>
        <v>GDS</v>
      </c>
      <c r="L2728" t="str">
        <f>_xlfn.XLOOKUP(D2728, dim_channels!A:A, dim_channels!B:B, "Not Found")</f>
        <v>GDS (Amadeus)</v>
      </c>
    </row>
    <row r="2729" spans="1:12" x14ac:dyDescent="0.2">
      <c r="A2729" s="3" t="s">
        <v>3165</v>
      </c>
      <c r="B2729" s="3" t="s">
        <v>564</v>
      </c>
      <c r="C2729" s="3" t="s">
        <v>276</v>
      </c>
      <c r="D2729" s="3" t="s">
        <v>33</v>
      </c>
      <c r="E2729" s="3" t="s">
        <v>28</v>
      </c>
      <c r="F2729" s="3">
        <v>11013.5</v>
      </c>
      <c r="G2729" s="3">
        <v>1652.02</v>
      </c>
      <c r="H2729" s="3">
        <v>9361.48</v>
      </c>
      <c r="I2729" s="3" t="s">
        <v>29</v>
      </c>
      <c r="J2729" s="5">
        <v>1.176469959878139</v>
      </c>
      <c r="K2729" t="str">
        <f>_xlfn.XLOOKUP(D2729, dim_channels!A:A, dim_channels!C:C, "Not Found")</f>
        <v>OTA</v>
      </c>
      <c r="L2729" t="str">
        <f>_xlfn.XLOOKUP(D2729, dim_channels!A:A, dim_channels!B:B, "Not Found")</f>
        <v>Booking.com</v>
      </c>
    </row>
    <row r="2730" spans="1:12" x14ac:dyDescent="0.2">
      <c r="A2730" s="2" t="s">
        <v>3166</v>
      </c>
      <c r="B2730" s="2" t="s">
        <v>87</v>
      </c>
      <c r="C2730" s="2" t="s">
        <v>1340</v>
      </c>
      <c r="D2730" s="2" t="s">
        <v>27</v>
      </c>
      <c r="E2730" s="2" t="s">
        <v>28</v>
      </c>
      <c r="F2730" s="2">
        <v>21969.119999999999</v>
      </c>
      <c r="G2730" s="2">
        <v>3954.44</v>
      </c>
      <c r="H2730" s="2">
        <v>18014.68</v>
      </c>
      <c r="I2730" s="2" t="s">
        <v>56</v>
      </c>
      <c r="J2730" s="4">
        <v>1.219512086809202</v>
      </c>
      <c r="K2730" t="str">
        <f>_xlfn.XLOOKUP(D2730, dim_channels!A:A, dim_channels!C:C, "Not Found")</f>
        <v>OTA</v>
      </c>
      <c r="L2730" t="str">
        <f>_xlfn.XLOOKUP(D2730, dim_channels!A:A, dim_channels!B:B, "Not Found")</f>
        <v>Expedia</v>
      </c>
    </row>
    <row r="2731" spans="1:12" x14ac:dyDescent="0.2">
      <c r="A2731" s="3" t="s">
        <v>3167</v>
      </c>
      <c r="B2731" s="3" t="s">
        <v>489</v>
      </c>
      <c r="C2731" s="3" t="s">
        <v>127</v>
      </c>
      <c r="D2731" s="3" t="s">
        <v>64</v>
      </c>
      <c r="E2731" s="3" t="s">
        <v>34</v>
      </c>
      <c r="F2731" s="3">
        <v>10495.03</v>
      </c>
      <c r="G2731" s="3">
        <v>0</v>
      </c>
      <c r="H2731" s="3">
        <v>10495.03</v>
      </c>
      <c r="I2731" s="3" t="s">
        <v>41</v>
      </c>
      <c r="J2731" s="5">
        <v>1</v>
      </c>
      <c r="K2731" t="str">
        <f>_xlfn.XLOOKUP(D2731, dim_channels!A:A, dim_channels!C:C, "Not Found")</f>
        <v>Direct</v>
      </c>
      <c r="L2731" t="str">
        <f>_xlfn.XLOOKUP(D2731, dim_channels!A:A, dim_channels!B:B, "Not Found")</f>
        <v>Direct Website</v>
      </c>
    </row>
    <row r="2732" spans="1:12" x14ac:dyDescent="0.2">
      <c r="A2732" s="2" t="s">
        <v>3168</v>
      </c>
      <c r="B2732" s="2" t="s">
        <v>85</v>
      </c>
      <c r="C2732" s="2" t="s">
        <v>1354</v>
      </c>
      <c r="D2732" s="2" t="s">
        <v>64</v>
      </c>
      <c r="E2732" s="2" t="s">
        <v>115</v>
      </c>
      <c r="F2732" s="2">
        <v>9935.67</v>
      </c>
      <c r="G2732" s="2">
        <v>0</v>
      </c>
      <c r="H2732" s="2">
        <v>9935.67</v>
      </c>
      <c r="I2732" s="2" t="s">
        <v>29</v>
      </c>
      <c r="J2732" s="4">
        <v>1</v>
      </c>
      <c r="K2732" t="str">
        <f>_xlfn.XLOOKUP(D2732, dim_channels!A:A, dim_channels!C:C, "Not Found")</f>
        <v>Direct</v>
      </c>
      <c r="L2732" t="str">
        <f>_xlfn.XLOOKUP(D2732, dim_channels!A:A, dim_channels!B:B, "Not Found")</f>
        <v>Direct Website</v>
      </c>
    </row>
    <row r="2733" spans="1:12" x14ac:dyDescent="0.2">
      <c r="A2733" s="3" t="s">
        <v>3169</v>
      </c>
      <c r="B2733" s="3" t="s">
        <v>1825</v>
      </c>
      <c r="C2733" s="3" t="s">
        <v>388</v>
      </c>
      <c r="D2733" s="3" t="s">
        <v>206</v>
      </c>
      <c r="E2733" s="3" t="s">
        <v>207</v>
      </c>
      <c r="F2733" s="3">
        <v>17567.59</v>
      </c>
      <c r="G2733" s="3">
        <v>0</v>
      </c>
      <c r="H2733" s="3">
        <v>17567.59</v>
      </c>
      <c r="I2733" s="3" t="s">
        <v>29</v>
      </c>
      <c r="J2733" s="5">
        <v>1</v>
      </c>
      <c r="K2733" t="str">
        <f>_xlfn.XLOOKUP(D2733, dim_channels!A:A, dim_channels!C:C, "Not Found")</f>
        <v>Direct</v>
      </c>
      <c r="L2733" t="str">
        <f>_xlfn.XLOOKUP(D2733, dim_channels!A:A, dim_channels!B:B, "Not Found")</f>
        <v>Walk-in</v>
      </c>
    </row>
    <row r="2734" spans="1:12" x14ac:dyDescent="0.2">
      <c r="A2734" s="2" t="s">
        <v>3170</v>
      </c>
      <c r="B2734" s="2" t="s">
        <v>574</v>
      </c>
      <c r="C2734" s="2" t="s">
        <v>202</v>
      </c>
      <c r="D2734" s="2" t="s">
        <v>114</v>
      </c>
      <c r="E2734" s="2" t="s">
        <v>46</v>
      </c>
      <c r="F2734" s="2">
        <v>2887.79</v>
      </c>
      <c r="G2734" s="2">
        <v>288.77999999999997</v>
      </c>
      <c r="H2734" s="2">
        <v>2599.0100000000002</v>
      </c>
      <c r="I2734" s="2" t="s">
        <v>29</v>
      </c>
      <c r="J2734" s="4">
        <v>1.111111538624322</v>
      </c>
      <c r="K2734" t="str">
        <f>_xlfn.XLOOKUP(D2734, dim_channels!A:A, dim_channels!C:C, "Not Found")</f>
        <v>Offline</v>
      </c>
      <c r="L2734" t="str">
        <f>_xlfn.XLOOKUP(D2734, dim_channels!A:A, dim_channels!B:B, "Not Found")</f>
        <v>Travel Agency</v>
      </c>
    </row>
    <row r="2735" spans="1:12" x14ac:dyDescent="0.2">
      <c r="A2735" s="3" t="s">
        <v>3171</v>
      </c>
      <c r="B2735" s="3" t="s">
        <v>1354</v>
      </c>
      <c r="C2735" s="3" t="s">
        <v>264</v>
      </c>
      <c r="D2735" s="3" t="s">
        <v>52</v>
      </c>
      <c r="E2735" s="3" t="s">
        <v>60</v>
      </c>
      <c r="F2735" s="3">
        <v>9334.2900000000009</v>
      </c>
      <c r="G2735" s="3">
        <v>0</v>
      </c>
      <c r="H2735" s="3">
        <v>9334.2900000000009</v>
      </c>
      <c r="I2735" s="3" t="s">
        <v>29</v>
      </c>
      <c r="J2735" s="5">
        <v>1</v>
      </c>
      <c r="K2735" t="str">
        <f>_xlfn.XLOOKUP(D2735, dim_channels!A:A, dim_channels!C:C, "Not Found")</f>
        <v>OTA</v>
      </c>
      <c r="L2735" t="str">
        <f>_xlfn.XLOOKUP(D2735, dim_channels!A:A, dim_channels!B:B, "Not Found")</f>
        <v>Agoda</v>
      </c>
    </row>
    <row r="2736" spans="1:12" x14ac:dyDescent="0.2">
      <c r="A2736" s="2" t="s">
        <v>3172</v>
      </c>
      <c r="B2736" s="2" t="s">
        <v>564</v>
      </c>
      <c r="C2736" s="2" t="s">
        <v>315</v>
      </c>
      <c r="D2736" s="2" t="s">
        <v>52</v>
      </c>
      <c r="E2736" s="2" t="s">
        <v>60</v>
      </c>
      <c r="F2736" s="2">
        <v>7278.86</v>
      </c>
      <c r="G2736" s="2">
        <v>0</v>
      </c>
      <c r="H2736" s="2">
        <v>7278.86</v>
      </c>
      <c r="I2736" s="2" t="s">
        <v>29</v>
      </c>
      <c r="J2736" s="4">
        <v>1</v>
      </c>
      <c r="K2736" t="str">
        <f>_xlfn.XLOOKUP(D2736, dim_channels!A:A, dim_channels!C:C, "Not Found")</f>
        <v>OTA</v>
      </c>
      <c r="L2736" t="str">
        <f>_xlfn.XLOOKUP(D2736, dim_channels!A:A, dim_channels!B:B, "Not Found")</f>
        <v>Agoda</v>
      </c>
    </row>
    <row r="2737" spans="1:12" x14ac:dyDescent="0.2">
      <c r="A2737" s="3" t="s">
        <v>3173</v>
      </c>
      <c r="B2737" s="3" t="s">
        <v>1014</v>
      </c>
      <c r="C2737" s="3" t="s">
        <v>331</v>
      </c>
      <c r="D2737" s="3" t="s">
        <v>64</v>
      </c>
      <c r="E2737" s="3" t="s">
        <v>34</v>
      </c>
      <c r="F2737" s="3">
        <v>12850.13</v>
      </c>
      <c r="G2737" s="3">
        <v>0</v>
      </c>
      <c r="H2737" s="3">
        <v>12850.13</v>
      </c>
      <c r="I2737" s="3" t="s">
        <v>29</v>
      </c>
      <c r="J2737" s="5">
        <v>1</v>
      </c>
      <c r="K2737" t="str">
        <f>_xlfn.XLOOKUP(D2737, dim_channels!A:A, dim_channels!C:C, "Not Found")</f>
        <v>Direct</v>
      </c>
      <c r="L2737" t="str">
        <f>_xlfn.XLOOKUP(D2737, dim_channels!A:A, dim_channels!B:B, "Not Found")</f>
        <v>Direct Website</v>
      </c>
    </row>
    <row r="2738" spans="1:12" x14ac:dyDescent="0.2">
      <c r="A2738" s="2" t="s">
        <v>3174</v>
      </c>
      <c r="B2738" s="2" t="s">
        <v>380</v>
      </c>
      <c r="C2738" s="2" t="s">
        <v>300</v>
      </c>
      <c r="D2738" s="2" t="s">
        <v>33</v>
      </c>
      <c r="E2738" s="2" t="s">
        <v>60</v>
      </c>
      <c r="F2738" s="2">
        <v>7233.8</v>
      </c>
      <c r="G2738" s="2">
        <v>0</v>
      </c>
      <c r="H2738" s="2">
        <v>7233.8</v>
      </c>
      <c r="I2738" s="2" t="s">
        <v>41</v>
      </c>
      <c r="J2738" s="4">
        <v>1</v>
      </c>
      <c r="K2738" t="str">
        <f>_xlfn.XLOOKUP(D2738, dim_channels!A:A, dim_channels!C:C, "Not Found")</f>
        <v>OTA</v>
      </c>
      <c r="L2738" t="str">
        <f>_xlfn.XLOOKUP(D2738, dim_channels!A:A, dim_channels!B:B, "Not Found")</f>
        <v>Booking.com</v>
      </c>
    </row>
    <row r="2739" spans="1:12" x14ac:dyDescent="0.2">
      <c r="A2739" s="3" t="s">
        <v>3175</v>
      </c>
      <c r="B2739" s="3" t="s">
        <v>283</v>
      </c>
      <c r="C2739" s="3" t="s">
        <v>269</v>
      </c>
      <c r="D2739" s="3" t="s">
        <v>33</v>
      </c>
      <c r="E2739" s="3" t="s">
        <v>34</v>
      </c>
      <c r="F2739" s="3">
        <v>27484.02</v>
      </c>
      <c r="G2739" s="3">
        <v>4122.6000000000004</v>
      </c>
      <c r="H2739" s="3">
        <v>23361.42</v>
      </c>
      <c r="I2739" s="3" t="s">
        <v>41</v>
      </c>
      <c r="J2739" s="5">
        <v>1.176470437156645</v>
      </c>
      <c r="K2739" t="str">
        <f>_xlfn.XLOOKUP(D2739, dim_channels!A:A, dim_channels!C:C, "Not Found")</f>
        <v>OTA</v>
      </c>
      <c r="L2739" t="str">
        <f>_xlfn.XLOOKUP(D2739, dim_channels!A:A, dim_channels!B:B, "Not Found")</f>
        <v>Booking.com</v>
      </c>
    </row>
    <row r="2740" spans="1:12" x14ac:dyDescent="0.2">
      <c r="A2740" s="2" t="s">
        <v>3176</v>
      </c>
      <c r="B2740" s="2" t="s">
        <v>40</v>
      </c>
      <c r="C2740" s="2" t="s">
        <v>331</v>
      </c>
      <c r="D2740" s="2" t="s">
        <v>52</v>
      </c>
      <c r="E2740" s="2" t="s">
        <v>34</v>
      </c>
      <c r="F2740" s="2">
        <v>2756.29</v>
      </c>
      <c r="G2740" s="2">
        <v>330.75</v>
      </c>
      <c r="H2740" s="2">
        <v>2425.54</v>
      </c>
      <c r="I2740" s="2" t="s">
        <v>29</v>
      </c>
      <c r="J2740" s="4">
        <v>1.1363613875673051</v>
      </c>
      <c r="K2740" t="str">
        <f>_xlfn.XLOOKUP(D2740, dim_channels!A:A, dim_channels!C:C, "Not Found")</f>
        <v>OTA</v>
      </c>
      <c r="L2740" t="str">
        <f>_xlfn.XLOOKUP(D2740, dim_channels!A:A, dim_channels!B:B, "Not Found")</f>
        <v>Agoda</v>
      </c>
    </row>
    <row r="2741" spans="1:12" x14ac:dyDescent="0.2">
      <c r="A2741" s="3" t="s">
        <v>3177</v>
      </c>
      <c r="B2741" s="3" t="s">
        <v>527</v>
      </c>
      <c r="C2741" s="3" t="s">
        <v>400</v>
      </c>
      <c r="D2741" s="3" t="s">
        <v>64</v>
      </c>
      <c r="E2741" s="3" t="s">
        <v>115</v>
      </c>
      <c r="F2741" s="3">
        <v>8468.36</v>
      </c>
      <c r="G2741" s="3">
        <v>0</v>
      </c>
      <c r="H2741" s="3">
        <v>8468.36</v>
      </c>
      <c r="I2741" s="3" t="s">
        <v>29</v>
      </c>
      <c r="J2741" s="5">
        <v>1</v>
      </c>
      <c r="K2741" t="str">
        <f>_xlfn.XLOOKUP(D2741, dim_channels!A:A, dim_channels!C:C, "Not Found")</f>
        <v>Direct</v>
      </c>
      <c r="L2741" t="str">
        <f>_xlfn.XLOOKUP(D2741, dim_channels!A:A, dim_channels!B:B, "Not Found")</f>
        <v>Direct Website</v>
      </c>
    </row>
    <row r="2742" spans="1:12" x14ac:dyDescent="0.2">
      <c r="A2742" s="2" t="s">
        <v>3178</v>
      </c>
      <c r="B2742" s="2" t="s">
        <v>54</v>
      </c>
      <c r="C2742" s="2" t="s">
        <v>741</v>
      </c>
      <c r="D2742" s="2" t="s">
        <v>33</v>
      </c>
      <c r="E2742" s="2" t="s">
        <v>34</v>
      </c>
      <c r="F2742" s="2">
        <v>11360.01</v>
      </c>
      <c r="G2742" s="2">
        <v>1704</v>
      </c>
      <c r="H2742" s="2">
        <v>9656.01</v>
      </c>
      <c r="I2742" s="2" t="s">
        <v>29</v>
      </c>
      <c r="J2742" s="4">
        <v>1.176470405478039</v>
      </c>
      <c r="K2742" t="str">
        <f>_xlfn.XLOOKUP(D2742, dim_channels!A:A, dim_channels!C:C, "Not Found")</f>
        <v>OTA</v>
      </c>
      <c r="L2742" t="str">
        <f>_xlfn.XLOOKUP(D2742, dim_channels!A:A, dim_channels!B:B, "Not Found")</f>
        <v>Booking.com</v>
      </c>
    </row>
    <row r="2743" spans="1:12" x14ac:dyDescent="0.2">
      <c r="A2743" s="3" t="s">
        <v>3179</v>
      </c>
      <c r="B2743" s="3" t="s">
        <v>343</v>
      </c>
      <c r="C2743" s="3" t="s">
        <v>215</v>
      </c>
      <c r="D2743" s="3" t="s">
        <v>52</v>
      </c>
      <c r="E2743" s="3" t="s">
        <v>60</v>
      </c>
      <c r="F2743" s="3">
        <v>4618.2</v>
      </c>
      <c r="G2743" s="3">
        <v>0</v>
      </c>
      <c r="H2743" s="3">
        <v>4618.2</v>
      </c>
      <c r="I2743" s="3" t="s">
        <v>29</v>
      </c>
      <c r="J2743" s="5">
        <v>1</v>
      </c>
      <c r="K2743" t="str">
        <f>_xlfn.XLOOKUP(D2743, dim_channels!A:A, dim_channels!C:C, "Not Found")</f>
        <v>OTA</v>
      </c>
      <c r="L2743" t="str">
        <f>_xlfn.XLOOKUP(D2743, dim_channels!A:A, dim_channels!B:B, "Not Found")</f>
        <v>Agoda</v>
      </c>
    </row>
    <row r="2744" spans="1:12" x14ac:dyDescent="0.2">
      <c r="A2744" s="2" t="s">
        <v>3180</v>
      </c>
      <c r="B2744" s="2" t="s">
        <v>787</v>
      </c>
      <c r="C2744" s="2" t="s">
        <v>712</v>
      </c>
      <c r="D2744" s="2" t="s">
        <v>45</v>
      </c>
      <c r="E2744" s="2" t="s">
        <v>89</v>
      </c>
      <c r="F2744" s="2">
        <v>19901.09</v>
      </c>
      <c r="G2744" s="2">
        <v>0</v>
      </c>
      <c r="H2744" s="2">
        <v>19901.09</v>
      </c>
      <c r="I2744" s="2" t="s">
        <v>29</v>
      </c>
      <c r="J2744" s="4">
        <v>1</v>
      </c>
      <c r="K2744" t="str">
        <f>_xlfn.XLOOKUP(D2744, dim_channels!A:A, dim_channels!C:C, "Not Found")</f>
        <v>Corporate</v>
      </c>
      <c r="L2744" t="str">
        <f>_xlfn.XLOOKUP(D2744, dim_channels!A:A, dim_channels!B:B, "Not Found")</f>
        <v>Corporate Direct</v>
      </c>
    </row>
    <row r="2745" spans="1:12" x14ac:dyDescent="0.2">
      <c r="A2745" s="3" t="s">
        <v>3181</v>
      </c>
      <c r="B2745" s="3" t="s">
        <v>720</v>
      </c>
      <c r="C2745" s="3" t="s">
        <v>173</v>
      </c>
      <c r="D2745" s="3" t="s">
        <v>45</v>
      </c>
      <c r="E2745" s="3" t="s">
        <v>89</v>
      </c>
      <c r="F2745" s="3">
        <v>17319.810000000001</v>
      </c>
      <c r="G2745" s="3">
        <v>0</v>
      </c>
      <c r="H2745" s="3">
        <v>17319.810000000001</v>
      </c>
      <c r="I2745" s="3" t="s">
        <v>29</v>
      </c>
      <c r="J2745" s="5">
        <v>1</v>
      </c>
      <c r="K2745" t="str">
        <f>_xlfn.XLOOKUP(D2745, dim_channels!A:A, dim_channels!C:C, "Not Found")</f>
        <v>Corporate</v>
      </c>
      <c r="L2745" t="str">
        <f>_xlfn.XLOOKUP(D2745, dim_channels!A:A, dim_channels!B:B, "Not Found")</f>
        <v>Corporate Direct</v>
      </c>
    </row>
    <row r="2746" spans="1:12" x14ac:dyDescent="0.2">
      <c r="A2746" s="2" t="s">
        <v>3182</v>
      </c>
      <c r="B2746" s="2" t="s">
        <v>195</v>
      </c>
      <c r="C2746" s="2" t="s">
        <v>97</v>
      </c>
      <c r="D2746" s="2" t="s">
        <v>27</v>
      </c>
      <c r="E2746" s="2" t="s">
        <v>60</v>
      </c>
      <c r="F2746" s="2">
        <v>13313.45</v>
      </c>
      <c r="G2746" s="2">
        <v>0</v>
      </c>
      <c r="H2746" s="2">
        <v>13313.45</v>
      </c>
      <c r="I2746" s="2" t="s">
        <v>29</v>
      </c>
      <c r="J2746" s="4">
        <v>1</v>
      </c>
      <c r="K2746" t="str">
        <f>_xlfn.XLOOKUP(D2746, dim_channels!A:A, dim_channels!C:C, "Not Found")</f>
        <v>OTA</v>
      </c>
      <c r="L2746" t="str">
        <f>_xlfn.XLOOKUP(D2746, dim_channels!A:A, dim_channels!B:B, "Not Found")</f>
        <v>Expedia</v>
      </c>
    </row>
    <row r="2747" spans="1:12" x14ac:dyDescent="0.2">
      <c r="A2747" s="3" t="s">
        <v>3183</v>
      </c>
      <c r="B2747" s="3" t="s">
        <v>489</v>
      </c>
      <c r="C2747" s="3" t="s">
        <v>212</v>
      </c>
      <c r="D2747" s="3" t="s">
        <v>33</v>
      </c>
      <c r="E2747" s="3" t="s">
        <v>28</v>
      </c>
      <c r="F2747" s="3">
        <v>7840.45</v>
      </c>
      <c r="G2747" s="3">
        <v>1176.07</v>
      </c>
      <c r="H2747" s="3">
        <v>6664.38</v>
      </c>
      <c r="I2747" s="3" t="s">
        <v>29</v>
      </c>
      <c r="J2747" s="5">
        <v>1.17647102956314</v>
      </c>
      <c r="K2747" t="str">
        <f>_xlfn.XLOOKUP(D2747, dim_channels!A:A, dim_channels!C:C, "Not Found")</f>
        <v>OTA</v>
      </c>
      <c r="L2747" t="str">
        <f>_xlfn.XLOOKUP(D2747, dim_channels!A:A, dim_channels!B:B, "Not Found")</f>
        <v>Booking.com</v>
      </c>
    </row>
    <row r="2748" spans="1:12" x14ac:dyDescent="0.2">
      <c r="A2748" s="2" t="s">
        <v>3184</v>
      </c>
      <c r="B2748" s="2" t="s">
        <v>573</v>
      </c>
      <c r="C2748" s="2" t="s">
        <v>516</v>
      </c>
      <c r="D2748" s="2" t="s">
        <v>27</v>
      </c>
      <c r="E2748" s="2" t="s">
        <v>34</v>
      </c>
      <c r="F2748" s="2">
        <v>6696.81</v>
      </c>
      <c r="G2748" s="2">
        <v>1205.43</v>
      </c>
      <c r="H2748" s="2">
        <v>5491.38</v>
      </c>
      <c r="I2748" s="2" t="s">
        <v>41</v>
      </c>
      <c r="J2748" s="4">
        <v>1.219513127847645</v>
      </c>
      <c r="K2748" t="str">
        <f>_xlfn.XLOOKUP(D2748, dim_channels!A:A, dim_channels!C:C, "Not Found")</f>
        <v>OTA</v>
      </c>
      <c r="L2748" t="str">
        <f>_xlfn.XLOOKUP(D2748, dim_channels!A:A, dim_channels!B:B, "Not Found")</f>
        <v>Expedia</v>
      </c>
    </row>
    <row r="2749" spans="1:12" x14ac:dyDescent="0.2">
      <c r="A2749" s="3" t="s">
        <v>3185</v>
      </c>
      <c r="B2749" s="3" t="s">
        <v>875</v>
      </c>
      <c r="C2749" s="3" t="s">
        <v>634</v>
      </c>
      <c r="D2749" s="3" t="s">
        <v>64</v>
      </c>
      <c r="E2749" s="3" t="s">
        <v>34</v>
      </c>
      <c r="F2749" s="3">
        <v>13412.85</v>
      </c>
      <c r="G2749" s="3">
        <v>0</v>
      </c>
      <c r="H2749" s="3">
        <v>13412.85</v>
      </c>
      <c r="I2749" s="3" t="s">
        <v>29</v>
      </c>
      <c r="J2749" s="5">
        <v>1</v>
      </c>
      <c r="K2749" t="str">
        <f>_xlfn.XLOOKUP(D2749, dim_channels!A:A, dim_channels!C:C, "Not Found")</f>
        <v>Direct</v>
      </c>
      <c r="L2749" t="str">
        <f>_xlfn.XLOOKUP(D2749, dim_channels!A:A, dim_channels!B:B, "Not Found")</f>
        <v>Direct Website</v>
      </c>
    </row>
    <row r="2750" spans="1:12" x14ac:dyDescent="0.2">
      <c r="A2750" s="2" t="s">
        <v>3186</v>
      </c>
      <c r="B2750" s="2" t="s">
        <v>62</v>
      </c>
      <c r="C2750" s="2" t="s">
        <v>401</v>
      </c>
      <c r="D2750" s="2" t="s">
        <v>27</v>
      </c>
      <c r="E2750" s="2" t="s">
        <v>28</v>
      </c>
      <c r="F2750" s="2">
        <v>5805.34</v>
      </c>
      <c r="G2750" s="2">
        <v>1044.96</v>
      </c>
      <c r="H2750" s="2">
        <v>4760.38</v>
      </c>
      <c r="I2750" s="2" t="s">
        <v>41</v>
      </c>
      <c r="J2750" s="4">
        <v>1.2195118877064439</v>
      </c>
      <c r="K2750" t="str">
        <f>_xlfn.XLOOKUP(D2750, dim_channels!A:A, dim_channels!C:C, "Not Found")</f>
        <v>OTA</v>
      </c>
      <c r="L2750" t="str">
        <f>_xlfn.XLOOKUP(D2750, dim_channels!A:A, dim_channels!B:B, "Not Found")</f>
        <v>Expedia</v>
      </c>
    </row>
    <row r="2751" spans="1:12" x14ac:dyDescent="0.2">
      <c r="A2751" s="3" t="s">
        <v>3187</v>
      </c>
      <c r="B2751" s="3" t="s">
        <v>54</v>
      </c>
      <c r="C2751" s="3" t="s">
        <v>388</v>
      </c>
      <c r="D2751" s="3" t="s">
        <v>64</v>
      </c>
      <c r="E2751" s="3" t="s">
        <v>115</v>
      </c>
      <c r="F2751" s="3">
        <v>9568.4500000000007</v>
      </c>
      <c r="G2751" s="3">
        <v>0</v>
      </c>
      <c r="H2751" s="3">
        <v>9568.4500000000007</v>
      </c>
      <c r="I2751" s="3" t="s">
        <v>29</v>
      </c>
      <c r="J2751" s="5">
        <v>1</v>
      </c>
      <c r="K2751" t="str">
        <f>_xlfn.XLOOKUP(D2751, dim_channels!A:A, dim_channels!C:C, "Not Found")</f>
        <v>Direct</v>
      </c>
      <c r="L2751" t="str">
        <f>_xlfn.XLOOKUP(D2751, dim_channels!A:A, dim_channels!B:B, "Not Found")</f>
        <v>Direct Website</v>
      </c>
    </row>
    <row r="2752" spans="1:12" x14ac:dyDescent="0.2">
      <c r="A2752" s="2" t="s">
        <v>3188</v>
      </c>
      <c r="B2752" s="2" t="s">
        <v>70</v>
      </c>
      <c r="C2752" s="2" t="s">
        <v>467</v>
      </c>
      <c r="D2752" s="2" t="s">
        <v>64</v>
      </c>
      <c r="E2752" s="2" t="s">
        <v>28</v>
      </c>
      <c r="F2752" s="2">
        <v>8780.58</v>
      </c>
      <c r="G2752" s="2">
        <v>0</v>
      </c>
      <c r="H2752" s="2">
        <v>8780.58</v>
      </c>
      <c r="I2752" s="2" t="s">
        <v>29</v>
      </c>
      <c r="J2752" s="4">
        <v>1</v>
      </c>
      <c r="K2752" t="str">
        <f>_xlfn.XLOOKUP(D2752, dim_channels!A:A, dim_channels!C:C, "Not Found")</f>
        <v>Direct</v>
      </c>
      <c r="L2752" t="str">
        <f>_xlfn.XLOOKUP(D2752, dim_channels!A:A, dim_channels!B:B, "Not Found")</f>
        <v>Direct Website</v>
      </c>
    </row>
    <row r="2753" spans="1:12" x14ac:dyDescent="0.2">
      <c r="A2753" s="3" t="s">
        <v>3189</v>
      </c>
      <c r="B2753" s="3" t="s">
        <v>224</v>
      </c>
      <c r="C2753" s="3" t="s">
        <v>251</v>
      </c>
      <c r="D2753" s="3" t="s">
        <v>33</v>
      </c>
      <c r="E2753" s="3" t="s">
        <v>60</v>
      </c>
      <c r="F2753" s="3">
        <v>8518.06</v>
      </c>
      <c r="G2753" s="3">
        <v>0</v>
      </c>
      <c r="H2753" s="3">
        <v>8518.06</v>
      </c>
      <c r="I2753" s="3" t="s">
        <v>29</v>
      </c>
      <c r="J2753" s="5">
        <v>1</v>
      </c>
      <c r="K2753" t="str">
        <f>_xlfn.XLOOKUP(D2753, dim_channels!A:A, dim_channels!C:C, "Not Found")</f>
        <v>OTA</v>
      </c>
      <c r="L2753" t="str">
        <f>_xlfn.XLOOKUP(D2753, dim_channels!A:A, dim_channels!B:B, "Not Found")</f>
        <v>Booking.com</v>
      </c>
    </row>
    <row r="2754" spans="1:12" x14ac:dyDescent="0.2">
      <c r="A2754" s="2" t="s">
        <v>3190</v>
      </c>
      <c r="B2754" s="2" t="s">
        <v>375</v>
      </c>
      <c r="C2754" s="2" t="s">
        <v>357</v>
      </c>
      <c r="D2754" s="2" t="s">
        <v>27</v>
      </c>
      <c r="E2754" s="2" t="s">
        <v>28</v>
      </c>
      <c r="F2754" s="2">
        <v>3578.02</v>
      </c>
      <c r="G2754" s="2">
        <v>644.04</v>
      </c>
      <c r="H2754" s="2">
        <v>2933.98</v>
      </c>
      <c r="I2754" s="2" t="s">
        <v>29</v>
      </c>
      <c r="J2754" s="4">
        <v>1.21951069877777</v>
      </c>
      <c r="K2754" t="str">
        <f>_xlfn.XLOOKUP(D2754, dim_channels!A:A, dim_channels!C:C, "Not Found")</f>
        <v>OTA</v>
      </c>
      <c r="L2754" t="str">
        <f>_xlfn.XLOOKUP(D2754, dim_channels!A:A, dim_channels!B:B, "Not Found")</f>
        <v>Expedia</v>
      </c>
    </row>
    <row r="2755" spans="1:12" x14ac:dyDescent="0.2">
      <c r="A2755" s="3" t="s">
        <v>3191</v>
      </c>
      <c r="B2755" s="3" t="s">
        <v>276</v>
      </c>
      <c r="C2755" s="3" t="s">
        <v>1354</v>
      </c>
      <c r="D2755" s="3" t="s">
        <v>27</v>
      </c>
      <c r="E2755" s="3" t="s">
        <v>28</v>
      </c>
      <c r="F2755" s="3">
        <v>6752.8</v>
      </c>
      <c r="G2755" s="3">
        <v>1215.5</v>
      </c>
      <c r="H2755" s="3">
        <v>5537.3</v>
      </c>
      <c r="I2755" s="3" t="s">
        <v>29</v>
      </c>
      <c r="J2755" s="5">
        <v>1.21951131417839</v>
      </c>
      <c r="K2755" t="str">
        <f>_xlfn.XLOOKUP(D2755, dim_channels!A:A, dim_channels!C:C, "Not Found")</f>
        <v>OTA</v>
      </c>
      <c r="L2755" t="str">
        <f>_xlfn.XLOOKUP(D2755, dim_channels!A:A, dim_channels!B:B, "Not Found")</f>
        <v>Expedia</v>
      </c>
    </row>
    <row r="2756" spans="1:12" x14ac:dyDescent="0.2">
      <c r="A2756" s="2" t="s">
        <v>3192</v>
      </c>
      <c r="B2756" s="2" t="s">
        <v>187</v>
      </c>
      <c r="C2756" s="2" t="s">
        <v>348</v>
      </c>
      <c r="D2756" s="2" t="s">
        <v>64</v>
      </c>
      <c r="E2756" s="2" t="s">
        <v>28</v>
      </c>
      <c r="F2756" s="2">
        <v>9398.83</v>
      </c>
      <c r="G2756" s="2">
        <v>0</v>
      </c>
      <c r="H2756" s="2">
        <v>9398.83</v>
      </c>
      <c r="I2756" s="2" t="s">
        <v>29</v>
      </c>
      <c r="J2756" s="4">
        <v>1</v>
      </c>
      <c r="K2756" t="str">
        <f>_xlfn.XLOOKUP(D2756, dim_channels!A:A, dim_channels!C:C, "Not Found")</f>
        <v>Direct</v>
      </c>
      <c r="L2756" t="str">
        <f>_xlfn.XLOOKUP(D2756, dim_channels!A:A, dim_channels!B:B, "Not Found")</f>
        <v>Direct Website</v>
      </c>
    </row>
    <row r="2757" spans="1:12" x14ac:dyDescent="0.2">
      <c r="A2757" s="3" t="s">
        <v>3193</v>
      </c>
      <c r="B2757" s="3" t="s">
        <v>253</v>
      </c>
      <c r="C2757" s="3" t="s">
        <v>197</v>
      </c>
      <c r="D2757" s="3" t="s">
        <v>64</v>
      </c>
      <c r="E2757" s="3" t="s">
        <v>115</v>
      </c>
      <c r="F2757" s="3">
        <v>11045.21</v>
      </c>
      <c r="G2757" s="3">
        <v>0</v>
      </c>
      <c r="H2757" s="3">
        <v>11045.21</v>
      </c>
      <c r="I2757" s="3" t="s">
        <v>29</v>
      </c>
      <c r="J2757" s="5">
        <v>1</v>
      </c>
      <c r="K2757" t="str">
        <f>_xlfn.XLOOKUP(D2757, dim_channels!A:A, dim_channels!C:C, "Not Found")</f>
        <v>Direct</v>
      </c>
      <c r="L2757" t="str">
        <f>_xlfn.XLOOKUP(D2757, dim_channels!A:A, dim_channels!B:B, "Not Found")</f>
        <v>Direct Website</v>
      </c>
    </row>
    <row r="2758" spans="1:12" x14ac:dyDescent="0.2">
      <c r="A2758" s="2" t="s">
        <v>3194</v>
      </c>
      <c r="B2758" s="2" t="s">
        <v>553</v>
      </c>
      <c r="C2758" s="2" t="s">
        <v>708</v>
      </c>
      <c r="D2758" s="2" t="s">
        <v>33</v>
      </c>
      <c r="E2758" s="2" t="s">
        <v>28</v>
      </c>
      <c r="F2758" s="2">
        <v>12100.31</v>
      </c>
      <c r="G2758" s="2">
        <v>1815.05</v>
      </c>
      <c r="H2758" s="2">
        <v>10285.26</v>
      </c>
      <c r="I2758" s="2" t="s">
        <v>56</v>
      </c>
      <c r="J2758" s="4">
        <v>1.1764709885797731</v>
      </c>
      <c r="K2758" t="str">
        <f>_xlfn.XLOOKUP(D2758, dim_channels!A:A, dim_channels!C:C, "Not Found")</f>
        <v>OTA</v>
      </c>
      <c r="L2758" t="str">
        <f>_xlfn.XLOOKUP(D2758, dim_channels!A:A, dim_channels!B:B, "Not Found")</f>
        <v>Booking.com</v>
      </c>
    </row>
    <row r="2759" spans="1:12" x14ac:dyDescent="0.2">
      <c r="A2759" s="3" t="s">
        <v>3195</v>
      </c>
      <c r="B2759" s="3" t="s">
        <v>106</v>
      </c>
      <c r="C2759" s="3" t="s">
        <v>340</v>
      </c>
      <c r="D2759" s="3" t="s">
        <v>45</v>
      </c>
      <c r="E2759" s="3" t="s">
        <v>46</v>
      </c>
      <c r="F2759" s="3">
        <v>7947.9</v>
      </c>
      <c r="G2759" s="3">
        <v>397.4</v>
      </c>
      <c r="H2759" s="3">
        <v>7550.5</v>
      </c>
      <c r="I2759" s="3" t="s">
        <v>29</v>
      </c>
      <c r="J2759" s="5">
        <v>1.052632276008211</v>
      </c>
      <c r="K2759" t="str">
        <f>_xlfn.XLOOKUP(D2759, dim_channels!A:A, dim_channels!C:C, "Not Found")</f>
        <v>Corporate</v>
      </c>
      <c r="L2759" t="str">
        <f>_xlfn.XLOOKUP(D2759, dim_channels!A:A, dim_channels!B:B, "Not Found")</f>
        <v>Corporate Direct</v>
      </c>
    </row>
    <row r="2760" spans="1:12" x14ac:dyDescent="0.2">
      <c r="A2760" s="2" t="s">
        <v>3196</v>
      </c>
      <c r="B2760" s="2" t="s">
        <v>553</v>
      </c>
      <c r="C2760" s="2" t="s">
        <v>72</v>
      </c>
      <c r="D2760" s="2" t="s">
        <v>27</v>
      </c>
      <c r="E2760" s="2" t="s">
        <v>34</v>
      </c>
      <c r="F2760" s="2">
        <v>3899.85</v>
      </c>
      <c r="G2760" s="2">
        <v>701.97</v>
      </c>
      <c r="H2760" s="2">
        <v>3197.88</v>
      </c>
      <c r="I2760" s="2" t="s">
        <v>41</v>
      </c>
      <c r="J2760" s="4">
        <v>1.219511051071335</v>
      </c>
      <c r="K2760" t="str">
        <f>_xlfn.XLOOKUP(D2760, dim_channels!A:A, dim_channels!C:C, "Not Found")</f>
        <v>OTA</v>
      </c>
      <c r="L2760" t="str">
        <f>_xlfn.XLOOKUP(D2760, dim_channels!A:A, dim_channels!B:B, "Not Found")</f>
        <v>Expedia</v>
      </c>
    </row>
    <row r="2761" spans="1:12" x14ac:dyDescent="0.2">
      <c r="A2761" s="3" t="s">
        <v>3197</v>
      </c>
      <c r="B2761" s="3" t="s">
        <v>161</v>
      </c>
      <c r="C2761" s="3" t="s">
        <v>124</v>
      </c>
      <c r="D2761" s="3" t="s">
        <v>27</v>
      </c>
      <c r="E2761" s="3" t="s">
        <v>34</v>
      </c>
      <c r="F2761" s="3">
        <v>4484.7</v>
      </c>
      <c r="G2761" s="3">
        <v>807.25</v>
      </c>
      <c r="H2761" s="3">
        <v>3677.45</v>
      </c>
      <c r="I2761" s="3" t="s">
        <v>29</v>
      </c>
      <c r="J2761" s="5">
        <v>1.2195135215978461</v>
      </c>
      <c r="K2761" t="str">
        <f>_xlfn.XLOOKUP(D2761, dim_channels!A:A, dim_channels!C:C, "Not Found")</f>
        <v>OTA</v>
      </c>
      <c r="L2761" t="str">
        <f>_xlfn.XLOOKUP(D2761, dim_channels!A:A, dim_channels!B:B, "Not Found")</f>
        <v>Expedia</v>
      </c>
    </row>
    <row r="2762" spans="1:12" x14ac:dyDescent="0.2">
      <c r="A2762" s="2" t="s">
        <v>3198</v>
      </c>
      <c r="B2762" s="2" t="s">
        <v>520</v>
      </c>
      <c r="C2762" s="2" t="s">
        <v>205</v>
      </c>
      <c r="D2762" s="2" t="s">
        <v>33</v>
      </c>
      <c r="E2762" s="2" t="s">
        <v>60</v>
      </c>
      <c r="F2762" s="2">
        <v>19724.8</v>
      </c>
      <c r="G2762" s="2">
        <v>0</v>
      </c>
      <c r="H2762" s="2">
        <v>19724.8</v>
      </c>
      <c r="I2762" s="2" t="s">
        <v>29</v>
      </c>
      <c r="J2762" s="4">
        <v>1</v>
      </c>
      <c r="K2762" t="str">
        <f>_xlfn.XLOOKUP(D2762, dim_channels!A:A, dim_channels!C:C, "Not Found")</f>
        <v>OTA</v>
      </c>
      <c r="L2762" t="str">
        <f>_xlfn.XLOOKUP(D2762, dim_channels!A:A, dim_channels!B:B, "Not Found")</f>
        <v>Booking.com</v>
      </c>
    </row>
    <row r="2763" spans="1:12" x14ac:dyDescent="0.2">
      <c r="A2763" s="3" t="s">
        <v>3199</v>
      </c>
      <c r="B2763" s="3" t="s">
        <v>478</v>
      </c>
      <c r="C2763" s="3" t="s">
        <v>81</v>
      </c>
      <c r="D2763" s="3" t="s">
        <v>206</v>
      </c>
      <c r="E2763" s="3" t="s">
        <v>207</v>
      </c>
      <c r="F2763" s="3">
        <v>7726.84</v>
      </c>
      <c r="G2763" s="3">
        <v>0</v>
      </c>
      <c r="H2763" s="3">
        <v>7726.84</v>
      </c>
      <c r="I2763" s="3" t="s">
        <v>29</v>
      </c>
      <c r="J2763" s="5">
        <v>1</v>
      </c>
      <c r="K2763" t="str">
        <f>_xlfn.XLOOKUP(D2763, dim_channels!A:A, dim_channels!C:C, "Not Found")</f>
        <v>Direct</v>
      </c>
      <c r="L2763" t="str">
        <f>_xlfn.XLOOKUP(D2763, dim_channels!A:A, dim_channels!B:B, "Not Found")</f>
        <v>Walk-in</v>
      </c>
    </row>
    <row r="2764" spans="1:12" x14ac:dyDescent="0.2">
      <c r="A2764" s="2" t="s">
        <v>3200</v>
      </c>
      <c r="B2764" s="2" t="s">
        <v>608</v>
      </c>
      <c r="C2764" s="2" t="s">
        <v>608</v>
      </c>
      <c r="D2764" s="2" t="s">
        <v>64</v>
      </c>
      <c r="E2764" s="2" t="s">
        <v>34</v>
      </c>
      <c r="F2764" s="2">
        <v>6918.51</v>
      </c>
      <c r="G2764" s="2">
        <v>0</v>
      </c>
      <c r="H2764" s="2">
        <v>6918.51</v>
      </c>
      <c r="I2764" s="2" t="s">
        <v>41</v>
      </c>
      <c r="J2764" s="4">
        <v>1</v>
      </c>
      <c r="K2764" t="str">
        <f>_xlfn.XLOOKUP(D2764, dim_channels!A:A, dim_channels!C:C, "Not Found")</f>
        <v>Direct</v>
      </c>
      <c r="L2764" t="str">
        <f>_xlfn.XLOOKUP(D2764, dim_channels!A:A, dim_channels!B:B, "Not Found")</f>
        <v>Direct Website</v>
      </c>
    </row>
    <row r="2765" spans="1:12" x14ac:dyDescent="0.2">
      <c r="A2765" s="3" t="s">
        <v>3201</v>
      </c>
      <c r="B2765" s="3" t="s">
        <v>69</v>
      </c>
      <c r="C2765" s="3" t="s">
        <v>534</v>
      </c>
      <c r="D2765" s="3" t="s">
        <v>52</v>
      </c>
      <c r="E2765" s="3" t="s">
        <v>60</v>
      </c>
      <c r="F2765" s="3">
        <v>6193.79</v>
      </c>
      <c r="G2765" s="3">
        <v>0</v>
      </c>
      <c r="H2765" s="3">
        <v>6193.79</v>
      </c>
      <c r="I2765" s="3" t="s">
        <v>41</v>
      </c>
      <c r="J2765" s="5">
        <v>1</v>
      </c>
      <c r="K2765" t="str">
        <f>_xlfn.XLOOKUP(D2765, dim_channels!A:A, dim_channels!C:C, "Not Found")</f>
        <v>OTA</v>
      </c>
      <c r="L2765" t="str">
        <f>_xlfn.XLOOKUP(D2765, dim_channels!A:A, dim_channels!B:B, "Not Found")</f>
        <v>Agoda</v>
      </c>
    </row>
    <row r="2766" spans="1:12" x14ac:dyDescent="0.2">
      <c r="A2766" s="2" t="s">
        <v>3202</v>
      </c>
      <c r="B2766" s="2" t="s">
        <v>148</v>
      </c>
      <c r="C2766" s="2" t="s">
        <v>409</v>
      </c>
      <c r="D2766" s="2" t="s">
        <v>27</v>
      </c>
      <c r="E2766" s="2" t="s">
        <v>34</v>
      </c>
      <c r="F2766" s="2">
        <v>5841.59</v>
      </c>
      <c r="G2766" s="2">
        <v>1051.49</v>
      </c>
      <c r="H2766" s="2">
        <v>4790.1000000000004</v>
      </c>
      <c r="I2766" s="2" t="s">
        <v>29</v>
      </c>
      <c r="J2766" s="4">
        <v>1.219513162564456</v>
      </c>
      <c r="K2766" t="str">
        <f>_xlfn.XLOOKUP(D2766, dim_channels!A:A, dim_channels!C:C, "Not Found")</f>
        <v>OTA</v>
      </c>
      <c r="L2766" t="str">
        <f>_xlfn.XLOOKUP(D2766, dim_channels!A:A, dim_channels!B:B, "Not Found")</f>
        <v>Expedia</v>
      </c>
    </row>
    <row r="2767" spans="1:12" x14ac:dyDescent="0.2">
      <c r="A2767" s="3" t="s">
        <v>3203</v>
      </c>
      <c r="B2767" s="3" t="s">
        <v>183</v>
      </c>
      <c r="C2767" s="3" t="s">
        <v>97</v>
      </c>
      <c r="D2767" s="3" t="s">
        <v>33</v>
      </c>
      <c r="E2767" s="3" t="s">
        <v>60</v>
      </c>
      <c r="F2767" s="3">
        <v>14888.83</v>
      </c>
      <c r="G2767" s="3">
        <v>0</v>
      </c>
      <c r="H2767" s="3">
        <v>14888.83</v>
      </c>
      <c r="I2767" s="3" t="s">
        <v>29</v>
      </c>
      <c r="J2767" s="5">
        <v>1</v>
      </c>
      <c r="K2767" t="str">
        <f>_xlfn.XLOOKUP(D2767, dim_channels!A:A, dim_channels!C:C, "Not Found")</f>
        <v>OTA</v>
      </c>
      <c r="L2767" t="str">
        <f>_xlfn.XLOOKUP(D2767, dim_channels!A:A, dim_channels!B:B, "Not Found")</f>
        <v>Booking.com</v>
      </c>
    </row>
    <row r="2768" spans="1:12" x14ac:dyDescent="0.2">
      <c r="A2768" s="2" t="s">
        <v>3204</v>
      </c>
      <c r="B2768" s="2" t="s">
        <v>167</v>
      </c>
      <c r="C2768" s="2" t="s">
        <v>37</v>
      </c>
      <c r="D2768" s="2" t="s">
        <v>33</v>
      </c>
      <c r="E2768" s="2" t="s">
        <v>34</v>
      </c>
      <c r="F2768" s="2">
        <v>9038.2900000000009</v>
      </c>
      <c r="G2768" s="2">
        <v>1355.74</v>
      </c>
      <c r="H2768" s="2">
        <v>7682.55</v>
      </c>
      <c r="I2768" s="2" t="s">
        <v>29</v>
      </c>
      <c r="J2768" s="4">
        <v>1.1764700522612941</v>
      </c>
      <c r="K2768" t="str">
        <f>_xlfn.XLOOKUP(D2768, dim_channels!A:A, dim_channels!C:C, "Not Found")</f>
        <v>OTA</v>
      </c>
      <c r="L2768" t="str">
        <f>_xlfn.XLOOKUP(D2768, dim_channels!A:A, dim_channels!B:B, "Not Found")</f>
        <v>Booking.com</v>
      </c>
    </row>
    <row r="2769" spans="1:12" x14ac:dyDescent="0.2">
      <c r="A2769" s="3" t="s">
        <v>3205</v>
      </c>
      <c r="B2769" s="3" t="s">
        <v>285</v>
      </c>
      <c r="C2769" s="3" t="s">
        <v>949</v>
      </c>
      <c r="D2769" s="3" t="s">
        <v>52</v>
      </c>
      <c r="E2769" s="3" t="s">
        <v>34</v>
      </c>
      <c r="F2769" s="3">
        <v>6693.46</v>
      </c>
      <c r="G2769" s="3">
        <v>803.22</v>
      </c>
      <c r="H2769" s="3">
        <v>5890.24</v>
      </c>
      <c r="I2769" s="3" t="s">
        <v>29</v>
      </c>
      <c r="J2769" s="5">
        <v>1.1363645623947409</v>
      </c>
      <c r="K2769" t="str">
        <f>_xlfn.XLOOKUP(D2769, dim_channels!A:A, dim_channels!C:C, "Not Found")</f>
        <v>OTA</v>
      </c>
      <c r="L2769" t="str">
        <f>_xlfn.XLOOKUP(D2769, dim_channels!A:A, dim_channels!B:B, "Not Found")</f>
        <v>Agoda</v>
      </c>
    </row>
    <row r="2770" spans="1:12" x14ac:dyDescent="0.2">
      <c r="A2770" s="2" t="s">
        <v>3206</v>
      </c>
      <c r="B2770" s="2" t="s">
        <v>634</v>
      </c>
      <c r="C2770" s="2" t="s">
        <v>595</v>
      </c>
      <c r="D2770" s="2" t="s">
        <v>52</v>
      </c>
      <c r="E2770" s="2" t="s">
        <v>60</v>
      </c>
      <c r="F2770" s="2">
        <v>4588.92</v>
      </c>
      <c r="G2770" s="2">
        <v>0</v>
      </c>
      <c r="H2770" s="2">
        <v>4588.92</v>
      </c>
      <c r="I2770" s="2" t="s">
        <v>29</v>
      </c>
      <c r="J2770" s="4">
        <v>1</v>
      </c>
      <c r="K2770" t="str">
        <f>_xlfn.XLOOKUP(D2770, dim_channels!A:A, dim_channels!C:C, "Not Found")</f>
        <v>OTA</v>
      </c>
      <c r="L2770" t="str">
        <f>_xlfn.XLOOKUP(D2770, dim_channels!A:A, dim_channels!B:B, "Not Found")</f>
        <v>Agoda</v>
      </c>
    </row>
    <row r="2771" spans="1:12" x14ac:dyDescent="0.2">
      <c r="A2771" s="3" t="s">
        <v>3207</v>
      </c>
      <c r="B2771" s="3" t="s">
        <v>564</v>
      </c>
      <c r="C2771" s="3" t="s">
        <v>986</v>
      </c>
      <c r="D2771" s="3" t="s">
        <v>169</v>
      </c>
      <c r="E2771" s="3" t="s">
        <v>46</v>
      </c>
      <c r="F2771" s="3">
        <v>6321.54</v>
      </c>
      <c r="G2771" s="3">
        <v>1264.31</v>
      </c>
      <c r="H2771" s="3">
        <v>5057.2299999999996</v>
      </c>
      <c r="I2771" s="3" t="s">
        <v>29</v>
      </c>
      <c r="J2771" s="5">
        <v>1.250000494341764</v>
      </c>
      <c r="K2771" t="str">
        <f>_xlfn.XLOOKUP(D2771, dim_channels!A:A, dim_channels!C:C, "Not Found")</f>
        <v>GDS</v>
      </c>
      <c r="L2771" t="str">
        <f>_xlfn.XLOOKUP(D2771, dim_channels!A:A, dim_channels!B:B, "Not Found")</f>
        <v>GDS (Amadeus)</v>
      </c>
    </row>
    <row r="2772" spans="1:12" x14ac:dyDescent="0.2">
      <c r="A2772" s="2" t="s">
        <v>3208</v>
      </c>
      <c r="B2772" s="2" t="s">
        <v>161</v>
      </c>
      <c r="C2772" s="2" t="s">
        <v>578</v>
      </c>
      <c r="D2772" s="2" t="s">
        <v>27</v>
      </c>
      <c r="E2772" s="2" t="s">
        <v>28</v>
      </c>
      <c r="F2772" s="2">
        <v>10146.16</v>
      </c>
      <c r="G2772" s="2">
        <v>1826.31</v>
      </c>
      <c r="H2772" s="2">
        <v>8319.85</v>
      </c>
      <c r="I2772" s="2" t="s">
        <v>29</v>
      </c>
      <c r="J2772" s="4">
        <v>1.2195123710163041</v>
      </c>
      <c r="K2772" t="str">
        <f>_xlfn.XLOOKUP(D2772, dim_channels!A:A, dim_channels!C:C, "Not Found")</f>
        <v>OTA</v>
      </c>
      <c r="L2772" t="str">
        <f>_xlfn.XLOOKUP(D2772, dim_channels!A:A, dim_channels!B:B, "Not Found")</f>
        <v>Expedia</v>
      </c>
    </row>
    <row r="2773" spans="1:12" x14ac:dyDescent="0.2">
      <c r="A2773" s="3" t="s">
        <v>3209</v>
      </c>
      <c r="B2773" s="3" t="s">
        <v>389</v>
      </c>
      <c r="C2773" s="3" t="s">
        <v>705</v>
      </c>
      <c r="D2773" s="3" t="s">
        <v>52</v>
      </c>
      <c r="E2773" s="3" t="s">
        <v>34</v>
      </c>
      <c r="F2773" s="3">
        <v>7394.35</v>
      </c>
      <c r="G2773" s="3">
        <v>887.32</v>
      </c>
      <c r="H2773" s="3">
        <v>6507.03</v>
      </c>
      <c r="I2773" s="3" t="s">
        <v>41</v>
      </c>
      <c r="J2773" s="5">
        <v>1.136363287091039</v>
      </c>
      <c r="K2773" t="str">
        <f>_xlfn.XLOOKUP(D2773, dim_channels!A:A, dim_channels!C:C, "Not Found")</f>
        <v>OTA</v>
      </c>
      <c r="L2773" t="str">
        <f>_xlfn.XLOOKUP(D2773, dim_channels!A:A, dim_channels!B:B, "Not Found")</f>
        <v>Agoda</v>
      </c>
    </row>
    <row r="2774" spans="1:12" x14ac:dyDescent="0.2">
      <c r="A2774" s="2" t="s">
        <v>3210</v>
      </c>
      <c r="B2774" s="2" t="s">
        <v>538</v>
      </c>
      <c r="C2774" s="2" t="s">
        <v>406</v>
      </c>
      <c r="D2774" s="2" t="s">
        <v>33</v>
      </c>
      <c r="E2774" s="2" t="s">
        <v>34</v>
      </c>
      <c r="F2774" s="2">
        <v>13595.01</v>
      </c>
      <c r="G2774" s="2">
        <v>2039.25</v>
      </c>
      <c r="H2774" s="2">
        <v>11555.76</v>
      </c>
      <c r="I2774" s="2" t="s">
        <v>29</v>
      </c>
      <c r="J2774" s="4">
        <v>1.176470435523064</v>
      </c>
      <c r="K2774" t="str">
        <f>_xlfn.XLOOKUP(D2774, dim_channels!A:A, dim_channels!C:C, "Not Found")</f>
        <v>OTA</v>
      </c>
      <c r="L2774" t="str">
        <f>_xlfn.XLOOKUP(D2774, dim_channels!A:A, dim_channels!B:B, "Not Found")</f>
        <v>Booking.com</v>
      </c>
    </row>
    <row r="2775" spans="1:12" x14ac:dyDescent="0.2">
      <c r="A2775" s="3" t="s">
        <v>3211</v>
      </c>
      <c r="B2775" s="3" t="s">
        <v>702</v>
      </c>
      <c r="C2775" s="3" t="s">
        <v>875</v>
      </c>
      <c r="D2775" s="3" t="s">
        <v>33</v>
      </c>
      <c r="E2775" s="3" t="s">
        <v>28</v>
      </c>
      <c r="F2775" s="3">
        <v>6061.82</v>
      </c>
      <c r="G2775" s="3">
        <v>909.27</v>
      </c>
      <c r="H2775" s="3">
        <v>5152.55</v>
      </c>
      <c r="I2775" s="3" t="s">
        <v>56</v>
      </c>
      <c r="J2775" s="5">
        <v>1.176469903251788</v>
      </c>
      <c r="K2775" t="str">
        <f>_xlfn.XLOOKUP(D2775, dim_channels!A:A, dim_channels!C:C, "Not Found")</f>
        <v>OTA</v>
      </c>
      <c r="L2775" t="str">
        <f>_xlfn.XLOOKUP(D2775, dim_channels!A:A, dim_channels!B:B, "Not Found")</f>
        <v>Booking.com</v>
      </c>
    </row>
    <row r="2776" spans="1:12" x14ac:dyDescent="0.2">
      <c r="A2776" s="2" t="s">
        <v>3212</v>
      </c>
      <c r="B2776" s="2" t="s">
        <v>51</v>
      </c>
      <c r="C2776" s="2" t="s">
        <v>126</v>
      </c>
      <c r="D2776" s="2" t="s">
        <v>169</v>
      </c>
      <c r="E2776" s="2" t="s">
        <v>46</v>
      </c>
      <c r="F2776" s="2">
        <v>5844.49</v>
      </c>
      <c r="G2776" s="2">
        <v>1168.9000000000001</v>
      </c>
      <c r="H2776" s="2">
        <v>4675.59</v>
      </c>
      <c r="I2776" s="2" t="s">
        <v>29</v>
      </c>
      <c r="J2776" s="4">
        <v>1.2500005346918781</v>
      </c>
      <c r="K2776" t="str">
        <f>_xlfn.XLOOKUP(D2776, dim_channels!A:A, dim_channels!C:C, "Not Found")</f>
        <v>GDS</v>
      </c>
      <c r="L2776" t="str">
        <f>_xlfn.XLOOKUP(D2776, dim_channels!A:A, dim_channels!B:B, "Not Found")</f>
        <v>GDS (Amadeus)</v>
      </c>
    </row>
    <row r="2777" spans="1:12" x14ac:dyDescent="0.2">
      <c r="A2777" s="3" t="s">
        <v>3213</v>
      </c>
      <c r="B2777" s="3" t="s">
        <v>471</v>
      </c>
      <c r="C2777" s="3" t="s">
        <v>918</v>
      </c>
      <c r="D2777" s="3" t="s">
        <v>52</v>
      </c>
      <c r="E2777" s="3" t="s">
        <v>34</v>
      </c>
      <c r="F2777" s="3">
        <v>10473.64</v>
      </c>
      <c r="G2777" s="3">
        <v>1256.8399999999999</v>
      </c>
      <c r="H2777" s="3">
        <v>9216.7999999999993</v>
      </c>
      <c r="I2777" s="3" t="s">
        <v>56</v>
      </c>
      <c r="J2777" s="5">
        <v>1.136364030900096</v>
      </c>
      <c r="K2777" t="str">
        <f>_xlfn.XLOOKUP(D2777, dim_channels!A:A, dim_channels!C:C, "Not Found")</f>
        <v>OTA</v>
      </c>
      <c r="L2777" t="str">
        <f>_xlfn.XLOOKUP(D2777, dim_channels!A:A, dim_channels!B:B, "Not Found")</f>
        <v>Agoda</v>
      </c>
    </row>
    <row r="2778" spans="1:12" x14ac:dyDescent="0.2">
      <c r="A2778" s="2" t="s">
        <v>3214</v>
      </c>
      <c r="B2778" s="2" t="s">
        <v>405</v>
      </c>
      <c r="C2778" s="2" t="s">
        <v>2002</v>
      </c>
      <c r="D2778" s="2" t="s">
        <v>169</v>
      </c>
      <c r="E2778" s="2" t="s">
        <v>46</v>
      </c>
      <c r="F2778" s="2">
        <v>8564.2999999999993</v>
      </c>
      <c r="G2778" s="2">
        <v>1712.86</v>
      </c>
      <c r="H2778" s="2">
        <v>6851.44</v>
      </c>
      <c r="I2778" s="2" t="s">
        <v>56</v>
      </c>
      <c r="J2778" s="4">
        <v>1.25</v>
      </c>
      <c r="K2778" t="str">
        <f>_xlfn.XLOOKUP(D2778, dim_channels!A:A, dim_channels!C:C, "Not Found")</f>
        <v>GDS</v>
      </c>
      <c r="L2778" t="str">
        <f>_xlfn.XLOOKUP(D2778, dim_channels!A:A, dim_channels!B:B, "Not Found")</f>
        <v>GDS (Amadeus)</v>
      </c>
    </row>
    <row r="2779" spans="1:12" x14ac:dyDescent="0.2">
      <c r="A2779" s="3" t="s">
        <v>3215</v>
      </c>
      <c r="B2779" s="3" t="s">
        <v>132</v>
      </c>
      <c r="C2779" s="3" t="s">
        <v>133</v>
      </c>
      <c r="D2779" s="3" t="s">
        <v>33</v>
      </c>
      <c r="E2779" s="3" t="s">
        <v>60</v>
      </c>
      <c r="F2779" s="3">
        <v>6480.23</v>
      </c>
      <c r="G2779" s="3">
        <v>0</v>
      </c>
      <c r="H2779" s="3">
        <v>6480.23</v>
      </c>
      <c r="I2779" s="3" t="s">
        <v>56</v>
      </c>
      <c r="J2779" s="5">
        <v>1</v>
      </c>
      <c r="K2779" t="str">
        <f>_xlfn.XLOOKUP(D2779, dim_channels!A:A, dim_channels!C:C, "Not Found")</f>
        <v>OTA</v>
      </c>
      <c r="L2779" t="str">
        <f>_xlfn.XLOOKUP(D2779, dim_channels!A:A, dim_channels!B:B, "Not Found")</f>
        <v>Booking.com</v>
      </c>
    </row>
    <row r="2780" spans="1:12" x14ac:dyDescent="0.2">
      <c r="A2780" s="2" t="s">
        <v>3216</v>
      </c>
      <c r="B2780" s="2" t="s">
        <v>590</v>
      </c>
      <c r="C2780" s="2" t="s">
        <v>162</v>
      </c>
      <c r="D2780" s="2" t="s">
        <v>64</v>
      </c>
      <c r="E2780" s="2" t="s">
        <v>28</v>
      </c>
      <c r="F2780" s="2">
        <v>21350.58</v>
      </c>
      <c r="G2780" s="2">
        <v>0</v>
      </c>
      <c r="H2780" s="2">
        <v>21350.58</v>
      </c>
      <c r="I2780" s="2" t="s">
        <v>29</v>
      </c>
      <c r="J2780" s="4">
        <v>1</v>
      </c>
      <c r="K2780" t="str">
        <f>_xlfn.XLOOKUP(D2780, dim_channels!A:A, dim_channels!C:C, "Not Found")</f>
        <v>Direct</v>
      </c>
      <c r="L2780" t="str">
        <f>_xlfn.XLOOKUP(D2780, dim_channels!A:A, dim_channels!B:B, "Not Found")</f>
        <v>Direct Website</v>
      </c>
    </row>
    <row r="2781" spans="1:12" x14ac:dyDescent="0.2">
      <c r="A2781" s="3" t="s">
        <v>3217</v>
      </c>
      <c r="B2781" s="3" t="s">
        <v>394</v>
      </c>
      <c r="C2781" s="3" t="s">
        <v>322</v>
      </c>
      <c r="D2781" s="3" t="s">
        <v>27</v>
      </c>
      <c r="E2781" s="3" t="s">
        <v>34</v>
      </c>
      <c r="F2781" s="3">
        <v>3185.81</v>
      </c>
      <c r="G2781" s="3">
        <v>573.45000000000005</v>
      </c>
      <c r="H2781" s="3">
        <v>2612.36</v>
      </c>
      <c r="I2781" s="3" t="s">
        <v>29</v>
      </c>
      <c r="J2781" s="5">
        <v>1.2195141557825111</v>
      </c>
      <c r="K2781" t="str">
        <f>_xlfn.XLOOKUP(D2781, dim_channels!A:A, dim_channels!C:C, "Not Found")</f>
        <v>OTA</v>
      </c>
      <c r="L2781" t="str">
        <f>_xlfn.XLOOKUP(D2781, dim_channels!A:A, dim_channels!B:B, "Not Found")</f>
        <v>Expedia</v>
      </c>
    </row>
    <row r="2782" spans="1:12" x14ac:dyDescent="0.2">
      <c r="A2782" s="2" t="s">
        <v>3218</v>
      </c>
      <c r="B2782" s="2" t="s">
        <v>197</v>
      </c>
      <c r="C2782" s="2" t="s">
        <v>1101</v>
      </c>
      <c r="D2782" s="2" t="s">
        <v>114</v>
      </c>
      <c r="E2782" s="2" t="s">
        <v>46</v>
      </c>
      <c r="F2782" s="2">
        <v>10865.03</v>
      </c>
      <c r="G2782" s="2">
        <v>1086.5</v>
      </c>
      <c r="H2782" s="2">
        <v>9778.5300000000007</v>
      </c>
      <c r="I2782" s="2" t="s">
        <v>29</v>
      </c>
      <c r="J2782" s="4">
        <v>1.111110770228245</v>
      </c>
      <c r="K2782" t="str">
        <f>_xlfn.XLOOKUP(D2782, dim_channels!A:A, dim_channels!C:C, "Not Found")</f>
        <v>Offline</v>
      </c>
      <c r="L2782" t="str">
        <f>_xlfn.XLOOKUP(D2782, dim_channels!A:A, dim_channels!B:B, "Not Found")</f>
        <v>Travel Agency</v>
      </c>
    </row>
    <row r="2783" spans="1:12" x14ac:dyDescent="0.2">
      <c r="A2783" s="3" t="s">
        <v>3219</v>
      </c>
      <c r="B2783" s="3" t="s">
        <v>187</v>
      </c>
      <c r="C2783" s="3" t="s">
        <v>282</v>
      </c>
      <c r="D2783" s="3" t="s">
        <v>52</v>
      </c>
      <c r="E2783" s="3" t="s">
        <v>60</v>
      </c>
      <c r="F2783" s="3">
        <v>8159.83</v>
      </c>
      <c r="G2783" s="3">
        <v>0</v>
      </c>
      <c r="H2783" s="3">
        <v>8159.83</v>
      </c>
      <c r="I2783" s="3" t="s">
        <v>41</v>
      </c>
      <c r="J2783" s="5">
        <v>1</v>
      </c>
      <c r="K2783" t="str">
        <f>_xlfn.XLOOKUP(D2783, dim_channels!A:A, dim_channels!C:C, "Not Found")</f>
        <v>OTA</v>
      </c>
      <c r="L2783" t="str">
        <f>_xlfn.XLOOKUP(D2783, dim_channels!A:A, dim_channels!B:B, "Not Found")</f>
        <v>Agoda</v>
      </c>
    </row>
    <row r="2784" spans="1:12" x14ac:dyDescent="0.2">
      <c r="A2784" s="2" t="s">
        <v>3220</v>
      </c>
      <c r="B2784" s="2" t="s">
        <v>219</v>
      </c>
      <c r="C2784" s="2" t="s">
        <v>299</v>
      </c>
      <c r="D2784" s="2" t="s">
        <v>27</v>
      </c>
      <c r="E2784" s="2" t="s">
        <v>34</v>
      </c>
      <c r="F2784" s="2">
        <v>6223</v>
      </c>
      <c r="G2784" s="2">
        <v>1120.1400000000001</v>
      </c>
      <c r="H2784" s="2">
        <v>5102.8599999999997</v>
      </c>
      <c r="I2784" s="2" t="s">
        <v>29</v>
      </c>
      <c r="J2784" s="4">
        <v>1.219512195121951</v>
      </c>
      <c r="K2784" t="str">
        <f>_xlfn.XLOOKUP(D2784, dim_channels!A:A, dim_channels!C:C, "Not Found")</f>
        <v>OTA</v>
      </c>
      <c r="L2784" t="str">
        <f>_xlfn.XLOOKUP(D2784, dim_channels!A:A, dim_channels!B:B, "Not Found")</f>
        <v>Expedia</v>
      </c>
    </row>
    <row r="2785" spans="1:12" x14ac:dyDescent="0.2">
      <c r="A2785" s="3" t="s">
        <v>3221</v>
      </c>
      <c r="B2785" s="3" t="s">
        <v>229</v>
      </c>
      <c r="C2785" s="3" t="s">
        <v>400</v>
      </c>
      <c r="D2785" s="3" t="s">
        <v>52</v>
      </c>
      <c r="E2785" s="3" t="s">
        <v>60</v>
      </c>
      <c r="F2785" s="3">
        <v>5496.87</v>
      </c>
      <c r="G2785" s="3">
        <v>0</v>
      </c>
      <c r="H2785" s="3">
        <v>5496.87</v>
      </c>
      <c r="I2785" s="3" t="s">
        <v>29</v>
      </c>
      <c r="J2785" s="5">
        <v>1</v>
      </c>
      <c r="K2785" t="str">
        <f>_xlfn.XLOOKUP(D2785, dim_channels!A:A, dim_channels!C:C, "Not Found")</f>
        <v>OTA</v>
      </c>
      <c r="L2785" t="str">
        <f>_xlfn.XLOOKUP(D2785, dim_channels!A:A, dim_channels!B:B, "Not Found")</f>
        <v>Agoda</v>
      </c>
    </row>
    <row r="2786" spans="1:12" x14ac:dyDescent="0.2">
      <c r="A2786" s="2" t="s">
        <v>3222</v>
      </c>
      <c r="B2786" s="2" t="s">
        <v>375</v>
      </c>
      <c r="C2786" s="2" t="s">
        <v>445</v>
      </c>
      <c r="D2786" s="2" t="s">
        <v>27</v>
      </c>
      <c r="E2786" s="2" t="s">
        <v>34</v>
      </c>
      <c r="F2786" s="2">
        <v>9741.49</v>
      </c>
      <c r="G2786" s="2">
        <v>1753.47</v>
      </c>
      <c r="H2786" s="2">
        <v>7988.02</v>
      </c>
      <c r="I2786" s="2" t="s">
        <v>29</v>
      </c>
      <c r="J2786" s="4">
        <v>1.219512469923711</v>
      </c>
      <c r="K2786" t="str">
        <f>_xlfn.XLOOKUP(D2786, dim_channels!A:A, dim_channels!C:C, "Not Found")</f>
        <v>OTA</v>
      </c>
      <c r="L2786" t="str">
        <f>_xlfn.XLOOKUP(D2786, dim_channels!A:A, dim_channels!B:B, "Not Found")</f>
        <v>Expedia</v>
      </c>
    </row>
    <row r="2787" spans="1:12" x14ac:dyDescent="0.2">
      <c r="A2787" s="3" t="s">
        <v>3223</v>
      </c>
      <c r="B2787" s="3" t="s">
        <v>603</v>
      </c>
      <c r="C2787" s="3" t="s">
        <v>123</v>
      </c>
      <c r="D2787" s="3" t="s">
        <v>206</v>
      </c>
      <c r="E2787" s="3" t="s">
        <v>207</v>
      </c>
      <c r="F2787" s="3">
        <v>3811.25</v>
      </c>
      <c r="G2787" s="3">
        <v>0</v>
      </c>
      <c r="H2787" s="3">
        <v>3811.25</v>
      </c>
      <c r="I2787" s="3" t="s">
        <v>29</v>
      </c>
      <c r="J2787" s="5">
        <v>1</v>
      </c>
      <c r="K2787" t="str">
        <f>_xlfn.XLOOKUP(D2787, dim_channels!A:A, dim_channels!C:C, "Not Found")</f>
        <v>Direct</v>
      </c>
      <c r="L2787" t="str">
        <f>_xlfn.XLOOKUP(D2787, dim_channels!A:A, dim_channels!B:B, "Not Found")</f>
        <v>Walk-in</v>
      </c>
    </row>
    <row r="2788" spans="1:12" x14ac:dyDescent="0.2">
      <c r="A2788" s="2" t="s">
        <v>3224</v>
      </c>
      <c r="B2788" s="2" t="s">
        <v>161</v>
      </c>
      <c r="C2788" s="2" t="s">
        <v>454</v>
      </c>
      <c r="D2788" s="2" t="s">
        <v>27</v>
      </c>
      <c r="E2788" s="2" t="s">
        <v>28</v>
      </c>
      <c r="F2788" s="2">
        <v>6840.77</v>
      </c>
      <c r="G2788" s="2">
        <v>1231.3399999999999</v>
      </c>
      <c r="H2788" s="2">
        <v>5609.43</v>
      </c>
      <c r="I2788" s="2" t="s">
        <v>41</v>
      </c>
      <c r="J2788" s="4">
        <v>1.21951249948747</v>
      </c>
      <c r="K2788" t="str">
        <f>_xlfn.XLOOKUP(D2788, dim_channels!A:A, dim_channels!C:C, "Not Found")</f>
        <v>OTA</v>
      </c>
      <c r="L2788" t="str">
        <f>_xlfn.XLOOKUP(D2788, dim_channels!A:A, dim_channels!B:B, "Not Found")</f>
        <v>Expedia</v>
      </c>
    </row>
    <row r="2789" spans="1:12" x14ac:dyDescent="0.2">
      <c r="A2789" s="3" t="s">
        <v>3225</v>
      </c>
      <c r="B2789" s="3" t="s">
        <v>292</v>
      </c>
      <c r="C2789" s="3" t="s">
        <v>426</v>
      </c>
      <c r="D2789" s="3" t="s">
        <v>27</v>
      </c>
      <c r="E2789" s="3" t="s">
        <v>34</v>
      </c>
      <c r="F2789" s="3">
        <v>3673.33</v>
      </c>
      <c r="G2789" s="3">
        <v>661.2</v>
      </c>
      <c r="H2789" s="3">
        <v>3012.13</v>
      </c>
      <c r="I2789" s="3" t="s">
        <v>29</v>
      </c>
      <c r="J2789" s="5">
        <v>1.2195124380421829</v>
      </c>
      <c r="K2789" t="str">
        <f>_xlfn.XLOOKUP(D2789, dim_channels!A:A, dim_channels!C:C, "Not Found")</f>
        <v>OTA</v>
      </c>
      <c r="L2789" t="str">
        <f>_xlfn.XLOOKUP(D2789, dim_channels!A:A, dim_channels!B:B, "Not Found")</f>
        <v>Expedia</v>
      </c>
    </row>
    <row r="2790" spans="1:12" x14ac:dyDescent="0.2">
      <c r="A2790" s="2" t="s">
        <v>3226</v>
      </c>
      <c r="B2790" s="2" t="s">
        <v>173</v>
      </c>
      <c r="C2790" s="2" t="s">
        <v>831</v>
      </c>
      <c r="D2790" s="2" t="s">
        <v>52</v>
      </c>
      <c r="E2790" s="2" t="s">
        <v>60</v>
      </c>
      <c r="F2790" s="2">
        <v>26185.919999999998</v>
      </c>
      <c r="G2790" s="2">
        <v>0</v>
      </c>
      <c r="H2790" s="2">
        <v>26185.919999999998</v>
      </c>
      <c r="I2790" s="2" t="s">
        <v>29</v>
      </c>
      <c r="J2790" s="4">
        <v>1</v>
      </c>
      <c r="K2790" t="str">
        <f>_xlfn.XLOOKUP(D2790, dim_channels!A:A, dim_channels!C:C, "Not Found")</f>
        <v>OTA</v>
      </c>
      <c r="L2790" t="str">
        <f>_xlfn.XLOOKUP(D2790, dim_channels!A:A, dim_channels!B:B, "Not Found")</f>
        <v>Agoda</v>
      </c>
    </row>
    <row r="2791" spans="1:12" x14ac:dyDescent="0.2">
      <c r="A2791" s="3" t="s">
        <v>3227</v>
      </c>
      <c r="B2791" s="3" t="s">
        <v>94</v>
      </c>
      <c r="C2791" s="3" t="s">
        <v>78</v>
      </c>
      <c r="D2791" s="3" t="s">
        <v>52</v>
      </c>
      <c r="E2791" s="3" t="s">
        <v>34</v>
      </c>
      <c r="F2791" s="3">
        <v>2182.08</v>
      </c>
      <c r="G2791" s="3">
        <v>261.85000000000002</v>
      </c>
      <c r="H2791" s="3">
        <v>1920.23</v>
      </c>
      <c r="I2791" s="3" t="s">
        <v>29</v>
      </c>
      <c r="J2791" s="5">
        <v>1.1363638730777039</v>
      </c>
      <c r="K2791" t="str">
        <f>_xlfn.XLOOKUP(D2791, dim_channels!A:A, dim_channels!C:C, "Not Found")</f>
        <v>OTA</v>
      </c>
      <c r="L2791" t="str">
        <f>_xlfn.XLOOKUP(D2791, dim_channels!A:A, dim_channels!B:B, "Not Found")</f>
        <v>Agoda</v>
      </c>
    </row>
    <row r="2792" spans="1:12" x14ac:dyDescent="0.2">
      <c r="A2792" s="2" t="s">
        <v>3228</v>
      </c>
      <c r="B2792" s="2" t="s">
        <v>195</v>
      </c>
      <c r="C2792" s="2" t="s">
        <v>187</v>
      </c>
      <c r="D2792" s="2" t="s">
        <v>52</v>
      </c>
      <c r="E2792" s="2" t="s">
        <v>60</v>
      </c>
      <c r="F2792" s="2">
        <v>11901.29</v>
      </c>
      <c r="G2792" s="2">
        <v>0</v>
      </c>
      <c r="H2792" s="2">
        <v>11901.29</v>
      </c>
      <c r="I2792" s="2" t="s">
        <v>29</v>
      </c>
      <c r="J2792" s="4">
        <v>1</v>
      </c>
      <c r="K2792" t="str">
        <f>_xlfn.XLOOKUP(D2792, dim_channels!A:A, dim_channels!C:C, "Not Found")</f>
        <v>OTA</v>
      </c>
      <c r="L2792" t="str">
        <f>_xlfn.XLOOKUP(D2792, dim_channels!A:A, dim_channels!B:B, "Not Found")</f>
        <v>Agoda</v>
      </c>
    </row>
    <row r="2793" spans="1:12" x14ac:dyDescent="0.2">
      <c r="A2793" s="3" t="s">
        <v>3229</v>
      </c>
      <c r="B2793" s="3" t="s">
        <v>807</v>
      </c>
      <c r="C2793" s="3" t="s">
        <v>162</v>
      </c>
      <c r="D2793" s="3" t="s">
        <v>27</v>
      </c>
      <c r="E2793" s="3" t="s">
        <v>28</v>
      </c>
      <c r="F2793" s="3">
        <v>3013.88</v>
      </c>
      <c r="G2793" s="3">
        <v>542.5</v>
      </c>
      <c r="H2793" s="3">
        <v>2471.38</v>
      </c>
      <c r="I2793" s="3" t="s">
        <v>41</v>
      </c>
      <c r="J2793" s="5">
        <v>1.2195129846482531</v>
      </c>
      <c r="K2793" t="str">
        <f>_xlfn.XLOOKUP(D2793, dim_channels!A:A, dim_channels!C:C, "Not Found")</f>
        <v>OTA</v>
      </c>
      <c r="L2793" t="str">
        <f>_xlfn.XLOOKUP(D2793, dim_channels!A:A, dim_channels!B:B, "Not Found")</f>
        <v>Expedia</v>
      </c>
    </row>
    <row r="2794" spans="1:12" x14ac:dyDescent="0.2">
      <c r="A2794" s="2" t="s">
        <v>3230</v>
      </c>
      <c r="B2794" s="2" t="s">
        <v>661</v>
      </c>
      <c r="C2794" s="2" t="s">
        <v>104</v>
      </c>
      <c r="D2794" s="2" t="s">
        <v>114</v>
      </c>
      <c r="E2794" s="2" t="s">
        <v>115</v>
      </c>
      <c r="F2794" s="2">
        <v>6756.73</v>
      </c>
      <c r="G2794" s="2">
        <v>675.67</v>
      </c>
      <c r="H2794" s="2">
        <v>6081.06</v>
      </c>
      <c r="I2794" s="2" t="s">
        <v>41</v>
      </c>
      <c r="J2794" s="4">
        <v>1.111110562961062</v>
      </c>
      <c r="K2794" t="str">
        <f>_xlfn.XLOOKUP(D2794, dim_channels!A:A, dim_channels!C:C, "Not Found")</f>
        <v>Offline</v>
      </c>
      <c r="L2794" t="str">
        <f>_xlfn.XLOOKUP(D2794, dim_channels!A:A, dim_channels!B:B, "Not Found")</f>
        <v>Travel Agency</v>
      </c>
    </row>
    <row r="2795" spans="1:12" x14ac:dyDescent="0.2">
      <c r="A2795" s="3" t="s">
        <v>3231</v>
      </c>
      <c r="B2795" s="3" t="s">
        <v>136</v>
      </c>
      <c r="C2795" s="3" t="s">
        <v>1048</v>
      </c>
      <c r="D2795" s="3" t="s">
        <v>27</v>
      </c>
      <c r="E2795" s="3" t="s">
        <v>60</v>
      </c>
      <c r="F2795" s="3">
        <v>9388.4599999999991</v>
      </c>
      <c r="G2795" s="3">
        <v>0</v>
      </c>
      <c r="H2795" s="3">
        <v>9388.4599999999991</v>
      </c>
      <c r="I2795" s="3" t="s">
        <v>29</v>
      </c>
      <c r="J2795" s="5">
        <v>1</v>
      </c>
      <c r="K2795" t="str">
        <f>_xlfn.XLOOKUP(D2795, dim_channels!A:A, dim_channels!C:C, "Not Found")</f>
        <v>OTA</v>
      </c>
      <c r="L2795" t="str">
        <f>_xlfn.XLOOKUP(D2795, dim_channels!A:A, dim_channels!B:B, "Not Found")</f>
        <v>Expedia</v>
      </c>
    </row>
    <row r="2796" spans="1:12" x14ac:dyDescent="0.2">
      <c r="A2796" s="2" t="s">
        <v>3232</v>
      </c>
      <c r="B2796" s="2" t="s">
        <v>401</v>
      </c>
      <c r="C2796" s="2" t="s">
        <v>81</v>
      </c>
      <c r="D2796" s="2" t="s">
        <v>33</v>
      </c>
      <c r="E2796" s="2" t="s">
        <v>34</v>
      </c>
      <c r="F2796" s="2">
        <v>5811.31</v>
      </c>
      <c r="G2796" s="2">
        <v>871.7</v>
      </c>
      <c r="H2796" s="2">
        <v>4939.6099999999997</v>
      </c>
      <c r="I2796" s="2" t="s">
        <v>56</v>
      </c>
      <c r="J2796" s="4">
        <v>1.176471421832898</v>
      </c>
      <c r="K2796" t="str">
        <f>_xlfn.XLOOKUP(D2796, dim_channels!A:A, dim_channels!C:C, "Not Found")</f>
        <v>OTA</v>
      </c>
      <c r="L2796" t="str">
        <f>_xlfn.XLOOKUP(D2796, dim_channels!A:A, dim_channels!B:B, "Not Found")</f>
        <v>Booking.com</v>
      </c>
    </row>
    <row r="2797" spans="1:12" x14ac:dyDescent="0.2">
      <c r="A2797" s="3" t="s">
        <v>3233</v>
      </c>
      <c r="B2797" s="3" t="s">
        <v>209</v>
      </c>
      <c r="C2797" s="3" t="s">
        <v>343</v>
      </c>
      <c r="D2797" s="3" t="s">
        <v>27</v>
      </c>
      <c r="E2797" s="3" t="s">
        <v>28</v>
      </c>
      <c r="F2797" s="3">
        <v>8612.32</v>
      </c>
      <c r="G2797" s="3">
        <v>1550.22</v>
      </c>
      <c r="H2797" s="3">
        <v>7062.1</v>
      </c>
      <c r="I2797" s="3" t="s">
        <v>29</v>
      </c>
      <c r="J2797" s="5">
        <v>1.219512609563727</v>
      </c>
      <c r="K2797" t="str">
        <f>_xlfn.XLOOKUP(D2797, dim_channels!A:A, dim_channels!C:C, "Not Found")</f>
        <v>OTA</v>
      </c>
      <c r="L2797" t="str">
        <f>_xlfn.XLOOKUP(D2797, dim_channels!A:A, dim_channels!B:B, "Not Found")</f>
        <v>Expedia</v>
      </c>
    </row>
    <row r="2798" spans="1:12" x14ac:dyDescent="0.2">
      <c r="A2798" s="2" t="s">
        <v>3234</v>
      </c>
      <c r="B2798" s="2" t="s">
        <v>78</v>
      </c>
      <c r="C2798" s="2" t="s">
        <v>155</v>
      </c>
      <c r="D2798" s="2" t="s">
        <v>169</v>
      </c>
      <c r="E2798" s="2" t="s">
        <v>34</v>
      </c>
      <c r="F2798" s="2">
        <v>4663.41</v>
      </c>
      <c r="G2798" s="2">
        <v>932.68</v>
      </c>
      <c r="H2798" s="2">
        <v>3730.73</v>
      </c>
      <c r="I2798" s="2" t="s">
        <v>29</v>
      </c>
      <c r="J2798" s="4">
        <v>1.2499993298898611</v>
      </c>
      <c r="K2798" t="str">
        <f>_xlfn.XLOOKUP(D2798, dim_channels!A:A, dim_channels!C:C, "Not Found")</f>
        <v>GDS</v>
      </c>
      <c r="L2798" t="str">
        <f>_xlfn.XLOOKUP(D2798, dim_channels!A:A, dim_channels!B:B, "Not Found")</f>
        <v>GDS (Amadeus)</v>
      </c>
    </row>
    <row r="2799" spans="1:12" x14ac:dyDescent="0.2">
      <c r="A2799" s="3" t="s">
        <v>3235</v>
      </c>
      <c r="B2799" s="3" t="s">
        <v>329</v>
      </c>
      <c r="C2799" s="3" t="s">
        <v>329</v>
      </c>
      <c r="D2799" s="3" t="s">
        <v>27</v>
      </c>
      <c r="E2799" s="3" t="s">
        <v>60</v>
      </c>
      <c r="F2799" s="3">
        <v>7527.57</v>
      </c>
      <c r="G2799" s="3">
        <v>0</v>
      </c>
      <c r="H2799" s="3">
        <v>7527.57</v>
      </c>
      <c r="I2799" s="3" t="s">
        <v>29</v>
      </c>
      <c r="J2799" s="5">
        <v>1</v>
      </c>
      <c r="K2799" t="str">
        <f>_xlfn.XLOOKUP(D2799, dim_channels!A:A, dim_channels!C:C, "Not Found")</f>
        <v>OTA</v>
      </c>
      <c r="L2799" t="str">
        <f>_xlfn.XLOOKUP(D2799, dim_channels!A:A, dim_channels!B:B, "Not Found")</f>
        <v>Expedia</v>
      </c>
    </row>
    <row r="2800" spans="1:12" x14ac:dyDescent="0.2">
      <c r="A2800" s="2" t="s">
        <v>3236</v>
      </c>
      <c r="B2800" s="2" t="s">
        <v>1825</v>
      </c>
      <c r="C2800" s="2" t="s">
        <v>773</v>
      </c>
      <c r="D2800" s="2" t="s">
        <v>64</v>
      </c>
      <c r="E2800" s="2" t="s">
        <v>115</v>
      </c>
      <c r="F2800" s="2">
        <v>22179.87</v>
      </c>
      <c r="G2800" s="2">
        <v>0</v>
      </c>
      <c r="H2800" s="2">
        <v>22179.87</v>
      </c>
      <c r="I2800" s="2" t="s">
        <v>29</v>
      </c>
      <c r="J2800" s="4">
        <v>1</v>
      </c>
      <c r="K2800" t="str">
        <f>_xlfn.XLOOKUP(D2800, dim_channels!A:A, dim_channels!C:C, "Not Found")</f>
        <v>Direct</v>
      </c>
      <c r="L2800" t="str">
        <f>_xlfn.XLOOKUP(D2800, dim_channels!A:A, dim_channels!B:B, "Not Found")</f>
        <v>Direct Website</v>
      </c>
    </row>
    <row r="2801" spans="1:12" x14ac:dyDescent="0.2">
      <c r="A2801" s="3" t="s">
        <v>3237</v>
      </c>
      <c r="B2801" s="3" t="s">
        <v>577</v>
      </c>
      <c r="C2801" s="3" t="s">
        <v>578</v>
      </c>
      <c r="D2801" s="3" t="s">
        <v>64</v>
      </c>
      <c r="E2801" s="3" t="s">
        <v>115</v>
      </c>
      <c r="F2801" s="3">
        <v>17903.09</v>
      </c>
      <c r="G2801" s="3">
        <v>0</v>
      </c>
      <c r="H2801" s="3">
        <v>17903.09</v>
      </c>
      <c r="I2801" s="3" t="s">
        <v>29</v>
      </c>
      <c r="J2801" s="5">
        <v>1</v>
      </c>
      <c r="K2801" t="str">
        <f>_xlfn.XLOOKUP(D2801, dim_channels!A:A, dim_channels!C:C, "Not Found")</f>
        <v>Direct</v>
      </c>
      <c r="L2801" t="str">
        <f>_xlfn.XLOOKUP(D2801, dim_channels!A:A, dim_channels!B:B, "Not Found")</f>
        <v>Direct Website</v>
      </c>
    </row>
    <row r="2802" spans="1:12" x14ac:dyDescent="0.2">
      <c r="A2802" s="2" t="s">
        <v>3238</v>
      </c>
      <c r="B2802" s="2" t="s">
        <v>72</v>
      </c>
      <c r="C2802" s="2" t="s">
        <v>110</v>
      </c>
      <c r="D2802" s="2" t="s">
        <v>52</v>
      </c>
      <c r="E2802" s="2" t="s">
        <v>34</v>
      </c>
      <c r="F2802" s="2">
        <v>29804.86</v>
      </c>
      <c r="G2802" s="2">
        <v>3576.58</v>
      </c>
      <c r="H2802" s="2">
        <v>26228.28</v>
      </c>
      <c r="I2802" s="2" t="s">
        <v>29</v>
      </c>
      <c r="J2802" s="4">
        <v>1.136363497720781</v>
      </c>
      <c r="K2802" t="str">
        <f>_xlfn.XLOOKUP(D2802, dim_channels!A:A, dim_channels!C:C, "Not Found")</f>
        <v>OTA</v>
      </c>
      <c r="L2802" t="str">
        <f>_xlfn.XLOOKUP(D2802, dim_channels!A:A, dim_channels!B:B, "Not Found")</f>
        <v>Agoda</v>
      </c>
    </row>
    <row r="2803" spans="1:12" x14ac:dyDescent="0.2">
      <c r="A2803" s="3" t="s">
        <v>3239</v>
      </c>
      <c r="B2803" s="3" t="s">
        <v>50</v>
      </c>
      <c r="C2803" s="3" t="s">
        <v>66</v>
      </c>
      <c r="D2803" s="3" t="s">
        <v>206</v>
      </c>
      <c r="E2803" s="3" t="s">
        <v>207</v>
      </c>
      <c r="F2803" s="3">
        <v>20151.16</v>
      </c>
      <c r="G2803" s="3">
        <v>0</v>
      </c>
      <c r="H2803" s="3">
        <v>20151.16</v>
      </c>
      <c r="I2803" s="3" t="s">
        <v>29</v>
      </c>
      <c r="J2803" s="5">
        <v>1</v>
      </c>
      <c r="K2803" t="str">
        <f>_xlfn.XLOOKUP(D2803, dim_channels!A:A, dim_channels!C:C, "Not Found")</f>
        <v>Direct</v>
      </c>
      <c r="L2803" t="str">
        <f>_xlfn.XLOOKUP(D2803, dim_channels!A:A, dim_channels!B:B, "Not Found")</f>
        <v>Walk-in</v>
      </c>
    </row>
    <row r="2804" spans="1:12" x14ac:dyDescent="0.2">
      <c r="A2804" s="2" t="s">
        <v>3240</v>
      </c>
      <c r="B2804" s="2" t="s">
        <v>570</v>
      </c>
      <c r="C2804" s="2" t="s">
        <v>509</v>
      </c>
      <c r="D2804" s="2" t="s">
        <v>27</v>
      </c>
      <c r="E2804" s="2" t="s">
        <v>60</v>
      </c>
      <c r="F2804" s="2">
        <v>7116.83</v>
      </c>
      <c r="G2804" s="2">
        <v>0</v>
      </c>
      <c r="H2804" s="2">
        <v>7116.83</v>
      </c>
      <c r="I2804" s="2" t="s">
        <v>41</v>
      </c>
      <c r="J2804" s="4">
        <v>1</v>
      </c>
      <c r="K2804" t="str">
        <f>_xlfn.XLOOKUP(D2804, dim_channels!A:A, dim_channels!C:C, "Not Found")</f>
        <v>OTA</v>
      </c>
      <c r="L2804" t="str">
        <f>_xlfn.XLOOKUP(D2804, dim_channels!A:A, dim_channels!B:B, "Not Found")</f>
        <v>Expedia</v>
      </c>
    </row>
    <row r="2805" spans="1:12" x14ac:dyDescent="0.2">
      <c r="A2805" s="3" t="s">
        <v>3241</v>
      </c>
      <c r="B2805" s="3" t="s">
        <v>103</v>
      </c>
      <c r="C2805" s="3" t="s">
        <v>54</v>
      </c>
      <c r="D2805" s="3" t="s">
        <v>45</v>
      </c>
      <c r="E2805" s="3" t="s">
        <v>46</v>
      </c>
      <c r="F2805" s="3">
        <v>8252.43</v>
      </c>
      <c r="G2805" s="3">
        <v>412.62</v>
      </c>
      <c r="H2805" s="3">
        <v>7839.81</v>
      </c>
      <c r="I2805" s="3" t="s">
        <v>41</v>
      </c>
      <c r="J2805" s="5">
        <v>1.05263137754614</v>
      </c>
      <c r="K2805" t="str">
        <f>_xlfn.XLOOKUP(D2805, dim_channels!A:A, dim_channels!C:C, "Not Found")</f>
        <v>Corporate</v>
      </c>
      <c r="L2805" t="str">
        <f>_xlfn.XLOOKUP(D2805, dim_channels!A:A, dim_channels!B:B, "Not Found")</f>
        <v>Corporate Direct</v>
      </c>
    </row>
    <row r="2806" spans="1:12" x14ac:dyDescent="0.2">
      <c r="A2806" s="2" t="s">
        <v>3242</v>
      </c>
      <c r="B2806" s="2" t="s">
        <v>475</v>
      </c>
      <c r="C2806" s="2" t="s">
        <v>238</v>
      </c>
      <c r="D2806" s="2" t="s">
        <v>64</v>
      </c>
      <c r="E2806" s="2" t="s">
        <v>28</v>
      </c>
      <c r="F2806" s="2">
        <v>8218.17</v>
      </c>
      <c r="G2806" s="2">
        <v>0</v>
      </c>
      <c r="H2806" s="2">
        <v>8218.17</v>
      </c>
      <c r="I2806" s="2" t="s">
        <v>41</v>
      </c>
      <c r="J2806" s="4">
        <v>1</v>
      </c>
      <c r="K2806" t="str">
        <f>_xlfn.XLOOKUP(D2806, dim_channels!A:A, dim_channels!C:C, "Not Found")</f>
        <v>Direct</v>
      </c>
      <c r="L2806" t="str">
        <f>_xlfn.XLOOKUP(D2806, dim_channels!A:A, dim_channels!B:B, "Not Found")</f>
        <v>Direct Website</v>
      </c>
    </row>
    <row r="2807" spans="1:12" x14ac:dyDescent="0.2">
      <c r="A2807" s="3" t="s">
        <v>3243</v>
      </c>
      <c r="B2807" s="3" t="s">
        <v>63</v>
      </c>
      <c r="C2807" s="3" t="s">
        <v>104</v>
      </c>
      <c r="D2807" s="3" t="s">
        <v>52</v>
      </c>
      <c r="E2807" s="3" t="s">
        <v>60</v>
      </c>
      <c r="F2807" s="3">
        <v>2482.14</v>
      </c>
      <c r="G2807" s="3">
        <v>0</v>
      </c>
      <c r="H2807" s="3">
        <v>2482.14</v>
      </c>
      <c r="I2807" s="3" t="s">
        <v>29</v>
      </c>
      <c r="J2807" s="5">
        <v>1</v>
      </c>
      <c r="K2807" t="str">
        <f>_xlfn.XLOOKUP(D2807, dim_channels!A:A, dim_channels!C:C, "Not Found")</f>
        <v>OTA</v>
      </c>
      <c r="L2807" t="str">
        <f>_xlfn.XLOOKUP(D2807, dim_channels!A:A, dim_channels!B:B, "Not Found")</f>
        <v>Agoda</v>
      </c>
    </row>
    <row r="2808" spans="1:12" x14ac:dyDescent="0.2">
      <c r="A2808" s="2" t="s">
        <v>3244</v>
      </c>
      <c r="B2808" s="2" t="s">
        <v>232</v>
      </c>
      <c r="C2808" s="2" t="s">
        <v>986</v>
      </c>
      <c r="D2808" s="2" t="s">
        <v>169</v>
      </c>
      <c r="E2808" s="2" t="s">
        <v>34</v>
      </c>
      <c r="F2808" s="2">
        <v>5760</v>
      </c>
      <c r="G2808" s="2">
        <v>1152</v>
      </c>
      <c r="H2808" s="2">
        <v>4608</v>
      </c>
      <c r="I2808" s="2" t="s">
        <v>29</v>
      </c>
      <c r="J2808" s="4">
        <v>1.25</v>
      </c>
      <c r="K2808" t="str">
        <f>_xlfn.XLOOKUP(D2808, dim_channels!A:A, dim_channels!C:C, "Not Found")</f>
        <v>GDS</v>
      </c>
      <c r="L2808" t="str">
        <f>_xlfn.XLOOKUP(D2808, dim_channels!A:A, dim_channels!B:B, "Not Found")</f>
        <v>GDS (Amadeus)</v>
      </c>
    </row>
    <row r="2809" spans="1:12" x14ac:dyDescent="0.2">
      <c r="A2809" s="3" t="s">
        <v>3245</v>
      </c>
      <c r="B2809" s="3" t="s">
        <v>368</v>
      </c>
      <c r="C2809" s="3" t="s">
        <v>584</v>
      </c>
      <c r="D2809" s="3" t="s">
        <v>27</v>
      </c>
      <c r="E2809" s="3" t="s">
        <v>34</v>
      </c>
      <c r="F2809" s="3">
        <v>7119.74</v>
      </c>
      <c r="G2809" s="3">
        <v>1281.55</v>
      </c>
      <c r="H2809" s="3">
        <v>5838.19</v>
      </c>
      <c r="I2809" s="3" t="s">
        <v>56</v>
      </c>
      <c r="J2809" s="5">
        <v>1.219511526688922</v>
      </c>
      <c r="K2809" t="str">
        <f>_xlfn.XLOOKUP(D2809, dim_channels!A:A, dim_channels!C:C, "Not Found")</f>
        <v>OTA</v>
      </c>
      <c r="L2809" t="str">
        <f>_xlfn.XLOOKUP(D2809, dim_channels!A:A, dim_channels!B:B, "Not Found")</f>
        <v>Expedia</v>
      </c>
    </row>
    <row r="2810" spans="1:12" x14ac:dyDescent="0.2">
      <c r="A2810" s="2" t="s">
        <v>3246</v>
      </c>
      <c r="B2810" s="2" t="s">
        <v>740</v>
      </c>
      <c r="C2810" s="2" t="s">
        <v>357</v>
      </c>
      <c r="D2810" s="2" t="s">
        <v>52</v>
      </c>
      <c r="E2810" s="2" t="s">
        <v>34</v>
      </c>
      <c r="F2810" s="2">
        <v>5072.62</v>
      </c>
      <c r="G2810" s="2">
        <v>608.71</v>
      </c>
      <c r="H2810" s="2">
        <v>4463.91</v>
      </c>
      <c r="I2810" s="2" t="s">
        <v>41</v>
      </c>
      <c r="J2810" s="4">
        <v>1.1363625162693689</v>
      </c>
      <c r="K2810" t="str">
        <f>_xlfn.XLOOKUP(D2810, dim_channels!A:A, dim_channels!C:C, "Not Found")</f>
        <v>OTA</v>
      </c>
      <c r="L2810" t="str">
        <f>_xlfn.XLOOKUP(D2810, dim_channels!A:A, dim_channels!B:B, "Not Found")</f>
        <v>Agoda</v>
      </c>
    </row>
    <row r="2811" spans="1:12" x14ac:dyDescent="0.2">
      <c r="A2811" s="3" t="s">
        <v>3247</v>
      </c>
      <c r="B2811" s="3" t="s">
        <v>451</v>
      </c>
      <c r="C2811" s="3" t="s">
        <v>597</v>
      </c>
      <c r="D2811" s="3" t="s">
        <v>33</v>
      </c>
      <c r="E2811" s="3" t="s">
        <v>60</v>
      </c>
      <c r="F2811" s="3">
        <v>7695.08</v>
      </c>
      <c r="G2811" s="3">
        <v>0</v>
      </c>
      <c r="H2811" s="3">
        <v>7695.08</v>
      </c>
      <c r="I2811" s="3" t="s">
        <v>29</v>
      </c>
      <c r="J2811" s="5">
        <v>1</v>
      </c>
      <c r="K2811" t="str">
        <f>_xlfn.XLOOKUP(D2811, dim_channels!A:A, dim_channels!C:C, "Not Found")</f>
        <v>OTA</v>
      </c>
      <c r="L2811" t="str">
        <f>_xlfn.XLOOKUP(D2811, dim_channels!A:A, dim_channels!B:B, "Not Found")</f>
        <v>Booking.com</v>
      </c>
    </row>
    <row r="2812" spans="1:12" x14ac:dyDescent="0.2">
      <c r="A2812" s="2" t="s">
        <v>3248</v>
      </c>
      <c r="B2812" s="2" t="s">
        <v>449</v>
      </c>
      <c r="C2812" s="2" t="s">
        <v>359</v>
      </c>
      <c r="D2812" s="2" t="s">
        <v>33</v>
      </c>
      <c r="E2812" s="2" t="s">
        <v>60</v>
      </c>
      <c r="F2812" s="2">
        <v>2853.98</v>
      </c>
      <c r="G2812" s="2">
        <v>0</v>
      </c>
      <c r="H2812" s="2">
        <v>2853.98</v>
      </c>
      <c r="I2812" s="2" t="s">
        <v>56</v>
      </c>
      <c r="J2812" s="4">
        <v>1</v>
      </c>
      <c r="K2812" t="str">
        <f>_xlfn.XLOOKUP(D2812, dim_channels!A:A, dim_channels!C:C, "Not Found")</f>
        <v>OTA</v>
      </c>
      <c r="L2812" t="str">
        <f>_xlfn.XLOOKUP(D2812, dim_channels!A:A, dim_channels!B:B, "Not Found")</f>
        <v>Booking.com</v>
      </c>
    </row>
    <row r="2813" spans="1:12" x14ac:dyDescent="0.2">
      <c r="A2813" s="3" t="s">
        <v>3249</v>
      </c>
      <c r="B2813" s="3" t="s">
        <v>1014</v>
      </c>
      <c r="C2813" s="3" t="s">
        <v>227</v>
      </c>
      <c r="D2813" s="3" t="s">
        <v>64</v>
      </c>
      <c r="E2813" s="3" t="s">
        <v>28</v>
      </c>
      <c r="F2813" s="3">
        <v>6908.62</v>
      </c>
      <c r="G2813" s="3">
        <v>0</v>
      </c>
      <c r="H2813" s="3">
        <v>6908.62</v>
      </c>
      <c r="I2813" s="3" t="s">
        <v>29</v>
      </c>
      <c r="J2813" s="5">
        <v>1</v>
      </c>
      <c r="K2813" t="str">
        <f>_xlfn.XLOOKUP(D2813, dim_channels!A:A, dim_channels!C:C, "Not Found")</f>
        <v>Direct</v>
      </c>
      <c r="L2813" t="str">
        <f>_xlfn.XLOOKUP(D2813, dim_channels!A:A, dim_channels!B:B, "Not Found")</f>
        <v>Direct Website</v>
      </c>
    </row>
    <row r="2814" spans="1:12" x14ac:dyDescent="0.2">
      <c r="A2814" s="2" t="s">
        <v>3250</v>
      </c>
      <c r="B2814" s="2" t="s">
        <v>126</v>
      </c>
      <c r="C2814" s="2" t="s">
        <v>380</v>
      </c>
      <c r="D2814" s="2" t="s">
        <v>114</v>
      </c>
      <c r="E2814" s="2" t="s">
        <v>115</v>
      </c>
      <c r="F2814" s="2">
        <v>8044.21</v>
      </c>
      <c r="G2814" s="2">
        <v>804.42</v>
      </c>
      <c r="H2814" s="2">
        <v>7239.79</v>
      </c>
      <c r="I2814" s="2" t="s">
        <v>56</v>
      </c>
      <c r="J2814" s="4">
        <v>1.1111109576382741</v>
      </c>
      <c r="K2814" t="str">
        <f>_xlfn.XLOOKUP(D2814, dim_channels!A:A, dim_channels!C:C, "Not Found")</f>
        <v>Offline</v>
      </c>
      <c r="L2814" t="str">
        <f>_xlfn.XLOOKUP(D2814, dim_channels!A:A, dim_channels!B:B, "Not Found")</f>
        <v>Travel Agency</v>
      </c>
    </row>
    <row r="2815" spans="1:12" x14ac:dyDescent="0.2">
      <c r="A2815" s="3" t="s">
        <v>3251</v>
      </c>
      <c r="B2815" s="3" t="s">
        <v>82</v>
      </c>
      <c r="C2815" s="3" t="s">
        <v>467</v>
      </c>
      <c r="D2815" s="3" t="s">
        <v>169</v>
      </c>
      <c r="E2815" s="3" t="s">
        <v>34</v>
      </c>
      <c r="F2815" s="3">
        <v>14314.14</v>
      </c>
      <c r="G2815" s="3">
        <v>2862.83</v>
      </c>
      <c r="H2815" s="3">
        <v>11451.31</v>
      </c>
      <c r="I2815" s="3" t="s">
        <v>29</v>
      </c>
      <c r="J2815" s="5">
        <v>1.250000218315634</v>
      </c>
      <c r="K2815" t="str">
        <f>_xlfn.XLOOKUP(D2815, dim_channels!A:A, dim_channels!C:C, "Not Found")</f>
        <v>GDS</v>
      </c>
      <c r="L2815" t="str">
        <f>_xlfn.XLOOKUP(D2815, dim_channels!A:A, dim_channels!B:B, "Not Found")</f>
        <v>GDS (Amadeus)</v>
      </c>
    </row>
    <row r="2816" spans="1:12" x14ac:dyDescent="0.2">
      <c r="A2816" s="2" t="s">
        <v>3252</v>
      </c>
      <c r="B2816" s="2" t="s">
        <v>449</v>
      </c>
      <c r="C2816" s="2" t="s">
        <v>986</v>
      </c>
      <c r="D2816" s="2" t="s">
        <v>45</v>
      </c>
      <c r="E2816" s="2" t="s">
        <v>46</v>
      </c>
      <c r="F2816" s="2">
        <v>2397.67</v>
      </c>
      <c r="G2816" s="2">
        <v>119.88</v>
      </c>
      <c r="H2816" s="2">
        <v>2277.79</v>
      </c>
      <c r="I2816" s="2" t="s">
        <v>56</v>
      </c>
      <c r="J2816" s="4">
        <v>1.0526299614977681</v>
      </c>
      <c r="K2816" t="str">
        <f>_xlfn.XLOOKUP(D2816, dim_channels!A:A, dim_channels!C:C, "Not Found")</f>
        <v>Corporate</v>
      </c>
      <c r="L2816" t="str">
        <f>_xlfn.XLOOKUP(D2816, dim_channels!A:A, dim_channels!B:B, "Not Found")</f>
        <v>Corporate Direct</v>
      </c>
    </row>
    <row r="2817" spans="1:12" x14ac:dyDescent="0.2">
      <c r="A2817" s="3" t="s">
        <v>3253</v>
      </c>
      <c r="B2817" s="3" t="s">
        <v>303</v>
      </c>
      <c r="C2817" s="3" t="s">
        <v>655</v>
      </c>
      <c r="D2817" s="3" t="s">
        <v>27</v>
      </c>
      <c r="E2817" s="3" t="s">
        <v>60</v>
      </c>
      <c r="F2817" s="3">
        <v>14261.96</v>
      </c>
      <c r="G2817" s="3">
        <v>0</v>
      </c>
      <c r="H2817" s="3">
        <v>14261.96</v>
      </c>
      <c r="I2817" s="3" t="s">
        <v>41</v>
      </c>
      <c r="J2817" s="5">
        <v>1</v>
      </c>
      <c r="K2817" t="str">
        <f>_xlfn.XLOOKUP(D2817, dim_channels!A:A, dim_channels!C:C, "Not Found")</f>
        <v>OTA</v>
      </c>
      <c r="L2817" t="str">
        <f>_xlfn.XLOOKUP(D2817, dim_channels!A:A, dim_channels!B:B, "Not Found")</f>
        <v>Expedia</v>
      </c>
    </row>
    <row r="2818" spans="1:12" x14ac:dyDescent="0.2">
      <c r="A2818" s="2" t="s">
        <v>3254</v>
      </c>
      <c r="B2818" s="2" t="s">
        <v>37</v>
      </c>
      <c r="C2818" s="2" t="s">
        <v>162</v>
      </c>
      <c r="D2818" s="2" t="s">
        <v>33</v>
      </c>
      <c r="E2818" s="2" t="s">
        <v>60</v>
      </c>
      <c r="F2818" s="2">
        <v>3392.71</v>
      </c>
      <c r="G2818" s="2">
        <v>0</v>
      </c>
      <c r="H2818" s="2">
        <v>3392.71</v>
      </c>
      <c r="I2818" s="2" t="s">
        <v>29</v>
      </c>
      <c r="J2818" s="4">
        <v>1</v>
      </c>
      <c r="K2818" t="str">
        <f>_xlfn.XLOOKUP(D2818, dim_channels!A:A, dim_channels!C:C, "Not Found")</f>
        <v>OTA</v>
      </c>
      <c r="L2818" t="str">
        <f>_xlfn.XLOOKUP(D2818, dim_channels!A:A, dim_channels!B:B, "Not Found")</f>
        <v>Booking.com</v>
      </c>
    </row>
    <row r="2819" spans="1:12" x14ac:dyDescent="0.2">
      <c r="A2819" s="3" t="s">
        <v>3255</v>
      </c>
      <c r="B2819" s="3" t="s">
        <v>714</v>
      </c>
      <c r="C2819" s="3" t="s">
        <v>364</v>
      </c>
      <c r="D2819" s="3" t="s">
        <v>27</v>
      </c>
      <c r="E2819" s="3" t="s">
        <v>28</v>
      </c>
      <c r="F2819" s="3">
        <v>11073.82</v>
      </c>
      <c r="G2819" s="3">
        <v>1993.29</v>
      </c>
      <c r="H2819" s="3">
        <v>9080.5300000000007</v>
      </c>
      <c r="I2819" s="3" t="s">
        <v>29</v>
      </c>
      <c r="J2819" s="5">
        <v>1.219512517441163</v>
      </c>
      <c r="K2819" t="str">
        <f>_xlfn.XLOOKUP(D2819, dim_channels!A:A, dim_channels!C:C, "Not Found")</f>
        <v>OTA</v>
      </c>
      <c r="L2819" t="str">
        <f>_xlfn.XLOOKUP(D2819, dim_channels!A:A, dim_channels!B:B, "Not Found")</f>
        <v>Expedia</v>
      </c>
    </row>
    <row r="2820" spans="1:12" x14ac:dyDescent="0.2">
      <c r="A2820" s="2" t="s">
        <v>3256</v>
      </c>
      <c r="B2820" s="2" t="s">
        <v>562</v>
      </c>
      <c r="C2820" s="2" t="s">
        <v>36</v>
      </c>
      <c r="D2820" s="2" t="s">
        <v>64</v>
      </c>
      <c r="E2820" s="2" t="s">
        <v>28</v>
      </c>
      <c r="F2820" s="2">
        <v>2463.7399999999998</v>
      </c>
      <c r="G2820" s="2">
        <v>0</v>
      </c>
      <c r="H2820" s="2">
        <v>2463.7399999999998</v>
      </c>
      <c r="I2820" s="2" t="s">
        <v>29</v>
      </c>
      <c r="J2820" s="4">
        <v>1</v>
      </c>
      <c r="K2820" t="str">
        <f>_xlfn.XLOOKUP(D2820, dim_channels!A:A, dim_channels!C:C, "Not Found")</f>
        <v>Direct</v>
      </c>
      <c r="L2820" t="str">
        <f>_xlfn.XLOOKUP(D2820, dim_channels!A:A, dim_channels!B:B, "Not Found")</f>
        <v>Direct Website</v>
      </c>
    </row>
    <row r="2821" spans="1:12" x14ac:dyDescent="0.2">
      <c r="A2821" s="3" t="s">
        <v>3257</v>
      </c>
      <c r="B2821" s="3" t="s">
        <v>261</v>
      </c>
      <c r="C2821" s="3" t="s">
        <v>762</v>
      </c>
      <c r="D2821" s="3" t="s">
        <v>33</v>
      </c>
      <c r="E2821" s="3" t="s">
        <v>60</v>
      </c>
      <c r="F2821" s="3">
        <v>6917.1</v>
      </c>
      <c r="G2821" s="3">
        <v>0</v>
      </c>
      <c r="H2821" s="3">
        <v>6917.1</v>
      </c>
      <c r="I2821" s="3" t="s">
        <v>29</v>
      </c>
      <c r="J2821" s="5">
        <v>1</v>
      </c>
      <c r="K2821" t="str">
        <f>_xlfn.XLOOKUP(D2821, dim_channels!A:A, dim_channels!C:C, "Not Found")</f>
        <v>OTA</v>
      </c>
      <c r="L2821" t="str">
        <f>_xlfn.XLOOKUP(D2821, dim_channels!A:A, dim_channels!B:B, "Not Found")</f>
        <v>Booking.com</v>
      </c>
    </row>
    <row r="2822" spans="1:12" x14ac:dyDescent="0.2">
      <c r="A2822" s="2" t="s">
        <v>3258</v>
      </c>
      <c r="B2822" s="2" t="s">
        <v>702</v>
      </c>
      <c r="C2822" s="2" t="s">
        <v>875</v>
      </c>
      <c r="D2822" s="2" t="s">
        <v>206</v>
      </c>
      <c r="E2822" s="2" t="s">
        <v>207</v>
      </c>
      <c r="F2822" s="2">
        <v>11406.15</v>
      </c>
      <c r="G2822" s="2">
        <v>0</v>
      </c>
      <c r="H2822" s="2">
        <v>11406.15</v>
      </c>
      <c r="I2822" s="2" t="s">
        <v>29</v>
      </c>
      <c r="J2822" s="4">
        <v>1</v>
      </c>
      <c r="K2822" t="str">
        <f>_xlfn.XLOOKUP(D2822, dim_channels!A:A, dim_channels!C:C, "Not Found")</f>
        <v>Direct</v>
      </c>
      <c r="L2822" t="str">
        <f>_xlfn.XLOOKUP(D2822, dim_channels!A:A, dim_channels!B:B, "Not Found")</f>
        <v>Walk-in</v>
      </c>
    </row>
    <row r="2823" spans="1:12" x14ac:dyDescent="0.2">
      <c r="A2823" s="3" t="s">
        <v>3259</v>
      </c>
      <c r="B2823" s="3" t="s">
        <v>1610</v>
      </c>
      <c r="C2823" s="3" t="s">
        <v>193</v>
      </c>
      <c r="D2823" s="3" t="s">
        <v>169</v>
      </c>
      <c r="E2823" s="3" t="s">
        <v>34</v>
      </c>
      <c r="F2823" s="3">
        <v>10197.780000000001</v>
      </c>
      <c r="G2823" s="3">
        <v>2039.56</v>
      </c>
      <c r="H2823" s="3">
        <v>8158.22</v>
      </c>
      <c r="I2823" s="3" t="s">
        <v>41</v>
      </c>
      <c r="J2823" s="5">
        <v>1.2500006128787899</v>
      </c>
      <c r="K2823" t="str">
        <f>_xlfn.XLOOKUP(D2823, dim_channels!A:A, dim_channels!C:C, "Not Found")</f>
        <v>GDS</v>
      </c>
      <c r="L2823" t="str">
        <f>_xlfn.XLOOKUP(D2823, dim_channels!A:A, dim_channels!B:B, "Not Found")</f>
        <v>GDS (Amadeus)</v>
      </c>
    </row>
    <row r="2824" spans="1:12" x14ac:dyDescent="0.2">
      <c r="A2824" s="2" t="s">
        <v>3260</v>
      </c>
      <c r="B2824" s="2" t="s">
        <v>740</v>
      </c>
      <c r="C2824" s="2" t="s">
        <v>445</v>
      </c>
      <c r="D2824" s="2" t="s">
        <v>64</v>
      </c>
      <c r="E2824" s="2" t="s">
        <v>28</v>
      </c>
      <c r="F2824" s="2">
        <v>7923.43</v>
      </c>
      <c r="G2824" s="2">
        <v>0</v>
      </c>
      <c r="H2824" s="2">
        <v>7923.43</v>
      </c>
      <c r="I2824" s="2" t="s">
        <v>29</v>
      </c>
      <c r="J2824" s="4">
        <v>1</v>
      </c>
      <c r="K2824" t="str">
        <f>_xlfn.XLOOKUP(D2824, dim_channels!A:A, dim_channels!C:C, "Not Found")</f>
        <v>Direct</v>
      </c>
      <c r="L2824" t="str">
        <f>_xlfn.XLOOKUP(D2824, dim_channels!A:A, dim_channels!B:B, "Not Found")</f>
        <v>Direct Website</v>
      </c>
    </row>
    <row r="2825" spans="1:12" x14ac:dyDescent="0.2">
      <c r="A2825" s="3" t="s">
        <v>3261</v>
      </c>
      <c r="B2825" s="3" t="s">
        <v>603</v>
      </c>
      <c r="C2825" s="3" t="s">
        <v>794</v>
      </c>
      <c r="D2825" s="3" t="s">
        <v>45</v>
      </c>
      <c r="E2825" s="3" t="s">
        <v>89</v>
      </c>
      <c r="F2825" s="3">
        <v>8111.55</v>
      </c>
      <c r="G2825" s="3">
        <v>0</v>
      </c>
      <c r="H2825" s="3">
        <v>8111.55</v>
      </c>
      <c r="I2825" s="3" t="s">
        <v>29</v>
      </c>
      <c r="J2825" s="5">
        <v>1</v>
      </c>
      <c r="K2825" t="str">
        <f>_xlfn.XLOOKUP(D2825, dim_channels!A:A, dim_channels!C:C, "Not Found")</f>
        <v>Corporate</v>
      </c>
      <c r="L2825" t="str">
        <f>_xlfn.XLOOKUP(D2825, dim_channels!A:A, dim_channels!B:B, "Not Found")</f>
        <v>Corporate Direct</v>
      </c>
    </row>
    <row r="2826" spans="1:12" x14ac:dyDescent="0.2">
      <c r="A2826" s="2" t="s">
        <v>3262</v>
      </c>
      <c r="B2826" s="2" t="s">
        <v>740</v>
      </c>
      <c r="C2826" s="2" t="s">
        <v>55</v>
      </c>
      <c r="D2826" s="2" t="s">
        <v>114</v>
      </c>
      <c r="E2826" s="2" t="s">
        <v>115</v>
      </c>
      <c r="F2826" s="2">
        <v>14243.98</v>
      </c>
      <c r="G2826" s="2">
        <v>1424.4</v>
      </c>
      <c r="H2826" s="2">
        <v>12819.58</v>
      </c>
      <c r="I2826" s="2" t="s">
        <v>29</v>
      </c>
      <c r="J2826" s="4">
        <v>1.111111284457057</v>
      </c>
      <c r="K2826" t="str">
        <f>_xlfn.XLOOKUP(D2826, dim_channels!A:A, dim_channels!C:C, "Not Found")</f>
        <v>Offline</v>
      </c>
      <c r="L2826" t="str">
        <f>_xlfn.XLOOKUP(D2826, dim_channels!A:A, dim_channels!B:B, "Not Found")</f>
        <v>Travel Agency</v>
      </c>
    </row>
    <row r="2827" spans="1:12" x14ac:dyDescent="0.2">
      <c r="A2827" s="3" t="s">
        <v>3263</v>
      </c>
      <c r="B2827" s="3" t="s">
        <v>781</v>
      </c>
      <c r="C2827" s="3" t="s">
        <v>590</v>
      </c>
      <c r="D2827" s="3" t="s">
        <v>33</v>
      </c>
      <c r="E2827" s="3" t="s">
        <v>28</v>
      </c>
      <c r="F2827" s="3">
        <v>5158.75</v>
      </c>
      <c r="G2827" s="3">
        <v>773.81</v>
      </c>
      <c r="H2827" s="3">
        <v>4384.9399999999996</v>
      </c>
      <c r="I2827" s="3" t="s">
        <v>41</v>
      </c>
      <c r="J2827" s="5">
        <v>1.176469917490319</v>
      </c>
      <c r="K2827" t="str">
        <f>_xlfn.XLOOKUP(D2827, dim_channels!A:A, dim_channels!C:C, "Not Found")</f>
        <v>OTA</v>
      </c>
      <c r="L2827" t="str">
        <f>_xlfn.XLOOKUP(D2827, dim_channels!A:A, dim_channels!B:B, "Not Found")</f>
        <v>Booking.com</v>
      </c>
    </row>
    <row r="2828" spans="1:12" x14ac:dyDescent="0.2">
      <c r="A2828" s="2" t="s">
        <v>3264</v>
      </c>
      <c r="B2828" s="2" t="s">
        <v>143</v>
      </c>
      <c r="C2828" s="2" t="s">
        <v>394</v>
      </c>
      <c r="D2828" s="2" t="s">
        <v>52</v>
      </c>
      <c r="E2828" s="2" t="s">
        <v>60</v>
      </c>
      <c r="F2828" s="2">
        <v>13285.47</v>
      </c>
      <c r="G2828" s="2">
        <v>0</v>
      </c>
      <c r="H2828" s="2">
        <v>13285.47</v>
      </c>
      <c r="I2828" s="2" t="s">
        <v>56</v>
      </c>
      <c r="J2828" s="4">
        <v>1</v>
      </c>
      <c r="K2828" t="str">
        <f>_xlfn.XLOOKUP(D2828, dim_channels!A:A, dim_channels!C:C, "Not Found")</f>
        <v>OTA</v>
      </c>
      <c r="L2828" t="str">
        <f>_xlfn.XLOOKUP(D2828, dim_channels!A:A, dim_channels!B:B, "Not Found")</f>
        <v>Agoda</v>
      </c>
    </row>
    <row r="2829" spans="1:12" x14ac:dyDescent="0.2">
      <c r="A2829" s="3" t="s">
        <v>3265</v>
      </c>
      <c r="B2829" s="3" t="s">
        <v>971</v>
      </c>
      <c r="C2829" s="3" t="s">
        <v>626</v>
      </c>
      <c r="D2829" s="3" t="s">
        <v>52</v>
      </c>
      <c r="E2829" s="3" t="s">
        <v>34</v>
      </c>
      <c r="F2829" s="3">
        <v>4679.41</v>
      </c>
      <c r="G2829" s="3">
        <v>561.53</v>
      </c>
      <c r="H2829" s="3">
        <v>4117.88</v>
      </c>
      <c r="I2829" s="3" t="s">
        <v>29</v>
      </c>
      <c r="J2829" s="5">
        <v>1.136363857130368</v>
      </c>
      <c r="K2829" t="str">
        <f>_xlfn.XLOOKUP(D2829, dim_channels!A:A, dim_channels!C:C, "Not Found")</f>
        <v>OTA</v>
      </c>
      <c r="L2829" t="str">
        <f>_xlfn.XLOOKUP(D2829, dim_channels!A:A, dim_channels!B:B, "Not Found")</f>
        <v>Agoda</v>
      </c>
    </row>
    <row r="2830" spans="1:12" x14ac:dyDescent="0.2">
      <c r="A2830" s="2" t="s">
        <v>3266</v>
      </c>
      <c r="B2830" s="2" t="s">
        <v>505</v>
      </c>
      <c r="C2830" s="2" t="s">
        <v>1560</v>
      </c>
      <c r="D2830" s="2" t="s">
        <v>114</v>
      </c>
      <c r="E2830" s="2" t="s">
        <v>115</v>
      </c>
      <c r="F2830" s="2">
        <v>21700.76</v>
      </c>
      <c r="G2830" s="2">
        <v>2170.08</v>
      </c>
      <c r="H2830" s="2">
        <v>19530.68</v>
      </c>
      <c r="I2830" s="2" t="s">
        <v>29</v>
      </c>
      <c r="J2830" s="4">
        <v>1.111111338673308</v>
      </c>
      <c r="K2830" t="str">
        <f>_xlfn.XLOOKUP(D2830, dim_channels!A:A, dim_channels!C:C, "Not Found")</f>
        <v>Offline</v>
      </c>
      <c r="L2830" t="str">
        <f>_xlfn.XLOOKUP(D2830, dim_channels!A:A, dim_channels!B:B, "Not Found")</f>
        <v>Travel Agency</v>
      </c>
    </row>
    <row r="2831" spans="1:12" x14ac:dyDescent="0.2">
      <c r="A2831" s="3" t="s">
        <v>3267</v>
      </c>
      <c r="B2831" s="3" t="s">
        <v>262</v>
      </c>
      <c r="C2831" s="3" t="s">
        <v>722</v>
      </c>
      <c r="D2831" s="3" t="s">
        <v>52</v>
      </c>
      <c r="E2831" s="3" t="s">
        <v>60</v>
      </c>
      <c r="F2831" s="3">
        <v>7588.64</v>
      </c>
      <c r="G2831" s="3">
        <v>0</v>
      </c>
      <c r="H2831" s="3">
        <v>7588.64</v>
      </c>
      <c r="I2831" s="3" t="s">
        <v>29</v>
      </c>
      <c r="J2831" s="5">
        <v>1</v>
      </c>
      <c r="K2831" t="str">
        <f>_xlfn.XLOOKUP(D2831, dim_channels!A:A, dim_channels!C:C, "Not Found")</f>
        <v>OTA</v>
      </c>
      <c r="L2831" t="str">
        <f>_xlfn.XLOOKUP(D2831, dim_channels!A:A, dim_channels!B:B, "Not Found")</f>
        <v>Agoda</v>
      </c>
    </row>
    <row r="2832" spans="1:12" x14ac:dyDescent="0.2">
      <c r="A2832" s="2" t="s">
        <v>3268</v>
      </c>
      <c r="B2832" s="2" t="s">
        <v>1278</v>
      </c>
      <c r="C2832" s="2" t="s">
        <v>76</v>
      </c>
      <c r="D2832" s="2" t="s">
        <v>52</v>
      </c>
      <c r="E2832" s="2" t="s">
        <v>60</v>
      </c>
      <c r="F2832" s="2">
        <v>2574.23</v>
      </c>
      <c r="G2832" s="2">
        <v>0</v>
      </c>
      <c r="H2832" s="2">
        <v>2574.23</v>
      </c>
      <c r="I2832" s="2" t="s">
        <v>41</v>
      </c>
      <c r="J2832" s="4">
        <v>1</v>
      </c>
      <c r="K2832" t="str">
        <f>_xlfn.XLOOKUP(D2832, dim_channels!A:A, dim_channels!C:C, "Not Found")</f>
        <v>OTA</v>
      </c>
      <c r="L2832" t="str">
        <f>_xlfn.XLOOKUP(D2832, dim_channels!A:A, dim_channels!B:B, "Not Found")</f>
        <v>Agoda</v>
      </c>
    </row>
    <row r="2833" spans="1:12" x14ac:dyDescent="0.2">
      <c r="A2833" s="3" t="s">
        <v>3269</v>
      </c>
      <c r="B2833" s="3" t="s">
        <v>608</v>
      </c>
      <c r="C2833" s="3" t="s">
        <v>229</v>
      </c>
      <c r="D2833" s="3" t="s">
        <v>206</v>
      </c>
      <c r="E2833" s="3" t="s">
        <v>207</v>
      </c>
      <c r="F2833" s="3">
        <v>7646.77</v>
      </c>
      <c r="G2833" s="3">
        <v>0</v>
      </c>
      <c r="H2833" s="3">
        <v>7646.77</v>
      </c>
      <c r="I2833" s="3" t="s">
        <v>29</v>
      </c>
      <c r="J2833" s="5">
        <v>1</v>
      </c>
      <c r="K2833" t="str">
        <f>_xlfn.XLOOKUP(D2833, dim_channels!A:A, dim_channels!C:C, "Not Found")</f>
        <v>Direct</v>
      </c>
      <c r="L2833" t="str">
        <f>_xlfn.XLOOKUP(D2833, dim_channels!A:A, dim_channels!B:B, "Not Found")</f>
        <v>Walk-in</v>
      </c>
    </row>
    <row r="2834" spans="1:12" x14ac:dyDescent="0.2">
      <c r="A2834" s="2" t="s">
        <v>3270</v>
      </c>
      <c r="B2834" s="2" t="s">
        <v>822</v>
      </c>
      <c r="C2834" s="2" t="s">
        <v>100</v>
      </c>
      <c r="D2834" s="2" t="s">
        <v>33</v>
      </c>
      <c r="E2834" s="2" t="s">
        <v>60</v>
      </c>
      <c r="F2834" s="2">
        <v>3460.88</v>
      </c>
      <c r="G2834" s="2">
        <v>0</v>
      </c>
      <c r="H2834" s="2">
        <v>3460.88</v>
      </c>
      <c r="I2834" s="2" t="s">
        <v>41</v>
      </c>
      <c r="J2834" s="4">
        <v>1</v>
      </c>
      <c r="K2834" t="str">
        <f>_xlfn.XLOOKUP(D2834, dim_channels!A:A, dim_channels!C:C, "Not Found")</f>
        <v>OTA</v>
      </c>
      <c r="L2834" t="str">
        <f>_xlfn.XLOOKUP(D2834, dim_channels!A:A, dim_channels!B:B, "Not Found")</f>
        <v>Booking.com</v>
      </c>
    </row>
    <row r="2835" spans="1:12" x14ac:dyDescent="0.2">
      <c r="A2835" s="3" t="s">
        <v>3271</v>
      </c>
      <c r="B2835" s="3" t="s">
        <v>81</v>
      </c>
      <c r="C2835" s="3" t="s">
        <v>773</v>
      </c>
      <c r="D2835" s="3" t="s">
        <v>27</v>
      </c>
      <c r="E2835" s="3" t="s">
        <v>34</v>
      </c>
      <c r="F2835" s="3">
        <v>8957.7199999999993</v>
      </c>
      <c r="G2835" s="3">
        <v>1612.39</v>
      </c>
      <c r="H2835" s="3">
        <v>7345.33</v>
      </c>
      <c r="I2835" s="3" t="s">
        <v>29</v>
      </c>
      <c r="J2835" s="5">
        <v>1.219512261532157</v>
      </c>
      <c r="K2835" t="str">
        <f>_xlfn.XLOOKUP(D2835, dim_channels!A:A, dim_channels!C:C, "Not Found")</f>
        <v>OTA</v>
      </c>
      <c r="L2835" t="str">
        <f>_xlfn.XLOOKUP(D2835, dim_channels!A:A, dim_channels!B:B, "Not Found")</f>
        <v>Expedia</v>
      </c>
    </row>
    <row r="2836" spans="1:12" x14ac:dyDescent="0.2">
      <c r="A2836" s="2" t="s">
        <v>3272</v>
      </c>
      <c r="B2836" s="2" t="s">
        <v>187</v>
      </c>
      <c r="C2836" s="2" t="s">
        <v>92</v>
      </c>
      <c r="D2836" s="2" t="s">
        <v>64</v>
      </c>
      <c r="E2836" s="2" t="s">
        <v>115</v>
      </c>
      <c r="F2836" s="2">
        <v>14302.82</v>
      </c>
      <c r="G2836" s="2">
        <v>0</v>
      </c>
      <c r="H2836" s="2">
        <v>14302.82</v>
      </c>
      <c r="I2836" s="2" t="s">
        <v>56</v>
      </c>
      <c r="J2836" s="4">
        <v>1</v>
      </c>
      <c r="K2836" t="str">
        <f>_xlfn.XLOOKUP(D2836, dim_channels!A:A, dim_channels!C:C, "Not Found")</f>
        <v>Direct</v>
      </c>
      <c r="L2836" t="str">
        <f>_xlfn.XLOOKUP(D2836, dim_channels!A:A, dim_channels!B:B, "Not Found")</f>
        <v>Direct Website</v>
      </c>
    </row>
    <row r="2837" spans="1:12" x14ac:dyDescent="0.2">
      <c r="A2837" s="3" t="s">
        <v>3273</v>
      </c>
      <c r="B2837" s="3" t="s">
        <v>603</v>
      </c>
      <c r="C2837" s="3" t="s">
        <v>741</v>
      </c>
      <c r="D2837" s="3" t="s">
        <v>52</v>
      </c>
      <c r="E2837" s="3" t="s">
        <v>34</v>
      </c>
      <c r="F2837" s="3">
        <v>5190.29</v>
      </c>
      <c r="G2837" s="3">
        <v>622.83000000000004</v>
      </c>
      <c r="H2837" s="3">
        <v>4567.46</v>
      </c>
      <c r="I2837" s="3" t="s">
        <v>29</v>
      </c>
      <c r="J2837" s="5">
        <v>1.1363624421450871</v>
      </c>
      <c r="K2837" t="str">
        <f>_xlfn.XLOOKUP(D2837, dim_channels!A:A, dim_channels!C:C, "Not Found")</f>
        <v>OTA</v>
      </c>
      <c r="L2837" t="str">
        <f>_xlfn.XLOOKUP(D2837, dim_channels!A:A, dim_channels!B:B, "Not Found")</f>
        <v>Agoda</v>
      </c>
    </row>
    <row r="2838" spans="1:12" x14ac:dyDescent="0.2">
      <c r="A2838" s="2" t="s">
        <v>3274</v>
      </c>
      <c r="B2838" s="2" t="s">
        <v>136</v>
      </c>
      <c r="C2838" s="2" t="s">
        <v>101</v>
      </c>
      <c r="D2838" s="2" t="s">
        <v>33</v>
      </c>
      <c r="E2838" s="2" t="s">
        <v>28</v>
      </c>
      <c r="F2838" s="2">
        <v>5682.15</v>
      </c>
      <c r="G2838" s="2">
        <v>852.32</v>
      </c>
      <c r="H2838" s="2">
        <v>4829.83</v>
      </c>
      <c r="I2838" s="2" t="s">
        <v>41</v>
      </c>
      <c r="J2838" s="4">
        <v>1.1764699792746329</v>
      </c>
      <c r="K2838" t="str">
        <f>_xlfn.XLOOKUP(D2838, dim_channels!A:A, dim_channels!C:C, "Not Found")</f>
        <v>OTA</v>
      </c>
      <c r="L2838" t="str">
        <f>_xlfn.XLOOKUP(D2838, dim_channels!A:A, dim_channels!B:B, "Not Found")</f>
        <v>Booking.com</v>
      </c>
    </row>
    <row r="2839" spans="1:12" x14ac:dyDescent="0.2">
      <c r="A2839" s="3" t="s">
        <v>3275</v>
      </c>
      <c r="B2839" s="3" t="s">
        <v>685</v>
      </c>
      <c r="C2839" s="3" t="s">
        <v>181</v>
      </c>
      <c r="D2839" s="3" t="s">
        <v>27</v>
      </c>
      <c r="E2839" s="3" t="s">
        <v>60</v>
      </c>
      <c r="F2839" s="3">
        <v>5698.35</v>
      </c>
      <c r="G2839" s="3">
        <v>0</v>
      </c>
      <c r="H2839" s="3">
        <v>5698.35</v>
      </c>
      <c r="I2839" s="3" t="s">
        <v>56</v>
      </c>
      <c r="J2839" s="5">
        <v>1</v>
      </c>
      <c r="K2839" t="str">
        <f>_xlfn.XLOOKUP(D2839, dim_channels!A:A, dim_channels!C:C, "Not Found")</f>
        <v>OTA</v>
      </c>
      <c r="L2839" t="str">
        <f>_xlfn.XLOOKUP(D2839, dim_channels!A:A, dim_channels!B:B, "Not Found")</f>
        <v>Expedia</v>
      </c>
    </row>
    <row r="2840" spans="1:12" x14ac:dyDescent="0.2">
      <c r="A2840" s="2" t="s">
        <v>3276</v>
      </c>
      <c r="B2840" s="2" t="s">
        <v>112</v>
      </c>
      <c r="C2840" s="2" t="s">
        <v>264</v>
      </c>
      <c r="D2840" s="2" t="s">
        <v>45</v>
      </c>
      <c r="E2840" s="2" t="s">
        <v>89</v>
      </c>
      <c r="F2840" s="2">
        <v>4971.66</v>
      </c>
      <c r="G2840" s="2">
        <v>0</v>
      </c>
      <c r="H2840" s="2">
        <v>4971.66</v>
      </c>
      <c r="I2840" s="2" t="s">
        <v>29</v>
      </c>
      <c r="J2840" s="4">
        <v>1</v>
      </c>
      <c r="K2840" t="str">
        <f>_xlfn.XLOOKUP(D2840, dim_channels!A:A, dim_channels!C:C, "Not Found")</f>
        <v>Corporate</v>
      </c>
      <c r="L2840" t="str">
        <f>_xlfn.XLOOKUP(D2840, dim_channels!A:A, dim_channels!B:B, "Not Found")</f>
        <v>Corporate Direct</v>
      </c>
    </row>
    <row r="2841" spans="1:12" x14ac:dyDescent="0.2">
      <c r="A2841" s="3" t="s">
        <v>3277</v>
      </c>
      <c r="B2841" s="3" t="s">
        <v>551</v>
      </c>
      <c r="C2841" s="3" t="s">
        <v>551</v>
      </c>
      <c r="D2841" s="3" t="s">
        <v>45</v>
      </c>
      <c r="E2841" s="3" t="s">
        <v>46</v>
      </c>
      <c r="F2841" s="3">
        <v>2533.16</v>
      </c>
      <c r="G2841" s="3">
        <v>126.66</v>
      </c>
      <c r="H2841" s="3">
        <v>2406.5</v>
      </c>
      <c r="I2841" s="3" t="s">
        <v>41</v>
      </c>
      <c r="J2841" s="5">
        <v>1.052632453771037</v>
      </c>
      <c r="K2841" t="str">
        <f>_xlfn.XLOOKUP(D2841, dim_channels!A:A, dim_channels!C:C, "Not Found")</f>
        <v>Corporate</v>
      </c>
      <c r="L2841" t="str">
        <f>_xlfn.XLOOKUP(D2841, dim_channels!A:A, dim_channels!B:B, "Not Found")</f>
        <v>Corporate Direct</v>
      </c>
    </row>
    <row r="2842" spans="1:12" x14ac:dyDescent="0.2">
      <c r="A2842" s="2" t="s">
        <v>3278</v>
      </c>
      <c r="B2842" s="2" t="s">
        <v>305</v>
      </c>
      <c r="C2842" s="2" t="s">
        <v>1278</v>
      </c>
      <c r="D2842" s="2" t="s">
        <v>52</v>
      </c>
      <c r="E2842" s="2" t="s">
        <v>34</v>
      </c>
      <c r="F2842" s="2">
        <v>5837.5</v>
      </c>
      <c r="G2842" s="2">
        <v>700.5</v>
      </c>
      <c r="H2842" s="2">
        <v>5137</v>
      </c>
      <c r="I2842" s="2" t="s">
        <v>29</v>
      </c>
      <c r="J2842" s="4">
        <v>1.136363636363636</v>
      </c>
      <c r="K2842" t="str">
        <f>_xlfn.XLOOKUP(D2842, dim_channels!A:A, dim_channels!C:C, "Not Found")</f>
        <v>OTA</v>
      </c>
      <c r="L2842" t="str">
        <f>_xlfn.XLOOKUP(D2842, dim_channels!A:A, dim_channels!B:B, "Not Found")</f>
        <v>Agoda</v>
      </c>
    </row>
    <row r="2843" spans="1:12" x14ac:dyDescent="0.2">
      <c r="A2843" s="3" t="s">
        <v>3279</v>
      </c>
      <c r="B2843" s="3" t="s">
        <v>200</v>
      </c>
      <c r="C2843" s="3" t="s">
        <v>335</v>
      </c>
      <c r="D2843" s="3" t="s">
        <v>45</v>
      </c>
      <c r="E2843" s="3" t="s">
        <v>46</v>
      </c>
      <c r="F2843" s="3">
        <v>3165.38</v>
      </c>
      <c r="G2843" s="3">
        <v>158.27000000000001</v>
      </c>
      <c r="H2843" s="3">
        <v>3007.11</v>
      </c>
      <c r="I2843" s="3" t="s">
        <v>29</v>
      </c>
      <c r="J2843" s="5">
        <v>1.0526319289949491</v>
      </c>
      <c r="K2843" t="str">
        <f>_xlfn.XLOOKUP(D2843, dim_channels!A:A, dim_channels!C:C, "Not Found")</f>
        <v>Corporate</v>
      </c>
      <c r="L2843" t="str">
        <f>_xlfn.XLOOKUP(D2843, dim_channels!A:A, dim_channels!B:B, "Not Found")</f>
        <v>Corporate Direct</v>
      </c>
    </row>
    <row r="2844" spans="1:12" x14ac:dyDescent="0.2">
      <c r="A2844" s="2" t="s">
        <v>3280</v>
      </c>
      <c r="B2844" s="2" t="s">
        <v>340</v>
      </c>
      <c r="C2844" s="2" t="s">
        <v>644</v>
      </c>
      <c r="D2844" s="2" t="s">
        <v>27</v>
      </c>
      <c r="E2844" s="2" t="s">
        <v>60</v>
      </c>
      <c r="F2844" s="2">
        <v>5675.82</v>
      </c>
      <c r="G2844" s="2">
        <v>0</v>
      </c>
      <c r="H2844" s="2">
        <v>5675.82</v>
      </c>
      <c r="I2844" s="2" t="s">
        <v>56</v>
      </c>
      <c r="J2844" s="4">
        <v>1</v>
      </c>
      <c r="K2844" t="str">
        <f>_xlfn.XLOOKUP(D2844, dim_channels!A:A, dim_channels!C:C, "Not Found")</f>
        <v>OTA</v>
      </c>
      <c r="L2844" t="str">
        <f>_xlfn.XLOOKUP(D2844, dim_channels!A:A, dim_channels!B:B, "Not Found")</f>
        <v>Expedia</v>
      </c>
    </row>
    <row r="2845" spans="1:12" x14ac:dyDescent="0.2">
      <c r="A2845" s="3" t="s">
        <v>3281</v>
      </c>
      <c r="B2845" s="3" t="s">
        <v>192</v>
      </c>
      <c r="C2845" s="3" t="s">
        <v>192</v>
      </c>
      <c r="D2845" s="3" t="s">
        <v>27</v>
      </c>
      <c r="E2845" s="3" t="s">
        <v>34</v>
      </c>
      <c r="F2845" s="3">
        <v>7365.16</v>
      </c>
      <c r="G2845" s="3">
        <v>1325.73</v>
      </c>
      <c r="H2845" s="3">
        <v>6039.43</v>
      </c>
      <c r="I2845" s="3" t="s">
        <v>29</v>
      </c>
      <c r="J2845" s="5">
        <v>1.219512437432009</v>
      </c>
      <c r="K2845" t="str">
        <f>_xlfn.XLOOKUP(D2845, dim_channels!A:A, dim_channels!C:C, "Not Found")</f>
        <v>OTA</v>
      </c>
      <c r="L2845" t="str">
        <f>_xlfn.XLOOKUP(D2845, dim_channels!A:A, dim_channels!B:B, "Not Found")</f>
        <v>Expedia</v>
      </c>
    </row>
    <row r="2846" spans="1:12" x14ac:dyDescent="0.2">
      <c r="A2846" s="2" t="s">
        <v>3282</v>
      </c>
      <c r="B2846" s="2" t="s">
        <v>189</v>
      </c>
      <c r="C2846" s="2" t="s">
        <v>866</v>
      </c>
      <c r="D2846" s="2" t="s">
        <v>64</v>
      </c>
      <c r="E2846" s="2" t="s">
        <v>34</v>
      </c>
      <c r="F2846" s="2">
        <v>5687.13</v>
      </c>
      <c r="G2846" s="2">
        <v>0</v>
      </c>
      <c r="H2846" s="2">
        <v>5687.13</v>
      </c>
      <c r="I2846" s="2" t="s">
        <v>29</v>
      </c>
      <c r="J2846" s="4">
        <v>1</v>
      </c>
      <c r="K2846" t="str">
        <f>_xlfn.XLOOKUP(D2846, dim_channels!A:A, dim_channels!C:C, "Not Found")</f>
        <v>Direct</v>
      </c>
      <c r="L2846" t="str">
        <f>_xlfn.XLOOKUP(D2846, dim_channels!A:A, dim_channels!B:B, "Not Found")</f>
        <v>Direct Website</v>
      </c>
    </row>
    <row r="2847" spans="1:12" x14ac:dyDescent="0.2">
      <c r="A2847" s="3" t="s">
        <v>3283</v>
      </c>
      <c r="B2847" s="3" t="s">
        <v>183</v>
      </c>
      <c r="C2847" s="3" t="s">
        <v>302</v>
      </c>
      <c r="D2847" s="3" t="s">
        <v>27</v>
      </c>
      <c r="E2847" s="3" t="s">
        <v>60</v>
      </c>
      <c r="F2847" s="3">
        <v>9308.61</v>
      </c>
      <c r="G2847" s="3">
        <v>0</v>
      </c>
      <c r="H2847" s="3">
        <v>9308.61</v>
      </c>
      <c r="I2847" s="3" t="s">
        <v>29</v>
      </c>
      <c r="J2847" s="5">
        <v>1</v>
      </c>
      <c r="K2847" t="str">
        <f>_xlfn.XLOOKUP(D2847, dim_channels!A:A, dim_channels!C:C, "Not Found")</f>
        <v>OTA</v>
      </c>
      <c r="L2847" t="str">
        <f>_xlfn.XLOOKUP(D2847, dim_channels!A:A, dim_channels!B:B, "Not Found")</f>
        <v>Expedia</v>
      </c>
    </row>
    <row r="2848" spans="1:12" x14ac:dyDescent="0.2">
      <c r="A2848" s="2" t="s">
        <v>3284</v>
      </c>
      <c r="B2848" s="2" t="s">
        <v>176</v>
      </c>
      <c r="C2848" s="2" t="s">
        <v>303</v>
      </c>
      <c r="D2848" s="2" t="s">
        <v>33</v>
      </c>
      <c r="E2848" s="2" t="s">
        <v>34</v>
      </c>
      <c r="F2848" s="2">
        <v>4068.19</v>
      </c>
      <c r="G2848" s="2">
        <v>610.23</v>
      </c>
      <c r="H2848" s="2">
        <v>3457.96</v>
      </c>
      <c r="I2848" s="2" t="s">
        <v>41</v>
      </c>
      <c r="J2848" s="4">
        <v>1.176471098566785</v>
      </c>
      <c r="K2848" t="str">
        <f>_xlfn.XLOOKUP(D2848, dim_channels!A:A, dim_channels!C:C, "Not Found")</f>
        <v>OTA</v>
      </c>
      <c r="L2848" t="str">
        <f>_xlfn.XLOOKUP(D2848, dim_channels!A:A, dim_channels!B:B, "Not Found")</f>
        <v>Booking.com</v>
      </c>
    </row>
    <row r="2849" spans="1:12" x14ac:dyDescent="0.2">
      <c r="A2849" s="3" t="s">
        <v>3285</v>
      </c>
      <c r="B2849" s="3" t="s">
        <v>337</v>
      </c>
      <c r="C2849" s="3" t="s">
        <v>679</v>
      </c>
      <c r="D2849" s="3" t="s">
        <v>206</v>
      </c>
      <c r="E2849" s="3" t="s">
        <v>207</v>
      </c>
      <c r="F2849" s="3">
        <v>3450.58</v>
      </c>
      <c r="G2849" s="3">
        <v>0</v>
      </c>
      <c r="H2849" s="3">
        <v>3450.58</v>
      </c>
      <c r="I2849" s="3" t="s">
        <v>56</v>
      </c>
      <c r="J2849" s="5">
        <v>1</v>
      </c>
      <c r="K2849" t="str">
        <f>_xlfn.XLOOKUP(D2849, dim_channels!A:A, dim_channels!C:C, "Not Found")</f>
        <v>Direct</v>
      </c>
      <c r="L2849" t="str">
        <f>_xlfn.XLOOKUP(D2849, dim_channels!A:A, dim_channels!B:B, "Not Found")</f>
        <v>Walk-in</v>
      </c>
    </row>
    <row r="2850" spans="1:12" x14ac:dyDescent="0.2">
      <c r="A2850" s="2" t="s">
        <v>3286</v>
      </c>
      <c r="B2850" s="2" t="s">
        <v>294</v>
      </c>
      <c r="C2850" s="2" t="s">
        <v>1048</v>
      </c>
      <c r="D2850" s="2" t="s">
        <v>45</v>
      </c>
      <c r="E2850" s="2" t="s">
        <v>46</v>
      </c>
      <c r="F2850" s="2">
        <v>9245.26</v>
      </c>
      <c r="G2850" s="2">
        <v>462.26</v>
      </c>
      <c r="H2850" s="2">
        <v>8783</v>
      </c>
      <c r="I2850" s="2" t="s">
        <v>29</v>
      </c>
      <c r="J2850" s="4">
        <v>1.052631219401116</v>
      </c>
      <c r="K2850" t="str">
        <f>_xlfn.XLOOKUP(D2850, dim_channels!A:A, dim_channels!C:C, "Not Found")</f>
        <v>Corporate</v>
      </c>
      <c r="L2850" t="str">
        <f>_xlfn.XLOOKUP(D2850, dim_channels!A:A, dim_channels!B:B, "Not Found")</f>
        <v>Corporate Direct</v>
      </c>
    </row>
    <row r="2851" spans="1:12" x14ac:dyDescent="0.2">
      <c r="A2851" s="3" t="s">
        <v>3287</v>
      </c>
      <c r="B2851" s="3" t="s">
        <v>75</v>
      </c>
      <c r="C2851" s="3" t="s">
        <v>76</v>
      </c>
      <c r="D2851" s="3" t="s">
        <v>52</v>
      </c>
      <c r="E2851" s="3" t="s">
        <v>60</v>
      </c>
      <c r="F2851" s="3">
        <v>2727.34</v>
      </c>
      <c r="G2851" s="3">
        <v>0</v>
      </c>
      <c r="H2851" s="3">
        <v>2727.34</v>
      </c>
      <c r="I2851" s="3" t="s">
        <v>29</v>
      </c>
      <c r="J2851" s="5">
        <v>1</v>
      </c>
      <c r="K2851" t="str">
        <f>_xlfn.XLOOKUP(D2851, dim_channels!A:A, dim_channels!C:C, "Not Found")</f>
        <v>OTA</v>
      </c>
      <c r="L2851" t="str">
        <f>_xlfn.XLOOKUP(D2851, dim_channels!A:A, dim_channels!B:B, "Not Found")</f>
        <v>Agoda</v>
      </c>
    </row>
    <row r="2852" spans="1:12" x14ac:dyDescent="0.2">
      <c r="A2852" s="2" t="s">
        <v>3288</v>
      </c>
      <c r="B2852" s="2" t="s">
        <v>618</v>
      </c>
      <c r="C2852" s="2" t="s">
        <v>875</v>
      </c>
      <c r="D2852" s="2" t="s">
        <v>52</v>
      </c>
      <c r="E2852" s="2" t="s">
        <v>60</v>
      </c>
      <c r="F2852" s="2">
        <v>6678.44</v>
      </c>
      <c r="G2852" s="2">
        <v>0</v>
      </c>
      <c r="H2852" s="2">
        <v>6678.44</v>
      </c>
      <c r="I2852" s="2" t="s">
        <v>29</v>
      </c>
      <c r="J2852" s="4">
        <v>1</v>
      </c>
      <c r="K2852" t="str">
        <f>_xlfn.XLOOKUP(D2852, dim_channels!A:A, dim_channels!C:C, "Not Found")</f>
        <v>OTA</v>
      </c>
      <c r="L2852" t="str">
        <f>_xlfn.XLOOKUP(D2852, dim_channels!A:A, dim_channels!B:B, "Not Found")</f>
        <v>Agoda</v>
      </c>
    </row>
    <row r="2853" spans="1:12" x14ac:dyDescent="0.2">
      <c r="A2853" s="3" t="s">
        <v>3289</v>
      </c>
      <c r="B2853" s="3" t="s">
        <v>215</v>
      </c>
      <c r="C2853" s="3" t="s">
        <v>463</v>
      </c>
      <c r="D2853" s="3" t="s">
        <v>169</v>
      </c>
      <c r="E2853" s="3" t="s">
        <v>46</v>
      </c>
      <c r="F2853" s="3">
        <v>18095.509999999998</v>
      </c>
      <c r="G2853" s="3">
        <v>3619.1</v>
      </c>
      <c r="H2853" s="3">
        <v>14476.41</v>
      </c>
      <c r="I2853" s="3" t="s">
        <v>29</v>
      </c>
      <c r="J2853" s="5">
        <v>1.2499998273052499</v>
      </c>
      <c r="K2853" t="str">
        <f>_xlfn.XLOOKUP(D2853, dim_channels!A:A, dim_channels!C:C, "Not Found")</f>
        <v>GDS</v>
      </c>
      <c r="L2853" t="str">
        <f>_xlfn.XLOOKUP(D2853, dim_channels!A:A, dim_channels!B:B, "Not Found")</f>
        <v>GDS (Amadeus)</v>
      </c>
    </row>
    <row r="2854" spans="1:12" x14ac:dyDescent="0.2">
      <c r="A2854" s="2" t="s">
        <v>3290</v>
      </c>
      <c r="B2854" s="2" t="s">
        <v>165</v>
      </c>
      <c r="C2854" s="2" t="s">
        <v>162</v>
      </c>
      <c r="D2854" s="2" t="s">
        <v>114</v>
      </c>
      <c r="E2854" s="2" t="s">
        <v>115</v>
      </c>
      <c r="F2854" s="2">
        <v>11549.08</v>
      </c>
      <c r="G2854" s="2">
        <v>1154.9100000000001</v>
      </c>
      <c r="H2854" s="2">
        <v>10394.17</v>
      </c>
      <c r="I2854" s="2" t="s">
        <v>56</v>
      </c>
      <c r="J2854" s="4">
        <v>1.111111324906173</v>
      </c>
      <c r="K2854" t="str">
        <f>_xlfn.XLOOKUP(D2854, dim_channels!A:A, dim_channels!C:C, "Not Found")</f>
        <v>Offline</v>
      </c>
      <c r="L2854" t="str">
        <f>_xlfn.XLOOKUP(D2854, dim_channels!A:A, dim_channels!B:B, "Not Found")</f>
        <v>Travel Agency</v>
      </c>
    </row>
    <row r="2855" spans="1:12" x14ac:dyDescent="0.2">
      <c r="A2855" s="3" t="s">
        <v>3291</v>
      </c>
      <c r="B2855" s="3" t="s">
        <v>75</v>
      </c>
      <c r="C2855" s="3" t="s">
        <v>346</v>
      </c>
      <c r="D2855" s="3" t="s">
        <v>45</v>
      </c>
      <c r="E2855" s="3" t="s">
        <v>46</v>
      </c>
      <c r="F2855" s="3">
        <v>4273.8999999999996</v>
      </c>
      <c r="G2855" s="3">
        <v>213.7</v>
      </c>
      <c r="H2855" s="3">
        <v>4060.2</v>
      </c>
      <c r="I2855" s="3" t="s">
        <v>29</v>
      </c>
      <c r="J2855" s="5">
        <v>1.0526328752278209</v>
      </c>
      <c r="K2855" t="str">
        <f>_xlfn.XLOOKUP(D2855, dim_channels!A:A, dim_channels!C:C, "Not Found")</f>
        <v>Corporate</v>
      </c>
      <c r="L2855" t="str">
        <f>_xlfn.XLOOKUP(D2855, dim_channels!A:A, dim_channels!B:B, "Not Found")</f>
        <v>Corporate Direct</v>
      </c>
    </row>
    <row r="2856" spans="1:12" x14ac:dyDescent="0.2">
      <c r="A2856" s="2" t="s">
        <v>3292</v>
      </c>
      <c r="B2856" s="2" t="s">
        <v>239</v>
      </c>
      <c r="C2856" s="2" t="s">
        <v>168</v>
      </c>
      <c r="D2856" s="2" t="s">
        <v>206</v>
      </c>
      <c r="E2856" s="2" t="s">
        <v>207</v>
      </c>
      <c r="F2856" s="2">
        <v>6509.82</v>
      </c>
      <c r="G2856" s="2">
        <v>0</v>
      </c>
      <c r="H2856" s="2">
        <v>6509.82</v>
      </c>
      <c r="I2856" s="2" t="s">
        <v>29</v>
      </c>
      <c r="J2856" s="4">
        <v>1</v>
      </c>
      <c r="K2856" t="str">
        <f>_xlfn.XLOOKUP(D2856, dim_channels!A:A, dim_channels!C:C, "Not Found")</f>
        <v>Direct</v>
      </c>
      <c r="L2856" t="str">
        <f>_xlfn.XLOOKUP(D2856, dim_channels!A:A, dim_channels!B:B, "Not Found")</f>
        <v>Walk-in</v>
      </c>
    </row>
    <row r="2857" spans="1:12" x14ac:dyDescent="0.2">
      <c r="A2857" s="3" t="s">
        <v>3293</v>
      </c>
      <c r="B2857" s="3" t="s">
        <v>441</v>
      </c>
      <c r="C2857" s="3" t="s">
        <v>73</v>
      </c>
      <c r="D2857" s="3" t="s">
        <v>33</v>
      </c>
      <c r="E2857" s="3" t="s">
        <v>60</v>
      </c>
      <c r="F2857" s="3">
        <v>6734.74</v>
      </c>
      <c r="G2857" s="3">
        <v>0</v>
      </c>
      <c r="H2857" s="3">
        <v>6734.74</v>
      </c>
      <c r="I2857" s="3" t="s">
        <v>41</v>
      </c>
      <c r="J2857" s="5">
        <v>1</v>
      </c>
      <c r="K2857" t="str">
        <f>_xlfn.XLOOKUP(D2857, dim_channels!A:A, dim_channels!C:C, "Not Found")</f>
        <v>OTA</v>
      </c>
      <c r="L2857" t="str">
        <f>_xlfn.XLOOKUP(D2857, dim_channels!A:A, dim_channels!B:B, "Not Found")</f>
        <v>Booking.com</v>
      </c>
    </row>
    <row r="2858" spans="1:12" x14ac:dyDescent="0.2">
      <c r="A2858" s="2" t="s">
        <v>3294</v>
      </c>
      <c r="B2858" s="2" t="s">
        <v>558</v>
      </c>
      <c r="C2858" s="2" t="s">
        <v>754</v>
      </c>
      <c r="D2858" s="2" t="s">
        <v>27</v>
      </c>
      <c r="E2858" s="2" t="s">
        <v>60</v>
      </c>
      <c r="F2858" s="2">
        <v>5351.68</v>
      </c>
      <c r="G2858" s="2">
        <v>0</v>
      </c>
      <c r="H2858" s="2">
        <v>5351.68</v>
      </c>
      <c r="I2858" s="2" t="s">
        <v>29</v>
      </c>
      <c r="J2858" s="4">
        <v>1</v>
      </c>
      <c r="K2858" t="str">
        <f>_xlfn.XLOOKUP(D2858, dim_channels!A:A, dim_channels!C:C, "Not Found")</f>
        <v>OTA</v>
      </c>
      <c r="L2858" t="str">
        <f>_xlfn.XLOOKUP(D2858, dim_channels!A:A, dim_channels!B:B, "Not Found")</f>
        <v>Expedia</v>
      </c>
    </row>
    <row r="2859" spans="1:12" x14ac:dyDescent="0.2">
      <c r="A2859" s="3" t="s">
        <v>3295</v>
      </c>
      <c r="B2859" s="3" t="s">
        <v>958</v>
      </c>
      <c r="C2859" s="3" t="s">
        <v>902</v>
      </c>
      <c r="D2859" s="3" t="s">
        <v>64</v>
      </c>
      <c r="E2859" s="3" t="s">
        <v>115</v>
      </c>
      <c r="F2859" s="3">
        <v>3745.07</v>
      </c>
      <c r="G2859" s="3">
        <v>0</v>
      </c>
      <c r="H2859" s="3">
        <v>3745.07</v>
      </c>
      <c r="I2859" s="3" t="s">
        <v>29</v>
      </c>
      <c r="J2859" s="5">
        <v>1</v>
      </c>
      <c r="K2859" t="str">
        <f>_xlfn.XLOOKUP(D2859, dim_channels!A:A, dim_channels!C:C, "Not Found")</f>
        <v>Direct</v>
      </c>
      <c r="L2859" t="str">
        <f>_xlfn.XLOOKUP(D2859, dim_channels!A:A, dim_channels!B:B, "Not Found")</f>
        <v>Direct Website</v>
      </c>
    </row>
    <row r="2860" spans="1:12" x14ac:dyDescent="0.2">
      <c r="A2860" s="2" t="s">
        <v>3296</v>
      </c>
      <c r="B2860" s="2" t="s">
        <v>78</v>
      </c>
      <c r="C2860" s="2" t="s">
        <v>113</v>
      </c>
      <c r="D2860" s="2" t="s">
        <v>45</v>
      </c>
      <c r="E2860" s="2" t="s">
        <v>46</v>
      </c>
      <c r="F2860" s="2">
        <v>6249.63</v>
      </c>
      <c r="G2860" s="2">
        <v>312.48</v>
      </c>
      <c r="H2860" s="2">
        <v>5937.15</v>
      </c>
      <c r="I2860" s="2" t="s">
        <v>29</v>
      </c>
      <c r="J2860" s="4">
        <v>1.0526313130037139</v>
      </c>
      <c r="K2860" t="str">
        <f>_xlfn.XLOOKUP(D2860, dim_channels!A:A, dim_channels!C:C, "Not Found")</f>
        <v>Corporate</v>
      </c>
      <c r="L2860" t="str">
        <f>_xlfn.XLOOKUP(D2860, dim_channels!A:A, dim_channels!B:B, "Not Found")</f>
        <v>Corporate Direct</v>
      </c>
    </row>
    <row r="2861" spans="1:12" x14ac:dyDescent="0.2">
      <c r="A2861" s="3" t="s">
        <v>3297</v>
      </c>
      <c r="B2861" s="3" t="s">
        <v>720</v>
      </c>
      <c r="C2861" s="3" t="s">
        <v>405</v>
      </c>
      <c r="D2861" s="3" t="s">
        <v>33</v>
      </c>
      <c r="E2861" s="3" t="s">
        <v>34</v>
      </c>
      <c r="F2861" s="3">
        <v>20859.71</v>
      </c>
      <c r="G2861" s="3">
        <v>3128.96</v>
      </c>
      <c r="H2861" s="3">
        <v>17730.75</v>
      </c>
      <c r="I2861" s="3" t="s">
        <v>29</v>
      </c>
      <c r="J2861" s="5">
        <v>1.1764708204672669</v>
      </c>
      <c r="K2861" t="str">
        <f>_xlfn.XLOOKUP(D2861, dim_channels!A:A, dim_channels!C:C, "Not Found")</f>
        <v>OTA</v>
      </c>
      <c r="L2861" t="str">
        <f>_xlfn.XLOOKUP(D2861, dim_channels!A:A, dim_channels!B:B, "Not Found")</f>
        <v>Booking.com</v>
      </c>
    </row>
    <row r="2862" spans="1:12" x14ac:dyDescent="0.2">
      <c r="A2862" s="2" t="s">
        <v>3298</v>
      </c>
      <c r="B2862" s="2" t="s">
        <v>612</v>
      </c>
      <c r="C2862" s="2" t="s">
        <v>863</v>
      </c>
      <c r="D2862" s="2" t="s">
        <v>64</v>
      </c>
      <c r="E2862" s="2" t="s">
        <v>28</v>
      </c>
      <c r="F2862" s="2">
        <v>5816.57</v>
      </c>
      <c r="G2862" s="2">
        <v>0</v>
      </c>
      <c r="H2862" s="2">
        <v>5816.57</v>
      </c>
      <c r="I2862" s="2" t="s">
        <v>29</v>
      </c>
      <c r="J2862" s="4">
        <v>1</v>
      </c>
      <c r="K2862" t="str">
        <f>_xlfn.XLOOKUP(D2862, dim_channels!A:A, dim_channels!C:C, "Not Found")</f>
        <v>Direct</v>
      </c>
      <c r="L2862" t="str">
        <f>_xlfn.XLOOKUP(D2862, dim_channels!A:A, dim_channels!B:B, "Not Found")</f>
        <v>Direct Website</v>
      </c>
    </row>
    <row r="2863" spans="1:12" x14ac:dyDescent="0.2">
      <c r="A2863" s="3" t="s">
        <v>3299</v>
      </c>
      <c r="B2863" s="3" t="s">
        <v>618</v>
      </c>
      <c r="C2863" s="3" t="s">
        <v>205</v>
      </c>
      <c r="D2863" s="3" t="s">
        <v>27</v>
      </c>
      <c r="E2863" s="3" t="s">
        <v>28</v>
      </c>
      <c r="F2863" s="3">
        <v>12955.65</v>
      </c>
      <c r="G2863" s="3">
        <v>2332.02</v>
      </c>
      <c r="H2863" s="3">
        <v>10623.63</v>
      </c>
      <c r="I2863" s="3" t="s">
        <v>29</v>
      </c>
      <c r="J2863" s="5">
        <v>1.219512539499211</v>
      </c>
      <c r="K2863" t="str">
        <f>_xlfn.XLOOKUP(D2863, dim_channels!A:A, dim_channels!C:C, "Not Found")</f>
        <v>OTA</v>
      </c>
      <c r="L2863" t="str">
        <f>_xlfn.XLOOKUP(D2863, dim_channels!A:A, dim_channels!B:B, "Not Found")</f>
        <v>Expedia</v>
      </c>
    </row>
    <row r="2864" spans="1:12" x14ac:dyDescent="0.2">
      <c r="A2864" s="2" t="s">
        <v>3300</v>
      </c>
      <c r="B2864" s="2" t="s">
        <v>644</v>
      </c>
      <c r="C2864" s="2" t="s">
        <v>104</v>
      </c>
      <c r="D2864" s="2" t="s">
        <v>64</v>
      </c>
      <c r="E2864" s="2" t="s">
        <v>115</v>
      </c>
      <c r="F2864" s="2">
        <v>15454.15</v>
      </c>
      <c r="G2864" s="2">
        <v>0</v>
      </c>
      <c r="H2864" s="2">
        <v>15454.15</v>
      </c>
      <c r="I2864" s="2" t="s">
        <v>29</v>
      </c>
      <c r="J2864" s="4">
        <v>1</v>
      </c>
      <c r="K2864" t="str">
        <f>_xlfn.XLOOKUP(D2864, dim_channels!A:A, dim_channels!C:C, "Not Found")</f>
        <v>Direct</v>
      </c>
      <c r="L2864" t="str">
        <f>_xlfn.XLOOKUP(D2864, dim_channels!A:A, dim_channels!B:B, "Not Found")</f>
        <v>Direct Website</v>
      </c>
    </row>
    <row r="2865" spans="1:12" x14ac:dyDescent="0.2">
      <c r="A2865" s="3" t="s">
        <v>3301</v>
      </c>
      <c r="B2865" s="3" t="s">
        <v>195</v>
      </c>
      <c r="C2865" s="3" t="s">
        <v>422</v>
      </c>
      <c r="D2865" s="3" t="s">
        <v>52</v>
      </c>
      <c r="E2865" s="3" t="s">
        <v>34</v>
      </c>
      <c r="F2865" s="3">
        <v>3312.31</v>
      </c>
      <c r="G2865" s="3">
        <v>397.48</v>
      </c>
      <c r="H2865" s="3">
        <v>2914.83</v>
      </c>
      <c r="I2865" s="3" t="s">
        <v>41</v>
      </c>
      <c r="J2865" s="5">
        <v>1.136364727960121</v>
      </c>
      <c r="K2865" t="str">
        <f>_xlfn.XLOOKUP(D2865, dim_channels!A:A, dim_channels!C:C, "Not Found")</f>
        <v>OTA</v>
      </c>
      <c r="L2865" t="str">
        <f>_xlfn.XLOOKUP(D2865, dim_channels!A:A, dim_channels!B:B, "Not Found")</f>
        <v>Agoda</v>
      </c>
    </row>
    <row r="2866" spans="1:12" x14ac:dyDescent="0.2">
      <c r="A2866" s="2" t="s">
        <v>3302</v>
      </c>
      <c r="B2866" s="2" t="s">
        <v>391</v>
      </c>
      <c r="C2866" s="2" t="s">
        <v>783</v>
      </c>
      <c r="D2866" s="2" t="s">
        <v>64</v>
      </c>
      <c r="E2866" s="2" t="s">
        <v>34</v>
      </c>
      <c r="F2866" s="2">
        <v>21342.44</v>
      </c>
      <c r="G2866" s="2">
        <v>0</v>
      </c>
      <c r="H2866" s="2">
        <v>21342.44</v>
      </c>
      <c r="I2866" s="2" t="s">
        <v>56</v>
      </c>
      <c r="J2866" s="4">
        <v>1</v>
      </c>
      <c r="K2866" t="str">
        <f>_xlfn.XLOOKUP(D2866, dim_channels!A:A, dim_channels!C:C, "Not Found")</f>
        <v>Direct</v>
      </c>
      <c r="L2866" t="str">
        <f>_xlfn.XLOOKUP(D2866, dim_channels!A:A, dim_channels!B:B, "Not Found")</f>
        <v>Direct Website</v>
      </c>
    </row>
    <row r="2867" spans="1:12" x14ac:dyDescent="0.2">
      <c r="A2867" s="3" t="s">
        <v>3303</v>
      </c>
      <c r="B2867" s="3" t="s">
        <v>1275</v>
      </c>
      <c r="C2867" s="3" t="s">
        <v>574</v>
      </c>
      <c r="D2867" s="3" t="s">
        <v>64</v>
      </c>
      <c r="E2867" s="3" t="s">
        <v>115</v>
      </c>
      <c r="F2867" s="3">
        <v>4933.74</v>
      </c>
      <c r="G2867" s="3">
        <v>0</v>
      </c>
      <c r="H2867" s="3">
        <v>4933.74</v>
      </c>
      <c r="I2867" s="3" t="s">
        <v>29</v>
      </c>
      <c r="J2867" s="5">
        <v>1</v>
      </c>
      <c r="K2867" t="str">
        <f>_xlfn.XLOOKUP(D2867, dim_channels!A:A, dim_channels!C:C, "Not Found")</f>
        <v>Direct</v>
      </c>
      <c r="L2867" t="str">
        <f>_xlfn.XLOOKUP(D2867, dim_channels!A:A, dim_channels!B:B, "Not Found")</f>
        <v>Direct Website</v>
      </c>
    </row>
    <row r="2868" spans="1:12" x14ac:dyDescent="0.2">
      <c r="A2868" s="2" t="s">
        <v>3304</v>
      </c>
      <c r="B2868" s="2" t="s">
        <v>238</v>
      </c>
      <c r="C2868" s="2" t="s">
        <v>36</v>
      </c>
      <c r="D2868" s="2" t="s">
        <v>45</v>
      </c>
      <c r="E2868" s="2" t="s">
        <v>89</v>
      </c>
      <c r="F2868" s="2">
        <v>11541.89</v>
      </c>
      <c r="G2868" s="2">
        <v>0</v>
      </c>
      <c r="H2868" s="2">
        <v>11541.89</v>
      </c>
      <c r="I2868" s="2" t="s">
        <v>29</v>
      </c>
      <c r="J2868" s="4">
        <v>1</v>
      </c>
      <c r="K2868" t="str">
        <f>_xlfn.XLOOKUP(D2868, dim_channels!A:A, dim_channels!C:C, "Not Found")</f>
        <v>Corporate</v>
      </c>
      <c r="L2868" t="str">
        <f>_xlfn.XLOOKUP(D2868, dim_channels!A:A, dim_channels!B:B, "Not Found")</f>
        <v>Corporate Direct</v>
      </c>
    </row>
    <row r="2869" spans="1:12" x14ac:dyDescent="0.2">
      <c r="A2869" s="3" t="s">
        <v>3305</v>
      </c>
      <c r="B2869" s="3" t="s">
        <v>353</v>
      </c>
      <c r="C2869" s="3" t="s">
        <v>485</v>
      </c>
      <c r="D2869" s="3" t="s">
        <v>64</v>
      </c>
      <c r="E2869" s="3" t="s">
        <v>28</v>
      </c>
      <c r="F2869" s="3">
        <v>13409.86</v>
      </c>
      <c r="G2869" s="3">
        <v>0</v>
      </c>
      <c r="H2869" s="3">
        <v>13409.86</v>
      </c>
      <c r="I2869" s="3" t="s">
        <v>56</v>
      </c>
      <c r="J2869" s="5">
        <v>1</v>
      </c>
      <c r="K2869" t="str">
        <f>_xlfn.XLOOKUP(D2869, dim_channels!A:A, dim_channels!C:C, "Not Found")</f>
        <v>Direct</v>
      </c>
      <c r="L2869" t="str">
        <f>_xlfn.XLOOKUP(D2869, dim_channels!A:A, dim_channels!B:B, "Not Found")</f>
        <v>Direct Website</v>
      </c>
    </row>
    <row r="2870" spans="1:12" x14ac:dyDescent="0.2">
      <c r="A2870" s="2" t="s">
        <v>3306</v>
      </c>
      <c r="B2870" s="2" t="s">
        <v>1234</v>
      </c>
      <c r="C2870" s="2" t="s">
        <v>215</v>
      </c>
      <c r="D2870" s="2" t="s">
        <v>33</v>
      </c>
      <c r="E2870" s="2" t="s">
        <v>28</v>
      </c>
      <c r="F2870" s="2">
        <v>5432.69</v>
      </c>
      <c r="G2870" s="2">
        <v>814.9</v>
      </c>
      <c r="H2870" s="2">
        <v>4617.79</v>
      </c>
      <c r="I2870" s="2" t="s">
        <v>41</v>
      </c>
      <c r="J2870" s="4">
        <v>1.176469696543152</v>
      </c>
      <c r="K2870" t="str">
        <f>_xlfn.XLOOKUP(D2870, dim_channels!A:A, dim_channels!C:C, "Not Found")</f>
        <v>OTA</v>
      </c>
      <c r="L2870" t="str">
        <f>_xlfn.XLOOKUP(D2870, dim_channels!A:A, dim_channels!B:B, "Not Found")</f>
        <v>Booking.com</v>
      </c>
    </row>
    <row r="2871" spans="1:12" x14ac:dyDescent="0.2">
      <c r="A2871" s="3" t="s">
        <v>3307</v>
      </c>
      <c r="B2871" s="3" t="s">
        <v>630</v>
      </c>
      <c r="C2871" s="3" t="s">
        <v>158</v>
      </c>
      <c r="D2871" s="3" t="s">
        <v>33</v>
      </c>
      <c r="E2871" s="3" t="s">
        <v>34</v>
      </c>
      <c r="F2871" s="3">
        <v>11622.19</v>
      </c>
      <c r="G2871" s="3">
        <v>1743.33</v>
      </c>
      <c r="H2871" s="3">
        <v>9878.86</v>
      </c>
      <c r="I2871" s="3" t="s">
        <v>41</v>
      </c>
      <c r="J2871" s="5">
        <v>1.176470766869862</v>
      </c>
      <c r="K2871" t="str">
        <f>_xlfn.XLOOKUP(D2871, dim_channels!A:A, dim_channels!C:C, "Not Found")</f>
        <v>OTA</v>
      </c>
      <c r="L2871" t="str">
        <f>_xlfn.XLOOKUP(D2871, dim_channels!A:A, dim_channels!B:B, "Not Found")</f>
        <v>Booking.com</v>
      </c>
    </row>
    <row r="2872" spans="1:12" x14ac:dyDescent="0.2">
      <c r="A2872" s="2" t="s">
        <v>3308</v>
      </c>
      <c r="B2872" s="2" t="s">
        <v>97</v>
      </c>
      <c r="C2872" s="2" t="s">
        <v>92</v>
      </c>
      <c r="D2872" s="2" t="s">
        <v>45</v>
      </c>
      <c r="E2872" s="2" t="s">
        <v>46</v>
      </c>
      <c r="F2872" s="2">
        <v>3837.08</v>
      </c>
      <c r="G2872" s="2">
        <v>191.85</v>
      </c>
      <c r="H2872" s="2">
        <v>3645.23</v>
      </c>
      <c r="I2872" s="2" t="s">
        <v>29</v>
      </c>
      <c r="J2872" s="4">
        <v>1.052630423869001</v>
      </c>
      <c r="K2872" t="str">
        <f>_xlfn.XLOOKUP(D2872, dim_channels!A:A, dim_channels!C:C, "Not Found")</f>
        <v>Corporate</v>
      </c>
      <c r="L2872" t="str">
        <f>_xlfn.XLOOKUP(D2872, dim_channels!A:A, dim_channels!B:B, "Not Found")</f>
        <v>Corporate Direct</v>
      </c>
    </row>
    <row r="2873" spans="1:12" x14ac:dyDescent="0.2">
      <c r="A2873" s="3" t="s">
        <v>3309</v>
      </c>
      <c r="B2873" s="3" t="s">
        <v>875</v>
      </c>
      <c r="C2873" s="3" t="s">
        <v>220</v>
      </c>
      <c r="D2873" s="3" t="s">
        <v>52</v>
      </c>
      <c r="E2873" s="3" t="s">
        <v>34</v>
      </c>
      <c r="F2873" s="3">
        <v>11439.81</v>
      </c>
      <c r="G2873" s="3">
        <v>1372.78</v>
      </c>
      <c r="H2873" s="3">
        <v>10067.030000000001</v>
      </c>
      <c r="I2873" s="3" t="s">
        <v>29</v>
      </c>
      <c r="J2873" s="5">
        <v>1.136363952426882</v>
      </c>
      <c r="K2873" t="str">
        <f>_xlfn.XLOOKUP(D2873, dim_channels!A:A, dim_channels!C:C, "Not Found")</f>
        <v>OTA</v>
      </c>
      <c r="L2873" t="str">
        <f>_xlfn.XLOOKUP(D2873, dim_channels!A:A, dim_channels!B:B, "Not Found")</f>
        <v>Agoda</v>
      </c>
    </row>
    <row r="2874" spans="1:12" x14ac:dyDescent="0.2">
      <c r="A2874" s="2" t="s">
        <v>3310</v>
      </c>
      <c r="B2874" s="2" t="s">
        <v>138</v>
      </c>
      <c r="C2874" s="2" t="s">
        <v>423</v>
      </c>
      <c r="D2874" s="2" t="s">
        <v>52</v>
      </c>
      <c r="E2874" s="2" t="s">
        <v>60</v>
      </c>
      <c r="F2874" s="2">
        <v>3528.56</v>
      </c>
      <c r="G2874" s="2">
        <v>0</v>
      </c>
      <c r="H2874" s="2">
        <v>3528.56</v>
      </c>
      <c r="I2874" s="2" t="s">
        <v>29</v>
      </c>
      <c r="J2874" s="4">
        <v>1</v>
      </c>
      <c r="K2874" t="str">
        <f>_xlfn.XLOOKUP(D2874, dim_channels!A:A, dim_channels!C:C, "Not Found")</f>
        <v>OTA</v>
      </c>
      <c r="L2874" t="str">
        <f>_xlfn.XLOOKUP(D2874, dim_channels!A:A, dim_channels!B:B, "Not Found")</f>
        <v>Agoda</v>
      </c>
    </row>
    <row r="2875" spans="1:12" x14ac:dyDescent="0.2">
      <c r="A2875" s="3" t="s">
        <v>3311</v>
      </c>
      <c r="B2875" s="3" t="s">
        <v>165</v>
      </c>
      <c r="C2875" s="3" t="s">
        <v>171</v>
      </c>
      <c r="D2875" s="3" t="s">
        <v>52</v>
      </c>
      <c r="E2875" s="3" t="s">
        <v>60</v>
      </c>
      <c r="F2875" s="3">
        <v>8108.96</v>
      </c>
      <c r="G2875" s="3">
        <v>0</v>
      </c>
      <c r="H2875" s="3">
        <v>8108.96</v>
      </c>
      <c r="I2875" s="3" t="s">
        <v>41</v>
      </c>
      <c r="J2875" s="5">
        <v>1</v>
      </c>
      <c r="K2875" t="str">
        <f>_xlfn.XLOOKUP(D2875, dim_channels!A:A, dim_channels!C:C, "Not Found")</f>
        <v>OTA</v>
      </c>
      <c r="L2875" t="str">
        <f>_xlfn.XLOOKUP(D2875, dim_channels!A:A, dim_channels!B:B, "Not Found")</f>
        <v>Agoda</v>
      </c>
    </row>
    <row r="2876" spans="1:12" x14ac:dyDescent="0.2">
      <c r="A2876" s="2" t="s">
        <v>3312</v>
      </c>
      <c r="B2876" s="2" t="s">
        <v>186</v>
      </c>
      <c r="C2876" s="2" t="s">
        <v>192</v>
      </c>
      <c r="D2876" s="2" t="s">
        <v>45</v>
      </c>
      <c r="E2876" s="2" t="s">
        <v>89</v>
      </c>
      <c r="F2876" s="2">
        <v>10108.129999999999</v>
      </c>
      <c r="G2876" s="2">
        <v>0</v>
      </c>
      <c r="H2876" s="2">
        <v>10108.129999999999</v>
      </c>
      <c r="I2876" s="2" t="s">
        <v>29</v>
      </c>
      <c r="J2876" s="4">
        <v>1</v>
      </c>
      <c r="K2876" t="str">
        <f>_xlfn.XLOOKUP(D2876, dim_channels!A:A, dim_channels!C:C, "Not Found")</f>
        <v>Corporate</v>
      </c>
      <c r="L2876" t="str">
        <f>_xlfn.XLOOKUP(D2876, dim_channels!A:A, dim_channels!B:B, "Not Found")</f>
        <v>Corporate Direct</v>
      </c>
    </row>
    <row r="2877" spans="1:12" x14ac:dyDescent="0.2">
      <c r="A2877" s="3" t="s">
        <v>3313</v>
      </c>
      <c r="B2877" s="3" t="s">
        <v>159</v>
      </c>
      <c r="C2877" s="3" t="s">
        <v>679</v>
      </c>
      <c r="D2877" s="3" t="s">
        <v>33</v>
      </c>
      <c r="E2877" s="3" t="s">
        <v>60</v>
      </c>
      <c r="F2877" s="3">
        <v>14964.39</v>
      </c>
      <c r="G2877" s="3">
        <v>0</v>
      </c>
      <c r="H2877" s="3">
        <v>14964.39</v>
      </c>
      <c r="I2877" s="3" t="s">
        <v>29</v>
      </c>
      <c r="J2877" s="5">
        <v>1</v>
      </c>
      <c r="K2877" t="str">
        <f>_xlfn.XLOOKUP(D2877, dim_channels!A:A, dim_channels!C:C, "Not Found")</f>
        <v>OTA</v>
      </c>
      <c r="L2877" t="str">
        <f>_xlfn.XLOOKUP(D2877, dim_channels!A:A, dim_channels!B:B, "Not Found")</f>
        <v>Booking.com</v>
      </c>
    </row>
    <row r="2878" spans="1:12" x14ac:dyDescent="0.2">
      <c r="A2878" s="2" t="s">
        <v>3314</v>
      </c>
      <c r="B2878" s="2" t="s">
        <v>271</v>
      </c>
      <c r="C2878" s="2" t="s">
        <v>487</v>
      </c>
      <c r="D2878" s="2" t="s">
        <v>33</v>
      </c>
      <c r="E2878" s="2" t="s">
        <v>28</v>
      </c>
      <c r="F2878" s="2">
        <v>2540.54</v>
      </c>
      <c r="G2878" s="2">
        <v>381.08</v>
      </c>
      <c r="H2878" s="2">
        <v>2159.46</v>
      </c>
      <c r="I2878" s="2" t="s">
        <v>41</v>
      </c>
      <c r="J2878" s="4">
        <v>1.176470043436785</v>
      </c>
      <c r="K2878" t="str">
        <f>_xlfn.XLOOKUP(D2878, dim_channels!A:A, dim_channels!C:C, "Not Found")</f>
        <v>OTA</v>
      </c>
      <c r="L2878" t="str">
        <f>_xlfn.XLOOKUP(D2878, dim_channels!A:A, dim_channels!B:B, "Not Found")</f>
        <v>Booking.com</v>
      </c>
    </row>
    <row r="2879" spans="1:12" x14ac:dyDescent="0.2">
      <c r="A2879" s="3" t="s">
        <v>3315</v>
      </c>
      <c r="B2879" s="3" t="s">
        <v>433</v>
      </c>
      <c r="C2879" s="3" t="s">
        <v>107</v>
      </c>
      <c r="D2879" s="3" t="s">
        <v>114</v>
      </c>
      <c r="E2879" s="3" t="s">
        <v>46</v>
      </c>
      <c r="F2879" s="3">
        <v>6959.26</v>
      </c>
      <c r="G2879" s="3">
        <v>695.93</v>
      </c>
      <c r="H2879" s="3">
        <v>6263.33</v>
      </c>
      <c r="I2879" s="3" t="s">
        <v>29</v>
      </c>
      <c r="J2879" s="5">
        <v>1.111111820708792</v>
      </c>
      <c r="K2879" t="str">
        <f>_xlfn.XLOOKUP(D2879, dim_channels!A:A, dim_channels!C:C, "Not Found")</f>
        <v>Offline</v>
      </c>
      <c r="L2879" t="str">
        <f>_xlfn.XLOOKUP(D2879, dim_channels!A:A, dim_channels!B:B, "Not Found")</f>
        <v>Travel Agency</v>
      </c>
    </row>
    <row r="2880" spans="1:12" x14ac:dyDescent="0.2">
      <c r="A2880" s="2" t="s">
        <v>3316</v>
      </c>
      <c r="B2880" s="2" t="s">
        <v>485</v>
      </c>
      <c r="C2880" s="2" t="s">
        <v>297</v>
      </c>
      <c r="D2880" s="2" t="s">
        <v>33</v>
      </c>
      <c r="E2880" s="2" t="s">
        <v>34</v>
      </c>
      <c r="F2880" s="2">
        <v>4340</v>
      </c>
      <c r="G2880" s="2">
        <v>651</v>
      </c>
      <c r="H2880" s="2">
        <v>3689</v>
      </c>
      <c r="I2880" s="2" t="s">
        <v>29</v>
      </c>
      <c r="J2880" s="4">
        <v>1.1764705882352939</v>
      </c>
      <c r="K2880" t="str">
        <f>_xlfn.XLOOKUP(D2880, dim_channels!A:A, dim_channels!C:C, "Not Found")</f>
        <v>OTA</v>
      </c>
      <c r="L2880" t="str">
        <f>_xlfn.XLOOKUP(D2880, dim_channels!A:A, dim_channels!B:B, "Not Found")</f>
        <v>Booking.com</v>
      </c>
    </row>
    <row r="2881" spans="1:12" x14ac:dyDescent="0.2">
      <c r="A2881" s="3" t="s">
        <v>3317</v>
      </c>
      <c r="B2881" s="3" t="s">
        <v>1021</v>
      </c>
      <c r="C2881" s="3" t="s">
        <v>75</v>
      </c>
      <c r="D2881" s="3" t="s">
        <v>52</v>
      </c>
      <c r="E2881" s="3" t="s">
        <v>34</v>
      </c>
      <c r="F2881" s="3">
        <v>14840.78</v>
      </c>
      <c r="G2881" s="3">
        <v>1780.89</v>
      </c>
      <c r="H2881" s="3">
        <v>13059.89</v>
      </c>
      <c r="I2881" s="3" t="s">
        <v>29</v>
      </c>
      <c r="J2881" s="5">
        <v>1.136363323121405</v>
      </c>
      <c r="K2881" t="str">
        <f>_xlfn.XLOOKUP(D2881, dim_channels!A:A, dim_channels!C:C, "Not Found")</f>
        <v>OTA</v>
      </c>
      <c r="L2881" t="str">
        <f>_xlfn.XLOOKUP(D2881, dim_channels!A:A, dim_channels!B:B, "Not Found")</f>
        <v>Agoda</v>
      </c>
    </row>
    <row r="2882" spans="1:12" x14ac:dyDescent="0.2">
      <c r="A2882" s="2" t="s">
        <v>3318</v>
      </c>
      <c r="B2882" s="2" t="s">
        <v>492</v>
      </c>
      <c r="C2882" s="2" t="s">
        <v>917</v>
      </c>
      <c r="D2882" s="2" t="s">
        <v>114</v>
      </c>
      <c r="E2882" s="2" t="s">
        <v>115</v>
      </c>
      <c r="F2882" s="2">
        <v>9980.5499999999993</v>
      </c>
      <c r="G2882" s="2">
        <v>998.06</v>
      </c>
      <c r="H2882" s="2">
        <v>8982.49</v>
      </c>
      <c r="I2882" s="2" t="s">
        <v>29</v>
      </c>
      <c r="J2882" s="4">
        <v>1.111111729598363</v>
      </c>
      <c r="K2882" t="str">
        <f>_xlfn.XLOOKUP(D2882, dim_channels!A:A, dim_channels!C:C, "Not Found")</f>
        <v>Offline</v>
      </c>
      <c r="L2882" t="str">
        <f>_xlfn.XLOOKUP(D2882, dim_channels!A:A, dim_channels!B:B, "Not Found")</f>
        <v>Travel Agency</v>
      </c>
    </row>
    <row r="2883" spans="1:12" x14ac:dyDescent="0.2">
      <c r="A2883" s="3" t="s">
        <v>3319</v>
      </c>
      <c r="B2883" s="3" t="s">
        <v>145</v>
      </c>
      <c r="C2883" s="3" t="s">
        <v>303</v>
      </c>
      <c r="D2883" s="3" t="s">
        <v>169</v>
      </c>
      <c r="E2883" s="3" t="s">
        <v>46</v>
      </c>
      <c r="F2883" s="3">
        <v>23096.52</v>
      </c>
      <c r="G2883" s="3">
        <v>4619.3</v>
      </c>
      <c r="H2883" s="3">
        <v>18477.22</v>
      </c>
      <c r="I2883" s="3" t="s">
        <v>29</v>
      </c>
      <c r="J2883" s="5">
        <v>1.2499997293965219</v>
      </c>
      <c r="K2883" t="str">
        <f>_xlfn.XLOOKUP(D2883, dim_channels!A:A, dim_channels!C:C, "Not Found")</f>
        <v>GDS</v>
      </c>
      <c r="L2883" t="str">
        <f>_xlfn.XLOOKUP(D2883, dim_channels!A:A, dim_channels!B:B, "Not Found")</f>
        <v>GDS (Amadeus)</v>
      </c>
    </row>
    <row r="2884" spans="1:12" x14ac:dyDescent="0.2">
      <c r="A2884" s="2" t="s">
        <v>3320</v>
      </c>
      <c r="B2884" s="2" t="s">
        <v>55</v>
      </c>
      <c r="C2884" s="2" t="s">
        <v>224</v>
      </c>
      <c r="D2884" s="2" t="s">
        <v>27</v>
      </c>
      <c r="E2884" s="2" t="s">
        <v>34</v>
      </c>
      <c r="F2884" s="2">
        <v>8978.49</v>
      </c>
      <c r="G2884" s="2">
        <v>1616.13</v>
      </c>
      <c r="H2884" s="2">
        <v>7362.36</v>
      </c>
      <c r="I2884" s="2" t="s">
        <v>56</v>
      </c>
      <c r="J2884" s="4">
        <v>1.2195124932766119</v>
      </c>
      <c r="K2884" t="str">
        <f>_xlfn.XLOOKUP(D2884, dim_channels!A:A, dim_channels!C:C, "Not Found")</f>
        <v>OTA</v>
      </c>
      <c r="L2884" t="str">
        <f>_xlfn.XLOOKUP(D2884, dim_channels!A:A, dim_channels!B:B, "Not Found")</f>
        <v>Expedia</v>
      </c>
    </row>
    <row r="2885" spans="1:12" x14ac:dyDescent="0.2">
      <c r="A2885" s="3" t="s">
        <v>3321</v>
      </c>
      <c r="B2885" s="3" t="s">
        <v>168</v>
      </c>
      <c r="C2885" s="3" t="s">
        <v>302</v>
      </c>
      <c r="D2885" s="3" t="s">
        <v>52</v>
      </c>
      <c r="E2885" s="3" t="s">
        <v>60</v>
      </c>
      <c r="F2885" s="3">
        <v>3405.59</v>
      </c>
      <c r="G2885" s="3">
        <v>0</v>
      </c>
      <c r="H2885" s="3">
        <v>3405.59</v>
      </c>
      <c r="I2885" s="3" t="s">
        <v>29</v>
      </c>
      <c r="J2885" s="5">
        <v>1</v>
      </c>
      <c r="K2885" t="str">
        <f>_xlfn.XLOOKUP(D2885, dim_channels!A:A, dim_channels!C:C, "Not Found")</f>
        <v>OTA</v>
      </c>
      <c r="L2885" t="str">
        <f>_xlfn.XLOOKUP(D2885, dim_channels!A:A, dim_channels!B:B, "Not Found")</f>
        <v>Agoda</v>
      </c>
    </row>
    <row r="2886" spans="1:12" x14ac:dyDescent="0.2">
      <c r="A2886" s="2" t="s">
        <v>3322</v>
      </c>
      <c r="B2886" s="2" t="s">
        <v>232</v>
      </c>
      <c r="C2886" s="2" t="s">
        <v>289</v>
      </c>
      <c r="D2886" s="2" t="s">
        <v>64</v>
      </c>
      <c r="E2886" s="2" t="s">
        <v>28</v>
      </c>
      <c r="F2886" s="2">
        <v>5022.1000000000004</v>
      </c>
      <c r="G2886" s="2">
        <v>0</v>
      </c>
      <c r="H2886" s="2">
        <v>5022.1000000000004</v>
      </c>
      <c r="I2886" s="2" t="s">
        <v>56</v>
      </c>
      <c r="J2886" s="4">
        <v>1</v>
      </c>
      <c r="K2886" t="str">
        <f>_xlfn.XLOOKUP(D2886, dim_channels!A:A, dim_channels!C:C, "Not Found")</f>
        <v>Direct</v>
      </c>
      <c r="L2886" t="str">
        <f>_xlfn.XLOOKUP(D2886, dim_channels!A:A, dim_channels!B:B, "Not Found")</f>
        <v>Direct Website</v>
      </c>
    </row>
    <row r="2887" spans="1:12" x14ac:dyDescent="0.2">
      <c r="A2887" s="3" t="s">
        <v>3323</v>
      </c>
      <c r="B2887" s="3" t="s">
        <v>312</v>
      </c>
      <c r="C2887" s="3" t="s">
        <v>224</v>
      </c>
      <c r="D2887" s="3" t="s">
        <v>33</v>
      </c>
      <c r="E2887" s="3" t="s">
        <v>28</v>
      </c>
      <c r="F2887" s="3">
        <v>5962.72</v>
      </c>
      <c r="G2887" s="3">
        <v>894.41</v>
      </c>
      <c r="H2887" s="3">
        <v>5068.3100000000004</v>
      </c>
      <c r="I2887" s="3" t="s">
        <v>41</v>
      </c>
      <c r="J2887" s="5">
        <v>1.176471052481004</v>
      </c>
      <c r="K2887" t="str">
        <f>_xlfn.XLOOKUP(D2887, dim_channels!A:A, dim_channels!C:C, "Not Found")</f>
        <v>OTA</v>
      </c>
      <c r="L2887" t="str">
        <f>_xlfn.XLOOKUP(D2887, dim_channels!A:A, dim_channels!B:B, "Not Found")</f>
        <v>Booking.com</v>
      </c>
    </row>
    <row r="2888" spans="1:12" x14ac:dyDescent="0.2">
      <c r="A2888" s="2" t="s">
        <v>3324</v>
      </c>
      <c r="B2888" s="2" t="s">
        <v>219</v>
      </c>
      <c r="C2888" s="2" t="s">
        <v>380</v>
      </c>
      <c r="D2888" s="2" t="s">
        <v>27</v>
      </c>
      <c r="E2888" s="2" t="s">
        <v>60</v>
      </c>
      <c r="F2888" s="2">
        <v>6028.59</v>
      </c>
      <c r="G2888" s="2">
        <v>0</v>
      </c>
      <c r="H2888" s="2">
        <v>6028.59</v>
      </c>
      <c r="I2888" s="2" t="s">
        <v>41</v>
      </c>
      <c r="J2888" s="4">
        <v>1</v>
      </c>
      <c r="K2888" t="str">
        <f>_xlfn.XLOOKUP(D2888, dim_channels!A:A, dim_channels!C:C, "Not Found")</f>
        <v>OTA</v>
      </c>
      <c r="L2888" t="str">
        <f>_xlfn.XLOOKUP(D2888, dim_channels!A:A, dim_channels!B:B, "Not Found")</f>
        <v>Expedia</v>
      </c>
    </row>
    <row r="2889" spans="1:12" x14ac:dyDescent="0.2">
      <c r="A2889" s="3" t="s">
        <v>3325</v>
      </c>
      <c r="B2889" s="3" t="s">
        <v>1021</v>
      </c>
      <c r="C2889" s="3" t="s">
        <v>262</v>
      </c>
      <c r="D2889" s="3" t="s">
        <v>33</v>
      </c>
      <c r="E2889" s="3" t="s">
        <v>34</v>
      </c>
      <c r="F2889" s="3">
        <v>6965.74</v>
      </c>
      <c r="G2889" s="3">
        <v>1044.8599999999999</v>
      </c>
      <c r="H2889" s="3">
        <v>5920.88</v>
      </c>
      <c r="I2889" s="3" t="s">
        <v>29</v>
      </c>
      <c r="J2889" s="5">
        <v>1.1764703895366899</v>
      </c>
      <c r="K2889" t="str">
        <f>_xlfn.XLOOKUP(D2889, dim_channels!A:A, dim_channels!C:C, "Not Found")</f>
        <v>OTA</v>
      </c>
      <c r="L2889" t="str">
        <f>_xlfn.XLOOKUP(D2889, dim_channels!A:A, dim_channels!B:B, "Not Found")</f>
        <v>Booking.com</v>
      </c>
    </row>
    <row r="2890" spans="1:12" x14ac:dyDescent="0.2">
      <c r="A2890" s="2" t="s">
        <v>3326</v>
      </c>
      <c r="B2890" s="2" t="s">
        <v>92</v>
      </c>
      <c r="C2890" s="2" t="s">
        <v>303</v>
      </c>
      <c r="D2890" s="2" t="s">
        <v>45</v>
      </c>
      <c r="E2890" s="2" t="s">
        <v>46</v>
      </c>
      <c r="F2890" s="2">
        <v>3307.09</v>
      </c>
      <c r="G2890" s="2">
        <v>165.35</v>
      </c>
      <c r="H2890" s="2">
        <v>3141.74</v>
      </c>
      <c r="I2890" s="2" t="s">
        <v>41</v>
      </c>
      <c r="J2890" s="4">
        <v>1.0526300712344121</v>
      </c>
      <c r="K2890" t="str">
        <f>_xlfn.XLOOKUP(D2890, dim_channels!A:A, dim_channels!C:C, "Not Found")</f>
        <v>Corporate</v>
      </c>
      <c r="L2890" t="str">
        <f>_xlfn.XLOOKUP(D2890, dim_channels!A:A, dim_channels!B:B, "Not Found")</f>
        <v>Corporate Direct</v>
      </c>
    </row>
    <row r="2891" spans="1:12" x14ac:dyDescent="0.2">
      <c r="A2891" s="3" t="s">
        <v>3327</v>
      </c>
      <c r="B2891" s="3" t="s">
        <v>1021</v>
      </c>
      <c r="C2891" s="3" t="s">
        <v>626</v>
      </c>
      <c r="D2891" s="3" t="s">
        <v>64</v>
      </c>
      <c r="E2891" s="3" t="s">
        <v>34</v>
      </c>
      <c r="F2891" s="3">
        <v>6355.48</v>
      </c>
      <c r="G2891" s="3">
        <v>0</v>
      </c>
      <c r="H2891" s="3">
        <v>6355.48</v>
      </c>
      <c r="I2891" s="3" t="s">
        <v>29</v>
      </c>
      <c r="J2891" s="5">
        <v>1</v>
      </c>
      <c r="K2891" t="str">
        <f>_xlfn.XLOOKUP(D2891, dim_channels!A:A, dim_channels!C:C, "Not Found")</f>
        <v>Direct</v>
      </c>
      <c r="L2891" t="str">
        <f>_xlfn.XLOOKUP(D2891, dim_channels!A:A, dim_channels!B:B, "Not Found")</f>
        <v>Direct Website</v>
      </c>
    </row>
    <row r="2892" spans="1:12" x14ac:dyDescent="0.2">
      <c r="A2892" s="2" t="s">
        <v>3328</v>
      </c>
      <c r="B2892" s="2" t="s">
        <v>101</v>
      </c>
      <c r="C2892" s="2" t="s">
        <v>1048</v>
      </c>
      <c r="D2892" s="2" t="s">
        <v>52</v>
      </c>
      <c r="E2892" s="2" t="s">
        <v>60</v>
      </c>
      <c r="F2892" s="2">
        <v>5256.89</v>
      </c>
      <c r="G2892" s="2">
        <v>0</v>
      </c>
      <c r="H2892" s="2">
        <v>5256.89</v>
      </c>
      <c r="I2892" s="2" t="s">
        <v>41</v>
      </c>
      <c r="J2892" s="4">
        <v>1</v>
      </c>
      <c r="K2892" t="str">
        <f>_xlfn.XLOOKUP(D2892, dim_channels!A:A, dim_channels!C:C, "Not Found")</f>
        <v>OTA</v>
      </c>
      <c r="L2892" t="str">
        <f>_xlfn.XLOOKUP(D2892, dim_channels!A:A, dim_channels!B:B, "Not Found")</f>
        <v>Agoda</v>
      </c>
    </row>
    <row r="2893" spans="1:12" x14ac:dyDescent="0.2">
      <c r="A2893" s="3" t="s">
        <v>3329</v>
      </c>
      <c r="B2893" s="3" t="s">
        <v>1101</v>
      </c>
      <c r="C2893" s="3" t="s">
        <v>781</v>
      </c>
      <c r="D2893" s="3" t="s">
        <v>64</v>
      </c>
      <c r="E2893" s="3" t="s">
        <v>34</v>
      </c>
      <c r="F2893" s="3">
        <v>7005.34</v>
      </c>
      <c r="G2893" s="3">
        <v>0</v>
      </c>
      <c r="H2893" s="3">
        <v>7005.34</v>
      </c>
      <c r="I2893" s="3" t="s">
        <v>29</v>
      </c>
      <c r="J2893" s="5">
        <v>1</v>
      </c>
      <c r="K2893" t="str">
        <f>_xlfn.XLOOKUP(D2893, dim_channels!A:A, dim_channels!C:C, "Not Found")</f>
        <v>Direct</v>
      </c>
      <c r="L2893" t="str">
        <f>_xlfn.XLOOKUP(D2893, dim_channels!A:A, dim_channels!B:B, "Not Found")</f>
        <v>Direct Website</v>
      </c>
    </row>
    <row r="2894" spans="1:12" x14ac:dyDescent="0.2">
      <c r="A2894" s="2" t="s">
        <v>3330</v>
      </c>
      <c r="B2894" s="2" t="s">
        <v>465</v>
      </c>
      <c r="C2894" s="2" t="s">
        <v>460</v>
      </c>
      <c r="D2894" s="2" t="s">
        <v>169</v>
      </c>
      <c r="E2894" s="2" t="s">
        <v>46</v>
      </c>
      <c r="F2894" s="2">
        <v>13555.03</v>
      </c>
      <c r="G2894" s="2">
        <v>2711.01</v>
      </c>
      <c r="H2894" s="2">
        <v>10844.02</v>
      </c>
      <c r="I2894" s="2" t="s">
        <v>29</v>
      </c>
      <c r="J2894" s="4">
        <v>1.25000046108362</v>
      </c>
      <c r="K2894" t="str">
        <f>_xlfn.XLOOKUP(D2894, dim_channels!A:A, dim_channels!C:C, "Not Found")</f>
        <v>GDS</v>
      </c>
      <c r="L2894" t="str">
        <f>_xlfn.XLOOKUP(D2894, dim_channels!A:A, dim_channels!B:B, "Not Found")</f>
        <v>GDS (Amadeus)</v>
      </c>
    </row>
    <row r="2895" spans="1:12" x14ac:dyDescent="0.2">
      <c r="A2895" s="3" t="s">
        <v>3331</v>
      </c>
      <c r="B2895" s="3" t="s">
        <v>184</v>
      </c>
      <c r="C2895" s="3" t="s">
        <v>91</v>
      </c>
      <c r="D2895" s="3" t="s">
        <v>52</v>
      </c>
      <c r="E2895" s="3" t="s">
        <v>60</v>
      </c>
      <c r="F2895" s="3">
        <v>13224.67</v>
      </c>
      <c r="G2895" s="3">
        <v>0</v>
      </c>
      <c r="H2895" s="3">
        <v>13224.67</v>
      </c>
      <c r="I2895" s="3" t="s">
        <v>29</v>
      </c>
      <c r="J2895" s="5">
        <v>1</v>
      </c>
      <c r="K2895" t="str">
        <f>_xlfn.XLOOKUP(D2895, dim_channels!A:A, dim_channels!C:C, "Not Found")</f>
        <v>OTA</v>
      </c>
      <c r="L2895" t="str">
        <f>_xlfn.XLOOKUP(D2895, dim_channels!A:A, dim_channels!B:B, "Not Found")</f>
        <v>Agoda</v>
      </c>
    </row>
    <row r="2896" spans="1:12" x14ac:dyDescent="0.2">
      <c r="A2896" s="2" t="s">
        <v>3332</v>
      </c>
      <c r="B2896" s="2" t="s">
        <v>126</v>
      </c>
      <c r="C2896" s="2" t="s">
        <v>449</v>
      </c>
      <c r="D2896" s="2" t="s">
        <v>45</v>
      </c>
      <c r="E2896" s="2" t="s">
        <v>46</v>
      </c>
      <c r="F2896" s="2">
        <v>2355.4699999999998</v>
      </c>
      <c r="G2896" s="2">
        <v>117.77</v>
      </c>
      <c r="H2896" s="2">
        <v>2237.6999999999998</v>
      </c>
      <c r="I2896" s="2" t="s">
        <v>41</v>
      </c>
      <c r="J2896" s="4">
        <v>1.0526299325199979</v>
      </c>
      <c r="K2896" t="str">
        <f>_xlfn.XLOOKUP(D2896, dim_channels!A:A, dim_channels!C:C, "Not Found")</f>
        <v>Corporate</v>
      </c>
      <c r="L2896" t="str">
        <f>_xlfn.XLOOKUP(D2896, dim_channels!A:A, dim_channels!B:B, "Not Found")</f>
        <v>Corporate Direct</v>
      </c>
    </row>
    <row r="2897" spans="1:12" x14ac:dyDescent="0.2">
      <c r="A2897" s="3" t="s">
        <v>3333</v>
      </c>
      <c r="B2897" s="3" t="s">
        <v>66</v>
      </c>
      <c r="C2897" s="3" t="s">
        <v>136</v>
      </c>
      <c r="D2897" s="3" t="s">
        <v>27</v>
      </c>
      <c r="E2897" s="3" t="s">
        <v>28</v>
      </c>
      <c r="F2897" s="3">
        <v>6735.57</v>
      </c>
      <c r="G2897" s="3">
        <v>1212.4000000000001</v>
      </c>
      <c r="H2897" s="3">
        <v>5523.17</v>
      </c>
      <c r="I2897" s="3" t="s">
        <v>41</v>
      </c>
      <c r="J2897" s="5">
        <v>1.219511621043712</v>
      </c>
      <c r="K2897" t="str">
        <f>_xlfn.XLOOKUP(D2897, dim_channels!A:A, dim_channels!C:C, "Not Found")</f>
        <v>OTA</v>
      </c>
      <c r="L2897" t="str">
        <f>_xlfn.XLOOKUP(D2897, dim_channels!A:A, dim_channels!B:B, "Not Found")</f>
        <v>Expedia</v>
      </c>
    </row>
    <row r="2898" spans="1:12" x14ac:dyDescent="0.2">
      <c r="A2898" s="2" t="s">
        <v>3334</v>
      </c>
      <c r="B2898" s="2" t="s">
        <v>1234</v>
      </c>
      <c r="C2898" s="2" t="s">
        <v>310</v>
      </c>
      <c r="D2898" s="2" t="s">
        <v>206</v>
      </c>
      <c r="E2898" s="2" t="s">
        <v>207</v>
      </c>
      <c r="F2898" s="2">
        <v>3240.95</v>
      </c>
      <c r="G2898" s="2">
        <v>0</v>
      </c>
      <c r="H2898" s="2">
        <v>3240.95</v>
      </c>
      <c r="I2898" s="2" t="s">
        <v>29</v>
      </c>
      <c r="J2898" s="4">
        <v>1</v>
      </c>
      <c r="K2898" t="str">
        <f>_xlfn.XLOOKUP(D2898, dim_channels!A:A, dim_channels!C:C, "Not Found")</f>
        <v>Direct</v>
      </c>
      <c r="L2898" t="str">
        <f>_xlfn.XLOOKUP(D2898, dim_channels!A:A, dim_channels!B:B, "Not Found")</f>
        <v>Walk-in</v>
      </c>
    </row>
    <row r="2899" spans="1:12" x14ac:dyDescent="0.2">
      <c r="A2899" s="3" t="s">
        <v>3335</v>
      </c>
      <c r="B2899" s="3" t="s">
        <v>1275</v>
      </c>
      <c r="C2899" s="3" t="s">
        <v>558</v>
      </c>
      <c r="D2899" s="3" t="s">
        <v>52</v>
      </c>
      <c r="E2899" s="3" t="s">
        <v>60</v>
      </c>
      <c r="F2899" s="3">
        <v>2179.4299999999998</v>
      </c>
      <c r="G2899" s="3">
        <v>0</v>
      </c>
      <c r="H2899" s="3">
        <v>2179.4299999999998</v>
      </c>
      <c r="I2899" s="3" t="s">
        <v>29</v>
      </c>
      <c r="J2899" s="5">
        <v>1</v>
      </c>
      <c r="K2899" t="str">
        <f>_xlfn.XLOOKUP(D2899, dim_channels!A:A, dim_channels!C:C, "Not Found")</f>
        <v>OTA</v>
      </c>
      <c r="L2899" t="str">
        <f>_xlfn.XLOOKUP(D2899, dim_channels!A:A, dim_channels!B:B, "Not Found")</f>
        <v>Agoda</v>
      </c>
    </row>
    <row r="2900" spans="1:12" x14ac:dyDescent="0.2">
      <c r="A2900" s="2" t="s">
        <v>3336</v>
      </c>
      <c r="B2900" s="2" t="s">
        <v>471</v>
      </c>
      <c r="C2900" s="2" t="s">
        <v>917</v>
      </c>
      <c r="D2900" s="2" t="s">
        <v>169</v>
      </c>
      <c r="E2900" s="2" t="s">
        <v>46</v>
      </c>
      <c r="F2900" s="2">
        <v>10775.75</v>
      </c>
      <c r="G2900" s="2">
        <v>2155.15</v>
      </c>
      <c r="H2900" s="2">
        <v>8620.6</v>
      </c>
      <c r="I2900" s="2" t="s">
        <v>56</v>
      </c>
      <c r="J2900" s="4">
        <v>1.25</v>
      </c>
      <c r="K2900" t="str">
        <f>_xlfn.XLOOKUP(D2900, dim_channels!A:A, dim_channels!C:C, "Not Found")</f>
        <v>GDS</v>
      </c>
      <c r="L2900" t="str">
        <f>_xlfn.XLOOKUP(D2900, dim_channels!A:A, dim_channels!B:B, "Not Found")</f>
        <v>GDS (Amadeus)</v>
      </c>
    </row>
    <row r="2901" spans="1:12" x14ac:dyDescent="0.2">
      <c r="A2901" s="3" t="s">
        <v>3337</v>
      </c>
      <c r="B2901" s="3" t="s">
        <v>891</v>
      </c>
      <c r="C2901" s="3" t="s">
        <v>72</v>
      </c>
      <c r="D2901" s="3" t="s">
        <v>52</v>
      </c>
      <c r="E2901" s="3" t="s">
        <v>34</v>
      </c>
      <c r="F2901" s="3">
        <v>9074.74</v>
      </c>
      <c r="G2901" s="3">
        <v>1088.97</v>
      </c>
      <c r="H2901" s="3">
        <v>7985.77</v>
      </c>
      <c r="I2901" s="3" t="s">
        <v>29</v>
      </c>
      <c r="J2901" s="5">
        <v>1.136363807121918</v>
      </c>
      <c r="K2901" t="str">
        <f>_xlfn.XLOOKUP(D2901, dim_channels!A:A, dim_channels!C:C, "Not Found")</f>
        <v>OTA</v>
      </c>
      <c r="L2901" t="str">
        <f>_xlfn.XLOOKUP(D2901, dim_channels!A:A, dim_channels!B:B, "Not Found")</f>
        <v>Agoda</v>
      </c>
    </row>
    <row r="2902" spans="1:12" x14ac:dyDescent="0.2">
      <c r="A2902" s="2" t="s">
        <v>3338</v>
      </c>
      <c r="B2902" s="2" t="s">
        <v>155</v>
      </c>
      <c r="C2902" s="2" t="s">
        <v>107</v>
      </c>
      <c r="D2902" s="2" t="s">
        <v>33</v>
      </c>
      <c r="E2902" s="2" t="s">
        <v>34</v>
      </c>
      <c r="F2902" s="2">
        <v>2658.42</v>
      </c>
      <c r="G2902" s="2">
        <v>398.76</v>
      </c>
      <c r="H2902" s="2">
        <v>2259.66</v>
      </c>
      <c r="I2902" s="2" t="s">
        <v>29</v>
      </c>
      <c r="J2902" s="4">
        <v>1.176469026313693</v>
      </c>
      <c r="K2902" t="str">
        <f>_xlfn.XLOOKUP(D2902, dim_channels!A:A, dim_channels!C:C, "Not Found")</f>
        <v>OTA</v>
      </c>
      <c r="L2902" t="str">
        <f>_xlfn.XLOOKUP(D2902, dim_channels!A:A, dim_channels!B:B, "Not Found")</f>
        <v>Booking.com</v>
      </c>
    </row>
    <row r="2903" spans="1:12" x14ac:dyDescent="0.2">
      <c r="A2903" s="3" t="s">
        <v>3339</v>
      </c>
      <c r="B2903" s="3" t="s">
        <v>100</v>
      </c>
      <c r="C2903" s="3" t="s">
        <v>67</v>
      </c>
      <c r="D2903" s="3" t="s">
        <v>52</v>
      </c>
      <c r="E2903" s="3" t="s">
        <v>60</v>
      </c>
      <c r="F2903" s="3">
        <v>13969.3</v>
      </c>
      <c r="G2903" s="3">
        <v>0</v>
      </c>
      <c r="H2903" s="3">
        <v>13969.3</v>
      </c>
      <c r="I2903" s="3" t="s">
        <v>29</v>
      </c>
      <c r="J2903" s="5">
        <v>1</v>
      </c>
      <c r="K2903" t="str">
        <f>_xlfn.XLOOKUP(D2903, dim_channels!A:A, dim_channels!C:C, "Not Found")</f>
        <v>OTA</v>
      </c>
      <c r="L2903" t="str">
        <f>_xlfn.XLOOKUP(D2903, dim_channels!A:A, dim_channels!B:B, "Not Found")</f>
        <v>Agoda</v>
      </c>
    </row>
    <row r="2904" spans="1:12" x14ac:dyDescent="0.2">
      <c r="A2904" s="2" t="s">
        <v>3340</v>
      </c>
      <c r="B2904" s="2" t="s">
        <v>266</v>
      </c>
      <c r="C2904" s="2" t="s">
        <v>37</v>
      </c>
      <c r="D2904" s="2" t="s">
        <v>64</v>
      </c>
      <c r="E2904" s="2" t="s">
        <v>115</v>
      </c>
      <c r="F2904" s="2">
        <v>8541.15</v>
      </c>
      <c r="G2904" s="2">
        <v>0</v>
      </c>
      <c r="H2904" s="2">
        <v>8541.15</v>
      </c>
      <c r="I2904" s="2" t="s">
        <v>41</v>
      </c>
      <c r="J2904" s="4">
        <v>1</v>
      </c>
      <c r="K2904" t="str">
        <f>_xlfn.XLOOKUP(D2904, dim_channels!A:A, dim_channels!C:C, "Not Found")</f>
        <v>Direct</v>
      </c>
      <c r="L2904" t="str">
        <f>_xlfn.XLOOKUP(D2904, dim_channels!A:A, dim_channels!B:B, "Not Found")</f>
        <v>Direct Website</v>
      </c>
    </row>
    <row r="2905" spans="1:12" x14ac:dyDescent="0.2">
      <c r="A2905" s="3" t="s">
        <v>3341</v>
      </c>
      <c r="B2905" s="3" t="s">
        <v>299</v>
      </c>
      <c r="C2905" s="3" t="s">
        <v>597</v>
      </c>
      <c r="D2905" s="3" t="s">
        <v>45</v>
      </c>
      <c r="E2905" s="3" t="s">
        <v>46</v>
      </c>
      <c r="F2905" s="3">
        <v>22824.37</v>
      </c>
      <c r="G2905" s="3">
        <v>1141.22</v>
      </c>
      <c r="H2905" s="3">
        <v>21683.15</v>
      </c>
      <c r="I2905" s="3" t="s">
        <v>29</v>
      </c>
      <c r="J2905" s="5">
        <v>1.052631651766464</v>
      </c>
      <c r="K2905" t="str">
        <f>_xlfn.XLOOKUP(D2905, dim_channels!A:A, dim_channels!C:C, "Not Found")</f>
        <v>Corporate</v>
      </c>
      <c r="L2905" t="str">
        <f>_xlfn.XLOOKUP(D2905, dim_channels!A:A, dim_channels!B:B, "Not Found")</f>
        <v>Corporate Direct</v>
      </c>
    </row>
    <row r="2906" spans="1:12" x14ac:dyDescent="0.2">
      <c r="A2906" s="2" t="s">
        <v>3342</v>
      </c>
      <c r="B2906" s="2" t="s">
        <v>679</v>
      </c>
      <c r="C2906" s="2" t="s">
        <v>679</v>
      </c>
      <c r="D2906" s="2" t="s">
        <v>114</v>
      </c>
      <c r="E2906" s="2" t="s">
        <v>46</v>
      </c>
      <c r="F2906" s="2">
        <v>10592.68</v>
      </c>
      <c r="G2906" s="2">
        <v>1059.27</v>
      </c>
      <c r="H2906" s="2">
        <v>9533.41</v>
      </c>
      <c r="I2906" s="2" t="s">
        <v>29</v>
      </c>
      <c r="J2906" s="4">
        <v>1.11111134420947</v>
      </c>
      <c r="K2906" t="str">
        <f>_xlfn.XLOOKUP(D2906, dim_channels!A:A, dim_channels!C:C, "Not Found")</f>
        <v>Offline</v>
      </c>
      <c r="L2906" t="str">
        <f>_xlfn.XLOOKUP(D2906, dim_channels!A:A, dim_channels!B:B, "Not Found")</f>
        <v>Travel Agency</v>
      </c>
    </row>
    <row r="2907" spans="1:12" x14ac:dyDescent="0.2">
      <c r="A2907" s="3" t="s">
        <v>3343</v>
      </c>
      <c r="B2907" s="3" t="s">
        <v>626</v>
      </c>
      <c r="C2907" s="3" t="s">
        <v>435</v>
      </c>
      <c r="D2907" s="3" t="s">
        <v>52</v>
      </c>
      <c r="E2907" s="3" t="s">
        <v>60</v>
      </c>
      <c r="F2907" s="3">
        <v>7982.9</v>
      </c>
      <c r="G2907" s="3">
        <v>0</v>
      </c>
      <c r="H2907" s="3">
        <v>7982.9</v>
      </c>
      <c r="I2907" s="3" t="s">
        <v>29</v>
      </c>
      <c r="J2907" s="5">
        <v>1</v>
      </c>
      <c r="K2907" t="str">
        <f>_xlfn.XLOOKUP(D2907, dim_channels!A:A, dim_channels!C:C, "Not Found")</f>
        <v>OTA</v>
      </c>
      <c r="L2907" t="str">
        <f>_xlfn.XLOOKUP(D2907, dim_channels!A:A, dim_channels!B:B, "Not Found")</f>
        <v>Agoda</v>
      </c>
    </row>
    <row r="2908" spans="1:12" x14ac:dyDescent="0.2">
      <c r="A2908" s="2" t="s">
        <v>3344</v>
      </c>
      <c r="B2908" s="2" t="s">
        <v>423</v>
      </c>
      <c r="C2908" s="2" t="s">
        <v>73</v>
      </c>
      <c r="D2908" s="2" t="s">
        <v>114</v>
      </c>
      <c r="E2908" s="2" t="s">
        <v>46</v>
      </c>
      <c r="F2908" s="2">
        <v>3652.48</v>
      </c>
      <c r="G2908" s="2">
        <v>365.25</v>
      </c>
      <c r="H2908" s="2">
        <v>3287.23</v>
      </c>
      <c r="I2908" s="2" t="s">
        <v>56</v>
      </c>
      <c r="J2908" s="4">
        <v>1.111111787127764</v>
      </c>
      <c r="K2908" t="str">
        <f>_xlfn.XLOOKUP(D2908, dim_channels!A:A, dim_channels!C:C, "Not Found")</f>
        <v>Offline</v>
      </c>
      <c r="L2908" t="str">
        <f>_xlfn.XLOOKUP(D2908, dim_channels!A:A, dim_channels!B:B, "Not Found")</f>
        <v>Travel Agency</v>
      </c>
    </row>
    <row r="2909" spans="1:12" x14ac:dyDescent="0.2">
      <c r="A2909" s="3" t="s">
        <v>3345</v>
      </c>
      <c r="B2909" s="3" t="s">
        <v>644</v>
      </c>
      <c r="C2909" s="3" t="s">
        <v>375</v>
      </c>
      <c r="D2909" s="3" t="s">
        <v>33</v>
      </c>
      <c r="E2909" s="3" t="s">
        <v>28</v>
      </c>
      <c r="F2909" s="3">
        <v>5390.29</v>
      </c>
      <c r="G2909" s="3">
        <v>808.54</v>
      </c>
      <c r="H2909" s="3">
        <v>4581.75</v>
      </c>
      <c r="I2909" s="3" t="s">
        <v>29</v>
      </c>
      <c r="J2909" s="5">
        <v>1.17646968952911</v>
      </c>
      <c r="K2909" t="str">
        <f>_xlfn.XLOOKUP(D2909, dim_channels!A:A, dim_channels!C:C, "Not Found")</f>
        <v>OTA</v>
      </c>
      <c r="L2909" t="str">
        <f>_xlfn.XLOOKUP(D2909, dim_channels!A:A, dim_channels!B:B, "Not Found")</f>
        <v>Booking.com</v>
      </c>
    </row>
    <row r="2910" spans="1:12" x14ac:dyDescent="0.2">
      <c r="A2910" s="2" t="s">
        <v>3346</v>
      </c>
      <c r="B2910" s="2" t="s">
        <v>475</v>
      </c>
      <c r="C2910" s="2" t="s">
        <v>562</v>
      </c>
      <c r="D2910" s="2" t="s">
        <v>64</v>
      </c>
      <c r="E2910" s="2" t="s">
        <v>34</v>
      </c>
      <c r="F2910" s="2">
        <v>13184.96</v>
      </c>
      <c r="G2910" s="2">
        <v>0</v>
      </c>
      <c r="H2910" s="2">
        <v>13184.96</v>
      </c>
      <c r="I2910" s="2" t="s">
        <v>29</v>
      </c>
      <c r="J2910" s="4">
        <v>1</v>
      </c>
      <c r="K2910" t="str">
        <f>_xlfn.XLOOKUP(D2910, dim_channels!A:A, dim_channels!C:C, "Not Found")</f>
        <v>Direct</v>
      </c>
      <c r="L2910" t="str">
        <f>_xlfn.XLOOKUP(D2910, dim_channels!A:A, dim_channels!B:B, "Not Found")</f>
        <v>Direct Website</v>
      </c>
    </row>
    <row r="2911" spans="1:12" x14ac:dyDescent="0.2">
      <c r="A2911" s="3" t="s">
        <v>3347</v>
      </c>
      <c r="B2911" s="3" t="s">
        <v>299</v>
      </c>
      <c r="C2911" s="3" t="s">
        <v>449</v>
      </c>
      <c r="D2911" s="3" t="s">
        <v>33</v>
      </c>
      <c r="E2911" s="3" t="s">
        <v>34</v>
      </c>
      <c r="F2911" s="3">
        <v>3071.68</v>
      </c>
      <c r="G2911" s="3">
        <v>460.75</v>
      </c>
      <c r="H2911" s="3">
        <v>2610.9299999999998</v>
      </c>
      <c r="I2911" s="3" t="s">
        <v>29</v>
      </c>
      <c r="J2911" s="5">
        <v>1.176469687046378</v>
      </c>
      <c r="K2911" t="str">
        <f>_xlfn.XLOOKUP(D2911, dim_channels!A:A, dim_channels!C:C, "Not Found")</f>
        <v>OTA</v>
      </c>
      <c r="L2911" t="str">
        <f>_xlfn.XLOOKUP(D2911, dim_channels!A:A, dim_channels!B:B, "Not Found")</f>
        <v>Booking.com</v>
      </c>
    </row>
    <row r="2912" spans="1:12" x14ac:dyDescent="0.2">
      <c r="A2912" s="2" t="s">
        <v>3348</v>
      </c>
      <c r="B2912" s="2" t="s">
        <v>1048</v>
      </c>
      <c r="C2912" s="2" t="s">
        <v>448</v>
      </c>
      <c r="D2912" s="2" t="s">
        <v>33</v>
      </c>
      <c r="E2912" s="2" t="s">
        <v>60</v>
      </c>
      <c r="F2912" s="2">
        <v>5195.04</v>
      </c>
      <c r="G2912" s="2">
        <v>0</v>
      </c>
      <c r="H2912" s="2">
        <v>5195.04</v>
      </c>
      <c r="I2912" s="2" t="s">
        <v>56</v>
      </c>
      <c r="J2912" s="4">
        <v>1</v>
      </c>
      <c r="K2912" t="str">
        <f>_xlfn.XLOOKUP(D2912, dim_channels!A:A, dim_channels!C:C, "Not Found")</f>
        <v>OTA</v>
      </c>
      <c r="L2912" t="str">
        <f>_xlfn.XLOOKUP(D2912, dim_channels!A:A, dim_channels!B:B, "Not Found")</f>
        <v>Booking.com</v>
      </c>
    </row>
    <row r="2913" spans="1:12" x14ac:dyDescent="0.2">
      <c r="A2913" s="3" t="s">
        <v>3349</v>
      </c>
      <c r="B2913" s="3" t="s">
        <v>205</v>
      </c>
      <c r="C2913" s="3" t="s">
        <v>212</v>
      </c>
      <c r="D2913" s="3" t="s">
        <v>27</v>
      </c>
      <c r="E2913" s="3" t="s">
        <v>60</v>
      </c>
      <c r="F2913" s="3">
        <v>3000.64</v>
      </c>
      <c r="G2913" s="3">
        <v>0</v>
      </c>
      <c r="H2913" s="3">
        <v>3000.64</v>
      </c>
      <c r="I2913" s="3" t="s">
        <v>41</v>
      </c>
      <c r="J2913" s="5">
        <v>1</v>
      </c>
      <c r="K2913" t="str">
        <f>_xlfn.XLOOKUP(D2913, dim_channels!A:A, dim_channels!C:C, "Not Found")</f>
        <v>OTA</v>
      </c>
      <c r="L2913" t="str">
        <f>_xlfn.XLOOKUP(D2913, dim_channels!A:A, dim_channels!B:B, "Not Found")</f>
        <v>Expedia</v>
      </c>
    </row>
    <row r="2914" spans="1:12" x14ac:dyDescent="0.2">
      <c r="A2914" s="2" t="s">
        <v>3350</v>
      </c>
      <c r="B2914" s="2" t="s">
        <v>328</v>
      </c>
      <c r="C2914" s="2" t="s">
        <v>276</v>
      </c>
      <c r="D2914" s="2" t="s">
        <v>64</v>
      </c>
      <c r="E2914" s="2" t="s">
        <v>34</v>
      </c>
      <c r="F2914" s="2">
        <v>4269.71</v>
      </c>
      <c r="G2914" s="2">
        <v>0</v>
      </c>
      <c r="H2914" s="2">
        <v>4269.71</v>
      </c>
      <c r="I2914" s="2" t="s">
        <v>29</v>
      </c>
      <c r="J2914" s="4">
        <v>1</v>
      </c>
      <c r="K2914" t="str">
        <f>_xlfn.XLOOKUP(D2914, dim_channels!A:A, dim_channels!C:C, "Not Found")</f>
        <v>Direct</v>
      </c>
      <c r="L2914" t="str">
        <f>_xlfn.XLOOKUP(D2914, dim_channels!A:A, dim_channels!B:B, "Not Found")</f>
        <v>Direct Website</v>
      </c>
    </row>
    <row r="2915" spans="1:12" x14ac:dyDescent="0.2">
      <c r="A2915" s="3" t="s">
        <v>3351</v>
      </c>
      <c r="B2915" s="3" t="s">
        <v>653</v>
      </c>
      <c r="C2915" s="3" t="s">
        <v>983</v>
      </c>
      <c r="D2915" s="3" t="s">
        <v>169</v>
      </c>
      <c r="E2915" s="3" t="s">
        <v>34</v>
      </c>
      <c r="F2915" s="3">
        <v>4094.79</v>
      </c>
      <c r="G2915" s="3">
        <v>818.96</v>
      </c>
      <c r="H2915" s="3">
        <v>3275.83</v>
      </c>
      <c r="I2915" s="3" t="s">
        <v>41</v>
      </c>
      <c r="J2915" s="5">
        <v>1.250000763165366</v>
      </c>
      <c r="K2915" t="str">
        <f>_xlfn.XLOOKUP(D2915, dim_channels!A:A, dim_channels!C:C, "Not Found")</f>
        <v>GDS</v>
      </c>
      <c r="L2915" t="str">
        <f>_xlfn.XLOOKUP(D2915, dim_channels!A:A, dim_channels!B:B, "Not Found")</f>
        <v>GDS (Amadeus)</v>
      </c>
    </row>
    <row r="2916" spans="1:12" x14ac:dyDescent="0.2">
      <c r="A2916" s="2" t="s">
        <v>3352</v>
      </c>
      <c r="B2916" s="2" t="s">
        <v>234</v>
      </c>
      <c r="C2916" s="2" t="s">
        <v>443</v>
      </c>
      <c r="D2916" s="2" t="s">
        <v>52</v>
      </c>
      <c r="E2916" s="2" t="s">
        <v>34</v>
      </c>
      <c r="F2916" s="2">
        <v>11482.02</v>
      </c>
      <c r="G2916" s="2">
        <v>1377.84</v>
      </c>
      <c r="H2916" s="2">
        <v>10104.18</v>
      </c>
      <c r="I2916" s="2" t="s">
        <v>56</v>
      </c>
      <c r="J2916" s="4">
        <v>1.136363366448341</v>
      </c>
      <c r="K2916" t="str">
        <f>_xlfn.XLOOKUP(D2916, dim_channels!A:A, dim_channels!C:C, "Not Found")</f>
        <v>OTA</v>
      </c>
      <c r="L2916" t="str">
        <f>_xlfn.XLOOKUP(D2916, dim_channels!A:A, dim_channels!B:B, "Not Found")</f>
        <v>Agoda</v>
      </c>
    </row>
    <row r="2917" spans="1:12" x14ac:dyDescent="0.2">
      <c r="A2917" s="3" t="s">
        <v>3353</v>
      </c>
      <c r="B2917" s="3" t="s">
        <v>272</v>
      </c>
      <c r="C2917" s="3" t="s">
        <v>107</v>
      </c>
      <c r="D2917" s="3" t="s">
        <v>27</v>
      </c>
      <c r="E2917" s="3" t="s">
        <v>34</v>
      </c>
      <c r="F2917" s="3">
        <v>6071.87</v>
      </c>
      <c r="G2917" s="3">
        <v>1092.94</v>
      </c>
      <c r="H2917" s="3">
        <v>4978.93</v>
      </c>
      <c r="I2917" s="3" t="s">
        <v>29</v>
      </c>
      <c r="J2917" s="5">
        <v>1.2195130278995689</v>
      </c>
      <c r="K2917" t="str">
        <f>_xlfn.XLOOKUP(D2917, dim_channels!A:A, dim_channels!C:C, "Not Found")</f>
        <v>OTA</v>
      </c>
      <c r="L2917" t="str">
        <f>_xlfn.XLOOKUP(D2917, dim_channels!A:A, dim_channels!B:B, "Not Found")</f>
        <v>Expedia</v>
      </c>
    </row>
    <row r="2918" spans="1:12" x14ac:dyDescent="0.2">
      <c r="A2918" s="2" t="s">
        <v>3354</v>
      </c>
      <c r="B2918" s="2" t="s">
        <v>271</v>
      </c>
      <c r="C2918" s="2" t="s">
        <v>236</v>
      </c>
      <c r="D2918" s="2" t="s">
        <v>33</v>
      </c>
      <c r="E2918" s="2" t="s">
        <v>60</v>
      </c>
      <c r="F2918" s="2">
        <v>7593.26</v>
      </c>
      <c r="G2918" s="2">
        <v>0</v>
      </c>
      <c r="H2918" s="2">
        <v>7593.26</v>
      </c>
      <c r="I2918" s="2" t="s">
        <v>29</v>
      </c>
      <c r="J2918" s="4">
        <v>1</v>
      </c>
      <c r="K2918" t="str">
        <f>_xlfn.XLOOKUP(D2918, dim_channels!A:A, dim_channels!C:C, "Not Found")</f>
        <v>OTA</v>
      </c>
      <c r="L2918" t="str">
        <f>_xlfn.XLOOKUP(D2918, dim_channels!A:A, dim_channels!B:B, "Not Found")</f>
        <v>Booking.com</v>
      </c>
    </row>
    <row r="2919" spans="1:12" x14ac:dyDescent="0.2">
      <c r="A2919" s="3" t="s">
        <v>3355</v>
      </c>
      <c r="B2919" s="3" t="s">
        <v>226</v>
      </c>
      <c r="C2919" s="3" t="s">
        <v>100</v>
      </c>
      <c r="D2919" s="3" t="s">
        <v>52</v>
      </c>
      <c r="E2919" s="3" t="s">
        <v>60</v>
      </c>
      <c r="F2919" s="3">
        <v>4888.63</v>
      </c>
      <c r="G2919" s="3">
        <v>0</v>
      </c>
      <c r="H2919" s="3">
        <v>4888.63</v>
      </c>
      <c r="I2919" s="3" t="s">
        <v>29</v>
      </c>
      <c r="J2919" s="5">
        <v>1</v>
      </c>
      <c r="K2919" t="str">
        <f>_xlfn.XLOOKUP(D2919, dim_channels!A:A, dim_channels!C:C, "Not Found")</f>
        <v>OTA</v>
      </c>
      <c r="L2919" t="str">
        <f>_xlfn.XLOOKUP(D2919, dim_channels!A:A, dim_channels!B:B, "Not Found")</f>
        <v>Agoda</v>
      </c>
    </row>
    <row r="2920" spans="1:12" x14ac:dyDescent="0.2">
      <c r="A2920" s="2" t="s">
        <v>3356</v>
      </c>
      <c r="B2920" s="2" t="s">
        <v>423</v>
      </c>
      <c r="C2920" s="2" t="s">
        <v>269</v>
      </c>
      <c r="D2920" s="2" t="s">
        <v>33</v>
      </c>
      <c r="E2920" s="2" t="s">
        <v>34</v>
      </c>
      <c r="F2920" s="2">
        <v>9738.0300000000007</v>
      </c>
      <c r="G2920" s="2">
        <v>1460.7</v>
      </c>
      <c r="H2920" s="2">
        <v>8277.33</v>
      </c>
      <c r="I2920" s="2" t="s">
        <v>56</v>
      </c>
      <c r="J2920" s="4">
        <v>1.17646994864286</v>
      </c>
      <c r="K2920" t="str">
        <f>_xlfn.XLOOKUP(D2920, dim_channels!A:A, dim_channels!C:C, "Not Found")</f>
        <v>OTA</v>
      </c>
      <c r="L2920" t="str">
        <f>_xlfn.XLOOKUP(D2920, dim_channels!A:A, dim_channels!B:B, "Not Found")</f>
        <v>Booking.com</v>
      </c>
    </row>
    <row r="2921" spans="1:12" x14ac:dyDescent="0.2">
      <c r="A2921" s="3" t="s">
        <v>3357</v>
      </c>
      <c r="B2921" s="3" t="s">
        <v>602</v>
      </c>
      <c r="C2921" s="3" t="s">
        <v>475</v>
      </c>
      <c r="D2921" s="3" t="s">
        <v>52</v>
      </c>
      <c r="E2921" s="3" t="s">
        <v>34</v>
      </c>
      <c r="F2921" s="3">
        <v>8238.5499999999993</v>
      </c>
      <c r="G2921" s="3">
        <v>988.63</v>
      </c>
      <c r="H2921" s="3">
        <v>7249.92</v>
      </c>
      <c r="I2921" s="3" t="s">
        <v>29</v>
      </c>
      <c r="J2921" s="5">
        <v>1.1363642633298019</v>
      </c>
      <c r="K2921" t="str">
        <f>_xlfn.XLOOKUP(D2921, dim_channels!A:A, dim_channels!C:C, "Not Found")</f>
        <v>OTA</v>
      </c>
      <c r="L2921" t="str">
        <f>_xlfn.XLOOKUP(D2921, dim_channels!A:A, dim_channels!B:B, "Not Found")</f>
        <v>Agoda</v>
      </c>
    </row>
    <row r="2922" spans="1:12" x14ac:dyDescent="0.2">
      <c r="A2922" s="2" t="s">
        <v>3358</v>
      </c>
      <c r="B2922" s="2" t="s">
        <v>558</v>
      </c>
      <c r="C2922" s="2" t="s">
        <v>258</v>
      </c>
      <c r="D2922" s="2" t="s">
        <v>52</v>
      </c>
      <c r="E2922" s="2" t="s">
        <v>34</v>
      </c>
      <c r="F2922" s="2">
        <v>5814.89</v>
      </c>
      <c r="G2922" s="2">
        <v>697.79</v>
      </c>
      <c r="H2922" s="2">
        <v>5117.1000000000004</v>
      </c>
      <c r="I2922" s="2" t="s">
        <v>29</v>
      </c>
      <c r="J2922" s="4">
        <v>1.1363643469934139</v>
      </c>
      <c r="K2922" t="str">
        <f>_xlfn.XLOOKUP(D2922, dim_channels!A:A, dim_channels!C:C, "Not Found")</f>
        <v>OTA</v>
      </c>
      <c r="L2922" t="str">
        <f>_xlfn.XLOOKUP(D2922, dim_channels!A:A, dim_channels!B:B, "Not Found")</f>
        <v>Agoda</v>
      </c>
    </row>
    <row r="2923" spans="1:12" x14ac:dyDescent="0.2">
      <c r="A2923" s="3" t="s">
        <v>3359</v>
      </c>
      <c r="B2923" s="3" t="s">
        <v>460</v>
      </c>
      <c r="C2923" s="3" t="s">
        <v>220</v>
      </c>
      <c r="D2923" s="3" t="s">
        <v>114</v>
      </c>
      <c r="E2923" s="3" t="s">
        <v>46</v>
      </c>
      <c r="F2923" s="3">
        <v>7044.38</v>
      </c>
      <c r="G2923" s="3">
        <v>704.44</v>
      </c>
      <c r="H2923" s="3">
        <v>6339.94</v>
      </c>
      <c r="I2923" s="3" t="s">
        <v>29</v>
      </c>
      <c r="J2923" s="5">
        <v>1.1111114616226649</v>
      </c>
      <c r="K2923" t="str">
        <f>_xlfn.XLOOKUP(D2923, dim_channels!A:A, dim_channels!C:C, "Not Found")</f>
        <v>Offline</v>
      </c>
      <c r="L2923" t="str">
        <f>_xlfn.XLOOKUP(D2923, dim_channels!A:A, dim_channels!B:B, "Not Found")</f>
        <v>Travel Agency</v>
      </c>
    </row>
    <row r="2924" spans="1:12" x14ac:dyDescent="0.2">
      <c r="A2924" s="2" t="s">
        <v>3360</v>
      </c>
      <c r="B2924" s="2" t="s">
        <v>289</v>
      </c>
      <c r="C2924" s="2" t="s">
        <v>1278</v>
      </c>
      <c r="D2924" s="2" t="s">
        <v>33</v>
      </c>
      <c r="E2924" s="2" t="s">
        <v>34</v>
      </c>
      <c r="F2924" s="2">
        <v>6282.71</v>
      </c>
      <c r="G2924" s="2">
        <v>942.41</v>
      </c>
      <c r="H2924" s="2">
        <v>5340.3</v>
      </c>
      <c r="I2924" s="2" t="s">
        <v>56</v>
      </c>
      <c r="J2924" s="4">
        <v>1.1764713592869309</v>
      </c>
      <c r="K2924" t="str">
        <f>_xlfn.XLOOKUP(D2924, dim_channels!A:A, dim_channels!C:C, "Not Found")</f>
        <v>OTA</v>
      </c>
      <c r="L2924" t="str">
        <f>_xlfn.XLOOKUP(D2924, dim_channels!A:A, dim_channels!B:B, "Not Found")</f>
        <v>Booking.com</v>
      </c>
    </row>
    <row r="2925" spans="1:12" x14ac:dyDescent="0.2">
      <c r="A2925" s="3" t="s">
        <v>3361</v>
      </c>
      <c r="B2925" s="3" t="s">
        <v>612</v>
      </c>
      <c r="C2925" s="3" t="s">
        <v>590</v>
      </c>
      <c r="D2925" s="3" t="s">
        <v>52</v>
      </c>
      <c r="E2925" s="3" t="s">
        <v>34</v>
      </c>
      <c r="F2925" s="3">
        <v>4948.29</v>
      </c>
      <c r="G2925" s="3">
        <v>593.79</v>
      </c>
      <c r="H2925" s="3">
        <v>4354.5</v>
      </c>
      <c r="I2925" s="3" t="s">
        <v>29</v>
      </c>
      <c r="J2925" s="5">
        <v>1.136362383740958</v>
      </c>
      <c r="K2925" t="str">
        <f>_xlfn.XLOOKUP(D2925, dim_channels!A:A, dim_channels!C:C, "Not Found")</f>
        <v>OTA</v>
      </c>
      <c r="L2925" t="str">
        <f>_xlfn.XLOOKUP(D2925, dim_channels!A:A, dim_channels!B:B, "Not Found")</f>
        <v>Agoda</v>
      </c>
    </row>
    <row r="2926" spans="1:12" x14ac:dyDescent="0.2">
      <c r="A2926" s="2" t="s">
        <v>3362</v>
      </c>
      <c r="B2926" s="2" t="s">
        <v>184</v>
      </c>
      <c r="C2926" s="2" t="s">
        <v>799</v>
      </c>
      <c r="D2926" s="2" t="s">
        <v>64</v>
      </c>
      <c r="E2926" s="2" t="s">
        <v>28</v>
      </c>
      <c r="F2926" s="2">
        <v>17462.419999999998</v>
      </c>
      <c r="G2926" s="2">
        <v>0</v>
      </c>
      <c r="H2926" s="2">
        <v>17462.419999999998</v>
      </c>
      <c r="I2926" s="2" t="s">
        <v>29</v>
      </c>
      <c r="J2926" s="4">
        <v>1</v>
      </c>
      <c r="K2926" t="str">
        <f>_xlfn.XLOOKUP(D2926, dim_channels!A:A, dim_channels!C:C, "Not Found")</f>
        <v>Direct</v>
      </c>
      <c r="L2926" t="str">
        <f>_xlfn.XLOOKUP(D2926, dim_channels!A:A, dim_channels!B:B, "Not Found")</f>
        <v>Direct Website</v>
      </c>
    </row>
    <row r="2927" spans="1:12" x14ac:dyDescent="0.2">
      <c r="A2927" s="3" t="s">
        <v>3363</v>
      </c>
      <c r="B2927" s="3" t="s">
        <v>283</v>
      </c>
      <c r="C2927" s="3" t="s">
        <v>256</v>
      </c>
      <c r="D2927" s="3" t="s">
        <v>33</v>
      </c>
      <c r="E2927" s="3" t="s">
        <v>34</v>
      </c>
      <c r="F2927" s="3">
        <v>7160.58</v>
      </c>
      <c r="G2927" s="3">
        <v>1074.0899999999999</v>
      </c>
      <c r="H2927" s="3">
        <v>6086.49</v>
      </c>
      <c r="I2927" s="3" t="s">
        <v>41</v>
      </c>
      <c r="J2927" s="5">
        <v>1.17647116811167</v>
      </c>
      <c r="K2927" t="str">
        <f>_xlfn.XLOOKUP(D2927, dim_channels!A:A, dim_channels!C:C, "Not Found")</f>
        <v>OTA</v>
      </c>
      <c r="L2927" t="str">
        <f>_xlfn.XLOOKUP(D2927, dim_channels!A:A, dim_channels!B:B, "Not Found")</f>
        <v>Booking.com</v>
      </c>
    </row>
    <row r="2928" spans="1:12" x14ac:dyDescent="0.2">
      <c r="A2928" s="2" t="s">
        <v>3364</v>
      </c>
      <c r="B2928" s="2" t="s">
        <v>37</v>
      </c>
      <c r="C2928" s="2" t="s">
        <v>162</v>
      </c>
      <c r="D2928" s="2" t="s">
        <v>27</v>
      </c>
      <c r="E2928" s="2" t="s">
        <v>60</v>
      </c>
      <c r="F2928" s="2">
        <v>7384.55</v>
      </c>
      <c r="G2928" s="2">
        <v>0</v>
      </c>
      <c r="H2928" s="2">
        <v>7384.55</v>
      </c>
      <c r="I2928" s="2" t="s">
        <v>29</v>
      </c>
      <c r="J2928" s="4">
        <v>1</v>
      </c>
      <c r="K2928" t="str">
        <f>_xlfn.XLOOKUP(D2928, dim_channels!A:A, dim_channels!C:C, "Not Found")</f>
        <v>OTA</v>
      </c>
      <c r="L2928" t="str">
        <f>_xlfn.XLOOKUP(D2928, dim_channels!A:A, dim_channels!B:B, "Not Found")</f>
        <v>Expedia</v>
      </c>
    </row>
    <row r="2929" spans="1:12" x14ac:dyDescent="0.2">
      <c r="A2929" s="3" t="s">
        <v>3365</v>
      </c>
      <c r="B2929" s="3" t="s">
        <v>161</v>
      </c>
      <c r="C2929" s="3" t="s">
        <v>578</v>
      </c>
      <c r="D2929" s="3" t="s">
        <v>33</v>
      </c>
      <c r="E2929" s="3" t="s">
        <v>60</v>
      </c>
      <c r="F2929" s="3">
        <v>2695.52</v>
      </c>
      <c r="G2929" s="3">
        <v>0</v>
      </c>
      <c r="H2929" s="3">
        <v>2695.52</v>
      </c>
      <c r="I2929" s="3" t="s">
        <v>29</v>
      </c>
      <c r="J2929" s="5">
        <v>1</v>
      </c>
      <c r="K2929" t="str">
        <f>_xlfn.XLOOKUP(D2929, dim_channels!A:A, dim_channels!C:C, "Not Found")</f>
        <v>OTA</v>
      </c>
      <c r="L2929" t="str">
        <f>_xlfn.XLOOKUP(D2929, dim_channels!A:A, dim_channels!B:B, "Not Found")</f>
        <v>Booking.com</v>
      </c>
    </row>
    <row r="2930" spans="1:12" x14ac:dyDescent="0.2">
      <c r="A2930" s="2" t="s">
        <v>3366</v>
      </c>
      <c r="B2930" s="2" t="s">
        <v>159</v>
      </c>
      <c r="C2930" s="2" t="s">
        <v>127</v>
      </c>
      <c r="D2930" s="2" t="s">
        <v>52</v>
      </c>
      <c r="E2930" s="2" t="s">
        <v>34</v>
      </c>
      <c r="F2930" s="2">
        <v>19936.11</v>
      </c>
      <c r="G2930" s="2">
        <v>2392.33</v>
      </c>
      <c r="H2930" s="2">
        <v>17543.78</v>
      </c>
      <c r="I2930" s="2" t="s">
        <v>29</v>
      </c>
      <c r="J2930" s="4">
        <v>1.136363429089968</v>
      </c>
      <c r="K2930" t="str">
        <f>_xlfn.XLOOKUP(D2930, dim_channels!A:A, dim_channels!C:C, "Not Found")</f>
        <v>OTA</v>
      </c>
      <c r="L2930" t="str">
        <f>_xlfn.XLOOKUP(D2930, dim_channels!A:A, dim_channels!B:B, "Not Found")</f>
        <v>Agoda</v>
      </c>
    </row>
    <row r="2931" spans="1:12" x14ac:dyDescent="0.2">
      <c r="A2931" s="3" t="s">
        <v>3367</v>
      </c>
      <c r="B2931" s="3" t="s">
        <v>560</v>
      </c>
      <c r="C2931" s="3" t="s">
        <v>234</v>
      </c>
      <c r="D2931" s="3" t="s">
        <v>64</v>
      </c>
      <c r="E2931" s="3" t="s">
        <v>115</v>
      </c>
      <c r="F2931" s="3">
        <v>20077.57</v>
      </c>
      <c r="G2931" s="3">
        <v>0</v>
      </c>
      <c r="H2931" s="3">
        <v>20077.57</v>
      </c>
      <c r="I2931" s="3" t="s">
        <v>29</v>
      </c>
      <c r="J2931" s="5">
        <v>1</v>
      </c>
      <c r="K2931" t="str">
        <f>_xlfn.XLOOKUP(D2931, dim_channels!A:A, dim_channels!C:C, "Not Found")</f>
        <v>Direct</v>
      </c>
      <c r="L2931" t="str">
        <f>_xlfn.XLOOKUP(D2931, dim_channels!A:A, dim_channels!B:B, "Not Found")</f>
        <v>Direct Website</v>
      </c>
    </row>
    <row r="2932" spans="1:12" x14ac:dyDescent="0.2">
      <c r="A2932" s="2" t="s">
        <v>3368</v>
      </c>
      <c r="B2932" s="2" t="s">
        <v>416</v>
      </c>
      <c r="C2932" s="2" t="s">
        <v>143</v>
      </c>
      <c r="D2932" s="2" t="s">
        <v>33</v>
      </c>
      <c r="E2932" s="2" t="s">
        <v>28</v>
      </c>
      <c r="F2932" s="2">
        <v>6097.24</v>
      </c>
      <c r="G2932" s="2">
        <v>914.59</v>
      </c>
      <c r="H2932" s="2">
        <v>5182.6499999999996</v>
      </c>
      <c r="I2932" s="2" t="s">
        <v>41</v>
      </c>
      <c r="J2932" s="4">
        <v>1.17647149624227</v>
      </c>
      <c r="K2932" t="str">
        <f>_xlfn.XLOOKUP(D2932, dim_channels!A:A, dim_channels!C:C, "Not Found")</f>
        <v>OTA</v>
      </c>
      <c r="L2932" t="str">
        <f>_xlfn.XLOOKUP(D2932, dim_channels!A:A, dim_channels!B:B, "Not Found")</f>
        <v>Booking.com</v>
      </c>
    </row>
    <row r="2933" spans="1:12" x14ac:dyDescent="0.2">
      <c r="A2933" s="3" t="s">
        <v>3369</v>
      </c>
      <c r="B2933" s="3" t="s">
        <v>226</v>
      </c>
      <c r="C2933" s="3" t="s">
        <v>671</v>
      </c>
      <c r="D2933" s="3" t="s">
        <v>45</v>
      </c>
      <c r="E2933" s="3" t="s">
        <v>89</v>
      </c>
      <c r="F2933" s="3">
        <v>3244.24</v>
      </c>
      <c r="G2933" s="3">
        <v>0</v>
      </c>
      <c r="H2933" s="3">
        <v>3244.24</v>
      </c>
      <c r="I2933" s="3" t="s">
        <v>29</v>
      </c>
      <c r="J2933" s="5">
        <v>1</v>
      </c>
      <c r="K2933" t="str">
        <f>_xlfn.XLOOKUP(D2933, dim_channels!A:A, dim_channels!C:C, "Not Found")</f>
        <v>Corporate</v>
      </c>
      <c r="L2933" t="str">
        <f>_xlfn.XLOOKUP(D2933, dim_channels!A:A, dim_channels!B:B, "Not Found")</f>
        <v>Corporate Direct</v>
      </c>
    </row>
    <row r="2934" spans="1:12" x14ac:dyDescent="0.2">
      <c r="A2934" s="2" t="s">
        <v>3370</v>
      </c>
      <c r="B2934" s="2" t="s">
        <v>120</v>
      </c>
      <c r="C2934" s="2" t="s">
        <v>82</v>
      </c>
      <c r="D2934" s="2" t="s">
        <v>64</v>
      </c>
      <c r="E2934" s="2" t="s">
        <v>34</v>
      </c>
      <c r="F2934" s="2">
        <v>5228.3599999999997</v>
      </c>
      <c r="G2934" s="2">
        <v>0</v>
      </c>
      <c r="H2934" s="2">
        <v>5228.3599999999997</v>
      </c>
      <c r="I2934" s="2" t="s">
        <v>29</v>
      </c>
      <c r="J2934" s="4">
        <v>1</v>
      </c>
      <c r="K2934" t="str">
        <f>_xlfn.XLOOKUP(D2934, dim_channels!A:A, dim_channels!C:C, "Not Found")</f>
        <v>Direct</v>
      </c>
      <c r="L2934" t="str">
        <f>_xlfn.XLOOKUP(D2934, dim_channels!A:A, dim_channels!B:B, "Not Found")</f>
        <v>Direct Website</v>
      </c>
    </row>
    <row r="2935" spans="1:12" x14ac:dyDescent="0.2">
      <c r="A2935" s="3" t="s">
        <v>3371</v>
      </c>
      <c r="B2935" s="3" t="s">
        <v>126</v>
      </c>
      <c r="C2935" s="3" t="s">
        <v>26</v>
      </c>
      <c r="D2935" s="3" t="s">
        <v>64</v>
      </c>
      <c r="E2935" s="3" t="s">
        <v>34</v>
      </c>
      <c r="F2935" s="3">
        <v>13784.01</v>
      </c>
      <c r="G2935" s="3">
        <v>0</v>
      </c>
      <c r="H2935" s="3">
        <v>13784.01</v>
      </c>
      <c r="I2935" s="3" t="s">
        <v>29</v>
      </c>
      <c r="J2935" s="5">
        <v>1</v>
      </c>
      <c r="K2935" t="str">
        <f>_xlfn.XLOOKUP(D2935, dim_channels!A:A, dim_channels!C:C, "Not Found")</f>
        <v>Direct</v>
      </c>
      <c r="L2935" t="str">
        <f>_xlfn.XLOOKUP(D2935, dim_channels!A:A, dim_channels!B:B, "Not Found")</f>
        <v>Direct Website</v>
      </c>
    </row>
    <row r="2936" spans="1:12" x14ac:dyDescent="0.2">
      <c r="A2936" s="2" t="s">
        <v>3372</v>
      </c>
      <c r="B2936" s="2" t="s">
        <v>212</v>
      </c>
      <c r="C2936" s="2" t="s">
        <v>141</v>
      </c>
      <c r="D2936" s="2" t="s">
        <v>52</v>
      </c>
      <c r="E2936" s="2" t="s">
        <v>34</v>
      </c>
      <c r="F2936" s="2">
        <v>9316.77</v>
      </c>
      <c r="G2936" s="2">
        <v>1118.01</v>
      </c>
      <c r="H2936" s="2">
        <v>8198.76</v>
      </c>
      <c r="I2936" s="2" t="s">
        <v>29</v>
      </c>
      <c r="J2936" s="4">
        <v>1.136363303719099</v>
      </c>
      <c r="K2936" t="str">
        <f>_xlfn.XLOOKUP(D2936, dim_channels!A:A, dim_channels!C:C, "Not Found")</f>
        <v>OTA</v>
      </c>
      <c r="L2936" t="str">
        <f>_xlfn.XLOOKUP(D2936, dim_channels!A:A, dim_channels!B:B, "Not Found")</f>
        <v>Agoda</v>
      </c>
    </row>
    <row r="2937" spans="1:12" x14ac:dyDescent="0.2">
      <c r="A2937" s="3" t="s">
        <v>3373</v>
      </c>
      <c r="B2937" s="3" t="s">
        <v>467</v>
      </c>
      <c r="C2937" s="3" t="s">
        <v>312</v>
      </c>
      <c r="D2937" s="3" t="s">
        <v>33</v>
      </c>
      <c r="E2937" s="3" t="s">
        <v>28</v>
      </c>
      <c r="F2937" s="3">
        <v>2728.23</v>
      </c>
      <c r="G2937" s="3">
        <v>409.23</v>
      </c>
      <c r="H2937" s="3">
        <v>2319</v>
      </c>
      <c r="I2937" s="3" t="s">
        <v>41</v>
      </c>
      <c r="J2937" s="5">
        <v>1.1764683053040099</v>
      </c>
      <c r="K2937" t="str">
        <f>_xlfn.XLOOKUP(D2937, dim_channels!A:A, dim_channels!C:C, "Not Found")</f>
        <v>OTA</v>
      </c>
      <c r="L2937" t="str">
        <f>_xlfn.XLOOKUP(D2937, dim_channels!A:A, dim_channels!B:B, "Not Found")</f>
        <v>Booking.com</v>
      </c>
    </row>
    <row r="2938" spans="1:12" x14ac:dyDescent="0.2">
      <c r="A2938" s="2" t="s">
        <v>3374</v>
      </c>
      <c r="B2938" s="2" t="s">
        <v>100</v>
      </c>
      <c r="C2938" s="2" t="s">
        <v>465</v>
      </c>
      <c r="D2938" s="2" t="s">
        <v>52</v>
      </c>
      <c r="E2938" s="2" t="s">
        <v>60</v>
      </c>
      <c r="F2938" s="2">
        <v>5806.81</v>
      </c>
      <c r="G2938" s="2">
        <v>0</v>
      </c>
      <c r="H2938" s="2">
        <v>5806.81</v>
      </c>
      <c r="I2938" s="2" t="s">
        <v>41</v>
      </c>
      <c r="J2938" s="4">
        <v>1</v>
      </c>
      <c r="K2938" t="str">
        <f>_xlfn.XLOOKUP(D2938, dim_channels!A:A, dim_channels!C:C, "Not Found")</f>
        <v>OTA</v>
      </c>
      <c r="L2938" t="str">
        <f>_xlfn.XLOOKUP(D2938, dim_channels!A:A, dim_channels!B:B, "Not Found")</f>
        <v>Agoda</v>
      </c>
    </row>
    <row r="2939" spans="1:12" x14ac:dyDescent="0.2">
      <c r="A2939" s="3" t="s">
        <v>3375</v>
      </c>
      <c r="B2939" s="3" t="s">
        <v>983</v>
      </c>
      <c r="C2939" s="3" t="s">
        <v>917</v>
      </c>
      <c r="D2939" s="3" t="s">
        <v>33</v>
      </c>
      <c r="E2939" s="3" t="s">
        <v>28</v>
      </c>
      <c r="F2939" s="3">
        <v>4175.8999999999996</v>
      </c>
      <c r="G2939" s="3">
        <v>626.38</v>
      </c>
      <c r="H2939" s="3">
        <v>3549.52</v>
      </c>
      <c r="I2939" s="3" t="s">
        <v>56</v>
      </c>
      <c r="J2939" s="5">
        <v>1.17646893101039</v>
      </c>
      <c r="K2939" t="str">
        <f>_xlfn.XLOOKUP(D2939, dim_channels!A:A, dim_channels!C:C, "Not Found")</f>
        <v>OTA</v>
      </c>
      <c r="L2939" t="str">
        <f>_xlfn.XLOOKUP(D2939, dim_channels!A:A, dim_channels!B:B, "Not Found")</f>
        <v>Booking.com</v>
      </c>
    </row>
    <row r="2940" spans="1:12" x14ac:dyDescent="0.2">
      <c r="A2940" s="2" t="s">
        <v>3376</v>
      </c>
      <c r="B2940" s="2" t="s">
        <v>370</v>
      </c>
      <c r="C2940" s="2" t="s">
        <v>918</v>
      </c>
      <c r="D2940" s="2" t="s">
        <v>27</v>
      </c>
      <c r="E2940" s="2" t="s">
        <v>34</v>
      </c>
      <c r="F2940" s="2">
        <v>7751.63</v>
      </c>
      <c r="G2940" s="2">
        <v>1395.29</v>
      </c>
      <c r="H2940" s="2">
        <v>6356.34</v>
      </c>
      <c r="I2940" s="2" t="s">
        <v>29</v>
      </c>
      <c r="J2940" s="4">
        <v>1.2195115428060801</v>
      </c>
      <c r="K2940" t="str">
        <f>_xlfn.XLOOKUP(D2940, dim_channels!A:A, dim_channels!C:C, "Not Found")</f>
        <v>OTA</v>
      </c>
      <c r="L2940" t="str">
        <f>_xlfn.XLOOKUP(D2940, dim_channels!A:A, dim_channels!B:B, "Not Found")</f>
        <v>Expedia</v>
      </c>
    </row>
    <row r="2941" spans="1:12" x14ac:dyDescent="0.2">
      <c r="A2941" s="3" t="s">
        <v>3377</v>
      </c>
      <c r="B2941" s="3" t="s">
        <v>87</v>
      </c>
      <c r="C2941" s="3" t="s">
        <v>471</v>
      </c>
      <c r="D2941" s="3" t="s">
        <v>27</v>
      </c>
      <c r="E2941" s="3" t="s">
        <v>34</v>
      </c>
      <c r="F2941" s="3">
        <v>13818.6</v>
      </c>
      <c r="G2941" s="3">
        <v>2487.35</v>
      </c>
      <c r="H2941" s="3">
        <v>11331.25</v>
      </c>
      <c r="I2941" s="3" t="s">
        <v>29</v>
      </c>
      <c r="J2941" s="5">
        <v>1.2195124103695529</v>
      </c>
      <c r="K2941" t="str">
        <f>_xlfn.XLOOKUP(D2941, dim_channels!A:A, dim_channels!C:C, "Not Found")</f>
        <v>OTA</v>
      </c>
      <c r="L2941" t="str">
        <f>_xlfn.XLOOKUP(D2941, dim_channels!A:A, dim_channels!B:B, "Not Found")</f>
        <v>Expedia</v>
      </c>
    </row>
    <row r="2942" spans="1:12" x14ac:dyDescent="0.2">
      <c r="A2942" s="2" t="s">
        <v>3378</v>
      </c>
      <c r="B2942" s="2" t="s">
        <v>389</v>
      </c>
      <c r="C2942" s="2" t="s">
        <v>167</v>
      </c>
      <c r="D2942" s="2" t="s">
        <v>52</v>
      </c>
      <c r="E2942" s="2" t="s">
        <v>60</v>
      </c>
      <c r="F2942" s="2">
        <v>2400.27</v>
      </c>
      <c r="G2942" s="2">
        <v>0</v>
      </c>
      <c r="H2942" s="2">
        <v>2400.27</v>
      </c>
      <c r="I2942" s="2" t="s">
        <v>29</v>
      </c>
      <c r="J2942" s="4">
        <v>1</v>
      </c>
      <c r="K2942" t="str">
        <f>_xlfn.XLOOKUP(D2942, dim_channels!A:A, dim_channels!C:C, "Not Found")</f>
        <v>OTA</v>
      </c>
      <c r="L2942" t="str">
        <f>_xlfn.XLOOKUP(D2942, dim_channels!A:A, dim_channels!B:B, "Not Found")</f>
        <v>Agoda</v>
      </c>
    </row>
    <row r="2943" spans="1:12" x14ac:dyDescent="0.2">
      <c r="A2943" s="3" t="s">
        <v>3379</v>
      </c>
      <c r="B2943" s="3" t="s">
        <v>39</v>
      </c>
      <c r="C2943" s="3" t="s">
        <v>331</v>
      </c>
      <c r="D2943" s="3" t="s">
        <v>27</v>
      </c>
      <c r="E2943" s="3" t="s">
        <v>34</v>
      </c>
      <c r="F2943" s="3">
        <v>7068.3</v>
      </c>
      <c r="G2943" s="3">
        <v>1272.29</v>
      </c>
      <c r="H2943" s="3">
        <v>5796.01</v>
      </c>
      <c r="I2943" s="3" t="s">
        <v>56</v>
      </c>
      <c r="J2943" s="5">
        <v>1.2195113535000801</v>
      </c>
      <c r="K2943" t="str">
        <f>_xlfn.XLOOKUP(D2943, dim_channels!A:A, dim_channels!C:C, "Not Found")</f>
        <v>OTA</v>
      </c>
      <c r="L2943" t="str">
        <f>_xlfn.XLOOKUP(D2943, dim_channels!A:A, dim_channels!B:B, "Not Found")</f>
        <v>Expedia</v>
      </c>
    </row>
    <row r="2944" spans="1:12" x14ac:dyDescent="0.2">
      <c r="A2944" s="2" t="s">
        <v>3380</v>
      </c>
      <c r="B2944" s="2" t="s">
        <v>94</v>
      </c>
      <c r="C2944" s="2" t="s">
        <v>209</v>
      </c>
      <c r="D2944" s="2" t="s">
        <v>52</v>
      </c>
      <c r="E2944" s="2" t="s">
        <v>60</v>
      </c>
      <c r="F2944" s="2">
        <v>4849.3599999999997</v>
      </c>
      <c r="G2944" s="2">
        <v>0</v>
      </c>
      <c r="H2944" s="2">
        <v>4849.3599999999997</v>
      </c>
      <c r="I2944" s="2" t="s">
        <v>41</v>
      </c>
      <c r="J2944" s="4">
        <v>1</v>
      </c>
      <c r="K2944" t="str">
        <f>_xlfn.XLOOKUP(D2944, dim_channels!A:A, dim_channels!C:C, "Not Found")</f>
        <v>OTA</v>
      </c>
      <c r="L2944" t="str">
        <f>_xlfn.XLOOKUP(D2944, dim_channels!A:A, dim_channels!B:B, "Not Found")</f>
        <v>Agoda</v>
      </c>
    </row>
    <row r="2945" spans="1:12" x14ac:dyDescent="0.2">
      <c r="A2945" s="3" t="s">
        <v>3381</v>
      </c>
      <c r="B2945" s="3" t="s">
        <v>220</v>
      </c>
      <c r="C2945" s="3" t="s">
        <v>1110</v>
      </c>
      <c r="D2945" s="3" t="s">
        <v>33</v>
      </c>
      <c r="E2945" s="3" t="s">
        <v>60</v>
      </c>
      <c r="F2945" s="3">
        <v>9279.5499999999993</v>
      </c>
      <c r="G2945" s="3">
        <v>0</v>
      </c>
      <c r="H2945" s="3">
        <v>9279.5499999999993</v>
      </c>
      <c r="I2945" s="3" t="s">
        <v>41</v>
      </c>
      <c r="J2945" s="5">
        <v>1</v>
      </c>
      <c r="K2945" t="str">
        <f>_xlfn.XLOOKUP(D2945, dim_channels!A:A, dim_channels!C:C, "Not Found")</f>
        <v>OTA</v>
      </c>
      <c r="L2945" t="str">
        <f>_xlfn.XLOOKUP(D2945, dim_channels!A:A, dim_channels!B:B, "Not Found")</f>
        <v>Booking.com</v>
      </c>
    </row>
    <row r="2946" spans="1:12" x14ac:dyDescent="0.2">
      <c r="A2946" s="2" t="s">
        <v>3382</v>
      </c>
      <c r="B2946" s="2" t="s">
        <v>212</v>
      </c>
      <c r="C2946" s="2" t="s">
        <v>85</v>
      </c>
      <c r="D2946" s="2" t="s">
        <v>33</v>
      </c>
      <c r="E2946" s="2" t="s">
        <v>28</v>
      </c>
      <c r="F2946" s="2">
        <v>3199.58</v>
      </c>
      <c r="G2946" s="2">
        <v>479.94</v>
      </c>
      <c r="H2946" s="2">
        <v>2719.64</v>
      </c>
      <c r="I2946" s="2" t="s">
        <v>29</v>
      </c>
      <c r="J2946" s="4">
        <v>1.1764718859849099</v>
      </c>
      <c r="K2946" t="str">
        <f>_xlfn.XLOOKUP(D2946, dim_channels!A:A, dim_channels!C:C, "Not Found")</f>
        <v>OTA</v>
      </c>
      <c r="L2946" t="str">
        <f>_xlfn.XLOOKUP(D2946, dim_channels!A:A, dim_channels!B:B, "Not Found")</f>
        <v>Booking.com</v>
      </c>
    </row>
    <row r="2947" spans="1:12" x14ac:dyDescent="0.2">
      <c r="A2947" s="3" t="s">
        <v>3383</v>
      </c>
      <c r="B2947" s="3" t="s">
        <v>368</v>
      </c>
      <c r="C2947" s="3" t="s">
        <v>612</v>
      </c>
      <c r="D2947" s="3" t="s">
        <v>45</v>
      </c>
      <c r="E2947" s="3" t="s">
        <v>89</v>
      </c>
      <c r="F2947" s="3">
        <v>5832.37</v>
      </c>
      <c r="G2947" s="3">
        <v>0</v>
      </c>
      <c r="H2947" s="3">
        <v>5832.37</v>
      </c>
      <c r="I2947" s="3" t="s">
        <v>29</v>
      </c>
      <c r="J2947" s="5">
        <v>1</v>
      </c>
      <c r="K2947" t="str">
        <f>_xlfn.XLOOKUP(D2947, dim_channels!A:A, dim_channels!C:C, "Not Found")</f>
        <v>Corporate</v>
      </c>
      <c r="L2947" t="str">
        <f>_xlfn.XLOOKUP(D2947, dim_channels!A:A, dim_channels!B:B, "Not Found")</f>
        <v>Corporate Direct</v>
      </c>
    </row>
    <row r="2948" spans="1:12" x14ac:dyDescent="0.2">
      <c r="A2948" s="2" t="s">
        <v>3384</v>
      </c>
      <c r="B2948" s="2" t="s">
        <v>355</v>
      </c>
      <c r="C2948" s="2" t="s">
        <v>492</v>
      </c>
      <c r="D2948" s="2" t="s">
        <v>33</v>
      </c>
      <c r="E2948" s="2" t="s">
        <v>60</v>
      </c>
      <c r="F2948" s="2">
        <v>9925.83</v>
      </c>
      <c r="G2948" s="2">
        <v>0</v>
      </c>
      <c r="H2948" s="2">
        <v>9925.83</v>
      </c>
      <c r="I2948" s="2" t="s">
        <v>41</v>
      </c>
      <c r="J2948" s="4">
        <v>1</v>
      </c>
      <c r="K2948" t="str">
        <f>_xlfn.XLOOKUP(D2948, dim_channels!A:A, dim_channels!C:C, "Not Found")</f>
        <v>OTA</v>
      </c>
      <c r="L2948" t="str">
        <f>_xlfn.XLOOKUP(D2948, dim_channels!A:A, dim_channels!B:B, "Not Found")</f>
        <v>Booking.com</v>
      </c>
    </row>
    <row r="2949" spans="1:12" x14ac:dyDescent="0.2">
      <c r="A2949" s="3" t="s">
        <v>3385</v>
      </c>
      <c r="B2949" s="3" t="s">
        <v>232</v>
      </c>
      <c r="C2949" s="3" t="s">
        <v>141</v>
      </c>
      <c r="D2949" s="3" t="s">
        <v>114</v>
      </c>
      <c r="E2949" s="3" t="s">
        <v>115</v>
      </c>
      <c r="F2949" s="3">
        <v>3184.66</v>
      </c>
      <c r="G2949" s="3">
        <v>318.47000000000003</v>
      </c>
      <c r="H2949" s="3">
        <v>2866.19</v>
      </c>
      <c r="I2949" s="3" t="s">
        <v>29</v>
      </c>
      <c r="J2949" s="5">
        <v>1.1111126617565481</v>
      </c>
      <c r="K2949" t="str">
        <f>_xlfn.XLOOKUP(D2949, dim_channels!A:A, dim_channels!C:C, "Not Found")</f>
        <v>Offline</v>
      </c>
      <c r="L2949" t="str">
        <f>_xlfn.XLOOKUP(D2949, dim_channels!A:A, dim_channels!B:B, "Not Found")</f>
        <v>Travel Agency</v>
      </c>
    </row>
    <row r="2950" spans="1:12" x14ac:dyDescent="0.2">
      <c r="A2950" s="2" t="s">
        <v>3386</v>
      </c>
      <c r="B2950" s="2" t="s">
        <v>553</v>
      </c>
      <c r="C2950" s="2" t="s">
        <v>799</v>
      </c>
      <c r="D2950" s="2" t="s">
        <v>169</v>
      </c>
      <c r="E2950" s="2" t="s">
        <v>34</v>
      </c>
      <c r="F2950" s="2">
        <v>17536.22</v>
      </c>
      <c r="G2950" s="2">
        <v>3507.24</v>
      </c>
      <c r="H2950" s="2">
        <v>14028.98</v>
      </c>
      <c r="I2950" s="2" t="s">
        <v>41</v>
      </c>
      <c r="J2950" s="4">
        <v>1.249999643594901</v>
      </c>
      <c r="K2950" t="str">
        <f>_xlfn.XLOOKUP(D2950, dim_channels!A:A, dim_channels!C:C, "Not Found")</f>
        <v>GDS</v>
      </c>
      <c r="L2950" t="str">
        <f>_xlfn.XLOOKUP(D2950, dim_channels!A:A, dim_channels!B:B, "Not Found")</f>
        <v>GDS (Amadeus)</v>
      </c>
    </row>
    <row r="2951" spans="1:12" x14ac:dyDescent="0.2">
      <c r="A2951" s="3" t="s">
        <v>3387</v>
      </c>
      <c r="B2951" s="3" t="s">
        <v>135</v>
      </c>
      <c r="C2951" s="3" t="s">
        <v>40</v>
      </c>
      <c r="D2951" s="3" t="s">
        <v>206</v>
      </c>
      <c r="E2951" s="3" t="s">
        <v>207</v>
      </c>
      <c r="F2951" s="3">
        <v>4464.12</v>
      </c>
      <c r="G2951" s="3">
        <v>0</v>
      </c>
      <c r="H2951" s="3">
        <v>4464.12</v>
      </c>
      <c r="I2951" s="3" t="s">
        <v>29</v>
      </c>
      <c r="J2951" s="5">
        <v>1</v>
      </c>
      <c r="K2951" t="str">
        <f>_xlfn.XLOOKUP(D2951, dim_channels!A:A, dim_channels!C:C, "Not Found")</f>
        <v>Direct</v>
      </c>
      <c r="L2951" t="str">
        <f>_xlfn.XLOOKUP(D2951, dim_channels!A:A, dim_channels!B:B, "Not Found")</f>
        <v>Walk-in</v>
      </c>
    </row>
    <row r="2952" spans="1:12" x14ac:dyDescent="0.2">
      <c r="A2952" s="2" t="s">
        <v>3388</v>
      </c>
      <c r="B2952" s="2" t="s">
        <v>512</v>
      </c>
      <c r="C2952" s="2" t="s">
        <v>129</v>
      </c>
      <c r="D2952" s="2" t="s">
        <v>52</v>
      </c>
      <c r="E2952" s="2" t="s">
        <v>34</v>
      </c>
      <c r="F2952" s="2">
        <v>4119.45</v>
      </c>
      <c r="G2952" s="2">
        <v>494.33</v>
      </c>
      <c r="H2952" s="2">
        <v>3625.12</v>
      </c>
      <c r="I2952" s="2" t="s">
        <v>29</v>
      </c>
      <c r="J2952" s="4">
        <v>1.1363623824866489</v>
      </c>
      <c r="K2952" t="str">
        <f>_xlfn.XLOOKUP(D2952, dim_channels!A:A, dim_channels!C:C, "Not Found")</f>
        <v>OTA</v>
      </c>
      <c r="L2952" t="str">
        <f>_xlfn.XLOOKUP(D2952, dim_channels!A:A, dim_channels!B:B, "Not Found")</f>
        <v>Agoda</v>
      </c>
    </row>
    <row r="2953" spans="1:12" x14ac:dyDescent="0.2">
      <c r="A2953" s="3" t="s">
        <v>3389</v>
      </c>
      <c r="B2953" s="3" t="s">
        <v>256</v>
      </c>
      <c r="C2953" s="3" t="s">
        <v>548</v>
      </c>
      <c r="D2953" s="3" t="s">
        <v>52</v>
      </c>
      <c r="E2953" s="3" t="s">
        <v>34</v>
      </c>
      <c r="F2953" s="3">
        <v>6463.31</v>
      </c>
      <c r="G2953" s="3">
        <v>775.6</v>
      </c>
      <c r="H2953" s="3">
        <v>5687.71</v>
      </c>
      <c r="I2953" s="3" t="s">
        <v>29</v>
      </c>
      <c r="J2953" s="5">
        <v>1.13636419578354</v>
      </c>
      <c r="K2953" t="str">
        <f>_xlfn.XLOOKUP(D2953, dim_channels!A:A, dim_channels!C:C, "Not Found")</f>
        <v>OTA</v>
      </c>
      <c r="L2953" t="str">
        <f>_xlfn.XLOOKUP(D2953, dim_channels!A:A, dim_channels!B:B, "Not Found")</f>
        <v>Agoda</v>
      </c>
    </row>
    <row r="2954" spans="1:12" x14ac:dyDescent="0.2">
      <c r="A2954" s="2" t="s">
        <v>3390</v>
      </c>
      <c r="B2954" s="2" t="s">
        <v>274</v>
      </c>
      <c r="C2954" s="2" t="s">
        <v>310</v>
      </c>
      <c r="D2954" s="2" t="s">
        <v>64</v>
      </c>
      <c r="E2954" s="2" t="s">
        <v>34</v>
      </c>
      <c r="F2954" s="2">
        <v>15752.56</v>
      </c>
      <c r="G2954" s="2">
        <v>0</v>
      </c>
      <c r="H2954" s="2">
        <v>15752.56</v>
      </c>
      <c r="I2954" s="2" t="s">
        <v>29</v>
      </c>
      <c r="J2954" s="4">
        <v>1</v>
      </c>
      <c r="K2954" t="str">
        <f>_xlfn.XLOOKUP(D2954, dim_channels!A:A, dim_channels!C:C, "Not Found")</f>
        <v>Direct</v>
      </c>
      <c r="L2954" t="str">
        <f>_xlfn.XLOOKUP(D2954, dim_channels!A:A, dim_channels!B:B, "Not Found")</f>
        <v>Direct Website</v>
      </c>
    </row>
    <row r="2955" spans="1:12" x14ac:dyDescent="0.2">
      <c r="A2955" s="3" t="s">
        <v>3391</v>
      </c>
      <c r="B2955" s="3" t="s">
        <v>305</v>
      </c>
      <c r="C2955" s="3" t="s">
        <v>76</v>
      </c>
      <c r="D2955" s="3" t="s">
        <v>33</v>
      </c>
      <c r="E2955" s="3" t="s">
        <v>34</v>
      </c>
      <c r="F2955" s="3">
        <v>7886.83</v>
      </c>
      <c r="G2955" s="3">
        <v>1183.02</v>
      </c>
      <c r="H2955" s="3">
        <v>6703.81</v>
      </c>
      <c r="I2955" s="3" t="s">
        <v>29</v>
      </c>
      <c r="J2955" s="5">
        <v>1.176469798517559</v>
      </c>
      <c r="K2955" t="str">
        <f>_xlfn.XLOOKUP(D2955, dim_channels!A:A, dim_channels!C:C, "Not Found")</f>
        <v>OTA</v>
      </c>
      <c r="L2955" t="str">
        <f>_xlfn.XLOOKUP(D2955, dim_channels!A:A, dim_channels!B:B, "Not Found")</f>
        <v>Booking.com</v>
      </c>
    </row>
    <row r="2956" spans="1:12" x14ac:dyDescent="0.2">
      <c r="A2956" s="2" t="s">
        <v>3392</v>
      </c>
      <c r="B2956" s="2" t="s">
        <v>904</v>
      </c>
      <c r="C2956" s="2" t="s">
        <v>103</v>
      </c>
      <c r="D2956" s="2" t="s">
        <v>33</v>
      </c>
      <c r="E2956" s="2" t="s">
        <v>34</v>
      </c>
      <c r="F2956" s="2">
        <v>7495.16</v>
      </c>
      <c r="G2956" s="2">
        <v>1124.27</v>
      </c>
      <c r="H2956" s="2">
        <v>6370.89</v>
      </c>
      <c r="I2956" s="2" t="s">
        <v>29</v>
      </c>
      <c r="J2956" s="4">
        <v>1.1764698495814561</v>
      </c>
      <c r="K2956" t="str">
        <f>_xlfn.XLOOKUP(D2956, dim_channels!A:A, dim_channels!C:C, "Not Found")</f>
        <v>OTA</v>
      </c>
      <c r="L2956" t="str">
        <f>_xlfn.XLOOKUP(D2956, dim_channels!A:A, dim_channels!B:B, "Not Found")</f>
        <v>Booking.com</v>
      </c>
    </row>
    <row r="2957" spans="1:12" x14ac:dyDescent="0.2">
      <c r="A2957" s="3" t="s">
        <v>3393</v>
      </c>
      <c r="B2957" s="3" t="s">
        <v>712</v>
      </c>
      <c r="C2957" s="3" t="s">
        <v>371</v>
      </c>
      <c r="D2957" s="3" t="s">
        <v>114</v>
      </c>
      <c r="E2957" s="3" t="s">
        <v>115</v>
      </c>
      <c r="F2957" s="3">
        <v>3615.51</v>
      </c>
      <c r="G2957" s="3">
        <v>361.55</v>
      </c>
      <c r="H2957" s="3">
        <v>3253.96</v>
      </c>
      <c r="I2957" s="3" t="s">
        <v>29</v>
      </c>
      <c r="J2957" s="5">
        <v>1.1111107696468301</v>
      </c>
      <c r="K2957" t="str">
        <f>_xlfn.XLOOKUP(D2957, dim_channels!A:A, dim_channels!C:C, "Not Found")</f>
        <v>Offline</v>
      </c>
      <c r="L2957" t="str">
        <f>_xlfn.XLOOKUP(D2957, dim_channels!A:A, dim_channels!B:B, "Not Found")</f>
        <v>Travel Agency</v>
      </c>
    </row>
    <row r="2958" spans="1:12" x14ac:dyDescent="0.2">
      <c r="A2958" s="2" t="s">
        <v>3394</v>
      </c>
      <c r="B2958" s="2" t="s">
        <v>81</v>
      </c>
      <c r="C2958" s="2" t="s">
        <v>324</v>
      </c>
      <c r="D2958" s="2" t="s">
        <v>52</v>
      </c>
      <c r="E2958" s="2" t="s">
        <v>34</v>
      </c>
      <c r="F2958" s="2">
        <v>2673.46</v>
      </c>
      <c r="G2958" s="2">
        <v>320.82</v>
      </c>
      <c r="H2958" s="2">
        <v>2352.64</v>
      </c>
      <c r="I2958" s="2" t="s">
        <v>41</v>
      </c>
      <c r="J2958" s="4">
        <v>1.13636595484222</v>
      </c>
      <c r="K2958" t="str">
        <f>_xlfn.XLOOKUP(D2958, dim_channels!A:A, dim_channels!C:C, "Not Found")</f>
        <v>OTA</v>
      </c>
      <c r="L2958" t="str">
        <f>_xlfn.XLOOKUP(D2958, dim_channels!A:A, dim_channels!B:B, "Not Found")</f>
        <v>Agoda</v>
      </c>
    </row>
    <row r="2959" spans="1:12" x14ac:dyDescent="0.2">
      <c r="A2959" s="3" t="s">
        <v>3395</v>
      </c>
      <c r="B2959" s="3" t="s">
        <v>92</v>
      </c>
      <c r="C2959" s="3" t="s">
        <v>73</v>
      </c>
      <c r="D2959" s="3" t="s">
        <v>27</v>
      </c>
      <c r="E2959" s="3" t="s">
        <v>60</v>
      </c>
      <c r="F2959" s="3">
        <v>2430</v>
      </c>
      <c r="G2959" s="3">
        <v>0</v>
      </c>
      <c r="H2959" s="3">
        <v>2430</v>
      </c>
      <c r="I2959" s="3" t="s">
        <v>41</v>
      </c>
      <c r="J2959" s="5">
        <v>1</v>
      </c>
      <c r="K2959" t="str">
        <f>_xlfn.XLOOKUP(D2959, dim_channels!A:A, dim_channels!C:C, "Not Found")</f>
        <v>OTA</v>
      </c>
      <c r="L2959" t="str">
        <f>_xlfn.XLOOKUP(D2959, dim_channels!A:A, dim_channels!B:B, "Not Found")</f>
        <v>Expedia</v>
      </c>
    </row>
    <row r="2960" spans="1:12" x14ac:dyDescent="0.2">
      <c r="A2960" s="2" t="s">
        <v>3396</v>
      </c>
      <c r="B2960" s="2" t="s">
        <v>619</v>
      </c>
      <c r="C2960" s="2" t="s">
        <v>451</v>
      </c>
      <c r="D2960" s="2" t="s">
        <v>27</v>
      </c>
      <c r="E2960" s="2" t="s">
        <v>34</v>
      </c>
      <c r="F2960" s="2">
        <v>9175.82</v>
      </c>
      <c r="G2960" s="2">
        <v>1651.65</v>
      </c>
      <c r="H2960" s="2">
        <v>7524.17</v>
      </c>
      <c r="I2960" s="2" t="s">
        <v>56</v>
      </c>
      <c r="J2960" s="4">
        <v>1.2195125841122669</v>
      </c>
      <c r="K2960" t="str">
        <f>_xlfn.XLOOKUP(D2960, dim_channels!A:A, dim_channels!C:C, "Not Found")</f>
        <v>OTA</v>
      </c>
      <c r="L2960" t="str">
        <f>_xlfn.XLOOKUP(D2960, dim_channels!A:A, dim_channels!B:B, "Not Found")</f>
        <v>Expedia</v>
      </c>
    </row>
    <row r="2961" spans="1:12" x14ac:dyDescent="0.2">
      <c r="A2961" s="3" t="s">
        <v>3397</v>
      </c>
      <c r="B2961" s="3" t="s">
        <v>326</v>
      </c>
      <c r="C2961" s="3" t="s">
        <v>294</v>
      </c>
      <c r="D2961" s="3" t="s">
        <v>64</v>
      </c>
      <c r="E2961" s="3" t="s">
        <v>28</v>
      </c>
      <c r="F2961" s="3">
        <v>3774.09</v>
      </c>
      <c r="G2961" s="3">
        <v>0</v>
      </c>
      <c r="H2961" s="3">
        <v>3774.09</v>
      </c>
      <c r="I2961" s="3" t="s">
        <v>29</v>
      </c>
      <c r="J2961" s="5">
        <v>1</v>
      </c>
      <c r="K2961" t="str">
        <f>_xlfn.XLOOKUP(D2961, dim_channels!A:A, dim_channels!C:C, "Not Found")</f>
        <v>Direct</v>
      </c>
      <c r="L2961" t="str">
        <f>_xlfn.XLOOKUP(D2961, dim_channels!A:A, dim_channels!B:B, "Not Found")</f>
        <v>Direct Website</v>
      </c>
    </row>
    <row r="2962" spans="1:12" x14ac:dyDescent="0.2">
      <c r="A2962" s="2" t="s">
        <v>3398</v>
      </c>
      <c r="B2962" s="2" t="s">
        <v>244</v>
      </c>
      <c r="C2962" s="2" t="s">
        <v>126</v>
      </c>
      <c r="D2962" s="2" t="s">
        <v>27</v>
      </c>
      <c r="E2962" s="2" t="s">
        <v>28</v>
      </c>
      <c r="F2962" s="2">
        <v>2710.88</v>
      </c>
      <c r="G2962" s="2">
        <v>487.96</v>
      </c>
      <c r="H2962" s="2">
        <v>2222.92</v>
      </c>
      <c r="I2962" s="2" t="s">
        <v>41</v>
      </c>
      <c r="J2962" s="4">
        <v>1.2195130728951109</v>
      </c>
      <c r="K2962" t="str">
        <f>_xlfn.XLOOKUP(D2962, dim_channels!A:A, dim_channels!C:C, "Not Found")</f>
        <v>OTA</v>
      </c>
      <c r="L2962" t="str">
        <f>_xlfn.XLOOKUP(D2962, dim_channels!A:A, dim_channels!B:B, "Not Found")</f>
        <v>Expedia</v>
      </c>
    </row>
    <row r="2963" spans="1:12" x14ac:dyDescent="0.2">
      <c r="A2963" s="3" t="s">
        <v>3399</v>
      </c>
      <c r="B2963" s="3" t="s">
        <v>487</v>
      </c>
      <c r="C2963" s="3" t="s">
        <v>156</v>
      </c>
      <c r="D2963" s="3" t="s">
        <v>52</v>
      </c>
      <c r="E2963" s="3" t="s">
        <v>60</v>
      </c>
      <c r="F2963" s="3">
        <v>7114.98</v>
      </c>
      <c r="G2963" s="3">
        <v>0</v>
      </c>
      <c r="H2963" s="3">
        <v>7114.98</v>
      </c>
      <c r="I2963" s="3" t="s">
        <v>29</v>
      </c>
      <c r="J2963" s="5">
        <v>1</v>
      </c>
      <c r="K2963" t="str">
        <f>_xlfn.XLOOKUP(D2963, dim_channels!A:A, dim_channels!C:C, "Not Found")</f>
        <v>OTA</v>
      </c>
      <c r="L2963" t="str">
        <f>_xlfn.XLOOKUP(D2963, dim_channels!A:A, dim_channels!B:B, "Not Found")</f>
        <v>Agoda</v>
      </c>
    </row>
    <row r="2964" spans="1:12" x14ac:dyDescent="0.2">
      <c r="A2964" s="2" t="s">
        <v>3400</v>
      </c>
      <c r="B2964" s="2" t="s">
        <v>722</v>
      </c>
      <c r="C2964" s="2" t="s">
        <v>410</v>
      </c>
      <c r="D2964" s="2" t="s">
        <v>169</v>
      </c>
      <c r="E2964" s="2" t="s">
        <v>34</v>
      </c>
      <c r="F2964" s="2">
        <v>3509.85</v>
      </c>
      <c r="G2964" s="2">
        <v>701.97</v>
      </c>
      <c r="H2964" s="2">
        <v>2807.88</v>
      </c>
      <c r="I2964" s="2" t="s">
        <v>41</v>
      </c>
      <c r="J2964" s="4">
        <v>1.25</v>
      </c>
      <c r="K2964" t="str">
        <f>_xlfn.XLOOKUP(D2964, dim_channels!A:A, dim_channels!C:C, "Not Found")</f>
        <v>GDS</v>
      </c>
      <c r="L2964" t="str">
        <f>_xlfn.XLOOKUP(D2964, dim_channels!A:A, dim_channels!B:B, "Not Found")</f>
        <v>GDS (Amadeus)</v>
      </c>
    </row>
    <row r="2965" spans="1:12" x14ac:dyDescent="0.2">
      <c r="A2965" s="3" t="s">
        <v>3401</v>
      </c>
      <c r="B2965" s="3" t="s">
        <v>578</v>
      </c>
      <c r="C2965" s="3" t="s">
        <v>949</v>
      </c>
      <c r="D2965" s="3" t="s">
        <v>64</v>
      </c>
      <c r="E2965" s="3" t="s">
        <v>115</v>
      </c>
      <c r="F2965" s="3">
        <v>9150.1</v>
      </c>
      <c r="G2965" s="3">
        <v>0</v>
      </c>
      <c r="H2965" s="3">
        <v>9150.1</v>
      </c>
      <c r="I2965" s="3" t="s">
        <v>29</v>
      </c>
      <c r="J2965" s="5">
        <v>1</v>
      </c>
      <c r="K2965" t="str">
        <f>_xlfn.XLOOKUP(D2965, dim_channels!A:A, dim_channels!C:C, "Not Found")</f>
        <v>Direct</v>
      </c>
      <c r="L2965" t="str">
        <f>_xlfn.XLOOKUP(D2965, dim_channels!A:A, dim_channels!B:B, "Not Found")</f>
        <v>Direct Website</v>
      </c>
    </row>
    <row r="2966" spans="1:12" x14ac:dyDescent="0.2">
      <c r="A2966" s="2" t="s">
        <v>3402</v>
      </c>
      <c r="B2966" s="2" t="s">
        <v>630</v>
      </c>
      <c r="C2966" s="2" t="s">
        <v>516</v>
      </c>
      <c r="D2966" s="2" t="s">
        <v>27</v>
      </c>
      <c r="E2966" s="2" t="s">
        <v>60</v>
      </c>
      <c r="F2966" s="2">
        <v>3386.25</v>
      </c>
      <c r="G2966" s="2">
        <v>0</v>
      </c>
      <c r="H2966" s="2">
        <v>3386.25</v>
      </c>
      <c r="I2966" s="2" t="s">
        <v>56</v>
      </c>
      <c r="J2966" s="4">
        <v>1</v>
      </c>
      <c r="K2966" t="str">
        <f>_xlfn.XLOOKUP(D2966, dim_channels!A:A, dim_channels!C:C, "Not Found")</f>
        <v>OTA</v>
      </c>
      <c r="L2966" t="str">
        <f>_xlfn.XLOOKUP(D2966, dim_channels!A:A, dim_channels!B:B, "Not Found")</f>
        <v>Expedia</v>
      </c>
    </row>
    <row r="2967" spans="1:12" x14ac:dyDescent="0.2">
      <c r="A2967" s="3" t="s">
        <v>3403</v>
      </c>
      <c r="B2967" s="3" t="s">
        <v>1275</v>
      </c>
      <c r="C2967" s="3" t="s">
        <v>39</v>
      </c>
      <c r="D2967" s="3" t="s">
        <v>33</v>
      </c>
      <c r="E2967" s="3" t="s">
        <v>60</v>
      </c>
      <c r="F2967" s="3">
        <v>2513.2600000000002</v>
      </c>
      <c r="G2967" s="3">
        <v>0</v>
      </c>
      <c r="H2967" s="3">
        <v>2513.2600000000002</v>
      </c>
      <c r="I2967" s="3" t="s">
        <v>29</v>
      </c>
      <c r="J2967" s="5">
        <v>1</v>
      </c>
      <c r="K2967" t="str">
        <f>_xlfn.XLOOKUP(D2967, dim_channels!A:A, dim_channels!C:C, "Not Found")</f>
        <v>OTA</v>
      </c>
      <c r="L2967" t="str">
        <f>_xlfn.XLOOKUP(D2967, dim_channels!A:A, dim_channels!B:B, "Not Found")</f>
        <v>Booking.com</v>
      </c>
    </row>
    <row r="2968" spans="1:12" x14ac:dyDescent="0.2">
      <c r="A2968" s="2" t="s">
        <v>3404</v>
      </c>
      <c r="B2968" s="2" t="s">
        <v>562</v>
      </c>
      <c r="C2968" s="2" t="s">
        <v>705</v>
      </c>
      <c r="D2968" s="2" t="s">
        <v>206</v>
      </c>
      <c r="E2968" s="2" t="s">
        <v>207</v>
      </c>
      <c r="F2968" s="2">
        <v>17111.43</v>
      </c>
      <c r="G2968" s="2">
        <v>0</v>
      </c>
      <c r="H2968" s="2">
        <v>17111.43</v>
      </c>
      <c r="I2968" s="2" t="s">
        <v>29</v>
      </c>
      <c r="J2968" s="4">
        <v>1</v>
      </c>
      <c r="K2968" t="str">
        <f>_xlfn.XLOOKUP(D2968, dim_channels!A:A, dim_channels!C:C, "Not Found")</f>
        <v>Direct</v>
      </c>
      <c r="L2968" t="str">
        <f>_xlfn.XLOOKUP(D2968, dim_channels!A:A, dim_channels!B:B, "Not Found")</f>
        <v>Walk-in</v>
      </c>
    </row>
    <row r="2969" spans="1:12" x14ac:dyDescent="0.2">
      <c r="A2969" s="3" t="s">
        <v>3405</v>
      </c>
      <c r="B2969" s="3" t="s">
        <v>485</v>
      </c>
      <c r="C2969" s="3" t="s">
        <v>340</v>
      </c>
      <c r="D2969" s="3" t="s">
        <v>52</v>
      </c>
      <c r="E2969" s="3" t="s">
        <v>34</v>
      </c>
      <c r="F2969" s="3">
        <v>2469.65</v>
      </c>
      <c r="G2969" s="3">
        <v>296.36</v>
      </c>
      <c r="H2969" s="3">
        <v>2173.29</v>
      </c>
      <c r="I2969" s="3" t="s">
        <v>29</v>
      </c>
      <c r="J2969" s="5">
        <v>1.136364682117895</v>
      </c>
      <c r="K2969" t="str">
        <f>_xlfn.XLOOKUP(D2969, dim_channels!A:A, dim_channels!C:C, "Not Found")</f>
        <v>OTA</v>
      </c>
      <c r="L2969" t="str">
        <f>_xlfn.XLOOKUP(D2969, dim_channels!A:A, dim_channels!B:B, "Not Found")</f>
        <v>Agoda</v>
      </c>
    </row>
    <row r="2970" spans="1:12" x14ac:dyDescent="0.2">
      <c r="A2970" s="2" t="s">
        <v>3406</v>
      </c>
      <c r="B2970" s="2" t="s">
        <v>189</v>
      </c>
      <c r="C2970" s="2" t="s">
        <v>485</v>
      </c>
      <c r="D2970" s="2" t="s">
        <v>52</v>
      </c>
      <c r="E2970" s="2" t="s">
        <v>60</v>
      </c>
      <c r="F2970" s="2">
        <v>5864</v>
      </c>
      <c r="G2970" s="2">
        <v>0</v>
      </c>
      <c r="H2970" s="2">
        <v>5864</v>
      </c>
      <c r="I2970" s="2" t="s">
        <v>29</v>
      </c>
      <c r="J2970" s="4">
        <v>1</v>
      </c>
      <c r="K2970" t="str">
        <f>_xlfn.XLOOKUP(D2970, dim_channels!A:A, dim_channels!C:C, "Not Found")</f>
        <v>OTA</v>
      </c>
      <c r="L2970" t="str">
        <f>_xlfn.XLOOKUP(D2970, dim_channels!A:A, dim_channels!B:B, "Not Found")</f>
        <v>Agoda</v>
      </c>
    </row>
    <row r="2971" spans="1:12" x14ac:dyDescent="0.2">
      <c r="A2971" s="3" t="s">
        <v>3407</v>
      </c>
      <c r="B2971" s="3" t="s">
        <v>238</v>
      </c>
      <c r="C2971" s="3" t="s">
        <v>285</v>
      </c>
      <c r="D2971" s="3" t="s">
        <v>52</v>
      </c>
      <c r="E2971" s="3" t="s">
        <v>60</v>
      </c>
      <c r="F2971" s="3">
        <v>2627.89</v>
      </c>
      <c r="G2971" s="3">
        <v>0</v>
      </c>
      <c r="H2971" s="3">
        <v>2627.89</v>
      </c>
      <c r="I2971" s="3" t="s">
        <v>29</v>
      </c>
      <c r="J2971" s="5">
        <v>1</v>
      </c>
      <c r="K2971" t="str">
        <f>_xlfn.XLOOKUP(D2971, dim_channels!A:A, dim_channels!C:C, "Not Found")</f>
        <v>OTA</v>
      </c>
      <c r="L2971" t="str">
        <f>_xlfn.XLOOKUP(D2971, dim_channels!A:A, dim_channels!B:B, "Not Found")</f>
        <v>Agoda</v>
      </c>
    </row>
    <row r="2972" spans="1:12" x14ac:dyDescent="0.2">
      <c r="A2972" s="2" t="s">
        <v>3408</v>
      </c>
      <c r="B2972" s="2" t="s">
        <v>151</v>
      </c>
      <c r="C2972" s="2" t="s">
        <v>458</v>
      </c>
      <c r="D2972" s="2" t="s">
        <v>27</v>
      </c>
      <c r="E2972" s="2" t="s">
        <v>34</v>
      </c>
      <c r="F2972" s="2">
        <v>12558.88</v>
      </c>
      <c r="G2972" s="2">
        <v>2260.6</v>
      </c>
      <c r="H2972" s="2">
        <v>10298.280000000001</v>
      </c>
      <c r="I2972" s="2" t="s">
        <v>56</v>
      </c>
      <c r="J2972" s="4">
        <v>1.2195123845923781</v>
      </c>
      <c r="K2972" t="str">
        <f>_xlfn.XLOOKUP(D2972, dim_channels!A:A, dim_channels!C:C, "Not Found")</f>
        <v>OTA</v>
      </c>
      <c r="L2972" t="str">
        <f>_xlfn.XLOOKUP(D2972, dim_channels!A:A, dim_channels!B:B, "Not Found")</f>
        <v>Expedia</v>
      </c>
    </row>
    <row r="2973" spans="1:12" x14ac:dyDescent="0.2">
      <c r="A2973" s="3" t="s">
        <v>3409</v>
      </c>
      <c r="B2973" s="3" t="s">
        <v>331</v>
      </c>
      <c r="C2973" s="3" t="s">
        <v>100</v>
      </c>
      <c r="D2973" s="3" t="s">
        <v>27</v>
      </c>
      <c r="E2973" s="3" t="s">
        <v>28</v>
      </c>
      <c r="F2973" s="3">
        <v>7472.03</v>
      </c>
      <c r="G2973" s="3">
        <v>1344.97</v>
      </c>
      <c r="H2973" s="3">
        <v>6127.06</v>
      </c>
      <c r="I2973" s="3" t="s">
        <v>41</v>
      </c>
      <c r="J2973" s="5">
        <v>1.219513110692567</v>
      </c>
      <c r="K2973" t="str">
        <f>_xlfn.XLOOKUP(D2973, dim_channels!A:A, dim_channels!C:C, "Not Found")</f>
        <v>OTA</v>
      </c>
      <c r="L2973" t="str">
        <f>_xlfn.XLOOKUP(D2973, dim_channels!A:A, dim_channels!B:B, "Not Found")</f>
        <v>Expedia</v>
      </c>
    </row>
    <row r="2974" spans="1:12" x14ac:dyDescent="0.2">
      <c r="A2974" s="2" t="s">
        <v>3410</v>
      </c>
      <c r="B2974" s="2" t="s">
        <v>158</v>
      </c>
      <c r="C2974" s="2" t="s">
        <v>875</v>
      </c>
      <c r="D2974" s="2" t="s">
        <v>52</v>
      </c>
      <c r="E2974" s="2" t="s">
        <v>34</v>
      </c>
      <c r="F2974" s="2">
        <v>10320.89</v>
      </c>
      <c r="G2974" s="2">
        <v>1238.51</v>
      </c>
      <c r="H2974" s="2">
        <v>9082.3799999999992</v>
      </c>
      <c r="I2974" s="2" t="s">
        <v>29</v>
      </c>
      <c r="J2974" s="4">
        <v>1.1363640367392689</v>
      </c>
      <c r="K2974" t="str">
        <f>_xlfn.XLOOKUP(D2974, dim_channels!A:A, dim_channels!C:C, "Not Found")</f>
        <v>OTA</v>
      </c>
      <c r="L2974" t="str">
        <f>_xlfn.XLOOKUP(D2974, dim_channels!A:A, dim_channels!B:B, "Not Found")</f>
        <v>Agoda</v>
      </c>
    </row>
    <row r="2975" spans="1:12" x14ac:dyDescent="0.2">
      <c r="A2975" s="3" t="s">
        <v>3411</v>
      </c>
      <c r="B2975" s="3" t="s">
        <v>420</v>
      </c>
      <c r="C2975" s="3" t="s">
        <v>271</v>
      </c>
      <c r="D2975" s="3" t="s">
        <v>52</v>
      </c>
      <c r="E2975" s="3" t="s">
        <v>60</v>
      </c>
      <c r="F2975" s="3">
        <v>11002.52</v>
      </c>
      <c r="G2975" s="3">
        <v>0</v>
      </c>
      <c r="H2975" s="3">
        <v>11002.52</v>
      </c>
      <c r="I2975" s="3" t="s">
        <v>29</v>
      </c>
      <c r="J2975" s="5">
        <v>1</v>
      </c>
      <c r="K2975" t="str">
        <f>_xlfn.XLOOKUP(D2975, dim_channels!A:A, dim_channels!C:C, "Not Found")</f>
        <v>OTA</v>
      </c>
      <c r="L2975" t="str">
        <f>_xlfn.XLOOKUP(D2975, dim_channels!A:A, dim_channels!B:B, "Not Found")</f>
        <v>Agoda</v>
      </c>
    </row>
    <row r="2976" spans="1:12" x14ac:dyDescent="0.2">
      <c r="A2976" s="2" t="s">
        <v>3412</v>
      </c>
      <c r="B2976" s="2" t="s">
        <v>449</v>
      </c>
      <c r="C2976" s="2" t="s">
        <v>416</v>
      </c>
      <c r="D2976" s="2" t="s">
        <v>52</v>
      </c>
      <c r="E2976" s="2" t="s">
        <v>60</v>
      </c>
      <c r="F2976" s="2">
        <v>8511.16</v>
      </c>
      <c r="G2976" s="2">
        <v>0</v>
      </c>
      <c r="H2976" s="2">
        <v>8511.16</v>
      </c>
      <c r="I2976" s="2" t="s">
        <v>29</v>
      </c>
      <c r="J2976" s="4">
        <v>1</v>
      </c>
      <c r="K2976" t="str">
        <f>_xlfn.XLOOKUP(D2976, dim_channels!A:A, dim_channels!C:C, "Not Found")</f>
        <v>OTA</v>
      </c>
      <c r="L2976" t="str">
        <f>_xlfn.XLOOKUP(D2976, dim_channels!A:A, dim_channels!B:B, "Not Found")</f>
        <v>Agoda</v>
      </c>
    </row>
    <row r="2977" spans="1:12" x14ac:dyDescent="0.2">
      <c r="A2977" s="3" t="s">
        <v>3413</v>
      </c>
      <c r="B2977" s="3" t="s">
        <v>778</v>
      </c>
      <c r="C2977" s="3" t="s">
        <v>794</v>
      </c>
      <c r="D2977" s="3" t="s">
        <v>52</v>
      </c>
      <c r="E2977" s="3" t="s">
        <v>34</v>
      </c>
      <c r="F2977" s="3">
        <v>9352.27</v>
      </c>
      <c r="G2977" s="3">
        <v>1122.27</v>
      </c>
      <c r="H2977" s="3">
        <v>8230</v>
      </c>
      <c r="I2977" s="3" t="s">
        <v>41</v>
      </c>
      <c r="J2977" s="5">
        <v>1.1363633049817741</v>
      </c>
      <c r="K2977" t="str">
        <f>_xlfn.XLOOKUP(D2977, dim_channels!A:A, dim_channels!C:C, "Not Found")</f>
        <v>OTA</v>
      </c>
      <c r="L2977" t="str">
        <f>_xlfn.XLOOKUP(D2977, dim_channels!A:A, dim_channels!B:B, "Not Found")</f>
        <v>Agoda</v>
      </c>
    </row>
    <row r="2978" spans="1:12" x14ac:dyDescent="0.2">
      <c r="A2978" s="2" t="s">
        <v>3414</v>
      </c>
      <c r="B2978" s="2" t="s">
        <v>509</v>
      </c>
      <c r="C2978" s="2" t="s">
        <v>456</v>
      </c>
      <c r="D2978" s="2" t="s">
        <v>45</v>
      </c>
      <c r="E2978" s="2" t="s">
        <v>89</v>
      </c>
      <c r="F2978" s="2">
        <v>2989.39</v>
      </c>
      <c r="G2978" s="2">
        <v>0</v>
      </c>
      <c r="H2978" s="2">
        <v>2989.39</v>
      </c>
      <c r="I2978" s="2" t="s">
        <v>29</v>
      </c>
      <c r="J2978" s="4">
        <v>1</v>
      </c>
      <c r="K2978" t="str">
        <f>_xlfn.XLOOKUP(D2978, dim_channels!A:A, dim_channels!C:C, "Not Found")</f>
        <v>Corporate</v>
      </c>
      <c r="L2978" t="str">
        <f>_xlfn.XLOOKUP(D2978, dim_channels!A:A, dim_channels!B:B, "Not Found")</f>
        <v>Corporate Direct</v>
      </c>
    </row>
    <row r="2979" spans="1:12" x14ac:dyDescent="0.2">
      <c r="A2979" s="3" t="s">
        <v>3415</v>
      </c>
      <c r="B2979" s="3" t="s">
        <v>551</v>
      </c>
      <c r="C2979" s="3" t="s">
        <v>202</v>
      </c>
      <c r="D2979" s="3" t="s">
        <v>27</v>
      </c>
      <c r="E2979" s="3" t="s">
        <v>60</v>
      </c>
      <c r="F2979" s="3">
        <v>3231.08</v>
      </c>
      <c r="G2979" s="3">
        <v>0</v>
      </c>
      <c r="H2979" s="3">
        <v>3231.08</v>
      </c>
      <c r="I2979" s="3" t="s">
        <v>29</v>
      </c>
      <c r="J2979" s="5">
        <v>1</v>
      </c>
      <c r="K2979" t="str">
        <f>_xlfn.XLOOKUP(D2979, dim_channels!A:A, dim_channels!C:C, "Not Found")</f>
        <v>OTA</v>
      </c>
      <c r="L2979" t="str">
        <f>_xlfn.XLOOKUP(D2979, dim_channels!A:A, dim_channels!B:B, "Not Found")</f>
        <v>Expedia</v>
      </c>
    </row>
    <row r="2980" spans="1:12" x14ac:dyDescent="0.2">
      <c r="A2980" s="2" t="s">
        <v>3416</v>
      </c>
      <c r="B2980" s="2" t="s">
        <v>749</v>
      </c>
      <c r="C2980" s="2" t="s">
        <v>103</v>
      </c>
      <c r="D2980" s="2" t="s">
        <v>33</v>
      </c>
      <c r="E2980" s="2" t="s">
        <v>28</v>
      </c>
      <c r="F2980" s="2">
        <v>6103.83</v>
      </c>
      <c r="G2980" s="2">
        <v>915.57</v>
      </c>
      <c r="H2980" s="2">
        <v>5188.26</v>
      </c>
      <c r="I2980" s="2" t="s">
        <v>41</v>
      </c>
      <c r="J2980" s="4">
        <v>1.1764695678319901</v>
      </c>
      <c r="K2980" t="str">
        <f>_xlfn.XLOOKUP(D2980, dim_channels!A:A, dim_channels!C:C, "Not Found")</f>
        <v>OTA</v>
      </c>
      <c r="L2980" t="str">
        <f>_xlfn.XLOOKUP(D2980, dim_channels!A:A, dim_channels!B:B, "Not Found")</f>
        <v>Booking.com</v>
      </c>
    </row>
    <row r="2981" spans="1:12" x14ac:dyDescent="0.2">
      <c r="A2981" s="3" t="s">
        <v>3417</v>
      </c>
      <c r="B2981" s="3" t="s">
        <v>195</v>
      </c>
      <c r="C2981" s="3" t="s">
        <v>118</v>
      </c>
      <c r="D2981" s="3" t="s">
        <v>33</v>
      </c>
      <c r="E2981" s="3" t="s">
        <v>28</v>
      </c>
      <c r="F2981" s="3">
        <v>11464.16</v>
      </c>
      <c r="G2981" s="3">
        <v>1719.62</v>
      </c>
      <c r="H2981" s="3">
        <v>9744.5400000000009</v>
      </c>
      <c r="I2981" s="3" t="s">
        <v>29</v>
      </c>
      <c r="J2981" s="5">
        <v>1.176470105310256</v>
      </c>
      <c r="K2981" t="str">
        <f>_xlfn.XLOOKUP(D2981, dim_channels!A:A, dim_channels!C:C, "Not Found")</f>
        <v>OTA</v>
      </c>
      <c r="L2981" t="str">
        <f>_xlfn.XLOOKUP(D2981, dim_channels!A:A, dim_channels!B:B, "Not Found")</f>
        <v>Booking.com</v>
      </c>
    </row>
    <row r="2982" spans="1:12" x14ac:dyDescent="0.2">
      <c r="A2982" s="2" t="s">
        <v>3418</v>
      </c>
      <c r="B2982" s="2" t="s">
        <v>426</v>
      </c>
      <c r="C2982" s="2" t="s">
        <v>813</v>
      </c>
      <c r="D2982" s="2" t="s">
        <v>27</v>
      </c>
      <c r="E2982" s="2" t="s">
        <v>28</v>
      </c>
      <c r="F2982" s="2">
        <v>3945.73</v>
      </c>
      <c r="G2982" s="2">
        <v>710.23</v>
      </c>
      <c r="H2982" s="2">
        <v>3235.5</v>
      </c>
      <c r="I2982" s="2" t="s">
        <v>41</v>
      </c>
      <c r="J2982" s="4">
        <v>1.2195116674393449</v>
      </c>
      <c r="K2982" t="str">
        <f>_xlfn.XLOOKUP(D2982, dim_channels!A:A, dim_channels!C:C, "Not Found")</f>
        <v>OTA</v>
      </c>
      <c r="L2982" t="str">
        <f>_xlfn.XLOOKUP(D2982, dim_channels!A:A, dim_channels!B:B, "Not Found")</f>
        <v>Expedia</v>
      </c>
    </row>
    <row r="2983" spans="1:12" x14ac:dyDescent="0.2">
      <c r="A2983" s="3" t="s">
        <v>3419</v>
      </c>
      <c r="B2983" s="3" t="s">
        <v>452</v>
      </c>
      <c r="C2983" s="3" t="s">
        <v>595</v>
      </c>
      <c r="D2983" s="3" t="s">
        <v>33</v>
      </c>
      <c r="E2983" s="3" t="s">
        <v>34</v>
      </c>
      <c r="F2983" s="3">
        <v>3360</v>
      </c>
      <c r="G2983" s="3">
        <v>504</v>
      </c>
      <c r="H2983" s="3">
        <v>2856</v>
      </c>
      <c r="I2983" s="3" t="s">
        <v>29</v>
      </c>
      <c r="J2983" s="5">
        <v>1.1764705882352939</v>
      </c>
      <c r="K2983" t="str">
        <f>_xlfn.XLOOKUP(D2983, dim_channels!A:A, dim_channels!C:C, "Not Found")</f>
        <v>OTA</v>
      </c>
      <c r="L2983" t="str">
        <f>_xlfn.XLOOKUP(D2983, dim_channels!A:A, dim_channels!B:B, "Not Found")</f>
        <v>Booking.com</v>
      </c>
    </row>
    <row r="2984" spans="1:12" x14ac:dyDescent="0.2">
      <c r="A2984" s="2" t="s">
        <v>3420</v>
      </c>
      <c r="B2984" s="2" t="s">
        <v>337</v>
      </c>
      <c r="C2984" s="2" t="s">
        <v>242</v>
      </c>
      <c r="D2984" s="2" t="s">
        <v>33</v>
      </c>
      <c r="E2984" s="2" t="s">
        <v>28</v>
      </c>
      <c r="F2984" s="2">
        <v>8183.17</v>
      </c>
      <c r="G2984" s="2">
        <v>1227.48</v>
      </c>
      <c r="H2984" s="2">
        <v>6955.69</v>
      </c>
      <c r="I2984" s="2" t="s">
        <v>41</v>
      </c>
      <c r="J2984" s="4">
        <v>1.176471349355708</v>
      </c>
      <c r="K2984" t="str">
        <f>_xlfn.XLOOKUP(D2984, dim_channels!A:A, dim_channels!C:C, "Not Found")</f>
        <v>OTA</v>
      </c>
      <c r="L2984" t="str">
        <f>_xlfn.XLOOKUP(D2984, dim_channels!A:A, dim_channels!B:B, "Not Found")</f>
        <v>Booking.com</v>
      </c>
    </row>
    <row r="2985" spans="1:12" x14ac:dyDescent="0.2">
      <c r="A2985" s="3" t="s">
        <v>3421</v>
      </c>
      <c r="B2985" s="3" t="s">
        <v>359</v>
      </c>
      <c r="C2985" s="3" t="s">
        <v>826</v>
      </c>
      <c r="D2985" s="3" t="s">
        <v>206</v>
      </c>
      <c r="E2985" s="3" t="s">
        <v>207</v>
      </c>
      <c r="F2985" s="3">
        <v>12443.27</v>
      </c>
      <c r="G2985" s="3">
        <v>0</v>
      </c>
      <c r="H2985" s="3">
        <v>12443.27</v>
      </c>
      <c r="I2985" s="3" t="s">
        <v>29</v>
      </c>
      <c r="J2985" s="5">
        <v>1</v>
      </c>
      <c r="K2985" t="str">
        <f>_xlfn.XLOOKUP(D2985, dim_channels!A:A, dim_channels!C:C, "Not Found")</f>
        <v>Direct</v>
      </c>
      <c r="L2985" t="str">
        <f>_xlfn.XLOOKUP(D2985, dim_channels!A:A, dim_channels!B:B, "Not Found")</f>
        <v>Walk-in</v>
      </c>
    </row>
    <row r="2986" spans="1:12" x14ac:dyDescent="0.2">
      <c r="A2986" s="2" t="s">
        <v>3422</v>
      </c>
      <c r="B2986" s="2" t="s">
        <v>685</v>
      </c>
      <c r="C2986" s="2" t="s">
        <v>106</v>
      </c>
      <c r="D2986" s="2" t="s">
        <v>33</v>
      </c>
      <c r="E2986" s="2" t="s">
        <v>34</v>
      </c>
      <c r="F2986" s="2">
        <v>18424.3</v>
      </c>
      <c r="G2986" s="2">
        <v>2763.64</v>
      </c>
      <c r="H2986" s="2">
        <v>15660.66</v>
      </c>
      <c r="I2986" s="2" t="s">
        <v>56</v>
      </c>
      <c r="J2986" s="4">
        <v>1.176470212621946</v>
      </c>
      <c r="K2986" t="str">
        <f>_xlfn.XLOOKUP(D2986, dim_channels!A:A, dim_channels!C:C, "Not Found")</f>
        <v>OTA</v>
      </c>
      <c r="L2986" t="str">
        <f>_xlfn.XLOOKUP(D2986, dim_channels!A:A, dim_channels!B:B, "Not Found")</f>
        <v>Booking.com</v>
      </c>
    </row>
    <row r="2987" spans="1:12" x14ac:dyDescent="0.2">
      <c r="A2987" s="3" t="s">
        <v>3423</v>
      </c>
      <c r="B2987" s="3" t="s">
        <v>543</v>
      </c>
      <c r="C2987" s="3" t="s">
        <v>753</v>
      </c>
      <c r="D2987" s="3" t="s">
        <v>33</v>
      </c>
      <c r="E2987" s="3" t="s">
        <v>34</v>
      </c>
      <c r="F2987" s="3">
        <v>2982.46</v>
      </c>
      <c r="G2987" s="3">
        <v>447.37</v>
      </c>
      <c r="H2987" s="3">
        <v>2535.09</v>
      </c>
      <c r="I2987" s="3" t="s">
        <v>29</v>
      </c>
      <c r="J2987" s="5">
        <v>1.1764710523097801</v>
      </c>
      <c r="K2987" t="str">
        <f>_xlfn.XLOOKUP(D2987, dim_channels!A:A, dim_channels!C:C, "Not Found")</f>
        <v>OTA</v>
      </c>
      <c r="L2987" t="str">
        <f>_xlfn.XLOOKUP(D2987, dim_channels!A:A, dim_channels!B:B, "Not Found")</f>
        <v>Booking.com</v>
      </c>
    </row>
    <row r="2988" spans="1:12" x14ac:dyDescent="0.2">
      <c r="A2988" s="2" t="s">
        <v>3424</v>
      </c>
      <c r="B2988" s="2" t="s">
        <v>393</v>
      </c>
      <c r="C2988" s="2" t="s">
        <v>501</v>
      </c>
      <c r="D2988" s="2" t="s">
        <v>33</v>
      </c>
      <c r="E2988" s="2" t="s">
        <v>60</v>
      </c>
      <c r="F2988" s="2">
        <v>9904.9500000000007</v>
      </c>
      <c r="G2988" s="2">
        <v>0</v>
      </c>
      <c r="H2988" s="2">
        <v>9904.9500000000007</v>
      </c>
      <c r="I2988" s="2" t="s">
        <v>29</v>
      </c>
      <c r="J2988" s="4">
        <v>1</v>
      </c>
      <c r="K2988" t="str">
        <f>_xlfn.XLOOKUP(D2988, dim_channels!A:A, dim_channels!C:C, "Not Found")</f>
        <v>OTA</v>
      </c>
      <c r="L2988" t="str">
        <f>_xlfn.XLOOKUP(D2988, dim_channels!A:A, dim_channels!B:B, "Not Found")</f>
        <v>Booking.com</v>
      </c>
    </row>
    <row r="2989" spans="1:12" x14ac:dyDescent="0.2">
      <c r="A2989" s="3" t="s">
        <v>3425</v>
      </c>
      <c r="B2989" s="3" t="s">
        <v>176</v>
      </c>
      <c r="C2989" s="3" t="s">
        <v>405</v>
      </c>
      <c r="D2989" s="3" t="s">
        <v>206</v>
      </c>
      <c r="E2989" s="3" t="s">
        <v>207</v>
      </c>
      <c r="F2989" s="3">
        <v>13902.62</v>
      </c>
      <c r="G2989" s="3">
        <v>0</v>
      </c>
      <c r="H2989" s="3">
        <v>13902.62</v>
      </c>
      <c r="I2989" s="3" t="s">
        <v>56</v>
      </c>
      <c r="J2989" s="5">
        <v>1</v>
      </c>
      <c r="K2989" t="str">
        <f>_xlfn.XLOOKUP(D2989, dim_channels!A:A, dim_channels!C:C, "Not Found")</f>
        <v>Direct</v>
      </c>
      <c r="L2989" t="str">
        <f>_xlfn.XLOOKUP(D2989, dim_channels!A:A, dim_channels!B:B, "Not Found")</f>
        <v>Walk-in</v>
      </c>
    </row>
    <row r="2990" spans="1:12" x14ac:dyDescent="0.2">
      <c r="A2990" s="2" t="s">
        <v>3426</v>
      </c>
      <c r="B2990" s="2" t="s">
        <v>351</v>
      </c>
      <c r="C2990" s="2" t="s">
        <v>605</v>
      </c>
      <c r="D2990" s="2" t="s">
        <v>64</v>
      </c>
      <c r="E2990" s="2" t="s">
        <v>34</v>
      </c>
      <c r="F2990" s="2">
        <v>4854.8100000000004</v>
      </c>
      <c r="G2990" s="2">
        <v>0</v>
      </c>
      <c r="H2990" s="2">
        <v>4854.8100000000004</v>
      </c>
      <c r="I2990" s="2" t="s">
        <v>41</v>
      </c>
      <c r="J2990" s="4">
        <v>1</v>
      </c>
      <c r="K2990" t="str">
        <f>_xlfn.XLOOKUP(D2990, dim_channels!A:A, dim_channels!C:C, "Not Found")</f>
        <v>Direct</v>
      </c>
      <c r="L2990" t="str">
        <f>_xlfn.XLOOKUP(D2990, dim_channels!A:A, dim_channels!B:B, "Not Found")</f>
        <v>Direct Website</v>
      </c>
    </row>
    <row r="2991" spans="1:12" x14ac:dyDescent="0.2">
      <c r="A2991" s="3" t="s">
        <v>3427</v>
      </c>
      <c r="B2991" s="3" t="s">
        <v>103</v>
      </c>
      <c r="C2991" s="3" t="s">
        <v>388</v>
      </c>
      <c r="D2991" s="3" t="s">
        <v>33</v>
      </c>
      <c r="E2991" s="3" t="s">
        <v>60</v>
      </c>
      <c r="F2991" s="3">
        <v>2326.6</v>
      </c>
      <c r="G2991" s="3">
        <v>0</v>
      </c>
      <c r="H2991" s="3">
        <v>2326.6</v>
      </c>
      <c r="I2991" s="3" t="s">
        <v>29</v>
      </c>
      <c r="J2991" s="5">
        <v>1</v>
      </c>
      <c r="K2991" t="str">
        <f>_xlfn.XLOOKUP(D2991, dim_channels!A:A, dim_channels!C:C, "Not Found")</f>
        <v>OTA</v>
      </c>
      <c r="L2991" t="str">
        <f>_xlfn.XLOOKUP(D2991, dim_channels!A:A, dim_channels!B:B, "Not Found")</f>
        <v>Booking.com</v>
      </c>
    </row>
    <row r="2992" spans="1:12" x14ac:dyDescent="0.2">
      <c r="A2992" s="2" t="s">
        <v>3428</v>
      </c>
      <c r="B2992" s="2" t="s">
        <v>335</v>
      </c>
      <c r="C2992" s="2" t="s">
        <v>589</v>
      </c>
      <c r="D2992" s="2" t="s">
        <v>45</v>
      </c>
      <c r="E2992" s="2" t="s">
        <v>46</v>
      </c>
      <c r="F2992" s="2">
        <v>8966.89</v>
      </c>
      <c r="G2992" s="2">
        <v>448.34</v>
      </c>
      <c r="H2992" s="2">
        <v>8518.5499999999993</v>
      </c>
      <c r="I2992" s="2" t="s">
        <v>29</v>
      </c>
      <c r="J2992" s="4">
        <v>1.0526310228853499</v>
      </c>
      <c r="K2992" t="str">
        <f>_xlfn.XLOOKUP(D2992, dim_channels!A:A, dim_channels!C:C, "Not Found")</f>
        <v>Corporate</v>
      </c>
      <c r="L2992" t="str">
        <f>_xlfn.XLOOKUP(D2992, dim_channels!A:A, dim_channels!B:B, "Not Found")</f>
        <v>Corporate Direct</v>
      </c>
    </row>
    <row r="2993" spans="1:12" x14ac:dyDescent="0.2">
      <c r="A2993" s="3" t="s">
        <v>3429</v>
      </c>
      <c r="B2993" s="3" t="s">
        <v>401</v>
      </c>
      <c r="C2993" s="3" t="s">
        <v>69</v>
      </c>
      <c r="D2993" s="3" t="s">
        <v>45</v>
      </c>
      <c r="E2993" s="3" t="s">
        <v>89</v>
      </c>
      <c r="F2993" s="3">
        <v>4678.58</v>
      </c>
      <c r="G2993" s="3">
        <v>0</v>
      </c>
      <c r="H2993" s="3">
        <v>4678.58</v>
      </c>
      <c r="I2993" s="3" t="s">
        <v>29</v>
      </c>
      <c r="J2993" s="5">
        <v>1</v>
      </c>
      <c r="K2993" t="str">
        <f>_xlfn.XLOOKUP(D2993, dim_channels!A:A, dim_channels!C:C, "Not Found")</f>
        <v>Corporate</v>
      </c>
      <c r="L2993" t="str">
        <f>_xlfn.XLOOKUP(D2993, dim_channels!A:A, dim_channels!B:B, "Not Found")</f>
        <v>Corporate Direct</v>
      </c>
    </row>
    <row r="2994" spans="1:12" x14ac:dyDescent="0.2">
      <c r="A2994" s="2" t="s">
        <v>3430</v>
      </c>
      <c r="B2994" s="2" t="s">
        <v>846</v>
      </c>
      <c r="C2994" s="2" t="s">
        <v>445</v>
      </c>
      <c r="D2994" s="2" t="s">
        <v>33</v>
      </c>
      <c r="E2994" s="2" t="s">
        <v>28</v>
      </c>
      <c r="F2994" s="2">
        <v>12720.24</v>
      </c>
      <c r="G2994" s="2">
        <v>1908.04</v>
      </c>
      <c r="H2994" s="2">
        <v>10812.2</v>
      </c>
      <c r="I2994" s="2" t="s">
        <v>29</v>
      </c>
      <c r="J2994" s="4">
        <v>1.1764710234734841</v>
      </c>
      <c r="K2994" t="str">
        <f>_xlfn.XLOOKUP(D2994, dim_channels!A:A, dim_channels!C:C, "Not Found")</f>
        <v>OTA</v>
      </c>
      <c r="L2994" t="str">
        <f>_xlfn.XLOOKUP(D2994, dim_channels!A:A, dim_channels!B:B, "Not Found")</f>
        <v>Booking.com</v>
      </c>
    </row>
    <row r="2995" spans="1:12" x14ac:dyDescent="0.2">
      <c r="A2995" s="3" t="s">
        <v>3431</v>
      </c>
      <c r="B2995" s="3" t="s">
        <v>302</v>
      </c>
      <c r="C2995" s="3" t="s">
        <v>787</v>
      </c>
      <c r="D2995" s="3" t="s">
        <v>52</v>
      </c>
      <c r="E2995" s="3" t="s">
        <v>60</v>
      </c>
      <c r="F2995" s="3">
        <v>13535.07</v>
      </c>
      <c r="G2995" s="3">
        <v>0</v>
      </c>
      <c r="H2995" s="3">
        <v>13535.07</v>
      </c>
      <c r="I2995" s="3" t="s">
        <v>41</v>
      </c>
      <c r="J2995" s="5">
        <v>1</v>
      </c>
      <c r="K2995" t="str">
        <f>_xlfn.XLOOKUP(D2995, dim_channels!A:A, dim_channels!C:C, "Not Found")</f>
        <v>OTA</v>
      </c>
      <c r="L2995" t="str">
        <f>_xlfn.XLOOKUP(D2995, dim_channels!A:A, dim_channels!B:B, "Not Found")</f>
        <v>Agoda</v>
      </c>
    </row>
    <row r="2996" spans="1:12" x14ac:dyDescent="0.2">
      <c r="A2996" s="2" t="s">
        <v>3432</v>
      </c>
      <c r="B2996" s="2" t="s">
        <v>505</v>
      </c>
      <c r="C2996" s="2" t="s">
        <v>1348</v>
      </c>
      <c r="D2996" s="2" t="s">
        <v>27</v>
      </c>
      <c r="E2996" s="2" t="s">
        <v>34</v>
      </c>
      <c r="F2996" s="2">
        <v>8423.4</v>
      </c>
      <c r="G2996" s="2">
        <v>1516.21</v>
      </c>
      <c r="H2996" s="2">
        <v>6907.19</v>
      </c>
      <c r="I2996" s="2" t="s">
        <v>29</v>
      </c>
      <c r="J2996" s="4">
        <v>1.2195118420081099</v>
      </c>
      <c r="K2996" t="str">
        <f>_xlfn.XLOOKUP(D2996, dim_channels!A:A, dim_channels!C:C, "Not Found")</f>
        <v>OTA</v>
      </c>
      <c r="L2996" t="str">
        <f>_xlfn.XLOOKUP(D2996, dim_channels!A:A, dim_channels!B:B, "Not Found")</f>
        <v>Expedia</v>
      </c>
    </row>
    <row r="2997" spans="1:12" x14ac:dyDescent="0.2">
      <c r="A2997" s="3" t="s">
        <v>3433</v>
      </c>
      <c r="B2997" s="3" t="s">
        <v>619</v>
      </c>
      <c r="C2997" s="3" t="s">
        <v>380</v>
      </c>
      <c r="D2997" s="3" t="s">
        <v>114</v>
      </c>
      <c r="E2997" s="3" t="s">
        <v>115</v>
      </c>
      <c r="F2997" s="3">
        <v>2436.06</v>
      </c>
      <c r="G2997" s="3">
        <v>243.61</v>
      </c>
      <c r="H2997" s="3">
        <v>2192.4499999999998</v>
      </c>
      <c r="I2997" s="3" t="s">
        <v>29</v>
      </c>
      <c r="J2997" s="5">
        <v>1.1111131382699719</v>
      </c>
      <c r="K2997" t="str">
        <f>_xlfn.XLOOKUP(D2997, dim_channels!A:A, dim_channels!C:C, "Not Found")</f>
        <v>Offline</v>
      </c>
      <c r="L2997" t="str">
        <f>_xlfn.XLOOKUP(D2997, dim_channels!A:A, dim_channels!B:B, "Not Found")</f>
        <v>Travel Agency</v>
      </c>
    </row>
    <row r="2998" spans="1:12" x14ac:dyDescent="0.2">
      <c r="A2998" s="2" t="s">
        <v>3434</v>
      </c>
      <c r="B2998" s="2" t="s">
        <v>258</v>
      </c>
      <c r="C2998" s="2" t="s">
        <v>337</v>
      </c>
      <c r="D2998" s="2" t="s">
        <v>169</v>
      </c>
      <c r="E2998" s="2" t="s">
        <v>46</v>
      </c>
      <c r="F2998" s="2">
        <v>15039.96</v>
      </c>
      <c r="G2998" s="2">
        <v>3007.99</v>
      </c>
      <c r="H2998" s="2">
        <v>12031.97</v>
      </c>
      <c r="I2998" s="2" t="s">
        <v>29</v>
      </c>
      <c r="J2998" s="4">
        <v>1.2499997922202271</v>
      </c>
      <c r="K2998" t="str">
        <f>_xlfn.XLOOKUP(D2998, dim_channels!A:A, dim_channels!C:C, "Not Found")</f>
        <v>GDS</v>
      </c>
      <c r="L2998" t="str">
        <f>_xlfn.XLOOKUP(D2998, dim_channels!A:A, dim_channels!B:B, "Not Found")</f>
        <v>GDS (Amadeus)</v>
      </c>
    </row>
    <row r="2999" spans="1:12" x14ac:dyDescent="0.2">
      <c r="A2999" s="3" t="s">
        <v>3435</v>
      </c>
      <c r="B2999" s="3" t="s">
        <v>192</v>
      </c>
      <c r="C2999" s="3" t="s">
        <v>73</v>
      </c>
      <c r="D2999" s="3" t="s">
        <v>64</v>
      </c>
      <c r="E2999" s="3" t="s">
        <v>28</v>
      </c>
      <c r="F2999" s="3">
        <v>17970.990000000002</v>
      </c>
      <c r="G2999" s="3">
        <v>0</v>
      </c>
      <c r="H2999" s="3">
        <v>17970.990000000002</v>
      </c>
      <c r="I2999" s="3" t="s">
        <v>29</v>
      </c>
      <c r="J2999" s="5">
        <v>1</v>
      </c>
      <c r="K2999" t="str">
        <f>_xlfn.XLOOKUP(D2999, dim_channels!A:A, dim_channels!C:C, "Not Found")</f>
        <v>Direct</v>
      </c>
      <c r="L2999" t="str">
        <f>_xlfn.XLOOKUP(D2999, dim_channels!A:A, dim_channels!B:B, "Not Found")</f>
        <v>Direct Website</v>
      </c>
    </row>
    <row r="3000" spans="1:12" x14ac:dyDescent="0.2">
      <c r="A3000" s="2" t="s">
        <v>3436</v>
      </c>
      <c r="B3000" s="2" t="s">
        <v>138</v>
      </c>
      <c r="C3000" s="2" t="s">
        <v>443</v>
      </c>
      <c r="D3000" s="2" t="s">
        <v>169</v>
      </c>
      <c r="E3000" s="2" t="s">
        <v>46</v>
      </c>
      <c r="F3000" s="2">
        <v>3826.4</v>
      </c>
      <c r="G3000" s="2">
        <v>765.28</v>
      </c>
      <c r="H3000" s="2">
        <v>3061.12</v>
      </c>
      <c r="I3000" s="2" t="s">
        <v>29</v>
      </c>
      <c r="J3000" s="4">
        <v>1.25</v>
      </c>
      <c r="K3000" t="str">
        <f>_xlfn.XLOOKUP(D3000, dim_channels!A:A, dim_channels!C:C, "Not Found")</f>
        <v>GDS</v>
      </c>
      <c r="L3000" t="str">
        <f>_xlfn.XLOOKUP(D3000, dim_channels!A:A, dim_channels!B:B, "Not Found")</f>
        <v>GDS (Amadeus)</v>
      </c>
    </row>
    <row r="3001" spans="1:12" x14ac:dyDescent="0.2">
      <c r="A3001" s="3" t="s">
        <v>3437</v>
      </c>
      <c r="B3001" s="3" t="s">
        <v>451</v>
      </c>
      <c r="C3001" s="3" t="s">
        <v>26</v>
      </c>
      <c r="D3001" s="3" t="s">
        <v>33</v>
      </c>
      <c r="E3001" s="3" t="s">
        <v>60</v>
      </c>
      <c r="F3001" s="3">
        <v>6391.9</v>
      </c>
      <c r="G3001" s="3">
        <v>0</v>
      </c>
      <c r="H3001" s="3">
        <v>6391.9</v>
      </c>
      <c r="I3001" s="3" t="s">
        <v>41</v>
      </c>
      <c r="J3001" s="5">
        <v>1</v>
      </c>
      <c r="K3001" t="str">
        <f>_xlfn.XLOOKUP(D3001, dim_channels!A:A, dim_channels!C:C, "Not Found")</f>
        <v>OTA</v>
      </c>
      <c r="L3001" t="str">
        <f>_xlfn.XLOOKUP(D3001, dim_channels!A:A, dim_channels!B:B, "Not Found")</f>
        <v>Booking.com</v>
      </c>
    </row>
    <row r="3002" spans="1:12" x14ac:dyDescent="0.2">
      <c r="A3002" s="2" t="s">
        <v>3438</v>
      </c>
      <c r="B3002" s="2" t="s">
        <v>456</v>
      </c>
      <c r="C3002" s="2" t="s">
        <v>546</v>
      </c>
      <c r="D3002" s="2" t="s">
        <v>45</v>
      </c>
      <c r="E3002" s="2" t="s">
        <v>46</v>
      </c>
      <c r="F3002" s="2">
        <v>5507.08</v>
      </c>
      <c r="G3002" s="2">
        <v>275.35000000000002</v>
      </c>
      <c r="H3002" s="2">
        <v>5231.7299999999996</v>
      </c>
      <c r="I3002" s="2" t="s">
        <v>29</v>
      </c>
      <c r="J3002" s="4">
        <v>1.0526307741416321</v>
      </c>
      <c r="K3002" t="str">
        <f>_xlfn.XLOOKUP(D3002, dim_channels!A:A, dim_channels!C:C, "Not Found")</f>
        <v>Corporate</v>
      </c>
      <c r="L3002" t="str">
        <f>_xlfn.XLOOKUP(D3002, dim_channels!A:A, dim_channels!B:B, "Not Found")</f>
        <v>Corporate Direct</v>
      </c>
    </row>
    <row r="3003" spans="1:12" x14ac:dyDescent="0.2">
      <c r="A3003" s="3" t="s">
        <v>3439</v>
      </c>
      <c r="B3003" s="3" t="s">
        <v>321</v>
      </c>
      <c r="C3003" s="3" t="s">
        <v>478</v>
      </c>
      <c r="D3003" s="3" t="s">
        <v>52</v>
      </c>
      <c r="E3003" s="3" t="s">
        <v>34</v>
      </c>
      <c r="F3003" s="3">
        <v>7811.72</v>
      </c>
      <c r="G3003" s="3">
        <v>937.41</v>
      </c>
      <c r="H3003" s="3">
        <v>6874.31</v>
      </c>
      <c r="I3003" s="3" t="s">
        <v>56</v>
      </c>
      <c r="J3003" s="5">
        <v>1.1363642314646849</v>
      </c>
      <c r="K3003" t="str">
        <f>_xlfn.XLOOKUP(D3003, dim_channels!A:A, dim_channels!C:C, "Not Found")</f>
        <v>OTA</v>
      </c>
      <c r="L3003" t="str">
        <f>_xlfn.XLOOKUP(D3003, dim_channels!A:A, dim_channels!B:B, "Not Found")</f>
        <v>Agoda</v>
      </c>
    </row>
    <row r="3004" spans="1:12" x14ac:dyDescent="0.2">
      <c r="A3004" s="2" t="s">
        <v>3440</v>
      </c>
      <c r="B3004" s="2" t="s">
        <v>418</v>
      </c>
      <c r="C3004" s="2" t="s">
        <v>794</v>
      </c>
      <c r="D3004" s="2" t="s">
        <v>27</v>
      </c>
      <c r="E3004" s="2" t="s">
        <v>28</v>
      </c>
      <c r="F3004" s="2">
        <v>6268.31</v>
      </c>
      <c r="G3004" s="2">
        <v>1128.3</v>
      </c>
      <c r="H3004" s="2">
        <v>5140.01</v>
      </c>
      <c r="I3004" s="2" t="s">
        <v>29</v>
      </c>
      <c r="J3004" s="4">
        <v>1.2195131916085771</v>
      </c>
      <c r="K3004" t="str">
        <f>_xlfn.XLOOKUP(D3004, dim_channels!A:A, dim_channels!C:C, "Not Found")</f>
        <v>OTA</v>
      </c>
      <c r="L3004" t="str">
        <f>_xlfn.XLOOKUP(D3004, dim_channels!A:A, dim_channels!B:B, "Not Found")</f>
        <v>Expedia</v>
      </c>
    </row>
    <row r="3005" spans="1:12" x14ac:dyDescent="0.2">
      <c r="A3005" s="3" t="s">
        <v>3441</v>
      </c>
      <c r="B3005" s="3" t="s">
        <v>448</v>
      </c>
      <c r="C3005" s="3" t="s">
        <v>817</v>
      </c>
      <c r="D3005" s="3" t="s">
        <v>52</v>
      </c>
      <c r="E3005" s="3" t="s">
        <v>34</v>
      </c>
      <c r="F3005" s="3">
        <v>10607.78</v>
      </c>
      <c r="G3005" s="3">
        <v>1272.93</v>
      </c>
      <c r="H3005" s="3">
        <v>9334.85</v>
      </c>
      <c r="I3005" s="3" t="s">
        <v>29</v>
      </c>
      <c r="J3005" s="5">
        <v>1.1363631981231621</v>
      </c>
      <c r="K3005" t="str">
        <f>_xlfn.XLOOKUP(D3005, dim_channels!A:A, dim_channels!C:C, "Not Found")</f>
        <v>OTA</v>
      </c>
      <c r="L3005" t="str">
        <f>_xlfn.XLOOKUP(D3005, dim_channels!A:A, dim_channels!B:B, "Not Found")</f>
        <v>Agoda</v>
      </c>
    </row>
    <row r="3006" spans="1:12" x14ac:dyDescent="0.2">
      <c r="A3006" s="2" t="s">
        <v>3442</v>
      </c>
      <c r="B3006" s="2" t="s">
        <v>232</v>
      </c>
      <c r="C3006" s="2" t="s">
        <v>329</v>
      </c>
      <c r="D3006" s="2" t="s">
        <v>33</v>
      </c>
      <c r="E3006" s="2" t="s">
        <v>28</v>
      </c>
      <c r="F3006" s="2">
        <v>2664.2</v>
      </c>
      <c r="G3006" s="2">
        <v>399.63</v>
      </c>
      <c r="H3006" s="2">
        <v>2264.5700000000002</v>
      </c>
      <c r="I3006" s="2" t="s">
        <v>29</v>
      </c>
      <c r="J3006" s="4">
        <v>1.1764705882352939</v>
      </c>
      <c r="K3006" t="str">
        <f>_xlfn.XLOOKUP(D3006, dim_channels!A:A, dim_channels!C:C, "Not Found")</f>
        <v>OTA</v>
      </c>
      <c r="L3006" t="str">
        <f>_xlfn.XLOOKUP(D3006, dim_channels!A:A, dim_channels!B:B, "Not Found")</f>
        <v>Booking.com</v>
      </c>
    </row>
    <row r="3007" spans="1:12" x14ac:dyDescent="0.2">
      <c r="A3007" s="3" t="s">
        <v>3443</v>
      </c>
      <c r="B3007" s="3" t="s">
        <v>329</v>
      </c>
      <c r="C3007" s="3" t="s">
        <v>315</v>
      </c>
      <c r="D3007" s="3" t="s">
        <v>27</v>
      </c>
      <c r="E3007" s="3" t="s">
        <v>28</v>
      </c>
      <c r="F3007" s="3">
        <v>6001.29</v>
      </c>
      <c r="G3007" s="3">
        <v>1080.23</v>
      </c>
      <c r="H3007" s="3">
        <v>4921.0600000000004</v>
      </c>
      <c r="I3007" s="3" t="s">
        <v>29</v>
      </c>
      <c r="J3007" s="5">
        <v>1.2195116499290799</v>
      </c>
      <c r="K3007" t="str">
        <f>_xlfn.XLOOKUP(D3007, dim_channels!A:A, dim_channels!C:C, "Not Found")</f>
        <v>OTA</v>
      </c>
      <c r="L3007" t="str">
        <f>_xlfn.XLOOKUP(D3007, dim_channels!A:A, dim_channels!B:B, "Not Found")</f>
        <v>Expedia</v>
      </c>
    </row>
    <row r="3008" spans="1:12" x14ac:dyDescent="0.2">
      <c r="A3008" s="2" t="s">
        <v>3444</v>
      </c>
      <c r="B3008" s="2" t="s">
        <v>81</v>
      </c>
      <c r="C3008" s="2" t="s">
        <v>70</v>
      </c>
      <c r="D3008" s="2" t="s">
        <v>33</v>
      </c>
      <c r="E3008" s="2" t="s">
        <v>28</v>
      </c>
      <c r="F3008" s="2">
        <v>7421.34</v>
      </c>
      <c r="G3008" s="2">
        <v>1113.2</v>
      </c>
      <c r="H3008" s="2">
        <v>6308.14</v>
      </c>
      <c r="I3008" s="2" t="s">
        <v>29</v>
      </c>
      <c r="J3008" s="4">
        <v>1.176470401734901</v>
      </c>
      <c r="K3008" t="str">
        <f>_xlfn.XLOOKUP(D3008, dim_channels!A:A, dim_channels!C:C, "Not Found")</f>
        <v>OTA</v>
      </c>
      <c r="L3008" t="str">
        <f>_xlfn.XLOOKUP(D3008, dim_channels!A:A, dim_channels!B:B, "Not Found")</f>
        <v>Booking.com</v>
      </c>
    </row>
    <row r="3009" spans="1:12" x14ac:dyDescent="0.2">
      <c r="A3009" s="3" t="s">
        <v>3445</v>
      </c>
      <c r="B3009" s="3" t="s">
        <v>200</v>
      </c>
      <c r="C3009" s="3" t="s">
        <v>251</v>
      </c>
      <c r="D3009" s="3" t="s">
        <v>114</v>
      </c>
      <c r="E3009" s="3" t="s">
        <v>46</v>
      </c>
      <c r="F3009" s="3">
        <v>9242.75</v>
      </c>
      <c r="G3009" s="3">
        <v>924.28</v>
      </c>
      <c r="H3009" s="3">
        <v>8318.4699999999993</v>
      </c>
      <c r="I3009" s="3" t="s">
        <v>56</v>
      </c>
      <c r="J3009" s="5">
        <v>1.1111117789689691</v>
      </c>
      <c r="K3009" t="str">
        <f>_xlfn.XLOOKUP(D3009, dim_channels!A:A, dim_channels!C:C, "Not Found")</f>
        <v>Offline</v>
      </c>
      <c r="L3009" t="str">
        <f>_xlfn.XLOOKUP(D3009, dim_channels!A:A, dim_channels!B:B, "Not Found")</f>
        <v>Travel Agency</v>
      </c>
    </row>
    <row r="3010" spans="1:12" x14ac:dyDescent="0.2">
      <c r="A3010" s="2" t="s">
        <v>3446</v>
      </c>
      <c r="B3010" s="2" t="s">
        <v>958</v>
      </c>
      <c r="C3010" s="2" t="s">
        <v>753</v>
      </c>
      <c r="D3010" s="2" t="s">
        <v>52</v>
      </c>
      <c r="E3010" s="2" t="s">
        <v>60</v>
      </c>
      <c r="F3010" s="2">
        <v>12015.26</v>
      </c>
      <c r="G3010" s="2">
        <v>0</v>
      </c>
      <c r="H3010" s="2">
        <v>12015.26</v>
      </c>
      <c r="I3010" s="2" t="s">
        <v>29</v>
      </c>
      <c r="J3010" s="4">
        <v>1</v>
      </c>
      <c r="K3010" t="str">
        <f>_xlfn.XLOOKUP(D3010, dim_channels!A:A, dim_channels!C:C, "Not Found")</f>
        <v>OTA</v>
      </c>
      <c r="L3010" t="str">
        <f>_xlfn.XLOOKUP(D3010, dim_channels!A:A, dim_channels!B:B, "Not Found")</f>
        <v>Agoda</v>
      </c>
    </row>
    <row r="3011" spans="1:12" x14ac:dyDescent="0.2">
      <c r="A3011" s="3" t="s">
        <v>3447</v>
      </c>
      <c r="B3011" s="3" t="s">
        <v>272</v>
      </c>
      <c r="C3011" s="3" t="s">
        <v>229</v>
      </c>
      <c r="D3011" s="3" t="s">
        <v>33</v>
      </c>
      <c r="E3011" s="3" t="s">
        <v>60</v>
      </c>
      <c r="F3011" s="3">
        <v>9004.25</v>
      </c>
      <c r="G3011" s="3">
        <v>0</v>
      </c>
      <c r="H3011" s="3">
        <v>9004.25</v>
      </c>
      <c r="I3011" s="3" t="s">
        <v>29</v>
      </c>
      <c r="J3011" s="5">
        <v>1</v>
      </c>
      <c r="K3011" t="str">
        <f>_xlfn.XLOOKUP(D3011, dim_channels!A:A, dim_channels!C:C, "Not Found")</f>
        <v>OTA</v>
      </c>
      <c r="L3011" t="str">
        <f>_xlfn.XLOOKUP(D3011, dim_channels!A:A, dim_channels!B:B, "Not Found")</f>
        <v>Booking.com</v>
      </c>
    </row>
    <row r="3012" spans="1:12" x14ac:dyDescent="0.2">
      <c r="A3012" s="2" t="s">
        <v>3448</v>
      </c>
      <c r="B3012" s="2" t="s">
        <v>679</v>
      </c>
      <c r="C3012" s="2" t="s">
        <v>460</v>
      </c>
      <c r="D3012" s="2" t="s">
        <v>64</v>
      </c>
      <c r="E3012" s="2" t="s">
        <v>34</v>
      </c>
      <c r="F3012" s="2">
        <v>13921</v>
      </c>
      <c r="G3012" s="2">
        <v>0</v>
      </c>
      <c r="H3012" s="2">
        <v>13921</v>
      </c>
      <c r="I3012" s="2" t="s">
        <v>29</v>
      </c>
      <c r="J3012" s="4">
        <v>1</v>
      </c>
      <c r="K3012" t="str">
        <f>_xlfn.XLOOKUP(D3012, dim_channels!A:A, dim_channels!C:C, "Not Found")</f>
        <v>Direct</v>
      </c>
      <c r="L3012" t="str">
        <f>_xlfn.XLOOKUP(D3012, dim_channels!A:A, dim_channels!B:B, "Not Found")</f>
        <v>Direct Website</v>
      </c>
    </row>
    <row r="3013" spans="1:12" x14ac:dyDescent="0.2">
      <c r="A3013" s="3" t="s">
        <v>3449</v>
      </c>
      <c r="B3013" s="3" t="s">
        <v>527</v>
      </c>
      <c r="C3013" s="3" t="s">
        <v>317</v>
      </c>
      <c r="D3013" s="3" t="s">
        <v>169</v>
      </c>
      <c r="E3013" s="3" t="s">
        <v>34</v>
      </c>
      <c r="F3013" s="3">
        <v>7235.59</v>
      </c>
      <c r="G3013" s="3">
        <v>1447.12</v>
      </c>
      <c r="H3013" s="3">
        <v>5788.47</v>
      </c>
      <c r="I3013" s="3" t="s">
        <v>29</v>
      </c>
      <c r="J3013" s="5">
        <v>1.250000431893056</v>
      </c>
      <c r="K3013" t="str">
        <f>_xlfn.XLOOKUP(D3013, dim_channels!A:A, dim_channels!C:C, "Not Found")</f>
        <v>GDS</v>
      </c>
      <c r="L3013" t="str">
        <f>_xlfn.XLOOKUP(D3013, dim_channels!A:A, dim_channels!B:B, "Not Found")</f>
        <v>GDS (Amadeus)</v>
      </c>
    </row>
    <row r="3014" spans="1:12" x14ac:dyDescent="0.2">
      <c r="A3014" s="2" t="s">
        <v>3450</v>
      </c>
      <c r="B3014" s="2" t="s">
        <v>807</v>
      </c>
      <c r="C3014" s="2" t="s">
        <v>863</v>
      </c>
      <c r="D3014" s="2" t="s">
        <v>33</v>
      </c>
      <c r="E3014" s="2" t="s">
        <v>60</v>
      </c>
      <c r="F3014" s="2">
        <v>12288.68</v>
      </c>
      <c r="G3014" s="2">
        <v>0</v>
      </c>
      <c r="H3014" s="2">
        <v>12288.68</v>
      </c>
      <c r="I3014" s="2" t="s">
        <v>29</v>
      </c>
      <c r="J3014" s="4">
        <v>1</v>
      </c>
      <c r="K3014" t="str">
        <f>_xlfn.XLOOKUP(D3014, dim_channels!A:A, dim_channels!C:C, "Not Found")</f>
        <v>OTA</v>
      </c>
      <c r="L3014" t="str">
        <f>_xlfn.XLOOKUP(D3014, dim_channels!A:A, dim_channels!B:B, "Not Found")</f>
        <v>Booking.com</v>
      </c>
    </row>
    <row r="3015" spans="1:12" x14ac:dyDescent="0.2">
      <c r="A3015" s="3" t="s">
        <v>3451</v>
      </c>
      <c r="B3015" s="3" t="s">
        <v>85</v>
      </c>
      <c r="C3015" s="3" t="s">
        <v>76</v>
      </c>
      <c r="D3015" s="3" t="s">
        <v>169</v>
      </c>
      <c r="E3015" s="3" t="s">
        <v>46</v>
      </c>
      <c r="F3015" s="3">
        <v>8491.06</v>
      </c>
      <c r="G3015" s="3">
        <v>1698.21</v>
      </c>
      <c r="H3015" s="3">
        <v>6792.85</v>
      </c>
      <c r="I3015" s="3" t="s">
        <v>41</v>
      </c>
      <c r="J3015" s="5">
        <v>1.2499996319659641</v>
      </c>
      <c r="K3015" t="str">
        <f>_xlfn.XLOOKUP(D3015, dim_channels!A:A, dim_channels!C:C, "Not Found")</f>
        <v>GDS</v>
      </c>
      <c r="L3015" t="str">
        <f>_xlfn.XLOOKUP(D3015, dim_channels!A:A, dim_channels!B:B, "Not Found")</f>
        <v>GDS (Amadeus)</v>
      </c>
    </row>
    <row r="3016" spans="1:12" x14ac:dyDescent="0.2">
      <c r="A3016" s="2" t="s">
        <v>3452</v>
      </c>
      <c r="B3016" s="2" t="s">
        <v>59</v>
      </c>
      <c r="C3016" s="2" t="s">
        <v>103</v>
      </c>
      <c r="D3016" s="2" t="s">
        <v>64</v>
      </c>
      <c r="E3016" s="2" t="s">
        <v>28</v>
      </c>
      <c r="F3016" s="2">
        <v>5319.2</v>
      </c>
      <c r="G3016" s="2">
        <v>0</v>
      </c>
      <c r="H3016" s="2">
        <v>5319.2</v>
      </c>
      <c r="I3016" s="2" t="s">
        <v>29</v>
      </c>
      <c r="J3016" s="4">
        <v>1</v>
      </c>
      <c r="K3016" t="str">
        <f>_xlfn.XLOOKUP(D3016, dim_channels!A:A, dim_channels!C:C, "Not Found")</f>
        <v>Direct</v>
      </c>
      <c r="L3016" t="str">
        <f>_xlfn.XLOOKUP(D3016, dim_channels!A:A, dim_channels!B:B, "Not Found")</f>
        <v>Direct Website</v>
      </c>
    </row>
    <row r="3017" spans="1:12" x14ac:dyDescent="0.2">
      <c r="A3017" s="3" t="s">
        <v>3453</v>
      </c>
      <c r="B3017" s="3" t="s">
        <v>971</v>
      </c>
      <c r="C3017" s="3" t="s">
        <v>416</v>
      </c>
      <c r="D3017" s="3" t="s">
        <v>64</v>
      </c>
      <c r="E3017" s="3" t="s">
        <v>34</v>
      </c>
      <c r="F3017" s="3">
        <v>10806.11</v>
      </c>
      <c r="G3017" s="3">
        <v>0</v>
      </c>
      <c r="H3017" s="3">
        <v>10806.11</v>
      </c>
      <c r="I3017" s="3" t="s">
        <v>29</v>
      </c>
      <c r="J3017" s="5">
        <v>1</v>
      </c>
      <c r="K3017" t="str">
        <f>_xlfn.XLOOKUP(D3017, dim_channels!A:A, dim_channels!C:C, "Not Found")</f>
        <v>Direct</v>
      </c>
      <c r="L3017" t="str">
        <f>_xlfn.XLOOKUP(D3017, dim_channels!A:A, dim_channels!B:B, "Not Found")</f>
        <v>Direct Website</v>
      </c>
    </row>
    <row r="3018" spans="1:12" x14ac:dyDescent="0.2">
      <c r="A3018" s="2" t="s">
        <v>3454</v>
      </c>
      <c r="B3018" s="2" t="s">
        <v>164</v>
      </c>
      <c r="C3018" s="2" t="s">
        <v>123</v>
      </c>
      <c r="D3018" s="2" t="s">
        <v>64</v>
      </c>
      <c r="E3018" s="2" t="s">
        <v>28</v>
      </c>
      <c r="F3018" s="2">
        <v>3763.65</v>
      </c>
      <c r="G3018" s="2">
        <v>0</v>
      </c>
      <c r="H3018" s="2">
        <v>3763.65</v>
      </c>
      <c r="I3018" s="2" t="s">
        <v>29</v>
      </c>
      <c r="J3018" s="4">
        <v>1</v>
      </c>
      <c r="K3018" t="str">
        <f>_xlfn.XLOOKUP(D3018, dim_channels!A:A, dim_channels!C:C, "Not Found")</f>
        <v>Direct</v>
      </c>
      <c r="L3018" t="str">
        <f>_xlfn.XLOOKUP(D3018, dim_channels!A:A, dim_channels!B:B, "Not Found")</f>
        <v>Direct Website</v>
      </c>
    </row>
    <row r="3019" spans="1:12" x14ac:dyDescent="0.2">
      <c r="A3019" s="3" t="s">
        <v>3455</v>
      </c>
      <c r="B3019" s="3" t="s">
        <v>370</v>
      </c>
      <c r="C3019" s="3" t="s">
        <v>349</v>
      </c>
      <c r="D3019" s="3" t="s">
        <v>52</v>
      </c>
      <c r="E3019" s="3" t="s">
        <v>60</v>
      </c>
      <c r="F3019" s="3">
        <v>6994.51</v>
      </c>
      <c r="G3019" s="3">
        <v>0</v>
      </c>
      <c r="H3019" s="3">
        <v>6994.51</v>
      </c>
      <c r="I3019" s="3" t="s">
        <v>56</v>
      </c>
      <c r="J3019" s="5">
        <v>1</v>
      </c>
      <c r="K3019" t="str">
        <f>_xlfn.XLOOKUP(D3019, dim_channels!A:A, dim_channels!C:C, "Not Found")</f>
        <v>OTA</v>
      </c>
      <c r="L3019" t="str">
        <f>_xlfn.XLOOKUP(D3019, dim_channels!A:A, dim_channels!B:B, "Not Found")</f>
        <v>Agoda</v>
      </c>
    </row>
    <row r="3020" spans="1:12" x14ac:dyDescent="0.2">
      <c r="A3020" s="2" t="s">
        <v>3456</v>
      </c>
      <c r="B3020" s="2" t="s">
        <v>135</v>
      </c>
      <c r="C3020" s="2" t="s">
        <v>66</v>
      </c>
      <c r="D3020" s="2" t="s">
        <v>45</v>
      </c>
      <c r="E3020" s="2" t="s">
        <v>89</v>
      </c>
      <c r="F3020" s="2">
        <v>8966.39</v>
      </c>
      <c r="G3020" s="2">
        <v>0</v>
      </c>
      <c r="H3020" s="2">
        <v>8966.39</v>
      </c>
      <c r="I3020" s="2" t="s">
        <v>29</v>
      </c>
      <c r="J3020" s="4">
        <v>1</v>
      </c>
      <c r="K3020" t="str">
        <f>_xlfn.XLOOKUP(D3020, dim_channels!A:A, dim_channels!C:C, "Not Found")</f>
        <v>Corporate</v>
      </c>
      <c r="L3020" t="str">
        <f>_xlfn.XLOOKUP(D3020, dim_channels!A:A, dim_channels!B:B, "Not Found")</f>
        <v>Corporate Direct</v>
      </c>
    </row>
    <row r="3021" spans="1:12" x14ac:dyDescent="0.2">
      <c r="A3021" s="3" t="s">
        <v>3457</v>
      </c>
      <c r="B3021" s="3" t="s">
        <v>971</v>
      </c>
      <c r="C3021" s="3" t="s">
        <v>986</v>
      </c>
      <c r="D3021" s="3" t="s">
        <v>33</v>
      </c>
      <c r="E3021" s="3" t="s">
        <v>28</v>
      </c>
      <c r="F3021" s="3">
        <v>19119.36</v>
      </c>
      <c r="G3021" s="3">
        <v>2867.9</v>
      </c>
      <c r="H3021" s="3">
        <v>16251.46</v>
      </c>
      <c r="I3021" s="3" t="s">
        <v>29</v>
      </c>
      <c r="J3021" s="5">
        <v>1.17647029866855</v>
      </c>
      <c r="K3021" t="str">
        <f>_xlfn.XLOOKUP(D3021, dim_channels!A:A, dim_channels!C:C, "Not Found")</f>
        <v>OTA</v>
      </c>
      <c r="L3021" t="str">
        <f>_xlfn.XLOOKUP(D3021, dim_channels!A:A, dim_channels!B:B, "Not Found")</f>
        <v>Booking.com</v>
      </c>
    </row>
    <row r="3022" spans="1:12" x14ac:dyDescent="0.2">
      <c r="A3022" s="2" t="s">
        <v>3458</v>
      </c>
      <c r="B3022" s="2" t="s">
        <v>292</v>
      </c>
      <c r="C3022" s="2" t="s">
        <v>234</v>
      </c>
      <c r="D3022" s="2" t="s">
        <v>33</v>
      </c>
      <c r="E3022" s="2" t="s">
        <v>28</v>
      </c>
      <c r="F3022" s="2">
        <v>3648.26</v>
      </c>
      <c r="G3022" s="2">
        <v>547.24</v>
      </c>
      <c r="H3022" s="2">
        <v>3101.02</v>
      </c>
      <c r="I3022" s="2" t="s">
        <v>56</v>
      </c>
      <c r="J3022" s="4">
        <v>1.176470967617107</v>
      </c>
      <c r="K3022" t="str">
        <f>_xlfn.XLOOKUP(D3022, dim_channels!A:A, dim_channels!C:C, "Not Found")</f>
        <v>OTA</v>
      </c>
      <c r="L3022" t="str">
        <f>_xlfn.XLOOKUP(D3022, dim_channels!A:A, dim_channels!B:B, "Not Found")</f>
        <v>Booking.com</v>
      </c>
    </row>
    <row r="3023" spans="1:12" x14ac:dyDescent="0.2">
      <c r="A3023" s="3" t="s">
        <v>3459</v>
      </c>
      <c r="B3023" s="3" t="s">
        <v>671</v>
      </c>
      <c r="C3023" s="3" t="s">
        <v>958</v>
      </c>
      <c r="D3023" s="3" t="s">
        <v>206</v>
      </c>
      <c r="E3023" s="3" t="s">
        <v>207</v>
      </c>
      <c r="F3023" s="3">
        <v>14746.16</v>
      </c>
      <c r="G3023" s="3">
        <v>0</v>
      </c>
      <c r="H3023" s="3">
        <v>14746.16</v>
      </c>
      <c r="I3023" s="3" t="s">
        <v>29</v>
      </c>
      <c r="J3023" s="5">
        <v>1</v>
      </c>
      <c r="K3023" t="str">
        <f>_xlfn.XLOOKUP(D3023, dim_channels!A:A, dim_channels!C:C, "Not Found")</f>
        <v>Direct</v>
      </c>
      <c r="L3023" t="str">
        <f>_xlfn.XLOOKUP(D3023, dim_channels!A:A, dim_channels!B:B, "Not Found")</f>
        <v>Walk-in</v>
      </c>
    </row>
    <row r="3024" spans="1:12" x14ac:dyDescent="0.2">
      <c r="A3024" s="2" t="s">
        <v>3460</v>
      </c>
      <c r="B3024" s="2" t="s">
        <v>133</v>
      </c>
      <c r="C3024" s="2" t="s">
        <v>285</v>
      </c>
      <c r="D3024" s="2" t="s">
        <v>45</v>
      </c>
      <c r="E3024" s="2" t="s">
        <v>46</v>
      </c>
      <c r="F3024" s="2">
        <v>21258.85</v>
      </c>
      <c r="G3024" s="2">
        <v>1062.94</v>
      </c>
      <c r="H3024" s="2">
        <v>20195.91</v>
      </c>
      <c r="I3024" s="2" t="s">
        <v>29</v>
      </c>
      <c r="J3024" s="4">
        <v>1.0526314486448001</v>
      </c>
      <c r="K3024" t="str">
        <f>_xlfn.XLOOKUP(D3024, dim_channels!A:A, dim_channels!C:C, "Not Found")</f>
        <v>Corporate</v>
      </c>
      <c r="L3024" t="str">
        <f>_xlfn.XLOOKUP(D3024, dim_channels!A:A, dim_channels!B:B, "Not Found")</f>
        <v>Corporate Direct</v>
      </c>
    </row>
    <row r="3025" spans="1:12" x14ac:dyDescent="0.2">
      <c r="A3025" s="3" t="s">
        <v>3461</v>
      </c>
      <c r="B3025" s="3" t="s">
        <v>197</v>
      </c>
      <c r="C3025" s="3" t="s">
        <v>54</v>
      </c>
      <c r="D3025" s="3" t="s">
        <v>33</v>
      </c>
      <c r="E3025" s="3" t="s">
        <v>28</v>
      </c>
      <c r="F3025" s="3">
        <v>4915.32</v>
      </c>
      <c r="G3025" s="3">
        <v>737.3</v>
      </c>
      <c r="H3025" s="3">
        <v>4178.0200000000004</v>
      </c>
      <c r="I3025" s="3" t="s">
        <v>29</v>
      </c>
      <c r="J3025" s="5">
        <v>1.176471151406647</v>
      </c>
      <c r="K3025" t="str">
        <f>_xlfn.XLOOKUP(D3025, dim_channels!A:A, dim_channels!C:C, "Not Found")</f>
        <v>OTA</v>
      </c>
      <c r="L3025" t="str">
        <f>_xlfn.XLOOKUP(D3025, dim_channels!A:A, dim_channels!B:B, "Not Found")</f>
        <v>Booking.com</v>
      </c>
    </row>
    <row r="3026" spans="1:12" x14ac:dyDescent="0.2">
      <c r="A3026" s="2" t="s">
        <v>3462</v>
      </c>
      <c r="B3026" s="2" t="s">
        <v>846</v>
      </c>
      <c r="C3026" s="2" t="s">
        <v>123</v>
      </c>
      <c r="D3026" s="2" t="s">
        <v>45</v>
      </c>
      <c r="E3026" s="2" t="s">
        <v>46</v>
      </c>
      <c r="F3026" s="2">
        <v>5469.97</v>
      </c>
      <c r="G3026" s="2">
        <v>273.5</v>
      </c>
      <c r="H3026" s="2">
        <v>5196.47</v>
      </c>
      <c r="I3026" s="2" t="s">
        <v>29</v>
      </c>
      <c r="J3026" s="4">
        <v>1.05263188279736</v>
      </c>
      <c r="K3026" t="str">
        <f>_xlfn.XLOOKUP(D3026, dim_channels!A:A, dim_channels!C:C, "Not Found")</f>
        <v>Corporate</v>
      </c>
      <c r="L3026" t="str">
        <f>_xlfn.XLOOKUP(D3026, dim_channels!A:A, dim_channels!B:B, "Not Found")</f>
        <v>Corporate Direct</v>
      </c>
    </row>
    <row r="3027" spans="1:12" x14ac:dyDescent="0.2">
      <c r="A3027" s="3" t="s">
        <v>3463</v>
      </c>
      <c r="B3027" s="3" t="s">
        <v>187</v>
      </c>
      <c r="C3027" s="3" t="s">
        <v>139</v>
      </c>
      <c r="D3027" s="3" t="s">
        <v>64</v>
      </c>
      <c r="E3027" s="3" t="s">
        <v>34</v>
      </c>
      <c r="F3027" s="3">
        <v>39699.769999999997</v>
      </c>
      <c r="G3027" s="3">
        <v>0</v>
      </c>
      <c r="H3027" s="3">
        <v>39699.769999999997</v>
      </c>
      <c r="I3027" s="3" t="s">
        <v>29</v>
      </c>
      <c r="J3027" s="5">
        <v>1</v>
      </c>
      <c r="K3027" t="str">
        <f>_xlfn.XLOOKUP(D3027, dim_channels!A:A, dim_channels!C:C, "Not Found")</f>
        <v>Direct</v>
      </c>
      <c r="L3027" t="str">
        <f>_xlfn.XLOOKUP(D3027, dim_channels!A:A, dim_channels!B:B, "Not Found")</f>
        <v>Direct Website</v>
      </c>
    </row>
    <row r="3028" spans="1:12" x14ac:dyDescent="0.2">
      <c r="A3028" s="2" t="s">
        <v>3464</v>
      </c>
      <c r="B3028" s="2" t="s">
        <v>754</v>
      </c>
      <c r="C3028" s="2" t="s">
        <v>489</v>
      </c>
      <c r="D3028" s="2" t="s">
        <v>33</v>
      </c>
      <c r="E3028" s="2" t="s">
        <v>28</v>
      </c>
      <c r="F3028" s="2">
        <v>8341.7000000000007</v>
      </c>
      <c r="G3028" s="2">
        <v>1251.26</v>
      </c>
      <c r="H3028" s="2">
        <v>7090.44</v>
      </c>
      <c r="I3028" s="2" t="s">
        <v>41</v>
      </c>
      <c r="J3028" s="4">
        <v>1.1764714178527711</v>
      </c>
      <c r="K3028" t="str">
        <f>_xlfn.XLOOKUP(D3028, dim_channels!A:A, dim_channels!C:C, "Not Found")</f>
        <v>OTA</v>
      </c>
      <c r="L3028" t="str">
        <f>_xlfn.XLOOKUP(D3028, dim_channels!A:A, dim_channels!B:B, "Not Found")</f>
        <v>Booking.com</v>
      </c>
    </row>
    <row r="3029" spans="1:12" x14ac:dyDescent="0.2">
      <c r="A3029" s="3" t="s">
        <v>3465</v>
      </c>
      <c r="B3029" s="3" t="s">
        <v>467</v>
      </c>
      <c r="C3029" s="3" t="s">
        <v>789</v>
      </c>
      <c r="D3029" s="3" t="s">
        <v>33</v>
      </c>
      <c r="E3029" s="3" t="s">
        <v>34</v>
      </c>
      <c r="F3029" s="3">
        <v>9536.81</v>
      </c>
      <c r="G3029" s="3">
        <v>1430.52</v>
      </c>
      <c r="H3029" s="3">
        <v>8106.29</v>
      </c>
      <c r="I3029" s="3" t="s">
        <v>29</v>
      </c>
      <c r="J3029" s="5">
        <v>1.1764703705394211</v>
      </c>
      <c r="K3029" t="str">
        <f>_xlfn.XLOOKUP(D3029, dim_channels!A:A, dim_channels!C:C, "Not Found")</f>
        <v>OTA</v>
      </c>
      <c r="L3029" t="str">
        <f>_xlfn.XLOOKUP(D3029, dim_channels!A:A, dim_channels!B:B, "Not Found")</f>
        <v>Booking.com</v>
      </c>
    </row>
    <row r="3030" spans="1:12" x14ac:dyDescent="0.2">
      <c r="A3030" s="2" t="s">
        <v>3466</v>
      </c>
      <c r="B3030" s="2" t="s">
        <v>130</v>
      </c>
      <c r="C3030" s="2" t="s">
        <v>234</v>
      </c>
      <c r="D3030" s="2" t="s">
        <v>27</v>
      </c>
      <c r="E3030" s="2" t="s">
        <v>34</v>
      </c>
      <c r="F3030" s="2">
        <v>4085.9</v>
      </c>
      <c r="G3030" s="2">
        <v>735.46</v>
      </c>
      <c r="H3030" s="2">
        <v>3350.44</v>
      </c>
      <c r="I3030" s="2" t="s">
        <v>41</v>
      </c>
      <c r="J3030" s="4">
        <v>1.2195114671505829</v>
      </c>
      <c r="K3030" t="str">
        <f>_xlfn.XLOOKUP(D3030, dim_channels!A:A, dim_channels!C:C, "Not Found")</f>
        <v>OTA</v>
      </c>
      <c r="L3030" t="str">
        <f>_xlfn.XLOOKUP(D3030, dim_channels!A:A, dim_channels!B:B, "Not Found")</f>
        <v>Expedia</v>
      </c>
    </row>
    <row r="3031" spans="1:12" x14ac:dyDescent="0.2">
      <c r="A3031" s="3" t="s">
        <v>3467</v>
      </c>
      <c r="B3031" s="3" t="s">
        <v>595</v>
      </c>
      <c r="C3031" s="3" t="s">
        <v>32</v>
      </c>
      <c r="D3031" s="3" t="s">
        <v>114</v>
      </c>
      <c r="E3031" s="3" t="s">
        <v>115</v>
      </c>
      <c r="F3031" s="3">
        <v>13261.47</v>
      </c>
      <c r="G3031" s="3">
        <v>1326.15</v>
      </c>
      <c r="H3031" s="3">
        <v>11935.32</v>
      </c>
      <c r="I3031" s="3" t="s">
        <v>29</v>
      </c>
      <c r="J3031" s="5">
        <v>1.1111113903942249</v>
      </c>
      <c r="K3031" t="str">
        <f>_xlfn.XLOOKUP(D3031, dim_channels!A:A, dim_channels!C:C, "Not Found")</f>
        <v>Offline</v>
      </c>
      <c r="L3031" t="str">
        <f>_xlfn.XLOOKUP(D3031, dim_channels!A:A, dim_channels!B:B, "Not Found")</f>
        <v>Travel Agency</v>
      </c>
    </row>
    <row r="3032" spans="1:12" x14ac:dyDescent="0.2">
      <c r="A3032" s="2" t="s">
        <v>3468</v>
      </c>
      <c r="B3032" s="2" t="s">
        <v>297</v>
      </c>
      <c r="C3032" s="2" t="s">
        <v>467</v>
      </c>
      <c r="D3032" s="2" t="s">
        <v>64</v>
      </c>
      <c r="E3032" s="2" t="s">
        <v>34</v>
      </c>
      <c r="F3032" s="2">
        <v>2685.25</v>
      </c>
      <c r="G3032" s="2">
        <v>0</v>
      </c>
      <c r="H3032" s="2">
        <v>2685.25</v>
      </c>
      <c r="I3032" s="2" t="s">
        <v>29</v>
      </c>
      <c r="J3032" s="4">
        <v>1</v>
      </c>
      <c r="K3032" t="str">
        <f>_xlfn.XLOOKUP(D3032, dim_channels!A:A, dim_channels!C:C, "Not Found")</f>
        <v>Direct</v>
      </c>
      <c r="L3032" t="str">
        <f>_xlfn.XLOOKUP(D3032, dim_channels!A:A, dim_channels!B:B, "Not Found")</f>
        <v>Direct Website</v>
      </c>
    </row>
    <row r="3033" spans="1:12" x14ac:dyDescent="0.2">
      <c r="A3033" s="3" t="s">
        <v>3469</v>
      </c>
      <c r="B3033" s="3" t="s">
        <v>155</v>
      </c>
      <c r="C3033" s="3" t="s">
        <v>181</v>
      </c>
      <c r="D3033" s="3" t="s">
        <v>114</v>
      </c>
      <c r="E3033" s="3" t="s">
        <v>46</v>
      </c>
      <c r="F3033" s="3">
        <v>2788.7</v>
      </c>
      <c r="G3033" s="3">
        <v>278.87</v>
      </c>
      <c r="H3033" s="3">
        <v>2509.83</v>
      </c>
      <c r="I3033" s="3" t="s">
        <v>29</v>
      </c>
      <c r="J3033" s="5">
        <v>1.1111111111111109</v>
      </c>
      <c r="K3033" t="str">
        <f>_xlfn.XLOOKUP(D3033, dim_channels!A:A, dim_channels!C:C, "Not Found")</f>
        <v>Offline</v>
      </c>
      <c r="L3033" t="str">
        <f>_xlfn.XLOOKUP(D3033, dim_channels!A:A, dim_channels!B:B, "Not Found")</f>
        <v>Travel Agency</v>
      </c>
    </row>
    <row r="3034" spans="1:12" x14ac:dyDescent="0.2">
      <c r="A3034" s="2" t="s">
        <v>3470</v>
      </c>
      <c r="B3034" s="2" t="s">
        <v>505</v>
      </c>
      <c r="C3034" s="2" t="s">
        <v>1179</v>
      </c>
      <c r="D3034" s="2" t="s">
        <v>27</v>
      </c>
      <c r="E3034" s="2" t="s">
        <v>34</v>
      </c>
      <c r="F3034" s="2">
        <v>7289.74</v>
      </c>
      <c r="G3034" s="2">
        <v>1312.15</v>
      </c>
      <c r="H3034" s="2">
        <v>5977.59</v>
      </c>
      <c r="I3034" s="2" t="s">
        <v>29</v>
      </c>
      <c r="J3034" s="4">
        <v>1.219511542277071</v>
      </c>
      <c r="K3034" t="str">
        <f>_xlfn.XLOOKUP(D3034, dim_channels!A:A, dim_channels!C:C, "Not Found")</f>
        <v>OTA</v>
      </c>
      <c r="L3034" t="str">
        <f>_xlfn.XLOOKUP(D3034, dim_channels!A:A, dim_channels!B:B, "Not Found")</f>
        <v>Expedia</v>
      </c>
    </row>
    <row r="3035" spans="1:12" x14ac:dyDescent="0.2">
      <c r="A3035" s="3" t="s">
        <v>3471</v>
      </c>
      <c r="B3035" s="3" t="s">
        <v>724</v>
      </c>
      <c r="C3035" s="3" t="s">
        <v>376</v>
      </c>
      <c r="D3035" s="3" t="s">
        <v>64</v>
      </c>
      <c r="E3035" s="3" t="s">
        <v>28</v>
      </c>
      <c r="F3035" s="3">
        <v>2938.92</v>
      </c>
      <c r="G3035" s="3">
        <v>0</v>
      </c>
      <c r="H3035" s="3">
        <v>2938.92</v>
      </c>
      <c r="I3035" s="3" t="s">
        <v>29</v>
      </c>
      <c r="J3035" s="5">
        <v>1</v>
      </c>
      <c r="K3035" t="str">
        <f>_xlfn.XLOOKUP(D3035, dim_channels!A:A, dim_channels!C:C, "Not Found")</f>
        <v>Direct</v>
      </c>
      <c r="L3035" t="str">
        <f>_xlfn.XLOOKUP(D3035, dim_channels!A:A, dim_channels!B:B, "Not Found")</f>
        <v>Direct Website</v>
      </c>
    </row>
    <row r="3036" spans="1:12" x14ac:dyDescent="0.2">
      <c r="A3036" s="2" t="s">
        <v>3472</v>
      </c>
      <c r="B3036" s="2" t="s">
        <v>388</v>
      </c>
      <c r="C3036" s="2" t="s">
        <v>179</v>
      </c>
      <c r="D3036" s="2" t="s">
        <v>33</v>
      </c>
      <c r="E3036" s="2" t="s">
        <v>28</v>
      </c>
      <c r="F3036" s="2">
        <v>5887.59</v>
      </c>
      <c r="G3036" s="2">
        <v>883.14</v>
      </c>
      <c r="H3036" s="2">
        <v>5004.45</v>
      </c>
      <c r="I3036" s="2" t="s">
        <v>29</v>
      </c>
      <c r="J3036" s="4">
        <v>1.1764709408626319</v>
      </c>
      <c r="K3036" t="str">
        <f>_xlfn.XLOOKUP(D3036, dim_channels!A:A, dim_channels!C:C, "Not Found")</f>
        <v>OTA</v>
      </c>
      <c r="L3036" t="str">
        <f>_xlfn.XLOOKUP(D3036, dim_channels!A:A, dim_channels!B:B, "Not Found")</f>
        <v>Booking.com</v>
      </c>
    </row>
    <row r="3037" spans="1:12" x14ac:dyDescent="0.2">
      <c r="A3037" s="3" t="s">
        <v>3473</v>
      </c>
      <c r="B3037" s="3" t="s">
        <v>448</v>
      </c>
      <c r="C3037" s="3" t="s">
        <v>634</v>
      </c>
      <c r="D3037" s="3" t="s">
        <v>52</v>
      </c>
      <c r="E3037" s="3" t="s">
        <v>34</v>
      </c>
      <c r="F3037" s="3">
        <v>9412.7999999999993</v>
      </c>
      <c r="G3037" s="3">
        <v>1129.54</v>
      </c>
      <c r="H3037" s="3">
        <v>8283.26</v>
      </c>
      <c r="I3037" s="3" t="s">
        <v>41</v>
      </c>
      <c r="J3037" s="5">
        <v>1.136364185115522</v>
      </c>
      <c r="K3037" t="str">
        <f>_xlfn.XLOOKUP(D3037, dim_channels!A:A, dim_channels!C:C, "Not Found")</f>
        <v>OTA</v>
      </c>
      <c r="L3037" t="str">
        <f>_xlfn.XLOOKUP(D3037, dim_channels!A:A, dim_channels!B:B, "Not Found")</f>
        <v>Agoda</v>
      </c>
    </row>
    <row r="3038" spans="1:12" x14ac:dyDescent="0.2">
      <c r="A3038" s="2" t="s">
        <v>3474</v>
      </c>
      <c r="B3038" s="2" t="s">
        <v>401</v>
      </c>
      <c r="C3038" s="2" t="s">
        <v>644</v>
      </c>
      <c r="D3038" s="2" t="s">
        <v>27</v>
      </c>
      <c r="E3038" s="2" t="s">
        <v>60</v>
      </c>
      <c r="F3038" s="2">
        <v>15279.28</v>
      </c>
      <c r="G3038" s="2">
        <v>0</v>
      </c>
      <c r="H3038" s="2">
        <v>15279.28</v>
      </c>
      <c r="I3038" s="2" t="s">
        <v>29</v>
      </c>
      <c r="J3038" s="4">
        <v>1</v>
      </c>
      <c r="K3038" t="str">
        <f>_xlfn.XLOOKUP(D3038, dim_channels!A:A, dim_channels!C:C, "Not Found")</f>
        <v>OTA</v>
      </c>
      <c r="L3038" t="str">
        <f>_xlfn.XLOOKUP(D3038, dim_channels!A:A, dim_channels!B:B, "Not Found")</f>
        <v>Expedia</v>
      </c>
    </row>
    <row r="3039" spans="1:12" x14ac:dyDescent="0.2">
      <c r="A3039" s="3" t="s">
        <v>3475</v>
      </c>
      <c r="B3039" s="3" t="s">
        <v>437</v>
      </c>
      <c r="C3039" s="3" t="s">
        <v>949</v>
      </c>
      <c r="D3039" s="3" t="s">
        <v>114</v>
      </c>
      <c r="E3039" s="3" t="s">
        <v>115</v>
      </c>
      <c r="F3039" s="3">
        <v>14911.55</v>
      </c>
      <c r="G3039" s="3">
        <v>1491.16</v>
      </c>
      <c r="H3039" s="3">
        <v>13420.39</v>
      </c>
      <c r="I3039" s="3" t="s">
        <v>29</v>
      </c>
      <c r="J3039" s="5">
        <v>1.1111115250749051</v>
      </c>
      <c r="K3039" t="str">
        <f>_xlfn.XLOOKUP(D3039, dim_channels!A:A, dim_channels!C:C, "Not Found")</f>
        <v>Offline</v>
      </c>
      <c r="L3039" t="str">
        <f>_xlfn.XLOOKUP(D3039, dim_channels!A:A, dim_channels!B:B, "Not Found")</f>
        <v>Travel Agency</v>
      </c>
    </row>
    <row r="3040" spans="1:12" x14ac:dyDescent="0.2">
      <c r="A3040" s="2" t="s">
        <v>3476</v>
      </c>
      <c r="B3040" s="2" t="s">
        <v>492</v>
      </c>
      <c r="C3040" s="2" t="s">
        <v>1179</v>
      </c>
      <c r="D3040" s="2" t="s">
        <v>33</v>
      </c>
      <c r="E3040" s="2" t="s">
        <v>28</v>
      </c>
      <c r="F3040" s="2">
        <v>7152.94</v>
      </c>
      <c r="G3040" s="2">
        <v>1072.94</v>
      </c>
      <c r="H3040" s="2">
        <v>6080</v>
      </c>
      <c r="I3040" s="2" t="s">
        <v>29</v>
      </c>
      <c r="J3040" s="4">
        <v>1.176470394736842</v>
      </c>
      <c r="K3040" t="str">
        <f>_xlfn.XLOOKUP(D3040, dim_channels!A:A, dim_channels!C:C, "Not Found")</f>
        <v>OTA</v>
      </c>
      <c r="L3040" t="str">
        <f>_xlfn.XLOOKUP(D3040, dim_channels!A:A, dim_channels!B:B, "Not Found")</f>
        <v>Booking.com</v>
      </c>
    </row>
    <row r="3041" spans="1:12" x14ac:dyDescent="0.2">
      <c r="A3041" s="3" t="s">
        <v>3477</v>
      </c>
      <c r="B3041" s="3" t="s">
        <v>87</v>
      </c>
      <c r="C3041" s="3" t="s">
        <v>831</v>
      </c>
      <c r="D3041" s="3" t="s">
        <v>45</v>
      </c>
      <c r="E3041" s="3" t="s">
        <v>89</v>
      </c>
      <c r="F3041" s="3">
        <v>11242.4</v>
      </c>
      <c r="G3041" s="3">
        <v>0</v>
      </c>
      <c r="H3041" s="3">
        <v>11242.4</v>
      </c>
      <c r="I3041" s="3" t="s">
        <v>29</v>
      </c>
      <c r="J3041" s="5">
        <v>1</v>
      </c>
      <c r="K3041" t="str">
        <f>_xlfn.XLOOKUP(D3041, dim_channels!A:A, dim_channels!C:C, "Not Found")</f>
        <v>Corporate</v>
      </c>
      <c r="L3041" t="str">
        <f>_xlfn.XLOOKUP(D3041, dim_channels!A:A, dim_channels!B:B, "Not Found")</f>
        <v>Corporate Direct</v>
      </c>
    </row>
    <row r="3042" spans="1:12" x14ac:dyDescent="0.2">
      <c r="A3042" s="2" t="s">
        <v>3478</v>
      </c>
      <c r="B3042" s="2" t="s">
        <v>337</v>
      </c>
      <c r="C3042" s="2" t="s">
        <v>597</v>
      </c>
      <c r="D3042" s="2" t="s">
        <v>206</v>
      </c>
      <c r="E3042" s="2" t="s">
        <v>207</v>
      </c>
      <c r="F3042" s="2">
        <v>3904.25</v>
      </c>
      <c r="G3042" s="2">
        <v>0</v>
      </c>
      <c r="H3042" s="2">
        <v>3904.25</v>
      </c>
      <c r="I3042" s="2" t="s">
        <v>29</v>
      </c>
      <c r="J3042" s="4">
        <v>1</v>
      </c>
      <c r="K3042" t="str">
        <f>_xlfn.XLOOKUP(D3042, dim_channels!A:A, dim_channels!C:C, "Not Found")</f>
        <v>Direct</v>
      </c>
      <c r="L3042" t="str">
        <f>_xlfn.XLOOKUP(D3042, dim_channels!A:A, dim_channels!B:B, "Not Found")</f>
        <v>Walk-in</v>
      </c>
    </row>
    <row r="3043" spans="1:12" x14ac:dyDescent="0.2">
      <c r="A3043" s="3" t="s">
        <v>3479</v>
      </c>
      <c r="B3043" s="3" t="s">
        <v>176</v>
      </c>
      <c r="C3043" s="3" t="s">
        <v>176</v>
      </c>
      <c r="D3043" s="3" t="s">
        <v>45</v>
      </c>
      <c r="E3043" s="3" t="s">
        <v>46</v>
      </c>
      <c r="F3043" s="3">
        <v>4154.83</v>
      </c>
      <c r="G3043" s="3">
        <v>207.74</v>
      </c>
      <c r="H3043" s="3">
        <v>3947.09</v>
      </c>
      <c r="I3043" s="3" t="s">
        <v>29</v>
      </c>
      <c r="J3043" s="5">
        <v>1.0526311789191529</v>
      </c>
      <c r="K3043" t="str">
        <f>_xlfn.XLOOKUP(D3043, dim_channels!A:A, dim_channels!C:C, "Not Found")</f>
        <v>Corporate</v>
      </c>
      <c r="L3043" t="str">
        <f>_xlfn.XLOOKUP(D3043, dim_channels!A:A, dim_channels!B:B, "Not Found")</f>
        <v>Corporate Direct</v>
      </c>
    </row>
    <row r="3044" spans="1:12" x14ac:dyDescent="0.2">
      <c r="A3044" s="2" t="s">
        <v>3480</v>
      </c>
      <c r="B3044" s="2" t="s">
        <v>619</v>
      </c>
      <c r="C3044" s="2" t="s">
        <v>875</v>
      </c>
      <c r="D3044" s="2" t="s">
        <v>33</v>
      </c>
      <c r="E3044" s="2" t="s">
        <v>60</v>
      </c>
      <c r="F3044" s="2">
        <v>5728.44</v>
      </c>
      <c r="G3044" s="2">
        <v>0</v>
      </c>
      <c r="H3044" s="2">
        <v>5728.44</v>
      </c>
      <c r="I3044" s="2" t="s">
        <v>29</v>
      </c>
      <c r="J3044" s="4">
        <v>1</v>
      </c>
      <c r="K3044" t="str">
        <f>_xlfn.XLOOKUP(D3044, dim_channels!A:A, dim_channels!C:C, "Not Found")</f>
        <v>OTA</v>
      </c>
      <c r="L3044" t="str">
        <f>_xlfn.XLOOKUP(D3044, dim_channels!A:A, dim_channels!B:B, "Not Found")</f>
        <v>Booking.com</v>
      </c>
    </row>
    <row r="3045" spans="1:12" x14ac:dyDescent="0.2">
      <c r="A3045" s="3" t="s">
        <v>3481</v>
      </c>
      <c r="B3045" s="3" t="s">
        <v>187</v>
      </c>
      <c r="C3045" s="3" t="s">
        <v>139</v>
      </c>
      <c r="D3045" s="3" t="s">
        <v>114</v>
      </c>
      <c r="E3045" s="3" t="s">
        <v>115</v>
      </c>
      <c r="F3045" s="3">
        <v>6749.73</v>
      </c>
      <c r="G3045" s="3">
        <v>674.97</v>
      </c>
      <c r="H3045" s="3">
        <v>6074.76</v>
      </c>
      <c r="I3045" s="3" t="s">
        <v>29</v>
      </c>
      <c r="J3045" s="5">
        <v>1.1111105623925881</v>
      </c>
      <c r="K3045" t="str">
        <f>_xlfn.XLOOKUP(D3045, dim_channels!A:A, dim_channels!C:C, "Not Found")</f>
        <v>Offline</v>
      </c>
      <c r="L3045" t="str">
        <f>_xlfn.XLOOKUP(D3045, dim_channels!A:A, dim_channels!B:B, "Not Found")</f>
        <v>Travel Agency</v>
      </c>
    </row>
    <row r="3046" spans="1:12" x14ac:dyDescent="0.2">
      <c r="A3046" s="2" t="s">
        <v>3482</v>
      </c>
      <c r="B3046" s="2" t="s">
        <v>382</v>
      </c>
      <c r="C3046" s="2" t="s">
        <v>1610</v>
      </c>
      <c r="D3046" s="2" t="s">
        <v>45</v>
      </c>
      <c r="E3046" s="2" t="s">
        <v>46</v>
      </c>
      <c r="F3046" s="2">
        <v>3925.79</v>
      </c>
      <c r="G3046" s="2">
        <v>196.29</v>
      </c>
      <c r="H3046" s="2">
        <v>3729.5</v>
      </c>
      <c r="I3046" s="2" t="s">
        <v>29</v>
      </c>
      <c r="J3046" s="4">
        <v>1.0526317200697139</v>
      </c>
      <c r="K3046" t="str">
        <f>_xlfn.XLOOKUP(D3046, dim_channels!A:A, dim_channels!C:C, "Not Found")</f>
        <v>Corporate</v>
      </c>
      <c r="L3046" t="str">
        <f>_xlfn.XLOOKUP(D3046, dim_channels!A:A, dim_channels!B:B, "Not Found")</f>
        <v>Corporate Direct</v>
      </c>
    </row>
    <row r="3047" spans="1:12" x14ac:dyDescent="0.2">
      <c r="A3047" s="3" t="s">
        <v>3483</v>
      </c>
      <c r="B3047" s="3" t="s">
        <v>31</v>
      </c>
      <c r="C3047" s="3" t="s">
        <v>272</v>
      </c>
      <c r="D3047" s="3" t="s">
        <v>33</v>
      </c>
      <c r="E3047" s="3" t="s">
        <v>34</v>
      </c>
      <c r="F3047" s="3">
        <v>8127.57</v>
      </c>
      <c r="G3047" s="3">
        <v>1219.1400000000001</v>
      </c>
      <c r="H3047" s="3">
        <v>6908.43</v>
      </c>
      <c r="I3047" s="3" t="s">
        <v>29</v>
      </c>
      <c r="J3047" s="5">
        <v>1.176471354562469</v>
      </c>
      <c r="K3047" t="str">
        <f>_xlfn.XLOOKUP(D3047, dim_channels!A:A, dim_channels!C:C, "Not Found")</f>
        <v>OTA</v>
      </c>
      <c r="L3047" t="str">
        <f>_xlfn.XLOOKUP(D3047, dim_channels!A:A, dim_channels!B:B, "Not Found")</f>
        <v>Booking.com</v>
      </c>
    </row>
    <row r="3048" spans="1:12" x14ac:dyDescent="0.2">
      <c r="A3048" s="2" t="s">
        <v>3484</v>
      </c>
      <c r="B3048" s="2" t="s">
        <v>448</v>
      </c>
      <c r="C3048" s="2" t="s">
        <v>702</v>
      </c>
      <c r="D3048" s="2" t="s">
        <v>52</v>
      </c>
      <c r="E3048" s="2" t="s">
        <v>34</v>
      </c>
      <c r="F3048" s="2">
        <v>12569.52</v>
      </c>
      <c r="G3048" s="2">
        <v>1508.34</v>
      </c>
      <c r="H3048" s="2">
        <v>11061.18</v>
      </c>
      <c r="I3048" s="2" t="s">
        <v>29</v>
      </c>
      <c r="J3048" s="4">
        <v>1.1363633898010881</v>
      </c>
      <c r="K3048" t="str">
        <f>_xlfn.XLOOKUP(D3048, dim_channels!A:A, dim_channels!C:C, "Not Found")</f>
        <v>OTA</v>
      </c>
      <c r="L3048" t="str">
        <f>_xlfn.XLOOKUP(D3048, dim_channels!A:A, dim_channels!B:B, "Not Found")</f>
        <v>Agoda</v>
      </c>
    </row>
    <row r="3049" spans="1:12" x14ac:dyDescent="0.2">
      <c r="A3049" s="3" t="s">
        <v>3485</v>
      </c>
      <c r="B3049" s="3" t="s">
        <v>317</v>
      </c>
      <c r="C3049" s="3" t="s">
        <v>247</v>
      </c>
      <c r="D3049" s="3" t="s">
        <v>33</v>
      </c>
      <c r="E3049" s="3" t="s">
        <v>34</v>
      </c>
      <c r="F3049" s="3">
        <v>5356.92</v>
      </c>
      <c r="G3049" s="3">
        <v>803.54</v>
      </c>
      <c r="H3049" s="3">
        <v>4553.38</v>
      </c>
      <c r="I3049" s="3" t="s">
        <v>29</v>
      </c>
      <c r="J3049" s="5">
        <v>1.176471104981355</v>
      </c>
      <c r="K3049" t="str">
        <f>_xlfn.XLOOKUP(D3049, dim_channels!A:A, dim_channels!C:C, "Not Found")</f>
        <v>OTA</v>
      </c>
      <c r="L3049" t="str">
        <f>_xlfn.XLOOKUP(D3049, dim_channels!A:A, dim_channels!B:B, "Not Found")</f>
        <v>Booking.com</v>
      </c>
    </row>
    <row r="3050" spans="1:12" x14ac:dyDescent="0.2">
      <c r="A3050" s="2" t="s">
        <v>3486</v>
      </c>
      <c r="B3050" s="2" t="s">
        <v>724</v>
      </c>
      <c r="C3050" s="2" t="s">
        <v>368</v>
      </c>
      <c r="D3050" s="2" t="s">
        <v>27</v>
      </c>
      <c r="E3050" s="2" t="s">
        <v>60</v>
      </c>
      <c r="F3050" s="2">
        <v>14293.87</v>
      </c>
      <c r="G3050" s="2">
        <v>0</v>
      </c>
      <c r="H3050" s="2">
        <v>14293.87</v>
      </c>
      <c r="I3050" s="2" t="s">
        <v>29</v>
      </c>
      <c r="J3050" s="4">
        <v>1</v>
      </c>
      <c r="K3050" t="str">
        <f>_xlfn.XLOOKUP(D3050, dim_channels!A:A, dim_channels!C:C, "Not Found")</f>
        <v>OTA</v>
      </c>
      <c r="L3050" t="str">
        <f>_xlfn.XLOOKUP(D3050, dim_channels!A:A, dim_channels!B:B, "Not Found")</f>
        <v>Expedia</v>
      </c>
    </row>
    <row r="3051" spans="1:12" x14ac:dyDescent="0.2">
      <c r="A3051" s="3" t="s">
        <v>3487</v>
      </c>
      <c r="B3051" s="3" t="s">
        <v>50</v>
      </c>
      <c r="C3051" s="3" t="s">
        <v>520</v>
      </c>
      <c r="D3051" s="3" t="s">
        <v>52</v>
      </c>
      <c r="E3051" s="3" t="s">
        <v>34</v>
      </c>
      <c r="F3051" s="3">
        <v>3057.15</v>
      </c>
      <c r="G3051" s="3">
        <v>366.86</v>
      </c>
      <c r="H3051" s="3">
        <v>2690.29</v>
      </c>
      <c r="I3051" s="3" t="s">
        <v>29</v>
      </c>
      <c r="J3051" s="5">
        <v>1.136364481152589</v>
      </c>
      <c r="K3051" t="str">
        <f>_xlfn.XLOOKUP(D3051, dim_channels!A:A, dim_channels!C:C, "Not Found")</f>
        <v>OTA</v>
      </c>
      <c r="L3051" t="str">
        <f>_xlfn.XLOOKUP(D3051, dim_channels!A:A, dim_channels!B:B, "Not Found")</f>
        <v>Agoda</v>
      </c>
    </row>
    <row r="3052" spans="1:12" x14ac:dyDescent="0.2">
      <c r="A3052" s="2" t="s">
        <v>3488</v>
      </c>
      <c r="B3052" s="2" t="s">
        <v>498</v>
      </c>
      <c r="C3052" s="2" t="s">
        <v>807</v>
      </c>
      <c r="D3052" s="2" t="s">
        <v>52</v>
      </c>
      <c r="E3052" s="2" t="s">
        <v>60</v>
      </c>
      <c r="F3052" s="2">
        <v>16778.97</v>
      </c>
      <c r="G3052" s="2">
        <v>0</v>
      </c>
      <c r="H3052" s="2">
        <v>16778.97</v>
      </c>
      <c r="I3052" s="2" t="s">
        <v>56</v>
      </c>
      <c r="J3052" s="4">
        <v>1</v>
      </c>
      <c r="K3052" t="str">
        <f>_xlfn.XLOOKUP(D3052, dim_channels!A:A, dim_channels!C:C, "Not Found")</f>
        <v>OTA</v>
      </c>
      <c r="L3052" t="str">
        <f>_xlfn.XLOOKUP(D3052, dim_channels!A:A, dim_channels!B:B, "Not Found")</f>
        <v>Agoda</v>
      </c>
    </row>
    <row r="3053" spans="1:12" x14ac:dyDescent="0.2">
      <c r="A3053" s="3" t="s">
        <v>3489</v>
      </c>
      <c r="B3053" s="3" t="s">
        <v>155</v>
      </c>
      <c r="C3053" s="3" t="s">
        <v>62</v>
      </c>
      <c r="D3053" s="3" t="s">
        <v>52</v>
      </c>
      <c r="E3053" s="3" t="s">
        <v>34</v>
      </c>
      <c r="F3053" s="3">
        <v>7494.26</v>
      </c>
      <c r="G3053" s="3">
        <v>899.31</v>
      </c>
      <c r="H3053" s="3">
        <v>6594.95</v>
      </c>
      <c r="I3053" s="3" t="s">
        <v>29</v>
      </c>
      <c r="J3053" s="5">
        <v>1.1363634295938561</v>
      </c>
      <c r="K3053" t="str">
        <f>_xlfn.XLOOKUP(D3053, dim_channels!A:A, dim_channels!C:C, "Not Found")</f>
        <v>OTA</v>
      </c>
      <c r="L3053" t="str">
        <f>_xlfn.XLOOKUP(D3053, dim_channels!A:A, dim_channels!B:B, "Not Found")</f>
        <v>Agoda</v>
      </c>
    </row>
    <row r="3054" spans="1:12" x14ac:dyDescent="0.2">
      <c r="A3054" s="2" t="s">
        <v>3490</v>
      </c>
      <c r="B3054" s="2" t="s">
        <v>73</v>
      </c>
      <c r="C3054" s="2" t="s">
        <v>538</v>
      </c>
      <c r="D3054" s="2" t="s">
        <v>114</v>
      </c>
      <c r="E3054" s="2" t="s">
        <v>46</v>
      </c>
      <c r="F3054" s="2">
        <v>10334.709999999999</v>
      </c>
      <c r="G3054" s="2">
        <v>1033.47</v>
      </c>
      <c r="H3054" s="2">
        <v>9301.24</v>
      </c>
      <c r="I3054" s="2" t="s">
        <v>41</v>
      </c>
      <c r="J3054" s="4">
        <v>1.111110991652726</v>
      </c>
      <c r="K3054" t="str">
        <f>_xlfn.XLOOKUP(D3054, dim_channels!A:A, dim_channels!C:C, "Not Found")</f>
        <v>Offline</v>
      </c>
      <c r="L3054" t="str">
        <f>_xlfn.XLOOKUP(D3054, dim_channels!A:A, dim_channels!B:B, "Not Found")</f>
        <v>Travel Agency</v>
      </c>
    </row>
    <row r="3055" spans="1:12" x14ac:dyDescent="0.2">
      <c r="A3055" s="3" t="s">
        <v>3491</v>
      </c>
      <c r="B3055" s="3" t="s">
        <v>902</v>
      </c>
      <c r="C3055" s="3" t="s">
        <v>902</v>
      </c>
      <c r="D3055" s="3" t="s">
        <v>27</v>
      </c>
      <c r="E3055" s="3" t="s">
        <v>60</v>
      </c>
      <c r="F3055" s="3">
        <v>5384.33</v>
      </c>
      <c r="G3055" s="3">
        <v>0</v>
      </c>
      <c r="H3055" s="3">
        <v>5384.33</v>
      </c>
      <c r="I3055" s="3" t="s">
        <v>41</v>
      </c>
      <c r="J3055" s="5">
        <v>1</v>
      </c>
      <c r="K3055" t="str">
        <f>_xlfn.XLOOKUP(D3055, dim_channels!A:A, dim_channels!C:C, "Not Found")</f>
        <v>OTA</v>
      </c>
      <c r="L3055" t="str">
        <f>_xlfn.XLOOKUP(D3055, dim_channels!A:A, dim_channels!B:B, "Not Found")</f>
        <v>Expedia</v>
      </c>
    </row>
    <row r="3056" spans="1:12" x14ac:dyDescent="0.2">
      <c r="A3056" s="2" t="s">
        <v>3492</v>
      </c>
      <c r="B3056" s="2" t="s">
        <v>378</v>
      </c>
      <c r="C3056" s="2" t="s">
        <v>351</v>
      </c>
      <c r="D3056" s="2" t="s">
        <v>52</v>
      </c>
      <c r="E3056" s="2" t="s">
        <v>34</v>
      </c>
      <c r="F3056" s="2">
        <v>6481.82</v>
      </c>
      <c r="G3056" s="2">
        <v>777.82</v>
      </c>
      <c r="H3056" s="2">
        <v>5704</v>
      </c>
      <c r="I3056" s="2" t="s">
        <v>29</v>
      </c>
      <c r="J3056" s="4">
        <v>1.1363639551192151</v>
      </c>
      <c r="K3056" t="str">
        <f>_xlfn.XLOOKUP(D3056, dim_channels!A:A, dim_channels!C:C, "Not Found")</f>
        <v>OTA</v>
      </c>
      <c r="L3056" t="str">
        <f>_xlfn.XLOOKUP(D3056, dim_channels!A:A, dim_channels!B:B, "Not Found")</f>
        <v>Agoda</v>
      </c>
    </row>
    <row r="3057" spans="1:12" x14ac:dyDescent="0.2">
      <c r="A3057" s="3" t="s">
        <v>3493</v>
      </c>
      <c r="B3057" s="3" t="s">
        <v>190</v>
      </c>
      <c r="C3057" s="3" t="s">
        <v>322</v>
      </c>
      <c r="D3057" s="3" t="s">
        <v>52</v>
      </c>
      <c r="E3057" s="3" t="s">
        <v>34</v>
      </c>
      <c r="F3057" s="3">
        <v>5292.24</v>
      </c>
      <c r="G3057" s="3">
        <v>635.07000000000005</v>
      </c>
      <c r="H3057" s="3">
        <v>4657.17</v>
      </c>
      <c r="I3057" s="3" t="s">
        <v>29</v>
      </c>
      <c r="J3057" s="5">
        <v>1.136363929167284</v>
      </c>
      <c r="K3057" t="str">
        <f>_xlfn.XLOOKUP(D3057, dim_channels!A:A, dim_channels!C:C, "Not Found")</f>
        <v>OTA</v>
      </c>
      <c r="L3057" t="str">
        <f>_xlfn.XLOOKUP(D3057, dim_channels!A:A, dim_channels!B:B, "Not Found")</f>
        <v>Agoda</v>
      </c>
    </row>
    <row r="3058" spans="1:12" x14ac:dyDescent="0.2">
      <c r="A3058" s="2" t="s">
        <v>3494</v>
      </c>
      <c r="B3058" s="2" t="s">
        <v>722</v>
      </c>
      <c r="C3058" s="2" t="s">
        <v>608</v>
      </c>
      <c r="D3058" s="2" t="s">
        <v>33</v>
      </c>
      <c r="E3058" s="2" t="s">
        <v>60</v>
      </c>
      <c r="F3058" s="2">
        <v>6178.04</v>
      </c>
      <c r="G3058" s="2">
        <v>0</v>
      </c>
      <c r="H3058" s="2">
        <v>6178.04</v>
      </c>
      <c r="I3058" s="2" t="s">
        <v>29</v>
      </c>
      <c r="J3058" s="4">
        <v>1</v>
      </c>
      <c r="K3058" t="str">
        <f>_xlfn.XLOOKUP(D3058, dim_channels!A:A, dim_channels!C:C, "Not Found")</f>
        <v>OTA</v>
      </c>
      <c r="L3058" t="str">
        <f>_xlfn.XLOOKUP(D3058, dim_channels!A:A, dim_channels!B:B, "Not Found")</f>
        <v>Booking.com</v>
      </c>
    </row>
    <row r="3059" spans="1:12" x14ac:dyDescent="0.2">
      <c r="A3059" s="3" t="s">
        <v>3495</v>
      </c>
      <c r="B3059" s="3" t="s">
        <v>292</v>
      </c>
      <c r="C3059" s="3" t="s">
        <v>423</v>
      </c>
      <c r="D3059" s="3" t="s">
        <v>64</v>
      </c>
      <c r="E3059" s="3" t="s">
        <v>34</v>
      </c>
      <c r="F3059" s="3">
        <v>4740.04</v>
      </c>
      <c r="G3059" s="3">
        <v>0</v>
      </c>
      <c r="H3059" s="3">
        <v>4740.04</v>
      </c>
      <c r="I3059" s="3" t="s">
        <v>29</v>
      </c>
      <c r="J3059" s="5">
        <v>1</v>
      </c>
      <c r="K3059" t="str">
        <f>_xlfn.XLOOKUP(D3059, dim_channels!A:A, dim_channels!C:C, "Not Found")</f>
        <v>Direct</v>
      </c>
      <c r="L3059" t="str">
        <f>_xlfn.XLOOKUP(D3059, dim_channels!A:A, dim_channels!B:B, "Not Found")</f>
        <v>Direct Website</v>
      </c>
    </row>
    <row r="3060" spans="1:12" x14ac:dyDescent="0.2">
      <c r="A3060" s="2" t="s">
        <v>3496</v>
      </c>
      <c r="B3060" s="2" t="s">
        <v>560</v>
      </c>
      <c r="C3060" s="2" t="s">
        <v>184</v>
      </c>
      <c r="D3060" s="2" t="s">
        <v>64</v>
      </c>
      <c r="E3060" s="2" t="s">
        <v>34</v>
      </c>
      <c r="F3060" s="2">
        <v>17415.98</v>
      </c>
      <c r="G3060" s="2">
        <v>0</v>
      </c>
      <c r="H3060" s="2">
        <v>17415.98</v>
      </c>
      <c r="I3060" s="2" t="s">
        <v>56</v>
      </c>
      <c r="J3060" s="4">
        <v>1</v>
      </c>
      <c r="K3060" t="str">
        <f>_xlfn.XLOOKUP(D3060, dim_channels!A:A, dim_channels!C:C, "Not Found")</f>
        <v>Direct</v>
      </c>
      <c r="L3060" t="str">
        <f>_xlfn.XLOOKUP(D3060, dim_channels!A:A, dim_channels!B:B, "Not Found")</f>
        <v>Direct Website</v>
      </c>
    </row>
    <row r="3061" spans="1:12" x14ac:dyDescent="0.2">
      <c r="A3061" s="3" t="s">
        <v>3497</v>
      </c>
      <c r="B3061" s="3" t="s">
        <v>532</v>
      </c>
      <c r="C3061" s="3" t="s">
        <v>1110</v>
      </c>
      <c r="D3061" s="3" t="s">
        <v>52</v>
      </c>
      <c r="E3061" s="3" t="s">
        <v>34</v>
      </c>
      <c r="F3061" s="3">
        <v>6955.73</v>
      </c>
      <c r="G3061" s="3">
        <v>834.69</v>
      </c>
      <c r="H3061" s="3">
        <v>6121.04</v>
      </c>
      <c r="I3061" s="3" t="s">
        <v>29</v>
      </c>
      <c r="J3061" s="5">
        <v>1.136364081920719</v>
      </c>
      <c r="K3061" t="str">
        <f>_xlfn.XLOOKUP(D3061, dim_channels!A:A, dim_channels!C:C, "Not Found")</f>
        <v>OTA</v>
      </c>
      <c r="L3061" t="str">
        <f>_xlfn.XLOOKUP(D3061, dim_channels!A:A, dim_channels!B:B, "Not Found")</f>
        <v>Agoda</v>
      </c>
    </row>
    <row r="3062" spans="1:12" x14ac:dyDescent="0.2">
      <c r="A3062" s="2" t="s">
        <v>3498</v>
      </c>
      <c r="B3062" s="2" t="s">
        <v>534</v>
      </c>
      <c r="C3062" s="2" t="s">
        <v>846</v>
      </c>
      <c r="D3062" s="2" t="s">
        <v>206</v>
      </c>
      <c r="E3062" s="2" t="s">
        <v>207</v>
      </c>
      <c r="F3062" s="2">
        <v>4069.42</v>
      </c>
      <c r="G3062" s="2">
        <v>0</v>
      </c>
      <c r="H3062" s="2">
        <v>4069.42</v>
      </c>
      <c r="I3062" s="2" t="s">
        <v>56</v>
      </c>
      <c r="J3062" s="4">
        <v>1</v>
      </c>
      <c r="K3062" t="str">
        <f>_xlfn.XLOOKUP(D3062, dim_channels!A:A, dim_channels!C:C, "Not Found")</f>
        <v>Direct</v>
      </c>
      <c r="L3062" t="str">
        <f>_xlfn.XLOOKUP(D3062, dim_channels!A:A, dim_channels!B:B, "Not Found")</f>
        <v>Walk-in</v>
      </c>
    </row>
    <row r="3063" spans="1:12" x14ac:dyDescent="0.2">
      <c r="A3063" s="3" t="s">
        <v>3499</v>
      </c>
      <c r="B3063" s="3" t="s">
        <v>278</v>
      </c>
      <c r="C3063" s="3" t="s">
        <v>781</v>
      </c>
      <c r="D3063" s="3" t="s">
        <v>33</v>
      </c>
      <c r="E3063" s="3" t="s">
        <v>34</v>
      </c>
      <c r="F3063" s="3">
        <v>20538.55</v>
      </c>
      <c r="G3063" s="3">
        <v>3080.78</v>
      </c>
      <c r="H3063" s="3">
        <v>17457.77</v>
      </c>
      <c r="I3063" s="3" t="s">
        <v>29</v>
      </c>
      <c r="J3063" s="5">
        <v>1.1764704197615159</v>
      </c>
      <c r="K3063" t="str">
        <f>_xlfn.XLOOKUP(D3063, dim_channels!A:A, dim_channels!C:C, "Not Found")</f>
        <v>OTA</v>
      </c>
      <c r="L3063" t="str">
        <f>_xlfn.XLOOKUP(D3063, dim_channels!A:A, dim_channels!B:B, "Not Found")</f>
        <v>Booking.com</v>
      </c>
    </row>
    <row r="3064" spans="1:12" x14ac:dyDescent="0.2">
      <c r="A3064" s="2" t="s">
        <v>3500</v>
      </c>
      <c r="B3064" s="2" t="s">
        <v>426</v>
      </c>
      <c r="C3064" s="2" t="s">
        <v>1610</v>
      </c>
      <c r="D3064" s="2" t="s">
        <v>169</v>
      </c>
      <c r="E3064" s="2" t="s">
        <v>46</v>
      </c>
      <c r="F3064" s="2">
        <v>3522.06</v>
      </c>
      <c r="G3064" s="2">
        <v>704.41</v>
      </c>
      <c r="H3064" s="2">
        <v>2817.65</v>
      </c>
      <c r="I3064" s="2" t="s">
        <v>56</v>
      </c>
      <c r="J3064" s="4">
        <v>1.2499991127357899</v>
      </c>
      <c r="K3064" t="str">
        <f>_xlfn.XLOOKUP(D3064, dim_channels!A:A, dim_channels!C:C, "Not Found")</f>
        <v>GDS</v>
      </c>
      <c r="L3064" t="str">
        <f>_xlfn.XLOOKUP(D3064, dim_channels!A:A, dim_channels!B:B, "Not Found")</f>
        <v>GDS (Amadeus)</v>
      </c>
    </row>
    <row r="3065" spans="1:12" x14ac:dyDescent="0.2">
      <c r="A3065" s="3" t="s">
        <v>3501</v>
      </c>
      <c r="B3065" s="3" t="s">
        <v>396</v>
      </c>
      <c r="C3065" s="3" t="s">
        <v>190</v>
      </c>
      <c r="D3065" s="3" t="s">
        <v>52</v>
      </c>
      <c r="E3065" s="3" t="s">
        <v>60</v>
      </c>
      <c r="F3065" s="3">
        <v>10102.040000000001</v>
      </c>
      <c r="G3065" s="3">
        <v>0</v>
      </c>
      <c r="H3065" s="3">
        <v>10102.040000000001</v>
      </c>
      <c r="I3065" s="3" t="s">
        <v>41</v>
      </c>
      <c r="J3065" s="5">
        <v>1</v>
      </c>
      <c r="K3065" t="str">
        <f>_xlfn.XLOOKUP(D3065, dim_channels!A:A, dim_channels!C:C, "Not Found")</f>
        <v>OTA</v>
      </c>
      <c r="L3065" t="str">
        <f>_xlfn.XLOOKUP(D3065, dim_channels!A:A, dim_channels!B:B, "Not Found")</f>
        <v>Agoda</v>
      </c>
    </row>
    <row r="3066" spans="1:12" x14ac:dyDescent="0.2">
      <c r="A3066" s="2" t="s">
        <v>3502</v>
      </c>
      <c r="B3066" s="2" t="s">
        <v>534</v>
      </c>
      <c r="C3066" s="2" t="s">
        <v>534</v>
      </c>
      <c r="D3066" s="2" t="s">
        <v>169</v>
      </c>
      <c r="E3066" s="2" t="s">
        <v>34</v>
      </c>
      <c r="F3066" s="2">
        <v>10606.46</v>
      </c>
      <c r="G3066" s="2">
        <v>2121.29</v>
      </c>
      <c r="H3066" s="2">
        <v>8485.17</v>
      </c>
      <c r="I3066" s="2" t="s">
        <v>29</v>
      </c>
      <c r="J3066" s="4">
        <v>1.249999705368307</v>
      </c>
      <c r="K3066" t="str">
        <f>_xlfn.XLOOKUP(D3066, dim_channels!A:A, dim_channels!C:C, "Not Found")</f>
        <v>GDS</v>
      </c>
      <c r="L3066" t="str">
        <f>_xlfn.XLOOKUP(D3066, dim_channels!A:A, dim_channels!B:B, "Not Found")</f>
        <v>GDS (Amadeus)</v>
      </c>
    </row>
    <row r="3067" spans="1:12" x14ac:dyDescent="0.2">
      <c r="A3067" s="3" t="s">
        <v>3503</v>
      </c>
      <c r="B3067" s="3" t="s">
        <v>147</v>
      </c>
      <c r="C3067" s="3" t="s">
        <v>147</v>
      </c>
      <c r="D3067" s="3" t="s">
        <v>27</v>
      </c>
      <c r="E3067" s="3" t="s">
        <v>28</v>
      </c>
      <c r="F3067" s="3">
        <v>12020.6</v>
      </c>
      <c r="G3067" s="3">
        <v>2163.71</v>
      </c>
      <c r="H3067" s="3">
        <v>9856.89</v>
      </c>
      <c r="I3067" s="3" t="s">
        <v>29</v>
      </c>
      <c r="J3067" s="5">
        <v>1.2195124425655559</v>
      </c>
      <c r="K3067" t="str">
        <f>_xlfn.XLOOKUP(D3067, dim_channels!A:A, dim_channels!C:C, "Not Found")</f>
        <v>OTA</v>
      </c>
      <c r="L3067" t="str">
        <f>_xlfn.XLOOKUP(D3067, dim_channels!A:A, dim_channels!B:B, "Not Found")</f>
        <v>Expedia</v>
      </c>
    </row>
    <row r="3068" spans="1:12" x14ac:dyDescent="0.2">
      <c r="A3068" s="2" t="s">
        <v>3504</v>
      </c>
      <c r="B3068" s="2" t="s">
        <v>48</v>
      </c>
      <c r="C3068" s="2" t="s">
        <v>286</v>
      </c>
      <c r="D3068" s="2" t="s">
        <v>114</v>
      </c>
      <c r="E3068" s="2" t="s">
        <v>115</v>
      </c>
      <c r="F3068" s="2">
        <v>10061.91</v>
      </c>
      <c r="G3068" s="2">
        <v>1006.19</v>
      </c>
      <c r="H3068" s="2">
        <v>9055.7199999999993</v>
      </c>
      <c r="I3068" s="2" t="s">
        <v>41</v>
      </c>
      <c r="J3068" s="4">
        <v>1.1111109884139529</v>
      </c>
      <c r="K3068" t="str">
        <f>_xlfn.XLOOKUP(D3068, dim_channels!A:A, dim_channels!C:C, "Not Found")</f>
        <v>Offline</v>
      </c>
      <c r="L3068" t="str">
        <f>_xlfn.XLOOKUP(D3068, dim_channels!A:A, dim_channels!B:B, "Not Found")</f>
        <v>Travel Agency</v>
      </c>
    </row>
    <row r="3069" spans="1:12" x14ac:dyDescent="0.2">
      <c r="A3069" s="3" t="s">
        <v>3505</v>
      </c>
      <c r="B3069" s="3" t="s">
        <v>817</v>
      </c>
      <c r="C3069" s="3" t="s">
        <v>141</v>
      </c>
      <c r="D3069" s="3" t="s">
        <v>33</v>
      </c>
      <c r="E3069" s="3" t="s">
        <v>28</v>
      </c>
      <c r="F3069" s="3">
        <v>9839.01</v>
      </c>
      <c r="G3069" s="3">
        <v>1475.85</v>
      </c>
      <c r="H3069" s="3">
        <v>8363.16</v>
      </c>
      <c r="I3069" s="3" t="s">
        <v>29</v>
      </c>
      <c r="J3069" s="5">
        <v>1.1764703772258329</v>
      </c>
      <c r="K3069" t="str">
        <f>_xlfn.XLOOKUP(D3069, dim_channels!A:A, dim_channels!C:C, "Not Found")</f>
        <v>OTA</v>
      </c>
      <c r="L3069" t="str">
        <f>_xlfn.XLOOKUP(D3069, dim_channels!A:A, dim_channels!B:B, "Not Found")</f>
        <v>Booking.com</v>
      </c>
    </row>
    <row r="3070" spans="1:12" x14ac:dyDescent="0.2">
      <c r="A3070" s="2" t="s">
        <v>3506</v>
      </c>
      <c r="B3070" s="2" t="s">
        <v>373</v>
      </c>
      <c r="C3070" s="2" t="s">
        <v>839</v>
      </c>
      <c r="D3070" s="2" t="s">
        <v>52</v>
      </c>
      <c r="E3070" s="2" t="s">
        <v>34</v>
      </c>
      <c r="F3070" s="2">
        <v>6030.19</v>
      </c>
      <c r="G3070" s="2">
        <v>723.62</v>
      </c>
      <c r="H3070" s="2">
        <v>5306.57</v>
      </c>
      <c r="I3070" s="2" t="s">
        <v>29</v>
      </c>
      <c r="J3070" s="4">
        <v>1.1363630367638611</v>
      </c>
      <c r="K3070" t="str">
        <f>_xlfn.XLOOKUP(D3070, dim_channels!A:A, dim_channels!C:C, "Not Found")</f>
        <v>OTA</v>
      </c>
      <c r="L3070" t="str">
        <f>_xlfn.XLOOKUP(D3070, dim_channels!A:A, dim_channels!B:B, "Not Found")</f>
        <v>Agoda</v>
      </c>
    </row>
    <row r="3071" spans="1:12" x14ac:dyDescent="0.2">
      <c r="A3071" s="3" t="s">
        <v>3507</v>
      </c>
      <c r="B3071" s="3" t="s">
        <v>527</v>
      </c>
      <c r="C3071" s="3" t="s">
        <v>487</v>
      </c>
      <c r="D3071" s="3" t="s">
        <v>33</v>
      </c>
      <c r="E3071" s="3" t="s">
        <v>34</v>
      </c>
      <c r="F3071" s="3">
        <v>11037.93</v>
      </c>
      <c r="G3071" s="3">
        <v>1655.69</v>
      </c>
      <c r="H3071" s="3">
        <v>9382.24</v>
      </c>
      <c r="I3071" s="3" t="s">
        <v>29</v>
      </c>
      <c r="J3071" s="5">
        <v>1.176470650931974</v>
      </c>
      <c r="K3071" t="str">
        <f>_xlfn.XLOOKUP(D3071, dim_channels!A:A, dim_channels!C:C, "Not Found")</f>
        <v>OTA</v>
      </c>
      <c r="L3071" t="str">
        <f>_xlfn.XLOOKUP(D3071, dim_channels!A:A, dim_channels!B:B, "Not Found")</f>
        <v>Booking.com</v>
      </c>
    </row>
    <row r="3072" spans="1:12" x14ac:dyDescent="0.2">
      <c r="A3072" s="2" t="s">
        <v>3508</v>
      </c>
      <c r="B3072" s="2" t="s">
        <v>69</v>
      </c>
      <c r="C3072" s="2" t="s">
        <v>375</v>
      </c>
      <c r="D3072" s="2" t="s">
        <v>114</v>
      </c>
      <c r="E3072" s="2" t="s">
        <v>115</v>
      </c>
      <c r="F3072" s="2">
        <v>12168.18</v>
      </c>
      <c r="G3072" s="2">
        <v>1216.82</v>
      </c>
      <c r="H3072" s="2">
        <v>10951.36</v>
      </c>
      <c r="I3072" s="2" t="s">
        <v>56</v>
      </c>
      <c r="J3072" s="4">
        <v>1.1111113140285771</v>
      </c>
      <c r="K3072" t="str">
        <f>_xlfn.XLOOKUP(D3072, dim_channels!A:A, dim_channels!C:C, "Not Found")</f>
        <v>Offline</v>
      </c>
      <c r="L3072" t="str">
        <f>_xlfn.XLOOKUP(D3072, dim_channels!A:A, dim_channels!B:B, "Not Found")</f>
        <v>Travel Agency</v>
      </c>
    </row>
    <row r="3073" spans="1:12" x14ac:dyDescent="0.2">
      <c r="A3073" s="3" t="s">
        <v>3509</v>
      </c>
      <c r="B3073" s="3" t="s">
        <v>608</v>
      </c>
      <c r="C3073" s="3" t="s">
        <v>432</v>
      </c>
      <c r="D3073" s="3" t="s">
        <v>27</v>
      </c>
      <c r="E3073" s="3" t="s">
        <v>34</v>
      </c>
      <c r="F3073" s="3">
        <v>5650.31</v>
      </c>
      <c r="G3073" s="3">
        <v>1017.06</v>
      </c>
      <c r="H3073" s="3">
        <v>4633.25</v>
      </c>
      <c r="I3073" s="3" t="s">
        <v>29</v>
      </c>
      <c r="J3073" s="5">
        <v>1.219513300598932</v>
      </c>
      <c r="K3073" t="str">
        <f>_xlfn.XLOOKUP(D3073, dim_channels!A:A, dim_channels!C:C, "Not Found")</f>
        <v>OTA</v>
      </c>
      <c r="L3073" t="str">
        <f>_xlfn.XLOOKUP(D3073, dim_channels!A:A, dim_channels!B:B, "Not Found")</f>
        <v>Expedia</v>
      </c>
    </row>
    <row r="3074" spans="1:12" x14ac:dyDescent="0.2">
      <c r="A3074" s="2" t="s">
        <v>3510</v>
      </c>
      <c r="B3074" s="2" t="s">
        <v>958</v>
      </c>
      <c r="C3074" s="2" t="s">
        <v>204</v>
      </c>
      <c r="D3074" s="2" t="s">
        <v>33</v>
      </c>
      <c r="E3074" s="2" t="s">
        <v>28</v>
      </c>
      <c r="F3074" s="2">
        <v>9521.5400000000009</v>
      </c>
      <c r="G3074" s="2">
        <v>1428.23</v>
      </c>
      <c r="H3074" s="2">
        <v>8093.31</v>
      </c>
      <c r="I3074" s="2" t="s">
        <v>29</v>
      </c>
      <c r="J3074" s="4">
        <v>1.1764704428719519</v>
      </c>
      <c r="K3074" t="str">
        <f>_xlfn.XLOOKUP(D3074, dim_channels!A:A, dim_channels!C:C, "Not Found")</f>
        <v>OTA</v>
      </c>
      <c r="L3074" t="str">
        <f>_xlfn.XLOOKUP(D3074, dim_channels!A:A, dim_channels!B:B, "Not Found")</f>
        <v>Booking.com</v>
      </c>
    </row>
    <row r="3075" spans="1:12" x14ac:dyDescent="0.2">
      <c r="A3075" s="3" t="s">
        <v>3511</v>
      </c>
      <c r="B3075" s="3" t="s">
        <v>126</v>
      </c>
      <c r="C3075" s="3" t="s">
        <v>762</v>
      </c>
      <c r="D3075" s="3" t="s">
        <v>33</v>
      </c>
      <c r="E3075" s="3" t="s">
        <v>34</v>
      </c>
      <c r="F3075" s="3">
        <v>8328.31</v>
      </c>
      <c r="G3075" s="3">
        <v>1249.25</v>
      </c>
      <c r="H3075" s="3">
        <v>7079.06</v>
      </c>
      <c r="I3075" s="3" t="s">
        <v>29</v>
      </c>
      <c r="J3075" s="5">
        <v>1.1764711699010879</v>
      </c>
      <c r="K3075" t="str">
        <f>_xlfn.XLOOKUP(D3075, dim_channels!A:A, dim_channels!C:C, "Not Found")</f>
        <v>OTA</v>
      </c>
      <c r="L3075" t="str">
        <f>_xlfn.XLOOKUP(D3075, dim_channels!A:A, dim_channels!B:B, "Not Found")</f>
        <v>Booking.com</v>
      </c>
    </row>
    <row r="3076" spans="1:12" x14ac:dyDescent="0.2">
      <c r="A3076" s="2" t="s">
        <v>3512</v>
      </c>
      <c r="B3076" s="2" t="s">
        <v>244</v>
      </c>
      <c r="C3076" s="2" t="s">
        <v>448</v>
      </c>
      <c r="D3076" s="2" t="s">
        <v>45</v>
      </c>
      <c r="E3076" s="2" t="s">
        <v>46</v>
      </c>
      <c r="F3076" s="2">
        <v>11234.23</v>
      </c>
      <c r="G3076" s="2">
        <v>561.71</v>
      </c>
      <c r="H3076" s="2">
        <v>10672.52</v>
      </c>
      <c r="I3076" s="2" t="s">
        <v>29</v>
      </c>
      <c r="J3076" s="4">
        <v>1.0526314310022371</v>
      </c>
      <c r="K3076" t="str">
        <f>_xlfn.XLOOKUP(D3076, dim_channels!A:A, dim_channels!C:C, "Not Found")</f>
        <v>Corporate</v>
      </c>
      <c r="L3076" t="str">
        <f>_xlfn.XLOOKUP(D3076, dim_channels!A:A, dim_channels!B:B, "Not Found")</f>
        <v>Corporate Direct</v>
      </c>
    </row>
    <row r="3077" spans="1:12" x14ac:dyDescent="0.2">
      <c r="A3077" s="3" t="s">
        <v>3513</v>
      </c>
      <c r="B3077" s="3" t="s">
        <v>219</v>
      </c>
      <c r="C3077" s="3" t="s">
        <v>754</v>
      </c>
      <c r="D3077" s="3" t="s">
        <v>114</v>
      </c>
      <c r="E3077" s="3" t="s">
        <v>115</v>
      </c>
      <c r="F3077" s="3">
        <v>6193.09</v>
      </c>
      <c r="G3077" s="3">
        <v>619.30999999999995</v>
      </c>
      <c r="H3077" s="3">
        <v>5573.78</v>
      </c>
      <c r="I3077" s="3" t="s">
        <v>29</v>
      </c>
      <c r="J3077" s="5">
        <v>1.1111113104571759</v>
      </c>
      <c r="K3077" t="str">
        <f>_xlfn.XLOOKUP(D3077, dim_channels!A:A, dim_channels!C:C, "Not Found")</f>
        <v>Offline</v>
      </c>
      <c r="L3077" t="str">
        <f>_xlfn.XLOOKUP(D3077, dim_channels!A:A, dim_channels!B:B, "Not Found")</f>
        <v>Travel Agency</v>
      </c>
    </row>
    <row r="3078" spans="1:12" x14ac:dyDescent="0.2">
      <c r="A3078" s="2" t="s">
        <v>3514</v>
      </c>
      <c r="B3078" s="2" t="s">
        <v>1354</v>
      </c>
      <c r="C3078" s="2" t="s">
        <v>32</v>
      </c>
      <c r="D3078" s="2" t="s">
        <v>52</v>
      </c>
      <c r="E3078" s="2" t="s">
        <v>34</v>
      </c>
      <c r="F3078" s="2">
        <v>2514.31</v>
      </c>
      <c r="G3078" s="2">
        <v>301.72000000000003</v>
      </c>
      <c r="H3078" s="2">
        <v>2212.59</v>
      </c>
      <c r="I3078" s="2" t="s">
        <v>41</v>
      </c>
      <c r="J3078" s="4">
        <v>1.136365074415052</v>
      </c>
      <c r="K3078" t="str">
        <f>_xlfn.XLOOKUP(D3078, dim_channels!A:A, dim_channels!C:C, "Not Found")</f>
        <v>OTA</v>
      </c>
      <c r="L3078" t="str">
        <f>_xlfn.XLOOKUP(D3078, dim_channels!A:A, dim_channels!B:B, "Not Found")</f>
        <v>Agoda</v>
      </c>
    </row>
    <row r="3079" spans="1:12" x14ac:dyDescent="0.2">
      <c r="A3079" s="3" t="s">
        <v>3515</v>
      </c>
      <c r="B3079" s="3" t="s">
        <v>724</v>
      </c>
      <c r="C3079" s="3" t="s">
        <v>104</v>
      </c>
      <c r="D3079" s="3" t="s">
        <v>33</v>
      </c>
      <c r="E3079" s="3" t="s">
        <v>34</v>
      </c>
      <c r="F3079" s="3">
        <v>2646.37</v>
      </c>
      <c r="G3079" s="3">
        <v>396.96</v>
      </c>
      <c r="H3079" s="3">
        <v>2249.41</v>
      </c>
      <c r="I3079" s="3" t="s">
        <v>29</v>
      </c>
      <c r="J3079" s="5">
        <v>1.1764729417936259</v>
      </c>
      <c r="K3079" t="str">
        <f>_xlfn.XLOOKUP(D3079, dim_channels!A:A, dim_channels!C:C, "Not Found")</f>
        <v>OTA</v>
      </c>
      <c r="L3079" t="str">
        <f>_xlfn.XLOOKUP(D3079, dim_channels!A:A, dim_channels!B:B, "Not Found")</f>
        <v>Booking.com</v>
      </c>
    </row>
    <row r="3080" spans="1:12" x14ac:dyDescent="0.2">
      <c r="A3080" s="2" t="s">
        <v>3516</v>
      </c>
      <c r="B3080" s="2" t="s">
        <v>360</v>
      </c>
      <c r="C3080" s="2" t="s">
        <v>642</v>
      </c>
      <c r="D3080" s="2" t="s">
        <v>114</v>
      </c>
      <c r="E3080" s="2" t="s">
        <v>115</v>
      </c>
      <c r="F3080" s="2">
        <v>2660.19</v>
      </c>
      <c r="G3080" s="2">
        <v>266.02</v>
      </c>
      <c r="H3080" s="2">
        <v>2394.17</v>
      </c>
      <c r="I3080" s="2" t="s">
        <v>29</v>
      </c>
      <c r="J3080" s="4">
        <v>1.1111115752014269</v>
      </c>
      <c r="K3080" t="str">
        <f>_xlfn.XLOOKUP(D3080, dim_channels!A:A, dim_channels!C:C, "Not Found")</f>
        <v>Offline</v>
      </c>
      <c r="L3080" t="str">
        <f>_xlfn.XLOOKUP(D3080, dim_channels!A:A, dim_channels!B:B, "Not Found")</f>
        <v>Travel Agency</v>
      </c>
    </row>
    <row r="3081" spans="1:12" x14ac:dyDescent="0.2">
      <c r="A3081" s="3" t="s">
        <v>3517</v>
      </c>
      <c r="B3081" s="3" t="s">
        <v>187</v>
      </c>
      <c r="C3081" s="3" t="s">
        <v>504</v>
      </c>
      <c r="D3081" s="3" t="s">
        <v>114</v>
      </c>
      <c r="E3081" s="3" t="s">
        <v>46</v>
      </c>
      <c r="F3081" s="3">
        <v>20673.599999999999</v>
      </c>
      <c r="G3081" s="3">
        <v>2067.36</v>
      </c>
      <c r="H3081" s="3">
        <v>18606.240000000002</v>
      </c>
      <c r="I3081" s="3" t="s">
        <v>29</v>
      </c>
      <c r="J3081" s="5">
        <v>1.1111111111111109</v>
      </c>
      <c r="K3081" t="str">
        <f>_xlfn.XLOOKUP(D3081, dim_channels!A:A, dim_channels!C:C, "Not Found")</f>
        <v>Offline</v>
      </c>
      <c r="L3081" t="str">
        <f>_xlfn.XLOOKUP(D3081, dim_channels!A:A, dim_channels!B:B, "Not Found")</f>
        <v>Travel Agency</v>
      </c>
    </row>
    <row r="3082" spans="1:12" x14ac:dyDescent="0.2">
      <c r="A3082" s="2" t="s">
        <v>3518</v>
      </c>
      <c r="B3082" s="2" t="s">
        <v>564</v>
      </c>
      <c r="C3082" s="2" t="s">
        <v>971</v>
      </c>
      <c r="D3082" s="2" t="s">
        <v>64</v>
      </c>
      <c r="E3082" s="2" t="s">
        <v>34</v>
      </c>
      <c r="F3082" s="2">
        <v>8152.44</v>
      </c>
      <c r="G3082" s="2">
        <v>0</v>
      </c>
      <c r="H3082" s="2">
        <v>8152.44</v>
      </c>
      <c r="I3082" s="2" t="s">
        <v>41</v>
      </c>
      <c r="J3082" s="4">
        <v>1</v>
      </c>
      <c r="K3082" t="str">
        <f>_xlfn.XLOOKUP(D3082, dim_channels!A:A, dim_channels!C:C, "Not Found")</f>
        <v>Direct</v>
      </c>
      <c r="L3082" t="str">
        <f>_xlfn.XLOOKUP(D3082, dim_channels!A:A, dim_channels!B:B, "Not Found")</f>
        <v>Direct Website</v>
      </c>
    </row>
    <row r="3083" spans="1:12" x14ac:dyDescent="0.2">
      <c r="A3083" s="3" t="s">
        <v>3519</v>
      </c>
      <c r="B3083" s="3" t="s">
        <v>787</v>
      </c>
      <c r="C3083" s="3" t="s">
        <v>720</v>
      </c>
      <c r="D3083" s="3" t="s">
        <v>114</v>
      </c>
      <c r="E3083" s="3" t="s">
        <v>115</v>
      </c>
      <c r="F3083" s="3">
        <v>9041.34</v>
      </c>
      <c r="G3083" s="3">
        <v>904.13</v>
      </c>
      <c r="H3083" s="3">
        <v>8137.21</v>
      </c>
      <c r="I3083" s="3" t="s">
        <v>29</v>
      </c>
      <c r="J3083" s="5">
        <v>1.1111105649233579</v>
      </c>
      <c r="K3083" t="str">
        <f>_xlfn.XLOOKUP(D3083, dim_channels!A:A, dim_channels!C:C, "Not Found")</f>
        <v>Offline</v>
      </c>
      <c r="L3083" t="str">
        <f>_xlfn.XLOOKUP(D3083, dim_channels!A:A, dim_channels!B:B, "Not Found")</f>
        <v>Travel Agency</v>
      </c>
    </row>
    <row r="3084" spans="1:12" x14ac:dyDescent="0.2">
      <c r="A3084" s="2" t="s">
        <v>3520</v>
      </c>
      <c r="B3084" s="2" t="s">
        <v>127</v>
      </c>
      <c r="C3084" s="2" t="s">
        <v>762</v>
      </c>
      <c r="D3084" s="2" t="s">
        <v>64</v>
      </c>
      <c r="E3084" s="2" t="s">
        <v>34</v>
      </c>
      <c r="F3084" s="2">
        <v>3320.47</v>
      </c>
      <c r="G3084" s="2">
        <v>0</v>
      </c>
      <c r="H3084" s="2">
        <v>3320.47</v>
      </c>
      <c r="I3084" s="2" t="s">
        <v>29</v>
      </c>
      <c r="J3084" s="4">
        <v>1</v>
      </c>
      <c r="K3084" t="str">
        <f>_xlfn.XLOOKUP(D3084, dim_channels!A:A, dim_channels!C:C, "Not Found")</f>
        <v>Direct</v>
      </c>
      <c r="L3084" t="str">
        <f>_xlfn.XLOOKUP(D3084, dim_channels!A:A, dim_channels!B:B, "Not Found")</f>
        <v>Direct Website</v>
      </c>
    </row>
    <row r="3085" spans="1:12" x14ac:dyDescent="0.2">
      <c r="A3085" s="3" t="s">
        <v>3521</v>
      </c>
      <c r="B3085" s="3" t="s">
        <v>708</v>
      </c>
      <c r="C3085" s="3" t="s">
        <v>799</v>
      </c>
      <c r="D3085" s="3" t="s">
        <v>45</v>
      </c>
      <c r="E3085" s="3" t="s">
        <v>89</v>
      </c>
      <c r="F3085" s="3">
        <v>8986.9</v>
      </c>
      <c r="G3085" s="3">
        <v>0</v>
      </c>
      <c r="H3085" s="3">
        <v>8986.9</v>
      </c>
      <c r="I3085" s="3" t="s">
        <v>29</v>
      </c>
      <c r="J3085" s="5">
        <v>1</v>
      </c>
      <c r="K3085" t="str">
        <f>_xlfn.XLOOKUP(D3085, dim_channels!A:A, dim_channels!C:C, "Not Found")</f>
        <v>Corporate</v>
      </c>
      <c r="L3085" t="str">
        <f>_xlfn.XLOOKUP(D3085, dim_channels!A:A, dim_channels!B:B, "Not Found")</f>
        <v>Corporate Direct</v>
      </c>
    </row>
    <row r="3086" spans="1:12" x14ac:dyDescent="0.2">
      <c r="A3086" s="2" t="s">
        <v>3522</v>
      </c>
      <c r="B3086" s="2" t="s">
        <v>525</v>
      </c>
      <c r="C3086" s="2" t="s">
        <v>949</v>
      </c>
      <c r="D3086" s="2" t="s">
        <v>27</v>
      </c>
      <c r="E3086" s="2" t="s">
        <v>34</v>
      </c>
      <c r="F3086" s="2">
        <v>2937.13</v>
      </c>
      <c r="G3086" s="2">
        <v>528.67999999999995</v>
      </c>
      <c r="H3086" s="2">
        <v>2408.4499999999998</v>
      </c>
      <c r="I3086" s="2" t="s">
        <v>41</v>
      </c>
      <c r="J3086" s="4">
        <v>1.219510473541074</v>
      </c>
      <c r="K3086" t="str">
        <f>_xlfn.XLOOKUP(D3086, dim_channels!A:A, dim_channels!C:C, "Not Found")</f>
        <v>OTA</v>
      </c>
      <c r="L3086" t="str">
        <f>_xlfn.XLOOKUP(D3086, dim_channels!A:A, dim_channels!B:B, "Not Found")</f>
        <v>Expedia</v>
      </c>
    </row>
    <row r="3087" spans="1:12" x14ac:dyDescent="0.2">
      <c r="A3087" s="3" t="s">
        <v>3523</v>
      </c>
      <c r="B3087" s="3" t="s">
        <v>75</v>
      </c>
      <c r="C3087" s="3" t="s">
        <v>1278</v>
      </c>
      <c r="D3087" s="3" t="s">
        <v>114</v>
      </c>
      <c r="E3087" s="3" t="s">
        <v>115</v>
      </c>
      <c r="F3087" s="3">
        <v>6746.68</v>
      </c>
      <c r="G3087" s="3">
        <v>674.67</v>
      </c>
      <c r="H3087" s="3">
        <v>6072.01</v>
      </c>
      <c r="I3087" s="3" t="s">
        <v>41</v>
      </c>
      <c r="J3087" s="5">
        <v>1.111111477089135</v>
      </c>
      <c r="K3087" t="str">
        <f>_xlfn.XLOOKUP(D3087, dim_channels!A:A, dim_channels!C:C, "Not Found")</f>
        <v>Offline</v>
      </c>
      <c r="L3087" t="str">
        <f>_xlfn.XLOOKUP(D3087, dim_channels!A:A, dim_channels!B:B, "Not Found")</f>
        <v>Travel Agency</v>
      </c>
    </row>
    <row r="3088" spans="1:12" x14ac:dyDescent="0.2">
      <c r="A3088" s="2" t="s">
        <v>3524</v>
      </c>
      <c r="B3088" s="2" t="s">
        <v>378</v>
      </c>
      <c r="C3088" s="2" t="s">
        <v>37</v>
      </c>
      <c r="D3088" s="2" t="s">
        <v>52</v>
      </c>
      <c r="E3088" s="2" t="s">
        <v>60</v>
      </c>
      <c r="F3088" s="2">
        <v>6133.17</v>
      </c>
      <c r="G3088" s="2">
        <v>0</v>
      </c>
      <c r="H3088" s="2">
        <v>6133.17</v>
      </c>
      <c r="I3088" s="2" t="s">
        <v>29</v>
      </c>
      <c r="J3088" s="4">
        <v>1</v>
      </c>
      <c r="K3088" t="str">
        <f>_xlfn.XLOOKUP(D3088, dim_channels!A:A, dim_channels!C:C, "Not Found")</f>
        <v>OTA</v>
      </c>
      <c r="L3088" t="str">
        <f>_xlfn.XLOOKUP(D3088, dim_channels!A:A, dim_channels!B:B, "Not Found")</f>
        <v>Agoda</v>
      </c>
    </row>
    <row r="3089" spans="1:12" x14ac:dyDescent="0.2">
      <c r="A3089" s="3" t="s">
        <v>3525</v>
      </c>
      <c r="B3089" s="3" t="s">
        <v>340</v>
      </c>
      <c r="C3089" s="3" t="s">
        <v>297</v>
      </c>
      <c r="D3089" s="3" t="s">
        <v>52</v>
      </c>
      <c r="E3089" s="3" t="s">
        <v>60</v>
      </c>
      <c r="F3089" s="3">
        <v>5022.3900000000003</v>
      </c>
      <c r="G3089" s="3">
        <v>0</v>
      </c>
      <c r="H3089" s="3">
        <v>5022.3900000000003</v>
      </c>
      <c r="I3089" s="3" t="s">
        <v>29</v>
      </c>
      <c r="J3089" s="5">
        <v>1</v>
      </c>
      <c r="K3089" t="str">
        <f>_xlfn.XLOOKUP(D3089, dim_channels!A:A, dim_channels!C:C, "Not Found")</f>
        <v>OTA</v>
      </c>
      <c r="L3089" t="str">
        <f>_xlfn.XLOOKUP(D3089, dim_channels!A:A, dim_channels!B:B, "Not Found")</f>
        <v>Agoda</v>
      </c>
    </row>
    <row r="3090" spans="1:12" x14ac:dyDescent="0.2">
      <c r="A3090" s="2" t="s">
        <v>3526</v>
      </c>
      <c r="B3090" s="2" t="s">
        <v>107</v>
      </c>
      <c r="C3090" s="2" t="s">
        <v>190</v>
      </c>
      <c r="D3090" s="2" t="s">
        <v>27</v>
      </c>
      <c r="E3090" s="2" t="s">
        <v>34</v>
      </c>
      <c r="F3090" s="2">
        <v>2480.19</v>
      </c>
      <c r="G3090" s="2">
        <v>446.43</v>
      </c>
      <c r="H3090" s="2">
        <v>2033.76</v>
      </c>
      <c r="I3090" s="2" t="s">
        <v>41</v>
      </c>
      <c r="J3090" s="4">
        <v>1.2195096766580129</v>
      </c>
      <c r="K3090" t="str">
        <f>_xlfn.XLOOKUP(D3090, dim_channels!A:A, dim_channels!C:C, "Not Found")</f>
        <v>OTA</v>
      </c>
      <c r="L3090" t="str">
        <f>_xlfn.XLOOKUP(D3090, dim_channels!A:A, dim_channels!B:B, "Not Found")</f>
        <v>Expedia</v>
      </c>
    </row>
    <row r="3091" spans="1:12" x14ac:dyDescent="0.2">
      <c r="A3091" s="3" t="s">
        <v>3527</v>
      </c>
      <c r="B3091" s="3" t="s">
        <v>712</v>
      </c>
      <c r="C3091" s="3" t="s">
        <v>1348</v>
      </c>
      <c r="D3091" s="3" t="s">
        <v>33</v>
      </c>
      <c r="E3091" s="3" t="s">
        <v>28</v>
      </c>
      <c r="F3091" s="3">
        <v>11945.36</v>
      </c>
      <c r="G3091" s="3">
        <v>1791.8</v>
      </c>
      <c r="H3091" s="3">
        <v>10153.56</v>
      </c>
      <c r="I3091" s="3" t="s">
        <v>41</v>
      </c>
      <c r="J3091" s="5">
        <v>1.176470124764122</v>
      </c>
      <c r="K3091" t="str">
        <f>_xlfn.XLOOKUP(D3091, dim_channels!A:A, dim_channels!C:C, "Not Found")</f>
        <v>OTA</v>
      </c>
      <c r="L3091" t="str">
        <f>_xlfn.XLOOKUP(D3091, dim_channels!A:A, dim_channels!B:B, "Not Found")</f>
        <v>Booking.com</v>
      </c>
    </row>
    <row r="3092" spans="1:12" x14ac:dyDescent="0.2">
      <c r="A3092" s="2" t="s">
        <v>3528</v>
      </c>
      <c r="B3092" s="2" t="s">
        <v>741</v>
      </c>
      <c r="C3092" s="2" t="s">
        <v>584</v>
      </c>
      <c r="D3092" s="2" t="s">
        <v>64</v>
      </c>
      <c r="E3092" s="2" t="s">
        <v>28</v>
      </c>
      <c r="F3092" s="2">
        <v>14298.86</v>
      </c>
      <c r="G3092" s="2">
        <v>0</v>
      </c>
      <c r="H3092" s="2">
        <v>14298.86</v>
      </c>
      <c r="I3092" s="2" t="s">
        <v>29</v>
      </c>
      <c r="J3092" s="4">
        <v>1</v>
      </c>
      <c r="K3092" t="str">
        <f>_xlfn.XLOOKUP(D3092, dim_channels!A:A, dim_channels!C:C, "Not Found")</f>
        <v>Direct</v>
      </c>
      <c r="L3092" t="str">
        <f>_xlfn.XLOOKUP(D3092, dim_channels!A:A, dim_channels!B:B, "Not Found")</f>
        <v>Direct Website</v>
      </c>
    </row>
    <row r="3093" spans="1:12" x14ac:dyDescent="0.2">
      <c r="A3093" s="3" t="s">
        <v>3529</v>
      </c>
      <c r="B3093" s="3" t="s">
        <v>471</v>
      </c>
      <c r="C3093" s="3" t="s">
        <v>2359</v>
      </c>
      <c r="D3093" s="3" t="s">
        <v>114</v>
      </c>
      <c r="E3093" s="3" t="s">
        <v>46</v>
      </c>
      <c r="F3093" s="3">
        <v>15676.65</v>
      </c>
      <c r="G3093" s="3">
        <v>1567.66</v>
      </c>
      <c r="H3093" s="3">
        <v>14108.99</v>
      </c>
      <c r="I3093" s="3" t="s">
        <v>29</v>
      </c>
      <c r="J3093" s="5">
        <v>1.1111107173511361</v>
      </c>
      <c r="K3093" t="str">
        <f>_xlfn.XLOOKUP(D3093, dim_channels!A:A, dim_channels!C:C, "Not Found")</f>
        <v>Offline</v>
      </c>
      <c r="L3093" t="str">
        <f>_xlfn.XLOOKUP(D3093, dim_channels!A:A, dim_channels!B:B, "Not Found")</f>
        <v>Travel Agency</v>
      </c>
    </row>
    <row r="3094" spans="1:12" x14ac:dyDescent="0.2">
      <c r="A3094" s="2" t="s">
        <v>3530</v>
      </c>
      <c r="B3094" s="2" t="s">
        <v>612</v>
      </c>
      <c r="C3094" s="2" t="s">
        <v>590</v>
      </c>
      <c r="D3094" s="2" t="s">
        <v>64</v>
      </c>
      <c r="E3094" s="2" t="s">
        <v>28</v>
      </c>
      <c r="F3094" s="2">
        <v>6192.35</v>
      </c>
      <c r="G3094" s="2">
        <v>0</v>
      </c>
      <c r="H3094" s="2">
        <v>6192.35</v>
      </c>
      <c r="I3094" s="2" t="s">
        <v>29</v>
      </c>
      <c r="J3094" s="4">
        <v>1</v>
      </c>
      <c r="K3094" t="str">
        <f>_xlfn.XLOOKUP(D3094, dim_channels!A:A, dim_channels!C:C, "Not Found")</f>
        <v>Direct</v>
      </c>
      <c r="L3094" t="str">
        <f>_xlfn.XLOOKUP(D3094, dim_channels!A:A, dim_channels!B:B, "Not Found")</f>
        <v>Direct Website</v>
      </c>
    </row>
    <row r="3095" spans="1:12" x14ac:dyDescent="0.2">
      <c r="A3095" s="3" t="s">
        <v>3531</v>
      </c>
      <c r="B3095" s="3" t="s">
        <v>75</v>
      </c>
      <c r="C3095" s="3" t="s">
        <v>1354</v>
      </c>
      <c r="D3095" s="3" t="s">
        <v>33</v>
      </c>
      <c r="E3095" s="3" t="s">
        <v>60</v>
      </c>
      <c r="F3095" s="3">
        <v>16331.24</v>
      </c>
      <c r="G3095" s="3">
        <v>0</v>
      </c>
      <c r="H3095" s="3">
        <v>16331.24</v>
      </c>
      <c r="I3095" s="3" t="s">
        <v>41</v>
      </c>
      <c r="J3095" s="5">
        <v>1</v>
      </c>
      <c r="K3095" t="str">
        <f>_xlfn.XLOOKUP(D3095, dim_channels!A:A, dim_channels!C:C, "Not Found")</f>
        <v>OTA</v>
      </c>
      <c r="L3095" t="str">
        <f>_xlfn.XLOOKUP(D3095, dim_channels!A:A, dim_channels!B:B, "Not Found")</f>
        <v>Booking.com</v>
      </c>
    </row>
    <row r="3096" spans="1:12" x14ac:dyDescent="0.2">
      <c r="A3096" s="2" t="s">
        <v>3532</v>
      </c>
      <c r="B3096" s="2" t="s">
        <v>685</v>
      </c>
      <c r="C3096" s="2" t="s">
        <v>181</v>
      </c>
      <c r="D3096" s="2" t="s">
        <v>64</v>
      </c>
      <c r="E3096" s="2" t="s">
        <v>115</v>
      </c>
      <c r="F3096" s="2">
        <v>9552.48</v>
      </c>
      <c r="G3096" s="2">
        <v>0</v>
      </c>
      <c r="H3096" s="2">
        <v>9552.48</v>
      </c>
      <c r="I3096" s="2" t="s">
        <v>29</v>
      </c>
      <c r="J3096" s="4">
        <v>1</v>
      </c>
      <c r="K3096" t="str">
        <f>_xlfn.XLOOKUP(D3096, dim_channels!A:A, dim_channels!C:C, "Not Found")</f>
        <v>Direct</v>
      </c>
      <c r="L3096" t="str">
        <f>_xlfn.XLOOKUP(D3096, dim_channels!A:A, dim_channels!B:B, "Not Found")</f>
        <v>Direct Website</v>
      </c>
    </row>
    <row r="3097" spans="1:12" x14ac:dyDescent="0.2">
      <c r="A3097" s="3" t="s">
        <v>3533</v>
      </c>
      <c r="B3097" s="3" t="s">
        <v>151</v>
      </c>
      <c r="C3097" s="3" t="s">
        <v>553</v>
      </c>
      <c r="D3097" s="3" t="s">
        <v>33</v>
      </c>
      <c r="E3097" s="3" t="s">
        <v>28</v>
      </c>
      <c r="F3097" s="3">
        <v>14278.13</v>
      </c>
      <c r="G3097" s="3">
        <v>2141.7199999999998</v>
      </c>
      <c r="H3097" s="3">
        <v>12136.41</v>
      </c>
      <c r="I3097" s="3" t="s">
        <v>41</v>
      </c>
      <c r="J3097" s="5">
        <v>1.176470636703935</v>
      </c>
      <c r="K3097" t="str">
        <f>_xlfn.XLOOKUP(D3097, dim_channels!A:A, dim_channels!C:C, "Not Found")</f>
        <v>OTA</v>
      </c>
      <c r="L3097" t="str">
        <f>_xlfn.XLOOKUP(D3097, dim_channels!A:A, dim_channels!B:B, "Not Found")</f>
        <v>Booking.com</v>
      </c>
    </row>
    <row r="3098" spans="1:12" x14ac:dyDescent="0.2">
      <c r="A3098" s="2" t="s">
        <v>3534</v>
      </c>
      <c r="B3098" s="2" t="s">
        <v>482</v>
      </c>
      <c r="C3098" s="2" t="s">
        <v>705</v>
      </c>
      <c r="D3098" s="2" t="s">
        <v>206</v>
      </c>
      <c r="E3098" s="2" t="s">
        <v>207</v>
      </c>
      <c r="F3098" s="2">
        <v>6344.68</v>
      </c>
      <c r="G3098" s="2">
        <v>0</v>
      </c>
      <c r="H3098" s="2">
        <v>6344.68</v>
      </c>
      <c r="I3098" s="2" t="s">
        <v>29</v>
      </c>
      <c r="J3098" s="4">
        <v>1</v>
      </c>
      <c r="K3098" t="str">
        <f>_xlfn.XLOOKUP(D3098, dim_channels!A:A, dim_channels!C:C, "Not Found")</f>
        <v>Direct</v>
      </c>
      <c r="L3098" t="str">
        <f>_xlfn.XLOOKUP(D3098, dim_channels!A:A, dim_channels!B:B, "Not Found")</f>
        <v>Walk-in</v>
      </c>
    </row>
    <row r="3099" spans="1:12" x14ac:dyDescent="0.2">
      <c r="A3099" s="3" t="s">
        <v>3535</v>
      </c>
      <c r="B3099" s="3" t="s">
        <v>129</v>
      </c>
      <c r="C3099" s="3" t="s">
        <v>138</v>
      </c>
      <c r="D3099" s="3" t="s">
        <v>27</v>
      </c>
      <c r="E3099" s="3" t="s">
        <v>60</v>
      </c>
      <c r="F3099" s="3">
        <v>4407.34</v>
      </c>
      <c r="G3099" s="3">
        <v>0</v>
      </c>
      <c r="H3099" s="3">
        <v>4407.34</v>
      </c>
      <c r="I3099" s="3" t="s">
        <v>56</v>
      </c>
      <c r="J3099" s="5">
        <v>1</v>
      </c>
      <c r="K3099" t="str">
        <f>_xlfn.XLOOKUP(D3099, dim_channels!A:A, dim_channels!C:C, "Not Found")</f>
        <v>OTA</v>
      </c>
      <c r="L3099" t="str">
        <f>_xlfn.XLOOKUP(D3099, dim_channels!A:A, dim_channels!B:B, "Not Found")</f>
        <v>Expedia</v>
      </c>
    </row>
    <row r="3100" spans="1:12" x14ac:dyDescent="0.2">
      <c r="A3100" s="2" t="s">
        <v>3536</v>
      </c>
      <c r="B3100" s="2" t="s">
        <v>422</v>
      </c>
      <c r="C3100" s="2" t="s">
        <v>426</v>
      </c>
      <c r="D3100" s="2" t="s">
        <v>27</v>
      </c>
      <c r="E3100" s="2" t="s">
        <v>60</v>
      </c>
      <c r="F3100" s="2">
        <v>15413.08</v>
      </c>
      <c r="G3100" s="2">
        <v>0</v>
      </c>
      <c r="H3100" s="2">
        <v>15413.08</v>
      </c>
      <c r="I3100" s="2" t="s">
        <v>29</v>
      </c>
      <c r="J3100" s="4">
        <v>1</v>
      </c>
      <c r="K3100" t="str">
        <f>_xlfn.XLOOKUP(D3100, dim_channels!A:A, dim_channels!C:C, "Not Found")</f>
        <v>OTA</v>
      </c>
      <c r="L3100" t="str">
        <f>_xlfn.XLOOKUP(D3100, dim_channels!A:A, dim_channels!B:B, "Not Found")</f>
        <v>Expedia</v>
      </c>
    </row>
    <row r="3101" spans="1:12" x14ac:dyDescent="0.2">
      <c r="A3101" s="3" t="s">
        <v>3537</v>
      </c>
      <c r="B3101" s="3" t="s">
        <v>839</v>
      </c>
      <c r="C3101" s="3" t="s">
        <v>76</v>
      </c>
      <c r="D3101" s="3" t="s">
        <v>64</v>
      </c>
      <c r="E3101" s="3" t="s">
        <v>28</v>
      </c>
      <c r="F3101" s="3">
        <v>10904.99</v>
      </c>
      <c r="G3101" s="3">
        <v>0</v>
      </c>
      <c r="H3101" s="3">
        <v>10904.99</v>
      </c>
      <c r="I3101" s="3" t="s">
        <v>29</v>
      </c>
      <c r="J3101" s="5">
        <v>1</v>
      </c>
      <c r="K3101" t="str">
        <f>_xlfn.XLOOKUP(D3101, dim_channels!A:A, dim_channels!C:C, "Not Found")</f>
        <v>Direct</v>
      </c>
      <c r="L3101" t="str">
        <f>_xlfn.XLOOKUP(D3101, dim_channels!A:A, dim_channels!B:B, "Not Found")</f>
        <v>Direct Website</v>
      </c>
    </row>
    <row r="3102" spans="1:12" x14ac:dyDescent="0.2">
      <c r="A3102" s="2" t="s">
        <v>3538</v>
      </c>
      <c r="B3102" s="2" t="s">
        <v>574</v>
      </c>
      <c r="C3102" s="2" t="s">
        <v>566</v>
      </c>
      <c r="D3102" s="2" t="s">
        <v>27</v>
      </c>
      <c r="E3102" s="2" t="s">
        <v>28</v>
      </c>
      <c r="F3102" s="2">
        <v>3028.77</v>
      </c>
      <c r="G3102" s="2">
        <v>545.17999999999995</v>
      </c>
      <c r="H3102" s="2">
        <v>2483.59</v>
      </c>
      <c r="I3102" s="2" t="s">
        <v>41</v>
      </c>
      <c r="J3102" s="4">
        <v>1.219512882561131</v>
      </c>
      <c r="K3102" t="str">
        <f>_xlfn.XLOOKUP(D3102, dim_channels!A:A, dim_channels!C:C, "Not Found")</f>
        <v>OTA</v>
      </c>
      <c r="L3102" t="str">
        <f>_xlfn.XLOOKUP(D3102, dim_channels!A:A, dim_channels!B:B, "Not Found")</f>
        <v>Expedia</v>
      </c>
    </row>
    <row r="3103" spans="1:12" x14ac:dyDescent="0.2">
      <c r="A3103" s="3" t="s">
        <v>3539</v>
      </c>
      <c r="B3103" s="3" t="s">
        <v>781</v>
      </c>
      <c r="C3103" s="3" t="s">
        <v>666</v>
      </c>
      <c r="D3103" s="3" t="s">
        <v>169</v>
      </c>
      <c r="E3103" s="3" t="s">
        <v>34</v>
      </c>
      <c r="F3103" s="3">
        <v>6438.77</v>
      </c>
      <c r="G3103" s="3">
        <v>1287.75</v>
      </c>
      <c r="H3103" s="3">
        <v>5151.0200000000004</v>
      </c>
      <c r="I3103" s="3" t="s">
        <v>29</v>
      </c>
      <c r="J3103" s="5">
        <v>1.2499990293184651</v>
      </c>
      <c r="K3103" t="str">
        <f>_xlfn.XLOOKUP(D3103, dim_channels!A:A, dim_channels!C:C, "Not Found")</f>
        <v>GDS</v>
      </c>
      <c r="L3103" t="str">
        <f>_xlfn.XLOOKUP(D3103, dim_channels!A:A, dim_channels!B:B, "Not Found")</f>
        <v>GDS (Amadeus)</v>
      </c>
    </row>
    <row r="3104" spans="1:12" x14ac:dyDescent="0.2">
      <c r="A3104" s="2" t="s">
        <v>3540</v>
      </c>
      <c r="B3104" s="2" t="s">
        <v>553</v>
      </c>
      <c r="C3104" s="2" t="s">
        <v>423</v>
      </c>
      <c r="D3104" s="2" t="s">
        <v>206</v>
      </c>
      <c r="E3104" s="2" t="s">
        <v>207</v>
      </c>
      <c r="F3104" s="2">
        <v>4773.49</v>
      </c>
      <c r="G3104" s="2">
        <v>0</v>
      </c>
      <c r="H3104" s="2">
        <v>4773.49</v>
      </c>
      <c r="I3104" s="2" t="s">
        <v>29</v>
      </c>
      <c r="J3104" s="4">
        <v>1</v>
      </c>
      <c r="K3104" t="str">
        <f>_xlfn.XLOOKUP(D3104, dim_channels!A:A, dim_channels!C:C, "Not Found")</f>
        <v>Direct</v>
      </c>
      <c r="L3104" t="str">
        <f>_xlfn.XLOOKUP(D3104, dim_channels!A:A, dim_channels!B:B, "Not Found")</f>
        <v>Walk-in</v>
      </c>
    </row>
    <row r="3105" spans="1:12" x14ac:dyDescent="0.2">
      <c r="A3105" s="3" t="s">
        <v>3541</v>
      </c>
      <c r="B3105" s="3" t="s">
        <v>866</v>
      </c>
      <c r="C3105" s="3" t="s">
        <v>121</v>
      </c>
      <c r="D3105" s="3" t="s">
        <v>27</v>
      </c>
      <c r="E3105" s="3" t="s">
        <v>28</v>
      </c>
      <c r="F3105" s="3">
        <v>2382.35</v>
      </c>
      <c r="G3105" s="3">
        <v>428.82</v>
      </c>
      <c r="H3105" s="3">
        <v>1953.53</v>
      </c>
      <c r="I3105" s="3" t="s">
        <v>41</v>
      </c>
      <c r="J3105" s="5">
        <v>1.21951032233956</v>
      </c>
      <c r="K3105" t="str">
        <f>_xlfn.XLOOKUP(D3105, dim_channels!A:A, dim_channels!C:C, "Not Found")</f>
        <v>OTA</v>
      </c>
      <c r="L3105" t="str">
        <f>_xlfn.XLOOKUP(D3105, dim_channels!A:A, dim_channels!B:B, "Not Found")</f>
        <v>Expedia</v>
      </c>
    </row>
    <row r="3106" spans="1:12" x14ac:dyDescent="0.2">
      <c r="A3106" s="2" t="s">
        <v>3542</v>
      </c>
      <c r="B3106" s="2" t="s">
        <v>396</v>
      </c>
      <c r="C3106" s="2" t="s">
        <v>769</v>
      </c>
      <c r="D3106" s="2" t="s">
        <v>27</v>
      </c>
      <c r="E3106" s="2" t="s">
        <v>34</v>
      </c>
      <c r="F3106" s="2">
        <v>2973.77</v>
      </c>
      <c r="G3106" s="2">
        <v>535.28</v>
      </c>
      <c r="H3106" s="2">
        <v>2438.4899999999998</v>
      </c>
      <c r="I3106" s="2" t="s">
        <v>29</v>
      </c>
      <c r="J3106" s="4">
        <v>1.2195128952753549</v>
      </c>
      <c r="K3106" t="str">
        <f>_xlfn.XLOOKUP(D3106, dim_channels!A:A, dim_channels!C:C, "Not Found")</f>
        <v>OTA</v>
      </c>
      <c r="L3106" t="str">
        <f>_xlfn.XLOOKUP(D3106, dim_channels!A:A, dim_channels!B:B, "Not Found")</f>
        <v>Expedia</v>
      </c>
    </row>
    <row r="3107" spans="1:12" x14ac:dyDescent="0.2">
      <c r="A3107" s="3" t="s">
        <v>3543</v>
      </c>
      <c r="B3107" s="3" t="s">
        <v>94</v>
      </c>
      <c r="C3107" s="3" t="s">
        <v>209</v>
      </c>
      <c r="D3107" s="3" t="s">
        <v>33</v>
      </c>
      <c r="E3107" s="3" t="s">
        <v>60</v>
      </c>
      <c r="F3107" s="3">
        <v>3434.8</v>
      </c>
      <c r="G3107" s="3">
        <v>0</v>
      </c>
      <c r="H3107" s="3">
        <v>3434.8</v>
      </c>
      <c r="I3107" s="3" t="s">
        <v>41</v>
      </c>
      <c r="J3107" s="5">
        <v>1</v>
      </c>
      <c r="K3107" t="str">
        <f>_xlfn.XLOOKUP(D3107, dim_channels!A:A, dim_channels!C:C, "Not Found")</f>
        <v>OTA</v>
      </c>
      <c r="L3107" t="str">
        <f>_xlfn.XLOOKUP(D3107, dim_channels!A:A, dim_channels!B:B, "Not Found")</f>
        <v>Booking.com</v>
      </c>
    </row>
    <row r="3108" spans="1:12" x14ac:dyDescent="0.2">
      <c r="A3108" s="2" t="s">
        <v>3544</v>
      </c>
      <c r="B3108" s="2" t="s">
        <v>253</v>
      </c>
      <c r="C3108" s="2" t="s">
        <v>81</v>
      </c>
      <c r="D3108" s="2" t="s">
        <v>33</v>
      </c>
      <c r="E3108" s="2" t="s">
        <v>60</v>
      </c>
      <c r="F3108" s="2">
        <v>8622.4</v>
      </c>
      <c r="G3108" s="2">
        <v>0</v>
      </c>
      <c r="H3108" s="2">
        <v>8622.4</v>
      </c>
      <c r="I3108" s="2" t="s">
        <v>29</v>
      </c>
      <c r="J3108" s="4">
        <v>1</v>
      </c>
      <c r="K3108" t="str">
        <f>_xlfn.XLOOKUP(D3108, dim_channels!A:A, dim_channels!C:C, "Not Found")</f>
        <v>OTA</v>
      </c>
      <c r="L3108" t="str">
        <f>_xlfn.XLOOKUP(D3108, dim_channels!A:A, dim_channels!B:B, "Not Found")</f>
        <v>Booking.com</v>
      </c>
    </row>
    <row r="3109" spans="1:12" x14ac:dyDescent="0.2">
      <c r="A3109" s="3" t="s">
        <v>3545</v>
      </c>
      <c r="B3109" s="3" t="s">
        <v>1275</v>
      </c>
      <c r="C3109" s="3" t="s">
        <v>326</v>
      </c>
      <c r="D3109" s="3" t="s">
        <v>33</v>
      </c>
      <c r="E3109" s="3" t="s">
        <v>34</v>
      </c>
      <c r="F3109" s="3">
        <v>2681.7</v>
      </c>
      <c r="G3109" s="3">
        <v>402.25</v>
      </c>
      <c r="H3109" s="3">
        <v>2279.4499999999998</v>
      </c>
      <c r="I3109" s="3" t="s">
        <v>29</v>
      </c>
      <c r="J3109" s="5">
        <v>1.17646800763342</v>
      </c>
      <c r="K3109" t="str">
        <f>_xlfn.XLOOKUP(D3109, dim_channels!A:A, dim_channels!C:C, "Not Found")</f>
        <v>OTA</v>
      </c>
      <c r="L3109" t="str">
        <f>_xlfn.XLOOKUP(D3109, dim_channels!A:A, dim_channels!B:B, "Not Found")</f>
        <v>Booking.com</v>
      </c>
    </row>
    <row r="3110" spans="1:12" x14ac:dyDescent="0.2">
      <c r="A3110" s="2" t="s">
        <v>3546</v>
      </c>
      <c r="B3110" s="2" t="s">
        <v>329</v>
      </c>
      <c r="C3110" s="2" t="s">
        <v>722</v>
      </c>
      <c r="D3110" s="2" t="s">
        <v>114</v>
      </c>
      <c r="E3110" s="2" t="s">
        <v>46</v>
      </c>
      <c r="F3110" s="2">
        <v>9962.44</v>
      </c>
      <c r="G3110" s="2">
        <v>996.24</v>
      </c>
      <c r="H3110" s="2">
        <v>8966.2000000000007</v>
      </c>
      <c r="I3110" s="2" t="s">
        <v>29</v>
      </c>
      <c r="J3110" s="4">
        <v>1.111110615422364</v>
      </c>
      <c r="K3110" t="str">
        <f>_xlfn.XLOOKUP(D3110, dim_channels!A:A, dim_channels!C:C, "Not Found")</f>
        <v>Offline</v>
      </c>
      <c r="L3110" t="str">
        <f>_xlfn.XLOOKUP(D3110, dim_channels!A:A, dim_channels!B:B, "Not Found")</f>
        <v>Travel Agency</v>
      </c>
    </row>
    <row r="3111" spans="1:12" x14ac:dyDescent="0.2">
      <c r="A3111" s="3" t="s">
        <v>3547</v>
      </c>
      <c r="B3111" s="3" t="s">
        <v>315</v>
      </c>
      <c r="C3111" s="3" t="s">
        <v>264</v>
      </c>
      <c r="D3111" s="3" t="s">
        <v>64</v>
      </c>
      <c r="E3111" s="3" t="s">
        <v>28</v>
      </c>
      <c r="F3111" s="3">
        <v>9572.02</v>
      </c>
      <c r="G3111" s="3">
        <v>0</v>
      </c>
      <c r="H3111" s="3">
        <v>9572.02</v>
      </c>
      <c r="I3111" s="3" t="s">
        <v>41</v>
      </c>
      <c r="J3111" s="5">
        <v>1</v>
      </c>
      <c r="K3111" t="str">
        <f>_xlfn.XLOOKUP(D3111, dim_channels!A:A, dim_channels!C:C, "Not Found")</f>
        <v>Direct</v>
      </c>
      <c r="L3111" t="str">
        <f>_xlfn.XLOOKUP(D3111, dim_channels!A:A, dim_channels!B:B, "Not Found")</f>
        <v>Direct Website</v>
      </c>
    </row>
    <row r="3112" spans="1:12" x14ac:dyDescent="0.2">
      <c r="A3112" s="2" t="s">
        <v>3548</v>
      </c>
      <c r="B3112" s="2" t="s">
        <v>184</v>
      </c>
      <c r="C3112" s="2" t="s">
        <v>708</v>
      </c>
      <c r="D3112" s="2" t="s">
        <v>169</v>
      </c>
      <c r="E3112" s="2" t="s">
        <v>46</v>
      </c>
      <c r="F3112" s="2">
        <v>3829.72</v>
      </c>
      <c r="G3112" s="2">
        <v>765.94</v>
      </c>
      <c r="H3112" s="2">
        <v>3063.78</v>
      </c>
      <c r="I3112" s="2" t="s">
        <v>29</v>
      </c>
      <c r="J3112" s="4">
        <v>1.2499983680290361</v>
      </c>
      <c r="K3112" t="str">
        <f>_xlfn.XLOOKUP(D3112, dim_channels!A:A, dim_channels!C:C, "Not Found")</f>
        <v>GDS</v>
      </c>
      <c r="L3112" t="str">
        <f>_xlfn.XLOOKUP(D3112, dim_channels!A:A, dim_channels!B:B, "Not Found")</f>
        <v>GDS (Amadeus)</v>
      </c>
    </row>
    <row r="3113" spans="1:12" x14ac:dyDescent="0.2">
      <c r="A3113" s="3" t="s">
        <v>3549</v>
      </c>
      <c r="B3113" s="3" t="s">
        <v>43</v>
      </c>
      <c r="C3113" s="3" t="s">
        <v>560</v>
      </c>
      <c r="D3113" s="3" t="s">
        <v>33</v>
      </c>
      <c r="E3113" s="3" t="s">
        <v>34</v>
      </c>
      <c r="F3113" s="3">
        <v>4782.3900000000003</v>
      </c>
      <c r="G3113" s="3">
        <v>717.36</v>
      </c>
      <c r="H3113" s="3">
        <v>4065.03</v>
      </c>
      <c r="I3113" s="3" t="s">
        <v>29</v>
      </c>
      <c r="J3113" s="5">
        <v>1.1764710223540791</v>
      </c>
      <c r="K3113" t="str">
        <f>_xlfn.XLOOKUP(D3113, dim_channels!A:A, dim_channels!C:C, "Not Found")</f>
        <v>OTA</v>
      </c>
      <c r="L3113" t="str">
        <f>_xlfn.XLOOKUP(D3113, dim_channels!A:A, dim_channels!B:B, "Not Found")</f>
        <v>Booking.com</v>
      </c>
    </row>
    <row r="3114" spans="1:12" x14ac:dyDescent="0.2">
      <c r="A3114" s="2" t="s">
        <v>3550</v>
      </c>
      <c r="B3114" s="2" t="s">
        <v>618</v>
      </c>
      <c r="C3114" s="2" t="s">
        <v>126</v>
      </c>
      <c r="D3114" s="2" t="s">
        <v>33</v>
      </c>
      <c r="E3114" s="2" t="s">
        <v>28</v>
      </c>
      <c r="F3114" s="2">
        <v>10066.14</v>
      </c>
      <c r="G3114" s="2">
        <v>1509.92</v>
      </c>
      <c r="H3114" s="2">
        <v>8556.2199999999993</v>
      </c>
      <c r="I3114" s="2" t="s">
        <v>29</v>
      </c>
      <c r="J3114" s="4">
        <v>1.176470450736423</v>
      </c>
      <c r="K3114" t="str">
        <f>_xlfn.XLOOKUP(D3114, dim_channels!A:A, dim_channels!C:C, "Not Found")</f>
        <v>OTA</v>
      </c>
      <c r="L3114" t="str">
        <f>_xlfn.XLOOKUP(D3114, dim_channels!A:A, dim_channels!B:B, "Not Found")</f>
        <v>Booking.com</v>
      </c>
    </row>
    <row r="3115" spans="1:12" x14ac:dyDescent="0.2">
      <c r="A3115" s="3" t="s">
        <v>3551</v>
      </c>
      <c r="B3115" s="3" t="s">
        <v>98</v>
      </c>
      <c r="C3115" s="3" t="s">
        <v>1179</v>
      </c>
      <c r="D3115" s="3" t="s">
        <v>33</v>
      </c>
      <c r="E3115" s="3" t="s">
        <v>60</v>
      </c>
      <c r="F3115" s="3">
        <v>9444.9599999999991</v>
      </c>
      <c r="G3115" s="3">
        <v>0</v>
      </c>
      <c r="H3115" s="3">
        <v>9444.9599999999991</v>
      </c>
      <c r="I3115" s="3" t="s">
        <v>29</v>
      </c>
      <c r="J3115" s="5">
        <v>1</v>
      </c>
      <c r="K3115" t="str">
        <f>_xlfn.XLOOKUP(D3115, dim_channels!A:A, dim_channels!C:C, "Not Found")</f>
        <v>OTA</v>
      </c>
      <c r="L3115" t="str">
        <f>_xlfn.XLOOKUP(D3115, dim_channels!A:A, dim_channels!B:B, "Not Found")</f>
        <v>Booking.com</v>
      </c>
    </row>
    <row r="3116" spans="1:12" x14ac:dyDescent="0.2">
      <c r="A3116" s="2" t="s">
        <v>3552</v>
      </c>
      <c r="B3116" s="2" t="s">
        <v>971</v>
      </c>
      <c r="C3116" s="2" t="s">
        <v>360</v>
      </c>
      <c r="D3116" s="2" t="s">
        <v>114</v>
      </c>
      <c r="E3116" s="2" t="s">
        <v>46</v>
      </c>
      <c r="F3116" s="2">
        <v>6689.39</v>
      </c>
      <c r="G3116" s="2">
        <v>668.94</v>
      </c>
      <c r="H3116" s="2">
        <v>6020.45</v>
      </c>
      <c r="I3116" s="2" t="s">
        <v>41</v>
      </c>
      <c r="J3116" s="4">
        <v>1.111111295667268</v>
      </c>
      <c r="K3116" t="str">
        <f>_xlfn.XLOOKUP(D3116, dim_channels!A:A, dim_channels!C:C, "Not Found")</f>
        <v>Offline</v>
      </c>
      <c r="L3116" t="str">
        <f>_xlfn.XLOOKUP(D3116, dim_channels!A:A, dim_channels!B:B, "Not Found")</f>
        <v>Travel Agency</v>
      </c>
    </row>
    <row r="3117" spans="1:12" x14ac:dyDescent="0.2">
      <c r="A3117" s="3" t="s">
        <v>3553</v>
      </c>
      <c r="B3117" s="3" t="s">
        <v>133</v>
      </c>
      <c r="C3117" s="3" t="s">
        <v>562</v>
      </c>
      <c r="D3117" s="3" t="s">
        <v>45</v>
      </c>
      <c r="E3117" s="3" t="s">
        <v>89</v>
      </c>
      <c r="F3117" s="3">
        <v>5769.68</v>
      </c>
      <c r="G3117" s="3">
        <v>0</v>
      </c>
      <c r="H3117" s="3">
        <v>5769.68</v>
      </c>
      <c r="I3117" s="3" t="s">
        <v>29</v>
      </c>
      <c r="J3117" s="5">
        <v>1</v>
      </c>
      <c r="K3117" t="str">
        <f>_xlfn.XLOOKUP(D3117, dim_channels!A:A, dim_channels!C:C, "Not Found")</f>
        <v>Corporate</v>
      </c>
      <c r="L3117" t="str">
        <f>_xlfn.XLOOKUP(D3117, dim_channels!A:A, dim_channels!B:B, "Not Found")</f>
        <v>Corporate Direct</v>
      </c>
    </row>
    <row r="3118" spans="1:12" x14ac:dyDescent="0.2">
      <c r="A3118" s="2" t="s">
        <v>3554</v>
      </c>
      <c r="B3118" s="2" t="s">
        <v>567</v>
      </c>
      <c r="C3118" s="2" t="s">
        <v>702</v>
      </c>
      <c r="D3118" s="2" t="s">
        <v>45</v>
      </c>
      <c r="E3118" s="2" t="s">
        <v>89</v>
      </c>
      <c r="F3118" s="2">
        <v>5213.34</v>
      </c>
      <c r="G3118" s="2">
        <v>0</v>
      </c>
      <c r="H3118" s="2">
        <v>5213.34</v>
      </c>
      <c r="I3118" s="2" t="s">
        <v>29</v>
      </c>
      <c r="J3118" s="4">
        <v>1</v>
      </c>
      <c r="K3118" t="str">
        <f>_xlfn.XLOOKUP(D3118, dim_channels!A:A, dim_channels!C:C, "Not Found")</f>
        <v>Corporate</v>
      </c>
      <c r="L3118" t="str">
        <f>_xlfn.XLOOKUP(D3118, dim_channels!A:A, dim_channels!B:B, "Not Found")</f>
        <v>Corporate Direct</v>
      </c>
    </row>
    <row r="3119" spans="1:12" x14ac:dyDescent="0.2">
      <c r="A3119" s="3" t="s">
        <v>3555</v>
      </c>
      <c r="B3119" s="3" t="s">
        <v>107</v>
      </c>
      <c r="C3119" s="3" t="s">
        <v>120</v>
      </c>
      <c r="D3119" s="3" t="s">
        <v>27</v>
      </c>
      <c r="E3119" s="3" t="s">
        <v>28</v>
      </c>
      <c r="F3119" s="3">
        <v>3155.17</v>
      </c>
      <c r="G3119" s="3">
        <v>567.92999999999995</v>
      </c>
      <c r="H3119" s="3">
        <v>2587.2399999999998</v>
      </c>
      <c r="I3119" s="3" t="s">
        <v>56</v>
      </c>
      <c r="J3119" s="5">
        <v>1.2195119123080971</v>
      </c>
      <c r="K3119" t="str">
        <f>_xlfn.XLOOKUP(D3119, dim_channels!A:A, dim_channels!C:C, "Not Found")</f>
        <v>OTA</v>
      </c>
      <c r="L3119" t="str">
        <f>_xlfn.XLOOKUP(D3119, dim_channels!A:A, dim_channels!B:B, "Not Found")</f>
        <v>Expedia</v>
      </c>
    </row>
    <row r="3120" spans="1:12" x14ac:dyDescent="0.2">
      <c r="A3120" s="2" t="s">
        <v>3556</v>
      </c>
      <c r="B3120" s="2" t="s">
        <v>1035</v>
      </c>
      <c r="C3120" s="2" t="s">
        <v>1035</v>
      </c>
      <c r="D3120" s="2" t="s">
        <v>45</v>
      </c>
      <c r="E3120" s="2" t="s">
        <v>46</v>
      </c>
      <c r="F3120" s="2">
        <v>4925.0600000000004</v>
      </c>
      <c r="G3120" s="2">
        <v>246.25</v>
      </c>
      <c r="H3120" s="2">
        <v>4678.8100000000004</v>
      </c>
      <c r="I3120" s="2" t="s">
        <v>29</v>
      </c>
      <c r="J3120" s="4">
        <v>1.0526309040119179</v>
      </c>
      <c r="K3120" t="str">
        <f>_xlfn.XLOOKUP(D3120, dim_channels!A:A, dim_channels!C:C, "Not Found")</f>
        <v>Corporate</v>
      </c>
      <c r="L3120" t="str">
        <f>_xlfn.XLOOKUP(D3120, dim_channels!A:A, dim_channels!B:B, "Not Found")</f>
        <v>Corporate Direct</v>
      </c>
    </row>
    <row r="3121" spans="1:12" x14ac:dyDescent="0.2">
      <c r="A3121" s="3" t="s">
        <v>3557</v>
      </c>
      <c r="B3121" s="3" t="s">
        <v>589</v>
      </c>
      <c r="C3121" s="3" t="s">
        <v>603</v>
      </c>
      <c r="D3121" s="3" t="s">
        <v>114</v>
      </c>
      <c r="E3121" s="3" t="s">
        <v>115</v>
      </c>
      <c r="F3121" s="3">
        <v>10569.6</v>
      </c>
      <c r="G3121" s="3">
        <v>1056.96</v>
      </c>
      <c r="H3121" s="3">
        <v>9512.64</v>
      </c>
      <c r="I3121" s="3" t="s">
        <v>41</v>
      </c>
      <c r="J3121" s="5">
        <v>1.1111111111111109</v>
      </c>
      <c r="K3121" t="str">
        <f>_xlfn.XLOOKUP(D3121, dim_channels!A:A, dim_channels!C:C, "Not Found")</f>
        <v>Offline</v>
      </c>
      <c r="L3121" t="str">
        <f>_xlfn.XLOOKUP(D3121, dim_channels!A:A, dim_channels!B:B, "Not Found")</f>
        <v>Travel Agency</v>
      </c>
    </row>
    <row r="3122" spans="1:12" x14ac:dyDescent="0.2">
      <c r="A3122" s="2" t="s">
        <v>3558</v>
      </c>
      <c r="B3122" s="2" t="s">
        <v>573</v>
      </c>
      <c r="C3122" s="2" t="s">
        <v>566</v>
      </c>
      <c r="D3122" s="2" t="s">
        <v>64</v>
      </c>
      <c r="E3122" s="2" t="s">
        <v>28</v>
      </c>
      <c r="F3122" s="2">
        <v>6852.35</v>
      </c>
      <c r="G3122" s="2">
        <v>0</v>
      </c>
      <c r="H3122" s="2">
        <v>6852.35</v>
      </c>
      <c r="I3122" s="2" t="s">
        <v>29</v>
      </c>
      <c r="J3122" s="4">
        <v>1</v>
      </c>
      <c r="K3122" t="str">
        <f>_xlfn.XLOOKUP(D3122, dim_channels!A:A, dim_channels!C:C, "Not Found")</f>
        <v>Direct</v>
      </c>
      <c r="L3122" t="str">
        <f>_xlfn.XLOOKUP(D3122, dim_channels!A:A, dim_channels!B:B, "Not Found")</f>
        <v>Direct Website</v>
      </c>
    </row>
    <row r="3123" spans="1:12" x14ac:dyDescent="0.2">
      <c r="A3123" s="3" t="s">
        <v>3559</v>
      </c>
      <c r="B3123" s="3" t="s">
        <v>58</v>
      </c>
      <c r="C3123" s="3" t="s">
        <v>121</v>
      </c>
      <c r="D3123" s="3" t="s">
        <v>114</v>
      </c>
      <c r="E3123" s="3" t="s">
        <v>115</v>
      </c>
      <c r="F3123" s="3">
        <v>2703.29</v>
      </c>
      <c r="G3123" s="3">
        <v>270.33</v>
      </c>
      <c r="H3123" s="3">
        <v>2432.96</v>
      </c>
      <c r="I3123" s="3" t="s">
        <v>41</v>
      </c>
      <c r="J3123" s="5">
        <v>1.111111567802183</v>
      </c>
      <c r="K3123" t="str">
        <f>_xlfn.XLOOKUP(D3123, dim_channels!A:A, dim_channels!C:C, "Not Found")</f>
        <v>Offline</v>
      </c>
      <c r="L3123" t="str">
        <f>_xlfn.XLOOKUP(D3123, dim_channels!A:A, dim_channels!B:B, "Not Found")</f>
        <v>Travel Agency</v>
      </c>
    </row>
    <row r="3124" spans="1:12" x14ac:dyDescent="0.2">
      <c r="A3124" s="2" t="s">
        <v>3560</v>
      </c>
      <c r="B3124" s="2" t="s">
        <v>202</v>
      </c>
      <c r="C3124" s="2" t="s">
        <v>460</v>
      </c>
      <c r="D3124" s="2" t="s">
        <v>52</v>
      </c>
      <c r="E3124" s="2" t="s">
        <v>34</v>
      </c>
      <c r="F3124" s="2">
        <v>3241.57</v>
      </c>
      <c r="G3124" s="2">
        <v>388.99</v>
      </c>
      <c r="H3124" s="2">
        <v>2852.58</v>
      </c>
      <c r="I3124" s="2" t="s">
        <v>29</v>
      </c>
      <c r="J3124" s="4">
        <v>1.1363642737451709</v>
      </c>
      <c r="K3124" t="str">
        <f>_xlfn.XLOOKUP(D3124, dim_channels!A:A, dim_channels!C:C, "Not Found")</f>
        <v>OTA</v>
      </c>
      <c r="L3124" t="str">
        <f>_xlfn.XLOOKUP(D3124, dim_channels!A:A, dim_channels!B:B, "Not Found")</f>
        <v>Agoda</v>
      </c>
    </row>
    <row r="3125" spans="1:12" x14ac:dyDescent="0.2">
      <c r="A3125" s="3" t="s">
        <v>3561</v>
      </c>
      <c r="B3125" s="3" t="s">
        <v>608</v>
      </c>
      <c r="C3125" s="3" t="s">
        <v>79</v>
      </c>
      <c r="D3125" s="3" t="s">
        <v>52</v>
      </c>
      <c r="E3125" s="3" t="s">
        <v>34</v>
      </c>
      <c r="F3125" s="3">
        <v>2557.2600000000002</v>
      </c>
      <c r="G3125" s="3">
        <v>306.87</v>
      </c>
      <c r="H3125" s="3">
        <v>2250.39</v>
      </c>
      <c r="I3125" s="3" t="s">
        <v>29</v>
      </c>
      <c r="J3125" s="5">
        <v>1.136363030408063</v>
      </c>
      <c r="K3125" t="str">
        <f>_xlfn.XLOOKUP(D3125, dim_channels!A:A, dim_channels!C:C, "Not Found")</f>
        <v>OTA</v>
      </c>
      <c r="L3125" t="str">
        <f>_xlfn.XLOOKUP(D3125, dim_channels!A:A, dim_channels!B:B, "Not Found")</f>
        <v>Agoda</v>
      </c>
    </row>
    <row r="3126" spans="1:12" x14ac:dyDescent="0.2">
      <c r="A3126" s="2" t="s">
        <v>3562</v>
      </c>
      <c r="B3126" s="2" t="s">
        <v>158</v>
      </c>
      <c r="C3126" s="2" t="s">
        <v>26</v>
      </c>
      <c r="D3126" s="2" t="s">
        <v>52</v>
      </c>
      <c r="E3126" s="2" t="s">
        <v>34</v>
      </c>
      <c r="F3126" s="2">
        <v>2470.5500000000002</v>
      </c>
      <c r="G3126" s="2">
        <v>296.47000000000003</v>
      </c>
      <c r="H3126" s="2">
        <v>2174.08</v>
      </c>
      <c r="I3126" s="2" t="s">
        <v>29</v>
      </c>
      <c r="J3126" s="4">
        <v>1.1363657271121581</v>
      </c>
      <c r="K3126" t="str">
        <f>_xlfn.XLOOKUP(D3126, dim_channels!A:A, dim_channels!C:C, "Not Found")</f>
        <v>OTA</v>
      </c>
      <c r="L3126" t="str">
        <f>_xlfn.XLOOKUP(D3126, dim_channels!A:A, dim_channels!B:B, "Not Found")</f>
        <v>Agoda</v>
      </c>
    </row>
    <row r="3127" spans="1:12" x14ac:dyDescent="0.2">
      <c r="A3127" s="3" t="s">
        <v>3563</v>
      </c>
      <c r="B3127" s="3" t="s">
        <v>386</v>
      </c>
      <c r="C3127" s="3" t="s">
        <v>708</v>
      </c>
      <c r="D3127" s="3" t="s">
        <v>64</v>
      </c>
      <c r="E3127" s="3" t="s">
        <v>28</v>
      </c>
      <c r="F3127" s="3">
        <v>15295.84</v>
      </c>
      <c r="G3127" s="3">
        <v>0</v>
      </c>
      <c r="H3127" s="3">
        <v>15295.84</v>
      </c>
      <c r="I3127" s="3" t="s">
        <v>29</v>
      </c>
      <c r="J3127" s="5">
        <v>1</v>
      </c>
      <c r="K3127" t="str">
        <f>_xlfn.XLOOKUP(D3127, dim_channels!A:A, dim_channels!C:C, "Not Found")</f>
        <v>Direct</v>
      </c>
      <c r="L3127" t="str">
        <f>_xlfn.XLOOKUP(D3127, dim_channels!A:A, dim_channels!B:B, "Not Found")</f>
        <v>Direct Website</v>
      </c>
    </row>
    <row r="3128" spans="1:12" x14ac:dyDescent="0.2">
      <c r="A3128" s="2" t="s">
        <v>3564</v>
      </c>
      <c r="B3128" s="2" t="s">
        <v>1101</v>
      </c>
      <c r="C3128" s="2" t="s">
        <v>357</v>
      </c>
      <c r="D3128" s="2" t="s">
        <v>64</v>
      </c>
      <c r="E3128" s="2" t="s">
        <v>115</v>
      </c>
      <c r="F3128" s="2">
        <v>5207.2700000000004</v>
      </c>
      <c r="G3128" s="2">
        <v>0</v>
      </c>
      <c r="H3128" s="2">
        <v>5207.2700000000004</v>
      </c>
      <c r="I3128" s="2" t="s">
        <v>29</v>
      </c>
      <c r="J3128" s="4">
        <v>1</v>
      </c>
      <c r="K3128" t="str">
        <f>_xlfn.XLOOKUP(D3128, dim_channels!A:A, dim_channels!C:C, "Not Found")</f>
        <v>Direct</v>
      </c>
      <c r="L3128" t="str">
        <f>_xlfn.XLOOKUP(D3128, dim_channels!A:A, dim_channels!B:B, "Not Found")</f>
        <v>Direct Website</v>
      </c>
    </row>
    <row r="3129" spans="1:12" x14ac:dyDescent="0.2">
      <c r="A3129" s="3" t="s">
        <v>3565</v>
      </c>
      <c r="B3129" s="3" t="s">
        <v>401</v>
      </c>
      <c r="C3129" s="3" t="s">
        <v>725</v>
      </c>
      <c r="D3129" s="3" t="s">
        <v>64</v>
      </c>
      <c r="E3129" s="3" t="s">
        <v>34</v>
      </c>
      <c r="F3129" s="3">
        <v>5322.07</v>
      </c>
      <c r="G3129" s="3">
        <v>0</v>
      </c>
      <c r="H3129" s="3">
        <v>5322.07</v>
      </c>
      <c r="I3129" s="3" t="s">
        <v>29</v>
      </c>
      <c r="J3129" s="5">
        <v>1</v>
      </c>
      <c r="K3129" t="str">
        <f>_xlfn.XLOOKUP(D3129, dim_channels!A:A, dim_channels!C:C, "Not Found")</f>
        <v>Direct</v>
      </c>
      <c r="L3129" t="str">
        <f>_xlfn.XLOOKUP(D3129, dim_channels!A:A, dim_channels!B:B, "Not Found")</f>
        <v>Direct Website</v>
      </c>
    </row>
    <row r="3130" spans="1:12" x14ac:dyDescent="0.2">
      <c r="A3130" s="2" t="s">
        <v>3566</v>
      </c>
      <c r="B3130" s="2" t="s">
        <v>31</v>
      </c>
      <c r="C3130" s="2" t="s">
        <v>826</v>
      </c>
      <c r="D3130" s="2" t="s">
        <v>45</v>
      </c>
      <c r="E3130" s="2" t="s">
        <v>46</v>
      </c>
      <c r="F3130" s="2">
        <v>13172.21</v>
      </c>
      <c r="G3130" s="2">
        <v>658.61</v>
      </c>
      <c r="H3130" s="2">
        <v>12513.6</v>
      </c>
      <c r="I3130" s="2" t="s">
        <v>29</v>
      </c>
      <c r="J3130" s="4">
        <v>1.052631536887866</v>
      </c>
      <c r="K3130" t="str">
        <f>_xlfn.XLOOKUP(D3130, dim_channels!A:A, dim_channels!C:C, "Not Found")</f>
        <v>Corporate</v>
      </c>
      <c r="L3130" t="str">
        <f>_xlfn.XLOOKUP(D3130, dim_channels!A:A, dim_channels!B:B, "Not Found")</f>
        <v>Corporate Direct</v>
      </c>
    </row>
    <row r="3131" spans="1:12" x14ac:dyDescent="0.2">
      <c r="A3131" s="3" t="s">
        <v>3567</v>
      </c>
      <c r="B3131" s="3" t="s">
        <v>619</v>
      </c>
      <c r="C3131" s="3" t="s">
        <v>300</v>
      </c>
      <c r="D3131" s="3" t="s">
        <v>64</v>
      </c>
      <c r="E3131" s="3" t="s">
        <v>34</v>
      </c>
      <c r="F3131" s="3">
        <v>6259.27</v>
      </c>
      <c r="G3131" s="3">
        <v>0</v>
      </c>
      <c r="H3131" s="3">
        <v>6259.27</v>
      </c>
      <c r="I3131" s="3" t="s">
        <v>29</v>
      </c>
      <c r="J3131" s="5">
        <v>1</v>
      </c>
      <c r="K3131" t="str">
        <f>_xlfn.XLOOKUP(D3131, dim_channels!A:A, dim_channels!C:C, "Not Found")</f>
        <v>Direct</v>
      </c>
      <c r="L3131" t="str">
        <f>_xlfn.XLOOKUP(D3131, dim_channels!A:A, dim_channels!B:B, "Not Found")</f>
        <v>Direct Website</v>
      </c>
    </row>
    <row r="3132" spans="1:12" x14ac:dyDescent="0.2">
      <c r="A3132" s="2" t="s">
        <v>3568</v>
      </c>
      <c r="B3132" s="2" t="s">
        <v>534</v>
      </c>
      <c r="C3132" s="2" t="s">
        <v>846</v>
      </c>
      <c r="D3132" s="2" t="s">
        <v>33</v>
      </c>
      <c r="E3132" s="2" t="s">
        <v>28</v>
      </c>
      <c r="F3132" s="2">
        <v>15601.34</v>
      </c>
      <c r="G3132" s="2">
        <v>2340.1999999999998</v>
      </c>
      <c r="H3132" s="2">
        <v>13261.14</v>
      </c>
      <c r="I3132" s="2" t="s">
        <v>41</v>
      </c>
      <c r="J3132" s="4">
        <v>1.1764704995196491</v>
      </c>
      <c r="K3132" t="str">
        <f>_xlfn.XLOOKUP(D3132, dim_channels!A:A, dim_channels!C:C, "Not Found")</f>
        <v>OTA</v>
      </c>
      <c r="L3132" t="str">
        <f>_xlfn.XLOOKUP(D3132, dim_channels!A:A, dim_channels!B:B, "Not Found")</f>
        <v>Booking.com</v>
      </c>
    </row>
    <row r="3133" spans="1:12" x14ac:dyDescent="0.2">
      <c r="A3133" s="3" t="s">
        <v>3569</v>
      </c>
      <c r="B3133" s="3" t="s">
        <v>318</v>
      </c>
      <c r="C3133" s="3" t="s">
        <v>198</v>
      </c>
      <c r="D3133" s="3" t="s">
        <v>33</v>
      </c>
      <c r="E3133" s="3" t="s">
        <v>34</v>
      </c>
      <c r="F3133" s="3">
        <v>3065.13</v>
      </c>
      <c r="G3133" s="3">
        <v>459.77</v>
      </c>
      <c r="H3133" s="3">
        <v>2605.36</v>
      </c>
      <c r="I3133" s="3" t="s">
        <v>29</v>
      </c>
      <c r="J3133" s="5">
        <v>1.176470814014186</v>
      </c>
      <c r="K3133" t="str">
        <f>_xlfn.XLOOKUP(D3133, dim_channels!A:A, dim_channels!C:C, "Not Found")</f>
        <v>OTA</v>
      </c>
      <c r="L3133" t="str">
        <f>_xlfn.XLOOKUP(D3133, dim_channels!A:A, dim_channels!B:B, "Not Found")</f>
        <v>Booking.com</v>
      </c>
    </row>
    <row r="3134" spans="1:12" x14ac:dyDescent="0.2">
      <c r="A3134" s="2" t="s">
        <v>3570</v>
      </c>
      <c r="B3134" s="2" t="s">
        <v>492</v>
      </c>
      <c r="C3134" s="2" t="s">
        <v>2359</v>
      </c>
      <c r="D3134" s="2" t="s">
        <v>52</v>
      </c>
      <c r="E3134" s="2" t="s">
        <v>60</v>
      </c>
      <c r="F3134" s="2">
        <v>3054.93</v>
      </c>
      <c r="G3134" s="2">
        <v>0</v>
      </c>
      <c r="H3134" s="2">
        <v>3054.93</v>
      </c>
      <c r="I3134" s="2" t="s">
        <v>41</v>
      </c>
      <c r="J3134" s="4">
        <v>1</v>
      </c>
      <c r="K3134" t="str">
        <f>_xlfn.XLOOKUP(D3134, dim_channels!A:A, dim_channels!C:C, "Not Found")</f>
        <v>OTA</v>
      </c>
      <c r="L3134" t="str">
        <f>_xlfn.XLOOKUP(D3134, dim_channels!A:A, dim_channels!B:B, "Not Found")</f>
        <v>Agoda</v>
      </c>
    </row>
    <row r="3135" spans="1:12" x14ac:dyDescent="0.2">
      <c r="A3135" s="3" t="s">
        <v>3571</v>
      </c>
      <c r="B3135" s="3" t="s">
        <v>126</v>
      </c>
      <c r="C3135" s="3" t="s">
        <v>26</v>
      </c>
      <c r="D3135" s="3" t="s">
        <v>33</v>
      </c>
      <c r="E3135" s="3" t="s">
        <v>34</v>
      </c>
      <c r="F3135" s="3">
        <v>2404.39</v>
      </c>
      <c r="G3135" s="3">
        <v>360.66</v>
      </c>
      <c r="H3135" s="3">
        <v>2043.73</v>
      </c>
      <c r="I3135" s="3" t="s">
        <v>29</v>
      </c>
      <c r="J3135" s="5">
        <v>1.1764714517083961</v>
      </c>
      <c r="K3135" t="str">
        <f>_xlfn.XLOOKUP(D3135, dim_channels!A:A, dim_channels!C:C, "Not Found")</f>
        <v>OTA</v>
      </c>
      <c r="L3135" t="str">
        <f>_xlfn.XLOOKUP(D3135, dim_channels!A:A, dim_channels!B:B, "Not Found")</f>
        <v>Booking.com</v>
      </c>
    </row>
    <row r="3136" spans="1:12" x14ac:dyDescent="0.2">
      <c r="A3136" s="2" t="s">
        <v>3572</v>
      </c>
      <c r="B3136" s="2" t="s">
        <v>271</v>
      </c>
      <c r="C3136" s="2" t="s">
        <v>1035</v>
      </c>
      <c r="D3136" s="2" t="s">
        <v>45</v>
      </c>
      <c r="E3136" s="2" t="s">
        <v>46</v>
      </c>
      <c r="F3136" s="2">
        <v>2725.61</v>
      </c>
      <c r="G3136" s="2">
        <v>136.28</v>
      </c>
      <c r="H3136" s="2">
        <v>2589.33</v>
      </c>
      <c r="I3136" s="2" t="s">
        <v>29</v>
      </c>
      <c r="J3136" s="4">
        <v>1.0526313756840571</v>
      </c>
      <c r="K3136" t="str">
        <f>_xlfn.XLOOKUP(D3136, dim_channels!A:A, dim_channels!C:C, "Not Found")</f>
        <v>Corporate</v>
      </c>
      <c r="L3136" t="str">
        <f>_xlfn.XLOOKUP(D3136, dim_channels!A:A, dim_channels!B:B, "Not Found")</f>
        <v>Corporate Direct</v>
      </c>
    </row>
    <row r="3137" spans="1:12" x14ac:dyDescent="0.2">
      <c r="A3137" s="3" t="s">
        <v>3573</v>
      </c>
      <c r="B3137" s="3" t="s">
        <v>272</v>
      </c>
      <c r="C3137" s="3" t="s">
        <v>236</v>
      </c>
      <c r="D3137" s="3" t="s">
        <v>169</v>
      </c>
      <c r="E3137" s="3" t="s">
        <v>46</v>
      </c>
      <c r="F3137" s="3">
        <v>5985.61</v>
      </c>
      <c r="G3137" s="3">
        <v>1197.1199999999999</v>
      </c>
      <c r="H3137" s="3">
        <v>4788.49</v>
      </c>
      <c r="I3137" s="3" t="s">
        <v>41</v>
      </c>
      <c r="J3137" s="5">
        <v>1.2499994779147501</v>
      </c>
      <c r="K3137" t="str">
        <f>_xlfn.XLOOKUP(D3137, dim_channels!A:A, dim_channels!C:C, "Not Found")</f>
        <v>GDS</v>
      </c>
      <c r="L3137" t="str">
        <f>_xlfn.XLOOKUP(D3137, dim_channels!A:A, dim_channels!B:B, "Not Found")</f>
        <v>GDS (Amadeus)</v>
      </c>
    </row>
    <row r="3138" spans="1:12" x14ac:dyDescent="0.2">
      <c r="A3138" s="2" t="s">
        <v>3574</v>
      </c>
      <c r="B3138" s="2" t="s">
        <v>291</v>
      </c>
      <c r="C3138" s="2" t="s">
        <v>118</v>
      </c>
      <c r="D3138" s="2" t="s">
        <v>33</v>
      </c>
      <c r="E3138" s="2" t="s">
        <v>34</v>
      </c>
      <c r="F3138" s="2">
        <v>11483.26</v>
      </c>
      <c r="G3138" s="2">
        <v>1722.49</v>
      </c>
      <c r="H3138" s="2">
        <v>9760.77</v>
      </c>
      <c r="I3138" s="2" t="s">
        <v>41</v>
      </c>
      <c r="J3138" s="4">
        <v>1.176470708765804</v>
      </c>
      <c r="K3138" t="str">
        <f>_xlfn.XLOOKUP(D3138, dim_channels!A:A, dim_channels!C:C, "Not Found")</f>
        <v>OTA</v>
      </c>
      <c r="L3138" t="str">
        <f>_xlfn.XLOOKUP(D3138, dim_channels!A:A, dim_channels!B:B, "Not Found")</f>
        <v>Booking.com</v>
      </c>
    </row>
    <row r="3139" spans="1:12" x14ac:dyDescent="0.2">
      <c r="A3139" s="3" t="s">
        <v>3575</v>
      </c>
      <c r="B3139" s="3" t="s">
        <v>364</v>
      </c>
      <c r="C3139" s="3" t="s">
        <v>783</v>
      </c>
      <c r="D3139" s="3" t="s">
        <v>64</v>
      </c>
      <c r="E3139" s="3" t="s">
        <v>28</v>
      </c>
      <c r="F3139" s="3">
        <v>6515.66</v>
      </c>
      <c r="G3139" s="3">
        <v>0</v>
      </c>
      <c r="H3139" s="3">
        <v>6515.66</v>
      </c>
      <c r="I3139" s="3" t="s">
        <v>29</v>
      </c>
      <c r="J3139" s="5">
        <v>1</v>
      </c>
      <c r="K3139" t="str">
        <f>_xlfn.XLOOKUP(D3139, dim_channels!A:A, dim_channels!C:C, "Not Found")</f>
        <v>Direct</v>
      </c>
      <c r="L3139" t="str">
        <f>_xlfn.XLOOKUP(D3139, dim_channels!A:A, dim_channels!B:B, "Not Found")</f>
        <v>Direct Website</v>
      </c>
    </row>
    <row r="3140" spans="1:12" x14ac:dyDescent="0.2">
      <c r="A3140" s="2" t="s">
        <v>3576</v>
      </c>
      <c r="B3140" s="2" t="s">
        <v>282</v>
      </c>
      <c r="C3140" s="2" t="s">
        <v>303</v>
      </c>
      <c r="D3140" s="2" t="s">
        <v>52</v>
      </c>
      <c r="E3140" s="2" t="s">
        <v>34</v>
      </c>
      <c r="F3140" s="2">
        <v>4000.45</v>
      </c>
      <c r="G3140" s="2">
        <v>480.05</v>
      </c>
      <c r="H3140" s="2">
        <v>3520.4</v>
      </c>
      <c r="I3140" s="2" t="s">
        <v>29</v>
      </c>
      <c r="J3140" s="4">
        <v>1.1363623451880469</v>
      </c>
      <c r="K3140" t="str">
        <f>_xlfn.XLOOKUP(D3140, dim_channels!A:A, dim_channels!C:C, "Not Found")</f>
        <v>OTA</v>
      </c>
      <c r="L3140" t="str">
        <f>_xlfn.XLOOKUP(D3140, dim_channels!A:A, dim_channels!B:B, "Not Found")</f>
        <v>Agoda</v>
      </c>
    </row>
    <row r="3141" spans="1:12" x14ac:dyDescent="0.2">
      <c r="A3141" s="3" t="s">
        <v>3577</v>
      </c>
      <c r="B3141" s="3" t="s">
        <v>560</v>
      </c>
      <c r="C3141" s="3" t="s">
        <v>195</v>
      </c>
      <c r="D3141" s="3" t="s">
        <v>169</v>
      </c>
      <c r="E3141" s="3" t="s">
        <v>34</v>
      </c>
      <c r="F3141" s="3">
        <v>9299.75</v>
      </c>
      <c r="G3141" s="3">
        <v>1859.95</v>
      </c>
      <c r="H3141" s="3">
        <v>7439.8</v>
      </c>
      <c r="I3141" s="3" t="s">
        <v>29</v>
      </c>
      <c r="J3141" s="5">
        <v>1.25</v>
      </c>
      <c r="K3141" t="str">
        <f>_xlfn.XLOOKUP(D3141, dim_channels!A:A, dim_channels!C:C, "Not Found")</f>
        <v>GDS</v>
      </c>
      <c r="L3141" t="str">
        <f>_xlfn.XLOOKUP(D3141, dim_channels!A:A, dim_channels!B:B, "Not Found")</f>
        <v>GDS (Amadeus)</v>
      </c>
    </row>
    <row r="3142" spans="1:12" x14ac:dyDescent="0.2">
      <c r="A3142" s="2" t="s">
        <v>3578</v>
      </c>
      <c r="B3142" s="2" t="s">
        <v>156</v>
      </c>
      <c r="C3142" s="2" t="s">
        <v>318</v>
      </c>
      <c r="D3142" s="2" t="s">
        <v>33</v>
      </c>
      <c r="E3142" s="2" t="s">
        <v>60</v>
      </c>
      <c r="F3142" s="2">
        <v>6236.73</v>
      </c>
      <c r="G3142" s="2">
        <v>0</v>
      </c>
      <c r="H3142" s="2">
        <v>6236.73</v>
      </c>
      <c r="I3142" s="2" t="s">
        <v>29</v>
      </c>
      <c r="J3142" s="4">
        <v>1</v>
      </c>
      <c r="K3142" t="str">
        <f>_xlfn.XLOOKUP(D3142, dim_channels!A:A, dim_channels!C:C, "Not Found")</f>
        <v>OTA</v>
      </c>
      <c r="L3142" t="str">
        <f>_xlfn.XLOOKUP(D3142, dim_channels!A:A, dim_channels!B:B, "Not Found")</f>
        <v>Booking.com</v>
      </c>
    </row>
    <row r="3143" spans="1:12" x14ac:dyDescent="0.2">
      <c r="A3143" s="3" t="s">
        <v>3579</v>
      </c>
      <c r="B3143" s="3" t="s">
        <v>219</v>
      </c>
      <c r="C3143" s="3" t="s">
        <v>451</v>
      </c>
      <c r="D3143" s="3" t="s">
        <v>33</v>
      </c>
      <c r="E3143" s="3" t="s">
        <v>34</v>
      </c>
      <c r="F3143" s="3">
        <v>6053.4</v>
      </c>
      <c r="G3143" s="3">
        <v>908.01</v>
      </c>
      <c r="H3143" s="3">
        <v>5145.3900000000003</v>
      </c>
      <c r="I3143" s="3" t="s">
        <v>29</v>
      </c>
      <c r="J3143" s="5">
        <v>1.1764705882352939</v>
      </c>
      <c r="K3143" t="str">
        <f>_xlfn.XLOOKUP(D3143, dim_channels!A:A, dim_channels!C:C, "Not Found")</f>
        <v>OTA</v>
      </c>
      <c r="L3143" t="str">
        <f>_xlfn.XLOOKUP(D3143, dim_channels!A:A, dim_channels!B:B, "Not Found")</f>
        <v>Booking.com</v>
      </c>
    </row>
    <row r="3144" spans="1:12" x14ac:dyDescent="0.2">
      <c r="A3144" s="2" t="s">
        <v>3580</v>
      </c>
      <c r="B3144" s="2" t="s">
        <v>866</v>
      </c>
      <c r="C3144" s="2" t="s">
        <v>334</v>
      </c>
      <c r="D3144" s="2" t="s">
        <v>52</v>
      </c>
      <c r="E3144" s="2" t="s">
        <v>60</v>
      </c>
      <c r="F3144" s="2">
        <v>5148.3999999999996</v>
      </c>
      <c r="G3144" s="2">
        <v>0</v>
      </c>
      <c r="H3144" s="2">
        <v>5148.3999999999996</v>
      </c>
      <c r="I3144" s="2" t="s">
        <v>29</v>
      </c>
      <c r="J3144" s="4">
        <v>1</v>
      </c>
      <c r="K3144" t="str">
        <f>_xlfn.XLOOKUP(D3144, dim_channels!A:A, dim_channels!C:C, "Not Found")</f>
        <v>OTA</v>
      </c>
      <c r="L3144" t="str">
        <f>_xlfn.XLOOKUP(D3144, dim_channels!A:A, dim_channels!B:B, "Not Found")</f>
        <v>Agoda</v>
      </c>
    </row>
    <row r="3145" spans="1:12" x14ac:dyDescent="0.2">
      <c r="A3145" s="3" t="s">
        <v>3581</v>
      </c>
      <c r="B3145" s="3" t="s">
        <v>787</v>
      </c>
      <c r="C3145" s="3" t="s">
        <v>193</v>
      </c>
      <c r="D3145" s="3" t="s">
        <v>45</v>
      </c>
      <c r="E3145" s="3" t="s">
        <v>46</v>
      </c>
      <c r="F3145" s="3">
        <v>12425.91</v>
      </c>
      <c r="G3145" s="3">
        <v>621.29999999999995</v>
      </c>
      <c r="H3145" s="3">
        <v>11804.61</v>
      </c>
      <c r="I3145" s="3" t="s">
        <v>29</v>
      </c>
      <c r="J3145" s="5">
        <v>1.0526319802178981</v>
      </c>
      <c r="K3145" t="str">
        <f>_xlfn.XLOOKUP(D3145, dim_channels!A:A, dim_channels!C:C, "Not Found")</f>
        <v>Corporate</v>
      </c>
      <c r="L3145" t="str">
        <f>_xlfn.XLOOKUP(D3145, dim_channels!A:A, dim_channels!B:B, "Not Found")</f>
        <v>Corporate Direct</v>
      </c>
    </row>
    <row r="3146" spans="1:12" x14ac:dyDescent="0.2">
      <c r="A3146" s="2" t="s">
        <v>3582</v>
      </c>
      <c r="B3146" s="2" t="s">
        <v>720</v>
      </c>
      <c r="C3146" s="2" t="s">
        <v>193</v>
      </c>
      <c r="D3146" s="2" t="s">
        <v>45</v>
      </c>
      <c r="E3146" s="2" t="s">
        <v>46</v>
      </c>
      <c r="F3146" s="2">
        <v>6827.3</v>
      </c>
      <c r="G3146" s="2">
        <v>341.36</v>
      </c>
      <c r="H3146" s="2">
        <v>6485.94</v>
      </c>
      <c r="I3146" s="2" t="s">
        <v>41</v>
      </c>
      <c r="J3146" s="4">
        <v>1.0526307674754929</v>
      </c>
      <c r="K3146" t="str">
        <f>_xlfn.XLOOKUP(D3146, dim_channels!A:A, dim_channels!C:C, "Not Found")</f>
        <v>Corporate</v>
      </c>
      <c r="L3146" t="str">
        <f>_xlfn.XLOOKUP(D3146, dim_channels!A:A, dim_channels!B:B, "Not Found")</f>
        <v>Corporate Direct</v>
      </c>
    </row>
    <row r="3147" spans="1:12" x14ac:dyDescent="0.2">
      <c r="A3147" s="3" t="s">
        <v>3583</v>
      </c>
      <c r="B3147" s="3" t="s">
        <v>295</v>
      </c>
      <c r="C3147" s="3" t="s">
        <v>543</v>
      </c>
      <c r="D3147" s="3" t="s">
        <v>52</v>
      </c>
      <c r="E3147" s="3" t="s">
        <v>34</v>
      </c>
      <c r="F3147" s="3">
        <v>2842.61</v>
      </c>
      <c r="G3147" s="3">
        <v>341.11</v>
      </c>
      <c r="H3147" s="3">
        <v>2501.5</v>
      </c>
      <c r="I3147" s="3" t="s">
        <v>41</v>
      </c>
      <c r="J3147" s="5">
        <v>1.136362182690386</v>
      </c>
      <c r="K3147" t="str">
        <f>_xlfn.XLOOKUP(D3147, dim_channels!A:A, dim_channels!C:C, "Not Found")</f>
        <v>OTA</v>
      </c>
      <c r="L3147" t="str">
        <f>_xlfn.XLOOKUP(D3147, dim_channels!A:A, dim_channels!B:B, "Not Found")</f>
        <v>Agoda</v>
      </c>
    </row>
    <row r="3148" spans="1:12" x14ac:dyDescent="0.2">
      <c r="A3148" s="2" t="s">
        <v>3584</v>
      </c>
      <c r="B3148" s="2" t="s">
        <v>132</v>
      </c>
      <c r="C3148" s="2" t="s">
        <v>378</v>
      </c>
      <c r="D3148" s="2" t="s">
        <v>52</v>
      </c>
      <c r="E3148" s="2" t="s">
        <v>60</v>
      </c>
      <c r="F3148" s="2">
        <v>5474.78</v>
      </c>
      <c r="G3148" s="2">
        <v>0</v>
      </c>
      <c r="H3148" s="2">
        <v>5474.78</v>
      </c>
      <c r="I3148" s="2" t="s">
        <v>29</v>
      </c>
      <c r="J3148" s="4">
        <v>1</v>
      </c>
      <c r="K3148" t="str">
        <f>_xlfn.XLOOKUP(D3148, dim_channels!A:A, dim_channels!C:C, "Not Found")</f>
        <v>OTA</v>
      </c>
      <c r="L3148" t="str">
        <f>_xlfn.XLOOKUP(D3148, dim_channels!A:A, dim_channels!B:B, "Not Found")</f>
        <v>Agoda</v>
      </c>
    </row>
    <row r="3149" spans="1:12" x14ac:dyDescent="0.2">
      <c r="A3149" s="3" t="s">
        <v>3585</v>
      </c>
      <c r="B3149" s="3" t="s">
        <v>619</v>
      </c>
      <c r="C3149" s="3" t="s">
        <v>300</v>
      </c>
      <c r="D3149" s="3" t="s">
        <v>169</v>
      </c>
      <c r="E3149" s="3" t="s">
        <v>46</v>
      </c>
      <c r="F3149" s="3">
        <v>2906.2</v>
      </c>
      <c r="G3149" s="3">
        <v>581.24</v>
      </c>
      <c r="H3149" s="3">
        <v>2324.96</v>
      </c>
      <c r="I3149" s="3" t="s">
        <v>56</v>
      </c>
      <c r="J3149" s="5">
        <v>1.25</v>
      </c>
      <c r="K3149" t="str">
        <f>_xlfn.XLOOKUP(D3149, dim_channels!A:A, dim_channels!C:C, "Not Found")</f>
        <v>GDS</v>
      </c>
      <c r="L3149" t="str">
        <f>_xlfn.XLOOKUP(D3149, dim_channels!A:A, dim_channels!B:B, "Not Found")</f>
        <v>GDS (Amadeus)</v>
      </c>
    </row>
    <row r="3150" spans="1:12" x14ac:dyDescent="0.2">
      <c r="A3150" s="2" t="s">
        <v>3586</v>
      </c>
      <c r="B3150" s="2" t="s">
        <v>167</v>
      </c>
      <c r="C3150" s="2" t="s">
        <v>239</v>
      </c>
      <c r="D3150" s="2" t="s">
        <v>64</v>
      </c>
      <c r="E3150" s="2" t="s">
        <v>115</v>
      </c>
      <c r="F3150" s="2">
        <v>6320.54</v>
      </c>
      <c r="G3150" s="2">
        <v>0</v>
      </c>
      <c r="H3150" s="2">
        <v>6320.54</v>
      </c>
      <c r="I3150" s="2" t="s">
        <v>29</v>
      </c>
      <c r="J3150" s="4">
        <v>1</v>
      </c>
      <c r="K3150" t="str">
        <f>_xlfn.XLOOKUP(D3150, dim_channels!A:A, dim_channels!C:C, "Not Found")</f>
        <v>Direct</v>
      </c>
      <c r="L3150" t="str">
        <f>_xlfn.XLOOKUP(D3150, dim_channels!A:A, dim_channels!B:B, "Not Found")</f>
        <v>Direct Website</v>
      </c>
    </row>
    <row r="3151" spans="1:12" x14ac:dyDescent="0.2">
      <c r="A3151" s="3" t="s">
        <v>3587</v>
      </c>
      <c r="B3151" s="3" t="s">
        <v>471</v>
      </c>
      <c r="C3151" s="3" t="s">
        <v>1623</v>
      </c>
      <c r="D3151" s="3" t="s">
        <v>114</v>
      </c>
      <c r="E3151" s="3" t="s">
        <v>46</v>
      </c>
      <c r="F3151" s="3">
        <v>3685</v>
      </c>
      <c r="G3151" s="3">
        <v>368.5</v>
      </c>
      <c r="H3151" s="3">
        <v>3316.5</v>
      </c>
      <c r="I3151" s="3" t="s">
        <v>29</v>
      </c>
      <c r="J3151" s="5">
        <v>1.1111111111111109</v>
      </c>
      <c r="K3151" t="str">
        <f>_xlfn.XLOOKUP(D3151, dim_channels!A:A, dim_channels!C:C, "Not Found")</f>
        <v>Offline</v>
      </c>
      <c r="L3151" t="str">
        <f>_xlfn.XLOOKUP(D3151, dim_channels!A:A, dim_channels!B:B, "Not Found")</f>
        <v>Travel Agency</v>
      </c>
    </row>
    <row r="3152" spans="1:12" x14ac:dyDescent="0.2">
      <c r="A3152" s="2" t="s">
        <v>3588</v>
      </c>
      <c r="B3152" s="2" t="s">
        <v>244</v>
      </c>
      <c r="C3152" s="2" t="s">
        <v>84</v>
      </c>
      <c r="D3152" s="2" t="s">
        <v>64</v>
      </c>
      <c r="E3152" s="2" t="s">
        <v>115</v>
      </c>
      <c r="F3152" s="2">
        <v>7285.89</v>
      </c>
      <c r="G3152" s="2">
        <v>0</v>
      </c>
      <c r="H3152" s="2">
        <v>7285.89</v>
      </c>
      <c r="I3152" s="2" t="s">
        <v>56</v>
      </c>
      <c r="J3152" s="4">
        <v>1</v>
      </c>
      <c r="K3152" t="str">
        <f>_xlfn.XLOOKUP(D3152, dim_channels!A:A, dim_channels!C:C, "Not Found")</f>
        <v>Direct</v>
      </c>
      <c r="L3152" t="str">
        <f>_xlfn.XLOOKUP(D3152, dim_channels!A:A, dim_channels!B:B, "Not Found")</f>
        <v>Direct Website</v>
      </c>
    </row>
    <row r="3153" spans="1:12" x14ac:dyDescent="0.2">
      <c r="A3153" s="3" t="s">
        <v>3589</v>
      </c>
      <c r="B3153" s="3" t="s">
        <v>334</v>
      </c>
      <c r="C3153" s="3" t="s">
        <v>724</v>
      </c>
      <c r="D3153" s="3" t="s">
        <v>64</v>
      </c>
      <c r="E3153" s="3" t="s">
        <v>28</v>
      </c>
      <c r="F3153" s="3">
        <v>18232.14</v>
      </c>
      <c r="G3153" s="3">
        <v>0</v>
      </c>
      <c r="H3153" s="3">
        <v>18232.14</v>
      </c>
      <c r="I3153" s="3" t="s">
        <v>29</v>
      </c>
      <c r="J3153" s="5">
        <v>1</v>
      </c>
      <c r="K3153" t="str">
        <f>_xlfn.XLOOKUP(D3153, dim_channels!A:A, dim_channels!C:C, "Not Found")</f>
        <v>Direct</v>
      </c>
      <c r="L3153" t="str">
        <f>_xlfn.XLOOKUP(D3153, dim_channels!A:A, dim_channels!B:B, "Not Found")</f>
        <v>Direct Website</v>
      </c>
    </row>
    <row r="3154" spans="1:12" x14ac:dyDescent="0.2">
      <c r="A3154" s="2" t="s">
        <v>3590</v>
      </c>
      <c r="B3154" s="2" t="s">
        <v>824</v>
      </c>
      <c r="C3154" s="2" t="s">
        <v>63</v>
      </c>
      <c r="D3154" s="2" t="s">
        <v>45</v>
      </c>
      <c r="E3154" s="2" t="s">
        <v>46</v>
      </c>
      <c r="F3154" s="2">
        <v>1923.67</v>
      </c>
      <c r="G3154" s="2">
        <v>96.18</v>
      </c>
      <c r="H3154" s="2">
        <v>1827.49</v>
      </c>
      <c r="I3154" s="2" t="s">
        <v>41</v>
      </c>
      <c r="J3154" s="4">
        <v>1.0526295629524649</v>
      </c>
      <c r="K3154" t="str">
        <f>_xlfn.XLOOKUP(D3154, dim_channels!A:A, dim_channels!C:C, "Not Found")</f>
        <v>Corporate</v>
      </c>
      <c r="L3154" t="str">
        <f>_xlfn.XLOOKUP(D3154, dim_channels!A:A, dim_channels!B:B, "Not Found")</f>
        <v>Corporate Direct</v>
      </c>
    </row>
    <row r="3155" spans="1:12" x14ac:dyDescent="0.2">
      <c r="A3155" s="3" t="s">
        <v>3591</v>
      </c>
      <c r="B3155" s="3" t="s">
        <v>213</v>
      </c>
      <c r="C3155" s="3" t="s">
        <v>409</v>
      </c>
      <c r="D3155" s="3" t="s">
        <v>27</v>
      </c>
      <c r="E3155" s="3" t="s">
        <v>60</v>
      </c>
      <c r="F3155" s="3">
        <v>5511.13</v>
      </c>
      <c r="G3155" s="3">
        <v>0</v>
      </c>
      <c r="H3155" s="3">
        <v>5511.13</v>
      </c>
      <c r="I3155" s="3" t="s">
        <v>56</v>
      </c>
      <c r="J3155" s="5">
        <v>1</v>
      </c>
      <c r="K3155" t="str">
        <f>_xlfn.XLOOKUP(D3155, dim_channels!A:A, dim_channels!C:C, "Not Found")</f>
        <v>OTA</v>
      </c>
      <c r="L3155" t="str">
        <f>_xlfn.XLOOKUP(D3155, dim_channels!A:A, dim_channels!B:B, "Not Found")</f>
        <v>Expedia</v>
      </c>
    </row>
    <row r="3156" spans="1:12" x14ac:dyDescent="0.2">
      <c r="A3156" s="2" t="s">
        <v>3592</v>
      </c>
      <c r="B3156" s="2" t="s">
        <v>364</v>
      </c>
      <c r="C3156" s="2" t="s">
        <v>148</v>
      </c>
      <c r="D3156" s="2" t="s">
        <v>52</v>
      </c>
      <c r="E3156" s="2" t="s">
        <v>60</v>
      </c>
      <c r="F3156" s="2">
        <v>5176.09</v>
      </c>
      <c r="G3156" s="2">
        <v>0</v>
      </c>
      <c r="H3156" s="2">
        <v>5176.09</v>
      </c>
      <c r="I3156" s="2" t="s">
        <v>29</v>
      </c>
      <c r="J3156" s="4">
        <v>1</v>
      </c>
      <c r="K3156" t="str">
        <f>_xlfn.XLOOKUP(D3156, dim_channels!A:A, dim_channels!C:C, "Not Found")</f>
        <v>OTA</v>
      </c>
      <c r="L3156" t="str">
        <f>_xlfn.XLOOKUP(D3156, dim_channels!A:A, dim_channels!B:B, "Not Found")</f>
        <v>Agoda</v>
      </c>
    </row>
    <row r="3157" spans="1:12" x14ac:dyDescent="0.2">
      <c r="A3157" s="3" t="s">
        <v>3593</v>
      </c>
      <c r="B3157" s="3" t="s">
        <v>126</v>
      </c>
      <c r="C3157" s="3" t="s">
        <v>300</v>
      </c>
      <c r="D3157" s="3" t="s">
        <v>64</v>
      </c>
      <c r="E3157" s="3" t="s">
        <v>115</v>
      </c>
      <c r="F3157" s="3">
        <v>14057.62</v>
      </c>
      <c r="G3157" s="3">
        <v>0</v>
      </c>
      <c r="H3157" s="3">
        <v>14057.62</v>
      </c>
      <c r="I3157" s="3" t="s">
        <v>41</v>
      </c>
      <c r="J3157" s="5">
        <v>1</v>
      </c>
      <c r="K3157" t="str">
        <f>_xlfn.XLOOKUP(D3157, dim_channels!A:A, dim_channels!C:C, "Not Found")</f>
        <v>Direct</v>
      </c>
      <c r="L3157" t="str">
        <f>_xlfn.XLOOKUP(D3157, dim_channels!A:A, dim_channels!B:B, "Not Found")</f>
        <v>Direct Website</v>
      </c>
    </row>
    <row r="3158" spans="1:12" x14ac:dyDescent="0.2">
      <c r="A3158" s="2" t="s">
        <v>3594</v>
      </c>
      <c r="B3158" s="2" t="s">
        <v>373</v>
      </c>
      <c r="C3158" s="2" t="s">
        <v>986</v>
      </c>
      <c r="D3158" s="2" t="s">
        <v>27</v>
      </c>
      <c r="E3158" s="2" t="s">
        <v>60</v>
      </c>
      <c r="F3158" s="2">
        <v>4735.05</v>
      </c>
      <c r="G3158" s="2">
        <v>0</v>
      </c>
      <c r="H3158" s="2">
        <v>4735.05</v>
      </c>
      <c r="I3158" s="2" t="s">
        <v>41</v>
      </c>
      <c r="J3158" s="4">
        <v>1</v>
      </c>
      <c r="K3158" t="str">
        <f>_xlfn.XLOOKUP(D3158, dim_channels!A:A, dim_channels!C:C, "Not Found")</f>
        <v>OTA</v>
      </c>
      <c r="L3158" t="str">
        <f>_xlfn.XLOOKUP(D3158, dim_channels!A:A, dim_channels!B:B, "Not Found")</f>
        <v>Expedia</v>
      </c>
    </row>
    <row r="3159" spans="1:12" x14ac:dyDescent="0.2">
      <c r="A3159" s="3" t="s">
        <v>3595</v>
      </c>
      <c r="B3159" s="3" t="s">
        <v>866</v>
      </c>
      <c r="C3159" s="3" t="s">
        <v>318</v>
      </c>
      <c r="D3159" s="3" t="s">
        <v>114</v>
      </c>
      <c r="E3159" s="3" t="s">
        <v>46</v>
      </c>
      <c r="F3159" s="3">
        <v>9833.58</v>
      </c>
      <c r="G3159" s="3">
        <v>983.36</v>
      </c>
      <c r="H3159" s="3">
        <v>8850.2199999999993</v>
      </c>
      <c r="I3159" s="3" t="s">
        <v>41</v>
      </c>
      <c r="J3159" s="5">
        <v>1.111111362203425</v>
      </c>
      <c r="K3159" t="str">
        <f>_xlfn.XLOOKUP(D3159, dim_channels!A:A, dim_channels!C:C, "Not Found")</f>
        <v>Offline</v>
      </c>
      <c r="L3159" t="str">
        <f>_xlfn.XLOOKUP(D3159, dim_channels!A:A, dim_channels!B:B, "Not Found")</f>
        <v>Travel Agency</v>
      </c>
    </row>
    <row r="3160" spans="1:12" x14ac:dyDescent="0.2">
      <c r="A3160" s="2" t="s">
        <v>3596</v>
      </c>
      <c r="B3160" s="2" t="s">
        <v>205</v>
      </c>
      <c r="C3160" s="2" t="s">
        <v>244</v>
      </c>
      <c r="D3160" s="2" t="s">
        <v>33</v>
      </c>
      <c r="E3160" s="2" t="s">
        <v>28</v>
      </c>
      <c r="F3160" s="2">
        <v>2501.34</v>
      </c>
      <c r="G3160" s="2">
        <v>375.2</v>
      </c>
      <c r="H3160" s="2">
        <v>2126.14</v>
      </c>
      <c r="I3160" s="2" t="s">
        <v>29</v>
      </c>
      <c r="J3160" s="4">
        <v>1.176470034898925</v>
      </c>
      <c r="K3160" t="str">
        <f>_xlfn.XLOOKUP(D3160, dim_channels!A:A, dim_channels!C:C, "Not Found")</f>
        <v>OTA</v>
      </c>
      <c r="L3160" t="str">
        <f>_xlfn.XLOOKUP(D3160, dim_channels!A:A, dim_channels!B:B, "Not Found")</f>
        <v>Booking.com</v>
      </c>
    </row>
    <row r="3161" spans="1:12" x14ac:dyDescent="0.2">
      <c r="A3161" s="3" t="s">
        <v>3597</v>
      </c>
      <c r="B3161" s="3" t="s">
        <v>456</v>
      </c>
      <c r="C3161" s="3" t="s">
        <v>740</v>
      </c>
      <c r="D3161" s="3" t="s">
        <v>64</v>
      </c>
      <c r="E3161" s="3" t="s">
        <v>34</v>
      </c>
      <c r="F3161" s="3">
        <v>3138.66</v>
      </c>
      <c r="G3161" s="3">
        <v>0</v>
      </c>
      <c r="H3161" s="3">
        <v>3138.66</v>
      </c>
      <c r="I3161" s="3" t="s">
        <v>29</v>
      </c>
      <c r="J3161" s="5">
        <v>1</v>
      </c>
      <c r="K3161" t="str">
        <f>_xlfn.XLOOKUP(D3161, dim_channels!A:A, dim_channels!C:C, "Not Found")</f>
        <v>Direct</v>
      </c>
      <c r="L3161" t="str">
        <f>_xlfn.XLOOKUP(D3161, dim_channels!A:A, dim_channels!B:B, "Not Found")</f>
        <v>Direct Website</v>
      </c>
    </row>
    <row r="3162" spans="1:12" x14ac:dyDescent="0.2">
      <c r="A3162" s="2" t="s">
        <v>3598</v>
      </c>
      <c r="B3162" s="2" t="s">
        <v>51</v>
      </c>
      <c r="C3162" s="2" t="s">
        <v>753</v>
      </c>
      <c r="D3162" s="2" t="s">
        <v>52</v>
      </c>
      <c r="E3162" s="2" t="s">
        <v>34</v>
      </c>
      <c r="F3162" s="2">
        <v>2955.76</v>
      </c>
      <c r="G3162" s="2">
        <v>354.69</v>
      </c>
      <c r="H3162" s="2">
        <v>2601.0700000000002</v>
      </c>
      <c r="I3162" s="2" t="s">
        <v>56</v>
      </c>
      <c r="J3162" s="4">
        <v>1.1363631121038651</v>
      </c>
      <c r="K3162" t="str">
        <f>_xlfn.XLOOKUP(D3162, dim_channels!A:A, dim_channels!C:C, "Not Found")</f>
        <v>OTA</v>
      </c>
      <c r="L3162" t="str">
        <f>_xlfn.XLOOKUP(D3162, dim_channels!A:A, dim_channels!B:B, "Not Found")</f>
        <v>Agoda</v>
      </c>
    </row>
    <row r="3163" spans="1:12" x14ac:dyDescent="0.2">
      <c r="A3163" s="3" t="s">
        <v>3599</v>
      </c>
      <c r="B3163" s="3" t="s">
        <v>649</v>
      </c>
      <c r="C3163" s="3" t="s">
        <v>67</v>
      </c>
      <c r="D3163" s="3" t="s">
        <v>52</v>
      </c>
      <c r="E3163" s="3" t="s">
        <v>60</v>
      </c>
      <c r="F3163" s="3">
        <v>15622.37</v>
      </c>
      <c r="G3163" s="3">
        <v>0</v>
      </c>
      <c r="H3163" s="3">
        <v>15622.37</v>
      </c>
      <c r="I3163" s="3" t="s">
        <v>29</v>
      </c>
      <c r="J3163" s="5">
        <v>1</v>
      </c>
      <c r="K3163" t="str">
        <f>_xlfn.XLOOKUP(D3163, dim_channels!A:A, dim_channels!C:C, "Not Found")</f>
        <v>OTA</v>
      </c>
      <c r="L3163" t="str">
        <f>_xlfn.XLOOKUP(D3163, dim_channels!A:A, dim_channels!B:B, "Not Found")</f>
        <v>Agoda</v>
      </c>
    </row>
    <row r="3164" spans="1:12" x14ac:dyDescent="0.2">
      <c r="A3164" s="2" t="s">
        <v>3600</v>
      </c>
      <c r="B3164" s="2" t="s">
        <v>783</v>
      </c>
      <c r="C3164" s="2" t="s">
        <v>305</v>
      </c>
      <c r="D3164" s="2" t="s">
        <v>114</v>
      </c>
      <c r="E3164" s="2" t="s">
        <v>46</v>
      </c>
      <c r="F3164" s="2">
        <v>6411.79</v>
      </c>
      <c r="G3164" s="2">
        <v>641.17999999999995</v>
      </c>
      <c r="H3164" s="2">
        <v>5770.61</v>
      </c>
      <c r="I3164" s="2" t="s">
        <v>56</v>
      </c>
      <c r="J3164" s="4">
        <v>1.1111113036576721</v>
      </c>
      <c r="K3164" t="str">
        <f>_xlfn.XLOOKUP(D3164, dim_channels!A:A, dim_channels!C:C, "Not Found")</f>
        <v>Offline</v>
      </c>
      <c r="L3164" t="str">
        <f>_xlfn.XLOOKUP(D3164, dim_channels!A:A, dim_channels!B:B, "Not Found")</f>
        <v>Travel Agency</v>
      </c>
    </row>
    <row r="3165" spans="1:12" x14ac:dyDescent="0.2">
      <c r="A3165" s="3" t="s">
        <v>3601</v>
      </c>
      <c r="B3165" s="3" t="s">
        <v>286</v>
      </c>
      <c r="C3165" s="3" t="s">
        <v>118</v>
      </c>
      <c r="D3165" s="3" t="s">
        <v>114</v>
      </c>
      <c r="E3165" s="3" t="s">
        <v>115</v>
      </c>
      <c r="F3165" s="3">
        <v>3470.34</v>
      </c>
      <c r="G3165" s="3">
        <v>347.03</v>
      </c>
      <c r="H3165" s="3">
        <v>3123.31</v>
      </c>
      <c r="I3165" s="3" t="s">
        <v>29</v>
      </c>
      <c r="J3165" s="5">
        <v>1.111109688119335</v>
      </c>
      <c r="K3165" t="str">
        <f>_xlfn.XLOOKUP(D3165, dim_channels!A:A, dim_channels!C:C, "Not Found")</f>
        <v>Offline</v>
      </c>
      <c r="L3165" t="str">
        <f>_xlfn.XLOOKUP(D3165, dim_channels!A:A, dim_channels!B:B, "Not Found")</f>
        <v>Travel Agency</v>
      </c>
    </row>
    <row r="3166" spans="1:12" x14ac:dyDescent="0.2">
      <c r="A3166" s="2" t="s">
        <v>3602</v>
      </c>
      <c r="B3166" s="2" t="s">
        <v>378</v>
      </c>
      <c r="C3166" s="2" t="s">
        <v>266</v>
      </c>
      <c r="D3166" s="2" t="s">
        <v>114</v>
      </c>
      <c r="E3166" s="2" t="s">
        <v>46</v>
      </c>
      <c r="F3166" s="2">
        <v>5995.71</v>
      </c>
      <c r="G3166" s="2">
        <v>599.57000000000005</v>
      </c>
      <c r="H3166" s="2">
        <v>5396.14</v>
      </c>
      <c r="I3166" s="2" t="s">
        <v>41</v>
      </c>
      <c r="J3166" s="4">
        <v>1.111110905202608</v>
      </c>
      <c r="K3166" t="str">
        <f>_xlfn.XLOOKUP(D3166, dim_channels!A:A, dim_channels!C:C, "Not Found")</f>
        <v>Offline</v>
      </c>
      <c r="L3166" t="str">
        <f>_xlfn.XLOOKUP(D3166, dim_channels!A:A, dim_channels!B:B, "Not Found")</f>
        <v>Travel Agency</v>
      </c>
    </row>
    <row r="3167" spans="1:12" x14ac:dyDescent="0.2">
      <c r="A3167" s="3" t="s">
        <v>3603</v>
      </c>
      <c r="B3167" s="3" t="s">
        <v>355</v>
      </c>
      <c r="C3167" s="3" t="s">
        <v>787</v>
      </c>
      <c r="D3167" s="3" t="s">
        <v>52</v>
      </c>
      <c r="E3167" s="3" t="s">
        <v>60</v>
      </c>
      <c r="F3167" s="3">
        <v>4281.87</v>
      </c>
      <c r="G3167" s="3">
        <v>0</v>
      </c>
      <c r="H3167" s="3">
        <v>4281.87</v>
      </c>
      <c r="I3167" s="3" t="s">
        <v>29</v>
      </c>
      <c r="J3167" s="5">
        <v>1</v>
      </c>
      <c r="K3167" t="str">
        <f>_xlfn.XLOOKUP(D3167, dim_channels!A:A, dim_channels!C:C, "Not Found")</f>
        <v>OTA</v>
      </c>
      <c r="L3167" t="str">
        <f>_xlfn.XLOOKUP(D3167, dim_channels!A:A, dim_channels!B:B, "Not Found")</f>
        <v>Agoda</v>
      </c>
    </row>
    <row r="3168" spans="1:12" x14ac:dyDescent="0.2">
      <c r="A3168" s="2" t="s">
        <v>3604</v>
      </c>
      <c r="B3168" s="2" t="s">
        <v>448</v>
      </c>
      <c r="C3168" s="2" t="s">
        <v>242</v>
      </c>
      <c r="D3168" s="2" t="s">
        <v>206</v>
      </c>
      <c r="E3168" s="2" t="s">
        <v>207</v>
      </c>
      <c r="F3168" s="2">
        <v>2820.79</v>
      </c>
      <c r="G3168" s="2">
        <v>0</v>
      </c>
      <c r="H3168" s="2">
        <v>2820.79</v>
      </c>
      <c r="I3168" s="2" t="s">
        <v>29</v>
      </c>
      <c r="J3168" s="4">
        <v>1</v>
      </c>
      <c r="K3168" t="str">
        <f>_xlfn.XLOOKUP(D3168, dim_channels!A:A, dim_channels!C:C, "Not Found")</f>
        <v>Direct</v>
      </c>
      <c r="L3168" t="str">
        <f>_xlfn.XLOOKUP(D3168, dim_channels!A:A, dim_channels!B:B, "Not Found")</f>
        <v>Walk-in</v>
      </c>
    </row>
    <row r="3169" spans="1:12" x14ac:dyDescent="0.2">
      <c r="A3169" s="3" t="s">
        <v>3605</v>
      </c>
      <c r="B3169" s="3" t="s">
        <v>430</v>
      </c>
      <c r="C3169" s="3" t="s">
        <v>495</v>
      </c>
      <c r="D3169" s="3" t="s">
        <v>169</v>
      </c>
      <c r="E3169" s="3" t="s">
        <v>46</v>
      </c>
      <c r="F3169" s="3">
        <v>3228.83</v>
      </c>
      <c r="G3169" s="3">
        <v>645.77</v>
      </c>
      <c r="H3169" s="3">
        <v>2583.06</v>
      </c>
      <c r="I3169" s="3" t="s">
        <v>29</v>
      </c>
      <c r="J3169" s="5">
        <v>1.2500019356886789</v>
      </c>
      <c r="K3169" t="str">
        <f>_xlfn.XLOOKUP(D3169, dim_channels!A:A, dim_channels!C:C, "Not Found")</f>
        <v>GDS</v>
      </c>
      <c r="L3169" t="str">
        <f>_xlfn.XLOOKUP(D3169, dim_channels!A:A, dim_channels!B:B, "Not Found")</f>
        <v>GDS (Amadeus)</v>
      </c>
    </row>
    <row r="3170" spans="1:12" x14ac:dyDescent="0.2">
      <c r="A3170" s="2" t="s">
        <v>3606</v>
      </c>
      <c r="B3170" s="2" t="s">
        <v>826</v>
      </c>
      <c r="C3170" s="2" t="s">
        <v>685</v>
      </c>
      <c r="D3170" s="2" t="s">
        <v>33</v>
      </c>
      <c r="E3170" s="2" t="s">
        <v>60</v>
      </c>
      <c r="F3170" s="2">
        <v>2313.98</v>
      </c>
      <c r="G3170" s="2">
        <v>0</v>
      </c>
      <c r="H3170" s="2">
        <v>2313.98</v>
      </c>
      <c r="I3170" s="2" t="s">
        <v>29</v>
      </c>
      <c r="J3170" s="4">
        <v>1</v>
      </c>
      <c r="K3170" t="str">
        <f>_xlfn.XLOOKUP(D3170, dim_channels!A:A, dim_channels!C:C, "Not Found")</f>
        <v>OTA</v>
      </c>
      <c r="L3170" t="str">
        <f>_xlfn.XLOOKUP(D3170, dim_channels!A:A, dim_channels!B:B, "Not Found")</f>
        <v>Booking.com</v>
      </c>
    </row>
    <row r="3171" spans="1:12" x14ac:dyDescent="0.2">
      <c r="A3171" s="3" t="s">
        <v>3607</v>
      </c>
      <c r="B3171" s="3" t="s">
        <v>904</v>
      </c>
      <c r="C3171" s="3" t="s">
        <v>367</v>
      </c>
      <c r="D3171" s="3" t="s">
        <v>52</v>
      </c>
      <c r="E3171" s="3" t="s">
        <v>34</v>
      </c>
      <c r="F3171" s="3">
        <v>12274.48</v>
      </c>
      <c r="G3171" s="3">
        <v>1472.94</v>
      </c>
      <c r="H3171" s="3">
        <v>10801.54</v>
      </c>
      <c r="I3171" s="3" t="s">
        <v>41</v>
      </c>
      <c r="J3171" s="5">
        <v>1.136363888852886</v>
      </c>
      <c r="K3171" t="str">
        <f>_xlfn.XLOOKUP(D3171, dim_channels!A:A, dim_channels!C:C, "Not Found")</f>
        <v>OTA</v>
      </c>
      <c r="L3171" t="str">
        <f>_xlfn.XLOOKUP(D3171, dim_channels!A:A, dim_channels!B:B, "Not Found")</f>
        <v>Agoda</v>
      </c>
    </row>
    <row r="3172" spans="1:12" x14ac:dyDescent="0.2">
      <c r="A3172" s="2" t="s">
        <v>3608</v>
      </c>
      <c r="B3172" s="2" t="s">
        <v>612</v>
      </c>
      <c r="C3172" s="2" t="s">
        <v>498</v>
      </c>
      <c r="D3172" s="2" t="s">
        <v>206</v>
      </c>
      <c r="E3172" s="2" t="s">
        <v>207</v>
      </c>
      <c r="F3172" s="2">
        <v>10832.33</v>
      </c>
      <c r="G3172" s="2">
        <v>0</v>
      </c>
      <c r="H3172" s="2">
        <v>10832.33</v>
      </c>
      <c r="I3172" s="2" t="s">
        <v>56</v>
      </c>
      <c r="J3172" s="4">
        <v>1</v>
      </c>
      <c r="K3172" t="str">
        <f>_xlfn.XLOOKUP(D3172, dim_channels!A:A, dim_channels!C:C, "Not Found")</f>
        <v>Direct</v>
      </c>
      <c r="L3172" t="str">
        <f>_xlfn.XLOOKUP(D3172, dim_channels!A:A, dim_channels!B:B, "Not Found")</f>
        <v>Walk-in</v>
      </c>
    </row>
    <row r="3173" spans="1:12" x14ac:dyDescent="0.2">
      <c r="A3173" s="3" t="s">
        <v>3609</v>
      </c>
      <c r="B3173" s="3" t="s">
        <v>463</v>
      </c>
      <c r="C3173" s="3" t="s">
        <v>334</v>
      </c>
      <c r="D3173" s="3" t="s">
        <v>33</v>
      </c>
      <c r="E3173" s="3" t="s">
        <v>34</v>
      </c>
      <c r="F3173" s="3">
        <v>10448.969999999999</v>
      </c>
      <c r="G3173" s="3">
        <v>1567.35</v>
      </c>
      <c r="H3173" s="3">
        <v>8881.6200000000008</v>
      </c>
      <c r="I3173" s="3" t="s">
        <v>56</v>
      </c>
      <c r="J3173" s="5">
        <v>1.1764711843109701</v>
      </c>
      <c r="K3173" t="str">
        <f>_xlfn.XLOOKUP(D3173, dim_channels!A:A, dim_channels!C:C, "Not Found")</f>
        <v>OTA</v>
      </c>
      <c r="L3173" t="str">
        <f>_xlfn.XLOOKUP(D3173, dim_channels!A:A, dim_channels!B:B, "Not Found")</f>
        <v>Booking.com</v>
      </c>
    </row>
    <row r="3174" spans="1:12" x14ac:dyDescent="0.2">
      <c r="A3174" s="2" t="s">
        <v>3610</v>
      </c>
      <c r="B3174" s="2" t="s">
        <v>501</v>
      </c>
      <c r="C3174" s="2" t="s">
        <v>478</v>
      </c>
      <c r="D3174" s="2" t="s">
        <v>27</v>
      </c>
      <c r="E3174" s="2" t="s">
        <v>28</v>
      </c>
      <c r="F3174" s="2">
        <v>6666.91</v>
      </c>
      <c r="G3174" s="2">
        <v>1200.04</v>
      </c>
      <c r="H3174" s="2">
        <v>5466.87</v>
      </c>
      <c r="I3174" s="2" t="s">
        <v>41</v>
      </c>
      <c r="J3174" s="4">
        <v>1.219511347443784</v>
      </c>
      <c r="K3174" t="str">
        <f>_xlfn.XLOOKUP(D3174, dim_channels!A:A, dim_channels!C:C, "Not Found")</f>
        <v>OTA</v>
      </c>
      <c r="L3174" t="str">
        <f>_xlfn.XLOOKUP(D3174, dim_channels!A:A, dim_channels!B:B, "Not Found")</f>
        <v>Expedia</v>
      </c>
    </row>
    <row r="3175" spans="1:12" x14ac:dyDescent="0.2">
      <c r="A3175" s="3" t="s">
        <v>3611</v>
      </c>
      <c r="B3175" s="3" t="s">
        <v>238</v>
      </c>
      <c r="C3175" s="3" t="s">
        <v>239</v>
      </c>
      <c r="D3175" s="3" t="s">
        <v>33</v>
      </c>
      <c r="E3175" s="3" t="s">
        <v>34</v>
      </c>
      <c r="F3175" s="3">
        <v>8010.91</v>
      </c>
      <c r="G3175" s="3">
        <v>1201.6400000000001</v>
      </c>
      <c r="H3175" s="3">
        <v>6809.27</v>
      </c>
      <c r="I3175" s="3" t="s">
        <v>29</v>
      </c>
      <c r="J3175" s="5">
        <v>1.176471192947262</v>
      </c>
      <c r="K3175" t="str">
        <f>_xlfn.XLOOKUP(D3175, dim_channels!A:A, dim_channels!C:C, "Not Found")</f>
        <v>OTA</v>
      </c>
      <c r="L3175" t="str">
        <f>_xlfn.XLOOKUP(D3175, dim_channels!A:A, dim_channels!B:B, "Not Found")</f>
        <v>Booking.com</v>
      </c>
    </row>
    <row r="3176" spans="1:12" x14ac:dyDescent="0.2">
      <c r="A3176" s="2" t="s">
        <v>3612</v>
      </c>
      <c r="B3176" s="2" t="s">
        <v>394</v>
      </c>
      <c r="C3176" s="2" t="s">
        <v>62</v>
      </c>
      <c r="D3176" s="2" t="s">
        <v>33</v>
      </c>
      <c r="E3176" s="2" t="s">
        <v>60</v>
      </c>
      <c r="F3176" s="2">
        <v>8257.16</v>
      </c>
      <c r="G3176" s="2">
        <v>0</v>
      </c>
      <c r="H3176" s="2">
        <v>8257.16</v>
      </c>
      <c r="I3176" s="2" t="s">
        <v>29</v>
      </c>
      <c r="J3176" s="4">
        <v>1</v>
      </c>
      <c r="K3176" t="str">
        <f>_xlfn.XLOOKUP(D3176, dim_channels!A:A, dim_channels!C:C, "Not Found")</f>
        <v>OTA</v>
      </c>
      <c r="L3176" t="str">
        <f>_xlfn.XLOOKUP(D3176, dim_channels!A:A, dim_channels!B:B, "Not Found")</f>
        <v>Booking.com</v>
      </c>
    </row>
    <row r="3177" spans="1:12" x14ac:dyDescent="0.2">
      <c r="A3177" s="3" t="s">
        <v>3613</v>
      </c>
      <c r="B3177" s="3" t="s">
        <v>634</v>
      </c>
      <c r="C3177" s="3" t="s">
        <v>595</v>
      </c>
      <c r="D3177" s="3" t="s">
        <v>52</v>
      </c>
      <c r="E3177" s="3" t="s">
        <v>60</v>
      </c>
      <c r="F3177" s="3">
        <v>14369.41</v>
      </c>
      <c r="G3177" s="3">
        <v>0</v>
      </c>
      <c r="H3177" s="3">
        <v>14369.41</v>
      </c>
      <c r="I3177" s="3" t="s">
        <v>29</v>
      </c>
      <c r="J3177" s="5">
        <v>1</v>
      </c>
      <c r="K3177" t="str">
        <f>_xlfn.XLOOKUP(D3177, dim_channels!A:A, dim_channels!C:C, "Not Found")</f>
        <v>OTA</v>
      </c>
      <c r="L3177" t="str">
        <f>_xlfn.XLOOKUP(D3177, dim_channels!A:A, dim_channels!B:B, "Not Found")</f>
        <v>Agoda</v>
      </c>
    </row>
    <row r="3178" spans="1:12" x14ac:dyDescent="0.2">
      <c r="A3178" s="2" t="s">
        <v>3614</v>
      </c>
      <c r="B3178" s="2" t="s">
        <v>373</v>
      </c>
      <c r="C3178" s="2" t="s">
        <v>409</v>
      </c>
      <c r="D3178" s="2" t="s">
        <v>52</v>
      </c>
      <c r="E3178" s="2" t="s">
        <v>60</v>
      </c>
      <c r="F3178" s="2">
        <v>6289.42</v>
      </c>
      <c r="G3178" s="2">
        <v>0</v>
      </c>
      <c r="H3178" s="2">
        <v>6289.42</v>
      </c>
      <c r="I3178" s="2" t="s">
        <v>29</v>
      </c>
      <c r="J3178" s="4">
        <v>1</v>
      </c>
      <c r="K3178" t="str">
        <f>_xlfn.XLOOKUP(D3178, dim_channels!A:A, dim_channels!C:C, "Not Found")</f>
        <v>OTA</v>
      </c>
      <c r="L3178" t="str">
        <f>_xlfn.XLOOKUP(D3178, dim_channels!A:A, dim_channels!B:B, "Not Found")</f>
        <v>Agoda</v>
      </c>
    </row>
    <row r="3179" spans="1:12" x14ac:dyDescent="0.2">
      <c r="A3179" s="3" t="s">
        <v>3615</v>
      </c>
      <c r="B3179" s="3" t="s">
        <v>515</v>
      </c>
      <c r="C3179" s="3" t="s">
        <v>51</v>
      </c>
      <c r="D3179" s="3" t="s">
        <v>33</v>
      </c>
      <c r="E3179" s="3" t="s">
        <v>34</v>
      </c>
      <c r="F3179" s="3">
        <v>12171.27</v>
      </c>
      <c r="G3179" s="3">
        <v>1825.69</v>
      </c>
      <c r="H3179" s="3">
        <v>10345.58</v>
      </c>
      <c r="I3179" s="3" t="s">
        <v>29</v>
      </c>
      <c r="J3179" s="5">
        <v>1.176470531376685</v>
      </c>
      <c r="K3179" t="str">
        <f>_xlfn.XLOOKUP(D3179, dim_channels!A:A, dim_channels!C:C, "Not Found")</f>
        <v>OTA</v>
      </c>
      <c r="L3179" t="str">
        <f>_xlfn.XLOOKUP(D3179, dim_channels!A:A, dim_channels!B:B, "Not Found")</f>
        <v>Booking.com</v>
      </c>
    </row>
    <row r="3180" spans="1:12" x14ac:dyDescent="0.2">
      <c r="A3180" s="2" t="s">
        <v>3616</v>
      </c>
      <c r="B3180" s="2" t="s">
        <v>557</v>
      </c>
      <c r="C3180" s="2" t="s">
        <v>39</v>
      </c>
      <c r="D3180" s="2" t="s">
        <v>52</v>
      </c>
      <c r="E3180" s="2" t="s">
        <v>34</v>
      </c>
      <c r="F3180" s="2">
        <v>2430.4499999999998</v>
      </c>
      <c r="G3180" s="2">
        <v>291.64999999999998</v>
      </c>
      <c r="H3180" s="2">
        <v>2138.8000000000002</v>
      </c>
      <c r="I3180" s="2" t="s">
        <v>29</v>
      </c>
      <c r="J3180" s="4">
        <v>1.136361511127735</v>
      </c>
      <c r="K3180" t="str">
        <f>_xlfn.XLOOKUP(D3180, dim_channels!A:A, dim_channels!C:C, "Not Found")</f>
        <v>OTA</v>
      </c>
      <c r="L3180" t="str">
        <f>_xlfn.XLOOKUP(D3180, dim_channels!A:A, dim_channels!B:B, "Not Found")</f>
        <v>Agoda</v>
      </c>
    </row>
    <row r="3181" spans="1:12" x14ac:dyDescent="0.2">
      <c r="A3181" s="3" t="s">
        <v>3617</v>
      </c>
      <c r="B3181" s="3" t="s">
        <v>634</v>
      </c>
      <c r="C3181" s="3" t="s">
        <v>305</v>
      </c>
      <c r="D3181" s="3" t="s">
        <v>33</v>
      </c>
      <c r="E3181" s="3" t="s">
        <v>34</v>
      </c>
      <c r="F3181" s="3">
        <v>9673.9699999999993</v>
      </c>
      <c r="G3181" s="3">
        <v>1451.1</v>
      </c>
      <c r="H3181" s="3">
        <v>8222.8700000000008</v>
      </c>
      <c r="I3181" s="3" t="s">
        <v>29</v>
      </c>
      <c r="J3181" s="5">
        <v>1.176471232063744</v>
      </c>
      <c r="K3181" t="str">
        <f>_xlfn.XLOOKUP(D3181, dim_channels!A:A, dim_channels!C:C, "Not Found")</f>
        <v>OTA</v>
      </c>
      <c r="L3181" t="str">
        <f>_xlfn.XLOOKUP(D3181, dim_channels!A:A, dim_channels!B:B, "Not Found")</f>
        <v>Booking.com</v>
      </c>
    </row>
    <row r="3182" spans="1:12" x14ac:dyDescent="0.2">
      <c r="A3182" s="2" t="s">
        <v>3618</v>
      </c>
      <c r="B3182" s="2" t="s">
        <v>286</v>
      </c>
      <c r="C3182" s="2" t="s">
        <v>292</v>
      </c>
      <c r="D3182" s="2" t="s">
        <v>114</v>
      </c>
      <c r="E3182" s="2" t="s">
        <v>115</v>
      </c>
      <c r="F3182" s="2">
        <v>18469.2</v>
      </c>
      <c r="G3182" s="2">
        <v>1846.92</v>
      </c>
      <c r="H3182" s="2">
        <v>16622.28</v>
      </c>
      <c r="I3182" s="2" t="s">
        <v>29</v>
      </c>
      <c r="J3182" s="4">
        <v>1.1111111111111109</v>
      </c>
      <c r="K3182" t="str">
        <f>_xlfn.XLOOKUP(D3182, dim_channels!A:A, dim_channels!C:C, "Not Found")</f>
        <v>Offline</v>
      </c>
      <c r="L3182" t="str">
        <f>_xlfn.XLOOKUP(D3182, dim_channels!A:A, dim_channels!B:B, "Not Found")</f>
        <v>Travel Agency</v>
      </c>
    </row>
    <row r="3183" spans="1:12" x14ac:dyDescent="0.2">
      <c r="A3183" s="3" t="s">
        <v>3619</v>
      </c>
      <c r="B3183" s="3" t="s">
        <v>1272</v>
      </c>
      <c r="C3183" s="3" t="s">
        <v>39</v>
      </c>
      <c r="D3183" s="3" t="s">
        <v>64</v>
      </c>
      <c r="E3183" s="3" t="s">
        <v>115</v>
      </c>
      <c r="F3183" s="3">
        <v>10891.61</v>
      </c>
      <c r="G3183" s="3">
        <v>0</v>
      </c>
      <c r="H3183" s="3">
        <v>10891.61</v>
      </c>
      <c r="I3183" s="3" t="s">
        <v>29</v>
      </c>
      <c r="J3183" s="5">
        <v>1</v>
      </c>
      <c r="K3183" t="str">
        <f>_xlfn.XLOOKUP(D3183, dim_channels!A:A, dim_channels!C:C, "Not Found")</f>
        <v>Direct</v>
      </c>
      <c r="L3183" t="str">
        <f>_xlfn.XLOOKUP(D3183, dim_channels!A:A, dim_channels!B:B, "Not Found")</f>
        <v>Direct Website</v>
      </c>
    </row>
    <row r="3184" spans="1:12" x14ac:dyDescent="0.2">
      <c r="A3184" s="2" t="s">
        <v>3620</v>
      </c>
      <c r="B3184" s="2" t="s">
        <v>126</v>
      </c>
      <c r="C3184" s="2" t="s">
        <v>26</v>
      </c>
      <c r="D3184" s="2" t="s">
        <v>27</v>
      </c>
      <c r="E3184" s="2" t="s">
        <v>60</v>
      </c>
      <c r="F3184" s="2">
        <v>9165.2800000000007</v>
      </c>
      <c r="G3184" s="2">
        <v>0</v>
      </c>
      <c r="H3184" s="2">
        <v>9165.2800000000007</v>
      </c>
      <c r="I3184" s="2" t="s">
        <v>29</v>
      </c>
      <c r="J3184" s="4">
        <v>1</v>
      </c>
      <c r="K3184" t="str">
        <f>_xlfn.XLOOKUP(D3184, dim_channels!A:A, dim_channels!C:C, "Not Found")</f>
        <v>OTA</v>
      </c>
      <c r="L3184" t="str">
        <f>_xlfn.XLOOKUP(D3184, dim_channels!A:A, dim_channels!B:B, "Not Found")</f>
        <v>Expedia</v>
      </c>
    </row>
    <row r="3185" spans="1:12" x14ac:dyDescent="0.2">
      <c r="A3185" s="3" t="s">
        <v>3621</v>
      </c>
      <c r="B3185" s="3" t="s">
        <v>626</v>
      </c>
      <c r="C3185" s="3" t="s">
        <v>393</v>
      </c>
      <c r="D3185" s="3" t="s">
        <v>169</v>
      </c>
      <c r="E3185" s="3" t="s">
        <v>46</v>
      </c>
      <c r="F3185" s="3">
        <v>6421.09</v>
      </c>
      <c r="G3185" s="3">
        <v>1284.22</v>
      </c>
      <c r="H3185" s="3">
        <v>5136.87</v>
      </c>
      <c r="I3185" s="3" t="s">
        <v>29</v>
      </c>
      <c r="J3185" s="5">
        <v>1.250000486677685</v>
      </c>
      <c r="K3185" t="str">
        <f>_xlfn.XLOOKUP(D3185, dim_channels!A:A, dim_channels!C:C, "Not Found")</f>
        <v>GDS</v>
      </c>
      <c r="L3185" t="str">
        <f>_xlfn.XLOOKUP(D3185, dim_channels!A:A, dim_channels!B:B, "Not Found")</f>
        <v>GDS (Amadeus)</v>
      </c>
    </row>
    <row r="3186" spans="1:12" x14ac:dyDescent="0.2">
      <c r="A3186" s="2" t="s">
        <v>3622</v>
      </c>
      <c r="B3186" s="2" t="s">
        <v>202</v>
      </c>
      <c r="C3186" s="2" t="s">
        <v>465</v>
      </c>
      <c r="D3186" s="2" t="s">
        <v>33</v>
      </c>
      <c r="E3186" s="2" t="s">
        <v>34</v>
      </c>
      <c r="F3186" s="2">
        <v>5974.58</v>
      </c>
      <c r="G3186" s="2">
        <v>896.19</v>
      </c>
      <c r="H3186" s="2">
        <v>5078.3900000000003</v>
      </c>
      <c r="I3186" s="2" t="s">
        <v>56</v>
      </c>
      <c r="J3186" s="4">
        <v>1.1764712832216511</v>
      </c>
      <c r="K3186" t="str">
        <f>_xlfn.XLOOKUP(D3186, dim_channels!A:A, dim_channels!C:C, "Not Found")</f>
        <v>OTA</v>
      </c>
      <c r="L3186" t="str">
        <f>_xlfn.XLOOKUP(D3186, dim_channels!A:A, dim_channels!B:B, "Not Found")</f>
        <v>Booking.com</v>
      </c>
    </row>
    <row r="3187" spans="1:12" x14ac:dyDescent="0.2">
      <c r="A3187" s="3" t="s">
        <v>3623</v>
      </c>
      <c r="B3187" s="3" t="s">
        <v>178</v>
      </c>
      <c r="C3187" s="3" t="s">
        <v>741</v>
      </c>
      <c r="D3187" s="3" t="s">
        <v>45</v>
      </c>
      <c r="E3187" s="3" t="s">
        <v>89</v>
      </c>
      <c r="F3187" s="3">
        <v>8714.51</v>
      </c>
      <c r="G3187" s="3">
        <v>0</v>
      </c>
      <c r="H3187" s="3">
        <v>8714.51</v>
      </c>
      <c r="I3187" s="3" t="s">
        <v>29</v>
      </c>
      <c r="J3187" s="5">
        <v>1</v>
      </c>
      <c r="K3187" t="str">
        <f>_xlfn.XLOOKUP(D3187, dim_channels!A:A, dim_channels!C:C, "Not Found")</f>
        <v>Corporate</v>
      </c>
      <c r="L3187" t="str">
        <f>_xlfn.XLOOKUP(D3187, dim_channels!A:A, dim_channels!B:B, "Not Found")</f>
        <v>Corporate Direct</v>
      </c>
    </row>
    <row r="3188" spans="1:12" x14ac:dyDescent="0.2">
      <c r="A3188" s="2" t="s">
        <v>3624</v>
      </c>
      <c r="B3188" s="2" t="s">
        <v>410</v>
      </c>
      <c r="C3188" s="2" t="s">
        <v>527</v>
      </c>
      <c r="D3188" s="2" t="s">
        <v>27</v>
      </c>
      <c r="E3188" s="2" t="s">
        <v>28</v>
      </c>
      <c r="F3188" s="2">
        <v>11897.99</v>
      </c>
      <c r="G3188" s="2">
        <v>2141.64</v>
      </c>
      <c r="H3188" s="2">
        <v>9756.35</v>
      </c>
      <c r="I3188" s="2" t="s">
        <v>29</v>
      </c>
      <c r="J3188" s="4">
        <v>1.2195124201161289</v>
      </c>
      <c r="K3188" t="str">
        <f>_xlfn.XLOOKUP(D3188, dim_channels!A:A, dim_channels!C:C, "Not Found")</f>
        <v>OTA</v>
      </c>
      <c r="L3188" t="str">
        <f>_xlfn.XLOOKUP(D3188, dim_channels!A:A, dim_channels!B:B, "Not Found")</f>
        <v>Expedia</v>
      </c>
    </row>
    <row r="3189" spans="1:12" x14ac:dyDescent="0.2">
      <c r="A3189" s="3" t="s">
        <v>3625</v>
      </c>
      <c r="B3189" s="3" t="s">
        <v>179</v>
      </c>
      <c r="C3189" s="3" t="s">
        <v>179</v>
      </c>
      <c r="D3189" s="3" t="s">
        <v>33</v>
      </c>
      <c r="E3189" s="3" t="s">
        <v>60</v>
      </c>
      <c r="F3189" s="3">
        <v>19814.330000000002</v>
      </c>
      <c r="G3189" s="3">
        <v>0</v>
      </c>
      <c r="H3189" s="3">
        <v>19814.330000000002</v>
      </c>
      <c r="I3189" s="3" t="s">
        <v>29</v>
      </c>
      <c r="J3189" s="5">
        <v>1</v>
      </c>
      <c r="K3189" t="str">
        <f>_xlfn.XLOOKUP(D3189, dim_channels!A:A, dim_channels!C:C, "Not Found")</f>
        <v>OTA</v>
      </c>
      <c r="L3189" t="str">
        <f>_xlfn.XLOOKUP(D3189, dim_channels!A:A, dim_channels!B:B, "Not Found")</f>
        <v>Booking.com</v>
      </c>
    </row>
    <row r="3190" spans="1:12" x14ac:dyDescent="0.2">
      <c r="A3190" s="2" t="s">
        <v>3626</v>
      </c>
      <c r="B3190" s="2" t="s">
        <v>256</v>
      </c>
      <c r="C3190" s="2" t="s">
        <v>1179</v>
      </c>
      <c r="D3190" s="2" t="s">
        <v>45</v>
      </c>
      <c r="E3190" s="2" t="s">
        <v>89</v>
      </c>
      <c r="F3190" s="2">
        <v>18460.54</v>
      </c>
      <c r="G3190" s="2">
        <v>0</v>
      </c>
      <c r="H3190" s="2">
        <v>18460.54</v>
      </c>
      <c r="I3190" s="2" t="s">
        <v>29</v>
      </c>
      <c r="J3190" s="4">
        <v>1</v>
      </c>
      <c r="K3190" t="str">
        <f>_xlfn.XLOOKUP(D3190, dim_channels!A:A, dim_channels!C:C, "Not Found")</f>
        <v>Corporate</v>
      </c>
      <c r="L3190" t="str">
        <f>_xlfn.XLOOKUP(D3190, dim_channels!A:A, dim_channels!B:B, "Not Found")</f>
        <v>Corporate Direct</v>
      </c>
    </row>
    <row r="3191" spans="1:12" x14ac:dyDescent="0.2">
      <c r="A3191" s="3" t="s">
        <v>3627</v>
      </c>
      <c r="B3191" s="3" t="s">
        <v>129</v>
      </c>
      <c r="C3191" s="3" t="s">
        <v>145</v>
      </c>
      <c r="D3191" s="3" t="s">
        <v>64</v>
      </c>
      <c r="E3191" s="3" t="s">
        <v>115</v>
      </c>
      <c r="F3191" s="3">
        <v>9674.9500000000007</v>
      </c>
      <c r="G3191" s="3">
        <v>0</v>
      </c>
      <c r="H3191" s="3">
        <v>9674.9500000000007</v>
      </c>
      <c r="I3191" s="3" t="s">
        <v>41</v>
      </c>
      <c r="J3191" s="5">
        <v>1</v>
      </c>
      <c r="K3191" t="str">
        <f>_xlfn.XLOOKUP(D3191, dim_channels!A:A, dim_channels!C:C, "Not Found")</f>
        <v>Direct</v>
      </c>
      <c r="L3191" t="str">
        <f>_xlfn.XLOOKUP(D3191, dim_channels!A:A, dim_channels!B:B, "Not Found")</f>
        <v>Direct Website</v>
      </c>
    </row>
    <row r="3192" spans="1:12" x14ac:dyDescent="0.2">
      <c r="A3192" s="2" t="s">
        <v>3628</v>
      </c>
      <c r="B3192" s="2" t="s">
        <v>378</v>
      </c>
      <c r="C3192" s="2" t="s">
        <v>891</v>
      </c>
      <c r="D3192" s="2" t="s">
        <v>33</v>
      </c>
      <c r="E3192" s="2" t="s">
        <v>28</v>
      </c>
      <c r="F3192" s="2">
        <v>10624.12</v>
      </c>
      <c r="G3192" s="2">
        <v>1593.62</v>
      </c>
      <c r="H3192" s="2">
        <v>9030.5</v>
      </c>
      <c r="I3192" s="2" t="s">
        <v>29</v>
      </c>
      <c r="J3192" s="4">
        <v>1.1764708487902109</v>
      </c>
      <c r="K3192" t="str">
        <f>_xlfn.XLOOKUP(D3192, dim_channels!A:A, dim_channels!C:C, "Not Found")</f>
        <v>OTA</v>
      </c>
      <c r="L3192" t="str">
        <f>_xlfn.XLOOKUP(D3192, dim_channels!A:A, dim_channels!B:B, "Not Found")</f>
        <v>Booking.com</v>
      </c>
    </row>
    <row r="3193" spans="1:12" x14ac:dyDescent="0.2">
      <c r="A3193" s="3" t="s">
        <v>3629</v>
      </c>
      <c r="B3193" s="3" t="s">
        <v>63</v>
      </c>
      <c r="C3193" s="3" t="s">
        <v>789</v>
      </c>
      <c r="D3193" s="3" t="s">
        <v>52</v>
      </c>
      <c r="E3193" s="3" t="s">
        <v>60</v>
      </c>
      <c r="F3193" s="3">
        <v>5249.7</v>
      </c>
      <c r="G3193" s="3">
        <v>0</v>
      </c>
      <c r="H3193" s="3">
        <v>5249.7</v>
      </c>
      <c r="I3193" s="3" t="s">
        <v>56</v>
      </c>
      <c r="J3193" s="5">
        <v>1</v>
      </c>
      <c r="K3193" t="str">
        <f>_xlfn.XLOOKUP(D3193, dim_channels!A:A, dim_channels!C:C, "Not Found")</f>
        <v>OTA</v>
      </c>
      <c r="L3193" t="str">
        <f>_xlfn.XLOOKUP(D3193, dim_channels!A:A, dim_channels!B:B, "Not Found")</f>
        <v>Agoda</v>
      </c>
    </row>
    <row r="3194" spans="1:12" x14ac:dyDescent="0.2">
      <c r="A3194" s="2" t="s">
        <v>3630</v>
      </c>
      <c r="B3194" s="2" t="s">
        <v>485</v>
      </c>
      <c r="C3194" s="2" t="s">
        <v>334</v>
      </c>
      <c r="D3194" s="2" t="s">
        <v>33</v>
      </c>
      <c r="E3194" s="2" t="s">
        <v>34</v>
      </c>
      <c r="F3194" s="2">
        <v>5332.24</v>
      </c>
      <c r="G3194" s="2">
        <v>799.84</v>
      </c>
      <c r="H3194" s="2">
        <v>4532.3999999999996</v>
      </c>
      <c r="I3194" s="2" t="s">
        <v>41</v>
      </c>
      <c r="J3194" s="4">
        <v>1.1764716265113411</v>
      </c>
      <c r="K3194" t="str">
        <f>_xlfn.XLOOKUP(D3194, dim_channels!A:A, dim_channels!C:C, "Not Found")</f>
        <v>OTA</v>
      </c>
      <c r="L3194" t="str">
        <f>_xlfn.XLOOKUP(D3194, dim_channels!A:A, dim_channels!B:B, "Not Found")</f>
        <v>Booking.com</v>
      </c>
    </row>
    <row r="3195" spans="1:12" x14ac:dyDescent="0.2">
      <c r="A3195" s="3" t="s">
        <v>3631</v>
      </c>
      <c r="B3195" s="3" t="s">
        <v>509</v>
      </c>
      <c r="C3195" s="3" t="s">
        <v>253</v>
      </c>
      <c r="D3195" s="3" t="s">
        <v>169</v>
      </c>
      <c r="E3195" s="3" t="s">
        <v>46</v>
      </c>
      <c r="F3195" s="3">
        <v>2933.85</v>
      </c>
      <c r="G3195" s="3">
        <v>586.77</v>
      </c>
      <c r="H3195" s="3">
        <v>2347.08</v>
      </c>
      <c r="I3195" s="3" t="s">
        <v>29</v>
      </c>
      <c r="J3195" s="5">
        <v>1.25</v>
      </c>
      <c r="K3195" t="str">
        <f>_xlfn.XLOOKUP(D3195, dim_channels!A:A, dim_channels!C:C, "Not Found")</f>
        <v>GDS</v>
      </c>
      <c r="L3195" t="str">
        <f>_xlfn.XLOOKUP(D3195, dim_channels!A:A, dim_channels!B:B, "Not Found")</f>
        <v>GDS (Amadeus)</v>
      </c>
    </row>
    <row r="3196" spans="1:12" x14ac:dyDescent="0.2">
      <c r="A3196" s="2" t="s">
        <v>3632</v>
      </c>
      <c r="B3196" s="2" t="s">
        <v>69</v>
      </c>
      <c r="C3196" s="2" t="s">
        <v>104</v>
      </c>
      <c r="D3196" s="2" t="s">
        <v>27</v>
      </c>
      <c r="E3196" s="2" t="s">
        <v>34</v>
      </c>
      <c r="F3196" s="2">
        <v>7836.06</v>
      </c>
      <c r="G3196" s="2">
        <v>1410.49</v>
      </c>
      <c r="H3196" s="2">
        <v>6425.57</v>
      </c>
      <c r="I3196" s="2" t="s">
        <v>41</v>
      </c>
      <c r="J3196" s="4">
        <v>1.219512043289545</v>
      </c>
      <c r="K3196" t="str">
        <f>_xlfn.XLOOKUP(D3196, dim_channels!A:A, dim_channels!C:C, "Not Found")</f>
        <v>OTA</v>
      </c>
      <c r="L3196" t="str">
        <f>_xlfn.XLOOKUP(D3196, dim_channels!A:A, dim_channels!B:B, "Not Found")</f>
        <v>Expedia</v>
      </c>
    </row>
    <row r="3197" spans="1:12" x14ac:dyDescent="0.2">
      <c r="A3197" s="3" t="s">
        <v>3633</v>
      </c>
      <c r="B3197" s="3" t="s">
        <v>145</v>
      </c>
      <c r="C3197" s="3" t="s">
        <v>382</v>
      </c>
      <c r="D3197" s="3" t="s">
        <v>45</v>
      </c>
      <c r="E3197" s="3" t="s">
        <v>89</v>
      </c>
      <c r="F3197" s="3">
        <v>15180.39</v>
      </c>
      <c r="G3197" s="3">
        <v>0</v>
      </c>
      <c r="H3197" s="3">
        <v>15180.39</v>
      </c>
      <c r="I3197" s="3" t="s">
        <v>29</v>
      </c>
      <c r="J3197" s="5">
        <v>1</v>
      </c>
      <c r="K3197" t="str">
        <f>_xlfn.XLOOKUP(D3197, dim_channels!A:A, dim_channels!C:C, "Not Found")</f>
        <v>Corporate</v>
      </c>
      <c r="L3197" t="str">
        <f>_xlfn.XLOOKUP(D3197, dim_channels!A:A, dim_channels!B:B, "Not Found")</f>
        <v>Corporate Direct</v>
      </c>
    </row>
    <row r="3198" spans="1:12" x14ac:dyDescent="0.2">
      <c r="A3198" s="2" t="s">
        <v>3634</v>
      </c>
      <c r="B3198" s="2" t="s">
        <v>666</v>
      </c>
      <c r="C3198" s="2" t="s">
        <v>863</v>
      </c>
      <c r="D3198" s="2" t="s">
        <v>27</v>
      </c>
      <c r="E3198" s="2" t="s">
        <v>60</v>
      </c>
      <c r="F3198" s="2">
        <v>5635.22</v>
      </c>
      <c r="G3198" s="2">
        <v>0</v>
      </c>
      <c r="H3198" s="2">
        <v>5635.22</v>
      </c>
      <c r="I3198" s="2" t="s">
        <v>56</v>
      </c>
      <c r="J3198" s="4">
        <v>1</v>
      </c>
      <c r="K3198" t="str">
        <f>_xlfn.XLOOKUP(D3198, dim_channels!A:A, dim_channels!C:C, "Not Found")</f>
        <v>OTA</v>
      </c>
      <c r="L3198" t="str">
        <f>_xlfn.XLOOKUP(D3198, dim_channels!A:A, dim_channels!B:B, "Not Found")</f>
        <v>Expedia</v>
      </c>
    </row>
    <row r="3199" spans="1:12" x14ac:dyDescent="0.2">
      <c r="A3199" s="3" t="s">
        <v>3635</v>
      </c>
      <c r="B3199" s="3" t="s">
        <v>189</v>
      </c>
      <c r="C3199" s="3" t="s">
        <v>570</v>
      </c>
      <c r="D3199" s="3" t="s">
        <v>52</v>
      </c>
      <c r="E3199" s="3" t="s">
        <v>34</v>
      </c>
      <c r="F3199" s="3">
        <v>8024.52</v>
      </c>
      <c r="G3199" s="3">
        <v>962.94</v>
      </c>
      <c r="H3199" s="3">
        <v>7061.58</v>
      </c>
      <c r="I3199" s="3" t="s">
        <v>29</v>
      </c>
      <c r="J3199" s="5">
        <v>1.1363632501508161</v>
      </c>
      <c r="K3199" t="str">
        <f>_xlfn.XLOOKUP(D3199, dim_channels!A:A, dim_channels!C:C, "Not Found")</f>
        <v>OTA</v>
      </c>
      <c r="L3199" t="str">
        <f>_xlfn.XLOOKUP(D3199, dim_channels!A:A, dim_channels!B:B, "Not Found")</f>
        <v>Agoda</v>
      </c>
    </row>
    <row r="3200" spans="1:12" x14ac:dyDescent="0.2">
      <c r="A3200" s="2" t="s">
        <v>3636</v>
      </c>
      <c r="B3200" s="2" t="s">
        <v>487</v>
      </c>
      <c r="C3200" s="2" t="s">
        <v>156</v>
      </c>
      <c r="D3200" s="2" t="s">
        <v>33</v>
      </c>
      <c r="E3200" s="2" t="s">
        <v>60</v>
      </c>
      <c r="F3200" s="2">
        <v>4489.6899999999996</v>
      </c>
      <c r="G3200" s="2">
        <v>0</v>
      </c>
      <c r="H3200" s="2">
        <v>4489.6899999999996</v>
      </c>
      <c r="I3200" s="2" t="s">
        <v>41</v>
      </c>
      <c r="J3200" s="4">
        <v>1</v>
      </c>
      <c r="K3200" t="str">
        <f>_xlfn.XLOOKUP(D3200, dim_channels!A:A, dim_channels!C:C, "Not Found")</f>
        <v>OTA</v>
      </c>
      <c r="L3200" t="str">
        <f>_xlfn.XLOOKUP(D3200, dim_channels!A:A, dim_channels!B:B, "Not Found")</f>
        <v>Booking.com</v>
      </c>
    </row>
    <row r="3201" spans="1:12" x14ac:dyDescent="0.2">
      <c r="A3201" s="3" t="s">
        <v>3637</v>
      </c>
      <c r="B3201" s="3" t="s">
        <v>386</v>
      </c>
      <c r="C3201" s="3" t="s">
        <v>72</v>
      </c>
      <c r="D3201" s="3" t="s">
        <v>45</v>
      </c>
      <c r="E3201" s="3" t="s">
        <v>89</v>
      </c>
      <c r="F3201" s="3">
        <v>16271.79</v>
      </c>
      <c r="G3201" s="3">
        <v>0</v>
      </c>
      <c r="H3201" s="3">
        <v>16271.79</v>
      </c>
      <c r="I3201" s="3" t="s">
        <v>29</v>
      </c>
      <c r="J3201" s="5">
        <v>1</v>
      </c>
      <c r="K3201" t="str">
        <f>_xlfn.XLOOKUP(D3201, dim_channels!A:A, dim_channels!C:C, "Not Found")</f>
        <v>Corporate</v>
      </c>
      <c r="L3201" t="str">
        <f>_xlfn.XLOOKUP(D3201, dim_channels!A:A, dim_channels!B:B, "Not Found")</f>
        <v>Corporate Direct</v>
      </c>
    </row>
    <row r="3202" spans="1:12" x14ac:dyDescent="0.2">
      <c r="A3202" s="2" t="s">
        <v>3638</v>
      </c>
      <c r="B3202" s="2" t="s">
        <v>949</v>
      </c>
      <c r="C3202" s="2" t="s">
        <v>145</v>
      </c>
      <c r="D3202" s="2" t="s">
        <v>27</v>
      </c>
      <c r="E3202" s="2" t="s">
        <v>60</v>
      </c>
      <c r="F3202" s="2">
        <v>15358.95</v>
      </c>
      <c r="G3202" s="2">
        <v>0</v>
      </c>
      <c r="H3202" s="2">
        <v>15358.95</v>
      </c>
      <c r="I3202" s="2" t="s">
        <v>29</v>
      </c>
      <c r="J3202" s="4">
        <v>1</v>
      </c>
      <c r="K3202" t="str">
        <f>_xlfn.XLOOKUP(D3202, dim_channels!A:A, dim_channels!C:C, "Not Found")</f>
        <v>OTA</v>
      </c>
      <c r="L3202" t="str">
        <f>_xlfn.XLOOKUP(D3202, dim_channels!A:A, dim_channels!B:B, "Not Found")</f>
        <v>Expedia</v>
      </c>
    </row>
    <row r="3203" spans="1:12" x14ac:dyDescent="0.2">
      <c r="A3203" s="3" t="s">
        <v>3639</v>
      </c>
      <c r="B3203" s="3" t="s">
        <v>501</v>
      </c>
      <c r="C3203" s="3" t="s">
        <v>79</v>
      </c>
      <c r="D3203" s="3" t="s">
        <v>114</v>
      </c>
      <c r="E3203" s="3" t="s">
        <v>46</v>
      </c>
      <c r="F3203" s="3">
        <v>7321.27</v>
      </c>
      <c r="G3203" s="3">
        <v>732.13</v>
      </c>
      <c r="H3203" s="3">
        <v>6589.14</v>
      </c>
      <c r="I3203" s="3" t="s">
        <v>29</v>
      </c>
      <c r="J3203" s="5">
        <v>1.1111116169940241</v>
      </c>
      <c r="K3203" t="str">
        <f>_xlfn.XLOOKUP(D3203, dim_channels!A:A, dim_channels!C:C, "Not Found")</f>
        <v>Offline</v>
      </c>
      <c r="L3203" t="str">
        <f>_xlfn.XLOOKUP(D3203, dim_channels!A:A, dim_channels!B:B, "Not Found")</f>
        <v>Travel Agency</v>
      </c>
    </row>
    <row r="3204" spans="1:12" x14ac:dyDescent="0.2">
      <c r="A3204" s="2" t="s">
        <v>3640</v>
      </c>
      <c r="B3204" s="2" t="s">
        <v>1610</v>
      </c>
      <c r="C3204" s="2" t="s">
        <v>712</v>
      </c>
      <c r="D3204" s="2" t="s">
        <v>27</v>
      </c>
      <c r="E3204" s="2" t="s">
        <v>60</v>
      </c>
      <c r="F3204" s="2">
        <v>6112.62</v>
      </c>
      <c r="G3204" s="2">
        <v>0</v>
      </c>
      <c r="H3204" s="2">
        <v>6112.62</v>
      </c>
      <c r="I3204" s="2" t="s">
        <v>29</v>
      </c>
      <c r="J3204" s="4">
        <v>1</v>
      </c>
      <c r="K3204" t="str">
        <f>_xlfn.XLOOKUP(D3204, dim_channels!A:A, dim_channels!C:C, "Not Found")</f>
        <v>OTA</v>
      </c>
      <c r="L3204" t="str">
        <f>_xlfn.XLOOKUP(D3204, dim_channels!A:A, dim_channels!B:B, "Not Found")</f>
        <v>Expedia</v>
      </c>
    </row>
    <row r="3205" spans="1:12" x14ac:dyDescent="0.2">
      <c r="A3205" s="3" t="s">
        <v>3641</v>
      </c>
      <c r="B3205" s="3" t="s">
        <v>525</v>
      </c>
      <c r="C3205" s="3" t="s">
        <v>168</v>
      </c>
      <c r="D3205" s="3" t="s">
        <v>64</v>
      </c>
      <c r="E3205" s="3" t="s">
        <v>34</v>
      </c>
      <c r="F3205" s="3">
        <v>11910.68</v>
      </c>
      <c r="G3205" s="3">
        <v>0</v>
      </c>
      <c r="H3205" s="3">
        <v>11910.68</v>
      </c>
      <c r="I3205" s="3" t="s">
        <v>29</v>
      </c>
      <c r="J3205" s="5">
        <v>1</v>
      </c>
      <c r="K3205" t="str">
        <f>_xlfn.XLOOKUP(D3205, dim_channels!A:A, dim_channels!C:C, "Not Found")</f>
        <v>Direct</v>
      </c>
      <c r="L3205" t="str">
        <f>_xlfn.XLOOKUP(D3205, dim_channels!A:A, dim_channels!B:B, "Not Found")</f>
        <v>Direct Website</v>
      </c>
    </row>
    <row r="3206" spans="1:12" x14ac:dyDescent="0.2">
      <c r="A3206" s="2" t="s">
        <v>3642</v>
      </c>
      <c r="B3206" s="2" t="s">
        <v>353</v>
      </c>
      <c r="C3206" s="2" t="s">
        <v>478</v>
      </c>
      <c r="D3206" s="2" t="s">
        <v>45</v>
      </c>
      <c r="E3206" s="2" t="s">
        <v>46</v>
      </c>
      <c r="F3206" s="2">
        <v>20973.13</v>
      </c>
      <c r="G3206" s="2">
        <v>1048.6600000000001</v>
      </c>
      <c r="H3206" s="2">
        <v>19924.47</v>
      </c>
      <c r="I3206" s="2" t="s">
        <v>29</v>
      </c>
      <c r="J3206" s="4">
        <v>1.0526317638562031</v>
      </c>
      <c r="K3206" t="str">
        <f>_xlfn.XLOOKUP(D3206, dim_channels!A:A, dim_channels!C:C, "Not Found")</f>
        <v>Corporate</v>
      </c>
      <c r="L3206" t="str">
        <f>_xlfn.XLOOKUP(D3206, dim_channels!A:A, dim_channels!B:B, "Not Found")</f>
        <v>Corporate Direct</v>
      </c>
    </row>
    <row r="3207" spans="1:12" x14ac:dyDescent="0.2">
      <c r="A3207" s="3" t="s">
        <v>3643</v>
      </c>
      <c r="B3207" s="3" t="s">
        <v>671</v>
      </c>
      <c r="C3207" s="3" t="s">
        <v>294</v>
      </c>
      <c r="D3207" s="3" t="s">
        <v>52</v>
      </c>
      <c r="E3207" s="3" t="s">
        <v>34</v>
      </c>
      <c r="F3207" s="3">
        <v>6876.12</v>
      </c>
      <c r="G3207" s="3">
        <v>825.13</v>
      </c>
      <c r="H3207" s="3">
        <v>6050.99</v>
      </c>
      <c r="I3207" s="3" t="s">
        <v>41</v>
      </c>
      <c r="J3207" s="5">
        <v>1.13636281005257</v>
      </c>
      <c r="K3207" t="str">
        <f>_xlfn.XLOOKUP(D3207, dim_channels!A:A, dim_channels!C:C, "Not Found")</f>
        <v>OTA</v>
      </c>
      <c r="L3207" t="str">
        <f>_xlfn.XLOOKUP(D3207, dim_channels!A:A, dim_channels!B:B, "Not Found")</f>
        <v>Agoda</v>
      </c>
    </row>
    <row r="3208" spans="1:12" x14ac:dyDescent="0.2">
      <c r="A3208" s="2" t="s">
        <v>3644</v>
      </c>
      <c r="B3208" s="2" t="s">
        <v>425</v>
      </c>
      <c r="C3208" s="2" t="s">
        <v>605</v>
      </c>
      <c r="D3208" s="2" t="s">
        <v>52</v>
      </c>
      <c r="E3208" s="2" t="s">
        <v>34</v>
      </c>
      <c r="F3208" s="2">
        <v>24057.35</v>
      </c>
      <c r="G3208" s="2">
        <v>2886.88</v>
      </c>
      <c r="H3208" s="2">
        <v>21170.47</v>
      </c>
      <c r="I3208" s="2" t="s">
        <v>41</v>
      </c>
      <c r="J3208" s="4">
        <v>1.1363635290099841</v>
      </c>
      <c r="K3208" t="str">
        <f>_xlfn.XLOOKUP(D3208, dim_channels!A:A, dim_channels!C:C, "Not Found")</f>
        <v>OTA</v>
      </c>
      <c r="L3208" t="str">
        <f>_xlfn.XLOOKUP(D3208, dim_channels!A:A, dim_channels!B:B, "Not Found")</f>
        <v>Agoda</v>
      </c>
    </row>
    <row r="3209" spans="1:12" x14ac:dyDescent="0.2">
      <c r="A3209" s="3" t="s">
        <v>3645</v>
      </c>
      <c r="B3209" s="3" t="s">
        <v>1014</v>
      </c>
      <c r="C3209" s="3" t="s">
        <v>39</v>
      </c>
      <c r="D3209" s="3" t="s">
        <v>27</v>
      </c>
      <c r="E3209" s="3" t="s">
        <v>60</v>
      </c>
      <c r="F3209" s="3">
        <v>6963.79</v>
      </c>
      <c r="G3209" s="3">
        <v>0</v>
      </c>
      <c r="H3209" s="3">
        <v>6963.79</v>
      </c>
      <c r="I3209" s="3" t="s">
        <v>56</v>
      </c>
      <c r="J3209" s="5">
        <v>1</v>
      </c>
      <c r="K3209" t="str">
        <f>_xlfn.XLOOKUP(D3209, dim_channels!A:A, dim_channels!C:C, "Not Found")</f>
        <v>OTA</v>
      </c>
      <c r="L3209" t="str">
        <f>_xlfn.XLOOKUP(D3209, dim_channels!A:A, dim_channels!B:B, "Not Found")</f>
        <v>Expedia</v>
      </c>
    </row>
    <row r="3210" spans="1:12" x14ac:dyDescent="0.2">
      <c r="A3210" s="2" t="s">
        <v>3646</v>
      </c>
      <c r="B3210" s="2" t="s">
        <v>649</v>
      </c>
      <c r="C3210" s="2" t="s">
        <v>520</v>
      </c>
      <c r="D3210" s="2" t="s">
        <v>33</v>
      </c>
      <c r="E3210" s="2" t="s">
        <v>34</v>
      </c>
      <c r="F3210" s="2">
        <v>7869.6</v>
      </c>
      <c r="G3210" s="2">
        <v>1180.44</v>
      </c>
      <c r="H3210" s="2">
        <v>6689.16</v>
      </c>
      <c r="I3210" s="2" t="s">
        <v>41</v>
      </c>
      <c r="J3210" s="4">
        <v>1.1764705882352939</v>
      </c>
      <c r="K3210" t="str">
        <f>_xlfn.XLOOKUP(D3210, dim_channels!A:A, dim_channels!C:C, "Not Found")</f>
        <v>OTA</v>
      </c>
      <c r="L3210" t="str">
        <f>_xlfn.XLOOKUP(D3210, dim_channels!A:A, dim_channels!B:B, "Not Found")</f>
        <v>Booking.com</v>
      </c>
    </row>
    <row r="3211" spans="1:12" x14ac:dyDescent="0.2">
      <c r="A3211" s="3" t="s">
        <v>3647</v>
      </c>
      <c r="B3211" s="3" t="s">
        <v>238</v>
      </c>
      <c r="C3211" s="3" t="s">
        <v>266</v>
      </c>
      <c r="D3211" s="3" t="s">
        <v>169</v>
      </c>
      <c r="E3211" s="3" t="s">
        <v>46</v>
      </c>
      <c r="F3211" s="3">
        <v>16758.3</v>
      </c>
      <c r="G3211" s="3">
        <v>3351.66</v>
      </c>
      <c r="H3211" s="3">
        <v>13406.64</v>
      </c>
      <c r="I3211" s="3" t="s">
        <v>29</v>
      </c>
      <c r="J3211" s="5">
        <v>1.25</v>
      </c>
      <c r="K3211" t="str">
        <f>_xlfn.XLOOKUP(D3211, dim_channels!A:A, dim_channels!C:C, "Not Found")</f>
        <v>GDS</v>
      </c>
      <c r="L3211" t="str">
        <f>_xlfn.XLOOKUP(D3211, dim_channels!A:A, dim_channels!B:B, "Not Found")</f>
        <v>GDS (Amadeus)</v>
      </c>
    </row>
    <row r="3212" spans="1:12" x14ac:dyDescent="0.2">
      <c r="A3212" s="2" t="s">
        <v>3648</v>
      </c>
      <c r="B3212" s="2" t="s">
        <v>232</v>
      </c>
      <c r="C3212" s="2" t="s">
        <v>329</v>
      </c>
      <c r="D3212" s="2" t="s">
        <v>33</v>
      </c>
      <c r="E3212" s="2" t="s">
        <v>28</v>
      </c>
      <c r="F3212" s="2">
        <v>4336.45</v>
      </c>
      <c r="G3212" s="2">
        <v>650.47</v>
      </c>
      <c r="H3212" s="2">
        <v>3685.98</v>
      </c>
      <c r="I3212" s="2" t="s">
        <v>41</v>
      </c>
      <c r="J3212" s="4">
        <v>1.176471386171384</v>
      </c>
      <c r="K3212" t="str">
        <f>_xlfn.XLOOKUP(D3212, dim_channels!A:A, dim_channels!C:C, "Not Found")</f>
        <v>OTA</v>
      </c>
      <c r="L3212" t="str">
        <f>_xlfn.XLOOKUP(D3212, dim_channels!A:A, dim_channels!B:B, "Not Found")</f>
        <v>Booking.com</v>
      </c>
    </row>
    <row r="3213" spans="1:12" x14ac:dyDescent="0.2">
      <c r="A3213" s="3" t="s">
        <v>3649</v>
      </c>
      <c r="B3213" s="3" t="s">
        <v>452</v>
      </c>
      <c r="C3213" s="3" t="s">
        <v>262</v>
      </c>
      <c r="D3213" s="3" t="s">
        <v>45</v>
      </c>
      <c r="E3213" s="3" t="s">
        <v>89</v>
      </c>
      <c r="F3213" s="3">
        <v>4735.66</v>
      </c>
      <c r="G3213" s="3">
        <v>0</v>
      </c>
      <c r="H3213" s="3">
        <v>4735.66</v>
      </c>
      <c r="I3213" s="3" t="s">
        <v>56</v>
      </c>
      <c r="J3213" s="5">
        <v>1</v>
      </c>
      <c r="K3213" t="str">
        <f>_xlfn.XLOOKUP(D3213, dim_channels!A:A, dim_channels!C:C, "Not Found")</f>
        <v>Corporate</v>
      </c>
      <c r="L3213" t="str">
        <f>_xlfn.XLOOKUP(D3213, dim_channels!A:A, dim_channels!B:B, "Not Found")</f>
        <v>Corporate Direct</v>
      </c>
    </row>
    <row r="3214" spans="1:12" x14ac:dyDescent="0.2">
      <c r="A3214" s="2" t="s">
        <v>3650</v>
      </c>
      <c r="B3214" s="2" t="s">
        <v>753</v>
      </c>
      <c r="C3214" s="2" t="s">
        <v>489</v>
      </c>
      <c r="D3214" s="2" t="s">
        <v>64</v>
      </c>
      <c r="E3214" s="2" t="s">
        <v>115</v>
      </c>
      <c r="F3214" s="2">
        <v>12303.61</v>
      </c>
      <c r="G3214" s="2">
        <v>0</v>
      </c>
      <c r="H3214" s="2">
        <v>12303.61</v>
      </c>
      <c r="I3214" s="2" t="s">
        <v>56</v>
      </c>
      <c r="J3214" s="4">
        <v>1</v>
      </c>
      <c r="K3214" t="str">
        <f>_xlfn.XLOOKUP(D3214, dim_channels!A:A, dim_channels!C:C, "Not Found")</f>
        <v>Direct</v>
      </c>
      <c r="L3214" t="str">
        <f>_xlfn.XLOOKUP(D3214, dim_channels!A:A, dim_channels!B:B, "Not Found")</f>
        <v>Direct Website</v>
      </c>
    </row>
    <row r="3215" spans="1:12" x14ac:dyDescent="0.2">
      <c r="A3215" s="3" t="s">
        <v>3651</v>
      </c>
      <c r="B3215" s="3" t="s">
        <v>570</v>
      </c>
      <c r="C3215" s="3" t="s">
        <v>318</v>
      </c>
      <c r="D3215" s="3" t="s">
        <v>206</v>
      </c>
      <c r="E3215" s="3" t="s">
        <v>207</v>
      </c>
      <c r="F3215" s="3">
        <v>9032.25</v>
      </c>
      <c r="G3215" s="3">
        <v>0</v>
      </c>
      <c r="H3215" s="3">
        <v>9032.25</v>
      </c>
      <c r="I3215" s="3" t="s">
        <v>29</v>
      </c>
      <c r="J3215" s="5">
        <v>1</v>
      </c>
      <c r="K3215" t="str">
        <f>_xlfn.XLOOKUP(D3215, dim_channels!A:A, dim_channels!C:C, "Not Found")</f>
        <v>Direct</v>
      </c>
      <c r="L3215" t="str">
        <f>_xlfn.XLOOKUP(D3215, dim_channels!A:A, dim_channels!B:B, "Not Found")</f>
        <v>Walk-in</v>
      </c>
    </row>
    <row r="3216" spans="1:12" x14ac:dyDescent="0.2">
      <c r="A3216" s="2" t="s">
        <v>3652</v>
      </c>
      <c r="B3216" s="2" t="s">
        <v>334</v>
      </c>
      <c r="C3216" s="2" t="s">
        <v>63</v>
      </c>
      <c r="D3216" s="2" t="s">
        <v>27</v>
      </c>
      <c r="E3216" s="2" t="s">
        <v>28</v>
      </c>
      <c r="F3216" s="2">
        <v>2202.3000000000002</v>
      </c>
      <c r="G3216" s="2">
        <v>396.41</v>
      </c>
      <c r="H3216" s="2">
        <v>1805.89</v>
      </c>
      <c r="I3216" s="2" t="s">
        <v>56</v>
      </c>
      <c r="J3216" s="4">
        <v>1.219509493933739</v>
      </c>
      <c r="K3216" t="str">
        <f>_xlfn.XLOOKUP(D3216, dim_channels!A:A, dim_channels!C:C, "Not Found")</f>
        <v>OTA</v>
      </c>
      <c r="L3216" t="str">
        <f>_xlfn.XLOOKUP(D3216, dim_channels!A:A, dim_channels!B:B, "Not Found")</f>
        <v>Expedia</v>
      </c>
    </row>
    <row r="3217" spans="1:12" x14ac:dyDescent="0.2">
      <c r="A3217" s="3" t="s">
        <v>3653</v>
      </c>
      <c r="B3217" s="3" t="s">
        <v>210</v>
      </c>
      <c r="C3217" s="3" t="s">
        <v>384</v>
      </c>
      <c r="D3217" s="3" t="s">
        <v>27</v>
      </c>
      <c r="E3217" s="3" t="s">
        <v>34</v>
      </c>
      <c r="F3217" s="3">
        <v>8788.93</v>
      </c>
      <c r="G3217" s="3">
        <v>1582.01</v>
      </c>
      <c r="H3217" s="3">
        <v>7206.92</v>
      </c>
      <c r="I3217" s="3" t="s">
        <v>56</v>
      </c>
      <c r="J3217" s="5">
        <v>1.2195126350785079</v>
      </c>
      <c r="K3217" t="str">
        <f>_xlfn.XLOOKUP(D3217, dim_channels!A:A, dim_channels!C:C, "Not Found")</f>
        <v>OTA</v>
      </c>
      <c r="L3217" t="str">
        <f>_xlfn.XLOOKUP(D3217, dim_channels!A:A, dim_channels!B:B, "Not Found")</f>
        <v>Expedia</v>
      </c>
    </row>
    <row r="3218" spans="1:12" x14ac:dyDescent="0.2">
      <c r="A3218" s="2" t="s">
        <v>3654</v>
      </c>
      <c r="B3218" s="2" t="s">
        <v>532</v>
      </c>
      <c r="C3218" s="2" t="s">
        <v>1354</v>
      </c>
      <c r="D3218" s="2" t="s">
        <v>45</v>
      </c>
      <c r="E3218" s="2" t="s">
        <v>89</v>
      </c>
      <c r="F3218" s="2">
        <v>2221.56</v>
      </c>
      <c r="G3218" s="2">
        <v>0</v>
      </c>
      <c r="H3218" s="2">
        <v>2221.56</v>
      </c>
      <c r="I3218" s="2" t="s">
        <v>29</v>
      </c>
      <c r="J3218" s="4">
        <v>1</v>
      </c>
      <c r="K3218" t="str">
        <f>_xlfn.XLOOKUP(D3218, dim_channels!A:A, dim_channels!C:C, "Not Found")</f>
        <v>Corporate</v>
      </c>
      <c r="L3218" t="str">
        <f>_xlfn.XLOOKUP(D3218, dim_channels!A:A, dim_channels!B:B, "Not Found")</f>
        <v>Corporate Direct</v>
      </c>
    </row>
    <row r="3219" spans="1:12" x14ac:dyDescent="0.2">
      <c r="A3219" s="3" t="s">
        <v>3655</v>
      </c>
      <c r="B3219" s="3" t="s">
        <v>162</v>
      </c>
      <c r="C3219" s="3" t="s">
        <v>151</v>
      </c>
      <c r="D3219" s="3" t="s">
        <v>27</v>
      </c>
      <c r="E3219" s="3" t="s">
        <v>60</v>
      </c>
      <c r="F3219" s="3">
        <v>4564.09</v>
      </c>
      <c r="G3219" s="3">
        <v>0</v>
      </c>
      <c r="H3219" s="3">
        <v>4564.09</v>
      </c>
      <c r="I3219" s="3" t="s">
        <v>29</v>
      </c>
      <c r="J3219" s="5">
        <v>1</v>
      </c>
      <c r="K3219" t="str">
        <f>_xlfn.XLOOKUP(D3219, dim_channels!A:A, dim_channels!C:C, "Not Found")</f>
        <v>OTA</v>
      </c>
      <c r="L3219" t="str">
        <f>_xlfn.XLOOKUP(D3219, dim_channels!A:A, dim_channels!B:B, "Not Found")</f>
        <v>Expedia</v>
      </c>
    </row>
    <row r="3220" spans="1:12" x14ac:dyDescent="0.2">
      <c r="A3220" s="2" t="s">
        <v>3656</v>
      </c>
      <c r="B3220" s="2" t="s">
        <v>642</v>
      </c>
      <c r="C3220" s="2" t="s">
        <v>393</v>
      </c>
      <c r="D3220" s="2" t="s">
        <v>27</v>
      </c>
      <c r="E3220" s="2" t="s">
        <v>34</v>
      </c>
      <c r="F3220" s="2">
        <v>2595.4</v>
      </c>
      <c r="G3220" s="2">
        <v>467.17</v>
      </c>
      <c r="H3220" s="2">
        <v>2128.23</v>
      </c>
      <c r="I3220" s="2" t="s">
        <v>29</v>
      </c>
      <c r="J3220" s="4">
        <v>1.2195110490877401</v>
      </c>
      <c r="K3220" t="str">
        <f>_xlfn.XLOOKUP(D3220, dim_channels!A:A, dim_channels!C:C, "Not Found")</f>
        <v>OTA</v>
      </c>
      <c r="L3220" t="str">
        <f>_xlfn.XLOOKUP(D3220, dim_channels!A:A, dim_channels!B:B, "Not Found")</f>
        <v>Expedia</v>
      </c>
    </row>
    <row r="3221" spans="1:12" x14ac:dyDescent="0.2">
      <c r="A3221" s="3" t="s">
        <v>3657</v>
      </c>
      <c r="B3221" s="3" t="s">
        <v>215</v>
      </c>
      <c r="C3221" s="3" t="s">
        <v>400</v>
      </c>
      <c r="D3221" s="3" t="s">
        <v>52</v>
      </c>
      <c r="E3221" s="3" t="s">
        <v>60</v>
      </c>
      <c r="F3221" s="3">
        <v>8153.85</v>
      </c>
      <c r="G3221" s="3">
        <v>0</v>
      </c>
      <c r="H3221" s="3">
        <v>8153.85</v>
      </c>
      <c r="I3221" s="3" t="s">
        <v>41</v>
      </c>
      <c r="J3221" s="5">
        <v>1</v>
      </c>
      <c r="K3221" t="str">
        <f>_xlfn.XLOOKUP(D3221, dim_channels!A:A, dim_channels!C:C, "Not Found")</f>
        <v>OTA</v>
      </c>
      <c r="L3221" t="str">
        <f>_xlfn.XLOOKUP(D3221, dim_channels!A:A, dim_channels!B:B, "Not Found")</f>
        <v>Agoda</v>
      </c>
    </row>
    <row r="3222" spans="1:12" x14ac:dyDescent="0.2">
      <c r="A3222" s="2" t="s">
        <v>3658</v>
      </c>
      <c r="B3222" s="2" t="s">
        <v>426</v>
      </c>
      <c r="C3222" s="2" t="s">
        <v>423</v>
      </c>
      <c r="D3222" s="2" t="s">
        <v>27</v>
      </c>
      <c r="E3222" s="2" t="s">
        <v>28</v>
      </c>
      <c r="F3222" s="2">
        <v>3629.96</v>
      </c>
      <c r="G3222" s="2">
        <v>653.39</v>
      </c>
      <c r="H3222" s="2">
        <v>2976.57</v>
      </c>
      <c r="I3222" s="2" t="s">
        <v>29</v>
      </c>
      <c r="J3222" s="4">
        <v>1.2195110479511651</v>
      </c>
      <c r="K3222" t="str">
        <f>_xlfn.XLOOKUP(D3222, dim_channels!A:A, dim_channels!C:C, "Not Found")</f>
        <v>OTA</v>
      </c>
      <c r="L3222" t="str">
        <f>_xlfn.XLOOKUP(D3222, dim_channels!A:A, dim_channels!B:B, "Not Found")</f>
        <v>Expedia</v>
      </c>
    </row>
    <row r="3223" spans="1:12" x14ac:dyDescent="0.2">
      <c r="A3223" s="3" t="s">
        <v>3659</v>
      </c>
      <c r="B3223" s="3" t="s">
        <v>534</v>
      </c>
      <c r="C3223" s="3" t="s">
        <v>55</v>
      </c>
      <c r="D3223" s="3" t="s">
        <v>45</v>
      </c>
      <c r="E3223" s="3" t="s">
        <v>89</v>
      </c>
      <c r="F3223" s="3">
        <v>6135.88</v>
      </c>
      <c r="G3223" s="3">
        <v>0</v>
      </c>
      <c r="H3223" s="3">
        <v>6135.88</v>
      </c>
      <c r="I3223" s="3" t="s">
        <v>56</v>
      </c>
      <c r="J3223" s="5">
        <v>1</v>
      </c>
      <c r="K3223" t="str">
        <f>_xlfn.XLOOKUP(D3223, dim_channels!A:A, dim_channels!C:C, "Not Found")</f>
        <v>Corporate</v>
      </c>
      <c r="L3223" t="str">
        <f>_xlfn.XLOOKUP(D3223, dim_channels!A:A, dim_channels!B:B, "Not Found")</f>
        <v>Corporate Direct</v>
      </c>
    </row>
    <row r="3224" spans="1:12" x14ac:dyDescent="0.2">
      <c r="A3224" s="2" t="s">
        <v>3660</v>
      </c>
      <c r="B3224" s="2" t="s">
        <v>720</v>
      </c>
      <c r="C3224" s="2" t="s">
        <v>173</v>
      </c>
      <c r="D3224" s="2" t="s">
        <v>52</v>
      </c>
      <c r="E3224" s="2" t="s">
        <v>34</v>
      </c>
      <c r="F3224" s="2">
        <v>6174.16</v>
      </c>
      <c r="G3224" s="2">
        <v>740.9</v>
      </c>
      <c r="H3224" s="2">
        <v>5433.26</v>
      </c>
      <c r="I3224" s="2" t="s">
        <v>29</v>
      </c>
      <c r="J3224" s="4">
        <v>1.13636380368324</v>
      </c>
      <c r="K3224" t="str">
        <f>_xlfn.XLOOKUP(D3224, dim_channels!A:A, dim_channels!C:C, "Not Found")</f>
        <v>OTA</v>
      </c>
      <c r="L3224" t="str">
        <f>_xlfn.XLOOKUP(D3224, dim_channels!A:A, dim_channels!B:B, "Not Found")</f>
        <v>Agoda</v>
      </c>
    </row>
    <row r="3225" spans="1:12" x14ac:dyDescent="0.2">
      <c r="A3225" s="3" t="s">
        <v>3661</v>
      </c>
      <c r="B3225" s="3" t="s">
        <v>917</v>
      </c>
      <c r="C3225" s="3" t="s">
        <v>2002</v>
      </c>
      <c r="D3225" s="3" t="s">
        <v>33</v>
      </c>
      <c r="E3225" s="3" t="s">
        <v>28</v>
      </c>
      <c r="F3225" s="3">
        <v>12625.12</v>
      </c>
      <c r="G3225" s="3">
        <v>1893.77</v>
      </c>
      <c r="H3225" s="3">
        <v>10731.35</v>
      </c>
      <c r="I3225" s="3" t="s">
        <v>29</v>
      </c>
      <c r="J3225" s="5">
        <v>1.176470807493931</v>
      </c>
      <c r="K3225" t="str">
        <f>_xlfn.XLOOKUP(D3225, dim_channels!A:A, dim_channels!C:C, "Not Found")</f>
        <v>OTA</v>
      </c>
      <c r="L3225" t="str">
        <f>_xlfn.XLOOKUP(D3225, dim_channels!A:A, dim_channels!B:B, "Not Found")</f>
        <v>Booking.com</v>
      </c>
    </row>
    <row r="3226" spans="1:12" x14ac:dyDescent="0.2">
      <c r="A3226" s="2" t="s">
        <v>3662</v>
      </c>
      <c r="B3226" s="2" t="s">
        <v>445</v>
      </c>
      <c r="C3226" s="2" t="s">
        <v>475</v>
      </c>
      <c r="D3226" s="2" t="s">
        <v>27</v>
      </c>
      <c r="E3226" s="2" t="s">
        <v>60</v>
      </c>
      <c r="F3226" s="2">
        <v>5936.37</v>
      </c>
      <c r="G3226" s="2">
        <v>0</v>
      </c>
      <c r="H3226" s="2">
        <v>5936.37</v>
      </c>
      <c r="I3226" s="2" t="s">
        <v>29</v>
      </c>
      <c r="J3226" s="4">
        <v>1</v>
      </c>
      <c r="K3226" t="str">
        <f>_xlfn.XLOOKUP(D3226, dim_channels!A:A, dim_channels!C:C, "Not Found")</f>
        <v>OTA</v>
      </c>
      <c r="L3226" t="str">
        <f>_xlfn.XLOOKUP(D3226, dim_channels!A:A, dim_channels!B:B, "Not Found")</f>
        <v>Expedia</v>
      </c>
    </row>
    <row r="3227" spans="1:12" x14ac:dyDescent="0.2">
      <c r="A3227" s="3" t="s">
        <v>3663</v>
      </c>
      <c r="B3227" s="3" t="s">
        <v>326</v>
      </c>
      <c r="C3227" s="3" t="s">
        <v>205</v>
      </c>
      <c r="D3227" s="3" t="s">
        <v>64</v>
      </c>
      <c r="E3227" s="3" t="s">
        <v>28</v>
      </c>
      <c r="F3227" s="3">
        <v>8097.81</v>
      </c>
      <c r="G3227" s="3">
        <v>0</v>
      </c>
      <c r="H3227" s="3">
        <v>8097.81</v>
      </c>
      <c r="I3227" s="3" t="s">
        <v>29</v>
      </c>
      <c r="J3227" s="5">
        <v>1</v>
      </c>
      <c r="K3227" t="str">
        <f>_xlfn.XLOOKUP(D3227, dim_channels!A:A, dim_channels!C:C, "Not Found")</f>
        <v>Direct</v>
      </c>
      <c r="L3227" t="str">
        <f>_xlfn.XLOOKUP(D3227, dim_channels!A:A, dim_channels!B:B, "Not Found")</f>
        <v>Direct Website</v>
      </c>
    </row>
    <row r="3228" spans="1:12" x14ac:dyDescent="0.2">
      <c r="A3228" s="2" t="s">
        <v>3664</v>
      </c>
      <c r="B3228" s="2" t="s">
        <v>67</v>
      </c>
      <c r="C3228" s="2" t="s">
        <v>597</v>
      </c>
      <c r="D3228" s="2" t="s">
        <v>206</v>
      </c>
      <c r="E3228" s="2" t="s">
        <v>207</v>
      </c>
      <c r="F3228" s="2">
        <v>12987.34</v>
      </c>
      <c r="G3228" s="2">
        <v>0</v>
      </c>
      <c r="H3228" s="2">
        <v>12987.34</v>
      </c>
      <c r="I3228" s="2" t="s">
        <v>56</v>
      </c>
      <c r="J3228" s="4">
        <v>1</v>
      </c>
      <c r="K3228" t="str">
        <f>_xlfn.XLOOKUP(D3228, dim_channels!A:A, dim_channels!C:C, "Not Found")</f>
        <v>Direct</v>
      </c>
      <c r="L3228" t="str">
        <f>_xlfn.XLOOKUP(D3228, dim_channels!A:A, dim_channels!B:B, "Not Found")</f>
        <v>Walk-in</v>
      </c>
    </row>
    <row r="3229" spans="1:12" x14ac:dyDescent="0.2">
      <c r="A3229" s="3" t="s">
        <v>3665</v>
      </c>
      <c r="B3229" s="3" t="s">
        <v>495</v>
      </c>
      <c r="C3229" s="3" t="s">
        <v>432</v>
      </c>
      <c r="D3229" s="3" t="s">
        <v>114</v>
      </c>
      <c r="E3229" s="3" t="s">
        <v>46</v>
      </c>
      <c r="F3229" s="3">
        <v>6062.58</v>
      </c>
      <c r="G3229" s="3">
        <v>606.26</v>
      </c>
      <c r="H3229" s="3">
        <v>5456.32</v>
      </c>
      <c r="I3229" s="3" t="s">
        <v>29</v>
      </c>
      <c r="J3229" s="5">
        <v>1.111111518386019</v>
      </c>
      <c r="K3229" t="str">
        <f>_xlfn.XLOOKUP(D3229, dim_channels!A:A, dim_channels!C:C, "Not Found")</f>
        <v>Offline</v>
      </c>
      <c r="L3229" t="str">
        <f>_xlfn.XLOOKUP(D3229, dim_channels!A:A, dim_channels!B:B, "Not Found")</f>
        <v>Travel Agency</v>
      </c>
    </row>
    <row r="3230" spans="1:12" x14ac:dyDescent="0.2">
      <c r="A3230" s="2" t="s">
        <v>3666</v>
      </c>
      <c r="B3230" s="2" t="s">
        <v>302</v>
      </c>
      <c r="C3230" s="2" t="s">
        <v>283</v>
      </c>
      <c r="D3230" s="2" t="s">
        <v>52</v>
      </c>
      <c r="E3230" s="2" t="s">
        <v>60</v>
      </c>
      <c r="F3230" s="2">
        <v>12824.3</v>
      </c>
      <c r="G3230" s="2">
        <v>0</v>
      </c>
      <c r="H3230" s="2">
        <v>12824.3</v>
      </c>
      <c r="I3230" s="2" t="s">
        <v>29</v>
      </c>
      <c r="J3230" s="4">
        <v>1</v>
      </c>
      <c r="K3230" t="str">
        <f>_xlfn.XLOOKUP(D3230, dim_channels!A:A, dim_channels!C:C, "Not Found")</f>
        <v>OTA</v>
      </c>
      <c r="L3230" t="str">
        <f>_xlfn.XLOOKUP(D3230, dim_channels!A:A, dim_channels!B:B, "Not Found")</f>
        <v>Agoda</v>
      </c>
    </row>
    <row r="3231" spans="1:12" x14ac:dyDescent="0.2">
      <c r="A3231" s="3" t="s">
        <v>3667</v>
      </c>
      <c r="B3231" s="3" t="s">
        <v>51</v>
      </c>
      <c r="C3231" s="3" t="s">
        <v>465</v>
      </c>
      <c r="D3231" s="3" t="s">
        <v>114</v>
      </c>
      <c r="E3231" s="3" t="s">
        <v>46</v>
      </c>
      <c r="F3231" s="3">
        <v>2948.32</v>
      </c>
      <c r="G3231" s="3">
        <v>294.83</v>
      </c>
      <c r="H3231" s="3">
        <v>2653.49</v>
      </c>
      <c r="I3231" s="3" t="s">
        <v>29</v>
      </c>
      <c r="J3231" s="5">
        <v>1.1111102736396219</v>
      </c>
      <c r="K3231" t="str">
        <f>_xlfn.XLOOKUP(D3231, dim_channels!A:A, dim_channels!C:C, "Not Found")</f>
        <v>Offline</v>
      </c>
      <c r="L3231" t="str">
        <f>_xlfn.XLOOKUP(D3231, dim_channels!A:A, dim_channels!B:B, "Not Found")</f>
        <v>Travel Agency</v>
      </c>
    </row>
    <row r="3232" spans="1:12" x14ac:dyDescent="0.2">
      <c r="A3232" s="2" t="s">
        <v>3668</v>
      </c>
      <c r="B3232" s="2" t="s">
        <v>246</v>
      </c>
      <c r="C3232" s="2" t="s">
        <v>546</v>
      </c>
      <c r="D3232" s="2" t="s">
        <v>206</v>
      </c>
      <c r="E3232" s="2" t="s">
        <v>207</v>
      </c>
      <c r="F3232" s="2">
        <v>11607.4</v>
      </c>
      <c r="G3232" s="2">
        <v>0</v>
      </c>
      <c r="H3232" s="2">
        <v>11607.4</v>
      </c>
      <c r="I3232" s="2" t="s">
        <v>41</v>
      </c>
      <c r="J3232" s="4">
        <v>1</v>
      </c>
      <c r="K3232" t="str">
        <f>_xlfn.XLOOKUP(D3232, dim_channels!A:A, dim_channels!C:C, "Not Found")</f>
        <v>Direct</v>
      </c>
      <c r="L3232" t="str">
        <f>_xlfn.XLOOKUP(D3232, dim_channels!A:A, dim_channels!B:B, "Not Found")</f>
        <v>Walk-in</v>
      </c>
    </row>
    <row r="3233" spans="1:12" x14ac:dyDescent="0.2">
      <c r="A3233" s="3" t="s">
        <v>3669</v>
      </c>
      <c r="B3233" s="3" t="s">
        <v>251</v>
      </c>
      <c r="C3233" s="3" t="s">
        <v>781</v>
      </c>
      <c r="D3233" s="3" t="s">
        <v>27</v>
      </c>
      <c r="E3233" s="3" t="s">
        <v>28</v>
      </c>
      <c r="F3233" s="3">
        <v>3688.18</v>
      </c>
      <c r="G3233" s="3">
        <v>663.87</v>
      </c>
      <c r="H3233" s="3">
        <v>3024.31</v>
      </c>
      <c r="I3233" s="3" t="s">
        <v>41</v>
      </c>
      <c r="J3233" s="5">
        <v>1.2195112273543389</v>
      </c>
      <c r="K3233" t="str">
        <f>_xlfn.XLOOKUP(D3233, dim_channels!A:A, dim_channels!C:C, "Not Found")</f>
        <v>OTA</v>
      </c>
      <c r="L3233" t="str">
        <f>_xlfn.XLOOKUP(D3233, dim_channels!A:A, dim_channels!B:B, "Not Found")</f>
        <v>Expedia</v>
      </c>
    </row>
    <row r="3234" spans="1:12" x14ac:dyDescent="0.2">
      <c r="A3234" s="2" t="s">
        <v>3670</v>
      </c>
      <c r="B3234" s="2" t="s">
        <v>272</v>
      </c>
      <c r="C3234" s="2" t="s">
        <v>156</v>
      </c>
      <c r="D3234" s="2" t="s">
        <v>64</v>
      </c>
      <c r="E3234" s="2" t="s">
        <v>34</v>
      </c>
      <c r="F3234" s="2">
        <v>6585.91</v>
      </c>
      <c r="G3234" s="2">
        <v>0</v>
      </c>
      <c r="H3234" s="2">
        <v>6585.91</v>
      </c>
      <c r="I3234" s="2" t="s">
        <v>29</v>
      </c>
      <c r="J3234" s="4">
        <v>1</v>
      </c>
      <c r="K3234" t="str">
        <f>_xlfn.XLOOKUP(D3234, dim_channels!A:A, dim_channels!C:C, "Not Found")</f>
        <v>Direct</v>
      </c>
      <c r="L3234" t="str">
        <f>_xlfn.XLOOKUP(D3234, dim_channels!A:A, dim_channels!B:B, "Not Found")</f>
        <v>Direct Website</v>
      </c>
    </row>
    <row r="3235" spans="1:12" x14ac:dyDescent="0.2">
      <c r="A3235" s="3" t="s">
        <v>3671</v>
      </c>
      <c r="B3235" s="3" t="s">
        <v>478</v>
      </c>
      <c r="C3235" s="3" t="s">
        <v>297</v>
      </c>
      <c r="D3235" s="3" t="s">
        <v>206</v>
      </c>
      <c r="E3235" s="3" t="s">
        <v>207</v>
      </c>
      <c r="F3235" s="3">
        <v>12570.36</v>
      </c>
      <c r="G3235" s="3">
        <v>0</v>
      </c>
      <c r="H3235" s="3">
        <v>12570.36</v>
      </c>
      <c r="I3235" s="3" t="s">
        <v>56</v>
      </c>
      <c r="J3235" s="5">
        <v>1</v>
      </c>
      <c r="K3235" t="str">
        <f>_xlfn.XLOOKUP(D3235, dim_channels!A:A, dim_channels!C:C, "Not Found")</f>
        <v>Direct</v>
      </c>
      <c r="L3235" t="str">
        <f>_xlfn.XLOOKUP(D3235, dim_channels!A:A, dim_channels!B:B, "Not Found")</f>
        <v>Walk-in</v>
      </c>
    </row>
    <row r="3236" spans="1:12" x14ac:dyDescent="0.2">
      <c r="A3236" s="2" t="s">
        <v>3672</v>
      </c>
      <c r="B3236" s="2" t="s">
        <v>578</v>
      </c>
      <c r="C3236" s="2" t="s">
        <v>286</v>
      </c>
      <c r="D3236" s="2" t="s">
        <v>114</v>
      </c>
      <c r="E3236" s="2" t="s">
        <v>46</v>
      </c>
      <c r="F3236" s="2">
        <v>7054.56</v>
      </c>
      <c r="G3236" s="2">
        <v>705.46</v>
      </c>
      <c r="H3236" s="2">
        <v>6349.1</v>
      </c>
      <c r="I3236" s="2" t="s">
        <v>29</v>
      </c>
      <c r="J3236" s="4">
        <v>1.111111811122836</v>
      </c>
      <c r="K3236" t="str">
        <f>_xlfn.XLOOKUP(D3236, dim_channels!A:A, dim_channels!C:C, "Not Found")</f>
        <v>Offline</v>
      </c>
      <c r="L3236" t="str">
        <f>_xlfn.XLOOKUP(D3236, dim_channels!A:A, dim_channels!B:B, "Not Found")</f>
        <v>Travel Agency</v>
      </c>
    </row>
    <row r="3237" spans="1:12" x14ac:dyDescent="0.2">
      <c r="A3237" s="3" t="s">
        <v>3673</v>
      </c>
      <c r="B3237" s="3" t="s">
        <v>380</v>
      </c>
      <c r="C3237" s="3" t="s">
        <v>222</v>
      </c>
      <c r="D3237" s="3" t="s">
        <v>52</v>
      </c>
      <c r="E3237" s="3" t="s">
        <v>60</v>
      </c>
      <c r="F3237" s="3">
        <v>4892.42</v>
      </c>
      <c r="G3237" s="3">
        <v>0</v>
      </c>
      <c r="H3237" s="3">
        <v>4892.42</v>
      </c>
      <c r="I3237" s="3" t="s">
        <v>29</v>
      </c>
      <c r="J3237" s="5">
        <v>1</v>
      </c>
      <c r="K3237" t="str">
        <f>_xlfn.XLOOKUP(D3237, dim_channels!A:A, dim_channels!C:C, "Not Found")</f>
        <v>OTA</v>
      </c>
      <c r="L3237" t="str">
        <f>_xlfn.XLOOKUP(D3237, dim_channels!A:A, dim_channels!B:B, "Not Found")</f>
        <v>Agoda</v>
      </c>
    </row>
    <row r="3238" spans="1:12" x14ac:dyDescent="0.2">
      <c r="A3238" s="2" t="s">
        <v>3674</v>
      </c>
      <c r="B3238" s="2" t="s">
        <v>51</v>
      </c>
      <c r="C3238" s="2" t="s">
        <v>754</v>
      </c>
      <c r="D3238" s="2" t="s">
        <v>64</v>
      </c>
      <c r="E3238" s="2" t="s">
        <v>115</v>
      </c>
      <c r="F3238" s="2">
        <v>9675.7900000000009</v>
      </c>
      <c r="G3238" s="2">
        <v>0</v>
      </c>
      <c r="H3238" s="2">
        <v>9675.7900000000009</v>
      </c>
      <c r="I3238" s="2" t="s">
        <v>56</v>
      </c>
      <c r="J3238" s="4">
        <v>1</v>
      </c>
      <c r="K3238" t="str">
        <f>_xlfn.XLOOKUP(D3238, dim_channels!A:A, dim_channels!C:C, "Not Found")</f>
        <v>Direct</v>
      </c>
      <c r="L3238" t="str">
        <f>_xlfn.XLOOKUP(D3238, dim_channels!A:A, dim_channels!B:B, "Not Found")</f>
        <v>Direct Website</v>
      </c>
    </row>
    <row r="3239" spans="1:12" x14ac:dyDescent="0.2">
      <c r="A3239" s="3" t="s">
        <v>3675</v>
      </c>
      <c r="B3239" s="3" t="s">
        <v>43</v>
      </c>
      <c r="C3239" s="3" t="s">
        <v>195</v>
      </c>
      <c r="D3239" s="3" t="s">
        <v>33</v>
      </c>
      <c r="E3239" s="3" t="s">
        <v>34</v>
      </c>
      <c r="F3239" s="3">
        <v>18137.22</v>
      </c>
      <c r="G3239" s="3">
        <v>2720.58</v>
      </c>
      <c r="H3239" s="3">
        <v>15416.64</v>
      </c>
      <c r="I3239" s="3" t="s">
        <v>29</v>
      </c>
      <c r="J3239" s="5">
        <v>1.1764703593000809</v>
      </c>
      <c r="K3239" t="str">
        <f>_xlfn.XLOOKUP(D3239, dim_channels!A:A, dim_channels!C:C, "Not Found")</f>
        <v>OTA</v>
      </c>
      <c r="L3239" t="str">
        <f>_xlfn.XLOOKUP(D3239, dim_channels!A:A, dim_channels!B:B, "Not Found")</f>
        <v>Booking.com</v>
      </c>
    </row>
    <row r="3240" spans="1:12" x14ac:dyDescent="0.2">
      <c r="A3240" s="2" t="s">
        <v>3676</v>
      </c>
      <c r="B3240" s="2" t="s">
        <v>31</v>
      </c>
      <c r="C3240" s="2" t="s">
        <v>432</v>
      </c>
      <c r="D3240" s="2" t="s">
        <v>27</v>
      </c>
      <c r="E3240" s="2" t="s">
        <v>34</v>
      </c>
      <c r="F3240" s="2">
        <v>20596.61</v>
      </c>
      <c r="G3240" s="2">
        <v>3707.39</v>
      </c>
      <c r="H3240" s="2">
        <v>16889.22</v>
      </c>
      <c r="I3240" s="2" t="s">
        <v>29</v>
      </c>
      <c r="J3240" s="4">
        <v>1.21951220956326</v>
      </c>
      <c r="K3240" t="str">
        <f>_xlfn.XLOOKUP(D3240, dim_channels!A:A, dim_channels!C:C, "Not Found")</f>
        <v>OTA</v>
      </c>
      <c r="L3240" t="str">
        <f>_xlfn.XLOOKUP(D3240, dim_channels!A:A, dim_channels!B:B, "Not Found")</f>
        <v>Expedia</v>
      </c>
    </row>
    <row r="3241" spans="1:12" x14ac:dyDescent="0.2">
      <c r="A3241" s="3" t="s">
        <v>3677</v>
      </c>
      <c r="B3241" s="3" t="s">
        <v>215</v>
      </c>
      <c r="C3241" s="3" t="s">
        <v>484</v>
      </c>
      <c r="D3241" s="3" t="s">
        <v>33</v>
      </c>
      <c r="E3241" s="3" t="s">
        <v>34</v>
      </c>
      <c r="F3241" s="3">
        <v>8154.64</v>
      </c>
      <c r="G3241" s="3">
        <v>1223.2</v>
      </c>
      <c r="H3241" s="3">
        <v>6931.44</v>
      </c>
      <c r="I3241" s="3" t="s">
        <v>56</v>
      </c>
      <c r="J3241" s="5">
        <v>1.176471267153723</v>
      </c>
      <c r="K3241" t="str">
        <f>_xlfn.XLOOKUP(D3241, dim_channels!A:A, dim_channels!C:C, "Not Found")</f>
        <v>OTA</v>
      </c>
      <c r="L3241" t="str">
        <f>_xlfn.XLOOKUP(D3241, dim_channels!A:A, dim_channels!B:B, "Not Found")</f>
        <v>Booking.com</v>
      </c>
    </row>
    <row r="3242" spans="1:12" x14ac:dyDescent="0.2">
      <c r="A3242" s="2" t="s">
        <v>3678</v>
      </c>
      <c r="B3242" s="2" t="s">
        <v>418</v>
      </c>
      <c r="C3242" s="2" t="s">
        <v>525</v>
      </c>
      <c r="D3242" s="2" t="s">
        <v>45</v>
      </c>
      <c r="E3242" s="2" t="s">
        <v>46</v>
      </c>
      <c r="F3242" s="2">
        <v>5497.29</v>
      </c>
      <c r="G3242" s="2">
        <v>274.86</v>
      </c>
      <c r="H3242" s="2">
        <v>5222.43</v>
      </c>
      <c r="I3242" s="2" t="s">
        <v>29</v>
      </c>
      <c r="J3242" s="4">
        <v>1.0526306719285849</v>
      </c>
      <c r="K3242" t="str">
        <f>_xlfn.XLOOKUP(D3242, dim_channels!A:A, dim_channels!C:C, "Not Found")</f>
        <v>Corporate</v>
      </c>
      <c r="L3242" t="str">
        <f>_xlfn.XLOOKUP(D3242, dim_channels!A:A, dim_channels!B:B, "Not Found")</f>
        <v>Corporate Direct</v>
      </c>
    </row>
    <row r="3243" spans="1:12" x14ac:dyDescent="0.2">
      <c r="A3243" s="3" t="s">
        <v>3679</v>
      </c>
      <c r="B3243" s="3" t="s">
        <v>558</v>
      </c>
      <c r="C3243" s="3" t="s">
        <v>558</v>
      </c>
      <c r="D3243" s="3" t="s">
        <v>64</v>
      </c>
      <c r="E3243" s="3" t="s">
        <v>34</v>
      </c>
      <c r="F3243" s="3">
        <v>13894.37</v>
      </c>
      <c r="G3243" s="3">
        <v>0</v>
      </c>
      <c r="H3243" s="3">
        <v>13894.37</v>
      </c>
      <c r="I3243" s="3" t="s">
        <v>56</v>
      </c>
      <c r="J3243" s="5">
        <v>1</v>
      </c>
      <c r="K3243" t="str">
        <f>_xlfn.XLOOKUP(D3243, dim_channels!A:A, dim_channels!C:C, "Not Found")</f>
        <v>Direct</v>
      </c>
      <c r="L3243" t="str">
        <f>_xlfn.XLOOKUP(D3243, dim_channels!A:A, dim_channels!B:B, "Not Found")</f>
        <v>Direct Website</v>
      </c>
    </row>
    <row r="3244" spans="1:12" x14ac:dyDescent="0.2">
      <c r="A3244" s="2" t="s">
        <v>3680</v>
      </c>
      <c r="B3244" s="2" t="s">
        <v>590</v>
      </c>
      <c r="C3244" s="2" t="s">
        <v>666</v>
      </c>
      <c r="D3244" s="2" t="s">
        <v>27</v>
      </c>
      <c r="E3244" s="2" t="s">
        <v>34</v>
      </c>
      <c r="F3244" s="2">
        <v>6107.12</v>
      </c>
      <c r="G3244" s="2">
        <v>1099.28</v>
      </c>
      <c r="H3244" s="2">
        <v>5007.84</v>
      </c>
      <c r="I3244" s="2" t="s">
        <v>41</v>
      </c>
      <c r="J3244" s="4">
        <v>1.2195118054889931</v>
      </c>
      <c r="K3244" t="str">
        <f>_xlfn.XLOOKUP(D3244, dim_channels!A:A, dim_channels!C:C, "Not Found")</f>
        <v>OTA</v>
      </c>
      <c r="L3244" t="str">
        <f>_xlfn.XLOOKUP(D3244, dim_channels!A:A, dim_channels!B:B, "Not Found")</f>
        <v>Expedia</v>
      </c>
    </row>
    <row r="3245" spans="1:12" x14ac:dyDescent="0.2">
      <c r="A3245" s="3" t="s">
        <v>3681</v>
      </c>
      <c r="B3245" s="3" t="s">
        <v>497</v>
      </c>
      <c r="C3245" s="3" t="s">
        <v>497</v>
      </c>
      <c r="D3245" s="3" t="s">
        <v>52</v>
      </c>
      <c r="E3245" s="3" t="s">
        <v>60</v>
      </c>
      <c r="F3245" s="3">
        <v>17825.98</v>
      </c>
      <c r="G3245" s="3">
        <v>0</v>
      </c>
      <c r="H3245" s="3">
        <v>17825.98</v>
      </c>
      <c r="I3245" s="3" t="s">
        <v>29</v>
      </c>
      <c r="J3245" s="5">
        <v>1</v>
      </c>
      <c r="K3245" t="str">
        <f>_xlfn.XLOOKUP(D3245, dim_channels!A:A, dim_channels!C:C, "Not Found")</f>
        <v>OTA</v>
      </c>
      <c r="L3245" t="str">
        <f>_xlfn.XLOOKUP(D3245, dim_channels!A:A, dim_channels!B:B, "Not Found")</f>
        <v>Agoda</v>
      </c>
    </row>
    <row r="3246" spans="1:12" x14ac:dyDescent="0.2">
      <c r="A3246" s="2" t="s">
        <v>3682</v>
      </c>
      <c r="B3246" s="2" t="s">
        <v>904</v>
      </c>
      <c r="C3246" s="2" t="s">
        <v>1825</v>
      </c>
      <c r="D3246" s="2" t="s">
        <v>52</v>
      </c>
      <c r="E3246" s="2" t="s">
        <v>34</v>
      </c>
      <c r="F3246" s="2">
        <v>5937.41</v>
      </c>
      <c r="G3246" s="2">
        <v>712.49</v>
      </c>
      <c r="H3246" s="2">
        <v>5224.92</v>
      </c>
      <c r="I3246" s="2" t="s">
        <v>29</v>
      </c>
      <c r="J3246" s="4">
        <v>1.1363638103549909</v>
      </c>
      <c r="K3246" t="str">
        <f>_xlfn.XLOOKUP(D3246, dim_channels!A:A, dim_channels!C:C, "Not Found")</f>
        <v>OTA</v>
      </c>
      <c r="L3246" t="str">
        <f>_xlfn.XLOOKUP(D3246, dim_channels!A:A, dim_channels!B:B, "Not Found")</f>
        <v>Agoda</v>
      </c>
    </row>
    <row r="3247" spans="1:12" x14ac:dyDescent="0.2">
      <c r="A3247" s="3" t="s">
        <v>3683</v>
      </c>
      <c r="B3247" s="3" t="s">
        <v>773</v>
      </c>
      <c r="C3247" s="3" t="s">
        <v>312</v>
      </c>
      <c r="D3247" s="3" t="s">
        <v>33</v>
      </c>
      <c r="E3247" s="3" t="s">
        <v>60</v>
      </c>
      <c r="F3247" s="3">
        <v>14558.39</v>
      </c>
      <c r="G3247" s="3">
        <v>0</v>
      </c>
      <c r="H3247" s="3">
        <v>14558.39</v>
      </c>
      <c r="I3247" s="3" t="s">
        <v>29</v>
      </c>
      <c r="J3247" s="5">
        <v>1</v>
      </c>
      <c r="K3247" t="str">
        <f>_xlfn.XLOOKUP(D3247, dim_channels!A:A, dim_channels!C:C, "Not Found")</f>
        <v>OTA</v>
      </c>
      <c r="L3247" t="str">
        <f>_xlfn.XLOOKUP(D3247, dim_channels!A:A, dim_channels!B:B, "Not Found")</f>
        <v>Booking.com</v>
      </c>
    </row>
    <row r="3248" spans="1:12" x14ac:dyDescent="0.2">
      <c r="A3248" s="2" t="s">
        <v>3684</v>
      </c>
      <c r="B3248" s="2" t="s">
        <v>36</v>
      </c>
      <c r="C3248" s="2" t="s">
        <v>43</v>
      </c>
      <c r="D3248" s="2" t="s">
        <v>45</v>
      </c>
      <c r="E3248" s="2" t="s">
        <v>46</v>
      </c>
      <c r="F3248" s="2">
        <v>3900.39</v>
      </c>
      <c r="G3248" s="2">
        <v>195.02</v>
      </c>
      <c r="H3248" s="2">
        <v>3705.37</v>
      </c>
      <c r="I3248" s="2" t="s">
        <v>29</v>
      </c>
      <c r="J3248" s="4">
        <v>1.052631720988727</v>
      </c>
      <c r="K3248" t="str">
        <f>_xlfn.XLOOKUP(D3248, dim_channels!A:A, dim_channels!C:C, "Not Found")</f>
        <v>Corporate</v>
      </c>
      <c r="L3248" t="str">
        <f>_xlfn.XLOOKUP(D3248, dim_channels!A:A, dim_channels!B:B, "Not Found")</f>
        <v>Corporate Direct</v>
      </c>
    </row>
    <row r="3249" spans="1:12" x14ac:dyDescent="0.2">
      <c r="A3249" s="3" t="s">
        <v>3685</v>
      </c>
      <c r="B3249" s="3" t="s">
        <v>813</v>
      </c>
      <c r="C3249" s="3" t="s">
        <v>720</v>
      </c>
      <c r="D3249" s="3" t="s">
        <v>52</v>
      </c>
      <c r="E3249" s="3" t="s">
        <v>34</v>
      </c>
      <c r="F3249" s="3">
        <v>8101.73</v>
      </c>
      <c r="G3249" s="3">
        <v>972.21</v>
      </c>
      <c r="H3249" s="3">
        <v>7129.52</v>
      </c>
      <c r="I3249" s="3" t="s">
        <v>41</v>
      </c>
      <c r="J3249" s="5">
        <v>1.1363640188960831</v>
      </c>
      <c r="K3249" t="str">
        <f>_xlfn.XLOOKUP(D3249, dim_channels!A:A, dim_channels!C:C, "Not Found")</f>
        <v>OTA</v>
      </c>
      <c r="L3249" t="str">
        <f>_xlfn.XLOOKUP(D3249, dim_channels!A:A, dim_channels!B:B, "Not Found")</f>
        <v>Agoda</v>
      </c>
    </row>
    <row r="3250" spans="1:12" x14ac:dyDescent="0.2">
      <c r="A3250" s="2" t="s">
        <v>3686</v>
      </c>
      <c r="B3250" s="2" t="s">
        <v>458</v>
      </c>
      <c r="C3250" s="2" t="s">
        <v>458</v>
      </c>
      <c r="D3250" s="2" t="s">
        <v>45</v>
      </c>
      <c r="E3250" s="2" t="s">
        <v>46</v>
      </c>
      <c r="F3250" s="2">
        <v>13813.24</v>
      </c>
      <c r="G3250" s="2">
        <v>690.66</v>
      </c>
      <c r="H3250" s="2">
        <v>13122.58</v>
      </c>
      <c r="I3250" s="2" t="s">
        <v>56</v>
      </c>
      <c r="J3250" s="4">
        <v>1.052631418516786</v>
      </c>
      <c r="K3250" t="str">
        <f>_xlfn.XLOOKUP(D3250, dim_channels!A:A, dim_channels!C:C, "Not Found")</f>
        <v>Corporate</v>
      </c>
      <c r="L3250" t="str">
        <f>_xlfn.XLOOKUP(D3250, dim_channels!A:A, dim_channels!B:B, "Not Found")</f>
        <v>Corporate Direct</v>
      </c>
    </row>
    <row r="3251" spans="1:12" x14ac:dyDescent="0.2">
      <c r="A3251" s="3" t="s">
        <v>3687</v>
      </c>
      <c r="B3251" s="3" t="s">
        <v>813</v>
      </c>
      <c r="C3251" s="3" t="s">
        <v>110</v>
      </c>
      <c r="D3251" s="3" t="s">
        <v>33</v>
      </c>
      <c r="E3251" s="3" t="s">
        <v>28</v>
      </c>
      <c r="F3251" s="3">
        <v>8427.01</v>
      </c>
      <c r="G3251" s="3">
        <v>1264.05</v>
      </c>
      <c r="H3251" s="3">
        <v>7162.96</v>
      </c>
      <c r="I3251" s="3" t="s">
        <v>41</v>
      </c>
      <c r="J3251" s="5">
        <v>1.176470341869841</v>
      </c>
      <c r="K3251" t="str">
        <f>_xlfn.XLOOKUP(D3251, dim_channels!A:A, dim_channels!C:C, "Not Found")</f>
        <v>OTA</v>
      </c>
      <c r="L3251" t="str">
        <f>_xlfn.XLOOKUP(D3251, dim_channels!A:A, dim_channels!B:B, "Not Found")</f>
        <v>Booking.com</v>
      </c>
    </row>
    <row r="3252" spans="1:12" x14ac:dyDescent="0.2">
      <c r="A3252" s="2" t="s">
        <v>3688</v>
      </c>
      <c r="B3252" s="2" t="s">
        <v>505</v>
      </c>
      <c r="C3252" s="2" t="s">
        <v>2002</v>
      </c>
      <c r="D3252" s="2" t="s">
        <v>33</v>
      </c>
      <c r="E3252" s="2" t="s">
        <v>28</v>
      </c>
      <c r="F3252" s="2">
        <v>4077.21</v>
      </c>
      <c r="G3252" s="2">
        <v>611.58000000000004</v>
      </c>
      <c r="H3252" s="2">
        <v>3465.63</v>
      </c>
      <c r="I3252" s="2" t="s">
        <v>41</v>
      </c>
      <c r="J3252" s="4">
        <v>1.176470079033249</v>
      </c>
      <c r="K3252" t="str">
        <f>_xlfn.XLOOKUP(D3252, dim_channels!A:A, dim_channels!C:C, "Not Found")</f>
        <v>OTA</v>
      </c>
      <c r="L3252" t="str">
        <f>_xlfn.XLOOKUP(D3252, dim_channels!A:A, dim_channels!B:B, "Not Found")</f>
        <v>Booking.com</v>
      </c>
    </row>
    <row r="3253" spans="1:12" x14ac:dyDescent="0.2">
      <c r="A3253" s="3" t="s">
        <v>3689</v>
      </c>
      <c r="B3253" s="3" t="s">
        <v>78</v>
      </c>
      <c r="C3253" s="3" t="s">
        <v>155</v>
      </c>
      <c r="D3253" s="3" t="s">
        <v>52</v>
      </c>
      <c r="E3253" s="3" t="s">
        <v>34</v>
      </c>
      <c r="F3253" s="3">
        <v>2680.18</v>
      </c>
      <c r="G3253" s="3">
        <v>321.62</v>
      </c>
      <c r="H3253" s="3">
        <v>2358.56</v>
      </c>
      <c r="I3253" s="3" t="s">
        <v>29</v>
      </c>
      <c r="J3253" s="5">
        <v>1.13636286547724</v>
      </c>
      <c r="K3253" t="str">
        <f>_xlfn.XLOOKUP(D3253, dim_channels!A:A, dim_channels!C:C, "Not Found")</f>
        <v>OTA</v>
      </c>
      <c r="L3253" t="str">
        <f>_xlfn.XLOOKUP(D3253, dim_channels!A:A, dim_channels!B:B, "Not Found")</f>
        <v>Agoda</v>
      </c>
    </row>
    <row r="3254" spans="1:12" x14ac:dyDescent="0.2">
      <c r="A3254" s="2" t="s">
        <v>3690</v>
      </c>
      <c r="B3254" s="2" t="s">
        <v>584</v>
      </c>
      <c r="C3254" s="2" t="s">
        <v>577</v>
      </c>
      <c r="D3254" s="2" t="s">
        <v>64</v>
      </c>
      <c r="E3254" s="2" t="s">
        <v>115</v>
      </c>
      <c r="F3254" s="2">
        <v>17091.8</v>
      </c>
      <c r="G3254" s="2">
        <v>0</v>
      </c>
      <c r="H3254" s="2">
        <v>17091.8</v>
      </c>
      <c r="I3254" s="2" t="s">
        <v>29</v>
      </c>
      <c r="J3254" s="4">
        <v>1</v>
      </c>
      <c r="K3254" t="str">
        <f>_xlfn.XLOOKUP(D3254, dim_channels!A:A, dim_channels!C:C, "Not Found")</f>
        <v>Direct</v>
      </c>
      <c r="L3254" t="str">
        <f>_xlfn.XLOOKUP(D3254, dim_channels!A:A, dim_channels!B:B, "Not Found")</f>
        <v>Direct Website</v>
      </c>
    </row>
    <row r="3255" spans="1:12" x14ac:dyDescent="0.2">
      <c r="A3255" s="3" t="s">
        <v>3691</v>
      </c>
      <c r="B3255" s="3" t="s">
        <v>334</v>
      </c>
      <c r="C3255" s="3" t="s">
        <v>740</v>
      </c>
      <c r="D3255" s="3" t="s">
        <v>52</v>
      </c>
      <c r="E3255" s="3" t="s">
        <v>34</v>
      </c>
      <c r="F3255" s="3">
        <v>10877.89</v>
      </c>
      <c r="G3255" s="3">
        <v>1305.3499999999999</v>
      </c>
      <c r="H3255" s="3">
        <v>9572.5400000000009</v>
      </c>
      <c r="I3255" s="3" t="s">
        <v>29</v>
      </c>
      <c r="J3255" s="5">
        <v>1.1363640162381139</v>
      </c>
      <c r="K3255" t="str">
        <f>_xlfn.XLOOKUP(D3255, dim_channels!A:A, dim_channels!C:C, "Not Found")</f>
        <v>OTA</v>
      </c>
      <c r="L3255" t="str">
        <f>_xlfn.XLOOKUP(D3255, dim_channels!A:A, dim_channels!B:B, "Not Found")</f>
        <v>Agoda</v>
      </c>
    </row>
    <row r="3256" spans="1:12" x14ac:dyDescent="0.2">
      <c r="A3256" s="2" t="s">
        <v>3692</v>
      </c>
      <c r="B3256" s="2" t="s">
        <v>104</v>
      </c>
      <c r="C3256" s="2" t="s">
        <v>132</v>
      </c>
      <c r="D3256" s="2" t="s">
        <v>33</v>
      </c>
      <c r="E3256" s="2" t="s">
        <v>60</v>
      </c>
      <c r="F3256" s="2">
        <v>5767.74</v>
      </c>
      <c r="G3256" s="2">
        <v>0</v>
      </c>
      <c r="H3256" s="2">
        <v>5767.74</v>
      </c>
      <c r="I3256" s="2" t="s">
        <v>56</v>
      </c>
      <c r="J3256" s="4">
        <v>1</v>
      </c>
      <c r="K3256" t="str">
        <f>_xlfn.XLOOKUP(D3256, dim_channels!A:A, dim_channels!C:C, "Not Found")</f>
        <v>OTA</v>
      </c>
      <c r="L3256" t="str">
        <f>_xlfn.XLOOKUP(D3256, dim_channels!A:A, dim_channels!B:B, "Not Found")</f>
        <v>Booking.com</v>
      </c>
    </row>
    <row r="3257" spans="1:12" x14ac:dyDescent="0.2">
      <c r="A3257" s="3" t="s">
        <v>3693</v>
      </c>
      <c r="B3257" s="3" t="s">
        <v>1035</v>
      </c>
      <c r="C3257" s="3" t="s">
        <v>230</v>
      </c>
      <c r="D3257" s="3" t="s">
        <v>114</v>
      </c>
      <c r="E3257" s="3" t="s">
        <v>115</v>
      </c>
      <c r="F3257" s="3">
        <v>10253.18</v>
      </c>
      <c r="G3257" s="3">
        <v>1025.32</v>
      </c>
      <c r="H3257" s="3">
        <v>9227.86</v>
      </c>
      <c r="I3257" s="3" t="s">
        <v>41</v>
      </c>
      <c r="J3257" s="5">
        <v>1.1111113519277489</v>
      </c>
      <c r="K3257" t="str">
        <f>_xlfn.XLOOKUP(D3257, dim_channels!A:A, dim_channels!C:C, "Not Found")</f>
        <v>Offline</v>
      </c>
      <c r="L3257" t="str">
        <f>_xlfn.XLOOKUP(D3257, dim_channels!A:A, dim_channels!B:B, "Not Found")</f>
        <v>Travel Agency</v>
      </c>
    </row>
    <row r="3258" spans="1:12" x14ac:dyDescent="0.2">
      <c r="A3258" s="2" t="s">
        <v>3694</v>
      </c>
      <c r="B3258" s="2" t="s">
        <v>135</v>
      </c>
      <c r="C3258" s="2" t="s">
        <v>630</v>
      </c>
      <c r="D3258" s="2" t="s">
        <v>33</v>
      </c>
      <c r="E3258" s="2" t="s">
        <v>60</v>
      </c>
      <c r="F3258" s="2">
        <v>2341.54</v>
      </c>
      <c r="G3258" s="2">
        <v>0</v>
      </c>
      <c r="H3258" s="2">
        <v>2341.54</v>
      </c>
      <c r="I3258" s="2" t="s">
        <v>56</v>
      </c>
      <c r="J3258" s="4">
        <v>1</v>
      </c>
      <c r="K3258" t="str">
        <f>_xlfn.XLOOKUP(D3258, dim_channels!A:A, dim_channels!C:C, "Not Found")</f>
        <v>OTA</v>
      </c>
      <c r="L3258" t="str">
        <f>_xlfn.XLOOKUP(D3258, dim_channels!A:A, dim_channels!B:B, "Not Found")</f>
        <v>Booking.com</v>
      </c>
    </row>
    <row r="3259" spans="1:12" x14ac:dyDescent="0.2">
      <c r="A3259" s="3" t="s">
        <v>3695</v>
      </c>
      <c r="B3259" s="3" t="s">
        <v>799</v>
      </c>
      <c r="C3259" s="3" t="s">
        <v>405</v>
      </c>
      <c r="D3259" s="3" t="s">
        <v>64</v>
      </c>
      <c r="E3259" s="3" t="s">
        <v>115</v>
      </c>
      <c r="F3259" s="3">
        <v>19193.93</v>
      </c>
      <c r="G3259" s="3">
        <v>0</v>
      </c>
      <c r="H3259" s="3">
        <v>19193.93</v>
      </c>
      <c r="I3259" s="3" t="s">
        <v>29</v>
      </c>
      <c r="J3259" s="5">
        <v>1</v>
      </c>
      <c r="K3259" t="str">
        <f>_xlfn.XLOOKUP(D3259, dim_channels!A:A, dim_channels!C:C, "Not Found")</f>
        <v>Direct</v>
      </c>
      <c r="L3259" t="str">
        <f>_xlfn.XLOOKUP(D3259, dim_channels!A:A, dim_channels!B:B, "Not Found")</f>
        <v>Direct Website</v>
      </c>
    </row>
    <row r="3260" spans="1:12" x14ac:dyDescent="0.2">
      <c r="A3260" s="2" t="s">
        <v>3696</v>
      </c>
      <c r="B3260" s="2" t="s">
        <v>294</v>
      </c>
      <c r="C3260" s="2" t="s">
        <v>489</v>
      </c>
      <c r="D3260" s="2" t="s">
        <v>169</v>
      </c>
      <c r="E3260" s="2" t="s">
        <v>46</v>
      </c>
      <c r="F3260" s="2">
        <v>9403.3700000000008</v>
      </c>
      <c r="G3260" s="2">
        <v>1880.67</v>
      </c>
      <c r="H3260" s="2">
        <v>7522.7</v>
      </c>
      <c r="I3260" s="2" t="s">
        <v>29</v>
      </c>
      <c r="J3260" s="4">
        <v>1.2499993353450221</v>
      </c>
      <c r="K3260" t="str">
        <f>_xlfn.XLOOKUP(D3260, dim_channels!A:A, dim_channels!C:C, "Not Found")</f>
        <v>GDS</v>
      </c>
      <c r="L3260" t="str">
        <f>_xlfn.XLOOKUP(D3260, dim_channels!A:A, dim_channels!B:B, "Not Found")</f>
        <v>GDS (Amadeus)</v>
      </c>
    </row>
    <row r="3261" spans="1:12" x14ac:dyDescent="0.2">
      <c r="A3261" s="3" t="s">
        <v>3697</v>
      </c>
      <c r="B3261" s="3" t="s">
        <v>132</v>
      </c>
      <c r="C3261" s="3" t="s">
        <v>525</v>
      </c>
      <c r="D3261" s="3" t="s">
        <v>33</v>
      </c>
      <c r="E3261" s="3" t="s">
        <v>34</v>
      </c>
      <c r="F3261" s="3">
        <v>6435.2</v>
      </c>
      <c r="G3261" s="3">
        <v>965.28</v>
      </c>
      <c r="H3261" s="3">
        <v>5469.92</v>
      </c>
      <c r="I3261" s="3" t="s">
        <v>29</v>
      </c>
      <c r="J3261" s="5">
        <v>1.1764705882352939</v>
      </c>
      <c r="K3261" t="str">
        <f>_xlfn.XLOOKUP(D3261, dim_channels!A:A, dim_channels!C:C, "Not Found")</f>
        <v>OTA</v>
      </c>
      <c r="L3261" t="str">
        <f>_xlfn.XLOOKUP(D3261, dim_channels!A:A, dim_channels!B:B, "Not Found")</f>
        <v>Booking.com</v>
      </c>
    </row>
    <row r="3262" spans="1:12" x14ac:dyDescent="0.2">
      <c r="A3262" s="2" t="s">
        <v>3698</v>
      </c>
      <c r="B3262" s="2" t="s">
        <v>1275</v>
      </c>
      <c r="C3262" s="2" t="s">
        <v>822</v>
      </c>
      <c r="D3262" s="2" t="s">
        <v>64</v>
      </c>
      <c r="E3262" s="2" t="s">
        <v>28</v>
      </c>
      <c r="F3262" s="2">
        <v>8921.18</v>
      </c>
      <c r="G3262" s="2">
        <v>0</v>
      </c>
      <c r="H3262" s="2">
        <v>8921.18</v>
      </c>
      <c r="I3262" s="2" t="s">
        <v>29</v>
      </c>
      <c r="J3262" s="4">
        <v>1</v>
      </c>
      <c r="K3262" t="str">
        <f>_xlfn.XLOOKUP(D3262, dim_channels!A:A, dim_channels!C:C, "Not Found")</f>
        <v>Direct</v>
      </c>
      <c r="L3262" t="str">
        <f>_xlfn.XLOOKUP(D3262, dim_channels!A:A, dim_channels!B:B, "Not Found")</f>
        <v>Direct Website</v>
      </c>
    </row>
    <row r="3263" spans="1:12" x14ac:dyDescent="0.2">
      <c r="A3263" s="3" t="s">
        <v>3699</v>
      </c>
      <c r="B3263" s="3" t="s">
        <v>360</v>
      </c>
      <c r="C3263" s="3" t="s">
        <v>32</v>
      </c>
      <c r="D3263" s="3" t="s">
        <v>27</v>
      </c>
      <c r="E3263" s="3" t="s">
        <v>28</v>
      </c>
      <c r="F3263" s="3">
        <v>17841.43</v>
      </c>
      <c r="G3263" s="3">
        <v>3211.46</v>
      </c>
      <c r="H3263" s="3">
        <v>14629.97</v>
      </c>
      <c r="I3263" s="3" t="s">
        <v>29</v>
      </c>
      <c r="J3263" s="5">
        <v>1.219512411850469</v>
      </c>
      <c r="K3263" t="str">
        <f>_xlfn.XLOOKUP(D3263, dim_channels!A:A, dim_channels!C:C, "Not Found")</f>
        <v>OTA</v>
      </c>
      <c r="L3263" t="str">
        <f>_xlfn.XLOOKUP(D3263, dim_channels!A:A, dim_channels!B:B, "Not Found")</f>
        <v>Expedia</v>
      </c>
    </row>
    <row r="3264" spans="1:12" x14ac:dyDescent="0.2">
      <c r="A3264" s="2" t="s">
        <v>3700</v>
      </c>
      <c r="B3264" s="2" t="s">
        <v>705</v>
      </c>
      <c r="C3264" s="2" t="s">
        <v>996</v>
      </c>
      <c r="D3264" s="2" t="s">
        <v>52</v>
      </c>
      <c r="E3264" s="2" t="s">
        <v>34</v>
      </c>
      <c r="F3264" s="2">
        <v>9354.9500000000007</v>
      </c>
      <c r="G3264" s="2">
        <v>1122.5899999999999</v>
      </c>
      <c r="H3264" s="2">
        <v>8232.36</v>
      </c>
      <c r="I3264" s="2" t="s">
        <v>41</v>
      </c>
      <c r="J3264" s="4">
        <v>1.136363084218863</v>
      </c>
      <c r="K3264" t="str">
        <f>_xlfn.XLOOKUP(D3264, dim_channels!A:A, dim_channels!C:C, "Not Found")</f>
        <v>OTA</v>
      </c>
      <c r="L3264" t="str">
        <f>_xlfn.XLOOKUP(D3264, dim_channels!A:A, dim_channels!B:B, "Not Found")</f>
        <v>Agoda</v>
      </c>
    </row>
    <row r="3265" spans="1:12" x14ac:dyDescent="0.2">
      <c r="A3265" s="3" t="s">
        <v>3701</v>
      </c>
      <c r="B3265" s="3" t="s">
        <v>866</v>
      </c>
      <c r="C3265" s="3" t="s">
        <v>904</v>
      </c>
      <c r="D3265" s="3" t="s">
        <v>64</v>
      </c>
      <c r="E3265" s="3" t="s">
        <v>34</v>
      </c>
      <c r="F3265" s="3">
        <v>17719.93</v>
      </c>
      <c r="G3265" s="3">
        <v>0</v>
      </c>
      <c r="H3265" s="3">
        <v>17719.93</v>
      </c>
      <c r="I3265" s="3" t="s">
        <v>29</v>
      </c>
      <c r="J3265" s="5">
        <v>1</v>
      </c>
      <c r="K3265" t="str">
        <f>_xlfn.XLOOKUP(D3265, dim_channels!A:A, dim_channels!C:C, "Not Found")</f>
        <v>Direct</v>
      </c>
      <c r="L3265" t="str">
        <f>_xlfn.XLOOKUP(D3265, dim_channels!A:A, dim_channels!B:B, "Not Found")</f>
        <v>Direct Website</v>
      </c>
    </row>
    <row r="3266" spans="1:12" x14ac:dyDescent="0.2">
      <c r="A3266" s="2" t="s">
        <v>3702</v>
      </c>
      <c r="B3266" s="2" t="s">
        <v>251</v>
      </c>
      <c r="C3266" s="2" t="s">
        <v>238</v>
      </c>
      <c r="D3266" s="2" t="s">
        <v>52</v>
      </c>
      <c r="E3266" s="2" t="s">
        <v>34</v>
      </c>
      <c r="F3266" s="2">
        <v>13364.83</v>
      </c>
      <c r="G3266" s="2">
        <v>1603.78</v>
      </c>
      <c r="H3266" s="2">
        <v>11761.05</v>
      </c>
      <c r="I3266" s="2" t="s">
        <v>29</v>
      </c>
      <c r="J3266" s="4">
        <v>1.1363636750120101</v>
      </c>
      <c r="K3266" t="str">
        <f>_xlfn.XLOOKUP(D3266, dim_channels!A:A, dim_channels!C:C, "Not Found")</f>
        <v>OTA</v>
      </c>
      <c r="L3266" t="str">
        <f>_xlfn.XLOOKUP(D3266, dim_channels!A:A, dim_channels!B:B, "Not Found")</f>
        <v>Agoda</v>
      </c>
    </row>
    <row r="3267" spans="1:12" x14ac:dyDescent="0.2">
      <c r="A3267" s="3" t="s">
        <v>3703</v>
      </c>
      <c r="B3267" s="3" t="s">
        <v>432</v>
      </c>
      <c r="C3267" s="3" t="s">
        <v>107</v>
      </c>
      <c r="D3267" s="3" t="s">
        <v>52</v>
      </c>
      <c r="E3267" s="3" t="s">
        <v>60</v>
      </c>
      <c r="F3267" s="3">
        <v>14817.39</v>
      </c>
      <c r="G3267" s="3">
        <v>0</v>
      </c>
      <c r="H3267" s="3">
        <v>14817.39</v>
      </c>
      <c r="I3267" s="3" t="s">
        <v>29</v>
      </c>
      <c r="J3267" s="5">
        <v>1</v>
      </c>
      <c r="K3267" t="str">
        <f>_xlfn.XLOOKUP(D3267, dim_channels!A:A, dim_channels!C:C, "Not Found")</f>
        <v>OTA</v>
      </c>
      <c r="L3267" t="str">
        <f>_xlfn.XLOOKUP(D3267, dim_channels!A:A, dim_channels!B:B, "Not Found")</f>
        <v>Agoda</v>
      </c>
    </row>
    <row r="3268" spans="1:12" x14ac:dyDescent="0.2">
      <c r="A3268" s="2" t="s">
        <v>3704</v>
      </c>
      <c r="B3268" s="2" t="s">
        <v>1825</v>
      </c>
      <c r="C3268" s="2" t="s">
        <v>456</v>
      </c>
      <c r="D3268" s="2" t="s">
        <v>52</v>
      </c>
      <c r="E3268" s="2" t="s">
        <v>34</v>
      </c>
      <c r="F3268" s="2">
        <v>6480.49</v>
      </c>
      <c r="G3268" s="2">
        <v>777.66</v>
      </c>
      <c r="H3268" s="2">
        <v>5702.83</v>
      </c>
      <c r="I3268" s="2" t="s">
        <v>29</v>
      </c>
      <c r="J3268" s="4">
        <v>1.136363875479367</v>
      </c>
      <c r="K3268" t="str">
        <f>_xlfn.XLOOKUP(D3268, dim_channels!A:A, dim_channels!C:C, "Not Found")</f>
        <v>OTA</v>
      </c>
      <c r="L3268" t="str">
        <f>_xlfn.XLOOKUP(D3268, dim_channels!A:A, dim_channels!B:B, "Not Found")</f>
        <v>Agoda</v>
      </c>
    </row>
    <row r="3269" spans="1:12" x14ac:dyDescent="0.2">
      <c r="A3269" s="3" t="s">
        <v>3705</v>
      </c>
      <c r="B3269" s="3" t="s">
        <v>121</v>
      </c>
      <c r="C3269" s="3" t="s">
        <v>312</v>
      </c>
      <c r="D3269" s="3" t="s">
        <v>52</v>
      </c>
      <c r="E3269" s="3" t="s">
        <v>34</v>
      </c>
      <c r="F3269" s="3">
        <v>2067.7399999999998</v>
      </c>
      <c r="G3269" s="3">
        <v>248.13</v>
      </c>
      <c r="H3269" s="3">
        <v>1819.61</v>
      </c>
      <c r="I3269" s="3" t="s">
        <v>29</v>
      </c>
      <c r="J3269" s="5">
        <v>1.1363643857749739</v>
      </c>
      <c r="K3269" t="str">
        <f>_xlfn.XLOOKUP(D3269, dim_channels!A:A, dim_channels!C:C, "Not Found")</f>
        <v>OTA</v>
      </c>
      <c r="L3269" t="str">
        <f>_xlfn.XLOOKUP(D3269, dim_channels!A:A, dim_channels!B:B, "Not Found")</f>
        <v>Agoda</v>
      </c>
    </row>
    <row r="3270" spans="1:12" x14ac:dyDescent="0.2">
      <c r="A3270" s="2" t="s">
        <v>3706</v>
      </c>
      <c r="B3270" s="2" t="s">
        <v>454</v>
      </c>
      <c r="C3270" s="2" t="s">
        <v>72</v>
      </c>
      <c r="D3270" s="2" t="s">
        <v>114</v>
      </c>
      <c r="E3270" s="2" t="s">
        <v>115</v>
      </c>
      <c r="F3270" s="2">
        <v>6836.06</v>
      </c>
      <c r="G3270" s="2">
        <v>683.61</v>
      </c>
      <c r="H3270" s="2">
        <v>6152.45</v>
      </c>
      <c r="I3270" s="2" t="s">
        <v>29</v>
      </c>
      <c r="J3270" s="4">
        <v>1.111111833497225</v>
      </c>
      <c r="K3270" t="str">
        <f>_xlfn.XLOOKUP(D3270, dim_channels!A:A, dim_channels!C:C, "Not Found")</f>
        <v>Offline</v>
      </c>
      <c r="L3270" t="str">
        <f>_xlfn.XLOOKUP(D3270, dim_channels!A:A, dim_channels!B:B, "Not Found")</f>
        <v>Travel Agency</v>
      </c>
    </row>
    <row r="3271" spans="1:12" x14ac:dyDescent="0.2">
      <c r="A3271" s="3" t="s">
        <v>3707</v>
      </c>
      <c r="B3271" s="3" t="s">
        <v>666</v>
      </c>
      <c r="C3271" s="3" t="s">
        <v>437</v>
      </c>
      <c r="D3271" s="3" t="s">
        <v>33</v>
      </c>
      <c r="E3271" s="3" t="s">
        <v>28</v>
      </c>
      <c r="F3271" s="3">
        <v>2887.62</v>
      </c>
      <c r="G3271" s="3">
        <v>433.14</v>
      </c>
      <c r="H3271" s="3">
        <v>2454.48</v>
      </c>
      <c r="I3271" s="3" t="s">
        <v>41</v>
      </c>
      <c r="J3271" s="5">
        <v>1.1764691502884519</v>
      </c>
      <c r="K3271" t="str">
        <f>_xlfn.XLOOKUP(D3271, dim_channels!A:A, dim_channels!C:C, "Not Found")</f>
        <v>OTA</v>
      </c>
      <c r="L3271" t="str">
        <f>_xlfn.XLOOKUP(D3271, dim_channels!A:A, dim_channels!B:B, "Not Found")</f>
        <v>Booking.com</v>
      </c>
    </row>
    <row r="3272" spans="1:12" x14ac:dyDescent="0.2">
      <c r="A3272" s="2" t="s">
        <v>3708</v>
      </c>
      <c r="B3272" s="2" t="s">
        <v>183</v>
      </c>
      <c r="C3272" s="2" t="s">
        <v>92</v>
      </c>
      <c r="D3272" s="2" t="s">
        <v>206</v>
      </c>
      <c r="E3272" s="2" t="s">
        <v>207</v>
      </c>
      <c r="F3272" s="2">
        <v>4688.2700000000004</v>
      </c>
      <c r="G3272" s="2">
        <v>0</v>
      </c>
      <c r="H3272" s="2">
        <v>4688.2700000000004</v>
      </c>
      <c r="I3272" s="2" t="s">
        <v>29</v>
      </c>
      <c r="J3272" s="4">
        <v>1</v>
      </c>
      <c r="K3272" t="str">
        <f>_xlfn.XLOOKUP(D3272, dim_channels!A:A, dim_channels!C:C, "Not Found")</f>
        <v>Direct</v>
      </c>
      <c r="L3272" t="str">
        <f>_xlfn.XLOOKUP(D3272, dim_channels!A:A, dim_channels!B:B, "Not Found")</f>
        <v>Walk-in</v>
      </c>
    </row>
    <row r="3273" spans="1:12" x14ac:dyDescent="0.2">
      <c r="A3273" s="3" t="s">
        <v>3709</v>
      </c>
      <c r="B3273" s="3" t="s">
        <v>72</v>
      </c>
      <c r="C3273" s="3" t="s">
        <v>192</v>
      </c>
      <c r="D3273" s="3" t="s">
        <v>33</v>
      </c>
      <c r="E3273" s="3" t="s">
        <v>28</v>
      </c>
      <c r="F3273" s="3">
        <v>3822.16</v>
      </c>
      <c r="G3273" s="3">
        <v>573.32000000000005</v>
      </c>
      <c r="H3273" s="3">
        <v>3248.84</v>
      </c>
      <c r="I3273" s="3" t="s">
        <v>56</v>
      </c>
      <c r="J3273" s="5">
        <v>1.1764691397544971</v>
      </c>
      <c r="K3273" t="str">
        <f>_xlfn.XLOOKUP(D3273, dim_channels!A:A, dim_channels!C:C, "Not Found")</f>
        <v>OTA</v>
      </c>
      <c r="L3273" t="str">
        <f>_xlfn.XLOOKUP(D3273, dim_channels!A:A, dim_channels!B:B, "Not Found")</f>
        <v>Booking.com</v>
      </c>
    </row>
    <row r="3274" spans="1:12" x14ac:dyDescent="0.2">
      <c r="A3274" s="2" t="s">
        <v>3710</v>
      </c>
      <c r="B3274" s="2" t="s">
        <v>39</v>
      </c>
      <c r="C3274" s="2" t="s">
        <v>159</v>
      </c>
      <c r="D3274" s="2" t="s">
        <v>33</v>
      </c>
      <c r="E3274" s="2" t="s">
        <v>34</v>
      </c>
      <c r="F3274" s="2">
        <v>11586.09</v>
      </c>
      <c r="G3274" s="2">
        <v>1737.91</v>
      </c>
      <c r="H3274" s="2">
        <v>9848.18</v>
      </c>
      <c r="I3274" s="2" t="s">
        <v>29</v>
      </c>
      <c r="J3274" s="4">
        <v>1.176470170122804</v>
      </c>
      <c r="K3274" t="str">
        <f>_xlfn.XLOOKUP(D3274, dim_channels!A:A, dim_channels!C:C, "Not Found")</f>
        <v>OTA</v>
      </c>
      <c r="L3274" t="str">
        <f>_xlfn.XLOOKUP(D3274, dim_channels!A:A, dim_channels!B:B, "Not Found")</f>
        <v>Booking.com</v>
      </c>
    </row>
    <row r="3275" spans="1:12" x14ac:dyDescent="0.2">
      <c r="A3275" s="3" t="s">
        <v>3711</v>
      </c>
      <c r="B3275" s="3" t="s">
        <v>754</v>
      </c>
      <c r="C3275" s="3" t="s">
        <v>762</v>
      </c>
      <c r="D3275" s="3" t="s">
        <v>33</v>
      </c>
      <c r="E3275" s="3" t="s">
        <v>34</v>
      </c>
      <c r="F3275" s="3">
        <v>6234.18</v>
      </c>
      <c r="G3275" s="3">
        <v>935.13</v>
      </c>
      <c r="H3275" s="3">
        <v>5299.05</v>
      </c>
      <c r="I3275" s="3" t="s">
        <v>41</v>
      </c>
      <c r="J3275" s="5">
        <v>1.176471254281428</v>
      </c>
      <c r="K3275" t="str">
        <f>_xlfn.XLOOKUP(D3275, dim_channels!A:A, dim_channels!C:C, "Not Found")</f>
        <v>OTA</v>
      </c>
      <c r="L3275" t="str">
        <f>_xlfn.XLOOKUP(D3275, dim_channels!A:A, dim_channels!B:B, "Not Found")</f>
        <v>Booking.com</v>
      </c>
    </row>
    <row r="3276" spans="1:12" x14ac:dyDescent="0.2">
      <c r="A3276" s="2" t="s">
        <v>3712</v>
      </c>
      <c r="B3276" s="2" t="s">
        <v>396</v>
      </c>
      <c r="C3276" s="2" t="s">
        <v>297</v>
      </c>
      <c r="D3276" s="2" t="s">
        <v>52</v>
      </c>
      <c r="E3276" s="2" t="s">
        <v>34</v>
      </c>
      <c r="F3276" s="2">
        <v>20013.810000000001</v>
      </c>
      <c r="G3276" s="2">
        <v>2401.66</v>
      </c>
      <c r="H3276" s="2">
        <v>17612.150000000001</v>
      </c>
      <c r="I3276" s="2" t="s">
        <v>56</v>
      </c>
      <c r="J3276" s="4">
        <v>1.1363638170240431</v>
      </c>
      <c r="K3276" t="str">
        <f>_xlfn.XLOOKUP(D3276, dim_channels!A:A, dim_channels!C:C, "Not Found")</f>
        <v>OTA</v>
      </c>
      <c r="L3276" t="str">
        <f>_xlfn.XLOOKUP(D3276, dim_channels!A:A, dim_channels!B:B, "Not Found")</f>
        <v>Agoda</v>
      </c>
    </row>
    <row r="3277" spans="1:12" x14ac:dyDescent="0.2">
      <c r="A3277" s="3" t="s">
        <v>3713</v>
      </c>
      <c r="B3277" s="3" t="s">
        <v>619</v>
      </c>
      <c r="C3277" s="3" t="s">
        <v>391</v>
      </c>
      <c r="D3277" s="3" t="s">
        <v>52</v>
      </c>
      <c r="E3277" s="3" t="s">
        <v>60</v>
      </c>
      <c r="F3277" s="3">
        <v>4634.78</v>
      </c>
      <c r="G3277" s="3">
        <v>0</v>
      </c>
      <c r="H3277" s="3">
        <v>4634.78</v>
      </c>
      <c r="I3277" s="3" t="s">
        <v>29</v>
      </c>
      <c r="J3277" s="5">
        <v>1</v>
      </c>
      <c r="K3277" t="str">
        <f>_xlfn.XLOOKUP(D3277, dim_channels!A:A, dim_channels!C:C, "Not Found")</f>
        <v>OTA</v>
      </c>
      <c r="L3277" t="str">
        <f>_xlfn.XLOOKUP(D3277, dim_channels!A:A, dim_channels!B:B, "Not Found")</f>
        <v>Agoda</v>
      </c>
    </row>
    <row r="3278" spans="1:12" x14ac:dyDescent="0.2">
      <c r="A3278" s="2" t="s">
        <v>3714</v>
      </c>
      <c r="B3278" s="2" t="s">
        <v>467</v>
      </c>
      <c r="C3278" s="2" t="s">
        <v>389</v>
      </c>
      <c r="D3278" s="2" t="s">
        <v>52</v>
      </c>
      <c r="E3278" s="2" t="s">
        <v>34</v>
      </c>
      <c r="F3278" s="2">
        <v>2401.3000000000002</v>
      </c>
      <c r="G3278" s="2">
        <v>288.16000000000003</v>
      </c>
      <c r="H3278" s="2">
        <v>2113.14</v>
      </c>
      <c r="I3278" s="2" t="s">
        <v>41</v>
      </c>
      <c r="J3278" s="4">
        <v>1.136365787406419</v>
      </c>
      <c r="K3278" t="str">
        <f>_xlfn.XLOOKUP(D3278, dim_channels!A:A, dim_channels!C:C, "Not Found")</f>
        <v>OTA</v>
      </c>
      <c r="L3278" t="str">
        <f>_xlfn.XLOOKUP(D3278, dim_channels!A:A, dim_channels!B:B, "Not Found")</f>
        <v>Agoda</v>
      </c>
    </row>
    <row r="3279" spans="1:12" x14ac:dyDescent="0.2">
      <c r="A3279" s="3" t="s">
        <v>3715</v>
      </c>
      <c r="B3279" s="3" t="s">
        <v>448</v>
      </c>
      <c r="C3279" s="3" t="s">
        <v>242</v>
      </c>
      <c r="D3279" s="3" t="s">
        <v>206</v>
      </c>
      <c r="E3279" s="3" t="s">
        <v>207</v>
      </c>
      <c r="F3279" s="3">
        <v>3811.23</v>
      </c>
      <c r="G3279" s="3">
        <v>0</v>
      </c>
      <c r="H3279" s="3">
        <v>3811.23</v>
      </c>
      <c r="I3279" s="3" t="s">
        <v>29</v>
      </c>
      <c r="J3279" s="5">
        <v>1</v>
      </c>
      <c r="K3279" t="str">
        <f>_xlfn.XLOOKUP(D3279, dim_channels!A:A, dim_channels!C:C, "Not Found")</f>
        <v>Direct</v>
      </c>
      <c r="L3279" t="str">
        <f>_xlfn.XLOOKUP(D3279, dim_channels!A:A, dim_channels!B:B, "Not Found")</f>
        <v>Walk-in</v>
      </c>
    </row>
    <row r="3280" spans="1:12" x14ac:dyDescent="0.2">
      <c r="A3280" s="2" t="s">
        <v>3716</v>
      </c>
      <c r="B3280" s="2" t="s">
        <v>55</v>
      </c>
      <c r="C3280" s="2" t="s">
        <v>153</v>
      </c>
      <c r="D3280" s="2" t="s">
        <v>169</v>
      </c>
      <c r="E3280" s="2" t="s">
        <v>34</v>
      </c>
      <c r="F3280" s="2">
        <v>3158.64</v>
      </c>
      <c r="G3280" s="2">
        <v>631.73</v>
      </c>
      <c r="H3280" s="2">
        <v>2526.91</v>
      </c>
      <c r="I3280" s="2" t="s">
        <v>29</v>
      </c>
      <c r="J3280" s="4">
        <v>1.2500009893506301</v>
      </c>
      <c r="K3280" t="str">
        <f>_xlfn.XLOOKUP(D3280, dim_channels!A:A, dim_channels!C:C, "Not Found")</f>
        <v>GDS</v>
      </c>
      <c r="L3280" t="str">
        <f>_xlfn.XLOOKUP(D3280, dim_channels!A:A, dim_channels!B:B, "Not Found")</f>
        <v>GDS (Amadeus)</v>
      </c>
    </row>
    <row r="3281" spans="1:12" x14ac:dyDescent="0.2">
      <c r="A3281" s="3" t="s">
        <v>3717</v>
      </c>
      <c r="B3281" s="3" t="s">
        <v>148</v>
      </c>
      <c r="C3281" s="3" t="s">
        <v>783</v>
      </c>
      <c r="D3281" s="3" t="s">
        <v>169</v>
      </c>
      <c r="E3281" s="3" t="s">
        <v>34</v>
      </c>
      <c r="F3281" s="3">
        <v>6345.05</v>
      </c>
      <c r="G3281" s="3">
        <v>1269.01</v>
      </c>
      <c r="H3281" s="3">
        <v>5076.04</v>
      </c>
      <c r="I3281" s="3" t="s">
        <v>41</v>
      </c>
      <c r="J3281" s="5">
        <v>1.25</v>
      </c>
      <c r="K3281" t="str">
        <f>_xlfn.XLOOKUP(D3281, dim_channels!A:A, dim_channels!C:C, "Not Found")</f>
        <v>GDS</v>
      </c>
      <c r="L3281" t="str">
        <f>_xlfn.XLOOKUP(D3281, dim_channels!A:A, dim_channels!B:B, "Not Found")</f>
        <v>GDS (Amadeus)</v>
      </c>
    </row>
    <row r="3282" spans="1:12" x14ac:dyDescent="0.2">
      <c r="A3282" s="2" t="s">
        <v>3718</v>
      </c>
      <c r="B3282" s="2" t="s">
        <v>69</v>
      </c>
      <c r="C3282" s="2" t="s">
        <v>334</v>
      </c>
      <c r="D3282" s="2" t="s">
        <v>206</v>
      </c>
      <c r="E3282" s="2" t="s">
        <v>207</v>
      </c>
      <c r="F3282" s="2">
        <v>6801.31</v>
      </c>
      <c r="G3282" s="2">
        <v>0</v>
      </c>
      <c r="H3282" s="2">
        <v>6801.31</v>
      </c>
      <c r="I3282" s="2" t="s">
        <v>29</v>
      </c>
      <c r="J3282" s="4">
        <v>1</v>
      </c>
      <c r="K3282" t="str">
        <f>_xlfn.XLOOKUP(D3282, dim_channels!A:A, dim_channels!C:C, "Not Found")</f>
        <v>Direct</v>
      </c>
      <c r="L3282" t="str">
        <f>_xlfn.XLOOKUP(D3282, dim_channels!A:A, dim_channels!B:B, "Not Found")</f>
        <v>Walk-in</v>
      </c>
    </row>
    <row r="3283" spans="1:12" x14ac:dyDescent="0.2">
      <c r="A3283" s="3" t="s">
        <v>3719</v>
      </c>
      <c r="B3283" s="3" t="s">
        <v>217</v>
      </c>
      <c r="C3283" s="3" t="s">
        <v>949</v>
      </c>
      <c r="D3283" s="3" t="s">
        <v>33</v>
      </c>
      <c r="E3283" s="3" t="s">
        <v>28</v>
      </c>
      <c r="F3283" s="3">
        <v>22295.57</v>
      </c>
      <c r="G3283" s="3">
        <v>3344.34</v>
      </c>
      <c r="H3283" s="3">
        <v>18951.23</v>
      </c>
      <c r="I3283" s="3" t="s">
        <v>41</v>
      </c>
      <c r="J3283" s="5">
        <v>1.176470867590125</v>
      </c>
      <c r="K3283" t="str">
        <f>_xlfn.XLOOKUP(D3283, dim_channels!A:A, dim_channels!C:C, "Not Found")</f>
        <v>OTA</v>
      </c>
      <c r="L3283" t="str">
        <f>_xlfn.XLOOKUP(D3283, dim_channels!A:A, dim_channels!B:B, "Not Found")</f>
        <v>Booking.com</v>
      </c>
    </row>
    <row r="3284" spans="1:12" x14ac:dyDescent="0.2">
      <c r="A3284" s="2" t="s">
        <v>3720</v>
      </c>
      <c r="B3284" s="2" t="s">
        <v>376</v>
      </c>
      <c r="C3284" s="2" t="s">
        <v>603</v>
      </c>
      <c r="D3284" s="2" t="s">
        <v>33</v>
      </c>
      <c r="E3284" s="2" t="s">
        <v>60</v>
      </c>
      <c r="F3284" s="2">
        <v>9070.66</v>
      </c>
      <c r="G3284" s="2">
        <v>0</v>
      </c>
      <c r="H3284" s="2">
        <v>9070.66</v>
      </c>
      <c r="I3284" s="2" t="s">
        <v>56</v>
      </c>
      <c r="J3284" s="4">
        <v>1</v>
      </c>
      <c r="K3284" t="str">
        <f>_xlfn.XLOOKUP(D3284, dim_channels!A:A, dim_channels!C:C, "Not Found")</f>
        <v>OTA</v>
      </c>
      <c r="L3284" t="str">
        <f>_xlfn.XLOOKUP(D3284, dim_channels!A:A, dim_channels!B:B, "Not Found")</f>
        <v>Booking.com</v>
      </c>
    </row>
    <row r="3285" spans="1:12" x14ac:dyDescent="0.2">
      <c r="A3285" s="3" t="s">
        <v>3721</v>
      </c>
      <c r="B3285" s="3" t="s">
        <v>449</v>
      </c>
      <c r="C3285" s="3" t="s">
        <v>373</v>
      </c>
      <c r="D3285" s="3" t="s">
        <v>64</v>
      </c>
      <c r="E3285" s="3" t="s">
        <v>34</v>
      </c>
      <c r="F3285" s="3">
        <v>4048.49</v>
      </c>
      <c r="G3285" s="3">
        <v>0</v>
      </c>
      <c r="H3285" s="3">
        <v>4048.49</v>
      </c>
      <c r="I3285" s="3" t="s">
        <v>29</v>
      </c>
      <c r="J3285" s="5">
        <v>1</v>
      </c>
      <c r="K3285" t="str">
        <f>_xlfn.XLOOKUP(D3285, dim_channels!A:A, dim_channels!C:C, "Not Found")</f>
        <v>Direct</v>
      </c>
      <c r="L3285" t="str">
        <f>_xlfn.XLOOKUP(D3285, dim_channels!A:A, dim_channels!B:B, "Not Found")</f>
        <v>Direct Website</v>
      </c>
    </row>
    <row r="3286" spans="1:12" x14ac:dyDescent="0.2">
      <c r="A3286" s="2" t="s">
        <v>3722</v>
      </c>
      <c r="B3286" s="2" t="s">
        <v>337</v>
      </c>
      <c r="C3286" s="2" t="s">
        <v>380</v>
      </c>
      <c r="D3286" s="2" t="s">
        <v>64</v>
      </c>
      <c r="E3286" s="2" t="s">
        <v>34</v>
      </c>
      <c r="F3286" s="2">
        <v>5719.77</v>
      </c>
      <c r="G3286" s="2">
        <v>0</v>
      </c>
      <c r="H3286" s="2">
        <v>5719.77</v>
      </c>
      <c r="I3286" s="2" t="s">
        <v>41</v>
      </c>
      <c r="J3286" s="4">
        <v>1</v>
      </c>
      <c r="K3286" t="str">
        <f>_xlfn.XLOOKUP(D3286, dim_channels!A:A, dim_channels!C:C, "Not Found")</f>
        <v>Direct</v>
      </c>
      <c r="L3286" t="str">
        <f>_xlfn.XLOOKUP(D3286, dim_channels!A:A, dim_channels!B:B, "Not Found")</f>
        <v>Direct Website</v>
      </c>
    </row>
    <row r="3287" spans="1:12" x14ac:dyDescent="0.2">
      <c r="A3287" s="3" t="s">
        <v>3723</v>
      </c>
      <c r="B3287" s="3" t="s">
        <v>754</v>
      </c>
      <c r="C3287" s="3" t="s">
        <v>451</v>
      </c>
      <c r="D3287" s="3" t="s">
        <v>33</v>
      </c>
      <c r="E3287" s="3" t="s">
        <v>28</v>
      </c>
      <c r="F3287" s="3">
        <v>2590.06</v>
      </c>
      <c r="G3287" s="3">
        <v>388.51</v>
      </c>
      <c r="H3287" s="3">
        <v>2201.5500000000002</v>
      </c>
      <c r="I3287" s="3" t="s">
        <v>41</v>
      </c>
      <c r="J3287" s="5">
        <v>1.176471122618155</v>
      </c>
      <c r="K3287" t="str">
        <f>_xlfn.XLOOKUP(D3287, dim_channels!A:A, dim_channels!C:C, "Not Found")</f>
        <v>OTA</v>
      </c>
      <c r="L3287" t="str">
        <f>_xlfn.XLOOKUP(D3287, dim_channels!A:A, dim_channels!B:B, "Not Found")</f>
        <v>Booking.com</v>
      </c>
    </row>
    <row r="3288" spans="1:12" x14ac:dyDescent="0.2">
      <c r="A3288" s="2" t="s">
        <v>3724</v>
      </c>
      <c r="B3288" s="2" t="s">
        <v>1014</v>
      </c>
      <c r="C3288" s="2" t="s">
        <v>227</v>
      </c>
      <c r="D3288" s="2" t="s">
        <v>64</v>
      </c>
      <c r="E3288" s="2" t="s">
        <v>34</v>
      </c>
      <c r="F3288" s="2">
        <v>3586.8</v>
      </c>
      <c r="G3288" s="2">
        <v>0</v>
      </c>
      <c r="H3288" s="2">
        <v>3586.8</v>
      </c>
      <c r="I3288" s="2" t="s">
        <v>29</v>
      </c>
      <c r="J3288" s="4">
        <v>1</v>
      </c>
      <c r="K3288" t="str">
        <f>_xlfn.XLOOKUP(D3288, dim_channels!A:A, dim_channels!C:C, "Not Found")</f>
        <v>Direct</v>
      </c>
      <c r="L3288" t="str">
        <f>_xlfn.XLOOKUP(D3288, dim_channels!A:A, dim_channels!B:B, "Not Found")</f>
        <v>Direct Website</v>
      </c>
    </row>
    <row r="3289" spans="1:12" x14ac:dyDescent="0.2">
      <c r="A3289" s="3" t="s">
        <v>3725</v>
      </c>
      <c r="B3289" s="3" t="s">
        <v>36</v>
      </c>
      <c r="C3289" s="3" t="s">
        <v>605</v>
      </c>
      <c r="D3289" s="3" t="s">
        <v>64</v>
      </c>
      <c r="E3289" s="3" t="s">
        <v>115</v>
      </c>
      <c r="F3289" s="3">
        <v>8664.25</v>
      </c>
      <c r="G3289" s="3">
        <v>0</v>
      </c>
      <c r="H3289" s="3">
        <v>8664.25</v>
      </c>
      <c r="I3289" s="3" t="s">
        <v>41</v>
      </c>
      <c r="J3289" s="5">
        <v>1</v>
      </c>
      <c r="K3289" t="str">
        <f>_xlfn.XLOOKUP(D3289, dim_channels!A:A, dim_channels!C:C, "Not Found")</f>
        <v>Direct</v>
      </c>
      <c r="L3289" t="str">
        <f>_xlfn.XLOOKUP(D3289, dim_channels!A:A, dim_channels!B:B, "Not Found")</f>
        <v>Direct Website</v>
      </c>
    </row>
    <row r="3290" spans="1:12" x14ac:dyDescent="0.2">
      <c r="A3290" s="2" t="s">
        <v>3726</v>
      </c>
      <c r="B3290" s="2" t="s">
        <v>98</v>
      </c>
      <c r="C3290" s="2" t="s">
        <v>1340</v>
      </c>
      <c r="D3290" s="2" t="s">
        <v>27</v>
      </c>
      <c r="E3290" s="2" t="s">
        <v>34</v>
      </c>
      <c r="F3290" s="2">
        <v>8545.5499999999993</v>
      </c>
      <c r="G3290" s="2">
        <v>1538.2</v>
      </c>
      <c r="H3290" s="2">
        <v>7007.35</v>
      </c>
      <c r="I3290" s="2" t="s">
        <v>29</v>
      </c>
      <c r="J3290" s="4">
        <v>1.2195123691552441</v>
      </c>
      <c r="K3290" t="str">
        <f>_xlfn.XLOOKUP(D3290, dim_channels!A:A, dim_channels!C:C, "Not Found")</f>
        <v>OTA</v>
      </c>
      <c r="L3290" t="str">
        <f>_xlfn.XLOOKUP(D3290, dim_channels!A:A, dim_channels!B:B, "Not Found")</f>
        <v>Expedia</v>
      </c>
    </row>
    <row r="3291" spans="1:12" x14ac:dyDescent="0.2">
      <c r="A3291" s="3" t="s">
        <v>3727</v>
      </c>
      <c r="B3291" s="3" t="s">
        <v>138</v>
      </c>
      <c r="C3291" s="3" t="s">
        <v>73</v>
      </c>
      <c r="D3291" s="3" t="s">
        <v>27</v>
      </c>
      <c r="E3291" s="3" t="s">
        <v>28</v>
      </c>
      <c r="F3291" s="3">
        <v>14052.32</v>
      </c>
      <c r="G3291" s="3">
        <v>2529.42</v>
      </c>
      <c r="H3291" s="3">
        <v>11522.9</v>
      </c>
      <c r="I3291" s="3" t="s">
        <v>29</v>
      </c>
      <c r="J3291" s="5">
        <v>1.2195124491230509</v>
      </c>
      <c r="K3291" t="str">
        <f>_xlfn.XLOOKUP(D3291, dim_channels!A:A, dim_channels!C:C, "Not Found")</f>
        <v>OTA</v>
      </c>
      <c r="L3291" t="str">
        <f>_xlfn.XLOOKUP(D3291, dim_channels!A:A, dim_channels!B:B, "Not Found")</f>
        <v>Expedia</v>
      </c>
    </row>
    <row r="3292" spans="1:12" x14ac:dyDescent="0.2">
      <c r="A3292" s="2" t="s">
        <v>3728</v>
      </c>
      <c r="B3292" s="2" t="s">
        <v>48</v>
      </c>
      <c r="C3292" s="2" t="s">
        <v>422</v>
      </c>
      <c r="D3292" s="2" t="s">
        <v>45</v>
      </c>
      <c r="E3292" s="2" t="s">
        <v>46</v>
      </c>
      <c r="F3292" s="2">
        <v>9348.74</v>
      </c>
      <c r="G3292" s="2">
        <v>467.44</v>
      </c>
      <c r="H3292" s="2">
        <v>8881.2999999999993</v>
      </c>
      <c r="I3292" s="2" t="s">
        <v>29</v>
      </c>
      <c r="J3292" s="4">
        <v>1.052631934514092</v>
      </c>
      <c r="K3292" t="str">
        <f>_xlfn.XLOOKUP(D3292, dim_channels!A:A, dim_channels!C:C, "Not Found")</f>
        <v>Corporate</v>
      </c>
      <c r="L3292" t="str">
        <f>_xlfn.XLOOKUP(D3292, dim_channels!A:A, dim_channels!B:B, "Not Found")</f>
        <v>Corporate Direct</v>
      </c>
    </row>
    <row r="3293" spans="1:12" x14ac:dyDescent="0.2">
      <c r="A3293" s="3" t="s">
        <v>3729</v>
      </c>
      <c r="B3293" s="3" t="s">
        <v>485</v>
      </c>
      <c r="C3293" s="3" t="s">
        <v>1825</v>
      </c>
      <c r="D3293" s="3" t="s">
        <v>45</v>
      </c>
      <c r="E3293" s="3" t="s">
        <v>89</v>
      </c>
      <c r="F3293" s="3">
        <v>5033.2700000000004</v>
      </c>
      <c r="G3293" s="3">
        <v>0</v>
      </c>
      <c r="H3293" s="3">
        <v>5033.2700000000004</v>
      </c>
      <c r="I3293" s="3" t="s">
        <v>29</v>
      </c>
      <c r="J3293" s="5">
        <v>1</v>
      </c>
      <c r="K3293" t="str">
        <f>_xlfn.XLOOKUP(D3293, dim_channels!A:A, dim_channels!C:C, "Not Found")</f>
        <v>Corporate</v>
      </c>
      <c r="L3293" t="str">
        <f>_xlfn.XLOOKUP(D3293, dim_channels!A:A, dim_channels!B:B, "Not Found")</f>
        <v>Corporate Direct</v>
      </c>
    </row>
    <row r="3294" spans="1:12" x14ac:dyDescent="0.2">
      <c r="A3294" s="2" t="s">
        <v>3730</v>
      </c>
      <c r="B3294" s="2" t="s">
        <v>558</v>
      </c>
      <c r="C3294" s="2" t="s">
        <v>202</v>
      </c>
      <c r="D3294" s="2" t="s">
        <v>27</v>
      </c>
      <c r="E3294" s="2" t="s">
        <v>34</v>
      </c>
      <c r="F3294" s="2">
        <v>3172.13</v>
      </c>
      <c r="G3294" s="2">
        <v>570.98</v>
      </c>
      <c r="H3294" s="2">
        <v>2601.15</v>
      </c>
      <c r="I3294" s="2" t="s">
        <v>29</v>
      </c>
      <c r="J3294" s="4">
        <v>1.219510601080291</v>
      </c>
      <c r="K3294" t="str">
        <f>_xlfn.XLOOKUP(D3294, dim_channels!A:A, dim_channels!C:C, "Not Found")</f>
        <v>OTA</v>
      </c>
      <c r="L3294" t="str">
        <f>_xlfn.XLOOKUP(D3294, dim_channels!A:A, dim_channels!B:B, "Not Found")</f>
        <v>Expedia</v>
      </c>
    </row>
    <row r="3295" spans="1:12" x14ac:dyDescent="0.2">
      <c r="A3295" s="3" t="s">
        <v>3731</v>
      </c>
      <c r="B3295" s="3" t="s">
        <v>543</v>
      </c>
      <c r="C3295" s="3" t="s">
        <v>244</v>
      </c>
      <c r="D3295" s="3" t="s">
        <v>27</v>
      </c>
      <c r="E3295" s="3" t="s">
        <v>60</v>
      </c>
      <c r="F3295" s="3">
        <v>5584.4</v>
      </c>
      <c r="G3295" s="3">
        <v>0</v>
      </c>
      <c r="H3295" s="3">
        <v>5584.4</v>
      </c>
      <c r="I3295" s="3" t="s">
        <v>41</v>
      </c>
      <c r="J3295" s="5">
        <v>1</v>
      </c>
      <c r="K3295" t="str">
        <f>_xlfn.XLOOKUP(D3295, dim_channels!A:A, dim_channels!C:C, "Not Found")</f>
        <v>OTA</v>
      </c>
      <c r="L3295" t="str">
        <f>_xlfn.XLOOKUP(D3295, dim_channels!A:A, dim_channels!B:B, "Not Found")</f>
        <v>Expedia</v>
      </c>
    </row>
    <row r="3296" spans="1:12" x14ac:dyDescent="0.2">
      <c r="A3296" s="2" t="s">
        <v>3732</v>
      </c>
      <c r="B3296" s="2" t="s">
        <v>465</v>
      </c>
      <c r="C3296" s="2" t="s">
        <v>244</v>
      </c>
      <c r="D3296" s="2" t="s">
        <v>52</v>
      </c>
      <c r="E3296" s="2" t="s">
        <v>34</v>
      </c>
      <c r="F3296" s="2">
        <v>7498.84</v>
      </c>
      <c r="G3296" s="2">
        <v>899.86</v>
      </c>
      <c r="H3296" s="2">
        <v>6598.98</v>
      </c>
      <c r="I3296" s="2" t="s">
        <v>29</v>
      </c>
      <c r="J3296" s="4">
        <v>1.1363634986012989</v>
      </c>
      <c r="K3296" t="str">
        <f>_xlfn.XLOOKUP(D3296, dim_channels!A:A, dim_channels!C:C, "Not Found")</f>
        <v>OTA</v>
      </c>
      <c r="L3296" t="str">
        <f>_xlfn.XLOOKUP(D3296, dim_channels!A:A, dim_channels!B:B, "Not Found")</f>
        <v>Agoda</v>
      </c>
    </row>
    <row r="3297" spans="1:12" x14ac:dyDescent="0.2">
      <c r="A3297" s="3" t="s">
        <v>3733</v>
      </c>
      <c r="B3297" s="3" t="s">
        <v>130</v>
      </c>
      <c r="C3297" s="3" t="s">
        <v>187</v>
      </c>
      <c r="D3297" s="3" t="s">
        <v>52</v>
      </c>
      <c r="E3297" s="3" t="s">
        <v>60</v>
      </c>
      <c r="F3297" s="3">
        <v>10488.96</v>
      </c>
      <c r="G3297" s="3">
        <v>0</v>
      </c>
      <c r="H3297" s="3">
        <v>10488.96</v>
      </c>
      <c r="I3297" s="3" t="s">
        <v>56</v>
      </c>
      <c r="J3297" s="5">
        <v>1</v>
      </c>
      <c r="K3297" t="str">
        <f>_xlfn.XLOOKUP(D3297, dim_channels!A:A, dim_channels!C:C, "Not Found")</f>
        <v>OTA</v>
      </c>
      <c r="L3297" t="str">
        <f>_xlfn.XLOOKUP(D3297, dim_channels!A:A, dim_channels!B:B, "Not Found")</f>
        <v>Agoda</v>
      </c>
    </row>
    <row r="3298" spans="1:12" x14ac:dyDescent="0.2">
      <c r="A3298" s="2" t="s">
        <v>3734</v>
      </c>
      <c r="B3298" s="2" t="s">
        <v>78</v>
      </c>
      <c r="C3298" s="2" t="s">
        <v>463</v>
      </c>
      <c r="D3298" s="2" t="s">
        <v>64</v>
      </c>
      <c r="E3298" s="2" t="s">
        <v>34</v>
      </c>
      <c r="F3298" s="2">
        <v>10080.49</v>
      </c>
      <c r="G3298" s="2">
        <v>0</v>
      </c>
      <c r="H3298" s="2">
        <v>10080.49</v>
      </c>
      <c r="I3298" s="2" t="s">
        <v>29</v>
      </c>
      <c r="J3298" s="4">
        <v>1</v>
      </c>
      <c r="K3298" t="str">
        <f>_xlfn.XLOOKUP(D3298, dim_channels!A:A, dim_channels!C:C, "Not Found")</f>
        <v>Direct</v>
      </c>
      <c r="L3298" t="str">
        <f>_xlfn.XLOOKUP(D3298, dim_channels!A:A, dim_channels!B:B, "Not Found")</f>
        <v>Direct Website</v>
      </c>
    </row>
    <row r="3299" spans="1:12" x14ac:dyDescent="0.2">
      <c r="A3299" s="3" t="s">
        <v>3735</v>
      </c>
      <c r="B3299" s="3" t="s">
        <v>983</v>
      </c>
      <c r="C3299" s="3" t="s">
        <v>555</v>
      </c>
      <c r="D3299" s="3" t="s">
        <v>33</v>
      </c>
      <c r="E3299" s="3" t="s">
        <v>60</v>
      </c>
      <c r="F3299" s="3">
        <v>13333.48</v>
      </c>
      <c r="G3299" s="3">
        <v>0</v>
      </c>
      <c r="H3299" s="3">
        <v>13333.48</v>
      </c>
      <c r="I3299" s="3" t="s">
        <v>41</v>
      </c>
      <c r="J3299" s="5">
        <v>1</v>
      </c>
      <c r="K3299" t="str">
        <f>_xlfn.XLOOKUP(D3299, dim_channels!A:A, dim_channels!C:C, "Not Found")</f>
        <v>OTA</v>
      </c>
      <c r="L3299" t="str">
        <f>_xlfn.XLOOKUP(D3299, dim_channels!A:A, dim_channels!B:B, "Not Found")</f>
        <v>Booking.com</v>
      </c>
    </row>
    <row r="3300" spans="1:12" x14ac:dyDescent="0.2">
      <c r="A3300" s="2" t="s">
        <v>3736</v>
      </c>
      <c r="B3300" s="2" t="s">
        <v>501</v>
      </c>
      <c r="C3300" s="2" t="s">
        <v>113</v>
      </c>
      <c r="D3300" s="2" t="s">
        <v>27</v>
      </c>
      <c r="E3300" s="2" t="s">
        <v>34</v>
      </c>
      <c r="F3300" s="2">
        <v>8877.7900000000009</v>
      </c>
      <c r="G3300" s="2">
        <v>1598</v>
      </c>
      <c r="H3300" s="2">
        <v>7279.79</v>
      </c>
      <c r="I3300" s="2" t="s">
        <v>29</v>
      </c>
      <c r="J3300" s="4">
        <v>1.219511826577415</v>
      </c>
      <c r="K3300" t="str">
        <f>_xlfn.XLOOKUP(D3300, dim_channels!A:A, dim_channels!C:C, "Not Found")</f>
        <v>OTA</v>
      </c>
      <c r="L3300" t="str">
        <f>_xlfn.XLOOKUP(D3300, dim_channels!A:A, dim_channels!B:B, "Not Found")</f>
        <v>Expedia</v>
      </c>
    </row>
    <row r="3301" spans="1:12" x14ac:dyDescent="0.2">
      <c r="A3301" s="3" t="s">
        <v>3737</v>
      </c>
      <c r="B3301" s="3" t="s">
        <v>378</v>
      </c>
      <c r="C3301" s="3" t="s">
        <v>454</v>
      </c>
      <c r="D3301" s="3" t="s">
        <v>206</v>
      </c>
      <c r="E3301" s="3" t="s">
        <v>207</v>
      </c>
      <c r="F3301" s="3">
        <v>4083.48</v>
      </c>
      <c r="G3301" s="3">
        <v>0</v>
      </c>
      <c r="H3301" s="3">
        <v>4083.48</v>
      </c>
      <c r="I3301" s="3" t="s">
        <v>29</v>
      </c>
      <c r="J3301" s="5">
        <v>1</v>
      </c>
      <c r="K3301" t="str">
        <f>_xlfn.XLOOKUP(D3301, dim_channels!A:A, dim_channels!C:C, "Not Found")</f>
        <v>Direct</v>
      </c>
      <c r="L3301" t="str">
        <f>_xlfn.XLOOKUP(D3301, dim_channels!A:A, dim_channels!B:B, "Not Found")</f>
        <v>Walk-in</v>
      </c>
    </row>
    <row r="3302" spans="1:12" x14ac:dyDescent="0.2">
      <c r="A3302" s="2" t="s">
        <v>3738</v>
      </c>
      <c r="B3302" s="2" t="s">
        <v>824</v>
      </c>
      <c r="C3302" s="2" t="s">
        <v>534</v>
      </c>
      <c r="D3302" s="2" t="s">
        <v>45</v>
      </c>
      <c r="E3302" s="2" t="s">
        <v>89</v>
      </c>
      <c r="F3302" s="2">
        <v>6369.96</v>
      </c>
      <c r="G3302" s="2">
        <v>0</v>
      </c>
      <c r="H3302" s="2">
        <v>6369.96</v>
      </c>
      <c r="I3302" s="2" t="s">
        <v>41</v>
      </c>
      <c r="J3302" s="4">
        <v>1</v>
      </c>
      <c r="K3302" t="str">
        <f>_xlfn.XLOOKUP(D3302, dim_channels!A:A, dim_channels!C:C, "Not Found")</f>
        <v>Corporate</v>
      </c>
      <c r="L3302" t="str">
        <f>_xlfn.XLOOKUP(D3302, dim_channels!A:A, dim_channels!B:B, "Not Found")</f>
        <v>Corporate Direct</v>
      </c>
    </row>
    <row r="3303" spans="1:12" x14ac:dyDescent="0.2">
      <c r="A3303" s="3" t="s">
        <v>3739</v>
      </c>
      <c r="B3303" s="3" t="s">
        <v>291</v>
      </c>
      <c r="C3303" s="3" t="s">
        <v>386</v>
      </c>
      <c r="D3303" s="3" t="s">
        <v>52</v>
      </c>
      <c r="E3303" s="3" t="s">
        <v>60</v>
      </c>
      <c r="F3303" s="3">
        <v>11874.69</v>
      </c>
      <c r="G3303" s="3">
        <v>0</v>
      </c>
      <c r="H3303" s="3">
        <v>11874.69</v>
      </c>
      <c r="I3303" s="3" t="s">
        <v>29</v>
      </c>
      <c r="J3303" s="5">
        <v>1</v>
      </c>
      <c r="K3303" t="str">
        <f>_xlfn.XLOOKUP(D3303, dim_channels!A:A, dim_channels!C:C, "Not Found")</f>
        <v>OTA</v>
      </c>
      <c r="L3303" t="str">
        <f>_xlfn.XLOOKUP(D3303, dim_channels!A:A, dim_channels!B:B, "Not Found")</f>
        <v>Agoda</v>
      </c>
    </row>
    <row r="3304" spans="1:12" x14ac:dyDescent="0.2">
      <c r="A3304" s="2" t="s">
        <v>3740</v>
      </c>
      <c r="B3304" s="2" t="s">
        <v>283</v>
      </c>
      <c r="C3304" s="2" t="s">
        <v>283</v>
      </c>
      <c r="D3304" s="2" t="s">
        <v>52</v>
      </c>
      <c r="E3304" s="2" t="s">
        <v>34</v>
      </c>
      <c r="F3304" s="2">
        <v>8795.82</v>
      </c>
      <c r="G3304" s="2">
        <v>1055.5</v>
      </c>
      <c r="H3304" s="2">
        <v>7740.32</v>
      </c>
      <c r="I3304" s="2" t="s">
        <v>41</v>
      </c>
      <c r="J3304" s="4">
        <v>1.136363871261137</v>
      </c>
      <c r="K3304" t="str">
        <f>_xlfn.XLOOKUP(D3304, dim_channels!A:A, dim_channels!C:C, "Not Found")</f>
        <v>OTA</v>
      </c>
      <c r="L3304" t="str">
        <f>_xlfn.XLOOKUP(D3304, dim_channels!A:A, dim_channels!B:B, "Not Found")</f>
        <v>Agoda</v>
      </c>
    </row>
    <row r="3305" spans="1:12" x14ac:dyDescent="0.2">
      <c r="A3305" s="3" t="s">
        <v>3741</v>
      </c>
      <c r="B3305" s="3" t="s">
        <v>210</v>
      </c>
      <c r="C3305" s="3" t="s">
        <v>274</v>
      </c>
      <c r="D3305" s="3" t="s">
        <v>33</v>
      </c>
      <c r="E3305" s="3" t="s">
        <v>60</v>
      </c>
      <c r="F3305" s="3">
        <v>2697.31</v>
      </c>
      <c r="G3305" s="3">
        <v>0</v>
      </c>
      <c r="H3305" s="3">
        <v>2697.31</v>
      </c>
      <c r="I3305" s="3" t="s">
        <v>56</v>
      </c>
      <c r="J3305" s="5">
        <v>1</v>
      </c>
      <c r="K3305" t="str">
        <f>_xlfn.XLOOKUP(D3305, dim_channels!A:A, dim_channels!C:C, "Not Found")</f>
        <v>OTA</v>
      </c>
      <c r="L3305" t="str">
        <f>_xlfn.XLOOKUP(D3305, dim_channels!A:A, dim_channels!B:B, "Not Found")</f>
        <v>Booking.com</v>
      </c>
    </row>
    <row r="3306" spans="1:12" x14ac:dyDescent="0.2">
      <c r="A3306" s="2" t="s">
        <v>3742</v>
      </c>
      <c r="B3306" s="2" t="s">
        <v>212</v>
      </c>
      <c r="C3306" s="2" t="s">
        <v>403</v>
      </c>
      <c r="D3306" s="2" t="s">
        <v>27</v>
      </c>
      <c r="E3306" s="2" t="s">
        <v>34</v>
      </c>
      <c r="F3306" s="2">
        <v>8351.6299999999992</v>
      </c>
      <c r="G3306" s="2">
        <v>1503.29</v>
      </c>
      <c r="H3306" s="2">
        <v>6848.34</v>
      </c>
      <c r="I3306" s="2" t="s">
        <v>29</v>
      </c>
      <c r="J3306" s="4">
        <v>1.2195115896699049</v>
      </c>
      <c r="K3306" t="str">
        <f>_xlfn.XLOOKUP(D3306, dim_channels!A:A, dim_channels!C:C, "Not Found")</f>
        <v>OTA</v>
      </c>
      <c r="L3306" t="str">
        <f>_xlfn.XLOOKUP(D3306, dim_channels!A:A, dim_channels!B:B, "Not Found")</f>
        <v>Expedia</v>
      </c>
    </row>
    <row r="3307" spans="1:12" x14ac:dyDescent="0.2">
      <c r="A3307" s="3" t="s">
        <v>3743</v>
      </c>
      <c r="B3307" s="3" t="s">
        <v>269</v>
      </c>
      <c r="C3307" s="3" t="s">
        <v>371</v>
      </c>
      <c r="D3307" s="3" t="s">
        <v>169</v>
      </c>
      <c r="E3307" s="3" t="s">
        <v>46</v>
      </c>
      <c r="F3307" s="3">
        <v>8966.15</v>
      </c>
      <c r="G3307" s="3">
        <v>1793.23</v>
      </c>
      <c r="H3307" s="3">
        <v>7172.92</v>
      </c>
      <c r="I3307" s="3" t="s">
        <v>29</v>
      </c>
      <c r="J3307" s="5">
        <v>1.25</v>
      </c>
      <c r="K3307" t="str">
        <f>_xlfn.XLOOKUP(D3307, dim_channels!A:A, dim_channels!C:C, "Not Found")</f>
        <v>GDS</v>
      </c>
      <c r="L3307" t="str">
        <f>_xlfn.XLOOKUP(D3307, dim_channels!A:A, dim_channels!B:B, "Not Found")</f>
        <v>GDS (Amadeus)</v>
      </c>
    </row>
    <row r="3308" spans="1:12" x14ac:dyDescent="0.2">
      <c r="A3308" s="2" t="s">
        <v>3744</v>
      </c>
      <c r="B3308" s="2" t="s">
        <v>584</v>
      </c>
      <c r="C3308" s="2" t="s">
        <v>794</v>
      </c>
      <c r="D3308" s="2" t="s">
        <v>114</v>
      </c>
      <c r="E3308" s="2" t="s">
        <v>115</v>
      </c>
      <c r="F3308" s="2">
        <v>8248.68</v>
      </c>
      <c r="G3308" s="2">
        <v>824.87</v>
      </c>
      <c r="H3308" s="2">
        <v>7423.81</v>
      </c>
      <c r="I3308" s="2" t="s">
        <v>29</v>
      </c>
      <c r="J3308" s="4">
        <v>1.111111410448274</v>
      </c>
      <c r="K3308" t="str">
        <f>_xlfn.XLOOKUP(D3308, dim_channels!A:A, dim_channels!C:C, "Not Found")</f>
        <v>Offline</v>
      </c>
      <c r="L3308" t="str">
        <f>_xlfn.XLOOKUP(D3308, dim_channels!A:A, dim_channels!B:B, "Not Found")</f>
        <v>Travel Agency</v>
      </c>
    </row>
    <row r="3309" spans="1:12" x14ac:dyDescent="0.2">
      <c r="A3309" s="3" t="s">
        <v>3745</v>
      </c>
      <c r="B3309" s="3" t="s">
        <v>118</v>
      </c>
      <c r="C3309" s="3" t="s">
        <v>283</v>
      </c>
      <c r="D3309" s="3" t="s">
        <v>33</v>
      </c>
      <c r="E3309" s="3" t="s">
        <v>28</v>
      </c>
      <c r="F3309" s="3">
        <v>3885.11</v>
      </c>
      <c r="G3309" s="3">
        <v>582.77</v>
      </c>
      <c r="H3309" s="3">
        <v>3302.34</v>
      </c>
      <c r="I3309" s="3" t="s">
        <v>29</v>
      </c>
      <c r="J3309" s="5">
        <v>1.176471835122973</v>
      </c>
      <c r="K3309" t="str">
        <f>_xlfn.XLOOKUP(D3309, dim_channels!A:A, dim_channels!C:C, "Not Found")</f>
        <v>OTA</v>
      </c>
      <c r="L3309" t="str">
        <f>_xlfn.XLOOKUP(D3309, dim_channels!A:A, dim_channels!B:B, "Not Found")</f>
        <v>Booking.com</v>
      </c>
    </row>
    <row r="3310" spans="1:12" x14ac:dyDescent="0.2">
      <c r="A3310" s="2" t="s">
        <v>3746</v>
      </c>
      <c r="B3310" s="2" t="s">
        <v>463</v>
      </c>
      <c r="C3310" s="2" t="s">
        <v>317</v>
      </c>
      <c r="D3310" s="2" t="s">
        <v>206</v>
      </c>
      <c r="E3310" s="2" t="s">
        <v>207</v>
      </c>
      <c r="F3310" s="2">
        <v>6467.21</v>
      </c>
      <c r="G3310" s="2">
        <v>0</v>
      </c>
      <c r="H3310" s="2">
        <v>6467.21</v>
      </c>
      <c r="I3310" s="2" t="s">
        <v>29</v>
      </c>
      <c r="J3310" s="4">
        <v>1</v>
      </c>
      <c r="K3310" t="str">
        <f>_xlfn.XLOOKUP(D3310, dim_channels!A:A, dim_channels!C:C, "Not Found")</f>
        <v>Direct</v>
      </c>
      <c r="L3310" t="str">
        <f>_xlfn.XLOOKUP(D3310, dim_channels!A:A, dim_channels!B:B, "Not Found")</f>
        <v>Walk-in</v>
      </c>
    </row>
    <row r="3311" spans="1:12" x14ac:dyDescent="0.2">
      <c r="A3311" s="3" t="s">
        <v>3747</v>
      </c>
      <c r="B3311" s="3" t="s">
        <v>285</v>
      </c>
      <c r="C3311" s="3" t="s">
        <v>168</v>
      </c>
      <c r="D3311" s="3" t="s">
        <v>45</v>
      </c>
      <c r="E3311" s="3" t="s">
        <v>46</v>
      </c>
      <c r="F3311" s="3">
        <v>4138.76</v>
      </c>
      <c r="G3311" s="3">
        <v>206.94</v>
      </c>
      <c r="H3311" s="3">
        <v>3931.82</v>
      </c>
      <c r="I3311" s="3" t="s">
        <v>29</v>
      </c>
      <c r="J3311" s="5">
        <v>1.0526321143897741</v>
      </c>
      <c r="K3311" t="str">
        <f>_xlfn.XLOOKUP(D3311, dim_channels!A:A, dim_channels!C:C, "Not Found")</f>
        <v>Corporate</v>
      </c>
      <c r="L3311" t="str">
        <f>_xlfn.XLOOKUP(D3311, dim_channels!A:A, dim_channels!B:B, "Not Found")</f>
        <v>Corporate Direct</v>
      </c>
    </row>
    <row r="3312" spans="1:12" x14ac:dyDescent="0.2">
      <c r="A3312" s="2" t="s">
        <v>3748</v>
      </c>
      <c r="B3312" s="2" t="s">
        <v>294</v>
      </c>
      <c r="C3312" s="2" t="s">
        <v>516</v>
      </c>
      <c r="D3312" s="2" t="s">
        <v>33</v>
      </c>
      <c r="E3312" s="2" t="s">
        <v>60</v>
      </c>
      <c r="F3312" s="2">
        <v>4427.5200000000004</v>
      </c>
      <c r="G3312" s="2">
        <v>0</v>
      </c>
      <c r="H3312" s="2">
        <v>4427.5200000000004</v>
      </c>
      <c r="I3312" s="2" t="s">
        <v>41</v>
      </c>
      <c r="J3312" s="4">
        <v>1</v>
      </c>
      <c r="K3312" t="str">
        <f>_xlfn.XLOOKUP(D3312, dim_channels!A:A, dim_channels!C:C, "Not Found")</f>
        <v>OTA</v>
      </c>
      <c r="L3312" t="str">
        <f>_xlfn.XLOOKUP(D3312, dim_channels!A:A, dim_channels!B:B, "Not Found")</f>
        <v>Booking.com</v>
      </c>
    </row>
    <row r="3313" spans="1:12" x14ac:dyDescent="0.2">
      <c r="A3313" s="3" t="s">
        <v>3749</v>
      </c>
      <c r="B3313" s="3" t="s">
        <v>176</v>
      </c>
      <c r="C3313" s="3" t="s">
        <v>110</v>
      </c>
      <c r="D3313" s="3" t="s">
        <v>45</v>
      </c>
      <c r="E3313" s="3" t="s">
        <v>46</v>
      </c>
      <c r="F3313" s="3">
        <v>3183.4</v>
      </c>
      <c r="G3313" s="3">
        <v>159.16999999999999</v>
      </c>
      <c r="H3313" s="3">
        <v>3024.23</v>
      </c>
      <c r="I3313" s="3" t="s">
        <v>29</v>
      </c>
      <c r="J3313" s="5">
        <v>1.0526315789473679</v>
      </c>
      <c r="K3313" t="str">
        <f>_xlfn.XLOOKUP(D3313, dim_channels!A:A, dim_channels!C:C, "Not Found")</f>
        <v>Corporate</v>
      </c>
      <c r="L3313" t="str">
        <f>_xlfn.XLOOKUP(D3313, dim_channels!A:A, dim_channels!B:B, "Not Found")</f>
        <v>Corporate Direct</v>
      </c>
    </row>
    <row r="3314" spans="1:12" x14ac:dyDescent="0.2">
      <c r="A3314" s="2" t="s">
        <v>3750</v>
      </c>
      <c r="B3314" s="2" t="s">
        <v>626</v>
      </c>
      <c r="C3314" s="2" t="s">
        <v>626</v>
      </c>
      <c r="D3314" s="2" t="s">
        <v>27</v>
      </c>
      <c r="E3314" s="2" t="s">
        <v>60</v>
      </c>
      <c r="F3314" s="2">
        <v>10729.98</v>
      </c>
      <c r="G3314" s="2">
        <v>0</v>
      </c>
      <c r="H3314" s="2">
        <v>10729.98</v>
      </c>
      <c r="I3314" s="2" t="s">
        <v>29</v>
      </c>
      <c r="J3314" s="4">
        <v>1</v>
      </c>
      <c r="K3314" t="str">
        <f>_xlfn.XLOOKUP(D3314, dim_channels!A:A, dim_channels!C:C, "Not Found")</f>
        <v>OTA</v>
      </c>
      <c r="L3314" t="str">
        <f>_xlfn.XLOOKUP(D3314, dim_channels!A:A, dim_channels!B:B, "Not Found")</f>
        <v>Expedia</v>
      </c>
    </row>
    <row r="3315" spans="1:12" x14ac:dyDescent="0.2">
      <c r="A3315" s="3" t="s">
        <v>3751</v>
      </c>
      <c r="B3315" s="3" t="s">
        <v>1110</v>
      </c>
      <c r="C3315" s="3" t="s">
        <v>1278</v>
      </c>
      <c r="D3315" s="3" t="s">
        <v>45</v>
      </c>
      <c r="E3315" s="3" t="s">
        <v>46</v>
      </c>
      <c r="F3315" s="3">
        <v>6697.68</v>
      </c>
      <c r="G3315" s="3">
        <v>334.88</v>
      </c>
      <c r="H3315" s="3">
        <v>6362.8</v>
      </c>
      <c r="I3315" s="3" t="s">
        <v>29</v>
      </c>
      <c r="J3315" s="5">
        <v>1.0526309172062609</v>
      </c>
      <c r="K3315" t="str">
        <f>_xlfn.XLOOKUP(D3315, dim_channels!A:A, dim_channels!C:C, "Not Found")</f>
        <v>Corporate</v>
      </c>
      <c r="L3315" t="str">
        <f>_xlfn.XLOOKUP(D3315, dim_channels!A:A, dim_channels!B:B, "Not Found")</f>
        <v>Corporate Direct</v>
      </c>
    </row>
    <row r="3316" spans="1:12" x14ac:dyDescent="0.2">
      <c r="A3316" s="2" t="s">
        <v>3752</v>
      </c>
      <c r="B3316" s="2" t="s">
        <v>98</v>
      </c>
      <c r="C3316" s="2" t="s">
        <v>548</v>
      </c>
      <c r="D3316" s="2" t="s">
        <v>64</v>
      </c>
      <c r="E3316" s="2" t="s">
        <v>28</v>
      </c>
      <c r="F3316" s="2">
        <v>18604.080000000002</v>
      </c>
      <c r="G3316" s="2">
        <v>0</v>
      </c>
      <c r="H3316" s="2">
        <v>18604.080000000002</v>
      </c>
      <c r="I3316" s="2" t="s">
        <v>29</v>
      </c>
      <c r="J3316" s="4">
        <v>1</v>
      </c>
      <c r="K3316" t="str">
        <f>_xlfn.XLOOKUP(D3316, dim_channels!A:A, dim_channels!C:C, "Not Found")</f>
        <v>Direct</v>
      </c>
      <c r="L3316" t="str">
        <f>_xlfn.XLOOKUP(D3316, dim_channels!A:A, dim_channels!B:B, "Not Found")</f>
        <v>Direct Website</v>
      </c>
    </row>
    <row r="3317" spans="1:12" x14ac:dyDescent="0.2">
      <c r="A3317" s="3" t="s">
        <v>3753</v>
      </c>
      <c r="B3317" s="3" t="s">
        <v>136</v>
      </c>
      <c r="C3317" s="3" t="s">
        <v>618</v>
      </c>
      <c r="D3317" s="3" t="s">
        <v>114</v>
      </c>
      <c r="E3317" s="3" t="s">
        <v>46</v>
      </c>
      <c r="F3317" s="3">
        <v>10472.32</v>
      </c>
      <c r="G3317" s="3">
        <v>1047.23</v>
      </c>
      <c r="H3317" s="3">
        <v>9425.09</v>
      </c>
      <c r="I3317" s="3" t="s">
        <v>29</v>
      </c>
      <c r="J3317" s="5">
        <v>1.1111108753338159</v>
      </c>
      <c r="K3317" t="str">
        <f>_xlfn.XLOOKUP(D3317, dim_channels!A:A, dim_channels!C:C, "Not Found")</f>
        <v>Offline</v>
      </c>
      <c r="L3317" t="str">
        <f>_xlfn.XLOOKUP(D3317, dim_channels!A:A, dim_channels!B:B, "Not Found")</f>
        <v>Travel Agency</v>
      </c>
    </row>
    <row r="3318" spans="1:12" x14ac:dyDescent="0.2">
      <c r="A3318" s="2" t="s">
        <v>3754</v>
      </c>
      <c r="B3318" s="2" t="s">
        <v>702</v>
      </c>
      <c r="C3318" s="2" t="s">
        <v>403</v>
      </c>
      <c r="D3318" s="2" t="s">
        <v>33</v>
      </c>
      <c r="E3318" s="2" t="s">
        <v>28</v>
      </c>
      <c r="F3318" s="2">
        <v>5140.45</v>
      </c>
      <c r="G3318" s="2">
        <v>771.07</v>
      </c>
      <c r="H3318" s="2">
        <v>4369.38</v>
      </c>
      <c r="I3318" s="2" t="s">
        <v>29</v>
      </c>
      <c r="J3318" s="4">
        <v>1.1764712613688899</v>
      </c>
      <c r="K3318" t="str">
        <f>_xlfn.XLOOKUP(D3318, dim_channels!A:A, dim_channels!C:C, "Not Found")</f>
        <v>OTA</v>
      </c>
      <c r="L3318" t="str">
        <f>_xlfn.XLOOKUP(D3318, dim_channels!A:A, dim_channels!B:B, "Not Found")</f>
        <v>Booking.com</v>
      </c>
    </row>
    <row r="3319" spans="1:12" x14ac:dyDescent="0.2">
      <c r="A3319" s="3" t="s">
        <v>3755</v>
      </c>
      <c r="B3319" s="3" t="s">
        <v>242</v>
      </c>
      <c r="C3319" s="3" t="s">
        <v>452</v>
      </c>
      <c r="D3319" s="3" t="s">
        <v>169</v>
      </c>
      <c r="E3319" s="3" t="s">
        <v>34</v>
      </c>
      <c r="F3319" s="3">
        <v>3096.59</v>
      </c>
      <c r="G3319" s="3">
        <v>619.32000000000005</v>
      </c>
      <c r="H3319" s="3">
        <v>2477.27</v>
      </c>
      <c r="I3319" s="3" t="s">
        <v>41</v>
      </c>
      <c r="J3319" s="5">
        <v>1.250001009175423</v>
      </c>
      <c r="K3319" t="str">
        <f>_xlfn.XLOOKUP(D3319, dim_channels!A:A, dim_channels!C:C, "Not Found")</f>
        <v>GDS</v>
      </c>
      <c r="L3319" t="str">
        <f>_xlfn.XLOOKUP(D3319, dim_channels!A:A, dim_channels!B:B, "Not Found")</f>
        <v>GDS (Amadeus)</v>
      </c>
    </row>
    <row r="3320" spans="1:12" x14ac:dyDescent="0.2">
      <c r="A3320" s="2" t="s">
        <v>3756</v>
      </c>
      <c r="B3320" s="2" t="s">
        <v>318</v>
      </c>
      <c r="C3320" s="2" t="s">
        <v>324</v>
      </c>
      <c r="D3320" s="2" t="s">
        <v>64</v>
      </c>
      <c r="E3320" s="2" t="s">
        <v>115</v>
      </c>
      <c r="F3320" s="2">
        <v>6462.42</v>
      </c>
      <c r="G3320" s="2">
        <v>0</v>
      </c>
      <c r="H3320" s="2">
        <v>6462.42</v>
      </c>
      <c r="I3320" s="2" t="s">
        <v>56</v>
      </c>
      <c r="J3320" s="4">
        <v>1</v>
      </c>
      <c r="K3320" t="str">
        <f>_xlfn.XLOOKUP(D3320, dim_channels!A:A, dim_channels!C:C, "Not Found")</f>
        <v>Direct</v>
      </c>
      <c r="L3320" t="str">
        <f>_xlfn.XLOOKUP(D3320, dim_channels!A:A, dim_channels!B:B, "Not Found")</f>
        <v>Direct Website</v>
      </c>
    </row>
    <row r="3321" spans="1:12" x14ac:dyDescent="0.2">
      <c r="A3321" s="3" t="s">
        <v>3757</v>
      </c>
      <c r="B3321" s="3" t="s">
        <v>241</v>
      </c>
      <c r="C3321" s="3" t="s">
        <v>543</v>
      </c>
      <c r="D3321" s="3" t="s">
        <v>27</v>
      </c>
      <c r="E3321" s="3" t="s">
        <v>60</v>
      </c>
      <c r="F3321" s="3">
        <v>3424.38</v>
      </c>
      <c r="G3321" s="3">
        <v>0</v>
      </c>
      <c r="H3321" s="3">
        <v>3424.38</v>
      </c>
      <c r="I3321" s="3" t="s">
        <v>41</v>
      </c>
      <c r="J3321" s="5">
        <v>1</v>
      </c>
      <c r="K3321" t="str">
        <f>_xlfn.XLOOKUP(D3321, dim_channels!A:A, dim_channels!C:C, "Not Found")</f>
        <v>OTA</v>
      </c>
      <c r="L3321" t="str">
        <f>_xlfn.XLOOKUP(D3321, dim_channels!A:A, dim_channels!B:B, "Not Found")</f>
        <v>Expedia</v>
      </c>
    </row>
    <row r="3322" spans="1:12" x14ac:dyDescent="0.2">
      <c r="A3322" s="2" t="s">
        <v>3758</v>
      </c>
      <c r="B3322" s="2" t="s">
        <v>135</v>
      </c>
      <c r="C3322" s="2" t="s">
        <v>307</v>
      </c>
      <c r="D3322" s="2" t="s">
        <v>27</v>
      </c>
      <c r="E3322" s="2" t="s">
        <v>28</v>
      </c>
      <c r="F3322" s="2">
        <v>6379.43</v>
      </c>
      <c r="G3322" s="2">
        <v>1148.3</v>
      </c>
      <c r="H3322" s="2">
        <v>5231.13</v>
      </c>
      <c r="I3322" s="2" t="s">
        <v>29</v>
      </c>
      <c r="J3322" s="4">
        <v>1.2195128012494429</v>
      </c>
      <c r="K3322" t="str">
        <f>_xlfn.XLOOKUP(D3322, dim_channels!A:A, dim_channels!C:C, "Not Found")</f>
        <v>OTA</v>
      </c>
      <c r="L3322" t="str">
        <f>_xlfn.XLOOKUP(D3322, dim_channels!A:A, dim_channels!B:B, "Not Found")</f>
        <v>Expedia</v>
      </c>
    </row>
    <row r="3323" spans="1:12" x14ac:dyDescent="0.2">
      <c r="A3323" s="3" t="s">
        <v>3759</v>
      </c>
      <c r="B3323" s="3" t="s">
        <v>949</v>
      </c>
      <c r="C3323" s="3" t="s">
        <v>351</v>
      </c>
      <c r="D3323" s="3" t="s">
        <v>64</v>
      </c>
      <c r="E3323" s="3" t="s">
        <v>115</v>
      </c>
      <c r="F3323" s="3">
        <v>21619.599999999999</v>
      </c>
      <c r="G3323" s="3">
        <v>0</v>
      </c>
      <c r="H3323" s="3">
        <v>21619.599999999999</v>
      </c>
      <c r="I3323" s="3" t="s">
        <v>29</v>
      </c>
      <c r="J3323" s="5">
        <v>1</v>
      </c>
      <c r="K3323" t="str">
        <f>_xlfn.XLOOKUP(D3323, dim_channels!A:A, dim_channels!C:C, "Not Found")</f>
        <v>Direct</v>
      </c>
      <c r="L3323" t="str">
        <f>_xlfn.XLOOKUP(D3323, dim_channels!A:A, dim_channels!B:B, "Not Found")</f>
        <v>Direct Website</v>
      </c>
    </row>
    <row r="3324" spans="1:12" x14ac:dyDescent="0.2">
      <c r="A3324" s="2" t="s">
        <v>3760</v>
      </c>
      <c r="B3324" s="2" t="s">
        <v>209</v>
      </c>
      <c r="C3324" s="2" t="s">
        <v>343</v>
      </c>
      <c r="D3324" s="2" t="s">
        <v>64</v>
      </c>
      <c r="E3324" s="2" t="s">
        <v>34</v>
      </c>
      <c r="F3324" s="2">
        <v>6327.88</v>
      </c>
      <c r="G3324" s="2">
        <v>0</v>
      </c>
      <c r="H3324" s="2">
        <v>6327.88</v>
      </c>
      <c r="I3324" s="2" t="s">
        <v>41</v>
      </c>
      <c r="J3324" s="4">
        <v>1</v>
      </c>
      <c r="K3324" t="str">
        <f>_xlfn.XLOOKUP(D3324, dim_channels!A:A, dim_channels!C:C, "Not Found")</f>
        <v>Direct</v>
      </c>
      <c r="L3324" t="str">
        <f>_xlfn.XLOOKUP(D3324, dim_channels!A:A, dim_channels!B:B, "Not Found")</f>
        <v>Direct Website</v>
      </c>
    </row>
    <row r="3325" spans="1:12" x14ac:dyDescent="0.2">
      <c r="A3325" s="3" t="s">
        <v>3761</v>
      </c>
      <c r="B3325" s="3" t="s">
        <v>702</v>
      </c>
      <c r="C3325" s="3" t="s">
        <v>147</v>
      </c>
      <c r="D3325" s="3" t="s">
        <v>45</v>
      </c>
      <c r="E3325" s="3" t="s">
        <v>46</v>
      </c>
      <c r="F3325" s="3">
        <v>6153.62</v>
      </c>
      <c r="G3325" s="3">
        <v>307.68</v>
      </c>
      <c r="H3325" s="3">
        <v>5845.94</v>
      </c>
      <c r="I3325" s="3" t="s">
        <v>56</v>
      </c>
      <c r="J3325" s="5">
        <v>1.0526313988853799</v>
      </c>
      <c r="K3325" t="str">
        <f>_xlfn.XLOOKUP(D3325, dim_channels!A:A, dim_channels!C:C, "Not Found")</f>
        <v>Corporate</v>
      </c>
      <c r="L3325" t="str">
        <f>_xlfn.XLOOKUP(D3325, dim_channels!A:A, dim_channels!B:B, "Not Found")</f>
        <v>Corporate Direct</v>
      </c>
    </row>
    <row r="3326" spans="1:12" x14ac:dyDescent="0.2">
      <c r="A3326" s="2" t="s">
        <v>3762</v>
      </c>
      <c r="B3326" s="2" t="s">
        <v>236</v>
      </c>
      <c r="C3326" s="2" t="s">
        <v>190</v>
      </c>
      <c r="D3326" s="2" t="s">
        <v>33</v>
      </c>
      <c r="E3326" s="2" t="s">
        <v>34</v>
      </c>
      <c r="F3326" s="2">
        <v>12447.25</v>
      </c>
      <c r="G3326" s="2">
        <v>1867.09</v>
      </c>
      <c r="H3326" s="2">
        <v>10580.16</v>
      </c>
      <c r="I3326" s="2" t="s">
        <v>29</v>
      </c>
      <c r="J3326" s="4">
        <v>1.176470866225086</v>
      </c>
      <c r="K3326" t="str">
        <f>_xlfn.XLOOKUP(D3326, dim_channels!A:A, dim_channels!C:C, "Not Found")</f>
        <v>OTA</v>
      </c>
      <c r="L3326" t="str">
        <f>_xlfn.XLOOKUP(D3326, dim_channels!A:A, dim_channels!B:B, "Not Found")</f>
        <v>Booking.com</v>
      </c>
    </row>
    <row r="3327" spans="1:12" x14ac:dyDescent="0.2">
      <c r="A3327" s="3" t="s">
        <v>3763</v>
      </c>
      <c r="B3327" s="3" t="s">
        <v>113</v>
      </c>
      <c r="C3327" s="3" t="s">
        <v>343</v>
      </c>
      <c r="D3327" s="3" t="s">
        <v>114</v>
      </c>
      <c r="E3327" s="3" t="s">
        <v>115</v>
      </c>
      <c r="F3327" s="3">
        <v>2972.56</v>
      </c>
      <c r="G3327" s="3">
        <v>297.26</v>
      </c>
      <c r="H3327" s="3">
        <v>2675.3</v>
      </c>
      <c r="I3327" s="3" t="s">
        <v>29</v>
      </c>
      <c r="J3327" s="5">
        <v>1.111112772399357</v>
      </c>
      <c r="K3327" t="str">
        <f>_xlfn.XLOOKUP(D3327, dim_channels!A:A, dim_channels!C:C, "Not Found")</f>
        <v>Offline</v>
      </c>
      <c r="L3327" t="str">
        <f>_xlfn.XLOOKUP(D3327, dim_channels!A:A, dim_channels!B:B, "Not Found")</f>
        <v>Travel Agency</v>
      </c>
    </row>
    <row r="3328" spans="1:12" x14ac:dyDescent="0.2">
      <c r="A3328" s="2" t="s">
        <v>3764</v>
      </c>
      <c r="B3328" s="2" t="s">
        <v>813</v>
      </c>
      <c r="C3328" s="2" t="s">
        <v>269</v>
      </c>
      <c r="D3328" s="2" t="s">
        <v>52</v>
      </c>
      <c r="E3328" s="2" t="s">
        <v>34</v>
      </c>
      <c r="F3328" s="2">
        <v>8056.54</v>
      </c>
      <c r="G3328" s="2">
        <v>966.78</v>
      </c>
      <c r="H3328" s="2">
        <v>7089.76</v>
      </c>
      <c r="I3328" s="2" t="s">
        <v>29</v>
      </c>
      <c r="J3328" s="4">
        <v>1.136362867008192</v>
      </c>
      <c r="K3328" t="str">
        <f>_xlfn.XLOOKUP(D3328, dim_channels!A:A, dim_channels!C:C, "Not Found")</f>
        <v>OTA</v>
      </c>
      <c r="L3328" t="str">
        <f>_xlfn.XLOOKUP(D3328, dim_channels!A:A, dim_channels!B:B, "Not Found")</f>
        <v>Agoda</v>
      </c>
    </row>
    <row r="3329" spans="1:12" x14ac:dyDescent="0.2">
      <c r="A3329" s="3" t="s">
        <v>3765</v>
      </c>
      <c r="B3329" s="3" t="s">
        <v>642</v>
      </c>
      <c r="C3329" s="3" t="s">
        <v>487</v>
      </c>
      <c r="D3329" s="3" t="s">
        <v>27</v>
      </c>
      <c r="E3329" s="3" t="s">
        <v>34</v>
      </c>
      <c r="F3329" s="3">
        <v>9569.68</v>
      </c>
      <c r="G3329" s="3">
        <v>1722.54</v>
      </c>
      <c r="H3329" s="3">
        <v>7847.14</v>
      </c>
      <c r="I3329" s="3" t="s">
        <v>29</v>
      </c>
      <c r="J3329" s="5">
        <v>1.2195118221415699</v>
      </c>
      <c r="K3329" t="str">
        <f>_xlfn.XLOOKUP(D3329, dim_channels!A:A, dim_channels!C:C, "Not Found")</f>
        <v>OTA</v>
      </c>
      <c r="L3329" t="str">
        <f>_xlfn.XLOOKUP(D3329, dim_channels!A:A, dim_channels!B:B, "Not Found")</f>
        <v>Expedia</v>
      </c>
    </row>
    <row r="3330" spans="1:12" x14ac:dyDescent="0.2">
      <c r="A3330" s="2" t="s">
        <v>3766</v>
      </c>
      <c r="B3330" s="2" t="s">
        <v>405</v>
      </c>
      <c r="C3330" s="2" t="s">
        <v>1348</v>
      </c>
      <c r="D3330" s="2" t="s">
        <v>206</v>
      </c>
      <c r="E3330" s="2" t="s">
        <v>207</v>
      </c>
      <c r="F3330" s="2">
        <v>4957.6899999999996</v>
      </c>
      <c r="G3330" s="2">
        <v>0</v>
      </c>
      <c r="H3330" s="2">
        <v>4957.6899999999996</v>
      </c>
      <c r="I3330" s="2" t="s">
        <v>29</v>
      </c>
      <c r="J3330" s="4">
        <v>1</v>
      </c>
      <c r="K3330" t="str">
        <f>_xlfn.XLOOKUP(D3330, dim_channels!A:A, dim_channels!C:C, "Not Found")</f>
        <v>Direct</v>
      </c>
      <c r="L3330" t="str">
        <f>_xlfn.XLOOKUP(D3330, dim_channels!A:A, dim_channels!B:B, "Not Found")</f>
        <v>Walk-in</v>
      </c>
    </row>
    <row r="3331" spans="1:12" x14ac:dyDescent="0.2">
      <c r="A3331" s="3" t="s">
        <v>3767</v>
      </c>
      <c r="B3331" s="3" t="s">
        <v>546</v>
      </c>
      <c r="C3331" s="3" t="s">
        <v>482</v>
      </c>
      <c r="D3331" s="3" t="s">
        <v>169</v>
      </c>
      <c r="E3331" s="3" t="s">
        <v>34</v>
      </c>
      <c r="F3331" s="3">
        <v>7103.71</v>
      </c>
      <c r="G3331" s="3">
        <v>1420.74</v>
      </c>
      <c r="H3331" s="3">
        <v>5682.97</v>
      </c>
      <c r="I3331" s="3" t="s">
        <v>56</v>
      </c>
      <c r="J3331" s="5">
        <v>1.2499995600891789</v>
      </c>
      <c r="K3331" t="str">
        <f>_xlfn.XLOOKUP(D3331, dim_channels!A:A, dim_channels!C:C, "Not Found")</f>
        <v>GDS</v>
      </c>
      <c r="L3331" t="str">
        <f>_xlfn.XLOOKUP(D3331, dim_channels!A:A, dim_channels!B:B, "Not Found")</f>
        <v>GDS (Amadeus)</v>
      </c>
    </row>
    <row r="3332" spans="1:12" x14ac:dyDescent="0.2">
      <c r="A3332" s="2" t="s">
        <v>3768</v>
      </c>
      <c r="B3332" s="2" t="s">
        <v>285</v>
      </c>
      <c r="C3332" s="2" t="s">
        <v>351</v>
      </c>
      <c r="D3332" s="2" t="s">
        <v>33</v>
      </c>
      <c r="E3332" s="2" t="s">
        <v>60</v>
      </c>
      <c r="F3332" s="2">
        <v>5513.55</v>
      </c>
      <c r="G3332" s="2">
        <v>0</v>
      </c>
      <c r="H3332" s="2">
        <v>5513.55</v>
      </c>
      <c r="I3332" s="2" t="s">
        <v>29</v>
      </c>
      <c r="J3332" s="4">
        <v>1</v>
      </c>
      <c r="K3332" t="str">
        <f>_xlfn.XLOOKUP(D3332, dim_channels!A:A, dim_channels!C:C, "Not Found")</f>
        <v>OTA</v>
      </c>
      <c r="L3332" t="str">
        <f>_xlfn.XLOOKUP(D3332, dim_channels!A:A, dim_channels!B:B, "Not Found")</f>
        <v>Booking.com</v>
      </c>
    </row>
    <row r="3333" spans="1:12" x14ac:dyDescent="0.2">
      <c r="A3333" s="3" t="s">
        <v>3769</v>
      </c>
      <c r="B3333" s="3" t="s">
        <v>666</v>
      </c>
      <c r="C3333" s="3" t="s">
        <v>168</v>
      </c>
      <c r="D3333" s="3" t="s">
        <v>33</v>
      </c>
      <c r="E3333" s="3" t="s">
        <v>34</v>
      </c>
      <c r="F3333" s="3">
        <v>8834.4599999999991</v>
      </c>
      <c r="G3333" s="3">
        <v>1325.17</v>
      </c>
      <c r="H3333" s="3">
        <v>7509.29</v>
      </c>
      <c r="I3333" s="3" t="s">
        <v>41</v>
      </c>
      <c r="J3333" s="5">
        <v>1.1764707449039791</v>
      </c>
      <c r="K3333" t="str">
        <f>_xlfn.XLOOKUP(D3333, dim_channels!A:A, dim_channels!C:C, "Not Found")</f>
        <v>OTA</v>
      </c>
      <c r="L3333" t="str">
        <f>_xlfn.XLOOKUP(D3333, dim_channels!A:A, dim_channels!B:B, "Not Found")</f>
        <v>Booking.com</v>
      </c>
    </row>
    <row r="3334" spans="1:12" x14ac:dyDescent="0.2">
      <c r="A3334" s="2" t="s">
        <v>3770</v>
      </c>
      <c r="B3334" s="2" t="s">
        <v>437</v>
      </c>
      <c r="C3334" s="2" t="s">
        <v>44</v>
      </c>
      <c r="D3334" s="2" t="s">
        <v>64</v>
      </c>
      <c r="E3334" s="2" t="s">
        <v>115</v>
      </c>
      <c r="F3334" s="2">
        <v>8364.2900000000009</v>
      </c>
      <c r="G3334" s="2">
        <v>0</v>
      </c>
      <c r="H3334" s="2">
        <v>8364.2900000000009</v>
      </c>
      <c r="I3334" s="2" t="s">
        <v>41</v>
      </c>
      <c r="J3334" s="4">
        <v>1</v>
      </c>
      <c r="K3334" t="str">
        <f>_xlfn.XLOOKUP(D3334, dim_channels!A:A, dim_channels!C:C, "Not Found")</f>
        <v>Direct</v>
      </c>
      <c r="L3334" t="str">
        <f>_xlfn.XLOOKUP(D3334, dim_channels!A:A, dim_channels!B:B, "Not Found")</f>
        <v>Direct Website</v>
      </c>
    </row>
    <row r="3335" spans="1:12" x14ac:dyDescent="0.2">
      <c r="A3335" s="3" t="s">
        <v>3771</v>
      </c>
      <c r="B3335" s="3" t="s">
        <v>63</v>
      </c>
      <c r="C3335" s="3" t="s">
        <v>1101</v>
      </c>
      <c r="D3335" s="3" t="s">
        <v>52</v>
      </c>
      <c r="E3335" s="3" t="s">
        <v>34</v>
      </c>
      <c r="F3335" s="3">
        <v>5547.49</v>
      </c>
      <c r="G3335" s="3">
        <v>665.7</v>
      </c>
      <c r="H3335" s="3">
        <v>4881.79</v>
      </c>
      <c r="I3335" s="3" t="s">
        <v>29</v>
      </c>
      <c r="J3335" s="5">
        <v>1.136363915694858</v>
      </c>
      <c r="K3335" t="str">
        <f>_xlfn.XLOOKUP(D3335, dim_channels!A:A, dim_channels!C:C, "Not Found")</f>
        <v>OTA</v>
      </c>
      <c r="L3335" t="str">
        <f>_xlfn.XLOOKUP(D3335, dim_channels!A:A, dim_channels!B:B, "Not Found")</f>
        <v>Agoda</v>
      </c>
    </row>
    <row r="3336" spans="1:12" x14ac:dyDescent="0.2">
      <c r="A3336" s="2" t="s">
        <v>3772</v>
      </c>
      <c r="B3336" s="2" t="s">
        <v>685</v>
      </c>
      <c r="C3336" s="2" t="s">
        <v>1035</v>
      </c>
      <c r="D3336" s="2" t="s">
        <v>33</v>
      </c>
      <c r="E3336" s="2" t="s">
        <v>60</v>
      </c>
      <c r="F3336" s="2">
        <v>12824.67</v>
      </c>
      <c r="G3336" s="2">
        <v>0</v>
      </c>
      <c r="H3336" s="2">
        <v>12824.67</v>
      </c>
      <c r="I3336" s="2" t="s">
        <v>41</v>
      </c>
      <c r="J3336" s="4">
        <v>1</v>
      </c>
      <c r="K3336" t="str">
        <f>_xlfn.XLOOKUP(D3336, dim_channels!A:A, dim_channels!C:C, "Not Found")</f>
        <v>OTA</v>
      </c>
      <c r="L3336" t="str">
        <f>_xlfn.XLOOKUP(D3336, dim_channels!A:A, dim_channels!B:B, "Not Found")</f>
        <v>Booking.com</v>
      </c>
    </row>
    <row r="3337" spans="1:12" x14ac:dyDescent="0.2">
      <c r="A3337" s="3" t="s">
        <v>3773</v>
      </c>
      <c r="B3337" s="3" t="s">
        <v>590</v>
      </c>
      <c r="C3337" s="3" t="s">
        <v>165</v>
      </c>
      <c r="D3337" s="3" t="s">
        <v>52</v>
      </c>
      <c r="E3337" s="3" t="s">
        <v>60</v>
      </c>
      <c r="F3337" s="3">
        <v>7604.02</v>
      </c>
      <c r="G3337" s="3">
        <v>0</v>
      </c>
      <c r="H3337" s="3">
        <v>7604.02</v>
      </c>
      <c r="I3337" s="3" t="s">
        <v>56</v>
      </c>
      <c r="J3337" s="5">
        <v>1</v>
      </c>
      <c r="K3337" t="str">
        <f>_xlfn.XLOOKUP(D3337, dim_channels!A:A, dim_channels!C:C, "Not Found")</f>
        <v>OTA</v>
      </c>
      <c r="L3337" t="str">
        <f>_xlfn.XLOOKUP(D3337, dim_channels!A:A, dim_channels!B:B, "Not Found")</f>
        <v>Agoda</v>
      </c>
    </row>
    <row r="3338" spans="1:12" x14ac:dyDescent="0.2">
      <c r="A3338" s="2" t="s">
        <v>3774</v>
      </c>
      <c r="B3338" s="2" t="s">
        <v>380</v>
      </c>
      <c r="C3338" s="2" t="s">
        <v>452</v>
      </c>
      <c r="D3338" s="2" t="s">
        <v>52</v>
      </c>
      <c r="E3338" s="2" t="s">
        <v>60</v>
      </c>
      <c r="F3338" s="2">
        <v>7710.14</v>
      </c>
      <c r="G3338" s="2">
        <v>0</v>
      </c>
      <c r="H3338" s="2">
        <v>7710.14</v>
      </c>
      <c r="I3338" s="2" t="s">
        <v>29</v>
      </c>
      <c r="J3338" s="4">
        <v>1</v>
      </c>
      <c r="K3338" t="str">
        <f>_xlfn.XLOOKUP(D3338, dim_channels!A:A, dim_channels!C:C, "Not Found")</f>
        <v>OTA</v>
      </c>
      <c r="L3338" t="str">
        <f>_xlfn.XLOOKUP(D3338, dim_channels!A:A, dim_channels!B:B, "Not Found")</f>
        <v>Agoda</v>
      </c>
    </row>
    <row r="3339" spans="1:12" x14ac:dyDescent="0.2">
      <c r="A3339" s="3" t="s">
        <v>3775</v>
      </c>
      <c r="B3339" s="3" t="s">
        <v>573</v>
      </c>
      <c r="C3339" s="3" t="s">
        <v>649</v>
      </c>
      <c r="D3339" s="3" t="s">
        <v>45</v>
      </c>
      <c r="E3339" s="3" t="s">
        <v>46</v>
      </c>
      <c r="F3339" s="3">
        <v>2635.83</v>
      </c>
      <c r="G3339" s="3">
        <v>131.79</v>
      </c>
      <c r="H3339" s="3">
        <v>2504.04</v>
      </c>
      <c r="I3339" s="3" t="s">
        <v>29</v>
      </c>
      <c r="J3339" s="5">
        <v>1.0526309483874059</v>
      </c>
      <c r="K3339" t="str">
        <f>_xlfn.XLOOKUP(D3339, dim_channels!A:A, dim_channels!C:C, "Not Found")</f>
        <v>Corporate</v>
      </c>
      <c r="L3339" t="str">
        <f>_xlfn.XLOOKUP(D3339, dim_channels!A:A, dim_channels!B:B, "Not Found")</f>
        <v>Corporate Direct</v>
      </c>
    </row>
    <row r="3340" spans="1:12" x14ac:dyDescent="0.2">
      <c r="A3340" s="2" t="s">
        <v>3776</v>
      </c>
      <c r="B3340" s="2" t="s">
        <v>448</v>
      </c>
      <c r="C3340" s="2" t="s">
        <v>448</v>
      </c>
      <c r="D3340" s="2" t="s">
        <v>45</v>
      </c>
      <c r="E3340" s="2" t="s">
        <v>89</v>
      </c>
      <c r="F3340" s="2">
        <v>2558.65</v>
      </c>
      <c r="G3340" s="2">
        <v>0</v>
      </c>
      <c r="H3340" s="2">
        <v>2558.65</v>
      </c>
      <c r="I3340" s="2" t="s">
        <v>29</v>
      </c>
      <c r="J3340" s="4">
        <v>1</v>
      </c>
      <c r="K3340" t="str">
        <f>_xlfn.XLOOKUP(D3340, dim_channels!A:A, dim_channels!C:C, "Not Found")</f>
        <v>Corporate</v>
      </c>
      <c r="L3340" t="str">
        <f>_xlfn.XLOOKUP(D3340, dim_channels!A:A, dim_channels!B:B, "Not Found")</f>
        <v>Corporate Direct</v>
      </c>
    </row>
    <row r="3341" spans="1:12" x14ac:dyDescent="0.2">
      <c r="A3341" s="3" t="s">
        <v>3777</v>
      </c>
      <c r="B3341" s="3" t="s">
        <v>272</v>
      </c>
      <c r="C3341" s="3" t="s">
        <v>229</v>
      </c>
      <c r="D3341" s="3" t="s">
        <v>64</v>
      </c>
      <c r="E3341" s="3" t="s">
        <v>34</v>
      </c>
      <c r="F3341" s="3">
        <v>3602.48</v>
      </c>
      <c r="G3341" s="3">
        <v>0</v>
      </c>
      <c r="H3341" s="3">
        <v>3602.48</v>
      </c>
      <c r="I3341" s="3" t="s">
        <v>29</v>
      </c>
      <c r="J3341" s="5">
        <v>1</v>
      </c>
      <c r="K3341" t="str">
        <f>_xlfn.XLOOKUP(D3341, dim_channels!A:A, dim_channels!C:C, "Not Found")</f>
        <v>Direct</v>
      </c>
      <c r="L3341" t="str">
        <f>_xlfn.XLOOKUP(D3341, dim_channels!A:A, dim_channels!B:B, "Not Found")</f>
        <v>Direct Website</v>
      </c>
    </row>
    <row r="3342" spans="1:12" x14ac:dyDescent="0.2">
      <c r="A3342" s="2" t="s">
        <v>3778</v>
      </c>
      <c r="B3342" s="2" t="s">
        <v>205</v>
      </c>
      <c r="C3342" s="2" t="s">
        <v>337</v>
      </c>
      <c r="D3342" s="2" t="s">
        <v>33</v>
      </c>
      <c r="E3342" s="2" t="s">
        <v>60</v>
      </c>
      <c r="F3342" s="2">
        <v>2670.91</v>
      </c>
      <c r="G3342" s="2">
        <v>0</v>
      </c>
      <c r="H3342" s="2">
        <v>2670.91</v>
      </c>
      <c r="I3342" s="2" t="s">
        <v>41</v>
      </c>
      <c r="J3342" s="4">
        <v>1</v>
      </c>
      <c r="K3342" t="str">
        <f>_xlfn.XLOOKUP(D3342, dim_channels!A:A, dim_channels!C:C, "Not Found")</f>
        <v>OTA</v>
      </c>
      <c r="L3342" t="str">
        <f>_xlfn.XLOOKUP(D3342, dim_channels!A:A, dim_channels!B:B, "Not Found")</f>
        <v>Booking.com</v>
      </c>
    </row>
    <row r="3343" spans="1:12" x14ac:dyDescent="0.2">
      <c r="A3343" s="3" t="s">
        <v>3779</v>
      </c>
      <c r="B3343" s="3" t="s">
        <v>612</v>
      </c>
      <c r="C3343" s="3" t="s">
        <v>612</v>
      </c>
      <c r="D3343" s="3" t="s">
        <v>52</v>
      </c>
      <c r="E3343" s="3" t="s">
        <v>34</v>
      </c>
      <c r="F3343" s="3">
        <v>7086.64</v>
      </c>
      <c r="G3343" s="3">
        <v>850.4</v>
      </c>
      <c r="H3343" s="3">
        <v>6236.24</v>
      </c>
      <c r="I3343" s="3" t="s">
        <v>29</v>
      </c>
      <c r="J3343" s="5">
        <v>1.136364219465575</v>
      </c>
      <c r="K3343" t="str">
        <f>_xlfn.XLOOKUP(D3343, dim_channels!A:A, dim_channels!C:C, "Not Found")</f>
        <v>OTA</v>
      </c>
      <c r="L3343" t="str">
        <f>_xlfn.XLOOKUP(D3343, dim_channels!A:A, dim_channels!B:B, "Not Found")</f>
        <v>Agoda</v>
      </c>
    </row>
    <row r="3344" spans="1:12" x14ac:dyDescent="0.2">
      <c r="A3344" s="2" t="s">
        <v>3780</v>
      </c>
      <c r="B3344" s="2" t="s">
        <v>546</v>
      </c>
      <c r="C3344" s="2" t="s">
        <v>602</v>
      </c>
      <c r="D3344" s="2" t="s">
        <v>45</v>
      </c>
      <c r="E3344" s="2" t="s">
        <v>89</v>
      </c>
      <c r="F3344" s="2">
        <v>6718.45</v>
      </c>
      <c r="G3344" s="2">
        <v>0</v>
      </c>
      <c r="H3344" s="2">
        <v>6718.45</v>
      </c>
      <c r="I3344" s="2" t="s">
        <v>56</v>
      </c>
      <c r="J3344" s="4">
        <v>1</v>
      </c>
      <c r="K3344" t="str">
        <f>_xlfn.XLOOKUP(D3344, dim_channels!A:A, dim_channels!C:C, "Not Found")</f>
        <v>Corporate</v>
      </c>
      <c r="L3344" t="str">
        <f>_xlfn.XLOOKUP(D3344, dim_channels!A:A, dim_channels!B:B, "Not Found")</f>
        <v>Corporate Direct</v>
      </c>
    </row>
    <row r="3345" spans="1:12" x14ac:dyDescent="0.2">
      <c r="A3345" s="3" t="s">
        <v>3781</v>
      </c>
      <c r="B3345" s="3" t="s">
        <v>85</v>
      </c>
      <c r="C3345" s="3" t="s">
        <v>826</v>
      </c>
      <c r="D3345" s="3" t="s">
        <v>52</v>
      </c>
      <c r="E3345" s="3" t="s">
        <v>34</v>
      </c>
      <c r="F3345" s="3">
        <v>6293.43</v>
      </c>
      <c r="G3345" s="3">
        <v>755.21</v>
      </c>
      <c r="H3345" s="3">
        <v>5538.22</v>
      </c>
      <c r="I3345" s="3" t="s">
        <v>29</v>
      </c>
      <c r="J3345" s="5">
        <v>1.136363308066491</v>
      </c>
      <c r="K3345" t="str">
        <f>_xlfn.XLOOKUP(D3345, dim_channels!A:A, dim_channels!C:C, "Not Found")</f>
        <v>OTA</v>
      </c>
      <c r="L3345" t="str">
        <f>_xlfn.XLOOKUP(D3345, dim_channels!A:A, dim_channels!B:B, "Not Found")</f>
        <v>Agoda</v>
      </c>
    </row>
    <row r="3346" spans="1:12" x14ac:dyDescent="0.2">
      <c r="A3346" s="2" t="s">
        <v>3782</v>
      </c>
      <c r="B3346" s="2" t="s">
        <v>139</v>
      </c>
      <c r="C3346" s="2" t="s">
        <v>653</v>
      </c>
      <c r="D3346" s="2" t="s">
        <v>45</v>
      </c>
      <c r="E3346" s="2" t="s">
        <v>46</v>
      </c>
      <c r="F3346" s="2">
        <v>3740.67</v>
      </c>
      <c r="G3346" s="2">
        <v>187.03</v>
      </c>
      <c r="H3346" s="2">
        <v>3553.64</v>
      </c>
      <c r="I3346" s="2" t="s">
        <v>41</v>
      </c>
      <c r="J3346" s="4">
        <v>1.0526305422046129</v>
      </c>
      <c r="K3346" t="str">
        <f>_xlfn.XLOOKUP(D3346, dim_channels!A:A, dim_channels!C:C, "Not Found")</f>
        <v>Corporate</v>
      </c>
      <c r="L3346" t="str">
        <f>_xlfn.XLOOKUP(D3346, dim_channels!A:A, dim_channels!B:B, "Not Found")</f>
        <v>Corporate Direct</v>
      </c>
    </row>
    <row r="3347" spans="1:12" x14ac:dyDescent="0.2">
      <c r="A3347" s="3" t="s">
        <v>3783</v>
      </c>
      <c r="B3347" s="3" t="s">
        <v>227</v>
      </c>
      <c r="C3347" s="3" t="s">
        <v>159</v>
      </c>
      <c r="D3347" s="3" t="s">
        <v>45</v>
      </c>
      <c r="E3347" s="3" t="s">
        <v>89</v>
      </c>
      <c r="F3347" s="3">
        <v>2645.95</v>
      </c>
      <c r="G3347" s="3">
        <v>0</v>
      </c>
      <c r="H3347" s="3">
        <v>2645.95</v>
      </c>
      <c r="I3347" s="3" t="s">
        <v>29</v>
      </c>
      <c r="J3347" s="5">
        <v>1</v>
      </c>
      <c r="K3347" t="str">
        <f>_xlfn.XLOOKUP(D3347, dim_channels!A:A, dim_channels!C:C, "Not Found")</f>
        <v>Corporate</v>
      </c>
      <c r="L3347" t="str">
        <f>_xlfn.XLOOKUP(D3347, dim_channels!A:A, dim_channels!B:B, "Not Found")</f>
        <v>Corporate Direct</v>
      </c>
    </row>
    <row r="3348" spans="1:12" x14ac:dyDescent="0.2">
      <c r="A3348" s="2" t="s">
        <v>3784</v>
      </c>
      <c r="B3348" s="2" t="s">
        <v>143</v>
      </c>
      <c r="C3348" s="2" t="s">
        <v>230</v>
      </c>
      <c r="D3348" s="2" t="s">
        <v>33</v>
      </c>
      <c r="E3348" s="2" t="s">
        <v>60</v>
      </c>
      <c r="F3348" s="2">
        <v>4593.8599999999997</v>
      </c>
      <c r="G3348" s="2">
        <v>0</v>
      </c>
      <c r="H3348" s="2">
        <v>4593.8599999999997</v>
      </c>
      <c r="I3348" s="2" t="s">
        <v>29</v>
      </c>
      <c r="J3348" s="4">
        <v>1</v>
      </c>
      <c r="K3348" t="str">
        <f>_xlfn.XLOOKUP(D3348, dim_channels!A:A, dim_channels!C:C, "Not Found")</f>
        <v>OTA</v>
      </c>
      <c r="L3348" t="str">
        <f>_xlfn.XLOOKUP(D3348, dim_channels!A:A, dim_channels!B:B, "Not Found")</f>
        <v>Booking.com</v>
      </c>
    </row>
    <row r="3349" spans="1:12" x14ac:dyDescent="0.2">
      <c r="A3349" s="3" t="s">
        <v>3785</v>
      </c>
      <c r="B3349" s="3" t="s">
        <v>326</v>
      </c>
      <c r="C3349" s="3" t="s">
        <v>516</v>
      </c>
      <c r="D3349" s="3" t="s">
        <v>206</v>
      </c>
      <c r="E3349" s="3" t="s">
        <v>207</v>
      </c>
      <c r="F3349" s="3">
        <v>11415.4</v>
      </c>
      <c r="G3349" s="3">
        <v>0</v>
      </c>
      <c r="H3349" s="3">
        <v>11415.4</v>
      </c>
      <c r="I3349" s="3" t="s">
        <v>29</v>
      </c>
      <c r="J3349" s="5">
        <v>1</v>
      </c>
      <c r="K3349" t="str">
        <f>_xlfn.XLOOKUP(D3349, dim_channels!A:A, dim_channels!C:C, "Not Found")</f>
        <v>Direct</v>
      </c>
      <c r="L3349" t="str">
        <f>_xlfn.XLOOKUP(D3349, dim_channels!A:A, dim_channels!B:B, "Not Found")</f>
        <v>Walk-in</v>
      </c>
    </row>
    <row r="3350" spans="1:12" x14ac:dyDescent="0.2">
      <c r="A3350" s="2" t="s">
        <v>3786</v>
      </c>
      <c r="B3350" s="2" t="s">
        <v>312</v>
      </c>
      <c r="C3350" s="2" t="s">
        <v>482</v>
      </c>
      <c r="D3350" s="2" t="s">
        <v>27</v>
      </c>
      <c r="E3350" s="2" t="s">
        <v>28</v>
      </c>
      <c r="F3350" s="2">
        <v>2715.59</v>
      </c>
      <c r="G3350" s="2">
        <v>488.81</v>
      </c>
      <c r="H3350" s="2">
        <v>2226.7800000000002</v>
      </c>
      <c r="I3350" s="2" t="s">
        <v>29</v>
      </c>
      <c r="J3350" s="4">
        <v>1.2195142762194739</v>
      </c>
      <c r="K3350" t="str">
        <f>_xlfn.XLOOKUP(D3350, dim_channels!A:A, dim_channels!C:C, "Not Found")</f>
        <v>OTA</v>
      </c>
      <c r="L3350" t="str">
        <f>_xlfn.XLOOKUP(D3350, dim_channels!A:A, dim_channels!B:B, "Not Found")</f>
        <v>Expedia</v>
      </c>
    </row>
    <row r="3351" spans="1:12" x14ac:dyDescent="0.2">
      <c r="A3351" s="3" t="s">
        <v>3787</v>
      </c>
      <c r="B3351" s="3" t="s">
        <v>451</v>
      </c>
      <c r="C3351" s="3" t="s">
        <v>679</v>
      </c>
      <c r="D3351" s="3" t="s">
        <v>45</v>
      </c>
      <c r="E3351" s="3" t="s">
        <v>46</v>
      </c>
      <c r="F3351" s="3">
        <v>5848.94</v>
      </c>
      <c r="G3351" s="3">
        <v>292.45</v>
      </c>
      <c r="H3351" s="3">
        <v>5556.49</v>
      </c>
      <c r="I3351" s="3" t="s">
        <v>29</v>
      </c>
      <c r="J3351" s="5">
        <v>1.0526321472728291</v>
      </c>
      <c r="K3351" t="str">
        <f>_xlfn.XLOOKUP(D3351, dim_channels!A:A, dim_channels!C:C, "Not Found")</f>
        <v>Corporate</v>
      </c>
      <c r="L3351" t="str">
        <f>_xlfn.XLOOKUP(D3351, dim_channels!A:A, dim_channels!B:B, "Not Found")</f>
        <v>Corporate Direct</v>
      </c>
    </row>
    <row r="3352" spans="1:12" x14ac:dyDescent="0.2">
      <c r="A3352" s="2" t="s">
        <v>3788</v>
      </c>
      <c r="B3352" s="2" t="s">
        <v>653</v>
      </c>
      <c r="C3352" s="2" t="s">
        <v>370</v>
      </c>
      <c r="D3352" s="2" t="s">
        <v>64</v>
      </c>
      <c r="E3352" s="2" t="s">
        <v>115</v>
      </c>
      <c r="F3352" s="2">
        <v>20719.939999999999</v>
      </c>
      <c r="G3352" s="2">
        <v>0</v>
      </c>
      <c r="H3352" s="2">
        <v>20719.939999999999</v>
      </c>
      <c r="I3352" s="2" t="s">
        <v>29</v>
      </c>
      <c r="J3352" s="4">
        <v>1</v>
      </c>
      <c r="K3352" t="str">
        <f>_xlfn.XLOOKUP(D3352, dim_channels!A:A, dim_channels!C:C, "Not Found")</f>
        <v>Direct</v>
      </c>
      <c r="L3352" t="str">
        <f>_xlfn.XLOOKUP(D3352, dim_channels!A:A, dim_channels!B:B, "Not Found")</f>
        <v>Direct Website</v>
      </c>
    </row>
    <row r="3353" spans="1:12" x14ac:dyDescent="0.2">
      <c r="A3353" s="3" t="s">
        <v>3789</v>
      </c>
      <c r="B3353" s="3" t="s">
        <v>789</v>
      </c>
      <c r="C3353" s="3" t="s">
        <v>153</v>
      </c>
      <c r="D3353" s="3" t="s">
        <v>33</v>
      </c>
      <c r="E3353" s="3" t="s">
        <v>28</v>
      </c>
      <c r="F3353" s="3">
        <v>12491.49</v>
      </c>
      <c r="G3353" s="3">
        <v>1873.72</v>
      </c>
      <c r="H3353" s="3">
        <v>10617.77</v>
      </c>
      <c r="I3353" s="3" t="s">
        <v>29</v>
      </c>
      <c r="J3353" s="5">
        <v>1.17647020042815</v>
      </c>
      <c r="K3353" t="str">
        <f>_xlfn.XLOOKUP(D3353, dim_channels!A:A, dim_channels!C:C, "Not Found")</f>
        <v>OTA</v>
      </c>
      <c r="L3353" t="str">
        <f>_xlfn.XLOOKUP(D3353, dim_channels!A:A, dim_channels!B:B, "Not Found")</f>
        <v>Booking.com</v>
      </c>
    </row>
    <row r="3354" spans="1:12" x14ac:dyDescent="0.2">
      <c r="A3354" s="2" t="s">
        <v>3790</v>
      </c>
      <c r="B3354" s="2" t="s">
        <v>84</v>
      </c>
      <c r="C3354" s="2" t="s">
        <v>314</v>
      </c>
      <c r="D3354" s="2" t="s">
        <v>52</v>
      </c>
      <c r="E3354" s="2" t="s">
        <v>34</v>
      </c>
      <c r="F3354" s="2">
        <v>3072.81</v>
      </c>
      <c r="G3354" s="2">
        <v>368.74</v>
      </c>
      <c r="H3354" s="2">
        <v>2704.07</v>
      </c>
      <c r="I3354" s="2" t="s">
        <v>29</v>
      </c>
      <c r="J3354" s="4">
        <v>1.1363648130410819</v>
      </c>
      <c r="K3354" t="str">
        <f>_xlfn.XLOOKUP(D3354, dim_channels!A:A, dim_channels!C:C, "Not Found")</f>
        <v>OTA</v>
      </c>
      <c r="L3354" t="str">
        <f>_xlfn.XLOOKUP(D3354, dim_channels!A:A, dim_channels!B:B, "Not Found")</f>
        <v>Agoda</v>
      </c>
    </row>
    <row r="3355" spans="1:12" x14ac:dyDescent="0.2">
      <c r="A3355" s="3" t="s">
        <v>3791</v>
      </c>
      <c r="B3355" s="3" t="s">
        <v>955</v>
      </c>
      <c r="C3355" s="3" t="s">
        <v>94</v>
      </c>
      <c r="D3355" s="3" t="s">
        <v>27</v>
      </c>
      <c r="E3355" s="3" t="s">
        <v>28</v>
      </c>
      <c r="F3355" s="3">
        <v>6825.47</v>
      </c>
      <c r="G3355" s="3">
        <v>1228.58</v>
      </c>
      <c r="H3355" s="3">
        <v>5596.89</v>
      </c>
      <c r="I3355" s="3" t="s">
        <v>29</v>
      </c>
      <c r="J3355" s="5">
        <v>1.219511192823157</v>
      </c>
      <c r="K3355" t="str">
        <f>_xlfn.XLOOKUP(D3355, dim_channels!A:A, dim_channels!C:C, "Not Found")</f>
        <v>OTA</v>
      </c>
      <c r="L3355" t="str">
        <f>_xlfn.XLOOKUP(D3355, dim_channels!A:A, dim_channels!B:B, "Not Found")</f>
        <v>Expedia</v>
      </c>
    </row>
    <row r="3356" spans="1:12" x14ac:dyDescent="0.2">
      <c r="A3356" s="2" t="s">
        <v>3792</v>
      </c>
      <c r="B3356" s="2" t="s">
        <v>98</v>
      </c>
      <c r="C3356" s="2" t="s">
        <v>2359</v>
      </c>
      <c r="D3356" s="2" t="s">
        <v>27</v>
      </c>
      <c r="E3356" s="2" t="s">
        <v>60</v>
      </c>
      <c r="F3356" s="2">
        <v>12892.55</v>
      </c>
      <c r="G3356" s="2">
        <v>0</v>
      </c>
      <c r="H3356" s="2">
        <v>12892.55</v>
      </c>
      <c r="I3356" s="2" t="s">
        <v>56</v>
      </c>
      <c r="J3356" s="4">
        <v>1</v>
      </c>
      <c r="K3356" t="str">
        <f>_xlfn.XLOOKUP(D3356, dim_channels!A:A, dim_channels!C:C, "Not Found")</f>
        <v>OTA</v>
      </c>
      <c r="L3356" t="str">
        <f>_xlfn.XLOOKUP(D3356, dim_channels!A:A, dim_channels!B:B, "Not Found")</f>
        <v>Expedia</v>
      </c>
    </row>
    <row r="3357" spans="1:12" x14ac:dyDescent="0.2">
      <c r="A3357" s="3" t="s">
        <v>3793</v>
      </c>
      <c r="B3357" s="3" t="s">
        <v>437</v>
      </c>
      <c r="C3357" s="3" t="s">
        <v>239</v>
      </c>
      <c r="D3357" s="3" t="s">
        <v>27</v>
      </c>
      <c r="E3357" s="3" t="s">
        <v>34</v>
      </c>
      <c r="F3357" s="3">
        <v>3750.59</v>
      </c>
      <c r="G3357" s="3">
        <v>675.11</v>
      </c>
      <c r="H3357" s="3">
        <v>3075.48</v>
      </c>
      <c r="I3357" s="3" t="s">
        <v>56</v>
      </c>
      <c r="J3357" s="5">
        <v>1.219513701926203</v>
      </c>
      <c r="K3357" t="str">
        <f>_xlfn.XLOOKUP(D3357, dim_channels!A:A, dim_channels!C:C, "Not Found")</f>
        <v>OTA</v>
      </c>
      <c r="L3357" t="str">
        <f>_xlfn.XLOOKUP(D3357, dim_channels!A:A, dim_channels!B:B, "Not Found")</f>
        <v>Expedia</v>
      </c>
    </row>
    <row r="3358" spans="1:12" x14ac:dyDescent="0.2">
      <c r="A3358" s="2" t="s">
        <v>3794</v>
      </c>
      <c r="B3358" s="2" t="s">
        <v>331</v>
      </c>
      <c r="C3358" s="2" t="s">
        <v>618</v>
      </c>
      <c r="D3358" s="2" t="s">
        <v>114</v>
      </c>
      <c r="E3358" s="2" t="s">
        <v>46</v>
      </c>
      <c r="F3358" s="2">
        <v>13850.93</v>
      </c>
      <c r="G3358" s="2">
        <v>1385.09</v>
      </c>
      <c r="H3358" s="2">
        <v>12465.84</v>
      </c>
      <c r="I3358" s="2" t="s">
        <v>56</v>
      </c>
      <c r="J3358" s="4">
        <v>1.1111108437137009</v>
      </c>
      <c r="K3358" t="str">
        <f>_xlfn.XLOOKUP(D3358, dim_channels!A:A, dim_channels!C:C, "Not Found")</f>
        <v>Offline</v>
      </c>
      <c r="L3358" t="str">
        <f>_xlfn.XLOOKUP(D3358, dim_channels!A:A, dim_channels!B:B, "Not Found")</f>
        <v>Travel Agency</v>
      </c>
    </row>
    <row r="3359" spans="1:12" x14ac:dyDescent="0.2">
      <c r="A3359" s="3" t="s">
        <v>3795</v>
      </c>
      <c r="B3359" s="3" t="s">
        <v>787</v>
      </c>
      <c r="C3359" s="3" t="s">
        <v>443</v>
      </c>
      <c r="D3359" s="3" t="s">
        <v>64</v>
      </c>
      <c r="E3359" s="3" t="s">
        <v>28</v>
      </c>
      <c r="F3359" s="3">
        <v>15682.45</v>
      </c>
      <c r="G3359" s="3">
        <v>0</v>
      </c>
      <c r="H3359" s="3">
        <v>15682.45</v>
      </c>
      <c r="I3359" s="3" t="s">
        <v>29</v>
      </c>
      <c r="J3359" s="5">
        <v>1</v>
      </c>
      <c r="K3359" t="str">
        <f>_xlfn.XLOOKUP(D3359, dim_channels!A:A, dim_channels!C:C, "Not Found")</f>
        <v>Direct</v>
      </c>
      <c r="L3359" t="str">
        <f>_xlfn.XLOOKUP(D3359, dim_channels!A:A, dim_channels!B:B, "Not Found")</f>
        <v>Direct Website</v>
      </c>
    </row>
    <row r="3360" spans="1:12" x14ac:dyDescent="0.2">
      <c r="A3360" s="2" t="s">
        <v>3796</v>
      </c>
      <c r="B3360" s="2" t="s">
        <v>515</v>
      </c>
      <c r="C3360" s="2" t="s">
        <v>822</v>
      </c>
      <c r="D3360" s="2" t="s">
        <v>27</v>
      </c>
      <c r="E3360" s="2" t="s">
        <v>28</v>
      </c>
      <c r="F3360" s="2">
        <v>4413.8999999999996</v>
      </c>
      <c r="G3360" s="2">
        <v>794.5</v>
      </c>
      <c r="H3360" s="2">
        <v>3619.4</v>
      </c>
      <c r="I3360" s="2" t="s">
        <v>56</v>
      </c>
      <c r="J3360" s="4">
        <v>1.219511521246615</v>
      </c>
      <c r="K3360" t="str">
        <f>_xlfn.XLOOKUP(D3360, dim_channels!A:A, dim_channels!C:C, "Not Found")</f>
        <v>OTA</v>
      </c>
      <c r="L3360" t="str">
        <f>_xlfn.XLOOKUP(D3360, dim_channels!A:A, dim_channels!B:B, "Not Found")</f>
        <v>Expedia</v>
      </c>
    </row>
    <row r="3361" spans="1:12" x14ac:dyDescent="0.2">
      <c r="A3361" s="3" t="s">
        <v>3797</v>
      </c>
      <c r="B3361" s="3" t="s">
        <v>271</v>
      </c>
      <c r="C3361" s="3" t="s">
        <v>384</v>
      </c>
      <c r="D3361" s="3" t="s">
        <v>114</v>
      </c>
      <c r="E3361" s="3" t="s">
        <v>46</v>
      </c>
      <c r="F3361" s="3">
        <v>2823.24</v>
      </c>
      <c r="G3361" s="3">
        <v>282.32</v>
      </c>
      <c r="H3361" s="3">
        <v>2540.92</v>
      </c>
      <c r="I3361" s="3" t="s">
        <v>56</v>
      </c>
      <c r="J3361" s="5">
        <v>1.1111093619633829</v>
      </c>
      <c r="K3361" t="str">
        <f>_xlfn.XLOOKUP(D3361, dim_channels!A:A, dim_channels!C:C, "Not Found")</f>
        <v>Offline</v>
      </c>
      <c r="L3361" t="str">
        <f>_xlfn.XLOOKUP(D3361, dim_channels!A:A, dim_channels!B:B, "Not Found")</f>
        <v>Travel Agency</v>
      </c>
    </row>
    <row r="3362" spans="1:12" x14ac:dyDescent="0.2">
      <c r="A3362" s="2" t="s">
        <v>3798</v>
      </c>
      <c r="B3362" s="2" t="s">
        <v>1072</v>
      </c>
      <c r="C3362" s="2" t="s">
        <v>66</v>
      </c>
      <c r="D3362" s="2" t="s">
        <v>33</v>
      </c>
      <c r="E3362" s="2" t="s">
        <v>60</v>
      </c>
      <c r="F3362" s="2">
        <v>7302.6</v>
      </c>
      <c r="G3362" s="2">
        <v>0</v>
      </c>
      <c r="H3362" s="2">
        <v>7302.6</v>
      </c>
      <c r="I3362" s="2" t="s">
        <v>41</v>
      </c>
      <c r="J3362" s="4">
        <v>1</v>
      </c>
      <c r="K3362" t="str">
        <f>_xlfn.XLOOKUP(D3362, dim_channels!A:A, dim_channels!C:C, "Not Found")</f>
        <v>OTA</v>
      </c>
      <c r="L3362" t="str">
        <f>_xlfn.XLOOKUP(D3362, dim_channels!A:A, dim_channels!B:B, "Not Found")</f>
        <v>Booking.com</v>
      </c>
    </row>
    <row r="3363" spans="1:12" x14ac:dyDescent="0.2">
      <c r="A3363" s="3" t="s">
        <v>3799</v>
      </c>
      <c r="B3363" s="3" t="s">
        <v>62</v>
      </c>
      <c r="C3363" s="3" t="s">
        <v>749</v>
      </c>
      <c r="D3363" s="3" t="s">
        <v>52</v>
      </c>
      <c r="E3363" s="3" t="s">
        <v>60</v>
      </c>
      <c r="F3363" s="3">
        <v>13875.9</v>
      </c>
      <c r="G3363" s="3">
        <v>0</v>
      </c>
      <c r="H3363" s="3">
        <v>13875.9</v>
      </c>
      <c r="I3363" s="3" t="s">
        <v>29</v>
      </c>
      <c r="J3363" s="5">
        <v>1</v>
      </c>
      <c r="K3363" t="str">
        <f>_xlfn.XLOOKUP(D3363, dim_channels!A:A, dim_channels!C:C, "Not Found")</f>
        <v>OTA</v>
      </c>
      <c r="L3363" t="str">
        <f>_xlfn.XLOOKUP(D3363, dim_channels!A:A, dim_channels!B:B, "Not Found")</f>
        <v>Agoda</v>
      </c>
    </row>
    <row r="3364" spans="1:12" x14ac:dyDescent="0.2">
      <c r="A3364" s="2" t="s">
        <v>3800</v>
      </c>
      <c r="B3364" s="2" t="s">
        <v>346</v>
      </c>
      <c r="C3364" s="2" t="s">
        <v>495</v>
      </c>
      <c r="D3364" s="2" t="s">
        <v>27</v>
      </c>
      <c r="E3364" s="2" t="s">
        <v>28</v>
      </c>
      <c r="F3364" s="2">
        <v>8615.59</v>
      </c>
      <c r="G3364" s="2">
        <v>1550.81</v>
      </c>
      <c r="H3364" s="2">
        <v>7064.78</v>
      </c>
      <c r="I3364" s="2" t="s">
        <v>41</v>
      </c>
      <c r="J3364" s="4">
        <v>1.2195128510725031</v>
      </c>
      <c r="K3364" t="str">
        <f>_xlfn.XLOOKUP(D3364, dim_channels!A:A, dim_channels!C:C, "Not Found")</f>
        <v>OTA</v>
      </c>
      <c r="L3364" t="str">
        <f>_xlfn.XLOOKUP(D3364, dim_channels!A:A, dim_channels!B:B, "Not Found")</f>
        <v>Expedia</v>
      </c>
    </row>
    <row r="3365" spans="1:12" x14ac:dyDescent="0.2">
      <c r="A3365" s="3" t="s">
        <v>3801</v>
      </c>
      <c r="B3365" s="3" t="s">
        <v>310</v>
      </c>
      <c r="C3365" s="3" t="s">
        <v>189</v>
      </c>
      <c r="D3365" s="3" t="s">
        <v>114</v>
      </c>
      <c r="E3365" s="3" t="s">
        <v>115</v>
      </c>
      <c r="F3365" s="3">
        <v>10420.379999999999</v>
      </c>
      <c r="G3365" s="3">
        <v>1042.04</v>
      </c>
      <c r="H3365" s="3">
        <v>9378.34</v>
      </c>
      <c r="I3365" s="3" t="s">
        <v>29</v>
      </c>
      <c r="J3365" s="5">
        <v>1.11111134806373</v>
      </c>
      <c r="K3365" t="str">
        <f>_xlfn.XLOOKUP(D3365, dim_channels!A:A, dim_channels!C:C, "Not Found")</f>
        <v>Offline</v>
      </c>
      <c r="L3365" t="str">
        <f>_xlfn.XLOOKUP(D3365, dim_channels!A:A, dim_channels!B:B, "Not Found")</f>
        <v>Travel Agency</v>
      </c>
    </row>
    <row r="3366" spans="1:12" x14ac:dyDescent="0.2">
      <c r="A3366" s="2" t="s">
        <v>3802</v>
      </c>
      <c r="B3366" s="2" t="s">
        <v>574</v>
      </c>
      <c r="C3366" s="2" t="s">
        <v>566</v>
      </c>
      <c r="D3366" s="2" t="s">
        <v>52</v>
      </c>
      <c r="E3366" s="2" t="s">
        <v>34</v>
      </c>
      <c r="F3366" s="2">
        <v>8545.4599999999991</v>
      </c>
      <c r="G3366" s="2">
        <v>1025.46</v>
      </c>
      <c r="H3366" s="2">
        <v>7520</v>
      </c>
      <c r="I3366" s="2" t="s">
        <v>41</v>
      </c>
      <c r="J3366" s="4">
        <v>1.136364361702128</v>
      </c>
      <c r="K3366" t="str">
        <f>_xlfn.XLOOKUP(D3366, dim_channels!A:A, dim_channels!C:C, "Not Found")</f>
        <v>OTA</v>
      </c>
      <c r="L3366" t="str">
        <f>_xlfn.XLOOKUP(D3366, dim_channels!A:A, dim_channels!B:B, "Not Found")</f>
        <v>Agoda</v>
      </c>
    </row>
    <row r="3367" spans="1:12" x14ac:dyDescent="0.2">
      <c r="A3367" s="3" t="s">
        <v>3803</v>
      </c>
      <c r="B3367" s="3" t="s">
        <v>393</v>
      </c>
      <c r="C3367" s="3" t="s">
        <v>230</v>
      </c>
      <c r="D3367" s="3" t="s">
        <v>114</v>
      </c>
      <c r="E3367" s="3" t="s">
        <v>46</v>
      </c>
      <c r="F3367" s="3">
        <v>6958.13</v>
      </c>
      <c r="G3367" s="3">
        <v>695.81</v>
      </c>
      <c r="H3367" s="3">
        <v>6262.32</v>
      </c>
      <c r="I3367" s="3" t="s">
        <v>29</v>
      </c>
      <c r="J3367" s="5">
        <v>1.1111105788270159</v>
      </c>
      <c r="K3367" t="str">
        <f>_xlfn.XLOOKUP(D3367, dim_channels!A:A, dim_channels!C:C, "Not Found")</f>
        <v>Offline</v>
      </c>
      <c r="L3367" t="str">
        <f>_xlfn.XLOOKUP(D3367, dim_channels!A:A, dim_channels!B:B, "Not Found")</f>
        <v>Travel Agency</v>
      </c>
    </row>
    <row r="3368" spans="1:12" x14ac:dyDescent="0.2">
      <c r="A3368" s="2" t="s">
        <v>3804</v>
      </c>
      <c r="B3368" s="2" t="s">
        <v>441</v>
      </c>
      <c r="C3368" s="2" t="s">
        <v>97</v>
      </c>
      <c r="D3368" s="2" t="s">
        <v>27</v>
      </c>
      <c r="E3368" s="2" t="s">
        <v>34</v>
      </c>
      <c r="F3368" s="2">
        <v>4237.09</v>
      </c>
      <c r="G3368" s="2">
        <v>762.68</v>
      </c>
      <c r="H3368" s="2">
        <v>3474.41</v>
      </c>
      <c r="I3368" s="2" t="s">
        <v>41</v>
      </c>
      <c r="J3368" s="4">
        <v>1.2195135289157011</v>
      </c>
      <c r="K3368" t="str">
        <f>_xlfn.XLOOKUP(D3368, dim_channels!A:A, dim_channels!C:C, "Not Found")</f>
        <v>OTA</v>
      </c>
      <c r="L3368" t="str">
        <f>_xlfn.XLOOKUP(D3368, dim_channels!A:A, dim_channels!B:B, "Not Found")</f>
        <v>Expedia</v>
      </c>
    </row>
    <row r="3369" spans="1:12" x14ac:dyDescent="0.2">
      <c r="A3369" s="3" t="s">
        <v>3805</v>
      </c>
      <c r="B3369" s="3" t="s">
        <v>423</v>
      </c>
      <c r="C3369" s="3" t="s">
        <v>813</v>
      </c>
      <c r="D3369" s="3" t="s">
        <v>64</v>
      </c>
      <c r="E3369" s="3" t="s">
        <v>115</v>
      </c>
      <c r="F3369" s="3">
        <v>14201.93</v>
      </c>
      <c r="G3369" s="3">
        <v>0</v>
      </c>
      <c r="H3369" s="3">
        <v>14201.93</v>
      </c>
      <c r="I3369" s="3" t="s">
        <v>56</v>
      </c>
      <c r="J3369" s="5">
        <v>1</v>
      </c>
      <c r="K3369" t="str">
        <f>_xlfn.XLOOKUP(D3369, dim_channels!A:A, dim_channels!C:C, "Not Found")</f>
        <v>Direct</v>
      </c>
      <c r="L3369" t="str">
        <f>_xlfn.XLOOKUP(D3369, dim_channels!A:A, dim_channels!B:B, "Not Found")</f>
        <v>Direct Website</v>
      </c>
    </row>
    <row r="3370" spans="1:12" x14ac:dyDescent="0.2">
      <c r="A3370" s="2" t="s">
        <v>3806</v>
      </c>
      <c r="B3370" s="2" t="s">
        <v>85</v>
      </c>
      <c r="C3370" s="2" t="s">
        <v>826</v>
      </c>
      <c r="D3370" s="2" t="s">
        <v>45</v>
      </c>
      <c r="E3370" s="2" t="s">
        <v>46</v>
      </c>
      <c r="F3370" s="2">
        <v>5178.1899999999996</v>
      </c>
      <c r="G3370" s="2">
        <v>258.91000000000003</v>
      </c>
      <c r="H3370" s="2">
        <v>4919.28</v>
      </c>
      <c r="I3370" s="2" t="s">
        <v>29</v>
      </c>
      <c r="J3370" s="4">
        <v>1.05263168593778</v>
      </c>
      <c r="K3370" t="str">
        <f>_xlfn.XLOOKUP(D3370, dim_channels!A:A, dim_channels!C:C, "Not Found")</f>
        <v>Corporate</v>
      </c>
      <c r="L3370" t="str">
        <f>_xlfn.XLOOKUP(D3370, dim_channels!A:A, dim_channels!B:B, "Not Found")</f>
        <v>Corporate Direct</v>
      </c>
    </row>
    <row r="3371" spans="1:12" x14ac:dyDescent="0.2">
      <c r="A3371" s="3" t="s">
        <v>3807</v>
      </c>
      <c r="B3371" s="3" t="s">
        <v>162</v>
      </c>
      <c r="C3371" s="3" t="s">
        <v>605</v>
      </c>
      <c r="D3371" s="3" t="s">
        <v>114</v>
      </c>
      <c r="E3371" s="3" t="s">
        <v>46</v>
      </c>
      <c r="F3371" s="3">
        <v>13016.41</v>
      </c>
      <c r="G3371" s="3">
        <v>1301.6400000000001</v>
      </c>
      <c r="H3371" s="3">
        <v>11714.77</v>
      </c>
      <c r="I3371" s="3" t="s">
        <v>41</v>
      </c>
      <c r="J3371" s="5">
        <v>1.111111016264084</v>
      </c>
      <c r="K3371" t="str">
        <f>_xlfn.XLOOKUP(D3371, dim_channels!A:A, dim_channels!C:C, "Not Found")</f>
        <v>Offline</v>
      </c>
      <c r="L3371" t="str">
        <f>_xlfn.XLOOKUP(D3371, dim_channels!A:A, dim_channels!B:B, "Not Found")</f>
        <v>Travel Agency</v>
      </c>
    </row>
    <row r="3372" spans="1:12" x14ac:dyDescent="0.2">
      <c r="A3372" s="2" t="s">
        <v>3808</v>
      </c>
      <c r="B3372" s="2" t="s">
        <v>626</v>
      </c>
      <c r="C3372" s="2" t="s">
        <v>1278</v>
      </c>
      <c r="D3372" s="2" t="s">
        <v>27</v>
      </c>
      <c r="E3372" s="2" t="s">
        <v>28</v>
      </c>
      <c r="F3372" s="2">
        <v>7785.95</v>
      </c>
      <c r="G3372" s="2">
        <v>1401.47</v>
      </c>
      <c r="H3372" s="2">
        <v>6384.48</v>
      </c>
      <c r="I3372" s="2" t="s">
        <v>29</v>
      </c>
      <c r="J3372" s="4">
        <v>1.219512004109967</v>
      </c>
      <c r="K3372" t="str">
        <f>_xlfn.XLOOKUP(D3372, dim_channels!A:A, dim_channels!C:C, "Not Found")</f>
        <v>OTA</v>
      </c>
      <c r="L3372" t="str">
        <f>_xlfn.XLOOKUP(D3372, dim_channels!A:A, dim_channels!B:B, "Not Found")</f>
        <v>Expedia</v>
      </c>
    </row>
    <row r="3373" spans="1:12" x14ac:dyDescent="0.2">
      <c r="A3373" s="3" t="s">
        <v>3809</v>
      </c>
      <c r="B3373" s="3" t="s">
        <v>410</v>
      </c>
      <c r="C3373" s="3" t="s">
        <v>410</v>
      </c>
      <c r="D3373" s="3" t="s">
        <v>64</v>
      </c>
      <c r="E3373" s="3" t="s">
        <v>28</v>
      </c>
      <c r="F3373" s="3">
        <v>6478.75</v>
      </c>
      <c r="G3373" s="3">
        <v>0</v>
      </c>
      <c r="H3373" s="3">
        <v>6478.75</v>
      </c>
      <c r="I3373" s="3" t="s">
        <v>29</v>
      </c>
      <c r="J3373" s="5">
        <v>1</v>
      </c>
      <c r="K3373" t="str">
        <f>_xlfn.XLOOKUP(D3373, dim_channels!A:A, dim_channels!C:C, "Not Found")</f>
        <v>Direct</v>
      </c>
      <c r="L3373" t="str">
        <f>_xlfn.XLOOKUP(D3373, dim_channels!A:A, dim_channels!B:B, "Not Found")</f>
        <v>Direct Website</v>
      </c>
    </row>
    <row r="3374" spans="1:12" x14ac:dyDescent="0.2">
      <c r="A3374" s="2" t="s">
        <v>3810</v>
      </c>
      <c r="B3374" s="2" t="s">
        <v>171</v>
      </c>
      <c r="C3374" s="2" t="s">
        <v>291</v>
      </c>
      <c r="D3374" s="2" t="s">
        <v>33</v>
      </c>
      <c r="E3374" s="2" t="s">
        <v>60</v>
      </c>
      <c r="F3374" s="2">
        <v>20876.689999999999</v>
      </c>
      <c r="G3374" s="2">
        <v>0</v>
      </c>
      <c r="H3374" s="2">
        <v>20876.689999999999</v>
      </c>
      <c r="I3374" s="2" t="s">
        <v>41</v>
      </c>
      <c r="J3374" s="4">
        <v>1</v>
      </c>
      <c r="K3374" t="str">
        <f>_xlfn.XLOOKUP(D3374, dim_channels!A:A, dim_channels!C:C, "Not Found")</f>
        <v>OTA</v>
      </c>
      <c r="L3374" t="str">
        <f>_xlfn.XLOOKUP(D3374, dim_channels!A:A, dim_channels!B:B, "Not Found")</f>
        <v>Booking.com</v>
      </c>
    </row>
    <row r="3375" spans="1:12" x14ac:dyDescent="0.2">
      <c r="A3375" s="3" t="s">
        <v>3811</v>
      </c>
      <c r="B3375" s="3" t="s">
        <v>317</v>
      </c>
      <c r="C3375" s="3" t="s">
        <v>485</v>
      </c>
      <c r="D3375" s="3" t="s">
        <v>64</v>
      </c>
      <c r="E3375" s="3" t="s">
        <v>34</v>
      </c>
      <c r="F3375" s="3">
        <v>6651.27</v>
      </c>
      <c r="G3375" s="3">
        <v>0</v>
      </c>
      <c r="H3375" s="3">
        <v>6651.27</v>
      </c>
      <c r="I3375" s="3" t="s">
        <v>41</v>
      </c>
      <c r="J3375" s="5">
        <v>1</v>
      </c>
      <c r="K3375" t="str">
        <f>_xlfn.XLOOKUP(D3375, dim_channels!A:A, dim_channels!C:C, "Not Found")</f>
        <v>Direct</v>
      </c>
      <c r="L3375" t="str">
        <f>_xlfn.XLOOKUP(D3375, dim_channels!A:A, dim_channels!B:B, "Not Found")</f>
        <v>Direct Website</v>
      </c>
    </row>
    <row r="3376" spans="1:12" x14ac:dyDescent="0.2">
      <c r="A3376" s="2" t="s">
        <v>3812</v>
      </c>
      <c r="B3376" s="2" t="s">
        <v>26</v>
      </c>
      <c r="C3376" s="2" t="s">
        <v>452</v>
      </c>
      <c r="D3376" s="2" t="s">
        <v>52</v>
      </c>
      <c r="E3376" s="2" t="s">
        <v>34</v>
      </c>
      <c r="F3376" s="2">
        <v>8277.86</v>
      </c>
      <c r="G3376" s="2">
        <v>993.34</v>
      </c>
      <c r="H3376" s="2">
        <v>7284.52</v>
      </c>
      <c r="I3376" s="2" t="s">
        <v>41</v>
      </c>
      <c r="J3376" s="4">
        <v>1.136363137173074</v>
      </c>
      <c r="K3376" t="str">
        <f>_xlfn.XLOOKUP(D3376, dim_channels!A:A, dim_channels!C:C, "Not Found")</f>
        <v>OTA</v>
      </c>
      <c r="L3376" t="str">
        <f>_xlfn.XLOOKUP(D3376, dim_channels!A:A, dim_channels!B:B, "Not Found")</f>
        <v>Agoda</v>
      </c>
    </row>
    <row r="3377" spans="1:12" x14ac:dyDescent="0.2">
      <c r="A3377" s="3" t="s">
        <v>3813</v>
      </c>
      <c r="B3377" s="3" t="s">
        <v>433</v>
      </c>
      <c r="C3377" s="3" t="s">
        <v>509</v>
      </c>
      <c r="D3377" s="3" t="s">
        <v>52</v>
      </c>
      <c r="E3377" s="3" t="s">
        <v>60</v>
      </c>
      <c r="F3377" s="3">
        <v>18640.599999999999</v>
      </c>
      <c r="G3377" s="3">
        <v>0</v>
      </c>
      <c r="H3377" s="3">
        <v>18640.599999999999</v>
      </c>
      <c r="I3377" s="3" t="s">
        <v>29</v>
      </c>
      <c r="J3377" s="5">
        <v>1</v>
      </c>
      <c r="K3377" t="str">
        <f>_xlfn.XLOOKUP(D3377, dim_channels!A:A, dim_channels!C:C, "Not Found")</f>
        <v>OTA</v>
      </c>
      <c r="L3377" t="str">
        <f>_xlfn.XLOOKUP(D3377, dim_channels!A:A, dim_channels!B:B, "Not Found")</f>
        <v>Agoda</v>
      </c>
    </row>
    <row r="3378" spans="1:12" x14ac:dyDescent="0.2">
      <c r="A3378" s="2" t="s">
        <v>3814</v>
      </c>
      <c r="B3378" s="2" t="s">
        <v>543</v>
      </c>
      <c r="C3378" s="2" t="s">
        <v>126</v>
      </c>
      <c r="D3378" s="2" t="s">
        <v>206</v>
      </c>
      <c r="E3378" s="2" t="s">
        <v>207</v>
      </c>
      <c r="F3378" s="2">
        <v>3485.48</v>
      </c>
      <c r="G3378" s="2">
        <v>0</v>
      </c>
      <c r="H3378" s="2">
        <v>3485.48</v>
      </c>
      <c r="I3378" s="2" t="s">
        <v>29</v>
      </c>
      <c r="J3378" s="4">
        <v>1</v>
      </c>
      <c r="K3378" t="str">
        <f>_xlfn.XLOOKUP(D3378, dim_channels!A:A, dim_channels!C:C, "Not Found")</f>
        <v>Direct</v>
      </c>
      <c r="L3378" t="str">
        <f>_xlfn.XLOOKUP(D3378, dim_channels!A:A, dim_channels!B:B, "Not Found")</f>
        <v>Walk-in</v>
      </c>
    </row>
    <row r="3379" spans="1:12" x14ac:dyDescent="0.2">
      <c r="A3379" s="3" t="s">
        <v>3815</v>
      </c>
      <c r="B3379" s="3" t="s">
        <v>452</v>
      </c>
      <c r="C3379" s="3" t="s">
        <v>452</v>
      </c>
      <c r="D3379" s="3" t="s">
        <v>52</v>
      </c>
      <c r="E3379" s="3" t="s">
        <v>34</v>
      </c>
      <c r="F3379" s="3">
        <v>8647.75</v>
      </c>
      <c r="G3379" s="3">
        <v>1037.73</v>
      </c>
      <c r="H3379" s="3">
        <v>7610.02</v>
      </c>
      <c r="I3379" s="3" t="s">
        <v>56</v>
      </c>
      <c r="J3379" s="5">
        <v>1.136363636363636</v>
      </c>
      <c r="K3379" t="str">
        <f>_xlfn.XLOOKUP(D3379, dim_channels!A:A, dim_channels!C:C, "Not Found")</f>
        <v>OTA</v>
      </c>
      <c r="L3379" t="str">
        <f>_xlfn.XLOOKUP(D3379, dim_channels!A:A, dim_channels!B:B, "Not Found")</f>
        <v>Agoda</v>
      </c>
    </row>
    <row r="3380" spans="1:12" x14ac:dyDescent="0.2">
      <c r="A3380" s="2" t="s">
        <v>3816</v>
      </c>
      <c r="B3380" s="2" t="s">
        <v>190</v>
      </c>
      <c r="C3380" s="2" t="s">
        <v>509</v>
      </c>
      <c r="D3380" s="2" t="s">
        <v>33</v>
      </c>
      <c r="E3380" s="2" t="s">
        <v>60</v>
      </c>
      <c r="F3380" s="2">
        <v>6669.84</v>
      </c>
      <c r="G3380" s="2">
        <v>0</v>
      </c>
      <c r="H3380" s="2">
        <v>6669.84</v>
      </c>
      <c r="I3380" s="2" t="s">
        <v>29</v>
      </c>
      <c r="J3380" s="4">
        <v>1</v>
      </c>
      <c r="K3380" t="str">
        <f>_xlfn.XLOOKUP(D3380, dim_channels!A:A, dim_channels!C:C, "Not Found")</f>
        <v>OTA</v>
      </c>
      <c r="L3380" t="str">
        <f>_xlfn.XLOOKUP(D3380, dim_channels!A:A, dim_channels!B:B, "Not Found")</f>
        <v>Booking.com</v>
      </c>
    </row>
    <row r="3381" spans="1:12" x14ac:dyDescent="0.2">
      <c r="A3381" s="3" t="s">
        <v>3817</v>
      </c>
      <c r="B3381" s="3" t="s">
        <v>368</v>
      </c>
      <c r="C3381" s="3" t="s">
        <v>167</v>
      </c>
      <c r="D3381" s="3" t="s">
        <v>45</v>
      </c>
      <c r="E3381" s="3" t="s">
        <v>89</v>
      </c>
      <c r="F3381" s="3">
        <v>12547.86</v>
      </c>
      <c r="G3381" s="3">
        <v>0</v>
      </c>
      <c r="H3381" s="3">
        <v>12547.86</v>
      </c>
      <c r="I3381" s="3" t="s">
        <v>29</v>
      </c>
      <c r="J3381" s="5">
        <v>1</v>
      </c>
      <c r="K3381" t="str">
        <f>_xlfn.XLOOKUP(D3381, dim_channels!A:A, dim_channels!C:C, "Not Found")</f>
        <v>Corporate</v>
      </c>
      <c r="L3381" t="str">
        <f>_xlfn.XLOOKUP(D3381, dim_channels!A:A, dim_channels!B:B, "Not Found")</f>
        <v>Corporate Direct</v>
      </c>
    </row>
    <row r="3382" spans="1:12" x14ac:dyDescent="0.2">
      <c r="A3382" s="2" t="s">
        <v>3818</v>
      </c>
      <c r="B3382" s="2" t="s">
        <v>39</v>
      </c>
      <c r="C3382" s="2" t="s">
        <v>551</v>
      </c>
      <c r="D3382" s="2" t="s">
        <v>64</v>
      </c>
      <c r="E3382" s="2" t="s">
        <v>115</v>
      </c>
      <c r="F3382" s="2">
        <v>7739.63</v>
      </c>
      <c r="G3382" s="2">
        <v>0</v>
      </c>
      <c r="H3382" s="2">
        <v>7739.63</v>
      </c>
      <c r="I3382" s="2" t="s">
        <v>29</v>
      </c>
      <c r="J3382" s="4">
        <v>1</v>
      </c>
      <c r="K3382" t="str">
        <f>_xlfn.XLOOKUP(D3382, dim_channels!A:A, dim_channels!C:C, "Not Found")</f>
        <v>Direct</v>
      </c>
      <c r="L3382" t="str">
        <f>_xlfn.XLOOKUP(D3382, dim_channels!A:A, dim_channels!B:B, "Not Found")</f>
        <v>Direct Website</v>
      </c>
    </row>
    <row r="3383" spans="1:12" x14ac:dyDescent="0.2">
      <c r="A3383" s="3" t="s">
        <v>3819</v>
      </c>
      <c r="B3383" s="3" t="s">
        <v>220</v>
      </c>
      <c r="C3383" s="3" t="s">
        <v>409</v>
      </c>
      <c r="D3383" s="3" t="s">
        <v>114</v>
      </c>
      <c r="E3383" s="3" t="s">
        <v>46</v>
      </c>
      <c r="F3383" s="3">
        <v>9392.7999999999993</v>
      </c>
      <c r="G3383" s="3">
        <v>939.28</v>
      </c>
      <c r="H3383" s="3">
        <v>8453.52</v>
      </c>
      <c r="I3383" s="3" t="s">
        <v>29</v>
      </c>
      <c r="J3383" s="5">
        <v>1.1111111111111109</v>
      </c>
      <c r="K3383" t="str">
        <f>_xlfn.XLOOKUP(D3383, dim_channels!A:A, dim_channels!C:C, "Not Found")</f>
        <v>Offline</v>
      </c>
      <c r="L3383" t="str">
        <f>_xlfn.XLOOKUP(D3383, dim_channels!A:A, dim_channels!B:B, "Not Found")</f>
        <v>Travel Agency</v>
      </c>
    </row>
    <row r="3384" spans="1:12" x14ac:dyDescent="0.2">
      <c r="A3384" s="2" t="s">
        <v>3820</v>
      </c>
      <c r="B3384" s="2" t="s">
        <v>91</v>
      </c>
      <c r="C3384" s="2" t="s">
        <v>302</v>
      </c>
      <c r="D3384" s="2" t="s">
        <v>27</v>
      </c>
      <c r="E3384" s="2" t="s">
        <v>34</v>
      </c>
      <c r="F3384" s="2">
        <v>11986.93</v>
      </c>
      <c r="G3384" s="2">
        <v>2157.65</v>
      </c>
      <c r="H3384" s="2">
        <v>9829.2800000000007</v>
      </c>
      <c r="I3384" s="2" t="s">
        <v>29</v>
      </c>
      <c r="J3384" s="4">
        <v>1.2195125177022119</v>
      </c>
      <c r="K3384" t="str">
        <f>_xlfn.XLOOKUP(D3384, dim_channels!A:A, dim_channels!C:C, "Not Found")</f>
        <v>OTA</v>
      </c>
      <c r="L3384" t="str">
        <f>_xlfn.XLOOKUP(D3384, dim_channels!A:A, dim_channels!B:B, "Not Found")</f>
        <v>Expedia</v>
      </c>
    </row>
    <row r="3385" spans="1:12" x14ac:dyDescent="0.2">
      <c r="A3385" s="3" t="s">
        <v>3821</v>
      </c>
      <c r="B3385" s="3" t="s">
        <v>420</v>
      </c>
      <c r="C3385" s="3" t="s">
        <v>430</v>
      </c>
      <c r="D3385" s="3" t="s">
        <v>52</v>
      </c>
      <c r="E3385" s="3" t="s">
        <v>34</v>
      </c>
      <c r="F3385" s="3">
        <v>2458.7600000000002</v>
      </c>
      <c r="G3385" s="3">
        <v>295.05</v>
      </c>
      <c r="H3385" s="3">
        <v>2163.71</v>
      </c>
      <c r="I3385" s="3" t="s">
        <v>29</v>
      </c>
      <c r="J3385" s="5">
        <v>1.136363006132985</v>
      </c>
      <c r="K3385" t="str">
        <f>_xlfn.XLOOKUP(D3385, dim_channels!A:A, dim_channels!C:C, "Not Found")</f>
        <v>OTA</v>
      </c>
      <c r="L3385" t="str">
        <f>_xlfn.XLOOKUP(D3385, dim_channels!A:A, dim_channels!B:B, "Not Found")</f>
        <v>Agoda</v>
      </c>
    </row>
    <row r="3386" spans="1:12" x14ac:dyDescent="0.2">
      <c r="A3386" s="2" t="s">
        <v>3822</v>
      </c>
      <c r="B3386" s="2" t="s">
        <v>813</v>
      </c>
      <c r="C3386" s="2" t="s">
        <v>87</v>
      </c>
      <c r="D3386" s="2" t="s">
        <v>33</v>
      </c>
      <c r="E3386" s="2" t="s">
        <v>34</v>
      </c>
      <c r="F3386" s="2">
        <v>4282.46</v>
      </c>
      <c r="G3386" s="2">
        <v>642.37</v>
      </c>
      <c r="H3386" s="2">
        <v>3640.09</v>
      </c>
      <c r="I3386" s="2" t="s">
        <v>41</v>
      </c>
      <c r="J3386" s="4">
        <v>1.176470911433509</v>
      </c>
      <c r="K3386" t="str">
        <f>_xlfn.XLOOKUP(D3386, dim_channels!A:A, dim_channels!C:C, "Not Found")</f>
        <v>OTA</v>
      </c>
      <c r="L3386" t="str">
        <f>_xlfn.XLOOKUP(D3386, dim_channels!A:A, dim_channels!B:B, "Not Found")</f>
        <v>Booking.com</v>
      </c>
    </row>
    <row r="3387" spans="1:12" x14ac:dyDescent="0.2">
      <c r="A3387" s="3" t="s">
        <v>3823</v>
      </c>
      <c r="B3387" s="3" t="s">
        <v>1048</v>
      </c>
      <c r="C3387" s="3" t="s">
        <v>597</v>
      </c>
      <c r="D3387" s="3" t="s">
        <v>169</v>
      </c>
      <c r="E3387" s="3" t="s">
        <v>34</v>
      </c>
      <c r="F3387" s="3">
        <v>6621.55</v>
      </c>
      <c r="G3387" s="3">
        <v>1324.31</v>
      </c>
      <c r="H3387" s="3">
        <v>5297.24</v>
      </c>
      <c r="I3387" s="3" t="s">
        <v>29</v>
      </c>
      <c r="J3387" s="5">
        <v>1.25</v>
      </c>
      <c r="K3387" t="str">
        <f>_xlfn.XLOOKUP(D3387, dim_channels!A:A, dim_channels!C:C, "Not Found")</f>
        <v>GDS</v>
      </c>
      <c r="L3387" t="str">
        <f>_xlfn.XLOOKUP(D3387, dim_channels!A:A, dim_channels!B:B, "Not Found")</f>
        <v>GDS (Amadeus)</v>
      </c>
    </row>
    <row r="3388" spans="1:12" x14ac:dyDescent="0.2">
      <c r="A3388" s="2" t="s">
        <v>3824</v>
      </c>
      <c r="B3388" s="2" t="s">
        <v>578</v>
      </c>
      <c r="C3388" s="2" t="s">
        <v>129</v>
      </c>
      <c r="D3388" s="2" t="s">
        <v>64</v>
      </c>
      <c r="E3388" s="2" t="s">
        <v>34</v>
      </c>
      <c r="F3388" s="2">
        <v>22956.46</v>
      </c>
      <c r="G3388" s="2">
        <v>0</v>
      </c>
      <c r="H3388" s="2">
        <v>22956.46</v>
      </c>
      <c r="I3388" s="2" t="s">
        <v>29</v>
      </c>
      <c r="J3388" s="4">
        <v>1</v>
      </c>
      <c r="K3388" t="str">
        <f>_xlfn.XLOOKUP(D3388, dim_channels!A:A, dim_channels!C:C, "Not Found")</f>
        <v>Direct</v>
      </c>
      <c r="L3388" t="str">
        <f>_xlfn.XLOOKUP(D3388, dim_channels!A:A, dim_channels!B:B, "Not Found")</f>
        <v>Direct Website</v>
      </c>
    </row>
    <row r="3389" spans="1:12" x14ac:dyDescent="0.2">
      <c r="A3389" s="3" t="s">
        <v>3825</v>
      </c>
      <c r="B3389" s="3" t="s">
        <v>124</v>
      </c>
      <c r="C3389" s="3" t="s">
        <v>291</v>
      </c>
      <c r="D3389" s="3" t="s">
        <v>45</v>
      </c>
      <c r="E3389" s="3" t="s">
        <v>89</v>
      </c>
      <c r="F3389" s="3">
        <v>3294.82</v>
      </c>
      <c r="G3389" s="3">
        <v>0</v>
      </c>
      <c r="H3389" s="3">
        <v>3294.82</v>
      </c>
      <c r="I3389" s="3" t="s">
        <v>56</v>
      </c>
      <c r="J3389" s="5">
        <v>1</v>
      </c>
      <c r="K3389" t="str">
        <f>_xlfn.XLOOKUP(D3389, dim_channels!A:A, dim_channels!C:C, "Not Found")</f>
        <v>Corporate</v>
      </c>
      <c r="L3389" t="str">
        <f>_xlfn.XLOOKUP(D3389, dim_channels!A:A, dim_channels!B:B, "Not Found")</f>
        <v>Corporate Direct</v>
      </c>
    </row>
    <row r="3390" spans="1:12" x14ac:dyDescent="0.2">
      <c r="A3390" s="2" t="s">
        <v>3826</v>
      </c>
      <c r="B3390" s="2" t="s">
        <v>195</v>
      </c>
      <c r="C3390" s="2" t="s">
        <v>458</v>
      </c>
      <c r="D3390" s="2" t="s">
        <v>45</v>
      </c>
      <c r="E3390" s="2" t="s">
        <v>46</v>
      </c>
      <c r="F3390" s="2">
        <v>14337.97</v>
      </c>
      <c r="G3390" s="2">
        <v>716.9</v>
      </c>
      <c r="H3390" s="2">
        <v>13621.07</v>
      </c>
      <c r="I3390" s="2" t="s">
        <v>29</v>
      </c>
      <c r="J3390" s="4">
        <v>1.0526316948668499</v>
      </c>
      <c r="K3390" t="str">
        <f>_xlfn.XLOOKUP(D3390, dim_channels!A:A, dim_channels!C:C, "Not Found")</f>
        <v>Corporate</v>
      </c>
      <c r="L3390" t="str">
        <f>_xlfn.XLOOKUP(D3390, dim_channels!A:A, dim_channels!B:B, "Not Found")</f>
        <v>Corporate Direct</v>
      </c>
    </row>
    <row r="3391" spans="1:12" x14ac:dyDescent="0.2">
      <c r="A3391" s="3" t="s">
        <v>3827</v>
      </c>
      <c r="B3391" s="3" t="s">
        <v>384</v>
      </c>
      <c r="C3391" s="3" t="s">
        <v>478</v>
      </c>
      <c r="D3391" s="3" t="s">
        <v>52</v>
      </c>
      <c r="E3391" s="3" t="s">
        <v>34</v>
      </c>
      <c r="F3391" s="3">
        <v>4964.49</v>
      </c>
      <c r="G3391" s="3">
        <v>595.74</v>
      </c>
      <c r="H3391" s="3">
        <v>4368.75</v>
      </c>
      <c r="I3391" s="3" t="s">
        <v>41</v>
      </c>
      <c r="J3391" s="5">
        <v>1.136363948497854</v>
      </c>
      <c r="K3391" t="str">
        <f>_xlfn.XLOOKUP(D3391, dim_channels!A:A, dim_channels!C:C, "Not Found")</f>
        <v>OTA</v>
      </c>
      <c r="L3391" t="str">
        <f>_xlfn.XLOOKUP(D3391, dim_channels!A:A, dim_channels!B:B, "Not Found")</f>
        <v>Agoda</v>
      </c>
    </row>
    <row r="3392" spans="1:12" x14ac:dyDescent="0.2">
      <c r="A3392" s="2" t="s">
        <v>3828</v>
      </c>
      <c r="B3392" s="2" t="s">
        <v>79</v>
      </c>
      <c r="C3392" s="2" t="s">
        <v>317</v>
      </c>
      <c r="D3392" s="2" t="s">
        <v>27</v>
      </c>
      <c r="E3392" s="2" t="s">
        <v>28</v>
      </c>
      <c r="F3392" s="2">
        <v>14187.81</v>
      </c>
      <c r="G3392" s="2">
        <v>2553.81</v>
      </c>
      <c r="H3392" s="2">
        <v>11634</v>
      </c>
      <c r="I3392" s="2" t="s">
        <v>41</v>
      </c>
      <c r="J3392" s="4">
        <v>1.2195126353790611</v>
      </c>
      <c r="K3392" t="str">
        <f>_xlfn.XLOOKUP(D3392, dim_channels!A:A, dim_channels!C:C, "Not Found")</f>
        <v>OTA</v>
      </c>
      <c r="L3392" t="str">
        <f>_xlfn.XLOOKUP(D3392, dim_channels!A:A, dim_channels!B:B, "Not Found")</f>
        <v>Expedia</v>
      </c>
    </row>
    <row r="3393" spans="1:12" x14ac:dyDescent="0.2">
      <c r="A3393" s="3" t="s">
        <v>3829</v>
      </c>
      <c r="B3393" s="3" t="s">
        <v>120</v>
      </c>
      <c r="C3393" s="3" t="s">
        <v>121</v>
      </c>
      <c r="D3393" s="3" t="s">
        <v>27</v>
      </c>
      <c r="E3393" s="3" t="s">
        <v>34</v>
      </c>
      <c r="F3393" s="3">
        <v>5905.82</v>
      </c>
      <c r="G3393" s="3">
        <v>1063.05</v>
      </c>
      <c r="H3393" s="3">
        <v>4842.7700000000004</v>
      </c>
      <c r="I3393" s="3" t="s">
        <v>29</v>
      </c>
      <c r="J3393" s="5">
        <v>1.2195127994928521</v>
      </c>
      <c r="K3393" t="str">
        <f>_xlfn.XLOOKUP(D3393, dim_channels!A:A, dim_channels!C:C, "Not Found")</f>
        <v>OTA</v>
      </c>
      <c r="L3393" t="str">
        <f>_xlfn.XLOOKUP(D3393, dim_channels!A:A, dim_channels!B:B, "Not Found")</f>
        <v>Expedia</v>
      </c>
    </row>
    <row r="3394" spans="1:12" x14ac:dyDescent="0.2">
      <c r="A3394" s="2" t="s">
        <v>3830</v>
      </c>
      <c r="B3394" s="2" t="s">
        <v>712</v>
      </c>
      <c r="C3394" s="2" t="s">
        <v>405</v>
      </c>
      <c r="D3394" s="2" t="s">
        <v>52</v>
      </c>
      <c r="E3394" s="2" t="s">
        <v>60</v>
      </c>
      <c r="F3394" s="2">
        <v>7194.49</v>
      </c>
      <c r="G3394" s="2">
        <v>0</v>
      </c>
      <c r="H3394" s="2">
        <v>7194.49</v>
      </c>
      <c r="I3394" s="2" t="s">
        <v>29</v>
      </c>
      <c r="J3394" s="4">
        <v>1</v>
      </c>
      <c r="K3394" t="str">
        <f>_xlfn.XLOOKUP(D3394, dim_channels!A:A, dim_channels!C:C, "Not Found")</f>
        <v>OTA</v>
      </c>
      <c r="L3394" t="str">
        <f>_xlfn.XLOOKUP(D3394, dim_channels!A:A, dim_channels!B:B, "Not Found")</f>
        <v>Agoda</v>
      </c>
    </row>
    <row r="3395" spans="1:12" x14ac:dyDescent="0.2">
      <c r="A3395" s="3" t="s">
        <v>3831</v>
      </c>
      <c r="B3395" s="3" t="s">
        <v>120</v>
      </c>
      <c r="C3395" s="3" t="s">
        <v>661</v>
      </c>
      <c r="D3395" s="3" t="s">
        <v>169</v>
      </c>
      <c r="E3395" s="3" t="s">
        <v>46</v>
      </c>
      <c r="F3395" s="3">
        <v>6021.98</v>
      </c>
      <c r="G3395" s="3">
        <v>1204.4000000000001</v>
      </c>
      <c r="H3395" s="3">
        <v>4817.58</v>
      </c>
      <c r="I3395" s="3" t="s">
        <v>29</v>
      </c>
      <c r="J3395" s="5">
        <v>1.250001037865484</v>
      </c>
      <c r="K3395" t="str">
        <f>_xlfn.XLOOKUP(D3395, dim_channels!A:A, dim_channels!C:C, "Not Found")</f>
        <v>GDS</v>
      </c>
      <c r="L3395" t="str">
        <f>_xlfn.XLOOKUP(D3395, dim_channels!A:A, dim_channels!B:B, "Not Found")</f>
        <v>GDS (Amadeus)</v>
      </c>
    </row>
    <row r="3396" spans="1:12" x14ac:dyDescent="0.2">
      <c r="A3396" s="2" t="s">
        <v>3832</v>
      </c>
      <c r="B3396" s="2" t="s">
        <v>120</v>
      </c>
      <c r="C3396" s="2" t="s">
        <v>103</v>
      </c>
      <c r="D3396" s="2" t="s">
        <v>52</v>
      </c>
      <c r="E3396" s="2" t="s">
        <v>60</v>
      </c>
      <c r="F3396" s="2">
        <v>7096.74</v>
      </c>
      <c r="G3396" s="2">
        <v>0</v>
      </c>
      <c r="H3396" s="2">
        <v>7096.74</v>
      </c>
      <c r="I3396" s="2" t="s">
        <v>29</v>
      </c>
      <c r="J3396" s="4">
        <v>1</v>
      </c>
      <c r="K3396" t="str">
        <f>_xlfn.XLOOKUP(D3396, dim_channels!A:A, dim_channels!C:C, "Not Found")</f>
        <v>OTA</v>
      </c>
      <c r="L3396" t="str">
        <f>_xlfn.XLOOKUP(D3396, dim_channels!A:A, dim_channels!B:B, "Not Found")</f>
        <v>Agoda</v>
      </c>
    </row>
    <row r="3397" spans="1:12" x14ac:dyDescent="0.2">
      <c r="A3397" s="3" t="s">
        <v>3833</v>
      </c>
      <c r="B3397" s="3" t="s">
        <v>778</v>
      </c>
      <c r="C3397" s="3" t="s">
        <v>794</v>
      </c>
      <c r="D3397" s="3" t="s">
        <v>114</v>
      </c>
      <c r="E3397" s="3" t="s">
        <v>115</v>
      </c>
      <c r="F3397" s="3">
        <v>10286.98</v>
      </c>
      <c r="G3397" s="3">
        <v>1028.7</v>
      </c>
      <c r="H3397" s="3">
        <v>9258.2800000000007</v>
      </c>
      <c r="I3397" s="3" t="s">
        <v>29</v>
      </c>
      <c r="J3397" s="5">
        <v>1.1111113511364961</v>
      </c>
      <c r="K3397" t="str">
        <f>_xlfn.XLOOKUP(D3397, dim_channels!A:A, dim_channels!C:C, "Not Found")</f>
        <v>Offline</v>
      </c>
      <c r="L3397" t="str">
        <f>_xlfn.XLOOKUP(D3397, dim_channels!A:A, dim_channels!B:B, "Not Found")</f>
        <v>Travel Agency</v>
      </c>
    </row>
    <row r="3398" spans="1:12" x14ac:dyDescent="0.2">
      <c r="A3398" s="2" t="s">
        <v>3834</v>
      </c>
      <c r="B3398" s="2" t="s">
        <v>124</v>
      </c>
      <c r="C3398" s="2" t="s">
        <v>285</v>
      </c>
      <c r="D3398" s="2" t="s">
        <v>52</v>
      </c>
      <c r="E3398" s="2" t="s">
        <v>60</v>
      </c>
      <c r="F3398" s="2">
        <v>10404.51</v>
      </c>
      <c r="G3398" s="2">
        <v>0</v>
      </c>
      <c r="H3398" s="2">
        <v>10404.51</v>
      </c>
      <c r="I3398" s="2" t="s">
        <v>29</v>
      </c>
      <c r="J3398" s="4">
        <v>1</v>
      </c>
      <c r="K3398" t="str">
        <f>_xlfn.XLOOKUP(D3398, dim_channels!A:A, dim_channels!C:C, "Not Found")</f>
        <v>OTA</v>
      </c>
      <c r="L3398" t="str">
        <f>_xlfn.XLOOKUP(D3398, dim_channels!A:A, dim_channels!B:B, "Not Found")</f>
        <v>Agoda</v>
      </c>
    </row>
    <row r="3399" spans="1:12" x14ac:dyDescent="0.2">
      <c r="A3399" s="3" t="s">
        <v>3835</v>
      </c>
      <c r="B3399" s="3" t="s">
        <v>443</v>
      </c>
      <c r="C3399" s="3" t="s">
        <v>256</v>
      </c>
      <c r="D3399" s="3" t="s">
        <v>52</v>
      </c>
      <c r="E3399" s="3" t="s">
        <v>34</v>
      </c>
      <c r="F3399" s="3">
        <v>6790.51</v>
      </c>
      <c r="G3399" s="3">
        <v>814.86</v>
      </c>
      <c r="H3399" s="3">
        <v>5975.65</v>
      </c>
      <c r="I3399" s="3" t="s">
        <v>29</v>
      </c>
      <c r="J3399" s="5">
        <v>1.136363408164802</v>
      </c>
      <c r="K3399" t="str">
        <f>_xlfn.XLOOKUP(D3399, dim_channels!A:A, dim_channels!C:C, "Not Found")</f>
        <v>OTA</v>
      </c>
      <c r="L3399" t="str">
        <f>_xlfn.XLOOKUP(D3399, dim_channels!A:A, dim_channels!B:B, "Not Found")</f>
        <v>Agoda</v>
      </c>
    </row>
    <row r="3400" spans="1:12" x14ac:dyDescent="0.2">
      <c r="A3400" s="2" t="s">
        <v>3836</v>
      </c>
      <c r="B3400" s="2" t="s">
        <v>229</v>
      </c>
      <c r="C3400" s="2" t="s">
        <v>394</v>
      </c>
      <c r="D3400" s="2" t="s">
        <v>206</v>
      </c>
      <c r="E3400" s="2" t="s">
        <v>207</v>
      </c>
      <c r="F3400" s="2">
        <v>18800.07</v>
      </c>
      <c r="G3400" s="2">
        <v>0</v>
      </c>
      <c r="H3400" s="2">
        <v>18800.07</v>
      </c>
      <c r="I3400" s="2" t="s">
        <v>29</v>
      </c>
      <c r="J3400" s="4">
        <v>1</v>
      </c>
      <c r="K3400" t="str">
        <f>_xlfn.XLOOKUP(D3400, dim_channels!A:A, dim_channels!C:C, "Not Found")</f>
        <v>Direct</v>
      </c>
      <c r="L3400" t="str">
        <f>_xlfn.XLOOKUP(D3400, dim_channels!A:A, dim_channels!B:B, "Not Found")</f>
        <v>Walk-in</v>
      </c>
    </row>
    <row r="3401" spans="1:12" x14ac:dyDescent="0.2">
      <c r="A3401" s="3" t="s">
        <v>3837</v>
      </c>
      <c r="B3401" s="3" t="s">
        <v>247</v>
      </c>
      <c r="C3401" s="3" t="s">
        <v>312</v>
      </c>
      <c r="D3401" s="3" t="s">
        <v>45</v>
      </c>
      <c r="E3401" s="3" t="s">
        <v>46</v>
      </c>
      <c r="F3401" s="3">
        <v>5156.67</v>
      </c>
      <c r="G3401" s="3">
        <v>257.83</v>
      </c>
      <c r="H3401" s="3">
        <v>4898.84</v>
      </c>
      <c r="I3401" s="3" t="s">
        <v>29</v>
      </c>
      <c r="J3401" s="5">
        <v>1.0526308268896309</v>
      </c>
      <c r="K3401" t="str">
        <f>_xlfn.XLOOKUP(D3401, dim_channels!A:A, dim_channels!C:C, "Not Found")</f>
        <v>Corporate</v>
      </c>
      <c r="L3401" t="str">
        <f>_xlfn.XLOOKUP(D3401, dim_channels!A:A, dim_channels!B:B, "Not Found")</f>
        <v>Corporate Direct</v>
      </c>
    </row>
    <row r="3402" spans="1:12" x14ac:dyDescent="0.2">
      <c r="A3402" s="2" t="s">
        <v>3838</v>
      </c>
      <c r="B3402" s="2" t="s">
        <v>454</v>
      </c>
      <c r="C3402" s="2" t="s">
        <v>553</v>
      </c>
      <c r="D3402" s="2" t="s">
        <v>206</v>
      </c>
      <c r="E3402" s="2" t="s">
        <v>207</v>
      </c>
      <c r="F3402" s="2">
        <v>4817.6099999999997</v>
      </c>
      <c r="G3402" s="2">
        <v>0</v>
      </c>
      <c r="H3402" s="2">
        <v>4817.6099999999997</v>
      </c>
      <c r="I3402" s="2" t="s">
        <v>29</v>
      </c>
      <c r="J3402" s="4">
        <v>1</v>
      </c>
      <c r="K3402" t="str">
        <f>_xlfn.XLOOKUP(D3402, dim_channels!A:A, dim_channels!C:C, "Not Found")</f>
        <v>Direct</v>
      </c>
      <c r="L3402" t="str">
        <f>_xlfn.XLOOKUP(D3402, dim_channels!A:A, dim_channels!B:B, "Not Found")</f>
        <v>Walk-in</v>
      </c>
    </row>
    <row r="3403" spans="1:12" x14ac:dyDescent="0.2">
      <c r="A3403" s="3" t="s">
        <v>3839</v>
      </c>
      <c r="B3403" s="3" t="s">
        <v>564</v>
      </c>
      <c r="C3403" s="3" t="s">
        <v>76</v>
      </c>
      <c r="D3403" s="3" t="s">
        <v>27</v>
      </c>
      <c r="E3403" s="3" t="s">
        <v>34</v>
      </c>
      <c r="F3403" s="3">
        <v>10578.65</v>
      </c>
      <c r="G3403" s="3">
        <v>1904.16</v>
      </c>
      <c r="H3403" s="3">
        <v>8674.49</v>
      </c>
      <c r="I3403" s="3" t="s">
        <v>29</v>
      </c>
      <c r="J3403" s="5">
        <v>1.2195126168800701</v>
      </c>
      <c r="K3403" t="str">
        <f>_xlfn.XLOOKUP(D3403, dim_channels!A:A, dim_channels!C:C, "Not Found")</f>
        <v>OTA</v>
      </c>
      <c r="L3403" t="str">
        <f>_xlfn.XLOOKUP(D3403, dim_channels!A:A, dim_channels!B:B, "Not Found")</f>
        <v>Expedia</v>
      </c>
    </row>
    <row r="3404" spans="1:12" x14ac:dyDescent="0.2">
      <c r="A3404" s="2" t="s">
        <v>3840</v>
      </c>
      <c r="B3404" s="2" t="s">
        <v>567</v>
      </c>
      <c r="C3404" s="2" t="s">
        <v>460</v>
      </c>
      <c r="D3404" s="2" t="s">
        <v>64</v>
      </c>
      <c r="E3404" s="2" t="s">
        <v>34</v>
      </c>
      <c r="F3404" s="2">
        <v>3175.29</v>
      </c>
      <c r="G3404" s="2">
        <v>0</v>
      </c>
      <c r="H3404" s="2">
        <v>3175.29</v>
      </c>
      <c r="I3404" s="2" t="s">
        <v>56</v>
      </c>
      <c r="J3404" s="4">
        <v>1</v>
      </c>
      <c r="K3404" t="str">
        <f>_xlfn.XLOOKUP(D3404, dim_channels!A:A, dim_channels!C:C, "Not Found")</f>
        <v>Direct</v>
      </c>
      <c r="L3404" t="str">
        <f>_xlfn.XLOOKUP(D3404, dim_channels!A:A, dim_channels!B:B, "Not Found")</f>
        <v>Direct Website</v>
      </c>
    </row>
    <row r="3405" spans="1:12" x14ac:dyDescent="0.2">
      <c r="A3405" s="3" t="s">
        <v>3841</v>
      </c>
      <c r="B3405" s="3" t="s">
        <v>917</v>
      </c>
      <c r="C3405" s="3" t="s">
        <v>3067</v>
      </c>
      <c r="D3405" s="3" t="s">
        <v>64</v>
      </c>
      <c r="E3405" s="3" t="s">
        <v>115</v>
      </c>
      <c r="F3405" s="3">
        <v>20420.189999999999</v>
      </c>
      <c r="G3405" s="3">
        <v>0</v>
      </c>
      <c r="H3405" s="3">
        <v>20420.189999999999</v>
      </c>
      <c r="I3405" s="3" t="s">
        <v>29</v>
      </c>
      <c r="J3405" s="5">
        <v>1</v>
      </c>
      <c r="K3405" t="str">
        <f>_xlfn.XLOOKUP(D3405, dim_channels!A:A, dim_channels!C:C, "Not Found")</f>
        <v>Direct</v>
      </c>
      <c r="L3405" t="str">
        <f>_xlfn.XLOOKUP(D3405, dim_channels!A:A, dim_channels!B:B, "Not Found")</f>
        <v>Direct Website</v>
      </c>
    </row>
    <row r="3406" spans="1:12" x14ac:dyDescent="0.2">
      <c r="A3406" s="2" t="s">
        <v>3842</v>
      </c>
      <c r="B3406" s="2" t="s">
        <v>702</v>
      </c>
      <c r="C3406" s="2" t="s">
        <v>328</v>
      </c>
      <c r="D3406" s="2" t="s">
        <v>114</v>
      </c>
      <c r="E3406" s="2" t="s">
        <v>115</v>
      </c>
      <c r="F3406" s="2">
        <v>5538.92</v>
      </c>
      <c r="G3406" s="2">
        <v>553.89</v>
      </c>
      <c r="H3406" s="2">
        <v>4985.03</v>
      </c>
      <c r="I3406" s="2" t="s">
        <v>41</v>
      </c>
      <c r="J3406" s="4">
        <v>1.111110665332004</v>
      </c>
      <c r="K3406" t="str">
        <f>_xlfn.XLOOKUP(D3406, dim_channels!A:A, dim_channels!C:C, "Not Found")</f>
        <v>Offline</v>
      </c>
      <c r="L3406" t="str">
        <f>_xlfn.XLOOKUP(D3406, dim_channels!A:A, dim_channels!B:B, "Not Found")</f>
        <v>Travel Agency</v>
      </c>
    </row>
    <row r="3407" spans="1:12" x14ac:dyDescent="0.2">
      <c r="A3407" s="3" t="s">
        <v>3843</v>
      </c>
      <c r="B3407" s="3" t="s">
        <v>307</v>
      </c>
      <c r="C3407" s="3" t="s">
        <v>558</v>
      </c>
      <c r="D3407" s="3" t="s">
        <v>206</v>
      </c>
      <c r="E3407" s="3" t="s">
        <v>207</v>
      </c>
      <c r="F3407" s="3">
        <v>5198.47</v>
      </c>
      <c r="G3407" s="3">
        <v>0</v>
      </c>
      <c r="H3407" s="3">
        <v>5198.47</v>
      </c>
      <c r="I3407" s="3" t="s">
        <v>56</v>
      </c>
      <c r="J3407" s="5">
        <v>1</v>
      </c>
      <c r="K3407" t="str">
        <f>_xlfn.XLOOKUP(D3407, dim_channels!A:A, dim_channels!C:C, "Not Found")</f>
        <v>Direct</v>
      </c>
      <c r="L3407" t="str">
        <f>_xlfn.XLOOKUP(D3407, dim_channels!A:A, dim_channels!B:B, "Not Found")</f>
        <v>Walk-in</v>
      </c>
    </row>
    <row r="3408" spans="1:12" x14ac:dyDescent="0.2">
      <c r="A3408" s="2" t="s">
        <v>3844</v>
      </c>
      <c r="B3408" s="2" t="s">
        <v>261</v>
      </c>
      <c r="C3408" s="2" t="s">
        <v>84</v>
      </c>
      <c r="D3408" s="2" t="s">
        <v>27</v>
      </c>
      <c r="E3408" s="2" t="s">
        <v>34</v>
      </c>
      <c r="F3408" s="2">
        <v>8629.2000000000007</v>
      </c>
      <c r="G3408" s="2">
        <v>1553.26</v>
      </c>
      <c r="H3408" s="2">
        <v>7075.94</v>
      </c>
      <c r="I3408" s="2" t="s">
        <v>29</v>
      </c>
      <c r="J3408" s="4">
        <v>1.2195128845072181</v>
      </c>
      <c r="K3408" t="str">
        <f>_xlfn.XLOOKUP(D3408, dim_channels!A:A, dim_channels!C:C, "Not Found")</f>
        <v>OTA</v>
      </c>
      <c r="L3408" t="str">
        <f>_xlfn.XLOOKUP(D3408, dim_channels!A:A, dim_channels!B:B, "Not Found")</f>
        <v>Expedia</v>
      </c>
    </row>
    <row r="3409" spans="1:12" x14ac:dyDescent="0.2">
      <c r="A3409" s="3" t="s">
        <v>3845</v>
      </c>
      <c r="B3409" s="3" t="s">
        <v>54</v>
      </c>
      <c r="C3409" s="3" t="s">
        <v>546</v>
      </c>
      <c r="D3409" s="3" t="s">
        <v>52</v>
      </c>
      <c r="E3409" s="3" t="s">
        <v>34</v>
      </c>
      <c r="F3409" s="3">
        <v>11825.47</v>
      </c>
      <c r="G3409" s="3">
        <v>1419.06</v>
      </c>
      <c r="H3409" s="3">
        <v>10406.41</v>
      </c>
      <c r="I3409" s="3" t="s">
        <v>41</v>
      </c>
      <c r="J3409" s="5">
        <v>1.1363640294779851</v>
      </c>
      <c r="K3409" t="str">
        <f>_xlfn.XLOOKUP(D3409, dim_channels!A:A, dim_channels!C:C, "Not Found")</f>
        <v>OTA</v>
      </c>
      <c r="L3409" t="str">
        <f>_xlfn.XLOOKUP(D3409, dim_channels!A:A, dim_channels!B:B, "Not Found")</f>
        <v>Agoda</v>
      </c>
    </row>
    <row r="3410" spans="1:12" x14ac:dyDescent="0.2">
      <c r="A3410" s="2" t="s">
        <v>3846</v>
      </c>
      <c r="B3410" s="2" t="s">
        <v>917</v>
      </c>
      <c r="C3410" s="2" t="s">
        <v>1179</v>
      </c>
      <c r="D3410" s="2" t="s">
        <v>45</v>
      </c>
      <c r="E3410" s="2" t="s">
        <v>46</v>
      </c>
      <c r="F3410" s="2">
        <v>8325.3700000000008</v>
      </c>
      <c r="G3410" s="2">
        <v>416.27</v>
      </c>
      <c r="H3410" s="2">
        <v>7909.1</v>
      </c>
      <c r="I3410" s="2" t="s">
        <v>56</v>
      </c>
      <c r="J3410" s="4">
        <v>1.052631778584163</v>
      </c>
      <c r="K3410" t="str">
        <f>_xlfn.XLOOKUP(D3410, dim_channels!A:A, dim_channels!C:C, "Not Found")</f>
        <v>Corporate</v>
      </c>
      <c r="L3410" t="str">
        <f>_xlfn.XLOOKUP(D3410, dim_channels!A:A, dim_channels!B:B, "Not Found")</f>
        <v>Corporate Direct</v>
      </c>
    </row>
    <row r="3411" spans="1:12" x14ac:dyDescent="0.2">
      <c r="A3411" s="3" t="s">
        <v>3847</v>
      </c>
      <c r="B3411" s="3" t="s">
        <v>614</v>
      </c>
      <c r="C3411" s="3" t="s">
        <v>426</v>
      </c>
      <c r="D3411" s="3" t="s">
        <v>64</v>
      </c>
      <c r="E3411" s="3" t="s">
        <v>28</v>
      </c>
      <c r="F3411" s="3">
        <v>3716.24</v>
      </c>
      <c r="G3411" s="3">
        <v>0</v>
      </c>
      <c r="H3411" s="3">
        <v>3716.24</v>
      </c>
      <c r="I3411" s="3" t="s">
        <v>29</v>
      </c>
      <c r="J3411" s="5">
        <v>1</v>
      </c>
      <c r="K3411" t="str">
        <f>_xlfn.XLOOKUP(D3411, dim_channels!A:A, dim_channels!C:C, "Not Found")</f>
        <v>Direct</v>
      </c>
      <c r="L3411" t="str">
        <f>_xlfn.XLOOKUP(D3411, dim_channels!A:A, dim_channels!B:B, "Not Found")</f>
        <v>Direct Website</v>
      </c>
    </row>
    <row r="3412" spans="1:12" x14ac:dyDescent="0.2">
      <c r="A3412" s="2" t="s">
        <v>3848</v>
      </c>
      <c r="B3412" s="2" t="s">
        <v>630</v>
      </c>
      <c r="C3412" s="2" t="s">
        <v>649</v>
      </c>
      <c r="D3412" s="2" t="s">
        <v>27</v>
      </c>
      <c r="E3412" s="2" t="s">
        <v>28</v>
      </c>
      <c r="F3412" s="2">
        <v>16222.73</v>
      </c>
      <c r="G3412" s="2">
        <v>2920.09</v>
      </c>
      <c r="H3412" s="2">
        <v>13302.64</v>
      </c>
      <c r="I3412" s="2" t="s">
        <v>29</v>
      </c>
      <c r="J3412" s="4">
        <v>1.2195120667777219</v>
      </c>
      <c r="K3412" t="str">
        <f>_xlfn.XLOOKUP(D3412, dim_channels!A:A, dim_channels!C:C, "Not Found")</f>
        <v>OTA</v>
      </c>
      <c r="L3412" t="str">
        <f>_xlfn.XLOOKUP(D3412, dim_channels!A:A, dim_channels!B:B, "Not Found")</f>
        <v>Expedia</v>
      </c>
    </row>
    <row r="3413" spans="1:12" x14ac:dyDescent="0.2">
      <c r="A3413" s="3" t="s">
        <v>3849</v>
      </c>
      <c r="B3413" s="3" t="s">
        <v>778</v>
      </c>
      <c r="C3413" s="3" t="s">
        <v>278</v>
      </c>
      <c r="D3413" s="3" t="s">
        <v>33</v>
      </c>
      <c r="E3413" s="3" t="s">
        <v>60</v>
      </c>
      <c r="F3413" s="3">
        <v>7684.18</v>
      </c>
      <c r="G3413" s="3">
        <v>0</v>
      </c>
      <c r="H3413" s="3">
        <v>7684.18</v>
      </c>
      <c r="I3413" s="3" t="s">
        <v>56</v>
      </c>
      <c r="J3413" s="5">
        <v>1</v>
      </c>
      <c r="K3413" t="str">
        <f>_xlfn.XLOOKUP(D3413, dim_channels!A:A, dim_channels!C:C, "Not Found")</f>
        <v>OTA</v>
      </c>
      <c r="L3413" t="str">
        <f>_xlfn.XLOOKUP(D3413, dim_channels!A:A, dim_channels!B:B, "Not Found")</f>
        <v>Booking.com</v>
      </c>
    </row>
    <row r="3414" spans="1:12" x14ac:dyDescent="0.2">
      <c r="A3414" s="2" t="s">
        <v>3850</v>
      </c>
      <c r="B3414" s="2" t="s">
        <v>534</v>
      </c>
      <c r="C3414" s="2" t="s">
        <v>1101</v>
      </c>
      <c r="D3414" s="2" t="s">
        <v>52</v>
      </c>
      <c r="E3414" s="2" t="s">
        <v>34</v>
      </c>
      <c r="F3414" s="2">
        <v>5239.46</v>
      </c>
      <c r="G3414" s="2">
        <v>628.74</v>
      </c>
      <c r="H3414" s="2">
        <v>4610.72</v>
      </c>
      <c r="I3414" s="2" t="s">
        <v>29</v>
      </c>
      <c r="J3414" s="4">
        <v>1.1363648193774509</v>
      </c>
      <c r="K3414" t="str">
        <f>_xlfn.XLOOKUP(D3414, dim_channels!A:A, dim_channels!C:C, "Not Found")</f>
        <v>OTA</v>
      </c>
      <c r="L3414" t="str">
        <f>_xlfn.XLOOKUP(D3414, dim_channels!A:A, dim_channels!B:B, "Not Found")</f>
        <v>Agoda</v>
      </c>
    </row>
    <row r="3415" spans="1:12" x14ac:dyDescent="0.2">
      <c r="A3415" s="3" t="s">
        <v>3851</v>
      </c>
      <c r="B3415" s="3" t="s">
        <v>875</v>
      </c>
      <c r="C3415" s="3" t="s">
        <v>328</v>
      </c>
      <c r="D3415" s="3" t="s">
        <v>27</v>
      </c>
      <c r="E3415" s="3" t="s">
        <v>28</v>
      </c>
      <c r="F3415" s="3">
        <v>5801.4</v>
      </c>
      <c r="G3415" s="3">
        <v>1044.25</v>
      </c>
      <c r="H3415" s="3">
        <v>4757.1499999999996</v>
      </c>
      <c r="I3415" s="3" t="s">
        <v>41</v>
      </c>
      <c r="J3415" s="5">
        <v>1.2195116824148911</v>
      </c>
      <c r="K3415" t="str">
        <f>_xlfn.XLOOKUP(D3415, dim_channels!A:A, dim_channels!C:C, "Not Found")</f>
        <v>OTA</v>
      </c>
      <c r="L3415" t="str">
        <f>_xlfn.XLOOKUP(D3415, dim_channels!A:A, dim_channels!B:B, "Not Found")</f>
        <v>Expedia</v>
      </c>
    </row>
    <row r="3416" spans="1:12" x14ac:dyDescent="0.2">
      <c r="A3416" s="2" t="s">
        <v>3852</v>
      </c>
      <c r="B3416" s="2" t="s">
        <v>403</v>
      </c>
      <c r="C3416" s="2" t="s">
        <v>409</v>
      </c>
      <c r="D3416" s="2" t="s">
        <v>45</v>
      </c>
      <c r="E3416" s="2" t="s">
        <v>46</v>
      </c>
      <c r="F3416" s="2">
        <v>6214.02</v>
      </c>
      <c r="G3416" s="2">
        <v>310.7</v>
      </c>
      <c r="H3416" s="2">
        <v>5903.32</v>
      </c>
      <c r="I3416" s="2" t="s">
        <v>41</v>
      </c>
      <c r="J3416" s="4">
        <v>1.052631400635575</v>
      </c>
      <c r="K3416" t="str">
        <f>_xlfn.XLOOKUP(D3416, dim_channels!A:A, dim_channels!C:C, "Not Found")</f>
        <v>Corporate</v>
      </c>
      <c r="L3416" t="str">
        <f>_xlfn.XLOOKUP(D3416, dim_channels!A:A, dim_channels!B:B, "Not Found")</f>
        <v>Corporate Direct</v>
      </c>
    </row>
    <row r="3417" spans="1:12" x14ac:dyDescent="0.2">
      <c r="A3417" s="3" t="s">
        <v>3853</v>
      </c>
      <c r="B3417" s="3" t="s">
        <v>297</v>
      </c>
      <c r="C3417" s="3" t="s">
        <v>63</v>
      </c>
      <c r="D3417" s="3" t="s">
        <v>27</v>
      </c>
      <c r="E3417" s="3" t="s">
        <v>28</v>
      </c>
      <c r="F3417" s="3">
        <v>6855.15</v>
      </c>
      <c r="G3417" s="3">
        <v>1233.93</v>
      </c>
      <c r="H3417" s="3">
        <v>5621.22</v>
      </c>
      <c r="I3417" s="3" t="s">
        <v>29</v>
      </c>
      <c r="J3417" s="5">
        <v>1.219512845965822</v>
      </c>
      <c r="K3417" t="str">
        <f>_xlfn.XLOOKUP(D3417, dim_channels!A:A, dim_channels!C:C, "Not Found")</f>
        <v>OTA</v>
      </c>
      <c r="L3417" t="str">
        <f>_xlfn.XLOOKUP(D3417, dim_channels!A:A, dim_channels!B:B, "Not Found")</f>
        <v>Expedia</v>
      </c>
    </row>
    <row r="3418" spans="1:12" x14ac:dyDescent="0.2">
      <c r="A3418" s="2" t="s">
        <v>3854</v>
      </c>
      <c r="B3418" s="2" t="s">
        <v>156</v>
      </c>
      <c r="C3418" s="2" t="s">
        <v>769</v>
      </c>
      <c r="D3418" s="2" t="s">
        <v>45</v>
      </c>
      <c r="E3418" s="2" t="s">
        <v>89</v>
      </c>
      <c r="F3418" s="2">
        <v>11318.62</v>
      </c>
      <c r="G3418" s="2">
        <v>0</v>
      </c>
      <c r="H3418" s="2">
        <v>11318.62</v>
      </c>
      <c r="I3418" s="2" t="s">
        <v>56</v>
      </c>
      <c r="J3418" s="4">
        <v>1</v>
      </c>
      <c r="K3418" t="str">
        <f>_xlfn.XLOOKUP(D3418, dim_channels!A:A, dim_channels!C:C, "Not Found")</f>
        <v>Corporate</v>
      </c>
      <c r="L3418" t="str">
        <f>_xlfn.XLOOKUP(D3418, dim_channels!A:A, dim_channels!B:B, "Not Found")</f>
        <v>Corporate Direct</v>
      </c>
    </row>
    <row r="3419" spans="1:12" x14ac:dyDescent="0.2">
      <c r="A3419" s="3" t="s">
        <v>3855</v>
      </c>
      <c r="B3419" s="3" t="s">
        <v>183</v>
      </c>
      <c r="C3419" s="3" t="s">
        <v>553</v>
      </c>
      <c r="D3419" s="3" t="s">
        <v>33</v>
      </c>
      <c r="E3419" s="3" t="s">
        <v>28</v>
      </c>
      <c r="F3419" s="3">
        <v>2866.42</v>
      </c>
      <c r="G3419" s="3">
        <v>429.96</v>
      </c>
      <c r="H3419" s="3">
        <v>2436.46</v>
      </c>
      <c r="I3419" s="3" t="s">
        <v>29</v>
      </c>
      <c r="J3419" s="5">
        <v>1.1764691396534319</v>
      </c>
      <c r="K3419" t="str">
        <f>_xlfn.XLOOKUP(D3419, dim_channels!A:A, dim_channels!C:C, "Not Found")</f>
        <v>OTA</v>
      </c>
      <c r="L3419" t="str">
        <f>_xlfn.XLOOKUP(D3419, dim_channels!A:A, dim_channels!B:B, "Not Found")</f>
        <v>Booking.com</v>
      </c>
    </row>
    <row r="3420" spans="1:12" x14ac:dyDescent="0.2">
      <c r="A3420" s="2" t="s">
        <v>3856</v>
      </c>
      <c r="B3420" s="2" t="s">
        <v>32</v>
      </c>
      <c r="C3420" s="2" t="s">
        <v>209</v>
      </c>
      <c r="D3420" s="2" t="s">
        <v>52</v>
      </c>
      <c r="E3420" s="2" t="s">
        <v>60</v>
      </c>
      <c r="F3420" s="2">
        <v>2752.01</v>
      </c>
      <c r="G3420" s="2">
        <v>0</v>
      </c>
      <c r="H3420" s="2">
        <v>2752.01</v>
      </c>
      <c r="I3420" s="2" t="s">
        <v>29</v>
      </c>
      <c r="J3420" s="4">
        <v>1</v>
      </c>
      <c r="K3420" t="str">
        <f>_xlfn.XLOOKUP(D3420, dim_channels!A:A, dim_channels!C:C, "Not Found")</f>
        <v>OTA</v>
      </c>
      <c r="L3420" t="str">
        <f>_xlfn.XLOOKUP(D3420, dim_channels!A:A, dim_channels!B:B, "Not Found")</f>
        <v>Agoda</v>
      </c>
    </row>
    <row r="3421" spans="1:12" x14ac:dyDescent="0.2">
      <c r="A3421" s="3" t="s">
        <v>3857</v>
      </c>
      <c r="B3421" s="3" t="s">
        <v>891</v>
      </c>
      <c r="C3421" s="3" t="s">
        <v>286</v>
      </c>
      <c r="D3421" s="3" t="s">
        <v>169</v>
      </c>
      <c r="E3421" s="3" t="s">
        <v>34</v>
      </c>
      <c r="F3421" s="3">
        <v>13711.03</v>
      </c>
      <c r="G3421" s="3">
        <v>2742.21</v>
      </c>
      <c r="H3421" s="3">
        <v>10968.82</v>
      </c>
      <c r="I3421" s="3" t="s">
        <v>29</v>
      </c>
      <c r="J3421" s="5">
        <v>1.250000455837547</v>
      </c>
      <c r="K3421" t="str">
        <f>_xlfn.XLOOKUP(D3421, dim_channels!A:A, dim_channels!C:C, "Not Found")</f>
        <v>GDS</v>
      </c>
      <c r="L3421" t="str">
        <f>_xlfn.XLOOKUP(D3421, dim_channels!A:A, dim_channels!B:B, "Not Found")</f>
        <v>GDS (Amadeus)</v>
      </c>
    </row>
    <row r="3422" spans="1:12" x14ac:dyDescent="0.2">
      <c r="A3422" s="2" t="s">
        <v>3858</v>
      </c>
      <c r="B3422" s="2" t="s">
        <v>229</v>
      </c>
      <c r="C3422" s="2" t="s">
        <v>394</v>
      </c>
      <c r="D3422" s="2" t="s">
        <v>169</v>
      </c>
      <c r="E3422" s="2" t="s">
        <v>46</v>
      </c>
      <c r="F3422" s="2">
        <v>9649.16</v>
      </c>
      <c r="G3422" s="2">
        <v>1929.83</v>
      </c>
      <c r="H3422" s="2">
        <v>7719.33</v>
      </c>
      <c r="I3422" s="2" t="s">
        <v>29</v>
      </c>
      <c r="J3422" s="4">
        <v>1.2499996761376959</v>
      </c>
      <c r="K3422" t="str">
        <f>_xlfn.XLOOKUP(D3422, dim_channels!A:A, dim_channels!C:C, "Not Found")</f>
        <v>GDS</v>
      </c>
      <c r="L3422" t="str">
        <f>_xlfn.XLOOKUP(D3422, dim_channels!A:A, dim_channels!B:B, "Not Found")</f>
        <v>GDS (Amadeus)</v>
      </c>
    </row>
    <row r="3423" spans="1:12" x14ac:dyDescent="0.2">
      <c r="A3423" s="3" t="s">
        <v>3859</v>
      </c>
      <c r="B3423" s="3" t="s">
        <v>452</v>
      </c>
      <c r="C3423" s="3" t="s">
        <v>460</v>
      </c>
      <c r="D3423" s="3" t="s">
        <v>64</v>
      </c>
      <c r="E3423" s="3" t="s">
        <v>34</v>
      </c>
      <c r="F3423" s="3">
        <v>3225.24</v>
      </c>
      <c r="G3423" s="3">
        <v>0</v>
      </c>
      <c r="H3423" s="3">
        <v>3225.24</v>
      </c>
      <c r="I3423" s="3" t="s">
        <v>29</v>
      </c>
      <c r="J3423" s="5">
        <v>1</v>
      </c>
      <c r="K3423" t="str">
        <f>_xlfn.XLOOKUP(D3423, dim_channels!A:A, dim_channels!C:C, "Not Found")</f>
        <v>Direct</v>
      </c>
      <c r="L3423" t="str">
        <f>_xlfn.XLOOKUP(D3423, dim_channels!A:A, dim_channels!B:B, "Not Found")</f>
        <v>Direct Website</v>
      </c>
    </row>
    <row r="3424" spans="1:12" x14ac:dyDescent="0.2">
      <c r="A3424" s="2" t="s">
        <v>3860</v>
      </c>
      <c r="B3424" s="2" t="s">
        <v>200</v>
      </c>
      <c r="C3424" s="2" t="s">
        <v>589</v>
      </c>
      <c r="D3424" s="2" t="s">
        <v>206</v>
      </c>
      <c r="E3424" s="2" t="s">
        <v>207</v>
      </c>
      <c r="F3424" s="2">
        <v>18299.740000000002</v>
      </c>
      <c r="G3424" s="2">
        <v>0</v>
      </c>
      <c r="H3424" s="2">
        <v>18299.740000000002</v>
      </c>
      <c r="I3424" s="2" t="s">
        <v>29</v>
      </c>
      <c r="J3424" s="4">
        <v>1</v>
      </c>
      <c r="K3424" t="str">
        <f>_xlfn.XLOOKUP(D3424, dim_channels!A:A, dim_channels!C:C, "Not Found")</f>
        <v>Direct</v>
      </c>
      <c r="L3424" t="str">
        <f>_xlfn.XLOOKUP(D3424, dim_channels!A:A, dim_channels!B:B, "Not Found")</f>
        <v>Walk-in</v>
      </c>
    </row>
    <row r="3425" spans="1:12" x14ac:dyDescent="0.2">
      <c r="A3425" s="3" t="s">
        <v>3861</v>
      </c>
      <c r="B3425" s="3" t="s">
        <v>236</v>
      </c>
      <c r="C3425" s="3" t="s">
        <v>400</v>
      </c>
      <c r="D3425" s="3" t="s">
        <v>64</v>
      </c>
      <c r="E3425" s="3" t="s">
        <v>115</v>
      </c>
      <c r="F3425" s="3">
        <v>26009.24</v>
      </c>
      <c r="G3425" s="3">
        <v>0</v>
      </c>
      <c r="H3425" s="3">
        <v>26009.24</v>
      </c>
      <c r="I3425" s="3" t="s">
        <v>29</v>
      </c>
      <c r="J3425" s="5">
        <v>1</v>
      </c>
      <c r="K3425" t="str">
        <f>_xlfn.XLOOKUP(D3425, dim_channels!A:A, dim_channels!C:C, "Not Found")</f>
        <v>Direct</v>
      </c>
      <c r="L3425" t="str">
        <f>_xlfn.XLOOKUP(D3425, dim_channels!A:A, dim_channels!B:B, "Not Found")</f>
        <v>Direct Website</v>
      </c>
    </row>
    <row r="3426" spans="1:12" x14ac:dyDescent="0.2">
      <c r="A3426" s="2" t="s">
        <v>3862</v>
      </c>
      <c r="B3426" s="2" t="s">
        <v>127</v>
      </c>
      <c r="C3426" s="2" t="s">
        <v>597</v>
      </c>
      <c r="D3426" s="2" t="s">
        <v>33</v>
      </c>
      <c r="E3426" s="2" t="s">
        <v>34</v>
      </c>
      <c r="F3426" s="2">
        <v>9290.68</v>
      </c>
      <c r="G3426" s="2">
        <v>1393.6</v>
      </c>
      <c r="H3426" s="2">
        <v>7897.08</v>
      </c>
      <c r="I3426" s="2" t="s">
        <v>41</v>
      </c>
      <c r="J3426" s="4">
        <v>1.1764702902845099</v>
      </c>
      <c r="K3426" t="str">
        <f>_xlfn.XLOOKUP(D3426, dim_channels!A:A, dim_channels!C:C, "Not Found")</f>
        <v>OTA</v>
      </c>
      <c r="L3426" t="str">
        <f>_xlfn.XLOOKUP(D3426, dim_channels!A:A, dim_channels!B:B, "Not Found")</f>
        <v>Booking.com</v>
      </c>
    </row>
    <row r="3427" spans="1:12" x14ac:dyDescent="0.2">
      <c r="A3427" s="3" t="s">
        <v>3863</v>
      </c>
      <c r="B3427" s="3" t="s">
        <v>31</v>
      </c>
      <c r="C3427" s="3" t="s">
        <v>432</v>
      </c>
      <c r="D3427" s="3" t="s">
        <v>64</v>
      </c>
      <c r="E3427" s="3" t="s">
        <v>28</v>
      </c>
      <c r="F3427" s="3">
        <v>2675.38</v>
      </c>
      <c r="G3427" s="3">
        <v>0</v>
      </c>
      <c r="H3427" s="3">
        <v>2675.38</v>
      </c>
      <c r="I3427" s="3" t="s">
        <v>56</v>
      </c>
      <c r="J3427" s="5">
        <v>1</v>
      </c>
      <c r="K3427" t="str">
        <f>_xlfn.XLOOKUP(D3427, dim_channels!A:A, dim_channels!C:C, "Not Found")</f>
        <v>Direct</v>
      </c>
      <c r="L3427" t="str">
        <f>_xlfn.XLOOKUP(D3427, dim_channels!A:A, dim_channels!B:B, "Not Found")</f>
        <v>Direct Website</v>
      </c>
    </row>
    <row r="3428" spans="1:12" x14ac:dyDescent="0.2">
      <c r="A3428" s="2" t="s">
        <v>3864</v>
      </c>
      <c r="B3428" s="2" t="s">
        <v>195</v>
      </c>
      <c r="C3428" s="2" t="s">
        <v>283</v>
      </c>
      <c r="D3428" s="2" t="s">
        <v>33</v>
      </c>
      <c r="E3428" s="2" t="s">
        <v>60</v>
      </c>
      <c r="F3428" s="2">
        <v>10819.06</v>
      </c>
      <c r="G3428" s="2">
        <v>0</v>
      </c>
      <c r="H3428" s="2">
        <v>10819.06</v>
      </c>
      <c r="I3428" s="2" t="s">
        <v>41</v>
      </c>
      <c r="J3428" s="4">
        <v>1</v>
      </c>
      <c r="K3428" t="str">
        <f>_xlfn.XLOOKUP(D3428, dim_channels!A:A, dim_channels!C:C, "Not Found")</f>
        <v>OTA</v>
      </c>
      <c r="L3428" t="str">
        <f>_xlfn.XLOOKUP(D3428, dim_channels!A:A, dim_channels!B:B, "Not Found")</f>
        <v>Booking.com</v>
      </c>
    </row>
    <row r="3429" spans="1:12" x14ac:dyDescent="0.2">
      <c r="A3429" s="3" t="s">
        <v>3865</v>
      </c>
      <c r="B3429" s="3" t="s">
        <v>382</v>
      </c>
      <c r="C3429" s="3" t="s">
        <v>98</v>
      </c>
      <c r="D3429" s="3" t="s">
        <v>45</v>
      </c>
      <c r="E3429" s="3" t="s">
        <v>46</v>
      </c>
      <c r="F3429" s="3">
        <v>6759.8</v>
      </c>
      <c r="G3429" s="3">
        <v>337.99</v>
      </c>
      <c r="H3429" s="3">
        <v>6421.81</v>
      </c>
      <c r="I3429" s="3" t="s">
        <v>56</v>
      </c>
      <c r="J3429" s="5">
        <v>1.0526315789473679</v>
      </c>
      <c r="K3429" t="str">
        <f>_xlfn.XLOOKUP(D3429, dim_channels!A:A, dim_channels!C:C, "Not Found")</f>
        <v>Corporate</v>
      </c>
      <c r="L3429" t="str">
        <f>_xlfn.XLOOKUP(D3429, dim_channels!A:A, dim_channels!B:B, "Not Found")</f>
        <v>Corporate Direct</v>
      </c>
    </row>
    <row r="3430" spans="1:12" x14ac:dyDescent="0.2">
      <c r="A3430" s="2" t="s">
        <v>3866</v>
      </c>
      <c r="B3430" s="2" t="s">
        <v>285</v>
      </c>
      <c r="C3430" s="2" t="s">
        <v>184</v>
      </c>
      <c r="D3430" s="2" t="s">
        <v>52</v>
      </c>
      <c r="E3430" s="2" t="s">
        <v>60</v>
      </c>
      <c r="F3430" s="2">
        <v>16400.2</v>
      </c>
      <c r="G3430" s="2">
        <v>0</v>
      </c>
      <c r="H3430" s="2">
        <v>16400.2</v>
      </c>
      <c r="I3430" s="2" t="s">
        <v>29</v>
      </c>
      <c r="J3430" s="4">
        <v>1</v>
      </c>
      <c r="K3430" t="str">
        <f>_xlfn.XLOOKUP(D3430, dim_channels!A:A, dim_channels!C:C, "Not Found")</f>
        <v>OTA</v>
      </c>
      <c r="L3430" t="str">
        <f>_xlfn.XLOOKUP(D3430, dim_channels!A:A, dim_channels!B:B, "Not Found")</f>
        <v>Agoda</v>
      </c>
    </row>
    <row r="3431" spans="1:12" x14ac:dyDescent="0.2">
      <c r="A3431" s="3" t="s">
        <v>3867</v>
      </c>
      <c r="B3431" s="3" t="s">
        <v>326</v>
      </c>
      <c r="C3431" s="3" t="s">
        <v>520</v>
      </c>
      <c r="D3431" s="3" t="s">
        <v>64</v>
      </c>
      <c r="E3431" s="3" t="s">
        <v>34</v>
      </c>
      <c r="F3431" s="3">
        <v>10726.94</v>
      </c>
      <c r="G3431" s="3">
        <v>0</v>
      </c>
      <c r="H3431" s="3">
        <v>10726.94</v>
      </c>
      <c r="I3431" s="3" t="s">
        <v>29</v>
      </c>
      <c r="J3431" s="5">
        <v>1</v>
      </c>
      <c r="K3431" t="str">
        <f>_xlfn.XLOOKUP(D3431, dim_channels!A:A, dim_channels!C:C, "Not Found")</f>
        <v>Direct</v>
      </c>
      <c r="L3431" t="str">
        <f>_xlfn.XLOOKUP(D3431, dim_channels!A:A, dim_channels!B:B, "Not Found")</f>
        <v>Direct Website</v>
      </c>
    </row>
    <row r="3432" spans="1:12" x14ac:dyDescent="0.2">
      <c r="A3432" s="2" t="s">
        <v>3868</v>
      </c>
      <c r="B3432" s="2" t="s">
        <v>50</v>
      </c>
      <c r="C3432" s="2" t="s">
        <v>573</v>
      </c>
      <c r="D3432" s="2" t="s">
        <v>114</v>
      </c>
      <c r="E3432" s="2" t="s">
        <v>115</v>
      </c>
      <c r="F3432" s="2">
        <v>13270.4</v>
      </c>
      <c r="G3432" s="2">
        <v>1327.04</v>
      </c>
      <c r="H3432" s="2">
        <v>11943.36</v>
      </c>
      <c r="I3432" s="2" t="s">
        <v>29</v>
      </c>
      <c r="J3432" s="4">
        <v>1.1111111111111109</v>
      </c>
      <c r="K3432" t="str">
        <f>_xlfn.XLOOKUP(D3432, dim_channels!A:A, dim_channels!C:C, "Not Found")</f>
        <v>Offline</v>
      </c>
      <c r="L3432" t="str">
        <f>_xlfn.XLOOKUP(D3432, dim_channels!A:A, dim_channels!B:B, "Not Found")</f>
        <v>Travel Agency</v>
      </c>
    </row>
    <row r="3433" spans="1:12" x14ac:dyDescent="0.2">
      <c r="A3433" s="3" t="s">
        <v>3869</v>
      </c>
      <c r="B3433" s="3" t="s">
        <v>297</v>
      </c>
      <c r="C3433" s="3" t="s">
        <v>70</v>
      </c>
      <c r="D3433" s="3" t="s">
        <v>33</v>
      </c>
      <c r="E3433" s="3" t="s">
        <v>34</v>
      </c>
      <c r="F3433" s="3">
        <v>6083.57</v>
      </c>
      <c r="G3433" s="3">
        <v>912.54</v>
      </c>
      <c r="H3433" s="3">
        <v>5171.03</v>
      </c>
      <c r="I3433" s="3" t="s">
        <v>56</v>
      </c>
      <c r="J3433" s="5">
        <v>1.176471612038607</v>
      </c>
      <c r="K3433" t="str">
        <f>_xlfn.XLOOKUP(D3433, dim_channels!A:A, dim_channels!C:C, "Not Found")</f>
        <v>OTA</v>
      </c>
      <c r="L3433" t="str">
        <f>_xlfn.XLOOKUP(D3433, dim_channels!A:A, dim_channels!B:B, "Not Found")</f>
        <v>Booking.com</v>
      </c>
    </row>
    <row r="3434" spans="1:12" x14ac:dyDescent="0.2">
      <c r="A3434" s="2" t="s">
        <v>3870</v>
      </c>
      <c r="B3434" s="2" t="s">
        <v>388</v>
      </c>
      <c r="C3434" s="2" t="s">
        <v>468</v>
      </c>
      <c r="D3434" s="2" t="s">
        <v>33</v>
      </c>
      <c r="E3434" s="2" t="s">
        <v>28</v>
      </c>
      <c r="F3434" s="2">
        <v>8053.49</v>
      </c>
      <c r="G3434" s="2">
        <v>1208.02</v>
      </c>
      <c r="H3434" s="2">
        <v>6845.47</v>
      </c>
      <c r="I3434" s="2" t="s">
        <v>29</v>
      </c>
      <c r="J3434" s="4">
        <v>1.176469986721145</v>
      </c>
      <c r="K3434" t="str">
        <f>_xlfn.XLOOKUP(D3434, dim_channels!A:A, dim_channels!C:C, "Not Found")</f>
        <v>OTA</v>
      </c>
      <c r="L3434" t="str">
        <f>_xlfn.XLOOKUP(D3434, dim_channels!A:A, dim_channels!B:B, "Not Found")</f>
        <v>Booking.com</v>
      </c>
    </row>
    <row r="3435" spans="1:12" x14ac:dyDescent="0.2">
      <c r="A3435" s="3" t="s">
        <v>3871</v>
      </c>
      <c r="B3435" s="3" t="s">
        <v>1101</v>
      </c>
      <c r="C3435" s="3" t="s">
        <v>468</v>
      </c>
      <c r="D3435" s="3" t="s">
        <v>45</v>
      </c>
      <c r="E3435" s="3" t="s">
        <v>46</v>
      </c>
      <c r="F3435" s="3">
        <v>2739.35</v>
      </c>
      <c r="G3435" s="3">
        <v>136.97</v>
      </c>
      <c r="H3435" s="3">
        <v>2602.38</v>
      </c>
      <c r="I3435" s="3" t="s">
        <v>29</v>
      </c>
      <c r="J3435" s="5">
        <v>1.052632590167462</v>
      </c>
      <c r="K3435" t="str">
        <f>_xlfn.XLOOKUP(D3435, dim_channels!A:A, dim_channels!C:C, "Not Found")</f>
        <v>Corporate</v>
      </c>
      <c r="L3435" t="str">
        <f>_xlfn.XLOOKUP(D3435, dim_channels!A:A, dim_channels!B:B, "Not Found")</f>
        <v>Corporate Direct</v>
      </c>
    </row>
    <row r="3436" spans="1:12" x14ac:dyDescent="0.2">
      <c r="A3436" s="2" t="s">
        <v>3872</v>
      </c>
      <c r="B3436" s="2" t="s">
        <v>546</v>
      </c>
      <c r="C3436" s="2" t="s">
        <v>133</v>
      </c>
      <c r="D3436" s="2" t="s">
        <v>52</v>
      </c>
      <c r="E3436" s="2" t="s">
        <v>60</v>
      </c>
      <c r="F3436" s="2">
        <v>6241.44</v>
      </c>
      <c r="G3436" s="2">
        <v>0</v>
      </c>
      <c r="H3436" s="2">
        <v>6241.44</v>
      </c>
      <c r="I3436" s="2" t="s">
        <v>29</v>
      </c>
      <c r="J3436" s="4">
        <v>1</v>
      </c>
      <c r="K3436" t="str">
        <f>_xlfn.XLOOKUP(D3436, dim_channels!A:A, dim_channels!C:C, "Not Found")</f>
        <v>OTA</v>
      </c>
      <c r="L3436" t="str">
        <f>_xlfn.XLOOKUP(D3436, dim_channels!A:A, dim_channels!B:B, "Not Found")</f>
        <v>Agoda</v>
      </c>
    </row>
    <row r="3437" spans="1:12" x14ac:dyDescent="0.2">
      <c r="A3437" s="3" t="s">
        <v>3873</v>
      </c>
      <c r="B3437" s="3" t="s">
        <v>337</v>
      </c>
      <c r="C3437" s="3" t="s">
        <v>212</v>
      </c>
      <c r="D3437" s="3" t="s">
        <v>33</v>
      </c>
      <c r="E3437" s="3" t="s">
        <v>60</v>
      </c>
      <c r="F3437" s="3">
        <v>4254.83</v>
      </c>
      <c r="G3437" s="3">
        <v>0</v>
      </c>
      <c r="H3437" s="3">
        <v>4254.83</v>
      </c>
      <c r="I3437" s="3" t="s">
        <v>41</v>
      </c>
      <c r="J3437" s="5">
        <v>1</v>
      </c>
      <c r="K3437" t="str">
        <f>_xlfn.XLOOKUP(D3437, dim_channels!A:A, dim_channels!C:C, "Not Found")</f>
        <v>OTA</v>
      </c>
      <c r="L3437" t="str">
        <f>_xlfn.XLOOKUP(D3437, dim_channels!A:A, dim_channels!B:B, "Not Found")</f>
        <v>Booking.com</v>
      </c>
    </row>
    <row r="3438" spans="1:12" x14ac:dyDescent="0.2">
      <c r="A3438" s="2" t="s">
        <v>3874</v>
      </c>
      <c r="B3438" s="2" t="s">
        <v>192</v>
      </c>
      <c r="C3438" s="2" t="s">
        <v>443</v>
      </c>
      <c r="D3438" s="2" t="s">
        <v>45</v>
      </c>
      <c r="E3438" s="2" t="s">
        <v>89</v>
      </c>
      <c r="F3438" s="2">
        <v>14718.76</v>
      </c>
      <c r="G3438" s="2">
        <v>0</v>
      </c>
      <c r="H3438" s="2">
        <v>14718.76</v>
      </c>
      <c r="I3438" s="2" t="s">
        <v>29</v>
      </c>
      <c r="J3438" s="4">
        <v>1</v>
      </c>
      <c r="K3438" t="str">
        <f>_xlfn.XLOOKUP(D3438, dim_channels!A:A, dim_channels!C:C, "Not Found")</f>
        <v>Corporate</v>
      </c>
      <c r="L3438" t="str">
        <f>_xlfn.XLOOKUP(D3438, dim_channels!A:A, dim_channels!B:B, "Not Found")</f>
        <v>Corporate Direct</v>
      </c>
    </row>
    <row r="3439" spans="1:12" x14ac:dyDescent="0.2">
      <c r="A3439" s="3" t="s">
        <v>3875</v>
      </c>
      <c r="B3439" s="3" t="s">
        <v>314</v>
      </c>
      <c r="C3439" s="3" t="s">
        <v>264</v>
      </c>
      <c r="D3439" s="3" t="s">
        <v>206</v>
      </c>
      <c r="E3439" s="3" t="s">
        <v>207</v>
      </c>
      <c r="F3439" s="3">
        <v>13688.74</v>
      </c>
      <c r="G3439" s="3">
        <v>0</v>
      </c>
      <c r="H3439" s="3">
        <v>13688.74</v>
      </c>
      <c r="I3439" s="3" t="s">
        <v>41</v>
      </c>
      <c r="J3439" s="5">
        <v>1</v>
      </c>
      <c r="K3439" t="str">
        <f>_xlfn.XLOOKUP(D3439, dim_channels!A:A, dim_channels!C:C, "Not Found")</f>
        <v>Direct</v>
      </c>
      <c r="L3439" t="str">
        <f>_xlfn.XLOOKUP(D3439, dim_channels!A:A, dim_channels!B:B, "Not Found")</f>
        <v>Walk-in</v>
      </c>
    </row>
    <row r="3440" spans="1:12" x14ac:dyDescent="0.2">
      <c r="A3440" s="2" t="s">
        <v>3876</v>
      </c>
      <c r="B3440" s="2" t="s">
        <v>498</v>
      </c>
      <c r="C3440" s="2" t="s">
        <v>666</v>
      </c>
      <c r="D3440" s="2" t="s">
        <v>27</v>
      </c>
      <c r="E3440" s="2" t="s">
        <v>34</v>
      </c>
      <c r="F3440" s="2">
        <v>6339.4</v>
      </c>
      <c r="G3440" s="2">
        <v>1141.0899999999999</v>
      </c>
      <c r="H3440" s="2">
        <v>5198.3100000000004</v>
      </c>
      <c r="I3440" s="2" t="s">
        <v>56</v>
      </c>
      <c r="J3440" s="4">
        <v>1.21951172592631</v>
      </c>
      <c r="K3440" t="str">
        <f>_xlfn.XLOOKUP(D3440, dim_channels!A:A, dim_channels!C:C, "Not Found")</f>
        <v>OTA</v>
      </c>
      <c r="L3440" t="str">
        <f>_xlfn.XLOOKUP(D3440, dim_channels!A:A, dim_channels!B:B, "Not Found")</f>
        <v>Expedia</v>
      </c>
    </row>
    <row r="3441" spans="1:12" x14ac:dyDescent="0.2">
      <c r="A3441" s="3" t="s">
        <v>3877</v>
      </c>
      <c r="B3441" s="3" t="s">
        <v>705</v>
      </c>
      <c r="C3441" s="3" t="s">
        <v>512</v>
      </c>
      <c r="D3441" s="3" t="s">
        <v>33</v>
      </c>
      <c r="E3441" s="3" t="s">
        <v>28</v>
      </c>
      <c r="F3441" s="3">
        <v>9682.07</v>
      </c>
      <c r="G3441" s="3">
        <v>1452.31</v>
      </c>
      <c r="H3441" s="3">
        <v>8229.76</v>
      </c>
      <c r="I3441" s="3" t="s">
        <v>29</v>
      </c>
      <c r="J3441" s="5">
        <v>1.17647051675869</v>
      </c>
      <c r="K3441" t="str">
        <f>_xlfn.XLOOKUP(D3441, dim_channels!A:A, dim_channels!C:C, "Not Found")</f>
        <v>OTA</v>
      </c>
      <c r="L3441" t="str">
        <f>_xlfn.XLOOKUP(D3441, dim_channels!A:A, dim_channels!B:B, "Not Found")</f>
        <v>Booking.com</v>
      </c>
    </row>
    <row r="3442" spans="1:12" x14ac:dyDescent="0.2">
      <c r="A3442" s="2" t="s">
        <v>3878</v>
      </c>
      <c r="B3442" s="2" t="s">
        <v>492</v>
      </c>
      <c r="C3442" s="2" t="s">
        <v>471</v>
      </c>
      <c r="D3442" s="2" t="s">
        <v>33</v>
      </c>
      <c r="E3442" s="2" t="s">
        <v>28</v>
      </c>
      <c r="F3442" s="2">
        <v>8519.7800000000007</v>
      </c>
      <c r="G3442" s="2">
        <v>1277.97</v>
      </c>
      <c r="H3442" s="2">
        <v>7241.81</v>
      </c>
      <c r="I3442" s="2" t="s">
        <v>29</v>
      </c>
      <c r="J3442" s="4">
        <v>1.176471075601266</v>
      </c>
      <c r="K3442" t="str">
        <f>_xlfn.XLOOKUP(D3442, dim_channels!A:A, dim_channels!C:C, "Not Found")</f>
        <v>OTA</v>
      </c>
      <c r="L3442" t="str">
        <f>_xlfn.XLOOKUP(D3442, dim_channels!A:A, dim_channels!B:B, "Not Found")</f>
        <v>Booking.com</v>
      </c>
    </row>
    <row r="3443" spans="1:12" x14ac:dyDescent="0.2">
      <c r="A3443" s="3" t="s">
        <v>3879</v>
      </c>
      <c r="B3443" s="3" t="s">
        <v>725</v>
      </c>
      <c r="C3443" s="3" t="s">
        <v>376</v>
      </c>
      <c r="D3443" s="3" t="s">
        <v>52</v>
      </c>
      <c r="E3443" s="3" t="s">
        <v>60</v>
      </c>
      <c r="F3443" s="3">
        <v>5251.07</v>
      </c>
      <c r="G3443" s="3">
        <v>0</v>
      </c>
      <c r="H3443" s="3">
        <v>5251.07</v>
      </c>
      <c r="I3443" s="3" t="s">
        <v>29</v>
      </c>
      <c r="J3443" s="5">
        <v>1</v>
      </c>
      <c r="K3443" t="str">
        <f>_xlfn.XLOOKUP(D3443, dim_channels!A:A, dim_channels!C:C, "Not Found")</f>
        <v>OTA</v>
      </c>
      <c r="L3443" t="str">
        <f>_xlfn.XLOOKUP(D3443, dim_channels!A:A, dim_channels!B:B, "Not Found")</f>
        <v>Agoda</v>
      </c>
    </row>
    <row r="3444" spans="1:12" x14ac:dyDescent="0.2">
      <c r="A3444" s="2" t="s">
        <v>3880</v>
      </c>
      <c r="B3444" s="2" t="s">
        <v>384</v>
      </c>
      <c r="C3444" s="2" t="s">
        <v>321</v>
      </c>
      <c r="D3444" s="2" t="s">
        <v>27</v>
      </c>
      <c r="E3444" s="2" t="s">
        <v>28</v>
      </c>
      <c r="F3444" s="2">
        <v>14503.39</v>
      </c>
      <c r="G3444" s="2">
        <v>2610.61</v>
      </c>
      <c r="H3444" s="2">
        <v>11892.78</v>
      </c>
      <c r="I3444" s="2" t="s">
        <v>29</v>
      </c>
      <c r="J3444" s="4">
        <v>1.2195121746135049</v>
      </c>
      <c r="K3444" t="str">
        <f>_xlfn.XLOOKUP(D3444, dim_channels!A:A, dim_channels!C:C, "Not Found")</f>
        <v>OTA</v>
      </c>
      <c r="L3444" t="str">
        <f>_xlfn.XLOOKUP(D3444, dim_channels!A:A, dim_channels!B:B, "Not Found")</f>
        <v>Expedia</v>
      </c>
    </row>
    <row r="3445" spans="1:12" x14ac:dyDescent="0.2">
      <c r="A3445" s="3" t="s">
        <v>3881</v>
      </c>
      <c r="B3445" s="3" t="s">
        <v>145</v>
      </c>
      <c r="C3445" s="3" t="s">
        <v>426</v>
      </c>
      <c r="D3445" s="3" t="s">
        <v>33</v>
      </c>
      <c r="E3445" s="3" t="s">
        <v>28</v>
      </c>
      <c r="F3445" s="3">
        <v>12898.44</v>
      </c>
      <c r="G3445" s="3">
        <v>1934.77</v>
      </c>
      <c r="H3445" s="3">
        <v>10963.67</v>
      </c>
      <c r="I3445" s="3" t="s">
        <v>29</v>
      </c>
      <c r="J3445" s="5">
        <v>1.1764710174603941</v>
      </c>
      <c r="K3445" t="str">
        <f>_xlfn.XLOOKUP(D3445, dim_channels!A:A, dim_channels!C:C, "Not Found")</f>
        <v>OTA</v>
      </c>
      <c r="L3445" t="str">
        <f>_xlfn.XLOOKUP(D3445, dim_channels!A:A, dim_channels!B:B, "Not Found")</f>
        <v>Booking.com</v>
      </c>
    </row>
    <row r="3446" spans="1:12" x14ac:dyDescent="0.2">
      <c r="A3446" s="2" t="s">
        <v>3882</v>
      </c>
      <c r="B3446" s="2" t="s">
        <v>94</v>
      </c>
      <c r="C3446" s="2" t="s">
        <v>435</v>
      </c>
      <c r="D3446" s="2" t="s">
        <v>52</v>
      </c>
      <c r="E3446" s="2" t="s">
        <v>60</v>
      </c>
      <c r="F3446" s="2">
        <v>5812.24</v>
      </c>
      <c r="G3446" s="2">
        <v>0</v>
      </c>
      <c r="H3446" s="2">
        <v>5812.24</v>
      </c>
      <c r="I3446" s="2" t="s">
        <v>29</v>
      </c>
      <c r="J3446" s="4">
        <v>1</v>
      </c>
      <c r="K3446" t="str">
        <f>_xlfn.XLOOKUP(D3446, dim_channels!A:A, dim_channels!C:C, "Not Found")</f>
        <v>OTA</v>
      </c>
      <c r="L3446" t="str">
        <f>_xlfn.XLOOKUP(D3446, dim_channels!A:A, dim_channels!B:B, "Not Found")</f>
        <v>Agoda</v>
      </c>
    </row>
    <row r="3447" spans="1:12" x14ac:dyDescent="0.2">
      <c r="A3447" s="3" t="s">
        <v>3883</v>
      </c>
      <c r="B3447" s="3" t="s">
        <v>73</v>
      </c>
      <c r="C3447" s="3" t="s">
        <v>1610</v>
      </c>
      <c r="D3447" s="3" t="s">
        <v>64</v>
      </c>
      <c r="E3447" s="3" t="s">
        <v>34</v>
      </c>
      <c r="F3447" s="3">
        <v>12358.25</v>
      </c>
      <c r="G3447" s="3">
        <v>0</v>
      </c>
      <c r="H3447" s="3">
        <v>12358.25</v>
      </c>
      <c r="I3447" s="3" t="s">
        <v>56</v>
      </c>
      <c r="J3447" s="5">
        <v>1</v>
      </c>
      <c r="K3447" t="str">
        <f>_xlfn.XLOOKUP(D3447, dim_channels!A:A, dim_channels!C:C, "Not Found")</f>
        <v>Direct</v>
      </c>
      <c r="L3447" t="str">
        <f>_xlfn.XLOOKUP(D3447, dim_channels!A:A, dim_channels!B:B, "Not Found")</f>
        <v>Direct Website</v>
      </c>
    </row>
    <row r="3448" spans="1:12" x14ac:dyDescent="0.2">
      <c r="A3448" s="2" t="s">
        <v>3884</v>
      </c>
      <c r="B3448" s="2" t="s">
        <v>418</v>
      </c>
      <c r="C3448" s="2" t="s">
        <v>863</v>
      </c>
      <c r="D3448" s="2" t="s">
        <v>114</v>
      </c>
      <c r="E3448" s="2" t="s">
        <v>115</v>
      </c>
      <c r="F3448" s="2">
        <v>15089.44</v>
      </c>
      <c r="G3448" s="2">
        <v>1508.94</v>
      </c>
      <c r="H3448" s="2">
        <v>13580.5</v>
      </c>
      <c r="I3448" s="2" t="s">
        <v>56</v>
      </c>
      <c r="J3448" s="4">
        <v>1.1111107838444829</v>
      </c>
      <c r="K3448" t="str">
        <f>_xlfn.XLOOKUP(D3448, dim_channels!A:A, dim_channels!C:C, "Not Found")</f>
        <v>Offline</v>
      </c>
      <c r="L3448" t="str">
        <f>_xlfn.XLOOKUP(D3448, dim_channels!A:A, dim_channels!B:B, "Not Found")</f>
        <v>Travel Agency</v>
      </c>
    </row>
    <row r="3449" spans="1:12" x14ac:dyDescent="0.2">
      <c r="A3449" s="3" t="s">
        <v>3885</v>
      </c>
      <c r="B3449" s="3" t="s">
        <v>249</v>
      </c>
      <c r="C3449" s="3" t="s">
        <v>78</v>
      </c>
      <c r="D3449" s="3" t="s">
        <v>33</v>
      </c>
      <c r="E3449" s="3" t="s">
        <v>60</v>
      </c>
      <c r="F3449" s="3">
        <v>5513.72</v>
      </c>
      <c r="G3449" s="3">
        <v>0</v>
      </c>
      <c r="H3449" s="3">
        <v>5513.72</v>
      </c>
      <c r="I3449" s="3" t="s">
        <v>41</v>
      </c>
      <c r="J3449" s="5">
        <v>1</v>
      </c>
      <c r="K3449" t="str">
        <f>_xlfn.XLOOKUP(D3449, dim_channels!A:A, dim_channels!C:C, "Not Found")</f>
        <v>OTA</v>
      </c>
      <c r="L3449" t="str">
        <f>_xlfn.XLOOKUP(D3449, dim_channels!A:A, dim_channels!B:B, "Not Found")</f>
        <v>Booking.com</v>
      </c>
    </row>
    <row r="3450" spans="1:12" x14ac:dyDescent="0.2">
      <c r="A3450" s="2" t="s">
        <v>3886</v>
      </c>
      <c r="B3450" s="2" t="s">
        <v>996</v>
      </c>
      <c r="C3450" s="2" t="s">
        <v>351</v>
      </c>
      <c r="D3450" s="2" t="s">
        <v>114</v>
      </c>
      <c r="E3450" s="2" t="s">
        <v>115</v>
      </c>
      <c r="F3450" s="2">
        <v>5148.66</v>
      </c>
      <c r="G3450" s="2">
        <v>514.87</v>
      </c>
      <c r="H3450" s="2">
        <v>4633.79</v>
      </c>
      <c r="I3450" s="2" t="s">
        <v>29</v>
      </c>
      <c r="J3450" s="4">
        <v>1.111112070249191</v>
      </c>
      <c r="K3450" t="str">
        <f>_xlfn.XLOOKUP(D3450, dim_channels!A:A, dim_channels!C:C, "Not Found")</f>
        <v>Offline</v>
      </c>
      <c r="L3450" t="str">
        <f>_xlfn.XLOOKUP(D3450, dim_channels!A:A, dim_channels!B:B, "Not Found")</f>
        <v>Travel Agency</v>
      </c>
    </row>
    <row r="3451" spans="1:12" x14ac:dyDescent="0.2">
      <c r="A3451" s="3" t="s">
        <v>3887</v>
      </c>
      <c r="B3451" s="3" t="s">
        <v>226</v>
      </c>
      <c r="C3451" s="3" t="s">
        <v>326</v>
      </c>
      <c r="D3451" s="3" t="s">
        <v>64</v>
      </c>
      <c r="E3451" s="3" t="s">
        <v>34</v>
      </c>
      <c r="F3451" s="3">
        <v>5573.71</v>
      </c>
      <c r="G3451" s="3">
        <v>0</v>
      </c>
      <c r="H3451" s="3">
        <v>5573.71</v>
      </c>
      <c r="I3451" s="3" t="s">
        <v>41</v>
      </c>
      <c r="J3451" s="5">
        <v>1</v>
      </c>
      <c r="K3451" t="str">
        <f>_xlfn.XLOOKUP(D3451, dim_channels!A:A, dim_channels!C:C, "Not Found")</f>
        <v>Direct</v>
      </c>
      <c r="L3451" t="str">
        <f>_xlfn.XLOOKUP(D3451, dim_channels!A:A, dim_channels!B:B, "Not Found")</f>
        <v>Direct Website</v>
      </c>
    </row>
    <row r="3452" spans="1:12" x14ac:dyDescent="0.2">
      <c r="A3452" s="2" t="s">
        <v>3888</v>
      </c>
      <c r="B3452" s="2" t="s">
        <v>256</v>
      </c>
      <c r="C3452" s="2" t="s">
        <v>371</v>
      </c>
      <c r="D3452" s="2" t="s">
        <v>206</v>
      </c>
      <c r="E3452" s="2" t="s">
        <v>207</v>
      </c>
      <c r="F3452" s="2">
        <v>25783.68</v>
      </c>
      <c r="G3452" s="2">
        <v>0</v>
      </c>
      <c r="H3452" s="2">
        <v>25783.68</v>
      </c>
      <c r="I3452" s="2" t="s">
        <v>41</v>
      </c>
      <c r="J3452" s="4">
        <v>1</v>
      </c>
      <c r="K3452" t="str">
        <f>_xlfn.XLOOKUP(D3452, dim_channels!A:A, dim_channels!C:C, "Not Found")</f>
        <v>Direct</v>
      </c>
      <c r="L3452" t="str">
        <f>_xlfn.XLOOKUP(D3452, dim_channels!A:A, dim_channels!B:B, "Not Found")</f>
        <v>Walk-in</v>
      </c>
    </row>
    <row r="3453" spans="1:12" x14ac:dyDescent="0.2">
      <c r="A3453" s="3" t="s">
        <v>3889</v>
      </c>
      <c r="B3453" s="3" t="s">
        <v>708</v>
      </c>
      <c r="C3453" s="3" t="s">
        <v>282</v>
      </c>
      <c r="D3453" s="3" t="s">
        <v>114</v>
      </c>
      <c r="E3453" s="3" t="s">
        <v>46</v>
      </c>
      <c r="F3453" s="3">
        <v>8415.69</v>
      </c>
      <c r="G3453" s="3">
        <v>841.57</v>
      </c>
      <c r="H3453" s="3">
        <v>7574.12</v>
      </c>
      <c r="I3453" s="3" t="s">
        <v>29</v>
      </c>
      <c r="J3453" s="5">
        <v>1.1111112578094879</v>
      </c>
      <c r="K3453" t="str">
        <f>_xlfn.XLOOKUP(D3453, dim_channels!A:A, dim_channels!C:C, "Not Found")</f>
        <v>Offline</v>
      </c>
      <c r="L3453" t="str">
        <f>_xlfn.XLOOKUP(D3453, dim_channels!A:A, dim_channels!B:B, "Not Found")</f>
        <v>Travel Agency</v>
      </c>
    </row>
    <row r="3454" spans="1:12" x14ac:dyDescent="0.2">
      <c r="A3454" s="2" t="s">
        <v>3890</v>
      </c>
      <c r="B3454" s="2" t="s">
        <v>282</v>
      </c>
      <c r="C3454" s="2" t="s">
        <v>787</v>
      </c>
      <c r="D3454" s="2" t="s">
        <v>33</v>
      </c>
      <c r="E3454" s="2" t="s">
        <v>34</v>
      </c>
      <c r="F3454" s="2">
        <v>3337.01</v>
      </c>
      <c r="G3454" s="2">
        <v>500.55</v>
      </c>
      <c r="H3454" s="2">
        <v>2836.46</v>
      </c>
      <c r="I3454" s="2" t="s">
        <v>29</v>
      </c>
      <c r="J3454" s="4">
        <v>1.176469966084486</v>
      </c>
      <c r="K3454" t="str">
        <f>_xlfn.XLOOKUP(D3454, dim_channels!A:A, dim_channels!C:C, "Not Found")</f>
        <v>OTA</v>
      </c>
      <c r="L3454" t="str">
        <f>_xlfn.XLOOKUP(D3454, dim_channels!A:A, dim_channels!B:B, "Not Found")</f>
        <v>Booking.com</v>
      </c>
    </row>
    <row r="3455" spans="1:12" x14ac:dyDescent="0.2">
      <c r="A3455" s="3" t="s">
        <v>3891</v>
      </c>
      <c r="B3455" s="3" t="s">
        <v>564</v>
      </c>
      <c r="C3455" s="3" t="s">
        <v>76</v>
      </c>
      <c r="D3455" s="3" t="s">
        <v>33</v>
      </c>
      <c r="E3455" s="3" t="s">
        <v>28</v>
      </c>
      <c r="F3455" s="3">
        <v>5707.7</v>
      </c>
      <c r="G3455" s="3">
        <v>856.16</v>
      </c>
      <c r="H3455" s="3">
        <v>4851.54</v>
      </c>
      <c r="I3455" s="3" t="s">
        <v>56</v>
      </c>
      <c r="J3455" s="5">
        <v>1.17647180070658</v>
      </c>
      <c r="K3455" t="str">
        <f>_xlfn.XLOOKUP(D3455, dim_channels!A:A, dim_channels!C:C, "Not Found")</f>
        <v>OTA</v>
      </c>
      <c r="L3455" t="str">
        <f>_xlfn.XLOOKUP(D3455, dim_channels!A:A, dim_channels!B:B, "Not Found")</f>
        <v>Booking.com</v>
      </c>
    </row>
    <row r="3456" spans="1:12" x14ac:dyDescent="0.2">
      <c r="A3456" s="2" t="s">
        <v>3892</v>
      </c>
      <c r="B3456" s="2" t="s">
        <v>113</v>
      </c>
      <c r="C3456" s="2" t="s">
        <v>478</v>
      </c>
      <c r="D3456" s="2" t="s">
        <v>27</v>
      </c>
      <c r="E3456" s="2" t="s">
        <v>34</v>
      </c>
      <c r="F3456" s="2">
        <v>9609.9599999999991</v>
      </c>
      <c r="G3456" s="2">
        <v>1729.79</v>
      </c>
      <c r="H3456" s="2">
        <v>7880.17</v>
      </c>
      <c r="I3456" s="2" t="s">
        <v>29</v>
      </c>
      <c r="J3456" s="4">
        <v>1.219511761802093</v>
      </c>
      <c r="K3456" t="str">
        <f>_xlfn.XLOOKUP(D3456, dim_channels!A:A, dim_channels!C:C, "Not Found")</f>
        <v>OTA</v>
      </c>
      <c r="L3456" t="str">
        <f>_xlfn.XLOOKUP(D3456, dim_channels!A:A, dim_channels!B:B, "Not Found")</f>
        <v>Expedia</v>
      </c>
    </row>
    <row r="3457" spans="1:12" x14ac:dyDescent="0.2">
      <c r="A3457" s="3" t="s">
        <v>3893</v>
      </c>
      <c r="B3457" s="3" t="s">
        <v>904</v>
      </c>
      <c r="C3457" s="3" t="s">
        <v>740</v>
      </c>
      <c r="D3457" s="3" t="s">
        <v>27</v>
      </c>
      <c r="E3457" s="3" t="s">
        <v>28</v>
      </c>
      <c r="F3457" s="3">
        <v>3246.42</v>
      </c>
      <c r="G3457" s="3">
        <v>584.36</v>
      </c>
      <c r="H3457" s="3">
        <v>2662.06</v>
      </c>
      <c r="I3457" s="3" t="s">
        <v>56</v>
      </c>
      <c r="J3457" s="5">
        <v>1.2195142107991559</v>
      </c>
      <c r="K3457" t="str">
        <f>_xlfn.XLOOKUP(D3457, dim_channels!A:A, dim_channels!C:C, "Not Found")</f>
        <v>OTA</v>
      </c>
      <c r="L3457" t="str">
        <f>_xlfn.XLOOKUP(D3457, dim_channels!A:A, dim_channels!B:B, "Not Found")</f>
        <v>Expedia</v>
      </c>
    </row>
    <row r="3458" spans="1:12" x14ac:dyDescent="0.2">
      <c r="A3458" s="2" t="s">
        <v>3894</v>
      </c>
      <c r="B3458" s="2" t="s">
        <v>664</v>
      </c>
      <c r="C3458" s="2" t="s">
        <v>215</v>
      </c>
      <c r="D3458" s="2" t="s">
        <v>169</v>
      </c>
      <c r="E3458" s="2" t="s">
        <v>46</v>
      </c>
      <c r="F3458" s="2">
        <v>3017.03</v>
      </c>
      <c r="G3458" s="2">
        <v>603.41</v>
      </c>
      <c r="H3458" s="2">
        <v>2413.62</v>
      </c>
      <c r="I3458" s="2" t="s">
        <v>56</v>
      </c>
      <c r="J3458" s="4">
        <v>1.2500020715771329</v>
      </c>
      <c r="K3458" t="str">
        <f>_xlfn.XLOOKUP(D3458, dim_channels!A:A, dim_channels!C:C, "Not Found")</f>
        <v>GDS</v>
      </c>
      <c r="L3458" t="str">
        <f>_xlfn.XLOOKUP(D3458, dim_channels!A:A, dim_channels!B:B, "Not Found")</f>
        <v>GDS (Amadeus)</v>
      </c>
    </row>
    <row r="3459" spans="1:12" x14ac:dyDescent="0.2">
      <c r="A3459" s="3" t="s">
        <v>3895</v>
      </c>
      <c r="B3459" s="3" t="s">
        <v>198</v>
      </c>
      <c r="C3459" s="3" t="s">
        <v>602</v>
      </c>
      <c r="D3459" s="3" t="s">
        <v>169</v>
      </c>
      <c r="E3459" s="3" t="s">
        <v>46</v>
      </c>
      <c r="F3459" s="3">
        <v>6409.83</v>
      </c>
      <c r="G3459" s="3">
        <v>1281.97</v>
      </c>
      <c r="H3459" s="3">
        <v>5127.8599999999997</v>
      </c>
      <c r="I3459" s="3" t="s">
        <v>56</v>
      </c>
      <c r="J3459" s="5">
        <v>1.250000975065622</v>
      </c>
      <c r="K3459" t="str">
        <f>_xlfn.XLOOKUP(D3459, dim_channels!A:A, dim_channels!C:C, "Not Found")</f>
        <v>GDS</v>
      </c>
      <c r="L3459" t="str">
        <f>_xlfn.XLOOKUP(D3459, dim_channels!A:A, dim_channels!B:B, "Not Found")</f>
        <v>GDS (Amadeus)</v>
      </c>
    </row>
    <row r="3460" spans="1:12" x14ac:dyDescent="0.2">
      <c r="A3460" s="2" t="s">
        <v>3896</v>
      </c>
      <c r="B3460" s="2" t="s">
        <v>242</v>
      </c>
      <c r="C3460" s="2" t="s">
        <v>702</v>
      </c>
      <c r="D3460" s="2" t="s">
        <v>52</v>
      </c>
      <c r="E3460" s="2" t="s">
        <v>34</v>
      </c>
      <c r="F3460" s="2">
        <v>6194.59</v>
      </c>
      <c r="G3460" s="2">
        <v>743.35</v>
      </c>
      <c r="H3460" s="2">
        <v>5451.24</v>
      </c>
      <c r="I3460" s="2" t="s">
        <v>29</v>
      </c>
      <c r="J3460" s="4">
        <v>1.1363634695959091</v>
      </c>
      <c r="K3460" t="str">
        <f>_xlfn.XLOOKUP(D3460, dim_channels!A:A, dim_channels!C:C, "Not Found")</f>
        <v>OTA</v>
      </c>
      <c r="L3460" t="str">
        <f>_xlfn.XLOOKUP(D3460, dim_channels!A:A, dim_channels!B:B, "Not Found")</f>
        <v>Agoda</v>
      </c>
    </row>
    <row r="3461" spans="1:12" x14ac:dyDescent="0.2">
      <c r="A3461" s="3" t="s">
        <v>3897</v>
      </c>
      <c r="B3461" s="3" t="s">
        <v>139</v>
      </c>
      <c r="C3461" s="3" t="s">
        <v>382</v>
      </c>
      <c r="D3461" s="3" t="s">
        <v>64</v>
      </c>
      <c r="E3461" s="3" t="s">
        <v>28</v>
      </c>
      <c r="F3461" s="3">
        <v>14244.48</v>
      </c>
      <c r="G3461" s="3">
        <v>0</v>
      </c>
      <c r="H3461" s="3">
        <v>14244.48</v>
      </c>
      <c r="I3461" s="3" t="s">
        <v>29</v>
      </c>
      <c r="J3461" s="5">
        <v>1</v>
      </c>
      <c r="K3461" t="str">
        <f>_xlfn.XLOOKUP(D3461, dim_channels!A:A, dim_channels!C:C, "Not Found")</f>
        <v>Direct</v>
      </c>
      <c r="L3461" t="str">
        <f>_xlfn.XLOOKUP(D3461, dim_channels!A:A, dim_channels!B:B, "Not Found")</f>
        <v>Direct Website</v>
      </c>
    </row>
    <row r="3462" spans="1:12" x14ac:dyDescent="0.2">
      <c r="A3462" s="2" t="s">
        <v>3898</v>
      </c>
      <c r="B3462" s="2" t="s">
        <v>983</v>
      </c>
      <c r="C3462" s="2" t="s">
        <v>917</v>
      </c>
      <c r="D3462" s="2" t="s">
        <v>33</v>
      </c>
      <c r="E3462" s="2" t="s">
        <v>60</v>
      </c>
      <c r="F3462" s="2">
        <v>3286.6</v>
      </c>
      <c r="G3462" s="2">
        <v>0</v>
      </c>
      <c r="H3462" s="2">
        <v>3286.6</v>
      </c>
      <c r="I3462" s="2" t="s">
        <v>29</v>
      </c>
      <c r="J3462" s="4">
        <v>1</v>
      </c>
      <c r="K3462" t="str">
        <f>_xlfn.XLOOKUP(D3462, dim_channels!A:A, dim_channels!C:C, "Not Found")</f>
        <v>OTA</v>
      </c>
      <c r="L3462" t="str">
        <f>_xlfn.XLOOKUP(D3462, dim_channels!A:A, dim_channels!B:B, "Not Found")</f>
        <v>Booking.com</v>
      </c>
    </row>
    <row r="3463" spans="1:12" x14ac:dyDescent="0.2">
      <c r="A3463" s="3" t="s">
        <v>3899</v>
      </c>
      <c r="B3463" s="3" t="s">
        <v>153</v>
      </c>
      <c r="C3463" s="3" t="s">
        <v>666</v>
      </c>
      <c r="D3463" s="3" t="s">
        <v>64</v>
      </c>
      <c r="E3463" s="3" t="s">
        <v>28</v>
      </c>
      <c r="F3463" s="3">
        <v>3152.43</v>
      </c>
      <c r="G3463" s="3">
        <v>0</v>
      </c>
      <c r="H3463" s="3">
        <v>3152.43</v>
      </c>
      <c r="I3463" s="3" t="s">
        <v>29</v>
      </c>
      <c r="J3463" s="5">
        <v>1</v>
      </c>
      <c r="K3463" t="str">
        <f>_xlfn.XLOOKUP(D3463, dim_channels!A:A, dim_channels!C:C, "Not Found")</f>
        <v>Direct</v>
      </c>
      <c r="L3463" t="str">
        <f>_xlfn.XLOOKUP(D3463, dim_channels!A:A, dim_channels!B:B, "Not Found")</f>
        <v>Direct Website</v>
      </c>
    </row>
    <row r="3464" spans="1:12" x14ac:dyDescent="0.2">
      <c r="A3464" s="2" t="s">
        <v>3900</v>
      </c>
      <c r="B3464" s="2" t="s">
        <v>326</v>
      </c>
      <c r="C3464" s="2" t="s">
        <v>630</v>
      </c>
      <c r="D3464" s="2" t="s">
        <v>52</v>
      </c>
      <c r="E3464" s="2" t="s">
        <v>60</v>
      </c>
      <c r="F3464" s="2">
        <v>2286.65</v>
      </c>
      <c r="G3464" s="2">
        <v>0</v>
      </c>
      <c r="H3464" s="2">
        <v>2286.65</v>
      </c>
      <c r="I3464" s="2" t="s">
        <v>56</v>
      </c>
      <c r="J3464" s="4">
        <v>1</v>
      </c>
      <c r="K3464" t="str">
        <f>_xlfn.XLOOKUP(D3464, dim_channels!A:A, dim_channels!C:C, "Not Found")</f>
        <v>OTA</v>
      </c>
      <c r="L3464" t="str">
        <f>_xlfn.XLOOKUP(D3464, dim_channels!A:A, dim_channels!B:B, "Not Found")</f>
        <v>Agoda</v>
      </c>
    </row>
    <row r="3465" spans="1:12" x14ac:dyDescent="0.2">
      <c r="A3465" s="3" t="s">
        <v>3901</v>
      </c>
      <c r="B3465" s="3" t="s">
        <v>247</v>
      </c>
      <c r="C3465" s="3" t="s">
        <v>63</v>
      </c>
      <c r="D3465" s="3" t="s">
        <v>33</v>
      </c>
      <c r="E3465" s="3" t="s">
        <v>34</v>
      </c>
      <c r="F3465" s="3">
        <v>2842.61</v>
      </c>
      <c r="G3465" s="3">
        <v>426.39</v>
      </c>
      <c r="H3465" s="3">
        <v>2416.2199999999998</v>
      </c>
      <c r="I3465" s="3" t="s">
        <v>29</v>
      </c>
      <c r="J3465" s="5">
        <v>1.1764698578771799</v>
      </c>
      <c r="K3465" t="str">
        <f>_xlfn.XLOOKUP(D3465, dim_channels!A:A, dim_channels!C:C, "Not Found")</f>
        <v>OTA</v>
      </c>
      <c r="L3465" t="str">
        <f>_xlfn.XLOOKUP(D3465, dim_channels!A:A, dim_channels!B:B, "Not Found")</f>
        <v>Booking.com</v>
      </c>
    </row>
    <row r="3466" spans="1:12" x14ac:dyDescent="0.2">
      <c r="A3466" s="2" t="s">
        <v>3902</v>
      </c>
      <c r="B3466" s="2" t="s">
        <v>210</v>
      </c>
      <c r="C3466" s="2" t="s">
        <v>215</v>
      </c>
      <c r="D3466" s="2" t="s">
        <v>169</v>
      </c>
      <c r="E3466" s="2" t="s">
        <v>46</v>
      </c>
      <c r="F3466" s="2">
        <v>2963.72</v>
      </c>
      <c r="G3466" s="2">
        <v>592.74</v>
      </c>
      <c r="H3466" s="2">
        <v>2370.98</v>
      </c>
      <c r="I3466" s="2" t="s">
        <v>56</v>
      </c>
      <c r="J3466" s="4">
        <v>1.249997891167365</v>
      </c>
      <c r="K3466" t="str">
        <f>_xlfn.XLOOKUP(D3466, dim_channels!A:A, dim_channels!C:C, "Not Found")</f>
        <v>GDS</v>
      </c>
      <c r="L3466" t="str">
        <f>_xlfn.XLOOKUP(D3466, dim_channels!A:A, dim_channels!B:B, "Not Found")</f>
        <v>GDS (Amadeus)</v>
      </c>
    </row>
    <row r="3467" spans="1:12" x14ac:dyDescent="0.2">
      <c r="A3467" s="3" t="s">
        <v>3903</v>
      </c>
      <c r="B3467" s="3" t="s">
        <v>55</v>
      </c>
      <c r="C3467" s="3" t="s">
        <v>132</v>
      </c>
      <c r="D3467" s="3" t="s">
        <v>33</v>
      </c>
      <c r="E3467" s="3" t="s">
        <v>60</v>
      </c>
      <c r="F3467" s="3">
        <v>5718.78</v>
      </c>
      <c r="G3467" s="3">
        <v>0</v>
      </c>
      <c r="H3467" s="3">
        <v>5718.78</v>
      </c>
      <c r="I3467" s="3" t="s">
        <v>56</v>
      </c>
      <c r="J3467" s="5">
        <v>1</v>
      </c>
      <c r="K3467" t="str">
        <f>_xlfn.XLOOKUP(D3467, dim_channels!A:A, dim_channels!C:C, "Not Found")</f>
        <v>OTA</v>
      </c>
      <c r="L3467" t="str">
        <f>_xlfn.XLOOKUP(D3467, dim_channels!A:A, dim_channels!B:B, "Not Found")</f>
        <v>Booking.com</v>
      </c>
    </row>
    <row r="3468" spans="1:12" x14ac:dyDescent="0.2">
      <c r="A3468" s="2" t="s">
        <v>3904</v>
      </c>
      <c r="B3468" s="2" t="s">
        <v>1234</v>
      </c>
      <c r="C3468" s="2" t="s">
        <v>527</v>
      </c>
      <c r="D3468" s="2" t="s">
        <v>52</v>
      </c>
      <c r="E3468" s="2" t="s">
        <v>60</v>
      </c>
      <c r="F3468" s="2">
        <v>16041.05</v>
      </c>
      <c r="G3468" s="2">
        <v>0</v>
      </c>
      <c r="H3468" s="2">
        <v>16041.05</v>
      </c>
      <c r="I3468" s="2" t="s">
        <v>29</v>
      </c>
      <c r="J3468" s="4">
        <v>1</v>
      </c>
      <c r="K3468" t="str">
        <f>_xlfn.XLOOKUP(D3468, dim_channels!A:A, dim_channels!C:C, "Not Found")</f>
        <v>OTA</v>
      </c>
      <c r="L3468" t="str">
        <f>_xlfn.XLOOKUP(D3468, dim_channels!A:A, dim_channels!B:B, "Not Found")</f>
        <v>Agoda</v>
      </c>
    </row>
    <row r="3469" spans="1:12" x14ac:dyDescent="0.2">
      <c r="A3469" s="3" t="s">
        <v>3905</v>
      </c>
      <c r="B3469" s="3" t="s">
        <v>458</v>
      </c>
      <c r="C3469" s="3" t="s">
        <v>538</v>
      </c>
      <c r="D3469" s="3" t="s">
        <v>27</v>
      </c>
      <c r="E3469" s="3" t="s">
        <v>60</v>
      </c>
      <c r="F3469" s="3">
        <v>25695.45</v>
      </c>
      <c r="G3469" s="3">
        <v>0</v>
      </c>
      <c r="H3469" s="3">
        <v>25695.45</v>
      </c>
      <c r="I3469" s="3" t="s">
        <v>41</v>
      </c>
      <c r="J3469" s="5">
        <v>1</v>
      </c>
      <c r="K3469" t="str">
        <f>_xlfn.XLOOKUP(D3469, dim_channels!A:A, dim_channels!C:C, "Not Found")</f>
        <v>OTA</v>
      </c>
      <c r="L3469" t="str">
        <f>_xlfn.XLOOKUP(D3469, dim_channels!A:A, dim_channels!B:B, "Not Found")</f>
        <v>Expedia</v>
      </c>
    </row>
    <row r="3470" spans="1:12" x14ac:dyDescent="0.2">
      <c r="A3470" s="2" t="s">
        <v>3906</v>
      </c>
      <c r="B3470" s="2" t="s">
        <v>247</v>
      </c>
      <c r="C3470" s="2" t="s">
        <v>54</v>
      </c>
      <c r="D3470" s="2" t="s">
        <v>64</v>
      </c>
      <c r="E3470" s="2" t="s">
        <v>28</v>
      </c>
      <c r="F3470" s="2">
        <v>9432.56</v>
      </c>
      <c r="G3470" s="2">
        <v>0</v>
      </c>
      <c r="H3470" s="2">
        <v>9432.56</v>
      </c>
      <c r="I3470" s="2" t="s">
        <v>29</v>
      </c>
      <c r="J3470" s="4">
        <v>1</v>
      </c>
      <c r="K3470" t="str">
        <f>_xlfn.XLOOKUP(D3470, dim_channels!A:A, dim_channels!C:C, "Not Found")</f>
        <v>Direct</v>
      </c>
      <c r="L3470" t="str">
        <f>_xlfn.XLOOKUP(D3470, dim_channels!A:A, dim_channels!B:B, "Not Found")</f>
        <v>Direct Website</v>
      </c>
    </row>
    <row r="3471" spans="1:12" x14ac:dyDescent="0.2">
      <c r="A3471" s="3" t="s">
        <v>3907</v>
      </c>
      <c r="B3471" s="3" t="s">
        <v>863</v>
      </c>
      <c r="C3471" s="3" t="s">
        <v>706</v>
      </c>
      <c r="D3471" s="3" t="s">
        <v>52</v>
      </c>
      <c r="E3471" s="3" t="s">
        <v>60</v>
      </c>
      <c r="F3471" s="3">
        <v>3656.32</v>
      </c>
      <c r="G3471" s="3">
        <v>0</v>
      </c>
      <c r="H3471" s="3">
        <v>3656.32</v>
      </c>
      <c r="I3471" s="3" t="s">
        <v>29</v>
      </c>
      <c r="J3471" s="5">
        <v>1</v>
      </c>
      <c r="K3471" t="str">
        <f>_xlfn.XLOOKUP(D3471, dim_channels!A:A, dim_channels!C:C, "Not Found")</f>
        <v>OTA</v>
      </c>
      <c r="L3471" t="str">
        <f>_xlfn.XLOOKUP(D3471, dim_channels!A:A, dim_channels!B:B, "Not Found")</f>
        <v>Agoda</v>
      </c>
    </row>
    <row r="3472" spans="1:12" x14ac:dyDescent="0.2">
      <c r="A3472" s="2" t="s">
        <v>3908</v>
      </c>
      <c r="B3472" s="2" t="s">
        <v>708</v>
      </c>
      <c r="C3472" s="2" t="s">
        <v>799</v>
      </c>
      <c r="D3472" s="2" t="s">
        <v>45</v>
      </c>
      <c r="E3472" s="2" t="s">
        <v>46</v>
      </c>
      <c r="F3472" s="2">
        <v>3557.93</v>
      </c>
      <c r="G3472" s="2">
        <v>177.9</v>
      </c>
      <c r="H3472" s="2">
        <v>3380.03</v>
      </c>
      <c r="I3472" s="2" t="s">
        <v>29</v>
      </c>
      <c r="J3472" s="4">
        <v>1.0526326689408081</v>
      </c>
      <c r="K3472" t="str">
        <f>_xlfn.XLOOKUP(D3472, dim_channels!A:A, dim_channels!C:C, "Not Found")</f>
        <v>Corporate</v>
      </c>
      <c r="L3472" t="str">
        <f>_xlfn.XLOOKUP(D3472, dim_channels!A:A, dim_channels!B:B, "Not Found")</f>
        <v>Corporate Direct</v>
      </c>
    </row>
    <row r="3473" spans="1:12" x14ac:dyDescent="0.2">
      <c r="A3473" s="3" t="s">
        <v>3909</v>
      </c>
      <c r="B3473" s="3" t="s">
        <v>557</v>
      </c>
      <c r="C3473" s="3" t="s">
        <v>101</v>
      </c>
      <c r="D3473" s="3" t="s">
        <v>114</v>
      </c>
      <c r="E3473" s="3" t="s">
        <v>115</v>
      </c>
      <c r="F3473" s="3">
        <v>8892.9599999999991</v>
      </c>
      <c r="G3473" s="3">
        <v>889.3</v>
      </c>
      <c r="H3473" s="3">
        <v>8003.66</v>
      </c>
      <c r="I3473" s="3" t="s">
        <v>29</v>
      </c>
      <c r="J3473" s="5">
        <v>1.1111116664126159</v>
      </c>
      <c r="K3473" t="str">
        <f>_xlfn.XLOOKUP(D3473, dim_channels!A:A, dim_channels!C:C, "Not Found")</f>
        <v>Offline</v>
      </c>
      <c r="L3473" t="str">
        <f>_xlfn.XLOOKUP(D3473, dim_channels!A:A, dim_channels!B:B, "Not Found")</f>
        <v>Travel Agency</v>
      </c>
    </row>
    <row r="3474" spans="1:12" x14ac:dyDescent="0.2">
      <c r="A3474" s="2" t="s">
        <v>3910</v>
      </c>
      <c r="B3474" s="2" t="s">
        <v>478</v>
      </c>
      <c r="C3474" s="2" t="s">
        <v>324</v>
      </c>
      <c r="D3474" s="2" t="s">
        <v>33</v>
      </c>
      <c r="E3474" s="2" t="s">
        <v>28</v>
      </c>
      <c r="F3474" s="2">
        <v>7454.03</v>
      </c>
      <c r="G3474" s="2">
        <v>1118.0999999999999</v>
      </c>
      <c r="H3474" s="2">
        <v>6335.93</v>
      </c>
      <c r="I3474" s="2" t="s">
        <v>56</v>
      </c>
      <c r="J3474" s="4">
        <v>1.1764697526645651</v>
      </c>
      <c r="K3474" t="str">
        <f>_xlfn.XLOOKUP(D3474, dim_channels!A:A, dim_channels!C:C, "Not Found")</f>
        <v>OTA</v>
      </c>
      <c r="L3474" t="str">
        <f>_xlfn.XLOOKUP(D3474, dim_channels!A:A, dim_channels!B:B, "Not Found")</f>
        <v>Booking.com</v>
      </c>
    </row>
    <row r="3475" spans="1:12" x14ac:dyDescent="0.2">
      <c r="A3475" s="3" t="s">
        <v>3911</v>
      </c>
      <c r="B3475" s="3" t="s">
        <v>423</v>
      </c>
      <c r="C3475" s="3" t="s">
        <v>813</v>
      </c>
      <c r="D3475" s="3" t="s">
        <v>45</v>
      </c>
      <c r="E3475" s="3" t="s">
        <v>46</v>
      </c>
      <c r="F3475" s="3">
        <v>6812</v>
      </c>
      <c r="G3475" s="3">
        <v>340.6</v>
      </c>
      <c r="H3475" s="3">
        <v>6471.4</v>
      </c>
      <c r="I3475" s="3" t="s">
        <v>29</v>
      </c>
      <c r="J3475" s="5">
        <v>1.052631578947369</v>
      </c>
      <c r="K3475" t="str">
        <f>_xlfn.XLOOKUP(D3475, dim_channels!A:A, dim_channels!C:C, "Not Found")</f>
        <v>Corporate</v>
      </c>
      <c r="L3475" t="str">
        <f>_xlfn.XLOOKUP(D3475, dim_channels!A:A, dim_channels!B:B, "Not Found")</f>
        <v>Corporate Direct</v>
      </c>
    </row>
    <row r="3476" spans="1:12" x14ac:dyDescent="0.2">
      <c r="A3476" s="2" t="s">
        <v>3912</v>
      </c>
      <c r="B3476" s="2" t="s">
        <v>863</v>
      </c>
      <c r="C3476" s="2" t="s">
        <v>706</v>
      </c>
      <c r="D3476" s="2" t="s">
        <v>52</v>
      </c>
      <c r="E3476" s="2" t="s">
        <v>34</v>
      </c>
      <c r="F3476" s="2">
        <v>3911.41</v>
      </c>
      <c r="G3476" s="2">
        <v>469.37</v>
      </c>
      <c r="H3476" s="2">
        <v>3442.04</v>
      </c>
      <c r="I3476" s="2" t="s">
        <v>29</v>
      </c>
      <c r="J3476" s="4">
        <v>1.136363900477624</v>
      </c>
      <c r="K3476" t="str">
        <f>_xlfn.XLOOKUP(D3476, dim_channels!A:A, dim_channels!C:C, "Not Found")</f>
        <v>OTA</v>
      </c>
      <c r="L3476" t="str">
        <f>_xlfn.XLOOKUP(D3476, dim_channels!A:A, dim_channels!B:B, "Not Found")</f>
        <v>Agoda</v>
      </c>
    </row>
    <row r="3477" spans="1:12" x14ac:dyDescent="0.2">
      <c r="A3477" s="3" t="s">
        <v>3913</v>
      </c>
      <c r="B3477" s="3" t="s">
        <v>82</v>
      </c>
      <c r="C3477" s="3" t="s">
        <v>778</v>
      </c>
      <c r="D3477" s="3" t="s">
        <v>27</v>
      </c>
      <c r="E3477" s="3" t="s">
        <v>28</v>
      </c>
      <c r="F3477" s="3">
        <v>20244.310000000001</v>
      </c>
      <c r="G3477" s="3">
        <v>3643.98</v>
      </c>
      <c r="H3477" s="3">
        <v>16600.330000000002</v>
      </c>
      <c r="I3477" s="3" t="s">
        <v>29</v>
      </c>
      <c r="J3477" s="5">
        <v>1.219512503667096</v>
      </c>
      <c r="K3477" t="str">
        <f>_xlfn.XLOOKUP(D3477, dim_channels!A:A, dim_channels!C:C, "Not Found")</f>
        <v>OTA</v>
      </c>
      <c r="L3477" t="str">
        <f>_xlfn.XLOOKUP(D3477, dim_channels!A:A, dim_channels!B:B, "Not Found")</f>
        <v>Expedia</v>
      </c>
    </row>
    <row r="3478" spans="1:12" x14ac:dyDescent="0.2">
      <c r="A3478" s="2" t="s">
        <v>3914</v>
      </c>
      <c r="B3478" s="2" t="s">
        <v>449</v>
      </c>
      <c r="C3478" s="2" t="s">
        <v>346</v>
      </c>
      <c r="D3478" s="2" t="s">
        <v>169</v>
      </c>
      <c r="E3478" s="2" t="s">
        <v>46</v>
      </c>
      <c r="F3478" s="2">
        <v>3195.52</v>
      </c>
      <c r="G3478" s="2">
        <v>639.1</v>
      </c>
      <c r="H3478" s="2">
        <v>2556.42</v>
      </c>
      <c r="I3478" s="2" t="s">
        <v>29</v>
      </c>
      <c r="J3478" s="4">
        <v>1.2499980441398519</v>
      </c>
      <c r="K3478" t="str">
        <f>_xlfn.XLOOKUP(D3478, dim_channels!A:A, dim_channels!C:C, "Not Found")</f>
        <v>GDS</v>
      </c>
      <c r="L3478" t="str">
        <f>_xlfn.XLOOKUP(D3478, dim_channels!A:A, dim_channels!B:B, "Not Found")</f>
        <v>GDS (Amadeus)</v>
      </c>
    </row>
    <row r="3479" spans="1:12" x14ac:dyDescent="0.2">
      <c r="A3479" s="3" t="s">
        <v>3915</v>
      </c>
      <c r="B3479" s="3" t="s">
        <v>420</v>
      </c>
      <c r="C3479" s="3" t="s">
        <v>209</v>
      </c>
      <c r="D3479" s="3" t="s">
        <v>52</v>
      </c>
      <c r="E3479" s="3" t="s">
        <v>34</v>
      </c>
      <c r="F3479" s="3">
        <v>2528.7199999999998</v>
      </c>
      <c r="G3479" s="3">
        <v>303.45</v>
      </c>
      <c r="H3479" s="3">
        <v>2225.27</v>
      </c>
      <c r="I3479" s="3" t="s">
        <v>29</v>
      </c>
      <c r="J3479" s="5">
        <v>1.1363654747513789</v>
      </c>
      <c r="K3479" t="str">
        <f>_xlfn.XLOOKUP(D3479, dim_channels!A:A, dim_channels!C:C, "Not Found")</f>
        <v>OTA</v>
      </c>
      <c r="L3479" t="str">
        <f>_xlfn.XLOOKUP(D3479, dim_channels!A:A, dim_channels!B:B, "Not Found")</f>
        <v>Agoda</v>
      </c>
    </row>
    <row r="3480" spans="1:12" x14ac:dyDescent="0.2">
      <c r="A3480" s="2" t="s">
        <v>3916</v>
      </c>
      <c r="B3480" s="2" t="s">
        <v>573</v>
      </c>
      <c r="C3480" s="2" t="s">
        <v>67</v>
      </c>
      <c r="D3480" s="2" t="s">
        <v>27</v>
      </c>
      <c r="E3480" s="2" t="s">
        <v>34</v>
      </c>
      <c r="F3480" s="2">
        <v>8607.6200000000008</v>
      </c>
      <c r="G3480" s="2">
        <v>1549.37</v>
      </c>
      <c r="H3480" s="2">
        <v>7058.25</v>
      </c>
      <c r="I3480" s="2" t="s">
        <v>41</v>
      </c>
      <c r="J3480" s="4">
        <v>1.219511918676726</v>
      </c>
      <c r="K3480" t="str">
        <f>_xlfn.XLOOKUP(D3480, dim_channels!A:A, dim_channels!C:C, "Not Found")</f>
        <v>OTA</v>
      </c>
      <c r="L3480" t="str">
        <f>_xlfn.XLOOKUP(D3480, dim_channels!A:A, dim_channels!B:B, "Not Found")</f>
        <v>Expedia</v>
      </c>
    </row>
    <row r="3481" spans="1:12" x14ac:dyDescent="0.2">
      <c r="A3481" s="3" t="s">
        <v>3917</v>
      </c>
      <c r="B3481" s="3" t="s">
        <v>299</v>
      </c>
      <c r="C3481" s="3" t="s">
        <v>875</v>
      </c>
      <c r="D3481" s="3" t="s">
        <v>33</v>
      </c>
      <c r="E3481" s="3" t="s">
        <v>28</v>
      </c>
      <c r="F3481" s="3">
        <v>14498.24</v>
      </c>
      <c r="G3481" s="3">
        <v>2174.7399999999998</v>
      </c>
      <c r="H3481" s="3">
        <v>12323.5</v>
      </c>
      <c r="I3481" s="3" t="s">
        <v>56</v>
      </c>
      <c r="J3481" s="5">
        <v>1.1764709700977809</v>
      </c>
      <c r="K3481" t="str">
        <f>_xlfn.XLOOKUP(D3481, dim_channels!A:A, dim_channels!C:C, "Not Found")</f>
        <v>OTA</v>
      </c>
      <c r="L3481" t="str">
        <f>_xlfn.XLOOKUP(D3481, dim_channels!A:A, dim_channels!B:B, "Not Found")</f>
        <v>Booking.com</v>
      </c>
    </row>
    <row r="3482" spans="1:12" x14ac:dyDescent="0.2">
      <c r="A3482" s="2" t="s">
        <v>3918</v>
      </c>
      <c r="B3482" s="2" t="s">
        <v>294</v>
      </c>
      <c r="C3482" s="2" t="s">
        <v>136</v>
      </c>
      <c r="D3482" s="2" t="s">
        <v>45</v>
      </c>
      <c r="E3482" s="2" t="s">
        <v>89</v>
      </c>
      <c r="F3482" s="2">
        <v>7719.92</v>
      </c>
      <c r="G3482" s="2">
        <v>0</v>
      </c>
      <c r="H3482" s="2">
        <v>7719.92</v>
      </c>
      <c r="I3482" s="2" t="s">
        <v>29</v>
      </c>
      <c r="J3482" s="4">
        <v>1</v>
      </c>
      <c r="K3482" t="str">
        <f>_xlfn.XLOOKUP(D3482, dim_channels!A:A, dim_channels!C:C, "Not Found")</f>
        <v>Corporate</v>
      </c>
      <c r="L3482" t="str">
        <f>_xlfn.XLOOKUP(D3482, dim_channels!A:A, dim_channels!B:B, "Not Found")</f>
        <v>Corporate Direct</v>
      </c>
    </row>
    <row r="3483" spans="1:12" x14ac:dyDescent="0.2">
      <c r="A3483" s="3" t="s">
        <v>3919</v>
      </c>
      <c r="B3483" s="3" t="s">
        <v>1278</v>
      </c>
      <c r="C3483" s="3" t="s">
        <v>1234</v>
      </c>
      <c r="D3483" s="3" t="s">
        <v>45</v>
      </c>
      <c r="E3483" s="3" t="s">
        <v>46</v>
      </c>
      <c r="F3483" s="3">
        <v>6358.7</v>
      </c>
      <c r="G3483" s="3">
        <v>317.94</v>
      </c>
      <c r="H3483" s="3">
        <v>6040.76</v>
      </c>
      <c r="I3483" s="3" t="s">
        <v>29</v>
      </c>
      <c r="J3483" s="5">
        <v>1.052632450221495</v>
      </c>
      <c r="K3483" t="str">
        <f>_xlfn.XLOOKUP(D3483, dim_channels!A:A, dim_channels!C:C, "Not Found")</f>
        <v>Corporate</v>
      </c>
      <c r="L3483" t="str">
        <f>_xlfn.XLOOKUP(D3483, dim_channels!A:A, dim_channels!B:B, "Not Found")</f>
        <v>Corporate Direct</v>
      </c>
    </row>
    <row r="3484" spans="1:12" x14ac:dyDescent="0.2">
      <c r="A3484" s="2" t="s">
        <v>3920</v>
      </c>
      <c r="B3484" s="2" t="s">
        <v>40</v>
      </c>
      <c r="C3484" s="2" t="s">
        <v>649</v>
      </c>
      <c r="D3484" s="2" t="s">
        <v>27</v>
      </c>
      <c r="E3484" s="2" t="s">
        <v>34</v>
      </c>
      <c r="F3484" s="2">
        <v>9331.6</v>
      </c>
      <c r="G3484" s="2">
        <v>1679.69</v>
      </c>
      <c r="H3484" s="2">
        <v>7651.91</v>
      </c>
      <c r="I3484" s="2" t="s">
        <v>29</v>
      </c>
      <c r="J3484" s="4">
        <v>1.2195125138690861</v>
      </c>
      <c r="K3484" t="str">
        <f>_xlfn.XLOOKUP(D3484, dim_channels!A:A, dim_channels!C:C, "Not Found")</f>
        <v>OTA</v>
      </c>
      <c r="L3484" t="str">
        <f>_xlfn.XLOOKUP(D3484, dim_channels!A:A, dim_channels!B:B, "Not Found")</f>
        <v>Expedia</v>
      </c>
    </row>
    <row r="3485" spans="1:12" x14ac:dyDescent="0.2">
      <c r="A3485" s="3" t="s">
        <v>3921</v>
      </c>
      <c r="B3485" s="3" t="s">
        <v>423</v>
      </c>
      <c r="C3485" s="3" t="s">
        <v>653</v>
      </c>
      <c r="D3485" s="3" t="s">
        <v>27</v>
      </c>
      <c r="E3485" s="3" t="s">
        <v>60</v>
      </c>
      <c r="F3485" s="3">
        <v>20125.5</v>
      </c>
      <c r="G3485" s="3">
        <v>0</v>
      </c>
      <c r="H3485" s="3">
        <v>20125.5</v>
      </c>
      <c r="I3485" s="3" t="s">
        <v>41</v>
      </c>
      <c r="J3485" s="5">
        <v>1</v>
      </c>
      <c r="K3485" t="str">
        <f>_xlfn.XLOOKUP(D3485, dim_channels!A:A, dim_channels!C:C, "Not Found")</f>
        <v>OTA</v>
      </c>
      <c r="L3485" t="str">
        <f>_xlfn.XLOOKUP(D3485, dim_channels!A:A, dim_channels!B:B, "Not Found")</f>
        <v>Expedia</v>
      </c>
    </row>
    <row r="3486" spans="1:12" x14ac:dyDescent="0.2">
      <c r="A3486" s="2" t="s">
        <v>3922</v>
      </c>
      <c r="B3486" s="2" t="s">
        <v>205</v>
      </c>
      <c r="C3486" s="2" t="s">
        <v>67</v>
      </c>
      <c r="D3486" s="2" t="s">
        <v>114</v>
      </c>
      <c r="E3486" s="2" t="s">
        <v>46</v>
      </c>
      <c r="F3486" s="2">
        <v>2793.08</v>
      </c>
      <c r="G3486" s="2">
        <v>279.31</v>
      </c>
      <c r="H3486" s="2">
        <v>2513.77</v>
      </c>
      <c r="I3486" s="2" t="s">
        <v>41</v>
      </c>
      <c r="J3486" s="4">
        <v>1.111111995130819</v>
      </c>
      <c r="K3486" t="str">
        <f>_xlfn.XLOOKUP(D3486, dim_channels!A:A, dim_channels!C:C, "Not Found")</f>
        <v>Offline</v>
      </c>
      <c r="L3486" t="str">
        <f>_xlfn.XLOOKUP(D3486, dim_channels!A:A, dim_channels!B:B, "Not Found")</f>
        <v>Travel Agency</v>
      </c>
    </row>
    <row r="3487" spans="1:12" x14ac:dyDescent="0.2">
      <c r="A3487" s="3" t="s">
        <v>3923</v>
      </c>
      <c r="B3487" s="3" t="s">
        <v>557</v>
      </c>
      <c r="C3487" s="3" t="s">
        <v>557</v>
      </c>
      <c r="D3487" s="3" t="s">
        <v>114</v>
      </c>
      <c r="E3487" s="3" t="s">
        <v>46</v>
      </c>
      <c r="F3487" s="3">
        <v>6752.89</v>
      </c>
      <c r="G3487" s="3">
        <v>675.29</v>
      </c>
      <c r="H3487" s="3">
        <v>6077.6</v>
      </c>
      <c r="I3487" s="3" t="s">
        <v>29</v>
      </c>
      <c r="J3487" s="5">
        <v>1.1111112939318151</v>
      </c>
      <c r="K3487" t="str">
        <f>_xlfn.XLOOKUP(D3487, dim_channels!A:A, dim_channels!C:C, "Not Found")</f>
        <v>Offline</v>
      </c>
      <c r="L3487" t="str">
        <f>_xlfn.XLOOKUP(D3487, dim_channels!A:A, dim_channels!B:B, "Not Found")</f>
        <v>Travel Agency</v>
      </c>
    </row>
    <row r="3488" spans="1:12" x14ac:dyDescent="0.2">
      <c r="A3488" s="2" t="s">
        <v>3924</v>
      </c>
      <c r="B3488" s="2" t="s">
        <v>202</v>
      </c>
      <c r="C3488" s="2" t="s">
        <v>212</v>
      </c>
      <c r="D3488" s="2" t="s">
        <v>206</v>
      </c>
      <c r="E3488" s="2" t="s">
        <v>207</v>
      </c>
      <c r="F3488" s="2">
        <v>8037.75</v>
      </c>
      <c r="G3488" s="2">
        <v>0</v>
      </c>
      <c r="H3488" s="2">
        <v>8037.75</v>
      </c>
      <c r="I3488" s="2" t="s">
        <v>29</v>
      </c>
      <c r="J3488" s="4">
        <v>1</v>
      </c>
      <c r="K3488" t="str">
        <f>_xlfn.XLOOKUP(D3488, dim_channels!A:A, dim_channels!C:C, "Not Found")</f>
        <v>Direct</v>
      </c>
      <c r="L3488" t="str">
        <f>_xlfn.XLOOKUP(D3488, dim_channels!A:A, dim_channels!B:B, "Not Found")</f>
        <v>Walk-in</v>
      </c>
    </row>
    <row r="3489" spans="1:12" x14ac:dyDescent="0.2">
      <c r="A3489" s="3" t="s">
        <v>3925</v>
      </c>
      <c r="B3489" s="3" t="s">
        <v>783</v>
      </c>
      <c r="C3489" s="3" t="s">
        <v>94</v>
      </c>
      <c r="D3489" s="3" t="s">
        <v>52</v>
      </c>
      <c r="E3489" s="3" t="s">
        <v>34</v>
      </c>
      <c r="F3489" s="3">
        <v>9633.5499999999993</v>
      </c>
      <c r="G3489" s="3">
        <v>1156.03</v>
      </c>
      <c r="H3489" s="3">
        <v>8477.52</v>
      </c>
      <c r="I3489" s="3" t="s">
        <v>29</v>
      </c>
      <c r="J3489" s="5">
        <v>1.1363641725410261</v>
      </c>
      <c r="K3489" t="str">
        <f>_xlfn.XLOOKUP(D3489, dim_channels!A:A, dim_channels!C:C, "Not Found")</f>
        <v>OTA</v>
      </c>
      <c r="L3489" t="str">
        <f>_xlfn.XLOOKUP(D3489, dim_channels!A:A, dim_channels!B:B, "Not Found")</f>
        <v>Agoda</v>
      </c>
    </row>
    <row r="3490" spans="1:12" x14ac:dyDescent="0.2">
      <c r="A3490" s="2" t="s">
        <v>3926</v>
      </c>
      <c r="B3490" s="2" t="s">
        <v>396</v>
      </c>
      <c r="C3490" s="2" t="s">
        <v>769</v>
      </c>
      <c r="D3490" s="2" t="s">
        <v>64</v>
      </c>
      <c r="E3490" s="2" t="s">
        <v>28</v>
      </c>
      <c r="F3490" s="2">
        <v>9421.84</v>
      </c>
      <c r="G3490" s="2">
        <v>0</v>
      </c>
      <c r="H3490" s="2">
        <v>9421.84</v>
      </c>
      <c r="I3490" s="2" t="s">
        <v>29</v>
      </c>
      <c r="J3490" s="4">
        <v>1</v>
      </c>
      <c r="K3490" t="str">
        <f>_xlfn.XLOOKUP(D3490, dim_channels!A:A, dim_channels!C:C, "Not Found")</f>
        <v>Direct</v>
      </c>
      <c r="L3490" t="str">
        <f>_xlfn.XLOOKUP(D3490, dim_channels!A:A, dim_channels!B:B, "Not Found")</f>
        <v>Direct Website</v>
      </c>
    </row>
    <row r="3491" spans="1:12" x14ac:dyDescent="0.2">
      <c r="A3491" s="3" t="s">
        <v>3927</v>
      </c>
      <c r="B3491" s="3" t="s">
        <v>215</v>
      </c>
      <c r="C3491" s="3" t="s">
        <v>384</v>
      </c>
      <c r="D3491" s="3" t="s">
        <v>33</v>
      </c>
      <c r="E3491" s="3" t="s">
        <v>34</v>
      </c>
      <c r="F3491" s="3">
        <v>8762.93</v>
      </c>
      <c r="G3491" s="3">
        <v>1314.44</v>
      </c>
      <c r="H3491" s="3">
        <v>7448.49</v>
      </c>
      <c r="I3491" s="3" t="s">
        <v>29</v>
      </c>
      <c r="J3491" s="5">
        <v>1.176470667209059</v>
      </c>
      <c r="K3491" t="str">
        <f>_xlfn.XLOOKUP(D3491, dim_channels!A:A, dim_channels!C:C, "Not Found")</f>
        <v>OTA</v>
      </c>
      <c r="L3491" t="str">
        <f>_xlfn.XLOOKUP(D3491, dim_channels!A:A, dim_channels!B:B, "Not Found")</f>
        <v>Booking.com</v>
      </c>
    </row>
    <row r="3492" spans="1:12" x14ac:dyDescent="0.2">
      <c r="A3492" s="2" t="s">
        <v>3928</v>
      </c>
      <c r="B3492" s="2" t="s">
        <v>271</v>
      </c>
      <c r="C3492" s="2" t="s">
        <v>353</v>
      </c>
      <c r="D3492" s="2" t="s">
        <v>169</v>
      </c>
      <c r="E3492" s="2" t="s">
        <v>34</v>
      </c>
      <c r="F3492" s="2">
        <v>7068.41</v>
      </c>
      <c r="G3492" s="2">
        <v>1413.68</v>
      </c>
      <c r="H3492" s="2">
        <v>5654.73</v>
      </c>
      <c r="I3492" s="2" t="s">
        <v>29</v>
      </c>
      <c r="J3492" s="4">
        <v>1.249999557892242</v>
      </c>
      <c r="K3492" t="str">
        <f>_xlfn.XLOOKUP(D3492, dim_channels!A:A, dim_channels!C:C, "Not Found")</f>
        <v>GDS</v>
      </c>
      <c r="L3492" t="str">
        <f>_xlfn.XLOOKUP(D3492, dim_channels!A:A, dim_channels!B:B, "Not Found")</f>
        <v>GDS (Amadeus)</v>
      </c>
    </row>
    <row r="3493" spans="1:12" x14ac:dyDescent="0.2">
      <c r="A3493" s="3" t="s">
        <v>3929</v>
      </c>
      <c r="B3493" s="3" t="s">
        <v>113</v>
      </c>
      <c r="C3493" s="3" t="s">
        <v>384</v>
      </c>
      <c r="D3493" s="3" t="s">
        <v>45</v>
      </c>
      <c r="E3493" s="3" t="s">
        <v>89</v>
      </c>
      <c r="F3493" s="3">
        <v>6429.31</v>
      </c>
      <c r="G3493" s="3">
        <v>0</v>
      </c>
      <c r="H3493" s="3">
        <v>6429.31</v>
      </c>
      <c r="I3493" s="3" t="s">
        <v>41</v>
      </c>
      <c r="J3493" s="5">
        <v>1</v>
      </c>
      <c r="K3493" t="str">
        <f>_xlfn.XLOOKUP(D3493, dim_channels!A:A, dim_channels!C:C, "Not Found")</f>
        <v>Corporate</v>
      </c>
      <c r="L3493" t="str">
        <f>_xlfn.XLOOKUP(D3493, dim_channels!A:A, dim_channels!B:B, "Not Found")</f>
        <v>Corporate Direct</v>
      </c>
    </row>
    <row r="3494" spans="1:12" x14ac:dyDescent="0.2">
      <c r="A3494" s="2" t="s">
        <v>3930</v>
      </c>
      <c r="B3494" s="2" t="s">
        <v>43</v>
      </c>
      <c r="C3494" s="2" t="s">
        <v>560</v>
      </c>
      <c r="D3494" s="2" t="s">
        <v>45</v>
      </c>
      <c r="E3494" s="2" t="s">
        <v>89</v>
      </c>
      <c r="F3494" s="2">
        <v>11589.38</v>
      </c>
      <c r="G3494" s="2">
        <v>0</v>
      </c>
      <c r="H3494" s="2">
        <v>11589.38</v>
      </c>
      <c r="I3494" s="2" t="s">
        <v>29</v>
      </c>
      <c r="J3494" s="4">
        <v>1</v>
      </c>
      <c r="K3494" t="str">
        <f>_xlfn.XLOOKUP(D3494, dim_channels!A:A, dim_channels!C:C, "Not Found")</f>
        <v>Corporate</v>
      </c>
      <c r="L3494" t="str">
        <f>_xlfn.XLOOKUP(D3494, dim_channels!A:A, dim_channels!B:B, "Not Found")</f>
        <v>Corporate Direct</v>
      </c>
    </row>
    <row r="3495" spans="1:12" x14ac:dyDescent="0.2">
      <c r="A3495" s="3" t="s">
        <v>3931</v>
      </c>
      <c r="B3495" s="3" t="s">
        <v>165</v>
      </c>
      <c r="C3495" s="3" t="s">
        <v>578</v>
      </c>
      <c r="D3495" s="3" t="s">
        <v>33</v>
      </c>
      <c r="E3495" s="3" t="s">
        <v>28</v>
      </c>
      <c r="F3495" s="3">
        <v>4294.6400000000003</v>
      </c>
      <c r="G3495" s="3">
        <v>644.20000000000005</v>
      </c>
      <c r="H3495" s="3">
        <v>3650.44</v>
      </c>
      <c r="I3495" s="3" t="s">
        <v>41</v>
      </c>
      <c r="J3495" s="5">
        <v>1.176471877362729</v>
      </c>
      <c r="K3495" t="str">
        <f>_xlfn.XLOOKUP(D3495, dim_channels!A:A, dim_channels!C:C, "Not Found")</f>
        <v>OTA</v>
      </c>
      <c r="L3495" t="str">
        <f>_xlfn.XLOOKUP(D3495, dim_channels!A:A, dim_channels!B:B, "Not Found")</f>
        <v>Booking.com</v>
      </c>
    </row>
    <row r="3496" spans="1:12" x14ac:dyDescent="0.2">
      <c r="A3496" s="2" t="s">
        <v>3932</v>
      </c>
      <c r="B3496" s="2" t="s">
        <v>794</v>
      </c>
      <c r="C3496" s="2" t="s">
        <v>437</v>
      </c>
      <c r="D3496" s="2" t="s">
        <v>114</v>
      </c>
      <c r="E3496" s="2" t="s">
        <v>115</v>
      </c>
      <c r="F3496" s="2">
        <v>6012.38</v>
      </c>
      <c r="G3496" s="2">
        <v>601.24</v>
      </c>
      <c r="H3496" s="2">
        <v>5411.14</v>
      </c>
      <c r="I3496" s="2" t="s">
        <v>29</v>
      </c>
      <c r="J3496" s="4">
        <v>1.111111521786537</v>
      </c>
      <c r="K3496" t="str">
        <f>_xlfn.XLOOKUP(D3496, dim_channels!A:A, dim_channels!C:C, "Not Found")</f>
        <v>Offline</v>
      </c>
      <c r="L3496" t="str">
        <f>_xlfn.XLOOKUP(D3496, dim_channels!A:A, dim_channels!B:B, "Not Found")</f>
        <v>Travel Agency</v>
      </c>
    </row>
    <row r="3497" spans="1:12" x14ac:dyDescent="0.2">
      <c r="A3497" s="3" t="s">
        <v>3933</v>
      </c>
      <c r="B3497" s="3" t="s">
        <v>36</v>
      </c>
      <c r="C3497" s="3" t="s">
        <v>183</v>
      </c>
      <c r="D3497" s="3" t="s">
        <v>33</v>
      </c>
      <c r="E3497" s="3" t="s">
        <v>60</v>
      </c>
      <c r="F3497" s="3">
        <v>12902.32</v>
      </c>
      <c r="G3497" s="3">
        <v>0</v>
      </c>
      <c r="H3497" s="3">
        <v>12902.32</v>
      </c>
      <c r="I3497" s="3" t="s">
        <v>41</v>
      </c>
      <c r="J3497" s="5">
        <v>1</v>
      </c>
      <c r="K3497" t="str">
        <f>_xlfn.XLOOKUP(D3497, dim_channels!A:A, dim_channels!C:C, "Not Found")</f>
        <v>OTA</v>
      </c>
      <c r="L3497" t="str">
        <f>_xlfn.XLOOKUP(D3497, dim_channels!A:A, dim_channels!B:B, "Not Found")</f>
        <v>Booking.com</v>
      </c>
    </row>
    <row r="3498" spans="1:12" x14ac:dyDescent="0.2">
      <c r="A3498" s="2" t="s">
        <v>3934</v>
      </c>
      <c r="B3498" s="2" t="s">
        <v>560</v>
      </c>
      <c r="C3498" s="2" t="s">
        <v>560</v>
      </c>
      <c r="D3498" s="2" t="s">
        <v>52</v>
      </c>
      <c r="E3498" s="2" t="s">
        <v>60</v>
      </c>
      <c r="F3498" s="2">
        <v>6839.79</v>
      </c>
      <c r="G3498" s="2">
        <v>0</v>
      </c>
      <c r="H3498" s="2">
        <v>6839.79</v>
      </c>
      <c r="I3498" s="2" t="s">
        <v>29</v>
      </c>
      <c r="J3498" s="4">
        <v>1</v>
      </c>
      <c r="K3498" t="str">
        <f>_xlfn.XLOOKUP(D3498, dim_channels!A:A, dim_channels!C:C, "Not Found")</f>
        <v>OTA</v>
      </c>
      <c r="L3498" t="str">
        <f>_xlfn.XLOOKUP(D3498, dim_channels!A:A, dim_channels!B:B, "Not Found")</f>
        <v>Agoda</v>
      </c>
    </row>
    <row r="3499" spans="1:12" x14ac:dyDescent="0.2">
      <c r="A3499" s="3" t="s">
        <v>3935</v>
      </c>
      <c r="B3499" s="3" t="s">
        <v>602</v>
      </c>
      <c r="C3499" s="3" t="s">
        <v>132</v>
      </c>
      <c r="D3499" s="3" t="s">
        <v>33</v>
      </c>
      <c r="E3499" s="3" t="s">
        <v>34</v>
      </c>
      <c r="F3499" s="3">
        <v>2471.75</v>
      </c>
      <c r="G3499" s="3">
        <v>370.76</v>
      </c>
      <c r="H3499" s="3">
        <v>2100.9899999999998</v>
      </c>
      <c r="I3499" s="3" t="s">
        <v>29</v>
      </c>
      <c r="J3499" s="5">
        <v>1.1764691883350229</v>
      </c>
      <c r="K3499" t="str">
        <f>_xlfn.XLOOKUP(D3499, dim_channels!A:A, dim_channels!C:C, "Not Found")</f>
        <v>OTA</v>
      </c>
      <c r="L3499" t="str">
        <f>_xlfn.XLOOKUP(D3499, dim_channels!A:A, dim_channels!B:B, "Not Found")</f>
        <v>Booking.com</v>
      </c>
    </row>
    <row r="3500" spans="1:12" x14ac:dyDescent="0.2">
      <c r="A3500" s="2" t="s">
        <v>3936</v>
      </c>
      <c r="B3500" s="2" t="s">
        <v>109</v>
      </c>
      <c r="C3500" s="2" t="s">
        <v>139</v>
      </c>
      <c r="D3500" s="2" t="s">
        <v>52</v>
      </c>
      <c r="E3500" s="2" t="s">
        <v>60</v>
      </c>
      <c r="F3500" s="2">
        <v>6856.16</v>
      </c>
      <c r="G3500" s="2">
        <v>0</v>
      </c>
      <c r="H3500" s="2">
        <v>6856.16</v>
      </c>
      <c r="I3500" s="2" t="s">
        <v>56</v>
      </c>
      <c r="J3500" s="4">
        <v>1</v>
      </c>
      <c r="K3500" t="str">
        <f>_xlfn.XLOOKUP(D3500, dim_channels!A:A, dim_channels!C:C, "Not Found")</f>
        <v>OTA</v>
      </c>
      <c r="L3500" t="str">
        <f>_xlfn.XLOOKUP(D3500, dim_channels!A:A, dim_channels!B:B, "Not Found")</f>
        <v>Agoda</v>
      </c>
    </row>
    <row r="3501" spans="1:12" x14ac:dyDescent="0.2">
      <c r="A3501" s="3" t="s">
        <v>3937</v>
      </c>
      <c r="B3501" s="3" t="s">
        <v>202</v>
      </c>
      <c r="C3501" s="3" t="s">
        <v>714</v>
      </c>
      <c r="D3501" s="3" t="s">
        <v>45</v>
      </c>
      <c r="E3501" s="3" t="s">
        <v>46</v>
      </c>
      <c r="F3501" s="3">
        <v>5831.49</v>
      </c>
      <c r="G3501" s="3">
        <v>291.57</v>
      </c>
      <c r="H3501" s="3">
        <v>5539.92</v>
      </c>
      <c r="I3501" s="3" t="s">
        <v>56</v>
      </c>
      <c r="J3501" s="5">
        <v>1.05263072390937</v>
      </c>
      <c r="K3501" t="str">
        <f>_xlfn.XLOOKUP(D3501, dim_channels!A:A, dim_channels!C:C, "Not Found")</f>
        <v>Corporate</v>
      </c>
      <c r="L3501" t="str">
        <f>_xlfn.XLOOKUP(D3501, dim_channels!A:A, dim_channels!B:B, "Not Found")</f>
        <v>Corporate Direct</v>
      </c>
    </row>
    <row r="3502" spans="1:12" x14ac:dyDescent="0.2">
      <c r="A3502" s="2" t="s">
        <v>3938</v>
      </c>
      <c r="B3502" s="2" t="s">
        <v>425</v>
      </c>
      <c r="C3502" s="2" t="s">
        <v>195</v>
      </c>
      <c r="D3502" s="2" t="s">
        <v>206</v>
      </c>
      <c r="E3502" s="2" t="s">
        <v>207</v>
      </c>
      <c r="F3502" s="2">
        <v>9503.64</v>
      </c>
      <c r="G3502" s="2">
        <v>0</v>
      </c>
      <c r="H3502" s="2">
        <v>9503.64</v>
      </c>
      <c r="I3502" s="2" t="s">
        <v>56</v>
      </c>
      <c r="J3502" s="4">
        <v>1</v>
      </c>
      <c r="K3502" t="str">
        <f>_xlfn.XLOOKUP(D3502, dim_channels!A:A, dim_channels!C:C, "Not Found")</f>
        <v>Direct</v>
      </c>
      <c r="L3502" t="str">
        <f>_xlfn.XLOOKUP(D3502, dim_channels!A:A, dim_channels!B:B, "Not Found")</f>
        <v>Walk-in</v>
      </c>
    </row>
    <row r="3503" spans="1:12" x14ac:dyDescent="0.2">
      <c r="A3503" s="3" t="s">
        <v>3939</v>
      </c>
      <c r="B3503" s="3" t="s">
        <v>292</v>
      </c>
      <c r="C3503" s="3" t="s">
        <v>382</v>
      </c>
      <c r="D3503" s="3" t="s">
        <v>45</v>
      </c>
      <c r="E3503" s="3" t="s">
        <v>89</v>
      </c>
      <c r="F3503" s="3">
        <v>7897.7</v>
      </c>
      <c r="G3503" s="3">
        <v>0</v>
      </c>
      <c r="H3503" s="3">
        <v>7897.7</v>
      </c>
      <c r="I3503" s="3" t="s">
        <v>29</v>
      </c>
      <c r="J3503" s="5">
        <v>1</v>
      </c>
      <c r="K3503" t="str">
        <f>_xlfn.XLOOKUP(D3503, dim_channels!A:A, dim_channels!C:C, "Not Found")</f>
        <v>Corporate</v>
      </c>
      <c r="L3503" t="str">
        <f>_xlfn.XLOOKUP(D3503, dim_channels!A:A, dim_channels!B:B, "Not Found")</f>
        <v>Corporate Direct</v>
      </c>
    </row>
    <row r="3504" spans="1:12" x14ac:dyDescent="0.2">
      <c r="A3504" s="2" t="s">
        <v>3940</v>
      </c>
      <c r="B3504" s="2" t="s">
        <v>949</v>
      </c>
      <c r="C3504" s="2" t="s">
        <v>708</v>
      </c>
      <c r="D3504" s="2" t="s">
        <v>33</v>
      </c>
      <c r="E3504" s="2" t="s">
        <v>28</v>
      </c>
      <c r="F3504" s="2">
        <v>11323.64</v>
      </c>
      <c r="G3504" s="2">
        <v>1698.55</v>
      </c>
      <c r="H3504" s="2">
        <v>9625.09</v>
      </c>
      <c r="I3504" s="2" t="s">
        <v>41</v>
      </c>
      <c r="J3504" s="4">
        <v>1.176471077153564</v>
      </c>
      <c r="K3504" t="str">
        <f>_xlfn.XLOOKUP(D3504, dim_channels!A:A, dim_channels!C:C, "Not Found")</f>
        <v>OTA</v>
      </c>
      <c r="L3504" t="str">
        <f>_xlfn.XLOOKUP(D3504, dim_channels!A:A, dim_channels!B:B, "Not Found")</f>
        <v>Booking.com</v>
      </c>
    </row>
    <row r="3505" spans="1:12" x14ac:dyDescent="0.2">
      <c r="A3505" s="3" t="s">
        <v>3941</v>
      </c>
      <c r="B3505" s="3" t="s">
        <v>435</v>
      </c>
      <c r="C3505" s="3" t="s">
        <v>432</v>
      </c>
      <c r="D3505" s="3" t="s">
        <v>33</v>
      </c>
      <c r="E3505" s="3" t="s">
        <v>60</v>
      </c>
      <c r="F3505" s="3">
        <v>8158.53</v>
      </c>
      <c r="G3505" s="3">
        <v>0</v>
      </c>
      <c r="H3505" s="3">
        <v>8158.53</v>
      </c>
      <c r="I3505" s="3" t="s">
        <v>56</v>
      </c>
      <c r="J3505" s="5">
        <v>1</v>
      </c>
      <c r="K3505" t="str">
        <f>_xlfn.XLOOKUP(D3505, dim_channels!A:A, dim_channels!C:C, "Not Found")</f>
        <v>OTA</v>
      </c>
      <c r="L3505" t="str">
        <f>_xlfn.XLOOKUP(D3505, dim_channels!A:A, dim_channels!B:B, "Not Found")</f>
        <v>Booking.com</v>
      </c>
    </row>
    <row r="3506" spans="1:12" x14ac:dyDescent="0.2">
      <c r="A3506" s="2" t="s">
        <v>3942</v>
      </c>
      <c r="B3506" s="2" t="s">
        <v>403</v>
      </c>
      <c r="C3506" s="2" t="s">
        <v>147</v>
      </c>
      <c r="D3506" s="2" t="s">
        <v>169</v>
      </c>
      <c r="E3506" s="2" t="s">
        <v>46</v>
      </c>
      <c r="F3506" s="2">
        <v>6224.57</v>
      </c>
      <c r="G3506" s="2">
        <v>1244.9100000000001</v>
      </c>
      <c r="H3506" s="2">
        <v>4979.66</v>
      </c>
      <c r="I3506" s="2" t="s">
        <v>56</v>
      </c>
      <c r="J3506" s="4">
        <v>1.2499989959153841</v>
      </c>
      <c r="K3506" t="str">
        <f>_xlfn.XLOOKUP(D3506, dim_channels!A:A, dim_channels!C:C, "Not Found")</f>
        <v>GDS</v>
      </c>
      <c r="L3506" t="str">
        <f>_xlfn.XLOOKUP(D3506, dim_channels!A:A, dim_channels!B:B, "Not Found")</f>
        <v>GDS (Amadeus)</v>
      </c>
    </row>
    <row r="3507" spans="1:12" x14ac:dyDescent="0.2">
      <c r="A3507" s="3" t="s">
        <v>3943</v>
      </c>
      <c r="B3507" s="3" t="s">
        <v>1014</v>
      </c>
      <c r="C3507" s="3" t="s">
        <v>557</v>
      </c>
      <c r="D3507" s="3" t="s">
        <v>52</v>
      </c>
      <c r="E3507" s="3" t="s">
        <v>34</v>
      </c>
      <c r="F3507" s="3">
        <v>15101.23</v>
      </c>
      <c r="G3507" s="3">
        <v>1812.15</v>
      </c>
      <c r="H3507" s="3">
        <v>13289.08</v>
      </c>
      <c r="I3507" s="3" t="s">
        <v>29</v>
      </c>
      <c r="J3507" s="5">
        <v>1.136363841590238</v>
      </c>
      <c r="K3507" t="str">
        <f>_xlfn.XLOOKUP(D3507, dim_channels!A:A, dim_channels!C:C, "Not Found")</f>
        <v>OTA</v>
      </c>
      <c r="L3507" t="str">
        <f>_xlfn.XLOOKUP(D3507, dim_channels!A:A, dim_channels!B:B, "Not Found")</f>
        <v>Agoda</v>
      </c>
    </row>
    <row r="3508" spans="1:12" x14ac:dyDescent="0.2">
      <c r="A3508" s="2" t="s">
        <v>3944</v>
      </c>
      <c r="B3508" s="2" t="s">
        <v>36</v>
      </c>
      <c r="C3508" s="2" t="s">
        <v>454</v>
      </c>
      <c r="D3508" s="2" t="s">
        <v>114</v>
      </c>
      <c r="E3508" s="2" t="s">
        <v>46</v>
      </c>
      <c r="F3508" s="2">
        <v>16417.88</v>
      </c>
      <c r="G3508" s="2">
        <v>1641.79</v>
      </c>
      <c r="H3508" s="2">
        <v>14776.09</v>
      </c>
      <c r="I3508" s="2" t="s">
        <v>29</v>
      </c>
      <c r="J3508" s="4">
        <v>1.111111261504228</v>
      </c>
      <c r="K3508" t="str">
        <f>_xlfn.XLOOKUP(D3508, dim_channels!A:A, dim_channels!C:C, "Not Found")</f>
        <v>Offline</v>
      </c>
      <c r="L3508" t="str">
        <f>_xlfn.XLOOKUP(D3508, dim_channels!A:A, dim_channels!B:B, "Not Found")</f>
        <v>Travel Agency</v>
      </c>
    </row>
    <row r="3509" spans="1:12" x14ac:dyDescent="0.2">
      <c r="A3509" s="3" t="s">
        <v>3945</v>
      </c>
      <c r="B3509" s="3" t="s">
        <v>76</v>
      </c>
      <c r="C3509" s="3" t="s">
        <v>95</v>
      </c>
      <c r="D3509" s="3" t="s">
        <v>27</v>
      </c>
      <c r="E3509" s="3" t="s">
        <v>28</v>
      </c>
      <c r="F3509" s="3">
        <v>4685.53</v>
      </c>
      <c r="G3509" s="3">
        <v>843.4</v>
      </c>
      <c r="H3509" s="3">
        <v>3842.13</v>
      </c>
      <c r="I3509" s="3" t="s">
        <v>29</v>
      </c>
      <c r="J3509" s="5">
        <v>1.219513655186055</v>
      </c>
      <c r="K3509" t="str">
        <f>_xlfn.XLOOKUP(D3509, dim_channels!A:A, dim_channels!C:C, "Not Found")</f>
        <v>OTA</v>
      </c>
      <c r="L3509" t="str">
        <f>_xlfn.XLOOKUP(D3509, dim_channels!A:A, dim_channels!B:B, "Not Found")</f>
        <v>Expedia</v>
      </c>
    </row>
    <row r="3510" spans="1:12" x14ac:dyDescent="0.2">
      <c r="A3510" s="2" t="s">
        <v>3946</v>
      </c>
      <c r="B3510" s="2" t="s">
        <v>577</v>
      </c>
      <c r="C3510" s="2" t="s">
        <v>706</v>
      </c>
      <c r="D3510" s="2" t="s">
        <v>52</v>
      </c>
      <c r="E3510" s="2" t="s">
        <v>34</v>
      </c>
      <c r="F3510" s="2">
        <v>10158.709999999999</v>
      </c>
      <c r="G3510" s="2">
        <v>1219.05</v>
      </c>
      <c r="H3510" s="2">
        <v>8939.66</v>
      </c>
      <c r="I3510" s="2" t="s">
        <v>29</v>
      </c>
      <c r="J3510" s="4">
        <v>1.1363642465149679</v>
      </c>
      <c r="K3510" t="str">
        <f>_xlfn.XLOOKUP(D3510, dim_channels!A:A, dim_channels!C:C, "Not Found")</f>
        <v>OTA</v>
      </c>
      <c r="L3510" t="str">
        <f>_xlfn.XLOOKUP(D3510, dim_channels!A:A, dim_channels!B:B, "Not Found")</f>
        <v>Agoda</v>
      </c>
    </row>
    <row r="3511" spans="1:12" x14ac:dyDescent="0.2">
      <c r="A3511" s="3" t="s">
        <v>3947</v>
      </c>
      <c r="B3511" s="3" t="s">
        <v>753</v>
      </c>
      <c r="C3511" s="3" t="s">
        <v>762</v>
      </c>
      <c r="D3511" s="3" t="s">
        <v>33</v>
      </c>
      <c r="E3511" s="3" t="s">
        <v>28</v>
      </c>
      <c r="F3511" s="3">
        <v>12405.3</v>
      </c>
      <c r="G3511" s="3">
        <v>1860.79</v>
      </c>
      <c r="H3511" s="3">
        <v>10544.51</v>
      </c>
      <c r="I3511" s="3" t="s">
        <v>41</v>
      </c>
      <c r="J3511" s="5">
        <v>1.176470030375997</v>
      </c>
      <c r="K3511" t="str">
        <f>_xlfn.XLOOKUP(D3511, dim_channels!A:A, dim_channels!C:C, "Not Found")</f>
        <v>OTA</v>
      </c>
      <c r="L3511" t="str">
        <f>_xlfn.XLOOKUP(D3511, dim_channels!A:A, dim_channels!B:B, "Not Found")</f>
        <v>Booking.com</v>
      </c>
    </row>
    <row r="3512" spans="1:12" x14ac:dyDescent="0.2">
      <c r="A3512" s="2" t="s">
        <v>3948</v>
      </c>
      <c r="B3512" s="2" t="s">
        <v>1048</v>
      </c>
      <c r="C3512" s="2" t="s">
        <v>465</v>
      </c>
      <c r="D3512" s="2" t="s">
        <v>33</v>
      </c>
      <c r="E3512" s="2" t="s">
        <v>28</v>
      </c>
      <c r="F3512" s="2">
        <v>8328.5300000000007</v>
      </c>
      <c r="G3512" s="2">
        <v>1249.28</v>
      </c>
      <c r="H3512" s="2">
        <v>7079.25</v>
      </c>
      <c r="I3512" s="2" t="s">
        <v>41</v>
      </c>
      <c r="J3512" s="4">
        <v>1.1764706713281781</v>
      </c>
      <c r="K3512" t="str">
        <f>_xlfn.XLOOKUP(D3512, dim_channels!A:A, dim_channels!C:C, "Not Found")</f>
        <v>OTA</v>
      </c>
      <c r="L3512" t="str">
        <f>_xlfn.XLOOKUP(D3512, dim_channels!A:A, dim_channels!B:B, "Not Found")</f>
        <v>Booking.com</v>
      </c>
    </row>
    <row r="3513" spans="1:12" x14ac:dyDescent="0.2">
      <c r="A3513" s="3" t="s">
        <v>3949</v>
      </c>
      <c r="B3513" s="3" t="s">
        <v>449</v>
      </c>
      <c r="C3513" s="3" t="s">
        <v>75</v>
      </c>
      <c r="D3513" s="3" t="s">
        <v>169</v>
      </c>
      <c r="E3513" s="3" t="s">
        <v>34</v>
      </c>
      <c r="F3513" s="3">
        <v>2975.32</v>
      </c>
      <c r="G3513" s="3">
        <v>595.05999999999995</v>
      </c>
      <c r="H3513" s="3">
        <v>2380.2600000000002</v>
      </c>
      <c r="I3513" s="3" t="s">
        <v>29</v>
      </c>
      <c r="J3513" s="5">
        <v>1.2499978993891421</v>
      </c>
      <c r="K3513" t="str">
        <f>_xlfn.XLOOKUP(D3513, dim_channels!A:A, dim_channels!C:C, "Not Found")</f>
        <v>GDS</v>
      </c>
      <c r="L3513" t="str">
        <f>_xlfn.XLOOKUP(D3513, dim_channels!A:A, dim_channels!B:B, "Not Found")</f>
        <v>GDS (Amadeus)</v>
      </c>
    </row>
    <row r="3514" spans="1:12" x14ac:dyDescent="0.2">
      <c r="A3514" s="2" t="s">
        <v>3950</v>
      </c>
      <c r="B3514" s="2" t="s">
        <v>971</v>
      </c>
      <c r="C3514" s="2" t="s">
        <v>826</v>
      </c>
      <c r="D3514" s="2" t="s">
        <v>52</v>
      </c>
      <c r="E3514" s="2" t="s">
        <v>60</v>
      </c>
      <c r="F3514" s="2">
        <v>5085.47</v>
      </c>
      <c r="G3514" s="2">
        <v>0</v>
      </c>
      <c r="H3514" s="2">
        <v>5085.47</v>
      </c>
      <c r="I3514" s="2" t="s">
        <v>29</v>
      </c>
      <c r="J3514" s="4">
        <v>1</v>
      </c>
      <c r="K3514" t="str">
        <f>_xlfn.XLOOKUP(D3514, dim_channels!A:A, dim_channels!C:C, "Not Found")</f>
        <v>OTA</v>
      </c>
      <c r="L3514" t="str">
        <f>_xlfn.XLOOKUP(D3514, dim_channels!A:A, dim_channels!B:B, "Not Found")</f>
        <v>Agoda</v>
      </c>
    </row>
    <row r="3515" spans="1:12" x14ac:dyDescent="0.2">
      <c r="A3515" s="3" t="s">
        <v>3951</v>
      </c>
      <c r="B3515" s="3" t="s">
        <v>331</v>
      </c>
      <c r="C3515" s="3" t="s">
        <v>219</v>
      </c>
      <c r="D3515" s="3" t="s">
        <v>64</v>
      </c>
      <c r="E3515" s="3" t="s">
        <v>34</v>
      </c>
      <c r="F3515" s="3">
        <v>6311.72</v>
      </c>
      <c r="G3515" s="3">
        <v>0</v>
      </c>
      <c r="H3515" s="3">
        <v>6311.72</v>
      </c>
      <c r="I3515" s="3" t="s">
        <v>29</v>
      </c>
      <c r="J3515" s="5">
        <v>1</v>
      </c>
      <c r="K3515" t="str">
        <f>_xlfn.XLOOKUP(D3515, dim_channels!A:A, dim_channels!C:C, "Not Found")</f>
        <v>Direct</v>
      </c>
      <c r="L3515" t="str">
        <f>_xlfn.XLOOKUP(D3515, dim_channels!A:A, dim_channels!B:B, "Not Found")</f>
        <v>Direct Website</v>
      </c>
    </row>
    <row r="3516" spans="1:12" x14ac:dyDescent="0.2">
      <c r="A3516" s="2" t="s">
        <v>3952</v>
      </c>
      <c r="B3516" s="2" t="s">
        <v>145</v>
      </c>
      <c r="C3516" s="2" t="s">
        <v>443</v>
      </c>
      <c r="D3516" s="2" t="s">
        <v>64</v>
      </c>
      <c r="E3516" s="2" t="s">
        <v>34</v>
      </c>
      <c r="F3516" s="2">
        <v>4527.6899999999996</v>
      </c>
      <c r="G3516" s="2">
        <v>0</v>
      </c>
      <c r="H3516" s="2">
        <v>4527.6899999999996</v>
      </c>
      <c r="I3516" s="2" t="s">
        <v>29</v>
      </c>
      <c r="J3516" s="4">
        <v>1</v>
      </c>
      <c r="K3516" t="str">
        <f>_xlfn.XLOOKUP(D3516, dim_channels!A:A, dim_channels!C:C, "Not Found")</f>
        <v>Direct</v>
      </c>
      <c r="L3516" t="str">
        <f>_xlfn.XLOOKUP(D3516, dim_channels!A:A, dim_channels!B:B, "Not Found")</f>
        <v>Direct Website</v>
      </c>
    </row>
    <row r="3517" spans="1:12" x14ac:dyDescent="0.2">
      <c r="A3517" s="3" t="s">
        <v>3953</v>
      </c>
      <c r="B3517" s="3" t="s">
        <v>706</v>
      </c>
      <c r="C3517" s="3" t="s">
        <v>44</v>
      </c>
      <c r="D3517" s="3" t="s">
        <v>33</v>
      </c>
      <c r="E3517" s="3" t="s">
        <v>34</v>
      </c>
      <c r="F3517" s="3">
        <v>13690.11</v>
      </c>
      <c r="G3517" s="3">
        <v>2053.52</v>
      </c>
      <c r="H3517" s="3">
        <v>11636.59</v>
      </c>
      <c r="I3517" s="3" t="s">
        <v>56</v>
      </c>
      <c r="J3517" s="5">
        <v>1.176470942088705</v>
      </c>
      <c r="K3517" t="str">
        <f>_xlfn.XLOOKUP(D3517, dim_channels!A:A, dim_channels!C:C, "Not Found")</f>
        <v>OTA</v>
      </c>
      <c r="L3517" t="str">
        <f>_xlfn.XLOOKUP(D3517, dim_channels!A:A, dim_channels!B:B, "Not Found")</f>
        <v>Booking.com</v>
      </c>
    </row>
    <row r="3518" spans="1:12" x14ac:dyDescent="0.2">
      <c r="A3518" s="2" t="s">
        <v>3954</v>
      </c>
      <c r="B3518" s="2" t="s">
        <v>127</v>
      </c>
      <c r="C3518" s="2" t="s">
        <v>452</v>
      </c>
      <c r="D3518" s="2" t="s">
        <v>33</v>
      </c>
      <c r="E3518" s="2" t="s">
        <v>60</v>
      </c>
      <c r="F3518" s="2">
        <v>2498.75</v>
      </c>
      <c r="G3518" s="2">
        <v>0</v>
      </c>
      <c r="H3518" s="2">
        <v>2498.75</v>
      </c>
      <c r="I3518" s="2" t="s">
        <v>29</v>
      </c>
      <c r="J3518" s="4">
        <v>1</v>
      </c>
      <c r="K3518" t="str">
        <f>_xlfn.XLOOKUP(D3518, dim_channels!A:A, dim_channels!C:C, "Not Found")</f>
        <v>OTA</v>
      </c>
      <c r="L3518" t="str">
        <f>_xlfn.XLOOKUP(D3518, dim_channels!A:A, dim_channels!B:B, "Not Found")</f>
        <v>Booking.com</v>
      </c>
    </row>
    <row r="3519" spans="1:12" x14ac:dyDescent="0.2">
      <c r="A3519" s="3" t="s">
        <v>3955</v>
      </c>
      <c r="B3519" s="3" t="s">
        <v>348</v>
      </c>
      <c r="C3519" s="3" t="s">
        <v>712</v>
      </c>
      <c r="D3519" s="3" t="s">
        <v>64</v>
      </c>
      <c r="E3519" s="3" t="s">
        <v>115</v>
      </c>
      <c r="F3519" s="3">
        <v>13851.83</v>
      </c>
      <c r="G3519" s="3">
        <v>0</v>
      </c>
      <c r="H3519" s="3">
        <v>13851.83</v>
      </c>
      <c r="I3519" s="3" t="s">
        <v>29</v>
      </c>
      <c r="J3519" s="5">
        <v>1</v>
      </c>
      <c r="K3519" t="str">
        <f>_xlfn.XLOOKUP(D3519, dim_channels!A:A, dim_channels!C:C, "Not Found")</f>
        <v>Direct</v>
      </c>
      <c r="L3519" t="str">
        <f>_xlfn.XLOOKUP(D3519, dim_channels!A:A, dim_channels!B:B, "Not Found")</f>
        <v>Direct Website</v>
      </c>
    </row>
    <row r="3520" spans="1:12" x14ac:dyDescent="0.2">
      <c r="A3520" s="2" t="s">
        <v>3956</v>
      </c>
      <c r="B3520" s="2" t="s">
        <v>253</v>
      </c>
      <c r="C3520" s="2" t="s">
        <v>197</v>
      </c>
      <c r="D3520" s="2" t="s">
        <v>27</v>
      </c>
      <c r="E3520" s="2" t="s">
        <v>28</v>
      </c>
      <c r="F3520" s="2">
        <v>9699.43</v>
      </c>
      <c r="G3520" s="2">
        <v>1745.9</v>
      </c>
      <c r="H3520" s="2">
        <v>7953.53</v>
      </c>
      <c r="I3520" s="2" t="s">
        <v>29</v>
      </c>
      <c r="J3520" s="4">
        <v>1.219512593779114</v>
      </c>
      <c r="K3520" t="str">
        <f>_xlfn.XLOOKUP(D3520, dim_channels!A:A, dim_channels!C:C, "Not Found")</f>
        <v>OTA</v>
      </c>
      <c r="L3520" t="str">
        <f>_xlfn.XLOOKUP(D3520, dim_channels!A:A, dim_channels!B:B, "Not Found")</f>
        <v>Expedia</v>
      </c>
    </row>
    <row r="3521" spans="1:12" x14ac:dyDescent="0.2">
      <c r="A3521" s="3" t="s">
        <v>3957</v>
      </c>
      <c r="B3521" s="3" t="s">
        <v>78</v>
      </c>
      <c r="C3521" s="3" t="s">
        <v>156</v>
      </c>
      <c r="D3521" s="3" t="s">
        <v>64</v>
      </c>
      <c r="E3521" s="3" t="s">
        <v>34</v>
      </c>
      <c r="F3521" s="3">
        <v>11316.64</v>
      </c>
      <c r="G3521" s="3">
        <v>0</v>
      </c>
      <c r="H3521" s="3">
        <v>11316.64</v>
      </c>
      <c r="I3521" s="3" t="s">
        <v>29</v>
      </c>
      <c r="J3521" s="5">
        <v>1</v>
      </c>
      <c r="K3521" t="str">
        <f>_xlfn.XLOOKUP(D3521, dim_channels!A:A, dim_channels!C:C, "Not Found")</f>
        <v>Direct</v>
      </c>
      <c r="L3521" t="str">
        <f>_xlfn.XLOOKUP(D3521, dim_channels!A:A, dim_channels!B:B, "Not Found")</f>
        <v>Direct Website</v>
      </c>
    </row>
    <row r="3522" spans="1:12" x14ac:dyDescent="0.2">
      <c r="A3522" s="2" t="s">
        <v>3958</v>
      </c>
      <c r="B3522" s="2" t="s">
        <v>173</v>
      </c>
      <c r="C3522" s="2" t="s">
        <v>1623</v>
      </c>
      <c r="D3522" s="2" t="s">
        <v>33</v>
      </c>
      <c r="E3522" s="2" t="s">
        <v>28</v>
      </c>
      <c r="F3522" s="2">
        <v>6593.21</v>
      </c>
      <c r="G3522" s="2">
        <v>988.98</v>
      </c>
      <c r="H3522" s="2">
        <v>5604.23</v>
      </c>
      <c r="I3522" s="2" t="s">
        <v>29</v>
      </c>
      <c r="J3522" s="4">
        <v>1.1764702733470971</v>
      </c>
      <c r="K3522" t="str">
        <f>_xlfn.XLOOKUP(D3522, dim_channels!A:A, dim_channels!C:C, "Not Found")</f>
        <v>OTA</v>
      </c>
      <c r="L3522" t="str">
        <f>_xlfn.XLOOKUP(D3522, dim_channels!A:A, dim_channels!B:B, "Not Found")</f>
        <v>Booking.com</v>
      </c>
    </row>
    <row r="3523" spans="1:12" x14ac:dyDescent="0.2">
      <c r="A3523" s="3" t="s">
        <v>3959</v>
      </c>
      <c r="B3523" s="3" t="s">
        <v>468</v>
      </c>
      <c r="C3523" s="3" t="s">
        <v>133</v>
      </c>
      <c r="D3523" s="3" t="s">
        <v>45</v>
      </c>
      <c r="E3523" s="3" t="s">
        <v>89</v>
      </c>
      <c r="F3523" s="3">
        <v>4308.9399999999996</v>
      </c>
      <c r="G3523" s="3">
        <v>0</v>
      </c>
      <c r="H3523" s="3">
        <v>4308.9399999999996</v>
      </c>
      <c r="I3523" s="3" t="s">
        <v>56</v>
      </c>
      <c r="J3523" s="5">
        <v>1</v>
      </c>
      <c r="K3523" t="str">
        <f>_xlfn.XLOOKUP(D3523, dim_channels!A:A, dim_channels!C:C, "Not Found")</f>
        <v>Corporate</v>
      </c>
      <c r="L3523" t="str">
        <f>_xlfn.XLOOKUP(D3523, dim_channels!A:A, dim_channels!B:B, "Not Found")</f>
        <v>Corporate Direct</v>
      </c>
    </row>
    <row r="3524" spans="1:12" x14ac:dyDescent="0.2">
      <c r="A3524" s="2" t="s">
        <v>3960</v>
      </c>
      <c r="B3524" s="2" t="s">
        <v>597</v>
      </c>
      <c r="C3524" s="2" t="s">
        <v>460</v>
      </c>
      <c r="D3524" s="2" t="s">
        <v>169</v>
      </c>
      <c r="E3524" s="2" t="s">
        <v>46</v>
      </c>
      <c r="F3524" s="2">
        <v>7223.44</v>
      </c>
      <c r="G3524" s="2">
        <v>1444.69</v>
      </c>
      <c r="H3524" s="2">
        <v>5778.75</v>
      </c>
      <c r="I3524" s="2" t="s">
        <v>29</v>
      </c>
      <c r="J3524" s="4">
        <v>1.2500004326195111</v>
      </c>
      <c r="K3524" t="str">
        <f>_xlfn.XLOOKUP(D3524, dim_channels!A:A, dim_channels!C:C, "Not Found")</f>
        <v>GDS</v>
      </c>
      <c r="L3524" t="str">
        <f>_xlfn.XLOOKUP(D3524, dim_channels!A:A, dim_channels!B:B, "Not Found")</f>
        <v>GDS (Amadeus)</v>
      </c>
    </row>
    <row r="3525" spans="1:12" x14ac:dyDescent="0.2">
      <c r="A3525" s="3" t="s">
        <v>3961</v>
      </c>
      <c r="B3525" s="3" t="s">
        <v>135</v>
      </c>
      <c r="C3525" s="3" t="s">
        <v>39</v>
      </c>
      <c r="D3525" s="3" t="s">
        <v>52</v>
      </c>
      <c r="E3525" s="3" t="s">
        <v>34</v>
      </c>
      <c r="F3525" s="3">
        <v>4947.84</v>
      </c>
      <c r="G3525" s="3">
        <v>593.74</v>
      </c>
      <c r="H3525" s="3">
        <v>4354.1000000000004</v>
      </c>
      <c r="I3525" s="3" t="s">
        <v>29</v>
      </c>
      <c r="J3525" s="5">
        <v>1.1363634275740111</v>
      </c>
      <c r="K3525" t="str">
        <f>_xlfn.XLOOKUP(D3525, dim_channels!A:A, dim_channels!C:C, "Not Found")</f>
        <v>OTA</v>
      </c>
      <c r="L3525" t="str">
        <f>_xlfn.XLOOKUP(D3525, dim_channels!A:A, dim_channels!B:B, "Not Found")</f>
        <v>Agoda</v>
      </c>
    </row>
    <row r="3526" spans="1:12" x14ac:dyDescent="0.2">
      <c r="A3526" s="2" t="s">
        <v>3962</v>
      </c>
      <c r="B3526" s="2" t="s">
        <v>368</v>
      </c>
      <c r="C3526" s="2" t="s">
        <v>497</v>
      </c>
      <c r="D3526" s="2" t="s">
        <v>33</v>
      </c>
      <c r="E3526" s="2" t="s">
        <v>34</v>
      </c>
      <c r="F3526" s="2">
        <v>6068.54</v>
      </c>
      <c r="G3526" s="2">
        <v>910.28</v>
      </c>
      <c r="H3526" s="2">
        <v>5158.26</v>
      </c>
      <c r="I3526" s="2" t="s">
        <v>29</v>
      </c>
      <c r="J3526" s="4">
        <v>1.1764703601602089</v>
      </c>
      <c r="K3526" t="str">
        <f>_xlfn.XLOOKUP(D3526, dim_channels!A:A, dim_channels!C:C, "Not Found")</f>
        <v>OTA</v>
      </c>
      <c r="L3526" t="str">
        <f>_xlfn.XLOOKUP(D3526, dim_channels!A:A, dim_channels!B:B, "Not Found")</f>
        <v>Booking.com</v>
      </c>
    </row>
    <row r="3527" spans="1:12" x14ac:dyDescent="0.2">
      <c r="A3527" s="3" t="s">
        <v>3963</v>
      </c>
      <c r="B3527" s="3" t="s">
        <v>230</v>
      </c>
      <c r="C3527" s="3" t="s">
        <v>570</v>
      </c>
      <c r="D3527" s="3" t="s">
        <v>64</v>
      </c>
      <c r="E3527" s="3" t="s">
        <v>34</v>
      </c>
      <c r="F3527" s="3">
        <v>6133.1</v>
      </c>
      <c r="G3527" s="3">
        <v>0</v>
      </c>
      <c r="H3527" s="3">
        <v>6133.1</v>
      </c>
      <c r="I3527" s="3" t="s">
        <v>56</v>
      </c>
      <c r="J3527" s="5">
        <v>1</v>
      </c>
      <c r="K3527" t="str">
        <f>_xlfn.XLOOKUP(D3527, dim_channels!A:A, dim_channels!C:C, "Not Found")</f>
        <v>Direct</v>
      </c>
      <c r="L3527" t="str">
        <f>_xlfn.XLOOKUP(D3527, dim_channels!A:A, dim_channels!B:B, "Not Found")</f>
        <v>Direct Website</v>
      </c>
    </row>
    <row r="3528" spans="1:12" x14ac:dyDescent="0.2">
      <c r="A3528" s="2" t="s">
        <v>3964</v>
      </c>
      <c r="B3528" s="2" t="s">
        <v>124</v>
      </c>
      <c r="C3528" s="2" t="s">
        <v>578</v>
      </c>
      <c r="D3528" s="2" t="s">
        <v>52</v>
      </c>
      <c r="E3528" s="2" t="s">
        <v>60</v>
      </c>
      <c r="F3528" s="2">
        <v>11912.33</v>
      </c>
      <c r="G3528" s="2">
        <v>0</v>
      </c>
      <c r="H3528" s="2">
        <v>11912.33</v>
      </c>
      <c r="I3528" s="2" t="s">
        <v>56</v>
      </c>
      <c r="J3528" s="4">
        <v>1</v>
      </c>
      <c r="K3528" t="str">
        <f>_xlfn.XLOOKUP(D3528, dim_channels!A:A, dim_channels!C:C, "Not Found")</f>
        <v>OTA</v>
      </c>
      <c r="L3528" t="str">
        <f>_xlfn.XLOOKUP(D3528, dim_channels!A:A, dim_channels!B:B, "Not Found")</f>
        <v>Agoda</v>
      </c>
    </row>
    <row r="3529" spans="1:12" x14ac:dyDescent="0.2">
      <c r="A3529" s="3" t="s">
        <v>3965</v>
      </c>
      <c r="B3529" s="3" t="s">
        <v>234</v>
      </c>
      <c r="C3529" s="3" t="s">
        <v>799</v>
      </c>
      <c r="D3529" s="3" t="s">
        <v>33</v>
      </c>
      <c r="E3529" s="3" t="s">
        <v>34</v>
      </c>
      <c r="F3529" s="3">
        <v>9666.86</v>
      </c>
      <c r="G3529" s="3">
        <v>1450.03</v>
      </c>
      <c r="H3529" s="3">
        <v>8216.83</v>
      </c>
      <c r="I3529" s="3" t="s">
        <v>29</v>
      </c>
      <c r="J3529" s="5">
        <v>1.176470731413453</v>
      </c>
      <c r="K3529" t="str">
        <f>_xlfn.XLOOKUP(D3529, dim_channels!A:A, dim_channels!C:C, "Not Found")</f>
        <v>OTA</v>
      </c>
      <c r="L3529" t="str">
        <f>_xlfn.XLOOKUP(D3529, dim_channels!A:A, dim_channels!B:B, "Not Found")</f>
        <v>Booking.com</v>
      </c>
    </row>
    <row r="3530" spans="1:12" x14ac:dyDescent="0.2">
      <c r="A3530" s="2" t="s">
        <v>3966</v>
      </c>
      <c r="B3530" s="2" t="s">
        <v>317</v>
      </c>
      <c r="C3530" s="2" t="s">
        <v>324</v>
      </c>
      <c r="D3530" s="2" t="s">
        <v>45</v>
      </c>
      <c r="E3530" s="2" t="s">
        <v>46</v>
      </c>
      <c r="F3530" s="2">
        <v>5875.1</v>
      </c>
      <c r="G3530" s="2">
        <v>293.76</v>
      </c>
      <c r="H3530" s="2">
        <v>5581.34</v>
      </c>
      <c r="I3530" s="2" t="s">
        <v>29</v>
      </c>
      <c r="J3530" s="4">
        <v>1.0526325219391759</v>
      </c>
      <c r="K3530" t="str">
        <f>_xlfn.XLOOKUP(D3530, dim_channels!A:A, dim_channels!C:C, "Not Found")</f>
        <v>Corporate</v>
      </c>
      <c r="L3530" t="str">
        <f>_xlfn.XLOOKUP(D3530, dim_channels!A:A, dim_channels!B:B, "Not Found")</f>
        <v>Corporate Direct</v>
      </c>
    </row>
    <row r="3531" spans="1:12" x14ac:dyDescent="0.2">
      <c r="A3531" s="3" t="s">
        <v>3967</v>
      </c>
      <c r="B3531" s="3" t="s">
        <v>322</v>
      </c>
      <c r="C3531" s="3" t="s">
        <v>644</v>
      </c>
      <c r="D3531" s="3" t="s">
        <v>27</v>
      </c>
      <c r="E3531" s="3" t="s">
        <v>34</v>
      </c>
      <c r="F3531" s="3">
        <v>3496.13</v>
      </c>
      <c r="G3531" s="3">
        <v>629.29999999999995</v>
      </c>
      <c r="H3531" s="3">
        <v>2866.83</v>
      </c>
      <c r="I3531" s="3" t="s">
        <v>41</v>
      </c>
      <c r="J3531" s="5">
        <v>1.2195107488061729</v>
      </c>
      <c r="K3531" t="str">
        <f>_xlfn.XLOOKUP(D3531, dim_channels!A:A, dim_channels!C:C, "Not Found")</f>
        <v>OTA</v>
      </c>
      <c r="L3531" t="str">
        <f>_xlfn.XLOOKUP(D3531, dim_channels!A:A, dim_channels!B:B, "Not Found")</f>
        <v>Expedia</v>
      </c>
    </row>
    <row r="3532" spans="1:12" x14ac:dyDescent="0.2">
      <c r="A3532" s="2" t="s">
        <v>3968</v>
      </c>
      <c r="B3532" s="2" t="s">
        <v>608</v>
      </c>
      <c r="C3532" s="2" t="s">
        <v>113</v>
      </c>
      <c r="D3532" s="2" t="s">
        <v>206</v>
      </c>
      <c r="E3532" s="2" t="s">
        <v>207</v>
      </c>
      <c r="F3532" s="2">
        <v>16574.400000000001</v>
      </c>
      <c r="G3532" s="2">
        <v>0</v>
      </c>
      <c r="H3532" s="2">
        <v>16574.400000000001</v>
      </c>
      <c r="I3532" s="2" t="s">
        <v>29</v>
      </c>
      <c r="J3532" s="4">
        <v>1</v>
      </c>
      <c r="K3532" t="str">
        <f>_xlfn.XLOOKUP(D3532, dim_channels!A:A, dim_channels!C:C, "Not Found")</f>
        <v>Direct</v>
      </c>
      <c r="L3532" t="str">
        <f>_xlfn.XLOOKUP(D3532, dim_channels!A:A, dim_channels!B:B, "Not Found")</f>
        <v>Walk-in</v>
      </c>
    </row>
    <row r="3533" spans="1:12" x14ac:dyDescent="0.2">
      <c r="A3533" s="3" t="s">
        <v>3969</v>
      </c>
      <c r="B3533" s="3" t="s">
        <v>117</v>
      </c>
      <c r="C3533" s="3" t="s">
        <v>441</v>
      </c>
      <c r="D3533" s="3" t="s">
        <v>33</v>
      </c>
      <c r="E3533" s="3" t="s">
        <v>60</v>
      </c>
      <c r="F3533" s="3">
        <v>15883.02</v>
      </c>
      <c r="G3533" s="3">
        <v>0</v>
      </c>
      <c r="H3533" s="3">
        <v>15883.02</v>
      </c>
      <c r="I3533" s="3" t="s">
        <v>56</v>
      </c>
      <c r="J3533" s="5">
        <v>1</v>
      </c>
      <c r="K3533" t="str">
        <f>_xlfn.XLOOKUP(D3533, dim_channels!A:A, dim_channels!C:C, "Not Found")</f>
        <v>OTA</v>
      </c>
      <c r="L3533" t="str">
        <f>_xlfn.XLOOKUP(D3533, dim_channels!A:A, dim_channels!B:B, "Not Found")</f>
        <v>Booking.com</v>
      </c>
    </row>
    <row r="3534" spans="1:12" x14ac:dyDescent="0.2">
      <c r="A3534" s="2" t="s">
        <v>3970</v>
      </c>
      <c r="B3534" s="2" t="s">
        <v>246</v>
      </c>
      <c r="C3534" s="2" t="s">
        <v>251</v>
      </c>
      <c r="D3534" s="2" t="s">
        <v>64</v>
      </c>
      <c r="E3534" s="2" t="s">
        <v>115</v>
      </c>
      <c r="F3534" s="2">
        <v>10823.62</v>
      </c>
      <c r="G3534" s="2">
        <v>0</v>
      </c>
      <c r="H3534" s="2">
        <v>10823.62</v>
      </c>
      <c r="I3534" s="2" t="s">
        <v>56</v>
      </c>
      <c r="J3534" s="4">
        <v>1</v>
      </c>
      <c r="K3534" t="str">
        <f>_xlfn.XLOOKUP(D3534, dim_channels!A:A, dim_channels!C:C, "Not Found")</f>
        <v>Direct</v>
      </c>
      <c r="L3534" t="str">
        <f>_xlfn.XLOOKUP(D3534, dim_channels!A:A, dim_channels!B:B, "Not Found")</f>
        <v>Direct Website</v>
      </c>
    </row>
    <row r="3535" spans="1:12" x14ac:dyDescent="0.2">
      <c r="A3535" s="3" t="s">
        <v>3971</v>
      </c>
      <c r="B3535" s="3" t="s">
        <v>1048</v>
      </c>
      <c r="C3535" s="3" t="s">
        <v>26</v>
      </c>
      <c r="D3535" s="3" t="s">
        <v>114</v>
      </c>
      <c r="E3535" s="3" t="s">
        <v>115</v>
      </c>
      <c r="F3535" s="3">
        <v>5574.83</v>
      </c>
      <c r="G3535" s="3">
        <v>557.48</v>
      </c>
      <c r="H3535" s="3">
        <v>5017.3500000000004</v>
      </c>
      <c r="I3535" s="3" t="s">
        <v>56</v>
      </c>
      <c r="J3535" s="5">
        <v>1.1111104467497781</v>
      </c>
      <c r="K3535" t="str">
        <f>_xlfn.XLOOKUP(D3535, dim_channels!A:A, dim_channels!C:C, "Not Found")</f>
        <v>Offline</v>
      </c>
      <c r="L3535" t="str">
        <f>_xlfn.XLOOKUP(D3535, dim_channels!A:A, dim_channels!B:B, "Not Found")</f>
        <v>Travel Agency</v>
      </c>
    </row>
    <row r="3536" spans="1:12" x14ac:dyDescent="0.2">
      <c r="A3536" s="2" t="s">
        <v>3972</v>
      </c>
      <c r="B3536" s="2" t="s">
        <v>420</v>
      </c>
      <c r="C3536" s="2" t="s">
        <v>32</v>
      </c>
      <c r="D3536" s="2" t="s">
        <v>64</v>
      </c>
      <c r="E3536" s="2" t="s">
        <v>115</v>
      </c>
      <c r="F3536" s="2">
        <v>9504.19</v>
      </c>
      <c r="G3536" s="2">
        <v>0</v>
      </c>
      <c r="H3536" s="2">
        <v>9504.19</v>
      </c>
      <c r="I3536" s="2" t="s">
        <v>56</v>
      </c>
      <c r="J3536" s="4">
        <v>1</v>
      </c>
      <c r="K3536" t="str">
        <f>_xlfn.XLOOKUP(D3536, dim_channels!A:A, dim_channels!C:C, "Not Found")</f>
        <v>Direct</v>
      </c>
      <c r="L3536" t="str">
        <f>_xlfn.XLOOKUP(D3536, dim_channels!A:A, dim_channels!B:B, "Not Found")</f>
        <v>Direct Website</v>
      </c>
    </row>
    <row r="3537" spans="1:12" x14ac:dyDescent="0.2">
      <c r="A3537" s="3" t="s">
        <v>3973</v>
      </c>
      <c r="B3537" s="3" t="s">
        <v>702</v>
      </c>
      <c r="C3537" s="3" t="s">
        <v>148</v>
      </c>
      <c r="D3537" s="3" t="s">
        <v>52</v>
      </c>
      <c r="E3537" s="3" t="s">
        <v>60</v>
      </c>
      <c r="F3537" s="3">
        <v>6059.46</v>
      </c>
      <c r="G3537" s="3">
        <v>0</v>
      </c>
      <c r="H3537" s="3">
        <v>6059.46</v>
      </c>
      <c r="I3537" s="3" t="s">
        <v>29</v>
      </c>
      <c r="J3537" s="5">
        <v>1</v>
      </c>
      <c r="K3537" t="str">
        <f>_xlfn.XLOOKUP(D3537, dim_channels!A:A, dim_channels!C:C, "Not Found")</f>
        <v>OTA</v>
      </c>
      <c r="L3537" t="str">
        <f>_xlfn.XLOOKUP(D3537, dim_channels!A:A, dim_channels!B:B, "Not Found")</f>
        <v>Agoda</v>
      </c>
    </row>
    <row r="3538" spans="1:12" x14ac:dyDescent="0.2">
      <c r="A3538" s="2" t="s">
        <v>3974</v>
      </c>
      <c r="B3538" s="2" t="s">
        <v>189</v>
      </c>
      <c r="C3538" s="2" t="s">
        <v>661</v>
      </c>
      <c r="D3538" s="2" t="s">
        <v>52</v>
      </c>
      <c r="E3538" s="2" t="s">
        <v>34</v>
      </c>
      <c r="F3538" s="2">
        <v>13944.6</v>
      </c>
      <c r="G3538" s="2">
        <v>1673.35</v>
      </c>
      <c r="H3538" s="2">
        <v>12271.25</v>
      </c>
      <c r="I3538" s="2" t="s">
        <v>29</v>
      </c>
      <c r="J3538" s="4">
        <v>1.136363451156158</v>
      </c>
      <c r="K3538" t="str">
        <f>_xlfn.XLOOKUP(D3538, dim_channels!A:A, dim_channels!C:C, "Not Found")</f>
        <v>OTA</v>
      </c>
      <c r="L3538" t="str">
        <f>_xlfn.XLOOKUP(D3538, dim_channels!A:A, dim_channels!B:B, "Not Found")</f>
        <v>Agoda</v>
      </c>
    </row>
    <row r="3539" spans="1:12" x14ac:dyDescent="0.2">
      <c r="A3539" s="3" t="s">
        <v>3975</v>
      </c>
      <c r="B3539" s="3" t="s">
        <v>553</v>
      </c>
      <c r="C3539" s="3" t="s">
        <v>302</v>
      </c>
      <c r="D3539" s="3" t="s">
        <v>33</v>
      </c>
      <c r="E3539" s="3" t="s">
        <v>28</v>
      </c>
      <c r="F3539" s="3">
        <v>11427.65</v>
      </c>
      <c r="G3539" s="3">
        <v>1714.15</v>
      </c>
      <c r="H3539" s="3">
        <v>9713.5</v>
      </c>
      <c r="I3539" s="3" t="s">
        <v>29</v>
      </c>
      <c r="J3539" s="5">
        <v>1.1764708910279511</v>
      </c>
      <c r="K3539" t="str">
        <f>_xlfn.XLOOKUP(D3539, dim_channels!A:A, dim_channels!C:C, "Not Found")</f>
        <v>OTA</v>
      </c>
      <c r="L3539" t="str">
        <f>_xlfn.XLOOKUP(D3539, dim_channels!A:A, dim_channels!B:B, "Not Found")</f>
        <v>Booking.com</v>
      </c>
    </row>
    <row r="3540" spans="1:12" x14ac:dyDescent="0.2">
      <c r="A3540" s="2" t="s">
        <v>3976</v>
      </c>
      <c r="B3540" s="2" t="s">
        <v>360</v>
      </c>
      <c r="C3540" s="2" t="s">
        <v>416</v>
      </c>
      <c r="D3540" s="2" t="s">
        <v>45</v>
      </c>
      <c r="E3540" s="2" t="s">
        <v>89</v>
      </c>
      <c r="F3540" s="2">
        <v>9286.3799999999992</v>
      </c>
      <c r="G3540" s="2">
        <v>0</v>
      </c>
      <c r="H3540" s="2">
        <v>9286.3799999999992</v>
      </c>
      <c r="I3540" s="2" t="s">
        <v>41</v>
      </c>
      <c r="J3540" s="4">
        <v>1</v>
      </c>
      <c r="K3540" t="str">
        <f>_xlfn.XLOOKUP(D3540, dim_channels!A:A, dim_channels!C:C, "Not Found")</f>
        <v>Corporate</v>
      </c>
      <c r="L3540" t="str">
        <f>_xlfn.XLOOKUP(D3540, dim_channels!A:A, dim_channels!B:B, "Not Found")</f>
        <v>Corporate Direct</v>
      </c>
    </row>
    <row r="3541" spans="1:12" x14ac:dyDescent="0.2">
      <c r="A3541" s="3" t="s">
        <v>3977</v>
      </c>
      <c r="B3541" s="3" t="s">
        <v>420</v>
      </c>
      <c r="C3541" s="3" t="s">
        <v>416</v>
      </c>
      <c r="D3541" s="3" t="s">
        <v>45</v>
      </c>
      <c r="E3541" s="3" t="s">
        <v>46</v>
      </c>
      <c r="F3541" s="3">
        <v>13409.57</v>
      </c>
      <c r="G3541" s="3">
        <v>670.48</v>
      </c>
      <c r="H3541" s="3">
        <v>12739.09</v>
      </c>
      <c r="I3541" s="3" t="s">
        <v>29</v>
      </c>
      <c r="J3541" s="5">
        <v>1.0526317028924359</v>
      </c>
      <c r="K3541" t="str">
        <f>_xlfn.XLOOKUP(D3541, dim_channels!A:A, dim_channels!C:C, "Not Found")</f>
        <v>Corporate</v>
      </c>
      <c r="L3541" t="str">
        <f>_xlfn.XLOOKUP(D3541, dim_channels!A:A, dim_channels!B:B, "Not Found")</f>
        <v>Corporate Direct</v>
      </c>
    </row>
    <row r="3542" spans="1:12" x14ac:dyDescent="0.2">
      <c r="A3542" s="2" t="s">
        <v>3978</v>
      </c>
      <c r="B3542" s="2" t="s">
        <v>364</v>
      </c>
      <c r="C3542" s="2" t="s">
        <v>232</v>
      </c>
      <c r="D3542" s="2" t="s">
        <v>33</v>
      </c>
      <c r="E3542" s="2" t="s">
        <v>28</v>
      </c>
      <c r="F3542" s="2">
        <v>9152.86</v>
      </c>
      <c r="G3542" s="2">
        <v>1372.93</v>
      </c>
      <c r="H3542" s="2">
        <v>7779.93</v>
      </c>
      <c r="I3542" s="2" t="s">
        <v>41</v>
      </c>
      <c r="J3542" s="4">
        <v>1.176470739453954</v>
      </c>
      <c r="K3542" t="str">
        <f>_xlfn.XLOOKUP(D3542, dim_channels!A:A, dim_channels!C:C, "Not Found")</f>
        <v>OTA</v>
      </c>
      <c r="L3542" t="str">
        <f>_xlfn.XLOOKUP(D3542, dim_channels!A:A, dim_channels!B:B, "Not Found")</f>
        <v>Booking.com</v>
      </c>
    </row>
    <row r="3543" spans="1:12" x14ac:dyDescent="0.2">
      <c r="A3543" s="3" t="s">
        <v>3979</v>
      </c>
      <c r="B3543" s="3" t="s">
        <v>396</v>
      </c>
      <c r="C3543" s="3" t="s">
        <v>107</v>
      </c>
      <c r="D3543" s="3" t="s">
        <v>45</v>
      </c>
      <c r="E3543" s="3" t="s">
        <v>46</v>
      </c>
      <c r="F3543" s="3">
        <v>5055.6499999999996</v>
      </c>
      <c r="G3543" s="3">
        <v>252.78</v>
      </c>
      <c r="H3543" s="3">
        <v>4802.87</v>
      </c>
      <c r="I3543" s="3" t="s">
        <v>29</v>
      </c>
      <c r="J3543" s="5">
        <v>1.0526310310293641</v>
      </c>
      <c r="K3543" t="str">
        <f>_xlfn.XLOOKUP(D3543, dim_channels!A:A, dim_channels!C:C, "Not Found")</f>
        <v>Corporate</v>
      </c>
      <c r="L3543" t="str">
        <f>_xlfn.XLOOKUP(D3543, dim_channels!A:A, dim_channels!B:B, "Not Found")</f>
        <v>Corporate Direct</v>
      </c>
    </row>
    <row r="3544" spans="1:12" x14ac:dyDescent="0.2">
      <c r="A3544" s="2" t="s">
        <v>3980</v>
      </c>
      <c r="B3544" s="2" t="s">
        <v>762</v>
      </c>
      <c r="C3544" s="2" t="s">
        <v>359</v>
      </c>
      <c r="D3544" s="2" t="s">
        <v>45</v>
      </c>
      <c r="E3544" s="2" t="s">
        <v>46</v>
      </c>
      <c r="F3544" s="2">
        <v>5398.95</v>
      </c>
      <c r="G3544" s="2">
        <v>269.95</v>
      </c>
      <c r="H3544" s="2">
        <v>5129</v>
      </c>
      <c r="I3544" s="2" t="s">
        <v>29</v>
      </c>
      <c r="J3544" s="4">
        <v>1.0526320920257359</v>
      </c>
      <c r="K3544" t="str">
        <f>_xlfn.XLOOKUP(D3544, dim_channels!A:A, dim_channels!C:C, "Not Found")</f>
        <v>Corporate</v>
      </c>
      <c r="L3544" t="str">
        <f>_xlfn.XLOOKUP(D3544, dim_channels!A:A, dim_channels!B:B, "Not Found")</f>
        <v>Corporate Direct</v>
      </c>
    </row>
    <row r="3545" spans="1:12" x14ac:dyDescent="0.2">
      <c r="A3545" s="3" t="s">
        <v>3981</v>
      </c>
      <c r="B3545" s="3" t="s">
        <v>303</v>
      </c>
      <c r="C3545" s="3" t="s">
        <v>720</v>
      </c>
      <c r="D3545" s="3" t="s">
        <v>33</v>
      </c>
      <c r="E3545" s="3" t="s">
        <v>60</v>
      </c>
      <c r="F3545" s="3">
        <v>14798.55</v>
      </c>
      <c r="G3545" s="3">
        <v>0</v>
      </c>
      <c r="H3545" s="3">
        <v>14798.55</v>
      </c>
      <c r="I3545" s="3" t="s">
        <v>56</v>
      </c>
      <c r="J3545" s="5">
        <v>1</v>
      </c>
      <c r="K3545" t="str">
        <f>_xlfn.XLOOKUP(D3545, dim_channels!A:A, dim_channels!C:C, "Not Found")</f>
        <v>OTA</v>
      </c>
      <c r="L3545" t="str">
        <f>_xlfn.XLOOKUP(D3545, dim_channels!A:A, dim_channels!B:B, "Not Found")</f>
        <v>Booking.com</v>
      </c>
    </row>
    <row r="3546" spans="1:12" x14ac:dyDescent="0.2">
      <c r="A3546" s="2" t="s">
        <v>3982</v>
      </c>
      <c r="B3546" s="2" t="s">
        <v>127</v>
      </c>
      <c r="C3546" s="2" t="s">
        <v>261</v>
      </c>
      <c r="D3546" s="2" t="s">
        <v>27</v>
      </c>
      <c r="E3546" s="2" t="s">
        <v>28</v>
      </c>
      <c r="F3546" s="2">
        <v>5821.47</v>
      </c>
      <c r="G3546" s="2">
        <v>1047.8599999999999</v>
      </c>
      <c r="H3546" s="2">
        <v>4773.6099999999997</v>
      </c>
      <c r="I3546" s="2" t="s">
        <v>29</v>
      </c>
      <c r="J3546" s="4">
        <v>1.219511019961832</v>
      </c>
      <c r="K3546" t="str">
        <f>_xlfn.XLOOKUP(D3546, dim_channels!A:A, dim_channels!C:C, "Not Found")</f>
        <v>OTA</v>
      </c>
      <c r="L3546" t="str">
        <f>_xlfn.XLOOKUP(D3546, dim_channels!A:A, dim_channels!B:B, "Not Found")</f>
        <v>Expedia</v>
      </c>
    </row>
    <row r="3547" spans="1:12" x14ac:dyDescent="0.2">
      <c r="A3547" s="3" t="s">
        <v>3983</v>
      </c>
      <c r="B3547" s="3" t="s">
        <v>334</v>
      </c>
      <c r="C3547" s="3" t="s">
        <v>740</v>
      </c>
      <c r="D3547" s="3" t="s">
        <v>45</v>
      </c>
      <c r="E3547" s="3" t="s">
        <v>89</v>
      </c>
      <c r="F3547" s="3">
        <v>2544.4899999999998</v>
      </c>
      <c r="G3547" s="3">
        <v>0</v>
      </c>
      <c r="H3547" s="3">
        <v>2544.4899999999998</v>
      </c>
      <c r="I3547" s="3" t="s">
        <v>29</v>
      </c>
      <c r="J3547" s="5">
        <v>1</v>
      </c>
      <c r="K3547" t="str">
        <f>_xlfn.XLOOKUP(D3547, dim_channels!A:A, dim_channels!C:C, "Not Found")</f>
        <v>Corporate</v>
      </c>
      <c r="L3547" t="str">
        <f>_xlfn.XLOOKUP(D3547, dim_channels!A:A, dim_channels!B:B, "Not Found")</f>
        <v>Corporate Direct</v>
      </c>
    </row>
    <row r="3548" spans="1:12" x14ac:dyDescent="0.2">
      <c r="A3548" s="2" t="s">
        <v>3984</v>
      </c>
      <c r="B3548" s="2" t="s">
        <v>525</v>
      </c>
      <c r="C3548" s="2" t="s">
        <v>437</v>
      </c>
      <c r="D3548" s="2" t="s">
        <v>64</v>
      </c>
      <c r="E3548" s="2" t="s">
        <v>28</v>
      </c>
      <c r="F3548" s="2">
        <v>17911.2</v>
      </c>
      <c r="G3548" s="2">
        <v>0</v>
      </c>
      <c r="H3548" s="2">
        <v>17911.2</v>
      </c>
      <c r="I3548" s="2" t="s">
        <v>29</v>
      </c>
      <c r="J3548" s="4">
        <v>1</v>
      </c>
      <c r="K3548" t="str">
        <f>_xlfn.XLOOKUP(D3548, dim_channels!A:A, dim_channels!C:C, "Not Found")</f>
        <v>Direct</v>
      </c>
      <c r="L3548" t="str">
        <f>_xlfn.XLOOKUP(D3548, dim_channels!A:A, dim_channels!B:B, "Not Found")</f>
        <v>Direct Website</v>
      </c>
    </row>
    <row r="3549" spans="1:12" x14ac:dyDescent="0.2">
      <c r="A3549" s="3" t="s">
        <v>3985</v>
      </c>
      <c r="B3549" s="3" t="s">
        <v>329</v>
      </c>
      <c r="C3549" s="3" t="s">
        <v>274</v>
      </c>
      <c r="D3549" s="3" t="s">
        <v>33</v>
      </c>
      <c r="E3549" s="3" t="s">
        <v>28</v>
      </c>
      <c r="F3549" s="3">
        <v>5986.78</v>
      </c>
      <c r="G3549" s="3">
        <v>898.02</v>
      </c>
      <c r="H3549" s="3">
        <v>5088.76</v>
      </c>
      <c r="I3549" s="3" t="s">
        <v>41</v>
      </c>
      <c r="J3549" s="5">
        <v>1.1764712818053911</v>
      </c>
      <c r="K3549" t="str">
        <f>_xlfn.XLOOKUP(D3549, dim_channels!A:A, dim_channels!C:C, "Not Found")</f>
        <v>OTA</v>
      </c>
      <c r="L3549" t="str">
        <f>_xlfn.XLOOKUP(D3549, dim_channels!A:A, dim_channels!B:B, "Not Found")</f>
        <v>Booking.com</v>
      </c>
    </row>
    <row r="3550" spans="1:12" x14ac:dyDescent="0.2">
      <c r="A3550" s="2" t="s">
        <v>3986</v>
      </c>
      <c r="B3550" s="2" t="s">
        <v>917</v>
      </c>
      <c r="C3550" s="2" t="s">
        <v>371</v>
      </c>
      <c r="D3550" s="2" t="s">
        <v>114</v>
      </c>
      <c r="E3550" s="2" t="s">
        <v>46</v>
      </c>
      <c r="F3550" s="2">
        <v>13715.12</v>
      </c>
      <c r="G3550" s="2">
        <v>1371.51</v>
      </c>
      <c r="H3550" s="2">
        <v>12343.61</v>
      </c>
      <c r="I3550" s="2" t="s">
        <v>29</v>
      </c>
      <c r="J3550" s="4">
        <v>1.1111109310809399</v>
      </c>
      <c r="K3550" t="str">
        <f>_xlfn.XLOOKUP(D3550, dim_channels!A:A, dim_channels!C:C, "Not Found")</f>
        <v>Offline</v>
      </c>
      <c r="L3550" t="str">
        <f>_xlfn.XLOOKUP(D3550, dim_channels!A:A, dim_channels!B:B, "Not Found")</f>
        <v>Travel Agency</v>
      </c>
    </row>
    <row r="3551" spans="1:12" x14ac:dyDescent="0.2">
      <c r="A3551" s="3" t="s">
        <v>3987</v>
      </c>
      <c r="B3551" s="3" t="s">
        <v>153</v>
      </c>
      <c r="C3551" s="3" t="s">
        <v>161</v>
      </c>
      <c r="D3551" s="3" t="s">
        <v>52</v>
      </c>
      <c r="E3551" s="3" t="s">
        <v>34</v>
      </c>
      <c r="F3551" s="3">
        <v>2971.65</v>
      </c>
      <c r="G3551" s="3">
        <v>356.6</v>
      </c>
      <c r="H3551" s="3">
        <v>2615.0500000000002</v>
      </c>
      <c r="I3551" s="3" t="s">
        <v>29</v>
      </c>
      <c r="J3551" s="5">
        <v>1.136364505458787</v>
      </c>
      <c r="K3551" t="str">
        <f>_xlfn.XLOOKUP(D3551, dim_channels!A:A, dim_channels!C:C, "Not Found")</f>
        <v>OTA</v>
      </c>
      <c r="L3551" t="str">
        <f>_xlfn.XLOOKUP(D3551, dim_channels!A:A, dim_channels!B:B, "Not Found")</f>
        <v>Agoda</v>
      </c>
    </row>
    <row r="3552" spans="1:12" x14ac:dyDescent="0.2">
      <c r="A3552" s="2" t="s">
        <v>3988</v>
      </c>
      <c r="B3552" s="2" t="s">
        <v>669</v>
      </c>
      <c r="C3552" s="2" t="s">
        <v>386</v>
      </c>
      <c r="D3552" s="2" t="s">
        <v>45</v>
      </c>
      <c r="E3552" s="2" t="s">
        <v>46</v>
      </c>
      <c r="F3552" s="2">
        <v>12167.12</v>
      </c>
      <c r="G3552" s="2">
        <v>608.36</v>
      </c>
      <c r="H3552" s="2">
        <v>11558.76</v>
      </c>
      <c r="I3552" s="2" t="s">
        <v>29</v>
      </c>
      <c r="J3552" s="4">
        <v>1.0526319432188229</v>
      </c>
      <c r="K3552" t="str">
        <f>_xlfn.XLOOKUP(D3552, dim_channels!A:A, dim_channels!C:C, "Not Found")</f>
        <v>Corporate</v>
      </c>
      <c r="L3552" t="str">
        <f>_xlfn.XLOOKUP(D3552, dim_channels!A:A, dim_channels!B:B, "Not Found")</f>
        <v>Corporate Direct</v>
      </c>
    </row>
    <row r="3553" spans="1:12" x14ac:dyDescent="0.2">
      <c r="A3553" s="3" t="s">
        <v>3989</v>
      </c>
      <c r="B3553" s="3" t="s">
        <v>328</v>
      </c>
      <c r="C3553" s="3" t="s">
        <v>328</v>
      </c>
      <c r="D3553" s="3" t="s">
        <v>27</v>
      </c>
      <c r="E3553" s="3" t="s">
        <v>60</v>
      </c>
      <c r="F3553" s="3">
        <v>5954.01</v>
      </c>
      <c r="G3553" s="3">
        <v>0</v>
      </c>
      <c r="H3553" s="3">
        <v>5954.01</v>
      </c>
      <c r="I3553" s="3" t="s">
        <v>29</v>
      </c>
      <c r="J3553" s="5">
        <v>1</v>
      </c>
      <c r="K3553" t="str">
        <f>_xlfn.XLOOKUP(D3553, dim_channels!A:A, dim_channels!C:C, "Not Found")</f>
        <v>OTA</v>
      </c>
      <c r="L3553" t="str">
        <f>_xlfn.XLOOKUP(D3553, dim_channels!A:A, dim_channels!B:B, "Not Found")</f>
        <v>Expedia</v>
      </c>
    </row>
    <row r="3554" spans="1:12" x14ac:dyDescent="0.2">
      <c r="A3554" s="2" t="s">
        <v>3990</v>
      </c>
      <c r="B3554" s="2" t="s">
        <v>110</v>
      </c>
      <c r="C3554" s="2" t="s">
        <v>712</v>
      </c>
      <c r="D3554" s="2" t="s">
        <v>114</v>
      </c>
      <c r="E3554" s="2" t="s">
        <v>46</v>
      </c>
      <c r="F3554" s="2">
        <v>13595.36</v>
      </c>
      <c r="G3554" s="2">
        <v>1359.54</v>
      </c>
      <c r="H3554" s="2">
        <v>12235.82</v>
      </c>
      <c r="I3554" s="2" t="s">
        <v>29</v>
      </c>
      <c r="J3554" s="4">
        <v>1.1111114743433621</v>
      </c>
      <c r="K3554" t="str">
        <f>_xlfn.XLOOKUP(D3554, dim_channels!A:A, dim_channels!C:C, "Not Found")</f>
        <v>Offline</v>
      </c>
      <c r="L3554" t="str">
        <f>_xlfn.XLOOKUP(D3554, dim_channels!A:A, dim_channels!B:B, "Not Found")</f>
        <v>Travel Agency</v>
      </c>
    </row>
    <row r="3555" spans="1:12" x14ac:dyDescent="0.2">
      <c r="A3555" s="3" t="s">
        <v>3991</v>
      </c>
      <c r="B3555" s="3" t="s">
        <v>292</v>
      </c>
      <c r="C3555" s="3" t="s">
        <v>176</v>
      </c>
      <c r="D3555" s="3" t="s">
        <v>33</v>
      </c>
      <c r="E3555" s="3" t="s">
        <v>34</v>
      </c>
      <c r="F3555" s="3">
        <v>11400.65</v>
      </c>
      <c r="G3555" s="3">
        <v>1710.1</v>
      </c>
      <c r="H3555" s="3">
        <v>9690.5499999999993</v>
      </c>
      <c r="I3555" s="3" t="s">
        <v>29</v>
      </c>
      <c r="J3555" s="5">
        <v>1.176470891745051</v>
      </c>
      <c r="K3555" t="str">
        <f>_xlfn.XLOOKUP(D3555, dim_channels!A:A, dim_channels!C:C, "Not Found")</f>
        <v>OTA</v>
      </c>
      <c r="L3555" t="str">
        <f>_xlfn.XLOOKUP(D3555, dim_channels!A:A, dim_channels!B:B, "Not Found")</f>
        <v>Booking.com</v>
      </c>
    </row>
    <row r="3556" spans="1:12" x14ac:dyDescent="0.2">
      <c r="A3556" s="2" t="s">
        <v>3992</v>
      </c>
      <c r="B3556" s="2" t="s">
        <v>70</v>
      </c>
      <c r="C3556" s="2" t="s">
        <v>246</v>
      </c>
      <c r="D3556" s="2" t="s">
        <v>52</v>
      </c>
      <c r="E3556" s="2" t="s">
        <v>60</v>
      </c>
      <c r="F3556" s="2">
        <v>11969.5</v>
      </c>
      <c r="G3556" s="2">
        <v>0</v>
      </c>
      <c r="H3556" s="2">
        <v>11969.5</v>
      </c>
      <c r="I3556" s="2" t="s">
        <v>41</v>
      </c>
      <c r="J3556" s="4">
        <v>1</v>
      </c>
      <c r="K3556" t="str">
        <f>_xlfn.XLOOKUP(D3556, dim_channels!A:A, dim_channels!C:C, "Not Found")</f>
        <v>OTA</v>
      </c>
      <c r="L3556" t="str">
        <f>_xlfn.XLOOKUP(D3556, dim_channels!A:A, dim_channels!B:B, "Not Found")</f>
        <v>Agoda</v>
      </c>
    </row>
    <row r="3557" spans="1:12" x14ac:dyDescent="0.2">
      <c r="A3557" s="3" t="s">
        <v>3993</v>
      </c>
      <c r="B3557" s="3" t="s">
        <v>135</v>
      </c>
      <c r="C3557" s="3" t="s">
        <v>958</v>
      </c>
      <c r="D3557" s="3" t="s">
        <v>27</v>
      </c>
      <c r="E3557" s="3" t="s">
        <v>28</v>
      </c>
      <c r="F3557" s="3">
        <v>2807.96</v>
      </c>
      <c r="G3557" s="3">
        <v>505.43</v>
      </c>
      <c r="H3557" s="3">
        <v>2302.5300000000002</v>
      </c>
      <c r="I3557" s="3" t="s">
        <v>29</v>
      </c>
      <c r="J3557" s="5">
        <v>1.2195107121297011</v>
      </c>
      <c r="K3557" t="str">
        <f>_xlfn.XLOOKUP(D3557, dim_channels!A:A, dim_channels!C:C, "Not Found")</f>
        <v>OTA</v>
      </c>
      <c r="L3557" t="str">
        <f>_xlfn.XLOOKUP(D3557, dim_channels!A:A, dim_channels!B:B, "Not Found")</f>
        <v>Expedia</v>
      </c>
    </row>
    <row r="3558" spans="1:12" x14ac:dyDescent="0.2">
      <c r="A3558" s="2" t="s">
        <v>3994</v>
      </c>
      <c r="B3558" s="2" t="s">
        <v>783</v>
      </c>
      <c r="C3558" s="2" t="s">
        <v>783</v>
      </c>
      <c r="D3558" s="2" t="s">
        <v>33</v>
      </c>
      <c r="E3558" s="2" t="s">
        <v>28</v>
      </c>
      <c r="F3558" s="2">
        <v>5454.85</v>
      </c>
      <c r="G3558" s="2">
        <v>818.23</v>
      </c>
      <c r="H3558" s="2">
        <v>4636.62</v>
      </c>
      <c r="I3558" s="2" t="s">
        <v>29</v>
      </c>
      <c r="J3558" s="4">
        <v>1.176471222571615</v>
      </c>
      <c r="K3558" t="str">
        <f>_xlfn.XLOOKUP(D3558, dim_channels!A:A, dim_channels!C:C, "Not Found")</f>
        <v>OTA</v>
      </c>
      <c r="L3558" t="str">
        <f>_xlfn.XLOOKUP(D3558, dim_channels!A:A, dim_channels!B:B, "Not Found")</f>
        <v>Booking.com</v>
      </c>
    </row>
    <row r="3559" spans="1:12" x14ac:dyDescent="0.2">
      <c r="A3559" s="3" t="s">
        <v>3995</v>
      </c>
      <c r="B3559" s="3" t="s">
        <v>202</v>
      </c>
      <c r="C3559" s="3" t="s">
        <v>403</v>
      </c>
      <c r="D3559" s="3" t="s">
        <v>33</v>
      </c>
      <c r="E3559" s="3" t="s">
        <v>60</v>
      </c>
      <c r="F3559" s="3">
        <v>20385.490000000002</v>
      </c>
      <c r="G3559" s="3">
        <v>0</v>
      </c>
      <c r="H3559" s="3">
        <v>20385.490000000002</v>
      </c>
      <c r="I3559" s="3" t="s">
        <v>56</v>
      </c>
      <c r="J3559" s="5">
        <v>1</v>
      </c>
      <c r="K3559" t="str">
        <f>_xlfn.XLOOKUP(D3559, dim_channels!A:A, dim_channels!C:C, "Not Found")</f>
        <v>OTA</v>
      </c>
      <c r="L3559" t="str">
        <f>_xlfn.XLOOKUP(D3559, dim_channels!A:A, dim_channels!B:B, "Not Found")</f>
        <v>Booking.com</v>
      </c>
    </row>
    <row r="3560" spans="1:12" x14ac:dyDescent="0.2">
      <c r="A3560" s="2" t="s">
        <v>3996</v>
      </c>
      <c r="B3560" s="2" t="s">
        <v>238</v>
      </c>
      <c r="C3560" s="2" t="s">
        <v>239</v>
      </c>
      <c r="D3560" s="2" t="s">
        <v>33</v>
      </c>
      <c r="E3560" s="2" t="s">
        <v>60</v>
      </c>
      <c r="F3560" s="2">
        <v>10969.93</v>
      </c>
      <c r="G3560" s="2">
        <v>0</v>
      </c>
      <c r="H3560" s="2">
        <v>10969.93</v>
      </c>
      <c r="I3560" s="2" t="s">
        <v>41</v>
      </c>
      <c r="J3560" s="4">
        <v>1</v>
      </c>
      <c r="K3560" t="str">
        <f>_xlfn.XLOOKUP(D3560, dim_channels!A:A, dim_channels!C:C, "Not Found")</f>
        <v>OTA</v>
      </c>
      <c r="L3560" t="str">
        <f>_xlfn.XLOOKUP(D3560, dim_channels!A:A, dim_channels!B:B, "Not Found")</f>
        <v>Booking.com</v>
      </c>
    </row>
    <row r="3561" spans="1:12" x14ac:dyDescent="0.2">
      <c r="A3561" s="3" t="s">
        <v>3997</v>
      </c>
      <c r="B3561" s="3" t="s">
        <v>40</v>
      </c>
      <c r="C3561" s="3" t="s">
        <v>258</v>
      </c>
      <c r="D3561" s="3" t="s">
        <v>114</v>
      </c>
      <c r="E3561" s="3" t="s">
        <v>46</v>
      </c>
      <c r="F3561" s="3">
        <v>2876.99</v>
      </c>
      <c r="G3561" s="3">
        <v>287.7</v>
      </c>
      <c r="H3561" s="3">
        <v>2589.29</v>
      </c>
      <c r="I3561" s="3" t="s">
        <v>56</v>
      </c>
      <c r="J3561" s="5">
        <v>1.1111115402291749</v>
      </c>
      <c r="K3561" t="str">
        <f>_xlfn.XLOOKUP(D3561, dim_channels!A:A, dim_channels!C:C, "Not Found")</f>
        <v>Offline</v>
      </c>
      <c r="L3561" t="str">
        <f>_xlfn.XLOOKUP(D3561, dim_channels!A:A, dim_channels!B:B, "Not Found")</f>
        <v>Travel Agency</v>
      </c>
    </row>
    <row r="3562" spans="1:12" x14ac:dyDescent="0.2">
      <c r="A3562" s="2" t="s">
        <v>3998</v>
      </c>
      <c r="B3562" s="2" t="s">
        <v>456</v>
      </c>
      <c r="C3562" s="2" t="s">
        <v>824</v>
      </c>
      <c r="D3562" s="2" t="s">
        <v>64</v>
      </c>
      <c r="E3562" s="2" t="s">
        <v>28</v>
      </c>
      <c r="F3562" s="2">
        <v>6331.49</v>
      </c>
      <c r="G3562" s="2">
        <v>0</v>
      </c>
      <c r="H3562" s="2">
        <v>6331.49</v>
      </c>
      <c r="I3562" s="2" t="s">
        <v>29</v>
      </c>
      <c r="J3562" s="4">
        <v>1</v>
      </c>
      <c r="K3562" t="str">
        <f>_xlfn.XLOOKUP(D3562, dim_channels!A:A, dim_channels!C:C, "Not Found")</f>
        <v>Direct</v>
      </c>
      <c r="L3562" t="str">
        <f>_xlfn.XLOOKUP(D3562, dim_channels!A:A, dim_channels!B:B, "Not Found")</f>
        <v>Direct Website</v>
      </c>
    </row>
    <row r="3563" spans="1:12" x14ac:dyDescent="0.2">
      <c r="A3563" s="3" t="s">
        <v>3999</v>
      </c>
      <c r="B3563" s="3" t="s">
        <v>435</v>
      </c>
      <c r="C3563" s="3" t="s">
        <v>1234</v>
      </c>
      <c r="D3563" s="3" t="s">
        <v>27</v>
      </c>
      <c r="E3563" s="3" t="s">
        <v>28</v>
      </c>
      <c r="F3563" s="3">
        <v>7159.41</v>
      </c>
      <c r="G3563" s="3">
        <v>1288.69</v>
      </c>
      <c r="H3563" s="3">
        <v>5870.72</v>
      </c>
      <c r="I3563" s="3" t="s">
        <v>29</v>
      </c>
      <c r="J3563" s="5">
        <v>1.219511405756023</v>
      </c>
      <c r="K3563" t="str">
        <f>_xlfn.XLOOKUP(D3563, dim_channels!A:A, dim_channels!C:C, "Not Found")</f>
        <v>OTA</v>
      </c>
      <c r="L3563" t="str">
        <f>_xlfn.XLOOKUP(D3563, dim_channels!A:A, dim_channels!B:B, "Not Found")</f>
        <v>Expedia</v>
      </c>
    </row>
    <row r="3564" spans="1:12" x14ac:dyDescent="0.2">
      <c r="A3564" s="2" t="s">
        <v>4000</v>
      </c>
      <c r="B3564" s="2" t="s">
        <v>468</v>
      </c>
      <c r="C3564" s="2" t="s">
        <v>123</v>
      </c>
      <c r="D3564" s="2" t="s">
        <v>114</v>
      </c>
      <c r="E3564" s="2" t="s">
        <v>115</v>
      </c>
      <c r="F3564" s="2">
        <v>15575.44</v>
      </c>
      <c r="G3564" s="2">
        <v>1557.54</v>
      </c>
      <c r="H3564" s="2">
        <v>14017.9</v>
      </c>
      <c r="I3564" s="2" t="s">
        <v>29</v>
      </c>
      <c r="J3564" s="4">
        <v>1.1111107940561711</v>
      </c>
      <c r="K3564" t="str">
        <f>_xlfn.XLOOKUP(D3564, dim_channels!A:A, dim_channels!C:C, "Not Found")</f>
        <v>Offline</v>
      </c>
      <c r="L3564" t="str">
        <f>_xlfn.XLOOKUP(D3564, dim_channels!A:A, dim_channels!B:B, "Not Found")</f>
        <v>Travel Agency</v>
      </c>
    </row>
    <row r="3565" spans="1:12" x14ac:dyDescent="0.2">
      <c r="A3565" s="3" t="s">
        <v>4001</v>
      </c>
      <c r="B3565" s="3" t="s">
        <v>532</v>
      </c>
      <c r="C3565" s="3" t="s">
        <v>986</v>
      </c>
      <c r="D3565" s="3" t="s">
        <v>27</v>
      </c>
      <c r="E3565" s="3" t="s">
        <v>60</v>
      </c>
      <c r="F3565" s="3">
        <v>6249.5</v>
      </c>
      <c r="G3565" s="3">
        <v>0</v>
      </c>
      <c r="H3565" s="3">
        <v>6249.5</v>
      </c>
      <c r="I3565" s="3" t="s">
        <v>29</v>
      </c>
      <c r="J3565" s="5">
        <v>1</v>
      </c>
      <c r="K3565" t="str">
        <f>_xlfn.XLOOKUP(D3565, dim_channels!A:A, dim_channels!C:C, "Not Found")</f>
        <v>OTA</v>
      </c>
      <c r="L3565" t="str">
        <f>_xlfn.XLOOKUP(D3565, dim_channels!A:A, dim_channels!B:B, "Not Found")</f>
        <v>Expedia</v>
      </c>
    </row>
    <row r="3566" spans="1:12" x14ac:dyDescent="0.2">
      <c r="A3566" s="2" t="s">
        <v>4002</v>
      </c>
      <c r="B3566" s="2" t="s">
        <v>36</v>
      </c>
      <c r="C3566" s="2" t="s">
        <v>286</v>
      </c>
      <c r="D3566" s="2" t="s">
        <v>64</v>
      </c>
      <c r="E3566" s="2" t="s">
        <v>115</v>
      </c>
      <c r="F3566" s="2">
        <v>9091.51</v>
      </c>
      <c r="G3566" s="2">
        <v>0</v>
      </c>
      <c r="H3566" s="2">
        <v>9091.51</v>
      </c>
      <c r="I3566" s="2" t="s">
        <v>41</v>
      </c>
      <c r="J3566" s="4">
        <v>1</v>
      </c>
      <c r="K3566" t="str">
        <f>_xlfn.XLOOKUP(D3566, dim_channels!A:A, dim_channels!C:C, "Not Found")</f>
        <v>Direct</v>
      </c>
      <c r="L3566" t="str">
        <f>_xlfn.XLOOKUP(D3566, dim_channels!A:A, dim_channels!B:B, "Not Found")</f>
        <v>Direct Website</v>
      </c>
    </row>
    <row r="3567" spans="1:12" x14ac:dyDescent="0.2">
      <c r="A3567" s="3" t="s">
        <v>4003</v>
      </c>
      <c r="B3567" s="3" t="s">
        <v>326</v>
      </c>
      <c r="C3567" s="3" t="s">
        <v>520</v>
      </c>
      <c r="D3567" s="3" t="s">
        <v>169</v>
      </c>
      <c r="E3567" s="3" t="s">
        <v>46</v>
      </c>
      <c r="F3567" s="3">
        <v>11718.16</v>
      </c>
      <c r="G3567" s="3">
        <v>2343.63</v>
      </c>
      <c r="H3567" s="3">
        <v>9374.5300000000007</v>
      </c>
      <c r="I3567" s="3" t="s">
        <v>29</v>
      </c>
      <c r="J3567" s="5">
        <v>1.2499997333199639</v>
      </c>
      <c r="K3567" t="str">
        <f>_xlfn.XLOOKUP(D3567, dim_channels!A:A, dim_channels!C:C, "Not Found")</f>
        <v>GDS</v>
      </c>
      <c r="L3567" t="str">
        <f>_xlfn.XLOOKUP(D3567, dim_channels!A:A, dim_channels!B:B, "Not Found")</f>
        <v>GDS (Amadeus)</v>
      </c>
    </row>
    <row r="3568" spans="1:12" x14ac:dyDescent="0.2">
      <c r="A3568" s="2" t="s">
        <v>4004</v>
      </c>
      <c r="B3568" s="2" t="s">
        <v>405</v>
      </c>
      <c r="C3568" s="2" t="s">
        <v>1348</v>
      </c>
      <c r="D3568" s="2" t="s">
        <v>52</v>
      </c>
      <c r="E3568" s="2" t="s">
        <v>60</v>
      </c>
      <c r="F3568" s="2">
        <v>9910.06</v>
      </c>
      <c r="G3568" s="2">
        <v>0</v>
      </c>
      <c r="H3568" s="2">
        <v>9910.06</v>
      </c>
      <c r="I3568" s="2" t="s">
        <v>41</v>
      </c>
      <c r="J3568" s="4">
        <v>1</v>
      </c>
      <c r="K3568" t="str">
        <f>_xlfn.XLOOKUP(D3568, dim_channels!A:A, dim_channels!C:C, "Not Found")</f>
        <v>OTA</v>
      </c>
      <c r="L3568" t="str">
        <f>_xlfn.XLOOKUP(D3568, dim_channels!A:A, dim_channels!B:B, "Not Found")</f>
        <v>Agoda</v>
      </c>
    </row>
    <row r="3569" spans="1:12" x14ac:dyDescent="0.2">
      <c r="A3569" s="3" t="s">
        <v>4005</v>
      </c>
      <c r="B3569" s="3" t="s">
        <v>159</v>
      </c>
      <c r="C3569" s="3" t="s">
        <v>451</v>
      </c>
      <c r="D3569" s="3" t="s">
        <v>27</v>
      </c>
      <c r="E3569" s="3" t="s">
        <v>34</v>
      </c>
      <c r="F3569" s="3">
        <v>5796.41</v>
      </c>
      <c r="G3569" s="3">
        <v>1043.3499999999999</v>
      </c>
      <c r="H3569" s="3">
        <v>4753.0600000000004</v>
      </c>
      <c r="I3569" s="3" t="s">
        <v>29</v>
      </c>
      <c r="J3569" s="5">
        <v>1.219511220140288</v>
      </c>
      <c r="K3569" t="str">
        <f>_xlfn.XLOOKUP(D3569, dim_channels!A:A, dim_channels!C:C, "Not Found")</f>
        <v>OTA</v>
      </c>
      <c r="L3569" t="str">
        <f>_xlfn.XLOOKUP(D3569, dim_channels!A:A, dim_channels!B:B, "Not Found")</f>
        <v>Expedia</v>
      </c>
    </row>
    <row r="3570" spans="1:12" x14ac:dyDescent="0.2">
      <c r="A3570" s="2" t="s">
        <v>4006</v>
      </c>
      <c r="B3570" s="2" t="s">
        <v>100</v>
      </c>
      <c r="C3570" s="2" t="s">
        <v>159</v>
      </c>
      <c r="D3570" s="2" t="s">
        <v>33</v>
      </c>
      <c r="E3570" s="2" t="s">
        <v>34</v>
      </c>
      <c r="F3570" s="2">
        <v>12614.62</v>
      </c>
      <c r="G3570" s="2">
        <v>1892.19</v>
      </c>
      <c r="H3570" s="2">
        <v>10722.43</v>
      </c>
      <c r="I3570" s="2" t="s">
        <v>29</v>
      </c>
      <c r="J3570" s="4">
        <v>1.1764702590737359</v>
      </c>
      <c r="K3570" t="str">
        <f>_xlfn.XLOOKUP(D3570, dim_channels!A:A, dim_channels!C:C, "Not Found")</f>
        <v>OTA</v>
      </c>
      <c r="L3570" t="str">
        <f>_xlfn.XLOOKUP(D3570, dim_channels!A:A, dim_channels!B:B, "Not Found")</f>
        <v>Booking.com</v>
      </c>
    </row>
    <row r="3571" spans="1:12" x14ac:dyDescent="0.2">
      <c r="A3571" s="3" t="s">
        <v>4007</v>
      </c>
      <c r="B3571" s="3" t="s">
        <v>236</v>
      </c>
      <c r="C3571" s="3" t="s">
        <v>400</v>
      </c>
      <c r="D3571" s="3" t="s">
        <v>33</v>
      </c>
      <c r="E3571" s="3" t="s">
        <v>34</v>
      </c>
      <c r="F3571" s="3">
        <v>2180.77</v>
      </c>
      <c r="G3571" s="3">
        <v>327.12</v>
      </c>
      <c r="H3571" s="3">
        <v>1853.65</v>
      </c>
      <c r="I3571" s="3" t="s">
        <v>29</v>
      </c>
      <c r="J3571" s="5">
        <v>1.1764734442855991</v>
      </c>
      <c r="K3571" t="str">
        <f>_xlfn.XLOOKUP(D3571, dim_channels!A:A, dim_channels!C:C, "Not Found")</f>
        <v>OTA</v>
      </c>
      <c r="L3571" t="str">
        <f>_xlfn.XLOOKUP(D3571, dim_channels!A:A, dim_channels!B:B, "Not Found")</f>
        <v>Booking.com</v>
      </c>
    </row>
    <row r="3572" spans="1:12" x14ac:dyDescent="0.2">
      <c r="A3572" s="2" t="s">
        <v>4008</v>
      </c>
      <c r="B3572" s="2" t="s">
        <v>783</v>
      </c>
      <c r="C3572" s="2" t="s">
        <v>315</v>
      </c>
      <c r="D3572" s="2" t="s">
        <v>114</v>
      </c>
      <c r="E3572" s="2" t="s">
        <v>46</v>
      </c>
      <c r="F3572" s="2">
        <v>7184.92</v>
      </c>
      <c r="G3572" s="2">
        <v>718.49</v>
      </c>
      <c r="H3572" s="2">
        <v>6466.43</v>
      </c>
      <c r="I3572" s="2" t="s">
        <v>29</v>
      </c>
      <c r="J3572" s="4">
        <v>1.111110767455922</v>
      </c>
      <c r="K3572" t="str">
        <f>_xlfn.XLOOKUP(D3572, dim_channels!A:A, dim_channels!C:C, "Not Found")</f>
        <v>Offline</v>
      </c>
      <c r="L3572" t="str">
        <f>_xlfn.XLOOKUP(D3572, dim_channels!A:A, dim_channels!B:B, "Not Found")</f>
        <v>Travel Agency</v>
      </c>
    </row>
    <row r="3573" spans="1:12" x14ac:dyDescent="0.2">
      <c r="A3573" s="3" t="s">
        <v>4009</v>
      </c>
      <c r="B3573" s="3" t="s">
        <v>478</v>
      </c>
      <c r="C3573" s="3" t="s">
        <v>644</v>
      </c>
      <c r="D3573" s="3" t="s">
        <v>45</v>
      </c>
      <c r="E3573" s="3" t="s">
        <v>46</v>
      </c>
      <c r="F3573" s="3">
        <v>16803.759999999998</v>
      </c>
      <c r="G3573" s="3">
        <v>840.19</v>
      </c>
      <c r="H3573" s="3">
        <v>15963.57</v>
      </c>
      <c r="I3573" s="3" t="s">
        <v>29</v>
      </c>
      <c r="J3573" s="5">
        <v>1.0526317108265879</v>
      </c>
      <c r="K3573" t="str">
        <f>_xlfn.XLOOKUP(D3573, dim_channels!A:A, dim_channels!C:C, "Not Found")</f>
        <v>Corporate</v>
      </c>
      <c r="L3573" t="str">
        <f>_xlfn.XLOOKUP(D3573, dim_channels!A:A, dim_channels!B:B, "Not Found")</f>
        <v>Corporate Direct</v>
      </c>
    </row>
    <row r="3574" spans="1:12" x14ac:dyDescent="0.2">
      <c r="A3574" s="2" t="s">
        <v>4010</v>
      </c>
      <c r="B3574" s="2" t="s">
        <v>256</v>
      </c>
      <c r="C3574" s="2" t="s">
        <v>371</v>
      </c>
      <c r="D3574" s="2" t="s">
        <v>64</v>
      </c>
      <c r="E3574" s="2" t="s">
        <v>28</v>
      </c>
      <c r="F3574" s="2">
        <v>16000</v>
      </c>
      <c r="G3574" s="2">
        <v>0</v>
      </c>
      <c r="H3574" s="2">
        <v>16000</v>
      </c>
      <c r="I3574" s="2" t="s">
        <v>29</v>
      </c>
      <c r="J3574" s="4">
        <v>1</v>
      </c>
      <c r="K3574" t="str">
        <f>_xlfn.XLOOKUP(D3574, dim_channels!A:A, dim_channels!C:C, "Not Found")</f>
        <v>Direct</v>
      </c>
      <c r="L3574" t="str">
        <f>_xlfn.XLOOKUP(D3574, dim_channels!A:A, dim_channels!B:B, "Not Found")</f>
        <v>Direct Website</v>
      </c>
    </row>
    <row r="3575" spans="1:12" x14ac:dyDescent="0.2">
      <c r="A3575" s="3" t="s">
        <v>4011</v>
      </c>
      <c r="B3575" s="3" t="s">
        <v>661</v>
      </c>
      <c r="C3575" s="3" t="s">
        <v>456</v>
      </c>
      <c r="D3575" s="3" t="s">
        <v>64</v>
      </c>
      <c r="E3575" s="3" t="s">
        <v>115</v>
      </c>
      <c r="F3575" s="3">
        <v>14646.65</v>
      </c>
      <c r="G3575" s="3">
        <v>0</v>
      </c>
      <c r="H3575" s="3">
        <v>14646.65</v>
      </c>
      <c r="I3575" s="3" t="s">
        <v>41</v>
      </c>
      <c r="J3575" s="5">
        <v>1</v>
      </c>
      <c r="K3575" t="str">
        <f>_xlfn.XLOOKUP(D3575, dim_channels!A:A, dim_channels!C:C, "Not Found")</f>
        <v>Direct</v>
      </c>
      <c r="L3575" t="str">
        <f>_xlfn.XLOOKUP(D3575, dim_channels!A:A, dim_channels!B:B, "Not Found")</f>
        <v>Direct Website</v>
      </c>
    </row>
    <row r="3576" spans="1:12" x14ac:dyDescent="0.2">
      <c r="A3576" s="2" t="s">
        <v>4012</v>
      </c>
      <c r="B3576" s="2" t="s">
        <v>246</v>
      </c>
      <c r="C3576" s="2" t="s">
        <v>740</v>
      </c>
      <c r="D3576" s="2" t="s">
        <v>64</v>
      </c>
      <c r="E3576" s="2" t="s">
        <v>115</v>
      </c>
      <c r="F3576" s="2">
        <v>2854.34</v>
      </c>
      <c r="G3576" s="2">
        <v>0</v>
      </c>
      <c r="H3576" s="2">
        <v>2854.34</v>
      </c>
      <c r="I3576" s="2" t="s">
        <v>29</v>
      </c>
      <c r="J3576" s="4">
        <v>1</v>
      </c>
      <c r="K3576" t="str">
        <f>_xlfn.XLOOKUP(D3576, dim_channels!A:A, dim_channels!C:C, "Not Found")</f>
        <v>Direct</v>
      </c>
      <c r="L3576" t="str">
        <f>_xlfn.XLOOKUP(D3576, dim_channels!A:A, dim_channels!B:B, "Not Found")</f>
        <v>Direct Website</v>
      </c>
    </row>
    <row r="3577" spans="1:12" x14ac:dyDescent="0.2">
      <c r="A3577" s="3" t="s">
        <v>4013</v>
      </c>
      <c r="B3577" s="3" t="s">
        <v>204</v>
      </c>
      <c r="C3577" s="3" t="s">
        <v>520</v>
      </c>
      <c r="D3577" s="3" t="s">
        <v>27</v>
      </c>
      <c r="E3577" s="3" t="s">
        <v>28</v>
      </c>
      <c r="F3577" s="3">
        <v>14255.79</v>
      </c>
      <c r="G3577" s="3">
        <v>2566.04</v>
      </c>
      <c r="H3577" s="3">
        <v>11689.75</v>
      </c>
      <c r="I3577" s="3" t="s">
        <v>41</v>
      </c>
      <c r="J3577" s="5">
        <v>1.219511965610899</v>
      </c>
      <c r="K3577" t="str">
        <f>_xlfn.XLOOKUP(D3577, dim_channels!A:A, dim_channels!C:C, "Not Found")</f>
        <v>OTA</v>
      </c>
      <c r="L3577" t="str">
        <f>_xlfn.XLOOKUP(D3577, dim_channels!A:A, dim_channels!B:B, "Not Found")</f>
        <v>Expedia</v>
      </c>
    </row>
    <row r="3578" spans="1:12" x14ac:dyDescent="0.2">
      <c r="A3578" s="2" t="s">
        <v>4014</v>
      </c>
      <c r="B3578" s="2" t="s">
        <v>364</v>
      </c>
      <c r="C3578" s="2" t="s">
        <v>75</v>
      </c>
      <c r="D3578" s="2" t="s">
        <v>33</v>
      </c>
      <c r="E3578" s="2" t="s">
        <v>28</v>
      </c>
      <c r="F3578" s="2">
        <v>3115.49</v>
      </c>
      <c r="G3578" s="2">
        <v>467.32</v>
      </c>
      <c r="H3578" s="2">
        <v>2648.17</v>
      </c>
      <c r="I3578" s="2" t="s">
        <v>41</v>
      </c>
      <c r="J3578" s="4">
        <v>1.1764690333324519</v>
      </c>
      <c r="K3578" t="str">
        <f>_xlfn.XLOOKUP(D3578, dim_channels!A:A, dim_channels!C:C, "Not Found")</f>
        <v>OTA</v>
      </c>
      <c r="L3578" t="str">
        <f>_xlfn.XLOOKUP(D3578, dim_channels!A:A, dim_channels!B:B, "Not Found")</f>
        <v>Booking.com</v>
      </c>
    </row>
    <row r="3579" spans="1:12" x14ac:dyDescent="0.2">
      <c r="A3579" s="3" t="s">
        <v>4015</v>
      </c>
      <c r="B3579" s="3" t="s">
        <v>546</v>
      </c>
      <c r="C3579" s="3" t="s">
        <v>602</v>
      </c>
      <c r="D3579" s="3" t="s">
        <v>52</v>
      </c>
      <c r="E3579" s="3" t="s">
        <v>60</v>
      </c>
      <c r="F3579" s="3">
        <v>2122.71</v>
      </c>
      <c r="G3579" s="3">
        <v>0</v>
      </c>
      <c r="H3579" s="3">
        <v>2122.71</v>
      </c>
      <c r="I3579" s="3" t="s">
        <v>56</v>
      </c>
      <c r="J3579" s="5">
        <v>1</v>
      </c>
      <c r="K3579" t="str">
        <f>_xlfn.XLOOKUP(D3579, dim_channels!A:A, dim_channels!C:C, "Not Found")</f>
        <v>OTA</v>
      </c>
      <c r="L3579" t="str">
        <f>_xlfn.XLOOKUP(D3579, dim_channels!A:A, dim_channels!B:B, "Not Found")</f>
        <v>Agoda</v>
      </c>
    </row>
    <row r="3580" spans="1:12" x14ac:dyDescent="0.2">
      <c r="A3580" s="2" t="s">
        <v>4016</v>
      </c>
      <c r="B3580" s="2" t="s">
        <v>492</v>
      </c>
      <c r="C3580" s="2" t="s">
        <v>371</v>
      </c>
      <c r="D3580" s="2" t="s">
        <v>33</v>
      </c>
      <c r="E3580" s="2" t="s">
        <v>34</v>
      </c>
      <c r="F3580" s="2">
        <v>2978.01</v>
      </c>
      <c r="G3580" s="2">
        <v>446.7</v>
      </c>
      <c r="H3580" s="2">
        <v>2531.31</v>
      </c>
      <c r="I3580" s="2" t="s">
        <v>56</v>
      </c>
      <c r="J3580" s="4">
        <v>1.176469891084063</v>
      </c>
      <c r="K3580" t="str">
        <f>_xlfn.XLOOKUP(D3580, dim_channels!A:A, dim_channels!C:C, "Not Found")</f>
        <v>OTA</v>
      </c>
      <c r="L3580" t="str">
        <f>_xlfn.XLOOKUP(D3580, dim_channels!A:A, dim_channels!B:B, "Not Found")</f>
        <v>Booking.com</v>
      </c>
    </row>
    <row r="3581" spans="1:12" x14ac:dyDescent="0.2">
      <c r="A3581" s="3" t="s">
        <v>4017</v>
      </c>
      <c r="B3581" s="3" t="s">
        <v>230</v>
      </c>
      <c r="C3581" s="3" t="s">
        <v>107</v>
      </c>
      <c r="D3581" s="3" t="s">
        <v>169</v>
      </c>
      <c r="E3581" s="3" t="s">
        <v>34</v>
      </c>
      <c r="F3581" s="3">
        <v>6214.54</v>
      </c>
      <c r="G3581" s="3">
        <v>1242.9100000000001</v>
      </c>
      <c r="H3581" s="3">
        <v>4971.63</v>
      </c>
      <c r="I3581" s="3" t="s">
        <v>29</v>
      </c>
      <c r="J3581" s="5">
        <v>1.2500005028531891</v>
      </c>
      <c r="K3581" t="str">
        <f>_xlfn.XLOOKUP(D3581, dim_channels!A:A, dim_channels!C:C, "Not Found")</f>
        <v>GDS</v>
      </c>
      <c r="L3581" t="str">
        <f>_xlfn.XLOOKUP(D3581, dim_channels!A:A, dim_channels!B:B, "Not Found")</f>
        <v>GDS (Amadeus)</v>
      </c>
    </row>
    <row r="3582" spans="1:12" x14ac:dyDescent="0.2">
      <c r="A3582" s="2" t="s">
        <v>4018</v>
      </c>
      <c r="B3582" s="2" t="s">
        <v>484</v>
      </c>
      <c r="C3582" s="2" t="s">
        <v>318</v>
      </c>
      <c r="D3582" s="2" t="s">
        <v>33</v>
      </c>
      <c r="E3582" s="2" t="s">
        <v>34</v>
      </c>
      <c r="F3582" s="2">
        <v>9586.42</v>
      </c>
      <c r="G3582" s="2">
        <v>1437.96</v>
      </c>
      <c r="H3582" s="2">
        <v>8148.46</v>
      </c>
      <c r="I3582" s="2" t="s">
        <v>29</v>
      </c>
      <c r="J3582" s="4">
        <v>1.1764701550967911</v>
      </c>
      <c r="K3582" t="str">
        <f>_xlfn.XLOOKUP(D3582, dim_channels!A:A, dim_channels!C:C, "Not Found")</f>
        <v>OTA</v>
      </c>
      <c r="L3582" t="str">
        <f>_xlfn.XLOOKUP(D3582, dim_channels!A:A, dim_channels!B:B, "Not Found")</f>
        <v>Booking.com</v>
      </c>
    </row>
    <row r="3583" spans="1:12" x14ac:dyDescent="0.2">
      <c r="A3583" s="3" t="s">
        <v>4019</v>
      </c>
      <c r="B3583" s="3" t="s">
        <v>337</v>
      </c>
      <c r="C3583" s="3" t="s">
        <v>380</v>
      </c>
      <c r="D3583" s="3" t="s">
        <v>27</v>
      </c>
      <c r="E3583" s="3" t="s">
        <v>28</v>
      </c>
      <c r="F3583" s="3">
        <v>7582.54</v>
      </c>
      <c r="G3583" s="3">
        <v>1364.86</v>
      </c>
      <c r="H3583" s="3">
        <v>6217.68</v>
      </c>
      <c r="I3583" s="3" t="s">
        <v>29</v>
      </c>
      <c r="J3583" s="5">
        <v>1.2195127443033409</v>
      </c>
      <c r="K3583" t="str">
        <f>_xlfn.XLOOKUP(D3583, dim_channels!A:A, dim_channels!C:C, "Not Found")</f>
        <v>OTA</v>
      </c>
      <c r="L3583" t="str">
        <f>_xlfn.XLOOKUP(D3583, dim_channels!A:A, dim_channels!B:B, "Not Found")</f>
        <v>Expedia</v>
      </c>
    </row>
    <row r="3584" spans="1:12" x14ac:dyDescent="0.2">
      <c r="A3584" s="2" t="s">
        <v>4020</v>
      </c>
      <c r="B3584" s="2" t="s">
        <v>242</v>
      </c>
      <c r="C3584" s="2" t="s">
        <v>532</v>
      </c>
      <c r="D3584" s="2" t="s">
        <v>45</v>
      </c>
      <c r="E3584" s="2" t="s">
        <v>46</v>
      </c>
      <c r="F3584" s="2">
        <v>12141.85</v>
      </c>
      <c r="G3584" s="2">
        <v>607.09</v>
      </c>
      <c r="H3584" s="2">
        <v>11534.76</v>
      </c>
      <c r="I3584" s="2" t="s">
        <v>41</v>
      </c>
      <c r="J3584" s="4">
        <v>1.0526313508040051</v>
      </c>
      <c r="K3584" t="str">
        <f>_xlfn.XLOOKUP(D3584, dim_channels!A:A, dim_channels!C:C, "Not Found")</f>
        <v>Corporate</v>
      </c>
      <c r="L3584" t="str">
        <f>_xlfn.XLOOKUP(D3584, dim_channels!A:A, dim_channels!B:B, "Not Found")</f>
        <v>Corporate Direct</v>
      </c>
    </row>
    <row r="3585" spans="1:12" x14ac:dyDescent="0.2">
      <c r="A3585" s="3" t="s">
        <v>4021</v>
      </c>
      <c r="B3585" s="3" t="s">
        <v>373</v>
      </c>
      <c r="C3585" s="3" t="s">
        <v>409</v>
      </c>
      <c r="D3585" s="3" t="s">
        <v>52</v>
      </c>
      <c r="E3585" s="3" t="s">
        <v>60</v>
      </c>
      <c r="F3585" s="3">
        <v>11108.25</v>
      </c>
      <c r="G3585" s="3">
        <v>0</v>
      </c>
      <c r="H3585" s="3">
        <v>11108.25</v>
      </c>
      <c r="I3585" s="3" t="s">
        <v>29</v>
      </c>
      <c r="J3585" s="5">
        <v>1</v>
      </c>
      <c r="K3585" t="str">
        <f>_xlfn.XLOOKUP(D3585, dim_channels!A:A, dim_channels!C:C, "Not Found")</f>
        <v>OTA</v>
      </c>
      <c r="L3585" t="str">
        <f>_xlfn.XLOOKUP(D3585, dim_channels!A:A, dim_channels!B:B, "Not Found")</f>
        <v>Agoda</v>
      </c>
    </row>
    <row r="3586" spans="1:12" x14ac:dyDescent="0.2">
      <c r="A3586" s="2" t="s">
        <v>4022</v>
      </c>
      <c r="B3586" s="2" t="s">
        <v>359</v>
      </c>
      <c r="C3586" s="2" t="s">
        <v>346</v>
      </c>
      <c r="D3586" s="2" t="s">
        <v>114</v>
      </c>
      <c r="E3586" s="2" t="s">
        <v>115</v>
      </c>
      <c r="F3586" s="2">
        <v>2895.3</v>
      </c>
      <c r="G3586" s="2">
        <v>289.52999999999997</v>
      </c>
      <c r="H3586" s="2">
        <v>2605.77</v>
      </c>
      <c r="I3586" s="2" t="s">
        <v>41</v>
      </c>
      <c r="J3586" s="4">
        <v>1.1111111111111109</v>
      </c>
      <c r="K3586" t="str">
        <f>_xlfn.XLOOKUP(D3586, dim_channels!A:A, dim_channels!C:C, "Not Found")</f>
        <v>Offline</v>
      </c>
      <c r="L3586" t="str">
        <f>_xlfn.XLOOKUP(D3586, dim_channels!A:A, dim_channels!B:B, "Not Found")</f>
        <v>Travel Agency</v>
      </c>
    </row>
    <row r="3587" spans="1:12" x14ac:dyDescent="0.2">
      <c r="A3587" s="3" t="s">
        <v>4023</v>
      </c>
      <c r="B3587" s="3" t="s">
        <v>401</v>
      </c>
      <c r="C3587" s="3" t="s">
        <v>103</v>
      </c>
      <c r="D3587" s="3" t="s">
        <v>33</v>
      </c>
      <c r="E3587" s="3" t="s">
        <v>28</v>
      </c>
      <c r="F3587" s="3">
        <v>4856.28</v>
      </c>
      <c r="G3587" s="3">
        <v>728.44</v>
      </c>
      <c r="H3587" s="3">
        <v>4127.84</v>
      </c>
      <c r="I3587" s="3" t="s">
        <v>41</v>
      </c>
      <c r="J3587" s="5">
        <v>1.1764700182177601</v>
      </c>
      <c r="K3587" t="str">
        <f>_xlfn.XLOOKUP(D3587, dim_channels!A:A, dim_channels!C:C, "Not Found")</f>
        <v>OTA</v>
      </c>
      <c r="L3587" t="str">
        <f>_xlfn.XLOOKUP(D3587, dim_channels!A:A, dim_channels!B:B, "Not Found")</f>
        <v>Booking.com</v>
      </c>
    </row>
    <row r="3588" spans="1:12" x14ac:dyDescent="0.2">
      <c r="A3588" s="2" t="s">
        <v>4024</v>
      </c>
      <c r="B3588" s="2" t="s">
        <v>112</v>
      </c>
      <c r="C3588" s="2" t="s">
        <v>271</v>
      </c>
      <c r="D3588" s="2" t="s">
        <v>33</v>
      </c>
      <c r="E3588" s="2" t="s">
        <v>28</v>
      </c>
      <c r="F3588" s="2">
        <v>9740.43</v>
      </c>
      <c r="G3588" s="2">
        <v>1461.06</v>
      </c>
      <c r="H3588" s="2">
        <v>8279.3700000000008</v>
      </c>
      <c r="I3588" s="2" t="s">
        <v>29</v>
      </c>
      <c r="J3588" s="4">
        <v>1.176469948800452</v>
      </c>
      <c r="K3588" t="str">
        <f>_xlfn.XLOOKUP(D3588, dim_channels!A:A, dim_channels!C:C, "Not Found")</f>
        <v>OTA</v>
      </c>
      <c r="L3588" t="str">
        <f>_xlfn.XLOOKUP(D3588, dim_channels!A:A, dim_channels!B:B, "Not Found")</f>
        <v>Booking.com</v>
      </c>
    </row>
    <row r="3589" spans="1:12" x14ac:dyDescent="0.2">
      <c r="A3589" s="3" t="s">
        <v>4025</v>
      </c>
      <c r="B3589" s="3" t="s">
        <v>261</v>
      </c>
      <c r="C3589" s="3" t="s">
        <v>220</v>
      </c>
      <c r="D3589" s="3" t="s">
        <v>45</v>
      </c>
      <c r="E3589" s="3" t="s">
        <v>46</v>
      </c>
      <c r="F3589" s="3">
        <v>2157.11</v>
      </c>
      <c r="G3589" s="3">
        <v>107.86</v>
      </c>
      <c r="H3589" s="3">
        <v>2049.25</v>
      </c>
      <c r="I3589" s="3" t="s">
        <v>41</v>
      </c>
      <c r="J3589" s="5">
        <v>1.052633890447725</v>
      </c>
      <c r="K3589" t="str">
        <f>_xlfn.XLOOKUP(D3589, dim_channels!A:A, dim_channels!C:C, "Not Found")</f>
        <v>Corporate</v>
      </c>
      <c r="L3589" t="str">
        <f>_xlfn.XLOOKUP(D3589, dim_channels!A:A, dim_channels!B:B, "Not Found")</f>
        <v>Corporate Direct</v>
      </c>
    </row>
    <row r="3590" spans="1:12" x14ac:dyDescent="0.2">
      <c r="A3590" s="2" t="s">
        <v>4026</v>
      </c>
      <c r="B3590" s="2" t="s">
        <v>229</v>
      </c>
      <c r="C3590" s="2" t="s">
        <v>664</v>
      </c>
      <c r="D3590" s="2" t="s">
        <v>64</v>
      </c>
      <c r="E3590" s="2" t="s">
        <v>115</v>
      </c>
      <c r="F3590" s="2">
        <v>6065.81</v>
      </c>
      <c r="G3590" s="2">
        <v>0</v>
      </c>
      <c r="H3590" s="2">
        <v>6065.81</v>
      </c>
      <c r="I3590" s="2" t="s">
        <v>29</v>
      </c>
      <c r="J3590" s="4">
        <v>1</v>
      </c>
      <c r="K3590" t="str">
        <f>_xlfn.XLOOKUP(D3590, dim_channels!A:A, dim_channels!C:C, "Not Found")</f>
        <v>Direct</v>
      </c>
      <c r="L3590" t="str">
        <f>_xlfn.XLOOKUP(D3590, dim_channels!A:A, dim_channels!B:B, "Not Found")</f>
        <v>Direct Website</v>
      </c>
    </row>
    <row r="3591" spans="1:12" x14ac:dyDescent="0.2">
      <c r="A3591" s="3" t="s">
        <v>4027</v>
      </c>
      <c r="B3591" s="3" t="s">
        <v>106</v>
      </c>
      <c r="C3591" s="3" t="s">
        <v>484</v>
      </c>
      <c r="D3591" s="3" t="s">
        <v>33</v>
      </c>
      <c r="E3591" s="3" t="s">
        <v>28</v>
      </c>
      <c r="F3591" s="3">
        <v>7074.6</v>
      </c>
      <c r="G3591" s="3">
        <v>1061.19</v>
      </c>
      <c r="H3591" s="3">
        <v>6013.41</v>
      </c>
      <c r="I3591" s="3" t="s">
        <v>41</v>
      </c>
      <c r="J3591" s="5">
        <v>1.1764705882352939</v>
      </c>
      <c r="K3591" t="str">
        <f>_xlfn.XLOOKUP(D3591, dim_channels!A:A, dim_channels!C:C, "Not Found")</f>
        <v>OTA</v>
      </c>
      <c r="L3591" t="str">
        <f>_xlfn.XLOOKUP(D3591, dim_channels!A:A, dim_channels!B:B, "Not Found")</f>
        <v>Booking.com</v>
      </c>
    </row>
    <row r="3592" spans="1:12" x14ac:dyDescent="0.2">
      <c r="A3592" s="2" t="s">
        <v>4028</v>
      </c>
      <c r="B3592" s="2" t="s">
        <v>274</v>
      </c>
      <c r="C3592" s="2" t="s">
        <v>107</v>
      </c>
      <c r="D3592" s="2" t="s">
        <v>27</v>
      </c>
      <c r="E3592" s="2" t="s">
        <v>34</v>
      </c>
      <c r="F3592" s="2">
        <v>7993.23</v>
      </c>
      <c r="G3592" s="2">
        <v>1438.78</v>
      </c>
      <c r="H3592" s="2">
        <v>6554.45</v>
      </c>
      <c r="I3592" s="2" t="s">
        <v>41</v>
      </c>
      <c r="J3592" s="4">
        <v>1.2195119346398251</v>
      </c>
      <c r="K3592" t="str">
        <f>_xlfn.XLOOKUP(D3592, dim_channels!A:A, dim_channels!C:C, "Not Found")</f>
        <v>OTA</v>
      </c>
      <c r="L3592" t="str">
        <f>_xlfn.XLOOKUP(D3592, dim_channels!A:A, dim_channels!B:B, "Not Found")</f>
        <v>Expedia</v>
      </c>
    </row>
    <row r="3593" spans="1:12" x14ac:dyDescent="0.2">
      <c r="A3593" s="3" t="s">
        <v>4029</v>
      </c>
      <c r="B3593" s="3" t="s">
        <v>393</v>
      </c>
      <c r="C3593" s="3" t="s">
        <v>215</v>
      </c>
      <c r="D3593" s="3" t="s">
        <v>64</v>
      </c>
      <c r="E3593" s="3" t="s">
        <v>28</v>
      </c>
      <c r="F3593" s="3">
        <v>6206.81</v>
      </c>
      <c r="G3593" s="3">
        <v>0</v>
      </c>
      <c r="H3593" s="3">
        <v>6206.81</v>
      </c>
      <c r="I3593" s="3" t="s">
        <v>29</v>
      </c>
      <c r="J3593" s="5">
        <v>1</v>
      </c>
      <c r="K3593" t="str">
        <f>_xlfn.XLOOKUP(D3593, dim_channels!A:A, dim_channels!C:C, "Not Found")</f>
        <v>Direct</v>
      </c>
      <c r="L3593" t="str">
        <f>_xlfn.XLOOKUP(D3593, dim_channels!A:A, dim_channels!B:B, "Not Found")</f>
        <v>Direct Website</v>
      </c>
    </row>
    <row r="3594" spans="1:12" x14ac:dyDescent="0.2">
      <c r="A3594" s="2" t="s">
        <v>4030</v>
      </c>
      <c r="B3594" s="2" t="s">
        <v>153</v>
      </c>
      <c r="C3594" s="2" t="s">
        <v>781</v>
      </c>
      <c r="D3594" s="2" t="s">
        <v>33</v>
      </c>
      <c r="E3594" s="2" t="s">
        <v>34</v>
      </c>
      <c r="F3594" s="2">
        <v>7459.42</v>
      </c>
      <c r="G3594" s="2">
        <v>1118.9100000000001</v>
      </c>
      <c r="H3594" s="2">
        <v>6340.51</v>
      </c>
      <c r="I3594" s="2" t="s">
        <v>29</v>
      </c>
      <c r="J3594" s="4">
        <v>1.176470031590519</v>
      </c>
      <c r="K3594" t="str">
        <f>_xlfn.XLOOKUP(D3594, dim_channels!A:A, dim_channels!C:C, "Not Found")</f>
        <v>OTA</v>
      </c>
      <c r="L3594" t="str">
        <f>_xlfn.XLOOKUP(D3594, dim_channels!A:A, dim_channels!B:B, "Not Found")</f>
        <v>Booking.com</v>
      </c>
    </row>
    <row r="3595" spans="1:12" x14ac:dyDescent="0.2">
      <c r="A3595" s="3" t="s">
        <v>4031</v>
      </c>
      <c r="B3595" s="3" t="s">
        <v>138</v>
      </c>
      <c r="C3595" s="3" t="s">
        <v>73</v>
      </c>
      <c r="D3595" s="3" t="s">
        <v>27</v>
      </c>
      <c r="E3595" s="3" t="s">
        <v>60</v>
      </c>
      <c r="F3595" s="3">
        <v>8754.6200000000008</v>
      </c>
      <c r="G3595" s="3">
        <v>0</v>
      </c>
      <c r="H3595" s="3">
        <v>8754.6200000000008</v>
      </c>
      <c r="I3595" s="3" t="s">
        <v>29</v>
      </c>
      <c r="J3595" s="5">
        <v>1</v>
      </c>
      <c r="K3595" t="str">
        <f>_xlfn.XLOOKUP(D3595, dim_channels!A:A, dim_channels!C:C, "Not Found")</f>
        <v>OTA</v>
      </c>
      <c r="L3595" t="str">
        <f>_xlfn.XLOOKUP(D3595, dim_channels!A:A, dim_channels!B:B, "Not Found")</f>
        <v>Expedia</v>
      </c>
    </row>
    <row r="3596" spans="1:12" x14ac:dyDescent="0.2">
      <c r="A3596" s="2" t="s">
        <v>4032</v>
      </c>
      <c r="B3596" s="2" t="s">
        <v>573</v>
      </c>
      <c r="C3596" s="2" t="s">
        <v>202</v>
      </c>
      <c r="D3596" s="2" t="s">
        <v>52</v>
      </c>
      <c r="E3596" s="2" t="s">
        <v>60</v>
      </c>
      <c r="F3596" s="2">
        <v>9199.86</v>
      </c>
      <c r="G3596" s="2">
        <v>0</v>
      </c>
      <c r="H3596" s="2">
        <v>9199.86</v>
      </c>
      <c r="I3596" s="2" t="s">
        <v>29</v>
      </c>
      <c r="J3596" s="4">
        <v>1</v>
      </c>
      <c r="K3596" t="str">
        <f>_xlfn.XLOOKUP(D3596, dim_channels!A:A, dim_channels!C:C, "Not Found")</f>
        <v>OTA</v>
      </c>
      <c r="L3596" t="str">
        <f>_xlfn.XLOOKUP(D3596, dim_channels!A:A, dim_channels!B:B, "Not Found")</f>
        <v>Agoda</v>
      </c>
    </row>
    <row r="3597" spans="1:12" x14ac:dyDescent="0.2">
      <c r="A3597" s="3" t="s">
        <v>4033</v>
      </c>
      <c r="B3597" s="3" t="s">
        <v>232</v>
      </c>
      <c r="C3597" s="3" t="s">
        <v>262</v>
      </c>
      <c r="D3597" s="3" t="s">
        <v>206</v>
      </c>
      <c r="E3597" s="3" t="s">
        <v>207</v>
      </c>
      <c r="F3597" s="3">
        <v>8073.89</v>
      </c>
      <c r="G3597" s="3">
        <v>0</v>
      </c>
      <c r="H3597" s="3">
        <v>8073.89</v>
      </c>
      <c r="I3597" s="3" t="s">
        <v>29</v>
      </c>
      <c r="J3597" s="5">
        <v>1</v>
      </c>
      <c r="K3597" t="str">
        <f>_xlfn.XLOOKUP(D3597, dim_channels!A:A, dim_channels!C:C, "Not Found")</f>
        <v>Direct</v>
      </c>
      <c r="L3597" t="str">
        <f>_xlfn.XLOOKUP(D3597, dim_channels!A:A, dim_channels!B:B, "Not Found")</f>
        <v>Walk-in</v>
      </c>
    </row>
    <row r="3598" spans="1:12" x14ac:dyDescent="0.2">
      <c r="A3598" s="2" t="s">
        <v>4034</v>
      </c>
      <c r="B3598" s="2" t="s">
        <v>312</v>
      </c>
      <c r="C3598" s="2" t="s">
        <v>224</v>
      </c>
      <c r="D3598" s="2" t="s">
        <v>27</v>
      </c>
      <c r="E3598" s="2" t="s">
        <v>28</v>
      </c>
      <c r="F3598" s="2">
        <v>5694.29</v>
      </c>
      <c r="G3598" s="2">
        <v>1024.97</v>
      </c>
      <c r="H3598" s="2">
        <v>4669.32</v>
      </c>
      <c r="I3598" s="2" t="s">
        <v>29</v>
      </c>
      <c r="J3598" s="4">
        <v>1.219511620535753</v>
      </c>
      <c r="K3598" t="str">
        <f>_xlfn.XLOOKUP(D3598, dim_channels!A:A, dim_channels!C:C, "Not Found")</f>
        <v>OTA</v>
      </c>
      <c r="L3598" t="str">
        <f>_xlfn.XLOOKUP(D3598, dim_channels!A:A, dim_channels!B:B, "Not Found")</f>
        <v>Expedia</v>
      </c>
    </row>
    <row r="3599" spans="1:12" x14ac:dyDescent="0.2">
      <c r="A3599" s="3" t="s">
        <v>4035</v>
      </c>
      <c r="B3599" s="3" t="s">
        <v>501</v>
      </c>
      <c r="C3599" s="3" t="s">
        <v>343</v>
      </c>
      <c r="D3599" s="3" t="s">
        <v>33</v>
      </c>
      <c r="E3599" s="3" t="s">
        <v>28</v>
      </c>
      <c r="F3599" s="3">
        <v>2933.61</v>
      </c>
      <c r="G3599" s="3">
        <v>440.04</v>
      </c>
      <c r="H3599" s="3">
        <v>2493.5700000000002</v>
      </c>
      <c r="I3599" s="3" t="s">
        <v>56</v>
      </c>
      <c r="J3599" s="5">
        <v>1.1764698805327301</v>
      </c>
      <c r="K3599" t="str">
        <f>_xlfn.XLOOKUP(D3599, dim_channels!A:A, dim_channels!C:C, "Not Found")</f>
        <v>OTA</v>
      </c>
      <c r="L3599" t="str">
        <f>_xlfn.XLOOKUP(D3599, dim_channels!A:A, dim_channels!B:B, "Not Found")</f>
        <v>Booking.com</v>
      </c>
    </row>
    <row r="3600" spans="1:12" x14ac:dyDescent="0.2">
      <c r="A3600" s="2" t="s">
        <v>4036</v>
      </c>
      <c r="B3600" s="2" t="s">
        <v>285</v>
      </c>
      <c r="C3600" s="2" t="s">
        <v>184</v>
      </c>
      <c r="D3600" s="2" t="s">
        <v>27</v>
      </c>
      <c r="E3600" s="2" t="s">
        <v>28</v>
      </c>
      <c r="F3600" s="2">
        <v>4605.7700000000004</v>
      </c>
      <c r="G3600" s="2">
        <v>829.04</v>
      </c>
      <c r="H3600" s="2">
        <v>3776.73</v>
      </c>
      <c r="I3600" s="2" t="s">
        <v>29</v>
      </c>
      <c r="J3600" s="4">
        <v>1.2195126471842039</v>
      </c>
      <c r="K3600" t="str">
        <f>_xlfn.XLOOKUP(D3600, dim_channels!A:A, dim_channels!C:C, "Not Found")</f>
        <v>OTA</v>
      </c>
      <c r="L3600" t="str">
        <f>_xlfn.XLOOKUP(D3600, dim_channels!A:A, dim_channels!B:B, "Not Found")</f>
        <v>Expedia</v>
      </c>
    </row>
    <row r="3601" spans="1:12" x14ac:dyDescent="0.2">
      <c r="A3601" s="3" t="s">
        <v>4037</v>
      </c>
      <c r="B3601" s="3" t="s">
        <v>566</v>
      </c>
      <c r="C3601" s="3" t="s">
        <v>380</v>
      </c>
      <c r="D3601" s="3" t="s">
        <v>206</v>
      </c>
      <c r="E3601" s="3" t="s">
        <v>207</v>
      </c>
      <c r="F3601" s="3">
        <v>3544.73</v>
      </c>
      <c r="G3601" s="3">
        <v>0</v>
      </c>
      <c r="H3601" s="3">
        <v>3544.73</v>
      </c>
      <c r="I3601" s="3" t="s">
        <v>29</v>
      </c>
      <c r="J3601" s="5">
        <v>1</v>
      </c>
      <c r="K3601" t="str">
        <f>_xlfn.XLOOKUP(D3601, dim_channels!A:A, dim_channels!C:C, "Not Found")</f>
        <v>Direct</v>
      </c>
      <c r="L3601" t="str">
        <f>_xlfn.XLOOKUP(D3601, dim_channels!A:A, dim_channels!B:B, "Not Found")</f>
        <v>Walk-in</v>
      </c>
    </row>
    <row r="3602" spans="1:12" x14ac:dyDescent="0.2">
      <c r="A3602" s="2" t="s">
        <v>4038</v>
      </c>
      <c r="B3602" s="2" t="s">
        <v>346</v>
      </c>
      <c r="C3602" s="2" t="s">
        <v>94</v>
      </c>
      <c r="D3602" s="2" t="s">
        <v>52</v>
      </c>
      <c r="E3602" s="2" t="s">
        <v>34</v>
      </c>
      <c r="F3602" s="2">
        <v>5467.29</v>
      </c>
      <c r="G3602" s="2">
        <v>656.07</v>
      </c>
      <c r="H3602" s="2">
        <v>4811.22</v>
      </c>
      <c r="I3602" s="2" t="s">
        <v>56</v>
      </c>
      <c r="J3602" s="4">
        <v>1.136362502650055</v>
      </c>
      <c r="K3602" t="str">
        <f>_xlfn.XLOOKUP(D3602, dim_channels!A:A, dim_channels!C:C, "Not Found")</f>
        <v>OTA</v>
      </c>
      <c r="L3602" t="str">
        <f>_xlfn.XLOOKUP(D3602, dim_channels!A:A, dim_channels!B:B, "Not Found")</f>
        <v>Agoda</v>
      </c>
    </row>
    <row r="3603" spans="1:12" x14ac:dyDescent="0.2">
      <c r="A3603" s="3" t="s">
        <v>4039</v>
      </c>
      <c r="B3603" s="3" t="s">
        <v>996</v>
      </c>
      <c r="C3603" s="3" t="s">
        <v>669</v>
      </c>
      <c r="D3603" s="3" t="s">
        <v>114</v>
      </c>
      <c r="E3603" s="3" t="s">
        <v>115</v>
      </c>
      <c r="F3603" s="3">
        <v>6072.71</v>
      </c>
      <c r="G3603" s="3">
        <v>607.27</v>
      </c>
      <c r="H3603" s="3">
        <v>5465.44</v>
      </c>
      <c r="I3603" s="3" t="s">
        <v>29</v>
      </c>
      <c r="J3603" s="5">
        <v>1.1111109078134609</v>
      </c>
      <c r="K3603" t="str">
        <f>_xlfn.XLOOKUP(D3603, dim_channels!A:A, dim_channels!C:C, "Not Found")</f>
        <v>Offline</v>
      </c>
      <c r="L3603" t="str">
        <f>_xlfn.XLOOKUP(D3603, dim_channels!A:A, dim_channels!B:B, "Not Found")</f>
        <v>Travel Agency</v>
      </c>
    </row>
    <row r="3604" spans="1:12" x14ac:dyDescent="0.2">
      <c r="A3604" s="2" t="s">
        <v>4040</v>
      </c>
      <c r="B3604" s="2" t="s">
        <v>212</v>
      </c>
      <c r="C3604" s="2" t="s">
        <v>222</v>
      </c>
      <c r="D3604" s="2" t="s">
        <v>64</v>
      </c>
      <c r="E3604" s="2" t="s">
        <v>28</v>
      </c>
      <c r="F3604" s="2">
        <v>2598.29</v>
      </c>
      <c r="G3604" s="2">
        <v>0</v>
      </c>
      <c r="H3604" s="2">
        <v>2598.29</v>
      </c>
      <c r="I3604" s="2" t="s">
        <v>29</v>
      </c>
      <c r="J3604" s="4">
        <v>1</v>
      </c>
      <c r="K3604" t="str">
        <f>_xlfn.XLOOKUP(D3604, dim_channels!A:A, dim_channels!C:C, "Not Found")</f>
        <v>Direct</v>
      </c>
      <c r="L3604" t="str">
        <f>_xlfn.XLOOKUP(D3604, dim_channels!A:A, dim_channels!B:B, "Not Found")</f>
        <v>Direct Website</v>
      </c>
    </row>
    <row r="3605" spans="1:12" x14ac:dyDescent="0.2">
      <c r="A3605" s="3" t="s">
        <v>4041</v>
      </c>
      <c r="B3605" s="3" t="s">
        <v>891</v>
      </c>
      <c r="C3605" s="3" t="s">
        <v>151</v>
      </c>
      <c r="D3605" s="3" t="s">
        <v>52</v>
      </c>
      <c r="E3605" s="3" t="s">
        <v>34</v>
      </c>
      <c r="F3605" s="3">
        <v>11044.4</v>
      </c>
      <c r="G3605" s="3">
        <v>1325.33</v>
      </c>
      <c r="H3605" s="3">
        <v>9719.07</v>
      </c>
      <c r="I3605" s="3" t="s">
        <v>29</v>
      </c>
      <c r="J3605" s="5">
        <v>1.136363870205688</v>
      </c>
      <c r="K3605" t="str">
        <f>_xlfn.XLOOKUP(D3605, dim_channels!A:A, dim_channels!C:C, "Not Found")</f>
        <v>OTA</v>
      </c>
      <c r="L3605" t="str">
        <f>_xlfn.XLOOKUP(D3605, dim_channels!A:A, dim_channels!B:B, "Not Found")</f>
        <v>Agoda</v>
      </c>
    </row>
    <row r="3606" spans="1:12" x14ac:dyDescent="0.2">
      <c r="A3606" s="2" t="s">
        <v>4042</v>
      </c>
      <c r="B3606" s="2" t="s">
        <v>396</v>
      </c>
      <c r="C3606" s="2" t="s">
        <v>661</v>
      </c>
      <c r="D3606" s="2" t="s">
        <v>27</v>
      </c>
      <c r="E3606" s="2" t="s">
        <v>34</v>
      </c>
      <c r="F3606" s="2">
        <v>2726.47</v>
      </c>
      <c r="G3606" s="2">
        <v>490.76</v>
      </c>
      <c r="H3606" s="2">
        <v>2235.71</v>
      </c>
      <c r="I3606" s="2" t="s">
        <v>41</v>
      </c>
      <c r="J3606" s="4">
        <v>1.219509685961059</v>
      </c>
      <c r="K3606" t="str">
        <f>_xlfn.XLOOKUP(D3606, dim_channels!A:A, dim_channels!C:C, "Not Found")</f>
        <v>OTA</v>
      </c>
      <c r="L3606" t="str">
        <f>_xlfn.XLOOKUP(D3606, dim_channels!A:A, dim_channels!B:B, "Not Found")</f>
        <v>Expedia</v>
      </c>
    </row>
    <row r="3607" spans="1:12" x14ac:dyDescent="0.2">
      <c r="A3607" s="3" t="s">
        <v>4043</v>
      </c>
      <c r="B3607" s="3" t="s">
        <v>1275</v>
      </c>
      <c r="C3607" s="3" t="s">
        <v>822</v>
      </c>
      <c r="D3607" s="3" t="s">
        <v>169</v>
      </c>
      <c r="E3607" s="3" t="s">
        <v>46</v>
      </c>
      <c r="F3607" s="3">
        <v>5671.75</v>
      </c>
      <c r="G3607" s="3">
        <v>1134.3499999999999</v>
      </c>
      <c r="H3607" s="3">
        <v>4537.3999999999996</v>
      </c>
      <c r="I3607" s="3" t="s">
        <v>29</v>
      </c>
      <c r="J3607" s="5">
        <v>1.25</v>
      </c>
      <c r="K3607" t="str">
        <f>_xlfn.XLOOKUP(D3607, dim_channels!A:A, dim_channels!C:C, "Not Found")</f>
        <v>GDS</v>
      </c>
      <c r="L3607" t="str">
        <f>_xlfn.XLOOKUP(D3607, dim_channels!A:A, dim_channels!B:B, "Not Found")</f>
        <v>GDS (Amadeus)</v>
      </c>
    </row>
    <row r="3608" spans="1:12" x14ac:dyDescent="0.2">
      <c r="A3608" s="2" t="s">
        <v>4044</v>
      </c>
      <c r="B3608" s="2" t="s">
        <v>58</v>
      </c>
      <c r="C3608" s="2" t="s">
        <v>121</v>
      </c>
      <c r="D3608" s="2" t="s">
        <v>33</v>
      </c>
      <c r="E3608" s="2" t="s">
        <v>60</v>
      </c>
      <c r="F3608" s="2">
        <v>5883.08</v>
      </c>
      <c r="G3608" s="2">
        <v>0</v>
      </c>
      <c r="H3608" s="2">
        <v>5883.08</v>
      </c>
      <c r="I3608" s="2" t="s">
        <v>29</v>
      </c>
      <c r="J3608" s="4">
        <v>1</v>
      </c>
      <c r="K3608" t="str">
        <f>_xlfn.XLOOKUP(D3608, dim_channels!A:A, dim_channels!C:C, "Not Found")</f>
        <v>OTA</v>
      </c>
      <c r="L3608" t="str">
        <f>_xlfn.XLOOKUP(D3608, dim_channels!A:A, dim_channels!B:B, "Not Found")</f>
        <v>Booking.com</v>
      </c>
    </row>
    <row r="3609" spans="1:12" x14ac:dyDescent="0.2">
      <c r="A3609" s="3" t="s">
        <v>4045</v>
      </c>
      <c r="B3609" s="3" t="s">
        <v>62</v>
      </c>
      <c r="C3609" s="3" t="s">
        <v>121</v>
      </c>
      <c r="D3609" s="3" t="s">
        <v>27</v>
      </c>
      <c r="E3609" s="3" t="s">
        <v>34</v>
      </c>
      <c r="F3609" s="3">
        <v>9914.59</v>
      </c>
      <c r="G3609" s="3">
        <v>1784.63</v>
      </c>
      <c r="H3609" s="3">
        <v>8129.96</v>
      </c>
      <c r="I3609" s="3" t="s">
        <v>41</v>
      </c>
      <c r="J3609" s="5">
        <v>1.219512765130456</v>
      </c>
      <c r="K3609" t="str">
        <f>_xlfn.XLOOKUP(D3609, dim_channels!A:A, dim_channels!C:C, "Not Found")</f>
        <v>OTA</v>
      </c>
      <c r="L3609" t="str">
        <f>_xlfn.XLOOKUP(D3609, dim_channels!A:A, dim_channels!B:B, "Not Found")</f>
        <v>Expedia</v>
      </c>
    </row>
    <row r="3610" spans="1:12" x14ac:dyDescent="0.2">
      <c r="A3610" s="2" t="s">
        <v>4046</v>
      </c>
      <c r="B3610" s="2" t="s">
        <v>958</v>
      </c>
      <c r="C3610" s="2" t="s">
        <v>649</v>
      </c>
      <c r="D3610" s="2" t="s">
        <v>206</v>
      </c>
      <c r="E3610" s="2" t="s">
        <v>207</v>
      </c>
      <c r="F3610" s="2">
        <v>11546</v>
      </c>
      <c r="G3610" s="2">
        <v>0</v>
      </c>
      <c r="H3610" s="2">
        <v>11546</v>
      </c>
      <c r="I3610" s="2" t="s">
        <v>29</v>
      </c>
      <c r="J3610" s="4">
        <v>1</v>
      </c>
      <c r="K3610" t="str">
        <f>_xlfn.XLOOKUP(D3610, dim_channels!A:A, dim_channels!C:C, "Not Found")</f>
        <v>Direct</v>
      </c>
      <c r="L3610" t="str">
        <f>_xlfn.XLOOKUP(D3610, dim_channels!A:A, dim_channels!B:B, "Not Found")</f>
        <v>Walk-in</v>
      </c>
    </row>
    <row r="3611" spans="1:12" x14ac:dyDescent="0.2">
      <c r="A3611" s="3" t="s">
        <v>4047</v>
      </c>
      <c r="B3611" s="3" t="s">
        <v>425</v>
      </c>
      <c r="C3611" s="3" t="s">
        <v>426</v>
      </c>
      <c r="D3611" s="3" t="s">
        <v>114</v>
      </c>
      <c r="E3611" s="3" t="s">
        <v>46</v>
      </c>
      <c r="F3611" s="3">
        <v>12270.48</v>
      </c>
      <c r="G3611" s="3">
        <v>1227.05</v>
      </c>
      <c r="H3611" s="3">
        <v>11043.43</v>
      </c>
      <c r="I3611" s="3" t="s">
        <v>29</v>
      </c>
      <c r="J3611" s="5">
        <v>1.111111312336837</v>
      </c>
      <c r="K3611" t="str">
        <f>_xlfn.XLOOKUP(D3611, dim_channels!A:A, dim_channels!C:C, "Not Found")</f>
        <v>Offline</v>
      </c>
      <c r="L3611" t="str">
        <f>_xlfn.XLOOKUP(D3611, dim_channels!A:A, dim_channels!B:B, "Not Found")</f>
        <v>Travel Agency</v>
      </c>
    </row>
    <row r="3612" spans="1:12" x14ac:dyDescent="0.2">
      <c r="A3612" s="2" t="s">
        <v>4048</v>
      </c>
      <c r="B3612" s="2" t="s">
        <v>497</v>
      </c>
      <c r="C3612" s="2" t="s">
        <v>807</v>
      </c>
      <c r="D3612" s="2" t="s">
        <v>52</v>
      </c>
      <c r="E3612" s="2" t="s">
        <v>34</v>
      </c>
      <c r="F3612" s="2">
        <v>8809.1299999999992</v>
      </c>
      <c r="G3612" s="2">
        <v>1057.0999999999999</v>
      </c>
      <c r="H3612" s="2">
        <v>7752.03</v>
      </c>
      <c r="I3612" s="2" t="s">
        <v>56</v>
      </c>
      <c r="J3612" s="4">
        <v>1.13636428135598</v>
      </c>
      <c r="K3612" t="str">
        <f>_xlfn.XLOOKUP(D3612, dim_channels!A:A, dim_channels!C:C, "Not Found")</f>
        <v>OTA</v>
      </c>
      <c r="L3612" t="str">
        <f>_xlfn.XLOOKUP(D3612, dim_channels!A:A, dim_channels!B:B, "Not Found")</f>
        <v>Agoda</v>
      </c>
    </row>
    <row r="3613" spans="1:12" x14ac:dyDescent="0.2">
      <c r="A3613" s="3" t="s">
        <v>4049</v>
      </c>
      <c r="B3613" s="3" t="s">
        <v>401</v>
      </c>
      <c r="C3613" s="3" t="s">
        <v>63</v>
      </c>
      <c r="D3613" s="3" t="s">
        <v>27</v>
      </c>
      <c r="E3613" s="3" t="s">
        <v>28</v>
      </c>
      <c r="F3613" s="3">
        <v>5937.92</v>
      </c>
      <c r="G3613" s="3">
        <v>1068.83</v>
      </c>
      <c r="H3613" s="3">
        <v>4869.09</v>
      </c>
      <c r="I3613" s="3" t="s">
        <v>56</v>
      </c>
      <c r="J3613" s="5">
        <v>1.2195132971458731</v>
      </c>
      <c r="K3613" t="str">
        <f>_xlfn.XLOOKUP(D3613, dim_channels!A:A, dim_channels!C:C, "Not Found")</f>
        <v>OTA</v>
      </c>
      <c r="L3613" t="str">
        <f>_xlfn.XLOOKUP(D3613, dim_channels!A:A, dim_channels!B:B, "Not Found")</f>
        <v>Expedia</v>
      </c>
    </row>
    <row r="3614" spans="1:12" x14ac:dyDescent="0.2">
      <c r="A3614" s="2" t="s">
        <v>4050</v>
      </c>
      <c r="B3614" s="2" t="s">
        <v>103</v>
      </c>
      <c r="C3614" s="2" t="s">
        <v>198</v>
      </c>
      <c r="D3614" s="2" t="s">
        <v>33</v>
      </c>
      <c r="E3614" s="2" t="s">
        <v>28</v>
      </c>
      <c r="F3614" s="2">
        <v>5288.29</v>
      </c>
      <c r="G3614" s="2">
        <v>793.24</v>
      </c>
      <c r="H3614" s="2">
        <v>4495.05</v>
      </c>
      <c r="I3614" s="2" t="s">
        <v>41</v>
      </c>
      <c r="J3614" s="4">
        <v>1.1764696721949699</v>
      </c>
      <c r="K3614" t="str">
        <f>_xlfn.XLOOKUP(D3614, dim_channels!A:A, dim_channels!C:C, "Not Found")</f>
        <v>OTA</v>
      </c>
      <c r="L3614" t="str">
        <f>_xlfn.XLOOKUP(D3614, dim_channels!A:A, dim_channels!B:B, "Not Found")</f>
        <v>Booking.com</v>
      </c>
    </row>
    <row r="3615" spans="1:12" x14ac:dyDescent="0.2">
      <c r="A3615" s="3" t="s">
        <v>4051</v>
      </c>
      <c r="B3615" s="3" t="s">
        <v>498</v>
      </c>
      <c r="C3615" s="3" t="s">
        <v>705</v>
      </c>
      <c r="D3615" s="3" t="s">
        <v>27</v>
      </c>
      <c r="E3615" s="3" t="s">
        <v>34</v>
      </c>
      <c r="F3615" s="3">
        <v>18232.57</v>
      </c>
      <c r="G3615" s="3">
        <v>3281.86</v>
      </c>
      <c r="H3615" s="3">
        <v>14950.71</v>
      </c>
      <c r="I3615" s="3" t="s">
        <v>29</v>
      </c>
      <c r="J3615" s="5">
        <v>1.2195119830429459</v>
      </c>
      <c r="K3615" t="str">
        <f>_xlfn.XLOOKUP(D3615, dim_channels!A:A, dim_channels!C:C, "Not Found")</f>
        <v>OTA</v>
      </c>
      <c r="L3615" t="str">
        <f>_xlfn.XLOOKUP(D3615, dim_channels!A:A, dim_channels!B:B, "Not Found")</f>
        <v>Expedia</v>
      </c>
    </row>
    <row r="3616" spans="1:12" x14ac:dyDescent="0.2">
      <c r="A3616" s="2" t="s">
        <v>4052</v>
      </c>
      <c r="B3616" s="2" t="s">
        <v>560</v>
      </c>
      <c r="C3616" s="2" t="s">
        <v>130</v>
      </c>
      <c r="D3616" s="2" t="s">
        <v>169</v>
      </c>
      <c r="E3616" s="2" t="s">
        <v>46</v>
      </c>
      <c r="F3616" s="2">
        <v>3959.56</v>
      </c>
      <c r="G3616" s="2">
        <v>791.91</v>
      </c>
      <c r="H3616" s="2">
        <v>3167.65</v>
      </c>
      <c r="I3616" s="2" t="s">
        <v>29</v>
      </c>
      <c r="J3616" s="4">
        <v>1.249999210771392</v>
      </c>
      <c r="K3616" t="str">
        <f>_xlfn.XLOOKUP(D3616, dim_channels!A:A, dim_channels!C:C, "Not Found")</f>
        <v>GDS</v>
      </c>
      <c r="L3616" t="str">
        <f>_xlfn.XLOOKUP(D3616, dim_channels!A:A, dim_channels!B:B, "Not Found")</f>
        <v>GDS (Amadeus)</v>
      </c>
    </row>
    <row r="3617" spans="1:12" x14ac:dyDescent="0.2">
      <c r="A3617" s="3" t="s">
        <v>4053</v>
      </c>
      <c r="B3617" s="3" t="s">
        <v>705</v>
      </c>
      <c r="C3617" s="3" t="s">
        <v>525</v>
      </c>
      <c r="D3617" s="3" t="s">
        <v>27</v>
      </c>
      <c r="E3617" s="3" t="s">
        <v>34</v>
      </c>
      <c r="F3617" s="3">
        <v>5707.6</v>
      </c>
      <c r="G3617" s="3">
        <v>1027.3699999999999</v>
      </c>
      <c r="H3617" s="3">
        <v>4680.2299999999996</v>
      </c>
      <c r="I3617" s="3" t="s">
        <v>29</v>
      </c>
      <c r="J3617" s="5">
        <v>1.219512716255398</v>
      </c>
      <c r="K3617" t="str">
        <f>_xlfn.XLOOKUP(D3617, dim_channels!A:A, dim_channels!C:C, "Not Found")</f>
        <v>OTA</v>
      </c>
      <c r="L3617" t="str">
        <f>_xlfn.XLOOKUP(D3617, dim_channels!A:A, dim_channels!B:B, "Not Found")</f>
        <v>Expedia</v>
      </c>
    </row>
    <row r="3618" spans="1:12" x14ac:dyDescent="0.2">
      <c r="A3618" s="2" t="s">
        <v>4054</v>
      </c>
      <c r="B3618" s="2" t="s">
        <v>193</v>
      </c>
      <c r="C3618" s="2" t="s">
        <v>1075</v>
      </c>
      <c r="D3618" s="2" t="s">
        <v>64</v>
      </c>
      <c r="E3618" s="2" t="s">
        <v>115</v>
      </c>
      <c r="F3618" s="2">
        <v>3906.61</v>
      </c>
      <c r="G3618" s="2">
        <v>0</v>
      </c>
      <c r="H3618" s="2">
        <v>3906.61</v>
      </c>
      <c r="I3618" s="2" t="s">
        <v>29</v>
      </c>
      <c r="J3618" s="4">
        <v>1</v>
      </c>
      <c r="K3618" t="str">
        <f>_xlfn.XLOOKUP(D3618, dim_channels!A:A, dim_channels!C:C, "Not Found")</f>
        <v>Direct</v>
      </c>
      <c r="L3618" t="str">
        <f>_xlfn.XLOOKUP(D3618, dim_channels!A:A, dim_channels!B:B, "Not Found")</f>
        <v>Direct Website</v>
      </c>
    </row>
    <row r="3619" spans="1:12" x14ac:dyDescent="0.2">
      <c r="A3619" s="3" t="s">
        <v>4055</v>
      </c>
      <c r="B3619" s="3" t="s">
        <v>817</v>
      </c>
      <c r="C3619" s="3" t="s">
        <v>634</v>
      </c>
      <c r="D3619" s="3" t="s">
        <v>114</v>
      </c>
      <c r="E3619" s="3" t="s">
        <v>115</v>
      </c>
      <c r="F3619" s="3">
        <v>9821.81</v>
      </c>
      <c r="G3619" s="3">
        <v>982.18</v>
      </c>
      <c r="H3619" s="3">
        <v>8839.6299999999992</v>
      </c>
      <c r="I3619" s="3" t="s">
        <v>29</v>
      </c>
      <c r="J3619" s="5">
        <v>1.111110985414548</v>
      </c>
      <c r="K3619" t="str">
        <f>_xlfn.XLOOKUP(D3619, dim_channels!A:A, dim_channels!C:C, "Not Found")</f>
        <v>Offline</v>
      </c>
      <c r="L3619" t="str">
        <f>_xlfn.XLOOKUP(D3619, dim_channels!A:A, dim_channels!B:B, "Not Found")</f>
        <v>Travel Agency</v>
      </c>
    </row>
    <row r="3620" spans="1:12" x14ac:dyDescent="0.2">
      <c r="A3620" s="2" t="s">
        <v>4056</v>
      </c>
      <c r="B3620" s="2" t="s">
        <v>566</v>
      </c>
      <c r="C3620" s="2" t="s">
        <v>451</v>
      </c>
      <c r="D3620" s="2" t="s">
        <v>52</v>
      </c>
      <c r="E3620" s="2" t="s">
        <v>60</v>
      </c>
      <c r="F3620" s="2">
        <v>9683.0400000000009</v>
      </c>
      <c r="G3620" s="2">
        <v>0</v>
      </c>
      <c r="H3620" s="2">
        <v>9683.0400000000009</v>
      </c>
      <c r="I3620" s="2" t="s">
        <v>29</v>
      </c>
      <c r="J3620" s="4">
        <v>1</v>
      </c>
      <c r="K3620" t="str">
        <f>_xlfn.XLOOKUP(D3620, dim_channels!A:A, dim_channels!C:C, "Not Found")</f>
        <v>OTA</v>
      </c>
      <c r="L3620" t="str">
        <f>_xlfn.XLOOKUP(D3620, dim_channels!A:A, dim_channels!B:B, "Not Found")</f>
        <v>Agoda</v>
      </c>
    </row>
    <row r="3621" spans="1:12" x14ac:dyDescent="0.2">
      <c r="A3621" s="3" t="s">
        <v>4057</v>
      </c>
      <c r="B3621" s="3" t="s">
        <v>463</v>
      </c>
      <c r="C3621" s="3" t="s">
        <v>401</v>
      </c>
      <c r="D3621" s="3" t="s">
        <v>27</v>
      </c>
      <c r="E3621" s="3" t="s">
        <v>34</v>
      </c>
      <c r="F3621" s="3">
        <v>16569.060000000001</v>
      </c>
      <c r="G3621" s="3">
        <v>2982.43</v>
      </c>
      <c r="H3621" s="3">
        <v>13586.63</v>
      </c>
      <c r="I3621" s="3" t="s">
        <v>56</v>
      </c>
      <c r="J3621" s="5">
        <v>1.2195121233153481</v>
      </c>
      <c r="K3621" t="str">
        <f>_xlfn.XLOOKUP(D3621, dim_channels!A:A, dim_channels!C:C, "Not Found")</f>
        <v>OTA</v>
      </c>
      <c r="L3621" t="str">
        <f>_xlfn.XLOOKUP(D3621, dim_channels!A:A, dim_channels!B:B, "Not Found")</f>
        <v>Expedia</v>
      </c>
    </row>
    <row r="3622" spans="1:12" x14ac:dyDescent="0.2">
      <c r="A3622" s="2" t="s">
        <v>4058</v>
      </c>
      <c r="B3622" s="2" t="s">
        <v>1272</v>
      </c>
      <c r="C3622" s="2" t="s">
        <v>294</v>
      </c>
      <c r="D3622" s="2" t="s">
        <v>33</v>
      </c>
      <c r="E3622" s="2" t="s">
        <v>60</v>
      </c>
      <c r="F3622" s="2">
        <v>3267.53</v>
      </c>
      <c r="G3622" s="2">
        <v>0</v>
      </c>
      <c r="H3622" s="2">
        <v>3267.53</v>
      </c>
      <c r="I3622" s="2" t="s">
        <v>41</v>
      </c>
      <c r="J3622" s="4">
        <v>1</v>
      </c>
      <c r="K3622" t="str">
        <f>_xlfn.XLOOKUP(D3622, dim_channels!A:A, dim_channels!C:C, "Not Found")</f>
        <v>OTA</v>
      </c>
      <c r="L3622" t="str">
        <f>_xlfn.XLOOKUP(D3622, dim_channels!A:A, dim_channels!B:B, "Not Found")</f>
        <v>Booking.com</v>
      </c>
    </row>
    <row r="3623" spans="1:12" x14ac:dyDescent="0.2">
      <c r="A3623" s="3" t="s">
        <v>4059</v>
      </c>
      <c r="B3623" s="3" t="s">
        <v>215</v>
      </c>
      <c r="C3623" s="3" t="s">
        <v>400</v>
      </c>
      <c r="D3623" s="3" t="s">
        <v>45</v>
      </c>
      <c r="E3623" s="3" t="s">
        <v>46</v>
      </c>
      <c r="F3623" s="3">
        <v>13156.16</v>
      </c>
      <c r="G3623" s="3">
        <v>657.81</v>
      </c>
      <c r="H3623" s="3">
        <v>12498.35</v>
      </c>
      <c r="I3623" s="3" t="s">
        <v>41</v>
      </c>
      <c r="J3623" s="5">
        <v>1.052631747390655</v>
      </c>
      <c r="K3623" t="str">
        <f>_xlfn.XLOOKUP(D3623, dim_channels!A:A, dim_channels!C:C, "Not Found")</f>
        <v>Corporate</v>
      </c>
      <c r="L3623" t="str">
        <f>_xlfn.XLOOKUP(D3623, dim_channels!A:A, dim_channels!B:B, "Not Found")</f>
        <v>Corporate Direct</v>
      </c>
    </row>
    <row r="3624" spans="1:12" x14ac:dyDescent="0.2">
      <c r="A3624" s="2" t="s">
        <v>4060</v>
      </c>
      <c r="B3624" s="2" t="s">
        <v>276</v>
      </c>
      <c r="C3624" s="2" t="s">
        <v>1278</v>
      </c>
      <c r="D3624" s="2" t="s">
        <v>52</v>
      </c>
      <c r="E3624" s="2" t="s">
        <v>60</v>
      </c>
      <c r="F3624" s="2">
        <v>3035.79</v>
      </c>
      <c r="G3624" s="2">
        <v>0</v>
      </c>
      <c r="H3624" s="2">
        <v>3035.79</v>
      </c>
      <c r="I3624" s="2" t="s">
        <v>41</v>
      </c>
      <c r="J3624" s="4">
        <v>1</v>
      </c>
      <c r="K3624" t="str">
        <f>_xlfn.XLOOKUP(D3624, dim_channels!A:A, dim_channels!C:C, "Not Found")</f>
        <v>OTA</v>
      </c>
      <c r="L3624" t="str">
        <f>_xlfn.XLOOKUP(D3624, dim_channels!A:A, dim_channels!B:B, "Not Found")</f>
        <v>Agoda</v>
      </c>
    </row>
    <row r="3625" spans="1:12" x14ac:dyDescent="0.2">
      <c r="A3625" s="3" t="s">
        <v>4061</v>
      </c>
      <c r="B3625" s="3" t="s">
        <v>147</v>
      </c>
      <c r="C3625" s="3" t="s">
        <v>783</v>
      </c>
      <c r="D3625" s="3" t="s">
        <v>33</v>
      </c>
      <c r="E3625" s="3" t="s">
        <v>34</v>
      </c>
      <c r="F3625" s="3">
        <v>2949.51</v>
      </c>
      <c r="G3625" s="3">
        <v>442.43</v>
      </c>
      <c r="H3625" s="3">
        <v>2507.08</v>
      </c>
      <c r="I3625" s="3" t="s">
        <v>29</v>
      </c>
      <c r="J3625" s="5">
        <v>1.1764722306428199</v>
      </c>
      <c r="K3625" t="str">
        <f>_xlfn.XLOOKUP(D3625, dim_channels!A:A, dim_channels!C:C, "Not Found")</f>
        <v>OTA</v>
      </c>
      <c r="L3625" t="str">
        <f>_xlfn.XLOOKUP(D3625, dim_channels!A:A, dim_channels!B:B, "Not Found")</f>
        <v>Booking.com</v>
      </c>
    </row>
    <row r="3626" spans="1:12" x14ac:dyDescent="0.2">
      <c r="A3626" s="2" t="s">
        <v>4062</v>
      </c>
      <c r="B3626" s="2" t="s">
        <v>1014</v>
      </c>
      <c r="C3626" s="2" t="s">
        <v>40</v>
      </c>
      <c r="D3626" s="2" t="s">
        <v>33</v>
      </c>
      <c r="E3626" s="2" t="s">
        <v>60</v>
      </c>
      <c r="F3626" s="2">
        <v>8733.51</v>
      </c>
      <c r="G3626" s="2">
        <v>0</v>
      </c>
      <c r="H3626" s="2">
        <v>8733.51</v>
      </c>
      <c r="I3626" s="2" t="s">
        <v>41</v>
      </c>
      <c r="J3626" s="4">
        <v>1</v>
      </c>
      <c r="K3626" t="str">
        <f>_xlfn.XLOOKUP(D3626, dim_channels!A:A, dim_channels!C:C, "Not Found")</f>
        <v>OTA</v>
      </c>
      <c r="L3626" t="str">
        <f>_xlfn.XLOOKUP(D3626, dim_channels!A:A, dim_channels!B:B, "Not Found")</f>
        <v>Booking.com</v>
      </c>
    </row>
    <row r="3627" spans="1:12" x14ac:dyDescent="0.2">
      <c r="A3627" s="3" t="s">
        <v>4063</v>
      </c>
      <c r="B3627" s="3" t="s">
        <v>468</v>
      </c>
      <c r="C3627" s="3" t="s">
        <v>278</v>
      </c>
      <c r="D3627" s="3" t="s">
        <v>169</v>
      </c>
      <c r="E3627" s="3" t="s">
        <v>34</v>
      </c>
      <c r="F3627" s="3">
        <v>3378.91</v>
      </c>
      <c r="G3627" s="3">
        <v>675.78</v>
      </c>
      <c r="H3627" s="3">
        <v>2703.13</v>
      </c>
      <c r="I3627" s="3" t="s">
        <v>29</v>
      </c>
      <c r="J3627" s="5">
        <v>1.2499990751462191</v>
      </c>
      <c r="K3627" t="str">
        <f>_xlfn.XLOOKUP(D3627, dim_channels!A:A, dim_channels!C:C, "Not Found")</f>
        <v>GDS</v>
      </c>
      <c r="L3627" t="str">
        <f>_xlfn.XLOOKUP(D3627, dim_channels!A:A, dim_channels!B:B, "Not Found")</f>
        <v>GDS (Amadeus)</v>
      </c>
    </row>
    <row r="3628" spans="1:12" x14ac:dyDescent="0.2">
      <c r="A3628" s="2" t="s">
        <v>4064</v>
      </c>
      <c r="B3628" s="2" t="s">
        <v>468</v>
      </c>
      <c r="C3628" s="2" t="s">
        <v>705</v>
      </c>
      <c r="D3628" s="2" t="s">
        <v>114</v>
      </c>
      <c r="E3628" s="2" t="s">
        <v>115</v>
      </c>
      <c r="F3628" s="2">
        <v>12448.06</v>
      </c>
      <c r="G3628" s="2">
        <v>1244.81</v>
      </c>
      <c r="H3628" s="2">
        <v>11203.25</v>
      </c>
      <c r="I3628" s="2" t="s">
        <v>29</v>
      </c>
      <c r="J3628" s="4">
        <v>1.1111115078213909</v>
      </c>
      <c r="K3628" t="str">
        <f>_xlfn.XLOOKUP(D3628, dim_channels!A:A, dim_channels!C:C, "Not Found")</f>
        <v>Offline</v>
      </c>
      <c r="L3628" t="str">
        <f>_xlfn.XLOOKUP(D3628, dim_channels!A:A, dim_channels!B:B, "Not Found")</f>
        <v>Travel Agency</v>
      </c>
    </row>
    <row r="3629" spans="1:12" x14ac:dyDescent="0.2">
      <c r="A3629" s="3" t="s">
        <v>4065</v>
      </c>
      <c r="B3629" s="3" t="s">
        <v>405</v>
      </c>
      <c r="C3629" s="3" t="s">
        <v>371</v>
      </c>
      <c r="D3629" s="3" t="s">
        <v>114</v>
      </c>
      <c r="E3629" s="3" t="s">
        <v>46</v>
      </c>
      <c r="F3629" s="3">
        <v>15036.36</v>
      </c>
      <c r="G3629" s="3">
        <v>1503.64</v>
      </c>
      <c r="H3629" s="3">
        <v>13532.72</v>
      </c>
      <c r="I3629" s="3" t="s">
        <v>29</v>
      </c>
      <c r="J3629" s="5">
        <v>1.11111143953322</v>
      </c>
      <c r="K3629" t="str">
        <f>_xlfn.XLOOKUP(D3629, dim_channels!A:A, dim_channels!C:C, "Not Found")</f>
        <v>Offline</v>
      </c>
      <c r="L3629" t="str">
        <f>_xlfn.XLOOKUP(D3629, dim_channels!A:A, dim_channels!B:B, "Not Found")</f>
        <v>Travel Agency</v>
      </c>
    </row>
    <row r="3630" spans="1:12" x14ac:dyDescent="0.2">
      <c r="A3630" s="2" t="s">
        <v>4066</v>
      </c>
      <c r="B3630" s="2" t="s">
        <v>749</v>
      </c>
      <c r="C3630" s="2" t="s">
        <v>82</v>
      </c>
      <c r="D3630" s="2" t="s">
        <v>64</v>
      </c>
      <c r="E3630" s="2" t="s">
        <v>34</v>
      </c>
      <c r="F3630" s="2">
        <v>2370.06</v>
      </c>
      <c r="G3630" s="2">
        <v>0</v>
      </c>
      <c r="H3630" s="2">
        <v>2370.06</v>
      </c>
      <c r="I3630" s="2" t="s">
        <v>29</v>
      </c>
      <c r="J3630" s="4">
        <v>1</v>
      </c>
      <c r="K3630" t="str">
        <f>_xlfn.XLOOKUP(D3630, dim_channels!A:A, dim_channels!C:C, "Not Found")</f>
        <v>Direct</v>
      </c>
      <c r="L3630" t="str">
        <f>_xlfn.XLOOKUP(D3630, dim_channels!A:A, dim_channels!B:B, "Not Found")</f>
        <v>Direct Website</v>
      </c>
    </row>
    <row r="3631" spans="1:12" x14ac:dyDescent="0.2">
      <c r="A3631" s="3" t="s">
        <v>4067</v>
      </c>
      <c r="B3631" s="3" t="s">
        <v>824</v>
      </c>
      <c r="C3631" s="3" t="s">
        <v>602</v>
      </c>
      <c r="D3631" s="3" t="s">
        <v>45</v>
      </c>
      <c r="E3631" s="3" t="s">
        <v>46</v>
      </c>
      <c r="F3631" s="3">
        <v>11425.36</v>
      </c>
      <c r="G3631" s="3">
        <v>571.27</v>
      </c>
      <c r="H3631" s="3">
        <v>10854.09</v>
      </c>
      <c r="I3631" s="3" t="s">
        <v>29</v>
      </c>
      <c r="J3631" s="5">
        <v>1.0526317729077239</v>
      </c>
      <c r="K3631" t="str">
        <f>_xlfn.XLOOKUP(D3631, dim_channels!A:A, dim_channels!C:C, "Not Found")</f>
        <v>Corporate</v>
      </c>
      <c r="L3631" t="str">
        <f>_xlfn.XLOOKUP(D3631, dim_channels!A:A, dim_channels!B:B, "Not Found")</f>
        <v>Corporate Direct</v>
      </c>
    </row>
    <row r="3632" spans="1:12" x14ac:dyDescent="0.2">
      <c r="A3632" s="2" t="s">
        <v>4068</v>
      </c>
      <c r="B3632" s="2" t="s">
        <v>443</v>
      </c>
      <c r="C3632" s="2" t="s">
        <v>371</v>
      </c>
      <c r="D3632" s="2" t="s">
        <v>114</v>
      </c>
      <c r="E3632" s="2" t="s">
        <v>46</v>
      </c>
      <c r="F3632" s="2">
        <v>3729.41</v>
      </c>
      <c r="G3632" s="2">
        <v>372.94</v>
      </c>
      <c r="H3632" s="2">
        <v>3356.47</v>
      </c>
      <c r="I3632" s="2" t="s">
        <v>29</v>
      </c>
      <c r="J3632" s="4">
        <v>1.111110780075496</v>
      </c>
      <c r="K3632" t="str">
        <f>_xlfn.XLOOKUP(D3632, dim_channels!A:A, dim_channels!C:C, "Not Found")</f>
        <v>Offline</v>
      </c>
      <c r="L3632" t="str">
        <f>_xlfn.XLOOKUP(D3632, dim_channels!A:A, dim_channels!B:B, "Not Found")</f>
        <v>Travel Agency</v>
      </c>
    </row>
    <row r="3633" spans="1:12" x14ac:dyDescent="0.2">
      <c r="A3633" s="3" t="s">
        <v>4069</v>
      </c>
      <c r="B3633" s="3" t="s">
        <v>1825</v>
      </c>
      <c r="C3633" s="3" t="s">
        <v>388</v>
      </c>
      <c r="D3633" s="3" t="s">
        <v>33</v>
      </c>
      <c r="E3633" s="3" t="s">
        <v>28</v>
      </c>
      <c r="F3633" s="3">
        <v>2903.84</v>
      </c>
      <c r="G3633" s="3">
        <v>435.58</v>
      </c>
      <c r="H3633" s="3">
        <v>2468.2600000000002</v>
      </c>
      <c r="I3633" s="3" t="s">
        <v>41</v>
      </c>
      <c r="J3633" s="5">
        <v>1.1764724947939029</v>
      </c>
      <c r="K3633" t="str">
        <f>_xlfn.XLOOKUP(D3633, dim_channels!A:A, dim_channels!C:C, "Not Found")</f>
        <v>OTA</v>
      </c>
      <c r="L3633" t="str">
        <f>_xlfn.XLOOKUP(D3633, dim_channels!A:A, dim_channels!B:B, "Not Found")</f>
        <v>Booking.com</v>
      </c>
    </row>
    <row r="3634" spans="1:12" x14ac:dyDescent="0.2">
      <c r="A3634" s="2" t="s">
        <v>4070</v>
      </c>
      <c r="B3634" s="2" t="s">
        <v>192</v>
      </c>
      <c r="C3634" s="2" t="s">
        <v>173</v>
      </c>
      <c r="D3634" s="2" t="s">
        <v>64</v>
      </c>
      <c r="E3634" s="2" t="s">
        <v>28</v>
      </c>
      <c r="F3634" s="2">
        <v>12914.63</v>
      </c>
      <c r="G3634" s="2">
        <v>0</v>
      </c>
      <c r="H3634" s="2">
        <v>12914.63</v>
      </c>
      <c r="I3634" s="2" t="s">
        <v>29</v>
      </c>
      <c r="J3634" s="4">
        <v>1</v>
      </c>
      <c r="K3634" t="str">
        <f>_xlfn.XLOOKUP(D3634, dim_channels!A:A, dim_channels!C:C, "Not Found")</f>
        <v>Direct</v>
      </c>
      <c r="L3634" t="str">
        <f>_xlfn.XLOOKUP(D3634, dim_channels!A:A, dim_channels!B:B, "Not Found")</f>
        <v>Direct Website</v>
      </c>
    </row>
    <row r="3635" spans="1:12" x14ac:dyDescent="0.2">
      <c r="A3635" s="3" t="s">
        <v>4071</v>
      </c>
      <c r="B3635" s="3" t="s">
        <v>314</v>
      </c>
      <c r="C3635" s="3" t="s">
        <v>310</v>
      </c>
      <c r="D3635" s="3" t="s">
        <v>27</v>
      </c>
      <c r="E3635" s="3" t="s">
        <v>34</v>
      </c>
      <c r="F3635" s="3">
        <v>9150.4699999999993</v>
      </c>
      <c r="G3635" s="3">
        <v>1647.08</v>
      </c>
      <c r="H3635" s="3">
        <v>7503.39</v>
      </c>
      <c r="I3635" s="3" t="s">
        <v>29</v>
      </c>
      <c r="J3635" s="5">
        <v>1.2195114474924</v>
      </c>
      <c r="K3635" t="str">
        <f>_xlfn.XLOOKUP(D3635, dim_channels!A:A, dim_channels!C:C, "Not Found")</f>
        <v>OTA</v>
      </c>
      <c r="L3635" t="str">
        <f>_xlfn.XLOOKUP(D3635, dim_channels!A:A, dim_channels!B:B, "Not Found")</f>
        <v>Expedia</v>
      </c>
    </row>
    <row r="3636" spans="1:12" x14ac:dyDescent="0.2">
      <c r="A3636" s="2" t="s">
        <v>4072</v>
      </c>
      <c r="B3636" s="2" t="s">
        <v>318</v>
      </c>
      <c r="C3636" s="2" t="s">
        <v>324</v>
      </c>
      <c r="D3636" s="2" t="s">
        <v>45</v>
      </c>
      <c r="E3636" s="2" t="s">
        <v>46</v>
      </c>
      <c r="F3636" s="2">
        <v>12976.62</v>
      </c>
      <c r="G3636" s="2">
        <v>648.83000000000004</v>
      </c>
      <c r="H3636" s="2">
        <v>12327.79</v>
      </c>
      <c r="I3636" s="2" t="s">
        <v>29</v>
      </c>
      <c r="J3636" s="4">
        <v>1.0526314935604839</v>
      </c>
      <c r="K3636" t="str">
        <f>_xlfn.XLOOKUP(D3636, dim_channels!A:A, dim_channels!C:C, "Not Found")</f>
        <v>Corporate</v>
      </c>
      <c r="L3636" t="str">
        <f>_xlfn.XLOOKUP(D3636, dim_channels!A:A, dim_channels!B:B, "Not Found")</f>
        <v>Corporate Direct</v>
      </c>
    </row>
    <row r="3637" spans="1:12" x14ac:dyDescent="0.2">
      <c r="A3637" s="3" t="s">
        <v>4073</v>
      </c>
      <c r="B3637" s="3" t="s">
        <v>118</v>
      </c>
      <c r="C3637" s="3" t="s">
        <v>92</v>
      </c>
      <c r="D3637" s="3" t="s">
        <v>64</v>
      </c>
      <c r="E3637" s="3" t="s">
        <v>34</v>
      </c>
      <c r="F3637" s="3">
        <v>20049.439999999999</v>
      </c>
      <c r="G3637" s="3">
        <v>0</v>
      </c>
      <c r="H3637" s="3">
        <v>20049.439999999999</v>
      </c>
      <c r="I3637" s="3" t="s">
        <v>29</v>
      </c>
      <c r="J3637" s="5">
        <v>1</v>
      </c>
      <c r="K3637" t="str">
        <f>_xlfn.XLOOKUP(D3637, dim_channels!A:A, dim_channels!C:C, "Not Found")</f>
        <v>Direct</v>
      </c>
      <c r="L3637" t="str">
        <f>_xlfn.XLOOKUP(D3637, dim_channels!A:A, dim_channels!B:B, "Not Found")</f>
        <v>Direct Website</v>
      </c>
    </row>
    <row r="3638" spans="1:12" x14ac:dyDescent="0.2">
      <c r="A3638" s="2" t="s">
        <v>4074</v>
      </c>
      <c r="B3638" s="2" t="s">
        <v>355</v>
      </c>
      <c r="C3638" s="2" t="s">
        <v>787</v>
      </c>
      <c r="D3638" s="2" t="s">
        <v>52</v>
      </c>
      <c r="E3638" s="2" t="s">
        <v>60</v>
      </c>
      <c r="F3638" s="2">
        <v>3261.53</v>
      </c>
      <c r="G3638" s="2">
        <v>0</v>
      </c>
      <c r="H3638" s="2">
        <v>3261.53</v>
      </c>
      <c r="I3638" s="2" t="s">
        <v>41</v>
      </c>
      <c r="J3638" s="4">
        <v>1</v>
      </c>
      <c r="K3638" t="str">
        <f>_xlfn.XLOOKUP(D3638, dim_channels!A:A, dim_channels!C:C, "Not Found")</f>
        <v>OTA</v>
      </c>
      <c r="L3638" t="str">
        <f>_xlfn.XLOOKUP(D3638, dim_channels!A:A, dim_channels!B:B, "Not Found")</f>
        <v>Agoda</v>
      </c>
    </row>
    <row r="3639" spans="1:12" x14ac:dyDescent="0.2">
      <c r="A3639" s="3" t="s">
        <v>4075</v>
      </c>
      <c r="B3639" s="3" t="s">
        <v>66</v>
      </c>
      <c r="C3639" s="3" t="s">
        <v>100</v>
      </c>
      <c r="D3639" s="3" t="s">
        <v>27</v>
      </c>
      <c r="E3639" s="3" t="s">
        <v>34</v>
      </c>
      <c r="F3639" s="3">
        <v>6238.35</v>
      </c>
      <c r="G3639" s="3">
        <v>1122.9000000000001</v>
      </c>
      <c r="H3639" s="3">
        <v>5115.45</v>
      </c>
      <c r="I3639" s="3" t="s">
        <v>56</v>
      </c>
      <c r="J3639" s="5">
        <v>1.2195114799284521</v>
      </c>
      <c r="K3639" t="str">
        <f>_xlfn.XLOOKUP(D3639, dim_channels!A:A, dim_channels!C:C, "Not Found")</f>
        <v>OTA</v>
      </c>
      <c r="L3639" t="str">
        <f>_xlfn.XLOOKUP(D3639, dim_channels!A:A, dim_channels!B:B, "Not Found")</f>
        <v>Expedia</v>
      </c>
    </row>
    <row r="3640" spans="1:12" x14ac:dyDescent="0.2">
      <c r="A3640" s="2" t="s">
        <v>4076</v>
      </c>
      <c r="B3640" s="2" t="s">
        <v>181</v>
      </c>
      <c r="C3640" s="2" t="s">
        <v>120</v>
      </c>
      <c r="D3640" s="2" t="s">
        <v>64</v>
      </c>
      <c r="E3640" s="2" t="s">
        <v>34</v>
      </c>
      <c r="F3640" s="2">
        <v>6092.98</v>
      </c>
      <c r="G3640" s="2">
        <v>0</v>
      </c>
      <c r="H3640" s="2">
        <v>6092.98</v>
      </c>
      <c r="I3640" s="2" t="s">
        <v>29</v>
      </c>
      <c r="J3640" s="4">
        <v>1</v>
      </c>
      <c r="K3640" t="str">
        <f>_xlfn.XLOOKUP(D3640, dim_channels!A:A, dim_channels!C:C, "Not Found")</f>
        <v>Direct</v>
      </c>
      <c r="L3640" t="str">
        <f>_xlfn.XLOOKUP(D3640, dim_channels!A:A, dim_channels!B:B, "Not Found")</f>
        <v>Direct Website</v>
      </c>
    </row>
    <row r="3641" spans="1:12" x14ac:dyDescent="0.2">
      <c r="A3641" s="3" t="s">
        <v>4077</v>
      </c>
      <c r="B3641" s="3" t="s">
        <v>403</v>
      </c>
      <c r="C3641" s="3" t="s">
        <v>359</v>
      </c>
      <c r="D3641" s="3" t="s">
        <v>33</v>
      </c>
      <c r="E3641" s="3" t="s">
        <v>60</v>
      </c>
      <c r="F3641" s="3">
        <v>5705.6</v>
      </c>
      <c r="G3641" s="3">
        <v>0</v>
      </c>
      <c r="H3641" s="3">
        <v>5705.6</v>
      </c>
      <c r="I3641" s="3" t="s">
        <v>56</v>
      </c>
      <c r="J3641" s="5">
        <v>1</v>
      </c>
      <c r="K3641" t="str">
        <f>_xlfn.XLOOKUP(D3641, dim_channels!A:A, dim_channels!C:C, "Not Found")</f>
        <v>OTA</v>
      </c>
      <c r="L3641" t="str">
        <f>_xlfn.XLOOKUP(D3641, dim_channels!A:A, dim_channels!B:B, "Not Found")</f>
        <v>Booking.com</v>
      </c>
    </row>
    <row r="3642" spans="1:12" x14ac:dyDescent="0.2">
      <c r="A3642" s="2" t="s">
        <v>4078</v>
      </c>
      <c r="B3642" s="2" t="s">
        <v>741</v>
      </c>
      <c r="C3642" s="2" t="s">
        <v>357</v>
      </c>
      <c r="D3642" s="2" t="s">
        <v>27</v>
      </c>
      <c r="E3642" s="2" t="s">
        <v>28</v>
      </c>
      <c r="F3642" s="2">
        <v>5479.32</v>
      </c>
      <c r="G3642" s="2">
        <v>986.28</v>
      </c>
      <c r="H3642" s="2">
        <v>4493.04</v>
      </c>
      <c r="I3642" s="2" t="s">
        <v>56</v>
      </c>
      <c r="J3642" s="4">
        <v>1.2195128465359759</v>
      </c>
      <c r="K3642" t="str">
        <f>_xlfn.XLOOKUP(D3642, dim_channels!A:A, dim_channels!C:C, "Not Found")</f>
        <v>OTA</v>
      </c>
      <c r="L3642" t="str">
        <f>_xlfn.XLOOKUP(D3642, dim_channels!A:A, dim_channels!B:B, "Not Found")</f>
        <v>Expedia</v>
      </c>
    </row>
    <row r="3643" spans="1:12" x14ac:dyDescent="0.2">
      <c r="A3643" s="3" t="s">
        <v>4079</v>
      </c>
      <c r="B3643" s="3" t="s">
        <v>328</v>
      </c>
      <c r="C3643" s="3" t="s">
        <v>262</v>
      </c>
      <c r="D3643" s="3" t="s">
        <v>33</v>
      </c>
      <c r="E3643" s="3" t="s">
        <v>60</v>
      </c>
      <c r="F3643" s="3">
        <v>20462.259999999998</v>
      </c>
      <c r="G3643" s="3">
        <v>0</v>
      </c>
      <c r="H3643" s="3">
        <v>20462.259999999998</v>
      </c>
      <c r="I3643" s="3" t="s">
        <v>56</v>
      </c>
      <c r="J3643" s="5">
        <v>1</v>
      </c>
      <c r="K3643" t="str">
        <f>_xlfn.XLOOKUP(D3643, dim_channels!A:A, dim_channels!C:C, "Not Found")</f>
        <v>OTA</v>
      </c>
      <c r="L3643" t="str">
        <f>_xlfn.XLOOKUP(D3643, dim_channels!A:A, dim_channels!B:B, "Not Found")</f>
        <v>Booking.com</v>
      </c>
    </row>
    <row r="3644" spans="1:12" x14ac:dyDescent="0.2">
      <c r="A3644" s="2" t="s">
        <v>4080</v>
      </c>
      <c r="B3644" s="2" t="s">
        <v>244</v>
      </c>
      <c r="C3644" s="2" t="s">
        <v>875</v>
      </c>
      <c r="D3644" s="2" t="s">
        <v>64</v>
      </c>
      <c r="E3644" s="2" t="s">
        <v>115</v>
      </c>
      <c r="F3644" s="2">
        <v>7188.85</v>
      </c>
      <c r="G3644" s="2">
        <v>0</v>
      </c>
      <c r="H3644" s="2">
        <v>7188.85</v>
      </c>
      <c r="I3644" s="2" t="s">
        <v>29</v>
      </c>
      <c r="J3644" s="4">
        <v>1</v>
      </c>
      <c r="K3644" t="str">
        <f>_xlfn.XLOOKUP(D3644, dim_channels!A:A, dim_channels!C:C, "Not Found")</f>
        <v>Direct</v>
      </c>
      <c r="L3644" t="str">
        <f>_xlfn.XLOOKUP(D3644, dim_channels!A:A, dim_channels!B:B, "Not Found")</f>
        <v>Direct Website</v>
      </c>
    </row>
    <row r="3645" spans="1:12" x14ac:dyDescent="0.2">
      <c r="A3645" s="3" t="s">
        <v>4081</v>
      </c>
      <c r="B3645" s="3" t="s">
        <v>538</v>
      </c>
      <c r="C3645" s="3" t="s">
        <v>174</v>
      </c>
      <c r="D3645" s="3" t="s">
        <v>45</v>
      </c>
      <c r="E3645" s="3" t="s">
        <v>89</v>
      </c>
      <c r="F3645" s="3">
        <v>7997.15</v>
      </c>
      <c r="G3645" s="3">
        <v>0</v>
      </c>
      <c r="H3645" s="3">
        <v>7997.15</v>
      </c>
      <c r="I3645" s="3" t="s">
        <v>56</v>
      </c>
      <c r="J3645" s="5">
        <v>1</v>
      </c>
      <c r="K3645" t="str">
        <f>_xlfn.XLOOKUP(D3645, dim_channels!A:A, dim_channels!C:C, "Not Found")</f>
        <v>Corporate</v>
      </c>
      <c r="L3645" t="str">
        <f>_xlfn.XLOOKUP(D3645, dim_channels!A:A, dim_channels!B:B, "Not Found")</f>
        <v>Corporate Direct</v>
      </c>
    </row>
    <row r="3646" spans="1:12" x14ac:dyDescent="0.2">
      <c r="A3646" s="2" t="s">
        <v>4082</v>
      </c>
      <c r="B3646" s="2" t="s">
        <v>515</v>
      </c>
      <c r="C3646" s="2" t="s">
        <v>958</v>
      </c>
      <c r="D3646" s="2" t="s">
        <v>52</v>
      </c>
      <c r="E3646" s="2" t="s">
        <v>34</v>
      </c>
      <c r="F3646" s="2">
        <v>2653.03</v>
      </c>
      <c r="G3646" s="2">
        <v>318.36</v>
      </c>
      <c r="H3646" s="2">
        <v>2334.67</v>
      </c>
      <c r="I3646" s="2" t="s">
        <v>56</v>
      </c>
      <c r="J3646" s="4">
        <v>1.136361884120668</v>
      </c>
      <c r="K3646" t="str">
        <f>_xlfn.XLOOKUP(D3646, dim_channels!A:A, dim_channels!C:C, "Not Found")</f>
        <v>OTA</v>
      </c>
      <c r="L3646" t="str">
        <f>_xlfn.XLOOKUP(D3646, dim_channels!A:A, dim_channels!B:B, "Not Found")</f>
        <v>Agoda</v>
      </c>
    </row>
    <row r="3647" spans="1:12" x14ac:dyDescent="0.2">
      <c r="A3647" s="3" t="s">
        <v>4083</v>
      </c>
      <c r="B3647" s="3" t="s">
        <v>498</v>
      </c>
      <c r="C3647" s="3" t="s">
        <v>150</v>
      </c>
      <c r="D3647" s="3" t="s">
        <v>33</v>
      </c>
      <c r="E3647" s="3" t="s">
        <v>28</v>
      </c>
      <c r="F3647" s="3">
        <v>15179.06</v>
      </c>
      <c r="G3647" s="3">
        <v>2276.86</v>
      </c>
      <c r="H3647" s="3">
        <v>12902.2</v>
      </c>
      <c r="I3647" s="3" t="s">
        <v>29</v>
      </c>
      <c r="J3647" s="5">
        <v>1.1764706794190141</v>
      </c>
      <c r="K3647" t="str">
        <f>_xlfn.XLOOKUP(D3647, dim_channels!A:A, dim_channels!C:C, "Not Found")</f>
        <v>OTA</v>
      </c>
      <c r="L3647" t="str">
        <f>_xlfn.XLOOKUP(D3647, dim_channels!A:A, dim_channels!B:B, "Not Found")</f>
        <v>Booking.com</v>
      </c>
    </row>
    <row r="3648" spans="1:12" x14ac:dyDescent="0.2">
      <c r="A3648" s="2" t="s">
        <v>4084</v>
      </c>
      <c r="B3648" s="2" t="s">
        <v>418</v>
      </c>
      <c r="C3648" s="2" t="s">
        <v>807</v>
      </c>
      <c r="D3648" s="2" t="s">
        <v>114</v>
      </c>
      <c r="E3648" s="2" t="s">
        <v>115</v>
      </c>
      <c r="F3648" s="2">
        <v>21851.51</v>
      </c>
      <c r="G3648" s="2">
        <v>2185.15</v>
      </c>
      <c r="H3648" s="2">
        <v>19666.36</v>
      </c>
      <c r="I3648" s="2" t="s">
        <v>29</v>
      </c>
      <c r="J3648" s="4">
        <v>1.1111110546130549</v>
      </c>
      <c r="K3648" t="str">
        <f>_xlfn.XLOOKUP(D3648, dim_channels!A:A, dim_channels!C:C, "Not Found")</f>
        <v>Offline</v>
      </c>
      <c r="L3648" t="str">
        <f>_xlfn.XLOOKUP(D3648, dim_channels!A:A, dim_channels!B:B, "Not Found")</f>
        <v>Travel Agency</v>
      </c>
    </row>
    <row r="3649" spans="1:12" x14ac:dyDescent="0.2">
      <c r="A3649" s="3" t="s">
        <v>4085</v>
      </c>
      <c r="B3649" s="3" t="s">
        <v>54</v>
      </c>
      <c r="C3649" s="3" t="s">
        <v>368</v>
      </c>
      <c r="D3649" s="3" t="s">
        <v>45</v>
      </c>
      <c r="E3649" s="3" t="s">
        <v>89</v>
      </c>
      <c r="F3649" s="3">
        <v>2546.06</v>
      </c>
      <c r="G3649" s="3">
        <v>0</v>
      </c>
      <c r="H3649" s="3">
        <v>2546.06</v>
      </c>
      <c r="I3649" s="3" t="s">
        <v>41</v>
      </c>
      <c r="J3649" s="5">
        <v>1</v>
      </c>
      <c r="K3649" t="str">
        <f>_xlfn.XLOOKUP(D3649, dim_channels!A:A, dim_channels!C:C, "Not Found")</f>
        <v>Corporate</v>
      </c>
      <c r="L3649" t="str">
        <f>_xlfn.XLOOKUP(D3649, dim_channels!A:A, dim_channels!B:B, "Not Found")</f>
        <v>Corporate Direct</v>
      </c>
    </row>
    <row r="3650" spans="1:12" x14ac:dyDescent="0.2">
      <c r="A3650" s="2" t="s">
        <v>4086</v>
      </c>
      <c r="B3650" s="2" t="s">
        <v>393</v>
      </c>
      <c r="C3650" s="2" t="s">
        <v>353</v>
      </c>
      <c r="D3650" s="2" t="s">
        <v>33</v>
      </c>
      <c r="E3650" s="2" t="s">
        <v>60</v>
      </c>
      <c r="F3650" s="2">
        <v>21282.240000000002</v>
      </c>
      <c r="G3650" s="2">
        <v>0</v>
      </c>
      <c r="H3650" s="2">
        <v>21282.240000000002</v>
      </c>
      <c r="I3650" s="2" t="s">
        <v>29</v>
      </c>
      <c r="J3650" s="4">
        <v>1</v>
      </c>
      <c r="K3650" t="str">
        <f>_xlfn.XLOOKUP(D3650, dim_channels!A:A, dim_channels!C:C, "Not Found")</f>
        <v>OTA</v>
      </c>
      <c r="L3650" t="str">
        <f>_xlfn.XLOOKUP(D3650, dim_channels!A:A, dim_channels!B:B, "Not Found")</f>
        <v>Booking.com</v>
      </c>
    </row>
    <row r="3651" spans="1:12" x14ac:dyDescent="0.2">
      <c r="A3651" s="3" t="s">
        <v>4087</v>
      </c>
      <c r="B3651" s="3" t="s">
        <v>846</v>
      </c>
      <c r="C3651" s="3" t="s">
        <v>741</v>
      </c>
      <c r="D3651" s="3" t="s">
        <v>33</v>
      </c>
      <c r="E3651" s="3" t="s">
        <v>28</v>
      </c>
      <c r="F3651" s="3">
        <v>2667.83</v>
      </c>
      <c r="G3651" s="3">
        <v>400.17</v>
      </c>
      <c r="H3651" s="3">
        <v>2267.66</v>
      </c>
      <c r="I3651" s="3" t="s">
        <v>56</v>
      </c>
      <c r="J3651" s="5">
        <v>1.1764682536182669</v>
      </c>
      <c r="K3651" t="str">
        <f>_xlfn.XLOOKUP(D3651, dim_channels!A:A, dim_channels!C:C, "Not Found")</f>
        <v>OTA</v>
      </c>
      <c r="L3651" t="str">
        <f>_xlfn.XLOOKUP(D3651, dim_channels!A:A, dim_channels!B:B, "Not Found")</f>
        <v>Booking.com</v>
      </c>
    </row>
    <row r="3652" spans="1:12" x14ac:dyDescent="0.2">
      <c r="A3652" s="2" t="s">
        <v>4088</v>
      </c>
      <c r="B3652" s="2" t="s">
        <v>917</v>
      </c>
      <c r="C3652" s="2" t="s">
        <v>174</v>
      </c>
      <c r="D3652" s="2" t="s">
        <v>52</v>
      </c>
      <c r="E3652" s="2" t="s">
        <v>34</v>
      </c>
      <c r="F3652" s="2">
        <v>3772.63</v>
      </c>
      <c r="G3652" s="2">
        <v>452.72</v>
      </c>
      <c r="H3652" s="2">
        <v>3319.91</v>
      </c>
      <c r="I3652" s="2" t="s">
        <v>29</v>
      </c>
      <c r="J3652" s="4">
        <v>1.1363651424285599</v>
      </c>
      <c r="K3652" t="str">
        <f>_xlfn.XLOOKUP(D3652, dim_channels!A:A, dim_channels!C:C, "Not Found")</f>
        <v>OTA</v>
      </c>
      <c r="L3652" t="str">
        <f>_xlfn.XLOOKUP(D3652, dim_channels!A:A, dim_channels!B:B, "Not Found")</f>
        <v>Agoda</v>
      </c>
    </row>
    <row r="3653" spans="1:12" x14ac:dyDescent="0.2">
      <c r="A3653" s="3" t="s">
        <v>4089</v>
      </c>
      <c r="B3653" s="3" t="s">
        <v>26</v>
      </c>
      <c r="C3653" s="3" t="s">
        <v>449</v>
      </c>
      <c r="D3653" s="3" t="s">
        <v>33</v>
      </c>
      <c r="E3653" s="3" t="s">
        <v>60</v>
      </c>
      <c r="F3653" s="3">
        <v>3406.62</v>
      </c>
      <c r="G3653" s="3">
        <v>0</v>
      </c>
      <c r="H3653" s="3">
        <v>3406.62</v>
      </c>
      <c r="I3653" s="3" t="s">
        <v>41</v>
      </c>
      <c r="J3653" s="5">
        <v>1</v>
      </c>
      <c r="K3653" t="str">
        <f>_xlfn.XLOOKUP(D3653, dim_channels!A:A, dim_channels!C:C, "Not Found")</f>
        <v>OTA</v>
      </c>
      <c r="L3653" t="str">
        <f>_xlfn.XLOOKUP(D3653, dim_channels!A:A, dim_channels!B:B, "Not Found")</f>
        <v>Booking.com</v>
      </c>
    </row>
    <row r="3654" spans="1:12" x14ac:dyDescent="0.2">
      <c r="A3654" s="2" t="s">
        <v>4090</v>
      </c>
      <c r="B3654" s="2" t="s">
        <v>161</v>
      </c>
      <c r="C3654" s="2" t="s">
        <v>162</v>
      </c>
      <c r="D3654" s="2" t="s">
        <v>52</v>
      </c>
      <c r="E3654" s="2" t="s">
        <v>34</v>
      </c>
      <c r="F3654" s="2">
        <v>2478.5100000000002</v>
      </c>
      <c r="G3654" s="2">
        <v>297.42</v>
      </c>
      <c r="H3654" s="2">
        <v>2181.09</v>
      </c>
      <c r="I3654" s="2" t="s">
        <v>29</v>
      </c>
      <c r="J3654" s="4">
        <v>1.136363011154973</v>
      </c>
      <c r="K3654" t="str">
        <f>_xlfn.XLOOKUP(D3654, dim_channels!A:A, dim_channels!C:C, "Not Found")</f>
        <v>OTA</v>
      </c>
      <c r="L3654" t="str">
        <f>_xlfn.XLOOKUP(D3654, dim_channels!A:A, dim_channels!B:B, "Not Found")</f>
        <v>Agoda</v>
      </c>
    </row>
    <row r="3655" spans="1:12" x14ac:dyDescent="0.2">
      <c r="A3655" s="3" t="s">
        <v>4091</v>
      </c>
      <c r="B3655" s="3" t="s">
        <v>158</v>
      </c>
      <c r="C3655" s="3" t="s">
        <v>337</v>
      </c>
      <c r="D3655" s="3" t="s">
        <v>33</v>
      </c>
      <c r="E3655" s="3" t="s">
        <v>28</v>
      </c>
      <c r="F3655" s="3">
        <v>6511.1</v>
      </c>
      <c r="G3655" s="3">
        <v>976.66</v>
      </c>
      <c r="H3655" s="3">
        <v>5534.44</v>
      </c>
      <c r="I3655" s="3" t="s">
        <v>41</v>
      </c>
      <c r="J3655" s="5">
        <v>1.1764695253720341</v>
      </c>
      <c r="K3655" t="str">
        <f>_xlfn.XLOOKUP(D3655, dim_channels!A:A, dim_channels!C:C, "Not Found")</f>
        <v>OTA</v>
      </c>
      <c r="L3655" t="str">
        <f>_xlfn.XLOOKUP(D3655, dim_channels!A:A, dim_channels!B:B, "Not Found")</f>
        <v>Booking.com</v>
      </c>
    </row>
    <row r="3656" spans="1:12" x14ac:dyDescent="0.2">
      <c r="A3656" s="2" t="s">
        <v>4092</v>
      </c>
      <c r="B3656" s="2" t="s">
        <v>614</v>
      </c>
      <c r="C3656" s="2" t="s">
        <v>195</v>
      </c>
      <c r="D3656" s="2" t="s">
        <v>33</v>
      </c>
      <c r="E3656" s="2" t="s">
        <v>28</v>
      </c>
      <c r="F3656" s="2">
        <v>4033.42</v>
      </c>
      <c r="G3656" s="2">
        <v>605.01</v>
      </c>
      <c r="H3656" s="2">
        <v>3428.41</v>
      </c>
      <c r="I3656" s="2" t="s">
        <v>41</v>
      </c>
      <c r="J3656" s="4">
        <v>1.1764695587750591</v>
      </c>
      <c r="K3656" t="str">
        <f>_xlfn.XLOOKUP(D3656, dim_channels!A:A, dim_channels!C:C, "Not Found")</f>
        <v>OTA</v>
      </c>
      <c r="L3656" t="str">
        <f>_xlfn.XLOOKUP(D3656, dim_channels!A:A, dim_channels!B:B, "Not Found")</f>
        <v>Booking.com</v>
      </c>
    </row>
    <row r="3657" spans="1:12" x14ac:dyDescent="0.2">
      <c r="A3657" s="3" t="s">
        <v>4093</v>
      </c>
      <c r="B3657" s="3" t="s">
        <v>312</v>
      </c>
      <c r="C3657" s="3" t="s">
        <v>534</v>
      </c>
      <c r="D3657" s="3" t="s">
        <v>114</v>
      </c>
      <c r="E3657" s="3" t="s">
        <v>46</v>
      </c>
      <c r="F3657" s="3">
        <v>11036.74</v>
      </c>
      <c r="G3657" s="3">
        <v>1103.67</v>
      </c>
      <c r="H3657" s="3">
        <v>9933.07</v>
      </c>
      <c r="I3657" s="3" t="s">
        <v>29</v>
      </c>
      <c r="J3657" s="5">
        <v>1.1111106636719561</v>
      </c>
      <c r="K3657" t="str">
        <f>_xlfn.XLOOKUP(D3657, dim_channels!A:A, dim_channels!C:C, "Not Found")</f>
        <v>Offline</v>
      </c>
      <c r="L3657" t="str">
        <f>_xlfn.XLOOKUP(D3657, dim_channels!A:A, dim_channels!B:B, "Not Found")</f>
        <v>Travel Agency</v>
      </c>
    </row>
    <row r="3658" spans="1:12" x14ac:dyDescent="0.2">
      <c r="A3658" s="2" t="s">
        <v>4094</v>
      </c>
      <c r="B3658" s="2" t="s">
        <v>380</v>
      </c>
      <c r="C3658" s="2" t="s">
        <v>148</v>
      </c>
      <c r="D3658" s="2" t="s">
        <v>27</v>
      </c>
      <c r="E3658" s="2" t="s">
        <v>34</v>
      </c>
      <c r="F3658" s="2">
        <v>7248.51</v>
      </c>
      <c r="G3658" s="2">
        <v>1304.73</v>
      </c>
      <c r="H3658" s="2">
        <v>5943.78</v>
      </c>
      <c r="I3658" s="2" t="s">
        <v>29</v>
      </c>
      <c r="J3658" s="4">
        <v>1.219511825807819</v>
      </c>
      <c r="K3658" t="str">
        <f>_xlfn.XLOOKUP(D3658, dim_channels!A:A, dim_channels!C:C, "Not Found")</f>
        <v>OTA</v>
      </c>
      <c r="L3658" t="str">
        <f>_xlfn.XLOOKUP(D3658, dim_channels!A:A, dim_channels!B:B, "Not Found")</f>
        <v>Expedia</v>
      </c>
    </row>
    <row r="3659" spans="1:12" x14ac:dyDescent="0.2">
      <c r="A3659" s="3" t="s">
        <v>4095</v>
      </c>
      <c r="B3659" s="3" t="s">
        <v>649</v>
      </c>
      <c r="C3659" s="3" t="s">
        <v>619</v>
      </c>
      <c r="D3659" s="3" t="s">
        <v>169</v>
      </c>
      <c r="E3659" s="3" t="s">
        <v>46</v>
      </c>
      <c r="F3659" s="3">
        <v>3242.93</v>
      </c>
      <c r="G3659" s="3">
        <v>648.59</v>
      </c>
      <c r="H3659" s="3">
        <v>2594.34</v>
      </c>
      <c r="I3659" s="3" t="s">
        <v>29</v>
      </c>
      <c r="J3659" s="5">
        <v>1.250001927272447</v>
      </c>
      <c r="K3659" t="str">
        <f>_xlfn.XLOOKUP(D3659, dim_channels!A:A, dim_channels!C:C, "Not Found")</f>
        <v>GDS</v>
      </c>
      <c r="L3659" t="str">
        <f>_xlfn.XLOOKUP(D3659, dim_channels!A:A, dim_channels!B:B, "Not Found")</f>
        <v>GDS (Amadeus)</v>
      </c>
    </row>
    <row r="3660" spans="1:12" x14ac:dyDescent="0.2">
      <c r="A3660" s="2" t="s">
        <v>4096</v>
      </c>
      <c r="B3660" s="2" t="s">
        <v>435</v>
      </c>
      <c r="C3660" s="2" t="s">
        <v>432</v>
      </c>
      <c r="D3660" s="2" t="s">
        <v>33</v>
      </c>
      <c r="E3660" s="2" t="s">
        <v>60</v>
      </c>
      <c r="F3660" s="2">
        <v>8694.49</v>
      </c>
      <c r="G3660" s="2">
        <v>0</v>
      </c>
      <c r="H3660" s="2">
        <v>8694.49</v>
      </c>
      <c r="I3660" s="2" t="s">
        <v>56</v>
      </c>
      <c r="J3660" s="4">
        <v>1</v>
      </c>
      <c r="K3660" t="str">
        <f>_xlfn.XLOOKUP(D3660, dim_channels!A:A, dim_channels!C:C, "Not Found")</f>
        <v>OTA</v>
      </c>
      <c r="L3660" t="str">
        <f>_xlfn.XLOOKUP(D3660, dim_channels!A:A, dim_channels!B:B, "Not Found")</f>
        <v>Booking.com</v>
      </c>
    </row>
    <row r="3661" spans="1:12" x14ac:dyDescent="0.2">
      <c r="A3661" s="3" t="s">
        <v>4097</v>
      </c>
      <c r="B3661" s="3" t="s">
        <v>307</v>
      </c>
      <c r="C3661" s="3" t="s">
        <v>241</v>
      </c>
      <c r="D3661" s="3" t="s">
        <v>64</v>
      </c>
      <c r="E3661" s="3" t="s">
        <v>28</v>
      </c>
      <c r="F3661" s="3">
        <v>23153.27</v>
      </c>
      <c r="G3661" s="3">
        <v>0</v>
      </c>
      <c r="H3661" s="3">
        <v>23153.27</v>
      </c>
      <c r="I3661" s="3" t="s">
        <v>56</v>
      </c>
      <c r="J3661" s="5">
        <v>1</v>
      </c>
      <c r="K3661" t="str">
        <f>_xlfn.XLOOKUP(D3661, dim_channels!A:A, dim_channels!C:C, "Not Found")</f>
        <v>Direct</v>
      </c>
      <c r="L3661" t="str">
        <f>_xlfn.XLOOKUP(D3661, dim_channels!A:A, dim_channels!B:B, "Not Found")</f>
        <v>Direct Website</v>
      </c>
    </row>
    <row r="3662" spans="1:12" x14ac:dyDescent="0.2">
      <c r="A3662" s="2" t="s">
        <v>4098</v>
      </c>
      <c r="B3662" s="2" t="s">
        <v>485</v>
      </c>
      <c r="C3662" s="2" t="s">
        <v>70</v>
      </c>
      <c r="D3662" s="2" t="s">
        <v>52</v>
      </c>
      <c r="E3662" s="2" t="s">
        <v>34</v>
      </c>
      <c r="F3662" s="2">
        <v>11474.42</v>
      </c>
      <c r="G3662" s="2">
        <v>1376.93</v>
      </c>
      <c r="H3662" s="2">
        <v>10097.49</v>
      </c>
      <c r="I3662" s="2" t="s">
        <v>41</v>
      </c>
      <c r="J3662" s="4">
        <v>1.1363635913479491</v>
      </c>
      <c r="K3662" t="str">
        <f>_xlfn.XLOOKUP(D3662, dim_channels!A:A, dim_channels!C:C, "Not Found")</f>
        <v>OTA</v>
      </c>
      <c r="L3662" t="str">
        <f>_xlfn.XLOOKUP(D3662, dim_channels!A:A, dim_channels!B:B, "Not Found")</f>
        <v>Agoda</v>
      </c>
    </row>
    <row r="3663" spans="1:12" x14ac:dyDescent="0.2">
      <c r="A3663" s="3" t="s">
        <v>4099</v>
      </c>
      <c r="B3663" s="3" t="s">
        <v>527</v>
      </c>
      <c r="C3663" s="3" t="s">
        <v>58</v>
      </c>
      <c r="D3663" s="3" t="s">
        <v>52</v>
      </c>
      <c r="E3663" s="3" t="s">
        <v>34</v>
      </c>
      <c r="F3663" s="3">
        <v>4817.8500000000004</v>
      </c>
      <c r="G3663" s="3">
        <v>578.14</v>
      </c>
      <c r="H3663" s="3">
        <v>4239.71</v>
      </c>
      <c r="I3663" s="3" t="s">
        <v>41</v>
      </c>
      <c r="J3663" s="5">
        <v>1.136363100306389</v>
      </c>
      <c r="K3663" t="str">
        <f>_xlfn.XLOOKUP(D3663, dim_channels!A:A, dim_channels!C:C, "Not Found")</f>
        <v>OTA</v>
      </c>
      <c r="L3663" t="str">
        <f>_xlfn.XLOOKUP(D3663, dim_channels!A:A, dim_channels!B:B, "Not Found")</f>
        <v>Agoda</v>
      </c>
    </row>
    <row r="3664" spans="1:12" x14ac:dyDescent="0.2">
      <c r="A3664" s="2" t="s">
        <v>4100</v>
      </c>
      <c r="B3664" s="2" t="s">
        <v>485</v>
      </c>
      <c r="C3664" s="2" t="s">
        <v>103</v>
      </c>
      <c r="D3664" s="2" t="s">
        <v>114</v>
      </c>
      <c r="E3664" s="2" t="s">
        <v>115</v>
      </c>
      <c r="F3664" s="2">
        <v>3200.24</v>
      </c>
      <c r="G3664" s="2">
        <v>320.02</v>
      </c>
      <c r="H3664" s="2">
        <v>2880.22</v>
      </c>
      <c r="I3664" s="2" t="s">
        <v>41</v>
      </c>
      <c r="J3664" s="4">
        <v>1.1111095680191101</v>
      </c>
      <c r="K3664" t="str">
        <f>_xlfn.XLOOKUP(D3664, dim_channels!A:A, dim_channels!C:C, "Not Found")</f>
        <v>Offline</v>
      </c>
      <c r="L3664" t="str">
        <f>_xlfn.XLOOKUP(D3664, dim_channels!A:A, dim_channels!B:B, "Not Found")</f>
        <v>Travel Agency</v>
      </c>
    </row>
    <row r="3665" spans="1:12" x14ac:dyDescent="0.2">
      <c r="A3665" s="3" t="s">
        <v>4101</v>
      </c>
      <c r="B3665" s="3" t="s">
        <v>82</v>
      </c>
      <c r="C3665" s="3" t="s">
        <v>247</v>
      </c>
      <c r="D3665" s="3" t="s">
        <v>33</v>
      </c>
      <c r="E3665" s="3" t="s">
        <v>28</v>
      </c>
      <c r="F3665" s="3">
        <v>5042.1899999999996</v>
      </c>
      <c r="G3665" s="3">
        <v>756.33</v>
      </c>
      <c r="H3665" s="3">
        <v>4285.8599999999997</v>
      </c>
      <c r="I3665" s="3" t="s">
        <v>41</v>
      </c>
      <c r="J3665" s="5">
        <v>1.176470999986001</v>
      </c>
      <c r="K3665" t="str">
        <f>_xlfn.XLOOKUP(D3665, dim_channels!A:A, dim_channels!C:C, "Not Found")</f>
        <v>OTA</v>
      </c>
      <c r="L3665" t="str">
        <f>_xlfn.XLOOKUP(D3665, dim_channels!A:A, dim_channels!B:B, "Not Found")</f>
        <v>Booking.com</v>
      </c>
    </row>
    <row r="3666" spans="1:12" x14ac:dyDescent="0.2">
      <c r="A3666" s="2" t="s">
        <v>4102</v>
      </c>
      <c r="B3666" s="2" t="s">
        <v>702</v>
      </c>
      <c r="C3666" s="2" t="s">
        <v>634</v>
      </c>
      <c r="D3666" s="2" t="s">
        <v>52</v>
      </c>
      <c r="E3666" s="2" t="s">
        <v>60</v>
      </c>
      <c r="F3666" s="2">
        <v>7907.15</v>
      </c>
      <c r="G3666" s="2">
        <v>0</v>
      </c>
      <c r="H3666" s="2">
        <v>7907.15</v>
      </c>
      <c r="I3666" s="2" t="s">
        <v>41</v>
      </c>
      <c r="J3666" s="4">
        <v>1</v>
      </c>
      <c r="K3666" t="str">
        <f>_xlfn.XLOOKUP(D3666, dim_channels!A:A, dim_channels!C:C, "Not Found")</f>
        <v>OTA</v>
      </c>
      <c r="L3666" t="str">
        <f>_xlfn.XLOOKUP(D3666, dim_channels!A:A, dim_channels!B:B, "Not Found")</f>
        <v>Agoda</v>
      </c>
    </row>
    <row r="3667" spans="1:12" x14ac:dyDescent="0.2">
      <c r="A3667" s="3" t="s">
        <v>4103</v>
      </c>
      <c r="B3667" s="3" t="s">
        <v>200</v>
      </c>
      <c r="C3667" s="3" t="s">
        <v>418</v>
      </c>
      <c r="D3667" s="3" t="s">
        <v>52</v>
      </c>
      <c r="E3667" s="3" t="s">
        <v>34</v>
      </c>
      <c r="F3667" s="3">
        <v>12830.7</v>
      </c>
      <c r="G3667" s="3">
        <v>1539.68</v>
      </c>
      <c r="H3667" s="3">
        <v>11291.02</v>
      </c>
      <c r="I3667" s="3" t="s">
        <v>56</v>
      </c>
      <c r="J3667" s="5">
        <v>1.1363632337911009</v>
      </c>
      <c r="K3667" t="str">
        <f>_xlfn.XLOOKUP(D3667, dim_channels!A:A, dim_channels!C:C, "Not Found")</f>
        <v>OTA</v>
      </c>
      <c r="L3667" t="str">
        <f>_xlfn.XLOOKUP(D3667, dim_channels!A:A, dim_channels!B:B, "Not Found")</f>
        <v>Agoda</v>
      </c>
    </row>
    <row r="3668" spans="1:12" x14ac:dyDescent="0.2">
      <c r="A3668" s="2" t="s">
        <v>4104</v>
      </c>
      <c r="B3668" s="2" t="s">
        <v>492</v>
      </c>
      <c r="C3668" s="2" t="s">
        <v>555</v>
      </c>
      <c r="D3668" s="2" t="s">
        <v>52</v>
      </c>
      <c r="E3668" s="2" t="s">
        <v>34</v>
      </c>
      <c r="F3668" s="2">
        <v>6201.05</v>
      </c>
      <c r="G3668" s="2">
        <v>744.13</v>
      </c>
      <c r="H3668" s="2">
        <v>5456.92</v>
      </c>
      <c r="I3668" s="2" t="s">
        <v>56</v>
      </c>
      <c r="J3668" s="4">
        <v>1.13636446933435</v>
      </c>
      <c r="K3668" t="str">
        <f>_xlfn.XLOOKUP(D3668, dim_channels!A:A, dim_channels!C:C, "Not Found")</f>
        <v>OTA</v>
      </c>
      <c r="L3668" t="str">
        <f>_xlfn.XLOOKUP(D3668, dim_channels!A:A, dim_channels!B:B, "Not Found")</f>
        <v>Agoda</v>
      </c>
    </row>
    <row r="3669" spans="1:12" x14ac:dyDescent="0.2">
      <c r="A3669" s="3" t="s">
        <v>4105</v>
      </c>
      <c r="B3669" s="3" t="s">
        <v>551</v>
      </c>
      <c r="C3669" s="3" t="s">
        <v>66</v>
      </c>
      <c r="D3669" s="3" t="s">
        <v>52</v>
      </c>
      <c r="E3669" s="3" t="s">
        <v>34</v>
      </c>
      <c r="F3669" s="3">
        <v>7874.49</v>
      </c>
      <c r="G3669" s="3">
        <v>944.94</v>
      </c>
      <c r="H3669" s="3">
        <v>6929.55</v>
      </c>
      <c r="I3669" s="3" t="s">
        <v>56</v>
      </c>
      <c r="J3669" s="5">
        <v>1.1363638331493391</v>
      </c>
      <c r="K3669" t="str">
        <f>_xlfn.XLOOKUP(D3669, dim_channels!A:A, dim_channels!C:C, "Not Found")</f>
        <v>OTA</v>
      </c>
      <c r="L3669" t="str">
        <f>_xlfn.XLOOKUP(D3669, dim_channels!A:A, dim_channels!B:B, "Not Found")</f>
        <v>Agoda</v>
      </c>
    </row>
    <row r="3670" spans="1:12" x14ac:dyDescent="0.2">
      <c r="A3670" s="2" t="s">
        <v>4106</v>
      </c>
      <c r="B3670" s="2" t="s">
        <v>364</v>
      </c>
      <c r="C3670" s="2" t="s">
        <v>85</v>
      </c>
      <c r="D3670" s="2" t="s">
        <v>27</v>
      </c>
      <c r="E3670" s="2" t="s">
        <v>34</v>
      </c>
      <c r="F3670" s="2">
        <v>2862.61</v>
      </c>
      <c r="G3670" s="2">
        <v>515.27</v>
      </c>
      <c r="H3670" s="2">
        <v>2347.34</v>
      </c>
      <c r="I3670" s="2" t="s">
        <v>29</v>
      </c>
      <c r="J3670" s="4">
        <v>1.219512299027836</v>
      </c>
      <c r="K3670" t="str">
        <f>_xlfn.XLOOKUP(D3670, dim_channels!A:A, dim_channels!C:C, "Not Found")</f>
        <v>OTA</v>
      </c>
      <c r="L3670" t="str">
        <f>_xlfn.XLOOKUP(D3670, dim_channels!A:A, dim_channels!B:B, "Not Found")</f>
        <v>Expedia</v>
      </c>
    </row>
    <row r="3671" spans="1:12" x14ac:dyDescent="0.2">
      <c r="A3671" s="3" t="s">
        <v>4107</v>
      </c>
      <c r="B3671" s="3" t="s">
        <v>70</v>
      </c>
      <c r="C3671" s="3" t="s">
        <v>724</v>
      </c>
      <c r="D3671" s="3" t="s">
        <v>114</v>
      </c>
      <c r="E3671" s="3" t="s">
        <v>115</v>
      </c>
      <c r="F3671" s="3">
        <v>6315.13</v>
      </c>
      <c r="G3671" s="3">
        <v>631.51</v>
      </c>
      <c r="H3671" s="3">
        <v>5683.62</v>
      </c>
      <c r="I3671" s="3" t="s">
        <v>29</v>
      </c>
      <c r="J3671" s="5">
        <v>1.1111105246304289</v>
      </c>
      <c r="K3671" t="str">
        <f>_xlfn.XLOOKUP(D3671, dim_channels!A:A, dim_channels!C:C, "Not Found")</f>
        <v>Offline</v>
      </c>
      <c r="L3671" t="str">
        <f>_xlfn.XLOOKUP(D3671, dim_channels!A:A, dim_channels!B:B, "Not Found")</f>
        <v>Travel Agency</v>
      </c>
    </row>
    <row r="3672" spans="1:12" x14ac:dyDescent="0.2">
      <c r="A3672" s="2" t="s">
        <v>4108</v>
      </c>
      <c r="B3672" s="2" t="s">
        <v>58</v>
      </c>
      <c r="C3672" s="2" t="s">
        <v>1825</v>
      </c>
      <c r="D3672" s="2" t="s">
        <v>64</v>
      </c>
      <c r="E3672" s="2" t="s">
        <v>34</v>
      </c>
      <c r="F3672" s="2">
        <v>3498.67</v>
      </c>
      <c r="G3672" s="2">
        <v>0</v>
      </c>
      <c r="H3672" s="2">
        <v>3498.67</v>
      </c>
      <c r="I3672" s="2" t="s">
        <v>29</v>
      </c>
      <c r="J3672" s="4">
        <v>1</v>
      </c>
      <c r="K3672" t="str">
        <f>_xlfn.XLOOKUP(D3672, dim_channels!A:A, dim_channels!C:C, "Not Found")</f>
        <v>Direct</v>
      </c>
      <c r="L3672" t="str">
        <f>_xlfn.XLOOKUP(D3672, dim_channels!A:A, dim_channels!B:B, "Not Found")</f>
        <v>Direct Website</v>
      </c>
    </row>
    <row r="3673" spans="1:12" x14ac:dyDescent="0.2">
      <c r="A3673" s="3" t="s">
        <v>4109</v>
      </c>
      <c r="B3673" s="3" t="s">
        <v>54</v>
      </c>
      <c r="C3673" s="3" t="s">
        <v>602</v>
      </c>
      <c r="D3673" s="3" t="s">
        <v>52</v>
      </c>
      <c r="E3673" s="3" t="s">
        <v>34</v>
      </c>
      <c r="F3673" s="3">
        <v>11857.61</v>
      </c>
      <c r="G3673" s="3">
        <v>1422.91</v>
      </c>
      <c r="H3673" s="3">
        <v>10434.700000000001</v>
      </c>
      <c r="I3673" s="3" t="s">
        <v>41</v>
      </c>
      <c r="J3673" s="5">
        <v>1.136363287876029</v>
      </c>
      <c r="K3673" t="str">
        <f>_xlfn.XLOOKUP(D3673, dim_channels!A:A, dim_channels!C:C, "Not Found")</f>
        <v>OTA</v>
      </c>
      <c r="L3673" t="str">
        <f>_xlfn.XLOOKUP(D3673, dim_channels!A:A, dim_channels!B:B, "Not Found")</f>
        <v>Agoda</v>
      </c>
    </row>
    <row r="3674" spans="1:12" x14ac:dyDescent="0.2">
      <c r="A3674" s="2" t="s">
        <v>4110</v>
      </c>
      <c r="B3674" s="2" t="s">
        <v>283</v>
      </c>
      <c r="C3674" s="2" t="s">
        <v>193</v>
      </c>
      <c r="D3674" s="2" t="s">
        <v>52</v>
      </c>
      <c r="E3674" s="2" t="s">
        <v>34</v>
      </c>
      <c r="F3674" s="2">
        <v>14682.32</v>
      </c>
      <c r="G3674" s="2">
        <v>1761.88</v>
      </c>
      <c r="H3674" s="2">
        <v>12920.44</v>
      </c>
      <c r="I3674" s="2" t="s">
        <v>29</v>
      </c>
      <c r="J3674" s="4">
        <v>1.136363777084991</v>
      </c>
      <c r="K3674" t="str">
        <f>_xlfn.XLOOKUP(D3674, dim_channels!A:A, dim_channels!C:C, "Not Found")</f>
        <v>OTA</v>
      </c>
      <c r="L3674" t="str">
        <f>_xlfn.XLOOKUP(D3674, dim_channels!A:A, dim_channels!B:B, "Not Found")</f>
        <v>Agoda</v>
      </c>
    </row>
    <row r="3675" spans="1:12" x14ac:dyDescent="0.2">
      <c r="A3675" s="3" t="s">
        <v>4111</v>
      </c>
      <c r="B3675" s="3" t="s">
        <v>242</v>
      </c>
      <c r="C3675" s="3" t="s">
        <v>213</v>
      </c>
      <c r="D3675" s="3" t="s">
        <v>169</v>
      </c>
      <c r="E3675" s="3" t="s">
        <v>46</v>
      </c>
      <c r="F3675" s="3">
        <v>6169.79</v>
      </c>
      <c r="G3675" s="3">
        <v>1233.96</v>
      </c>
      <c r="H3675" s="3">
        <v>4935.83</v>
      </c>
      <c r="I3675" s="3" t="s">
        <v>56</v>
      </c>
      <c r="J3675" s="5">
        <v>1.250000506500426</v>
      </c>
      <c r="K3675" t="str">
        <f>_xlfn.XLOOKUP(D3675, dim_channels!A:A, dim_channels!C:C, "Not Found")</f>
        <v>GDS</v>
      </c>
      <c r="L3675" t="str">
        <f>_xlfn.XLOOKUP(D3675, dim_channels!A:A, dim_channels!B:B, "Not Found")</f>
        <v>GDS (Amadeus)</v>
      </c>
    </row>
    <row r="3676" spans="1:12" x14ac:dyDescent="0.2">
      <c r="A3676" s="2" t="s">
        <v>4112</v>
      </c>
      <c r="B3676" s="2" t="s">
        <v>353</v>
      </c>
      <c r="C3676" s="2" t="s">
        <v>484</v>
      </c>
      <c r="D3676" s="2" t="s">
        <v>114</v>
      </c>
      <c r="E3676" s="2" t="s">
        <v>46</v>
      </c>
      <c r="F3676" s="2">
        <v>12347.24</v>
      </c>
      <c r="G3676" s="2">
        <v>1234.72</v>
      </c>
      <c r="H3676" s="2">
        <v>11112.52</v>
      </c>
      <c r="I3676" s="2" t="s">
        <v>29</v>
      </c>
      <c r="J3676" s="4">
        <v>1.111110711161825</v>
      </c>
      <c r="K3676" t="str">
        <f>_xlfn.XLOOKUP(D3676, dim_channels!A:A, dim_channels!C:C, "Not Found")</f>
        <v>Offline</v>
      </c>
      <c r="L3676" t="str">
        <f>_xlfn.XLOOKUP(D3676, dim_channels!A:A, dim_channels!B:B, "Not Found")</f>
        <v>Travel Agency</v>
      </c>
    </row>
    <row r="3677" spans="1:12" x14ac:dyDescent="0.2">
      <c r="A3677" s="3" t="s">
        <v>4113</v>
      </c>
      <c r="B3677" s="3" t="s">
        <v>720</v>
      </c>
      <c r="C3677" s="3" t="s">
        <v>729</v>
      </c>
      <c r="D3677" s="3" t="s">
        <v>33</v>
      </c>
      <c r="E3677" s="3" t="s">
        <v>34</v>
      </c>
      <c r="F3677" s="3">
        <v>12852.79</v>
      </c>
      <c r="G3677" s="3">
        <v>1927.92</v>
      </c>
      <c r="H3677" s="3">
        <v>10924.87</v>
      </c>
      <c r="I3677" s="3" t="s">
        <v>41</v>
      </c>
      <c r="J3677" s="5">
        <v>1.1764707497663589</v>
      </c>
      <c r="K3677" t="str">
        <f>_xlfn.XLOOKUP(D3677, dim_channels!A:A, dim_channels!C:C, "Not Found")</f>
        <v>OTA</v>
      </c>
      <c r="L3677" t="str">
        <f>_xlfn.XLOOKUP(D3677, dim_channels!A:A, dim_channels!B:B, "Not Found")</f>
        <v>Booking.com</v>
      </c>
    </row>
    <row r="3678" spans="1:12" x14ac:dyDescent="0.2">
      <c r="A3678" s="2" t="s">
        <v>4114</v>
      </c>
      <c r="B3678" s="2" t="s">
        <v>497</v>
      </c>
      <c r="C3678" s="2" t="s">
        <v>418</v>
      </c>
      <c r="D3678" s="2" t="s">
        <v>33</v>
      </c>
      <c r="E3678" s="2" t="s">
        <v>28</v>
      </c>
      <c r="F3678" s="2">
        <v>3281.7</v>
      </c>
      <c r="G3678" s="2">
        <v>492.25</v>
      </c>
      <c r="H3678" s="2">
        <v>2789.45</v>
      </c>
      <c r="I3678" s="2" t="s">
        <v>29</v>
      </c>
      <c r="J3678" s="4">
        <v>1.1764684794493541</v>
      </c>
      <c r="K3678" t="str">
        <f>_xlfn.XLOOKUP(D3678, dim_channels!A:A, dim_channels!C:C, "Not Found")</f>
        <v>OTA</v>
      </c>
      <c r="L3678" t="str">
        <f>_xlfn.XLOOKUP(D3678, dim_channels!A:A, dim_channels!B:B, "Not Found")</f>
        <v>Booking.com</v>
      </c>
    </row>
    <row r="3679" spans="1:12" x14ac:dyDescent="0.2">
      <c r="A3679" s="3" t="s">
        <v>4115</v>
      </c>
      <c r="B3679" s="3" t="s">
        <v>608</v>
      </c>
      <c r="C3679" s="3" t="s">
        <v>400</v>
      </c>
      <c r="D3679" s="3" t="s">
        <v>45</v>
      </c>
      <c r="E3679" s="3" t="s">
        <v>89</v>
      </c>
      <c r="F3679" s="3">
        <v>14682.28</v>
      </c>
      <c r="G3679" s="3">
        <v>0</v>
      </c>
      <c r="H3679" s="3">
        <v>14682.28</v>
      </c>
      <c r="I3679" s="3" t="s">
        <v>29</v>
      </c>
      <c r="J3679" s="5">
        <v>1</v>
      </c>
      <c r="K3679" t="str">
        <f>_xlfn.XLOOKUP(D3679, dim_channels!A:A, dim_channels!C:C, "Not Found")</f>
        <v>Corporate</v>
      </c>
      <c r="L3679" t="str">
        <f>_xlfn.XLOOKUP(D3679, dim_channels!A:A, dim_channels!B:B, "Not Found")</f>
        <v>Corporate Direct</v>
      </c>
    </row>
    <row r="3680" spans="1:12" x14ac:dyDescent="0.2">
      <c r="A3680" s="2" t="s">
        <v>4116</v>
      </c>
      <c r="B3680" s="2" t="s">
        <v>310</v>
      </c>
      <c r="C3680" s="2" t="s">
        <v>155</v>
      </c>
      <c r="D3680" s="2" t="s">
        <v>52</v>
      </c>
      <c r="E3680" s="2" t="s">
        <v>60</v>
      </c>
      <c r="F3680" s="2">
        <v>2728.66</v>
      </c>
      <c r="G3680" s="2">
        <v>0</v>
      </c>
      <c r="H3680" s="2">
        <v>2728.66</v>
      </c>
      <c r="I3680" s="2" t="s">
        <v>29</v>
      </c>
      <c r="J3680" s="4">
        <v>1</v>
      </c>
      <c r="K3680" t="str">
        <f>_xlfn.XLOOKUP(D3680, dim_channels!A:A, dim_channels!C:C, "Not Found")</f>
        <v>OTA</v>
      </c>
      <c r="L3680" t="str">
        <f>_xlfn.XLOOKUP(D3680, dim_channels!A:A, dim_channels!B:B, "Not Found")</f>
        <v>Agoda</v>
      </c>
    </row>
    <row r="3681" spans="1:12" x14ac:dyDescent="0.2">
      <c r="A3681" s="3" t="s">
        <v>4117</v>
      </c>
      <c r="B3681" s="3" t="s">
        <v>564</v>
      </c>
      <c r="C3681" s="3" t="s">
        <v>314</v>
      </c>
      <c r="D3681" s="3" t="s">
        <v>52</v>
      </c>
      <c r="E3681" s="3" t="s">
        <v>34</v>
      </c>
      <c r="F3681" s="3">
        <v>6183.53</v>
      </c>
      <c r="G3681" s="3">
        <v>742.02</v>
      </c>
      <c r="H3681" s="3">
        <v>5441.51</v>
      </c>
      <c r="I3681" s="3" t="s">
        <v>56</v>
      </c>
      <c r="J3681" s="5">
        <v>1.136362884566968</v>
      </c>
      <c r="K3681" t="str">
        <f>_xlfn.XLOOKUP(D3681, dim_channels!A:A, dim_channels!C:C, "Not Found")</f>
        <v>OTA</v>
      </c>
      <c r="L3681" t="str">
        <f>_xlfn.XLOOKUP(D3681, dim_channels!A:A, dim_channels!B:B, "Not Found")</f>
        <v>Agoda</v>
      </c>
    </row>
    <row r="3682" spans="1:12" x14ac:dyDescent="0.2">
      <c r="A3682" s="2" t="s">
        <v>4118</v>
      </c>
      <c r="B3682" s="2" t="s">
        <v>197</v>
      </c>
      <c r="C3682" s="2" t="s">
        <v>198</v>
      </c>
      <c r="D3682" s="2" t="s">
        <v>52</v>
      </c>
      <c r="E3682" s="2" t="s">
        <v>60</v>
      </c>
      <c r="F3682" s="2">
        <v>5369.53</v>
      </c>
      <c r="G3682" s="2">
        <v>0</v>
      </c>
      <c r="H3682" s="2">
        <v>5369.53</v>
      </c>
      <c r="I3682" s="2" t="s">
        <v>41</v>
      </c>
      <c r="J3682" s="4">
        <v>1</v>
      </c>
      <c r="K3682" t="str">
        <f>_xlfn.XLOOKUP(D3682, dim_channels!A:A, dim_channels!C:C, "Not Found")</f>
        <v>OTA</v>
      </c>
      <c r="L3682" t="str">
        <f>_xlfn.XLOOKUP(D3682, dim_channels!A:A, dim_channels!B:B, "Not Found")</f>
        <v>Agoda</v>
      </c>
    </row>
    <row r="3683" spans="1:12" x14ac:dyDescent="0.2">
      <c r="A3683" s="3" t="s">
        <v>4119</v>
      </c>
      <c r="B3683" s="3" t="s">
        <v>813</v>
      </c>
      <c r="C3683" s="3" t="s">
        <v>303</v>
      </c>
      <c r="D3683" s="3" t="s">
        <v>114</v>
      </c>
      <c r="E3683" s="3" t="s">
        <v>46</v>
      </c>
      <c r="F3683" s="3">
        <v>9324.7099999999991</v>
      </c>
      <c r="G3683" s="3">
        <v>932.47</v>
      </c>
      <c r="H3683" s="3">
        <v>8392.24</v>
      </c>
      <c r="I3683" s="3" t="s">
        <v>56</v>
      </c>
      <c r="J3683" s="5">
        <v>1.111110978713669</v>
      </c>
      <c r="K3683" t="str">
        <f>_xlfn.XLOOKUP(D3683, dim_channels!A:A, dim_channels!C:C, "Not Found")</f>
        <v>Offline</v>
      </c>
      <c r="L3683" t="str">
        <f>_xlfn.XLOOKUP(D3683, dim_channels!A:A, dim_channels!B:B, "Not Found")</f>
        <v>Travel Agency</v>
      </c>
    </row>
    <row r="3684" spans="1:12" x14ac:dyDescent="0.2">
      <c r="A3684" s="2" t="s">
        <v>4120</v>
      </c>
      <c r="B3684" s="2" t="s">
        <v>605</v>
      </c>
      <c r="C3684" s="2" t="s">
        <v>92</v>
      </c>
      <c r="D3684" s="2" t="s">
        <v>27</v>
      </c>
      <c r="E3684" s="2" t="s">
        <v>60</v>
      </c>
      <c r="F3684" s="2">
        <v>13460.98</v>
      </c>
      <c r="G3684" s="2">
        <v>0</v>
      </c>
      <c r="H3684" s="2">
        <v>13460.98</v>
      </c>
      <c r="I3684" s="2" t="s">
        <v>29</v>
      </c>
      <c r="J3684" s="4">
        <v>1</v>
      </c>
      <c r="K3684" t="str">
        <f>_xlfn.XLOOKUP(D3684, dim_channels!A:A, dim_channels!C:C, "Not Found")</f>
        <v>OTA</v>
      </c>
      <c r="L3684" t="str">
        <f>_xlfn.XLOOKUP(D3684, dim_channels!A:A, dim_channels!B:B, "Not Found")</f>
        <v>Expedia</v>
      </c>
    </row>
    <row r="3685" spans="1:12" x14ac:dyDescent="0.2">
      <c r="A3685" s="3" t="s">
        <v>4121</v>
      </c>
      <c r="B3685" s="3" t="s">
        <v>754</v>
      </c>
      <c r="C3685" s="3" t="s">
        <v>126</v>
      </c>
      <c r="D3685" s="3" t="s">
        <v>64</v>
      </c>
      <c r="E3685" s="3" t="s">
        <v>28</v>
      </c>
      <c r="F3685" s="3">
        <v>6611.2</v>
      </c>
      <c r="G3685" s="3">
        <v>0</v>
      </c>
      <c r="H3685" s="3">
        <v>6611.2</v>
      </c>
      <c r="I3685" s="3" t="s">
        <v>56</v>
      </c>
      <c r="J3685" s="5">
        <v>1</v>
      </c>
      <c r="K3685" t="str">
        <f>_xlfn.XLOOKUP(D3685, dim_channels!A:A, dim_channels!C:C, "Not Found")</f>
        <v>Direct</v>
      </c>
      <c r="L3685" t="str">
        <f>_xlfn.XLOOKUP(D3685, dim_channels!A:A, dim_channels!B:B, "Not Found")</f>
        <v>Direct Website</v>
      </c>
    </row>
    <row r="3686" spans="1:12" x14ac:dyDescent="0.2">
      <c r="A3686" s="2" t="s">
        <v>4122</v>
      </c>
      <c r="B3686" s="2" t="s">
        <v>314</v>
      </c>
      <c r="C3686" s="2" t="s">
        <v>826</v>
      </c>
      <c r="D3686" s="2" t="s">
        <v>45</v>
      </c>
      <c r="E3686" s="2" t="s">
        <v>89</v>
      </c>
      <c r="F3686" s="2">
        <v>5088.82</v>
      </c>
      <c r="G3686" s="2">
        <v>0</v>
      </c>
      <c r="H3686" s="2">
        <v>5088.82</v>
      </c>
      <c r="I3686" s="2" t="s">
        <v>29</v>
      </c>
      <c r="J3686" s="4">
        <v>1</v>
      </c>
      <c r="K3686" t="str">
        <f>_xlfn.XLOOKUP(D3686, dim_channels!A:A, dim_channels!C:C, "Not Found")</f>
        <v>Corporate</v>
      </c>
      <c r="L3686" t="str">
        <f>_xlfn.XLOOKUP(D3686, dim_channels!A:A, dim_channels!B:B, "Not Found")</f>
        <v>Corporate Direct</v>
      </c>
    </row>
    <row r="3687" spans="1:12" x14ac:dyDescent="0.2">
      <c r="A3687" s="3" t="s">
        <v>4123</v>
      </c>
      <c r="B3687" s="3" t="s">
        <v>183</v>
      </c>
      <c r="C3687" s="3" t="s">
        <v>708</v>
      </c>
      <c r="D3687" s="3" t="s">
        <v>52</v>
      </c>
      <c r="E3687" s="3" t="s">
        <v>34</v>
      </c>
      <c r="F3687" s="3">
        <v>25362.68</v>
      </c>
      <c r="G3687" s="3">
        <v>3043.52</v>
      </c>
      <c r="H3687" s="3">
        <v>22319.16</v>
      </c>
      <c r="I3687" s="3" t="s">
        <v>29</v>
      </c>
      <c r="J3687" s="5">
        <v>1.136363554900812</v>
      </c>
      <c r="K3687" t="str">
        <f>_xlfn.XLOOKUP(D3687, dim_channels!A:A, dim_channels!C:C, "Not Found")</f>
        <v>OTA</v>
      </c>
      <c r="L3687" t="str">
        <f>_xlfn.XLOOKUP(D3687, dim_channels!A:A, dim_channels!B:B, "Not Found")</f>
        <v>Agoda</v>
      </c>
    </row>
    <row r="3688" spans="1:12" x14ac:dyDescent="0.2">
      <c r="A3688" s="2" t="s">
        <v>4124</v>
      </c>
      <c r="B3688" s="2" t="s">
        <v>437</v>
      </c>
      <c r="C3688" s="2" t="s">
        <v>578</v>
      </c>
      <c r="D3688" s="2" t="s">
        <v>45</v>
      </c>
      <c r="E3688" s="2" t="s">
        <v>89</v>
      </c>
      <c r="F3688" s="2">
        <v>3239.9</v>
      </c>
      <c r="G3688" s="2">
        <v>0</v>
      </c>
      <c r="H3688" s="2">
        <v>3239.9</v>
      </c>
      <c r="I3688" s="2" t="s">
        <v>29</v>
      </c>
      <c r="J3688" s="4">
        <v>1</v>
      </c>
      <c r="K3688" t="str">
        <f>_xlfn.XLOOKUP(D3688, dim_channels!A:A, dim_channels!C:C, "Not Found")</f>
        <v>Corporate</v>
      </c>
      <c r="L3688" t="str">
        <f>_xlfn.XLOOKUP(D3688, dim_channels!A:A, dim_channels!B:B, "Not Found")</f>
        <v>Corporate Direct</v>
      </c>
    </row>
    <row r="3689" spans="1:12" x14ac:dyDescent="0.2">
      <c r="A3689" s="3" t="s">
        <v>4125</v>
      </c>
      <c r="B3689" s="3" t="s">
        <v>515</v>
      </c>
      <c r="C3689" s="3" t="s">
        <v>902</v>
      </c>
      <c r="D3689" s="3" t="s">
        <v>64</v>
      </c>
      <c r="E3689" s="3" t="s">
        <v>115</v>
      </c>
      <c r="F3689" s="3">
        <v>10942.31</v>
      </c>
      <c r="G3689" s="3">
        <v>0</v>
      </c>
      <c r="H3689" s="3">
        <v>10942.31</v>
      </c>
      <c r="I3689" s="3" t="s">
        <v>29</v>
      </c>
      <c r="J3689" s="5">
        <v>1</v>
      </c>
      <c r="K3689" t="str">
        <f>_xlfn.XLOOKUP(D3689, dim_channels!A:A, dim_channels!C:C, "Not Found")</f>
        <v>Direct</v>
      </c>
      <c r="L3689" t="str">
        <f>_xlfn.XLOOKUP(D3689, dim_channels!A:A, dim_channels!B:B, "Not Found")</f>
        <v>Direct Website</v>
      </c>
    </row>
    <row r="3690" spans="1:12" x14ac:dyDescent="0.2">
      <c r="A3690" s="2" t="s">
        <v>4126</v>
      </c>
      <c r="B3690" s="2" t="s">
        <v>546</v>
      </c>
      <c r="C3690" s="2" t="s">
        <v>178</v>
      </c>
      <c r="D3690" s="2" t="s">
        <v>206</v>
      </c>
      <c r="E3690" s="2" t="s">
        <v>207</v>
      </c>
      <c r="F3690" s="2">
        <v>6775.08</v>
      </c>
      <c r="G3690" s="2">
        <v>0</v>
      </c>
      <c r="H3690" s="2">
        <v>6775.08</v>
      </c>
      <c r="I3690" s="2" t="s">
        <v>29</v>
      </c>
      <c r="J3690" s="4">
        <v>1</v>
      </c>
      <c r="K3690" t="str">
        <f>_xlfn.XLOOKUP(D3690, dim_channels!A:A, dim_channels!C:C, "Not Found")</f>
        <v>Direct</v>
      </c>
      <c r="L3690" t="str">
        <f>_xlfn.XLOOKUP(D3690, dim_channels!A:A, dim_channels!B:B, "Not Found")</f>
        <v>Walk-in</v>
      </c>
    </row>
    <row r="3691" spans="1:12" x14ac:dyDescent="0.2">
      <c r="A3691" s="3" t="s">
        <v>4127</v>
      </c>
      <c r="B3691" s="3" t="s">
        <v>133</v>
      </c>
      <c r="C3691" s="3" t="s">
        <v>781</v>
      </c>
      <c r="D3691" s="3" t="s">
        <v>33</v>
      </c>
      <c r="E3691" s="3" t="s">
        <v>28</v>
      </c>
      <c r="F3691" s="3">
        <v>9733.2800000000007</v>
      </c>
      <c r="G3691" s="3">
        <v>1459.99</v>
      </c>
      <c r="H3691" s="3">
        <v>8273.2900000000009</v>
      </c>
      <c r="I3691" s="3" t="s">
        <v>29</v>
      </c>
      <c r="J3691" s="5">
        <v>1.176470303833179</v>
      </c>
      <c r="K3691" t="str">
        <f>_xlfn.XLOOKUP(D3691, dim_channels!A:A, dim_channels!C:C, "Not Found")</f>
        <v>OTA</v>
      </c>
      <c r="L3691" t="str">
        <f>_xlfn.XLOOKUP(D3691, dim_channels!A:A, dim_channels!B:B, "Not Found")</f>
        <v>Booking.com</v>
      </c>
    </row>
    <row r="3692" spans="1:12" x14ac:dyDescent="0.2">
      <c r="A3692" s="2" t="s">
        <v>4128</v>
      </c>
      <c r="B3692" s="2" t="s">
        <v>73</v>
      </c>
      <c r="C3692" s="2" t="s">
        <v>370</v>
      </c>
      <c r="D3692" s="2" t="s">
        <v>169</v>
      </c>
      <c r="E3692" s="2" t="s">
        <v>34</v>
      </c>
      <c r="F3692" s="2">
        <v>20452.34</v>
      </c>
      <c r="G3692" s="2">
        <v>4090.47</v>
      </c>
      <c r="H3692" s="2">
        <v>16361.87</v>
      </c>
      <c r="I3692" s="2" t="s">
        <v>56</v>
      </c>
      <c r="J3692" s="4">
        <v>1.250000152794271</v>
      </c>
      <c r="K3692" t="str">
        <f>_xlfn.XLOOKUP(D3692, dim_channels!A:A, dim_channels!C:C, "Not Found")</f>
        <v>GDS</v>
      </c>
      <c r="L3692" t="str">
        <f>_xlfn.XLOOKUP(D3692, dim_channels!A:A, dim_channels!B:B, "Not Found")</f>
        <v>GDS (Amadeus)</v>
      </c>
    </row>
    <row r="3693" spans="1:12" x14ac:dyDescent="0.2">
      <c r="A3693" s="3" t="s">
        <v>4129</v>
      </c>
      <c r="B3693" s="3" t="s">
        <v>139</v>
      </c>
      <c r="C3693" s="3" t="s">
        <v>173</v>
      </c>
      <c r="D3693" s="3" t="s">
        <v>114</v>
      </c>
      <c r="E3693" s="3" t="s">
        <v>115</v>
      </c>
      <c r="F3693" s="3">
        <v>8760.8700000000008</v>
      </c>
      <c r="G3693" s="3">
        <v>876.09</v>
      </c>
      <c r="H3693" s="3">
        <v>7884.78</v>
      </c>
      <c r="I3693" s="3" t="s">
        <v>29</v>
      </c>
      <c r="J3693" s="5">
        <v>1.111111533866513</v>
      </c>
      <c r="K3693" t="str">
        <f>_xlfn.XLOOKUP(D3693, dim_channels!A:A, dim_channels!C:C, "Not Found")</f>
        <v>Offline</v>
      </c>
      <c r="L3693" t="str">
        <f>_xlfn.XLOOKUP(D3693, dim_channels!A:A, dim_channels!B:B, "Not Found")</f>
        <v>Travel Agency</v>
      </c>
    </row>
    <row r="3694" spans="1:12" x14ac:dyDescent="0.2">
      <c r="A3694" s="2" t="s">
        <v>4130</v>
      </c>
      <c r="B3694" s="2" t="s">
        <v>186</v>
      </c>
      <c r="C3694" s="2" t="s">
        <v>139</v>
      </c>
      <c r="D3694" s="2" t="s">
        <v>27</v>
      </c>
      <c r="E3694" s="2" t="s">
        <v>34</v>
      </c>
      <c r="F3694" s="2">
        <v>26976.6</v>
      </c>
      <c r="G3694" s="2">
        <v>4855.79</v>
      </c>
      <c r="H3694" s="2">
        <v>22120.81</v>
      </c>
      <c r="I3694" s="2" t="s">
        <v>29</v>
      </c>
      <c r="J3694" s="4">
        <v>1.219512305381222</v>
      </c>
      <c r="K3694" t="str">
        <f>_xlfn.XLOOKUP(D3694, dim_channels!A:A, dim_channels!C:C, "Not Found")</f>
        <v>OTA</v>
      </c>
      <c r="L3694" t="str">
        <f>_xlfn.XLOOKUP(D3694, dim_channels!A:A, dim_channels!B:B, "Not Found")</f>
        <v>Expedia</v>
      </c>
    </row>
    <row r="3695" spans="1:12" x14ac:dyDescent="0.2">
      <c r="A3695" s="3" t="s">
        <v>4131</v>
      </c>
      <c r="B3695" s="3" t="s">
        <v>159</v>
      </c>
      <c r="C3695" s="3" t="s">
        <v>202</v>
      </c>
      <c r="D3695" s="3" t="s">
        <v>52</v>
      </c>
      <c r="E3695" s="3" t="s">
        <v>34</v>
      </c>
      <c r="F3695" s="3">
        <v>5717.39</v>
      </c>
      <c r="G3695" s="3">
        <v>686.09</v>
      </c>
      <c r="H3695" s="3">
        <v>5031.3</v>
      </c>
      <c r="I3695" s="3" t="s">
        <v>29</v>
      </c>
      <c r="J3695" s="5">
        <v>1.136364359111959</v>
      </c>
      <c r="K3695" t="str">
        <f>_xlfn.XLOOKUP(D3695, dim_channels!A:A, dim_channels!C:C, "Not Found")</f>
        <v>OTA</v>
      </c>
      <c r="L3695" t="str">
        <f>_xlfn.XLOOKUP(D3695, dim_channels!A:A, dim_channels!B:B, "Not Found")</f>
        <v>Agoda</v>
      </c>
    </row>
    <row r="3696" spans="1:12" x14ac:dyDescent="0.2">
      <c r="A3696" s="2" t="s">
        <v>4132</v>
      </c>
      <c r="B3696" s="2" t="s">
        <v>297</v>
      </c>
      <c r="C3696" s="2" t="s">
        <v>749</v>
      </c>
      <c r="D3696" s="2" t="s">
        <v>33</v>
      </c>
      <c r="E3696" s="2" t="s">
        <v>28</v>
      </c>
      <c r="F3696" s="2">
        <v>21903.22</v>
      </c>
      <c r="G3696" s="2">
        <v>3285.48</v>
      </c>
      <c r="H3696" s="2">
        <v>18617.740000000002</v>
      </c>
      <c r="I3696" s="2" t="s">
        <v>56</v>
      </c>
      <c r="J3696" s="4">
        <v>1.1764703986627809</v>
      </c>
      <c r="K3696" t="str">
        <f>_xlfn.XLOOKUP(D3696, dim_channels!A:A, dim_channels!C:C, "Not Found")</f>
        <v>OTA</v>
      </c>
      <c r="L3696" t="str">
        <f>_xlfn.XLOOKUP(D3696, dim_channels!A:A, dim_channels!B:B, "Not Found")</f>
        <v>Booking.com</v>
      </c>
    </row>
    <row r="3697" spans="1:12" x14ac:dyDescent="0.2">
      <c r="A3697" s="3" t="s">
        <v>4133</v>
      </c>
      <c r="B3697" s="3" t="s">
        <v>178</v>
      </c>
      <c r="C3697" s="3" t="s">
        <v>584</v>
      </c>
      <c r="D3697" s="3" t="s">
        <v>33</v>
      </c>
      <c r="E3697" s="3" t="s">
        <v>60</v>
      </c>
      <c r="F3697" s="3">
        <v>5432.23</v>
      </c>
      <c r="G3697" s="3">
        <v>0</v>
      </c>
      <c r="H3697" s="3">
        <v>5432.23</v>
      </c>
      <c r="I3697" s="3" t="s">
        <v>29</v>
      </c>
      <c r="J3697" s="5">
        <v>1</v>
      </c>
      <c r="K3697" t="str">
        <f>_xlfn.XLOOKUP(D3697, dim_channels!A:A, dim_channels!C:C, "Not Found")</f>
        <v>OTA</v>
      </c>
      <c r="L3697" t="str">
        <f>_xlfn.XLOOKUP(D3697, dim_channels!A:A, dim_channels!B:B, "Not Found")</f>
        <v>Booking.com</v>
      </c>
    </row>
    <row r="3698" spans="1:12" x14ac:dyDescent="0.2">
      <c r="A3698" s="2" t="s">
        <v>4134</v>
      </c>
      <c r="B3698" s="2" t="s">
        <v>234</v>
      </c>
      <c r="C3698" s="2" t="s">
        <v>787</v>
      </c>
      <c r="D3698" s="2" t="s">
        <v>33</v>
      </c>
      <c r="E3698" s="2" t="s">
        <v>34</v>
      </c>
      <c r="F3698" s="2">
        <v>18472.77</v>
      </c>
      <c r="G3698" s="2">
        <v>2770.92</v>
      </c>
      <c r="H3698" s="2">
        <v>15701.85</v>
      </c>
      <c r="I3698" s="2" t="s">
        <v>41</v>
      </c>
      <c r="J3698" s="4">
        <v>1.1764709254005099</v>
      </c>
      <c r="K3698" t="str">
        <f>_xlfn.XLOOKUP(D3698, dim_channels!A:A, dim_channels!C:C, "Not Found")</f>
        <v>OTA</v>
      </c>
      <c r="L3698" t="str">
        <f>_xlfn.XLOOKUP(D3698, dim_channels!A:A, dim_channels!B:B, "Not Found")</f>
        <v>Booking.com</v>
      </c>
    </row>
    <row r="3699" spans="1:12" x14ac:dyDescent="0.2">
      <c r="A3699" s="3" t="s">
        <v>4135</v>
      </c>
      <c r="B3699" s="3" t="s">
        <v>578</v>
      </c>
      <c r="C3699" s="3" t="s">
        <v>614</v>
      </c>
      <c r="D3699" s="3" t="s">
        <v>33</v>
      </c>
      <c r="E3699" s="3" t="s">
        <v>60</v>
      </c>
      <c r="F3699" s="3">
        <v>4320.0200000000004</v>
      </c>
      <c r="G3699" s="3">
        <v>0</v>
      </c>
      <c r="H3699" s="3">
        <v>4320.0200000000004</v>
      </c>
      <c r="I3699" s="3" t="s">
        <v>56</v>
      </c>
      <c r="J3699" s="5">
        <v>1</v>
      </c>
      <c r="K3699" t="str">
        <f>_xlfn.XLOOKUP(D3699, dim_channels!A:A, dim_channels!C:C, "Not Found")</f>
        <v>OTA</v>
      </c>
      <c r="L3699" t="str">
        <f>_xlfn.XLOOKUP(D3699, dim_channels!A:A, dim_channels!B:B, "Not Found")</f>
        <v>Booking.com</v>
      </c>
    </row>
    <row r="3700" spans="1:12" x14ac:dyDescent="0.2">
      <c r="A3700" s="2" t="s">
        <v>4136</v>
      </c>
      <c r="B3700" s="2" t="s">
        <v>1035</v>
      </c>
      <c r="C3700" s="2" t="s">
        <v>384</v>
      </c>
      <c r="D3700" s="2" t="s">
        <v>33</v>
      </c>
      <c r="E3700" s="2" t="s">
        <v>34</v>
      </c>
      <c r="F3700" s="2">
        <v>6291.89</v>
      </c>
      <c r="G3700" s="2">
        <v>943.78</v>
      </c>
      <c r="H3700" s="2">
        <v>5348.11</v>
      </c>
      <c r="I3700" s="2" t="s">
        <v>29</v>
      </c>
      <c r="J3700" s="4">
        <v>1.176469818309646</v>
      </c>
      <c r="K3700" t="str">
        <f>_xlfn.XLOOKUP(D3700, dim_channels!A:A, dim_channels!C:C, "Not Found")</f>
        <v>OTA</v>
      </c>
      <c r="L3700" t="str">
        <f>_xlfn.XLOOKUP(D3700, dim_channels!A:A, dim_channels!B:B, "Not Found")</f>
        <v>Booking.com</v>
      </c>
    </row>
    <row r="3701" spans="1:12" x14ac:dyDescent="0.2">
      <c r="A3701" s="3" t="s">
        <v>4137</v>
      </c>
      <c r="B3701" s="3" t="s">
        <v>121</v>
      </c>
      <c r="C3701" s="3" t="s">
        <v>725</v>
      </c>
      <c r="D3701" s="3" t="s">
        <v>64</v>
      </c>
      <c r="E3701" s="3" t="s">
        <v>34</v>
      </c>
      <c r="F3701" s="3">
        <v>7922.54</v>
      </c>
      <c r="G3701" s="3">
        <v>0</v>
      </c>
      <c r="H3701" s="3">
        <v>7922.54</v>
      </c>
      <c r="I3701" s="3" t="s">
        <v>29</v>
      </c>
      <c r="J3701" s="5">
        <v>1</v>
      </c>
      <c r="K3701" t="str">
        <f>_xlfn.XLOOKUP(D3701, dim_channels!A:A, dim_channels!C:C, "Not Found")</f>
        <v>Direct</v>
      </c>
      <c r="L3701" t="str">
        <f>_xlfn.XLOOKUP(D3701, dim_channels!A:A, dim_channels!B:B, "Not Found")</f>
        <v>Direct Website</v>
      </c>
    </row>
    <row r="3702" spans="1:12" x14ac:dyDescent="0.2">
      <c r="A3702" s="2" t="s">
        <v>4138</v>
      </c>
      <c r="B3702" s="2" t="s">
        <v>195</v>
      </c>
      <c r="C3702" s="2" t="s">
        <v>303</v>
      </c>
      <c r="D3702" s="2" t="s">
        <v>27</v>
      </c>
      <c r="E3702" s="2" t="s">
        <v>60</v>
      </c>
      <c r="F3702" s="2">
        <v>3472.17</v>
      </c>
      <c r="G3702" s="2">
        <v>0</v>
      </c>
      <c r="H3702" s="2">
        <v>3472.17</v>
      </c>
      <c r="I3702" s="2" t="s">
        <v>29</v>
      </c>
      <c r="J3702" s="4">
        <v>1</v>
      </c>
      <c r="K3702" t="str">
        <f>_xlfn.XLOOKUP(D3702, dim_channels!A:A, dim_channels!C:C, "Not Found")</f>
        <v>OTA</v>
      </c>
      <c r="L3702" t="str">
        <f>_xlfn.XLOOKUP(D3702, dim_channels!A:A, dim_channels!B:B, "Not Found")</f>
        <v>Expedia</v>
      </c>
    </row>
    <row r="3703" spans="1:12" x14ac:dyDescent="0.2">
      <c r="A3703" s="3" t="s">
        <v>4139</v>
      </c>
      <c r="B3703" s="3" t="s">
        <v>82</v>
      </c>
      <c r="C3703" s="3" t="s">
        <v>197</v>
      </c>
      <c r="D3703" s="3" t="s">
        <v>33</v>
      </c>
      <c r="E3703" s="3" t="s">
        <v>34</v>
      </c>
      <c r="F3703" s="3">
        <v>14742.16</v>
      </c>
      <c r="G3703" s="3">
        <v>2211.3200000000002</v>
      </c>
      <c r="H3703" s="3">
        <v>12530.84</v>
      </c>
      <c r="I3703" s="3" t="s">
        <v>41</v>
      </c>
      <c r="J3703" s="5">
        <v>1.1764702126912481</v>
      </c>
      <c r="K3703" t="str">
        <f>_xlfn.XLOOKUP(D3703, dim_channels!A:A, dim_channels!C:C, "Not Found")</f>
        <v>OTA</v>
      </c>
      <c r="L3703" t="str">
        <f>_xlfn.XLOOKUP(D3703, dim_channels!A:A, dim_channels!B:B, "Not Found")</f>
        <v>Booking.com</v>
      </c>
    </row>
    <row r="3704" spans="1:12" x14ac:dyDescent="0.2">
      <c r="A3704" s="2" t="s">
        <v>4140</v>
      </c>
      <c r="B3704" s="2" t="s">
        <v>48</v>
      </c>
      <c r="C3704" s="2" t="s">
        <v>183</v>
      </c>
      <c r="D3704" s="2" t="s">
        <v>206</v>
      </c>
      <c r="E3704" s="2" t="s">
        <v>207</v>
      </c>
      <c r="F3704" s="2">
        <v>14474.81</v>
      </c>
      <c r="G3704" s="2">
        <v>0</v>
      </c>
      <c r="H3704" s="2">
        <v>14474.81</v>
      </c>
      <c r="I3704" s="2" t="s">
        <v>56</v>
      </c>
      <c r="J3704" s="4">
        <v>1</v>
      </c>
      <c r="K3704" t="str">
        <f>_xlfn.XLOOKUP(D3704, dim_channels!A:A, dim_channels!C:C, "Not Found")</f>
        <v>Direct</v>
      </c>
      <c r="L3704" t="str">
        <f>_xlfn.XLOOKUP(D3704, dim_channels!A:A, dim_channels!B:B, "Not Found")</f>
        <v>Walk-in</v>
      </c>
    </row>
    <row r="3705" spans="1:12" x14ac:dyDescent="0.2">
      <c r="A3705" s="3" t="s">
        <v>4141</v>
      </c>
      <c r="B3705" s="3" t="s">
        <v>103</v>
      </c>
      <c r="C3705" s="3" t="s">
        <v>312</v>
      </c>
      <c r="D3705" s="3" t="s">
        <v>169</v>
      </c>
      <c r="E3705" s="3" t="s">
        <v>34</v>
      </c>
      <c r="F3705" s="3">
        <v>11511.71</v>
      </c>
      <c r="G3705" s="3">
        <v>2302.34</v>
      </c>
      <c r="H3705" s="3">
        <v>9209.3700000000008</v>
      </c>
      <c r="I3705" s="3" t="s">
        <v>29</v>
      </c>
      <c r="J3705" s="5">
        <v>1.2499997285373481</v>
      </c>
      <c r="K3705" t="str">
        <f>_xlfn.XLOOKUP(D3705, dim_channels!A:A, dim_channels!C:C, "Not Found")</f>
        <v>GDS</v>
      </c>
      <c r="L3705" t="str">
        <f>_xlfn.XLOOKUP(D3705, dim_channels!A:A, dim_channels!B:B, "Not Found")</f>
        <v>GDS (Amadeus)</v>
      </c>
    </row>
    <row r="3706" spans="1:12" x14ac:dyDescent="0.2">
      <c r="A3706" s="2" t="s">
        <v>4142</v>
      </c>
      <c r="B3706" s="2" t="s">
        <v>198</v>
      </c>
      <c r="C3706" s="2" t="s">
        <v>497</v>
      </c>
      <c r="D3706" s="2" t="s">
        <v>27</v>
      </c>
      <c r="E3706" s="2" t="s">
        <v>34</v>
      </c>
      <c r="F3706" s="2">
        <v>10850.58</v>
      </c>
      <c r="G3706" s="2">
        <v>1953.1</v>
      </c>
      <c r="H3706" s="2">
        <v>8897.48</v>
      </c>
      <c r="I3706" s="2" t="s">
        <v>29</v>
      </c>
      <c r="J3706" s="4">
        <v>1.2195115920462869</v>
      </c>
      <c r="K3706" t="str">
        <f>_xlfn.XLOOKUP(D3706, dim_channels!A:A, dim_channels!C:C, "Not Found")</f>
        <v>OTA</v>
      </c>
      <c r="L3706" t="str">
        <f>_xlfn.XLOOKUP(D3706, dim_channels!A:A, dim_channels!B:B, "Not Found")</f>
        <v>Expedia</v>
      </c>
    </row>
    <row r="3707" spans="1:12" x14ac:dyDescent="0.2">
      <c r="A3707" s="3" t="s">
        <v>4143</v>
      </c>
      <c r="B3707" s="3" t="s">
        <v>120</v>
      </c>
      <c r="C3707" s="3" t="s">
        <v>103</v>
      </c>
      <c r="D3707" s="3" t="s">
        <v>52</v>
      </c>
      <c r="E3707" s="3" t="s">
        <v>34</v>
      </c>
      <c r="F3707" s="3">
        <v>2917.78</v>
      </c>
      <c r="G3707" s="3">
        <v>350.13</v>
      </c>
      <c r="H3707" s="3">
        <v>2567.65</v>
      </c>
      <c r="I3707" s="3" t="s">
        <v>41</v>
      </c>
      <c r="J3707" s="5">
        <v>1.136362043113353</v>
      </c>
      <c r="K3707" t="str">
        <f>_xlfn.XLOOKUP(D3707, dim_channels!A:A, dim_channels!C:C, "Not Found")</f>
        <v>OTA</v>
      </c>
      <c r="L3707" t="str">
        <f>_xlfn.XLOOKUP(D3707, dim_channels!A:A, dim_channels!B:B, "Not Found")</f>
        <v>Agoda</v>
      </c>
    </row>
    <row r="3708" spans="1:12" x14ac:dyDescent="0.2">
      <c r="A3708" s="2" t="s">
        <v>4144</v>
      </c>
      <c r="B3708" s="2" t="s">
        <v>187</v>
      </c>
      <c r="C3708" s="2" t="s">
        <v>655</v>
      </c>
      <c r="D3708" s="2" t="s">
        <v>33</v>
      </c>
      <c r="E3708" s="2" t="s">
        <v>28</v>
      </c>
      <c r="F3708" s="2">
        <v>12405.72</v>
      </c>
      <c r="G3708" s="2">
        <v>1860.86</v>
      </c>
      <c r="H3708" s="2">
        <v>10544.86</v>
      </c>
      <c r="I3708" s="2" t="s">
        <v>29</v>
      </c>
      <c r="J3708" s="4">
        <v>1.176470811371606</v>
      </c>
      <c r="K3708" t="str">
        <f>_xlfn.XLOOKUP(D3708, dim_channels!A:A, dim_channels!C:C, "Not Found")</f>
        <v>OTA</v>
      </c>
      <c r="L3708" t="str">
        <f>_xlfn.XLOOKUP(D3708, dim_channels!A:A, dim_channels!B:B, "Not Found")</f>
        <v>Booking.com</v>
      </c>
    </row>
    <row r="3709" spans="1:12" x14ac:dyDescent="0.2">
      <c r="A3709" s="3" t="s">
        <v>4145</v>
      </c>
      <c r="B3709" s="3" t="s">
        <v>826</v>
      </c>
      <c r="C3709" s="3" t="s">
        <v>432</v>
      </c>
      <c r="D3709" s="3" t="s">
        <v>169</v>
      </c>
      <c r="E3709" s="3" t="s">
        <v>46</v>
      </c>
      <c r="F3709" s="3">
        <v>2888.38</v>
      </c>
      <c r="G3709" s="3">
        <v>577.67999999999995</v>
      </c>
      <c r="H3709" s="3">
        <v>2310.6999999999998</v>
      </c>
      <c r="I3709" s="3" t="s">
        <v>29</v>
      </c>
      <c r="J3709" s="5">
        <v>1.250002163846454</v>
      </c>
      <c r="K3709" t="str">
        <f>_xlfn.XLOOKUP(D3709, dim_channels!A:A, dim_channels!C:C, "Not Found")</f>
        <v>GDS</v>
      </c>
      <c r="L3709" t="str">
        <f>_xlfn.XLOOKUP(D3709, dim_channels!A:A, dim_channels!B:B, "Not Found")</f>
        <v>GDS (Amadeus)</v>
      </c>
    </row>
    <row r="3710" spans="1:12" x14ac:dyDescent="0.2">
      <c r="A3710" s="2" t="s">
        <v>4146</v>
      </c>
      <c r="B3710" s="2" t="s">
        <v>229</v>
      </c>
      <c r="C3710" s="2" t="s">
        <v>58</v>
      </c>
      <c r="D3710" s="2" t="s">
        <v>52</v>
      </c>
      <c r="E3710" s="2" t="s">
        <v>34</v>
      </c>
      <c r="F3710" s="2">
        <v>11237.75</v>
      </c>
      <c r="G3710" s="2">
        <v>1348.53</v>
      </c>
      <c r="H3710" s="2">
        <v>9889.2199999999993</v>
      </c>
      <c r="I3710" s="2" t="s">
        <v>29</v>
      </c>
      <c r="J3710" s="4">
        <v>1.136363636363636</v>
      </c>
      <c r="K3710" t="str">
        <f>_xlfn.XLOOKUP(D3710, dim_channels!A:A, dim_channels!C:C, "Not Found")</f>
        <v>OTA</v>
      </c>
      <c r="L3710" t="str">
        <f>_xlfn.XLOOKUP(D3710, dim_channels!A:A, dim_channels!B:B, "Not Found")</f>
        <v>Agoda</v>
      </c>
    </row>
    <row r="3711" spans="1:12" x14ac:dyDescent="0.2">
      <c r="A3711" s="3" t="s">
        <v>4147</v>
      </c>
      <c r="B3711" s="3" t="s">
        <v>1021</v>
      </c>
      <c r="C3711" s="3" t="s">
        <v>839</v>
      </c>
      <c r="D3711" s="3" t="s">
        <v>27</v>
      </c>
      <c r="E3711" s="3" t="s">
        <v>34</v>
      </c>
      <c r="F3711" s="3">
        <v>6537.14</v>
      </c>
      <c r="G3711" s="3">
        <v>1176.69</v>
      </c>
      <c r="H3711" s="3">
        <v>5360.45</v>
      </c>
      <c r="I3711" s="3" t="s">
        <v>56</v>
      </c>
      <c r="J3711" s="5">
        <v>1.219513287130745</v>
      </c>
      <c r="K3711" t="str">
        <f>_xlfn.XLOOKUP(D3711, dim_channels!A:A, dim_channels!C:C, "Not Found")</f>
        <v>OTA</v>
      </c>
      <c r="L3711" t="str">
        <f>_xlfn.XLOOKUP(D3711, dim_channels!A:A, dim_channels!B:B, "Not Found")</f>
        <v>Expedia</v>
      </c>
    </row>
    <row r="3712" spans="1:12" x14ac:dyDescent="0.2">
      <c r="A3712" s="2" t="s">
        <v>4148</v>
      </c>
      <c r="B3712" s="2" t="s">
        <v>190</v>
      </c>
      <c r="C3712" s="2" t="s">
        <v>70</v>
      </c>
      <c r="D3712" s="2" t="s">
        <v>64</v>
      </c>
      <c r="E3712" s="2" t="s">
        <v>115</v>
      </c>
      <c r="F3712" s="2">
        <v>23894.06</v>
      </c>
      <c r="G3712" s="2">
        <v>0</v>
      </c>
      <c r="H3712" s="2">
        <v>23894.06</v>
      </c>
      <c r="I3712" s="2" t="s">
        <v>29</v>
      </c>
      <c r="J3712" s="4">
        <v>1</v>
      </c>
      <c r="K3712" t="str">
        <f>_xlfn.XLOOKUP(D3712, dim_channels!A:A, dim_channels!C:C, "Not Found")</f>
        <v>Direct</v>
      </c>
      <c r="L3712" t="str">
        <f>_xlfn.XLOOKUP(D3712, dim_channels!A:A, dim_channels!B:B, "Not Found")</f>
        <v>Direct Website</v>
      </c>
    </row>
    <row r="3713" spans="1:12" x14ac:dyDescent="0.2">
      <c r="A3713" s="3" t="s">
        <v>4149</v>
      </c>
      <c r="B3713" s="3" t="s">
        <v>98</v>
      </c>
      <c r="C3713" s="3" t="s">
        <v>831</v>
      </c>
      <c r="D3713" s="3" t="s">
        <v>27</v>
      </c>
      <c r="E3713" s="3" t="s">
        <v>34</v>
      </c>
      <c r="F3713" s="3">
        <v>27579.35</v>
      </c>
      <c r="G3713" s="3">
        <v>4964.28</v>
      </c>
      <c r="H3713" s="3">
        <v>22615.07</v>
      </c>
      <c r="I3713" s="3" t="s">
        <v>41</v>
      </c>
      <c r="J3713" s="5">
        <v>1.219512033347675</v>
      </c>
      <c r="K3713" t="str">
        <f>_xlfn.XLOOKUP(D3713, dim_channels!A:A, dim_channels!C:C, "Not Found")</f>
        <v>OTA</v>
      </c>
      <c r="L3713" t="str">
        <f>_xlfn.XLOOKUP(D3713, dim_channels!A:A, dim_channels!B:B, "Not Found")</f>
        <v>Expedia</v>
      </c>
    </row>
    <row r="3714" spans="1:12" x14ac:dyDescent="0.2">
      <c r="A3714" s="2" t="s">
        <v>4150</v>
      </c>
      <c r="B3714" s="2" t="s">
        <v>283</v>
      </c>
      <c r="C3714" s="2" t="s">
        <v>653</v>
      </c>
      <c r="D3714" s="2" t="s">
        <v>64</v>
      </c>
      <c r="E3714" s="2" t="s">
        <v>115</v>
      </c>
      <c r="F3714" s="2">
        <v>7113.46</v>
      </c>
      <c r="G3714" s="2">
        <v>0</v>
      </c>
      <c r="H3714" s="2">
        <v>7113.46</v>
      </c>
      <c r="I3714" s="2" t="s">
        <v>29</v>
      </c>
      <c r="J3714" s="4">
        <v>1</v>
      </c>
      <c r="K3714" t="str">
        <f>_xlfn.XLOOKUP(D3714, dim_channels!A:A, dim_channels!C:C, "Not Found")</f>
        <v>Direct</v>
      </c>
      <c r="L3714" t="str">
        <f>_xlfn.XLOOKUP(D3714, dim_channels!A:A, dim_channels!B:B, "Not Found")</f>
        <v>Direct Website</v>
      </c>
    </row>
    <row r="3715" spans="1:12" x14ac:dyDescent="0.2">
      <c r="A3715" s="3" t="s">
        <v>4151</v>
      </c>
      <c r="B3715" s="3" t="s">
        <v>262</v>
      </c>
      <c r="C3715" s="3" t="s">
        <v>626</v>
      </c>
      <c r="D3715" s="3" t="s">
        <v>27</v>
      </c>
      <c r="E3715" s="3" t="s">
        <v>60</v>
      </c>
      <c r="F3715" s="3">
        <v>3264.22</v>
      </c>
      <c r="G3715" s="3">
        <v>0</v>
      </c>
      <c r="H3715" s="3">
        <v>3264.22</v>
      </c>
      <c r="I3715" s="3" t="s">
        <v>41</v>
      </c>
      <c r="J3715" s="5">
        <v>1</v>
      </c>
      <c r="K3715" t="str">
        <f>_xlfn.XLOOKUP(D3715, dim_channels!A:A, dim_channels!C:C, "Not Found")</f>
        <v>OTA</v>
      </c>
      <c r="L3715" t="str">
        <f>_xlfn.XLOOKUP(D3715, dim_channels!A:A, dim_channels!B:B, "Not Found")</f>
        <v>Expedia</v>
      </c>
    </row>
    <row r="3716" spans="1:12" x14ac:dyDescent="0.2">
      <c r="A3716" s="2" t="s">
        <v>4152</v>
      </c>
      <c r="B3716" s="2" t="s">
        <v>762</v>
      </c>
      <c r="C3716" s="2" t="s">
        <v>148</v>
      </c>
      <c r="D3716" s="2" t="s">
        <v>33</v>
      </c>
      <c r="E3716" s="2" t="s">
        <v>34</v>
      </c>
      <c r="F3716" s="2">
        <v>5983.86</v>
      </c>
      <c r="G3716" s="2">
        <v>897.58</v>
      </c>
      <c r="H3716" s="2">
        <v>5086.28</v>
      </c>
      <c r="I3716" s="2" t="s">
        <v>29</v>
      </c>
      <c r="J3716" s="4">
        <v>1.1764708195380511</v>
      </c>
      <c r="K3716" t="str">
        <f>_xlfn.XLOOKUP(D3716, dim_channels!A:A, dim_channels!C:C, "Not Found")</f>
        <v>OTA</v>
      </c>
      <c r="L3716" t="str">
        <f>_xlfn.XLOOKUP(D3716, dim_channels!A:A, dim_channels!B:B, "Not Found")</f>
        <v>Booking.com</v>
      </c>
    </row>
    <row r="3717" spans="1:12" x14ac:dyDescent="0.2">
      <c r="A3717" s="3" t="s">
        <v>4153</v>
      </c>
      <c r="B3717" s="3" t="s">
        <v>605</v>
      </c>
      <c r="C3717" s="3" t="s">
        <v>187</v>
      </c>
      <c r="D3717" s="3" t="s">
        <v>33</v>
      </c>
      <c r="E3717" s="3" t="s">
        <v>34</v>
      </c>
      <c r="F3717" s="3">
        <v>17643.18</v>
      </c>
      <c r="G3717" s="3">
        <v>2646.48</v>
      </c>
      <c r="H3717" s="3">
        <v>14996.7</v>
      </c>
      <c r="I3717" s="3" t="s">
        <v>29</v>
      </c>
      <c r="J3717" s="5">
        <v>1.176470823581188</v>
      </c>
      <c r="K3717" t="str">
        <f>_xlfn.XLOOKUP(D3717, dim_channels!A:A, dim_channels!C:C, "Not Found")</f>
        <v>OTA</v>
      </c>
      <c r="L3717" t="str">
        <f>_xlfn.XLOOKUP(D3717, dim_channels!A:A, dim_channels!B:B, "Not Found")</f>
        <v>Booking.com</v>
      </c>
    </row>
    <row r="3718" spans="1:12" x14ac:dyDescent="0.2">
      <c r="A3718" s="2" t="s">
        <v>4154</v>
      </c>
      <c r="B3718" s="2" t="s">
        <v>433</v>
      </c>
      <c r="C3718" s="2" t="s">
        <v>120</v>
      </c>
      <c r="D3718" s="2" t="s">
        <v>64</v>
      </c>
      <c r="E3718" s="2" t="s">
        <v>34</v>
      </c>
      <c r="F3718" s="2">
        <v>19748.45</v>
      </c>
      <c r="G3718" s="2">
        <v>0</v>
      </c>
      <c r="H3718" s="2">
        <v>19748.45</v>
      </c>
      <c r="I3718" s="2" t="s">
        <v>56</v>
      </c>
      <c r="J3718" s="4">
        <v>1</v>
      </c>
      <c r="K3718" t="str">
        <f>_xlfn.XLOOKUP(D3718, dim_channels!A:A, dim_channels!C:C, "Not Found")</f>
        <v>Direct</v>
      </c>
      <c r="L3718" t="str">
        <f>_xlfn.XLOOKUP(D3718, dim_channels!A:A, dim_channels!B:B, "Not Found")</f>
        <v>Direct Website</v>
      </c>
    </row>
    <row r="3719" spans="1:12" x14ac:dyDescent="0.2">
      <c r="A3719" s="3" t="s">
        <v>4155</v>
      </c>
      <c r="B3719" s="3" t="s">
        <v>1610</v>
      </c>
      <c r="C3719" s="3" t="s">
        <v>492</v>
      </c>
      <c r="D3719" s="3" t="s">
        <v>52</v>
      </c>
      <c r="E3719" s="3" t="s">
        <v>34</v>
      </c>
      <c r="F3719" s="3">
        <v>11183.06</v>
      </c>
      <c r="G3719" s="3">
        <v>1341.97</v>
      </c>
      <c r="H3719" s="3">
        <v>9841.09</v>
      </c>
      <c r="I3719" s="3" t="s">
        <v>29</v>
      </c>
      <c r="J3719" s="5">
        <v>1.1363639596833279</v>
      </c>
      <c r="K3719" t="str">
        <f>_xlfn.XLOOKUP(D3719, dim_channels!A:A, dim_channels!C:C, "Not Found")</f>
        <v>OTA</v>
      </c>
      <c r="L3719" t="str">
        <f>_xlfn.XLOOKUP(D3719, dim_channels!A:A, dim_channels!B:B, "Not Found")</f>
        <v>Agoda</v>
      </c>
    </row>
    <row r="3720" spans="1:12" x14ac:dyDescent="0.2">
      <c r="A3720" s="2" t="s">
        <v>4156</v>
      </c>
      <c r="B3720" s="2" t="s">
        <v>130</v>
      </c>
      <c r="C3720" s="2" t="s">
        <v>423</v>
      </c>
      <c r="D3720" s="2" t="s">
        <v>33</v>
      </c>
      <c r="E3720" s="2" t="s">
        <v>34</v>
      </c>
      <c r="F3720" s="2">
        <v>3609.45</v>
      </c>
      <c r="G3720" s="2">
        <v>541.41999999999996</v>
      </c>
      <c r="H3720" s="2">
        <v>3068.03</v>
      </c>
      <c r="I3720" s="2" t="s">
        <v>29</v>
      </c>
      <c r="J3720" s="4">
        <v>1.1764715468883939</v>
      </c>
      <c r="K3720" t="str">
        <f>_xlfn.XLOOKUP(D3720, dim_channels!A:A, dim_channels!C:C, "Not Found")</f>
        <v>OTA</v>
      </c>
      <c r="L3720" t="str">
        <f>_xlfn.XLOOKUP(D3720, dim_channels!A:A, dim_channels!B:B, "Not Found")</f>
        <v>Booking.com</v>
      </c>
    </row>
    <row r="3721" spans="1:12" x14ac:dyDescent="0.2">
      <c r="A3721" s="3" t="s">
        <v>4157</v>
      </c>
      <c r="B3721" s="3" t="s">
        <v>285</v>
      </c>
      <c r="C3721" s="3" t="s">
        <v>291</v>
      </c>
      <c r="D3721" s="3" t="s">
        <v>52</v>
      </c>
      <c r="E3721" s="3" t="s">
        <v>34</v>
      </c>
      <c r="F3721" s="3">
        <v>6547.34</v>
      </c>
      <c r="G3721" s="3">
        <v>785.68</v>
      </c>
      <c r="H3721" s="3">
        <v>5761.66</v>
      </c>
      <c r="I3721" s="3" t="s">
        <v>29</v>
      </c>
      <c r="J3721" s="5">
        <v>1.1363634785808261</v>
      </c>
      <c r="K3721" t="str">
        <f>_xlfn.XLOOKUP(D3721, dim_channels!A:A, dim_channels!C:C, "Not Found")</f>
        <v>OTA</v>
      </c>
      <c r="L3721" t="str">
        <f>_xlfn.XLOOKUP(D3721, dim_channels!A:A, dim_channels!B:B, "Not Found")</f>
        <v>Agoda</v>
      </c>
    </row>
    <row r="3722" spans="1:12" x14ac:dyDescent="0.2">
      <c r="A3722" s="2" t="s">
        <v>4158</v>
      </c>
      <c r="B3722" s="2" t="s">
        <v>179</v>
      </c>
      <c r="C3722" s="2" t="s">
        <v>603</v>
      </c>
      <c r="D3722" s="2" t="s">
        <v>33</v>
      </c>
      <c r="E3722" s="2" t="s">
        <v>34</v>
      </c>
      <c r="F3722" s="2">
        <v>6776.85</v>
      </c>
      <c r="G3722" s="2">
        <v>1016.53</v>
      </c>
      <c r="H3722" s="2">
        <v>5760.32</v>
      </c>
      <c r="I3722" s="2" t="s">
        <v>29</v>
      </c>
      <c r="J3722" s="4">
        <v>1.1764710988278431</v>
      </c>
      <c r="K3722" t="str">
        <f>_xlfn.XLOOKUP(D3722, dim_channels!A:A, dim_channels!C:C, "Not Found")</f>
        <v>OTA</v>
      </c>
      <c r="L3722" t="str">
        <f>_xlfn.XLOOKUP(D3722, dim_channels!A:A, dim_channels!B:B, "Not Found")</f>
        <v>Booking.com</v>
      </c>
    </row>
    <row r="3723" spans="1:12" x14ac:dyDescent="0.2">
      <c r="A3723" s="3" t="s">
        <v>4159</v>
      </c>
      <c r="B3723" s="3" t="s">
        <v>148</v>
      </c>
      <c r="C3723" s="3" t="s">
        <v>276</v>
      </c>
      <c r="D3723" s="3" t="s">
        <v>33</v>
      </c>
      <c r="E3723" s="3" t="s">
        <v>34</v>
      </c>
      <c r="F3723" s="3">
        <v>3053.07</v>
      </c>
      <c r="G3723" s="3">
        <v>457.96</v>
      </c>
      <c r="H3723" s="3">
        <v>2595.11</v>
      </c>
      <c r="I3723" s="3" t="s">
        <v>29</v>
      </c>
      <c r="J3723" s="5">
        <v>1.176470361564635</v>
      </c>
      <c r="K3723" t="str">
        <f>_xlfn.XLOOKUP(D3723, dim_channels!A:A, dim_channels!C:C, "Not Found")</f>
        <v>OTA</v>
      </c>
      <c r="L3723" t="str">
        <f>_xlfn.XLOOKUP(D3723, dim_channels!A:A, dim_channels!B:B, "Not Found")</f>
        <v>Booking.com</v>
      </c>
    </row>
    <row r="3724" spans="1:12" x14ac:dyDescent="0.2">
      <c r="A3724" s="2" t="s">
        <v>4160</v>
      </c>
      <c r="B3724" s="2" t="s">
        <v>396</v>
      </c>
      <c r="C3724" s="2" t="s">
        <v>189</v>
      </c>
      <c r="D3724" s="2" t="s">
        <v>52</v>
      </c>
      <c r="E3724" s="2" t="s">
        <v>60</v>
      </c>
      <c r="F3724" s="2">
        <v>3057.53</v>
      </c>
      <c r="G3724" s="2">
        <v>0</v>
      </c>
      <c r="H3724" s="2">
        <v>3057.53</v>
      </c>
      <c r="I3724" s="2" t="s">
        <v>56</v>
      </c>
      <c r="J3724" s="4">
        <v>1</v>
      </c>
      <c r="K3724" t="str">
        <f>_xlfn.XLOOKUP(D3724, dim_channels!A:A, dim_channels!C:C, "Not Found")</f>
        <v>OTA</v>
      </c>
      <c r="L3724" t="str">
        <f>_xlfn.XLOOKUP(D3724, dim_channels!A:A, dim_channels!B:B, "Not Found")</f>
        <v>Agoda</v>
      </c>
    </row>
    <row r="3725" spans="1:12" x14ac:dyDescent="0.2">
      <c r="A3725" s="3" t="s">
        <v>4161</v>
      </c>
      <c r="B3725" s="3" t="s">
        <v>409</v>
      </c>
      <c r="C3725" s="3" t="s">
        <v>722</v>
      </c>
      <c r="D3725" s="3" t="s">
        <v>52</v>
      </c>
      <c r="E3725" s="3" t="s">
        <v>60</v>
      </c>
      <c r="F3725" s="3">
        <v>2160.3200000000002</v>
      </c>
      <c r="G3725" s="3">
        <v>0</v>
      </c>
      <c r="H3725" s="3">
        <v>2160.3200000000002</v>
      </c>
      <c r="I3725" s="3" t="s">
        <v>29</v>
      </c>
      <c r="J3725" s="5">
        <v>1</v>
      </c>
      <c r="K3725" t="str">
        <f>_xlfn.XLOOKUP(D3725, dim_channels!A:A, dim_channels!C:C, "Not Found")</f>
        <v>OTA</v>
      </c>
      <c r="L3725" t="str">
        <f>_xlfn.XLOOKUP(D3725, dim_channels!A:A, dim_channels!B:B, "Not Found")</f>
        <v>Agoda</v>
      </c>
    </row>
    <row r="3726" spans="1:12" x14ac:dyDescent="0.2">
      <c r="A3726" s="2" t="s">
        <v>4162</v>
      </c>
      <c r="B3726" s="2" t="s">
        <v>1610</v>
      </c>
      <c r="C3726" s="2" t="s">
        <v>349</v>
      </c>
      <c r="D3726" s="2" t="s">
        <v>27</v>
      </c>
      <c r="E3726" s="2" t="s">
        <v>34</v>
      </c>
      <c r="F3726" s="2">
        <v>12744.41</v>
      </c>
      <c r="G3726" s="2">
        <v>2293.9899999999998</v>
      </c>
      <c r="H3726" s="2">
        <v>10450.42</v>
      </c>
      <c r="I3726" s="2" t="s">
        <v>29</v>
      </c>
      <c r="J3726" s="4">
        <v>1.2195117516807941</v>
      </c>
      <c r="K3726" t="str">
        <f>_xlfn.XLOOKUP(D3726, dim_channels!A:A, dim_channels!C:C, "Not Found")</f>
        <v>OTA</v>
      </c>
      <c r="L3726" t="str">
        <f>_xlfn.XLOOKUP(D3726, dim_channels!A:A, dim_channels!B:B, "Not Found")</f>
        <v>Expedia</v>
      </c>
    </row>
    <row r="3727" spans="1:12" x14ac:dyDescent="0.2">
      <c r="A3727" s="3" t="s">
        <v>4163</v>
      </c>
      <c r="B3727" s="3" t="s">
        <v>1021</v>
      </c>
      <c r="C3727" s="3" t="s">
        <v>276</v>
      </c>
      <c r="D3727" s="3" t="s">
        <v>64</v>
      </c>
      <c r="E3727" s="3" t="s">
        <v>34</v>
      </c>
      <c r="F3727" s="3">
        <v>6846.21</v>
      </c>
      <c r="G3727" s="3">
        <v>0</v>
      </c>
      <c r="H3727" s="3">
        <v>6846.21</v>
      </c>
      <c r="I3727" s="3" t="s">
        <v>29</v>
      </c>
      <c r="J3727" s="5">
        <v>1</v>
      </c>
      <c r="K3727" t="str">
        <f>_xlfn.XLOOKUP(D3727, dim_channels!A:A, dim_channels!C:C, "Not Found")</f>
        <v>Direct</v>
      </c>
      <c r="L3727" t="str">
        <f>_xlfn.XLOOKUP(D3727, dim_channels!A:A, dim_channels!B:B, "Not Found")</f>
        <v>Direct Website</v>
      </c>
    </row>
    <row r="3728" spans="1:12" x14ac:dyDescent="0.2">
      <c r="A3728" s="2" t="s">
        <v>4164</v>
      </c>
      <c r="B3728" s="2" t="s">
        <v>553</v>
      </c>
      <c r="C3728" s="2" t="s">
        <v>423</v>
      </c>
      <c r="D3728" s="2" t="s">
        <v>27</v>
      </c>
      <c r="E3728" s="2" t="s">
        <v>34</v>
      </c>
      <c r="F3728" s="2">
        <v>23293.200000000001</v>
      </c>
      <c r="G3728" s="2">
        <v>4192.78</v>
      </c>
      <c r="H3728" s="2">
        <v>19100.419999999998</v>
      </c>
      <c r="I3728" s="2" t="s">
        <v>56</v>
      </c>
      <c r="J3728" s="4">
        <v>1.21951245051156</v>
      </c>
      <c r="K3728" t="str">
        <f>_xlfn.XLOOKUP(D3728, dim_channels!A:A, dim_channels!C:C, "Not Found")</f>
        <v>OTA</v>
      </c>
      <c r="L3728" t="str">
        <f>_xlfn.XLOOKUP(D3728, dim_channels!A:A, dim_channels!B:B, "Not Found")</f>
        <v>Expedia</v>
      </c>
    </row>
    <row r="3729" spans="1:12" x14ac:dyDescent="0.2">
      <c r="A3729" s="3" t="s">
        <v>4165</v>
      </c>
      <c r="B3729" s="3" t="s">
        <v>94</v>
      </c>
      <c r="C3729" s="3" t="s">
        <v>274</v>
      </c>
      <c r="D3729" s="3" t="s">
        <v>33</v>
      </c>
      <c r="E3729" s="3" t="s">
        <v>34</v>
      </c>
      <c r="F3729" s="3">
        <v>9545.5499999999993</v>
      </c>
      <c r="G3729" s="3">
        <v>1431.83</v>
      </c>
      <c r="H3729" s="3">
        <v>8113.72</v>
      </c>
      <c r="I3729" s="3" t="s">
        <v>29</v>
      </c>
      <c r="J3729" s="5">
        <v>1.1764702257410899</v>
      </c>
      <c r="K3729" t="str">
        <f>_xlfn.XLOOKUP(D3729, dim_channels!A:A, dim_channels!C:C, "Not Found")</f>
        <v>OTA</v>
      </c>
      <c r="L3729" t="str">
        <f>_xlfn.XLOOKUP(D3729, dim_channels!A:A, dim_channels!B:B, "Not Found")</f>
        <v>Booking.com</v>
      </c>
    </row>
    <row r="3730" spans="1:12" x14ac:dyDescent="0.2">
      <c r="A3730" s="2" t="s">
        <v>4166</v>
      </c>
      <c r="B3730" s="2" t="s">
        <v>50</v>
      </c>
      <c r="C3730" s="2" t="s">
        <v>136</v>
      </c>
      <c r="D3730" s="2" t="s">
        <v>52</v>
      </c>
      <c r="E3730" s="2" t="s">
        <v>60</v>
      </c>
      <c r="F3730" s="2">
        <v>2777.76</v>
      </c>
      <c r="G3730" s="2">
        <v>0</v>
      </c>
      <c r="H3730" s="2">
        <v>2777.76</v>
      </c>
      <c r="I3730" s="2" t="s">
        <v>41</v>
      </c>
      <c r="J3730" s="4">
        <v>1</v>
      </c>
      <c r="K3730" t="str">
        <f>_xlfn.XLOOKUP(D3730, dim_channels!A:A, dim_channels!C:C, "Not Found")</f>
        <v>OTA</v>
      </c>
      <c r="L3730" t="str">
        <f>_xlfn.XLOOKUP(D3730, dim_channels!A:A, dim_channels!B:B, "Not Found")</f>
        <v>Agoda</v>
      </c>
    </row>
    <row r="3731" spans="1:12" x14ac:dyDescent="0.2">
      <c r="A3731" s="3" t="s">
        <v>4167</v>
      </c>
      <c r="B3731" s="3" t="s">
        <v>590</v>
      </c>
      <c r="C3731" s="3" t="s">
        <v>37</v>
      </c>
      <c r="D3731" s="3" t="s">
        <v>52</v>
      </c>
      <c r="E3731" s="3" t="s">
        <v>34</v>
      </c>
      <c r="F3731" s="3">
        <v>4997.71</v>
      </c>
      <c r="G3731" s="3">
        <v>599.73</v>
      </c>
      <c r="H3731" s="3">
        <v>4397.9799999999996</v>
      </c>
      <c r="I3731" s="3" t="s">
        <v>29</v>
      </c>
      <c r="J3731" s="5">
        <v>1.1363648766024399</v>
      </c>
      <c r="K3731" t="str">
        <f>_xlfn.XLOOKUP(D3731, dim_channels!A:A, dim_channels!C:C, "Not Found")</f>
        <v>OTA</v>
      </c>
      <c r="L3731" t="str">
        <f>_xlfn.XLOOKUP(D3731, dim_channels!A:A, dim_channels!B:B, "Not Found")</f>
        <v>Agoda</v>
      </c>
    </row>
    <row r="3732" spans="1:12" x14ac:dyDescent="0.2">
      <c r="A3732" s="2" t="s">
        <v>4168</v>
      </c>
      <c r="B3732" s="2" t="s">
        <v>104</v>
      </c>
      <c r="C3732" s="2" t="s">
        <v>164</v>
      </c>
      <c r="D3732" s="2" t="s">
        <v>33</v>
      </c>
      <c r="E3732" s="2" t="s">
        <v>34</v>
      </c>
      <c r="F3732" s="2">
        <v>9264.02</v>
      </c>
      <c r="G3732" s="2">
        <v>1389.6</v>
      </c>
      <c r="H3732" s="2">
        <v>7874.42</v>
      </c>
      <c r="I3732" s="2" t="s">
        <v>41</v>
      </c>
      <c r="J3732" s="4">
        <v>1.1764701400230111</v>
      </c>
      <c r="K3732" t="str">
        <f>_xlfn.XLOOKUP(D3732, dim_channels!A:A, dim_channels!C:C, "Not Found")</f>
        <v>OTA</v>
      </c>
      <c r="L3732" t="str">
        <f>_xlfn.XLOOKUP(D3732, dim_channels!A:A, dim_channels!B:B, "Not Found")</f>
        <v>Booking.com</v>
      </c>
    </row>
    <row r="3733" spans="1:12" x14ac:dyDescent="0.2">
      <c r="A3733" s="3" t="s">
        <v>4169</v>
      </c>
      <c r="B3733" s="3" t="s">
        <v>195</v>
      </c>
      <c r="C3733" s="3" t="s">
        <v>355</v>
      </c>
      <c r="D3733" s="3" t="s">
        <v>52</v>
      </c>
      <c r="E3733" s="3" t="s">
        <v>60</v>
      </c>
      <c r="F3733" s="3">
        <v>8304.36</v>
      </c>
      <c r="G3733" s="3">
        <v>0</v>
      </c>
      <c r="H3733" s="3">
        <v>8304.36</v>
      </c>
      <c r="I3733" s="3" t="s">
        <v>29</v>
      </c>
      <c r="J3733" s="5">
        <v>1</v>
      </c>
      <c r="K3733" t="str">
        <f>_xlfn.XLOOKUP(D3733, dim_channels!A:A, dim_channels!C:C, "Not Found")</f>
        <v>OTA</v>
      </c>
      <c r="L3733" t="str">
        <f>_xlfn.XLOOKUP(D3733, dim_channels!A:A, dim_channels!B:B, "Not Found")</f>
        <v>Agoda</v>
      </c>
    </row>
    <row r="3734" spans="1:12" x14ac:dyDescent="0.2">
      <c r="A3734" s="2" t="s">
        <v>4170</v>
      </c>
      <c r="B3734" s="2" t="s">
        <v>307</v>
      </c>
      <c r="C3734" s="2" t="s">
        <v>136</v>
      </c>
      <c r="D3734" s="2" t="s">
        <v>64</v>
      </c>
      <c r="E3734" s="2" t="s">
        <v>115</v>
      </c>
      <c r="F3734" s="2">
        <v>3249.12</v>
      </c>
      <c r="G3734" s="2">
        <v>0</v>
      </c>
      <c r="H3734" s="2">
        <v>3249.12</v>
      </c>
      <c r="I3734" s="2" t="s">
        <v>29</v>
      </c>
      <c r="J3734" s="4">
        <v>1</v>
      </c>
      <c r="K3734" t="str">
        <f>_xlfn.XLOOKUP(D3734, dim_channels!A:A, dim_channels!C:C, "Not Found")</f>
        <v>Direct</v>
      </c>
      <c r="L3734" t="str">
        <f>_xlfn.XLOOKUP(D3734, dim_channels!A:A, dim_channels!B:B, "Not Found")</f>
        <v>Direct Website</v>
      </c>
    </row>
    <row r="3735" spans="1:12" x14ac:dyDescent="0.2">
      <c r="A3735" s="3" t="s">
        <v>4171</v>
      </c>
      <c r="B3735" s="3" t="s">
        <v>295</v>
      </c>
      <c r="C3735" s="3" t="s">
        <v>1048</v>
      </c>
      <c r="D3735" s="3" t="s">
        <v>27</v>
      </c>
      <c r="E3735" s="3" t="s">
        <v>28</v>
      </c>
      <c r="F3735" s="3">
        <v>6457.72</v>
      </c>
      <c r="G3735" s="3">
        <v>1162.3900000000001</v>
      </c>
      <c r="H3735" s="3">
        <v>5295.33</v>
      </c>
      <c r="I3735" s="3" t="s">
        <v>29</v>
      </c>
      <c r="J3735" s="5">
        <v>1.219512287241777</v>
      </c>
      <c r="K3735" t="str">
        <f>_xlfn.XLOOKUP(D3735, dim_channels!A:A, dim_channels!C:C, "Not Found")</f>
        <v>OTA</v>
      </c>
      <c r="L3735" t="str">
        <f>_xlfn.XLOOKUP(D3735, dim_channels!A:A, dim_channels!B:B, "Not Found")</f>
        <v>Expedia</v>
      </c>
    </row>
    <row r="3736" spans="1:12" x14ac:dyDescent="0.2">
      <c r="A3736" s="2" t="s">
        <v>4172</v>
      </c>
      <c r="B3736" s="2" t="s">
        <v>340</v>
      </c>
      <c r="C3736" s="2" t="s">
        <v>749</v>
      </c>
      <c r="D3736" s="2" t="s">
        <v>45</v>
      </c>
      <c r="E3736" s="2" t="s">
        <v>46</v>
      </c>
      <c r="F3736" s="2">
        <v>3028.99</v>
      </c>
      <c r="G3736" s="2">
        <v>151.44999999999999</v>
      </c>
      <c r="H3736" s="2">
        <v>2877.54</v>
      </c>
      <c r="I3736" s="2" t="s">
        <v>29</v>
      </c>
      <c r="J3736" s="4">
        <v>1.052631761852137</v>
      </c>
      <c r="K3736" t="str">
        <f>_xlfn.XLOOKUP(D3736, dim_channels!A:A, dim_channels!C:C, "Not Found")</f>
        <v>Corporate</v>
      </c>
      <c r="L3736" t="str">
        <f>_xlfn.XLOOKUP(D3736, dim_channels!A:A, dim_channels!B:B, "Not Found")</f>
        <v>Corporate Direct</v>
      </c>
    </row>
    <row r="3737" spans="1:12" x14ac:dyDescent="0.2">
      <c r="A3737" s="3" t="s">
        <v>4173</v>
      </c>
      <c r="B3737" s="3" t="s">
        <v>441</v>
      </c>
      <c r="C3737" s="3" t="s">
        <v>192</v>
      </c>
      <c r="D3737" s="3" t="s">
        <v>27</v>
      </c>
      <c r="E3737" s="3" t="s">
        <v>28</v>
      </c>
      <c r="F3737" s="3">
        <v>13921.96</v>
      </c>
      <c r="G3737" s="3">
        <v>2505.9499999999998</v>
      </c>
      <c r="H3737" s="3">
        <v>11416.01</v>
      </c>
      <c r="I3737" s="3" t="s">
        <v>29</v>
      </c>
      <c r="J3737" s="5">
        <v>1.2195118960127049</v>
      </c>
      <c r="K3737" t="str">
        <f>_xlfn.XLOOKUP(D3737, dim_channels!A:A, dim_channels!C:C, "Not Found")</f>
        <v>OTA</v>
      </c>
      <c r="L3737" t="str">
        <f>_xlfn.XLOOKUP(D3737, dim_channels!A:A, dim_channels!B:B, "Not Found")</f>
        <v>Expedia</v>
      </c>
    </row>
    <row r="3738" spans="1:12" x14ac:dyDescent="0.2">
      <c r="A3738" s="2" t="s">
        <v>4174</v>
      </c>
      <c r="B3738" s="2" t="s">
        <v>619</v>
      </c>
      <c r="C3738" s="2" t="s">
        <v>26</v>
      </c>
      <c r="D3738" s="2" t="s">
        <v>33</v>
      </c>
      <c r="E3738" s="2" t="s">
        <v>34</v>
      </c>
      <c r="F3738" s="2">
        <v>11444.84</v>
      </c>
      <c r="G3738" s="2">
        <v>1716.73</v>
      </c>
      <c r="H3738" s="2">
        <v>9728.11</v>
      </c>
      <c r="I3738" s="2" t="s">
        <v>29</v>
      </c>
      <c r="J3738" s="4">
        <v>1.1764710719759539</v>
      </c>
      <c r="K3738" t="str">
        <f>_xlfn.XLOOKUP(D3738, dim_channels!A:A, dim_channels!C:C, "Not Found")</f>
        <v>OTA</v>
      </c>
      <c r="L3738" t="str">
        <f>_xlfn.XLOOKUP(D3738, dim_channels!A:A, dim_channels!B:B, "Not Found")</f>
        <v>Booking.com</v>
      </c>
    </row>
    <row r="3739" spans="1:12" x14ac:dyDescent="0.2">
      <c r="A3739" s="3" t="s">
        <v>4175</v>
      </c>
      <c r="B3739" s="3" t="s">
        <v>26</v>
      </c>
      <c r="C3739" s="3" t="s">
        <v>141</v>
      </c>
      <c r="D3739" s="3" t="s">
        <v>27</v>
      </c>
      <c r="E3739" s="3" t="s">
        <v>28</v>
      </c>
      <c r="F3739" s="3">
        <v>3321.08</v>
      </c>
      <c r="G3739" s="3">
        <v>597.79</v>
      </c>
      <c r="H3739" s="3">
        <v>2723.29</v>
      </c>
      <c r="I3739" s="3" t="s">
        <v>41</v>
      </c>
      <c r="J3739" s="5">
        <v>1.2195102247648979</v>
      </c>
      <c r="K3739" t="str">
        <f>_xlfn.XLOOKUP(D3739, dim_channels!A:A, dim_channels!C:C, "Not Found")</f>
        <v>OTA</v>
      </c>
      <c r="L3739" t="str">
        <f>_xlfn.XLOOKUP(D3739, dim_channels!A:A, dim_channels!B:B, "Not Found")</f>
        <v>Expedia</v>
      </c>
    </row>
    <row r="3740" spans="1:12" x14ac:dyDescent="0.2">
      <c r="A3740" s="2" t="s">
        <v>4176</v>
      </c>
      <c r="B3740" s="2" t="s">
        <v>813</v>
      </c>
      <c r="C3740" s="2" t="s">
        <v>348</v>
      </c>
      <c r="D3740" s="2" t="s">
        <v>64</v>
      </c>
      <c r="E3740" s="2" t="s">
        <v>28</v>
      </c>
      <c r="F3740" s="2">
        <v>7745.04</v>
      </c>
      <c r="G3740" s="2">
        <v>0</v>
      </c>
      <c r="H3740" s="2">
        <v>7745.04</v>
      </c>
      <c r="I3740" s="2" t="s">
        <v>56</v>
      </c>
      <c r="J3740" s="4">
        <v>1</v>
      </c>
      <c r="K3740" t="str">
        <f>_xlfn.XLOOKUP(D3740, dim_channels!A:A, dim_channels!C:C, "Not Found")</f>
        <v>Direct</v>
      </c>
      <c r="L3740" t="str">
        <f>_xlfn.XLOOKUP(D3740, dim_channels!A:A, dim_channels!B:B, "Not Found")</f>
        <v>Direct Website</v>
      </c>
    </row>
    <row r="3741" spans="1:12" x14ac:dyDescent="0.2">
      <c r="A3741" s="3" t="s">
        <v>4177</v>
      </c>
      <c r="B3741" s="3" t="s">
        <v>357</v>
      </c>
      <c r="C3741" s="3" t="s">
        <v>612</v>
      </c>
      <c r="D3741" s="3" t="s">
        <v>52</v>
      </c>
      <c r="E3741" s="3" t="s">
        <v>60</v>
      </c>
      <c r="F3741" s="3">
        <v>9709.57</v>
      </c>
      <c r="G3741" s="3">
        <v>0</v>
      </c>
      <c r="H3741" s="3">
        <v>9709.57</v>
      </c>
      <c r="I3741" s="3" t="s">
        <v>56</v>
      </c>
      <c r="J3741" s="5">
        <v>1</v>
      </c>
      <c r="K3741" t="str">
        <f>_xlfn.XLOOKUP(D3741, dim_channels!A:A, dim_channels!C:C, "Not Found")</f>
        <v>OTA</v>
      </c>
      <c r="L3741" t="str">
        <f>_xlfn.XLOOKUP(D3741, dim_channels!A:A, dim_channels!B:B, "Not Found")</f>
        <v>Agoda</v>
      </c>
    </row>
    <row r="3742" spans="1:12" x14ac:dyDescent="0.2">
      <c r="A3742" s="2" t="s">
        <v>4178</v>
      </c>
      <c r="B3742" s="2" t="s">
        <v>138</v>
      </c>
      <c r="C3742" s="2" t="s">
        <v>1610</v>
      </c>
      <c r="D3742" s="2" t="s">
        <v>33</v>
      </c>
      <c r="E3742" s="2" t="s">
        <v>60</v>
      </c>
      <c r="F3742" s="2">
        <v>7498.13</v>
      </c>
      <c r="G3742" s="2">
        <v>0</v>
      </c>
      <c r="H3742" s="2">
        <v>7498.13</v>
      </c>
      <c r="I3742" s="2" t="s">
        <v>41</v>
      </c>
      <c r="J3742" s="4">
        <v>1</v>
      </c>
      <c r="K3742" t="str">
        <f>_xlfn.XLOOKUP(D3742, dim_channels!A:A, dim_channels!C:C, "Not Found")</f>
        <v>OTA</v>
      </c>
      <c r="L3742" t="str">
        <f>_xlfn.XLOOKUP(D3742, dim_channels!A:A, dim_channels!B:B, "Not Found")</f>
        <v>Booking.com</v>
      </c>
    </row>
    <row r="3743" spans="1:12" x14ac:dyDescent="0.2">
      <c r="A3743" s="3" t="s">
        <v>4179</v>
      </c>
      <c r="B3743" s="3" t="s">
        <v>94</v>
      </c>
      <c r="C3743" s="3" t="s">
        <v>113</v>
      </c>
      <c r="D3743" s="3" t="s">
        <v>45</v>
      </c>
      <c r="E3743" s="3" t="s">
        <v>89</v>
      </c>
      <c r="F3743" s="3">
        <v>4488.45</v>
      </c>
      <c r="G3743" s="3">
        <v>0</v>
      </c>
      <c r="H3743" s="3">
        <v>4488.45</v>
      </c>
      <c r="I3743" s="3" t="s">
        <v>29</v>
      </c>
      <c r="J3743" s="5">
        <v>1</v>
      </c>
      <c r="K3743" t="str">
        <f>_xlfn.XLOOKUP(D3743, dim_channels!A:A, dim_channels!C:C, "Not Found")</f>
        <v>Corporate</v>
      </c>
      <c r="L3743" t="str">
        <f>_xlfn.XLOOKUP(D3743, dim_channels!A:A, dim_channels!B:B, "Not Found")</f>
        <v>Corporate Direct</v>
      </c>
    </row>
    <row r="3744" spans="1:12" x14ac:dyDescent="0.2">
      <c r="A3744" s="2" t="s">
        <v>4180</v>
      </c>
      <c r="B3744" s="2" t="s">
        <v>492</v>
      </c>
      <c r="C3744" s="2" t="s">
        <v>472</v>
      </c>
      <c r="D3744" s="2" t="s">
        <v>27</v>
      </c>
      <c r="E3744" s="2" t="s">
        <v>60</v>
      </c>
      <c r="F3744" s="2">
        <v>3223.25</v>
      </c>
      <c r="G3744" s="2">
        <v>0</v>
      </c>
      <c r="H3744" s="2">
        <v>3223.25</v>
      </c>
      <c r="I3744" s="2" t="s">
        <v>56</v>
      </c>
      <c r="J3744" s="4">
        <v>1</v>
      </c>
      <c r="K3744" t="str">
        <f>_xlfn.XLOOKUP(D3744, dim_channels!A:A, dim_channels!C:C, "Not Found")</f>
        <v>OTA</v>
      </c>
      <c r="L3744" t="str">
        <f>_xlfn.XLOOKUP(D3744, dim_channels!A:A, dim_channels!B:B, "Not Found")</f>
        <v>Expedia</v>
      </c>
    </row>
    <row r="3745" spans="1:12" x14ac:dyDescent="0.2">
      <c r="A3745" s="3" t="s">
        <v>4181</v>
      </c>
      <c r="B3745" s="3" t="s">
        <v>505</v>
      </c>
      <c r="C3745" s="3" t="s">
        <v>472</v>
      </c>
      <c r="D3745" s="3" t="s">
        <v>64</v>
      </c>
      <c r="E3745" s="3" t="s">
        <v>28</v>
      </c>
      <c r="F3745" s="3">
        <v>31597.4</v>
      </c>
      <c r="G3745" s="3">
        <v>0</v>
      </c>
      <c r="H3745" s="3">
        <v>31597.4</v>
      </c>
      <c r="I3745" s="3" t="s">
        <v>29</v>
      </c>
      <c r="J3745" s="5">
        <v>1</v>
      </c>
      <c r="K3745" t="str">
        <f>_xlfn.XLOOKUP(D3745, dim_channels!A:A, dim_channels!C:C, "Not Found")</f>
        <v>Direct</v>
      </c>
      <c r="L3745" t="str">
        <f>_xlfn.XLOOKUP(D3745, dim_channels!A:A, dim_channels!B:B, "Not Found")</f>
        <v>Direct Website</v>
      </c>
    </row>
    <row r="3746" spans="1:12" x14ac:dyDescent="0.2">
      <c r="A3746" s="2" t="s">
        <v>4182</v>
      </c>
      <c r="B3746" s="2" t="s">
        <v>573</v>
      </c>
      <c r="C3746" s="2" t="s">
        <v>159</v>
      </c>
      <c r="D3746" s="2" t="s">
        <v>33</v>
      </c>
      <c r="E3746" s="2" t="s">
        <v>28</v>
      </c>
      <c r="F3746" s="2">
        <v>2968.64</v>
      </c>
      <c r="G3746" s="2">
        <v>445.3</v>
      </c>
      <c r="H3746" s="2">
        <v>2523.34</v>
      </c>
      <c r="I3746" s="2" t="s">
        <v>41</v>
      </c>
      <c r="J3746" s="4">
        <v>1.176472453177138</v>
      </c>
      <c r="K3746" t="str">
        <f>_xlfn.XLOOKUP(D3746, dim_channels!A:A, dim_channels!C:C, "Not Found")</f>
        <v>OTA</v>
      </c>
      <c r="L3746" t="str">
        <f>_xlfn.XLOOKUP(D3746, dim_channels!A:A, dim_channels!B:B, "Not Found")</f>
        <v>Booking.com</v>
      </c>
    </row>
    <row r="3747" spans="1:12" x14ac:dyDescent="0.2">
      <c r="A3747" s="3" t="s">
        <v>4183</v>
      </c>
      <c r="B3747" s="3" t="s">
        <v>227</v>
      </c>
      <c r="C3747" s="3" t="s">
        <v>551</v>
      </c>
      <c r="D3747" s="3" t="s">
        <v>45</v>
      </c>
      <c r="E3747" s="3" t="s">
        <v>89</v>
      </c>
      <c r="F3747" s="3">
        <v>13453.32</v>
      </c>
      <c r="G3747" s="3">
        <v>0</v>
      </c>
      <c r="H3747" s="3">
        <v>13453.32</v>
      </c>
      <c r="I3747" s="3" t="s">
        <v>29</v>
      </c>
      <c r="J3747" s="5">
        <v>1</v>
      </c>
      <c r="K3747" t="str">
        <f>_xlfn.XLOOKUP(D3747, dim_channels!A:A, dim_channels!C:C, "Not Found")</f>
        <v>Corporate</v>
      </c>
      <c r="L3747" t="str">
        <f>_xlfn.XLOOKUP(D3747, dim_channels!A:A, dim_channels!B:B, "Not Found")</f>
        <v>Corporate Direct</v>
      </c>
    </row>
    <row r="3748" spans="1:12" x14ac:dyDescent="0.2">
      <c r="A3748" s="2" t="s">
        <v>4184</v>
      </c>
      <c r="B3748" s="2" t="s">
        <v>120</v>
      </c>
      <c r="C3748" s="2" t="s">
        <v>773</v>
      </c>
      <c r="D3748" s="2" t="s">
        <v>27</v>
      </c>
      <c r="E3748" s="2" t="s">
        <v>28</v>
      </c>
      <c r="F3748" s="2">
        <v>23831.040000000001</v>
      </c>
      <c r="G3748" s="2">
        <v>4289.59</v>
      </c>
      <c r="H3748" s="2">
        <v>19541.45</v>
      </c>
      <c r="I3748" s="2" t="s">
        <v>56</v>
      </c>
      <c r="J3748" s="4">
        <v>1.2195123698599639</v>
      </c>
      <c r="K3748" t="str">
        <f>_xlfn.XLOOKUP(D3748, dim_channels!A:A, dim_channels!C:C, "Not Found")</f>
        <v>OTA</v>
      </c>
      <c r="L3748" t="str">
        <f>_xlfn.XLOOKUP(D3748, dim_channels!A:A, dim_channels!B:B, "Not Found")</f>
        <v>Expedia</v>
      </c>
    </row>
    <row r="3749" spans="1:12" x14ac:dyDescent="0.2">
      <c r="A3749" s="3" t="s">
        <v>4185</v>
      </c>
      <c r="B3749" s="3" t="s">
        <v>949</v>
      </c>
      <c r="C3749" s="3" t="s">
        <v>195</v>
      </c>
      <c r="D3749" s="3" t="s">
        <v>45</v>
      </c>
      <c r="E3749" s="3" t="s">
        <v>46</v>
      </c>
      <c r="F3749" s="3">
        <v>7882.23</v>
      </c>
      <c r="G3749" s="3">
        <v>394.11</v>
      </c>
      <c r="H3749" s="3">
        <v>7488.12</v>
      </c>
      <c r="I3749" s="3" t="s">
        <v>29</v>
      </c>
      <c r="J3749" s="5">
        <v>1.05263136808705</v>
      </c>
      <c r="K3749" t="str">
        <f>_xlfn.XLOOKUP(D3749, dim_channels!A:A, dim_channels!C:C, "Not Found")</f>
        <v>Corporate</v>
      </c>
      <c r="L3749" t="str">
        <f>_xlfn.XLOOKUP(D3749, dim_channels!A:A, dim_channels!B:B, "Not Found")</f>
        <v>Corporate Direct</v>
      </c>
    </row>
    <row r="3750" spans="1:12" x14ac:dyDescent="0.2">
      <c r="A3750" s="2" t="s">
        <v>4186</v>
      </c>
      <c r="B3750" s="2" t="s">
        <v>73</v>
      </c>
      <c r="C3750" s="2" t="s">
        <v>504</v>
      </c>
      <c r="D3750" s="2" t="s">
        <v>45</v>
      </c>
      <c r="E3750" s="2" t="s">
        <v>89</v>
      </c>
      <c r="F3750" s="2">
        <v>11731.43</v>
      </c>
      <c r="G3750" s="2">
        <v>0</v>
      </c>
      <c r="H3750" s="2">
        <v>11731.43</v>
      </c>
      <c r="I3750" s="2" t="s">
        <v>56</v>
      </c>
      <c r="J3750" s="4">
        <v>1</v>
      </c>
      <c r="K3750" t="str">
        <f>_xlfn.XLOOKUP(D3750, dim_channels!A:A, dim_channels!C:C, "Not Found")</f>
        <v>Corporate</v>
      </c>
      <c r="L3750" t="str">
        <f>_xlfn.XLOOKUP(D3750, dim_channels!A:A, dim_channels!B:B, "Not Found")</f>
        <v>Corporate Direct</v>
      </c>
    </row>
    <row r="3751" spans="1:12" x14ac:dyDescent="0.2">
      <c r="A3751" s="3" t="s">
        <v>4187</v>
      </c>
      <c r="B3751" s="3" t="s">
        <v>364</v>
      </c>
      <c r="C3751" s="3" t="s">
        <v>85</v>
      </c>
      <c r="D3751" s="3" t="s">
        <v>52</v>
      </c>
      <c r="E3751" s="3" t="s">
        <v>60</v>
      </c>
      <c r="F3751" s="3">
        <v>8101.28</v>
      </c>
      <c r="G3751" s="3">
        <v>0</v>
      </c>
      <c r="H3751" s="3">
        <v>8101.28</v>
      </c>
      <c r="I3751" s="3" t="s">
        <v>56</v>
      </c>
      <c r="J3751" s="5">
        <v>1</v>
      </c>
      <c r="K3751" t="str">
        <f>_xlfn.XLOOKUP(D3751, dim_channels!A:A, dim_channels!C:C, "Not Found")</f>
        <v>OTA</v>
      </c>
      <c r="L3751" t="str">
        <f>_xlfn.XLOOKUP(D3751, dim_channels!A:A, dim_channels!B:B, "Not Found")</f>
        <v>Agoda</v>
      </c>
    </row>
    <row r="3752" spans="1:12" x14ac:dyDescent="0.2">
      <c r="A3752" s="2" t="s">
        <v>4188</v>
      </c>
      <c r="B3752" s="2" t="s">
        <v>410</v>
      </c>
      <c r="C3752" s="2" t="s">
        <v>664</v>
      </c>
      <c r="D3752" s="2" t="s">
        <v>169</v>
      </c>
      <c r="E3752" s="2" t="s">
        <v>46</v>
      </c>
      <c r="F3752" s="2">
        <v>5943.33</v>
      </c>
      <c r="G3752" s="2">
        <v>1188.67</v>
      </c>
      <c r="H3752" s="2">
        <v>4754.66</v>
      </c>
      <c r="I3752" s="2" t="s">
        <v>56</v>
      </c>
      <c r="J3752" s="4">
        <v>1.250001051599904</v>
      </c>
      <c r="K3752" t="str">
        <f>_xlfn.XLOOKUP(D3752, dim_channels!A:A, dim_channels!C:C, "Not Found")</f>
        <v>GDS</v>
      </c>
      <c r="L3752" t="str">
        <f>_xlfn.XLOOKUP(D3752, dim_channels!A:A, dim_channels!B:B, "Not Found")</f>
        <v>GDS (Amadeus)</v>
      </c>
    </row>
    <row r="3753" spans="1:12" x14ac:dyDescent="0.2">
      <c r="A3753" s="3" t="s">
        <v>4189</v>
      </c>
      <c r="B3753" s="3" t="s">
        <v>291</v>
      </c>
      <c r="C3753" s="3" t="s">
        <v>130</v>
      </c>
      <c r="D3753" s="3" t="s">
        <v>45</v>
      </c>
      <c r="E3753" s="3" t="s">
        <v>46</v>
      </c>
      <c r="F3753" s="3">
        <v>7488.6</v>
      </c>
      <c r="G3753" s="3">
        <v>374.43</v>
      </c>
      <c r="H3753" s="3">
        <v>7114.17</v>
      </c>
      <c r="I3753" s="3" t="s">
        <v>56</v>
      </c>
      <c r="J3753" s="5">
        <v>1.0526315789473679</v>
      </c>
      <c r="K3753" t="str">
        <f>_xlfn.XLOOKUP(D3753, dim_channels!A:A, dim_channels!C:C, "Not Found")</f>
        <v>Corporate</v>
      </c>
      <c r="L3753" t="str">
        <f>_xlfn.XLOOKUP(D3753, dim_channels!A:A, dim_channels!B:B, "Not Found")</f>
        <v>Corporate Direct</v>
      </c>
    </row>
    <row r="3754" spans="1:12" x14ac:dyDescent="0.2">
      <c r="A3754" s="2" t="s">
        <v>4190</v>
      </c>
      <c r="B3754" s="2" t="s">
        <v>393</v>
      </c>
      <c r="C3754" s="2" t="s">
        <v>685</v>
      </c>
      <c r="D3754" s="2" t="s">
        <v>33</v>
      </c>
      <c r="E3754" s="2" t="s">
        <v>34</v>
      </c>
      <c r="F3754" s="2">
        <v>4978.45</v>
      </c>
      <c r="G3754" s="2">
        <v>746.77</v>
      </c>
      <c r="H3754" s="2">
        <v>4231.68</v>
      </c>
      <c r="I3754" s="2" t="s">
        <v>29</v>
      </c>
      <c r="J3754" s="4">
        <v>1.176471283272837</v>
      </c>
      <c r="K3754" t="str">
        <f>_xlfn.XLOOKUP(D3754, dim_channels!A:A, dim_channels!C:C, "Not Found")</f>
        <v>OTA</v>
      </c>
      <c r="L3754" t="str">
        <f>_xlfn.XLOOKUP(D3754, dim_channels!A:A, dim_channels!B:B, "Not Found")</f>
        <v>Booking.com</v>
      </c>
    </row>
    <row r="3755" spans="1:12" x14ac:dyDescent="0.2">
      <c r="A3755" s="3" t="s">
        <v>4191</v>
      </c>
      <c r="B3755" s="3" t="s">
        <v>389</v>
      </c>
      <c r="C3755" s="3" t="s">
        <v>577</v>
      </c>
      <c r="D3755" s="3" t="s">
        <v>114</v>
      </c>
      <c r="E3755" s="3" t="s">
        <v>46</v>
      </c>
      <c r="F3755" s="3">
        <v>2993.53</v>
      </c>
      <c r="G3755" s="3">
        <v>299.35000000000002</v>
      </c>
      <c r="H3755" s="3">
        <v>2694.18</v>
      </c>
      <c r="I3755" s="3" t="s">
        <v>29</v>
      </c>
      <c r="J3755" s="5">
        <v>1.1111098738762819</v>
      </c>
      <c r="K3755" t="str">
        <f>_xlfn.XLOOKUP(D3755, dim_channels!A:A, dim_channels!C:C, "Not Found")</f>
        <v>Offline</v>
      </c>
      <c r="L3755" t="str">
        <f>_xlfn.XLOOKUP(D3755, dim_channels!A:A, dim_channels!B:B, "Not Found")</f>
        <v>Travel Agency</v>
      </c>
    </row>
    <row r="3756" spans="1:12" x14ac:dyDescent="0.2">
      <c r="A3756" s="2" t="s">
        <v>4192</v>
      </c>
      <c r="B3756" s="2" t="s">
        <v>109</v>
      </c>
      <c r="C3756" s="2" t="s">
        <v>799</v>
      </c>
      <c r="D3756" s="2" t="s">
        <v>114</v>
      </c>
      <c r="E3756" s="2" t="s">
        <v>46</v>
      </c>
      <c r="F3756" s="2">
        <v>10297.19</v>
      </c>
      <c r="G3756" s="2">
        <v>1029.72</v>
      </c>
      <c r="H3756" s="2">
        <v>9267.4699999999993</v>
      </c>
      <c r="I3756" s="2" t="s">
        <v>29</v>
      </c>
      <c r="J3756" s="4">
        <v>1.1111112310047939</v>
      </c>
      <c r="K3756" t="str">
        <f>_xlfn.XLOOKUP(D3756, dim_channels!A:A, dim_channels!C:C, "Not Found")</f>
        <v>Offline</v>
      </c>
      <c r="L3756" t="str">
        <f>_xlfn.XLOOKUP(D3756, dim_channels!A:A, dim_channels!B:B, "Not Found")</f>
        <v>Travel Agency</v>
      </c>
    </row>
    <row r="3757" spans="1:12" x14ac:dyDescent="0.2">
      <c r="A3757" s="3" t="s">
        <v>4193</v>
      </c>
      <c r="B3757" s="3" t="s">
        <v>525</v>
      </c>
      <c r="C3757" s="3" t="s">
        <v>266</v>
      </c>
      <c r="D3757" s="3" t="s">
        <v>206</v>
      </c>
      <c r="E3757" s="3" t="s">
        <v>207</v>
      </c>
      <c r="F3757" s="3">
        <v>8482.51</v>
      </c>
      <c r="G3757" s="3">
        <v>0</v>
      </c>
      <c r="H3757" s="3">
        <v>8482.51</v>
      </c>
      <c r="I3757" s="3" t="s">
        <v>29</v>
      </c>
      <c r="J3757" s="5">
        <v>1</v>
      </c>
      <c r="K3757" t="str">
        <f>_xlfn.XLOOKUP(D3757, dim_channels!A:A, dim_channels!C:C, "Not Found")</f>
        <v>Direct</v>
      </c>
      <c r="L3757" t="str">
        <f>_xlfn.XLOOKUP(D3757, dim_channels!A:A, dim_channels!B:B, "Not Found")</f>
        <v>Walk-in</v>
      </c>
    </row>
    <row r="3758" spans="1:12" x14ac:dyDescent="0.2">
      <c r="A3758" s="2" t="s">
        <v>4194</v>
      </c>
      <c r="B3758" s="2" t="s">
        <v>92</v>
      </c>
      <c r="C3758" s="2" t="s">
        <v>813</v>
      </c>
      <c r="D3758" s="2" t="s">
        <v>64</v>
      </c>
      <c r="E3758" s="2" t="s">
        <v>28</v>
      </c>
      <c r="F3758" s="2">
        <v>8934.36</v>
      </c>
      <c r="G3758" s="2">
        <v>0</v>
      </c>
      <c r="H3758" s="2">
        <v>8934.36</v>
      </c>
      <c r="I3758" s="2" t="s">
        <v>29</v>
      </c>
      <c r="J3758" s="4">
        <v>1</v>
      </c>
      <c r="K3758" t="str">
        <f>_xlfn.XLOOKUP(D3758, dim_channels!A:A, dim_channels!C:C, "Not Found")</f>
        <v>Direct</v>
      </c>
      <c r="L3758" t="str">
        <f>_xlfn.XLOOKUP(D3758, dim_channels!A:A, dim_channels!B:B, "Not Found")</f>
        <v>Direct Website</v>
      </c>
    </row>
    <row r="3759" spans="1:12" x14ac:dyDescent="0.2">
      <c r="A3759" s="3" t="s">
        <v>4195</v>
      </c>
      <c r="B3759" s="3" t="s">
        <v>148</v>
      </c>
      <c r="C3759" s="3" t="s">
        <v>276</v>
      </c>
      <c r="D3759" s="3" t="s">
        <v>33</v>
      </c>
      <c r="E3759" s="3" t="s">
        <v>60</v>
      </c>
      <c r="F3759" s="3">
        <v>5595.25</v>
      </c>
      <c r="G3759" s="3">
        <v>0</v>
      </c>
      <c r="H3759" s="3">
        <v>5595.25</v>
      </c>
      <c r="I3759" s="3" t="s">
        <v>29</v>
      </c>
      <c r="J3759" s="5">
        <v>1</v>
      </c>
      <c r="K3759" t="str">
        <f>_xlfn.XLOOKUP(D3759, dim_channels!A:A, dim_channels!C:C, "Not Found")</f>
        <v>OTA</v>
      </c>
      <c r="L3759" t="str">
        <f>_xlfn.XLOOKUP(D3759, dim_channels!A:A, dim_channels!B:B, "Not Found")</f>
        <v>Booking.com</v>
      </c>
    </row>
    <row r="3760" spans="1:12" x14ac:dyDescent="0.2">
      <c r="A3760" s="2" t="s">
        <v>4196</v>
      </c>
      <c r="B3760" s="2" t="s">
        <v>192</v>
      </c>
      <c r="C3760" s="2" t="s">
        <v>1340</v>
      </c>
      <c r="D3760" s="2" t="s">
        <v>27</v>
      </c>
      <c r="E3760" s="2" t="s">
        <v>34</v>
      </c>
      <c r="F3760" s="2">
        <v>14684.06</v>
      </c>
      <c r="G3760" s="2">
        <v>2643.13</v>
      </c>
      <c r="H3760" s="2">
        <v>12040.93</v>
      </c>
      <c r="I3760" s="2" t="s">
        <v>41</v>
      </c>
      <c r="J3760" s="4">
        <v>1.2195121140974989</v>
      </c>
      <c r="K3760" t="str">
        <f>_xlfn.XLOOKUP(D3760, dim_channels!A:A, dim_channels!C:C, "Not Found")</f>
        <v>OTA</v>
      </c>
      <c r="L3760" t="str">
        <f>_xlfn.XLOOKUP(D3760, dim_channels!A:A, dim_channels!B:B, "Not Found")</f>
        <v>Expedia</v>
      </c>
    </row>
    <row r="3761" spans="1:12" x14ac:dyDescent="0.2">
      <c r="A3761" s="3" t="s">
        <v>4197</v>
      </c>
      <c r="B3761" s="3" t="s">
        <v>487</v>
      </c>
      <c r="C3761" s="3" t="s">
        <v>156</v>
      </c>
      <c r="D3761" s="3" t="s">
        <v>33</v>
      </c>
      <c r="E3761" s="3" t="s">
        <v>34</v>
      </c>
      <c r="F3761" s="3">
        <v>3133.29</v>
      </c>
      <c r="G3761" s="3">
        <v>469.99</v>
      </c>
      <c r="H3761" s="3">
        <v>2663.3</v>
      </c>
      <c r="I3761" s="3" t="s">
        <v>41</v>
      </c>
      <c r="J3761" s="5">
        <v>1.176469042165734</v>
      </c>
      <c r="K3761" t="str">
        <f>_xlfn.XLOOKUP(D3761, dim_channels!A:A, dim_channels!C:C, "Not Found")</f>
        <v>OTA</v>
      </c>
      <c r="L3761" t="str">
        <f>_xlfn.XLOOKUP(D3761, dim_channels!A:A, dim_channels!B:B, "Not Found")</f>
        <v>Booking.com</v>
      </c>
    </row>
    <row r="3762" spans="1:12" x14ac:dyDescent="0.2">
      <c r="A3762" s="2" t="s">
        <v>4198</v>
      </c>
      <c r="B3762" s="2" t="s">
        <v>91</v>
      </c>
      <c r="C3762" s="2" t="s">
        <v>423</v>
      </c>
      <c r="D3762" s="2" t="s">
        <v>52</v>
      </c>
      <c r="E3762" s="2" t="s">
        <v>34</v>
      </c>
      <c r="F3762" s="2">
        <v>7004.72</v>
      </c>
      <c r="G3762" s="2">
        <v>840.57</v>
      </c>
      <c r="H3762" s="2">
        <v>6164.15</v>
      </c>
      <c r="I3762" s="2" t="s">
        <v>29</v>
      </c>
      <c r="J3762" s="4">
        <v>1.136364300025146</v>
      </c>
      <c r="K3762" t="str">
        <f>_xlfn.XLOOKUP(D3762, dim_channels!A:A, dim_channels!C:C, "Not Found")</f>
        <v>OTA</v>
      </c>
      <c r="L3762" t="str">
        <f>_xlfn.XLOOKUP(D3762, dim_channels!A:A, dim_channels!B:B, "Not Found")</f>
        <v>Agoda</v>
      </c>
    </row>
    <row r="3763" spans="1:12" x14ac:dyDescent="0.2">
      <c r="A3763" s="3" t="s">
        <v>4199</v>
      </c>
      <c r="B3763" s="3" t="s">
        <v>176</v>
      </c>
      <c r="C3763" s="3" t="s">
        <v>139</v>
      </c>
      <c r="D3763" s="3" t="s">
        <v>27</v>
      </c>
      <c r="E3763" s="3" t="s">
        <v>34</v>
      </c>
      <c r="F3763" s="3">
        <v>20962.68</v>
      </c>
      <c r="G3763" s="3">
        <v>3773.28</v>
      </c>
      <c r="H3763" s="3">
        <v>17189.400000000001</v>
      </c>
      <c r="I3763" s="3" t="s">
        <v>56</v>
      </c>
      <c r="J3763" s="5">
        <v>1.2195120248525251</v>
      </c>
      <c r="K3763" t="str">
        <f>_xlfn.XLOOKUP(D3763, dim_channels!A:A, dim_channels!C:C, "Not Found")</f>
        <v>OTA</v>
      </c>
      <c r="L3763" t="str">
        <f>_xlfn.XLOOKUP(D3763, dim_channels!A:A, dim_channels!B:B, "Not Found")</f>
        <v>Expedia</v>
      </c>
    </row>
    <row r="3764" spans="1:12" x14ac:dyDescent="0.2">
      <c r="A3764" s="2" t="s">
        <v>4200</v>
      </c>
      <c r="B3764" s="2" t="s">
        <v>351</v>
      </c>
      <c r="C3764" s="2" t="s">
        <v>145</v>
      </c>
      <c r="D3764" s="2" t="s">
        <v>52</v>
      </c>
      <c r="E3764" s="2" t="s">
        <v>34</v>
      </c>
      <c r="F3764" s="2">
        <v>10238.379999999999</v>
      </c>
      <c r="G3764" s="2">
        <v>1228.6099999999999</v>
      </c>
      <c r="H3764" s="2">
        <v>9009.77</v>
      </c>
      <c r="I3764" s="2" t="s">
        <v>29</v>
      </c>
      <c r="J3764" s="4">
        <v>1.136364191316759</v>
      </c>
      <c r="K3764" t="str">
        <f>_xlfn.XLOOKUP(D3764, dim_channels!A:A, dim_channels!C:C, "Not Found")</f>
        <v>OTA</v>
      </c>
      <c r="L3764" t="str">
        <f>_xlfn.XLOOKUP(D3764, dim_channels!A:A, dim_channels!B:B, "Not Found")</f>
        <v>Agoda</v>
      </c>
    </row>
    <row r="3765" spans="1:12" x14ac:dyDescent="0.2">
      <c r="A3765" s="3" t="s">
        <v>4201</v>
      </c>
      <c r="B3765" s="3" t="s">
        <v>807</v>
      </c>
      <c r="C3765" s="3" t="s">
        <v>162</v>
      </c>
      <c r="D3765" s="3" t="s">
        <v>169</v>
      </c>
      <c r="E3765" s="3" t="s">
        <v>34</v>
      </c>
      <c r="F3765" s="3">
        <v>8410.56</v>
      </c>
      <c r="G3765" s="3">
        <v>1682.11</v>
      </c>
      <c r="H3765" s="3">
        <v>6728.45</v>
      </c>
      <c r="I3765" s="3" t="s">
        <v>56</v>
      </c>
      <c r="J3765" s="5">
        <v>1.249999628443401</v>
      </c>
      <c r="K3765" t="str">
        <f>_xlfn.XLOOKUP(D3765, dim_channels!A:A, dim_channels!C:C, "Not Found")</f>
        <v>GDS</v>
      </c>
      <c r="L3765" t="str">
        <f>_xlfn.XLOOKUP(D3765, dim_channels!A:A, dim_channels!B:B, "Not Found")</f>
        <v>GDS (Amadeus)</v>
      </c>
    </row>
    <row r="3766" spans="1:12" x14ac:dyDescent="0.2">
      <c r="A3766" s="2" t="s">
        <v>4202</v>
      </c>
      <c r="B3766" s="2" t="s">
        <v>340</v>
      </c>
      <c r="C3766" s="2" t="s">
        <v>773</v>
      </c>
      <c r="D3766" s="2" t="s">
        <v>27</v>
      </c>
      <c r="E3766" s="2" t="s">
        <v>34</v>
      </c>
      <c r="F3766" s="2">
        <v>8734.33</v>
      </c>
      <c r="G3766" s="2">
        <v>1572.18</v>
      </c>
      <c r="H3766" s="2">
        <v>7162.15</v>
      </c>
      <c r="I3766" s="2" t="s">
        <v>41</v>
      </c>
      <c r="J3766" s="4">
        <v>1.219512297285033</v>
      </c>
      <c r="K3766" t="str">
        <f>_xlfn.XLOOKUP(D3766, dim_channels!A:A, dim_channels!C:C, "Not Found")</f>
        <v>OTA</v>
      </c>
      <c r="L3766" t="str">
        <f>_xlfn.XLOOKUP(D3766, dim_channels!A:A, dim_channels!B:B, "Not Found")</f>
        <v>Expedia</v>
      </c>
    </row>
    <row r="3767" spans="1:12" x14ac:dyDescent="0.2">
      <c r="A3767" s="3" t="s">
        <v>4203</v>
      </c>
      <c r="B3767" s="3" t="s">
        <v>321</v>
      </c>
      <c r="C3767" s="3" t="s">
        <v>509</v>
      </c>
      <c r="D3767" s="3" t="s">
        <v>52</v>
      </c>
      <c r="E3767" s="3" t="s">
        <v>60</v>
      </c>
      <c r="F3767" s="3">
        <v>19175.599999999999</v>
      </c>
      <c r="G3767" s="3">
        <v>0</v>
      </c>
      <c r="H3767" s="3">
        <v>19175.599999999999</v>
      </c>
      <c r="I3767" s="3" t="s">
        <v>41</v>
      </c>
      <c r="J3767" s="5">
        <v>1</v>
      </c>
      <c r="K3767" t="str">
        <f>_xlfn.XLOOKUP(D3767, dim_channels!A:A, dim_channels!C:C, "Not Found")</f>
        <v>OTA</v>
      </c>
      <c r="L3767" t="str">
        <f>_xlfn.XLOOKUP(D3767, dim_channels!A:A, dim_channels!B:B, "Not Found")</f>
        <v>Agoda</v>
      </c>
    </row>
    <row r="3768" spans="1:12" x14ac:dyDescent="0.2">
      <c r="A3768" s="2" t="s">
        <v>4204</v>
      </c>
      <c r="B3768" s="2" t="s">
        <v>165</v>
      </c>
      <c r="C3768" s="2" t="s">
        <v>151</v>
      </c>
      <c r="D3768" s="2" t="s">
        <v>33</v>
      </c>
      <c r="E3768" s="2" t="s">
        <v>28</v>
      </c>
      <c r="F3768" s="2">
        <v>9970.3700000000008</v>
      </c>
      <c r="G3768" s="2">
        <v>1495.56</v>
      </c>
      <c r="H3768" s="2">
        <v>8474.81</v>
      </c>
      <c r="I3768" s="2" t="s">
        <v>29</v>
      </c>
      <c r="J3768" s="4">
        <v>1.1764712129239481</v>
      </c>
      <c r="K3768" t="str">
        <f>_xlfn.XLOOKUP(D3768, dim_channels!A:A, dim_channels!C:C, "Not Found")</f>
        <v>OTA</v>
      </c>
      <c r="L3768" t="str">
        <f>_xlfn.XLOOKUP(D3768, dim_channels!A:A, dim_channels!B:B, "Not Found")</f>
        <v>Booking.com</v>
      </c>
    </row>
    <row r="3769" spans="1:12" x14ac:dyDescent="0.2">
      <c r="A3769" s="3" t="s">
        <v>4205</v>
      </c>
      <c r="B3769" s="3" t="s">
        <v>100</v>
      </c>
      <c r="C3769" s="3" t="s">
        <v>159</v>
      </c>
      <c r="D3769" s="3" t="s">
        <v>27</v>
      </c>
      <c r="E3769" s="3" t="s">
        <v>34</v>
      </c>
      <c r="F3769" s="3">
        <v>6714.69</v>
      </c>
      <c r="G3769" s="3">
        <v>1208.6400000000001</v>
      </c>
      <c r="H3769" s="3">
        <v>5506.05</v>
      </c>
      <c r="I3769" s="3" t="s">
        <v>29</v>
      </c>
      <c r="J3769" s="5">
        <v>1.219511264881358</v>
      </c>
      <c r="K3769" t="str">
        <f>_xlfn.XLOOKUP(D3769, dim_channels!A:A, dim_channels!C:C, "Not Found")</f>
        <v>OTA</v>
      </c>
      <c r="L3769" t="str">
        <f>_xlfn.XLOOKUP(D3769, dim_channels!A:A, dim_channels!B:B, "Not Found")</f>
        <v>Expedia</v>
      </c>
    </row>
    <row r="3770" spans="1:12" x14ac:dyDescent="0.2">
      <c r="A3770" s="2" t="s">
        <v>4206</v>
      </c>
      <c r="B3770" s="2" t="s">
        <v>94</v>
      </c>
      <c r="C3770" s="2" t="s">
        <v>210</v>
      </c>
      <c r="D3770" s="2" t="s">
        <v>64</v>
      </c>
      <c r="E3770" s="2" t="s">
        <v>34</v>
      </c>
      <c r="F3770" s="2">
        <v>2706.66</v>
      </c>
      <c r="G3770" s="2">
        <v>0</v>
      </c>
      <c r="H3770" s="2">
        <v>2706.66</v>
      </c>
      <c r="I3770" s="2" t="s">
        <v>29</v>
      </c>
      <c r="J3770" s="4">
        <v>1</v>
      </c>
      <c r="K3770" t="str">
        <f>_xlfn.XLOOKUP(D3770, dim_channels!A:A, dim_channels!C:C, "Not Found")</f>
        <v>Direct</v>
      </c>
      <c r="L3770" t="str">
        <f>_xlfn.XLOOKUP(D3770, dim_channels!A:A, dim_channels!B:B, "Not Found")</f>
        <v>Direct Website</v>
      </c>
    </row>
    <row r="3771" spans="1:12" x14ac:dyDescent="0.2">
      <c r="A3771" s="3" t="s">
        <v>4207</v>
      </c>
      <c r="B3771" s="3" t="s">
        <v>504</v>
      </c>
      <c r="C3771" s="3" t="s">
        <v>854</v>
      </c>
      <c r="D3771" s="3" t="s">
        <v>33</v>
      </c>
      <c r="E3771" s="3" t="s">
        <v>34</v>
      </c>
      <c r="F3771" s="3">
        <v>25408.93</v>
      </c>
      <c r="G3771" s="3">
        <v>3811.34</v>
      </c>
      <c r="H3771" s="3">
        <v>21597.59</v>
      </c>
      <c r="I3771" s="3" t="s">
        <v>29</v>
      </c>
      <c r="J3771" s="5">
        <v>1.1764706154714479</v>
      </c>
      <c r="K3771" t="str">
        <f>_xlfn.XLOOKUP(D3771, dim_channels!A:A, dim_channels!C:C, "Not Found")</f>
        <v>OTA</v>
      </c>
      <c r="L3771" t="str">
        <f>_xlfn.XLOOKUP(D3771, dim_channels!A:A, dim_channels!B:B, "Not Found")</f>
        <v>Booking.com</v>
      </c>
    </row>
    <row r="3772" spans="1:12" x14ac:dyDescent="0.2">
      <c r="A3772" s="2" t="s">
        <v>4208</v>
      </c>
      <c r="B3772" s="2" t="s">
        <v>626</v>
      </c>
      <c r="C3772" s="2" t="s">
        <v>272</v>
      </c>
      <c r="D3772" s="2" t="s">
        <v>52</v>
      </c>
      <c r="E3772" s="2" t="s">
        <v>60</v>
      </c>
      <c r="F3772" s="2">
        <v>18765.41</v>
      </c>
      <c r="G3772" s="2">
        <v>0</v>
      </c>
      <c r="H3772" s="2">
        <v>18765.41</v>
      </c>
      <c r="I3772" s="2" t="s">
        <v>29</v>
      </c>
      <c r="J3772" s="4">
        <v>1</v>
      </c>
      <c r="K3772" t="str">
        <f>_xlfn.XLOOKUP(D3772, dim_channels!A:A, dim_channels!C:C, "Not Found")</f>
        <v>OTA</v>
      </c>
      <c r="L3772" t="str">
        <f>_xlfn.XLOOKUP(D3772, dim_channels!A:A, dim_channels!B:B, "Not Found")</f>
        <v>Agoda</v>
      </c>
    </row>
    <row r="3773" spans="1:12" x14ac:dyDescent="0.2">
      <c r="A3773" s="3" t="s">
        <v>4209</v>
      </c>
      <c r="B3773" s="3" t="s">
        <v>551</v>
      </c>
      <c r="C3773" s="3" t="s">
        <v>1048</v>
      </c>
      <c r="D3773" s="3" t="s">
        <v>33</v>
      </c>
      <c r="E3773" s="3" t="s">
        <v>34</v>
      </c>
      <c r="F3773" s="3">
        <v>9767.56</v>
      </c>
      <c r="G3773" s="3">
        <v>1465.13</v>
      </c>
      <c r="H3773" s="3">
        <v>8302.43</v>
      </c>
      <c r="I3773" s="3" t="s">
        <v>41</v>
      </c>
      <c r="J3773" s="5">
        <v>1.176470021427461</v>
      </c>
      <c r="K3773" t="str">
        <f>_xlfn.XLOOKUP(D3773, dim_channels!A:A, dim_channels!C:C, "Not Found")</f>
        <v>OTA</v>
      </c>
      <c r="L3773" t="str">
        <f>_xlfn.XLOOKUP(D3773, dim_channels!A:A, dim_channels!B:B, "Not Found")</f>
        <v>Booking.com</v>
      </c>
    </row>
    <row r="3774" spans="1:12" x14ac:dyDescent="0.2">
      <c r="A3774" s="2" t="s">
        <v>4210</v>
      </c>
      <c r="B3774" s="2" t="s">
        <v>566</v>
      </c>
      <c r="C3774" s="2" t="s">
        <v>597</v>
      </c>
      <c r="D3774" s="2" t="s">
        <v>45</v>
      </c>
      <c r="E3774" s="2" t="s">
        <v>89</v>
      </c>
      <c r="F3774" s="2">
        <v>2733.4</v>
      </c>
      <c r="G3774" s="2">
        <v>0</v>
      </c>
      <c r="H3774" s="2">
        <v>2733.4</v>
      </c>
      <c r="I3774" s="2" t="s">
        <v>56</v>
      </c>
      <c r="J3774" s="4">
        <v>1</v>
      </c>
      <c r="K3774" t="str">
        <f>_xlfn.XLOOKUP(D3774, dim_channels!A:A, dim_channels!C:C, "Not Found")</f>
        <v>Corporate</v>
      </c>
      <c r="L3774" t="str">
        <f>_xlfn.XLOOKUP(D3774, dim_channels!A:A, dim_channels!B:B, "Not Found")</f>
        <v>Corporate Direct</v>
      </c>
    </row>
    <row r="3775" spans="1:12" x14ac:dyDescent="0.2">
      <c r="A3775" s="3" t="s">
        <v>4211</v>
      </c>
      <c r="B3775" s="3" t="s">
        <v>261</v>
      </c>
      <c r="C3775" s="3" t="s">
        <v>84</v>
      </c>
      <c r="D3775" s="3" t="s">
        <v>114</v>
      </c>
      <c r="E3775" s="3" t="s">
        <v>115</v>
      </c>
      <c r="F3775" s="3">
        <v>20358.419999999998</v>
      </c>
      <c r="G3775" s="3">
        <v>2035.84</v>
      </c>
      <c r="H3775" s="3">
        <v>18322.580000000002</v>
      </c>
      <c r="I3775" s="3" t="s">
        <v>29</v>
      </c>
      <c r="J3775" s="5">
        <v>1.1111109898278519</v>
      </c>
      <c r="K3775" t="str">
        <f>_xlfn.XLOOKUP(D3775, dim_channels!A:A, dim_channels!C:C, "Not Found")</f>
        <v>Offline</v>
      </c>
      <c r="L3775" t="str">
        <f>_xlfn.XLOOKUP(D3775, dim_channels!A:A, dim_channels!B:B, "Not Found")</f>
        <v>Travel Agency</v>
      </c>
    </row>
    <row r="3776" spans="1:12" x14ac:dyDescent="0.2">
      <c r="A3776" s="2" t="s">
        <v>4212</v>
      </c>
      <c r="B3776" s="2" t="s">
        <v>626</v>
      </c>
      <c r="C3776" s="2" t="s">
        <v>722</v>
      </c>
      <c r="D3776" s="2" t="s">
        <v>27</v>
      </c>
      <c r="E3776" s="2" t="s">
        <v>34</v>
      </c>
      <c r="F3776" s="2">
        <v>3000.79</v>
      </c>
      <c r="G3776" s="2">
        <v>540.14</v>
      </c>
      <c r="H3776" s="2">
        <v>2460.65</v>
      </c>
      <c r="I3776" s="2" t="s">
        <v>29</v>
      </c>
      <c r="J3776" s="4">
        <v>1.219511104789385</v>
      </c>
      <c r="K3776" t="str">
        <f>_xlfn.XLOOKUP(D3776, dim_channels!A:A, dim_channels!C:C, "Not Found")</f>
        <v>OTA</v>
      </c>
      <c r="L3776" t="str">
        <f>_xlfn.XLOOKUP(D3776, dim_channels!A:A, dim_channels!B:B, "Not Found")</f>
        <v>Expedia</v>
      </c>
    </row>
    <row r="3777" spans="1:12" x14ac:dyDescent="0.2">
      <c r="A3777" s="3" t="s">
        <v>4213</v>
      </c>
      <c r="B3777" s="3" t="s">
        <v>789</v>
      </c>
      <c r="C3777" s="3" t="s">
        <v>368</v>
      </c>
      <c r="D3777" s="3" t="s">
        <v>45</v>
      </c>
      <c r="E3777" s="3" t="s">
        <v>89</v>
      </c>
      <c r="F3777" s="3">
        <v>2254.4699999999998</v>
      </c>
      <c r="G3777" s="3">
        <v>0</v>
      </c>
      <c r="H3777" s="3">
        <v>2254.4699999999998</v>
      </c>
      <c r="I3777" s="3" t="s">
        <v>29</v>
      </c>
      <c r="J3777" s="5">
        <v>1</v>
      </c>
      <c r="K3777" t="str">
        <f>_xlfn.XLOOKUP(D3777, dim_channels!A:A, dim_channels!C:C, "Not Found")</f>
        <v>Corporate</v>
      </c>
      <c r="L3777" t="str">
        <f>_xlfn.XLOOKUP(D3777, dim_channels!A:A, dim_channels!B:B, "Not Found")</f>
        <v>Corporate Direct</v>
      </c>
    </row>
    <row r="3778" spans="1:12" x14ac:dyDescent="0.2">
      <c r="A3778" s="2" t="s">
        <v>4214</v>
      </c>
      <c r="B3778" s="2" t="s">
        <v>400</v>
      </c>
      <c r="C3778" s="2" t="s">
        <v>318</v>
      </c>
      <c r="D3778" s="2" t="s">
        <v>64</v>
      </c>
      <c r="E3778" s="2" t="s">
        <v>34</v>
      </c>
      <c r="F3778" s="2">
        <v>7375.06</v>
      </c>
      <c r="G3778" s="2">
        <v>0</v>
      </c>
      <c r="H3778" s="2">
        <v>7375.06</v>
      </c>
      <c r="I3778" s="2" t="s">
        <v>29</v>
      </c>
      <c r="J3778" s="4">
        <v>1</v>
      </c>
      <c r="K3778" t="str">
        <f>_xlfn.XLOOKUP(D3778, dim_channels!A:A, dim_channels!C:C, "Not Found")</f>
        <v>Direct</v>
      </c>
      <c r="L3778" t="str">
        <f>_xlfn.XLOOKUP(D3778, dim_channels!A:A, dim_channels!B:B, "Not Found")</f>
        <v>Direct Website</v>
      </c>
    </row>
    <row r="3779" spans="1:12" x14ac:dyDescent="0.2">
      <c r="A3779" s="3" t="s">
        <v>4215</v>
      </c>
      <c r="B3779" s="3" t="s">
        <v>389</v>
      </c>
      <c r="C3779" s="3" t="s">
        <v>357</v>
      </c>
      <c r="D3779" s="3" t="s">
        <v>52</v>
      </c>
      <c r="E3779" s="3" t="s">
        <v>60</v>
      </c>
      <c r="F3779" s="3">
        <v>8846.0499999999993</v>
      </c>
      <c r="G3779" s="3">
        <v>0</v>
      </c>
      <c r="H3779" s="3">
        <v>8846.0499999999993</v>
      </c>
      <c r="I3779" s="3" t="s">
        <v>29</v>
      </c>
      <c r="J3779" s="5">
        <v>1</v>
      </c>
      <c r="K3779" t="str">
        <f>_xlfn.XLOOKUP(D3779, dim_channels!A:A, dim_channels!C:C, "Not Found")</f>
        <v>OTA</v>
      </c>
      <c r="L3779" t="str">
        <f>_xlfn.XLOOKUP(D3779, dim_channels!A:A, dim_channels!B:B, "Not Found")</f>
        <v>Agoda</v>
      </c>
    </row>
    <row r="3780" spans="1:12" x14ac:dyDescent="0.2">
      <c r="A3780" s="2" t="s">
        <v>4216</v>
      </c>
      <c r="B3780" s="2" t="s">
        <v>971</v>
      </c>
      <c r="C3780" s="2" t="s">
        <v>276</v>
      </c>
      <c r="D3780" s="2" t="s">
        <v>33</v>
      </c>
      <c r="E3780" s="2" t="s">
        <v>60</v>
      </c>
      <c r="F3780" s="2">
        <v>12440.57</v>
      </c>
      <c r="G3780" s="2">
        <v>0</v>
      </c>
      <c r="H3780" s="2">
        <v>12440.57</v>
      </c>
      <c r="I3780" s="2" t="s">
        <v>29</v>
      </c>
      <c r="J3780" s="4">
        <v>1</v>
      </c>
      <c r="K3780" t="str">
        <f>_xlfn.XLOOKUP(D3780, dim_channels!A:A, dim_channels!C:C, "Not Found")</f>
        <v>OTA</v>
      </c>
      <c r="L3780" t="str">
        <f>_xlfn.XLOOKUP(D3780, dim_channels!A:A, dim_channels!B:B, "Not Found")</f>
        <v>Booking.com</v>
      </c>
    </row>
    <row r="3781" spans="1:12" x14ac:dyDescent="0.2">
      <c r="A3781" s="3" t="s">
        <v>4217</v>
      </c>
      <c r="B3781" s="3" t="s">
        <v>605</v>
      </c>
      <c r="C3781" s="3" t="s">
        <v>426</v>
      </c>
      <c r="D3781" s="3" t="s">
        <v>27</v>
      </c>
      <c r="E3781" s="3" t="s">
        <v>34</v>
      </c>
      <c r="F3781" s="3">
        <v>8494.7199999999993</v>
      </c>
      <c r="G3781" s="3">
        <v>1529.05</v>
      </c>
      <c r="H3781" s="3">
        <v>6965.67</v>
      </c>
      <c r="I3781" s="3" t="s">
        <v>56</v>
      </c>
      <c r="J3781" s="5">
        <v>1.2195122651518091</v>
      </c>
      <c r="K3781" t="str">
        <f>_xlfn.XLOOKUP(D3781, dim_channels!A:A, dim_channels!C:C, "Not Found")</f>
        <v>OTA</v>
      </c>
      <c r="L3781" t="str">
        <f>_xlfn.XLOOKUP(D3781, dim_channels!A:A, dim_channels!B:B, "Not Found")</f>
        <v>Expedia</v>
      </c>
    </row>
    <row r="3782" spans="1:12" x14ac:dyDescent="0.2">
      <c r="A3782" s="2" t="s">
        <v>4218</v>
      </c>
      <c r="B3782" s="2" t="s">
        <v>168</v>
      </c>
      <c r="C3782" s="2" t="s">
        <v>195</v>
      </c>
      <c r="D3782" s="2" t="s">
        <v>52</v>
      </c>
      <c r="E3782" s="2" t="s">
        <v>60</v>
      </c>
      <c r="F3782" s="2">
        <v>3751.12</v>
      </c>
      <c r="G3782" s="2">
        <v>0</v>
      </c>
      <c r="H3782" s="2">
        <v>3751.12</v>
      </c>
      <c r="I3782" s="2" t="s">
        <v>29</v>
      </c>
      <c r="J3782" s="4">
        <v>1</v>
      </c>
      <c r="K3782" t="str">
        <f>_xlfn.XLOOKUP(D3782, dim_channels!A:A, dim_channels!C:C, "Not Found")</f>
        <v>OTA</v>
      </c>
      <c r="L3782" t="str">
        <f>_xlfn.XLOOKUP(D3782, dim_channels!A:A, dim_channels!B:B, "Not Found")</f>
        <v>Agoda</v>
      </c>
    </row>
    <row r="3783" spans="1:12" x14ac:dyDescent="0.2">
      <c r="A3783" s="3" t="s">
        <v>4219</v>
      </c>
      <c r="B3783" s="3" t="s">
        <v>55</v>
      </c>
      <c r="C3783" s="3" t="s">
        <v>153</v>
      </c>
      <c r="D3783" s="3" t="s">
        <v>33</v>
      </c>
      <c r="E3783" s="3" t="s">
        <v>34</v>
      </c>
      <c r="F3783" s="3">
        <v>6037.45</v>
      </c>
      <c r="G3783" s="3">
        <v>905.62</v>
      </c>
      <c r="H3783" s="3">
        <v>5131.83</v>
      </c>
      <c r="I3783" s="3" t="s">
        <v>29</v>
      </c>
      <c r="J3783" s="5">
        <v>1.1764711613595931</v>
      </c>
      <c r="K3783" t="str">
        <f>_xlfn.XLOOKUP(D3783, dim_channels!A:A, dim_channels!C:C, "Not Found")</f>
        <v>OTA</v>
      </c>
      <c r="L3783" t="str">
        <f>_xlfn.XLOOKUP(D3783, dim_channels!A:A, dim_channels!B:B, "Not Found")</f>
        <v>Booking.com</v>
      </c>
    </row>
    <row r="3784" spans="1:12" x14ac:dyDescent="0.2">
      <c r="A3784" s="2" t="s">
        <v>4220</v>
      </c>
      <c r="B3784" s="2" t="s">
        <v>1272</v>
      </c>
      <c r="C3784" s="2" t="s">
        <v>1072</v>
      </c>
      <c r="D3784" s="2" t="s">
        <v>45</v>
      </c>
      <c r="E3784" s="2" t="s">
        <v>89</v>
      </c>
      <c r="F3784" s="2">
        <v>5085.96</v>
      </c>
      <c r="G3784" s="2">
        <v>0</v>
      </c>
      <c r="H3784" s="2">
        <v>5085.96</v>
      </c>
      <c r="I3784" s="2" t="s">
        <v>29</v>
      </c>
      <c r="J3784" s="4">
        <v>1</v>
      </c>
      <c r="K3784" t="str">
        <f>_xlfn.XLOOKUP(D3784, dim_channels!A:A, dim_channels!C:C, "Not Found")</f>
        <v>Corporate</v>
      </c>
      <c r="L3784" t="str">
        <f>_xlfn.XLOOKUP(D3784, dim_channels!A:A, dim_channels!B:B, "Not Found")</f>
        <v>Corporate Direct</v>
      </c>
    </row>
    <row r="3785" spans="1:12" x14ac:dyDescent="0.2">
      <c r="A3785" s="3" t="s">
        <v>4221</v>
      </c>
      <c r="B3785" s="3" t="s">
        <v>272</v>
      </c>
      <c r="C3785" s="3" t="s">
        <v>343</v>
      </c>
      <c r="D3785" s="3" t="s">
        <v>64</v>
      </c>
      <c r="E3785" s="3" t="s">
        <v>115</v>
      </c>
      <c r="F3785" s="3">
        <v>3255.07</v>
      </c>
      <c r="G3785" s="3">
        <v>0</v>
      </c>
      <c r="H3785" s="3">
        <v>3255.07</v>
      </c>
      <c r="I3785" s="3" t="s">
        <v>29</v>
      </c>
      <c r="J3785" s="5">
        <v>1</v>
      </c>
      <c r="K3785" t="str">
        <f>_xlfn.XLOOKUP(D3785, dim_channels!A:A, dim_channels!C:C, "Not Found")</f>
        <v>Direct</v>
      </c>
      <c r="L3785" t="str">
        <f>_xlfn.XLOOKUP(D3785, dim_channels!A:A, dim_channels!B:B, "Not Found")</f>
        <v>Direct Website</v>
      </c>
    </row>
    <row r="3786" spans="1:12" x14ac:dyDescent="0.2">
      <c r="A3786" s="2" t="s">
        <v>4222</v>
      </c>
      <c r="B3786" s="2" t="s">
        <v>498</v>
      </c>
      <c r="C3786" s="2" t="s">
        <v>863</v>
      </c>
      <c r="D3786" s="2" t="s">
        <v>45</v>
      </c>
      <c r="E3786" s="2" t="s">
        <v>89</v>
      </c>
      <c r="F3786" s="2">
        <v>5901.27</v>
      </c>
      <c r="G3786" s="2">
        <v>0</v>
      </c>
      <c r="H3786" s="2">
        <v>5901.27</v>
      </c>
      <c r="I3786" s="2" t="s">
        <v>29</v>
      </c>
      <c r="J3786" s="4">
        <v>1</v>
      </c>
      <c r="K3786" t="str">
        <f>_xlfn.XLOOKUP(D3786, dim_channels!A:A, dim_channels!C:C, "Not Found")</f>
        <v>Corporate</v>
      </c>
      <c r="L3786" t="str">
        <f>_xlfn.XLOOKUP(D3786, dim_channels!A:A, dim_channels!B:B, "Not Found")</f>
        <v>Corporate Direct</v>
      </c>
    </row>
    <row r="3787" spans="1:12" x14ac:dyDescent="0.2">
      <c r="A3787" s="3" t="s">
        <v>4223</v>
      </c>
      <c r="B3787" s="3" t="s">
        <v>343</v>
      </c>
      <c r="C3787" s="3" t="s">
        <v>106</v>
      </c>
      <c r="D3787" s="3" t="s">
        <v>33</v>
      </c>
      <c r="E3787" s="3" t="s">
        <v>28</v>
      </c>
      <c r="F3787" s="3">
        <v>5266.89</v>
      </c>
      <c r="G3787" s="3">
        <v>790.03</v>
      </c>
      <c r="H3787" s="3">
        <v>4476.8599999999997</v>
      </c>
      <c r="I3787" s="3" t="s">
        <v>29</v>
      </c>
      <c r="J3787" s="5">
        <v>1.1764696684729921</v>
      </c>
      <c r="K3787" t="str">
        <f>_xlfn.XLOOKUP(D3787, dim_channels!A:A, dim_channels!C:C, "Not Found")</f>
        <v>OTA</v>
      </c>
      <c r="L3787" t="str">
        <f>_xlfn.XLOOKUP(D3787, dim_channels!A:A, dim_channels!B:B, "Not Found")</f>
        <v>Booking.com</v>
      </c>
    </row>
    <row r="3788" spans="1:12" x14ac:dyDescent="0.2">
      <c r="A3788" s="2" t="s">
        <v>4224</v>
      </c>
      <c r="B3788" s="2" t="s">
        <v>484</v>
      </c>
      <c r="C3788" s="2" t="s">
        <v>485</v>
      </c>
      <c r="D3788" s="2" t="s">
        <v>27</v>
      </c>
      <c r="E3788" s="2" t="s">
        <v>34</v>
      </c>
      <c r="F3788" s="2">
        <v>6142.72</v>
      </c>
      <c r="G3788" s="2">
        <v>1105.69</v>
      </c>
      <c r="H3788" s="2">
        <v>5037.03</v>
      </c>
      <c r="I3788" s="2" t="s">
        <v>29</v>
      </c>
      <c r="J3788" s="4">
        <v>1.219512291965702</v>
      </c>
      <c r="K3788" t="str">
        <f>_xlfn.XLOOKUP(D3788, dim_channels!A:A, dim_channels!C:C, "Not Found")</f>
        <v>OTA</v>
      </c>
      <c r="L3788" t="str">
        <f>_xlfn.XLOOKUP(D3788, dim_channels!A:A, dim_channels!B:B, "Not Found")</f>
        <v>Expedia</v>
      </c>
    </row>
    <row r="3789" spans="1:12" x14ac:dyDescent="0.2">
      <c r="A3789" s="3" t="s">
        <v>4225</v>
      </c>
      <c r="B3789" s="3" t="s">
        <v>487</v>
      </c>
      <c r="C3789" s="3" t="s">
        <v>769</v>
      </c>
      <c r="D3789" s="3" t="s">
        <v>33</v>
      </c>
      <c r="E3789" s="3" t="s">
        <v>28</v>
      </c>
      <c r="F3789" s="3">
        <v>8727.86</v>
      </c>
      <c r="G3789" s="3">
        <v>1309.18</v>
      </c>
      <c r="H3789" s="3">
        <v>7418.68</v>
      </c>
      <c r="I3789" s="3" t="s">
        <v>29</v>
      </c>
      <c r="J3789" s="5">
        <v>1.1764707468174931</v>
      </c>
      <c r="K3789" t="str">
        <f>_xlfn.XLOOKUP(D3789, dim_channels!A:A, dim_channels!C:C, "Not Found")</f>
        <v>OTA</v>
      </c>
      <c r="L3789" t="str">
        <f>_xlfn.XLOOKUP(D3789, dim_channels!A:A, dim_channels!B:B, "Not Found")</f>
        <v>Booking.com</v>
      </c>
    </row>
    <row r="3790" spans="1:12" x14ac:dyDescent="0.2">
      <c r="A3790" s="2" t="s">
        <v>4226</v>
      </c>
      <c r="B3790" s="2" t="s">
        <v>482</v>
      </c>
      <c r="C3790" s="2" t="s">
        <v>482</v>
      </c>
      <c r="D3790" s="2" t="s">
        <v>52</v>
      </c>
      <c r="E3790" s="2" t="s">
        <v>60</v>
      </c>
      <c r="F3790" s="2">
        <v>14097.08</v>
      </c>
      <c r="G3790" s="2">
        <v>0</v>
      </c>
      <c r="H3790" s="2">
        <v>14097.08</v>
      </c>
      <c r="I3790" s="2" t="s">
        <v>56</v>
      </c>
      <c r="J3790" s="4">
        <v>1</v>
      </c>
      <c r="K3790" t="str">
        <f>_xlfn.XLOOKUP(D3790, dim_channels!A:A, dim_channels!C:C, "Not Found")</f>
        <v>OTA</v>
      </c>
      <c r="L3790" t="str">
        <f>_xlfn.XLOOKUP(D3790, dim_channels!A:A, dim_channels!B:B, "Not Found")</f>
        <v>Agoda</v>
      </c>
    </row>
    <row r="3791" spans="1:12" x14ac:dyDescent="0.2">
      <c r="A3791" s="3" t="s">
        <v>4227</v>
      </c>
      <c r="B3791" s="3" t="s">
        <v>612</v>
      </c>
      <c r="C3791" s="3" t="s">
        <v>278</v>
      </c>
      <c r="D3791" s="3" t="s">
        <v>52</v>
      </c>
      <c r="E3791" s="3" t="s">
        <v>34</v>
      </c>
      <c r="F3791" s="3">
        <v>4093.16</v>
      </c>
      <c r="G3791" s="3">
        <v>491.18</v>
      </c>
      <c r="H3791" s="3">
        <v>3601.98</v>
      </c>
      <c r="I3791" s="3" t="s">
        <v>41</v>
      </c>
      <c r="J3791" s="5">
        <v>1.136363888750076</v>
      </c>
      <c r="K3791" t="str">
        <f>_xlfn.XLOOKUP(D3791, dim_channels!A:A, dim_channels!C:C, "Not Found")</f>
        <v>OTA</v>
      </c>
      <c r="L3791" t="str">
        <f>_xlfn.XLOOKUP(D3791, dim_channels!A:A, dim_channels!B:B, "Not Found")</f>
        <v>Agoda</v>
      </c>
    </row>
    <row r="3792" spans="1:12" x14ac:dyDescent="0.2">
      <c r="A3792" s="2" t="s">
        <v>4228</v>
      </c>
      <c r="B3792" s="2" t="s">
        <v>73</v>
      </c>
      <c r="C3792" s="2" t="s">
        <v>504</v>
      </c>
      <c r="D3792" s="2" t="s">
        <v>52</v>
      </c>
      <c r="E3792" s="2" t="s">
        <v>34</v>
      </c>
      <c r="F3792" s="2">
        <v>3382.76</v>
      </c>
      <c r="G3792" s="2">
        <v>405.93</v>
      </c>
      <c r="H3792" s="2">
        <v>2976.83</v>
      </c>
      <c r="I3792" s="2" t="s">
        <v>41</v>
      </c>
      <c r="J3792" s="4">
        <v>1.136363178280251</v>
      </c>
      <c r="K3792" t="str">
        <f>_xlfn.XLOOKUP(D3792, dim_channels!A:A, dim_channels!C:C, "Not Found")</f>
        <v>OTA</v>
      </c>
      <c r="L3792" t="str">
        <f>_xlfn.XLOOKUP(D3792, dim_channels!A:A, dim_channels!B:B, "Not Found")</f>
        <v>Agoda</v>
      </c>
    </row>
    <row r="3793" spans="1:12" x14ac:dyDescent="0.2">
      <c r="A3793" s="3" t="s">
        <v>4229</v>
      </c>
      <c r="B3793" s="3" t="s">
        <v>59</v>
      </c>
      <c r="C3793" s="3" t="s">
        <v>70</v>
      </c>
      <c r="D3793" s="3" t="s">
        <v>169</v>
      </c>
      <c r="E3793" s="3" t="s">
        <v>46</v>
      </c>
      <c r="F3793" s="3">
        <v>7381.03</v>
      </c>
      <c r="G3793" s="3">
        <v>1476.21</v>
      </c>
      <c r="H3793" s="3">
        <v>5904.82</v>
      </c>
      <c r="I3793" s="3" t="s">
        <v>29</v>
      </c>
      <c r="J3793" s="5">
        <v>1.250000846765863</v>
      </c>
      <c r="K3793" t="str">
        <f>_xlfn.XLOOKUP(D3793, dim_channels!A:A, dim_channels!C:C, "Not Found")</f>
        <v>GDS</v>
      </c>
      <c r="L3793" t="str">
        <f>_xlfn.XLOOKUP(D3793, dim_channels!A:A, dim_channels!B:B, "Not Found")</f>
        <v>GDS (Amadeus)</v>
      </c>
    </row>
    <row r="3794" spans="1:12" x14ac:dyDescent="0.2">
      <c r="A3794" s="2" t="s">
        <v>4230</v>
      </c>
      <c r="B3794" s="2" t="s">
        <v>783</v>
      </c>
      <c r="C3794" s="2" t="s">
        <v>722</v>
      </c>
      <c r="D3794" s="2" t="s">
        <v>64</v>
      </c>
      <c r="E3794" s="2" t="s">
        <v>34</v>
      </c>
      <c r="F3794" s="2">
        <v>17607.02</v>
      </c>
      <c r="G3794" s="2">
        <v>0</v>
      </c>
      <c r="H3794" s="2">
        <v>17607.02</v>
      </c>
      <c r="I3794" s="2" t="s">
        <v>41</v>
      </c>
      <c r="J3794" s="4">
        <v>1</v>
      </c>
      <c r="K3794" t="str">
        <f>_xlfn.XLOOKUP(D3794, dim_channels!A:A, dim_channels!C:C, "Not Found")</f>
        <v>Direct</v>
      </c>
      <c r="L3794" t="str">
        <f>_xlfn.XLOOKUP(D3794, dim_channels!A:A, dim_channels!B:B, "Not Found")</f>
        <v>Direct Website</v>
      </c>
    </row>
    <row r="3795" spans="1:12" x14ac:dyDescent="0.2">
      <c r="A3795" s="3" t="s">
        <v>4231</v>
      </c>
      <c r="B3795" s="3" t="s">
        <v>329</v>
      </c>
      <c r="C3795" s="3" t="s">
        <v>32</v>
      </c>
      <c r="D3795" s="3" t="s">
        <v>45</v>
      </c>
      <c r="E3795" s="3" t="s">
        <v>46</v>
      </c>
      <c r="F3795" s="3">
        <v>5638.79</v>
      </c>
      <c r="G3795" s="3">
        <v>281.94</v>
      </c>
      <c r="H3795" s="3">
        <v>5356.85</v>
      </c>
      <c r="I3795" s="3" t="s">
        <v>29</v>
      </c>
      <c r="J3795" s="5">
        <v>1.052631677198353</v>
      </c>
      <c r="K3795" t="str">
        <f>_xlfn.XLOOKUP(D3795, dim_channels!A:A, dim_channels!C:C, "Not Found")</f>
        <v>Corporate</v>
      </c>
      <c r="L3795" t="str">
        <f>_xlfn.XLOOKUP(D3795, dim_channels!A:A, dim_channels!B:B, "Not Found")</f>
        <v>Corporate Direct</v>
      </c>
    </row>
    <row r="3796" spans="1:12" x14ac:dyDescent="0.2">
      <c r="A3796" s="2" t="s">
        <v>4232</v>
      </c>
      <c r="B3796" s="2" t="s">
        <v>150</v>
      </c>
      <c r="C3796" s="2" t="s">
        <v>239</v>
      </c>
      <c r="D3796" s="2" t="s">
        <v>64</v>
      </c>
      <c r="E3796" s="2" t="s">
        <v>28</v>
      </c>
      <c r="F3796" s="2">
        <v>2605.73</v>
      </c>
      <c r="G3796" s="2">
        <v>0</v>
      </c>
      <c r="H3796" s="2">
        <v>2605.73</v>
      </c>
      <c r="I3796" s="2" t="s">
        <v>41</v>
      </c>
      <c r="J3796" s="4">
        <v>1</v>
      </c>
      <c r="K3796" t="str">
        <f>_xlfn.XLOOKUP(D3796, dim_channels!A:A, dim_channels!C:C, "Not Found")</f>
        <v>Direct</v>
      </c>
      <c r="L3796" t="str">
        <f>_xlfn.XLOOKUP(D3796, dim_channels!A:A, dim_channels!B:B, "Not Found")</f>
        <v>Direct Website</v>
      </c>
    </row>
    <row r="3797" spans="1:12" x14ac:dyDescent="0.2">
      <c r="A3797" s="3" t="s">
        <v>4233</v>
      </c>
      <c r="B3797" s="3" t="s">
        <v>118</v>
      </c>
      <c r="C3797" s="3" t="s">
        <v>422</v>
      </c>
      <c r="D3797" s="3" t="s">
        <v>206</v>
      </c>
      <c r="E3797" s="3" t="s">
        <v>207</v>
      </c>
      <c r="F3797" s="3">
        <v>9681.27</v>
      </c>
      <c r="G3797" s="3">
        <v>0</v>
      </c>
      <c r="H3797" s="3">
        <v>9681.27</v>
      </c>
      <c r="I3797" s="3" t="s">
        <v>29</v>
      </c>
      <c r="J3797" s="5">
        <v>1</v>
      </c>
      <c r="K3797" t="str">
        <f>_xlfn.XLOOKUP(D3797, dim_channels!A:A, dim_channels!C:C, "Not Found")</f>
        <v>Direct</v>
      </c>
      <c r="L3797" t="str">
        <f>_xlfn.XLOOKUP(D3797, dim_channels!A:A, dim_channels!B:B, "Not Found")</f>
        <v>Walk-in</v>
      </c>
    </row>
    <row r="3798" spans="1:12" x14ac:dyDescent="0.2">
      <c r="A3798" s="2" t="s">
        <v>4234</v>
      </c>
      <c r="B3798" s="2" t="s">
        <v>396</v>
      </c>
      <c r="C3798" s="2" t="s">
        <v>478</v>
      </c>
      <c r="D3798" s="2" t="s">
        <v>52</v>
      </c>
      <c r="E3798" s="2" t="s">
        <v>60</v>
      </c>
      <c r="F3798" s="2">
        <v>5713.35</v>
      </c>
      <c r="G3798" s="2">
        <v>0</v>
      </c>
      <c r="H3798" s="2">
        <v>5713.35</v>
      </c>
      <c r="I3798" s="2" t="s">
        <v>41</v>
      </c>
      <c r="J3798" s="4">
        <v>1</v>
      </c>
      <c r="K3798" t="str">
        <f>_xlfn.XLOOKUP(D3798, dim_channels!A:A, dim_channels!C:C, "Not Found")</f>
        <v>OTA</v>
      </c>
      <c r="L3798" t="str">
        <f>_xlfn.XLOOKUP(D3798, dim_channels!A:A, dim_channels!B:B, "Not Found")</f>
        <v>Agoda</v>
      </c>
    </row>
    <row r="3799" spans="1:12" x14ac:dyDescent="0.2">
      <c r="A3799" s="3" t="s">
        <v>4235</v>
      </c>
      <c r="B3799" s="3" t="s">
        <v>634</v>
      </c>
      <c r="C3799" s="3" t="s">
        <v>31</v>
      </c>
      <c r="D3799" s="3" t="s">
        <v>33</v>
      </c>
      <c r="E3799" s="3" t="s">
        <v>60</v>
      </c>
      <c r="F3799" s="3">
        <v>20388.669999999998</v>
      </c>
      <c r="G3799" s="3">
        <v>0</v>
      </c>
      <c r="H3799" s="3">
        <v>20388.669999999998</v>
      </c>
      <c r="I3799" s="3" t="s">
        <v>41</v>
      </c>
      <c r="J3799" s="5">
        <v>1</v>
      </c>
      <c r="K3799" t="str">
        <f>_xlfn.XLOOKUP(D3799, dim_channels!A:A, dim_channels!C:C, "Not Found")</f>
        <v>OTA</v>
      </c>
      <c r="L3799" t="str">
        <f>_xlfn.XLOOKUP(D3799, dim_channels!A:A, dim_channels!B:B, "Not Found")</f>
        <v>Booking.com</v>
      </c>
    </row>
    <row r="3800" spans="1:12" x14ac:dyDescent="0.2">
      <c r="A3800" s="2" t="s">
        <v>4236</v>
      </c>
      <c r="B3800" s="2" t="s">
        <v>141</v>
      </c>
      <c r="C3800" s="2" t="s">
        <v>1021</v>
      </c>
      <c r="D3800" s="2" t="s">
        <v>33</v>
      </c>
      <c r="E3800" s="2" t="s">
        <v>28</v>
      </c>
      <c r="F3800" s="2">
        <v>2860.58</v>
      </c>
      <c r="G3800" s="2">
        <v>429.09</v>
      </c>
      <c r="H3800" s="2">
        <v>2431.4899999999998</v>
      </c>
      <c r="I3800" s="2" t="s">
        <v>29</v>
      </c>
      <c r="J3800" s="4">
        <v>1.176472039778079</v>
      </c>
      <c r="K3800" t="str">
        <f>_xlfn.XLOOKUP(D3800, dim_channels!A:A, dim_channels!C:C, "Not Found")</f>
        <v>OTA</v>
      </c>
      <c r="L3800" t="str">
        <f>_xlfn.XLOOKUP(D3800, dim_channels!A:A, dim_channels!B:B, "Not Found")</f>
        <v>Booking.com</v>
      </c>
    </row>
    <row r="3801" spans="1:12" x14ac:dyDescent="0.2">
      <c r="A3801" s="3" t="s">
        <v>4237</v>
      </c>
      <c r="B3801" s="3" t="s">
        <v>283</v>
      </c>
      <c r="C3801" s="3" t="s">
        <v>504</v>
      </c>
      <c r="D3801" s="3" t="s">
        <v>45</v>
      </c>
      <c r="E3801" s="3" t="s">
        <v>89</v>
      </c>
      <c r="F3801" s="3">
        <v>6453.57</v>
      </c>
      <c r="G3801" s="3">
        <v>0</v>
      </c>
      <c r="H3801" s="3">
        <v>6453.57</v>
      </c>
      <c r="I3801" s="3" t="s">
        <v>29</v>
      </c>
      <c r="J3801" s="5">
        <v>1</v>
      </c>
      <c r="K3801" t="str">
        <f>_xlfn.XLOOKUP(D3801, dim_channels!A:A, dim_channels!C:C, "Not Found")</f>
        <v>Corporate</v>
      </c>
      <c r="L3801" t="str">
        <f>_xlfn.XLOOKUP(D3801, dim_channels!A:A, dim_channels!B:B, "Not Found")</f>
        <v>Corporate Direct</v>
      </c>
    </row>
    <row r="3802" spans="1:12" x14ac:dyDescent="0.2">
      <c r="A3802" s="2" t="s">
        <v>4238</v>
      </c>
      <c r="B3802" s="2" t="s">
        <v>1278</v>
      </c>
      <c r="C3802" s="2" t="s">
        <v>229</v>
      </c>
      <c r="D3802" s="2" t="s">
        <v>169</v>
      </c>
      <c r="E3802" s="2" t="s">
        <v>46</v>
      </c>
      <c r="F3802" s="2">
        <v>6114.3</v>
      </c>
      <c r="G3802" s="2">
        <v>1222.8599999999999</v>
      </c>
      <c r="H3802" s="2">
        <v>4891.4399999999996</v>
      </c>
      <c r="I3802" s="2" t="s">
        <v>56</v>
      </c>
      <c r="J3802" s="4">
        <v>1.25</v>
      </c>
      <c r="K3802" t="str">
        <f>_xlfn.XLOOKUP(D3802, dim_channels!A:A, dim_channels!C:C, "Not Found")</f>
        <v>GDS</v>
      </c>
      <c r="L3802" t="str">
        <f>_xlfn.XLOOKUP(D3802, dim_channels!A:A, dim_channels!B:B, "Not Found")</f>
        <v>GDS (Amadeus)</v>
      </c>
    </row>
    <row r="3803" spans="1:12" x14ac:dyDescent="0.2">
      <c r="A3803" s="3" t="s">
        <v>4239</v>
      </c>
      <c r="B3803" s="3" t="s">
        <v>297</v>
      </c>
      <c r="C3803" s="3" t="s">
        <v>69</v>
      </c>
      <c r="D3803" s="3" t="s">
        <v>64</v>
      </c>
      <c r="E3803" s="3" t="s">
        <v>28</v>
      </c>
      <c r="F3803" s="3">
        <v>10982.78</v>
      </c>
      <c r="G3803" s="3">
        <v>0</v>
      </c>
      <c r="H3803" s="3">
        <v>10982.78</v>
      </c>
      <c r="I3803" s="3" t="s">
        <v>29</v>
      </c>
      <c r="J3803" s="5">
        <v>1</v>
      </c>
      <c r="K3803" t="str">
        <f>_xlfn.XLOOKUP(D3803, dim_channels!A:A, dim_channels!C:C, "Not Found")</f>
        <v>Direct</v>
      </c>
      <c r="L3803" t="str">
        <f>_xlfn.XLOOKUP(D3803, dim_channels!A:A, dim_channels!B:B, "Not Found")</f>
        <v>Direct Website</v>
      </c>
    </row>
    <row r="3804" spans="1:12" x14ac:dyDescent="0.2">
      <c r="A3804" s="2" t="s">
        <v>4240</v>
      </c>
      <c r="B3804" s="2" t="s">
        <v>106</v>
      </c>
      <c r="C3804" s="2" t="s">
        <v>59</v>
      </c>
      <c r="D3804" s="2" t="s">
        <v>52</v>
      </c>
      <c r="E3804" s="2" t="s">
        <v>34</v>
      </c>
      <c r="F3804" s="2">
        <v>8569.93</v>
      </c>
      <c r="G3804" s="2">
        <v>1028.3900000000001</v>
      </c>
      <c r="H3804" s="2">
        <v>7541.54</v>
      </c>
      <c r="I3804" s="2" t="s">
        <v>56</v>
      </c>
      <c r="J3804" s="4">
        <v>1.136363395274705</v>
      </c>
      <c r="K3804" t="str">
        <f>_xlfn.XLOOKUP(D3804, dim_channels!A:A, dim_channels!C:C, "Not Found")</f>
        <v>OTA</v>
      </c>
      <c r="L3804" t="str">
        <f>_xlfn.XLOOKUP(D3804, dim_channels!A:A, dim_channels!B:B, "Not Found")</f>
        <v>Agoda</v>
      </c>
    </row>
    <row r="3805" spans="1:12" x14ac:dyDescent="0.2">
      <c r="A3805" s="3" t="s">
        <v>4241</v>
      </c>
      <c r="B3805" s="3" t="s">
        <v>104</v>
      </c>
      <c r="C3805" s="3" t="s">
        <v>104</v>
      </c>
      <c r="D3805" s="3" t="s">
        <v>169</v>
      </c>
      <c r="E3805" s="3" t="s">
        <v>46</v>
      </c>
      <c r="F3805" s="3">
        <v>2612.11</v>
      </c>
      <c r="G3805" s="3">
        <v>522.41999999999996</v>
      </c>
      <c r="H3805" s="3">
        <v>2089.69</v>
      </c>
      <c r="I3805" s="3" t="s">
        <v>29</v>
      </c>
      <c r="J3805" s="5">
        <v>1.249998803650302</v>
      </c>
      <c r="K3805" t="str">
        <f>_xlfn.XLOOKUP(D3805, dim_channels!A:A, dim_channels!C:C, "Not Found")</f>
        <v>GDS</v>
      </c>
      <c r="L3805" t="str">
        <f>_xlfn.XLOOKUP(D3805, dim_channels!A:A, dim_channels!B:B, "Not Found")</f>
        <v>GDS (Amadeus)</v>
      </c>
    </row>
    <row r="3806" spans="1:12" x14ac:dyDescent="0.2">
      <c r="A3806" s="2" t="s">
        <v>4242</v>
      </c>
      <c r="B3806" s="2" t="s">
        <v>100</v>
      </c>
      <c r="C3806" s="2" t="s">
        <v>448</v>
      </c>
      <c r="D3806" s="2" t="s">
        <v>114</v>
      </c>
      <c r="E3806" s="2" t="s">
        <v>46</v>
      </c>
      <c r="F3806" s="2">
        <v>6536.69</v>
      </c>
      <c r="G3806" s="2">
        <v>653.66999999999996</v>
      </c>
      <c r="H3806" s="2">
        <v>5883.02</v>
      </c>
      <c r="I3806" s="2" t="s">
        <v>29</v>
      </c>
      <c r="J3806" s="4">
        <v>1.1111112999785819</v>
      </c>
      <c r="K3806" t="str">
        <f>_xlfn.XLOOKUP(D3806, dim_channels!A:A, dim_channels!C:C, "Not Found")</f>
        <v>Offline</v>
      </c>
      <c r="L3806" t="str">
        <f>_xlfn.XLOOKUP(D3806, dim_channels!A:A, dim_channels!B:B, "Not Found")</f>
        <v>Travel Agency</v>
      </c>
    </row>
    <row r="3807" spans="1:12" x14ac:dyDescent="0.2">
      <c r="A3807" s="3" t="s">
        <v>4243</v>
      </c>
      <c r="B3807" s="3" t="s">
        <v>212</v>
      </c>
      <c r="C3807" s="3" t="s">
        <v>222</v>
      </c>
      <c r="D3807" s="3" t="s">
        <v>33</v>
      </c>
      <c r="E3807" s="3" t="s">
        <v>28</v>
      </c>
      <c r="F3807" s="3">
        <v>2731.14</v>
      </c>
      <c r="G3807" s="3">
        <v>409.67</v>
      </c>
      <c r="H3807" s="3">
        <v>2321.4699999999998</v>
      </c>
      <c r="I3807" s="3" t="s">
        <v>29</v>
      </c>
      <c r="J3807" s="5">
        <v>1.1764700814570079</v>
      </c>
      <c r="K3807" t="str">
        <f>_xlfn.XLOOKUP(D3807, dim_channels!A:A, dim_channels!C:C, "Not Found")</f>
        <v>OTA</v>
      </c>
      <c r="L3807" t="str">
        <f>_xlfn.XLOOKUP(D3807, dim_channels!A:A, dim_channels!B:B, "Not Found")</f>
        <v>Booking.com</v>
      </c>
    </row>
    <row r="3808" spans="1:12" x14ac:dyDescent="0.2">
      <c r="A3808" s="2" t="s">
        <v>4244</v>
      </c>
      <c r="B3808" s="2" t="s">
        <v>983</v>
      </c>
      <c r="C3808" s="2" t="s">
        <v>472</v>
      </c>
      <c r="D3808" s="2" t="s">
        <v>45</v>
      </c>
      <c r="E3808" s="2" t="s">
        <v>46</v>
      </c>
      <c r="F3808" s="2">
        <v>10760.11</v>
      </c>
      <c r="G3808" s="2">
        <v>538.01</v>
      </c>
      <c r="H3808" s="2">
        <v>10222.1</v>
      </c>
      <c r="I3808" s="2" t="s">
        <v>56</v>
      </c>
      <c r="J3808" s="4">
        <v>1.0526320423396369</v>
      </c>
      <c r="K3808" t="str">
        <f>_xlfn.XLOOKUP(D3808, dim_channels!A:A, dim_channels!C:C, "Not Found")</f>
        <v>Corporate</v>
      </c>
      <c r="L3808" t="str">
        <f>_xlfn.XLOOKUP(D3808, dim_channels!A:A, dim_channels!B:B, "Not Found")</f>
        <v>Corporate Direct</v>
      </c>
    </row>
    <row r="3809" spans="1:12" x14ac:dyDescent="0.2">
      <c r="A3809" s="3" t="s">
        <v>4245</v>
      </c>
      <c r="B3809" s="3" t="s">
        <v>410</v>
      </c>
      <c r="C3809" s="3" t="s">
        <v>608</v>
      </c>
      <c r="D3809" s="3" t="s">
        <v>33</v>
      </c>
      <c r="E3809" s="3" t="s">
        <v>28</v>
      </c>
      <c r="F3809" s="3">
        <v>2869.04</v>
      </c>
      <c r="G3809" s="3">
        <v>430.36</v>
      </c>
      <c r="H3809" s="3">
        <v>2438.6799999999998</v>
      </c>
      <c r="I3809" s="3" t="s">
        <v>29</v>
      </c>
      <c r="J3809" s="5">
        <v>1.1764725179195299</v>
      </c>
      <c r="K3809" t="str">
        <f>_xlfn.XLOOKUP(D3809, dim_channels!A:A, dim_channels!C:C, "Not Found")</f>
        <v>OTA</v>
      </c>
      <c r="L3809" t="str">
        <f>_xlfn.XLOOKUP(D3809, dim_channels!A:A, dim_channels!B:B, "Not Found")</f>
        <v>Booking.com</v>
      </c>
    </row>
    <row r="3810" spans="1:12" x14ac:dyDescent="0.2">
      <c r="A3810" s="2" t="s">
        <v>4246</v>
      </c>
      <c r="B3810" s="2" t="s">
        <v>156</v>
      </c>
      <c r="C3810" s="2" t="s">
        <v>463</v>
      </c>
      <c r="D3810" s="2" t="s">
        <v>52</v>
      </c>
      <c r="E3810" s="2" t="s">
        <v>60</v>
      </c>
      <c r="F3810" s="2">
        <v>15820.88</v>
      </c>
      <c r="G3810" s="2">
        <v>0</v>
      </c>
      <c r="H3810" s="2">
        <v>15820.88</v>
      </c>
      <c r="I3810" s="2" t="s">
        <v>29</v>
      </c>
      <c r="J3810" s="4">
        <v>1</v>
      </c>
      <c r="K3810" t="str">
        <f>_xlfn.XLOOKUP(D3810, dim_channels!A:A, dim_channels!C:C, "Not Found")</f>
        <v>OTA</v>
      </c>
      <c r="L3810" t="str">
        <f>_xlfn.XLOOKUP(D3810, dim_channels!A:A, dim_channels!B:B, "Not Found")</f>
        <v>Agoda</v>
      </c>
    </row>
    <row r="3811" spans="1:12" x14ac:dyDescent="0.2">
      <c r="A3811" s="3" t="s">
        <v>4247</v>
      </c>
      <c r="B3811" s="3" t="s">
        <v>669</v>
      </c>
      <c r="C3811" s="3" t="s">
        <v>614</v>
      </c>
      <c r="D3811" s="3" t="s">
        <v>114</v>
      </c>
      <c r="E3811" s="3" t="s">
        <v>46</v>
      </c>
      <c r="F3811" s="3">
        <v>17742.990000000002</v>
      </c>
      <c r="G3811" s="3">
        <v>1774.3</v>
      </c>
      <c r="H3811" s="3">
        <v>15968.69</v>
      </c>
      <c r="I3811" s="3" t="s">
        <v>29</v>
      </c>
      <c r="J3811" s="5">
        <v>1.111111180691716</v>
      </c>
      <c r="K3811" t="str">
        <f>_xlfn.XLOOKUP(D3811, dim_channels!A:A, dim_channels!C:C, "Not Found")</f>
        <v>Offline</v>
      </c>
      <c r="L3811" t="str">
        <f>_xlfn.XLOOKUP(D3811, dim_channels!A:A, dim_channels!B:B, "Not Found")</f>
        <v>Travel Agency</v>
      </c>
    </row>
    <row r="3812" spans="1:12" x14ac:dyDescent="0.2">
      <c r="A3812" s="2" t="s">
        <v>4248</v>
      </c>
      <c r="B3812" s="2" t="s">
        <v>72</v>
      </c>
      <c r="C3812" s="2" t="s">
        <v>176</v>
      </c>
      <c r="D3812" s="2" t="s">
        <v>33</v>
      </c>
      <c r="E3812" s="2" t="s">
        <v>34</v>
      </c>
      <c r="F3812" s="2">
        <v>13656.67</v>
      </c>
      <c r="G3812" s="2">
        <v>2048.5</v>
      </c>
      <c r="H3812" s="2">
        <v>11608.17</v>
      </c>
      <c r="I3812" s="2" t="s">
        <v>29</v>
      </c>
      <c r="J3812" s="4">
        <v>1.1764705375610449</v>
      </c>
      <c r="K3812" t="str">
        <f>_xlfn.XLOOKUP(D3812, dim_channels!A:A, dim_channels!C:C, "Not Found")</f>
        <v>OTA</v>
      </c>
      <c r="L3812" t="str">
        <f>_xlfn.XLOOKUP(D3812, dim_channels!A:A, dim_channels!B:B, "Not Found")</f>
        <v>Booking.com</v>
      </c>
    </row>
    <row r="3813" spans="1:12" x14ac:dyDescent="0.2">
      <c r="A3813" s="3" t="s">
        <v>4249</v>
      </c>
      <c r="B3813" s="3" t="s">
        <v>244</v>
      </c>
      <c r="C3813" s="3" t="s">
        <v>126</v>
      </c>
      <c r="D3813" s="3" t="s">
        <v>27</v>
      </c>
      <c r="E3813" s="3" t="s">
        <v>60</v>
      </c>
      <c r="F3813" s="3">
        <v>5669.36</v>
      </c>
      <c r="G3813" s="3">
        <v>0</v>
      </c>
      <c r="H3813" s="3">
        <v>5669.36</v>
      </c>
      <c r="I3813" s="3" t="s">
        <v>41</v>
      </c>
      <c r="J3813" s="5">
        <v>1</v>
      </c>
      <c r="K3813" t="str">
        <f>_xlfn.XLOOKUP(D3813, dim_channels!A:A, dim_channels!C:C, "Not Found")</f>
        <v>OTA</v>
      </c>
      <c r="L3813" t="str">
        <f>_xlfn.XLOOKUP(D3813, dim_channels!A:A, dim_channels!B:B, "Not Found")</f>
        <v>Expedia</v>
      </c>
    </row>
    <row r="3814" spans="1:12" x14ac:dyDescent="0.2">
      <c r="A3814" s="2" t="s">
        <v>4250</v>
      </c>
      <c r="B3814" s="2" t="s">
        <v>603</v>
      </c>
      <c r="C3814" s="2" t="s">
        <v>124</v>
      </c>
      <c r="D3814" s="2" t="s">
        <v>52</v>
      </c>
      <c r="E3814" s="2" t="s">
        <v>34</v>
      </c>
      <c r="F3814" s="2">
        <v>5526.05</v>
      </c>
      <c r="G3814" s="2">
        <v>663.13</v>
      </c>
      <c r="H3814" s="2">
        <v>4862.92</v>
      </c>
      <c r="I3814" s="2" t="s">
        <v>29</v>
      </c>
      <c r="J3814" s="4">
        <v>1.13636457108075</v>
      </c>
      <c r="K3814" t="str">
        <f>_xlfn.XLOOKUP(D3814, dim_channels!A:A, dim_channels!C:C, "Not Found")</f>
        <v>OTA</v>
      </c>
      <c r="L3814" t="str">
        <f>_xlfn.XLOOKUP(D3814, dim_channels!A:A, dim_channels!B:B, "Not Found")</f>
        <v>Agoda</v>
      </c>
    </row>
    <row r="3815" spans="1:12" x14ac:dyDescent="0.2">
      <c r="A3815" s="3" t="s">
        <v>4251</v>
      </c>
      <c r="B3815" s="3" t="s">
        <v>630</v>
      </c>
      <c r="C3815" s="3" t="s">
        <v>219</v>
      </c>
      <c r="D3815" s="3" t="s">
        <v>169</v>
      </c>
      <c r="E3815" s="3" t="s">
        <v>46</v>
      </c>
      <c r="F3815" s="3">
        <v>11428.13</v>
      </c>
      <c r="G3815" s="3">
        <v>2285.63</v>
      </c>
      <c r="H3815" s="3">
        <v>9142.5</v>
      </c>
      <c r="I3815" s="3" t="s">
        <v>29</v>
      </c>
      <c r="J3815" s="5">
        <v>1.2500005468963631</v>
      </c>
      <c r="K3815" t="str">
        <f>_xlfn.XLOOKUP(D3815, dim_channels!A:A, dim_channels!C:C, "Not Found")</f>
        <v>GDS</v>
      </c>
      <c r="L3815" t="str">
        <f>_xlfn.XLOOKUP(D3815, dim_channels!A:A, dim_channels!B:B, "Not Found")</f>
        <v>GDS (Amadeus)</v>
      </c>
    </row>
    <row r="3816" spans="1:12" x14ac:dyDescent="0.2">
      <c r="A3816" s="2" t="s">
        <v>4252</v>
      </c>
      <c r="B3816" s="2" t="s">
        <v>405</v>
      </c>
      <c r="C3816" s="2" t="s">
        <v>1623</v>
      </c>
      <c r="D3816" s="2" t="s">
        <v>27</v>
      </c>
      <c r="E3816" s="2" t="s">
        <v>28</v>
      </c>
      <c r="F3816" s="2">
        <v>3828.7</v>
      </c>
      <c r="G3816" s="2">
        <v>689.17</v>
      </c>
      <c r="H3816" s="2">
        <v>3139.53</v>
      </c>
      <c r="I3816" s="2" t="s">
        <v>41</v>
      </c>
      <c r="J3816" s="4">
        <v>1.219513748873239</v>
      </c>
      <c r="K3816" t="str">
        <f>_xlfn.XLOOKUP(D3816, dim_channels!A:A, dim_channels!C:C, "Not Found")</f>
        <v>OTA</v>
      </c>
      <c r="L3816" t="str">
        <f>_xlfn.XLOOKUP(D3816, dim_channels!A:A, dim_channels!B:B, "Not Found")</f>
        <v>Expedia</v>
      </c>
    </row>
    <row r="3817" spans="1:12" x14ac:dyDescent="0.2">
      <c r="A3817" s="3" t="s">
        <v>4253</v>
      </c>
      <c r="B3817" s="3" t="s">
        <v>151</v>
      </c>
      <c r="C3817" s="3" t="s">
        <v>118</v>
      </c>
      <c r="D3817" s="3" t="s">
        <v>64</v>
      </c>
      <c r="E3817" s="3" t="s">
        <v>115</v>
      </c>
      <c r="F3817" s="3">
        <v>12409.68</v>
      </c>
      <c r="G3817" s="3">
        <v>0</v>
      </c>
      <c r="H3817" s="3">
        <v>12409.68</v>
      </c>
      <c r="I3817" s="3" t="s">
        <v>41</v>
      </c>
      <c r="J3817" s="5">
        <v>1</v>
      </c>
      <c r="K3817" t="str">
        <f>_xlfn.XLOOKUP(D3817, dim_channels!A:A, dim_channels!C:C, "Not Found")</f>
        <v>Direct</v>
      </c>
      <c r="L3817" t="str">
        <f>_xlfn.XLOOKUP(D3817, dim_channels!A:A, dim_channels!B:B, "Not Found")</f>
        <v>Direct Website</v>
      </c>
    </row>
    <row r="3818" spans="1:12" x14ac:dyDescent="0.2">
      <c r="A3818" s="2" t="s">
        <v>4254</v>
      </c>
      <c r="B3818" s="2" t="s">
        <v>97</v>
      </c>
      <c r="C3818" s="2" t="s">
        <v>787</v>
      </c>
      <c r="D3818" s="2" t="s">
        <v>206</v>
      </c>
      <c r="E3818" s="2" t="s">
        <v>207</v>
      </c>
      <c r="F3818" s="2">
        <v>15595.01</v>
      </c>
      <c r="G3818" s="2">
        <v>0</v>
      </c>
      <c r="H3818" s="2">
        <v>15595.01</v>
      </c>
      <c r="I3818" s="2" t="s">
        <v>29</v>
      </c>
      <c r="J3818" s="4">
        <v>1</v>
      </c>
      <c r="K3818" t="str">
        <f>_xlfn.XLOOKUP(D3818, dim_channels!A:A, dim_channels!C:C, "Not Found")</f>
        <v>Direct</v>
      </c>
      <c r="L3818" t="str">
        <f>_xlfn.XLOOKUP(D3818, dim_channels!A:A, dim_channels!B:B, "Not Found")</f>
        <v>Walk-in</v>
      </c>
    </row>
    <row r="3819" spans="1:12" x14ac:dyDescent="0.2">
      <c r="A3819" s="3" t="s">
        <v>4255</v>
      </c>
      <c r="B3819" s="3" t="s">
        <v>376</v>
      </c>
      <c r="C3819" s="3" t="s">
        <v>612</v>
      </c>
      <c r="D3819" s="3" t="s">
        <v>64</v>
      </c>
      <c r="E3819" s="3" t="s">
        <v>28</v>
      </c>
      <c r="F3819" s="3">
        <v>5461.22</v>
      </c>
      <c r="G3819" s="3">
        <v>0</v>
      </c>
      <c r="H3819" s="3">
        <v>5461.22</v>
      </c>
      <c r="I3819" s="3" t="s">
        <v>29</v>
      </c>
      <c r="J3819" s="5">
        <v>1</v>
      </c>
      <c r="K3819" t="str">
        <f>_xlfn.XLOOKUP(D3819, dim_channels!A:A, dim_channels!C:C, "Not Found")</f>
        <v>Direct</v>
      </c>
      <c r="L3819" t="str">
        <f>_xlfn.XLOOKUP(D3819, dim_channels!A:A, dim_channels!B:B, "Not Found")</f>
        <v>Direct Website</v>
      </c>
    </row>
    <row r="3820" spans="1:12" x14ac:dyDescent="0.2">
      <c r="A3820" s="2" t="s">
        <v>4256</v>
      </c>
      <c r="B3820" s="2" t="s">
        <v>875</v>
      </c>
      <c r="C3820" s="2" t="s">
        <v>262</v>
      </c>
      <c r="D3820" s="2" t="s">
        <v>33</v>
      </c>
      <c r="E3820" s="2" t="s">
        <v>60</v>
      </c>
      <c r="F3820" s="2">
        <v>5310.37</v>
      </c>
      <c r="G3820" s="2">
        <v>0</v>
      </c>
      <c r="H3820" s="2">
        <v>5310.37</v>
      </c>
      <c r="I3820" s="2" t="s">
        <v>29</v>
      </c>
      <c r="J3820" s="4">
        <v>1</v>
      </c>
      <c r="K3820" t="str">
        <f>_xlfn.XLOOKUP(D3820, dim_channels!A:A, dim_channels!C:C, "Not Found")</f>
        <v>OTA</v>
      </c>
      <c r="L3820" t="str">
        <f>_xlfn.XLOOKUP(D3820, dim_channels!A:A, dim_channels!B:B, "Not Found")</f>
        <v>Booking.com</v>
      </c>
    </row>
    <row r="3821" spans="1:12" x14ac:dyDescent="0.2">
      <c r="A3821" s="3" t="s">
        <v>4257</v>
      </c>
      <c r="B3821" s="3" t="s">
        <v>724</v>
      </c>
      <c r="C3821" s="3" t="s">
        <v>789</v>
      </c>
      <c r="D3821" s="3" t="s">
        <v>45</v>
      </c>
      <c r="E3821" s="3" t="s">
        <v>89</v>
      </c>
      <c r="F3821" s="3">
        <v>10490.77</v>
      </c>
      <c r="G3821" s="3">
        <v>0</v>
      </c>
      <c r="H3821" s="3">
        <v>10490.77</v>
      </c>
      <c r="I3821" s="3" t="s">
        <v>56</v>
      </c>
      <c r="J3821" s="5">
        <v>1</v>
      </c>
      <c r="K3821" t="str">
        <f>_xlfn.XLOOKUP(D3821, dim_channels!A:A, dim_channels!C:C, "Not Found")</f>
        <v>Corporate</v>
      </c>
      <c r="L3821" t="str">
        <f>_xlfn.XLOOKUP(D3821, dim_channels!A:A, dim_channels!B:B, "Not Found")</f>
        <v>Corporate Direct</v>
      </c>
    </row>
    <row r="3822" spans="1:12" x14ac:dyDescent="0.2">
      <c r="A3822" s="2" t="s">
        <v>4258</v>
      </c>
      <c r="B3822" s="2" t="s">
        <v>183</v>
      </c>
      <c r="C3822" s="2" t="s">
        <v>195</v>
      </c>
      <c r="D3822" s="2" t="s">
        <v>33</v>
      </c>
      <c r="E3822" s="2" t="s">
        <v>34</v>
      </c>
      <c r="F3822" s="2">
        <v>3404.34</v>
      </c>
      <c r="G3822" s="2">
        <v>510.65</v>
      </c>
      <c r="H3822" s="2">
        <v>2893.69</v>
      </c>
      <c r="I3822" s="2" t="s">
        <v>29</v>
      </c>
      <c r="J3822" s="4">
        <v>1.1764701816711529</v>
      </c>
      <c r="K3822" t="str">
        <f>_xlfn.XLOOKUP(D3822, dim_channels!A:A, dim_channels!C:C, "Not Found")</f>
        <v>OTA</v>
      </c>
      <c r="L3822" t="str">
        <f>_xlfn.XLOOKUP(D3822, dim_channels!A:A, dim_channels!B:B, "Not Found")</f>
        <v>Booking.com</v>
      </c>
    </row>
    <row r="3823" spans="1:12" x14ac:dyDescent="0.2">
      <c r="A3823" s="3" t="s">
        <v>4259</v>
      </c>
      <c r="B3823" s="3" t="s">
        <v>376</v>
      </c>
      <c r="C3823" s="3" t="s">
        <v>178</v>
      </c>
      <c r="D3823" s="3" t="s">
        <v>52</v>
      </c>
      <c r="E3823" s="3" t="s">
        <v>60</v>
      </c>
      <c r="F3823" s="3">
        <v>2813.92</v>
      </c>
      <c r="G3823" s="3">
        <v>0</v>
      </c>
      <c r="H3823" s="3">
        <v>2813.92</v>
      </c>
      <c r="I3823" s="3" t="s">
        <v>56</v>
      </c>
      <c r="J3823" s="5">
        <v>1</v>
      </c>
      <c r="K3823" t="str">
        <f>_xlfn.XLOOKUP(D3823, dim_channels!A:A, dim_channels!C:C, "Not Found")</f>
        <v>OTA</v>
      </c>
      <c r="L3823" t="str">
        <f>_xlfn.XLOOKUP(D3823, dim_channels!A:A, dim_channels!B:B, "Not Found")</f>
        <v>Agoda</v>
      </c>
    </row>
    <row r="3824" spans="1:12" x14ac:dyDescent="0.2">
      <c r="A3824" s="2" t="s">
        <v>4260</v>
      </c>
      <c r="B3824" s="2" t="s">
        <v>139</v>
      </c>
      <c r="C3824" s="2" t="s">
        <v>348</v>
      </c>
      <c r="D3824" s="2" t="s">
        <v>27</v>
      </c>
      <c r="E3824" s="2" t="s">
        <v>28</v>
      </c>
      <c r="F3824" s="2">
        <v>15093.18</v>
      </c>
      <c r="G3824" s="2">
        <v>2716.77</v>
      </c>
      <c r="H3824" s="2">
        <v>12376.41</v>
      </c>
      <c r="I3824" s="2" t="s">
        <v>29</v>
      </c>
      <c r="J3824" s="4">
        <v>1.2195119586374401</v>
      </c>
      <c r="K3824" t="str">
        <f>_xlfn.XLOOKUP(D3824, dim_channels!A:A, dim_channels!C:C, "Not Found")</f>
        <v>OTA</v>
      </c>
      <c r="L3824" t="str">
        <f>_xlfn.XLOOKUP(D3824, dim_channels!A:A, dim_channels!B:B, "Not Found")</f>
        <v>Expedia</v>
      </c>
    </row>
    <row r="3825" spans="1:12" x14ac:dyDescent="0.2">
      <c r="A3825" s="3" t="s">
        <v>4261</v>
      </c>
      <c r="B3825" s="3" t="s">
        <v>504</v>
      </c>
      <c r="C3825" s="3" t="s">
        <v>504</v>
      </c>
      <c r="D3825" s="3" t="s">
        <v>27</v>
      </c>
      <c r="E3825" s="3" t="s">
        <v>60</v>
      </c>
      <c r="F3825" s="3">
        <v>4337.55</v>
      </c>
      <c r="G3825" s="3">
        <v>0</v>
      </c>
      <c r="H3825" s="3">
        <v>4337.55</v>
      </c>
      <c r="I3825" s="3" t="s">
        <v>41</v>
      </c>
      <c r="J3825" s="5">
        <v>1</v>
      </c>
      <c r="K3825" t="str">
        <f>_xlfn.XLOOKUP(D3825, dim_channels!A:A, dim_channels!C:C, "Not Found")</f>
        <v>OTA</v>
      </c>
      <c r="L3825" t="str">
        <f>_xlfn.XLOOKUP(D3825, dim_channels!A:A, dim_channels!B:B, "Not Found")</f>
        <v>Expedia</v>
      </c>
    </row>
    <row r="3826" spans="1:12" x14ac:dyDescent="0.2">
      <c r="A3826" s="2" t="s">
        <v>4262</v>
      </c>
      <c r="B3826" s="2" t="s">
        <v>505</v>
      </c>
      <c r="C3826" s="2" t="s">
        <v>729</v>
      </c>
      <c r="D3826" s="2" t="s">
        <v>33</v>
      </c>
      <c r="E3826" s="2" t="s">
        <v>34</v>
      </c>
      <c r="F3826" s="2">
        <v>28224.59</v>
      </c>
      <c r="G3826" s="2">
        <v>4233.6899999999996</v>
      </c>
      <c r="H3826" s="2">
        <v>23990.9</v>
      </c>
      <c r="I3826" s="2" t="s">
        <v>29</v>
      </c>
      <c r="J3826" s="4">
        <v>1.176470661792596</v>
      </c>
      <c r="K3826" t="str">
        <f>_xlfn.XLOOKUP(D3826, dim_channels!A:A, dim_channels!C:C, "Not Found")</f>
        <v>OTA</v>
      </c>
      <c r="L3826" t="str">
        <f>_xlfn.XLOOKUP(D3826, dim_channels!A:A, dim_channels!B:B, "Not Found")</f>
        <v>Booking.com</v>
      </c>
    </row>
    <row r="3827" spans="1:12" x14ac:dyDescent="0.2">
      <c r="A3827" s="3" t="s">
        <v>4263</v>
      </c>
      <c r="B3827" s="3" t="s">
        <v>602</v>
      </c>
      <c r="C3827" s="3" t="s">
        <v>475</v>
      </c>
      <c r="D3827" s="3" t="s">
        <v>45</v>
      </c>
      <c r="E3827" s="3" t="s">
        <v>89</v>
      </c>
      <c r="F3827" s="3">
        <v>13462.1</v>
      </c>
      <c r="G3827" s="3">
        <v>0</v>
      </c>
      <c r="H3827" s="3">
        <v>13462.1</v>
      </c>
      <c r="I3827" s="3" t="s">
        <v>29</v>
      </c>
      <c r="J3827" s="5">
        <v>1</v>
      </c>
      <c r="K3827" t="str">
        <f>_xlfn.XLOOKUP(D3827, dim_channels!A:A, dim_channels!C:C, "Not Found")</f>
        <v>Corporate</v>
      </c>
      <c r="L3827" t="str">
        <f>_xlfn.XLOOKUP(D3827, dim_channels!A:A, dim_channels!B:B, "Not Found")</f>
        <v>Corporate Direct</v>
      </c>
    </row>
    <row r="3828" spans="1:12" x14ac:dyDescent="0.2">
      <c r="A3828" s="2" t="s">
        <v>4264</v>
      </c>
      <c r="B3828" s="2" t="s">
        <v>156</v>
      </c>
      <c r="C3828" s="2" t="s">
        <v>769</v>
      </c>
      <c r="D3828" s="2" t="s">
        <v>45</v>
      </c>
      <c r="E3828" s="2" t="s">
        <v>46</v>
      </c>
      <c r="F3828" s="2">
        <v>2871.98</v>
      </c>
      <c r="G3828" s="2">
        <v>143.6</v>
      </c>
      <c r="H3828" s="2">
        <v>2728.38</v>
      </c>
      <c r="I3828" s="2" t="s">
        <v>56</v>
      </c>
      <c r="J3828" s="4">
        <v>1.052631964755643</v>
      </c>
      <c r="K3828" t="str">
        <f>_xlfn.XLOOKUP(D3828, dim_channels!A:A, dim_channels!C:C, "Not Found")</f>
        <v>Corporate</v>
      </c>
      <c r="L3828" t="str">
        <f>_xlfn.XLOOKUP(D3828, dim_channels!A:A, dim_channels!B:B, "Not Found")</f>
        <v>Corporate Direct</v>
      </c>
    </row>
    <row r="3829" spans="1:12" x14ac:dyDescent="0.2">
      <c r="A3829" s="3" t="s">
        <v>4265</v>
      </c>
      <c r="B3829" s="3" t="s">
        <v>478</v>
      </c>
      <c r="C3829" s="3" t="s">
        <v>322</v>
      </c>
      <c r="D3829" s="3" t="s">
        <v>27</v>
      </c>
      <c r="E3829" s="3" t="s">
        <v>60</v>
      </c>
      <c r="F3829" s="3">
        <v>18295.560000000001</v>
      </c>
      <c r="G3829" s="3">
        <v>0</v>
      </c>
      <c r="H3829" s="3">
        <v>18295.560000000001</v>
      </c>
      <c r="I3829" s="3" t="s">
        <v>29</v>
      </c>
      <c r="J3829" s="5">
        <v>1</v>
      </c>
      <c r="K3829" t="str">
        <f>_xlfn.XLOOKUP(D3829, dim_channels!A:A, dim_channels!C:C, "Not Found")</f>
        <v>OTA</v>
      </c>
      <c r="L3829" t="str">
        <f>_xlfn.XLOOKUP(D3829, dim_channels!A:A, dim_channels!B:B, "Not Found")</f>
        <v>Expedia</v>
      </c>
    </row>
    <row r="3830" spans="1:12" x14ac:dyDescent="0.2">
      <c r="A3830" s="2" t="s">
        <v>4266</v>
      </c>
      <c r="B3830" s="2" t="s">
        <v>393</v>
      </c>
      <c r="C3830" s="2" t="s">
        <v>608</v>
      </c>
      <c r="D3830" s="2" t="s">
        <v>64</v>
      </c>
      <c r="E3830" s="2" t="s">
        <v>115</v>
      </c>
      <c r="F3830" s="2">
        <v>23420.63</v>
      </c>
      <c r="G3830" s="2">
        <v>0</v>
      </c>
      <c r="H3830" s="2">
        <v>23420.63</v>
      </c>
      <c r="I3830" s="2" t="s">
        <v>29</v>
      </c>
      <c r="J3830" s="4">
        <v>1</v>
      </c>
      <c r="K3830" t="str">
        <f>_xlfn.XLOOKUP(D3830, dim_channels!A:A, dim_channels!C:C, "Not Found")</f>
        <v>Direct</v>
      </c>
      <c r="L3830" t="str">
        <f>_xlfn.XLOOKUP(D3830, dim_channels!A:A, dim_channels!B:B, "Not Found")</f>
        <v>Direct Website</v>
      </c>
    </row>
    <row r="3831" spans="1:12" x14ac:dyDescent="0.2">
      <c r="A3831" s="3" t="s">
        <v>4267</v>
      </c>
      <c r="B3831" s="3" t="s">
        <v>212</v>
      </c>
      <c r="C3831" s="3" t="s">
        <v>460</v>
      </c>
      <c r="D3831" s="3" t="s">
        <v>27</v>
      </c>
      <c r="E3831" s="3" t="s">
        <v>34</v>
      </c>
      <c r="F3831" s="3">
        <v>20215.099999999999</v>
      </c>
      <c r="G3831" s="3">
        <v>3638.72</v>
      </c>
      <c r="H3831" s="3">
        <v>16576.38</v>
      </c>
      <c r="I3831" s="3" t="s">
        <v>29</v>
      </c>
      <c r="J3831" s="5">
        <v>1.219512342260493</v>
      </c>
      <c r="K3831" t="str">
        <f>_xlfn.XLOOKUP(D3831, dim_channels!A:A, dim_channels!C:C, "Not Found")</f>
        <v>OTA</v>
      </c>
      <c r="L3831" t="str">
        <f>_xlfn.XLOOKUP(D3831, dim_channels!A:A, dim_channels!B:B, "Not Found")</f>
        <v>Expedia</v>
      </c>
    </row>
    <row r="3832" spans="1:12" x14ac:dyDescent="0.2">
      <c r="A3832" s="2" t="s">
        <v>4268</v>
      </c>
      <c r="B3832" s="2" t="s">
        <v>82</v>
      </c>
      <c r="C3832" s="2" t="s">
        <v>546</v>
      </c>
      <c r="D3832" s="2" t="s">
        <v>33</v>
      </c>
      <c r="E3832" s="2" t="s">
        <v>60</v>
      </c>
      <c r="F3832" s="2">
        <v>5385.02</v>
      </c>
      <c r="G3832" s="2">
        <v>0</v>
      </c>
      <c r="H3832" s="2">
        <v>5385.02</v>
      </c>
      <c r="I3832" s="2" t="s">
        <v>29</v>
      </c>
      <c r="J3832" s="4">
        <v>1</v>
      </c>
      <c r="K3832" t="str">
        <f>_xlfn.XLOOKUP(D3832, dim_channels!A:A, dim_channels!C:C, "Not Found")</f>
        <v>OTA</v>
      </c>
      <c r="L3832" t="str">
        <f>_xlfn.XLOOKUP(D3832, dim_channels!A:A, dim_channels!B:B, "Not Found")</f>
        <v>Booking.com</v>
      </c>
    </row>
    <row r="3833" spans="1:12" x14ac:dyDescent="0.2">
      <c r="A3833" s="3" t="s">
        <v>4269</v>
      </c>
      <c r="B3833" s="3" t="s">
        <v>167</v>
      </c>
      <c r="C3833" s="3" t="s">
        <v>150</v>
      </c>
      <c r="D3833" s="3" t="s">
        <v>52</v>
      </c>
      <c r="E3833" s="3" t="s">
        <v>60</v>
      </c>
      <c r="F3833" s="3">
        <v>21237.58</v>
      </c>
      <c r="G3833" s="3">
        <v>0</v>
      </c>
      <c r="H3833" s="3">
        <v>21237.58</v>
      </c>
      <c r="I3833" s="3" t="s">
        <v>29</v>
      </c>
      <c r="J3833" s="5">
        <v>1</v>
      </c>
      <c r="K3833" t="str">
        <f>_xlfn.XLOOKUP(D3833, dim_channels!A:A, dim_channels!C:C, "Not Found")</f>
        <v>OTA</v>
      </c>
      <c r="L3833" t="str">
        <f>_xlfn.XLOOKUP(D3833, dim_channels!A:A, dim_channels!B:B, "Not Found")</f>
        <v>Agoda</v>
      </c>
    </row>
    <row r="3834" spans="1:12" x14ac:dyDescent="0.2">
      <c r="A3834" s="2" t="s">
        <v>4270</v>
      </c>
      <c r="B3834" s="2" t="s">
        <v>1072</v>
      </c>
      <c r="C3834" s="2" t="s">
        <v>136</v>
      </c>
      <c r="D3834" s="2" t="s">
        <v>52</v>
      </c>
      <c r="E3834" s="2" t="s">
        <v>34</v>
      </c>
      <c r="F3834" s="2">
        <v>6761.55</v>
      </c>
      <c r="G3834" s="2">
        <v>811.39</v>
      </c>
      <c r="H3834" s="2">
        <v>5950.16</v>
      </c>
      <c r="I3834" s="2" t="s">
        <v>29</v>
      </c>
      <c r="J3834" s="4">
        <v>1.1363644002850339</v>
      </c>
      <c r="K3834" t="str">
        <f>_xlfn.XLOOKUP(D3834, dim_channels!A:A, dim_channels!C:C, "Not Found")</f>
        <v>OTA</v>
      </c>
      <c r="L3834" t="str">
        <f>_xlfn.XLOOKUP(D3834, dim_channels!A:A, dim_channels!B:B, "Not Found")</f>
        <v>Agoda</v>
      </c>
    </row>
    <row r="3835" spans="1:12" x14ac:dyDescent="0.2">
      <c r="A3835" s="3" t="s">
        <v>4271</v>
      </c>
      <c r="B3835" s="3" t="s">
        <v>278</v>
      </c>
      <c r="C3835" s="3" t="s">
        <v>669</v>
      </c>
      <c r="D3835" s="3" t="s">
        <v>33</v>
      </c>
      <c r="E3835" s="3" t="s">
        <v>34</v>
      </c>
      <c r="F3835" s="3">
        <v>10126.41</v>
      </c>
      <c r="G3835" s="3">
        <v>1518.96</v>
      </c>
      <c r="H3835" s="3">
        <v>8607.4500000000007</v>
      </c>
      <c r="I3835" s="3" t="s">
        <v>29</v>
      </c>
      <c r="J3835" s="5">
        <v>1.1764703832145409</v>
      </c>
      <c r="K3835" t="str">
        <f>_xlfn.XLOOKUP(D3835, dim_channels!A:A, dim_channels!C:C, "Not Found")</f>
        <v>OTA</v>
      </c>
      <c r="L3835" t="str">
        <f>_xlfn.XLOOKUP(D3835, dim_channels!A:A, dim_channels!B:B, "Not Found")</f>
        <v>Booking.com</v>
      </c>
    </row>
    <row r="3836" spans="1:12" x14ac:dyDescent="0.2">
      <c r="A3836" s="2" t="s">
        <v>4272</v>
      </c>
      <c r="B3836" s="2" t="s">
        <v>475</v>
      </c>
      <c r="C3836" s="2" t="s">
        <v>123</v>
      </c>
      <c r="D3836" s="2" t="s">
        <v>33</v>
      </c>
      <c r="E3836" s="2" t="s">
        <v>28</v>
      </c>
      <c r="F3836" s="2">
        <v>2397.0700000000002</v>
      </c>
      <c r="G3836" s="2">
        <v>359.56</v>
      </c>
      <c r="H3836" s="2">
        <v>2037.51</v>
      </c>
      <c r="I3836" s="2" t="s">
        <v>29</v>
      </c>
      <c r="J3836" s="4">
        <v>1.176470299532272</v>
      </c>
      <c r="K3836" t="str">
        <f>_xlfn.XLOOKUP(D3836, dim_channels!A:A, dim_channels!C:C, "Not Found")</f>
        <v>OTA</v>
      </c>
      <c r="L3836" t="str">
        <f>_xlfn.XLOOKUP(D3836, dim_channels!A:A, dim_channels!B:B, "Not Found")</f>
        <v>Booking.com</v>
      </c>
    </row>
    <row r="3837" spans="1:12" x14ac:dyDescent="0.2">
      <c r="A3837" s="3" t="s">
        <v>4273</v>
      </c>
      <c r="B3837" s="3" t="s">
        <v>558</v>
      </c>
      <c r="C3837" s="3" t="s">
        <v>26</v>
      </c>
      <c r="D3837" s="3" t="s">
        <v>33</v>
      </c>
      <c r="E3837" s="3" t="s">
        <v>28</v>
      </c>
      <c r="F3837" s="3">
        <v>8851.2800000000007</v>
      </c>
      <c r="G3837" s="3">
        <v>1327.69</v>
      </c>
      <c r="H3837" s="3">
        <v>7523.59</v>
      </c>
      <c r="I3837" s="3" t="s">
        <v>41</v>
      </c>
      <c r="J3837" s="5">
        <v>1.176470275493481</v>
      </c>
      <c r="K3837" t="str">
        <f>_xlfn.XLOOKUP(D3837, dim_channels!A:A, dim_channels!C:C, "Not Found")</f>
        <v>OTA</v>
      </c>
      <c r="L3837" t="str">
        <f>_xlfn.XLOOKUP(D3837, dim_channels!A:A, dim_channels!B:B, "Not Found")</f>
        <v>Booking.com</v>
      </c>
    </row>
    <row r="3838" spans="1:12" x14ac:dyDescent="0.2">
      <c r="A3838" s="2" t="s">
        <v>4274</v>
      </c>
      <c r="B3838" s="2" t="s">
        <v>669</v>
      </c>
      <c r="C3838" s="2" t="s">
        <v>553</v>
      </c>
      <c r="D3838" s="2" t="s">
        <v>33</v>
      </c>
      <c r="E3838" s="2" t="s">
        <v>34</v>
      </c>
      <c r="F3838" s="2">
        <v>7792.22</v>
      </c>
      <c r="G3838" s="2">
        <v>1168.83</v>
      </c>
      <c r="H3838" s="2">
        <v>6623.39</v>
      </c>
      <c r="I3838" s="2" t="s">
        <v>41</v>
      </c>
      <c r="J3838" s="4">
        <v>1.1764700553643981</v>
      </c>
      <c r="K3838" t="str">
        <f>_xlfn.XLOOKUP(D3838, dim_channels!A:A, dim_channels!C:C, "Not Found")</f>
        <v>OTA</v>
      </c>
      <c r="L3838" t="str">
        <f>_xlfn.XLOOKUP(D3838, dim_channels!A:A, dim_channels!B:B, "Not Found")</f>
        <v>Booking.com</v>
      </c>
    </row>
    <row r="3839" spans="1:12" x14ac:dyDescent="0.2">
      <c r="A3839" s="3" t="s">
        <v>4275</v>
      </c>
      <c r="B3839" s="3" t="s">
        <v>705</v>
      </c>
      <c r="C3839" s="3" t="s">
        <v>578</v>
      </c>
      <c r="D3839" s="3" t="s">
        <v>64</v>
      </c>
      <c r="E3839" s="3" t="s">
        <v>34</v>
      </c>
      <c r="F3839" s="3">
        <v>8310.6200000000008</v>
      </c>
      <c r="G3839" s="3">
        <v>0</v>
      </c>
      <c r="H3839" s="3">
        <v>8310.6200000000008</v>
      </c>
      <c r="I3839" s="3" t="s">
        <v>29</v>
      </c>
      <c r="J3839" s="5">
        <v>1</v>
      </c>
      <c r="K3839" t="str">
        <f>_xlfn.XLOOKUP(D3839, dim_channels!A:A, dim_channels!C:C, "Not Found")</f>
        <v>Direct</v>
      </c>
      <c r="L3839" t="str">
        <f>_xlfn.XLOOKUP(D3839, dim_channels!A:A, dim_channels!B:B, "Not Found")</f>
        <v>Direct Website</v>
      </c>
    </row>
    <row r="3840" spans="1:12" x14ac:dyDescent="0.2">
      <c r="A3840" s="2" t="s">
        <v>4276</v>
      </c>
      <c r="B3840" s="2" t="s">
        <v>132</v>
      </c>
      <c r="C3840" s="2" t="s">
        <v>278</v>
      </c>
      <c r="D3840" s="2" t="s">
        <v>27</v>
      </c>
      <c r="E3840" s="2" t="s">
        <v>28</v>
      </c>
      <c r="F3840" s="2">
        <v>2950.89</v>
      </c>
      <c r="G3840" s="2">
        <v>531.16</v>
      </c>
      <c r="H3840" s="2">
        <v>2419.73</v>
      </c>
      <c r="I3840" s="2" t="s">
        <v>29</v>
      </c>
      <c r="J3840" s="4">
        <v>1.219512094324573</v>
      </c>
      <c r="K3840" t="str">
        <f>_xlfn.XLOOKUP(D3840, dim_channels!A:A, dim_channels!C:C, "Not Found")</f>
        <v>OTA</v>
      </c>
      <c r="L3840" t="str">
        <f>_xlfn.XLOOKUP(D3840, dim_channels!A:A, dim_channels!B:B, "Not Found")</f>
        <v>Expedia</v>
      </c>
    </row>
    <row r="3841" spans="1:12" x14ac:dyDescent="0.2">
      <c r="A3841" s="3" t="s">
        <v>4277</v>
      </c>
      <c r="B3841" s="3" t="s">
        <v>258</v>
      </c>
      <c r="C3841" s="3" t="s">
        <v>567</v>
      </c>
      <c r="D3841" s="3" t="s">
        <v>169</v>
      </c>
      <c r="E3841" s="3" t="s">
        <v>34</v>
      </c>
      <c r="F3841" s="3">
        <v>2810.47</v>
      </c>
      <c r="G3841" s="3">
        <v>562.09</v>
      </c>
      <c r="H3841" s="3">
        <v>2248.38</v>
      </c>
      <c r="I3841" s="3" t="s">
        <v>29</v>
      </c>
      <c r="J3841" s="5">
        <v>1.249997776176625</v>
      </c>
      <c r="K3841" t="str">
        <f>_xlfn.XLOOKUP(D3841, dim_channels!A:A, dim_channels!C:C, "Not Found")</f>
        <v>GDS</v>
      </c>
      <c r="L3841" t="str">
        <f>_xlfn.XLOOKUP(D3841, dim_channels!A:A, dim_channels!B:B, "Not Found")</f>
        <v>GDS (Amadeus)</v>
      </c>
    </row>
    <row r="3842" spans="1:12" x14ac:dyDescent="0.2">
      <c r="A3842" s="2" t="s">
        <v>4278</v>
      </c>
      <c r="B3842" s="2" t="s">
        <v>445</v>
      </c>
      <c r="C3842" s="2" t="s">
        <v>584</v>
      </c>
      <c r="D3842" s="2" t="s">
        <v>27</v>
      </c>
      <c r="E3842" s="2" t="s">
        <v>60</v>
      </c>
      <c r="F3842" s="2">
        <v>3580.63</v>
      </c>
      <c r="G3842" s="2">
        <v>0</v>
      </c>
      <c r="H3842" s="2">
        <v>3580.63</v>
      </c>
      <c r="I3842" s="2" t="s">
        <v>29</v>
      </c>
      <c r="J3842" s="4">
        <v>1</v>
      </c>
      <c r="K3842" t="str">
        <f>_xlfn.XLOOKUP(D3842, dim_channels!A:A, dim_channels!C:C, "Not Found")</f>
        <v>OTA</v>
      </c>
      <c r="L3842" t="str">
        <f>_xlfn.XLOOKUP(D3842, dim_channels!A:A, dim_channels!B:B, "Not Found")</f>
        <v>Expedia</v>
      </c>
    </row>
    <row r="3843" spans="1:12" x14ac:dyDescent="0.2">
      <c r="A3843" s="3" t="s">
        <v>4279</v>
      </c>
      <c r="B3843" s="3" t="s">
        <v>403</v>
      </c>
      <c r="C3843" s="3" t="s">
        <v>595</v>
      </c>
      <c r="D3843" s="3" t="s">
        <v>64</v>
      </c>
      <c r="E3843" s="3" t="s">
        <v>115</v>
      </c>
      <c r="F3843" s="3">
        <v>14254.01</v>
      </c>
      <c r="G3843" s="3">
        <v>0</v>
      </c>
      <c r="H3843" s="3">
        <v>14254.01</v>
      </c>
      <c r="I3843" s="3" t="s">
        <v>29</v>
      </c>
      <c r="J3843" s="5">
        <v>1</v>
      </c>
      <c r="K3843" t="str">
        <f>_xlfn.XLOOKUP(D3843, dim_channels!A:A, dim_channels!C:C, "Not Found")</f>
        <v>Direct</v>
      </c>
      <c r="L3843" t="str">
        <f>_xlfn.XLOOKUP(D3843, dim_channels!A:A, dim_channels!B:B, "Not Found")</f>
        <v>Direct Website</v>
      </c>
    </row>
    <row r="3844" spans="1:12" x14ac:dyDescent="0.2">
      <c r="A3844" s="2" t="s">
        <v>4280</v>
      </c>
      <c r="B3844" s="2" t="s">
        <v>92</v>
      </c>
      <c r="C3844" s="2" t="s">
        <v>98</v>
      </c>
      <c r="D3844" s="2" t="s">
        <v>52</v>
      </c>
      <c r="E3844" s="2" t="s">
        <v>60</v>
      </c>
      <c r="F3844" s="2">
        <v>3918.77</v>
      </c>
      <c r="G3844" s="2">
        <v>0</v>
      </c>
      <c r="H3844" s="2">
        <v>3918.77</v>
      </c>
      <c r="I3844" s="2" t="s">
        <v>56</v>
      </c>
      <c r="J3844" s="4">
        <v>1</v>
      </c>
      <c r="K3844" t="str">
        <f>_xlfn.XLOOKUP(D3844, dim_channels!A:A, dim_channels!C:C, "Not Found")</f>
        <v>OTA</v>
      </c>
      <c r="L3844" t="str">
        <f>_xlfn.XLOOKUP(D3844, dim_channels!A:A, dim_channels!B:B, "Not Found")</f>
        <v>Agoda</v>
      </c>
    </row>
    <row r="3845" spans="1:12" x14ac:dyDescent="0.2">
      <c r="A3845" s="3" t="s">
        <v>4281</v>
      </c>
      <c r="B3845" s="3" t="s">
        <v>712</v>
      </c>
      <c r="C3845" s="3" t="s">
        <v>791</v>
      </c>
      <c r="D3845" s="3" t="s">
        <v>64</v>
      </c>
      <c r="E3845" s="3" t="s">
        <v>115</v>
      </c>
      <c r="F3845" s="3">
        <v>7335.43</v>
      </c>
      <c r="G3845" s="3">
        <v>0</v>
      </c>
      <c r="H3845" s="3">
        <v>7335.43</v>
      </c>
      <c r="I3845" s="3" t="s">
        <v>29</v>
      </c>
      <c r="J3845" s="5">
        <v>1</v>
      </c>
      <c r="K3845" t="str">
        <f>_xlfn.XLOOKUP(D3845, dim_channels!A:A, dim_channels!C:C, "Not Found")</f>
        <v>Direct</v>
      </c>
      <c r="L3845" t="str">
        <f>_xlfn.XLOOKUP(D3845, dim_channels!A:A, dim_channels!B:B, "Not Found")</f>
        <v>Direct Website</v>
      </c>
    </row>
    <row r="3846" spans="1:12" x14ac:dyDescent="0.2">
      <c r="A3846" s="2" t="s">
        <v>4282</v>
      </c>
      <c r="B3846" s="2" t="s">
        <v>557</v>
      </c>
      <c r="C3846" s="2" t="s">
        <v>66</v>
      </c>
      <c r="D3846" s="2" t="s">
        <v>64</v>
      </c>
      <c r="E3846" s="2" t="s">
        <v>28</v>
      </c>
      <c r="F3846" s="2">
        <v>9851.5300000000007</v>
      </c>
      <c r="G3846" s="2">
        <v>0</v>
      </c>
      <c r="H3846" s="2">
        <v>9851.5300000000007</v>
      </c>
      <c r="I3846" s="2" t="s">
        <v>29</v>
      </c>
      <c r="J3846" s="4">
        <v>1</v>
      </c>
      <c r="K3846" t="str">
        <f>_xlfn.XLOOKUP(D3846, dim_channels!A:A, dim_channels!C:C, "Not Found")</f>
        <v>Direct</v>
      </c>
      <c r="L3846" t="str">
        <f>_xlfn.XLOOKUP(D3846, dim_channels!A:A, dim_channels!B:B, "Not Found")</f>
        <v>Direct Website</v>
      </c>
    </row>
    <row r="3847" spans="1:12" x14ac:dyDescent="0.2">
      <c r="A3847" s="3" t="s">
        <v>4283</v>
      </c>
      <c r="B3847" s="3" t="s">
        <v>234</v>
      </c>
      <c r="C3847" s="3" t="s">
        <v>443</v>
      </c>
      <c r="D3847" s="3" t="s">
        <v>45</v>
      </c>
      <c r="E3847" s="3" t="s">
        <v>46</v>
      </c>
      <c r="F3847" s="3">
        <v>4068.37</v>
      </c>
      <c r="G3847" s="3">
        <v>203.42</v>
      </c>
      <c r="H3847" s="3">
        <v>3864.95</v>
      </c>
      <c r="I3847" s="3" t="s">
        <v>29</v>
      </c>
      <c r="J3847" s="5">
        <v>1.052631987477199</v>
      </c>
      <c r="K3847" t="str">
        <f>_xlfn.XLOOKUP(D3847, dim_channels!A:A, dim_channels!C:C, "Not Found")</f>
        <v>Corporate</v>
      </c>
      <c r="L3847" t="str">
        <f>_xlfn.XLOOKUP(D3847, dim_channels!A:A, dim_channels!B:B, "Not Found")</f>
        <v>Corporate Direct</v>
      </c>
    </row>
    <row r="3848" spans="1:12" x14ac:dyDescent="0.2">
      <c r="A3848" s="2" t="s">
        <v>4284</v>
      </c>
      <c r="B3848" s="2" t="s">
        <v>826</v>
      </c>
      <c r="C3848" s="2" t="s">
        <v>94</v>
      </c>
      <c r="D3848" s="2" t="s">
        <v>64</v>
      </c>
      <c r="E3848" s="2" t="s">
        <v>34</v>
      </c>
      <c r="F3848" s="2">
        <v>18526.73</v>
      </c>
      <c r="G3848" s="2">
        <v>0</v>
      </c>
      <c r="H3848" s="2">
        <v>18526.73</v>
      </c>
      <c r="I3848" s="2" t="s">
        <v>29</v>
      </c>
      <c r="J3848" s="4">
        <v>1</v>
      </c>
      <c r="K3848" t="str">
        <f>_xlfn.XLOOKUP(D3848, dim_channels!A:A, dim_channels!C:C, "Not Found")</f>
        <v>Direct</v>
      </c>
      <c r="L3848" t="str">
        <f>_xlfn.XLOOKUP(D3848, dim_channels!A:A, dim_channels!B:B, "Not Found")</f>
        <v>Direct Website</v>
      </c>
    </row>
    <row r="3849" spans="1:12" x14ac:dyDescent="0.2">
      <c r="A3849" s="3" t="s">
        <v>4285</v>
      </c>
      <c r="B3849" s="3" t="s">
        <v>31</v>
      </c>
      <c r="C3849" s="3" t="s">
        <v>393</v>
      </c>
      <c r="D3849" s="3" t="s">
        <v>206</v>
      </c>
      <c r="E3849" s="3" t="s">
        <v>207</v>
      </c>
      <c r="F3849" s="3">
        <v>3273.71</v>
      </c>
      <c r="G3849" s="3">
        <v>0</v>
      </c>
      <c r="H3849" s="3">
        <v>3273.71</v>
      </c>
      <c r="I3849" s="3" t="s">
        <v>29</v>
      </c>
      <c r="J3849" s="5">
        <v>1</v>
      </c>
      <c r="K3849" t="str">
        <f>_xlfn.XLOOKUP(D3849, dim_channels!A:A, dim_channels!C:C, "Not Found")</f>
        <v>Direct</v>
      </c>
      <c r="L3849" t="str">
        <f>_xlfn.XLOOKUP(D3849, dim_channels!A:A, dim_channels!B:B, "Not Found")</f>
        <v>Walk-in</v>
      </c>
    </row>
    <row r="3850" spans="1:12" x14ac:dyDescent="0.2">
      <c r="A3850" s="2" t="s">
        <v>4286</v>
      </c>
      <c r="B3850" s="2" t="s">
        <v>161</v>
      </c>
      <c r="C3850" s="2" t="s">
        <v>239</v>
      </c>
      <c r="D3850" s="2" t="s">
        <v>64</v>
      </c>
      <c r="E3850" s="2" t="s">
        <v>28</v>
      </c>
      <c r="F3850" s="2">
        <v>2539.9299999999998</v>
      </c>
      <c r="G3850" s="2">
        <v>0</v>
      </c>
      <c r="H3850" s="2">
        <v>2539.9299999999998</v>
      </c>
      <c r="I3850" s="2" t="s">
        <v>29</v>
      </c>
      <c r="J3850" s="4">
        <v>1</v>
      </c>
      <c r="K3850" t="str">
        <f>_xlfn.XLOOKUP(D3850, dim_channels!A:A, dim_channels!C:C, "Not Found")</f>
        <v>Direct</v>
      </c>
      <c r="L3850" t="str">
        <f>_xlfn.XLOOKUP(D3850, dim_channels!A:A, dim_channels!B:B, "Not Found")</f>
        <v>Direct Website</v>
      </c>
    </row>
    <row r="3851" spans="1:12" x14ac:dyDescent="0.2">
      <c r="A3851" s="3" t="s">
        <v>4287</v>
      </c>
      <c r="B3851" s="3" t="s">
        <v>454</v>
      </c>
      <c r="C3851" s="3" t="s">
        <v>186</v>
      </c>
      <c r="D3851" s="3" t="s">
        <v>33</v>
      </c>
      <c r="E3851" s="3" t="s">
        <v>34</v>
      </c>
      <c r="F3851" s="3">
        <v>8509.7999999999993</v>
      </c>
      <c r="G3851" s="3">
        <v>1276.47</v>
      </c>
      <c r="H3851" s="3">
        <v>7233.33</v>
      </c>
      <c r="I3851" s="3" t="s">
        <v>56</v>
      </c>
      <c r="J3851" s="5">
        <v>1.1764705882352939</v>
      </c>
      <c r="K3851" t="str">
        <f>_xlfn.XLOOKUP(D3851, dim_channels!A:A, dim_channels!C:C, "Not Found")</f>
        <v>OTA</v>
      </c>
      <c r="L3851" t="str">
        <f>_xlfn.XLOOKUP(D3851, dim_channels!A:A, dim_channels!B:B, "Not Found")</f>
        <v>Booking.com</v>
      </c>
    </row>
    <row r="3852" spans="1:12" x14ac:dyDescent="0.2">
      <c r="A3852" s="2" t="s">
        <v>4288</v>
      </c>
      <c r="B3852" s="2" t="s">
        <v>262</v>
      </c>
      <c r="C3852" s="2" t="s">
        <v>76</v>
      </c>
      <c r="D3852" s="2" t="s">
        <v>52</v>
      </c>
      <c r="E3852" s="2" t="s">
        <v>60</v>
      </c>
      <c r="F3852" s="2">
        <v>2814.74</v>
      </c>
      <c r="G3852" s="2">
        <v>0</v>
      </c>
      <c r="H3852" s="2">
        <v>2814.74</v>
      </c>
      <c r="I3852" s="2" t="s">
        <v>41</v>
      </c>
      <c r="J3852" s="4">
        <v>1</v>
      </c>
      <c r="K3852" t="str">
        <f>_xlfn.XLOOKUP(D3852, dim_channels!A:A, dim_channels!C:C, "Not Found")</f>
        <v>OTA</v>
      </c>
      <c r="L3852" t="str">
        <f>_xlfn.XLOOKUP(D3852, dim_channels!A:A, dim_channels!B:B, "Not Found")</f>
        <v>Agoda</v>
      </c>
    </row>
    <row r="3853" spans="1:12" x14ac:dyDescent="0.2">
      <c r="A3853" s="3" t="s">
        <v>4289</v>
      </c>
      <c r="B3853" s="3" t="s">
        <v>564</v>
      </c>
      <c r="C3853" s="3" t="s">
        <v>373</v>
      </c>
      <c r="D3853" s="3" t="s">
        <v>33</v>
      </c>
      <c r="E3853" s="3" t="s">
        <v>60</v>
      </c>
      <c r="F3853" s="3">
        <v>5968.08</v>
      </c>
      <c r="G3853" s="3">
        <v>0</v>
      </c>
      <c r="H3853" s="3">
        <v>5968.08</v>
      </c>
      <c r="I3853" s="3" t="s">
        <v>41</v>
      </c>
      <c r="J3853" s="5">
        <v>1</v>
      </c>
      <c r="K3853" t="str">
        <f>_xlfn.XLOOKUP(D3853, dim_channels!A:A, dim_channels!C:C, "Not Found")</f>
        <v>OTA</v>
      </c>
      <c r="L3853" t="str">
        <f>_xlfn.XLOOKUP(D3853, dim_channels!A:A, dim_channels!B:B, "Not Found")</f>
        <v>Booking.com</v>
      </c>
    </row>
    <row r="3854" spans="1:12" x14ac:dyDescent="0.2">
      <c r="A3854" s="2" t="s">
        <v>4290</v>
      </c>
      <c r="B3854" s="2" t="s">
        <v>551</v>
      </c>
      <c r="C3854" s="2" t="s">
        <v>337</v>
      </c>
      <c r="D3854" s="2" t="s">
        <v>33</v>
      </c>
      <c r="E3854" s="2" t="s">
        <v>28</v>
      </c>
      <c r="F3854" s="2">
        <v>11280.52</v>
      </c>
      <c r="G3854" s="2">
        <v>1692.08</v>
      </c>
      <c r="H3854" s="2">
        <v>9588.44</v>
      </c>
      <c r="I3854" s="2" t="s">
        <v>41</v>
      </c>
      <c r="J3854" s="4">
        <v>1.1764708336288281</v>
      </c>
      <c r="K3854" t="str">
        <f>_xlfn.XLOOKUP(D3854, dim_channels!A:A, dim_channels!C:C, "Not Found")</f>
        <v>OTA</v>
      </c>
      <c r="L3854" t="str">
        <f>_xlfn.XLOOKUP(D3854, dim_channels!A:A, dim_channels!B:B, "Not Found")</f>
        <v>Booking.com</v>
      </c>
    </row>
    <row r="3855" spans="1:12" x14ac:dyDescent="0.2">
      <c r="A3855" s="3" t="s">
        <v>4291</v>
      </c>
      <c r="B3855" s="3" t="s">
        <v>101</v>
      </c>
      <c r="C3855" s="3" t="s">
        <v>67</v>
      </c>
      <c r="D3855" s="3" t="s">
        <v>114</v>
      </c>
      <c r="E3855" s="3" t="s">
        <v>46</v>
      </c>
      <c r="F3855" s="3">
        <v>8829.2000000000007</v>
      </c>
      <c r="G3855" s="3">
        <v>882.92</v>
      </c>
      <c r="H3855" s="3">
        <v>7946.28</v>
      </c>
      <c r="I3855" s="3" t="s">
        <v>29</v>
      </c>
      <c r="J3855" s="5">
        <v>1.1111111111111109</v>
      </c>
      <c r="K3855" t="str">
        <f>_xlfn.XLOOKUP(D3855, dim_channels!A:A, dim_channels!C:C, "Not Found")</f>
        <v>Offline</v>
      </c>
      <c r="L3855" t="str">
        <f>_xlfn.XLOOKUP(D3855, dim_channels!A:A, dim_channels!B:B, "Not Found")</f>
        <v>Travel Agency</v>
      </c>
    </row>
    <row r="3856" spans="1:12" x14ac:dyDescent="0.2">
      <c r="A3856" s="2" t="s">
        <v>4292</v>
      </c>
      <c r="B3856" s="2" t="s">
        <v>813</v>
      </c>
      <c r="C3856" s="2" t="s">
        <v>192</v>
      </c>
      <c r="D3856" s="2" t="s">
        <v>52</v>
      </c>
      <c r="E3856" s="2" t="s">
        <v>60</v>
      </c>
      <c r="F3856" s="2">
        <v>6541.98</v>
      </c>
      <c r="G3856" s="2">
        <v>0</v>
      </c>
      <c r="H3856" s="2">
        <v>6541.98</v>
      </c>
      <c r="I3856" s="2" t="s">
        <v>41</v>
      </c>
      <c r="J3856" s="4">
        <v>1</v>
      </c>
      <c r="K3856" t="str">
        <f>_xlfn.XLOOKUP(D3856, dim_channels!A:A, dim_channels!C:C, "Not Found")</f>
        <v>OTA</v>
      </c>
      <c r="L3856" t="str">
        <f>_xlfn.XLOOKUP(D3856, dim_channels!A:A, dim_channels!B:B, "Not Found")</f>
        <v>Agoda</v>
      </c>
    </row>
    <row r="3857" spans="1:12" x14ac:dyDescent="0.2">
      <c r="A3857" s="3" t="s">
        <v>4293</v>
      </c>
      <c r="B3857" s="3" t="s">
        <v>375</v>
      </c>
      <c r="C3857" s="3" t="s">
        <v>335</v>
      </c>
      <c r="D3857" s="3" t="s">
        <v>64</v>
      </c>
      <c r="E3857" s="3" t="s">
        <v>34</v>
      </c>
      <c r="F3857" s="3">
        <v>11675.36</v>
      </c>
      <c r="G3857" s="3">
        <v>0</v>
      </c>
      <c r="H3857" s="3">
        <v>11675.36</v>
      </c>
      <c r="I3857" s="3" t="s">
        <v>56</v>
      </c>
      <c r="J3857" s="5">
        <v>1</v>
      </c>
      <c r="K3857" t="str">
        <f>_xlfn.XLOOKUP(D3857, dim_channels!A:A, dim_channels!C:C, "Not Found")</f>
        <v>Direct</v>
      </c>
      <c r="L3857" t="str">
        <f>_xlfn.XLOOKUP(D3857, dim_channels!A:A, dim_channels!B:B, "Not Found")</f>
        <v>Direct Website</v>
      </c>
    </row>
    <row r="3858" spans="1:12" x14ac:dyDescent="0.2">
      <c r="A3858" s="2" t="s">
        <v>4294</v>
      </c>
      <c r="B3858" s="2" t="s">
        <v>570</v>
      </c>
      <c r="C3858" s="2" t="s">
        <v>570</v>
      </c>
      <c r="D3858" s="2" t="s">
        <v>27</v>
      </c>
      <c r="E3858" s="2" t="s">
        <v>34</v>
      </c>
      <c r="F3858" s="2">
        <v>4313.01</v>
      </c>
      <c r="G3858" s="2">
        <v>776.34</v>
      </c>
      <c r="H3858" s="2">
        <v>3536.67</v>
      </c>
      <c r="I3858" s="2" t="s">
        <v>41</v>
      </c>
      <c r="J3858" s="4">
        <v>1.219511574447149</v>
      </c>
      <c r="K3858" t="str">
        <f>_xlfn.XLOOKUP(D3858, dim_channels!A:A, dim_channels!C:C, "Not Found")</f>
        <v>OTA</v>
      </c>
      <c r="L3858" t="str">
        <f>_xlfn.XLOOKUP(D3858, dim_channels!A:A, dim_channels!B:B, "Not Found")</f>
        <v>Expedia</v>
      </c>
    </row>
    <row r="3859" spans="1:12" x14ac:dyDescent="0.2">
      <c r="A3859" s="3" t="s">
        <v>4295</v>
      </c>
      <c r="B3859" s="3" t="s">
        <v>300</v>
      </c>
      <c r="C3859" s="3" t="s">
        <v>148</v>
      </c>
      <c r="D3859" s="3" t="s">
        <v>45</v>
      </c>
      <c r="E3859" s="3" t="s">
        <v>89</v>
      </c>
      <c r="F3859" s="3">
        <v>5002.1000000000004</v>
      </c>
      <c r="G3859" s="3">
        <v>0</v>
      </c>
      <c r="H3859" s="3">
        <v>5002.1000000000004</v>
      </c>
      <c r="I3859" s="3" t="s">
        <v>29</v>
      </c>
      <c r="J3859" s="5">
        <v>1</v>
      </c>
      <c r="K3859" t="str">
        <f>_xlfn.XLOOKUP(D3859, dim_channels!A:A, dim_channels!C:C, "Not Found")</f>
        <v>Corporate</v>
      </c>
      <c r="L3859" t="str">
        <f>_xlfn.XLOOKUP(D3859, dim_channels!A:A, dim_channels!B:B, "Not Found")</f>
        <v>Corporate Direct</v>
      </c>
    </row>
    <row r="3860" spans="1:12" x14ac:dyDescent="0.2">
      <c r="A3860" s="2" t="s">
        <v>4296</v>
      </c>
      <c r="B3860" s="2" t="s">
        <v>546</v>
      </c>
      <c r="C3860" s="2" t="s">
        <v>794</v>
      </c>
      <c r="D3860" s="2" t="s">
        <v>64</v>
      </c>
      <c r="E3860" s="2" t="s">
        <v>34</v>
      </c>
      <c r="F3860" s="2">
        <v>14291.5</v>
      </c>
      <c r="G3860" s="2">
        <v>0</v>
      </c>
      <c r="H3860" s="2">
        <v>14291.5</v>
      </c>
      <c r="I3860" s="2" t="s">
        <v>29</v>
      </c>
      <c r="J3860" s="4">
        <v>1</v>
      </c>
      <c r="K3860" t="str">
        <f>_xlfn.XLOOKUP(D3860, dim_channels!A:A, dim_channels!C:C, "Not Found")</f>
        <v>Direct</v>
      </c>
      <c r="L3860" t="str">
        <f>_xlfn.XLOOKUP(D3860, dim_channels!A:A, dim_channels!B:B, "Not Found")</f>
        <v>Direct Website</v>
      </c>
    </row>
    <row r="3861" spans="1:12" x14ac:dyDescent="0.2">
      <c r="A3861" s="3" t="s">
        <v>4297</v>
      </c>
      <c r="B3861" s="3" t="s">
        <v>81</v>
      </c>
      <c r="C3861" s="3" t="s">
        <v>70</v>
      </c>
      <c r="D3861" s="3" t="s">
        <v>114</v>
      </c>
      <c r="E3861" s="3" t="s">
        <v>115</v>
      </c>
      <c r="F3861" s="3">
        <v>7696.95</v>
      </c>
      <c r="G3861" s="3">
        <v>769.7</v>
      </c>
      <c r="H3861" s="3">
        <v>6927.25</v>
      </c>
      <c r="I3861" s="3" t="s">
        <v>29</v>
      </c>
      <c r="J3861" s="5">
        <v>1.1111119130968281</v>
      </c>
      <c r="K3861" t="str">
        <f>_xlfn.XLOOKUP(D3861, dim_channels!A:A, dim_channels!C:C, "Not Found")</f>
        <v>Offline</v>
      </c>
      <c r="L3861" t="str">
        <f>_xlfn.XLOOKUP(D3861, dim_channels!A:A, dim_channels!B:B, "Not Found")</f>
        <v>Travel Agency</v>
      </c>
    </row>
    <row r="3862" spans="1:12" x14ac:dyDescent="0.2">
      <c r="A3862" s="2" t="s">
        <v>4298</v>
      </c>
      <c r="B3862" s="2" t="s">
        <v>971</v>
      </c>
      <c r="C3862" s="2" t="s">
        <v>360</v>
      </c>
      <c r="D3862" s="2" t="s">
        <v>33</v>
      </c>
      <c r="E3862" s="2" t="s">
        <v>60</v>
      </c>
      <c r="F3862" s="2">
        <v>2931.67</v>
      </c>
      <c r="G3862" s="2">
        <v>0</v>
      </c>
      <c r="H3862" s="2">
        <v>2931.67</v>
      </c>
      <c r="I3862" s="2" t="s">
        <v>29</v>
      </c>
      <c r="J3862" s="4">
        <v>1</v>
      </c>
      <c r="K3862" t="str">
        <f>_xlfn.XLOOKUP(D3862, dim_channels!A:A, dim_channels!C:C, "Not Found")</f>
        <v>OTA</v>
      </c>
      <c r="L3862" t="str">
        <f>_xlfn.XLOOKUP(D3862, dim_channels!A:A, dim_channels!B:B, "Not Found")</f>
        <v>Booking.com</v>
      </c>
    </row>
    <row r="3863" spans="1:12" x14ac:dyDescent="0.2">
      <c r="A3863" s="3" t="s">
        <v>4299</v>
      </c>
      <c r="B3863" s="3" t="s">
        <v>219</v>
      </c>
      <c r="C3863" s="3" t="s">
        <v>299</v>
      </c>
      <c r="D3863" s="3" t="s">
        <v>206</v>
      </c>
      <c r="E3863" s="3" t="s">
        <v>207</v>
      </c>
      <c r="F3863" s="3">
        <v>15327.34</v>
      </c>
      <c r="G3863" s="3">
        <v>0</v>
      </c>
      <c r="H3863" s="3">
        <v>15327.34</v>
      </c>
      <c r="I3863" s="3" t="s">
        <v>29</v>
      </c>
      <c r="J3863" s="5">
        <v>1</v>
      </c>
      <c r="K3863" t="str">
        <f>_xlfn.XLOOKUP(D3863, dim_channels!A:A, dim_channels!C:C, "Not Found")</f>
        <v>Direct</v>
      </c>
      <c r="L3863" t="str">
        <f>_xlfn.XLOOKUP(D3863, dim_channels!A:A, dim_channels!B:B, "Not Found")</f>
        <v>Walk-in</v>
      </c>
    </row>
    <row r="3864" spans="1:12" x14ac:dyDescent="0.2">
      <c r="A3864" s="2" t="s">
        <v>4300</v>
      </c>
      <c r="B3864" s="2" t="s">
        <v>84</v>
      </c>
      <c r="C3864" s="2" t="s">
        <v>360</v>
      </c>
      <c r="D3864" s="2" t="s">
        <v>169</v>
      </c>
      <c r="E3864" s="2" t="s">
        <v>34</v>
      </c>
      <c r="F3864" s="2">
        <v>2701.71</v>
      </c>
      <c r="G3864" s="2">
        <v>540.34</v>
      </c>
      <c r="H3864" s="2">
        <v>2161.37</v>
      </c>
      <c r="I3864" s="2" t="s">
        <v>56</v>
      </c>
      <c r="J3864" s="4">
        <v>1.2499988433262239</v>
      </c>
      <c r="K3864" t="str">
        <f>_xlfn.XLOOKUP(D3864, dim_channels!A:A, dim_channels!C:C, "Not Found")</f>
        <v>GDS</v>
      </c>
      <c r="L3864" t="str">
        <f>_xlfn.XLOOKUP(D3864, dim_channels!A:A, dim_channels!B:B, "Not Found")</f>
        <v>GDS (Amadeus)</v>
      </c>
    </row>
    <row r="3865" spans="1:12" x14ac:dyDescent="0.2">
      <c r="A3865" s="3" t="s">
        <v>4301</v>
      </c>
      <c r="B3865" s="3" t="s">
        <v>553</v>
      </c>
      <c r="C3865" s="3" t="s">
        <v>145</v>
      </c>
      <c r="D3865" s="3" t="s">
        <v>27</v>
      </c>
      <c r="E3865" s="3" t="s">
        <v>60</v>
      </c>
      <c r="F3865" s="3">
        <v>18344.099999999999</v>
      </c>
      <c r="G3865" s="3">
        <v>0</v>
      </c>
      <c r="H3865" s="3">
        <v>18344.099999999999</v>
      </c>
      <c r="I3865" s="3" t="s">
        <v>29</v>
      </c>
      <c r="J3865" s="5">
        <v>1</v>
      </c>
      <c r="K3865" t="str">
        <f>_xlfn.XLOOKUP(D3865, dim_channels!A:A, dim_channels!C:C, "Not Found")</f>
        <v>OTA</v>
      </c>
      <c r="L3865" t="str">
        <f>_xlfn.XLOOKUP(D3865, dim_channels!A:A, dim_channels!B:B, "Not Found")</f>
        <v>Expedia</v>
      </c>
    </row>
    <row r="3866" spans="1:12" x14ac:dyDescent="0.2">
      <c r="A3866" s="2" t="s">
        <v>4302</v>
      </c>
      <c r="B3866" s="2" t="s">
        <v>367</v>
      </c>
      <c r="C3866" s="2" t="s">
        <v>388</v>
      </c>
      <c r="D3866" s="2" t="s">
        <v>64</v>
      </c>
      <c r="E3866" s="2" t="s">
        <v>28</v>
      </c>
      <c r="F3866" s="2">
        <v>9039.4</v>
      </c>
      <c r="G3866" s="2">
        <v>0</v>
      </c>
      <c r="H3866" s="2">
        <v>9039.4</v>
      </c>
      <c r="I3866" s="2" t="s">
        <v>56</v>
      </c>
      <c r="J3866" s="4">
        <v>1</v>
      </c>
      <c r="K3866" t="str">
        <f>_xlfn.XLOOKUP(D3866, dim_channels!A:A, dim_channels!C:C, "Not Found")</f>
        <v>Direct</v>
      </c>
      <c r="L3866" t="str">
        <f>_xlfn.XLOOKUP(D3866, dim_channels!A:A, dim_channels!B:B, "Not Found")</f>
        <v>Direct Website</v>
      </c>
    </row>
    <row r="3867" spans="1:12" x14ac:dyDescent="0.2">
      <c r="A3867" s="3" t="s">
        <v>4303</v>
      </c>
      <c r="B3867" s="3" t="s">
        <v>498</v>
      </c>
      <c r="C3867" s="3" t="s">
        <v>167</v>
      </c>
      <c r="D3867" s="3" t="s">
        <v>33</v>
      </c>
      <c r="E3867" s="3" t="s">
        <v>34</v>
      </c>
      <c r="F3867" s="3">
        <v>5593.14</v>
      </c>
      <c r="G3867" s="3">
        <v>838.97</v>
      </c>
      <c r="H3867" s="3">
        <v>4754.17</v>
      </c>
      <c r="I3867" s="3" t="s">
        <v>29</v>
      </c>
      <c r="J3867" s="5">
        <v>1.1764703407745201</v>
      </c>
      <c r="K3867" t="str">
        <f>_xlfn.XLOOKUP(D3867, dim_channels!A:A, dim_channels!C:C, "Not Found")</f>
        <v>OTA</v>
      </c>
      <c r="L3867" t="str">
        <f>_xlfn.XLOOKUP(D3867, dim_channels!A:A, dim_channels!B:B, "Not Found")</f>
        <v>Booking.com</v>
      </c>
    </row>
    <row r="3868" spans="1:12" x14ac:dyDescent="0.2">
      <c r="A3868" s="2" t="s">
        <v>4304</v>
      </c>
      <c r="B3868" s="2" t="s">
        <v>224</v>
      </c>
      <c r="C3868" s="2" t="s">
        <v>224</v>
      </c>
      <c r="D3868" s="2" t="s">
        <v>206</v>
      </c>
      <c r="E3868" s="2" t="s">
        <v>207</v>
      </c>
      <c r="F3868" s="2">
        <v>3855.01</v>
      </c>
      <c r="G3868" s="2">
        <v>0</v>
      </c>
      <c r="H3868" s="2">
        <v>3855.01</v>
      </c>
      <c r="I3868" s="2" t="s">
        <v>41</v>
      </c>
      <c r="J3868" s="4">
        <v>1</v>
      </c>
      <c r="K3868" t="str">
        <f>_xlfn.XLOOKUP(D3868, dim_channels!A:A, dim_channels!C:C, "Not Found")</f>
        <v>Direct</v>
      </c>
      <c r="L3868" t="str">
        <f>_xlfn.XLOOKUP(D3868, dim_channels!A:A, dim_channels!B:B, "Not Found")</f>
        <v>Walk-in</v>
      </c>
    </row>
    <row r="3869" spans="1:12" x14ac:dyDescent="0.2">
      <c r="A3869" s="3" t="s">
        <v>4305</v>
      </c>
      <c r="B3869" s="3" t="s">
        <v>824</v>
      </c>
      <c r="C3869" s="3" t="s">
        <v>179</v>
      </c>
      <c r="D3869" s="3" t="s">
        <v>52</v>
      </c>
      <c r="E3869" s="3" t="s">
        <v>34</v>
      </c>
      <c r="F3869" s="3">
        <v>8365.14</v>
      </c>
      <c r="G3869" s="3">
        <v>1003.82</v>
      </c>
      <c r="H3869" s="3">
        <v>7361.32</v>
      </c>
      <c r="I3869" s="3" t="s">
        <v>29</v>
      </c>
      <c r="J3869" s="5">
        <v>1.136364130346188</v>
      </c>
      <c r="K3869" t="str">
        <f>_xlfn.XLOOKUP(D3869, dim_channels!A:A, dim_channels!C:C, "Not Found")</f>
        <v>OTA</v>
      </c>
      <c r="L3869" t="str">
        <f>_xlfn.XLOOKUP(D3869, dim_channels!A:A, dim_channels!B:B, "Not Found")</f>
        <v>Agoda</v>
      </c>
    </row>
    <row r="3870" spans="1:12" x14ac:dyDescent="0.2">
      <c r="A3870" s="2" t="s">
        <v>4306</v>
      </c>
      <c r="B3870" s="2" t="s">
        <v>509</v>
      </c>
      <c r="C3870" s="2" t="s">
        <v>198</v>
      </c>
      <c r="D3870" s="2" t="s">
        <v>52</v>
      </c>
      <c r="E3870" s="2" t="s">
        <v>34</v>
      </c>
      <c r="F3870" s="2">
        <v>6852.13</v>
      </c>
      <c r="G3870" s="2">
        <v>822.26</v>
      </c>
      <c r="H3870" s="2">
        <v>6029.87</v>
      </c>
      <c r="I3870" s="2" t="s">
        <v>56</v>
      </c>
      <c r="J3870" s="4">
        <v>1.13636446556891</v>
      </c>
      <c r="K3870" t="str">
        <f>_xlfn.XLOOKUP(D3870, dim_channels!A:A, dim_channels!C:C, "Not Found")</f>
        <v>OTA</v>
      </c>
      <c r="L3870" t="str">
        <f>_xlfn.XLOOKUP(D3870, dim_channels!A:A, dim_channels!B:B, "Not Found")</f>
        <v>Agoda</v>
      </c>
    </row>
    <row r="3871" spans="1:12" x14ac:dyDescent="0.2">
      <c r="A3871" s="3" t="s">
        <v>4307</v>
      </c>
      <c r="B3871" s="3" t="s">
        <v>312</v>
      </c>
      <c r="C3871" s="3" t="s">
        <v>584</v>
      </c>
      <c r="D3871" s="3" t="s">
        <v>33</v>
      </c>
      <c r="E3871" s="3" t="s">
        <v>34</v>
      </c>
      <c r="F3871" s="3">
        <v>2208.65</v>
      </c>
      <c r="G3871" s="3">
        <v>331.3</v>
      </c>
      <c r="H3871" s="3">
        <v>1877.35</v>
      </c>
      <c r="I3871" s="3" t="s">
        <v>29</v>
      </c>
      <c r="J3871" s="5">
        <v>1.176472154899193</v>
      </c>
      <c r="K3871" t="str">
        <f>_xlfn.XLOOKUP(D3871, dim_channels!A:A, dim_channels!C:C, "Not Found")</f>
        <v>OTA</v>
      </c>
      <c r="L3871" t="str">
        <f>_xlfn.XLOOKUP(D3871, dim_channels!A:A, dim_channels!B:B, "Not Found")</f>
        <v>Booking.com</v>
      </c>
    </row>
    <row r="3872" spans="1:12" x14ac:dyDescent="0.2">
      <c r="A3872" s="2" t="s">
        <v>4308</v>
      </c>
      <c r="B3872" s="2" t="s">
        <v>1278</v>
      </c>
      <c r="C3872" s="2" t="s">
        <v>274</v>
      </c>
      <c r="D3872" s="2" t="s">
        <v>64</v>
      </c>
      <c r="E3872" s="2" t="s">
        <v>28</v>
      </c>
      <c r="F3872" s="2">
        <v>13709.49</v>
      </c>
      <c r="G3872" s="2">
        <v>0</v>
      </c>
      <c r="H3872" s="2">
        <v>13709.49</v>
      </c>
      <c r="I3872" s="2" t="s">
        <v>41</v>
      </c>
      <c r="J3872" s="4">
        <v>1</v>
      </c>
      <c r="K3872" t="str">
        <f>_xlfn.XLOOKUP(D3872, dim_channels!A:A, dim_channels!C:C, "Not Found")</f>
        <v>Direct</v>
      </c>
      <c r="L3872" t="str">
        <f>_xlfn.XLOOKUP(D3872, dim_channels!A:A, dim_channels!B:B, "Not Found")</f>
        <v>Direct Website</v>
      </c>
    </row>
    <row r="3873" spans="1:12" x14ac:dyDescent="0.2">
      <c r="A3873" s="3" t="s">
        <v>4309</v>
      </c>
      <c r="B3873" s="3" t="s">
        <v>324</v>
      </c>
      <c r="C3873" s="3" t="s">
        <v>546</v>
      </c>
      <c r="D3873" s="3" t="s">
        <v>27</v>
      </c>
      <c r="E3873" s="3" t="s">
        <v>28</v>
      </c>
      <c r="F3873" s="3">
        <v>5717.24</v>
      </c>
      <c r="G3873" s="3">
        <v>1029.0999999999999</v>
      </c>
      <c r="H3873" s="3">
        <v>4688.1400000000003</v>
      </c>
      <c r="I3873" s="3" t="s">
        <v>29</v>
      </c>
      <c r="J3873" s="5">
        <v>1.2195113627152769</v>
      </c>
      <c r="K3873" t="str">
        <f>_xlfn.XLOOKUP(D3873, dim_channels!A:A, dim_channels!C:C, "Not Found")</f>
        <v>OTA</v>
      </c>
      <c r="L3873" t="str">
        <f>_xlfn.XLOOKUP(D3873, dim_channels!A:A, dim_channels!B:B, "Not Found")</f>
        <v>Expedia</v>
      </c>
    </row>
    <row r="3874" spans="1:12" x14ac:dyDescent="0.2">
      <c r="A3874" s="2" t="s">
        <v>4310</v>
      </c>
      <c r="B3874" s="2" t="s">
        <v>92</v>
      </c>
      <c r="C3874" s="2" t="s">
        <v>87</v>
      </c>
      <c r="D3874" s="2" t="s">
        <v>27</v>
      </c>
      <c r="E3874" s="2" t="s">
        <v>60</v>
      </c>
      <c r="F3874" s="2">
        <v>4746.74</v>
      </c>
      <c r="G3874" s="2">
        <v>0</v>
      </c>
      <c r="H3874" s="2">
        <v>4746.74</v>
      </c>
      <c r="I3874" s="2" t="s">
        <v>56</v>
      </c>
      <c r="J3874" s="4">
        <v>1</v>
      </c>
      <c r="K3874" t="str">
        <f>_xlfn.XLOOKUP(D3874, dim_channels!A:A, dim_channels!C:C, "Not Found")</f>
        <v>OTA</v>
      </c>
      <c r="L3874" t="str">
        <f>_xlfn.XLOOKUP(D3874, dim_channels!A:A, dim_channels!B:B, "Not Found")</f>
        <v>Expedia</v>
      </c>
    </row>
    <row r="3875" spans="1:12" x14ac:dyDescent="0.2">
      <c r="A3875" s="3" t="s">
        <v>4311</v>
      </c>
      <c r="B3875" s="3" t="s">
        <v>209</v>
      </c>
      <c r="C3875" s="3" t="s">
        <v>393</v>
      </c>
      <c r="D3875" s="3" t="s">
        <v>27</v>
      </c>
      <c r="E3875" s="3" t="s">
        <v>34</v>
      </c>
      <c r="F3875" s="3">
        <v>9206.77</v>
      </c>
      <c r="G3875" s="3">
        <v>1657.22</v>
      </c>
      <c r="H3875" s="3">
        <v>7549.55</v>
      </c>
      <c r="I3875" s="3" t="s">
        <v>29</v>
      </c>
      <c r="J3875" s="5">
        <v>1.219512421270142</v>
      </c>
      <c r="K3875" t="str">
        <f>_xlfn.XLOOKUP(D3875, dim_channels!A:A, dim_channels!C:C, "Not Found")</f>
        <v>OTA</v>
      </c>
      <c r="L3875" t="str">
        <f>_xlfn.XLOOKUP(D3875, dim_channels!A:A, dim_channels!B:B, "Not Found")</f>
        <v>Expedia</v>
      </c>
    </row>
    <row r="3876" spans="1:12" x14ac:dyDescent="0.2">
      <c r="A3876" s="2" t="s">
        <v>4312</v>
      </c>
      <c r="B3876" s="2" t="s">
        <v>378</v>
      </c>
      <c r="C3876" s="2" t="s">
        <v>666</v>
      </c>
      <c r="D3876" s="2" t="s">
        <v>64</v>
      </c>
      <c r="E3876" s="2" t="s">
        <v>34</v>
      </c>
      <c r="F3876" s="2">
        <v>7297.91</v>
      </c>
      <c r="G3876" s="2">
        <v>0</v>
      </c>
      <c r="H3876" s="2">
        <v>7297.91</v>
      </c>
      <c r="I3876" s="2" t="s">
        <v>56</v>
      </c>
      <c r="J3876" s="4">
        <v>1</v>
      </c>
      <c r="K3876" t="str">
        <f>_xlfn.XLOOKUP(D3876, dim_channels!A:A, dim_channels!C:C, "Not Found")</f>
        <v>Direct</v>
      </c>
      <c r="L3876" t="str">
        <f>_xlfn.XLOOKUP(D3876, dim_channels!A:A, dim_channels!B:B, "Not Found")</f>
        <v>Direct Website</v>
      </c>
    </row>
    <row r="3877" spans="1:12" x14ac:dyDescent="0.2">
      <c r="A3877" s="3" t="s">
        <v>4313</v>
      </c>
      <c r="B3877" s="3" t="s">
        <v>331</v>
      </c>
      <c r="C3877" s="3" t="s">
        <v>551</v>
      </c>
      <c r="D3877" s="3" t="s">
        <v>45</v>
      </c>
      <c r="E3877" s="3" t="s">
        <v>89</v>
      </c>
      <c r="F3877" s="3">
        <v>9885.91</v>
      </c>
      <c r="G3877" s="3">
        <v>0</v>
      </c>
      <c r="H3877" s="3">
        <v>9885.91</v>
      </c>
      <c r="I3877" s="3" t="s">
        <v>29</v>
      </c>
      <c r="J3877" s="5">
        <v>1</v>
      </c>
      <c r="K3877" t="str">
        <f>_xlfn.XLOOKUP(D3877, dim_channels!A:A, dim_channels!C:C, "Not Found")</f>
        <v>Corporate</v>
      </c>
      <c r="L3877" t="str">
        <f>_xlfn.XLOOKUP(D3877, dim_channels!A:A, dim_channels!B:B, "Not Found")</f>
        <v>Corporate Direct</v>
      </c>
    </row>
    <row r="3878" spans="1:12" x14ac:dyDescent="0.2">
      <c r="A3878" s="2" t="s">
        <v>4314</v>
      </c>
      <c r="B3878" s="2" t="s">
        <v>139</v>
      </c>
      <c r="C3878" s="2" t="s">
        <v>653</v>
      </c>
      <c r="D3878" s="2" t="s">
        <v>27</v>
      </c>
      <c r="E3878" s="2" t="s">
        <v>34</v>
      </c>
      <c r="F3878" s="2">
        <v>3759.67</v>
      </c>
      <c r="G3878" s="2">
        <v>676.74</v>
      </c>
      <c r="H3878" s="2">
        <v>3082.93</v>
      </c>
      <c r="I3878" s="2" t="s">
        <v>56</v>
      </c>
      <c r="J3878" s="4">
        <v>1.219511957780423</v>
      </c>
      <c r="K3878" t="str">
        <f>_xlfn.XLOOKUP(D3878, dim_channels!A:A, dim_channels!C:C, "Not Found")</f>
        <v>OTA</v>
      </c>
      <c r="L3878" t="str">
        <f>_xlfn.XLOOKUP(D3878, dim_channels!A:A, dim_channels!B:B, "Not Found")</f>
        <v>Expedia</v>
      </c>
    </row>
    <row r="3879" spans="1:12" x14ac:dyDescent="0.2">
      <c r="A3879" s="3" t="s">
        <v>4315</v>
      </c>
      <c r="B3879" s="3" t="s">
        <v>141</v>
      </c>
      <c r="C3879" s="3" t="s">
        <v>289</v>
      </c>
      <c r="D3879" s="3" t="s">
        <v>27</v>
      </c>
      <c r="E3879" s="3" t="s">
        <v>60</v>
      </c>
      <c r="F3879" s="3">
        <v>12159</v>
      </c>
      <c r="G3879" s="3">
        <v>0</v>
      </c>
      <c r="H3879" s="3">
        <v>12159</v>
      </c>
      <c r="I3879" s="3" t="s">
        <v>41</v>
      </c>
      <c r="J3879" s="5">
        <v>1</v>
      </c>
      <c r="K3879" t="str">
        <f>_xlfn.XLOOKUP(D3879, dim_channels!A:A, dim_channels!C:C, "Not Found")</f>
        <v>OTA</v>
      </c>
      <c r="L3879" t="str">
        <f>_xlfn.XLOOKUP(D3879, dim_channels!A:A, dim_channels!B:B, "Not Found")</f>
        <v>Expedia</v>
      </c>
    </row>
    <row r="3880" spans="1:12" x14ac:dyDescent="0.2">
      <c r="A3880" s="2" t="s">
        <v>4316</v>
      </c>
      <c r="B3880" s="2" t="s">
        <v>403</v>
      </c>
      <c r="C3880" s="2" t="s">
        <v>1110</v>
      </c>
      <c r="D3880" s="2" t="s">
        <v>27</v>
      </c>
      <c r="E3880" s="2" t="s">
        <v>28</v>
      </c>
      <c r="F3880" s="2">
        <v>10779.42</v>
      </c>
      <c r="G3880" s="2">
        <v>1940.3</v>
      </c>
      <c r="H3880" s="2">
        <v>8839.1200000000008</v>
      </c>
      <c r="I3880" s="2" t="s">
        <v>29</v>
      </c>
      <c r="J3880" s="4">
        <v>1.2195128021794019</v>
      </c>
      <c r="K3880" t="str">
        <f>_xlfn.XLOOKUP(D3880, dim_channels!A:A, dim_channels!C:C, "Not Found")</f>
        <v>OTA</v>
      </c>
      <c r="L3880" t="str">
        <f>_xlfn.XLOOKUP(D3880, dim_channels!A:A, dim_channels!B:B, "Not Found")</f>
        <v>Expedia</v>
      </c>
    </row>
    <row r="3881" spans="1:12" x14ac:dyDescent="0.2">
      <c r="A3881" s="3" t="s">
        <v>4317</v>
      </c>
      <c r="B3881" s="3" t="s">
        <v>340</v>
      </c>
      <c r="C3881" s="3" t="s">
        <v>198</v>
      </c>
      <c r="D3881" s="3" t="s">
        <v>206</v>
      </c>
      <c r="E3881" s="3" t="s">
        <v>207</v>
      </c>
      <c r="F3881" s="3">
        <v>11531.43</v>
      </c>
      <c r="G3881" s="3">
        <v>0</v>
      </c>
      <c r="H3881" s="3">
        <v>11531.43</v>
      </c>
      <c r="I3881" s="3" t="s">
        <v>29</v>
      </c>
      <c r="J3881" s="5">
        <v>1</v>
      </c>
      <c r="K3881" t="str">
        <f>_xlfn.XLOOKUP(D3881, dim_channels!A:A, dim_channels!C:C, "Not Found")</f>
        <v>Direct</v>
      </c>
      <c r="L3881" t="str">
        <f>_xlfn.XLOOKUP(D3881, dim_channels!A:A, dim_channels!B:B, "Not Found")</f>
        <v>Walk-in</v>
      </c>
    </row>
    <row r="3882" spans="1:12" x14ac:dyDescent="0.2">
      <c r="A3882" s="2" t="s">
        <v>4318</v>
      </c>
      <c r="B3882" s="2" t="s">
        <v>39</v>
      </c>
      <c r="C3882" s="2" t="s">
        <v>295</v>
      </c>
      <c r="D3882" s="2" t="s">
        <v>52</v>
      </c>
      <c r="E3882" s="2" t="s">
        <v>60</v>
      </c>
      <c r="F3882" s="2">
        <v>2856.77</v>
      </c>
      <c r="G3882" s="2">
        <v>0</v>
      </c>
      <c r="H3882" s="2">
        <v>2856.77</v>
      </c>
      <c r="I3882" s="2" t="s">
        <v>41</v>
      </c>
      <c r="J3882" s="4">
        <v>1</v>
      </c>
      <c r="K3882" t="str">
        <f>_xlfn.XLOOKUP(D3882, dim_channels!A:A, dim_channels!C:C, "Not Found")</f>
        <v>OTA</v>
      </c>
      <c r="L3882" t="str">
        <f>_xlfn.XLOOKUP(D3882, dim_channels!A:A, dim_channels!B:B, "Not Found")</f>
        <v>Agoda</v>
      </c>
    </row>
    <row r="3883" spans="1:12" x14ac:dyDescent="0.2">
      <c r="A3883" s="3" t="s">
        <v>4319</v>
      </c>
      <c r="B3883" s="3" t="s">
        <v>145</v>
      </c>
      <c r="C3883" s="3" t="s">
        <v>92</v>
      </c>
      <c r="D3883" s="3" t="s">
        <v>64</v>
      </c>
      <c r="E3883" s="3" t="s">
        <v>28</v>
      </c>
      <c r="F3883" s="3">
        <v>4341.54</v>
      </c>
      <c r="G3883" s="3">
        <v>0</v>
      </c>
      <c r="H3883" s="3">
        <v>4341.54</v>
      </c>
      <c r="I3883" s="3" t="s">
        <v>29</v>
      </c>
      <c r="J3883" s="5">
        <v>1</v>
      </c>
      <c r="K3883" t="str">
        <f>_xlfn.XLOOKUP(D3883, dim_channels!A:A, dim_channels!C:C, "Not Found")</f>
        <v>Direct</v>
      </c>
      <c r="L3883" t="str">
        <f>_xlfn.XLOOKUP(D3883, dim_channels!A:A, dim_channels!B:B, "Not Found")</f>
        <v>Direct Website</v>
      </c>
    </row>
    <row r="3884" spans="1:12" x14ac:dyDescent="0.2">
      <c r="A3884" s="2" t="s">
        <v>4320</v>
      </c>
      <c r="B3884" s="2" t="s">
        <v>422</v>
      </c>
      <c r="C3884" s="2" t="s">
        <v>138</v>
      </c>
      <c r="D3884" s="2" t="s">
        <v>64</v>
      </c>
      <c r="E3884" s="2" t="s">
        <v>28</v>
      </c>
      <c r="F3884" s="2">
        <v>10241.69</v>
      </c>
      <c r="G3884" s="2">
        <v>0</v>
      </c>
      <c r="H3884" s="2">
        <v>10241.69</v>
      </c>
      <c r="I3884" s="2" t="s">
        <v>41</v>
      </c>
      <c r="J3884" s="4">
        <v>1</v>
      </c>
      <c r="K3884" t="str">
        <f>_xlfn.XLOOKUP(D3884, dim_channels!A:A, dim_channels!C:C, "Not Found")</f>
        <v>Direct</v>
      </c>
      <c r="L3884" t="str">
        <f>_xlfn.XLOOKUP(D3884, dim_channels!A:A, dim_channels!B:B, "Not Found")</f>
        <v>Direct Website</v>
      </c>
    </row>
    <row r="3885" spans="1:12" x14ac:dyDescent="0.2">
      <c r="A3885" s="3" t="s">
        <v>4321</v>
      </c>
      <c r="B3885" s="3" t="s">
        <v>189</v>
      </c>
      <c r="C3885" s="3" t="s">
        <v>189</v>
      </c>
      <c r="D3885" s="3" t="s">
        <v>52</v>
      </c>
      <c r="E3885" s="3" t="s">
        <v>60</v>
      </c>
      <c r="F3885" s="3">
        <v>11153.91</v>
      </c>
      <c r="G3885" s="3">
        <v>0</v>
      </c>
      <c r="H3885" s="3">
        <v>11153.91</v>
      </c>
      <c r="I3885" s="3" t="s">
        <v>29</v>
      </c>
      <c r="J3885" s="5">
        <v>1</v>
      </c>
      <c r="K3885" t="str">
        <f>_xlfn.XLOOKUP(D3885, dim_channels!A:A, dim_channels!C:C, "Not Found")</f>
        <v>OTA</v>
      </c>
      <c r="L3885" t="str">
        <f>_xlfn.XLOOKUP(D3885, dim_channels!A:A, dim_channels!B:B, "Not Found")</f>
        <v>Agoda</v>
      </c>
    </row>
    <row r="3886" spans="1:12" x14ac:dyDescent="0.2">
      <c r="A3886" s="2" t="s">
        <v>4322</v>
      </c>
      <c r="B3886" s="2" t="s">
        <v>452</v>
      </c>
      <c r="C3886" s="2" t="s">
        <v>839</v>
      </c>
      <c r="D3886" s="2" t="s">
        <v>206</v>
      </c>
      <c r="E3886" s="2" t="s">
        <v>207</v>
      </c>
      <c r="F3886" s="2">
        <v>10809.33</v>
      </c>
      <c r="G3886" s="2">
        <v>0</v>
      </c>
      <c r="H3886" s="2">
        <v>10809.33</v>
      </c>
      <c r="I3886" s="2" t="s">
        <v>29</v>
      </c>
      <c r="J3886" s="4">
        <v>1</v>
      </c>
      <c r="K3886" t="str">
        <f>_xlfn.XLOOKUP(D3886, dim_channels!A:A, dim_channels!C:C, "Not Found")</f>
        <v>Direct</v>
      </c>
      <c r="L3886" t="str">
        <f>_xlfn.XLOOKUP(D3886, dim_channels!A:A, dim_channels!B:B, "Not Found")</f>
        <v>Walk-in</v>
      </c>
    </row>
    <row r="3887" spans="1:12" x14ac:dyDescent="0.2">
      <c r="A3887" s="3" t="s">
        <v>4323</v>
      </c>
      <c r="B3887" s="3" t="s">
        <v>605</v>
      </c>
      <c r="C3887" s="3" t="s">
        <v>109</v>
      </c>
      <c r="D3887" s="3" t="s">
        <v>114</v>
      </c>
      <c r="E3887" s="3" t="s">
        <v>46</v>
      </c>
      <c r="F3887" s="3">
        <v>3795.11</v>
      </c>
      <c r="G3887" s="3">
        <v>379.51</v>
      </c>
      <c r="H3887" s="3">
        <v>3415.6</v>
      </c>
      <c r="I3887" s="3" t="s">
        <v>29</v>
      </c>
      <c r="J3887" s="5">
        <v>1.111110785806301</v>
      </c>
      <c r="K3887" t="str">
        <f>_xlfn.XLOOKUP(D3887, dim_channels!A:A, dim_channels!C:C, "Not Found")</f>
        <v>Offline</v>
      </c>
      <c r="L3887" t="str">
        <f>_xlfn.XLOOKUP(D3887, dim_channels!A:A, dim_channels!B:B, "Not Found")</f>
        <v>Travel Agency</v>
      </c>
    </row>
    <row r="3888" spans="1:12" x14ac:dyDescent="0.2">
      <c r="A3888" s="2" t="s">
        <v>4324</v>
      </c>
      <c r="B3888" s="2" t="s">
        <v>465</v>
      </c>
      <c r="C3888" s="2" t="s">
        <v>465</v>
      </c>
      <c r="D3888" s="2" t="s">
        <v>52</v>
      </c>
      <c r="E3888" s="2" t="s">
        <v>60</v>
      </c>
      <c r="F3888" s="2">
        <v>5713.82</v>
      </c>
      <c r="G3888" s="2">
        <v>0</v>
      </c>
      <c r="H3888" s="2">
        <v>5713.82</v>
      </c>
      <c r="I3888" s="2" t="s">
        <v>56</v>
      </c>
      <c r="J3888" s="4">
        <v>1</v>
      </c>
      <c r="K3888" t="str">
        <f>_xlfn.XLOOKUP(D3888, dim_channels!A:A, dim_channels!C:C, "Not Found")</f>
        <v>OTA</v>
      </c>
      <c r="L3888" t="str">
        <f>_xlfn.XLOOKUP(D3888, dim_channels!A:A, dim_channels!B:B, "Not Found")</f>
        <v>Agoda</v>
      </c>
    </row>
    <row r="3889" spans="1:12" x14ac:dyDescent="0.2">
      <c r="A3889" s="3" t="s">
        <v>4325</v>
      </c>
      <c r="B3889" s="3" t="s">
        <v>219</v>
      </c>
      <c r="C3889" s="3" t="s">
        <v>127</v>
      </c>
      <c r="D3889" s="3" t="s">
        <v>33</v>
      </c>
      <c r="E3889" s="3" t="s">
        <v>34</v>
      </c>
      <c r="F3889" s="3">
        <v>15588.66</v>
      </c>
      <c r="G3889" s="3">
        <v>2338.3000000000002</v>
      </c>
      <c r="H3889" s="3">
        <v>13250.36</v>
      </c>
      <c r="I3889" s="3" t="s">
        <v>29</v>
      </c>
      <c r="J3889" s="5">
        <v>1.176470677023115</v>
      </c>
      <c r="K3889" t="str">
        <f>_xlfn.XLOOKUP(D3889, dim_channels!A:A, dim_channels!C:C, "Not Found")</f>
        <v>OTA</v>
      </c>
      <c r="L3889" t="str">
        <f>_xlfn.XLOOKUP(D3889, dim_channels!A:A, dim_channels!B:B, "Not Found")</f>
        <v>Booking.com</v>
      </c>
    </row>
    <row r="3890" spans="1:12" x14ac:dyDescent="0.2">
      <c r="A3890" s="2" t="s">
        <v>4326</v>
      </c>
      <c r="B3890" s="2" t="s">
        <v>164</v>
      </c>
      <c r="C3890" s="2" t="s">
        <v>238</v>
      </c>
      <c r="D3890" s="2" t="s">
        <v>33</v>
      </c>
      <c r="E3890" s="2" t="s">
        <v>34</v>
      </c>
      <c r="F3890" s="2">
        <v>8543.15</v>
      </c>
      <c r="G3890" s="2">
        <v>1281.47</v>
      </c>
      <c r="H3890" s="2">
        <v>7261.68</v>
      </c>
      <c r="I3890" s="2" t="s">
        <v>29</v>
      </c>
      <c r="J3890" s="4">
        <v>1.1764701832082931</v>
      </c>
      <c r="K3890" t="str">
        <f>_xlfn.XLOOKUP(D3890, dim_channels!A:A, dim_channels!C:C, "Not Found")</f>
        <v>OTA</v>
      </c>
      <c r="L3890" t="str">
        <f>_xlfn.XLOOKUP(D3890, dim_channels!A:A, dim_channels!B:B, "Not Found")</f>
        <v>Booking.com</v>
      </c>
    </row>
    <row r="3891" spans="1:12" x14ac:dyDescent="0.2">
      <c r="A3891" s="3" t="s">
        <v>4327</v>
      </c>
      <c r="B3891" s="3" t="s">
        <v>335</v>
      </c>
      <c r="C3891" s="3" t="s">
        <v>778</v>
      </c>
      <c r="D3891" s="3" t="s">
        <v>33</v>
      </c>
      <c r="E3891" s="3" t="s">
        <v>28</v>
      </c>
      <c r="F3891" s="3">
        <v>2633.61</v>
      </c>
      <c r="G3891" s="3">
        <v>395.04</v>
      </c>
      <c r="H3891" s="3">
        <v>2238.5700000000002</v>
      </c>
      <c r="I3891" s="3" t="s">
        <v>29</v>
      </c>
      <c r="J3891" s="5">
        <v>1.1764697999169109</v>
      </c>
      <c r="K3891" t="str">
        <f>_xlfn.XLOOKUP(D3891, dim_channels!A:A, dim_channels!C:C, "Not Found")</f>
        <v>OTA</v>
      </c>
      <c r="L3891" t="str">
        <f>_xlfn.XLOOKUP(D3891, dim_channels!A:A, dim_channels!B:B, "Not Found")</f>
        <v>Booking.com</v>
      </c>
    </row>
    <row r="3892" spans="1:12" x14ac:dyDescent="0.2">
      <c r="A3892" s="2" t="s">
        <v>4328</v>
      </c>
      <c r="B3892" s="2" t="s">
        <v>1272</v>
      </c>
      <c r="C3892" s="2" t="s">
        <v>822</v>
      </c>
      <c r="D3892" s="2" t="s">
        <v>64</v>
      </c>
      <c r="E3892" s="2" t="s">
        <v>115</v>
      </c>
      <c r="F3892" s="2">
        <v>9742.31</v>
      </c>
      <c r="G3892" s="2">
        <v>0</v>
      </c>
      <c r="H3892" s="2">
        <v>9742.31</v>
      </c>
      <c r="I3892" s="2" t="s">
        <v>29</v>
      </c>
      <c r="J3892" s="4">
        <v>1</v>
      </c>
      <c r="K3892" t="str">
        <f>_xlfn.XLOOKUP(D3892, dim_channels!A:A, dim_channels!C:C, "Not Found")</f>
        <v>Direct</v>
      </c>
      <c r="L3892" t="str">
        <f>_xlfn.XLOOKUP(D3892, dim_channels!A:A, dim_channels!B:B, "Not Found")</f>
        <v>Direct Website</v>
      </c>
    </row>
    <row r="3893" spans="1:12" x14ac:dyDescent="0.2">
      <c r="A3893" s="3" t="s">
        <v>4329</v>
      </c>
      <c r="B3893" s="3" t="s">
        <v>714</v>
      </c>
      <c r="C3893" s="3" t="s">
        <v>364</v>
      </c>
      <c r="D3893" s="3" t="s">
        <v>206</v>
      </c>
      <c r="E3893" s="3" t="s">
        <v>207</v>
      </c>
      <c r="F3893" s="3">
        <v>3408.97</v>
      </c>
      <c r="G3893" s="3">
        <v>0</v>
      </c>
      <c r="H3893" s="3">
        <v>3408.97</v>
      </c>
      <c r="I3893" s="3" t="s">
        <v>29</v>
      </c>
      <c r="J3893" s="5">
        <v>1</v>
      </c>
      <c r="K3893" t="str">
        <f>_xlfn.XLOOKUP(D3893, dim_channels!A:A, dim_channels!C:C, "Not Found")</f>
        <v>Direct</v>
      </c>
      <c r="L3893" t="str">
        <f>_xlfn.XLOOKUP(D3893, dim_channels!A:A, dim_channels!B:B, "Not Found")</f>
        <v>Walk-in</v>
      </c>
    </row>
    <row r="3894" spans="1:12" x14ac:dyDescent="0.2">
      <c r="A3894" s="2" t="s">
        <v>4330</v>
      </c>
      <c r="B3894" s="2" t="s">
        <v>708</v>
      </c>
      <c r="C3894" s="2" t="s">
        <v>423</v>
      </c>
      <c r="D3894" s="2" t="s">
        <v>64</v>
      </c>
      <c r="E3894" s="2" t="s">
        <v>28</v>
      </c>
      <c r="F3894" s="2">
        <v>4553.7</v>
      </c>
      <c r="G3894" s="2">
        <v>0</v>
      </c>
      <c r="H3894" s="2">
        <v>4553.7</v>
      </c>
      <c r="I3894" s="2" t="s">
        <v>29</v>
      </c>
      <c r="J3894" s="4">
        <v>1</v>
      </c>
      <c r="K3894" t="str">
        <f>_xlfn.XLOOKUP(D3894, dim_channels!A:A, dim_channels!C:C, "Not Found")</f>
        <v>Direct</v>
      </c>
      <c r="L3894" t="str">
        <f>_xlfn.XLOOKUP(D3894, dim_channels!A:A, dim_channels!B:B, "Not Found")</f>
        <v>Direct Website</v>
      </c>
    </row>
    <row r="3895" spans="1:12" x14ac:dyDescent="0.2">
      <c r="A3895" s="3" t="s">
        <v>4331</v>
      </c>
      <c r="B3895" s="3" t="s">
        <v>584</v>
      </c>
      <c r="C3895" s="3" t="s">
        <v>124</v>
      </c>
      <c r="D3895" s="3" t="s">
        <v>45</v>
      </c>
      <c r="E3895" s="3" t="s">
        <v>89</v>
      </c>
      <c r="F3895" s="3">
        <v>11071.75</v>
      </c>
      <c r="G3895" s="3">
        <v>0</v>
      </c>
      <c r="H3895" s="3">
        <v>11071.75</v>
      </c>
      <c r="I3895" s="3" t="s">
        <v>29</v>
      </c>
      <c r="J3895" s="5">
        <v>1</v>
      </c>
      <c r="K3895" t="str">
        <f>_xlfn.XLOOKUP(D3895, dim_channels!A:A, dim_channels!C:C, "Not Found")</f>
        <v>Corporate</v>
      </c>
      <c r="L3895" t="str">
        <f>_xlfn.XLOOKUP(D3895, dim_channels!A:A, dim_channels!B:B, "Not Found")</f>
        <v>Corporate Direct</v>
      </c>
    </row>
    <row r="3896" spans="1:12" x14ac:dyDescent="0.2">
      <c r="A3896" s="2" t="s">
        <v>4332</v>
      </c>
      <c r="B3896" s="2" t="s">
        <v>1110</v>
      </c>
      <c r="C3896" s="2" t="s">
        <v>276</v>
      </c>
      <c r="D3896" s="2" t="s">
        <v>64</v>
      </c>
      <c r="E3896" s="2" t="s">
        <v>115</v>
      </c>
      <c r="F3896" s="2">
        <v>5884.66</v>
      </c>
      <c r="G3896" s="2">
        <v>0</v>
      </c>
      <c r="H3896" s="2">
        <v>5884.66</v>
      </c>
      <c r="I3896" s="2" t="s">
        <v>56</v>
      </c>
      <c r="J3896" s="4">
        <v>1</v>
      </c>
      <c r="K3896" t="str">
        <f>_xlfn.XLOOKUP(D3896, dim_channels!A:A, dim_channels!C:C, "Not Found")</f>
        <v>Direct</v>
      </c>
      <c r="L3896" t="str">
        <f>_xlfn.XLOOKUP(D3896, dim_channels!A:A, dim_channels!B:B, "Not Found")</f>
        <v>Direct Website</v>
      </c>
    </row>
    <row r="3897" spans="1:12" x14ac:dyDescent="0.2">
      <c r="A3897" s="3" t="s">
        <v>4333</v>
      </c>
      <c r="B3897" s="3" t="s">
        <v>452</v>
      </c>
      <c r="C3897" s="3" t="s">
        <v>141</v>
      </c>
      <c r="D3897" s="3" t="s">
        <v>64</v>
      </c>
      <c r="E3897" s="3" t="s">
        <v>34</v>
      </c>
      <c r="F3897" s="3">
        <v>2779.2</v>
      </c>
      <c r="G3897" s="3">
        <v>0</v>
      </c>
      <c r="H3897" s="3">
        <v>2779.2</v>
      </c>
      <c r="I3897" s="3" t="s">
        <v>29</v>
      </c>
      <c r="J3897" s="5">
        <v>1</v>
      </c>
      <c r="K3897" t="str">
        <f>_xlfn.XLOOKUP(D3897, dim_channels!A:A, dim_channels!C:C, "Not Found")</f>
        <v>Direct</v>
      </c>
      <c r="L3897" t="str">
        <f>_xlfn.XLOOKUP(D3897, dim_channels!A:A, dim_channels!B:B, "Not Found")</f>
        <v>Direct Website</v>
      </c>
    </row>
    <row r="3898" spans="1:12" x14ac:dyDescent="0.2">
      <c r="A3898" s="2" t="s">
        <v>4334</v>
      </c>
      <c r="B3898" s="2" t="s">
        <v>202</v>
      </c>
      <c r="C3898" s="2" t="s">
        <v>762</v>
      </c>
      <c r="D3898" s="2" t="s">
        <v>27</v>
      </c>
      <c r="E3898" s="2" t="s">
        <v>28</v>
      </c>
      <c r="F3898" s="2">
        <v>6344.19</v>
      </c>
      <c r="G3898" s="2">
        <v>1141.95</v>
      </c>
      <c r="H3898" s="2">
        <v>5202.24</v>
      </c>
      <c r="I3898" s="2" t="s">
        <v>56</v>
      </c>
      <c r="J3898" s="4">
        <v>1.2195112105554531</v>
      </c>
      <c r="K3898" t="str">
        <f>_xlfn.XLOOKUP(D3898, dim_channels!A:A, dim_channels!C:C, "Not Found")</f>
        <v>OTA</v>
      </c>
      <c r="L3898" t="str">
        <f>_xlfn.XLOOKUP(D3898, dim_channels!A:A, dim_channels!B:B, "Not Found")</f>
        <v>Expedia</v>
      </c>
    </row>
    <row r="3899" spans="1:12" x14ac:dyDescent="0.2">
      <c r="A3899" s="3" t="s">
        <v>4335</v>
      </c>
      <c r="B3899" s="3" t="s">
        <v>209</v>
      </c>
      <c r="C3899" s="3" t="s">
        <v>143</v>
      </c>
      <c r="D3899" s="3" t="s">
        <v>114</v>
      </c>
      <c r="E3899" s="3" t="s">
        <v>115</v>
      </c>
      <c r="F3899" s="3">
        <v>7197.05</v>
      </c>
      <c r="G3899" s="3">
        <v>719.7</v>
      </c>
      <c r="H3899" s="3">
        <v>6477.35</v>
      </c>
      <c r="I3899" s="3" t="s">
        <v>56</v>
      </c>
      <c r="J3899" s="5">
        <v>1.111110253421538</v>
      </c>
      <c r="K3899" t="str">
        <f>_xlfn.XLOOKUP(D3899, dim_channels!A:A, dim_channels!C:C, "Not Found")</f>
        <v>Offline</v>
      </c>
      <c r="L3899" t="str">
        <f>_xlfn.XLOOKUP(D3899, dim_channels!A:A, dim_channels!B:B, "Not Found")</f>
        <v>Travel Agency</v>
      </c>
    </row>
    <row r="3900" spans="1:12" x14ac:dyDescent="0.2">
      <c r="A3900" s="2" t="s">
        <v>4336</v>
      </c>
      <c r="B3900" s="2" t="s">
        <v>787</v>
      </c>
      <c r="C3900" s="2" t="s">
        <v>348</v>
      </c>
      <c r="D3900" s="2" t="s">
        <v>64</v>
      </c>
      <c r="E3900" s="2" t="s">
        <v>115</v>
      </c>
      <c r="F3900" s="2">
        <v>10837.66</v>
      </c>
      <c r="G3900" s="2">
        <v>0</v>
      </c>
      <c r="H3900" s="2">
        <v>10837.66</v>
      </c>
      <c r="I3900" s="2" t="s">
        <v>29</v>
      </c>
      <c r="J3900" s="4">
        <v>1</v>
      </c>
      <c r="K3900" t="str">
        <f>_xlfn.XLOOKUP(D3900, dim_channels!A:A, dim_channels!C:C, "Not Found")</f>
        <v>Direct</v>
      </c>
      <c r="L3900" t="str">
        <f>_xlfn.XLOOKUP(D3900, dim_channels!A:A, dim_channels!B:B, "Not Found")</f>
        <v>Direct Website</v>
      </c>
    </row>
    <row r="3901" spans="1:12" x14ac:dyDescent="0.2">
      <c r="A3901" s="3" t="s">
        <v>4337</v>
      </c>
      <c r="B3901" s="3" t="s">
        <v>192</v>
      </c>
      <c r="C3901" s="3" t="s">
        <v>983</v>
      </c>
      <c r="D3901" s="3" t="s">
        <v>114</v>
      </c>
      <c r="E3901" s="3" t="s">
        <v>46</v>
      </c>
      <c r="F3901" s="3">
        <v>3890.35</v>
      </c>
      <c r="G3901" s="3">
        <v>389.04</v>
      </c>
      <c r="H3901" s="3">
        <v>3501.31</v>
      </c>
      <c r="I3901" s="3" t="s">
        <v>29</v>
      </c>
      <c r="J3901" s="5">
        <v>1.1111126978188159</v>
      </c>
      <c r="K3901" t="str">
        <f>_xlfn.XLOOKUP(D3901, dim_channels!A:A, dim_channels!C:C, "Not Found")</f>
        <v>Offline</v>
      </c>
      <c r="L3901" t="str">
        <f>_xlfn.XLOOKUP(D3901, dim_channels!A:A, dim_channels!B:B, "Not Found")</f>
        <v>Travel Agency</v>
      </c>
    </row>
    <row r="3902" spans="1:12" x14ac:dyDescent="0.2">
      <c r="A3902" s="2" t="s">
        <v>4338</v>
      </c>
      <c r="B3902" s="2" t="s">
        <v>264</v>
      </c>
      <c r="C3902" s="2" t="s">
        <v>236</v>
      </c>
      <c r="D3902" s="2" t="s">
        <v>33</v>
      </c>
      <c r="E3902" s="2" t="s">
        <v>28</v>
      </c>
      <c r="F3902" s="2">
        <v>10607.43</v>
      </c>
      <c r="G3902" s="2">
        <v>1591.11</v>
      </c>
      <c r="H3902" s="2">
        <v>9016.32</v>
      </c>
      <c r="I3902" s="2" t="s">
        <v>29</v>
      </c>
      <c r="J3902" s="4">
        <v>1.176470001064736</v>
      </c>
      <c r="K3902" t="str">
        <f>_xlfn.XLOOKUP(D3902, dim_channels!A:A, dim_channels!C:C, "Not Found")</f>
        <v>OTA</v>
      </c>
      <c r="L3902" t="str">
        <f>_xlfn.XLOOKUP(D3902, dim_channels!A:A, dim_channels!B:B, "Not Found")</f>
        <v>Booking.com</v>
      </c>
    </row>
    <row r="3903" spans="1:12" x14ac:dyDescent="0.2">
      <c r="A3903" s="3" t="s">
        <v>4339</v>
      </c>
      <c r="B3903" s="3" t="s">
        <v>54</v>
      </c>
      <c r="C3903" s="3" t="s">
        <v>546</v>
      </c>
      <c r="D3903" s="3" t="s">
        <v>33</v>
      </c>
      <c r="E3903" s="3" t="s">
        <v>60</v>
      </c>
      <c r="F3903" s="3">
        <v>2424.87</v>
      </c>
      <c r="G3903" s="3">
        <v>0</v>
      </c>
      <c r="H3903" s="3">
        <v>2424.87</v>
      </c>
      <c r="I3903" s="3" t="s">
        <v>29</v>
      </c>
      <c r="J3903" s="5">
        <v>1</v>
      </c>
      <c r="K3903" t="str">
        <f>_xlfn.XLOOKUP(D3903, dim_channels!A:A, dim_channels!C:C, "Not Found")</f>
        <v>OTA</v>
      </c>
      <c r="L3903" t="str">
        <f>_xlfn.XLOOKUP(D3903, dim_channels!A:A, dim_channels!B:B, "Not Found")</f>
        <v>Booking.com</v>
      </c>
    </row>
    <row r="3904" spans="1:12" x14ac:dyDescent="0.2">
      <c r="A3904" s="2" t="s">
        <v>4340</v>
      </c>
      <c r="B3904" s="2" t="s">
        <v>40</v>
      </c>
      <c r="C3904" s="2" t="s">
        <v>158</v>
      </c>
      <c r="D3904" s="2" t="s">
        <v>33</v>
      </c>
      <c r="E3904" s="2" t="s">
        <v>28</v>
      </c>
      <c r="F3904" s="2">
        <v>3131.92</v>
      </c>
      <c r="G3904" s="2">
        <v>469.79</v>
      </c>
      <c r="H3904" s="2">
        <v>2662.13</v>
      </c>
      <c r="I3904" s="2" t="s">
        <v>29</v>
      </c>
      <c r="J3904" s="4">
        <v>1.1764714720918961</v>
      </c>
      <c r="K3904" t="str">
        <f>_xlfn.XLOOKUP(D3904, dim_channels!A:A, dim_channels!C:C, "Not Found")</f>
        <v>OTA</v>
      </c>
      <c r="L3904" t="str">
        <f>_xlfn.XLOOKUP(D3904, dim_channels!A:A, dim_channels!B:B, "Not Found")</f>
        <v>Booking.com</v>
      </c>
    </row>
    <row r="3905" spans="1:12" x14ac:dyDescent="0.2">
      <c r="A3905" s="3" t="s">
        <v>4341</v>
      </c>
      <c r="B3905" s="3" t="s">
        <v>186</v>
      </c>
      <c r="C3905" s="3" t="s">
        <v>187</v>
      </c>
      <c r="D3905" s="3" t="s">
        <v>27</v>
      </c>
      <c r="E3905" s="3" t="s">
        <v>60</v>
      </c>
      <c r="F3905" s="3">
        <v>21365.87</v>
      </c>
      <c r="G3905" s="3">
        <v>0</v>
      </c>
      <c r="H3905" s="3">
        <v>21365.87</v>
      </c>
      <c r="I3905" s="3" t="s">
        <v>29</v>
      </c>
      <c r="J3905" s="5">
        <v>1</v>
      </c>
      <c r="K3905" t="str">
        <f>_xlfn.XLOOKUP(D3905, dim_channels!A:A, dim_channels!C:C, "Not Found")</f>
        <v>OTA</v>
      </c>
      <c r="L3905" t="str">
        <f>_xlfn.XLOOKUP(D3905, dim_channels!A:A, dim_channels!B:B, "Not Found")</f>
        <v>Expedia</v>
      </c>
    </row>
    <row r="3906" spans="1:12" x14ac:dyDescent="0.2">
      <c r="A3906" s="2" t="s">
        <v>4342</v>
      </c>
      <c r="B3906" s="2" t="s">
        <v>671</v>
      </c>
      <c r="C3906" s="2" t="s">
        <v>958</v>
      </c>
      <c r="D3906" s="2" t="s">
        <v>33</v>
      </c>
      <c r="E3906" s="2" t="s">
        <v>34</v>
      </c>
      <c r="F3906" s="2">
        <v>5841.19</v>
      </c>
      <c r="G3906" s="2">
        <v>876.18</v>
      </c>
      <c r="H3906" s="2">
        <v>4965.01</v>
      </c>
      <c r="I3906" s="2" t="s">
        <v>29</v>
      </c>
      <c r="J3906" s="4">
        <v>1.176470943663759</v>
      </c>
      <c r="K3906" t="str">
        <f>_xlfn.XLOOKUP(D3906, dim_channels!A:A, dim_channels!C:C, "Not Found")</f>
        <v>OTA</v>
      </c>
      <c r="L3906" t="str">
        <f>_xlfn.XLOOKUP(D3906, dim_channels!A:A, dim_channels!B:B, "Not Found")</f>
        <v>Booking.com</v>
      </c>
    </row>
    <row r="3907" spans="1:12" x14ac:dyDescent="0.2">
      <c r="A3907" s="3" t="s">
        <v>4343</v>
      </c>
      <c r="B3907" s="3" t="s">
        <v>449</v>
      </c>
      <c r="C3907" s="3" t="s">
        <v>85</v>
      </c>
      <c r="D3907" s="3" t="s">
        <v>52</v>
      </c>
      <c r="E3907" s="3" t="s">
        <v>60</v>
      </c>
      <c r="F3907" s="3">
        <v>6826.75</v>
      </c>
      <c r="G3907" s="3">
        <v>0</v>
      </c>
      <c r="H3907" s="3">
        <v>6826.75</v>
      </c>
      <c r="I3907" s="3" t="s">
        <v>56</v>
      </c>
      <c r="J3907" s="5">
        <v>1</v>
      </c>
      <c r="K3907" t="str">
        <f>_xlfn.XLOOKUP(D3907, dim_channels!A:A, dim_channels!C:C, "Not Found")</f>
        <v>OTA</v>
      </c>
      <c r="L3907" t="str">
        <f>_xlfn.XLOOKUP(D3907, dim_channels!A:A, dim_channels!B:B, "Not Found")</f>
        <v>Agoda</v>
      </c>
    </row>
    <row r="3908" spans="1:12" x14ac:dyDescent="0.2">
      <c r="A3908" s="2" t="s">
        <v>4344</v>
      </c>
      <c r="B3908" s="2" t="s">
        <v>357</v>
      </c>
      <c r="C3908" s="2" t="s">
        <v>863</v>
      </c>
      <c r="D3908" s="2" t="s">
        <v>45</v>
      </c>
      <c r="E3908" s="2" t="s">
        <v>89</v>
      </c>
      <c r="F3908" s="2">
        <v>5788.21</v>
      </c>
      <c r="G3908" s="2">
        <v>0</v>
      </c>
      <c r="H3908" s="2">
        <v>5788.21</v>
      </c>
      <c r="I3908" s="2" t="s">
        <v>29</v>
      </c>
      <c r="J3908" s="4">
        <v>1</v>
      </c>
      <c r="K3908" t="str">
        <f>_xlfn.XLOOKUP(D3908, dim_channels!A:A, dim_channels!C:C, "Not Found")</f>
        <v>Corporate</v>
      </c>
      <c r="L3908" t="str">
        <f>_xlfn.XLOOKUP(D3908, dim_channels!A:A, dim_channels!B:B, "Not Found")</f>
        <v>Corporate Direct</v>
      </c>
    </row>
    <row r="3909" spans="1:12" x14ac:dyDescent="0.2">
      <c r="A3909" s="3" t="s">
        <v>4345</v>
      </c>
      <c r="B3909" s="3" t="s">
        <v>560</v>
      </c>
      <c r="C3909" s="3" t="s">
        <v>130</v>
      </c>
      <c r="D3909" s="3" t="s">
        <v>27</v>
      </c>
      <c r="E3909" s="3" t="s">
        <v>28</v>
      </c>
      <c r="F3909" s="3">
        <v>8270.75</v>
      </c>
      <c r="G3909" s="3">
        <v>1488.74</v>
      </c>
      <c r="H3909" s="3">
        <v>6782.01</v>
      </c>
      <c r="I3909" s="3" t="s">
        <v>29</v>
      </c>
      <c r="J3909" s="5">
        <v>1.2195130942006871</v>
      </c>
      <c r="K3909" t="str">
        <f>_xlfn.XLOOKUP(D3909, dim_channels!A:A, dim_channels!C:C, "Not Found")</f>
        <v>OTA</v>
      </c>
      <c r="L3909" t="str">
        <f>_xlfn.XLOOKUP(D3909, dim_channels!A:A, dim_channels!B:B, "Not Found")</f>
        <v>Expedia</v>
      </c>
    </row>
    <row r="3910" spans="1:12" x14ac:dyDescent="0.2">
      <c r="A3910" s="2" t="s">
        <v>4346</v>
      </c>
      <c r="B3910" s="2" t="s">
        <v>1101</v>
      </c>
      <c r="C3910" s="2" t="s">
        <v>475</v>
      </c>
      <c r="D3910" s="2" t="s">
        <v>206</v>
      </c>
      <c r="E3910" s="2" t="s">
        <v>207</v>
      </c>
      <c r="F3910" s="2">
        <v>9947.0499999999993</v>
      </c>
      <c r="G3910" s="2">
        <v>0</v>
      </c>
      <c r="H3910" s="2">
        <v>9947.0499999999993</v>
      </c>
      <c r="I3910" s="2" t="s">
        <v>29</v>
      </c>
      <c r="J3910" s="4">
        <v>1</v>
      </c>
      <c r="K3910" t="str">
        <f>_xlfn.XLOOKUP(D3910, dim_channels!A:A, dim_channels!C:C, "Not Found")</f>
        <v>Direct</v>
      </c>
      <c r="L3910" t="str">
        <f>_xlfn.XLOOKUP(D3910, dim_channels!A:A, dim_channels!B:B, "Not Found")</f>
        <v>Walk-in</v>
      </c>
    </row>
    <row r="3911" spans="1:12" x14ac:dyDescent="0.2">
      <c r="A3911" s="3" t="s">
        <v>4347</v>
      </c>
      <c r="B3911" s="3" t="s">
        <v>127</v>
      </c>
      <c r="C3911" s="3" t="s">
        <v>84</v>
      </c>
      <c r="D3911" s="3" t="s">
        <v>52</v>
      </c>
      <c r="E3911" s="3" t="s">
        <v>34</v>
      </c>
      <c r="F3911" s="3">
        <v>4489.2299999999996</v>
      </c>
      <c r="G3911" s="3">
        <v>538.71</v>
      </c>
      <c r="H3911" s="3">
        <v>3950.52</v>
      </c>
      <c r="I3911" s="3" t="s">
        <v>56</v>
      </c>
      <c r="J3911" s="5">
        <v>1.1363643267215451</v>
      </c>
      <c r="K3911" t="str">
        <f>_xlfn.XLOOKUP(D3911, dim_channels!A:A, dim_channels!C:C, "Not Found")</f>
        <v>OTA</v>
      </c>
      <c r="L3911" t="str">
        <f>_xlfn.XLOOKUP(D3911, dim_channels!A:A, dim_channels!B:B, "Not Found")</f>
        <v>Agoda</v>
      </c>
    </row>
    <row r="3912" spans="1:12" x14ac:dyDescent="0.2">
      <c r="A3912" s="2" t="s">
        <v>4348</v>
      </c>
      <c r="B3912" s="2" t="s">
        <v>58</v>
      </c>
      <c r="C3912" s="2" t="s">
        <v>485</v>
      </c>
      <c r="D3912" s="2" t="s">
        <v>33</v>
      </c>
      <c r="E3912" s="2" t="s">
        <v>28</v>
      </c>
      <c r="F3912" s="2">
        <v>13809.06</v>
      </c>
      <c r="G3912" s="2">
        <v>2071.36</v>
      </c>
      <c r="H3912" s="2">
        <v>11737.7</v>
      </c>
      <c r="I3912" s="2" t="s">
        <v>29</v>
      </c>
      <c r="J3912" s="4">
        <v>1.1764706884653719</v>
      </c>
      <c r="K3912" t="str">
        <f>_xlfn.XLOOKUP(D3912, dim_channels!A:A, dim_channels!C:C, "Not Found")</f>
        <v>OTA</v>
      </c>
      <c r="L3912" t="str">
        <f>_xlfn.XLOOKUP(D3912, dim_channels!A:A, dim_channels!B:B, "Not Found")</f>
        <v>Booking.com</v>
      </c>
    </row>
    <row r="3913" spans="1:12" x14ac:dyDescent="0.2">
      <c r="A3913" s="3" t="s">
        <v>4349</v>
      </c>
      <c r="B3913" s="3" t="s">
        <v>95</v>
      </c>
      <c r="C3913" s="3" t="s">
        <v>608</v>
      </c>
      <c r="D3913" s="3" t="s">
        <v>64</v>
      </c>
      <c r="E3913" s="3" t="s">
        <v>34</v>
      </c>
      <c r="F3913" s="3">
        <v>19070.32</v>
      </c>
      <c r="G3913" s="3">
        <v>0</v>
      </c>
      <c r="H3913" s="3">
        <v>19070.32</v>
      </c>
      <c r="I3913" s="3" t="s">
        <v>29</v>
      </c>
      <c r="J3913" s="5">
        <v>1</v>
      </c>
      <c r="K3913" t="str">
        <f>_xlfn.XLOOKUP(D3913, dim_channels!A:A, dim_channels!C:C, "Not Found")</f>
        <v>Direct</v>
      </c>
      <c r="L3913" t="str">
        <f>_xlfn.XLOOKUP(D3913, dim_channels!A:A, dim_channels!B:B, "Not Found")</f>
        <v>Direct Website</v>
      </c>
    </row>
    <row r="3914" spans="1:12" x14ac:dyDescent="0.2">
      <c r="A3914" s="2" t="s">
        <v>4350</v>
      </c>
      <c r="B3914" s="2" t="s">
        <v>37</v>
      </c>
      <c r="C3914" s="2" t="s">
        <v>560</v>
      </c>
      <c r="D3914" s="2" t="s">
        <v>33</v>
      </c>
      <c r="E3914" s="2" t="s">
        <v>60</v>
      </c>
      <c r="F3914" s="2">
        <v>8835.2000000000007</v>
      </c>
      <c r="G3914" s="2">
        <v>0</v>
      </c>
      <c r="H3914" s="2">
        <v>8835.2000000000007</v>
      </c>
      <c r="I3914" s="2" t="s">
        <v>29</v>
      </c>
      <c r="J3914" s="4">
        <v>1</v>
      </c>
      <c r="K3914" t="str">
        <f>_xlfn.XLOOKUP(D3914, dim_channels!A:A, dim_channels!C:C, "Not Found")</f>
        <v>OTA</v>
      </c>
      <c r="L3914" t="str">
        <f>_xlfn.XLOOKUP(D3914, dim_channels!A:A, dim_channels!B:B, "Not Found")</f>
        <v>Booking.com</v>
      </c>
    </row>
    <row r="3915" spans="1:12" x14ac:dyDescent="0.2">
      <c r="A3915" s="3" t="s">
        <v>4351</v>
      </c>
      <c r="B3915" s="3" t="s">
        <v>59</v>
      </c>
      <c r="C3915" s="3" t="s">
        <v>324</v>
      </c>
      <c r="D3915" s="3" t="s">
        <v>33</v>
      </c>
      <c r="E3915" s="3" t="s">
        <v>28</v>
      </c>
      <c r="F3915" s="3">
        <v>20072.14</v>
      </c>
      <c r="G3915" s="3">
        <v>3010.82</v>
      </c>
      <c r="H3915" s="3">
        <v>17061.32</v>
      </c>
      <c r="I3915" s="3" t="s">
        <v>29</v>
      </c>
      <c r="J3915" s="5">
        <v>1.1764705192798679</v>
      </c>
      <c r="K3915" t="str">
        <f>_xlfn.XLOOKUP(D3915, dim_channels!A:A, dim_channels!C:C, "Not Found")</f>
        <v>OTA</v>
      </c>
      <c r="L3915" t="str">
        <f>_xlfn.XLOOKUP(D3915, dim_channels!A:A, dim_channels!B:B, "Not Found")</f>
        <v>Booking.com</v>
      </c>
    </row>
    <row r="3916" spans="1:12" x14ac:dyDescent="0.2">
      <c r="A3916" s="2" t="s">
        <v>4352</v>
      </c>
      <c r="B3916" s="2" t="s">
        <v>661</v>
      </c>
      <c r="C3916" s="2" t="s">
        <v>904</v>
      </c>
      <c r="D3916" s="2" t="s">
        <v>52</v>
      </c>
      <c r="E3916" s="2" t="s">
        <v>60</v>
      </c>
      <c r="F3916" s="2">
        <v>4664.47</v>
      </c>
      <c r="G3916" s="2">
        <v>0</v>
      </c>
      <c r="H3916" s="2">
        <v>4664.47</v>
      </c>
      <c r="I3916" s="2" t="s">
        <v>29</v>
      </c>
      <c r="J3916" s="4">
        <v>1</v>
      </c>
      <c r="K3916" t="str">
        <f>_xlfn.XLOOKUP(D3916, dim_channels!A:A, dim_channels!C:C, "Not Found")</f>
        <v>OTA</v>
      </c>
      <c r="L3916" t="str">
        <f>_xlfn.XLOOKUP(D3916, dim_channels!A:A, dim_channels!B:B, "Not Found")</f>
        <v>Agoda</v>
      </c>
    </row>
    <row r="3917" spans="1:12" x14ac:dyDescent="0.2">
      <c r="A3917" s="3" t="s">
        <v>4353</v>
      </c>
      <c r="B3917" s="3" t="s">
        <v>202</v>
      </c>
      <c r="C3917" s="3" t="s">
        <v>451</v>
      </c>
      <c r="D3917" s="3" t="s">
        <v>45</v>
      </c>
      <c r="E3917" s="3" t="s">
        <v>46</v>
      </c>
      <c r="F3917" s="3">
        <v>17661.07</v>
      </c>
      <c r="G3917" s="3">
        <v>883.05</v>
      </c>
      <c r="H3917" s="3">
        <v>16778.02</v>
      </c>
      <c r="I3917" s="3" t="s">
        <v>29</v>
      </c>
      <c r="J3917" s="5">
        <v>1.0526313593618319</v>
      </c>
      <c r="K3917" t="str">
        <f>_xlfn.XLOOKUP(D3917, dim_channels!A:A, dim_channels!C:C, "Not Found")</f>
        <v>Corporate</v>
      </c>
      <c r="L3917" t="str">
        <f>_xlfn.XLOOKUP(D3917, dim_channels!A:A, dim_channels!B:B, "Not Found")</f>
        <v>Corporate Direct</v>
      </c>
    </row>
    <row r="3918" spans="1:12" x14ac:dyDescent="0.2">
      <c r="A3918" s="2" t="s">
        <v>4354</v>
      </c>
      <c r="B3918" s="2" t="s">
        <v>567</v>
      </c>
      <c r="C3918" s="2" t="s">
        <v>147</v>
      </c>
      <c r="D3918" s="2" t="s">
        <v>52</v>
      </c>
      <c r="E3918" s="2" t="s">
        <v>60</v>
      </c>
      <c r="F3918" s="2">
        <v>18032.13</v>
      </c>
      <c r="G3918" s="2">
        <v>0</v>
      </c>
      <c r="H3918" s="2">
        <v>18032.13</v>
      </c>
      <c r="I3918" s="2" t="s">
        <v>29</v>
      </c>
      <c r="J3918" s="4">
        <v>1</v>
      </c>
      <c r="K3918" t="str">
        <f>_xlfn.XLOOKUP(D3918, dim_channels!A:A, dim_channels!C:C, "Not Found")</f>
        <v>OTA</v>
      </c>
      <c r="L3918" t="str">
        <f>_xlfn.XLOOKUP(D3918, dim_channels!A:A, dim_channels!B:B, "Not Found")</f>
        <v>Agoda</v>
      </c>
    </row>
    <row r="3919" spans="1:12" x14ac:dyDescent="0.2">
      <c r="A3919" s="3" t="s">
        <v>4355</v>
      </c>
      <c r="B3919" s="3" t="s">
        <v>463</v>
      </c>
      <c r="C3919" s="3" t="s">
        <v>340</v>
      </c>
      <c r="D3919" s="3" t="s">
        <v>64</v>
      </c>
      <c r="E3919" s="3" t="s">
        <v>34</v>
      </c>
      <c r="F3919" s="3">
        <v>7408.75</v>
      </c>
      <c r="G3919" s="3">
        <v>0</v>
      </c>
      <c r="H3919" s="3">
        <v>7408.75</v>
      </c>
      <c r="I3919" s="3" t="s">
        <v>29</v>
      </c>
      <c r="J3919" s="5">
        <v>1</v>
      </c>
      <c r="K3919" t="str">
        <f>_xlfn.XLOOKUP(D3919, dim_channels!A:A, dim_channels!C:C, "Not Found")</f>
        <v>Direct</v>
      </c>
      <c r="L3919" t="str">
        <f>_xlfn.XLOOKUP(D3919, dim_channels!A:A, dim_channels!B:B, "Not Found")</f>
        <v>Direct Website</v>
      </c>
    </row>
    <row r="3920" spans="1:12" x14ac:dyDescent="0.2">
      <c r="A3920" s="2" t="s">
        <v>4356</v>
      </c>
      <c r="B3920" s="2" t="s">
        <v>159</v>
      </c>
      <c r="C3920" s="2" t="s">
        <v>679</v>
      </c>
      <c r="D3920" s="2" t="s">
        <v>64</v>
      </c>
      <c r="E3920" s="2" t="s">
        <v>115</v>
      </c>
      <c r="F3920" s="2">
        <v>3092.02</v>
      </c>
      <c r="G3920" s="2">
        <v>0</v>
      </c>
      <c r="H3920" s="2">
        <v>3092.02</v>
      </c>
      <c r="I3920" s="2" t="s">
        <v>29</v>
      </c>
      <c r="J3920" s="4">
        <v>1</v>
      </c>
      <c r="K3920" t="str">
        <f>_xlfn.XLOOKUP(D3920, dim_channels!A:A, dim_channels!C:C, "Not Found")</f>
        <v>Direct</v>
      </c>
      <c r="L3920" t="str">
        <f>_xlfn.XLOOKUP(D3920, dim_channels!A:A, dim_channels!B:B, "Not Found")</f>
        <v>Direct Website</v>
      </c>
    </row>
    <row r="3921" spans="1:12" x14ac:dyDescent="0.2">
      <c r="A3921" s="3" t="s">
        <v>4357</v>
      </c>
      <c r="B3921" s="3" t="s">
        <v>456</v>
      </c>
      <c r="C3921" s="3" t="s">
        <v>778</v>
      </c>
      <c r="D3921" s="3" t="s">
        <v>45</v>
      </c>
      <c r="E3921" s="3" t="s">
        <v>46</v>
      </c>
      <c r="F3921" s="3">
        <v>10959.95</v>
      </c>
      <c r="G3921" s="3">
        <v>548</v>
      </c>
      <c r="H3921" s="3">
        <v>10411.950000000001</v>
      </c>
      <c r="I3921" s="3" t="s">
        <v>29</v>
      </c>
      <c r="J3921" s="5">
        <v>1.0526318316933909</v>
      </c>
      <c r="K3921" t="str">
        <f>_xlfn.XLOOKUP(D3921, dim_channels!A:A, dim_channels!C:C, "Not Found")</f>
        <v>Corporate</v>
      </c>
      <c r="L3921" t="str">
        <f>_xlfn.XLOOKUP(D3921, dim_channels!A:A, dim_channels!B:B, "Not Found")</f>
        <v>Corporate Direct</v>
      </c>
    </row>
    <row r="3922" spans="1:12" x14ac:dyDescent="0.2">
      <c r="A3922" s="2" t="s">
        <v>4358</v>
      </c>
      <c r="B3922" s="2" t="s">
        <v>783</v>
      </c>
      <c r="C3922" s="2" t="s">
        <v>986</v>
      </c>
      <c r="D3922" s="2" t="s">
        <v>27</v>
      </c>
      <c r="E3922" s="2" t="s">
        <v>28</v>
      </c>
      <c r="F3922" s="2">
        <v>7802.28</v>
      </c>
      <c r="G3922" s="2">
        <v>1404.41</v>
      </c>
      <c r="H3922" s="2">
        <v>6397.87</v>
      </c>
      <c r="I3922" s="2" t="s">
        <v>29</v>
      </c>
      <c r="J3922" s="4">
        <v>1.2195121188770639</v>
      </c>
      <c r="K3922" t="str">
        <f>_xlfn.XLOOKUP(D3922, dim_channels!A:A, dim_channels!C:C, "Not Found")</f>
        <v>OTA</v>
      </c>
      <c r="L3922" t="str">
        <f>_xlfn.XLOOKUP(D3922, dim_channels!A:A, dim_channels!B:B, "Not Found")</f>
        <v>Expedia</v>
      </c>
    </row>
    <row r="3923" spans="1:12" x14ac:dyDescent="0.2">
      <c r="A3923" s="3" t="s">
        <v>4359</v>
      </c>
      <c r="B3923" s="3" t="s">
        <v>1072</v>
      </c>
      <c r="C3923" s="3" t="s">
        <v>326</v>
      </c>
      <c r="D3923" s="3" t="s">
        <v>27</v>
      </c>
      <c r="E3923" s="3" t="s">
        <v>34</v>
      </c>
      <c r="F3923" s="3">
        <v>8477.2999999999993</v>
      </c>
      <c r="G3923" s="3">
        <v>1525.91</v>
      </c>
      <c r="H3923" s="3">
        <v>6951.39</v>
      </c>
      <c r="I3923" s="3" t="s">
        <v>29</v>
      </c>
      <c r="J3923" s="5">
        <v>1.2195114933847759</v>
      </c>
      <c r="K3923" t="str">
        <f>_xlfn.XLOOKUP(D3923, dim_channels!A:A, dim_channels!C:C, "Not Found")</f>
        <v>OTA</v>
      </c>
      <c r="L3923" t="str">
        <f>_xlfn.XLOOKUP(D3923, dim_channels!A:A, dim_channels!B:B, "Not Found")</f>
        <v>Expedia</v>
      </c>
    </row>
    <row r="3924" spans="1:12" x14ac:dyDescent="0.2">
      <c r="A3924" s="2" t="s">
        <v>4360</v>
      </c>
      <c r="B3924" s="2" t="s">
        <v>666</v>
      </c>
      <c r="C3924" s="2" t="s">
        <v>891</v>
      </c>
      <c r="D3924" s="2" t="s">
        <v>27</v>
      </c>
      <c r="E3924" s="2" t="s">
        <v>60</v>
      </c>
      <c r="F3924" s="2">
        <v>3170.21</v>
      </c>
      <c r="G3924" s="2">
        <v>0</v>
      </c>
      <c r="H3924" s="2">
        <v>3170.21</v>
      </c>
      <c r="I3924" s="2" t="s">
        <v>29</v>
      </c>
      <c r="J3924" s="4">
        <v>1</v>
      </c>
      <c r="K3924" t="str">
        <f>_xlfn.XLOOKUP(D3924, dim_channels!A:A, dim_channels!C:C, "Not Found")</f>
        <v>OTA</v>
      </c>
      <c r="L3924" t="str">
        <f>_xlfn.XLOOKUP(D3924, dim_channels!A:A, dim_channels!B:B, "Not Found")</f>
        <v>Expedia</v>
      </c>
    </row>
    <row r="3925" spans="1:12" x14ac:dyDescent="0.2">
      <c r="A3925" s="3" t="s">
        <v>4361</v>
      </c>
      <c r="B3925" s="3" t="s">
        <v>150</v>
      </c>
      <c r="C3925" s="3" t="s">
        <v>43</v>
      </c>
      <c r="D3925" s="3" t="s">
        <v>33</v>
      </c>
      <c r="E3925" s="3" t="s">
        <v>28</v>
      </c>
      <c r="F3925" s="3">
        <v>5655.77</v>
      </c>
      <c r="G3925" s="3">
        <v>848.37</v>
      </c>
      <c r="H3925" s="3">
        <v>4807.3999999999996</v>
      </c>
      <c r="I3925" s="3" t="s">
        <v>41</v>
      </c>
      <c r="J3925" s="5">
        <v>1.1764716894787199</v>
      </c>
      <c r="K3925" t="str">
        <f>_xlfn.XLOOKUP(D3925, dim_channels!A:A, dim_channels!C:C, "Not Found")</f>
        <v>OTA</v>
      </c>
      <c r="L3925" t="str">
        <f>_xlfn.XLOOKUP(D3925, dim_channels!A:A, dim_channels!B:B, "Not Found")</f>
        <v>Booking.com</v>
      </c>
    </row>
    <row r="3926" spans="1:12" x14ac:dyDescent="0.2">
      <c r="A3926" s="2" t="s">
        <v>4362</v>
      </c>
      <c r="B3926" s="2" t="s">
        <v>120</v>
      </c>
      <c r="C3926" s="2" t="s">
        <v>82</v>
      </c>
      <c r="D3926" s="2" t="s">
        <v>33</v>
      </c>
      <c r="E3926" s="2" t="s">
        <v>28</v>
      </c>
      <c r="F3926" s="2">
        <v>7537.67</v>
      </c>
      <c r="G3926" s="2">
        <v>1130.6500000000001</v>
      </c>
      <c r="H3926" s="2">
        <v>6407.02</v>
      </c>
      <c r="I3926" s="2" t="s">
        <v>41</v>
      </c>
      <c r="J3926" s="4">
        <v>1.176470496424235</v>
      </c>
      <c r="K3926" t="str">
        <f>_xlfn.XLOOKUP(D3926, dim_channels!A:A, dim_channels!C:C, "Not Found")</f>
        <v>OTA</v>
      </c>
      <c r="L3926" t="str">
        <f>_xlfn.XLOOKUP(D3926, dim_channels!A:A, dim_channels!B:B, "Not Found")</f>
        <v>Booking.com</v>
      </c>
    </row>
    <row r="3927" spans="1:12" x14ac:dyDescent="0.2">
      <c r="A3927" s="3" t="s">
        <v>4363</v>
      </c>
      <c r="B3927" s="3" t="s">
        <v>222</v>
      </c>
      <c r="C3927" s="3" t="s">
        <v>262</v>
      </c>
      <c r="D3927" s="3" t="s">
        <v>27</v>
      </c>
      <c r="E3927" s="3" t="s">
        <v>28</v>
      </c>
      <c r="F3927" s="3">
        <v>2901.49</v>
      </c>
      <c r="G3927" s="3">
        <v>522.27</v>
      </c>
      <c r="H3927" s="3">
        <v>2379.2199999999998</v>
      </c>
      <c r="I3927" s="3" t="s">
        <v>41</v>
      </c>
      <c r="J3927" s="5">
        <v>1.2195131177444709</v>
      </c>
      <c r="K3927" t="str">
        <f>_xlfn.XLOOKUP(D3927, dim_channels!A:A, dim_channels!C:C, "Not Found")</f>
        <v>OTA</v>
      </c>
      <c r="L3927" t="str">
        <f>_xlfn.XLOOKUP(D3927, dim_channels!A:A, dim_channels!B:B, "Not Found")</f>
        <v>Expedia</v>
      </c>
    </row>
    <row r="3928" spans="1:12" x14ac:dyDescent="0.2">
      <c r="A3928" s="2" t="s">
        <v>4364</v>
      </c>
      <c r="B3928" s="2" t="s">
        <v>213</v>
      </c>
      <c r="C3928" s="2" t="s">
        <v>276</v>
      </c>
      <c r="D3928" s="2" t="s">
        <v>27</v>
      </c>
      <c r="E3928" s="2" t="s">
        <v>28</v>
      </c>
      <c r="F3928" s="2">
        <v>6732.93</v>
      </c>
      <c r="G3928" s="2">
        <v>1211.93</v>
      </c>
      <c r="H3928" s="2">
        <v>5521</v>
      </c>
      <c r="I3928" s="2" t="s">
        <v>29</v>
      </c>
      <c r="J3928" s="4">
        <v>1.219512769425829</v>
      </c>
      <c r="K3928" t="str">
        <f>_xlfn.XLOOKUP(D3928, dim_channels!A:A, dim_channels!C:C, "Not Found")</f>
        <v>OTA</v>
      </c>
      <c r="L3928" t="str">
        <f>_xlfn.XLOOKUP(D3928, dim_channels!A:A, dim_channels!B:B, "Not Found")</f>
        <v>Expedia</v>
      </c>
    </row>
    <row r="3929" spans="1:12" x14ac:dyDescent="0.2">
      <c r="A3929" s="3" t="s">
        <v>4365</v>
      </c>
      <c r="B3929" s="3" t="s">
        <v>403</v>
      </c>
      <c r="C3929" s="3" t="s">
        <v>85</v>
      </c>
      <c r="D3929" s="3" t="s">
        <v>114</v>
      </c>
      <c r="E3929" s="3" t="s">
        <v>115</v>
      </c>
      <c r="F3929" s="3">
        <v>4897.95</v>
      </c>
      <c r="G3929" s="3">
        <v>489.8</v>
      </c>
      <c r="H3929" s="3">
        <v>4408.1499999999996</v>
      </c>
      <c r="I3929" s="3" t="s">
        <v>29</v>
      </c>
      <c r="J3929" s="5">
        <v>1.11111237140297</v>
      </c>
      <c r="K3929" t="str">
        <f>_xlfn.XLOOKUP(D3929, dim_channels!A:A, dim_channels!C:C, "Not Found")</f>
        <v>Offline</v>
      </c>
      <c r="L3929" t="str">
        <f>_xlfn.XLOOKUP(D3929, dim_channels!A:A, dim_channels!B:B, "Not Found")</f>
        <v>Travel Agency</v>
      </c>
    </row>
    <row r="3930" spans="1:12" x14ac:dyDescent="0.2">
      <c r="A3930" s="2" t="s">
        <v>4366</v>
      </c>
      <c r="B3930" s="2" t="s">
        <v>375</v>
      </c>
      <c r="C3930" s="2" t="s">
        <v>389</v>
      </c>
      <c r="D3930" s="2" t="s">
        <v>33</v>
      </c>
      <c r="E3930" s="2" t="s">
        <v>28</v>
      </c>
      <c r="F3930" s="2">
        <v>5752.03</v>
      </c>
      <c r="G3930" s="2">
        <v>862.8</v>
      </c>
      <c r="H3930" s="2">
        <v>4889.2299999999996</v>
      </c>
      <c r="I3930" s="2" t="s">
        <v>41</v>
      </c>
      <c r="J3930" s="4">
        <v>1.176469505423144</v>
      </c>
      <c r="K3930" t="str">
        <f>_xlfn.XLOOKUP(D3930, dim_channels!A:A, dim_channels!C:C, "Not Found")</f>
        <v>OTA</v>
      </c>
      <c r="L3930" t="str">
        <f>_xlfn.XLOOKUP(D3930, dim_channels!A:A, dim_channels!B:B, "Not Found")</f>
        <v>Booking.com</v>
      </c>
    </row>
    <row r="3931" spans="1:12" x14ac:dyDescent="0.2">
      <c r="A3931" s="3" t="s">
        <v>4367</v>
      </c>
      <c r="B3931" s="3" t="s">
        <v>103</v>
      </c>
      <c r="C3931" s="3" t="s">
        <v>198</v>
      </c>
      <c r="D3931" s="3" t="s">
        <v>52</v>
      </c>
      <c r="E3931" s="3" t="s">
        <v>60</v>
      </c>
      <c r="F3931" s="3">
        <v>2948.8</v>
      </c>
      <c r="G3931" s="3">
        <v>0</v>
      </c>
      <c r="H3931" s="3">
        <v>2948.8</v>
      </c>
      <c r="I3931" s="3" t="s">
        <v>29</v>
      </c>
      <c r="J3931" s="5">
        <v>1</v>
      </c>
      <c r="K3931" t="str">
        <f>_xlfn.XLOOKUP(D3931, dim_channels!A:A, dim_channels!C:C, "Not Found")</f>
        <v>OTA</v>
      </c>
      <c r="L3931" t="str">
        <f>_xlfn.XLOOKUP(D3931, dim_channels!A:A, dim_channels!B:B, "Not Found")</f>
        <v>Agoda</v>
      </c>
    </row>
    <row r="3932" spans="1:12" x14ac:dyDescent="0.2">
      <c r="A3932" s="2" t="s">
        <v>4368</v>
      </c>
      <c r="B3932" s="2" t="s">
        <v>164</v>
      </c>
      <c r="C3932" s="2" t="s">
        <v>238</v>
      </c>
      <c r="D3932" s="2" t="s">
        <v>52</v>
      </c>
      <c r="E3932" s="2" t="s">
        <v>34</v>
      </c>
      <c r="F3932" s="2">
        <v>5221.34</v>
      </c>
      <c r="G3932" s="2">
        <v>626.55999999999995</v>
      </c>
      <c r="H3932" s="2">
        <v>4594.78</v>
      </c>
      <c r="I3932" s="2" t="s">
        <v>56</v>
      </c>
      <c r="J3932" s="4">
        <v>1.136363438510658</v>
      </c>
      <c r="K3932" t="str">
        <f>_xlfn.XLOOKUP(D3932, dim_channels!A:A, dim_channels!C:C, "Not Found")</f>
        <v>OTA</v>
      </c>
      <c r="L3932" t="str">
        <f>_xlfn.XLOOKUP(D3932, dim_channels!A:A, dim_channels!B:B, "Not Found")</f>
        <v>Agoda</v>
      </c>
    </row>
    <row r="3933" spans="1:12" x14ac:dyDescent="0.2">
      <c r="A3933" s="3" t="s">
        <v>4369</v>
      </c>
      <c r="B3933" s="3" t="s">
        <v>343</v>
      </c>
      <c r="C3933" s="3" t="s">
        <v>343</v>
      </c>
      <c r="D3933" s="3" t="s">
        <v>27</v>
      </c>
      <c r="E3933" s="3" t="s">
        <v>28</v>
      </c>
      <c r="F3933" s="3">
        <v>5384.67</v>
      </c>
      <c r="G3933" s="3">
        <v>969.24</v>
      </c>
      <c r="H3933" s="3">
        <v>4415.43</v>
      </c>
      <c r="I3933" s="3" t="s">
        <v>41</v>
      </c>
      <c r="J3933" s="5">
        <v>1.2195120294059689</v>
      </c>
      <c r="K3933" t="str">
        <f>_xlfn.XLOOKUP(D3933, dim_channels!A:A, dim_channels!C:C, "Not Found")</f>
        <v>OTA</v>
      </c>
      <c r="L3933" t="str">
        <f>_xlfn.XLOOKUP(D3933, dim_channels!A:A, dim_channels!B:B, "Not Found")</f>
        <v>Expedia</v>
      </c>
    </row>
    <row r="3934" spans="1:12" x14ac:dyDescent="0.2">
      <c r="A3934" s="2" t="s">
        <v>4370</v>
      </c>
      <c r="B3934" s="2" t="s">
        <v>1354</v>
      </c>
      <c r="C3934" s="2" t="s">
        <v>271</v>
      </c>
      <c r="D3934" s="2" t="s">
        <v>114</v>
      </c>
      <c r="E3934" s="2" t="s">
        <v>46</v>
      </c>
      <c r="F3934" s="2">
        <v>5036.3900000000003</v>
      </c>
      <c r="G3934" s="2">
        <v>503.64</v>
      </c>
      <c r="H3934" s="2">
        <v>4532.75</v>
      </c>
      <c r="I3934" s="2" t="s">
        <v>29</v>
      </c>
      <c r="J3934" s="4">
        <v>1.1111113562406929</v>
      </c>
      <c r="K3934" t="str">
        <f>_xlfn.XLOOKUP(D3934, dim_channels!A:A, dim_channels!C:C, "Not Found")</f>
        <v>Offline</v>
      </c>
      <c r="L3934" t="str">
        <f>_xlfn.XLOOKUP(D3934, dim_channels!A:A, dim_channels!B:B, "Not Found")</f>
        <v>Travel Agency</v>
      </c>
    </row>
    <row r="3935" spans="1:12" x14ac:dyDescent="0.2">
      <c r="A3935" s="3" t="s">
        <v>4371</v>
      </c>
      <c r="B3935" s="3" t="s">
        <v>295</v>
      </c>
      <c r="C3935" s="3" t="s">
        <v>244</v>
      </c>
      <c r="D3935" s="3" t="s">
        <v>45</v>
      </c>
      <c r="E3935" s="3" t="s">
        <v>46</v>
      </c>
      <c r="F3935" s="3">
        <v>7494.76</v>
      </c>
      <c r="G3935" s="3">
        <v>374.74</v>
      </c>
      <c r="H3935" s="3">
        <v>7120.02</v>
      </c>
      <c r="I3935" s="3" t="s">
        <v>29</v>
      </c>
      <c r="J3935" s="5">
        <v>1.052631874629566</v>
      </c>
      <c r="K3935" t="str">
        <f>_xlfn.XLOOKUP(D3935, dim_channels!A:A, dim_channels!C:C, "Not Found")</f>
        <v>Corporate</v>
      </c>
      <c r="L3935" t="str">
        <f>_xlfn.XLOOKUP(D3935, dim_channels!A:A, dim_channels!B:B, "Not Found")</f>
        <v>Corporate Direct</v>
      </c>
    </row>
    <row r="3936" spans="1:12" x14ac:dyDescent="0.2">
      <c r="A3936" s="2" t="s">
        <v>4372</v>
      </c>
      <c r="B3936" s="2" t="s">
        <v>741</v>
      </c>
      <c r="C3936" s="2" t="s">
        <v>161</v>
      </c>
      <c r="D3936" s="2" t="s">
        <v>52</v>
      </c>
      <c r="E3936" s="2" t="s">
        <v>60</v>
      </c>
      <c r="F3936" s="2">
        <v>2688.34</v>
      </c>
      <c r="G3936" s="2">
        <v>0</v>
      </c>
      <c r="H3936" s="2">
        <v>2688.34</v>
      </c>
      <c r="I3936" s="2" t="s">
        <v>41</v>
      </c>
      <c r="J3936" s="4">
        <v>1</v>
      </c>
      <c r="K3936" t="str">
        <f>_xlfn.XLOOKUP(D3936, dim_channels!A:A, dim_channels!C:C, "Not Found")</f>
        <v>OTA</v>
      </c>
      <c r="L3936" t="str">
        <f>_xlfn.XLOOKUP(D3936, dim_channels!A:A, dim_channels!B:B, "Not Found")</f>
        <v>Agoda</v>
      </c>
    </row>
    <row r="3937" spans="1:12" x14ac:dyDescent="0.2">
      <c r="A3937" s="3" t="s">
        <v>4373</v>
      </c>
      <c r="B3937" s="3" t="s">
        <v>904</v>
      </c>
      <c r="C3937" s="3" t="s">
        <v>335</v>
      </c>
      <c r="D3937" s="3" t="s">
        <v>52</v>
      </c>
      <c r="E3937" s="3" t="s">
        <v>60</v>
      </c>
      <c r="F3937" s="3">
        <v>5136.32</v>
      </c>
      <c r="G3937" s="3">
        <v>0</v>
      </c>
      <c r="H3937" s="3">
        <v>5136.32</v>
      </c>
      <c r="I3937" s="3" t="s">
        <v>41</v>
      </c>
      <c r="J3937" s="5">
        <v>1</v>
      </c>
      <c r="K3937" t="str">
        <f>_xlfn.XLOOKUP(D3937, dim_channels!A:A, dim_channels!C:C, "Not Found")</f>
        <v>OTA</v>
      </c>
      <c r="L3937" t="str">
        <f>_xlfn.XLOOKUP(D3937, dim_channels!A:A, dim_channels!B:B, "Not Found")</f>
        <v>Agoda</v>
      </c>
    </row>
    <row r="3938" spans="1:12" x14ac:dyDescent="0.2">
      <c r="A3938" s="2" t="s">
        <v>4374</v>
      </c>
      <c r="B3938" s="2" t="s">
        <v>904</v>
      </c>
      <c r="C3938" s="2" t="s">
        <v>388</v>
      </c>
      <c r="D3938" s="2" t="s">
        <v>52</v>
      </c>
      <c r="E3938" s="2" t="s">
        <v>34</v>
      </c>
      <c r="F3938" s="2">
        <v>9113.18</v>
      </c>
      <c r="G3938" s="2">
        <v>1093.58</v>
      </c>
      <c r="H3938" s="2">
        <v>8019.6</v>
      </c>
      <c r="I3938" s="2" t="s">
        <v>41</v>
      </c>
      <c r="J3938" s="4">
        <v>1.136363409646366</v>
      </c>
      <c r="K3938" t="str">
        <f>_xlfn.XLOOKUP(D3938, dim_channels!A:A, dim_channels!C:C, "Not Found")</f>
        <v>OTA</v>
      </c>
      <c r="L3938" t="str">
        <f>_xlfn.XLOOKUP(D3938, dim_channels!A:A, dim_channels!B:B, "Not Found")</f>
        <v>Agoda</v>
      </c>
    </row>
    <row r="3939" spans="1:12" x14ac:dyDescent="0.2">
      <c r="A3939" s="3" t="s">
        <v>4375</v>
      </c>
      <c r="B3939" s="3" t="s">
        <v>543</v>
      </c>
      <c r="C3939" s="3" t="s">
        <v>205</v>
      </c>
      <c r="D3939" s="3" t="s">
        <v>64</v>
      </c>
      <c r="E3939" s="3" t="s">
        <v>28</v>
      </c>
      <c r="F3939" s="3">
        <v>9008.8799999999992</v>
      </c>
      <c r="G3939" s="3">
        <v>0</v>
      </c>
      <c r="H3939" s="3">
        <v>9008.8799999999992</v>
      </c>
      <c r="I3939" s="3" t="s">
        <v>29</v>
      </c>
      <c r="J3939" s="5">
        <v>1</v>
      </c>
      <c r="K3939" t="str">
        <f>_xlfn.XLOOKUP(D3939, dim_channels!A:A, dim_channels!C:C, "Not Found")</f>
        <v>Direct</v>
      </c>
      <c r="L3939" t="str">
        <f>_xlfn.XLOOKUP(D3939, dim_channels!A:A, dim_channels!B:B, "Not Found")</f>
        <v>Direct Website</v>
      </c>
    </row>
    <row r="3940" spans="1:12" x14ac:dyDescent="0.2">
      <c r="A3940" s="2" t="s">
        <v>4376</v>
      </c>
      <c r="B3940" s="2" t="s">
        <v>212</v>
      </c>
      <c r="C3940" s="2" t="s">
        <v>783</v>
      </c>
      <c r="D3940" s="2" t="s">
        <v>206</v>
      </c>
      <c r="E3940" s="2" t="s">
        <v>207</v>
      </c>
      <c r="F3940" s="2">
        <v>16111.61</v>
      </c>
      <c r="G3940" s="2">
        <v>0</v>
      </c>
      <c r="H3940" s="2">
        <v>16111.61</v>
      </c>
      <c r="I3940" s="2" t="s">
        <v>29</v>
      </c>
      <c r="J3940" s="4">
        <v>1</v>
      </c>
      <c r="K3940" t="str">
        <f>_xlfn.XLOOKUP(D3940, dim_channels!A:A, dim_channels!C:C, "Not Found")</f>
        <v>Direct</v>
      </c>
      <c r="L3940" t="str">
        <f>_xlfn.XLOOKUP(D3940, dim_channels!A:A, dim_channels!B:B, "Not Found")</f>
        <v>Walk-in</v>
      </c>
    </row>
    <row r="3941" spans="1:12" x14ac:dyDescent="0.2">
      <c r="A3941" s="3" t="s">
        <v>4377</v>
      </c>
      <c r="B3941" s="3" t="s">
        <v>409</v>
      </c>
      <c r="C3941" s="3" t="s">
        <v>315</v>
      </c>
      <c r="D3941" s="3" t="s">
        <v>169</v>
      </c>
      <c r="E3941" s="3" t="s">
        <v>34</v>
      </c>
      <c r="F3941" s="3">
        <v>6050.78</v>
      </c>
      <c r="G3941" s="3">
        <v>1210.1600000000001</v>
      </c>
      <c r="H3941" s="3">
        <v>4840.62</v>
      </c>
      <c r="I3941" s="3" t="s">
        <v>41</v>
      </c>
      <c r="J3941" s="5">
        <v>1.250001032925534</v>
      </c>
      <c r="K3941" t="str">
        <f>_xlfn.XLOOKUP(D3941, dim_channels!A:A, dim_channels!C:C, "Not Found")</f>
        <v>GDS</v>
      </c>
      <c r="L3941" t="str">
        <f>_xlfn.XLOOKUP(D3941, dim_channels!A:A, dim_channels!B:B, "Not Found")</f>
        <v>GDS (Amadeus)</v>
      </c>
    </row>
    <row r="3942" spans="1:12" x14ac:dyDescent="0.2">
      <c r="A3942" s="2" t="s">
        <v>4378</v>
      </c>
      <c r="B3942" s="2" t="s">
        <v>107</v>
      </c>
      <c r="C3942" s="2" t="s">
        <v>107</v>
      </c>
      <c r="D3942" s="2" t="s">
        <v>64</v>
      </c>
      <c r="E3942" s="2" t="s">
        <v>28</v>
      </c>
      <c r="F3942" s="2">
        <v>7964.87</v>
      </c>
      <c r="G3942" s="2">
        <v>0</v>
      </c>
      <c r="H3942" s="2">
        <v>7964.87</v>
      </c>
      <c r="I3942" s="2" t="s">
        <v>29</v>
      </c>
      <c r="J3942" s="4">
        <v>1</v>
      </c>
      <c r="K3942" t="str">
        <f>_xlfn.XLOOKUP(D3942, dim_channels!A:A, dim_channels!C:C, "Not Found")</f>
        <v>Direct</v>
      </c>
      <c r="L3942" t="str">
        <f>_xlfn.XLOOKUP(D3942, dim_channels!A:A, dim_channels!B:B, "Not Found")</f>
        <v>Direct Website</v>
      </c>
    </row>
    <row r="3943" spans="1:12" x14ac:dyDescent="0.2">
      <c r="A3943" s="3" t="s">
        <v>4379</v>
      </c>
      <c r="B3943" s="3" t="s">
        <v>807</v>
      </c>
      <c r="C3943" s="3" t="s">
        <v>150</v>
      </c>
      <c r="D3943" s="3" t="s">
        <v>45</v>
      </c>
      <c r="E3943" s="3" t="s">
        <v>89</v>
      </c>
      <c r="F3943" s="3">
        <v>11090.3</v>
      </c>
      <c r="G3943" s="3">
        <v>0</v>
      </c>
      <c r="H3943" s="3">
        <v>11090.3</v>
      </c>
      <c r="I3943" s="3" t="s">
        <v>29</v>
      </c>
      <c r="J3943" s="5">
        <v>1</v>
      </c>
      <c r="K3943" t="str">
        <f>_xlfn.XLOOKUP(D3943, dim_channels!A:A, dim_channels!C:C, "Not Found")</f>
        <v>Corporate</v>
      </c>
      <c r="L3943" t="str">
        <f>_xlfn.XLOOKUP(D3943, dim_channels!A:A, dim_channels!B:B, "Not Found")</f>
        <v>Corporate Direct</v>
      </c>
    </row>
    <row r="3944" spans="1:12" x14ac:dyDescent="0.2">
      <c r="A3944" s="2" t="s">
        <v>4380</v>
      </c>
      <c r="B3944" s="2" t="s">
        <v>468</v>
      </c>
      <c r="C3944" s="2" t="s">
        <v>418</v>
      </c>
      <c r="D3944" s="2" t="s">
        <v>64</v>
      </c>
      <c r="E3944" s="2" t="s">
        <v>115</v>
      </c>
      <c r="F3944" s="2">
        <v>5419.2</v>
      </c>
      <c r="G3944" s="2">
        <v>0</v>
      </c>
      <c r="H3944" s="2">
        <v>5419.2</v>
      </c>
      <c r="I3944" s="2" t="s">
        <v>29</v>
      </c>
      <c r="J3944" s="4">
        <v>1</v>
      </c>
      <c r="K3944" t="str">
        <f>_xlfn.XLOOKUP(D3944, dim_channels!A:A, dim_channels!C:C, "Not Found")</f>
        <v>Direct</v>
      </c>
      <c r="L3944" t="str">
        <f>_xlfn.XLOOKUP(D3944, dim_channels!A:A, dim_channels!B:B, "Not Found")</f>
        <v>Direct Website</v>
      </c>
    </row>
    <row r="3945" spans="1:12" x14ac:dyDescent="0.2">
      <c r="A3945" s="3" t="s">
        <v>4381</v>
      </c>
      <c r="B3945" s="3" t="s">
        <v>300</v>
      </c>
      <c r="C3945" s="3" t="s">
        <v>141</v>
      </c>
      <c r="D3945" s="3" t="s">
        <v>169</v>
      </c>
      <c r="E3945" s="3" t="s">
        <v>46</v>
      </c>
      <c r="F3945" s="3">
        <v>10788.22</v>
      </c>
      <c r="G3945" s="3">
        <v>2157.64</v>
      </c>
      <c r="H3945" s="3">
        <v>8630.58</v>
      </c>
      <c r="I3945" s="3" t="s">
        <v>29</v>
      </c>
      <c r="J3945" s="5">
        <v>1.2499994206646601</v>
      </c>
      <c r="K3945" t="str">
        <f>_xlfn.XLOOKUP(D3945, dim_channels!A:A, dim_channels!C:C, "Not Found")</f>
        <v>GDS</v>
      </c>
      <c r="L3945" t="str">
        <f>_xlfn.XLOOKUP(D3945, dim_channels!A:A, dim_channels!B:B, "Not Found")</f>
        <v>GDS (Amadeus)</v>
      </c>
    </row>
    <row r="3946" spans="1:12" x14ac:dyDescent="0.2">
      <c r="A3946" s="2" t="s">
        <v>4382</v>
      </c>
      <c r="B3946" s="2" t="s">
        <v>147</v>
      </c>
      <c r="C3946" s="2" t="s">
        <v>141</v>
      </c>
      <c r="D3946" s="2" t="s">
        <v>64</v>
      </c>
      <c r="E3946" s="2" t="s">
        <v>28</v>
      </c>
      <c r="F3946" s="2">
        <v>5757.8</v>
      </c>
      <c r="G3946" s="2">
        <v>0</v>
      </c>
      <c r="H3946" s="2">
        <v>5757.8</v>
      </c>
      <c r="I3946" s="2" t="s">
        <v>29</v>
      </c>
      <c r="J3946" s="4">
        <v>1</v>
      </c>
      <c r="K3946" t="str">
        <f>_xlfn.XLOOKUP(D3946, dim_channels!A:A, dim_channels!C:C, "Not Found")</f>
        <v>Direct</v>
      </c>
      <c r="L3946" t="str">
        <f>_xlfn.XLOOKUP(D3946, dim_channels!A:A, dim_channels!B:B, "Not Found")</f>
        <v>Direct Website</v>
      </c>
    </row>
    <row r="3947" spans="1:12" x14ac:dyDescent="0.2">
      <c r="A3947" s="3" t="s">
        <v>4383</v>
      </c>
      <c r="B3947" s="3" t="s">
        <v>274</v>
      </c>
      <c r="C3947" s="3" t="s">
        <v>189</v>
      </c>
      <c r="D3947" s="3" t="s">
        <v>52</v>
      </c>
      <c r="E3947" s="3" t="s">
        <v>34</v>
      </c>
      <c r="F3947" s="3">
        <v>12585.31</v>
      </c>
      <c r="G3947" s="3">
        <v>1510.24</v>
      </c>
      <c r="H3947" s="3">
        <v>11075.07</v>
      </c>
      <c r="I3947" s="3" t="s">
        <v>29</v>
      </c>
      <c r="J3947" s="5">
        <v>1.1363639236591729</v>
      </c>
      <c r="K3947" t="str">
        <f>_xlfn.XLOOKUP(D3947, dim_channels!A:A, dim_channels!C:C, "Not Found")</f>
        <v>OTA</v>
      </c>
      <c r="L3947" t="str">
        <f>_xlfn.XLOOKUP(D3947, dim_channels!A:A, dim_channels!B:B, "Not Found")</f>
        <v>Agoda</v>
      </c>
    </row>
    <row r="3948" spans="1:12" x14ac:dyDescent="0.2">
      <c r="A3948" s="2" t="s">
        <v>4384</v>
      </c>
      <c r="B3948" s="2" t="s">
        <v>95</v>
      </c>
      <c r="C3948" s="2" t="s">
        <v>210</v>
      </c>
      <c r="D3948" s="2" t="s">
        <v>114</v>
      </c>
      <c r="E3948" s="2" t="s">
        <v>46</v>
      </c>
      <c r="F3948" s="2">
        <v>2783.56</v>
      </c>
      <c r="G3948" s="2">
        <v>278.36</v>
      </c>
      <c r="H3948" s="2">
        <v>2505.1999999999998</v>
      </c>
      <c r="I3948" s="2" t="s">
        <v>29</v>
      </c>
      <c r="J3948" s="4">
        <v>1.111112885198787</v>
      </c>
      <c r="K3948" t="str">
        <f>_xlfn.XLOOKUP(D3948, dim_channels!A:A, dim_channels!C:C, "Not Found")</f>
        <v>Offline</v>
      </c>
      <c r="L3948" t="str">
        <f>_xlfn.XLOOKUP(D3948, dim_channels!A:A, dim_channels!B:B, "Not Found")</f>
        <v>Travel Agency</v>
      </c>
    </row>
    <row r="3949" spans="1:12" x14ac:dyDescent="0.2">
      <c r="A3949" s="3" t="s">
        <v>4385</v>
      </c>
      <c r="B3949" s="3" t="s">
        <v>117</v>
      </c>
      <c r="C3949" s="3" t="s">
        <v>286</v>
      </c>
      <c r="D3949" s="3" t="s">
        <v>33</v>
      </c>
      <c r="E3949" s="3" t="s">
        <v>60</v>
      </c>
      <c r="F3949" s="3">
        <v>16146.28</v>
      </c>
      <c r="G3949" s="3">
        <v>0</v>
      </c>
      <c r="H3949" s="3">
        <v>16146.28</v>
      </c>
      <c r="I3949" s="3" t="s">
        <v>29</v>
      </c>
      <c r="J3949" s="5">
        <v>1</v>
      </c>
      <c r="K3949" t="str">
        <f>_xlfn.XLOOKUP(D3949, dim_channels!A:A, dim_channels!C:C, "Not Found")</f>
        <v>OTA</v>
      </c>
      <c r="L3949" t="str">
        <f>_xlfn.XLOOKUP(D3949, dim_channels!A:A, dim_channels!B:B, "Not Found")</f>
        <v>Booking.com</v>
      </c>
    </row>
    <row r="3950" spans="1:12" x14ac:dyDescent="0.2">
      <c r="A3950" s="2" t="s">
        <v>4386</v>
      </c>
      <c r="B3950" s="2" t="s">
        <v>113</v>
      </c>
      <c r="C3950" s="2" t="s">
        <v>394</v>
      </c>
      <c r="D3950" s="2" t="s">
        <v>45</v>
      </c>
      <c r="E3950" s="2" t="s">
        <v>89</v>
      </c>
      <c r="F3950" s="2">
        <v>9355.31</v>
      </c>
      <c r="G3950" s="2">
        <v>0</v>
      </c>
      <c r="H3950" s="2">
        <v>9355.31</v>
      </c>
      <c r="I3950" s="2" t="s">
        <v>29</v>
      </c>
      <c r="J3950" s="4">
        <v>1</v>
      </c>
      <c r="K3950" t="str">
        <f>_xlfn.XLOOKUP(D3950, dim_channels!A:A, dim_channels!C:C, "Not Found")</f>
        <v>Corporate</v>
      </c>
      <c r="L3950" t="str">
        <f>_xlfn.XLOOKUP(D3950, dim_channels!A:A, dim_channels!B:B, "Not Found")</f>
        <v>Corporate Direct</v>
      </c>
    </row>
    <row r="3951" spans="1:12" x14ac:dyDescent="0.2">
      <c r="A3951" s="3" t="s">
        <v>4387</v>
      </c>
      <c r="B3951" s="3" t="s">
        <v>184</v>
      </c>
      <c r="C3951" s="3" t="s">
        <v>139</v>
      </c>
      <c r="D3951" s="3" t="s">
        <v>45</v>
      </c>
      <c r="E3951" s="3" t="s">
        <v>46</v>
      </c>
      <c r="F3951" s="3">
        <v>18896.419999999998</v>
      </c>
      <c r="G3951" s="3">
        <v>944.82</v>
      </c>
      <c r="H3951" s="3">
        <v>17951.599999999999</v>
      </c>
      <c r="I3951" s="3" t="s">
        <v>29</v>
      </c>
      <c r="J3951" s="5">
        <v>1.052631520310167</v>
      </c>
      <c r="K3951" t="str">
        <f>_xlfn.XLOOKUP(D3951, dim_channels!A:A, dim_channels!C:C, "Not Found")</f>
        <v>Corporate</v>
      </c>
      <c r="L3951" t="str">
        <f>_xlfn.XLOOKUP(D3951, dim_channels!A:A, dim_channels!B:B, "Not Found")</f>
        <v>Corporate Direct</v>
      </c>
    </row>
    <row r="3952" spans="1:12" x14ac:dyDescent="0.2">
      <c r="A3952" s="2" t="s">
        <v>4388</v>
      </c>
      <c r="B3952" s="2" t="s">
        <v>722</v>
      </c>
      <c r="C3952" s="2" t="s">
        <v>79</v>
      </c>
      <c r="D3952" s="2" t="s">
        <v>64</v>
      </c>
      <c r="E3952" s="2" t="s">
        <v>28</v>
      </c>
      <c r="F3952" s="2">
        <v>22398.36</v>
      </c>
      <c r="G3952" s="2">
        <v>0</v>
      </c>
      <c r="H3952" s="2">
        <v>22398.36</v>
      </c>
      <c r="I3952" s="2" t="s">
        <v>29</v>
      </c>
      <c r="J3952" s="4">
        <v>1</v>
      </c>
      <c r="K3952" t="str">
        <f>_xlfn.XLOOKUP(D3952, dim_channels!A:A, dim_channels!C:C, "Not Found")</f>
        <v>Direct</v>
      </c>
      <c r="L3952" t="str">
        <f>_xlfn.XLOOKUP(D3952, dim_channels!A:A, dim_channels!B:B, "Not Found")</f>
        <v>Direct Website</v>
      </c>
    </row>
    <row r="3953" spans="1:12" x14ac:dyDescent="0.2">
      <c r="A3953" s="3" t="s">
        <v>4389</v>
      </c>
      <c r="B3953" s="3" t="s">
        <v>87</v>
      </c>
      <c r="C3953" s="3" t="s">
        <v>2142</v>
      </c>
      <c r="D3953" s="3" t="s">
        <v>52</v>
      </c>
      <c r="E3953" s="3" t="s">
        <v>34</v>
      </c>
      <c r="F3953" s="3">
        <v>12042.06</v>
      </c>
      <c r="G3953" s="3">
        <v>1445.05</v>
      </c>
      <c r="H3953" s="3">
        <v>10597.01</v>
      </c>
      <c r="I3953" s="3" t="s">
        <v>29</v>
      </c>
      <c r="J3953" s="5">
        <v>1.1363639366198579</v>
      </c>
      <c r="K3953" t="str">
        <f>_xlfn.XLOOKUP(D3953, dim_channels!A:A, dim_channels!C:C, "Not Found")</f>
        <v>OTA</v>
      </c>
      <c r="L3953" t="str">
        <f>_xlfn.XLOOKUP(D3953, dim_channels!A:A, dim_channels!B:B, "Not Found")</f>
        <v>Agoda</v>
      </c>
    </row>
    <row r="3954" spans="1:12" x14ac:dyDescent="0.2">
      <c r="A3954" s="2" t="s">
        <v>4390</v>
      </c>
      <c r="B3954" s="2" t="s">
        <v>282</v>
      </c>
      <c r="C3954" s="2" t="s">
        <v>109</v>
      </c>
      <c r="D3954" s="2" t="s">
        <v>33</v>
      </c>
      <c r="E3954" s="2" t="s">
        <v>34</v>
      </c>
      <c r="F3954" s="2">
        <v>7277.89</v>
      </c>
      <c r="G3954" s="2">
        <v>1091.68</v>
      </c>
      <c r="H3954" s="2">
        <v>6186.21</v>
      </c>
      <c r="I3954" s="2" t="s">
        <v>29</v>
      </c>
      <c r="J3954" s="4">
        <v>1.17646992261821</v>
      </c>
      <c r="K3954" t="str">
        <f>_xlfn.XLOOKUP(D3954, dim_channels!A:A, dim_channels!C:C, "Not Found")</f>
        <v>OTA</v>
      </c>
      <c r="L3954" t="str">
        <f>_xlfn.XLOOKUP(D3954, dim_channels!A:A, dim_channels!B:B, "Not Found")</f>
        <v>Booking.com</v>
      </c>
    </row>
    <row r="3955" spans="1:12" x14ac:dyDescent="0.2">
      <c r="A3955" s="3" t="s">
        <v>4391</v>
      </c>
      <c r="B3955" s="3" t="s">
        <v>310</v>
      </c>
      <c r="C3955" s="3" t="s">
        <v>189</v>
      </c>
      <c r="D3955" s="3" t="s">
        <v>52</v>
      </c>
      <c r="E3955" s="3" t="s">
        <v>34</v>
      </c>
      <c r="F3955" s="3">
        <v>13627.93</v>
      </c>
      <c r="G3955" s="3">
        <v>1635.35</v>
      </c>
      <c r="H3955" s="3">
        <v>11992.58</v>
      </c>
      <c r="I3955" s="3" t="s">
        <v>56</v>
      </c>
      <c r="J3955" s="5">
        <v>1.1363634847547399</v>
      </c>
      <c r="K3955" t="str">
        <f>_xlfn.XLOOKUP(D3955, dim_channels!A:A, dim_channels!C:C, "Not Found")</f>
        <v>OTA</v>
      </c>
      <c r="L3955" t="str">
        <f>_xlfn.XLOOKUP(D3955, dim_channels!A:A, dim_channels!B:B, "Not Found")</f>
        <v>Agoda</v>
      </c>
    </row>
    <row r="3956" spans="1:12" x14ac:dyDescent="0.2">
      <c r="A3956" s="2" t="s">
        <v>4392</v>
      </c>
      <c r="B3956" s="2" t="s">
        <v>198</v>
      </c>
      <c r="C3956" s="2" t="s">
        <v>251</v>
      </c>
      <c r="D3956" s="2" t="s">
        <v>52</v>
      </c>
      <c r="E3956" s="2" t="s">
        <v>34</v>
      </c>
      <c r="F3956" s="2">
        <v>5759.42</v>
      </c>
      <c r="G3956" s="2">
        <v>691.13</v>
      </c>
      <c r="H3956" s="2">
        <v>5068.29</v>
      </c>
      <c r="I3956" s="2" t="s">
        <v>29</v>
      </c>
      <c r="J3956" s="4">
        <v>1.1363635466794519</v>
      </c>
      <c r="K3956" t="str">
        <f>_xlfn.XLOOKUP(D3956, dim_channels!A:A, dim_channels!C:C, "Not Found")</f>
        <v>OTA</v>
      </c>
      <c r="L3956" t="str">
        <f>_xlfn.XLOOKUP(D3956, dim_channels!A:A, dim_channels!B:B, "Not Found")</f>
        <v>Agoda</v>
      </c>
    </row>
    <row r="3957" spans="1:12" x14ac:dyDescent="0.2">
      <c r="A3957" s="3" t="s">
        <v>4393</v>
      </c>
      <c r="B3957" s="3" t="s">
        <v>159</v>
      </c>
      <c r="C3957" s="3" t="s">
        <v>159</v>
      </c>
      <c r="D3957" s="3" t="s">
        <v>64</v>
      </c>
      <c r="E3957" s="3" t="s">
        <v>28</v>
      </c>
      <c r="F3957" s="3">
        <v>8590.7099999999991</v>
      </c>
      <c r="G3957" s="3">
        <v>0</v>
      </c>
      <c r="H3957" s="3">
        <v>8590.7099999999991</v>
      </c>
      <c r="I3957" s="3" t="s">
        <v>41</v>
      </c>
      <c r="J3957" s="5">
        <v>1</v>
      </c>
      <c r="K3957" t="str">
        <f>_xlfn.XLOOKUP(D3957, dim_channels!A:A, dim_channels!C:C, "Not Found")</f>
        <v>Direct</v>
      </c>
      <c r="L3957" t="str">
        <f>_xlfn.XLOOKUP(D3957, dim_channels!A:A, dim_channels!B:B, "Not Found")</f>
        <v>Direct Website</v>
      </c>
    </row>
    <row r="3958" spans="1:12" x14ac:dyDescent="0.2">
      <c r="A3958" s="2" t="s">
        <v>4394</v>
      </c>
      <c r="B3958" s="2" t="s">
        <v>495</v>
      </c>
      <c r="C3958" s="2" t="s">
        <v>432</v>
      </c>
      <c r="D3958" s="2" t="s">
        <v>52</v>
      </c>
      <c r="E3958" s="2" t="s">
        <v>34</v>
      </c>
      <c r="F3958" s="2">
        <v>7827.37</v>
      </c>
      <c r="G3958" s="2">
        <v>939.28</v>
      </c>
      <c r="H3958" s="2">
        <v>6888.09</v>
      </c>
      <c r="I3958" s="2" t="s">
        <v>29</v>
      </c>
      <c r="J3958" s="4">
        <v>1.1363629104730051</v>
      </c>
      <c r="K3958" t="str">
        <f>_xlfn.XLOOKUP(D3958, dim_channels!A:A, dim_channels!C:C, "Not Found")</f>
        <v>OTA</v>
      </c>
      <c r="L3958" t="str">
        <f>_xlfn.XLOOKUP(D3958, dim_channels!A:A, dim_channels!B:B, "Not Found")</f>
        <v>Agoda</v>
      </c>
    </row>
    <row r="3959" spans="1:12" x14ac:dyDescent="0.2">
      <c r="A3959" s="3" t="s">
        <v>4395</v>
      </c>
      <c r="B3959" s="3" t="s">
        <v>312</v>
      </c>
      <c r="C3959" s="3" t="s">
        <v>164</v>
      </c>
      <c r="D3959" s="3" t="s">
        <v>64</v>
      </c>
      <c r="E3959" s="3" t="s">
        <v>115</v>
      </c>
      <c r="F3959" s="3">
        <v>10095.780000000001</v>
      </c>
      <c r="G3959" s="3">
        <v>0</v>
      </c>
      <c r="H3959" s="3">
        <v>10095.780000000001</v>
      </c>
      <c r="I3959" s="3" t="s">
        <v>56</v>
      </c>
      <c r="J3959" s="5">
        <v>1</v>
      </c>
      <c r="K3959" t="str">
        <f>_xlfn.XLOOKUP(D3959, dim_channels!A:A, dim_channels!C:C, "Not Found")</f>
        <v>Direct</v>
      </c>
      <c r="L3959" t="str">
        <f>_xlfn.XLOOKUP(D3959, dim_channels!A:A, dim_channels!B:B, "Not Found")</f>
        <v>Direct Website</v>
      </c>
    </row>
    <row r="3960" spans="1:12" x14ac:dyDescent="0.2">
      <c r="A3960" s="2" t="s">
        <v>4396</v>
      </c>
      <c r="B3960" s="2" t="s">
        <v>482</v>
      </c>
      <c r="C3960" s="2" t="s">
        <v>590</v>
      </c>
      <c r="D3960" s="2" t="s">
        <v>64</v>
      </c>
      <c r="E3960" s="2" t="s">
        <v>115</v>
      </c>
      <c r="F3960" s="2">
        <v>2995.39</v>
      </c>
      <c r="G3960" s="2">
        <v>0</v>
      </c>
      <c r="H3960" s="2">
        <v>2995.39</v>
      </c>
      <c r="I3960" s="2" t="s">
        <v>29</v>
      </c>
      <c r="J3960" s="4">
        <v>1</v>
      </c>
      <c r="K3960" t="str">
        <f>_xlfn.XLOOKUP(D3960, dim_channels!A:A, dim_channels!C:C, "Not Found")</f>
        <v>Direct</v>
      </c>
      <c r="L3960" t="str">
        <f>_xlfn.XLOOKUP(D3960, dim_channels!A:A, dim_channels!B:B, "Not Found")</f>
        <v>Direct Website</v>
      </c>
    </row>
    <row r="3961" spans="1:12" x14ac:dyDescent="0.2">
      <c r="A3961" s="3" t="s">
        <v>4397</v>
      </c>
      <c r="B3961" s="3" t="s">
        <v>121</v>
      </c>
      <c r="C3961" s="3" t="s">
        <v>724</v>
      </c>
      <c r="D3961" s="3" t="s">
        <v>27</v>
      </c>
      <c r="E3961" s="3" t="s">
        <v>28</v>
      </c>
      <c r="F3961" s="3">
        <v>8115.19</v>
      </c>
      <c r="G3961" s="3">
        <v>1460.73</v>
      </c>
      <c r="H3961" s="3">
        <v>6654.46</v>
      </c>
      <c r="I3961" s="3" t="s">
        <v>29</v>
      </c>
      <c r="J3961" s="5">
        <v>1.219511425419944</v>
      </c>
      <c r="K3961" t="str">
        <f>_xlfn.XLOOKUP(D3961, dim_channels!A:A, dim_channels!C:C, "Not Found")</f>
        <v>OTA</v>
      </c>
      <c r="L3961" t="str">
        <f>_xlfn.XLOOKUP(D3961, dim_channels!A:A, dim_channels!B:B, "Not Found")</f>
        <v>Expedia</v>
      </c>
    </row>
    <row r="3962" spans="1:12" x14ac:dyDescent="0.2">
      <c r="A3962" s="2" t="s">
        <v>4398</v>
      </c>
      <c r="B3962" s="2" t="s">
        <v>70</v>
      </c>
      <c r="C3962" s="2" t="s">
        <v>644</v>
      </c>
      <c r="D3962" s="2" t="s">
        <v>33</v>
      </c>
      <c r="E3962" s="2" t="s">
        <v>28</v>
      </c>
      <c r="F3962" s="2">
        <v>9998.7099999999991</v>
      </c>
      <c r="G3962" s="2">
        <v>1499.81</v>
      </c>
      <c r="H3962" s="2">
        <v>8498.9</v>
      </c>
      <c r="I3962" s="2" t="s">
        <v>29</v>
      </c>
      <c r="J3962" s="4">
        <v>1.1764710727270591</v>
      </c>
      <c r="K3962" t="str">
        <f>_xlfn.XLOOKUP(D3962, dim_channels!A:A, dim_channels!C:C, "Not Found")</f>
        <v>OTA</v>
      </c>
      <c r="L3962" t="str">
        <f>_xlfn.XLOOKUP(D3962, dim_channels!A:A, dim_channels!B:B, "Not Found")</f>
        <v>Booking.com</v>
      </c>
    </row>
    <row r="3963" spans="1:12" x14ac:dyDescent="0.2">
      <c r="A3963" s="3" t="s">
        <v>4399</v>
      </c>
      <c r="B3963" s="3" t="s">
        <v>454</v>
      </c>
      <c r="C3963" s="3" t="s">
        <v>168</v>
      </c>
      <c r="D3963" s="3" t="s">
        <v>52</v>
      </c>
      <c r="E3963" s="3" t="s">
        <v>60</v>
      </c>
      <c r="F3963" s="3">
        <v>3044.98</v>
      </c>
      <c r="G3963" s="3">
        <v>0</v>
      </c>
      <c r="H3963" s="3">
        <v>3044.98</v>
      </c>
      <c r="I3963" s="3" t="s">
        <v>41</v>
      </c>
      <c r="J3963" s="5">
        <v>1</v>
      </c>
      <c r="K3963" t="str">
        <f>_xlfn.XLOOKUP(D3963, dim_channels!A:A, dim_channels!C:C, "Not Found")</f>
        <v>OTA</v>
      </c>
      <c r="L3963" t="str">
        <f>_xlfn.XLOOKUP(D3963, dim_channels!A:A, dim_channels!B:B, "Not Found")</f>
        <v>Agoda</v>
      </c>
    </row>
    <row r="3964" spans="1:12" x14ac:dyDescent="0.2">
      <c r="A3964" s="2" t="s">
        <v>4400</v>
      </c>
      <c r="B3964" s="2" t="s">
        <v>509</v>
      </c>
      <c r="C3964" s="2" t="s">
        <v>82</v>
      </c>
      <c r="D3964" s="2" t="s">
        <v>114</v>
      </c>
      <c r="E3964" s="2" t="s">
        <v>115</v>
      </c>
      <c r="F3964" s="2">
        <v>3304.2</v>
      </c>
      <c r="G3964" s="2">
        <v>330.42</v>
      </c>
      <c r="H3964" s="2">
        <v>2973.78</v>
      </c>
      <c r="I3964" s="2" t="s">
        <v>29</v>
      </c>
      <c r="J3964" s="4">
        <v>1.1111111111111109</v>
      </c>
      <c r="K3964" t="str">
        <f>_xlfn.XLOOKUP(D3964, dim_channels!A:A, dim_channels!C:C, "Not Found")</f>
        <v>Offline</v>
      </c>
      <c r="L3964" t="str">
        <f>_xlfn.XLOOKUP(D3964, dim_channels!A:A, dim_channels!B:B, "Not Found")</f>
        <v>Travel Agency</v>
      </c>
    </row>
    <row r="3965" spans="1:12" x14ac:dyDescent="0.2">
      <c r="A3965" s="3" t="s">
        <v>4401</v>
      </c>
      <c r="B3965" s="3" t="s">
        <v>467</v>
      </c>
      <c r="C3965" s="3" t="s">
        <v>468</v>
      </c>
      <c r="D3965" s="3" t="s">
        <v>64</v>
      </c>
      <c r="E3965" s="3" t="s">
        <v>115</v>
      </c>
      <c r="F3965" s="3">
        <v>6258.01</v>
      </c>
      <c r="G3965" s="3">
        <v>0</v>
      </c>
      <c r="H3965" s="3">
        <v>6258.01</v>
      </c>
      <c r="I3965" s="3" t="s">
        <v>29</v>
      </c>
      <c r="J3965" s="5">
        <v>1</v>
      </c>
      <c r="K3965" t="str">
        <f>_xlfn.XLOOKUP(D3965, dim_channels!A:A, dim_channels!C:C, "Not Found")</f>
        <v>Direct</v>
      </c>
      <c r="L3965" t="str">
        <f>_xlfn.XLOOKUP(D3965, dim_channels!A:A, dim_channels!B:B, "Not Found")</f>
        <v>Direct Website</v>
      </c>
    </row>
    <row r="3966" spans="1:12" x14ac:dyDescent="0.2">
      <c r="A3966" s="2" t="s">
        <v>4402</v>
      </c>
      <c r="B3966" s="2" t="s">
        <v>463</v>
      </c>
      <c r="C3966" s="2" t="s">
        <v>334</v>
      </c>
      <c r="D3966" s="2" t="s">
        <v>52</v>
      </c>
      <c r="E3966" s="2" t="s">
        <v>60</v>
      </c>
      <c r="F3966" s="2">
        <v>7352.07</v>
      </c>
      <c r="G3966" s="2">
        <v>0</v>
      </c>
      <c r="H3966" s="2">
        <v>7352.07</v>
      </c>
      <c r="I3966" s="2" t="s">
        <v>29</v>
      </c>
      <c r="J3966" s="4">
        <v>1</v>
      </c>
      <c r="K3966" t="str">
        <f>_xlfn.XLOOKUP(D3966, dim_channels!A:A, dim_channels!C:C, "Not Found")</f>
        <v>OTA</v>
      </c>
      <c r="L3966" t="str">
        <f>_xlfn.XLOOKUP(D3966, dim_channels!A:A, dim_channels!B:B, "Not Found")</f>
        <v>Agoda</v>
      </c>
    </row>
    <row r="3967" spans="1:12" x14ac:dyDescent="0.2">
      <c r="A3967" s="3" t="s">
        <v>4403</v>
      </c>
      <c r="B3967" s="3" t="s">
        <v>44</v>
      </c>
      <c r="C3967" s="3" t="s">
        <v>145</v>
      </c>
      <c r="D3967" s="3" t="s">
        <v>33</v>
      </c>
      <c r="E3967" s="3" t="s">
        <v>60</v>
      </c>
      <c r="F3967" s="3">
        <v>4013.9</v>
      </c>
      <c r="G3967" s="3">
        <v>0</v>
      </c>
      <c r="H3967" s="3">
        <v>4013.9</v>
      </c>
      <c r="I3967" s="3" t="s">
        <v>29</v>
      </c>
      <c r="J3967" s="5">
        <v>1</v>
      </c>
      <c r="K3967" t="str">
        <f>_xlfn.XLOOKUP(D3967, dim_channels!A:A, dim_channels!C:C, "Not Found")</f>
        <v>OTA</v>
      </c>
      <c r="L3967" t="str">
        <f>_xlfn.XLOOKUP(D3967, dim_channels!A:A, dim_channels!B:B, "Not Found")</f>
        <v>Booking.com</v>
      </c>
    </row>
    <row r="3968" spans="1:12" x14ac:dyDescent="0.2">
      <c r="A3968" s="2" t="s">
        <v>4404</v>
      </c>
      <c r="B3968" s="2" t="s">
        <v>426</v>
      </c>
      <c r="C3968" s="2" t="s">
        <v>73</v>
      </c>
      <c r="D3968" s="2" t="s">
        <v>52</v>
      </c>
      <c r="E3968" s="2" t="s">
        <v>34</v>
      </c>
      <c r="F3968" s="2">
        <v>8846.32</v>
      </c>
      <c r="G3968" s="2">
        <v>1061.56</v>
      </c>
      <c r="H3968" s="2">
        <v>7784.76</v>
      </c>
      <c r="I3968" s="2" t="s">
        <v>29</v>
      </c>
      <c r="J3968" s="4">
        <v>1.136363869920203</v>
      </c>
      <c r="K3968" t="str">
        <f>_xlfn.XLOOKUP(D3968, dim_channels!A:A, dim_channels!C:C, "Not Found")</f>
        <v>OTA</v>
      </c>
      <c r="L3968" t="str">
        <f>_xlfn.XLOOKUP(D3968, dim_channels!A:A, dim_channels!B:B, "Not Found")</f>
        <v>Agoda</v>
      </c>
    </row>
    <row r="3969" spans="1:12" x14ac:dyDescent="0.2">
      <c r="A3969" s="3" t="s">
        <v>4405</v>
      </c>
      <c r="B3969" s="3" t="s">
        <v>420</v>
      </c>
      <c r="C3969" s="3" t="s">
        <v>642</v>
      </c>
      <c r="D3969" s="3" t="s">
        <v>52</v>
      </c>
      <c r="E3969" s="3" t="s">
        <v>60</v>
      </c>
      <c r="F3969" s="3">
        <v>13985.01</v>
      </c>
      <c r="G3969" s="3">
        <v>0</v>
      </c>
      <c r="H3969" s="3">
        <v>13985.01</v>
      </c>
      <c r="I3969" s="3" t="s">
        <v>41</v>
      </c>
      <c r="J3969" s="5">
        <v>1</v>
      </c>
      <c r="K3969" t="str">
        <f>_xlfn.XLOOKUP(D3969, dim_channels!A:A, dim_channels!C:C, "Not Found")</f>
        <v>OTA</v>
      </c>
      <c r="L3969" t="str">
        <f>_xlfn.XLOOKUP(D3969, dim_channels!A:A, dim_channels!B:B, "Not Found")</f>
        <v>Agoda</v>
      </c>
    </row>
    <row r="3970" spans="1:12" x14ac:dyDescent="0.2">
      <c r="A3970" s="2" t="s">
        <v>4406</v>
      </c>
      <c r="B3970" s="2" t="s">
        <v>489</v>
      </c>
      <c r="C3970" s="2" t="s">
        <v>242</v>
      </c>
      <c r="D3970" s="2" t="s">
        <v>45</v>
      </c>
      <c r="E3970" s="2" t="s">
        <v>89</v>
      </c>
      <c r="F3970" s="2">
        <v>5742.17</v>
      </c>
      <c r="G3970" s="2">
        <v>0</v>
      </c>
      <c r="H3970" s="2">
        <v>5742.17</v>
      </c>
      <c r="I3970" s="2" t="s">
        <v>29</v>
      </c>
      <c r="J3970" s="4">
        <v>1</v>
      </c>
      <c r="K3970" t="str">
        <f>_xlfn.XLOOKUP(D3970, dim_channels!A:A, dim_channels!C:C, "Not Found")</f>
        <v>Corporate</v>
      </c>
      <c r="L3970" t="str">
        <f>_xlfn.XLOOKUP(D3970, dim_channels!A:A, dim_channels!B:B, "Not Found")</f>
        <v>Corporate Direct</v>
      </c>
    </row>
    <row r="3971" spans="1:12" x14ac:dyDescent="0.2">
      <c r="A3971" s="3" t="s">
        <v>4407</v>
      </c>
      <c r="B3971" s="3" t="s">
        <v>224</v>
      </c>
      <c r="C3971" s="3" t="s">
        <v>123</v>
      </c>
      <c r="D3971" s="3" t="s">
        <v>33</v>
      </c>
      <c r="E3971" s="3" t="s">
        <v>34</v>
      </c>
      <c r="F3971" s="3">
        <v>5083.6099999999997</v>
      </c>
      <c r="G3971" s="3">
        <v>762.54</v>
      </c>
      <c r="H3971" s="3">
        <v>4321.07</v>
      </c>
      <c r="I3971" s="3" t="s">
        <v>29</v>
      </c>
      <c r="J3971" s="5">
        <v>1.1764701798397159</v>
      </c>
      <c r="K3971" t="str">
        <f>_xlfn.XLOOKUP(D3971, dim_channels!A:A, dim_channels!C:C, "Not Found")</f>
        <v>OTA</v>
      </c>
      <c r="L3971" t="str">
        <f>_xlfn.XLOOKUP(D3971, dim_channels!A:A, dim_channels!B:B, "Not Found")</f>
        <v>Booking.com</v>
      </c>
    </row>
    <row r="3972" spans="1:12" x14ac:dyDescent="0.2">
      <c r="A3972" s="2" t="s">
        <v>4408</v>
      </c>
      <c r="B3972" s="2" t="s">
        <v>98</v>
      </c>
      <c r="C3972" s="2" t="s">
        <v>983</v>
      </c>
      <c r="D3972" s="2" t="s">
        <v>33</v>
      </c>
      <c r="E3972" s="2" t="s">
        <v>60</v>
      </c>
      <c r="F3972" s="2">
        <v>20455.599999999999</v>
      </c>
      <c r="G3972" s="2">
        <v>0</v>
      </c>
      <c r="H3972" s="2">
        <v>20455.599999999999</v>
      </c>
      <c r="I3972" s="2" t="s">
        <v>56</v>
      </c>
      <c r="J3972" s="4">
        <v>1</v>
      </c>
      <c r="K3972" t="str">
        <f>_xlfn.XLOOKUP(D3972, dim_channels!A:A, dim_channels!C:C, "Not Found")</f>
        <v>OTA</v>
      </c>
      <c r="L3972" t="str">
        <f>_xlfn.XLOOKUP(D3972, dim_channels!A:A, dim_channels!B:B, "Not Found")</f>
        <v>Booking.com</v>
      </c>
    </row>
    <row r="3973" spans="1:12" x14ac:dyDescent="0.2">
      <c r="A3973" s="3" t="s">
        <v>4409</v>
      </c>
      <c r="B3973" s="3" t="s">
        <v>310</v>
      </c>
      <c r="C3973" s="3" t="s">
        <v>353</v>
      </c>
      <c r="D3973" s="3" t="s">
        <v>169</v>
      </c>
      <c r="E3973" s="3" t="s">
        <v>34</v>
      </c>
      <c r="F3973" s="3">
        <v>3002.45</v>
      </c>
      <c r="G3973" s="3">
        <v>600.49</v>
      </c>
      <c r="H3973" s="3">
        <v>2401.96</v>
      </c>
      <c r="I3973" s="3" t="s">
        <v>29</v>
      </c>
      <c r="J3973" s="5">
        <v>1.25</v>
      </c>
      <c r="K3973" t="str">
        <f>_xlfn.XLOOKUP(D3973, dim_channels!A:A, dim_channels!C:C, "Not Found")</f>
        <v>GDS</v>
      </c>
      <c r="L3973" t="str">
        <f>_xlfn.XLOOKUP(D3973, dim_channels!A:A, dim_channels!B:B, "Not Found")</f>
        <v>GDS (Amadeus)</v>
      </c>
    </row>
    <row r="3974" spans="1:12" x14ac:dyDescent="0.2">
      <c r="A3974" s="2" t="s">
        <v>4410</v>
      </c>
      <c r="B3974" s="2" t="s">
        <v>179</v>
      </c>
      <c r="C3974" s="2" t="s">
        <v>562</v>
      </c>
      <c r="D3974" s="2" t="s">
        <v>52</v>
      </c>
      <c r="E3974" s="2" t="s">
        <v>34</v>
      </c>
      <c r="F3974" s="2">
        <v>2612.58</v>
      </c>
      <c r="G3974" s="2">
        <v>313.51</v>
      </c>
      <c r="H3974" s="2">
        <v>2299.0700000000002</v>
      </c>
      <c r="I3974" s="2" t="s">
        <v>29</v>
      </c>
      <c r="J3974" s="4">
        <v>1.1363638340720379</v>
      </c>
      <c r="K3974" t="str">
        <f>_xlfn.XLOOKUP(D3974, dim_channels!A:A, dim_channels!C:C, "Not Found")</f>
        <v>OTA</v>
      </c>
      <c r="L3974" t="str">
        <f>_xlfn.XLOOKUP(D3974, dim_channels!A:A, dim_channels!B:B, "Not Found")</f>
        <v>Agoda</v>
      </c>
    </row>
    <row r="3975" spans="1:12" x14ac:dyDescent="0.2">
      <c r="A3975" s="3" t="s">
        <v>4411</v>
      </c>
      <c r="B3975" s="3" t="s">
        <v>449</v>
      </c>
      <c r="C3975" s="3" t="s">
        <v>532</v>
      </c>
      <c r="D3975" s="3" t="s">
        <v>33</v>
      </c>
      <c r="E3975" s="3" t="s">
        <v>60</v>
      </c>
      <c r="F3975" s="3">
        <v>3100.7</v>
      </c>
      <c r="G3975" s="3">
        <v>0</v>
      </c>
      <c r="H3975" s="3">
        <v>3100.7</v>
      </c>
      <c r="I3975" s="3" t="s">
        <v>29</v>
      </c>
      <c r="J3975" s="5">
        <v>1</v>
      </c>
      <c r="K3975" t="str">
        <f>_xlfn.XLOOKUP(D3975, dim_channels!A:A, dim_channels!C:C, "Not Found")</f>
        <v>OTA</v>
      </c>
      <c r="L3975" t="str">
        <f>_xlfn.XLOOKUP(D3975, dim_channels!A:A, dim_channels!B:B, "Not Found")</f>
        <v>Booking.com</v>
      </c>
    </row>
    <row r="3976" spans="1:12" x14ac:dyDescent="0.2">
      <c r="A3976" s="2" t="s">
        <v>4412</v>
      </c>
      <c r="B3976" s="2" t="s">
        <v>103</v>
      </c>
      <c r="C3976" s="2" t="s">
        <v>778</v>
      </c>
      <c r="D3976" s="2" t="s">
        <v>52</v>
      </c>
      <c r="E3976" s="2" t="s">
        <v>34</v>
      </c>
      <c r="F3976" s="2">
        <v>14191.32</v>
      </c>
      <c r="G3976" s="2">
        <v>1702.96</v>
      </c>
      <c r="H3976" s="2">
        <v>12488.36</v>
      </c>
      <c r="I3976" s="2" t="s">
        <v>56</v>
      </c>
      <c r="J3976" s="4">
        <v>1.1363637819537551</v>
      </c>
      <c r="K3976" t="str">
        <f>_xlfn.XLOOKUP(D3976, dim_channels!A:A, dim_channels!C:C, "Not Found")</f>
        <v>OTA</v>
      </c>
      <c r="L3976" t="str">
        <f>_xlfn.XLOOKUP(D3976, dim_channels!A:A, dim_channels!B:B, "Not Found")</f>
        <v>Agoda</v>
      </c>
    </row>
    <row r="3977" spans="1:12" x14ac:dyDescent="0.2">
      <c r="A3977" s="3" t="s">
        <v>4413</v>
      </c>
      <c r="B3977" s="3" t="s">
        <v>133</v>
      </c>
      <c r="C3977" s="3" t="s">
        <v>285</v>
      </c>
      <c r="D3977" s="3" t="s">
        <v>27</v>
      </c>
      <c r="E3977" s="3" t="s">
        <v>34</v>
      </c>
      <c r="F3977" s="3">
        <v>3144.27</v>
      </c>
      <c r="G3977" s="3">
        <v>565.97</v>
      </c>
      <c r="H3977" s="3">
        <v>2578.3000000000002</v>
      </c>
      <c r="I3977" s="3" t="s">
        <v>41</v>
      </c>
      <c r="J3977" s="5">
        <v>1.219512857309079</v>
      </c>
      <c r="K3977" t="str">
        <f>_xlfn.XLOOKUP(D3977, dim_channels!A:A, dim_channels!C:C, "Not Found")</f>
        <v>OTA</v>
      </c>
      <c r="L3977" t="str">
        <f>_xlfn.XLOOKUP(D3977, dim_channels!A:A, dim_channels!B:B, "Not Found")</f>
        <v>Expedia</v>
      </c>
    </row>
    <row r="3978" spans="1:12" x14ac:dyDescent="0.2">
      <c r="A3978" s="2" t="s">
        <v>4414</v>
      </c>
      <c r="B3978" s="2" t="s">
        <v>292</v>
      </c>
      <c r="C3978" s="2" t="s">
        <v>176</v>
      </c>
      <c r="D3978" s="2" t="s">
        <v>169</v>
      </c>
      <c r="E3978" s="2" t="s">
        <v>46</v>
      </c>
      <c r="F3978" s="2">
        <v>4110.5600000000004</v>
      </c>
      <c r="G3978" s="2">
        <v>822.11</v>
      </c>
      <c r="H3978" s="2">
        <v>3288.45</v>
      </c>
      <c r="I3978" s="2" t="s">
        <v>29</v>
      </c>
      <c r="J3978" s="4">
        <v>1.249999239763415</v>
      </c>
      <c r="K3978" t="str">
        <f>_xlfn.XLOOKUP(D3978, dim_channels!A:A, dim_channels!C:C, "Not Found")</f>
        <v>GDS</v>
      </c>
      <c r="L3978" t="str">
        <f>_xlfn.XLOOKUP(D3978, dim_channels!A:A, dim_channels!B:B, "Not Found")</f>
        <v>GDS (Amadeus)</v>
      </c>
    </row>
    <row r="3979" spans="1:12" x14ac:dyDescent="0.2">
      <c r="A3979" s="3" t="s">
        <v>4415</v>
      </c>
      <c r="B3979" s="3" t="s">
        <v>384</v>
      </c>
      <c r="C3979" s="3" t="s">
        <v>318</v>
      </c>
      <c r="D3979" s="3" t="s">
        <v>33</v>
      </c>
      <c r="E3979" s="3" t="s">
        <v>34</v>
      </c>
      <c r="F3979" s="3">
        <v>8909.2999999999993</v>
      </c>
      <c r="G3979" s="3">
        <v>1336.39</v>
      </c>
      <c r="H3979" s="3">
        <v>7572.91</v>
      </c>
      <c r="I3979" s="3" t="s">
        <v>56</v>
      </c>
      <c r="J3979" s="5">
        <v>1.1764698114727361</v>
      </c>
      <c r="K3979" t="str">
        <f>_xlfn.XLOOKUP(D3979, dim_channels!A:A, dim_channels!C:C, "Not Found")</f>
        <v>OTA</v>
      </c>
      <c r="L3979" t="str">
        <f>_xlfn.XLOOKUP(D3979, dim_channels!A:A, dim_channels!B:B, "Not Found")</f>
        <v>Booking.com</v>
      </c>
    </row>
    <row r="3980" spans="1:12" x14ac:dyDescent="0.2">
      <c r="A3980" s="2" t="s">
        <v>4416</v>
      </c>
      <c r="B3980" s="2" t="s">
        <v>97</v>
      </c>
      <c r="C3980" s="2" t="s">
        <v>269</v>
      </c>
      <c r="D3980" s="2" t="s">
        <v>169</v>
      </c>
      <c r="E3980" s="2" t="s">
        <v>34</v>
      </c>
      <c r="F3980" s="2">
        <v>28004.77</v>
      </c>
      <c r="G3980" s="2">
        <v>5600.95</v>
      </c>
      <c r="H3980" s="2">
        <v>22403.82</v>
      </c>
      <c r="I3980" s="2" t="s">
        <v>56</v>
      </c>
      <c r="J3980" s="4">
        <v>1.2499997768237741</v>
      </c>
      <c r="K3980" t="str">
        <f>_xlfn.XLOOKUP(D3980, dim_channels!A:A, dim_channels!C:C, "Not Found")</f>
        <v>GDS</v>
      </c>
      <c r="L3980" t="str">
        <f>_xlfn.XLOOKUP(D3980, dim_channels!A:A, dim_channels!B:B, "Not Found")</f>
        <v>GDS (Amadeus)</v>
      </c>
    </row>
    <row r="3981" spans="1:12" x14ac:dyDescent="0.2">
      <c r="A3981" s="3" t="s">
        <v>4417</v>
      </c>
      <c r="B3981" s="3" t="s">
        <v>97</v>
      </c>
      <c r="C3981" s="3" t="s">
        <v>176</v>
      </c>
      <c r="D3981" s="3" t="s">
        <v>64</v>
      </c>
      <c r="E3981" s="3" t="s">
        <v>28</v>
      </c>
      <c r="F3981" s="3">
        <v>12352.84</v>
      </c>
      <c r="G3981" s="3">
        <v>0</v>
      </c>
      <c r="H3981" s="3">
        <v>12352.84</v>
      </c>
      <c r="I3981" s="3" t="s">
        <v>29</v>
      </c>
      <c r="J3981" s="5">
        <v>1</v>
      </c>
      <c r="K3981" t="str">
        <f>_xlfn.XLOOKUP(D3981, dim_channels!A:A, dim_channels!C:C, "Not Found")</f>
        <v>Direct</v>
      </c>
      <c r="L3981" t="str">
        <f>_xlfn.XLOOKUP(D3981, dim_channels!A:A, dim_channels!B:B, "Not Found")</f>
        <v>Direct Website</v>
      </c>
    </row>
    <row r="3982" spans="1:12" x14ac:dyDescent="0.2">
      <c r="A3982" s="2" t="s">
        <v>4418</v>
      </c>
      <c r="B3982" s="2" t="s">
        <v>271</v>
      </c>
      <c r="C3982" s="2" t="s">
        <v>384</v>
      </c>
      <c r="D3982" s="2" t="s">
        <v>206</v>
      </c>
      <c r="E3982" s="2" t="s">
        <v>207</v>
      </c>
      <c r="F3982" s="2">
        <v>3549.71</v>
      </c>
      <c r="G3982" s="2">
        <v>0</v>
      </c>
      <c r="H3982" s="2">
        <v>3549.71</v>
      </c>
      <c r="I3982" s="2" t="s">
        <v>29</v>
      </c>
      <c r="J3982" s="4">
        <v>1</v>
      </c>
      <c r="K3982" t="str">
        <f>_xlfn.XLOOKUP(D3982, dim_channels!A:A, dim_channels!C:C, "Not Found")</f>
        <v>Direct</v>
      </c>
      <c r="L3982" t="str">
        <f>_xlfn.XLOOKUP(D3982, dim_channels!A:A, dim_channels!B:B, "Not Found")</f>
        <v>Walk-in</v>
      </c>
    </row>
    <row r="3983" spans="1:12" x14ac:dyDescent="0.2">
      <c r="A3983" s="3" t="s">
        <v>4419</v>
      </c>
      <c r="B3983" s="3" t="s">
        <v>58</v>
      </c>
      <c r="C3983" s="3" t="s">
        <v>334</v>
      </c>
      <c r="D3983" s="3" t="s">
        <v>45</v>
      </c>
      <c r="E3983" s="3" t="s">
        <v>89</v>
      </c>
      <c r="F3983" s="3">
        <v>5653.73</v>
      </c>
      <c r="G3983" s="3">
        <v>0</v>
      </c>
      <c r="H3983" s="3">
        <v>5653.73</v>
      </c>
      <c r="I3983" s="3" t="s">
        <v>29</v>
      </c>
      <c r="J3983" s="5">
        <v>1</v>
      </c>
      <c r="K3983" t="str">
        <f>_xlfn.XLOOKUP(D3983, dim_channels!A:A, dim_channels!C:C, "Not Found")</f>
        <v>Corporate</v>
      </c>
      <c r="L3983" t="str">
        <f>_xlfn.XLOOKUP(D3983, dim_channels!A:A, dim_channels!B:B, "Not Found")</f>
        <v>Corporate Direct</v>
      </c>
    </row>
    <row r="3984" spans="1:12" x14ac:dyDescent="0.2">
      <c r="A3984" s="2" t="s">
        <v>4420</v>
      </c>
      <c r="B3984" s="2" t="s">
        <v>391</v>
      </c>
      <c r="C3984" s="2" t="s">
        <v>346</v>
      </c>
      <c r="D3984" s="2" t="s">
        <v>52</v>
      </c>
      <c r="E3984" s="2" t="s">
        <v>34</v>
      </c>
      <c r="F3984" s="2">
        <v>20476.14</v>
      </c>
      <c r="G3984" s="2">
        <v>2457.14</v>
      </c>
      <c r="H3984" s="2">
        <v>18019</v>
      </c>
      <c r="I3984" s="2" t="s">
        <v>41</v>
      </c>
      <c r="J3984" s="4">
        <v>1.1363638381708201</v>
      </c>
      <c r="K3984" t="str">
        <f>_xlfn.XLOOKUP(D3984, dim_channels!A:A, dim_channels!C:C, "Not Found")</f>
        <v>OTA</v>
      </c>
      <c r="L3984" t="str">
        <f>_xlfn.XLOOKUP(D3984, dim_channels!A:A, dim_channels!B:B, "Not Found")</f>
        <v>Agoda</v>
      </c>
    </row>
    <row r="3985" spans="1:12" x14ac:dyDescent="0.2">
      <c r="A3985" s="3" t="s">
        <v>4421</v>
      </c>
      <c r="B3985" s="3" t="s">
        <v>26</v>
      </c>
      <c r="C3985" s="3" t="s">
        <v>300</v>
      </c>
      <c r="D3985" s="3" t="s">
        <v>169</v>
      </c>
      <c r="E3985" s="3" t="s">
        <v>34</v>
      </c>
      <c r="F3985" s="3">
        <v>9560.35</v>
      </c>
      <c r="G3985" s="3">
        <v>1912.07</v>
      </c>
      <c r="H3985" s="3">
        <v>7648.28</v>
      </c>
      <c r="I3985" s="3" t="s">
        <v>29</v>
      </c>
      <c r="J3985" s="5">
        <v>1.25</v>
      </c>
      <c r="K3985" t="str">
        <f>_xlfn.XLOOKUP(D3985, dim_channels!A:A, dim_channels!C:C, "Not Found")</f>
        <v>GDS</v>
      </c>
      <c r="L3985" t="str">
        <f>_xlfn.XLOOKUP(D3985, dim_channels!A:A, dim_channels!B:B, "Not Found")</f>
        <v>GDS (Amadeus)</v>
      </c>
    </row>
    <row r="3986" spans="1:12" x14ac:dyDescent="0.2">
      <c r="A3986" s="2" t="s">
        <v>4422</v>
      </c>
      <c r="B3986" s="2" t="s">
        <v>239</v>
      </c>
      <c r="C3986" s="2" t="s">
        <v>425</v>
      </c>
      <c r="D3986" s="2" t="s">
        <v>52</v>
      </c>
      <c r="E3986" s="2" t="s">
        <v>34</v>
      </c>
      <c r="F3986" s="2">
        <v>3262.88</v>
      </c>
      <c r="G3986" s="2">
        <v>391.55</v>
      </c>
      <c r="H3986" s="2">
        <v>2871.33</v>
      </c>
      <c r="I3986" s="2" t="s">
        <v>41</v>
      </c>
      <c r="J3986" s="4">
        <v>1.1363653777169469</v>
      </c>
      <c r="K3986" t="str">
        <f>_xlfn.XLOOKUP(D3986, dim_channels!A:A, dim_channels!C:C, "Not Found")</f>
        <v>OTA</v>
      </c>
      <c r="L3986" t="str">
        <f>_xlfn.XLOOKUP(D3986, dim_channels!A:A, dim_channels!B:B, "Not Found")</f>
        <v>Agoda</v>
      </c>
    </row>
    <row r="3987" spans="1:12" x14ac:dyDescent="0.2">
      <c r="A3987" s="3" t="s">
        <v>4423</v>
      </c>
      <c r="B3987" s="3" t="s">
        <v>370</v>
      </c>
      <c r="C3987" s="3" t="s">
        <v>505</v>
      </c>
      <c r="D3987" s="3" t="s">
        <v>27</v>
      </c>
      <c r="E3987" s="3" t="s">
        <v>28</v>
      </c>
      <c r="F3987" s="3">
        <v>7369.87</v>
      </c>
      <c r="G3987" s="3">
        <v>1326.58</v>
      </c>
      <c r="H3987" s="3">
        <v>6043.29</v>
      </c>
      <c r="I3987" s="3" t="s">
        <v>41</v>
      </c>
      <c r="J3987" s="5">
        <v>1.219512881228602</v>
      </c>
      <c r="K3987" t="str">
        <f>_xlfn.XLOOKUP(D3987, dim_channels!A:A, dim_channels!C:C, "Not Found")</f>
        <v>OTA</v>
      </c>
      <c r="L3987" t="str">
        <f>_xlfn.XLOOKUP(D3987, dim_channels!A:A, dim_channels!B:B, "Not Found")</f>
        <v>Expedia</v>
      </c>
    </row>
    <row r="3988" spans="1:12" x14ac:dyDescent="0.2">
      <c r="A3988" s="2" t="s">
        <v>4424</v>
      </c>
      <c r="B3988" s="2" t="s">
        <v>917</v>
      </c>
      <c r="C3988" s="2" t="s">
        <v>771</v>
      </c>
      <c r="D3988" s="2" t="s">
        <v>52</v>
      </c>
      <c r="E3988" s="2" t="s">
        <v>60</v>
      </c>
      <c r="F3988" s="2">
        <v>3553.43</v>
      </c>
      <c r="G3988" s="2">
        <v>0</v>
      </c>
      <c r="H3988" s="2">
        <v>3553.43</v>
      </c>
      <c r="I3988" s="2" t="s">
        <v>29</v>
      </c>
      <c r="J3988" s="4">
        <v>1</v>
      </c>
      <c r="K3988" t="str">
        <f>_xlfn.XLOOKUP(D3988, dim_channels!A:A, dim_channels!C:C, "Not Found")</f>
        <v>OTA</v>
      </c>
      <c r="L3988" t="str">
        <f>_xlfn.XLOOKUP(D3988, dim_channels!A:A, dim_channels!B:B, "Not Found")</f>
        <v>Agoda</v>
      </c>
    </row>
    <row r="3989" spans="1:12" x14ac:dyDescent="0.2">
      <c r="A3989" s="3" t="s">
        <v>4425</v>
      </c>
      <c r="B3989" s="3" t="s">
        <v>143</v>
      </c>
      <c r="C3989" s="3" t="s">
        <v>272</v>
      </c>
      <c r="D3989" s="3" t="s">
        <v>52</v>
      </c>
      <c r="E3989" s="3" t="s">
        <v>34</v>
      </c>
      <c r="F3989" s="3">
        <v>5030.71</v>
      </c>
      <c r="G3989" s="3">
        <v>603.69000000000005</v>
      </c>
      <c r="H3989" s="3">
        <v>4427.0200000000004</v>
      </c>
      <c r="I3989" s="3" t="s">
        <v>29</v>
      </c>
      <c r="J3989" s="5">
        <v>1.1363648684668239</v>
      </c>
      <c r="K3989" t="str">
        <f>_xlfn.XLOOKUP(D3989, dim_channels!A:A, dim_channels!C:C, "Not Found")</f>
        <v>OTA</v>
      </c>
      <c r="L3989" t="str">
        <f>_xlfn.XLOOKUP(D3989, dim_channels!A:A, dim_channels!B:B, "Not Found")</f>
        <v>Agoda</v>
      </c>
    </row>
    <row r="3990" spans="1:12" x14ac:dyDescent="0.2">
      <c r="A3990" s="2" t="s">
        <v>4426</v>
      </c>
      <c r="B3990" s="2" t="s">
        <v>570</v>
      </c>
      <c r="C3990" s="2" t="s">
        <v>69</v>
      </c>
      <c r="D3990" s="2" t="s">
        <v>64</v>
      </c>
      <c r="E3990" s="2" t="s">
        <v>115</v>
      </c>
      <c r="F3990" s="2">
        <v>15729.91</v>
      </c>
      <c r="G3990" s="2">
        <v>0</v>
      </c>
      <c r="H3990" s="2">
        <v>15729.91</v>
      </c>
      <c r="I3990" s="2" t="s">
        <v>56</v>
      </c>
      <c r="J3990" s="4">
        <v>1</v>
      </c>
      <c r="K3990" t="str">
        <f>_xlfn.XLOOKUP(D3990, dim_channels!A:A, dim_channels!C:C, "Not Found")</f>
        <v>Direct</v>
      </c>
      <c r="L3990" t="str">
        <f>_xlfn.XLOOKUP(D3990, dim_channels!A:A, dim_channels!B:B, "Not Found")</f>
        <v>Direct Website</v>
      </c>
    </row>
    <row r="3991" spans="1:12" x14ac:dyDescent="0.2">
      <c r="A3991" s="3" t="s">
        <v>4427</v>
      </c>
      <c r="B3991" s="3" t="s">
        <v>619</v>
      </c>
      <c r="C3991" s="3" t="s">
        <v>141</v>
      </c>
      <c r="D3991" s="3" t="s">
        <v>169</v>
      </c>
      <c r="E3991" s="3" t="s">
        <v>46</v>
      </c>
      <c r="F3991" s="3">
        <v>10945.68</v>
      </c>
      <c r="G3991" s="3">
        <v>2189.14</v>
      </c>
      <c r="H3991" s="3">
        <v>8756.5400000000009</v>
      </c>
      <c r="I3991" s="3" t="s">
        <v>29</v>
      </c>
      <c r="J3991" s="5">
        <v>1.2500005710017881</v>
      </c>
      <c r="K3991" t="str">
        <f>_xlfn.XLOOKUP(D3991, dim_channels!A:A, dim_channels!C:C, "Not Found")</f>
        <v>GDS</v>
      </c>
      <c r="L3991" t="str">
        <f>_xlfn.XLOOKUP(D3991, dim_channels!A:A, dim_channels!B:B, "Not Found")</f>
        <v>GDS (Amadeus)</v>
      </c>
    </row>
    <row r="3992" spans="1:12" x14ac:dyDescent="0.2">
      <c r="A3992" s="2" t="s">
        <v>4428</v>
      </c>
      <c r="B3992" s="2" t="s">
        <v>708</v>
      </c>
      <c r="C3992" s="2" t="s">
        <v>176</v>
      </c>
      <c r="D3992" s="2" t="s">
        <v>52</v>
      </c>
      <c r="E3992" s="2" t="s">
        <v>34</v>
      </c>
      <c r="F3992" s="2">
        <v>10831.67</v>
      </c>
      <c r="G3992" s="2">
        <v>1299.8</v>
      </c>
      <c r="H3992" s="2">
        <v>9531.8700000000008</v>
      </c>
      <c r="I3992" s="2" t="s">
        <v>29</v>
      </c>
      <c r="J3992" s="4">
        <v>1.1363635886767229</v>
      </c>
      <c r="K3992" t="str">
        <f>_xlfn.XLOOKUP(D3992, dim_channels!A:A, dim_channels!C:C, "Not Found")</f>
        <v>OTA</v>
      </c>
      <c r="L3992" t="str">
        <f>_xlfn.XLOOKUP(D3992, dim_channels!A:A, dim_channels!B:B, "Not Found")</f>
        <v>Agoda</v>
      </c>
    </row>
    <row r="3993" spans="1:12" x14ac:dyDescent="0.2">
      <c r="A3993" s="3" t="s">
        <v>4429</v>
      </c>
      <c r="B3993" s="3" t="s">
        <v>826</v>
      </c>
      <c r="C3993" s="3" t="s">
        <v>435</v>
      </c>
      <c r="D3993" s="3" t="s">
        <v>169</v>
      </c>
      <c r="E3993" s="3" t="s">
        <v>46</v>
      </c>
      <c r="F3993" s="3">
        <v>5252.27</v>
      </c>
      <c r="G3993" s="3">
        <v>1050.45</v>
      </c>
      <c r="H3993" s="3">
        <v>4201.82</v>
      </c>
      <c r="I3993" s="3" t="s">
        <v>29</v>
      </c>
      <c r="J3993" s="5">
        <v>1.249998810039459</v>
      </c>
      <c r="K3993" t="str">
        <f>_xlfn.XLOOKUP(D3993, dim_channels!A:A, dim_channels!C:C, "Not Found")</f>
        <v>GDS</v>
      </c>
      <c r="L3993" t="str">
        <f>_xlfn.XLOOKUP(D3993, dim_channels!A:A, dim_channels!B:B, "Not Found")</f>
        <v>GDS (Amadeus)</v>
      </c>
    </row>
    <row r="3994" spans="1:12" x14ac:dyDescent="0.2">
      <c r="A3994" s="2" t="s">
        <v>4430</v>
      </c>
      <c r="B3994" s="2" t="s">
        <v>706</v>
      </c>
      <c r="C3994" s="2" t="s">
        <v>217</v>
      </c>
      <c r="D3994" s="2" t="s">
        <v>114</v>
      </c>
      <c r="E3994" s="2" t="s">
        <v>115</v>
      </c>
      <c r="F3994" s="2">
        <v>7923.03</v>
      </c>
      <c r="G3994" s="2">
        <v>792.3</v>
      </c>
      <c r="H3994" s="2">
        <v>7130.73</v>
      </c>
      <c r="I3994" s="2" t="s">
        <v>29</v>
      </c>
      <c r="J3994" s="4">
        <v>1.11111064365079</v>
      </c>
      <c r="K3994" t="str">
        <f>_xlfn.XLOOKUP(D3994, dim_channels!A:A, dim_channels!C:C, "Not Found")</f>
        <v>Offline</v>
      </c>
      <c r="L3994" t="str">
        <f>_xlfn.XLOOKUP(D3994, dim_channels!A:A, dim_channels!B:B, "Not Found")</f>
        <v>Travel Agency</v>
      </c>
    </row>
    <row r="3995" spans="1:12" x14ac:dyDescent="0.2">
      <c r="A3995" s="3" t="s">
        <v>4431</v>
      </c>
      <c r="B3995" s="3" t="s">
        <v>227</v>
      </c>
      <c r="C3995" s="3" t="s">
        <v>100</v>
      </c>
      <c r="D3995" s="3" t="s">
        <v>27</v>
      </c>
      <c r="E3995" s="3" t="s">
        <v>60</v>
      </c>
      <c r="F3995" s="3">
        <v>2811.93</v>
      </c>
      <c r="G3995" s="3">
        <v>0</v>
      </c>
      <c r="H3995" s="3">
        <v>2811.93</v>
      </c>
      <c r="I3995" s="3" t="s">
        <v>41</v>
      </c>
      <c r="J3995" s="5">
        <v>1</v>
      </c>
      <c r="K3995" t="str">
        <f>_xlfn.XLOOKUP(D3995, dim_channels!A:A, dim_channels!C:C, "Not Found")</f>
        <v>OTA</v>
      </c>
      <c r="L3995" t="str">
        <f>_xlfn.XLOOKUP(D3995, dim_channels!A:A, dim_channels!B:B, "Not Found")</f>
        <v>Expedia</v>
      </c>
    </row>
    <row r="3996" spans="1:12" x14ac:dyDescent="0.2">
      <c r="A3996" s="2" t="s">
        <v>4432</v>
      </c>
      <c r="B3996" s="2" t="s">
        <v>94</v>
      </c>
      <c r="C3996" s="2" t="s">
        <v>343</v>
      </c>
      <c r="D3996" s="2" t="s">
        <v>45</v>
      </c>
      <c r="E3996" s="2" t="s">
        <v>46</v>
      </c>
      <c r="F3996" s="2">
        <v>4976.38</v>
      </c>
      <c r="G3996" s="2">
        <v>248.82</v>
      </c>
      <c r="H3996" s="2">
        <v>4727.5600000000004</v>
      </c>
      <c r="I3996" s="2" t="s">
        <v>56</v>
      </c>
      <c r="J3996" s="4">
        <v>1.052631801605902</v>
      </c>
      <c r="K3996" t="str">
        <f>_xlfn.XLOOKUP(D3996, dim_channels!A:A, dim_channels!C:C, "Not Found")</f>
        <v>Corporate</v>
      </c>
      <c r="L3996" t="str">
        <f>_xlfn.XLOOKUP(D3996, dim_channels!A:A, dim_channels!B:B, "Not Found")</f>
        <v>Corporate Direct</v>
      </c>
    </row>
    <row r="3997" spans="1:12" x14ac:dyDescent="0.2">
      <c r="A3997" s="3" t="s">
        <v>4433</v>
      </c>
      <c r="B3997" s="3" t="s">
        <v>420</v>
      </c>
      <c r="C3997" s="3" t="s">
        <v>31</v>
      </c>
      <c r="D3997" s="3" t="s">
        <v>33</v>
      </c>
      <c r="E3997" s="3" t="s">
        <v>28</v>
      </c>
      <c r="F3997" s="3">
        <v>21753.03</v>
      </c>
      <c r="G3997" s="3">
        <v>3262.95</v>
      </c>
      <c r="H3997" s="3">
        <v>18490.080000000002</v>
      </c>
      <c r="I3997" s="3" t="s">
        <v>41</v>
      </c>
      <c r="J3997" s="5">
        <v>1.1764703019132421</v>
      </c>
      <c r="K3997" t="str">
        <f>_xlfn.XLOOKUP(D3997, dim_channels!A:A, dim_channels!C:C, "Not Found")</f>
        <v>OTA</v>
      </c>
      <c r="L3997" t="str">
        <f>_xlfn.XLOOKUP(D3997, dim_channels!A:A, dim_channels!B:B, "Not Found")</f>
        <v>Booking.com</v>
      </c>
    </row>
    <row r="3998" spans="1:12" x14ac:dyDescent="0.2">
      <c r="A3998" s="2" t="s">
        <v>4434</v>
      </c>
      <c r="B3998" s="2" t="s">
        <v>557</v>
      </c>
      <c r="C3998" s="2" t="s">
        <v>258</v>
      </c>
      <c r="D3998" s="2" t="s">
        <v>27</v>
      </c>
      <c r="E3998" s="2" t="s">
        <v>34</v>
      </c>
      <c r="F3998" s="2">
        <v>10223.56</v>
      </c>
      <c r="G3998" s="2">
        <v>1840.24</v>
      </c>
      <c r="H3998" s="2">
        <v>8383.32</v>
      </c>
      <c r="I3998" s="2" t="s">
        <v>29</v>
      </c>
      <c r="J3998" s="4">
        <v>1.219512078746845</v>
      </c>
      <c r="K3998" t="str">
        <f>_xlfn.XLOOKUP(D3998, dim_channels!A:A, dim_channels!C:C, "Not Found")</f>
        <v>OTA</v>
      </c>
      <c r="L3998" t="str">
        <f>_xlfn.XLOOKUP(D3998, dim_channels!A:A, dim_channels!B:B, "Not Found")</f>
        <v>Expedia</v>
      </c>
    </row>
    <row r="3999" spans="1:12" x14ac:dyDescent="0.2">
      <c r="A3999" s="3" t="s">
        <v>4435</v>
      </c>
      <c r="B3999" s="3" t="s">
        <v>367</v>
      </c>
      <c r="C3999" s="3" t="s">
        <v>778</v>
      </c>
      <c r="D3999" s="3" t="s">
        <v>114</v>
      </c>
      <c r="E3999" s="3" t="s">
        <v>46</v>
      </c>
      <c r="F3999" s="3">
        <v>10851.08</v>
      </c>
      <c r="G3999" s="3">
        <v>1085.1099999999999</v>
      </c>
      <c r="H3999" s="3">
        <v>9765.9699999999993</v>
      </c>
      <c r="I3999" s="3" t="s">
        <v>29</v>
      </c>
      <c r="J3999" s="5">
        <v>1.111111338658628</v>
      </c>
      <c r="K3999" t="str">
        <f>_xlfn.XLOOKUP(D3999, dim_channels!A:A, dim_channels!C:C, "Not Found")</f>
        <v>Offline</v>
      </c>
      <c r="L3999" t="str">
        <f>_xlfn.XLOOKUP(D3999, dim_channels!A:A, dim_channels!B:B, "Not Found")</f>
        <v>Travel Agency</v>
      </c>
    </row>
    <row r="4000" spans="1:12" x14ac:dyDescent="0.2">
      <c r="A4000" s="2" t="s">
        <v>4436</v>
      </c>
      <c r="B4000" s="2" t="s">
        <v>724</v>
      </c>
      <c r="C4000" s="2" t="s">
        <v>54</v>
      </c>
      <c r="D4000" s="2" t="s">
        <v>52</v>
      </c>
      <c r="E4000" s="2" t="s">
        <v>60</v>
      </c>
      <c r="F4000" s="2">
        <v>10627.49</v>
      </c>
      <c r="G4000" s="2">
        <v>0</v>
      </c>
      <c r="H4000" s="2">
        <v>10627.49</v>
      </c>
      <c r="I4000" s="2" t="s">
        <v>29</v>
      </c>
      <c r="J4000" s="4">
        <v>1</v>
      </c>
      <c r="K4000" t="str">
        <f>_xlfn.XLOOKUP(D4000, dim_channels!A:A, dim_channels!C:C, "Not Found")</f>
        <v>OTA</v>
      </c>
      <c r="L4000" t="str">
        <f>_xlfn.XLOOKUP(D4000, dim_channels!A:A, dim_channels!B:B, "Not Found")</f>
        <v>Agoda</v>
      </c>
    </row>
    <row r="4001" spans="1:12" x14ac:dyDescent="0.2">
      <c r="A4001" s="3" t="s">
        <v>4437</v>
      </c>
      <c r="B4001" s="3" t="s">
        <v>426</v>
      </c>
      <c r="C4001" s="3" t="s">
        <v>269</v>
      </c>
      <c r="D4001" s="3" t="s">
        <v>169</v>
      </c>
      <c r="E4001" s="3" t="s">
        <v>46</v>
      </c>
      <c r="F4001" s="3">
        <v>10575.03</v>
      </c>
      <c r="G4001" s="3">
        <v>2115.0100000000002</v>
      </c>
      <c r="H4001" s="3">
        <v>8460.02</v>
      </c>
      <c r="I4001" s="3" t="s">
        <v>29</v>
      </c>
      <c r="J4001" s="5">
        <v>1.250000591015151</v>
      </c>
      <c r="K4001" t="str">
        <f>_xlfn.XLOOKUP(D4001, dim_channels!A:A, dim_channels!C:C, "Not Found")</f>
        <v>GDS</v>
      </c>
      <c r="L4001" t="str">
        <f>_xlfn.XLOOKUP(D4001, dim_channels!A:A, dim_channels!B:B, "Not Found")</f>
        <v>GDS (Amadeus)</v>
      </c>
    </row>
    <row r="4002" spans="1:12" x14ac:dyDescent="0.2">
      <c r="A4002" s="2" t="s">
        <v>4438</v>
      </c>
      <c r="B4002" s="2" t="s">
        <v>210</v>
      </c>
      <c r="C4002" s="2" t="s">
        <v>353</v>
      </c>
      <c r="D4002" s="2" t="s">
        <v>45</v>
      </c>
      <c r="E4002" s="2" t="s">
        <v>89</v>
      </c>
      <c r="F4002" s="2">
        <v>7346.89</v>
      </c>
      <c r="G4002" s="2">
        <v>0</v>
      </c>
      <c r="H4002" s="2">
        <v>7346.89</v>
      </c>
      <c r="I4002" s="2" t="s">
        <v>29</v>
      </c>
      <c r="J4002" s="4">
        <v>1</v>
      </c>
      <c r="K4002" t="str">
        <f>_xlfn.XLOOKUP(D4002, dim_channels!A:A, dim_channels!C:C, "Not Found")</f>
        <v>Corporate</v>
      </c>
      <c r="L4002" t="str">
        <f>_xlfn.XLOOKUP(D4002, dim_channels!A:A, dim_channels!B:B, "Not Found")</f>
        <v>Corporate Direct</v>
      </c>
    </row>
    <row r="4003" spans="1:12" x14ac:dyDescent="0.2">
      <c r="A4003" s="3" t="s">
        <v>4439</v>
      </c>
      <c r="B4003" s="3" t="s">
        <v>143</v>
      </c>
      <c r="C4003" s="3" t="s">
        <v>501</v>
      </c>
      <c r="D4003" s="3" t="s">
        <v>52</v>
      </c>
      <c r="E4003" s="3" t="s">
        <v>34</v>
      </c>
      <c r="F4003" s="3">
        <v>7301.48</v>
      </c>
      <c r="G4003" s="3">
        <v>876.18</v>
      </c>
      <c r="H4003" s="3">
        <v>6425.3</v>
      </c>
      <c r="I4003" s="3" t="s">
        <v>29</v>
      </c>
      <c r="J4003" s="5">
        <v>1.1363640608220631</v>
      </c>
      <c r="K4003" t="str">
        <f>_xlfn.XLOOKUP(D4003, dim_channels!A:A, dim_channels!C:C, "Not Found")</f>
        <v>OTA</v>
      </c>
      <c r="L4003" t="str">
        <f>_xlfn.XLOOKUP(D4003, dim_channels!A:A, dim_channels!B:B, "Not Found")</f>
        <v>Agoda</v>
      </c>
    </row>
    <row r="4004" spans="1:12" x14ac:dyDescent="0.2">
      <c r="A4004" s="2" t="s">
        <v>4440</v>
      </c>
      <c r="B4004" s="2" t="s">
        <v>400</v>
      </c>
      <c r="C4004" s="2" t="s">
        <v>866</v>
      </c>
      <c r="D4004" s="2" t="s">
        <v>27</v>
      </c>
      <c r="E4004" s="2" t="s">
        <v>34</v>
      </c>
      <c r="F4004" s="2">
        <v>3072.01</v>
      </c>
      <c r="G4004" s="2">
        <v>552.96</v>
      </c>
      <c r="H4004" s="2">
        <v>2519.0500000000002</v>
      </c>
      <c r="I4004" s="2" t="s">
        <v>56</v>
      </c>
      <c r="J4004" s="4">
        <v>1.2195113237133051</v>
      </c>
      <c r="K4004" t="str">
        <f>_xlfn.XLOOKUP(D4004, dim_channels!A:A, dim_channels!C:C, "Not Found")</f>
        <v>OTA</v>
      </c>
      <c r="L4004" t="str">
        <f>_xlfn.XLOOKUP(D4004, dim_channels!A:A, dim_channels!B:B, "Not Found")</f>
        <v>Expedia</v>
      </c>
    </row>
    <row r="4005" spans="1:12" x14ac:dyDescent="0.2">
      <c r="A4005" s="3" t="s">
        <v>4441</v>
      </c>
      <c r="B4005" s="3" t="s">
        <v>875</v>
      </c>
      <c r="C4005" s="3" t="s">
        <v>147</v>
      </c>
      <c r="D4005" s="3" t="s">
        <v>64</v>
      </c>
      <c r="E4005" s="3" t="s">
        <v>115</v>
      </c>
      <c r="F4005" s="3">
        <v>6348.54</v>
      </c>
      <c r="G4005" s="3">
        <v>0</v>
      </c>
      <c r="H4005" s="3">
        <v>6348.54</v>
      </c>
      <c r="I4005" s="3" t="s">
        <v>29</v>
      </c>
      <c r="J4005" s="5">
        <v>1</v>
      </c>
      <c r="K4005" t="str">
        <f>_xlfn.XLOOKUP(D4005, dim_channels!A:A, dim_channels!C:C, "Not Found")</f>
        <v>Direct</v>
      </c>
      <c r="L4005" t="str">
        <f>_xlfn.XLOOKUP(D4005, dim_channels!A:A, dim_channels!B:B, "Not Found")</f>
        <v>Direct Website</v>
      </c>
    </row>
    <row r="4006" spans="1:12" x14ac:dyDescent="0.2">
      <c r="A4006" s="2" t="s">
        <v>4442</v>
      </c>
      <c r="B4006" s="2" t="s">
        <v>112</v>
      </c>
      <c r="C4006" s="2" t="s">
        <v>664</v>
      </c>
      <c r="D4006" s="2" t="s">
        <v>33</v>
      </c>
      <c r="E4006" s="2" t="s">
        <v>28</v>
      </c>
      <c r="F4006" s="2">
        <v>5297.1</v>
      </c>
      <c r="G4006" s="2">
        <v>794.56</v>
      </c>
      <c r="H4006" s="2">
        <v>4502.54</v>
      </c>
      <c r="I4006" s="2" t="s">
        <v>29</v>
      </c>
      <c r="J4006" s="4">
        <v>1.176469281783171</v>
      </c>
      <c r="K4006" t="str">
        <f>_xlfn.XLOOKUP(D4006, dim_channels!A:A, dim_channels!C:C, "Not Found")</f>
        <v>OTA</v>
      </c>
      <c r="L4006" t="str">
        <f>_xlfn.XLOOKUP(D4006, dim_channels!A:A, dim_channels!B:B, "Not Found")</f>
        <v>Booking.com</v>
      </c>
    </row>
    <row r="4007" spans="1:12" x14ac:dyDescent="0.2">
      <c r="A4007" s="3" t="s">
        <v>4443</v>
      </c>
      <c r="B4007" s="3" t="s">
        <v>754</v>
      </c>
      <c r="C4007" s="3" t="s">
        <v>147</v>
      </c>
      <c r="D4007" s="3" t="s">
        <v>33</v>
      </c>
      <c r="E4007" s="3" t="s">
        <v>34</v>
      </c>
      <c r="F4007" s="3">
        <v>4254.8500000000004</v>
      </c>
      <c r="G4007" s="3">
        <v>638.23</v>
      </c>
      <c r="H4007" s="3">
        <v>3616.62</v>
      </c>
      <c r="I4007" s="3" t="s">
        <v>29</v>
      </c>
      <c r="J4007" s="5">
        <v>1.176471401474305</v>
      </c>
      <c r="K4007" t="str">
        <f>_xlfn.XLOOKUP(D4007, dim_channels!A:A, dim_channels!C:C, "Not Found")</f>
        <v>OTA</v>
      </c>
      <c r="L4007" t="str">
        <f>_xlfn.XLOOKUP(D4007, dim_channels!A:A, dim_channels!B:B, "Not Found")</f>
        <v>Booking.com</v>
      </c>
    </row>
    <row r="4008" spans="1:12" x14ac:dyDescent="0.2">
      <c r="A4008" s="2" t="s">
        <v>4444</v>
      </c>
      <c r="B4008" s="2" t="s">
        <v>471</v>
      </c>
      <c r="C4008" s="2" t="s">
        <v>791</v>
      </c>
      <c r="D4008" s="2" t="s">
        <v>33</v>
      </c>
      <c r="E4008" s="2" t="s">
        <v>28</v>
      </c>
      <c r="F4008" s="2">
        <v>16730.830000000002</v>
      </c>
      <c r="G4008" s="2">
        <v>2509.62</v>
      </c>
      <c r="H4008" s="2">
        <v>14221.21</v>
      </c>
      <c r="I4008" s="2" t="s">
        <v>29</v>
      </c>
      <c r="J4008" s="4">
        <v>1.176470215966152</v>
      </c>
      <c r="K4008" t="str">
        <f>_xlfn.XLOOKUP(D4008, dim_channels!A:A, dim_channels!C:C, "Not Found")</f>
        <v>OTA</v>
      </c>
      <c r="L4008" t="str">
        <f>_xlfn.XLOOKUP(D4008, dim_channels!A:A, dim_channels!B:B, "Not Found")</f>
        <v>Booking.com</v>
      </c>
    </row>
    <row r="4009" spans="1:12" x14ac:dyDescent="0.2">
      <c r="A4009" s="3" t="s">
        <v>4445</v>
      </c>
      <c r="B4009" s="3" t="s">
        <v>553</v>
      </c>
      <c r="C4009" s="3" t="s">
        <v>72</v>
      </c>
      <c r="D4009" s="3" t="s">
        <v>52</v>
      </c>
      <c r="E4009" s="3" t="s">
        <v>60</v>
      </c>
      <c r="F4009" s="3">
        <v>20495.21</v>
      </c>
      <c r="G4009" s="3">
        <v>0</v>
      </c>
      <c r="H4009" s="3">
        <v>20495.21</v>
      </c>
      <c r="I4009" s="3" t="s">
        <v>29</v>
      </c>
      <c r="J4009" s="5">
        <v>1</v>
      </c>
      <c r="K4009" t="str">
        <f>_xlfn.XLOOKUP(D4009, dim_channels!A:A, dim_channels!C:C, "Not Found")</f>
        <v>OTA</v>
      </c>
      <c r="L4009" t="str">
        <f>_xlfn.XLOOKUP(D4009, dim_channels!A:A, dim_channels!B:B, "Not Found")</f>
        <v>Agoda</v>
      </c>
    </row>
    <row r="4010" spans="1:12" x14ac:dyDescent="0.2">
      <c r="A4010" s="2" t="s">
        <v>4446</v>
      </c>
      <c r="B4010" s="2" t="s">
        <v>445</v>
      </c>
      <c r="C4010" s="2" t="s">
        <v>741</v>
      </c>
      <c r="D4010" s="2" t="s">
        <v>169</v>
      </c>
      <c r="E4010" s="2" t="s">
        <v>34</v>
      </c>
      <c r="F4010" s="2">
        <v>3152.49</v>
      </c>
      <c r="G4010" s="2">
        <v>630.5</v>
      </c>
      <c r="H4010" s="2">
        <v>2521.9899999999998</v>
      </c>
      <c r="I4010" s="2" t="s">
        <v>29</v>
      </c>
      <c r="J4010" s="4">
        <v>1.2500009912806951</v>
      </c>
      <c r="K4010" t="str">
        <f>_xlfn.XLOOKUP(D4010, dim_channels!A:A, dim_channels!C:C, "Not Found")</f>
        <v>GDS</v>
      </c>
      <c r="L4010" t="str">
        <f>_xlfn.XLOOKUP(D4010, dim_channels!A:A, dim_channels!B:B, "Not Found")</f>
        <v>GDS (Amadeus)</v>
      </c>
    </row>
    <row r="4011" spans="1:12" x14ac:dyDescent="0.2">
      <c r="A4011" s="3" t="s">
        <v>4447</v>
      </c>
      <c r="B4011" s="3" t="s">
        <v>251</v>
      </c>
      <c r="C4011" s="3" t="s">
        <v>794</v>
      </c>
      <c r="D4011" s="3" t="s">
        <v>33</v>
      </c>
      <c r="E4011" s="3" t="s">
        <v>34</v>
      </c>
      <c r="F4011" s="3">
        <v>4575.21</v>
      </c>
      <c r="G4011" s="3">
        <v>686.28</v>
      </c>
      <c r="H4011" s="3">
        <v>3888.93</v>
      </c>
      <c r="I4011" s="3" t="s">
        <v>29</v>
      </c>
      <c r="J4011" s="5">
        <v>1.1764701344585791</v>
      </c>
      <c r="K4011" t="str">
        <f>_xlfn.XLOOKUP(D4011, dim_channels!A:A, dim_channels!C:C, "Not Found")</f>
        <v>OTA</v>
      </c>
      <c r="L4011" t="str">
        <f>_xlfn.XLOOKUP(D4011, dim_channels!A:A, dim_channels!B:B, "Not Found")</f>
        <v>Booking.com</v>
      </c>
    </row>
    <row r="4012" spans="1:12" x14ac:dyDescent="0.2">
      <c r="A4012" s="2" t="s">
        <v>4448</v>
      </c>
      <c r="B4012" s="2" t="s">
        <v>534</v>
      </c>
      <c r="C4012" s="2" t="s">
        <v>335</v>
      </c>
      <c r="D4012" s="2" t="s">
        <v>64</v>
      </c>
      <c r="E4012" s="2" t="s">
        <v>115</v>
      </c>
      <c r="F4012" s="2">
        <v>6783.86</v>
      </c>
      <c r="G4012" s="2">
        <v>0</v>
      </c>
      <c r="H4012" s="2">
        <v>6783.86</v>
      </c>
      <c r="I4012" s="2" t="s">
        <v>29</v>
      </c>
      <c r="J4012" s="4">
        <v>1</v>
      </c>
      <c r="K4012" t="str">
        <f>_xlfn.XLOOKUP(D4012, dim_channels!A:A, dim_channels!C:C, "Not Found")</f>
        <v>Direct</v>
      </c>
      <c r="L4012" t="str">
        <f>_xlfn.XLOOKUP(D4012, dim_channels!A:A, dim_channels!B:B, "Not Found")</f>
        <v>Direct Website</v>
      </c>
    </row>
    <row r="4013" spans="1:12" x14ac:dyDescent="0.2">
      <c r="A4013" s="3" t="s">
        <v>4449</v>
      </c>
      <c r="B4013" s="3" t="s">
        <v>958</v>
      </c>
      <c r="C4013" s="3" t="s">
        <v>100</v>
      </c>
      <c r="D4013" s="3" t="s">
        <v>169</v>
      </c>
      <c r="E4013" s="3" t="s">
        <v>34</v>
      </c>
      <c r="F4013" s="3">
        <v>2359.3000000000002</v>
      </c>
      <c r="G4013" s="3">
        <v>471.86</v>
      </c>
      <c r="H4013" s="3">
        <v>1887.44</v>
      </c>
      <c r="I4013" s="3" t="s">
        <v>29</v>
      </c>
      <c r="J4013" s="5">
        <v>1.25</v>
      </c>
      <c r="K4013" t="str">
        <f>_xlfn.XLOOKUP(D4013, dim_channels!A:A, dim_channels!C:C, "Not Found")</f>
        <v>GDS</v>
      </c>
      <c r="L4013" t="str">
        <f>_xlfn.XLOOKUP(D4013, dim_channels!A:A, dim_channels!B:B, "Not Found")</f>
        <v>GDS (Amadeus)</v>
      </c>
    </row>
    <row r="4014" spans="1:12" x14ac:dyDescent="0.2">
      <c r="A4014" s="2" t="s">
        <v>4450</v>
      </c>
      <c r="B4014" s="2" t="s">
        <v>241</v>
      </c>
      <c r="C4014" s="2" t="s">
        <v>26</v>
      </c>
      <c r="D4014" s="2" t="s">
        <v>64</v>
      </c>
      <c r="E4014" s="2" t="s">
        <v>115</v>
      </c>
      <c r="F4014" s="2">
        <v>3233.55</v>
      </c>
      <c r="G4014" s="2">
        <v>0</v>
      </c>
      <c r="H4014" s="2">
        <v>3233.55</v>
      </c>
      <c r="I4014" s="2" t="s">
        <v>29</v>
      </c>
      <c r="J4014" s="4">
        <v>1</v>
      </c>
      <c r="K4014" t="str">
        <f>_xlfn.XLOOKUP(D4014, dim_channels!A:A, dim_channels!C:C, "Not Found")</f>
        <v>Direct</v>
      </c>
      <c r="L4014" t="str">
        <f>_xlfn.XLOOKUP(D4014, dim_channels!A:A, dim_channels!B:B, "Not Found")</f>
        <v>Direct Website</v>
      </c>
    </row>
    <row r="4015" spans="1:12" x14ac:dyDescent="0.2">
      <c r="A4015" s="3" t="s">
        <v>4451</v>
      </c>
      <c r="B4015" s="3" t="s">
        <v>364</v>
      </c>
      <c r="C4015" s="3" t="s">
        <v>403</v>
      </c>
      <c r="D4015" s="3" t="s">
        <v>33</v>
      </c>
      <c r="E4015" s="3" t="s">
        <v>28</v>
      </c>
      <c r="F4015" s="3">
        <v>2554.4499999999998</v>
      </c>
      <c r="G4015" s="3">
        <v>383.17</v>
      </c>
      <c r="H4015" s="3">
        <v>2171.2800000000002</v>
      </c>
      <c r="I4015" s="3" t="s">
        <v>29</v>
      </c>
      <c r="J4015" s="5">
        <v>1.17647194281714</v>
      </c>
      <c r="K4015" t="str">
        <f>_xlfn.XLOOKUP(D4015, dim_channels!A:A, dim_channels!C:C, "Not Found")</f>
        <v>OTA</v>
      </c>
      <c r="L4015" t="str">
        <f>_xlfn.XLOOKUP(D4015, dim_channels!A:A, dim_channels!B:B, "Not Found")</f>
        <v>Booking.com</v>
      </c>
    </row>
    <row r="4016" spans="1:12" x14ac:dyDescent="0.2">
      <c r="A4016" s="2" t="s">
        <v>4452</v>
      </c>
      <c r="B4016" s="2" t="s">
        <v>310</v>
      </c>
      <c r="C4016" s="2" t="s">
        <v>230</v>
      </c>
      <c r="D4016" s="2" t="s">
        <v>33</v>
      </c>
      <c r="E4016" s="2" t="s">
        <v>34</v>
      </c>
      <c r="F4016" s="2">
        <v>7447.53</v>
      </c>
      <c r="G4016" s="2">
        <v>1117.1300000000001</v>
      </c>
      <c r="H4016" s="2">
        <v>6330.4</v>
      </c>
      <c r="I4016" s="2" t="s">
        <v>41</v>
      </c>
      <c r="J4016" s="4">
        <v>1.1764706811575889</v>
      </c>
      <c r="K4016" t="str">
        <f>_xlfn.XLOOKUP(D4016, dim_channels!A:A, dim_channels!C:C, "Not Found")</f>
        <v>OTA</v>
      </c>
      <c r="L4016" t="str">
        <f>_xlfn.XLOOKUP(D4016, dim_channels!A:A, dim_channels!B:B, "Not Found")</f>
        <v>Booking.com</v>
      </c>
    </row>
    <row r="4017" spans="1:12" x14ac:dyDescent="0.2">
      <c r="A4017" s="3" t="s">
        <v>4453</v>
      </c>
      <c r="B4017" s="3" t="s">
        <v>326</v>
      </c>
      <c r="C4017" s="3" t="s">
        <v>543</v>
      </c>
      <c r="D4017" s="3" t="s">
        <v>64</v>
      </c>
      <c r="E4017" s="3" t="s">
        <v>115</v>
      </c>
      <c r="F4017" s="3">
        <v>3447.99</v>
      </c>
      <c r="G4017" s="3">
        <v>0</v>
      </c>
      <c r="H4017" s="3">
        <v>3447.99</v>
      </c>
      <c r="I4017" s="3" t="s">
        <v>29</v>
      </c>
      <c r="J4017" s="5">
        <v>1</v>
      </c>
      <c r="K4017" t="str">
        <f>_xlfn.XLOOKUP(D4017, dim_channels!A:A, dim_channels!C:C, "Not Found")</f>
        <v>Direct</v>
      </c>
      <c r="L4017" t="str">
        <f>_xlfn.XLOOKUP(D4017, dim_channels!A:A, dim_channels!B:B, "Not Found")</f>
        <v>Direct Website</v>
      </c>
    </row>
    <row r="4018" spans="1:12" x14ac:dyDescent="0.2">
      <c r="A4018" s="2" t="s">
        <v>4454</v>
      </c>
      <c r="B4018" s="2" t="s">
        <v>983</v>
      </c>
      <c r="C4018" s="2" t="s">
        <v>1348</v>
      </c>
      <c r="D4018" s="2" t="s">
        <v>64</v>
      </c>
      <c r="E4018" s="2" t="s">
        <v>28</v>
      </c>
      <c r="F4018" s="2">
        <v>7837.24</v>
      </c>
      <c r="G4018" s="2">
        <v>0</v>
      </c>
      <c r="H4018" s="2">
        <v>7837.24</v>
      </c>
      <c r="I4018" s="2" t="s">
        <v>29</v>
      </c>
      <c r="J4018" s="4">
        <v>1</v>
      </c>
      <c r="K4018" t="str">
        <f>_xlfn.XLOOKUP(D4018, dim_channels!A:A, dim_channels!C:C, "Not Found")</f>
        <v>Direct</v>
      </c>
      <c r="L4018" t="str">
        <f>_xlfn.XLOOKUP(D4018, dim_channels!A:A, dim_channels!B:B, "Not Found")</f>
        <v>Direct Website</v>
      </c>
    </row>
    <row r="4019" spans="1:12" x14ac:dyDescent="0.2">
      <c r="A4019" s="3" t="s">
        <v>4455</v>
      </c>
      <c r="B4019" s="3" t="s">
        <v>420</v>
      </c>
      <c r="C4019" s="3" t="s">
        <v>410</v>
      </c>
      <c r="D4019" s="3" t="s">
        <v>33</v>
      </c>
      <c r="E4019" s="3" t="s">
        <v>60</v>
      </c>
      <c r="F4019" s="3">
        <v>8174.54</v>
      </c>
      <c r="G4019" s="3">
        <v>0</v>
      </c>
      <c r="H4019" s="3">
        <v>8174.54</v>
      </c>
      <c r="I4019" s="3" t="s">
        <v>29</v>
      </c>
      <c r="J4019" s="5">
        <v>1</v>
      </c>
      <c r="K4019" t="str">
        <f>_xlfn.XLOOKUP(D4019, dim_channels!A:A, dim_channels!C:C, "Not Found")</f>
        <v>OTA</v>
      </c>
      <c r="L4019" t="str">
        <f>_xlfn.XLOOKUP(D4019, dim_channels!A:A, dim_channels!B:B, "Not Found")</f>
        <v>Booking.com</v>
      </c>
    </row>
    <row r="4020" spans="1:12" x14ac:dyDescent="0.2">
      <c r="A4020" s="2" t="s">
        <v>4456</v>
      </c>
      <c r="B4020" s="2" t="s">
        <v>189</v>
      </c>
      <c r="C4020" s="2" t="s">
        <v>322</v>
      </c>
      <c r="D4020" s="2" t="s">
        <v>169</v>
      </c>
      <c r="E4020" s="2" t="s">
        <v>46</v>
      </c>
      <c r="F4020" s="2">
        <v>10372.040000000001</v>
      </c>
      <c r="G4020" s="2">
        <v>2074.41</v>
      </c>
      <c r="H4020" s="2">
        <v>8297.6299999999992</v>
      </c>
      <c r="I4020" s="2" t="s">
        <v>29</v>
      </c>
      <c r="J4020" s="4">
        <v>1.2500003012908509</v>
      </c>
      <c r="K4020" t="str">
        <f>_xlfn.XLOOKUP(D4020, dim_channels!A:A, dim_channels!C:C, "Not Found")</f>
        <v>GDS</v>
      </c>
      <c r="L4020" t="str">
        <f>_xlfn.XLOOKUP(D4020, dim_channels!A:A, dim_channels!B:B, "Not Found")</f>
        <v>GDS (Amadeus)</v>
      </c>
    </row>
    <row r="4021" spans="1:12" x14ac:dyDescent="0.2">
      <c r="A4021" s="3" t="s">
        <v>4457</v>
      </c>
      <c r="B4021" s="3" t="s">
        <v>197</v>
      </c>
      <c r="C4021" s="3" t="s">
        <v>367</v>
      </c>
      <c r="D4021" s="3" t="s">
        <v>27</v>
      </c>
      <c r="E4021" s="3" t="s">
        <v>28</v>
      </c>
      <c r="F4021" s="3">
        <v>3284.94</v>
      </c>
      <c r="G4021" s="3">
        <v>591.29</v>
      </c>
      <c r="H4021" s="3">
        <v>2693.65</v>
      </c>
      <c r="I4021" s="3" t="s">
        <v>29</v>
      </c>
      <c r="J4021" s="5">
        <v>1.219512557310712</v>
      </c>
      <c r="K4021" t="str">
        <f>_xlfn.XLOOKUP(D4021, dim_channels!A:A, dim_channels!C:C, "Not Found")</f>
        <v>OTA</v>
      </c>
      <c r="L4021" t="str">
        <f>_xlfn.XLOOKUP(D4021, dim_channels!A:A, dim_channels!B:B, "Not Found")</f>
        <v>Expedia</v>
      </c>
    </row>
    <row r="4022" spans="1:12" x14ac:dyDescent="0.2">
      <c r="A4022" s="2" t="s">
        <v>4458</v>
      </c>
      <c r="B4022" s="2" t="s">
        <v>151</v>
      </c>
      <c r="C4022" s="2" t="s">
        <v>195</v>
      </c>
      <c r="D4022" s="2" t="s">
        <v>33</v>
      </c>
      <c r="E4022" s="2" t="s">
        <v>28</v>
      </c>
      <c r="F4022" s="2">
        <v>7404.13</v>
      </c>
      <c r="G4022" s="2">
        <v>1110.6199999999999</v>
      </c>
      <c r="H4022" s="2">
        <v>6293.51</v>
      </c>
      <c r="I4022" s="2" t="s">
        <v>29</v>
      </c>
      <c r="J4022" s="4">
        <v>1.176470681702261</v>
      </c>
      <c r="K4022" t="str">
        <f>_xlfn.XLOOKUP(D4022, dim_channels!A:A, dim_channels!C:C, "Not Found")</f>
        <v>OTA</v>
      </c>
      <c r="L4022" t="str">
        <f>_xlfn.XLOOKUP(D4022, dim_channels!A:A, dim_channels!B:B, "Not Found")</f>
        <v>Booking.com</v>
      </c>
    </row>
    <row r="4023" spans="1:12" x14ac:dyDescent="0.2">
      <c r="A4023" s="3" t="s">
        <v>4459</v>
      </c>
      <c r="B4023" s="3" t="s">
        <v>917</v>
      </c>
      <c r="C4023" s="3" t="s">
        <v>88</v>
      </c>
      <c r="D4023" s="3" t="s">
        <v>114</v>
      </c>
      <c r="E4023" s="3" t="s">
        <v>115</v>
      </c>
      <c r="F4023" s="3">
        <v>3846.11</v>
      </c>
      <c r="G4023" s="3">
        <v>384.61</v>
      </c>
      <c r="H4023" s="3">
        <v>3461.5</v>
      </c>
      <c r="I4023" s="3" t="s">
        <v>29</v>
      </c>
      <c r="J4023" s="5">
        <v>1.11111079011989</v>
      </c>
      <c r="K4023" t="str">
        <f>_xlfn.XLOOKUP(D4023, dim_channels!A:A, dim_channels!C:C, "Not Found")</f>
        <v>Offline</v>
      </c>
      <c r="L4023" t="str">
        <f>_xlfn.XLOOKUP(D4023, dim_channels!A:A, dim_channels!B:B, "Not Found")</f>
        <v>Travel Agency</v>
      </c>
    </row>
    <row r="4024" spans="1:12" x14ac:dyDescent="0.2">
      <c r="A4024" s="2" t="s">
        <v>4460</v>
      </c>
      <c r="B4024" s="2" t="s">
        <v>543</v>
      </c>
      <c r="C4024" s="2" t="s">
        <v>451</v>
      </c>
      <c r="D4024" s="2" t="s">
        <v>52</v>
      </c>
      <c r="E4024" s="2" t="s">
        <v>60</v>
      </c>
      <c r="F4024" s="2">
        <v>6937.17</v>
      </c>
      <c r="G4024" s="2">
        <v>0</v>
      </c>
      <c r="H4024" s="2">
        <v>6937.17</v>
      </c>
      <c r="I4024" s="2" t="s">
        <v>41</v>
      </c>
      <c r="J4024" s="4">
        <v>1</v>
      </c>
      <c r="K4024" t="str">
        <f>_xlfn.XLOOKUP(D4024, dim_channels!A:A, dim_channels!C:C, "Not Found")</f>
        <v>OTA</v>
      </c>
      <c r="L4024" t="str">
        <f>_xlfn.XLOOKUP(D4024, dim_channels!A:A, dim_channels!B:B, "Not Found")</f>
        <v>Agoda</v>
      </c>
    </row>
    <row r="4025" spans="1:12" x14ac:dyDescent="0.2">
      <c r="A4025" s="3" t="s">
        <v>4461</v>
      </c>
      <c r="B4025" s="3" t="s">
        <v>449</v>
      </c>
      <c r="C4025" s="3" t="s">
        <v>409</v>
      </c>
      <c r="D4025" s="3" t="s">
        <v>27</v>
      </c>
      <c r="E4025" s="3" t="s">
        <v>60</v>
      </c>
      <c r="F4025" s="3">
        <v>3036</v>
      </c>
      <c r="G4025" s="3">
        <v>0</v>
      </c>
      <c r="H4025" s="3">
        <v>3036</v>
      </c>
      <c r="I4025" s="3" t="s">
        <v>41</v>
      </c>
      <c r="J4025" s="5">
        <v>1</v>
      </c>
      <c r="K4025" t="str">
        <f>_xlfn.XLOOKUP(D4025, dim_channels!A:A, dim_channels!C:C, "Not Found")</f>
        <v>OTA</v>
      </c>
      <c r="L4025" t="str">
        <f>_xlfn.XLOOKUP(D4025, dim_channels!A:A, dim_channels!B:B, "Not Found")</f>
        <v>Expedia</v>
      </c>
    </row>
    <row r="4026" spans="1:12" x14ac:dyDescent="0.2">
      <c r="A4026" s="2" t="s">
        <v>4462</v>
      </c>
      <c r="B4026" s="2" t="s">
        <v>564</v>
      </c>
      <c r="C4026" s="2" t="s">
        <v>564</v>
      </c>
      <c r="D4026" s="2" t="s">
        <v>52</v>
      </c>
      <c r="E4026" s="2" t="s">
        <v>60</v>
      </c>
      <c r="F4026" s="2">
        <v>3165.21</v>
      </c>
      <c r="G4026" s="2">
        <v>0</v>
      </c>
      <c r="H4026" s="2">
        <v>3165.21</v>
      </c>
      <c r="I4026" s="2" t="s">
        <v>29</v>
      </c>
      <c r="J4026" s="4">
        <v>1</v>
      </c>
      <c r="K4026" t="str">
        <f>_xlfn.XLOOKUP(D4026, dim_channels!A:A, dim_channels!C:C, "Not Found")</f>
        <v>OTA</v>
      </c>
      <c r="L4026" t="str">
        <f>_xlfn.XLOOKUP(D4026, dim_channels!A:A, dim_channels!B:B, "Not Found")</f>
        <v>Agoda</v>
      </c>
    </row>
    <row r="4027" spans="1:12" x14ac:dyDescent="0.2">
      <c r="A4027" s="3" t="s">
        <v>4463</v>
      </c>
      <c r="B4027" s="3" t="s">
        <v>567</v>
      </c>
      <c r="C4027" s="3" t="s">
        <v>212</v>
      </c>
      <c r="D4027" s="3" t="s">
        <v>52</v>
      </c>
      <c r="E4027" s="3" t="s">
        <v>34</v>
      </c>
      <c r="F4027" s="3">
        <v>5561.34</v>
      </c>
      <c r="G4027" s="3">
        <v>667.36</v>
      </c>
      <c r="H4027" s="3">
        <v>4893.9799999999996</v>
      </c>
      <c r="I4027" s="3" t="s">
        <v>41</v>
      </c>
      <c r="J4027" s="5">
        <v>1.136363450606664</v>
      </c>
      <c r="K4027" t="str">
        <f>_xlfn.XLOOKUP(D4027, dim_channels!A:A, dim_channels!C:C, "Not Found")</f>
        <v>OTA</v>
      </c>
      <c r="L4027" t="str">
        <f>_xlfn.XLOOKUP(D4027, dim_channels!A:A, dim_channels!B:B, "Not Found")</f>
        <v>Agoda</v>
      </c>
    </row>
    <row r="4028" spans="1:12" x14ac:dyDescent="0.2">
      <c r="A4028" s="2" t="s">
        <v>4464</v>
      </c>
      <c r="B4028" s="2" t="s">
        <v>44</v>
      </c>
      <c r="C4028" s="2" t="s">
        <v>292</v>
      </c>
      <c r="D4028" s="2" t="s">
        <v>52</v>
      </c>
      <c r="E4028" s="2" t="s">
        <v>34</v>
      </c>
      <c r="F4028" s="2">
        <v>15248.45</v>
      </c>
      <c r="G4028" s="2">
        <v>1829.81</v>
      </c>
      <c r="H4028" s="2">
        <v>13418.64</v>
      </c>
      <c r="I4028" s="2" t="s">
        <v>29</v>
      </c>
      <c r="J4028" s="4">
        <v>1.1363632976218161</v>
      </c>
      <c r="K4028" t="str">
        <f>_xlfn.XLOOKUP(D4028, dim_channels!A:A, dim_channels!C:C, "Not Found")</f>
        <v>OTA</v>
      </c>
      <c r="L4028" t="str">
        <f>_xlfn.XLOOKUP(D4028, dim_channels!A:A, dim_channels!B:B, "Not Found")</f>
        <v>Agoda</v>
      </c>
    </row>
    <row r="4029" spans="1:12" x14ac:dyDescent="0.2">
      <c r="A4029" s="3" t="s">
        <v>4465</v>
      </c>
      <c r="B4029" s="3" t="s">
        <v>197</v>
      </c>
      <c r="C4029" s="3" t="s">
        <v>200</v>
      </c>
      <c r="D4029" s="3" t="s">
        <v>45</v>
      </c>
      <c r="E4029" s="3" t="s">
        <v>89</v>
      </c>
      <c r="F4029" s="3">
        <v>4843.1099999999997</v>
      </c>
      <c r="G4029" s="3">
        <v>0</v>
      </c>
      <c r="H4029" s="3">
        <v>4843.1099999999997</v>
      </c>
      <c r="I4029" s="3" t="s">
        <v>29</v>
      </c>
      <c r="J4029" s="5">
        <v>1</v>
      </c>
      <c r="K4029" t="str">
        <f>_xlfn.XLOOKUP(D4029, dim_channels!A:A, dim_channels!C:C, "Not Found")</f>
        <v>Corporate</v>
      </c>
      <c r="L4029" t="str">
        <f>_xlfn.XLOOKUP(D4029, dim_channels!A:A, dim_channels!B:B, "Not Found")</f>
        <v>Corporate Direct</v>
      </c>
    </row>
    <row r="4030" spans="1:12" x14ac:dyDescent="0.2">
      <c r="A4030" s="2" t="s">
        <v>4466</v>
      </c>
      <c r="B4030" s="2" t="s">
        <v>59</v>
      </c>
      <c r="C4030" s="2" t="s">
        <v>866</v>
      </c>
      <c r="D4030" s="2" t="s">
        <v>27</v>
      </c>
      <c r="E4030" s="2" t="s">
        <v>34</v>
      </c>
      <c r="F4030" s="2">
        <v>5954.42</v>
      </c>
      <c r="G4030" s="2">
        <v>1071.8</v>
      </c>
      <c r="H4030" s="2">
        <v>4882.62</v>
      </c>
      <c r="I4030" s="2" t="s">
        <v>41</v>
      </c>
      <c r="J4030" s="4">
        <v>1.2195132940921061</v>
      </c>
      <c r="K4030" t="str">
        <f>_xlfn.XLOOKUP(D4030, dim_channels!A:A, dim_channels!C:C, "Not Found")</f>
        <v>OTA</v>
      </c>
      <c r="L4030" t="str">
        <f>_xlfn.XLOOKUP(D4030, dim_channels!A:A, dim_channels!B:B, "Not Found")</f>
        <v>Expedia</v>
      </c>
    </row>
    <row r="4031" spans="1:12" x14ac:dyDescent="0.2">
      <c r="A4031" s="3" t="s">
        <v>4467</v>
      </c>
      <c r="B4031" s="3" t="s">
        <v>1021</v>
      </c>
      <c r="C4031" s="3" t="s">
        <v>416</v>
      </c>
      <c r="D4031" s="3" t="s">
        <v>52</v>
      </c>
      <c r="E4031" s="3" t="s">
        <v>34</v>
      </c>
      <c r="F4031" s="3">
        <v>10301.92</v>
      </c>
      <c r="G4031" s="3">
        <v>1236.23</v>
      </c>
      <c r="H4031" s="3">
        <v>9065.69</v>
      </c>
      <c r="I4031" s="3" t="s">
        <v>29</v>
      </c>
      <c r="J4031" s="5">
        <v>1.1363635862245449</v>
      </c>
      <c r="K4031" t="str">
        <f>_xlfn.XLOOKUP(D4031, dim_channels!A:A, dim_channels!C:C, "Not Found")</f>
        <v>OTA</v>
      </c>
      <c r="L4031" t="str">
        <f>_xlfn.XLOOKUP(D4031, dim_channels!A:A, dim_channels!B:B, "Not Found")</f>
        <v>Agoda</v>
      </c>
    </row>
    <row r="4032" spans="1:12" x14ac:dyDescent="0.2">
      <c r="A4032" s="2" t="s">
        <v>4468</v>
      </c>
      <c r="B4032" s="2" t="s">
        <v>133</v>
      </c>
      <c r="C4032" s="2" t="s">
        <v>238</v>
      </c>
      <c r="D4032" s="2" t="s">
        <v>27</v>
      </c>
      <c r="E4032" s="2" t="s">
        <v>60</v>
      </c>
      <c r="F4032" s="2">
        <v>14241.15</v>
      </c>
      <c r="G4032" s="2">
        <v>0</v>
      </c>
      <c r="H4032" s="2">
        <v>14241.15</v>
      </c>
      <c r="I4032" s="2" t="s">
        <v>41</v>
      </c>
      <c r="J4032" s="4">
        <v>1</v>
      </c>
      <c r="K4032" t="str">
        <f>_xlfn.XLOOKUP(D4032, dim_channels!A:A, dim_channels!C:C, "Not Found")</f>
        <v>OTA</v>
      </c>
      <c r="L4032" t="str">
        <f>_xlfn.XLOOKUP(D4032, dim_channels!A:A, dim_channels!B:B, "Not Found")</f>
        <v>Expedia</v>
      </c>
    </row>
    <row r="4033" spans="1:12" x14ac:dyDescent="0.2">
      <c r="A4033" s="3" t="s">
        <v>4469</v>
      </c>
      <c r="B4033" s="3" t="s">
        <v>839</v>
      </c>
      <c r="C4033" s="3" t="s">
        <v>329</v>
      </c>
      <c r="D4033" s="3" t="s">
        <v>33</v>
      </c>
      <c r="E4033" s="3" t="s">
        <v>60</v>
      </c>
      <c r="F4033" s="3">
        <v>9453.42</v>
      </c>
      <c r="G4033" s="3">
        <v>0</v>
      </c>
      <c r="H4033" s="3">
        <v>9453.42</v>
      </c>
      <c r="I4033" s="3" t="s">
        <v>56</v>
      </c>
      <c r="J4033" s="5">
        <v>1</v>
      </c>
      <c r="K4033" t="str">
        <f>_xlfn.XLOOKUP(D4033, dim_channels!A:A, dim_channels!C:C, "Not Found")</f>
        <v>OTA</v>
      </c>
      <c r="L4033" t="str">
        <f>_xlfn.XLOOKUP(D4033, dim_channels!A:A, dim_channels!B:B, "Not Found")</f>
        <v>Booking.com</v>
      </c>
    </row>
    <row r="4034" spans="1:12" x14ac:dyDescent="0.2">
      <c r="A4034" s="2" t="s">
        <v>4470</v>
      </c>
      <c r="B4034" s="2" t="s">
        <v>187</v>
      </c>
      <c r="C4034" s="2" t="s">
        <v>282</v>
      </c>
      <c r="D4034" s="2" t="s">
        <v>64</v>
      </c>
      <c r="E4034" s="2" t="s">
        <v>115</v>
      </c>
      <c r="F4034" s="2">
        <v>17286.07</v>
      </c>
      <c r="G4034" s="2">
        <v>0</v>
      </c>
      <c r="H4034" s="2">
        <v>17286.07</v>
      </c>
      <c r="I4034" s="2" t="s">
        <v>29</v>
      </c>
      <c r="J4034" s="4">
        <v>1</v>
      </c>
      <c r="K4034" t="str">
        <f>_xlfn.XLOOKUP(D4034, dim_channels!A:A, dim_channels!C:C, "Not Found")</f>
        <v>Direct</v>
      </c>
      <c r="L4034" t="str">
        <f>_xlfn.XLOOKUP(D4034, dim_channels!A:A, dim_channels!B:B, "Not Found")</f>
        <v>Direct Website</v>
      </c>
    </row>
    <row r="4035" spans="1:12" x14ac:dyDescent="0.2">
      <c r="A4035" s="3" t="s">
        <v>4471</v>
      </c>
      <c r="B4035" s="3" t="s">
        <v>807</v>
      </c>
      <c r="C4035" s="3" t="s">
        <v>171</v>
      </c>
      <c r="D4035" s="3" t="s">
        <v>27</v>
      </c>
      <c r="E4035" s="3" t="s">
        <v>34</v>
      </c>
      <c r="F4035" s="3">
        <v>3064.05</v>
      </c>
      <c r="G4035" s="3">
        <v>551.53</v>
      </c>
      <c r="H4035" s="3">
        <v>2512.52</v>
      </c>
      <c r="I4035" s="3" t="s">
        <v>41</v>
      </c>
      <c r="J4035" s="5">
        <v>1.2195126804960761</v>
      </c>
      <c r="K4035" t="str">
        <f>_xlfn.XLOOKUP(D4035, dim_channels!A:A, dim_channels!C:C, "Not Found")</f>
        <v>OTA</v>
      </c>
      <c r="L4035" t="str">
        <f>_xlfn.XLOOKUP(D4035, dim_channels!A:A, dim_channels!B:B, "Not Found")</f>
        <v>Expedia</v>
      </c>
    </row>
    <row r="4036" spans="1:12" x14ac:dyDescent="0.2">
      <c r="A4036" s="2" t="s">
        <v>4472</v>
      </c>
      <c r="B4036" s="2" t="s">
        <v>204</v>
      </c>
      <c r="C4036" s="2" t="s">
        <v>202</v>
      </c>
      <c r="D4036" s="2" t="s">
        <v>33</v>
      </c>
      <c r="E4036" s="2" t="s">
        <v>28</v>
      </c>
      <c r="F4036" s="2">
        <v>6455.07</v>
      </c>
      <c r="G4036" s="2">
        <v>968.26</v>
      </c>
      <c r="H4036" s="2">
        <v>5486.81</v>
      </c>
      <c r="I4036" s="2" t="s">
        <v>41</v>
      </c>
      <c r="J4036" s="4">
        <v>1.176470481026316</v>
      </c>
      <c r="K4036" t="str">
        <f>_xlfn.XLOOKUP(D4036, dim_channels!A:A, dim_channels!C:C, "Not Found")</f>
        <v>OTA</v>
      </c>
      <c r="L4036" t="str">
        <f>_xlfn.XLOOKUP(D4036, dim_channels!A:A, dim_channels!B:B, "Not Found")</f>
        <v>Booking.com</v>
      </c>
    </row>
    <row r="4037" spans="1:12" x14ac:dyDescent="0.2">
      <c r="A4037" s="3" t="s">
        <v>4473</v>
      </c>
      <c r="B4037" s="3" t="s">
        <v>202</v>
      </c>
      <c r="C4037" s="3" t="s">
        <v>619</v>
      </c>
      <c r="D4037" s="3" t="s">
        <v>52</v>
      </c>
      <c r="E4037" s="3" t="s">
        <v>34</v>
      </c>
      <c r="F4037" s="3">
        <v>13339.15</v>
      </c>
      <c r="G4037" s="3">
        <v>1600.7</v>
      </c>
      <c r="H4037" s="3">
        <v>11738.45</v>
      </c>
      <c r="I4037" s="3" t="s">
        <v>41</v>
      </c>
      <c r="J4037" s="5">
        <v>1.136363829977552</v>
      </c>
      <c r="K4037" t="str">
        <f>_xlfn.XLOOKUP(D4037, dim_channels!A:A, dim_channels!C:C, "Not Found")</f>
        <v>OTA</v>
      </c>
      <c r="L4037" t="str">
        <f>_xlfn.XLOOKUP(D4037, dim_channels!A:A, dim_channels!B:B, "Not Found")</f>
        <v>Agoda</v>
      </c>
    </row>
    <row r="4038" spans="1:12" x14ac:dyDescent="0.2">
      <c r="A4038" s="2" t="s">
        <v>4474</v>
      </c>
      <c r="B4038" s="2" t="s">
        <v>515</v>
      </c>
      <c r="C4038" s="2" t="s">
        <v>515</v>
      </c>
      <c r="D4038" s="2" t="s">
        <v>64</v>
      </c>
      <c r="E4038" s="2" t="s">
        <v>115</v>
      </c>
      <c r="F4038" s="2">
        <v>12820.61</v>
      </c>
      <c r="G4038" s="2">
        <v>0</v>
      </c>
      <c r="H4038" s="2">
        <v>12820.61</v>
      </c>
      <c r="I4038" s="2" t="s">
        <v>29</v>
      </c>
      <c r="J4038" s="4">
        <v>1</v>
      </c>
      <c r="K4038" t="str">
        <f>_xlfn.XLOOKUP(D4038, dim_channels!A:A, dim_channels!C:C, "Not Found")</f>
        <v>Direct</v>
      </c>
      <c r="L4038" t="str">
        <f>_xlfn.XLOOKUP(D4038, dim_channels!A:A, dim_channels!B:B, "Not Found")</f>
        <v>Direct Website</v>
      </c>
    </row>
    <row r="4039" spans="1:12" x14ac:dyDescent="0.2">
      <c r="A4039" s="3" t="s">
        <v>4475</v>
      </c>
      <c r="B4039" s="3" t="s">
        <v>326</v>
      </c>
      <c r="C4039" s="3" t="s">
        <v>1048</v>
      </c>
      <c r="D4039" s="3" t="s">
        <v>64</v>
      </c>
      <c r="E4039" s="3" t="s">
        <v>28</v>
      </c>
      <c r="F4039" s="3">
        <v>3194.9</v>
      </c>
      <c r="G4039" s="3">
        <v>0</v>
      </c>
      <c r="H4039" s="3">
        <v>3194.9</v>
      </c>
      <c r="I4039" s="3" t="s">
        <v>29</v>
      </c>
      <c r="J4039" s="5">
        <v>1</v>
      </c>
      <c r="K4039" t="str">
        <f>_xlfn.XLOOKUP(D4039, dim_channels!A:A, dim_channels!C:C, "Not Found")</f>
        <v>Direct</v>
      </c>
      <c r="L4039" t="str">
        <f>_xlfn.XLOOKUP(D4039, dim_channels!A:A, dim_channels!B:B, "Not Found")</f>
        <v>Direct Website</v>
      </c>
    </row>
    <row r="4040" spans="1:12" x14ac:dyDescent="0.2">
      <c r="A4040" s="2" t="s">
        <v>4476</v>
      </c>
      <c r="B4040" s="2" t="s">
        <v>401</v>
      </c>
      <c r="C4040" s="2" t="s">
        <v>388</v>
      </c>
      <c r="D4040" s="2" t="s">
        <v>33</v>
      </c>
      <c r="E4040" s="2" t="s">
        <v>28</v>
      </c>
      <c r="F4040" s="2">
        <v>13932.46</v>
      </c>
      <c r="G4040" s="2">
        <v>2089.87</v>
      </c>
      <c r="H4040" s="2">
        <v>11842.59</v>
      </c>
      <c r="I4040" s="2" t="s">
        <v>41</v>
      </c>
      <c r="J4040" s="4">
        <v>1.176470687577633</v>
      </c>
      <c r="K4040" t="str">
        <f>_xlfn.XLOOKUP(D4040, dim_channels!A:A, dim_channels!C:C, "Not Found")</f>
        <v>OTA</v>
      </c>
      <c r="L4040" t="str">
        <f>_xlfn.XLOOKUP(D4040, dim_channels!A:A, dim_channels!B:B, "Not Found")</f>
        <v>Booking.com</v>
      </c>
    </row>
    <row r="4041" spans="1:12" x14ac:dyDescent="0.2">
      <c r="A4041" s="3" t="s">
        <v>4477</v>
      </c>
      <c r="B4041" s="3" t="s">
        <v>262</v>
      </c>
      <c r="C4041" s="3" t="s">
        <v>626</v>
      </c>
      <c r="D4041" s="3" t="s">
        <v>27</v>
      </c>
      <c r="E4041" s="3" t="s">
        <v>34</v>
      </c>
      <c r="F4041" s="3">
        <v>8457.85</v>
      </c>
      <c r="G4041" s="3">
        <v>1522.41</v>
      </c>
      <c r="H4041" s="3">
        <v>6935.44</v>
      </c>
      <c r="I4041" s="3" t="s">
        <v>29</v>
      </c>
      <c r="J4041" s="5">
        <v>1.2195116676086879</v>
      </c>
      <c r="K4041" t="str">
        <f>_xlfn.XLOOKUP(D4041, dim_channels!A:A, dim_channels!C:C, "Not Found")</f>
        <v>OTA</v>
      </c>
      <c r="L4041" t="str">
        <f>_xlfn.XLOOKUP(D4041, dim_channels!A:A, dim_channels!B:B, "Not Found")</f>
        <v>Expedia</v>
      </c>
    </row>
    <row r="4042" spans="1:12" x14ac:dyDescent="0.2">
      <c r="A4042" s="2" t="s">
        <v>4478</v>
      </c>
      <c r="B4042" s="2" t="s">
        <v>863</v>
      </c>
      <c r="C4042" s="2" t="s">
        <v>706</v>
      </c>
      <c r="D4042" s="2" t="s">
        <v>45</v>
      </c>
      <c r="E4042" s="2" t="s">
        <v>46</v>
      </c>
      <c r="F4042" s="2">
        <v>7566.02</v>
      </c>
      <c r="G4042" s="2">
        <v>378.3</v>
      </c>
      <c r="H4042" s="2">
        <v>7187.72</v>
      </c>
      <c r="I4042" s="2" t="s">
        <v>29</v>
      </c>
      <c r="J4042" s="4">
        <v>1.052631432498762</v>
      </c>
      <c r="K4042" t="str">
        <f>_xlfn.XLOOKUP(D4042, dim_channels!A:A, dim_channels!C:C, "Not Found")</f>
        <v>Corporate</v>
      </c>
      <c r="L4042" t="str">
        <f>_xlfn.XLOOKUP(D4042, dim_channels!A:A, dim_channels!B:B, "Not Found")</f>
        <v>Corporate Direct</v>
      </c>
    </row>
    <row r="4043" spans="1:12" x14ac:dyDescent="0.2">
      <c r="A4043" s="3" t="s">
        <v>4479</v>
      </c>
      <c r="B4043" s="3" t="s">
        <v>98</v>
      </c>
      <c r="C4043" s="3" t="s">
        <v>831</v>
      </c>
      <c r="D4043" s="3" t="s">
        <v>45</v>
      </c>
      <c r="E4043" s="3" t="s">
        <v>46</v>
      </c>
      <c r="F4043" s="3">
        <v>18120.330000000002</v>
      </c>
      <c r="G4043" s="3">
        <v>906.02</v>
      </c>
      <c r="H4043" s="3">
        <v>17214.310000000001</v>
      </c>
      <c r="I4043" s="3" t="s">
        <v>56</v>
      </c>
      <c r="J4043" s="5">
        <v>1.052631792967595</v>
      </c>
      <c r="K4043" t="str">
        <f>_xlfn.XLOOKUP(D4043, dim_channels!A:A, dim_channels!C:C, "Not Found")</f>
        <v>Corporate</v>
      </c>
      <c r="L4043" t="str">
        <f>_xlfn.XLOOKUP(D4043, dim_channels!A:A, dim_channels!B:B, "Not Found")</f>
        <v>Corporate Direct</v>
      </c>
    </row>
    <row r="4044" spans="1:12" x14ac:dyDescent="0.2">
      <c r="A4044" s="2" t="s">
        <v>4480</v>
      </c>
      <c r="B4044" s="2" t="s">
        <v>44</v>
      </c>
      <c r="C4044" s="2" t="s">
        <v>291</v>
      </c>
      <c r="D4044" s="2" t="s">
        <v>52</v>
      </c>
      <c r="E4044" s="2" t="s">
        <v>34</v>
      </c>
      <c r="F4044" s="2">
        <v>4190.88</v>
      </c>
      <c r="G4044" s="2">
        <v>502.91</v>
      </c>
      <c r="H4044" s="2">
        <v>3687.97</v>
      </c>
      <c r="I4044" s="2" t="s">
        <v>29</v>
      </c>
      <c r="J4044" s="4">
        <v>1.1363649921230381</v>
      </c>
      <c r="K4044" t="str">
        <f>_xlfn.XLOOKUP(D4044, dim_channels!A:A, dim_channels!C:C, "Not Found")</f>
        <v>OTA</v>
      </c>
      <c r="L4044" t="str">
        <f>_xlfn.XLOOKUP(D4044, dim_channels!A:A, dim_channels!B:B, "Not Found")</f>
        <v>Agoda</v>
      </c>
    </row>
    <row r="4045" spans="1:12" x14ac:dyDescent="0.2">
      <c r="A4045" s="3" t="s">
        <v>4481</v>
      </c>
      <c r="B4045" s="3" t="s">
        <v>1021</v>
      </c>
      <c r="C4045" s="3" t="s">
        <v>1354</v>
      </c>
      <c r="D4045" s="3" t="s">
        <v>33</v>
      </c>
      <c r="E4045" s="3" t="s">
        <v>28</v>
      </c>
      <c r="F4045" s="3">
        <v>5156.93</v>
      </c>
      <c r="G4045" s="3">
        <v>773.54</v>
      </c>
      <c r="H4045" s="3">
        <v>4383.3900000000003</v>
      </c>
      <c r="I4045" s="3" t="s">
        <v>41</v>
      </c>
      <c r="J4045" s="5">
        <v>1.176470722431725</v>
      </c>
      <c r="K4045" t="str">
        <f>_xlfn.XLOOKUP(D4045, dim_channels!A:A, dim_channels!C:C, "Not Found")</f>
        <v>OTA</v>
      </c>
      <c r="L4045" t="str">
        <f>_xlfn.XLOOKUP(D4045, dim_channels!A:A, dim_channels!B:B, "Not Found")</f>
        <v>Booking.com</v>
      </c>
    </row>
    <row r="4046" spans="1:12" x14ac:dyDescent="0.2">
      <c r="A4046" s="2" t="s">
        <v>4482</v>
      </c>
      <c r="B4046" s="2" t="s">
        <v>39</v>
      </c>
      <c r="C4046" s="2" t="s">
        <v>558</v>
      </c>
      <c r="D4046" s="2" t="s">
        <v>33</v>
      </c>
      <c r="E4046" s="2" t="s">
        <v>60</v>
      </c>
      <c r="F4046" s="2">
        <v>5927.09</v>
      </c>
      <c r="G4046" s="2">
        <v>0</v>
      </c>
      <c r="H4046" s="2">
        <v>5927.09</v>
      </c>
      <c r="I4046" s="2" t="s">
        <v>41</v>
      </c>
      <c r="J4046" s="4">
        <v>1</v>
      </c>
      <c r="K4046" t="str">
        <f>_xlfn.XLOOKUP(D4046, dim_channels!A:A, dim_channels!C:C, "Not Found")</f>
        <v>OTA</v>
      </c>
      <c r="L4046" t="str">
        <f>_xlfn.XLOOKUP(D4046, dim_channels!A:A, dim_channels!B:B, "Not Found")</f>
        <v>Booking.com</v>
      </c>
    </row>
    <row r="4047" spans="1:12" x14ac:dyDescent="0.2">
      <c r="A4047" s="3" t="s">
        <v>4483</v>
      </c>
      <c r="B4047" s="3" t="s">
        <v>567</v>
      </c>
      <c r="C4047" s="3" t="s">
        <v>359</v>
      </c>
      <c r="D4047" s="3" t="s">
        <v>27</v>
      </c>
      <c r="E4047" s="3" t="s">
        <v>28</v>
      </c>
      <c r="F4047" s="3">
        <v>9213.1</v>
      </c>
      <c r="G4047" s="3">
        <v>1658.36</v>
      </c>
      <c r="H4047" s="3">
        <v>7554.74</v>
      </c>
      <c r="I4047" s="3" t="s">
        <v>29</v>
      </c>
      <c r="J4047" s="5">
        <v>1.219512517968852</v>
      </c>
      <c r="K4047" t="str">
        <f>_xlfn.XLOOKUP(D4047, dim_channels!A:A, dim_channels!C:C, "Not Found")</f>
        <v>OTA</v>
      </c>
      <c r="L4047" t="str">
        <f>_xlfn.XLOOKUP(D4047, dim_channels!A:A, dim_channels!B:B, "Not Found")</f>
        <v>Expedia</v>
      </c>
    </row>
    <row r="4048" spans="1:12" x14ac:dyDescent="0.2">
      <c r="A4048" s="2" t="s">
        <v>4484</v>
      </c>
      <c r="B4048" s="2" t="s">
        <v>451</v>
      </c>
      <c r="C4048" s="2" t="s">
        <v>817</v>
      </c>
      <c r="D4048" s="2" t="s">
        <v>169</v>
      </c>
      <c r="E4048" s="2" t="s">
        <v>46</v>
      </c>
      <c r="F4048" s="2">
        <v>20813.75</v>
      </c>
      <c r="G4048" s="2">
        <v>4162.75</v>
      </c>
      <c r="H4048" s="2">
        <v>16651</v>
      </c>
      <c r="I4048" s="2" t="s">
        <v>29</v>
      </c>
      <c r="J4048" s="4">
        <v>1.25</v>
      </c>
      <c r="K4048" t="str">
        <f>_xlfn.XLOOKUP(D4048, dim_channels!A:A, dim_channels!C:C, "Not Found")</f>
        <v>GDS</v>
      </c>
      <c r="L4048" t="str">
        <f>_xlfn.XLOOKUP(D4048, dim_channels!A:A, dim_channels!B:B, "Not Found")</f>
        <v>GDS (Amadeus)</v>
      </c>
    </row>
    <row r="4049" spans="1:12" x14ac:dyDescent="0.2">
      <c r="A4049" s="3" t="s">
        <v>4485</v>
      </c>
      <c r="B4049" s="3" t="s">
        <v>378</v>
      </c>
      <c r="C4049" s="3" t="s">
        <v>167</v>
      </c>
      <c r="D4049" s="3" t="s">
        <v>33</v>
      </c>
      <c r="E4049" s="3" t="s">
        <v>28</v>
      </c>
      <c r="F4049" s="3">
        <v>8172.47</v>
      </c>
      <c r="G4049" s="3">
        <v>1225.8699999999999</v>
      </c>
      <c r="H4049" s="3">
        <v>6946.6</v>
      </c>
      <c r="I4049" s="3" t="s">
        <v>29</v>
      </c>
      <c r="J4049" s="5">
        <v>1.1764705035556959</v>
      </c>
      <c r="K4049" t="str">
        <f>_xlfn.XLOOKUP(D4049, dim_channels!A:A, dim_channels!C:C, "Not Found")</f>
        <v>OTA</v>
      </c>
      <c r="L4049" t="str">
        <f>_xlfn.XLOOKUP(D4049, dim_channels!A:A, dim_channels!B:B, "Not Found")</f>
        <v>Booking.com</v>
      </c>
    </row>
    <row r="4050" spans="1:12" x14ac:dyDescent="0.2">
      <c r="A4050" s="2" t="s">
        <v>4486</v>
      </c>
      <c r="B4050" s="2" t="s">
        <v>75</v>
      </c>
      <c r="C4050" s="2" t="s">
        <v>1278</v>
      </c>
      <c r="D4050" s="2" t="s">
        <v>206</v>
      </c>
      <c r="E4050" s="2" t="s">
        <v>207</v>
      </c>
      <c r="F4050" s="2">
        <v>9254.02</v>
      </c>
      <c r="G4050" s="2">
        <v>0</v>
      </c>
      <c r="H4050" s="2">
        <v>9254.02</v>
      </c>
      <c r="I4050" s="2" t="s">
        <v>56</v>
      </c>
      <c r="J4050" s="4">
        <v>1</v>
      </c>
      <c r="K4050" t="str">
        <f>_xlfn.XLOOKUP(D4050, dim_channels!A:A, dim_channels!C:C, "Not Found")</f>
        <v>Direct</v>
      </c>
      <c r="L4050" t="str">
        <f>_xlfn.XLOOKUP(D4050, dim_channels!A:A, dim_channels!B:B, "Not Found")</f>
        <v>Walk-in</v>
      </c>
    </row>
    <row r="4051" spans="1:12" x14ac:dyDescent="0.2">
      <c r="A4051" s="3" t="s">
        <v>4487</v>
      </c>
      <c r="B4051" s="3" t="s">
        <v>58</v>
      </c>
      <c r="C4051" s="3" t="s">
        <v>82</v>
      </c>
      <c r="D4051" s="3" t="s">
        <v>64</v>
      </c>
      <c r="E4051" s="3" t="s">
        <v>115</v>
      </c>
      <c r="F4051" s="3">
        <v>6023.01</v>
      </c>
      <c r="G4051" s="3">
        <v>0</v>
      </c>
      <c r="H4051" s="3">
        <v>6023.01</v>
      </c>
      <c r="I4051" s="3" t="s">
        <v>29</v>
      </c>
      <c r="J4051" s="5">
        <v>1</v>
      </c>
      <c r="K4051" t="str">
        <f>_xlfn.XLOOKUP(D4051, dim_channels!A:A, dim_channels!C:C, "Not Found")</f>
        <v>Direct</v>
      </c>
      <c r="L4051" t="str">
        <f>_xlfn.XLOOKUP(D4051, dim_channels!A:A, dim_channels!B:B, "Not Found")</f>
        <v>Direct Website</v>
      </c>
    </row>
    <row r="4052" spans="1:12" x14ac:dyDescent="0.2">
      <c r="A4052" s="2" t="s">
        <v>4488</v>
      </c>
      <c r="B4052" s="2" t="s">
        <v>778</v>
      </c>
      <c r="C4052" s="2" t="s">
        <v>498</v>
      </c>
      <c r="D4052" s="2" t="s">
        <v>206</v>
      </c>
      <c r="E4052" s="2" t="s">
        <v>207</v>
      </c>
      <c r="F4052" s="2">
        <v>7420.04</v>
      </c>
      <c r="G4052" s="2">
        <v>0</v>
      </c>
      <c r="H4052" s="2">
        <v>7420.04</v>
      </c>
      <c r="I4052" s="2" t="s">
        <v>56</v>
      </c>
      <c r="J4052" s="4">
        <v>1</v>
      </c>
      <c r="K4052" t="str">
        <f>_xlfn.XLOOKUP(D4052, dim_channels!A:A, dim_channels!C:C, "Not Found")</f>
        <v>Direct</v>
      </c>
      <c r="L4052" t="str">
        <f>_xlfn.XLOOKUP(D4052, dim_channels!A:A, dim_channels!B:B, "Not Found")</f>
        <v>Walk-in</v>
      </c>
    </row>
    <row r="4053" spans="1:12" x14ac:dyDescent="0.2">
      <c r="A4053" s="3" t="s">
        <v>4489</v>
      </c>
      <c r="B4053" s="3" t="s">
        <v>520</v>
      </c>
      <c r="C4053" s="3" t="s">
        <v>205</v>
      </c>
      <c r="D4053" s="3" t="s">
        <v>33</v>
      </c>
      <c r="E4053" s="3" t="s">
        <v>28</v>
      </c>
      <c r="F4053" s="3">
        <v>4934.95</v>
      </c>
      <c r="G4053" s="3">
        <v>740.24</v>
      </c>
      <c r="H4053" s="3">
        <v>4194.71</v>
      </c>
      <c r="I4053" s="3" t="s">
        <v>41</v>
      </c>
      <c r="J4053" s="5">
        <v>1.17646988707205</v>
      </c>
      <c r="K4053" t="str">
        <f>_xlfn.XLOOKUP(D4053, dim_channels!A:A, dim_channels!C:C, "Not Found")</f>
        <v>OTA</v>
      </c>
      <c r="L4053" t="str">
        <f>_xlfn.XLOOKUP(D4053, dim_channels!A:A, dim_channels!B:B, "Not Found")</f>
        <v>Booking.com</v>
      </c>
    </row>
    <row r="4054" spans="1:12" x14ac:dyDescent="0.2">
      <c r="A4054" s="2" t="s">
        <v>4490</v>
      </c>
      <c r="B4054" s="2" t="s">
        <v>430</v>
      </c>
      <c r="C4054" s="2" t="s">
        <v>527</v>
      </c>
      <c r="D4054" s="2" t="s">
        <v>33</v>
      </c>
      <c r="E4054" s="2" t="s">
        <v>34</v>
      </c>
      <c r="F4054" s="2">
        <v>5049.3999999999996</v>
      </c>
      <c r="G4054" s="2">
        <v>757.41</v>
      </c>
      <c r="H4054" s="2">
        <v>4291.99</v>
      </c>
      <c r="I4054" s="2" t="s">
        <v>29</v>
      </c>
      <c r="J4054" s="4">
        <v>1.1764705882352939</v>
      </c>
      <c r="K4054" t="str">
        <f>_xlfn.XLOOKUP(D4054, dim_channels!A:A, dim_channels!C:C, "Not Found")</f>
        <v>OTA</v>
      </c>
      <c r="L4054" t="str">
        <f>_xlfn.XLOOKUP(D4054, dim_channels!A:A, dim_channels!B:B, "Not Found")</f>
        <v>Booking.com</v>
      </c>
    </row>
    <row r="4055" spans="1:12" x14ac:dyDescent="0.2">
      <c r="A4055" s="3" t="s">
        <v>4491</v>
      </c>
      <c r="B4055" s="3" t="s">
        <v>246</v>
      </c>
      <c r="C4055" s="3" t="s">
        <v>773</v>
      </c>
      <c r="D4055" s="3" t="s">
        <v>64</v>
      </c>
      <c r="E4055" s="3" t="s">
        <v>34</v>
      </c>
      <c r="F4055" s="3">
        <v>10934.56</v>
      </c>
      <c r="G4055" s="3">
        <v>0</v>
      </c>
      <c r="H4055" s="3">
        <v>10934.56</v>
      </c>
      <c r="I4055" s="3" t="s">
        <v>29</v>
      </c>
      <c r="J4055" s="5">
        <v>1</v>
      </c>
      <c r="K4055" t="str">
        <f>_xlfn.XLOOKUP(D4055, dim_channels!A:A, dim_channels!C:C, "Not Found")</f>
        <v>Direct</v>
      </c>
      <c r="L4055" t="str">
        <f>_xlfn.XLOOKUP(D4055, dim_channels!A:A, dim_channels!B:B, "Not Found")</f>
        <v>Direct Website</v>
      </c>
    </row>
    <row r="4056" spans="1:12" x14ac:dyDescent="0.2">
      <c r="A4056" s="2" t="s">
        <v>4492</v>
      </c>
      <c r="B4056" s="2" t="s">
        <v>787</v>
      </c>
      <c r="C4056" s="2" t="s">
        <v>87</v>
      </c>
      <c r="D4056" s="2" t="s">
        <v>64</v>
      </c>
      <c r="E4056" s="2" t="s">
        <v>28</v>
      </c>
      <c r="F4056" s="2">
        <v>28436.38</v>
      </c>
      <c r="G4056" s="2">
        <v>0</v>
      </c>
      <c r="H4056" s="2">
        <v>28436.38</v>
      </c>
      <c r="I4056" s="2" t="s">
        <v>29</v>
      </c>
      <c r="J4056" s="4">
        <v>1</v>
      </c>
      <c r="K4056" t="str">
        <f>_xlfn.XLOOKUP(D4056, dim_channels!A:A, dim_channels!C:C, "Not Found")</f>
        <v>Direct</v>
      </c>
      <c r="L4056" t="str">
        <f>_xlfn.XLOOKUP(D4056, dim_channels!A:A, dim_channels!B:B, "Not Found")</f>
        <v>Direct Website</v>
      </c>
    </row>
    <row r="4057" spans="1:12" x14ac:dyDescent="0.2">
      <c r="A4057" s="3" t="s">
        <v>4493</v>
      </c>
      <c r="B4057" s="3" t="s">
        <v>489</v>
      </c>
      <c r="C4057" s="3" t="s">
        <v>403</v>
      </c>
      <c r="D4057" s="3" t="s">
        <v>33</v>
      </c>
      <c r="E4057" s="3" t="s">
        <v>28</v>
      </c>
      <c r="F4057" s="3">
        <v>7439.22</v>
      </c>
      <c r="G4057" s="3">
        <v>1115.8800000000001</v>
      </c>
      <c r="H4057" s="3">
        <v>6323.34</v>
      </c>
      <c r="I4057" s="3" t="s">
        <v>29</v>
      </c>
      <c r="J4057" s="5">
        <v>1.1764700300790401</v>
      </c>
      <c r="K4057" t="str">
        <f>_xlfn.XLOOKUP(D4057, dim_channels!A:A, dim_channels!C:C, "Not Found")</f>
        <v>OTA</v>
      </c>
      <c r="L4057" t="str">
        <f>_xlfn.XLOOKUP(D4057, dim_channels!A:A, dim_channels!B:B, "Not Found")</f>
        <v>Booking.com</v>
      </c>
    </row>
    <row r="4058" spans="1:12" x14ac:dyDescent="0.2">
      <c r="A4058" s="2" t="s">
        <v>4494</v>
      </c>
      <c r="B4058" s="2" t="s">
        <v>666</v>
      </c>
      <c r="C4058" s="2" t="s">
        <v>43</v>
      </c>
      <c r="D4058" s="2" t="s">
        <v>206</v>
      </c>
      <c r="E4058" s="2" t="s">
        <v>207</v>
      </c>
      <c r="F4058" s="2">
        <v>8596.5499999999993</v>
      </c>
      <c r="G4058" s="2">
        <v>0</v>
      </c>
      <c r="H4058" s="2">
        <v>8596.5499999999993</v>
      </c>
      <c r="I4058" s="2" t="s">
        <v>29</v>
      </c>
      <c r="J4058" s="4">
        <v>1</v>
      </c>
      <c r="K4058" t="str">
        <f>_xlfn.XLOOKUP(D4058, dim_channels!A:A, dim_channels!C:C, "Not Found")</f>
        <v>Direct</v>
      </c>
      <c r="L4058" t="str">
        <f>_xlfn.XLOOKUP(D4058, dim_channels!A:A, dim_channels!B:B, "Not Found")</f>
        <v>Walk-in</v>
      </c>
    </row>
    <row r="4059" spans="1:12" x14ac:dyDescent="0.2">
      <c r="A4059" s="3" t="s">
        <v>4495</v>
      </c>
      <c r="B4059" s="3" t="s">
        <v>36</v>
      </c>
      <c r="C4059" s="3" t="s">
        <v>117</v>
      </c>
      <c r="D4059" s="3" t="s">
        <v>52</v>
      </c>
      <c r="E4059" s="3" t="s">
        <v>34</v>
      </c>
      <c r="F4059" s="3">
        <v>14702.62</v>
      </c>
      <c r="G4059" s="3">
        <v>1764.31</v>
      </c>
      <c r="H4059" s="3">
        <v>12938.31</v>
      </c>
      <c r="I4059" s="3" t="s">
        <v>41</v>
      </c>
      <c r="J4059" s="5">
        <v>1.1363632499144021</v>
      </c>
      <c r="K4059" t="str">
        <f>_xlfn.XLOOKUP(D4059, dim_channels!A:A, dim_channels!C:C, "Not Found")</f>
        <v>OTA</v>
      </c>
      <c r="L4059" t="str">
        <f>_xlfn.XLOOKUP(D4059, dim_channels!A:A, dim_channels!B:B, "Not Found")</f>
        <v>Agoda</v>
      </c>
    </row>
    <row r="4060" spans="1:12" x14ac:dyDescent="0.2">
      <c r="A4060" s="2" t="s">
        <v>4496</v>
      </c>
      <c r="B4060" s="2" t="s">
        <v>597</v>
      </c>
      <c r="C4060" s="2" t="s">
        <v>84</v>
      </c>
      <c r="D4060" s="2" t="s">
        <v>45</v>
      </c>
      <c r="E4060" s="2" t="s">
        <v>89</v>
      </c>
      <c r="F4060" s="2">
        <v>2266.59</v>
      </c>
      <c r="G4060" s="2">
        <v>0</v>
      </c>
      <c r="H4060" s="2">
        <v>2266.59</v>
      </c>
      <c r="I4060" s="2" t="s">
        <v>29</v>
      </c>
      <c r="J4060" s="4">
        <v>1</v>
      </c>
      <c r="K4060" t="str">
        <f>_xlfn.XLOOKUP(D4060, dim_channels!A:A, dim_channels!C:C, "Not Found")</f>
        <v>Corporate</v>
      </c>
      <c r="L4060" t="str">
        <f>_xlfn.XLOOKUP(D4060, dim_channels!A:A, dim_channels!B:B, "Not Found")</f>
        <v>Corporate Direct</v>
      </c>
    </row>
    <row r="4061" spans="1:12" x14ac:dyDescent="0.2">
      <c r="A4061" s="3" t="s">
        <v>4497</v>
      </c>
      <c r="B4061" s="3" t="s">
        <v>145</v>
      </c>
      <c r="C4061" s="3" t="s">
        <v>799</v>
      </c>
      <c r="D4061" s="3" t="s">
        <v>64</v>
      </c>
      <c r="E4061" s="3" t="s">
        <v>28</v>
      </c>
      <c r="F4061" s="3">
        <v>32461.45</v>
      </c>
      <c r="G4061" s="3">
        <v>0</v>
      </c>
      <c r="H4061" s="3">
        <v>32461.45</v>
      </c>
      <c r="I4061" s="3" t="s">
        <v>29</v>
      </c>
      <c r="J4061" s="5">
        <v>1</v>
      </c>
      <c r="K4061" t="str">
        <f>_xlfn.XLOOKUP(D4061, dim_channels!A:A, dim_channels!C:C, "Not Found")</f>
        <v>Direct</v>
      </c>
      <c r="L4061" t="str">
        <f>_xlfn.XLOOKUP(D4061, dim_channels!A:A, dim_channels!B:B, "Not Found")</f>
        <v>Direct Website</v>
      </c>
    </row>
    <row r="4062" spans="1:12" x14ac:dyDescent="0.2">
      <c r="A4062" s="2" t="s">
        <v>4498</v>
      </c>
      <c r="B4062" s="2" t="s">
        <v>159</v>
      </c>
      <c r="C4062" s="2" t="s">
        <v>26</v>
      </c>
      <c r="D4062" s="2" t="s">
        <v>114</v>
      </c>
      <c r="E4062" s="2" t="s">
        <v>46</v>
      </c>
      <c r="F4062" s="2">
        <v>5113.93</v>
      </c>
      <c r="G4062" s="2">
        <v>511.39</v>
      </c>
      <c r="H4062" s="2">
        <v>4602.54</v>
      </c>
      <c r="I4062" s="2" t="s">
        <v>41</v>
      </c>
      <c r="J4062" s="4">
        <v>1.111110386873335</v>
      </c>
      <c r="K4062" t="str">
        <f>_xlfn.XLOOKUP(D4062, dim_channels!A:A, dim_channels!C:C, "Not Found")</f>
        <v>Offline</v>
      </c>
      <c r="L4062" t="str">
        <f>_xlfn.XLOOKUP(D4062, dim_channels!A:A, dim_channels!B:B, "Not Found")</f>
        <v>Travel Agency</v>
      </c>
    </row>
    <row r="4063" spans="1:12" x14ac:dyDescent="0.2">
      <c r="A4063" s="3" t="s">
        <v>4499</v>
      </c>
      <c r="B4063" s="3" t="s">
        <v>156</v>
      </c>
      <c r="C4063" s="3" t="s">
        <v>570</v>
      </c>
      <c r="D4063" s="3" t="s">
        <v>52</v>
      </c>
      <c r="E4063" s="3" t="s">
        <v>60</v>
      </c>
      <c r="F4063" s="3">
        <v>2358.58</v>
      </c>
      <c r="G4063" s="3">
        <v>0</v>
      </c>
      <c r="H4063" s="3">
        <v>2358.58</v>
      </c>
      <c r="I4063" s="3" t="s">
        <v>29</v>
      </c>
      <c r="J4063" s="5">
        <v>1</v>
      </c>
      <c r="K4063" t="str">
        <f>_xlfn.XLOOKUP(D4063, dim_channels!A:A, dim_channels!C:C, "Not Found")</f>
        <v>OTA</v>
      </c>
      <c r="L4063" t="str">
        <f>_xlfn.XLOOKUP(D4063, dim_channels!A:A, dim_channels!B:B, "Not Found")</f>
        <v>Agoda</v>
      </c>
    </row>
    <row r="4064" spans="1:12" x14ac:dyDescent="0.2">
      <c r="A4064" s="2" t="s">
        <v>4500</v>
      </c>
      <c r="B4064" s="2" t="s">
        <v>394</v>
      </c>
      <c r="C4064" s="2" t="s">
        <v>190</v>
      </c>
      <c r="D4064" s="2" t="s">
        <v>52</v>
      </c>
      <c r="E4064" s="2" t="s">
        <v>34</v>
      </c>
      <c r="F4064" s="2">
        <v>2260.58</v>
      </c>
      <c r="G4064" s="2">
        <v>271.27</v>
      </c>
      <c r="H4064" s="2">
        <v>1989.31</v>
      </c>
      <c r="I4064" s="2" t="s">
        <v>29</v>
      </c>
      <c r="J4064" s="4">
        <v>1.1363638648576639</v>
      </c>
      <c r="K4064" t="str">
        <f>_xlfn.XLOOKUP(D4064, dim_channels!A:A, dim_channels!C:C, "Not Found")</f>
        <v>OTA</v>
      </c>
      <c r="L4064" t="str">
        <f>_xlfn.XLOOKUP(D4064, dim_channels!A:A, dim_channels!B:B, "Not Found")</f>
        <v>Agoda</v>
      </c>
    </row>
    <row r="4065" spans="1:12" x14ac:dyDescent="0.2">
      <c r="A4065" s="3" t="s">
        <v>4501</v>
      </c>
      <c r="B4065" s="3" t="s">
        <v>1610</v>
      </c>
      <c r="C4065" s="3" t="s">
        <v>1340</v>
      </c>
      <c r="D4065" s="3" t="s">
        <v>169</v>
      </c>
      <c r="E4065" s="3" t="s">
        <v>46</v>
      </c>
      <c r="F4065" s="3">
        <v>11524.12</v>
      </c>
      <c r="G4065" s="3">
        <v>2304.8200000000002</v>
      </c>
      <c r="H4065" s="3">
        <v>9219.2999999999993</v>
      </c>
      <c r="I4065" s="3" t="s">
        <v>41</v>
      </c>
      <c r="J4065" s="5">
        <v>1.249999457659476</v>
      </c>
      <c r="K4065" t="str">
        <f>_xlfn.XLOOKUP(D4065, dim_channels!A:A, dim_channels!C:C, "Not Found")</f>
        <v>GDS</v>
      </c>
      <c r="L4065" t="str">
        <f>_xlfn.XLOOKUP(D4065, dim_channels!A:A, dim_channels!B:B, "Not Found")</f>
        <v>GDS (Amadeus)</v>
      </c>
    </row>
    <row r="4066" spans="1:12" x14ac:dyDescent="0.2">
      <c r="A4066" s="2" t="s">
        <v>4502</v>
      </c>
      <c r="B4066" s="2" t="s">
        <v>262</v>
      </c>
      <c r="C4066" s="2" t="s">
        <v>112</v>
      </c>
      <c r="D4066" s="2" t="s">
        <v>27</v>
      </c>
      <c r="E4066" s="2" t="s">
        <v>34</v>
      </c>
      <c r="F4066" s="2">
        <v>2464.5500000000002</v>
      </c>
      <c r="G4066" s="2">
        <v>443.62</v>
      </c>
      <c r="H4066" s="2">
        <v>2020.93</v>
      </c>
      <c r="I4066" s="2" t="s">
        <v>41</v>
      </c>
      <c r="J4066" s="4">
        <v>1.2195127985630381</v>
      </c>
      <c r="K4066" t="str">
        <f>_xlfn.XLOOKUP(D4066, dim_channels!A:A, dim_channels!C:C, "Not Found")</f>
        <v>OTA</v>
      </c>
      <c r="L4066" t="str">
        <f>_xlfn.XLOOKUP(D4066, dim_channels!A:A, dim_channels!B:B, "Not Found")</f>
        <v>Expedia</v>
      </c>
    </row>
    <row r="4067" spans="1:12" x14ac:dyDescent="0.2">
      <c r="A4067" s="3" t="s">
        <v>4503</v>
      </c>
      <c r="B4067" s="3" t="s">
        <v>138</v>
      </c>
      <c r="C4067" s="3" t="s">
        <v>139</v>
      </c>
      <c r="D4067" s="3" t="s">
        <v>52</v>
      </c>
      <c r="E4067" s="3" t="s">
        <v>60</v>
      </c>
      <c r="F4067" s="3">
        <v>14186.92</v>
      </c>
      <c r="G4067" s="3">
        <v>0</v>
      </c>
      <c r="H4067" s="3">
        <v>14186.92</v>
      </c>
      <c r="I4067" s="3" t="s">
        <v>29</v>
      </c>
      <c r="J4067" s="5">
        <v>1</v>
      </c>
      <c r="K4067" t="str">
        <f>_xlfn.XLOOKUP(D4067, dim_channels!A:A, dim_channels!C:C, "Not Found")</f>
        <v>OTA</v>
      </c>
      <c r="L4067" t="str">
        <f>_xlfn.XLOOKUP(D4067, dim_channels!A:A, dim_channels!B:B, "Not Found")</f>
        <v>Agoda</v>
      </c>
    </row>
    <row r="4068" spans="1:12" x14ac:dyDescent="0.2">
      <c r="A4068" s="2" t="s">
        <v>4504</v>
      </c>
      <c r="B4068" s="2" t="s">
        <v>326</v>
      </c>
      <c r="C4068" s="2" t="s">
        <v>39</v>
      </c>
      <c r="D4068" s="2" t="s">
        <v>64</v>
      </c>
      <c r="E4068" s="2" t="s">
        <v>115</v>
      </c>
      <c r="F4068" s="2">
        <v>10495.95</v>
      </c>
      <c r="G4068" s="2">
        <v>0</v>
      </c>
      <c r="H4068" s="2">
        <v>10495.95</v>
      </c>
      <c r="I4068" s="2" t="s">
        <v>29</v>
      </c>
      <c r="J4068" s="4">
        <v>1</v>
      </c>
      <c r="K4068" t="str">
        <f>_xlfn.XLOOKUP(D4068, dim_channels!A:A, dim_channels!C:C, "Not Found")</f>
        <v>Direct</v>
      </c>
      <c r="L4068" t="str">
        <f>_xlfn.XLOOKUP(D4068, dim_channels!A:A, dim_channels!B:B, "Not Found")</f>
        <v>Direct Website</v>
      </c>
    </row>
    <row r="4069" spans="1:12" x14ac:dyDescent="0.2">
      <c r="A4069" s="3" t="s">
        <v>4505</v>
      </c>
      <c r="B4069" s="3" t="s">
        <v>262</v>
      </c>
      <c r="C4069" s="3" t="s">
        <v>360</v>
      </c>
      <c r="D4069" s="3" t="s">
        <v>114</v>
      </c>
      <c r="E4069" s="3" t="s">
        <v>46</v>
      </c>
      <c r="F4069" s="3">
        <v>5851.98</v>
      </c>
      <c r="G4069" s="3">
        <v>585.20000000000005</v>
      </c>
      <c r="H4069" s="3">
        <v>5266.78</v>
      </c>
      <c r="I4069" s="3" t="s">
        <v>29</v>
      </c>
      <c r="J4069" s="5">
        <v>1.11111153304296</v>
      </c>
      <c r="K4069" t="str">
        <f>_xlfn.XLOOKUP(D4069, dim_channels!A:A, dim_channels!C:C, "Not Found")</f>
        <v>Offline</v>
      </c>
      <c r="L4069" t="str">
        <f>_xlfn.XLOOKUP(D4069, dim_channels!A:A, dim_channels!B:B, "Not Found")</f>
        <v>Travel Agency</v>
      </c>
    </row>
    <row r="4070" spans="1:12" x14ac:dyDescent="0.2">
      <c r="A4070" s="2" t="s">
        <v>4506</v>
      </c>
      <c r="B4070" s="2" t="s">
        <v>1610</v>
      </c>
      <c r="C4070" s="2" t="s">
        <v>791</v>
      </c>
      <c r="D4070" s="2" t="s">
        <v>27</v>
      </c>
      <c r="E4070" s="2" t="s">
        <v>34</v>
      </c>
      <c r="F4070" s="2">
        <v>8578.23</v>
      </c>
      <c r="G4070" s="2">
        <v>1544.08</v>
      </c>
      <c r="H4070" s="2">
        <v>7034.15</v>
      </c>
      <c r="I4070" s="2" t="s">
        <v>29</v>
      </c>
      <c r="J4070" s="4">
        <v>1.2195119524036311</v>
      </c>
      <c r="K4070" t="str">
        <f>_xlfn.XLOOKUP(D4070, dim_channels!A:A, dim_channels!C:C, "Not Found")</f>
        <v>OTA</v>
      </c>
      <c r="L4070" t="str">
        <f>_xlfn.XLOOKUP(D4070, dim_channels!A:A, dim_channels!B:B, "Not Found")</f>
        <v>Expedia</v>
      </c>
    </row>
    <row r="4071" spans="1:12" x14ac:dyDescent="0.2">
      <c r="A4071" s="3" t="s">
        <v>4507</v>
      </c>
      <c r="B4071" s="3" t="s">
        <v>123</v>
      </c>
      <c r="C4071" s="3" t="s">
        <v>150</v>
      </c>
      <c r="D4071" s="3" t="s">
        <v>52</v>
      </c>
      <c r="E4071" s="3" t="s">
        <v>60</v>
      </c>
      <c r="F4071" s="3">
        <v>2247.11</v>
      </c>
      <c r="G4071" s="3">
        <v>0</v>
      </c>
      <c r="H4071" s="3">
        <v>2247.11</v>
      </c>
      <c r="I4071" s="3" t="s">
        <v>29</v>
      </c>
      <c r="J4071" s="5">
        <v>1</v>
      </c>
      <c r="K4071" t="str">
        <f>_xlfn.XLOOKUP(D4071, dim_channels!A:A, dim_channels!C:C, "Not Found")</f>
        <v>OTA</v>
      </c>
      <c r="L4071" t="str">
        <f>_xlfn.XLOOKUP(D4071, dim_channels!A:A, dim_channels!B:B, "Not Found")</f>
        <v>Agoda</v>
      </c>
    </row>
    <row r="4072" spans="1:12" x14ac:dyDescent="0.2">
      <c r="A4072" s="2" t="s">
        <v>4508</v>
      </c>
      <c r="B4072" s="2" t="s">
        <v>329</v>
      </c>
      <c r="C4072" s="2" t="s">
        <v>416</v>
      </c>
      <c r="D4072" s="2" t="s">
        <v>33</v>
      </c>
      <c r="E4072" s="2" t="s">
        <v>34</v>
      </c>
      <c r="F4072" s="2">
        <v>5711.21</v>
      </c>
      <c r="G4072" s="2">
        <v>856.68</v>
      </c>
      <c r="H4072" s="2">
        <v>4854.53</v>
      </c>
      <c r="I4072" s="2" t="s">
        <v>29</v>
      </c>
      <c r="J4072" s="4">
        <v>1.1764702247179439</v>
      </c>
      <c r="K4072" t="str">
        <f>_xlfn.XLOOKUP(D4072, dim_channels!A:A, dim_channels!C:C, "Not Found")</f>
        <v>OTA</v>
      </c>
      <c r="L4072" t="str">
        <f>_xlfn.XLOOKUP(D4072, dim_channels!A:A, dim_channels!B:B, "Not Found")</f>
        <v>Booking.com</v>
      </c>
    </row>
    <row r="4073" spans="1:12" x14ac:dyDescent="0.2">
      <c r="A4073" s="3" t="s">
        <v>4509</v>
      </c>
      <c r="B4073" s="3" t="s">
        <v>314</v>
      </c>
      <c r="C4073" s="3" t="s">
        <v>271</v>
      </c>
      <c r="D4073" s="3" t="s">
        <v>64</v>
      </c>
      <c r="E4073" s="3" t="s">
        <v>34</v>
      </c>
      <c r="F4073" s="3">
        <v>7142</v>
      </c>
      <c r="G4073" s="3">
        <v>0</v>
      </c>
      <c r="H4073" s="3">
        <v>7142</v>
      </c>
      <c r="I4073" s="3" t="s">
        <v>29</v>
      </c>
      <c r="J4073" s="5">
        <v>1</v>
      </c>
      <c r="K4073" t="str">
        <f>_xlfn.XLOOKUP(D4073, dim_channels!A:A, dim_channels!C:C, "Not Found")</f>
        <v>Direct</v>
      </c>
      <c r="L4073" t="str">
        <f>_xlfn.XLOOKUP(D4073, dim_channels!A:A, dim_channels!B:B, "Not Found")</f>
        <v>Direct Website</v>
      </c>
    </row>
    <row r="4074" spans="1:12" x14ac:dyDescent="0.2">
      <c r="A4074" s="2" t="s">
        <v>4510</v>
      </c>
      <c r="B4074" s="2" t="s">
        <v>276</v>
      </c>
      <c r="C4074" s="2" t="s">
        <v>315</v>
      </c>
      <c r="D4074" s="2" t="s">
        <v>64</v>
      </c>
      <c r="E4074" s="2" t="s">
        <v>115</v>
      </c>
      <c r="F4074" s="2">
        <v>6084.15</v>
      </c>
      <c r="G4074" s="2">
        <v>0</v>
      </c>
      <c r="H4074" s="2">
        <v>6084.15</v>
      </c>
      <c r="I4074" s="2" t="s">
        <v>56</v>
      </c>
      <c r="J4074" s="4">
        <v>1</v>
      </c>
      <c r="K4074" t="str">
        <f>_xlfn.XLOOKUP(D4074, dim_channels!A:A, dim_channels!C:C, "Not Found")</f>
        <v>Direct</v>
      </c>
      <c r="L4074" t="str">
        <f>_xlfn.XLOOKUP(D4074, dim_channels!A:A, dim_channels!B:B, "Not Found")</f>
        <v>Direct Website</v>
      </c>
    </row>
    <row r="4075" spans="1:12" x14ac:dyDescent="0.2">
      <c r="A4075" s="3" t="s">
        <v>4511</v>
      </c>
      <c r="B4075" s="3" t="s">
        <v>630</v>
      </c>
      <c r="C4075" s="3" t="s">
        <v>299</v>
      </c>
      <c r="D4075" s="3" t="s">
        <v>52</v>
      </c>
      <c r="E4075" s="3" t="s">
        <v>60</v>
      </c>
      <c r="F4075" s="3">
        <v>5290.87</v>
      </c>
      <c r="G4075" s="3">
        <v>0</v>
      </c>
      <c r="H4075" s="3">
        <v>5290.87</v>
      </c>
      <c r="I4075" s="3" t="s">
        <v>29</v>
      </c>
      <c r="J4075" s="5">
        <v>1</v>
      </c>
      <c r="K4075" t="str">
        <f>_xlfn.XLOOKUP(D4075, dim_channels!A:A, dim_channels!C:C, "Not Found")</f>
        <v>OTA</v>
      </c>
      <c r="L4075" t="str">
        <f>_xlfn.XLOOKUP(D4075, dim_channels!A:A, dim_channels!B:B, "Not Found")</f>
        <v>Agoda</v>
      </c>
    </row>
    <row r="4076" spans="1:12" x14ac:dyDescent="0.2">
      <c r="A4076" s="2" t="s">
        <v>4512</v>
      </c>
      <c r="B4076" s="2" t="s">
        <v>242</v>
      </c>
      <c r="C4076" s="2" t="s">
        <v>532</v>
      </c>
      <c r="D4076" s="2" t="s">
        <v>27</v>
      </c>
      <c r="E4076" s="2" t="s">
        <v>28</v>
      </c>
      <c r="F4076" s="2">
        <v>19581.04</v>
      </c>
      <c r="G4076" s="2">
        <v>3524.59</v>
      </c>
      <c r="H4076" s="2">
        <v>16056.45</v>
      </c>
      <c r="I4076" s="2" t="s">
        <v>56</v>
      </c>
      <c r="J4076" s="4">
        <v>1.2195124077862789</v>
      </c>
      <c r="K4076" t="str">
        <f>_xlfn.XLOOKUP(D4076, dim_channels!A:A, dim_channels!C:C, "Not Found")</f>
        <v>OTA</v>
      </c>
      <c r="L4076" t="str">
        <f>_xlfn.XLOOKUP(D4076, dim_channels!A:A, dim_channels!B:B, "Not Found")</f>
        <v>Expedia</v>
      </c>
    </row>
    <row r="4077" spans="1:12" x14ac:dyDescent="0.2">
      <c r="A4077" s="3" t="s">
        <v>4513</v>
      </c>
      <c r="B4077" s="3" t="s">
        <v>787</v>
      </c>
      <c r="C4077" s="3" t="s">
        <v>256</v>
      </c>
      <c r="D4077" s="3" t="s">
        <v>52</v>
      </c>
      <c r="E4077" s="3" t="s">
        <v>60</v>
      </c>
      <c r="F4077" s="3">
        <v>12445.23</v>
      </c>
      <c r="G4077" s="3">
        <v>0</v>
      </c>
      <c r="H4077" s="3">
        <v>12445.23</v>
      </c>
      <c r="I4077" s="3" t="s">
        <v>29</v>
      </c>
      <c r="J4077" s="5">
        <v>1</v>
      </c>
      <c r="K4077" t="str">
        <f>_xlfn.XLOOKUP(D4077, dim_channels!A:A, dim_channels!C:C, "Not Found")</f>
        <v>OTA</v>
      </c>
      <c r="L4077" t="str">
        <f>_xlfn.XLOOKUP(D4077, dim_channels!A:A, dim_channels!B:B, "Not Found")</f>
        <v>Agoda</v>
      </c>
    </row>
    <row r="4078" spans="1:12" x14ac:dyDescent="0.2">
      <c r="A4078" s="2" t="s">
        <v>4514</v>
      </c>
      <c r="B4078" s="2" t="s">
        <v>1021</v>
      </c>
      <c r="C4078" s="2" t="s">
        <v>839</v>
      </c>
      <c r="D4078" s="2" t="s">
        <v>52</v>
      </c>
      <c r="E4078" s="2" t="s">
        <v>34</v>
      </c>
      <c r="F4078" s="2">
        <v>7393.03</v>
      </c>
      <c r="G4078" s="2">
        <v>887.16</v>
      </c>
      <c r="H4078" s="2">
        <v>6505.87</v>
      </c>
      <c r="I4078" s="2" t="s">
        <v>29</v>
      </c>
      <c r="J4078" s="4">
        <v>1.1363630075608639</v>
      </c>
      <c r="K4078" t="str">
        <f>_xlfn.XLOOKUP(D4078, dim_channels!A:A, dim_channels!C:C, "Not Found")</f>
        <v>OTA</v>
      </c>
      <c r="L4078" t="str">
        <f>_xlfn.XLOOKUP(D4078, dim_channels!A:A, dim_channels!B:B, "Not Found")</f>
        <v>Agoda</v>
      </c>
    </row>
    <row r="4079" spans="1:12" x14ac:dyDescent="0.2">
      <c r="A4079" s="3" t="s">
        <v>4515</v>
      </c>
      <c r="B4079" s="3" t="s">
        <v>103</v>
      </c>
      <c r="C4079" s="3" t="s">
        <v>246</v>
      </c>
      <c r="D4079" s="3" t="s">
        <v>52</v>
      </c>
      <c r="E4079" s="3" t="s">
        <v>34</v>
      </c>
      <c r="F4079" s="3">
        <v>5708.93</v>
      </c>
      <c r="G4079" s="3">
        <v>685.07</v>
      </c>
      <c r="H4079" s="3">
        <v>5023.8599999999997</v>
      </c>
      <c r="I4079" s="3" t="s">
        <v>41</v>
      </c>
      <c r="J4079" s="5">
        <v>1.136363274454304</v>
      </c>
      <c r="K4079" t="str">
        <f>_xlfn.XLOOKUP(D4079, dim_channels!A:A, dim_channels!C:C, "Not Found")</f>
        <v>OTA</v>
      </c>
      <c r="L4079" t="str">
        <f>_xlfn.XLOOKUP(D4079, dim_channels!A:A, dim_channels!B:B, "Not Found")</f>
        <v>Agoda</v>
      </c>
    </row>
    <row r="4080" spans="1:12" x14ac:dyDescent="0.2">
      <c r="A4080" s="2" t="s">
        <v>4516</v>
      </c>
      <c r="B4080" s="2" t="s">
        <v>422</v>
      </c>
      <c r="C4080" s="2" t="s">
        <v>269</v>
      </c>
      <c r="D4080" s="2" t="s">
        <v>45</v>
      </c>
      <c r="E4080" s="2" t="s">
        <v>46</v>
      </c>
      <c r="F4080" s="2">
        <v>4125.04</v>
      </c>
      <c r="G4080" s="2">
        <v>206.25</v>
      </c>
      <c r="H4080" s="2">
        <v>3918.79</v>
      </c>
      <c r="I4080" s="2" t="s">
        <v>29</v>
      </c>
      <c r="J4080" s="4">
        <v>1.0526310417246141</v>
      </c>
      <c r="K4080" t="str">
        <f>_xlfn.XLOOKUP(D4080, dim_channels!A:A, dim_channels!C:C, "Not Found")</f>
        <v>Corporate</v>
      </c>
      <c r="L4080" t="str">
        <f>_xlfn.XLOOKUP(D4080, dim_channels!A:A, dim_channels!B:B, "Not Found")</f>
        <v>Corporate Direct</v>
      </c>
    </row>
    <row r="4081" spans="1:12" x14ac:dyDescent="0.2">
      <c r="A4081" s="3" t="s">
        <v>4517</v>
      </c>
      <c r="B4081" s="3" t="s">
        <v>655</v>
      </c>
      <c r="C4081" s="3" t="s">
        <v>472</v>
      </c>
      <c r="D4081" s="3" t="s">
        <v>64</v>
      </c>
      <c r="E4081" s="3" t="s">
        <v>28</v>
      </c>
      <c r="F4081" s="3">
        <v>7424.94</v>
      </c>
      <c r="G4081" s="3">
        <v>0</v>
      </c>
      <c r="H4081" s="3">
        <v>7424.94</v>
      </c>
      <c r="I4081" s="3" t="s">
        <v>29</v>
      </c>
      <c r="J4081" s="5">
        <v>1</v>
      </c>
      <c r="K4081" t="str">
        <f>_xlfn.XLOOKUP(D4081, dim_channels!A:A, dim_channels!C:C, "Not Found")</f>
        <v>Direct</v>
      </c>
      <c r="L4081" t="str">
        <f>_xlfn.XLOOKUP(D4081, dim_channels!A:A, dim_channels!B:B, "Not Found")</f>
        <v>Direct Website</v>
      </c>
    </row>
    <row r="4082" spans="1:12" x14ac:dyDescent="0.2">
      <c r="A4082" s="2" t="s">
        <v>4518</v>
      </c>
      <c r="B4082" s="2" t="s">
        <v>276</v>
      </c>
      <c r="C4082" s="2" t="s">
        <v>143</v>
      </c>
      <c r="D4082" s="2" t="s">
        <v>52</v>
      </c>
      <c r="E4082" s="2" t="s">
        <v>34</v>
      </c>
      <c r="F4082" s="2">
        <v>2621.55</v>
      </c>
      <c r="G4082" s="2">
        <v>314.58999999999997</v>
      </c>
      <c r="H4082" s="2">
        <v>2306.96</v>
      </c>
      <c r="I4082" s="2" t="s">
        <v>29</v>
      </c>
      <c r="J4082" s="4">
        <v>1.136365606685855</v>
      </c>
      <c r="K4082" t="str">
        <f>_xlfn.XLOOKUP(D4082, dim_channels!A:A, dim_channels!C:C, "Not Found")</f>
        <v>OTA</v>
      </c>
      <c r="L4082" t="str">
        <f>_xlfn.XLOOKUP(D4082, dim_channels!A:A, dim_channels!B:B, "Not Found")</f>
        <v>Agoda</v>
      </c>
    </row>
    <row r="4083" spans="1:12" x14ac:dyDescent="0.2">
      <c r="A4083" s="3" t="s">
        <v>4519</v>
      </c>
      <c r="B4083" s="3" t="s">
        <v>247</v>
      </c>
      <c r="C4083" s="3" t="s">
        <v>178</v>
      </c>
      <c r="D4083" s="3" t="s">
        <v>114</v>
      </c>
      <c r="E4083" s="3" t="s">
        <v>46</v>
      </c>
      <c r="F4083" s="3">
        <v>3843.8</v>
      </c>
      <c r="G4083" s="3">
        <v>384.38</v>
      </c>
      <c r="H4083" s="3">
        <v>3459.42</v>
      </c>
      <c r="I4083" s="3" t="s">
        <v>41</v>
      </c>
      <c r="J4083" s="5">
        <v>1.1111111111111109</v>
      </c>
      <c r="K4083" t="str">
        <f>_xlfn.XLOOKUP(D4083, dim_channels!A:A, dim_channels!C:C, "Not Found")</f>
        <v>Offline</v>
      </c>
      <c r="L4083" t="str">
        <f>_xlfn.XLOOKUP(D4083, dim_channels!A:A, dim_channels!B:B, "Not Found")</f>
        <v>Travel Agency</v>
      </c>
    </row>
    <row r="4084" spans="1:12" x14ac:dyDescent="0.2">
      <c r="A4084" s="2" t="s">
        <v>4520</v>
      </c>
      <c r="B4084" s="2" t="s">
        <v>69</v>
      </c>
      <c r="C4084" s="2" t="s">
        <v>1825</v>
      </c>
      <c r="D4084" s="2" t="s">
        <v>45</v>
      </c>
      <c r="E4084" s="2" t="s">
        <v>89</v>
      </c>
      <c r="F4084" s="2">
        <v>7723.36</v>
      </c>
      <c r="G4084" s="2">
        <v>0</v>
      </c>
      <c r="H4084" s="2">
        <v>7723.36</v>
      </c>
      <c r="I4084" s="2" t="s">
        <v>29</v>
      </c>
      <c r="J4084" s="4">
        <v>1</v>
      </c>
      <c r="K4084" t="str">
        <f>_xlfn.XLOOKUP(D4084, dim_channels!A:A, dim_channels!C:C, "Not Found")</f>
        <v>Corporate</v>
      </c>
      <c r="L4084" t="str">
        <f>_xlfn.XLOOKUP(D4084, dim_channels!A:A, dim_channels!B:B, "Not Found")</f>
        <v>Corporate Direct</v>
      </c>
    </row>
    <row r="4085" spans="1:12" x14ac:dyDescent="0.2">
      <c r="A4085" s="3" t="s">
        <v>4521</v>
      </c>
      <c r="B4085" s="3" t="s">
        <v>482</v>
      </c>
      <c r="C4085" s="3" t="s">
        <v>238</v>
      </c>
      <c r="D4085" s="3" t="s">
        <v>27</v>
      </c>
      <c r="E4085" s="3" t="s">
        <v>34</v>
      </c>
      <c r="F4085" s="3">
        <v>6513</v>
      </c>
      <c r="G4085" s="3">
        <v>1172.3399999999999</v>
      </c>
      <c r="H4085" s="3">
        <v>5340.66</v>
      </c>
      <c r="I4085" s="3" t="s">
        <v>29</v>
      </c>
      <c r="J4085" s="5">
        <v>1.219512195121951</v>
      </c>
      <c r="K4085" t="str">
        <f>_xlfn.XLOOKUP(D4085, dim_channels!A:A, dim_channels!C:C, "Not Found")</f>
        <v>OTA</v>
      </c>
      <c r="L4085" t="str">
        <f>_xlfn.XLOOKUP(D4085, dim_channels!A:A, dim_channels!B:B, "Not Found")</f>
        <v>Expedia</v>
      </c>
    </row>
    <row r="4086" spans="1:12" x14ac:dyDescent="0.2">
      <c r="A4086" s="2" t="s">
        <v>4522</v>
      </c>
      <c r="B4086" s="2" t="s">
        <v>712</v>
      </c>
      <c r="C4086" s="2" t="s">
        <v>472</v>
      </c>
      <c r="D4086" s="2" t="s">
        <v>27</v>
      </c>
      <c r="E4086" s="2" t="s">
        <v>28</v>
      </c>
      <c r="F4086" s="2">
        <v>9081.32</v>
      </c>
      <c r="G4086" s="2">
        <v>1634.64</v>
      </c>
      <c r="H4086" s="2">
        <v>7446.68</v>
      </c>
      <c r="I4086" s="2" t="s">
        <v>41</v>
      </c>
      <c r="J4086" s="4">
        <v>1.219512588160093</v>
      </c>
      <c r="K4086" t="str">
        <f>_xlfn.XLOOKUP(D4086, dim_channels!A:A, dim_channels!C:C, "Not Found")</f>
        <v>OTA</v>
      </c>
      <c r="L4086" t="str">
        <f>_xlfn.XLOOKUP(D4086, dim_channels!A:A, dim_channels!B:B, "Not Found")</f>
        <v>Expedia</v>
      </c>
    </row>
    <row r="4087" spans="1:12" x14ac:dyDescent="0.2">
      <c r="A4087" s="3" t="s">
        <v>4523</v>
      </c>
      <c r="B4087" s="3" t="s">
        <v>714</v>
      </c>
      <c r="C4087" s="3" t="s">
        <v>359</v>
      </c>
      <c r="D4087" s="3" t="s">
        <v>33</v>
      </c>
      <c r="E4087" s="3" t="s">
        <v>60</v>
      </c>
      <c r="F4087" s="3">
        <v>9164.41</v>
      </c>
      <c r="G4087" s="3">
        <v>0</v>
      </c>
      <c r="H4087" s="3">
        <v>9164.41</v>
      </c>
      <c r="I4087" s="3" t="s">
        <v>29</v>
      </c>
      <c r="J4087" s="5">
        <v>1</v>
      </c>
      <c r="K4087" t="str">
        <f>_xlfn.XLOOKUP(D4087, dim_channels!A:A, dim_channels!C:C, "Not Found")</f>
        <v>OTA</v>
      </c>
      <c r="L4087" t="str">
        <f>_xlfn.XLOOKUP(D4087, dim_channels!A:A, dim_channels!B:B, "Not Found")</f>
        <v>Booking.com</v>
      </c>
    </row>
    <row r="4088" spans="1:12" x14ac:dyDescent="0.2">
      <c r="A4088" s="2" t="s">
        <v>4524</v>
      </c>
      <c r="B4088" s="2" t="s">
        <v>282</v>
      </c>
      <c r="C4088" s="2" t="s">
        <v>109</v>
      </c>
      <c r="D4088" s="2" t="s">
        <v>45</v>
      </c>
      <c r="E4088" s="2" t="s">
        <v>46</v>
      </c>
      <c r="F4088" s="2">
        <v>6906.46</v>
      </c>
      <c r="G4088" s="2">
        <v>345.32</v>
      </c>
      <c r="H4088" s="2">
        <v>6561.14</v>
      </c>
      <c r="I4088" s="2" t="s">
        <v>56</v>
      </c>
      <c r="J4088" s="4">
        <v>1.052631097644616</v>
      </c>
      <c r="K4088" t="str">
        <f>_xlfn.XLOOKUP(D4088, dim_channels!A:A, dim_channels!C:C, "Not Found")</f>
        <v>Corporate</v>
      </c>
      <c r="L4088" t="str">
        <f>_xlfn.XLOOKUP(D4088, dim_channels!A:A, dim_channels!B:B, "Not Found")</f>
        <v>Corporate Direct</v>
      </c>
    </row>
    <row r="4089" spans="1:12" x14ac:dyDescent="0.2">
      <c r="A4089" s="3" t="s">
        <v>4525</v>
      </c>
      <c r="B4089" s="3" t="s">
        <v>558</v>
      </c>
      <c r="C4089" s="3" t="s">
        <v>1048</v>
      </c>
      <c r="D4089" s="3" t="s">
        <v>33</v>
      </c>
      <c r="E4089" s="3" t="s">
        <v>60</v>
      </c>
      <c r="F4089" s="3">
        <v>9016.49</v>
      </c>
      <c r="G4089" s="3">
        <v>0</v>
      </c>
      <c r="H4089" s="3">
        <v>9016.49</v>
      </c>
      <c r="I4089" s="3" t="s">
        <v>29</v>
      </c>
      <c r="J4089" s="5">
        <v>1</v>
      </c>
      <c r="K4089" t="str">
        <f>_xlfn.XLOOKUP(D4089, dim_channels!A:A, dim_channels!C:C, "Not Found")</f>
        <v>OTA</v>
      </c>
      <c r="L4089" t="str">
        <f>_xlfn.XLOOKUP(D4089, dim_channels!A:A, dim_channels!B:B, "Not Found")</f>
        <v>Booking.com</v>
      </c>
    </row>
    <row r="4090" spans="1:12" x14ac:dyDescent="0.2">
      <c r="A4090" s="2" t="s">
        <v>4526</v>
      </c>
      <c r="B4090" s="2" t="s">
        <v>410</v>
      </c>
      <c r="C4090" s="2" t="s">
        <v>106</v>
      </c>
      <c r="D4090" s="2" t="s">
        <v>52</v>
      </c>
      <c r="E4090" s="2" t="s">
        <v>60</v>
      </c>
      <c r="F4090" s="2">
        <v>9006.6299999999992</v>
      </c>
      <c r="G4090" s="2">
        <v>0</v>
      </c>
      <c r="H4090" s="2">
        <v>9006.6299999999992</v>
      </c>
      <c r="I4090" s="2" t="s">
        <v>29</v>
      </c>
      <c r="J4090" s="4">
        <v>1</v>
      </c>
      <c r="K4090" t="str">
        <f>_xlfn.XLOOKUP(D4090, dim_channels!A:A, dim_channels!C:C, "Not Found")</f>
        <v>OTA</v>
      </c>
      <c r="L4090" t="str">
        <f>_xlfn.XLOOKUP(D4090, dim_channels!A:A, dim_channels!B:B, "Not Found")</f>
        <v>Agoda</v>
      </c>
    </row>
    <row r="4091" spans="1:12" x14ac:dyDescent="0.2">
      <c r="A4091" s="3" t="s">
        <v>4527</v>
      </c>
      <c r="B4091" s="3" t="s">
        <v>456</v>
      </c>
      <c r="C4091" s="3" t="s">
        <v>367</v>
      </c>
      <c r="D4091" s="3" t="s">
        <v>33</v>
      </c>
      <c r="E4091" s="3" t="s">
        <v>28</v>
      </c>
      <c r="F4091" s="3">
        <v>3020.55</v>
      </c>
      <c r="G4091" s="3">
        <v>453.08</v>
      </c>
      <c r="H4091" s="3">
        <v>2567.4699999999998</v>
      </c>
      <c r="I4091" s="3" t="s">
        <v>29</v>
      </c>
      <c r="J4091" s="5">
        <v>1.176469442680927</v>
      </c>
      <c r="K4091" t="str">
        <f>_xlfn.XLOOKUP(D4091, dim_channels!A:A, dim_channels!C:C, "Not Found")</f>
        <v>OTA</v>
      </c>
      <c r="L4091" t="str">
        <f>_xlfn.XLOOKUP(D4091, dim_channels!A:A, dim_channels!B:B, "Not Found")</f>
        <v>Booking.com</v>
      </c>
    </row>
    <row r="4092" spans="1:12" x14ac:dyDescent="0.2">
      <c r="A4092" s="2" t="s">
        <v>4528</v>
      </c>
      <c r="B4092" s="2" t="s">
        <v>351</v>
      </c>
      <c r="C4092" s="2" t="s">
        <v>117</v>
      </c>
      <c r="D4092" s="2" t="s">
        <v>206</v>
      </c>
      <c r="E4092" s="2" t="s">
        <v>207</v>
      </c>
      <c r="F4092" s="2">
        <v>7354.24</v>
      </c>
      <c r="G4092" s="2">
        <v>0</v>
      </c>
      <c r="H4092" s="2">
        <v>7354.24</v>
      </c>
      <c r="I4092" s="2" t="s">
        <v>56</v>
      </c>
      <c r="J4092" s="4">
        <v>1</v>
      </c>
      <c r="K4092" t="str">
        <f>_xlfn.XLOOKUP(D4092, dim_channels!A:A, dim_channels!C:C, "Not Found")</f>
        <v>Direct</v>
      </c>
      <c r="L4092" t="str">
        <f>_xlfn.XLOOKUP(D4092, dim_channels!A:A, dim_channels!B:B, "Not Found")</f>
        <v>Walk-in</v>
      </c>
    </row>
    <row r="4093" spans="1:12" x14ac:dyDescent="0.2">
      <c r="A4093" s="3" t="s">
        <v>4529</v>
      </c>
      <c r="B4093" s="3" t="s">
        <v>82</v>
      </c>
      <c r="C4093" s="3" t="s">
        <v>602</v>
      </c>
      <c r="D4093" s="3" t="s">
        <v>64</v>
      </c>
      <c r="E4093" s="3" t="s">
        <v>34</v>
      </c>
      <c r="F4093" s="3">
        <v>2999.64</v>
      </c>
      <c r="G4093" s="3">
        <v>0</v>
      </c>
      <c r="H4093" s="3">
        <v>2999.64</v>
      </c>
      <c r="I4093" s="3" t="s">
        <v>29</v>
      </c>
      <c r="J4093" s="5">
        <v>1</v>
      </c>
      <c r="K4093" t="str">
        <f>_xlfn.XLOOKUP(D4093, dim_channels!A:A, dim_channels!C:C, "Not Found")</f>
        <v>Direct</v>
      </c>
      <c r="L4093" t="str">
        <f>_xlfn.XLOOKUP(D4093, dim_channels!A:A, dim_channels!B:B, "Not Found")</f>
        <v>Direct Website</v>
      </c>
    </row>
    <row r="4094" spans="1:12" x14ac:dyDescent="0.2">
      <c r="A4094" s="2" t="s">
        <v>4530</v>
      </c>
      <c r="B4094" s="2" t="s">
        <v>337</v>
      </c>
      <c r="C4094" s="2" t="s">
        <v>567</v>
      </c>
      <c r="D4094" s="2" t="s">
        <v>64</v>
      </c>
      <c r="E4094" s="2" t="s">
        <v>34</v>
      </c>
      <c r="F4094" s="2">
        <v>3128.41</v>
      </c>
      <c r="G4094" s="2">
        <v>0</v>
      </c>
      <c r="H4094" s="2">
        <v>3128.41</v>
      </c>
      <c r="I4094" s="2" t="s">
        <v>29</v>
      </c>
      <c r="J4094" s="4">
        <v>1</v>
      </c>
      <c r="K4094" t="str">
        <f>_xlfn.XLOOKUP(D4094, dim_channels!A:A, dim_channels!C:C, "Not Found")</f>
        <v>Direct</v>
      </c>
      <c r="L4094" t="str">
        <f>_xlfn.XLOOKUP(D4094, dim_channels!A:A, dim_channels!B:B, "Not Found")</f>
        <v>Direct Website</v>
      </c>
    </row>
    <row r="4095" spans="1:12" x14ac:dyDescent="0.2">
      <c r="A4095" s="3" t="s">
        <v>4531</v>
      </c>
      <c r="B4095" s="3" t="s">
        <v>714</v>
      </c>
      <c r="C4095" s="3" t="s">
        <v>391</v>
      </c>
      <c r="D4095" s="3" t="s">
        <v>27</v>
      </c>
      <c r="E4095" s="3" t="s">
        <v>34</v>
      </c>
      <c r="F4095" s="3">
        <v>14137.16</v>
      </c>
      <c r="G4095" s="3">
        <v>2544.69</v>
      </c>
      <c r="H4095" s="3">
        <v>11592.47</v>
      </c>
      <c r="I4095" s="3" t="s">
        <v>29</v>
      </c>
      <c r="J4095" s="5">
        <v>1.2195123213603309</v>
      </c>
      <c r="K4095" t="str">
        <f>_xlfn.XLOOKUP(D4095, dim_channels!A:A, dim_channels!C:C, "Not Found")</f>
        <v>OTA</v>
      </c>
      <c r="L4095" t="str">
        <f>_xlfn.XLOOKUP(D4095, dim_channels!A:A, dim_channels!B:B, "Not Found")</f>
        <v>Expedia</v>
      </c>
    </row>
    <row r="4096" spans="1:12" x14ac:dyDescent="0.2">
      <c r="A4096" s="2" t="s">
        <v>4532</v>
      </c>
      <c r="B4096" s="2" t="s">
        <v>603</v>
      </c>
      <c r="C4096" s="2" t="s">
        <v>418</v>
      </c>
      <c r="D4096" s="2" t="s">
        <v>33</v>
      </c>
      <c r="E4096" s="2" t="s">
        <v>60</v>
      </c>
      <c r="F4096" s="2">
        <v>2434.2199999999998</v>
      </c>
      <c r="G4096" s="2">
        <v>0</v>
      </c>
      <c r="H4096" s="2">
        <v>2434.2199999999998</v>
      </c>
      <c r="I4096" s="2" t="s">
        <v>41</v>
      </c>
      <c r="J4096" s="4">
        <v>1</v>
      </c>
      <c r="K4096" t="str">
        <f>_xlfn.XLOOKUP(D4096, dim_channels!A:A, dim_channels!C:C, "Not Found")</f>
        <v>OTA</v>
      </c>
      <c r="L4096" t="str">
        <f>_xlfn.XLOOKUP(D4096, dim_channels!A:A, dim_channels!B:B, "Not Found")</f>
        <v>Booking.com</v>
      </c>
    </row>
    <row r="4097" spans="1:12" x14ac:dyDescent="0.2">
      <c r="A4097" s="3" t="s">
        <v>4533</v>
      </c>
      <c r="B4097" s="3" t="s">
        <v>749</v>
      </c>
      <c r="C4097" s="3" t="s">
        <v>456</v>
      </c>
      <c r="D4097" s="3" t="s">
        <v>33</v>
      </c>
      <c r="E4097" s="3" t="s">
        <v>34</v>
      </c>
      <c r="F4097" s="3">
        <v>3741.26</v>
      </c>
      <c r="G4097" s="3">
        <v>561.19000000000005</v>
      </c>
      <c r="H4097" s="3">
        <v>3180.07</v>
      </c>
      <c r="I4097" s="3" t="s">
        <v>41</v>
      </c>
      <c r="J4097" s="5">
        <v>1.176470958186455</v>
      </c>
      <c r="K4097" t="str">
        <f>_xlfn.XLOOKUP(D4097, dim_channels!A:A, dim_channels!C:C, "Not Found")</f>
        <v>OTA</v>
      </c>
      <c r="L4097" t="str">
        <f>_xlfn.XLOOKUP(D4097, dim_channels!A:A, dim_channels!B:B, "Not Found")</f>
        <v>Booking.com</v>
      </c>
    </row>
    <row r="4098" spans="1:12" x14ac:dyDescent="0.2">
      <c r="A4098" s="2" t="s">
        <v>4534</v>
      </c>
      <c r="B4098" s="2" t="s">
        <v>722</v>
      </c>
      <c r="C4098" s="2" t="s">
        <v>264</v>
      </c>
      <c r="D4098" s="2" t="s">
        <v>169</v>
      </c>
      <c r="E4098" s="2" t="s">
        <v>34</v>
      </c>
      <c r="F4098" s="2">
        <v>8756.32</v>
      </c>
      <c r="G4098" s="2">
        <v>1751.26</v>
      </c>
      <c r="H4098" s="2">
        <v>7005.06</v>
      </c>
      <c r="I4098" s="2" t="s">
        <v>29</v>
      </c>
      <c r="J4098" s="4">
        <v>1.2499992862302389</v>
      </c>
      <c r="K4098" t="str">
        <f>_xlfn.XLOOKUP(D4098, dim_channels!A:A, dim_channels!C:C, "Not Found")</f>
        <v>GDS</v>
      </c>
      <c r="L4098" t="str">
        <f>_xlfn.XLOOKUP(D4098, dim_channels!A:A, dim_channels!B:B, "Not Found")</f>
        <v>GDS (Amadeus)</v>
      </c>
    </row>
    <row r="4099" spans="1:12" x14ac:dyDescent="0.2">
      <c r="A4099" s="3" t="s">
        <v>4535</v>
      </c>
      <c r="B4099" s="3" t="s">
        <v>452</v>
      </c>
      <c r="C4099" s="3" t="s">
        <v>634</v>
      </c>
      <c r="D4099" s="3" t="s">
        <v>27</v>
      </c>
      <c r="E4099" s="3" t="s">
        <v>60</v>
      </c>
      <c r="F4099" s="3">
        <v>4403.32</v>
      </c>
      <c r="G4099" s="3">
        <v>0</v>
      </c>
      <c r="H4099" s="3">
        <v>4403.32</v>
      </c>
      <c r="I4099" s="3" t="s">
        <v>29</v>
      </c>
      <c r="J4099" s="5">
        <v>1</v>
      </c>
      <c r="K4099" t="str">
        <f>_xlfn.XLOOKUP(D4099, dim_channels!A:A, dim_channels!C:C, "Not Found")</f>
        <v>OTA</v>
      </c>
      <c r="L4099" t="str">
        <f>_xlfn.XLOOKUP(D4099, dim_channels!A:A, dim_channels!B:B, "Not Found")</f>
        <v>Expedia</v>
      </c>
    </row>
    <row r="4100" spans="1:12" x14ac:dyDescent="0.2">
      <c r="A4100" s="2" t="s">
        <v>4536</v>
      </c>
      <c r="B4100" s="2" t="s">
        <v>269</v>
      </c>
      <c r="C4100" s="2" t="s">
        <v>371</v>
      </c>
      <c r="D4100" s="2" t="s">
        <v>64</v>
      </c>
      <c r="E4100" s="2" t="s">
        <v>34</v>
      </c>
      <c r="F4100" s="2">
        <v>22633.46</v>
      </c>
      <c r="G4100" s="2">
        <v>0</v>
      </c>
      <c r="H4100" s="2">
        <v>22633.46</v>
      </c>
      <c r="I4100" s="2" t="s">
        <v>29</v>
      </c>
      <c r="J4100" s="4">
        <v>1</v>
      </c>
      <c r="K4100" t="str">
        <f>_xlfn.XLOOKUP(D4100, dim_channels!A:A, dim_channels!C:C, "Not Found")</f>
        <v>Direct</v>
      </c>
      <c r="L4100" t="str">
        <f>_xlfn.XLOOKUP(D4100, dim_channels!A:A, dim_channels!B:B, "Not Found")</f>
        <v>Direct Website</v>
      </c>
    </row>
    <row r="4101" spans="1:12" x14ac:dyDescent="0.2">
      <c r="A4101" s="3" t="s">
        <v>4537</v>
      </c>
      <c r="B4101" s="3" t="s">
        <v>360</v>
      </c>
      <c r="C4101" s="3" t="s">
        <v>95</v>
      </c>
      <c r="D4101" s="3" t="s">
        <v>33</v>
      </c>
      <c r="E4101" s="3" t="s">
        <v>34</v>
      </c>
      <c r="F4101" s="3">
        <v>2675.67</v>
      </c>
      <c r="G4101" s="3">
        <v>401.35</v>
      </c>
      <c r="H4101" s="3">
        <v>2274.3200000000002</v>
      </c>
      <c r="I4101" s="3" t="s">
        <v>56</v>
      </c>
      <c r="J4101" s="5">
        <v>1.176470329593021</v>
      </c>
      <c r="K4101" t="str">
        <f>_xlfn.XLOOKUP(D4101, dim_channels!A:A, dim_channels!C:C, "Not Found")</f>
        <v>OTA</v>
      </c>
      <c r="L4101" t="str">
        <f>_xlfn.XLOOKUP(D4101, dim_channels!A:A, dim_channels!B:B, "Not Found")</f>
        <v>Booking.com</v>
      </c>
    </row>
    <row r="4102" spans="1:12" x14ac:dyDescent="0.2">
      <c r="A4102" s="2" t="s">
        <v>4538</v>
      </c>
      <c r="B4102" s="2" t="s">
        <v>671</v>
      </c>
      <c r="C4102" s="2" t="s">
        <v>258</v>
      </c>
      <c r="D4102" s="2" t="s">
        <v>33</v>
      </c>
      <c r="E4102" s="2" t="s">
        <v>28</v>
      </c>
      <c r="F4102" s="2">
        <v>2772.72</v>
      </c>
      <c r="G4102" s="2">
        <v>415.91</v>
      </c>
      <c r="H4102" s="2">
        <v>2356.81</v>
      </c>
      <c r="I4102" s="2" t="s">
        <v>41</v>
      </c>
      <c r="J4102" s="4">
        <v>1.176471586593743</v>
      </c>
      <c r="K4102" t="str">
        <f>_xlfn.XLOOKUP(D4102, dim_channels!A:A, dim_channels!C:C, "Not Found")</f>
        <v>OTA</v>
      </c>
      <c r="L4102" t="str">
        <f>_xlfn.XLOOKUP(D4102, dim_channels!A:A, dim_channels!B:B, "Not Found")</f>
        <v>Booking.com</v>
      </c>
    </row>
    <row r="4103" spans="1:12" x14ac:dyDescent="0.2">
      <c r="A4103" s="3" t="s">
        <v>4539</v>
      </c>
      <c r="B4103" s="3" t="s">
        <v>148</v>
      </c>
      <c r="C4103" s="3" t="s">
        <v>1110</v>
      </c>
      <c r="D4103" s="3" t="s">
        <v>33</v>
      </c>
      <c r="E4103" s="3" t="s">
        <v>60</v>
      </c>
      <c r="F4103" s="3">
        <v>21564.7</v>
      </c>
      <c r="G4103" s="3">
        <v>0</v>
      </c>
      <c r="H4103" s="3">
        <v>21564.7</v>
      </c>
      <c r="I4103" s="3" t="s">
        <v>29</v>
      </c>
      <c r="J4103" s="5">
        <v>1</v>
      </c>
      <c r="K4103" t="str">
        <f>_xlfn.XLOOKUP(D4103, dim_channels!A:A, dim_channels!C:C, "Not Found")</f>
        <v>OTA</v>
      </c>
      <c r="L4103" t="str">
        <f>_xlfn.XLOOKUP(D4103, dim_channels!A:A, dim_channels!B:B, "Not Found")</f>
        <v>Booking.com</v>
      </c>
    </row>
    <row r="4104" spans="1:12" x14ac:dyDescent="0.2">
      <c r="A4104" s="2" t="s">
        <v>4540</v>
      </c>
      <c r="B4104" s="2" t="s">
        <v>904</v>
      </c>
      <c r="C4104" s="2" t="s">
        <v>367</v>
      </c>
      <c r="D4104" s="2" t="s">
        <v>114</v>
      </c>
      <c r="E4104" s="2" t="s">
        <v>115</v>
      </c>
      <c r="F4104" s="2">
        <v>12295.39</v>
      </c>
      <c r="G4104" s="2">
        <v>1229.54</v>
      </c>
      <c r="H4104" s="2">
        <v>11065.85</v>
      </c>
      <c r="I4104" s="2" t="s">
        <v>56</v>
      </c>
      <c r="J4104" s="4">
        <v>1.1111112115201269</v>
      </c>
      <c r="K4104" t="str">
        <f>_xlfn.XLOOKUP(D4104, dim_channels!A:A, dim_channels!C:C, "Not Found")</f>
        <v>Offline</v>
      </c>
      <c r="L4104" t="str">
        <f>_xlfn.XLOOKUP(D4104, dim_channels!A:A, dim_channels!B:B, "Not Found")</f>
        <v>Travel Agency</v>
      </c>
    </row>
    <row r="4105" spans="1:12" x14ac:dyDescent="0.2">
      <c r="A4105" s="3" t="s">
        <v>4541</v>
      </c>
      <c r="B4105" s="3" t="s">
        <v>278</v>
      </c>
      <c r="C4105" s="3" t="s">
        <v>123</v>
      </c>
      <c r="D4105" s="3" t="s">
        <v>45</v>
      </c>
      <c r="E4105" s="3" t="s">
        <v>89</v>
      </c>
      <c r="F4105" s="3">
        <v>11946.24</v>
      </c>
      <c r="G4105" s="3">
        <v>0</v>
      </c>
      <c r="H4105" s="3">
        <v>11946.24</v>
      </c>
      <c r="I4105" s="3" t="s">
        <v>56</v>
      </c>
      <c r="J4105" s="5">
        <v>1</v>
      </c>
      <c r="K4105" t="str">
        <f>_xlfn.XLOOKUP(D4105, dim_channels!A:A, dim_channels!C:C, "Not Found")</f>
        <v>Corporate</v>
      </c>
      <c r="L4105" t="str">
        <f>_xlfn.XLOOKUP(D4105, dim_channels!A:A, dim_channels!B:B, "Not Found")</f>
        <v>Corporate Direct</v>
      </c>
    </row>
    <row r="4106" spans="1:12" x14ac:dyDescent="0.2">
      <c r="A4106" s="2" t="s">
        <v>4542</v>
      </c>
      <c r="B4106" s="2" t="s">
        <v>783</v>
      </c>
      <c r="C4106" s="2" t="s">
        <v>329</v>
      </c>
      <c r="D4106" s="2" t="s">
        <v>27</v>
      </c>
      <c r="E4106" s="2" t="s">
        <v>28</v>
      </c>
      <c r="F4106" s="2">
        <v>10767.73</v>
      </c>
      <c r="G4106" s="2">
        <v>1938.19</v>
      </c>
      <c r="H4106" s="2">
        <v>8829.5400000000009</v>
      </c>
      <c r="I4106" s="2" t="s">
        <v>29</v>
      </c>
      <c r="J4106" s="4">
        <v>1.2195120017577361</v>
      </c>
      <c r="K4106" t="str">
        <f>_xlfn.XLOOKUP(D4106, dim_channels!A:A, dim_channels!C:C, "Not Found")</f>
        <v>OTA</v>
      </c>
      <c r="L4106" t="str">
        <f>_xlfn.XLOOKUP(D4106, dim_channels!A:A, dim_channels!B:B, "Not Found")</f>
        <v>Expedia</v>
      </c>
    </row>
    <row r="4107" spans="1:12" x14ac:dyDescent="0.2">
      <c r="A4107" s="3" t="s">
        <v>4543</v>
      </c>
      <c r="B4107" s="3" t="s">
        <v>307</v>
      </c>
      <c r="C4107" s="3" t="s">
        <v>1048</v>
      </c>
      <c r="D4107" s="3" t="s">
        <v>33</v>
      </c>
      <c r="E4107" s="3" t="s">
        <v>60</v>
      </c>
      <c r="F4107" s="3">
        <v>12007.65</v>
      </c>
      <c r="G4107" s="3">
        <v>0</v>
      </c>
      <c r="H4107" s="3">
        <v>12007.65</v>
      </c>
      <c r="I4107" s="3" t="s">
        <v>29</v>
      </c>
      <c r="J4107" s="5">
        <v>1</v>
      </c>
      <c r="K4107" t="str">
        <f>_xlfn.XLOOKUP(D4107, dim_channels!A:A, dim_channels!C:C, "Not Found")</f>
        <v>OTA</v>
      </c>
      <c r="L4107" t="str">
        <f>_xlfn.XLOOKUP(D4107, dim_channels!A:A, dim_channels!B:B, "Not Found")</f>
        <v>Booking.com</v>
      </c>
    </row>
    <row r="4108" spans="1:12" x14ac:dyDescent="0.2">
      <c r="A4108" s="2" t="s">
        <v>4544</v>
      </c>
      <c r="B4108" s="2" t="s">
        <v>184</v>
      </c>
      <c r="C4108" s="2" t="s">
        <v>187</v>
      </c>
      <c r="D4108" s="2" t="s">
        <v>27</v>
      </c>
      <c r="E4108" s="2" t="s">
        <v>34</v>
      </c>
      <c r="F4108" s="2">
        <v>8549.2099999999991</v>
      </c>
      <c r="G4108" s="2">
        <v>1538.86</v>
      </c>
      <c r="H4108" s="2">
        <v>7010.35</v>
      </c>
      <c r="I4108" s="2" t="s">
        <v>56</v>
      </c>
      <c r="J4108" s="4">
        <v>1.2195125778313489</v>
      </c>
      <c r="K4108" t="str">
        <f>_xlfn.XLOOKUP(D4108, dim_channels!A:A, dim_channels!C:C, "Not Found")</f>
        <v>OTA</v>
      </c>
      <c r="L4108" t="str">
        <f>_xlfn.XLOOKUP(D4108, dim_channels!A:A, dim_channels!B:B, "Not Found")</f>
        <v>Expedia</v>
      </c>
    </row>
    <row r="4109" spans="1:12" x14ac:dyDescent="0.2">
      <c r="A4109" s="3" t="s">
        <v>4545</v>
      </c>
      <c r="B4109" s="3" t="s">
        <v>452</v>
      </c>
      <c r="C4109" s="3" t="s">
        <v>1021</v>
      </c>
      <c r="D4109" s="3" t="s">
        <v>27</v>
      </c>
      <c r="E4109" s="3" t="s">
        <v>34</v>
      </c>
      <c r="F4109" s="3">
        <v>11842.76</v>
      </c>
      <c r="G4109" s="3">
        <v>2131.6999999999998</v>
      </c>
      <c r="H4109" s="3">
        <v>9711.06</v>
      </c>
      <c r="I4109" s="3" t="s">
        <v>29</v>
      </c>
      <c r="J4109" s="5">
        <v>1.2195125969770551</v>
      </c>
      <c r="K4109" t="str">
        <f>_xlfn.XLOOKUP(D4109, dim_channels!A:A, dim_channels!C:C, "Not Found")</f>
        <v>OTA</v>
      </c>
      <c r="L4109" t="str">
        <f>_xlfn.XLOOKUP(D4109, dim_channels!A:A, dim_channels!B:B, "Not Found")</f>
        <v>Expedia</v>
      </c>
    </row>
    <row r="4110" spans="1:12" x14ac:dyDescent="0.2">
      <c r="A4110" s="2" t="s">
        <v>4546</v>
      </c>
      <c r="B4110" s="2" t="s">
        <v>26</v>
      </c>
      <c r="C4110" s="2" t="s">
        <v>147</v>
      </c>
      <c r="D4110" s="2" t="s">
        <v>45</v>
      </c>
      <c r="E4110" s="2" t="s">
        <v>46</v>
      </c>
      <c r="F4110" s="2">
        <v>6296.27</v>
      </c>
      <c r="G4110" s="2">
        <v>314.81</v>
      </c>
      <c r="H4110" s="2">
        <v>5981.46</v>
      </c>
      <c r="I4110" s="2" t="s">
        <v>41</v>
      </c>
      <c r="J4110" s="4">
        <v>1.0526309630090309</v>
      </c>
      <c r="K4110" t="str">
        <f>_xlfn.XLOOKUP(D4110, dim_channels!A:A, dim_channels!C:C, "Not Found")</f>
        <v>Corporate</v>
      </c>
      <c r="L4110" t="str">
        <f>_xlfn.XLOOKUP(D4110, dim_channels!A:A, dim_channels!B:B, "Not Found")</f>
        <v>Corporate Direct</v>
      </c>
    </row>
    <row r="4111" spans="1:12" x14ac:dyDescent="0.2">
      <c r="A4111" s="3" t="s">
        <v>4547</v>
      </c>
      <c r="B4111" s="3" t="s">
        <v>72</v>
      </c>
      <c r="C4111" s="3" t="s">
        <v>269</v>
      </c>
      <c r="D4111" s="3" t="s">
        <v>114</v>
      </c>
      <c r="E4111" s="3" t="s">
        <v>115</v>
      </c>
      <c r="F4111" s="3">
        <v>14381.86</v>
      </c>
      <c r="G4111" s="3">
        <v>1438.19</v>
      </c>
      <c r="H4111" s="3">
        <v>12943.67</v>
      </c>
      <c r="I4111" s="3" t="s">
        <v>56</v>
      </c>
      <c r="J4111" s="5">
        <v>1.1111114544792939</v>
      </c>
      <c r="K4111" t="str">
        <f>_xlfn.XLOOKUP(D4111, dim_channels!A:A, dim_channels!C:C, "Not Found")</f>
        <v>Offline</v>
      </c>
      <c r="L4111" t="str">
        <f>_xlfn.XLOOKUP(D4111, dim_channels!A:A, dim_channels!B:B, "Not Found")</f>
        <v>Travel Agency</v>
      </c>
    </row>
    <row r="4112" spans="1:12" x14ac:dyDescent="0.2">
      <c r="A4112" s="2" t="s">
        <v>4548</v>
      </c>
      <c r="B4112" s="2" t="s">
        <v>297</v>
      </c>
      <c r="C4112" s="2" t="s">
        <v>253</v>
      </c>
      <c r="D4112" s="2" t="s">
        <v>27</v>
      </c>
      <c r="E4112" s="2" t="s">
        <v>60</v>
      </c>
      <c r="F4112" s="2">
        <v>17306.490000000002</v>
      </c>
      <c r="G4112" s="2">
        <v>0</v>
      </c>
      <c r="H4112" s="2">
        <v>17306.490000000002</v>
      </c>
      <c r="I4112" s="2" t="s">
        <v>41</v>
      </c>
      <c r="J4112" s="4">
        <v>1</v>
      </c>
      <c r="K4112" t="str">
        <f>_xlfn.XLOOKUP(D4112, dim_channels!A:A, dim_channels!C:C, "Not Found")</f>
        <v>OTA</v>
      </c>
      <c r="L4112" t="str">
        <f>_xlfn.XLOOKUP(D4112, dim_channels!A:A, dim_channels!B:B, "Not Found")</f>
        <v>Expedia</v>
      </c>
    </row>
    <row r="4113" spans="1:12" x14ac:dyDescent="0.2">
      <c r="A4113" s="3" t="s">
        <v>4549</v>
      </c>
      <c r="B4113" s="3" t="s">
        <v>1610</v>
      </c>
      <c r="C4113" s="3" t="s">
        <v>193</v>
      </c>
      <c r="D4113" s="3" t="s">
        <v>45</v>
      </c>
      <c r="E4113" s="3" t="s">
        <v>46</v>
      </c>
      <c r="F4113" s="3">
        <v>2818.44</v>
      </c>
      <c r="G4113" s="3">
        <v>140.91999999999999</v>
      </c>
      <c r="H4113" s="3">
        <v>2677.52</v>
      </c>
      <c r="I4113" s="3" t="s">
        <v>41</v>
      </c>
      <c r="J4113" s="5">
        <v>1.0526307926738181</v>
      </c>
      <c r="K4113" t="str">
        <f>_xlfn.XLOOKUP(D4113, dim_channels!A:A, dim_channels!C:C, "Not Found")</f>
        <v>Corporate</v>
      </c>
      <c r="L4113" t="str">
        <f>_xlfn.XLOOKUP(D4113, dim_channels!A:A, dim_channels!B:B, "Not Found")</f>
        <v>Corporate Direct</v>
      </c>
    </row>
    <row r="4114" spans="1:12" x14ac:dyDescent="0.2">
      <c r="A4114" s="2" t="s">
        <v>4550</v>
      </c>
      <c r="B4114" s="2" t="s">
        <v>891</v>
      </c>
      <c r="C4114" s="2" t="s">
        <v>578</v>
      </c>
      <c r="D4114" s="2" t="s">
        <v>45</v>
      </c>
      <c r="E4114" s="2" t="s">
        <v>46</v>
      </c>
      <c r="F4114" s="2">
        <v>12507.31</v>
      </c>
      <c r="G4114" s="2">
        <v>625.37</v>
      </c>
      <c r="H4114" s="2">
        <v>11881.94</v>
      </c>
      <c r="I4114" s="2" t="s">
        <v>29</v>
      </c>
      <c r="J4114" s="4">
        <v>1.05263197760635</v>
      </c>
      <c r="K4114" t="str">
        <f>_xlfn.XLOOKUP(D4114, dim_channels!A:A, dim_channels!C:C, "Not Found")</f>
        <v>Corporate</v>
      </c>
      <c r="L4114" t="str">
        <f>_xlfn.XLOOKUP(D4114, dim_channels!A:A, dim_channels!B:B, "Not Found")</f>
        <v>Corporate Direct</v>
      </c>
    </row>
    <row r="4115" spans="1:12" x14ac:dyDescent="0.2">
      <c r="A4115" s="3" t="s">
        <v>4551</v>
      </c>
      <c r="B4115" s="3" t="s">
        <v>567</v>
      </c>
      <c r="C4115" s="3" t="s">
        <v>532</v>
      </c>
      <c r="D4115" s="3" t="s">
        <v>33</v>
      </c>
      <c r="E4115" s="3" t="s">
        <v>28</v>
      </c>
      <c r="F4115" s="3">
        <v>2704.06</v>
      </c>
      <c r="G4115" s="3">
        <v>405.61</v>
      </c>
      <c r="H4115" s="3">
        <v>2298.4499999999998</v>
      </c>
      <c r="I4115" s="3" t="s">
        <v>41</v>
      </c>
      <c r="J4115" s="5">
        <v>1.176471100089191</v>
      </c>
      <c r="K4115" t="str">
        <f>_xlfn.XLOOKUP(D4115, dim_channels!A:A, dim_channels!C:C, "Not Found")</f>
        <v>OTA</v>
      </c>
      <c r="L4115" t="str">
        <f>_xlfn.XLOOKUP(D4115, dim_channels!A:A, dim_channels!B:B, "Not Found")</f>
        <v>Booking.com</v>
      </c>
    </row>
    <row r="4116" spans="1:12" x14ac:dyDescent="0.2">
      <c r="A4116" s="2" t="s">
        <v>4552</v>
      </c>
      <c r="B4116" s="2" t="s">
        <v>891</v>
      </c>
      <c r="C4116" s="2" t="s">
        <v>129</v>
      </c>
      <c r="D4116" s="2" t="s">
        <v>169</v>
      </c>
      <c r="E4116" s="2" t="s">
        <v>34</v>
      </c>
      <c r="F4116" s="2">
        <v>9675.59</v>
      </c>
      <c r="G4116" s="2">
        <v>1935.12</v>
      </c>
      <c r="H4116" s="2">
        <v>7740.47</v>
      </c>
      <c r="I4116" s="2" t="s">
        <v>41</v>
      </c>
      <c r="J4116" s="4">
        <v>1.2500003229778041</v>
      </c>
      <c r="K4116" t="str">
        <f>_xlfn.XLOOKUP(D4116, dim_channels!A:A, dim_channels!C:C, "Not Found")</f>
        <v>GDS</v>
      </c>
      <c r="L4116" t="str">
        <f>_xlfn.XLOOKUP(D4116, dim_channels!A:A, dim_channels!B:B, "Not Found")</f>
        <v>GDS (Amadeus)</v>
      </c>
    </row>
    <row r="4117" spans="1:12" x14ac:dyDescent="0.2">
      <c r="A4117" s="3" t="s">
        <v>4553</v>
      </c>
      <c r="B4117" s="3" t="s">
        <v>164</v>
      </c>
      <c r="C4117" s="3" t="s">
        <v>161</v>
      </c>
      <c r="D4117" s="3" t="s">
        <v>64</v>
      </c>
      <c r="E4117" s="3" t="s">
        <v>115</v>
      </c>
      <c r="F4117" s="3">
        <v>8777.42</v>
      </c>
      <c r="G4117" s="3">
        <v>0</v>
      </c>
      <c r="H4117" s="3">
        <v>8777.42</v>
      </c>
      <c r="I4117" s="3" t="s">
        <v>29</v>
      </c>
      <c r="J4117" s="5">
        <v>1</v>
      </c>
      <c r="K4117" t="str">
        <f>_xlfn.XLOOKUP(D4117, dim_channels!A:A, dim_channels!C:C, "Not Found")</f>
        <v>Direct</v>
      </c>
      <c r="L4117" t="str">
        <f>_xlfn.XLOOKUP(D4117, dim_channels!A:A, dim_channels!B:B, "Not Found")</f>
        <v>Direct Website</v>
      </c>
    </row>
    <row r="4118" spans="1:12" x14ac:dyDescent="0.2">
      <c r="A4118" s="2" t="s">
        <v>4554</v>
      </c>
      <c r="B4118" s="2" t="s">
        <v>249</v>
      </c>
      <c r="C4118" s="2" t="s">
        <v>396</v>
      </c>
      <c r="D4118" s="2" t="s">
        <v>52</v>
      </c>
      <c r="E4118" s="2" t="s">
        <v>34</v>
      </c>
      <c r="F4118" s="2">
        <v>9985.94</v>
      </c>
      <c r="G4118" s="2">
        <v>1198.31</v>
      </c>
      <c r="H4118" s="2">
        <v>8787.6299999999992</v>
      </c>
      <c r="I4118" s="2" t="s">
        <v>29</v>
      </c>
      <c r="J4118" s="4">
        <v>1.136363274284421</v>
      </c>
      <c r="K4118" t="str">
        <f>_xlfn.XLOOKUP(D4118, dim_channels!A:A, dim_channels!C:C, "Not Found")</f>
        <v>OTA</v>
      </c>
      <c r="L4118" t="str">
        <f>_xlfn.XLOOKUP(D4118, dim_channels!A:A, dim_channels!B:B, "Not Found")</f>
        <v>Agoda</v>
      </c>
    </row>
    <row r="4119" spans="1:12" x14ac:dyDescent="0.2">
      <c r="A4119" s="3" t="s">
        <v>4555</v>
      </c>
      <c r="B4119" s="3" t="s">
        <v>955</v>
      </c>
      <c r="C4119" s="3" t="s">
        <v>432</v>
      </c>
      <c r="D4119" s="3" t="s">
        <v>33</v>
      </c>
      <c r="E4119" s="3" t="s">
        <v>60</v>
      </c>
      <c r="F4119" s="3">
        <v>6859.18</v>
      </c>
      <c r="G4119" s="3">
        <v>0</v>
      </c>
      <c r="H4119" s="3">
        <v>6859.18</v>
      </c>
      <c r="I4119" s="3" t="s">
        <v>29</v>
      </c>
      <c r="J4119" s="5">
        <v>1</v>
      </c>
      <c r="K4119" t="str">
        <f>_xlfn.XLOOKUP(D4119, dim_channels!A:A, dim_channels!C:C, "Not Found")</f>
        <v>OTA</v>
      </c>
      <c r="L4119" t="str">
        <f>_xlfn.XLOOKUP(D4119, dim_channels!A:A, dim_channels!B:B, "Not Found")</f>
        <v>Booking.com</v>
      </c>
    </row>
    <row r="4120" spans="1:12" x14ac:dyDescent="0.2">
      <c r="A4120" s="2" t="s">
        <v>4556</v>
      </c>
      <c r="B4120" s="2" t="s">
        <v>322</v>
      </c>
      <c r="C4120" s="2" t="s">
        <v>644</v>
      </c>
      <c r="D4120" s="2" t="s">
        <v>27</v>
      </c>
      <c r="E4120" s="2" t="s">
        <v>60</v>
      </c>
      <c r="F4120" s="2">
        <v>5668.52</v>
      </c>
      <c r="G4120" s="2">
        <v>0</v>
      </c>
      <c r="H4120" s="2">
        <v>5668.52</v>
      </c>
      <c r="I4120" s="2" t="s">
        <v>29</v>
      </c>
      <c r="J4120" s="4">
        <v>1</v>
      </c>
      <c r="K4120" t="str">
        <f>_xlfn.XLOOKUP(D4120, dim_channels!A:A, dim_channels!C:C, "Not Found")</f>
        <v>OTA</v>
      </c>
      <c r="L4120" t="str">
        <f>_xlfn.XLOOKUP(D4120, dim_channels!A:A, dim_channels!B:B, "Not Found")</f>
        <v>Expedia</v>
      </c>
    </row>
    <row r="4121" spans="1:12" x14ac:dyDescent="0.2">
      <c r="A4121" s="3" t="s">
        <v>4557</v>
      </c>
      <c r="B4121" s="3" t="s">
        <v>1101</v>
      </c>
      <c r="C4121" s="3" t="s">
        <v>482</v>
      </c>
      <c r="D4121" s="3" t="s">
        <v>33</v>
      </c>
      <c r="E4121" s="3" t="s">
        <v>34</v>
      </c>
      <c r="F4121" s="3">
        <v>8371.81</v>
      </c>
      <c r="G4121" s="3">
        <v>1255.77</v>
      </c>
      <c r="H4121" s="3">
        <v>7116.04</v>
      </c>
      <c r="I4121" s="3" t="s">
        <v>29</v>
      </c>
      <c r="J4121" s="5">
        <v>1.1764703402454171</v>
      </c>
      <c r="K4121" t="str">
        <f>_xlfn.XLOOKUP(D4121, dim_channels!A:A, dim_channels!C:C, "Not Found")</f>
        <v>OTA</v>
      </c>
      <c r="L4121" t="str">
        <f>_xlfn.XLOOKUP(D4121, dim_channels!A:A, dim_channels!B:B, "Not Found")</f>
        <v>Booking.com</v>
      </c>
    </row>
    <row r="4122" spans="1:12" x14ac:dyDescent="0.2">
      <c r="A4122" s="2" t="s">
        <v>4558</v>
      </c>
      <c r="B4122" s="2" t="s">
        <v>452</v>
      </c>
      <c r="C4122" s="2" t="s">
        <v>449</v>
      </c>
      <c r="D4122" s="2" t="s">
        <v>52</v>
      </c>
      <c r="E4122" s="2" t="s">
        <v>60</v>
      </c>
      <c r="F4122" s="2">
        <v>9416.92</v>
      </c>
      <c r="G4122" s="2">
        <v>0</v>
      </c>
      <c r="H4122" s="2">
        <v>9416.92</v>
      </c>
      <c r="I4122" s="2" t="s">
        <v>29</v>
      </c>
      <c r="J4122" s="4">
        <v>1</v>
      </c>
      <c r="K4122" t="str">
        <f>_xlfn.XLOOKUP(D4122, dim_channels!A:A, dim_channels!C:C, "Not Found")</f>
        <v>OTA</v>
      </c>
      <c r="L4122" t="str">
        <f>_xlfn.XLOOKUP(D4122, dim_channels!A:A, dim_channels!B:B, "Not Found")</f>
        <v>Agoda</v>
      </c>
    </row>
    <row r="4123" spans="1:12" x14ac:dyDescent="0.2">
      <c r="A4123" s="3" t="s">
        <v>4559</v>
      </c>
      <c r="B4123" s="3" t="s">
        <v>749</v>
      </c>
      <c r="C4123" s="3" t="s">
        <v>246</v>
      </c>
      <c r="D4123" s="3" t="s">
        <v>45</v>
      </c>
      <c r="E4123" s="3" t="s">
        <v>46</v>
      </c>
      <c r="F4123" s="3">
        <v>19413.23</v>
      </c>
      <c r="G4123" s="3">
        <v>970.66</v>
      </c>
      <c r="H4123" s="3">
        <v>18442.57</v>
      </c>
      <c r="I4123" s="3" t="s">
        <v>29</v>
      </c>
      <c r="J4123" s="5">
        <v>1.052631493333088</v>
      </c>
      <c r="K4123" t="str">
        <f>_xlfn.XLOOKUP(D4123, dim_channels!A:A, dim_channels!C:C, "Not Found")</f>
        <v>Corporate</v>
      </c>
      <c r="L4123" t="str">
        <f>_xlfn.XLOOKUP(D4123, dim_channels!A:A, dim_channels!B:B, "Not Found")</f>
        <v>Corporate Direct</v>
      </c>
    </row>
    <row r="4124" spans="1:12" x14ac:dyDescent="0.2">
      <c r="A4124" s="2" t="s">
        <v>4560</v>
      </c>
      <c r="B4124" s="2" t="s">
        <v>557</v>
      </c>
      <c r="C4124" s="2" t="s">
        <v>630</v>
      </c>
      <c r="D4124" s="2" t="s">
        <v>52</v>
      </c>
      <c r="E4124" s="2" t="s">
        <v>34</v>
      </c>
      <c r="F4124" s="2">
        <v>7460.37</v>
      </c>
      <c r="G4124" s="2">
        <v>895.24</v>
      </c>
      <c r="H4124" s="2">
        <v>6565.13</v>
      </c>
      <c r="I4124" s="2" t="s">
        <v>29</v>
      </c>
      <c r="J4124" s="4">
        <v>1.136362874764095</v>
      </c>
      <c r="K4124" t="str">
        <f>_xlfn.XLOOKUP(D4124, dim_channels!A:A, dim_channels!C:C, "Not Found")</f>
        <v>OTA</v>
      </c>
      <c r="L4124" t="str">
        <f>_xlfn.XLOOKUP(D4124, dim_channels!A:A, dim_channels!B:B, "Not Found")</f>
        <v>Agoda</v>
      </c>
    </row>
    <row r="4125" spans="1:12" x14ac:dyDescent="0.2">
      <c r="A4125" s="3" t="s">
        <v>4561</v>
      </c>
      <c r="B4125" s="3" t="s">
        <v>294</v>
      </c>
      <c r="C4125" s="3" t="s">
        <v>101</v>
      </c>
      <c r="D4125" s="3" t="s">
        <v>45</v>
      </c>
      <c r="E4125" s="3" t="s">
        <v>46</v>
      </c>
      <c r="F4125" s="3">
        <v>2205.1</v>
      </c>
      <c r="G4125" s="3">
        <v>110.26</v>
      </c>
      <c r="H4125" s="3">
        <v>2094.84</v>
      </c>
      <c r="I4125" s="3" t="s">
        <v>29</v>
      </c>
      <c r="J4125" s="5">
        <v>1.052634091386454</v>
      </c>
      <c r="K4125" t="str">
        <f>_xlfn.XLOOKUP(D4125, dim_channels!A:A, dim_channels!C:C, "Not Found")</f>
        <v>Corporate</v>
      </c>
      <c r="L4125" t="str">
        <f>_xlfn.XLOOKUP(D4125, dim_channels!A:A, dim_channels!B:B, "Not Found")</f>
        <v>Corporate Direct</v>
      </c>
    </row>
    <row r="4126" spans="1:12" x14ac:dyDescent="0.2">
      <c r="A4126" s="2" t="s">
        <v>4562</v>
      </c>
      <c r="B4126" s="2" t="s">
        <v>626</v>
      </c>
      <c r="C4126" s="2" t="s">
        <v>642</v>
      </c>
      <c r="D4126" s="2" t="s">
        <v>27</v>
      </c>
      <c r="E4126" s="2" t="s">
        <v>28</v>
      </c>
      <c r="F4126" s="2">
        <v>5387.59</v>
      </c>
      <c r="G4126" s="2">
        <v>969.77</v>
      </c>
      <c r="H4126" s="2">
        <v>4417.82</v>
      </c>
      <c r="I4126" s="2" t="s">
        <v>41</v>
      </c>
      <c r="J4126" s="4">
        <v>1.219513244088714</v>
      </c>
      <c r="K4126" t="str">
        <f>_xlfn.XLOOKUP(D4126, dim_channels!A:A, dim_channels!C:C, "Not Found")</f>
        <v>OTA</v>
      </c>
      <c r="L4126" t="str">
        <f>_xlfn.XLOOKUP(D4126, dim_channels!A:A, dim_channels!B:B, "Not Found")</f>
        <v>Expedia</v>
      </c>
    </row>
    <row r="4127" spans="1:12" x14ac:dyDescent="0.2">
      <c r="A4127" s="3" t="s">
        <v>4563</v>
      </c>
      <c r="B4127" s="3" t="s">
        <v>1354</v>
      </c>
      <c r="C4127" s="3" t="s">
        <v>264</v>
      </c>
      <c r="D4127" s="3" t="s">
        <v>114</v>
      </c>
      <c r="E4127" s="3" t="s">
        <v>46</v>
      </c>
      <c r="F4127" s="3">
        <v>3406.18</v>
      </c>
      <c r="G4127" s="3">
        <v>340.62</v>
      </c>
      <c r="H4127" s="3">
        <v>3065.56</v>
      </c>
      <c r="I4127" s="3" t="s">
        <v>29</v>
      </c>
      <c r="J4127" s="5">
        <v>1.111111836010386</v>
      </c>
      <c r="K4127" t="str">
        <f>_xlfn.XLOOKUP(D4127, dim_channels!A:A, dim_channels!C:C, "Not Found")</f>
        <v>Offline</v>
      </c>
      <c r="L4127" t="str">
        <f>_xlfn.XLOOKUP(D4127, dim_channels!A:A, dim_channels!B:B, "Not Found")</f>
        <v>Travel Agency</v>
      </c>
    </row>
    <row r="4128" spans="1:12" x14ac:dyDescent="0.2">
      <c r="A4128" s="2" t="s">
        <v>4564</v>
      </c>
      <c r="B4128" s="2" t="s">
        <v>251</v>
      </c>
      <c r="C4128" s="2" t="s">
        <v>278</v>
      </c>
      <c r="D4128" s="2" t="s">
        <v>27</v>
      </c>
      <c r="E4128" s="2" t="s">
        <v>60</v>
      </c>
      <c r="F4128" s="2">
        <v>9726.58</v>
      </c>
      <c r="G4128" s="2">
        <v>0</v>
      </c>
      <c r="H4128" s="2">
        <v>9726.58</v>
      </c>
      <c r="I4128" s="2" t="s">
        <v>29</v>
      </c>
      <c r="J4128" s="4">
        <v>1</v>
      </c>
      <c r="K4128" t="str">
        <f>_xlfn.XLOOKUP(D4128, dim_channels!A:A, dim_channels!C:C, "Not Found")</f>
        <v>OTA</v>
      </c>
      <c r="L4128" t="str">
        <f>_xlfn.XLOOKUP(D4128, dim_channels!A:A, dim_channels!B:B, "Not Found")</f>
        <v>Expedia</v>
      </c>
    </row>
    <row r="4129" spans="1:12" x14ac:dyDescent="0.2">
      <c r="A4129" s="3" t="s">
        <v>4565</v>
      </c>
      <c r="B4129" s="3" t="s">
        <v>789</v>
      </c>
      <c r="C4129" s="3" t="s">
        <v>418</v>
      </c>
      <c r="D4129" s="3" t="s">
        <v>33</v>
      </c>
      <c r="E4129" s="3" t="s">
        <v>60</v>
      </c>
      <c r="F4129" s="3">
        <v>2404</v>
      </c>
      <c r="G4129" s="3">
        <v>0</v>
      </c>
      <c r="H4129" s="3">
        <v>2404</v>
      </c>
      <c r="I4129" s="3" t="s">
        <v>56</v>
      </c>
      <c r="J4129" s="5">
        <v>1</v>
      </c>
      <c r="K4129" t="str">
        <f>_xlfn.XLOOKUP(D4129, dim_channels!A:A, dim_channels!C:C, "Not Found")</f>
        <v>OTA</v>
      </c>
      <c r="L4129" t="str">
        <f>_xlfn.XLOOKUP(D4129, dim_channels!A:A, dim_channels!B:B, "Not Found")</f>
        <v>Booking.com</v>
      </c>
    </row>
    <row r="4130" spans="1:12" x14ac:dyDescent="0.2">
      <c r="A4130" s="2" t="s">
        <v>4566</v>
      </c>
      <c r="B4130" s="2" t="s">
        <v>824</v>
      </c>
      <c r="C4130" s="2" t="s">
        <v>197</v>
      </c>
      <c r="D4130" s="2" t="s">
        <v>33</v>
      </c>
      <c r="E4130" s="2" t="s">
        <v>28</v>
      </c>
      <c r="F4130" s="2">
        <v>16359.25</v>
      </c>
      <c r="G4130" s="2">
        <v>2453.89</v>
      </c>
      <c r="H4130" s="2">
        <v>13905.36</v>
      </c>
      <c r="I4130" s="2" t="s">
        <v>29</v>
      </c>
      <c r="J4130" s="4">
        <v>1.176470799749161</v>
      </c>
      <c r="K4130" t="str">
        <f>_xlfn.XLOOKUP(D4130, dim_channels!A:A, dim_channels!C:C, "Not Found")</f>
        <v>OTA</v>
      </c>
      <c r="L4130" t="str">
        <f>_xlfn.XLOOKUP(D4130, dim_channels!A:A, dim_channels!B:B, "Not Found")</f>
        <v>Booking.com</v>
      </c>
    </row>
    <row r="4131" spans="1:12" x14ac:dyDescent="0.2">
      <c r="A4131" s="3" t="s">
        <v>4567</v>
      </c>
      <c r="B4131" s="3" t="s">
        <v>94</v>
      </c>
      <c r="C4131" s="3" t="s">
        <v>410</v>
      </c>
      <c r="D4131" s="3" t="s">
        <v>27</v>
      </c>
      <c r="E4131" s="3" t="s">
        <v>34</v>
      </c>
      <c r="F4131" s="3">
        <v>9264.85</v>
      </c>
      <c r="G4131" s="3">
        <v>1667.67</v>
      </c>
      <c r="H4131" s="3">
        <v>7597.18</v>
      </c>
      <c r="I4131" s="3" t="s">
        <v>29</v>
      </c>
      <c r="J4131" s="5">
        <v>1.219511713556872</v>
      </c>
      <c r="K4131" t="str">
        <f>_xlfn.XLOOKUP(D4131, dim_channels!A:A, dim_channels!C:C, "Not Found")</f>
        <v>OTA</v>
      </c>
      <c r="L4131" t="str">
        <f>_xlfn.XLOOKUP(D4131, dim_channels!A:A, dim_channels!B:B, "Not Found")</f>
        <v>Expedia</v>
      </c>
    </row>
    <row r="4132" spans="1:12" x14ac:dyDescent="0.2">
      <c r="A4132" s="2" t="s">
        <v>4568</v>
      </c>
      <c r="B4132" s="2" t="s">
        <v>787</v>
      </c>
      <c r="C4132" s="2" t="s">
        <v>471</v>
      </c>
      <c r="D4132" s="2" t="s">
        <v>52</v>
      </c>
      <c r="E4132" s="2" t="s">
        <v>60</v>
      </c>
      <c r="F4132" s="2">
        <v>19344.16</v>
      </c>
      <c r="G4132" s="2">
        <v>0</v>
      </c>
      <c r="H4132" s="2">
        <v>19344.16</v>
      </c>
      <c r="I4132" s="2" t="s">
        <v>29</v>
      </c>
      <c r="J4132" s="4">
        <v>1</v>
      </c>
      <c r="K4132" t="str">
        <f>_xlfn.XLOOKUP(D4132, dim_channels!A:A, dim_channels!C:C, "Not Found")</f>
        <v>OTA</v>
      </c>
      <c r="L4132" t="str">
        <f>_xlfn.XLOOKUP(D4132, dim_channels!A:A, dim_channels!B:B, "Not Found")</f>
        <v>Agoda</v>
      </c>
    </row>
    <row r="4133" spans="1:12" x14ac:dyDescent="0.2">
      <c r="A4133" s="3" t="s">
        <v>4569</v>
      </c>
      <c r="B4133" s="3" t="s">
        <v>706</v>
      </c>
      <c r="C4133" s="3" t="s">
        <v>130</v>
      </c>
      <c r="D4133" s="3" t="s">
        <v>33</v>
      </c>
      <c r="E4133" s="3" t="s">
        <v>60</v>
      </c>
      <c r="F4133" s="3">
        <v>8389.9699999999993</v>
      </c>
      <c r="G4133" s="3">
        <v>0</v>
      </c>
      <c r="H4133" s="3">
        <v>8389.9699999999993</v>
      </c>
      <c r="I4133" s="3" t="s">
        <v>29</v>
      </c>
      <c r="J4133" s="5">
        <v>1</v>
      </c>
      <c r="K4133" t="str">
        <f>_xlfn.XLOOKUP(D4133, dim_channels!A:A, dim_channels!C:C, "Not Found")</f>
        <v>OTA</v>
      </c>
      <c r="L4133" t="str">
        <f>_xlfn.XLOOKUP(D4133, dim_channels!A:A, dim_channels!B:B, "Not Found")</f>
        <v>Booking.com</v>
      </c>
    </row>
    <row r="4134" spans="1:12" x14ac:dyDescent="0.2">
      <c r="A4134" s="2" t="s">
        <v>4570</v>
      </c>
      <c r="B4134" s="2" t="s">
        <v>401</v>
      </c>
      <c r="C4134" s="2" t="s">
        <v>724</v>
      </c>
      <c r="D4134" s="2" t="s">
        <v>52</v>
      </c>
      <c r="E4134" s="2" t="s">
        <v>34</v>
      </c>
      <c r="F4134" s="2">
        <v>11638.46</v>
      </c>
      <c r="G4134" s="2">
        <v>1396.62</v>
      </c>
      <c r="H4134" s="2">
        <v>10241.84</v>
      </c>
      <c r="I4134" s="2" t="s">
        <v>56</v>
      </c>
      <c r="J4134" s="4">
        <v>1.1363641689383941</v>
      </c>
      <c r="K4134" t="str">
        <f>_xlfn.XLOOKUP(D4134, dim_channels!A:A, dim_channels!C:C, "Not Found")</f>
        <v>OTA</v>
      </c>
      <c r="L4134" t="str">
        <f>_xlfn.XLOOKUP(D4134, dim_channels!A:A, dim_channels!B:B, "Not Found")</f>
        <v>Agoda</v>
      </c>
    </row>
    <row r="4135" spans="1:12" x14ac:dyDescent="0.2">
      <c r="A4135" s="3" t="s">
        <v>4571</v>
      </c>
      <c r="B4135" s="3" t="s">
        <v>679</v>
      </c>
      <c r="C4135" s="3" t="s">
        <v>634</v>
      </c>
      <c r="D4135" s="3" t="s">
        <v>52</v>
      </c>
      <c r="E4135" s="3" t="s">
        <v>34</v>
      </c>
      <c r="F4135" s="3">
        <v>2312.91</v>
      </c>
      <c r="G4135" s="3">
        <v>277.55</v>
      </c>
      <c r="H4135" s="3">
        <v>2035.36</v>
      </c>
      <c r="I4135" s="3" t="s">
        <v>41</v>
      </c>
      <c r="J4135" s="5">
        <v>1.136364083012342</v>
      </c>
      <c r="K4135" t="str">
        <f>_xlfn.XLOOKUP(D4135, dim_channels!A:A, dim_channels!C:C, "Not Found")</f>
        <v>OTA</v>
      </c>
      <c r="L4135" t="str">
        <f>_xlfn.XLOOKUP(D4135, dim_channels!A:A, dim_channels!B:B, "Not Found")</f>
        <v>Agoda</v>
      </c>
    </row>
    <row r="4136" spans="1:12" x14ac:dyDescent="0.2">
      <c r="A4136" s="2" t="s">
        <v>4572</v>
      </c>
      <c r="B4136" s="2" t="s">
        <v>178</v>
      </c>
      <c r="C4136" s="2" t="s">
        <v>368</v>
      </c>
      <c r="D4136" s="2" t="s">
        <v>33</v>
      </c>
      <c r="E4136" s="2" t="s">
        <v>28</v>
      </c>
      <c r="F4136" s="2">
        <v>12682.02</v>
      </c>
      <c r="G4136" s="2">
        <v>1902.3</v>
      </c>
      <c r="H4136" s="2">
        <v>10779.72</v>
      </c>
      <c r="I4136" s="2" t="s">
        <v>29</v>
      </c>
      <c r="J4136" s="4">
        <v>1.176470260823101</v>
      </c>
      <c r="K4136" t="str">
        <f>_xlfn.XLOOKUP(D4136, dim_channels!A:A, dim_channels!C:C, "Not Found")</f>
        <v>OTA</v>
      </c>
      <c r="L4136" t="str">
        <f>_xlfn.XLOOKUP(D4136, dim_channels!A:A, dim_channels!B:B, "Not Found")</f>
        <v>Booking.com</v>
      </c>
    </row>
    <row r="4137" spans="1:12" x14ac:dyDescent="0.2">
      <c r="A4137" s="3" t="s">
        <v>4573</v>
      </c>
      <c r="B4137" s="3" t="s">
        <v>136</v>
      </c>
      <c r="C4137" s="3" t="s">
        <v>574</v>
      </c>
      <c r="D4137" s="3" t="s">
        <v>45</v>
      </c>
      <c r="E4137" s="3" t="s">
        <v>89</v>
      </c>
      <c r="F4137" s="3">
        <v>5515.23</v>
      </c>
      <c r="G4137" s="3">
        <v>0</v>
      </c>
      <c r="H4137" s="3">
        <v>5515.23</v>
      </c>
      <c r="I4137" s="3" t="s">
        <v>56</v>
      </c>
      <c r="J4137" s="5">
        <v>1</v>
      </c>
      <c r="K4137" t="str">
        <f>_xlfn.XLOOKUP(D4137, dim_channels!A:A, dim_channels!C:C, "Not Found")</f>
        <v>Corporate</v>
      </c>
      <c r="L4137" t="str">
        <f>_xlfn.XLOOKUP(D4137, dim_channels!A:A, dim_channels!B:B, "Not Found")</f>
        <v>Corporate Direct</v>
      </c>
    </row>
    <row r="4138" spans="1:12" x14ac:dyDescent="0.2">
      <c r="A4138" s="2" t="s">
        <v>4574</v>
      </c>
      <c r="B4138" s="2" t="s">
        <v>787</v>
      </c>
      <c r="C4138" s="2" t="s">
        <v>98</v>
      </c>
      <c r="D4138" s="2" t="s">
        <v>52</v>
      </c>
      <c r="E4138" s="2" t="s">
        <v>60</v>
      </c>
      <c r="F4138" s="2">
        <v>3434.34</v>
      </c>
      <c r="G4138" s="2">
        <v>0</v>
      </c>
      <c r="H4138" s="2">
        <v>3434.34</v>
      </c>
      <c r="I4138" s="2" t="s">
        <v>29</v>
      </c>
      <c r="J4138" s="4">
        <v>1</v>
      </c>
      <c r="K4138" t="str">
        <f>_xlfn.XLOOKUP(D4138, dim_channels!A:A, dim_channels!C:C, "Not Found")</f>
        <v>OTA</v>
      </c>
      <c r="L4138" t="str">
        <f>_xlfn.XLOOKUP(D4138, dim_channels!A:A, dim_channels!B:B, "Not Found")</f>
        <v>Agoda</v>
      </c>
    </row>
    <row r="4139" spans="1:12" x14ac:dyDescent="0.2">
      <c r="A4139" s="3" t="s">
        <v>4575</v>
      </c>
      <c r="B4139" s="3" t="s">
        <v>564</v>
      </c>
      <c r="C4139" s="3" t="s">
        <v>430</v>
      </c>
      <c r="D4139" s="3" t="s">
        <v>52</v>
      </c>
      <c r="E4139" s="3" t="s">
        <v>34</v>
      </c>
      <c r="F4139" s="3">
        <v>5686.18</v>
      </c>
      <c r="G4139" s="3">
        <v>682.34</v>
      </c>
      <c r="H4139" s="3">
        <v>5003.84</v>
      </c>
      <c r="I4139" s="3" t="s">
        <v>29</v>
      </c>
      <c r="J4139" s="5">
        <v>1.1363632730063311</v>
      </c>
      <c r="K4139" t="str">
        <f>_xlfn.XLOOKUP(D4139, dim_channels!A:A, dim_channels!C:C, "Not Found")</f>
        <v>OTA</v>
      </c>
      <c r="L4139" t="str">
        <f>_xlfn.XLOOKUP(D4139, dim_channels!A:A, dim_channels!B:B, "Not Found")</f>
        <v>Agoda</v>
      </c>
    </row>
    <row r="4140" spans="1:12" x14ac:dyDescent="0.2">
      <c r="A4140" s="2" t="s">
        <v>4576</v>
      </c>
      <c r="B4140" s="2" t="s">
        <v>334</v>
      </c>
      <c r="C4140" s="2" t="s">
        <v>467</v>
      </c>
      <c r="D4140" s="2" t="s">
        <v>52</v>
      </c>
      <c r="E4140" s="2" t="s">
        <v>60</v>
      </c>
      <c r="F4140" s="2">
        <v>5955.93</v>
      </c>
      <c r="G4140" s="2">
        <v>0</v>
      </c>
      <c r="H4140" s="2">
        <v>5955.93</v>
      </c>
      <c r="I4140" s="2" t="s">
        <v>29</v>
      </c>
      <c r="J4140" s="4">
        <v>1</v>
      </c>
      <c r="K4140" t="str">
        <f>_xlfn.XLOOKUP(D4140, dim_channels!A:A, dim_channels!C:C, "Not Found")</f>
        <v>OTA</v>
      </c>
      <c r="L4140" t="str">
        <f>_xlfn.XLOOKUP(D4140, dim_channels!A:A, dim_channels!B:B, "Not Found")</f>
        <v>Agoda</v>
      </c>
    </row>
    <row r="4141" spans="1:12" x14ac:dyDescent="0.2">
      <c r="A4141" s="3" t="s">
        <v>4577</v>
      </c>
      <c r="B4141" s="3" t="s">
        <v>655</v>
      </c>
      <c r="C4141" s="3" t="s">
        <v>472</v>
      </c>
      <c r="D4141" s="3" t="s">
        <v>45</v>
      </c>
      <c r="E4141" s="3" t="s">
        <v>89</v>
      </c>
      <c r="F4141" s="3">
        <v>6847.83</v>
      </c>
      <c r="G4141" s="3">
        <v>0</v>
      </c>
      <c r="H4141" s="3">
        <v>6847.83</v>
      </c>
      <c r="I4141" s="3" t="s">
        <v>29</v>
      </c>
      <c r="J4141" s="5">
        <v>1</v>
      </c>
      <c r="K4141" t="str">
        <f>_xlfn.XLOOKUP(D4141, dim_channels!A:A, dim_channels!C:C, "Not Found")</f>
        <v>Corporate</v>
      </c>
      <c r="L4141" t="str">
        <f>_xlfn.XLOOKUP(D4141, dim_channels!A:A, dim_channels!B:B, "Not Found")</f>
        <v>Corporate Direct</v>
      </c>
    </row>
    <row r="4142" spans="1:12" x14ac:dyDescent="0.2">
      <c r="A4142" s="2" t="s">
        <v>4578</v>
      </c>
      <c r="B4142" s="2" t="s">
        <v>454</v>
      </c>
      <c r="C4142" s="2" t="s">
        <v>234</v>
      </c>
      <c r="D4142" s="2" t="s">
        <v>52</v>
      </c>
      <c r="E4142" s="2" t="s">
        <v>34</v>
      </c>
      <c r="F4142" s="2">
        <v>18992.009999999998</v>
      </c>
      <c r="G4142" s="2">
        <v>2279.04</v>
      </c>
      <c r="H4142" s="2">
        <v>16712.97</v>
      </c>
      <c r="I4142" s="2" t="s">
        <v>29</v>
      </c>
      <c r="J4142" s="4">
        <v>1.136363554772132</v>
      </c>
      <c r="K4142" t="str">
        <f>_xlfn.XLOOKUP(D4142, dim_channels!A:A, dim_channels!C:C, "Not Found")</f>
        <v>OTA</v>
      </c>
      <c r="L4142" t="str">
        <f>_xlfn.XLOOKUP(D4142, dim_channels!A:A, dim_channels!B:B, "Not Found")</f>
        <v>Agoda</v>
      </c>
    </row>
    <row r="4143" spans="1:12" x14ac:dyDescent="0.2">
      <c r="A4143" s="3" t="s">
        <v>4579</v>
      </c>
      <c r="B4143" s="3" t="s">
        <v>63</v>
      </c>
      <c r="C4143" s="3" t="s">
        <v>200</v>
      </c>
      <c r="D4143" s="3" t="s">
        <v>64</v>
      </c>
      <c r="E4143" s="3" t="s">
        <v>34</v>
      </c>
      <c r="F4143" s="3">
        <v>8359.35</v>
      </c>
      <c r="G4143" s="3">
        <v>0</v>
      </c>
      <c r="H4143" s="3">
        <v>8359.35</v>
      </c>
      <c r="I4143" s="3" t="s">
        <v>29</v>
      </c>
      <c r="J4143" s="5">
        <v>1</v>
      </c>
      <c r="K4143" t="str">
        <f>_xlfn.XLOOKUP(D4143, dim_channels!A:A, dim_channels!C:C, "Not Found")</f>
        <v>Direct</v>
      </c>
      <c r="L4143" t="str">
        <f>_xlfn.XLOOKUP(D4143, dim_channels!A:A, dim_channels!B:B, "Not Found")</f>
        <v>Direct Website</v>
      </c>
    </row>
    <row r="4144" spans="1:12" x14ac:dyDescent="0.2">
      <c r="A4144" s="2" t="s">
        <v>4580</v>
      </c>
      <c r="B4144" s="2" t="s">
        <v>482</v>
      </c>
      <c r="C4144" s="2" t="s">
        <v>498</v>
      </c>
      <c r="D4144" s="2" t="s">
        <v>45</v>
      </c>
      <c r="E4144" s="2" t="s">
        <v>46</v>
      </c>
      <c r="F4144" s="2">
        <v>2868.87</v>
      </c>
      <c r="G4144" s="2">
        <v>143.44</v>
      </c>
      <c r="H4144" s="2">
        <v>2725.43</v>
      </c>
      <c r="I4144" s="2" t="s">
        <v>29</v>
      </c>
      <c r="J4144" s="4">
        <v>1.052630227156816</v>
      </c>
      <c r="K4144" t="str">
        <f>_xlfn.XLOOKUP(D4144, dim_channels!A:A, dim_channels!C:C, "Not Found")</f>
        <v>Corporate</v>
      </c>
      <c r="L4144" t="str">
        <f>_xlfn.XLOOKUP(D4144, dim_channels!A:A, dim_channels!B:B, "Not Found")</f>
        <v>Corporate Direct</v>
      </c>
    </row>
    <row r="4145" spans="1:12" x14ac:dyDescent="0.2">
      <c r="A4145" s="3" t="s">
        <v>4581</v>
      </c>
      <c r="B4145" s="3" t="s">
        <v>348</v>
      </c>
      <c r="C4145" s="3" t="s">
        <v>98</v>
      </c>
      <c r="D4145" s="3" t="s">
        <v>45</v>
      </c>
      <c r="E4145" s="3" t="s">
        <v>46</v>
      </c>
      <c r="F4145" s="3">
        <v>2733.31</v>
      </c>
      <c r="G4145" s="3">
        <v>136.66999999999999</v>
      </c>
      <c r="H4145" s="3">
        <v>2596.64</v>
      </c>
      <c r="I4145" s="3" t="s">
        <v>29</v>
      </c>
      <c r="J4145" s="5">
        <v>1.05263340316717</v>
      </c>
      <c r="K4145" t="str">
        <f>_xlfn.XLOOKUP(D4145, dim_channels!A:A, dim_channels!C:C, "Not Found")</f>
        <v>Corporate</v>
      </c>
      <c r="L4145" t="str">
        <f>_xlfn.XLOOKUP(D4145, dim_channels!A:A, dim_channels!B:B, "Not Found")</f>
        <v>Corporate Direct</v>
      </c>
    </row>
    <row r="4146" spans="1:12" x14ac:dyDescent="0.2">
      <c r="A4146" s="2" t="s">
        <v>4582</v>
      </c>
      <c r="B4146" s="2" t="s">
        <v>557</v>
      </c>
      <c r="C4146" s="2" t="s">
        <v>557</v>
      </c>
      <c r="D4146" s="2" t="s">
        <v>45</v>
      </c>
      <c r="E4146" s="2" t="s">
        <v>46</v>
      </c>
      <c r="F4146" s="2">
        <v>5781.13</v>
      </c>
      <c r="G4146" s="2">
        <v>289.06</v>
      </c>
      <c r="H4146" s="2">
        <v>5492.07</v>
      </c>
      <c r="I4146" s="2" t="s">
        <v>29</v>
      </c>
      <c r="J4146" s="4">
        <v>1.0526322497710341</v>
      </c>
      <c r="K4146" t="str">
        <f>_xlfn.XLOOKUP(D4146, dim_channels!A:A, dim_channels!C:C, "Not Found")</f>
        <v>Corporate</v>
      </c>
      <c r="L4146" t="str">
        <f>_xlfn.XLOOKUP(D4146, dim_channels!A:A, dim_channels!B:B, "Not Found")</f>
        <v>Corporate Direct</v>
      </c>
    </row>
    <row r="4147" spans="1:12" x14ac:dyDescent="0.2">
      <c r="A4147" s="3" t="s">
        <v>4583</v>
      </c>
      <c r="B4147" s="3" t="s">
        <v>189</v>
      </c>
      <c r="C4147" s="3" t="s">
        <v>644</v>
      </c>
      <c r="D4147" s="3" t="s">
        <v>33</v>
      </c>
      <c r="E4147" s="3" t="s">
        <v>34</v>
      </c>
      <c r="F4147" s="3">
        <v>5125.25</v>
      </c>
      <c r="G4147" s="3">
        <v>768.79</v>
      </c>
      <c r="H4147" s="3">
        <v>4356.46</v>
      </c>
      <c r="I4147" s="3" t="s">
        <v>41</v>
      </c>
      <c r="J4147" s="5">
        <v>1.176471263365209</v>
      </c>
      <c r="K4147" t="str">
        <f>_xlfn.XLOOKUP(D4147, dim_channels!A:A, dim_channels!C:C, "Not Found")</f>
        <v>OTA</v>
      </c>
      <c r="L4147" t="str">
        <f>_xlfn.XLOOKUP(D4147, dim_channels!A:A, dim_channels!B:B, "Not Found")</f>
        <v>Booking.com</v>
      </c>
    </row>
    <row r="4148" spans="1:12" x14ac:dyDescent="0.2">
      <c r="A4148" s="2" t="s">
        <v>4584</v>
      </c>
      <c r="B4148" s="2" t="s">
        <v>986</v>
      </c>
      <c r="C4148" s="2" t="s">
        <v>112</v>
      </c>
      <c r="D4148" s="2" t="s">
        <v>33</v>
      </c>
      <c r="E4148" s="2" t="s">
        <v>60</v>
      </c>
      <c r="F4148" s="2">
        <v>6389.44</v>
      </c>
      <c r="G4148" s="2">
        <v>0</v>
      </c>
      <c r="H4148" s="2">
        <v>6389.44</v>
      </c>
      <c r="I4148" s="2" t="s">
        <v>41</v>
      </c>
      <c r="J4148" s="4">
        <v>1</v>
      </c>
      <c r="K4148" t="str">
        <f>_xlfn.XLOOKUP(D4148, dim_channels!A:A, dim_channels!C:C, "Not Found")</f>
        <v>OTA</v>
      </c>
      <c r="L4148" t="str">
        <f>_xlfn.XLOOKUP(D4148, dim_channels!A:A, dim_channels!B:B, "Not Found")</f>
        <v>Booking.com</v>
      </c>
    </row>
    <row r="4149" spans="1:12" x14ac:dyDescent="0.2">
      <c r="A4149" s="3" t="s">
        <v>4585</v>
      </c>
      <c r="B4149" s="3" t="s">
        <v>155</v>
      </c>
      <c r="C4149" s="3" t="s">
        <v>62</v>
      </c>
      <c r="D4149" s="3" t="s">
        <v>52</v>
      </c>
      <c r="E4149" s="3" t="s">
        <v>60</v>
      </c>
      <c r="F4149" s="3">
        <v>6520.39</v>
      </c>
      <c r="G4149" s="3">
        <v>0</v>
      </c>
      <c r="H4149" s="3">
        <v>6520.39</v>
      </c>
      <c r="I4149" s="3" t="s">
        <v>41</v>
      </c>
      <c r="J4149" s="5">
        <v>1</v>
      </c>
      <c r="K4149" t="str">
        <f>_xlfn.XLOOKUP(D4149, dim_channels!A:A, dim_channels!C:C, "Not Found")</f>
        <v>OTA</v>
      </c>
      <c r="L4149" t="str">
        <f>_xlfn.XLOOKUP(D4149, dim_channels!A:A, dim_channels!B:B, "Not Found")</f>
        <v>Agoda</v>
      </c>
    </row>
    <row r="4150" spans="1:12" x14ac:dyDescent="0.2">
      <c r="A4150" s="2" t="s">
        <v>4586</v>
      </c>
      <c r="B4150" s="2" t="s">
        <v>106</v>
      </c>
      <c r="C4150" s="2" t="s">
        <v>317</v>
      </c>
      <c r="D4150" s="2" t="s">
        <v>27</v>
      </c>
      <c r="E4150" s="2" t="s">
        <v>28</v>
      </c>
      <c r="F4150" s="2">
        <v>6033.27</v>
      </c>
      <c r="G4150" s="2">
        <v>1085.99</v>
      </c>
      <c r="H4150" s="2">
        <v>4947.28</v>
      </c>
      <c r="I4150" s="2" t="s">
        <v>29</v>
      </c>
      <c r="J4150" s="4">
        <v>1.2195125402241229</v>
      </c>
      <c r="K4150" t="str">
        <f>_xlfn.XLOOKUP(D4150, dim_channels!A:A, dim_channels!C:C, "Not Found")</f>
        <v>OTA</v>
      </c>
      <c r="L4150" t="str">
        <f>_xlfn.XLOOKUP(D4150, dim_channels!A:A, dim_channels!B:B, "Not Found")</f>
        <v>Expedia</v>
      </c>
    </row>
    <row r="4151" spans="1:12" x14ac:dyDescent="0.2">
      <c r="A4151" s="3" t="s">
        <v>4587</v>
      </c>
      <c r="B4151" s="3" t="s">
        <v>164</v>
      </c>
      <c r="C4151" s="3" t="s">
        <v>612</v>
      </c>
      <c r="D4151" s="3" t="s">
        <v>52</v>
      </c>
      <c r="E4151" s="3" t="s">
        <v>34</v>
      </c>
      <c r="F4151" s="3">
        <v>11334.67</v>
      </c>
      <c r="G4151" s="3">
        <v>1360.16</v>
      </c>
      <c r="H4151" s="3">
        <v>9974.51</v>
      </c>
      <c r="I4151" s="3" t="s">
        <v>29</v>
      </c>
      <c r="J4151" s="5">
        <v>1.136363590792931</v>
      </c>
      <c r="K4151" t="str">
        <f>_xlfn.XLOOKUP(D4151, dim_channels!A:A, dim_channels!C:C, "Not Found")</f>
        <v>OTA</v>
      </c>
      <c r="L4151" t="str">
        <f>_xlfn.XLOOKUP(D4151, dim_channels!A:A, dim_channels!B:B, "Not Found")</f>
        <v>Agoda</v>
      </c>
    </row>
    <row r="4152" spans="1:12" x14ac:dyDescent="0.2">
      <c r="A4152" s="2" t="s">
        <v>4588</v>
      </c>
      <c r="B4152" s="2" t="s">
        <v>353</v>
      </c>
      <c r="C4152" s="2" t="s">
        <v>487</v>
      </c>
      <c r="D4152" s="2" t="s">
        <v>27</v>
      </c>
      <c r="E4152" s="2" t="s">
        <v>60</v>
      </c>
      <c r="F4152" s="2">
        <v>6018.85</v>
      </c>
      <c r="G4152" s="2">
        <v>0</v>
      </c>
      <c r="H4152" s="2">
        <v>6018.85</v>
      </c>
      <c r="I4152" s="2" t="s">
        <v>29</v>
      </c>
      <c r="J4152" s="4">
        <v>1</v>
      </c>
      <c r="K4152" t="str">
        <f>_xlfn.XLOOKUP(D4152, dim_channels!A:A, dim_channels!C:C, "Not Found")</f>
        <v>OTA</v>
      </c>
      <c r="L4152" t="str">
        <f>_xlfn.XLOOKUP(D4152, dim_channels!A:A, dim_channels!B:B, "Not Found")</f>
        <v>Expedia</v>
      </c>
    </row>
    <row r="4153" spans="1:12" x14ac:dyDescent="0.2">
      <c r="A4153" s="3" t="s">
        <v>4589</v>
      </c>
      <c r="B4153" s="3" t="s">
        <v>403</v>
      </c>
      <c r="C4153" s="3" t="s">
        <v>449</v>
      </c>
      <c r="D4153" s="3" t="s">
        <v>33</v>
      </c>
      <c r="E4153" s="3" t="s">
        <v>34</v>
      </c>
      <c r="F4153" s="3">
        <v>2823.95</v>
      </c>
      <c r="G4153" s="3">
        <v>423.59</v>
      </c>
      <c r="H4153" s="3">
        <v>2400.36</v>
      </c>
      <c r="I4153" s="3" t="s">
        <v>56</v>
      </c>
      <c r="J4153" s="5">
        <v>1.176469362928894</v>
      </c>
      <c r="K4153" t="str">
        <f>_xlfn.XLOOKUP(D4153, dim_channels!A:A, dim_channels!C:C, "Not Found")</f>
        <v>OTA</v>
      </c>
      <c r="L4153" t="str">
        <f>_xlfn.XLOOKUP(D4153, dim_channels!A:A, dim_channels!B:B, "Not Found")</f>
        <v>Booking.com</v>
      </c>
    </row>
    <row r="4154" spans="1:12" x14ac:dyDescent="0.2">
      <c r="A4154" s="2" t="s">
        <v>4590</v>
      </c>
      <c r="B4154" s="2" t="s">
        <v>72</v>
      </c>
      <c r="C4154" s="2" t="s">
        <v>109</v>
      </c>
      <c r="D4154" s="2" t="s">
        <v>33</v>
      </c>
      <c r="E4154" s="2" t="s">
        <v>28</v>
      </c>
      <c r="F4154" s="2">
        <v>14330.64</v>
      </c>
      <c r="G4154" s="2">
        <v>2149.6</v>
      </c>
      <c r="H4154" s="2">
        <v>12181.04</v>
      </c>
      <c r="I4154" s="2" t="s">
        <v>41</v>
      </c>
      <c r="J4154" s="4">
        <v>1.1764709745637481</v>
      </c>
      <c r="K4154" t="str">
        <f>_xlfn.XLOOKUP(D4154, dim_channels!A:A, dim_channels!C:C, "Not Found")</f>
        <v>OTA</v>
      </c>
      <c r="L4154" t="str">
        <f>_xlfn.XLOOKUP(D4154, dim_channels!A:A, dim_channels!B:B, "Not Found")</f>
        <v>Booking.com</v>
      </c>
    </row>
    <row r="4155" spans="1:12" x14ac:dyDescent="0.2">
      <c r="A4155" s="3" t="s">
        <v>4591</v>
      </c>
      <c r="B4155" s="3" t="s">
        <v>505</v>
      </c>
      <c r="C4155" s="3" t="s">
        <v>472</v>
      </c>
      <c r="D4155" s="3" t="s">
        <v>114</v>
      </c>
      <c r="E4155" s="3" t="s">
        <v>46</v>
      </c>
      <c r="F4155" s="3">
        <v>16103.17</v>
      </c>
      <c r="G4155" s="3">
        <v>1610.32</v>
      </c>
      <c r="H4155" s="3">
        <v>14492.85</v>
      </c>
      <c r="I4155" s="3" t="s">
        <v>29</v>
      </c>
      <c r="J4155" s="5">
        <v>1.1111113411095821</v>
      </c>
      <c r="K4155" t="str">
        <f>_xlfn.XLOOKUP(D4155, dim_channels!A:A, dim_channels!C:C, "Not Found")</f>
        <v>Offline</v>
      </c>
      <c r="L4155" t="str">
        <f>_xlfn.XLOOKUP(D4155, dim_channels!A:A, dim_channels!B:B, "Not Found")</f>
        <v>Travel Agency</v>
      </c>
    </row>
    <row r="4156" spans="1:12" x14ac:dyDescent="0.2">
      <c r="A4156" s="2" t="s">
        <v>4592</v>
      </c>
      <c r="B4156" s="2" t="s">
        <v>448</v>
      </c>
      <c r="C4156" s="2" t="s">
        <v>232</v>
      </c>
      <c r="D4156" s="2" t="s">
        <v>52</v>
      </c>
      <c r="E4156" s="2" t="s">
        <v>60</v>
      </c>
      <c r="F4156" s="2">
        <v>4220.12</v>
      </c>
      <c r="G4156" s="2">
        <v>0</v>
      </c>
      <c r="H4156" s="2">
        <v>4220.12</v>
      </c>
      <c r="I4156" s="2" t="s">
        <v>29</v>
      </c>
      <c r="J4156" s="4">
        <v>1</v>
      </c>
      <c r="K4156" t="str">
        <f>_xlfn.XLOOKUP(D4156, dim_channels!A:A, dim_channels!C:C, "Not Found")</f>
        <v>OTA</v>
      </c>
      <c r="L4156" t="str">
        <f>_xlfn.XLOOKUP(D4156, dim_channels!A:A, dim_channels!B:B, "Not Found")</f>
        <v>Agoda</v>
      </c>
    </row>
    <row r="4157" spans="1:12" x14ac:dyDescent="0.2">
      <c r="A4157" s="3" t="s">
        <v>4593</v>
      </c>
      <c r="B4157" s="3" t="s">
        <v>754</v>
      </c>
      <c r="C4157" s="3" t="s">
        <v>452</v>
      </c>
      <c r="D4157" s="3" t="s">
        <v>33</v>
      </c>
      <c r="E4157" s="3" t="s">
        <v>60</v>
      </c>
      <c r="F4157" s="3">
        <v>14565.68</v>
      </c>
      <c r="G4157" s="3">
        <v>0</v>
      </c>
      <c r="H4157" s="3">
        <v>14565.68</v>
      </c>
      <c r="I4157" s="3" t="s">
        <v>41</v>
      </c>
      <c r="J4157" s="5">
        <v>1</v>
      </c>
      <c r="K4157" t="str">
        <f>_xlfn.XLOOKUP(D4157, dim_channels!A:A, dim_channels!C:C, "Not Found")</f>
        <v>OTA</v>
      </c>
      <c r="L4157" t="str">
        <f>_xlfn.XLOOKUP(D4157, dim_channels!A:A, dim_channels!B:B, "Not Found")</f>
        <v>Booking.com</v>
      </c>
    </row>
    <row r="4158" spans="1:12" x14ac:dyDescent="0.2">
      <c r="A4158" s="2" t="s">
        <v>4594</v>
      </c>
      <c r="B4158" s="2" t="s">
        <v>497</v>
      </c>
      <c r="C4158" s="2" t="s">
        <v>794</v>
      </c>
      <c r="D4158" s="2" t="s">
        <v>33</v>
      </c>
      <c r="E4158" s="2" t="s">
        <v>60</v>
      </c>
      <c r="F4158" s="2">
        <v>2469.2399999999998</v>
      </c>
      <c r="G4158" s="2">
        <v>0</v>
      </c>
      <c r="H4158" s="2">
        <v>2469.2399999999998</v>
      </c>
      <c r="I4158" s="2" t="s">
        <v>29</v>
      </c>
      <c r="J4158" s="4">
        <v>1</v>
      </c>
      <c r="K4158" t="str">
        <f>_xlfn.XLOOKUP(D4158, dim_channels!A:A, dim_channels!C:C, "Not Found")</f>
        <v>OTA</v>
      </c>
      <c r="L4158" t="str">
        <f>_xlfn.XLOOKUP(D4158, dim_channels!A:A, dim_channels!B:B, "Not Found")</f>
        <v>Booking.com</v>
      </c>
    </row>
    <row r="4159" spans="1:12" x14ac:dyDescent="0.2">
      <c r="A4159" s="3" t="s">
        <v>4595</v>
      </c>
      <c r="B4159" s="3" t="s">
        <v>151</v>
      </c>
      <c r="C4159" s="3" t="s">
        <v>441</v>
      </c>
      <c r="D4159" s="3" t="s">
        <v>33</v>
      </c>
      <c r="E4159" s="3" t="s">
        <v>34</v>
      </c>
      <c r="F4159" s="3">
        <v>2313.71</v>
      </c>
      <c r="G4159" s="3">
        <v>347.06</v>
      </c>
      <c r="H4159" s="3">
        <v>1966.65</v>
      </c>
      <c r="I4159" s="3" t="s">
        <v>29</v>
      </c>
      <c r="J4159" s="5">
        <v>1.1764726819718809</v>
      </c>
      <c r="K4159" t="str">
        <f>_xlfn.XLOOKUP(D4159, dim_channels!A:A, dim_channels!C:C, "Not Found")</f>
        <v>OTA</v>
      </c>
      <c r="L4159" t="str">
        <f>_xlfn.XLOOKUP(D4159, dim_channels!A:A, dim_channels!B:B, "Not Found")</f>
        <v>Booking.com</v>
      </c>
    </row>
    <row r="4160" spans="1:12" x14ac:dyDescent="0.2">
      <c r="A4160" s="2" t="s">
        <v>4596</v>
      </c>
      <c r="B4160" s="2" t="s">
        <v>335</v>
      </c>
      <c r="C4160" s="2" t="s">
        <v>164</v>
      </c>
      <c r="D4160" s="2" t="s">
        <v>27</v>
      </c>
      <c r="E4160" s="2" t="s">
        <v>60</v>
      </c>
      <c r="F4160" s="2">
        <v>8554.59</v>
      </c>
      <c r="G4160" s="2">
        <v>0</v>
      </c>
      <c r="H4160" s="2">
        <v>8554.59</v>
      </c>
      <c r="I4160" s="2" t="s">
        <v>29</v>
      </c>
      <c r="J4160" s="4">
        <v>1</v>
      </c>
      <c r="K4160" t="str">
        <f>_xlfn.XLOOKUP(D4160, dim_channels!A:A, dim_channels!C:C, "Not Found")</f>
        <v>OTA</v>
      </c>
      <c r="L4160" t="str">
        <f>_xlfn.XLOOKUP(D4160, dim_channels!A:A, dim_channels!B:B, "Not Found")</f>
        <v>Expedia</v>
      </c>
    </row>
    <row r="4161" spans="1:12" x14ac:dyDescent="0.2">
      <c r="A4161" s="3" t="s">
        <v>4597</v>
      </c>
      <c r="B4161" s="3" t="s">
        <v>557</v>
      </c>
      <c r="C4161" s="3" t="s">
        <v>649</v>
      </c>
      <c r="D4161" s="3" t="s">
        <v>64</v>
      </c>
      <c r="E4161" s="3" t="s">
        <v>28</v>
      </c>
      <c r="F4161" s="3">
        <v>13206.61</v>
      </c>
      <c r="G4161" s="3">
        <v>0</v>
      </c>
      <c r="H4161" s="3">
        <v>13206.61</v>
      </c>
      <c r="I4161" s="3" t="s">
        <v>29</v>
      </c>
      <c r="J4161" s="5">
        <v>1</v>
      </c>
      <c r="K4161" t="str">
        <f>_xlfn.XLOOKUP(D4161, dim_channels!A:A, dim_channels!C:C, "Not Found")</f>
        <v>Direct</v>
      </c>
      <c r="L4161" t="str">
        <f>_xlfn.XLOOKUP(D4161, dim_channels!A:A, dim_channels!B:B, "Not Found")</f>
        <v>Direct Website</v>
      </c>
    </row>
    <row r="4162" spans="1:12" x14ac:dyDescent="0.2">
      <c r="A4162" s="2" t="s">
        <v>4598</v>
      </c>
      <c r="B4162" s="2" t="s">
        <v>322</v>
      </c>
      <c r="C4162" s="2" t="s">
        <v>824</v>
      </c>
      <c r="D4162" s="2" t="s">
        <v>27</v>
      </c>
      <c r="E4162" s="2" t="s">
        <v>28</v>
      </c>
      <c r="F4162" s="2">
        <v>3604.14</v>
      </c>
      <c r="G4162" s="2">
        <v>648.75</v>
      </c>
      <c r="H4162" s="2">
        <v>2955.39</v>
      </c>
      <c r="I4162" s="2" t="s">
        <v>56</v>
      </c>
      <c r="J4162" s="4">
        <v>1.219514175794058</v>
      </c>
      <c r="K4162" t="str">
        <f>_xlfn.XLOOKUP(D4162, dim_channels!A:A, dim_channels!C:C, "Not Found")</f>
        <v>OTA</v>
      </c>
      <c r="L4162" t="str">
        <f>_xlfn.XLOOKUP(D4162, dim_channels!A:A, dim_channels!B:B, "Not Found")</f>
        <v>Expedia</v>
      </c>
    </row>
    <row r="4163" spans="1:12" x14ac:dyDescent="0.2">
      <c r="A4163" s="3" t="s">
        <v>4599</v>
      </c>
      <c r="B4163" s="3" t="s">
        <v>297</v>
      </c>
      <c r="C4163" s="3" t="s">
        <v>401</v>
      </c>
      <c r="D4163" s="3" t="s">
        <v>33</v>
      </c>
      <c r="E4163" s="3" t="s">
        <v>34</v>
      </c>
      <c r="F4163" s="3">
        <v>5550.96</v>
      </c>
      <c r="G4163" s="3">
        <v>832.64</v>
      </c>
      <c r="H4163" s="3">
        <v>4718.32</v>
      </c>
      <c r="I4163" s="3" t="s">
        <v>41</v>
      </c>
      <c r="J4163" s="5">
        <v>1.176469590871327</v>
      </c>
      <c r="K4163" t="str">
        <f>_xlfn.XLOOKUP(D4163, dim_channels!A:A, dim_channels!C:C, "Not Found")</f>
        <v>OTA</v>
      </c>
      <c r="L4163" t="str">
        <f>_xlfn.XLOOKUP(D4163, dim_channels!A:A, dim_channels!B:B, "Not Found")</f>
        <v>Booking.com</v>
      </c>
    </row>
    <row r="4164" spans="1:12" x14ac:dyDescent="0.2">
      <c r="A4164" s="2" t="s">
        <v>4600</v>
      </c>
      <c r="B4164" s="2" t="s">
        <v>343</v>
      </c>
      <c r="C4164" s="2" t="s">
        <v>484</v>
      </c>
      <c r="D4164" s="2" t="s">
        <v>33</v>
      </c>
      <c r="E4164" s="2" t="s">
        <v>28</v>
      </c>
      <c r="F4164" s="2">
        <v>2163.42</v>
      </c>
      <c r="G4164" s="2">
        <v>324.51</v>
      </c>
      <c r="H4164" s="2">
        <v>1838.91</v>
      </c>
      <c r="I4164" s="2" t="s">
        <v>56</v>
      </c>
      <c r="J4164" s="4">
        <v>1.1764686689397521</v>
      </c>
      <c r="K4164" t="str">
        <f>_xlfn.XLOOKUP(D4164, dim_channels!A:A, dim_channels!C:C, "Not Found")</f>
        <v>OTA</v>
      </c>
      <c r="L4164" t="str">
        <f>_xlfn.XLOOKUP(D4164, dim_channels!A:A, dim_channels!B:B, "Not Found")</f>
        <v>Booking.com</v>
      </c>
    </row>
    <row r="4165" spans="1:12" x14ac:dyDescent="0.2">
      <c r="A4165" s="3" t="s">
        <v>4601</v>
      </c>
      <c r="B4165" s="3" t="s">
        <v>126</v>
      </c>
      <c r="C4165" s="3" t="s">
        <v>222</v>
      </c>
      <c r="D4165" s="3" t="s">
        <v>45</v>
      </c>
      <c r="E4165" s="3" t="s">
        <v>46</v>
      </c>
      <c r="F4165" s="3">
        <v>7944.44</v>
      </c>
      <c r="G4165" s="3">
        <v>397.22</v>
      </c>
      <c r="H4165" s="3">
        <v>7547.22</v>
      </c>
      <c r="I4165" s="3" t="s">
        <v>29</v>
      </c>
      <c r="J4165" s="5">
        <v>1.052631300001855</v>
      </c>
      <c r="K4165" t="str">
        <f>_xlfn.XLOOKUP(D4165, dim_channels!A:A, dim_channels!C:C, "Not Found")</f>
        <v>Corporate</v>
      </c>
      <c r="L4165" t="str">
        <f>_xlfn.XLOOKUP(D4165, dim_channels!A:A, dim_channels!B:B, "Not Found")</f>
        <v>Corporate Direct</v>
      </c>
    </row>
    <row r="4166" spans="1:12" x14ac:dyDescent="0.2">
      <c r="A4166" s="2" t="s">
        <v>4602</v>
      </c>
      <c r="B4166" s="2" t="s">
        <v>187</v>
      </c>
      <c r="C4166" s="2" t="s">
        <v>283</v>
      </c>
      <c r="D4166" s="2" t="s">
        <v>52</v>
      </c>
      <c r="E4166" s="2" t="s">
        <v>60</v>
      </c>
      <c r="F4166" s="2">
        <v>6530.78</v>
      </c>
      <c r="G4166" s="2">
        <v>0</v>
      </c>
      <c r="H4166" s="2">
        <v>6530.78</v>
      </c>
      <c r="I4166" s="2" t="s">
        <v>56</v>
      </c>
      <c r="J4166" s="4">
        <v>1</v>
      </c>
      <c r="K4166" t="str">
        <f>_xlfn.XLOOKUP(D4166, dim_channels!A:A, dim_channels!C:C, "Not Found")</f>
        <v>OTA</v>
      </c>
      <c r="L4166" t="str">
        <f>_xlfn.XLOOKUP(D4166, dim_channels!A:A, dim_channels!B:B, "Not Found")</f>
        <v>Agoda</v>
      </c>
    </row>
    <row r="4167" spans="1:12" x14ac:dyDescent="0.2">
      <c r="A4167" s="3" t="s">
        <v>4603</v>
      </c>
      <c r="B4167" s="3" t="s">
        <v>570</v>
      </c>
      <c r="C4167" s="3" t="s">
        <v>904</v>
      </c>
      <c r="D4167" s="3" t="s">
        <v>114</v>
      </c>
      <c r="E4167" s="3" t="s">
        <v>115</v>
      </c>
      <c r="F4167" s="3">
        <v>20291.52</v>
      </c>
      <c r="G4167" s="3">
        <v>2029.15</v>
      </c>
      <c r="H4167" s="3">
        <v>18262.37</v>
      </c>
      <c r="I4167" s="3" t="s">
        <v>29</v>
      </c>
      <c r="J4167" s="5">
        <v>1.111110989427988</v>
      </c>
      <c r="K4167" t="str">
        <f>_xlfn.XLOOKUP(D4167, dim_channels!A:A, dim_channels!C:C, "Not Found")</f>
        <v>Offline</v>
      </c>
      <c r="L4167" t="str">
        <f>_xlfn.XLOOKUP(D4167, dim_channels!A:A, dim_channels!B:B, "Not Found")</f>
        <v>Travel Agency</v>
      </c>
    </row>
    <row r="4168" spans="1:12" x14ac:dyDescent="0.2">
      <c r="A4168" s="2" t="s">
        <v>4604</v>
      </c>
      <c r="B4168" s="2" t="s">
        <v>1072</v>
      </c>
      <c r="C4168" s="2" t="s">
        <v>51</v>
      </c>
      <c r="D4168" s="2" t="s">
        <v>33</v>
      </c>
      <c r="E4168" s="2" t="s">
        <v>60</v>
      </c>
      <c r="F4168" s="2">
        <v>2937.12</v>
      </c>
      <c r="G4168" s="2">
        <v>0</v>
      </c>
      <c r="H4168" s="2">
        <v>2937.12</v>
      </c>
      <c r="I4168" s="2" t="s">
        <v>29</v>
      </c>
      <c r="J4168" s="4">
        <v>1</v>
      </c>
      <c r="K4168" t="str">
        <f>_xlfn.XLOOKUP(D4168, dim_channels!A:A, dim_channels!C:C, "Not Found")</f>
        <v>OTA</v>
      </c>
      <c r="L4168" t="str">
        <f>_xlfn.XLOOKUP(D4168, dim_channels!A:A, dim_channels!B:B, "Not Found")</f>
        <v>Booking.com</v>
      </c>
    </row>
    <row r="4169" spans="1:12" x14ac:dyDescent="0.2">
      <c r="A4169" s="3" t="s">
        <v>4605</v>
      </c>
      <c r="B4169" s="3" t="s">
        <v>359</v>
      </c>
      <c r="C4169" s="3" t="s">
        <v>595</v>
      </c>
      <c r="D4169" s="3" t="s">
        <v>64</v>
      </c>
      <c r="E4169" s="3" t="s">
        <v>28</v>
      </c>
      <c r="F4169" s="3">
        <v>11412.54</v>
      </c>
      <c r="G4169" s="3">
        <v>0</v>
      </c>
      <c r="H4169" s="3">
        <v>11412.54</v>
      </c>
      <c r="I4169" s="3" t="s">
        <v>29</v>
      </c>
      <c r="J4169" s="5">
        <v>1</v>
      </c>
      <c r="K4169" t="str">
        <f>_xlfn.XLOOKUP(D4169, dim_channels!A:A, dim_channels!C:C, "Not Found")</f>
        <v>Direct</v>
      </c>
      <c r="L4169" t="str">
        <f>_xlfn.XLOOKUP(D4169, dim_channels!A:A, dim_channels!B:B, "Not Found")</f>
        <v>Direct Website</v>
      </c>
    </row>
    <row r="4170" spans="1:12" x14ac:dyDescent="0.2">
      <c r="A4170" s="2" t="s">
        <v>4606</v>
      </c>
      <c r="B4170" s="2" t="s">
        <v>705</v>
      </c>
      <c r="C4170" s="2" t="s">
        <v>167</v>
      </c>
      <c r="D4170" s="2" t="s">
        <v>45</v>
      </c>
      <c r="E4170" s="2" t="s">
        <v>46</v>
      </c>
      <c r="F4170" s="2">
        <v>6408.56</v>
      </c>
      <c r="G4170" s="2">
        <v>320.43</v>
      </c>
      <c r="H4170" s="2">
        <v>6088.13</v>
      </c>
      <c r="I4170" s="2" t="s">
        <v>29</v>
      </c>
      <c r="J4170" s="4">
        <v>1.052631924745365</v>
      </c>
      <c r="K4170" t="str">
        <f>_xlfn.XLOOKUP(D4170, dim_channels!A:A, dim_channels!C:C, "Not Found")</f>
        <v>Corporate</v>
      </c>
      <c r="L4170" t="str">
        <f>_xlfn.XLOOKUP(D4170, dim_channels!A:A, dim_channels!B:B, "Not Found")</f>
        <v>Corporate Direct</v>
      </c>
    </row>
    <row r="4171" spans="1:12" x14ac:dyDescent="0.2">
      <c r="A4171" s="3" t="s">
        <v>4607</v>
      </c>
      <c r="B4171" s="3" t="s">
        <v>153</v>
      </c>
      <c r="C4171" s="3" t="s">
        <v>123</v>
      </c>
      <c r="D4171" s="3" t="s">
        <v>52</v>
      </c>
      <c r="E4171" s="3" t="s">
        <v>60</v>
      </c>
      <c r="F4171" s="3">
        <v>5782.13</v>
      </c>
      <c r="G4171" s="3">
        <v>0</v>
      </c>
      <c r="H4171" s="3">
        <v>5782.13</v>
      </c>
      <c r="I4171" s="3" t="s">
        <v>29</v>
      </c>
      <c r="J4171" s="5">
        <v>1</v>
      </c>
      <c r="K4171" t="str">
        <f>_xlfn.XLOOKUP(D4171, dim_channels!A:A, dim_channels!C:C, "Not Found")</f>
        <v>OTA</v>
      </c>
      <c r="L4171" t="str">
        <f>_xlfn.XLOOKUP(D4171, dim_channels!A:A, dim_channels!B:B, "Not Found")</f>
        <v>Agoda</v>
      </c>
    </row>
    <row r="4172" spans="1:12" x14ac:dyDescent="0.2">
      <c r="A4172" s="2" t="s">
        <v>4608</v>
      </c>
      <c r="B4172" s="2" t="s">
        <v>176</v>
      </c>
      <c r="C4172" s="2" t="s">
        <v>269</v>
      </c>
      <c r="D4172" s="2" t="s">
        <v>64</v>
      </c>
      <c r="E4172" s="2" t="s">
        <v>34</v>
      </c>
      <c r="F4172" s="2">
        <v>14884.5</v>
      </c>
      <c r="G4172" s="2">
        <v>0</v>
      </c>
      <c r="H4172" s="2">
        <v>14884.5</v>
      </c>
      <c r="I4172" s="2" t="s">
        <v>29</v>
      </c>
      <c r="J4172" s="4">
        <v>1</v>
      </c>
      <c r="K4172" t="str">
        <f>_xlfn.XLOOKUP(D4172, dim_channels!A:A, dim_channels!C:C, "Not Found")</f>
        <v>Direct</v>
      </c>
      <c r="L4172" t="str">
        <f>_xlfn.XLOOKUP(D4172, dim_channels!A:A, dim_channels!B:B, "Not Found")</f>
        <v>Direct Website</v>
      </c>
    </row>
    <row r="4173" spans="1:12" x14ac:dyDescent="0.2">
      <c r="A4173" s="3" t="s">
        <v>4609</v>
      </c>
      <c r="B4173" s="3" t="s">
        <v>778</v>
      </c>
      <c r="C4173" s="3" t="s">
        <v>497</v>
      </c>
      <c r="D4173" s="3" t="s">
        <v>206</v>
      </c>
      <c r="E4173" s="3" t="s">
        <v>207</v>
      </c>
      <c r="F4173" s="3">
        <v>15610.89</v>
      </c>
      <c r="G4173" s="3">
        <v>0</v>
      </c>
      <c r="H4173" s="3">
        <v>15610.89</v>
      </c>
      <c r="I4173" s="3" t="s">
        <v>29</v>
      </c>
      <c r="J4173" s="5">
        <v>1</v>
      </c>
      <c r="K4173" t="str">
        <f>_xlfn.XLOOKUP(D4173, dim_channels!A:A, dim_channels!C:C, "Not Found")</f>
        <v>Direct</v>
      </c>
      <c r="L4173" t="str">
        <f>_xlfn.XLOOKUP(D4173, dim_channels!A:A, dim_channels!B:B, "Not Found")</f>
        <v>Walk-in</v>
      </c>
    </row>
    <row r="4174" spans="1:12" x14ac:dyDescent="0.2">
      <c r="A4174" s="2" t="s">
        <v>4610</v>
      </c>
      <c r="B4174" s="2" t="s">
        <v>813</v>
      </c>
      <c r="C4174" s="2" t="s">
        <v>1610</v>
      </c>
      <c r="D4174" s="2" t="s">
        <v>52</v>
      </c>
      <c r="E4174" s="2" t="s">
        <v>34</v>
      </c>
      <c r="F4174" s="2">
        <v>8543.33</v>
      </c>
      <c r="G4174" s="2">
        <v>1025.2</v>
      </c>
      <c r="H4174" s="2">
        <v>7518.13</v>
      </c>
      <c r="I4174" s="2" t="s">
        <v>29</v>
      </c>
      <c r="J4174" s="4">
        <v>1.1363636968235451</v>
      </c>
      <c r="K4174" t="str">
        <f>_xlfn.XLOOKUP(D4174, dim_channels!A:A, dim_channels!C:C, "Not Found")</f>
        <v>OTA</v>
      </c>
      <c r="L4174" t="str">
        <f>_xlfn.XLOOKUP(D4174, dim_channels!A:A, dim_channels!B:B, "Not Found")</f>
        <v>Agoda</v>
      </c>
    </row>
    <row r="4175" spans="1:12" x14ac:dyDescent="0.2">
      <c r="A4175" s="3" t="s">
        <v>4611</v>
      </c>
      <c r="B4175" s="3" t="s">
        <v>285</v>
      </c>
      <c r="C4175" s="3" t="s">
        <v>512</v>
      </c>
      <c r="D4175" s="3" t="s">
        <v>33</v>
      </c>
      <c r="E4175" s="3" t="s">
        <v>60</v>
      </c>
      <c r="F4175" s="3">
        <v>10921.61</v>
      </c>
      <c r="G4175" s="3">
        <v>0</v>
      </c>
      <c r="H4175" s="3">
        <v>10921.61</v>
      </c>
      <c r="I4175" s="3" t="s">
        <v>41</v>
      </c>
      <c r="J4175" s="5">
        <v>1</v>
      </c>
      <c r="K4175" t="str">
        <f>_xlfn.XLOOKUP(D4175, dim_channels!A:A, dim_channels!C:C, "Not Found")</f>
        <v>OTA</v>
      </c>
      <c r="L4175" t="str">
        <f>_xlfn.XLOOKUP(D4175, dim_channels!A:A, dim_channels!B:B, "Not Found")</f>
        <v>Booking.com</v>
      </c>
    </row>
    <row r="4176" spans="1:12" x14ac:dyDescent="0.2">
      <c r="A4176" s="2" t="s">
        <v>4612</v>
      </c>
      <c r="B4176" s="2" t="s">
        <v>135</v>
      </c>
      <c r="C4176" s="2" t="s">
        <v>100</v>
      </c>
      <c r="D4176" s="2" t="s">
        <v>64</v>
      </c>
      <c r="E4176" s="2" t="s">
        <v>115</v>
      </c>
      <c r="F4176" s="2">
        <v>19049.240000000002</v>
      </c>
      <c r="G4176" s="2">
        <v>0</v>
      </c>
      <c r="H4176" s="2">
        <v>19049.240000000002</v>
      </c>
      <c r="I4176" s="2" t="s">
        <v>29</v>
      </c>
      <c r="J4176" s="4">
        <v>1</v>
      </c>
      <c r="K4176" t="str">
        <f>_xlfn.XLOOKUP(D4176, dim_channels!A:A, dim_channels!C:C, "Not Found")</f>
        <v>Direct</v>
      </c>
      <c r="L4176" t="str">
        <f>_xlfn.XLOOKUP(D4176, dim_channels!A:A, dim_channels!B:B, "Not Found")</f>
        <v>Direct Website</v>
      </c>
    </row>
    <row r="4177" spans="1:12" x14ac:dyDescent="0.2">
      <c r="A4177" s="3" t="s">
        <v>4613</v>
      </c>
      <c r="B4177" s="3" t="s">
        <v>81</v>
      </c>
      <c r="C4177" s="3" t="s">
        <v>904</v>
      </c>
      <c r="D4177" s="3" t="s">
        <v>33</v>
      </c>
      <c r="E4177" s="3" t="s">
        <v>60</v>
      </c>
      <c r="F4177" s="3">
        <v>2251.96</v>
      </c>
      <c r="G4177" s="3">
        <v>0</v>
      </c>
      <c r="H4177" s="3">
        <v>2251.96</v>
      </c>
      <c r="I4177" s="3" t="s">
        <v>29</v>
      </c>
      <c r="J4177" s="5">
        <v>1</v>
      </c>
      <c r="K4177" t="str">
        <f>_xlfn.XLOOKUP(D4177, dim_channels!A:A, dim_channels!C:C, "Not Found")</f>
        <v>OTA</v>
      </c>
      <c r="L4177" t="str">
        <f>_xlfn.XLOOKUP(D4177, dim_channels!A:A, dim_channels!B:B, "Not Found")</f>
        <v>Booking.com</v>
      </c>
    </row>
    <row r="4178" spans="1:12" x14ac:dyDescent="0.2">
      <c r="A4178" s="2" t="s">
        <v>4614</v>
      </c>
      <c r="B4178" s="2" t="s">
        <v>749</v>
      </c>
      <c r="C4178" s="2" t="s">
        <v>324</v>
      </c>
      <c r="D4178" s="2" t="s">
        <v>45</v>
      </c>
      <c r="E4178" s="2" t="s">
        <v>89</v>
      </c>
      <c r="F4178" s="2">
        <v>3212.03</v>
      </c>
      <c r="G4178" s="2">
        <v>0</v>
      </c>
      <c r="H4178" s="2">
        <v>3212.03</v>
      </c>
      <c r="I4178" s="2" t="s">
        <v>29</v>
      </c>
      <c r="J4178" s="4">
        <v>1</v>
      </c>
      <c r="K4178" t="str">
        <f>_xlfn.XLOOKUP(D4178, dim_channels!A:A, dim_channels!C:C, "Not Found")</f>
        <v>Corporate</v>
      </c>
      <c r="L4178" t="str">
        <f>_xlfn.XLOOKUP(D4178, dim_channels!A:A, dim_channels!B:B, "Not Found")</f>
        <v>Corporate Direct</v>
      </c>
    </row>
    <row r="4179" spans="1:12" x14ac:dyDescent="0.2">
      <c r="A4179" s="3" t="s">
        <v>4615</v>
      </c>
      <c r="B4179" s="3" t="s">
        <v>370</v>
      </c>
      <c r="C4179" s="3" t="s">
        <v>371</v>
      </c>
      <c r="D4179" s="3" t="s">
        <v>52</v>
      </c>
      <c r="E4179" s="3" t="s">
        <v>34</v>
      </c>
      <c r="F4179" s="3">
        <v>19480.29</v>
      </c>
      <c r="G4179" s="3">
        <v>2337.63</v>
      </c>
      <c r="H4179" s="3">
        <v>17142.66</v>
      </c>
      <c r="I4179" s="3" t="s">
        <v>56</v>
      </c>
      <c r="J4179" s="5">
        <v>1.1363633181781589</v>
      </c>
      <c r="K4179" t="str">
        <f>_xlfn.XLOOKUP(D4179, dim_channels!A:A, dim_channels!C:C, "Not Found")</f>
        <v>OTA</v>
      </c>
      <c r="L4179" t="str">
        <f>_xlfn.XLOOKUP(D4179, dim_channels!A:A, dim_channels!B:B, "Not Found")</f>
        <v>Agoda</v>
      </c>
    </row>
    <row r="4180" spans="1:12" x14ac:dyDescent="0.2">
      <c r="A4180" s="2" t="s">
        <v>4616</v>
      </c>
      <c r="B4180" s="2" t="s">
        <v>197</v>
      </c>
      <c r="C4180" s="2" t="s">
        <v>846</v>
      </c>
      <c r="D4180" s="2" t="s">
        <v>52</v>
      </c>
      <c r="E4180" s="2" t="s">
        <v>34</v>
      </c>
      <c r="F4180" s="2">
        <v>5038.53</v>
      </c>
      <c r="G4180" s="2">
        <v>604.62</v>
      </c>
      <c r="H4180" s="2">
        <v>4433.91</v>
      </c>
      <c r="I4180" s="2" t="s">
        <v>56</v>
      </c>
      <c r="J4180" s="4">
        <v>1.1363627137222001</v>
      </c>
      <c r="K4180" t="str">
        <f>_xlfn.XLOOKUP(D4180, dim_channels!A:A, dim_channels!C:C, "Not Found")</f>
        <v>OTA</v>
      </c>
      <c r="L4180" t="str">
        <f>_xlfn.XLOOKUP(D4180, dim_channels!A:A, dim_channels!B:B, "Not Found")</f>
        <v>Agoda</v>
      </c>
    </row>
    <row r="4181" spans="1:12" x14ac:dyDescent="0.2">
      <c r="A4181" s="3" t="s">
        <v>4617</v>
      </c>
      <c r="B4181" s="3" t="s">
        <v>210</v>
      </c>
      <c r="C4181" s="3" t="s">
        <v>79</v>
      </c>
      <c r="D4181" s="3" t="s">
        <v>169</v>
      </c>
      <c r="E4181" s="3" t="s">
        <v>46</v>
      </c>
      <c r="F4181" s="3">
        <v>8745.2900000000009</v>
      </c>
      <c r="G4181" s="3">
        <v>1749.06</v>
      </c>
      <c r="H4181" s="3">
        <v>6996.23</v>
      </c>
      <c r="I4181" s="3" t="s">
        <v>56</v>
      </c>
      <c r="J4181" s="5">
        <v>1.250000357335308</v>
      </c>
      <c r="K4181" t="str">
        <f>_xlfn.XLOOKUP(D4181, dim_channels!A:A, dim_channels!C:C, "Not Found")</f>
        <v>GDS</v>
      </c>
      <c r="L4181" t="str">
        <f>_xlfn.XLOOKUP(D4181, dim_channels!A:A, dim_channels!B:B, "Not Found")</f>
        <v>GDS (Amadeus)</v>
      </c>
    </row>
    <row r="4182" spans="1:12" x14ac:dyDescent="0.2">
      <c r="A4182" s="2" t="s">
        <v>4618</v>
      </c>
      <c r="B4182" s="2" t="s">
        <v>264</v>
      </c>
      <c r="C4182" s="2" t="s">
        <v>272</v>
      </c>
      <c r="D4182" s="2" t="s">
        <v>27</v>
      </c>
      <c r="E4182" s="2" t="s">
        <v>60</v>
      </c>
      <c r="F4182" s="2">
        <v>11573.23</v>
      </c>
      <c r="G4182" s="2">
        <v>0</v>
      </c>
      <c r="H4182" s="2">
        <v>11573.23</v>
      </c>
      <c r="I4182" s="2" t="s">
        <v>29</v>
      </c>
      <c r="J4182" s="4">
        <v>1</v>
      </c>
      <c r="K4182" t="str">
        <f>_xlfn.XLOOKUP(D4182, dim_channels!A:A, dim_channels!C:C, "Not Found")</f>
        <v>OTA</v>
      </c>
      <c r="L4182" t="str">
        <f>_xlfn.XLOOKUP(D4182, dim_channels!A:A, dim_channels!B:B, "Not Found")</f>
        <v>Expedia</v>
      </c>
    </row>
    <row r="4183" spans="1:12" x14ac:dyDescent="0.2">
      <c r="A4183" s="3" t="s">
        <v>4619</v>
      </c>
      <c r="B4183" s="3" t="s">
        <v>382</v>
      </c>
      <c r="C4183" s="3" t="s">
        <v>548</v>
      </c>
      <c r="D4183" s="3" t="s">
        <v>169</v>
      </c>
      <c r="E4183" s="3" t="s">
        <v>34</v>
      </c>
      <c r="F4183" s="3">
        <v>15770</v>
      </c>
      <c r="G4183" s="3">
        <v>3154</v>
      </c>
      <c r="H4183" s="3">
        <v>12616</v>
      </c>
      <c r="I4183" s="3" t="s">
        <v>56</v>
      </c>
      <c r="J4183" s="5">
        <v>1.25</v>
      </c>
      <c r="K4183" t="str">
        <f>_xlfn.XLOOKUP(D4183, dim_channels!A:A, dim_channels!C:C, "Not Found")</f>
        <v>GDS</v>
      </c>
      <c r="L4183" t="str">
        <f>_xlfn.XLOOKUP(D4183, dim_channels!A:A, dim_channels!B:B, "Not Found")</f>
        <v>GDS (Amadeus)</v>
      </c>
    </row>
    <row r="4184" spans="1:12" x14ac:dyDescent="0.2">
      <c r="A4184" s="2" t="s">
        <v>4620</v>
      </c>
      <c r="B4184" s="2" t="s">
        <v>958</v>
      </c>
      <c r="C4184" s="2" t="s">
        <v>543</v>
      </c>
      <c r="D4184" s="2" t="s">
        <v>45</v>
      </c>
      <c r="E4184" s="2" t="s">
        <v>46</v>
      </c>
      <c r="F4184" s="2">
        <v>5032.0600000000004</v>
      </c>
      <c r="G4184" s="2">
        <v>251.6</v>
      </c>
      <c r="H4184" s="2">
        <v>4780.46</v>
      </c>
      <c r="I4184" s="2" t="s">
        <v>56</v>
      </c>
      <c r="J4184" s="4">
        <v>1.052630918363505</v>
      </c>
      <c r="K4184" t="str">
        <f>_xlfn.XLOOKUP(D4184, dim_channels!A:A, dim_channels!C:C, "Not Found")</f>
        <v>Corporate</v>
      </c>
      <c r="L4184" t="str">
        <f>_xlfn.XLOOKUP(D4184, dim_channels!A:A, dim_channels!B:B, "Not Found")</f>
        <v>Corporate Direct</v>
      </c>
    </row>
    <row r="4185" spans="1:12" x14ac:dyDescent="0.2">
      <c r="A4185" s="3" t="s">
        <v>4621</v>
      </c>
      <c r="B4185" s="3" t="s">
        <v>495</v>
      </c>
      <c r="C4185" s="3" t="s">
        <v>112</v>
      </c>
      <c r="D4185" s="3" t="s">
        <v>64</v>
      </c>
      <c r="E4185" s="3" t="s">
        <v>34</v>
      </c>
      <c r="F4185" s="3">
        <v>23777.72</v>
      </c>
      <c r="G4185" s="3">
        <v>0</v>
      </c>
      <c r="H4185" s="3">
        <v>23777.72</v>
      </c>
      <c r="I4185" s="3" t="s">
        <v>56</v>
      </c>
      <c r="J4185" s="5">
        <v>1</v>
      </c>
      <c r="K4185" t="str">
        <f>_xlfn.XLOOKUP(D4185, dim_channels!A:A, dim_channels!C:C, "Not Found")</f>
        <v>Direct</v>
      </c>
      <c r="L4185" t="str">
        <f>_xlfn.XLOOKUP(D4185, dim_channels!A:A, dim_channels!B:B, "Not Found")</f>
        <v>Direct Website</v>
      </c>
    </row>
    <row r="4186" spans="1:12" x14ac:dyDescent="0.2">
      <c r="A4186" s="2" t="s">
        <v>4622</v>
      </c>
      <c r="B4186" s="2" t="s">
        <v>147</v>
      </c>
      <c r="C4186" s="2" t="s">
        <v>262</v>
      </c>
      <c r="D4186" s="2" t="s">
        <v>27</v>
      </c>
      <c r="E4186" s="2" t="s">
        <v>34</v>
      </c>
      <c r="F4186" s="2">
        <v>11171.73</v>
      </c>
      <c r="G4186" s="2">
        <v>2010.91</v>
      </c>
      <c r="H4186" s="2">
        <v>9160.82</v>
      </c>
      <c r="I4186" s="2" t="s">
        <v>29</v>
      </c>
      <c r="J4186" s="4">
        <v>1.219512008750308</v>
      </c>
      <c r="K4186" t="str">
        <f>_xlfn.XLOOKUP(D4186, dim_channels!A:A, dim_channels!C:C, "Not Found")</f>
        <v>OTA</v>
      </c>
      <c r="L4186" t="str">
        <f>_xlfn.XLOOKUP(D4186, dim_channels!A:A, dim_channels!B:B, "Not Found")</f>
        <v>Expedia</v>
      </c>
    </row>
    <row r="4187" spans="1:12" x14ac:dyDescent="0.2">
      <c r="A4187" s="3" t="s">
        <v>4623</v>
      </c>
      <c r="B4187" s="3" t="s">
        <v>618</v>
      </c>
      <c r="C4187" s="3" t="s">
        <v>618</v>
      </c>
      <c r="D4187" s="3" t="s">
        <v>45</v>
      </c>
      <c r="E4187" s="3" t="s">
        <v>46</v>
      </c>
      <c r="F4187" s="3">
        <v>2696.14</v>
      </c>
      <c r="G4187" s="3">
        <v>134.81</v>
      </c>
      <c r="H4187" s="3">
        <v>2561.33</v>
      </c>
      <c r="I4187" s="3" t="s">
        <v>29</v>
      </c>
      <c r="J4187" s="5">
        <v>1.0526328118594639</v>
      </c>
      <c r="K4187" t="str">
        <f>_xlfn.XLOOKUP(D4187, dim_channels!A:A, dim_channels!C:C, "Not Found")</f>
        <v>Corporate</v>
      </c>
      <c r="L4187" t="str">
        <f>_xlfn.XLOOKUP(D4187, dim_channels!A:A, dim_channels!B:B, "Not Found")</f>
        <v>Corporate Direct</v>
      </c>
    </row>
    <row r="4188" spans="1:12" x14ac:dyDescent="0.2">
      <c r="A4188" s="2" t="s">
        <v>4624</v>
      </c>
      <c r="B4188" s="2" t="s">
        <v>484</v>
      </c>
      <c r="C4188" s="2" t="s">
        <v>1825</v>
      </c>
      <c r="D4188" s="2" t="s">
        <v>64</v>
      </c>
      <c r="E4188" s="2" t="s">
        <v>115</v>
      </c>
      <c r="F4188" s="2">
        <v>3161.53</v>
      </c>
      <c r="G4188" s="2">
        <v>0</v>
      </c>
      <c r="H4188" s="2">
        <v>3161.53</v>
      </c>
      <c r="I4188" s="2" t="s">
        <v>29</v>
      </c>
      <c r="J4188" s="4">
        <v>1</v>
      </c>
      <c r="K4188" t="str">
        <f>_xlfn.XLOOKUP(D4188, dim_channels!A:A, dim_channels!C:C, "Not Found")</f>
        <v>Direct</v>
      </c>
      <c r="L4188" t="str">
        <f>_xlfn.XLOOKUP(D4188, dim_channels!A:A, dim_channels!B:B, "Not Found")</f>
        <v>Direct Website</v>
      </c>
    </row>
    <row r="4189" spans="1:12" x14ac:dyDescent="0.2">
      <c r="A4189" s="3" t="s">
        <v>4625</v>
      </c>
      <c r="B4189" s="3" t="s">
        <v>232</v>
      </c>
      <c r="C4189" s="3" t="s">
        <v>595</v>
      </c>
      <c r="D4189" s="3" t="s">
        <v>27</v>
      </c>
      <c r="E4189" s="3" t="s">
        <v>34</v>
      </c>
      <c r="F4189" s="3">
        <v>3077.37</v>
      </c>
      <c r="G4189" s="3">
        <v>553.92999999999995</v>
      </c>
      <c r="H4189" s="3">
        <v>2523.44</v>
      </c>
      <c r="I4189" s="3" t="s">
        <v>29</v>
      </c>
      <c r="J4189" s="5">
        <v>1.2195138382525439</v>
      </c>
      <c r="K4189" t="str">
        <f>_xlfn.XLOOKUP(D4189, dim_channels!A:A, dim_channels!C:C, "Not Found")</f>
        <v>OTA</v>
      </c>
      <c r="L4189" t="str">
        <f>_xlfn.XLOOKUP(D4189, dim_channels!A:A, dim_channels!B:B, "Not Found")</f>
        <v>Expedia</v>
      </c>
    </row>
    <row r="4190" spans="1:12" x14ac:dyDescent="0.2">
      <c r="A4190" s="2" t="s">
        <v>4626</v>
      </c>
      <c r="B4190" s="2" t="s">
        <v>186</v>
      </c>
      <c r="C4190" s="2" t="s">
        <v>1610</v>
      </c>
      <c r="D4190" s="2" t="s">
        <v>169</v>
      </c>
      <c r="E4190" s="2" t="s">
        <v>46</v>
      </c>
      <c r="F4190" s="2">
        <v>12548.67</v>
      </c>
      <c r="G4190" s="2">
        <v>2509.73</v>
      </c>
      <c r="H4190" s="2">
        <v>10038.94</v>
      </c>
      <c r="I4190" s="2" t="s">
        <v>29</v>
      </c>
      <c r="J4190" s="4">
        <v>1.2499995019394481</v>
      </c>
      <c r="K4190" t="str">
        <f>_xlfn.XLOOKUP(D4190, dim_channels!A:A, dim_channels!C:C, "Not Found")</f>
        <v>GDS</v>
      </c>
      <c r="L4190" t="str">
        <f>_xlfn.XLOOKUP(D4190, dim_channels!A:A, dim_channels!B:B, "Not Found")</f>
        <v>GDS (Amadeus)</v>
      </c>
    </row>
    <row r="4191" spans="1:12" x14ac:dyDescent="0.2">
      <c r="A4191" s="3" t="s">
        <v>4627</v>
      </c>
      <c r="B4191" s="3" t="s">
        <v>386</v>
      </c>
      <c r="C4191" s="3" t="s">
        <v>72</v>
      </c>
      <c r="D4191" s="3" t="s">
        <v>52</v>
      </c>
      <c r="E4191" s="3" t="s">
        <v>60</v>
      </c>
      <c r="F4191" s="3">
        <v>4228.3</v>
      </c>
      <c r="G4191" s="3">
        <v>0</v>
      </c>
      <c r="H4191" s="3">
        <v>4228.3</v>
      </c>
      <c r="I4191" s="3" t="s">
        <v>41</v>
      </c>
      <c r="J4191" s="5">
        <v>1</v>
      </c>
      <c r="K4191" t="str">
        <f>_xlfn.XLOOKUP(D4191, dim_channels!A:A, dim_channels!C:C, "Not Found")</f>
        <v>OTA</v>
      </c>
      <c r="L4191" t="str">
        <f>_xlfn.XLOOKUP(D4191, dim_channels!A:A, dim_channels!B:B, "Not Found")</f>
        <v>Agoda</v>
      </c>
    </row>
    <row r="4192" spans="1:12" x14ac:dyDescent="0.2">
      <c r="A4192" s="2" t="s">
        <v>4628</v>
      </c>
      <c r="B4192" s="2" t="s">
        <v>839</v>
      </c>
      <c r="C4192" s="2" t="s">
        <v>410</v>
      </c>
      <c r="D4192" s="2" t="s">
        <v>64</v>
      </c>
      <c r="E4192" s="2" t="s">
        <v>34</v>
      </c>
      <c r="F4192" s="2">
        <v>2771.75</v>
      </c>
      <c r="G4192" s="2">
        <v>0</v>
      </c>
      <c r="H4192" s="2">
        <v>2771.75</v>
      </c>
      <c r="I4192" s="2" t="s">
        <v>29</v>
      </c>
      <c r="J4192" s="4">
        <v>1</v>
      </c>
      <c r="K4192" t="str">
        <f>_xlfn.XLOOKUP(D4192, dim_channels!A:A, dim_channels!C:C, "Not Found")</f>
        <v>Direct</v>
      </c>
      <c r="L4192" t="str">
        <f>_xlfn.XLOOKUP(D4192, dim_channels!A:A, dim_channels!B:B, "Not Found")</f>
        <v>Direct Website</v>
      </c>
    </row>
    <row r="4193" spans="1:12" x14ac:dyDescent="0.2">
      <c r="A4193" s="3" t="s">
        <v>4629</v>
      </c>
      <c r="B4193" s="3" t="s">
        <v>373</v>
      </c>
      <c r="C4193" s="3" t="s">
        <v>595</v>
      </c>
      <c r="D4193" s="3" t="s">
        <v>45</v>
      </c>
      <c r="E4193" s="3" t="s">
        <v>46</v>
      </c>
      <c r="F4193" s="3">
        <v>2609.83</v>
      </c>
      <c r="G4193" s="3">
        <v>130.49</v>
      </c>
      <c r="H4193" s="3">
        <v>2479.34</v>
      </c>
      <c r="I4193" s="3" t="s">
        <v>29</v>
      </c>
      <c r="J4193" s="5">
        <v>1.05263094210556</v>
      </c>
      <c r="K4193" t="str">
        <f>_xlfn.XLOOKUP(D4193, dim_channels!A:A, dim_channels!C:C, "Not Found")</f>
        <v>Corporate</v>
      </c>
      <c r="L4193" t="str">
        <f>_xlfn.XLOOKUP(D4193, dim_channels!A:A, dim_channels!B:B, "Not Found")</f>
        <v>Corporate Direct</v>
      </c>
    </row>
    <row r="4194" spans="1:12" x14ac:dyDescent="0.2">
      <c r="A4194" s="2" t="s">
        <v>4630</v>
      </c>
      <c r="B4194" s="2" t="s">
        <v>226</v>
      </c>
      <c r="C4194" s="2" t="s">
        <v>326</v>
      </c>
      <c r="D4194" s="2" t="s">
        <v>33</v>
      </c>
      <c r="E4194" s="2" t="s">
        <v>34</v>
      </c>
      <c r="F4194" s="2">
        <v>3282.45</v>
      </c>
      <c r="G4194" s="2">
        <v>492.37</v>
      </c>
      <c r="H4194" s="2">
        <v>2790.08</v>
      </c>
      <c r="I4194" s="2" t="s">
        <v>29</v>
      </c>
      <c r="J4194" s="4">
        <v>1.176471642390182</v>
      </c>
      <c r="K4194" t="str">
        <f>_xlfn.XLOOKUP(D4194, dim_channels!A:A, dim_channels!C:C, "Not Found")</f>
        <v>OTA</v>
      </c>
      <c r="L4194" t="str">
        <f>_xlfn.XLOOKUP(D4194, dim_channels!A:A, dim_channels!B:B, "Not Found")</f>
        <v>Booking.com</v>
      </c>
    </row>
    <row r="4195" spans="1:12" x14ac:dyDescent="0.2">
      <c r="A4195" s="3" t="s">
        <v>4631</v>
      </c>
      <c r="B4195" s="3" t="s">
        <v>360</v>
      </c>
      <c r="C4195" s="3" t="s">
        <v>305</v>
      </c>
      <c r="D4195" s="3" t="s">
        <v>27</v>
      </c>
      <c r="E4195" s="3" t="s">
        <v>34</v>
      </c>
      <c r="F4195" s="3">
        <v>3102.44</v>
      </c>
      <c r="G4195" s="3">
        <v>558.44000000000005</v>
      </c>
      <c r="H4195" s="3">
        <v>2544</v>
      </c>
      <c r="I4195" s="3" t="s">
        <v>29</v>
      </c>
      <c r="J4195" s="5">
        <v>1.2195125786163521</v>
      </c>
      <c r="K4195" t="str">
        <f>_xlfn.XLOOKUP(D4195, dim_channels!A:A, dim_channels!C:C, "Not Found")</f>
        <v>OTA</v>
      </c>
      <c r="L4195" t="str">
        <f>_xlfn.XLOOKUP(D4195, dim_channels!A:A, dim_channels!B:B, "Not Found")</f>
        <v>Expedia</v>
      </c>
    </row>
    <row r="4196" spans="1:12" x14ac:dyDescent="0.2">
      <c r="A4196" s="2" t="s">
        <v>4632</v>
      </c>
      <c r="B4196" s="2" t="s">
        <v>156</v>
      </c>
      <c r="C4196" s="2" t="s">
        <v>509</v>
      </c>
      <c r="D4196" s="2" t="s">
        <v>52</v>
      </c>
      <c r="E4196" s="2" t="s">
        <v>34</v>
      </c>
      <c r="F4196" s="2">
        <v>7154.84</v>
      </c>
      <c r="G4196" s="2">
        <v>858.58</v>
      </c>
      <c r="H4196" s="2">
        <v>6296.26</v>
      </c>
      <c r="I4196" s="2" t="s">
        <v>29</v>
      </c>
      <c r="J4196" s="4">
        <v>1.136363491977777</v>
      </c>
      <c r="K4196" t="str">
        <f>_xlfn.XLOOKUP(D4196, dim_channels!A:A, dim_channels!C:C, "Not Found")</f>
        <v>OTA</v>
      </c>
      <c r="L4196" t="str">
        <f>_xlfn.XLOOKUP(D4196, dim_channels!A:A, dim_channels!B:B, "Not Found")</f>
        <v>Agoda</v>
      </c>
    </row>
    <row r="4197" spans="1:12" x14ac:dyDescent="0.2">
      <c r="A4197" s="3" t="s">
        <v>4633</v>
      </c>
      <c r="B4197" s="3" t="s">
        <v>971</v>
      </c>
      <c r="C4197" s="3" t="s">
        <v>722</v>
      </c>
      <c r="D4197" s="3" t="s">
        <v>169</v>
      </c>
      <c r="E4197" s="3" t="s">
        <v>46</v>
      </c>
      <c r="F4197" s="3">
        <v>19916.27</v>
      </c>
      <c r="G4197" s="3">
        <v>3983.25</v>
      </c>
      <c r="H4197" s="3">
        <v>15933.02</v>
      </c>
      <c r="I4197" s="3" t="s">
        <v>29</v>
      </c>
      <c r="J4197" s="5">
        <v>1.249999686186297</v>
      </c>
      <c r="K4197" t="str">
        <f>_xlfn.XLOOKUP(D4197, dim_channels!A:A, dim_channels!C:C, "Not Found")</f>
        <v>GDS</v>
      </c>
      <c r="L4197" t="str">
        <f>_xlfn.XLOOKUP(D4197, dim_channels!A:A, dim_channels!B:B, "Not Found")</f>
        <v>GDS (Amadeus)</v>
      </c>
    </row>
    <row r="4198" spans="1:12" x14ac:dyDescent="0.2">
      <c r="A4198" s="2" t="s">
        <v>4634</v>
      </c>
      <c r="B4198" s="2" t="s">
        <v>368</v>
      </c>
      <c r="C4198" s="2" t="s">
        <v>482</v>
      </c>
      <c r="D4198" s="2" t="s">
        <v>169</v>
      </c>
      <c r="E4198" s="2" t="s">
        <v>34</v>
      </c>
      <c r="F4198" s="2">
        <v>11582.9</v>
      </c>
      <c r="G4198" s="2">
        <v>2316.58</v>
      </c>
      <c r="H4198" s="2">
        <v>9266.32</v>
      </c>
      <c r="I4198" s="2" t="s">
        <v>29</v>
      </c>
      <c r="J4198" s="4">
        <v>1.25</v>
      </c>
      <c r="K4198" t="str">
        <f>_xlfn.XLOOKUP(D4198, dim_channels!A:A, dim_channels!C:C, "Not Found")</f>
        <v>GDS</v>
      </c>
      <c r="L4198" t="str">
        <f>_xlfn.XLOOKUP(D4198, dim_channels!A:A, dim_channels!B:B, "Not Found")</f>
        <v>GDS (Amadeus)</v>
      </c>
    </row>
    <row r="4199" spans="1:12" x14ac:dyDescent="0.2">
      <c r="A4199" s="3" t="s">
        <v>4635</v>
      </c>
      <c r="B4199" s="3" t="s">
        <v>204</v>
      </c>
      <c r="C4199" s="3" t="s">
        <v>67</v>
      </c>
      <c r="D4199" s="3" t="s">
        <v>27</v>
      </c>
      <c r="E4199" s="3" t="s">
        <v>28</v>
      </c>
      <c r="F4199" s="3">
        <v>5571.96</v>
      </c>
      <c r="G4199" s="3">
        <v>1002.95</v>
      </c>
      <c r="H4199" s="3">
        <v>4569.01</v>
      </c>
      <c r="I4199" s="3" t="s">
        <v>41</v>
      </c>
      <c r="J4199" s="5">
        <v>1.219511447775339</v>
      </c>
      <c r="K4199" t="str">
        <f>_xlfn.XLOOKUP(D4199, dim_channels!A:A, dim_channels!C:C, "Not Found")</f>
        <v>OTA</v>
      </c>
      <c r="L4199" t="str">
        <f>_xlfn.XLOOKUP(D4199, dim_channels!A:A, dim_channels!B:B, "Not Found")</f>
        <v>Expedia</v>
      </c>
    </row>
    <row r="4200" spans="1:12" x14ac:dyDescent="0.2">
      <c r="A4200" s="2" t="s">
        <v>4636</v>
      </c>
      <c r="B4200" s="2" t="s">
        <v>158</v>
      </c>
      <c r="C4200" s="2" t="s">
        <v>67</v>
      </c>
      <c r="D4200" s="2" t="s">
        <v>169</v>
      </c>
      <c r="E4200" s="2" t="s">
        <v>34</v>
      </c>
      <c r="F4200" s="2">
        <v>11165.97</v>
      </c>
      <c r="G4200" s="2">
        <v>2233.19</v>
      </c>
      <c r="H4200" s="2">
        <v>8932.7800000000007</v>
      </c>
      <c r="I4200" s="2" t="s">
        <v>29</v>
      </c>
      <c r="J4200" s="4">
        <v>1.249999440263837</v>
      </c>
      <c r="K4200" t="str">
        <f>_xlfn.XLOOKUP(D4200, dim_channels!A:A, dim_channels!C:C, "Not Found")</f>
        <v>GDS</v>
      </c>
      <c r="L4200" t="str">
        <f>_xlfn.XLOOKUP(D4200, dim_channels!A:A, dim_channels!B:B, "Not Found")</f>
        <v>GDS (Amadeus)</v>
      </c>
    </row>
    <row r="4201" spans="1:12" x14ac:dyDescent="0.2">
      <c r="A4201" s="3" t="s">
        <v>4637</v>
      </c>
      <c r="B4201" s="3" t="s">
        <v>452</v>
      </c>
      <c r="C4201" s="3" t="s">
        <v>971</v>
      </c>
      <c r="D4201" s="3" t="s">
        <v>114</v>
      </c>
      <c r="E4201" s="3" t="s">
        <v>46</v>
      </c>
      <c r="F4201" s="3">
        <v>12423.47</v>
      </c>
      <c r="G4201" s="3">
        <v>1242.3499999999999</v>
      </c>
      <c r="H4201" s="3">
        <v>11181.12</v>
      </c>
      <c r="I4201" s="3" t="s">
        <v>29</v>
      </c>
      <c r="J4201" s="5">
        <v>1.1111114092327059</v>
      </c>
      <c r="K4201" t="str">
        <f>_xlfn.XLOOKUP(D4201, dim_channels!A:A, dim_channels!C:C, "Not Found")</f>
        <v>Offline</v>
      </c>
      <c r="L4201" t="str">
        <f>_xlfn.XLOOKUP(D4201, dim_channels!A:A, dim_channels!B:B, "Not Found")</f>
        <v>Travel Agency</v>
      </c>
    </row>
    <row r="4202" spans="1:12" x14ac:dyDescent="0.2">
      <c r="A4202" s="2" t="s">
        <v>4638</v>
      </c>
      <c r="B4202" s="2" t="s">
        <v>505</v>
      </c>
      <c r="C4202" s="2" t="s">
        <v>405</v>
      </c>
      <c r="D4202" s="2" t="s">
        <v>33</v>
      </c>
      <c r="E4202" s="2" t="s">
        <v>34</v>
      </c>
      <c r="F4202" s="2">
        <v>18035.349999999999</v>
      </c>
      <c r="G4202" s="2">
        <v>2705.3</v>
      </c>
      <c r="H4202" s="2">
        <v>15330.05</v>
      </c>
      <c r="I4202" s="2" t="s">
        <v>29</v>
      </c>
      <c r="J4202" s="4">
        <v>1.1764703963783549</v>
      </c>
      <c r="K4202" t="str">
        <f>_xlfn.XLOOKUP(D4202, dim_channels!A:A, dim_channels!C:C, "Not Found")</f>
        <v>OTA</v>
      </c>
      <c r="L4202" t="str">
        <f>_xlfn.XLOOKUP(D4202, dim_channels!A:A, dim_channels!B:B, "Not Found")</f>
        <v>Booking.com</v>
      </c>
    </row>
    <row r="4203" spans="1:12" x14ac:dyDescent="0.2">
      <c r="A4203" s="3" t="s">
        <v>4639</v>
      </c>
      <c r="B4203" s="3" t="s">
        <v>262</v>
      </c>
      <c r="C4203" s="3" t="s">
        <v>971</v>
      </c>
      <c r="D4203" s="3" t="s">
        <v>64</v>
      </c>
      <c r="E4203" s="3" t="s">
        <v>34</v>
      </c>
      <c r="F4203" s="3">
        <v>9361.35</v>
      </c>
      <c r="G4203" s="3">
        <v>0</v>
      </c>
      <c r="H4203" s="3">
        <v>9361.35</v>
      </c>
      <c r="I4203" s="3" t="s">
        <v>29</v>
      </c>
      <c r="J4203" s="5">
        <v>1</v>
      </c>
      <c r="K4203" t="str">
        <f>_xlfn.XLOOKUP(D4203, dim_channels!A:A, dim_channels!C:C, "Not Found")</f>
        <v>Direct</v>
      </c>
      <c r="L4203" t="str">
        <f>_xlfn.XLOOKUP(D4203, dim_channels!A:A, dim_channels!B:B, "Not Found")</f>
        <v>Direct Website</v>
      </c>
    </row>
    <row r="4204" spans="1:12" x14ac:dyDescent="0.2">
      <c r="A4204" s="2" t="s">
        <v>4640</v>
      </c>
      <c r="B4204" s="2" t="s">
        <v>84</v>
      </c>
      <c r="C4204" s="2" t="s">
        <v>373</v>
      </c>
      <c r="D4204" s="2" t="s">
        <v>33</v>
      </c>
      <c r="E4204" s="2" t="s">
        <v>34</v>
      </c>
      <c r="F4204" s="2">
        <v>5019.1000000000004</v>
      </c>
      <c r="G4204" s="2">
        <v>752.86</v>
      </c>
      <c r="H4204" s="2">
        <v>4266.24</v>
      </c>
      <c r="I4204" s="2" t="s">
        <v>29</v>
      </c>
      <c r="J4204" s="4">
        <v>1.1764692094209419</v>
      </c>
      <c r="K4204" t="str">
        <f>_xlfn.XLOOKUP(D4204, dim_channels!A:A, dim_channels!C:C, "Not Found")</f>
        <v>OTA</v>
      </c>
      <c r="L4204" t="str">
        <f>_xlfn.XLOOKUP(D4204, dim_channels!A:A, dim_channels!B:B, "Not Found")</f>
        <v>Booking.com</v>
      </c>
    </row>
    <row r="4205" spans="1:12" x14ac:dyDescent="0.2">
      <c r="A4205" s="3" t="s">
        <v>4641</v>
      </c>
      <c r="B4205" s="3" t="s">
        <v>664</v>
      </c>
      <c r="C4205" s="3" t="s">
        <v>478</v>
      </c>
      <c r="D4205" s="3" t="s">
        <v>33</v>
      </c>
      <c r="E4205" s="3" t="s">
        <v>28</v>
      </c>
      <c r="F4205" s="3">
        <v>6065.55</v>
      </c>
      <c r="G4205" s="3">
        <v>909.83</v>
      </c>
      <c r="H4205" s="3">
        <v>5155.72</v>
      </c>
      <c r="I4205" s="3" t="s">
        <v>56</v>
      </c>
      <c r="J4205" s="5">
        <v>1.1764700177666749</v>
      </c>
      <c r="K4205" t="str">
        <f>_xlfn.XLOOKUP(D4205, dim_channels!A:A, dim_channels!C:C, "Not Found")</f>
        <v>OTA</v>
      </c>
      <c r="L4205" t="str">
        <f>_xlfn.XLOOKUP(D4205, dim_channels!A:A, dim_channels!B:B, "Not Found")</f>
        <v>Booking.com</v>
      </c>
    </row>
    <row r="4206" spans="1:12" x14ac:dyDescent="0.2">
      <c r="A4206" s="2" t="s">
        <v>4642</v>
      </c>
      <c r="B4206" s="2" t="s">
        <v>229</v>
      </c>
      <c r="C4206" s="2" t="s">
        <v>527</v>
      </c>
      <c r="D4206" s="2" t="s">
        <v>27</v>
      </c>
      <c r="E4206" s="2" t="s">
        <v>28</v>
      </c>
      <c r="F4206" s="2">
        <v>3115.22</v>
      </c>
      <c r="G4206" s="2">
        <v>560.74</v>
      </c>
      <c r="H4206" s="2">
        <v>2554.48</v>
      </c>
      <c r="I4206" s="2" t="s">
        <v>29</v>
      </c>
      <c r="J4206" s="4">
        <v>1.2195123860824899</v>
      </c>
      <c r="K4206" t="str">
        <f>_xlfn.XLOOKUP(D4206, dim_channels!A:A, dim_channels!C:C, "Not Found")</f>
        <v>OTA</v>
      </c>
      <c r="L4206" t="str">
        <f>_xlfn.XLOOKUP(D4206, dim_channels!A:A, dim_channels!B:B, "Not Found")</f>
        <v>Expedia</v>
      </c>
    </row>
    <row r="4207" spans="1:12" x14ac:dyDescent="0.2">
      <c r="A4207" s="3" t="s">
        <v>4643</v>
      </c>
      <c r="B4207" s="3" t="s">
        <v>722</v>
      </c>
      <c r="C4207" s="3" t="s">
        <v>274</v>
      </c>
      <c r="D4207" s="3" t="s">
        <v>27</v>
      </c>
      <c r="E4207" s="3" t="s">
        <v>60</v>
      </c>
      <c r="F4207" s="3">
        <v>10105.77</v>
      </c>
      <c r="G4207" s="3">
        <v>0</v>
      </c>
      <c r="H4207" s="3">
        <v>10105.77</v>
      </c>
      <c r="I4207" s="3" t="s">
        <v>41</v>
      </c>
      <c r="J4207" s="5">
        <v>1</v>
      </c>
      <c r="K4207" t="str">
        <f>_xlfn.XLOOKUP(D4207, dim_channels!A:A, dim_channels!C:C, "Not Found")</f>
        <v>OTA</v>
      </c>
      <c r="L4207" t="str">
        <f>_xlfn.XLOOKUP(D4207, dim_channels!A:A, dim_channels!B:B, "Not Found")</f>
        <v>Expedia</v>
      </c>
    </row>
    <row r="4208" spans="1:12" x14ac:dyDescent="0.2">
      <c r="A4208" s="2" t="s">
        <v>4644</v>
      </c>
      <c r="B4208" s="2" t="s">
        <v>642</v>
      </c>
      <c r="C4208" s="2" t="s">
        <v>1234</v>
      </c>
      <c r="D4208" s="2" t="s">
        <v>33</v>
      </c>
      <c r="E4208" s="2" t="s">
        <v>28</v>
      </c>
      <c r="F4208" s="2">
        <v>5591.69</v>
      </c>
      <c r="G4208" s="2">
        <v>838.75</v>
      </c>
      <c r="H4208" s="2">
        <v>4752.9399999999996</v>
      </c>
      <c r="I4208" s="2" t="s">
        <v>29</v>
      </c>
      <c r="J4208" s="4">
        <v>1.1764697218984459</v>
      </c>
      <c r="K4208" t="str">
        <f>_xlfn.XLOOKUP(D4208, dim_channels!A:A, dim_channels!C:C, "Not Found")</f>
        <v>OTA</v>
      </c>
      <c r="L4208" t="str">
        <f>_xlfn.XLOOKUP(D4208, dim_channels!A:A, dim_channels!B:B, "Not Found")</f>
        <v>Booking.com</v>
      </c>
    </row>
    <row r="4209" spans="1:12" x14ac:dyDescent="0.2">
      <c r="A4209" s="3" t="s">
        <v>4645</v>
      </c>
      <c r="B4209" s="3" t="s">
        <v>204</v>
      </c>
      <c r="C4209" s="3" t="s">
        <v>520</v>
      </c>
      <c r="D4209" s="3" t="s">
        <v>33</v>
      </c>
      <c r="E4209" s="3" t="s">
        <v>34</v>
      </c>
      <c r="F4209" s="3">
        <v>18827.79</v>
      </c>
      <c r="G4209" s="3">
        <v>2824.17</v>
      </c>
      <c r="H4209" s="3">
        <v>16003.62</v>
      </c>
      <c r="I4209" s="3" t="s">
        <v>29</v>
      </c>
      <c r="J4209" s="5">
        <v>1.1764706985044631</v>
      </c>
      <c r="K4209" t="str">
        <f>_xlfn.XLOOKUP(D4209, dim_channels!A:A, dim_channels!C:C, "Not Found")</f>
        <v>OTA</v>
      </c>
      <c r="L4209" t="str">
        <f>_xlfn.XLOOKUP(D4209, dim_channels!A:A, dim_channels!B:B, "Not Found")</f>
        <v>Booking.com</v>
      </c>
    </row>
    <row r="4210" spans="1:12" x14ac:dyDescent="0.2">
      <c r="A4210" s="2" t="s">
        <v>4646</v>
      </c>
      <c r="B4210" s="2" t="s">
        <v>302</v>
      </c>
      <c r="C4210" s="2" t="s">
        <v>382</v>
      </c>
      <c r="D4210" s="2" t="s">
        <v>45</v>
      </c>
      <c r="E4210" s="2" t="s">
        <v>46</v>
      </c>
      <c r="F4210" s="2">
        <v>7445.45</v>
      </c>
      <c r="G4210" s="2">
        <v>372.27</v>
      </c>
      <c r="H4210" s="2">
        <v>7073.18</v>
      </c>
      <c r="I4210" s="2" t="s">
        <v>29</v>
      </c>
      <c r="J4210" s="4">
        <v>1.0526312068970389</v>
      </c>
      <c r="K4210" t="str">
        <f>_xlfn.XLOOKUP(D4210, dim_channels!A:A, dim_channels!C:C, "Not Found")</f>
        <v>Corporate</v>
      </c>
      <c r="L4210" t="str">
        <f>_xlfn.XLOOKUP(D4210, dim_channels!A:A, dim_channels!B:B, "Not Found")</f>
        <v>Corporate Direct</v>
      </c>
    </row>
    <row r="4211" spans="1:12" x14ac:dyDescent="0.2">
      <c r="A4211" s="3" t="s">
        <v>4647</v>
      </c>
      <c r="B4211" s="3" t="s">
        <v>443</v>
      </c>
      <c r="C4211" s="3" t="s">
        <v>349</v>
      </c>
      <c r="D4211" s="3" t="s">
        <v>45</v>
      </c>
      <c r="E4211" s="3" t="s">
        <v>46</v>
      </c>
      <c r="F4211" s="3">
        <v>3297.42</v>
      </c>
      <c r="G4211" s="3">
        <v>164.87</v>
      </c>
      <c r="H4211" s="3">
        <v>3132.55</v>
      </c>
      <c r="I4211" s="3" t="s">
        <v>29</v>
      </c>
      <c r="J4211" s="5">
        <v>1.0526312429171121</v>
      </c>
      <c r="K4211" t="str">
        <f>_xlfn.XLOOKUP(D4211, dim_channels!A:A, dim_channels!C:C, "Not Found")</f>
        <v>Corporate</v>
      </c>
      <c r="L4211" t="str">
        <f>_xlfn.XLOOKUP(D4211, dim_channels!A:A, dim_channels!B:B, "Not Found")</f>
        <v>Corporate Direct</v>
      </c>
    </row>
    <row r="4212" spans="1:12" x14ac:dyDescent="0.2">
      <c r="A4212" s="2" t="s">
        <v>4648</v>
      </c>
      <c r="B4212" s="2" t="s">
        <v>515</v>
      </c>
      <c r="C4212" s="2" t="s">
        <v>241</v>
      </c>
      <c r="D4212" s="2" t="s">
        <v>64</v>
      </c>
      <c r="E4212" s="2" t="s">
        <v>28</v>
      </c>
      <c r="F4212" s="2">
        <v>13857.86</v>
      </c>
      <c r="G4212" s="2">
        <v>0</v>
      </c>
      <c r="H4212" s="2">
        <v>13857.86</v>
      </c>
      <c r="I4212" s="2" t="s">
        <v>29</v>
      </c>
      <c r="J4212" s="4">
        <v>1</v>
      </c>
      <c r="K4212" t="str">
        <f>_xlfn.XLOOKUP(D4212, dim_channels!A:A, dim_channels!C:C, "Not Found")</f>
        <v>Direct</v>
      </c>
      <c r="L4212" t="str">
        <f>_xlfn.XLOOKUP(D4212, dim_channels!A:A, dim_channels!B:B, "Not Found")</f>
        <v>Direct Website</v>
      </c>
    </row>
    <row r="4213" spans="1:12" x14ac:dyDescent="0.2">
      <c r="A4213" s="3" t="s">
        <v>4649</v>
      </c>
      <c r="B4213" s="3" t="s">
        <v>183</v>
      </c>
      <c r="C4213" s="3" t="s">
        <v>458</v>
      </c>
      <c r="D4213" s="3" t="s">
        <v>114</v>
      </c>
      <c r="E4213" s="3" t="s">
        <v>46</v>
      </c>
      <c r="F4213" s="3">
        <v>21007.27</v>
      </c>
      <c r="G4213" s="3">
        <v>2100.73</v>
      </c>
      <c r="H4213" s="3">
        <v>18906.54</v>
      </c>
      <c r="I4213" s="3" t="s">
        <v>29</v>
      </c>
      <c r="J4213" s="5">
        <v>1.1111112874169471</v>
      </c>
      <c r="K4213" t="str">
        <f>_xlfn.XLOOKUP(D4213, dim_channels!A:A, dim_channels!C:C, "Not Found")</f>
        <v>Offline</v>
      </c>
      <c r="L4213" t="str">
        <f>_xlfn.XLOOKUP(D4213, dim_channels!A:A, dim_channels!B:B, "Not Found")</f>
        <v>Travel Agency</v>
      </c>
    </row>
    <row r="4214" spans="1:12" x14ac:dyDescent="0.2">
      <c r="A4214" s="2" t="s">
        <v>4650</v>
      </c>
      <c r="B4214" s="2" t="s">
        <v>193</v>
      </c>
      <c r="C4214" s="2" t="s">
        <v>831</v>
      </c>
      <c r="D4214" s="2" t="s">
        <v>52</v>
      </c>
      <c r="E4214" s="2" t="s">
        <v>34</v>
      </c>
      <c r="F4214" s="2">
        <v>11373.1</v>
      </c>
      <c r="G4214" s="2">
        <v>1364.77</v>
      </c>
      <c r="H4214" s="2">
        <v>10008.33</v>
      </c>
      <c r="I4214" s="2" t="s">
        <v>29</v>
      </c>
      <c r="J4214" s="4">
        <v>1.1363634092800701</v>
      </c>
      <c r="K4214" t="str">
        <f>_xlfn.XLOOKUP(D4214, dim_channels!A:A, dim_channels!C:C, "Not Found")</f>
        <v>OTA</v>
      </c>
      <c r="L4214" t="str">
        <f>_xlfn.XLOOKUP(D4214, dim_channels!A:A, dim_channels!B:B, "Not Found")</f>
        <v>Agoda</v>
      </c>
    </row>
    <row r="4215" spans="1:12" x14ac:dyDescent="0.2">
      <c r="A4215" s="3" t="s">
        <v>4651</v>
      </c>
      <c r="B4215" s="3" t="s">
        <v>351</v>
      </c>
      <c r="C4215" s="3" t="s">
        <v>117</v>
      </c>
      <c r="D4215" s="3" t="s">
        <v>169</v>
      </c>
      <c r="E4215" s="3" t="s">
        <v>34</v>
      </c>
      <c r="F4215" s="3">
        <v>4679.03</v>
      </c>
      <c r="G4215" s="3">
        <v>935.81</v>
      </c>
      <c r="H4215" s="3">
        <v>3743.22</v>
      </c>
      <c r="I4215" s="3" t="s">
        <v>29</v>
      </c>
      <c r="J4215" s="5">
        <v>1.2500013357483659</v>
      </c>
      <c r="K4215" t="str">
        <f>_xlfn.XLOOKUP(D4215, dim_channels!A:A, dim_channels!C:C, "Not Found")</f>
        <v>GDS</v>
      </c>
      <c r="L4215" t="str">
        <f>_xlfn.XLOOKUP(D4215, dim_channels!A:A, dim_channels!B:B, "Not Found")</f>
        <v>GDS (Amadeus)</v>
      </c>
    </row>
    <row r="4216" spans="1:12" x14ac:dyDescent="0.2">
      <c r="A4216" s="2" t="s">
        <v>4652</v>
      </c>
      <c r="B4216" s="2" t="s">
        <v>846</v>
      </c>
      <c r="C4216" s="2" t="s">
        <v>468</v>
      </c>
      <c r="D4216" s="2" t="s">
        <v>27</v>
      </c>
      <c r="E4216" s="2" t="s">
        <v>60</v>
      </c>
      <c r="F4216" s="2">
        <v>5387.44</v>
      </c>
      <c r="G4216" s="2">
        <v>0</v>
      </c>
      <c r="H4216" s="2">
        <v>5387.44</v>
      </c>
      <c r="I4216" s="2" t="s">
        <v>29</v>
      </c>
      <c r="J4216" s="4">
        <v>1</v>
      </c>
      <c r="K4216" t="str">
        <f>_xlfn.XLOOKUP(D4216, dim_channels!A:A, dim_channels!C:C, "Not Found")</f>
        <v>OTA</v>
      </c>
      <c r="L4216" t="str">
        <f>_xlfn.XLOOKUP(D4216, dim_channels!A:A, dim_channels!B:B, "Not Found")</f>
        <v>Expedia</v>
      </c>
    </row>
    <row r="4217" spans="1:12" x14ac:dyDescent="0.2">
      <c r="A4217" s="3" t="s">
        <v>4653</v>
      </c>
      <c r="B4217" s="3" t="s">
        <v>297</v>
      </c>
      <c r="C4217" s="3" t="s">
        <v>824</v>
      </c>
      <c r="D4217" s="3" t="s">
        <v>206</v>
      </c>
      <c r="E4217" s="3" t="s">
        <v>207</v>
      </c>
      <c r="F4217" s="3">
        <v>3193.91</v>
      </c>
      <c r="G4217" s="3">
        <v>0</v>
      </c>
      <c r="H4217" s="3">
        <v>3193.91</v>
      </c>
      <c r="I4217" s="3" t="s">
        <v>29</v>
      </c>
      <c r="J4217" s="5">
        <v>1</v>
      </c>
      <c r="K4217" t="str">
        <f>_xlfn.XLOOKUP(D4217, dim_channels!A:A, dim_channels!C:C, "Not Found")</f>
        <v>Direct</v>
      </c>
      <c r="L4217" t="str">
        <f>_xlfn.XLOOKUP(D4217, dim_channels!A:A, dim_channels!B:B, "Not Found")</f>
        <v>Walk-in</v>
      </c>
    </row>
    <row r="4218" spans="1:12" x14ac:dyDescent="0.2">
      <c r="A4218" s="2" t="s">
        <v>4654</v>
      </c>
      <c r="B4218" s="2" t="s">
        <v>236</v>
      </c>
      <c r="C4218" s="2" t="s">
        <v>463</v>
      </c>
      <c r="D4218" s="2" t="s">
        <v>206</v>
      </c>
      <c r="E4218" s="2" t="s">
        <v>207</v>
      </c>
      <c r="F4218" s="2">
        <v>11805.43</v>
      </c>
      <c r="G4218" s="2">
        <v>0</v>
      </c>
      <c r="H4218" s="2">
        <v>11805.43</v>
      </c>
      <c r="I4218" s="2" t="s">
        <v>29</v>
      </c>
      <c r="J4218" s="4">
        <v>1</v>
      </c>
      <c r="K4218" t="str">
        <f>_xlfn.XLOOKUP(D4218, dim_channels!A:A, dim_channels!C:C, "Not Found")</f>
        <v>Direct</v>
      </c>
      <c r="L4218" t="str">
        <f>_xlfn.XLOOKUP(D4218, dim_channels!A:A, dim_channels!B:B, "Not Found")</f>
        <v>Walk-in</v>
      </c>
    </row>
    <row r="4219" spans="1:12" x14ac:dyDescent="0.2">
      <c r="A4219" s="3" t="s">
        <v>4655</v>
      </c>
      <c r="B4219" s="3" t="s">
        <v>626</v>
      </c>
      <c r="C4219" s="3" t="s">
        <v>143</v>
      </c>
      <c r="D4219" s="3" t="s">
        <v>64</v>
      </c>
      <c r="E4219" s="3" t="s">
        <v>34</v>
      </c>
      <c r="F4219" s="3">
        <v>11502.54</v>
      </c>
      <c r="G4219" s="3">
        <v>0</v>
      </c>
      <c r="H4219" s="3">
        <v>11502.54</v>
      </c>
      <c r="I4219" s="3" t="s">
        <v>56</v>
      </c>
      <c r="J4219" s="5">
        <v>1</v>
      </c>
      <c r="K4219" t="str">
        <f>_xlfn.XLOOKUP(D4219, dim_channels!A:A, dim_channels!C:C, "Not Found")</f>
        <v>Direct</v>
      </c>
      <c r="L4219" t="str">
        <f>_xlfn.XLOOKUP(D4219, dim_channels!A:A, dim_channels!B:B, "Not Found")</f>
        <v>Direct Website</v>
      </c>
    </row>
    <row r="4220" spans="1:12" x14ac:dyDescent="0.2">
      <c r="A4220" s="2" t="s">
        <v>4656</v>
      </c>
      <c r="B4220" s="2" t="s">
        <v>247</v>
      </c>
      <c r="C4220" s="2" t="s">
        <v>534</v>
      </c>
      <c r="D4220" s="2" t="s">
        <v>114</v>
      </c>
      <c r="E4220" s="2" t="s">
        <v>46</v>
      </c>
      <c r="F4220" s="2">
        <v>11715.35</v>
      </c>
      <c r="G4220" s="2">
        <v>1171.54</v>
      </c>
      <c r="H4220" s="2">
        <v>10543.81</v>
      </c>
      <c r="I4220" s="2" t="s">
        <v>29</v>
      </c>
      <c r="J4220" s="4">
        <v>1.111111638013204</v>
      </c>
      <c r="K4220" t="str">
        <f>_xlfn.XLOOKUP(D4220, dim_channels!A:A, dim_channels!C:C, "Not Found")</f>
        <v>Offline</v>
      </c>
      <c r="L4220" t="str">
        <f>_xlfn.XLOOKUP(D4220, dim_channels!A:A, dim_channels!B:B, "Not Found")</f>
        <v>Travel Agency</v>
      </c>
    </row>
    <row r="4221" spans="1:12" x14ac:dyDescent="0.2">
      <c r="A4221" s="3" t="s">
        <v>4657</v>
      </c>
      <c r="B4221" s="3" t="s">
        <v>246</v>
      </c>
      <c r="C4221" s="3" t="s">
        <v>200</v>
      </c>
      <c r="D4221" s="3" t="s">
        <v>114</v>
      </c>
      <c r="E4221" s="3" t="s">
        <v>46</v>
      </c>
      <c r="F4221" s="3">
        <v>12258.88</v>
      </c>
      <c r="G4221" s="3">
        <v>1225.8900000000001</v>
      </c>
      <c r="H4221" s="3">
        <v>11032.99</v>
      </c>
      <c r="I4221" s="3" t="s">
        <v>29</v>
      </c>
      <c r="J4221" s="5">
        <v>1.111111312527248</v>
      </c>
      <c r="K4221" t="str">
        <f>_xlfn.XLOOKUP(D4221, dim_channels!A:A, dim_channels!C:C, "Not Found")</f>
        <v>Offline</v>
      </c>
      <c r="L4221" t="str">
        <f>_xlfn.XLOOKUP(D4221, dim_channels!A:A, dim_channels!B:B, "Not Found")</f>
        <v>Travel Agency</v>
      </c>
    </row>
    <row r="4222" spans="1:12" x14ac:dyDescent="0.2">
      <c r="A4222" s="2" t="s">
        <v>4658</v>
      </c>
      <c r="B4222" s="2" t="s">
        <v>178</v>
      </c>
      <c r="C4222" s="2" t="s">
        <v>251</v>
      </c>
      <c r="D4222" s="2" t="s">
        <v>114</v>
      </c>
      <c r="E4222" s="2" t="s">
        <v>46</v>
      </c>
      <c r="F4222" s="2">
        <v>2889.63</v>
      </c>
      <c r="G4222" s="2">
        <v>288.95999999999998</v>
      </c>
      <c r="H4222" s="2">
        <v>2600.67</v>
      </c>
      <c r="I4222" s="2" t="s">
        <v>41</v>
      </c>
      <c r="J4222" s="4">
        <v>1.1111098293901189</v>
      </c>
      <c r="K4222" t="str">
        <f>_xlfn.XLOOKUP(D4222, dim_channels!A:A, dim_channels!C:C, "Not Found")</f>
        <v>Offline</v>
      </c>
      <c r="L4222" t="str">
        <f>_xlfn.XLOOKUP(D4222, dim_channels!A:A, dim_channels!B:B, "Not Found")</f>
        <v>Travel Agency</v>
      </c>
    </row>
    <row r="4223" spans="1:12" x14ac:dyDescent="0.2">
      <c r="A4223" s="3" t="s">
        <v>4659</v>
      </c>
      <c r="B4223" s="3" t="s">
        <v>198</v>
      </c>
      <c r="C4223" s="3" t="s">
        <v>389</v>
      </c>
      <c r="D4223" s="3" t="s">
        <v>45</v>
      </c>
      <c r="E4223" s="3" t="s">
        <v>89</v>
      </c>
      <c r="F4223" s="3">
        <v>2869.97</v>
      </c>
      <c r="G4223" s="3">
        <v>0</v>
      </c>
      <c r="H4223" s="3">
        <v>2869.97</v>
      </c>
      <c r="I4223" s="3" t="s">
        <v>41</v>
      </c>
      <c r="J4223" s="5">
        <v>1</v>
      </c>
      <c r="K4223" t="str">
        <f>_xlfn.XLOOKUP(D4223, dim_channels!A:A, dim_channels!C:C, "Not Found")</f>
        <v>Corporate</v>
      </c>
      <c r="L4223" t="str">
        <f>_xlfn.XLOOKUP(D4223, dim_channels!A:A, dim_channels!B:B, "Not Found")</f>
        <v>Corporate Direct</v>
      </c>
    </row>
    <row r="4224" spans="1:12" x14ac:dyDescent="0.2">
      <c r="A4224" s="2" t="s">
        <v>4660</v>
      </c>
      <c r="B4224" s="2" t="s">
        <v>384</v>
      </c>
      <c r="C4224" s="2" t="s">
        <v>484</v>
      </c>
      <c r="D4224" s="2" t="s">
        <v>52</v>
      </c>
      <c r="E4224" s="2" t="s">
        <v>60</v>
      </c>
      <c r="F4224" s="2">
        <v>4777.55</v>
      </c>
      <c r="G4224" s="2">
        <v>0</v>
      </c>
      <c r="H4224" s="2">
        <v>4777.55</v>
      </c>
      <c r="I4224" s="2" t="s">
        <v>29</v>
      </c>
      <c r="J4224" s="4">
        <v>1</v>
      </c>
      <c r="K4224" t="str">
        <f>_xlfn.XLOOKUP(D4224, dim_channels!A:A, dim_channels!C:C, "Not Found")</f>
        <v>OTA</v>
      </c>
      <c r="L4224" t="str">
        <f>_xlfn.XLOOKUP(D4224, dim_channels!A:A, dim_channels!B:B, "Not Found")</f>
        <v>Agoda</v>
      </c>
    </row>
    <row r="4225" spans="1:12" x14ac:dyDescent="0.2">
      <c r="A4225" s="3" t="s">
        <v>4661</v>
      </c>
      <c r="B4225" s="3" t="s">
        <v>824</v>
      </c>
      <c r="C4225" s="3" t="s">
        <v>467</v>
      </c>
      <c r="D4225" s="3" t="s">
        <v>45</v>
      </c>
      <c r="E4225" s="3" t="s">
        <v>46</v>
      </c>
      <c r="F4225" s="3">
        <v>2578.6999999999998</v>
      </c>
      <c r="G4225" s="3">
        <v>128.94</v>
      </c>
      <c r="H4225" s="3">
        <v>2449.7600000000002</v>
      </c>
      <c r="I4225" s="3" t="s">
        <v>41</v>
      </c>
      <c r="J4225" s="5">
        <v>1.05263372738554</v>
      </c>
      <c r="K4225" t="str">
        <f>_xlfn.XLOOKUP(D4225, dim_channels!A:A, dim_channels!C:C, "Not Found")</f>
        <v>Corporate</v>
      </c>
      <c r="L4225" t="str">
        <f>_xlfn.XLOOKUP(D4225, dim_channels!A:A, dim_channels!B:B, "Not Found")</f>
        <v>Corporate Direct</v>
      </c>
    </row>
    <row r="4226" spans="1:12" x14ac:dyDescent="0.2">
      <c r="A4226" s="2" t="s">
        <v>4662</v>
      </c>
      <c r="B4226" s="2" t="s">
        <v>532</v>
      </c>
      <c r="C4226" s="2" t="s">
        <v>564</v>
      </c>
      <c r="D4226" s="2" t="s">
        <v>27</v>
      </c>
      <c r="E4226" s="2" t="s">
        <v>28</v>
      </c>
      <c r="F4226" s="2">
        <v>2454.81</v>
      </c>
      <c r="G4226" s="2">
        <v>441.87</v>
      </c>
      <c r="H4226" s="2">
        <v>2012.94</v>
      </c>
      <c r="I4226" s="2" t="s">
        <v>29</v>
      </c>
      <c r="J4226" s="4">
        <v>1.219514739634564</v>
      </c>
      <c r="K4226" t="str">
        <f>_xlfn.XLOOKUP(D4226, dim_channels!A:A, dim_channels!C:C, "Not Found")</f>
        <v>OTA</v>
      </c>
      <c r="L4226" t="str">
        <f>_xlfn.XLOOKUP(D4226, dim_channels!A:A, dim_channels!B:B, "Not Found")</f>
        <v>Expedia</v>
      </c>
    </row>
    <row r="4227" spans="1:12" x14ac:dyDescent="0.2">
      <c r="A4227" s="3" t="s">
        <v>4663</v>
      </c>
      <c r="B4227" s="3" t="s">
        <v>346</v>
      </c>
      <c r="C4227" s="3" t="s">
        <v>31</v>
      </c>
      <c r="D4227" s="3" t="s">
        <v>27</v>
      </c>
      <c r="E4227" s="3" t="s">
        <v>34</v>
      </c>
      <c r="F4227" s="3">
        <v>6395.06</v>
      </c>
      <c r="G4227" s="3">
        <v>1151.1099999999999</v>
      </c>
      <c r="H4227" s="3">
        <v>5243.95</v>
      </c>
      <c r="I4227" s="3" t="s">
        <v>41</v>
      </c>
      <c r="J4227" s="5">
        <v>1.219512009077127</v>
      </c>
      <c r="K4227" t="str">
        <f>_xlfn.XLOOKUP(D4227, dim_channels!A:A, dim_channels!C:C, "Not Found")</f>
        <v>OTA</v>
      </c>
      <c r="L4227" t="str">
        <f>_xlfn.XLOOKUP(D4227, dim_channels!A:A, dim_channels!B:B, "Not Found")</f>
        <v>Expedia</v>
      </c>
    </row>
    <row r="4228" spans="1:12" x14ac:dyDescent="0.2">
      <c r="A4228" s="2" t="s">
        <v>4664</v>
      </c>
      <c r="B4228" s="2" t="s">
        <v>220</v>
      </c>
      <c r="C4228" s="2" t="s">
        <v>213</v>
      </c>
      <c r="D4228" s="2" t="s">
        <v>64</v>
      </c>
      <c r="E4228" s="2" t="s">
        <v>28</v>
      </c>
      <c r="F4228" s="2">
        <v>2991.48</v>
      </c>
      <c r="G4228" s="2">
        <v>0</v>
      </c>
      <c r="H4228" s="2">
        <v>2991.48</v>
      </c>
      <c r="I4228" s="2" t="s">
        <v>29</v>
      </c>
      <c r="J4228" s="4">
        <v>1</v>
      </c>
      <c r="K4228" t="str">
        <f>_xlfn.XLOOKUP(D4228, dim_channels!A:A, dim_channels!C:C, "Not Found")</f>
        <v>Direct</v>
      </c>
      <c r="L4228" t="str">
        <f>_xlfn.XLOOKUP(D4228, dim_channels!A:A, dim_channels!B:B, "Not Found")</f>
        <v>Direct Website</v>
      </c>
    </row>
    <row r="4229" spans="1:12" x14ac:dyDescent="0.2">
      <c r="A4229" s="3" t="s">
        <v>4665</v>
      </c>
      <c r="B4229" s="3" t="s">
        <v>794</v>
      </c>
      <c r="C4229" s="3" t="s">
        <v>590</v>
      </c>
      <c r="D4229" s="3" t="s">
        <v>169</v>
      </c>
      <c r="E4229" s="3" t="s">
        <v>34</v>
      </c>
      <c r="F4229" s="3">
        <v>5681.48</v>
      </c>
      <c r="G4229" s="3">
        <v>1136.3</v>
      </c>
      <c r="H4229" s="3">
        <v>4545.18</v>
      </c>
      <c r="I4229" s="3" t="s">
        <v>41</v>
      </c>
      <c r="J4229" s="5">
        <v>1.2500011000664439</v>
      </c>
      <c r="K4229" t="str">
        <f>_xlfn.XLOOKUP(D4229, dim_channels!A:A, dim_channels!C:C, "Not Found")</f>
        <v>GDS</v>
      </c>
      <c r="L4229" t="str">
        <f>_xlfn.XLOOKUP(D4229, dim_channels!A:A, dim_channels!B:B, "Not Found")</f>
        <v>GDS (Amadeus)</v>
      </c>
    </row>
    <row r="4230" spans="1:12" x14ac:dyDescent="0.2">
      <c r="A4230" s="2" t="s">
        <v>4666</v>
      </c>
      <c r="B4230" s="2" t="s">
        <v>432</v>
      </c>
      <c r="C4230" s="2" t="s">
        <v>113</v>
      </c>
      <c r="D4230" s="2" t="s">
        <v>64</v>
      </c>
      <c r="E4230" s="2" t="s">
        <v>115</v>
      </c>
      <c r="F4230" s="2">
        <v>2892.69</v>
      </c>
      <c r="G4230" s="2">
        <v>0</v>
      </c>
      <c r="H4230" s="2">
        <v>2892.69</v>
      </c>
      <c r="I4230" s="2" t="s">
        <v>56</v>
      </c>
      <c r="J4230" s="4">
        <v>1</v>
      </c>
      <c r="K4230" t="str">
        <f>_xlfn.XLOOKUP(D4230, dim_channels!A:A, dim_channels!C:C, "Not Found")</f>
        <v>Direct</v>
      </c>
      <c r="L4230" t="str">
        <f>_xlfn.XLOOKUP(D4230, dim_channels!A:A, dim_channels!B:B, "Not Found")</f>
        <v>Direct Website</v>
      </c>
    </row>
    <row r="4231" spans="1:12" x14ac:dyDescent="0.2">
      <c r="A4231" s="3" t="s">
        <v>4667</v>
      </c>
      <c r="B4231" s="3" t="s">
        <v>133</v>
      </c>
      <c r="C4231" s="3" t="s">
        <v>807</v>
      </c>
      <c r="D4231" s="3" t="s">
        <v>33</v>
      </c>
      <c r="E4231" s="3" t="s">
        <v>28</v>
      </c>
      <c r="F4231" s="3">
        <v>5587.95</v>
      </c>
      <c r="G4231" s="3">
        <v>838.19</v>
      </c>
      <c r="H4231" s="3">
        <v>4749.76</v>
      </c>
      <c r="I4231" s="3" t="s">
        <v>29</v>
      </c>
      <c r="J4231" s="5">
        <v>1.1764699690089599</v>
      </c>
      <c r="K4231" t="str">
        <f>_xlfn.XLOOKUP(D4231, dim_channels!A:A, dim_channels!C:C, "Not Found")</f>
        <v>OTA</v>
      </c>
      <c r="L4231" t="str">
        <f>_xlfn.XLOOKUP(D4231, dim_channels!A:A, dim_channels!B:B, "Not Found")</f>
        <v>Booking.com</v>
      </c>
    </row>
    <row r="4232" spans="1:12" x14ac:dyDescent="0.2">
      <c r="A4232" s="2" t="s">
        <v>4668</v>
      </c>
      <c r="B4232" s="2" t="s">
        <v>482</v>
      </c>
      <c r="C4232" s="2" t="s">
        <v>167</v>
      </c>
      <c r="D4232" s="2" t="s">
        <v>52</v>
      </c>
      <c r="E4232" s="2" t="s">
        <v>60</v>
      </c>
      <c r="F4232" s="2">
        <v>3107.1</v>
      </c>
      <c r="G4232" s="2">
        <v>0</v>
      </c>
      <c r="H4232" s="2">
        <v>3107.1</v>
      </c>
      <c r="I4232" s="2" t="s">
        <v>41</v>
      </c>
      <c r="J4232" s="4">
        <v>1</v>
      </c>
      <c r="K4232" t="str">
        <f>_xlfn.XLOOKUP(D4232, dim_channels!A:A, dim_channels!C:C, "Not Found")</f>
        <v>OTA</v>
      </c>
      <c r="L4232" t="str">
        <f>_xlfn.XLOOKUP(D4232, dim_channels!A:A, dim_channels!B:B, "Not Found")</f>
        <v>Agoda</v>
      </c>
    </row>
    <row r="4233" spans="1:12" x14ac:dyDescent="0.2">
      <c r="A4233" s="3" t="s">
        <v>4669</v>
      </c>
      <c r="B4233" s="3" t="s">
        <v>558</v>
      </c>
      <c r="C4233" s="3" t="s">
        <v>702</v>
      </c>
      <c r="D4233" s="3" t="s">
        <v>169</v>
      </c>
      <c r="E4233" s="3" t="s">
        <v>34</v>
      </c>
      <c r="F4233" s="3">
        <v>10373.83</v>
      </c>
      <c r="G4233" s="3">
        <v>2074.77</v>
      </c>
      <c r="H4233" s="3">
        <v>8299.06</v>
      </c>
      <c r="I4233" s="3" t="s">
        <v>56</v>
      </c>
      <c r="J4233" s="5">
        <v>1.2500006024778709</v>
      </c>
      <c r="K4233" t="str">
        <f>_xlfn.XLOOKUP(D4233, dim_channels!A:A, dim_channels!C:C, "Not Found")</f>
        <v>GDS</v>
      </c>
      <c r="L4233" t="str">
        <f>_xlfn.XLOOKUP(D4233, dim_channels!A:A, dim_channels!B:B, "Not Found")</f>
        <v>GDS (Amadeus)</v>
      </c>
    </row>
    <row r="4234" spans="1:12" x14ac:dyDescent="0.2">
      <c r="A4234" s="2" t="s">
        <v>4670</v>
      </c>
      <c r="B4234" s="2" t="s">
        <v>91</v>
      </c>
      <c r="C4234" s="2" t="s">
        <v>145</v>
      </c>
      <c r="D4234" s="2" t="s">
        <v>52</v>
      </c>
      <c r="E4234" s="2" t="s">
        <v>34</v>
      </c>
      <c r="F4234" s="2">
        <v>10574.7</v>
      </c>
      <c r="G4234" s="2">
        <v>1268.96</v>
      </c>
      <c r="H4234" s="2">
        <v>9305.74</v>
      </c>
      <c r="I4234" s="2" t="s">
        <v>41</v>
      </c>
      <c r="J4234" s="4">
        <v>1.136363147906561</v>
      </c>
      <c r="K4234" t="str">
        <f>_xlfn.XLOOKUP(D4234, dim_channels!A:A, dim_channels!C:C, "Not Found")</f>
        <v>OTA</v>
      </c>
      <c r="L4234" t="str">
        <f>_xlfn.XLOOKUP(D4234, dim_channels!A:A, dim_channels!B:B, "Not Found")</f>
        <v>Agoda</v>
      </c>
    </row>
    <row r="4235" spans="1:12" x14ac:dyDescent="0.2">
      <c r="A4235" s="3" t="s">
        <v>4671</v>
      </c>
      <c r="B4235" s="3" t="s">
        <v>612</v>
      </c>
      <c r="C4235" s="3" t="s">
        <v>266</v>
      </c>
      <c r="D4235" s="3" t="s">
        <v>27</v>
      </c>
      <c r="E4235" s="3" t="s">
        <v>28</v>
      </c>
      <c r="F4235" s="3">
        <v>2608.7800000000002</v>
      </c>
      <c r="G4235" s="3">
        <v>469.58</v>
      </c>
      <c r="H4235" s="3">
        <v>2139.1999999999998</v>
      </c>
      <c r="I4235" s="3" t="s">
        <v>41</v>
      </c>
      <c r="J4235" s="5">
        <v>1.219511967090501</v>
      </c>
      <c r="K4235" t="str">
        <f>_xlfn.XLOOKUP(D4235, dim_channels!A:A, dim_channels!C:C, "Not Found")</f>
        <v>OTA</v>
      </c>
      <c r="L4235" t="str">
        <f>_xlfn.XLOOKUP(D4235, dim_channels!A:A, dim_channels!B:B, "Not Found")</f>
        <v>Expedia</v>
      </c>
    </row>
    <row r="4236" spans="1:12" x14ac:dyDescent="0.2">
      <c r="A4236" s="2" t="s">
        <v>4672</v>
      </c>
      <c r="B4236" s="2" t="s">
        <v>515</v>
      </c>
      <c r="C4236" s="2" t="s">
        <v>543</v>
      </c>
      <c r="D4236" s="2" t="s">
        <v>52</v>
      </c>
      <c r="E4236" s="2" t="s">
        <v>34</v>
      </c>
      <c r="F4236" s="2">
        <v>2473.0100000000002</v>
      </c>
      <c r="G4236" s="2">
        <v>296.76</v>
      </c>
      <c r="H4236" s="2">
        <v>2176.25</v>
      </c>
      <c r="I4236" s="2" t="s">
        <v>56</v>
      </c>
      <c r="J4236" s="4">
        <v>1.136363009764503</v>
      </c>
      <c r="K4236" t="str">
        <f>_xlfn.XLOOKUP(D4236, dim_channels!A:A, dim_channels!C:C, "Not Found")</f>
        <v>OTA</v>
      </c>
      <c r="L4236" t="str">
        <f>_xlfn.XLOOKUP(D4236, dim_channels!A:A, dim_channels!B:B, "Not Found")</f>
        <v>Agoda</v>
      </c>
    </row>
    <row r="4237" spans="1:12" x14ac:dyDescent="0.2">
      <c r="A4237" s="3" t="s">
        <v>4673</v>
      </c>
      <c r="B4237" s="3" t="s">
        <v>181</v>
      </c>
      <c r="C4237" s="3" t="s">
        <v>69</v>
      </c>
      <c r="D4237" s="3" t="s">
        <v>52</v>
      </c>
      <c r="E4237" s="3" t="s">
        <v>60</v>
      </c>
      <c r="F4237" s="3">
        <v>3177.44</v>
      </c>
      <c r="G4237" s="3">
        <v>0</v>
      </c>
      <c r="H4237" s="3">
        <v>3177.44</v>
      </c>
      <c r="I4237" s="3" t="s">
        <v>56</v>
      </c>
      <c r="J4237" s="5">
        <v>1</v>
      </c>
      <c r="K4237" t="str">
        <f>_xlfn.XLOOKUP(D4237, dim_channels!A:A, dim_channels!C:C, "Not Found")</f>
        <v>OTA</v>
      </c>
      <c r="L4237" t="str">
        <f>_xlfn.XLOOKUP(D4237, dim_channels!A:A, dim_channels!B:B, "Not Found")</f>
        <v>Agoda</v>
      </c>
    </row>
    <row r="4238" spans="1:12" x14ac:dyDescent="0.2">
      <c r="A4238" s="2" t="s">
        <v>4674</v>
      </c>
      <c r="B4238" s="2" t="s">
        <v>740</v>
      </c>
      <c r="C4238" s="2" t="s">
        <v>445</v>
      </c>
      <c r="D4238" s="2" t="s">
        <v>33</v>
      </c>
      <c r="E4238" s="2" t="s">
        <v>28</v>
      </c>
      <c r="F4238" s="2">
        <v>9092.32</v>
      </c>
      <c r="G4238" s="2">
        <v>1363.85</v>
      </c>
      <c r="H4238" s="2">
        <v>7728.47</v>
      </c>
      <c r="I4238" s="2" t="s">
        <v>41</v>
      </c>
      <c r="J4238" s="4">
        <v>1.176470892686392</v>
      </c>
      <c r="K4238" t="str">
        <f>_xlfn.XLOOKUP(D4238, dim_channels!A:A, dim_channels!C:C, "Not Found")</f>
        <v>OTA</v>
      </c>
      <c r="L4238" t="str">
        <f>_xlfn.XLOOKUP(D4238, dim_channels!A:A, dim_channels!B:B, "Not Found")</f>
        <v>Booking.com</v>
      </c>
    </row>
    <row r="4239" spans="1:12" x14ac:dyDescent="0.2">
      <c r="A4239" s="3" t="s">
        <v>4675</v>
      </c>
      <c r="B4239" s="3" t="s">
        <v>150</v>
      </c>
      <c r="C4239" s="3" t="s">
        <v>706</v>
      </c>
      <c r="D4239" s="3" t="s">
        <v>33</v>
      </c>
      <c r="E4239" s="3" t="s">
        <v>34</v>
      </c>
      <c r="F4239" s="3">
        <v>13330.81</v>
      </c>
      <c r="G4239" s="3">
        <v>1999.62</v>
      </c>
      <c r="H4239" s="3">
        <v>11331.19</v>
      </c>
      <c r="I4239" s="3" t="s">
        <v>56</v>
      </c>
      <c r="J4239" s="5">
        <v>1.176470432496499</v>
      </c>
      <c r="K4239" t="str">
        <f>_xlfn.XLOOKUP(D4239, dim_channels!A:A, dim_channels!C:C, "Not Found")</f>
        <v>OTA</v>
      </c>
      <c r="L4239" t="str">
        <f>_xlfn.XLOOKUP(D4239, dim_channels!A:A, dim_channels!B:B, "Not Found")</f>
        <v>Booking.com</v>
      </c>
    </row>
    <row r="4240" spans="1:12" x14ac:dyDescent="0.2">
      <c r="A4240" s="2" t="s">
        <v>4676</v>
      </c>
      <c r="B4240" s="2" t="s">
        <v>492</v>
      </c>
      <c r="C4240" s="2" t="s">
        <v>2359</v>
      </c>
      <c r="D4240" s="2" t="s">
        <v>52</v>
      </c>
      <c r="E4240" s="2" t="s">
        <v>34</v>
      </c>
      <c r="F4240" s="2">
        <v>6079.09</v>
      </c>
      <c r="G4240" s="2">
        <v>729.49</v>
      </c>
      <c r="H4240" s="2">
        <v>5349.6</v>
      </c>
      <c r="I4240" s="2" t="s">
        <v>41</v>
      </c>
      <c r="J4240" s="4">
        <v>1.1363634664273961</v>
      </c>
      <c r="K4240" t="str">
        <f>_xlfn.XLOOKUP(D4240, dim_channels!A:A, dim_channels!C:C, "Not Found")</f>
        <v>OTA</v>
      </c>
      <c r="L4240" t="str">
        <f>_xlfn.XLOOKUP(D4240, dim_channels!A:A, dim_channels!B:B, "Not Found")</f>
        <v>Agoda</v>
      </c>
    </row>
    <row r="4241" spans="1:12" x14ac:dyDescent="0.2">
      <c r="A4241" s="3" t="s">
        <v>4677</v>
      </c>
      <c r="B4241" s="3" t="s">
        <v>497</v>
      </c>
      <c r="C4241" s="3" t="s">
        <v>389</v>
      </c>
      <c r="D4241" s="3" t="s">
        <v>27</v>
      </c>
      <c r="E4241" s="3" t="s">
        <v>28</v>
      </c>
      <c r="F4241" s="3">
        <v>13114.01</v>
      </c>
      <c r="G4241" s="3">
        <v>2360.52</v>
      </c>
      <c r="H4241" s="3">
        <v>10753.49</v>
      </c>
      <c r="I4241" s="3" t="s">
        <v>41</v>
      </c>
      <c r="J4241" s="5">
        <v>1.2195119909908321</v>
      </c>
      <c r="K4241" t="str">
        <f>_xlfn.XLOOKUP(D4241, dim_channels!A:A, dim_channels!C:C, "Not Found")</f>
        <v>OTA</v>
      </c>
      <c r="L4241" t="str">
        <f>_xlfn.XLOOKUP(D4241, dim_channels!A:A, dim_channels!B:B, "Not Found")</f>
        <v>Expedia</v>
      </c>
    </row>
    <row r="4242" spans="1:12" x14ac:dyDescent="0.2">
      <c r="A4242" s="2" t="s">
        <v>4678</v>
      </c>
      <c r="B4242" s="2" t="s">
        <v>104</v>
      </c>
      <c r="C4242" s="2" t="s">
        <v>200</v>
      </c>
      <c r="D4242" s="2" t="s">
        <v>206</v>
      </c>
      <c r="E4242" s="2" t="s">
        <v>207</v>
      </c>
      <c r="F4242" s="2">
        <v>9687.39</v>
      </c>
      <c r="G4242" s="2">
        <v>0</v>
      </c>
      <c r="H4242" s="2">
        <v>9687.39</v>
      </c>
      <c r="I4242" s="2" t="s">
        <v>56</v>
      </c>
      <c r="J4242" s="4">
        <v>1</v>
      </c>
      <c r="K4242" t="str">
        <f>_xlfn.XLOOKUP(D4242, dim_channels!A:A, dim_channels!C:C, "Not Found")</f>
        <v>Direct</v>
      </c>
      <c r="L4242" t="str">
        <f>_xlfn.XLOOKUP(D4242, dim_channels!A:A, dim_channels!B:B, "Not Found")</f>
        <v>Walk-in</v>
      </c>
    </row>
    <row r="4243" spans="1:12" x14ac:dyDescent="0.2">
      <c r="A4243" s="3" t="s">
        <v>4679</v>
      </c>
      <c r="B4243" s="3" t="s">
        <v>492</v>
      </c>
      <c r="C4243" s="3" t="s">
        <v>87</v>
      </c>
      <c r="D4243" s="3" t="s">
        <v>64</v>
      </c>
      <c r="E4243" s="3" t="s">
        <v>28</v>
      </c>
      <c r="F4243" s="3">
        <v>9462.4500000000007</v>
      </c>
      <c r="G4243" s="3">
        <v>0</v>
      </c>
      <c r="H4243" s="3">
        <v>9462.4500000000007</v>
      </c>
      <c r="I4243" s="3" t="s">
        <v>29</v>
      </c>
      <c r="J4243" s="5">
        <v>1</v>
      </c>
      <c r="K4243" t="str">
        <f>_xlfn.XLOOKUP(D4243, dim_channels!A:A, dim_channels!C:C, "Not Found")</f>
        <v>Direct</v>
      </c>
      <c r="L4243" t="str">
        <f>_xlfn.XLOOKUP(D4243, dim_channels!A:A, dim_channels!B:B, "Not Found")</f>
        <v>Direct Website</v>
      </c>
    </row>
    <row r="4244" spans="1:12" x14ac:dyDescent="0.2">
      <c r="A4244" s="2" t="s">
        <v>4680</v>
      </c>
      <c r="B4244" s="2" t="s">
        <v>187</v>
      </c>
      <c r="C4244" s="2" t="s">
        <v>504</v>
      </c>
      <c r="D4244" s="2" t="s">
        <v>45</v>
      </c>
      <c r="E4244" s="2" t="s">
        <v>89</v>
      </c>
      <c r="F4244" s="2">
        <v>8028.15</v>
      </c>
      <c r="G4244" s="2">
        <v>0</v>
      </c>
      <c r="H4244" s="2">
        <v>8028.15</v>
      </c>
      <c r="I4244" s="2" t="s">
        <v>29</v>
      </c>
      <c r="J4244" s="4">
        <v>1</v>
      </c>
      <c r="K4244" t="str">
        <f>_xlfn.XLOOKUP(D4244, dim_channels!A:A, dim_channels!C:C, "Not Found")</f>
        <v>Corporate</v>
      </c>
      <c r="L4244" t="str">
        <f>_xlfn.XLOOKUP(D4244, dim_channels!A:A, dim_channels!B:B, "Not Found")</f>
        <v>Corporate Direct</v>
      </c>
    </row>
    <row r="4245" spans="1:12" x14ac:dyDescent="0.2">
      <c r="A4245" s="3" t="s">
        <v>4681</v>
      </c>
      <c r="B4245" s="3" t="s">
        <v>685</v>
      </c>
      <c r="C4245" s="3" t="s">
        <v>236</v>
      </c>
      <c r="D4245" s="3" t="s">
        <v>52</v>
      </c>
      <c r="E4245" s="3" t="s">
        <v>34</v>
      </c>
      <c r="F4245" s="3">
        <v>2698.62</v>
      </c>
      <c r="G4245" s="3">
        <v>323.83</v>
      </c>
      <c r="H4245" s="3">
        <v>2374.79</v>
      </c>
      <c r="I4245" s="3" t="s">
        <v>56</v>
      </c>
      <c r="J4245" s="5">
        <v>1.136361530914312</v>
      </c>
      <c r="K4245" t="str">
        <f>_xlfn.XLOOKUP(D4245, dim_channels!A:A, dim_channels!C:C, "Not Found")</f>
        <v>OTA</v>
      </c>
      <c r="L4245" t="str">
        <f>_xlfn.XLOOKUP(D4245, dim_channels!A:A, dim_channels!B:B, "Not Found")</f>
        <v>Agoda</v>
      </c>
    </row>
    <row r="4246" spans="1:12" x14ac:dyDescent="0.2">
      <c r="A4246" s="2" t="s">
        <v>4682</v>
      </c>
      <c r="B4246" s="2" t="s">
        <v>193</v>
      </c>
      <c r="C4246" s="2" t="s">
        <v>256</v>
      </c>
      <c r="D4246" s="2" t="s">
        <v>52</v>
      </c>
      <c r="E4246" s="2" t="s">
        <v>34</v>
      </c>
      <c r="F4246" s="2">
        <v>7314.52</v>
      </c>
      <c r="G4246" s="2">
        <v>877.74</v>
      </c>
      <c r="H4246" s="2">
        <v>6436.78</v>
      </c>
      <c r="I4246" s="2" t="s">
        <v>29</v>
      </c>
      <c r="J4246" s="4">
        <v>1.1363632126622321</v>
      </c>
      <c r="K4246" t="str">
        <f>_xlfn.XLOOKUP(D4246, dim_channels!A:A, dim_channels!C:C, "Not Found")</f>
        <v>OTA</v>
      </c>
      <c r="L4246" t="str">
        <f>_xlfn.XLOOKUP(D4246, dim_channels!A:A, dim_channels!B:B, "Not Found")</f>
        <v>Agoda</v>
      </c>
    </row>
    <row r="4247" spans="1:12" x14ac:dyDescent="0.2">
      <c r="A4247" s="3" t="s">
        <v>4683</v>
      </c>
      <c r="B4247" s="3" t="s">
        <v>186</v>
      </c>
      <c r="C4247" s="3" t="s">
        <v>382</v>
      </c>
      <c r="D4247" s="3" t="s">
        <v>52</v>
      </c>
      <c r="E4247" s="3" t="s">
        <v>34</v>
      </c>
      <c r="F4247" s="3">
        <v>7132.46</v>
      </c>
      <c r="G4247" s="3">
        <v>855.9</v>
      </c>
      <c r="H4247" s="3">
        <v>6276.56</v>
      </c>
      <c r="I4247" s="3" t="s">
        <v>29</v>
      </c>
      <c r="J4247" s="5">
        <v>1.136364505397861</v>
      </c>
      <c r="K4247" t="str">
        <f>_xlfn.XLOOKUP(D4247, dim_channels!A:A, dim_channels!C:C, "Not Found")</f>
        <v>OTA</v>
      </c>
      <c r="L4247" t="str">
        <f>_xlfn.XLOOKUP(D4247, dim_channels!A:A, dim_channels!B:B, "Not Found")</f>
        <v>Agoda</v>
      </c>
    </row>
    <row r="4248" spans="1:12" x14ac:dyDescent="0.2">
      <c r="A4248" s="2" t="s">
        <v>4684</v>
      </c>
      <c r="B4248" s="2" t="s">
        <v>471</v>
      </c>
      <c r="C4248" s="2" t="s">
        <v>729</v>
      </c>
      <c r="D4248" s="2" t="s">
        <v>64</v>
      </c>
      <c r="E4248" s="2" t="s">
        <v>34</v>
      </c>
      <c r="F4248" s="2">
        <v>4469.99</v>
      </c>
      <c r="G4248" s="2">
        <v>0</v>
      </c>
      <c r="H4248" s="2">
        <v>4469.99</v>
      </c>
      <c r="I4248" s="2" t="s">
        <v>29</v>
      </c>
      <c r="J4248" s="4">
        <v>1</v>
      </c>
      <c r="K4248" t="str">
        <f>_xlfn.XLOOKUP(D4248, dim_channels!A:A, dim_channels!C:C, "Not Found")</f>
        <v>Direct</v>
      </c>
      <c r="L4248" t="str">
        <f>_xlfn.XLOOKUP(D4248, dim_channels!A:A, dim_channels!B:B, "Not Found")</f>
        <v>Direct Website</v>
      </c>
    </row>
    <row r="4249" spans="1:12" x14ac:dyDescent="0.2">
      <c r="A4249" s="3" t="s">
        <v>4685</v>
      </c>
      <c r="B4249" s="3" t="s">
        <v>153</v>
      </c>
      <c r="C4249" s="3" t="s">
        <v>807</v>
      </c>
      <c r="D4249" s="3" t="s">
        <v>64</v>
      </c>
      <c r="E4249" s="3" t="s">
        <v>34</v>
      </c>
      <c r="F4249" s="3">
        <v>3134.63</v>
      </c>
      <c r="G4249" s="3">
        <v>0</v>
      </c>
      <c r="H4249" s="3">
        <v>3134.63</v>
      </c>
      <c r="I4249" s="3" t="s">
        <v>29</v>
      </c>
      <c r="J4249" s="5">
        <v>1</v>
      </c>
      <c r="K4249" t="str">
        <f>_xlfn.XLOOKUP(D4249, dim_channels!A:A, dim_channels!C:C, "Not Found")</f>
        <v>Direct</v>
      </c>
      <c r="L4249" t="str">
        <f>_xlfn.XLOOKUP(D4249, dim_channels!A:A, dim_channels!B:B, "Not Found")</f>
        <v>Direct Website</v>
      </c>
    </row>
    <row r="4250" spans="1:12" x14ac:dyDescent="0.2">
      <c r="A4250" s="2" t="s">
        <v>4686</v>
      </c>
      <c r="B4250" s="2" t="s">
        <v>236</v>
      </c>
      <c r="C4250" s="2" t="s">
        <v>322</v>
      </c>
      <c r="D4250" s="2" t="s">
        <v>33</v>
      </c>
      <c r="E4250" s="2" t="s">
        <v>34</v>
      </c>
      <c r="F4250" s="2">
        <v>9015.1200000000008</v>
      </c>
      <c r="G4250" s="2">
        <v>1352.27</v>
      </c>
      <c r="H4250" s="2">
        <v>7662.85</v>
      </c>
      <c r="I4250" s="2" t="s">
        <v>29</v>
      </c>
      <c r="J4250" s="4">
        <v>1.176470895293527</v>
      </c>
      <c r="K4250" t="str">
        <f>_xlfn.XLOOKUP(D4250, dim_channels!A:A, dim_channels!C:C, "Not Found")</f>
        <v>OTA</v>
      </c>
      <c r="L4250" t="str">
        <f>_xlfn.XLOOKUP(D4250, dim_channels!A:A, dim_channels!B:B, "Not Found")</f>
        <v>Booking.com</v>
      </c>
    </row>
    <row r="4251" spans="1:12" x14ac:dyDescent="0.2">
      <c r="A4251" s="3" t="s">
        <v>4687</v>
      </c>
      <c r="B4251" s="3" t="s">
        <v>364</v>
      </c>
      <c r="C4251" s="3" t="s">
        <v>85</v>
      </c>
      <c r="D4251" s="3" t="s">
        <v>27</v>
      </c>
      <c r="E4251" s="3" t="s">
        <v>60</v>
      </c>
      <c r="F4251" s="3">
        <v>15854.54</v>
      </c>
      <c r="G4251" s="3">
        <v>0</v>
      </c>
      <c r="H4251" s="3">
        <v>15854.54</v>
      </c>
      <c r="I4251" s="3" t="s">
        <v>56</v>
      </c>
      <c r="J4251" s="5">
        <v>1</v>
      </c>
      <c r="K4251" t="str">
        <f>_xlfn.XLOOKUP(D4251, dim_channels!A:A, dim_channels!C:C, "Not Found")</f>
        <v>OTA</v>
      </c>
      <c r="L4251" t="str">
        <f>_xlfn.XLOOKUP(D4251, dim_channels!A:A, dim_channels!B:B, "Not Found")</f>
        <v>Expedia</v>
      </c>
    </row>
    <row r="4252" spans="1:12" x14ac:dyDescent="0.2">
      <c r="A4252" s="2" t="s">
        <v>4688</v>
      </c>
      <c r="B4252" s="2" t="s">
        <v>475</v>
      </c>
      <c r="C4252" s="2" t="s">
        <v>378</v>
      </c>
      <c r="D4252" s="2" t="s">
        <v>64</v>
      </c>
      <c r="E4252" s="2" t="s">
        <v>115</v>
      </c>
      <c r="F4252" s="2">
        <v>8484.48</v>
      </c>
      <c r="G4252" s="2">
        <v>0</v>
      </c>
      <c r="H4252" s="2">
        <v>8484.48</v>
      </c>
      <c r="I4252" s="2" t="s">
        <v>29</v>
      </c>
      <c r="J4252" s="4">
        <v>1</v>
      </c>
      <c r="K4252" t="str">
        <f>_xlfn.XLOOKUP(D4252, dim_channels!A:A, dim_channels!C:C, "Not Found")</f>
        <v>Direct</v>
      </c>
      <c r="L4252" t="str">
        <f>_xlfn.XLOOKUP(D4252, dim_channels!A:A, dim_channels!B:B, "Not Found")</f>
        <v>Direct Website</v>
      </c>
    </row>
    <row r="4253" spans="1:12" x14ac:dyDescent="0.2">
      <c r="A4253" s="3" t="s">
        <v>4689</v>
      </c>
      <c r="B4253" s="3" t="s">
        <v>558</v>
      </c>
      <c r="C4253" s="3" t="s">
        <v>202</v>
      </c>
      <c r="D4253" s="3" t="s">
        <v>169</v>
      </c>
      <c r="E4253" s="3" t="s">
        <v>46</v>
      </c>
      <c r="F4253" s="3">
        <v>3192.37</v>
      </c>
      <c r="G4253" s="3">
        <v>638.47</v>
      </c>
      <c r="H4253" s="3">
        <v>2553.9</v>
      </c>
      <c r="I4253" s="3" t="s">
        <v>29</v>
      </c>
      <c r="J4253" s="5">
        <v>1.249998042209953</v>
      </c>
      <c r="K4253" t="str">
        <f>_xlfn.XLOOKUP(D4253, dim_channels!A:A, dim_channels!C:C, "Not Found")</f>
        <v>GDS</v>
      </c>
      <c r="L4253" t="str">
        <f>_xlfn.XLOOKUP(D4253, dim_channels!A:A, dim_channels!B:B, "Not Found")</f>
        <v>GDS (Amadeus)</v>
      </c>
    </row>
    <row r="4254" spans="1:12" x14ac:dyDescent="0.2">
      <c r="A4254" s="2" t="s">
        <v>4690</v>
      </c>
      <c r="B4254" s="2" t="s">
        <v>310</v>
      </c>
      <c r="C4254" s="2" t="s">
        <v>400</v>
      </c>
      <c r="D4254" s="2" t="s">
        <v>27</v>
      </c>
      <c r="E4254" s="2" t="s">
        <v>34</v>
      </c>
      <c r="F4254" s="2">
        <v>13568.55</v>
      </c>
      <c r="G4254" s="2">
        <v>2442.34</v>
      </c>
      <c r="H4254" s="2">
        <v>11126.21</v>
      </c>
      <c r="I4254" s="2" t="s">
        <v>41</v>
      </c>
      <c r="J4254" s="4">
        <v>1.2195123047291041</v>
      </c>
      <c r="K4254" t="str">
        <f>_xlfn.XLOOKUP(D4254, dim_channels!A:A, dim_channels!C:C, "Not Found")</f>
        <v>OTA</v>
      </c>
      <c r="L4254" t="str">
        <f>_xlfn.XLOOKUP(D4254, dim_channels!A:A, dim_channels!B:B, "Not Found")</f>
        <v>Expedia</v>
      </c>
    </row>
    <row r="4255" spans="1:12" x14ac:dyDescent="0.2">
      <c r="A4255" s="3" t="s">
        <v>4691</v>
      </c>
      <c r="B4255" s="3" t="s">
        <v>497</v>
      </c>
      <c r="C4255" s="3" t="s">
        <v>482</v>
      </c>
      <c r="D4255" s="3" t="s">
        <v>52</v>
      </c>
      <c r="E4255" s="3" t="s">
        <v>60</v>
      </c>
      <c r="F4255" s="3">
        <v>5438.39</v>
      </c>
      <c r="G4255" s="3">
        <v>0</v>
      </c>
      <c r="H4255" s="3">
        <v>5438.39</v>
      </c>
      <c r="I4255" s="3" t="s">
        <v>56</v>
      </c>
      <c r="J4255" s="5">
        <v>1</v>
      </c>
      <c r="K4255" t="str">
        <f>_xlfn.XLOOKUP(D4255, dim_channels!A:A, dim_channels!C:C, "Not Found")</f>
        <v>OTA</v>
      </c>
      <c r="L4255" t="str">
        <f>_xlfn.XLOOKUP(D4255, dim_channels!A:A, dim_channels!B:B, "Not Found")</f>
        <v>Agoda</v>
      </c>
    </row>
    <row r="4256" spans="1:12" x14ac:dyDescent="0.2">
      <c r="A4256" s="2" t="s">
        <v>4692</v>
      </c>
      <c r="B4256" s="2" t="s">
        <v>107</v>
      </c>
      <c r="C4256" s="2" t="s">
        <v>769</v>
      </c>
      <c r="D4256" s="2" t="s">
        <v>114</v>
      </c>
      <c r="E4256" s="2" t="s">
        <v>115</v>
      </c>
      <c r="F4256" s="2">
        <v>2758.7</v>
      </c>
      <c r="G4256" s="2">
        <v>275.87</v>
      </c>
      <c r="H4256" s="2">
        <v>2482.83</v>
      </c>
      <c r="I4256" s="2" t="s">
        <v>29</v>
      </c>
      <c r="J4256" s="4">
        <v>1.1111111111111109</v>
      </c>
      <c r="K4256" t="str">
        <f>_xlfn.XLOOKUP(D4256, dim_channels!A:A, dim_channels!C:C, "Not Found")</f>
        <v>Offline</v>
      </c>
      <c r="L4256" t="str">
        <f>_xlfn.XLOOKUP(D4256, dim_channels!A:A, dim_channels!B:B, "Not Found")</f>
        <v>Travel Agency</v>
      </c>
    </row>
    <row r="4257" spans="1:12" x14ac:dyDescent="0.2">
      <c r="A4257" s="3" t="s">
        <v>4693</v>
      </c>
      <c r="B4257" s="3" t="s">
        <v>43</v>
      </c>
      <c r="C4257" s="3" t="s">
        <v>351</v>
      </c>
      <c r="D4257" s="3" t="s">
        <v>45</v>
      </c>
      <c r="E4257" s="3" t="s">
        <v>89</v>
      </c>
      <c r="F4257" s="3">
        <v>3879.96</v>
      </c>
      <c r="G4257" s="3">
        <v>0</v>
      </c>
      <c r="H4257" s="3">
        <v>3879.96</v>
      </c>
      <c r="I4257" s="3" t="s">
        <v>29</v>
      </c>
      <c r="J4257" s="5">
        <v>1</v>
      </c>
      <c r="K4257" t="str">
        <f>_xlfn.XLOOKUP(D4257, dim_channels!A:A, dim_channels!C:C, "Not Found")</f>
        <v>Corporate</v>
      </c>
      <c r="L4257" t="str">
        <f>_xlfn.XLOOKUP(D4257, dim_channels!A:A, dim_channels!B:B, "Not Found")</f>
        <v>Corporate Direct</v>
      </c>
    </row>
    <row r="4258" spans="1:12" x14ac:dyDescent="0.2">
      <c r="A4258" s="2" t="s">
        <v>4694</v>
      </c>
      <c r="B4258" s="2" t="s">
        <v>418</v>
      </c>
      <c r="C4258" s="2" t="s">
        <v>278</v>
      </c>
      <c r="D4258" s="2" t="s">
        <v>64</v>
      </c>
      <c r="E4258" s="2" t="s">
        <v>28</v>
      </c>
      <c r="F4258" s="2">
        <v>19197.28</v>
      </c>
      <c r="G4258" s="2">
        <v>0</v>
      </c>
      <c r="H4258" s="2">
        <v>19197.28</v>
      </c>
      <c r="I4258" s="2" t="s">
        <v>29</v>
      </c>
      <c r="J4258" s="4">
        <v>1</v>
      </c>
      <c r="K4258" t="str">
        <f>_xlfn.XLOOKUP(D4258, dim_channels!A:A, dim_channels!C:C, "Not Found")</f>
        <v>Direct</v>
      </c>
      <c r="L4258" t="str">
        <f>_xlfn.XLOOKUP(D4258, dim_channels!A:A, dim_channels!B:B, "Not Found")</f>
        <v>Direct Website</v>
      </c>
    </row>
    <row r="4259" spans="1:12" x14ac:dyDescent="0.2">
      <c r="A4259" s="3" t="s">
        <v>4695</v>
      </c>
      <c r="B4259" s="3" t="s">
        <v>355</v>
      </c>
      <c r="C4259" s="3" t="s">
        <v>813</v>
      </c>
      <c r="D4259" s="3" t="s">
        <v>45</v>
      </c>
      <c r="E4259" s="3" t="s">
        <v>46</v>
      </c>
      <c r="F4259" s="3">
        <v>10700.5</v>
      </c>
      <c r="G4259" s="3">
        <v>535.02</v>
      </c>
      <c r="H4259" s="3">
        <v>10165.48</v>
      </c>
      <c r="I4259" s="3" t="s">
        <v>29</v>
      </c>
      <c r="J4259" s="5">
        <v>1.052631061199274</v>
      </c>
      <c r="K4259" t="str">
        <f>_xlfn.XLOOKUP(D4259, dim_channels!A:A, dim_channels!C:C, "Not Found")</f>
        <v>Corporate</v>
      </c>
      <c r="L4259" t="str">
        <f>_xlfn.XLOOKUP(D4259, dim_channels!A:A, dim_channels!B:B, "Not Found")</f>
        <v>Corporate Direct</v>
      </c>
    </row>
    <row r="4260" spans="1:12" x14ac:dyDescent="0.2">
      <c r="A4260" s="2" t="s">
        <v>4696</v>
      </c>
      <c r="B4260" s="2" t="s">
        <v>664</v>
      </c>
      <c r="C4260" s="2" t="s">
        <v>484</v>
      </c>
      <c r="D4260" s="2" t="s">
        <v>114</v>
      </c>
      <c r="E4260" s="2" t="s">
        <v>115</v>
      </c>
      <c r="F4260" s="2">
        <v>5386.11</v>
      </c>
      <c r="G4260" s="2">
        <v>538.61</v>
      </c>
      <c r="H4260" s="2">
        <v>4847.5</v>
      </c>
      <c r="I4260" s="2" t="s">
        <v>41</v>
      </c>
      <c r="J4260" s="4">
        <v>1.111110881897885</v>
      </c>
      <c r="K4260" t="str">
        <f>_xlfn.XLOOKUP(D4260, dim_channels!A:A, dim_channels!C:C, "Not Found")</f>
        <v>Offline</v>
      </c>
      <c r="L4260" t="str">
        <f>_xlfn.XLOOKUP(D4260, dim_channels!A:A, dim_channels!B:B, "Not Found")</f>
        <v>Travel Agency</v>
      </c>
    </row>
    <row r="4261" spans="1:12" x14ac:dyDescent="0.2">
      <c r="A4261" s="3" t="s">
        <v>4697</v>
      </c>
      <c r="B4261" s="3" t="s">
        <v>807</v>
      </c>
      <c r="C4261" s="3" t="s">
        <v>44</v>
      </c>
      <c r="D4261" s="3" t="s">
        <v>64</v>
      </c>
      <c r="E4261" s="3" t="s">
        <v>34</v>
      </c>
      <c r="F4261" s="3">
        <v>3037.73</v>
      </c>
      <c r="G4261" s="3">
        <v>0</v>
      </c>
      <c r="H4261" s="3">
        <v>3037.73</v>
      </c>
      <c r="I4261" s="3" t="s">
        <v>29</v>
      </c>
      <c r="J4261" s="5">
        <v>1</v>
      </c>
      <c r="K4261" t="str">
        <f>_xlfn.XLOOKUP(D4261, dim_channels!A:A, dim_channels!C:C, "Not Found")</f>
        <v>Direct</v>
      </c>
      <c r="L4261" t="str">
        <f>_xlfn.XLOOKUP(D4261, dim_channels!A:A, dim_channels!B:B, "Not Found")</f>
        <v>Direct Website</v>
      </c>
    </row>
    <row r="4262" spans="1:12" x14ac:dyDescent="0.2">
      <c r="A4262" s="2" t="s">
        <v>4698</v>
      </c>
      <c r="B4262" s="2" t="s">
        <v>121</v>
      </c>
      <c r="C4262" s="2" t="s">
        <v>103</v>
      </c>
      <c r="D4262" s="2" t="s">
        <v>33</v>
      </c>
      <c r="E4262" s="2" t="s">
        <v>34</v>
      </c>
      <c r="F4262" s="2">
        <v>2909.28</v>
      </c>
      <c r="G4262" s="2">
        <v>436.39</v>
      </c>
      <c r="H4262" s="2">
        <v>2472.89</v>
      </c>
      <c r="I4262" s="2" t="s">
        <v>29</v>
      </c>
      <c r="J4262" s="4">
        <v>1.1764696367408181</v>
      </c>
      <c r="K4262" t="str">
        <f>_xlfn.XLOOKUP(D4262, dim_channels!A:A, dim_channels!C:C, "Not Found")</f>
        <v>OTA</v>
      </c>
      <c r="L4262" t="str">
        <f>_xlfn.XLOOKUP(D4262, dim_channels!A:A, dim_channels!B:B, "Not Found")</f>
        <v>Booking.com</v>
      </c>
    </row>
    <row r="4263" spans="1:12" x14ac:dyDescent="0.2">
      <c r="A4263" s="3" t="s">
        <v>4699</v>
      </c>
      <c r="B4263" s="3" t="s">
        <v>527</v>
      </c>
      <c r="C4263" s="3" t="s">
        <v>236</v>
      </c>
      <c r="D4263" s="3" t="s">
        <v>27</v>
      </c>
      <c r="E4263" s="3" t="s">
        <v>34</v>
      </c>
      <c r="F4263" s="3">
        <v>17122.669999999998</v>
      </c>
      <c r="G4263" s="3">
        <v>3082.08</v>
      </c>
      <c r="H4263" s="3">
        <v>14040.59</v>
      </c>
      <c r="I4263" s="3" t="s">
        <v>41</v>
      </c>
      <c r="J4263" s="5">
        <v>1.219512143008235</v>
      </c>
      <c r="K4263" t="str">
        <f>_xlfn.XLOOKUP(D4263, dim_channels!A:A, dim_channels!C:C, "Not Found")</f>
        <v>OTA</v>
      </c>
      <c r="L4263" t="str">
        <f>_xlfn.XLOOKUP(D4263, dim_channels!A:A, dim_channels!B:B, "Not Found")</f>
        <v>Expedia</v>
      </c>
    </row>
    <row r="4264" spans="1:12" x14ac:dyDescent="0.2">
      <c r="A4264" s="2" t="s">
        <v>4700</v>
      </c>
      <c r="B4264" s="2" t="s">
        <v>307</v>
      </c>
      <c r="C4264" s="2" t="s">
        <v>307</v>
      </c>
      <c r="D4264" s="2" t="s">
        <v>33</v>
      </c>
      <c r="E4264" s="2" t="s">
        <v>60</v>
      </c>
      <c r="F4264" s="2">
        <v>16828.919999999998</v>
      </c>
      <c r="G4264" s="2">
        <v>0</v>
      </c>
      <c r="H4264" s="2">
        <v>16828.919999999998</v>
      </c>
      <c r="I4264" s="2" t="s">
        <v>29</v>
      </c>
      <c r="J4264" s="4">
        <v>1</v>
      </c>
      <c r="K4264" t="str">
        <f>_xlfn.XLOOKUP(D4264, dim_channels!A:A, dim_channels!C:C, "Not Found")</f>
        <v>OTA</v>
      </c>
      <c r="L4264" t="str">
        <f>_xlfn.XLOOKUP(D4264, dim_channels!A:A, dim_channels!B:B, "Not Found")</f>
        <v>Booking.com</v>
      </c>
    </row>
    <row r="4265" spans="1:12" x14ac:dyDescent="0.2">
      <c r="A4265" s="3" t="s">
        <v>4701</v>
      </c>
      <c r="B4265" s="3" t="s">
        <v>158</v>
      </c>
      <c r="C4265" s="3" t="s">
        <v>465</v>
      </c>
      <c r="D4265" s="3" t="s">
        <v>64</v>
      </c>
      <c r="E4265" s="3" t="s">
        <v>28</v>
      </c>
      <c r="F4265" s="3">
        <v>13464.86</v>
      </c>
      <c r="G4265" s="3">
        <v>0</v>
      </c>
      <c r="H4265" s="3">
        <v>13464.86</v>
      </c>
      <c r="I4265" s="3" t="s">
        <v>29</v>
      </c>
      <c r="J4265" s="5">
        <v>1</v>
      </c>
      <c r="K4265" t="str">
        <f>_xlfn.XLOOKUP(D4265, dim_channels!A:A, dim_channels!C:C, "Not Found")</f>
        <v>Direct</v>
      </c>
      <c r="L4265" t="str">
        <f>_xlfn.XLOOKUP(D4265, dim_channels!A:A, dim_channels!B:B, "Not Found")</f>
        <v>Direct Website</v>
      </c>
    </row>
    <row r="4266" spans="1:12" x14ac:dyDescent="0.2">
      <c r="A4266" s="2" t="s">
        <v>4702</v>
      </c>
      <c r="B4266" s="2" t="s">
        <v>602</v>
      </c>
      <c r="C4266" s="2" t="s">
        <v>418</v>
      </c>
      <c r="D4266" s="2" t="s">
        <v>52</v>
      </c>
      <c r="E4266" s="2" t="s">
        <v>60</v>
      </c>
      <c r="F4266" s="2">
        <v>9817.66</v>
      </c>
      <c r="G4266" s="2">
        <v>0</v>
      </c>
      <c r="H4266" s="2">
        <v>9817.66</v>
      </c>
      <c r="I4266" s="2" t="s">
        <v>29</v>
      </c>
      <c r="J4266" s="4">
        <v>1</v>
      </c>
      <c r="K4266" t="str">
        <f>_xlfn.XLOOKUP(D4266, dim_channels!A:A, dim_channels!C:C, "Not Found")</f>
        <v>OTA</v>
      </c>
      <c r="L4266" t="str">
        <f>_xlfn.XLOOKUP(D4266, dim_channels!A:A, dim_channels!B:B, "Not Found")</f>
        <v>Agoda</v>
      </c>
    </row>
    <row r="4267" spans="1:12" x14ac:dyDescent="0.2">
      <c r="A4267" s="3" t="s">
        <v>4703</v>
      </c>
      <c r="B4267" s="3" t="s">
        <v>286</v>
      </c>
      <c r="C4267" s="3" t="s">
        <v>422</v>
      </c>
      <c r="D4267" s="3" t="s">
        <v>33</v>
      </c>
      <c r="E4267" s="3" t="s">
        <v>34</v>
      </c>
      <c r="F4267" s="3">
        <v>3445.74</v>
      </c>
      <c r="G4267" s="3">
        <v>516.86</v>
      </c>
      <c r="H4267" s="3">
        <v>2928.88</v>
      </c>
      <c r="I4267" s="3" t="s">
        <v>29</v>
      </c>
      <c r="J4267" s="5">
        <v>1.176470186555953</v>
      </c>
      <c r="K4267" t="str">
        <f>_xlfn.XLOOKUP(D4267, dim_channels!A:A, dim_channels!C:C, "Not Found")</f>
        <v>OTA</v>
      </c>
      <c r="L4267" t="str">
        <f>_xlfn.XLOOKUP(D4267, dim_channels!A:A, dim_channels!B:B, "Not Found")</f>
        <v>Booking.com</v>
      </c>
    </row>
    <row r="4268" spans="1:12" x14ac:dyDescent="0.2">
      <c r="A4268" s="2" t="s">
        <v>4704</v>
      </c>
      <c r="B4268" s="2" t="s">
        <v>608</v>
      </c>
      <c r="C4268" s="2" t="s">
        <v>215</v>
      </c>
      <c r="D4268" s="2" t="s">
        <v>27</v>
      </c>
      <c r="E4268" s="2" t="s">
        <v>34</v>
      </c>
      <c r="F4268" s="2">
        <v>14759.47</v>
      </c>
      <c r="G4268" s="2">
        <v>2656.7</v>
      </c>
      <c r="H4268" s="2">
        <v>12102.77</v>
      </c>
      <c r="I4268" s="2" t="s">
        <v>56</v>
      </c>
      <c r="J4268" s="4">
        <v>1.219511731611854</v>
      </c>
      <c r="K4268" t="str">
        <f>_xlfn.XLOOKUP(D4268, dim_channels!A:A, dim_channels!C:C, "Not Found")</f>
        <v>OTA</v>
      </c>
      <c r="L4268" t="str">
        <f>_xlfn.XLOOKUP(D4268, dim_channels!A:A, dim_channels!B:B, "Not Found")</f>
        <v>Expedia</v>
      </c>
    </row>
    <row r="4269" spans="1:12" x14ac:dyDescent="0.2">
      <c r="A4269" s="3" t="s">
        <v>4705</v>
      </c>
      <c r="B4269" s="3" t="s">
        <v>1035</v>
      </c>
      <c r="C4269" s="3" t="s">
        <v>79</v>
      </c>
      <c r="D4269" s="3" t="s">
        <v>52</v>
      </c>
      <c r="E4269" s="3" t="s">
        <v>34</v>
      </c>
      <c r="F4269" s="3">
        <v>11788.36</v>
      </c>
      <c r="G4269" s="3">
        <v>1414.6</v>
      </c>
      <c r="H4269" s="3">
        <v>10373.76</v>
      </c>
      <c r="I4269" s="3" t="s">
        <v>29</v>
      </c>
      <c r="J4269" s="5">
        <v>1.136363285828861</v>
      </c>
      <c r="K4269" t="str">
        <f>_xlfn.XLOOKUP(D4269, dim_channels!A:A, dim_channels!C:C, "Not Found")</f>
        <v>OTA</v>
      </c>
      <c r="L4269" t="str">
        <f>_xlfn.XLOOKUP(D4269, dim_channels!A:A, dim_channels!B:B, "Not Found")</f>
        <v>Agoda</v>
      </c>
    </row>
    <row r="4270" spans="1:12" x14ac:dyDescent="0.2">
      <c r="A4270" s="2" t="s">
        <v>4706</v>
      </c>
      <c r="B4270" s="2" t="s">
        <v>1072</v>
      </c>
      <c r="C4270" s="2" t="s">
        <v>958</v>
      </c>
      <c r="D4270" s="2" t="s">
        <v>169</v>
      </c>
      <c r="E4270" s="2" t="s">
        <v>46</v>
      </c>
      <c r="F4270" s="2">
        <v>12140.43</v>
      </c>
      <c r="G4270" s="2">
        <v>2428.09</v>
      </c>
      <c r="H4270" s="2">
        <v>9712.34</v>
      </c>
      <c r="I4270" s="2" t="s">
        <v>41</v>
      </c>
      <c r="J4270" s="4">
        <v>1.2500005148089961</v>
      </c>
      <c r="K4270" t="str">
        <f>_xlfn.XLOOKUP(D4270, dim_channels!A:A, dim_channels!C:C, "Not Found")</f>
        <v>GDS</v>
      </c>
      <c r="L4270" t="str">
        <f>_xlfn.XLOOKUP(D4270, dim_channels!A:A, dim_channels!B:B, "Not Found")</f>
        <v>GDS (Amadeus)</v>
      </c>
    </row>
    <row r="4271" spans="1:12" x14ac:dyDescent="0.2">
      <c r="A4271" s="3" t="s">
        <v>4707</v>
      </c>
      <c r="B4271" s="3" t="s">
        <v>285</v>
      </c>
      <c r="C4271" s="3" t="s">
        <v>168</v>
      </c>
      <c r="D4271" s="3" t="s">
        <v>64</v>
      </c>
      <c r="E4271" s="3" t="s">
        <v>28</v>
      </c>
      <c r="F4271" s="3">
        <v>7865.07</v>
      </c>
      <c r="G4271" s="3">
        <v>0</v>
      </c>
      <c r="H4271" s="3">
        <v>7865.07</v>
      </c>
      <c r="I4271" s="3" t="s">
        <v>29</v>
      </c>
      <c r="J4271" s="5">
        <v>1</v>
      </c>
      <c r="K4271" t="str">
        <f>_xlfn.XLOOKUP(D4271, dim_channels!A:A, dim_channels!C:C, "Not Found")</f>
        <v>Direct</v>
      </c>
      <c r="L4271" t="str">
        <f>_xlfn.XLOOKUP(D4271, dim_channels!A:A, dim_channels!B:B, "Not Found")</f>
        <v>Direct Website</v>
      </c>
    </row>
    <row r="4272" spans="1:12" x14ac:dyDescent="0.2">
      <c r="A4272" s="2" t="s">
        <v>4708</v>
      </c>
      <c r="B4272" s="2" t="s">
        <v>121</v>
      </c>
      <c r="C4272" s="2" t="s">
        <v>247</v>
      </c>
      <c r="D4272" s="2" t="s">
        <v>27</v>
      </c>
      <c r="E4272" s="2" t="s">
        <v>60</v>
      </c>
      <c r="F4272" s="2">
        <v>9824.19</v>
      </c>
      <c r="G4272" s="2">
        <v>0</v>
      </c>
      <c r="H4272" s="2">
        <v>9824.19</v>
      </c>
      <c r="I4272" s="2" t="s">
        <v>41</v>
      </c>
      <c r="J4272" s="4">
        <v>1</v>
      </c>
      <c r="K4272" t="str">
        <f>_xlfn.XLOOKUP(D4272, dim_channels!A:A, dim_channels!C:C, "Not Found")</f>
        <v>OTA</v>
      </c>
      <c r="L4272" t="str">
        <f>_xlfn.XLOOKUP(D4272, dim_channels!A:A, dim_channels!B:B, "Not Found")</f>
        <v>Expedia</v>
      </c>
    </row>
    <row r="4273" spans="1:12" x14ac:dyDescent="0.2">
      <c r="A4273" s="3" t="s">
        <v>4709</v>
      </c>
      <c r="B4273" s="3" t="s">
        <v>355</v>
      </c>
      <c r="C4273" s="3" t="s">
        <v>303</v>
      </c>
      <c r="D4273" s="3" t="s">
        <v>169</v>
      </c>
      <c r="E4273" s="3" t="s">
        <v>46</v>
      </c>
      <c r="F4273" s="3">
        <v>23241.35</v>
      </c>
      <c r="G4273" s="3">
        <v>4648.2700000000004</v>
      </c>
      <c r="H4273" s="3">
        <v>18593.080000000002</v>
      </c>
      <c r="I4273" s="3" t="s">
        <v>29</v>
      </c>
      <c r="J4273" s="5">
        <v>1.25</v>
      </c>
      <c r="K4273" t="str">
        <f>_xlfn.XLOOKUP(D4273, dim_channels!A:A, dim_channels!C:C, "Not Found")</f>
        <v>GDS</v>
      </c>
      <c r="L4273" t="str">
        <f>_xlfn.XLOOKUP(D4273, dim_channels!A:A, dim_channels!B:B, "Not Found")</f>
        <v>GDS (Amadeus)</v>
      </c>
    </row>
    <row r="4274" spans="1:12" x14ac:dyDescent="0.2">
      <c r="A4274" s="2" t="s">
        <v>4710</v>
      </c>
      <c r="B4274" s="2" t="s">
        <v>386</v>
      </c>
      <c r="C4274" s="2" t="s">
        <v>269</v>
      </c>
      <c r="D4274" s="2" t="s">
        <v>45</v>
      </c>
      <c r="E4274" s="2" t="s">
        <v>89</v>
      </c>
      <c r="F4274" s="2">
        <v>7479.59</v>
      </c>
      <c r="G4274" s="2">
        <v>0</v>
      </c>
      <c r="H4274" s="2">
        <v>7479.59</v>
      </c>
      <c r="I4274" s="2" t="s">
        <v>29</v>
      </c>
      <c r="J4274" s="4">
        <v>1</v>
      </c>
      <c r="K4274" t="str">
        <f>_xlfn.XLOOKUP(D4274, dim_channels!A:A, dim_channels!C:C, "Not Found")</f>
        <v>Corporate</v>
      </c>
      <c r="L4274" t="str">
        <f>_xlfn.XLOOKUP(D4274, dim_channels!A:A, dim_channels!B:B, "Not Found")</f>
        <v>Corporate Direct</v>
      </c>
    </row>
    <row r="4275" spans="1:12" x14ac:dyDescent="0.2">
      <c r="A4275" s="3" t="s">
        <v>4711</v>
      </c>
      <c r="B4275" s="3" t="s">
        <v>396</v>
      </c>
      <c r="C4275" s="3" t="s">
        <v>62</v>
      </c>
      <c r="D4275" s="3" t="s">
        <v>45</v>
      </c>
      <c r="E4275" s="3" t="s">
        <v>89</v>
      </c>
      <c r="F4275" s="3">
        <v>11204.75</v>
      </c>
      <c r="G4275" s="3">
        <v>0</v>
      </c>
      <c r="H4275" s="3">
        <v>11204.75</v>
      </c>
      <c r="I4275" s="3" t="s">
        <v>29</v>
      </c>
      <c r="J4275" s="5">
        <v>1</v>
      </c>
      <c r="K4275" t="str">
        <f>_xlfn.XLOOKUP(D4275, dim_channels!A:A, dim_channels!C:C, "Not Found")</f>
        <v>Corporate</v>
      </c>
      <c r="L4275" t="str">
        <f>_xlfn.XLOOKUP(D4275, dim_channels!A:A, dim_channels!B:B, "Not Found")</f>
        <v>Corporate Direct</v>
      </c>
    </row>
    <row r="4276" spans="1:12" x14ac:dyDescent="0.2">
      <c r="A4276" s="2" t="s">
        <v>4712</v>
      </c>
      <c r="B4276" s="2" t="s">
        <v>781</v>
      </c>
      <c r="C4276" s="2" t="s">
        <v>705</v>
      </c>
      <c r="D4276" s="2" t="s">
        <v>45</v>
      </c>
      <c r="E4276" s="2" t="s">
        <v>46</v>
      </c>
      <c r="F4276" s="2">
        <v>2159.6799999999998</v>
      </c>
      <c r="G4276" s="2">
        <v>107.98</v>
      </c>
      <c r="H4276" s="2">
        <v>2051.6999999999998</v>
      </c>
      <c r="I4276" s="2" t="s">
        <v>29</v>
      </c>
      <c r="J4276" s="4">
        <v>1.0526295267339281</v>
      </c>
      <c r="K4276" t="str">
        <f>_xlfn.XLOOKUP(D4276, dim_channels!A:A, dim_channels!C:C, "Not Found")</f>
        <v>Corporate</v>
      </c>
      <c r="L4276" t="str">
        <f>_xlfn.XLOOKUP(D4276, dim_channels!A:A, dim_channels!B:B, "Not Found")</f>
        <v>Corporate Direct</v>
      </c>
    </row>
    <row r="4277" spans="1:12" x14ac:dyDescent="0.2">
      <c r="A4277" s="3" t="s">
        <v>4713</v>
      </c>
      <c r="B4277" s="3" t="s">
        <v>261</v>
      </c>
      <c r="C4277" s="3" t="s">
        <v>449</v>
      </c>
      <c r="D4277" s="3" t="s">
        <v>33</v>
      </c>
      <c r="E4277" s="3" t="s">
        <v>28</v>
      </c>
      <c r="F4277" s="3">
        <v>3132.83</v>
      </c>
      <c r="G4277" s="3">
        <v>469.92</v>
      </c>
      <c r="H4277" s="3">
        <v>2662.91</v>
      </c>
      <c r="I4277" s="3" t="s">
        <v>41</v>
      </c>
      <c r="J4277" s="5">
        <v>1.1764686001404481</v>
      </c>
      <c r="K4277" t="str">
        <f>_xlfn.XLOOKUP(D4277, dim_channels!A:A, dim_channels!C:C, "Not Found")</f>
        <v>OTA</v>
      </c>
      <c r="L4277" t="str">
        <f>_xlfn.XLOOKUP(D4277, dim_channels!A:A, dim_channels!B:B, "Not Found")</f>
        <v>Booking.com</v>
      </c>
    </row>
    <row r="4278" spans="1:12" x14ac:dyDescent="0.2">
      <c r="A4278" s="2" t="s">
        <v>4714</v>
      </c>
      <c r="B4278" s="2" t="s">
        <v>212</v>
      </c>
      <c r="C4278" s="2" t="s">
        <v>364</v>
      </c>
      <c r="D4278" s="2" t="s">
        <v>33</v>
      </c>
      <c r="E4278" s="2" t="s">
        <v>34</v>
      </c>
      <c r="F4278" s="2">
        <v>10019.799999999999</v>
      </c>
      <c r="G4278" s="2">
        <v>1502.97</v>
      </c>
      <c r="H4278" s="2">
        <v>8516.83</v>
      </c>
      <c r="I4278" s="2" t="s">
        <v>41</v>
      </c>
      <c r="J4278" s="4">
        <v>1.1764705882352939</v>
      </c>
      <c r="K4278" t="str">
        <f>_xlfn.XLOOKUP(D4278, dim_channels!A:A, dim_channels!C:C, "Not Found")</f>
        <v>OTA</v>
      </c>
      <c r="L4278" t="str">
        <f>_xlfn.XLOOKUP(D4278, dim_channels!A:A, dim_channels!B:B, "Not Found")</f>
        <v>Booking.com</v>
      </c>
    </row>
    <row r="4279" spans="1:12" x14ac:dyDescent="0.2">
      <c r="A4279" s="3" t="s">
        <v>4715</v>
      </c>
      <c r="B4279" s="3" t="s">
        <v>173</v>
      </c>
      <c r="C4279" s="3" t="s">
        <v>1340</v>
      </c>
      <c r="D4279" s="3" t="s">
        <v>169</v>
      </c>
      <c r="E4279" s="3" t="s">
        <v>34</v>
      </c>
      <c r="F4279" s="3">
        <v>7380.72</v>
      </c>
      <c r="G4279" s="3">
        <v>1476.14</v>
      </c>
      <c r="H4279" s="3">
        <v>5904.58</v>
      </c>
      <c r="I4279" s="3" t="s">
        <v>41</v>
      </c>
      <c r="J4279" s="5">
        <v>1.2499991531997201</v>
      </c>
      <c r="K4279" t="str">
        <f>_xlfn.XLOOKUP(D4279, dim_channels!A:A, dim_channels!C:C, "Not Found")</f>
        <v>GDS</v>
      </c>
      <c r="L4279" t="str">
        <f>_xlfn.XLOOKUP(D4279, dim_channels!A:A, dim_channels!B:B, "Not Found")</f>
        <v>GDS (Amadeus)</v>
      </c>
    </row>
    <row r="4280" spans="1:12" x14ac:dyDescent="0.2">
      <c r="A4280" s="2" t="s">
        <v>4716</v>
      </c>
      <c r="B4280" s="2" t="s">
        <v>485</v>
      </c>
      <c r="C4280" s="2" t="s">
        <v>121</v>
      </c>
      <c r="D4280" s="2" t="s">
        <v>33</v>
      </c>
      <c r="E4280" s="2" t="s">
        <v>60</v>
      </c>
      <c r="F4280" s="2">
        <v>5710.16</v>
      </c>
      <c r="G4280" s="2">
        <v>0</v>
      </c>
      <c r="H4280" s="2">
        <v>5710.16</v>
      </c>
      <c r="I4280" s="2" t="s">
        <v>41</v>
      </c>
      <c r="J4280" s="4">
        <v>1</v>
      </c>
      <c r="K4280" t="str">
        <f>_xlfn.XLOOKUP(D4280, dim_channels!A:A, dim_channels!C:C, "Not Found")</f>
        <v>OTA</v>
      </c>
      <c r="L4280" t="str">
        <f>_xlfn.XLOOKUP(D4280, dim_channels!A:A, dim_channels!B:B, "Not Found")</f>
        <v>Booking.com</v>
      </c>
    </row>
    <row r="4281" spans="1:12" x14ac:dyDescent="0.2">
      <c r="A4281" s="3" t="s">
        <v>4717</v>
      </c>
      <c r="B4281" s="3" t="s">
        <v>101</v>
      </c>
      <c r="C4281" s="3" t="s">
        <v>489</v>
      </c>
      <c r="D4281" s="3" t="s">
        <v>33</v>
      </c>
      <c r="E4281" s="3" t="s">
        <v>60</v>
      </c>
      <c r="F4281" s="3">
        <v>5100.93</v>
      </c>
      <c r="G4281" s="3">
        <v>0</v>
      </c>
      <c r="H4281" s="3">
        <v>5100.93</v>
      </c>
      <c r="I4281" s="3" t="s">
        <v>56</v>
      </c>
      <c r="J4281" s="5">
        <v>1</v>
      </c>
      <c r="K4281" t="str">
        <f>_xlfn.XLOOKUP(D4281, dim_channels!A:A, dim_channels!C:C, "Not Found")</f>
        <v>OTA</v>
      </c>
      <c r="L4281" t="str">
        <f>_xlfn.XLOOKUP(D4281, dim_channels!A:A, dim_channels!B:B, "Not Found")</f>
        <v>Booking.com</v>
      </c>
    </row>
    <row r="4282" spans="1:12" x14ac:dyDescent="0.2">
      <c r="A4282" s="2" t="s">
        <v>4718</v>
      </c>
      <c r="B4282" s="2" t="s">
        <v>807</v>
      </c>
      <c r="C4282" s="2" t="s">
        <v>37</v>
      </c>
      <c r="D4282" s="2" t="s">
        <v>45</v>
      </c>
      <c r="E4282" s="2" t="s">
        <v>46</v>
      </c>
      <c r="F4282" s="2">
        <v>5397.24</v>
      </c>
      <c r="G4282" s="2">
        <v>269.86</v>
      </c>
      <c r="H4282" s="2">
        <v>5127.38</v>
      </c>
      <c r="I4282" s="2" t="s">
        <v>29</v>
      </c>
      <c r="J4282" s="4">
        <v>1.052631168354988</v>
      </c>
      <c r="K4282" t="str">
        <f>_xlfn.XLOOKUP(D4282, dim_channels!A:A, dim_channels!C:C, "Not Found")</f>
        <v>Corporate</v>
      </c>
      <c r="L4282" t="str">
        <f>_xlfn.XLOOKUP(D4282, dim_channels!A:A, dim_channels!B:B, "Not Found")</f>
        <v>Corporate Direct</v>
      </c>
    </row>
    <row r="4283" spans="1:12" x14ac:dyDescent="0.2">
      <c r="A4283" s="3" t="s">
        <v>4719</v>
      </c>
      <c r="B4283" s="3" t="s">
        <v>720</v>
      </c>
      <c r="C4283" s="3" t="s">
        <v>87</v>
      </c>
      <c r="D4283" s="3" t="s">
        <v>52</v>
      </c>
      <c r="E4283" s="3" t="s">
        <v>34</v>
      </c>
      <c r="F4283" s="3">
        <v>15487.94</v>
      </c>
      <c r="G4283" s="3">
        <v>1858.55</v>
      </c>
      <c r="H4283" s="3">
        <v>13629.39</v>
      </c>
      <c r="I4283" s="3" t="s">
        <v>29</v>
      </c>
      <c r="J4283" s="5">
        <v>1.1363634029109151</v>
      </c>
      <c r="K4283" t="str">
        <f>_xlfn.XLOOKUP(D4283, dim_channels!A:A, dim_channels!C:C, "Not Found")</f>
        <v>OTA</v>
      </c>
      <c r="L4283" t="str">
        <f>_xlfn.XLOOKUP(D4283, dim_channels!A:A, dim_channels!B:B, "Not Found")</f>
        <v>Agoda</v>
      </c>
    </row>
    <row r="4284" spans="1:12" x14ac:dyDescent="0.2">
      <c r="A4284" s="2" t="s">
        <v>4720</v>
      </c>
      <c r="B4284" s="2" t="s">
        <v>1354</v>
      </c>
      <c r="C4284" s="2" t="s">
        <v>76</v>
      </c>
      <c r="D4284" s="2" t="s">
        <v>33</v>
      </c>
      <c r="E4284" s="2" t="s">
        <v>34</v>
      </c>
      <c r="F4284" s="2">
        <v>2737.31</v>
      </c>
      <c r="G4284" s="2">
        <v>410.6</v>
      </c>
      <c r="H4284" s="2">
        <v>2326.71</v>
      </c>
      <c r="I4284" s="2" t="s">
        <v>41</v>
      </c>
      <c r="J4284" s="4">
        <v>1.1764723579646801</v>
      </c>
      <c r="K4284" t="str">
        <f>_xlfn.XLOOKUP(D4284, dim_channels!A:A, dim_channels!C:C, "Not Found")</f>
        <v>OTA</v>
      </c>
      <c r="L4284" t="str">
        <f>_xlfn.XLOOKUP(D4284, dim_channels!A:A, dim_channels!B:B, "Not Found")</f>
        <v>Booking.com</v>
      </c>
    </row>
    <row r="4285" spans="1:12" x14ac:dyDescent="0.2">
      <c r="A4285" s="3" t="s">
        <v>4721</v>
      </c>
      <c r="B4285" s="3" t="s">
        <v>626</v>
      </c>
      <c r="C4285" s="3" t="s">
        <v>722</v>
      </c>
      <c r="D4285" s="3" t="s">
        <v>45</v>
      </c>
      <c r="E4285" s="3" t="s">
        <v>89</v>
      </c>
      <c r="F4285" s="3">
        <v>17017.330000000002</v>
      </c>
      <c r="G4285" s="3">
        <v>0</v>
      </c>
      <c r="H4285" s="3">
        <v>17017.330000000002</v>
      </c>
      <c r="I4285" s="3" t="s">
        <v>41</v>
      </c>
      <c r="J4285" s="5">
        <v>1</v>
      </c>
      <c r="K4285" t="str">
        <f>_xlfn.XLOOKUP(D4285, dim_channels!A:A, dim_channels!C:C, "Not Found")</f>
        <v>Corporate</v>
      </c>
      <c r="L4285" t="str">
        <f>_xlfn.XLOOKUP(D4285, dim_channels!A:A, dim_channels!B:B, "Not Found")</f>
        <v>Corporate Direct</v>
      </c>
    </row>
    <row r="4286" spans="1:12" x14ac:dyDescent="0.2">
      <c r="A4286" s="2" t="s">
        <v>4722</v>
      </c>
      <c r="B4286" s="2" t="s">
        <v>136</v>
      </c>
      <c r="C4286" s="2" t="s">
        <v>566</v>
      </c>
      <c r="D4286" s="2" t="s">
        <v>52</v>
      </c>
      <c r="E4286" s="2" t="s">
        <v>60</v>
      </c>
      <c r="F4286" s="2">
        <v>8162.37</v>
      </c>
      <c r="G4286" s="2">
        <v>0</v>
      </c>
      <c r="H4286" s="2">
        <v>8162.37</v>
      </c>
      <c r="I4286" s="2" t="s">
        <v>29</v>
      </c>
      <c r="J4286" s="4">
        <v>1</v>
      </c>
      <c r="K4286" t="str">
        <f>_xlfn.XLOOKUP(D4286, dim_channels!A:A, dim_channels!C:C, "Not Found")</f>
        <v>OTA</v>
      </c>
      <c r="L4286" t="str">
        <f>_xlfn.XLOOKUP(D4286, dim_channels!A:A, dim_channels!B:B, "Not Found")</f>
        <v>Agoda</v>
      </c>
    </row>
    <row r="4287" spans="1:12" x14ac:dyDescent="0.2">
      <c r="A4287" s="3" t="s">
        <v>4723</v>
      </c>
      <c r="B4287" s="3" t="s">
        <v>603</v>
      </c>
      <c r="C4287" s="3" t="s">
        <v>741</v>
      </c>
      <c r="D4287" s="3" t="s">
        <v>45</v>
      </c>
      <c r="E4287" s="3" t="s">
        <v>46</v>
      </c>
      <c r="F4287" s="3">
        <v>13500.91</v>
      </c>
      <c r="G4287" s="3">
        <v>675.05</v>
      </c>
      <c r="H4287" s="3">
        <v>12825.86</v>
      </c>
      <c r="I4287" s="3" t="s">
        <v>41</v>
      </c>
      <c r="J4287" s="5">
        <v>1.052631948267017</v>
      </c>
      <c r="K4287" t="str">
        <f>_xlfn.XLOOKUP(D4287, dim_channels!A:A, dim_channels!C:C, "Not Found")</f>
        <v>Corporate</v>
      </c>
      <c r="L4287" t="str">
        <f>_xlfn.XLOOKUP(D4287, dim_channels!A:A, dim_channels!B:B, "Not Found")</f>
        <v>Corporate Direct</v>
      </c>
    </row>
    <row r="4288" spans="1:12" x14ac:dyDescent="0.2">
      <c r="A4288" s="2" t="s">
        <v>4724</v>
      </c>
      <c r="B4288" s="2" t="s">
        <v>147</v>
      </c>
      <c r="C4288" s="2" t="s">
        <v>305</v>
      </c>
      <c r="D4288" s="2" t="s">
        <v>27</v>
      </c>
      <c r="E4288" s="2" t="s">
        <v>34</v>
      </c>
      <c r="F4288" s="2">
        <v>10790.96</v>
      </c>
      <c r="G4288" s="2">
        <v>1942.37</v>
      </c>
      <c r="H4288" s="2">
        <v>8848.59</v>
      </c>
      <c r="I4288" s="2" t="s">
        <v>29</v>
      </c>
      <c r="J4288" s="4">
        <v>1.219511809226103</v>
      </c>
      <c r="K4288" t="str">
        <f>_xlfn.XLOOKUP(D4288, dim_channels!A:A, dim_channels!C:C, "Not Found")</f>
        <v>OTA</v>
      </c>
      <c r="L4288" t="str">
        <f>_xlfn.XLOOKUP(D4288, dim_channels!A:A, dim_channels!B:B, "Not Found")</f>
        <v>Expedia</v>
      </c>
    </row>
    <row r="4289" spans="1:12" x14ac:dyDescent="0.2">
      <c r="A4289" s="3" t="s">
        <v>4725</v>
      </c>
      <c r="B4289" s="3" t="s">
        <v>396</v>
      </c>
      <c r="C4289" s="3" t="s">
        <v>463</v>
      </c>
      <c r="D4289" s="3" t="s">
        <v>169</v>
      </c>
      <c r="E4289" s="3" t="s">
        <v>46</v>
      </c>
      <c r="F4289" s="3">
        <v>2848.5</v>
      </c>
      <c r="G4289" s="3">
        <v>569.70000000000005</v>
      </c>
      <c r="H4289" s="3">
        <v>2278.8000000000002</v>
      </c>
      <c r="I4289" s="3" t="s">
        <v>29</v>
      </c>
      <c r="J4289" s="5">
        <v>1.25</v>
      </c>
      <c r="K4289" t="str">
        <f>_xlfn.XLOOKUP(D4289, dim_channels!A:A, dim_channels!C:C, "Not Found")</f>
        <v>GDS</v>
      </c>
      <c r="L4289" t="str">
        <f>_xlfn.XLOOKUP(D4289, dim_channels!A:A, dim_channels!B:B, "Not Found")</f>
        <v>GDS (Amadeus)</v>
      </c>
    </row>
    <row r="4290" spans="1:12" x14ac:dyDescent="0.2">
      <c r="A4290" s="2" t="s">
        <v>4726</v>
      </c>
      <c r="B4290" s="2" t="s">
        <v>822</v>
      </c>
      <c r="C4290" s="2" t="s">
        <v>649</v>
      </c>
      <c r="D4290" s="2" t="s">
        <v>169</v>
      </c>
      <c r="E4290" s="2" t="s">
        <v>46</v>
      </c>
      <c r="F4290" s="2">
        <v>2887.24</v>
      </c>
      <c r="G4290" s="2">
        <v>577.45000000000005</v>
      </c>
      <c r="H4290" s="2">
        <v>2309.79</v>
      </c>
      <c r="I4290" s="2" t="s">
        <v>29</v>
      </c>
      <c r="J4290" s="4">
        <v>1.250001082349478</v>
      </c>
      <c r="K4290" t="str">
        <f>_xlfn.XLOOKUP(D4290, dim_channels!A:A, dim_channels!C:C, "Not Found")</f>
        <v>GDS</v>
      </c>
      <c r="L4290" t="str">
        <f>_xlfn.XLOOKUP(D4290, dim_channels!A:A, dim_channels!B:B, "Not Found")</f>
        <v>GDS (Amadeus)</v>
      </c>
    </row>
    <row r="4291" spans="1:12" x14ac:dyDescent="0.2">
      <c r="A4291" s="3" t="s">
        <v>4727</v>
      </c>
      <c r="B4291" s="3" t="s">
        <v>307</v>
      </c>
      <c r="C4291" s="3" t="s">
        <v>520</v>
      </c>
      <c r="D4291" s="3" t="s">
        <v>27</v>
      </c>
      <c r="E4291" s="3" t="s">
        <v>60</v>
      </c>
      <c r="F4291" s="3">
        <v>3293.52</v>
      </c>
      <c r="G4291" s="3">
        <v>0</v>
      </c>
      <c r="H4291" s="3">
        <v>3293.52</v>
      </c>
      <c r="I4291" s="3" t="s">
        <v>29</v>
      </c>
      <c r="J4291" s="5">
        <v>1</v>
      </c>
      <c r="K4291" t="str">
        <f>_xlfn.XLOOKUP(D4291, dim_channels!A:A, dim_channels!C:C, "Not Found")</f>
        <v>OTA</v>
      </c>
      <c r="L4291" t="str">
        <f>_xlfn.XLOOKUP(D4291, dim_channels!A:A, dim_channels!B:B, "Not Found")</f>
        <v>Expedia</v>
      </c>
    </row>
    <row r="4292" spans="1:12" x14ac:dyDescent="0.2">
      <c r="A4292" s="2" t="s">
        <v>4728</v>
      </c>
      <c r="B4292" s="2" t="s">
        <v>37</v>
      </c>
      <c r="C4292" s="2" t="s">
        <v>512</v>
      </c>
      <c r="D4292" s="2" t="s">
        <v>64</v>
      </c>
      <c r="E4292" s="2" t="s">
        <v>28</v>
      </c>
      <c r="F4292" s="2">
        <v>9957.7999999999993</v>
      </c>
      <c r="G4292" s="2">
        <v>0</v>
      </c>
      <c r="H4292" s="2">
        <v>9957.7999999999993</v>
      </c>
      <c r="I4292" s="2" t="s">
        <v>41</v>
      </c>
      <c r="J4292" s="4">
        <v>1</v>
      </c>
      <c r="K4292" t="str">
        <f>_xlfn.XLOOKUP(D4292, dim_channels!A:A, dim_channels!C:C, "Not Found")</f>
        <v>Direct</v>
      </c>
      <c r="L4292" t="str">
        <f>_xlfn.XLOOKUP(D4292, dim_channels!A:A, dim_channels!B:B, "Not Found")</f>
        <v>Direct Website</v>
      </c>
    </row>
    <row r="4293" spans="1:12" x14ac:dyDescent="0.2">
      <c r="A4293" s="3" t="s">
        <v>4729</v>
      </c>
      <c r="B4293" s="3" t="s">
        <v>1354</v>
      </c>
      <c r="C4293" s="3" t="s">
        <v>314</v>
      </c>
      <c r="D4293" s="3" t="s">
        <v>114</v>
      </c>
      <c r="E4293" s="3" t="s">
        <v>115</v>
      </c>
      <c r="F4293" s="3">
        <v>2786.18</v>
      </c>
      <c r="G4293" s="3">
        <v>278.62</v>
      </c>
      <c r="H4293" s="3">
        <v>2507.56</v>
      </c>
      <c r="I4293" s="3" t="s">
        <v>29</v>
      </c>
      <c r="J4293" s="5">
        <v>1.111111997320104</v>
      </c>
      <c r="K4293" t="str">
        <f>_xlfn.XLOOKUP(D4293, dim_channels!A:A, dim_channels!C:C, "Not Found")</f>
        <v>Offline</v>
      </c>
      <c r="L4293" t="str">
        <f>_xlfn.XLOOKUP(D4293, dim_channels!A:A, dim_channels!B:B, "Not Found")</f>
        <v>Travel Agency</v>
      </c>
    </row>
    <row r="4294" spans="1:12" x14ac:dyDescent="0.2">
      <c r="A4294" s="2" t="s">
        <v>4730</v>
      </c>
      <c r="B4294" s="2" t="s">
        <v>769</v>
      </c>
      <c r="C4294" s="2" t="s">
        <v>904</v>
      </c>
      <c r="D4294" s="2" t="s">
        <v>64</v>
      </c>
      <c r="E4294" s="2" t="s">
        <v>34</v>
      </c>
      <c r="F4294" s="2">
        <v>11728.58</v>
      </c>
      <c r="G4294" s="2">
        <v>0</v>
      </c>
      <c r="H4294" s="2">
        <v>11728.58</v>
      </c>
      <c r="I4294" s="2" t="s">
        <v>41</v>
      </c>
      <c r="J4294" s="4">
        <v>1</v>
      </c>
      <c r="K4294" t="str">
        <f>_xlfn.XLOOKUP(D4294, dim_channels!A:A, dim_channels!C:C, "Not Found")</f>
        <v>Direct</v>
      </c>
      <c r="L4294" t="str">
        <f>_xlfn.XLOOKUP(D4294, dim_channels!A:A, dim_channels!B:B, "Not Found")</f>
        <v>Direct Website</v>
      </c>
    </row>
    <row r="4295" spans="1:12" x14ac:dyDescent="0.2">
      <c r="A4295" s="3" t="s">
        <v>4731</v>
      </c>
      <c r="B4295" s="3" t="s">
        <v>123</v>
      </c>
      <c r="C4295" s="3" t="s">
        <v>891</v>
      </c>
      <c r="D4295" s="3" t="s">
        <v>52</v>
      </c>
      <c r="E4295" s="3" t="s">
        <v>34</v>
      </c>
      <c r="F4295" s="3">
        <v>2094.9299999999998</v>
      </c>
      <c r="G4295" s="3">
        <v>251.39</v>
      </c>
      <c r="H4295" s="3">
        <v>1843.54</v>
      </c>
      <c r="I4295" s="3" t="s">
        <v>29</v>
      </c>
      <c r="J4295" s="5">
        <v>1.1363626501187929</v>
      </c>
      <c r="K4295" t="str">
        <f>_xlfn.XLOOKUP(D4295, dim_channels!A:A, dim_channels!C:C, "Not Found")</f>
        <v>OTA</v>
      </c>
      <c r="L4295" t="str">
        <f>_xlfn.XLOOKUP(D4295, dim_channels!A:A, dim_channels!B:B, "Not Found")</f>
        <v>Agoda</v>
      </c>
    </row>
    <row r="4296" spans="1:12" x14ac:dyDescent="0.2">
      <c r="A4296" s="2" t="s">
        <v>4732</v>
      </c>
      <c r="B4296" s="2" t="s">
        <v>305</v>
      </c>
      <c r="C4296" s="2" t="s">
        <v>416</v>
      </c>
      <c r="D4296" s="2" t="s">
        <v>33</v>
      </c>
      <c r="E4296" s="2" t="s">
        <v>60</v>
      </c>
      <c r="F4296" s="2">
        <v>2579.81</v>
      </c>
      <c r="G4296" s="2">
        <v>0</v>
      </c>
      <c r="H4296" s="2">
        <v>2579.81</v>
      </c>
      <c r="I4296" s="2" t="s">
        <v>29</v>
      </c>
      <c r="J4296" s="4">
        <v>1</v>
      </c>
      <c r="K4296" t="str">
        <f>_xlfn.XLOOKUP(D4296, dim_channels!A:A, dim_channels!C:C, "Not Found")</f>
        <v>OTA</v>
      </c>
      <c r="L4296" t="str">
        <f>_xlfn.XLOOKUP(D4296, dim_channels!A:A, dim_channels!B:B, "Not Found")</f>
        <v>Booking.com</v>
      </c>
    </row>
    <row r="4297" spans="1:12" x14ac:dyDescent="0.2">
      <c r="A4297" s="3" t="s">
        <v>4733</v>
      </c>
      <c r="B4297" s="3" t="s">
        <v>422</v>
      </c>
      <c r="C4297" s="3" t="s">
        <v>97</v>
      </c>
      <c r="D4297" s="3" t="s">
        <v>33</v>
      </c>
      <c r="E4297" s="3" t="s">
        <v>28</v>
      </c>
      <c r="F4297" s="3">
        <v>7736.87</v>
      </c>
      <c r="G4297" s="3">
        <v>1160.53</v>
      </c>
      <c r="H4297" s="3">
        <v>6576.34</v>
      </c>
      <c r="I4297" s="3" t="s">
        <v>41</v>
      </c>
      <c r="J4297" s="5">
        <v>1.1764704987880801</v>
      </c>
      <c r="K4297" t="str">
        <f>_xlfn.XLOOKUP(D4297, dim_channels!A:A, dim_channels!C:C, "Not Found")</f>
        <v>OTA</v>
      </c>
      <c r="L4297" t="str">
        <f>_xlfn.XLOOKUP(D4297, dim_channels!A:A, dim_channels!B:B, "Not Found")</f>
        <v>Booking.com</v>
      </c>
    </row>
    <row r="4298" spans="1:12" x14ac:dyDescent="0.2">
      <c r="A4298" s="2" t="s">
        <v>4734</v>
      </c>
      <c r="B4298" s="2" t="s">
        <v>781</v>
      </c>
      <c r="C4298" s="2" t="s">
        <v>165</v>
      </c>
      <c r="D4298" s="2" t="s">
        <v>33</v>
      </c>
      <c r="E4298" s="2" t="s">
        <v>60</v>
      </c>
      <c r="F4298" s="2">
        <v>2404.52</v>
      </c>
      <c r="G4298" s="2">
        <v>0</v>
      </c>
      <c r="H4298" s="2">
        <v>2404.52</v>
      </c>
      <c r="I4298" s="2" t="s">
        <v>41</v>
      </c>
      <c r="J4298" s="4">
        <v>1</v>
      </c>
      <c r="K4298" t="str">
        <f>_xlfn.XLOOKUP(D4298, dim_channels!A:A, dim_channels!C:C, "Not Found")</f>
        <v>OTA</v>
      </c>
      <c r="L4298" t="str">
        <f>_xlfn.XLOOKUP(D4298, dim_channels!A:A, dim_channels!B:B, "Not Found")</f>
        <v>Booking.com</v>
      </c>
    </row>
    <row r="4299" spans="1:12" x14ac:dyDescent="0.2">
      <c r="A4299" s="3" t="s">
        <v>4735</v>
      </c>
      <c r="B4299" s="3" t="s">
        <v>91</v>
      </c>
      <c r="C4299" s="3" t="s">
        <v>234</v>
      </c>
      <c r="D4299" s="3" t="s">
        <v>64</v>
      </c>
      <c r="E4299" s="3" t="s">
        <v>34</v>
      </c>
      <c r="F4299" s="3">
        <v>15389.77</v>
      </c>
      <c r="G4299" s="3">
        <v>0</v>
      </c>
      <c r="H4299" s="3">
        <v>15389.77</v>
      </c>
      <c r="I4299" s="3" t="s">
        <v>29</v>
      </c>
      <c r="J4299" s="5">
        <v>1</v>
      </c>
      <c r="K4299" t="str">
        <f>_xlfn.XLOOKUP(D4299, dim_channels!A:A, dim_channels!C:C, "Not Found")</f>
        <v>Direct</v>
      </c>
      <c r="L4299" t="str">
        <f>_xlfn.XLOOKUP(D4299, dim_channels!A:A, dim_channels!B:B, "Not Found")</f>
        <v>Direct Website</v>
      </c>
    </row>
    <row r="4300" spans="1:12" x14ac:dyDescent="0.2">
      <c r="A4300" s="2" t="s">
        <v>4736</v>
      </c>
      <c r="B4300" s="2" t="s">
        <v>210</v>
      </c>
      <c r="C4300" s="2" t="s">
        <v>1035</v>
      </c>
      <c r="D4300" s="2" t="s">
        <v>27</v>
      </c>
      <c r="E4300" s="2" t="s">
        <v>60</v>
      </c>
      <c r="F4300" s="2">
        <v>13905.61</v>
      </c>
      <c r="G4300" s="2">
        <v>0</v>
      </c>
      <c r="H4300" s="2">
        <v>13905.61</v>
      </c>
      <c r="I4300" s="2" t="s">
        <v>41</v>
      </c>
      <c r="J4300" s="4">
        <v>1</v>
      </c>
      <c r="K4300" t="str">
        <f>_xlfn.XLOOKUP(D4300, dim_channels!A:A, dim_channels!C:C, "Not Found")</f>
        <v>OTA</v>
      </c>
      <c r="L4300" t="str">
        <f>_xlfn.XLOOKUP(D4300, dim_channels!A:A, dim_channels!B:B, "Not Found")</f>
        <v>Expedia</v>
      </c>
    </row>
    <row r="4301" spans="1:12" x14ac:dyDescent="0.2">
      <c r="A4301" s="3" t="s">
        <v>4737</v>
      </c>
      <c r="B4301" s="3" t="s">
        <v>178</v>
      </c>
      <c r="C4301" s="3" t="s">
        <v>178</v>
      </c>
      <c r="D4301" s="3" t="s">
        <v>52</v>
      </c>
      <c r="E4301" s="3" t="s">
        <v>34</v>
      </c>
      <c r="F4301" s="3">
        <v>18127.78</v>
      </c>
      <c r="G4301" s="3">
        <v>2175.33</v>
      </c>
      <c r="H4301" s="3">
        <v>15952.45</v>
      </c>
      <c r="I4301" s="3" t="s">
        <v>29</v>
      </c>
      <c r="J4301" s="5">
        <v>1.136363379919699</v>
      </c>
      <c r="K4301" t="str">
        <f>_xlfn.XLOOKUP(D4301, dim_channels!A:A, dim_channels!C:C, "Not Found")</f>
        <v>OTA</v>
      </c>
      <c r="L4301" t="str">
        <f>_xlfn.XLOOKUP(D4301, dim_channels!A:A, dim_channels!B:B, "Not Found")</f>
        <v>Agoda</v>
      </c>
    </row>
    <row r="4302" spans="1:12" x14ac:dyDescent="0.2">
      <c r="A4302" s="2" t="s">
        <v>4738</v>
      </c>
      <c r="B4302" s="2" t="s">
        <v>276</v>
      </c>
      <c r="C4302" s="2" t="s">
        <v>329</v>
      </c>
      <c r="D4302" s="2" t="s">
        <v>45</v>
      </c>
      <c r="E4302" s="2" t="s">
        <v>89</v>
      </c>
      <c r="F4302" s="2">
        <v>12216.42</v>
      </c>
      <c r="G4302" s="2">
        <v>0</v>
      </c>
      <c r="H4302" s="2">
        <v>12216.42</v>
      </c>
      <c r="I4302" s="2" t="s">
        <v>56</v>
      </c>
      <c r="J4302" s="4">
        <v>1</v>
      </c>
      <c r="K4302" t="str">
        <f>_xlfn.XLOOKUP(D4302, dim_channels!A:A, dim_channels!C:C, "Not Found")</f>
        <v>Corporate</v>
      </c>
      <c r="L4302" t="str">
        <f>_xlfn.XLOOKUP(D4302, dim_channels!A:A, dim_channels!B:B, "Not Found")</f>
        <v>Corporate Direct</v>
      </c>
    </row>
    <row r="4303" spans="1:12" x14ac:dyDescent="0.2">
      <c r="A4303" s="3" t="s">
        <v>4739</v>
      </c>
      <c r="B4303" s="3" t="s">
        <v>244</v>
      </c>
      <c r="C4303" s="3" t="s">
        <v>403</v>
      </c>
      <c r="D4303" s="3" t="s">
        <v>45</v>
      </c>
      <c r="E4303" s="3" t="s">
        <v>89</v>
      </c>
      <c r="F4303" s="3">
        <v>16099.67</v>
      </c>
      <c r="G4303" s="3">
        <v>0</v>
      </c>
      <c r="H4303" s="3">
        <v>16099.67</v>
      </c>
      <c r="I4303" s="3" t="s">
        <v>29</v>
      </c>
      <c r="J4303" s="5">
        <v>1</v>
      </c>
      <c r="K4303" t="str">
        <f>_xlfn.XLOOKUP(D4303, dim_channels!A:A, dim_channels!C:C, "Not Found")</f>
        <v>Corporate</v>
      </c>
      <c r="L4303" t="str">
        <f>_xlfn.XLOOKUP(D4303, dim_channels!A:A, dim_channels!B:B, "Not Found")</f>
        <v>Corporate Direct</v>
      </c>
    </row>
    <row r="4304" spans="1:12" x14ac:dyDescent="0.2">
      <c r="A4304" s="2" t="s">
        <v>4740</v>
      </c>
      <c r="B4304" s="2" t="s">
        <v>839</v>
      </c>
      <c r="C4304" s="2" t="s">
        <v>112</v>
      </c>
      <c r="D4304" s="2" t="s">
        <v>169</v>
      </c>
      <c r="E4304" s="2" t="s">
        <v>34</v>
      </c>
      <c r="F4304" s="2">
        <v>5755.62</v>
      </c>
      <c r="G4304" s="2">
        <v>1151.1199999999999</v>
      </c>
      <c r="H4304" s="2">
        <v>4604.5</v>
      </c>
      <c r="I4304" s="2" t="s">
        <v>29</v>
      </c>
      <c r="J4304" s="4">
        <v>1.2499989141057659</v>
      </c>
      <c r="K4304" t="str">
        <f>_xlfn.XLOOKUP(D4304, dim_channels!A:A, dim_channels!C:C, "Not Found")</f>
        <v>GDS</v>
      </c>
      <c r="L4304" t="str">
        <f>_xlfn.XLOOKUP(D4304, dim_channels!A:A, dim_channels!B:B, "Not Found")</f>
        <v>GDS (Amadeus)</v>
      </c>
    </row>
    <row r="4305" spans="1:12" x14ac:dyDescent="0.2">
      <c r="A4305" s="3" t="s">
        <v>4741</v>
      </c>
      <c r="B4305" s="3" t="s">
        <v>504</v>
      </c>
      <c r="C4305" s="3" t="s">
        <v>174</v>
      </c>
      <c r="D4305" s="3" t="s">
        <v>52</v>
      </c>
      <c r="E4305" s="3" t="s">
        <v>34</v>
      </c>
      <c r="F4305" s="3">
        <v>3769.7</v>
      </c>
      <c r="G4305" s="3">
        <v>452.36</v>
      </c>
      <c r="H4305" s="3">
        <v>3317.34</v>
      </c>
      <c r="I4305" s="3" t="s">
        <v>41</v>
      </c>
      <c r="J4305" s="5">
        <v>1.136362266153002</v>
      </c>
      <c r="K4305" t="str">
        <f>_xlfn.XLOOKUP(D4305, dim_channels!A:A, dim_channels!C:C, "Not Found")</f>
        <v>OTA</v>
      </c>
      <c r="L4305" t="str">
        <f>_xlfn.XLOOKUP(D4305, dim_channels!A:A, dim_channels!B:B, "Not Found")</f>
        <v>Agoda</v>
      </c>
    </row>
    <row r="4306" spans="1:12" x14ac:dyDescent="0.2">
      <c r="A4306" s="2" t="s">
        <v>4742</v>
      </c>
      <c r="B4306" s="2" t="s">
        <v>353</v>
      </c>
      <c r="C4306" s="2" t="s">
        <v>433</v>
      </c>
      <c r="D4306" s="2" t="s">
        <v>27</v>
      </c>
      <c r="E4306" s="2" t="s">
        <v>28</v>
      </c>
      <c r="F4306" s="2">
        <v>15667.56</v>
      </c>
      <c r="G4306" s="2">
        <v>2820.16</v>
      </c>
      <c r="H4306" s="2">
        <v>12847.4</v>
      </c>
      <c r="I4306" s="2" t="s">
        <v>29</v>
      </c>
      <c r="J4306" s="4">
        <v>1.219512119183648</v>
      </c>
      <c r="K4306" t="str">
        <f>_xlfn.XLOOKUP(D4306, dim_channels!A:A, dim_channels!C:C, "Not Found")</f>
        <v>OTA</v>
      </c>
      <c r="L4306" t="str">
        <f>_xlfn.XLOOKUP(D4306, dim_channels!A:A, dim_channels!B:B, "Not Found")</f>
        <v>Expedia</v>
      </c>
    </row>
    <row r="4307" spans="1:12" x14ac:dyDescent="0.2">
      <c r="A4307" s="3" t="s">
        <v>4743</v>
      </c>
      <c r="B4307" s="3" t="s">
        <v>145</v>
      </c>
      <c r="C4307" s="3" t="s">
        <v>97</v>
      </c>
      <c r="D4307" s="3" t="s">
        <v>64</v>
      </c>
      <c r="E4307" s="3" t="s">
        <v>115</v>
      </c>
      <c r="F4307" s="3">
        <v>3806.09</v>
      </c>
      <c r="G4307" s="3">
        <v>0</v>
      </c>
      <c r="H4307" s="3">
        <v>3806.09</v>
      </c>
      <c r="I4307" s="3" t="s">
        <v>29</v>
      </c>
      <c r="J4307" s="5">
        <v>1</v>
      </c>
      <c r="K4307" t="str">
        <f>_xlfn.XLOOKUP(D4307, dim_channels!A:A, dim_channels!C:C, "Not Found")</f>
        <v>Direct</v>
      </c>
      <c r="L4307" t="str">
        <f>_xlfn.XLOOKUP(D4307, dim_channels!A:A, dim_channels!B:B, "Not Found")</f>
        <v>Direct Website</v>
      </c>
    </row>
    <row r="4308" spans="1:12" x14ac:dyDescent="0.2">
      <c r="A4308" s="2" t="s">
        <v>4744</v>
      </c>
      <c r="B4308" s="2" t="s">
        <v>346</v>
      </c>
      <c r="C4308" s="2" t="s">
        <v>209</v>
      </c>
      <c r="D4308" s="2" t="s">
        <v>27</v>
      </c>
      <c r="E4308" s="2" t="s">
        <v>60</v>
      </c>
      <c r="F4308" s="2">
        <v>9563.7800000000007</v>
      </c>
      <c r="G4308" s="2">
        <v>0</v>
      </c>
      <c r="H4308" s="2">
        <v>9563.7800000000007</v>
      </c>
      <c r="I4308" s="2" t="s">
        <v>41</v>
      </c>
      <c r="J4308" s="4">
        <v>1</v>
      </c>
      <c r="K4308" t="str">
        <f>_xlfn.XLOOKUP(D4308, dim_channels!A:A, dim_channels!C:C, "Not Found")</f>
        <v>OTA</v>
      </c>
      <c r="L4308" t="str">
        <f>_xlfn.XLOOKUP(D4308, dim_channels!A:A, dim_channels!B:B, "Not Found")</f>
        <v>Expedia</v>
      </c>
    </row>
    <row r="4309" spans="1:12" x14ac:dyDescent="0.2">
      <c r="A4309" s="3" t="s">
        <v>4745</v>
      </c>
      <c r="B4309" s="3" t="s">
        <v>420</v>
      </c>
      <c r="C4309" s="3" t="s">
        <v>264</v>
      </c>
      <c r="D4309" s="3" t="s">
        <v>169</v>
      </c>
      <c r="E4309" s="3" t="s">
        <v>34</v>
      </c>
      <c r="F4309" s="3">
        <v>2897.93</v>
      </c>
      <c r="G4309" s="3">
        <v>579.59</v>
      </c>
      <c r="H4309" s="3">
        <v>2318.34</v>
      </c>
      <c r="I4309" s="3" t="s">
        <v>56</v>
      </c>
      <c r="J4309" s="5">
        <v>1.250002156715581</v>
      </c>
      <c r="K4309" t="str">
        <f>_xlfn.XLOOKUP(D4309, dim_channels!A:A, dim_channels!C:C, "Not Found")</f>
        <v>GDS</v>
      </c>
      <c r="L4309" t="str">
        <f>_xlfn.XLOOKUP(D4309, dim_channels!A:A, dim_channels!B:B, "Not Found")</f>
        <v>GDS (Amadeus)</v>
      </c>
    </row>
    <row r="4310" spans="1:12" x14ac:dyDescent="0.2">
      <c r="A4310" s="2" t="s">
        <v>4746</v>
      </c>
      <c r="B4310" s="2" t="s">
        <v>409</v>
      </c>
      <c r="C4310" s="2" t="s">
        <v>76</v>
      </c>
      <c r="D4310" s="2" t="s">
        <v>33</v>
      </c>
      <c r="E4310" s="2" t="s">
        <v>60</v>
      </c>
      <c r="F4310" s="2">
        <v>5027.71</v>
      </c>
      <c r="G4310" s="2">
        <v>0</v>
      </c>
      <c r="H4310" s="2">
        <v>5027.71</v>
      </c>
      <c r="I4310" s="2" t="s">
        <v>29</v>
      </c>
      <c r="J4310" s="4">
        <v>1</v>
      </c>
      <c r="K4310" t="str">
        <f>_xlfn.XLOOKUP(D4310, dim_channels!A:A, dim_channels!C:C, "Not Found")</f>
        <v>OTA</v>
      </c>
      <c r="L4310" t="str">
        <f>_xlfn.XLOOKUP(D4310, dim_channels!A:A, dim_channels!B:B, "Not Found")</f>
        <v>Booking.com</v>
      </c>
    </row>
    <row r="4311" spans="1:12" x14ac:dyDescent="0.2">
      <c r="A4311" s="3" t="s">
        <v>4747</v>
      </c>
      <c r="B4311" s="3" t="s">
        <v>107</v>
      </c>
      <c r="C4311" s="3" t="s">
        <v>570</v>
      </c>
      <c r="D4311" s="3" t="s">
        <v>33</v>
      </c>
      <c r="E4311" s="3" t="s">
        <v>60</v>
      </c>
      <c r="F4311" s="3">
        <v>6249.24</v>
      </c>
      <c r="G4311" s="3">
        <v>0</v>
      </c>
      <c r="H4311" s="3">
        <v>6249.24</v>
      </c>
      <c r="I4311" s="3" t="s">
        <v>29</v>
      </c>
      <c r="J4311" s="5">
        <v>1</v>
      </c>
      <c r="K4311" t="str">
        <f>_xlfn.XLOOKUP(D4311, dim_channels!A:A, dim_channels!C:C, "Not Found")</f>
        <v>OTA</v>
      </c>
      <c r="L4311" t="str">
        <f>_xlfn.XLOOKUP(D4311, dim_channels!A:A, dim_channels!B:B, "Not Found")</f>
        <v>Booking.com</v>
      </c>
    </row>
    <row r="4312" spans="1:12" x14ac:dyDescent="0.2">
      <c r="A4312" s="2" t="s">
        <v>4748</v>
      </c>
      <c r="B4312" s="2" t="s">
        <v>475</v>
      </c>
      <c r="C4312" s="2" t="s">
        <v>590</v>
      </c>
      <c r="D4312" s="2" t="s">
        <v>169</v>
      </c>
      <c r="E4312" s="2" t="s">
        <v>34</v>
      </c>
      <c r="F4312" s="2">
        <v>6527.73</v>
      </c>
      <c r="G4312" s="2">
        <v>1305.55</v>
      </c>
      <c r="H4312" s="2">
        <v>5222.18</v>
      </c>
      <c r="I4312" s="2" t="s">
        <v>29</v>
      </c>
      <c r="J4312" s="4">
        <v>1.250000957454549</v>
      </c>
      <c r="K4312" t="str">
        <f>_xlfn.XLOOKUP(D4312, dim_channels!A:A, dim_channels!C:C, "Not Found")</f>
        <v>GDS</v>
      </c>
      <c r="L4312" t="str">
        <f>_xlfn.XLOOKUP(D4312, dim_channels!A:A, dim_channels!B:B, "Not Found")</f>
        <v>GDS (Amadeus)</v>
      </c>
    </row>
    <row r="4313" spans="1:12" x14ac:dyDescent="0.2">
      <c r="A4313" s="3" t="s">
        <v>4749</v>
      </c>
      <c r="B4313" s="3" t="s">
        <v>382</v>
      </c>
      <c r="C4313" s="3" t="s">
        <v>371</v>
      </c>
      <c r="D4313" s="3" t="s">
        <v>64</v>
      </c>
      <c r="E4313" s="3" t="s">
        <v>28</v>
      </c>
      <c r="F4313" s="3">
        <v>12843.32</v>
      </c>
      <c r="G4313" s="3">
        <v>0</v>
      </c>
      <c r="H4313" s="3">
        <v>12843.32</v>
      </c>
      <c r="I4313" s="3" t="s">
        <v>29</v>
      </c>
      <c r="J4313" s="5">
        <v>1</v>
      </c>
      <c r="K4313" t="str">
        <f>_xlfn.XLOOKUP(D4313, dim_channels!A:A, dim_channels!C:C, "Not Found")</f>
        <v>Direct</v>
      </c>
      <c r="L4313" t="str">
        <f>_xlfn.XLOOKUP(D4313, dim_channels!A:A, dim_channels!B:B, "Not Found")</f>
        <v>Direct Website</v>
      </c>
    </row>
    <row r="4314" spans="1:12" x14ac:dyDescent="0.2">
      <c r="A4314" s="2" t="s">
        <v>4750</v>
      </c>
      <c r="B4314" s="2" t="s">
        <v>292</v>
      </c>
      <c r="C4314" s="2" t="s">
        <v>422</v>
      </c>
      <c r="D4314" s="2" t="s">
        <v>64</v>
      </c>
      <c r="E4314" s="2" t="s">
        <v>34</v>
      </c>
      <c r="F4314" s="2">
        <v>32625.29</v>
      </c>
      <c r="G4314" s="2">
        <v>0</v>
      </c>
      <c r="H4314" s="2">
        <v>32625.29</v>
      </c>
      <c r="I4314" s="2" t="s">
        <v>29</v>
      </c>
      <c r="J4314" s="4">
        <v>1</v>
      </c>
      <c r="K4314" t="str">
        <f>_xlfn.XLOOKUP(D4314, dim_channels!A:A, dim_channels!C:C, "Not Found")</f>
        <v>Direct</v>
      </c>
      <c r="L4314" t="str">
        <f>_xlfn.XLOOKUP(D4314, dim_channels!A:A, dim_channels!B:B, "Not Found")</f>
        <v>Direct Website</v>
      </c>
    </row>
    <row r="4315" spans="1:12" x14ac:dyDescent="0.2">
      <c r="A4315" s="3" t="s">
        <v>4751</v>
      </c>
      <c r="B4315" s="3" t="s">
        <v>302</v>
      </c>
      <c r="C4315" s="3" t="s">
        <v>422</v>
      </c>
      <c r="D4315" s="3" t="s">
        <v>64</v>
      </c>
      <c r="E4315" s="3" t="s">
        <v>34</v>
      </c>
      <c r="F4315" s="3">
        <v>13448.75</v>
      </c>
      <c r="G4315" s="3">
        <v>0</v>
      </c>
      <c r="H4315" s="3">
        <v>13448.75</v>
      </c>
      <c r="I4315" s="3" t="s">
        <v>29</v>
      </c>
      <c r="J4315" s="5">
        <v>1</v>
      </c>
      <c r="K4315" t="str">
        <f>_xlfn.XLOOKUP(D4315, dim_channels!A:A, dim_channels!C:C, "Not Found")</f>
        <v>Direct</v>
      </c>
      <c r="L4315" t="str">
        <f>_xlfn.XLOOKUP(D4315, dim_channels!A:A, dim_channels!B:B, "Not Found")</f>
        <v>Direct Website</v>
      </c>
    </row>
    <row r="4316" spans="1:12" x14ac:dyDescent="0.2">
      <c r="A4316" s="2" t="s">
        <v>4752</v>
      </c>
      <c r="B4316" s="2" t="s">
        <v>1272</v>
      </c>
      <c r="C4316" s="2" t="s">
        <v>822</v>
      </c>
      <c r="D4316" s="2" t="s">
        <v>27</v>
      </c>
      <c r="E4316" s="2" t="s">
        <v>60</v>
      </c>
      <c r="F4316" s="2">
        <v>5495.1</v>
      </c>
      <c r="G4316" s="2">
        <v>0</v>
      </c>
      <c r="H4316" s="2">
        <v>5495.1</v>
      </c>
      <c r="I4316" s="2" t="s">
        <v>29</v>
      </c>
      <c r="J4316" s="4">
        <v>1</v>
      </c>
      <c r="K4316" t="str">
        <f>_xlfn.XLOOKUP(D4316, dim_channels!A:A, dim_channels!C:C, "Not Found")</f>
        <v>OTA</v>
      </c>
      <c r="L4316" t="str">
        <f>_xlfn.XLOOKUP(D4316, dim_channels!A:A, dim_channels!B:B, "Not Found")</f>
        <v>Expedia</v>
      </c>
    </row>
    <row r="4317" spans="1:12" x14ac:dyDescent="0.2">
      <c r="A4317" s="3" t="s">
        <v>4753</v>
      </c>
      <c r="B4317" s="3" t="s">
        <v>949</v>
      </c>
      <c r="C4317" s="3" t="s">
        <v>145</v>
      </c>
      <c r="D4317" s="3" t="s">
        <v>64</v>
      </c>
      <c r="E4317" s="3" t="s">
        <v>115</v>
      </c>
      <c r="F4317" s="3">
        <v>4826.03</v>
      </c>
      <c r="G4317" s="3">
        <v>0</v>
      </c>
      <c r="H4317" s="3">
        <v>4826.03</v>
      </c>
      <c r="I4317" s="3" t="s">
        <v>56</v>
      </c>
      <c r="J4317" s="5">
        <v>1</v>
      </c>
      <c r="K4317" t="str">
        <f>_xlfn.XLOOKUP(D4317, dim_channels!A:A, dim_channels!C:C, "Not Found")</f>
        <v>Direct</v>
      </c>
      <c r="L4317" t="str">
        <f>_xlfn.XLOOKUP(D4317, dim_channels!A:A, dim_channels!B:B, "Not Found")</f>
        <v>Direct Website</v>
      </c>
    </row>
    <row r="4318" spans="1:12" x14ac:dyDescent="0.2">
      <c r="A4318" s="2" t="s">
        <v>4754</v>
      </c>
      <c r="B4318" s="2" t="s">
        <v>318</v>
      </c>
      <c r="C4318" s="2" t="s">
        <v>81</v>
      </c>
      <c r="D4318" s="2" t="s">
        <v>45</v>
      </c>
      <c r="E4318" s="2" t="s">
        <v>46</v>
      </c>
      <c r="F4318" s="2">
        <v>2817.46</v>
      </c>
      <c r="G4318" s="2">
        <v>140.87</v>
      </c>
      <c r="H4318" s="2">
        <v>2676.59</v>
      </c>
      <c r="I4318" s="2" t="s">
        <v>29</v>
      </c>
      <c r="J4318" s="4">
        <v>1.0526303991272481</v>
      </c>
      <c r="K4318" t="str">
        <f>_xlfn.XLOOKUP(D4318, dim_channels!A:A, dim_channels!C:C, "Not Found")</f>
        <v>Corporate</v>
      </c>
      <c r="L4318" t="str">
        <f>_xlfn.XLOOKUP(D4318, dim_channels!A:A, dim_channels!B:B, "Not Found")</f>
        <v>Corporate Direct</v>
      </c>
    </row>
    <row r="4319" spans="1:12" x14ac:dyDescent="0.2">
      <c r="A4319" s="3" t="s">
        <v>4755</v>
      </c>
      <c r="B4319" s="3" t="s">
        <v>253</v>
      </c>
      <c r="C4319" s="3" t="s">
        <v>121</v>
      </c>
      <c r="D4319" s="3" t="s">
        <v>33</v>
      </c>
      <c r="E4319" s="3" t="s">
        <v>60</v>
      </c>
      <c r="F4319" s="3">
        <v>6381.3</v>
      </c>
      <c r="G4319" s="3">
        <v>0</v>
      </c>
      <c r="H4319" s="3">
        <v>6381.3</v>
      </c>
      <c r="I4319" s="3" t="s">
        <v>41</v>
      </c>
      <c r="J4319" s="5">
        <v>1</v>
      </c>
      <c r="K4319" t="str">
        <f>_xlfn.XLOOKUP(D4319, dim_channels!A:A, dim_channels!C:C, "Not Found")</f>
        <v>OTA</v>
      </c>
      <c r="L4319" t="str">
        <f>_xlfn.XLOOKUP(D4319, dim_channels!A:A, dim_channels!B:B, "Not Found")</f>
        <v>Booking.com</v>
      </c>
    </row>
    <row r="4320" spans="1:12" x14ac:dyDescent="0.2">
      <c r="A4320" s="2" t="s">
        <v>4756</v>
      </c>
      <c r="B4320" s="2" t="s">
        <v>958</v>
      </c>
      <c r="C4320" s="2" t="s">
        <v>551</v>
      </c>
      <c r="D4320" s="2" t="s">
        <v>27</v>
      </c>
      <c r="E4320" s="2" t="s">
        <v>28</v>
      </c>
      <c r="F4320" s="2">
        <v>5612.68</v>
      </c>
      <c r="G4320" s="2">
        <v>1010.28</v>
      </c>
      <c r="H4320" s="2">
        <v>4602.3999999999996</v>
      </c>
      <c r="I4320" s="2" t="s">
        <v>29</v>
      </c>
      <c r="J4320" s="4">
        <v>1.219511559186512</v>
      </c>
      <c r="K4320" t="str">
        <f>_xlfn.XLOOKUP(D4320, dim_channels!A:A, dim_channels!C:C, "Not Found")</f>
        <v>OTA</v>
      </c>
      <c r="L4320" t="str">
        <f>_xlfn.XLOOKUP(D4320, dim_channels!A:A, dim_channels!B:B, "Not Found")</f>
        <v>Expedia</v>
      </c>
    </row>
    <row r="4321" spans="1:12" x14ac:dyDescent="0.2">
      <c r="A4321" s="3" t="s">
        <v>4757</v>
      </c>
      <c r="B4321" s="3" t="s">
        <v>215</v>
      </c>
      <c r="C4321" s="3" t="s">
        <v>487</v>
      </c>
      <c r="D4321" s="3" t="s">
        <v>169</v>
      </c>
      <c r="E4321" s="3" t="s">
        <v>34</v>
      </c>
      <c r="F4321" s="3">
        <v>3031.96</v>
      </c>
      <c r="G4321" s="3">
        <v>606.39</v>
      </c>
      <c r="H4321" s="3">
        <v>2425.5700000000002</v>
      </c>
      <c r="I4321" s="3" t="s">
        <v>56</v>
      </c>
      <c r="J4321" s="5">
        <v>1.2499989693144291</v>
      </c>
      <c r="K4321" t="str">
        <f>_xlfn.XLOOKUP(D4321, dim_channels!A:A, dim_channels!C:C, "Not Found")</f>
        <v>GDS</v>
      </c>
      <c r="L4321" t="str">
        <f>_xlfn.XLOOKUP(D4321, dim_channels!A:A, dim_channels!B:B, "Not Found")</f>
        <v>GDS (Amadeus)</v>
      </c>
    </row>
    <row r="4322" spans="1:12" x14ac:dyDescent="0.2">
      <c r="A4322" s="2" t="s">
        <v>4758</v>
      </c>
      <c r="B4322" s="2" t="s">
        <v>567</v>
      </c>
      <c r="C4322" s="2" t="s">
        <v>1021</v>
      </c>
      <c r="D4322" s="2" t="s">
        <v>64</v>
      </c>
      <c r="E4322" s="2" t="s">
        <v>34</v>
      </c>
      <c r="F4322" s="2">
        <v>5382.18</v>
      </c>
      <c r="G4322" s="2">
        <v>0</v>
      </c>
      <c r="H4322" s="2">
        <v>5382.18</v>
      </c>
      <c r="I4322" s="2" t="s">
        <v>29</v>
      </c>
      <c r="J4322" s="4">
        <v>1</v>
      </c>
      <c r="K4322" t="str">
        <f>_xlfn.XLOOKUP(D4322, dim_channels!A:A, dim_channels!C:C, "Not Found")</f>
        <v>Direct</v>
      </c>
      <c r="L4322" t="str">
        <f>_xlfn.XLOOKUP(D4322, dim_channels!A:A, dim_channels!B:B, "Not Found")</f>
        <v>Direct Website</v>
      </c>
    </row>
    <row r="4323" spans="1:12" x14ac:dyDescent="0.2">
      <c r="A4323" s="3" t="s">
        <v>4759</v>
      </c>
      <c r="B4323" s="3" t="s">
        <v>39</v>
      </c>
      <c r="C4323" s="3" t="s">
        <v>205</v>
      </c>
      <c r="D4323" s="3" t="s">
        <v>64</v>
      </c>
      <c r="E4323" s="3" t="s">
        <v>115</v>
      </c>
      <c r="F4323" s="3">
        <v>11150.71</v>
      </c>
      <c r="G4323" s="3">
        <v>0</v>
      </c>
      <c r="H4323" s="3">
        <v>11150.71</v>
      </c>
      <c r="I4323" s="3" t="s">
        <v>29</v>
      </c>
      <c r="J4323" s="5">
        <v>1</v>
      </c>
      <c r="K4323" t="str">
        <f>_xlfn.XLOOKUP(D4323, dim_channels!A:A, dim_channels!C:C, "Not Found")</f>
        <v>Direct</v>
      </c>
      <c r="L4323" t="str">
        <f>_xlfn.XLOOKUP(D4323, dim_channels!A:A, dim_channels!B:B, "Not Found")</f>
        <v>Direct Website</v>
      </c>
    </row>
    <row r="4324" spans="1:12" x14ac:dyDescent="0.2">
      <c r="A4324" s="2" t="s">
        <v>4760</v>
      </c>
      <c r="B4324" s="2" t="s">
        <v>148</v>
      </c>
      <c r="C4324" s="2" t="s">
        <v>148</v>
      </c>
      <c r="D4324" s="2" t="s">
        <v>64</v>
      </c>
      <c r="E4324" s="2" t="s">
        <v>28</v>
      </c>
      <c r="F4324" s="2">
        <v>2709.49</v>
      </c>
      <c r="G4324" s="2">
        <v>0</v>
      </c>
      <c r="H4324" s="2">
        <v>2709.49</v>
      </c>
      <c r="I4324" s="2" t="s">
        <v>41</v>
      </c>
      <c r="J4324" s="4">
        <v>1</v>
      </c>
      <c r="K4324" t="str">
        <f>_xlfn.XLOOKUP(D4324, dim_channels!A:A, dim_channels!C:C, "Not Found")</f>
        <v>Direct</v>
      </c>
      <c r="L4324" t="str">
        <f>_xlfn.XLOOKUP(D4324, dim_channels!A:A, dim_channels!B:B, "Not Found")</f>
        <v>Direct Website</v>
      </c>
    </row>
    <row r="4325" spans="1:12" x14ac:dyDescent="0.2">
      <c r="A4325" s="3" t="s">
        <v>4761</v>
      </c>
      <c r="B4325" s="3" t="s">
        <v>76</v>
      </c>
      <c r="C4325" s="3" t="s">
        <v>143</v>
      </c>
      <c r="D4325" s="3" t="s">
        <v>33</v>
      </c>
      <c r="E4325" s="3" t="s">
        <v>28</v>
      </c>
      <c r="F4325" s="3">
        <v>6212.13</v>
      </c>
      <c r="G4325" s="3">
        <v>931.82</v>
      </c>
      <c r="H4325" s="3">
        <v>5280.31</v>
      </c>
      <c r="I4325" s="3" t="s">
        <v>29</v>
      </c>
      <c r="J4325" s="5">
        <v>1.1764706996369529</v>
      </c>
      <c r="K4325" t="str">
        <f>_xlfn.XLOOKUP(D4325, dim_channels!A:A, dim_channels!C:C, "Not Found")</f>
        <v>OTA</v>
      </c>
      <c r="L4325" t="str">
        <f>_xlfn.XLOOKUP(D4325, dim_channels!A:A, dim_channels!B:B, "Not Found")</f>
        <v>Booking.com</v>
      </c>
    </row>
    <row r="4326" spans="1:12" x14ac:dyDescent="0.2">
      <c r="A4326" s="2" t="s">
        <v>4762</v>
      </c>
      <c r="B4326" s="2" t="s">
        <v>272</v>
      </c>
      <c r="C4326" s="2" t="s">
        <v>272</v>
      </c>
      <c r="D4326" s="2" t="s">
        <v>52</v>
      </c>
      <c r="E4326" s="2" t="s">
        <v>34</v>
      </c>
      <c r="F4326" s="2">
        <v>4551.95</v>
      </c>
      <c r="G4326" s="2">
        <v>546.23</v>
      </c>
      <c r="H4326" s="2">
        <v>4005.72</v>
      </c>
      <c r="I4326" s="2" t="s">
        <v>29</v>
      </c>
      <c r="J4326" s="4">
        <v>1.136362501622679</v>
      </c>
      <c r="K4326" t="str">
        <f>_xlfn.XLOOKUP(D4326, dim_channels!A:A, dim_channels!C:C, "Not Found")</f>
        <v>OTA</v>
      </c>
      <c r="L4326" t="str">
        <f>_xlfn.XLOOKUP(D4326, dim_channels!A:A, dim_channels!B:B, "Not Found")</f>
        <v>Agoda</v>
      </c>
    </row>
    <row r="4327" spans="1:12" x14ac:dyDescent="0.2">
      <c r="A4327" s="3" t="s">
        <v>4763</v>
      </c>
      <c r="B4327" s="3" t="s">
        <v>574</v>
      </c>
      <c r="C4327" s="3" t="s">
        <v>451</v>
      </c>
      <c r="D4327" s="3" t="s">
        <v>27</v>
      </c>
      <c r="E4327" s="3" t="s">
        <v>60</v>
      </c>
      <c r="F4327" s="3">
        <v>3400.61</v>
      </c>
      <c r="G4327" s="3">
        <v>0</v>
      </c>
      <c r="H4327" s="3">
        <v>3400.61</v>
      </c>
      <c r="I4327" s="3" t="s">
        <v>29</v>
      </c>
      <c r="J4327" s="5">
        <v>1</v>
      </c>
      <c r="K4327" t="str">
        <f>_xlfn.XLOOKUP(D4327, dim_channels!A:A, dim_channels!C:C, "Not Found")</f>
        <v>OTA</v>
      </c>
      <c r="L4327" t="str">
        <f>_xlfn.XLOOKUP(D4327, dim_channels!A:A, dim_channels!B:B, "Not Found")</f>
        <v>Expedia</v>
      </c>
    </row>
    <row r="4328" spans="1:12" x14ac:dyDescent="0.2">
      <c r="A4328" s="2" t="s">
        <v>4764</v>
      </c>
      <c r="B4328" s="2" t="s">
        <v>520</v>
      </c>
      <c r="C4328" s="2" t="s">
        <v>67</v>
      </c>
      <c r="D4328" s="2" t="s">
        <v>64</v>
      </c>
      <c r="E4328" s="2" t="s">
        <v>34</v>
      </c>
      <c r="F4328" s="2">
        <v>11126.41</v>
      </c>
      <c r="G4328" s="2">
        <v>0</v>
      </c>
      <c r="H4328" s="2">
        <v>11126.41</v>
      </c>
      <c r="I4328" s="2" t="s">
        <v>29</v>
      </c>
      <c r="J4328" s="4">
        <v>1</v>
      </c>
      <c r="K4328" t="str">
        <f>_xlfn.XLOOKUP(D4328, dim_channels!A:A, dim_channels!C:C, "Not Found")</f>
        <v>Direct</v>
      </c>
      <c r="L4328" t="str">
        <f>_xlfn.XLOOKUP(D4328, dim_channels!A:A, dim_channels!B:B, "Not Found")</f>
        <v>Direct Website</v>
      </c>
    </row>
    <row r="4329" spans="1:12" x14ac:dyDescent="0.2">
      <c r="A4329" s="3" t="s">
        <v>4765</v>
      </c>
      <c r="B4329" s="3" t="s">
        <v>331</v>
      </c>
      <c r="C4329" s="3" t="s">
        <v>558</v>
      </c>
      <c r="D4329" s="3" t="s">
        <v>52</v>
      </c>
      <c r="E4329" s="3" t="s">
        <v>60</v>
      </c>
      <c r="F4329" s="3">
        <v>4593.26</v>
      </c>
      <c r="G4329" s="3">
        <v>0</v>
      </c>
      <c r="H4329" s="3">
        <v>4593.26</v>
      </c>
      <c r="I4329" s="3" t="s">
        <v>29</v>
      </c>
      <c r="J4329" s="5">
        <v>1</v>
      </c>
      <c r="K4329" t="str">
        <f>_xlfn.XLOOKUP(D4329, dim_channels!A:A, dim_channels!C:C, "Not Found")</f>
        <v>OTA</v>
      </c>
      <c r="L4329" t="str">
        <f>_xlfn.XLOOKUP(D4329, dim_channels!A:A, dim_channels!B:B, "Not Found")</f>
        <v>Agoda</v>
      </c>
    </row>
    <row r="4330" spans="1:12" x14ac:dyDescent="0.2">
      <c r="A4330" s="2" t="s">
        <v>4766</v>
      </c>
      <c r="B4330" s="2" t="s">
        <v>724</v>
      </c>
      <c r="C4330" s="2" t="s">
        <v>54</v>
      </c>
      <c r="D4330" s="2" t="s">
        <v>52</v>
      </c>
      <c r="E4330" s="2" t="s">
        <v>34</v>
      </c>
      <c r="F4330" s="2">
        <v>6610.82</v>
      </c>
      <c r="G4330" s="2">
        <v>793.3</v>
      </c>
      <c r="H4330" s="2">
        <v>5817.52</v>
      </c>
      <c r="I4330" s="2" t="s">
        <v>29</v>
      </c>
      <c r="J4330" s="4">
        <v>1.136363948899187</v>
      </c>
      <c r="K4330" t="str">
        <f>_xlfn.XLOOKUP(D4330, dim_channels!A:A, dim_channels!C:C, "Not Found")</f>
        <v>OTA</v>
      </c>
      <c r="L4330" t="str">
        <f>_xlfn.XLOOKUP(D4330, dim_channels!A:A, dim_channels!B:B, "Not Found")</f>
        <v>Agoda</v>
      </c>
    </row>
    <row r="4331" spans="1:12" x14ac:dyDescent="0.2">
      <c r="A4331" s="3" t="s">
        <v>4767</v>
      </c>
      <c r="B4331" s="3" t="s">
        <v>66</v>
      </c>
      <c r="C4331" s="3" t="s">
        <v>205</v>
      </c>
      <c r="D4331" s="3" t="s">
        <v>33</v>
      </c>
      <c r="E4331" s="3" t="s">
        <v>28</v>
      </c>
      <c r="F4331" s="3">
        <v>3123.64</v>
      </c>
      <c r="G4331" s="3">
        <v>468.55</v>
      </c>
      <c r="H4331" s="3">
        <v>2655.09</v>
      </c>
      <c r="I4331" s="3" t="s">
        <v>41</v>
      </c>
      <c r="J4331" s="5">
        <v>1.1764723606356089</v>
      </c>
      <c r="K4331" t="str">
        <f>_xlfn.XLOOKUP(D4331, dim_channels!A:A, dim_channels!C:C, "Not Found")</f>
        <v>OTA</v>
      </c>
      <c r="L4331" t="str">
        <f>_xlfn.XLOOKUP(D4331, dim_channels!A:A, dim_channels!B:B, "Not Found")</f>
        <v>Booking.com</v>
      </c>
    </row>
    <row r="4332" spans="1:12" x14ac:dyDescent="0.2">
      <c r="A4332" s="2" t="s">
        <v>4768</v>
      </c>
      <c r="B4332" s="2" t="s">
        <v>256</v>
      </c>
      <c r="C4332" s="2" t="s">
        <v>1340</v>
      </c>
      <c r="D4332" s="2" t="s">
        <v>64</v>
      </c>
      <c r="E4332" s="2" t="s">
        <v>28</v>
      </c>
      <c r="F4332" s="2">
        <v>18526.37</v>
      </c>
      <c r="G4332" s="2">
        <v>0</v>
      </c>
      <c r="H4332" s="2">
        <v>18526.37</v>
      </c>
      <c r="I4332" s="2" t="s">
        <v>29</v>
      </c>
      <c r="J4332" s="4">
        <v>1</v>
      </c>
      <c r="K4332" t="str">
        <f>_xlfn.XLOOKUP(D4332, dim_channels!A:A, dim_channels!C:C, "Not Found")</f>
        <v>Direct</v>
      </c>
      <c r="L4332" t="str">
        <f>_xlfn.XLOOKUP(D4332, dim_channels!A:A, dim_channels!B:B, "Not Found")</f>
        <v>Direct Website</v>
      </c>
    </row>
    <row r="4333" spans="1:12" x14ac:dyDescent="0.2">
      <c r="A4333" s="3" t="s">
        <v>4769</v>
      </c>
      <c r="B4333" s="3" t="s">
        <v>264</v>
      </c>
      <c r="C4333" s="3" t="s">
        <v>264</v>
      </c>
      <c r="D4333" s="3" t="s">
        <v>45</v>
      </c>
      <c r="E4333" s="3" t="s">
        <v>46</v>
      </c>
      <c r="F4333" s="3">
        <v>10379.129999999999</v>
      </c>
      <c r="G4333" s="3">
        <v>518.96</v>
      </c>
      <c r="H4333" s="3">
        <v>9860.17</v>
      </c>
      <c r="I4333" s="3" t="s">
        <v>29</v>
      </c>
      <c r="J4333" s="5">
        <v>1.0526319525931089</v>
      </c>
      <c r="K4333" t="str">
        <f>_xlfn.XLOOKUP(D4333, dim_channels!A:A, dim_channels!C:C, "Not Found")</f>
        <v>Corporate</v>
      </c>
      <c r="L4333" t="str">
        <f>_xlfn.XLOOKUP(D4333, dim_channels!A:A, dim_channels!B:B, "Not Found")</f>
        <v>Corporate Direct</v>
      </c>
    </row>
    <row r="4334" spans="1:12" x14ac:dyDescent="0.2">
      <c r="A4334" s="2" t="s">
        <v>4770</v>
      </c>
      <c r="B4334" s="2" t="s">
        <v>76</v>
      </c>
      <c r="C4334" s="2" t="s">
        <v>432</v>
      </c>
      <c r="D4334" s="2" t="s">
        <v>114</v>
      </c>
      <c r="E4334" s="2" t="s">
        <v>115</v>
      </c>
      <c r="F4334" s="2">
        <v>8322.3700000000008</v>
      </c>
      <c r="G4334" s="2">
        <v>832.24</v>
      </c>
      <c r="H4334" s="2">
        <v>7490.13</v>
      </c>
      <c r="I4334" s="2" t="s">
        <v>29</v>
      </c>
      <c r="J4334" s="4">
        <v>1.111111556141215</v>
      </c>
      <c r="K4334" t="str">
        <f>_xlfn.XLOOKUP(D4334, dim_channels!A:A, dim_channels!C:C, "Not Found")</f>
        <v>Offline</v>
      </c>
      <c r="L4334" t="str">
        <f>_xlfn.XLOOKUP(D4334, dim_channels!A:A, dim_channels!B:B, "Not Found")</f>
        <v>Travel Agency</v>
      </c>
    </row>
    <row r="4335" spans="1:12" x14ac:dyDescent="0.2">
      <c r="A4335" s="3" t="s">
        <v>4771</v>
      </c>
      <c r="B4335" s="3" t="s">
        <v>176</v>
      </c>
      <c r="C4335" s="3" t="s">
        <v>799</v>
      </c>
      <c r="D4335" s="3" t="s">
        <v>52</v>
      </c>
      <c r="E4335" s="3" t="s">
        <v>60</v>
      </c>
      <c r="F4335" s="3">
        <v>7170.51</v>
      </c>
      <c r="G4335" s="3">
        <v>0</v>
      </c>
      <c r="H4335" s="3">
        <v>7170.51</v>
      </c>
      <c r="I4335" s="3" t="s">
        <v>29</v>
      </c>
      <c r="J4335" s="5">
        <v>1</v>
      </c>
      <c r="K4335" t="str">
        <f>_xlfn.XLOOKUP(D4335, dim_channels!A:A, dim_channels!C:C, "Not Found")</f>
        <v>OTA</v>
      </c>
      <c r="L4335" t="str">
        <f>_xlfn.XLOOKUP(D4335, dim_channels!A:A, dim_channels!B:B, "Not Found")</f>
        <v>Agoda</v>
      </c>
    </row>
    <row r="4336" spans="1:12" x14ac:dyDescent="0.2">
      <c r="A4336" s="2" t="s">
        <v>4772</v>
      </c>
      <c r="B4336" s="2" t="s">
        <v>239</v>
      </c>
      <c r="C4336" s="2" t="s">
        <v>72</v>
      </c>
      <c r="D4336" s="2" t="s">
        <v>27</v>
      </c>
      <c r="E4336" s="2" t="s">
        <v>60</v>
      </c>
      <c r="F4336" s="2">
        <v>19117.07</v>
      </c>
      <c r="G4336" s="2">
        <v>0</v>
      </c>
      <c r="H4336" s="2">
        <v>19117.07</v>
      </c>
      <c r="I4336" s="2" t="s">
        <v>29</v>
      </c>
      <c r="J4336" s="4">
        <v>1</v>
      </c>
      <c r="K4336" t="str">
        <f>_xlfn.XLOOKUP(D4336, dim_channels!A:A, dim_channels!C:C, "Not Found")</f>
        <v>OTA</v>
      </c>
      <c r="L4336" t="str">
        <f>_xlfn.XLOOKUP(D4336, dim_channels!A:A, dim_channels!B:B, "Not Found")</f>
        <v>Expedia</v>
      </c>
    </row>
    <row r="4337" spans="1:12" x14ac:dyDescent="0.2">
      <c r="A4337" s="3" t="s">
        <v>4773</v>
      </c>
      <c r="B4337" s="3" t="s">
        <v>516</v>
      </c>
      <c r="C4337" s="3" t="s">
        <v>520</v>
      </c>
      <c r="D4337" s="3" t="s">
        <v>45</v>
      </c>
      <c r="E4337" s="3" t="s">
        <v>46</v>
      </c>
      <c r="F4337" s="3">
        <v>2362.5700000000002</v>
      </c>
      <c r="G4337" s="3">
        <v>118.13</v>
      </c>
      <c r="H4337" s="3">
        <v>2244.44</v>
      </c>
      <c r="I4337" s="3" t="s">
        <v>29</v>
      </c>
      <c r="J4337" s="5">
        <v>1.052632282440163</v>
      </c>
      <c r="K4337" t="str">
        <f>_xlfn.XLOOKUP(D4337, dim_channels!A:A, dim_channels!C:C, "Not Found")</f>
        <v>Corporate</v>
      </c>
      <c r="L4337" t="str">
        <f>_xlfn.XLOOKUP(D4337, dim_channels!A:A, dim_channels!B:B, "Not Found")</f>
        <v>Corporate Direct</v>
      </c>
    </row>
    <row r="4338" spans="1:12" x14ac:dyDescent="0.2">
      <c r="A4338" s="2" t="s">
        <v>4774</v>
      </c>
      <c r="B4338" s="2" t="s">
        <v>318</v>
      </c>
      <c r="C4338" s="2" t="s">
        <v>82</v>
      </c>
      <c r="D4338" s="2" t="s">
        <v>64</v>
      </c>
      <c r="E4338" s="2" t="s">
        <v>115</v>
      </c>
      <c r="F4338" s="2">
        <v>14067.84</v>
      </c>
      <c r="G4338" s="2">
        <v>0</v>
      </c>
      <c r="H4338" s="2">
        <v>14067.84</v>
      </c>
      <c r="I4338" s="2" t="s">
        <v>29</v>
      </c>
      <c r="J4338" s="4">
        <v>1</v>
      </c>
      <c r="K4338" t="str">
        <f>_xlfn.XLOOKUP(D4338, dim_channels!A:A, dim_channels!C:C, "Not Found")</f>
        <v>Direct</v>
      </c>
      <c r="L4338" t="str">
        <f>_xlfn.XLOOKUP(D4338, dim_channels!A:A, dim_channels!B:B, "Not Found")</f>
        <v>Direct Website</v>
      </c>
    </row>
    <row r="4339" spans="1:12" x14ac:dyDescent="0.2">
      <c r="A4339" s="3" t="s">
        <v>4775</v>
      </c>
      <c r="B4339" s="3" t="s">
        <v>84</v>
      </c>
      <c r="C4339" s="3" t="s">
        <v>85</v>
      </c>
      <c r="D4339" s="3" t="s">
        <v>33</v>
      </c>
      <c r="E4339" s="3" t="s">
        <v>28</v>
      </c>
      <c r="F4339" s="3">
        <v>4439.9799999999996</v>
      </c>
      <c r="G4339" s="3">
        <v>666</v>
      </c>
      <c r="H4339" s="3">
        <v>3773.98</v>
      </c>
      <c r="I4339" s="3" t="s">
        <v>29</v>
      </c>
      <c r="J4339" s="5">
        <v>1.1764715234314971</v>
      </c>
      <c r="K4339" t="str">
        <f>_xlfn.XLOOKUP(D4339, dim_channels!A:A, dim_channels!C:C, "Not Found")</f>
        <v>OTA</v>
      </c>
      <c r="L4339" t="str">
        <f>_xlfn.XLOOKUP(D4339, dim_channels!A:A, dim_channels!B:B, "Not Found")</f>
        <v>Booking.com</v>
      </c>
    </row>
    <row r="4340" spans="1:12" x14ac:dyDescent="0.2">
      <c r="A4340" s="2" t="s">
        <v>4776</v>
      </c>
      <c r="B4340" s="2" t="s">
        <v>285</v>
      </c>
      <c r="C4340" s="2" t="s">
        <v>117</v>
      </c>
      <c r="D4340" s="2" t="s">
        <v>33</v>
      </c>
      <c r="E4340" s="2" t="s">
        <v>60</v>
      </c>
      <c r="F4340" s="2">
        <v>7246.01</v>
      </c>
      <c r="G4340" s="2">
        <v>0</v>
      </c>
      <c r="H4340" s="2">
        <v>7246.01</v>
      </c>
      <c r="I4340" s="2" t="s">
        <v>41</v>
      </c>
      <c r="J4340" s="4">
        <v>1</v>
      </c>
      <c r="K4340" t="str">
        <f>_xlfn.XLOOKUP(D4340, dim_channels!A:A, dim_channels!C:C, "Not Found")</f>
        <v>OTA</v>
      </c>
      <c r="L4340" t="str">
        <f>_xlfn.XLOOKUP(D4340, dim_channels!A:A, dim_channels!B:B, "Not Found")</f>
        <v>Booking.com</v>
      </c>
    </row>
    <row r="4341" spans="1:12" x14ac:dyDescent="0.2">
      <c r="A4341" s="3" t="s">
        <v>4777</v>
      </c>
      <c r="B4341" s="3" t="s">
        <v>97</v>
      </c>
      <c r="C4341" s="3" t="s">
        <v>139</v>
      </c>
      <c r="D4341" s="3" t="s">
        <v>64</v>
      </c>
      <c r="E4341" s="3" t="s">
        <v>115</v>
      </c>
      <c r="F4341" s="3">
        <v>9520.91</v>
      </c>
      <c r="G4341" s="3">
        <v>0</v>
      </c>
      <c r="H4341" s="3">
        <v>9520.91</v>
      </c>
      <c r="I4341" s="3" t="s">
        <v>29</v>
      </c>
      <c r="J4341" s="5">
        <v>1</v>
      </c>
      <c r="K4341" t="str">
        <f>_xlfn.XLOOKUP(D4341, dim_channels!A:A, dim_channels!C:C, "Not Found")</f>
        <v>Direct</v>
      </c>
      <c r="L4341" t="str">
        <f>_xlfn.XLOOKUP(D4341, dim_channels!A:A, dim_channels!B:B, "Not Found")</f>
        <v>Direct Website</v>
      </c>
    </row>
    <row r="4342" spans="1:12" x14ac:dyDescent="0.2">
      <c r="A4342" s="2" t="s">
        <v>4778</v>
      </c>
      <c r="B4342" s="2" t="s">
        <v>253</v>
      </c>
      <c r="C4342" s="2" t="s">
        <v>824</v>
      </c>
      <c r="D4342" s="2" t="s">
        <v>52</v>
      </c>
      <c r="E4342" s="2" t="s">
        <v>34</v>
      </c>
      <c r="F4342" s="2">
        <v>20180.53</v>
      </c>
      <c r="G4342" s="2">
        <v>2421.66</v>
      </c>
      <c r="H4342" s="2">
        <v>17758.87</v>
      </c>
      <c r="I4342" s="2" t="s">
        <v>29</v>
      </c>
      <c r="J4342" s="4">
        <v>1.136363406004999</v>
      </c>
      <c r="K4342" t="str">
        <f>_xlfn.XLOOKUP(D4342, dim_channels!A:A, dim_channels!C:C, "Not Found")</f>
        <v>OTA</v>
      </c>
      <c r="L4342" t="str">
        <f>_xlfn.XLOOKUP(D4342, dim_channels!A:A, dim_channels!B:B, "Not Found")</f>
        <v>Agoda</v>
      </c>
    </row>
    <row r="4343" spans="1:12" x14ac:dyDescent="0.2">
      <c r="A4343" s="3" t="s">
        <v>4779</v>
      </c>
      <c r="B4343" s="3" t="s">
        <v>364</v>
      </c>
      <c r="C4343" s="3" t="s">
        <v>971</v>
      </c>
      <c r="D4343" s="3" t="s">
        <v>52</v>
      </c>
      <c r="E4343" s="3" t="s">
        <v>34</v>
      </c>
      <c r="F4343" s="3">
        <v>2147.0300000000002</v>
      </c>
      <c r="G4343" s="3">
        <v>257.64</v>
      </c>
      <c r="H4343" s="3">
        <v>1889.39</v>
      </c>
      <c r="I4343" s="3" t="s">
        <v>29</v>
      </c>
      <c r="J4343" s="5">
        <v>1.13636147116265</v>
      </c>
      <c r="K4343" t="str">
        <f>_xlfn.XLOOKUP(D4343, dim_channels!A:A, dim_channels!C:C, "Not Found")</f>
        <v>OTA</v>
      </c>
      <c r="L4343" t="str">
        <f>_xlfn.XLOOKUP(D4343, dim_channels!A:A, dim_channels!B:B, "Not Found")</f>
        <v>Agoda</v>
      </c>
    </row>
    <row r="4344" spans="1:12" x14ac:dyDescent="0.2">
      <c r="A4344" s="2" t="s">
        <v>4780</v>
      </c>
      <c r="B4344" s="2" t="s">
        <v>443</v>
      </c>
      <c r="C4344" s="2" t="s">
        <v>471</v>
      </c>
      <c r="D4344" s="2" t="s">
        <v>52</v>
      </c>
      <c r="E4344" s="2" t="s">
        <v>34</v>
      </c>
      <c r="F4344" s="2">
        <v>14798.25</v>
      </c>
      <c r="G4344" s="2">
        <v>1775.79</v>
      </c>
      <c r="H4344" s="2">
        <v>13022.46</v>
      </c>
      <c r="I4344" s="2" t="s">
        <v>29</v>
      </c>
      <c r="J4344" s="4">
        <v>1.136363636363636</v>
      </c>
      <c r="K4344" t="str">
        <f>_xlfn.XLOOKUP(D4344, dim_channels!A:A, dim_channels!C:C, "Not Found")</f>
        <v>OTA</v>
      </c>
      <c r="L4344" t="str">
        <f>_xlfn.XLOOKUP(D4344, dim_channels!A:A, dim_channels!B:B, "Not Found")</f>
        <v>Agoda</v>
      </c>
    </row>
    <row r="4345" spans="1:12" x14ac:dyDescent="0.2">
      <c r="A4345" s="3" t="s">
        <v>4781</v>
      </c>
      <c r="B4345" s="3" t="s">
        <v>337</v>
      </c>
      <c r="C4345" s="3" t="s">
        <v>300</v>
      </c>
      <c r="D4345" s="3" t="s">
        <v>206</v>
      </c>
      <c r="E4345" s="3" t="s">
        <v>207</v>
      </c>
      <c r="F4345" s="3">
        <v>9757.1299999999992</v>
      </c>
      <c r="G4345" s="3">
        <v>0</v>
      </c>
      <c r="H4345" s="3">
        <v>9757.1299999999992</v>
      </c>
      <c r="I4345" s="3" t="s">
        <v>29</v>
      </c>
      <c r="J4345" s="5">
        <v>1</v>
      </c>
      <c r="K4345" t="str">
        <f>_xlfn.XLOOKUP(D4345, dim_channels!A:A, dim_channels!C:C, "Not Found")</f>
        <v>Direct</v>
      </c>
      <c r="L4345" t="str">
        <f>_xlfn.XLOOKUP(D4345, dim_channels!A:A, dim_channels!B:B, "Not Found")</f>
        <v>Walk-in</v>
      </c>
    </row>
    <row r="4346" spans="1:12" x14ac:dyDescent="0.2">
      <c r="A4346" s="2" t="s">
        <v>4782</v>
      </c>
      <c r="B4346" s="2" t="s">
        <v>478</v>
      </c>
      <c r="C4346" s="2" t="s">
        <v>324</v>
      </c>
      <c r="D4346" s="2" t="s">
        <v>52</v>
      </c>
      <c r="E4346" s="2" t="s">
        <v>60</v>
      </c>
      <c r="F4346" s="2">
        <v>14053.77</v>
      </c>
      <c r="G4346" s="2">
        <v>0</v>
      </c>
      <c r="H4346" s="2">
        <v>14053.77</v>
      </c>
      <c r="I4346" s="2" t="s">
        <v>56</v>
      </c>
      <c r="J4346" s="4">
        <v>1</v>
      </c>
      <c r="K4346" t="str">
        <f>_xlfn.XLOOKUP(D4346, dim_channels!A:A, dim_channels!C:C, "Not Found")</f>
        <v>OTA</v>
      </c>
      <c r="L4346" t="str">
        <f>_xlfn.XLOOKUP(D4346, dim_channels!A:A, dim_channels!B:B, "Not Found")</f>
        <v>Agoda</v>
      </c>
    </row>
    <row r="4347" spans="1:12" x14ac:dyDescent="0.2">
      <c r="A4347" s="3" t="s">
        <v>4783</v>
      </c>
      <c r="B4347" s="3" t="s">
        <v>846</v>
      </c>
      <c r="C4347" s="3" t="s">
        <v>794</v>
      </c>
      <c r="D4347" s="3" t="s">
        <v>45</v>
      </c>
      <c r="E4347" s="3" t="s">
        <v>89</v>
      </c>
      <c r="F4347" s="3">
        <v>8661.35</v>
      </c>
      <c r="G4347" s="3">
        <v>0</v>
      </c>
      <c r="H4347" s="3">
        <v>8661.35</v>
      </c>
      <c r="I4347" s="3" t="s">
        <v>29</v>
      </c>
      <c r="J4347" s="5">
        <v>1</v>
      </c>
      <c r="K4347" t="str">
        <f>_xlfn.XLOOKUP(D4347, dim_channels!A:A, dim_channels!C:C, "Not Found")</f>
        <v>Corporate</v>
      </c>
      <c r="L4347" t="str">
        <f>_xlfn.XLOOKUP(D4347, dim_channels!A:A, dim_channels!B:B, "Not Found")</f>
        <v>Corporate Direct</v>
      </c>
    </row>
    <row r="4348" spans="1:12" x14ac:dyDescent="0.2">
      <c r="A4348" s="2" t="s">
        <v>4784</v>
      </c>
      <c r="B4348" s="2" t="s">
        <v>294</v>
      </c>
      <c r="C4348" s="2" t="s">
        <v>204</v>
      </c>
      <c r="D4348" s="2" t="s">
        <v>52</v>
      </c>
      <c r="E4348" s="2" t="s">
        <v>60</v>
      </c>
      <c r="F4348" s="2">
        <v>11201.07</v>
      </c>
      <c r="G4348" s="2">
        <v>0</v>
      </c>
      <c r="H4348" s="2">
        <v>11201.07</v>
      </c>
      <c r="I4348" s="2" t="s">
        <v>29</v>
      </c>
      <c r="J4348" s="4">
        <v>1</v>
      </c>
      <c r="K4348" t="str">
        <f>_xlfn.XLOOKUP(D4348, dim_channels!A:A, dim_channels!C:C, "Not Found")</f>
        <v>OTA</v>
      </c>
      <c r="L4348" t="str">
        <f>_xlfn.XLOOKUP(D4348, dim_channels!A:A, dim_channels!B:B, "Not Found")</f>
        <v>Agoda</v>
      </c>
    </row>
    <row r="4349" spans="1:12" x14ac:dyDescent="0.2">
      <c r="A4349" s="3" t="s">
        <v>4785</v>
      </c>
      <c r="B4349" s="3" t="s">
        <v>605</v>
      </c>
      <c r="C4349" s="3" t="s">
        <v>72</v>
      </c>
      <c r="D4349" s="3" t="s">
        <v>52</v>
      </c>
      <c r="E4349" s="3" t="s">
        <v>60</v>
      </c>
      <c r="F4349" s="3">
        <v>3348.64</v>
      </c>
      <c r="G4349" s="3">
        <v>0</v>
      </c>
      <c r="H4349" s="3">
        <v>3348.64</v>
      </c>
      <c r="I4349" s="3" t="s">
        <v>29</v>
      </c>
      <c r="J4349" s="5">
        <v>1</v>
      </c>
      <c r="K4349" t="str">
        <f>_xlfn.XLOOKUP(D4349, dim_channels!A:A, dim_channels!C:C, "Not Found")</f>
        <v>OTA</v>
      </c>
      <c r="L4349" t="str">
        <f>_xlfn.XLOOKUP(D4349, dim_channels!A:A, dim_channels!B:B, "Not Found")</f>
        <v>Agoda</v>
      </c>
    </row>
    <row r="4350" spans="1:12" x14ac:dyDescent="0.2">
      <c r="A4350" s="2" t="s">
        <v>4786</v>
      </c>
      <c r="B4350" s="2" t="s">
        <v>391</v>
      </c>
      <c r="C4350" s="2" t="s">
        <v>305</v>
      </c>
      <c r="D4350" s="2" t="s">
        <v>33</v>
      </c>
      <c r="E4350" s="2" t="s">
        <v>28</v>
      </c>
      <c r="F4350" s="2">
        <v>2774.37</v>
      </c>
      <c r="G4350" s="2">
        <v>416.16</v>
      </c>
      <c r="H4350" s="2">
        <v>2358.21</v>
      </c>
      <c r="I4350" s="2" t="s">
        <v>29</v>
      </c>
      <c r="J4350" s="4">
        <v>1.1764728332082379</v>
      </c>
      <c r="K4350" t="str">
        <f>_xlfn.XLOOKUP(D4350, dim_channels!A:A, dim_channels!C:C, "Not Found")</f>
        <v>OTA</v>
      </c>
      <c r="L4350" t="str">
        <f>_xlfn.XLOOKUP(D4350, dim_channels!A:A, dim_channels!B:B, "Not Found")</f>
        <v>Booking.com</v>
      </c>
    </row>
    <row r="4351" spans="1:12" x14ac:dyDescent="0.2">
      <c r="A4351" s="3" t="s">
        <v>4787</v>
      </c>
      <c r="B4351" s="3" t="s">
        <v>409</v>
      </c>
      <c r="C4351" s="3" t="s">
        <v>410</v>
      </c>
      <c r="D4351" s="3" t="s">
        <v>206</v>
      </c>
      <c r="E4351" s="3" t="s">
        <v>207</v>
      </c>
      <c r="F4351" s="3">
        <v>19614.95</v>
      </c>
      <c r="G4351" s="3">
        <v>0</v>
      </c>
      <c r="H4351" s="3">
        <v>19614.95</v>
      </c>
      <c r="I4351" s="3" t="s">
        <v>29</v>
      </c>
      <c r="J4351" s="5">
        <v>1</v>
      </c>
      <c r="K4351" t="str">
        <f>_xlfn.XLOOKUP(D4351, dim_channels!A:A, dim_channels!C:C, "Not Found")</f>
        <v>Direct</v>
      </c>
      <c r="L4351" t="str">
        <f>_xlfn.XLOOKUP(D4351, dim_channels!A:A, dim_channels!B:B, "Not Found")</f>
        <v>Walk-in</v>
      </c>
    </row>
    <row r="4352" spans="1:12" x14ac:dyDescent="0.2">
      <c r="A4352" s="2" t="s">
        <v>4788</v>
      </c>
      <c r="B4352" s="2" t="s">
        <v>198</v>
      </c>
      <c r="C4352" s="2" t="s">
        <v>497</v>
      </c>
      <c r="D4352" s="2" t="s">
        <v>52</v>
      </c>
      <c r="E4352" s="2" t="s">
        <v>60</v>
      </c>
      <c r="F4352" s="2">
        <v>6894.05</v>
      </c>
      <c r="G4352" s="2">
        <v>0</v>
      </c>
      <c r="H4352" s="2">
        <v>6894.05</v>
      </c>
      <c r="I4352" s="2" t="s">
        <v>41</v>
      </c>
      <c r="J4352" s="4">
        <v>1</v>
      </c>
      <c r="K4352" t="str">
        <f>_xlfn.XLOOKUP(D4352, dim_channels!A:A, dim_channels!C:C, "Not Found")</f>
        <v>OTA</v>
      </c>
      <c r="L4352" t="str">
        <f>_xlfn.XLOOKUP(D4352, dim_channels!A:A, dim_channels!B:B, "Not Found")</f>
        <v>Agoda</v>
      </c>
    </row>
    <row r="4353" spans="1:12" x14ac:dyDescent="0.2">
      <c r="A4353" s="3" t="s">
        <v>4789</v>
      </c>
      <c r="B4353" s="3" t="s">
        <v>590</v>
      </c>
      <c r="C4353" s="3" t="s">
        <v>666</v>
      </c>
      <c r="D4353" s="3" t="s">
        <v>52</v>
      </c>
      <c r="E4353" s="3" t="s">
        <v>60</v>
      </c>
      <c r="F4353" s="3">
        <v>3068.59</v>
      </c>
      <c r="G4353" s="3">
        <v>0</v>
      </c>
      <c r="H4353" s="3">
        <v>3068.59</v>
      </c>
      <c r="I4353" s="3" t="s">
        <v>29</v>
      </c>
      <c r="J4353" s="5">
        <v>1</v>
      </c>
      <c r="K4353" t="str">
        <f>_xlfn.XLOOKUP(D4353, dim_channels!A:A, dim_channels!C:C, "Not Found")</f>
        <v>OTA</v>
      </c>
      <c r="L4353" t="str">
        <f>_xlfn.XLOOKUP(D4353, dim_channels!A:A, dim_channels!B:B, "Not Found")</f>
        <v>Agoda</v>
      </c>
    </row>
    <row r="4354" spans="1:12" x14ac:dyDescent="0.2">
      <c r="A4354" s="2" t="s">
        <v>4790</v>
      </c>
      <c r="B4354" s="2" t="s">
        <v>37</v>
      </c>
      <c r="C4354" s="2" t="s">
        <v>614</v>
      </c>
      <c r="D4354" s="2" t="s">
        <v>33</v>
      </c>
      <c r="E4354" s="2" t="s">
        <v>60</v>
      </c>
      <c r="F4354" s="2">
        <v>3917.43</v>
      </c>
      <c r="G4354" s="2">
        <v>0</v>
      </c>
      <c r="H4354" s="2">
        <v>3917.43</v>
      </c>
      <c r="I4354" s="2" t="s">
        <v>29</v>
      </c>
      <c r="J4354" s="4">
        <v>1</v>
      </c>
      <c r="K4354" t="str">
        <f>_xlfn.XLOOKUP(D4354, dim_channels!A:A, dim_channels!C:C, "Not Found")</f>
        <v>OTA</v>
      </c>
      <c r="L4354" t="str">
        <f>_xlfn.XLOOKUP(D4354, dim_channels!A:A, dim_channels!B:B, "Not Found")</f>
        <v>Booking.com</v>
      </c>
    </row>
    <row r="4355" spans="1:12" x14ac:dyDescent="0.2">
      <c r="A4355" s="3" t="s">
        <v>4791</v>
      </c>
      <c r="B4355" s="3" t="s">
        <v>626</v>
      </c>
      <c r="C4355" s="3" t="s">
        <v>1234</v>
      </c>
      <c r="D4355" s="3" t="s">
        <v>33</v>
      </c>
      <c r="E4355" s="3" t="s">
        <v>28</v>
      </c>
      <c r="F4355" s="3">
        <v>13010.21</v>
      </c>
      <c r="G4355" s="3">
        <v>1951.53</v>
      </c>
      <c r="H4355" s="3">
        <v>11058.68</v>
      </c>
      <c r="I4355" s="3" t="s">
        <v>29</v>
      </c>
      <c r="J4355" s="5">
        <v>1.1764704286587551</v>
      </c>
      <c r="K4355" t="str">
        <f>_xlfn.XLOOKUP(D4355, dim_channels!A:A, dim_channels!C:C, "Not Found")</f>
        <v>OTA</v>
      </c>
      <c r="L4355" t="str">
        <f>_xlfn.XLOOKUP(D4355, dim_channels!A:A, dim_channels!B:B, "Not Found")</f>
        <v>Booking.com</v>
      </c>
    </row>
    <row r="4356" spans="1:12" x14ac:dyDescent="0.2">
      <c r="A4356" s="2" t="s">
        <v>4792</v>
      </c>
      <c r="B4356" s="2" t="s">
        <v>153</v>
      </c>
      <c r="C4356" s="2" t="s">
        <v>612</v>
      </c>
      <c r="D4356" s="2" t="s">
        <v>114</v>
      </c>
      <c r="E4356" s="2" t="s">
        <v>46</v>
      </c>
      <c r="F4356" s="2">
        <v>20070.349999999999</v>
      </c>
      <c r="G4356" s="2">
        <v>2007.04</v>
      </c>
      <c r="H4356" s="2">
        <v>18063.310000000001</v>
      </c>
      <c r="I4356" s="2" t="s">
        <v>29</v>
      </c>
      <c r="J4356" s="4">
        <v>1.1111114186713289</v>
      </c>
      <c r="K4356" t="str">
        <f>_xlfn.XLOOKUP(D4356, dim_channels!A:A, dim_channels!C:C, "Not Found")</f>
        <v>Offline</v>
      </c>
      <c r="L4356" t="str">
        <f>_xlfn.XLOOKUP(D4356, dim_channels!A:A, dim_channels!B:B, "Not Found")</f>
        <v>Travel Agency</v>
      </c>
    </row>
    <row r="4357" spans="1:12" x14ac:dyDescent="0.2">
      <c r="A4357" s="3" t="s">
        <v>4793</v>
      </c>
      <c r="B4357" s="3" t="s">
        <v>706</v>
      </c>
      <c r="C4357" s="3" t="s">
        <v>553</v>
      </c>
      <c r="D4357" s="3" t="s">
        <v>52</v>
      </c>
      <c r="E4357" s="3" t="s">
        <v>34</v>
      </c>
      <c r="F4357" s="3">
        <v>3586.43</v>
      </c>
      <c r="G4357" s="3">
        <v>430.37</v>
      </c>
      <c r="H4357" s="3">
        <v>3156.06</v>
      </c>
      <c r="I4357" s="3" t="s">
        <v>29</v>
      </c>
      <c r="J4357" s="5">
        <v>1.136363060271351</v>
      </c>
      <c r="K4357" t="str">
        <f>_xlfn.XLOOKUP(D4357, dim_channels!A:A, dim_channels!C:C, "Not Found")</f>
        <v>OTA</v>
      </c>
      <c r="L4357" t="str">
        <f>_xlfn.XLOOKUP(D4357, dim_channels!A:A, dim_channels!B:B, "Not Found")</f>
        <v>Agoda</v>
      </c>
    </row>
    <row r="4358" spans="1:12" x14ac:dyDescent="0.2">
      <c r="A4358" s="2" t="s">
        <v>4794</v>
      </c>
      <c r="B4358" s="2" t="s">
        <v>416</v>
      </c>
      <c r="C4358" s="2" t="s">
        <v>95</v>
      </c>
      <c r="D4358" s="2" t="s">
        <v>45</v>
      </c>
      <c r="E4358" s="2" t="s">
        <v>89</v>
      </c>
      <c r="F4358" s="2">
        <v>13150.35</v>
      </c>
      <c r="G4358" s="2">
        <v>0</v>
      </c>
      <c r="H4358" s="2">
        <v>13150.35</v>
      </c>
      <c r="I4358" s="2" t="s">
        <v>29</v>
      </c>
      <c r="J4358" s="4">
        <v>1</v>
      </c>
      <c r="K4358" t="str">
        <f>_xlfn.XLOOKUP(D4358, dim_channels!A:A, dim_channels!C:C, "Not Found")</f>
        <v>Corporate</v>
      </c>
      <c r="L4358" t="str">
        <f>_xlfn.XLOOKUP(D4358, dim_channels!A:A, dim_channels!B:B, "Not Found")</f>
        <v>Corporate Direct</v>
      </c>
    </row>
    <row r="4359" spans="1:12" x14ac:dyDescent="0.2">
      <c r="A4359" s="3" t="s">
        <v>4795</v>
      </c>
      <c r="B4359" s="3" t="s">
        <v>492</v>
      </c>
      <c r="C4359" s="3" t="s">
        <v>1623</v>
      </c>
      <c r="D4359" s="3" t="s">
        <v>45</v>
      </c>
      <c r="E4359" s="3" t="s">
        <v>89</v>
      </c>
      <c r="F4359" s="3">
        <v>4142.7</v>
      </c>
      <c r="G4359" s="3">
        <v>0</v>
      </c>
      <c r="H4359" s="3">
        <v>4142.7</v>
      </c>
      <c r="I4359" s="3" t="s">
        <v>29</v>
      </c>
      <c r="J4359" s="5">
        <v>1</v>
      </c>
      <c r="K4359" t="str">
        <f>_xlfn.XLOOKUP(D4359, dim_channels!A:A, dim_channels!C:C, "Not Found")</f>
        <v>Corporate</v>
      </c>
      <c r="L4359" t="str">
        <f>_xlfn.XLOOKUP(D4359, dim_channels!A:A, dim_channels!B:B, "Not Found")</f>
        <v>Corporate Direct</v>
      </c>
    </row>
    <row r="4360" spans="1:12" x14ac:dyDescent="0.2">
      <c r="A4360" s="2" t="s">
        <v>4796</v>
      </c>
      <c r="B4360" s="2" t="s">
        <v>97</v>
      </c>
      <c r="C4360" s="2" t="s">
        <v>653</v>
      </c>
      <c r="D4360" s="2" t="s">
        <v>33</v>
      </c>
      <c r="E4360" s="2" t="s">
        <v>34</v>
      </c>
      <c r="F4360" s="2">
        <v>17473.82</v>
      </c>
      <c r="G4360" s="2">
        <v>2621.0700000000002</v>
      </c>
      <c r="H4360" s="2">
        <v>14852.75</v>
      </c>
      <c r="I4360" s="2" t="s">
        <v>29</v>
      </c>
      <c r="J4360" s="4">
        <v>1.176470350608473</v>
      </c>
      <c r="K4360" t="str">
        <f>_xlfn.XLOOKUP(D4360, dim_channels!A:A, dim_channels!C:C, "Not Found")</f>
        <v>OTA</v>
      </c>
      <c r="L4360" t="str">
        <f>_xlfn.XLOOKUP(D4360, dim_channels!A:A, dim_channels!B:B, "Not Found")</f>
        <v>Booking.com</v>
      </c>
    </row>
    <row r="4361" spans="1:12" x14ac:dyDescent="0.2">
      <c r="A4361" s="3" t="s">
        <v>4797</v>
      </c>
      <c r="B4361" s="3" t="s">
        <v>1272</v>
      </c>
      <c r="C4361" s="3" t="s">
        <v>100</v>
      </c>
      <c r="D4361" s="3" t="s">
        <v>45</v>
      </c>
      <c r="E4361" s="3" t="s">
        <v>46</v>
      </c>
      <c r="F4361" s="3">
        <v>13371.41</v>
      </c>
      <c r="G4361" s="3">
        <v>668.57</v>
      </c>
      <c r="H4361" s="3">
        <v>12702.84</v>
      </c>
      <c r="I4361" s="3" t="s">
        <v>29</v>
      </c>
      <c r="J4361" s="5">
        <v>1.052631537514445</v>
      </c>
      <c r="K4361" t="str">
        <f>_xlfn.XLOOKUP(D4361, dim_channels!A:A, dim_channels!C:C, "Not Found")</f>
        <v>Corporate</v>
      </c>
      <c r="L4361" t="str">
        <f>_xlfn.XLOOKUP(D4361, dim_channels!A:A, dim_channels!B:B, "Not Found")</f>
        <v>Corporate Direct</v>
      </c>
    </row>
    <row r="4362" spans="1:12" x14ac:dyDescent="0.2">
      <c r="A4362" s="2" t="s">
        <v>4798</v>
      </c>
      <c r="B4362" s="2" t="s">
        <v>451</v>
      </c>
      <c r="C4362" s="2" t="s">
        <v>762</v>
      </c>
      <c r="D4362" s="2" t="s">
        <v>27</v>
      </c>
      <c r="E4362" s="2" t="s">
        <v>28</v>
      </c>
      <c r="F4362" s="2">
        <v>17227.27</v>
      </c>
      <c r="G4362" s="2">
        <v>3100.91</v>
      </c>
      <c r="H4362" s="2">
        <v>14126.36</v>
      </c>
      <c r="I4362" s="2" t="s">
        <v>41</v>
      </c>
      <c r="J4362" s="4">
        <v>1.21951231598232</v>
      </c>
      <c r="K4362" t="str">
        <f>_xlfn.XLOOKUP(D4362, dim_channels!A:A, dim_channels!C:C, "Not Found")</f>
        <v>OTA</v>
      </c>
      <c r="L4362" t="str">
        <f>_xlfn.XLOOKUP(D4362, dim_channels!A:A, dim_channels!B:B, "Not Found")</f>
        <v>Expedia</v>
      </c>
    </row>
    <row r="4363" spans="1:12" x14ac:dyDescent="0.2">
      <c r="A4363" s="3" t="s">
        <v>4799</v>
      </c>
      <c r="B4363" s="3" t="s">
        <v>720</v>
      </c>
      <c r="C4363" s="3" t="s">
        <v>851</v>
      </c>
      <c r="D4363" s="3" t="s">
        <v>52</v>
      </c>
      <c r="E4363" s="3" t="s">
        <v>60</v>
      </c>
      <c r="F4363" s="3">
        <v>13605.79</v>
      </c>
      <c r="G4363" s="3">
        <v>0</v>
      </c>
      <c r="H4363" s="3">
        <v>13605.79</v>
      </c>
      <c r="I4363" s="3" t="s">
        <v>56</v>
      </c>
      <c r="J4363" s="5">
        <v>1</v>
      </c>
      <c r="K4363" t="str">
        <f>_xlfn.XLOOKUP(D4363, dim_channels!A:A, dim_channels!C:C, "Not Found")</f>
        <v>OTA</v>
      </c>
      <c r="L4363" t="str">
        <f>_xlfn.XLOOKUP(D4363, dim_channels!A:A, dim_channels!B:B, "Not Found")</f>
        <v>Agoda</v>
      </c>
    </row>
    <row r="4364" spans="1:12" x14ac:dyDescent="0.2">
      <c r="A4364" s="2" t="s">
        <v>4800</v>
      </c>
      <c r="B4364" s="2" t="s">
        <v>353</v>
      </c>
      <c r="C4364" s="2" t="s">
        <v>570</v>
      </c>
      <c r="D4364" s="2" t="s">
        <v>206</v>
      </c>
      <c r="E4364" s="2" t="s">
        <v>207</v>
      </c>
      <c r="F4364" s="2">
        <v>3372.04</v>
      </c>
      <c r="G4364" s="2">
        <v>0</v>
      </c>
      <c r="H4364" s="2">
        <v>3372.04</v>
      </c>
      <c r="I4364" s="2" t="s">
        <v>56</v>
      </c>
      <c r="J4364" s="4">
        <v>1</v>
      </c>
      <c r="K4364" t="str">
        <f>_xlfn.XLOOKUP(D4364, dim_channels!A:A, dim_channels!C:C, "Not Found")</f>
        <v>Direct</v>
      </c>
      <c r="L4364" t="str">
        <f>_xlfn.XLOOKUP(D4364, dim_channels!A:A, dim_channels!B:B, "Not Found")</f>
        <v>Walk-in</v>
      </c>
    </row>
    <row r="4365" spans="1:12" x14ac:dyDescent="0.2">
      <c r="A4365" s="3" t="s">
        <v>4801</v>
      </c>
      <c r="B4365" s="3" t="s">
        <v>595</v>
      </c>
      <c r="C4365" s="3" t="s">
        <v>595</v>
      </c>
      <c r="D4365" s="3" t="s">
        <v>52</v>
      </c>
      <c r="E4365" s="3" t="s">
        <v>60</v>
      </c>
      <c r="F4365" s="3">
        <v>5587.19</v>
      </c>
      <c r="G4365" s="3">
        <v>0</v>
      </c>
      <c r="H4365" s="3">
        <v>5587.19</v>
      </c>
      <c r="I4365" s="3" t="s">
        <v>41</v>
      </c>
      <c r="J4365" s="5">
        <v>1</v>
      </c>
      <c r="K4365" t="str">
        <f>_xlfn.XLOOKUP(D4365, dim_channels!A:A, dim_channels!C:C, "Not Found")</f>
        <v>OTA</v>
      </c>
      <c r="L4365" t="str">
        <f>_xlfn.XLOOKUP(D4365, dim_channels!A:A, dim_channels!B:B, "Not Found")</f>
        <v>Agoda</v>
      </c>
    </row>
    <row r="4366" spans="1:12" x14ac:dyDescent="0.2">
      <c r="A4366" s="2" t="s">
        <v>4802</v>
      </c>
      <c r="B4366" s="2" t="s">
        <v>567</v>
      </c>
      <c r="C4366" s="2" t="s">
        <v>261</v>
      </c>
      <c r="D4366" s="2" t="s">
        <v>33</v>
      </c>
      <c r="E4366" s="2" t="s">
        <v>60</v>
      </c>
      <c r="F4366" s="2">
        <v>5228.22</v>
      </c>
      <c r="G4366" s="2">
        <v>0</v>
      </c>
      <c r="H4366" s="2">
        <v>5228.22</v>
      </c>
      <c r="I4366" s="2" t="s">
        <v>41</v>
      </c>
      <c r="J4366" s="4">
        <v>1</v>
      </c>
      <c r="K4366" t="str">
        <f>_xlfn.XLOOKUP(D4366, dim_channels!A:A, dim_channels!C:C, "Not Found")</f>
        <v>OTA</v>
      </c>
      <c r="L4366" t="str">
        <f>_xlfn.XLOOKUP(D4366, dim_channels!A:A, dim_channels!B:B, "Not Found")</f>
        <v>Booking.com</v>
      </c>
    </row>
    <row r="4367" spans="1:12" x14ac:dyDescent="0.2">
      <c r="A4367" s="3" t="s">
        <v>4803</v>
      </c>
      <c r="B4367" s="3" t="s">
        <v>543</v>
      </c>
      <c r="C4367" s="3" t="s">
        <v>618</v>
      </c>
      <c r="D4367" s="3" t="s">
        <v>33</v>
      </c>
      <c r="E4367" s="3" t="s">
        <v>28</v>
      </c>
      <c r="F4367" s="3">
        <v>5214.47</v>
      </c>
      <c r="G4367" s="3">
        <v>782.17</v>
      </c>
      <c r="H4367" s="3">
        <v>4432.3</v>
      </c>
      <c r="I4367" s="3" t="s">
        <v>41</v>
      </c>
      <c r="J4367" s="5">
        <v>1.1764704555197081</v>
      </c>
      <c r="K4367" t="str">
        <f>_xlfn.XLOOKUP(D4367, dim_channels!A:A, dim_channels!C:C, "Not Found")</f>
        <v>OTA</v>
      </c>
      <c r="L4367" t="str">
        <f>_xlfn.XLOOKUP(D4367, dim_channels!A:A, dim_channels!B:B, "Not Found")</f>
        <v>Booking.com</v>
      </c>
    </row>
    <row r="4368" spans="1:12" x14ac:dyDescent="0.2">
      <c r="A4368" s="2" t="s">
        <v>4804</v>
      </c>
      <c r="B4368" s="2" t="s">
        <v>54</v>
      </c>
      <c r="C4368" s="2" t="s">
        <v>741</v>
      </c>
      <c r="D4368" s="2" t="s">
        <v>45</v>
      </c>
      <c r="E4368" s="2" t="s">
        <v>46</v>
      </c>
      <c r="F4368" s="2">
        <v>8373.06</v>
      </c>
      <c r="G4368" s="2">
        <v>418.65</v>
      </c>
      <c r="H4368" s="2">
        <v>7954.41</v>
      </c>
      <c r="I4368" s="2" t="s">
        <v>29</v>
      </c>
      <c r="J4368" s="4">
        <v>1.0526311819481271</v>
      </c>
      <c r="K4368" t="str">
        <f>_xlfn.XLOOKUP(D4368, dim_channels!A:A, dim_channels!C:C, "Not Found")</f>
        <v>Corporate</v>
      </c>
      <c r="L4368" t="str">
        <f>_xlfn.XLOOKUP(D4368, dim_channels!A:A, dim_channels!B:B, "Not Found")</f>
        <v>Corporate Direct</v>
      </c>
    </row>
    <row r="4369" spans="1:12" x14ac:dyDescent="0.2">
      <c r="A4369" s="3" t="s">
        <v>4805</v>
      </c>
      <c r="B4369" s="3" t="s">
        <v>135</v>
      </c>
      <c r="C4369" s="3" t="s">
        <v>51</v>
      </c>
      <c r="D4369" s="3" t="s">
        <v>64</v>
      </c>
      <c r="E4369" s="3" t="s">
        <v>28</v>
      </c>
      <c r="F4369" s="3">
        <v>10531.95</v>
      </c>
      <c r="G4369" s="3">
        <v>0</v>
      </c>
      <c r="H4369" s="3">
        <v>10531.95</v>
      </c>
      <c r="I4369" s="3" t="s">
        <v>29</v>
      </c>
      <c r="J4369" s="5">
        <v>1</v>
      </c>
      <c r="K4369" t="str">
        <f>_xlfn.XLOOKUP(D4369, dim_channels!A:A, dim_channels!C:C, "Not Found")</f>
        <v>Direct</v>
      </c>
      <c r="L4369" t="str">
        <f>_xlfn.XLOOKUP(D4369, dim_channels!A:A, dim_channels!B:B, "Not Found")</f>
        <v>Direct Website</v>
      </c>
    </row>
    <row r="4370" spans="1:12" x14ac:dyDescent="0.2">
      <c r="A4370" s="2" t="s">
        <v>4806</v>
      </c>
      <c r="B4370" s="2" t="s">
        <v>749</v>
      </c>
      <c r="C4370" s="2" t="s">
        <v>247</v>
      </c>
      <c r="D4370" s="2" t="s">
        <v>52</v>
      </c>
      <c r="E4370" s="2" t="s">
        <v>34</v>
      </c>
      <c r="F4370" s="2">
        <v>7127.5</v>
      </c>
      <c r="G4370" s="2">
        <v>855.3</v>
      </c>
      <c r="H4370" s="2">
        <v>6272.2</v>
      </c>
      <c r="I4370" s="2" t="s">
        <v>41</v>
      </c>
      <c r="J4370" s="4">
        <v>1.136363636363636</v>
      </c>
      <c r="K4370" t="str">
        <f>_xlfn.XLOOKUP(D4370, dim_channels!A:A, dim_channels!C:C, "Not Found")</f>
        <v>OTA</v>
      </c>
      <c r="L4370" t="str">
        <f>_xlfn.XLOOKUP(D4370, dim_channels!A:A, dim_channels!B:B, "Not Found")</f>
        <v>Agoda</v>
      </c>
    </row>
    <row r="4371" spans="1:12" x14ac:dyDescent="0.2">
      <c r="A4371" s="3" t="s">
        <v>4807</v>
      </c>
      <c r="B4371" s="3" t="s">
        <v>302</v>
      </c>
      <c r="C4371" s="3" t="s">
        <v>423</v>
      </c>
      <c r="D4371" s="3" t="s">
        <v>45</v>
      </c>
      <c r="E4371" s="3" t="s">
        <v>89</v>
      </c>
      <c r="F4371" s="3">
        <v>3987.69</v>
      </c>
      <c r="G4371" s="3">
        <v>0</v>
      </c>
      <c r="H4371" s="3">
        <v>3987.69</v>
      </c>
      <c r="I4371" s="3" t="s">
        <v>29</v>
      </c>
      <c r="J4371" s="5">
        <v>1</v>
      </c>
      <c r="K4371" t="str">
        <f>_xlfn.XLOOKUP(D4371, dim_channels!A:A, dim_channels!C:C, "Not Found")</f>
        <v>Corporate</v>
      </c>
      <c r="L4371" t="str">
        <f>_xlfn.XLOOKUP(D4371, dim_channels!A:A, dim_channels!B:B, "Not Found")</f>
        <v>Corporate Direct</v>
      </c>
    </row>
    <row r="4372" spans="1:12" x14ac:dyDescent="0.2">
      <c r="A4372" s="2" t="s">
        <v>4808</v>
      </c>
      <c r="B4372" s="2" t="s">
        <v>708</v>
      </c>
      <c r="C4372" s="2" t="s">
        <v>176</v>
      </c>
      <c r="D4372" s="2" t="s">
        <v>33</v>
      </c>
      <c r="E4372" s="2" t="s">
        <v>28</v>
      </c>
      <c r="F4372" s="2">
        <v>4101.2700000000004</v>
      </c>
      <c r="G4372" s="2">
        <v>615.19000000000005</v>
      </c>
      <c r="H4372" s="2">
        <v>3486.08</v>
      </c>
      <c r="I4372" s="2" t="s">
        <v>41</v>
      </c>
      <c r="J4372" s="4">
        <v>1.1764704194969711</v>
      </c>
      <c r="K4372" t="str">
        <f>_xlfn.XLOOKUP(D4372, dim_channels!A:A, dim_channels!C:C, "Not Found")</f>
        <v>OTA</v>
      </c>
      <c r="L4372" t="str">
        <f>_xlfn.XLOOKUP(D4372, dim_channels!A:A, dim_channels!B:B, "Not Found")</f>
        <v>Booking.com</v>
      </c>
    </row>
    <row r="4373" spans="1:12" x14ac:dyDescent="0.2">
      <c r="A4373" s="3" t="s">
        <v>4809</v>
      </c>
      <c r="B4373" s="3" t="s">
        <v>902</v>
      </c>
      <c r="C4373" s="3" t="s">
        <v>204</v>
      </c>
      <c r="D4373" s="3" t="s">
        <v>45</v>
      </c>
      <c r="E4373" s="3" t="s">
        <v>89</v>
      </c>
      <c r="F4373" s="3">
        <v>2951.32</v>
      </c>
      <c r="G4373" s="3">
        <v>0</v>
      </c>
      <c r="H4373" s="3">
        <v>2951.32</v>
      </c>
      <c r="I4373" s="3" t="s">
        <v>29</v>
      </c>
      <c r="J4373" s="5">
        <v>1</v>
      </c>
      <c r="K4373" t="str">
        <f>_xlfn.XLOOKUP(D4373, dim_channels!A:A, dim_channels!C:C, "Not Found")</f>
        <v>Corporate</v>
      </c>
      <c r="L4373" t="str">
        <f>_xlfn.XLOOKUP(D4373, dim_channels!A:A, dim_channels!B:B, "Not Found")</f>
        <v>Corporate Direct</v>
      </c>
    </row>
    <row r="4374" spans="1:12" x14ac:dyDescent="0.2">
      <c r="A4374" s="2" t="s">
        <v>4810</v>
      </c>
      <c r="B4374" s="2" t="s">
        <v>95</v>
      </c>
      <c r="C4374" s="2" t="s">
        <v>527</v>
      </c>
      <c r="D4374" s="2" t="s">
        <v>52</v>
      </c>
      <c r="E4374" s="2" t="s">
        <v>60</v>
      </c>
      <c r="F4374" s="2">
        <v>8198.8799999999992</v>
      </c>
      <c r="G4374" s="2">
        <v>0</v>
      </c>
      <c r="H4374" s="2">
        <v>8198.8799999999992</v>
      </c>
      <c r="I4374" s="2" t="s">
        <v>29</v>
      </c>
      <c r="J4374" s="4">
        <v>1</v>
      </c>
      <c r="K4374" t="str">
        <f>_xlfn.XLOOKUP(D4374, dim_channels!A:A, dim_channels!C:C, "Not Found")</f>
        <v>OTA</v>
      </c>
      <c r="L4374" t="str">
        <f>_xlfn.XLOOKUP(D4374, dim_channels!A:A, dim_channels!B:B, "Not Found")</f>
        <v>Agoda</v>
      </c>
    </row>
    <row r="4375" spans="1:12" x14ac:dyDescent="0.2">
      <c r="A4375" s="3" t="s">
        <v>4811</v>
      </c>
      <c r="B4375" s="3" t="s">
        <v>124</v>
      </c>
      <c r="C4375" s="3" t="s">
        <v>117</v>
      </c>
      <c r="D4375" s="3" t="s">
        <v>33</v>
      </c>
      <c r="E4375" s="3" t="s">
        <v>60</v>
      </c>
      <c r="F4375" s="3">
        <v>3335.3</v>
      </c>
      <c r="G4375" s="3">
        <v>0</v>
      </c>
      <c r="H4375" s="3">
        <v>3335.3</v>
      </c>
      <c r="I4375" s="3" t="s">
        <v>41</v>
      </c>
      <c r="J4375" s="5">
        <v>1</v>
      </c>
      <c r="K4375" t="str">
        <f>_xlfn.XLOOKUP(D4375, dim_channels!A:A, dim_channels!C:C, "Not Found")</f>
        <v>OTA</v>
      </c>
      <c r="L4375" t="str">
        <f>_xlfn.XLOOKUP(D4375, dim_channels!A:A, dim_channels!B:B, "Not Found")</f>
        <v>Booking.com</v>
      </c>
    </row>
    <row r="4376" spans="1:12" x14ac:dyDescent="0.2">
      <c r="A4376" s="2" t="s">
        <v>4812</v>
      </c>
      <c r="B4376" s="2" t="s">
        <v>1610</v>
      </c>
      <c r="C4376" s="2" t="s">
        <v>173</v>
      </c>
      <c r="D4376" s="2" t="s">
        <v>52</v>
      </c>
      <c r="E4376" s="2" t="s">
        <v>34</v>
      </c>
      <c r="F4376" s="2">
        <v>10140.540000000001</v>
      </c>
      <c r="G4376" s="2">
        <v>1216.8599999999999</v>
      </c>
      <c r="H4376" s="2">
        <v>8923.68</v>
      </c>
      <c r="I4376" s="2" t="s">
        <v>29</v>
      </c>
      <c r="J4376" s="4">
        <v>1.1363630251196819</v>
      </c>
      <c r="K4376" t="str">
        <f>_xlfn.XLOOKUP(D4376, dim_channels!A:A, dim_channels!C:C, "Not Found")</f>
        <v>OTA</v>
      </c>
      <c r="L4376" t="str">
        <f>_xlfn.XLOOKUP(D4376, dim_channels!A:A, dim_channels!B:B, "Not Found")</f>
        <v>Agoda</v>
      </c>
    </row>
    <row r="4377" spans="1:12" x14ac:dyDescent="0.2">
      <c r="A4377" s="3" t="s">
        <v>4813</v>
      </c>
      <c r="B4377" s="3" t="s">
        <v>331</v>
      </c>
      <c r="C4377" s="3" t="s">
        <v>754</v>
      </c>
      <c r="D4377" s="3" t="s">
        <v>33</v>
      </c>
      <c r="E4377" s="3" t="s">
        <v>60</v>
      </c>
      <c r="F4377" s="3">
        <v>2683.49</v>
      </c>
      <c r="G4377" s="3">
        <v>0</v>
      </c>
      <c r="H4377" s="3">
        <v>2683.49</v>
      </c>
      <c r="I4377" s="3" t="s">
        <v>29</v>
      </c>
      <c r="J4377" s="5">
        <v>1</v>
      </c>
      <c r="K4377" t="str">
        <f>_xlfn.XLOOKUP(D4377, dim_channels!A:A, dim_channels!C:C, "Not Found")</f>
        <v>OTA</v>
      </c>
      <c r="L4377" t="str">
        <f>_xlfn.XLOOKUP(D4377, dim_channels!A:A, dim_channels!B:B, "Not Found")</f>
        <v>Booking.com</v>
      </c>
    </row>
    <row r="4378" spans="1:12" x14ac:dyDescent="0.2">
      <c r="A4378" s="2" t="s">
        <v>4814</v>
      </c>
      <c r="B4378" s="2" t="s">
        <v>164</v>
      </c>
      <c r="C4378" s="2" t="s">
        <v>475</v>
      </c>
      <c r="D4378" s="2" t="s">
        <v>27</v>
      </c>
      <c r="E4378" s="2" t="s">
        <v>34</v>
      </c>
      <c r="F4378" s="2">
        <v>5434.57</v>
      </c>
      <c r="G4378" s="2">
        <v>978.22</v>
      </c>
      <c r="H4378" s="2">
        <v>4456.3500000000004</v>
      </c>
      <c r="I4378" s="2" t="s">
        <v>29</v>
      </c>
      <c r="J4378" s="4">
        <v>1.219511483613271</v>
      </c>
      <c r="K4378" t="str">
        <f>_xlfn.XLOOKUP(D4378, dim_channels!A:A, dim_channels!C:C, "Not Found")</f>
        <v>OTA</v>
      </c>
      <c r="L4378" t="str">
        <f>_xlfn.XLOOKUP(D4378, dim_channels!A:A, dim_channels!B:B, "Not Found")</f>
        <v>Expedia</v>
      </c>
    </row>
    <row r="4379" spans="1:12" x14ac:dyDescent="0.2">
      <c r="A4379" s="3" t="s">
        <v>4815</v>
      </c>
      <c r="B4379" s="3" t="s">
        <v>94</v>
      </c>
      <c r="C4379" s="3" t="s">
        <v>78</v>
      </c>
      <c r="D4379" s="3" t="s">
        <v>45</v>
      </c>
      <c r="E4379" s="3" t="s">
        <v>46</v>
      </c>
      <c r="F4379" s="3">
        <v>9994.39</v>
      </c>
      <c r="G4379" s="3">
        <v>499.72</v>
      </c>
      <c r="H4379" s="3">
        <v>9494.67</v>
      </c>
      <c r="I4379" s="3" t="s">
        <v>29</v>
      </c>
      <c r="J4379" s="5">
        <v>1.052631634380131</v>
      </c>
      <c r="K4379" t="str">
        <f>_xlfn.XLOOKUP(D4379, dim_channels!A:A, dim_channels!C:C, "Not Found")</f>
        <v>Corporate</v>
      </c>
      <c r="L4379" t="str">
        <f>_xlfn.XLOOKUP(D4379, dim_channels!A:A, dim_channels!B:B, "Not Found")</f>
        <v>Corporate Direct</v>
      </c>
    </row>
    <row r="4380" spans="1:12" x14ac:dyDescent="0.2">
      <c r="A4380" s="2" t="s">
        <v>4816</v>
      </c>
      <c r="B4380" s="2" t="s">
        <v>202</v>
      </c>
      <c r="C4380" s="2" t="s">
        <v>380</v>
      </c>
      <c r="D4380" s="2" t="s">
        <v>33</v>
      </c>
      <c r="E4380" s="2" t="s">
        <v>28</v>
      </c>
      <c r="F4380" s="2">
        <v>3195.54</v>
      </c>
      <c r="G4380" s="2">
        <v>479.33</v>
      </c>
      <c r="H4380" s="2">
        <v>2716.21</v>
      </c>
      <c r="I4380" s="2" t="s">
        <v>56</v>
      </c>
      <c r="J4380" s="4">
        <v>1.1764701551058281</v>
      </c>
      <c r="K4380" t="str">
        <f>_xlfn.XLOOKUP(D4380, dim_channels!A:A, dim_channels!C:C, "Not Found")</f>
        <v>OTA</v>
      </c>
      <c r="L4380" t="str">
        <f>_xlfn.XLOOKUP(D4380, dim_channels!A:A, dim_channels!B:B, "Not Found")</f>
        <v>Booking.com</v>
      </c>
    </row>
    <row r="4381" spans="1:12" x14ac:dyDescent="0.2">
      <c r="A4381" s="3" t="s">
        <v>4817</v>
      </c>
      <c r="B4381" s="3" t="s">
        <v>722</v>
      </c>
      <c r="C4381" s="3" t="s">
        <v>432</v>
      </c>
      <c r="D4381" s="3" t="s">
        <v>169</v>
      </c>
      <c r="E4381" s="3" t="s">
        <v>46</v>
      </c>
      <c r="F4381" s="3">
        <v>18911.490000000002</v>
      </c>
      <c r="G4381" s="3">
        <v>3782.3</v>
      </c>
      <c r="H4381" s="3">
        <v>15129.19</v>
      </c>
      <c r="I4381" s="3" t="s">
        <v>29</v>
      </c>
      <c r="J4381" s="5">
        <v>1.25000016524348</v>
      </c>
      <c r="K4381" t="str">
        <f>_xlfn.XLOOKUP(D4381, dim_channels!A:A, dim_channels!C:C, "Not Found")</f>
        <v>GDS</v>
      </c>
      <c r="L4381" t="str">
        <f>_xlfn.XLOOKUP(D4381, dim_channels!A:A, dim_channels!B:B, "Not Found")</f>
        <v>GDS (Amadeus)</v>
      </c>
    </row>
    <row r="4382" spans="1:12" x14ac:dyDescent="0.2">
      <c r="A4382" s="2" t="s">
        <v>4818</v>
      </c>
      <c r="B4382" s="2" t="s">
        <v>396</v>
      </c>
      <c r="C4382" s="2" t="s">
        <v>484</v>
      </c>
      <c r="D4382" s="2" t="s">
        <v>52</v>
      </c>
      <c r="E4382" s="2" t="s">
        <v>60</v>
      </c>
      <c r="F4382" s="2">
        <v>4698.4799999999996</v>
      </c>
      <c r="G4382" s="2">
        <v>0</v>
      </c>
      <c r="H4382" s="2">
        <v>4698.4799999999996</v>
      </c>
      <c r="I4382" s="2" t="s">
        <v>29</v>
      </c>
      <c r="J4382" s="4">
        <v>1</v>
      </c>
      <c r="K4382" t="str">
        <f>_xlfn.XLOOKUP(D4382, dim_channels!A:A, dim_channels!C:C, "Not Found")</f>
        <v>OTA</v>
      </c>
      <c r="L4382" t="str">
        <f>_xlfn.XLOOKUP(D4382, dim_channels!A:A, dim_channels!B:B, "Not Found")</f>
        <v>Agoda</v>
      </c>
    </row>
    <row r="4383" spans="1:12" x14ac:dyDescent="0.2">
      <c r="A4383" s="3" t="s">
        <v>4819</v>
      </c>
      <c r="B4383" s="3" t="s">
        <v>178</v>
      </c>
      <c r="C4383" s="3" t="s">
        <v>789</v>
      </c>
      <c r="D4383" s="3" t="s">
        <v>33</v>
      </c>
      <c r="E4383" s="3" t="s">
        <v>28</v>
      </c>
      <c r="F4383" s="3">
        <v>2642.17</v>
      </c>
      <c r="G4383" s="3">
        <v>396.33</v>
      </c>
      <c r="H4383" s="3">
        <v>2245.84</v>
      </c>
      <c r="I4383" s="3" t="s">
        <v>29</v>
      </c>
      <c r="J4383" s="5">
        <v>1.176472945534855</v>
      </c>
      <c r="K4383" t="str">
        <f>_xlfn.XLOOKUP(D4383, dim_channels!A:A, dim_channels!C:C, "Not Found")</f>
        <v>OTA</v>
      </c>
      <c r="L4383" t="str">
        <f>_xlfn.XLOOKUP(D4383, dim_channels!A:A, dim_channels!B:B, "Not Found")</f>
        <v>Booking.com</v>
      </c>
    </row>
    <row r="4384" spans="1:12" x14ac:dyDescent="0.2">
      <c r="A4384" s="2" t="s">
        <v>4820</v>
      </c>
      <c r="B4384" s="2" t="s">
        <v>135</v>
      </c>
      <c r="C4384" s="2" t="s">
        <v>136</v>
      </c>
      <c r="D4384" s="2" t="s">
        <v>33</v>
      </c>
      <c r="E4384" s="2" t="s">
        <v>34</v>
      </c>
      <c r="F4384" s="2">
        <v>2873.69</v>
      </c>
      <c r="G4384" s="2">
        <v>431.05</v>
      </c>
      <c r="H4384" s="2">
        <v>2442.64</v>
      </c>
      <c r="I4384" s="2" t="s">
        <v>41</v>
      </c>
      <c r="J4384" s="4">
        <v>1.1764689024989361</v>
      </c>
      <c r="K4384" t="str">
        <f>_xlfn.XLOOKUP(D4384, dim_channels!A:A, dim_channels!C:C, "Not Found")</f>
        <v>OTA</v>
      </c>
      <c r="L4384" t="str">
        <f>_xlfn.XLOOKUP(D4384, dim_channels!A:A, dim_channels!B:B, "Not Found")</f>
        <v>Booking.com</v>
      </c>
    </row>
    <row r="4385" spans="1:12" x14ac:dyDescent="0.2">
      <c r="A4385" s="3" t="s">
        <v>4821</v>
      </c>
      <c r="B4385" s="3" t="s">
        <v>326</v>
      </c>
      <c r="C4385" s="3" t="s">
        <v>205</v>
      </c>
      <c r="D4385" s="3" t="s">
        <v>27</v>
      </c>
      <c r="E4385" s="3" t="s">
        <v>28</v>
      </c>
      <c r="F4385" s="3">
        <v>6025.41</v>
      </c>
      <c r="G4385" s="3">
        <v>1084.57</v>
      </c>
      <c r="H4385" s="3">
        <v>4940.84</v>
      </c>
      <c r="I4385" s="3" t="s">
        <v>29</v>
      </c>
      <c r="J4385" s="5">
        <v>1.219511257195133</v>
      </c>
      <c r="K4385" t="str">
        <f>_xlfn.XLOOKUP(D4385, dim_channels!A:A, dim_channels!C:C, "Not Found")</f>
        <v>OTA</v>
      </c>
      <c r="L4385" t="str">
        <f>_xlfn.XLOOKUP(D4385, dim_channels!A:A, dim_channels!B:B, "Not Found")</f>
        <v>Expedia</v>
      </c>
    </row>
    <row r="4386" spans="1:12" x14ac:dyDescent="0.2">
      <c r="A4386" s="2" t="s">
        <v>4822</v>
      </c>
      <c r="B4386" s="2" t="s">
        <v>238</v>
      </c>
      <c r="C4386" s="2" t="s">
        <v>705</v>
      </c>
      <c r="D4386" s="2" t="s">
        <v>27</v>
      </c>
      <c r="E4386" s="2" t="s">
        <v>34</v>
      </c>
      <c r="F4386" s="2">
        <v>2911.05</v>
      </c>
      <c r="G4386" s="2">
        <v>523.99</v>
      </c>
      <c r="H4386" s="2">
        <v>2387.06</v>
      </c>
      <c r="I4386" s="2" t="s">
        <v>29</v>
      </c>
      <c r="J4386" s="4">
        <v>1.219512706006552</v>
      </c>
      <c r="K4386" t="str">
        <f>_xlfn.XLOOKUP(D4386, dim_channels!A:A, dim_channels!C:C, "Not Found")</f>
        <v>OTA</v>
      </c>
      <c r="L4386" t="str">
        <f>_xlfn.XLOOKUP(D4386, dim_channels!A:A, dim_channels!B:B, "Not Found")</f>
        <v>Expedia</v>
      </c>
    </row>
    <row r="4387" spans="1:12" x14ac:dyDescent="0.2">
      <c r="A4387" s="3" t="s">
        <v>4823</v>
      </c>
      <c r="B4387" s="3" t="s">
        <v>578</v>
      </c>
      <c r="C4387" s="3" t="s">
        <v>183</v>
      </c>
      <c r="D4387" s="3" t="s">
        <v>33</v>
      </c>
      <c r="E4387" s="3" t="s">
        <v>28</v>
      </c>
      <c r="F4387" s="3">
        <v>6535.17</v>
      </c>
      <c r="G4387" s="3">
        <v>980.28</v>
      </c>
      <c r="H4387" s="3">
        <v>5554.89</v>
      </c>
      <c r="I4387" s="3" t="s">
        <v>29</v>
      </c>
      <c r="J4387" s="5">
        <v>1.176471541290647</v>
      </c>
      <c r="K4387" t="str">
        <f>_xlfn.XLOOKUP(D4387, dim_channels!A:A, dim_channels!C:C, "Not Found")</f>
        <v>OTA</v>
      </c>
      <c r="L4387" t="str">
        <f>_xlfn.XLOOKUP(D4387, dim_channels!A:A, dim_channels!B:B, "Not Found")</f>
        <v>Booking.com</v>
      </c>
    </row>
    <row r="4388" spans="1:12" x14ac:dyDescent="0.2">
      <c r="A4388" s="2" t="s">
        <v>4824</v>
      </c>
      <c r="B4388" s="2" t="s">
        <v>283</v>
      </c>
      <c r="C4388" s="2" t="s">
        <v>193</v>
      </c>
      <c r="D4388" s="2" t="s">
        <v>33</v>
      </c>
      <c r="E4388" s="2" t="s">
        <v>28</v>
      </c>
      <c r="F4388" s="2">
        <v>6789.87</v>
      </c>
      <c r="G4388" s="2">
        <v>1018.48</v>
      </c>
      <c r="H4388" s="2">
        <v>5771.39</v>
      </c>
      <c r="I4388" s="2" t="s">
        <v>41</v>
      </c>
      <c r="J4388" s="4">
        <v>1.176470486312656</v>
      </c>
      <c r="K4388" t="str">
        <f>_xlfn.XLOOKUP(D4388, dim_channels!A:A, dim_channels!C:C, "Not Found")</f>
        <v>OTA</v>
      </c>
      <c r="L4388" t="str">
        <f>_xlfn.XLOOKUP(D4388, dim_channels!A:A, dim_channels!B:B, "Not Found")</f>
        <v>Booking.com</v>
      </c>
    </row>
    <row r="4389" spans="1:12" x14ac:dyDescent="0.2">
      <c r="A4389" s="3" t="s">
        <v>4825</v>
      </c>
      <c r="B4389" s="3" t="s">
        <v>127</v>
      </c>
      <c r="C4389" s="3" t="s">
        <v>449</v>
      </c>
      <c r="D4389" s="3" t="s">
        <v>33</v>
      </c>
      <c r="E4389" s="3" t="s">
        <v>28</v>
      </c>
      <c r="F4389" s="3">
        <v>4720.5600000000004</v>
      </c>
      <c r="G4389" s="3">
        <v>708.08</v>
      </c>
      <c r="H4389" s="3">
        <v>4012.48</v>
      </c>
      <c r="I4389" s="3" t="s">
        <v>29</v>
      </c>
      <c r="J4389" s="5">
        <v>1.176469415423878</v>
      </c>
      <c r="K4389" t="str">
        <f>_xlfn.XLOOKUP(D4389, dim_channels!A:A, dim_channels!C:C, "Not Found")</f>
        <v>OTA</v>
      </c>
      <c r="L4389" t="str">
        <f>_xlfn.XLOOKUP(D4389, dim_channels!A:A, dim_channels!B:B, "Not Found")</f>
        <v>Booking.com</v>
      </c>
    </row>
    <row r="4390" spans="1:12" x14ac:dyDescent="0.2">
      <c r="A4390" s="2" t="s">
        <v>4826</v>
      </c>
      <c r="B4390" s="2" t="s">
        <v>178</v>
      </c>
      <c r="C4390" s="2" t="s">
        <v>368</v>
      </c>
      <c r="D4390" s="2" t="s">
        <v>169</v>
      </c>
      <c r="E4390" s="2" t="s">
        <v>34</v>
      </c>
      <c r="F4390" s="2">
        <v>6874.65</v>
      </c>
      <c r="G4390" s="2">
        <v>1374.93</v>
      </c>
      <c r="H4390" s="2">
        <v>5499.72</v>
      </c>
      <c r="I4390" s="2" t="s">
        <v>29</v>
      </c>
      <c r="J4390" s="4">
        <v>1.25</v>
      </c>
      <c r="K4390" t="str">
        <f>_xlfn.XLOOKUP(D4390, dim_channels!A:A, dim_channels!C:C, "Not Found")</f>
        <v>GDS</v>
      </c>
      <c r="L4390" t="str">
        <f>_xlfn.XLOOKUP(D4390, dim_channels!A:A, dim_channels!B:B, "Not Found")</f>
        <v>GDS (Amadeus)</v>
      </c>
    </row>
    <row r="4391" spans="1:12" x14ac:dyDescent="0.2">
      <c r="A4391" s="3" t="s">
        <v>4827</v>
      </c>
      <c r="B4391" s="3" t="s">
        <v>78</v>
      </c>
      <c r="C4391" s="3" t="s">
        <v>107</v>
      </c>
      <c r="D4391" s="3" t="s">
        <v>33</v>
      </c>
      <c r="E4391" s="3" t="s">
        <v>34</v>
      </c>
      <c r="F4391" s="3">
        <v>5872.73</v>
      </c>
      <c r="G4391" s="3">
        <v>880.91</v>
      </c>
      <c r="H4391" s="3">
        <v>4991.82</v>
      </c>
      <c r="I4391" s="3" t="s">
        <v>56</v>
      </c>
      <c r="J4391" s="5">
        <v>1.1764707060751389</v>
      </c>
      <c r="K4391" t="str">
        <f>_xlfn.XLOOKUP(D4391, dim_channels!A:A, dim_channels!C:C, "Not Found")</f>
        <v>OTA</v>
      </c>
      <c r="L4391" t="str">
        <f>_xlfn.XLOOKUP(D4391, dim_channels!A:A, dim_channels!B:B, "Not Found")</f>
        <v>Booking.com</v>
      </c>
    </row>
    <row r="4392" spans="1:12" x14ac:dyDescent="0.2">
      <c r="A4392" s="2" t="s">
        <v>4828</v>
      </c>
      <c r="B4392" s="2" t="s">
        <v>538</v>
      </c>
      <c r="C4392" s="2" t="s">
        <v>720</v>
      </c>
      <c r="D4392" s="2" t="s">
        <v>169</v>
      </c>
      <c r="E4392" s="2" t="s">
        <v>34</v>
      </c>
      <c r="F4392" s="2">
        <v>17504.39</v>
      </c>
      <c r="G4392" s="2">
        <v>3500.88</v>
      </c>
      <c r="H4392" s="2">
        <v>14003.51</v>
      </c>
      <c r="I4392" s="2" t="s">
        <v>29</v>
      </c>
      <c r="J4392" s="4">
        <v>1.250000178526669</v>
      </c>
      <c r="K4392" t="str">
        <f>_xlfn.XLOOKUP(D4392, dim_channels!A:A, dim_channels!C:C, "Not Found")</f>
        <v>GDS</v>
      </c>
      <c r="L4392" t="str">
        <f>_xlfn.XLOOKUP(D4392, dim_channels!A:A, dim_channels!B:B, "Not Found")</f>
        <v>GDS (Amadeus)</v>
      </c>
    </row>
    <row r="4393" spans="1:12" x14ac:dyDescent="0.2">
      <c r="A4393" s="3" t="s">
        <v>4829</v>
      </c>
      <c r="B4393" s="3" t="s">
        <v>971</v>
      </c>
      <c r="C4393" s="3" t="s">
        <v>626</v>
      </c>
      <c r="D4393" s="3" t="s">
        <v>45</v>
      </c>
      <c r="E4393" s="3" t="s">
        <v>46</v>
      </c>
      <c r="F4393" s="3">
        <v>5847.57</v>
      </c>
      <c r="G4393" s="3">
        <v>292.38</v>
      </c>
      <c r="H4393" s="3">
        <v>5555.19</v>
      </c>
      <c r="I4393" s="3" t="s">
        <v>29</v>
      </c>
      <c r="J4393" s="5">
        <v>1.052631863176597</v>
      </c>
      <c r="K4393" t="str">
        <f>_xlfn.XLOOKUP(D4393, dim_channels!A:A, dim_channels!C:C, "Not Found")</f>
        <v>Corporate</v>
      </c>
      <c r="L4393" t="str">
        <f>_xlfn.XLOOKUP(D4393, dim_channels!A:A, dim_channels!B:B, "Not Found")</f>
        <v>Corporate Direct</v>
      </c>
    </row>
    <row r="4394" spans="1:12" x14ac:dyDescent="0.2">
      <c r="A4394" s="2" t="s">
        <v>4830</v>
      </c>
      <c r="B4394" s="2" t="s">
        <v>749</v>
      </c>
      <c r="C4394" s="2" t="s">
        <v>312</v>
      </c>
      <c r="D4394" s="2" t="s">
        <v>114</v>
      </c>
      <c r="E4394" s="2" t="s">
        <v>115</v>
      </c>
      <c r="F4394" s="2">
        <v>12239.82</v>
      </c>
      <c r="G4394" s="2">
        <v>1223.98</v>
      </c>
      <c r="H4394" s="2">
        <v>11015.84</v>
      </c>
      <c r="I4394" s="2" t="s">
        <v>29</v>
      </c>
      <c r="J4394" s="4">
        <v>1.1111109093814</v>
      </c>
      <c r="K4394" t="str">
        <f>_xlfn.XLOOKUP(D4394, dim_channels!A:A, dim_channels!C:C, "Not Found")</f>
        <v>Offline</v>
      </c>
      <c r="L4394" t="str">
        <f>_xlfn.XLOOKUP(D4394, dim_channels!A:A, dim_channels!B:B, "Not Found")</f>
        <v>Travel Agency</v>
      </c>
    </row>
    <row r="4395" spans="1:12" x14ac:dyDescent="0.2">
      <c r="A4395" s="3" t="s">
        <v>4831</v>
      </c>
      <c r="B4395" s="3" t="s">
        <v>1021</v>
      </c>
      <c r="C4395" s="3" t="s">
        <v>31</v>
      </c>
      <c r="D4395" s="3" t="s">
        <v>27</v>
      </c>
      <c r="E4395" s="3" t="s">
        <v>28</v>
      </c>
      <c r="F4395" s="3">
        <v>3328.9</v>
      </c>
      <c r="G4395" s="3">
        <v>599.20000000000005</v>
      </c>
      <c r="H4395" s="3">
        <v>2729.7</v>
      </c>
      <c r="I4395" s="3" t="s">
        <v>56</v>
      </c>
      <c r="J4395" s="5">
        <v>1.219511301608236</v>
      </c>
      <c r="K4395" t="str">
        <f>_xlfn.XLOOKUP(D4395, dim_channels!A:A, dim_channels!C:C, "Not Found")</f>
        <v>OTA</v>
      </c>
      <c r="L4395" t="str">
        <f>_xlfn.XLOOKUP(D4395, dim_channels!A:A, dim_channels!B:B, "Not Found")</f>
        <v>Expedia</v>
      </c>
    </row>
    <row r="4396" spans="1:12" x14ac:dyDescent="0.2">
      <c r="A4396" s="2" t="s">
        <v>4832</v>
      </c>
      <c r="B4396" s="2" t="s">
        <v>289</v>
      </c>
      <c r="C4396" s="2" t="s">
        <v>1110</v>
      </c>
      <c r="D4396" s="2" t="s">
        <v>114</v>
      </c>
      <c r="E4396" s="2" t="s">
        <v>46</v>
      </c>
      <c r="F4396" s="2">
        <v>7868.16</v>
      </c>
      <c r="G4396" s="2">
        <v>786.82</v>
      </c>
      <c r="H4396" s="2">
        <v>7081.34</v>
      </c>
      <c r="I4396" s="2" t="s">
        <v>29</v>
      </c>
      <c r="J4396" s="4">
        <v>1.1111117387387131</v>
      </c>
      <c r="K4396" t="str">
        <f>_xlfn.XLOOKUP(D4396, dim_channels!A:A, dim_channels!C:C, "Not Found")</f>
        <v>Offline</v>
      </c>
      <c r="L4396" t="str">
        <f>_xlfn.XLOOKUP(D4396, dim_channels!A:A, dim_channels!B:B, "Not Found")</f>
        <v>Travel Agency</v>
      </c>
    </row>
    <row r="4397" spans="1:12" x14ac:dyDescent="0.2">
      <c r="A4397" s="3" t="s">
        <v>4833</v>
      </c>
      <c r="B4397" s="3" t="s">
        <v>1278</v>
      </c>
      <c r="C4397" s="3" t="s">
        <v>274</v>
      </c>
      <c r="D4397" s="3" t="s">
        <v>45</v>
      </c>
      <c r="E4397" s="3" t="s">
        <v>89</v>
      </c>
      <c r="F4397" s="3">
        <v>10205.92</v>
      </c>
      <c r="G4397" s="3">
        <v>0</v>
      </c>
      <c r="H4397" s="3">
        <v>10205.92</v>
      </c>
      <c r="I4397" s="3" t="s">
        <v>29</v>
      </c>
      <c r="J4397" s="5">
        <v>1</v>
      </c>
      <c r="K4397" t="str">
        <f>_xlfn.XLOOKUP(D4397, dim_channels!A:A, dim_channels!C:C, "Not Found")</f>
        <v>Corporate</v>
      </c>
      <c r="L4397" t="str">
        <f>_xlfn.XLOOKUP(D4397, dim_channels!A:A, dim_channels!B:B, "Not Found")</f>
        <v>Corporate Direct</v>
      </c>
    </row>
    <row r="4398" spans="1:12" x14ac:dyDescent="0.2">
      <c r="A4398" s="2" t="s">
        <v>4834</v>
      </c>
      <c r="B4398" s="2" t="s">
        <v>465</v>
      </c>
      <c r="C4398" s="2" t="s">
        <v>126</v>
      </c>
      <c r="D4398" s="2" t="s">
        <v>45</v>
      </c>
      <c r="E4398" s="2" t="s">
        <v>46</v>
      </c>
      <c r="F4398" s="2">
        <v>6714.93</v>
      </c>
      <c r="G4398" s="2">
        <v>335.75</v>
      </c>
      <c r="H4398" s="2">
        <v>6379.18</v>
      </c>
      <c r="I4398" s="2" t="s">
        <v>56</v>
      </c>
      <c r="J4398" s="4">
        <v>1.0526321564840619</v>
      </c>
      <c r="K4398" t="str">
        <f>_xlfn.XLOOKUP(D4398, dim_channels!A:A, dim_channels!C:C, "Not Found")</f>
        <v>Corporate</v>
      </c>
      <c r="L4398" t="str">
        <f>_xlfn.XLOOKUP(D4398, dim_channels!A:A, dim_channels!B:B, "Not Found")</f>
        <v>Corporate Direct</v>
      </c>
    </row>
    <row r="4399" spans="1:12" x14ac:dyDescent="0.2">
      <c r="A4399" s="3" t="s">
        <v>4835</v>
      </c>
      <c r="B4399" s="3" t="s">
        <v>553</v>
      </c>
      <c r="C4399" s="3" t="s">
        <v>97</v>
      </c>
      <c r="D4399" s="3" t="s">
        <v>33</v>
      </c>
      <c r="E4399" s="3" t="s">
        <v>28</v>
      </c>
      <c r="F4399" s="3">
        <v>13351.95</v>
      </c>
      <c r="G4399" s="3">
        <v>2002.79</v>
      </c>
      <c r="H4399" s="3">
        <v>11349.16</v>
      </c>
      <c r="I4399" s="3" t="s">
        <v>41</v>
      </c>
      <c r="J4399" s="5">
        <v>1.1764703290816241</v>
      </c>
      <c r="K4399" t="str">
        <f>_xlfn.XLOOKUP(D4399, dim_channels!A:A, dim_channels!C:C, "Not Found")</f>
        <v>OTA</v>
      </c>
      <c r="L4399" t="str">
        <f>_xlfn.XLOOKUP(D4399, dim_channels!A:A, dim_channels!B:B, "Not Found")</f>
        <v>Booking.com</v>
      </c>
    </row>
    <row r="4400" spans="1:12" x14ac:dyDescent="0.2">
      <c r="A4400" s="2" t="s">
        <v>4836</v>
      </c>
      <c r="B4400" s="2" t="s">
        <v>661</v>
      </c>
      <c r="C4400" s="2" t="s">
        <v>367</v>
      </c>
      <c r="D4400" s="2" t="s">
        <v>33</v>
      </c>
      <c r="E4400" s="2" t="s">
        <v>60</v>
      </c>
      <c r="F4400" s="2">
        <v>11804.79</v>
      </c>
      <c r="G4400" s="2">
        <v>0</v>
      </c>
      <c r="H4400" s="2">
        <v>11804.79</v>
      </c>
      <c r="I4400" s="2" t="s">
        <v>29</v>
      </c>
      <c r="J4400" s="4">
        <v>1</v>
      </c>
      <c r="K4400" t="str">
        <f>_xlfn.XLOOKUP(D4400, dim_channels!A:A, dim_channels!C:C, "Not Found")</f>
        <v>OTA</v>
      </c>
      <c r="L4400" t="str">
        <f>_xlfn.XLOOKUP(D4400, dim_channels!A:A, dim_channels!B:B, "Not Found")</f>
        <v>Booking.com</v>
      </c>
    </row>
    <row r="4401" spans="1:12" x14ac:dyDescent="0.2">
      <c r="A4401" s="3" t="s">
        <v>4837</v>
      </c>
      <c r="B4401" s="3" t="s">
        <v>471</v>
      </c>
      <c r="C4401" s="3" t="s">
        <v>831</v>
      </c>
      <c r="D4401" s="3" t="s">
        <v>114</v>
      </c>
      <c r="E4401" s="3" t="s">
        <v>115</v>
      </c>
      <c r="F4401" s="3">
        <v>4157.29</v>
      </c>
      <c r="G4401" s="3">
        <v>415.73</v>
      </c>
      <c r="H4401" s="3">
        <v>3741.56</v>
      </c>
      <c r="I4401" s="3" t="s">
        <v>29</v>
      </c>
      <c r="J4401" s="5">
        <v>1.111111408075776</v>
      </c>
      <c r="K4401" t="str">
        <f>_xlfn.XLOOKUP(D4401, dim_channels!A:A, dim_channels!C:C, "Not Found")</f>
        <v>Offline</v>
      </c>
      <c r="L4401" t="str">
        <f>_xlfn.XLOOKUP(D4401, dim_channels!A:A, dim_channels!B:B, "Not Found")</f>
        <v>Travel Agency</v>
      </c>
    </row>
    <row r="4402" spans="1:12" x14ac:dyDescent="0.2">
      <c r="A4402" s="2" t="s">
        <v>4838</v>
      </c>
      <c r="B4402" s="2" t="s">
        <v>458</v>
      </c>
      <c r="C4402" s="2" t="s">
        <v>192</v>
      </c>
      <c r="D4402" s="2" t="s">
        <v>45</v>
      </c>
      <c r="E4402" s="2" t="s">
        <v>89</v>
      </c>
      <c r="F4402" s="2">
        <v>3610.74</v>
      </c>
      <c r="G4402" s="2">
        <v>0</v>
      </c>
      <c r="H4402" s="2">
        <v>3610.74</v>
      </c>
      <c r="I4402" s="2" t="s">
        <v>56</v>
      </c>
      <c r="J4402" s="4">
        <v>1</v>
      </c>
      <c r="K4402" t="str">
        <f>_xlfn.XLOOKUP(D4402, dim_channels!A:A, dim_channels!C:C, "Not Found")</f>
        <v>Corporate</v>
      </c>
      <c r="L4402" t="str">
        <f>_xlfn.XLOOKUP(D4402, dim_channels!A:A, dim_channels!B:B, "Not Found")</f>
        <v>Corporate Direct</v>
      </c>
    </row>
    <row r="4403" spans="1:12" x14ac:dyDescent="0.2">
      <c r="A4403" s="3" t="s">
        <v>4839</v>
      </c>
      <c r="B4403" s="3" t="s">
        <v>40</v>
      </c>
      <c r="C4403" s="3" t="s">
        <v>649</v>
      </c>
      <c r="D4403" s="3" t="s">
        <v>33</v>
      </c>
      <c r="E4403" s="3" t="s">
        <v>60</v>
      </c>
      <c r="F4403" s="3">
        <v>10507.21</v>
      </c>
      <c r="G4403" s="3">
        <v>0</v>
      </c>
      <c r="H4403" s="3">
        <v>10507.21</v>
      </c>
      <c r="I4403" s="3" t="s">
        <v>29</v>
      </c>
      <c r="J4403" s="5">
        <v>1</v>
      </c>
      <c r="K4403" t="str">
        <f>_xlfn.XLOOKUP(D4403, dim_channels!A:A, dim_channels!C:C, "Not Found")</f>
        <v>OTA</v>
      </c>
      <c r="L4403" t="str">
        <f>_xlfn.XLOOKUP(D4403, dim_channels!A:A, dim_channels!B:B, "Not Found")</f>
        <v>Booking.com</v>
      </c>
    </row>
    <row r="4404" spans="1:12" x14ac:dyDescent="0.2">
      <c r="A4404" s="2" t="s">
        <v>4840</v>
      </c>
      <c r="B4404" s="2" t="s">
        <v>558</v>
      </c>
      <c r="C4404" s="2" t="s">
        <v>543</v>
      </c>
      <c r="D4404" s="2" t="s">
        <v>52</v>
      </c>
      <c r="E4404" s="2" t="s">
        <v>34</v>
      </c>
      <c r="F4404" s="2">
        <v>2634.94</v>
      </c>
      <c r="G4404" s="2">
        <v>316.19</v>
      </c>
      <c r="H4404" s="2">
        <v>2318.75</v>
      </c>
      <c r="I4404" s="2" t="s">
        <v>41</v>
      </c>
      <c r="J4404" s="4">
        <v>1.136362264150943</v>
      </c>
      <c r="K4404" t="str">
        <f>_xlfn.XLOOKUP(D4404, dim_channels!A:A, dim_channels!C:C, "Not Found")</f>
        <v>OTA</v>
      </c>
      <c r="L4404" t="str">
        <f>_xlfn.XLOOKUP(D4404, dim_channels!A:A, dim_channels!B:B, "Not Found")</f>
        <v>Agoda</v>
      </c>
    </row>
    <row r="4405" spans="1:12" x14ac:dyDescent="0.2">
      <c r="A4405" s="3" t="s">
        <v>4841</v>
      </c>
      <c r="B4405" s="3" t="s">
        <v>164</v>
      </c>
      <c r="C4405" s="3" t="s">
        <v>133</v>
      </c>
      <c r="D4405" s="3" t="s">
        <v>45</v>
      </c>
      <c r="E4405" s="3" t="s">
        <v>89</v>
      </c>
      <c r="F4405" s="3">
        <v>5104.0600000000004</v>
      </c>
      <c r="G4405" s="3">
        <v>0</v>
      </c>
      <c r="H4405" s="3">
        <v>5104.0600000000004</v>
      </c>
      <c r="I4405" s="3" t="s">
        <v>29</v>
      </c>
      <c r="J4405" s="5">
        <v>1</v>
      </c>
      <c r="K4405" t="str">
        <f>_xlfn.XLOOKUP(D4405, dim_channels!A:A, dim_channels!C:C, "Not Found")</f>
        <v>Corporate</v>
      </c>
      <c r="L4405" t="str">
        <f>_xlfn.XLOOKUP(D4405, dim_channels!A:A, dim_channels!B:B, "Not Found")</f>
        <v>Corporate Direct</v>
      </c>
    </row>
    <row r="4406" spans="1:12" x14ac:dyDescent="0.2">
      <c r="A4406" s="2" t="s">
        <v>4842</v>
      </c>
      <c r="B4406" s="2" t="s">
        <v>762</v>
      </c>
      <c r="C4406" s="2" t="s">
        <v>452</v>
      </c>
      <c r="D4406" s="2" t="s">
        <v>64</v>
      </c>
      <c r="E4406" s="2" t="s">
        <v>34</v>
      </c>
      <c r="F4406" s="2">
        <v>10739.83</v>
      </c>
      <c r="G4406" s="2">
        <v>0</v>
      </c>
      <c r="H4406" s="2">
        <v>10739.83</v>
      </c>
      <c r="I4406" s="2" t="s">
        <v>41</v>
      </c>
      <c r="J4406" s="4">
        <v>1</v>
      </c>
      <c r="K4406" t="str">
        <f>_xlfn.XLOOKUP(D4406, dim_channels!A:A, dim_channels!C:C, "Not Found")</f>
        <v>Direct</v>
      </c>
      <c r="L4406" t="str">
        <f>_xlfn.XLOOKUP(D4406, dim_channels!A:A, dim_channels!B:B, "Not Found")</f>
        <v>Direct Website</v>
      </c>
    </row>
    <row r="4407" spans="1:12" x14ac:dyDescent="0.2">
      <c r="A4407" s="3" t="s">
        <v>4843</v>
      </c>
      <c r="B4407" s="3" t="s">
        <v>48</v>
      </c>
      <c r="C4407" s="3" t="s">
        <v>168</v>
      </c>
      <c r="D4407" s="3" t="s">
        <v>64</v>
      </c>
      <c r="E4407" s="3" t="s">
        <v>34</v>
      </c>
      <c r="F4407" s="3">
        <v>13797.48</v>
      </c>
      <c r="G4407" s="3">
        <v>0</v>
      </c>
      <c r="H4407" s="3">
        <v>13797.48</v>
      </c>
      <c r="I4407" s="3" t="s">
        <v>29</v>
      </c>
      <c r="J4407" s="5">
        <v>1</v>
      </c>
      <c r="K4407" t="str">
        <f>_xlfn.XLOOKUP(D4407, dim_channels!A:A, dim_channels!C:C, "Not Found")</f>
        <v>Direct</v>
      </c>
      <c r="L4407" t="str">
        <f>_xlfn.XLOOKUP(D4407, dim_channels!A:A, dim_channels!B:B, "Not Found")</f>
        <v>Direct Website</v>
      </c>
    </row>
    <row r="4408" spans="1:12" x14ac:dyDescent="0.2">
      <c r="A4408" s="2" t="s">
        <v>4844</v>
      </c>
      <c r="B4408" s="2" t="s">
        <v>787</v>
      </c>
      <c r="C4408" s="2" t="s">
        <v>712</v>
      </c>
      <c r="D4408" s="2" t="s">
        <v>206</v>
      </c>
      <c r="E4408" s="2" t="s">
        <v>207</v>
      </c>
      <c r="F4408" s="2">
        <v>14265.81</v>
      </c>
      <c r="G4408" s="2">
        <v>0</v>
      </c>
      <c r="H4408" s="2">
        <v>14265.81</v>
      </c>
      <c r="I4408" s="2" t="s">
        <v>29</v>
      </c>
      <c r="J4408" s="4">
        <v>1</v>
      </c>
      <c r="K4408" t="str">
        <f>_xlfn.XLOOKUP(D4408, dim_channels!A:A, dim_channels!C:C, "Not Found")</f>
        <v>Direct</v>
      </c>
      <c r="L4408" t="str">
        <f>_xlfn.XLOOKUP(D4408, dim_channels!A:A, dim_channels!B:B, "Not Found")</f>
        <v>Walk-in</v>
      </c>
    </row>
    <row r="4409" spans="1:12" x14ac:dyDescent="0.2">
      <c r="A4409" s="3" t="s">
        <v>4845</v>
      </c>
      <c r="B4409" s="3" t="s">
        <v>389</v>
      </c>
      <c r="C4409" s="3" t="s">
        <v>741</v>
      </c>
      <c r="D4409" s="3" t="s">
        <v>64</v>
      </c>
      <c r="E4409" s="3" t="s">
        <v>28</v>
      </c>
      <c r="F4409" s="3">
        <v>3441.19</v>
      </c>
      <c r="G4409" s="3">
        <v>0</v>
      </c>
      <c r="H4409" s="3">
        <v>3441.19</v>
      </c>
      <c r="I4409" s="3" t="s">
        <v>29</v>
      </c>
      <c r="J4409" s="5">
        <v>1</v>
      </c>
      <c r="K4409" t="str">
        <f>_xlfn.XLOOKUP(D4409, dim_channels!A:A, dim_channels!C:C, "Not Found")</f>
        <v>Direct</v>
      </c>
      <c r="L4409" t="str">
        <f>_xlfn.XLOOKUP(D4409, dim_channels!A:A, dim_channels!B:B, "Not Found")</f>
        <v>Direct Website</v>
      </c>
    </row>
    <row r="4410" spans="1:12" x14ac:dyDescent="0.2">
      <c r="A4410" s="2" t="s">
        <v>4846</v>
      </c>
      <c r="B4410" s="2" t="s">
        <v>291</v>
      </c>
      <c r="C4410" s="2" t="s">
        <v>91</v>
      </c>
      <c r="D4410" s="2" t="s">
        <v>52</v>
      </c>
      <c r="E4410" s="2" t="s">
        <v>60</v>
      </c>
      <c r="F4410" s="2">
        <v>12588.64</v>
      </c>
      <c r="G4410" s="2">
        <v>0</v>
      </c>
      <c r="H4410" s="2">
        <v>12588.64</v>
      </c>
      <c r="I4410" s="2" t="s">
        <v>41</v>
      </c>
      <c r="J4410" s="4">
        <v>1</v>
      </c>
      <c r="K4410" t="str">
        <f>_xlfn.XLOOKUP(D4410, dim_channels!A:A, dim_channels!C:C, "Not Found")</f>
        <v>OTA</v>
      </c>
      <c r="L4410" t="str">
        <f>_xlfn.XLOOKUP(D4410, dim_channels!A:A, dim_channels!B:B, "Not Found")</f>
        <v>Agoda</v>
      </c>
    </row>
    <row r="4411" spans="1:12" x14ac:dyDescent="0.2">
      <c r="A4411" s="3" t="s">
        <v>4847</v>
      </c>
      <c r="B4411" s="3" t="s">
        <v>32</v>
      </c>
      <c r="C4411" s="3" t="s">
        <v>495</v>
      </c>
      <c r="D4411" s="3" t="s">
        <v>169</v>
      </c>
      <c r="E4411" s="3" t="s">
        <v>34</v>
      </c>
      <c r="F4411" s="3">
        <v>15681.33</v>
      </c>
      <c r="G4411" s="3">
        <v>3136.27</v>
      </c>
      <c r="H4411" s="3">
        <v>12545.06</v>
      </c>
      <c r="I4411" s="3" t="s">
        <v>41</v>
      </c>
      <c r="J4411" s="5">
        <v>1.2500003985632591</v>
      </c>
      <c r="K4411" t="str">
        <f>_xlfn.XLOOKUP(D4411, dim_channels!A:A, dim_channels!C:C, "Not Found")</f>
        <v>GDS</v>
      </c>
      <c r="L4411" t="str">
        <f>_xlfn.XLOOKUP(D4411, dim_channels!A:A, dim_channels!B:B, "Not Found")</f>
        <v>GDS (Amadeus)</v>
      </c>
    </row>
    <row r="4412" spans="1:12" x14ac:dyDescent="0.2">
      <c r="A4412" s="2" t="s">
        <v>4848</v>
      </c>
      <c r="B4412" s="2" t="s">
        <v>87</v>
      </c>
      <c r="C4412" s="2" t="s">
        <v>555</v>
      </c>
      <c r="D4412" s="2" t="s">
        <v>33</v>
      </c>
      <c r="E4412" s="2" t="s">
        <v>34</v>
      </c>
      <c r="F4412" s="2">
        <v>14708.74</v>
      </c>
      <c r="G4412" s="2">
        <v>2206.31</v>
      </c>
      <c r="H4412" s="2">
        <v>12502.43</v>
      </c>
      <c r="I4412" s="2" t="s">
        <v>41</v>
      </c>
      <c r="J4412" s="4">
        <v>1.1764704941359401</v>
      </c>
      <c r="K4412" t="str">
        <f>_xlfn.XLOOKUP(D4412, dim_channels!A:A, dim_channels!C:C, "Not Found")</f>
        <v>OTA</v>
      </c>
      <c r="L4412" t="str">
        <f>_xlfn.XLOOKUP(D4412, dim_channels!A:A, dim_channels!B:B, "Not Found")</f>
        <v>Booking.com</v>
      </c>
    </row>
    <row r="4413" spans="1:12" x14ac:dyDescent="0.2">
      <c r="A4413" s="3" t="s">
        <v>4849</v>
      </c>
      <c r="B4413" s="3" t="s">
        <v>781</v>
      </c>
      <c r="C4413" s="3" t="s">
        <v>239</v>
      </c>
      <c r="D4413" s="3" t="s">
        <v>206</v>
      </c>
      <c r="E4413" s="3" t="s">
        <v>207</v>
      </c>
      <c r="F4413" s="3">
        <v>7545.28</v>
      </c>
      <c r="G4413" s="3">
        <v>0</v>
      </c>
      <c r="H4413" s="3">
        <v>7545.28</v>
      </c>
      <c r="I4413" s="3" t="s">
        <v>41</v>
      </c>
      <c r="J4413" s="5">
        <v>1</v>
      </c>
      <c r="K4413" t="str">
        <f>_xlfn.XLOOKUP(D4413, dim_channels!A:A, dim_channels!C:C, "Not Found")</f>
        <v>Direct</v>
      </c>
      <c r="L4413" t="str">
        <f>_xlfn.XLOOKUP(D4413, dim_channels!A:A, dim_channels!B:B, "Not Found")</f>
        <v>Walk-in</v>
      </c>
    </row>
    <row r="4414" spans="1:12" x14ac:dyDescent="0.2">
      <c r="A4414" s="2" t="s">
        <v>4850</v>
      </c>
      <c r="B4414" s="2" t="s">
        <v>303</v>
      </c>
      <c r="C4414" s="2" t="s">
        <v>655</v>
      </c>
      <c r="D4414" s="2" t="s">
        <v>64</v>
      </c>
      <c r="E4414" s="2" t="s">
        <v>115</v>
      </c>
      <c r="F4414" s="2">
        <v>7847</v>
      </c>
      <c r="G4414" s="2">
        <v>0</v>
      </c>
      <c r="H4414" s="2">
        <v>7847</v>
      </c>
      <c r="I4414" s="2" t="s">
        <v>29</v>
      </c>
      <c r="J4414" s="4">
        <v>1</v>
      </c>
      <c r="K4414" t="str">
        <f>_xlfn.XLOOKUP(D4414, dim_channels!A:A, dim_channels!C:C, "Not Found")</f>
        <v>Direct</v>
      </c>
      <c r="L4414" t="str">
        <f>_xlfn.XLOOKUP(D4414, dim_channels!A:A, dim_channels!B:B, "Not Found")</f>
        <v>Direct Website</v>
      </c>
    </row>
    <row r="4415" spans="1:12" x14ac:dyDescent="0.2">
      <c r="A4415" s="3" t="s">
        <v>4851</v>
      </c>
      <c r="B4415" s="3" t="s">
        <v>353</v>
      </c>
      <c r="C4415" s="3" t="s">
        <v>62</v>
      </c>
      <c r="D4415" s="3" t="s">
        <v>33</v>
      </c>
      <c r="E4415" s="3" t="s">
        <v>34</v>
      </c>
      <c r="F4415" s="3">
        <v>8786.2000000000007</v>
      </c>
      <c r="G4415" s="3">
        <v>1317.93</v>
      </c>
      <c r="H4415" s="3">
        <v>7468.27</v>
      </c>
      <c r="I4415" s="3" t="s">
        <v>29</v>
      </c>
      <c r="J4415" s="5">
        <v>1.1764705882352939</v>
      </c>
      <c r="K4415" t="str">
        <f>_xlfn.XLOOKUP(D4415, dim_channels!A:A, dim_channels!C:C, "Not Found")</f>
        <v>OTA</v>
      </c>
      <c r="L4415" t="str">
        <f>_xlfn.XLOOKUP(D4415, dim_channels!A:A, dim_channels!B:B, "Not Found")</f>
        <v>Booking.com</v>
      </c>
    </row>
    <row r="4416" spans="1:12" x14ac:dyDescent="0.2">
      <c r="A4416" s="2" t="s">
        <v>4852</v>
      </c>
      <c r="B4416" s="2" t="s">
        <v>495</v>
      </c>
      <c r="C4416" s="2" t="s">
        <v>664</v>
      </c>
      <c r="D4416" s="2" t="s">
        <v>27</v>
      </c>
      <c r="E4416" s="2" t="s">
        <v>60</v>
      </c>
      <c r="F4416" s="2">
        <v>5993.98</v>
      </c>
      <c r="G4416" s="2">
        <v>0</v>
      </c>
      <c r="H4416" s="2">
        <v>5993.98</v>
      </c>
      <c r="I4416" s="2" t="s">
        <v>29</v>
      </c>
      <c r="J4416" s="4">
        <v>1</v>
      </c>
      <c r="K4416" t="str">
        <f>_xlfn.XLOOKUP(D4416, dim_channels!A:A, dim_channels!C:C, "Not Found")</f>
        <v>OTA</v>
      </c>
      <c r="L4416" t="str">
        <f>_xlfn.XLOOKUP(D4416, dim_channels!A:A, dim_channels!B:B, "Not Found")</f>
        <v>Expedia</v>
      </c>
    </row>
    <row r="4417" spans="1:12" x14ac:dyDescent="0.2">
      <c r="A4417" s="3" t="s">
        <v>4853</v>
      </c>
      <c r="B4417" s="3" t="s">
        <v>262</v>
      </c>
      <c r="C4417" s="3" t="s">
        <v>1278</v>
      </c>
      <c r="D4417" s="3" t="s">
        <v>52</v>
      </c>
      <c r="E4417" s="3" t="s">
        <v>60</v>
      </c>
      <c r="F4417" s="3">
        <v>20331.23</v>
      </c>
      <c r="G4417" s="3">
        <v>0</v>
      </c>
      <c r="H4417" s="3">
        <v>20331.23</v>
      </c>
      <c r="I4417" s="3" t="s">
        <v>29</v>
      </c>
      <c r="J4417" s="5">
        <v>1</v>
      </c>
      <c r="K4417" t="str">
        <f>_xlfn.XLOOKUP(D4417, dim_channels!A:A, dim_channels!C:C, "Not Found")</f>
        <v>OTA</v>
      </c>
      <c r="L4417" t="str">
        <f>_xlfn.XLOOKUP(D4417, dim_channels!A:A, dim_channels!B:B, "Not Found")</f>
        <v>Agoda</v>
      </c>
    </row>
    <row r="4418" spans="1:12" x14ac:dyDescent="0.2">
      <c r="A4418" s="2" t="s">
        <v>4854</v>
      </c>
      <c r="B4418" s="2" t="s">
        <v>329</v>
      </c>
      <c r="C4418" s="2" t="s">
        <v>416</v>
      </c>
      <c r="D4418" s="2" t="s">
        <v>114</v>
      </c>
      <c r="E4418" s="2" t="s">
        <v>46</v>
      </c>
      <c r="F4418" s="2">
        <v>3066.64</v>
      </c>
      <c r="G4418" s="2">
        <v>306.66000000000003</v>
      </c>
      <c r="H4418" s="2">
        <v>2759.98</v>
      </c>
      <c r="I4418" s="2" t="s">
        <v>56</v>
      </c>
      <c r="J4418" s="4">
        <v>1.1111095007934839</v>
      </c>
      <c r="K4418" t="str">
        <f>_xlfn.XLOOKUP(D4418, dim_channels!A:A, dim_channels!C:C, "Not Found")</f>
        <v>Offline</v>
      </c>
      <c r="L4418" t="str">
        <f>_xlfn.XLOOKUP(D4418, dim_channels!A:A, dim_channels!B:B, "Not Found")</f>
        <v>Travel Agency</v>
      </c>
    </row>
    <row r="4419" spans="1:12" x14ac:dyDescent="0.2">
      <c r="A4419" s="3" t="s">
        <v>4855</v>
      </c>
      <c r="B4419" s="3" t="s">
        <v>187</v>
      </c>
      <c r="C4419" s="3" t="s">
        <v>73</v>
      </c>
      <c r="D4419" s="3" t="s">
        <v>27</v>
      </c>
      <c r="E4419" s="3" t="s">
        <v>28</v>
      </c>
      <c r="F4419" s="3">
        <v>8073.55</v>
      </c>
      <c r="G4419" s="3">
        <v>1453.24</v>
      </c>
      <c r="H4419" s="3">
        <v>6620.31</v>
      </c>
      <c r="I4419" s="3" t="s">
        <v>29</v>
      </c>
      <c r="J4419" s="5">
        <v>1.2195123793296689</v>
      </c>
      <c r="K4419" t="str">
        <f>_xlfn.XLOOKUP(D4419, dim_channels!A:A, dim_channels!C:C, "Not Found")</f>
        <v>OTA</v>
      </c>
      <c r="L4419" t="str">
        <f>_xlfn.XLOOKUP(D4419, dim_channels!A:A, dim_channels!B:B, "Not Found")</f>
        <v>Expedia</v>
      </c>
    </row>
    <row r="4420" spans="1:12" x14ac:dyDescent="0.2">
      <c r="A4420" s="2" t="s">
        <v>4856</v>
      </c>
      <c r="B4420" s="2" t="s">
        <v>460</v>
      </c>
      <c r="C4420" s="2" t="s">
        <v>373</v>
      </c>
      <c r="D4420" s="2" t="s">
        <v>33</v>
      </c>
      <c r="E4420" s="2" t="s">
        <v>34</v>
      </c>
      <c r="F4420" s="2">
        <v>3085.93</v>
      </c>
      <c r="G4420" s="2">
        <v>462.89</v>
      </c>
      <c r="H4420" s="2">
        <v>2623.04</v>
      </c>
      <c r="I4420" s="2" t="s">
        <v>41</v>
      </c>
      <c r="J4420" s="4">
        <v>1.1764708124923751</v>
      </c>
      <c r="K4420" t="str">
        <f>_xlfn.XLOOKUP(D4420, dim_channels!A:A, dim_channels!C:C, "Not Found")</f>
        <v>OTA</v>
      </c>
      <c r="L4420" t="str">
        <f>_xlfn.XLOOKUP(D4420, dim_channels!A:A, dim_channels!B:B, "Not Found")</f>
        <v>Booking.com</v>
      </c>
    </row>
    <row r="4421" spans="1:12" x14ac:dyDescent="0.2">
      <c r="A4421" s="3" t="s">
        <v>4857</v>
      </c>
      <c r="B4421" s="3" t="s">
        <v>558</v>
      </c>
      <c r="C4421" s="3" t="s">
        <v>754</v>
      </c>
      <c r="D4421" s="3" t="s">
        <v>169</v>
      </c>
      <c r="E4421" s="3" t="s">
        <v>34</v>
      </c>
      <c r="F4421" s="3">
        <v>13526.87</v>
      </c>
      <c r="G4421" s="3">
        <v>2705.37</v>
      </c>
      <c r="H4421" s="3">
        <v>10821.5</v>
      </c>
      <c r="I4421" s="3" t="s">
        <v>29</v>
      </c>
      <c r="J4421" s="5">
        <v>1.2499995379568449</v>
      </c>
      <c r="K4421" t="str">
        <f>_xlfn.XLOOKUP(D4421, dim_channels!A:A, dim_channels!C:C, "Not Found")</f>
        <v>GDS</v>
      </c>
      <c r="L4421" t="str">
        <f>_xlfn.XLOOKUP(D4421, dim_channels!A:A, dim_channels!B:B, "Not Found")</f>
        <v>GDS (Amadeus)</v>
      </c>
    </row>
    <row r="4422" spans="1:12" x14ac:dyDescent="0.2">
      <c r="A4422" s="2" t="s">
        <v>4858</v>
      </c>
      <c r="B4422" s="2" t="s">
        <v>578</v>
      </c>
      <c r="C4422" s="2" t="s">
        <v>454</v>
      </c>
      <c r="D4422" s="2" t="s">
        <v>27</v>
      </c>
      <c r="E4422" s="2" t="s">
        <v>34</v>
      </c>
      <c r="F4422" s="2">
        <v>4344.09</v>
      </c>
      <c r="G4422" s="2">
        <v>781.94</v>
      </c>
      <c r="H4422" s="2">
        <v>3562.15</v>
      </c>
      <c r="I4422" s="2" t="s">
        <v>41</v>
      </c>
      <c r="J4422" s="4">
        <v>1.2195134960627709</v>
      </c>
      <c r="K4422" t="str">
        <f>_xlfn.XLOOKUP(D4422, dim_channels!A:A, dim_channels!C:C, "Not Found")</f>
        <v>OTA</v>
      </c>
      <c r="L4422" t="str">
        <f>_xlfn.XLOOKUP(D4422, dim_channels!A:A, dim_channels!B:B, "Not Found")</f>
        <v>Expedia</v>
      </c>
    </row>
    <row r="4423" spans="1:12" x14ac:dyDescent="0.2">
      <c r="A4423" s="3" t="s">
        <v>4859</v>
      </c>
      <c r="B4423" s="3" t="s">
        <v>145</v>
      </c>
      <c r="C4423" s="3" t="s">
        <v>92</v>
      </c>
      <c r="D4423" s="3" t="s">
        <v>64</v>
      </c>
      <c r="E4423" s="3" t="s">
        <v>28</v>
      </c>
      <c r="F4423" s="3">
        <v>4174.7</v>
      </c>
      <c r="G4423" s="3">
        <v>0</v>
      </c>
      <c r="H4423" s="3">
        <v>4174.7</v>
      </c>
      <c r="I4423" s="3" t="s">
        <v>29</v>
      </c>
      <c r="J4423" s="5">
        <v>1</v>
      </c>
      <c r="K4423" t="str">
        <f>_xlfn.XLOOKUP(D4423, dim_channels!A:A, dim_channels!C:C, "Not Found")</f>
        <v>Direct</v>
      </c>
      <c r="L4423" t="str">
        <f>_xlfn.XLOOKUP(D4423, dim_channels!A:A, dim_channels!B:B, "Not Found")</f>
        <v>Direct Website</v>
      </c>
    </row>
    <row r="4424" spans="1:12" x14ac:dyDescent="0.2">
      <c r="A4424" s="2" t="s">
        <v>4860</v>
      </c>
      <c r="B4424" s="2" t="s">
        <v>197</v>
      </c>
      <c r="C4424" s="2" t="s">
        <v>247</v>
      </c>
      <c r="D4424" s="2" t="s">
        <v>114</v>
      </c>
      <c r="E4424" s="2" t="s">
        <v>46</v>
      </c>
      <c r="F4424" s="2">
        <v>21579.31</v>
      </c>
      <c r="G4424" s="2">
        <v>2157.9299999999998</v>
      </c>
      <c r="H4424" s="2">
        <v>19421.38</v>
      </c>
      <c r="I4424" s="2" t="s">
        <v>29</v>
      </c>
      <c r="J4424" s="4">
        <v>1.1111110539003921</v>
      </c>
      <c r="K4424" t="str">
        <f>_xlfn.XLOOKUP(D4424, dim_channels!A:A, dim_channels!C:C, "Not Found")</f>
        <v>Offline</v>
      </c>
      <c r="L4424" t="str">
        <f>_xlfn.XLOOKUP(D4424, dim_channels!A:A, dim_channels!B:B, "Not Found")</f>
        <v>Travel Agency</v>
      </c>
    </row>
    <row r="4425" spans="1:12" x14ac:dyDescent="0.2">
      <c r="A4425" s="3" t="s">
        <v>4861</v>
      </c>
      <c r="B4425" s="3" t="s">
        <v>156</v>
      </c>
      <c r="C4425" s="3" t="s">
        <v>318</v>
      </c>
      <c r="D4425" s="3" t="s">
        <v>114</v>
      </c>
      <c r="E4425" s="3" t="s">
        <v>115</v>
      </c>
      <c r="F4425" s="3">
        <v>14481.54</v>
      </c>
      <c r="G4425" s="3">
        <v>1448.15</v>
      </c>
      <c r="H4425" s="3">
        <v>13033.39</v>
      </c>
      <c r="I4425" s="3" t="s">
        <v>29</v>
      </c>
      <c r="J4425" s="5">
        <v>1.1111107701066261</v>
      </c>
      <c r="K4425" t="str">
        <f>_xlfn.XLOOKUP(D4425, dim_channels!A:A, dim_channels!C:C, "Not Found")</f>
        <v>Offline</v>
      </c>
      <c r="L4425" t="str">
        <f>_xlfn.XLOOKUP(D4425, dim_channels!A:A, dim_channels!B:B, "Not Found")</f>
        <v>Travel Agency</v>
      </c>
    </row>
    <row r="4426" spans="1:12" x14ac:dyDescent="0.2">
      <c r="A4426" s="2" t="s">
        <v>4862</v>
      </c>
      <c r="B4426" s="2" t="s">
        <v>110</v>
      </c>
      <c r="C4426" s="2" t="s">
        <v>472</v>
      </c>
      <c r="D4426" s="2" t="s">
        <v>27</v>
      </c>
      <c r="E4426" s="2" t="s">
        <v>34</v>
      </c>
      <c r="F4426" s="2">
        <v>4107.5200000000004</v>
      </c>
      <c r="G4426" s="2">
        <v>739.35</v>
      </c>
      <c r="H4426" s="2">
        <v>3368.17</v>
      </c>
      <c r="I4426" s="2" t="s">
        <v>29</v>
      </c>
      <c r="J4426" s="4">
        <v>1.219510891671145</v>
      </c>
      <c r="K4426" t="str">
        <f>_xlfn.XLOOKUP(D4426, dim_channels!A:A, dim_channels!C:C, "Not Found")</f>
        <v>OTA</v>
      </c>
      <c r="L4426" t="str">
        <f>_xlfn.XLOOKUP(D4426, dim_channels!A:A, dim_channels!B:B, "Not Found")</f>
        <v>Expedia</v>
      </c>
    </row>
    <row r="4427" spans="1:12" x14ac:dyDescent="0.2">
      <c r="A4427" s="3" t="s">
        <v>4863</v>
      </c>
      <c r="B4427" s="3" t="s">
        <v>846</v>
      </c>
      <c r="C4427" s="3" t="s">
        <v>482</v>
      </c>
      <c r="D4427" s="3" t="s">
        <v>33</v>
      </c>
      <c r="E4427" s="3" t="s">
        <v>60</v>
      </c>
      <c r="F4427" s="3">
        <v>5060.1400000000003</v>
      </c>
      <c r="G4427" s="3">
        <v>0</v>
      </c>
      <c r="H4427" s="3">
        <v>5060.1400000000003</v>
      </c>
      <c r="I4427" s="3" t="s">
        <v>29</v>
      </c>
      <c r="J4427" s="5">
        <v>1</v>
      </c>
      <c r="K4427" t="str">
        <f>_xlfn.XLOOKUP(D4427, dim_channels!A:A, dim_channels!C:C, "Not Found")</f>
        <v>OTA</v>
      </c>
      <c r="L4427" t="str">
        <f>_xlfn.XLOOKUP(D4427, dim_channels!A:A, dim_channels!B:B, "Not Found")</f>
        <v>Booking.com</v>
      </c>
    </row>
    <row r="4428" spans="1:12" x14ac:dyDescent="0.2">
      <c r="A4428" s="2" t="s">
        <v>4864</v>
      </c>
      <c r="B4428" s="2" t="s">
        <v>714</v>
      </c>
      <c r="C4428" s="2" t="s">
        <v>141</v>
      </c>
      <c r="D4428" s="2" t="s">
        <v>33</v>
      </c>
      <c r="E4428" s="2" t="s">
        <v>34</v>
      </c>
      <c r="F4428" s="2">
        <v>5170.6000000000004</v>
      </c>
      <c r="G4428" s="2">
        <v>775.59</v>
      </c>
      <c r="H4428" s="2">
        <v>4395.01</v>
      </c>
      <c r="I4428" s="2" t="s">
        <v>29</v>
      </c>
      <c r="J4428" s="4">
        <v>1.1764705882352939</v>
      </c>
      <c r="K4428" t="str">
        <f>_xlfn.XLOOKUP(D4428, dim_channels!A:A, dim_channels!C:C, "Not Found")</f>
        <v>OTA</v>
      </c>
      <c r="L4428" t="str">
        <f>_xlfn.XLOOKUP(D4428, dim_channels!A:A, dim_channels!B:B, "Not Found")</f>
        <v>Booking.com</v>
      </c>
    </row>
    <row r="4429" spans="1:12" x14ac:dyDescent="0.2">
      <c r="A4429" s="3" t="s">
        <v>4865</v>
      </c>
      <c r="B4429" s="3" t="s">
        <v>355</v>
      </c>
      <c r="C4429" s="3" t="s">
        <v>193</v>
      </c>
      <c r="D4429" s="3" t="s">
        <v>114</v>
      </c>
      <c r="E4429" s="3" t="s">
        <v>46</v>
      </c>
      <c r="F4429" s="3">
        <v>10222.469999999999</v>
      </c>
      <c r="G4429" s="3">
        <v>1022.25</v>
      </c>
      <c r="H4429" s="3">
        <v>9200.2199999999993</v>
      </c>
      <c r="I4429" s="3" t="s">
        <v>29</v>
      </c>
      <c r="J4429" s="5">
        <v>1.1111114734212879</v>
      </c>
      <c r="K4429" t="str">
        <f>_xlfn.XLOOKUP(D4429, dim_channels!A:A, dim_channels!C:C, "Not Found")</f>
        <v>Offline</v>
      </c>
      <c r="L4429" t="str">
        <f>_xlfn.XLOOKUP(D4429, dim_channels!A:A, dim_channels!B:B, "Not Found")</f>
        <v>Travel Agency</v>
      </c>
    </row>
    <row r="4430" spans="1:12" x14ac:dyDescent="0.2">
      <c r="A4430" s="2" t="s">
        <v>4866</v>
      </c>
      <c r="B4430" s="2" t="s">
        <v>722</v>
      </c>
      <c r="C4430" s="2" t="s">
        <v>432</v>
      </c>
      <c r="D4430" s="2" t="s">
        <v>33</v>
      </c>
      <c r="E4430" s="2" t="s">
        <v>34</v>
      </c>
      <c r="F4430" s="2">
        <v>2541.0700000000002</v>
      </c>
      <c r="G4430" s="2">
        <v>381.16</v>
      </c>
      <c r="H4430" s="2">
        <v>2159.91</v>
      </c>
      <c r="I4430" s="2" t="s">
        <v>29</v>
      </c>
      <c r="J4430" s="4">
        <v>1.1764703158927921</v>
      </c>
      <c r="K4430" t="str">
        <f>_xlfn.XLOOKUP(D4430, dim_channels!A:A, dim_channels!C:C, "Not Found")</f>
        <v>OTA</v>
      </c>
      <c r="L4430" t="str">
        <f>_xlfn.XLOOKUP(D4430, dim_channels!A:A, dim_channels!B:B, "Not Found")</f>
        <v>Booking.com</v>
      </c>
    </row>
    <row r="4431" spans="1:12" x14ac:dyDescent="0.2">
      <c r="A4431" s="3" t="s">
        <v>4867</v>
      </c>
      <c r="B4431" s="3" t="s">
        <v>618</v>
      </c>
      <c r="C4431" s="3" t="s">
        <v>465</v>
      </c>
      <c r="D4431" s="3" t="s">
        <v>45</v>
      </c>
      <c r="E4431" s="3" t="s">
        <v>89</v>
      </c>
      <c r="F4431" s="3">
        <v>6385.37</v>
      </c>
      <c r="G4431" s="3">
        <v>0</v>
      </c>
      <c r="H4431" s="3">
        <v>6385.37</v>
      </c>
      <c r="I4431" s="3" t="s">
        <v>29</v>
      </c>
      <c r="J4431" s="5">
        <v>1</v>
      </c>
      <c r="K4431" t="str">
        <f>_xlfn.XLOOKUP(D4431, dim_channels!A:A, dim_channels!C:C, "Not Found")</f>
        <v>Corporate</v>
      </c>
      <c r="L4431" t="str">
        <f>_xlfn.XLOOKUP(D4431, dim_channels!A:A, dim_channels!B:B, "Not Found")</f>
        <v>Corporate Direct</v>
      </c>
    </row>
    <row r="4432" spans="1:12" x14ac:dyDescent="0.2">
      <c r="A4432" s="2" t="s">
        <v>4868</v>
      </c>
      <c r="B4432" s="2" t="s">
        <v>520</v>
      </c>
      <c r="C4432" s="2" t="s">
        <v>489</v>
      </c>
      <c r="D4432" s="2" t="s">
        <v>27</v>
      </c>
      <c r="E4432" s="2" t="s">
        <v>60</v>
      </c>
      <c r="F4432" s="2">
        <v>6289.58</v>
      </c>
      <c r="G4432" s="2">
        <v>0</v>
      </c>
      <c r="H4432" s="2">
        <v>6289.58</v>
      </c>
      <c r="I4432" s="2" t="s">
        <v>41</v>
      </c>
      <c r="J4432" s="4">
        <v>1</v>
      </c>
      <c r="K4432" t="str">
        <f>_xlfn.XLOOKUP(D4432, dim_channels!A:A, dim_channels!C:C, "Not Found")</f>
        <v>OTA</v>
      </c>
      <c r="L4432" t="str">
        <f>_xlfn.XLOOKUP(D4432, dim_channels!A:A, dim_channels!B:B, "Not Found")</f>
        <v>Expedia</v>
      </c>
    </row>
    <row r="4433" spans="1:12" x14ac:dyDescent="0.2">
      <c r="A4433" s="3" t="s">
        <v>4869</v>
      </c>
      <c r="B4433" s="3" t="s">
        <v>138</v>
      </c>
      <c r="C4433" s="3" t="s">
        <v>109</v>
      </c>
      <c r="D4433" s="3" t="s">
        <v>33</v>
      </c>
      <c r="E4433" s="3" t="s">
        <v>34</v>
      </c>
      <c r="F4433" s="3">
        <v>7785.48</v>
      </c>
      <c r="G4433" s="3">
        <v>1167.82</v>
      </c>
      <c r="H4433" s="3">
        <v>6617.66</v>
      </c>
      <c r="I4433" s="3" t="s">
        <v>56</v>
      </c>
      <c r="J4433" s="5">
        <v>1.1764702326804339</v>
      </c>
      <c r="K4433" t="str">
        <f>_xlfn.XLOOKUP(D4433, dim_channels!A:A, dim_channels!C:C, "Not Found")</f>
        <v>OTA</v>
      </c>
      <c r="L4433" t="str">
        <f>_xlfn.XLOOKUP(D4433, dim_channels!A:A, dim_channels!B:B, "Not Found")</f>
        <v>Booking.com</v>
      </c>
    </row>
    <row r="4434" spans="1:12" x14ac:dyDescent="0.2">
      <c r="A4434" s="2" t="s">
        <v>4870</v>
      </c>
      <c r="B4434" s="2" t="s">
        <v>685</v>
      </c>
      <c r="C4434" s="2" t="s">
        <v>155</v>
      </c>
      <c r="D4434" s="2" t="s">
        <v>33</v>
      </c>
      <c r="E4434" s="2" t="s">
        <v>60</v>
      </c>
      <c r="F4434" s="2">
        <v>5396.82</v>
      </c>
      <c r="G4434" s="2">
        <v>0</v>
      </c>
      <c r="H4434" s="2">
        <v>5396.82</v>
      </c>
      <c r="I4434" s="2" t="s">
        <v>29</v>
      </c>
      <c r="J4434" s="4">
        <v>1</v>
      </c>
      <c r="K4434" t="str">
        <f>_xlfn.XLOOKUP(D4434, dim_channels!A:A, dim_channels!C:C, "Not Found")</f>
        <v>OTA</v>
      </c>
      <c r="L4434" t="str">
        <f>_xlfn.XLOOKUP(D4434, dim_channels!A:A, dim_channels!B:B, "Not Found")</f>
        <v>Booking.com</v>
      </c>
    </row>
    <row r="4435" spans="1:12" x14ac:dyDescent="0.2">
      <c r="A4435" s="3" t="s">
        <v>4871</v>
      </c>
      <c r="B4435" s="3" t="s">
        <v>353</v>
      </c>
      <c r="C4435" s="3" t="s">
        <v>570</v>
      </c>
      <c r="D4435" s="3" t="s">
        <v>114</v>
      </c>
      <c r="E4435" s="3" t="s">
        <v>46</v>
      </c>
      <c r="F4435" s="3">
        <v>9578.66</v>
      </c>
      <c r="G4435" s="3">
        <v>957.87</v>
      </c>
      <c r="H4435" s="3">
        <v>8620.7900000000009</v>
      </c>
      <c r="I4435" s="3" t="s">
        <v>29</v>
      </c>
      <c r="J4435" s="5">
        <v>1.111111626660666</v>
      </c>
      <c r="K4435" t="str">
        <f>_xlfn.XLOOKUP(D4435, dim_channels!A:A, dim_channels!C:C, "Not Found")</f>
        <v>Offline</v>
      </c>
      <c r="L4435" t="str">
        <f>_xlfn.XLOOKUP(D4435, dim_channels!A:A, dim_channels!B:B, "Not Found")</f>
        <v>Travel Agency</v>
      </c>
    </row>
    <row r="4436" spans="1:12" x14ac:dyDescent="0.2">
      <c r="A4436" s="2" t="s">
        <v>4872</v>
      </c>
      <c r="B4436" s="2" t="s">
        <v>155</v>
      </c>
      <c r="C4436" s="2" t="s">
        <v>509</v>
      </c>
      <c r="D4436" s="2" t="s">
        <v>114</v>
      </c>
      <c r="E4436" s="2" t="s">
        <v>46</v>
      </c>
      <c r="F4436" s="2">
        <v>11277.24</v>
      </c>
      <c r="G4436" s="2">
        <v>1127.72</v>
      </c>
      <c r="H4436" s="2">
        <v>10149.52</v>
      </c>
      <c r="I4436" s="2" t="s">
        <v>29</v>
      </c>
      <c r="J4436" s="4">
        <v>1.111110673214103</v>
      </c>
      <c r="K4436" t="str">
        <f>_xlfn.XLOOKUP(D4436, dim_channels!A:A, dim_channels!C:C, "Not Found")</f>
        <v>Offline</v>
      </c>
      <c r="L4436" t="str">
        <f>_xlfn.XLOOKUP(D4436, dim_channels!A:A, dim_channels!B:B, "Not Found")</f>
        <v>Travel Agency</v>
      </c>
    </row>
    <row r="4437" spans="1:12" x14ac:dyDescent="0.2">
      <c r="A4437" s="3" t="s">
        <v>4873</v>
      </c>
      <c r="B4437" s="3" t="s">
        <v>334</v>
      </c>
      <c r="C4437" s="3" t="s">
        <v>725</v>
      </c>
      <c r="D4437" s="3" t="s">
        <v>52</v>
      </c>
      <c r="E4437" s="3" t="s">
        <v>34</v>
      </c>
      <c r="F4437" s="3">
        <v>2493.29</v>
      </c>
      <c r="G4437" s="3">
        <v>299.19</v>
      </c>
      <c r="H4437" s="3">
        <v>2194.1</v>
      </c>
      <c r="I4437" s="3" t="s">
        <v>29</v>
      </c>
      <c r="J4437" s="5">
        <v>1.136361150357778</v>
      </c>
      <c r="K4437" t="str">
        <f>_xlfn.XLOOKUP(D4437, dim_channels!A:A, dim_channels!C:C, "Not Found")</f>
        <v>OTA</v>
      </c>
      <c r="L4437" t="str">
        <f>_xlfn.XLOOKUP(D4437, dim_channels!A:A, dim_channels!B:B, "Not Found")</f>
        <v>Agoda</v>
      </c>
    </row>
    <row r="4438" spans="1:12" x14ac:dyDescent="0.2">
      <c r="A4438" s="2" t="s">
        <v>4874</v>
      </c>
      <c r="B4438" s="2" t="s">
        <v>368</v>
      </c>
      <c r="C4438" s="2" t="s">
        <v>153</v>
      </c>
      <c r="D4438" s="2" t="s">
        <v>52</v>
      </c>
      <c r="E4438" s="2" t="s">
        <v>60</v>
      </c>
      <c r="F4438" s="2">
        <v>5148.91</v>
      </c>
      <c r="G4438" s="2">
        <v>0</v>
      </c>
      <c r="H4438" s="2">
        <v>5148.91</v>
      </c>
      <c r="I4438" s="2" t="s">
        <v>41</v>
      </c>
      <c r="J4438" s="4">
        <v>1</v>
      </c>
      <c r="K4438" t="str">
        <f>_xlfn.XLOOKUP(D4438, dim_channels!A:A, dim_channels!C:C, "Not Found")</f>
        <v>OTA</v>
      </c>
      <c r="L4438" t="str">
        <f>_xlfn.XLOOKUP(D4438, dim_channels!A:A, dim_channels!B:B, "Not Found")</f>
        <v>Agoda</v>
      </c>
    </row>
    <row r="4439" spans="1:12" x14ac:dyDescent="0.2">
      <c r="A4439" s="3" t="s">
        <v>4875</v>
      </c>
      <c r="B4439" s="3" t="s">
        <v>59</v>
      </c>
      <c r="C4439" s="3" t="s">
        <v>121</v>
      </c>
      <c r="D4439" s="3" t="s">
        <v>45</v>
      </c>
      <c r="E4439" s="3" t="s">
        <v>89</v>
      </c>
      <c r="F4439" s="3">
        <v>14413.15</v>
      </c>
      <c r="G4439" s="3">
        <v>0</v>
      </c>
      <c r="H4439" s="3">
        <v>14413.15</v>
      </c>
      <c r="I4439" s="3" t="s">
        <v>29</v>
      </c>
      <c r="J4439" s="5">
        <v>1</v>
      </c>
      <c r="K4439" t="str">
        <f>_xlfn.XLOOKUP(D4439, dim_channels!A:A, dim_channels!C:C, "Not Found")</f>
        <v>Corporate</v>
      </c>
      <c r="L4439" t="str">
        <f>_xlfn.XLOOKUP(D4439, dim_channels!A:A, dim_channels!B:B, "Not Found")</f>
        <v>Corporate Direct</v>
      </c>
    </row>
    <row r="4440" spans="1:12" x14ac:dyDescent="0.2">
      <c r="A4440" s="2" t="s">
        <v>4876</v>
      </c>
      <c r="B4440" s="2" t="s">
        <v>642</v>
      </c>
      <c r="C4440" s="2" t="s">
        <v>78</v>
      </c>
      <c r="D4440" s="2" t="s">
        <v>114</v>
      </c>
      <c r="E4440" s="2" t="s">
        <v>115</v>
      </c>
      <c r="F4440" s="2">
        <v>2141.4299999999998</v>
      </c>
      <c r="G4440" s="2">
        <v>214.14</v>
      </c>
      <c r="H4440" s="2">
        <v>1927.29</v>
      </c>
      <c r="I4440" s="2" t="s">
        <v>56</v>
      </c>
      <c r="J4440" s="4">
        <v>1.1111093815668629</v>
      </c>
      <c r="K4440" t="str">
        <f>_xlfn.XLOOKUP(D4440, dim_channels!A:A, dim_channels!C:C, "Not Found")</f>
        <v>Offline</v>
      </c>
      <c r="L4440" t="str">
        <f>_xlfn.XLOOKUP(D4440, dim_channels!A:A, dim_channels!B:B, "Not Found")</f>
        <v>Travel Agency</v>
      </c>
    </row>
    <row r="4441" spans="1:12" x14ac:dyDescent="0.2">
      <c r="A4441" s="3" t="s">
        <v>4877</v>
      </c>
      <c r="B4441" s="3" t="s">
        <v>501</v>
      </c>
      <c r="C4441" s="3" t="s">
        <v>433</v>
      </c>
      <c r="D4441" s="3" t="s">
        <v>52</v>
      </c>
      <c r="E4441" s="3" t="s">
        <v>34</v>
      </c>
      <c r="F4441" s="3">
        <v>5164.53</v>
      </c>
      <c r="G4441" s="3">
        <v>619.74</v>
      </c>
      <c r="H4441" s="3">
        <v>4544.79</v>
      </c>
      <c r="I4441" s="3" t="s">
        <v>29</v>
      </c>
      <c r="J4441" s="5">
        <v>1.136362736232037</v>
      </c>
      <c r="K4441" t="str">
        <f>_xlfn.XLOOKUP(D4441, dim_channels!A:A, dim_channels!C:C, "Not Found")</f>
        <v>OTA</v>
      </c>
      <c r="L4441" t="str">
        <f>_xlfn.XLOOKUP(D4441, dim_channels!A:A, dim_channels!B:B, "Not Found")</f>
        <v>Agoda</v>
      </c>
    </row>
    <row r="4442" spans="1:12" x14ac:dyDescent="0.2">
      <c r="A4442" s="2" t="s">
        <v>4878</v>
      </c>
      <c r="B4442" s="2" t="s">
        <v>396</v>
      </c>
      <c r="C4442" s="2" t="s">
        <v>81</v>
      </c>
      <c r="D4442" s="2" t="s">
        <v>45</v>
      </c>
      <c r="E4442" s="2" t="s">
        <v>89</v>
      </c>
      <c r="F4442" s="2">
        <v>5640.54</v>
      </c>
      <c r="G4442" s="2">
        <v>0</v>
      </c>
      <c r="H4442" s="2">
        <v>5640.54</v>
      </c>
      <c r="I4442" s="2" t="s">
        <v>56</v>
      </c>
      <c r="J4442" s="4">
        <v>1</v>
      </c>
      <c r="K4442" t="str">
        <f>_xlfn.XLOOKUP(D4442, dim_channels!A:A, dim_channels!C:C, "Not Found")</f>
        <v>Corporate</v>
      </c>
      <c r="L4442" t="str">
        <f>_xlfn.XLOOKUP(D4442, dim_channels!A:A, dim_channels!B:B, "Not Found")</f>
        <v>Corporate Direct</v>
      </c>
    </row>
    <row r="4443" spans="1:12" x14ac:dyDescent="0.2">
      <c r="A4443" s="3" t="s">
        <v>4879</v>
      </c>
      <c r="B4443" s="3" t="s">
        <v>769</v>
      </c>
      <c r="C4443" s="3" t="s">
        <v>661</v>
      </c>
      <c r="D4443" s="3" t="s">
        <v>33</v>
      </c>
      <c r="E4443" s="3" t="s">
        <v>34</v>
      </c>
      <c r="F4443" s="3">
        <v>5612.25</v>
      </c>
      <c r="G4443" s="3">
        <v>841.84</v>
      </c>
      <c r="H4443" s="3">
        <v>4770.41</v>
      </c>
      <c r="I4443" s="3" t="s">
        <v>41</v>
      </c>
      <c r="J4443" s="5">
        <v>1.176471204781141</v>
      </c>
      <c r="K4443" t="str">
        <f>_xlfn.XLOOKUP(D4443, dim_channels!A:A, dim_channels!C:C, "Not Found")</f>
        <v>OTA</v>
      </c>
      <c r="L4443" t="str">
        <f>_xlfn.XLOOKUP(D4443, dim_channels!A:A, dim_channels!B:B, "Not Found")</f>
        <v>Booking.com</v>
      </c>
    </row>
    <row r="4444" spans="1:12" x14ac:dyDescent="0.2">
      <c r="A4444" s="2" t="s">
        <v>4880</v>
      </c>
      <c r="B4444" s="2" t="s">
        <v>378</v>
      </c>
      <c r="C4444" s="2" t="s">
        <v>239</v>
      </c>
      <c r="D4444" s="2" t="s">
        <v>45</v>
      </c>
      <c r="E4444" s="2" t="s">
        <v>89</v>
      </c>
      <c r="F4444" s="2">
        <v>2251.14</v>
      </c>
      <c r="G4444" s="2">
        <v>0</v>
      </c>
      <c r="H4444" s="2">
        <v>2251.14</v>
      </c>
      <c r="I4444" s="2" t="s">
        <v>29</v>
      </c>
      <c r="J4444" s="4">
        <v>1</v>
      </c>
      <c r="K4444" t="str">
        <f>_xlfn.XLOOKUP(D4444, dim_channels!A:A, dim_channels!C:C, "Not Found")</f>
        <v>Corporate</v>
      </c>
      <c r="L4444" t="str">
        <f>_xlfn.XLOOKUP(D4444, dim_channels!A:A, dim_channels!B:B, "Not Found")</f>
        <v>Corporate Direct</v>
      </c>
    </row>
    <row r="4445" spans="1:12" x14ac:dyDescent="0.2">
      <c r="A4445" s="3" t="s">
        <v>4881</v>
      </c>
      <c r="B4445" s="3" t="s">
        <v>605</v>
      </c>
      <c r="C4445" s="3" t="s">
        <v>234</v>
      </c>
      <c r="D4445" s="3" t="s">
        <v>45</v>
      </c>
      <c r="E4445" s="3" t="s">
        <v>89</v>
      </c>
      <c r="F4445" s="3">
        <v>7808.8</v>
      </c>
      <c r="G4445" s="3">
        <v>0</v>
      </c>
      <c r="H4445" s="3">
        <v>7808.8</v>
      </c>
      <c r="I4445" s="3" t="s">
        <v>29</v>
      </c>
      <c r="J4445" s="5">
        <v>1</v>
      </c>
      <c r="K4445" t="str">
        <f>_xlfn.XLOOKUP(D4445, dim_channels!A:A, dim_channels!C:C, "Not Found")</f>
        <v>Corporate</v>
      </c>
      <c r="L4445" t="str">
        <f>_xlfn.XLOOKUP(D4445, dim_channels!A:A, dim_channels!B:B, "Not Found")</f>
        <v>Corporate Direct</v>
      </c>
    </row>
    <row r="4446" spans="1:12" x14ac:dyDescent="0.2">
      <c r="A4446" s="2" t="s">
        <v>4882</v>
      </c>
      <c r="B4446" s="2" t="s">
        <v>386</v>
      </c>
      <c r="C4446" s="2" t="s">
        <v>382</v>
      </c>
      <c r="D4446" s="2" t="s">
        <v>27</v>
      </c>
      <c r="E4446" s="2" t="s">
        <v>34</v>
      </c>
      <c r="F4446" s="2">
        <v>11302.06</v>
      </c>
      <c r="G4446" s="2">
        <v>2034.37</v>
      </c>
      <c r="H4446" s="2">
        <v>9267.69</v>
      </c>
      <c r="I4446" s="2" t="s">
        <v>29</v>
      </c>
      <c r="J4446" s="4">
        <v>1.219512089851948</v>
      </c>
      <c r="K4446" t="str">
        <f>_xlfn.XLOOKUP(D4446, dim_channels!A:A, dim_channels!C:C, "Not Found")</f>
        <v>OTA</v>
      </c>
      <c r="L4446" t="str">
        <f>_xlfn.XLOOKUP(D4446, dim_channels!A:A, dim_channels!B:B, "Not Found")</f>
        <v>Expedia</v>
      </c>
    </row>
    <row r="4447" spans="1:12" x14ac:dyDescent="0.2">
      <c r="A4447" s="3" t="s">
        <v>4883</v>
      </c>
      <c r="B4447" s="3" t="s">
        <v>595</v>
      </c>
      <c r="C4447" s="3" t="s">
        <v>32</v>
      </c>
      <c r="D4447" s="3" t="s">
        <v>52</v>
      </c>
      <c r="E4447" s="3" t="s">
        <v>34</v>
      </c>
      <c r="F4447" s="3">
        <v>4666.1499999999996</v>
      </c>
      <c r="G4447" s="3">
        <v>559.94000000000005</v>
      </c>
      <c r="H4447" s="3">
        <v>4106.21</v>
      </c>
      <c r="I4447" s="3" t="s">
        <v>29</v>
      </c>
      <c r="J4447" s="5">
        <v>1.136364189849034</v>
      </c>
      <c r="K4447" t="str">
        <f>_xlfn.XLOOKUP(D4447, dim_channels!A:A, dim_channels!C:C, "Not Found")</f>
        <v>OTA</v>
      </c>
      <c r="L4447" t="str">
        <f>_xlfn.XLOOKUP(D4447, dim_channels!A:A, dim_channels!B:B, "Not Found")</f>
        <v>Agoda</v>
      </c>
    </row>
    <row r="4448" spans="1:12" x14ac:dyDescent="0.2">
      <c r="A4448" s="2" t="s">
        <v>4884</v>
      </c>
      <c r="B4448" s="2" t="s">
        <v>276</v>
      </c>
      <c r="C4448" s="2" t="s">
        <v>435</v>
      </c>
      <c r="D4448" s="2" t="s">
        <v>52</v>
      </c>
      <c r="E4448" s="2" t="s">
        <v>34</v>
      </c>
      <c r="F4448" s="2">
        <v>9594.58</v>
      </c>
      <c r="G4448" s="2">
        <v>1151.3499999999999</v>
      </c>
      <c r="H4448" s="2">
        <v>8443.23</v>
      </c>
      <c r="I4448" s="2" t="s">
        <v>29</v>
      </c>
      <c r="J4448" s="4">
        <v>1.1363636901991301</v>
      </c>
      <c r="K4448" t="str">
        <f>_xlfn.XLOOKUP(D4448, dim_channels!A:A, dim_channels!C:C, "Not Found")</f>
        <v>OTA</v>
      </c>
      <c r="L4448" t="str">
        <f>_xlfn.XLOOKUP(D4448, dim_channels!A:A, dim_channels!B:B, "Not Found")</f>
        <v>Agoda</v>
      </c>
    </row>
    <row r="4449" spans="1:12" x14ac:dyDescent="0.2">
      <c r="A4449" s="3" t="s">
        <v>4885</v>
      </c>
      <c r="B4449" s="3" t="s">
        <v>532</v>
      </c>
      <c r="C4449" s="3" t="s">
        <v>328</v>
      </c>
      <c r="D4449" s="3" t="s">
        <v>27</v>
      </c>
      <c r="E4449" s="3" t="s">
        <v>28</v>
      </c>
      <c r="F4449" s="3">
        <v>3298.48</v>
      </c>
      <c r="G4449" s="3">
        <v>593.73</v>
      </c>
      <c r="H4449" s="3">
        <v>2704.75</v>
      </c>
      <c r="I4449" s="3" t="s">
        <v>29</v>
      </c>
      <c r="J4449" s="5">
        <v>1.219513818282651</v>
      </c>
      <c r="K4449" t="str">
        <f>_xlfn.XLOOKUP(D4449, dim_channels!A:A, dim_channels!C:C, "Not Found")</f>
        <v>OTA</v>
      </c>
      <c r="L4449" t="str">
        <f>_xlfn.XLOOKUP(D4449, dim_channels!A:A, dim_channels!B:B, "Not Found")</f>
        <v>Expedia</v>
      </c>
    </row>
    <row r="4450" spans="1:12" x14ac:dyDescent="0.2">
      <c r="A4450" s="2" t="s">
        <v>4886</v>
      </c>
      <c r="B4450" s="2" t="s">
        <v>282</v>
      </c>
      <c r="C4450" s="2" t="s">
        <v>799</v>
      </c>
      <c r="D4450" s="2" t="s">
        <v>45</v>
      </c>
      <c r="E4450" s="2" t="s">
        <v>89</v>
      </c>
      <c r="F4450" s="2">
        <v>13569.88</v>
      </c>
      <c r="G4450" s="2">
        <v>0</v>
      </c>
      <c r="H4450" s="2">
        <v>13569.88</v>
      </c>
      <c r="I4450" s="2" t="s">
        <v>56</v>
      </c>
      <c r="J4450" s="4">
        <v>1</v>
      </c>
      <c r="K4450" t="str">
        <f>_xlfn.XLOOKUP(D4450, dim_channels!A:A, dim_channels!C:C, "Not Found")</f>
        <v>Corporate</v>
      </c>
      <c r="L4450" t="str">
        <f>_xlfn.XLOOKUP(D4450, dim_channels!A:A, dim_channels!B:B, "Not Found")</f>
        <v>Corporate Direct</v>
      </c>
    </row>
    <row r="4451" spans="1:12" x14ac:dyDescent="0.2">
      <c r="A4451" s="3" t="s">
        <v>4887</v>
      </c>
      <c r="B4451" s="3" t="s">
        <v>289</v>
      </c>
      <c r="C4451" s="3" t="s">
        <v>955</v>
      </c>
      <c r="D4451" s="3" t="s">
        <v>52</v>
      </c>
      <c r="E4451" s="3" t="s">
        <v>34</v>
      </c>
      <c r="F4451" s="3">
        <v>4257.76</v>
      </c>
      <c r="G4451" s="3">
        <v>510.93</v>
      </c>
      <c r="H4451" s="3">
        <v>3746.83</v>
      </c>
      <c r="I4451" s="3" t="s">
        <v>29</v>
      </c>
      <c r="J4451" s="5">
        <v>1.1363632724196191</v>
      </c>
      <c r="K4451" t="str">
        <f>_xlfn.XLOOKUP(D4451, dim_channels!A:A, dim_channels!C:C, "Not Found")</f>
        <v>OTA</v>
      </c>
      <c r="L4451" t="str">
        <f>_xlfn.XLOOKUP(D4451, dim_channels!A:A, dim_channels!B:B, "Not Found")</f>
        <v>Agoda</v>
      </c>
    </row>
    <row r="4452" spans="1:12" x14ac:dyDescent="0.2">
      <c r="A4452" s="2" t="s">
        <v>4888</v>
      </c>
      <c r="B4452" s="2" t="s">
        <v>401</v>
      </c>
      <c r="C4452" s="2" t="s">
        <v>749</v>
      </c>
      <c r="D4452" s="2" t="s">
        <v>64</v>
      </c>
      <c r="E4452" s="2" t="s">
        <v>28</v>
      </c>
      <c r="F4452" s="2">
        <v>3106.79</v>
      </c>
      <c r="G4452" s="2">
        <v>0</v>
      </c>
      <c r="H4452" s="2">
        <v>3106.79</v>
      </c>
      <c r="I4452" s="2" t="s">
        <v>29</v>
      </c>
      <c r="J4452" s="4">
        <v>1</v>
      </c>
      <c r="K4452" t="str">
        <f>_xlfn.XLOOKUP(D4452, dim_channels!A:A, dim_channels!C:C, "Not Found")</f>
        <v>Direct</v>
      </c>
      <c r="L4452" t="str">
        <f>_xlfn.XLOOKUP(D4452, dim_channels!A:A, dim_channels!B:B, "Not Found")</f>
        <v>Direct Website</v>
      </c>
    </row>
    <row r="4453" spans="1:12" x14ac:dyDescent="0.2">
      <c r="A4453" s="3" t="s">
        <v>4889</v>
      </c>
      <c r="B4453" s="3" t="s">
        <v>949</v>
      </c>
      <c r="C4453" s="3" t="s">
        <v>286</v>
      </c>
      <c r="D4453" s="3" t="s">
        <v>52</v>
      </c>
      <c r="E4453" s="3" t="s">
        <v>34</v>
      </c>
      <c r="F4453" s="3">
        <v>14246.77</v>
      </c>
      <c r="G4453" s="3">
        <v>1709.61</v>
      </c>
      <c r="H4453" s="3">
        <v>12537.16</v>
      </c>
      <c r="I4453" s="3" t="s">
        <v>29</v>
      </c>
      <c r="J4453" s="5">
        <v>1.136363418828507</v>
      </c>
      <c r="K4453" t="str">
        <f>_xlfn.XLOOKUP(D4453, dim_channels!A:A, dim_channels!C:C, "Not Found")</f>
        <v>OTA</v>
      </c>
      <c r="L4453" t="str">
        <f>_xlfn.XLOOKUP(D4453, dim_channels!A:A, dim_channels!B:B, "Not Found")</f>
        <v>Agoda</v>
      </c>
    </row>
    <row r="4454" spans="1:12" x14ac:dyDescent="0.2">
      <c r="A4454" s="2" t="s">
        <v>4890</v>
      </c>
      <c r="B4454" s="2" t="s">
        <v>95</v>
      </c>
      <c r="C4454" s="2" t="s">
        <v>113</v>
      </c>
      <c r="D4454" s="2" t="s">
        <v>52</v>
      </c>
      <c r="E4454" s="2" t="s">
        <v>60</v>
      </c>
      <c r="F4454" s="2">
        <v>2455.11</v>
      </c>
      <c r="G4454" s="2">
        <v>0</v>
      </c>
      <c r="H4454" s="2">
        <v>2455.11</v>
      </c>
      <c r="I4454" s="2" t="s">
        <v>41</v>
      </c>
      <c r="J4454" s="4">
        <v>1</v>
      </c>
      <c r="K4454" t="str">
        <f>_xlfn.XLOOKUP(D4454, dim_channels!A:A, dim_channels!C:C, "Not Found")</f>
        <v>OTA</v>
      </c>
      <c r="L4454" t="str">
        <f>_xlfn.XLOOKUP(D4454, dim_channels!A:A, dim_channels!B:B, "Not Found")</f>
        <v>Agoda</v>
      </c>
    </row>
    <row r="4455" spans="1:12" x14ac:dyDescent="0.2">
      <c r="A4455" s="3" t="s">
        <v>4891</v>
      </c>
      <c r="B4455" s="3" t="s">
        <v>121</v>
      </c>
      <c r="C4455" s="3" t="s">
        <v>388</v>
      </c>
      <c r="D4455" s="3" t="s">
        <v>33</v>
      </c>
      <c r="E4455" s="3" t="s">
        <v>34</v>
      </c>
      <c r="F4455" s="3">
        <v>16392.150000000001</v>
      </c>
      <c r="G4455" s="3">
        <v>2458.8200000000002</v>
      </c>
      <c r="H4455" s="3">
        <v>13933.33</v>
      </c>
      <c r="I4455" s="3" t="s">
        <v>29</v>
      </c>
      <c r="J4455" s="5">
        <v>1.176470377146023</v>
      </c>
      <c r="K4455" t="str">
        <f>_xlfn.XLOOKUP(D4455, dim_channels!A:A, dim_channels!C:C, "Not Found")</f>
        <v>OTA</v>
      </c>
      <c r="L4455" t="str">
        <f>_xlfn.XLOOKUP(D4455, dim_channels!A:A, dim_channels!B:B, "Not Found")</f>
        <v>Booking.com</v>
      </c>
    </row>
    <row r="4456" spans="1:12" x14ac:dyDescent="0.2">
      <c r="A4456" s="2" t="s">
        <v>4892</v>
      </c>
      <c r="B4456" s="2" t="s">
        <v>226</v>
      </c>
      <c r="C4456" s="2" t="s">
        <v>50</v>
      </c>
      <c r="D4456" s="2" t="s">
        <v>52</v>
      </c>
      <c r="E4456" s="2" t="s">
        <v>34</v>
      </c>
      <c r="F4456" s="2">
        <v>8804.14</v>
      </c>
      <c r="G4456" s="2">
        <v>1056.5</v>
      </c>
      <c r="H4456" s="2">
        <v>7747.64</v>
      </c>
      <c r="I4456" s="2" t="s">
        <v>41</v>
      </c>
      <c r="J4456" s="4">
        <v>1.136364105714772</v>
      </c>
      <c r="K4456" t="str">
        <f>_xlfn.XLOOKUP(D4456, dim_channels!A:A, dim_channels!C:C, "Not Found")</f>
        <v>OTA</v>
      </c>
      <c r="L4456" t="str">
        <f>_xlfn.XLOOKUP(D4456, dim_channels!A:A, dim_channels!B:B, "Not Found")</f>
        <v>Agoda</v>
      </c>
    </row>
    <row r="4457" spans="1:12" x14ac:dyDescent="0.2">
      <c r="A4457" s="3" t="s">
        <v>4893</v>
      </c>
      <c r="B4457" s="3" t="s">
        <v>612</v>
      </c>
      <c r="C4457" s="3" t="s">
        <v>525</v>
      </c>
      <c r="D4457" s="3" t="s">
        <v>169</v>
      </c>
      <c r="E4457" s="3" t="s">
        <v>46</v>
      </c>
      <c r="F4457" s="3">
        <v>5287.94</v>
      </c>
      <c r="G4457" s="3">
        <v>1057.5899999999999</v>
      </c>
      <c r="H4457" s="3">
        <v>4230.3500000000004</v>
      </c>
      <c r="I4457" s="3" t="s">
        <v>29</v>
      </c>
      <c r="J4457" s="5">
        <v>1.2500005909676499</v>
      </c>
      <c r="K4457" t="str">
        <f>_xlfn.XLOOKUP(D4457, dim_channels!A:A, dim_channels!C:C, "Not Found")</f>
        <v>GDS</v>
      </c>
      <c r="L4457" t="str">
        <f>_xlfn.XLOOKUP(D4457, dim_channels!A:A, dim_channels!B:B, "Not Found")</f>
        <v>GDS (Amadeus)</v>
      </c>
    </row>
    <row r="4458" spans="1:12" x14ac:dyDescent="0.2">
      <c r="A4458" s="2" t="s">
        <v>4894</v>
      </c>
      <c r="B4458" s="2" t="s">
        <v>291</v>
      </c>
      <c r="C4458" s="2" t="s">
        <v>187</v>
      </c>
      <c r="D4458" s="2" t="s">
        <v>33</v>
      </c>
      <c r="E4458" s="2" t="s">
        <v>28</v>
      </c>
      <c r="F4458" s="2">
        <v>3511.11</v>
      </c>
      <c r="G4458" s="2">
        <v>526.66999999999996</v>
      </c>
      <c r="H4458" s="2">
        <v>2984.44</v>
      </c>
      <c r="I4458" s="2" t="s">
        <v>41</v>
      </c>
      <c r="J4458" s="4">
        <v>1.1764719679403839</v>
      </c>
      <c r="K4458" t="str">
        <f>_xlfn.XLOOKUP(D4458, dim_channels!A:A, dim_channels!C:C, "Not Found")</f>
        <v>OTA</v>
      </c>
      <c r="L4458" t="str">
        <f>_xlfn.XLOOKUP(D4458, dim_channels!A:A, dim_channels!B:B, "Not Found")</f>
        <v>Booking.com</v>
      </c>
    </row>
    <row r="4459" spans="1:12" x14ac:dyDescent="0.2">
      <c r="A4459" s="3" t="s">
        <v>4895</v>
      </c>
      <c r="B4459" s="3" t="s">
        <v>971</v>
      </c>
      <c r="C4459" s="3" t="s">
        <v>329</v>
      </c>
      <c r="D4459" s="3" t="s">
        <v>52</v>
      </c>
      <c r="E4459" s="3" t="s">
        <v>34</v>
      </c>
      <c r="F4459" s="3">
        <v>5185.3999999999996</v>
      </c>
      <c r="G4459" s="3">
        <v>622.25</v>
      </c>
      <c r="H4459" s="3">
        <v>4563.1499999999996</v>
      </c>
      <c r="I4459" s="3" t="s">
        <v>41</v>
      </c>
      <c r="J4459" s="5">
        <v>1.1363641344246851</v>
      </c>
      <c r="K4459" t="str">
        <f>_xlfn.XLOOKUP(D4459, dim_channels!A:A, dim_channels!C:C, "Not Found")</f>
        <v>OTA</v>
      </c>
      <c r="L4459" t="str">
        <f>_xlfn.XLOOKUP(D4459, dim_channels!A:A, dim_channels!B:B, "Not Found")</f>
        <v>Agoda</v>
      </c>
    </row>
    <row r="4460" spans="1:12" x14ac:dyDescent="0.2">
      <c r="A4460" s="2" t="s">
        <v>4896</v>
      </c>
      <c r="B4460" s="2" t="s">
        <v>426</v>
      </c>
      <c r="C4460" s="2" t="s">
        <v>813</v>
      </c>
      <c r="D4460" s="2" t="s">
        <v>45</v>
      </c>
      <c r="E4460" s="2" t="s">
        <v>89</v>
      </c>
      <c r="F4460" s="2">
        <v>6578.08</v>
      </c>
      <c r="G4460" s="2">
        <v>0</v>
      </c>
      <c r="H4460" s="2">
        <v>6578.08</v>
      </c>
      <c r="I4460" s="2" t="s">
        <v>29</v>
      </c>
      <c r="J4460" s="4">
        <v>1</v>
      </c>
      <c r="K4460" t="str">
        <f>_xlfn.XLOOKUP(D4460, dim_channels!A:A, dim_channels!C:C, "Not Found")</f>
        <v>Corporate</v>
      </c>
      <c r="L4460" t="str">
        <f>_xlfn.XLOOKUP(D4460, dim_channels!A:A, dim_channels!B:B, "Not Found")</f>
        <v>Corporate Direct</v>
      </c>
    </row>
    <row r="4461" spans="1:12" x14ac:dyDescent="0.2">
      <c r="A4461" s="3" t="s">
        <v>4897</v>
      </c>
      <c r="B4461" s="3" t="s">
        <v>534</v>
      </c>
      <c r="C4461" s="3" t="s">
        <v>251</v>
      </c>
      <c r="D4461" s="3" t="s">
        <v>206</v>
      </c>
      <c r="E4461" s="3" t="s">
        <v>207</v>
      </c>
      <c r="F4461" s="3">
        <v>31288.22</v>
      </c>
      <c r="G4461" s="3">
        <v>0</v>
      </c>
      <c r="H4461" s="3">
        <v>31288.22</v>
      </c>
      <c r="I4461" s="3" t="s">
        <v>29</v>
      </c>
      <c r="J4461" s="5">
        <v>1</v>
      </c>
      <c r="K4461" t="str">
        <f>_xlfn.XLOOKUP(D4461, dim_channels!A:A, dim_channels!C:C, "Not Found")</f>
        <v>Direct</v>
      </c>
      <c r="L4461" t="str">
        <f>_xlfn.XLOOKUP(D4461, dim_channels!A:A, dim_channels!B:B, "Not Found")</f>
        <v>Walk-in</v>
      </c>
    </row>
    <row r="4462" spans="1:12" x14ac:dyDescent="0.2">
      <c r="A4462" s="2" t="s">
        <v>4898</v>
      </c>
      <c r="B4462" s="2" t="s">
        <v>564</v>
      </c>
      <c r="C4462" s="2" t="s">
        <v>373</v>
      </c>
      <c r="D4462" s="2" t="s">
        <v>45</v>
      </c>
      <c r="E4462" s="2" t="s">
        <v>46</v>
      </c>
      <c r="F4462" s="2">
        <v>9327.23</v>
      </c>
      <c r="G4462" s="2">
        <v>466.36</v>
      </c>
      <c r="H4462" s="2">
        <v>8860.8700000000008</v>
      </c>
      <c r="I4462" s="2" t="s">
        <v>29</v>
      </c>
      <c r="J4462" s="4">
        <v>1.052631400754102</v>
      </c>
      <c r="K4462" t="str">
        <f>_xlfn.XLOOKUP(D4462, dim_channels!A:A, dim_channels!C:C, "Not Found")</f>
        <v>Corporate</v>
      </c>
      <c r="L4462" t="str">
        <f>_xlfn.XLOOKUP(D4462, dim_channels!A:A, dim_channels!B:B, "Not Found")</f>
        <v>Corporate Direct</v>
      </c>
    </row>
    <row r="4463" spans="1:12" x14ac:dyDescent="0.2">
      <c r="A4463" s="3" t="s">
        <v>4899</v>
      </c>
      <c r="B4463" s="3" t="s">
        <v>294</v>
      </c>
      <c r="C4463" s="3" t="s">
        <v>202</v>
      </c>
      <c r="D4463" s="3" t="s">
        <v>114</v>
      </c>
      <c r="E4463" s="3" t="s">
        <v>115</v>
      </c>
      <c r="F4463" s="3">
        <v>20159.919999999998</v>
      </c>
      <c r="G4463" s="3">
        <v>2015.99</v>
      </c>
      <c r="H4463" s="3">
        <v>18143.93</v>
      </c>
      <c r="I4463" s="3" t="s">
        <v>41</v>
      </c>
      <c r="J4463" s="5">
        <v>1.1111109886336641</v>
      </c>
      <c r="K4463" t="str">
        <f>_xlfn.XLOOKUP(D4463, dim_channels!A:A, dim_channels!C:C, "Not Found")</f>
        <v>Offline</v>
      </c>
      <c r="L4463" t="str">
        <f>_xlfn.XLOOKUP(D4463, dim_channels!A:A, dim_channels!B:B, "Not Found")</f>
        <v>Travel Agency</v>
      </c>
    </row>
    <row r="4464" spans="1:12" x14ac:dyDescent="0.2">
      <c r="A4464" s="2" t="s">
        <v>4900</v>
      </c>
      <c r="B4464" s="2" t="s">
        <v>706</v>
      </c>
      <c r="C4464" s="2" t="s">
        <v>168</v>
      </c>
      <c r="D4464" s="2" t="s">
        <v>52</v>
      </c>
      <c r="E4464" s="2" t="s">
        <v>60</v>
      </c>
      <c r="F4464" s="2">
        <v>23168.080000000002</v>
      </c>
      <c r="G4464" s="2">
        <v>0</v>
      </c>
      <c r="H4464" s="2">
        <v>23168.080000000002</v>
      </c>
      <c r="I4464" s="2" t="s">
        <v>56</v>
      </c>
      <c r="J4464" s="4">
        <v>1</v>
      </c>
      <c r="K4464" t="str">
        <f>_xlfn.XLOOKUP(D4464, dim_channels!A:A, dim_channels!C:C, "Not Found")</f>
        <v>OTA</v>
      </c>
      <c r="L4464" t="str">
        <f>_xlfn.XLOOKUP(D4464, dim_channels!A:A, dim_channels!B:B, "Not Found")</f>
        <v>Agoda</v>
      </c>
    </row>
    <row r="4465" spans="1:12" x14ac:dyDescent="0.2">
      <c r="A4465" s="3" t="s">
        <v>4901</v>
      </c>
      <c r="B4465" s="3" t="s">
        <v>538</v>
      </c>
      <c r="C4465" s="3" t="s">
        <v>917</v>
      </c>
      <c r="D4465" s="3" t="s">
        <v>33</v>
      </c>
      <c r="E4465" s="3" t="s">
        <v>34</v>
      </c>
      <c r="F4465" s="3">
        <v>6957.77</v>
      </c>
      <c r="G4465" s="3">
        <v>1043.67</v>
      </c>
      <c r="H4465" s="3">
        <v>5914.1</v>
      </c>
      <c r="I4465" s="3" t="s">
        <v>41</v>
      </c>
      <c r="J4465" s="5">
        <v>1.1764714834040679</v>
      </c>
      <c r="K4465" t="str">
        <f>_xlfn.XLOOKUP(D4465, dim_channels!A:A, dim_channels!C:C, "Not Found")</f>
        <v>OTA</v>
      </c>
      <c r="L4465" t="str">
        <f>_xlfn.XLOOKUP(D4465, dim_channels!A:A, dim_channels!B:B, "Not Found")</f>
        <v>Booking.com</v>
      </c>
    </row>
    <row r="4466" spans="1:12" x14ac:dyDescent="0.2">
      <c r="A4466" s="2" t="s">
        <v>4902</v>
      </c>
      <c r="B4466" s="2" t="s">
        <v>135</v>
      </c>
      <c r="C4466" s="2" t="s">
        <v>1072</v>
      </c>
      <c r="D4466" s="2" t="s">
        <v>45</v>
      </c>
      <c r="E4466" s="2" t="s">
        <v>46</v>
      </c>
      <c r="F4466" s="2">
        <v>11566.97</v>
      </c>
      <c r="G4466" s="2">
        <v>578.35</v>
      </c>
      <c r="H4466" s="2">
        <v>10988.62</v>
      </c>
      <c r="I4466" s="2" t="s">
        <v>29</v>
      </c>
      <c r="J4466" s="4">
        <v>1.052631722636691</v>
      </c>
      <c r="K4466" t="str">
        <f>_xlfn.XLOOKUP(D4466, dim_channels!A:A, dim_channels!C:C, "Not Found")</f>
        <v>Corporate</v>
      </c>
      <c r="L4466" t="str">
        <f>_xlfn.XLOOKUP(D4466, dim_channels!A:A, dim_channels!B:B, "Not Found")</f>
        <v>Corporate Direct</v>
      </c>
    </row>
    <row r="4467" spans="1:12" x14ac:dyDescent="0.2">
      <c r="A4467" s="3" t="s">
        <v>4903</v>
      </c>
      <c r="B4467" s="3" t="s">
        <v>1035</v>
      </c>
      <c r="C4467" s="3" t="s">
        <v>487</v>
      </c>
      <c r="D4467" s="3" t="s">
        <v>52</v>
      </c>
      <c r="E4467" s="3" t="s">
        <v>34</v>
      </c>
      <c r="F4467" s="3">
        <v>8978.69</v>
      </c>
      <c r="G4467" s="3">
        <v>1077.44</v>
      </c>
      <c r="H4467" s="3">
        <v>7901.25</v>
      </c>
      <c r="I4467" s="3" t="s">
        <v>56</v>
      </c>
      <c r="J4467" s="5">
        <v>1.1363632336655589</v>
      </c>
      <c r="K4467" t="str">
        <f>_xlfn.XLOOKUP(D4467, dim_channels!A:A, dim_channels!C:C, "Not Found")</f>
        <v>OTA</v>
      </c>
      <c r="L4467" t="str">
        <f>_xlfn.XLOOKUP(D4467, dim_channels!A:A, dim_channels!B:B, "Not Found")</f>
        <v>Agoda</v>
      </c>
    </row>
    <row r="4468" spans="1:12" x14ac:dyDescent="0.2">
      <c r="A4468" s="2" t="s">
        <v>4904</v>
      </c>
      <c r="B4468" s="2" t="s">
        <v>72</v>
      </c>
      <c r="C4468" s="2" t="s">
        <v>423</v>
      </c>
      <c r="D4468" s="2" t="s">
        <v>52</v>
      </c>
      <c r="E4468" s="2" t="s">
        <v>60</v>
      </c>
      <c r="F4468" s="2">
        <v>16036.5</v>
      </c>
      <c r="G4468" s="2">
        <v>0</v>
      </c>
      <c r="H4468" s="2">
        <v>16036.5</v>
      </c>
      <c r="I4468" s="2" t="s">
        <v>29</v>
      </c>
      <c r="J4468" s="4">
        <v>1</v>
      </c>
      <c r="K4468" t="str">
        <f>_xlfn.XLOOKUP(D4468, dim_channels!A:A, dim_channels!C:C, "Not Found")</f>
        <v>OTA</v>
      </c>
      <c r="L4468" t="str">
        <f>_xlfn.XLOOKUP(D4468, dim_channels!A:A, dim_channels!B:B, "Not Found")</f>
        <v>Agoda</v>
      </c>
    </row>
    <row r="4469" spans="1:12" x14ac:dyDescent="0.2">
      <c r="A4469" s="3" t="s">
        <v>4905</v>
      </c>
      <c r="B4469" s="3" t="s">
        <v>285</v>
      </c>
      <c r="C4469" s="3" t="s">
        <v>44</v>
      </c>
      <c r="D4469" s="3" t="s">
        <v>52</v>
      </c>
      <c r="E4469" s="3" t="s">
        <v>34</v>
      </c>
      <c r="F4469" s="3">
        <v>19785.54</v>
      </c>
      <c r="G4469" s="3">
        <v>2374.2600000000002</v>
      </c>
      <c r="H4469" s="3">
        <v>17411.28</v>
      </c>
      <c r="I4469" s="3" t="s">
        <v>29</v>
      </c>
      <c r="J4469" s="5">
        <v>1.136363323087102</v>
      </c>
      <c r="K4469" t="str">
        <f>_xlfn.XLOOKUP(D4469, dim_channels!A:A, dim_channels!C:C, "Not Found")</f>
        <v>OTA</v>
      </c>
      <c r="L4469" t="str">
        <f>_xlfn.XLOOKUP(D4469, dim_channels!A:A, dim_channels!B:B, "Not Found")</f>
        <v>Agoda</v>
      </c>
    </row>
    <row r="4470" spans="1:12" x14ac:dyDescent="0.2">
      <c r="A4470" s="2" t="s">
        <v>4906</v>
      </c>
      <c r="B4470" s="2" t="s">
        <v>958</v>
      </c>
      <c r="C4470" s="2" t="s">
        <v>100</v>
      </c>
      <c r="D4470" s="2" t="s">
        <v>27</v>
      </c>
      <c r="E4470" s="2" t="s">
        <v>34</v>
      </c>
      <c r="F4470" s="2">
        <v>5971.17</v>
      </c>
      <c r="G4470" s="2">
        <v>1074.81</v>
      </c>
      <c r="H4470" s="2">
        <v>4896.3599999999997</v>
      </c>
      <c r="I4470" s="2" t="s">
        <v>29</v>
      </c>
      <c r="J4470" s="4">
        <v>1.219512045682916</v>
      </c>
      <c r="K4470" t="str">
        <f>_xlfn.XLOOKUP(D4470, dim_channels!A:A, dim_channels!C:C, "Not Found")</f>
        <v>OTA</v>
      </c>
      <c r="L4470" t="str">
        <f>_xlfn.XLOOKUP(D4470, dim_channels!A:A, dim_channels!B:B, "Not Found")</f>
        <v>Expedia</v>
      </c>
    </row>
    <row r="4471" spans="1:12" x14ac:dyDescent="0.2">
      <c r="A4471" s="3" t="s">
        <v>4907</v>
      </c>
      <c r="B4471" s="3" t="s">
        <v>634</v>
      </c>
      <c r="C4471" s="3" t="s">
        <v>416</v>
      </c>
      <c r="D4471" s="3" t="s">
        <v>114</v>
      </c>
      <c r="E4471" s="3" t="s">
        <v>115</v>
      </c>
      <c r="F4471" s="3">
        <v>6866.98</v>
      </c>
      <c r="G4471" s="3">
        <v>686.7</v>
      </c>
      <c r="H4471" s="3">
        <v>6180.28</v>
      </c>
      <c r="I4471" s="3" t="s">
        <v>29</v>
      </c>
      <c r="J4471" s="5">
        <v>1.1111114706777041</v>
      </c>
      <c r="K4471" t="str">
        <f>_xlfn.XLOOKUP(D4471, dim_channels!A:A, dim_channels!C:C, "Not Found")</f>
        <v>Offline</v>
      </c>
      <c r="L4471" t="str">
        <f>_xlfn.XLOOKUP(D4471, dim_channels!A:A, dim_channels!B:B, "Not Found")</f>
        <v>Travel Agency</v>
      </c>
    </row>
    <row r="4472" spans="1:12" x14ac:dyDescent="0.2">
      <c r="A4472" s="2" t="s">
        <v>4908</v>
      </c>
      <c r="B4472" s="2" t="s">
        <v>276</v>
      </c>
      <c r="C4472" s="2" t="s">
        <v>955</v>
      </c>
      <c r="D4472" s="2" t="s">
        <v>27</v>
      </c>
      <c r="E4472" s="2" t="s">
        <v>60</v>
      </c>
      <c r="F4472" s="2">
        <v>17369.419999999998</v>
      </c>
      <c r="G4472" s="2">
        <v>0</v>
      </c>
      <c r="H4472" s="2">
        <v>17369.419999999998</v>
      </c>
      <c r="I4472" s="2" t="s">
        <v>29</v>
      </c>
      <c r="J4472" s="4">
        <v>1</v>
      </c>
      <c r="K4472" t="str">
        <f>_xlfn.XLOOKUP(D4472, dim_channels!A:A, dim_channels!C:C, "Not Found")</f>
        <v>OTA</v>
      </c>
      <c r="L4472" t="str">
        <f>_xlfn.XLOOKUP(D4472, dim_channels!A:A, dim_channels!B:B, "Not Found")</f>
        <v>Expedia</v>
      </c>
    </row>
    <row r="4473" spans="1:12" x14ac:dyDescent="0.2">
      <c r="A4473" s="3" t="s">
        <v>4909</v>
      </c>
      <c r="B4473" s="3" t="s">
        <v>566</v>
      </c>
      <c r="C4473" s="3" t="s">
        <v>702</v>
      </c>
      <c r="D4473" s="3" t="s">
        <v>27</v>
      </c>
      <c r="E4473" s="3" t="s">
        <v>34</v>
      </c>
      <c r="F4473" s="3">
        <v>3905.76</v>
      </c>
      <c r="G4473" s="3">
        <v>703.04</v>
      </c>
      <c r="H4473" s="3">
        <v>3202.72</v>
      </c>
      <c r="I4473" s="3" t="s">
        <v>29</v>
      </c>
      <c r="J4473" s="5">
        <v>1.219513413598442</v>
      </c>
      <c r="K4473" t="str">
        <f>_xlfn.XLOOKUP(D4473, dim_channels!A:A, dim_channels!C:C, "Not Found")</f>
        <v>OTA</v>
      </c>
      <c r="L4473" t="str">
        <f>_xlfn.XLOOKUP(D4473, dim_channels!A:A, dim_channels!B:B, "Not Found")</f>
        <v>Expedia</v>
      </c>
    </row>
    <row r="4474" spans="1:12" x14ac:dyDescent="0.2">
      <c r="A4474" s="2" t="s">
        <v>4910</v>
      </c>
      <c r="B4474" s="2" t="s">
        <v>418</v>
      </c>
      <c r="C4474" s="2" t="s">
        <v>475</v>
      </c>
      <c r="D4474" s="2" t="s">
        <v>64</v>
      </c>
      <c r="E4474" s="2" t="s">
        <v>28</v>
      </c>
      <c r="F4474" s="2">
        <v>3311.37</v>
      </c>
      <c r="G4474" s="2">
        <v>0</v>
      </c>
      <c r="H4474" s="2">
        <v>3311.37</v>
      </c>
      <c r="I4474" s="2" t="s">
        <v>41</v>
      </c>
      <c r="J4474" s="4">
        <v>1</v>
      </c>
      <c r="K4474" t="str">
        <f>_xlfn.XLOOKUP(D4474, dim_channels!A:A, dim_channels!C:C, "Not Found")</f>
        <v>Direct</v>
      </c>
      <c r="L4474" t="str">
        <f>_xlfn.XLOOKUP(D4474, dim_channels!A:A, dim_channels!B:B, "Not Found")</f>
        <v>Direct Website</v>
      </c>
    </row>
    <row r="4475" spans="1:12" x14ac:dyDescent="0.2">
      <c r="A4475" s="3" t="s">
        <v>4911</v>
      </c>
      <c r="B4475" s="3" t="s">
        <v>314</v>
      </c>
      <c r="C4475" s="3" t="s">
        <v>76</v>
      </c>
      <c r="D4475" s="3" t="s">
        <v>33</v>
      </c>
      <c r="E4475" s="3" t="s">
        <v>60</v>
      </c>
      <c r="F4475" s="3">
        <v>8797.14</v>
      </c>
      <c r="G4475" s="3">
        <v>0</v>
      </c>
      <c r="H4475" s="3">
        <v>8797.14</v>
      </c>
      <c r="I4475" s="3" t="s">
        <v>29</v>
      </c>
      <c r="J4475" s="5">
        <v>1</v>
      </c>
      <c r="K4475" t="str">
        <f>_xlfn.XLOOKUP(D4475, dim_channels!A:A, dim_channels!C:C, "Not Found")</f>
        <v>OTA</v>
      </c>
      <c r="L4475" t="str">
        <f>_xlfn.XLOOKUP(D4475, dim_channels!A:A, dim_channels!B:B, "Not Found")</f>
        <v>Booking.com</v>
      </c>
    </row>
    <row r="4476" spans="1:12" x14ac:dyDescent="0.2">
      <c r="A4476" s="2" t="s">
        <v>4912</v>
      </c>
      <c r="B4476" s="2" t="s">
        <v>532</v>
      </c>
      <c r="C4476" s="2" t="s">
        <v>1278</v>
      </c>
      <c r="D4476" s="2" t="s">
        <v>64</v>
      </c>
      <c r="E4476" s="2" t="s">
        <v>34</v>
      </c>
      <c r="F4476" s="2">
        <v>2957.99</v>
      </c>
      <c r="G4476" s="2">
        <v>0</v>
      </c>
      <c r="H4476" s="2">
        <v>2957.99</v>
      </c>
      <c r="I4476" s="2" t="s">
        <v>56</v>
      </c>
      <c r="J4476" s="4">
        <v>1</v>
      </c>
      <c r="K4476" t="str">
        <f>_xlfn.XLOOKUP(D4476, dim_channels!A:A, dim_channels!C:C, "Not Found")</f>
        <v>Direct</v>
      </c>
      <c r="L4476" t="str">
        <f>_xlfn.XLOOKUP(D4476, dim_channels!A:A, dim_channels!B:B, "Not Found")</f>
        <v>Direct Website</v>
      </c>
    </row>
    <row r="4477" spans="1:12" x14ac:dyDescent="0.2">
      <c r="A4477" s="3" t="s">
        <v>4913</v>
      </c>
      <c r="B4477" s="3" t="s">
        <v>226</v>
      </c>
      <c r="C4477" s="3" t="s">
        <v>1072</v>
      </c>
      <c r="D4477" s="3" t="s">
        <v>64</v>
      </c>
      <c r="E4477" s="3" t="s">
        <v>34</v>
      </c>
      <c r="F4477" s="3">
        <v>7790.81</v>
      </c>
      <c r="G4477" s="3">
        <v>0</v>
      </c>
      <c r="H4477" s="3">
        <v>7790.81</v>
      </c>
      <c r="I4477" s="3" t="s">
        <v>29</v>
      </c>
      <c r="J4477" s="5">
        <v>1</v>
      </c>
      <c r="K4477" t="str">
        <f>_xlfn.XLOOKUP(D4477, dim_channels!A:A, dim_channels!C:C, "Not Found")</f>
        <v>Direct</v>
      </c>
      <c r="L4477" t="str">
        <f>_xlfn.XLOOKUP(D4477, dim_channels!A:A, dim_channels!B:B, "Not Found")</f>
        <v>Direct Website</v>
      </c>
    </row>
    <row r="4478" spans="1:12" x14ac:dyDescent="0.2">
      <c r="A4478" s="2" t="s">
        <v>4914</v>
      </c>
      <c r="B4478" s="2" t="s">
        <v>162</v>
      </c>
      <c r="C4478" s="2" t="s">
        <v>186</v>
      </c>
      <c r="D4478" s="2" t="s">
        <v>52</v>
      </c>
      <c r="E4478" s="2" t="s">
        <v>34</v>
      </c>
      <c r="F4478" s="2">
        <v>15094.57</v>
      </c>
      <c r="G4478" s="2">
        <v>1811.35</v>
      </c>
      <c r="H4478" s="2">
        <v>13283.22</v>
      </c>
      <c r="I4478" s="2" t="s">
        <v>29</v>
      </c>
      <c r="J4478" s="4">
        <v>1.1363637732417291</v>
      </c>
      <c r="K4478" t="str">
        <f>_xlfn.XLOOKUP(D4478, dim_channels!A:A, dim_channels!C:C, "Not Found")</f>
        <v>OTA</v>
      </c>
      <c r="L4478" t="str">
        <f>_xlfn.XLOOKUP(D4478, dim_channels!A:A, dim_channels!B:B, "Not Found")</f>
        <v>Agoda</v>
      </c>
    </row>
    <row r="4479" spans="1:12" x14ac:dyDescent="0.2">
      <c r="A4479" s="3" t="s">
        <v>4915</v>
      </c>
      <c r="B4479" s="3" t="s">
        <v>602</v>
      </c>
      <c r="C4479" s="3" t="s">
        <v>179</v>
      </c>
      <c r="D4479" s="3" t="s">
        <v>45</v>
      </c>
      <c r="E4479" s="3" t="s">
        <v>89</v>
      </c>
      <c r="F4479" s="3">
        <v>6287.67</v>
      </c>
      <c r="G4479" s="3">
        <v>0</v>
      </c>
      <c r="H4479" s="3">
        <v>6287.67</v>
      </c>
      <c r="I4479" s="3" t="s">
        <v>56</v>
      </c>
      <c r="J4479" s="5">
        <v>1</v>
      </c>
      <c r="K4479" t="str">
        <f>_xlfn.XLOOKUP(D4479, dim_channels!A:A, dim_channels!C:C, "Not Found")</f>
        <v>Corporate</v>
      </c>
      <c r="L4479" t="str">
        <f>_xlfn.XLOOKUP(D4479, dim_channels!A:A, dim_channels!B:B, "Not Found")</f>
        <v>Corporate Direct</v>
      </c>
    </row>
    <row r="4480" spans="1:12" x14ac:dyDescent="0.2">
      <c r="A4480" s="2" t="s">
        <v>4916</v>
      </c>
      <c r="B4480" s="2" t="s">
        <v>247</v>
      </c>
      <c r="C4480" s="2" t="s">
        <v>178</v>
      </c>
      <c r="D4480" s="2" t="s">
        <v>114</v>
      </c>
      <c r="E4480" s="2" t="s">
        <v>115</v>
      </c>
      <c r="F4480" s="2">
        <v>8894.2800000000007</v>
      </c>
      <c r="G4480" s="2">
        <v>889.43</v>
      </c>
      <c r="H4480" s="2">
        <v>8004.85</v>
      </c>
      <c r="I4480" s="2" t="s">
        <v>29</v>
      </c>
      <c r="J4480" s="4">
        <v>1.1111113887205879</v>
      </c>
      <c r="K4480" t="str">
        <f>_xlfn.XLOOKUP(D4480, dim_channels!A:A, dim_channels!C:C, "Not Found")</f>
        <v>Offline</v>
      </c>
      <c r="L4480" t="str">
        <f>_xlfn.XLOOKUP(D4480, dim_channels!A:A, dim_channels!B:B, "Not Found")</f>
        <v>Travel Agency</v>
      </c>
    </row>
    <row r="4481" spans="1:12" x14ac:dyDescent="0.2">
      <c r="A4481" s="3" t="s">
        <v>4917</v>
      </c>
      <c r="B4481" s="3" t="s">
        <v>644</v>
      </c>
      <c r="C4481" s="3" t="s">
        <v>534</v>
      </c>
      <c r="D4481" s="3" t="s">
        <v>33</v>
      </c>
      <c r="E4481" s="3" t="s">
        <v>34</v>
      </c>
      <c r="F4481" s="3">
        <v>6471.08</v>
      </c>
      <c r="G4481" s="3">
        <v>970.66</v>
      </c>
      <c r="H4481" s="3">
        <v>5500.42</v>
      </c>
      <c r="I4481" s="3" t="s">
        <v>29</v>
      </c>
      <c r="J4481" s="5">
        <v>1.1764701604604739</v>
      </c>
      <c r="K4481" t="str">
        <f>_xlfn.XLOOKUP(D4481, dim_channels!A:A, dim_channels!C:C, "Not Found")</f>
        <v>OTA</v>
      </c>
      <c r="L4481" t="str">
        <f>_xlfn.XLOOKUP(D4481, dim_channels!A:A, dim_channels!B:B, "Not Found")</f>
        <v>Booking.com</v>
      </c>
    </row>
    <row r="4482" spans="1:12" x14ac:dyDescent="0.2">
      <c r="A4482" s="2" t="s">
        <v>4918</v>
      </c>
      <c r="B4482" s="2" t="s">
        <v>958</v>
      </c>
      <c r="C4482" s="2" t="s">
        <v>100</v>
      </c>
      <c r="D4482" s="2" t="s">
        <v>27</v>
      </c>
      <c r="E4482" s="2" t="s">
        <v>60</v>
      </c>
      <c r="F4482" s="2">
        <v>10353.299999999999</v>
      </c>
      <c r="G4482" s="2">
        <v>0</v>
      </c>
      <c r="H4482" s="2">
        <v>10353.299999999999</v>
      </c>
      <c r="I4482" s="2" t="s">
        <v>29</v>
      </c>
      <c r="J4482" s="4">
        <v>1</v>
      </c>
      <c r="K4482" t="str">
        <f>_xlfn.XLOOKUP(D4482, dim_channels!A:A, dim_channels!C:C, "Not Found")</f>
        <v>OTA</v>
      </c>
      <c r="L4482" t="str">
        <f>_xlfn.XLOOKUP(D4482, dim_channels!A:A, dim_channels!B:B, "Not Found")</f>
        <v>Expedia</v>
      </c>
    </row>
    <row r="4483" spans="1:12" x14ac:dyDescent="0.2">
      <c r="A4483" s="3" t="s">
        <v>4919</v>
      </c>
      <c r="B4483" s="3" t="s">
        <v>73</v>
      </c>
      <c r="C4483" s="3" t="s">
        <v>87</v>
      </c>
      <c r="D4483" s="3" t="s">
        <v>64</v>
      </c>
      <c r="E4483" s="3" t="s">
        <v>34</v>
      </c>
      <c r="F4483" s="3">
        <v>12819.65</v>
      </c>
      <c r="G4483" s="3">
        <v>0</v>
      </c>
      <c r="H4483" s="3">
        <v>12819.65</v>
      </c>
      <c r="I4483" s="3" t="s">
        <v>29</v>
      </c>
      <c r="J4483" s="5">
        <v>1</v>
      </c>
      <c r="K4483" t="str">
        <f>_xlfn.XLOOKUP(D4483, dim_channels!A:A, dim_channels!C:C, "Not Found")</f>
        <v>Direct</v>
      </c>
      <c r="L4483" t="str">
        <f>_xlfn.XLOOKUP(D4483, dim_channels!A:A, dim_channels!B:B, "Not Found")</f>
        <v>Direct Website</v>
      </c>
    </row>
    <row r="4484" spans="1:12" x14ac:dyDescent="0.2">
      <c r="A4484" s="2" t="s">
        <v>4920</v>
      </c>
      <c r="B4484" s="2" t="s">
        <v>59</v>
      </c>
      <c r="C4484" s="2" t="s">
        <v>120</v>
      </c>
      <c r="D4484" s="2" t="s">
        <v>33</v>
      </c>
      <c r="E4484" s="2" t="s">
        <v>28</v>
      </c>
      <c r="F4484" s="2">
        <v>20611.7</v>
      </c>
      <c r="G4484" s="2">
        <v>3091.76</v>
      </c>
      <c r="H4484" s="2">
        <v>17519.939999999999</v>
      </c>
      <c r="I4484" s="2" t="s">
        <v>41</v>
      </c>
      <c r="J4484" s="4">
        <v>1.1764709239871829</v>
      </c>
      <c r="K4484" t="str">
        <f>_xlfn.XLOOKUP(D4484, dim_channels!A:A, dim_channels!C:C, "Not Found")</f>
        <v>OTA</v>
      </c>
      <c r="L4484" t="str">
        <f>_xlfn.XLOOKUP(D4484, dim_channels!A:A, dim_channels!B:B, "Not Found")</f>
        <v>Booking.com</v>
      </c>
    </row>
    <row r="4485" spans="1:12" x14ac:dyDescent="0.2">
      <c r="A4485" s="3" t="s">
        <v>4921</v>
      </c>
      <c r="B4485" s="3" t="s">
        <v>292</v>
      </c>
      <c r="C4485" s="3" t="s">
        <v>97</v>
      </c>
      <c r="D4485" s="3" t="s">
        <v>27</v>
      </c>
      <c r="E4485" s="3" t="s">
        <v>28</v>
      </c>
      <c r="F4485" s="3">
        <v>8594.2999999999993</v>
      </c>
      <c r="G4485" s="3">
        <v>1546.97</v>
      </c>
      <c r="H4485" s="3">
        <v>7047.33</v>
      </c>
      <c r="I4485" s="3" t="s">
        <v>29</v>
      </c>
      <c r="J4485" s="5">
        <v>1.2195115029379919</v>
      </c>
      <c r="K4485" t="str">
        <f>_xlfn.XLOOKUP(D4485, dim_channels!A:A, dim_channels!C:C, "Not Found")</f>
        <v>OTA</v>
      </c>
      <c r="L4485" t="str">
        <f>_xlfn.XLOOKUP(D4485, dim_channels!A:A, dim_channels!B:B, "Not Found")</f>
        <v>Expedia</v>
      </c>
    </row>
    <row r="4486" spans="1:12" x14ac:dyDescent="0.2">
      <c r="A4486" s="2" t="s">
        <v>4922</v>
      </c>
      <c r="B4486" s="2" t="s">
        <v>409</v>
      </c>
      <c r="C4486" s="2" t="s">
        <v>626</v>
      </c>
      <c r="D4486" s="2" t="s">
        <v>33</v>
      </c>
      <c r="E4486" s="2" t="s">
        <v>28</v>
      </c>
      <c r="F4486" s="2">
        <v>5715.04</v>
      </c>
      <c r="G4486" s="2">
        <v>857.26</v>
      </c>
      <c r="H4486" s="2">
        <v>4857.78</v>
      </c>
      <c r="I4486" s="2" t="s">
        <v>41</v>
      </c>
      <c r="J4486" s="4">
        <v>1.1764715569663511</v>
      </c>
      <c r="K4486" t="str">
        <f>_xlfn.XLOOKUP(D4486, dim_channels!A:A, dim_channels!C:C, "Not Found")</f>
        <v>OTA</v>
      </c>
      <c r="L4486" t="str">
        <f>_xlfn.XLOOKUP(D4486, dim_channels!A:A, dim_channels!B:B, "Not Found")</f>
        <v>Booking.com</v>
      </c>
    </row>
    <row r="4487" spans="1:12" x14ac:dyDescent="0.2">
      <c r="A4487" s="3" t="s">
        <v>4923</v>
      </c>
      <c r="B4487" s="3" t="s">
        <v>130</v>
      </c>
      <c r="C4487" s="3" t="s">
        <v>799</v>
      </c>
      <c r="D4487" s="3" t="s">
        <v>64</v>
      </c>
      <c r="E4487" s="3" t="s">
        <v>34</v>
      </c>
      <c r="F4487" s="3">
        <v>7455</v>
      </c>
      <c r="G4487" s="3">
        <v>0</v>
      </c>
      <c r="H4487" s="3">
        <v>7455</v>
      </c>
      <c r="I4487" s="3" t="s">
        <v>29</v>
      </c>
      <c r="J4487" s="5">
        <v>1</v>
      </c>
      <c r="K4487" t="str">
        <f>_xlfn.XLOOKUP(D4487, dim_channels!A:A, dim_channels!C:C, "Not Found")</f>
        <v>Direct</v>
      </c>
      <c r="L4487" t="str">
        <f>_xlfn.XLOOKUP(D4487, dim_channels!A:A, dim_channels!B:B, "Not Found")</f>
        <v>Direct Website</v>
      </c>
    </row>
    <row r="4488" spans="1:12" x14ac:dyDescent="0.2">
      <c r="A4488" s="2" t="s">
        <v>4924</v>
      </c>
      <c r="B4488" s="2" t="s">
        <v>359</v>
      </c>
      <c r="C4488" s="2" t="s">
        <v>346</v>
      </c>
      <c r="D4488" s="2" t="s">
        <v>52</v>
      </c>
      <c r="E4488" s="2" t="s">
        <v>34</v>
      </c>
      <c r="F4488" s="2">
        <v>13288.24</v>
      </c>
      <c r="G4488" s="2">
        <v>1594.59</v>
      </c>
      <c r="H4488" s="2">
        <v>11693.65</v>
      </c>
      <c r="I4488" s="2" t="s">
        <v>29</v>
      </c>
      <c r="J4488" s="4">
        <v>1.136363752977043</v>
      </c>
      <c r="K4488" t="str">
        <f>_xlfn.XLOOKUP(D4488, dim_channels!A:A, dim_channels!C:C, "Not Found")</f>
        <v>OTA</v>
      </c>
      <c r="L4488" t="str">
        <f>_xlfn.XLOOKUP(D4488, dim_channels!A:A, dim_channels!B:B, "Not Found")</f>
        <v>Agoda</v>
      </c>
    </row>
    <row r="4489" spans="1:12" x14ac:dyDescent="0.2">
      <c r="A4489" s="3" t="s">
        <v>4925</v>
      </c>
      <c r="B4489" s="3" t="s">
        <v>236</v>
      </c>
      <c r="C4489" s="3" t="s">
        <v>190</v>
      </c>
      <c r="D4489" s="3" t="s">
        <v>33</v>
      </c>
      <c r="E4489" s="3" t="s">
        <v>34</v>
      </c>
      <c r="F4489" s="3">
        <v>2716.7</v>
      </c>
      <c r="G4489" s="3">
        <v>407.5</v>
      </c>
      <c r="H4489" s="3">
        <v>2309.1999999999998</v>
      </c>
      <c r="I4489" s="3" t="s">
        <v>56</v>
      </c>
      <c r="J4489" s="5">
        <v>1.1764680408799579</v>
      </c>
      <c r="K4489" t="str">
        <f>_xlfn.XLOOKUP(D4489, dim_channels!A:A, dim_channels!C:C, "Not Found")</f>
        <v>OTA</v>
      </c>
      <c r="L4489" t="str">
        <f>_xlfn.XLOOKUP(D4489, dim_channels!A:A, dim_channels!B:B, "Not Found")</f>
        <v>Booking.com</v>
      </c>
    </row>
    <row r="4490" spans="1:12" x14ac:dyDescent="0.2">
      <c r="A4490" s="2" t="s">
        <v>4926</v>
      </c>
      <c r="B4490" s="2" t="s">
        <v>78</v>
      </c>
      <c r="C4490" s="2" t="s">
        <v>322</v>
      </c>
      <c r="D4490" s="2" t="s">
        <v>33</v>
      </c>
      <c r="E4490" s="2" t="s">
        <v>34</v>
      </c>
      <c r="F4490" s="2">
        <v>12535.59</v>
      </c>
      <c r="G4490" s="2">
        <v>1880.34</v>
      </c>
      <c r="H4490" s="2">
        <v>10655.25</v>
      </c>
      <c r="I4490" s="2" t="s">
        <v>41</v>
      </c>
      <c r="J4490" s="4">
        <v>1.176470753853734</v>
      </c>
      <c r="K4490" t="str">
        <f>_xlfn.XLOOKUP(D4490, dim_channels!A:A, dim_channels!C:C, "Not Found")</f>
        <v>OTA</v>
      </c>
      <c r="L4490" t="str">
        <f>_xlfn.XLOOKUP(D4490, dim_channels!A:A, dim_channels!B:B, "Not Found")</f>
        <v>Booking.com</v>
      </c>
    </row>
    <row r="4491" spans="1:12" x14ac:dyDescent="0.2">
      <c r="A4491" s="3" t="s">
        <v>4927</v>
      </c>
      <c r="B4491" s="3" t="s">
        <v>307</v>
      </c>
      <c r="C4491" s="3" t="s">
        <v>520</v>
      </c>
      <c r="D4491" s="3" t="s">
        <v>52</v>
      </c>
      <c r="E4491" s="3" t="s">
        <v>34</v>
      </c>
      <c r="F4491" s="3">
        <v>2521.04</v>
      </c>
      <c r="G4491" s="3">
        <v>302.52</v>
      </c>
      <c r="H4491" s="3">
        <v>2218.52</v>
      </c>
      <c r="I4491" s="3" t="s">
        <v>29</v>
      </c>
      <c r="J4491" s="5">
        <v>1.136361177722085</v>
      </c>
      <c r="K4491" t="str">
        <f>_xlfn.XLOOKUP(D4491, dim_channels!A:A, dim_channels!C:C, "Not Found")</f>
        <v>OTA</v>
      </c>
      <c r="L4491" t="str">
        <f>_xlfn.XLOOKUP(D4491, dim_channels!A:A, dim_channels!B:B, "Not Found")</f>
        <v>Agoda</v>
      </c>
    </row>
    <row r="4492" spans="1:12" x14ac:dyDescent="0.2">
      <c r="A4492" s="2" t="s">
        <v>4928</v>
      </c>
      <c r="B4492" s="2" t="s">
        <v>355</v>
      </c>
      <c r="C4492" s="2" t="s">
        <v>492</v>
      </c>
      <c r="D4492" s="2" t="s">
        <v>206</v>
      </c>
      <c r="E4492" s="2" t="s">
        <v>207</v>
      </c>
      <c r="F4492" s="2">
        <v>4420.32</v>
      </c>
      <c r="G4492" s="2">
        <v>0</v>
      </c>
      <c r="H4492" s="2">
        <v>4420.32</v>
      </c>
      <c r="I4492" s="2" t="s">
        <v>41</v>
      </c>
      <c r="J4492" s="4">
        <v>1</v>
      </c>
      <c r="K4492" t="str">
        <f>_xlfn.XLOOKUP(D4492, dim_channels!A:A, dim_channels!C:C, "Not Found")</f>
        <v>Direct</v>
      </c>
      <c r="L4492" t="str">
        <f>_xlfn.XLOOKUP(D4492, dim_channels!A:A, dim_channels!B:B, "Not Found")</f>
        <v>Walk-in</v>
      </c>
    </row>
    <row r="4493" spans="1:12" x14ac:dyDescent="0.2">
      <c r="A4493" s="3" t="s">
        <v>4929</v>
      </c>
      <c r="B4493" s="3" t="s">
        <v>958</v>
      </c>
      <c r="C4493" s="3" t="s">
        <v>630</v>
      </c>
      <c r="D4493" s="3" t="s">
        <v>27</v>
      </c>
      <c r="E4493" s="3" t="s">
        <v>28</v>
      </c>
      <c r="F4493" s="3">
        <v>12674.67</v>
      </c>
      <c r="G4493" s="3">
        <v>2281.44</v>
      </c>
      <c r="H4493" s="3">
        <v>10393.23</v>
      </c>
      <c r="I4493" s="3" t="s">
        <v>29</v>
      </c>
      <c r="J4493" s="5">
        <v>1.219512124719649</v>
      </c>
      <c r="K4493" t="str">
        <f>_xlfn.XLOOKUP(D4493, dim_channels!A:A, dim_channels!C:C, "Not Found")</f>
        <v>OTA</v>
      </c>
      <c r="L4493" t="str">
        <f>_xlfn.XLOOKUP(D4493, dim_channels!A:A, dim_channels!B:B, "Not Found")</f>
        <v>Expedia</v>
      </c>
    </row>
    <row r="4494" spans="1:12" x14ac:dyDescent="0.2">
      <c r="A4494" s="2" t="s">
        <v>4930</v>
      </c>
      <c r="B4494" s="2" t="s">
        <v>70</v>
      </c>
      <c r="C4494" s="2" t="s">
        <v>70</v>
      </c>
      <c r="D4494" s="2" t="s">
        <v>169</v>
      </c>
      <c r="E4494" s="2" t="s">
        <v>46</v>
      </c>
      <c r="F4494" s="2">
        <v>5875.72</v>
      </c>
      <c r="G4494" s="2">
        <v>1175.1400000000001</v>
      </c>
      <c r="H4494" s="2">
        <v>4700.58</v>
      </c>
      <c r="I4494" s="2" t="s">
        <v>29</v>
      </c>
      <c r="J4494" s="4">
        <v>1.2499989363014781</v>
      </c>
      <c r="K4494" t="str">
        <f>_xlfn.XLOOKUP(D4494, dim_channels!A:A, dim_channels!C:C, "Not Found")</f>
        <v>GDS</v>
      </c>
      <c r="L4494" t="str">
        <f>_xlfn.XLOOKUP(D4494, dim_channels!A:A, dim_channels!B:B, "Not Found")</f>
        <v>GDS (Amadeus)</v>
      </c>
    </row>
    <row r="4495" spans="1:12" x14ac:dyDescent="0.2">
      <c r="A4495" s="3" t="s">
        <v>4931</v>
      </c>
      <c r="B4495" s="3" t="s">
        <v>375</v>
      </c>
      <c r="C4495" s="3" t="s">
        <v>740</v>
      </c>
      <c r="D4495" s="3" t="s">
        <v>45</v>
      </c>
      <c r="E4495" s="3" t="s">
        <v>89</v>
      </c>
      <c r="F4495" s="3">
        <v>8551.32</v>
      </c>
      <c r="G4495" s="3">
        <v>0</v>
      </c>
      <c r="H4495" s="3">
        <v>8551.32</v>
      </c>
      <c r="I4495" s="3" t="s">
        <v>29</v>
      </c>
      <c r="J4495" s="5">
        <v>1</v>
      </c>
      <c r="K4495" t="str">
        <f>_xlfn.XLOOKUP(D4495, dim_channels!A:A, dim_channels!C:C, "Not Found")</f>
        <v>Corporate</v>
      </c>
      <c r="L4495" t="str">
        <f>_xlfn.XLOOKUP(D4495, dim_channels!A:A, dim_channels!B:B, "Not Found")</f>
        <v>Corporate Direct</v>
      </c>
    </row>
    <row r="4496" spans="1:12" x14ac:dyDescent="0.2">
      <c r="A4496" s="2" t="s">
        <v>4932</v>
      </c>
      <c r="B4496" s="2" t="s">
        <v>1278</v>
      </c>
      <c r="C4496" s="2" t="s">
        <v>94</v>
      </c>
      <c r="D4496" s="2" t="s">
        <v>33</v>
      </c>
      <c r="E4496" s="2" t="s">
        <v>60</v>
      </c>
      <c r="F4496" s="2">
        <v>5393.31</v>
      </c>
      <c r="G4496" s="2">
        <v>0</v>
      </c>
      <c r="H4496" s="2">
        <v>5393.31</v>
      </c>
      <c r="I4496" s="2" t="s">
        <v>56</v>
      </c>
      <c r="J4496" s="4">
        <v>1</v>
      </c>
      <c r="K4496" t="str">
        <f>_xlfn.XLOOKUP(D4496, dim_channels!A:A, dim_channels!C:C, "Not Found")</f>
        <v>OTA</v>
      </c>
      <c r="L4496" t="str">
        <f>_xlfn.XLOOKUP(D4496, dim_channels!A:A, dim_channels!B:B, "Not Found")</f>
        <v>Booking.com</v>
      </c>
    </row>
    <row r="4497" spans="1:12" x14ac:dyDescent="0.2">
      <c r="A4497" s="3" t="s">
        <v>4933</v>
      </c>
      <c r="B4497" s="3" t="s">
        <v>603</v>
      </c>
      <c r="C4497" s="3" t="s">
        <v>153</v>
      </c>
      <c r="D4497" s="3" t="s">
        <v>33</v>
      </c>
      <c r="E4497" s="3" t="s">
        <v>60</v>
      </c>
      <c r="F4497" s="3">
        <v>7424.51</v>
      </c>
      <c r="G4497" s="3">
        <v>0</v>
      </c>
      <c r="H4497" s="3">
        <v>7424.51</v>
      </c>
      <c r="I4497" s="3" t="s">
        <v>41</v>
      </c>
      <c r="J4497" s="5">
        <v>1</v>
      </c>
      <c r="K4497" t="str">
        <f>_xlfn.XLOOKUP(D4497, dim_channels!A:A, dim_channels!C:C, "Not Found")</f>
        <v>OTA</v>
      </c>
      <c r="L4497" t="str">
        <f>_xlfn.XLOOKUP(D4497, dim_channels!A:A, dim_channels!B:B, "Not Found")</f>
        <v>Booking.com</v>
      </c>
    </row>
    <row r="4498" spans="1:12" x14ac:dyDescent="0.2">
      <c r="A4498" s="2" t="s">
        <v>4934</v>
      </c>
      <c r="B4498" s="2" t="s">
        <v>573</v>
      </c>
      <c r="C4498" s="2" t="s">
        <v>295</v>
      </c>
      <c r="D4498" s="2" t="s">
        <v>169</v>
      </c>
      <c r="E4498" s="2" t="s">
        <v>34</v>
      </c>
      <c r="F4498" s="2">
        <v>3967.88</v>
      </c>
      <c r="G4498" s="2">
        <v>793.58</v>
      </c>
      <c r="H4498" s="2">
        <v>3174.3</v>
      </c>
      <c r="I4498" s="2" t="s">
        <v>29</v>
      </c>
      <c r="J4498" s="4">
        <v>1.250001575150427</v>
      </c>
      <c r="K4498" t="str">
        <f>_xlfn.XLOOKUP(D4498, dim_channels!A:A, dim_channels!C:C, "Not Found")</f>
        <v>GDS</v>
      </c>
      <c r="L4498" t="str">
        <f>_xlfn.XLOOKUP(D4498, dim_channels!A:A, dim_channels!B:B, "Not Found")</f>
        <v>GDS (Amadeus)</v>
      </c>
    </row>
    <row r="4499" spans="1:12" x14ac:dyDescent="0.2">
      <c r="A4499" s="3" t="s">
        <v>4935</v>
      </c>
      <c r="B4499" s="3" t="s">
        <v>566</v>
      </c>
      <c r="C4499" s="3" t="s">
        <v>875</v>
      </c>
      <c r="D4499" s="3" t="s">
        <v>114</v>
      </c>
      <c r="E4499" s="3" t="s">
        <v>115</v>
      </c>
      <c r="F4499" s="3">
        <v>6701.97</v>
      </c>
      <c r="G4499" s="3">
        <v>670.2</v>
      </c>
      <c r="H4499" s="3">
        <v>6031.77</v>
      </c>
      <c r="I4499" s="3" t="s">
        <v>29</v>
      </c>
      <c r="J4499" s="5">
        <v>1.1111116637404941</v>
      </c>
      <c r="K4499" t="str">
        <f>_xlfn.XLOOKUP(D4499, dim_channels!A:A, dim_channels!C:C, "Not Found")</f>
        <v>Offline</v>
      </c>
      <c r="L4499" t="str">
        <f>_xlfn.XLOOKUP(D4499, dim_channels!A:A, dim_channels!B:B, "Not Found")</f>
        <v>Travel Agency</v>
      </c>
    </row>
    <row r="4500" spans="1:12" x14ac:dyDescent="0.2">
      <c r="A4500" s="2" t="s">
        <v>4936</v>
      </c>
      <c r="B4500" s="2" t="s">
        <v>292</v>
      </c>
      <c r="C4500" s="2" t="s">
        <v>787</v>
      </c>
      <c r="D4500" s="2" t="s">
        <v>52</v>
      </c>
      <c r="E4500" s="2" t="s">
        <v>60</v>
      </c>
      <c r="F4500" s="2">
        <v>6522.8</v>
      </c>
      <c r="G4500" s="2">
        <v>0</v>
      </c>
      <c r="H4500" s="2">
        <v>6522.8</v>
      </c>
      <c r="I4500" s="2" t="s">
        <v>29</v>
      </c>
      <c r="J4500" s="4">
        <v>1</v>
      </c>
      <c r="K4500" t="str">
        <f>_xlfn.XLOOKUP(D4500, dim_channels!A:A, dim_channels!C:C, "Not Found")</f>
        <v>OTA</v>
      </c>
      <c r="L4500" t="str">
        <f>_xlfn.XLOOKUP(D4500, dim_channels!A:A, dim_channels!B:B, "Not Found")</f>
        <v>Agoda</v>
      </c>
    </row>
    <row r="4501" spans="1:12" x14ac:dyDescent="0.2">
      <c r="A4501" s="3" t="s">
        <v>4937</v>
      </c>
      <c r="B4501" s="3" t="s">
        <v>158</v>
      </c>
      <c r="C4501" s="3" t="s">
        <v>126</v>
      </c>
      <c r="D4501" s="3" t="s">
        <v>64</v>
      </c>
      <c r="E4501" s="3" t="s">
        <v>28</v>
      </c>
      <c r="F4501" s="3">
        <v>6307.46</v>
      </c>
      <c r="G4501" s="3">
        <v>0</v>
      </c>
      <c r="H4501" s="3">
        <v>6307.46</v>
      </c>
      <c r="I4501" s="3" t="s">
        <v>29</v>
      </c>
      <c r="J4501" s="5">
        <v>1</v>
      </c>
      <c r="K4501" t="str">
        <f>_xlfn.XLOOKUP(D4501, dim_channels!A:A, dim_channels!C:C, "Not Found")</f>
        <v>Direct</v>
      </c>
      <c r="L4501" t="str">
        <f>_xlfn.XLOOKUP(D4501, dim_channels!A:A, dim_channels!B:B, "Not Found")</f>
        <v>Direct Website</v>
      </c>
    </row>
    <row r="4502" spans="1:12" x14ac:dyDescent="0.2">
      <c r="A4502" s="2" t="s">
        <v>4938</v>
      </c>
      <c r="B4502" s="2" t="s">
        <v>220</v>
      </c>
      <c r="C4502" s="2" t="s">
        <v>222</v>
      </c>
      <c r="D4502" s="2" t="s">
        <v>52</v>
      </c>
      <c r="E4502" s="2" t="s">
        <v>34</v>
      </c>
      <c r="F4502" s="2">
        <v>2430.19</v>
      </c>
      <c r="G4502" s="2">
        <v>291.62</v>
      </c>
      <c r="H4502" s="2">
        <v>2138.5700000000002</v>
      </c>
      <c r="I4502" s="2" t="s">
        <v>41</v>
      </c>
      <c r="J4502" s="4">
        <v>1.1363621485385089</v>
      </c>
      <c r="K4502" t="str">
        <f>_xlfn.XLOOKUP(D4502, dim_channels!A:A, dim_channels!C:C, "Not Found")</f>
        <v>OTA</v>
      </c>
      <c r="L4502" t="str">
        <f>_xlfn.XLOOKUP(D4502, dim_channels!A:A, dim_channels!B:B, "Not Found")</f>
        <v>Agoda</v>
      </c>
    </row>
    <row r="4503" spans="1:12" x14ac:dyDescent="0.2">
      <c r="A4503" s="3" t="s">
        <v>4939</v>
      </c>
      <c r="B4503" s="3" t="s">
        <v>432</v>
      </c>
      <c r="C4503" s="3" t="s">
        <v>189</v>
      </c>
      <c r="D4503" s="3" t="s">
        <v>64</v>
      </c>
      <c r="E4503" s="3" t="s">
        <v>28</v>
      </c>
      <c r="F4503" s="3">
        <v>2786.15</v>
      </c>
      <c r="G4503" s="3">
        <v>0</v>
      </c>
      <c r="H4503" s="3">
        <v>2786.15</v>
      </c>
      <c r="I4503" s="3" t="s">
        <v>29</v>
      </c>
      <c r="J4503" s="5">
        <v>1</v>
      </c>
      <c r="K4503" t="str">
        <f>_xlfn.XLOOKUP(D4503, dim_channels!A:A, dim_channels!C:C, "Not Found")</f>
        <v>Direct</v>
      </c>
      <c r="L4503" t="str">
        <f>_xlfn.XLOOKUP(D4503, dim_channels!A:A, dim_channels!B:B, "Not Found")</f>
        <v>Direct Website</v>
      </c>
    </row>
    <row r="4504" spans="1:12" x14ac:dyDescent="0.2">
      <c r="A4504" s="2" t="s">
        <v>4940</v>
      </c>
      <c r="B4504" s="2" t="s">
        <v>247</v>
      </c>
      <c r="C4504" s="2" t="s">
        <v>388</v>
      </c>
      <c r="D4504" s="2" t="s">
        <v>27</v>
      </c>
      <c r="E4504" s="2" t="s">
        <v>34</v>
      </c>
      <c r="F4504" s="2">
        <v>6477.56</v>
      </c>
      <c r="G4504" s="2">
        <v>1165.96</v>
      </c>
      <c r="H4504" s="2">
        <v>5311.6</v>
      </c>
      <c r="I4504" s="2" t="s">
        <v>41</v>
      </c>
      <c r="J4504" s="4">
        <v>1.2195120114466449</v>
      </c>
      <c r="K4504" t="str">
        <f>_xlfn.XLOOKUP(D4504, dim_channels!A:A, dim_channels!C:C, "Not Found")</f>
        <v>OTA</v>
      </c>
      <c r="L4504" t="str">
        <f>_xlfn.XLOOKUP(D4504, dim_channels!A:A, dim_channels!B:B, "Not Found")</f>
        <v>Expedia</v>
      </c>
    </row>
    <row r="4505" spans="1:12" x14ac:dyDescent="0.2">
      <c r="A4505" s="3" t="s">
        <v>4941</v>
      </c>
      <c r="B4505" s="3" t="s">
        <v>32</v>
      </c>
      <c r="C4505" s="3" t="s">
        <v>1035</v>
      </c>
      <c r="D4505" s="3" t="s">
        <v>114</v>
      </c>
      <c r="E4505" s="3" t="s">
        <v>115</v>
      </c>
      <c r="F4505" s="3">
        <v>19028.310000000001</v>
      </c>
      <c r="G4505" s="3">
        <v>1902.83</v>
      </c>
      <c r="H4505" s="3">
        <v>17125.48</v>
      </c>
      <c r="I4505" s="3" t="s">
        <v>41</v>
      </c>
      <c r="J4505" s="5">
        <v>1.1111110462305289</v>
      </c>
      <c r="K4505" t="str">
        <f>_xlfn.XLOOKUP(D4505, dim_channels!A:A, dim_channels!C:C, "Not Found")</f>
        <v>Offline</v>
      </c>
      <c r="L4505" t="str">
        <f>_xlfn.XLOOKUP(D4505, dim_channels!A:A, dim_channels!B:B, "Not Found")</f>
        <v>Travel Agency</v>
      </c>
    </row>
    <row r="4506" spans="1:12" x14ac:dyDescent="0.2">
      <c r="A4506" s="2" t="s">
        <v>4942</v>
      </c>
      <c r="B4506" s="2" t="s">
        <v>44</v>
      </c>
      <c r="C4506" s="2" t="s">
        <v>386</v>
      </c>
      <c r="D4506" s="2" t="s">
        <v>169</v>
      </c>
      <c r="E4506" s="2" t="s">
        <v>34</v>
      </c>
      <c r="F4506" s="2">
        <v>4424.8500000000004</v>
      </c>
      <c r="G4506" s="2">
        <v>884.97</v>
      </c>
      <c r="H4506" s="2">
        <v>3539.88</v>
      </c>
      <c r="I4506" s="2" t="s">
        <v>29</v>
      </c>
      <c r="J4506" s="4">
        <v>1.25</v>
      </c>
      <c r="K4506" t="str">
        <f>_xlfn.XLOOKUP(D4506, dim_channels!A:A, dim_channels!C:C, "Not Found")</f>
        <v>GDS</v>
      </c>
      <c r="L4506" t="str">
        <f>_xlfn.XLOOKUP(D4506, dim_channels!A:A, dim_channels!B:B, "Not Found")</f>
        <v>GDS (Amadeus)</v>
      </c>
    </row>
    <row r="4507" spans="1:12" x14ac:dyDescent="0.2">
      <c r="A4507" s="3" t="s">
        <v>4943</v>
      </c>
      <c r="B4507" s="3" t="s">
        <v>501</v>
      </c>
      <c r="C4507" s="3" t="s">
        <v>156</v>
      </c>
      <c r="D4507" s="3" t="s">
        <v>52</v>
      </c>
      <c r="E4507" s="3" t="s">
        <v>60</v>
      </c>
      <c r="F4507" s="3">
        <v>2313.81</v>
      </c>
      <c r="G4507" s="3">
        <v>0</v>
      </c>
      <c r="H4507" s="3">
        <v>2313.81</v>
      </c>
      <c r="I4507" s="3" t="s">
        <v>29</v>
      </c>
      <c r="J4507" s="5">
        <v>1</v>
      </c>
      <c r="K4507" t="str">
        <f>_xlfn.XLOOKUP(D4507, dim_channels!A:A, dim_channels!C:C, "Not Found")</f>
        <v>OTA</v>
      </c>
      <c r="L4507" t="str">
        <f>_xlfn.XLOOKUP(D4507, dim_channels!A:A, dim_channels!B:B, "Not Found")</f>
        <v>Agoda</v>
      </c>
    </row>
    <row r="4508" spans="1:12" x14ac:dyDescent="0.2">
      <c r="A4508" s="2" t="s">
        <v>4944</v>
      </c>
      <c r="B4508" s="2" t="s">
        <v>222</v>
      </c>
      <c r="C4508" s="2" t="s">
        <v>564</v>
      </c>
      <c r="D4508" s="2" t="s">
        <v>33</v>
      </c>
      <c r="E4508" s="2" t="s">
        <v>60</v>
      </c>
      <c r="F4508" s="2">
        <v>13412.97</v>
      </c>
      <c r="G4508" s="2">
        <v>0</v>
      </c>
      <c r="H4508" s="2">
        <v>13412.97</v>
      </c>
      <c r="I4508" s="2" t="s">
        <v>41</v>
      </c>
      <c r="J4508" s="4">
        <v>1</v>
      </c>
      <c r="K4508" t="str">
        <f>_xlfn.XLOOKUP(D4508, dim_channels!A:A, dim_channels!C:C, "Not Found")</f>
        <v>OTA</v>
      </c>
      <c r="L4508" t="str">
        <f>_xlfn.XLOOKUP(D4508, dim_channels!A:A, dim_channels!B:B, "Not Found")</f>
        <v>Booking.com</v>
      </c>
    </row>
    <row r="4509" spans="1:12" x14ac:dyDescent="0.2">
      <c r="A4509" s="3" t="s">
        <v>4945</v>
      </c>
      <c r="B4509" s="3" t="s">
        <v>184</v>
      </c>
      <c r="C4509" s="3" t="s">
        <v>355</v>
      </c>
      <c r="D4509" s="3" t="s">
        <v>114</v>
      </c>
      <c r="E4509" s="3" t="s">
        <v>115</v>
      </c>
      <c r="F4509" s="3">
        <v>13017.77</v>
      </c>
      <c r="G4509" s="3">
        <v>1301.78</v>
      </c>
      <c r="H4509" s="3">
        <v>11715.99</v>
      </c>
      <c r="I4509" s="3" t="s">
        <v>41</v>
      </c>
      <c r="J4509" s="5">
        <v>1.111111395622564</v>
      </c>
      <c r="K4509" t="str">
        <f>_xlfn.XLOOKUP(D4509, dim_channels!A:A, dim_channels!C:C, "Not Found")</f>
        <v>Offline</v>
      </c>
      <c r="L4509" t="str">
        <f>_xlfn.XLOOKUP(D4509, dim_channels!A:A, dim_channels!B:B, "Not Found")</f>
        <v>Travel Agency</v>
      </c>
    </row>
    <row r="4510" spans="1:12" x14ac:dyDescent="0.2">
      <c r="A4510" s="2" t="s">
        <v>4946</v>
      </c>
      <c r="B4510" s="2" t="s">
        <v>1234</v>
      </c>
      <c r="C4510" s="2" t="s">
        <v>400</v>
      </c>
      <c r="D4510" s="2" t="s">
        <v>45</v>
      </c>
      <c r="E4510" s="2" t="s">
        <v>46</v>
      </c>
      <c r="F4510" s="2">
        <v>5292.12</v>
      </c>
      <c r="G4510" s="2">
        <v>264.61</v>
      </c>
      <c r="H4510" s="2">
        <v>5027.51</v>
      </c>
      <c r="I4510" s="2" t="s">
        <v>29</v>
      </c>
      <c r="J4510" s="4">
        <v>1.0526324164447209</v>
      </c>
      <c r="K4510" t="str">
        <f>_xlfn.XLOOKUP(D4510, dim_channels!A:A, dim_channels!C:C, "Not Found")</f>
        <v>Corporate</v>
      </c>
      <c r="L4510" t="str">
        <f>_xlfn.XLOOKUP(D4510, dim_channels!A:A, dim_channels!B:B, "Not Found")</f>
        <v>Corporate Direct</v>
      </c>
    </row>
    <row r="4511" spans="1:12" x14ac:dyDescent="0.2">
      <c r="A4511" s="3" t="s">
        <v>4947</v>
      </c>
      <c r="B4511" s="3" t="s">
        <v>589</v>
      </c>
      <c r="C4511" s="3" t="s">
        <v>612</v>
      </c>
      <c r="D4511" s="3" t="s">
        <v>52</v>
      </c>
      <c r="E4511" s="3" t="s">
        <v>60</v>
      </c>
      <c r="F4511" s="3">
        <v>6890.97</v>
      </c>
      <c r="G4511" s="3">
        <v>0</v>
      </c>
      <c r="H4511" s="3">
        <v>6890.97</v>
      </c>
      <c r="I4511" s="3" t="s">
        <v>29</v>
      </c>
      <c r="J4511" s="5">
        <v>1</v>
      </c>
      <c r="K4511" t="str">
        <f>_xlfn.XLOOKUP(D4511, dim_channels!A:A, dim_channels!C:C, "Not Found")</f>
        <v>OTA</v>
      </c>
      <c r="L4511" t="str">
        <f>_xlfn.XLOOKUP(D4511, dim_channels!A:A, dim_channels!B:B, "Not Found")</f>
        <v>Agoda</v>
      </c>
    </row>
    <row r="4512" spans="1:12" x14ac:dyDescent="0.2">
      <c r="A4512" s="2" t="s">
        <v>4948</v>
      </c>
      <c r="B4512" s="2" t="s">
        <v>328</v>
      </c>
      <c r="C4512" s="2" t="s">
        <v>373</v>
      </c>
      <c r="D4512" s="2" t="s">
        <v>33</v>
      </c>
      <c r="E4512" s="2" t="s">
        <v>28</v>
      </c>
      <c r="F4512" s="2">
        <v>17862.490000000002</v>
      </c>
      <c r="G4512" s="2">
        <v>2679.37</v>
      </c>
      <c r="H4512" s="2">
        <v>15183.12</v>
      </c>
      <c r="I4512" s="2" t="s">
        <v>29</v>
      </c>
      <c r="J4512" s="4">
        <v>1.176470317036288</v>
      </c>
      <c r="K4512" t="str">
        <f>_xlfn.XLOOKUP(D4512, dim_channels!A:A, dim_channels!C:C, "Not Found")</f>
        <v>OTA</v>
      </c>
      <c r="L4512" t="str">
        <f>_xlfn.XLOOKUP(D4512, dim_channels!A:A, dim_channels!B:B, "Not Found")</f>
        <v>Booking.com</v>
      </c>
    </row>
    <row r="4513" spans="1:12" x14ac:dyDescent="0.2">
      <c r="A4513" s="3" t="s">
        <v>4949</v>
      </c>
      <c r="B4513" s="3" t="s">
        <v>94</v>
      </c>
      <c r="C4513" s="3" t="s">
        <v>79</v>
      </c>
      <c r="D4513" s="3" t="s">
        <v>52</v>
      </c>
      <c r="E4513" s="3" t="s">
        <v>60</v>
      </c>
      <c r="F4513" s="3">
        <v>4808.7299999999996</v>
      </c>
      <c r="G4513" s="3">
        <v>0</v>
      </c>
      <c r="H4513" s="3">
        <v>4808.7299999999996</v>
      </c>
      <c r="I4513" s="3" t="s">
        <v>41</v>
      </c>
      <c r="J4513" s="5">
        <v>1</v>
      </c>
      <c r="K4513" t="str">
        <f>_xlfn.XLOOKUP(D4513, dim_channels!A:A, dim_channels!C:C, "Not Found")</f>
        <v>OTA</v>
      </c>
      <c r="L4513" t="str">
        <f>_xlfn.XLOOKUP(D4513, dim_channels!A:A, dim_channels!B:B, "Not Found")</f>
        <v>Agoda</v>
      </c>
    </row>
    <row r="4514" spans="1:12" x14ac:dyDescent="0.2">
      <c r="A4514" s="2" t="s">
        <v>4950</v>
      </c>
      <c r="B4514" s="2" t="s">
        <v>274</v>
      </c>
      <c r="C4514" s="2" t="s">
        <v>353</v>
      </c>
      <c r="D4514" s="2" t="s">
        <v>52</v>
      </c>
      <c r="E4514" s="2" t="s">
        <v>60</v>
      </c>
      <c r="F4514" s="2">
        <v>13427.87</v>
      </c>
      <c r="G4514" s="2">
        <v>0</v>
      </c>
      <c r="H4514" s="2">
        <v>13427.87</v>
      </c>
      <c r="I4514" s="2" t="s">
        <v>29</v>
      </c>
      <c r="J4514" s="4">
        <v>1</v>
      </c>
      <c r="K4514" t="str">
        <f>_xlfn.XLOOKUP(D4514, dim_channels!A:A, dim_channels!C:C, "Not Found")</f>
        <v>OTA</v>
      </c>
      <c r="L4514" t="str">
        <f>_xlfn.XLOOKUP(D4514, dim_channels!A:A, dim_channels!B:B, "Not Found")</f>
        <v>Agoda</v>
      </c>
    </row>
    <row r="4515" spans="1:12" x14ac:dyDescent="0.2">
      <c r="A4515" s="3" t="s">
        <v>4951</v>
      </c>
      <c r="B4515" s="3" t="s">
        <v>1825</v>
      </c>
      <c r="C4515" s="3" t="s">
        <v>103</v>
      </c>
      <c r="D4515" s="3" t="s">
        <v>206</v>
      </c>
      <c r="E4515" s="3" t="s">
        <v>207</v>
      </c>
      <c r="F4515" s="3">
        <v>4568.38</v>
      </c>
      <c r="G4515" s="3">
        <v>0</v>
      </c>
      <c r="H4515" s="3">
        <v>4568.38</v>
      </c>
      <c r="I4515" s="3" t="s">
        <v>56</v>
      </c>
      <c r="J4515" s="5">
        <v>1</v>
      </c>
      <c r="K4515" t="str">
        <f>_xlfn.XLOOKUP(D4515, dim_channels!A:A, dim_channels!C:C, "Not Found")</f>
        <v>Direct</v>
      </c>
      <c r="L4515" t="str">
        <f>_xlfn.XLOOKUP(D4515, dim_channels!A:A, dim_channels!B:B, "Not Found")</f>
        <v>Walk-in</v>
      </c>
    </row>
    <row r="4516" spans="1:12" x14ac:dyDescent="0.2">
      <c r="A4516" s="2" t="s">
        <v>4952</v>
      </c>
      <c r="B4516" s="2" t="s">
        <v>232</v>
      </c>
      <c r="C4516" s="2" t="s">
        <v>1354</v>
      </c>
      <c r="D4516" s="2" t="s">
        <v>64</v>
      </c>
      <c r="E4516" s="2" t="s">
        <v>28</v>
      </c>
      <c r="F4516" s="2">
        <v>15905.02</v>
      </c>
      <c r="G4516" s="2">
        <v>0</v>
      </c>
      <c r="H4516" s="2">
        <v>15905.02</v>
      </c>
      <c r="I4516" s="2" t="s">
        <v>56</v>
      </c>
      <c r="J4516" s="4">
        <v>1</v>
      </c>
      <c r="K4516" t="str">
        <f>_xlfn.XLOOKUP(D4516, dim_channels!A:A, dim_channels!C:C, "Not Found")</f>
        <v>Direct</v>
      </c>
      <c r="L4516" t="str">
        <f>_xlfn.XLOOKUP(D4516, dim_channels!A:A, dim_channels!B:B, "Not Found")</f>
        <v>Direct Website</v>
      </c>
    </row>
    <row r="4517" spans="1:12" x14ac:dyDescent="0.2">
      <c r="A4517" s="3" t="s">
        <v>4953</v>
      </c>
      <c r="B4517" s="3" t="s">
        <v>44</v>
      </c>
      <c r="C4517" s="3" t="s">
        <v>422</v>
      </c>
      <c r="D4517" s="3" t="s">
        <v>114</v>
      </c>
      <c r="E4517" s="3" t="s">
        <v>46</v>
      </c>
      <c r="F4517" s="3">
        <v>7593.43</v>
      </c>
      <c r="G4517" s="3">
        <v>759.34</v>
      </c>
      <c r="H4517" s="3">
        <v>6834.09</v>
      </c>
      <c r="I4517" s="3" t="s">
        <v>56</v>
      </c>
      <c r="J4517" s="5">
        <v>1.111110623360243</v>
      </c>
      <c r="K4517" t="str">
        <f>_xlfn.XLOOKUP(D4517, dim_channels!A:A, dim_channels!C:C, "Not Found")</f>
        <v>Offline</v>
      </c>
      <c r="L4517" t="str">
        <f>_xlfn.XLOOKUP(D4517, dim_channels!A:A, dim_channels!B:B, "Not Found")</f>
        <v>Travel Agency</v>
      </c>
    </row>
    <row r="4518" spans="1:12" x14ac:dyDescent="0.2">
      <c r="A4518" s="2" t="s">
        <v>4954</v>
      </c>
      <c r="B4518" s="2" t="s">
        <v>1101</v>
      </c>
      <c r="C4518" s="2" t="s">
        <v>789</v>
      </c>
      <c r="D4518" s="2" t="s">
        <v>52</v>
      </c>
      <c r="E4518" s="2" t="s">
        <v>60</v>
      </c>
      <c r="F4518" s="2">
        <v>21496.799999999999</v>
      </c>
      <c r="G4518" s="2">
        <v>0</v>
      </c>
      <c r="H4518" s="2">
        <v>21496.799999999999</v>
      </c>
      <c r="I4518" s="2" t="s">
        <v>29</v>
      </c>
      <c r="J4518" s="4">
        <v>1</v>
      </c>
      <c r="K4518" t="str">
        <f>_xlfn.XLOOKUP(D4518, dim_channels!A:A, dim_channels!C:C, "Not Found")</f>
        <v>OTA</v>
      </c>
      <c r="L4518" t="str">
        <f>_xlfn.XLOOKUP(D4518, dim_channels!A:A, dim_channels!B:B, "Not Found")</f>
        <v>Agoda</v>
      </c>
    </row>
    <row r="4519" spans="1:12" x14ac:dyDescent="0.2">
      <c r="A4519" s="3" t="s">
        <v>4955</v>
      </c>
      <c r="B4519" s="3" t="s">
        <v>449</v>
      </c>
      <c r="C4519" s="3" t="s">
        <v>839</v>
      </c>
      <c r="D4519" s="3" t="s">
        <v>45</v>
      </c>
      <c r="E4519" s="3" t="s">
        <v>46</v>
      </c>
      <c r="F4519" s="3">
        <v>5216.32</v>
      </c>
      <c r="G4519" s="3">
        <v>260.82</v>
      </c>
      <c r="H4519" s="3">
        <v>4955.5</v>
      </c>
      <c r="I4519" s="3" t="s">
        <v>29</v>
      </c>
      <c r="J4519" s="5">
        <v>1.05263242861467</v>
      </c>
      <c r="K4519" t="str">
        <f>_xlfn.XLOOKUP(D4519, dim_channels!A:A, dim_channels!C:C, "Not Found")</f>
        <v>Corporate</v>
      </c>
      <c r="L4519" t="str">
        <f>_xlfn.XLOOKUP(D4519, dim_channels!A:A, dim_channels!B:B, "Not Found")</f>
        <v>Corporate Direct</v>
      </c>
    </row>
    <row r="4520" spans="1:12" x14ac:dyDescent="0.2">
      <c r="A4520" s="2" t="s">
        <v>4956</v>
      </c>
      <c r="B4520" s="2" t="s">
        <v>558</v>
      </c>
      <c r="C4520" s="2" t="s">
        <v>566</v>
      </c>
      <c r="D4520" s="2" t="s">
        <v>27</v>
      </c>
      <c r="E4520" s="2" t="s">
        <v>34</v>
      </c>
      <c r="F4520" s="2">
        <v>3412.91</v>
      </c>
      <c r="G4520" s="2">
        <v>614.32000000000005</v>
      </c>
      <c r="H4520" s="2">
        <v>2798.59</v>
      </c>
      <c r="I4520" s="2" t="s">
        <v>41</v>
      </c>
      <c r="J4520" s="4">
        <v>1.219510539235829</v>
      </c>
      <c r="K4520" t="str">
        <f>_xlfn.XLOOKUP(D4520, dim_channels!A:A, dim_channels!C:C, "Not Found")</f>
        <v>OTA</v>
      </c>
      <c r="L4520" t="str">
        <f>_xlfn.XLOOKUP(D4520, dim_channels!A:A, dim_channels!B:B, "Not Found")</f>
        <v>Expedia</v>
      </c>
    </row>
    <row r="4521" spans="1:12" x14ac:dyDescent="0.2">
      <c r="A4521" s="3" t="s">
        <v>4957</v>
      </c>
      <c r="B4521" s="3" t="s">
        <v>251</v>
      </c>
      <c r="C4521" s="3" t="s">
        <v>475</v>
      </c>
      <c r="D4521" s="3" t="s">
        <v>114</v>
      </c>
      <c r="E4521" s="3" t="s">
        <v>46</v>
      </c>
      <c r="F4521" s="3">
        <v>20141.97</v>
      </c>
      <c r="G4521" s="3">
        <v>2014.2</v>
      </c>
      <c r="H4521" s="3">
        <v>18127.77</v>
      </c>
      <c r="I4521" s="3" t="s">
        <v>29</v>
      </c>
      <c r="J4521" s="5">
        <v>1.1111112949910551</v>
      </c>
      <c r="K4521" t="str">
        <f>_xlfn.XLOOKUP(D4521, dim_channels!A:A, dim_channels!C:C, "Not Found")</f>
        <v>Offline</v>
      </c>
      <c r="L4521" t="str">
        <f>_xlfn.XLOOKUP(D4521, dim_channels!A:A, dim_channels!B:B, "Not Found")</f>
        <v>Travel Agency</v>
      </c>
    </row>
    <row r="4522" spans="1:12" x14ac:dyDescent="0.2">
      <c r="A4522" s="2" t="s">
        <v>4958</v>
      </c>
      <c r="B4522" s="2" t="s">
        <v>37</v>
      </c>
      <c r="C4522" s="2" t="s">
        <v>291</v>
      </c>
      <c r="D4522" s="2" t="s">
        <v>114</v>
      </c>
      <c r="E4522" s="2" t="s">
        <v>46</v>
      </c>
      <c r="F4522" s="2">
        <v>13846.65</v>
      </c>
      <c r="G4522" s="2">
        <v>1384.66</v>
      </c>
      <c r="H4522" s="2">
        <v>12461.99</v>
      </c>
      <c r="I4522" s="2" t="s">
        <v>29</v>
      </c>
      <c r="J4522" s="4">
        <v>1.111110665311078</v>
      </c>
      <c r="K4522" t="str">
        <f>_xlfn.XLOOKUP(D4522, dim_channels!A:A, dim_channels!C:C, "Not Found")</f>
        <v>Offline</v>
      </c>
      <c r="L4522" t="str">
        <f>_xlfn.XLOOKUP(D4522, dim_channels!A:A, dim_channels!B:B, "Not Found")</f>
        <v>Travel Agency</v>
      </c>
    </row>
    <row r="4523" spans="1:12" x14ac:dyDescent="0.2">
      <c r="A4523" s="3" t="s">
        <v>4959</v>
      </c>
      <c r="B4523" s="3" t="s">
        <v>92</v>
      </c>
      <c r="C4523" s="3" t="s">
        <v>405</v>
      </c>
      <c r="D4523" s="3" t="s">
        <v>206</v>
      </c>
      <c r="E4523" s="3" t="s">
        <v>207</v>
      </c>
      <c r="F4523" s="3">
        <v>9109.19</v>
      </c>
      <c r="G4523" s="3">
        <v>0</v>
      </c>
      <c r="H4523" s="3">
        <v>9109.19</v>
      </c>
      <c r="I4523" s="3" t="s">
        <v>29</v>
      </c>
      <c r="J4523" s="5">
        <v>1</v>
      </c>
      <c r="K4523" t="str">
        <f>_xlfn.XLOOKUP(D4523, dim_channels!A:A, dim_channels!C:C, "Not Found")</f>
        <v>Direct</v>
      </c>
      <c r="L4523" t="str">
        <f>_xlfn.XLOOKUP(D4523, dim_channels!A:A, dim_channels!B:B, "Not Found")</f>
        <v>Walk-in</v>
      </c>
    </row>
    <row r="4524" spans="1:12" x14ac:dyDescent="0.2">
      <c r="A4524" s="2" t="s">
        <v>4960</v>
      </c>
      <c r="B4524" s="2" t="s">
        <v>560</v>
      </c>
      <c r="C4524" s="2" t="s">
        <v>302</v>
      </c>
      <c r="D4524" s="2" t="s">
        <v>33</v>
      </c>
      <c r="E4524" s="2" t="s">
        <v>28</v>
      </c>
      <c r="F4524" s="2">
        <v>14082.71</v>
      </c>
      <c r="G4524" s="2">
        <v>2112.41</v>
      </c>
      <c r="H4524" s="2">
        <v>11970.3</v>
      </c>
      <c r="I4524" s="2" t="s">
        <v>29</v>
      </c>
      <c r="J4524" s="4">
        <v>1.1764709322239211</v>
      </c>
      <c r="K4524" t="str">
        <f>_xlfn.XLOOKUP(D4524, dim_channels!A:A, dim_channels!C:C, "Not Found")</f>
        <v>OTA</v>
      </c>
      <c r="L4524" t="str">
        <f>_xlfn.XLOOKUP(D4524, dim_channels!A:A, dim_channels!B:B, "Not Found")</f>
        <v>Booking.com</v>
      </c>
    </row>
    <row r="4525" spans="1:12" x14ac:dyDescent="0.2">
      <c r="A4525" s="3" t="s">
        <v>4961</v>
      </c>
      <c r="B4525" s="3" t="s">
        <v>642</v>
      </c>
      <c r="C4525" s="3" t="s">
        <v>249</v>
      </c>
      <c r="D4525" s="3" t="s">
        <v>64</v>
      </c>
      <c r="E4525" s="3" t="s">
        <v>28</v>
      </c>
      <c r="F4525" s="3">
        <v>8805.11</v>
      </c>
      <c r="G4525" s="3">
        <v>0</v>
      </c>
      <c r="H4525" s="3">
        <v>8805.11</v>
      </c>
      <c r="I4525" s="3" t="s">
        <v>29</v>
      </c>
      <c r="J4525" s="5">
        <v>1</v>
      </c>
      <c r="K4525" t="str">
        <f>_xlfn.XLOOKUP(D4525, dim_channels!A:A, dim_channels!C:C, "Not Found")</f>
        <v>Direct</v>
      </c>
      <c r="L4525" t="str">
        <f>_xlfn.XLOOKUP(D4525, dim_channels!A:A, dim_channels!B:B, "Not Found")</f>
        <v>Direct Website</v>
      </c>
    </row>
    <row r="4526" spans="1:12" x14ac:dyDescent="0.2">
      <c r="A4526" s="2" t="s">
        <v>4962</v>
      </c>
      <c r="B4526" s="2" t="s">
        <v>238</v>
      </c>
      <c r="C4526" s="2" t="s">
        <v>217</v>
      </c>
      <c r="D4526" s="2" t="s">
        <v>33</v>
      </c>
      <c r="E4526" s="2" t="s">
        <v>34</v>
      </c>
      <c r="F4526" s="2">
        <v>10014.84</v>
      </c>
      <c r="G4526" s="2">
        <v>1502.23</v>
      </c>
      <c r="H4526" s="2">
        <v>8512.61</v>
      </c>
      <c r="I4526" s="2" t="s">
        <v>29</v>
      </c>
      <c r="J4526" s="4">
        <v>1.176471141048397</v>
      </c>
      <c r="K4526" t="str">
        <f>_xlfn.XLOOKUP(D4526, dim_channels!A:A, dim_channels!C:C, "Not Found")</f>
        <v>OTA</v>
      </c>
      <c r="L4526" t="str">
        <f>_xlfn.XLOOKUP(D4526, dim_channels!A:A, dim_channels!B:B, "Not Found")</f>
        <v>Booking.com</v>
      </c>
    </row>
    <row r="4527" spans="1:12" x14ac:dyDescent="0.2">
      <c r="A4527" s="3" t="s">
        <v>4963</v>
      </c>
      <c r="B4527" s="3" t="s">
        <v>409</v>
      </c>
      <c r="C4527" s="3" t="s">
        <v>360</v>
      </c>
      <c r="D4527" s="3" t="s">
        <v>52</v>
      </c>
      <c r="E4527" s="3" t="s">
        <v>60</v>
      </c>
      <c r="F4527" s="3">
        <v>7246.62</v>
      </c>
      <c r="G4527" s="3">
        <v>0</v>
      </c>
      <c r="H4527" s="3">
        <v>7246.62</v>
      </c>
      <c r="I4527" s="3" t="s">
        <v>29</v>
      </c>
      <c r="J4527" s="5">
        <v>1</v>
      </c>
      <c r="K4527" t="str">
        <f>_xlfn.XLOOKUP(D4527, dim_channels!A:A, dim_channels!C:C, "Not Found")</f>
        <v>OTA</v>
      </c>
      <c r="L4527" t="str">
        <f>_xlfn.XLOOKUP(D4527, dim_channels!A:A, dim_channels!B:B, "Not Found")</f>
        <v>Agoda</v>
      </c>
    </row>
    <row r="4528" spans="1:12" x14ac:dyDescent="0.2">
      <c r="A4528" s="2" t="s">
        <v>4964</v>
      </c>
      <c r="B4528" s="2" t="s">
        <v>527</v>
      </c>
      <c r="C4528" s="2" t="s">
        <v>353</v>
      </c>
      <c r="D4528" s="2" t="s">
        <v>169</v>
      </c>
      <c r="E4528" s="2" t="s">
        <v>46</v>
      </c>
      <c r="F4528" s="2">
        <v>12550.92</v>
      </c>
      <c r="G4528" s="2">
        <v>2510.1799999999998</v>
      </c>
      <c r="H4528" s="2">
        <v>10040.74</v>
      </c>
      <c r="I4528" s="2" t="s">
        <v>29</v>
      </c>
      <c r="J4528" s="4">
        <v>1.2499995020287351</v>
      </c>
      <c r="K4528" t="str">
        <f>_xlfn.XLOOKUP(D4528, dim_channels!A:A, dim_channels!C:C, "Not Found")</f>
        <v>GDS</v>
      </c>
      <c r="L4528" t="str">
        <f>_xlfn.XLOOKUP(D4528, dim_channels!A:A, dim_channels!B:B, "Not Found")</f>
        <v>GDS (Amadeus)</v>
      </c>
    </row>
    <row r="4529" spans="1:12" x14ac:dyDescent="0.2">
      <c r="A4529" s="3" t="s">
        <v>4965</v>
      </c>
      <c r="B4529" s="3" t="s">
        <v>70</v>
      </c>
      <c r="C4529" s="3" t="s">
        <v>773</v>
      </c>
      <c r="D4529" s="3" t="s">
        <v>27</v>
      </c>
      <c r="E4529" s="3" t="s">
        <v>60</v>
      </c>
      <c r="F4529" s="3">
        <v>10914.66</v>
      </c>
      <c r="G4529" s="3">
        <v>0</v>
      </c>
      <c r="H4529" s="3">
        <v>10914.66</v>
      </c>
      <c r="I4529" s="3" t="s">
        <v>56</v>
      </c>
      <c r="J4529" s="5">
        <v>1</v>
      </c>
      <c r="K4529" t="str">
        <f>_xlfn.XLOOKUP(D4529, dim_channels!A:A, dim_channels!C:C, "Not Found")</f>
        <v>OTA</v>
      </c>
      <c r="L4529" t="str">
        <f>_xlfn.XLOOKUP(D4529, dim_channels!A:A, dim_channels!B:B, "Not Found")</f>
        <v>Expedia</v>
      </c>
    </row>
    <row r="4530" spans="1:12" x14ac:dyDescent="0.2">
      <c r="A4530" s="2" t="s">
        <v>4966</v>
      </c>
      <c r="B4530" s="2" t="s">
        <v>106</v>
      </c>
      <c r="C4530" s="2" t="s">
        <v>322</v>
      </c>
      <c r="D4530" s="2" t="s">
        <v>64</v>
      </c>
      <c r="E4530" s="2" t="s">
        <v>34</v>
      </c>
      <c r="F4530" s="2">
        <v>22137.67</v>
      </c>
      <c r="G4530" s="2">
        <v>0</v>
      </c>
      <c r="H4530" s="2">
        <v>22137.67</v>
      </c>
      <c r="I4530" s="2" t="s">
        <v>56</v>
      </c>
      <c r="J4530" s="4">
        <v>1</v>
      </c>
      <c r="K4530" t="str">
        <f>_xlfn.XLOOKUP(D4530, dim_channels!A:A, dim_channels!C:C, "Not Found")</f>
        <v>Direct</v>
      </c>
      <c r="L4530" t="str">
        <f>_xlfn.XLOOKUP(D4530, dim_channels!A:A, dim_channels!B:B, "Not Found")</f>
        <v>Direct Website</v>
      </c>
    </row>
    <row r="4531" spans="1:12" x14ac:dyDescent="0.2">
      <c r="A4531" s="3" t="s">
        <v>4967</v>
      </c>
      <c r="B4531" s="3" t="s">
        <v>420</v>
      </c>
      <c r="C4531" s="3" t="s">
        <v>722</v>
      </c>
      <c r="D4531" s="3" t="s">
        <v>52</v>
      </c>
      <c r="E4531" s="3" t="s">
        <v>60</v>
      </c>
      <c r="F4531" s="3">
        <v>2074.7800000000002</v>
      </c>
      <c r="G4531" s="3">
        <v>0</v>
      </c>
      <c r="H4531" s="3">
        <v>2074.7800000000002</v>
      </c>
      <c r="I4531" s="3" t="s">
        <v>29</v>
      </c>
      <c r="J4531" s="5">
        <v>1</v>
      </c>
      <c r="K4531" t="str">
        <f>_xlfn.XLOOKUP(D4531, dim_channels!A:A, dim_channels!C:C, "Not Found")</f>
        <v>OTA</v>
      </c>
      <c r="L4531" t="str">
        <f>_xlfn.XLOOKUP(D4531, dim_channels!A:A, dim_channels!B:B, "Not Found")</f>
        <v>Agoda</v>
      </c>
    </row>
    <row r="4532" spans="1:12" x14ac:dyDescent="0.2">
      <c r="A4532" s="2" t="s">
        <v>4968</v>
      </c>
      <c r="B4532" s="2" t="s">
        <v>846</v>
      </c>
      <c r="C4532" s="2" t="s">
        <v>238</v>
      </c>
      <c r="D4532" s="2" t="s">
        <v>64</v>
      </c>
      <c r="E4532" s="2" t="s">
        <v>34</v>
      </c>
      <c r="F4532" s="2">
        <v>4816.75</v>
      </c>
      <c r="G4532" s="2">
        <v>0</v>
      </c>
      <c r="H4532" s="2">
        <v>4816.75</v>
      </c>
      <c r="I4532" s="2" t="s">
        <v>29</v>
      </c>
      <c r="J4532" s="4">
        <v>1</v>
      </c>
      <c r="K4532" t="str">
        <f>_xlfn.XLOOKUP(D4532, dim_channels!A:A, dim_channels!C:C, "Not Found")</f>
        <v>Direct</v>
      </c>
      <c r="L4532" t="str">
        <f>_xlfn.XLOOKUP(D4532, dim_channels!A:A, dim_channels!B:B, "Not Found")</f>
        <v>Direct Website</v>
      </c>
    </row>
    <row r="4533" spans="1:12" x14ac:dyDescent="0.2">
      <c r="A4533" s="3" t="s">
        <v>4969</v>
      </c>
      <c r="B4533" s="3" t="s">
        <v>212</v>
      </c>
      <c r="C4533" s="3" t="s">
        <v>328</v>
      </c>
      <c r="D4533" s="3" t="s">
        <v>33</v>
      </c>
      <c r="E4533" s="3" t="s">
        <v>28</v>
      </c>
      <c r="F4533" s="3">
        <v>5062.28</v>
      </c>
      <c r="G4533" s="3">
        <v>759.34</v>
      </c>
      <c r="H4533" s="3">
        <v>4302.9399999999996</v>
      </c>
      <c r="I4533" s="3" t="s">
        <v>29</v>
      </c>
      <c r="J4533" s="5">
        <v>1.1764700414135449</v>
      </c>
      <c r="K4533" t="str">
        <f>_xlfn.XLOOKUP(D4533, dim_channels!A:A, dim_channels!C:C, "Not Found")</f>
        <v>OTA</v>
      </c>
      <c r="L4533" t="str">
        <f>_xlfn.XLOOKUP(D4533, dim_channels!A:A, dim_channels!B:B, "Not Found")</f>
        <v>Booking.com</v>
      </c>
    </row>
    <row r="4534" spans="1:12" x14ac:dyDescent="0.2">
      <c r="A4534" s="2" t="s">
        <v>4970</v>
      </c>
      <c r="B4534" s="2" t="s">
        <v>94</v>
      </c>
      <c r="C4534" s="2" t="s">
        <v>435</v>
      </c>
      <c r="D4534" s="2" t="s">
        <v>27</v>
      </c>
      <c r="E4534" s="2" t="s">
        <v>60</v>
      </c>
      <c r="F4534" s="2">
        <v>2602.5100000000002</v>
      </c>
      <c r="G4534" s="2">
        <v>0</v>
      </c>
      <c r="H4534" s="2">
        <v>2602.5100000000002</v>
      </c>
      <c r="I4534" s="2" t="s">
        <v>41</v>
      </c>
      <c r="J4534" s="4">
        <v>1</v>
      </c>
      <c r="K4534" t="str">
        <f>_xlfn.XLOOKUP(D4534, dim_channels!A:A, dim_channels!C:C, "Not Found")</f>
        <v>OTA</v>
      </c>
      <c r="L4534" t="str">
        <f>_xlfn.XLOOKUP(D4534, dim_channels!A:A, dim_channels!B:B, "Not Found")</f>
        <v>Expedia</v>
      </c>
    </row>
    <row r="4535" spans="1:12" x14ac:dyDescent="0.2">
      <c r="A4535" s="3" t="s">
        <v>4971</v>
      </c>
      <c r="B4535" s="3" t="s">
        <v>376</v>
      </c>
      <c r="C4535" s="3" t="s">
        <v>1101</v>
      </c>
      <c r="D4535" s="3" t="s">
        <v>52</v>
      </c>
      <c r="E4535" s="3" t="s">
        <v>60</v>
      </c>
      <c r="F4535" s="3">
        <v>2301.13</v>
      </c>
      <c r="G4535" s="3">
        <v>0</v>
      </c>
      <c r="H4535" s="3">
        <v>2301.13</v>
      </c>
      <c r="I4535" s="3" t="s">
        <v>29</v>
      </c>
      <c r="J4535" s="5">
        <v>1</v>
      </c>
      <c r="K4535" t="str">
        <f>_xlfn.XLOOKUP(D4535, dim_channels!A:A, dim_channels!C:C, "Not Found")</f>
        <v>OTA</v>
      </c>
      <c r="L4535" t="str">
        <f>_xlfn.XLOOKUP(D4535, dim_channels!A:A, dim_channels!B:B, "Not Found")</f>
        <v>Agoda</v>
      </c>
    </row>
    <row r="4536" spans="1:12" x14ac:dyDescent="0.2">
      <c r="A4536" s="2" t="s">
        <v>4972</v>
      </c>
      <c r="B4536" s="2" t="s">
        <v>917</v>
      </c>
      <c r="C4536" s="2" t="s">
        <v>831</v>
      </c>
      <c r="D4536" s="2" t="s">
        <v>52</v>
      </c>
      <c r="E4536" s="2" t="s">
        <v>34</v>
      </c>
      <c r="F4536" s="2">
        <v>12024.71</v>
      </c>
      <c r="G4536" s="2">
        <v>1442.97</v>
      </c>
      <c r="H4536" s="2">
        <v>10581.74</v>
      </c>
      <c r="I4536" s="2" t="s">
        <v>29</v>
      </c>
      <c r="J4536" s="4">
        <v>1.1363641518313621</v>
      </c>
      <c r="K4536" t="str">
        <f>_xlfn.XLOOKUP(D4536, dim_channels!A:A, dim_channels!C:C, "Not Found")</f>
        <v>OTA</v>
      </c>
      <c r="L4536" t="str">
        <f>_xlfn.XLOOKUP(D4536, dim_channels!A:A, dim_channels!B:B, "Not Found")</f>
        <v>Agoda</v>
      </c>
    </row>
    <row r="4537" spans="1:12" x14ac:dyDescent="0.2">
      <c r="A4537" s="3" t="s">
        <v>4973</v>
      </c>
      <c r="B4537" s="3" t="s">
        <v>789</v>
      </c>
      <c r="C4537" s="3" t="s">
        <v>468</v>
      </c>
      <c r="D4537" s="3" t="s">
        <v>52</v>
      </c>
      <c r="E4537" s="3" t="s">
        <v>60</v>
      </c>
      <c r="F4537" s="3">
        <v>5516.35</v>
      </c>
      <c r="G4537" s="3">
        <v>0</v>
      </c>
      <c r="H4537" s="3">
        <v>5516.35</v>
      </c>
      <c r="I4537" s="3" t="s">
        <v>29</v>
      </c>
      <c r="J4537" s="5">
        <v>1</v>
      </c>
      <c r="K4537" t="str">
        <f>_xlfn.XLOOKUP(D4537, dim_channels!A:A, dim_channels!C:C, "Not Found")</f>
        <v>OTA</v>
      </c>
      <c r="L4537" t="str">
        <f>_xlfn.XLOOKUP(D4537, dim_channels!A:A, dim_channels!B:B, "Not Found")</f>
        <v>Agoda</v>
      </c>
    </row>
    <row r="4538" spans="1:12" x14ac:dyDescent="0.2">
      <c r="A4538" s="2" t="s">
        <v>4974</v>
      </c>
      <c r="B4538" s="2" t="s">
        <v>94</v>
      </c>
      <c r="C4538" s="2" t="s">
        <v>353</v>
      </c>
      <c r="D4538" s="2" t="s">
        <v>45</v>
      </c>
      <c r="E4538" s="2" t="s">
        <v>46</v>
      </c>
      <c r="F4538" s="2">
        <v>5029.5200000000004</v>
      </c>
      <c r="G4538" s="2">
        <v>251.48</v>
      </c>
      <c r="H4538" s="2">
        <v>4778.04</v>
      </c>
      <c r="I4538" s="2" t="s">
        <v>56</v>
      </c>
      <c r="J4538" s="4">
        <v>1.052632460171953</v>
      </c>
      <c r="K4538" t="str">
        <f>_xlfn.XLOOKUP(D4538, dim_channels!A:A, dim_channels!C:C, "Not Found")</f>
        <v>Corporate</v>
      </c>
      <c r="L4538" t="str">
        <f>_xlfn.XLOOKUP(D4538, dim_channels!A:A, dim_channels!B:B, "Not Found")</f>
        <v>Corporate Direct</v>
      </c>
    </row>
    <row r="4539" spans="1:12" x14ac:dyDescent="0.2">
      <c r="A4539" s="3" t="s">
        <v>4975</v>
      </c>
      <c r="B4539" s="3" t="s">
        <v>664</v>
      </c>
      <c r="C4539" s="3" t="s">
        <v>384</v>
      </c>
      <c r="D4539" s="3" t="s">
        <v>52</v>
      </c>
      <c r="E4539" s="3" t="s">
        <v>60</v>
      </c>
      <c r="F4539" s="3">
        <v>12599.57</v>
      </c>
      <c r="G4539" s="3">
        <v>0</v>
      </c>
      <c r="H4539" s="3">
        <v>12599.57</v>
      </c>
      <c r="I4539" s="3" t="s">
        <v>41</v>
      </c>
      <c r="J4539" s="5">
        <v>1</v>
      </c>
      <c r="K4539" t="str">
        <f>_xlfn.XLOOKUP(D4539, dim_channels!A:A, dim_channels!C:C, "Not Found")</f>
        <v>OTA</v>
      </c>
      <c r="L4539" t="str">
        <f>_xlfn.XLOOKUP(D4539, dim_channels!A:A, dim_channels!B:B, "Not Found")</f>
        <v>Agoda</v>
      </c>
    </row>
    <row r="4540" spans="1:12" x14ac:dyDescent="0.2">
      <c r="A4540" s="2" t="s">
        <v>4976</v>
      </c>
      <c r="B4540" s="2" t="s">
        <v>334</v>
      </c>
      <c r="C4540" s="2" t="s">
        <v>335</v>
      </c>
      <c r="D4540" s="2" t="s">
        <v>33</v>
      </c>
      <c r="E4540" s="2" t="s">
        <v>60</v>
      </c>
      <c r="F4540" s="2">
        <v>5176.91</v>
      </c>
      <c r="G4540" s="2">
        <v>0</v>
      </c>
      <c r="H4540" s="2">
        <v>5176.91</v>
      </c>
      <c r="I4540" s="2" t="s">
        <v>29</v>
      </c>
      <c r="J4540" s="4">
        <v>1</v>
      </c>
      <c r="K4540" t="str">
        <f>_xlfn.XLOOKUP(D4540, dim_channels!A:A, dim_channels!C:C, "Not Found")</f>
        <v>OTA</v>
      </c>
      <c r="L4540" t="str">
        <f>_xlfn.XLOOKUP(D4540, dim_channels!A:A, dim_channels!B:B, "Not Found")</f>
        <v>Booking.com</v>
      </c>
    </row>
    <row r="4541" spans="1:12" x14ac:dyDescent="0.2">
      <c r="A4541" s="3" t="s">
        <v>4977</v>
      </c>
      <c r="B4541" s="3" t="s">
        <v>1048</v>
      </c>
      <c r="C4541" s="3" t="s">
        <v>448</v>
      </c>
      <c r="D4541" s="3" t="s">
        <v>27</v>
      </c>
      <c r="E4541" s="3" t="s">
        <v>60</v>
      </c>
      <c r="F4541" s="3">
        <v>7668.8</v>
      </c>
      <c r="G4541" s="3">
        <v>0</v>
      </c>
      <c r="H4541" s="3">
        <v>7668.8</v>
      </c>
      <c r="I4541" s="3" t="s">
        <v>56</v>
      </c>
      <c r="J4541" s="5">
        <v>1</v>
      </c>
      <c r="K4541" t="str">
        <f>_xlfn.XLOOKUP(D4541, dim_channels!A:A, dim_channels!C:C, "Not Found")</f>
        <v>OTA</v>
      </c>
      <c r="L4541" t="str">
        <f>_xlfn.XLOOKUP(D4541, dim_channels!A:A, dim_channels!B:B, "Not Found")</f>
        <v>Expedia</v>
      </c>
    </row>
    <row r="4542" spans="1:12" x14ac:dyDescent="0.2">
      <c r="A4542" s="2" t="s">
        <v>4978</v>
      </c>
      <c r="B4542" s="2" t="s">
        <v>551</v>
      </c>
      <c r="C4542" s="2" t="s">
        <v>754</v>
      </c>
      <c r="D4542" s="2" t="s">
        <v>45</v>
      </c>
      <c r="E4542" s="2" t="s">
        <v>89</v>
      </c>
      <c r="F4542" s="2">
        <v>8647.08</v>
      </c>
      <c r="G4542" s="2">
        <v>0</v>
      </c>
      <c r="H4542" s="2">
        <v>8647.08</v>
      </c>
      <c r="I4542" s="2" t="s">
        <v>29</v>
      </c>
      <c r="J4542" s="4">
        <v>1</v>
      </c>
      <c r="K4542" t="str">
        <f>_xlfn.XLOOKUP(D4542, dim_channels!A:A, dim_channels!C:C, "Not Found")</f>
        <v>Corporate</v>
      </c>
      <c r="L4542" t="str">
        <f>_xlfn.XLOOKUP(D4542, dim_channels!A:A, dim_channels!B:B, "Not Found")</f>
        <v>Corporate Direct</v>
      </c>
    </row>
    <row r="4543" spans="1:12" x14ac:dyDescent="0.2">
      <c r="A4543" s="3" t="s">
        <v>4979</v>
      </c>
      <c r="B4543" s="3" t="s">
        <v>558</v>
      </c>
      <c r="C4543" s="3" t="s">
        <v>67</v>
      </c>
      <c r="D4543" s="3" t="s">
        <v>45</v>
      </c>
      <c r="E4543" s="3" t="s">
        <v>89</v>
      </c>
      <c r="F4543" s="3">
        <v>9606.42</v>
      </c>
      <c r="G4543" s="3">
        <v>0</v>
      </c>
      <c r="H4543" s="3">
        <v>9606.42</v>
      </c>
      <c r="I4543" s="3" t="s">
        <v>29</v>
      </c>
      <c r="J4543" s="5">
        <v>1</v>
      </c>
      <c r="K4543" t="str">
        <f>_xlfn.XLOOKUP(D4543, dim_channels!A:A, dim_channels!C:C, "Not Found")</f>
        <v>Corporate</v>
      </c>
      <c r="L4543" t="str">
        <f>_xlfn.XLOOKUP(D4543, dim_channels!A:A, dim_channels!B:B, "Not Found")</f>
        <v>Corporate Direct</v>
      </c>
    </row>
    <row r="4544" spans="1:12" x14ac:dyDescent="0.2">
      <c r="A4544" s="2" t="s">
        <v>4980</v>
      </c>
      <c r="B4544" s="2" t="s">
        <v>498</v>
      </c>
      <c r="C4544" s="2" t="s">
        <v>996</v>
      </c>
      <c r="D4544" s="2" t="s">
        <v>206</v>
      </c>
      <c r="E4544" s="2" t="s">
        <v>207</v>
      </c>
      <c r="F4544" s="2">
        <v>3973.09</v>
      </c>
      <c r="G4544" s="2">
        <v>0</v>
      </c>
      <c r="H4544" s="2">
        <v>3973.09</v>
      </c>
      <c r="I4544" s="2" t="s">
        <v>41</v>
      </c>
      <c r="J4544" s="4">
        <v>1</v>
      </c>
      <c r="K4544" t="str">
        <f>_xlfn.XLOOKUP(D4544, dim_channels!A:A, dim_channels!C:C, "Not Found")</f>
        <v>Direct</v>
      </c>
      <c r="L4544" t="str">
        <f>_xlfn.XLOOKUP(D4544, dim_channels!A:A, dim_channels!B:B, "Not Found")</f>
        <v>Walk-in</v>
      </c>
    </row>
    <row r="4545" spans="1:12" x14ac:dyDescent="0.2">
      <c r="A4545" s="3" t="s">
        <v>4981</v>
      </c>
      <c r="B4545" s="3" t="s">
        <v>460</v>
      </c>
      <c r="C4545" s="3" t="s">
        <v>595</v>
      </c>
      <c r="D4545" s="3" t="s">
        <v>52</v>
      </c>
      <c r="E4545" s="3" t="s">
        <v>60</v>
      </c>
      <c r="F4545" s="3">
        <v>7707.7</v>
      </c>
      <c r="G4545" s="3">
        <v>0</v>
      </c>
      <c r="H4545" s="3">
        <v>7707.7</v>
      </c>
      <c r="I4545" s="3" t="s">
        <v>29</v>
      </c>
      <c r="J4545" s="5">
        <v>1</v>
      </c>
      <c r="K4545" t="str">
        <f>_xlfn.XLOOKUP(D4545, dim_channels!A:A, dim_channels!C:C, "Not Found")</f>
        <v>OTA</v>
      </c>
      <c r="L4545" t="str">
        <f>_xlfn.XLOOKUP(D4545, dim_channels!A:A, dim_channels!B:B, "Not Found")</f>
        <v>Agoda</v>
      </c>
    </row>
    <row r="4546" spans="1:12" x14ac:dyDescent="0.2">
      <c r="A4546" s="2" t="s">
        <v>4982</v>
      </c>
      <c r="B4546" s="2" t="s">
        <v>295</v>
      </c>
      <c r="C4546" s="2" t="s">
        <v>295</v>
      </c>
      <c r="D4546" s="2" t="s">
        <v>64</v>
      </c>
      <c r="E4546" s="2" t="s">
        <v>28</v>
      </c>
      <c r="F4546" s="2">
        <v>13699.36</v>
      </c>
      <c r="G4546" s="2">
        <v>0</v>
      </c>
      <c r="H4546" s="2">
        <v>13699.36</v>
      </c>
      <c r="I4546" s="2" t="s">
        <v>29</v>
      </c>
      <c r="J4546" s="4">
        <v>1</v>
      </c>
      <c r="K4546" t="str">
        <f>_xlfn.XLOOKUP(D4546, dim_channels!A:A, dim_channels!C:C, "Not Found")</f>
        <v>Direct</v>
      </c>
      <c r="L4546" t="str">
        <f>_xlfn.XLOOKUP(D4546, dim_channels!A:A, dim_channels!B:B, "Not Found")</f>
        <v>Direct Website</v>
      </c>
    </row>
    <row r="4547" spans="1:12" x14ac:dyDescent="0.2">
      <c r="A4547" s="3" t="s">
        <v>4983</v>
      </c>
      <c r="B4547" s="3" t="s">
        <v>590</v>
      </c>
      <c r="C4547" s="3" t="s">
        <v>437</v>
      </c>
      <c r="D4547" s="3" t="s">
        <v>33</v>
      </c>
      <c r="E4547" s="3" t="s">
        <v>28</v>
      </c>
      <c r="F4547" s="3">
        <v>6715.3</v>
      </c>
      <c r="G4547" s="3">
        <v>1007.3</v>
      </c>
      <c r="H4547" s="3">
        <v>5708</v>
      </c>
      <c r="I4547" s="3" t="s">
        <v>41</v>
      </c>
      <c r="J4547" s="5">
        <v>1.176471618780659</v>
      </c>
      <c r="K4547" t="str">
        <f>_xlfn.XLOOKUP(D4547, dim_channels!A:A, dim_channels!C:C, "Not Found")</f>
        <v>OTA</v>
      </c>
      <c r="L4547" t="str">
        <f>_xlfn.XLOOKUP(D4547, dim_channels!A:A, dim_channels!B:B, "Not Found")</f>
        <v>Booking.com</v>
      </c>
    </row>
    <row r="4548" spans="1:12" x14ac:dyDescent="0.2">
      <c r="A4548" s="2" t="s">
        <v>4984</v>
      </c>
      <c r="B4548" s="2" t="s">
        <v>190</v>
      </c>
      <c r="C4548" s="2" t="s">
        <v>644</v>
      </c>
      <c r="D4548" s="2" t="s">
        <v>206</v>
      </c>
      <c r="E4548" s="2" t="s">
        <v>207</v>
      </c>
      <c r="F4548" s="2">
        <v>3144.51</v>
      </c>
      <c r="G4548" s="2">
        <v>0</v>
      </c>
      <c r="H4548" s="2">
        <v>3144.51</v>
      </c>
      <c r="I4548" s="2" t="s">
        <v>29</v>
      </c>
      <c r="J4548" s="4">
        <v>1</v>
      </c>
      <c r="K4548" t="str">
        <f>_xlfn.XLOOKUP(D4548, dim_channels!A:A, dim_channels!C:C, "Not Found")</f>
        <v>Direct</v>
      </c>
      <c r="L4548" t="str">
        <f>_xlfn.XLOOKUP(D4548, dim_channels!A:A, dim_channels!B:B, "Not Found")</f>
        <v>Walk-in</v>
      </c>
    </row>
    <row r="4549" spans="1:12" x14ac:dyDescent="0.2">
      <c r="A4549" s="3" t="s">
        <v>4985</v>
      </c>
      <c r="B4549" s="3" t="s">
        <v>422</v>
      </c>
      <c r="C4549" s="3" t="s">
        <v>138</v>
      </c>
      <c r="D4549" s="3" t="s">
        <v>33</v>
      </c>
      <c r="E4549" s="3" t="s">
        <v>60</v>
      </c>
      <c r="F4549" s="3">
        <v>9142.25</v>
      </c>
      <c r="G4549" s="3">
        <v>0</v>
      </c>
      <c r="H4549" s="3">
        <v>9142.25</v>
      </c>
      <c r="I4549" s="3" t="s">
        <v>56</v>
      </c>
      <c r="J4549" s="5">
        <v>1</v>
      </c>
      <c r="K4549" t="str">
        <f>_xlfn.XLOOKUP(D4549, dim_channels!A:A, dim_channels!C:C, "Not Found")</f>
        <v>OTA</v>
      </c>
      <c r="L4549" t="str">
        <f>_xlfn.XLOOKUP(D4549, dim_channels!A:A, dim_channels!B:B, "Not Found")</f>
        <v>Booking.com</v>
      </c>
    </row>
    <row r="4550" spans="1:12" x14ac:dyDescent="0.2">
      <c r="A4550" s="2" t="s">
        <v>4986</v>
      </c>
      <c r="B4550" s="2" t="s">
        <v>996</v>
      </c>
      <c r="C4550" s="2" t="s">
        <v>285</v>
      </c>
      <c r="D4550" s="2" t="s">
        <v>33</v>
      </c>
      <c r="E4550" s="2" t="s">
        <v>34</v>
      </c>
      <c r="F4550" s="2">
        <v>6563.57</v>
      </c>
      <c r="G4550" s="2">
        <v>984.54</v>
      </c>
      <c r="H4550" s="2">
        <v>5579.03</v>
      </c>
      <c r="I4550" s="2" t="s">
        <v>41</v>
      </c>
      <c r="J4550" s="4">
        <v>1.176471537166855</v>
      </c>
      <c r="K4550" t="str">
        <f>_xlfn.XLOOKUP(D4550, dim_channels!A:A, dim_channels!C:C, "Not Found")</f>
        <v>OTA</v>
      </c>
      <c r="L4550" t="str">
        <f>_xlfn.XLOOKUP(D4550, dim_channels!A:A, dim_channels!B:B, "Not Found")</f>
        <v>Booking.com</v>
      </c>
    </row>
    <row r="4551" spans="1:12" x14ac:dyDescent="0.2">
      <c r="A4551" s="3" t="s">
        <v>4987</v>
      </c>
      <c r="B4551" s="3" t="s">
        <v>482</v>
      </c>
      <c r="C4551" s="3" t="s">
        <v>705</v>
      </c>
      <c r="D4551" s="3" t="s">
        <v>45</v>
      </c>
      <c r="E4551" s="3" t="s">
        <v>89</v>
      </c>
      <c r="F4551" s="3">
        <v>7423.8</v>
      </c>
      <c r="G4551" s="3">
        <v>0</v>
      </c>
      <c r="H4551" s="3">
        <v>7423.8</v>
      </c>
      <c r="I4551" s="3" t="s">
        <v>29</v>
      </c>
      <c r="J4551" s="5">
        <v>1</v>
      </c>
      <c r="K4551" t="str">
        <f>_xlfn.XLOOKUP(D4551, dim_channels!A:A, dim_channels!C:C, "Not Found")</f>
        <v>Corporate</v>
      </c>
      <c r="L4551" t="str">
        <f>_xlfn.XLOOKUP(D4551, dim_channels!A:A, dim_channels!B:B, "Not Found")</f>
        <v>Corporate Direct</v>
      </c>
    </row>
    <row r="4552" spans="1:12" x14ac:dyDescent="0.2">
      <c r="A4552" s="2" t="s">
        <v>4988</v>
      </c>
      <c r="B4552" s="2" t="s">
        <v>382</v>
      </c>
      <c r="C4552" s="2" t="s">
        <v>173</v>
      </c>
      <c r="D4552" s="2" t="s">
        <v>33</v>
      </c>
      <c r="E4552" s="2" t="s">
        <v>34</v>
      </c>
      <c r="F4552" s="2">
        <v>17765.650000000001</v>
      </c>
      <c r="G4552" s="2">
        <v>2664.85</v>
      </c>
      <c r="H4552" s="2">
        <v>15100.8</v>
      </c>
      <c r="I4552" s="2" t="s">
        <v>29</v>
      </c>
      <c r="J4552" s="4">
        <v>1.176470783004874</v>
      </c>
      <c r="K4552" t="str">
        <f>_xlfn.XLOOKUP(D4552, dim_channels!A:A, dim_channels!C:C, "Not Found")</f>
        <v>OTA</v>
      </c>
      <c r="L4552" t="str">
        <f>_xlfn.XLOOKUP(D4552, dim_channels!A:A, dim_channels!B:B, "Not Found")</f>
        <v>Booking.com</v>
      </c>
    </row>
    <row r="4553" spans="1:12" x14ac:dyDescent="0.2">
      <c r="A4553" s="3" t="s">
        <v>4989</v>
      </c>
      <c r="B4553" s="3" t="s">
        <v>578</v>
      </c>
      <c r="C4553" s="3" t="s">
        <v>129</v>
      </c>
      <c r="D4553" s="3" t="s">
        <v>64</v>
      </c>
      <c r="E4553" s="3" t="s">
        <v>115</v>
      </c>
      <c r="F4553" s="3">
        <v>9191.6</v>
      </c>
      <c r="G4553" s="3">
        <v>0</v>
      </c>
      <c r="H4553" s="3">
        <v>9191.6</v>
      </c>
      <c r="I4553" s="3" t="s">
        <v>41</v>
      </c>
      <c r="J4553" s="5">
        <v>1</v>
      </c>
      <c r="K4553" t="str">
        <f>_xlfn.XLOOKUP(D4553, dim_channels!A:A, dim_channels!C:C, "Not Found")</f>
        <v>Direct</v>
      </c>
      <c r="L4553" t="str">
        <f>_xlfn.XLOOKUP(D4553, dim_channels!A:A, dim_channels!B:B, "Not Found")</f>
        <v>Direct Website</v>
      </c>
    </row>
    <row r="4554" spans="1:12" x14ac:dyDescent="0.2">
      <c r="A4554" s="2" t="s">
        <v>4990</v>
      </c>
      <c r="B4554" s="2" t="s">
        <v>69</v>
      </c>
      <c r="C4554" s="2" t="s">
        <v>456</v>
      </c>
      <c r="D4554" s="2" t="s">
        <v>52</v>
      </c>
      <c r="E4554" s="2" t="s">
        <v>60</v>
      </c>
      <c r="F4554" s="2">
        <v>11794.38</v>
      </c>
      <c r="G4554" s="2">
        <v>0</v>
      </c>
      <c r="H4554" s="2">
        <v>11794.38</v>
      </c>
      <c r="I4554" s="2" t="s">
        <v>29</v>
      </c>
      <c r="J4554" s="4">
        <v>1</v>
      </c>
      <c r="K4554" t="str">
        <f>_xlfn.XLOOKUP(D4554, dim_channels!A:A, dim_channels!C:C, "Not Found")</f>
        <v>OTA</v>
      </c>
      <c r="L4554" t="str">
        <f>_xlfn.XLOOKUP(D4554, dim_channels!A:A, dim_channels!B:B, "Not Found")</f>
        <v>Agoda</v>
      </c>
    </row>
    <row r="4555" spans="1:12" x14ac:dyDescent="0.2">
      <c r="A4555" s="3" t="s">
        <v>4991</v>
      </c>
      <c r="B4555" s="3" t="s">
        <v>458</v>
      </c>
      <c r="C4555" s="3" t="s">
        <v>799</v>
      </c>
      <c r="D4555" s="3" t="s">
        <v>169</v>
      </c>
      <c r="E4555" s="3" t="s">
        <v>46</v>
      </c>
      <c r="F4555" s="3">
        <v>20638.75</v>
      </c>
      <c r="G4555" s="3">
        <v>4127.75</v>
      </c>
      <c r="H4555" s="3">
        <v>16511</v>
      </c>
      <c r="I4555" s="3" t="s">
        <v>41</v>
      </c>
      <c r="J4555" s="5">
        <v>1.25</v>
      </c>
      <c r="K4555" t="str">
        <f>_xlfn.XLOOKUP(D4555, dim_channels!A:A, dim_channels!C:C, "Not Found")</f>
        <v>GDS</v>
      </c>
      <c r="L4555" t="str">
        <f>_xlfn.XLOOKUP(D4555, dim_channels!A:A, dim_channels!B:B, "Not Found")</f>
        <v>GDS (Amadeus)</v>
      </c>
    </row>
    <row r="4556" spans="1:12" x14ac:dyDescent="0.2">
      <c r="A4556" s="2" t="s">
        <v>4992</v>
      </c>
      <c r="B4556" s="2" t="s">
        <v>219</v>
      </c>
      <c r="C4556" s="2" t="s">
        <v>817</v>
      </c>
      <c r="D4556" s="2" t="s">
        <v>64</v>
      </c>
      <c r="E4556" s="2" t="s">
        <v>34</v>
      </c>
      <c r="F4556" s="2">
        <v>5458.79</v>
      </c>
      <c r="G4556" s="2">
        <v>0</v>
      </c>
      <c r="H4556" s="2">
        <v>5458.79</v>
      </c>
      <c r="I4556" s="2" t="s">
        <v>29</v>
      </c>
      <c r="J4556" s="4">
        <v>1</v>
      </c>
      <c r="K4556" t="str">
        <f>_xlfn.XLOOKUP(D4556, dim_channels!A:A, dim_channels!C:C, "Not Found")</f>
        <v>Direct</v>
      </c>
      <c r="L4556" t="str">
        <f>_xlfn.XLOOKUP(D4556, dim_channels!A:A, dim_channels!B:B, "Not Found")</f>
        <v>Direct Website</v>
      </c>
    </row>
    <row r="4557" spans="1:12" x14ac:dyDescent="0.2">
      <c r="A4557" s="3" t="s">
        <v>4993</v>
      </c>
      <c r="B4557" s="3" t="s">
        <v>416</v>
      </c>
      <c r="C4557" s="3" t="s">
        <v>314</v>
      </c>
      <c r="D4557" s="3" t="s">
        <v>33</v>
      </c>
      <c r="E4557" s="3" t="s">
        <v>60</v>
      </c>
      <c r="F4557" s="3">
        <v>5690.59</v>
      </c>
      <c r="G4557" s="3">
        <v>0</v>
      </c>
      <c r="H4557" s="3">
        <v>5690.59</v>
      </c>
      <c r="I4557" s="3" t="s">
        <v>41</v>
      </c>
      <c r="J4557" s="5">
        <v>1</v>
      </c>
      <c r="K4557" t="str">
        <f>_xlfn.XLOOKUP(D4557, dim_channels!A:A, dim_channels!C:C, "Not Found")</f>
        <v>OTA</v>
      </c>
      <c r="L4557" t="str">
        <f>_xlfn.XLOOKUP(D4557, dim_channels!A:A, dim_channels!B:B, "Not Found")</f>
        <v>Booking.com</v>
      </c>
    </row>
    <row r="4558" spans="1:12" x14ac:dyDescent="0.2">
      <c r="A4558" s="2" t="s">
        <v>4994</v>
      </c>
      <c r="B4558" s="2" t="s">
        <v>875</v>
      </c>
      <c r="C4558" s="2" t="s">
        <v>460</v>
      </c>
      <c r="D4558" s="2" t="s">
        <v>33</v>
      </c>
      <c r="E4558" s="2" t="s">
        <v>34</v>
      </c>
      <c r="F4558" s="2">
        <v>3093.35</v>
      </c>
      <c r="G4558" s="2">
        <v>464</v>
      </c>
      <c r="H4558" s="2">
        <v>2629.35</v>
      </c>
      <c r="I4558" s="2" t="s">
        <v>56</v>
      </c>
      <c r="J4558" s="4">
        <v>1.176469469640786</v>
      </c>
      <c r="K4558" t="str">
        <f>_xlfn.XLOOKUP(D4558, dim_channels!A:A, dim_channels!C:C, "Not Found")</f>
        <v>OTA</v>
      </c>
      <c r="L4558" t="str">
        <f>_xlfn.XLOOKUP(D4558, dim_channels!A:A, dim_channels!B:B, "Not Found")</f>
        <v>Booking.com</v>
      </c>
    </row>
    <row r="4559" spans="1:12" x14ac:dyDescent="0.2">
      <c r="A4559" s="3" t="s">
        <v>4995</v>
      </c>
      <c r="B4559" s="3" t="s">
        <v>104</v>
      </c>
      <c r="C4559" s="3" t="s">
        <v>445</v>
      </c>
      <c r="D4559" s="3" t="s">
        <v>52</v>
      </c>
      <c r="E4559" s="3" t="s">
        <v>60</v>
      </c>
      <c r="F4559" s="3">
        <v>5580.01</v>
      </c>
      <c r="G4559" s="3">
        <v>0</v>
      </c>
      <c r="H4559" s="3">
        <v>5580.01</v>
      </c>
      <c r="I4559" s="3" t="s">
        <v>29</v>
      </c>
      <c r="J4559" s="5">
        <v>1</v>
      </c>
      <c r="K4559" t="str">
        <f>_xlfn.XLOOKUP(D4559, dim_channels!A:A, dim_channels!C:C, "Not Found")</f>
        <v>OTA</v>
      </c>
      <c r="L4559" t="str">
        <f>_xlfn.XLOOKUP(D4559, dim_channels!A:A, dim_channels!B:B, "Not Found")</f>
        <v>Agoda</v>
      </c>
    </row>
    <row r="4560" spans="1:12" x14ac:dyDescent="0.2">
      <c r="A4560" s="2" t="s">
        <v>4996</v>
      </c>
      <c r="B4560" s="2" t="s">
        <v>388</v>
      </c>
      <c r="C4560" s="2" t="s">
        <v>251</v>
      </c>
      <c r="D4560" s="2" t="s">
        <v>33</v>
      </c>
      <c r="E4560" s="2" t="s">
        <v>34</v>
      </c>
      <c r="F4560" s="2">
        <v>2900.73</v>
      </c>
      <c r="G4560" s="2">
        <v>435.11</v>
      </c>
      <c r="H4560" s="2">
        <v>2465.62</v>
      </c>
      <c r="I4560" s="2" t="s">
        <v>29</v>
      </c>
      <c r="J4560" s="4">
        <v>1.176470826810295</v>
      </c>
      <c r="K4560" t="str">
        <f>_xlfn.XLOOKUP(D4560, dim_channels!A:A, dim_channels!C:C, "Not Found")</f>
        <v>OTA</v>
      </c>
      <c r="L4560" t="str">
        <f>_xlfn.XLOOKUP(D4560, dim_channels!A:A, dim_channels!B:B, "Not Found")</f>
        <v>Booking.com</v>
      </c>
    </row>
    <row r="4561" spans="1:12" x14ac:dyDescent="0.2">
      <c r="A4561" s="3" t="s">
        <v>4997</v>
      </c>
      <c r="B4561" s="3" t="s">
        <v>1272</v>
      </c>
      <c r="C4561" s="3" t="s">
        <v>1014</v>
      </c>
      <c r="D4561" s="3" t="s">
        <v>206</v>
      </c>
      <c r="E4561" s="3" t="s">
        <v>207</v>
      </c>
      <c r="F4561" s="3">
        <v>8413.89</v>
      </c>
      <c r="G4561" s="3">
        <v>0</v>
      </c>
      <c r="H4561" s="3">
        <v>8413.89</v>
      </c>
      <c r="I4561" s="3" t="s">
        <v>56</v>
      </c>
      <c r="J4561" s="5">
        <v>1</v>
      </c>
      <c r="K4561" t="str">
        <f>_xlfn.XLOOKUP(D4561, dim_channels!A:A, dim_channels!C:C, "Not Found")</f>
        <v>Direct</v>
      </c>
      <c r="L4561" t="str">
        <f>_xlfn.XLOOKUP(D4561, dim_channels!A:A, dim_channels!B:B, "Not Found")</f>
        <v>Walk-in</v>
      </c>
    </row>
    <row r="4562" spans="1:12" x14ac:dyDescent="0.2">
      <c r="A4562" s="2" t="s">
        <v>4998</v>
      </c>
      <c r="B4562" s="2" t="s">
        <v>271</v>
      </c>
      <c r="C4562" s="2" t="s">
        <v>487</v>
      </c>
      <c r="D4562" s="2" t="s">
        <v>52</v>
      </c>
      <c r="E4562" s="2" t="s">
        <v>60</v>
      </c>
      <c r="F4562" s="2">
        <v>2413</v>
      </c>
      <c r="G4562" s="2">
        <v>0</v>
      </c>
      <c r="H4562" s="2">
        <v>2413</v>
      </c>
      <c r="I4562" s="2" t="s">
        <v>29</v>
      </c>
      <c r="J4562" s="4">
        <v>1</v>
      </c>
      <c r="K4562" t="str">
        <f>_xlfn.XLOOKUP(D4562, dim_channels!A:A, dim_channels!C:C, "Not Found")</f>
        <v>OTA</v>
      </c>
      <c r="L4562" t="str">
        <f>_xlfn.XLOOKUP(D4562, dim_channels!A:A, dim_channels!B:B, "Not Found")</f>
        <v>Agoda</v>
      </c>
    </row>
    <row r="4563" spans="1:12" x14ac:dyDescent="0.2">
      <c r="A4563" s="3" t="s">
        <v>4999</v>
      </c>
      <c r="B4563" s="3" t="s">
        <v>416</v>
      </c>
      <c r="C4563" s="3" t="s">
        <v>112</v>
      </c>
      <c r="D4563" s="3" t="s">
        <v>206</v>
      </c>
      <c r="E4563" s="3" t="s">
        <v>207</v>
      </c>
      <c r="F4563" s="3">
        <v>8037.76</v>
      </c>
      <c r="G4563" s="3">
        <v>0</v>
      </c>
      <c r="H4563" s="3">
        <v>8037.76</v>
      </c>
      <c r="I4563" s="3" t="s">
        <v>29</v>
      </c>
      <c r="J4563" s="5">
        <v>1</v>
      </c>
      <c r="K4563" t="str">
        <f>_xlfn.XLOOKUP(D4563, dim_channels!A:A, dim_channels!C:C, "Not Found")</f>
        <v>Direct</v>
      </c>
      <c r="L4563" t="str">
        <f>_xlfn.XLOOKUP(D4563, dim_channels!A:A, dim_channels!B:B, "Not Found")</f>
        <v>Walk-in</v>
      </c>
    </row>
    <row r="4564" spans="1:12" x14ac:dyDescent="0.2">
      <c r="A4564" s="2" t="s">
        <v>5000</v>
      </c>
      <c r="B4564" s="2" t="s">
        <v>73</v>
      </c>
      <c r="C4564" s="2" t="s">
        <v>87</v>
      </c>
      <c r="D4564" s="2" t="s">
        <v>206</v>
      </c>
      <c r="E4564" s="2" t="s">
        <v>207</v>
      </c>
      <c r="F4564" s="2">
        <v>23818.37</v>
      </c>
      <c r="G4564" s="2">
        <v>0</v>
      </c>
      <c r="H4564" s="2">
        <v>23818.37</v>
      </c>
      <c r="I4564" s="2" t="s">
        <v>56</v>
      </c>
      <c r="J4564" s="4">
        <v>1</v>
      </c>
      <c r="K4564" t="str">
        <f>_xlfn.XLOOKUP(D4564, dim_channels!A:A, dim_channels!C:C, "Not Found")</f>
        <v>Direct</v>
      </c>
      <c r="L4564" t="str">
        <f>_xlfn.XLOOKUP(D4564, dim_channels!A:A, dim_channels!B:B, "Not Found")</f>
        <v>Walk-in</v>
      </c>
    </row>
    <row r="4565" spans="1:12" x14ac:dyDescent="0.2">
      <c r="A4565" s="3" t="s">
        <v>5001</v>
      </c>
      <c r="B4565" s="3" t="s">
        <v>59</v>
      </c>
      <c r="C4565" s="3" t="s">
        <v>81</v>
      </c>
      <c r="D4565" s="3" t="s">
        <v>52</v>
      </c>
      <c r="E4565" s="3" t="s">
        <v>34</v>
      </c>
      <c r="F4565" s="3">
        <v>5710.43</v>
      </c>
      <c r="G4565" s="3">
        <v>685.25</v>
      </c>
      <c r="H4565" s="3">
        <v>5025.18</v>
      </c>
      <c r="I4565" s="3" t="s">
        <v>29</v>
      </c>
      <c r="J4565" s="5">
        <v>1.136363274549369</v>
      </c>
      <c r="K4565" t="str">
        <f>_xlfn.XLOOKUP(D4565, dim_channels!A:A, dim_channels!C:C, "Not Found")</f>
        <v>OTA</v>
      </c>
      <c r="L4565" t="str">
        <f>_xlfn.XLOOKUP(D4565, dim_channels!A:A, dim_channels!B:B, "Not Found")</f>
        <v>Agoda</v>
      </c>
    </row>
    <row r="4566" spans="1:12" x14ac:dyDescent="0.2">
      <c r="A4566" s="2" t="s">
        <v>5002</v>
      </c>
      <c r="B4566" s="2" t="s">
        <v>368</v>
      </c>
      <c r="C4566" s="2" t="s">
        <v>167</v>
      </c>
      <c r="D4566" s="2" t="s">
        <v>114</v>
      </c>
      <c r="E4566" s="2" t="s">
        <v>46</v>
      </c>
      <c r="F4566" s="2">
        <v>5669.36</v>
      </c>
      <c r="G4566" s="2">
        <v>566.94000000000005</v>
      </c>
      <c r="H4566" s="2">
        <v>5102.42</v>
      </c>
      <c r="I4566" s="2" t="s">
        <v>29</v>
      </c>
      <c r="J4566" s="4">
        <v>1.111111982157486</v>
      </c>
      <c r="K4566" t="str">
        <f>_xlfn.XLOOKUP(D4566, dim_channels!A:A, dim_channels!C:C, "Not Found")</f>
        <v>Offline</v>
      </c>
      <c r="L4566" t="str">
        <f>_xlfn.XLOOKUP(D4566, dim_channels!A:A, dim_channels!B:B, "Not Found")</f>
        <v>Travel Agency</v>
      </c>
    </row>
    <row r="4567" spans="1:12" x14ac:dyDescent="0.2">
      <c r="A4567" s="3" t="s">
        <v>5003</v>
      </c>
      <c r="B4567" s="3" t="s">
        <v>669</v>
      </c>
      <c r="C4567" s="3" t="s">
        <v>614</v>
      </c>
      <c r="D4567" s="3" t="s">
        <v>33</v>
      </c>
      <c r="E4567" s="3" t="s">
        <v>28</v>
      </c>
      <c r="F4567" s="3">
        <v>6617.66</v>
      </c>
      <c r="G4567" s="3">
        <v>992.65</v>
      </c>
      <c r="H4567" s="3">
        <v>5625.01</v>
      </c>
      <c r="I4567" s="3" t="s">
        <v>29</v>
      </c>
      <c r="J4567" s="5">
        <v>1.1764707973852491</v>
      </c>
      <c r="K4567" t="str">
        <f>_xlfn.XLOOKUP(D4567, dim_channels!A:A, dim_channels!C:C, "Not Found")</f>
        <v>OTA</v>
      </c>
      <c r="L4567" t="str">
        <f>_xlfn.XLOOKUP(D4567, dim_channels!A:A, dim_channels!B:B, "Not Found")</f>
        <v>Booking.com</v>
      </c>
    </row>
    <row r="4568" spans="1:12" x14ac:dyDescent="0.2">
      <c r="A4568" s="2" t="s">
        <v>5004</v>
      </c>
      <c r="B4568" s="2" t="s">
        <v>189</v>
      </c>
      <c r="C4568" s="2" t="s">
        <v>297</v>
      </c>
      <c r="D4568" s="2" t="s">
        <v>64</v>
      </c>
      <c r="E4568" s="2" t="s">
        <v>115</v>
      </c>
      <c r="F4568" s="2">
        <v>6844.72</v>
      </c>
      <c r="G4568" s="2">
        <v>0</v>
      </c>
      <c r="H4568" s="2">
        <v>6844.72</v>
      </c>
      <c r="I4568" s="2" t="s">
        <v>29</v>
      </c>
      <c r="J4568" s="4">
        <v>1</v>
      </c>
      <c r="K4568" t="str">
        <f>_xlfn.XLOOKUP(D4568, dim_channels!A:A, dim_channels!C:C, "Not Found")</f>
        <v>Direct</v>
      </c>
      <c r="L4568" t="str">
        <f>_xlfn.XLOOKUP(D4568, dim_channels!A:A, dim_channels!B:B, "Not Found")</f>
        <v>Direct Website</v>
      </c>
    </row>
    <row r="4569" spans="1:12" x14ac:dyDescent="0.2">
      <c r="A4569" s="3" t="s">
        <v>5005</v>
      </c>
      <c r="B4569" s="3" t="s">
        <v>232</v>
      </c>
      <c r="C4569" s="3" t="s">
        <v>1110</v>
      </c>
      <c r="D4569" s="3" t="s">
        <v>27</v>
      </c>
      <c r="E4569" s="3" t="s">
        <v>28</v>
      </c>
      <c r="F4569" s="3">
        <v>12672.61</v>
      </c>
      <c r="G4569" s="3">
        <v>2281.0700000000002</v>
      </c>
      <c r="H4569" s="3">
        <v>10391.540000000001</v>
      </c>
      <c r="I4569" s="3" t="s">
        <v>29</v>
      </c>
      <c r="J4569" s="5">
        <v>1.2195122185932019</v>
      </c>
      <c r="K4569" t="str">
        <f>_xlfn.XLOOKUP(D4569, dim_channels!A:A, dim_channels!C:C, "Not Found")</f>
        <v>OTA</v>
      </c>
      <c r="L4569" t="str">
        <f>_xlfn.XLOOKUP(D4569, dim_channels!A:A, dim_channels!B:B, "Not Found")</f>
        <v>Expedia</v>
      </c>
    </row>
    <row r="4570" spans="1:12" x14ac:dyDescent="0.2">
      <c r="A4570" s="2" t="s">
        <v>5006</v>
      </c>
      <c r="B4570" s="2" t="s">
        <v>286</v>
      </c>
      <c r="C4570" s="2" t="s">
        <v>138</v>
      </c>
      <c r="D4570" s="2" t="s">
        <v>52</v>
      </c>
      <c r="E4570" s="2" t="s">
        <v>34</v>
      </c>
      <c r="F4570" s="2">
        <v>3363.63</v>
      </c>
      <c r="G4570" s="2">
        <v>403.64</v>
      </c>
      <c r="H4570" s="2">
        <v>2959.99</v>
      </c>
      <c r="I4570" s="2" t="s">
        <v>29</v>
      </c>
      <c r="J4570" s="4">
        <v>1.136365325558532</v>
      </c>
      <c r="K4570" t="str">
        <f>_xlfn.XLOOKUP(D4570, dim_channels!A:A, dim_channels!C:C, "Not Found")</f>
        <v>OTA</v>
      </c>
      <c r="L4570" t="str">
        <f>_xlfn.XLOOKUP(D4570, dim_channels!A:A, dim_channels!B:B, "Not Found")</f>
        <v>Agoda</v>
      </c>
    </row>
    <row r="4571" spans="1:12" x14ac:dyDescent="0.2">
      <c r="A4571" s="3" t="s">
        <v>5007</v>
      </c>
      <c r="B4571" s="3" t="s">
        <v>958</v>
      </c>
      <c r="C4571" s="3" t="s">
        <v>516</v>
      </c>
      <c r="D4571" s="3" t="s">
        <v>33</v>
      </c>
      <c r="E4571" s="3" t="s">
        <v>34</v>
      </c>
      <c r="F4571" s="3">
        <v>17618.919999999998</v>
      </c>
      <c r="G4571" s="3">
        <v>2642.84</v>
      </c>
      <c r="H4571" s="3">
        <v>14976.08</v>
      </c>
      <c r="I4571" s="3" t="s">
        <v>29</v>
      </c>
      <c r="J4571" s="5">
        <v>1.176470745348583</v>
      </c>
      <c r="K4571" t="str">
        <f>_xlfn.XLOOKUP(D4571, dim_channels!A:A, dim_channels!C:C, "Not Found")</f>
        <v>OTA</v>
      </c>
      <c r="L4571" t="str">
        <f>_xlfn.XLOOKUP(D4571, dim_channels!A:A, dim_channels!B:B, "Not Found")</f>
        <v>Booking.com</v>
      </c>
    </row>
    <row r="4572" spans="1:12" x14ac:dyDescent="0.2">
      <c r="A4572" s="2" t="s">
        <v>5008</v>
      </c>
      <c r="B4572" s="2" t="s">
        <v>123</v>
      </c>
      <c r="C4572" s="2" t="s">
        <v>666</v>
      </c>
      <c r="D4572" s="2" t="s">
        <v>33</v>
      </c>
      <c r="E4572" s="2" t="s">
        <v>60</v>
      </c>
      <c r="F4572" s="2">
        <v>4366.2</v>
      </c>
      <c r="G4572" s="2">
        <v>0</v>
      </c>
      <c r="H4572" s="2">
        <v>4366.2</v>
      </c>
      <c r="I4572" s="2" t="s">
        <v>29</v>
      </c>
      <c r="J4572" s="4">
        <v>1</v>
      </c>
      <c r="K4572" t="str">
        <f>_xlfn.XLOOKUP(D4572, dim_channels!A:A, dim_channels!C:C, "Not Found")</f>
        <v>OTA</v>
      </c>
      <c r="L4572" t="str">
        <f>_xlfn.XLOOKUP(D4572, dim_channels!A:A, dim_channels!B:B, "Not Found")</f>
        <v>Booking.com</v>
      </c>
    </row>
    <row r="4573" spans="1:12" x14ac:dyDescent="0.2">
      <c r="A4573" s="3" t="s">
        <v>5009</v>
      </c>
      <c r="B4573" s="3" t="s">
        <v>773</v>
      </c>
      <c r="C4573" s="3" t="s">
        <v>197</v>
      </c>
      <c r="D4573" s="3" t="s">
        <v>64</v>
      </c>
      <c r="E4573" s="3" t="s">
        <v>115</v>
      </c>
      <c r="F4573" s="3">
        <v>3030.59</v>
      </c>
      <c r="G4573" s="3">
        <v>0</v>
      </c>
      <c r="H4573" s="3">
        <v>3030.59</v>
      </c>
      <c r="I4573" s="3" t="s">
        <v>29</v>
      </c>
      <c r="J4573" s="5">
        <v>1</v>
      </c>
      <c r="K4573" t="str">
        <f>_xlfn.XLOOKUP(D4573, dim_channels!A:A, dim_channels!C:C, "Not Found")</f>
        <v>Direct</v>
      </c>
      <c r="L4573" t="str">
        <f>_xlfn.XLOOKUP(D4573, dim_channels!A:A, dim_channels!B:B, "Not Found")</f>
        <v>Direct Website</v>
      </c>
    </row>
    <row r="4574" spans="1:12" x14ac:dyDescent="0.2">
      <c r="A4574" s="2" t="s">
        <v>5010</v>
      </c>
      <c r="B4574" s="2" t="s">
        <v>410</v>
      </c>
      <c r="C4574" s="2" t="s">
        <v>143</v>
      </c>
      <c r="D4574" s="2" t="s">
        <v>45</v>
      </c>
      <c r="E4574" s="2" t="s">
        <v>89</v>
      </c>
      <c r="F4574" s="2">
        <v>6439.31</v>
      </c>
      <c r="G4574" s="2">
        <v>0</v>
      </c>
      <c r="H4574" s="2">
        <v>6439.31</v>
      </c>
      <c r="I4574" s="2" t="s">
        <v>29</v>
      </c>
      <c r="J4574" s="4">
        <v>1</v>
      </c>
      <c r="K4574" t="str">
        <f>_xlfn.XLOOKUP(D4574, dim_channels!A:A, dim_channels!C:C, "Not Found")</f>
        <v>Corporate</v>
      </c>
      <c r="L4574" t="str">
        <f>_xlfn.XLOOKUP(D4574, dim_channels!A:A, dim_channels!B:B, "Not Found")</f>
        <v>Corporate Direct</v>
      </c>
    </row>
    <row r="4575" spans="1:12" x14ac:dyDescent="0.2">
      <c r="A4575" s="3" t="s">
        <v>5011</v>
      </c>
      <c r="B4575" s="3" t="s">
        <v>416</v>
      </c>
      <c r="C4575" s="3" t="s">
        <v>608</v>
      </c>
      <c r="D4575" s="3" t="s">
        <v>114</v>
      </c>
      <c r="E4575" s="3" t="s">
        <v>115</v>
      </c>
      <c r="F4575" s="3">
        <v>12545.7</v>
      </c>
      <c r="G4575" s="3">
        <v>1254.57</v>
      </c>
      <c r="H4575" s="3">
        <v>11291.13</v>
      </c>
      <c r="I4575" s="3" t="s">
        <v>29</v>
      </c>
      <c r="J4575" s="5">
        <v>1.1111111111111109</v>
      </c>
      <c r="K4575" t="str">
        <f>_xlfn.XLOOKUP(D4575, dim_channels!A:A, dim_channels!C:C, "Not Found")</f>
        <v>Offline</v>
      </c>
      <c r="L4575" t="str">
        <f>_xlfn.XLOOKUP(D4575, dim_channels!A:A, dim_channels!B:B, "Not Found")</f>
        <v>Travel Agency</v>
      </c>
    </row>
    <row r="4576" spans="1:12" x14ac:dyDescent="0.2">
      <c r="A4576" s="2" t="s">
        <v>5012</v>
      </c>
      <c r="B4576" s="2" t="s">
        <v>147</v>
      </c>
      <c r="C4576" s="2" t="s">
        <v>360</v>
      </c>
      <c r="D4576" s="2" t="s">
        <v>64</v>
      </c>
      <c r="E4576" s="2" t="s">
        <v>28</v>
      </c>
      <c r="F4576" s="2">
        <v>7610.15</v>
      </c>
      <c r="G4576" s="2">
        <v>0</v>
      </c>
      <c r="H4576" s="2">
        <v>7610.15</v>
      </c>
      <c r="I4576" s="2" t="s">
        <v>41</v>
      </c>
      <c r="J4576" s="4">
        <v>1</v>
      </c>
      <c r="K4576" t="str">
        <f>_xlfn.XLOOKUP(D4576, dim_channels!A:A, dim_channels!C:C, "Not Found")</f>
        <v>Direct</v>
      </c>
      <c r="L4576" t="str">
        <f>_xlfn.XLOOKUP(D4576, dim_channels!A:A, dim_channels!B:B, "Not Found")</f>
        <v>Direct Website</v>
      </c>
    </row>
    <row r="4577" spans="1:12" x14ac:dyDescent="0.2">
      <c r="A4577" s="3" t="s">
        <v>5013</v>
      </c>
      <c r="B4577" s="3" t="s">
        <v>724</v>
      </c>
      <c r="C4577" s="3" t="s">
        <v>179</v>
      </c>
      <c r="D4577" s="3" t="s">
        <v>114</v>
      </c>
      <c r="E4577" s="3" t="s">
        <v>46</v>
      </c>
      <c r="F4577" s="3">
        <v>2906.54</v>
      </c>
      <c r="G4577" s="3">
        <v>290.64999999999998</v>
      </c>
      <c r="H4577" s="3">
        <v>2615.89</v>
      </c>
      <c r="I4577" s="3" t="s">
        <v>29</v>
      </c>
      <c r="J4577" s="5">
        <v>1.1111094120930161</v>
      </c>
      <c r="K4577" t="str">
        <f>_xlfn.XLOOKUP(D4577, dim_channels!A:A, dim_channels!C:C, "Not Found")</f>
        <v>Offline</v>
      </c>
      <c r="L4577" t="str">
        <f>_xlfn.XLOOKUP(D4577, dim_channels!A:A, dim_channels!B:B, "Not Found")</f>
        <v>Travel Agency</v>
      </c>
    </row>
    <row r="4578" spans="1:12" x14ac:dyDescent="0.2">
      <c r="A4578" s="2" t="s">
        <v>5014</v>
      </c>
      <c r="B4578" s="2" t="s">
        <v>343</v>
      </c>
      <c r="C4578" s="2" t="s">
        <v>353</v>
      </c>
      <c r="D4578" s="2" t="s">
        <v>52</v>
      </c>
      <c r="E4578" s="2" t="s">
        <v>34</v>
      </c>
      <c r="F4578" s="2">
        <v>8070.93</v>
      </c>
      <c r="G4578" s="2">
        <v>968.51</v>
      </c>
      <c r="H4578" s="2">
        <v>7102.42</v>
      </c>
      <c r="I4578" s="2" t="s">
        <v>56</v>
      </c>
      <c r="J4578" s="4">
        <v>1.136363380368945</v>
      </c>
      <c r="K4578" t="str">
        <f>_xlfn.XLOOKUP(D4578, dim_channels!A:A, dim_channels!C:C, "Not Found")</f>
        <v>OTA</v>
      </c>
      <c r="L4578" t="str">
        <f>_xlfn.XLOOKUP(D4578, dim_channels!A:A, dim_channels!B:B, "Not Found")</f>
        <v>Agoda</v>
      </c>
    </row>
    <row r="4579" spans="1:12" x14ac:dyDescent="0.2">
      <c r="A4579" s="3" t="s">
        <v>5015</v>
      </c>
      <c r="B4579" s="3" t="s">
        <v>269</v>
      </c>
      <c r="C4579" s="3" t="s">
        <v>382</v>
      </c>
      <c r="D4579" s="3" t="s">
        <v>52</v>
      </c>
      <c r="E4579" s="3" t="s">
        <v>34</v>
      </c>
      <c r="F4579" s="3">
        <v>9569.2999999999993</v>
      </c>
      <c r="G4579" s="3">
        <v>1148.32</v>
      </c>
      <c r="H4579" s="3">
        <v>8420.98</v>
      </c>
      <c r="I4579" s="3" t="s">
        <v>29</v>
      </c>
      <c r="J4579" s="5">
        <v>1.136364176141019</v>
      </c>
      <c r="K4579" t="str">
        <f>_xlfn.XLOOKUP(D4579, dim_channels!A:A, dim_channels!C:C, "Not Found")</f>
        <v>OTA</v>
      </c>
      <c r="L4579" t="str">
        <f>_xlfn.XLOOKUP(D4579, dim_channels!A:A, dim_channels!B:B, "Not Found")</f>
        <v>Agoda</v>
      </c>
    </row>
    <row r="4580" spans="1:12" x14ac:dyDescent="0.2">
      <c r="A4580" s="2" t="s">
        <v>5016</v>
      </c>
      <c r="B4580" s="2" t="s">
        <v>534</v>
      </c>
      <c r="C4580" s="2" t="s">
        <v>251</v>
      </c>
      <c r="D4580" s="2" t="s">
        <v>169</v>
      </c>
      <c r="E4580" s="2" t="s">
        <v>34</v>
      </c>
      <c r="F4580" s="2">
        <v>5818.35</v>
      </c>
      <c r="G4580" s="2">
        <v>1163.67</v>
      </c>
      <c r="H4580" s="2">
        <v>4654.68</v>
      </c>
      <c r="I4580" s="2" t="s">
        <v>29</v>
      </c>
      <c r="J4580" s="4">
        <v>1.25</v>
      </c>
      <c r="K4580" t="str">
        <f>_xlfn.XLOOKUP(D4580, dim_channels!A:A, dim_channels!C:C, "Not Found")</f>
        <v>GDS</v>
      </c>
      <c r="L4580" t="str">
        <f>_xlfn.XLOOKUP(D4580, dim_channels!A:A, dim_channels!B:B, "Not Found")</f>
        <v>GDS (Amadeus)</v>
      </c>
    </row>
    <row r="4581" spans="1:12" x14ac:dyDescent="0.2">
      <c r="A4581" s="3" t="s">
        <v>5017</v>
      </c>
      <c r="B4581" s="3" t="s">
        <v>367</v>
      </c>
      <c r="C4581" s="3" t="s">
        <v>546</v>
      </c>
      <c r="D4581" s="3" t="s">
        <v>33</v>
      </c>
      <c r="E4581" s="3" t="s">
        <v>34</v>
      </c>
      <c r="F4581" s="3">
        <v>7952.93</v>
      </c>
      <c r="G4581" s="3">
        <v>1192.94</v>
      </c>
      <c r="H4581" s="3">
        <v>6759.99</v>
      </c>
      <c r="I4581" s="3" t="s">
        <v>29</v>
      </c>
      <c r="J4581" s="5">
        <v>1.1764706752524781</v>
      </c>
      <c r="K4581" t="str">
        <f>_xlfn.XLOOKUP(D4581, dim_channels!A:A, dim_channels!C:C, "Not Found")</f>
        <v>OTA</v>
      </c>
      <c r="L4581" t="str">
        <f>_xlfn.XLOOKUP(D4581, dim_channels!A:A, dim_channels!B:B, "Not Found")</f>
        <v>Booking.com</v>
      </c>
    </row>
    <row r="4582" spans="1:12" x14ac:dyDescent="0.2">
      <c r="A4582" s="2" t="s">
        <v>5018</v>
      </c>
      <c r="B4582" s="2" t="s">
        <v>297</v>
      </c>
      <c r="C4582" s="2" t="s">
        <v>121</v>
      </c>
      <c r="D4582" s="2" t="s">
        <v>52</v>
      </c>
      <c r="E4582" s="2" t="s">
        <v>34</v>
      </c>
      <c r="F4582" s="2">
        <v>2934.89</v>
      </c>
      <c r="G4582" s="2">
        <v>352.19</v>
      </c>
      <c r="H4582" s="2">
        <v>2582.6999999999998</v>
      </c>
      <c r="I4582" s="2" t="s">
        <v>56</v>
      </c>
      <c r="J4582" s="4">
        <v>1.136365044333449</v>
      </c>
      <c r="K4582" t="str">
        <f>_xlfn.XLOOKUP(D4582, dim_channels!A:A, dim_channels!C:C, "Not Found")</f>
        <v>OTA</v>
      </c>
      <c r="L4582" t="str">
        <f>_xlfn.XLOOKUP(D4582, dim_channels!A:A, dim_channels!B:B, "Not Found")</f>
        <v>Agoda</v>
      </c>
    </row>
    <row r="4583" spans="1:12" x14ac:dyDescent="0.2">
      <c r="A4583" s="3" t="s">
        <v>5019</v>
      </c>
      <c r="B4583" s="3" t="s">
        <v>475</v>
      </c>
      <c r="C4583" s="3" t="s">
        <v>706</v>
      </c>
      <c r="D4583" s="3" t="s">
        <v>27</v>
      </c>
      <c r="E4583" s="3" t="s">
        <v>60</v>
      </c>
      <c r="F4583" s="3">
        <v>6626.09</v>
      </c>
      <c r="G4583" s="3">
        <v>0</v>
      </c>
      <c r="H4583" s="3">
        <v>6626.09</v>
      </c>
      <c r="I4583" s="3" t="s">
        <v>29</v>
      </c>
      <c r="J4583" s="5">
        <v>1</v>
      </c>
      <c r="K4583" t="str">
        <f>_xlfn.XLOOKUP(D4583, dim_channels!A:A, dim_channels!C:C, "Not Found")</f>
        <v>OTA</v>
      </c>
      <c r="L4583" t="str">
        <f>_xlfn.XLOOKUP(D4583, dim_channels!A:A, dim_channels!B:B, "Not Found")</f>
        <v>Expedia</v>
      </c>
    </row>
    <row r="4584" spans="1:12" x14ac:dyDescent="0.2">
      <c r="A4584" s="2" t="s">
        <v>5020</v>
      </c>
      <c r="B4584" s="2" t="s">
        <v>773</v>
      </c>
      <c r="C4584" s="2" t="s">
        <v>200</v>
      </c>
      <c r="D4584" s="2" t="s">
        <v>169</v>
      </c>
      <c r="E4584" s="2" t="s">
        <v>34</v>
      </c>
      <c r="F4584" s="2">
        <v>5988.56</v>
      </c>
      <c r="G4584" s="2">
        <v>1197.71</v>
      </c>
      <c r="H4584" s="2">
        <v>4790.8500000000004</v>
      </c>
      <c r="I4584" s="2" t="s">
        <v>29</v>
      </c>
      <c r="J4584" s="4">
        <v>1.2499994781719319</v>
      </c>
      <c r="K4584" t="str">
        <f>_xlfn.XLOOKUP(D4584, dim_channels!A:A, dim_channels!C:C, "Not Found")</f>
        <v>GDS</v>
      </c>
      <c r="L4584" t="str">
        <f>_xlfn.XLOOKUP(D4584, dim_channels!A:A, dim_channels!B:B, "Not Found")</f>
        <v>GDS (Amadeus)</v>
      </c>
    </row>
    <row r="4585" spans="1:12" x14ac:dyDescent="0.2">
      <c r="A4585" s="3" t="s">
        <v>5021</v>
      </c>
      <c r="B4585" s="3" t="s">
        <v>495</v>
      </c>
      <c r="C4585" s="3" t="s">
        <v>685</v>
      </c>
      <c r="D4585" s="3" t="s">
        <v>45</v>
      </c>
      <c r="E4585" s="3" t="s">
        <v>89</v>
      </c>
      <c r="F4585" s="3">
        <v>12831.86</v>
      </c>
      <c r="G4585" s="3">
        <v>0</v>
      </c>
      <c r="H4585" s="3">
        <v>12831.86</v>
      </c>
      <c r="I4585" s="3" t="s">
        <v>29</v>
      </c>
      <c r="J4585" s="5">
        <v>1</v>
      </c>
      <c r="K4585" t="str">
        <f>_xlfn.XLOOKUP(D4585, dim_channels!A:A, dim_channels!C:C, "Not Found")</f>
        <v>Corporate</v>
      </c>
      <c r="L4585" t="str">
        <f>_xlfn.XLOOKUP(D4585, dim_channels!A:A, dim_channels!B:B, "Not Found")</f>
        <v>Corporate Direct</v>
      </c>
    </row>
    <row r="4586" spans="1:12" x14ac:dyDescent="0.2">
      <c r="A4586" s="2" t="s">
        <v>5022</v>
      </c>
      <c r="B4586" s="2" t="s">
        <v>391</v>
      </c>
      <c r="C4586" s="2" t="s">
        <v>1110</v>
      </c>
      <c r="D4586" s="2" t="s">
        <v>64</v>
      </c>
      <c r="E4586" s="2" t="s">
        <v>28</v>
      </c>
      <c r="F4586" s="2">
        <v>12985.25</v>
      </c>
      <c r="G4586" s="2">
        <v>0</v>
      </c>
      <c r="H4586" s="2">
        <v>12985.25</v>
      </c>
      <c r="I4586" s="2" t="s">
        <v>29</v>
      </c>
      <c r="J4586" s="4">
        <v>1</v>
      </c>
      <c r="K4586" t="str">
        <f>_xlfn.XLOOKUP(D4586, dim_channels!A:A, dim_channels!C:C, "Not Found")</f>
        <v>Direct</v>
      </c>
      <c r="L4586" t="str">
        <f>_xlfn.XLOOKUP(D4586, dim_channels!A:A, dim_channels!B:B, "Not Found")</f>
        <v>Direct Website</v>
      </c>
    </row>
    <row r="4587" spans="1:12" x14ac:dyDescent="0.2">
      <c r="A4587" s="3" t="s">
        <v>5023</v>
      </c>
      <c r="B4587" s="3" t="s">
        <v>159</v>
      </c>
      <c r="C4587" s="3" t="s">
        <v>67</v>
      </c>
      <c r="D4587" s="3" t="s">
        <v>27</v>
      </c>
      <c r="E4587" s="3" t="s">
        <v>60</v>
      </c>
      <c r="F4587" s="3">
        <v>6476.86</v>
      </c>
      <c r="G4587" s="3">
        <v>0</v>
      </c>
      <c r="H4587" s="3">
        <v>6476.86</v>
      </c>
      <c r="I4587" s="3" t="s">
        <v>41</v>
      </c>
      <c r="J4587" s="5">
        <v>1</v>
      </c>
      <c r="K4587" t="str">
        <f>_xlfn.XLOOKUP(D4587, dim_channels!A:A, dim_channels!C:C, "Not Found")</f>
        <v>OTA</v>
      </c>
      <c r="L4587" t="str">
        <f>_xlfn.XLOOKUP(D4587, dim_channels!A:A, dim_channels!B:B, "Not Found")</f>
        <v>Expedia</v>
      </c>
    </row>
    <row r="4588" spans="1:12" x14ac:dyDescent="0.2">
      <c r="A4588" s="2" t="s">
        <v>5024</v>
      </c>
      <c r="B4588" s="2" t="s">
        <v>220</v>
      </c>
      <c r="C4588" s="2" t="s">
        <v>289</v>
      </c>
      <c r="D4588" s="2" t="s">
        <v>45</v>
      </c>
      <c r="E4588" s="2" t="s">
        <v>46</v>
      </c>
      <c r="F4588" s="2">
        <v>7013.08</v>
      </c>
      <c r="G4588" s="2">
        <v>350.65</v>
      </c>
      <c r="H4588" s="2">
        <v>6662.43</v>
      </c>
      <c r="I4588" s="2" t="s">
        <v>29</v>
      </c>
      <c r="J4588" s="4">
        <v>1.0526309469667969</v>
      </c>
      <c r="K4588" t="str">
        <f>_xlfn.XLOOKUP(D4588, dim_channels!A:A, dim_channels!C:C, "Not Found")</f>
        <v>Corporate</v>
      </c>
      <c r="L4588" t="str">
        <f>_xlfn.XLOOKUP(D4588, dim_channels!A:A, dim_channels!B:B, "Not Found")</f>
        <v>Corporate Direct</v>
      </c>
    </row>
    <row r="4589" spans="1:12" x14ac:dyDescent="0.2">
      <c r="A4589" s="3" t="s">
        <v>5025</v>
      </c>
      <c r="B4589" s="3" t="s">
        <v>193</v>
      </c>
      <c r="C4589" s="3" t="s">
        <v>791</v>
      </c>
      <c r="D4589" s="3" t="s">
        <v>52</v>
      </c>
      <c r="E4589" s="3" t="s">
        <v>60</v>
      </c>
      <c r="F4589" s="3">
        <v>11568.58</v>
      </c>
      <c r="G4589" s="3">
        <v>0</v>
      </c>
      <c r="H4589" s="3">
        <v>11568.58</v>
      </c>
      <c r="I4589" s="3" t="s">
        <v>41</v>
      </c>
      <c r="J4589" s="5">
        <v>1</v>
      </c>
      <c r="K4589" t="str">
        <f>_xlfn.XLOOKUP(D4589, dim_channels!A:A, dim_channels!C:C, "Not Found")</f>
        <v>OTA</v>
      </c>
      <c r="L4589" t="str">
        <f>_xlfn.XLOOKUP(D4589, dim_channels!A:A, dim_channels!B:B, "Not Found")</f>
        <v>Agoda</v>
      </c>
    </row>
    <row r="4590" spans="1:12" x14ac:dyDescent="0.2">
      <c r="A4590" s="2" t="s">
        <v>5026</v>
      </c>
      <c r="B4590" s="2" t="s">
        <v>226</v>
      </c>
      <c r="C4590" s="2" t="s">
        <v>902</v>
      </c>
      <c r="D4590" s="2" t="s">
        <v>64</v>
      </c>
      <c r="E4590" s="2" t="s">
        <v>34</v>
      </c>
      <c r="F4590" s="2">
        <v>2988.59</v>
      </c>
      <c r="G4590" s="2">
        <v>0</v>
      </c>
      <c r="H4590" s="2">
        <v>2988.59</v>
      </c>
      <c r="I4590" s="2" t="s">
        <v>56</v>
      </c>
      <c r="J4590" s="4">
        <v>1</v>
      </c>
      <c r="K4590" t="str">
        <f>_xlfn.XLOOKUP(D4590, dim_channels!A:A, dim_channels!C:C, "Not Found")</f>
        <v>Direct</v>
      </c>
      <c r="L4590" t="str">
        <f>_xlfn.XLOOKUP(D4590, dim_channels!A:A, dim_channels!B:B, "Not Found")</f>
        <v>Direct Website</v>
      </c>
    </row>
    <row r="4591" spans="1:12" x14ac:dyDescent="0.2">
      <c r="A4591" s="3" t="s">
        <v>5027</v>
      </c>
      <c r="B4591" s="3" t="s">
        <v>113</v>
      </c>
      <c r="C4591" s="3" t="s">
        <v>59</v>
      </c>
      <c r="D4591" s="3" t="s">
        <v>27</v>
      </c>
      <c r="E4591" s="3" t="s">
        <v>34</v>
      </c>
      <c r="F4591" s="3">
        <v>8333.93</v>
      </c>
      <c r="G4591" s="3">
        <v>1500.11</v>
      </c>
      <c r="H4591" s="3">
        <v>6833.82</v>
      </c>
      <c r="I4591" s="3" t="s">
        <v>56</v>
      </c>
      <c r="J4591" s="5">
        <v>1.2195126590984251</v>
      </c>
      <c r="K4591" t="str">
        <f>_xlfn.XLOOKUP(D4591, dim_channels!A:A, dim_channels!C:C, "Not Found")</f>
        <v>OTA</v>
      </c>
      <c r="L4591" t="str">
        <f>_xlfn.XLOOKUP(D4591, dim_channels!A:A, dim_channels!B:B, "Not Found")</f>
        <v>Expedia</v>
      </c>
    </row>
    <row r="4592" spans="1:12" x14ac:dyDescent="0.2">
      <c r="A4592" s="2" t="s">
        <v>5028</v>
      </c>
      <c r="B4592" s="2" t="s">
        <v>382</v>
      </c>
      <c r="C4592" s="2" t="s">
        <v>87</v>
      </c>
      <c r="D4592" s="2" t="s">
        <v>52</v>
      </c>
      <c r="E4592" s="2" t="s">
        <v>34</v>
      </c>
      <c r="F4592" s="2">
        <v>3500.6</v>
      </c>
      <c r="G4592" s="2">
        <v>420.07</v>
      </c>
      <c r="H4592" s="2">
        <v>3080.53</v>
      </c>
      <c r="I4592" s="2" t="s">
        <v>41</v>
      </c>
      <c r="J4592" s="4">
        <v>1.136362898592125</v>
      </c>
      <c r="K4592" t="str">
        <f>_xlfn.XLOOKUP(D4592, dim_channels!A:A, dim_channels!C:C, "Not Found")</f>
        <v>OTA</v>
      </c>
      <c r="L4592" t="str">
        <f>_xlfn.XLOOKUP(D4592, dim_channels!A:A, dim_channels!B:B, "Not Found")</f>
        <v>Agoda</v>
      </c>
    </row>
    <row r="4593" spans="1:12" x14ac:dyDescent="0.2">
      <c r="A4593" s="3" t="s">
        <v>5029</v>
      </c>
      <c r="B4593" s="3" t="s">
        <v>487</v>
      </c>
      <c r="C4593" s="3" t="s">
        <v>321</v>
      </c>
      <c r="D4593" s="3" t="s">
        <v>45</v>
      </c>
      <c r="E4593" s="3" t="s">
        <v>46</v>
      </c>
      <c r="F4593" s="3">
        <v>11245.25</v>
      </c>
      <c r="G4593" s="3">
        <v>562.26</v>
      </c>
      <c r="H4593" s="3">
        <v>10682.99</v>
      </c>
      <c r="I4593" s="3" t="s">
        <v>41</v>
      </c>
      <c r="J4593" s="5">
        <v>1.052631332613809</v>
      </c>
      <c r="K4593" t="str">
        <f>_xlfn.XLOOKUP(D4593, dim_channels!A:A, dim_channels!C:C, "Not Found")</f>
        <v>Corporate</v>
      </c>
      <c r="L4593" t="str">
        <f>_xlfn.XLOOKUP(D4593, dim_channels!A:A, dim_channels!B:B, "Not Found")</f>
        <v>Corporate Direct</v>
      </c>
    </row>
    <row r="4594" spans="1:12" x14ac:dyDescent="0.2">
      <c r="A4594" s="2" t="s">
        <v>5030</v>
      </c>
      <c r="B4594" s="2" t="s">
        <v>551</v>
      </c>
      <c r="C4594" s="2" t="s">
        <v>1048</v>
      </c>
      <c r="D4594" s="2" t="s">
        <v>52</v>
      </c>
      <c r="E4594" s="2" t="s">
        <v>60</v>
      </c>
      <c r="F4594" s="2">
        <v>8359.89</v>
      </c>
      <c r="G4594" s="2">
        <v>0</v>
      </c>
      <c r="H4594" s="2">
        <v>8359.89</v>
      </c>
      <c r="I4594" s="2" t="s">
        <v>41</v>
      </c>
      <c r="J4594" s="4">
        <v>1</v>
      </c>
      <c r="K4594" t="str">
        <f>_xlfn.XLOOKUP(D4594, dim_channels!A:A, dim_channels!C:C, "Not Found")</f>
        <v>OTA</v>
      </c>
      <c r="L4594" t="str">
        <f>_xlfn.XLOOKUP(D4594, dim_channels!A:A, dim_channels!B:B, "Not Found")</f>
        <v>Agoda</v>
      </c>
    </row>
    <row r="4595" spans="1:12" x14ac:dyDescent="0.2">
      <c r="A4595" s="3" t="s">
        <v>5031</v>
      </c>
      <c r="B4595" s="3" t="s">
        <v>634</v>
      </c>
      <c r="C4595" s="3" t="s">
        <v>826</v>
      </c>
      <c r="D4595" s="3" t="s">
        <v>27</v>
      </c>
      <c r="E4595" s="3" t="s">
        <v>34</v>
      </c>
      <c r="F4595" s="3">
        <v>10595.23</v>
      </c>
      <c r="G4595" s="3">
        <v>1907.14</v>
      </c>
      <c r="H4595" s="3">
        <v>8688.09</v>
      </c>
      <c r="I4595" s="3" t="s">
        <v>56</v>
      </c>
      <c r="J4595" s="5">
        <v>1.219511998609591</v>
      </c>
      <c r="K4595" t="str">
        <f>_xlfn.XLOOKUP(D4595, dim_channels!A:A, dim_channels!C:C, "Not Found")</f>
        <v>OTA</v>
      </c>
      <c r="L4595" t="str">
        <f>_xlfn.XLOOKUP(D4595, dim_channels!A:A, dim_channels!B:B, "Not Found")</f>
        <v>Expedia</v>
      </c>
    </row>
    <row r="4596" spans="1:12" x14ac:dyDescent="0.2">
      <c r="A4596" s="2" t="s">
        <v>5032</v>
      </c>
      <c r="B4596" s="2" t="s">
        <v>451</v>
      </c>
      <c r="C4596" s="2" t="s">
        <v>300</v>
      </c>
      <c r="D4596" s="2" t="s">
        <v>33</v>
      </c>
      <c r="E4596" s="2" t="s">
        <v>60</v>
      </c>
      <c r="F4596" s="2">
        <v>12588.32</v>
      </c>
      <c r="G4596" s="2">
        <v>0</v>
      </c>
      <c r="H4596" s="2">
        <v>12588.32</v>
      </c>
      <c r="I4596" s="2" t="s">
        <v>29</v>
      </c>
      <c r="J4596" s="4">
        <v>1</v>
      </c>
      <c r="K4596" t="str">
        <f>_xlfn.XLOOKUP(D4596, dim_channels!A:A, dim_channels!C:C, "Not Found")</f>
        <v>OTA</v>
      </c>
      <c r="L4596" t="str">
        <f>_xlfn.XLOOKUP(D4596, dim_channels!A:A, dim_channels!B:B, "Not Found")</f>
        <v>Booking.com</v>
      </c>
    </row>
    <row r="4597" spans="1:12" x14ac:dyDescent="0.2">
      <c r="A4597" s="3" t="s">
        <v>5033</v>
      </c>
      <c r="B4597" s="3" t="s">
        <v>386</v>
      </c>
      <c r="C4597" s="3" t="s">
        <v>441</v>
      </c>
      <c r="D4597" s="3" t="s">
        <v>52</v>
      </c>
      <c r="E4597" s="3" t="s">
        <v>60</v>
      </c>
      <c r="F4597" s="3">
        <v>5916.48</v>
      </c>
      <c r="G4597" s="3">
        <v>0</v>
      </c>
      <c r="H4597" s="3">
        <v>5916.48</v>
      </c>
      <c r="I4597" s="3" t="s">
        <v>41</v>
      </c>
      <c r="J4597" s="5">
        <v>1</v>
      </c>
      <c r="K4597" t="str">
        <f>_xlfn.XLOOKUP(D4597, dim_channels!A:A, dim_channels!C:C, "Not Found")</f>
        <v>OTA</v>
      </c>
      <c r="L4597" t="str">
        <f>_xlfn.XLOOKUP(D4597, dim_channels!A:A, dim_channels!B:B, "Not Found")</f>
        <v>Agoda</v>
      </c>
    </row>
    <row r="4598" spans="1:12" x14ac:dyDescent="0.2">
      <c r="A4598" s="2" t="s">
        <v>5034</v>
      </c>
      <c r="B4598" s="2" t="s">
        <v>195</v>
      </c>
      <c r="C4598" s="2" t="s">
        <v>787</v>
      </c>
      <c r="D4598" s="2" t="s">
        <v>64</v>
      </c>
      <c r="E4598" s="2" t="s">
        <v>28</v>
      </c>
      <c r="F4598" s="2">
        <v>24793.87</v>
      </c>
      <c r="G4598" s="2">
        <v>0</v>
      </c>
      <c r="H4598" s="2">
        <v>24793.87</v>
      </c>
      <c r="I4598" s="2" t="s">
        <v>56</v>
      </c>
      <c r="J4598" s="4">
        <v>1</v>
      </c>
      <c r="K4598" t="str">
        <f>_xlfn.XLOOKUP(D4598, dim_channels!A:A, dim_channels!C:C, "Not Found")</f>
        <v>Direct</v>
      </c>
      <c r="L4598" t="str">
        <f>_xlfn.XLOOKUP(D4598, dim_channels!A:A, dim_channels!B:B, "Not Found")</f>
        <v>Direct Website</v>
      </c>
    </row>
    <row r="4599" spans="1:12" x14ac:dyDescent="0.2">
      <c r="A4599" s="3" t="s">
        <v>5035</v>
      </c>
      <c r="B4599" s="3" t="s">
        <v>794</v>
      </c>
      <c r="C4599" s="3" t="s">
        <v>165</v>
      </c>
      <c r="D4599" s="3" t="s">
        <v>52</v>
      </c>
      <c r="E4599" s="3" t="s">
        <v>60</v>
      </c>
      <c r="F4599" s="3">
        <v>5472.92</v>
      </c>
      <c r="G4599" s="3">
        <v>0</v>
      </c>
      <c r="H4599" s="3">
        <v>5472.92</v>
      </c>
      <c r="I4599" s="3" t="s">
        <v>56</v>
      </c>
      <c r="J4599" s="5">
        <v>1</v>
      </c>
      <c r="K4599" t="str">
        <f>_xlfn.XLOOKUP(D4599, dim_channels!A:A, dim_channels!C:C, "Not Found")</f>
        <v>OTA</v>
      </c>
      <c r="L4599" t="str">
        <f>_xlfn.XLOOKUP(D4599, dim_channels!A:A, dim_channels!B:B, "Not Found")</f>
        <v>Agoda</v>
      </c>
    </row>
    <row r="4600" spans="1:12" x14ac:dyDescent="0.2">
      <c r="A4600" s="2" t="s">
        <v>5036</v>
      </c>
      <c r="B4600" s="2" t="s">
        <v>902</v>
      </c>
      <c r="C4600" s="2" t="s">
        <v>100</v>
      </c>
      <c r="D4600" s="2" t="s">
        <v>45</v>
      </c>
      <c r="E4600" s="2" t="s">
        <v>89</v>
      </c>
      <c r="F4600" s="2">
        <v>5145.95</v>
      </c>
      <c r="G4600" s="2">
        <v>0</v>
      </c>
      <c r="H4600" s="2">
        <v>5145.95</v>
      </c>
      <c r="I4600" s="2" t="s">
        <v>29</v>
      </c>
      <c r="J4600" s="4">
        <v>1</v>
      </c>
      <c r="K4600" t="str">
        <f>_xlfn.XLOOKUP(D4600, dim_channels!A:A, dim_channels!C:C, "Not Found")</f>
        <v>Corporate</v>
      </c>
      <c r="L4600" t="str">
        <f>_xlfn.XLOOKUP(D4600, dim_channels!A:A, dim_channels!B:B, "Not Found")</f>
        <v>Corporate Direct</v>
      </c>
    </row>
    <row r="4601" spans="1:12" x14ac:dyDescent="0.2">
      <c r="A4601" s="3" t="s">
        <v>5037</v>
      </c>
      <c r="B4601" s="3" t="s">
        <v>84</v>
      </c>
      <c r="C4601" s="3" t="s">
        <v>409</v>
      </c>
      <c r="D4601" s="3" t="s">
        <v>33</v>
      </c>
      <c r="E4601" s="3" t="s">
        <v>28</v>
      </c>
      <c r="F4601" s="3">
        <v>8428.5499999999993</v>
      </c>
      <c r="G4601" s="3">
        <v>1264.28</v>
      </c>
      <c r="H4601" s="3">
        <v>7164.27</v>
      </c>
      <c r="I4601" s="3" t="s">
        <v>29</v>
      </c>
      <c r="J4601" s="5">
        <v>1.1764701777012869</v>
      </c>
      <c r="K4601" t="str">
        <f>_xlfn.XLOOKUP(D4601, dim_channels!A:A, dim_channels!C:C, "Not Found")</f>
        <v>OTA</v>
      </c>
      <c r="L4601" t="str">
        <f>_xlfn.XLOOKUP(D4601, dim_channels!A:A, dim_channels!B:B, "Not Found")</f>
        <v>Booking.com</v>
      </c>
    </row>
    <row r="4602" spans="1:12" x14ac:dyDescent="0.2">
      <c r="A4602" s="2" t="s">
        <v>5038</v>
      </c>
      <c r="B4602" s="2" t="s">
        <v>62</v>
      </c>
      <c r="C4602" s="2" t="s">
        <v>104</v>
      </c>
      <c r="D4602" s="2" t="s">
        <v>206</v>
      </c>
      <c r="E4602" s="2" t="s">
        <v>207</v>
      </c>
      <c r="F4602" s="2">
        <v>10282.26</v>
      </c>
      <c r="G4602" s="2">
        <v>0</v>
      </c>
      <c r="H4602" s="2">
        <v>10282.26</v>
      </c>
      <c r="I4602" s="2" t="s">
        <v>29</v>
      </c>
      <c r="J4602" s="4">
        <v>1</v>
      </c>
      <c r="K4602" t="str">
        <f>_xlfn.XLOOKUP(D4602, dim_channels!A:A, dim_channels!C:C, "Not Found")</f>
        <v>Direct</v>
      </c>
      <c r="L4602" t="str">
        <f>_xlfn.XLOOKUP(D4602, dim_channels!A:A, dim_channels!B:B, "Not Found")</f>
        <v>Walk-in</v>
      </c>
    </row>
    <row r="4603" spans="1:12" x14ac:dyDescent="0.2">
      <c r="A4603" s="3" t="s">
        <v>5039</v>
      </c>
      <c r="B4603" s="3" t="s">
        <v>283</v>
      </c>
      <c r="C4603" s="3" t="s">
        <v>370</v>
      </c>
      <c r="D4603" s="3" t="s">
        <v>27</v>
      </c>
      <c r="E4603" s="3" t="s">
        <v>60</v>
      </c>
      <c r="F4603" s="3">
        <v>7002.55</v>
      </c>
      <c r="G4603" s="3">
        <v>0</v>
      </c>
      <c r="H4603" s="3">
        <v>7002.55</v>
      </c>
      <c r="I4603" s="3" t="s">
        <v>29</v>
      </c>
      <c r="J4603" s="5">
        <v>1</v>
      </c>
      <c r="K4603" t="str">
        <f>_xlfn.XLOOKUP(D4603, dim_channels!A:A, dim_channels!C:C, "Not Found")</f>
        <v>OTA</v>
      </c>
      <c r="L4603" t="str">
        <f>_xlfn.XLOOKUP(D4603, dim_channels!A:A, dim_channels!B:B, "Not Found")</f>
        <v>Expedia</v>
      </c>
    </row>
    <row r="4604" spans="1:12" x14ac:dyDescent="0.2">
      <c r="A4604" s="2" t="s">
        <v>5040</v>
      </c>
      <c r="B4604" s="2" t="s">
        <v>76</v>
      </c>
      <c r="C4604" s="2" t="s">
        <v>1035</v>
      </c>
      <c r="D4604" s="2" t="s">
        <v>114</v>
      </c>
      <c r="E4604" s="2" t="s">
        <v>46</v>
      </c>
      <c r="F4604" s="2">
        <v>13932.49</v>
      </c>
      <c r="G4604" s="2">
        <v>1393.25</v>
      </c>
      <c r="H4604" s="2">
        <v>12539.24</v>
      </c>
      <c r="I4604" s="2" t="s">
        <v>29</v>
      </c>
      <c r="J4604" s="4">
        <v>1.111111199721833</v>
      </c>
      <c r="K4604" t="str">
        <f>_xlfn.XLOOKUP(D4604, dim_channels!A:A, dim_channels!C:C, "Not Found")</f>
        <v>Offline</v>
      </c>
      <c r="L4604" t="str">
        <f>_xlfn.XLOOKUP(D4604, dim_channels!A:A, dim_channels!B:B, "Not Found")</f>
        <v>Travel Agency</v>
      </c>
    </row>
    <row r="4605" spans="1:12" x14ac:dyDescent="0.2">
      <c r="A4605" s="3" t="s">
        <v>5041</v>
      </c>
      <c r="B4605" s="3" t="s">
        <v>382</v>
      </c>
      <c r="C4605" s="3" t="s">
        <v>538</v>
      </c>
      <c r="D4605" s="3" t="s">
        <v>33</v>
      </c>
      <c r="E4605" s="3" t="s">
        <v>60</v>
      </c>
      <c r="F4605" s="3">
        <v>11076.01</v>
      </c>
      <c r="G4605" s="3">
        <v>0</v>
      </c>
      <c r="H4605" s="3">
        <v>11076.01</v>
      </c>
      <c r="I4605" s="3" t="s">
        <v>41</v>
      </c>
      <c r="J4605" s="5">
        <v>1</v>
      </c>
      <c r="K4605" t="str">
        <f>_xlfn.XLOOKUP(D4605, dim_channels!A:A, dim_channels!C:C, "Not Found")</f>
        <v>OTA</v>
      </c>
      <c r="L4605" t="str">
        <f>_xlfn.XLOOKUP(D4605, dim_channels!A:A, dim_channels!B:B, "Not Found")</f>
        <v>Booking.com</v>
      </c>
    </row>
    <row r="4606" spans="1:12" x14ac:dyDescent="0.2">
      <c r="A4606" s="2" t="s">
        <v>5042</v>
      </c>
      <c r="B4606" s="2" t="s">
        <v>220</v>
      </c>
      <c r="C4606" s="2" t="s">
        <v>75</v>
      </c>
      <c r="D4606" s="2" t="s">
        <v>27</v>
      </c>
      <c r="E4606" s="2" t="s">
        <v>60</v>
      </c>
      <c r="F4606" s="2">
        <v>5859.75</v>
      </c>
      <c r="G4606" s="2">
        <v>0</v>
      </c>
      <c r="H4606" s="2">
        <v>5859.75</v>
      </c>
      <c r="I4606" s="2" t="s">
        <v>41</v>
      </c>
      <c r="J4606" s="4">
        <v>1</v>
      </c>
      <c r="K4606" t="str">
        <f>_xlfn.XLOOKUP(D4606, dim_channels!A:A, dim_channels!C:C, "Not Found")</f>
        <v>OTA</v>
      </c>
      <c r="L4606" t="str">
        <f>_xlfn.XLOOKUP(D4606, dim_channels!A:A, dim_channels!B:B, "Not Found")</f>
        <v>Expedia</v>
      </c>
    </row>
    <row r="4607" spans="1:12" x14ac:dyDescent="0.2">
      <c r="A4607" s="3" t="s">
        <v>5043</v>
      </c>
      <c r="B4607" s="3" t="s">
        <v>295</v>
      </c>
      <c r="C4607" s="3" t="s">
        <v>202</v>
      </c>
      <c r="D4607" s="3" t="s">
        <v>33</v>
      </c>
      <c r="E4607" s="3" t="s">
        <v>34</v>
      </c>
      <c r="F4607" s="3">
        <v>8092.25</v>
      </c>
      <c r="G4607" s="3">
        <v>1213.8399999999999</v>
      </c>
      <c r="H4607" s="3">
        <v>6878.41</v>
      </c>
      <c r="I4607" s="3" t="s">
        <v>29</v>
      </c>
      <c r="J4607" s="5">
        <v>1.176471015830693</v>
      </c>
      <c r="K4607" t="str">
        <f>_xlfn.XLOOKUP(D4607, dim_channels!A:A, dim_channels!C:C, "Not Found")</f>
        <v>OTA</v>
      </c>
      <c r="L4607" t="str">
        <f>_xlfn.XLOOKUP(D4607, dim_channels!A:A, dim_channels!B:B, "Not Found")</f>
        <v>Booking.com</v>
      </c>
    </row>
    <row r="4608" spans="1:12" x14ac:dyDescent="0.2">
      <c r="A4608" s="2" t="s">
        <v>5044</v>
      </c>
      <c r="B4608" s="2" t="s">
        <v>451</v>
      </c>
      <c r="C4608" s="2" t="s">
        <v>597</v>
      </c>
      <c r="D4608" s="2" t="s">
        <v>33</v>
      </c>
      <c r="E4608" s="2" t="s">
        <v>34</v>
      </c>
      <c r="F4608" s="2">
        <v>8065.85</v>
      </c>
      <c r="G4608" s="2">
        <v>1209.8800000000001</v>
      </c>
      <c r="H4608" s="2">
        <v>6855.97</v>
      </c>
      <c r="I4608" s="2" t="s">
        <v>41</v>
      </c>
      <c r="J4608" s="4">
        <v>1.1764710172302391</v>
      </c>
      <c r="K4608" t="str">
        <f>_xlfn.XLOOKUP(D4608, dim_channels!A:A, dim_channels!C:C, "Not Found")</f>
        <v>OTA</v>
      </c>
      <c r="L4608" t="str">
        <f>_xlfn.XLOOKUP(D4608, dim_channels!A:A, dim_channels!B:B, "Not Found")</f>
        <v>Booking.com</v>
      </c>
    </row>
    <row r="4609" spans="1:12" x14ac:dyDescent="0.2">
      <c r="A4609" s="3" t="s">
        <v>5045</v>
      </c>
      <c r="B4609" s="3" t="s">
        <v>249</v>
      </c>
      <c r="C4609" s="3" t="s">
        <v>321</v>
      </c>
      <c r="D4609" s="3" t="s">
        <v>114</v>
      </c>
      <c r="E4609" s="3" t="s">
        <v>115</v>
      </c>
      <c r="F4609" s="3">
        <v>5855.93</v>
      </c>
      <c r="G4609" s="3">
        <v>585.59</v>
      </c>
      <c r="H4609" s="3">
        <v>5270.34</v>
      </c>
      <c r="I4609" s="3" t="s">
        <v>29</v>
      </c>
      <c r="J4609" s="5">
        <v>1.111110478640847</v>
      </c>
      <c r="K4609" t="str">
        <f>_xlfn.XLOOKUP(D4609, dim_channels!A:A, dim_channels!C:C, "Not Found")</f>
        <v>Offline</v>
      </c>
      <c r="L4609" t="str">
        <f>_xlfn.XLOOKUP(D4609, dim_channels!A:A, dim_channels!B:B, "Not Found")</f>
        <v>Travel Agency</v>
      </c>
    </row>
    <row r="4610" spans="1:12" x14ac:dyDescent="0.2">
      <c r="A4610" s="2" t="s">
        <v>5046</v>
      </c>
      <c r="B4610" s="2" t="s">
        <v>162</v>
      </c>
      <c r="C4610" s="2" t="s">
        <v>425</v>
      </c>
      <c r="D4610" s="2" t="s">
        <v>33</v>
      </c>
      <c r="E4610" s="2" t="s">
        <v>60</v>
      </c>
      <c r="F4610" s="2">
        <v>7395.97</v>
      </c>
      <c r="G4610" s="2">
        <v>0</v>
      </c>
      <c r="H4610" s="2">
        <v>7395.97</v>
      </c>
      <c r="I4610" s="2" t="s">
        <v>29</v>
      </c>
      <c r="J4610" s="4">
        <v>1</v>
      </c>
      <c r="K4610" t="str">
        <f>_xlfn.XLOOKUP(D4610, dim_channels!A:A, dim_channels!C:C, "Not Found")</f>
        <v>OTA</v>
      </c>
      <c r="L4610" t="str">
        <f>_xlfn.XLOOKUP(D4610, dim_channels!A:A, dim_channels!B:B, "Not Found")</f>
        <v>Booking.com</v>
      </c>
    </row>
    <row r="4611" spans="1:12" x14ac:dyDescent="0.2">
      <c r="A4611" s="3" t="s">
        <v>5047</v>
      </c>
      <c r="B4611" s="3" t="s">
        <v>247</v>
      </c>
      <c r="C4611" s="3" t="s">
        <v>367</v>
      </c>
      <c r="D4611" s="3" t="s">
        <v>64</v>
      </c>
      <c r="E4611" s="3" t="s">
        <v>28</v>
      </c>
      <c r="F4611" s="3">
        <v>5851.14</v>
      </c>
      <c r="G4611" s="3">
        <v>0</v>
      </c>
      <c r="H4611" s="3">
        <v>5851.14</v>
      </c>
      <c r="I4611" s="3" t="s">
        <v>29</v>
      </c>
      <c r="J4611" s="5">
        <v>1</v>
      </c>
      <c r="K4611" t="str">
        <f>_xlfn.XLOOKUP(D4611, dim_channels!A:A, dim_channels!C:C, "Not Found")</f>
        <v>Direct</v>
      </c>
      <c r="L4611" t="str">
        <f>_xlfn.XLOOKUP(D4611, dim_channels!A:A, dim_channels!B:B, "Not Found")</f>
        <v>Direct Website</v>
      </c>
    </row>
    <row r="4612" spans="1:12" x14ac:dyDescent="0.2">
      <c r="A4612" s="2" t="s">
        <v>5048</v>
      </c>
      <c r="B4612" s="2" t="s">
        <v>256</v>
      </c>
      <c r="C4612" s="2" t="s">
        <v>349</v>
      </c>
      <c r="D4612" s="2" t="s">
        <v>52</v>
      </c>
      <c r="E4612" s="2" t="s">
        <v>34</v>
      </c>
      <c r="F4612" s="2">
        <v>3346.79</v>
      </c>
      <c r="G4612" s="2">
        <v>401.61</v>
      </c>
      <c r="H4612" s="2">
        <v>2945.18</v>
      </c>
      <c r="I4612" s="2" t="s">
        <v>29</v>
      </c>
      <c r="J4612" s="4">
        <v>1.136361784339158</v>
      </c>
      <c r="K4612" t="str">
        <f>_xlfn.XLOOKUP(D4612, dim_channels!A:A, dim_channels!C:C, "Not Found")</f>
        <v>OTA</v>
      </c>
      <c r="L4612" t="str">
        <f>_xlfn.XLOOKUP(D4612, dim_channels!A:A, dim_channels!B:B, "Not Found")</f>
        <v>Agoda</v>
      </c>
    </row>
    <row r="4613" spans="1:12" x14ac:dyDescent="0.2">
      <c r="A4613" s="3" t="s">
        <v>5049</v>
      </c>
      <c r="B4613" s="3" t="s">
        <v>340</v>
      </c>
      <c r="C4613" s="3" t="s">
        <v>401</v>
      </c>
      <c r="D4613" s="3" t="s">
        <v>45</v>
      </c>
      <c r="E4613" s="3" t="s">
        <v>46</v>
      </c>
      <c r="F4613" s="3">
        <v>2619.92</v>
      </c>
      <c r="G4613" s="3">
        <v>131</v>
      </c>
      <c r="H4613" s="3">
        <v>2488.92</v>
      </c>
      <c r="I4613" s="3" t="s">
        <v>29</v>
      </c>
      <c r="J4613" s="5">
        <v>1.052633270655545</v>
      </c>
      <c r="K4613" t="str">
        <f>_xlfn.XLOOKUP(D4613, dim_channels!A:A, dim_channels!C:C, "Not Found")</f>
        <v>Corporate</v>
      </c>
      <c r="L4613" t="str">
        <f>_xlfn.XLOOKUP(D4613, dim_channels!A:A, dim_channels!B:B, "Not Found")</f>
        <v>Corporate Direct</v>
      </c>
    </row>
    <row r="4614" spans="1:12" x14ac:dyDescent="0.2">
      <c r="A4614" s="2" t="s">
        <v>5050</v>
      </c>
      <c r="B4614" s="2" t="s">
        <v>520</v>
      </c>
      <c r="C4614" s="2" t="s">
        <v>558</v>
      </c>
      <c r="D4614" s="2" t="s">
        <v>64</v>
      </c>
      <c r="E4614" s="2" t="s">
        <v>28</v>
      </c>
      <c r="F4614" s="2">
        <v>6885.82</v>
      </c>
      <c r="G4614" s="2">
        <v>0</v>
      </c>
      <c r="H4614" s="2">
        <v>6885.82</v>
      </c>
      <c r="I4614" s="2" t="s">
        <v>41</v>
      </c>
      <c r="J4614" s="4">
        <v>1</v>
      </c>
      <c r="K4614" t="str">
        <f>_xlfn.XLOOKUP(D4614, dim_channels!A:A, dim_channels!C:C, "Not Found")</f>
        <v>Direct</v>
      </c>
      <c r="L4614" t="str">
        <f>_xlfn.XLOOKUP(D4614, dim_channels!A:A, dim_channels!B:B, "Not Found")</f>
        <v>Direct Website</v>
      </c>
    </row>
    <row r="4615" spans="1:12" x14ac:dyDescent="0.2">
      <c r="A4615" s="3" t="s">
        <v>5051</v>
      </c>
      <c r="B4615" s="3" t="s">
        <v>324</v>
      </c>
      <c r="C4615" s="3" t="s">
        <v>824</v>
      </c>
      <c r="D4615" s="3" t="s">
        <v>52</v>
      </c>
      <c r="E4615" s="3" t="s">
        <v>34</v>
      </c>
      <c r="F4615" s="3">
        <v>4424.45</v>
      </c>
      <c r="G4615" s="3">
        <v>530.92999999999995</v>
      </c>
      <c r="H4615" s="3">
        <v>3893.52</v>
      </c>
      <c r="I4615" s="3" t="s">
        <v>29</v>
      </c>
      <c r="J4615" s="5">
        <v>1.136362468922723</v>
      </c>
      <c r="K4615" t="str">
        <f>_xlfn.XLOOKUP(D4615, dim_channels!A:A, dim_channels!C:C, "Not Found")</f>
        <v>OTA</v>
      </c>
      <c r="L4615" t="str">
        <f>_xlfn.XLOOKUP(D4615, dim_channels!A:A, dim_channels!B:B, "Not Found")</f>
        <v>Agoda</v>
      </c>
    </row>
    <row r="4616" spans="1:12" x14ac:dyDescent="0.2">
      <c r="A4616" s="2" t="s">
        <v>5052</v>
      </c>
      <c r="B4616" s="2" t="s">
        <v>787</v>
      </c>
      <c r="C4616" s="2" t="s">
        <v>406</v>
      </c>
      <c r="D4616" s="2" t="s">
        <v>64</v>
      </c>
      <c r="E4616" s="2" t="s">
        <v>28</v>
      </c>
      <c r="F4616" s="2">
        <v>9203.25</v>
      </c>
      <c r="G4616" s="2">
        <v>0</v>
      </c>
      <c r="H4616" s="2">
        <v>9203.25</v>
      </c>
      <c r="I4616" s="2" t="s">
        <v>29</v>
      </c>
      <c r="J4616" s="4">
        <v>1</v>
      </c>
      <c r="K4616" t="str">
        <f>_xlfn.XLOOKUP(D4616, dim_channels!A:A, dim_channels!C:C, "Not Found")</f>
        <v>Direct</v>
      </c>
      <c r="L4616" t="str">
        <f>_xlfn.XLOOKUP(D4616, dim_channels!A:A, dim_channels!B:B, "Not Found")</f>
        <v>Direct Website</v>
      </c>
    </row>
    <row r="4617" spans="1:12" x14ac:dyDescent="0.2">
      <c r="A4617" s="3" t="s">
        <v>5053</v>
      </c>
      <c r="B4617" s="3" t="s">
        <v>396</v>
      </c>
      <c r="C4617" s="3" t="s">
        <v>317</v>
      </c>
      <c r="D4617" s="3" t="s">
        <v>64</v>
      </c>
      <c r="E4617" s="3" t="s">
        <v>115</v>
      </c>
      <c r="F4617" s="3">
        <v>2505.89</v>
      </c>
      <c r="G4617" s="3">
        <v>0</v>
      </c>
      <c r="H4617" s="3">
        <v>2505.89</v>
      </c>
      <c r="I4617" s="3" t="s">
        <v>56</v>
      </c>
      <c r="J4617" s="5">
        <v>1</v>
      </c>
      <c r="K4617" t="str">
        <f>_xlfn.XLOOKUP(D4617, dim_channels!A:A, dim_channels!C:C, "Not Found")</f>
        <v>Direct</v>
      </c>
      <c r="L4617" t="str">
        <f>_xlfn.XLOOKUP(D4617, dim_channels!A:A, dim_channels!B:B, "Not Found")</f>
        <v>Direct Website</v>
      </c>
    </row>
    <row r="4618" spans="1:12" x14ac:dyDescent="0.2">
      <c r="A4618" s="2" t="s">
        <v>5054</v>
      </c>
      <c r="B4618" s="2" t="s">
        <v>471</v>
      </c>
      <c r="C4618" s="2" t="s">
        <v>2002</v>
      </c>
      <c r="D4618" s="2" t="s">
        <v>52</v>
      </c>
      <c r="E4618" s="2" t="s">
        <v>34</v>
      </c>
      <c r="F4618" s="2">
        <v>3616.85</v>
      </c>
      <c r="G4618" s="2">
        <v>434.02</v>
      </c>
      <c r="H4618" s="2">
        <v>3182.83</v>
      </c>
      <c r="I4618" s="2" t="s">
        <v>29</v>
      </c>
      <c r="J4618" s="4">
        <v>1.1363629223049929</v>
      </c>
      <c r="K4618" t="str">
        <f>_xlfn.XLOOKUP(D4618, dim_channels!A:A, dim_channels!C:C, "Not Found")</f>
        <v>OTA</v>
      </c>
      <c r="L4618" t="str">
        <f>_xlfn.XLOOKUP(D4618, dim_channels!A:A, dim_channels!B:B, "Not Found")</f>
        <v>Agoda</v>
      </c>
    </row>
    <row r="4619" spans="1:12" x14ac:dyDescent="0.2">
      <c r="A4619" s="3" t="s">
        <v>5055</v>
      </c>
      <c r="B4619" s="3" t="s">
        <v>50</v>
      </c>
      <c r="C4619" s="3" t="s">
        <v>295</v>
      </c>
      <c r="D4619" s="3" t="s">
        <v>45</v>
      </c>
      <c r="E4619" s="3" t="s">
        <v>46</v>
      </c>
      <c r="F4619" s="3">
        <v>11370.11</v>
      </c>
      <c r="G4619" s="3">
        <v>568.51</v>
      </c>
      <c r="H4619" s="3">
        <v>10801.6</v>
      </c>
      <c r="I4619" s="3" t="s">
        <v>29</v>
      </c>
      <c r="J4619" s="5">
        <v>1.0526320174788919</v>
      </c>
      <c r="K4619" t="str">
        <f>_xlfn.XLOOKUP(D4619, dim_channels!A:A, dim_channels!C:C, "Not Found")</f>
        <v>Corporate</v>
      </c>
      <c r="L4619" t="str">
        <f>_xlfn.XLOOKUP(D4619, dim_channels!A:A, dim_channels!B:B, "Not Found")</f>
        <v>Corporate Direct</v>
      </c>
    </row>
    <row r="4620" spans="1:12" x14ac:dyDescent="0.2">
      <c r="A4620" s="2" t="s">
        <v>5056</v>
      </c>
      <c r="B4620" s="2" t="s">
        <v>367</v>
      </c>
      <c r="C4620" s="2" t="s">
        <v>198</v>
      </c>
      <c r="D4620" s="2" t="s">
        <v>33</v>
      </c>
      <c r="E4620" s="2" t="s">
        <v>60</v>
      </c>
      <c r="F4620" s="2">
        <v>4858.2700000000004</v>
      </c>
      <c r="G4620" s="2">
        <v>0</v>
      </c>
      <c r="H4620" s="2">
        <v>4858.2700000000004</v>
      </c>
      <c r="I4620" s="2" t="s">
        <v>29</v>
      </c>
      <c r="J4620" s="4">
        <v>1</v>
      </c>
      <c r="K4620" t="str">
        <f>_xlfn.XLOOKUP(D4620, dim_channels!A:A, dim_channels!C:C, "Not Found")</f>
        <v>OTA</v>
      </c>
      <c r="L4620" t="str">
        <f>_xlfn.XLOOKUP(D4620, dim_channels!A:A, dim_channels!B:B, "Not Found")</f>
        <v>Booking.com</v>
      </c>
    </row>
    <row r="4621" spans="1:12" x14ac:dyDescent="0.2">
      <c r="A4621" s="3" t="s">
        <v>5057</v>
      </c>
      <c r="B4621" s="3" t="s">
        <v>364</v>
      </c>
      <c r="C4621" s="3" t="s">
        <v>220</v>
      </c>
      <c r="D4621" s="3" t="s">
        <v>45</v>
      </c>
      <c r="E4621" s="3" t="s">
        <v>89</v>
      </c>
      <c r="F4621" s="3">
        <v>8352.33</v>
      </c>
      <c r="G4621" s="3">
        <v>0</v>
      </c>
      <c r="H4621" s="3">
        <v>8352.33</v>
      </c>
      <c r="I4621" s="3" t="s">
        <v>29</v>
      </c>
      <c r="J4621" s="5">
        <v>1</v>
      </c>
      <c r="K4621" t="str">
        <f>_xlfn.XLOOKUP(D4621, dim_channels!A:A, dim_channels!C:C, "Not Found")</f>
        <v>Corporate</v>
      </c>
      <c r="L4621" t="str">
        <f>_xlfn.XLOOKUP(D4621, dim_channels!A:A, dim_channels!B:B, "Not Found")</f>
        <v>Corporate Direct</v>
      </c>
    </row>
    <row r="4622" spans="1:12" x14ac:dyDescent="0.2">
      <c r="A4622" s="2" t="s">
        <v>5058</v>
      </c>
      <c r="B4622" s="2" t="s">
        <v>705</v>
      </c>
      <c r="C4622" s="2" t="s">
        <v>37</v>
      </c>
      <c r="D4622" s="2" t="s">
        <v>114</v>
      </c>
      <c r="E4622" s="2" t="s">
        <v>115</v>
      </c>
      <c r="F4622" s="2">
        <v>3099.89</v>
      </c>
      <c r="G4622" s="2">
        <v>309.99</v>
      </c>
      <c r="H4622" s="2">
        <v>2789.9</v>
      </c>
      <c r="I4622" s="2" t="s">
        <v>29</v>
      </c>
      <c r="J4622" s="4">
        <v>1.1111115093730961</v>
      </c>
      <c r="K4622" t="str">
        <f>_xlfn.XLOOKUP(D4622, dim_channels!A:A, dim_channels!C:C, "Not Found")</f>
        <v>Offline</v>
      </c>
      <c r="L4622" t="str">
        <f>_xlfn.XLOOKUP(D4622, dim_channels!A:A, dim_channels!B:B, "Not Found")</f>
        <v>Travel Agency</v>
      </c>
    </row>
    <row r="4623" spans="1:12" x14ac:dyDescent="0.2">
      <c r="A4623" s="3" t="s">
        <v>5059</v>
      </c>
      <c r="B4623" s="3" t="s">
        <v>986</v>
      </c>
      <c r="C4623" s="3" t="s">
        <v>112</v>
      </c>
      <c r="D4623" s="3" t="s">
        <v>64</v>
      </c>
      <c r="E4623" s="3" t="s">
        <v>28</v>
      </c>
      <c r="F4623" s="3">
        <v>15045.05</v>
      </c>
      <c r="G4623" s="3">
        <v>0</v>
      </c>
      <c r="H4623" s="3">
        <v>15045.05</v>
      </c>
      <c r="I4623" s="3" t="s">
        <v>56</v>
      </c>
      <c r="J4623" s="5">
        <v>1</v>
      </c>
      <c r="K4623" t="str">
        <f>_xlfn.XLOOKUP(D4623, dim_channels!A:A, dim_channels!C:C, "Not Found")</f>
        <v>Direct</v>
      </c>
      <c r="L4623" t="str">
        <f>_xlfn.XLOOKUP(D4623, dim_channels!A:A, dim_channels!B:B, "Not Found")</f>
        <v>Direct Website</v>
      </c>
    </row>
    <row r="4624" spans="1:12" x14ac:dyDescent="0.2">
      <c r="A4624" s="2" t="s">
        <v>5060</v>
      </c>
      <c r="B4624" s="2" t="s">
        <v>1275</v>
      </c>
      <c r="C4624" s="2" t="s">
        <v>516</v>
      </c>
      <c r="D4624" s="2" t="s">
        <v>33</v>
      </c>
      <c r="E4624" s="2" t="s">
        <v>34</v>
      </c>
      <c r="F4624" s="2">
        <v>7899.15</v>
      </c>
      <c r="G4624" s="2">
        <v>1184.8699999999999</v>
      </c>
      <c r="H4624" s="2">
        <v>6714.28</v>
      </c>
      <c r="I4624" s="2" t="s">
        <v>56</v>
      </c>
      <c r="J4624" s="4">
        <v>1.176470150187362</v>
      </c>
      <c r="K4624" t="str">
        <f>_xlfn.XLOOKUP(D4624, dim_channels!A:A, dim_channels!C:C, "Not Found")</f>
        <v>OTA</v>
      </c>
      <c r="L4624" t="str">
        <f>_xlfn.XLOOKUP(D4624, dim_channels!A:A, dim_channels!B:B, "Not Found")</f>
        <v>Booking.com</v>
      </c>
    </row>
    <row r="4625" spans="1:12" x14ac:dyDescent="0.2">
      <c r="A4625" s="3" t="s">
        <v>5061</v>
      </c>
      <c r="B4625" s="3" t="s">
        <v>708</v>
      </c>
      <c r="C4625" s="3" t="s">
        <v>458</v>
      </c>
      <c r="D4625" s="3" t="s">
        <v>52</v>
      </c>
      <c r="E4625" s="3" t="s">
        <v>34</v>
      </c>
      <c r="F4625" s="3">
        <v>10623.36</v>
      </c>
      <c r="G4625" s="3">
        <v>1274.8</v>
      </c>
      <c r="H4625" s="3">
        <v>9348.56</v>
      </c>
      <c r="I4625" s="3" t="s">
        <v>56</v>
      </c>
      <c r="J4625" s="5">
        <v>1.1363632473878329</v>
      </c>
      <c r="K4625" t="str">
        <f>_xlfn.XLOOKUP(D4625, dim_channels!A:A, dim_channels!C:C, "Not Found")</f>
        <v>OTA</v>
      </c>
      <c r="L4625" t="str">
        <f>_xlfn.XLOOKUP(D4625, dim_channels!A:A, dim_channels!B:B, "Not Found")</f>
        <v>Agoda</v>
      </c>
    </row>
    <row r="4626" spans="1:12" x14ac:dyDescent="0.2">
      <c r="A4626" s="2" t="s">
        <v>5062</v>
      </c>
      <c r="B4626" s="2" t="s">
        <v>357</v>
      </c>
      <c r="C4626" s="2" t="s">
        <v>150</v>
      </c>
      <c r="D4626" s="2" t="s">
        <v>33</v>
      </c>
      <c r="E4626" s="2" t="s">
        <v>34</v>
      </c>
      <c r="F4626" s="2">
        <v>5269.53</v>
      </c>
      <c r="G4626" s="2">
        <v>790.43</v>
      </c>
      <c r="H4626" s="2">
        <v>4479.1000000000004</v>
      </c>
      <c r="I4626" s="2" t="s">
        <v>29</v>
      </c>
      <c r="J4626" s="4">
        <v>1.1764707195641979</v>
      </c>
      <c r="K4626" t="str">
        <f>_xlfn.XLOOKUP(D4626, dim_channels!A:A, dim_channels!C:C, "Not Found")</f>
        <v>OTA</v>
      </c>
      <c r="L4626" t="str">
        <f>_xlfn.XLOOKUP(D4626, dim_channels!A:A, dim_channels!B:B, "Not Found")</f>
        <v>Booking.com</v>
      </c>
    </row>
    <row r="4627" spans="1:12" x14ac:dyDescent="0.2">
      <c r="A4627" s="3" t="s">
        <v>5063</v>
      </c>
      <c r="B4627" s="3" t="s">
        <v>305</v>
      </c>
      <c r="C4627" s="3" t="s">
        <v>416</v>
      </c>
      <c r="D4627" s="3" t="s">
        <v>45</v>
      </c>
      <c r="E4627" s="3" t="s">
        <v>46</v>
      </c>
      <c r="F4627" s="3">
        <v>6810.89</v>
      </c>
      <c r="G4627" s="3">
        <v>340.54</v>
      </c>
      <c r="H4627" s="3">
        <v>6470.35</v>
      </c>
      <c r="I4627" s="3" t="s">
        <v>29</v>
      </c>
      <c r="J4627" s="5">
        <v>1.0526308468629979</v>
      </c>
      <c r="K4627" t="str">
        <f>_xlfn.XLOOKUP(D4627, dim_channels!A:A, dim_channels!C:C, "Not Found")</f>
        <v>Corporate</v>
      </c>
      <c r="L4627" t="str">
        <f>_xlfn.XLOOKUP(D4627, dim_channels!A:A, dim_channels!B:B, "Not Found")</f>
        <v>Corporate Direct</v>
      </c>
    </row>
    <row r="4628" spans="1:12" x14ac:dyDescent="0.2">
      <c r="A4628" s="2" t="s">
        <v>5064</v>
      </c>
      <c r="B4628" s="2" t="s">
        <v>278</v>
      </c>
      <c r="C4628" s="2" t="s">
        <v>590</v>
      </c>
      <c r="D4628" s="2" t="s">
        <v>27</v>
      </c>
      <c r="E4628" s="2" t="s">
        <v>28</v>
      </c>
      <c r="F4628" s="2">
        <v>20052.66</v>
      </c>
      <c r="G4628" s="2">
        <v>3609.48</v>
      </c>
      <c r="H4628" s="2">
        <v>16443.18</v>
      </c>
      <c r="I4628" s="2" t="s">
        <v>29</v>
      </c>
      <c r="J4628" s="4">
        <v>1.2195122841202251</v>
      </c>
      <c r="K4628" t="str">
        <f>_xlfn.XLOOKUP(D4628, dim_channels!A:A, dim_channels!C:C, "Not Found")</f>
        <v>OTA</v>
      </c>
      <c r="L4628" t="str">
        <f>_xlfn.XLOOKUP(D4628, dim_channels!A:A, dim_channels!B:B, "Not Found")</f>
        <v>Expedia</v>
      </c>
    </row>
    <row r="4629" spans="1:12" x14ac:dyDescent="0.2">
      <c r="A4629" s="3" t="s">
        <v>5065</v>
      </c>
      <c r="B4629" s="3" t="s">
        <v>614</v>
      </c>
      <c r="C4629" s="3" t="s">
        <v>426</v>
      </c>
      <c r="D4629" s="3" t="s">
        <v>33</v>
      </c>
      <c r="E4629" s="3" t="s">
        <v>28</v>
      </c>
      <c r="F4629" s="3">
        <v>7796.95</v>
      </c>
      <c r="G4629" s="3">
        <v>1169.54</v>
      </c>
      <c r="H4629" s="3">
        <v>6627.41</v>
      </c>
      <c r="I4629" s="3" t="s">
        <v>29</v>
      </c>
      <c r="J4629" s="5">
        <v>1.1764701444455681</v>
      </c>
      <c r="K4629" t="str">
        <f>_xlfn.XLOOKUP(D4629, dim_channels!A:A, dim_channels!C:C, "Not Found")</f>
        <v>OTA</v>
      </c>
      <c r="L4629" t="str">
        <f>_xlfn.XLOOKUP(D4629, dim_channels!A:A, dim_channels!B:B, "Not Found")</f>
        <v>Booking.com</v>
      </c>
    </row>
    <row r="4630" spans="1:12" x14ac:dyDescent="0.2">
      <c r="A4630" s="2" t="s">
        <v>5066</v>
      </c>
      <c r="B4630" s="2" t="s">
        <v>312</v>
      </c>
      <c r="C4630" s="2" t="s">
        <v>741</v>
      </c>
      <c r="D4630" s="2" t="s">
        <v>27</v>
      </c>
      <c r="E4630" s="2" t="s">
        <v>34</v>
      </c>
      <c r="F4630" s="2">
        <v>11076.8</v>
      </c>
      <c r="G4630" s="2">
        <v>1993.82</v>
      </c>
      <c r="H4630" s="2">
        <v>9082.98</v>
      </c>
      <c r="I4630" s="2" t="s">
        <v>29</v>
      </c>
      <c r="J4630" s="4">
        <v>1.2195116580681671</v>
      </c>
      <c r="K4630" t="str">
        <f>_xlfn.XLOOKUP(D4630, dim_channels!A:A, dim_channels!C:C, "Not Found")</f>
        <v>OTA</v>
      </c>
      <c r="L4630" t="str">
        <f>_xlfn.XLOOKUP(D4630, dim_channels!A:A, dim_channels!B:B, "Not Found")</f>
        <v>Expedia</v>
      </c>
    </row>
    <row r="4631" spans="1:12" x14ac:dyDescent="0.2">
      <c r="A4631" s="3" t="s">
        <v>5067</v>
      </c>
      <c r="B4631" s="3" t="s">
        <v>1101</v>
      </c>
      <c r="C4631" s="3" t="s">
        <v>705</v>
      </c>
      <c r="D4631" s="3" t="s">
        <v>64</v>
      </c>
      <c r="E4631" s="3" t="s">
        <v>34</v>
      </c>
      <c r="F4631" s="3">
        <v>26859.040000000001</v>
      </c>
      <c r="G4631" s="3">
        <v>0</v>
      </c>
      <c r="H4631" s="3">
        <v>26859.040000000001</v>
      </c>
      <c r="I4631" s="3" t="s">
        <v>29</v>
      </c>
      <c r="J4631" s="5">
        <v>1</v>
      </c>
      <c r="K4631" t="str">
        <f>_xlfn.XLOOKUP(D4631, dim_channels!A:A, dim_channels!C:C, "Not Found")</f>
        <v>Direct</v>
      </c>
      <c r="L4631" t="str">
        <f>_xlfn.XLOOKUP(D4631, dim_channels!A:A, dim_channels!B:B, "Not Found")</f>
        <v>Direct Website</v>
      </c>
    </row>
    <row r="4632" spans="1:12" x14ac:dyDescent="0.2">
      <c r="A4632" s="2" t="s">
        <v>5068</v>
      </c>
      <c r="B4632" s="2" t="s">
        <v>124</v>
      </c>
      <c r="C4632" s="2" t="s">
        <v>117</v>
      </c>
      <c r="D4632" s="2" t="s">
        <v>206</v>
      </c>
      <c r="E4632" s="2" t="s">
        <v>207</v>
      </c>
      <c r="F4632" s="2">
        <v>20685.54</v>
      </c>
      <c r="G4632" s="2">
        <v>0</v>
      </c>
      <c r="H4632" s="2">
        <v>20685.54</v>
      </c>
      <c r="I4632" s="2" t="s">
        <v>29</v>
      </c>
      <c r="J4632" s="4">
        <v>1</v>
      </c>
      <c r="K4632" t="str">
        <f>_xlfn.XLOOKUP(D4632, dim_channels!A:A, dim_channels!C:C, "Not Found")</f>
        <v>Direct</v>
      </c>
      <c r="L4632" t="str">
        <f>_xlfn.XLOOKUP(D4632, dim_channels!A:A, dim_channels!B:B, "Not Found")</f>
        <v>Walk-in</v>
      </c>
    </row>
    <row r="4633" spans="1:12" x14ac:dyDescent="0.2">
      <c r="A4633" s="3" t="s">
        <v>5069</v>
      </c>
      <c r="B4633" s="3" t="s">
        <v>478</v>
      </c>
      <c r="C4633" s="3" t="s">
        <v>478</v>
      </c>
      <c r="D4633" s="3" t="s">
        <v>169</v>
      </c>
      <c r="E4633" s="3" t="s">
        <v>46</v>
      </c>
      <c r="F4633" s="3">
        <v>3270.96</v>
      </c>
      <c r="G4633" s="3">
        <v>654.19000000000005</v>
      </c>
      <c r="H4633" s="3">
        <v>2616.77</v>
      </c>
      <c r="I4633" s="3" t="s">
        <v>29</v>
      </c>
      <c r="J4633" s="5">
        <v>1.249999044623715</v>
      </c>
      <c r="K4633" t="str">
        <f>_xlfn.XLOOKUP(D4633, dim_channels!A:A, dim_channels!C:C, "Not Found")</f>
        <v>GDS</v>
      </c>
      <c r="L4633" t="str">
        <f>_xlfn.XLOOKUP(D4633, dim_channels!A:A, dim_channels!B:B, "Not Found")</f>
        <v>GDS (Amadeus)</v>
      </c>
    </row>
    <row r="4634" spans="1:12" x14ac:dyDescent="0.2">
      <c r="A4634" s="2" t="s">
        <v>5070</v>
      </c>
      <c r="B4634" s="2" t="s">
        <v>497</v>
      </c>
      <c r="C4634" s="2" t="s">
        <v>807</v>
      </c>
      <c r="D4634" s="2" t="s">
        <v>52</v>
      </c>
      <c r="E4634" s="2" t="s">
        <v>60</v>
      </c>
      <c r="F4634" s="2">
        <v>8340.32</v>
      </c>
      <c r="G4634" s="2">
        <v>0</v>
      </c>
      <c r="H4634" s="2">
        <v>8340.32</v>
      </c>
      <c r="I4634" s="2" t="s">
        <v>29</v>
      </c>
      <c r="J4634" s="4">
        <v>1</v>
      </c>
      <c r="K4634" t="str">
        <f>_xlfn.XLOOKUP(D4634, dim_channels!A:A, dim_channels!C:C, "Not Found")</f>
        <v>OTA</v>
      </c>
      <c r="L4634" t="str">
        <f>_xlfn.XLOOKUP(D4634, dim_channels!A:A, dim_channels!B:B, "Not Found")</f>
        <v>Agoda</v>
      </c>
    </row>
    <row r="4635" spans="1:12" x14ac:dyDescent="0.2">
      <c r="A4635" s="3" t="s">
        <v>5071</v>
      </c>
      <c r="B4635" s="3" t="s">
        <v>91</v>
      </c>
      <c r="C4635" s="3" t="s">
        <v>109</v>
      </c>
      <c r="D4635" s="3" t="s">
        <v>27</v>
      </c>
      <c r="E4635" s="3" t="s">
        <v>60</v>
      </c>
      <c r="F4635" s="3">
        <v>6689.71</v>
      </c>
      <c r="G4635" s="3">
        <v>0</v>
      </c>
      <c r="H4635" s="3">
        <v>6689.71</v>
      </c>
      <c r="I4635" s="3" t="s">
        <v>41</v>
      </c>
      <c r="J4635" s="5">
        <v>1</v>
      </c>
      <c r="K4635" t="str">
        <f>_xlfn.XLOOKUP(D4635, dim_channels!A:A, dim_channels!C:C, "Not Found")</f>
        <v>OTA</v>
      </c>
      <c r="L4635" t="str">
        <f>_xlfn.XLOOKUP(D4635, dim_channels!A:A, dim_channels!B:B, "Not Found")</f>
        <v>Expedia</v>
      </c>
    </row>
    <row r="4636" spans="1:12" x14ac:dyDescent="0.2">
      <c r="A4636" s="2" t="s">
        <v>5072</v>
      </c>
      <c r="B4636" s="2" t="s">
        <v>614</v>
      </c>
      <c r="C4636" s="2" t="s">
        <v>553</v>
      </c>
      <c r="D4636" s="2" t="s">
        <v>52</v>
      </c>
      <c r="E4636" s="2" t="s">
        <v>34</v>
      </c>
      <c r="F4636" s="2">
        <v>6681.09</v>
      </c>
      <c r="G4636" s="2">
        <v>801.73</v>
      </c>
      <c r="H4636" s="2">
        <v>5879.36</v>
      </c>
      <c r="I4636" s="2" t="s">
        <v>29</v>
      </c>
      <c r="J4636" s="4">
        <v>1.136363481739509</v>
      </c>
      <c r="K4636" t="str">
        <f>_xlfn.XLOOKUP(D4636, dim_channels!A:A, dim_channels!C:C, "Not Found")</f>
        <v>OTA</v>
      </c>
      <c r="L4636" t="str">
        <f>_xlfn.XLOOKUP(D4636, dim_channels!A:A, dim_channels!B:B, "Not Found")</f>
        <v>Agoda</v>
      </c>
    </row>
    <row r="4637" spans="1:12" x14ac:dyDescent="0.2">
      <c r="A4637" s="3" t="s">
        <v>5073</v>
      </c>
      <c r="B4637" s="3" t="s">
        <v>799</v>
      </c>
      <c r="C4637" s="3" t="s">
        <v>983</v>
      </c>
      <c r="D4637" s="3" t="s">
        <v>27</v>
      </c>
      <c r="E4637" s="3" t="s">
        <v>60</v>
      </c>
      <c r="F4637" s="3">
        <v>2595.06</v>
      </c>
      <c r="G4637" s="3">
        <v>0</v>
      </c>
      <c r="H4637" s="3">
        <v>2595.06</v>
      </c>
      <c r="I4637" s="3" t="s">
        <v>41</v>
      </c>
      <c r="J4637" s="5">
        <v>1</v>
      </c>
      <c r="K4637" t="str">
        <f>_xlfn.XLOOKUP(D4637, dim_channels!A:A, dim_channels!C:C, "Not Found")</f>
        <v>OTA</v>
      </c>
      <c r="L4637" t="str">
        <f>_xlfn.XLOOKUP(D4637, dim_channels!A:A, dim_channels!B:B, "Not Found")</f>
        <v>Expedia</v>
      </c>
    </row>
    <row r="4638" spans="1:12" x14ac:dyDescent="0.2">
      <c r="A4638" s="2" t="s">
        <v>5074</v>
      </c>
      <c r="B4638" s="2" t="s">
        <v>192</v>
      </c>
      <c r="C4638" s="2" t="s">
        <v>548</v>
      </c>
      <c r="D4638" s="2" t="s">
        <v>33</v>
      </c>
      <c r="E4638" s="2" t="s">
        <v>34</v>
      </c>
      <c r="F4638" s="2">
        <v>4408.18</v>
      </c>
      <c r="G4638" s="2">
        <v>661.23</v>
      </c>
      <c r="H4638" s="2">
        <v>3746.95</v>
      </c>
      <c r="I4638" s="2" t="s">
        <v>29</v>
      </c>
      <c r="J4638" s="4">
        <v>1.1764715301778781</v>
      </c>
      <c r="K4638" t="str">
        <f>_xlfn.XLOOKUP(D4638, dim_channels!A:A, dim_channels!C:C, "Not Found")</f>
        <v>OTA</v>
      </c>
      <c r="L4638" t="str">
        <f>_xlfn.XLOOKUP(D4638, dim_channels!A:A, dim_channels!B:B, "Not Found")</f>
        <v>Booking.com</v>
      </c>
    </row>
    <row r="4639" spans="1:12" x14ac:dyDescent="0.2">
      <c r="A4639" s="3" t="s">
        <v>5075</v>
      </c>
      <c r="B4639" s="3" t="s">
        <v>271</v>
      </c>
      <c r="C4639" s="3" t="s">
        <v>271</v>
      </c>
      <c r="D4639" s="3" t="s">
        <v>33</v>
      </c>
      <c r="E4639" s="3" t="s">
        <v>60</v>
      </c>
      <c r="F4639" s="3">
        <v>2933.27</v>
      </c>
      <c r="G4639" s="3">
        <v>0</v>
      </c>
      <c r="H4639" s="3">
        <v>2933.27</v>
      </c>
      <c r="I4639" s="3" t="s">
        <v>29</v>
      </c>
      <c r="J4639" s="5">
        <v>1</v>
      </c>
      <c r="K4639" t="str">
        <f>_xlfn.XLOOKUP(D4639, dim_channels!A:A, dim_channels!C:C, "Not Found")</f>
        <v>OTA</v>
      </c>
      <c r="L4639" t="str">
        <f>_xlfn.XLOOKUP(D4639, dim_channels!A:A, dim_channels!B:B, "Not Found")</f>
        <v>Booking.com</v>
      </c>
    </row>
    <row r="4640" spans="1:12" x14ac:dyDescent="0.2">
      <c r="A4640" s="2" t="s">
        <v>5076</v>
      </c>
      <c r="B4640" s="2" t="s">
        <v>314</v>
      </c>
      <c r="C4640" s="2" t="s">
        <v>685</v>
      </c>
      <c r="D4640" s="2" t="s">
        <v>206</v>
      </c>
      <c r="E4640" s="2" t="s">
        <v>207</v>
      </c>
      <c r="F4640" s="2">
        <v>7014.98</v>
      </c>
      <c r="G4640" s="2">
        <v>0</v>
      </c>
      <c r="H4640" s="2">
        <v>7014.98</v>
      </c>
      <c r="I4640" s="2" t="s">
        <v>29</v>
      </c>
      <c r="J4640" s="4">
        <v>1</v>
      </c>
      <c r="K4640" t="str">
        <f>_xlfn.XLOOKUP(D4640, dim_channels!A:A, dim_channels!C:C, "Not Found")</f>
        <v>Direct</v>
      </c>
      <c r="L4640" t="str">
        <f>_xlfn.XLOOKUP(D4640, dim_channels!A:A, dim_channels!B:B, "Not Found")</f>
        <v>Walk-in</v>
      </c>
    </row>
    <row r="4641" spans="1:12" x14ac:dyDescent="0.2">
      <c r="A4641" s="3" t="s">
        <v>5077</v>
      </c>
      <c r="B4641" s="3" t="s">
        <v>456</v>
      </c>
      <c r="C4641" s="3" t="s">
        <v>456</v>
      </c>
      <c r="D4641" s="3" t="s">
        <v>27</v>
      </c>
      <c r="E4641" s="3" t="s">
        <v>34</v>
      </c>
      <c r="F4641" s="3">
        <v>6027.05</v>
      </c>
      <c r="G4641" s="3">
        <v>1084.8699999999999</v>
      </c>
      <c r="H4641" s="3">
        <v>4942.18</v>
      </c>
      <c r="I4641" s="3" t="s">
        <v>29</v>
      </c>
      <c r="J4641" s="5">
        <v>1.219512441877876</v>
      </c>
      <c r="K4641" t="str">
        <f>_xlfn.XLOOKUP(D4641, dim_channels!A:A, dim_channels!C:C, "Not Found")</f>
        <v>OTA</v>
      </c>
      <c r="L4641" t="str">
        <f>_xlfn.XLOOKUP(D4641, dim_channels!A:A, dim_channels!B:B, "Not Found")</f>
        <v>Expedia</v>
      </c>
    </row>
    <row r="4642" spans="1:12" x14ac:dyDescent="0.2">
      <c r="A4642" s="2" t="s">
        <v>5078</v>
      </c>
      <c r="B4642" s="2" t="s">
        <v>608</v>
      </c>
      <c r="C4642" s="2" t="s">
        <v>155</v>
      </c>
      <c r="D4642" s="2" t="s">
        <v>52</v>
      </c>
      <c r="E4642" s="2" t="s">
        <v>60</v>
      </c>
      <c r="F4642" s="2">
        <v>2624.3</v>
      </c>
      <c r="G4642" s="2">
        <v>0</v>
      </c>
      <c r="H4642" s="2">
        <v>2624.3</v>
      </c>
      <c r="I4642" s="2" t="s">
        <v>29</v>
      </c>
      <c r="J4642" s="4">
        <v>1</v>
      </c>
      <c r="K4642" t="str">
        <f>_xlfn.XLOOKUP(D4642, dim_channels!A:A, dim_channels!C:C, "Not Found")</f>
        <v>OTA</v>
      </c>
      <c r="L4642" t="str">
        <f>_xlfn.XLOOKUP(D4642, dim_channels!A:A, dim_channels!B:B, "Not Found")</f>
        <v>Agoda</v>
      </c>
    </row>
    <row r="4643" spans="1:12" x14ac:dyDescent="0.2">
      <c r="A4643" s="3" t="s">
        <v>5079</v>
      </c>
      <c r="B4643" s="3" t="s">
        <v>104</v>
      </c>
      <c r="C4643" s="3" t="s">
        <v>104</v>
      </c>
      <c r="D4643" s="3" t="s">
        <v>33</v>
      </c>
      <c r="E4643" s="3" t="s">
        <v>28</v>
      </c>
      <c r="F4643" s="3">
        <v>9956.4500000000007</v>
      </c>
      <c r="G4643" s="3">
        <v>1493.47</v>
      </c>
      <c r="H4643" s="3">
        <v>8462.98</v>
      </c>
      <c r="I4643" s="3" t="s">
        <v>29</v>
      </c>
      <c r="J4643" s="5">
        <v>1.1764709357696701</v>
      </c>
      <c r="K4643" t="str">
        <f>_xlfn.XLOOKUP(D4643, dim_channels!A:A, dim_channels!C:C, "Not Found")</f>
        <v>OTA</v>
      </c>
      <c r="L4643" t="str">
        <f>_xlfn.XLOOKUP(D4643, dim_channels!A:A, dim_channels!B:B, "Not Found")</f>
        <v>Booking.com</v>
      </c>
    </row>
    <row r="4644" spans="1:12" x14ac:dyDescent="0.2">
      <c r="A4644" s="2" t="s">
        <v>5080</v>
      </c>
      <c r="B4644" s="2" t="s">
        <v>130</v>
      </c>
      <c r="C4644" s="2" t="s">
        <v>138</v>
      </c>
      <c r="D4644" s="2" t="s">
        <v>52</v>
      </c>
      <c r="E4644" s="2" t="s">
        <v>34</v>
      </c>
      <c r="F4644" s="2">
        <v>7241.25</v>
      </c>
      <c r="G4644" s="2">
        <v>868.95</v>
      </c>
      <c r="H4644" s="2">
        <v>6372.3</v>
      </c>
      <c r="I4644" s="2" t="s">
        <v>41</v>
      </c>
      <c r="J4644" s="4">
        <v>1.136363636363636</v>
      </c>
      <c r="K4644" t="str">
        <f>_xlfn.XLOOKUP(D4644, dim_channels!A:A, dim_channels!C:C, "Not Found")</f>
        <v>OTA</v>
      </c>
      <c r="L4644" t="str">
        <f>_xlfn.XLOOKUP(D4644, dim_channels!A:A, dim_channels!B:B, "Not Found")</f>
        <v>Agoda</v>
      </c>
    </row>
    <row r="4645" spans="1:12" x14ac:dyDescent="0.2">
      <c r="A4645" s="3" t="s">
        <v>5081</v>
      </c>
      <c r="B4645" s="3" t="s">
        <v>165</v>
      </c>
      <c r="C4645" s="3" t="s">
        <v>454</v>
      </c>
      <c r="D4645" s="3" t="s">
        <v>169</v>
      </c>
      <c r="E4645" s="3" t="s">
        <v>34</v>
      </c>
      <c r="F4645" s="3">
        <v>2560.59</v>
      </c>
      <c r="G4645" s="3">
        <v>512.12</v>
      </c>
      <c r="H4645" s="3">
        <v>2048.4699999999998</v>
      </c>
      <c r="I4645" s="3" t="s">
        <v>29</v>
      </c>
      <c r="J4645" s="5">
        <v>1.250001220423048</v>
      </c>
      <c r="K4645" t="str">
        <f>_xlfn.XLOOKUP(D4645, dim_channels!A:A, dim_channels!C:C, "Not Found")</f>
        <v>GDS</v>
      </c>
      <c r="L4645" t="str">
        <f>_xlfn.XLOOKUP(D4645, dim_channels!A:A, dim_channels!B:B, "Not Found")</f>
        <v>GDS (Amadeus)</v>
      </c>
    </row>
    <row r="4646" spans="1:12" x14ac:dyDescent="0.2">
      <c r="A4646" s="2" t="s">
        <v>5082</v>
      </c>
      <c r="B4646" s="2" t="s">
        <v>76</v>
      </c>
      <c r="C4646" s="2" t="s">
        <v>113</v>
      </c>
      <c r="D4646" s="2" t="s">
        <v>27</v>
      </c>
      <c r="E4646" s="2" t="s">
        <v>34</v>
      </c>
      <c r="F4646" s="2">
        <v>2761.2</v>
      </c>
      <c r="G4646" s="2">
        <v>497.02</v>
      </c>
      <c r="H4646" s="2">
        <v>2264.1799999999998</v>
      </c>
      <c r="I4646" s="2" t="s">
        <v>29</v>
      </c>
      <c r="J4646" s="4">
        <v>1.2195143495658469</v>
      </c>
      <c r="K4646" t="str">
        <f>_xlfn.XLOOKUP(D4646, dim_channels!A:A, dim_channels!C:C, "Not Found")</f>
        <v>OTA</v>
      </c>
      <c r="L4646" t="str">
        <f>_xlfn.XLOOKUP(D4646, dim_channels!A:A, dim_channels!B:B, "Not Found")</f>
        <v>Expedia</v>
      </c>
    </row>
    <row r="4647" spans="1:12" x14ac:dyDescent="0.2">
      <c r="A4647" s="3" t="s">
        <v>5083</v>
      </c>
      <c r="B4647" s="3" t="s">
        <v>1021</v>
      </c>
      <c r="C4647" s="3" t="s">
        <v>360</v>
      </c>
      <c r="D4647" s="3" t="s">
        <v>45</v>
      </c>
      <c r="E4647" s="3" t="s">
        <v>89</v>
      </c>
      <c r="F4647" s="3">
        <v>11272.26</v>
      </c>
      <c r="G4647" s="3">
        <v>0</v>
      </c>
      <c r="H4647" s="3">
        <v>11272.26</v>
      </c>
      <c r="I4647" s="3" t="s">
        <v>29</v>
      </c>
      <c r="J4647" s="5">
        <v>1</v>
      </c>
      <c r="K4647" t="str">
        <f>_xlfn.XLOOKUP(D4647, dim_channels!A:A, dim_channels!C:C, "Not Found")</f>
        <v>Corporate</v>
      </c>
      <c r="L4647" t="str">
        <f>_xlfn.XLOOKUP(D4647, dim_channels!A:A, dim_channels!B:B, "Not Found")</f>
        <v>Corporate Direct</v>
      </c>
    </row>
    <row r="4648" spans="1:12" x14ac:dyDescent="0.2">
      <c r="A4648" s="2" t="s">
        <v>5084</v>
      </c>
      <c r="B4648" s="2" t="s">
        <v>1610</v>
      </c>
      <c r="C4648" s="2" t="s">
        <v>256</v>
      </c>
      <c r="D4648" s="2" t="s">
        <v>33</v>
      </c>
      <c r="E4648" s="2" t="s">
        <v>34</v>
      </c>
      <c r="F4648" s="2">
        <v>7883.57</v>
      </c>
      <c r="G4648" s="2">
        <v>1182.54</v>
      </c>
      <c r="H4648" s="2">
        <v>6701.03</v>
      </c>
      <c r="I4648" s="2" t="s">
        <v>41</v>
      </c>
      <c r="J4648" s="4">
        <v>1.176471378280652</v>
      </c>
      <c r="K4648" t="str">
        <f>_xlfn.XLOOKUP(D4648, dim_channels!A:A, dim_channels!C:C, "Not Found")</f>
        <v>OTA</v>
      </c>
      <c r="L4648" t="str">
        <f>_xlfn.XLOOKUP(D4648, dim_channels!A:A, dim_channels!B:B, "Not Found")</f>
        <v>Booking.com</v>
      </c>
    </row>
    <row r="4649" spans="1:12" x14ac:dyDescent="0.2">
      <c r="A4649" s="3" t="s">
        <v>5085</v>
      </c>
      <c r="B4649" s="3" t="s">
        <v>603</v>
      </c>
      <c r="C4649" s="3" t="s">
        <v>603</v>
      </c>
      <c r="D4649" s="3" t="s">
        <v>52</v>
      </c>
      <c r="E4649" s="3" t="s">
        <v>60</v>
      </c>
      <c r="F4649" s="3">
        <v>3297.93</v>
      </c>
      <c r="G4649" s="3">
        <v>0</v>
      </c>
      <c r="H4649" s="3">
        <v>3297.93</v>
      </c>
      <c r="I4649" s="3" t="s">
        <v>41</v>
      </c>
      <c r="J4649" s="5">
        <v>1</v>
      </c>
      <c r="K4649" t="str">
        <f>_xlfn.XLOOKUP(D4649, dim_channels!A:A, dim_channels!C:C, "Not Found")</f>
        <v>OTA</v>
      </c>
      <c r="L4649" t="str">
        <f>_xlfn.XLOOKUP(D4649, dim_channels!A:A, dim_channels!B:B, "Not Found")</f>
        <v>Agoda</v>
      </c>
    </row>
    <row r="4650" spans="1:12" x14ac:dyDescent="0.2">
      <c r="A4650" s="2" t="s">
        <v>5086</v>
      </c>
      <c r="B4650" s="2" t="s">
        <v>359</v>
      </c>
      <c r="C4650" s="2" t="s">
        <v>360</v>
      </c>
      <c r="D4650" s="2" t="s">
        <v>52</v>
      </c>
      <c r="E4650" s="2" t="s">
        <v>34</v>
      </c>
      <c r="F4650" s="2">
        <v>5601.06</v>
      </c>
      <c r="G4650" s="2">
        <v>672.13</v>
      </c>
      <c r="H4650" s="2">
        <v>4928.93</v>
      </c>
      <c r="I4650" s="2" t="s">
        <v>56</v>
      </c>
      <c r="J4650" s="4">
        <v>1.1363642819029689</v>
      </c>
      <c r="K4650" t="str">
        <f>_xlfn.XLOOKUP(D4650, dim_channels!A:A, dim_channels!C:C, "Not Found")</f>
        <v>OTA</v>
      </c>
      <c r="L4650" t="str">
        <f>_xlfn.XLOOKUP(D4650, dim_channels!A:A, dim_channels!B:B, "Not Found")</f>
        <v>Agoda</v>
      </c>
    </row>
    <row r="4651" spans="1:12" x14ac:dyDescent="0.2">
      <c r="A4651" s="3" t="s">
        <v>5087</v>
      </c>
      <c r="B4651" s="3" t="s">
        <v>367</v>
      </c>
      <c r="C4651" s="3" t="s">
        <v>375</v>
      </c>
      <c r="D4651" s="3" t="s">
        <v>33</v>
      </c>
      <c r="E4651" s="3" t="s">
        <v>60</v>
      </c>
      <c r="F4651" s="3">
        <v>3042.13</v>
      </c>
      <c r="G4651" s="3">
        <v>0</v>
      </c>
      <c r="H4651" s="3">
        <v>3042.13</v>
      </c>
      <c r="I4651" s="3" t="s">
        <v>29</v>
      </c>
      <c r="J4651" s="5">
        <v>1</v>
      </c>
      <c r="K4651" t="str">
        <f>_xlfn.XLOOKUP(D4651, dim_channels!A:A, dim_channels!C:C, "Not Found")</f>
        <v>OTA</v>
      </c>
      <c r="L4651" t="str">
        <f>_xlfn.XLOOKUP(D4651, dim_channels!A:A, dim_channels!B:B, "Not Found")</f>
        <v>Booking.com</v>
      </c>
    </row>
    <row r="4652" spans="1:12" x14ac:dyDescent="0.2">
      <c r="A4652" s="2" t="s">
        <v>5088</v>
      </c>
      <c r="B4652" s="2" t="s">
        <v>84</v>
      </c>
      <c r="C4652" s="2" t="s">
        <v>85</v>
      </c>
      <c r="D4652" s="2" t="s">
        <v>114</v>
      </c>
      <c r="E4652" s="2" t="s">
        <v>115</v>
      </c>
      <c r="F4652" s="2">
        <v>7572.05</v>
      </c>
      <c r="G4652" s="2">
        <v>757.2</v>
      </c>
      <c r="H4652" s="2">
        <v>6814.85</v>
      </c>
      <c r="I4652" s="2" t="s">
        <v>41</v>
      </c>
      <c r="J4652" s="4">
        <v>1.1111102958979291</v>
      </c>
      <c r="K4652" t="str">
        <f>_xlfn.XLOOKUP(D4652, dim_channels!A:A, dim_channels!C:C, "Not Found")</f>
        <v>Offline</v>
      </c>
      <c r="L4652" t="str">
        <f>_xlfn.XLOOKUP(D4652, dim_channels!A:A, dim_channels!B:B, "Not Found")</f>
        <v>Travel Agency</v>
      </c>
    </row>
    <row r="4653" spans="1:12" x14ac:dyDescent="0.2">
      <c r="A4653" s="3" t="s">
        <v>5089</v>
      </c>
      <c r="B4653" s="3" t="s">
        <v>487</v>
      </c>
      <c r="C4653" s="3" t="s">
        <v>59</v>
      </c>
      <c r="D4653" s="3" t="s">
        <v>45</v>
      </c>
      <c r="E4653" s="3" t="s">
        <v>89</v>
      </c>
      <c r="F4653" s="3">
        <v>3254.79</v>
      </c>
      <c r="G4653" s="3">
        <v>0</v>
      </c>
      <c r="H4653" s="3">
        <v>3254.79</v>
      </c>
      <c r="I4653" s="3" t="s">
        <v>29</v>
      </c>
      <c r="J4653" s="5">
        <v>1</v>
      </c>
      <c r="K4653" t="str">
        <f>_xlfn.XLOOKUP(D4653, dim_channels!A:A, dim_channels!C:C, "Not Found")</f>
        <v>Corporate</v>
      </c>
      <c r="L4653" t="str">
        <f>_xlfn.XLOOKUP(D4653, dim_channels!A:A, dim_channels!B:B, "Not Found")</f>
        <v>Corporate Direct</v>
      </c>
    </row>
    <row r="4654" spans="1:12" x14ac:dyDescent="0.2">
      <c r="A4654" s="2" t="s">
        <v>5090</v>
      </c>
      <c r="B4654" s="2" t="s">
        <v>101</v>
      </c>
      <c r="C4654" s="2" t="s">
        <v>258</v>
      </c>
      <c r="D4654" s="2" t="s">
        <v>27</v>
      </c>
      <c r="E4654" s="2" t="s">
        <v>28</v>
      </c>
      <c r="F4654" s="2">
        <v>5707.57</v>
      </c>
      <c r="G4654" s="2">
        <v>1027.3599999999999</v>
      </c>
      <c r="H4654" s="2">
        <v>4680.21</v>
      </c>
      <c r="I4654" s="2" t="s">
        <v>29</v>
      </c>
      <c r="J4654" s="4">
        <v>1.219511517645576</v>
      </c>
      <c r="K4654" t="str">
        <f>_xlfn.XLOOKUP(D4654, dim_channels!A:A, dim_channels!C:C, "Not Found")</f>
        <v>OTA</v>
      </c>
      <c r="L4654" t="str">
        <f>_xlfn.XLOOKUP(D4654, dim_channels!A:A, dim_channels!B:B, "Not Found")</f>
        <v>Expedia</v>
      </c>
    </row>
    <row r="4655" spans="1:12" x14ac:dyDescent="0.2">
      <c r="A4655" s="3" t="s">
        <v>5091</v>
      </c>
      <c r="B4655" s="3" t="s">
        <v>226</v>
      </c>
      <c r="C4655" s="3" t="s">
        <v>204</v>
      </c>
      <c r="D4655" s="3" t="s">
        <v>45</v>
      </c>
      <c r="E4655" s="3" t="s">
        <v>46</v>
      </c>
      <c r="F4655" s="3">
        <v>11965.89</v>
      </c>
      <c r="G4655" s="3">
        <v>598.29</v>
      </c>
      <c r="H4655" s="3">
        <v>11367.6</v>
      </c>
      <c r="I4655" s="3" t="s">
        <v>56</v>
      </c>
      <c r="J4655" s="5">
        <v>1.052631162250607</v>
      </c>
      <c r="K4655" t="str">
        <f>_xlfn.XLOOKUP(D4655, dim_channels!A:A, dim_channels!C:C, "Not Found")</f>
        <v>Corporate</v>
      </c>
      <c r="L4655" t="str">
        <f>_xlfn.XLOOKUP(D4655, dim_channels!A:A, dim_channels!B:B, "Not Found")</f>
        <v>Corporate Direct</v>
      </c>
    </row>
    <row r="4656" spans="1:12" x14ac:dyDescent="0.2">
      <c r="A4656" s="2" t="s">
        <v>5092</v>
      </c>
      <c r="B4656" s="2" t="s">
        <v>328</v>
      </c>
      <c r="C4656" s="2" t="s">
        <v>85</v>
      </c>
      <c r="D4656" s="2" t="s">
        <v>33</v>
      </c>
      <c r="E4656" s="2" t="s">
        <v>60</v>
      </c>
      <c r="F4656" s="2">
        <v>8326.59</v>
      </c>
      <c r="G4656" s="2">
        <v>0</v>
      </c>
      <c r="H4656" s="2">
        <v>8326.59</v>
      </c>
      <c r="I4656" s="2" t="s">
        <v>29</v>
      </c>
      <c r="J4656" s="4">
        <v>1</v>
      </c>
      <c r="K4656" t="str">
        <f>_xlfn.XLOOKUP(D4656, dim_channels!A:A, dim_channels!C:C, "Not Found")</f>
        <v>OTA</v>
      </c>
      <c r="L4656" t="str">
        <f>_xlfn.XLOOKUP(D4656, dim_channels!A:A, dim_channels!B:B, "Not Found")</f>
        <v>Booking.com</v>
      </c>
    </row>
    <row r="4657" spans="1:12" x14ac:dyDescent="0.2">
      <c r="A4657" s="3" t="s">
        <v>5093</v>
      </c>
      <c r="B4657" s="3" t="s">
        <v>380</v>
      </c>
      <c r="C4657" s="3" t="s">
        <v>147</v>
      </c>
      <c r="D4657" s="3" t="s">
        <v>33</v>
      </c>
      <c r="E4657" s="3" t="s">
        <v>60</v>
      </c>
      <c r="F4657" s="3">
        <v>6163.15</v>
      </c>
      <c r="G4657" s="3">
        <v>0</v>
      </c>
      <c r="H4657" s="3">
        <v>6163.15</v>
      </c>
      <c r="I4657" s="3" t="s">
        <v>29</v>
      </c>
      <c r="J4657" s="5">
        <v>1</v>
      </c>
      <c r="K4657" t="str">
        <f>_xlfn.XLOOKUP(D4657, dim_channels!A:A, dim_channels!C:C, "Not Found")</f>
        <v>OTA</v>
      </c>
      <c r="L4657" t="str">
        <f>_xlfn.XLOOKUP(D4657, dim_channels!A:A, dim_channels!B:B, "Not Found")</f>
        <v>Booking.com</v>
      </c>
    </row>
    <row r="4658" spans="1:12" x14ac:dyDescent="0.2">
      <c r="A4658" s="2" t="s">
        <v>5094</v>
      </c>
      <c r="B4658" s="2" t="s">
        <v>445</v>
      </c>
      <c r="C4658" s="2" t="s">
        <v>794</v>
      </c>
      <c r="D4658" s="2" t="s">
        <v>27</v>
      </c>
      <c r="E4658" s="2" t="s">
        <v>28</v>
      </c>
      <c r="F4658" s="2">
        <v>8645.98</v>
      </c>
      <c r="G4658" s="2">
        <v>1556.28</v>
      </c>
      <c r="H4658" s="2">
        <v>7089.7</v>
      </c>
      <c r="I4658" s="2" t="s">
        <v>41</v>
      </c>
      <c r="J4658" s="4">
        <v>1.2195128143645011</v>
      </c>
      <c r="K4658" t="str">
        <f>_xlfn.XLOOKUP(D4658, dim_channels!A:A, dim_channels!C:C, "Not Found")</f>
        <v>OTA</v>
      </c>
      <c r="L4658" t="str">
        <f>_xlfn.XLOOKUP(D4658, dim_channels!A:A, dim_channels!B:B, "Not Found")</f>
        <v>Expedia</v>
      </c>
    </row>
    <row r="4659" spans="1:12" x14ac:dyDescent="0.2">
      <c r="A4659" s="3" t="s">
        <v>5095</v>
      </c>
      <c r="B4659" s="3" t="s">
        <v>159</v>
      </c>
      <c r="C4659" s="3" t="s">
        <v>619</v>
      </c>
      <c r="D4659" s="3" t="s">
        <v>169</v>
      </c>
      <c r="E4659" s="3" t="s">
        <v>46</v>
      </c>
      <c r="F4659" s="3">
        <v>6169</v>
      </c>
      <c r="G4659" s="3">
        <v>1233.8</v>
      </c>
      <c r="H4659" s="3">
        <v>4935.2</v>
      </c>
      <c r="I4659" s="3" t="s">
        <v>29</v>
      </c>
      <c r="J4659" s="5">
        <v>1.25</v>
      </c>
      <c r="K4659" t="str">
        <f>_xlfn.XLOOKUP(D4659, dim_channels!A:A, dim_channels!C:C, "Not Found")</f>
        <v>GDS</v>
      </c>
      <c r="L4659" t="str">
        <f>_xlfn.XLOOKUP(D4659, dim_channels!A:A, dim_channels!B:B, "Not Found")</f>
        <v>GDS (Amadeus)</v>
      </c>
    </row>
    <row r="4660" spans="1:12" x14ac:dyDescent="0.2">
      <c r="A4660" s="2" t="s">
        <v>5096</v>
      </c>
      <c r="B4660" s="2" t="s">
        <v>1021</v>
      </c>
      <c r="C4660" s="2" t="s">
        <v>839</v>
      </c>
      <c r="D4660" s="2" t="s">
        <v>52</v>
      </c>
      <c r="E4660" s="2" t="s">
        <v>34</v>
      </c>
      <c r="F4660" s="2">
        <v>17396.16</v>
      </c>
      <c r="G4660" s="2">
        <v>2087.54</v>
      </c>
      <c r="H4660" s="2">
        <v>15308.62</v>
      </c>
      <c r="I4660" s="2" t="s">
        <v>29</v>
      </c>
      <c r="J4660" s="4">
        <v>1.136363695747886</v>
      </c>
      <c r="K4660" t="str">
        <f>_xlfn.XLOOKUP(D4660, dim_channels!A:A, dim_channels!C:C, "Not Found")</f>
        <v>OTA</v>
      </c>
      <c r="L4660" t="str">
        <f>_xlfn.XLOOKUP(D4660, dim_channels!A:A, dim_channels!B:B, "Not Found")</f>
        <v>Agoda</v>
      </c>
    </row>
    <row r="4661" spans="1:12" x14ac:dyDescent="0.2">
      <c r="A4661" s="3" t="s">
        <v>5097</v>
      </c>
      <c r="B4661" s="3" t="s">
        <v>822</v>
      </c>
      <c r="C4661" s="3" t="s">
        <v>618</v>
      </c>
      <c r="D4661" s="3" t="s">
        <v>45</v>
      </c>
      <c r="E4661" s="3" t="s">
        <v>89</v>
      </c>
      <c r="F4661" s="3">
        <v>5135.88</v>
      </c>
      <c r="G4661" s="3">
        <v>0</v>
      </c>
      <c r="H4661" s="3">
        <v>5135.88</v>
      </c>
      <c r="I4661" s="3" t="s">
        <v>29</v>
      </c>
      <c r="J4661" s="5">
        <v>1</v>
      </c>
      <c r="K4661" t="str">
        <f>_xlfn.XLOOKUP(D4661, dim_channels!A:A, dim_channels!C:C, "Not Found")</f>
        <v>Corporate</v>
      </c>
      <c r="L4661" t="str">
        <f>_xlfn.XLOOKUP(D4661, dim_channels!A:A, dim_channels!B:B, "Not Found")</f>
        <v>Corporate Direct</v>
      </c>
    </row>
    <row r="4662" spans="1:12" x14ac:dyDescent="0.2">
      <c r="A4662" s="2" t="s">
        <v>5098</v>
      </c>
      <c r="B4662" s="2" t="s">
        <v>574</v>
      </c>
      <c r="C4662" s="2" t="s">
        <v>258</v>
      </c>
      <c r="D4662" s="2" t="s">
        <v>45</v>
      </c>
      <c r="E4662" s="2" t="s">
        <v>46</v>
      </c>
      <c r="F4662" s="2">
        <v>5412.31</v>
      </c>
      <c r="G4662" s="2">
        <v>270.62</v>
      </c>
      <c r="H4662" s="2">
        <v>5141.6899999999996</v>
      </c>
      <c r="I4662" s="2" t="s">
        <v>56</v>
      </c>
      <c r="J4662" s="4">
        <v>1.0526325002090751</v>
      </c>
      <c r="K4662" t="str">
        <f>_xlfn.XLOOKUP(D4662, dim_channels!A:A, dim_channels!C:C, "Not Found")</f>
        <v>Corporate</v>
      </c>
      <c r="L4662" t="str">
        <f>_xlfn.XLOOKUP(D4662, dim_channels!A:A, dim_channels!B:B, "Not Found")</f>
        <v>Corporate Direct</v>
      </c>
    </row>
    <row r="4663" spans="1:12" x14ac:dyDescent="0.2">
      <c r="A4663" s="3" t="s">
        <v>5099</v>
      </c>
      <c r="B4663" s="3" t="s">
        <v>525</v>
      </c>
      <c r="C4663" s="3" t="s">
        <v>44</v>
      </c>
      <c r="D4663" s="3" t="s">
        <v>33</v>
      </c>
      <c r="E4663" s="3" t="s">
        <v>34</v>
      </c>
      <c r="F4663" s="3">
        <v>10499.43</v>
      </c>
      <c r="G4663" s="3">
        <v>1574.91</v>
      </c>
      <c r="H4663" s="3">
        <v>8924.52</v>
      </c>
      <c r="I4663" s="3" t="s">
        <v>29</v>
      </c>
      <c r="J4663" s="5">
        <v>1.176469995024942</v>
      </c>
      <c r="K4663" t="str">
        <f>_xlfn.XLOOKUP(D4663, dim_channels!A:A, dim_channels!C:C, "Not Found")</f>
        <v>OTA</v>
      </c>
      <c r="L4663" t="str">
        <f>_xlfn.XLOOKUP(D4663, dim_channels!A:A, dim_channels!B:B, "Not Found")</f>
        <v>Booking.com</v>
      </c>
    </row>
    <row r="4664" spans="1:12" x14ac:dyDescent="0.2">
      <c r="A4664" s="2" t="s">
        <v>5100</v>
      </c>
      <c r="B4664" s="2" t="s">
        <v>603</v>
      </c>
      <c r="C4664" s="2" t="s">
        <v>863</v>
      </c>
      <c r="D4664" s="2" t="s">
        <v>64</v>
      </c>
      <c r="E4664" s="2" t="s">
        <v>34</v>
      </c>
      <c r="F4664" s="2">
        <v>14855.06</v>
      </c>
      <c r="G4664" s="2">
        <v>0</v>
      </c>
      <c r="H4664" s="2">
        <v>14855.06</v>
      </c>
      <c r="I4664" s="2" t="s">
        <v>29</v>
      </c>
      <c r="J4664" s="4">
        <v>1</v>
      </c>
      <c r="K4664" t="str">
        <f>_xlfn.XLOOKUP(D4664, dim_channels!A:A, dim_channels!C:C, "Not Found")</f>
        <v>Direct</v>
      </c>
      <c r="L4664" t="str">
        <f>_xlfn.XLOOKUP(D4664, dim_channels!A:A, dim_channels!B:B, "Not Found")</f>
        <v>Direct Website</v>
      </c>
    </row>
    <row r="4665" spans="1:12" x14ac:dyDescent="0.2">
      <c r="A4665" s="3" t="s">
        <v>5101</v>
      </c>
      <c r="B4665" s="3" t="s">
        <v>39</v>
      </c>
      <c r="C4665" s="3" t="s">
        <v>649</v>
      </c>
      <c r="D4665" s="3" t="s">
        <v>45</v>
      </c>
      <c r="E4665" s="3" t="s">
        <v>89</v>
      </c>
      <c r="F4665" s="3">
        <v>8613.83</v>
      </c>
      <c r="G4665" s="3">
        <v>0</v>
      </c>
      <c r="H4665" s="3">
        <v>8613.83</v>
      </c>
      <c r="I4665" s="3" t="s">
        <v>29</v>
      </c>
      <c r="J4665" s="5">
        <v>1</v>
      </c>
      <c r="K4665" t="str">
        <f>_xlfn.XLOOKUP(D4665, dim_channels!A:A, dim_channels!C:C, "Not Found")</f>
        <v>Corporate</v>
      </c>
      <c r="L4665" t="str">
        <f>_xlfn.XLOOKUP(D4665, dim_channels!A:A, dim_channels!B:B, "Not Found")</f>
        <v>Corporate Direct</v>
      </c>
    </row>
    <row r="4666" spans="1:12" x14ac:dyDescent="0.2">
      <c r="A4666" s="2" t="s">
        <v>5102</v>
      </c>
      <c r="B4666" s="2" t="s">
        <v>619</v>
      </c>
      <c r="C4666" s="2" t="s">
        <v>147</v>
      </c>
      <c r="D4666" s="2" t="s">
        <v>64</v>
      </c>
      <c r="E4666" s="2" t="s">
        <v>28</v>
      </c>
      <c r="F4666" s="2">
        <v>11068.02</v>
      </c>
      <c r="G4666" s="2">
        <v>0</v>
      </c>
      <c r="H4666" s="2">
        <v>11068.02</v>
      </c>
      <c r="I4666" s="2" t="s">
        <v>29</v>
      </c>
      <c r="J4666" s="4">
        <v>1</v>
      </c>
      <c r="K4666" t="str">
        <f>_xlfn.XLOOKUP(D4666, dim_channels!A:A, dim_channels!C:C, "Not Found")</f>
        <v>Direct</v>
      </c>
      <c r="L4666" t="str">
        <f>_xlfn.XLOOKUP(D4666, dim_channels!A:A, dim_channels!B:B, "Not Found")</f>
        <v>Direct Website</v>
      </c>
    </row>
    <row r="4667" spans="1:12" x14ac:dyDescent="0.2">
      <c r="A4667" s="3" t="s">
        <v>5103</v>
      </c>
      <c r="B4667" s="3" t="s">
        <v>305</v>
      </c>
      <c r="C4667" s="3" t="s">
        <v>314</v>
      </c>
      <c r="D4667" s="3" t="s">
        <v>64</v>
      </c>
      <c r="E4667" s="3" t="s">
        <v>28</v>
      </c>
      <c r="F4667" s="3">
        <v>8280.51</v>
      </c>
      <c r="G4667" s="3">
        <v>0</v>
      </c>
      <c r="H4667" s="3">
        <v>8280.51</v>
      </c>
      <c r="I4667" s="3" t="s">
        <v>56</v>
      </c>
      <c r="J4667" s="5">
        <v>1</v>
      </c>
      <c r="K4667" t="str">
        <f>_xlfn.XLOOKUP(D4667, dim_channels!A:A, dim_channels!C:C, "Not Found")</f>
        <v>Direct</v>
      </c>
      <c r="L4667" t="str">
        <f>_xlfn.XLOOKUP(D4667, dim_channels!A:A, dim_channels!B:B, "Not Found")</f>
        <v>Direct Website</v>
      </c>
    </row>
    <row r="4668" spans="1:12" x14ac:dyDescent="0.2">
      <c r="A4668" s="2" t="s">
        <v>5104</v>
      </c>
      <c r="B4668" s="2" t="s">
        <v>357</v>
      </c>
      <c r="C4668" s="2" t="s">
        <v>150</v>
      </c>
      <c r="D4668" s="2" t="s">
        <v>33</v>
      </c>
      <c r="E4668" s="2" t="s">
        <v>28</v>
      </c>
      <c r="F4668" s="2">
        <v>8274.7000000000007</v>
      </c>
      <c r="G4668" s="2">
        <v>1241.21</v>
      </c>
      <c r="H4668" s="2">
        <v>7033.49</v>
      </c>
      <c r="I4668" s="2" t="s">
        <v>29</v>
      </c>
      <c r="J4668" s="4">
        <v>1.176471424570164</v>
      </c>
      <c r="K4668" t="str">
        <f>_xlfn.XLOOKUP(D4668, dim_channels!A:A, dim_channels!C:C, "Not Found")</f>
        <v>OTA</v>
      </c>
      <c r="L4668" t="str">
        <f>_xlfn.XLOOKUP(D4668, dim_channels!A:A, dim_channels!B:B, "Not Found")</f>
        <v>Booking.com</v>
      </c>
    </row>
    <row r="4669" spans="1:12" x14ac:dyDescent="0.2">
      <c r="A4669" s="3" t="s">
        <v>5105</v>
      </c>
      <c r="B4669" s="3" t="s">
        <v>558</v>
      </c>
      <c r="C4669" s="3" t="s">
        <v>26</v>
      </c>
      <c r="D4669" s="3" t="s">
        <v>33</v>
      </c>
      <c r="E4669" s="3" t="s">
        <v>28</v>
      </c>
      <c r="F4669" s="3">
        <v>8320.6200000000008</v>
      </c>
      <c r="G4669" s="3">
        <v>1248.0899999999999</v>
      </c>
      <c r="H4669" s="3">
        <v>7072.53</v>
      </c>
      <c r="I4669" s="3" t="s">
        <v>41</v>
      </c>
      <c r="J4669" s="5">
        <v>1.1764700892042881</v>
      </c>
      <c r="K4669" t="str">
        <f>_xlfn.XLOOKUP(D4669, dim_channels!A:A, dim_channels!C:C, "Not Found")</f>
        <v>OTA</v>
      </c>
      <c r="L4669" t="str">
        <f>_xlfn.XLOOKUP(D4669, dim_channels!A:A, dim_channels!B:B, "Not Found")</f>
        <v>Booking.com</v>
      </c>
    </row>
    <row r="4670" spans="1:12" x14ac:dyDescent="0.2">
      <c r="A4670" s="2" t="s">
        <v>5106</v>
      </c>
      <c r="B4670" s="2" t="s">
        <v>612</v>
      </c>
      <c r="C4670" s="2" t="s">
        <v>167</v>
      </c>
      <c r="D4670" s="2" t="s">
        <v>27</v>
      </c>
      <c r="E4670" s="2" t="s">
        <v>28</v>
      </c>
      <c r="F4670" s="2">
        <v>11622.8</v>
      </c>
      <c r="G4670" s="2">
        <v>2092.1</v>
      </c>
      <c r="H4670" s="2">
        <v>9530.7000000000007</v>
      </c>
      <c r="I4670" s="2" t="s">
        <v>29</v>
      </c>
      <c r="J4670" s="4">
        <v>1.219511683297134</v>
      </c>
      <c r="K4670" t="str">
        <f>_xlfn.XLOOKUP(D4670, dim_channels!A:A, dim_channels!C:C, "Not Found")</f>
        <v>OTA</v>
      </c>
      <c r="L4670" t="str">
        <f>_xlfn.XLOOKUP(D4670, dim_channels!A:A, dim_channels!B:B, "Not Found")</f>
        <v>Expedia</v>
      </c>
    </row>
    <row r="4671" spans="1:12" x14ac:dyDescent="0.2">
      <c r="A4671" s="3" t="s">
        <v>5107</v>
      </c>
      <c r="B4671" s="3" t="s">
        <v>156</v>
      </c>
      <c r="C4671" s="3" t="s">
        <v>509</v>
      </c>
      <c r="D4671" s="3" t="s">
        <v>52</v>
      </c>
      <c r="E4671" s="3" t="s">
        <v>34</v>
      </c>
      <c r="F4671" s="3">
        <v>5613.44</v>
      </c>
      <c r="G4671" s="3">
        <v>673.61</v>
      </c>
      <c r="H4671" s="3">
        <v>4939.83</v>
      </c>
      <c r="I4671" s="3" t="s">
        <v>56</v>
      </c>
      <c r="J4671" s="5">
        <v>1.1363629922487211</v>
      </c>
      <c r="K4671" t="str">
        <f>_xlfn.XLOOKUP(D4671, dim_channels!A:A, dim_channels!C:C, "Not Found")</f>
        <v>OTA</v>
      </c>
      <c r="L4671" t="str">
        <f>_xlfn.XLOOKUP(D4671, dim_channels!A:A, dim_channels!B:B, "Not Found")</f>
        <v>Agoda</v>
      </c>
    </row>
    <row r="4672" spans="1:12" x14ac:dyDescent="0.2">
      <c r="A4672" s="2" t="s">
        <v>5108</v>
      </c>
      <c r="B4672" s="2" t="s">
        <v>573</v>
      </c>
      <c r="C4672" s="2" t="s">
        <v>574</v>
      </c>
      <c r="D4672" s="2" t="s">
        <v>27</v>
      </c>
      <c r="E4672" s="2" t="s">
        <v>34</v>
      </c>
      <c r="F4672" s="2">
        <v>20753.04</v>
      </c>
      <c r="G4672" s="2">
        <v>3735.55</v>
      </c>
      <c r="H4672" s="2">
        <v>17017.490000000002</v>
      </c>
      <c r="I4672" s="2" t="s">
        <v>41</v>
      </c>
      <c r="J4672" s="4">
        <v>1.219512395776345</v>
      </c>
      <c r="K4672" t="str">
        <f>_xlfn.XLOOKUP(D4672, dim_channels!A:A, dim_channels!C:C, "Not Found")</f>
        <v>OTA</v>
      </c>
      <c r="L4672" t="str">
        <f>_xlfn.XLOOKUP(D4672, dim_channels!A:A, dim_channels!B:B, "Not Found")</f>
        <v>Expedia</v>
      </c>
    </row>
    <row r="4673" spans="1:12" x14ac:dyDescent="0.2">
      <c r="A4673" s="3" t="s">
        <v>5109</v>
      </c>
      <c r="B4673" s="3" t="s">
        <v>1072</v>
      </c>
      <c r="C4673" s="3" t="s">
        <v>241</v>
      </c>
      <c r="D4673" s="3" t="s">
        <v>52</v>
      </c>
      <c r="E4673" s="3" t="s">
        <v>34</v>
      </c>
      <c r="F4673" s="3">
        <v>8558.0300000000007</v>
      </c>
      <c r="G4673" s="3">
        <v>1026.96</v>
      </c>
      <c r="H4673" s="3">
        <v>7531.07</v>
      </c>
      <c r="I4673" s="3" t="s">
        <v>29</v>
      </c>
      <c r="J4673" s="5">
        <v>1.1363630931594051</v>
      </c>
      <c r="K4673" t="str">
        <f>_xlfn.XLOOKUP(D4673, dim_channels!A:A, dim_channels!C:C, "Not Found")</f>
        <v>OTA</v>
      </c>
      <c r="L4673" t="str">
        <f>_xlfn.XLOOKUP(D4673, dim_channels!A:A, dim_channels!B:B, "Not Found")</f>
        <v>Agoda</v>
      </c>
    </row>
    <row r="4674" spans="1:12" x14ac:dyDescent="0.2">
      <c r="A4674" s="2" t="s">
        <v>5110</v>
      </c>
      <c r="B4674" s="2" t="s">
        <v>181</v>
      </c>
      <c r="C4674" s="2" t="s">
        <v>340</v>
      </c>
      <c r="D4674" s="2" t="s">
        <v>64</v>
      </c>
      <c r="E4674" s="2" t="s">
        <v>115</v>
      </c>
      <c r="F4674" s="2">
        <v>17953.66</v>
      </c>
      <c r="G4674" s="2">
        <v>0</v>
      </c>
      <c r="H4674" s="2">
        <v>17953.66</v>
      </c>
      <c r="I4674" s="2" t="s">
        <v>29</v>
      </c>
      <c r="J4674" s="4">
        <v>1</v>
      </c>
      <c r="K4674" t="str">
        <f>_xlfn.XLOOKUP(D4674, dim_channels!A:A, dim_channels!C:C, "Not Found")</f>
        <v>Direct</v>
      </c>
      <c r="L4674" t="str">
        <f>_xlfn.XLOOKUP(D4674, dim_channels!A:A, dim_channels!B:B, "Not Found")</f>
        <v>Direct Website</v>
      </c>
    </row>
    <row r="4675" spans="1:12" x14ac:dyDescent="0.2">
      <c r="A4675" s="3" t="s">
        <v>5111</v>
      </c>
      <c r="B4675" s="3" t="s">
        <v>106</v>
      </c>
      <c r="C4675" s="3" t="s">
        <v>318</v>
      </c>
      <c r="D4675" s="3" t="s">
        <v>64</v>
      </c>
      <c r="E4675" s="3" t="s">
        <v>34</v>
      </c>
      <c r="F4675" s="3">
        <v>9066.7199999999993</v>
      </c>
      <c r="G4675" s="3">
        <v>0</v>
      </c>
      <c r="H4675" s="3">
        <v>9066.7199999999993</v>
      </c>
      <c r="I4675" s="3" t="s">
        <v>29</v>
      </c>
      <c r="J4675" s="5">
        <v>1</v>
      </c>
      <c r="K4675" t="str">
        <f>_xlfn.XLOOKUP(D4675, dim_channels!A:A, dim_channels!C:C, "Not Found")</f>
        <v>Direct</v>
      </c>
      <c r="L4675" t="str">
        <f>_xlfn.XLOOKUP(D4675, dim_channels!A:A, dim_channels!B:B, "Not Found")</f>
        <v>Direct Website</v>
      </c>
    </row>
    <row r="4676" spans="1:12" x14ac:dyDescent="0.2">
      <c r="A4676" s="2" t="s">
        <v>5112</v>
      </c>
      <c r="B4676" s="2" t="s">
        <v>754</v>
      </c>
      <c r="C4676" s="2" t="s">
        <v>875</v>
      </c>
      <c r="D4676" s="2" t="s">
        <v>27</v>
      </c>
      <c r="E4676" s="2" t="s">
        <v>34</v>
      </c>
      <c r="F4676" s="2">
        <v>11757.59</v>
      </c>
      <c r="G4676" s="2">
        <v>2116.37</v>
      </c>
      <c r="H4676" s="2">
        <v>9641.2199999999993</v>
      </c>
      <c r="I4676" s="2" t="s">
        <v>29</v>
      </c>
      <c r="J4676" s="4">
        <v>1.2195126757816961</v>
      </c>
      <c r="K4676" t="str">
        <f>_xlfn.XLOOKUP(D4676, dim_channels!A:A, dim_channels!C:C, "Not Found")</f>
        <v>OTA</v>
      </c>
      <c r="L4676" t="str">
        <f>_xlfn.XLOOKUP(D4676, dim_channels!A:A, dim_channels!B:B, "Not Found")</f>
        <v>Expedia</v>
      </c>
    </row>
    <row r="4677" spans="1:12" x14ac:dyDescent="0.2">
      <c r="A4677" s="3" t="s">
        <v>5113</v>
      </c>
      <c r="B4677" s="3" t="s">
        <v>425</v>
      </c>
      <c r="C4677" s="3" t="s">
        <v>130</v>
      </c>
      <c r="D4677" s="3" t="s">
        <v>64</v>
      </c>
      <c r="E4677" s="3" t="s">
        <v>34</v>
      </c>
      <c r="F4677" s="3">
        <v>8888.2800000000007</v>
      </c>
      <c r="G4677" s="3">
        <v>0</v>
      </c>
      <c r="H4677" s="3">
        <v>8888.2800000000007</v>
      </c>
      <c r="I4677" s="3" t="s">
        <v>29</v>
      </c>
      <c r="J4677" s="5">
        <v>1</v>
      </c>
      <c r="K4677" t="str">
        <f>_xlfn.XLOOKUP(D4677, dim_channels!A:A, dim_channels!C:C, "Not Found")</f>
        <v>Direct</v>
      </c>
      <c r="L4677" t="str">
        <f>_xlfn.XLOOKUP(D4677, dim_channels!A:A, dim_channels!B:B, "Not Found")</f>
        <v>Direct Website</v>
      </c>
    </row>
    <row r="4678" spans="1:12" x14ac:dyDescent="0.2">
      <c r="A4678" s="2" t="s">
        <v>5114</v>
      </c>
      <c r="B4678" s="2" t="s">
        <v>567</v>
      </c>
      <c r="C4678" s="2" t="s">
        <v>141</v>
      </c>
      <c r="D4678" s="2" t="s">
        <v>169</v>
      </c>
      <c r="E4678" s="2" t="s">
        <v>46</v>
      </c>
      <c r="F4678" s="2">
        <v>5770.71</v>
      </c>
      <c r="G4678" s="2">
        <v>1154.1400000000001</v>
      </c>
      <c r="H4678" s="2">
        <v>4616.57</v>
      </c>
      <c r="I4678" s="2" t="s">
        <v>29</v>
      </c>
      <c r="J4678" s="4">
        <v>1.2499994584724159</v>
      </c>
      <c r="K4678" t="str">
        <f>_xlfn.XLOOKUP(D4678, dim_channels!A:A, dim_channels!C:C, "Not Found")</f>
        <v>GDS</v>
      </c>
      <c r="L4678" t="str">
        <f>_xlfn.XLOOKUP(D4678, dim_channels!A:A, dim_channels!B:B, "Not Found")</f>
        <v>GDS (Amadeus)</v>
      </c>
    </row>
    <row r="4679" spans="1:12" x14ac:dyDescent="0.2">
      <c r="A4679" s="3" t="s">
        <v>5115</v>
      </c>
      <c r="B4679" s="3" t="s">
        <v>384</v>
      </c>
      <c r="C4679" s="3" t="s">
        <v>189</v>
      </c>
      <c r="D4679" s="3" t="s">
        <v>64</v>
      </c>
      <c r="E4679" s="3" t="s">
        <v>115</v>
      </c>
      <c r="F4679" s="3">
        <v>2690.48</v>
      </c>
      <c r="G4679" s="3">
        <v>0</v>
      </c>
      <c r="H4679" s="3">
        <v>2690.48</v>
      </c>
      <c r="I4679" s="3" t="s">
        <v>29</v>
      </c>
      <c r="J4679" s="5">
        <v>1</v>
      </c>
      <c r="K4679" t="str">
        <f>_xlfn.XLOOKUP(D4679, dim_channels!A:A, dim_channels!C:C, "Not Found")</f>
        <v>Direct</v>
      </c>
      <c r="L4679" t="str">
        <f>_xlfn.XLOOKUP(D4679, dim_channels!A:A, dim_channels!B:B, "Not Found")</f>
        <v>Direct Website</v>
      </c>
    </row>
    <row r="4680" spans="1:12" x14ac:dyDescent="0.2">
      <c r="A4680" s="2" t="s">
        <v>5116</v>
      </c>
      <c r="B4680" s="2" t="s">
        <v>79</v>
      </c>
      <c r="C4680" s="2" t="s">
        <v>664</v>
      </c>
      <c r="D4680" s="2" t="s">
        <v>64</v>
      </c>
      <c r="E4680" s="2" t="s">
        <v>28</v>
      </c>
      <c r="F4680" s="2">
        <v>16665.71</v>
      </c>
      <c r="G4680" s="2">
        <v>0</v>
      </c>
      <c r="H4680" s="2">
        <v>16665.71</v>
      </c>
      <c r="I4680" s="2" t="s">
        <v>29</v>
      </c>
      <c r="J4680" s="4">
        <v>1</v>
      </c>
      <c r="K4680" t="str">
        <f>_xlfn.XLOOKUP(D4680, dim_channels!A:A, dim_channels!C:C, "Not Found")</f>
        <v>Direct</v>
      </c>
      <c r="L4680" t="str">
        <f>_xlfn.XLOOKUP(D4680, dim_channels!A:A, dim_channels!B:B, "Not Found")</f>
        <v>Direct Website</v>
      </c>
    </row>
    <row r="4681" spans="1:12" x14ac:dyDescent="0.2">
      <c r="A4681" s="3" t="s">
        <v>5117</v>
      </c>
      <c r="B4681" s="3" t="s">
        <v>343</v>
      </c>
      <c r="C4681" s="3" t="s">
        <v>484</v>
      </c>
      <c r="D4681" s="3" t="s">
        <v>33</v>
      </c>
      <c r="E4681" s="3" t="s">
        <v>34</v>
      </c>
      <c r="F4681" s="3">
        <v>2686.76</v>
      </c>
      <c r="G4681" s="3">
        <v>403.01</v>
      </c>
      <c r="H4681" s="3">
        <v>2283.75</v>
      </c>
      <c r="I4681" s="3" t="s">
        <v>29</v>
      </c>
      <c r="J4681" s="5">
        <v>1.176468527640941</v>
      </c>
      <c r="K4681" t="str">
        <f>_xlfn.XLOOKUP(D4681, dim_channels!A:A, dim_channels!C:C, "Not Found")</f>
        <v>OTA</v>
      </c>
      <c r="L4681" t="str">
        <f>_xlfn.XLOOKUP(D4681, dim_channels!A:A, dim_channels!B:B, "Not Found")</f>
        <v>Booking.com</v>
      </c>
    </row>
    <row r="4682" spans="1:12" x14ac:dyDescent="0.2">
      <c r="A4682" s="2" t="s">
        <v>5118</v>
      </c>
      <c r="B4682" s="2" t="s">
        <v>370</v>
      </c>
      <c r="C4682" s="2" t="s">
        <v>917</v>
      </c>
      <c r="D4682" s="2" t="s">
        <v>45</v>
      </c>
      <c r="E4682" s="2" t="s">
        <v>46</v>
      </c>
      <c r="F4682" s="2">
        <v>11859.82</v>
      </c>
      <c r="G4682" s="2">
        <v>592.99</v>
      </c>
      <c r="H4682" s="2">
        <v>11266.83</v>
      </c>
      <c r="I4682" s="2" t="s">
        <v>29</v>
      </c>
      <c r="J4682" s="4">
        <v>1.0526314855198839</v>
      </c>
      <c r="K4682" t="str">
        <f>_xlfn.XLOOKUP(D4682, dim_channels!A:A, dim_channels!C:C, "Not Found")</f>
        <v>Corporate</v>
      </c>
      <c r="L4682" t="str">
        <f>_xlfn.XLOOKUP(D4682, dim_channels!A:A, dim_channels!B:B, "Not Found")</f>
        <v>Corporate Direct</v>
      </c>
    </row>
    <row r="4683" spans="1:12" x14ac:dyDescent="0.2">
      <c r="A4683" s="3" t="s">
        <v>5119</v>
      </c>
      <c r="B4683" s="3" t="s">
        <v>685</v>
      </c>
      <c r="C4683" s="3" t="s">
        <v>343</v>
      </c>
      <c r="D4683" s="3" t="s">
        <v>33</v>
      </c>
      <c r="E4683" s="3" t="s">
        <v>34</v>
      </c>
      <c r="F4683" s="3">
        <v>15360.03</v>
      </c>
      <c r="G4683" s="3">
        <v>2304</v>
      </c>
      <c r="H4683" s="3">
        <v>13056.03</v>
      </c>
      <c r="I4683" s="3" t="s">
        <v>29</v>
      </c>
      <c r="J4683" s="5">
        <v>1.1764701827431461</v>
      </c>
      <c r="K4683" t="str">
        <f>_xlfn.XLOOKUP(D4683, dim_channels!A:A, dim_channels!C:C, "Not Found")</f>
        <v>OTA</v>
      </c>
      <c r="L4683" t="str">
        <f>_xlfn.XLOOKUP(D4683, dim_channels!A:A, dim_channels!B:B, "Not Found")</f>
        <v>Booking.com</v>
      </c>
    </row>
    <row r="4684" spans="1:12" x14ac:dyDescent="0.2">
      <c r="A4684" s="2" t="s">
        <v>5120</v>
      </c>
      <c r="B4684" s="2" t="s">
        <v>150</v>
      </c>
      <c r="C4684" s="2" t="s">
        <v>285</v>
      </c>
      <c r="D4684" s="2" t="s">
        <v>27</v>
      </c>
      <c r="E4684" s="2" t="s">
        <v>34</v>
      </c>
      <c r="F4684" s="2">
        <v>7871.76</v>
      </c>
      <c r="G4684" s="2">
        <v>1416.92</v>
      </c>
      <c r="H4684" s="2">
        <v>6454.84</v>
      </c>
      <c r="I4684" s="2" t="s">
        <v>41</v>
      </c>
      <c r="J4684" s="4">
        <v>1.219512799697591</v>
      </c>
      <c r="K4684" t="str">
        <f>_xlfn.XLOOKUP(D4684, dim_channels!A:A, dim_channels!C:C, "Not Found")</f>
        <v>OTA</v>
      </c>
      <c r="L4684" t="str">
        <f>_xlfn.XLOOKUP(D4684, dim_channels!A:A, dim_channels!B:B, "Not Found")</f>
        <v>Expedia</v>
      </c>
    </row>
    <row r="4685" spans="1:12" x14ac:dyDescent="0.2">
      <c r="A4685" s="3" t="s">
        <v>5121</v>
      </c>
      <c r="B4685" s="3" t="s">
        <v>343</v>
      </c>
      <c r="C4685" s="3" t="s">
        <v>433</v>
      </c>
      <c r="D4685" s="3" t="s">
        <v>169</v>
      </c>
      <c r="E4685" s="3" t="s">
        <v>46</v>
      </c>
      <c r="F4685" s="3">
        <v>6538.43</v>
      </c>
      <c r="G4685" s="3">
        <v>1307.69</v>
      </c>
      <c r="H4685" s="3">
        <v>5230.74</v>
      </c>
      <c r="I4685" s="3" t="s">
        <v>41</v>
      </c>
      <c r="J4685" s="5">
        <v>1.250000955887695</v>
      </c>
      <c r="K4685" t="str">
        <f>_xlfn.XLOOKUP(D4685, dim_channels!A:A, dim_channels!C:C, "Not Found")</f>
        <v>GDS</v>
      </c>
      <c r="L4685" t="str">
        <f>_xlfn.XLOOKUP(D4685, dim_channels!A:A, dim_channels!B:B, "Not Found")</f>
        <v>GDS (Amadeus)</v>
      </c>
    </row>
    <row r="4686" spans="1:12" x14ac:dyDescent="0.2">
      <c r="A4686" s="2" t="s">
        <v>5122</v>
      </c>
      <c r="B4686" s="2" t="s">
        <v>107</v>
      </c>
      <c r="C4686" s="2" t="s">
        <v>58</v>
      </c>
      <c r="D4686" s="2" t="s">
        <v>33</v>
      </c>
      <c r="E4686" s="2" t="s">
        <v>60</v>
      </c>
      <c r="F4686" s="2">
        <v>16816.39</v>
      </c>
      <c r="G4686" s="2">
        <v>0</v>
      </c>
      <c r="H4686" s="2">
        <v>16816.39</v>
      </c>
      <c r="I4686" s="2" t="s">
        <v>29</v>
      </c>
      <c r="J4686" s="4">
        <v>1</v>
      </c>
      <c r="K4686" t="str">
        <f>_xlfn.XLOOKUP(D4686, dim_channels!A:A, dim_channels!C:C, "Not Found")</f>
        <v>OTA</v>
      </c>
      <c r="L4686" t="str">
        <f>_xlfn.XLOOKUP(D4686, dim_channels!A:A, dim_channels!B:B, "Not Found")</f>
        <v>Booking.com</v>
      </c>
    </row>
    <row r="4687" spans="1:12" x14ac:dyDescent="0.2">
      <c r="A4687" s="3" t="s">
        <v>5123</v>
      </c>
      <c r="B4687" s="3" t="s">
        <v>807</v>
      </c>
      <c r="C4687" s="3" t="s">
        <v>43</v>
      </c>
      <c r="D4687" s="3" t="s">
        <v>52</v>
      </c>
      <c r="E4687" s="3" t="s">
        <v>60</v>
      </c>
      <c r="F4687" s="3">
        <v>11306.09</v>
      </c>
      <c r="G4687" s="3">
        <v>0</v>
      </c>
      <c r="H4687" s="3">
        <v>11306.09</v>
      </c>
      <c r="I4687" s="3" t="s">
        <v>29</v>
      </c>
      <c r="J4687" s="5">
        <v>1</v>
      </c>
      <c r="K4687" t="str">
        <f>_xlfn.XLOOKUP(D4687, dim_channels!A:A, dim_channels!C:C, "Not Found")</f>
        <v>OTA</v>
      </c>
      <c r="L4687" t="str">
        <f>_xlfn.XLOOKUP(D4687, dim_channels!A:A, dim_channels!B:B, "Not Found")</f>
        <v>Agoda</v>
      </c>
    </row>
    <row r="4688" spans="1:12" x14ac:dyDescent="0.2">
      <c r="A4688" s="2" t="s">
        <v>5124</v>
      </c>
      <c r="B4688" s="2" t="s">
        <v>120</v>
      </c>
      <c r="C4688" s="2" t="s">
        <v>318</v>
      </c>
      <c r="D4688" s="2" t="s">
        <v>33</v>
      </c>
      <c r="E4688" s="2" t="s">
        <v>34</v>
      </c>
      <c r="F4688" s="2">
        <v>5057.55</v>
      </c>
      <c r="G4688" s="2">
        <v>758.63</v>
      </c>
      <c r="H4688" s="2">
        <v>4298.92</v>
      </c>
      <c r="I4688" s="2" t="s">
        <v>41</v>
      </c>
      <c r="J4688" s="4">
        <v>1.176469904068929</v>
      </c>
      <c r="K4688" t="str">
        <f>_xlfn.XLOOKUP(D4688, dim_channels!A:A, dim_channels!C:C, "Not Found")</f>
        <v>OTA</v>
      </c>
      <c r="L4688" t="str">
        <f>_xlfn.XLOOKUP(D4688, dim_channels!A:A, dim_channels!B:B, "Not Found")</f>
        <v>Booking.com</v>
      </c>
    </row>
    <row r="4689" spans="1:12" x14ac:dyDescent="0.2">
      <c r="A4689" s="3" t="s">
        <v>5125</v>
      </c>
      <c r="B4689" s="3" t="s">
        <v>478</v>
      </c>
      <c r="C4689" s="3" t="s">
        <v>866</v>
      </c>
      <c r="D4689" s="3" t="s">
        <v>206</v>
      </c>
      <c r="E4689" s="3" t="s">
        <v>207</v>
      </c>
      <c r="F4689" s="3">
        <v>6951.39</v>
      </c>
      <c r="G4689" s="3">
        <v>0</v>
      </c>
      <c r="H4689" s="3">
        <v>6951.39</v>
      </c>
      <c r="I4689" s="3" t="s">
        <v>29</v>
      </c>
      <c r="J4689" s="5">
        <v>1</v>
      </c>
      <c r="K4689" t="str">
        <f>_xlfn.XLOOKUP(D4689, dim_channels!A:A, dim_channels!C:C, "Not Found")</f>
        <v>Direct</v>
      </c>
      <c r="L4689" t="str">
        <f>_xlfn.XLOOKUP(D4689, dim_channels!A:A, dim_channels!B:B, "Not Found")</f>
        <v>Walk-in</v>
      </c>
    </row>
    <row r="4690" spans="1:12" x14ac:dyDescent="0.2">
      <c r="A4690" s="2" t="s">
        <v>5126</v>
      </c>
      <c r="B4690" s="2" t="s">
        <v>560</v>
      </c>
      <c r="C4690" s="2" t="s">
        <v>183</v>
      </c>
      <c r="D4690" s="2" t="s">
        <v>27</v>
      </c>
      <c r="E4690" s="2" t="s">
        <v>34</v>
      </c>
      <c r="F4690" s="2">
        <v>4434.13</v>
      </c>
      <c r="G4690" s="2">
        <v>798.14</v>
      </c>
      <c r="H4690" s="2">
        <v>3635.99</v>
      </c>
      <c r="I4690" s="2" t="s">
        <v>29</v>
      </c>
      <c r="J4690" s="4">
        <v>1.219511054760877</v>
      </c>
      <c r="K4690" t="str">
        <f>_xlfn.XLOOKUP(D4690, dim_channels!A:A, dim_channels!C:C, "Not Found")</f>
        <v>OTA</v>
      </c>
      <c r="L4690" t="str">
        <f>_xlfn.XLOOKUP(D4690, dim_channels!A:A, dim_channels!B:B, "Not Found")</f>
        <v>Expedia</v>
      </c>
    </row>
    <row r="4691" spans="1:12" x14ac:dyDescent="0.2">
      <c r="A4691" s="3" t="s">
        <v>5127</v>
      </c>
      <c r="B4691" s="3" t="s">
        <v>32</v>
      </c>
      <c r="C4691" s="3" t="s">
        <v>315</v>
      </c>
      <c r="D4691" s="3" t="s">
        <v>52</v>
      </c>
      <c r="E4691" s="3" t="s">
        <v>60</v>
      </c>
      <c r="F4691" s="3">
        <v>8287.2000000000007</v>
      </c>
      <c r="G4691" s="3">
        <v>0</v>
      </c>
      <c r="H4691" s="3">
        <v>8287.2000000000007</v>
      </c>
      <c r="I4691" s="3" t="s">
        <v>56</v>
      </c>
      <c r="J4691" s="5">
        <v>1</v>
      </c>
      <c r="K4691" t="str">
        <f>_xlfn.XLOOKUP(D4691, dim_channels!A:A, dim_channels!C:C, "Not Found")</f>
        <v>OTA</v>
      </c>
      <c r="L4691" t="str">
        <f>_xlfn.XLOOKUP(D4691, dim_channels!A:A, dim_channels!B:B, "Not Found")</f>
        <v>Agoda</v>
      </c>
    </row>
    <row r="4692" spans="1:12" x14ac:dyDescent="0.2">
      <c r="A4692" s="2" t="s">
        <v>5128</v>
      </c>
      <c r="B4692" s="2" t="s">
        <v>437</v>
      </c>
      <c r="C4692" s="2" t="s">
        <v>605</v>
      </c>
      <c r="D4692" s="2" t="s">
        <v>27</v>
      </c>
      <c r="E4692" s="2" t="s">
        <v>28</v>
      </c>
      <c r="F4692" s="2">
        <v>12139.42</v>
      </c>
      <c r="G4692" s="2">
        <v>2185.1</v>
      </c>
      <c r="H4692" s="2">
        <v>9954.32</v>
      </c>
      <c r="I4692" s="2" t="s">
        <v>29</v>
      </c>
      <c r="J4692" s="4">
        <v>1.219512734169687</v>
      </c>
      <c r="K4692" t="str">
        <f>_xlfn.XLOOKUP(D4692, dim_channels!A:A, dim_channels!C:C, "Not Found")</f>
        <v>OTA</v>
      </c>
      <c r="L4692" t="str">
        <f>_xlfn.XLOOKUP(D4692, dim_channels!A:A, dim_channels!B:B, "Not Found")</f>
        <v>Expedia</v>
      </c>
    </row>
    <row r="4693" spans="1:12" x14ac:dyDescent="0.2">
      <c r="A4693" s="3" t="s">
        <v>5129</v>
      </c>
      <c r="B4693" s="3" t="s">
        <v>37</v>
      </c>
      <c r="C4693" s="3" t="s">
        <v>195</v>
      </c>
      <c r="D4693" s="3" t="s">
        <v>64</v>
      </c>
      <c r="E4693" s="3" t="s">
        <v>115</v>
      </c>
      <c r="F4693" s="3">
        <v>20792.05</v>
      </c>
      <c r="G4693" s="3">
        <v>0</v>
      </c>
      <c r="H4693" s="3">
        <v>20792.05</v>
      </c>
      <c r="I4693" s="3" t="s">
        <v>29</v>
      </c>
      <c r="J4693" s="5">
        <v>1</v>
      </c>
      <c r="K4693" t="str">
        <f>_xlfn.XLOOKUP(D4693, dim_channels!A:A, dim_channels!C:C, "Not Found")</f>
        <v>Direct</v>
      </c>
      <c r="L4693" t="str">
        <f>_xlfn.XLOOKUP(D4693, dim_channels!A:A, dim_channels!B:B, "Not Found")</f>
        <v>Direct Website</v>
      </c>
    </row>
    <row r="4694" spans="1:12" x14ac:dyDescent="0.2">
      <c r="A4694" s="2" t="s">
        <v>5130</v>
      </c>
      <c r="B4694" s="2" t="s">
        <v>285</v>
      </c>
      <c r="C4694" s="2" t="s">
        <v>425</v>
      </c>
      <c r="D4694" s="2" t="s">
        <v>52</v>
      </c>
      <c r="E4694" s="2" t="s">
        <v>34</v>
      </c>
      <c r="F4694" s="2">
        <v>15234.72</v>
      </c>
      <c r="G4694" s="2">
        <v>1828.17</v>
      </c>
      <c r="H4694" s="2">
        <v>13406.55</v>
      </c>
      <c r="I4694" s="2" t="s">
        <v>56</v>
      </c>
      <c r="J4694" s="4">
        <v>1.1363639415062039</v>
      </c>
      <c r="K4694" t="str">
        <f>_xlfn.XLOOKUP(D4694, dim_channels!A:A, dim_channels!C:C, "Not Found")</f>
        <v>OTA</v>
      </c>
      <c r="L4694" t="str">
        <f>_xlfn.XLOOKUP(D4694, dim_channels!A:A, dim_channels!B:B, "Not Found")</f>
        <v>Agoda</v>
      </c>
    </row>
    <row r="4695" spans="1:12" x14ac:dyDescent="0.2">
      <c r="A4695" s="3" t="s">
        <v>5131</v>
      </c>
      <c r="B4695" s="3" t="s">
        <v>551</v>
      </c>
      <c r="C4695" s="3" t="s">
        <v>241</v>
      </c>
      <c r="D4695" s="3" t="s">
        <v>52</v>
      </c>
      <c r="E4695" s="3" t="s">
        <v>34</v>
      </c>
      <c r="F4695" s="3">
        <v>5301.23</v>
      </c>
      <c r="G4695" s="3">
        <v>636.15</v>
      </c>
      <c r="H4695" s="3">
        <v>4665.08</v>
      </c>
      <c r="I4695" s="3" t="s">
        <v>29</v>
      </c>
      <c r="J4695" s="5">
        <v>1.1363642209779901</v>
      </c>
      <c r="K4695" t="str">
        <f>_xlfn.XLOOKUP(D4695, dim_channels!A:A, dim_channels!C:C, "Not Found")</f>
        <v>OTA</v>
      </c>
      <c r="L4695" t="str">
        <f>_xlfn.XLOOKUP(D4695, dim_channels!A:A, dim_channels!B:B, "Not Found")</f>
        <v>Agoda</v>
      </c>
    </row>
    <row r="4696" spans="1:12" x14ac:dyDescent="0.2">
      <c r="A4696" s="2" t="s">
        <v>5132</v>
      </c>
      <c r="B4696" s="2" t="s">
        <v>219</v>
      </c>
      <c r="C4696" s="2" t="s">
        <v>875</v>
      </c>
      <c r="D4696" s="2" t="s">
        <v>114</v>
      </c>
      <c r="E4696" s="2" t="s">
        <v>46</v>
      </c>
      <c r="F4696" s="2">
        <v>2847.84</v>
      </c>
      <c r="G4696" s="2">
        <v>284.77999999999997</v>
      </c>
      <c r="H4696" s="2">
        <v>2563.06</v>
      </c>
      <c r="I4696" s="2" t="s">
        <v>29</v>
      </c>
      <c r="J4696" s="4">
        <v>1.1111093770727181</v>
      </c>
      <c r="K4696" t="str">
        <f>_xlfn.XLOOKUP(D4696, dim_channels!A:A, dim_channels!C:C, "Not Found")</f>
        <v>Offline</v>
      </c>
      <c r="L4696" t="str">
        <f>_xlfn.XLOOKUP(D4696, dim_channels!A:A, dim_channels!B:B, "Not Found")</f>
        <v>Travel Agency</v>
      </c>
    </row>
    <row r="4697" spans="1:12" x14ac:dyDescent="0.2">
      <c r="A4697" s="3" t="s">
        <v>5133</v>
      </c>
      <c r="B4697" s="3" t="s">
        <v>136</v>
      </c>
      <c r="C4697" s="3" t="s">
        <v>295</v>
      </c>
      <c r="D4697" s="3" t="s">
        <v>33</v>
      </c>
      <c r="E4697" s="3" t="s">
        <v>28</v>
      </c>
      <c r="F4697" s="3">
        <v>6347.46</v>
      </c>
      <c r="G4697" s="3">
        <v>952.12</v>
      </c>
      <c r="H4697" s="3">
        <v>5395.34</v>
      </c>
      <c r="I4697" s="3" t="s">
        <v>41</v>
      </c>
      <c r="J4697" s="5">
        <v>1.17647080628839</v>
      </c>
      <c r="K4697" t="str">
        <f>_xlfn.XLOOKUP(D4697, dim_channels!A:A, dim_channels!C:C, "Not Found")</f>
        <v>OTA</v>
      </c>
      <c r="L4697" t="str">
        <f>_xlfn.XLOOKUP(D4697, dim_channels!A:A, dim_channels!B:B, "Not Found")</f>
        <v>Booking.com</v>
      </c>
    </row>
    <row r="4698" spans="1:12" x14ac:dyDescent="0.2">
      <c r="A4698" s="2" t="s">
        <v>5134</v>
      </c>
      <c r="B4698" s="2" t="s">
        <v>1014</v>
      </c>
      <c r="C4698" s="2" t="s">
        <v>135</v>
      </c>
      <c r="D4698" s="2" t="s">
        <v>33</v>
      </c>
      <c r="E4698" s="2" t="s">
        <v>28</v>
      </c>
      <c r="F4698" s="2">
        <v>8258.56</v>
      </c>
      <c r="G4698" s="2">
        <v>1238.78</v>
      </c>
      <c r="H4698" s="2">
        <v>7019.78</v>
      </c>
      <c r="I4698" s="2" t="s">
        <v>29</v>
      </c>
      <c r="J4698" s="4">
        <v>1.1764699178606739</v>
      </c>
      <c r="K4698" t="str">
        <f>_xlfn.XLOOKUP(D4698, dim_channels!A:A, dim_channels!C:C, "Not Found")</f>
        <v>OTA</v>
      </c>
      <c r="L4698" t="str">
        <f>_xlfn.XLOOKUP(D4698, dim_channels!A:A, dim_channels!B:B, "Not Found")</f>
        <v>Booking.com</v>
      </c>
    </row>
    <row r="4699" spans="1:12" x14ac:dyDescent="0.2">
      <c r="A4699" s="3" t="s">
        <v>5135</v>
      </c>
      <c r="B4699" s="3" t="s">
        <v>368</v>
      </c>
      <c r="C4699" s="3" t="s">
        <v>378</v>
      </c>
      <c r="D4699" s="3" t="s">
        <v>33</v>
      </c>
      <c r="E4699" s="3" t="s">
        <v>34</v>
      </c>
      <c r="F4699" s="3">
        <v>10433.950000000001</v>
      </c>
      <c r="G4699" s="3">
        <v>1565.09</v>
      </c>
      <c r="H4699" s="3">
        <v>8868.86</v>
      </c>
      <c r="I4699" s="3" t="s">
        <v>56</v>
      </c>
      <c r="J4699" s="5">
        <v>1.176470256605697</v>
      </c>
      <c r="K4699" t="str">
        <f>_xlfn.XLOOKUP(D4699, dim_channels!A:A, dim_channels!C:C, "Not Found")</f>
        <v>OTA</v>
      </c>
      <c r="L4699" t="str">
        <f>_xlfn.XLOOKUP(D4699, dim_channels!A:A, dim_channels!B:B, "Not Found")</f>
        <v>Booking.com</v>
      </c>
    </row>
    <row r="4700" spans="1:12" x14ac:dyDescent="0.2">
      <c r="A4700" s="2" t="s">
        <v>5136</v>
      </c>
      <c r="B4700" s="2" t="s">
        <v>271</v>
      </c>
      <c r="C4700" s="2" t="s">
        <v>608</v>
      </c>
      <c r="D4700" s="2" t="s">
        <v>45</v>
      </c>
      <c r="E4700" s="2" t="s">
        <v>46</v>
      </c>
      <c r="F4700" s="2">
        <v>7656.6</v>
      </c>
      <c r="G4700" s="2">
        <v>382.83</v>
      </c>
      <c r="H4700" s="2">
        <v>7273.77</v>
      </c>
      <c r="I4700" s="2" t="s">
        <v>29</v>
      </c>
      <c r="J4700" s="4">
        <v>1.0526315789473679</v>
      </c>
      <c r="K4700" t="str">
        <f>_xlfn.XLOOKUP(D4700, dim_channels!A:A, dim_channels!C:C, "Not Found")</f>
        <v>Corporate</v>
      </c>
      <c r="L4700" t="str">
        <f>_xlfn.XLOOKUP(D4700, dim_channels!A:A, dim_channels!B:B, "Not Found")</f>
        <v>Corporate Direct</v>
      </c>
    </row>
    <row r="4701" spans="1:12" x14ac:dyDescent="0.2">
      <c r="A4701" s="3" t="s">
        <v>5137</v>
      </c>
      <c r="B4701" s="3" t="s">
        <v>753</v>
      </c>
      <c r="C4701" s="3" t="s">
        <v>465</v>
      </c>
      <c r="D4701" s="3" t="s">
        <v>114</v>
      </c>
      <c r="E4701" s="3" t="s">
        <v>115</v>
      </c>
      <c r="F4701" s="3">
        <v>6149.79</v>
      </c>
      <c r="G4701" s="3">
        <v>614.98</v>
      </c>
      <c r="H4701" s="3">
        <v>5534.81</v>
      </c>
      <c r="I4701" s="3" t="s">
        <v>56</v>
      </c>
      <c r="J4701" s="5">
        <v>1.1111113118607501</v>
      </c>
      <c r="K4701" t="str">
        <f>_xlfn.XLOOKUP(D4701, dim_channels!A:A, dim_channels!C:C, "Not Found")</f>
        <v>Offline</v>
      </c>
      <c r="L4701" t="str">
        <f>_xlfn.XLOOKUP(D4701, dim_channels!A:A, dim_channels!B:B, "Not Found")</f>
        <v>Travel Agency</v>
      </c>
    </row>
    <row r="4702" spans="1:12" x14ac:dyDescent="0.2">
      <c r="A4702" s="2" t="s">
        <v>5138</v>
      </c>
      <c r="B4702" s="2" t="s">
        <v>351</v>
      </c>
      <c r="C4702" s="2" t="s">
        <v>386</v>
      </c>
      <c r="D4702" s="2" t="s">
        <v>33</v>
      </c>
      <c r="E4702" s="2" t="s">
        <v>28</v>
      </c>
      <c r="F4702" s="2">
        <v>15427.89</v>
      </c>
      <c r="G4702" s="2">
        <v>2314.1799999999998</v>
      </c>
      <c r="H4702" s="2">
        <v>13113.71</v>
      </c>
      <c r="I4702" s="2" t="s">
        <v>29</v>
      </c>
      <c r="J4702" s="4">
        <v>1.176470274239708</v>
      </c>
      <c r="K4702" t="str">
        <f>_xlfn.XLOOKUP(D4702, dim_channels!A:A, dim_channels!C:C, "Not Found")</f>
        <v>OTA</v>
      </c>
      <c r="L4702" t="str">
        <f>_xlfn.XLOOKUP(D4702, dim_channels!A:A, dim_channels!B:B, "Not Found")</f>
        <v>Booking.com</v>
      </c>
    </row>
    <row r="4703" spans="1:12" x14ac:dyDescent="0.2">
      <c r="A4703" s="3" t="s">
        <v>5139</v>
      </c>
      <c r="B4703" s="3" t="s">
        <v>1072</v>
      </c>
      <c r="C4703" s="3" t="s">
        <v>630</v>
      </c>
      <c r="D4703" s="3" t="s">
        <v>27</v>
      </c>
      <c r="E4703" s="3" t="s">
        <v>28</v>
      </c>
      <c r="F4703" s="3">
        <v>6347.02</v>
      </c>
      <c r="G4703" s="3">
        <v>1142.46</v>
      </c>
      <c r="H4703" s="3">
        <v>5204.5600000000004</v>
      </c>
      <c r="I4703" s="3" t="s">
        <v>41</v>
      </c>
      <c r="J4703" s="5">
        <v>1.219511351583995</v>
      </c>
      <c r="K4703" t="str">
        <f>_xlfn.XLOOKUP(D4703, dim_channels!A:A, dim_channels!C:C, "Not Found")</f>
        <v>OTA</v>
      </c>
      <c r="L4703" t="str">
        <f>_xlfn.XLOOKUP(D4703, dim_channels!A:A, dim_channels!B:B, "Not Found")</f>
        <v>Expedia</v>
      </c>
    </row>
    <row r="4704" spans="1:12" x14ac:dyDescent="0.2">
      <c r="A4704" s="2" t="s">
        <v>5140</v>
      </c>
      <c r="B4704" s="2" t="s">
        <v>359</v>
      </c>
      <c r="C4704" s="2" t="s">
        <v>329</v>
      </c>
      <c r="D4704" s="2" t="s">
        <v>52</v>
      </c>
      <c r="E4704" s="2" t="s">
        <v>60</v>
      </c>
      <c r="F4704" s="2">
        <v>13444.65</v>
      </c>
      <c r="G4704" s="2">
        <v>0</v>
      </c>
      <c r="H4704" s="2">
        <v>13444.65</v>
      </c>
      <c r="I4704" s="2" t="s">
        <v>29</v>
      </c>
      <c r="J4704" s="4">
        <v>1</v>
      </c>
      <c r="K4704" t="str">
        <f>_xlfn.XLOOKUP(D4704, dim_channels!A:A, dim_channels!C:C, "Not Found")</f>
        <v>OTA</v>
      </c>
      <c r="L4704" t="str">
        <f>_xlfn.XLOOKUP(D4704, dim_channels!A:A, dim_channels!B:B, "Not Found")</f>
        <v>Agoda</v>
      </c>
    </row>
    <row r="4705" spans="1:12" x14ac:dyDescent="0.2">
      <c r="A4705" s="3" t="s">
        <v>5141</v>
      </c>
      <c r="B4705" s="3" t="s">
        <v>123</v>
      </c>
      <c r="C4705" s="3" t="s">
        <v>525</v>
      </c>
      <c r="D4705" s="3" t="s">
        <v>27</v>
      </c>
      <c r="E4705" s="3" t="s">
        <v>28</v>
      </c>
      <c r="F4705" s="3">
        <v>11558.79</v>
      </c>
      <c r="G4705" s="3">
        <v>2080.58</v>
      </c>
      <c r="H4705" s="3">
        <v>9478.2099999999991</v>
      </c>
      <c r="I4705" s="3" t="s">
        <v>29</v>
      </c>
      <c r="J4705" s="5">
        <v>1.2195119120593449</v>
      </c>
      <c r="K4705" t="str">
        <f>_xlfn.XLOOKUP(D4705, dim_channels!A:A, dim_channels!C:C, "Not Found")</f>
        <v>OTA</v>
      </c>
      <c r="L4705" t="str">
        <f>_xlfn.XLOOKUP(D4705, dim_channels!A:A, dim_channels!B:B, "Not Found")</f>
        <v>Expedia</v>
      </c>
    </row>
    <row r="4706" spans="1:12" x14ac:dyDescent="0.2">
      <c r="A4706" s="2" t="s">
        <v>5142</v>
      </c>
      <c r="B4706" s="2" t="s">
        <v>655</v>
      </c>
      <c r="C4706" s="2" t="s">
        <v>917</v>
      </c>
      <c r="D4706" s="2" t="s">
        <v>114</v>
      </c>
      <c r="E4706" s="2" t="s">
        <v>115</v>
      </c>
      <c r="F4706" s="2">
        <v>8932.1200000000008</v>
      </c>
      <c r="G4706" s="2">
        <v>893.21</v>
      </c>
      <c r="H4706" s="2">
        <v>8038.91</v>
      </c>
      <c r="I4706" s="2" t="s">
        <v>29</v>
      </c>
      <c r="J4706" s="4">
        <v>1.111110834677836</v>
      </c>
      <c r="K4706" t="str">
        <f>_xlfn.XLOOKUP(D4706, dim_channels!A:A, dim_channels!C:C, "Not Found")</f>
        <v>Offline</v>
      </c>
      <c r="L4706" t="str">
        <f>_xlfn.XLOOKUP(D4706, dim_channels!A:A, dim_channels!B:B, "Not Found")</f>
        <v>Travel Agency</v>
      </c>
    </row>
    <row r="4707" spans="1:12" x14ac:dyDescent="0.2">
      <c r="A4707" s="3" t="s">
        <v>5143</v>
      </c>
      <c r="B4707" s="3" t="s">
        <v>584</v>
      </c>
      <c r="C4707" s="3" t="s">
        <v>666</v>
      </c>
      <c r="D4707" s="3" t="s">
        <v>52</v>
      </c>
      <c r="E4707" s="3" t="s">
        <v>60</v>
      </c>
      <c r="F4707" s="3">
        <v>7309.76</v>
      </c>
      <c r="G4707" s="3">
        <v>0</v>
      </c>
      <c r="H4707" s="3">
        <v>7309.76</v>
      </c>
      <c r="I4707" s="3" t="s">
        <v>56</v>
      </c>
      <c r="J4707" s="5">
        <v>1</v>
      </c>
      <c r="K4707" t="str">
        <f>_xlfn.XLOOKUP(D4707, dim_channels!A:A, dim_channels!C:C, "Not Found")</f>
        <v>OTA</v>
      </c>
      <c r="L4707" t="str">
        <f>_xlfn.XLOOKUP(D4707, dim_channels!A:A, dim_channels!B:B, "Not Found")</f>
        <v>Agoda</v>
      </c>
    </row>
    <row r="4708" spans="1:12" x14ac:dyDescent="0.2">
      <c r="A4708" s="2" t="s">
        <v>5144</v>
      </c>
      <c r="B4708" s="2" t="s">
        <v>305</v>
      </c>
      <c r="C4708" s="2" t="s">
        <v>209</v>
      </c>
      <c r="D4708" s="2" t="s">
        <v>64</v>
      </c>
      <c r="E4708" s="2" t="s">
        <v>28</v>
      </c>
      <c r="F4708" s="2">
        <v>3052.93</v>
      </c>
      <c r="G4708" s="2">
        <v>0</v>
      </c>
      <c r="H4708" s="2">
        <v>3052.93</v>
      </c>
      <c r="I4708" s="2" t="s">
        <v>29</v>
      </c>
      <c r="J4708" s="4">
        <v>1</v>
      </c>
      <c r="K4708" t="str">
        <f>_xlfn.XLOOKUP(D4708, dim_channels!A:A, dim_channels!C:C, "Not Found")</f>
        <v>Direct</v>
      </c>
      <c r="L4708" t="str">
        <f>_xlfn.XLOOKUP(D4708, dim_channels!A:A, dim_channels!B:B, "Not Found")</f>
        <v>Direct Website</v>
      </c>
    </row>
    <row r="4709" spans="1:12" x14ac:dyDescent="0.2">
      <c r="A4709" s="3" t="s">
        <v>5145</v>
      </c>
      <c r="B4709" s="3" t="s">
        <v>167</v>
      </c>
      <c r="C4709" s="3" t="s">
        <v>36</v>
      </c>
      <c r="D4709" s="3" t="s">
        <v>114</v>
      </c>
      <c r="E4709" s="3" t="s">
        <v>115</v>
      </c>
      <c r="F4709" s="3">
        <v>6102.11</v>
      </c>
      <c r="G4709" s="3">
        <v>610.21</v>
      </c>
      <c r="H4709" s="3">
        <v>5491.9</v>
      </c>
      <c r="I4709" s="3" t="s">
        <v>29</v>
      </c>
      <c r="J4709" s="5">
        <v>1.11111090879295</v>
      </c>
      <c r="K4709" t="str">
        <f>_xlfn.XLOOKUP(D4709, dim_channels!A:A, dim_channels!C:C, "Not Found")</f>
        <v>Offline</v>
      </c>
      <c r="L4709" t="str">
        <f>_xlfn.XLOOKUP(D4709, dim_channels!A:A, dim_channels!B:B, "Not Found")</f>
        <v>Travel Agency</v>
      </c>
    </row>
    <row r="4710" spans="1:12" x14ac:dyDescent="0.2">
      <c r="A4710" s="2" t="s">
        <v>5146</v>
      </c>
      <c r="B4710" s="2" t="s">
        <v>614</v>
      </c>
      <c r="C4710" s="2" t="s">
        <v>292</v>
      </c>
      <c r="D4710" s="2" t="s">
        <v>206</v>
      </c>
      <c r="E4710" s="2" t="s">
        <v>207</v>
      </c>
      <c r="F4710" s="2">
        <v>8138.95</v>
      </c>
      <c r="G4710" s="2">
        <v>0</v>
      </c>
      <c r="H4710" s="2">
        <v>8138.95</v>
      </c>
      <c r="I4710" s="2" t="s">
        <v>29</v>
      </c>
      <c r="J4710" s="4">
        <v>1</v>
      </c>
      <c r="K4710" t="str">
        <f>_xlfn.XLOOKUP(D4710, dim_channels!A:A, dim_channels!C:C, "Not Found")</f>
        <v>Direct</v>
      </c>
      <c r="L4710" t="str">
        <f>_xlfn.XLOOKUP(D4710, dim_channels!A:A, dim_channels!B:B, "Not Found")</f>
        <v>Walk-in</v>
      </c>
    </row>
    <row r="4711" spans="1:12" x14ac:dyDescent="0.2">
      <c r="A4711" s="3" t="s">
        <v>5147</v>
      </c>
      <c r="B4711" s="3" t="s">
        <v>1234</v>
      </c>
      <c r="C4711" s="3" t="s">
        <v>249</v>
      </c>
      <c r="D4711" s="3" t="s">
        <v>206</v>
      </c>
      <c r="E4711" s="3" t="s">
        <v>207</v>
      </c>
      <c r="F4711" s="3">
        <v>9102.9599999999991</v>
      </c>
      <c r="G4711" s="3">
        <v>0</v>
      </c>
      <c r="H4711" s="3">
        <v>9102.9599999999991</v>
      </c>
      <c r="I4711" s="3" t="s">
        <v>29</v>
      </c>
      <c r="J4711" s="5">
        <v>1</v>
      </c>
      <c r="K4711" t="str">
        <f>_xlfn.XLOOKUP(D4711, dim_channels!A:A, dim_channels!C:C, "Not Found")</f>
        <v>Direct</v>
      </c>
      <c r="L4711" t="str">
        <f>_xlfn.XLOOKUP(D4711, dim_channels!A:A, dim_channels!B:B, "Not Found")</f>
        <v>Walk-in</v>
      </c>
    </row>
    <row r="4712" spans="1:12" x14ac:dyDescent="0.2">
      <c r="A4712" s="2" t="s">
        <v>5148</v>
      </c>
      <c r="B4712" s="2" t="s">
        <v>405</v>
      </c>
      <c r="C4712" s="2" t="s">
        <v>174</v>
      </c>
      <c r="D4712" s="2" t="s">
        <v>114</v>
      </c>
      <c r="E4712" s="2" t="s">
        <v>115</v>
      </c>
      <c r="F4712" s="2">
        <v>8838.51</v>
      </c>
      <c r="G4712" s="2">
        <v>883.85</v>
      </c>
      <c r="H4712" s="2">
        <v>7954.66</v>
      </c>
      <c r="I4712" s="2" t="s">
        <v>56</v>
      </c>
      <c r="J4712" s="4">
        <v>1.1111109714305829</v>
      </c>
      <c r="K4712" t="str">
        <f>_xlfn.XLOOKUP(D4712, dim_channels!A:A, dim_channels!C:C, "Not Found")</f>
        <v>Offline</v>
      </c>
      <c r="L4712" t="str">
        <f>_xlfn.XLOOKUP(D4712, dim_channels!A:A, dim_channels!B:B, "Not Found")</f>
        <v>Travel Agency</v>
      </c>
    </row>
    <row r="4713" spans="1:12" x14ac:dyDescent="0.2">
      <c r="A4713" s="3" t="s">
        <v>5149</v>
      </c>
      <c r="B4713" s="3" t="s">
        <v>794</v>
      </c>
      <c r="C4713" s="3" t="s">
        <v>794</v>
      </c>
      <c r="D4713" s="3" t="s">
        <v>33</v>
      </c>
      <c r="E4713" s="3" t="s">
        <v>28</v>
      </c>
      <c r="F4713" s="3">
        <v>6147.47</v>
      </c>
      <c r="G4713" s="3">
        <v>922.12</v>
      </c>
      <c r="H4713" s="3">
        <v>5225.3500000000004</v>
      </c>
      <c r="I4713" s="3" t="s">
        <v>29</v>
      </c>
      <c r="J4713" s="5">
        <v>1.1764704756619171</v>
      </c>
      <c r="K4713" t="str">
        <f>_xlfn.XLOOKUP(D4713, dim_channels!A:A, dim_channels!C:C, "Not Found")</f>
        <v>OTA</v>
      </c>
      <c r="L4713" t="str">
        <f>_xlfn.XLOOKUP(D4713, dim_channels!A:A, dim_channels!B:B, "Not Found")</f>
        <v>Booking.com</v>
      </c>
    </row>
    <row r="4714" spans="1:12" x14ac:dyDescent="0.2">
      <c r="A4714" s="2" t="s">
        <v>5150</v>
      </c>
      <c r="B4714" s="2" t="s">
        <v>614</v>
      </c>
      <c r="C4714" s="2" t="s">
        <v>184</v>
      </c>
      <c r="D4714" s="2" t="s">
        <v>52</v>
      </c>
      <c r="E4714" s="2" t="s">
        <v>34</v>
      </c>
      <c r="F4714" s="2">
        <v>8012.42</v>
      </c>
      <c r="G4714" s="2">
        <v>961.49</v>
      </c>
      <c r="H4714" s="2">
        <v>7050.93</v>
      </c>
      <c r="I4714" s="2" t="s">
        <v>29</v>
      </c>
      <c r="J4714" s="4">
        <v>1.1363635718976079</v>
      </c>
      <c r="K4714" t="str">
        <f>_xlfn.XLOOKUP(D4714, dim_channels!A:A, dim_channels!C:C, "Not Found")</f>
        <v>OTA</v>
      </c>
      <c r="L4714" t="str">
        <f>_xlfn.XLOOKUP(D4714, dim_channels!A:A, dim_channels!B:B, "Not Found")</f>
        <v>Agoda</v>
      </c>
    </row>
    <row r="4715" spans="1:12" x14ac:dyDescent="0.2">
      <c r="A4715" s="3" t="s">
        <v>5151</v>
      </c>
      <c r="B4715" s="3" t="s">
        <v>714</v>
      </c>
      <c r="C4715" s="3" t="s">
        <v>84</v>
      </c>
      <c r="D4715" s="3" t="s">
        <v>33</v>
      </c>
      <c r="E4715" s="3" t="s">
        <v>28</v>
      </c>
      <c r="F4715" s="3">
        <v>7266.84</v>
      </c>
      <c r="G4715" s="3">
        <v>1090.03</v>
      </c>
      <c r="H4715" s="3">
        <v>6176.81</v>
      </c>
      <c r="I4715" s="3" t="s">
        <v>41</v>
      </c>
      <c r="J4715" s="5">
        <v>1.17647135009819</v>
      </c>
      <c r="K4715" t="str">
        <f>_xlfn.XLOOKUP(D4715, dim_channels!A:A, dim_channels!C:C, "Not Found")</f>
        <v>OTA</v>
      </c>
      <c r="L4715" t="str">
        <f>_xlfn.XLOOKUP(D4715, dim_channels!A:A, dim_channels!B:B, "Not Found")</f>
        <v>Booking.com</v>
      </c>
    </row>
    <row r="4716" spans="1:12" x14ac:dyDescent="0.2">
      <c r="A4716" s="2" t="s">
        <v>5152</v>
      </c>
      <c r="B4716" s="2" t="s">
        <v>110</v>
      </c>
      <c r="C4716" s="2" t="s">
        <v>1610</v>
      </c>
      <c r="D4716" s="2" t="s">
        <v>114</v>
      </c>
      <c r="E4716" s="2" t="s">
        <v>115</v>
      </c>
      <c r="F4716" s="2">
        <v>10815.51</v>
      </c>
      <c r="G4716" s="2">
        <v>1081.55</v>
      </c>
      <c r="H4716" s="2">
        <v>9733.9599999999991</v>
      </c>
      <c r="I4716" s="2" t="s">
        <v>41</v>
      </c>
      <c r="J4716" s="4">
        <v>1.1111109969632089</v>
      </c>
      <c r="K4716" t="str">
        <f>_xlfn.XLOOKUP(D4716, dim_channels!A:A, dim_channels!C:C, "Not Found")</f>
        <v>Offline</v>
      </c>
      <c r="L4716" t="str">
        <f>_xlfn.XLOOKUP(D4716, dim_channels!A:A, dim_channels!B:B, "Not Found")</f>
        <v>Travel Agency</v>
      </c>
    </row>
    <row r="4717" spans="1:12" x14ac:dyDescent="0.2">
      <c r="A4717" s="3" t="s">
        <v>5153</v>
      </c>
      <c r="B4717" s="3" t="s">
        <v>32</v>
      </c>
      <c r="C4717" s="3" t="s">
        <v>94</v>
      </c>
      <c r="D4717" s="3" t="s">
        <v>45</v>
      </c>
      <c r="E4717" s="3" t="s">
        <v>46</v>
      </c>
      <c r="F4717" s="3">
        <v>5510.47</v>
      </c>
      <c r="G4717" s="3">
        <v>275.52</v>
      </c>
      <c r="H4717" s="3">
        <v>5234.95</v>
      </c>
      <c r="I4717" s="3" t="s">
        <v>29</v>
      </c>
      <c r="J4717" s="5">
        <v>1.0526308751755029</v>
      </c>
      <c r="K4717" t="str">
        <f>_xlfn.XLOOKUP(D4717, dim_channels!A:A, dim_channels!C:C, "Not Found")</f>
        <v>Corporate</v>
      </c>
      <c r="L4717" t="str">
        <f>_xlfn.XLOOKUP(D4717, dim_channels!A:A, dim_channels!B:B, "Not Found")</f>
        <v>Corporate Direct</v>
      </c>
    </row>
    <row r="4718" spans="1:12" x14ac:dyDescent="0.2">
      <c r="A4718" s="2" t="s">
        <v>5154</v>
      </c>
      <c r="B4718" s="2" t="s">
        <v>543</v>
      </c>
      <c r="C4718" s="2" t="s">
        <v>26</v>
      </c>
      <c r="D4718" s="2" t="s">
        <v>64</v>
      </c>
      <c r="E4718" s="2" t="s">
        <v>115</v>
      </c>
      <c r="F4718" s="2">
        <v>26588.84</v>
      </c>
      <c r="G4718" s="2">
        <v>0</v>
      </c>
      <c r="H4718" s="2">
        <v>26588.84</v>
      </c>
      <c r="I4718" s="2" t="s">
        <v>29</v>
      </c>
      <c r="J4718" s="4">
        <v>1</v>
      </c>
      <c r="K4718" t="str">
        <f>_xlfn.XLOOKUP(D4718, dim_channels!A:A, dim_channels!C:C, "Not Found")</f>
        <v>Direct</v>
      </c>
      <c r="L4718" t="str">
        <f>_xlfn.XLOOKUP(D4718, dim_channels!A:A, dim_channels!B:B, "Not Found")</f>
        <v>Direct Website</v>
      </c>
    </row>
    <row r="4719" spans="1:12" x14ac:dyDescent="0.2">
      <c r="A4719" s="3" t="s">
        <v>5155</v>
      </c>
      <c r="B4719" s="3" t="s">
        <v>310</v>
      </c>
      <c r="C4719" s="3" t="s">
        <v>190</v>
      </c>
      <c r="D4719" s="3" t="s">
        <v>52</v>
      </c>
      <c r="E4719" s="3" t="s">
        <v>60</v>
      </c>
      <c r="F4719" s="3">
        <v>2806.64</v>
      </c>
      <c r="G4719" s="3">
        <v>0</v>
      </c>
      <c r="H4719" s="3">
        <v>2806.64</v>
      </c>
      <c r="I4719" s="3" t="s">
        <v>41</v>
      </c>
      <c r="J4719" s="5">
        <v>1</v>
      </c>
      <c r="K4719" t="str">
        <f>_xlfn.XLOOKUP(D4719, dim_channels!A:A, dim_channels!C:C, "Not Found")</f>
        <v>OTA</v>
      </c>
      <c r="L4719" t="str">
        <f>_xlfn.XLOOKUP(D4719, dim_channels!A:A, dim_channels!B:B, "Not Found")</f>
        <v>Agoda</v>
      </c>
    </row>
    <row r="4720" spans="1:12" x14ac:dyDescent="0.2">
      <c r="A4720" s="2" t="s">
        <v>5156</v>
      </c>
      <c r="B4720" s="2" t="s">
        <v>799</v>
      </c>
      <c r="C4720" s="2" t="s">
        <v>269</v>
      </c>
      <c r="D4720" s="2" t="s">
        <v>45</v>
      </c>
      <c r="E4720" s="2" t="s">
        <v>46</v>
      </c>
      <c r="F4720" s="2">
        <v>3611.8</v>
      </c>
      <c r="G4720" s="2">
        <v>180.59</v>
      </c>
      <c r="H4720" s="2">
        <v>3431.21</v>
      </c>
      <c r="I4720" s="2" t="s">
        <v>29</v>
      </c>
      <c r="J4720" s="4">
        <v>1.0526315789473679</v>
      </c>
      <c r="K4720" t="str">
        <f>_xlfn.XLOOKUP(D4720, dim_channels!A:A, dim_channels!C:C, "Not Found")</f>
        <v>Corporate</v>
      </c>
      <c r="L4720" t="str">
        <f>_xlfn.XLOOKUP(D4720, dim_channels!A:A, dim_channels!B:B, "Not Found")</f>
        <v>Corporate Direct</v>
      </c>
    </row>
    <row r="4721" spans="1:12" x14ac:dyDescent="0.2">
      <c r="A4721" s="3" t="s">
        <v>5157</v>
      </c>
      <c r="B4721" s="3" t="s">
        <v>724</v>
      </c>
      <c r="C4721" s="3" t="s">
        <v>198</v>
      </c>
      <c r="D4721" s="3" t="s">
        <v>52</v>
      </c>
      <c r="E4721" s="3" t="s">
        <v>60</v>
      </c>
      <c r="F4721" s="3">
        <v>7875.18</v>
      </c>
      <c r="G4721" s="3">
        <v>0</v>
      </c>
      <c r="H4721" s="3">
        <v>7875.18</v>
      </c>
      <c r="I4721" s="3" t="s">
        <v>56</v>
      </c>
      <c r="J4721" s="5">
        <v>1</v>
      </c>
      <c r="K4721" t="str">
        <f>_xlfn.XLOOKUP(D4721, dim_channels!A:A, dim_channels!C:C, "Not Found")</f>
        <v>OTA</v>
      </c>
      <c r="L4721" t="str">
        <f>_xlfn.XLOOKUP(D4721, dim_channels!A:A, dim_channels!B:B, "Not Found")</f>
        <v>Agoda</v>
      </c>
    </row>
    <row r="4722" spans="1:12" x14ac:dyDescent="0.2">
      <c r="A4722" s="2" t="s">
        <v>5158</v>
      </c>
      <c r="B4722" s="2" t="s">
        <v>452</v>
      </c>
      <c r="C4722" s="2" t="s">
        <v>403</v>
      </c>
      <c r="D4722" s="2" t="s">
        <v>52</v>
      </c>
      <c r="E4722" s="2" t="s">
        <v>34</v>
      </c>
      <c r="F4722" s="2">
        <v>3994.2</v>
      </c>
      <c r="G4722" s="2">
        <v>479.3</v>
      </c>
      <c r="H4722" s="2">
        <v>3514.9</v>
      </c>
      <c r="I4722" s="2" t="s">
        <v>29</v>
      </c>
      <c r="J4722" s="4">
        <v>1.1363623431676571</v>
      </c>
      <c r="K4722" t="str">
        <f>_xlfn.XLOOKUP(D4722, dim_channels!A:A, dim_channels!C:C, "Not Found")</f>
        <v>OTA</v>
      </c>
      <c r="L4722" t="str">
        <f>_xlfn.XLOOKUP(D4722, dim_channels!A:A, dim_channels!B:B, "Not Found")</f>
        <v>Agoda</v>
      </c>
    </row>
    <row r="4723" spans="1:12" x14ac:dyDescent="0.2">
      <c r="A4723" s="3" t="s">
        <v>5159</v>
      </c>
      <c r="B4723" s="3" t="s">
        <v>318</v>
      </c>
      <c r="C4723" s="3" t="s">
        <v>749</v>
      </c>
      <c r="D4723" s="3" t="s">
        <v>52</v>
      </c>
      <c r="E4723" s="3" t="s">
        <v>60</v>
      </c>
      <c r="F4723" s="3">
        <v>4994.21</v>
      </c>
      <c r="G4723" s="3">
        <v>0</v>
      </c>
      <c r="H4723" s="3">
        <v>4994.21</v>
      </c>
      <c r="I4723" s="3" t="s">
        <v>29</v>
      </c>
      <c r="J4723" s="5">
        <v>1</v>
      </c>
      <c r="K4723" t="str">
        <f>_xlfn.XLOOKUP(D4723, dim_channels!A:A, dim_channels!C:C, "Not Found")</f>
        <v>OTA</v>
      </c>
      <c r="L4723" t="str">
        <f>_xlfn.XLOOKUP(D4723, dim_channels!A:A, dim_channels!B:B, "Not Found")</f>
        <v>Agoda</v>
      </c>
    </row>
    <row r="4724" spans="1:12" x14ac:dyDescent="0.2">
      <c r="A4724" s="2" t="s">
        <v>5160</v>
      </c>
      <c r="B4724" s="2" t="s">
        <v>787</v>
      </c>
      <c r="C4724" s="2" t="s">
        <v>504</v>
      </c>
      <c r="D4724" s="2" t="s">
        <v>64</v>
      </c>
      <c r="E4724" s="2" t="s">
        <v>28</v>
      </c>
      <c r="F4724" s="2">
        <v>4320.28</v>
      </c>
      <c r="G4724" s="2">
        <v>0</v>
      </c>
      <c r="H4724" s="2">
        <v>4320.28</v>
      </c>
      <c r="I4724" s="2" t="s">
        <v>29</v>
      </c>
      <c r="J4724" s="4">
        <v>1</v>
      </c>
      <c r="K4724" t="str">
        <f>_xlfn.XLOOKUP(D4724, dim_channels!A:A, dim_channels!C:C, "Not Found")</f>
        <v>Direct</v>
      </c>
      <c r="L4724" t="str">
        <f>_xlfn.XLOOKUP(D4724, dim_channels!A:A, dim_channels!B:B, "Not Found")</f>
        <v>Direct Website</v>
      </c>
    </row>
    <row r="4725" spans="1:12" x14ac:dyDescent="0.2">
      <c r="A4725" s="3" t="s">
        <v>5161</v>
      </c>
      <c r="B4725" s="3" t="s">
        <v>269</v>
      </c>
      <c r="C4725" s="3" t="s">
        <v>443</v>
      </c>
      <c r="D4725" s="3" t="s">
        <v>33</v>
      </c>
      <c r="E4725" s="3" t="s">
        <v>60</v>
      </c>
      <c r="F4725" s="3">
        <v>7834.85</v>
      </c>
      <c r="G4725" s="3">
        <v>0</v>
      </c>
      <c r="H4725" s="3">
        <v>7834.85</v>
      </c>
      <c r="I4725" s="3" t="s">
        <v>29</v>
      </c>
      <c r="J4725" s="5">
        <v>1</v>
      </c>
      <c r="K4725" t="str">
        <f>_xlfn.XLOOKUP(D4725, dim_channels!A:A, dim_channels!C:C, "Not Found")</f>
        <v>OTA</v>
      </c>
      <c r="L4725" t="str">
        <f>_xlfn.XLOOKUP(D4725, dim_channels!A:A, dim_channels!B:B, "Not Found")</f>
        <v>Booking.com</v>
      </c>
    </row>
    <row r="4726" spans="1:12" x14ac:dyDescent="0.2">
      <c r="A4726" s="2" t="s">
        <v>5162</v>
      </c>
      <c r="B4726" s="2" t="s">
        <v>409</v>
      </c>
      <c r="C4726" s="2" t="s">
        <v>1278</v>
      </c>
      <c r="D4726" s="2" t="s">
        <v>45</v>
      </c>
      <c r="E4726" s="2" t="s">
        <v>46</v>
      </c>
      <c r="F4726" s="2">
        <v>2866.38</v>
      </c>
      <c r="G4726" s="2">
        <v>143.32</v>
      </c>
      <c r="H4726" s="2">
        <v>2723.06</v>
      </c>
      <c r="I4726" s="2" t="s">
        <v>29</v>
      </c>
      <c r="J4726" s="4">
        <v>1.0526319655093901</v>
      </c>
      <c r="K4726" t="str">
        <f>_xlfn.XLOOKUP(D4726, dim_channels!A:A, dim_channels!C:C, "Not Found")</f>
        <v>Corporate</v>
      </c>
      <c r="L4726" t="str">
        <f>_xlfn.XLOOKUP(D4726, dim_channels!A:A, dim_channels!B:B, "Not Found")</f>
        <v>Corporate Direct</v>
      </c>
    </row>
    <row r="4727" spans="1:12" x14ac:dyDescent="0.2">
      <c r="A4727" s="3" t="s">
        <v>5163</v>
      </c>
      <c r="B4727" s="3" t="s">
        <v>269</v>
      </c>
      <c r="C4727" s="3" t="s">
        <v>348</v>
      </c>
      <c r="D4727" s="3" t="s">
        <v>33</v>
      </c>
      <c r="E4727" s="3" t="s">
        <v>28</v>
      </c>
      <c r="F4727" s="3">
        <v>18607.68</v>
      </c>
      <c r="G4727" s="3">
        <v>2791.15</v>
      </c>
      <c r="H4727" s="3">
        <v>15816.53</v>
      </c>
      <c r="I4727" s="3" t="s">
        <v>29</v>
      </c>
      <c r="J4727" s="5">
        <v>1.176470439470604</v>
      </c>
      <c r="K4727" t="str">
        <f>_xlfn.XLOOKUP(D4727, dim_channels!A:A, dim_channels!C:C, "Not Found")</f>
        <v>OTA</v>
      </c>
      <c r="L4727" t="str">
        <f>_xlfn.XLOOKUP(D4727, dim_channels!A:A, dim_channels!B:B, "Not Found")</f>
        <v>Booking.com</v>
      </c>
    </row>
    <row r="4728" spans="1:12" x14ac:dyDescent="0.2">
      <c r="A4728" s="2" t="s">
        <v>5164</v>
      </c>
      <c r="B4728" s="2" t="s">
        <v>534</v>
      </c>
      <c r="C4728" s="2" t="s">
        <v>376</v>
      </c>
      <c r="D4728" s="2" t="s">
        <v>27</v>
      </c>
      <c r="E4728" s="2" t="s">
        <v>60</v>
      </c>
      <c r="F4728" s="2">
        <v>6326.19</v>
      </c>
      <c r="G4728" s="2">
        <v>0</v>
      </c>
      <c r="H4728" s="2">
        <v>6326.19</v>
      </c>
      <c r="I4728" s="2" t="s">
        <v>41</v>
      </c>
      <c r="J4728" s="4">
        <v>1</v>
      </c>
      <c r="K4728" t="str">
        <f>_xlfn.XLOOKUP(D4728, dim_channels!A:A, dim_channels!C:C, "Not Found")</f>
        <v>OTA</v>
      </c>
      <c r="L4728" t="str">
        <f>_xlfn.XLOOKUP(D4728, dim_channels!A:A, dim_channels!B:B, "Not Found")</f>
        <v>Expedia</v>
      </c>
    </row>
    <row r="4729" spans="1:12" x14ac:dyDescent="0.2">
      <c r="A4729" s="3" t="s">
        <v>5165</v>
      </c>
      <c r="B4729" s="3" t="s">
        <v>789</v>
      </c>
      <c r="C4729" s="3" t="s">
        <v>497</v>
      </c>
      <c r="D4729" s="3" t="s">
        <v>114</v>
      </c>
      <c r="E4729" s="3" t="s">
        <v>46</v>
      </c>
      <c r="F4729" s="3">
        <v>9820.34</v>
      </c>
      <c r="G4729" s="3">
        <v>982.03</v>
      </c>
      <c r="H4729" s="3">
        <v>8838.31</v>
      </c>
      <c r="I4729" s="3" t="s">
        <v>41</v>
      </c>
      <c r="J4729" s="5">
        <v>1.111110608249767</v>
      </c>
      <c r="K4729" t="str">
        <f>_xlfn.XLOOKUP(D4729, dim_channels!A:A, dim_channels!C:C, "Not Found")</f>
        <v>Offline</v>
      </c>
      <c r="L4729" t="str">
        <f>_xlfn.XLOOKUP(D4729, dim_channels!A:A, dim_channels!B:B, "Not Found")</f>
        <v>Travel Agency</v>
      </c>
    </row>
    <row r="4730" spans="1:12" x14ac:dyDescent="0.2">
      <c r="A4730" s="2" t="s">
        <v>5166</v>
      </c>
      <c r="B4730" s="2" t="s">
        <v>179</v>
      </c>
      <c r="C4730" s="2" t="s">
        <v>153</v>
      </c>
      <c r="D4730" s="2" t="s">
        <v>206</v>
      </c>
      <c r="E4730" s="2" t="s">
        <v>207</v>
      </c>
      <c r="F4730" s="2">
        <v>12893.76</v>
      </c>
      <c r="G4730" s="2">
        <v>0</v>
      </c>
      <c r="H4730" s="2">
        <v>12893.76</v>
      </c>
      <c r="I4730" s="2" t="s">
        <v>29</v>
      </c>
      <c r="J4730" s="4">
        <v>1</v>
      </c>
      <c r="K4730" t="str">
        <f>_xlfn.XLOOKUP(D4730, dim_channels!A:A, dim_channels!C:C, "Not Found")</f>
        <v>Direct</v>
      </c>
      <c r="L4730" t="str">
        <f>_xlfn.XLOOKUP(D4730, dim_channels!A:A, dim_channels!B:B, "Not Found")</f>
        <v>Walk-in</v>
      </c>
    </row>
    <row r="4731" spans="1:12" x14ac:dyDescent="0.2">
      <c r="A4731" s="3" t="s">
        <v>5167</v>
      </c>
      <c r="B4731" s="3" t="s">
        <v>126</v>
      </c>
      <c r="C4731" s="3" t="s">
        <v>213</v>
      </c>
      <c r="D4731" s="3" t="s">
        <v>52</v>
      </c>
      <c r="E4731" s="3" t="s">
        <v>34</v>
      </c>
      <c r="F4731" s="3">
        <v>2654.26</v>
      </c>
      <c r="G4731" s="3">
        <v>318.51</v>
      </c>
      <c r="H4731" s="3">
        <v>2335.75</v>
      </c>
      <c r="I4731" s="3" t="s">
        <v>56</v>
      </c>
      <c r="J4731" s="5">
        <v>1.1363630525527131</v>
      </c>
      <c r="K4731" t="str">
        <f>_xlfn.XLOOKUP(D4731, dim_channels!A:A, dim_channels!C:C, "Not Found")</f>
        <v>OTA</v>
      </c>
      <c r="L4731" t="str">
        <f>_xlfn.XLOOKUP(D4731, dim_channels!A:A, dim_channels!B:B, "Not Found")</f>
        <v>Agoda</v>
      </c>
    </row>
    <row r="4732" spans="1:12" x14ac:dyDescent="0.2">
      <c r="A4732" s="2" t="s">
        <v>5168</v>
      </c>
      <c r="B4732" s="2" t="s">
        <v>685</v>
      </c>
      <c r="C4732" s="2" t="s">
        <v>78</v>
      </c>
      <c r="D4732" s="2" t="s">
        <v>206</v>
      </c>
      <c r="E4732" s="2" t="s">
        <v>207</v>
      </c>
      <c r="F4732" s="2">
        <v>5899.83</v>
      </c>
      <c r="G4732" s="2">
        <v>0</v>
      </c>
      <c r="H4732" s="2">
        <v>5899.83</v>
      </c>
      <c r="I4732" s="2" t="s">
        <v>29</v>
      </c>
      <c r="J4732" s="4">
        <v>1</v>
      </c>
      <c r="K4732" t="str">
        <f>_xlfn.XLOOKUP(D4732, dim_channels!A:A, dim_channels!C:C, "Not Found")</f>
        <v>Direct</v>
      </c>
      <c r="L4732" t="str">
        <f>_xlfn.XLOOKUP(D4732, dim_channels!A:A, dim_channels!B:B, "Not Found")</f>
        <v>Walk-in</v>
      </c>
    </row>
    <row r="4733" spans="1:12" x14ac:dyDescent="0.2">
      <c r="A4733" s="3" t="s">
        <v>5169</v>
      </c>
      <c r="B4733" s="3" t="s">
        <v>497</v>
      </c>
      <c r="C4733" s="3" t="s">
        <v>525</v>
      </c>
      <c r="D4733" s="3" t="s">
        <v>64</v>
      </c>
      <c r="E4733" s="3" t="s">
        <v>34</v>
      </c>
      <c r="F4733" s="3">
        <v>10154.700000000001</v>
      </c>
      <c r="G4733" s="3">
        <v>0</v>
      </c>
      <c r="H4733" s="3">
        <v>10154.700000000001</v>
      </c>
      <c r="I4733" s="3" t="s">
        <v>29</v>
      </c>
      <c r="J4733" s="5">
        <v>1</v>
      </c>
      <c r="K4733" t="str">
        <f>_xlfn.XLOOKUP(D4733, dim_channels!A:A, dim_channels!C:C, "Not Found")</f>
        <v>Direct</v>
      </c>
      <c r="L4733" t="str">
        <f>_xlfn.XLOOKUP(D4733, dim_channels!A:A, dim_channels!B:B, "Not Found")</f>
        <v>Direct Website</v>
      </c>
    </row>
    <row r="4734" spans="1:12" x14ac:dyDescent="0.2">
      <c r="A4734" s="2" t="s">
        <v>5170</v>
      </c>
      <c r="B4734" s="2" t="s">
        <v>151</v>
      </c>
      <c r="C4734" s="2" t="s">
        <v>708</v>
      </c>
      <c r="D4734" s="2" t="s">
        <v>206</v>
      </c>
      <c r="E4734" s="2" t="s">
        <v>207</v>
      </c>
      <c r="F4734" s="2">
        <v>27305.78</v>
      </c>
      <c r="G4734" s="2">
        <v>0</v>
      </c>
      <c r="H4734" s="2">
        <v>27305.78</v>
      </c>
      <c r="I4734" s="2" t="s">
        <v>29</v>
      </c>
      <c r="J4734" s="4">
        <v>1</v>
      </c>
      <c r="K4734" t="str">
        <f>_xlfn.XLOOKUP(D4734, dim_channels!A:A, dim_channels!C:C, "Not Found")</f>
        <v>Direct</v>
      </c>
      <c r="L4734" t="str">
        <f>_xlfn.XLOOKUP(D4734, dim_channels!A:A, dim_channels!B:B, "Not Found")</f>
        <v>Walk-in</v>
      </c>
    </row>
    <row r="4735" spans="1:12" x14ac:dyDescent="0.2">
      <c r="A4735" s="3" t="s">
        <v>5171</v>
      </c>
      <c r="B4735" s="3" t="s">
        <v>846</v>
      </c>
      <c r="C4735" s="3" t="s">
        <v>589</v>
      </c>
      <c r="D4735" s="3" t="s">
        <v>52</v>
      </c>
      <c r="E4735" s="3" t="s">
        <v>60</v>
      </c>
      <c r="F4735" s="3">
        <v>2260.71</v>
      </c>
      <c r="G4735" s="3">
        <v>0</v>
      </c>
      <c r="H4735" s="3">
        <v>2260.71</v>
      </c>
      <c r="I4735" s="3" t="s">
        <v>29</v>
      </c>
      <c r="J4735" s="5">
        <v>1</v>
      </c>
      <c r="K4735" t="str">
        <f>_xlfn.XLOOKUP(D4735, dim_channels!A:A, dim_channels!C:C, "Not Found")</f>
        <v>OTA</v>
      </c>
      <c r="L4735" t="str">
        <f>_xlfn.XLOOKUP(D4735, dim_channels!A:A, dim_channels!B:B, "Not Found")</f>
        <v>Agoda</v>
      </c>
    </row>
    <row r="4736" spans="1:12" x14ac:dyDescent="0.2">
      <c r="A4736" s="2" t="s">
        <v>5172</v>
      </c>
      <c r="B4736" s="2" t="s">
        <v>389</v>
      </c>
      <c r="C4736" s="2" t="s">
        <v>863</v>
      </c>
      <c r="D4736" s="2" t="s">
        <v>64</v>
      </c>
      <c r="E4736" s="2" t="s">
        <v>28</v>
      </c>
      <c r="F4736" s="2">
        <v>7337.51</v>
      </c>
      <c r="G4736" s="2">
        <v>0</v>
      </c>
      <c r="H4736" s="2">
        <v>7337.51</v>
      </c>
      <c r="I4736" s="2" t="s">
        <v>29</v>
      </c>
      <c r="J4736" s="4">
        <v>1</v>
      </c>
      <c r="K4736" t="str">
        <f>_xlfn.XLOOKUP(D4736, dim_channels!A:A, dim_channels!C:C, "Not Found")</f>
        <v>Direct</v>
      </c>
      <c r="L4736" t="str">
        <f>_xlfn.XLOOKUP(D4736, dim_channels!A:A, dim_channels!B:B, "Not Found")</f>
        <v>Direct Website</v>
      </c>
    </row>
    <row r="4737" spans="1:12" x14ac:dyDescent="0.2">
      <c r="A4737" s="3" t="s">
        <v>5173</v>
      </c>
      <c r="B4737" s="3" t="s">
        <v>603</v>
      </c>
      <c r="C4737" s="3" t="s">
        <v>584</v>
      </c>
      <c r="D4737" s="3" t="s">
        <v>52</v>
      </c>
      <c r="E4737" s="3" t="s">
        <v>60</v>
      </c>
      <c r="F4737" s="3">
        <v>2464.79</v>
      </c>
      <c r="G4737" s="3">
        <v>0</v>
      </c>
      <c r="H4737" s="3">
        <v>2464.79</v>
      </c>
      <c r="I4737" s="3" t="s">
        <v>29</v>
      </c>
      <c r="J4737" s="5">
        <v>1</v>
      </c>
      <c r="K4737" t="str">
        <f>_xlfn.XLOOKUP(D4737, dim_channels!A:A, dim_channels!C:C, "Not Found")</f>
        <v>OTA</v>
      </c>
      <c r="L4737" t="str">
        <f>_xlfn.XLOOKUP(D4737, dim_channels!A:A, dim_channels!B:B, "Not Found")</f>
        <v>Agoda</v>
      </c>
    </row>
    <row r="4738" spans="1:12" x14ac:dyDescent="0.2">
      <c r="A4738" s="2" t="s">
        <v>5174</v>
      </c>
      <c r="B4738" s="2" t="s">
        <v>1072</v>
      </c>
      <c r="C4738" s="2" t="s">
        <v>574</v>
      </c>
      <c r="D4738" s="2" t="s">
        <v>33</v>
      </c>
      <c r="E4738" s="2" t="s">
        <v>34</v>
      </c>
      <c r="F4738" s="2">
        <v>11269.92</v>
      </c>
      <c r="G4738" s="2">
        <v>1690.49</v>
      </c>
      <c r="H4738" s="2">
        <v>9579.43</v>
      </c>
      <c r="I4738" s="2" t="s">
        <v>41</v>
      </c>
      <c r="J4738" s="4">
        <v>1.176470833859635</v>
      </c>
      <c r="K4738" t="str">
        <f>_xlfn.XLOOKUP(D4738, dim_channels!A:A, dim_channels!C:C, "Not Found")</f>
        <v>OTA</v>
      </c>
      <c r="L4738" t="str">
        <f>_xlfn.XLOOKUP(D4738, dim_channels!A:A, dim_channels!B:B, "Not Found")</f>
        <v>Booking.com</v>
      </c>
    </row>
    <row r="4739" spans="1:12" x14ac:dyDescent="0.2">
      <c r="A4739" s="3" t="s">
        <v>5175</v>
      </c>
      <c r="B4739" s="3" t="s">
        <v>644</v>
      </c>
      <c r="C4739" s="3" t="s">
        <v>456</v>
      </c>
      <c r="D4739" s="3" t="s">
        <v>27</v>
      </c>
      <c r="E4739" s="3" t="s">
        <v>60</v>
      </c>
      <c r="F4739" s="3">
        <v>15228.91</v>
      </c>
      <c r="G4739" s="3">
        <v>0</v>
      </c>
      <c r="H4739" s="3">
        <v>15228.91</v>
      </c>
      <c r="I4739" s="3" t="s">
        <v>29</v>
      </c>
      <c r="J4739" s="5">
        <v>1</v>
      </c>
      <c r="K4739" t="str">
        <f>_xlfn.XLOOKUP(D4739, dim_channels!A:A, dim_channels!C:C, "Not Found")</f>
        <v>OTA</v>
      </c>
      <c r="L4739" t="str">
        <f>_xlfn.XLOOKUP(D4739, dim_channels!A:A, dim_channels!B:B, "Not Found")</f>
        <v>Expedia</v>
      </c>
    </row>
    <row r="4740" spans="1:12" x14ac:dyDescent="0.2">
      <c r="A4740" s="2" t="s">
        <v>5176</v>
      </c>
      <c r="B4740" s="2" t="s">
        <v>123</v>
      </c>
      <c r="C4740" s="2" t="s">
        <v>706</v>
      </c>
      <c r="D4740" s="2" t="s">
        <v>64</v>
      </c>
      <c r="E4740" s="2" t="s">
        <v>115</v>
      </c>
      <c r="F4740" s="2">
        <v>11867.7</v>
      </c>
      <c r="G4740" s="2">
        <v>0</v>
      </c>
      <c r="H4740" s="2">
        <v>11867.7</v>
      </c>
      <c r="I4740" s="2" t="s">
        <v>29</v>
      </c>
      <c r="J4740" s="4">
        <v>1</v>
      </c>
      <c r="K4740" t="str">
        <f>_xlfn.XLOOKUP(D4740, dim_channels!A:A, dim_channels!C:C, "Not Found")</f>
        <v>Direct</v>
      </c>
      <c r="L4740" t="str">
        <f>_xlfn.XLOOKUP(D4740, dim_channels!A:A, dim_channels!B:B, "Not Found")</f>
        <v>Direct Website</v>
      </c>
    </row>
    <row r="4741" spans="1:12" x14ac:dyDescent="0.2">
      <c r="A4741" s="3" t="s">
        <v>5177</v>
      </c>
      <c r="B4741" s="3" t="s">
        <v>1234</v>
      </c>
      <c r="C4741" s="3" t="s">
        <v>236</v>
      </c>
      <c r="D4741" s="3" t="s">
        <v>52</v>
      </c>
      <c r="E4741" s="3" t="s">
        <v>60</v>
      </c>
      <c r="F4741" s="3">
        <v>3016.56</v>
      </c>
      <c r="G4741" s="3">
        <v>0</v>
      </c>
      <c r="H4741" s="3">
        <v>3016.56</v>
      </c>
      <c r="I4741" s="3" t="s">
        <v>29</v>
      </c>
      <c r="J4741" s="5">
        <v>1</v>
      </c>
      <c r="K4741" t="str">
        <f>_xlfn.XLOOKUP(D4741, dim_channels!A:A, dim_channels!C:C, "Not Found")</f>
        <v>OTA</v>
      </c>
      <c r="L4741" t="str">
        <f>_xlfn.XLOOKUP(D4741, dim_channels!A:A, dim_channels!B:B, "Not Found")</f>
        <v>Agoda</v>
      </c>
    </row>
    <row r="4742" spans="1:12" x14ac:dyDescent="0.2">
      <c r="A4742" s="2" t="s">
        <v>5178</v>
      </c>
      <c r="B4742" s="2" t="s">
        <v>504</v>
      </c>
      <c r="C4742" s="2" t="s">
        <v>370</v>
      </c>
      <c r="D4742" s="2" t="s">
        <v>27</v>
      </c>
      <c r="E4742" s="2" t="s">
        <v>60</v>
      </c>
      <c r="F4742" s="2">
        <v>16801.78</v>
      </c>
      <c r="G4742" s="2">
        <v>0</v>
      </c>
      <c r="H4742" s="2">
        <v>16801.78</v>
      </c>
      <c r="I4742" s="2" t="s">
        <v>56</v>
      </c>
      <c r="J4742" s="4">
        <v>1</v>
      </c>
      <c r="K4742" t="str">
        <f>_xlfn.XLOOKUP(D4742, dim_channels!A:A, dim_channels!C:C, "Not Found")</f>
        <v>OTA</v>
      </c>
      <c r="L4742" t="str">
        <f>_xlfn.XLOOKUP(D4742, dim_channels!A:A, dim_channels!B:B, "Not Found")</f>
        <v>Expedia</v>
      </c>
    </row>
    <row r="4743" spans="1:12" x14ac:dyDescent="0.2">
      <c r="A4743" s="3" t="s">
        <v>5179</v>
      </c>
      <c r="B4743" s="3" t="s">
        <v>246</v>
      </c>
      <c r="C4743" s="3" t="s">
        <v>246</v>
      </c>
      <c r="D4743" s="3" t="s">
        <v>52</v>
      </c>
      <c r="E4743" s="3" t="s">
        <v>34</v>
      </c>
      <c r="F4743" s="3">
        <v>2769.52</v>
      </c>
      <c r="G4743" s="3">
        <v>332.34</v>
      </c>
      <c r="H4743" s="3">
        <v>2437.1799999999998</v>
      </c>
      <c r="I4743" s="3" t="s">
        <v>41</v>
      </c>
      <c r="J4743" s="5">
        <v>1.1363625173356089</v>
      </c>
      <c r="K4743" t="str">
        <f>_xlfn.XLOOKUP(D4743, dim_channels!A:A, dim_channels!C:C, "Not Found")</f>
        <v>OTA</v>
      </c>
      <c r="L4743" t="str">
        <f>_xlfn.XLOOKUP(D4743, dim_channels!A:A, dim_channels!B:B, "Not Found")</f>
        <v>Agoda</v>
      </c>
    </row>
    <row r="4744" spans="1:12" x14ac:dyDescent="0.2">
      <c r="A4744" s="2" t="s">
        <v>5180</v>
      </c>
      <c r="B4744" s="2" t="s">
        <v>722</v>
      </c>
      <c r="C4744" s="2" t="s">
        <v>664</v>
      </c>
      <c r="D4744" s="2" t="s">
        <v>33</v>
      </c>
      <c r="E4744" s="2" t="s">
        <v>34</v>
      </c>
      <c r="F4744" s="2">
        <v>7146.73</v>
      </c>
      <c r="G4744" s="2">
        <v>1072.01</v>
      </c>
      <c r="H4744" s="2">
        <v>6074.72</v>
      </c>
      <c r="I4744" s="2" t="s">
        <v>56</v>
      </c>
      <c r="J4744" s="4">
        <v>1.176470685068612</v>
      </c>
      <c r="K4744" t="str">
        <f>_xlfn.XLOOKUP(D4744, dim_channels!A:A, dim_channels!C:C, "Not Found")</f>
        <v>OTA</v>
      </c>
      <c r="L4744" t="str">
        <f>_xlfn.XLOOKUP(D4744, dim_channels!A:A, dim_channels!B:B, "Not Found")</f>
        <v>Booking.com</v>
      </c>
    </row>
    <row r="4745" spans="1:12" x14ac:dyDescent="0.2">
      <c r="A4745" s="3" t="s">
        <v>5181</v>
      </c>
      <c r="B4745" s="3" t="s">
        <v>192</v>
      </c>
      <c r="C4745" s="3" t="s">
        <v>555</v>
      </c>
      <c r="D4745" s="3" t="s">
        <v>33</v>
      </c>
      <c r="E4745" s="3" t="s">
        <v>34</v>
      </c>
      <c r="F4745" s="3">
        <v>24036.98</v>
      </c>
      <c r="G4745" s="3">
        <v>3605.55</v>
      </c>
      <c r="H4745" s="3">
        <v>20431.43</v>
      </c>
      <c r="I4745" s="3" t="s">
        <v>29</v>
      </c>
      <c r="J4745" s="5">
        <v>1.17647076097953</v>
      </c>
      <c r="K4745" t="str">
        <f>_xlfn.XLOOKUP(D4745, dim_channels!A:A, dim_channels!C:C, "Not Found")</f>
        <v>OTA</v>
      </c>
      <c r="L4745" t="str">
        <f>_xlfn.XLOOKUP(D4745, dim_channels!A:A, dim_channels!B:B, "Not Found")</f>
        <v>Booking.com</v>
      </c>
    </row>
    <row r="4746" spans="1:12" x14ac:dyDescent="0.2">
      <c r="A4746" s="2" t="s">
        <v>5182</v>
      </c>
      <c r="B4746" s="2" t="s">
        <v>454</v>
      </c>
      <c r="C4746" s="2" t="s">
        <v>234</v>
      </c>
      <c r="D4746" s="2" t="s">
        <v>27</v>
      </c>
      <c r="E4746" s="2" t="s">
        <v>28</v>
      </c>
      <c r="F4746" s="2">
        <v>14087.58</v>
      </c>
      <c r="G4746" s="2">
        <v>2535.7600000000002</v>
      </c>
      <c r="H4746" s="2">
        <v>11551.82</v>
      </c>
      <c r="I4746" s="2" t="s">
        <v>29</v>
      </c>
      <c r="J4746" s="4">
        <v>1.219511730619071</v>
      </c>
      <c r="K4746" t="str">
        <f>_xlfn.XLOOKUP(D4746, dim_channels!A:A, dim_channels!C:C, "Not Found")</f>
        <v>OTA</v>
      </c>
      <c r="L4746" t="str">
        <f>_xlfn.XLOOKUP(D4746, dim_channels!A:A, dim_channels!B:B, "Not Found")</f>
        <v>Expedia</v>
      </c>
    </row>
    <row r="4747" spans="1:12" x14ac:dyDescent="0.2">
      <c r="A4747" s="3" t="s">
        <v>5183</v>
      </c>
      <c r="B4747" s="3" t="s">
        <v>426</v>
      </c>
      <c r="C4747" s="3" t="s">
        <v>813</v>
      </c>
      <c r="D4747" s="3" t="s">
        <v>45</v>
      </c>
      <c r="E4747" s="3" t="s">
        <v>46</v>
      </c>
      <c r="F4747" s="3">
        <v>11069.91</v>
      </c>
      <c r="G4747" s="3">
        <v>553.5</v>
      </c>
      <c r="H4747" s="3">
        <v>10516.41</v>
      </c>
      <c r="I4747" s="3" t="s">
        <v>29</v>
      </c>
      <c r="J4747" s="5">
        <v>1.0526320293712399</v>
      </c>
      <c r="K4747" t="str">
        <f>_xlfn.XLOOKUP(D4747, dim_channels!A:A, dim_channels!C:C, "Not Found")</f>
        <v>Corporate</v>
      </c>
      <c r="L4747" t="str">
        <f>_xlfn.XLOOKUP(D4747, dim_channels!A:A, dim_channels!B:B, "Not Found")</f>
        <v>Corporate Direct</v>
      </c>
    </row>
    <row r="4748" spans="1:12" x14ac:dyDescent="0.2">
      <c r="A4748" s="2" t="s">
        <v>5184</v>
      </c>
      <c r="B4748" s="2" t="s">
        <v>220</v>
      </c>
      <c r="C4748" s="2" t="s">
        <v>1354</v>
      </c>
      <c r="D4748" s="2" t="s">
        <v>52</v>
      </c>
      <c r="E4748" s="2" t="s">
        <v>60</v>
      </c>
      <c r="F4748" s="2">
        <v>5356.32</v>
      </c>
      <c r="G4748" s="2">
        <v>0</v>
      </c>
      <c r="H4748" s="2">
        <v>5356.32</v>
      </c>
      <c r="I4748" s="2" t="s">
        <v>41</v>
      </c>
      <c r="J4748" s="4">
        <v>1</v>
      </c>
      <c r="K4748" t="str">
        <f>_xlfn.XLOOKUP(D4748, dim_channels!A:A, dim_channels!C:C, "Not Found")</f>
        <v>OTA</v>
      </c>
      <c r="L4748" t="str">
        <f>_xlfn.XLOOKUP(D4748, dim_channels!A:A, dim_channels!B:B, "Not Found")</f>
        <v>Agoda</v>
      </c>
    </row>
    <row r="4749" spans="1:12" x14ac:dyDescent="0.2">
      <c r="A4749" s="3" t="s">
        <v>5185</v>
      </c>
      <c r="B4749" s="3" t="s">
        <v>949</v>
      </c>
      <c r="C4749" s="3" t="s">
        <v>151</v>
      </c>
      <c r="D4749" s="3" t="s">
        <v>114</v>
      </c>
      <c r="E4749" s="3" t="s">
        <v>46</v>
      </c>
      <c r="F4749" s="3">
        <v>3603.48</v>
      </c>
      <c r="G4749" s="3">
        <v>360.35</v>
      </c>
      <c r="H4749" s="3">
        <v>3243.13</v>
      </c>
      <c r="I4749" s="3" t="s">
        <v>41</v>
      </c>
      <c r="J4749" s="5">
        <v>1.1111117963202219</v>
      </c>
      <c r="K4749" t="str">
        <f>_xlfn.XLOOKUP(D4749, dim_channels!A:A, dim_channels!C:C, "Not Found")</f>
        <v>Offline</v>
      </c>
      <c r="L4749" t="str">
        <f>_xlfn.XLOOKUP(D4749, dim_channels!A:A, dim_channels!B:B, "Not Found")</f>
        <v>Travel Agency</v>
      </c>
    </row>
    <row r="4750" spans="1:12" x14ac:dyDescent="0.2">
      <c r="A4750" s="2" t="s">
        <v>5186</v>
      </c>
      <c r="B4750" s="2" t="s">
        <v>373</v>
      </c>
      <c r="C4750" s="2" t="s">
        <v>75</v>
      </c>
      <c r="D4750" s="2" t="s">
        <v>27</v>
      </c>
      <c r="E4750" s="2" t="s">
        <v>34</v>
      </c>
      <c r="F4750" s="2">
        <v>16666.740000000002</v>
      </c>
      <c r="G4750" s="2">
        <v>3000.01</v>
      </c>
      <c r="H4750" s="2">
        <v>13666.73</v>
      </c>
      <c r="I4750" s="2" t="s">
        <v>29</v>
      </c>
      <c r="J4750" s="4">
        <v>1.2195119095789559</v>
      </c>
      <c r="K4750" t="str">
        <f>_xlfn.XLOOKUP(D4750, dim_channels!A:A, dim_channels!C:C, "Not Found")</f>
        <v>OTA</v>
      </c>
      <c r="L4750" t="str">
        <f>_xlfn.XLOOKUP(D4750, dim_channels!A:A, dim_channels!B:B, "Not Found")</f>
        <v>Expedia</v>
      </c>
    </row>
    <row r="4751" spans="1:12" x14ac:dyDescent="0.2">
      <c r="A4751" s="3" t="s">
        <v>5187</v>
      </c>
      <c r="B4751" s="3" t="s">
        <v>642</v>
      </c>
      <c r="C4751" s="3" t="s">
        <v>79</v>
      </c>
      <c r="D4751" s="3" t="s">
        <v>52</v>
      </c>
      <c r="E4751" s="3" t="s">
        <v>34</v>
      </c>
      <c r="F4751" s="3">
        <v>6585.85</v>
      </c>
      <c r="G4751" s="3">
        <v>790.3</v>
      </c>
      <c r="H4751" s="3">
        <v>5795.55</v>
      </c>
      <c r="I4751" s="3" t="s">
        <v>29</v>
      </c>
      <c r="J4751" s="5">
        <v>1.136363244213233</v>
      </c>
      <c r="K4751" t="str">
        <f>_xlfn.XLOOKUP(D4751, dim_channels!A:A, dim_channels!C:C, "Not Found")</f>
        <v>OTA</v>
      </c>
      <c r="L4751" t="str">
        <f>_xlfn.XLOOKUP(D4751, dim_channels!A:A, dim_channels!B:B, "Not Found")</f>
        <v>Agoda</v>
      </c>
    </row>
    <row r="4752" spans="1:12" x14ac:dyDescent="0.2">
      <c r="A4752" s="2" t="s">
        <v>5188</v>
      </c>
      <c r="B4752" s="2" t="s">
        <v>426</v>
      </c>
      <c r="C4752" s="2" t="s">
        <v>799</v>
      </c>
      <c r="D4752" s="2" t="s">
        <v>52</v>
      </c>
      <c r="E4752" s="2" t="s">
        <v>60</v>
      </c>
      <c r="F4752" s="2">
        <v>7707.47</v>
      </c>
      <c r="G4752" s="2">
        <v>0</v>
      </c>
      <c r="H4752" s="2">
        <v>7707.47</v>
      </c>
      <c r="I4752" s="2" t="s">
        <v>29</v>
      </c>
      <c r="J4752" s="4">
        <v>1</v>
      </c>
      <c r="K4752" t="str">
        <f>_xlfn.XLOOKUP(D4752, dim_channels!A:A, dim_channels!C:C, "Not Found")</f>
        <v>OTA</v>
      </c>
      <c r="L4752" t="str">
        <f>_xlfn.XLOOKUP(D4752, dim_channels!A:A, dim_channels!B:B, "Not Found")</f>
        <v>Agoda</v>
      </c>
    </row>
    <row r="4753" spans="1:12" x14ac:dyDescent="0.2">
      <c r="A4753" s="3" t="s">
        <v>5189</v>
      </c>
      <c r="B4753" s="3" t="s">
        <v>578</v>
      </c>
      <c r="C4753" s="3" t="s">
        <v>130</v>
      </c>
      <c r="D4753" s="3" t="s">
        <v>64</v>
      </c>
      <c r="E4753" s="3" t="s">
        <v>115</v>
      </c>
      <c r="F4753" s="3">
        <v>4929.82</v>
      </c>
      <c r="G4753" s="3">
        <v>0</v>
      </c>
      <c r="H4753" s="3">
        <v>4929.82</v>
      </c>
      <c r="I4753" s="3" t="s">
        <v>29</v>
      </c>
      <c r="J4753" s="5">
        <v>1</v>
      </c>
      <c r="K4753" t="str">
        <f>_xlfn.XLOOKUP(D4753, dim_channels!A:A, dim_channels!C:C, "Not Found")</f>
        <v>Direct</v>
      </c>
      <c r="L4753" t="str">
        <f>_xlfn.XLOOKUP(D4753, dim_channels!A:A, dim_channels!B:B, "Not Found")</f>
        <v>Direct Website</v>
      </c>
    </row>
    <row r="4754" spans="1:12" x14ac:dyDescent="0.2">
      <c r="A4754" s="2" t="s">
        <v>5190</v>
      </c>
      <c r="B4754" s="2" t="s">
        <v>468</v>
      </c>
      <c r="C4754" s="2" t="s">
        <v>123</v>
      </c>
      <c r="D4754" s="2" t="s">
        <v>33</v>
      </c>
      <c r="E4754" s="2" t="s">
        <v>60</v>
      </c>
      <c r="F4754" s="2">
        <v>8582.7800000000007</v>
      </c>
      <c r="G4754" s="2">
        <v>0</v>
      </c>
      <c r="H4754" s="2">
        <v>8582.7800000000007</v>
      </c>
      <c r="I4754" s="2" t="s">
        <v>41</v>
      </c>
      <c r="J4754" s="4">
        <v>1</v>
      </c>
      <c r="K4754" t="str">
        <f>_xlfn.XLOOKUP(D4754, dim_channels!A:A, dim_channels!C:C, "Not Found")</f>
        <v>OTA</v>
      </c>
      <c r="L4754" t="str">
        <f>_xlfn.XLOOKUP(D4754, dim_channels!A:A, dim_channels!B:B, "Not Found")</f>
        <v>Booking.com</v>
      </c>
    </row>
    <row r="4755" spans="1:12" x14ac:dyDescent="0.2">
      <c r="A4755" s="3" t="s">
        <v>5191</v>
      </c>
      <c r="B4755" s="3" t="s">
        <v>433</v>
      </c>
      <c r="C4755" s="3" t="s">
        <v>107</v>
      </c>
      <c r="D4755" s="3" t="s">
        <v>33</v>
      </c>
      <c r="E4755" s="3" t="s">
        <v>34</v>
      </c>
      <c r="F4755" s="3">
        <v>2769.98</v>
      </c>
      <c r="G4755" s="3">
        <v>415.5</v>
      </c>
      <c r="H4755" s="3">
        <v>2354.48</v>
      </c>
      <c r="I4755" s="3" t="s">
        <v>29</v>
      </c>
      <c r="J4755" s="5">
        <v>1.176472087254935</v>
      </c>
      <c r="K4755" t="str">
        <f>_xlfn.XLOOKUP(D4755, dim_channels!A:A, dim_channels!C:C, "Not Found")</f>
        <v>OTA</v>
      </c>
      <c r="L4755" t="str">
        <f>_xlfn.XLOOKUP(D4755, dim_channels!A:A, dim_channels!B:B, "Not Found")</f>
        <v>Booking.com</v>
      </c>
    </row>
    <row r="4756" spans="1:12" x14ac:dyDescent="0.2">
      <c r="A4756" s="2" t="s">
        <v>5192</v>
      </c>
      <c r="B4756" s="2" t="s">
        <v>468</v>
      </c>
      <c r="C4756" s="2" t="s">
        <v>378</v>
      </c>
      <c r="D4756" s="2" t="s">
        <v>27</v>
      </c>
      <c r="E4756" s="2" t="s">
        <v>60</v>
      </c>
      <c r="F4756" s="2">
        <v>9830.0300000000007</v>
      </c>
      <c r="G4756" s="2">
        <v>0</v>
      </c>
      <c r="H4756" s="2">
        <v>9830.0300000000007</v>
      </c>
      <c r="I4756" s="2" t="s">
        <v>41</v>
      </c>
      <c r="J4756" s="4">
        <v>1</v>
      </c>
      <c r="K4756" t="str">
        <f>_xlfn.XLOOKUP(D4756, dim_channels!A:A, dim_channels!C:C, "Not Found")</f>
        <v>OTA</v>
      </c>
      <c r="L4756" t="str">
        <f>_xlfn.XLOOKUP(D4756, dim_channels!A:A, dim_channels!B:B, "Not Found")</f>
        <v>Expedia</v>
      </c>
    </row>
    <row r="4757" spans="1:12" x14ac:dyDescent="0.2">
      <c r="A4757" s="3" t="s">
        <v>5193</v>
      </c>
      <c r="B4757" s="3" t="s">
        <v>584</v>
      </c>
      <c r="C4757" s="3" t="s">
        <v>498</v>
      </c>
      <c r="D4757" s="3" t="s">
        <v>45</v>
      </c>
      <c r="E4757" s="3" t="s">
        <v>89</v>
      </c>
      <c r="F4757" s="3">
        <v>2747.37</v>
      </c>
      <c r="G4757" s="3">
        <v>0</v>
      </c>
      <c r="H4757" s="3">
        <v>2747.37</v>
      </c>
      <c r="I4757" s="3" t="s">
        <v>29</v>
      </c>
      <c r="J4757" s="5">
        <v>1</v>
      </c>
      <c r="K4757" t="str">
        <f>_xlfn.XLOOKUP(D4757, dim_channels!A:A, dim_channels!C:C, "Not Found")</f>
        <v>Corporate</v>
      </c>
      <c r="L4757" t="str">
        <f>_xlfn.XLOOKUP(D4757, dim_channels!A:A, dim_channels!B:B, "Not Found")</f>
        <v>Corporate Direct</v>
      </c>
    </row>
    <row r="4758" spans="1:12" x14ac:dyDescent="0.2">
      <c r="A4758" s="2" t="s">
        <v>5194</v>
      </c>
      <c r="B4758" s="2" t="s">
        <v>1072</v>
      </c>
      <c r="C4758" s="2" t="s">
        <v>295</v>
      </c>
      <c r="D4758" s="2" t="s">
        <v>27</v>
      </c>
      <c r="E4758" s="2" t="s">
        <v>28</v>
      </c>
      <c r="F4758" s="2">
        <v>2272.44</v>
      </c>
      <c r="G4758" s="2">
        <v>409.04</v>
      </c>
      <c r="H4758" s="2">
        <v>1863.4</v>
      </c>
      <c r="I4758" s="2" t="s">
        <v>41</v>
      </c>
      <c r="J4758" s="4">
        <v>1.219512718686272</v>
      </c>
      <c r="K4758" t="str">
        <f>_xlfn.XLOOKUP(D4758, dim_channels!A:A, dim_channels!C:C, "Not Found")</f>
        <v>OTA</v>
      </c>
      <c r="L4758" t="str">
        <f>_xlfn.XLOOKUP(D4758, dim_channels!A:A, dim_channels!B:B, "Not Found")</f>
        <v>Expedia</v>
      </c>
    </row>
    <row r="4759" spans="1:12" x14ac:dyDescent="0.2">
      <c r="A4759" s="3" t="s">
        <v>5195</v>
      </c>
      <c r="B4759" s="3" t="s">
        <v>762</v>
      </c>
      <c r="C4759" s="3" t="s">
        <v>403</v>
      </c>
      <c r="D4759" s="3" t="s">
        <v>33</v>
      </c>
      <c r="E4759" s="3" t="s">
        <v>28</v>
      </c>
      <c r="F4759" s="3">
        <v>5714.2</v>
      </c>
      <c r="G4759" s="3">
        <v>857.13</v>
      </c>
      <c r="H4759" s="3">
        <v>4857.07</v>
      </c>
      <c r="I4759" s="3" t="s">
        <v>56</v>
      </c>
      <c r="J4759" s="5">
        <v>1.1764705882352939</v>
      </c>
      <c r="K4759" t="str">
        <f>_xlfn.XLOOKUP(D4759, dim_channels!A:A, dim_channels!C:C, "Not Found")</f>
        <v>OTA</v>
      </c>
      <c r="L4759" t="str">
        <f>_xlfn.XLOOKUP(D4759, dim_channels!A:A, dim_channels!B:B, "Not Found")</f>
        <v>Booking.com</v>
      </c>
    </row>
    <row r="4760" spans="1:12" x14ac:dyDescent="0.2">
      <c r="A4760" s="2" t="s">
        <v>5196</v>
      </c>
      <c r="B4760" s="2" t="s">
        <v>276</v>
      </c>
      <c r="C4760" s="2" t="s">
        <v>32</v>
      </c>
      <c r="D4760" s="2" t="s">
        <v>114</v>
      </c>
      <c r="E4760" s="2" t="s">
        <v>115</v>
      </c>
      <c r="F4760" s="2">
        <v>8474.9500000000007</v>
      </c>
      <c r="G4760" s="2">
        <v>847.5</v>
      </c>
      <c r="H4760" s="2">
        <v>7627.45</v>
      </c>
      <c r="I4760" s="2" t="s">
        <v>29</v>
      </c>
      <c r="J4760" s="4">
        <v>1.1111118394745301</v>
      </c>
      <c r="K4760" t="str">
        <f>_xlfn.XLOOKUP(D4760, dim_channels!A:A, dim_channels!C:C, "Not Found")</f>
        <v>Offline</v>
      </c>
      <c r="L4760" t="str">
        <f>_xlfn.XLOOKUP(D4760, dim_channels!A:A, dim_channels!B:B, "Not Found")</f>
        <v>Travel Agency</v>
      </c>
    </row>
    <row r="4761" spans="1:12" x14ac:dyDescent="0.2">
      <c r="A4761" s="3" t="s">
        <v>5197</v>
      </c>
      <c r="B4761" s="3" t="s">
        <v>258</v>
      </c>
      <c r="C4761" s="3" t="s">
        <v>158</v>
      </c>
      <c r="D4761" s="3" t="s">
        <v>33</v>
      </c>
      <c r="E4761" s="3" t="s">
        <v>28</v>
      </c>
      <c r="F4761" s="3">
        <v>8670.31</v>
      </c>
      <c r="G4761" s="3">
        <v>1300.55</v>
      </c>
      <c r="H4761" s="3">
        <v>7369.76</v>
      </c>
      <c r="I4761" s="3" t="s">
        <v>29</v>
      </c>
      <c r="J4761" s="5">
        <v>1.1764711469572959</v>
      </c>
      <c r="K4761" t="str">
        <f>_xlfn.XLOOKUP(D4761, dim_channels!A:A, dim_channels!C:C, "Not Found")</f>
        <v>OTA</v>
      </c>
      <c r="L4761" t="str">
        <f>_xlfn.XLOOKUP(D4761, dim_channels!A:A, dim_channels!B:B, "Not Found")</f>
        <v>Booking.com</v>
      </c>
    </row>
    <row r="4762" spans="1:12" x14ac:dyDescent="0.2">
      <c r="A4762" s="2" t="s">
        <v>5198</v>
      </c>
      <c r="B4762" s="2" t="s">
        <v>597</v>
      </c>
      <c r="C4762" s="2" t="s">
        <v>220</v>
      </c>
      <c r="D4762" s="2" t="s">
        <v>52</v>
      </c>
      <c r="E4762" s="2" t="s">
        <v>34</v>
      </c>
      <c r="F4762" s="2">
        <v>8414.1200000000008</v>
      </c>
      <c r="G4762" s="2">
        <v>1009.69</v>
      </c>
      <c r="H4762" s="2">
        <v>7404.43</v>
      </c>
      <c r="I4762" s="2" t="s">
        <v>29</v>
      </c>
      <c r="J4762" s="4">
        <v>1.136362961092211</v>
      </c>
      <c r="K4762" t="str">
        <f>_xlfn.XLOOKUP(D4762, dim_channels!A:A, dim_channels!C:C, "Not Found")</f>
        <v>OTA</v>
      </c>
      <c r="L4762" t="str">
        <f>_xlfn.XLOOKUP(D4762, dim_channels!A:A, dim_channels!B:B, "Not Found")</f>
        <v>Agoda</v>
      </c>
    </row>
    <row r="4763" spans="1:12" x14ac:dyDescent="0.2">
      <c r="A4763" s="3" t="s">
        <v>5199</v>
      </c>
      <c r="B4763" s="3" t="s">
        <v>297</v>
      </c>
      <c r="C4763" s="3" t="s">
        <v>121</v>
      </c>
      <c r="D4763" s="3" t="s">
        <v>169</v>
      </c>
      <c r="E4763" s="3" t="s">
        <v>34</v>
      </c>
      <c r="F4763" s="3">
        <v>6772.3</v>
      </c>
      <c r="G4763" s="3">
        <v>1354.46</v>
      </c>
      <c r="H4763" s="3">
        <v>5417.84</v>
      </c>
      <c r="I4763" s="3" t="s">
        <v>41</v>
      </c>
      <c r="J4763" s="5">
        <v>1.25</v>
      </c>
      <c r="K4763" t="str">
        <f>_xlfn.XLOOKUP(D4763, dim_channels!A:A, dim_channels!C:C, "Not Found")</f>
        <v>GDS</v>
      </c>
      <c r="L4763" t="str">
        <f>_xlfn.XLOOKUP(D4763, dim_channels!A:A, dim_channels!B:B, "Not Found")</f>
        <v>GDS (Amadeus)</v>
      </c>
    </row>
    <row r="4764" spans="1:12" x14ac:dyDescent="0.2">
      <c r="A4764" s="2" t="s">
        <v>5200</v>
      </c>
      <c r="B4764" s="2" t="s">
        <v>151</v>
      </c>
      <c r="C4764" s="2" t="s">
        <v>386</v>
      </c>
      <c r="D4764" s="2" t="s">
        <v>33</v>
      </c>
      <c r="E4764" s="2" t="s">
        <v>34</v>
      </c>
      <c r="F4764" s="2">
        <v>10887.84</v>
      </c>
      <c r="G4764" s="2">
        <v>1633.18</v>
      </c>
      <c r="H4764" s="2">
        <v>9254.66</v>
      </c>
      <c r="I4764" s="2" t="s">
        <v>41</v>
      </c>
      <c r="J4764" s="4">
        <v>1.176471096723164</v>
      </c>
      <c r="K4764" t="str">
        <f>_xlfn.XLOOKUP(D4764, dim_channels!A:A, dim_channels!C:C, "Not Found")</f>
        <v>OTA</v>
      </c>
      <c r="L4764" t="str">
        <f>_xlfn.XLOOKUP(D4764, dim_channels!A:A, dim_channels!B:B, "Not Found")</f>
        <v>Booking.com</v>
      </c>
    </row>
    <row r="4765" spans="1:12" x14ac:dyDescent="0.2">
      <c r="A4765" s="3" t="s">
        <v>5201</v>
      </c>
      <c r="B4765" s="3" t="s">
        <v>109</v>
      </c>
      <c r="C4765" s="3" t="s">
        <v>653</v>
      </c>
      <c r="D4765" s="3" t="s">
        <v>33</v>
      </c>
      <c r="E4765" s="3" t="s">
        <v>60</v>
      </c>
      <c r="F4765" s="3">
        <v>7004.29</v>
      </c>
      <c r="G4765" s="3">
        <v>0</v>
      </c>
      <c r="H4765" s="3">
        <v>7004.29</v>
      </c>
      <c r="I4765" s="3" t="s">
        <v>29</v>
      </c>
      <c r="J4765" s="5">
        <v>1</v>
      </c>
      <c r="K4765" t="str">
        <f>_xlfn.XLOOKUP(D4765, dim_channels!A:A, dim_channels!C:C, "Not Found")</f>
        <v>OTA</v>
      </c>
      <c r="L4765" t="str">
        <f>_xlfn.XLOOKUP(D4765, dim_channels!A:A, dim_channels!B:B, "Not Found")</f>
        <v>Booking.com</v>
      </c>
    </row>
    <row r="4766" spans="1:12" x14ac:dyDescent="0.2">
      <c r="A4766" s="2" t="s">
        <v>5202</v>
      </c>
      <c r="B4766" s="2" t="s">
        <v>219</v>
      </c>
      <c r="C4766" s="2" t="s">
        <v>26</v>
      </c>
      <c r="D4766" s="2" t="s">
        <v>33</v>
      </c>
      <c r="E4766" s="2" t="s">
        <v>34</v>
      </c>
      <c r="F4766" s="2">
        <v>3178.48</v>
      </c>
      <c r="G4766" s="2">
        <v>476.77</v>
      </c>
      <c r="H4766" s="2">
        <v>2701.71</v>
      </c>
      <c r="I4766" s="2" t="s">
        <v>29</v>
      </c>
      <c r="J4766" s="4">
        <v>1.1764697173271741</v>
      </c>
      <c r="K4766" t="str">
        <f>_xlfn.XLOOKUP(D4766, dim_channels!A:A, dim_channels!C:C, "Not Found")</f>
        <v>OTA</v>
      </c>
      <c r="L4766" t="str">
        <f>_xlfn.XLOOKUP(D4766, dim_channels!A:A, dim_channels!B:B, "Not Found")</f>
        <v>Booking.com</v>
      </c>
    </row>
    <row r="4767" spans="1:12" x14ac:dyDescent="0.2">
      <c r="A4767" s="3" t="s">
        <v>5203</v>
      </c>
      <c r="B4767" s="3" t="s">
        <v>219</v>
      </c>
      <c r="C4767" s="3" t="s">
        <v>679</v>
      </c>
      <c r="D4767" s="3" t="s">
        <v>206</v>
      </c>
      <c r="E4767" s="3" t="s">
        <v>207</v>
      </c>
      <c r="F4767" s="3">
        <v>15648.14</v>
      </c>
      <c r="G4767" s="3">
        <v>0</v>
      </c>
      <c r="H4767" s="3">
        <v>15648.14</v>
      </c>
      <c r="I4767" s="3" t="s">
        <v>29</v>
      </c>
      <c r="J4767" s="5">
        <v>1</v>
      </c>
      <c r="K4767" t="str">
        <f>_xlfn.XLOOKUP(D4767, dim_channels!A:A, dim_channels!C:C, "Not Found")</f>
        <v>Direct</v>
      </c>
      <c r="L4767" t="str">
        <f>_xlfn.XLOOKUP(D4767, dim_channels!A:A, dim_channels!B:B, "Not Found")</f>
        <v>Walk-in</v>
      </c>
    </row>
    <row r="4768" spans="1:12" x14ac:dyDescent="0.2">
      <c r="A4768" s="2" t="s">
        <v>5204</v>
      </c>
      <c r="B4768" s="2" t="s">
        <v>863</v>
      </c>
      <c r="C4768" s="2" t="s">
        <v>168</v>
      </c>
      <c r="D4768" s="2" t="s">
        <v>33</v>
      </c>
      <c r="E4768" s="2" t="s">
        <v>28</v>
      </c>
      <c r="F4768" s="2">
        <v>6853.67</v>
      </c>
      <c r="G4768" s="2">
        <v>1028.05</v>
      </c>
      <c r="H4768" s="2">
        <v>5825.62</v>
      </c>
      <c r="I4768" s="2" t="s">
        <v>29</v>
      </c>
      <c r="J4768" s="4">
        <v>1.176470487261442</v>
      </c>
      <c r="K4768" t="str">
        <f>_xlfn.XLOOKUP(D4768, dim_channels!A:A, dim_channels!C:C, "Not Found")</f>
        <v>OTA</v>
      </c>
      <c r="L4768" t="str">
        <f>_xlfn.XLOOKUP(D4768, dim_channels!A:A, dim_channels!B:B, "Not Found")</f>
        <v>Booking.com</v>
      </c>
    </row>
    <row r="4769" spans="1:12" x14ac:dyDescent="0.2">
      <c r="A4769" s="3" t="s">
        <v>5205</v>
      </c>
      <c r="B4769" s="3" t="s">
        <v>66</v>
      </c>
      <c r="C4769" s="3" t="s">
        <v>258</v>
      </c>
      <c r="D4769" s="3" t="s">
        <v>27</v>
      </c>
      <c r="E4769" s="3" t="s">
        <v>34</v>
      </c>
      <c r="F4769" s="3">
        <v>22623.040000000001</v>
      </c>
      <c r="G4769" s="3">
        <v>4072.15</v>
      </c>
      <c r="H4769" s="3">
        <v>18550.89</v>
      </c>
      <c r="I4769" s="3" t="s">
        <v>29</v>
      </c>
      <c r="J4769" s="5">
        <v>1.219512379190433</v>
      </c>
      <c r="K4769" t="str">
        <f>_xlfn.XLOOKUP(D4769, dim_channels!A:A, dim_channels!C:C, "Not Found")</f>
        <v>OTA</v>
      </c>
      <c r="L4769" t="str">
        <f>_xlfn.XLOOKUP(D4769, dim_channels!A:A, dim_channels!B:B, "Not Found")</f>
        <v>Expedia</v>
      </c>
    </row>
    <row r="4770" spans="1:12" x14ac:dyDescent="0.2">
      <c r="A4770" s="2" t="s">
        <v>5206</v>
      </c>
      <c r="B4770" s="2" t="s">
        <v>222</v>
      </c>
      <c r="C4770" s="2" t="s">
        <v>1354</v>
      </c>
      <c r="D4770" s="2" t="s">
        <v>64</v>
      </c>
      <c r="E4770" s="2" t="s">
        <v>115</v>
      </c>
      <c r="F4770" s="2">
        <v>11511.82</v>
      </c>
      <c r="G4770" s="2">
        <v>0</v>
      </c>
      <c r="H4770" s="2">
        <v>11511.82</v>
      </c>
      <c r="I4770" s="2" t="s">
        <v>29</v>
      </c>
      <c r="J4770" s="4">
        <v>1</v>
      </c>
      <c r="K4770" t="str">
        <f>_xlfn.XLOOKUP(D4770, dim_channels!A:A, dim_channels!C:C, "Not Found")</f>
        <v>Direct</v>
      </c>
      <c r="L4770" t="str">
        <f>_xlfn.XLOOKUP(D4770, dim_channels!A:A, dim_channels!B:B, "Not Found")</f>
        <v>Direct Website</v>
      </c>
    </row>
    <row r="4771" spans="1:12" x14ac:dyDescent="0.2">
      <c r="A4771" s="3" t="s">
        <v>5207</v>
      </c>
      <c r="B4771" s="3" t="s">
        <v>153</v>
      </c>
      <c r="C4771" s="3" t="s">
        <v>171</v>
      </c>
      <c r="D4771" s="3" t="s">
        <v>45</v>
      </c>
      <c r="E4771" s="3" t="s">
        <v>46</v>
      </c>
      <c r="F4771" s="3">
        <v>7438.16</v>
      </c>
      <c r="G4771" s="3">
        <v>371.91</v>
      </c>
      <c r="H4771" s="3">
        <v>7066.25</v>
      </c>
      <c r="I4771" s="3" t="s">
        <v>29</v>
      </c>
      <c r="J4771" s="5">
        <v>1.0526318768795331</v>
      </c>
      <c r="K4771" t="str">
        <f>_xlfn.XLOOKUP(D4771, dim_channels!A:A, dim_channels!C:C, "Not Found")</f>
        <v>Corporate</v>
      </c>
      <c r="L4771" t="str">
        <f>_xlfn.XLOOKUP(D4771, dim_channels!A:A, dim_channels!B:B, "Not Found")</f>
        <v>Corporate Direct</v>
      </c>
    </row>
    <row r="4772" spans="1:12" x14ac:dyDescent="0.2">
      <c r="A4772" s="2" t="s">
        <v>5208</v>
      </c>
      <c r="B4772" s="2" t="s">
        <v>189</v>
      </c>
      <c r="C4772" s="2" t="s">
        <v>58</v>
      </c>
      <c r="D4772" s="2" t="s">
        <v>64</v>
      </c>
      <c r="E4772" s="2" t="s">
        <v>28</v>
      </c>
      <c r="F4772" s="2">
        <v>11483.53</v>
      </c>
      <c r="G4772" s="2">
        <v>0</v>
      </c>
      <c r="H4772" s="2">
        <v>11483.53</v>
      </c>
      <c r="I4772" s="2" t="s">
        <v>41</v>
      </c>
      <c r="J4772" s="4">
        <v>1</v>
      </c>
      <c r="K4772" t="str">
        <f>_xlfn.XLOOKUP(D4772, dim_channels!A:A, dim_channels!C:C, "Not Found")</f>
        <v>Direct</v>
      </c>
      <c r="L4772" t="str">
        <f>_xlfn.XLOOKUP(D4772, dim_channels!A:A, dim_channels!B:B, "Not Found")</f>
        <v>Direct Website</v>
      </c>
    </row>
    <row r="4773" spans="1:12" x14ac:dyDescent="0.2">
      <c r="A4773" s="3" t="s">
        <v>5209</v>
      </c>
      <c r="B4773" s="3" t="s">
        <v>1278</v>
      </c>
      <c r="C4773" s="3" t="s">
        <v>229</v>
      </c>
      <c r="D4773" s="3" t="s">
        <v>27</v>
      </c>
      <c r="E4773" s="3" t="s">
        <v>28</v>
      </c>
      <c r="F4773" s="3">
        <v>6317.55</v>
      </c>
      <c r="G4773" s="3">
        <v>1137.1600000000001</v>
      </c>
      <c r="H4773" s="3">
        <v>5180.3900000000003</v>
      </c>
      <c r="I4773" s="3" t="s">
        <v>29</v>
      </c>
      <c r="J4773" s="5">
        <v>1.2195124305312921</v>
      </c>
      <c r="K4773" t="str">
        <f>_xlfn.XLOOKUP(D4773, dim_channels!A:A, dim_channels!C:C, "Not Found")</f>
        <v>OTA</v>
      </c>
      <c r="L4773" t="str">
        <f>_xlfn.XLOOKUP(D4773, dim_channels!A:A, dim_channels!B:B, "Not Found")</f>
        <v>Expedia</v>
      </c>
    </row>
    <row r="4774" spans="1:12" x14ac:dyDescent="0.2">
      <c r="A4774" s="2" t="s">
        <v>5210</v>
      </c>
      <c r="B4774" s="2" t="s">
        <v>388</v>
      </c>
      <c r="C4774" s="2" t="s">
        <v>368</v>
      </c>
      <c r="D4774" s="2" t="s">
        <v>114</v>
      </c>
      <c r="E4774" s="2" t="s">
        <v>115</v>
      </c>
      <c r="F4774" s="2">
        <v>7071.35</v>
      </c>
      <c r="G4774" s="2">
        <v>707.14</v>
      </c>
      <c r="H4774" s="2">
        <v>6364.21</v>
      </c>
      <c r="I4774" s="2" t="s">
        <v>29</v>
      </c>
      <c r="J4774" s="4">
        <v>1.111111984048295</v>
      </c>
      <c r="K4774" t="str">
        <f>_xlfn.XLOOKUP(D4774, dim_channels!A:A, dim_channels!C:C, "Not Found")</f>
        <v>Offline</v>
      </c>
      <c r="L4774" t="str">
        <f>_xlfn.XLOOKUP(D4774, dim_channels!A:A, dim_channels!B:B, "Not Found")</f>
        <v>Travel Agency</v>
      </c>
    </row>
    <row r="4775" spans="1:12" x14ac:dyDescent="0.2">
      <c r="A4775" s="3" t="s">
        <v>5211</v>
      </c>
      <c r="B4775" s="3" t="s">
        <v>178</v>
      </c>
      <c r="C4775" s="3" t="s">
        <v>418</v>
      </c>
      <c r="D4775" s="3" t="s">
        <v>169</v>
      </c>
      <c r="E4775" s="3" t="s">
        <v>46</v>
      </c>
      <c r="F4775" s="3">
        <v>6510.58</v>
      </c>
      <c r="G4775" s="3">
        <v>1302.1199999999999</v>
      </c>
      <c r="H4775" s="3">
        <v>5208.46</v>
      </c>
      <c r="I4775" s="3" t="s">
        <v>29</v>
      </c>
      <c r="J4775" s="5">
        <v>1.2500009599766531</v>
      </c>
      <c r="K4775" t="str">
        <f>_xlfn.XLOOKUP(D4775, dim_channels!A:A, dim_channels!C:C, "Not Found")</f>
        <v>GDS</v>
      </c>
      <c r="L4775" t="str">
        <f>_xlfn.XLOOKUP(D4775, dim_channels!A:A, dim_channels!B:B, "Not Found")</f>
        <v>GDS (Amadeus)</v>
      </c>
    </row>
    <row r="4776" spans="1:12" x14ac:dyDescent="0.2">
      <c r="A4776" s="2" t="s">
        <v>5212</v>
      </c>
      <c r="B4776" s="2" t="s">
        <v>754</v>
      </c>
      <c r="C4776" s="2" t="s">
        <v>597</v>
      </c>
      <c r="D4776" s="2" t="s">
        <v>52</v>
      </c>
      <c r="E4776" s="2" t="s">
        <v>60</v>
      </c>
      <c r="F4776" s="2">
        <v>11177.22</v>
      </c>
      <c r="G4776" s="2">
        <v>0</v>
      </c>
      <c r="H4776" s="2">
        <v>11177.22</v>
      </c>
      <c r="I4776" s="2" t="s">
        <v>29</v>
      </c>
      <c r="J4776" s="4">
        <v>1</v>
      </c>
      <c r="K4776" t="str">
        <f>_xlfn.XLOOKUP(D4776, dim_channels!A:A, dim_channels!C:C, "Not Found")</f>
        <v>OTA</v>
      </c>
      <c r="L4776" t="str">
        <f>_xlfn.XLOOKUP(D4776, dim_channels!A:A, dim_channels!B:B, "Not Found")</f>
        <v>Agoda</v>
      </c>
    </row>
    <row r="4777" spans="1:12" x14ac:dyDescent="0.2">
      <c r="A4777" s="3" t="s">
        <v>5213</v>
      </c>
      <c r="B4777" s="3" t="s">
        <v>75</v>
      </c>
      <c r="C4777" s="3" t="s">
        <v>986</v>
      </c>
      <c r="D4777" s="3" t="s">
        <v>52</v>
      </c>
      <c r="E4777" s="3" t="s">
        <v>34</v>
      </c>
      <c r="F4777" s="3">
        <v>5713.77</v>
      </c>
      <c r="G4777" s="3">
        <v>685.65</v>
      </c>
      <c r="H4777" s="3">
        <v>5028.12</v>
      </c>
      <c r="I4777" s="3" t="s">
        <v>29</v>
      </c>
      <c r="J4777" s="5">
        <v>1.136363093959571</v>
      </c>
      <c r="K4777" t="str">
        <f>_xlfn.XLOOKUP(D4777, dim_channels!A:A, dim_channels!C:C, "Not Found")</f>
        <v>OTA</v>
      </c>
      <c r="L4777" t="str">
        <f>_xlfn.XLOOKUP(D4777, dim_channels!A:A, dim_channels!B:B, "Not Found")</f>
        <v>Agoda</v>
      </c>
    </row>
    <row r="4778" spans="1:12" x14ac:dyDescent="0.2">
      <c r="A4778" s="2" t="s">
        <v>5214</v>
      </c>
      <c r="B4778" s="2" t="s">
        <v>630</v>
      </c>
      <c r="C4778" s="2" t="s">
        <v>566</v>
      </c>
      <c r="D4778" s="2" t="s">
        <v>64</v>
      </c>
      <c r="E4778" s="2" t="s">
        <v>34</v>
      </c>
      <c r="F4778" s="2">
        <v>13702.69</v>
      </c>
      <c r="G4778" s="2">
        <v>0</v>
      </c>
      <c r="H4778" s="2">
        <v>13702.69</v>
      </c>
      <c r="I4778" s="2" t="s">
        <v>56</v>
      </c>
      <c r="J4778" s="4">
        <v>1</v>
      </c>
      <c r="K4778" t="str">
        <f>_xlfn.XLOOKUP(D4778, dim_channels!A:A, dim_channels!C:C, "Not Found")</f>
        <v>Direct</v>
      </c>
      <c r="L4778" t="str">
        <f>_xlfn.XLOOKUP(D4778, dim_channels!A:A, dim_channels!B:B, "Not Found")</f>
        <v>Direct Website</v>
      </c>
    </row>
    <row r="4779" spans="1:12" x14ac:dyDescent="0.2">
      <c r="A4779" s="3" t="s">
        <v>5215</v>
      </c>
      <c r="B4779" s="3" t="s">
        <v>971</v>
      </c>
      <c r="C4779" s="3" t="s">
        <v>409</v>
      </c>
      <c r="D4779" s="3" t="s">
        <v>169</v>
      </c>
      <c r="E4779" s="3" t="s">
        <v>34</v>
      </c>
      <c r="F4779" s="3">
        <v>6587.98</v>
      </c>
      <c r="G4779" s="3">
        <v>1317.6</v>
      </c>
      <c r="H4779" s="3">
        <v>5270.38</v>
      </c>
      <c r="I4779" s="3" t="s">
        <v>56</v>
      </c>
      <c r="J4779" s="5">
        <v>1.250000948698196</v>
      </c>
      <c r="K4779" t="str">
        <f>_xlfn.XLOOKUP(D4779, dim_channels!A:A, dim_channels!C:C, "Not Found")</f>
        <v>GDS</v>
      </c>
      <c r="L4779" t="str">
        <f>_xlfn.XLOOKUP(D4779, dim_channels!A:A, dim_channels!B:B, "Not Found")</f>
        <v>GDS (Amadeus)</v>
      </c>
    </row>
    <row r="4780" spans="1:12" x14ac:dyDescent="0.2">
      <c r="A4780" s="2" t="s">
        <v>5216</v>
      </c>
      <c r="B4780" s="2" t="s">
        <v>139</v>
      </c>
      <c r="C4780" s="2" t="s">
        <v>492</v>
      </c>
      <c r="D4780" s="2" t="s">
        <v>52</v>
      </c>
      <c r="E4780" s="2" t="s">
        <v>60</v>
      </c>
      <c r="F4780" s="2">
        <v>3137.69</v>
      </c>
      <c r="G4780" s="2">
        <v>0</v>
      </c>
      <c r="H4780" s="2">
        <v>3137.69</v>
      </c>
      <c r="I4780" s="2" t="s">
        <v>56</v>
      </c>
      <c r="J4780" s="4">
        <v>1</v>
      </c>
      <c r="K4780" t="str">
        <f>_xlfn.XLOOKUP(D4780, dim_channels!A:A, dim_channels!C:C, "Not Found")</f>
        <v>OTA</v>
      </c>
      <c r="L4780" t="str">
        <f>_xlfn.XLOOKUP(D4780, dim_channels!A:A, dim_channels!B:B, "Not Found")</f>
        <v>Agoda</v>
      </c>
    </row>
    <row r="4781" spans="1:12" x14ac:dyDescent="0.2">
      <c r="A4781" s="3" t="s">
        <v>5217</v>
      </c>
      <c r="B4781" s="3" t="s">
        <v>902</v>
      </c>
      <c r="C4781" s="3" t="s">
        <v>331</v>
      </c>
      <c r="D4781" s="3" t="s">
        <v>45</v>
      </c>
      <c r="E4781" s="3" t="s">
        <v>46</v>
      </c>
      <c r="F4781" s="3">
        <v>10985.44</v>
      </c>
      <c r="G4781" s="3">
        <v>549.27</v>
      </c>
      <c r="H4781" s="3">
        <v>10436.17</v>
      </c>
      <c r="I4781" s="3" t="s">
        <v>29</v>
      </c>
      <c r="J4781" s="5">
        <v>1.0526313772198039</v>
      </c>
      <c r="K4781" t="str">
        <f>_xlfn.XLOOKUP(D4781, dim_channels!A:A, dim_channels!C:C, "Not Found")</f>
        <v>Corporate</v>
      </c>
      <c r="L4781" t="str">
        <f>_xlfn.XLOOKUP(D4781, dim_channels!A:A, dim_channels!B:B, "Not Found")</f>
        <v>Corporate Direct</v>
      </c>
    </row>
    <row r="4782" spans="1:12" x14ac:dyDescent="0.2">
      <c r="A4782" s="2" t="s">
        <v>5218</v>
      </c>
      <c r="B4782" s="2" t="s">
        <v>661</v>
      </c>
      <c r="C4782" s="2" t="s">
        <v>773</v>
      </c>
      <c r="D4782" s="2" t="s">
        <v>52</v>
      </c>
      <c r="E4782" s="2" t="s">
        <v>60</v>
      </c>
      <c r="F4782" s="2">
        <v>5009.92</v>
      </c>
      <c r="G4782" s="2">
        <v>0</v>
      </c>
      <c r="H4782" s="2">
        <v>5009.92</v>
      </c>
      <c r="I4782" s="2" t="s">
        <v>29</v>
      </c>
      <c r="J4782" s="4">
        <v>1</v>
      </c>
      <c r="K4782" t="str">
        <f>_xlfn.XLOOKUP(D4782, dim_channels!A:A, dim_channels!C:C, "Not Found")</f>
        <v>OTA</v>
      </c>
      <c r="L4782" t="str">
        <f>_xlfn.XLOOKUP(D4782, dim_channels!A:A, dim_channels!B:B, "Not Found")</f>
        <v>Agoda</v>
      </c>
    </row>
    <row r="4783" spans="1:12" x14ac:dyDescent="0.2">
      <c r="A4783" s="3" t="s">
        <v>5219</v>
      </c>
      <c r="B4783" s="3" t="s">
        <v>538</v>
      </c>
      <c r="C4783" s="3" t="s">
        <v>917</v>
      </c>
      <c r="D4783" s="3" t="s">
        <v>27</v>
      </c>
      <c r="E4783" s="3" t="s">
        <v>60</v>
      </c>
      <c r="F4783" s="3">
        <v>21640.38</v>
      </c>
      <c r="G4783" s="3">
        <v>0</v>
      </c>
      <c r="H4783" s="3">
        <v>21640.38</v>
      </c>
      <c r="I4783" s="3" t="s">
        <v>41</v>
      </c>
      <c r="J4783" s="5">
        <v>1</v>
      </c>
      <c r="K4783" t="str">
        <f>_xlfn.XLOOKUP(D4783, dim_channels!A:A, dim_channels!C:C, "Not Found")</f>
        <v>OTA</v>
      </c>
      <c r="L4783" t="str">
        <f>_xlfn.XLOOKUP(D4783, dim_channels!A:A, dim_channels!B:B, "Not Found")</f>
        <v>Expedia</v>
      </c>
    </row>
    <row r="4784" spans="1:12" x14ac:dyDescent="0.2">
      <c r="A4784" s="2" t="s">
        <v>5220</v>
      </c>
      <c r="B4784" s="2" t="s">
        <v>391</v>
      </c>
      <c r="C4784" s="2" t="s">
        <v>262</v>
      </c>
      <c r="D4784" s="2" t="s">
        <v>45</v>
      </c>
      <c r="E4784" s="2" t="s">
        <v>46</v>
      </c>
      <c r="F4784" s="2">
        <v>10303.09</v>
      </c>
      <c r="G4784" s="2">
        <v>515.15</v>
      </c>
      <c r="H4784" s="2">
        <v>9787.94</v>
      </c>
      <c r="I4784" s="2" t="s">
        <v>29</v>
      </c>
      <c r="J4784" s="4">
        <v>1.0526310950005819</v>
      </c>
      <c r="K4784" t="str">
        <f>_xlfn.XLOOKUP(D4784, dim_channels!A:A, dim_channels!C:C, "Not Found")</f>
        <v>Corporate</v>
      </c>
      <c r="L4784" t="str">
        <f>_xlfn.XLOOKUP(D4784, dim_channels!A:A, dim_channels!B:B, "Not Found")</f>
        <v>Corporate Direct</v>
      </c>
    </row>
    <row r="4785" spans="1:12" x14ac:dyDescent="0.2">
      <c r="A4785" s="3" t="s">
        <v>5221</v>
      </c>
      <c r="B4785" s="3" t="s">
        <v>401</v>
      </c>
      <c r="C4785" s="3" t="s">
        <v>121</v>
      </c>
      <c r="D4785" s="3" t="s">
        <v>33</v>
      </c>
      <c r="E4785" s="3" t="s">
        <v>34</v>
      </c>
      <c r="F4785" s="3">
        <v>2689.92</v>
      </c>
      <c r="G4785" s="3">
        <v>403.49</v>
      </c>
      <c r="H4785" s="3">
        <v>2286.4299999999998</v>
      </c>
      <c r="I4785" s="3" t="s">
        <v>29</v>
      </c>
      <c r="J4785" s="5">
        <v>1.1764716173248251</v>
      </c>
      <c r="K4785" t="str">
        <f>_xlfn.XLOOKUP(D4785, dim_channels!A:A, dim_channels!C:C, "Not Found")</f>
        <v>OTA</v>
      </c>
      <c r="L4785" t="str">
        <f>_xlfn.XLOOKUP(D4785, dim_channels!A:A, dim_channels!B:B, "Not Found")</f>
        <v>Booking.com</v>
      </c>
    </row>
    <row r="4786" spans="1:12" x14ac:dyDescent="0.2">
      <c r="A4786" s="2" t="s">
        <v>5222</v>
      </c>
      <c r="B4786" s="2" t="s">
        <v>451</v>
      </c>
      <c r="C4786" s="2" t="s">
        <v>26</v>
      </c>
      <c r="D4786" s="2" t="s">
        <v>45</v>
      </c>
      <c r="E4786" s="2" t="s">
        <v>89</v>
      </c>
      <c r="F4786" s="2">
        <v>2401.7600000000002</v>
      </c>
      <c r="G4786" s="2">
        <v>0</v>
      </c>
      <c r="H4786" s="2">
        <v>2401.7600000000002</v>
      </c>
      <c r="I4786" s="2" t="s">
        <v>29</v>
      </c>
      <c r="J4786" s="4">
        <v>1</v>
      </c>
      <c r="K4786" t="str">
        <f>_xlfn.XLOOKUP(D4786, dim_channels!A:A, dim_channels!C:C, "Not Found")</f>
        <v>Corporate</v>
      </c>
      <c r="L4786" t="str">
        <f>_xlfn.XLOOKUP(D4786, dim_channels!A:A, dim_channels!B:B, "Not Found")</f>
        <v>Corporate Direct</v>
      </c>
    </row>
    <row r="4787" spans="1:12" x14ac:dyDescent="0.2">
      <c r="A4787" s="3" t="s">
        <v>5223</v>
      </c>
      <c r="B4787" s="3" t="s">
        <v>258</v>
      </c>
      <c r="C4787" s="3" t="s">
        <v>753</v>
      </c>
      <c r="D4787" s="3" t="s">
        <v>52</v>
      </c>
      <c r="E4787" s="3" t="s">
        <v>60</v>
      </c>
      <c r="F4787" s="3">
        <v>20056.48</v>
      </c>
      <c r="G4787" s="3">
        <v>0</v>
      </c>
      <c r="H4787" s="3">
        <v>20056.48</v>
      </c>
      <c r="I4787" s="3" t="s">
        <v>29</v>
      </c>
      <c r="J4787" s="5">
        <v>1</v>
      </c>
      <c r="K4787" t="str">
        <f>_xlfn.XLOOKUP(D4787, dim_channels!A:A, dim_channels!C:C, "Not Found")</f>
        <v>OTA</v>
      </c>
      <c r="L4787" t="str">
        <f>_xlfn.XLOOKUP(D4787, dim_channels!A:A, dim_channels!B:B, "Not Found")</f>
        <v>Agoda</v>
      </c>
    </row>
    <row r="4788" spans="1:12" x14ac:dyDescent="0.2">
      <c r="A4788" s="2" t="s">
        <v>5224</v>
      </c>
      <c r="B4788" s="2" t="s">
        <v>1278</v>
      </c>
      <c r="C4788" s="2" t="s">
        <v>274</v>
      </c>
      <c r="D4788" s="2" t="s">
        <v>27</v>
      </c>
      <c r="E4788" s="2" t="s">
        <v>60</v>
      </c>
      <c r="F4788" s="2">
        <v>5533.69</v>
      </c>
      <c r="G4788" s="2">
        <v>0</v>
      </c>
      <c r="H4788" s="2">
        <v>5533.69</v>
      </c>
      <c r="I4788" s="2" t="s">
        <v>29</v>
      </c>
      <c r="J4788" s="4">
        <v>1</v>
      </c>
      <c r="K4788" t="str">
        <f>_xlfn.XLOOKUP(D4788, dim_channels!A:A, dim_channels!C:C, "Not Found")</f>
        <v>OTA</v>
      </c>
      <c r="L4788" t="str">
        <f>_xlfn.XLOOKUP(D4788, dim_channels!A:A, dim_channels!B:B, "Not Found")</f>
        <v>Expedia</v>
      </c>
    </row>
    <row r="4789" spans="1:12" x14ac:dyDescent="0.2">
      <c r="A4789" s="3" t="s">
        <v>5225</v>
      </c>
      <c r="B4789" s="3" t="s">
        <v>173</v>
      </c>
      <c r="C4789" s="3" t="s">
        <v>1560</v>
      </c>
      <c r="D4789" s="3" t="s">
        <v>52</v>
      </c>
      <c r="E4789" s="3" t="s">
        <v>34</v>
      </c>
      <c r="F4789" s="3">
        <v>6742</v>
      </c>
      <c r="G4789" s="3">
        <v>809.04</v>
      </c>
      <c r="H4789" s="3">
        <v>5932.96</v>
      </c>
      <c r="I4789" s="3" t="s">
        <v>29</v>
      </c>
      <c r="J4789" s="5">
        <v>1.136363636363636</v>
      </c>
      <c r="K4789" t="str">
        <f>_xlfn.XLOOKUP(D4789, dim_channels!A:A, dim_channels!C:C, "Not Found")</f>
        <v>OTA</v>
      </c>
      <c r="L4789" t="str">
        <f>_xlfn.XLOOKUP(D4789, dim_channels!A:A, dim_channels!B:B, "Not Found")</f>
        <v>Agoda</v>
      </c>
    </row>
    <row r="4790" spans="1:12" x14ac:dyDescent="0.2">
      <c r="A4790" s="2" t="s">
        <v>5226</v>
      </c>
      <c r="B4790" s="2" t="s">
        <v>150</v>
      </c>
      <c r="C4790" s="2" t="s">
        <v>183</v>
      </c>
      <c r="D4790" s="2" t="s">
        <v>64</v>
      </c>
      <c r="E4790" s="2" t="s">
        <v>115</v>
      </c>
      <c r="F4790" s="2">
        <v>12037.83</v>
      </c>
      <c r="G4790" s="2">
        <v>0</v>
      </c>
      <c r="H4790" s="2">
        <v>12037.83</v>
      </c>
      <c r="I4790" s="2" t="s">
        <v>29</v>
      </c>
      <c r="J4790" s="4">
        <v>1</v>
      </c>
      <c r="K4790" t="str">
        <f>_xlfn.XLOOKUP(D4790, dim_channels!A:A, dim_channels!C:C, "Not Found")</f>
        <v>Direct</v>
      </c>
      <c r="L4790" t="str">
        <f>_xlfn.XLOOKUP(D4790, dim_channels!A:A, dim_channels!B:B, "Not Found")</f>
        <v>Direct Website</v>
      </c>
    </row>
    <row r="4791" spans="1:12" x14ac:dyDescent="0.2">
      <c r="A4791" s="3" t="s">
        <v>5227</v>
      </c>
      <c r="B4791" s="3" t="s">
        <v>117</v>
      </c>
      <c r="C4791" s="3" t="s">
        <v>553</v>
      </c>
      <c r="D4791" s="3" t="s">
        <v>64</v>
      </c>
      <c r="E4791" s="3" t="s">
        <v>115</v>
      </c>
      <c r="F4791" s="3">
        <v>4344.33</v>
      </c>
      <c r="G4791" s="3">
        <v>0</v>
      </c>
      <c r="H4791" s="3">
        <v>4344.33</v>
      </c>
      <c r="I4791" s="3" t="s">
        <v>29</v>
      </c>
      <c r="J4791" s="5">
        <v>1</v>
      </c>
      <c r="K4791" t="str">
        <f>_xlfn.XLOOKUP(D4791, dim_channels!A:A, dim_channels!C:C, "Not Found")</f>
        <v>Direct</v>
      </c>
      <c r="L4791" t="str">
        <f>_xlfn.XLOOKUP(D4791, dim_channels!A:A, dim_channels!B:B, "Not Found")</f>
        <v>Direct Website</v>
      </c>
    </row>
    <row r="4792" spans="1:12" x14ac:dyDescent="0.2">
      <c r="A4792" s="2" t="s">
        <v>5228</v>
      </c>
      <c r="B4792" s="2" t="s">
        <v>286</v>
      </c>
      <c r="C4792" s="2" t="s">
        <v>426</v>
      </c>
      <c r="D4792" s="2" t="s">
        <v>64</v>
      </c>
      <c r="E4792" s="2" t="s">
        <v>34</v>
      </c>
      <c r="F4792" s="2">
        <v>13769.94</v>
      </c>
      <c r="G4792" s="2">
        <v>0</v>
      </c>
      <c r="H4792" s="2">
        <v>13769.94</v>
      </c>
      <c r="I4792" s="2" t="s">
        <v>29</v>
      </c>
      <c r="J4792" s="4">
        <v>1</v>
      </c>
      <c r="K4792" t="str">
        <f>_xlfn.XLOOKUP(D4792, dim_channels!A:A, dim_channels!C:C, "Not Found")</f>
        <v>Direct</v>
      </c>
      <c r="L4792" t="str">
        <f>_xlfn.XLOOKUP(D4792, dim_channels!A:A, dim_channels!B:B, "Not Found")</f>
        <v>Direct Website</v>
      </c>
    </row>
    <row r="4793" spans="1:12" x14ac:dyDescent="0.2">
      <c r="A4793" s="3" t="s">
        <v>5229</v>
      </c>
      <c r="B4793" s="3" t="s">
        <v>778</v>
      </c>
      <c r="C4793" s="3" t="s">
        <v>497</v>
      </c>
      <c r="D4793" s="3" t="s">
        <v>114</v>
      </c>
      <c r="E4793" s="3" t="s">
        <v>115</v>
      </c>
      <c r="F4793" s="3">
        <v>10913.9</v>
      </c>
      <c r="G4793" s="3">
        <v>1091.3900000000001</v>
      </c>
      <c r="H4793" s="3">
        <v>9822.51</v>
      </c>
      <c r="I4793" s="3" t="s">
        <v>56</v>
      </c>
      <c r="J4793" s="5">
        <v>1.1111111111111109</v>
      </c>
      <c r="K4793" t="str">
        <f>_xlfn.XLOOKUP(D4793, dim_channels!A:A, dim_channels!C:C, "Not Found")</f>
        <v>Offline</v>
      </c>
      <c r="L4793" t="str">
        <f>_xlfn.XLOOKUP(D4793, dim_channels!A:A, dim_channels!B:B, "Not Found")</f>
        <v>Travel Agency</v>
      </c>
    </row>
    <row r="4794" spans="1:12" x14ac:dyDescent="0.2">
      <c r="A4794" s="2" t="s">
        <v>5230</v>
      </c>
      <c r="B4794" s="2" t="s">
        <v>432</v>
      </c>
      <c r="C4794" s="2" t="s">
        <v>527</v>
      </c>
      <c r="D4794" s="2" t="s">
        <v>27</v>
      </c>
      <c r="E4794" s="2" t="s">
        <v>60</v>
      </c>
      <c r="F4794" s="2">
        <v>8727.4599999999991</v>
      </c>
      <c r="G4794" s="2">
        <v>0</v>
      </c>
      <c r="H4794" s="2">
        <v>8727.4599999999991</v>
      </c>
      <c r="I4794" s="2" t="s">
        <v>56</v>
      </c>
      <c r="J4794" s="4">
        <v>1</v>
      </c>
      <c r="K4794" t="str">
        <f>_xlfn.XLOOKUP(D4794, dim_channels!A:A, dim_channels!C:C, "Not Found")</f>
        <v>OTA</v>
      </c>
      <c r="L4794" t="str">
        <f>_xlfn.XLOOKUP(D4794, dim_channels!A:A, dim_channels!B:B, "Not Found")</f>
        <v>Expedia</v>
      </c>
    </row>
    <row r="4795" spans="1:12" x14ac:dyDescent="0.2">
      <c r="A4795" s="3" t="s">
        <v>5231</v>
      </c>
      <c r="B4795" s="3" t="s">
        <v>557</v>
      </c>
      <c r="C4795" s="3" t="s">
        <v>902</v>
      </c>
      <c r="D4795" s="3" t="s">
        <v>45</v>
      </c>
      <c r="E4795" s="3" t="s">
        <v>46</v>
      </c>
      <c r="F4795" s="3">
        <v>2889.12</v>
      </c>
      <c r="G4795" s="3">
        <v>144.46</v>
      </c>
      <c r="H4795" s="3">
        <v>2744.66</v>
      </c>
      <c r="I4795" s="3" t="s">
        <v>29</v>
      </c>
      <c r="J4795" s="5">
        <v>1.0526331130267499</v>
      </c>
      <c r="K4795" t="str">
        <f>_xlfn.XLOOKUP(D4795, dim_channels!A:A, dim_channels!C:C, "Not Found")</f>
        <v>Corporate</v>
      </c>
      <c r="L4795" t="str">
        <f>_xlfn.XLOOKUP(D4795, dim_channels!A:A, dim_channels!B:B, "Not Found")</f>
        <v>Corporate Direct</v>
      </c>
    </row>
    <row r="4796" spans="1:12" x14ac:dyDescent="0.2">
      <c r="A4796" s="2" t="s">
        <v>5232</v>
      </c>
      <c r="B4796" s="2" t="s">
        <v>863</v>
      </c>
      <c r="C4796" s="2" t="s">
        <v>891</v>
      </c>
      <c r="D4796" s="2" t="s">
        <v>33</v>
      </c>
      <c r="E4796" s="2" t="s">
        <v>60</v>
      </c>
      <c r="F4796" s="2">
        <v>16463.419999999998</v>
      </c>
      <c r="G4796" s="2">
        <v>0</v>
      </c>
      <c r="H4796" s="2">
        <v>16463.419999999998</v>
      </c>
      <c r="I4796" s="2" t="s">
        <v>29</v>
      </c>
      <c r="J4796" s="4">
        <v>1</v>
      </c>
      <c r="K4796" t="str">
        <f>_xlfn.XLOOKUP(D4796, dim_channels!A:A, dim_channels!C:C, "Not Found")</f>
        <v>OTA</v>
      </c>
      <c r="L4796" t="str">
        <f>_xlfn.XLOOKUP(D4796, dim_channels!A:A, dim_channels!B:B, "Not Found")</f>
        <v>Booking.com</v>
      </c>
    </row>
    <row r="4797" spans="1:12" x14ac:dyDescent="0.2">
      <c r="A4797" s="3" t="s">
        <v>5233</v>
      </c>
      <c r="B4797" s="3" t="s">
        <v>720</v>
      </c>
      <c r="C4797" s="3" t="s">
        <v>87</v>
      </c>
      <c r="D4797" s="3" t="s">
        <v>114</v>
      </c>
      <c r="E4797" s="3" t="s">
        <v>115</v>
      </c>
      <c r="F4797" s="3">
        <v>4229.71</v>
      </c>
      <c r="G4797" s="3">
        <v>422.97</v>
      </c>
      <c r="H4797" s="3">
        <v>3806.74</v>
      </c>
      <c r="I4797" s="3" t="s">
        <v>29</v>
      </c>
      <c r="J4797" s="5">
        <v>1.111110819231153</v>
      </c>
      <c r="K4797" t="str">
        <f>_xlfn.XLOOKUP(D4797, dim_channels!A:A, dim_channels!C:C, "Not Found")</f>
        <v>Offline</v>
      </c>
      <c r="L4797" t="str">
        <f>_xlfn.XLOOKUP(D4797, dim_channels!A:A, dim_channels!B:B, "Not Found")</f>
        <v>Travel Agency</v>
      </c>
    </row>
    <row r="4798" spans="1:12" x14ac:dyDescent="0.2">
      <c r="A4798" s="2" t="s">
        <v>5234</v>
      </c>
      <c r="B4798" s="2" t="s">
        <v>505</v>
      </c>
      <c r="C4798" s="2" t="s">
        <v>2002</v>
      </c>
      <c r="D4798" s="2" t="s">
        <v>27</v>
      </c>
      <c r="E4798" s="2" t="s">
        <v>34</v>
      </c>
      <c r="F4798" s="2">
        <v>21557.279999999999</v>
      </c>
      <c r="G4798" s="2">
        <v>3880.31</v>
      </c>
      <c r="H4798" s="2">
        <v>17676.97</v>
      </c>
      <c r="I4798" s="2" t="s">
        <v>29</v>
      </c>
      <c r="J4798" s="4">
        <v>1.219512167526448</v>
      </c>
      <c r="K4798" t="str">
        <f>_xlfn.XLOOKUP(D4798, dim_channels!A:A, dim_channels!C:C, "Not Found")</f>
        <v>OTA</v>
      </c>
      <c r="L4798" t="str">
        <f>_xlfn.XLOOKUP(D4798, dim_channels!A:A, dim_channels!B:B, "Not Found")</f>
        <v>Expedia</v>
      </c>
    </row>
    <row r="4799" spans="1:12" x14ac:dyDescent="0.2">
      <c r="A4799" s="3" t="s">
        <v>5235</v>
      </c>
      <c r="B4799" s="3" t="s">
        <v>239</v>
      </c>
      <c r="C4799" s="3" t="s">
        <v>183</v>
      </c>
      <c r="D4799" s="3" t="s">
        <v>52</v>
      </c>
      <c r="E4799" s="3" t="s">
        <v>60</v>
      </c>
      <c r="F4799" s="3">
        <v>3108.65</v>
      </c>
      <c r="G4799" s="3">
        <v>0</v>
      </c>
      <c r="H4799" s="3">
        <v>3108.65</v>
      </c>
      <c r="I4799" s="3" t="s">
        <v>29</v>
      </c>
      <c r="J4799" s="5">
        <v>1</v>
      </c>
      <c r="K4799" t="str">
        <f>_xlfn.XLOOKUP(D4799, dim_channels!A:A, dim_channels!C:C, "Not Found")</f>
        <v>OTA</v>
      </c>
      <c r="L4799" t="str">
        <f>_xlfn.XLOOKUP(D4799, dim_channels!A:A, dim_channels!B:B, "Not Found")</f>
        <v>Agoda</v>
      </c>
    </row>
    <row r="4800" spans="1:12" x14ac:dyDescent="0.2">
      <c r="A4800" s="2" t="s">
        <v>5236</v>
      </c>
      <c r="B4800" s="2" t="s">
        <v>168</v>
      </c>
      <c r="C4800" s="2" t="s">
        <v>234</v>
      </c>
      <c r="D4800" s="2" t="s">
        <v>27</v>
      </c>
      <c r="E4800" s="2" t="s">
        <v>28</v>
      </c>
      <c r="F4800" s="2">
        <v>8542.4</v>
      </c>
      <c r="G4800" s="2">
        <v>1537.63</v>
      </c>
      <c r="H4800" s="2">
        <v>7004.77</v>
      </c>
      <c r="I4800" s="2" t="s">
        <v>29</v>
      </c>
      <c r="J4800" s="4">
        <v>1.2195118469271651</v>
      </c>
      <c r="K4800" t="str">
        <f>_xlfn.XLOOKUP(D4800, dim_channels!A:A, dim_channels!C:C, "Not Found")</f>
        <v>OTA</v>
      </c>
      <c r="L4800" t="str">
        <f>_xlfn.XLOOKUP(D4800, dim_channels!A:A, dim_channels!B:B, "Not Found")</f>
        <v>Expedia</v>
      </c>
    </row>
    <row r="4801" spans="1:12" x14ac:dyDescent="0.2">
      <c r="A4801" s="3" t="s">
        <v>5237</v>
      </c>
      <c r="B4801" s="3" t="s">
        <v>51</v>
      </c>
      <c r="C4801" s="3" t="s">
        <v>205</v>
      </c>
      <c r="D4801" s="3" t="s">
        <v>64</v>
      </c>
      <c r="E4801" s="3" t="s">
        <v>34</v>
      </c>
      <c r="F4801" s="3">
        <v>6993.46</v>
      </c>
      <c r="G4801" s="3">
        <v>0</v>
      </c>
      <c r="H4801" s="3">
        <v>6993.46</v>
      </c>
      <c r="I4801" s="3" t="s">
        <v>56</v>
      </c>
      <c r="J4801" s="5">
        <v>1</v>
      </c>
      <c r="K4801" t="str">
        <f>_xlfn.XLOOKUP(D4801, dim_channels!A:A, dim_channels!C:C, "Not Found")</f>
        <v>Direct</v>
      </c>
      <c r="L4801" t="str">
        <f>_xlfn.XLOOKUP(D4801, dim_channels!A:A, dim_channels!B:B, "Not Found")</f>
        <v>Direct Website</v>
      </c>
    </row>
    <row r="4802" spans="1:12" x14ac:dyDescent="0.2">
      <c r="A4802" s="2" t="s">
        <v>5238</v>
      </c>
      <c r="B4802" s="2" t="s">
        <v>702</v>
      </c>
      <c r="C4802" s="2" t="s">
        <v>212</v>
      </c>
      <c r="D4802" s="2" t="s">
        <v>27</v>
      </c>
      <c r="E4802" s="2" t="s">
        <v>34</v>
      </c>
      <c r="F4802" s="2">
        <v>2857.78</v>
      </c>
      <c r="G4802" s="2">
        <v>514.4</v>
      </c>
      <c r="H4802" s="2">
        <v>2343.38</v>
      </c>
      <c r="I4802" s="2" t="s">
        <v>29</v>
      </c>
      <c r="J4802" s="4">
        <v>1.2195119869590081</v>
      </c>
      <c r="K4802" t="str">
        <f>_xlfn.XLOOKUP(D4802, dim_channels!A:A, dim_channels!C:C, "Not Found")</f>
        <v>OTA</v>
      </c>
      <c r="L4802" t="str">
        <f>_xlfn.XLOOKUP(D4802, dim_channels!A:A, dim_channels!B:B, "Not Found")</f>
        <v>Expedia</v>
      </c>
    </row>
    <row r="4803" spans="1:12" x14ac:dyDescent="0.2">
      <c r="A4803" s="3" t="s">
        <v>5239</v>
      </c>
      <c r="B4803" s="3" t="s">
        <v>195</v>
      </c>
      <c r="C4803" s="3" t="s">
        <v>97</v>
      </c>
      <c r="D4803" s="3" t="s">
        <v>33</v>
      </c>
      <c r="E4803" s="3" t="s">
        <v>28</v>
      </c>
      <c r="F4803" s="3">
        <v>7490.88</v>
      </c>
      <c r="G4803" s="3">
        <v>1123.6300000000001</v>
      </c>
      <c r="H4803" s="3">
        <v>6367.25</v>
      </c>
      <c r="I4803" s="3" t="s">
        <v>29</v>
      </c>
      <c r="J4803" s="5">
        <v>1.17647021869724</v>
      </c>
      <c r="K4803" t="str">
        <f>_xlfn.XLOOKUP(D4803, dim_channels!A:A, dim_channels!C:C, "Not Found")</f>
        <v>OTA</v>
      </c>
      <c r="L4803" t="str">
        <f>_xlfn.XLOOKUP(D4803, dim_channels!A:A, dim_channels!B:B, "Not Found")</f>
        <v>Booking.com</v>
      </c>
    </row>
    <row r="4804" spans="1:12" x14ac:dyDescent="0.2">
      <c r="A4804" s="2" t="s">
        <v>5240</v>
      </c>
      <c r="B4804" s="2" t="s">
        <v>124</v>
      </c>
      <c r="C4804" s="2" t="s">
        <v>48</v>
      </c>
      <c r="D4804" s="2" t="s">
        <v>52</v>
      </c>
      <c r="E4804" s="2" t="s">
        <v>60</v>
      </c>
      <c r="F4804" s="2">
        <v>4027.47</v>
      </c>
      <c r="G4804" s="2">
        <v>0</v>
      </c>
      <c r="H4804" s="2">
        <v>4027.47</v>
      </c>
      <c r="I4804" s="2" t="s">
        <v>41</v>
      </c>
      <c r="J4804" s="4">
        <v>1</v>
      </c>
      <c r="K4804" t="str">
        <f>_xlfn.XLOOKUP(D4804, dim_channels!A:A, dim_channels!C:C, "Not Found")</f>
        <v>OTA</v>
      </c>
      <c r="L4804" t="str">
        <f>_xlfn.XLOOKUP(D4804, dim_channels!A:A, dim_channels!B:B, "Not Found")</f>
        <v>Agoda</v>
      </c>
    </row>
    <row r="4805" spans="1:12" x14ac:dyDescent="0.2">
      <c r="A4805" s="3" t="s">
        <v>5241</v>
      </c>
      <c r="B4805" s="3" t="s">
        <v>124</v>
      </c>
      <c r="C4805" s="3" t="s">
        <v>437</v>
      </c>
      <c r="D4805" s="3" t="s">
        <v>33</v>
      </c>
      <c r="E4805" s="3" t="s">
        <v>28</v>
      </c>
      <c r="F4805" s="3">
        <v>23894.69</v>
      </c>
      <c r="G4805" s="3">
        <v>3584.2</v>
      </c>
      <c r="H4805" s="3">
        <v>20310.490000000002</v>
      </c>
      <c r="I4805" s="3" t="s">
        <v>41</v>
      </c>
      <c r="J4805" s="5">
        <v>1.1764703855003</v>
      </c>
      <c r="K4805" t="str">
        <f>_xlfn.XLOOKUP(D4805, dim_channels!A:A, dim_channels!C:C, "Not Found")</f>
        <v>OTA</v>
      </c>
      <c r="L4805" t="str">
        <f>_xlfn.XLOOKUP(D4805, dim_channels!A:A, dim_channels!B:B, "Not Found")</f>
        <v>Booking.com</v>
      </c>
    </row>
    <row r="4806" spans="1:12" x14ac:dyDescent="0.2">
      <c r="A4806" s="2" t="s">
        <v>5242</v>
      </c>
      <c r="B4806" s="2" t="s">
        <v>37</v>
      </c>
      <c r="C4806" s="2" t="s">
        <v>669</v>
      </c>
      <c r="D4806" s="2" t="s">
        <v>33</v>
      </c>
      <c r="E4806" s="2" t="s">
        <v>60</v>
      </c>
      <c r="F4806" s="2">
        <v>17543.080000000002</v>
      </c>
      <c r="G4806" s="2">
        <v>0</v>
      </c>
      <c r="H4806" s="2">
        <v>17543.080000000002</v>
      </c>
      <c r="I4806" s="2" t="s">
        <v>29</v>
      </c>
      <c r="J4806" s="4">
        <v>1</v>
      </c>
      <c r="K4806" t="str">
        <f>_xlfn.XLOOKUP(D4806, dim_channels!A:A, dim_channels!C:C, "Not Found")</f>
        <v>OTA</v>
      </c>
      <c r="L4806" t="str">
        <f>_xlfn.XLOOKUP(D4806, dim_channels!A:A, dim_channels!B:B, "Not Found")</f>
        <v>Booking.com</v>
      </c>
    </row>
    <row r="4807" spans="1:12" x14ac:dyDescent="0.2">
      <c r="A4807" s="3" t="s">
        <v>5243</v>
      </c>
      <c r="B4807" s="3" t="s">
        <v>388</v>
      </c>
      <c r="C4807" s="3" t="s">
        <v>224</v>
      </c>
      <c r="D4807" s="3" t="s">
        <v>52</v>
      </c>
      <c r="E4807" s="3" t="s">
        <v>60</v>
      </c>
      <c r="F4807" s="3">
        <v>2358.08</v>
      </c>
      <c r="G4807" s="3">
        <v>0</v>
      </c>
      <c r="H4807" s="3">
        <v>2358.08</v>
      </c>
      <c r="I4807" s="3" t="s">
        <v>29</v>
      </c>
      <c r="J4807" s="5">
        <v>1</v>
      </c>
      <c r="K4807" t="str">
        <f>_xlfn.XLOOKUP(D4807, dim_channels!A:A, dim_channels!C:C, "Not Found")</f>
        <v>OTA</v>
      </c>
      <c r="L4807" t="str">
        <f>_xlfn.XLOOKUP(D4807, dim_channels!A:A, dim_channels!B:B, "Not Found")</f>
        <v>Agoda</v>
      </c>
    </row>
    <row r="4808" spans="1:12" x14ac:dyDescent="0.2">
      <c r="A4808" s="2" t="s">
        <v>5244</v>
      </c>
      <c r="B4808" s="2" t="s">
        <v>212</v>
      </c>
      <c r="C4808" s="2" t="s">
        <v>262</v>
      </c>
      <c r="D4808" s="2" t="s">
        <v>45</v>
      </c>
      <c r="E4808" s="2" t="s">
        <v>46</v>
      </c>
      <c r="F4808" s="2">
        <v>3278.2</v>
      </c>
      <c r="G4808" s="2">
        <v>163.91</v>
      </c>
      <c r="H4808" s="2">
        <v>3114.29</v>
      </c>
      <c r="I4808" s="2" t="s">
        <v>29</v>
      </c>
      <c r="J4808" s="4">
        <v>1.0526315789473679</v>
      </c>
      <c r="K4808" t="str">
        <f>_xlfn.XLOOKUP(D4808, dim_channels!A:A, dim_channels!C:C, "Not Found")</f>
        <v>Corporate</v>
      </c>
      <c r="L4808" t="str">
        <f>_xlfn.XLOOKUP(D4808, dim_channels!A:A, dim_channels!B:B, "Not Found")</f>
        <v>Corporate Direct</v>
      </c>
    </row>
    <row r="4809" spans="1:12" x14ac:dyDescent="0.2">
      <c r="A4809" s="3" t="s">
        <v>5245</v>
      </c>
      <c r="B4809" s="3" t="s">
        <v>378</v>
      </c>
      <c r="C4809" s="3" t="s">
        <v>666</v>
      </c>
      <c r="D4809" s="3" t="s">
        <v>52</v>
      </c>
      <c r="E4809" s="3" t="s">
        <v>60</v>
      </c>
      <c r="F4809" s="3">
        <v>2548.39</v>
      </c>
      <c r="G4809" s="3">
        <v>0</v>
      </c>
      <c r="H4809" s="3">
        <v>2548.39</v>
      </c>
      <c r="I4809" s="3" t="s">
        <v>29</v>
      </c>
      <c r="J4809" s="5">
        <v>1</v>
      </c>
      <c r="K4809" t="str">
        <f>_xlfn.XLOOKUP(D4809, dim_channels!A:A, dim_channels!C:C, "Not Found")</f>
        <v>OTA</v>
      </c>
      <c r="L4809" t="str">
        <f>_xlfn.XLOOKUP(D4809, dim_channels!A:A, dim_channels!B:B, "Not Found")</f>
        <v>Agoda</v>
      </c>
    </row>
    <row r="4810" spans="1:12" x14ac:dyDescent="0.2">
      <c r="A4810" s="2" t="s">
        <v>5246</v>
      </c>
      <c r="B4810" s="2" t="s">
        <v>54</v>
      </c>
      <c r="C4810" s="2" t="s">
        <v>132</v>
      </c>
      <c r="D4810" s="2" t="s">
        <v>45</v>
      </c>
      <c r="E4810" s="2" t="s">
        <v>46</v>
      </c>
      <c r="F4810" s="2">
        <v>10540.52</v>
      </c>
      <c r="G4810" s="2">
        <v>527.03</v>
      </c>
      <c r="H4810" s="2">
        <v>10013.49</v>
      </c>
      <c r="I4810" s="2" t="s">
        <v>29</v>
      </c>
      <c r="J4810" s="4">
        <v>1.0526319994327651</v>
      </c>
      <c r="K4810" t="str">
        <f>_xlfn.XLOOKUP(D4810, dim_channels!A:A, dim_channels!C:C, "Not Found")</f>
        <v>Corporate</v>
      </c>
      <c r="L4810" t="str">
        <f>_xlfn.XLOOKUP(D4810, dim_channels!A:A, dim_channels!B:B, "Not Found")</f>
        <v>Corporate Direct</v>
      </c>
    </row>
    <row r="4811" spans="1:12" x14ac:dyDescent="0.2">
      <c r="A4811" s="3" t="s">
        <v>5247</v>
      </c>
      <c r="B4811" s="3" t="s">
        <v>156</v>
      </c>
      <c r="C4811" s="3" t="s">
        <v>769</v>
      </c>
      <c r="D4811" s="3" t="s">
        <v>52</v>
      </c>
      <c r="E4811" s="3" t="s">
        <v>60</v>
      </c>
      <c r="F4811" s="3">
        <v>5626.45</v>
      </c>
      <c r="G4811" s="3">
        <v>0</v>
      </c>
      <c r="H4811" s="3">
        <v>5626.45</v>
      </c>
      <c r="I4811" s="3" t="s">
        <v>41</v>
      </c>
      <c r="J4811" s="5">
        <v>1</v>
      </c>
      <c r="K4811" t="str">
        <f>_xlfn.XLOOKUP(D4811, dim_channels!A:A, dim_channels!C:C, "Not Found")</f>
        <v>OTA</v>
      </c>
      <c r="L4811" t="str">
        <f>_xlfn.XLOOKUP(D4811, dim_channels!A:A, dim_channels!B:B, "Not Found")</f>
        <v>Agoda</v>
      </c>
    </row>
    <row r="4812" spans="1:12" x14ac:dyDescent="0.2">
      <c r="A4812" s="2" t="s">
        <v>5248</v>
      </c>
      <c r="B4812" s="2" t="s">
        <v>58</v>
      </c>
      <c r="C4812" s="2" t="s">
        <v>58</v>
      </c>
      <c r="D4812" s="2" t="s">
        <v>27</v>
      </c>
      <c r="E4812" s="2" t="s">
        <v>60</v>
      </c>
      <c r="F4812" s="2">
        <v>10795.67</v>
      </c>
      <c r="G4812" s="2">
        <v>0</v>
      </c>
      <c r="H4812" s="2">
        <v>10795.67</v>
      </c>
      <c r="I4812" s="2" t="s">
        <v>41</v>
      </c>
      <c r="J4812" s="4">
        <v>1</v>
      </c>
      <c r="K4812" t="str">
        <f>_xlfn.XLOOKUP(D4812, dim_channels!A:A, dim_channels!C:C, "Not Found")</f>
        <v>OTA</v>
      </c>
      <c r="L4812" t="str">
        <f>_xlfn.XLOOKUP(D4812, dim_channels!A:A, dim_channels!B:B, "Not Found")</f>
        <v>Expedia</v>
      </c>
    </row>
    <row r="4813" spans="1:12" x14ac:dyDescent="0.2">
      <c r="A4813" s="3" t="s">
        <v>5249</v>
      </c>
      <c r="B4813" s="3" t="s">
        <v>227</v>
      </c>
      <c r="C4813" s="3" t="s">
        <v>258</v>
      </c>
      <c r="D4813" s="3" t="s">
        <v>52</v>
      </c>
      <c r="E4813" s="3" t="s">
        <v>60</v>
      </c>
      <c r="F4813" s="3">
        <v>6053</v>
      </c>
      <c r="G4813" s="3">
        <v>0</v>
      </c>
      <c r="H4813" s="3">
        <v>6053</v>
      </c>
      <c r="I4813" s="3" t="s">
        <v>29</v>
      </c>
      <c r="J4813" s="5">
        <v>1</v>
      </c>
      <c r="K4813" t="str">
        <f>_xlfn.XLOOKUP(D4813, dim_channels!A:A, dim_channels!C:C, "Not Found")</f>
        <v>OTA</v>
      </c>
      <c r="L4813" t="str">
        <f>_xlfn.XLOOKUP(D4813, dim_channels!A:A, dim_channels!B:B, "Not Found")</f>
        <v>Agoda</v>
      </c>
    </row>
    <row r="4814" spans="1:12" x14ac:dyDescent="0.2">
      <c r="A4814" s="2" t="s">
        <v>5250</v>
      </c>
      <c r="B4814" s="2" t="s">
        <v>39</v>
      </c>
      <c r="C4814" s="2" t="s">
        <v>40</v>
      </c>
      <c r="D4814" s="2" t="s">
        <v>114</v>
      </c>
      <c r="E4814" s="2" t="s">
        <v>115</v>
      </c>
      <c r="F4814" s="2">
        <v>10278.6</v>
      </c>
      <c r="G4814" s="2">
        <v>1027.8599999999999</v>
      </c>
      <c r="H4814" s="2">
        <v>9250.74</v>
      </c>
      <c r="I4814" s="2" t="s">
        <v>29</v>
      </c>
      <c r="J4814" s="4">
        <v>1.1111111111111109</v>
      </c>
      <c r="K4814" t="str">
        <f>_xlfn.XLOOKUP(D4814, dim_channels!A:A, dim_channels!C:C, "Not Found")</f>
        <v>Offline</v>
      </c>
      <c r="L4814" t="str">
        <f>_xlfn.XLOOKUP(D4814, dim_channels!A:A, dim_channels!B:B, "Not Found")</f>
        <v>Travel Agency</v>
      </c>
    </row>
    <row r="4815" spans="1:12" x14ac:dyDescent="0.2">
      <c r="A4815" s="3" t="s">
        <v>5251</v>
      </c>
      <c r="B4815" s="3" t="s">
        <v>282</v>
      </c>
      <c r="C4815" s="3" t="s">
        <v>73</v>
      </c>
      <c r="D4815" s="3" t="s">
        <v>64</v>
      </c>
      <c r="E4815" s="3" t="s">
        <v>115</v>
      </c>
      <c r="F4815" s="3">
        <v>4240.22</v>
      </c>
      <c r="G4815" s="3">
        <v>0</v>
      </c>
      <c r="H4815" s="3">
        <v>4240.22</v>
      </c>
      <c r="I4815" s="3" t="s">
        <v>41</v>
      </c>
      <c r="J4815" s="5">
        <v>1</v>
      </c>
      <c r="K4815" t="str">
        <f>_xlfn.XLOOKUP(D4815, dim_channels!A:A, dim_channels!C:C, "Not Found")</f>
        <v>Direct</v>
      </c>
      <c r="L4815" t="str">
        <f>_xlfn.XLOOKUP(D4815, dim_channels!A:A, dim_channels!B:B, "Not Found")</f>
        <v>Direct Website</v>
      </c>
    </row>
    <row r="4816" spans="1:12" x14ac:dyDescent="0.2">
      <c r="A4816" s="2" t="s">
        <v>5252</v>
      </c>
      <c r="B4816" s="2" t="s">
        <v>595</v>
      </c>
      <c r="C4816" s="2" t="s">
        <v>416</v>
      </c>
      <c r="D4816" s="2" t="s">
        <v>33</v>
      </c>
      <c r="E4816" s="2" t="s">
        <v>28</v>
      </c>
      <c r="F4816" s="2">
        <v>3231.45</v>
      </c>
      <c r="G4816" s="2">
        <v>484.72</v>
      </c>
      <c r="H4816" s="2">
        <v>2746.73</v>
      </c>
      <c r="I4816" s="2" t="s">
        <v>29</v>
      </c>
      <c r="J4816" s="4">
        <v>1.1764716590272799</v>
      </c>
      <c r="K4816" t="str">
        <f>_xlfn.XLOOKUP(D4816, dim_channels!A:A, dim_channels!C:C, "Not Found")</f>
        <v>OTA</v>
      </c>
      <c r="L4816" t="str">
        <f>_xlfn.XLOOKUP(D4816, dim_channels!A:A, dim_channels!B:B, "Not Found")</f>
        <v>Booking.com</v>
      </c>
    </row>
    <row r="4817" spans="1:12" x14ac:dyDescent="0.2">
      <c r="A4817" s="3" t="s">
        <v>5253</v>
      </c>
      <c r="B4817" s="3" t="s">
        <v>376</v>
      </c>
      <c r="C4817" s="3" t="s">
        <v>482</v>
      </c>
      <c r="D4817" s="3" t="s">
        <v>27</v>
      </c>
      <c r="E4817" s="3" t="s">
        <v>34</v>
      </c>
      <c r="F4817" s="3">
        <v>5877.48</v>
      </c>
      <c r="G4817" s="3">
        <v>1057.95</v>
      </c>
      <c r="H4817" s="3">
        <v>4819.53</v>
      </c>
      <c r="I4817" s="3" t="s">
        <v>29</v>
      </c>
      <c r="J4817" s="5">
        <v>1.2195131060497599</v>
      </c>
      <c r="K4817" t="str">
        <f>_xlfn.XLOOKUP(D4817, dim_channels!A:A, dim_channels!C:C, "Not Found")</f>
        <v>OTA</v>
      </c>
      <c r="L4817" t="str">
        <f>_xlfn.XLOOKUP(D4817, dim_channels!A:A, dim_channels!B:B, "Not Found")</f>
        <v>Expedia</v>
      </c>
    </row>
    <row r="4818" spans="1:12" x14ac:dyDescent="0.2">
      <c r="A4818" s="2" t="s">
        <v>5254</v>
      </c>
      <c r="B4818" s="2" t="s">
        <v>241</v>
      </c>
      <c r="C4818" s="2" t="s">
        <v>244</v>
      </c>
      <c r="D4818" s="2" t="s">
        <v>114</v>
      </c>
      <c r="E4818" s="2" t="s">
        <v>46</v>
      </c>
      <c r="F4818" s="2">
        <v>9899.9500000000007</v>
      </c>
      <c r="G4818" s="2">
        <v>990</v>
      </c>
      <c r="H4818" s="2">
        <v>8909.9500000000007</v>
      </c>
      <c r="I4818" s="2" t="s">
        <v>29</v>
      </c>
      <c r="J4818" s="4">
        <v>1.111111734633752</v>
      </c>
      <c r="K4818" t="str">
        <f>_xlfn.XLOOKUP(D4818, dim_channels!A:A, dim_channels!C:C, "Not Found")</f>
        <v>Offline</v>
      </c>
      <c r="L4818" t="str">
        <f>_xlfn.XLOOKUP(D4818, dim_channels!A:A, dim_channels!B:B, "Not Found")</f>
        <v>Travel Agency</v>
      </c>
    </row>
    <row r="4819" spans="1:12" x14ac:dyDescent="0.2">
      <c r="A4819" s="3" t="s">
        <v>5255</v>
      </c>
      <c r="B4819" s="3" t="s">
        <v>227</v>
      </c>
      <c r="C4819" s="3" t="s">
        <v>543</v>
      </c>
      <c r="D4819" s="3" t="s">
        <v>33</v>
      </c>
      <c r="E4819" s="3" t="s">
        <v>28</v>
      </c>
      <c r="F4819" s="3">
        <v>3090.44</v>
      </c>
      <c r="G4819" s="3">
        <v>463.57</v>
      </c>
      <c r="H4819" s="3">
        <v>2626.87</v>
      </c>
      <c r="I4819" s="3" t="s">
        <v>41</v>
      </c>
      <c r="J4819" s="5">
        <v>1.1764723796761929</v>
      </c>
      <c r="K4819" t="str">
        <f>_xlfn.XLOOKUP(D4819, dim_channels!A:A, dim_channels!C:C, "Not Found")</f>
        <v>OTA</v>
      </c>
      <c r="L4819" t="str">
        <f>_xlfn.XLOOKUP(D4819, dim_channels!A:A, dim_channels!B:B, "Not Found")</f>
        <v>Booking.com</v>
      </c>
    </row>
    <row r="4820" spans="1:12" x14ac:dyDescent="0.2">
      <c r="A4820" s="2" t="s">
        <v>5256</v>
      </c>
      <c r="B4820" s="2" t="s">
        <v>236</v>
      </c>
      <c r="C4820" s="2" t="s">
        <v>58</v>
      </c>
      <c r="D4820" s="2" t="s">
        <v>33</v>
      </c>
      <c r="E4820" s="2" t="s">
        <v>60</v>
      </c>
      <c r="F4820" s="2">
        <v>5118.87</v>
      </c>
      <c r="G4820" s="2">
        <v>0</v>
      </c>
      <c r="H4820" s="2">
        <v>5118.87</v>
      </c>
      <c r="I4820" s="2" t="s">
        <v>29</v>
      </c>
      <c r="J4820" s="4">
        <v>1</v>
      </c>
      <c r="K4820" t="str">
        <f>_xlfn.XLOOKUP(D4820, dim_channels!A:A, dim_channels!C:C, "Not Found")</f>
        <v>OTA</v>
      </c>
      <c r="L4820" t="str">
        <f>_xlfn.XLOOKUP(D4820, dim_channels!A:A, dim_channels!B:B, "Not Found")</f>
        <v>Booking.com</v>
      </c>
    </row>
    <row r="4821" spans="1:12" x14ac:dyDescent="0.2">
      <c r="A4821" s="3" t="s">
        <v>5257</v>
      </c>
      <c r="B4821" s="3" t="s">
        <v>355</v>
      </c>
      <c r="C4821" s="3" t="s">
        <v>269</v>
      </c>
      <c r="D4821" s="3" t="s">
        <v>33</v>
      </c>
      <c r="E4821" s="3" t="s">
        <v>28</v>
      </c>
      <c r="F4821" s="3">
        <v>3818.58</v>
      </c>
      <c r="G4821" s="3">
        <v>572.79</v>
      </c>
      <c r="H4821" s="3">
        <v>3245.79</v>
      </c>
      <c r="I4821" s="3" t="s">
        <v>29</v>
      </c>
      <c r="J4821" s="5">
        <v>1.1764716756167219</v>
      </c>
      <c r="K4821" t="str">
        <f>_xlfn.XLOOKUP(D4821, dim_channels!A:A, dim_channels!C:C, "Not Found")</f>
        <v>OTA</v>
      </c>
      <c r="L4821" t="str">
        <f>_xlfn.XLOOKUP(D4821, dim_channels!A:A, dim_channels!B:B, "Not Found")</f>
        <v>Booking.com</v>
      </c>
    </row>
    <row r="4822" spans="1:12" x14ac:dyDescent="0.2">
      <c r="A4822" s="2" t="s">
        <v>5258</v>
      </c>
      <c r="B4822" s="2" t="s">
        <v>391</v>
      </c>
      <c r="C4822" s="2" t="s">
        <v>84</v>
      </c>
      <c r="D4822" s="2" t="s">
        <v>64</v>
      </c>
      <c r="E4822" s="2" t="s">
        <v>28</v>
      </c>
      <c r="F4822" s="2">
        <v>7745.26</v>
      </c>
      <c r="G4822" s="2">
        <v>0</v>
      </c>
      <c r="H4822" s="2">
        <v>7745.26</v>
      </c>
      <c r="I4822" s="2" t="s">
        <v>29</v>
      </c>
      <c r="J4822" s="4">
        <v>1</v>
      </c>
      <c r="K4822" t="str">
        <f>_xlfn.XLOOKUP(D4822, dim_channels!A:A, dim_channels!C:C, "Not Found")</f>
        <v>Direct</v>
      </c>
      <c r="L4822" t="str">
        <f>_xlfn.XLOOKUP(D4822, dim_channels!A:A, dim_channels!B:B, "Not Found")</f>
        <v>Direct Website</v>
      </c>
    </row>
    <row r="4823" spans="1:12" x14ac:dyDescent="0.2">
      <c r="A4823" s="3" t="s">
        <v>5259</v>
      </c>
      <c r="B4823" s="3" t="s">
        <v>130</v>
      </c>
      <c r="C4823" s="3" t="s">
        <v>138</v>
      </c>
      <c r="D4823" s="3" t="s">
        <v>27</v>
      </c>
      <c r="E4823" s="3" t="s">
        <v>34</v>
      </c>
      <c r="F4823" s="3">
        <v>4209.21</v>
      </c>
      <c r="G4823" s="3">
        <v>757.66</v>
      </c>
      <c r="H4823" s="3">
        <v>3451.55</v>
      </c>
      <c r="I4823" s="3" t="s">
        <v>29</v>
      </c>
      <c r="J4823" s="5">
        <v>1.219512972432675</v>
      </c>
      <c r="K4823" t="str">
        <f>_xlfn.XLOOKUP(D4823, dim_channels!A:A, dim_channels!C:C, "Not Found")</f>
        <v>OTA</v>
      </c>
      <c r="L4823" t="str">
        <f>_xlfn.XLOOKUP(D4823, dim_channels!A:A, dim_channels!B:B, "Not Found")</f>
        <v>Expedia</v>
      </c>
    </row>
    <row r="4824" spans="1:12" x14ac:dyDescent="0.2">
      <c r="A4824" s="2" t="s">
        <v>5260</v>
      </c>
      <c r="B4824" s="2" t="s">
        <v>501</v>
      </c>
      <c r="C4824" s="2" t="s">
        <v>384</v>
      </c>
      <c r="D4824" s="2" t="s">
        <v>27</v>
      </c>
      <c r="E4824" s="2" t="s">
        <v>60</v>
      </c>
      <c r="F4824" s="2">
        <v>15414.83</v>
      </c>
      <c r="G4824" s="2">
        <v>0</v>
      </c>
      <c r="H4824" s="2">
        <v>15414.83</v>
      </c>
      <c r="I4824" s="2" t="s">
        <v>29</v>
      </c>
      <c r="J4824" s="4">
        <v>1</v>
      </c>
      <c r="K4824" t="str">
        <f>_xlfn.XLOOKUP(D4824, dim_channels!A:A, dim_channels!C:C, "Not Found")</f>
        <v>OTA</v>
      </c>
      <c r="L4824" t="str">
        <f>_xlfn.XLOOKUP(D4824, dim_channels!A:A, dim_channels!B:B, "Not Found")</f>
        <v>Expedia</v>
      </c>
    </row>
    <row r="4825" spans="1:12" x14ac:dyDescent="0.2">
      <c r="A4825" s="3" t="s">
        <v>5261</v>
      </c>
      <c r="B4825" s="3" t="s">
        <v>403</v>
      </c>
      <c r="C4825" s="3" t="s">
        <v>449</v>
      </c>
      <c r="D4825" s="3" t="s">
        <v>33</v>
      </c>
      <c r="E4825" s="3" t="s">
        <v>34</v>
      </c>
      <c r="F4825" s="3">
        <v>21182.83</v>
      </c>
      <c r="G4825" s="3">
        <v>3177.42</v>
      </c>
      <c r="H4825" s="3">
        <v>18005.41</v>
      </c>
      <c r="I4825" s="3" t="s">
        <v>29</v>
      </c>
      <c r="J4825" s="5">
        <v>1.176470294206019</v>
      </c>
      <c r="K4825" t="str">
        <f>_xlfn.XLOOKUP(D4825, dim_channels!A:A, dim_channels!C:C, "Not Found")</f>
        <v>OTA</v>
      </c>
      <c r="L4825" t="str">
        <f>_xlfn.XLOOKUP(D4825, dim_channels!A:A, dim_channels!B:B, "Not Found")</f>
        <v>Booking.com</v>
      </c>
    </row>
    <row r="4826" spans="1:12" x14ac:dyDescent="0.2">
      <c r="A4826" s="2" t="s">
        <v>5262</v>
      </c>
      <c r="B4826" s="2" t="s">
        <v>562</v>
      </c>
      <c r="C4826" s="2" t="s">
        <v>124</v>
      </c>
      <c r="D4826" s="2" t="s">
        <v>33</v>
      </c>
      <c r="E4826" s="2" t="s">
        <v>60</v>
      </c>
      <c r="F4826" s="2">
        <v>7765.77</v>
      </c>
      <c r="G4826" s="2">
        <v>0</v>
      </c>
      <c r="H4826" s="2">
        <v>7765.77</v>
      </c>
      <c r="I4826" s="2" t="s">
        <v>29</v>
      </c>
      <c r="J4826" s="4">
        <v>1</v>
      </c>
      <c r="K4826" t="str">
        <f>_xlfn.XLOOKUP(D4826, dim_channels!A:A, dim_channels!C:C, "Not Found")</f>
        <v>OTA</v>
      </c>
      <c r="L4826" t="str">
        <f>_xlfn.XLOOKUP(D4826, dim_channels!A:A, dim_channels!B:B, "Not Found")</f>
        <v>Booking.com</v>
      </c>
    </row>
    <row r="4827" spans="1:12" x14ac:dyDescent="0.2">
      <c r="A4827" s="3" t="s">
        <v>5263</v>
      </c>
      <c r="B4827" s="3" t="s">
        <v>81</v>
      </c>
      <c r="C4827" s="3" t="s">
        <v>247</v>
      </c>
      <c r="D4827" s="3" t="s">
        <v>64</v>
      </c>
      <c r="E4827" s="3" t="s">
        <v>28</v>
      </c>
      <c r="F4827" s="3">
        <v>5294.31</v>
      </c>
      <c r="G4827" s="3">
        <v>0</v>
      </c>
      <c r="H4827" s="3">
        <v>5294.31</v>
      </c>
      <c r="I4827" s="3" t="s">
        <v>41</v>
      </c>
      <c r="J4827" s="5">
        <v>1</v>
      </c>
      <c r="K4827" t="str">
        <f>_xlfn.XLOOKUP(D4827, dim_channels!A:A, dim_channels!C:C, "Not Found")</f>
        <v>Direct</v>
      </c>
      <c r="L4827" t="str">
        <f>_xlfn.XLOOKUP(D4827, dim_channels!A:A, dim_channels!B:B, "Not Found")</f>
        <v>Direct Website</v>
      </c>
    </row>
    <row r="4828" spans="1:12" x14ac:dyDescent="0.2">
      <c r="A4828" s="2" t="s">
        <v>5264</v>
      </c>
      <c r="B4828" s="2" t="s">
        <v>132</v>
      </c>
      <c r="C4828" s="2" t="s">
        <v>132</v>
      </c>
      <c r="D4828" s="2" t="s">
        <v>27</v>
      </c>
      <c r="E4828" s="2" t="s">
        <v>60</v>
      </c>
      <c r="F4828" s="2">
        <v>6230.35</v>
      </c>
      <c r="G4828" s="2">
        <v>0</v>
      </c>
      <c r="H4828" s="2">
        <v>6230.35</v>
      </c>
      <c r="I4828" s="2" t="s">
        <v>41</v>
      </c>
      <c r="J4828" s="4">
        <v>1</v>
      </c>
      <c r="K4828" t="str">
        <f>_xlfn.XLOOKUP(D4828, dim_channels!A:A, dim_channels!C:C, "Not Found")</f>
        <v>OTA</v>
      </c>
      <c r="L4828" t="str">
        <f>_xlfn.XLOOKUP(D4828, dim_channels!A:A, dim_channels!B:B, "Not Found")</f>
        <v>Expedia</v>
      </c>
    </row>
    <row r="4829" spans="1:12" x14ac:dyDescent="0.2">
      <c r="A4829" s="3" t="s">
        <v>5265</v>
      </c>
      <c r="B4829" s="3" t="s">
        <v>226</v>
      </c>
      <c r="C4829" s="3" t="s">
        <v>66</v>
      </c>
      <c r="D4829" s="3" t="s">
        <v>45</v>
      </c>
      <c r="E4829" s="3" t="s">
        <v>46</v>
      </c>
      <c r="F4829" s="3">
        <v>5328.48</v>
      </c>
      <c r="G4829" s="3">
        <v>266.42</v>
      </c>
      <c r="H4829" s="3">
        <v>5062.0600000000004</v>
      </c>
      <c r="I4829" s="3" t="s">
        <v>29</v>
      </c>
      <c r="J4829" s="5">
        <v>1.0526307471661731</v>
      </c>
      <c r="K4829" t="str">
        <f>_xlfn.XLOOKUP(D4829, dim_channels!A:A, dim_channels!C:C, "Not Found")</f>
        <v>Corporate</v>
      </c>
      <c r="L4829" t="str">
        <f>_xlfn.XLOOKUP(D4829, dim_channels!A:A, dim_channels!B:B, "Not Found")</f>
        <v>Corporate Direct</v>
      </c>
    </row>
    <row r="4830" spans="1:12" x14ac:dyDescent="0.2">
      <c r="A4830" s="2" t="s">
        <v>5266</v>
      </c>
      <c r="B4830" s="2" t="s">
        <v>69</v>
      </c>
      <c r="C4830" s="2" t="s">
        <v>824</v>
      </c>
      <c r="D4830" s="2" t="s">
        <v>33</v>
      </c>
      <c r="E4830" s="2" t="s">
        <v>34</v>
      </c>
      <c r="F4830" s="2">
        <v>10629.5</v>
      </c>
      <c r="G4830" s="2">
        <v>1594.42</v>
      </c>
      <c r="H4830" s="2">
        <v>9035.08</v>
      </c>
      <c r="I4830" s="2" t="s">
        <v>29</v>
      </c>
      <c r="J4830" s="4">
        <v>1.176469937178199</v>
      </c>
      <c r="K4830" t="str">
        <f>_xlfn.XLOOKUP(D4830, dim_channels!A:A, dim_channels!C:C, "Not Found")</f>
        <v>OTA</v>
      </c>
      <c r="L4830" t="str">
        <f>_xlfn.XLOOKUP(D4830, dim_channels!A:A, dim_channels!B:B, "Not Found")</f>
        <v>Booking.com</v>
      </c>
    </row>
    <row r="4831" spans="1:12" x14ac:dyDescent="0.2">
      <c r="A4831" s="3" t="s">
        <v>5267</v>
      </c>
      <c r="B4831" s="3" t="s">
        <v>120</v>
      </c>
      <c r="C4831" s="3" t="s">
        <v>197</v>
      </c>
      <c r="D4831" s="3" t="s">
        <v>27</v>
      </c>
      <c r="E4831" s="3" t="s">
        <v>34</v>
      </c>
      <c r="F4831" s="3">
        <v>14095.34</v>
      </c>
      <c r="G4831" s="3">
        <v>2537.16</v>
      </c>
      <c r="H4831" s="3">
        <v>11558.18</v>
      </c>
      <c r="I4831" s="3" t="s">
        <v>29</v>
      </c>
      <c r="J4831" s="5">
        <v>1.2195120685090559</v>
      </c>
      <c r="K4831" t="str">
        <f>_xlfn.XLOOKUP(D4831, dim_channels!A:A, dim_channels!C:C, "Not Found")</f>
        <v>OTA</v>
      </c>
      <c r="L4831" t="str">
        <f>_xlfn.XLOOKUP(D4831, dim_channels!A:A, dim_channels!B:B, "Not Found")</f>
        <v>Expedia</v>
      </c>
    </row>
    <row r="4832" spans="1:12" x14ac:dyDescent="0.2">
      <c r="A4832" s="2" t="s">
        <v>5268</v>
      </c>
      <c r="B4832" s="2" t="s">
        <v>220</v>
      </c>
      <c r="C4832" s="2" t="s">
        <v>532</v>
      </c>
      <c r="D4832" s="2" t="s">
        <v>33</v>
      </c>
      <c r="E4832" s="2" t="s">
        <v>28</v>
      </c>
      <c r="F4832" s="2">
        <v>2197.5</v>
      </c>
      <c r="G4832" s="2">
        <v>329.62</v>
      </c>
      <c r="H4832" s="2">
        <v>1867.88</v>
      </c>
      <c r="I4832" s="2" t="s">
        <v>56</v>
      </c>
      <c r="J4832" s="4">
        <v>1.1764674390217791</v>
      </c>
      <c r="K4832" t="str">
        <f>_xlfn.XLOOKUP(D4832, dim_channels!A:A, dim_channels!C:C, "Not Found")</f>
        <v>OTA</v>
      </c>
      <c r="L4832" t="str">
        <f>_xlfn.XLOOKUP(D4832, dim_channels!A:A, dim_channels!B:B, "Not Found")</f>
        <v>Booking.com</v>
      </c>
    </row>
    <row r="4833" spans="1:12" x14ac:dyDescent="0.2">
      <c r="A4833" s="3" t="s">
        <v>5269</v>
      </c>
      <c r="B4833" s="3" t="s">
        <v>76</v>
      </c>
      <c r="C4833" s="3" t="s">
        <v>210</v>
      </c>
      <c r="D4833" s="3" t="s">
        <v>64</v>
      </c>
      <c r="E4833" s="3" t="s">
        <v>34</v>
      </c>
      <c r="F4833" s="3">
        <v>6362.89</v>
      </c>
      <c r="G4833" s="3">
        <v>0</v>
      </c>
      <c r="H4833" s="3">
        <v>6362.89</v>
      </c>
      <c r="I4833" s="3" t="s">
        <v>56</v>
      </c>
      <c r="J4833" s="5">
        <v>1</v>
      </c>
      <c r="K4833" t="str">
        <f>_xlfn.XLOOKUP(D4833, dim_channels!A:A, dim_channels!C:C, "Not Found")</f>
        <v>Direct</v>
      </c>
      <c r="L4833" t="str">
        <f>_xlfn.XLOOKUP(D4833, dim_channels!A:A, dim_channels!B:B, "Not Found")</f>
        <v>Direct Website</v>
      </c>
    </row>
    <row r="4834" spans="1:12" x14ac:dyDescent="0.2">
      <c r="A4834" s="2" t="s">
        <v>5270</v>
      </c>
      <c r="B4834" s="2" t="s">
        <v>781</v>
      </c>
      <c r="C4834" s="2" t="s">
        <v>807</v>
      </c>
      <c r="D4834" s="2" t="s">
        <v>52</v>
      </c>
      <c r="E4834" s="2" t="s">
        <v>34</v>
      </c>
      <c r="F4834" s="2">
        <v>2680.56</v>
      </c>
      <c r="G4834" s="2">
        <v>321.67</v>
      </c>
      <c r="H4834" s="2">
        <v>2358.89</v>
      </c>
      <c r="I4834" s="2" t="s">
        <v>29</v>
      </c>
      <c r="J4834" s="4">
        <v>1.136364985226102</v>
      </c>
      <c r="K4834" t="str">
        <f>_xlfn.XLOOKUP(D4834, dim_channels!A:A, dim_channels!C:C, "Not Found")</f>
        <v>OTA</v>
      </c>
      <c r="L4834" t="str">
        <f>_xlfn.XLOOKUP(D4834, dim_channels!A:A, dim_channels!B:B, "Not Found")</f>
        <v>Agoda</v>
      </c>
    </row>
    <row r="4835" spans="1:12" x14ac:dyDescent="0.2">
      <c r="A4835" s="3" t="s">
        <v>5271</v>
      </c>
      <c r="B4835" s="3" t="s">
        <v>139</v>
      </c>
      <c r="C4835" s="3" t="s">
        <v>269</v>
      </c>
      <c r="D4835" s="3" t="s">
        <v>114</v>
      </c>
      <c r="E4835" s="3" t="s">
        <v>46</v>
      </c>
      <c r="F4835" s="3">
        <v>3779.39</v>
      </c>
      <c r="G4835" s="3">
        <v>377.94</v>
      </c>
      <c r="H4835" s="3">
        <v>3401.45</v>
      </c>
      <c r="I4835" s="3" t="s">
        <v>29</v>
      </c>
      <c r="J4835" s="5">
        <v>1.1111114377691871</v>
      </c>
      <c r="K4835" t="str">
        <f>_xlfn.XLOOKUP(D4835, dim_channels!A:A, dim_channels!C:C, "Not Found")</f>
        <v>Offline</v>
      </c>
      <c r="L4835" t="str">
        <f>_xlfn.XLOOKUP(D4835, dim_channels!A:A, dim_channels!B:B, "Not Found")</f>
        <v>Travel Agency</v>
      </c>
    </row>
    <row r="4836" spans="1:12" x14ac:dyDescent="0.2">
      <c r="A4836" s="2" t="s">
        <v>5272</v>
      </c>
      <c r="B4836" s="2" t="s">
        <v>560</v>
      </c>
      <c r="C4836" s="2" t="s">
        <v>130</v>
      </c>
      <c r="D4836" s="2" t="s">
        <v>33</v>
      </c>
      <c r="E4836" s="2" t="s">
        <v>34</v>
      </c>
      <c r="F4836" s="2">
        <v>4472.29</v>
      </c>
      <c r="G4836" s="2">
        <v>670.84</v>
      </c>
      <c r="H4836" s="2">
        <v>3801.45</v>
      </c>
      <c r="I4836" s="2" t="s">
        <v>29</v>
      </c>
      <c r="J4836" s="4">
        <v>1.1764695050572811</v>
      </c>
      <c r="K4836" t="str">
        <f>_xlfn.XLOOKUP(D4836, dim_channels!A:A, dim_channels!C:C, "Not Found")</f>
        <v>OTA</v>
      </c>
      <c r="L4836" t="str">
        <f>_xlfn.XLOOKUP(D4836, dim_channels!A:A, dim_channels!B:B, "Not Found")</f>
        <v>Booking.com</v>
      </c>
    </row>
    <row r="4837" spans="1:12" x14ac:dyDescent="0.2">
      <c r="A4837" s="3" t="s">
        <v>5273</v>
      </c>
      <c r="B4837" s="3" t="s">
        <v>173</v>
      </c>
      <c r="C4837" s="3" t="s">
        <v>472</v>
      </c>
      <c r="D4837" s="3" t="s">
        <v>27</v>
      </c>
      <c r="E4837" s="3" t="s">
        <v>28</v>
      </c>
      <c r="F4837" s="3">
        <v>13269.03</v>
      </c>
      <c r="G4837" s="3">
        <v>2388.4299999999998</v>
      </c>
      <c r="H4837" s="3">
        <v>10880.6</v>
      </c>
      <c r="I4837" s="3" t="s">
        <v>29</v>
      </c>
      <c r="J4837" s="5">
        <v>1.219512710696101</v>
      </c>
      <c r="K4837" t="str">
        <f>_xlfn.XLOOKUP(D4837, dim_channels!A:A, dim_channels!C:C, "Not Found")</f>
        <v>OTA</v>
      </c>
      <c r="L4837" t="str">
        <f>_xlfn.XLOOKUP(D4837, dim_channels!A:A, dim_channels!B:B, "Not Found")</f>
        <v>Expedia</v>
      </c>
    </row>
    <row r="4838" spans="1:12" x14ac:dyDescent="0.2">
      <c r="A4838" s="2" t="s">
        <v>5274</v>
      </c>
      <c r="B4838" s="2" t="s">
        <v>197</v>
      </c>
      <c r="C4838" s="2" t="s">
        <v>198</v>
      </c>
      <c r="D4838" s="2" t="s">
        <v>206</v>
      </c>
      <c r="E4838" s="2" t="s">
        <v>207</v>
      </c>
      <c r="F4838" s="2">
        <v>22796.61</v>
      </c>
      <c r="G4838" s="2">
        <v>0</v>
      </c>
      <c r="H4838" s="2">
        <v>22796.61</v>
      </c>
      <c r="I4838" s="2" t="s">
        <v>29</v>
      </c>
      <c r="J4838" s="4">
        <v>1</v>
      </c>
      <c r="K4838" t="str">
        <f>_xlfn.XLOOKUP(D4838, dim_channels!A:A, dim_channels!C:C, "Not Found")</f>
        <v>Direct</v>
      </c>
      <c r="L4838" t="str">
        <f>_xlfn.XLOOKUP(D4838, dim_channels!A:A, dim_channels!B:B, "Not Found")</f>
        <v>Walk-in</v>
      </c>
    </row>
    <row r="4839" spans="1:12" x14ac:dyDescent="0.2">
      <c r="A4839" s="3" t="s">
        <v>5275</v>
      </c>
      <c r="B4839" s="3" t="s">
        <v>708</v>
      </c>
      <c r="C4839" s="3" t="s">
        <v>92</v>
      </c>
      <c r="D4839" s="3" t="s">
        <v>33</v>
      </c>
      <c r="E4839" s="3" t="s">
        <v>28</v>
      </c>
      <c r="F4839" s="3">
        <v>8808.52</v>
      </c>
      <c r="G4839" s="3">
        <v>1321.28</v>
      </c>
      <c r="H4839" s="3">
        <v>7487.24</v>
      </c>
      <c r="I4839" s="3" t="s">
        <v>29</v>
      </c>
      <c r="J4839" s="5">
        <v>1.1764709024954461</v>
      </c>
      <c r="K4839" t="str">
        <f>_xlfn.XLOOKUP(D4839, dim_channels!A:A, dim_channels!C:C, "Not Found")</f>
        <v>OTA</v>
      </c>
      <c r="L4839" t="str">
        <f>_xlfn.XLOOKUP(D4839, dim_channels!A:A, dim_channels!B:B, "Not Found")</f>
        <v>Booking.com</v>
      </c>
    </row>
    <row r="4840" spans="1:12" x14ac:dyDescent="0.2">
      <c r="A4840" s="2" t="s">
        <v>5276</v>
      </c>
      <c r="B4840" s="2" t="s">
        <v>1072</v>
      </c>
      <c r="C4840" s="2" t="s">
        <v>574</v>
      </c>
      <c r="D4840" s="2" t="s">
        <v>27</v>
      </c>
      <c r="E4840" s="2" t="s">
        <v>60</v>
      </c>
      <c r="F4840" s="2">
        <v>8744.2000000000007</v>
      </c>
      <c r="G4840" s="2">
        <v>0</v>
      </c>
      <c r="H4840" s="2">
        <v>8744.2000000000007</v>
      </c>
      <c r="I4840" s="2" t="s">
        <v>29</v>
      </c>
      <c r="J4840" s="4">
        <v>1</v>
      </c>
      <c r="K4840" t="str">
        <f>_xlfn.XLOOKUP(D4840, dim_channels!A:A, dim_channels!C:C, "Not Found")</f>
        <v>OTA</v>
      </c>
      <c r="L4840" t="str">
        <f>_xlfn.XLOOKUP(D4840, dim_channels!A:A, dim_channels!B:B, "Not Found")</f>
        <v>Expedia</v>
      </c>
    </row>
    <row r="4841" spans="1:12" x14ac:dyDescent="0.2">
      <c r="A4841" s="3" t="s">
        <v>5277</v>
      </c>
      <c r="B4841" s="3" t="s">
        <v>702</v>
      </c>
      <c r="C4841" s="3" t="s">
        <v>817</v>
      </c>
      <c r="D4841" s="3" t="s">
        <v>206</v>
      </c>
      <c r="E4841" s="3" t="s">
        <v>207</v>
      </c>
      <c r="F4841" s="3">
        <v>6887.27</v>
      </c>
      <c r="G4841" s="3">
        <v>0</v>
      </c>
      <c r="H4841" s="3">
        <v>6887.27</v>
      </c>
      <c r="I4841" s="3" t="s">
        <v>41</v>
      </c>
      <c r="J4841" s="5">
        <v>1</v>
      </c>
      <c r="K4841" t="str">
        <f>_xlfn.XLOOKUP(D4841, dim_channels!A:A, dim_channels!C:C, "Not Found")</f>
        <v>Direct</v>
      </c>
      <c r="L4841" t="str">
        <f>_xlfn.XLOOKUP(D4841, dim_channels!A:A, dim_channels!B:B, "Not Found")</f>
        <v>Walk-in</v>
      </c>
    </row>
    <row r="4842" spans="1:12" x14ac:dyDescent="0.2">
      <c r="A4842" s="2" t="s">
        <v>5278</v>
      </c>
      <c r="B4842" s="2" t="s">
        <v>380</v>
      </c>
      <c r="C4842" s="2" t="s">
        <v>148</v>
      </c>
      <c r="D4842" s="2" t="s">
        <v>52</v>
      </c>
      <c r="E4842" s="2" t="s">
        <v>60</v>
      </c>
      <c r="F4842" s="2">
        <v>2691.47</v>
      </c>
      <c r="G4842" s="2">
        <v>0</v>
      </c>
      <c r="H4842" s="2">
        <v>2691.47</v>
      </c>
      <c r="I4842" s="2" t="s">
        <v>29</v>
      </c>
      <c r="J4842" s="4">
        <v>1</v>
      </c>
      <c r="K4842" t="str">
        <f>_xlfn.XLOOKUP(D4842, dim_channels!A:A, dim_channels!C:C, "Not Found")</f>
        <v>OTA</v>
      </c>
      <c r="L4842" t="str">
        <f>_xlfn.XLOOKUP(D4842, dim_channels!A:A, dim_channels!B:B, "Not Found")</f>
        <v>Agoda</v>
      </c>
    </row>
    <row r="4843" spans="1:12" x14ac:dyDescent="0.2">
      <c r="A4843" s="3" t="s">
        <v>5279</v>
      </c>
      <c r="B4843" s="3" t="s">
        <v>217</v>
      </c>
      <c r="C4843" s="3" t="s">
        <v>386</v>
      </c>
      <c r="D4843" s="3" t="s">
        <v>114</v>
      </c>
      <c r="E4843" s="3" t="s">
        <v>115</v>
      </c>
      <c r="F4843" s="3">
        <v>9101.7000000000007</v>
      </c>
      <c r="G4843" s="3">
        <v>910.17</v>
      </c>
      <c r="H4843" s="3">
        <v>8191.53</v>
      </c>
      <c r="I4843" s="3" t="s">
        <v>29</v>
      </c>
      <c r="J4843" s="5">
        <v>1.1111111111111109</v>
      </c>
      <c r="K4843" t="str">
        <f>_xlfn.XLOOKUP(D4843, dim_channels!A:A, dim_channels!C:C, "Not Found")</f>
        <v>Offline</v>
      </c>
      <c r="L4843" t="str">
        <f>_xlfn.XLOOKUP(D4843, dim_channels!A:A, dim_channels!B:B, "Not Found")</f>
        <v>Travel Agency</v>
      </c>
    </row>
    <row r="4844" spans="1:12" x14ac:dyDescent="0.2">
      <c r="A4844" s="2" t="s">
        <v>5280</v>
      </c>
      <c r="B4844" s="2" t="s">
        <v>210</v>
      </c>
      <c r="C4844" s="2" t="s">
        <v>343</v>
      </c>
      <c r="D4844" s="2" t="s">
        <v>169</v>
      </c>
      <c r="E4844" s="2" t="s">
        <v>34</v>
      </c>
      <c r="F4844" s="2">
        <v>16803.11</v>
      </c>
      <c r="G4844" s="2">
        <v>3360.62</v>
      </c>
      <c r="H4844" s="2">
        <v>13442.49</v>
      </c>
      <c r="I4844" s="2" t="s">
        <v>29</v>
      </c>
      <c r="J4844" s="4">
        <v>1.249999814022551</v>
      </c>
      <c r="K4844" t="str">
        <f>_xlfn.XLOOKUP(D4844, dim_channels!A:A, dim_channels!C:C, "Not Found")</f>
        <v>GDS</v>
      </c>
      <c r="L4844" t="str">
        <f>_xlfn.XLOOKUP(D4844, dim_channels!A:A, dim_channels!B:B, "Not Found")</f>
        <v>GDS (Amadeus)</v>
      </c>
    </row>
    <row r="4845" spans="1:12" x14ac:dyDescent="0.2">
      <c r="A4845" s="3" t="s">
        <v>5281</v>
      </c>
      <c r="B4845" s="3" t="s">
        <v>1021</v>
      </c>
      <c r="C4845" s="3" t="s">
        <v>360</v>
      </c>
      <c r="D4845" s="3" t="s">
        <v>27</v>
      </c>
      <c r="E4845" s="3" t="s">
        <v>28</v>
      </c>
      <c r="F4845" s="3">
        <v>6088.89</v>
      </c>
      <c r="G4845" s="3">
        <v>1096</v>
      </c>
      <c r="H4845" s="3">
        <v>4992.8900000000003</v>
      </c>
      <c r="I4845" s="3" t="s">
        <v>29</v>
      </c>
      <c r="J4845" s="5">
        <v>1.2195121462719991</v>
      </c>
      <c r="K4845" t="str">
        <f>_xlfn.XLOOKUP(D4845, dim_channels!A:A, dim_channels!C:C, "Not Found")</f>
        <v>OTA</v>
      </c>
      <c r="L4845" t="str">
        <f>_xlfn.XLOOKUP(D4845, dim_channels!A:A, dim_channels!B:B, "Not Found")</f>
        <v>Expedia</v>
      </c>
    </row>
    <row r="4846" spans="1:12" x14ac:dyDescent="0.2">
      <c r="A4846" s="2" t="s">
        <v>5282</v>
      </c>
      <c r="B4846" s="2" t="s">
        <v>209</v>
      </c>
      <c r="C4846" s="2" t="s">
        <v>685</v>
      </c>
      <c r="D4846" s="2" t="s">
        <v>33</v>
      </c>
      <c r="E4846" s="2" t="s">
        <v>60</v>
      </c>
      <c r="F4846" s="2">
        <v>9326.6200000000008</v>
      </c>
      <c r="G4846" s="2">
        <v>0</v>
      </c>
      <c r="H4846" s="2">
        <v>9326.6200000000008</v>
      </c>
      <c r="I4846" s="2" t="s">
        <v>41</v>
      </c>
      <c r="J4846" s="4">
        <v>1</v>
      </c>
      <c r="K4846" t="str">
        <f>_xlfn.XLOOKUP(D4846, dim_channels!A:A, dim_channels!C:C, "Not Found")</f>
        <v>OTA</v>
      </c>
      <c r="L4846" t="str">
        <f>_xlfn.XLOOKUP(D4846, dim_channels!A:A, dim_channels!B:B, "Not Found")</f>
        <v>Booking.com</v>
      </c>
    </row>
    <row r="4847" spans="1:12" x14ac:dyDescent="0.2">
      <c r="A4847" s="3" t="s">
        <v>5283</v>
      </c>
      <c r="B4847" s="3" t="s">
        <v>262</v>
      </c>
      <c r="C4847" s="3" t="s">
        <v>416</v>
      </c>
      <c r="D4847" s="3" t="s">
        <v>33</v>
      </c>
      <c r="E4847" s="3" t="s">
        <v>28</v>
      </c>
      <c r="F4847" s="3">
        <v>6101.22</v>
      </c>
      <c r="G4847" s="3">
        <v>915.18</v>
      </c>
      <c r="H4847" s="3">
        <v>5186.04</v>
      </c>
      <c r="I4847" s="3" t="s">
        <v>29</v>
      </c>
      <c r="J4847" s="5">
        <v>1.176469907675221</v>
      </c>
      <c r="K4847" t="str">
        <f>_xlfn.XLOOKUP(D4847, dim_channels!A:A, dim_channels!C:C, "Not Found")</f>
        <v>OTA</v>
      </c>
      <c r="L4847" t="str">
        <f>_xlfn.XLOOKUP(D4847, dim_channels!A:A, dim_channels!B:B, "Not Found")</f>
        <v>Booking.com</v>
      </c>
    </row>
    <row r="4848" spans="1:12" x14ac:dyDescent="0.2">
      <c r="A4848" s="2" t="s">
        <v>5284</v>
      </c>
      <c r="B4848" s="2" t="s">
        <v>1234</v>
      </c>
      <c r="C4848" s="2" t="s">
        <v>249</v>
      </c>
      <c r="D4848" s="2" t="s">
        <v>33</v>
      </c>
      <c r="E4848" s="2" t="s">
        <v>60</v>
      </c>
      <c r="F4848" s="2">
        <v>7635.47</v>
      </c>
      <c r="G4848" s="2">
        <v>0</v>
      </c>
      <c r="H4848" s="2">
        <v>7635.47</v>
      </c>
      <c r="I4848" s="2" t="s">
        <v>41</v>
      </c>
      <c r="J4848" s="4">
        <v>1</v>
      </c>
      <c r="K4848" t="str">
        <f>_xlfn.XLOOKUP(D4848, dim_channels!A:A, dim_channels!C:C, "Not Found")</f>
        <v>OTA</v>
      </c>
      <c r="L4848" t="str">
        <f>_xlfn.XLOOKUP(D4848, dim_channels!A:A, dim_channels!B:B, "Not Found")</f>
        <v>Booking.com</v>
      </c>
    </row>
    <row r="4849" spans="1:12" x14ac:dyDescent="0.2">
      <c r="A4849" s="3" t="s">
        <v>5285</v>
      </c>
      <c r="B4849" s="3" t="s">
        <v>679</v>
      </c>
      <c r="C4849" s="3" t="s">
        <v>85</v>
      </c>
      <c r="D4849" s="3" t="s">
        <v>45</v>
      </c>
      <c r="E4849" s="3" t="s">
        <v>46</v>
      </c>
      <c r="F4849" s="3">
        <v>4765.34</v>
      </c>
      <c r="G4849" s="3">
        <v>238.27</v>
      </c>
      <c r="H4849" s="3">
        <v>4527.07</v>
      </c>
      <c r="I4849" s="3" t="s">
        <v>29</v>
      </c>
      <c r="J4849" s="5">
        <v>1.052632276505554</v>
      </c>
      <c r="K4849" t="str">
        <f>_xlfn.XLOOKUP(D4849, dim_channels!A:A, dim_channels!C:C, "Not Found")</f>
        <v>Corporate</v>
      </c>
      <c r="L4849" t="str">
        <f>_xlfn.XLOOKUP(D4849, dim_channels!A:A, dim_channels!B:B, "Not Found")</f>
        <v>Corporate Direct</v>
      </c>
    </row>
    <row r="4850" spans="1:12" x14ac:dyDescent="0.2">
      <c r="A4850" s="2" t="s">
        <v>5286</v>
      </c>
      <c r="B4850" s="2" t="s">
        <v>664</v>
      </c>
      <c r="C4850" s="2" t="s">
        <v>484</v>
      </c>
      <c r="D4850" s="2" t="s">
        <v>33</v>
      </c>
      <c r="E4850" s="2" t="s">
        <v>28</v>
      </c>
      <c r="F4850" s="2">
        <v>4574.79</v>
      </c>
      <c r="G4850" s="2">
        <v>686.22</v>
      </c>
      <c r="H4850" s="2">
        <v>3888.57</v>
      </c>
      <c r="I4850" s="2" t="s">
        <v>41</v>
      </c>
      <c r="J4850" s="4">
        <v>1.1764710420540201</v>
      </c>
      <c r="K4850" t="str">
        <f>_xlfn.XLOOKUP(D4850, dim_channels!A:A, dim_channels!C:C, "Not Found")</f>
        <v>OTA</v>
      </c>
      <c r="L4850" t="str">
        <f>_xlfn.XLOOKUP(D4850, dim_channels!A:A, dim_channels!B:B, "Not Found")</f>
        <v>Booking.com</v>
      </c>
    </row>
    <row r="4851" spans="1:12" x14ac:dyDescent="0.2">
      <c r="A4851" s="3" t="s">
        <v>5287</v>
      </c>
      <c r="B4851" s="3" t="s">
        <v>355</v>
      </c>
      <c r="C4851" s="3" t="s">
        <v>538</v>
      </c>
      <c r="D4851" s="3" t="s">
        <v>64</v>
      </c>
      <c r="E4851" s="3" t="s">
        <v>115</v>
      </c>
      <c r="F4851" s="3">
        <v>4606.22</v>
      </c>
      <c r="G4851" s="3">
        <v>0</v>
      </c>
      <c r="H4851" s="3">
        <v>4606.22</v>
      </c>
      <c r="I4851" s="3" t="s">
        <v>29</v>
      </c>
      <c r="J4851" s="5">
        <v>1</v>
      </c>
      <c r="K4851" t="str">
        <f>_xlfn.XLOOKUP(D4851, dim_channels!A:A, dim_channels!C:C, "Not Found")</f>
        <v>Direct</v>
      </c>
      <c r="L4851" t="str">
        <f>_xlfn.XLOOKUP(D4851, dim_channels!A:A, dim_channels!B:B, "Not Found")</f>
        <v>Direct Website</v>
      </c>
    </row>
    <row r="4852" spans="1:12" x14ac:dyDescent="0.2">
      <c r="A4852" s="2" t="s">
        <v>5288</v>
      </c>
      <c r="B4852" s="2" t="s">
        <v>197</v>
      </c>
      <c r="C4852" s="2" t="s">
        <v>375</v>
      </c>
      <c r="D4852" s="2" t="s">
        <v>45</v>
      </c>
      <c r="E4852" s="2" t="s">
        <v>89</v>
      </c>
      <c r="F4852" s="2">
        <v>12926.17</v>
      </c>
      <c r="G4852" s="2">
        <v>0</v>
      </c>
      <c r="H4852" s="2">
        <v>12926.17</v>
      </c>
      <c r="I4852" s="2" t="s">
        <v>56</v>
      </c>
      <c r="J4852" s="4">
        <v>1</v>
      </c>
      <c r="K4852" t="str">
        <f>_xlfn.XLOOKUP(D4852, dim_channels!A:A, dim_channels!C:C, "Not Found")</f>
        <v>Corporate</v>
      </c>
      <c r="L4852" t="str">
        <f>_xlfn.XLOOKUP(D4852, dim_channels!A:A, dim_channels!B:B, "Not Found")</f>
        <v>Corporate Direct</v>
      </c>
    </row>
    <row r="4853" spans="1:12" x14ac:dyDescent="0.2">
      <c r="A4853" s="3" t="s">
        <v>5289</v>
      </c>
      <c r="B4853" s="3" t="s">
        <v>198</v>
      </c>
      <c r="C4853" s="3" t="s">
        <v>445</v>
      </c>
      <c r="D4853" s="3" t="s">
        <v>27</v>
      </c>
      <c r="E4853" s="3" t="s">
        <v>34</v>
      </c>
      <c r="F4853" s="3">
        <v>3301.74</v>
      </c>
      <c r="G4853" s="3">
        <v>594.30999999999995</v>
      </c>
      <c r="H4853" s="3">
        <v>2707.43</v>
      </c>
      <c r="I4853" s="3" t="s">
        <v>29</v>
      </c>
      <c r="J4853" s="5">
        <v>1.219510753740632</v>
      </c>
      <c r="K4853" t="str">
        <f>_xlfn.XLOOKUP(D4853, dim_channels!A:A, dim_channels!C:C, "Not Found")</f>
        <v>OTA</v>
      </c>
      <c r="L4853" t="str">
        <f>_xlfn.XLOOKUP(D4853, dim_channels!A:A, dim_channels!B:B, "Not Found")</f>
        <v>Expedia</v>
      </c>
    </row>
    <row r="4854" spans="1:12" x14ac:dyDescent="0.2">
      <c r="A4854" s="2" t="s">
        <v>5290</v>
      </c>
      <c r="B4854" s="2" t="s">
        <v>167</v>
      </c>
      <c r="C4854" s="2" t="s">
        <v>512</v>
      </c>
      <c r="D4854" s="2" t="s">
        <v>64</v>
      </c>
      <c r="E4854" s="2" t="s">
        <v>28</v>
      </c>
      <c r="F4854" s="2">
        <v>7082.33</v>
      </c>
      <c r="G4854" s="2">
        <v>0</v>
      </c>
      <c r="H4854" s="2">
        <v>7082.33</v>
      </c>
      <c r="I4854" s="2" t="s">
        <v>56</v>
      </c>
      <c r="J4854" s="4">
        <v>1</v>
      </c>
      <c r="K4854" t="str">
        <f>_xlfn.XLOOKUP(D4854, dim_channels!A:A, dim_channels!C:C, "Not Found")</f>
        <v>Direct</v>
      </c>
      <c r="L4854" t="str">
        <f>_xlfn.XLOOKUP(D4854, dim_channels!A:A, dim_channels!B:B, "Not Found")</f>
        <v>Direct Website</v>
      </c>
    </row>
    <row r="4855" spans="1:12" x14ac:dyDescent="0.2">
      <c r="A4855" s="3" t="s">
        <v>5291</v>
      </c>
      <c r="B4855" s="3" t="s">
        <v>642</v>
      </c>
      <c r="C4855" s="3" t="s">
        <v>95</v>
      </c>
      <c r="D4855" s="3" t="s">
        <v>33</v>
      </c>
      <c r="E4855" s="3" t="s">
        <v>60</v>
      </c>
      <c r="F4855" s="3">
        <v>2770.23</v>
      </c>
      <c r="G4855" s="3">
        <v>0</v>
      </c>
      <c r="H4855" s="3">
        <v>2770.23</v>
      </c>
      <c r="I4855" s="3" t="s">
        <v>29</v>
      </c>
      <c r="J4855" s="5">
        <v>1</v>
      </c>
      <c r="K4855" t="str">
        <f>_xlfn.XLOOKUP(D4855, dim_channels!A:A, dim_channels!C:C, "Not Found")</f>
        <v>OTA</v>
      </c>
      <c r="L4855" t="str">
        <f>_xlfn.XLOOKUP(D4855, dim_channels!A:A, dim_channels!B:B, "Not Found")</f>
        <v>Booking.com</v>
      </c>
    </row>
    <row r="4856" spans="1:12" x14ac:dyDescent="0.2">
      <c r="A4856" s="2" t="s">
        <v>5292</v>
      </c>
      <c r="B4856" s="2" t="s">
        <v>324</v>
      </c>
      <c r="C4856" s="2" t="s">
        <v>197</v>
      </c>
      <c r="D4856" s="2" t="s">
        <v>33</v>
      </c>
      <c r="E4856" s="2" t="s">
        <v>34</v>
      </c>
      <c r="F4856" s="2">
        <v>2801.07</v>
      </c>
      <c r="G4856" s="2">
        <v>420.16</v>
      </c>
      <c r="H4856" s="2">
        <v>2380.91</v>
      </c>
      <c r="I4856" s="2" t="s">
        <v>29</v>
      </c>
      <c r="J4856" s="4">
        <v>1.1764703411720729</v>
      </c>
      <c r="K4856" t="str">
        <f>_xlfn.XLOOKUP(D4856, dim_channels!A:A, dim_channels!C:C, "Not Found")</f>
        <v>OTA</v>
      </c>
      <c r="L4856" t="str">
        <f>_xlfn.XLOOKUP(D4856, dim_channels!A:A, dim_channels!B:B, "Not Found")</f>
        <v>Booking.com</v>
      </c>
    </row>
    <row r="4857" spans="1:12" x14ac:dyDescent="0.2">
      <c r="A4857" s="3" t="s">
        <v>5293</v>
      </c>
      <c r="B4857" s="3" t="s">
        <v>324</v>
      </c>
      <c r="C4857" s="3" t="s">
        <v>824</v>
      </c>
      <c r="D4857" s="3" t="s">
        <v>27</v>
      </c>
      <c r="E4857" s="3" t="s">
        <v>28</v>
      </c>
      <c r="F4857" s="3">
        <v>2811.05</v>
      </c>
      <c r="G4857" s="3">
        <v>505.99</v>
      </c>
      <c r="H4857" s="3">
        <v>2305.06</v>
      </c>
      <c r="I4857" s="3" t="s">
        <v>56</v>
      </c>
      <c r="J4857" s="5">
        <v>1.219512724180716</v>
      </c>
      <c r="K4857" t="str">
        <f>_xlfn.XLOOKUP(D4857, dim_channels!A:A, dim_channels!C:C, "Not Found")</f>
        <v>OTA</v>
      </c>
      <c r="L4857" t="str">
        <f>_xlfn.XLOOKUP(D4857, dim_channels!A:A, dim_channels!B:B, "Not Found")</f>
        <v>Expedia</v>
      </c>
    </row>
    <row r="4858" spans="1:12" x14ac:dyDescent="0.2">
      <c r="A4858" s="2" t="s">
        <v>5294</v>
      </c>
      <c r="B4858" s="2" t="s">
        <v>78</v>
      </c>
      <c r="C4858" s="2" t="s">
        <v>59</v>
      </c>
      <c r="D4858" s="2" t="s">
        <v>45</v>
      </c>
      <c r="E4858" s="2" t="s">
        <v>89</v>
      </c>
      <c r="F4858" s="2">
        <v>2352.9299999999998</v>
      </c>
      <c r="G4858" s="2">
        <v>0</v>
      </c>
      <c r="H4858" s="2">
        <v>2352.9299999999998</v>
      </c>
      <c r="I4858" s="2" t="s">
        <v>29</v>
      </c>
      <c r="J4858" s="4">
        <v>1</v>
      </c>
      <c r="K4858" t="str">
        <f>_xlfn.XLOOKUP(D4858, dim_channels!A:A, dim_channels!C:C, "Not Found")</f>
        <v>Corporate</v>
      </c>
      <c r="L4858" t="str">
        <f>_xlfn.XLOOKUP(D4858, dim_channels!A:A, dim_channels!B:B, "Not Found")</f>
        <v>Corporate Direct</v>
      </c>
    </row>
    <row r="4859" spans="1:12" x14ac:dyDescent="0.2">
      <c r="A4859" s="3" t="s">
        <v>5295</v>
      </c>
      <c r="B4859" s="3" t="s">
        <v>246</v>
      </c>
      <c r="C4859" s="3" t="s">
        <v>178</v>
      </c>
      <c r="D4859" s="3" t="s">
        <v>52</v>
      </c>
      <c r="E4859" s="3" t="s">
        <v>60</v>
      </c>
      <c r="F4859" s="3">
        <v>15079.81</v>
      </c>
      <c r="G4859" s="3">
        <v>0</v>
      </c>
      <c r="H4859" s="3">
        <v>15079.81</v>
      </c>
      <c r="I4859" s="3" t="s">
        <v>56</v>
      </c>
      <c r="J4859" s="5">
        <v>1</v>
      </c>
      <c r="K4859" t="str">
        <f>_xlfn.XLOOKUP(D4859, dim_channels!A:A, dim_channels!C:C, "Not Found")</f>
        <v>OTA</v>
      </c>
      <c r="L4859" t="str">
        <f>_xlfn.XLOOKUP(D4859, dim_channels!A:A, dim_channels!B:B, "Not Found")</f>
        <v>Agoda</v>
      </c>
    </row>
    <row r="4860" spans="1:12" x14ac:dyDescent="0.2">
      <c r="A4860" s="2" t="s">
        <v>5296</v>
      </c>
      <c r="B4860" s="2" t="s">
        <v>318</v>
      </c>
      <c r="C4860" s="2" t="s">
        <v>749</v>
      </c>
      <c r="D4860" s="2" t="s">
        <v>33</v>
      </c>
      <c r="E4860" s="2" t="s">
        <v>28</v>
      </c>
      <c r="F4860" s="2">
        <v>5781.5</v>
      </c>
      <c r="G4860" s="2">
        <v>867.22</v>
      </c>
      <c r="H4860" s="2">
        <v>4914.28</v>
      </c>
      <c r="I4860" s="2" t="s">
        <v>29</v>
      </c>
      <c r="J4860" s="4">
        <v>1.176469391243478</v>
      </c>
      <c r="K4860" t="str">
        <f>_xlfn.XLOOKUP(D4860, dim_channels!A:A, dim_channels!C:C, "Not Found")</f>
        <v>OTA</v>
      </c>
      <c r="L4860" t="str">
        <f>_xlfn.XLOOKUP(D4860, dim_channels!A:A, dim_channels!B:B, "Not Found")</f>
        <v>Booking.com</v>
      </c>
    </row>
    <row r="4861" spans="1:12" x14ac:dyDescent="0.2">
      <c r="A4861" s="3" t="s">
        <v>5297</v>
      </c>
      <c r="B4861" s="3" t="s">
        <v>79</v>
      </c>
      <c r="C4861" s="3" t="s">
        <v>394</v>
      </c>
      <c r="D4861" s="3" t="s">
        <v>27</v>
      </c>
      <c r="E4861" s="3" t="s">
        <v>34</v>
      </c>
      <c r="F4861" s="3">
        <v>6783.43</v>
      </c>
      <c r="G4861" s="3">
        <v>1221.02</v>
      </c>
      <c r="H4861" s="3">
        <v>5562.41</v>
      </c>
      <c r="I4861" s="3" t="s">
        <v>29</v>
      </c>
      <c r="J4861" s="5">
        <v>1.2195127651503579</v>
      </c>
      <c r="K4861" t="str">
        <f>_xlfn.XLOOKUP(D4861, dim_channels!A:A, dim_channels!C:C, "Not Found")</f>
        <v>OTA</v>
      </c>
      <c r="L4861" t="str">
        <f>_xlfn.XLOOKUP(D4861, dim_channels!A:A, dim_channels!B:B, "Not Found")</f>
        <v>Expedia</v>
      </c>
    </row>
    <row r="4862" spans="1:12" x14ac:dyDescent="0.2">
      <c r="A4862" s="2" t="s">
        <v>5298</v>
      </c>
      <c r="B4862" s="2" t="s">
        <v>958</v>
      </c>
      <c r="C4862" s="2" t="s">
        <v>574</v>
      </c>
      <c r="D4862" s="2" t="s">
        <v>64</v>
      </c>
      <c r="E4862" s="2" t="s">
        <v>115</v>
      </c>
      <c r="F4862" s="2">
        <v>13849.22</v>
      </c>
      <c r="G4862" s="2">
        <v>0</v>
      </c>
      <c r="H4862" s="2">
        <v>13849.22</v>
      </c>
      <c r="I4862" s="2" t="s">
        <v>41</v>
      </c>
      <c r="J4862" s="4">
        <v>1</v>
      </c>
      <c r="K4862" t="str">
        <f>_xlfn.XLOOKUP(D4862, dim_channels!A:A, dim_channels!C:C, "Not Found")</f>
        <v>Direct</v>
      </c>
      <c r="L4862" t="str">
        <f>_xlfn.XLOOKUP(D4862, dim_channels!A:A, dim_channels!B:B, "Not Found")</f>
        <v>Direct Website</v>
      </c>
    </row>
    <row r="4863" spans="1:12" x14ac:dyDescent="0.2">
      <c r="A4863" s="3" t="s">
        <v>5299</v>
      </c>
      <c r="B4863" s="3" t="s">
        <v>155</v>
      </c>
      <c r="C4863" s="3" t="s">
        <v>478</v>
      </c>
      <c r="D4863" s="3" t="s">
        <v>27</v>
      </c>
      <c r="E4863" s="3" t="s">
        <v>60</v>
      </c>
      <c r="F4863" s="3">
        <v>2735.98</v>
      </c>
      <c r="G4863" s="3">
        <v>0</v>
      </c>
      <c r="H4863" s="3">
        <v>2735.98</v>
      </c>
      <c r="I4863" s="3" t="s">
        <v>29</v>
      </c>
      <c r="J4863" s="5">
        <v>1</v>
      </c>
      <c r="K4863" t="str">
        <f>_xlfn.XLOOKUP(D4863, dim_channels!A:A, dim_channels!C:C, "Not Found")</f>
        <v>OTA</v>
      </c>
      <c r="L4863" t="str">
        <f>_xlfn.XLOOKUP(D4863, dim_channels!A:A, dim_channels!B:B, "Not Found")</f>
        <v>Expedia</v>
      </c>
    </row>
    <row r="4864" spans="1:12" x14ac:dyDescent="0.2">
      <c r="A4864" s="2" t="s">
        <v>5300</v>
      </c>
      <c r="B4864" s="2" t="s">
        <v>705</v>
      </c>
      <c r="C4864" s="2" t="s">
        <v>706</v>
      </c>
      <c r="D4864" s="2" t="s">
        <v>33</v>
      </c>
      <c r="E4864" s="2" t="s">
        <v>60</v>
      </c>
      <c r="F4864" s="2">
        <v>2581.33</v>
      </c>
      <c r="G4864" s="2">
        <v>0</v>
      </c>
      <c r="H4864" s="2">
        <v>2581.33</v>
      </c>
      <c r="I4864" s="2" t="s">
        <v>29</v>
      </c>
      <c r="J4864" s="4">
        <v>1</v>
      </c>
      <c r="K4864" t="str">
        <f>_xlfn.XLOOKUP(D4864, dim_channels!A:A, dim_channels!C:C, "Not Found")</f>
        <v>OTA</v>
      </c>
      <c r="L4864" t="str">
        <f>_xlfn.XLOOKUP(D4864, dim_channels!A:A, dim_channels!B:B, "Not Found")</f>
        <v>Booking.com</v>
      </c>
    </row>
    <row r="4865" spans="1:12" x14ac:dyDescent="0.2">
      <c r="A4865" s="3" t="s">
        <v>5301</v>
      </c>
      <c r="B4865" s="3" t="s">
        <v>826</v>
      </c>
      <c r="C4865" s="3" t="s">
        <v>272</v>
      </c>
      <c r="D4865" s="3" t="s">
        <v>114</v>
      </c>
      <c r="E4865" s="3" t="s">
        <v>115</v>
      </c>
      <c r="F4865" s="3">
        <v>10544.64</v>
      </c>
      <c r="G4865" s="3">
        <v>1054.46</v>
      </c>
      <c r="H4865" s="3">
        <v>9490.18</v>
      </c>
      <c r="I4865" s="3" t="s">
        <v>41</v>
      </c>
      <c r="J4865" s="5">
        <v>1.111110642790758</v>
      </c>
      <c r="K4865" t="str">
        <f>_xlfn.XLOOKUP(D4865, dim_channels!A:A, dim_channels!C:C, "Not Found")</f>
        <v>Offline</v>
      </c>
      <c r="L4865" t="str">
        <f>_xlfn.XLOOKUP(D4865, dim_channels!A:A, dim_channels!B:B, "Not Found")</f>
        <v>Travel Agency</v>
      </c>
    </row>
    <row r="4866" spans="1:12" x14ac:dyDescent="0.2">
      <c r="A4866" s="2" t="s">
        <v>5302</v>
      </c>
      <c r="B4866" s="2" t="s">
        <v>217</v>
      </c>
      <c r="C4866" s="2" t="s">
        <v>605</v>
      </c>
      <c r="D4866" s="2" t="s">
        <v>45</v>
      </c>
      <c r="E4866" s="2" t="s">
        <v>46</v>
      </c>
      <c r="F4866" s="2">
        <v>3506.65</v>
      </c>
      <c r="G4866" s="2">
        <v>175.33</v>
      </c>
      <c r="H4866" s="2">
        <v>3331.32</v>
      </c>
      <c r="I4866" s="2" t="s">
        <v>29</v>
      </c>
      <c r="J4866" s="4">
        <v>1.052630788996554</v>
      </c>
      <c r="K4866" t="str">
        <f>_xlfn.XLOOKUP(D4866, dim_channels!A:A, dim_channels!C:C, "Not Found")</f>
        <v>Corporate</v>
      </c>
      <c r="L4866" t="str">
        <f>_xlfn.XLOOKUP(D4866, dim_channels!A:A, dim_channels!B:B, "Not Found")</f>
        <v>Corporate Direct</v>
      </c>
    </row>
    <row r="4867" spans="1:12" x14ac:dyDescent="0.2">
      <c r="A4867" s="3" t="s">
        <v>5303</v>
      </c>
      <c r="B4867" s="3" t="s">
        <v>310</v>
      </c>
      <c r="C4867" s="3" t="s">
        <v>664</v>
      </c>
      <c r="D4867" s="3" t="s">
        <v>27</v>
      </c>
      <c r="E4867" s="3" t="s">
        <v>34</v>
      </c>
      <c r="F4867" s="3">
        <v>10251.36</v>
      </c>
      <c r="G4867" s="3">
        <v>1845.24</v>
      </c>
      <c r="H4867" s="3">
        <v>8406.1200000000008</v>
      </c>
      <c r="I4867" s="3" t="s">
        <v>29</v>
      </c>
      <c r="J4867" s="5">
        <v>1.2195114987651849</v>
      </c>
      <c r="K4867" t="str">
        <f>_xlfn.XLOOKUP(D4867, dim_channels!A:A, dim_channels!C:C, "Not Found")</f>
        <v>OTA</v>
      </c>
      <c r="L4867" t="str">
        <f>_xlfn.XLOOKUP(D4867, dim_channels!A:A, dim_channels!B:B, "Not Found")</f>
        <v>Expedia</v>
      </c>
    </row>
    <row r="4868" spans="1:12" x14ac:dyDescent="0.2">
      <c r="A4868" s="2" t="s">
        <v>5304</v>
      </c>
      <c r="B4868" s="2" t="s">
        <v>445</v>
      </c>
      <c r="C4868" s="2" t="s">
        <v>238</v>
      </c>
      <c r="D4868" s="2" t="s">
        <v>45</v>
      </c>
      <c r="E4868" s="2" t="s">
        <v>46</v>
      </c>
      <c r="F4868" s="2">
        <v>10236.58</v>
      </c>
      <c r="G4868" s="2">
        <v>511.83</v>
      </c>
      <c r="H4868" s="2">
        <v>9724.75</v>
      </c>
      <c r="I4868" s="2" t="s">
        <v>29</v>
      </c>
      <c r="J4868" s="4">
        <v>1.052631687189902</v>
      </c>
      <c r="K4868" t="str">
        <f>_xlfn.XLOOKUP(D4868, dim_channels!A:A, dim_channels!C:C, "Not Found")</f>
        <v>Corporate</v>
      </c>
      <c r="L4868" t="str">
        <f>_xlfn.XLOOKUP(D4868, dim_channels!A:A, dim_channels!B:B, "Not Found")</f>
        <v>Corporate Direct</v>
      </c>
    </row>
    <row r="4869" spans="1:12" x14ac:dyDescent="0.2">
      <c r="A4869" s="3" t="s">
        <v>5305</v>
      </c>
      <c r="B4869" s="3" t="s">
        <v>73</v>
      </c>
      <c r="C4869" s="3" t="s">
        <v>472</v>
      </c>
      <c r="D4869" s="3" t="s">
        <v>33</v>
      </c>
      <c r="E4869" s="3" t="s">
        <v>34</v>
      </c>
      <c r="F4869" s="3">
        <v>15508.89</v>
      </c>
      <c r="G4869" s="3">
        <v>2326.33</v>
      </c>
      <c r="H4869" s="3">
        <v>13182.56</v>
      </c>
      <c r="I4869" s="3" t="s">
        <v>56</v>
      </c>
      <c r="J4869" s="5">
        <v>1.176470275879647</v>
      </c>
      <c r="K4869" t="str">
        <f>_xlfn.XLOOKUP(D4869, dim_channels!A:A, dim_channels!C:C, "Not Found")</f>
        <v>OTA</v>
      </c>
      <c r="L4869" t="str">
        <f>_xlfn.XLOOKUP(D4869, dim_channels!A:A, dim_channels!B:B, "Not Found")</f>
        <v>Booking.com</v>
      </c>
    </row>
    <row r="4870" spans="1:12" x14ac:dyDescent="0.2">
      <c r="A4870" s="2" t="s">
        <v>5306</v>
      </c>
      <c r="B4870" s="2" t="s">
        <v>538</v>
      </c>
      <c r="C4870" s="2" t="s">
        <v>555</v>
      </c>
      <c r="D4870" s="2" t="s">
        <v>33</v>
      </c>
      <c r="E4870" s="2" t="s">
        <v>60</v>
      </c>
      <c r="F4870" s="2">
        <v>13084.89</v>
      </c>
      <c r="G4870" s="2">
        <v>0</v>
      </c>
      <c r="H4870" s="2">
        <v>13084.89</v>
      </c>
      <c r="I4870" s="2" t="s">
        <v>41</v>
      </c>
      <c r="J4870" s="4">
        <v>1</v>
      </c>
      <c r="K4870" t="str">
        <f>_xlfn.XLOOKUP(D4870, dim_channels!A:A, dim_channels!C:C, "Not Found")</f>
        <v>OTA</v>
      </c>
      <c r="L4870" t="str">
        <f>_xlfn.XLOOKUP(D4870, dim_channels!A:A, dim_channels!B:B, "Not Found")</f>
        <v>Booking.com</v>
      </c>
    </row>
    <row r="4871" spans="1:12" x14ac:dyDescent="0.2">
      <c r="A4871" s="3" t="s">
        <v>5307</v>
      </c>
      <c r="B4871" s="3" t="s">
        <v>430</v>
      </c>
      <c r="C4871" s="3" t="s">
        <v>642</v>
      </c>
      <c r="D4871" s="3" t="s">
        <v>33</v>
      </c>
      <c r="E4871" s="3" t="s">
        <v>60</v>
      </c>
      <c r="F4871" s="3">
        <v>4624.78</v>
      </c>
      <c r="G4871" s="3">
        <v>0</v>
      </c>
      <c r="H4871" s="3">
        <v>4624.78</v>
      </c>
      <c r="I4871" s="3" t="s">
        <v>29</v>
      </c>
      <c r="J4871" s="5">
        <v>1</v>
      </c>
      <c r="K4871" t="str">
        <f>_xlfn.XLOOKUP(D4871, dim_channels!A:A, dim_channels!C:C, "Not Found")</f>
        <v>OTA</v>
      </c>
      <c r="L4871" t="str">
        <f>_xlfn.XLOOKUP(D4871, dim_channels!A:A, dim_channels!B:B, "Not Found")</f>
        <v>Booking.com</v>
      </c>
    </row>
    <row r="4872" spans="1:12" x14ac:dyDescent="0.2">
      <c r="A4872" s="2" t="s">
        <v>5308</v>
      </c>
      <c r="B4872" s="2" t="s">
        <v>570</v>
      </c>
      <c r="C4872" s="2" t="s">
        <v>661</v>
      </c>
      <c r="D4872" s="2" t="s">
        <v>114</v>
      </c>
      <c r="E4872" s="2" t="s">
        <v>115</v>
      </c>
      <c r="F4872" s="2">
        <v>2754.79</v>
      </c>
      <c r="G4872" s="2">
        <v>275.48</v>
      </c>
      <c r="H4872" s="2">
        <v>2479.31</v>
      </c>
      <c r="I4872" s="2" t="s">
        <v>29</v>
      </c>
      <c r="J4872" s="4">
        <v>1.1111115592644729</v>
      </c>
      <c r="K4872" t="str">
        <f>_xlfn.XLOOKUP(D4872, dim_channels!A:A, dim_channels!C:C, "Not Found")</f>
        <v>Offline</v>
      </c>
      <c r="L4872" t="str">
        <f>_xlfn.XLOOKUP(D4872, dim_channels!A:A, dim_channels!B:B, "Not Found")</f>
        <v>Travel Agency</v>
      </c>
    </row>
    <row r="4873" spans="1:12" x14ac:dyDescent="0.2">
      <c r="A4873" s="3" t="s">
        <v>5309</v>
      </c>
      <c r="B4873" s="3" t="s">
        <v>151</v>
      </c>
      <c r="C4873" s="3" t="s">
        <v>195</v>
      </c>
      <c r="D4873" s="3" t="s">
        <v>27</v>
      </c>
      <c r="E4873" s="3" t="s">
        <v>60</v>
      </c>
      <c r="F4873" s="3">
        <v>4009.46</v>
      </c>
      <c r="G4873" s="3">
        <v>0</v>
      </c>
      <c r="H4873" s="3">
        <v>4009.46</v>
      </c>
      <c r="I4873" s="3" t="s">
        <v>29</v>
      </c>
      <c r="J4873" s="5">
        <v>1</v>
      </c>
      <c r="K4873" t="str">
        <f>_xlfn.XLOOKUP(D4873, dim_channels!A:A, dim_channels!C:C, "Not Found")</f>
        <v>OTA</v>
      </c>
      <c r="L4873" t="str">
        <f>_xlfn.XLOOKUP(D4873, dim_channels!A:A, dim_channels!B:B, "Not Found")</f>
        <v>Expedia</v>
      </c>
    </row>
    <row r="4874" spans="1:12" x14ac:dyDescent="0.2">
      <c r="A4874" s="2" t="s">
        <v>5310</v>
      </c>
      <c r="B4874" s="2" t="s">
        <v>82</v>
      </c>
      <c r="C4874" s="2" t="s">
        <v>335</v>
      </c>
      <c r="D4874" s="2" t="s">
        <v>27</v>
      </c>
      <c r="E4874" s="2" t="s">
        <v>34</v>
      </c>
      <c r="F4874" s="2">
        <v>11990.45</v>
      </c>
      <c r="G4874" s="2">
        <v>2158.2800000000002</v>
      </c>
      <c r="H4874" s="2">
        <v>9832.17</v>
      </c>
      <c r="I4874" s="2" t="s">
        <v>41</v>
      </c>
      <c r="J4874" s="4">
        <v>1.2195120710890881</v>
      </c>
      <c r="K4874" t="str">
        <f>_xlfn.XLOOKUP(D4874, dim_channels!A:A, dim_channels!C:C, "Not Found")</f>
        <v>OTA</v>
      </c>
      <c r="L4874" t="str">
        <f>_xlfn.XLOOKUP(D4874, dim_channels!A:A, dim_channels!B:B, "Not Found")</f>
        <v>Expedia</v>
      </c>
    </row>
    <row r="4875" spans="1:12" x14ac:dyDescent="0.2">
      <c r="A4875" s="3" t="s">
        <v>5311</v>
      </c>
      <c r="B4875" s="3" t="s">
        <v>299</v>
      </c>
      <c r="C4875" s="3" t="s">
        <v>244</v>
      </c>
      <c r="D4875" s="3" t="s">
        <v>64</v>
      </c>
      <c r="E4875" s="3" t="s">
        <v>34</v>
      </c>
      <c r="F4875" s="3">
        <v>3018.49</v>
      </c>
      <c r="G4875" s="3">
        <v>0</v>
      </c>
      <c r="H4875" s="3">
        <v>3018.49</v>
      </c>
      <c r="I4875" s="3" t="s">
        <v>41</v>
      </c>
      <c r="J4875" s="5">
        <v>1</v>
      </c>
      <c r="K4875" t="str">
        <f>_xlfn.XLOOKUP(D4875, dim_channels!A:A, dim_channels!C:C, "Not Found")</f>
        <v>Direct</v>
      </c>
      <c r="L4875" t="str">
        <f>_xlfn.XLOOKUP(D4875, dim_channels!A:A, dim_channels!B:B, "Not Found")</f>
        <v>Direct Website</v>
      </c>
    </row>
    <row r="4876" spans="1:12" x14ac:dyDescent="0.2">
      <c r="A4876" s="2" t="s">
        <v>5312</v>
      </c>
      <c r="B4876" s="2" t="s">
        <v>1101</v>
      </c>
      <c r="C4876" s="2" t="s">
        <v>418</v>
      </c>
      <c r="D4876" s="2" t="s">
        <v>27</v>
      </c>
      <c r="E4876" s="2" t="s">
        <v>28</v>
      </c>
      <c r="F4876" s="2">
        <v>6546.49</v>
      </c>
      <c r="G4876" s="2">
        <v>1178.3699999999999</v>
      </c>
      <c r="H4876" s="2">
        <v>5368.12</v>
      </c>
      <c r="I4876" s="2" t="s">
        <v>29</v>
      </c>
      <c r="J4876" s="4">
        <v>1.2195126040401481</v>
      </c>
      <c r="K4876" t="str">
        <f>_xlfn.XLOOKUP(D4876, dim_channels!A:A, dim_channels!C:C, "Not Found")</f>
        <v>OTA</v>
      </c>
      <c r="L4876" t="str">
        <f>_xlfn.XLOOKUP(D4876, dim_channels!A:A, dim_channels!B:B, "Not Found")</f>
        <v>Expedia</v>
      </c>
    </row>
    <row r="4877" spans="1:12" x14ac:dyDescent="0.2">
      <c r="A4877" s="3" t="s">
        <v>5313</v>
      </c>
      <c r="B4877" s="3" t="s">
        <v>266</v>
      </c>
      <c r="C4877" s="3" t="s">
        <v>36</v>
      </c>
      <c r="D4877" s="3" t="s">
        <v>52</v>
      </c>
      <c r="E4877" s="3" t="s">
        <v>60</v>
      </c>
      <c r="F4877" s="3">
        <v>12166.19</v>
      </c>
      <c r="G4877" s="3">
        <v>0</v>
      </c>
      <c r="H4877" s="3">
        <v>12166.19</v>
      </c>
      <c r="I4877" s="3" t="s">
        <v>29</v>
      </c>
      <c r="J4877" s="5">
        <v>1</v>
      </c>
      <c r="K4877" t="str">
        <f>_xlfn.XLOOKUP(D4877, dim_channels!A:A, dim_channels!C:C, "Not Found")</f>
        <v>OTA</v>
      </c>
      <c r="L4877" t="str">
        <f>_xlfn.XLOOKUP(D4877, dim_channels!A:A, dim_channels!B:B, "Not Found")</f>
        <v>Agoda</v>
      </c>
    </row>
    <row r="4878" spans="1:12" x14ac:dyDescent="0.2">
      <c r="A4878" s="2" t="s">
        <v>5314</v>
      </c>
      <c r="B4878" s="2" t="s">
        <v>722</v>
      </c>
      <c r="C4878" s="2" t="s">
        <v>310</v>
      </c>
      <c r="D4878" s="2" t="s">
        <v>169</v>
      </c>
      <c r="E4878" s="2" t="s">
        <v>34</v>
      </c>
      <c r="F4878" s="2">
        <v>2636.34</v>
      </c>
      <c r="G4878" s="2">
        <v>527.27</v>
      </c>
      <c r="H4878" s="2">
        <v>2109.0700000000002</v>
      </c>
      <c r="I4878" s="2" t="s">
        <v>41</v>
      </c>
      <c r="J4878" s="4">
        <v>1.2500011853565789</v>
      </c>
      <c r="K4878" t="str">
        <f>_xlfn.XLOOKUP(D4878, dim_channels!A:A, dim_channels!C:C, "Not Found")</f>
        <v>GDS</v>
      </c>
      <c r="L4878" t="str">
        <f>_xlfn.XLOOKUP(D4878, dim_channels!A:A, dim_channels!B:B, "Not Found")</f>
        <v>GDS (Amadeus)</v>
      </c>
    </row>
    <row r="4879" spans="1:12" x14ac:dyDescent="0.2">
      <c r="A4879" s="3" t="s">
        <v>5315</v>
      </c>
      <c r="B4879" s="3" t="s">
        <v>971</v>
      </c>
      <c r="C4879" s="3" t="s">
        <v>626</v>
      </c>
      <c r="D4879" s="3" t="s">
        <v>33</v>
      </c>
      <c r="E4879" s="3" t="s">
        <v>28</v>
      </c>
      <c r="F4879" s="3">
        <v>9665.17</v>
      </c>
      <c r="G4879" s="3">
        <v>1449.78</v>
      </c>
      <c r="H4879" s="3">
        <v>8215.39</v>
      </c>
      <c r="I4879" s="3" t="s">
        <v>41</v>
      </c>
      <c r="J4879" s="5">
        <v>1.1764712326499409</v>
      </c>
      <c r="K4879" t="str">
        <f>_xlfn.XLOOKUP(D4879, dim_channels!A:A, dim_channels!C:C, "Not Found")</f>
        <v>OTA</v>
      </c>
      <c r="L4879" t="str">
        <f>_xlfn.XLOOKUP(D4879, dim_channels!A:A, dim_channels!B:B, "Not Found")</f>
        <v>Booking.com</v>
      </c>
    </row>
    <row r="4880" spans="1:12" x14ac:dyDescent="0.2">
      <c r="A4880" s="2" t="s">
        <v>5316</v>
      </c>
      <c r="B4880" s="2" t="s">
        <v>109</v>
      </c>
      <c r="C4880" s="2" t="s">
        <v>269</v>
      </c>
      <c r="D4880" s="2" t="s">
        <v>45</v>
      </c>
      <c r="E4880" s="2" t="s">
        <v>89</v>
      </c>
      <c r="F4880" s="2">
        <v>6678.3</v>
      </c>
      <c r="G4880" s="2">
        <v>0</v>
      </c>
      <c r="H4880" s="2">
        <v>6678.3</v>
      </c>
      <c r="I4880" s="2" t="s">
        <v>29</v>
      </c>
      <c r="J4880" s="4">
        <v>1</v>
      </c>
      <c r="K4880" t="str">
        <f>_xlfn.XLOOKUP(D4880, dim_channels!A:A, dim_channels!C:C, "Not Found")</f>
        <v>Corporate</v>
      </c>
      <c r="L4880" t="str">
        <f>_xlfn.XLOOKUP(D4880, dim_channels!A:A, dim_channels!B:B, "Not Found")</f>
        <v>Corporate Direct</v>
      </c>
    </row>
    <row r="4881" spans="1:12" x14ac:dyDescent="0.2">
      <c r="A4881" s="3" t="s">
        <v>5317</v>
      </c>
      <c r="B4881" s="3" t="s">
        <v>197</v>
      </c>
      <c r="C4881" s="3" t="s">
        <v>251</v>
      </c>
      <c r="D4881" s="3" t="s">
        <v>64</v>
      </c>
      <c r="E4881" s="3" t="s">
        <v>34</v>
      </c>
      <c r="F4881" s="3">
        <v>12892.1</v>
      </c>
      <c r="G4881" s="3">
        <v>0</v>
      </c>
      <c r="H4881" s="3">
        <v>12892.1</v>
      </c>
      <c r="I4881" s="3" t="s">
        <v>41</v>
      </c>
      <c r="J4881" s="5">
        <v>1</v>
      </c>
      <c r="K4881" t="str">
        <f>_xlfn.XLOOKUP(D4881, dim_channels!A:A, dim_channels!C:C, "Not Found")</f>
        <v>Direct</v>
      </c>
      <c r="L4881" t="str">
        <f>_xlfn.XLOOKUP(D4881, dim_channels!A:A, dim_channels!B:B, "Not Found")</f>
        <v>Direct Website</v>
      </c>
    </row>
    <row r="4882" spans="1:12" x14ac:dyDescent="0.2">
      <c r="A4882" s="2" t="s">
        <v>5318</v>
      </c>
      <c r="B4882" s="2" t="s">
        <v>159</v>
      </c>
      <c r="C4882" s="2" t="s">
        <v>212</v>
      </c>
      <c r="D4882" s="2" t="s">
        <v>64</v>
      </c>
      <c r="E4882" s="2" t="s">
        <v>34</v>
      </c>
      <c r="F4882" s="2">
        <v>5506.81</v>
      </c>
      <c r="G4882" s="2">
        <v>0</v>
      </c>
      <c r="H4882" s="2">
        <v>5506.81</v>
      </c>
      <c r="I4882" s="2" t="s">
        <v>29</v>
      </c>
      <c r="J4882" s="4">
        <v>1</v>
      </c>
      <c r="K4882" t="str">
        <f>_xlfn.XLOOKUP(D4882, dim_channels!A:A, dim_channels!C:C, "Not Found")</f>
        <v>Direct</v>
      </c>
      <c r="L4882" t="str">
        <f>_xlfn.XLOOKUP(D4882, dim_channels!A:A, dim_channels!B:B, "Not Found")</f>
        <v>Direct Website</v>
      </c>
    </row>
    <row r="4883" spans="1:12" x14ac:dyDescent="0.2">
      <c r="A4883" s="3" t="s">
        <v>5319</v>
      </c>
      <c r="B4883" s="3" t="s">
        <v>107</v>
      </c>
      <c r="C4883" s="3" t="s">
        <v>317</v>
      </c>
      <c r="D4883" s="3" t="s">
        <v>52</v>
      </c>
      <c r="E4883" s="3" t="s">
        <v>34</v>
      </c>
      <c r="F4883" s="3">
        <v>6077.85</v>
      </c>
      <c r="G4883" s="3">
        <v>729.34</v>
      </c>
      <c r="H4883" s="3">
        <v>5348.51</v>
      </c>
      <c r="I4883" s="3" t="s">
        <v>41</v>
      </c>
      <c r="J4883" s="5">
        <v>1.1363632114364559</v>
      </c>
      <c r="K4883" t="str">
        <f>_xlfn.XLOOKUP(D4883, dim_channels!A:A, dim_channels!C:C, "Not Found")</f>
        <v>OTA</v>
      </c>
      <c r="L4883" t="str">
        <f>_xlfn.XLOOKUP(D4883, dim_channels!A:A, dim_channels!B:B, "Not Found")</f>
        <v>Agoda</v>
      </c>
    </row>
    <row r="4884" spans="1:12" x14ac:dyDescent="0.2">
      <c r="A4884" s="2" t="s">
        <v>5320</v>
      </c>
      <c r="B4884" s="2" t="s">
        <v>285</v>
      </c>
      <c r="C4884" s="2" t="s">
        <v>129</v>
      </c>
      <c r="D4884" s="2" t="s">
        <v>52</v>
      </c>
      <c r="E4884" s="2" t="s">
        <v>34</v>
      </c>
      <c r="F4884" s="2">
        <v>10555.29</v>
      </c>
      <c r="G4884" s="2">
        <v>1266.6300000000001</v>
      </c>
      <c r="H4884" s="2">
        <v>9288.66</v>
      </c>
      <c r="I4884" s="2" t="s">
        <v>29</v>
      </c>
      <c r="J4884" s="4">
        <v>1.1363630491373351</v>
      </c>
      <c r="K4884" t="str">
        <f>_xlfn.XLOOKUP(D4884, dim_channels!A:A, dim_channels!C:C, "Not Found")</f>
        <v>OTA</v>
      </c>
      <c r="L4884" t="str">
        <f>_xlfn.XLOOKUP(D4884, dim_channels!A:A, dim_channels!B:B, "Not Found")</f>
        <v>Agoda</v>
      </c>
    </row>
    <row r="4885" spans="1:12" x14ac:dyDescent="0.2">
      <c r="A4885" s="3" t="s">
        <v>5321</v>
      </c>
      <c r="B4885" s="3" t="s">
        <v>135</v>
      </c>
      <c r="C4885" s="3" t="s">
        <v>558</v>
      </c>
      <c r="D4885" s="3" t="s">
        <v>206</v>
      </c>
      <c r="E4885" s="3" t="s">
        <v>207</v>
      </c>
      <c r="F4885" s="3">
        <v>19082.650000000001</v>
      </c>
      <c r="G4885" s="3">
        <v>0</v>
      </c>
      <c r="H4885" s="3">
        <v>19082.650000000001</v>
      </c>
      <c r="I4885" s="3" t="s">
        <v>56</v>
      </c>
      <c r="J4885" s="5">
        <v>1</v>
      </c>
      <c r="K4885" t="str">
        <f>_xlfn.XLOOKUP(D4885, dim_channels!A:A, dim_channels!C:C, "Not Found")</f>
        <v>Direct</v>
      </c>
      <c r="L4885" t="str">
        <f>_xlfn.XLOOKUP(D4885, dim_channels!A:A, dim_channels!B:B, "Not Found")</f>
        <v>Walk-in</v>
      </c>
    </row>
    <row r="4886" spans="1:12" x14ac:dyDescent="0.2">
      <c r="A4886" s="2" t="s">
        <v>5322</v>
      </c>
      <c r="B4886" s="2" t="s">
        <v>39</v>
      </c>
      <c r="C4886" s="2" t="s">
        <v>520</v>
      </c>
      <c r="D4886" s="2" t="s">
        <v>52</v>
      </c>
      <c r="E4886" s="2" t="s">
        <v>60</v>
      </c>
      <c r="F4886" s="2">
        <v>9942.34</v>
      </c>
      <c r="G4886" s="2">
        <v>0</v>
      </c>
      <c r="H4886" s="2">
        <v>9942.34</v>
      </c>
      <c r="I4886" s="2" t="s">
        <v>41</v>
      </c>
      <c r="J4886" s="4">
        <v>1</v>
      </c>
      <c r="K4886" t="str">
        <f>_xlfn.XLOOKUP(D4886, dim_channels!A:A, dim_channels!C:C, "Not Found")</f>
        <v>OTA</v>
      </c>
      <c r="L4886" t="str">
        <f>_xlfn.XLOOKUP(D4886, dim_channels!A:A, dim_channels!B:B, "Not Found")</f>
        <v>Agoda</v>
      </c>
    </row>
    <row r="4887" spans="1:12" x14ac:dyDescent="0.2">
      <c r="A4887" s="3" t="s">
        <v>5323</v>
      </c>
      <c r="B4887" s="3" t="s">
        <v>26</v>
      </c>
      <c r="C4887" s="3" t="s">
        <v>460</v>
      </c>
      <c r="D4887" s="3" t="s">
        <v>64</v>
      </c>
      <c r="E4887" s="3" t="s">
        <v>28</v>
      </c>
      <c r="F4887" s="3">
        <v>15334.02</v>
      </c>
      <c r="G4887" s="3">
        <v>0</v>
      </c>
      <c r="H4887" s="3">
        <v>15334.02</v>
      </c>
      <c r="I4887" s="3" t="s">
        <v>56</v>
      </c>
      <c r="J4887" s="5">
        <v>1</v>
      </c>
      <c r="K4887" t="str">
        <f>_xlfn.XLOOKUP(D4887, dim_channels!A:A, dim_channels!C:C, "Not Found")</f>
        <v>Direct</v>
      </c>
      <c r="L4887" t="str">
        <f>_xlfn.XLOOKUP(D4887, dim_channels!A:A, dim_channels!B:B, "Not Found")</f>
        <v>Direct Website</v>
      </c>
    </row>
    <row r="4888" spans="1:12" x14ac:dyDescent="0.2">
      <c r="A4888" s="2" t="s">
        <v>5324</v>
      </c>
      <c r="B4888" s="2" t="s">
        <v>94</v>
      </c>
      <c r="C4888" s="2" t="s">
        <v>501</v>
      </c>
      <c r="D4888" s="2" t="s">
        <v>114</v>
      </c>
      <c r="E4888" s="2" t="s">
        <v>115</v>
      </c>
      <c r="F4888" s="2">
        <v>6558.7</v>
      </c>
      <c r="G4888" s="2">
        <v>655.87</v>
      </c>
      <c r="H4888" s="2">
        <v>5902.83</v>
      </c>
      <c r="I4888" s="2" t="s">
        <v>29</v>
      </c>
      <c r="J4888" s="4">
        <v>1.1111111111111109</v>
      </c>
      <c r="K4888" t="str">
        <f>_xlfn.XLOOKUP(D4888, dim_channels!A:A, dim_channels!C:C, "Not Found")</f>
        <v>Offline</v>
      </c>
      <c r="L4888" t="str">
        <f>_xlfn.XLOOKUP(D4888, dim_channels!A:A, dim_channels!B:B, "Not Found")</f>
        <v>Travel Agency</v>
      </c>
    </row>
    <row r="4889" spans="1:12" x14ac:dyDescent="0.2">
      <c r="A4889" s="3" t="s">
        <v>5325</v>
      </c>
      <c r="B4889" s="3" t="s">
        <v>282</v>
      </c>
      <c r="C4889" s="3" t="s">
        <v>655</v>
      </c>
      <c r="D4889" s="3" t="s">
        <v>169</v>
      </c>
      <c r="E4889" s="3" t="s">
        <v>46</v>
      </c>
      <c r="F4889" s="3">
        <v>8681.43</v>
      </c>
      <c r="G4889" s="3">
        <v>1736.29</v>
      </c>
      <c r="H4889" s="3">
        <v>6945.14</v>
      </c>
      <c r="I4889" s="3" t="s">
        <v>29</v>
      </c>
      <c r="J4889" s="5">
        <v>1.250000719927892</v>
      </c>
      <c r="K4889" t="str">
        <f>_xlfn.XLOOKUP(D4889, dim_channels!A:A, dim_channels!C:C, "Not Found")</f>
        <v>GDS</v>
      </c>
      <c r="L4889" t="str">
        <f>_xlfn.XLOOKUP(D4889, dim_channels!A:A, dim_channels!B:B, "Not Found")</f>
        <v>GDS (Amadeus)</v>
      </c>
    </row>
    <row r="4890" spans="1:12" x14ac:dyDescent="0.2">
      <c r="A4890" s="2" t="s">
        <v>5326</v>
      </c>
      <c r="B4890" s="2" t="s">
        <v>129</v>
      </c>
      <c r="C4890" s="2" t="s">
        <v>184</v>
      </c>
      <c r="D4890" s="2" t="s">
        <v>206</v>
      </c>
      <c r="E4890" s="2" t="s">
        <v>207</v>
      </c>
      <c r="F4890" s="2">
        <v>7716.58</v>
      </c>
      <c r="G4890" s="2">
        <v>0</v>
      </c>
      <c r="H4890" s="2">
        <v>7716.58</v>
      </c>
      <c r="I4890" s="2" t="s">
        <v>29</v>
      </c>
      <c r="J4890" s="4">
        <v>1</v>
      </c>
      <c r="K4890" t="str">
        <f>_xlfn.XLOOKUP(D4890, dim_channels!A:A, dim_channels!C:C, "Not Found")</f>
        <v>Direct</v>
      </c>
      <c r="L4890" t="str">
        <f>_xlfn.XLOOKUP(D4890, dim_channels!A:A, dim_channels!B:B, "Not Found")</f>
        <v>Walk-in</v>
      </c>
    </row>
    <row r="4891" spans="1:12" x14ac:dyDescent="0.2">
      <c r="A4891" s="3" t="s">
        <v>5327</v>
      </c>
      <c r="B4891" s="3" t="s">
        <v>226</v>
      </c>
      <c r="C4891" s="3" t="s">
        <v>241</v>
      </c>
      <c r="D4891" s="3" t="s">
        <v>169</v>
      </c>
      <c r="E4891" s="3" t="s">
        <v>46</v>
      </c>
      <c r="F4891" s="3">
        <v>11037.82</v>
      </c>
      <c r="G4891" s="3">
        <v>2207.56</v>
      </c>
      <c r="H4891" s="3">
        <v>8830.26</v>
      </c>
      <c r="I4891" s="3" t="s">
        <v>29</v>
      </c>
      <c r="J4891" s="5">
        <v>1.2499994337652569</v>
      </c>
      <c r="K4891" t="str">
        <f>_xlfn.XLOOKUP(D4891, dim_channels!A:A, dim_channels!C:C, "Not Found")</f>
        <v>GDS</v>
      </c>
      <c r="L4891" t="str">
        <f>_xlfn.XLOOKUP(D4891, dim_channels!A:A, dim_channels!B:B, "Not Found")</f>
        <v>GDS (Amadeus)</v>
      </c>
    </row>
    <row r="4892" spans="1:12" x14ac:dyDescent="0.2">
      <c r="A4892" s="2" t="s">
        <v>5328</v>
      </c>
      <c r="B4892" s="2" t="s">
        <v>904</v>
      </c>
      <c r="C4892" s="2" t="s">
        <v>724</v>
      </c>
      <c r="D4892" s="2" t="s">
        <v>114</v>
      </c>
      <c r="E4892" s="2" t="s">
        <v>115</v>
      </c>
      <c r="F4892" s="2">
        <v>3483.22</v>
      </c>
      <c r="G4892" s="2">
        <v>348.32</v>
      </c>
      <c r="H4892" s="2">
        <v>3134.9</v>
      </c>
      <c r="I4892" s="2" t="s">
        <v>29</v>
      </c>
      <c r="J4892" s="4">
        <v>1.111110402245685</v>
      </c>
      <c r="K4892" t="str">
        <f>_xlfn.XLOOKUP(D4892, dim_channels!A:A, dim_channels!C:C, "Not Found")</f>
        <v>Offline</v>
      </c>
      <c r="L4892" t="str">
        <f>_xlfn.XLOOKUP(D4892, dim_channels!A:A, dim_channels!B:B, "Not Found")</f>
        <v>Travel Agency</v>
      </c>
    </row>
    <row r="4893" spans="1:12" x14ac:dyDescent="0.2">
      <c r="A4893" s="3" t="s">
        <v>5329</v>
      </c>
      <c r="B4893" s="3" t="s">
        <v>875</v>
      </c>
      <c r="C4893" s="3" t="s">
        <v>262</v>
      </c>
      <c r="D4893" s="3" t="s">
        <v>206</v>
      </c>
      <c r="E4893" s="3" t="s">
        <v>207</v>
      </c>
      <c r="F4893" s="3">
        <v>23347</v>
      </c>
      <c r="G4893" s="3">
        <v>0</v>
      </c>
      <c r="H4893" s="3">
        <v>23347</v>
      </c>
      <c r="I4893" s="3" t="s">
        <v>41</v>
      </c>
      <c r="J4893" s="5">
        <v>1</v>
      </c>
      <c r="K4893" t="str">
        <f>_xlfn.XLOOKUP(D4893, dim_channels!A:A, dim_channels!C:C, "Not Found")</f>
        <v>Direct</v>
      </c>
      <c r="L4893" t="str">
        <f>_xlfn.XLOOKUP(D4893, dim_channels!A:A, dim_channels!B:B, "Not Found")</f>
        <v>Walk-in</v>
      </c>
    </row>
    <row r="4894" spans="1:12" x14ac:dyDescent="0.2">
      <c r="A4894" s="2" t="s">
        <v>5330</v>
      </c>
      <c r="B4894" s="2" t="s">
        <v>553</v>
      </c>
      <c r="C4894" s="2" t="s">
        <v>91</v>
      </c>
      <c r="D4894" s="2" t="s">
        <v>33</v>
      </c>
      <c r="E4894" s="2" t="s">
        <v>60</v>
      </c>
      <c r="F4894" s="2">
        <v>3560.69</v>
      </c>
      <c r="G4894" s="2">
        <v>0</v>
      </c>
      <c r="H4894" s="2">
        <v>3560.69</v>
      </c>
      <c r="I4894" s="2" t="s">
        <v>29</v>
      </c>
      <c r="J4894" s="4">
        <v>1</v>
      </c>
      <c r="K4894" t="str">
        <f>_xlfn.XLOOKUP(D4894, dim_channels!A:A, dim_channels!C:C, "Not Found")</f>
        <v>OTA</v>
      </c>
      <c r="L4894" t="str">
        <f>_xlfn.XLOOKUP(D4894, dim_channels!A:A, dim_channels!B:B, "Not Found")</f>
        <v>Booking.com</v>
      </c>
    </row>
    <row r="4895" spans="1:12" x14ac:dyDescent="0.2">
      <c r="A4895" s="3" t="s">
        <v>5331</v>
      </c>
      <c r="B4895" s="3" t="s">
        <v>451</v>
      </c>
      <c r="C4895" s="3" t="s">
        <v>679</v>
      </c>
      <c r="D4895" s="3" t="s">
        <v>169</v>
      </c>
      <c r="E4895" s="3" t="s">
        <v>46</v>
      </c>
      <c r="F4895" s="3">
        <v>3089.4</v>
      </c>
      <c r="G4895" s="3">
        <v>617.88</v>
      </c>
      <c r="H4895" s="3">
        <v>2471.52</v>
      </c>
      <c r="I4895" s="3" t="s">
        <v>56</v>
      </c>
      <c r="J4895" s="5">
        <v>1.25</v>
      </c>
      <c r="K4895" t="str">
        <f>_xlfn.XLOOKUP(D4895, dim_channels!A:A, dim_channels!C:C, "Not Found")</f>
        <v>GDS</v>
      </c>
      <c r="L4895" t="str">
        <f>_xlfn.XLOOKUP(D4895, dim_channels!A:A, dim_channels!B:B, "Not Found")</f>
        <v>GDS (Amadeus)</v>
      </c>
    </row>
    <row r="4896" spans="1:12" x14ac:dyDescent="0.2">
      <c r="A4896" s="2" t="s">
        <v>5332</v>
      </c>
      <c r="B4896" s="2" t="s">
        <v>456</v>
      </c>
      <c r="C4896" s="2" t="s">
        <v>740</v>
      </c>
      <c r="D4896" s="2" t="s">
        <v>52</v>
      </c>
      <c r="E4896" s="2" t="s">
        <v>60</v>
      </c>
      <c r="F4896" s="2">
        <v>1871.19</v>
      </c>
      <c r="G4896" s="2">
        <v>0</v>
      </c>
      <c r="H4896" s="2">
        <v>1871.19</v>
      </c>
      <c r="I4896" s="2" t="s">
        <v>29</v>
      </c>
      <c r="J4896" s="4">
        <v>1</v>
      </c>
      <c r="K4896" t="str">
        <f>_xlfn.XLOOKUP(D4896, dim_channels!A:A, dim_channels!C:C, "Not Found")</f>
        <v>OTA</v>
      </c>
      <c r="L4896" t="str">
        <f>_xlfn.XLOOKUP(D4896, dim_channels!A:A, dim_channels!B:B, "Not Found")</f>
        <v>Agoda</v>
      </c>
    </row>
    <row r="4897" spans="1:12" x14ac:dyDescent="0.2">
      <c r="A4897" s="3" t="s">
        <v>5333</v>
      </c>
      <c r="B4897" s="3" t="s">
        <v>151</v>
      </c>
      <c r="C4897" s="3" t="s">
        <v>286</v>
      </c>
      <c r="D4897" s="3" t="s">
        <v>33</v>
      </c>
      <c r="E4897" s="3" t="s">
        <v>34</v>
      </c>
      <c r="F4897" s="3">
        <v>7949.22</v>
      </c>
      <c r="G4897" s="3">
        <v>1192.3800000000001</v>
      </c>
      <c r="H4897" s="3">
        <v>6756.84</v>
      </c>
      <c r="I4897" s="3" t="s">
        <v>29</v>
      </c>
      <c r="J4897" s="5">
        <v>1.1764700658887881</v>
      </c>
      <c r="K4897" t="str">
        <f>_xlfn.XLOOKUP(D4897, dim_channels!A:A, dim_channels!C:C, "Not Found")</f>
        <v>OTA</v>
      </c>
      <c r="L4897" t="str">
        <f>_xlfn.XLOOKUP(D4897, dim_channels!A:A, dim_channels!B:B, "Not Found")</f>
        <v>Booking.com</v>
      </c>
    </row>
    <row r="4898" spans="1:12" x14ac:dyDescent="0.2">
      <c r="A4898" s="2" t="s">
        <v>5334</v>
      </c>
      <c r="B4898" s="2" t="s">
        <v>783</v>
      </c>
      <c r="C4898" s="2" t="s">
        <v>276</v>
      </c>
      <c r="D4898" s="2" t="s">
        <v>52</v>
      </c>
      <c r="E4898" s="2" t="s">
        <v>34</v>
      </c>
      <c r="F4898" s="2">
        <v>18679.95</v>
      </c>
      <c r="G4898" s="2">
        <v>2241.59</v>
      </c>
      <c r="H4898" s="2">
        <v>16438.36</v>
      </c>
      <c r="I4898" s="2" t="s">
        <v>29</v>
      </c>
      <c r="J4898" s="4">
        <v>1.136363359848549</v>
      </c>
      <c r="K4898" t="str">
        <f>_xlfn.XLOOKUP(D4898, dim_channels!A:A, dim_channels!C:C, "Not Found")</f>
        <v>OTA</v>
      </c>
      <c r="L4898" t="str">
        <f>_xlfn.XLOOKUP(D4898, dim_channels!A:A, dim_channels!B:B, "Not Found")</f>
        <v>Agoda</v>
      </c>
    </row>
    <row r="4899" spans="1:12" x14ac:dyDescent="0.2">
      <c r="A4899" s="3" t="s">
        <v>5335</v>
      </c>
      <c r="B4899" s="3" t="s">
        <v>420</v>
      </c>
      <c r="C4899" s="3" t="s">
        <v>435</v>
      </c>
      <c r="D4899" s="3" t="s">
        <v>169</v>
      </c>
      <c r="E4899" s="3" t="s">
        <v>34</v>
      </c>
      <c r="F4899" s="3">
        <v>10266.86</v>
      </c>
      <c r="G4899" s="3">
        <v>2053.37</v>
      </c>
      <c r="H4899" s="3">
        <v>8213.49</v>
      </c>
      <c r="I4899" s="3" t="s">
        <v>29</v>
      </c>
      <c r="J4899" s="5">
        <v>1.2499996956226891</v>
      </c>
      <c r="K4899" t="str">
        <f>_xlfn.XLOOKUP(D4899, dim_channels!A:A, dim_channels!C:C, "Not Found")</f>
        <v>GDS</v>
      </c>
      <c r="L4899" t="str">
        <f>_xlfn.XLOOKUP(D4899, dim_channels!A:A, dim_channels!B:B, "Not Found")</f>
        <v>GDS (Amadeus)</v>
      </c>
    </row>
    <row r="4900" spans="1:12" x14ac:dyDescent="0.2">
      <c r="A4900" s="2" t="s">
        <v>5336</v>
      </c>
      <c r="B4900" s="2" t="s">
        <v>258</v>
      </c>
      <c r="C4900" s="2" t="s">
        <v>337</v>
      </c>
      <c r="D4900" s="2" t="s">
        <v>169</v>
      </c>
      <c r="E4900" s="2" t="s">
        <v>34</v>
      </c>
      <c r="F4900" s="2">
        <v>26723.82</v>
      </c>
      <c r="G4900" s="2">
        <v>5344.76</v>
      </c>
      <c r="H4900" s="2">
        <v>21379.06</v>
      </c>
      <c r="I4900" s="2" t="s">
        <v>29</v>
      </c>
      <c r="J4900" s="4">
        <v>1.249999766126294</v>
      </c>
      <c r="K4900" t="str">
        <f>_xlfn.XLOOKUP(D4900, dim_channels!A:A, dim_channels!C:C, "Not Found")</f>
        <v>GDS</v>
      </c>
      <c r="L4900" t="str">
        <f>_xlfn.XLOOKUP(D4900, dim_channels!A:A, dim_channels!B:B, "Not Found")</f>
        <v>GDS (Amadeus)</v>
      </c>
    </row>
    <row r="4901" spans="1:12" x14ac:dyDescent="0.2">
      <c r="A4901" s="3" t="s">
        <v>5337</v>
      </c>
      <c r="B4901" s="3" t="s">
        <v>58</v>
      </c>
      <c r="C4901" s="3" t="s">
        <v>120</v>
      </c>
      <c r="D4901" s="3" t="s">
        <v>33</v>
      </c>
      <c r="E4901" s="3" t="s">
        <v>60</v>
      </c>
      <c r="F4901" s="3">
        <v>5530.94</v>
      </c>
      <c r="G4901" s="3">
        <v>0</v>
      </c>
      <c r="H4901" s="3">
        <v>5530.94</v>
      </c>
      <c r="I4901" s="3" t="s">
        <v>41</v>
      </c>
      <c r="J4901" s="5">
        <v>1</v>
      </c>
      <c r="K4901" t="str">
        <f>_xlfn.XLOOKUP(D4901, dim_channels!A:A, dim_channels!C:C, "Not Found")</f>
        <v>OTA</v>
      </c>
      <c r="L4901" t="str">
        <f>_xlfn.XLOOKUP(D4901, dim_channels!A:A, dim_channels!B:B, "Not Found")</f>
        <v>Booking.com</v>
      </c>
    </row>
    <row r="4902" spans="1:12" x14ac:dyDescent="0.2">
      <c r="A4902" s="2" t="s">
        <v>5338</v>
      </c>
      <c r="B4902" s="2" t="s">
        <v>573</v>
      </c>
      <c r="C4902" s="2" t="s">
        <v>158</v>
      </c>
      <c r="D4902" s="2" t="s">
        <v>45</v>
      </c>
      <c r="E4902" s="2" t="s">
        <v>89</v>
      </c>
      <c r="F4902" s="2">
        <v>6071.27</v>
      </c>
      <c r="G4902" s="2">
        <v>0</v>
      </c>
      <c r="H4902" s="2">
        <v>6071.27</v>
      </c>
      <c r="I4902" s="2" t="s">
        <v>29</v>
      </c>
      <c r="J4902" s="4">
        <v>1</v>
      </c>
      <c r="K4902" t="str">
        <f>_xlfn.XLOOKUP(D4902, dim_channels!A:A, dim_channels!C:C, "Not Found")</f>
        <v>Corporate</v>
      </c>
      <c r="L4902" t="str">
        <f>_xlfn.XLOOKUP(D4902, dim_channels!A:A, dim_channels!B:B, "Not Found")</f>
        <v>Corporate Direct</v>
      </c>
    </row>
    <row r="4903" spans="1:12" x14ac:dyDescent="0.2">
      <c r="A4903" s="3" t="s">
        <v>5339</v>
      </c>
      <c r="B4903" s="3" t="s">
        <v>79</v>
      </c>
      <c r="C4903" s="3" t="s">
        <v>215</v>
      </c>
      <c r="D4903" s="3" t="s">
        <v>27</v>
      </c>
      <c r="E4903" s="3" t="s">
        <v>28</v>
      </c>
      <c r="F4903" s="3">
        <v>16537.990000000002</v>
      </c>
      <c r="G4903" s="3">
        <v>2976.84</v>
      </c>
      <c r="H4903" s="3">
        <v>13561.15</v>
      </c>
      <c r="I4903" s="3" t="s">
        <v>29</v>
      </c>
      <c r="J4903" s="5">
        <v>1.219512356990373</v>
      </c>
      <c r="K4903" t="str">
        <f>_xlfn.XLOOKUP(D4903, dim_channels!A:A, dim_channels!C:C, "Not Found")</f>
        <v>OTA</v>
      </c>
      <c r="L4903" t="str">
        <f>_xlfn.XLOOKUP(D4903, dim_channels!A:A, dim_channels!B:B, "Not Found")</f>
        <v>Expedia</v>
      </c>
    </row>
    <row r="4904" spans="1:12" x14ac:dyDescent="0.2">
      <c r="A4904" s="2" t="s">
        <v>5340</v>
      </c>
      <c r="B4904" s="2" t="s">
        <v>294</v>
      </c>
      <c r="C4904" s="2" t="s">
        <v>219</v>
      </c>
      <c r="D4904" s="2" t="s">
        <v>52</v>
      </c>
      <c r="E4904" s="2" t="s">
        <v>34</v>
      </c>
      <c r="F4904" s="2">
        <v>2526.41</v>
      </c>
      <c r="G4904" s="2">
        <v>303.17</v>
      </c>
      <c r="H4904" s="2">
        <v>2223.2399999999998</v>
      </c>
      <c r="I4904" s="2" t="s">
        <v>56</v>
      </c>
      <c r="J4904" s="4">
        <v>1.1363640452672681</v>
      </c>
      <c r="K4904" t="str">
        <f>_xlfn.XLOOKUP(D4904, dim_channels!A:A, dim_channels!C:C, "Not Found")</f>
        <v>OTA</v>
      </c>
      <c r="L4904" t="str">
        <f>_xlfn.XLOOKUP(D4904, dim_channels!A:A, dim_channels!B:B, "Not Found")</f>
        <v>Agoda</v>
      </c>
    </row>
    <row r="4905" spans="1:12" x14ac:dyDescent="0.2">
      <c r="A4905" s="3" t="s">
        <v>5341</v>
      </c>
      <c r="B4905" s="3" t="s">
        <v>58</v>
      </c>
      <c r="C4905" s="3" t="s">
        <v>317</v>
      </c>
      <c r="D4905" s="3" t="s">
        <v>45</v>
      </c>
      <c r="E4905" s="3" t="s">
        <v>46</v>
      </c>
      <c r="F4905" s="3">
        <v>6079.62</v>
      </c>
      <c r="G4905" s="3">
        <v>303.98</v>
      </c>
      <c r="H4905" s="3">
        <v>5775.64</v>
      </c>
      <c r="I4905" s="3" t="s">
        <v>29</v>
      </c>
      <c r="J4905" s="5">
        <v>1.0526313966937</v>
      </c>
      <c r="K4905" t="str">
        <f>_xlfn.XLOOKUP(D4905, dim_channels!A:A, dim_channels!C:C, "Not Found")</f>
        <v>Corporate</v>
      </c>
      <c r="L4905" t="str">
        <f>_xlfn.XLOOKUP(D4905, dim_channels!A:A, dim_channels!B:B, "Not Found")</f>
        <v>Corporate Direct</v>
      </c>
    </row>
    <row r="4906" spans="1:12" x14ac:dyDescent="0.2">
      <c r="A4906" s="2" t="s">
        <v>5342</v>
      </c>
      <c r="B4906" s="2" t="s">
        <v>740</v>
      </c>
      <c r="C4906" s="2" t="s">
        <v>1101</v>
      </c>
      <c r="D4906" s="2" t="s">
        <v>52</v>
      </c>
      <c r="E4906" s="2" t="s">
        <v>34</v>
      </c>
      <c r="F4906" s="2">
        <v>8159.68</v>
      </c>
      <c r="G4906" s="2">
        <v>979.16</v>
      </c>
      <c r="H4906" s="2">
        <v>7180.52</v>
      </c>
      <c r="I4906" s="2" t="s">
        <v>29</v>
      </c>
      <c r="J4906" s="4">
        <v>1.1363633831533091</v>
      </c>
      <c r="K4906" t="str">
        <f>_xlfn.XLOOKUP(D4906, dim_channels!A:A, dim_channels!C:C, "Not Found")</f>
        <v>OTA</v>
      </c>
      <c r="L4906" t="str">
        <f>_xlfn.XLOOKUP(D4906, dim_channels!A:A, dim_channels!B:B, "Not Found")</f>
        <v>Agoda</v>
      </c>
    </row>
    <row r="4907" spans="1:12" x14ac:dyDescent="0.2">
      <c r="A4907" s="3" t="s">
        <v>5343</v>
      </c>
      <c r="B4907" s="3" t="s">
        <v>630</v>
      </c>
      <c r="C4907" s="3" t="s">
        <v>1048</v>
      </c>
      <c r="D4907" s="3" t="s">
        <v>33</v>
      </c>
      <c r="E4907" s="3" t="s">
        <v>28</v>
      </c>
      <c r="F4907" s="3">
        <v>16327.77</v>
      </c>
      <c r="G4907" s="3">
        <v>2449.17</v>
      </c>
      <c r="H4907" s="3">
        <v>13878.6</v>
      </c>
      <c r="I4907" s="3" t="s">
        <v>29</v>
      </c>
      <c r="J4907" s="5">
        <v>1.1764709696943501</v>
      </c>
      <c r="K4907" t="str">
        <f>_xlfn.XLOOKUP(D4907, dim_channels!A:A, dim_channels!C:C, "Not Found")</f>
        <v>OTA</v>
      </c>
      <c r="L4907" t="str">
        <f>_xlfn.XLOOKUP(D4907, dim_channels!A:A, dim_channels!B:B, "Not Found")</f>
        <v>Booking.com</v>
      </c>
    </row>
    <row r="4908" spans="1:12" x14ac:dyDescent="0.2">
      <c r="A4908" s="2" t="s">
        <v>5344</v>
      </c>
      <c r="B4908" s="2" t="s">
        <v>714</v>
      </c>
      <c r="C4908" s="2" t="s">
        <v>147</v>
      </c>
      <c r="D4908" s="2" t="s">
        <v>33</v>
      </c>
      <c r="E4908" s="2" t="s">
        <v>34</v>
      </c>
      <c r="F4908" s="2">
        <v>13027.01</v>
      </c>
      <c r="G4908" s="2">
        <v>1954.05</v>
      </c>
      <c r="H4908" s="2">
        <v>11072.96</v>
      </c>
      <c r="I4908" s="2" t="s">
        <v>29</v>
      </c>
      <c r="J4908" s="4">
        <v>1.1764704288645489</v>
      </c>
      <c r="K4908" t="str">
        <f>_xlfn.XLOOKUP(D4908, dim_channels!A:A, dim_channels!C:C, "Not Found")</f>
        <v>OTA</v>
      </c>
      <c r="L4908" t="str">
        <f>_xlfn.XLOOKUP(D4908, dim_channels!A:A, dim_channels!B:B, "Not Found")</f>
        <v>Booking.com</v>
      </c>
    </row>
    <row r="4909" spans="1:12" x14ac:dyDescent="0.2">
      <c r="A4909" s="3" t="s">
        <v>5345</v>
      </c>
      <c r="B4909" s="3" t="s">
        <v>294</v>
      </c>
      <c r="C4909" s="3" t="s">
        <v>465</v>
      </c>
      <c r="D4909" s="3" t="s">
        <v>114</v>
      </c>
      <c r="E4909" s="3" t="s">
        <v>115</v>
      </c>
      <c r="F4909" s="3">
        <v>2424.56</v>
      </c>
      <c r="G4909" s="3">
        <v>242.46</v>
      </c>
      <c r="H4909" s="3">
        <v>2182.1</v>
      </c>
      <c r="I4909" s="3" t="s">
        <v>56</v>
      </c>
      <c r="J4909" s="5">
        <v>1.1111131478850651</v>
      </c>
      <c r="K4909" t="str">
        <f>_xlfn.XLOOKUP(D4909, dim_channels!A:A, dim_channels!C:C, "Not Found")</f>
        <v>Offline</v>
      </c>
      <c r="L4909" t="str">
        <f>_xlfn.XLOOKUP(D4909, dim_channels!A:A, dim_channels!B:B, "Not Found")</f>
        <v>Travel Agency</v>
      </c>
    </row>
    <row r="4910" spans="1:12" x14ac:dyDescent="0.2">
      <c r="A4910" s="2" t="s">
        <v>5346</v>
      </c>
      <c r="B4910" s="2" t="s">
        <v>590</v>
      </c>
      <c r="C4910" s="2" t="s">
        <v>454</v>
      </c>
      <c r="D4910" s="2" t="s">
        <v>64</v>
      </c>
      <c r="E4910" s="2" t="s">
        <v>34</v>
      </c>
      <c r="F4910" s="2">
        <v>13046.81</v>
      </c>
      <c r="G4910" s="2">
        <v>0</v>
      </c>
      <c r="H4910" s="2">
        <v>13046.81</v>
      </c>
      <c r="I4910" s="2" t="s">
        <v>56</v>
      </c>
      <c r="J4910" s="4">
        <v>1</v>
      </c>
      <c r="K4910" t="str">
        <f>_xlfn.XLOOKUP(D4910, dim_channels!A:A, dim_channels!C:C, "Not Found")</f>
        <v>Direct</v>
      </c>
      <c r="L4910" t="str">
        <f>_xlfn.XLOOKUP(D4910, dim_channels!A:A, dim_channels!B:B, "Not Found")</f>
        <v>Direct Website</v>
      </c>
    </row>
    <row r="4911" spans="1:12" x14ac:dyDescent="0.2">
      <c r="A4911" s="3" t="s">
        <v>5347</v>
      </c>
      <c r="B4911" s="3" t="s">
        <v>456</v>
      </c>
      <c r="C4911" s="3" t="s">
        <v>178</v>
      </c>
      <c r="D4911" s="3" t="s">
        <v>64</v>
      </c>
      <c r="E4911" s="3" t="s">
        <v>28</v>
      </c>
      <c r="F4911" s="3">
        <v>15280.31</v>
      </c>
      <c r="G4911" s="3">
        <v>0</v>
      </c>
      <c r="H4911" s="3">
        <v>15280.31</v>
      </c>
      <c r="I4911" s="3" t="s">
        <v>29</v>
      </c>
      <c r="J4911" s="5">
        <v>1</v>
      </c>
      <c r="K4911" t="str">
        <f>_xlfn.XLOOKUP(D4911, dim_channels!A:A, dim_channels!C:C, "Not Found")</f>
        <v>Direct</v>
      </c>
      <c r="L4911" t="str">
        <f>_xlfn.XLOOKUP(D4911, dim_channels!A:A, dim_channels!B:B, "Not Found")</f>
        <v>Direct Website</v>
      </c>
    </row>
    <row r="4912" spans="1:12" x14ac:dyDescent="0.2">
      <c r="A4912" s="2" t="s">
        <v>5348</v>
      </c>
      <c r="B4912" s="2" t="s">
        <v>334</v>
      </c>
      <c r="C4912" s="2" t="s">
        <v>1825</v>
      </c>
      <c r="D4912" s="2" t="s">
        <v>45</v>
      </c>
      <c r="E4912" s="2" t="s">
        <v>46</v>
      </c>
      <c r="F4912" s="2">
        <v>10281.530000000001</v>
      </c>
      <c r="G4912" s="2">
        <v>514.08000000000004</v>
      </c>
      <c r="H4912" s="2">
        <v>9767.4500000000007</v>
      </c>
      <c r="I4912" s="2" t="s">
        <v>29</v>
      </c>
      <c r="J4912" s="4">
        <v>1.052631956140037</v>
      </c>
      <c r="K4912" t="str">
        <f>_xlfn.XLOOKUP(D4912, dim_channels!A:A, dim_channels!C:C, "Not Found")</f>
        <v>Corporate</v>
      </c>
      <c r="L4912" t="str">
        <f>_xlfn.XLOOKUP(D4912, dim_channels!A:A, dim_channels!B:B, "Not Found")</f>
        <v>Corporate Direct</v>
      </c>
    </row>
    <row r="4913" spans="1:12" x14ac:dyDescent="0.2">
      <c r="A4913" s="3" t="s">
        <v>5349</v>
      </c>
      <c r="B4913" s="3" t="s">
        <v>156</v>
      </c>
      <c r="C4913" s="3" t="s">
        <v>81</v>
      </c>
      <c r="D4913" s="3" t="s">
        <v>27</v>
      </c>
      <c r="E4913" s="3" t="s">
        <v>34</v>
      </c>
      <c r="F4913" s="3">
        <v>2980.16</v>
      </c>
      <c r="G4913" s="3">
        <v>536.42999999999995</v>
      </c>
      <c r="H4913" s="3">
        <v>2443.73</v>
      </c>
      <c r="I4913" s="3" t="s">
        <v>29</v>
      </c>
      <c r="J4913" s="5">
        <v>1.2195127939666</v>
      </c>
      <c r="K4913" t="str">
        <f>_xlfn.XLOOKUP(D4913, dim_channels!A:A, dim_channels!C:C, "Not Found")</f>
        <v>OTA</v>
      </c>
      <c r="L4913" t="str">
        <f>_xlfn.XLOOKUP(D4913, dim_channels!A:A, dim_channels!B:B, "Not Found")</f>
        <v>Expedia</v>
      </c>
    </row>
    <row r="4914" spans="1:12" x14ac:dyDescent="0.2">
      <c r="A4914" s="2" t="s">
        <v>5350</v>
      </c>
      <c r="B4914" s="2" t="s">
        <v>148</v>
      </c>
      <c r="C4914" s="2" t="s">
        <v>314</v>
      </c>
      <c r="D4914" s="2" t="s">
        <v>33</v>
      </c>
      <c r="E4914" s="2" t="s">
        <v>34</v>
      </c>
      <c r="F4914" s="2">
        <v>5691.89</v>
      </c>
      <c r="G4914" s="2">
        <v>853.78</v>
      </c>
      <c r="H4914" s="2">
        <v>4838.1099999999997</v>
      </c>
      <c r="I4914" s="2" t="s">
        <v>41</v>
      </c>
      <c r="J4914" s="4">
        <v>1.1764697371494239</v>
      </c>
      <c r="K4914" t="str">
        <f>_xlfn.XLOOKUP(D4914, dim_channels!A:A, dim_channels!C:C, "Not Found")</f>
        <v>OTA</v>
      </c>
      <c r="L4914" t="str">
        <f>_xlfn.XLOOKUP(D4914, dim_channels!A:A, dim_channels!B:B, "Not Found")</f>
        <v>Booking.com</v>
      </c>
    </row>
    <row r="4915" spans="1:12" x14ac:dyDescent="0.2">
      <c r="A4915" s="3" t="s">
        <v>5351</v>
      </c>
      <c r="B4915" s="3" t="s">
        <v>485</v>
      </c>
      <c r="C4915" s="3" t="s">
        <v>62</v>
      </c>
      <c r="D4915" s="3" t="s">
        <v>33</v>
      </c>
      <c r="E4915" s="3" t="s">
        <v>60</v>
      </c>
      <c r="F4915" s="3">
        <v>2691.14</v>
      </c>
      <c r="G4915" s="3">
        <v>0</v>
      </c>
      <c r="H4915" s="3">
        <v>2691.14</v>
      </c>
      <c r="I4915" s="3" t="s">
        <v>29</v>
      </c>
      <c r="J4915" s="5">
        <v>1</v>
      </c>
      <c r="K4915" t="str">
        <f>_xlfn.XLOOKUP(D4915, dim_channels!A:A, dim_channels!C:C, "Not Found")</f>
        <v>OTA</v>
      </c>
      <c r="L4915" t="str">
        <f>_xlfn.XLOOKUP(D4915, dim_channels!A:A, dim_channels!B:B, "Not Found")</f>
        <v>Booking.com</v>
      </c>
    </row>
    <row r="4916" spans="1:12" x14ac:dyDescent="0.2">
      <c r="A4916" s="2" t="s">
        <v>5352</v>
      </c>
      <c r="B4916" s="2" t="s">
        <v>37</v>
      </c>
      <c r="C4916" s="2" t="s">
        <v>239</v>
      </c>
      <c r="D4916" s="2" t="s">
        <v>33</v>
      </c>
      <c r="E4916" s="2" t="s">
        <v>28</v>
      </c>
      <c r="F4916" s="2">
        <v>4007.81</v>
      </c>
      <c r="G4916" s="2">
        <v>601.16999999999996</v>
      </c>
      <c r="H4916" s="2">
        <v>3406.64</v>
      </c>
      <c r="I4916" s="2" t="s">
        <v>29</v>
      </c>
      <c r="J4916" s="4">
        <v>1.176470070215814</v>
      </c>
      <c r="K4916" t="str">
        <f>_xlfn.XLOOKUP(D4916, dim_channels!A:A, dim_channels!C:C, "Not Found")</f>
        <v>OTA</v>
      </c>
      <c r="L4916" t="str">
        <f>_xlfn.XLOOKUP(D4916, dim_channels!A:A, dim_channels!B:B, "Not Found")</f>
        <v>Booking.com</v>
      </c>
    </row>
    <row r="4917" spans="1:12" x14ac:dyDescent="0.2">
      <c r="A4917" s="3" t="s">
        <v>5353</v>
      </c>
      <c r="B4917" s="3" t="s">
        <v>418</v>
      </c>
      <c r="C4917" s="3" t="s">
        <v>807</v>
      </c>
      <c r="D4917" s="3" t="s">
        <v>169</v>
      </c>
      <c r="E4917" s="3" t="s">
        <v>34</v>
      </c>
      <c r="F4917" s="3">
        <v>12482.48</v>
      </c>
      <c r="G4917" s="3">
        <v>2496.5</v>
      </c>
      <c r="H4917" s="3">
        <v>9985.98</v>
      </c>
      <c r="I4917" s="3" t="s">
        <v>29</v>
      </c>
      <c r="J4917" s="5">
        <v>1.2500005007019841</v>
      </c>
      <c r="K4917" t="str">
        <f>_xlfn.XLOOKUP(D4917, dim_channels!A:A, dim_channels!C:C, "Not Found")</f>
        <v>GDS</v>
      </c>
      <c r="L4917" t="str">
        <f>_xlfn.XLOOKUP(D4917, dim_channels!A:A, dim_channels!B:B, "Not Found")</f>
        <v>GDS (Amadeus)</v>
      </c>
    </row>
    <row r="4918" spans="1:12" x14ac:dyDescent="0.2">
      <c r="A4918" s="2" t="s">
        <v>5354</v>
      </c>
      <c r="B4918" s="2" t="s">
        <v>43</v>
      </c>
      <c r="C4918" s="2" t="s">
        <v>130</v>
      </c>
      <c r="D4918" s="2" t="s">
        <v>114</v>
      </c>
      <c r="E4918" s="2" t="s">
        <v>46</v>
      </c>
      <c r="F4918" s="2">
        <v>3769.07</v>
      </c>
      <c r="G4918" s="2">
        <v>376.91</v>
      </c>
      <c r="H4918" s="2">
        <v>3392.16</v>
      </c>
      <c r="I4918" s="2" t="s">
        <v>29</v>
      </c>
      <c r="J4918" s="4">
        <v>1.1111120937691621</v>
      </c>
      <c r="K4918" t="str">
        <f>_xlfn.XLOOKUP(D4918, dim_channels!A:A, dim_channels!C:C, "Not Found")</f>
        <v>Offline</v>
      </c>
      <c r="L4918" t="str">
        <f>_xlfn.XLOOKUP(D4918, dim_channels!A:A, dim_channels!B:B, "Not Found")</f>
        <v>Travel Agency</v>
      </c>
    </row>
    <row r="4919" spans="1:12" x14ac:dyDescent="0.2">
      <c r="A4919" s="3" t="s">
        <v>5355</v>
      </c>
      <c r="B4919" s="3" t="s">
        <v>807</v>
      </c>
      <c r="C4919" s="3" t="s">
        <v>454</v>
      </c>
      <c r="D4919" s="3" t="s">
        <v>45</v>
      </c>
      <c r="E4919" s="3" t="s">
        <v>46</v>
      </c>
      <c r="F4919" s="3">
        <v>2644.14</v>
      </c>
      <c r="G4919" s="3">
        <v>132.21</v>
      </c>
      <c r="H4919" s="3">
        <v>2511.9299999999998</v>
      </c>
      <c r="I4919" s="3" t="s">
        <v>29</v>
      </c>
      <c r="J4919" s="5">
        <v>1.0526328361061019</v>
      </c>
      <c r="K4919" t="str">
        <f>_xlfn.XLOOKUP(D4919, dim_channels!A:A, dim_channels!C:C, "Not Found")</f>
        <v>Corporate</v>
      </c>
      <c r="L4919" t="str">
        <f>_xlfn.XLOOKUP(D4919, dim_channels!A:A, dim_channels!B:B, "Not Found")</f>
        <v>Corporate Direct</v>
      </c>
    </row>
    <row r="4920" spans="1:12" x14ac:dyDescent="0.2">
      <c r="A4920" s="2" t="s">
        <v>5356</v>
      </c>
      <c r="B4920" s="2" t="s">
        <v>551</v>
      </c>
      <c r="C4920" s="2" t="s">
        <v>630</v>
      </c>
      <c r="D4920" s="2" t="s">
        <v>64</v>
      </c>
      <c r="E4920" s="2" t="s">
        <v>115</v>
      </c>
      <c r="F4920" s="2">
        <v>3448.68</v>
      </c>
      <c r="G4920" s="2">
        <v>0</v>
      </c>
      <c r="H4920" s="2">
        <v>3448.68</v>
      </c>
      <c r="I4920" s="2" t="s">
        <v>56</v>
      </c>
      <c r="J4920" s="4">
        <v>1</v>
      </c>
      <c r="K4920" t="str">
        <f>_xlfn.XLOOKUP(D4920, dim_channels!A:A, dim_channels!C:C, "Not Found")</f>
        <v>Direct</v>
      </c>
      <c r="L4920" t="str">
        <f>_xlfn.XLOOKUP(D4920, dim_channels!A:A, dim_channels!B:B, "Not Found")</f>
        <v>Direct Website</v>
      </c>
    </row>
    <row r="4921" spans="1:12" x14ac:dyDescent="0.2">
      <c r="A4921" s="3" t="s">
        <v>5357</v>
      </c>
      <c r="B4921" s="3" t="s">
        <v>1014</v>
      </c>
      <c r="C4921" s="3" t="s">
        <v>51</v>
      </c>
      <c r="D4921" s="3" t="s">
        <v>64</v>
      </c>
      <c r="E4921" s="3" t="s">
        <v>115</v>
      </c>
      <c r="F4921" s="3">
        <v>16947.59</v>
      </c>
      <c r="G4921" s="3">
        <v>0</v>
      </c>
      <c r="H4921" s="3">
        <v>16947.59</v>
      </c>
      <c r="I4921" s="3" t="s">
        <v>29</v>
      </c>
      <c r="J4921" s="5">
        <v>1</v>
      </c>
      <c r="K4921" t="str">
        <f>_xlfn.XLOOKUP(D4921, dim_channels!A:A, dim_channels!C:C, "Not Found")</f>
        <v>Direct</v>
      </c>
      <c r="L4921" t="str">
        <f>_xlfn.XLOOKUP(D4921, dim_channels!A:A, dim_channels!B:B, "Not Found")</f>
        <v>Direct Website</v>
      </c>
    </row>
    <row r="4922" spans="1:12" x14ac:dyDescent="0.2">
      <c r="A4922" s="2" t="s">
        <v>5358</v>
      </c>
      <c r="B4922" s="2" t="s">
        <v>783</v>
      </c>
      <c r="C4922" s="2" t="s">
        <v>329</v>
      </c>
      <c r="D4922" s="2" t="s">
        <v>64</v>
      </c>
      <c r="E4922" s="2" t="s">
        <v>28</v>
      </c>
      <c r="F4922" s="2">
        <v>17320.099999999999</v>
      </c>
      <c r="G4922" s="2">
        <v>0</v>
      </c>
      <c r="H4922" s="2">
        <v>17320.099999999999</v>
      </c>
      <c r="I4922" s="2" t="s">
        <v>29</v>
      </c>
      <c r="J4922" s="4">
        <v>1</v>
      </c>
      <c r="K4922" t="str">
        <f>_xlfn.XLOOKUP(D4922, dim_channels!A:A, dim_channels!C:C, "Not Found")</f>
        <v>Direct</v>
      </c>
      <c r="L4922" t="str">
        <f>_xlfn.XLOOKUP(D4922, dim_channels!A:A, dim_channels!B:B, "Not Found")</f>
        <v>Direct Website</v>
      </c>
    </row>
    <row r="4923" spans="1:12" x14ac:dyDescent="0.2">
      <c r="A4923" s="3" t="s">
        <v>5359</v>
      </c>
      <c r="B4923" s="3" t="s">
        <v>382</v>
      </c>
      <c r="C4923" s="3" t="s">
        <v>548</v>
      </c>
      <c r="D4923" s="3" t="s">
        <v>64</v>
      </c>
      <c r="E4923" s="3" t="s">
        <v>28</v>
      </c>
      <c r="F4923" s="3">
        <v>7004.73</v>
      </c>
      <c r="G4923" s="3">
        <v>0</v>
      </c>
      <c r="H4923" s="3">
        <v>7004.73</v>
      </c>
      <c r="I4923" s="3" t="s">
        <v>29</v>
      </c>
      <c r="J4923" s="5">
        <v>1</v>
      </c>
      <c r="K4923" t="str">
        <f>_xlfn.XLOOKUP(D4923, dim_channels!A:A, dim_channels!C:C, "Not Found")</f>
        <v>Direct</v>
      </c>
      <c r="L4923" t="str">
        <f>_xlfn.XLOOKUP(D4923, dim_channels!A:A, dim_channels!B:B, "Not Found")</f>
        <v>Direct Website</v>
      </c>
    </row>
    <row r="4924" spans="1:12" x14ac:dyDescent="0.2">
      <c r="A4924" s="2" t="s">
        <v>5360</v>
      </c>
      <c r="B4924" s="2" t="s">
        <v>197</v>
      </c>
      <c r="C4924" s="2" t="s">
        <v>247</v>
      </c>
      <c r="D4924" s="2" t="s">
        <v>114</v>
      </c>
      <c r="E4924" s="2" t="s">
        <v>115</v>
      </c>
      <c r="F4924" s="2">
        <v>14306.38</v>
      </c>
      <c r="G4924" s="2">
        <v>1430.64</v>
      </c>
      <c r="H4924" s="2">
        <v>12875.74</v>
      </c>
      <c r="I4924" s="2" t="s">
        <v>56</v>
      </c>
      <c r="J4924" s="4">
        <v>1.111111283700976</v>
      </c>
      <c r="K4924" t="str">
        <f>_xlfn.XLOOKUP(D4924, dim_channels!A:A, dim_channels!C:C, "Not Found")</f>
        <v>Offline</v>
      </c>
      <c r="L4924" t="str">
        <f>_xlfn.XLOOKUP(D4924, dim_channels!A:A, dim_channels!B:B, "Not Found")</f>
        <v>Travel Agency</v>
      </c>
    </row>
    <row r="4925" spans="1:12" x14ac:dyDescent="0.2">
      <c r="A4925" s="3" t="s">
        <v>5361</v>
      </c>
      <c r="B4925" s="3" t="s">
        <v>708</v>
      </c>
      <c r="C4925" s="3" t="s">
        <v>787</v>
      </c>
      <c r="D4925" s="3" t="s">
        <v>52</v>
      </c>
      <c r="E4925" s="3" t="s">
        <v>34</v>
      </c>
      <c r="F4925" s="3">
        <v>13803.83</v>
      </c>
      <c r="G4925" s="3">
        <v>1656.46</v>
      </c>
      <c r="H4925" s="3">
        <v>12147.37</v>
      </c>
      <c r="I4925" s="3" t="s">
        <v>41</v>
      </c>
      <c r="J4925" s="5">
        <v>1.1363636737828851</v>
      </c>
      <c r="K4925" t="str">
        <f>_xlfn.XLOOKUP(D4925, dim_channels!A:A, dim_channels!C:C, "Not Found")</f>
        <v>OTA</v>
      </c>
      <c r="L4925" t="str">
        <f>_xlfn.XLOOKUP(D4925, dim_channels!A:A, dim_channels!B:B, "Not Found")</f>
        <v>Agoda</v>
      </c>
    </row>
    <row r="4926" spans="1:12" x14ac:dyDescent="0.2">
      <c r="A4926" s="2" t="s">
        <v>5362</v>
      </c>
      <c r="B4926" s="2" t="s">
        <v>382</v>
      </c>
      <c r="C4926" s="2" t="s">
        <v>492</v>
      </c>
      <c r="D4926" s="2" t="s">
        <v>64</v>
      </c>
      <c r="E4926" s="2" t="s">
        <v>34</v>
      </c>
      <c r="F4926" s="2">
        <v>4136.9399999999996</v>
      </c>
      <c r="G4926" s="2">
        <v>0</v>
      </c>
      <c r="H4926" s="2">
        <v>4136.9399999999996</v>
      </c>
      <c r="I4926" s="2" t="s">
        <v>29</v>
      </c>
      <c r="J4926" s="4">
        <v>1</v>
      </c>
      <c r="K4926" t="str">
        <f>_xlfn.XLOOKUP(D4926, dim_channels!A:A, dim_channels!C:C, "Not Found")</f>
        <v>Direct</v>
      </c>
      <c r="L4926" t="str">
        <f>_xlfn.XLOOKUP(D4926, dim_channels!A:A, dim_channels!B:B, "Not Found")</f>
        <v>Direct Website</v>
      </c>
    </row>
    <row r="4927" spans="1:12" x14ac:dyDescent="0.2">
      <c r="A4927" s="3" t="s">
        <v>5363</v>
      </c>
      <c r="B4927" s="3" t="s">
        <v>195</v>
      </c>
      <c r="C4927" s="3" t="s">
        <v>813</v>
      </c>
      <c r="D4927" s="3" t="s">
        <v>45</v>
      </c>
      <c r="E4927" s="3" t="s">
        <v>46</v>
      </c>
      <c r="F4927" s="3">
        <v>7316.99</v>
      </c>
      <c r="G4927" s="3">
        <v>365.85</v>
      </c>
      <c r="H4927" s="3">
        <v>6951.14</v>
      </c>
      <c r="I4927" s="3" t="s">
        <v>41</v>
      </c>
      <c r="J4927" s="5">
        <v>1.052631654663839</v>
      </c>
      <c r="K4927" t="str">
        <f>_xlfn.XLOOKUP(D4927, dim_channels!A:A, dim_channels!C:C, "Not Found")</f>
        <v>Corporate</v>
      </c>
      <c r="L4927" t="str">
        <f>_xlfn.XLOOKUP(D4927, dim_channels!A:A, dim_channels!B:B, "Not Found")</f>
        <v>Corporate Direct</v>
      </c>
    </row>
    <row r="4928" spans="1:12" x14ac:dyDescent="0.2">
      <c r="A4928" s="2" t="s">
        <v>5364</v>
      </c>
      <c r="B4928" s="2" t="s">
        <v>578</v>
      </c>
      <c r="C4928" s="2" t="s">
        <v>130</v>
      </c>
      <c r="D4928" s="2" t="s">
        <v>52</v>
      </c>
      <c r="E4928" s="2" t="s">
        <v>34</v>
      </c>
      <c r="F4928" s="2">
        <v>11704.04</v>
      </c>
      <c r="G4928" s="2">
        <v>1404.48</v>
      </c>
      <c r="H4928" s="2">
        <v>10299.56</v>
      </c>
      <c r="I4928" s="2" t="s">
        <v>29</v>
      </c>
      <c r="J4928" s="4">
        <v>1.1363631067734929</v>
      </c>
      <c r="K4928" t="str">
        <f>_xlfn.XLOOKUP(D4928, dim_channels!A:A, dim_channels!C:C, "Not Found")</f>
        <v>OTA</v>
      </c>
      <c r="L4928" t="str">
        <f>_xlfn.XLOOKUP(D4928, dim_channels!A:A, dim_channels!B:B, "Not Found")</f>
        <v>Agoda</v>
      </c>
    </row>
    <row r="4929" spans="1:12" x14ac:dyDescent="0.2">
      <c r="A4929" s="3" t="s">
        <v>5365</v>
      </c>
      <c r="B4929" s="3" t="s">
        <v>229</v>
      </c>
      <c r="C4929" s="3" t="s">
        <v>156</v>
      </c>
      <c r="D4929" s="3" t="s">
        <v>27</v>
      </c>
      <c r="E4929" s="3" t="s">
        <v>60</v>
      </c>
      <c r="F4929" s="3">
        <v>19679.919999999998</v>
      </c>
      <c r="G4929" s="3">
        <v>0</v>
      </c>
      <c r="H4929" s="3">
        <v>19679.919999999998</v>
      </c>
      <c r="I4929" s="3" t="s">
        <v>41</v>
      </c>
      <c r="J4929" s="5">
        <v>1</v>
      </c>
      <c r="K4929" t="str">
        <f>_xlfn.XLOOKUP(D4929, dim_channels!A:A, dim_channels!C:C, "Not Found")</f>
        <v>OTA</v>
      </c>
      <c r="L4929" t="str">
        <f>_xlfn.XLOOKUP(D4929, dim_channels!A:A, dim_channels!B:B, "Not Found")</f>
        <v>Expedia</v>
      </c>
    </row>
    <row r="4930" spans="1:12" x14ac:dyDescent="0.2">
      <c r="A4930" s="2" t="s">
        <v>5366</v>
      </c>
      <c r="B4930" s="2" t="s">
        <v>173</v>
      </c>
      <c r="C4930" s="2" t="s">
        <v>2359</v>
      </c>
      <c r="D4930" s="2" t="s">
        <v>45</v>
      </c>
      <c r="E4930" s="2" t="s">
        <v>46</v>
      </c>
      <c r="F4930" s="2">
        <v>17822.62</v>
      </c>
      <c r="G4930" s="2">
        <v>891.13</v>
      </c>
      <c r="H4930" s="2">
        <v>16931.490000000002</v>
      </c>
      <c r="I4930" s="2" t="s">
        <v>29</v>
      </c>
      <c r="J4930" s="4">
        <v>1.0526315167773179</v>
      </c>
      <c r="K4930" t="str">
        <f>_xlfn.XLOOKUP(D4930, dim_channels!A:A, dim_channels!C:C, "Not Found")</f>
        <v>Corporate</v>
      </c>
      <c r="L4930" t="str">
        <f>_xlfn.XLOOKUP(D4930, dim_channels!A:A, dim_channels!B:B, "Not Found")</f>
        <v>Corporate Direct</v>
      </c>
    </row>
    <row r="4931" spans="1:12" x14ac:dyDescent="0.2">
      <c r="A4931" s="3" t="s">
        <v>5367</v>
      </c>
      <c r="B4931" s="3" t="s">
        <v>213</v>
      </c>
      <c r="C4931" s="3" t="s">
        <v>262</v>
      </c>
      <c r="D4931" s="3" t="s">
        <v>27</v>
      </c>
      <c r="E4931" s="3" t="s">
        <v>28</v>
      </c>
      <c r="F4931" s="3">
        <v>3181.99</v>
      </c>
      <c r="G4931" s="3">
        <v>572.76</v>
      </c>
      <c r="H4931" s="3">
        <v>2609.23</v>
      </c>
      <c r="I4931" s="3" t="s">
        <v>29</v>
      </c>
      <c r="J4931" s="5">
        <v>1.2195130364130411</v>
      </c>
      <c r="K4931" t="str">
        <f>_xlfn.XLOOKUP(D4931, dim_channels!A:A, dim_channels!C:C, "Not Found")</f>
        <v>OTA</v>
      </c>
      <c r="L4931" t="str">
        <f>_xlfn.XLOOKUP(D4931, dim_channels!A:A, dim_channels!B:B, "Not Found")</f>
        <v>Expedia</v>
      </c>
    </row>
    <row r="4932" spans="1:12" x14ac:dyDescent="0.2">
      <c r="A4932" s="2" t="s">
        <v>5368</v>
      </c>
      <c r="B4932" s="2" t="s">
        <v>234</v>
      </c>
      <c r="C4932" s="2" t="s">
        <v>787</v>
      </c>
      <c r="D4932" s="2" t="s">
        <v>45</v>
      </c>
      <c r="E4932" s="2" t="s">
        <v>89</v>
      </c>
      <c r="F4932" s="2">
        <v>10119.34</v>
      </c>
      <c r="G4932" s="2">
        <v>0</v>
      </c>
      <c r="H4932" s="2">
        <v>10119.34</v>
      </c>
      <c r="I4932" s="2" t="s">
        <v>29</v>
      </c>
      <c r="J4932" s="4">
        <v>1</v>
      </c>
      <c r="K4932" t="str">
        <f>_xlfn.XLOOKUP(D4932, dim_channels!A:A, dim_channels!C:C, "Not Found")</f>
        <v>Corporate</v>
      </c>
      <c r="L4932" t="str">
        <f>_xlfn.XLOOKUP(D4932, dim_channels!A:A, dim_channels!B:B, "Not Found")</f>
        <v>Corporate Direct</v>
      </c>
    </row>
    <row r="4933" spans="1:12" x14ac:dyDescent="0.2">
      <c r="A4933" s="3" t="s">
        <v>5369</v>
      </c>
      <c r="B4933" s="3" t="s">
        <v>285</v>
      </c>
      <c r="C4933" s="3" t="s">
        <v>614</v>
      </c>
      <c r="D4933" s="3" t="s">
        <v>52</v>
      </c>
      <c r="E4933" s="3" t="s">
        <v>34</v>
      </c>
      <c r="F4933" s="3">
        <v>5896.9</v>
      </c>
      <c r="G4933" s="3">
        <v>707.63</v>
      </c>
      <c r="H4933" s="3">
        <v>5189.2700000000004</v>
      </c>
      <c r="I4933" s="3" t="s">
        <v>29</v>
      </c>
      <c r="J4933" s="5">
        <v>1.136364074330301</v>
      </c>
      <c r="K4933" t="str">
        <f>_xlfn.XLOOKUP(D4933, dim_channels!A:A, dim_channels!C:C, "Not Found")</f>
        <v>OTA</v>
      </c>
      <c r="L4933" t="str">
        <f>_xlfn.XLOOKUP(D4933, dim_channels!A:A, dim_channels!B:B, "Not Found")</f>
        <v>Agoda</v>
      </c>
    </row>
    <row r="4934" spans="1:12" x14ac:dyDescent="0.2">
      <c r="A4934" s="2" t="s">
        <v>5370</v>
      </c>
      <c r="B4934" s="2" t="s">
        <v>67</v>
      </c>
      <c r="C4934" s="2" t="s">
        <v>452</v>
      </c>
      <c r="D4934" s="2" t="s">
        <v>114</v>
      </c>
      <c r="E4934" s="2" t="s">
        <v>46</v>
      </c>
      <c r="F4934" s="2">
        <v>5713.38</v>
      </c>
      <c r="G4934" s="2">
        <v>571.34</v>
      </c>
      <c r="H4934" s="2">
        <v>5142.04</v>
      </c>
      <c r="I4934" s="2" t="s">
        <v>29</v>
      </c>
      <c r="J4934" s="4">
        <v>1.111111543278543</v>
      </c>
      <c r="K4934" t="str">
        <f>_xlfn.XLOOKUP(D4934, dim_channels!A:A, dim_channels!C:C, "Not Found")</f>
        <v>Offline</v>
      </c>
      <c r="L4934" t="str">
        <f>_xlfn.XLOOKUP(D4934, dim_channels!A:A, dim_channels!B:B, "Not Found")</f>
        <v>Travel Agency</v>
      </c>
    </row>
    <row r="4935" spans="1:12" x14ac:dyDescent="0.2">
      <c r="A4935" s="3" t="s">
        <v>5371</v>
      </c>
      <c r="B4935" s="3" t="s">
        <v>863</v>
      </c>
      <c r="C4935" s="3" t="s">
        <v>117</v>
      </c>
      <c r="D4935" s="3" t="s">
        <v>206</v>
      </c>
      <c r="E4935" s="3" t="s">
        <v>207</v>
      </c>
      <c r="F4935" s="3">
        <v>26083.39</v>
      </c>
      <c r="G4935" s="3">
        <v>0</v>
      </c>
      <c r="H4935" s="3">
        <v>26083.39</v>
      </c>
      <c r="I4935" s="3" t="s">
        <v>29</v>
      </c>
      <c r="J4935" s="5">
        <v>1</v>
      </c>
      <c r="K4935" t="str">
        <f>_xlfn.XLOOKUP(D4935, dim_channels!A:A, dim_channels!C:C, "Not Found")</f>
        <v>Direct</v>
      </c>
      <c r="L4935" t="str">
        <f>_xlfn.XLOOKUP(D4935, dim_channels!A:A, dim_channels!B:B, "Not Found")</f>
        <v>Walk-in</v>
      </c>
    </row>
    <row r="4936" spans="1:12" x14ac:dyDescent="0.2">
      <c r="A4936" s="2" t="s">
        <v>5372</v>
      </c>
      <c r="B4936" s="2" t="s">
        <v>282</v>
      </c>
      <c r="C4936" s="2" t="s">
        <v>370</v>
      </c>
      <c r="D4936" s="2" t="s">
        <v>114</v>
      </c>
      <c r="E4936" s="2" t="s">
        <v>46</v>
      </c>
      <c r="F4936" s="2">
        <v>3861.64</v>
      </c>
      <c r="G4936" s="2">
        <v>386.16</v>
      </c>
      <c r="H4936" s="2">
        <v>3475.48</v>
      </c>
      <c r="I4936" s="2" t="s">
        <v>29</v>
      </c>
      <c r="J4936" s="4">
        <v>1.111109832310933</v>
      </c>
      <c r="K4936" t="str">
        <f>_xlfn.XLOOKUP(D4936, dim_channels!A:A, dim_channels!C:C, "Not Found")</f>
        <v>Offline</v>
      </c>
      <c r="L4936" t="str">
        <f>_xlfn.XLOOKUP(D4936, dim_channels!A:A, dim_channels!B:B, "Not Found")</f>
        <v>Travel Agency</v>
      </c>
    </row>
    <row r="4937" spans="1:12" x14ac:dyDescent="0.2">
      <c r="A4937" s="3" t="s">
        <v>5373</v>
      </c>
      <c r="B4937" s="3" t="s">
        <v>189</v>
      </c>
      <c r="C4937" s="3" t="s">
        <v>661</v>
      </c>
      <c r="D4937" s="3" t="s">
        <v>52</v>
      </c>
      <c r="E4937" s="3" t="s">
        <v>60</v>
      </c>
      <c r="F4937" s="3">
        <v>6445.25</v>
      </c>
      <c r="G4937" s="3">
        <v>0</v>
      </c>
      <c r="H4937" s="3">
        <v>6445.25</v>
      </c>
      <c r="I4937" s="3" t="s">
        <v>41</v>
      </c>
      <c r="J4937" s="5">
        <v>1</v>
      </c>
      <c r="K4937" t="str">
        <f>_xlfn.XLOOKUP(D4937, dim_channels!A:A, dim_channels!C:C, "Not Found")</f>
        <v>OTA</v>
      </c>
      <c r="L4937" t="str">
        <f>_xlfn.XLOOKUP(D4937, dim_channels!A:A, dim_channels!B:B, "Not Found")</f>
        <v>Agoda</v>
      </c>
    </row>
    <row r="4938" spans="1:12" x14ac:dyDescent="0.2">
      <c r="A4938" s="2" t="s">
        <v>5374</v>
      </c>
      <c r="B4938" s="2" t="s">
        <v>562</v>
      </c>
      <c r="C4938" s="2" t="s">
        <v>217</v>
      </c>
      <c r="D4938" s="2" t="s">
        <v>169</v>
      </c>
      <c r="E4938" s="2" t="s">
        <v>34</v>
      </c>
      <c r="F4938" s="2">
        <v>2594.0700000000002</v>
      </c>
      <c r="G4938" s="2">
        <v>518.80999999999995</v>
      </c>
      <c r="H4938" s="2">
        <v>2075.2600000000002</v>
      </c>
      <c r="I4938" s="2" t="s">
        <v>56</v>
      </c>
      <c r="J4938" s="4">
        <v>1.249997590663338</v>
      </c>
      <c r="K4938" t="str">
        <f>_xlfn.XLOOKUP(D4938, dim_channels!A:A, dim_channels!C:C, "Not Found")</f>
        <v>GDS</v>
      </c>
      <c r="L4938" t="str">
        <f>_xlfn.XLOOKUP(D4938, dim_channels!A:A, dim_channels!B:B, "Not Found")</f>
        <v>GDS (Amadeus)</v>
      </c>
    </row>
    <row r="4939" spans="1:12" x14ac:dyDescent="0.2">
      <c r="A4939" s="3" t="s">
        <v>5375</v>
      </c>
      <c r="B4939" s="3" t="s">
        <v>148</v>
      </c>
      <c r="C4939" s="3" t="s">
        <v>1278</v>
      </c>
      <c r="D4939" s="3" t="s">
        <v>114</v>
      </c>
      <c r="E4939" s="3" t="s">
        <v>115</v>
      </c>
      <c r="F4939" s="3">
        <v>19781.47</v>
      </c>
      <c r="G4939" s="3">
        <v>1978.15</v>
      </c>
      <c r="H4939" s="3">
        <v>17803.32</v>
      </c>
      <c r="I4939" s="3" t="s">
        <v>56</v>
      </c>
      <c r="J4939" s="5">
        <v>1.111111298342107</v>
      </c>
      <c r="K4939" t="str">
        <f>_xlfn.XLOOKUP(D4939, dim_channels!A:A, dim_channels!C:C, "Not Found")</f>
        <v>Offline</v>
      </c>
      <c r="L4939" t="str">
        <f>_xlfn.XLOOKUP(D4939, dim_channels!A:A, dim_channels!B:B, "Not Found")</f>
        <v>Travel Agency</v>
      </c>
    </row>
    <row r="4940" spans="1:12" x14ac:dyDescent="0.2">
      <c r="A4940" s="2" t="s">
        <v>5376</v>
      </c>
      <c r="B4940" s="2" t="s">
        <v>31</v>
      </c>
      <c r="C4940" s="2" t="s">
        <v>722</v>
      </c>
      <c r="D4940" s="2" t="s">
        <v>52</v>
      </c>
      <c r="E4940" s="2" t="s">
        <v>60</v>
      </c>
      <c r="F4940" s="2">
        <v>2814.58</v>
      </c>
      <c r="G4940" s="2">
        <v>0</v>
      </c>
      <c r="H4940" s="2">
        <v>2814.58</v>
      </c>
      <c r="I4940" s="2" t="s">
        <v>29</v>
      </c>
      <c r="J4940" s="4">
        <v>1</v>
      </c>
      <c r="K4940" t="str">
        <f>_xlfn.XLOOKUP(D4940, dim_channels!A:A, dim_channels!C:C, "Not Found")</f>
        <v>OTA</v>
      </c>
      <c r="L4940" t="str">
        <f>_xlfn.XLOOKUP(D4940, dim_channels!A:A, dim_channels!B:B, "Not Found")</f>
        <v>Agoda</v>
      </c>
    </row>
    <row r="4941" spans="1:12" x14ac:dyDescent="0.2">
      <c r="A4941" s="3" t="s">
        <v>5377</v>
      </c>
      <c r="B4941" s="3" t="s">
        <v>246</v>
      </c>
      <c r="C4941" s="3" t="s">
        <v>376</v>
      </c>
      <c r="D4941" s="3" t="s">
        <v>27</v>
      </c>
      <c r="E4941" s="3" t="s">
        <v>60</v>
      </c>
      <c r="F4941" s="3">
        <v>16791.55</v>
      </c>
      <c r="G4941" s="3">
        <v>0</v>
      </c>
      <c r="H4941" s="3">
        <v>16791.55</v>
      </c>
      <c r="I4941" s="3" t="s">
        <v>29</v>
      </c>
      <c r="J4941" s="5">
        <v>1</v>
      </c>
      <c r="K4941" t="str">
        <f>_xlfn.XLOOKUP(D4941, dim_channels!A:A, dim_channels!C:C, "Not Found")</f>
        <v>OTA</v>
      </c>
      <c r="L4941" t="str">
        <f>_xlfn.XLOOKUP(D4941, dim_channels!A:A, dim_channels!B:B, "Not Found")</f>
        <v>Expedia</v>
      </c>
    </row>
    <row r="4942" spans="1:12" x14ac:dyDescent="0.2">
      <c r="A4942" s="2" t="s">
        <v>5378</v>
      </c>
      <c r="B4942" s="2" t="s">
        <v>197</v>
      </c>
      <c r="C4942" s="2" t="s">
        <v>546</v>
      </c>
      <c r="D4942" s="2" t="s">
        <v>169</v>
      </c>
      <c r="E4942" s="2" t="s">
        <v>34</v>
      </c>
      <c r="F4942" s="2">
        <v>7338.31</v>
      </c>
      <c r="G4942" s="2">
        <v>1467.66</v>
      </c>
      <c r="H4942" s="2">
        <v>5870.65</v>
      </c>
      <c r="I4942" s="2" t="s">
        <v>29</v>
      </c>
      <c r="J4942" s="4">
        <v>1.249999574152777</v>
      </c>
      <c r="K4942" t="str">
        <f>_xlfn.XLOOKUP(D4942, dim_channels!A:A, dim_channels!C:C, "Not Found")</f>
        <v>GDS</v>
      </c>
      <c r="L4942" t="str">
        <f>_xlfn.XLOOKUP(D4942, dim_channels!A:A, dim_channels!B:B, "Not Found")</f>
        <v>GDS (Amadeus)</v>
      </c>
    </row>
    <row r="4943" spans="1:12" x14ac:dyDescent="0.2">
      <c r="A4943" s="3" t="s">
        <v>5379</v>
      </c>
      <c r="B4943" s="3" t="s">
        <v>497</v>
      </c>
      <c r="C4943" s="3" t="s">
        <v>741</v>
      </c>
      <c r="D4943" s="3" t="s">
        <v>64</v>
      </c>
      <c r="E4943" s="3" t="s">
        <v>115</v>
      </c>
      <c r="F4943" s="3">
        <v>6838.21</v>
      </c>
      <c r="G4943" s="3">
        <v>0</v>
      </c>
      <c r="H4943" s="3">
        <v>6838.21</v>
      </c>
      <c r="I4943" s="3" t="s">
        <v>29</v>
      </c>
      <c r="J4943" s="5">
        <v>1</v>
      </c>
      <c r="K4943" t="str">
        <f>_xlfn.XLOOKUP(D4943, dim_channels!A:A, dim_channels!C:C, "Not Found")</f>
        <v>Direct</v>
      </c>
      <c r="L4943" t="str">
        <f>_xlfn.XLOOKUP(D4943, dim_channels!A:A, dim_channels!B:B, "Not Found")</f>
        <v>Direct Website</v>
      </c>
    </row>
    <row r="4944" spans="1:12" x14ac:dyDescent="0.2">
      <c r="A4944" s="2" t="s">
        <v>5380</v>
      </c>
      <c r="B4944" s="2" t="s">
        <v>179</v>
      </c>
      <c r="C4944" s="2" t="s">
        <v>278</v>
      </c>
      <c r="D4944" s="2" t="s">
        <v>27</v>
      </c>
      <c r="E4944" s="2" t="s">
        <v>34</v>
      </c>
      <c r="F4944" s="2">
        <v>2722.91</v>
      </c>
      <c r="G4944" s="2">
        <v>490.12</v>
      </c>
      <c r="H4944" s="2">
        <v>2232.79</v>
      </c>
      <c r="I4944" s="2" t="s">
        <v>29</v>
      </c>
      <c r="J4944" s="4">
        <v>1.219510119626118</v>
      </c>
      <c r="K4944" t="str">
        <f>_xlfn.XLOOKUP(D4944, dim_channels!A:A, dim_channels!C:C, "Not Found")</f>
        <v>OTA</v>
      </c>
      <c r="L4944" t="str">
        <f>_xlfn.XLOOKUP(D4944, dim_channels!A:A, dim_channels!B:B, "Not Found")</f>
        <v>Expedia</v>
      </c>
    </row>
    <row r="4945" spans="1:12" x14ac:dyDescent="0.2">
      <c r="A4945" s="3" t="s">
        <v>5381</v>
      </c>
      <c r="B4945" s="3" t="s">
        <v>138</v>
      </c>
      <c r="C4945" s="3" t="s">
        <v>192</v>
      </c>
      <c r="D4945" s="3" t="s">
        <v>52</v>
      </c>
      <c r="E4945" s="3" t="s">
        <v>60</v>
      </c>
      <c r="F4945" s="3">
        <v>9733.9699999999993</v>
      </c>
      <c r="G4945" s="3">
        <v>0</v>
      </c>
      <c r="H4945" s="3">
        <v>9733.9699999999993</v>
      </c>
      <c r="I4945" s="3" t="s">
        <v>41</v>
      </c>
      <c r="J4945" s="5">
        <v>1</v>
      </c>
      <c r="K4945" t="str">
        <f>_xlfn.XLOOKUP(D4945, dim_channels!A:A, dim_channels!C:C, "Not Found")</f>
        <v>OTA</v>
      </c>
      <c r="L4945" t="str">
        <f>_xlfn.XLOOKUP(D4945, dim_channels!A:A, dim_channels!B:B, "Not Found")</f>
        <v>Agoda</v>
      </c>
    </row>
    <row r="4946" spans="1:12" x14ac:dyDescent="0.2">
      <c r="A4946" s="2" t="s">
        <v>5382</v>
      </c>
      <c r="B4946" s="2" t="s">
        <v>487</v>
      </c>
      <c r="C4946" s="2" t="s">
        <v>59</v>
      </c>
      <c r="D4946" s="2" t="s">
        <v>64</v>
      </c>
      <c r="E4946" s="2" t="s">
        <v>34</v>
      </c>
      <c r="F4946" s="2">
        <v>7316.41</v>
      </c>
      <c r="G4946" s="2">
        <v>0</v>
      </c>
      <c r="H4946" s="2">
        <v>7316.41</v>
      </c>
      <c r="I4946" s="2" t="s">
        <v>29</v>
      </c>
      <c r="J4946" s="4">
        <v>1</v>
      </c>
      <c r="K4946" t="str">
        <f>_xlfn.XLOOKUP(D4946, dim_channels!A:A, dim_channels!C:C, "Not Found")</f>
        <v>Direct</v>
      </c>
      <c r="L4946" t="str">
        <f>_xlfn.XLOOKUP(D4946, dim_channels!A:A, dim_channels!B:B, "Not Found")</f>
        <v>Direct Website</v>
      </c>
    </row>
    <row r="4947" spans="1:12" x14ac:dyDescent="0.2">
      <c r="A4947" s="3" t="s">
        <v>5383</v>
      </c>
      <c r="B4947" s="3" t="s">
        <v>590</v>
      </c>
      <c r="C4947" s="3" t="s">
        <v>669</v>
      </c>
      <c r="D4947" s="3" t="s">
        <v>52</v>
      </c>
      <c r="E4947" s="3" t="s">
        <v>60</v>
      </c>
      <c r="F4947" s="3">
        <v>17585.830000000002</v>
      </c>
      <c r="G4947" s="3">
        <v>0</v>
      </c>
      <c r="H4947" s="3">
        <v>17585.830000000002</v>
      </c>
      <c r="I4947" s="3" t="s">
        <v>56</v>
      </c>
      <c r="J4947" s="5">
        <v>1</v>
      </c>
      <c r="K4947" t="str">
        <f>_xlfn.XLOOKUP(D4947, dim_channels!A:A, dim_channels!C:C, "Not Found")</f>
        <v>OTA</v>
      </c>
      <c r="L4947" t="str">
        <f>_xlfn.XLOOKUP(D4947, dim_channels!A:A, dim_channels!B:B, "Not Found")</f>
        <v>Agoda</v>
      </c>
    </row>
    <row r="4948" spans="1:12" x14ac:dyDescent="0.2">
      <c r="A4948" s="2" t="s">
        <v>5384</v>
      </c>
      <c r="B4948" s="2" t="s">
        <v>176</v>
      </c>
      <c r="C4948" s="2" t="s">
        <v>269</v>
      </c>
      <c r="D4948" s="2" t="s">
        <v>52</v>
      </c>
      <c r="E4948" s="2" t="s">
        <v>34</v>
      </c>
      <c r="F4948" s="2">
        <v>10714.5</v>
      </c>
      <c r="G4948" s="2">
        <v>1285.74</v>
      </c>
      <c r="H4948" s="2">
        <v>9428.76</v>
      </c>
      <c r="I4948" s="2" t="s">
        <v>29</v>
      </c>
      <c r="J4948" s="4">
        <v>1.136363636363636</v>
      </c>
      <c r="K4948" t="str">
        <f>_xlfn.XLOOKUP(D4948, dim_channels!A:A, dim_channels!C:C, "Not Found")</f>
        <v>OTA</v>
      </c>
      <c r="L4948" t="str">
        <f>_xlfn.XLOOKUP(D4948, dim_channels!A:A, dim_channels!B:B, "Not Found")</f>
        <v>Agoda</v>
      </c>
    </row>
    <row r="4949" spans="1:12" x14ac:dyDescent="0.2">
      <c r="A4949" s="3" t="s">
        <v>5385</v>
      </c>
      <c r="B4949" s="3" t="s">
        <v>813</v>
      </c>
      <c r="C4949" s="3" t="s">
        <v>917</v>
      </c>
      <c r="D4949" s="3" t="s">
        <v>45</v>
      </c>
      <c r="E4949" s="3" t="s">
        <v>46</v>
      </c>
      <c r="F4949" s="3">
        <v>17288.650000000001</v>
      </c>
      <c r="G4949" s="3">
        <v>864.43</v>
      </c>
      <c r="H4949" s="3">
        <v>16424.22</v>
      </c>
      <c r="I4949" s="3" t="s">
        <v>29</v>
      </c>
      <c r="J4949" s="5">
        <v>1.0526314187218631</v>
      </c>
      <c r="K4949" t="str">
        <f>_xlfn.XLOOKUP(D4949, dim_channels!A:A, dim_channels!C:C, "Not Found")</f>
        <v>Corporate</v>
      </c>
      <c r="L4949" t="str">
        <f>_xlfn.XLOOKUP(D4949, dim_channels!A:A, dim_channels!B:B, "Not Found")</f>
        <v>Corporate Direct</v>
      </c>
    </row>
    <row r="4950" spans="1:12" x14ac:dyDescent="0.2">
      <c r="A4950" s="2" t="s">
        <v>5386</v>
      </c>
      <c r="B4950" s="2" t="s">
        <v>1035</v>
      </c>
      <c r="C4950" s="2" t="s">
        <v>190</v>
      </c>
      <c r="D4950" s="2" t="s">
        <v>169</v>
      </c>
      <c r="E4950" s="2" t="s">
        <v>34</v>
      </c>
      <c r="F4950" s="2">
        <v>5133.82</v>
      </c>
      <c r="G4950" s="2">
        <v>1026.76</v>
      </c>
      <c r="H4950" s="2">
        <v>4107.0600000000004</v>
      </c>
      <c r="I4950" s="2" t="s">
        <v>41</v>
      </c>
      <c r="J4950" s="4">
        <v>1.249998782584135</v>
      </c>
      <c r="K4950" t="str">
        <f>_xlfn.XLOOKUP(D4950, dim_channels!A:A, dim_channels!C:C, "Not Found")</f>
        <v>GDS</v>
      </c>
      <c r="L4950" t="str">
        <f>_xlfn.XLOOKUP(D4950, dim_channels!A:A, dim_channels!B:B, "Not Found")</f>
        <v>GDS (Amadeus)</v>
      </c>
    </row>
    <row r="4951" spans="1:12" x14ac:dyDescent="0.2">
      <c r="A4951" s="3" t="s">
        <v>5387</v>
      </c>
      <c r="B4951" s="3" t="s">
        <v>197</v>
      </c>
      <c r="C4951" s="3" t="s">
        <v>589</v>
      </c>
      <c r="D4951" s="3" t="s">
        <v>64</v>
      </c>
      <c r="E4951" s="3" t="s">
        <v>28</v>
      </c>
      <c r="F4951" s="3">
        <v>4041.59</v>
      </c>
      <c r="G4951" s="3">
        <v>0</v>
      </c>
      <c r="H4951" s="3">
        <v>4041.59</v>
      </c>
      <c r="I4951" s="3" t="s">
        <v>29</v>
      </c>
      <c r="J4951" s="5">
        <v>1</v>
      </c>
      <c r="K4951" t="str">
        <f>_xlfn.XLOOKUP(D4951, dim_channels!A:A, dim_channels!C:C, "Not Found")</f>
        <v>Direct</v>
      </c>
      <c r="L4951" t="str">
        <f>_xlfn.XLOOKUP(D4951, dim_channels!A:A, dim_channels!B:B, "Not Found")</f>
        <v>Direct Website</v>
      </c>
    </row>
    <row r="4952" spans="1:12" x14ac:dyDescent="0.2">
      <c r="A4952" s="2" t="s">
        <v>5388</v>
      </c>
      <c r="B4952" s="2" t="s">
        <v>720</v>
      </c>
      <c r="C4952" s="2" t="s">
        <v>1179</v>
      </c>
      <c r="D4952" s="2" t="s">
        <v>45</v>
      </c>
      <c r="E4952" s="2" t="s">
        <v>46</v>
      </c>
      <c r="F4952" s="2">
        <v>14418.09</v>
      </c>
      <c r="G4952" s="2">
        <v>720.9</v>
      </c>
      <c r="H4952" s="2">
        <v>13697.19</v>
      </c>
      <c r="I4952" s="2" t="s">
        <v>29</v>
      </c>
      <c r="J4952" s="4">
        <v>1.0526312331215379</v>
      </c>
      <c r="K4952" t="str">
        <f>_xlfn.XLOOKUP(D4952, dim_channels!A:A, dim_channels!C:C, "Not Found")</f>
        <v>Corporate</v>
      </c>
      <c r="L4952" t="str">
        <f>_xlfn.XLOOKUP(D4952, dim_channels!A:A, dim_channels!B:B, "Not Found")</f>
        <v>Corporate Direct</v>
      </c>
    </row>
    <row r="4953" spans="1:12" x14ac:dyDescent="0.2">
      <c r="A4953" s="3" t="s">
        <v>5389</v>
      </c>
      <c r="B4953" s="3" t="s">
        <v>39</v>
      </c>
      <c r="C4953" s="3" t="s">
        <v>574</v>
      </c>
      <c r="D4953" s="3" t="s">
        <v>33</v>
      </c>
      <c r="E4953" s="3" t="s">
        <v>60</v>
      </c>
      <c r="F4953" s="3">
        <v>7997.74</v>
      </c>
      <c r="G4953" s="3">
        <v>0</v>
      </c>
      <c r="H4953" s="3">
        <v>7997.74</v>
      </c>
      <c r="I4953" s="3" t="s">
        <v>29</v>
      </c>
      <c r="J4953" s="5">
        <v>1</v>
      </c>
      <c r="K4953" t="str">
        <f>_xlfn.XLOOKUP(D4953, dim_channels!A:A, dim_channels!C:C, "Not Found")</f>
        <v>OTA</v>
      </c>
      <c r="L4953" t="str">
        <f>_xlfn.XLOOKUP(D4953, dim_channels!A:A, dim_channels!B:B, "Not Found")</f>
        <v>Booking.com</v>
      </c>
    </row>
    <row r="4954" spans="1:12" x14ac:dyDescent="0.2">
      <c r="A4954" s="2" t="s">
        <v>5390</v>
      </c>
      <c r="B4954" s="2" t="s">
        <v>773</v>
      </c>
      <c r="C4954" s="2" t="s">
        <v>335</v>
      </c>
      <c r="D4954" s="2" t="s">
        <v>27</v>
      </c>
      <c r="E4954" s="2" t="s">
        <v>34</v>
      </c>
      <c r="F4954" s="2">
        <v>17088.150000000001</v>
      </c>
      <c r="G4954" s="2">
        <v>3075.87</v>
      </c>
      <c r="H4954" s="2">
        <v>14012.28</v>
      </c>
      <c r="I4954" s="2" t="s">
        <v>29</v>
      </c>
      <c r="J4954" s="4">
        <v>1.219512456216975</v>
      </c>
      <c r="K4954" t="str">
        <f>_xlfn.XLOOKUP(D4954, dim_channels!A:A, dim_channels!C:C, "Not Found")</f>
        <v>OTA</v>
      </c>
      <c r="L4954" t="str">
        <f>_xlfn.XLOOKUP(D4954, dim_channels!A:A, dim_channels!B:B, "Not Found")</f>
        <v>Expedia</v>
      </c>
    </row>
    <row r="4955" spans="1:12" x14ac:dyDescent="0.2">
      <c r="A4955" s="3" t="s">
        <v>5391</v>
      </c>
      <c r="B4955" s="3" t="s">
        <v>348</v>
      </c>
      <c r="C4955" s="3" t="s">
        <v>1610</v>
      </c>
      <c r="D4955" s="3" t="s">
        <v>64</v>
      </c>
      <c r="E4955" s="3" t="s">
        <v>115</v>
      </c>
      <c r="F4955" s="3">
        <v>5025.9399999999996</v>
      </c>
      <c r="G4955" s="3">
        <v>0</v>
      </c>
      <c r="H4955" s="3">
        <v>5025.9399999999996</v>
      </c>
      <c r="I4955" s="3" t="s">
        <v>29</v>
      </c>
      <c r="J4955" s="5">
        <v>1</v>
      </c>
      <c r="K4955" t="str">
        <f>_xlfn.XLOOKUP(D4955, dim_channels!A:A, dim_channels!C:C, "Not Found")</f>
        <v>Direct</v>
      </c>
      <c r="L4955" t="str">
        <f>_xlfn.XLOOKUP(D4955, dim_channels!A:A, dim_channels!B:B, "Not Found")</f>
        <v>Direct Website</v>
      </c>
    </row>
    <row r="4956" spans="1:12" x14ac:dyDescent="0.2">
      <c r="A4956" s="2" t="s">
        <v>5392</v>
      </c>
      <c r="B4956" s="2" t="s">
        <v>219</v>
      </c>
      <c r="C4956" s="2" t="s">
        <v>679</v>
      </c>
      <c r="D4956" s="2" t="s">
        <v>114</v>
      </c>
      <c r="E4956" s="2" t="s">
        <v>46</v>
      </c>
      <c r="F4956" s="2">
        <v>8715.01</v>
      </c>
      <c r="G4956" s="2">
        <v>871.5</v>
      </c>
      <c r="H4956" s="2">
        <v>7843.51</v>
      </c>
      <c r="I4956" s="2" t="s">
        <v>29</v>
      </c>
      <c r="J4956" s="4">
        <v>1.1111109694511769</v>
      </c>
      <c r="K4956" t="str">
        <f>_xlfn.XLOOKUP(D4956, dim_channels!A:A, dim_channels!C:C, "Not Found")</f>
        <v>Offline</v>
      </c>
      <c r="L4956" t="str">
        <f>_xlfn.XLOOKUP(D4956, dim_channels!A:A, dim_channels!B:B, "Not Found")</f>
        <v>Travel Agency</v>
      </c>
    </row>
    <row r="4957" spans="1:12" x14ac:dyDescent="0.2">
      <c r="A4957" s="3" t="s">
        <v>5393</v>
      </c>
      <c r="B4957" s="3" t="s">
        <v>322</v>
      </c>
      <c r="C4957" s="3" t="s">
        <v>297</v>
      </c>
      <c r="D4957" s="3" t="s">
        <v>206</v>
      </c>
      <c r="E4957" s="3" t="s">
        <v>207</v>
      </c>
      <c r="F4957" s="3">
        <v>3579.89</v>
      </c>
      <c r="G4957" s="3">
        <v>0</v>
      </c>
      <c r="H4957" s="3">
        <v>3579.89</v>
      </c>
      <c r="I4957" s="3" t="s">
        <v>29</v>
      </c>
      <c r="J4957" s="5">
        <v>1</v>
      </c>
      <c r="K4957" t="str">
        <f>_xlfn.XLOOKUP(D4957, dim_channels!A:A, dim_channels!C:C, "Not Found")</f>
        <v>Direct</v>
      </c>
      <c r="L4957" t="str">
        <f>_xlfn.XLOOKUP(D4957, dim_channels!A:A, dim_channels!B:B, "Not Found")</f>
        <v>Walk-in</v>
      </c>
    </row>
    <row r="4958" spans="1:12" x14ac:dyDescent="0.2">
      <c r="A4958" s="2" t="s">
        <v>5394</v>
      </c>
      <c r="B4958" s="2" t="s">
        <v>671</v>
      </c>
      <c r="C4958" s="2" t="s">
        <v>516</v>
      </c>
      <c r="D4958" s="2" t="s">
        <v>64</v>
      </c>
      <c r="E4958" s="2" t="s">
        <v>34</v>
      </c>
      <c r="F4958" s="2">
        <v>13877.13</v>
      </c>
      <c r="G4958" s="2">
        <v>0</v>
      </c>
      <c r="H4958" s="2">
        <v>13877.13</v>
      </c>
      <c r="I4958" s="2" t="s">
        <v>29</v>
      </c>
      <c r="J4958" s="4">
        <v>1</v>
      </c>
      <c r="K4958" t="str">
        <f>_xlfn.XLOOKUP(D4958, dim_channels!A:A, dim_channels!C:C, "Not Found")</f>
        <v>Direct</v>
      </c>
      <c r="L4958" t="str">
        <f>_xlfn.XLOOKUP(D4958, dim_channels!A:A, dim_channels!B:B, "Not Found")</f>
        <v>Direct Website</v>
      </c>
    </row>
    <row r="4959" spans="1:12" x14ac:dyDescent="0.2">
      <c r="A4959" s="3" t="s">
        <v>5395</v>
      </c>
      <c r="B4959" s="3" t="s">
        <v>489</v>
      </c>
      <c r="C4959" s="3" t="s">
        <v>212</v>
      </c>
      <c r="D4959" s="3" t="s">
        <v>27</v>
      </c>
      <c r="E4959" s="3" t="s">
        <v>60</v>
      </c>
      <c r="F4959" s="3">
        <v>22822.14</v>
      </c>
      <c r="G4959" s="3">
        <v>0</v>
      </c>
      <c r="H4959" s="3">
        <v>22822.14</v>
      </c>
      <c r="I4959" s="3" t="s">
        <v>29</v>
      </c>
      <c r="J4959" s="5">
        <v>1</v>
      </c>
      <c r="K4959" t="str">
        <f>_xlfn.XLOOKUP(D4959, dim_channels!A:A, dim_channels!C:C, "Not Found")</f>
        <v>OTA</v>
      </c>
      <c r="L4959" t="str">
        <f>_xlfn.XLOOKUP(D4959, dim_channels!A:A, dim_channels!B:B, "Not Found")</f>
        <v>Expedia</v>
      </c>
    </row>
    <row r="4960" spans="1:12" x14ac:dyDescent="0.2">
      <c r="A4960" s="2" t="s">
        <v>5396</v>
      </c>
      <c r="B4960" s="2" t="s">
        <v>595</v>
      </c>
      <c r="C4960" s="2" t="s">
        <v>430</v>
      </c>
      <c r="D4960" s="2" t="s">
        <v>169</v>
      </c>
      <c r="E4960" s="2" t="s">
        <v>34</v>
      </c>
      <c r="F4960" s="2">
        <v>3042.78</v>
      </c>
      <c r="G4960" s="2">
        <v>608.55999999999995</v>
      </c>
      <c r="H4960" s="2">
        <v>2434.2199999999998</v>
      </c>
      <c r="I4960" s="2" t="s">
        <v>29</v>
      </c>
      <c r="J4960" s="4">
        <v>1.2500020540460599</v>
      </c>
      <c r="K4960" t="str">
        <f>_xlfn.XLOOKUP(D4960, dim_channels!A:A, dim_channels!C:C, "Not Found")</f>
        <v>GDS</v>
      </c>
      <c r="L4960" t="str">
        <f>_xlfn.XLOOKUP(D4960, dim_channels!A:A, dim_channels!B:B, "Not Found")</f>
        <v>GDS (Amadeus)</v>
      </c>
    </row>
    <row r="4961" spans="1:12" x14ac:dyDescent="0.2">
      <c r="A4961" s="3" t="s">
        <v>5397</v>
      </c>
      <c r="B4961" s="3" t="s">
        <v>58</v>
      </c>
      <c r="C4961" s="3" t="s">
        <v>1825</v>
      </c>
      <c r="D4961" s="3" t="s">
        <v>64</v>
      </c>
      <c r="E4961" s="3" t="s">
        <v>115</v>
      </c>
      <c r="F4961" s="3">
        <v>6644.86</v>
      </c>
      <c r="G4961" s="3">
        <v>0</v>
      </c>
      <c r="H4961" s="3">
        <v>6644.86</v>
      </c>
      <c r="I4961" s="3" t="s">
        <v>29</v>
      </c>
      <c r="J4961" s="5">
        <v>1</v>
      </c>
      <c r="K4961" t="str">
        <f>_xlfn.XLOOKUP(D4961, dim_channels!A:A, dim_channels!C:C, "Not Found")</f>
        <v>Direct</v>
      </c>
      <c r="L4961" t="str">
        <f>_xlfn.XLOOKUP(D4961, dim_channels!A:A, dim_channels!B:B, "Not Found")</f>
        <v>Direct Website</v>
      </c>
    </row>
    <row r="4962" spans="1:12" x14ac:dyDescent="0.2">
      <c r="A4962" s="2" t="s">
        <v>5398</v>
      </c>
      <c r="B4962" s="2" t="s">
        <v>75</v>
      </c>
      <c r="C4962" s="2" t="s">
        <v>430</v>
      </c>
      <c r="D4962" s="2" t="s">
        <v>169</v>
      </c>
      <c r="E4962" s="2" t="s">
        <v>46</v>
      </c>
      <c r="F4962" s="2">
        <v>2064.7399999999998</v>
      </c>
      <c r="G4962" s="2">
        <v>412.95</v>
      </c>
      <c r="H4962" s="2">
        <v>1651.79</v>
      </c>
      <c r="I4962" s="2" t="s">
        <v>56</v>
      </c>
      <c r="J4962" s="4">
        <v>1.250001513509587</v>
      </c>
      <c r="K4962" t="str">
        <f>_xlfn.XLOOKUP(D4962, dim_channels!A:A, dim_channels!C:C, "Not Found")</f>
        <v>GDS</v>
      </c>
      <c r="L4962" t="str">
        <f>_xlfn.XLOOKUP(D4962, dim_channels!A:A, dim_channels!B:B, "Not Found")</f>
        <v>GDS (Amadeus)</v>
      </c>
    </row>
    <row r="4963" spans="1:12" x14ac:dyDescent="0.2">
      <c r="A4963" s="3" t="s">
        <v>5399</v>
      </c>
      <c r="B4963" s="3" t="s">
        <v>220</v>
      </c>
      <c r="C4963" s="3" t="s">
        <v>84</v>
      </c>
      <c r="D4963" s="3" t="s">
        <v>27</v>
      </c>
      <c r="E4963" s="3" t="s">
        <v>28</v>
      </c>
      <c r="F4963" s="3">
        <v>8905.8799999999992</v>
      </c>
      <c r="G4963" s="3">
        <v>1603.06</v>
      </c>
      <c r="H4963" s="3">
        <v>7302.82</v>
      </c>
      <c r="I4963" s="3" t="s">
        <v>29</v>
      </c>
      <c r="J4963" s="5">
        <v>1.2195124623090809</v>
      </c>
      <c r="K4963" t="str">
        <f>_xlfn.XLOOKUP(D4963, dim_channels!A:A, dim_channels!C:C, "Not Found")</f>
        <v>OTA</v>
      </c>
      <c r="L4963" t="str">
        <f>_xlfn.XLOOKUP(D4963, dim_channels!A:A, dim_channels!B:B, "Not Found")</f>
        <v>Expedia</v>
      </c>
    </row>
    <row r="4964" spans="1:12" x14ac:dyDescent="0.2">
      <c r="A4964" s="2" t="s">
        <v>5400</v>
      </c>
      <c r="B4964" s="2" t="s">
        <v>123</v>
      </c>
      <c r="C4964" s="2" t="s">
        <v>807</v>
      </c>
      <c r="D4964" s="2" t="s">
        <v>33</v>
      </c>
      <c r="E4964" s="2" t="s">
        <v>60</v>
      </c>
      <c r="F4964" s="2">
        <v>8028.25</v>
      </c>
      <c r="G4964" s="2">
        <v>0</v>
      </c>
      <c r="H4964" s="2">
        <v>8028.25</v>
      </c>
      <c r="I4964" s="2" t="s">
        <v>29</v>
      </c>
      <c r="J4964" s="4">
        <v>1</v>
      </c>
      <c r="K4964" t="str">
        <f>_xlfn.XLOOKUP(D4964, dim_channels!A:A, dim_channels!C:C, "Not Found")</f>
        <v>OTA</v>
      </c>
      <c r="L4964" t="str">
        <f>_xlfn.XLOOKUP(D4964, dim_channels!A:A, dim_channels!B:B, "Not Found")</f>
        <v>Booking.com</v>
      </c>
    </row>
    <row r="4965" spans="1:12" x14ac:dyDescent="0.2">
      <c r="A4965" s="3" t="s">
        <v>5401</v>
      </c>
      <c r="B4965" s="3" t="s">
        <v>39</v>
      </c>
      <c r="C4965" s="3" t="s">
        <v>753</v>
      </c>
      <c r="D4965" s="3" t="s">
        <v>27</v>
      </c>
      <c r="E4965" s="3" t="s">
        <v>34</v>
      </c>
      <c r="F4965" s="3">
        <v>6681.08</v>
      </c>
      <c r="G4965" s="3">
        <v>1202.5899999999999</v>
      </c>
      <c r="H4965" s="3">
        <v>5478.49</v>
      </c>
      <c r="I4965" s="3" t="s">
        <v>29</v>
      </c>
      <c r="J4965" s="5">
        <v>1.219511215681693</v>
      </c>
      <c r="K4965" t="str">
        <f>_xlfn.XLOOKUP(D4965, dim_channels!A:A, dim_channels!C:C, "Not Found")</f>
        <v>OTA</v>
      </c>
      <c r="L4965" t="str">
        <f>_xlfn.XLOOKUP(D4965, dim_channels!A:A, dim_channels!B:B, "Not Found")</f>
        <v>Expedia</v>
      </c>
    </row>
    <row r="4966" spans="1:12" x14ac:dyDescent="0.2">
      <c r="A4966" s="2" t="s">
        <v>5402</v>
      </c>
      <c r="B4966" s="2" t="s">
        <v>31</v>
      </c>
      <c r="C4966" s="2" t="s">
        <v>31</v>
      </c>
      <c r="D4966" s="2" t="s">
        <v>33</v>
      </c>
      <c r="E4966" s="2" t="s">
        <v>60</v>
      </c>
      <c r="F4966" s="2">
        <v>12359.61</v>
      </c>
      <c r="G4966" s="2">
        <v>0</v>
      </c>
      <c r="H4966" s="2">
        <v>12359.61</v>
      </c>
      <c r="I4966" s="2" t="s">
        <v>41</v>
      </c>
      <c r="J4966" s="4">
        <v>1</v>
      </c>
      <c r="K4966" t="str">
        <f>_xlfn.XLOOKUP(D4966, dim_channels!A:A, dim_channels!C:C, "Not Found")</f>
        <v>OTA</v>
      </c>
      <c r="L4966" t="str">
        <f>_xlfn.XLOOKUP(D4966, dim_channels!A:A, dim_channels!B:B, "Not Found")</f>
        <v>Booking.com</v>
      </c>
    </row>
    <row r="4967" spans="1:12" x14ac:dyDescent="0.2">
      <c r="A4967" s="3" t="s">
        <v>5403</v>
      </c>
      <c r="B4967" s="3" t="s">
        <v>130</v>
      </c>
      <c r="C4967" s="3" t="s">
        <v>234</v>
      </c>
      <c r="D4967" s="3" t="s">
        <v>206</v>
      </c>
      <c r="E4967" s="3" t="s">
        <v>207</v>
      </c>
      <c r="F4967" s="3">
        <v>19792.560000000001</v>
      </c>
      <c r="G4967" s="3">
        <v>0</v>
      </c>
      <c r="H4967" s="3">
        <v>19792.560000000001</v>
      </c>
      <c r="I4967" s="3" t="s">
        <v>29</v>
      </c>
      <c r="J4967" s="5">
        <v>1</v>
      </c>
      <c r="K4967" t="str">
        <f>_xlfn.XLOOKUP(D4967, dim_channels!A:A, dim_channels!C:C, "Not Found")</f>
        <v>Direct</v>
      </c>
      <c r="L4967" t="str">
        <f>_xlfn.XLOOKUP(D4967, dim_channels!A:A, dim_channels!B:B, "Not Found")</f>
        <v>Walk-in</v>
      </c>
    </row>
    <row r="4968" spans="1:12" x14ac:dyDescent="0.2">
      <c r="A4968" s="2" t="s">
        <v>5404</v>
      </c>
      <c r="B4968" s="2" t="s">
        <v>574</v>
      </c>
      <c r="C4968" s="2" t="s">
        <v>520</v>
      </c>
      <c r="D4968" s="2" t="s">
        <v>33</v>
      </c>
      <c r="E4968" s="2" t="s">
        <v>60</v>
      </c>
      <c r="F4968" s="2">
        <v>16826.849999999999</v>
      </c>
      <c r="G4968" s="2">
        <v>0</v>
      </c>
      <c r="H4968" s="2">
        <v>16826.849999999999</v>
      </c>
      <c r="I4968" s="2" t="s">
        <v>41</v>
      </c>
      <c r="J4968" s="4">
        <v>1</v>
      </c>
      <c r="K4968" t="str">
        <f>_xlfn.XLOOKUP(D4968, dim_channels!A:A, dim_channels!C:C, "Not Found")</f>
        <v>OTA</v>
      </c>
      <c r="L4968" t="str">
        <f>_xlfn.XLOOKUP(D4968, dim_channels!A:A, dim_channels!B:B, "Not Found")</f>
        <v>Booking.com</v>
      </c>
    </row>
    <row r="4969" spans="1:12" x14ac:dyDescent="0.2">
      <c r="A4969" s="3" t="s">
        <v>5405</v>
      </c>
      <c r="B4969" s="3" t="s">
        <v>238</v>
      </c>
      <c r="C4969" s="3" t="s">
        <v>577</v>
      </c>
      <c r="D4969" s="3" t="s">
        <v>52</v>
      </c>
      <c r="E4969" s="3" t="s">
        <v>34</v>
      </c>
      <c r="F4969" s="3">
        <v>7479.66</v>
      </c>
      <c r="G4969" s="3">
        <v>897.56</v>
      </c>
      <c r="H4969" s="3">
        <v>6582.1</v>
      </c>
      <c r="I4969" s="3" t="s">
        <v>41</v>
      </c>
      <c r="J4969" s="5">
        <v>1.136363774479269</v>
      </c>
      <c r="K4969" t="str">
        <f>_xlfn.XLOOKUP(D4969, dim_channels!A:A, dim_channels!C:C, "Not Found")</f>
        <v>OTA</v>
      </c>
      <c r="L4969" t="str">
        <f>_xlfn.XLOOKUP(D4969, dim_channels!A:A, dim_channels!B:B, "Not Found")</f>
        <v>Agoda</v>
      </c>
    </row>
    <row r="4970" spans="1:12" x14ac:dyDescent="0.2">
      <c r="A4970" s="2" t="s">
        <v>5406</v>
      </c>
      <c r="B4970" s="2" t="s">
        <v>75</v>
      </c>
      <c r="C4970" s="2" t="s">
        <v>495</v>
      </c>
      <c r="D4970" s="2" t="s">
        <v>27</v>
      </c>
      <c r="E4970" s="2" t="s">
        <v>28</v>
      </c>
      <c r="F4970" s="2">
        <v>2187.58</v>
      </c>
      <c r="G4970" s="2">
        <v>393.76</v>
      </c>
      <c r="H4970" s="2">
        <v>1793.82</v>
      </c>
      <c r="I4970" s="2" t="s">
        <v>29</v>
      </c>
      <c r="J4970" s="4">
        <v>1.219509203822011</v>
      </c>
      <c r="K4970" t="str">
        <f>_xlfn.XLOOKUP(D4970, dim_channels!A:A, dim_channels!C:C, "Not Found")</f>
        <v>OTA</v>
      </c>
      <c r="L4970" t="str">
        <f>_xlfn.XLOOKUP(D4970, dim_channels!A:A, dim_channels!B:B, "Not Found")</f>
        <v>Expedia</v>
      </c>
    </row>
    <row r="4971" spans="1:12" x14ac:dyDescent="0.2">
      <c r="A4971" s="3" t="s">
        <v>5407</v>
      </c>
      <c r="B4971" s="3" t="s">
        <v>516</v>
      </c>
      <c r="C4971" s="3" t="s">
        <v>244</v>
      </c>
      <c r="D4971" s="3" t="s">
        <v>52</v>
      </c>
      <c r="E4971" s="3" t="s">
        <v>60</v>
      </c>
      <c r="F4971" s="3">
        <v>9304.17</v>
      </c>
      <c r="G4971" s="3">
        <v>0</v>
      </c>
      <c r="H4971" s="3">
        <v>9304.17</v>
      </c>
      <c r="I4971" s="3" t="s">
        <v>41</v>
      </c>
      <c r="J4971" s="5">
        <v>1</v>
      </c>
      <c r="K4971" t="str">
        <f>_xlfn.XLOOKUP(D4971, dim_channels!A:A, dim_channels!C:C, "Not Found")</f>
        <v>OTA</v>
      </c>
      <c r="L4971" t="str">
        <f>_xlfn.XLOOKUP(D4971, dim_channels!A:A, dim_channels!B:B, "Not Found")</f>
        <v>Agoda</v>
      </c>
    </row>
    <row r="4972" spans="1:12" x14ac:dyDescent="0.2">
      <c r="A4972" s="2" t="s">
        <v>5408</v>
      </c>
      <c r="B4972" s="2" t="s">
        <v>100</v>
      </c>
      <c r="C4972" s="2" t="s">
        <v>219</v>
      </c>
      <c r="D4972" s="2" t="s">
        <v>64</v>
      </c>
      <c r="E4972" s="2" t="s">
        <v>115</v>
      </c>
      <c r="F4972" s="2">
        <v>2831.22</v>
      </c>
      <c r="G4972" s="2">
        <v>0</v>
      </c>
      <c r="H4972" s="2">
        <v>2831.22</v>
      </c>
      <c r="I4972" s="2" t="s">
        <v>29</v>
      </c>
      <c r="J4972" s="4">
        <v>1</v>
      </c>
      <c r="K4972" t="str">
        <f>_xlfn.XLOOKUP(D4972, dim_channels!A:A, dim_channels!C:C, "Not Found")</f>
        <v>Direct</v>
      </c>
      <c r="L4972" t="str">
        <f>_xlfn.XLOOKUP(D4972, dim_channels!A:A, dim_channels!B:B, "Not Found")</f>
        <v>Direct Website</v>
      </c>
    </row>
    <row r="4973" spans="1:12" x14ac:dyDescent="0.2">
      <c r="A4973" s="3" t="s">
        <v>5409</v>
      </c>
      <c r="B4973" s="3" t="s">
        <v>79</v>
      </c>
      <c r="C4973" s="3" t="s">
        <v>478</v>
      </c>
      <c r="D4973" s="3" t="s">
        <v>33</v>
      </c>
      <c r="E4973" s="3" t="s">
        <v>34</v>
      </c>
      <c r="F4973" s="3">
        <v>2210.29</v>
      </c>
      <c r="G4973" s="3">
        <v>331.54</v>
      </c>
      <c r="H4973" s="3">
        <v>1878.75</v>
      </c>
      <c r="I4973" s="3" t="s">
        <v>29</v>
      </c>
      <c r="J4973" s="5">
        <v>1.1764683965402529</v>
      </c>
      <c r="K4973" t="str">
        <f>_xlfn.XLOOKUP(D4973, dim_channels!A:A, dim_channels!C:C, "Not Found")</f>
        <v>OTA</v>
      </c>
      <c r="L4973" t="str">
        <f>_xlfn.XLOOKUP(D4973, dim_channels!A:A, dim_channels!B:B, "Not Found")</f>
        <v>Booking.com</v>
      </c>
    </row>
    <row r="4974" spans="1:12" x14ac:dyDescent="0.2">
      <c r="A4974" s="2" t="s">
        <v>5410</v>
      </c>
      <c r="B4974" s="2" t="s">
        <v>156</v>
      </c>
      <c r="C4974" s="2" t="s">
        <v>396</v>
      </c>
      <c r="D4974" s="2" t="s">
        <v>33</v>
      </c>
      <c r="E4974" s="2" t="s">
        <v>28</v>
      </c>
      <c r="F4974" s="2">
        <v>18686.46</v>
      </c>
      <c r="G4974" s="2">
        <v>2802.97</v>
      </c>
      <c r="H4974" s="2">
        <v>15883.49</v>
      </c>
      <c r="I4974" s="2" t="s">
        <v>29</v>
      </c>
      <c r="J4974" s="4">
        <v>1.1764706623040651</v>
      </c>
      <c r="K4974" t="str">
        <f>_xlfn.XLOOKUP(D4974, dim_channels!A:A, dim_channels!C:C, "Not Found")</f>
        <v>OTA</v>
      </c>
      <c r="L4974" t="str">
        <f>_xlfn.XLOOKUP(D4974, dim_channels!A:A, dim_channels!B:B, "Not Found")</f>
        <v>Booking.com</v>
      </c>
    </row>
    <row r="4975" spans="1:12" x14ac:dyDescent="0.2">
      <c r="A4975" s="3" t="s">
        <v>5411</v>
      </c>
      <c r="B4975" s="3" t="s">
        <v>441</v>
      </c>
      <c r="C4975" s="3" t="s">
        <v>139</v>
      </c>
      <c r="D4975" s="3" t="s">
        <v>33</v>
      </c>
      <c r="E4975" s="3" t="s">
        <v>34</v>
      </c>
      <c r="F4975" s="3">
        <v>11643.07</v>
      </c>
      <c r="G4975" s="3">
        <v>1746.46</v>
      </c>
      <c r="H4975" s="3">
        <v>9896.61</v>
      </c>
      <c r="I4975" s="3" t="s">
        <v>41</v>
      </c>
      <c r="J4975" s="5">
        <v>1.176470528797235</v>
      </c>
      <c r="K4975" t="str">
        <f>_xlfn.XLOOKUP(D4975, dim_channels!A:A, dim_channels!C:C, "Not Found")</f>
        <v>OTA</v>
      </c>
      <c r="L4975" t="str">
        <f>_xlfn.XLOOKUP(D4975, dim_channels!A:A, dim_channels!B:B, "Not Found")</f>
        <v>Booking.com</v>
      </c>
    </row>
    <row r="4976" spans="1:12" x14ac:dyDescent="0.2">
      <c r="A4976" s="2" t="s">
        <v>5412</v>
      </c>
      <c r="B4976" s="2" t="s">
        <v>138</v>
      </c>
      <c r="C4976" s="2" t="s">
        <v>382</v>
      </c>
      <c r="D4976" s="2" t="s">
        <v>52</v>
      </c>
      <c r="E4976" s="2" t="s">
        <v>34</v>
      </c>
      <c r="F4976" s="2">
        <v>14327.16</v>
      </c>
      <c r="G4976" s="2">
        <v>1719.26</v>
      </c>
      <c r="H4976" s="2">
        <v>12607.9</v>
      </c>
      <c r="I4976" s="2" t="s">
        <v>29</v>
      </c>
      <c r="J4976" s="4">
        <v>1.1363637084685001</v>
      </c>
      <c r="K4976" t="str">
        <f>_xlfn.XLOOKUP(D4976, dim_channels!A:A, dim_channels!C:C, "Not Found")</f>
        <v>OTA</v>
      </c>
      <c r="L4976" t="str">
        <f>_xlfn.XLOOKUP(D4976, dim_channels!A:A, dim_channels!B:B, "Not Found")</f>
        <v>Agoda</v>
      </c>
    </row>
    <row r="4977" spans="1:12" x14ac:dyDescent="0.2">
      <c r="A4977" s="3" t="s">
        <v>5413</v>
      </c>
      <c r="B4977" s="3" t="s">
        <v>318</v>
      </c>
      <c r="C4977" s="3" t="s">
        <v>70</v>
      </c>
      <c r="D4977" s="3" t="s">
        <v>33</v>
      </c>
      <c r="E4977" s="3" t="s">
        <v>34</v>
      </c>
      <c r="F4977" s="3">
        <v>12176.91</v>
      </c>
      <c r="G4977" s="3">
        <v>1826.54</v>
      </c>
      <c r="H4977" s="3">
        <v>10350.370000000001</v>
      </c>
      <c r="I4977" s="3" t="s">
        <v>29</v>
      </c>
      <c r="J4977" s="5">
        <v>1.176470986061368</v>
      </c>
      <c r="K4977" t="str">
        <f>_xlfn.XLOOKUP(D4977, dim_channels!A:A, dim_channels!C:C, "Not Found")</f>
        <v>OTA</v>
      </c>
      <c r="L4977" t="str">
        <f>_xlfn.XLOOKUP(D4977, dim_channels!A:A, dim_channels!B:B, "Not Found")</f>
        <v>Booking.com</v>
      </c>
    </row>
    <row r="4978" spans="1:12" x14ac:dyDescent="0.2">
      <c r="A4978" s="2" t="s">
        <v>5414</v>
      </c>
      <c r="B4978" s="2" t="s">
        <v>1072</v>
      </c>
      <c r="C4978" s="2" t="s">
        <v>543</v>
      </c>
      <c r="D4978" s="2" t="s">
        <v>169</v>
      </c>
      <c r="E4978" s="2" t="s">
        <v>46</v>
      </c>
      <c r="F4978" s="2">
        <v>8040.76</v>
      </c>
      <c r="G4978" s="2">
        <v>1608.15</v>
      </c>
      <c r="H4978" s="2">
        <v>6432.61</v>
      </c>
      <c r="I4978" s="2" t="s">
        <v>29</v>
      </c>
      <c r="J4978" s="4">
        <v>1.249999611355266</v>
      </c>
      <c r="K4978" t="str">
        <f>_xlfn.XLOOKUP(D4978, dim_channels!A:A, dim_channels!C:C, "Not Found")</f>
        <v>GDS</v>
      </c>
      <c r="L4978" t="str">
        <f>_xlfn.XLOOKUP(D4978, dim_channels!A:A, dim_channels!B:B, "Not Found")</f>
        <v>GDS (Amadeus)</v>
      </c>
    </row>
    <row r="4979" spans="1:12" x14ac:dyDescent="0.2">
      <c r="A4979" s="3" t="s">
        <v>5415</v>
      </c>
      <c r="B4979" s="3" t="s">
        <v>605</v>
      </c>
      <c r="C4979" s="3" t="s">
        <v>292</v>
      </c>
      <c r="D4979" s="3" t="s">
        <v>52</v>
      </c>
      <c r="E4979" s="3" t="s">
        <v>34</v>
      </c>
      <c r="F4979" s="3">
        <v>12126.61</v>
      </c>
      <c r="G4979" s="3">
        <v>1455.19</v>
      </c>
      <c r="H4979" s="3">
        <v>10671.42</v>
      </c>
      <c r="I4979" s="3" t="s">
        <v>29</v>
      </c>
      <c r="J4979" s="5">
        <v>1.1363632956063949</v>
      </c>
      <c r="K4979" t="str">
        <f>_xlfn.XLOOKUP(D4979, dim_channels!A:A, dim_channels!C:C, "Not Found")</f>
        <v>OTA</v>
      </c>
      <c r="L4979" t="str">
        <f>_xlfn.XLOOKUP(D4979, dim_channels!A:A, dim_channels!B:B, "Not Found")</f>
        <v>Agoda</v>
      </c>
    </row>
    <row r="4980" spans="1:12" x14ac:dyDescent="0.2">
      <c r="A4980" s="2" t="s">
        <v>5416</v>
      </c>
      <c r="B4980" s="2" t="s">
        <v>173</v>
      </c>
      <c r="C4980" s="2" t="s">
        <v>2988</v>
      </c>
      <c r="D4980" s="2" t="s">
        <v>114</v>
      </c>
      <c r="E4980" s="2" t="s">
        <v>115</v>
      </c>
      <c r="F4980" s="2">
        <v>10976.01</v>
      </c>
      <c r="G4980" s="2">
        <v>1097.5999999999999</v>
      </c>
      <c r="H4980" s="2">
        <v>9878.41</v>
      </c>
      <c r="I4980" s="2" t="s">
        <v>29</v>
      </c>
      <c r="J4980" s="4">
        <v>1.1111109986323711</v>
      </c>
      <c r="K4980" t="str">
        <f>_xlfn.XLOOKUP(D4980, dim_channels!A:A, dim_channels!C:C, "Not Found")</f>
        <v>Offline</v>
      </c>
      <c r="L4980" t="str">
        <f>_xlfn.XLOOKUP(D4980, dim_channels!A:A, dim_channels!B:B, "Not Found")</f>
        <v>Travel Agency</v>
      </c>
    </row>
    <row r="4981" spans="1:12" x14ac:dyDescent="0.2">
      <c r="A4981" s="3" t="s">
        <v>5417</v>
      </c>
      <c r="B4981" s="3" t="s">
        <v>246</v>
      </c>
      <c r="C4981" s="3" t="s">
        <v>846</v>
      </c>
      <c r="D4981" s="3" t="s">
        <v>33</v>
      </c>
      <c r="E4981" s="3" t="s">
        <v>34</v>
      </c>
      <c r="F4981" s="3">
        <v>5923.64</v>
      </c>
      <c r="G4981" s="3">
        <v>888.55</v>
      </c>
      <c r="H4981" s="3">
        <v>5035.09</v>
      </c>
      <c r="I4981" s="3" t="s">
        <v>29</v>
      </c>
      <c r="J4981" s="5">
        <v>1.1764715228526199</v>
      </c>
      <c r="K4981" t="str">
        <f>_xlfn.XLOOKUP(D4981, dim_channels!A:A, dim_channels!C:C, "Not Found")</f>
        <v>OTA</v>
      </c>
      <c r="L4981" t="str">
        <f>_xlfn.XLOOKUP(D4981, dim_channels!A:A, dim_channels!B:B, "Not Found")</f>
        <v>Booking.com</v>
      </c>
    </row>
    <row r="4982" spans="1:12" x14ac:dyDescent="0.2">
      <c r="A4982" s="2" t="s">
        <v>5418</v>
      </c>
      <c r="B4982" s="2" t="s">
        <v>817</v>
      </c>
      <c r="C4982" s="2" t="s">
        <v>222</v>
      </c>
      <c r="D4982" s="2" t="s">
        <v>33</v>
      </c>
      <c r="E4982" s="2" t="s">
        <v>28</v>
      </c>
      <c r="F4982" s="2">
        <v>9346.7199999999993</v>
      </c>
      <c r="G4982" s="2">
        <v>1402.01</v>
      </c>
      <c r="H4982" s="2">
        <v>7944.71</v>
      </c>
      <c r="I4982" s="2" t="s">
        <v>41</v>
      </c>
      <c r="J4982" s="4">
        <v>1.176470884399808</v>
      </c>
      <c r="K4982" t="str">
        <f>_xlfn.XLOOKUP(D4982, dim_channels!A:A, dim_channels!C:C, "Not Found")</f>
        <v>OTA</v>
      </c>
      <c r="L4982" t="str">
        <f>_xlfn.XLOOKUP(D4982, dim_channels!A:A, dim_channels!B:B, "Not Found")</f>
        <v>Booking.com</v>
      </c>
    </row>
    <row r="4983" spans="1:12" x14ac:dyDescent="0.2">
      <c r="A4983" s="3" t="s">
        <v>5419</v>
      </c>
      <c r="B4983" s="3" t="s">
        <v>217</v>
      </c>
      <c r="C4983" s="3" t="s">
        <v>553</v>
      </c>
      <c r="D4983" s="3" t="s">
        <v>45</v>
      </c>
      <c r="E4983" s="3" t="s">
        <v>46</v>
      </c>
      <c r="F4983" s="3">
        <v>6702.82</v>
      </c>
      <c r="G4983" s="3">
        <v>335.14</v>
      </c>
      <c r="H4983" s="3">
        <v>6367.68</v>
      </c>
      <c r="I4983" s="3" t="s">
        <v>41</v>
      </c>
      <c r="J4983" s="5">
        <v>1.0526314136388759</v>
      </c>
      <c r="K4983" t="str">
        <f>_xlfn.XLOOKUP(D4983, dim_channels!A:A, dim_channels!C:C, "Not Found")</f>
        <v>Corporate</v>
      </c>
      <c r="L4983" t="str">
        <f>_xlfn.XLOOKUP(D4983, dim_channels!A:A, dim_channels!B:B, "Not Found")</f>
        <v>Corporate Direct</v>
      </c>
    </row>
    <row r="4984" spans="1:12" x14ac:dyDescent="0.2">
      <c r="A4984" s="2" t="s">
        <v>5420</v>
      </c>
      <c r="B4984" s="2" t="s">
        <v>145</v>
      </c>
      <c r="C4984" s="2" t="s">
        <v>348</v>
      </c>
      <c r="D4984" s="2" t="s">
        <v>33</v>
      </c>
      <c r="E4984" s="2" t="s">
        <v>60</v>
      </c>
      <c r="F4984" s="2">
        <v>9958.9</v>
      </c>
      <c r="G4984" s="2">
        <v>0</v>
      </c>
      <c r="H4984" s="2">
        <v>9958.9</v>
      </c>
      <c r="I4984" s="2" t="s">
        <v>29</v>
      </c>
      <c r="J4984" s="4">
        <v>1</v>
      </c>
      <c r="K4984" t="str">
        <f>_xlfn.XLOOKUP(D4984, dim_channels!A:A, dim_channels!C:C, "Not Found")</f>
        <v>OTA</v>
      </c>
      <c r="L4984" t="str">
        <f>_xlfn.XLOOKUP(D4984, dim_channels!A:A, dim_channels!B:B, "Not Found")</f>
        <v>Booking.com</v>
      </c>
    </row>
    <row r="4985" spans="1:12" x14ac:dyDescent="0.2">
      <c r="A4985" s="3" t="s">
        <v>5421</v>
      </c>
      <c r="B4985" s="3" t="s">
        <v>516</v>
      </c>
      <c r="C4985" s="3" t="s">
        <v>241</v>
      </c>
      <c r="D4985" s="3" t="s">
        <v>45</v>
      </c>
      <c r="E4985" s="3" t="s">
        <v>89</v>
      </c>
      <c r="F4985" s="3">
        <v>10023.299999999999</v>
      </c>
      <c r="G4985" s="3">
        <v>0</v>
      </c>
      <c r="H4985" s="3">
        <v>10023.299999999999</v>
      </c>
      <c r="I4985" s="3" t="s">
        <v>29</v>
      </c>
      <c r="J4985" s="5">
        <v>1</v>
      </c>
      <c r="K4985" t="str">
        <f>_xlfn.XLOOKUP(D4985, dim_channels!A:A, dim_channels!C:C, "Not Found")</f>
        <v>Corporate</v>
      </c>
      <c r="L4985" t="str">
        <f>_xlfn.XLOOKUP(D4985, dim_channels!A:A, dim_channels!B:B, "Not Found")</f>
        <v>Corporate Direct</v>
      </c>
    </row>
    <row r="4986" spans="1:12" x14ac:dyDescent="0.2">
      <c r="A4986" s="2" t="s">
        <v>5422</v>
      </c>
      <c r="B4986" s="2" t="s">
        <v>558</v>
      </c>
      <c r="C4986" s="2" t="s">
        <v>448</v>
      </c>
      <c r="D4986" s="2" t="s">
        <v>27</v>
      </c>
      <c r="E4986" s="2" t="s">
        <v>28</v>
      </c>
      <c r="F4986" s="2">
        <v>6202.74</v>
      </c>
      <c r="G4986" s="2">
        <v>1116.49</v>
      </c>
      <c r="H4986" s="2">
        <v>5086.25</v>
      </c>
      <c r="I4986" s="2" t="s">
        <v>29</v>
      </c>
      <c r="J4986" s="4">
        <v>1.2195114278692549</v>
      </c>
      <c r="K4986" t="str">
        <f>_xlfn.XLOOKUP(D4986, dim_channels!A:A, dim_channels!C:C, "Not Found")</f>
        <v>OTA</v>
      </c>
      <c r="L4986" t="str">
        <f>_xlfn.XLOOKUP(D4986, dim_channels!A:A, dim_channels!B:B, "Not Found")</f>
        <v>Expedia</v>
      </c>
    </row>
    <row r="4987" spans="1:12" x14ac:dyDescent="0.2">
      <c r="A4987" s="3" t="s">
        <v>5423</v>
      </c>
      <c r="B4987" s="3" t="s">
        <v>456</v>
      </c>
      <c r="C4987" s="3" t="s">
        <v>1101</v>
      </c>
      <c r="D4987" s="3" t="s">
        <v>52</v>
      </c>
      <c r="E4987" s="3" t="s">
        <v>60</v>
      </c>
      <c r="F4987" s="3">
        <v>7629.78</v>
      </c>
      <c r="G4987" s="3">
        <v>0</v>
      </c>
      <c r="H4987" s="3">
        <v>7629.78</v>
      </c>
      <c r="I4987" s="3" t="s">
        <v>29</v>
      </c>
      <c r="J4987" s="5">
        <v>1</v>
      </c>
      <c r="K4987" t="str">
        <f>_xlfn.XLOOKUP(D4987, dim_channels!A:A, dim_channels!C:C, "Not Found")</f>
        <v>OTA</v>
      </c>
      <c r="L4987" t="str">
        <f>_xlfn.XLOOKUP(D4987, dim_channels!A:A, dim_channels!B:B, "Not Found")</f>
        <v>Agoda</v>
      </c>
    </row>
    <row r="4988" spans="1:12" x14ac:dyDescent="0.2">
      <c r="A4988" s="2" t="s">
        <v>5424</v>
      </c>
      <c r="B4988" s="2" t="s">
        <v>558</v>
      </c>
      <c r="C4988" s="2" t="s">
        <v>158</v>
      </c>
      <c r="D4988" s="2" t="s">
        <v>52</v>
      </c>
      <c r="E4988" s="2" t="s">
        <v>34</v>
      </c>
      <c r="F4988" s="2">
        <v>6327.47</v>
      </c>
      <c r="G4988" s="2">
        <v>759.3</v>
      </c>
      <c r="H4988" s="2">
        <v>5568.17</v>
      </c>
      <c r="I4988" s="2" t="s">
        <v>41</v>
      </c>
      <c r="J4988" s="4">
        <v>1.136364371059073</v>
      </c>
      <c r="K4988" t="str">
        <f>_xlfn.XLOOKUP(D4988, dim_channels!A:A, dim_channels!C:C, "Not Found")</f>
        <v>OTA</v>
      </c>
      <c r="L4988" t="str">
        <f>_xlfn.XLOOKUP(D4988, dim_channels!A:A, dim_channels!B:B, "Not Found")</f>
        <v>Agoda</v>
      </c>
    </row>
    <row r="4989" spans="1:12" x14ac:dyDescent="0.2">
      <c r="A4989" s="3" t="s">
        <v>5425</v>
      </c>
      <c r="B4989" s="3" t="s">
        <v>32</v>
      </c>
      <c r="C4989" s="3" t="s">
        <v>76</v>
      </c>
      <c r="D4989" s="3" t="s">
        <v>64</v>
      </c>
      <c r="E4989" s="3" t="s">
        <v>28</v>
      </c>
      <c r="F4989" s="3">
        <v>8309.66</v>
      </c>
      <c r="G4989" s="3">
        <v>0</v>
      </c>
      <c r="H4989" s="3">
        <v>8309.66</v>
      </c>
      <c r="I4989" s="3" t="s">
        <v>29</v>
      </c>
      <c r="J4989" s="5">
        <v>1</v>
      </c>
      <c r="K4989" t="str">
        <f>_xlfn.XLOOKUP(D4989, dim_channels!A:A, dim_channels!C:C, "Not Found")</f>
        <v>Direct</v>
      </c>
      <c r="L4989" t="str">
        <f>_xlfn.XLOOKUP(D4989, dim_channels!A:A, dim_channels!B:B, "Not Found")</f>
        <v>Direct Website</v>
      </c>
    </row>
    <row r="4990" spans="1:12" x14ac:dyDescent="0.2">
      <c r="A4990" s="2" t="s">
        <v>5426</v>
      </c>
      <c r="B4990" s="2" t="s">
        <v>62</v>
      </c>
      <c r="C4990" s="2" t="s">
        <v>103</v>
      </c>
      <c r="D4990" s="2" t="s">
        <v>27</v>
      </c>
      <c r="E4990" s="2" t="s">
        <v>60</v>
      </c>
      <c r="F4990" s="2">
        <v>2579.17</v>
      </c>
      <c r="G4990" s="2">
        <v>0</v>
      </c>
      <c r="H4990" s="2">
        <v>2579.17</v>
      </c>
      <c r="I4990" s="2" t="s">
        <v>29</v>
      </c>
      <c r="J4990" s="4">
        <v>1</v>
      </c>
      <c r="K4990" t="str">
        <f>_xlfn.XLOOKUP(D4990, dim_channels!A:A, dim_channels!C:C, "Not Found")</f>
        <v>OTA</v>
      </c>
      <c r="L4990" t="str">
        <f>_xlfn.XLOOKUP(D4990, dim_channels!A:A, dim_channels!B:B, "Not Found")</f>
        <v>Expedia</v>
      </c>
    </row>
    <row r="4991" spans="1:12" x14ac:dyDescent="0.2">
      <c r="A4991" s="3" t="s">
        <v>5427</v>
      </c>
      <c r="B4991" s="3" t="s">
        <v>322</v>
      </c>
      <c r="C4991" s="3" t="s">
        <v>103</v>
      </c>
      <c r="D4991" s="3" t="s">
        <v>64</v>
      </c>
      <c r="E4991" s="3" t="s">
        <v>34</v>
      </c>
      <c r="F4991" s="3">
        <v>12521.65</v>
      </c>
      <c r="G4991" s="3">
        <v>0</v>
      </c>
      <c r="H4991" s="3">
        <v>12521.65</v>
      </c>
      <c r="I4991" s="3" t="s">
        <v>29</v>
      </c>
      <c r="J4991" s="5">
        <v>1</v>
      </c>
      <c r="K4991" t="str">
        <f>_xlfn.XLOOKUP(D4991, dim_channels!A:A, dim_channels!C:C, "Not Found")</f>
        <v>Direct</v>
      </c>
      <c r="L4991" t="str">
        <f>_xlfn.XLOOKUP(D4991, dim_channels!A:A, dim_channels!B:B, "Not Found")</f>
        <v>Direct Website</v>
      </c>
    </row>
    <row r="4992" spans="1:12" x14ac:dyDescent="0.2">
      <c r="A4992" s="2" t="s">
        <v>5428</v>
      </c>
      <c r="B4992" s="2" t="s">
        <v>132</v>
      </c>
      <c r="C4992" s="2" t="s">
        <v>562</v>
      </c>
      <c r="D4992" s="2" t="s">
        <v>33</v>
      </c>
      <c r="E4992" s="2" t="s">
        <v>34</v>
      </c>
      <c r="F4992" s="2">
        <v>2803.52</v>
      </c>
      <c r="G4992" s="2">
        <v>420.53</v>
      </c>
      <c r="H4992" s="2">
        <v>2382.9899999999998</v>
      </c>
      <c r="I4992" s="2" t="s">
        <v>29</v>
      </c>
      <c r="J4992" s="4">
        <v>1.1764715756255799</v>
      </c>
      <c r="K4992" t="str">
        <f>_xlfn.XLOOKUP(D4992, dim_channels!A:A, dim_channels!C:C, "Not Found")</f>
        <v>OTA</v>
      </c>
      <c r="L4992" t="str">
        <f>_xlfn.XLOOKUP(D4992, dim_channels!A:A, dim_channels!B:B, "Not Found")</f>
        <v>Booking.com</v>
      </c>
    </row>
    <row r="4993" spans="1:12" x14ac:dyDescent="0.2">
      <c r="A4993" s="3" t="s">
        <v>5429</v>
      </c>
      <c r="B4993" s="3" t="s">
        <v>135</v>
      </c>
      <c r="C4993" s="3" t="s">
        <v>958</v>
      </c>
      <c r="D4993" s="3" t="s">
        <v>52</v>
      </c>
      <c r="E4993" s="3" t="s">
        <v>34</v>
      </c>
      <c r="F4993" s="3">
        <v>6489.55</v>
      </c>
      <c r="G4993" s="3">
        <v>778.75</v>
      </c>
      <c r="H4993" s="3">
        <v>5710.8</v>
      </c>
      <c r="I4993" s="3" t="s">
        <v>29</v>
      </c>
      <c r="J4993" s="5">
        <v>1.136364432303705</v>
      </c>
      <c r="K4993" t="str">
        <f>_xlfn.XLOOKUP(D4993, dim_channels!A:A, dim_channels!C:C, "Not Found")</f>
        <v>OTA</v>
      </c>
      <c r="L4993" t="str">
        <f>_xlfn.XLOOKUP(D4993, dim_channels!A:A, dim_channels!B:B, "Not Found")</f>
        <v>Agoda</v>
      </c>
    </row>
    <row r="4994" spans="1:12" x14ac:dyDescent="0.2">
      <c r="A4994" s="2" t="s">
        <v>5430</v>
      </c>
      <c r="B4994" s="2" t="s">
        <v>653</v>
      </c>
      <c r="C4994" s="2" t="s">
        <v>1610</v>
      </c>
      <c r="D4994" s="2" t="s">
        <v>27</v>
      </c>
      <c r="E4994" s="2" t="s">
        <v>34</v>
      </c>
      <c r="F4994" s="2">
        <v>11872.21</v>
      </c>
      <c r="G4994" s="2">
        <v>2137</v>
      </c>
      <c r="H4994" s="2">
        <v>9735.2099999999991</v>
      </c>
      <c r="I4994" s="2" t="s">
        <v>41</v>
      </c>
      <c r="J4994" s="4">
        <v>1.2195124707119831</v>
      </c>
      <c r="K4994" t="str">
        <f>_xlfn.XLOOKUP(D4994, dim_channels!A:A, dim_channels!C:C, "Not Found")</f>
        <v>OTA</v>
      </c>
      <c r="L4994" t="str">
        <f>_xlfn.XLOOKUP(D4994, dim_channels!A:A, dim_channels!B:B, "Not Found")</f>
        <v>Expedia</v>
      </c>
    </row>
    <row r="4995" spans="1:12" x14ac:dyDescent="0.2">
      <c r="A4995" s="3" t="s">
        <v>5431</v>
      </c>
      <c r="B4995" s="3" t="s">
        <v>1272</v>
      </c>
      <c r="C4995" s="3" t="s">
        <v>307</v>
      </c>
      <c r="D4995" s="3" t="s">
        <v>33</v>
      </c>
      <c r="E4995" s="3" t="s">
        <v>34</v>
      </c>
      <c r="F4995" s="3">
        <v>2897.9</v>
      </c>
      <c r="G4995" s="3">
        <v>434.68</v>
      </c>
      <c r="H4995" s="3">
        <v>2463.2199999999998</v>
      </c>
      <c r="I4995" s="3" t="s">
        <v>41</v>
      </c>
      <c r="J4995" s="5">
        <v>1.1764682001607649</v>
      </c>
      <c r="K4995" t="str">
        <f>_xlfn.XLOOKUP(D4995, dim_channels!A:A, dim_channels!C:C, "Not Found")</f>
        <v>OTA</v>
      </c>
      <c r="L4995" t="str">
        <f>_xlfn.XLOOKUP(D4995, dim_channels!A:A, dim_channels!B:B, "Not Found")</f>
        <v>Booking.com</v>
      </c>
    </row>
    <row r="4996" spans="1:12" x14ac:dyDescent="0.2">
      <c r="A4996" s="2" t="s">
        <v>5432</v>
      </c>
      <c r="B4996" s="2" t="s">
        <v>955</v>
      </c>
      <c r="C4996" s="2" t="s">
        <v>501</v>
      </c>
      <c r="D4996" s="2" t="s">
        <v>206</v>
      </c>
      <c r="E4996" s="2" t="s">
        <v>207</v>
      </c>
      <c r="F4996" s="2">
        <v>18538.5</v>
      </c>
      <c r="G4996" s="2">
        <v>0</v>
      </c>
      <c r="H4996" s="2">
        <v>18538.5</v>
      </c>
      <c r="I4996" s="2" t="s">
        <v>29</v>
      </c>
      <c r="J4996" s="4">
        <v>1</v>
      </c>
      <c r="K4996" t="str">
        <f>_xlfn.XLOOKUP(D4996, dim_channels!A:A, dim_channels!C:C, "Not Found")</f>
        <v>Direct</v>
      </c>
      <c r="L4996" t="str">
        <f>_xlfn.XLOOKUP(D4996, dim_channels!A:A, dim_channels!B:B, "Not Found")</f>
        <v>Walk-in</v>
      </c>
    </row>
    <row r="4997" spans="1:12" x14ac:dyDescent="0.2">
      <c r="A4997" s="3" t="s">
        <v>5433</v>
      </c>
      <c r="B4997" s="3" t="s">
        <v>261</v>
      </c>
      <c r="C4997" s="3" t="s">
        <v>391</v>
      </c>
      <c r="D4997" s="3" t="s">
        <v>206</v>
      </c>
      <c r="E4997" s="3" t="s">
        <v>207</v>
      </c>
      <c r="F4997" s="3">
        <v>15125.91</v>
      </c>
      <c r="G4997" s="3">
        <v>0</v>
      </c>
      <c r="H4997" s="3">
        <v>15125.91</v>
      </c>
      <c r="I4997" s="3" t="s">
        <v>29</v>
      </c>
      <c r="J4997" s="5">
        <v>1</v>
      </c>
      <c r="K4997" t="str">
        <f>_xlfn.XLOOKUP(D4997, dim_channels!A:A, dim_channels!C:C, "Not Found")</f>
        <v>Direct</v>
      </c>
      <c r="L4997" t="str">
        <f>_xlfn.XLOOKUP(D4997, dim_channels!A:A, dim_channels!B:B, "Not Found")</f>
        <v>Walk-in</v>
      </c>
    </row>
    <row r="4998" spans="1:12" x14ac:dyDescent="0.2">
      <c r="A4998" s="2" t="s">
        <v>5434</v>
      </c>
      <c r="B4998" s="2" t="s">
        <v>322</v>
      </c>
      <c r="C4998" s="2" t="s">
        <v>318</v>
      </c>
      <c r="D4998" s="2" t="s">
        <v>64</v>
      </c>
      <c r="E4998" s="2" t="s">
        <v>115</v>
      </c>
      <c r="F4998" s="2">
        <v>18977.599999999999</v>
      </c>
      <c r="G4998" s="2">
        <v>0</v>
      </c>
      <c r="H4998" s="2">
        <v>18977.599999999999</v>
      </c>
      <c r="I4998" s="2" t="s">
        <v>56</v>
      </c>
      <c r="J4998" s="4">
        <v>1</v>
      </c>
      <c r="K4998" t="str">
        <f>_xlfn.XLOOKUP(D4998, dim_channels!A:A, dim_channels!C:C, "Not Found")</f>
        <v>Direct</v>
      </c>
      <c r="L4998" t="str">
        <f>_xlfn.XLOOKUP(D4998, dim_channels!A:A, dim_channels!B:B, "Not Found")</f>
        <v>Direct Website</v>
      </c>
    </row>
    <row r="4999" spans="1:12" x14ac:dyDescent="0.2">
      <c r="A4999" s="3" t="s">
        <v>5435</v>
      </c>
      <c r="B4999" s="3" t="s">
        <v>778</v>
      </c>
      <c r="C4999" s="3" t="s">
        <v>178</v>
      </c>
      <c r="D4999" s="3" t="s">
        <v>52</v>
      </c>
      <c r="E4999" s="3" t="s">
        <v>60</v>
      </c>
      <c r="F4999" s="3">
        <v>4377.6899999999996</v>
      </c>
      <c r="G4999" s="3">
        <v>0</v>
      </c>
      <c r="H4999" s="3">
        <v>4377.6899999999996</v>
      </c>
      <c r="I4999" s="3" t="s">
        <v>29</v>
      </c>
      <c r="J4999" s="5">
        <v>1</v>
      </c>
      <c r="K4999" t="str">
        <f>_xlfn.XLOOKUP(D4999, dim_channels!A:A, dim_channels!C:C, "Not Found")</f>
        <v>OTA</v>
      </c>
      <c r="L4999" t="str">
        <f>_xlfn.XLOOKUP(D4999, dim_channels!A:A, dim_channels!B:B, "Not Found")</f>
        <v>Agoda</v>
      </c>
    </row>
    <row r="5000" spans="1:12" x14ac:dyDescent="0.2">
      <c r="A5000" s="2" t="s">
        <v>5436</v>
      </c>
      <c r="B5000" s="2" t="s">
        <v>664</v>
      </c>
      <c r="C5000" s="2" t="s">
        <v>236</v>
      </c>
      <c r="D5000" s="2" t="s">
        <v>33</v>
      </c>
      <c r="E5000" s="2" t="s">
        <v>28</v>
      </c>
      <c r="F5000" s="2">
        <v>9234.2800000000007</v>
      </c>
      <c r="G5000" s="2">
        <v>1385.14</v>
      </c>
      <c r="H5000" s="2">
        <v>7849.14</v>
      </c>
      <c r="I5000" s="2" t="s">
        <v>41</v>
      </c>
      <c r="J5000" s="4">
        <v>1.176470288464724</v>
      </c>
      <c r="K5000" t="str">
        <f>_xlfn.XLOOKUP(D5000, dim_channels!A:A, dim_channels!C:C, "Not Found")</f>
        <v>OTA</v>
      </c>
      <c r="L5000" t="str">
        <f>_xlfn.XLOOKUP(D5000, dim_channels!A:A, dim_channels!B:B, "Not Found")</f>
        <v>Booking.com</v>
      </c>
    </row>
    <row r="5001" spans="1:12" x14ac:dyDescent="0.2">
      <c r="A5001" s="3" t="s">
        <v>5437</v>
      </c>
      <c r="B5001" s="3" t="s">
        <v>359</v>
      </c>
      <c r="C5001" s="3" t="s">
        <v>314</v>
      </c>
      <c r="D5001" s="3" t="s">
        <v>27</v>
      </c>
      <c r="E5001" s="3" t="s">
        <v>34</v>
      </c>
      <c r="F5001" s="3">
        <v>6607.36</v>
      </c>
      <c r="G5001" s="3">
        <v>1189.32</v>
      </c>
      <c r="H5001" s="3">
        <v>5418.04</v>
      </c>
      <c r="I5001" s="3" t="s">
        <v>29</v>
      </c>
      <c r="J5001" s="5">
        <v>1.219511114720452</v>
      </c>
      <c r="K5001" t="str">
        <f>_xlfn.XLOOKUP(D5001, dim_channels!A:A, dim_channels!C:C, "Not Found")</f>
        <v>OTA</v>
      </c>
      <c r="L5001" t="str">
        <f>_xlfn.XLOOKUP(D5001, dim_channels!A:A, dim_channels!B:B, "Not Found")</f>
        <v>Expedia</v>
      </c>
    </row>
  </sheetData>
  <autoFilter ref="A1:K5001" xr:uid="{9ED4E023-FDE9-4451-A92F-81C195AD9FE4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2" width="32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/>
    </row>
    <row r="3" spans="1:2" x14ac:dyDescent="0.2">
      <c r="A3" s="3"/>
      <c r="B3" s="3"/>
    </row>
    <row r="4" spans="1:2" x14ac:dyDescent="0.2">
      <c r="A4" s="2" t="s">
        <v>3</v>
      </c>
      <c r="B4" s="2" t="s">
        <v>4</v>
      </c>
    </row>
    <row r="5" spans="1:2" x14ac:dyDescent="0.2">
      <c r="A5" s="3" t="s">
        <v>5</v>
      </c>
      <c r="B5" s="3">
        <v>5000</v>
      </c>
    </row>
    <row r="6" spans="1:2" x14ac:dyDescent="0.2">
      <c r="A6" s="2" t="s">
        <v>6</v>
      </c>
      <c r="B6" s="2">
        <v>8</v>
      </c>
    </row>
    <row r="7" spans="1:2" x14ac:dyDescent="0.2">
      <c r="A7" s="3" t="s">
        <v>7</v>
      </c>
      <c r="B7" s="3">
        <v>7</v>
      </c>
    </row>
    <row r="8" spans="1:2" x14ac:dyDescent="0.2">
      <c r="A8" s="2" t="s">
        <v>8</v>
      </c>
      <c r="B8" s="2">
        <v>1256</v>
      </c>
    </row>
    <row r="9" spans="1:2" x14ac:dyDescent="0.2">
      <c r="A9" s="3"/>
      <c r="B9" s="3"/>
    </row>
    <row r="10" spans="1:2" x14ac:dyDescent="0.2">
      <c r="A10" s="2" t="s">
        <v>9</v>
      </c>
      <c r="B10" s="2" t="s">
        <v>10</v>
      </c>
    </row>
    <row r="11" spans="1:2" x14ac:dyDescent="0.2">
      <c r="A11" s="3" t="s">
        <v>11</v>
      </c>
      <c r="B11" s="3" t="s">
        <v>12</v>
      </c>
    </row>
    <row r="12" spans="1:2" x14ac:dyDescent="0.2">
      <c r="A12" s="2" t="s">
        <v>13</v>
      </c>
      <c r="B12" s="2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E023-FDE9-4451-A92F-81C195AD9FE4}">
  <dimension ref="A1:L5001"/>
  <sheetViews>
    <sheetView workbookViewId="0">
      <pane ySplit="1" topLeftCell="A2" activePane="bottomLeft" state="frozen"/>
      <selection pane="bottomLeft" activeCell="J2" sqref="J2"/>
    </sheetView>
  </sheetViews>
  <sheetFormatPr defaultRowHeight="14.25" x14ac:dyDescent="0.2"/>
  <cols>
    <col min="1" max="1" width="14" customWidth="1"/>
    <col min="2" max="2" width="16" customWidth="1"/>
    <col min="3" max="3" width="17" customWidth="1"/>
    <col min="4" max="4" width="14" customWidth="1"/>
    <col min="5" max="5" width="16" customWidth="1"/>
    <col min="6" max="6" width="22" customWidth="1"/>
    <col min="7" max="7" width="21" customWidth="1"/>
    <col min="8" max="8" width="20" customWidth="1"/>
    <col min="9" max="9" width="15" customWidth="1"/>
    <col min="10" max="10" width="22" customWidth="1"/>
    <col min="11" max="11" width="24.125" customWidth="1"/>
    <col min="12" max="12" width="22" customWidth="1"/>
  </cols>
  <sheetData>
    <row r="1" spans="1:12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9" t="s">
        <v>5439</v>
      </c>
      <c r="L1" s="9" t="s">
        <v>5438</v>
      </c>
    </row>
    <row r="2" spans="1:12" x14ac:dyDescent="0.2">
      <c r="A2" s="2" t="s">
        <v>25</v>
      </c>
      <c r="B2" s="2" t="s">
        <v>26</v>
      </c>
      <c r="C2" s="2" t="s">
        <v>26</v>
      </c>
      <c r="D2" s="2" t="s">
        <v>27</v>
      </c>
      <c r="E2" s="2" t="s">
        <v>28</v>
      </c>
      <c r="F2" s="2">
        <v>22632.18</v>
      </c>
      <c r="G2" s="2">
        <v>4073.79</v>
      </c>
      <c r="H2" s="2">
        <v>18558.39</v>
      </c>
      <c r="I2" s="2" t="s">
        <v>29</v>
      </c>
      <c r="J2" s="4">
        <v>1.219512037412728</v>
      </c>
      <c r="K2" t="str">
        <f>_xlfn.XLOOKUP(D2, dim_channels!A:A, dim_channels!C:C, "Not Found")</f>
        <v>OTA</v>
      </c>
      <c r="L2" t="str">
        <f>_xlfn.XLOOKUP(D2, dim_channels!A:A, dim_channels!B:B, "Not Found")</f>
        <v>Expedia</v>
      </c>
    </row>
    <row r="3" spans="1:12" x14ac:dyDescent="0.2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>
        <v>3311.74</v>
      </c>
      <c r="G3" s="3">
        <v>496.76</v>
      </c>
      <c r="H3" s="3">
        <v>2814.98</v>
      </c>
      <c r="I3" s="3" t="s">
        <v>29</v>
      </c>
      <c r="J3" s="5">
        <v>1.1764701703031639</v>
      </c>
      <c r="K3" t="str">
        <f>_xlfn.XLOOKUP(D3, dim_channels!A:A, dim_channels!C:C, "Not Found")</f>
        <v>OTA</v>
      </c>
      <c r="L3" t="str">
        <f>_xlfn.XLOOKUP(D3, dim_channels!A:A, dim_channels!B:B, "Not Found")</f>
        <v>Booking.com</v>
      </c>
    </row>
    <row r="4" spans="1:12" x14ac:dyDescent="0.2">
      <c r="A4" s="2" t="s">
        <v>35</v>
      </c>
      <c r="B4" s="2" t="s">
        <v>36</v>
      </c>
      <c r="C4" s="2" t="s">
        <v>37</v>
      </c>
      <c r="D4" s="2" t="s">
        <v>33</v>
      </c>
      <c r="E4" s="2" t="s">
        <v>28</v>
      </c>
      <c r="F4" s="2">
        <v>17985.32</v>
      </c>
      <c r="G4" s="2">
        <v>2697.8</v>
      </c>
      <c r="H4" s="2">
        <v>15287.52</v>
      </c>
      <c r="I4" s="2" t="s">
        <v>29</v>
      </c>
      <c r="J4" s="4">
        <v>1.17647074214784</v>
      </c>
      <c r="K4" t="str">
        <f>_xlfn.XLOOKUP(D4, dim_channels!A:A, dim_channels!C:C, "Not Found")</f>
        <v>OTA</v>
      </c>
      <c r="L4" t="str">
        <f>_xlfn.XLOOKUP(D4, dim_channels!A:A, dim_channels!B:B, "Not Found")</f>
        <v>Booking.com</v>
      </c>
    </row>
    <row r="5" spans="1:12" x14ac:dyDescent="0.2">
      <c r="A5" s="3" t="s">
        <v>38</v>
      </c>
      <c r="B5" s="3" t="s">
        <v>39</v>
      </c>
      <c r="C5" s="3" t="s">
        <v>40</v>
      </c>
      <c r="D5" s="3" t="s">
        <v>33</v>
      </c>
      <c r="E5" s="3" t="s">
        <v>34</v>
      </c>
      <c r="F5" s="3">
        <v>21405.01</v>
      </c>
      <c r="G5" s="3">
        <v>3210.75</v>
      </c>
      <c r="H5" s="3">
        <v>18194.259999999998</v>
      </c>
      <c r="I5" s="3" t="s">
        <v>41</v>
      </c>
      <c r="J5" s="5">
        <v>1.176470491242843</v>
      </c>
      <c r="K5" t="str">
        <f>_xlfn.XLOOKUP(D5, dim_channels!A:A, dim_channels!C:C, "Not Found")</f>
        <v>OTA</v>
      </c>
      <c r="L5" t="str">
        <f>_xlfn.XLOOKUP(D5, dim_channels!A:A, dim_channels!B:B, "Not Found")</f>
        <v>Booking.com</v>
      </c>
    </row>
    <row r="6" spans="1:12" x14ac:dyDescent="0.2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>
        <v>3442.3</v>
      </c>
      <c r="G6" s="2">
        <v>172.12</v>
      </c>
      <c r="H6" s="2">
        <v>3270.18</v>
      </c>
      <c r="I6" s="2" t="s">
        <v>29</v>
      </c>
      <c r="J6" s="4">
        <v>1.052633188387184</v>
      </c>
      <c r="K6" t="str">
        <f>_xlfn.XLOOKUP(D6, dim_channels!A:A, dim_channels!C:C, "Not Found")</f>
        <v>Corporate</v>
      </c>
      <c r="L6" t="str">
        <f>_xlfn.XLOOKUP(D6, dim_channels!A:A, dim_channels!B:B, "Not Found")</f>
        <v>Corporate Direct</v>
      </c>
    </row>
    <row r="7" spans="1:12" x14ac:dyDescent="0.2">
      <c r="A7" s="3" t="s">
        <v>47</v>
      </c>
      <c r="B7" s="3" t="s">
        <v>36</v>
      </c>
      <c r="C7" s="3" t="s">
        <v>48</v>
      </c>
      <c r="D7" s="3" t="s">
        <v>27</v>
      </c>
      <c r="E7" s="3" t="s">
        <v>28</v>
      </c>
      <c r="F7" s="3">
        <v>7647.31</v>
      </c>
      <c r="G7" s="3">
        <v>1376.52</v>
      </c>
      <c r="H7" s="3">
        <v>6270.79</v>
      </c>
      <c r="I7" s="3" t="s">
        <v>41</v>
      </c>
      <c r="J7" s="5">
        <v>1.2195130119171591</v>
      </c>
      <c r="K7" t="str">
        <f>_xlfn.XLOOKUP(D7, dim_channels!A:A, dim_channels!C:C, "Not Found")</f>
        <v>OTA</v>
      </c>
      <c r="L7" t="str">
        <f>_xlfn.XLOOKUP(D7, dim_channels!A:A, dim_channels!B:B, "Not Found")</f>
        <v>Expedia</v>
      </c>
    </row>
    <row r="8" spans="1:12" x14ac:dyDescent="0.2">
      <c r="A8" s="2" t="s">
        <v>49</v>
      </c>
      <c r="B8" s="2" t="s">
        <v>50</v>
      </c>
      <c r="C8" s="2" t="s">
        <v>51</v>
      </c>
      <c r="D8" s="2" t="s">
        <v>52</v>
      </c>
      <c r="E8" s="2" t="s">
        <v>34</v>
      </c>
      <c r="F8" s="2">
        <v>4567.99</v>
      </c>
      <c r="G8" s="2">
        <v>548.16</v>
      </c>
      <c r="H8" s="2">
        <v>4019.83</v>
      </c>
      <c r="I8" s="2" t="s">
        <v>29</v>
      </c>
      <c r="J8" s="4">
        <v>1.136363975591008</v>
      </c>
      <c r="K8" t="str">
        <f>_xlfn.XLOOKUP(D8, dim_channels!A:A, dim_channels!C:C, "Not Found")</f>
        <v>OTA</v>
      </c>
      <c r="L8" t="str">
        <f>_xlfn.XLOOKUP(D8, dim_channels!A:A, dim_channels!B:B, "Not Found")</f>
        <v>Agoda</v>
      </c>
    </row>
    <row r="9" spans="1:12" x14ac:dyDescent="0.2">
      <c r="A9" s="3" t="s">
        <v>53</v>
      </c>
      <c r="B9" s="3" t="s">
        <v>54</v>
      </c>
      <c r="C9" s="3" t="s">
        <v>55</v>
      </c>
      <c r="D9" s="3" t="s">
        <v>27</v>
      </c>
      <c r="E9" s="3" t="s">
        <v>28</v>
      </c>
      <c r="F9" s="3">
        <v>6226.26</v>
      </c>
      <c r="G9" s="3">
        <v>1120.73</v>
      </c>
      <c r="H9" s="3">
        <v>5105.53</v>
      </c>
      <c r="I9" s="3" t="s">
        <v>56</v>
      </c>
      <c r="J9" s="5">
        <v>1.2195129594772729</v>
      </c>
      <c r="K9" t="str">
        <f>_xlfn.XLOOKUP(D9, dim_channels!A:A, dim_channels!C:C, "Not Found")</f>
        <v>OTA</v>
      </c>
      <c r="L9" t="str">
        <f>_xlfn.XLOOKUP(D9, dim_channels!A:A, dim_channels!B:B, "Not Found")</f>
        <v>Expedia</v>
      </c>
    </row>
    <row r="10" spans="1:12" x14ac:dyDescent="0.2">
      <c r="A10" s="2" t="s">
        <v>57</v>
      </c>
      <c r="B10" s="2" t="s">
        <v>58</v>
      </c>
      <c r="C10" s="2" t="s">
        <v>59</v>
      </c>
      <c r="D10" s="2" t="s">
        <v>52</v>
      </c>
      <c r="E10" s="2" t="s">
        <v>60</v>
      </c>
      <c r="F10" s="2">
        <v>10484.280000000001</v>
      </c>
      <c r="G10" s="2">
        <v>0</v>
      </c>
      <c r="H10" s="2">
        <v>10484.280000000001</v>
      </c>
      <c r="I10" s="2" t="s">
        <v>41</v>
      </c>
      <c r="J10" s="4">
        <v>1</v>
      </c>
      <c r="K10" t="str">
        <f>_xlfn.XLOOKUP(D10, dim_channels!A:A, dim_channels!C:C, "Not Found")</f>
        <v>OTA</v>
      </c>
      <c r="L10" t="str">
        <f>_xlfn.XLOOKUP(D10, dim_channels!A:A, dim_channels!B:B, "Not Found")</f>
        <v>Agoda</v>
      </c>
    </row>
    <row r="11" spans="1:12" x14ac:dyDescent="0.2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34</v>
      </c>
      <c r="F11" s="3">
        <v>2652.9</v>
      </c>
      <c r="G11" s="3">
        <v>0</v>
      </c>
      <c r="H11" s="3">
        <v>2652.9</v>
      </c>
      <c r="I11" s="3" t="s">
        <v>29</v>
      </c>
      <c r="J11" s="5">
        <v>1</v>
      </c>
      <c r="K11" t="str">
        <f>_xlfn.XLOOKUP(D11, dim_channels!A:A, dim_channels!C:C, "Not Found")</f>
        <v>Direct</v>
      </c>
      <c r="L11" t="str">
        <f>_xlfn.XLOOKUP(D11, dim_channels!A:A, dim_channels!B:B, "Not Found")</f>
        <v>Direct Website</v>
      </c>
    </row>
    <row r="12" spans="1:12" x14ac:dyDescent="0.2">
      <c r="A12" s="2" t="s">
        <v>65</v>
      </c>
      <c r="B12" s="2" t="s">
        <v>66</v>
      </c>
      <c r="C12" s="2" t="s">
        <v>67</v>
      </c>
      <c r="D12" s="2" t="s">
        <v>64</v>
      </c>
      <c r="E12" s="2" t="s">
        <v>28</v>
      </c>
      <c r="F12" s="2">
        <v>2969.35</v>
      </c>
      <c r="G12" s="2">
        <v>0</v>
      </c>
      <c r="H12" s="2">
        <v>2969.35</v>
      </c>
      <c r="I12" s="2" t="s">
        <v>29</v>
      </c>
      <c r="J12" s="4">
        <v>1</v>
      </c>
      <c r="K12" t="str">
        <f>_xlfn.XLOOKUP(D12, dim_channels!A:A, dim_channels!C:C, "Not Found")</f>
        <v>Direct</v>
      </c>
      <c r="L12" t="str">
        <f>_xlfn.XLOOKUP(D12, dim_channels!A:A, dim_channels!B:B, "Not Found")</f>
        <v>Direct Website</v>
      </c>
    </row>
    <row r="13" spans="1:12" x14ac:dyDescent="0.2">
      <c r="A13" s="3" t="s">
        <v>68</v>
      </c>
      <c r="B13" s="3" t="s">
        <v>69</v>
      </c>
      <c r="C13" s="3" t="s">
        <v>70</v>
      </c>
      <c r="D13" s="3" t="s">
        <v>64</v>
      </c>
      <c r="E13" s="3" t="s">
        <v>34</v>
      </c>
      <c r="F13" s="3">
        <v>6175.98</v>
      </c>
      <c r="G13" s="3">
        <v>0</v>
      </c>
      <c r="H13" s="3">
        <v>6175.98</v>
      </c>
      <c r="I13" s="3" t="s">
        <v>29</v>
      </c>
      <c r="J13" s="5">
        <v>1</v>
      </c>
      <c r="K13" t="str">
        <f>_xlfn.XLOOKUP(D13, dim_channels!A:A, dim_channels!C:C, "Not Found")</f>
        <v>Direct</v>
      </c>
      <c r="L13" t="str">
        <f>_xlfn.XLOOKUP(D13, dim_channels!A:A, dim_channels!B:B, "Not Found")</f>
        <v>Direct Website</v>
      </c>
    </row>
    <row r="14" spans="1:12" x14ac:dyDescent="0.2">
      <c r="A14" s="2" t="s">
        <v>71</v>
      </c>
      <c r="B14" s="2" t="s">
        <v>72</v>
      </c>
      <c r="C14" s="2" t="s">
        <v>73</v>
      </c>
      <c r="D14" s="2" t="s">
        <v>33</v>
      </c>
      <c r="E14" s="2" t="s">
        <v>28</v>
      </c>
      <c r="F14" s="2">
        <v>8306.2099999999991</v>
      </c>
      <c r="G14" s="2">
        <v>1245.93</v>
      </c>
      <c r="H14" s="2">
        <v>7060.28</v>
      </c>
      <c r="I14" s="2" t="s">
        <v>29</v>
      </c>
      <c r="J14" s="4">
        <v>1.1764703382868671</v>
      </c>
      <c r="K14" t="str">
        <f>_xlfn.XLOOKUP(D14, dim_channels!A:A, dim_channels!C:C, "Not Found")</f>
        <v>OTA</v>
      </c>
      <c r="L14" t="str">
        <f>_xlfn.XLOOKUP(D14, dim_channels!A:A, dim_channels!B:B, "Not Found")</f>
        <v>Booking.com</v>
      </c>
    </row>
    <row r="15" spans="1:12" x14ac:dyDescent="0.2">
      <c r="A15" s="3" t="s">
        <v>74</v>
      </c>
      <c r="B15" s="3" t="s">
        <v>75</v>
      </c>
      <c r="C15" s="3" t="s">
        <v>76</v>
      </c>
      <c r="D15" s="3" t="s">
        <v>27</v>
      </c>
      <c r="E15" s="3" t="s">
        <v>28</v>
      </c>
      <c r="F15" s="3">
        <v>5120.99</v>
      </c>
      <c r="G15" s="3">
        <v>921.78</v>
      </c>
      <c r="H15" s="3">
        <v>4199.21</v>
      </c>
      <c r="I15" s="3" t="s">
        <v>41</v>
      </c>
      <c r="J15" s="5">
        <v>1.2195127178683609</v>
      </c>
      <c r="K15" t="str">
        <f>_xlfn.XLOOKUP(D15, dim_channels!A:A, dim_channels!C:C, "Not Found")</f>
        <v>OTA</v>
      </c>
      <c r="L15" t="str">
        <f>_xlfn.XLOOKUP(D15, dim_channels!A:A, dim_channels!B:B, "Not Found")</f>
        <v>Expedia</v>
      </c>
    </row>
    <row r="16" spans="1:12" x14ac:dyDescent="0.2">
      <c r="A16" s="2" t="s">
        <v>77</v>
      </c>
      <c r="B16" s="2" t="s">
        <v>78</v>
      </c>
      <c r="C16" s="2" t="s">
        <v>79</v>
      </c>
      <c r="D16" s="2" t="s">
        <v>52</v>
      </c>
      <c r="E16" s="2" t="s">
        <v>60</v>
      </c>
      <c r="F16" s="2">
        <v>2830.4</v>
      </c>
      <c r="G16" s="2">
        <v>0</v>
      </c>
      <c r="H16" s="2">
        <v>2830.4</v>
      </c>
      <c r="I16" s="2" t="s">
        <v>29</v>
      </c>
      <c r="J16" s="4">
        <v>1</v>
      </c>
      <c r="K16" t="str">
        <f>_xlfn.XLOOKUP(D16, dim_channels!A:A, dim_channels!C:C, "Not Found")</f>
        <v>OTA</v>
      </c>
      <c r="L16" t="str">
        <f>_xlfn.XLOOKUP(D16, dim_channels!A:A, dim_channels!B:B, "Not Found")</f>
        <v>Agoda</v>
      </c>
    </row>
    <row r="17" spans="1:12" x14ac:dyDescent="0.2">
      <c r="A17" s="3" t="s">
        <v>80</v>
      </c>
      <c r="B17" s="3" t="s">
        <v>81</v>
      </c>
      <c r="C17" s="3" t="s">
        <v>82</v>
      </c>
      <c r="D17" s="3" t="s">
        <v>33</v>
      </c>
      <c r="E17" s="3" t="s">
        <v>34</v>
      </c>
      <c r="F17" s="3">
        <v>2857.58</v>
      </c>
      <c r="G17" s="3">
        <v>428.64</v>
      </c>
      <c r="H17" s="3">
        <v>2428.94</v>
      </c>
      <c r="I17" s="3" t="s">
        <v>29</v>
      </c>
      <c r="J17" s="5">
        <v>1.1764720413019669</v>
      </c>
      <c r="K17" t="str">
        <f>_xlfn.XLOOKUP(D17, dim_channels!A:A, dim_channels!C:C, "Not Found")</f>
        <v>OTA</v>
      </c>
      <c r="L17" t="str">
        <f>_xlfn.XLOOKUP(D17, dim_channels!A:A, dim_channels!B:B, "Not Found")</f>
        <v>Booking.com</v>
      </c>
    </row>
    <row r="18" spans="1:12" x14ac:dyDescent="0.2">
      <c r="A18" s="2" t="s">
        <v>83</v>
      </c>
      <c r="B18" s="2" t="s">
        <v>84</v>
      </c>
      <c r="C18" s="2" t="s">
        <v>85</v>
      </c>
      <c r="D18" s="2" t="s">
        <v>33</v>
      </c>
      <c r="E18" s="2" t="s">
        <v>60</v>
      </c>
      <c r="F18" s="2">
        <v>4606.43</v>
      </c>
      <c r="G18" s="2">
        <v>0</v>
      </c>
      <c r="H18" s="2">
        <v>4606.43</v>
      </c>
      <c r="I18" s="2" t="s">
        <v>56</v>
      </c>
      <c r="J18" s="4">
        <v>1</v>
      </c>
      <c r="K18" t="str">
        <f>_xlfn.XLOOKUP(D18, dim_channels!A:A, dim_channels!C:C, "Not Found")</f>
        <v>OTA</v>
      </c>
      <c r="L18" t="str">
        <f>_xlfn.XLOOKUP(D18, dim_channels!A:A, dim_channels!B:B, "Not Found")</f>
        <v>Booking.com</v>
      </c>
    </row>
    <row r="19" spans="1:12" x14ac:dyDescent="0.2">
      <c r="A19" s="3" t="s">
        <v>86</v>
      </c>
      <c r="B19" s="3" t="s">
        <v>87</v>
      </c>
      <c r="C19" s="3" t="s">
        <v>88</v>
      </c>
      <c r="D19" s="3" t="s">
        <v>45</v>
      </c>
      <c r="E19" s="3" t="s">
        <v>89</v>
      </c>
      <c r="F19" s="3">
        <v>6660.28</v>
      </c>
      <c r="G19" s="3">
        <v>0</v>
      </c>
      <c r="H19" s="3">
        <v>6660.28</v>
      </c>
      <c r="I19" s="3" t="s">
        <v>29</v>
      </c>
      <c r="J19" s="5">
        <v>1</v>
      </c>
      <c r="K19" t="str">
        <f>_xlfn.XLOOKUP(D19, dim_channels!A:A, dim_channels!C:C, "Not Found")</f>
        <v>Corporate</v>
      </c>
      <c r="L19" t="str">
        <f>_xlfn.XLOOKUP(D19, dim_channels!A:A, dim_channels!B:B, "Not Found")</f>
        <v>Corporate Direct</v>
      </c>
    </row>
    <row r="20" spans="1:12" x14ac:dyDescent="0.2">
      <c r="A20" s="2" t="s">
        <v>90</v>
      </c>
      <c r="B20" s="2" t="s">
        <v>91</v>
      </c>
      <c r="C20" s="2" t="s">
        <v>92</v>
      </c>
      <c r="D20" s="2" t="s">
        <v>27</v>
      </c>
      <c r="E20" s="2" t="s">
        <v>34</v>
      </c>
      <c r="F20" s="2">
        <v>8415.01</v>
      </c>
      <c r="G20" s="2">
        <v>1514.7</v>
      </c>
      <c r="H20" s="2">
        <v>6900.31</v>
      </c>
      <c r="I20" s="2" t="s">
        <v>41</v>
      </c>
      <c r="J20" s="4">
        <v>1.219511877002627</v>
      </c>
      <c r="K20" t="str">
        <f>_xlfn.XLOOKUP(D20, dim_channels!A:A, dim_channels!C:C, "Not Found")</f>
        <v>OTA</v>
      </c>
      <c r="L20" t="str">
        <f>_xlfn.XLOOKUP(D20, dim_channels!A:A, dim_channels!B:B, "Not Found")</f>
        <v>Expedia</v>
      </c>
    </row>
    <row r="21" spans="1:12" x14ac:dyDescent="0.2">
      <c r="A21" s="3" t="s">
        <v>93</v>
      </c>
      <c r="B21" s="3" t="s">
        <v>94</v>
      </c>
      <c r="C21" s="3" t="s">
        <v>95</v>
      </c>
      <c r="D21" s="3" t="s">
        <v>33</v>
      </c>
      <c r="E21" s="3" t="s">
        <v>28</v>
      </c>
      <c r="F21" s="3">
        <v>18694.29</v>
      </c>
      <c r="G21" s="3">
        <v>2804.14</v>
      </c>
      <c r="H21" s="3">
        <v>15890.15</v>
      </c>
      <c r="I21" s="3" t="s">
        <v>29</v>
      </c>
      <c r="J21" s="5">
        <v>1.1764703291032499</v>
      </c>
      <c r="K21" t="str">
        <f>_xlfn.XLOOKUP(D21, dim_channels!A:A, dim_channels!C:C, "Not Found")</f>
        <v>OTA</v>
      </c>
      <c r="L21" t="str">
        <f>_xlfn.XLOOKUP(D21, dim_channels!A:A, dim_channels!B:B, "Not Found")</f>
        <v>Booking.com</v>
      </c>
    </row>
    <row r="22" spans="1:12" x14ac:dyDescent="0.2">
      <c r="A22" s="2" t="s">
        <v>96</v>
      </c>
      <c r="B22" s="2" t="s">
        <v>97</v>
      </c>
      <c r="C22" s="2" t="s">
        <v>98</v>
      </c>
      <c r="D22" s="2" t="s">
        <v>45</v>
      </c>
      <c r="E22" s="2" t="s">
        <v>89</v>
      </c>
      <c r="F22" s="2">
        <v>4095.96</v>
      </c>
      <c r="G22" s="2">
        <v>0</v>
      </c>
      <c r="H22" s="2">
        <v>4095.96</v>
      </c>
      <c r="I22" s="2" t="s">
        <v>29</v>
      </c>
      <c r="J22" s="4">
        <v>1</v>
      </c>
      <c r="K22" t="str">
        <f>_xlfn.XLOOKUP(D22, dim_channels!A:A, dim_channels!C:C, "Not Found")</f>
        <v>Corporate</v>
      </c>
      <c r="L22" t="str">
        <f>_xlfn.XLOOKUP(D22, dim_channels!A:A, dim_channels!B:B, "Not Found")</f>
        <v>Corporate Direct</v>
      </c>
    </row>
    <row r="23" spans="1:12" x14ac:dyDescent="0.2">
      <c r="A23" s="3" t="s">
        <v>99</v>
      </c>
      <c r="B23" s="3" t="s">
        <v>100</v>
      </c>
      <c r="C23" s="3" t="s">
        <v>101</v>
      </c>
      <c r="D23" s="3" t="s">
        <v>45</v>
      </c>
      <c r="E23" s="3" t="s">
        <v>89</v>
      </c>
      <c r="F23" s="3">
        <v>3001.73</v>
      </c>
      <c r="G23" s="3">
        <v>0</v>
      </c>
      <c r="H23" s="3">
        <v>3001.73</v>
      </c>
      <c r="I23" s="3" t="s">
        <v>29</v>
      </c>
      <c r="J23" s="5">
        <v>1</v>
      </c>
      <c r="K23" t="str">
        <f>_xlfn.XLOOKUP(D23, dim_channels!A:A, dim_channels!C:C, "Not Found")</f>
        <v>Corporate</v>
      </c>
      <c r="L23" t="str">
        <f>_xlfn.XLOOKUP(D23, dim_channels!A:A, dim_channels!B:B, "Not Found")</f>
        <v>Corporate Direct</v>
      </c>
    </row>
    <row r="24" spans="1:12" x14ac:dyDescent="0.2">
      <c r="A24" s="2" t="s">
        <v>102</v>
      </c>
      <c r="B24" s="2" t="s">
        <v>103</v>
      </c>
      <c r="C24" s="2" t="s">
        <v>104</v>
      </c>
      <c r="D24" s="2" t="s">
        <v>27</v>
      </c>
      <c r="E24" s="2" t="s">
        <v>60</v>
      </c>
      <c r="F24" s="2">
        <v>3119.25</v>
      </c>
      <c r="G24" s="2">
        <v>0</v>
      </c>
      <c r="H24" s="2">
        <v>3119.25</v>
      </c>
      <c r="I24" s="2" t="s">
        <v>41</v>
      </c>
      <c r="J24" s="4">
        <v>1</v>
      </c>
      <c r="K24" t="str">
        <f>_xlfn.XLOOKUP(D24, dim_channels!A:A, dim_channels!C:C, "Not Found")</f>
        <v>OTA</v>
      </c>
      <c r="L24" t="str">
        <f>_xlfn.XLOOKUP(D24, dim_channels!A:A, dim_channels!B:B, "Not Found")</f>
        <v>Expedia</v>
      </c>
    </row>
    <row r="25" spans="1:12" x14ac:dyDescent="0.2">
      <c r="A25" s="3" t="s">
        <v>105</v>
      </c>
      <c r="B25" s="3" t="s">
        <v>106</v>
      </c>
      <c r="C25" s="3" t="s">
        <v>107</v>
      </c>
      <c r="D25" s="3" t="s">
        <v>27</v>
      </c>
      <c r="E25" s="3" t="s">
        <v>28</v>
      </c>
      <c r="F25" s="3">
        <v>3351.2</v>
      </c>
      <c r="G25" s="3">
        <v>603.22</v>
      </c>
      <c r="H25" s="3">
        <v>2747.98</v>
      </c>
      <c r="I25" s="3" t="s">
        <v>29</v>
      </c>
      <c r="J25" s="5">
        <v>1.2195139702617921</v>
      </c>
      <c r="K25" t="str">
        <f>_xlfn.XLOOKUP(D25, dim_channels!A:A, dim_channels!C:C, "Not Found")</f>
        <v>OTA</v>
      </c>
      <c r="L25" t="str">
        <f>_xlfn.XLOOKUP(D25, dim_channels!A:A, dim_channels!B:B, "Not Found")</f>
        <v>Expedia</v>
      </c>
    </row>
    <row r="26" spans="1:12" x14ac:dyDescent="0.2">
      <c r="A26" s="2" t="s">
        <v>108</v>
      </c>
      <c r="B26" s="2" t="s">
        <v>109</v>
      </c>
      <c r="C26" s="2" t="s">
        <v>110</v>
      </c>
      <c r="D26" s="2" t="s">
        <v>27</v>
      </c>
      <c r="E26" s="2" t="s">
        <v>60</v>
      </c>
      <c r="F26" s="2">
        <v>8889.7800000000007</v>
      </c>
      <c r="G26" s="2">
        <v>0</v>
      </c>
      <c r="H26" s="2">
        <v>8889.7800000000007</v>
      </c>
      <c r="I26" s="2" t="s">
        <v>41</v>
      </c>
      <c r="J26" s="4">
        <v>1</v>
      </c>
      <c r="K26" t="str">
        <f>_xlfn.XLOOKUP(D26, dim_channels!A:A, dim_channels!C:C, "Not Found")</f>
        <v>OTA</v>
      </c>
      <c r="L26" t="str">
        <f>_xlfn.XLOOKUP(D26, dim_channels!A:A, dim_channels!B:B, "Not Found")</f>
        <v>Expedia</v>
      </c>
    </row>
    <row r="27" spans="1:12" x14ac:dyDescent="0.2">
      <c r="A27" s="3" t="s">
        <v>111</v>
      </c>
      <c r="B27" s="3" t="s">
        <v>112</v>
      </c>
      <c r="C27" s="3" t="s">
        <v>113</v>
      </c>
      <c r="D27" s="3" t="s">
        <v>114</v>
      </c>
      <c r="E27" s="3" t="s">
        <v>115</v>
      </c>
      <c r="F27" s="3">
        <v>6743.94</v>
      </c>
      <c r="G27" s="3">
        <v>674.39</v>
      </c>
      <c r="H27" s="3">
        <v>6069.55</v>
      </c>
      <c r="I27" s="3" t="s">
        <v>29</v>
      </c>
      <c r="J27" s="5">
        <v>1.1111103788584</v>
      </c>
      <c r="K27" t="str">
        <f>_xlfn.XLOOKUP(D27, dim_channels!A:A, dim_channels!C:C, "Not Found")</f>
        <v>Offline</v>
      </c>
      <c r="L27" t="str">
        <f>_xlfn.XLOOKUP(D27, dim_channels!A:A, dim_channels!B:B, "Not Found")</f>
        <v>Travel Agency</v>
      </c>
    </row>
    <row r="28" spans="1:12" x14ac:dyDescent="0.2">
      <c r="A28" s="2" t="s">
        <v>116</v>
      </c>
      <c r="B28" s="2" t="s">
        <v>117</v>
      </c>
      <c r="C28" s="2" t="s">
        <v>118</v>
      </c>
      <c r="D28" s="2" t="s">
        <v>33</v>
      </c>
      <c r="E28" s="2" t="s">
        <v>60</v>
      </c>
      <c r="F28" s="2">
        <v>11831.79</v>
      </c>
      <c r="G28" s="2">
        <v>0</v>
      </c>
      <c r="H28" s="2">
        <v>11831.79</v>
      </c>
      <c r="I28" s="2" t="s">
        <v>29</v>
      </c>
      <c r="J28" s="4">
        <v>1</v>
      </c>
      <c r="K28" t="str">
        <f>_xlfn.XLOOKUP(D28, dim_channels!A:A, dim_channels!C:C, "Not Found")</f>
        <v>OTA</v>
      </c>
      <c r="L28" t="str">
        <f>_xlfn.XLOOKUP(D28, dim_channels!A:A, dim_channels!B:B, "Not Found")</f>
        <v>Booking.com</v>
      </c>
    </row>
    <row r="29" spans="1:12" x14ac:dyDescent="0.2">
      <c r="A29" s="3" t="s">
        <v>119</v>
      </c>
      <c r="B29" s="3" t="s">
        <v>120</v>
      </c>
      <c r="C29" s="3" t="s">
        <v>121</v>
      </c>
      <c r="D29" s="3" t="s">
        <v>45</v>
      </c>
      <c r="E29" s="3" t="s">
        <v>89</v>
      </c>
      <c r="F29" s="3">
        <v>6396.65</v>
      </c>
      <c r="G29" s="3">
        <v>0</v>
      </c>
      <c r="H29" s="3">
        <v>6396.65</v>
      </c>
      <c r="I29" s="3" t="s">
        <v>29</v>
      </c>
      <c r="J29" s="5">
        <v>1</v>
      </c>
      <c r="K29" t="str">
        <f>_xlfn.XLOOKUP(D29, dim_channels!A:A, dim_channels!C:C, "Not Found")</f>
        <v>Corporate</v>
      </c>
      <c r="L29" t="str">
        <f>_xlfn.XLOOKUP(D29, dim_channels!A:A, dim_channels!B:B, "Not Found")</f>
        <v>Corporate Direct</v>
      </c>
    </row>
    <row r="30" spans="1:12" x14ac:dyDescent="0.2">
      <c r="A30" s="2" t="s">
        <v>122</v>
      </c>
      <c r="B30" s="2" t="s">
        <v>123</v>
      </c>
      <c r="C30" s="2" t="s">
        <v>124</v>
      </c>
      <c r="D30" s="2" t="s">
        <v>52</v>
      </c>
      <c r="E30" s="2" t="s">
        <v>60</v>
      </c>
      <c r="F30" s="2">
        <v>5254.32</v>
      </c>
      <c r="G30" s="2">
        <v>0</v>
      </c>
      <c r="H30" s="2">
        <v>5254.32</v>
      </c>
      <c r="I30" s="2" t="s">
        <v>41</v>
      </c>
      <c r="J30" s="4">
        <v>1</v>
      </c>
      <c r="K30" t="str">
        <f>_xlfn.XLOOKUP(D30, dim_channels!A:A, dim_channels!C:C, "Not Found")</f>
        <v>OTA</v>
      </c>
      <c r="L30" t="str">
        <f>_xlfn.XLOOKUP(D30, dim_channels!A:A, dim_channels!B:B, "Not Found")</f>
        <v>Agoda</v>
      </c>
    </row>
    <row r="31" spans="1:12" x14ac:dyDescent="0.2">
      <c r="A31" s="3" t="s">
        <v>125</v>
      </c>
      <c r="B31" s="3" t="s">
        <v>126</v>
      </c>
      <c r="C31" s="3" t="s">
        <v>127</v>
      </c>
      <c r="D31" s="3" t="s">
        <v>27</v>
      </c>
      <c r="E31" s="3" t="s">
        <v>34</v>
      </c>
      <c r="F31" s="3">
        <v>5784.71</v>
      </c>
      <c r="G31" s="3">
        <v>1041.25</v>
      </c>
      <c r="H31" s="3">
        <v>4743.46</v>
      </c>
      <c r="I31" s="3" t="s">
        <v>29</v>
      </c>
      <c r="J31" s="5">
        <v>1.219512760727401</v>
      </c>
      <c r="K31" t="str">
        <f>_xlfn.XLOOKUP(D31, dim_channels!A:A, dim_channels!C:C, "Not Found")</f>
        <v>OTA</v>
      </c>
      <c r="L31" t="str">
        <f>_xlfn.XLOOKUP(D31, dim_channels!A:A, dim_channels!B:B, "Not Found")</f>
        <v>Expedia</v>
      </c>
    </row>
    <row r="32" spans="1:12" x14ac:dyDescent="0.2">
      <c r="A32" s="2" t="s">
        <v>128</v>
      </c>
      <c r="B32" s="2" t="s">
        <v>129</v>
      </c>
      <c r="C32" s="2" t="s">
        <v>130</v>
      </c>
      <c r="D32" s="2" t="s">
        <v>114</v>
      </c>
      <c r="E32" s="2" t="s">
        <v>46</v>
      </c>
      <c r="F32" s="2">
        <v>4609.3100000000004</v>
      </c>
      <c r="G32" s="2">
        <v>460.93</v>
      </c>
      <c r="H32" s="2">
        <v>4148.38</v>
      </c>
      <c r="I32" s="2" t="s">
        <v>29</v>
      </c>
      <c r="J32" s="4">
        <v>1.1111108432689389</v>
      </c>
      <c r="K32" t="str">
        <f>_xlfn.XLOOKUP(D32, dim_channels!A:A, dim_channels!C:C, "Not Found")</f>
        <v>Offline</v>
      </c>
      <c r="L32" t="str">
        <f>_xlfn.XLOOKUP(D32, dim_channels!A:A, dim_channels!B:B, "Not Found")</f>
        <v>Travel Agency</v>
      </c>
    </row>
    <row r="33" spans="1:12" x14ac:dyDescent="0.2">
      <c r="A33" s="3" t="s">
        <v>131</v>
      </c>
      <c r="B33" s="3" t="s">
        <v>132</v>
      </c>
      <c r="C33" s="3" t="s">
        <v>133</v>
      </c>
      <c r="D33" s="3" t="s">
        <v>27</v>
      </c>
      <c r="E33" s="3" t="s">
        <v>28</v>
      </c>
      <c r="F33" s="3">
        <v>2813.42</v>
      </c>
      <c r="G33" s="3">
        <v>506.42</v>
      </c>
      <c r="H33" s="3">
        <v>2307</v>
      </c>
      <c r="I33" s="3" t="s">
        <v>41</v>
      </c>
      <c r="J33" s="5">
        <v>1.2195145210229741</v>
      </c>
      <c r="K33" t="str">
        <f>_xlfn.XLOOKUP(D33, dim_channels!A:A, dim_channels!C:C, "Not Found")</f>
        <v>OTA</v>
      </c>
      <c r="L33" t="str">
        <f>_xlfn.XLOOKUP(D33, dim_channels!A:A, dim_channels!B:B, "Not Found")</f>
        <v>Expedia</v>
      </c>
    </row>
    <row r="34" spans="1:12" x14ac:dyDescent="0.2">
      <c r="A34" s="2" t="s">
        <v>134</v>
      </c>
      <c r="B34" s="2" t="s">
        <v>135</v>
      </c>
      <c r="C34" s="2" t="s">
        <v>136</v>
      </c>
      <c r="D34" s="2" t="s">
        <v>27</v>
      </c>
      <c r="E34" s="2" t="s">
        <v>28</v>
      </c>
      <c r="F34" s="2">
        <v>3329.54</v>
      </c>
      <c r="G34" s="2">
        <v>599.32000000000005</v>
      </c>
      <c r="H34" s="2">
        <v>2730.22</v>
      </c>
      <c r="I34" s="2" t="s">
        <v>29</v>
      </c>
      <c r="J34" s="4">
        <v>1.219513445802902</v>
      </c>
      <c r="K34" t="str">
        <f>_xlfn.XLOOKUP(D34, dim_channels!A:A, dim_channels!C:C, "Not Found")</f>
        <v>OTA</v>
      </c>
      <c r="L34" t="str">
        <f>_xlfn.XLOOKUP(D34, dim_channels!A:A, dim_channels!B:B, "Not Found")</f>
        <v>Expedia</v>
      </c>
    </row>
    <row r="35" spans="1:12" x14ac:dyDescent="0.2">
      <c r="A35" s="3" t="s">
        <v>137</v>
      </c>
      <c r="B35" s="3" t="s">
        <v>138</v>
      </c>
      <c r="C35" s="3" t="s">
        <v>139</v>
      </c>
      <c r="D35" s="3" t="s">
        <v>45</v>
      </c>
      <c r="E35" s="3" t="s">
        <v>89</v>
      </c>
      <c r="F35" s="3">
        <v>3788.8</v>
      </c>
      <c r="G35" s="3">
        <v>0</v>
      </c>
      <c r="H35" s="3">
        <v>3788.8</v>
      </c>
      <c r="I35" s="3" t="s">
        <v>56</v>
      </c>
      <c r="J35" s="5">
        <v>1</v>
      </c>
      <c r="K35" t="str">
        <f>_xlfn.XLOOKUP(D35, dim_channels!A:A, dim_channels!C:C, "Not Found")</f>
        <v>Corporate</v>
      </c>
      <c r="L35" t="str">
        <f>_xlfn.XLOOKUP(D35, dim_channels!A:A, dim_channels!B:B, "Not Found")</f>
        <v>Corporate Direct</v>
      </c>
    </row>
    <row r="36" spans="1:12" x14ac:dyDescent="0.2">
      <c r="A36" s="2" t="s">
        <v>140</v>
      </c>
      <c r="B36" s="2" t="s">
        <v>141</v>
      </c>
      <c r="C36" s="2" t="s">
        <v>85</v>
      </c>
      <c r="D36" s="2" t="s">
        <v>114</v>
      </c>
      <c r="E36" s="2" t="s">
        <v>46</v>
      </c>
      <c r="F36" s="2">
        <v>5311.37</v>
      </c>
      <c r="G36" s="2">
        <v>531.14</v>
      </c>
      <c r="H36" s="2">
        <v>4780.2299999999996</v>
      </c>
      <c r="I36" s="2" t="s">
        <v>41</v>
      </c>
      <c r="J36" s="4">
        <v>1.1111118084276279</v>
      </c>
      <c r="K36" t="str">
        <f>_xlfn.XLOOKUP(D36, dim_channels!A:A, dim_channels!C:C, "Not Found")</f>
        <v>Offline</v>
      </c>
      <c r="L36" t="str">
        <f>_xlfn.XLOOKUP(D36, dim_channels!A:A, dim_channels!B:B, "Not Found")</f>
        <v>Travel Agency</v>
      </c>
    </row>
    <row r="37" spans="1:12" x14ac:dyDescent="0.2">
      <c r="A37" s="3" t="s">
        <v>142</v>
      </c>
      <c r="B37" s="3" t="s">
        <v>143</v>
      </c>
      <c r="C37" s="3" t="s">
        <v>79</v>
      </c>
      <c r="D37" s="3" t="s">
        <v>27</v>
      </c>
      <c r="E37" s="3" t="s">
        <v>28</v>
      </c>
      <c r="F37" s="3">
        <v>5764.08</v>
      </c>
      <c r="G37" s="3">
        <v>1037.53</v>
      </c>
      <c r="H37" s="3">
        <v>4726.55</v>
      </c>
      <c r="I37" s="3" t="s">
        <v>29</v>
      </c>
      <c r="J37" s="5">
        <v>1.21951105986396</v>
      </c>
      <c r="K37" t="str">
        <f>_xlfn.XLOOKUP(D37, dim_channels!A:A, dim_channels!C:C, "Not Found")</f>
        <v>OTA</v>
      </c>
      <c r="L37" t="str">
        <f>_xlfn.XLOOKUP(D37, dim_channels!A:A, dim_channels!B:B, "Not Found")</f>
        <v>Expedia</v>
      </c>
    </row>
    <row r="38" spans="1:12" x14ac:dyDescent="0.2">
      <c r="A38" s="2" t="s">
        <v>144</v>
      </c>
      <c r="B38" s="2" t="s">
        <v>145</v>
      </c>
      <c r="C38" s="2" t="s">
        <v>109</v>
      </c>
      <c r="D38" s="2" t="s">
        <v>45</v>
      </c>
      <c r="E38" s="2" t="s">
        <v>46</v>
      </c>
      <c r="F38" s="2">
        <v>14588.95</v>
      </c>
      <c r="G38" s="2">
        <v>729.45</v>
      </c>
      <c r="H38" s="2">
        <v>13859.5</v>
      </c>
      <c r="I38" s="2" t="s">
        <v>29</v>
      </c>
      <c r="J38" s="4">
        <v>1.0526317688228291</v>
      </c>
      <c r="K38" t="str">
        <f>_xlfn.XLOOKUP(D38, dim_channels!A:A, dim_channels!C:C, "Not Found")</f>
        <v>Corporate</v>
      </c>
      <c r="L38" t="str">
        <f>_xlfn.XLOOKUP(D38, dim_channels!A:A, dim_channels!B:B, "Not Found")</f>
        <v>Corporate Direct</v>
      </c>
    </row>
    <row r="39" spans="1:12" x14ac:dyDescent="0.2">
      <c r="A39" s="3" t="s">
        <v>146</v>
      </c>
      <c r="B39" s="3" t="s">
        <v>147</v>
      </c>
      <c r="C39" s="3" t="s">
        <v>148</v>
      </c>
      <c r="D39" s="3" t="s">
        <v>52</v>
      </c>
      <c r="E39" s="3" t="s">
        <v>60</v>
      </c>
      <c r="F39" s="3">
        <v>2526.81</v>
      </c>
      <c r="G39" s="3">
        <v>0</v>
      </c>
      <c r="H39" s="3">
        <v>2526.81</v>
      </c>
      <c r="I39" s="3" t="s">
        <v>29</v>
      </c>
      <c r="J39" s="5">
        <v>1</v>
      </c>
      <c r="K39" t="str">
        <f>_xlfn.XLOOKUP(D39, dim_channels!A:A, dim_channels!C:C, "Not Found")</f>
        <v>OTA</v>
      </c>
      <c r="L39" t="str">
        <f>_xlfn.XLOOKUP(D39, dim_channels!A:A, dim_channels!B:B, "Not Found")</f>
        <v>Agoda</v>
      </c>
    </row>
    <row r="40" spans="1:12" x14ac:dyDescent="0.2">
      <c r="A40" s="2" t="s">
        <v>149</v>
      </c>
      <c r="B40" s="2" t="s">
        <v>150</v>
      </c>
      <c r="C40" s="2" t="s">
        <v>151</v>
      </c>
      <c r="D40" s="2" t="s">
        <v>33</v>
      </c>
      <c r="E40" s="2" t="s">
        <v>28</v>
      </c>
      <c r="F40" s="2">
        <v>5491.62</v>
      </c>
      <c r="G40" s="2">
        <v>823.74</v>
      </c>
      <c r="H40" s="2">
        <v>4667.88</v>
      </c>
      <c r="I40" s="2" t="s">
        <v>41</v>
      </c>
      <c r="J40" s="4">
        <v>1.176469832129361</v>
      </c>
      <c r="K40" t="str">
        <f>_xlfn.XLOOKUP(D40, dim_channels!A:A, dim_channels!C:C, "Not Found")</f>
        <v>OTA</v>
      </c>
      <c r="L40" t="str">
        <f>_xlfn.XLOOKUP(D40, dim_channels!A:A, dim_channels!B:B, "Not Found")</f>
        <v>Booking.com</v>
      </c>
    </row>
    <row r="41" spans="1:12" x14ac:dyDescent="0.2">
      <c r="A41" s="3" t="s">
        <v>152</v>
      </c>
      <c r="B41" s="3" t="s">
        <v>153</v>
      </c>
      <c r="C41" s="3" t="s">
        <v>153</v>
      </c>
      <c r="D41" s="3" t="s">
        <v>52</v>
      </c>
      <c r="E41" s="3" t="s">
        <v>34</v>
      </c>
      <c r="F41" s="3">
        <v>8178.19</v>
      </c>
      <c r="G41" s="3">
        <v>981.38</v>
      </c>
      <c r="H41" s="3">
        <v>7196.81</v>
      </c>
      <c r="I41" s="3" t="s">
        <v>41</v>
      </c>
      <c r="J41" s="5">
        <v>1.136363194248563</v>
      </c>
      <c r="K41" t="str">
        <f>_xlfn.XLOOKUP(D41, dim_channels!A:A, dim_channels!C:C, "Not Found")</f>
        <v>OTA</v>
      </c>
      <c r="L41" t="str">
        <f>_xlfn.XLOOKUP(D41, dim_channels!A:A, dim_channels!B:B, "Not Found")</f>
        <v>Agoda</v>
      </c>
    </row>
    <row r="42" spans="1:12" x14ac:dyDescent="0.2">
      <c r="A42" s="2" t="s">
        <v>154</v>
      </c>
      <c r="B42" s="2" t="s">
        <v>155</v>
      </c>
      <c r="C42" s="2" t="s">
        <v>156</v>
      </c>
      <c r="D42" s="2" t="s">
        <v>27</v>
      </c>
      <c r="E42" s="2" t="s">
        <v>60</v>
      </c>
      <c r="F42" s="2">
        <v>16164.7</v>
      </c>
      <c r="G42" s="2">
        <v>0</v>
      </c>
      <c r="H42" s="2">
        <v>16164.7</v>
      </c>
      <c r="I42" s="2" t="s">
        <v>41</v>
      </c>
      <c r="J42" s="4">
        <v>1</v>
      </c>
      <c r="K42" t="str">
        <f>_xlfn.XLOOKUP(D42, dim_channels!A:A, dim_channels!C:C, "Not Found")</f>
        <v>OTA</v>
      </c>
      <c r="L42" t="str">
        <f>_xlfn.XLOOKUP(D42, dim_channels!A:A, dim_channels!B:B, "Not Found")</f>
        <v>Expedia</v>
      </c>
    </row>
    <row r="43" spans="1:12" x14ac:dyDescent="0.2">
      <c r="A43" s="3" t="s">
        <v>157</v>
      </c>
      <c r="B43" s="3" t="s">
        <v>158</v>
      </c>
      <c r="C43" s="3" t="s">
        <v>159</v>
      </c>
      <c r="D43" s="3" t="s">
        <v>27</v>
      </c>
      <c r="E43" s="3" t="s">
        <v>28</v>
      </c>
      <c r="F43" s="3">
        <v>2990.46</v>
      </c>
      <c r="G43" s="3">
        <v>538.28</v>
      </c>
      <c r="H43" s="3">
        <v>2452.1799999999998</v>
      </c>
      <c r="I43" s="3" t="s">
        <v>29</v>
      </c>
      <c r="J43" s="5">
        <v>1.219510802632759</v>
      </c>
      <c r="K43" t="str">
        <f>_xlfn.XLOOKUP(D43, dim_channels!A:A, dim_channels!C:C, "Not Found")</f>
        <v>OTA</v>
      </c>
      <c r="L43" t="str">
        <f>_xlfn.XLOOKUP(D43, dim_channels!A:A, dim_channels!B:B, "Not Found")</f>
        <v>Expedia</v>
      </c>
    </row>
    <row r="44" spans="1:12" x14ac:dyDescent="0.2">
      <c r="A44" s="2" t="s">
        <v>160</v>
      </c>
      <c r="B44" s="2" t="s">
        <v>161</v>
      </c>
      <c r="C44" s="2" t="s">
        <v>162</v>
      </c>
      <c r="D44" s="2" t="s">
        <v>64</v>
      </c>
      <c r="E44" s="2" t="s">
        <v>34</v>
      </c>
      <c r="F44" s="2">
        <v>6252.27</v>
      </c>
      <c r="G44" s="2">
        <v>0</v>
      </c>
      <c r="H44" s="2">
        <v>6252.27</v>
      </c>
      <c r="I44" s="2" t="s">
        <v>56</v>
      </c>
      <c r="J44" s="4">
        <v>1</v>
      </c>
      <c r="K44" t="str">
        <f>_xlfn.XLOOKUP(D44, dim_channels!A:A, dim_channels!C:C, "Not Found")</f>
        <v>Direct</v>
      </c>
      <c r="L44" t="str">
        <f>_xlfn.XLOOKUP(D44, dim_channels!A:A, dim_channels!B:B, "Not Found")</f>
        <v>Direct Website</v>
      </c>
    </row>
    <row r="45" spans="1:12" x14ac:dyDescent="0.2">
      <c r="A45" s="3" t="s">
        <v>163</v>
      </c>
      <c r="B45" s="3" t="s">
        <v>164</v>
      </c>
      <c r="C45" s="3" t="s">
        <v>165</v>
      </c>
      <c r="D45" s="3" t="s">
        <v>33</v>
      </c>
      <c r="E45" s="3" t="s">
        <v>28</v>
      </c>
      <c r="F45" s="3">
        <v>5802.64</v>
      </c>
      <c r="G45" s="3">
        <v>870.4</v>
      </c>
      <c r="H45" s="3">
        <v>4932.24</v>
      </c>
      <c r="I45" s="3" t="s">
        <v>29</v>
      </c>
      <c r="J45" s="5">
        <v>1.1764715423418159</v>
      </c>
      <c r="K45" t="str">
        <f>_xlfn.XLOOKUP(D45, dim_channels!A:A, dim_channels!C:C, "Not Found")</f>
        <v>OTA</v>
      </c>
      <c r="L45" t="str">
        <f>_xlfn.XLOOKUP(D45, dim_channels!A:A, dim_channels!B:B, "Not Found")</f>
        <v>Booking.com</v>
      </c>
    </row>
    <row r="46" spans="1:12" x14ac:dyDescent="0.2">
      <c r="A46" s="2" t="s">
        <v>166</v>
      </c>
      <c r="B46" s="2" t="s">
        <v>167</v>
      </c>
      <c r="C46" s="2" t="s">
        <v>168</v>
      </c>
      <c r="D46" s="2" t="s">
        <v>169</v>
      </c>
      <c r="E46" s="2" t="s">
        <v>46</v>
      </c>
      <c r="F46" s="2">
        <v>3525.13</v>
      </c>
      <c r="G46" s="2">
        <v>705.03</v>
      </c>
      <c r="H46" s="2">
        <v>2820.1</v>
      </c>
      <c r="I46" s="2" t="s">
        <v>29</v>
      </c>
      <c r="J46" s="4">
        <v>1.2500017729867741</v>
      </c>
      <c r="K46" t="str">
        <f>_xlfn.XLOOKUP(D46, dim_channels!A:A, dim_channels!C:C, "Not Found")</f>
        <v>GDS</v>
      </c>
      <c r="L46" t="str">
        <f>_xlfn.XLOOKUP(D46, dim_channels!A:A, dim_channels!B:B, "Not Found")</f>
        <v>GDS (Amadeus)</v>
      </c>
    </row>
    <row r="47" spans="1:12" x14ac:dyDescent="0.2">
      <c r="A47" s="3" t="s">
        <v>170</v>
      </c>
      <c r="B47" s="3" t="s">
        <v>171</v>
      </c>
      <c r="C47" s="3" t="s">
        <v>151</v>
      </c>
      <c r="D47" s="3" t="s">
        <v>27</v>
      </c>
      <c r="E47" s="3" t="s">
        <v>34</v>
      </c>
      <c r="F47" s="3">
        <v>13246.32</v>
      </c>
      <c r="G47" s="3">
        <v>2384.34</v>
      </c>
      <c r="H47" s="3">
        <v>10861.98</v>
      </c>
      <c r="I47" s="3" t="s">
        <v>29</v>
      </c>
      <c r="J47" s="5">
        <v>1.2195124645782811</v>
      </c>
      <c r="K47" t="str">
        <f>_xlfn.XLOOKUP(D47, dim_channels!A:A, dim_channels!C:C, "Not Found")</f>
        <v>OTA</v>
      </c>
      <c r="L47" t="str">
        <f>_xlfn.XLOOKUP(D47, dim_channels!A:A, dim_channels!B:B, "Not Found")</f>
        <v>Expedia</v>
      </c>
    </row>
    <row r="48" spans="1:12" x14ac:dyDescent="0.2">
      <c r="A48" s="2" t="s">
        <v>172</v>
      </c>
      <c r="B48" s="2" t="s">
        <v>173</v>
      </c>
      <c r="C48" s="2" t="s">
        <v>174</v>
      </c>
      <c r="D48" s="2" t="s">
        <v>27</v>
      </c>
      <c r="E48" s="2" t="s">
        <v>34</v>
      </c>
      <c r="F48" s="2">
        <v>13005.64</v>
      </c>
      <c r="G48" s="2">
        <v>2341.02</v>
      </c>
      <c r="H48" s="2">
        <v>10664.62</v>
      </c>
      <c r="I48" s="2" t="s">
        <v>56</v>
      </c>
      <c r="J48" s="4">
        <v>1.219512744007756</v>
      </c>
      <c r="K48" t="str">
        <f>_xlfn.XLOOKUP(D48, dim_channels!A:A, dim_channels!C:C, "Not Found")</f>
        <v>OTA</v>
      </c>
      <c r="L48" t="str">
        <f>_xlfn.XLOOKUP(D48, dim_channels!A:A, dim_channels!B:B, "Not Found")</f>
        <v>Expedia</v>
      </c>
    </row>
    <row r="49" spans="1:12" x14ac:dyDescent="0.2">
      <c r="A49" s="3" t="s">
        <v>175</v>
      </c>
      <c r="B49" s="3" t="s">
        <v>176</v>
      </c>
      <c r="C49" s="3" t="s">
        <v>110</v>
      </c>
      <c r="D49" s="3" t="s">
        <v>33</v>
      </c>
      <c r="E49" s="3" t="s">
        <v>28</v>
      </c>
      <c r="F49" s="3">
        <v>19094.36</v>
      </c>
      <c r="G49" s="3">
        <v>2864.15</v>
      </c>
      <c r="H49" s="3">
        <v>16230.21</v>
      </c>
      <c r="I49" s="3" t="s">
        <v>29</v>
      </c>
      <c r="J49" s="5">
        <v>1.1764702982894251</v>
      </c>
      <c r="K49" t="str">
        <f>_xlfn.XLOOKUP(D49, dim_channels!A:A, dim_channels!C:C, "Not Found")</f>
        <v>OTA</v>
      </c>
      <c r="L49" t="str">
        <f>_xlfn.XLOOKUP(D49, dim_channels!A:A, dim_channels!B:B, "Not Found")</f>
        <v>Booking.com</v>
      </c>
    </row>
    <row r="50" spans="1:12" x14ac:dyDescent="0.2">
      <c r="A50" s="2" t="s">
        <v>177</v>
      </c>
      <c r="B50" s="2" t="s">
        <v>178</v>
      </c>
      <c r="C50" s="2" t="s">
        <v>179</v>
      </c>
      <c r="D50" s="2" t="s">
        <v>27</v>
      </c>
      <c r="E50" s="2" t="s">
        <v>28</v>
      </c>
      <c r="F50" s="2">
        <v>3035.87</v>
      </c>
      <c r="G50" s="2">
        <v>546.46</v>
      </c>
      <c r="H50" s="2">
        <v>2489.41</v>
      </c>
      <c r="I50" s="2" t="s">
        <v>41</v>
      </c>
      <c r="J50" s="4">
        <v>1.2195138607139839</v>
      </c>
      <c r="K50" t="str">
        <f>_xlfn.XLOOKUP(D50, dim_channels!A:A, dim_channels!C:C, "Not Found")</f>
        <v>OTA</v>
      </c>
      <c r="L50" t="str">
        <f>_xlfn.XLOOKUP(D50, dim_channels!A:A, dim_channels!B:B, "Not Found")</f>
        <v>Expedia</v>
      </c>
    </row>
    <row r="51" spans="1:12" x14ac:dyDescent="0.2">
      <c r="A51" s="3" t="s">
        <v>180</v>
      </c>
      <c r="B51" s="3" t="s">
        <v>181</v>
      </c>
      <c r="C51" s="3" t="s">
        <v>181</v>
      </c>
      <c r="D51" s="3" t="s">
        <v>64</v>
      </c>
      <c r="E51" s="3" t="s">
        <v>34</v>
      </c>
      <c r="F51" s="3">
        <v>3006.67</v>
      </c>
      <c r="G51" s="3">
        <v>0</v>
      </c>
      <c r="H51" s="3">
        <v>3006.67</v>
      </c>
      <c r="I51" s="3" t="s">
        <v>29</v>
      </c>
      <c r="J51" s="5">
        <v>1</v>
      </c>
      <c r="K51" t="str">
        <f>_xlfn.XLOOKUP(D51, dim_channels!A:A, dim_channels!C:C, "Not Found")</f>
        <v>Direct</v>
      </c>
      <c r="L51" t="str">
        <f>_xlfn.XLOOKUP(D51, dim_channels!A:A, dim_channels!B:B, "Not Found")</f>
        <v>Direct Website</v>
      </c>
    </row>
    <row r="52" spans="1:12" x14ac:dyDescent="0.2">
      <c r="A52" s="2" t="s">
        <v>182</v>
      </c>
      <c r="B52" s="2" t="s">
        <v>183</v>
      </c>
      <c r="C52" s="2" t="s">
        <v>184</v>
      </c>
      <c r="D52" s="2" t="s">
        <v>52</v>
      </c>
      <c r="E52" s="2" t="s">
        <v>60</v>
      </c>
      <c r="F52" s="2">
        <v>3062.56</v>
      </c>
      <c r="G52" s="2">
        <v>0</v>
      </c>
      <c r="H52" s="2">
        <v>3062.56</v>
      </c>
      <c r="I52" s="2" t="s">
        <v>41</v>
      </c>
      <c r="J52" s="4">
        <v>1</v>
      </c>
      <c r="K52" t="str">
        <f>_xlfn.XLOOKUP(D52, dim_channels!A:A, dim_channels!C:C, "Not Found")</f>
        <v>OTA</v>
      </c>
      <c r="L52" t="str">
        <f>_xlfn.XLOOKUP(D52, dim_channels!A:A, dim_channels!B:B, "Not Found")</f>
        <v>Agoda</v>
      </c>
    </row>
    <row r="53" spans="1:12" x14ac:dyDescent="0.2">
      <c r="A53" s="3" t="s">
        <v>185</v>
      </c>
      <c r="B53" s="3" t="s">
        <v>186</v>
      </c>
      <c r="C53" s="3" t="s">
        <v>187</v>
      </c>
      <c r="D53" s="3" t="s">
        <v>64</v>
      </c>
      <c r="E53" s="3" t="s">
        <v>115</v>
      </c>
      <c r="F53" s="3">
        <v>9131.02</v>
      </c>
      <c r="G53" s="3">
        <v>0</v>
      </c>
      <c r="H53" s="3">
        <v>9131.02</v>
      </c>
      <c r="I53" s="3" t="s">
        <v>56</v>
      </c>
      <c r="J53" s="5">
        <v>1</v>
      </c>
      <c r="K53" t="str">
        <f>_xlfn.XLOOKUP(D53, dim_channels!A:A, dim_channels!C:C, "Not Found")</f>
        <v>Direct</v>
      </c>
      <c r="L53" t="str">
        <f>_xlfn.XLOOKUP(D53, dim_channels!A:A, dim_channels!B:B, "Not Found")</f>
        <v>Direct Website</v>
      </c>
    </row>
    <row r="54" spans="1:12" x14ac:dyDescent="0.2">
      <c r="A54" s="2" t="s">
        <v>188</v>
      </c>
      <c r="B54" s="2" t="s">
        <v>189</v>
      </c>
      <c r="C54" s="2" t="s">
        <v>190</v>
      </c>
      <c r="D54" s="2" t="s">
        <v>114</v>
      </c>
      <c r="E54" s="2" t="s">
        <v>115</v>
      </c>
      <c r="F54" s="2">
        <v>2627.43</v>
      </c>
      <c r="G54" s="2">
        <v>262.74</v>
      </c>
      <c r="H54" s="2">
        <v>2364.69</v>
      </c>
      <c r="I54" s="2" t="s">
        <v>29</v>
      </c>
      <c r="J54" s="4">
        <v>1.11110970148307</v>
      </c>
      <c r="K54" t="str">
        <f>_xlfn.XLOOKUP(D54, dim_channels!A:A, dim_channels!C:C, "Not Found")</f>
        <v>Offline</v>
      </c>
      <c r="L54" t="str">
        <f>_xlfn.XLOOKUP(D54, dim_channels!A:A, dim_channels!B:B, "Not Found")</f>
        <v>Travel Agency</v>
      </c>
    </row>
    <row r="55" spans="1:12" x14ac:dyDescent="0.2">
      <c r="A55" s="3" t="s">
        <v>191</v>
      </c>
      <c r="B55" s="3" t="s">
        <v>192</v>
      </c>
      <c r="C55" s="3" t="s">
        <v>193</v>
      </c>
      <c r="D55" s="3" t="s">
        <v>114</v>
      </c>
      <c r="E55" s="3" t="s">
        <v>46</v>
      </c>
      <c r="F55" s="3">
        <v>18818.48</v>
      </c>
      <c r="G55" s="3">
        <v>1881.85</v>
      </c>
      <c r="H55" s="3">
        <v>16936.63</v>
      </c>
      <c r="I55" s="3" t="s">
        <v>56</v>
      </c>
      <c r="J55" s="5">
        <v>1.111111242319162</v>
      </c>
      <c r="K55" t="str">
        <f>_xlfn.XLOOKUP(D55, dim_channels!A:A, dim_channels!C:C, "Not Found")</f>
        <v>Offline</v>
      </c>
      <c r="L55" t="str">
        <f>_xlfn.XLOOKUP(D55, dim_channels!A:A, dim_channels!B:B, "Not Found")</f>
        <v>Travel Agency</v>
      </c>
    </row>
    <row r="56" spans="1:12" x14ac:dyDescent="0.2">
      <c r="A56" s="2" t="s">
        <v>194</v>
      </c>
      <c r="B56" s="2" t="s">
        <v>48</v>
      </c>
      <c r="C56" s="2" t="s">
        <v>195</v>
      </c>
      <c r="D56" s="2" t="s">
        <v>27</v>
      </c>
      <c r="E56" s="2" t="s">
        <v>34</v>
      </c>
      <c r="F56" s="2">
        <v>12481.64</v>
      </c>
      <c r="G56" s="2">
        <v>2246.6999999999998</v>
      </c>
      <c r="H56" s="2">
        <v>10234.94</v>
      </c>
      <c r="I56" s="2" t="s">
        <v>29</v>
      </c>
      <c r="J56" s="4">
        <v>1.2195127670509061</v>
      </c>
      <c r="K56" t="str">
        <f>_xlfn.XLOOKUP(D56, dim_channels!A:A, dim_channels!C:C, "Not Found")</f>
        <v>OTA</v>
      </c>
      <c r="L56" t="str">
        <f>_xlfn.XLOOKUP(D56, dim_channels!A:A, dim_channels!B:B, "Not Found")</f>
        <v>Expedia</v>
      </c>
    </row>
    <row r="57" spans="1:12" x14ac:dyDescent="0.2">
      <c r="A57" s="3" t="s">
        <v>196</v>
      </c>
      <c r="B57" s="3" t="s">
        <v>197</v>
      </c>
      <c r="C57" s="3" t="s">
        <v>198</v>
      </c>
      <c r="D57" s="3" t="s">
        <v>52</v>
      </c>
      <c r="E57" s="3" t="s">
        <v>34</v>
      </c>
      <c r="F57" s="3">
        <v>3007.83</v>
      </c>
      <c r="G57" s="3">
        <v>360.94</v>
      </c>
      <c r="H57" s="3">
        <v>2646.89</v>
      </c>
      <c r="I57" s="3" t="s">
        <v>41</v>
      </c>
      <c r="J57" s="5">
        <v>1.1363638080917611</v>
      </c>
      <c r="K57" t="str">
        <f>_xlfn.XLOOKUP(D57, dim_channels!A:A, dim_channels!C:C, "Not Found")</f>
        <v>OTA</v>
      </c>
      <c r="L57" t="str">
        <f>_xlfn.XLOOKUP(D57, dim_channels!A:A, dim_channels!B:B, "Not Found")</f>
        <v>Agoda</v>
      </c>
    </row>
    <row r="58" spans="1:12" x14ac:dyDescent="0.2">
      <c r="A58" s="2" t="s">
        <v>199</v>
      </c>
      <c r="B58" s="2" t="s">
        <v>200</v>
      </c>
      <c r="C58" s="2" t="s">
        <v>178</v>
      </c>
      <c r="D58" s="2" t="s">
        <v>33</v>
      </c>
      <c r="E58" s="2" t="s">
        <v>28</v>
      </c>
      <c r="F58" s="2">
        <v>14436.6</v>
      </c>
      <c r="G58" s="2">
        <v>2165.4899999999998</v>
      </c>
      <c r="H58" s="2">
        <v>12271.11</v>
      </c>
      <c r="I58" s="2" t="s">
        <v>56</v>
      </c>
      <c r="J58" s="4">
        <v>1.1764705882352939</v>
      </c>
      <c r="K58" t="str">
        <f>_xlfn.XLOOKUP(D58, dim_channels!A:A, dim_channels!C:C, "Not Found")</f>
        <v>OTA</v>
      </c>
      <c r="L58" t="str">
        <f>_xlfn.XLOOKUP(D58, dim_channels!A:A, dim_channels!B:B, "Not Found")</f>
        <v>Booking.com</v>
      </c>
    </row>
    <row r="59" spans="1:12" x14ac:dyDescent="0.2">
      <c r="A59" s="3" t="s">
        <v>201</v>
      </c>
      <c r="B59" s="3" t="s">
        <v>51</v>
      </c>
      <c r="C59" s="3" t="s">
        <v>202</v>
      </c>
      <c r="D59" s="3" t="s">
        <v>27</v>
      </c>
      <c r="E59" s="3" t="s">
        <v>60</v>
      </c>
      <c r="F59" s="3">
        <v>6562.91</v>
      </c>
      <c r="G59" s="3">
        <v>0</v>
      </c>
      <c r="H59" s="3">
        <v>6562.91</v>
      </c>
      <c r="I59" s="3" t="s">
        <v>29</v>
      </c>
      <c r="J59" s="5">
        <v>1</v>
      </c>
      <c r="K59" t="str">
        <f>_xlfn.XLOOKUP(D59, dim_channels!A:A, dim_channels!C:C, "Not Found")</f>
        <v>OTA</v>
      </c>
      <c r="L59" t="str">
        <f>_xlfn.XLOOKUP(D59, dim_channels!A:A, dim_channels!B:B, "Not Found")</f>
        <v>Expedia</v>
      </c>
    </row>
    <row r="60" spans="1:12" x14ac:dyDescent="0.2">
      <c r="A60" s="2" t="s">
        <v>203</v>
      </c>
      <c r="B60" s="2" t="s">
        <v>204</v>
      </c>
      <c r="C60" s="2" t="s">
        <v>205</v>
      </c>
      <c r="D60" s="2" t="s">
        <v>206</v>
      </c>
      <c r="E60" s="2" t="s">
        <v>207</v>
      </c>
      <c r="F60" s="2">
        <v>18026.03</v>
      </c>
      <c r="G60" s="2">
        <v>0</v>
      </c>
      <c r="H60" s="2">
        <v>18026.03</v>
      </c>
      <c r="I60" s="2" t="s">
        <v>29</v>
      </c>
      <c r="J60" s="4">
        <v>1</v>
      </c>
      <c r="K60" t="str">
        <f>_xlfn.XLOOKUP(D60, dim_channels!A:A, dim_channels!C:C, "Not Found")</f>
        <v>Direct</v>
      </c>
      <c r="L60" t="str">
        <f>_xlfn.XLOOKUP(D60, dim_channels!A:A, dim_channels!B:B, "Not Found")</f>
        <v>Walk-in</v>
      </c>
    </row>
    <row r="61" spans="1:12" x14ac:dyDescent="0.2">
      <c r="A61" s="3" t="s">
        <v>208</v>
      </c>
      <c r="B61" s="3" t="s">
        <v>209</v>
      </c>
      <c r="C61" s="3" t="s">
        <v>210</v>
      </c>
      <c r="D61" s="3" t="s">
        <v>64</v>
      </c>
      <c r="E61" s="3" t="s">
        <v>34</v>
      </c>
      <c r="F61" s="3">
        <v>3333.04</v>
      </c>
      <c r="G61" s="3">
        <v>0</v>
      </c>
      <c r="H61" s="3">
        <v>3333.04</v>
      </c>
      <c r="I61" s="3" t="s">
        <v>56</v>
      </c>
      <c r="J61" s="5">
        <v>1</v>
      </c>
      <c r="K61" t="str">
        <f>_xlfn.XLOOKUP(D61, dim_channels!A:A, dim_channels!C:C, "Not Found")</f>
        <v>Direct</v>
      </c>
      <c r="L61" t="str">
        <f>_xlfn.XLOOKUP(D61, dim_channels!A:A, dim_channels!B:B, "Not Found")</f>
        <v>Direct Website</v>
      </c>
    </row>
    <row r="62" spans="1:12" x14ac:dyDescent="0.2">
      <c r="A62" s="2" t="s">
        <v>211</v>
      </c>
      <c r="B62" s="2" t="s">
        <v>212</v>
      </c>
      <c r="C62" s="2" t="s">
        <v>213</v>
      </c>
      <c r="D62" s="2" t="s">
        <v>33</v>
      </c>
      <c r="E62" s="2" t="s">
        <v>60</v>
      </c>
      <c r="F62" s="2">
        <v>14492.36</v>
      </c>
      <c r="G62" s="2">
        <v>0</v>
      </c>
      <c r="H62" s="2">
        <v>14492.36</v>
      </c>
      <c r="I62" s="2" t="s">
        <v>41</v>
      </c>
      <c r="J62" s="4">
        <v>1</v>
      </c>
      <c r="K62" t="str">
        <f>_xlfn.XLOOKUP(D62, dim_channels!A:A, dim_channels!C:C, "Not Found")</f>
        <v>OTA</v>
      </c>
      <c r="L62" t="str">
        <f>_xlfn.XLOOKUP(D62, dim_channels!A:A, dim_channels!B:B, "Not Found")</f>
        <v>Booking.com</v>
      </c>
    </row>
    <row r="63" spans="1:12" x14ac:dyDescent="0.2">
      <c r="A63" s="3" t="s">
        <v>214</v>
      </c>
      <c r="B63" s="3" t="s">
        <v>209</v>
      </c>
      <c r="C63" s="3" t="s">
        <v>215</v>
      </c>
      <c r="D63" s="3" t="s">
        <v>33</v>
      </c>
      <c r="E63" s="3" t="s">
        <v>60</v>
      </c>
      <c r="F63" s="3">
        <v>2559.98</v>
      </c>
      <c r="G63" s="3">
        <v>0</v>
      </c>
      <c r="H63" s="3">
        <v>2559.98</v>
      </c>
      <c r="I63" s="3" t="s">
        <v>29</v>
      </c>
      <c r="J63" s="5">
        <v>1</v>
      </c>
      <c r="K63" t="str">
        <f>_xlfn.XLOOKUP(D63, dim_channels!A:A, dim_channels!C:C, "Not Found")</f>
        <v>OTA</v>
      </c>
      <c r="L63" t="str">
        <f>_xlfn.XLOOKUP(D63, dim_channels!A:A, dim_channels!B:B, "Not Found")</f>
        <v>Booking.com</v>
      </c>
    </row>
    <row r="64" spans="1:12" x14ac:dyDescent="0.2">
      <c r="A64" s="2" t="s">
        <v>216</v>
      </c>
      <c r="B64" s="2" t="s">
        <v>37</v>
      </c>
      <c r="C64" s="2" t="s">
        <v>217</v>
      </c>
      <c r="D64" s="2" t="s">
        <v>52</v>
      </c>
      <c r="E64" s="2" t="s">
        <v>34</v>
      </c>
      <c r="F64" s="2">
        <v>9024.67</v>
      </c>
      <c r="G64" s="2">
        <v>1082.96</v>
      </c>
      <c r="H64" s="2">
        <v>7941.71</v>
      </c>
      <c r="I64" s="2" t="s">
        <v>41</v>
      </c>
      <c r="J64" s="4">
        <v>1.136363579128425</v>
      </c>
      <c r="K64" t="str">
        <f>_xlfn.XLOOKUP(D64, dim_channels!A:A, dim_channels!C:C, "Not Found")</f>
        <v>OTA</v>
      </c>
      <c r="L64" t="str">
        <f>_xlfn.XLOOKUP(D64, dim_channels!A:A, dim_channels!B:B, "Not Found")</f>
        <v>Agoda</v>
      </c>
    </row>
    <row r="65" spans="1:12" x14ac:dyDescent="0.2">
      <c r="A65" s="3" t="s">
        <v>218</v>
      </c>
      <c r="B65" s="3" t="s">
        <v>219</v>
      </c>
      <c r="C65" s="3" t="s">
        <v>220</v>
      </c>
      <c r="D65" s="3" t="s">
        <v>206</v>
      </c>
      <c r="E65" s="3" t="s">
        <v>207</v>
      </c>
      <c r="F65" s="3">
        <v>4719.6899999999996</v>
      </c>
      <c r="G65" s="3">
        <v>0</v>
      </c>
      <c r="H65" s="3">
        <v>4719.6899999999996</v>
      </c>
      <c r="I65" s="3" t="s">
        <v>29</v>
      </c>
      <c r="J65" s="5">
        <v>1</v>
      </c>
      <c r="K65" t="str">
        <f>_xlfn.XLOOKUP(D65, dim_channels!A:A, dim_channels!C:C, "Not Found")</f>
        <v>Direct</v>
      </c>
      <c r="L65" t="str">
        <f>_xlfn.XLOOKUP(D65, dim_channels!A:A, dim_channels!B:B, "Not Found")</f>
        <v>Walk-in</v>
      </c>
    </row>
    <row r="66" spans="1:12" x14ac:dyDescent="0.2">
      <c r="A66" s="2" t="s">
        <v>221</v>
      </c>
      <c r="B66" s="2" t="s">
        <v>222</v>
      </c>
      <c r="C66" s="2" t="s">
        <v>75</v>
      </c>
      <c r="D66" s="2" t="s">
        <v>27</v>
      </c>
      <c r="E66" s="2" t="s">
        <v>34</v>
      </c>
      <c r="F66" s="2">
        <v>10040.450000000001</v>
      </c>
      <c r="G66" s="2">
        <v>1807.28</v>
      </c>
      <c r="H66" s="2">
        <v>8233.17</v>
      </c>
      <c r="I66" s="2" t="s">
        <v>29</v>
      </c>
      <c r="J66" s="4">
        <v>1.2195120470001231</v>
      </c>
      <c r="K66" t="str">
        <f>_xlfn.XLOOKUP(D66, dim_channels!A:A, dim_channels!C:C, "Not Found")</f>
        <v>OTA</v>
      </c>
      <c r="L66" t="str">
        <f>_xlfn.XLOOKUP(D66, dim_channels!A:A, dim_channels!B:B, "Not Found")</f>
        <v>Expedia</v>
      </c>
    </row>
    <row r="67" spans="1:12" x14ac:dyDescent="0.2">
      <c r="A67" s="3" t="s">
        <v>223</v>
      </c>
      <c r="B67" s="3" t="s">
        <v>103</v>
      </c>
      <c r="C67" s="3" t="s">
        <v>224</v>
      </c>
      <c r="D67" s="3" t="s">
        <v>64</v>
      </c>
      <c r="E67" s="3" t="s">
        <v>34</v>
      </c>
      <c r="F67" s="3">
        <v>10075.52</v>
      </c>
      <c r="G67" s="3">
        <v>0</v>
      </c>
      <c r="H67" s="3">
        <v>10075.52</v>
      </c>
      <c r="I67" s="3" t="s">
        <v>41</v>
      </c>
      <c r="J67" s="5">
        <v>1</v>
      </c>
      <c r="K67" t="str">
        <f>_xlfn.XLOOKUP(D67, dim_channels!A:A, dim_channels!C:C, "Not Found")</f>
        <v>Direct</v>
      </c>
      <c r="L67" t="str">
        <f>_xlfn.XLOOKUP(D67, dim_channels!A:A, dim_channels!B:B, "Not Found")</f>
        <v>Direct Website</v>
      </c>
    </row>
    <row r="68" spans="1:12" x14ac:dyDescent="0.2">
      <c r="A68" s="2" t="s">
        <v>225</v>
      </c>
      <c r="B68" s="2" t="s">
        <v>226</v>
      </c>
      <c r="C68" s="2" t="s">
        <v>227</v>
      </c>
      <c r="D68" s="2" t="s">
        <v>33</v>
      </c>
      <c r="E68" s="2" t="s">
        <v>60</v>
      </c>
      <c r="F68" s="2">
        <v>5002.25</v>
      </c>
      <c r="G68" s="2">
        <v>0</v>
      </c>
      <c r="H68" s="2">
        <v>5002.25</v>
      </c>
      <c r="I68" s="2" t="s">
        <v>41</v>
      </c>
      <c r="J68" s="4">
        <v>1</v>
      </c>
      <c r="K68" t="str">
        <f>_xlfn.XLOOKUP(D68, dim_channels!A:A, dim_channels!C:C, "Not Found")</f>
        <v>OTA</v>
      </c>
      <c r="L68" t="str">
        <f>_xlfn.XLOOKUP(D68, dim_channels!A:A, dim_channels!B:B, "Not Found")</f>
        <v>Booking.com</v>
      </c>
    </row>
    <row r="69" spans="1:12" x14ac:dyDescent="0.2">
      <c r="A69" s="3" t="s">
        <v>228</v>
      </c>
      <c r="B69" s="3" t="s">
        <v>229</v>
      </c>
      <c r="C69" s="3" t="s">
        <v>230</v>
      </c>
      <c r="D69" s="3" t="s">
        <v>169</v>
      </c>
      <c r="E69" s="3" t="s">
        <v>46</v>
      </c>
      <c r="F69" s="3">
        <v>5593.04</v>
      </c>
      <c r="G69" s="3">
        <v>1118.6099999999999</v>
      </c>
      <c r="H69" s="3">
        <v>4474.43</v>
      </c>
      <c r="I69" s="3" t="s">
        <v>29</v>
      </c>
      <c r="J69" s="5">
        <v>1.250000558730386</v>
      </c>
      <c r="K69" t="str">
        <f>_xlfn.XLOOKUP(D69, dim_channels!A:A, dim_channels!C:C, "Not Found")</f>
        <v>GDS</v>
      </c>
      <c r="L69" t="str">
        <f>_xlfn.XLOOKUP(D69, dim_channels!A:A, dim_channels!B:B, "Not Found")</f>
        <v>GDS (Amadeus)</v>
      </c>
    </row>
    <row r="70" spans="1:12" x14ac:dyDescent="0.2">
      <c r="A70" s="2" t="s">
        <v>231</v>
      </c>
      <c r="B70" s="2" t="s">
        <v>232</v>
      </c>
      <c r="C70" s="2" t="s">
        <v>222</v>
      </c>
      <c r="D70" s="2" t="s">
        <v>114</v>
      </c>
      <c r="E70" s="2" t="s">
        <v>46</v>
      </c>
      <c r="F70" s="2">
        <v>8713.57</v>
      </c>
      <c r="G70" s="2">
        <v>871.36</v>
      </c>
      <c r="H70" s="2">
        <v>7842.21</v>
      </c>
      <c r="I70" s="2" t="s">
        <v>56</v>
      </c>
      <c r="J70" s="4">
        <v>1.111111536161363</v>
      </c>
      <c r="K70" t="str">
        <f>_xlfn.XLOOKUP(D70, dim_channels!A:A, dim_channels!C:C, "Not Found")</f>
        <v>Offline</v>
      </c>
      <c r="L70" t="str">
        <f>_xlfn.XLOOKUP(D70, dim_channels!A:A, dim_channels!B:B, "Not Found")</f>
        <v>Travel Agency</v>
      </c>
    </row>
    <row r="71" spans="1:12" x14ac:dyDescent="0.2">
      <c r="A71" s="3" t="s">
        <v>233</v>
      </c>
      <c r="B71" s="3" t="s">
        <v>162</v>
      </c>
      <c r="C71" s="3" t="s">
        <v>234</v>
      </c>
      <c r="D71" s="3" t="s">
        <v>64</v>
      </c>
      <c r="E71" s="3" t="s">
        <v>34</v>
      </c>
      <c r="F71" s="3">
        <v>10147.02</v>
      </c>
      <c r="G71" s="3">
        <v>0</v>
      </c>
      <c r="H71" s="3">
        <v>10147.02</v>
      </c>
      <c r="I71" s="3" t="s">
        <v>29</v>
      </c>
      <c r="J71" s="5">
        <v>1</v>
      </c>
      <c r="K71" t="str">
        <f>_xlfn.XLOOKUP(D71, dim_channels!A:A, dim_channels!C:C, "Not Found")</f>
        <v>Direct</v>
      </c>
      <c r="L71" t="str">
        <f>_xlfn.XLOOKUP(D71, dim_channels!A:A, dim_channels!B:B, "Not Found")</f>
        <v>Direct Website</v>
      </c>
    </row>
    <row r="72" spans="1:12" x14ac:dyDescent="0.2">
      <c r="A72" s="2" t="s">
        <v>235</v>
      </c>
      <c r="B72" s="2" t="s">
        <v>236</v>
      </c>
      <c r="C72" s="2" t="s">
        <v>106</v>
      </c>
      <c r="D72" s="2" t="s">
        <v>33</v>
      </c>
      <c r="E72" s="2" t="s">
        <v>28</v>
      </c>
      <c r="F72" s="2">
        <v>7320.54</v>
      </c>
      <c r="G72" s="2">
        <v>1098.08</v>
      </c>
      <c r="H72" s="2">
        <v>6222.46</v>
      </c>
      <c r="I72" s="2" t="s">
        <v>41</v>
      </c>
      <c r="J72" s="4">
        <v>1.176470399166889</v>
      </c>
      <c r="K72" t="str">
        <f>_xlfn.XLOOKUP(D72, dim_channels!A:A, dim_channels!C:C, "Not Found")</f>
        <v>OTA</v>
      </c>
      <c r="L72" t="str">
        <f>_xlfn.XLOOKUP(D72, dim_channels!A:A, dim_channels!B:B, "Not Found")</f>
        <v>Booking.com</v>
      </c>
    </row>
    <row r="73" spans="1:12" x14ac:dyDescent="0.2">
      <c r="A73" s="3" t="s">
        <v>237</v>
      </c>
      <c r="B73" s="3" t="s">
        <v>238</v>
      </c>
      <c r="C73" s="3" t="s">
        <v>239</v>
      </c>
      <c r="D73" s="3" t="s">
        <v>169</v>
      </c>
      <c r="E73" s="3" t="s">
        <v>46</v>
      </c>
      <c r="F73" s="3">
        <v>22956.36</v>
      </c>
      <c r="G73" s="3">
        <v>4591.2700000000004</v>
      </c>
      <c r="H73" s="3">
        <v>18365.09</v>
      </c>
      <c r="I73" s="3" t="s">
        <v>29</v>
      </c>
      <c r="J73" s="5">
        <v>1.2499998638721621</v>
      </c>
      <c r="K73" t="str">
        <f>_xlfn.XLOOKUP(D73, dim_channels!A:A, dim_channels!C:C, "Not Found")</f>
        <v>GDS</v>
      </c>
      <c r="L73" t="str">
        <f>_xlfn.XLOOKUP(D73, dim_channels!A:A, dim_channels!B:B, "Not Found")</f>
        <v>GDS (Amadeus)</v>
      </c>
    </row>
    <row r="74" spans="1:12" x14ac:dyDescent="0.2">
      <c r="A74" s="2" t="s">
        <v>240</v>
      </c>
      <c r="B74" s="2" t="s">
        <v>241</v>
      </c>
      <c r="C74" s="2" t="s">
        <v>242</v>
      </c>
      <c r="D74" s="2" t="s">
        <v>114</v>
      </c>
      <c r="E74" s="2" t="s">
        <v>115</v>
      </c>
      <c r="F74" s="2">
        <v>6129.37</v>
      </c>
      <c r="G74" s="2">
        <v>612.94000000000005</v>
      </c>
      <c r="H74" s="2">
        <v>5516.43</v>
      </c>
      <c r="I74" s="2" t="s">
        <v>29</v>
      </c>
      <c r="J74" s="4">
        <v>1.111111715366641</v>
      </c>
      <c r="K74" t="str">
        <f>_xlfn.XLOOKUP(D74, dim_channels!A:A, dim_channels!C:C, "Not Found")</f>
        <v>Offline</v>
      </c>
      <c r="L74" t="str">
        <f>_xlfn.XLOOKUP(D74, dim_channels!A:A, dim_channels!B:B, "Not Found")</f>
        <v>Travel Agency</v>
      </c>
    </row>
    <row r="75" spans="1:12" x14ac:dyDescent="0.2">
      <c r="A75" s="3" t="s">
        <v>243</v>
      </c>
      <c r="B75" s="3" t="s">
        <v>101</v>
      </c>
      <c r="C75" s="3" t="s">
        <v>244</v>
      </c>
      <c r="D75" s="3" t="s">
        <v>169</v>
      </c>
      <c r="E75" s="3" t="s">
        <v>34</v>
      </c>
      <c r="F75" s="3">
        <v>12291.63</v>
      </c>
      <c r="G75" s="3">
        <v>2458.33</v>
      </c>
      <c r="H75" s="3">
        <v>9833.2999999999993</v>
      </c>
      <c r="I75" s="3" t="s">
        <v>41</v>
      </c>
      <c r="J75" s="5">
        <v>1.2500005084763</v>
      </c>
      <c r="K75" t="str">
        <f>_xlfn.XLOOKUP(D75, dim_channels!A:A, dim_channels!C:C, "Not Found")</f>
        <v>GDS</v>
      </c>
      <c r="L75" t="str">
        <f>_xlfn.XLOOKUP(D75, dim_channels!A:A, dim_channels!B:B, "Not Found")</f>
        <v>GDS (Amadeus)</v>
      </c>
    </row>
    <row r="76" spans="1:12" x14ac:dyDescent="0.2">
      <c r="A76" s="2" t="s">
        <v>245</v>
      </c>
      <c r="B76" s="2" t="s">
        <v>246</v>
      </c>
      <c r="C76" s="2" t="s">
        <v>247</v>
      </c>
      <c r="D76" s="2" t="s">
        <v>27</v>
      </c>
      <c r="E76" s="2" t="s">
        <v>34</v>
      </c>
      <c r="F76" s="2">
        <v>5678.51</v>
      </c>
      <c r="G76" s="2">
        <v>1022.13</v>
      </c>
      <c r="H76" s="2">
        <v>4656.38</v>
      </c>
      <c r="I76" s="2" t="s">
        <v>29</v>
      </c>
      <c r="J76" s="4">
        <v>1.2195117236995261</v>
      </c>
      <c r="K76" t="str">
        <f>_xlfn.XLOOKUP(D76, dim_channels!A:A, dim_channels!C:C, "Not Found")</f>
        <v>OTA</v>
      </c>
      <c r="L76" t="str">
        <f>_xlfn.XLOOKUP(D76, dim_channels!A:A, dim_channels!B:B, "Not Found")</f>
        <v>Expedia</v>
      </c>
    </row>
    <row r="77" spans="1:12" x14ac:dyDescent="0.2">
      <c r="A77" s="3" t="s">
        <v>248</v>
      </c>
      <c r="B77" s="3" t="s">
        <v>112</v>
      </c>
      <c r="C77" s="3" t="s">
        <v>249</v>
      </c>
      <c r="D77" s="3" t="s">
        <v>33</v>
      </c>
      <c r="E77" s="3" t="s">
        <v>28</v>
      </c>
      <c r="F77" s="3">
        <v>9263.25</v>
      </c>
      <c r="G77" s="3">
        <v>1389.49</v>
      </c>
      <c r="H77" s="3">
        <v>7873.76</v>
      </c>
      <c r="I77" s="3" t="s">
        <v>29</v>
      </c>
      <c r="J77" s="5">
        <v>1.176470961776839</v>
      </c>
      <c r="K77" t="str">
        <f>_xlfn.XLOOKUP(D77, dim_channels!A:A, dim_channels!C:C, "Not Found")</f>
        <v>OTA</v>
      </c>
      <c r="L77" t="str">
        <f>_xlfn.XLOOKUP(D77, dim_channels!A:A, dim_channels!B:B, "Not Found")</f>
        <v>Booking.com</v>
      </c>
    </row>
    <row r="78" spans="1:12" x14ac:dyDescent="0.2">
      <c r="A78" s="2" t="s">
        <v>250</v>
      </c>
      <c r="B78" s="2" t="s">
        <v>198</v>
      </c>
      <c r="C78" s="2" t="s">
        <v>251</v>
      </c>
      <c r="D78" s="2" t="s">
        <v>114</v>
      </c>
      <c r="E78" s="2" t="s">
        <v>115</v>
      </c>
      <c r="F78" s="2">
        <v>7777.25</v>
      </c>
      <c r="G78" s="2">
        <v>777.72</v>
      </c>
      <c r="H78" s="2">
        <v>6999.53</v>
      </c>
      <c r="I78" s="2" t="s">
        <v>29</v>
      </c>
      <c r="J78" s="4">
        <v>1.111110317407026</v>
      </c>
      <c r="K78" t="str">
        <f>_xlfn.XLOOKUP(D78, dim_channels!A:A, dim_channels!C:C, "Not Found")</f>
        <v>Offline</v>
      </c>
      <c r="L78" t="str">
        <f>_xlfn.XLOOKUP(D78, dim_channels!A:A, dim_channels!B:B, "Not Found")</f>
        <v>Travel Agency</v>
      </c>
    </row>
    <row r="79" spans="1:12" x14ac:dyDescent="0.2">
      <c r="A79" s="3" t="s">
        <v>252</v>
      </c>
      <c r="B79" s="3" t="s">
        <v>106</v>
      </c>
      <c r="C79" s="3" t="s">
        <v>253</v>
      </c>
      <c r="D79" s="3" t="s">
        <v>64</v>
      </c>
      <c r="E79" s="3" t="s">
        <v>115</v>
      </c>
      <c r="F79" s="3">
        <v>22813.21</v>
      </c>
      <c r="G79" s="3">
        <v>0</v>
      </c>
      <c r="H79" s="3">
        <v>22813.21</v>
      </c>
      <c r="I79" s="3" t="s">
        <v>56</v>
      </c>
      <c r="J79" s="5">
        <v>1</v>
      </c>
      <c r="K79" t="str">
        <f>_xlfn.XLOOKUP(D79, dim_channels!A:A, dim_channels!C:C, "Not Found")</f>
        <v>Direct</v>
      </c>
      <c r="L79" t="str">
        <f>_xlfn.XLOOKUP(D79, dim_channels!A:A, dim_channels!B:B, "Not Found")</f>
        <v>Direct Website</v>
      </c>
    </row>
    <row r="80" spans="1:12" x14ac:dyDescent="0.2">
      <c r="A80" s="2" t="s">
        <v>254</v>
      </c>
      <c r="B80" s="2" t="s">
        <v>236</v>
      </c>
      <c r="C80" s="2" t="s">
        <v>107</v>
      </c>
      <c r="D80" s="2" t="s">
        <v>33</v>
      </c>
      <c r="E80" s="2" t="s">
        <v>28</v>
      </c>
      <c r="F80" s="2">
        <v>5840.43</v>
      </c>
      <c r="G80" s="2">
        <v>876.06</v>
      </c>
      <c r="H80" s="2">
        <v>4964.37</v>
      </c>
      <c r="I80" s="2" t="s">
        <v>41</v>
      </c>
      <c r="J80" s="4">
        <v>1.176469521812435</v>
      </c>
      <c r="K80" t="str">
        <f>_xlfn.XLOOKUP(D80, dim_channels!A:A, dim_channels!C:C, "Not Found")</f>
        <v>OTA</v>
      </c>
      <c r="L80" t="str">
        <f>_xlfn.XLOOKUP(D80, dim_channels!A:A, dim_channels!B:B, "Not Found")</f>
        <v>Booking.com</v>
      </c>
    </row>
    <row r="81" spans="1:12" x14ac:dyDescent="0.2">
      <c r="A81" s="3" t="s">
        <v>255</v>
      </c>
      <c r="B81" s="3" t="s">
        <v>110</v>
      </c>
      <c r="C81" s="3" t="s">
        <v>256</v>
      </c>
      <c r="D81" s="3" t="s">
        <v>64</v>
      </c>
      <c r="E81" s="3" t="s">
        <v>34</v>
      </c>
      <c r="F81" s="3">
        <v>13832.13</v>
      </c>
      <c r="G81" s="3">
        <v>0</v>
      </c>
      <c r="H81" s="3">
        <v>13832.13</v>
      </c>
      <c r="I81" s="3" t="s">
        <v>29</v>
      </c>
      <c r="J81" s="5">
        <v>1</v>
      </c>
      <c r="K81" t="str">
        <f>_xlfn.XLOOKUP(D81, dim_channels!A:A, dim_channels!C:C, "Not Found")</f>
        <v>Direct</v>
      </c>
      <c r="L81" t="str">
        <f>_xlfn.XLOOKUP(D81, dim_channels!A:A, dim_channels!B:B, "Not Found")</f>
        <v>Direct Website</v>
      </c>
    </row>
    <row r="82" spans="1:12" x14ac:dyDescent="0.2">
      <c r="A82" s="2" t="s">
        <v>257</v>
      </c>
      <c r="B82" s="2" t="s">
        <v>258</v>
      </c>
      <c r="C82" s="2" t="s">
        <v>258</v>
      </c>
      <c r="D82" s="2" t="s">
        <v>27</v>
      </c>
      <c r="E82" s="2" t="s">
        <v>60</v>
      </c>
      <c r="F82" s="2">
        <v>6370.83</v>
      </c>
      <c r="G82" s="2">
        <v>0</v>
      </c>
      <c r="H82" s="2">
        <v>6370.83</v>
      </c>
      <c r="I82" s="2" t="s">
        <v>29</v>
      </c>
      <c r="J82" s="4">
        <v>1</v>
      </c>
      <c r="K82" t="str">
        <f>_xlfn.XLOOKUP(D82, dim_channels!A:A, dim_channels!C:C, "Not Found")</f>
        <v>OTA</v>
      </c>
      <c r="L82" t="str">
        <f>_xlfn.XLOOKUP(D82, dim_channels!A:A, dim_channels!B:B, "Not Found")</f>
        <v>Expedia</v>
      </c>
    </row>
    <row r="83" spans="1:12" x14ac:dyDescent="0.2">
      <c r="A83" s="3" t="s">
        <v>259</v>
      </c>
      <c r="B83" s="3" t="s">
        <v>258</v>
      </c>
      <c r="C83" s="3" t="s">
        <v>244</v>
      </c>
      <c r="D83" s="3" t="s">
        <v>45</v>
      </c>
      <c r="E83" s="3" t="s">
        <v>46</v>
      </c>
      <c r="F83" s="3">
        <v>14332.33</v>
      </c>
      <c r="G83" s="3">
        <v>716.62</v>
      </c>
      <c r="H83" s="3">
        <v>13615.71</v>
      </c>
      <c r="I83" s="3" t="s">
        <v>56</v>
      </c>
      <c r="J83" s="5">
        <v>1.052631849532635</v>
      </c>
      <c r="K83" t="str">
        <f>_xlfn.XLOOKUP(D83, dim_channels!A:A, dim_channels!C:C, "Not Found")</f>
        <v>Corporate</v>
      </c>
      <c r="L83" t="str">
        <f>_xlfn.XLOOKUP(D83, dim_channels!A:A, dim_channels!B:B, "Not Found")</f>
        <v>Corporate Direct</v>
      </c>
    </row>
    <row r="84" spans="1:12" x14ac:dyDescent="0.2">
      <c r="A84" s="2" t="s">
        <v>260</v>
      </c>
      <c r="B84" s="2" t="s">
        <v>261</v>
      </c>
      <c r="C84" s="2" t="s">
        <v>262</v>
      </c>
      <c r="D84" s="2" t="s">
        <v>52</v>
      </c>
      <c r="E84" s="2" t="s">
        <v>34</v>
      </c>
      <c r="F84" s="2">
        <v>5556.24</v>
      </c>
      <c r="G84" s="2">
        <v>666.75</v>
      </c>
      <c r="H84" s="2">
        <v>4889.49</v>
      </c>
      <c r="I84" s="2" t="s">
        <v>56</v>
      </c>
      <c r="J84" s="4">
        <v>1.1363639152549649</v>
      </c>
      <c r="K84" t="str">
        <f>_xlfn.XLOOKUP(D84, dim_channels!A:A, dim_channels!C:C, "Not Found")</f>
        <v>OTA</v>
      </c>
      <c r="L84" t="str">
        <f>_xlfn.XLOOKUP(D84, dim_channels!A:A, dim_channels!B:B, "Not Found")</f>
        <v>Agoda</v>
      </c>
    </row>
    <row r="85" spans="1:12" x14ac:dyDescent="0.2">
      <c r="A85" s="3" t="s">
        <v>263</v>
      </c>
      <c r="B85" s="3" t="s">
        <v>94</v>
      </c>
      <c r="C85" s="3" t="s">
        <v>264</v>
      </c>
      <c r="D85" s="3" t="s">
        <v>206</v>
      </c>
      <c r="E85" s="3" t="s">
        <v>207</v>
      </c>
      <c r="F85" s="3">
        <v>19884.689999999999</v>
      </c>
      <c r="G85" s="3">
        <v>0</v>
      </c>
      <c r="H85" s="3">
        <v>19884.689999999999</v>
      </c>
      <c r="I85" s="3" t="s">
        <v>29</v>
      </c>
      <c r="J85" s="5">
        <v>1</v>
      </c>
      <c r="K85" t="str">
        <f>_xlfn.XLOOKUP(D85, dim_channels!A:A, dim_channels!C:C, "Not Found")</f>
        <v>Direct</v>
      </c>
      <c r="L85" t="str">
        <f>_xlfn.XLOOKUP(D85, dim_channels!A:A, dim_channels!B:B, "Not Found")</f>
        <v>Walk-in</v>
      </c>
    </row>
    <row r="86" spans="1:12" x14ac:dyDescent="0.2">
      <c r="A86" s="2" t="s">
        <v>265</v>
      </c>
      <c r="B86" s="2" t="s">
        <v>266</v>
      </c>
      <c r="C86" s="2" t="s">
        <v>151</v>
      </c>
      <c r="D86" s="2" t="s">
        <v>114</v>
      </c>
      <c r="E86" s="2" t="s">
        <v>46</v>
      </c>
      <c r="F86" s="2">
        <v>7103.85</v>
      </c>
      <c r="G86" s="2">
        <v>710.39</v>
      </c>
      <c r="H86" s="2">
        <v>6393.46</v>
      </c>
      <c r="I86" s="2" t="s">
        <v>29</v>
      </c>
      <c r="J86" s="4">
        <v>1.1111119800546181</v>
      </c>
      <c r="K86" t="str">
        <f>_xlfn.XLOOKUP(D86, dim_channels!A:A, dim_channels!C:C, "Not Found")</f>
        <v>Offline</v>
      </c>
      <c r="L86" t="str">
        <f>_xlfn.XLOOKUP(D86, dim_channels!A:A, dim_channels!B:B, "Not Found")</f>
        <v>Travel Agency</v>
      </c>
    </row>
    <row r="87" spans="1:12" x14ac:dyDescent="0.2">
      <c r="A87" s="3" t="s">
        <v>267</v>
      </c>
      <c r="B87" s="3" t="s">
        <v>167</v>
      </c>
      <c r="C87" s="3" t="s">
        <v>167</v>
      </c>
      <c r="D87" s="3" t="s">
        <v>64</v>
      </c>
      <c r="E87" s="3" t="s">
        <v>115</v>
      </c>
      <c r="F87" s="3">
        <v>3109.06</v>
      </c>
      <c r="G87" s="3">
        <v>0</v>
      </c>
      <c r="H87" s="3">
        <v>3109.06</v>
      </c>
      <c r="I87" s="3" t="s">
        <v>29</v>
      </c>
      <c r="J87" s="5">
        <v>1</v>
      </c>
      <c r="K87" t="str">
        <f>_xlfn.XLOOKUP(D87, dim_channels!A:A, dim_channels!C:C, "Not Found")</f>
        <v>Direct</v>
      </c>
      <c r="L87" t="str">
        <f>_xlfn.XLOOKUP(D87, dim_channels!A:A, dim_channels!B:B, "Not Found")</f>
        <v>Direct Website</v>
      </c>
    </row>
    <row r="88" spans="1:12" x14ac:dyDescent="0.2">
      <c r="A88" s="2" t="s">
        <v>268</v>
      </c>
      <c r="B88" s="2" t="s">
        <v>269</v>
      </c>
      <c r="C88" s="2" t="s">
        <v>192</v>
      </c>
      <c r="D88" s="2" t="s">
        <v>52</v>
      </c>
      <c r="E88" s="2" t="s">
        <v>34</v>
      </c>
      <c r="F88" s="2">
        <v>7598.11</v>
      </c>
      <c r="G88" s="2">
        <v>911.77</v>
      </c>
      <c r="H88" s="2">
        <v>6686.34</v>
      </c>
      <c r="I88" s="2" t="s">
        <v>29</v>
      </c>
      <c r="J88" s="4">
        <v>1.1363630925139909</v>
      </c>
      <c r="K88" t="str">
        <f>_xlfn.XLOOKUP(D88, dim_channels!A:A, dim_channels!C:C, "Not Found")</f>
        <v>OTA</v>
      </c>
      <c r="L88" t="str">
        <f>_xlfn.XLOOKUP(D88, dim_channels!A:A, dim_channels!B:B, "Not Found")</f>
        <v>Agoda</v>
      </c>
    </row>
    <row r="89" spans="1:12" x14ac:dyDescent="0.2">
      <c r="A89" s="3" t="s">
        <v>270</v>
      </c>
      <c r="B89" s="3" t="s">
        <v>271</v>
      </c>
      <c r="C89" s="3" t="s">
        <v>272</v>
      </c>
      <c r="D89" s="3" t="s">
        <v>33</v>
      </c>
      <c r="E89" s="3" t="s">
        <v>34</v>
      </c>
      <c r="F89" s="3">
        <v>2258.13</v>
      </c>
      <c r="G89" s="3">
        <v>338.72</v>
      </c>
      <c r="H89" s="3">
        <v>1919.41</v>
      </c>
      <c r="I89" s="3" t="s">
        <v>29</v>
      </c>
      <c r="J89" s="5">
        <v>1.1764708947020179</v>
      </c>
      <c r="K89" t="str">
        <f>_xlfn.XLOOKUP(D89, dim_channels!A:A, dim_channels!C:C, "Not Found")</f>
        <v>OTA</v>
      </c>
      <c r="L89" t="str">
        <f>_xlfn.XLOOKUP(D89, dim_channels!A:A, dim_channels!B:B, "Not Found")</f>
        <v>Booking.com</v>
      </c>
    </row>
    <row r="90" spans="1:12" x14ac:dyDescent="0.2">
      <c r="A90" s="2" t="s">
        <v>273</v>
      </c>
      <c r="B90" s="2" t="s">
        <v>274</v>
      </c>
      <c r="C90" s="2" t="s">
        <v>78</v>
      </c>
      <c r="D90" s="2" t="s">
        <v>45</v>
      </c>
      <c r="E90" s="2" t="s">
        <v>46</v>
      </c>
      <c r="F90" s="2">
        <v>5441.65</v>
      </c>
      <c r="G90" s="2">
        <v>272.08</v>
      </c>
      <c r="H90" s="2">
        <v>5169.57</v>
      </c>
      <c r="I90" s="2" t="s">
        <v>29</v>
      </c>
      <c r="J90" s="4">
        <v>1.0526310698955621</v>
      </c>
      <c r="K90" t="str">
        <f>_xlfn.XLOOKUP(D90, dim_channels!A:A, dim_channels!C:C, "Not Found")</f>
        <v>Corporate</v>
      </c>
      <c r="L90" t="str">
        <f>_xlfn.XLOOKUP(D90, dim_channels!A:A, dim_channels!B:B, "Not Found")</f>
        <v>Corporate Direct</v>
      </c>
    </row>
    <row r="91" spans="1:12" x14ac:dyDescent="0.2">
      <c r="A91" s="3" t="s">
        <v>275</v>
      </c>
      <c r="B91" s="3" t="s">
        <v>276</v>
      </c>
      <c r="C91" s="3" t="s">
        <v>94</v>
      </c>
      <c r="D91" s="3" t="s">
        <v>45</v>
      </c>
      <c r="E91" s="3" t="s">
        <v>89</v>
      </c>
      <c r="F91" s="3">
        <v>2350.81</v>
      </c>
      <c r="G91" s="3">
        <v>0</v>
      </c>
      <c r="H91" s="3">
        <v>2350.81</v>
      </c>
      <c r="I91" s="3" t="s">
        <v>29</v>
      </c>
      <c r="J91" s="5">
        <v>1</v>
      </c>
      <c r="K91" t="str">
        <f>_xlfn.XLOOKUP(D91, dim_channels!A:A, dim_channels!C:C, "Not Found")</f>
        <v>Corporate</v>
      </c>
      <c r="L91" t="str">
        <f>_xlfn.XLOOKUP(D91, dim_channels!A:A, dim_channels!B:B, "Not Found")</f>
        <v>Corporate Direct</v>
      </c>
    </row>
    <row r="92" spans="1:12" x14ac:dyDescent="0.2">
      <c r="A92" s="2" t="s">
        <v>277</v>
      </c>
      <c r="B92" s="2" t="s">
        <v>278</v>
      </c>
      <c r="C92" s="2" t="s">
        <v>165</v>
      </c>
      <c r="D92" s="2" t="s">
        <v>64</v>
      </c>
      <c r="E92" s="2" t="s">
        <v>28</v>
      </c>
      <c r="F92" s="2">
        <v>3217.5</v>
      </c>
      <c r="G92" s="2">
        <v>0</v>
      </c>
      <c r="H92" s="2">
        <v>3217.5</v>
      </c>
      <c r="I92" s="2" t="s">
        <v>56</v>
      </c>
      <c r="J92" s="4">
        <v>1</v>
      </c>
      <c r="K92" t="str">
        <f>_xlfn.XLOOKUP(D92, dim_channels!A:A, dim_channels!C:C, "Not Found")</f>
        <v>Direct</v>
      </c>
      <c r="L92" t="str">
        <f>_xlfn.XLOOKUP(D92, dim_channels!A:A, dim_channels!B:B, "Not Found")</f>
        <v>Direct Website</v>
      </c>
    </row>
    <row r="93" spans="1:12" x14ac:dyDescent="0.2">
      <c r="A93" s="3" t="s">
        <v>279</v>
      </c>
      <c r="B93" s="3" t="s">
        <v>219</v>
      </c>
      <c r="C93" s="3" t="s">
        <v>261</v>
      </c>
      <c r="D93" s="3" t="s">
        <v>52</v>
      </c>
      <c r="E93" s="3" t="s">
        <v>60</v>
      </c>
      <c r="F93" s="3">
        <v>7190.1</v>
      </c>
      <c r="G93" s="3">
        <v>0</v>
      </c>
      <c r="H93" s="3">
        <v>7190.1</v>
      </c>
      <c r="I93" s="3" t="s">
        <v>29</v>
      </c>
      <c r="J93" s="5">
        <v>1</v>
      </c>
      <c r="K93" t="str">
        <f>_xlfn.XLOOKUP(D93, dim_channels!A:A, dim_channels!C:C, "Not Found")</f>
        <v>OTA</v>
      </c>
      <c r="L93" t="str">
        <f>_xlfn.XLOOKUP(D93, dim_channels!A:A, dim_channels!B:B, "Not Found")</f>
        <v>Agoda</v>
      </c>
    </row>
    <row r="94" spans="1:12" x14ac:dyDescent="0.2">
      <c r="A94" s="2" t="s">
        <v>280</v>
      </c>
      <c r="B94" s="2" t="s">
        <v>66</v>
      </c>
      <c r="C94" s="2" t="s">
        <v>66</v>
      </c>
      <c r="D94" s="2" t="s">
        <v>206</v>
      </c>
      <c r="E94" s="2" t="s">
        <v>207</v>
      </c>
      <c r="F94" s="2">
        <v>18546.080000000002</v>
      </c>
      <c r="G94" s="2">
        <v>0</v>
      </c>
      <c r="H94" s="2">
        <v>18546.080000000002</v>
      </c>
      <c r="I94" s="2" t="s">
        <v>29</v>
      </c>
      <c r="J94" s="4">
        <v>1</v>
      </c>
      <c r="K94" t="str">
        <f>_xlfn.XLOOKUP(D94, dim_channels!A:A, dim_channels!C:C, "Not Found")</f>
        <v>Direct</v>
      </c>
      <c r="L94" t="str">
        <f>_xlfn.XLOOKUP(D94, dim_channels!A:A, dim_channels!B:B, "Not Found")</f>
        <v>Walk-in</v>
      </c>
    </row>
    <row r="95" spans="1:12" x14ac:dyDescent="0.2">
      <c r="A95" s="3" t="s">
        <v>281</v>
      </c>
      <c r="B95" s="3" t="s">
        <v>282</v>
      </c>
      <c r="C95" s="3" t="s">
        <v>283</v>
      </c>
      <c r="D95" s="3" t="s">
        <v>45</v>
      </c>
      <c r="E95" s="3" t="s">
        <v>46</v>
      </c>
      <c r="F95" s="3">
        <v>7453.11</v>
      </c>
      <c r="G95" s="3">
        <v>372.66</v>
      </c>
      <c r="H95" s="3">
        <v>7080.45</v>
      </c>
      <c r="I95" s="3" t="s">
        <v>56</v>
      </c>
      <c r="J95" s="5">
        <v>1.052632247950342</v>
      </c>
      <c r="K95" t="str">
        <f>_xlfn.XLOOKUP(D95, dim_channels!A:A, dim_channels!C:C, "Not Found")</f>
        <v>Corporate</v>
      </c>
      <c r="L95" t="str">
        <f>_xlfn.XLOOKUP(D95, dim_channels!A:A, dim_channels!B:B, "Not Found")</f>
        <v>Corporate Direct</v>
      </c>
    </row>
    <row r="96" spans="1:12" x14ac:dyDescent="0.2">
      <c r="A96" s="2" t="s">
        <v>284</v>
      </c>
      <c r="B96" s="2" t="s">
        <v>285</v>
      </c>
      <c r="C96" s="2" t="s">
        <v>286</v>
      </c>
      <c r="D96" s="2" t="s">
        <v>52</v>
      </c>
      <c r="E96" s="2" t="s">
        <v>34</v>
      </c>
      <c r="F96" s="2">
        <v>3722.7</v>
      </c>
      <c r="G96" s="2">
        <v>446.72</v>
      </c>
      <c r="H96" s="2">
        <v>3275.98</v>
      </c>
      <c r="I96" s="2" t="s">
        <v>29</v>
      </c>
      <c r="J96" s="4">
        <v>1.1363622488537779</v>
      </c>
      <c r="K96" t="str">
        <f>_xlfn.XLOOKUP(D96, dim_channels!A:A, dim_channels!C:C, "Not Found")</f>
        <v>OTA</v>
      </c>
      <c r="L96" t="str">
        <f>_xlfn.XLOOKUP(D96, dim_channels!A:A, dim_channels!B:B, "Not Found")</f>
        <v>Agoda</v>
      </c>
    </row>
    <row r="97" spans="1:12" x14ac:dyDescent="0.2">
      <c r="A97" s="3" t="s">
        <v>287</v>
      </c>
      <c r="B97" s="3" t="s">
        <v>26</v>
      </c>
      <c r="C97" s="3" t="s">
        <v>242</v>
      </c>
      <c r="D97" s="3" t="s">
        <v>52</v>
      </c>
      <c r="E97" s="3" t="s">
        <v>60</v>
      </c>
      <c r="F97" s="3">
        <v>2870.12</v>
      </c>
      <c r="G97" s="3">
        <v>0</v>
      </c>
      <c r="H97" s="3">
        <v>2870.12</v>
      </c>
      <c r="I97" s="3" t="s">
        <v>29</v>
      </c>
      <c r="J97" s="5">
        <v>1</v>
      </c>
      <c r="K97" t="str">
        <f>_xlfn.XLOOKUP(D97, dim_channels!A:A, dim_channels!C:C, "Not Found")</f>
        <v>OTA</v>
      </c>
      <c r="L97" t="str">
        <f>_xlfn.XLOOKUP(D97, dim_channels!A:A, dim_channels!B:B, "Not Found")</f>
        <v>Agoda</v>
      </c>
    </row>
    <row r="98" spans="1:12" x14ac:dyDescent="0.2">
      <c r="A98" s="2" t="s">
        <v>288</v>
      </c>
      <c r="B98" s="2" t="s">
        <v>220</v>
      </c>
      <c r="C98" s="2" t="s">
        <v>289</v>
      </c>
      <c r="D98" s="2" t="s">
        <v>33</v>
      </c>
      <c r="E98" s="2" t="s">
        <v>28</v>
      </c>
      <c r="F98" s="2">
        <v>6786.39</v>
      </c>
      <c r="G98" s="2">
        <v>1017.96</v>
      </c>
      <c r="H98" s="2">
        <v>5768.43</v>
      </c>
      <c r="I98" s="2" t="s">
        <v>41</v>
      </c>
      <c r="J98" s="4">
        <v>1.176470894160109</v>
      </c>
      <c r="K98" t="str">
        <f>_xlfn.XLOOKUP(D98, dim_channels!A:A, dim_channels!C:C, "Not Found")</f>
        <v>OTA</v>
      </c>
      <c r="L98" t="str">
        <f>_xlfn.XLOOKUP(D98, dim_channels!A:A, dim_channels!B:B, "Not Found")</f>
        <v>Booking.com</v>
      </c>
    </row>
    <row r="99" spans="1:12" x14ac:dyDescent="0.2">
      <c r="A99" s="3" t="s">
        <v>290</v>
      </c>
      <c r="B99" s="3" t="s">
        <v>291</v>
      </c>
      <c r="C99" s="3" t="s">
        <v>292</v>
      </c>
      <c r="D99" s="3" t="s">
        <v>64</v>
      </c>
      <c r="E99" s="3" t="s">
        <v>28</v>
      </c>
      <c r="F99" s="3">
        <v>9059.89</v>
      </c>
      <c r="G99" s="3">
        <v>0</v>
      </c>
      <c r="H99" s="3">
        <v>9059.89</v>
      </c>
      <c r="I99" s="3" t="s">
        <v>56</v>
      </c>
      <c r="J99" s="5">
        <v>1</v>
      </c>
      <c r="K99" t="str">
        <f>_xlfn.XLOOKUP(D99, dim_channels!A:A, dim_channels!C:C, "Not Found")</f>
        <v>Direct</v>
      </c>
      <c r="L99" t="str">
        <f>_xlfn.XLOOKUP(D99, dim_channels!A:A, dim_channels!B:B, "Not Found")</f>
        <v>Direct Website</v>
      </c>
    </row>
    <row r="100" spans="1:12" x14ac:dyDescent="0.2">
      <c r="A100" s="2" t="s">
        <v>293</v>
      </c>
      <c r="B100" s="2" t="s">
        <v>294</v>
      </c>
      <c r="C100" s="2" t="s">
        <v>295</v>
      </c>
      <c r="D100" s="2" t="s">
        <v>169</v>
      </c>
      <c r="E100" s="2" t="s">
        <v>34</v>
      </c>
      <c r="F100" s="2">
        <v>11668.33</v>
      </c>
      <c r="G100" s="2">
        <v>2333.67</v>
      </c>
      <c r="H100" s="2">
        <v>9334.66</v>
      </c>
      <c r="I100" s="2" t="s">
        <v>29</v>
      </c>
      <c r="J100" s="4">
        <v>1.2500005356381489</v>
      </c>
      <c r="K100" t="str">
        <f>_xlfn.XLOOKUP(D100, dim_channels!A:A, dim_channels!C:C, "Not Found")</f>
        <v>GDS</v>
      </c>
      <c r="L100" t="str">
        <f>_xlfn.XLOOKUP(D100, dim_channels!A:A, dim_channels!B:B, "Not Found")</f>
        <v>GDS (Amadeus)</v>
      </c>
    </row>
    <row r="101" spans="1:12" x14ac:dyDescent="0.2">
      <c r="A101" s="3" t="s">
        <v>296</v>
      </c>
      <c r="B101" s="3" t="s">
        <v>62</v>
      </c>
      <c r="C101" s="3" t="s">
        <v>297</v>
      </c>
      <c r="D101" s="3" t="s">
        <v>52</v>
      </c>
      <c r="E101" s="3" t="s">
        <v>60</v>
      </c>
      <c r="F101" s="3">
        <v>2922.13</v>
      </c>
      <c r="G101" s="3">
        <v>0</v>
      </c>
      <c r="H101" s="3">
        <v>2922.13</v>
      </c>
      <c r="I101" s="3" t="s">
        <v>29</v>
      </c>
      <c r="J101" s="5">
        <v>1</v>
      </c>
      <c r="K101" t="str">
        <f>_xlfn.XLOOKUP(D101, dim_channels!A:A, dim_channels!C:C, "Not Found")</f>
        <v>OTA</v>
      </c>
      <c r="L101" t="str">
        <f>_xlfn.XLOOKUP(D101, dim_channels!A:A, dim_channels!B:B, "Not Found")</f>
        <v>Agoda</v>
      </c>
    </row>
    <row r="102" spans="1:12" x14ac:dyDescent="0.2">
      <c r="A102" s="2" t="s">
        <v>298</v>
      </c>
      <c r="B102" s="2" t="s">
        <v>299</v>
      </c>
      <c r="C102" s="2" t="s">
        <v>300</v>
      </c>
      <c r="D102" s="2" t="s">
        <v>27</v>
      </c>
      <c r="E102" s="2" t="s">
        <v>28</v>
      </c>
      <c r="F102" s="2">
        <v>12639.1</v>
      </c>
      <c r="G102" s="2">
        <v>2275.04</v>
      </c>
      <c r="H102" s="2">
        <v>10364.06</v>
      </c>
      <c r="I102" s="2" t="s">
        <v>29</v>
      </c>
      <c r="J102" s="4">
        <v>1.2195124304567899</v>
      </c>
      <c r="K102" t="str">
        <f>_xlfn.XLOOKUP(D102, dim_channels!A:A, dim_channels!C:C, "Not Found")</f>
        <v>OTA</v>
      </c>
      <c r="L102" t="str">
        <f>_xlfn.XLOOKUP(D102, dim_channels!A:A, dim_channels!B:B, "Not Found")</f>
        <v>Expedia</v>
      </c>
    </row>
    <row r="103" spans="1:12" x14ac:dyDescent="0.2">
      <c r="A103" s="3" t="s">
        <v>301</v>
      </c>
      <c r="B103" s="3" t="s">
        <v>302</v>
      </c>
      <c r="C103" s="3" t="s">
        <v>303</v>
      </c>
      <c r="D103" s="3" t="s">
        <v>52</v>
      </c>
      <c r="E103" s="3" t="s">
        <v>34</v>
      </c>
      <c r="F103" s="3">
        <v>3836.28</v>
      </c>
      <c r="G103" s="3">
        <v>460.35</v>
      </c>
      <c r="H103" s="3">
        <v>3375.93</v>
      </c>
      <c r="I103" s="3" t="s">
        <v>41</v>
      </c>
      <c r="J103" s="5">
        <v>1.1363624245763391</v>
      </c>
      <c r="K103" t="str">
        <f>_xlfn.XLOOKUP(D103, dim_channels!A:A, dim_channels!C:C, "Not Found")</f>
        <v>OTA</v>
      </c>
      <c r="L103" t="str">
        <f>_xlfn.XLOOKUP(D103, dim_channels!A:A, dim_channels!B:B, "Not Found")</f>
        <v>Agoda</v>
      </c>
    </row>
    <row r="104" spans="1:12" x14ac:dyDescent="0.2">
      <c r="A104" s="2" t="s">
        <v>304</v>
      </c>
      <c r="B104" s="2" t="s">
        <v>84</v>
      </c>
      <c r="C104" s="2" t="s">
        <v>305</v>
      </c>
      <c r="D104" s="2" t="s">
        <v>52</v>
      </c>
      <c r="E104" s="2" t="s">
        <v>60</v>
      </c>
      <c r="F104" s="2">
        <v>5042.3999999999996</v>
      </c>
      <c r="G104" s="2">
        <v>0</v>
      </c>
      <c r="H104" s="2">
        <v>5042.3999999999996</v>
      </c>
      <c r="I104" s="2" t="s">
        <v>29</v>
      </c>
      <c r="J104" s="4">
        <v>1</v>
      </c>
      <c r="K104" t="str">
        <f>_xlfn.XLOOKUP(D104, dim_channels!A:A, dim_channels!C:C, "Not Found")</f>
        <v>OTA</v>
      </c>
      <c r="L104" t="str">
        <f>_xlfn.XLOOKUP(D104, dim_channels!A:A, dim_channels!B:B, "Not Found")</f>
        <v>Agoda</v>
      </c>
    </row>
    <row r="105" spans="1:12" x14ac:dyDescent="0.2">
      <c r="A105" s="3" t="s">
        <v>306</v>
      </c>
      <c r="B105" s="3" t="s">
        <v>307</v>
      </c>
      <c r="C105" s="3" t="s">
        <v>40</v>
      </c>
      <c r="D105" s="3" t="s">
        <v>52</v>
      </c>
      <c r="E105" s="3" t="s">
        <v>34</v>
      </c>
      <c r="F105" s="3">
        <v>6632.07</v>
      </c>
      <c r="G105" s="3">
        <v>795.85</v>
      </c>
      <c r="H105" s="3">
        <v>5836.22</v>
      </c>
      <c r="I105" s="3" t="s">
        <v>29</v>
      </c>
      <c r="J105" s="5">
        <v>1.1363639478977829</v>
      </c>
      <c r="K105" t="str">
        <f>_xlfn.XLOOKUP(D105, dim_channels!A:A, dim_channels!C:C, "Not Found")</f>
        <v>OTA</v>
      </c>
      <c r="L105" t="str">
        <f>_xlfn.XLOOKUP(D105, dim_channels!A:A, dim_channels!B:B, "Not Found")</f>
        <v>Agoda</v>
      </c>
    </row>
    <row r="106" spans="1:12" x14ac:dyDescent="0.2">
      <c r="A106" s="2" t="s">
        <v>308</v>
      </c>
      <c r="B106" s="2" t="s">
        <v>63</v>
      </c>
      <c r="C106" s="2" t="s">
        <v>251</v>
      </c>
      <c r="D106" s="2" t="s">
        <v>64</v>
      </c>
      <c r="E106" s="2" t="s">
        <v>28</v>
      </c>
      <c r="F106" s="2">
        <v>3753.45</v>
      </c>
      <c r="G106" s="2">
        <v>0</v>
      </c>
      <c r="H106" s="2">
        <v>3753.45</v>
      </c>
      <c r="I106" s="2" t="s">
        <v>29</v>
      </c>
      <c r="J106" s="4">
        <v>1</v>
      </c>
      <c r="K106" t="str">
        <f>_xlfn.XLOOKUP(D106, dim_channels!A:A, dim_channels!C:C, "Not Found")</f>
        <v>Direct</v>
      </c>
      <c r="L106" t="str">
        <f>_xlfn.XLOOKUP(D106, dim_channels!A:A, dim_channels!B:B, "Not Found")</f>
        <v>Direct Website</v>
      </c>
    </row>
    <row r="107" spans="1:12" x14ac:dyDescent="0.2">
      <c r="A107" s="3" t="s">
        <v>309</v>
      </c>
      <c r="B107" s="3" t="s">
        <v>264</v>
      </c>
      <c r="C107" s="3" t="s">
        <v>310</v>
      </c>
      <c r="D107" s="3" t="s">
        <v>52</v>
      </c>
      <c r="E107" s="3" t="s">
        <v>60</v>
      </c>
      <c r="F107" s="3">
        <v>8608.0400000000009</v>
      </c>
      <c r="G107" s="3">
        <v>0</v>
      </c>
      <c r="H107" s="3">
        <v>8608.0400000000009</v>
      </c>
      <c r="I107" s="3" t="s">
        <v>29</v>
      </c>
      <c r="J107" s="5">
        <v>1</v>
      </c>
      <c r="K107" t="str">
        <f>_xlfn.XLOOKUP(D107, dim_channels!A:A, dim_channels!C:C, "Not Found")</f>
        <v>OTA</v>
      </c>
      <c r="L107" t="str">
        <f>_xlfn.XLOOKUP(D107, dim_channels!A:A, dim_channels!B:B, "Not Found")</f>
        <v>Agoda</v>
      </c>
    </row>
    <row r="108" spans="1:12" x14ac:dyDescent="0.2">
      <c r="A108" s="2" t="s">
        <v>311</v>
      </c>
      <c r="B108" s="2" t="s">
        <v>70</v>
      </c>
      <c r="C108" s="2" t="s">
        <v>312</v>
      </c>
      <c r="D108" s="2" t="s">
        <v>64</v>
      </c>
      <c r="E108" s="2" t="s">
        <v>34</v>
      </c>
      <c r="F108" s="2">
        <v>3276.44</v>
      </c>
      <c r="G108" s="2">
        <v>0</v>
      </c>
      <c r="H108" s="2">
        <v>3276.44</v>
      </c>
      <c r="I108" s="2" t="s">
        <v>41</v>
      </c>
      <c r="J108" s="4">
        <v>1</v>
      </c>
      <c r="K108" t="str">
        <f>_xlfn.XLOOKUP(D108, dim_channels!A:A, dim_channels!C:C, "Not Found")</f>
        <v>Direct</v>
      </c>
      <c r="L108" t="str">
        <f>_xlfn.XLOOKUP(D108, dim_channels!A:A, dim_channels!B:B, "Not Found")</f>
        <v>Direct Website</v>
      </c>
    </row>
    <row r="109" spans="1:12" x14ac:dyDescent="0.2">
      <c r="A109" s="3" t="s">
        <v>313</v>
      </c>
      <c r="B109" s="3" t="s">
        <v>314</v>
      </c>
      <c r="C109" s="3" t="s">
        <v>315</v>
      </c>
      <c r="D109" s="3" t="s">
        <v>33</v>
      </c>
      <c r="E109" s="3" t="s">
        <v>60</v>
      </c>
      <c r="F109" s="3">
        <v>7794.98</v>
      </c>
      <c r="G109" s="3">
        <v>0</v>
      </c>
      <c r="H109" s="3">
        <v>7794.98</v>
      </c>
      <c r="I109" s="3" t="s">
        <v>29</v>
      </c>
      <c r="J109" s="5">
        <v>1</v>
      </c>
      <c r="K109" t="str">
        <f>_xlfn.XLOOKUP(D109, dim_channels!A:A, dim_channels!C:C, "Not Found")</f>
        <v>OTA</v>
      </c>
      <c r="L109" t="str">
        <f>_xlfn.XLOOKUP(D109, dim_channels!A:A, dim_channels!B:B, "Not Found")</f>
        <v>Booking.com</v>
      </c>
    </row>
    <row r="110" spans="1:12" x14ac:dyDescent="0.2">
      <c r="A110" s="2" t="s">
        <v>316</v>
      </c>
      <c r="B110" s="2" t="s">
        <v>317</v>
      </c>
      <c r="C110" s="2" t="s">
        <v>318</v>
      </c>
      <c r="D110" s="2" t="s">
        <v>169</v>
      </c>
      <c r="E110" s="2" t="s">
        <v>46</v>
      </c>
      <c r="F110" s="2">
        <v>11069.99</v>
      </c>
      <c r="G110" s="2">
        <v>2214</v>
      </c>
      <c r="H110" s="2">
        <v>8855.99</v>
      </c>
      <c r="I110" s="2" t="s">
        <v>29</v>
      </c>
      <c r="J110" s="4">
        <v>1.250000282294808</v>
      </c>
      <c r="K110" t="str">
        <f>_xlfn.XLOOKUP(D110, dim_channels!A:A, dim_channels!C:C, "Not Found")</f>
        <v>GDS</v>
      </c>
      <c r="L110" t="str">
        <f>_xlfn.XLOOKUP(D110, dim_channels!A:A, dim_channels!B:B, "Not Found")</f>
        <v>GDS (Amadeus)</v>
      </c>
    </row>
    <row r="111" spans="1:12" x14ac:dyDescent="0.2">
      <c r="A111" s="3" t="s">
        <v>319</v>
      </c>
      <c r="B111" s="3" t="s">
        <v>31</v>
      </c>
      <c r="C111" s="3" t="s">
        <v>31</v>
      </c>
      <c r="D111" s="3" t="s">
        <v>52</v>
      </c>
      <c r="E111" s="3" t="s">
        <v>60</v>
      </c>
      <c r="F111" s="3">
        <v>4427.6000000000004</v>
      </c>
      <c r="G111" s="3">
        <v>0</v>
      </c>
      <c r="H111" s="3">
        <v>4427.6000000000004</v>
      </c>
      <c r="I111" s="3" t="s">
        <v>29</v>
      </c>
      <c r="J111" s="5">
        <v>1</v>
      </c>
      <c r="K111" t="str">
        <f>_xlfn.XLOOKUP(D111, dim_channels!A:A, dim_channels!C:C, "Not Found")</f>
        <v>OTA</v>
      </c>
      <c r="L111" t="str">
        <f>_xlfn.XLOOKUP(D111, dim_channels!A:A, dim_channels!B:B, "Not Found")</f>
        <v>Agoda</v>
      </c>
    </row>
    <row r="112" spans="1:12" x14ac:dyDescent="0.2">
      <c r="A112" s="2" t="s">
        <v>320</v>
      </c>
      <c r="B112" s="2" t="s">
        <v>321</v>
      </c>
      <c r="C112" s="2" t="s">
        <v>322</v>
      </c>
      <c r="D112" s="2" t="s">
        <v>169</v>
      </c>
      <c r="E112" s="2" t="s">
        <v>46</v>
      </c>
      <c r="F112" s="2">
        <v>6409.06</v>
      </c>
      <c r="G112" s="2">
        <v>1281.81</v>
      </c>
      <c r="H112" s="2">
        <v>5127.25</v>
      </c>
      <c r="I112" s="2" t="s">
        <v>29</v>
      </c>
      <c r="J112" s="4">
        <v>1.2499995124091861</v>
      </c>
      <c r="K112" t="str">
        <f>_xlfn.XLOOKUP(D112, dim_channels!A:A, dim_channels!C:C, "Not Found")</f>
        <v>GDS</v>
      </c>
      <c r="L112" t="str">
        <f>_xlfn.XLOOKUP(D112, dim_channels!A:A, dim_channels!B:B, "Not Found")</f>
        <v>GDS (Amadeus)</v>
      </c>
    </row>
    <row r="113" spans="1:12" x14ac:dyDescent="0.2">
      <c r="A113" s="3" t="s">
        <v>323</v>
      </c>
      <c r="B113" s="3" t="s">
        <v>317</v>
      </c>
      <c r="C113" s="3" t="s">
        <v>324</v>
      </c>
      <c r="D113" s="3" t="s">
        <v>33</v>
      </c>
      <c r="E113" s="3" t="s">
        <v>60</v>
      </c>
      <c r="F113" s="3">
        <v>5181.55</v>
      </c>
      <c r="G113" s="3">
        <v>0</v>
      </c>
      <c r="H113" s="3">
        <v>5181.55</v>
      </c>
      <c r="I113" s="3" t="s">
        <v>29</v>
      </c>
      <c r="J113" s="5">
        <v>1</v>
      </c>
      <c r="K113" t="str">
        <f>_xlfn.XLOOKUP(D113, dim_channels!A:A, dim_channels!C:C, "Not Found")</f>
        <v>OTA</v>
      </c>
      <c r="L113" t="str">
        <f>_xlfn.XLOOKUP(D113, dim_channels!A:A, dim_channels!B:B, "Not Found")</f>
        <v>Booking.com</v>
      </c>
    </row>
    <row r="114" spans="1:12" x14ac:dyDescent="0.2">
      <c r="A114" s="2" t="s">
        <v>325</v>
      </c>
      <c r="B114" s="2" t="s">
        <v>326</v>
      </c>
      <c r="C114" s="2" t="s">
        <v>40</v>
      </c>
      <c r="D114" s="2" t="s">
        <v>45</v>
      </c>
      <c r="E114" s="2" t="s">
        <v>89</v>
      </c>
      <c r="F114" s="2">
        <v>2509.0500000000002</v>
      </c>
      <c r="G114" s="2">
        <v>0</v>
      </c>
      <c r="H114" s="2">
        <v>2509.0500000000002</v>
      </c>
      <c r="I114" s="2" t="s">
        <v>29</v>
      </c>
      <c r="J114" s="4">
        <v>1</v>
      </c>
      <c r="K114" t="str">
        <f>_xlfn.XLOOKUP(D114, dim_channels!A:A, dim_channels!C:C, "Not Found")</f>
        <v>Corporate</v>
      </c>
      <c r="L114" t="str">
        <f>_xlfn.XLOOKUP(D114, dim_channels!A:A, dim_channels!B:B, "Not Found")</f>
        <v>Corporate Direct</v>
      </c>
    </row>
    <row r="115" spans="1:12" x14ac:dyDescent="0.2">
      <c r="A115" s="3" t="s">
        <v>327</v>
      </c>
      <c r="B115" s="3" t="s">
        <v>328</v>
      </c>
      <c r="C115" s="3" t="s">
        <v>329</v>
      </c>
      <c r="D115" s="3" t="s">
        <v>33</v>
      </c>
      <c r="E115" s="3" t="s">
        <v>60</v>
      </c>
      <c r="F115" s="3">
        <v>9256.4</v>
      </c>
      <c r="G115" s="3">
        <v>0</v>
      </c>
      <c r="H115" s="3">
        <v>9256.4</v>
      </c>
      <c r="I115" s="3" t="s">
        <v>29</v>
      </c>
      <c r="J115" s="5">
        <v>1</v>
      </c>
      <c r="K115" t="str">
        <f>_xlfn.XLOOKUP(D115, dim_channels!A:A, dim_channels!C:C, "Not Found")</f>
        <v>OTA</v>
      </c>
      <c r="L115" t="str">
        <f>_xlfn.XLOOKUP(D115, dim_channels!A:A, dim_channels!B:B, "Not Found")</f>
        <v>Booking.com</v>
      </c>
    </row>
    <row r="116" spans="1:12" x14ac:dyDescent="0.2">
      <c r="A116" s="2" t="s">
        <v>330</v>
      </c>
      <c r="B116" s="2" t="s">
        <v>331</v>
      </c>
      <c r="C116" s="2" t="s">
        <v>66</v>
      </c>
      <c r="D116" s="2" t="s">
        <v>64</v>
      </c>
      <c r="E116" s="2" t="s">
        <v>28</v>
      </c>
      <c r="F116" s="2">
        <v>17560.7</v>
      </c>
      <c r="G116" s="2">
        <v>0</v>
      </c>
      <c r="H116" s="2">
        <v>17560.7</v>
      </c>
      <c r="I116" s="2" t="s">
        <v>29</v>
      </c>
      <c r="J116" s="4">
        <v>1</v>
      </c>
      <c r="K116" t="str">
        <f>_xlfn.XLOOKUP(D116, dim_channels!A:A, dim_channels!C:C, "Not Found")</f>
        <v>Direct</v>
      </c>
      <c r="L116" t="str">
        <f>_xlfn.XLOOKUP(D116, dim_channels!A:A, dim_channels!B:B, "Not Found")</f>
        <v>Direct Website</v>
      </c>
    </row>
    <row r="117" spans="1:12" x14ac:dyDescent="0.2">
      <c r="A117" s="3" t="s">
        <v>332</v>
      </c>
      <c r="B117" s="3" t="s">
        <v>236</v>
      </c>
      <c r="C117" s="3" t="s">
        <v>181</v>
      </c>
      <c r="D117" s="3" t="s">
        <v>27</v>
      </c>
      <c r="E117" s="3" t="s">
        <v>60</v>
      </c>
      <c r="F117" s="3">
        <v>3226.67</v>
      </c>
      <c r="G117" s="3">
        <v>0</v>
      </c>
      <c r="H117" s="3">
        <v>3226.67</v>
      </c>
      <c r="I117" s="3" t="s">
        <v>29</v>
      </c>
      <c r="J117" s="5">
        <v>1</v>
      </c>
      <c r="K117" t="str">
        <f>_xlfn.XLOOKUP(D117, dim_channels!A:A, dim_channels!C:C, "Not Found")</f>
        <v>OTA</v>
      </c>
      <c r="L117" t="str">
        <f>_xlfn.XLOOKUP(D117, dim_channels!A:A, dim_channels!B:B, "Not Found")</f>
        <v>Expedia</v>
      </c>
    </row>
    <row r="118" spans="1:12" x14ac:dyDescent="0.2">
      <c r="A118" s="2" t="s">
        <v>333</v>
      </c>
      <c r="B118" s="2" t="s">
        <v>334</v>
      </c>
      <c r="C118" s="2" t="s">
        <v>335</v>
      </c>
      <c r="D118" s="2" t="s">
        <v>45</v>
      </c>
      <c r="E118" s="2" t="s">
        <v>46</v>
      </c>
      <c r="F118" s="2">
        <v>10772.91</v>
      </c>
      <c r="G118" s="2">
        <v>538.65</v>
      </c>
      <c r="H118" s="2">
        <v>10234.26</v>
      </c>
      <c r="I118" s="2" t="s">
        <v>29</v>
      </c>
      <c r="J118" s="4">
        <v>1.05263204178905</v>
      </c>
      <c r="K118" t="str">
        <f>_xlfn.XLOOKUP(D118, dim_channels!A:A, dim_channels!C:C, "Not Found")</f>
        <v>Corporate</v>
      </c>
      <c r="L118" t="str">
        <f>_xlfn.XLOOKUP(D118, dim_channels!A:A, dim_channels!B:B, "Not Found")</f>
        <v>Corporate Direct</v>
      </c>
    </row>
    <row r="119" spans="1:12" x14ac:dyDescent="0.2">
      <c r="A119" s="3" t="s">
        <v>336</v>
      </c>
      <c r="B119" s="3" t="s">
        <v>66</v>
      </c>
      <c r="C119" s="3" t="s">
        <v>337</v>
      </c>
      <c r="D119" s="3" t="s">
        <v>27</v>
      </c>
      <c r="E119" s="3" t="s">
        <v>60</v>
      </c>
      <c r="F119" s="3">
        <v>12168.95</v>
      </c>
      <c r="G119" s="3">
        <v>0</v>
      </c>
      <c r="H119" s="3">
        <v>12168.95</v>
      </c>
      <c r="I119" s="3" t="s">
        <v>29</v>
      </c>
      <c r="J119" s="5">
        <v>1</v>
      </c>
      <c r="K119" t="str">
        <f>_xlfn.XLOOKUP(D119, dim_channels!A:A, dim_channels!C:C, "Not Found")</f>
        <v>OTA</v>
      </c>
      <c r="L119" t="str">
        <f>_xlfn.XLOOKUP(D119, dim_channels!A:A, dim_channels!B:B, "Not Found")</f>
        <v>Expedia</v>
      </c>
    </row>
    <row r="120" spans="1:12" x14ac:dyDescent="0.2">
      <c r="A120" s="2" t="s">
        <v>338</v>
      </c>
      <c r="B120" s="2" t="s">
        <v>124</v>
      </c>
      <c r="C120" s="2" t="s">
        <v>162</v>
      </c>
      <c r="D120" s="2" t="s">
        <v>27</v>
      </c>
      <c r="E120" s="2" t="s">
        <v>28</v>
      </c>
      <c r="F120" s="2">
        <v>19721.03</v>
      </c>
      <c r="G120" s="2">
        <v>3549.79</v>
      </c>
      <c r="H120" s="2">
        <v>16171.24</v>
      </c>
      <c r="I120" s="2" t="s">
        <v>29</v>
      </c>
      <c r="J120" s="4">
        <v>1.2195125420190409</v>
      </c>
      <c r="K120" t="str">
        <f>_xlfn.XLOOKUP(D120, dim_channels!A:A, dim_channels!C:C, "Not Found")</f>
        <v>OTA</v>
      </c>
      <c r="L120" t="str">
        <f>_xlfn.XLOOKUP(D120, dim_channels!A:A, dim_channels!B:B, "Not Found")</f>
        <v>Expedia</v>
      </c>
    </row>
    <row r="121" spans="1:12" x14ac:dyDescent="0.2">
      <c r="A121" s="3" t="s">
        <v>339</v>
      </c>
      <c r="B121" s="3" t="s">
        <v>340</v>
      </c>
      <c r="C121" s="3" t="s">
        <v>324</v>
      </c>
      <c r="D121" s="3" t="s">
        <v>45</v>
      </c>
      <c r="E121" s="3" t="s">
        <v>46</v>
      </c>
      <c r="F121" s="3">
        <v>12224.01</v>
      </c>
      <c r="G121" s="3">
        <v>611.20000000000005</v>
      </c>
      <c r="H121" s="3">
        <v>11612.81</v>
      </c>
      <c r="I121" s="3" t="s">
        <v>41</v>
      </c>
      <c r="J121" s="5">
        <v>1.0526315336253671</v>
      </c>
      <c r="K121" t="str">
        <f>_xlfn.XLOOKUP(D121, dim_channels!A:A, dim_channels!C:C, "Not Found")</f>
        <v>Corporate</v>
      </c>
      <c r="L121" t="str">
        <f>_xlfn.XLOOKUP(D121, dim_channels!A:A, dim_channels!B:B, "Not Found")</f>
        <v>Corporate Direct</v>
      </c>
    </row>
    <row r="122" spans="1:12" x14ac:dyDescent="0.2">
      <c r="A122" s="2" t="s">
        <v>341</v>
      </c>
      <c r="B122" s="2" t="s">
        <v>189</v>
      </c>
      <c r="C122" s="2" t="s">
        <v>318</v>
      </c>
      <c r="D122" s="2" t="s">
        <v>33</v>
      </c>
      <c r="E122" s="2" t="s">
        <v>28</v>
      </c>
      <c r="F122" s="2">
        <v>16193.2</v>
      </c>
      <c r="G122" s="2">
        <v>2428.98</v>
      </c>
      <c r="H122" s="2">
        <v>13764.22</v>
      </c>
      <c r="I122" s="2" t="s">
        <v>56</v>
      </c>
      <c r="J122" s="4">
        <v>1.1764705882352939</v>
      </c>
      <c r="K122" t="str">
        <f>_xlfn.XLOOKUP(D122, dim_channels!A:A, dim_channels!C:C, "Not Found")</f>
        <v>OTA</v>
      </c>
      <c r="L122" t="str">
        <f>_xlfn.XLOOKUP(D122, dim_channels!A:A, dim_channels!B:B, "Not Found")</f>
        <v>Booking.com</v>
      </c>
    </row>
    <row r="123" spans="1:12" x14ac:dyDescent="0.2">
      <c r="A123" s="3" t="s">
        <v>342</v>
      </c>
      <c r="B123" s="3" t="s">
        <v>343</v>
      </c>
      <c r="C123" s="3" t="s">
        <v>189</v>
      </c>
      <c r="D123" s="3" t="s">
        <v>27</v>
      </c>
      <c r="E123" s="3" t="s">
        <v>34</v>
      </c>
      <c r="F123" s="3">
        <v>15037.81</v>
      </c>
      <c r="G123" s="3">
        <v>2706.81</v>
      </c>
      <c r="H123" s="3">
        <v>12331</v>
      </c>
      <c r="I123" s="3" t="s">
        <v>56</v>
      </c>
      <c r="J123" s="5">
        <v>1.2195126104938769</v>
      </c>
      <c r="K123" t="str">
        <f>_xlfn.XLOOKUP(D123, dim_channels!A:A, dim_channels!C:C, "Not Found")</f>
        <v>OTA</v>
      </c>
      <c r="L123" t="str">
        <f>_xlfn.XLOOKUP(D123, dim_channels!A:A, dim_channels!B:B, "Not Found")</f>
        <v>Expedia</v>
      </c>
    </row>
    <row r="124" spans="1:12" x14ac:dyDescent="0.2">
      <c r="A124" s="2" t="s">
        <v>344</v>
      </c>
      <c r="B124" s="2" t="s">
        <v>107</v>
      </c>
      <c r="C124" s="2" t="s">
        <v>317</v>
      </c>
      <c r="D124" s="2" t="s">
        <v>52</v>
      </c>
      <c r="E124" s="2" t="s">
        <v>34</v>
      </c>
      <c r="F124" s="2">
        <v>2701.14</v>
      </c>
      <c r="G124" s="2">
        <v>324.14</v>
      </c>
      <c r="H124" s="2">
        <v>2377</v>
      </c>
      <c r="I124" s="2" t="s">
        <v>29</v>
      </c>
      <c r="J124" s="4">
        <v>1.136365166175852</v>
      </c>
      <c r="K124" t="str">
        <f>_xlfn.XLOOKUP(D124, dim_channels!A:A, dim_channels!C:C, "Not Found")</f>
        <v>OTA</v>
      </c>
      <c r="L124" t="str">
        <f>_xlfn.XLOOKUP(D124, dim_channels!A:A, dim_channels!B:B, "Not Found")</f>
        <v>Agoda</v>
      </c>
    </row>
    <row r="125" spans="1:12" x14ac:dyDescent="0.2">
      <c r="A125" s="3" t="s">
        <v>345</v>
      </c>
      <c r="B125" s="3" t="s">
        <v>75</v>
      </c>
      <c r="C125" s="3" t="s">
        <v>346</v>
      </c>
      <c r="D125" s="3" t="s">
        <v>169</v>
      </c>
      <c r="E125" s="3" t="s">
        <v>34</v>
      </c>
      <c r="F125" s="3">
        <v>9154.76</v>
      </c>
      <c r="G125" s="3">
        <v>1830.95</v>
      </c>
      <c r="H125" s="3">
        <v>7323.81</v>
      </c>
      <c r="I125" s="3" t="s">
        <v>29</v>
      </c>
      <c r="J125" s="5">
        <v>1.249999658647617</v>
      </c>
      <c r="K125" t="str">
        <f>_xlfn.XLOOKUP(D125, dim_channels!A:A, dim_channels!C:C, "Not Found")</f>
        <v>GDS</v>
      </c>
      <c r="L125" t="str">
        <f>_xlfn.XLOOKUP(D125, dim_channels!A:A, dim_channels!B:B, "Not Found")</f>
        <v>GDS (Amadeus)</v>
      </c>
    </row>
    <row r="126" spans="1:12" x14ac:dyDescent="0.2">
      <c r="A126" s="2" t="s">
        <v>347</v>
      </c>
      <c r="B126" s="2" t="s">
        <v>348</v>
      </c>
      <c r="C126" s="2" t="s">
        <v>349</v>
      </c>
      <c r="D126" s="2" t="s">
        <v>64</v>
      </c>
      <c r="E126" s="2" t="s">
        <v>28</v>
      </c>
      <c r="F126" s="2">
        <v>7596.96</v>
      </c>
      <c r="G126" s="2">
        <v>0</v>
      </c>
      <c r="H126" s="2">
        <v>7596.96</v>
      </c>
      <c r="I126" s="2" t="s">
        <v>29</v>
      </c>
      <c r="J126" s="4">
        <v>1</v>
      </c>
      <c r="K126" t="str">
        <f>_xlfn.XLOOKUP(D126, dim_channels!A:A, dim_channels!C:C, "Not Found")</f>
        <v>Direct</v>
      </c>
      <c r="L126" t="str">
        <f>_xlfn.XLOOKUP(D126, dim_channels!A:A, dim_channels!B:B, "Not Found")</f>
        <v>Direct Website</v>
      </c>
    </row>
    <row r="127" spans="1:12" x14ac:dyDescent="0.2">
      <c r="A127" s="3" t="s">
        <v>350</v>
      </c>
      <c r="B127" s="3" t="s">
        <v>351</v>
      </c>
      <c r="C127" s="3" t="s">
        <v>151</v>
      </c>
      <c r="D127" s="3" t="s">
        <v>64</v>
      </c>
      <c r="E127" s="3" t="s">
        <v>115</v>
      </c>
      <c r="F127" s="3">
        <v>14762.26</v>
      </c>
      <c r="G127" s="3">
        <v>0</v>
      </c>
      <c r="H127" s="3">
        <v>14762.26</v>
      </c>
      <c r="I127" s="3" t="s">
        <v>29</v>
      </c>
      <c r="J127" s="5">
        <v>1</v>
      </c>
      <c r="K127" t="str">
        <f>_xlfn.XLOOKUP(D127, dim_channels!A:A, dim_channels!C:C, "Not Found")</f>
        <v>Direct</v>
      </c>
      <c r="L127" t="str">
        <f>_xlfn.XLOOKUP(D127, dim_channels!A:A, dim_channels!B:B, "Not Found")</f>
        <v>Direct Website</v>
      </c>
    </row>
    <row r="128" spans="1:12" x14ac:dyDescent="0.2">
      <c r="A128" s="2" t="s">
        <v>352</v>
      </c>
      <c r="B128" s="2" t="s">
        <v>353</v>
      </c>
      <c r="C128" s="2" t="s">
        <v>156</v>
      </c>
      <c r="D128" s="2" t="s">
        <v>45</v>
      </c>
      <c r="E128" s="2" t="s">
        <v>46</v>
      </c>
      <c r="F128" s="2">
        <v>10784.13</v>
      </c>
      <c r="G128" s="2">
        <v>539.21</v>
      </c>
      <c r="H128" s="2">
        <v>10244.92</v>
      </c>
      <c r="I128" s="2" t="s">
        <v>56</v>
      </c>
      <c r="J128" s="4">
        <v>1.0526319385607701</v>
      </c>
      <c r="K128" t="str">
        <f>_xlfn.XLOOKUP(D128, dim_channels!A:A, dim_channels!C:C, "Not Found")</f>
        <v>Corporate</v>
      </c>
      <c r="L128" t="str">
        <f>_xlfn.XLOOKUP(D128, dim_channels!A:A, dim_channels!B:B, "Not Found")</f>
        <v>Corporate Direct</v>
      </c>
    </row>
    <row r="129" spans="1:12" x14ac:dyDescent="0.2">
      <c r="A129" s="3" t="s">
        <v>354</v>
      </c>
      <c r="B129" s="3" t="s">
        <v>195</v>
      </c>
      <c r="C129" s="3" t="s">
        <v>355</v>
      </c>
      <c r="D129" s="3" t="s">
        <v>33</v>
      </c>
      <c r="E129" s="3" t="s">
        <v>28</v>
      </c>
      <c r="F129" s="3">
        <v>6746.01</v>
      </c>
      <c r="G129" s="3">
        <v>1011.9</v>
      </c>
      <c r="H129" s="3">
        <v>5734.11</v>
      </c>
      <c r="I129" s="3" t="s">
        <v>56</v>
      </c>
      <c r="J129" s="5">
        <v>1.1764702804794469</v>
      </c>
      <c r="K129" t="str">
        <f>_xlfn.XLOOKUP(D129, dim_channels!A:A, dim_channels!C:C, "Not Found")</f>
        <v>OTA</v>
      </c>
      <c r="L129" t="str">
        <f>_xlfn.XLOOKUP(D129, dim_channels!A:A, dim_channels!B:B, "Not Found")</f>
        <v>Booking.com</v>
      </c>
    </row>
    <row r="130" spans="1:12" x14ac:dyDescent="0.2">
      <c r="A130" s="2" t="s">
        <v>356</v>
      </c>
      <c r="B130" s="2" t="s">
        <v>55</v>
      </c>
      <c r="C130" s="2" t="s">
        <v>357</v>
      </c>
      <c r="D130" s="2" t="s">
        <v>52</v>
      </c>
      <c r="E130" s="2" t="s">
        <v>34</v>
      </c>
      <c r="F130" s="2">
        <v>11712.22</v>
      </c>
      <c r="G130" s="2">
        <v>1405.47</v>
      </c>
      <c r="H130" s="2">
        <v>10306.75</v>
      </c>
      <c r="I130" s="2" t="s">
        <v>41</v>
      </c>
      <c r="J130" s="4">
        <v>1.136364033279162</v>
      </c>
      <c r="K130" t="str">
        <f>_xlfn.XLOOKUP(D130, dim_channels!A:A, dim_channels!C:C, "Not Found")</f>
        <v>OTA</v>
      </c>
      <c r="L130" t="str">
        <f>_xlfn.XLOOKUP(D130, dim_channels!A:A, dim_channels!B:B, "Not Found")</f>
        <v>Agoda</v>
      </c>
    </row>
    <row r="131" spans="1:12" x14ac:dyDescent="0.2">
      <c r="A131" s="3" t="s">
        <v>358</v>
      </c>
      <c r="B131" s="3" t="s">
        <v>359</v>
      </c>
      <c r="C131" s="3" t="s">
        <v>360</v>
      </c>
      <c r="D131" s="3" t="s">
        <v>33</v>
      </c>
      <c r="E131" s="3" t="s">
        <v>60</v>
      </c>
      <c r="F131" s="3">
        <v>10768.06</v>
      </c>
      <c r="G131" s="3">
        <v>0</v>
      </c>
      <c r="H131" s="3">
        <v>10768.06</v>
      </c>
      <c r="I131" s="3" t="s">
        <v>41</v>
      </c>
      <c r="J131" s="5">
        <v>1</v>
      </c>
      <c r="K131" t="str">
        <f>_xlfn.XLOOKUP(D131, dim_channels!A:A, dim_channels!C:C, "Not Found")</f>
        <v>OTA</v>
      </c>
      <c r="L131" t="str">
        <f>_xlfn.XLOOKUP(D131, dim_channels!A:A, dim_channels!B:B, "Not Found")</f>
        <v>Booking.com</v>
      </c>
    </row>
    <row r="132" spans="1:12" x14ac:dyDescent="0.2">
      <c r="A132" s="2" t="s">
        <v>361</v>
      </c>
      <c r="B132" s="2" t="s">
        <v>269</v>
      </c>
      <c r="C132" s="2" t="s">
        <v>87</v>
      </c>
      <c r="D132" s="2" t="s">
        <v>64</v>
      </c>
      <c r="E132" s="2" t="s">
        <v>115</v>
      </c>
      <c r="F132" s="2">
        <v>4446.99</v>
      </c>
      <c r="G132" s="2">
        <v>0</v>
      </c>
      <c r="H132" s="2">
        <v>4446.99</v>
      </c>
      <c r="I132" s="2" t="s">
        <v>29</v>
      </c>
      <c r="J132" s="4">
        <v>1</v>
      </c>
      <c r="K132" t="str">
        <f>_xlfn.XLOOKUP(D132, dim_channels!A:A, dim_channels!C:C, "Not Found")</f>
        <v>Direct</v>
      </c>
      <c r="L132" t="str">
        <f>_xlfn.XLOOKUP(D132, dim_channels!A:A, dim_channels!B:B, "Not Found")</f>
        <v>Direct Website</v>
      </c>
    </row>
    <row r="133" spans="1:12" x14ac:dyDescent="0.2">
      <c r="A133" s="3" t="s">
        <v>362</v>
      </c>
      <c r="B133" s="3" t="s">
        <v>76</v>
      </c>
      <c r="C133" s="3" t="s">
        <v>310</v>
      </c>
      <c r="D133" s="3" t="s">
        <v>33</v>
      </c>
      <c r="E133" s="3" t="s">
        <v>34</v>
      </c>
      <c r="F133" s="3">
        <v>10518.67</v>
      </c>
      <c r="G133" s="3">
        <v>1577.8</v>
      </c>
      <c r="H133" s="3">
        <v>8940.8700000000008</v>
      </c>
      <c r="I133" s="3" t="s">
        <v>56</v>
      </c>
      <c r="J133" s="5">
        <v>1.176470522443565</v>
      </c>
      <c r="K133" t="str">
        <f>_xlfn.XLOOKUP(D133, dim_channels!A:A, dim_channels!C:C, "Not Found")</f>
        <v>OTA</v>
      </c>
      <c r="L133" t="str">
        <f>_xlfn.XLOOKUP(D133, dim_channels!A:A, dim_channels!B:B, "Not Found")</f>
        <v>Booking.com</v>
      </c>
    </row>
    <row r="134" spans="1:12" x14ac:dyDescent="0.2">
      <c r="A134" s="2" t="s">
        <v>363</v>
      </c>
      <c r="B134" s="2" t="s">
        <v>364</v>
      </c>
      <c r="C134" s="2" t="s">
        <v>364</v>
      </c>
      <c r="D134" s="2" t="s">
        <v>206</v>
      </c>
      <c r="E134" s="2" t="s">
        <v>207</v>
      </c>
      <c r="F134" s="2">
        <v>3614.76</v>
      </c>
      <c r="G134" s="2">
        <v>0</v>
      </c>
      <c r="H134" s="2">
        <v>3614.76</v>
      </c>
      <c r="I134" s="2" t="s">
        <v>41</v>
      </c>
      <c r="J134" s="4">
        <v>1</v>
      </c>
      <c r="K134" t="str">
        <f>_xlfn.XLOOKUP(D134, dim_channels!A:A, dim_channels!C:C, "Not Found")</f>
        <v>Direct</v>
      </c>
      <c r="L134" t="str">
        <f>_xlfn.XLOOKUP(D134, dim_channels!A:A, dim_channels!B:B, "Not Found")</f>
        <v>Walk-in</v>
      </c>
    </row>
    <row r="135" spans="1:12" x14ac:dyDescent="0.2">
      <c r="A135" s="3" t="s">
        <v>365</v>
      </c>
      <c r="B135" s="3" t="s">
        <v>118</v>
      </c>
      <c r="C135" s="3" t="s">
        <v>269</v>
      </c>
      <c r="D135" s="3" t="s">
        <v>45</v>
      </c>
      <c r="E135" s="3" t="s">
        <v>89</v>
      </c>
      <c r="F135" s="3">
        <v>15146.88</v>
      </c>
      <c r="G135" s="3">
        <v>0</v>
      </c>
      <c r="H135" s="3">
        <v>15146.88</v>
      </c>
      <c r="I135" s="3" t="s">
        <v>29</v>
      </c>
      <c r="J135" s="5">
        <v>1</v>
      </c>
      <c r="K135" t="str">
        <f>_xlfn.XLOOKUP(D135, dim_channels!A:A, dim_channels!C:C, "Not Found")</f>
        <v>Corporate</v>
      </c>
      <c r="L135" t="str">
        <f>_xlfn.XLOOKUP(D135, dim_channels!A:A, dim_channels!B:B, "Not Found")</f>
        <v>Corporate Direct</v>
      </c>
    </row>
    <row r="136" spans="1:12" x14ac:dyDescent="0.2">
      <c r="A136" s="2" t="s">
        <v>366</v>
      </c>
      <c r="B136" s="2" t="s">
        <v>367</v>
      </c>
      <c r="C136" s="2" t="s">
        <v>368</v>
      </c>
      <c r="D136" s="2" t="s">
        <v>169</v>
      </c>
      <c r="E136" s="2" t="s">
        <v>46</v>
      </c>
      <c r="F136" s="2">
        <v>11330.95</v>
      </c>
      <c r="G136" s="2">
        <v>2266.19</v>
      </c>
      <c r="H136" s="2">
        <v>9064.76</v>
      </c>
      <c r="I136" s="2" t="s">
        <v>29</v>
      </c>
      <c r="J136" s="4">
        <v>1.25</v>
      </c>
      <c r="K136" t="str">
        <f>_xlfn.XLOOKUP(D136, dim_channels!A:A, dim_channels!C:C, "Not Found")</f>
        <v>GDS</v>
      </c>
      <c r="L136" t="str">
        <f>_xlfn.XLOOKUP(D136, dim_channels!A:A, dim_channels!B:B, "Not Found")</f>
        <v>GDS (Amadeus)</v>
      </c>
    </row>
    <row r="137" spans="1:12" x14ac:dyDescent="0.2">
      <c r="A137" s="3" t="s">
        <v>369</v>
      </c>
      <c r="B137" s="3" t="s">
        <v>370</v>
      </c>
      <c r="C137" s="3" t="s">
        <v>371</v>
      </c>
      <c r="D137" s="3" t="s">
        <v>45</v>
      </c>
      <c r="E137" s="3" t="s">
        <v>46</v>
      </c>
      <c r="F137" s="3">
        <v>10654.91</v>
      </c>
      <c r="G137" s="3">
        <v>532.75</v>
      </c>
      <c r="H137" s="3">
        <v>10122.16</v>
      </c>
      <c r="I137" s="3" t="s">
        <v>29</v>
      </c>
      <c r="J137" s="5">
        <v>1.052632046914888</v>
      </c>
      <c r="K137" t="str">
        <f>_xlfn.XLOOKUP(D137, dim_channels!A:A, dim_channels!C:C, "Not Found")</f>
        <v>Corporate</v>
      </c>
      <c r="L137" t="str">
        <f>_xlfn.XLOOKUP(D137, dim_channels!A:A, dim_channels!B:B, "Not Found")</f>
        <v>Corporate Direct</v>
      </c>
    </row>
    <row r="138" spans="1:12" x14ac:dyDescent="0.2">
      <c r="A138" s="2" t="s">
        <v>372</v>
      </c>
      <c r="B138" s="2" t="s">
        <v>364</v>
      </c>
      <c r="C138" s="2" t="s">
        <v>373</v>
      </c>
      <c r="D138" s="2" t="s">
        <v>52</v>
      </c>
      <c r="E138" s="2" t="s">
        <v>60</v>
      </c>
      <c r="F138" s="2">
        <v>12970.33</v>
      </c>
      <c r="G138" s="2">
        <v>0</v>
      </c>
      <c r="H138" s="2">
        <v>12970.33</v>
      </c>
      <c r="I138" s="2" t="s">
        <v>29</v>
      </c>
      <c r="J138" s="4">
        <v>1</v>
      </c>
      <c r="K138" t="str">
        <f>_xlfn.XLOOKUP(D138, dim_channels!A:A, dim_channels!C:C, "Not Found")</f>
        <v>OTA</v>
      </c>
      <c r="L138" t="str">
        <f>_xlfn.XLOOKUP(D138, dim_channels!A:A, dim_channels!B:B, "Not Found")</f>
        <v>Agoda</v>
      </c>
    </row>
    <row r="139" spans="1:12" x14ac:dyDescent="0.2">
      <c r="A139" s="3" t="s">
        <v>374</v>
      </c>
      <c r="B139" s="3" t="s">
        <v>375</v>
      </c>
      <c r="C139" s="3" t="s">
        <v>376</v>
      </c>
      <c r="D139" s="3" t="s">
        <v>33</v>
      </c>
      <c r="E139" s="3" t="s">
        <v>34</v>
      </c>
      <c r="F139" s="3">
        <v>4926.3</v>
      </c>
      <c r="G139" s="3">
        <v>738.94</v>
      </c>
      <c r="H139" s="3">
        <v>4187.3599999999997</v>
      </c>
      <c r="I139" s="3" t="s">
        <v>41</v>
      </c>
      <c r="J139" s="5">
        <v>1.1764691834473271</v>
      </c>
      <c r="K139" t="str">
        <f>_xlfn.XLOOKUP(D139, dim_channels!A:A, dim_channels!C:C, "Not Found")</f>
        <v>OTA</v>
      </c>
      <c r="L139" t="str">
        <f>_xlfn.XLOOKUP(D139, dim_channels!A:A, dim_channels!B:B, "Not Found")</f>
        <v>Booking.com</v>
      </c>
    </row>
    <row r="140" spans="1:12" x14ac:dyDescent="0.2">
      <c r="A140" s="2" t="s">
        <v>377</v>
      </c>
      <c r="B140" s="2" t="s">
        <v>378</v>
      </c>
      <c r="C140" s="2" t="s">
        <v>36</v>
      </c>
      <c r="D140" s="2" t="s">
        <v>33</v>
      </c>
      <c r="E140" s="2" t="s">
        <v>28</v>
      </c>
      <c r="F140" s="2">
        <v>2908.43</v>
      </c>
      <c r="G140" s="2">
        <v>436.26</v>
      </c>
      <c r="H140" s="2">
        <v>2472.17</v>
      </c>
      <c r="I140" s="2" t="s">
        <v>41</v>
      </c>
      <c r="J140" s="4">
        <v>1.1764684467492119</v>
      </c>
      <c r="K140" t="str">
        <f>_xlfn.XLOOKUP(D140, dim_channels!A:A, dim_channels!C:C, "Not Found")</f>
        <v>OTA</v>
      </c>
      <c r="L140" t="str">
        <f>_xlfn.XLOOKUP(D140, dim_channels!A:A, dim_channels!B:B, "Not Found")</f>
        <v>Booking.com</v>
      </c>
    </row>
    <row r="141" spans="1:12" x14ac:dyDescent="0.2">
      <c r="A141" s="3" t="s">
        <v>379</v>
      </c>
      <c r="B141" s="3" t="s">
        <v>380</v>
      </c>
      <c r="C141" s="3" t="s">
        <v>220</v>
      </c>
      <c r="D141" s="3" t="s">
        <v>206</v>
      </c>
      <c r="E141" s="3" t="s">
        <v>207</v>
      </c>
      <c r="F141" s="3">
        <v>11822.11</v>
      </c>
      <c r="G141" s="3">
        <v>0</v>
      </c>
      <c r="H141" s="3">
        <v>11822.11</v>
      </c>
      <c r="I141" s="3" t="s">
        <v>56</v>
      </c>
      <c r="J141" s="5">
        <v>1</v>
      </c>
      <c r="K141" t="str">
        <f>_xlfn.XLOOKUP(D141, dim_channels!A:A, dim_channels!C:C, "Not Found")</f>
        <v>Direct</v>
      </c>
      <c r="L141" t="str">
        <f>_xlfn.XLOOKUP(D141, dim_channels!A:A, dim_channels!B:B, "Not Found")</f>
        <v>Walk-in</v>
      </c>
    </row>
    <row r="142" spans="1:12" x14ac:dyDescent="0.2">
      <c r="A142" s="2" t="s">
        <v>381</v>
      </c>
      <c r="B142" s="2" t="s">
        <v>382</v>
      </c>
      <c r="C142" s="2" t="s">
        <v>193</v>
      </c>
      <c r="D142" s="2" t="s">
        <v>169</v>
      </c>
      <c r="E142" s="2" t="s">
        <v>46</v>
      </c>
      <c r="F142" s="2">
        <v>9063.18</v>
      </c>
      <c r="G142" s="2">
        <v>1812.64</v>
      </c>
      <c r="H142" s="2">
        <v>7250.54</v>
      </c>
      <c r="I142" s="2" t="s">
        <v>29</v>
      </c>
      <c r="J142" s="4">
        <v>1.2500006896038089</v>
      </c>
      <c r="K142" t="str">
        <f>_xlfn.XLOOKUP(D142, dim_channels!A:A, dim_channels!C:C, "Not Found")</f>
        <v>GDS</v>
      </c>
      <c r="L142" t="str">
        <f>_xlfn.XLOOKUP(D142, dim_channels!A:A, dim_channels!B:B, "Not Found")</f>
        <v>GDS (Amadeus)</v>
      </c>
    </row>
    <row r="143" spans="1:12" x14ac:dyDescent="0.2">
      <c r="A143" s="3" t="s">
        <v>383</v>
      </c>
      <c r="B143" s="3" t="s">
        <v>384</v>
      </c>
      <c r="C143" s="3" t="s">
        <v>121</v>
      </c>
      <c r="D143" s="3" t="s">
        <v>27</v>
      </c>
      <c r="E143" s="3" t="s">
        <v>28</v>
      </c>
      <c r="F143" s="3">
        <v>19988.919999999998</v>
      </c>
      <c r="G143" s="3">
        <v>3598.01</v>
      </c>
      <c r="H143" s="3">
        <v>16390.91</v>
      </c>
      <c r="I143" s="3" t="s">
        <v>29</v>
      </c>
      <c r="J143" s="5">
        <v>1.2195125224895991</v>
      </c>
      <c r="K143" t="str">
        <f>_xlfn.XLOOKUP(D143, dim_channels!A:A, dim_channels!C:C, "Not Found")</f>
        <v>OTA</v>
      </c>
      <c r="L143" t="str">
        <f>_xlfn.XLOOKUP(D143, dim_channels!A:A, dim_channels!B:B, "Not Found")</f>
        <v>Expedia</v>
      </c>
    </row>
    <row r="144" spans="1:12" x14ac:dyDescent="0.2">
      <c r="A144" s="2" t="s">
        <v>385</v>
      </c>
      <c r="B144" s="2" t="s">
        <v>386</v>
      </c>
      <c r="C144" s="2" t="s">
        <v>269</v>
      </c>
      <c r="D144" s="2" t="s">
        <v>33</v>
      </c>
      <c r="E144" s="2" t="s">
        <v>60</v>
      </c>
      <c r="F144" s="2">
        <v>27171.54</v>
      </c>
      <c r="G144" s="2">
        <v>0</v>
      </c>
      <c r="H144" s="2">
        <v>27171.54</v>
      </c>
      <c r="I144" s="2" t="s">
        <v>29</v>
      </c>
      <c r="J144" s="4">
        <v>1</v>
      </c>
      <c r="K144" t="str">
        <f>_xlfn.XLOOKUP(D144, dim_channels!A:A, dim_channels!C:C, "Not Found")</f>
        <v>OTA</v>
      </c>
      <c r="L144" t="str">
        <f>_xlfn.XLOOKUP(D144, dim_channels!A:A, dim_channels!B:B, "Not Found")</f>
        <v>Booking.com</v>
      </c>
    </row>
    <row r="145" spans="1:12" x14ac:dyDescent="0.2">
      <c r="A145" s="3" t="s">
        <v>387</v>
      </c>
      <c r="B145" s="3" t="s">
        <v>388</v>
      </c>
      <c r="C145" s="3" t="s">
        <v>389</v>
      </c>
      <c r="D145" s="3" t="s">
        <v>33</v>
      </c>
      <c r="E145" s="3" t="s">
        <v>28</v>
      </c>
      <c r="F145" s="3">
        <v>8412.69</v>
      </c>
      <c r="G145" s="3">
        <v>1261.9000000000001</v>
      </c>
      <c r="H145" s="3">
        <v>7150.79</v>
      </c>
      <c r="I145" s="3" t="s">
        <v>29</v>
      </c>
      <c r="J145" s="5">
        <v>1.176470012404224</v>
      </c>
      <c r="K145" t="str">
        <f>_xlfn.XLOOKUP(D145, dim_channels!A:A, dim_channels!C:C, "Not Found")</f>
        <v>OTA</v>
      </c>
      <c r="L145" t="str">
        <f>_xlfn.XLOOKUP(D145, dim_channels!A:A, dim_channels!B:B, "Not Found")</f>
        <v>Booking.com</v>
      </c>
    </row>
    <row r="146" spans="1:12" x14ac:dyDescent="0.2">
      <c r="A146" s="2" t="s">
        <v>390</v>
      </c>
      <c r="B146" s="2" t="s">
        <v>391</v>
      </c>
      <c r="C146" s="2" t="s">
        <v>276</v>
      </c>
      <c r="D146" s="2" t="s">
        <v>169</v>
      </c>
      <c r="E146" s="2" t="s">
        <v>46</v>
      </c>
      <c r="F146" s="2">
        <v>7279.65</v>
      </c>
      <c r="G146" s="2">
        <v>1455.93</v>
      </c>
      <c r="H146" s="2">
        <v>5823.72</v>
      </c>
      <c r="I146" s="2" t="s">
        <v>29</v>
      </c>
      <c r="J146" s="4">
        <v>1.25</v>
      </c>
      <c r="K146" t="str">
        <f>_xlfn.XLOOKUP(D146, dim_channels!A:A, dim_channels!C:C, "Not Found")</f>
        <v>GDS</v>
      </c>
      <c r="L146" t="str">
        <f>_xlfn.XLOOKUP(D146, dim_channels!A:A, dim_channels!B:B, "Not Found")</f>
        <v>GDS (Amadeus)</v>
      </c>
    </row>
    <row r="147" spans="1:12" x14ac:dyDescent="0.2">
      <c r="A147" s="3" t="s">
        <v>392</v>
      </c>
      <c r="B147" s="3" t="s">
        <v>393</v>
      </c>
      <c r="C147" s="3" t="s">
        <v>394</v>
      </c>
      <c r="D147" s="3" t="s">
        <v>52</v>
      </c>
      <c r="E147" s="3" t="s">
        <v>34</v>
      </c>
      <c r="F147" s="3">
        <v>8697.8799999999992</v>
      </c>
      <c r="G147" s="3">
        <v>1043.75</v>
      </c>
      <c r="H147" s="3">
        <v>7654.13</v>
      </c>
      <c r="I147" s="3" t="s">
        <v>56</v>
      </c>
      <c r="J147" s="5">
        <v>1.136364289605742</v>
      </c>
      <c r="K147" t="str">
        <f>_xlfn.XLOOKUP(D147, dim_channels!A:A, dim_channels!C:C, "Not Found")</f>
        <v>OTA</v>
      </c>
      <c r="L147" t="str">
        <f>_xlfn.XLOOKUP(D147, dim_channels!A:A, dim_channels!B:B, "Not Found")</f>
        <v>Agoda</v>
      </c>
    </row>
    <row r="148" spans="1:12" x14ac:dyDescent="0.2">
      <c r="A148" s="2" t="s">
        <v>395</v>
      </c>
      <c r="B148" s="2" t="s">
        <v>310</v>
      </c>
      <c r="C148" s="2" t="s">
        <v>396</v>
      </c>
      <c r="D148" s="2" t="s">
        <v>64</v>
      </c>
      <c r="E148" s="2" t="s">
        <v>115</v>
      </c>
      <c r="F148" s="2">
        <v>20204.419999999998</v>
      </c>
      <c r="G148" s="2">
        <v>0</v>
      </c>
      <c r="H148" s="2">
        <v>20204.419999999998</v>
      </c>
      <c r="I148" s="2" t="s">
        <v>29</v>
      </c>
      <c r="J148" s="4">
        <v>1</v>
      </c>
      <c r="K148" t="str">
        <f>_xlfn.XLOOKUP(D148, dim_channels!A:A, dim_channels!C:C, "Not Found")</f>
        <v>Direct</v>
      </c>
      <c r="L148" t="str">
        <f>_xlfn.XLOOKUP(D148, dim_channels!A:A, dim_channels!B:B, "Not Found")</f>
        <v>Direct Website</v>
      </c>
    </row>
    <row r="149" spans="1:12" x14ac:dyDescent="0.2">
      <c r="A149" s="3" t="s">
        <v>397</v>
      </c>
      <c r="B149" s="3" t="s">
        <v>145</v>
      </c>
      <c r="C149" s="3" t="s">
        <v>97</v>
      </c>
      <c r="D149" s="3" t="s">
        <v>27</v>
      </c>
      <c r="E149" s="3" t="s">
        <v>60</v>
      </c>
      <c r="F149" s="3">
        <v>3657.17</v>
      </c>
      <c r="G149" s="3">
        <v>0</v>
      </c>
      <c r="H149" s="3">
        <v>3657.17</v>
      </c>
      <c r="I149" s="3" t="s">
        <v>56</v>
      </c>
      <c r="J149" s="5">
        <v>1</v>
      </c>
      <c r="K149" t="str">
        <f>_xlfn.XLOOKUP(D149, dim_channels!A:A, dim_channels!C:C, "Not Found")</f>
        <v>OTA</v>
      </c>
      <c r="L149" t="str">
        <f>_xlfn.XLOOKUP(D149, dim_channels!A:A, dim_channels!B:B, "Not Found")</f>
        <v>Expedia</v>
      </c>
    </row>
    <row r="150" spans="1:12" x14ac:dyDescent="0.2">
      <c r="A150" s="2" t="s">
        <v>398</v>
      </c>
      <c r="B150" s="2" t="s">
        <v>173</v>
      </c>
      <c r="C150" s="2" t="s">
        <v>174</v>
      </c>
      <c r="D150" s="2" t="s">
        <v>52</v>
      </c>
      <c r="E150" s="2" t="s">
        <v>60</v>
      </c>
      <c r="F150" s="2">
        <v>6380.51</v>
      </c>
      <c r="G150" s="2">
        <v>0</v>
      </c>
      <c r="H150" s="2">
        <v>6380.51</v>
      </c>
      <c r="I150" s="2" t="s">
        <v>56</v>
      </c>
      <c r="J150" s="4">
        <v>1</v>
      </c>
      <c r="K150" t="str">
        <f>_xlfn.XLOOKUP(D150, dim_channels!A:A, dim_channels!C:C, "Not Found")</f>
        <v>OTA</v>
      </c>
      <c r="L150" t="str">
        <f>_xlfn.XLOOKUP(D150, dim_channels!A:A, dim_channels!B:B, "Not Found")</f>
        <v>Agoda</v>
      </c>
    </row>
    <row r="151" spans="1:12" x14ac:dyDescent="0.2">
      <c r="A151" s="3" t="s">
        <v>399</v>
      </c>
      <c r="B151" s="3" t="s">
        <v>400</v>
      </c>
      <c r="C151" s="3" t="s">
        <v>401</v>
      </c>
      <c r="D151" s="3" t="s">
        <v>169</v>
      </c>
      <c r="E151" s="3" t="s">
        <v>46</v>
      </c>
      <c r="F151" s="3">
        <v>22091.63</v>
      </c>
      <c r="G151" s="3">
        <v>4418.33</v>
      </c>
      <c r="H151" s="3">
        <v>17673.3</v>
      </c>
      <c r="I151" s="3" t="s">
        <v>29</v>
      </c>
      <c r="J151" s="5">
        <v>1.250000282912642</v>
      </c>
      <c r="K151" t="str">
        <f>_xlfn.XLOOKUP(D151, dim_channels!A:A, dim_channels!C:C, "Not Found")</f>
        <v>GDS</v>
      </c>
      <c r="L151" t="str">
        <f>_xlfn.XLOOKUP(D151, dim_channels!A:A, dim_channels!B:B, "Not Found")</f>
        <v>GDS (Amadeus)</v>
      </c>
    </row>
    <row r="152" spans="1:12" x14ac:dyDescent="0.2">
      <c r="A152" s="2" t="s">
        <v>402</v>
      </c>
      <c r="B152" s="2" t="s">
        <v>403</v>
      </c>
      <c r="C152" s="2" t="s">
        <v>213</v>
      </c>
      <c r="D152" s="2" t="s">
        <v>64</v>
      </c>
      <c r="E152" s="2" t="s">
        <v>34</v>
      </c>
      <c r="F152" s="2">
        <v>7129.93</v>
      </c>
      <c r="G152" s="2">
        <v>0</v>
      </c>
      <c r="H152" s="2">
        <v>7129.93</v>
      </c>
      <c r="I152" s="2" t="s">
        <v>29</v>
      </c>
      <c r="J152" s="4">
        <v>1</v>
      </c>
      <c r="K152" t="str">
        <f>_xlfn.XLOOKUP(D152, dim_channels!A:A, dim_channels!C:C, "Not Found")</f>
        <v>Direct</v>
      </c>
      <c r="L152" t="str">
        <f>_xlfn.XLOOKUP(D152, dim_channels!A:A, dim_channels!B:B, "Not Found")</f>
        <v>Direct Website</v>
      </c>
    </row>
    <row r="153" spans="1:12" x14ac:dyDescent="0.2">
      <c r="A153" s="3" t="s">
        <v>404</v>
      </c>
      <c r="B153" s="3" t="s">
        <v>405</v>
      </c>
      <c r="C153" s="3" t="s">
        <v>406</v>
      </c>
      <c r="D153" s="3" t="s">
        <v>64</v>
      </c>
      <c r="E153" s="3" t="s">
        <v>34</v>
      </c>
      <c r="F153" s="3">
        <v>4020.93</v>
      </c>
      <c r="G153" s="3">
        <v>0</v>
      </c>
      <c r="H153" s="3">
        <v>4020.93</v>
      </c>
      <c r="I153" s="3" t="s">
        <v>41</v>
      </c>
      <c r="J153" s="5">
        <v>1</v>
      </c>
      <c r="K153" t="str">
        <f>_xlfn.XLOOKUP(D153, dim_channels!A:A, dim_channels!C:C, "Not Found")</f>
        <v>Direct</v>
      </c>
      <c r="L153" t="str">
        <f>_xlfn.XLOOKUP(D153, dim_channels!A:A, dim_channels!B:B, "Not Found")</f>
        <v>Direct Website</v>
      </c>
    </row>
    <row r="154" spans="1:12" x14ac:dyDescent="0.2">
      <c r="A154" s="2" t="s">
        <v>407</v>
      </c>
      <c r="B154" s="2" t="s">
        <v>189</v>
      </c>
      <c r="C154" s="2" t="s">
        <v>340</v>
      </c>
      <c r="D154" s="2" t="s">
        <v>114</v>
      </c>
      <c r="E154" s="2" t="s">
        <v>46</v>
      </c>
      <c r="F154" s="2">
        <v>9762.24</v>
      </c>
      <c r="G154" s="2">
        <v>976.22</v>
      </c>
      <c r="H154" s="2">
        <v>8786.02</v>
      </c>
      <c r="I154" s="2" t="s">
        <v>29</v>
      </c>
      <c r="J154" s="4">
        <v>1.1111106052569879</v>
      </c>
      <c r="K154" t="str">
        <f>_xlfn.XLOOKUP(D154, dim_channels!A:A, dim_channels!C:C, "Not Found")</f>
        <v>Offline</v>
      </c>
      <c r="L154" t="str">
        <f>_xlfn.XLOOKUP(D154, dim_channels!A:A, dim_channels!B:B, "Not Found")</f>
        <v>Travel Agency</v>
      </c>
    </row>
    <row r="155" spans="1:12" x14ac:dyDescent="0.2">
      <c r="A155" s="3" t="s">
        <v>408</v>
      </c>
      <c r="B155" s="3" t="s">
        <v>409</v>
      </c>
      <c r="C155" s="3" t="s">
        <v>410</v>
      </c>
      <c r="D155" s="3" t="s">
        <v>114</v>
      </c>
      <c r="E155" s="3" t="s">
        <v>115</v>
      </c>
      <c r="F155" s="3">
        <v>14149.39</v>
      </c>
      <c r="G155" s="3">
        <v>1414.94</v>
      </c>
      <c r="H155" s="3">
        <v>12734.45</v>
      </c>
      <c r="I155" s="3" t="s">
        <v>29</v>
      </c>
      <c r="J155" s="5">
        <v>1.111111198363494</v>
      </c>
      <c r="K155" t="str">
        <f>_xlfn.XLOOKUP(D155, dim_channels!A:A, dim_channels!C:C, "Not Found")</f>
        <v>Offline</v>
      </c>
      <c r="L155" t="str">
        <f>_xlfn.XLOOKUP(D155, dim_channels!A:A, dim_channels!B:B, "Not Found")</f>
        <v>Travel Agency</v>
      </c>
    </row>
    <row r="156" spans="1:12" x14ac:dyDescent="0.2">
      <c r="A156" s="2" t="s">
        <v>411</v>
      </c>
      <c r="B156" s="2" t="s">
        <v>370</v>
      </c>
      <c r="C156" s="2" t="s">
        <v>370</v>
      </c>
      <c r="D156" s="2" t="s">
        <v>33</v>
      </c>
      <c r="E156" s="2" t="s">
        <v>28</v>
      </c>
      <c r="F156" s="2">
        <v>4314.99</v>
      </c>
      <c r="G156" s="2">
        <v>647.25</v>
      </c>
      <c r="H156" s="2">
        <v>3667.74</v>
      </c>
      <c r="I156" s="2" t="s">
        <v>29</v>
      </c>
      <c r="J156" s="4">
        <v>1.176471069377873</v>
      </c>
      <c r="K156" t="str">
        <f>_xlfn.XLOOKUP(D156, dim_channels!A:A, dim_channels!C:C, "Not Found")</f>
        <v>OTA</v>
      </c>
      <c r="L156" t="str">
        <f>_xlfn.XLOOKUP(D156, dim_channels!A:A, dim_channels!B:B, "Not Found")</f>
        <v>Booking.com</v>
      </c>
    </row>
    <row r="157" spans="1:12" x14ac:dyDescent="0.2">
      <c r="A157" s="3" t="s">
        <v>412</v>
      </c>
      <c r="B157" s="3" t="s">
        <v>389</v>
      </c>
      <c r="C157" s="3" t="s">
        <v>389</v>
      </c>
      <c r="D157" s="3" t="s">
        <v>169</v>
      </c>
      <c r="E157" s="3" t="s">
        <v>46</v>
      </c>
      <c r="F157" s="3">
        <v>2925.47</v>
      </c>
      <c r="G157" s="3">
        <v>585.09</v>
      </c>
      <c r="H157" s="3">
        <v>2340.38</v>
      </c>
      <c r="I157" s="3" t="s">
        <v>29</v>
      </c>
      <c r="J157" s="5">
        <v>1.249997863594801</v>
      </c>
      <c r="K157" t="str">
        <f>_xlfn.XLOOKUP(D157, dim_channels!A:A, dim_channels!C:C, "Not Found")</f>
        <v>GDS</v>
      </c>
      <c r="L157" t="str">
        <f>_xlfn.XLOOKUP(D157, dim_channels!A:A, dim_channels!B:B, "Not Found")</f>
        <v>GDS (Amadeus)</v>
      </c>
    </row>
    <row r="158" spans="1:12" x14ac:dyDescent="0.2">
      <c r="A158" s="2" t="s">
        <v>413</v>
      </c>
      <c r="B158" s="2" t="s">
        <v>324</v>
      </c>
      <c r="C158" s="2" t="s">
        <v>55</v>
      </c>
      <c r="D158" s="2" t="s">
        <v>64</v>
      </c>
      <c r="E158" s="2" t="s">
        <v>28</v>
      </c>
      <c r="F158" s="2">
        <v>6312.03</v>
      </c>
      <c r="G158" s="2">
        <v>0</v>
      </c>
      <c r="H158" s="2">
        <v>6312.03</v>
      </c>
      <c r="I158" s="2" t="s">
        <v>29</v>
      </c>
      <c r="J158" s="4">
        <v>1</v>
      </c>
      <c r="K158" t="str">
        <f>_xlfn.XLOOKUP(D158, dim_channels!A:A, dim_channels!C:C, "Not Found")</f>
        <v>Direct</v>
      </c>
      <c r="L158" t="str">
        <f>_xlfn.XLOOKUP(D158, dim_channels!A:A, dim_channels!B:B, "Not Found")</f>
        <v>Direct Website</v>
      </c>
    </row>
    <row r="159" spans="1:12" x14ac:dyDescent="0.2">
      <c r="A159" s="3" t="s">
        <v>414</v>
      </c>
      <c r="B159" s="3" t="s">
        <v>124</v>
      </c>
      <c r="C159" s="3" t="s">
        <v>291</v>
      </c>
      <c r="D159" s="3" t="s">
        <v>52</v>
      </c>
      <c r="E159" s="3" t="s">
        <v>34</v>
      </c>
      <c r="F159" s="3">
        <v>8062.74</v>
      </c>
      <c r="G159" s="3">
        <v>967.53</v>
      </c>
      <c r="H159" s="3">
        <v>7095.21</v>
      </c>
      <c r="I159" s="3" t="s">
        <v>29</v>
      </c>
      <c r="J159" s="5">
        <v>1.136363828554757</v>
      </c>
      <c r="K159" t="str">
        <f>_xlfn.XLOOKUP(D159, dim_channels!A:A, dim_channels!C:C, "Not Found")</f>
        <v>OTA</v>
      </c>
      <c r="L159" t="str">
        <f>_xlfn.XLOOKUP(D159, dim_channels!A:A, dim_channels!B:B, "Not Found")</f>
        <v>Agoda</v>
      </c>
    </row>
    <row r="160" spans="1:12" x14ac:dyDescent="0.2">
      <c r="A160" s="2" t="s">
        <v>415</v>
      </c>
      <c r="B160" s="2" t="s">
        <v>416</v>
      </c>
      <c r="C160" s="2" t="s">
        <v>209</v>
      </c>
      <c r="D160" s="2" t="s">
        <v>33</v>
      </c>
      <c r="E160" s="2" t="s">
        <v>28</v>
      </c>
      <c r="F160" s="2">
        <v>11207.05</v>
      </c>
      <c r="G160" s="2">
        <v>1681.06</v>
      </c>
      <c r="H160" s="2">
        <v>9525.99</v>
      </c>
      <c r="I160" s="2" t="s">
        <v>41</v>
      </c>
      <c r="J160" s="4">
        <v>1.176470896988135</v>
      </c>
      <c r="K160" t="str">
        <f>_xlfn.XLOOKUP(D160, dim_channels!A:A, dim_channels!C:C, "Not Found")</f>
        <v>OTA</v>
      </c>
      <c r="L160" t="str">
        <f>_xlfn.XLOOKUP(D160, dim_channels!A:A, dim_channels!B:B, "Not Found")</f>
        <v>Booking.com</v>
      </c>
    </row>
    <row r="161" spans="1:12" x14ac:dyDescent="0.2">
      <c r="A161" s="3" t="s">
        <v>417</v>
      </c>
      <c r="B161" s="3" t="s">
        <v>418</v>
      </c>
      <c r="C161" s="3" t="s">
        <v>418</v>
      </c>
      <c r="D161" s="3" t="s">
        <v>45</v>
      </c>
      <c r="E161" s="3" t="s">
        <v>89</v>
      </c>
      <c r="F161" s="3">
        <v>13576.11</v>
      </c>
      <c r="G161" s="3">
        <v>0</v>
      </c>
      <c r="H161" s="3">
        <v>13576.11</v>
      </c>
      <c r="I161" s="3" t="s">
        <v>29</v>
      </c>
      <c r="J161" s="5">
        <v>1</v>
      </c>
      <c r="K161" t="str">
        <f>_xlfn.XLOOKUP(D161, dim_channels!A:A, dim_channels!C:C, "Not Found")</f>
        <v>Corporate</v>
      </c>
      <c r="L161" t="str">
        <f>_xlfn.XLOOKUP(D161, dim_channels!A:A, dim_channels!B:B, "Not Found")</f>
        <v>Corporate Direct</v>
      </c>
    </row>
    <row r="162" spans="1:12" x14ac:dyDescent="0.2">
      <c r="A162" s="2" t="s">
        <v>419</v>
      </c>
      <c r="B162" s="2" t="s">
        <v>213</v>
      </c>
      <c r="C162" s="2" t="s">
        <v>420</v>
      </c>
      <c r="D162" s="2" t="s">
        <v>45</v>
      </c>
      <c r="E162" s="2" t="s">
        <v>89</v>
      </c>
      <c r="F162" s="2">
        <v>2354.09</v>
      </c>
      <c r="G162" s="2">
        <v>0</v>
      </c>
      <c r="H162" s="2">
        <v>2354.09</v>
      </c>
      <c r="I162" s="2" t="s">
        <v>29</v>
      </c>
      <c r="J162" s="4">
        <v>1</v>
      </c>
      <c r="K162" t="str">
        <f>_xlfn.XLOOKUP(D162, dim_channels!A:A, dim_channels!C:C, "Not Found")</f>
        <v>Corporate</v>
      </c>
      <c r="L162" t="str">
        <f>_xlfn.XLOOKUP(D162, dim_channels!A:A, dim_channels!B:B, "Not Found")</f>
        <v>Corporate Direct</v>
      </c>
    </row>
    <row r="163" spans="1:12" x14ac:dyDescent="0.2">
      <c r="A163" s="3" t="s">
        <v>421</v>
      </c>
      <c r="B163" s="3" t="s">
        <v>422</v>
      </c>
      <c r="C163" s="3" t="s">
        <v>423</v>
      </c>
      <c r="D163" s="3" t="s">
        <v>169</v>
      </c>
      <c r="E163" s="3" t="s">
        <v>34</v>
      </c>
      <c r="F163" s="3">
        <v>12340.49</v>
      </c>
      <c r="G163" s="3">
        <v>2468.1</v>
      </c>
      <c r="H163" s="3">
        <v>9872.39</v>
      </c>
      <c r="I163" s="3" t="s">
        <v>41</v>
      </c>
      <c r="J163" s="5">
        <v>1.2500002532314869</v>
      </c>
      <c r="K163" t="str">
        <f>_xlfn.XLOOKUP(D163, dim_channels!A:A, dim_channels!C:C, "Not Found")</f>
        <v>GDS</v>
      </c>
      <c r="L163" t="str">
        <f>_xlfn.XLOOKUP(D163, dim_channels!A:A, dim_channels!B:B, "Not Found")</f>
        <v>GDS (Amadeus)</v>
      </c>
    </row>
    <row r="164" spans="1:12" x14ac:dyDescent="0.2">
      <c r="A164" s="2" t="s">
        <v>424</v>
      </c>
      <c r="B164" s="2" t="s">
        <v>425</v>
      </c>
      <c r="C164" s="2" t="s">
        <v>426</v>
      </c>
      <c r="D164" s="2" t="s">
        <v>27</v>
      </c>
      <c r="E164" s="2" t="s">
        <v>60</v>
      </c>
      <c r="F164" s="2">
        <v>9913.26</v>
      </c>
      <c r="G164" s="2">
        <v>0</v>
      </c>
      <c r="H164" s="2">
        <v>9913.26</v>
      </c>
      <c r="I164" s="2" t="s">
        <v>29</v>
      </c>
      <c r="J164" s="4">
        <v>1</v>
      </c>
      <c r="K164" t="str">
        <f>_xlfn.XLOOKUP(D164, dim_channels!A:A, dim_channels!C:C, "Not Found")</f>
        <v>OTA</v>
      </c>
      <c r="L164" t="str">
        <f>_xlfn.XLOOKUP(D164, dim_channels!A:A, dim_channels!B:B, "Not Found")</f>
        <v>Expedia</v>
      </c>
    </row>
    <row r="165" spans="1:12" x14ac:dyDescent="0.2">
      <c r="A165" s="3" t="s">
        <v>427</v>
      </c>
      <c r="B165" s="3" t="s">
        <v>109</v>
      </c>
      <c r="C165" s="3" t="s">
        <v>192</v>
      </c>
      <c r="D165" s="3" t="s">
        <v>33</v>
      </c>
      <c r="E165" s="3" t="s">
        <v>34</v>
      </c>
      <c r="F165" s="3">
        <v>13078.66</v>
      </c>
      <c r="G165" s="3">
        <v>1961.8</v>
      </c>
      <c r="H165" s="3">
        <v>11116.86</v>
      </c>
      <c r="I165" s="3" t="s">
        <v>41</v>
      </c>
      <c r="J165" s="5">
        <v>1.176470694062892</v>
      </c>
      <c r="K165" t="str">
        <f>_xlfn.XLOOKUP(D165, dim_channels!A:A, dim_channels!C:C, "Not Found")</f>
        <v>OTA</v>
      </c>
      <c r="L165" t="str">
        <f>_xlfn.XLOOKUP(D165, dim_channels!A:A, dim_channels!B:B, "Not Found")</f>
        <v>Booking.com</v>
      </c>
    </row>
    <row r="166" spans="1:12" x14ac:dyDescent="0.2">
      <c r="A166" s="2" t="s">
        <v>428</v>
      </c>
      <c r="B166" s="2" t="s">
        <v>289</v>
      </c>
      <c r="C166" s="2" t="s">
        <v>85</v>
      </c>
      <c r="D166" s="2" t="s">
        <v>52</v>
      </c>
      <c r="E166" s="2" t="s">
        <v>34</v>
      </c>
      <c r="F166" s="2">
        <v>11871.76</v>
      </c>
      <c r="G166" s="2">
        <v>1424.61</v>
      </c>
      <c r="H166" s="2">
        <v>10447.15</v>
      </c>
      <c r="I166" s="2" t="s">
        <v>56</v>
      </c>
      <c r="J166" s="4">
        <v>1.13636350583652</v>
      </c>
      <c r="K166" t="str">
        <f>_xlfn.XLOOKUP(D166, dim_channels!A:A, dim_channels!C:C, "Not Found")</f>
        <v>OTA</v>
      </c>
      <c r="L166" t="str">
        <f>_xlfn.XLOOKUP(D166, dim_channels!A:A, dim_channels!B:B, "Not Found")</f>
        <v>Agoda</v>
      </c>
    </row>
    <row r="167" spans="1:12" x14ac:dyDescent="0.2">
      <c r="A167" s="3" t="s">
        <v>429</v>
      </c>
      <c r="B167" s="3" t="s">
        <v>305</v>
      </c>
      <c r="C167" s="3" t="s">
        <v>430</v>
      </c>
      <c r="D167" s="3" t="s">
        <v>64</v>
      </c>
      <c r="E167" s="3" t="s">
        <v>28</v>
      </c>
      <c r="F167" s="3">
        <v>9677.7800000000007</v>
      </c>
      <c r="G167" s="3">
        <v>0</v>
      </c>
      <c r="H167" s="3">
        <v>9677.7800000000007</v>
      </c>
      <c r="I167" s="3" t="s">
        <v>29</v>
      </c>
      <c r="J167" s="5">
        <v>1</v>
      </c>
      <c r="K167" t="str">
        <f>_xlfn.XLOOKUP(D167, dim_channels!A:A, dim_channels!C:C, "Not Found")</f>
        <v>Direct</v>
      </c>
      <c r="L167" t="str">
        <f>_xlfn.XLOOKUP(D167, dim_channels!A:A, dim_channels!B:B, "Not Found")</f>
        <v>Direct Website</v>
      </c>
    </row>
    <row r="168" spans="1:12" x14ac:dyDescent="0.2">
      <c r="A168" s="2" t="s">
        <v>431</v>
      </c>
      <c r="B168" s="2" t="s">
        <v>432</v>
      </c>
      <c r="C168" s="2" t="s">
        <v>433</v>
      </c>
      <c r="D168" s="2" t="s">
        <v>114</v>
      </c>
      <c r="E168" s="2" t="s">
        <v>46</v>
      </c>
      <c r="F168" s="2">
        <v>6249.18</v>
      </c>
      <c r="G168" s="2">
        <v>624.91999999999996</v>
      </c>
      <c r="H168" s="2">
        <v>5624.26</v>
      </c>
      <c r="I168" s="2" t="s">
        <v>29</v>
      </c>
      <c r="J168" s="4">
        <v>1.1111115062248189</v>
      </c>
      <c r="K168" t="str">
        <f>_xlfn.XLOOKUP(D168, dim_channels!A:A, dim_channels!C:C, "Not Found")</f>
        <v>Offline</v>
      </c>
      <c r="L168" t="str">
        <f>_xlfn.XLOOKUP(D168, dim_channels!A:A, dim_channels!B:B, "Not Found")</f>
        <v>Travel Agency</v>
      </c>
    </row>
    <row r="169" spans="1:12" x14ac:dyDescent="0.2">
      <c r="A169" s="3" t="s">
        <v>434</v>
      </c>
      <c r="B169" s="3" t="s">
        <v>435</v>
      </c>
      <c r="C169" s="3" t="s">
        <v>353</v>
      </c>
      <c r="D169" s="3" t="s">
        <v>206</v>
      </c>
      <c r="E169" s="3" t="s">
        <v>207</v>
      </c>
      <c r="F169" s="3">
        <v>4074.83</v>
      </c>
      <c r="G169" s="3">
        <v>0</v>
      </c>
      <c r="H169" s="3">
        <v>4074.83</v>
      </c>
      <c r="I169" s="3" t="s">
        <v>56</v>
      </c>
      <c r="J169" s="5">
        <v>1</v>
      </c>
      <c r="K169" t="str">
        <f>_xlfn.XLOOKUP(D169, dim_channels!A:A, dim_channels!C:C, "Not Found")</f>
        <v>Direct</v>
      </c>
      <c r="L169" t="str">
        <f>_xlfn.XLOOKUP(D169, dim_channels!A:A, dim_channels!B:B, "Not Found")</f>
        <v>Walk-in</v>
      </c>
    </row>
    <row r="170" spans="1:12" x14ac:dyDescent="0.2">
      <c r="A170" s="2" t="s">
        <v>436</v>
      </c>
      <c r="B170" s="2" t="s">
        <v>171</v>
      </c>
      <c r="C170" s="2" t="s">
        <v>437</v>
      </c>
      <c r="D170" s="2" t="s">
        <v>33</v>
      </c>
      <c r="E170" s="2" t="s">
        <v>34</v>
      </c>
      <c r="F170" s="2">
        <v>4260.1000000000004</v>
      </c>
      <c r="G170" s="2">
        <v>639.02</v>
      </c>
      <c r="H170" s="2">
        <v>3621.08</v>
      </c>
      <c r="I170" s="2" t="s">
        <v>29</v>
      </c>
      <c r="J170" s="4">
        <v>1.17647221271002</v>
      </c>
      <c r="K170" t="str">
        <f>_xlfn.XLOOKUP(D170, dim_channels!A:A, dim_channels!C:C, "Not Found")</f>
        <v>OTA</v>
      </c>
      <c r="L170" t="str">
        <f>_xlfn.XLOOKUP(D170, dim_channels!A:A, dim_channels!B:B, "Not Found")</f>
        <v>Booking.com</v>
      </c>
    </row>
    <row r="171" spans="1:12" x14ac:dyDescent="0.2">
      <c r="A171" s="3" t="s">
        <v>438</v>
      </c>
      <c r="B171" s="3" t="s">
        <v>31</v>
      </c>
      <c r="C171" s="3" t="s">
        <v>143</v>
      </c>
      <c r="D171" s="3" t="s">
        <v>52</v>
      </c>
      <c r="E171" s="3" t="s">
        <v>34</v>
      </c>
      <c r="F171" s="3">
        <v>4102.55</v>
      </c>
      <c r="G171" s="3">
        <v>492.31</v>
      </c>
      <c r="H171" s="3">
        <v>3610.24</v>
      </c>
      <c r="I171" s="3" t="s">
        <v>41</v>
      </c>
      <c r="J171" s="5">
        <v>1.1363648954086161</v>
      </c>
      <c r="K171" t="str">
        <f>_xlfn.XLOOKUP(D171, dim_channels!A:A, dim_channels!C:C, "Not Found")</f>
        <v>OTA</v>
      </c>
      <c r="L171" t="str">
        <f>_xlfn.XLOOKUP(D171, dim_channels!A:A, dim_channels!B:B, "Not Found")</f>
        <v>Agoda</v>
      </c>
    </row>
    <row r="172" spans="1:12" x14ac:dyDescent="0.2">
      <c r="A172" s="2" t="s">
        <v>439</v>
      </c>
      <c r="B172" s="2" t="s">
        <v>39</v>
      </c>
      <c r="C172" s="2" t="s">
        <v>67</v>
      </c>
      <c r="D172" s="2" t="s">
        <v>114</v>
      </c>
      <c r="E172" s="2" t="s">
        <v>115</v>
      </c>
      <c r="F172" s="2">
        <v>6845.64</v>
      </c>
      <c r="G172" s="2">
        <v>684.56</v>
      </c>
      <c r="H172" s="2">
        <v>6161.08</v>
      </c>
      <c r="I172" s="2" t="s">
        <v>56</v>
      </c>
      <c r="J172" s="4">
        <v>1.1111103897368639</v>
      </c>
      <c r="K172" t="str">
        <f>_xlfn.XLOOKUP(D172, dim_channels!A:A, dim_channels!C:C, "Not Found")</f>
        <v>Offline</v>
      </c>
      <c r="L172" t="str">
        <f>_xlfn.XLOOKUP(D172, dim_channels!A:A, dim_channels!B:B, "Not Found")</f>
        <v>Travel Agency</v>
      </c>
    </row>
    <row r="173" spans="1:12" x14ac:dyDescent="0.2">
      <c r="A173" s="3" t="s">
        <v>440</v>
      </c>
      <c r="B173" s="3" t="s">
        <v>422</v>
      </c>
      <c r="C173" s="3" t="s">
        <v>441</v>
      </c>
      <c r="D173" s="3" t="s">
        <v>52</v>
      </c>
      <c r="E173" s="3" t="s">
        <v>60</v>
      </c>
      <c r="F173" s="3">
        <v>10623.63</v>
      </c>
      <c r="G173" s="3">
        <v>0</v>
      </c>
      <c r="H173" s="3">
        <v>10623.63</v>
      </c>
      <c r="I173" s="3" t="s">
        <v>56</v>
      </c>
      <c r="J173" s="5">
        <v>1</v>
      </c>
      <c r="K173" t="str">
        <f>_xlfn.XLOOKUP(D173, dim_channels!A:A, dim_channels!C:C, "Not Found")</f>
        <v>OTA</v>
      </c>
      <c r="L173" t="str">
        <f>_xlfn.XLOOKUP(D173, dim_channels!A:A, dim_channels!B:B, "Not Found")</f>
        <v>Agoda</v>
      </c>
    </row>
    <row r="174" spans="1:12" x14ac:dyDescent="0.2">
      <c r="A174" s="2" t="s">
        <v>442</v>
      </c>
      <c r="B174" s="2" t="s">
        <v>192</v>
      </c>
      <c r="C174" s="2" t="s">
        <v>443</v>
      </c>
      <c r="D174" s="2" t="s">
        <v>45</v>
      </c>
      <c r="E174" s="2" t="s">
        <v>89</v>
      </c>
      <c r="F174" s="2">
        <v>14499.7</v>
      </c>
      <c r="G174" s="2">
        <v>0</v>
      </c>
      <c r="H174" s="2">
        <v>14499.7</v>
      </c>
      <c r="I174" s="2" t="s">
        <v>29</v>
      </c>
      <c r="J174" s="4">
        <v>1</v>
      </c>
      <c r="K174" t="str">
        <f>_xlfn.XLOOKUP(D174, dim_channels!A:A, dim_channels!C:C, "Not Found")</f>
        <v>Corporate</v>
      </c>
      <c r="L174" t="str">
        <f>_xlfn.XLOOKUP(D174, dim_channels!A:A, dim_channels!B:B, "Not Found")</f>
        <v>Corporate Direct</v>
      </c>
    </row>
    <row r="175" spans="1:12" x14ac:dyDescent="0.2">
      <c r="A175" s="3" t="s">
        <v>444</v>
      </c>
      <c r="B175" s="3" t="s">
        <v>445</v>
      </c>
      <c r="C175" s="3" t="s">
        <v>123</v>
      </c>
      <c r="D175" s="3" t="s">
        <v>52</v>
      </c>
      <c r="E175" s="3" t="s">
        <v>60</v>
      </c>
      <c r="F175" s="3">
        <v>18078.68</v>
      </c>
      <c r="G175" s="3">
        <v>0</v>
      </c>
      <c r="H175" s="3">
        <v>18078.68</v>
      </c>
      <c r="I175" s="3" t="s">
        <v>56</v>
      </c>
      <c r="J175" s="5">
        <v>1</v>
      </c>
      <c r="K175" t="str">
        <f>_xlfn.XLOOKUP(D175, dim_channels!A:A, dim_channels!C:C, "Not Found")</f>
        <v>OTA</v>
      </c>
      <c r="L175" t="str">
        <f>_xlfn.XLOOKUP(D175, dim_channels!A:A, dim_channels!B:B, "Not Found")</f>
        <v>Agoda</v>
      </c>
    </row>
    <row r="176" spans="1:12" x14ac:dyDescent="0.2">
      <c r="A176" s="2" t="s">
        <v>446</v>
      </c>
      <c r="B176" s="2" t="s">
        <v>222</v>
      </c>
      <c r="C176" s="2" t="s">
        <v>276</v>
      </c>
      <c r="D176" s="2" t="s">
        <v>52</v>
      </c>
      <c r="E176" s="2" t="s">
        <v>34</v>
      </c>
      <c r="F176" s="2">
        <v>4386.01</v>
      </c>
      <c r="G176" s="2">
        <v>526.32000000000005</v>
      </c>
      <c r="H176" s="2">
        <v>3859.69</v>
      </c>
      <c r="I176" s="2" t="s">
        <v>29</v>
      </c>
      <c r="J176" s="4">
        <v>1.1363632830615931</v>
      </c>
      <c r="K176" t="str">
        <f>_xlfn.XLOOKUP(D176, dim_channels!A:A, dim_channels!C:C, "Not Found")</f>
        <v>OTA</v>
      </c>
      <c r="L176" t="str">
        <f>_xlfn.XLOOKUP(D176, dim_channels!A:A, dim_channels!B:B, "Not Found")</f>
        <v>Agoda</v>
      </c>
    </row>
    <row r="177" spans="1:12" x14ac:dyDescent="0.2">
      <c r="A177" s="3" t="s">
        <v>447</v>
      </c>
      <c r="B177" s="3" t="s">
        <v>448</v>
      </c>
      <c r="C177" s="3" t="s">
        <v>449</v>
      </c>
      <c r="D177" s="3" t="s">
        <v>33</v>
      </c>
      <c r="E177" s="3" t="s">
        <v>28</v>
      </c>
      <c r="F177" s="3">
        <v>3025.01</v>
      </c>
      <c r="G177" s="3">
        <v>453.75</v>
      </c>
      <c r="H177" s="3">
        <v>2571.2600000000002</v>
      </c>
      <c r="I177" s="3" t="s">
        <v>29</v>
      </c>
      <c r="J177" s="5">
        <v>1.176469901915792</v>
      </c>
      <c r="K177" t="str">
        <f>_xlfn.XLOOKUP(D177, dim_channels!A:A, dim_channels!C:C, "Not Found")</f>
        <v>OTA</v>
      </c>
      <c r="L177" t="str">
        <f>_xlfn.XLOOKUP(D177, dim_channels!A:A, dim_channels!B:B, "Not Found")</f>
        <v>Booking.com</v>
      </c>
    </row>
    <row r="178" spans="1:12" x14ac:dyDescent="0.2">
      <c r="A178" s="2" t="s">
        <v>450</v>
      </c>
      <c r="B178" s="2" t="s">
        <v>451</v>
      </c>
      <c r="C178" s="2" t="s">
        <v>452</v>
      </c>
      <c r="D178" s="2" t="s">
        <v>33</v>
      </c>
      <c r="E178" s="2" t="s">
        <v>60</v>
      </c>
      <c r="F178" s="2">
        <v>2923.18</v>
      </c>
      <c r="G178" s="2">
        <v>0</v>
      </c>
      <c r="H178" s="2">
        <v>2923.18</v>
      </c>
      <c r="I178" s="2" t="s">
        <v>41</v>
      </c>
      <c r="J178" s="4">
        <v>1</v>
      </c>
      <c r="K178" t="str">
        <f>_xlfn.XLOOKUP(D178, dim_channels!A:A, dim_channels!C:C, "Not Found")</f>
        <v>OTA</v>
      </c>
      <c r="L178" t="str">
        <f>_xlfn.XLOOKUP(D178, dim_channels!A:A, dim_channels!B:B, "Not Found")</f>
        <v>Booking.com</v>
      </c>
    </row>
    <row r="179" spans="1:12" x14ac:dyDescent="0.2">
      <c r="A179" s="3" t="s">
        <v>453</v>
      </c>
      <c r="B179" s="3" t="s">
        <v>454</v>
      </c>
      <c r="C179" s="3" t="s">
        <v>292</v>
      </c>
      <c r="D179" s="3" t="s">
        <v>33</v>
      </c>
      <c r="E179" s="3" t="s">
        <v>60</v>
      </c>
      <c r="F179" s="3">
        <v>6707.34</v>
      </c>
      <c r="G179" s="3">
        <v>0</v>
      </c>
      <c r="H179" s="3">
        <v>6707.34</v>
      </c>
      <c r="I179" s="3" t="s">
        <v>29</v>
      </c>
      <c r="J179" s="5">
        <v>1</v>
      </c>
      <c r="K179" t="str">
        <f>_xlfn.XLOOKUP(D179, dim_channels!A:A, dim_channels!C:C, "Not Found")</f>
        <v>OTA</v>
      </c>
      <c r="L179" t="str">
        <f>_xlfn.XLOOKUP(D179, dim_channels!A:A, dim_channels!B:B, "Not Found")</f>
        <v>Booking.com</v>
      </c>
    </row>
    <row r="180" spans="1:12" x14ac:dyDescent="0.2">
      <c r="A180" s="2" t="s">
        <v>455</v>
      </c>
      <c r="B180" s="2" t="s">
        <v>456</v>
      </c>
      <c r="C180" s="2" t="s">
        <v>224</v>
      </c>
      <c r="D180" s="2" t="s">
        <v>114</v>
      </c>
      <c r="E180" s="2" t="s">
        <v>46</v>
      </c>
      <c r="F180" s="2">
        <v>5113.93</v>
      </c>
      <c r="G180" s="2">
        <v>511.39</v>
      </c>
      <c r="H180" s="2">
        <v>4602.54</v>
      </c>
      <c r="I180" s="2" t="s">
        <v>29</v>
      </c>
      <c r="J180" s="4">
        <v>1.111110386873335</v>
      </c>
      <c r="K180" t="str">
        <f>_xlfn.XLOOKUP(D180, dim_channels!A:A, dim_channels!C:C, "Not Found")</f>
        <v>Offline</v>
      </c>
      <c r="L180" t="str">
        <f>_xlfn.XLOOKUP(D180, dim_channels!A:A, dim_channels!B:B, "Not Found")</f>
        <v>Travel Agency</v>
      </c>
    </row>
    <row r="181" spans="1:12" x14ac:dyDescent="0.2">
      <c r="A181" s="3" t="s">
        <v>457</v>
      </c>
      <c r="B181" s="3" t="s">
        <v>425</v>
      </c>
      <c r="C181" s="3" t="s">
        <v>458</v>
      </c>
      <c r="D181" s="3" t="s">
        <v>33</v>
      </c>
      <c r="E181" s="3" t="s">
        <v>34</v>
      </c>
      <c r="F181" s="3">
        <v>4008.64</v>
      </c>
      <c r="G181" s="3">
        <v>601.29999999999995</v>
      </c>
      <c r="H181" s="3">
        <v>3407.34</v>
      </c>
      <c r="I181" s="3" t="s">
        <v>29</v>
      </c>
      <c r="J181" s="5">
        <v>1.1764719693367851</v>
      </c>
      <c r="K181" t="str">
        <f>_xlfn.XLOOKUP(D181, dim_channels!A:A, dim_channels!C:C, "Not Found")</f>
        <v>OTA</v>
      </c>
      <c r="L181" t="str">
        <f>_xlfn.XLOOKUP(D181, dim_channels!A:A, dim_channels!B:B, "Not Found")</f>
        <v>Booking.com</v>
      </c>
    </row>
    <row r="182" spans="1:12" x14ac:dyDescent="0.2">
      <c r="A182" s="2" t="s">
        <v>459</v>
      </c>
      <c r="B182" s="2" t="s">
        <v>299</v>
      </c>
      <c r="C182" s="2" t="s">
        <v>460</v>
      </c>
      <c r="D182" s="2" t="s">
        <v>33</v>
      </c>
      <c r="E182" s="2" t="s">
        <v>34</v>
      </c>
      <c r="F182" s="2">
        <v>5528.08</v>
      </c>
      <c r="G182" s="2">
        <v>829.21</v>
      </c>
      <c r="H182" s="2">
        <v>4698.87</v>
      </c>
      <c r="I182" s="2" t="s">
        <v>29</v>
      </c>
      <c r="J182" s="4">
        <v>1.1764700874891201</v>
      </c>
      <c r="K182" t="str">
        <f>_xlfn.XLOOKUP(D182, dim_channels!A:A, dim_channels!C:C, "Not Found")</f>
        <v>OTA</v>
      </c>
      <c r="L182" t="str">
        <f>_xlfn.XLOOKUP(D182, dim_channels!A:A, dim_channels!B:B, "Not Found")</f>
        <v>Booking.com</v>
      </c>
    </row>
    <row r="183" spans="1:12" x14ac:dyDescent="0.2">
      <c r="A183" s="3" t="s">
        <v>461</v>
      </c>
      <c r="B183" s="3" t="s">
        <v>130</v>
      </c>
      <c r="C183" s="3" t="s">
        <v>176</v>
      </c>
      <c r="D183" s="3" t="s">
        <v>33</v>
      </c>
      <c r="E183" s="3" t="s">
        <v>28</v>
      </c>
      <c r="F183" s="3">
        <v>6620.83</v>
      </c>
      <c r="G183" s="3">
        <v>993.12</v>
      </c>
      <c r="H183" s="3">
        <v>5627.71</v>
      </c>
      <c r="I183" s="3" t="s">
        <v>41</v>
      </c>
      <c r="J183" s="5">
        <v>1.1764696475120431</v>
      </c>
      <c r="K183" t="str">
        <f>_xlfn.XLOOKUP(D183, dim_channels!A:A, dim_channels!C:C, "Not Found")</f>
        <v>OTA</v>
      </c>
      <c r="L183" t="str">
        <f>_xlfn.XLOOKUP(D183, dim_channels!A:A, dim_channels!B:B, "Not Found")</f>
        <v>Booking.com</v>
      </c>
    </row>
    <row r="184" spans="1:12" x14ac:dyDescent="0.2">
      <c r="A184" s="2" t="s">
        <v>462</v>
      </c>
      <c r="B184" s="2" t="s">
        <v>463</v>
      </c>
      <c r="C184" s="2" t="s">
        <v>81</v>
      </c>
      <c r="D184" s="2" t="s">
        <v>52</v>
      </c>
      <c r="E184" s="2" t="s">
        <v>60</v>
      </c>
      <c r="F184" s="2">
        <v>7145.06</v>
      </c>
      <c r="G184" s="2">
        <v>0</v>
      </c>
      <c r="H184" s="2">
        <v>7145.06</v>
      </c>
      <c r="I184" s="2" t="s">
        <v>29</v>
      </c>
      <c r="J184" s="4">
        <v>1</v>
      </c>
      <c r="K184" t="str">
        <f>_xlfn.XLOOKUP(D184, dim_channels!A:A, dim_channels!C:C, "Not Found")</f>
        <v>OTA</v>
      </c>
      <c r="L184" t="str">
        <f>_xlfn.XLOOKUP(D184, dim_channels!A:A, dim_channels!B:B, "Not Found")</f>
        <v>Agoda</v>
      </c>
    </row>
    <row r="185" spans="1:12" x14ac:dyDescent="0.2">
      <c r="A185" s="3" t="s">
        <v>464</v>
      </c>
      <c r="B185" s="3" t="s">
        <v>101</v>
      </c>
      <c r="C185" s="3" t="s">
        <v>465</v>
      </c>
      <c r="D185" s="3" t="s">
        <v>114</v>
      </c>
      <c r="E185" s="3" t="s">
        <v>46</v>
      </c>
      <c r="F185" s="3">
        <v>14872.33</v>
      </c>
      <c r="G185" s="3">
        <v>1487.23</v>
      </c>
      <c r="H185" s="3">
        <v>13385.1</v>
      </c>
      <c r="I185" s="3" t="s">
        <v>29</v>
      </c>
      <c r="J185" s="5">
        <v>1.1111108620779819</v>
      </c>
      <c r="K185" t="str">
        <f>_xlfn.XLOOKUP(D185, dim_channels!A:A, dim_channels!C:C, "Not Found")</f>
        <v>Offline</v>
      </c>
      <c r="L185" t="str">
        <f>_xlfn.XLOOKUP(D185, dim_channels!A:A, dim_channels!B:B, "Not Found")</f>
        <v>Travel Agency</v>
      </c>
    </row>
    <row r="186" spans="1:12" x14ac:dyDescent="0.2">
      <c r="A186" s="2" t="s">
        <v>466</v>
      </c>
      <c r="B186" s="2" t="s">
        <v>467</v>
      </c>
      <c r="C186" s="2" t="s">
        <v>468</v>
      </c>
      <c r="D186" s="2" t="s">
        <v>33</v>
      </c>
      <c r="E186" s="2" t="s">
        <v>34</v>
      </c>
      <c r="F186" s="2">
        <v>6012.72</v>
      </c>
      <c r="G186" s="2">
        <v>901.91</v>
      </c>
      <c r="H186" s="2">
        <v>5110.8100000000004</v>
      </c>
      <c r="I186" s="2" t="s">
        <v>29</v>
      </c>
      <c r="J186" s="4">
        <v>1.176471048620473</v>
      </c>
      <c r="K186" t="str">
        <f>_xlfn.XLOOKUP(D186, dim_channels!A:A, dim_channels!C:C, "Not Found")</f>
        <v>OTA</v>
      </c>
      <c r="L186" t="str">
        <f>_xlfn.XLOOKUP(D186, dim_channels!A:A, dim_channels!B:B, "Not Found")</f>
        <v>Booking.com</v>
      </c>
    </row>
    <row r="187" spans="1:12" x14ac:dyDescent="0.2">
      <c r="A187" s="3" t="s">
        <v>469</v>
      </c>
      <c r="B187" s="3" t="s">
        <v>120</v>
      </c>
      <c r="C187" s="3" t="s">
        <v>103</v>
      </c>
      <c r="D187" s="3" t="s">
        <v>33</v>
      </c>
      <c r="E187" s="3" t="s">
        <v>60</v>
      </c>
      <c r="F187" s="3">
        <v>3054.52</v>
      </c>
      <c r="G187" s="3">
        <v>0</v>
      </c>
      <c r="H187" s="3">
        <v>3054.52</v>
      </c>
      <c r="I187" s="3" t="s">
        <v>29</v>
      </c>
      <c r="J187" s="5">
        <v>1</v>
      </c>
      <c r="K187" t="str">
        <f>_xlfn.XLOOKUP(D187, dim_channels!A:A, dim_channels!C:C, "Not Found")</f>
        <v>OTA</v>
      </c>
      <c r="L187" t="str">
        <f>_xlfn.XLOOKUP(D187, dim_channels!A:A, dim_channels!B:B, "Not Found")</f>
        <v>Booking.com</v>
      </c>
    </row>
    <row r="188" spans="1:12" x14ac:dyDescent="0.2">
      <c r="A188" s="2" t="s">
        <v>470</v>
      </c>
      <c r="B188" s="2" t="s">
        <v>471</v>
      </c>
      <c r="C188" s="2" t="s">
        <v>472</v>
      </c>
      <c r="D188" s="2" t="s">
        <v>27</v>
      </c>
      <c r="E188" s="2" t="s">
        <v>60</v>
      </c>
      <c r="F188" s="2">
        <v>6627.23</v>
      </c>
      <c r="G188" s="2">
        <v>0</v>
      </c>
      <c r="H188" s="2">
        <v>6627.23</v>
      </c>
      <c r="I188" s="2" t="s">
        <v>29</v>
      </c>
      <c r="J188" s="4">
        <v>1</v>
      </c>
      <c r="K188" t="str">
        <f>_xlfn.XLOOKUP(D188, dim_channels!A:A, dim_channels!C:C, "Not Found")</f>
        <v>OTA</v>
      </c>
      <c r="L188" t="str">
        <f>_xlfn.XLOOKUP(D188, dim_channels!A:A, dim_channels!B:B, "Not Found")</f>
        <v>Expedia</v>
      </c>
    </row>
    <row r="189" spans="1:12" x14ac:dyDescent="0.2">
      <c r="A189" s="3" t="s">
        <v>473</v>
      </c>
      <c r="B189" s="3" t="s">
        <v>292</v>
      </c>
      <c r="C189" s="3" t="s">
        <v>303</v>
      </c>
      <c r="D189" s="3" t="s">
        <v>52</v>
      </c>
      <c r="E189" s="3" t="s">
        <v>34</v>
      </c>
      <c r="F189" s="3">
        <v>12257.18</v>
      </c>
      <c r="G189" s="3">
        <v>1470.86</v>
      </c>
      <c r="H189" s="3">
        <v>10786.32</v>
      </c>
      <c r="I189" s="3" t="s">
        <v>29</v>
      </c>
      <c r="J189" s="5">
        <v>1.1363634677999539</v>
      </c>
      <c r="K189" t="str">
        <f>_xlfn.XLOOKUP(D189, dim_channels!A:A, dim_channels!C:C, "Not Found")</f>
        <v>OTA</v>
      </c>
      <c r="L189" t="str">
        <f>_xlfn.XLOOKUP(D189, dim_channels!A:A, dim_channels!B:B, "Not Found")</f>
        <v>Agoda</v>
      </c>
    </row>
    <row r="190" spans="1:12" x14ac:dyDescent="0.2">
      <c r="A190" s="2" t="s">
        <v>474</v>
      </c>
      <c r="B190" s="2" t="s">
        <v>445</v>
      </c>
      <c r="C190" s="2" t="s">
        <v>475</v>
      </c>
      <c r="D190" s="2" t="s">
        <v>33</v>
      </c>
      <c r="E190" s="2" t="s">
        <v>60</v>
      </c>
      <c r="F190" s="2">
        <v>5987.45</v>
      </c>
      <c r="G190" s="2">
        <v>0</v>
      </c>
      <c r="H190" s="2">
        <v>5987.45</v>
      </c>
      <c r="I190" s="2" t="s">
        <v>29</v>
      </c>
      <c r="J190" s="4">
        <v>1</v>
      </c>
      <c r="K190" t="str">
        <f>_xlfn.XLOOKUP(D190, dim_channels!A:A, dim_channels!C:C, "Not Found")</f>
        <v>OTA</v>
      </c>
      <c r="L190" t="str">
        <f>_xlfn.XLOOKUP(D190, dim_channels!A:A, dim_channels!B:B, "Not Found")</f>
        <v>Booking.com</v>
      </c>
    </row>
    <row r="191" spans="1:12" x14ac:dyDescent="0.2">
      <c r="A191" s="3" t="s">
        <v>476</v>
      </c>
      <c r="B191" s="3" t="s">
        <v>396</v>
      </c>
      <c r="C191" s="3" t="s">
        <v>121</v>
      </c>
      <c r="D191" s="3" t="s">
        <v>52</v>
      </c>
      <c r="E191" s="3" t="s">
        <v>34</v>
      </c>
      <c r="F191" s="3">
        <v>5394.22</v>
      </c>
      <c r="G191" s="3">
        <v>647.30999999999995</v>
      </c>
      <c r="H191" s="3">
        <v>4746.91</v>
      </c>
      <c r="I191" s="3" t="s">
        <v>56</v>
      </c>
      <c r="J191" s="5">
        <v>1.1363644981682819</v>
      </c>
      <c r="K191" t="str">
        <f>_xlfn.XLOOKUP(D191, dim_channels!A:A, dim_channels!C:C, "Not Found")</f>
        <v>OTA</v>
      </c>
      <c r="L191" t="str">
        <f>_xlfn.XLOOKUP(D191, dim_channels!A:A, dim_channels!B:B, "Not Found")</f>
        <v>Agoda</v>
      </c>
    </row>
    <row r="192" spans="1:12" x14ac:dyDescent="0.2">
      <c r="A192" s="2" t="s">
        <v>477</v>
      </c>
      <c r="B192" s="2" t="s">
        <v>432</v>
      </c>
      <c r="C192" s="2" t="s">
        <v>478</v>
      </c>
      <c r="D192" s="2" t="s">
        <v>33</v>
      </c>
      <c r="E192" s="2" t="s">
        <v>34</v>
      </c>
      <c r="F192" s="2">
        <v>4520.47</v>
      </c>
      <c r="G192" s="2">
        <v>678.07</v>
      </c>
      <c r="H192" s="2">
        <v>3842.4</v>
      </c>
      <c r="I192" s="2" t="s">
        <v>29</v>
      </c>
      <c r="J192" s="4">
        <v>1.1764704351447011</v>
      </c>
      <c r="K192" t="str">
        <f>_xlfn.XLOOKUP(D192, dim_channels!A:A, dim_channels!C:C, "Not Found")</f>
        <v>OTA</v>
      </c>
      <c r="L192" t="str">
        <f>_xlfn.XLOOKUP(D192, dim_channels!A:A, dim_channels!B:B, "Not Found")</f>
        <v>Booking.com</v>
      </c>
    </row>
    <row r="193" spans="1:12" x14ac:dyDescent="0.2">
      <c r="A193" s="3" t="s">
        <v>479</v>
      </c>
      <c r="B193" s="3" t="s">
        <v>351</v>
      </c>
      <c r="C193" s="3" t="s">
        <v>195</v>
      </c>
      <c r="D193" s="3" t="s">
        <v>27</v>
      </c>
      <c r="E193" s="3" t="s">
        <v>60</v>
      </c>
      <c r="F193" s="3">
        <v>8297.77</v>
      </c>
      <c r="G193" s="3">
        <v>0</v>
      </c>
      <c r="H193" s="3">
        <v>8297.77</v>
      </c>
      <c r="I193" s="3" t="s">
        <v>29</v>
      </c>
      <c r="J193" s="5">
        <v>1</v>
      </c>
      <c r="K193" t="str">
        <f>_xlfn.XLOOKUP(D193, dim_channels!A:A, dim_channels!C:C, "Not Found")</f>
        <v>OTA</v>
      </c>
      <c r="L193" t="str">
        <f>_xlfn.XLOOKUP(D193, dim_channels!A:A, dim_channels!B:B, "Not Found")</f>
        <v>Expedia</v>
      </c>
    </row>
    <row r="194" spans="1:12" x14ac:dyDescent="0.2">
      <c r="A194" s="2" t="s">
        <v>480</v>
      </c>
      <c r="B194" s="2" t="s">
        <v>326</v>
      </c>
      <c r="C194" s="2" t="s">
        <v>241</v>
      </c>
      <c r="D194" s="2" t="s">
        <v>33</v>
      </c>
      <c r="E194" s="2" t="s">
        <v>60</v>
      </c>
      <c r="F194" s="2">
        <v>5165.5</v>
      </c>
      <c r="G194" s="2">
        <v>0</v>
      </c>
      <c r="H194" s="2">
        <v>5165.5</v>
      </c>
      <c r="I194" s="2" t="s">
        <v>29</v>
      </c>
      <c r="J194" s="4">
        <v>1</v>
      </c>
      <c r="K194" t="str">
        <f>_xlfn.XLOOKUP(D194, dim_channels!A:A, dim_channels!C:C, "Not Found")</f>
        <v>OTA</v>
      </c>
      <c r="L194" t="str">
        <f>_xlfn.XLOOKUP(D194, dim_channels!A:A, dim_channels!B:B, "Not Found")</f>
        <v>Booking.com</v>
      </c>
    </row>
    <row r="195" spans="1:12" x14ac:dyDescent="0.2">
      <c r="A195" s="3" t="s">
        <v>481</v>
      </c>
      <c r="B195" s="3" t="s">
        <v>482</v>
      </c>
      <c r="C195" s="3" t="s">
        <v>133</v>
      </c>
      <c r="D195" s="3" t="s">
        <v>33</v>
      </c>
      <c r="E195" s="3" t="s">
        <v>34</v>
      </c>
      <c r="F195" s="3">
        <v>12183</v>
      </c>
      <c r="G195" s="3">
        <v>1827.45</v>
      </c>
      <c r="H195" s="3">
        <v>10355.549999999999</v>
      </c>
      <c r="I195" s="3" t="s">
        <v>56</v>
      </c>
      <c r="J195" s="5">
        <v>1.1764705882352939</v>
      </c>
      <c r="K195" t="str">
        <f>_xlfn.XLOOKUP(D195, dim_channels!A:A, dim_channels!C:C, "Not Found")</f>
        <v>OTA</v>
      </c>
      <c r="L195" t="str">
        <f>_xlfn.XLOOKUP(D195, dim_channels!A:A, dim_channels!B:B, "Not Found")</f>
        <v>Booking.com</v>
      </c>
    </row>
    <row r="196" spans="1:12" x14ac:dyDescent="0.2">
      <c r="A196" s="2" t="s">
        <v>483</v>
      </c>
      <c r="B196" s="2" t="s">
        <v>484</v>
      </c>
      <c r="C196" s="2" t="s">
        <v>485</v>
      </c>
      <c r="D196" s="2" t="s">
        <v>64</v>
      </c>
      <c r="E196" s="2" t="s">
        <v>28</v>
      </c>
      <c r="F196" s="2">
        <v>9590.82</v>
      </c>
      <c r="G196" s="2">
        <v>0</v>
      </c>
      <c r="H196" s="2">
        <v>9590.82</v>
      </c>
      <c r="I196" s="2" t="s">
        <v>29</v>
      </c>
      <c r="J196" s="4">
        <v>1</v>
      </c>
      <c r="K196" t="str">
        <f>_xlfn.XLOOKUP(D196, dim_channels!A:A, dim_channels!C:C, "Not Found")</f>
        <v>Direct</v>
      </c>
      <c r="L196" t="str">
        <f>_xlfn.XLOOKUP(D196, dim_channels!A:A, dim_channels!B:B, "Not Found")</f>
        <v>Direct Website</v>
      </c>
    </row>
    <row r="197" spans="1:12" x14ac:dyDescent="0.2">
      <c r="A197" s="3" t="s">
        <v>486</v>
      </c>
      <c r="B197" s="3" t="s">
        <v>310</v>
      </c>
      <c r="C197" s="3" t="s">
        <v>487</v>
      </c>
      <c r="D197" s="3" t="s">
        <v>33</v>
      </c>
      <c r="E197" s="3" t="s">
        <v>28</v>
      </c>
      <c r="F197" s="3">
        <v>6594.52</v>
      </c>
      <c r="G197" s="3">
        <v>989.18</v>
      </c>
      <c r="H197" s="3">
        <v>5605.34</v>
      </c>
      <c r="I197" s="3" t="s">
        <v>41</v>
      </c>
      <c r="J197" s="5">
        <v>1.1764710080030829</v>
      </c>
      <c r="K197" t="str">
        <f>_xlfn.XLOOKUP(D197, dim_channels!A:A, dim_channels!C:C, "Not Found")</f>
        <v>OTA</v>
      </c>
      <c r="L197" t="str">
        <f>_xlfn.XLOOKUP(D197, dim_channels!A:A, dim_channels!B:B, "Not Found")</f>
        <v>Booking.com</v>
      </c>
    </row>
    <row r="198" spans="1:12" x14ac:dyDescent="0.2">
      <c r="A198" s="2" t="s">
        <v>488</v>
      </c>
      <c r="B198" s="2" t="s">
        <v>205</v>
      </c>
      <c r="C198" s="2" t="s">
        <v>489</v>
      </c>
      <c r="D198" s="2" t="s">
        <v>64</v>
      </c>
      <c r="E198" s="2" t="s">
        <v>34</v>
      </c>
      <c r="F198" s="2">
        <v>8405.09</v>
      </c>
      <c r="G198" s="2">
        <v>0</v>
      </c>
      <c r="H198" s="2">
        <v>8405.09</v>
      </c>
      <c r="I198" s="2" t="s">
        <v>29</v>
      </c>
      <c r="J198" s="4">
        <v>1</v>
      </c>
      <c r="K198" t="str">
        <f>_xlfn.XLOOKUP(D198, dim_channels!A:A, dim_channels!C:C, "Not Found")</f>
        <v>Direct</v>
      </c>
      <c r="L198" t="str">
        <f>_xlfn.XLOOKUP(D198, dim_channels!A:A, dim_channels!B:B, "Not Found")</f>
        <v>Direct Website</v>
      </c>
    </row>
    <row r="199" spans="1:12" x14ac:dyDescent="0.2">
      <c r="A199" s="3" t="s">
        <v>490</v>
      </c>
      <c r="B199" s="3" t="s">
        <v>217</v>
      </c>
      <c r="C199" s="3" t="s">
        <v>184</v>
      </c>
      <c r="D199" s="3" t="s">
        <v>27</v>
      </c>
      <c r="E199" s="3" t="s">
        <v>60</v>
      </c>
      <c r="F199" s="3">
        <v>7914.99</v>
      </c>
      <c r="G199" s="3">
        <v>0</v>
      </c>
      <c r="H199" s="3">
        <v>7914.99</v>
      </c>
      <c r="I199" s="3" t="s">
        <v>41</v>
      </c>
      <c r="J199" s="5">
        <v>1</v>
      </c>
      <c r="K199" t="str">
        <f>_xlfn.XLOOKUP(D199, dim_channels!A:A, dim_channels!C:C, "Not Found")</f>
        <v>OTA</v>
      </c>
      <c r="L199" t="str">
        <f>_xlfn.XLOOKUP(D199, dim_channels!A:A, dim_channels!B:B, "Not Found")</f>
        <v>Expedia</v>
      </c>
    </row>
    <row r="200" spans="1:12" x14ac:dyDescent="0.2">
      <c r="A200" s="2" t="s">
        <v>491</v>
      </c>
      <c r="B200" s="2" t="s">
        <v>355</v>
      </c>
      <c r="C200" s="2" t="s">
        <v>492</v>
      </c>
      <c r="D200" s="2" t="s">
        <v>64</v>
      </c>
      <c r="E200" s="2" t="s">
        <v>28</v>
      </c>
      <c r="F200" s="2">
        <v>10784.95</v>
      </c>
      <c r="G200" s="2">
        <v>0</v>
      </c>
      <c r="H200" s="2">
        <v>10784.95</v>
      </c>
      <c r="I200" s="2" t="s">
        <v>29</v>
      </c>
      <c r="J200" s="4">
        <v>1</v>
      </c>
      <c r="K200" t="str">
        <f>_xlfn.XLOOKUP(D200, dim_channels!A:A, dim_channels!C:C, "Not Found")</f>
        <v>Direct</v>
      </c>
      <c r="L200" t="str">
        <f>_xlfn.XLOOKUP(D200, dim_channels!A:A, dim_channels!B:B, "Not Found")</f>
        <v>Direct Website</v>
      </c>
    </row>
    <row r="201" spans="1:12" x14ac:dyDescent="0.2">
      <c r="A201" s="3" t="s">
        <v>493</v>
      </c>
      <c r="B201" s="3" t="s">
        <v>219</v>
      </c>
      <c r="C201" s="3" t="s">
        <v>126</v>
      </c>
      <c r="D201" s="3" t="s">
        <v>33</v>
      </c>
      <c r="E201" s="3" t="s">
        <v>34</v>
      </c>
      <c r="F201" s="3">
        <v>2989.16</v>
      </c>
      <c r="G201" s="3">
        <v>448.37</v>
      </c>
      <c r="H201" s="3">
        <v>2540.79</v>
      </c>
      <c r="I201" s="3" t="s">
        <v>41</v>
      </c>
      <c r="J201" s="5">
        <v>1.1764687361017641</v>
      </c>
      <c r="K201" t="str">
        <f>_xlfn.XLOOKUP(D201, dim_channels!A:A, dim_channels!C:C, "Not Found")</f>
        <v>OTA</v>
      </c>
      <c r="L201" t="str">
        <f>_xlfn.XLOOKUP(D201, dim_channels!A:A, dim_channels!B:B, "Not Found")</f>
        <v>Booking.com</v>
      </c>
    </row>
    <row r="202" spans="1:12" x14ac:dyDescent="0.2">
      <c r="A202" s="2" t="s">
        <v>494</v>
      </c>
      <c r="B202" s="2" t="s">
        <v>495</v>
      </c>
      <c r="C202" s="2" t="s">
        <v>210</v>
      </c>
      <c r="D202" s="2" t="s">
        <v>27</v>
      </c>
      <c r="E202" s="2" t="s">
        <v>28</v>
      </c>
      <c r="F202" s="2">
        <v>2786.74</v>
      </c>
      <c r="G202" s="2">
        <v>501.61</v>
      </c>
      <c r="H202" s="2">
        <v>2285.13</v>
      </c>
      <c r="I202" s="2" t="s">
        <v>29</v>
      </c>
      <c r="J202" s="4">
        <v>1.2195104873683329</v>
      </c>
      <c r="K202" t="str">
        <f>_xlfn.XLOOKUP(D202, dim_channels!A:A, dim_channels!C:C, "Not Found")</f>
        <v>OTA</v>
      </c>
      <c r="L202" t="str">
        <f>_xlfn.XLOOKUP(D202, dim_channels!A:A, dim_channels!B:B, "Not Found")</f>
        <v>Expedia</v>
      </c>
    </row>
    <row r="203" spans="1:12" x14ac:dyDescent="0.2">
      <c r="A203" s="3" t="s">
        <v>496</v>
      </c>
      <c r="B203" s="3" t="s">
        <v>497</v>
      </c>
      <c r="C203" s="3" t="s">
        <v>498</v>
      </c>
      <c r="D203" s="3" t="s">
        <v>33</v>
      </c>
      <c r="E203" s="3" t="s">
        <v>60</v>
      </c>
      <c r="F203" s="3">
        <v>12548.5</v>
      </c>
      <c r="G203" s="3">
        <v>0</v>
      </c>
      <c r="H203" s="3">
        <v>12548.5</v>
      </c>
      <c r="I203" s="3" t="s">
        <v>29</v>
      </c>
      <c r="J203" s="5">
        <v>1</v>
      </c>
      <c r="K203" t="str">
        <f>_xlfn.XLOOKUP(D203, dim_channels!A:A, dim_channels!C:C, "Not Found")</f>
        <v>OTA</v>
      </c>
      <c r="L203" t="str">
        <f>_xlfn.XLOOKUP(D203, dim_channels!A:A, dim_channels!B:B, "Not Found")</f>
        <v>Booking.com</v>
      </c>
    </row>
    <row r="204" spans="1:12" x14ac:dyDescent="0.2">
      <c r="A204" s="2" t="s">
        <v>499</v>
      </c>
      <c r="B204" s="2" t="s">
        <v>37</v>
      </c>
      <c r="C204" s="2" t="s">
        <v>351</v>
      </c>
      <c r="D204" s="2" t="s">
        <v>33</v>
      </c>
      <c r="E204" s="2" t="s">
        <v>60</v>
      </c>
      <c r="F204" s="2">
        <v>7805.36</v>
      </c>
      <c r="G204" s="2">
        <v>0</v>
      </c>
      <c r="H204" s="2">
        <v>7805.36</v>
      </c>
      <c r="I204" s="2" t="s">
        <v>56</v>
      </c>
      <c r="J204" s="4">
        <v>1</v>
      </c>
      <c r="K204" t="str">
        <f>_xlfn.XLOOKUP(D204, dim_channels!A:A, dim_channels!C:C, "Not Found")</f>
        <v>OTA</v>
      </c>
      <c r="L204" t="str">
        <f>_xlfn.XLOOKUP(D204, dim_channels!A:A, dim_channels!B:B, "Not Found")</f>
        <v>Booking.com</v>
      </c>
    </row>
    <row r="205" spans="1:12" x14ac:dyDescent="0.2">
      <c r="A205" s="3" t="s">
        <v>500</v>
      </c>
      <c r="B205" s="3" t="s">
        <v>272</v>
      </c>
      <c r="C205" s="3" t="s">
        <v>501</v>
      </c>
      <c r="D205" s="3" t="s">
        <v>33</v>
      </c>
      <c r="E205" s="3" t="s">
        <v>60</v>
      </c>
      <c r="F205" s="3">
        <v>5566.24</v>
      </c>
      <c r="G205" s="3">
        <v>0</v>
      </c>
      <c r="H205" s="3">
        <v>5566.24</v>
      </c>
      <c r="I205" s="3" t="s">
        <v>41</v>
      </c>
      <c r="J205" s="5">
        <v>1</v>
      </c>
      <c r="K205" t="str">
        <f>_xlfn.XLOOKUP(D205, dim_channels!A:A, dim_channels!C:C, "Not Found")</f>
        <v>OTA</v>
      </c>
      <c r="L205" t="str">
        <f>_xlfn.XLOOKUP(D205, dim_channels!A:A, dim_channels!B:B, "Not Found")</f>
        <v>Booking.com</v>
      </c>
    </row>
    <row r="206" spans="1:12" x14ac:dyDescent="0.2">
      <c r="A206" s="2" t="s">
        <v>502</v>
      </c>
      <c r="B206" s="2" t="s">
        <v>75</v>
      </c>
      <c r="C206" s="2" t="s">
        <v>305</v>
      </c>
      <c r="D206" s="2" t="s">
        <v>169</v>
      </c>
      <c r="E206" s="2" t="s">
        <v>34</v>
      </c>
      <c r="F206" s="2">
        <v>11541.76</v>
      </c>
      <c r="G206" s="2">
        <v>2308.35</v>
      </c>
      <c r="H206" s="2">
        <v>9233.41</v>
      </c>
      <c r="I206" s="2" t="s">
        <v>41</v>
      </c>
      <c r="J206" s="4">
        <v>1.2499997292441249</v>
      </c>
      <c r="K206" t="str">
        <f>_xlfn.XLOOKUP(D206, dim_channels!A:A, dim_channels!C:C, "Not Found")</f>
        <v>GDS</v>
      </c>
      <c r="L206" t="str">
        <f>_xlfn.XLOOKUP(D206, dim_channels!A:A, dim_channels!B:B, "Not Found")</f>
        <v>GDS (Amadeus)</v>
      </c>
    </row>
    <row r="207" spans="1:12" x14ac:dyDescent="0.2">
      <c r="A207" s="3" t="s">
        <v>503</v>
      </c>
      <c r="B207" s="3" t="s">
        <v>504</v>
      </c>
      <c r="C207" s="3" t="s">
        <v>505</v>
      </c>
      <c r="D207" s="3" t="s">
        <v>33</v>
      </c>
      <c r="E207" s="3" t="s">
        <v>28</v>
      </c>
      <c r="F207" s="3">
        <v>12367.94</v>
      </c>
      <c r="G207" s="3">
        <v>1855.19</v>
      </c>
      <c r="H207" s="3">
        <v>10512.75</v>
      </c>
      <c r="I207" s="3" t="s">
        <v>41</v>
      </c>
      <c r="J207" s="5">
        <v>1.176470476326366</v>
      </c>
      <c r="K207" t="str">
        <f>_xlfn.XLOOKUP(D207, dim_channels!A:A, dim_channels!C:C, "Not Found")</f>
        <v>OTA</v>
      </c>
      <c r="L207" t="str">
        <f>_xlfn.XLOOKUP(D207, dim_channels!A:A, dim_channels!B:B, "Not Found")</f>
        <v>Booking.com</v>
      </c>
    </row>
    <row r="208" spans="1:12" x14ac:dyDescent="0.2">
      <c r="A208" s="2" t="s">
        <v>506</v>
      </c>
      <c r="B208" s="2" t="s">
        <v>310</v>
      </c>
      <c r="C208" s="2" t="s">
        <v>156</v>
      </c>
      <c r="D208" s="2" t="s">
        <v>114</v>
      </c>
      <c r="E208" s="2" t="s">
        <v>46</v>
      </c>
      <c r="F208" s="2">
        <v>6957.14</v>
      </c>
      <c r="G208" s="2">
        <v>695.71</v>
      </c>
      <c r="H208" s="2">
        <v>6261.43</v>
      </c>
      <c r="I208" s="2" t="s">
        <v>29</v>
      </c>
      <c r="J208" s="4">
        <v>1.1111104012981059</v>
      </c>
      <c r="K208" t="str">
        <f>_xlfn.XLOOKUP(D208, dim_channels!A:A, dim_channels!C:C, "Not Found")</f>
        <v>Offline</v>
      </c>
      <c r="L208" t="str">
        <f>_xlfn.XLOOKUP(D208, dim_channels!A:A, dim_channels!B:B, "Not Found")</f>
        <v>Travel Agency</v>
      </c>
    </row>
    <row r="209" spans="1:12" x14ac:dyDescent="0.2">
      <c r="A209" s="3" t="s">
        <v>507</v>
      </c>
      <c r="B209" s="3" t="s">
        <v>465</v>
      </c>
      <c r="C209" s="3" t="s">
        <v>403</v>
      </c>
      <c r="D209" s="3" t="s">
        <v>45</v>
      </c>
      <c r="E209" s="3" t="s">
        <v>89</v>
      </c>
      <c r="F209" s="3">
        <v>2876.05</v>
      </c>
      <c r="G209" s="3">
        <v>0</v>
      </c>
      <c r="H209" s="3">
        <v>2876.05</v>
      </c>
      <c r="I209" s="3" t="s">
        <v>56</v>
      </c>
      <c r="J209" s="5">
        <v>1</v>
      </c>
      <c r="K209" t="str">
        <f>_xlfn.XLOOKUP(D209, dim_channels!A:A, dim_channels!C:C, "Not Found")</f>
        <v>Corporate</v>
      </c>
      <c r="L209" t="str">
        <f>_xlfn.XLOOKUP(D209, dim_channels!A:A, dim_channels!B:B, "Not Found")</f>
        <v>Corporate Direct</v>
      </c>
    </row>
    <row r="210" spans="1:12" x14ac:dyDescent="0.2">
      <c r="A210" s="2" t="s">
        <v>508</v>
      </c>
      <c r="B210" s="2" t="s">
        <v>509</v>
      </c>
      <c r="C210" s="2" t="s">
        <v>297</v>
      </c>
      <c r="D210" s="2" t="s">
        <v>27</v>
      </c>
      <c r="E210" s="2" t="s">
        <v>34</v>
      </c>
      <c r="F210" s="2">
        <v>4828.17</v>
      </c>
      <c r="G210" s="2">
        <v>869.07</v>
      </c>
      <c r="H210" s="2">
        <v>3959.1</v>
      </c>
      <c r="I210" s="2" t="s">
        <v>56</v>
      </c>
      <c r="J210" s="4">
        <v>1.219512010305372</v>
      </c>
      <c r="K210" t="str">
        <f>_xlfn.XLOOKUP(D210, dim_channels!A:A, dim_channels!C:C, "Not Found")</f>
        <v>OTA</v>
      </c>
      <c r="L210" t="str">
        <f>_xlfn.XLOOKUP(D210, dim_channels!A:A, dim_channels!B:B, "Not Found")</f>
        <v>Expedia</v>
      </c>
    </row>
    <row r="211" spans="1:12" x14ac:dyDescent="0.2">
      <c r="A211" s="3" t="s">
        <v>510</v>
      </c>
      <c r="B211" s="3" t="s">
        <v>165</v>
      </c>
      <c r="C211" s="3" t="s">
        <v>437</v>
      </c>
      <c r="D211" s="3" t="s">
        <v>33</v>
      </c>
      <c r="E211" s="3" t="s">
        <v>28</v>
      </c>
      <c r="F211" s="3">
        <v>8448.4699999999993</v>
      </c>
      <c r="G211" s="3">
        <v>1267.27</v>
      </c>
      <c r="H211" s="3">
        <v>7181.2</v>
      </c>
      <c r="I211" s="3" t="s">
        <v>41</v>
      </c>
      <c r="J211" s="5">
        <v>1.1764705063220631</v>
      </c>
      <c r="K211" t="str">
        <f>_xlfn.XLOOKUP(D211, dim_channels!A:A, dim_channels!C:C, "Not Found")</f>
        <v>OTA</v>
      </c>
      <c r="L211" t="str">
        <f>_xlfn.XLOOKUP(D211, dim_channels!A:A, dim_channels!B:B, "Not Found")</f>
        <v>Booking.com</v>
      </c>
    </row>
    <row r="212" spans="1:12" x14ac:dyDescent="0.2">
      <c r="A212" s="2" t="s">
        <v>511</v>
      </c>
      <c r="B212" s="2" t="s">
        <v>512</v>
      </c>
      <c r="C212" s="2" t="s">
        <v>48</v>
      </c>
      <c r="D212" s="2" t="s">
        <v>27</v>
      </c>
      <c r="E212" s="2" t="s">
        <v>34</v>
      </c>
      <c r="F212" s="2">
        <v>12053.66</v>
      </c>
      <c r="G212" s="2">
        <v>2169.66</v>
      </c>
      <c r="H212" s="2">
        <v>9884</v>
      </c>
      <c r="I212" s="2" t="s">
        <v>29</v>
      </c>
      <c r="J212" s="4">
        <v>1.219512343180899</v>
      </c>
      <c r="K212" t="str">
        <f>_xlfn.XLOOKUP(D212, dim_channels!A:A, dim_channels!C:C, "Not Found")</f>
        <v>OTA</v>
      </c>
      <c r="L212" t="str">
        <f>_xlfn.XLOOKUP(D212, dim_channels!A:A, dim_channels!B:B, "Not Found")</f>
        <v>Expedia</v>
      </c>
    </row>
    <row r="213" spans="1:12" x14ac:dyDescent="0.2">
      <c r="A213" s="3" t="s">
        <v>513</v>
      </c>
      <c r="B213" s="3" t="s">
        <v>282</v>
      </c>
      <c r="C213" s="3" t="s">
        <v>504</v>
      </c>
      <c r="D213" s="3" t="s">
        <v>52</v>
      </c>
      <c r="E213" s="3" t="s">
        <v>60</v>
      </c>
      <c r="F213" s="3">
        <v>2999.92</v>
      </c>
      <c r="G213" s="3">
        <v>0</v>
      </c>
      <c r="H213" s="3">
        <v>2999.92</v>
      </c>
      <c r="I213" s="3" t="s">
        <v>29</v>
      </c>
      <c r="J213" s="5">
        <v>1</v>
      </c>
      <c r="K213" t="str">
        <f>_xlfn.XLOOKUP(D213, dim_channels!A:A, dim_channels!C:C, "Not Found")</f>
        <v>OTA</v>
      </c>
      <c r="L213" t="str">
        <f>_xlfn.XLOOKUP(D213, dim_channels!A:A, dim_channels!B:B, "Not Found")</f>
        <v>Agoda</v>
      </c>
    </row>
    <row r="214" spans="1:12" x14ac:dyDescent="0.2">
      <c r="A214" s="2" t="s">
        <v>514</v>
      </c>
      <c r="B214" s="2" t="s">
        <v>515</v>
      </c>
      <c r="C214" s="2" t="s">
        <v>516</v>
      </c>
      <c r="D214" s="2" t="s">
        <v>27</v>
      </c>
      <c r="E214" s="2" t="s">
        <v>34</v>
      </c>
      <c r="F214" s="2">
        <v>3362.27</v>
      </c>
      <c r="G214" s="2">
        <v>605.21</v>
      </c>
      <c r="H214" s="2">
        <v>2757.06</v>
      </c>
      <c r="I214" s="2" t="s">
        <v>56</v>
      </c>
      <c r="J214" s="4">
        <v>1.219512814374732</v>
      </c>
      <c r="K214" t="str">
        <f>_xlfn.XLOOKUP(D214, dim_channels!A:A, dim_channels!C:C, "Not Found")</f>
        <v>OTA</v>
      </c>
      <c r="L214" t="str">
        <f>_xlfn.XLOOKUP(D214, dim_channels!A:A, dim_channels!B:B, "Not Found")</f>
        <v>Expedia</v>
      </c>
    </row>
    <row r="215" spans="1:12" x14ac:dyDescent="0.2">
      <c r="A215" s="3" t="s">
        <v>517</v>
      </c>
      <c r="B215" s="3" t="s">
        <v>335</v>
      </c>
      <c r="C215" s="3" t="s">
        <v>251</v>
      </c>
      <c r="D215" s="3" t="s">
        <v>27</v>
      </c>
      <c r="E215" s="3" t="s">
        <v>60</v>
      </c>
      <c r="F215" s="3">
        <v>8376.9599999999991</v>
      </c>
      <c r="G215" s="3">
        <v>0</v>
      </c>
      <c r="H215" s="3">
        <v>8376.9599999999991</v>
      </c>
      <c r="I215" s="3" t="s">
        <v>41</v>
      </c>
      <c r="J215" s="5">
        <v>1</v>
      </c>
      <c r="K215" t="str">
        <f>_xlfn.XLOOKUP(D215, dim_channels!A:A, dim_channels!C:C, "Not Found")</f>
        <v>OTA</v>
      </c>
      <c r="L215" t="str">
        <f>_xlfn.XLOOKUP(D215, dim_channels!A:A, dim_channels!B:B, "Not Found")</f>
        <v>Expedia</v>
      </c>
    </row>
    <row r="216" spans="1:12" x14ac:dyDescent="0.2">
      <c r="A216" s="2" t="s">
        <v>518</v>
      </c>
      <c r="B216" s="2" t="s">
        <v>435</v>
      </c>
      <c r="C216" s="2" t="s">
        <v>230</v>
      </c>
      <c r="D216" s="2" t="s">
        <v>45</v>
      </c>
      <c r="E216" s="2" t="s">
        <v>46</v>
      </c>
      <c r="F216" s="2">
        <v>5697.56</v>
      </c>
      <c r="G216" s="2">
        <v>284.88</v>
      </c>
      <c r="H216" s="2">
        <v>5412.68</v>
      </c>
      <c r="I216" s="2" t="s">
        <v>29</v>
      </c>
      <c r="J216" s="4">
        <v>1.052631967897603</v>
      </c>
      <c r="K216" t="str">
        <f>_xlfn.XLOOKUP(D216, dim_channels!A:A, dim_channels!C:C, "Not Found")</f>
        <v>Corporate</v>
      </c>
      <c r="L216" t="str">
        <f>_xlfn.XLOOKUP(D216, dim_channels!A:A, dim_channels!B:B, "Not Found")</f>
        <v>Corporate Direct</v>
      </c>
    </row>
    <row r="217" spans="1:12" x14ac:dyDescent="0.2">
      <c r="A217" s="3" t="s">
        <v>519</v>
      </c>
      <c r="B217" s="3" t="s">
        <v>520</v>
      </c>
      <c r="C217" s="3" t="s">
        <v>67</v>
      </c>
      <c r="D217" s="3" t="s">
        <v>27</v>
      </c>
      <c r="E217" s="3" t="s">
        <v>34</v>
      </c>
      <c r="F217" s="3">
        <v>13565.59</v>
      </c>
      <c r="G217" s="3">
        <v>2441.81</v>
      </c>
      <c r="H217" s="3">
        <v>11123.78</v>
      </c>
      <c r="I217" s="3" t="s">
        <v>29</v>
      </c>
      <c r="J217" s="5">
        <v>1.2195126117201169</v>
      </c>
      <c r="K217" t="str">
        <f>_xlfn.XLOOKUP(D217, dim_channels!A:A, dim_channels!C:C, "Not Found")</f>
        <v>OTA</v>
      </c>
      <c r="L217" t="str">
        <f>_xlfn.XLOOKUP(D217, dim_channels!A:A, dim_channels!B:B, "Not Found")</f>
        <v>Expedia</v>
      </c>
    </row>
    <row r="218" spans="1:12" x14ac:dyDescent="0.2">
      <c r="A218" s="2" t="s">
        <v>521</v>
      </c>
      <c r="B218" s="2" t="s">
        <v>403</v>
      </c>
      <c r="C218" s="2" t="s">
        <v>391</v>
      </c>
      <c r="D218" s="2" t="s">
        <v>45</v>
      </c>
      <c r="E218" s="2" t="s">
        <v>46</v>
      </c>
      <c r="F218" s="2">
        <v>19741.759999999998</v>
      </c>
      <c r="G218" s="2">
        <v>987.09</v>
      </c>
      <c r="H218" s="2">
        <v>18754.669999999998</v>
      </c>
      <c r="I218" s="2" t="s">
        <v>29</v>
      </c>
      <c r="J218" s="4">
        <v>1.0526316912001119</v>
      </c>
      <c r="K218" t="str">
        <f>_xlfn.XLOOKUP(D218, dim_channels!A:A, dim_channels!C:C, "Not Found")</f>
        <v>Corporate</v>
      </c>
      <c r="L218" t="str">
        <f>_xlfn.XLOOKUP(D218, dim_channels!A:A, dim_channels!B:B, "Not Found")</f>
        <v>Corporate Direct</v>
      </c>
    </row>
    <row r="219" spans="1:12" x14ac:dyDescent="0.2">
      <c r="A219" s="3" t="s">
        <v>522</v>
      </c>
      <c r="B219" s="3" t="s">
        <v>205</v>
      </c>
      <c r="C219" s="3" t="s">
        <v>489</v>
      </c>
      <c r="D219" s="3" t="s">
        <v>114</v>
      </c>
      <c r="E219" s="3" t="s">
        <v>46</v>
      </c>
      <c r="F219" s="3">
        <v>2689.81</v>
      </c>
      <c r="G219" s="3">
        <v>268.98</v>
      </c>
      <c r="H219" s="3">
        <v>2420.83</v>
      </c>
      <c r="I219" s="3" t="s">
        <v>41</v>
      </c>
      <c r="J219" s="5">
        <v>1.1111106521317069</v>
      </c>
      <c r="K219" t="str">
        <f>_xlfn.XLOOKUP(D219, dim_channels!A:A, dim_channels!C:C, "Not Found")</f>
        <v>Offline</v>
      </c>
      <c r="L219" t="str">
        <f>_xlfn.XLOOKUP(D219, dim_channels!A:A, dim_channels!B:B, "Not Found")</f>
        <v>Travel Agency</v>
      </c>
    </row>
    <row r="220" spans="1:12" x14ac:dyDescent="0.2">
      <c r="A220" s="2" t="s">
        <v>523</v>
      </c>
      <c r="B220" s="2" t="s">
        <v>195</v>
      </c>
      <c r="C220" s="2" t="s">
        <v>109</v>
      </c>
      <c r="D220" s="2" t="s">
        <v>33</v>
      </c>
      <c r="E220" s="2" t="s">
        <v>60</v>
      </c>
      <c r="F220" s="2">
        <v>12929.12</v>
      </c>
      <c r="G220" s="2">
        <v>0</v>
      </c>
      <c r="H220" s="2">
        <v>12929.12</v>
      </c>
      <c r="I220" s="2" t="s">
        <v>29</v>
      </c>
      <c r="J220" s="4">
        <v>1</v>
      </c>
      <c r="K220" t="str">
        <f>_xlfn.XLOOKUP(D220, dim_channels!A:A, dim_channels!C:C, "Not Found")</f>
        <v>OTA</v>
      </c>
      <c r="L220" t="str">
        <f>_xlfn.XLOOKUP(D220, dim_channels!A:A, dim_channels!B:B, "Not Found")</f>
        <v>Booking.com</v>
      </c>
    </row>
    <row r="221" spans="1:12" x14ac:dyDescent="0.2">
      <c r="A221" s="3" t="s">
        <v>524</v>
      </c>
      <c r="B221" s="3" t="s">
        <v>525</v>
      </c>
      <c r="C221" s="3" t="s">
        <v>36</v>
      </c>
      <c r="D221" s="3" t="s">
        <v>33</v>
      </c>
      <c r="E221" s="3" t="s">
        <v>34</v>
      </c>
      <c r="F221" s="3">
        <v>11541.94</v>
      </c>
      <c r="G221" s="3">
        <v>1731.29</v>
      </c>
      <c r="H221" s="3">
        <v>9810.65</v>
      </c>
      <c r="I221" s="3" t="s">
        <v>29</v>
      </c>
      <c r="J221" s="5">
        <v>1.1764704683175939</v>
      </c>
      <c r="K221" t="str">
        <f>_xlfn.XLOOKUP(D221, dim_channels!A:A, dim_channels!C:C, "Not Found")</f>
        <v>OTA</v>
      </c>
      <c r="L221" t="str">
        <f>_xlfn.XLOOKUP(D221, dim_channels!A:A, dim_channels!B:B, "Not Found")</f>
        <v>Booking.com</v>
      </c>
    </row>
    <row r="222" spans="1:12" x14ac:dyDescent="0.2">
      <c r="A222" s="2" t="s">
        <v>526</v>
      </c>
      <c r="B222" s="2" t="s">
        <v>527</v>
      </c>
      <c r="C222" s="2" t="s">
        <v>317</v>
      </c>
      <c r="D222" s="2" t="s">
        <v>33</v>
      </c>
      <c r="E222" s="2" t="s">
        <v>60</v>
      </c>
      <c r="F222" s="2">
        <v>2932.54</v>
      </c>
      <c r="G222" s="2">
        <v>0</v>
      </c>
      <c r="H222" s="2">
        <v>2932.54</v>
      </c>
      <c r="I222" s="2" t="s">
        <v>29</v>
      </c>
      <c r="J222" s="4">
        <v>1</v>
      </c>
      <c r="K222" t="str">
        <f>_xlfn.XLOOKUP(D222, dim_channels!A:A, dim_channels!C:C, "Not Found")</f>
        <v>OTA</v>
      </c>
      <c r="L222" t="str">
        <f>_xlfn.XLOOKUP(D222, dim_channels!A:A, dim_channels!B:B, "Not Found")</f>
        <v>Booking.com</v>
      </c>
    </row>
    <row r="223" spans="1:12" x14ac:dyDescent="0.2">
      <c r="A223" s="3" t="s">
        <v>528</v>
      </c>
      <c r="B223" s="3" t="s">
        <v>394</v>
      </c>
      <c r="C223" s="3" t="s">
        <v>484</v>
      </c>
      <c r="D223" s="3" t="s">
        <v>64</v>
      </c>
      <c r="E223" s="3" t="s">
        <v>28</v>
      </c>
      <c r="F223" s="3">
        <v>6076.68</v>
      </c>
      <c r="G223" s="3">
        <v>0</v>
      </c>
      <c r="H223" s="3">
        <v>6076.68</v>
      </c>
      <c r="I223" s="3" t="s">
        <v>29</v>
      </c>
      <c r="J223" s="5">
        <v>1</v>
      </c>
      <c r="K223" t="str">
        <f>_xlfn.XLOOKUP(D223, dim_channels!A:A, dim_channels!C:C, "Not Found")</f>
        <v>Direct</v>
      </c>
      <c r="L223" t="str">
        <f>_xlfn.XLOOKUP(D223, dim_channels!A:A, dim_channels!B:B, "Not Found")</f>
        <v>Direct Website</v>
      </c>
    </row>
    <row r="224" spans="1:12" x14ac:dyDescent="0.2">
      <c r="A224" s="2" t="s">
        <v>529</v>
      </c>
      <c r="B224" s="2" t="s">
        <v>489</v>
      </c>
      <c r="C224" s="2" t="s">
        <v>141</v>
      </c>
      <c r="D224" s="2" t="s">
        <v>27</v>
      </c>
      <c r="E224" s="2" t="s">
        <v>28</v>
      </c>
      <c r="F224" s="2">
        <v>17162.189999999999</v>
      </c>
      <c r="G224" s="2">
        <v>3089.19</v>
      </c>
      <c r="H224" s="2">
        <v>14073</v>
      </c>
      <c r="I224" s="2" t="s">
        <v>29</v>
      </c>
      <c r="J224" s="4">
        <v>1.2195118311660631</v>
      </c>
      <c r="K224" t="str">
        <f>_xlfn.XLOOKUP(D224, dim_channels!A:A, dim_channels!C:C, "Not Found")</f>
        <v>OTA</v>
      </c>
      <c r="L224" t="str">
        <f>_xlfn.XLOOKUP(D224, dim_channels!A:A, dim_channels!B:B, "Not Found")</f>
        <v>Expedia</v>
      </c>
    </row>
    <row r="225" spans="1:12" x14ac:dyDescent="0.2">
      <c r="A225" s="3" t="s">
        <v>530</v>
      </c>
      <c r="B225" s="3" t="s">
        <v>271</v>
      </c>
      <c r="C225" s="3" t="s">
        <v>394</v>
      </c>
      <c r="D225" s="3" t="s">
        <v>52</v>
      </c>
      <c r="E225" s="3" t="s">
        <v>60</v>
      </c>
      <c r="F225" s="3">
        <v>4945.3599999999997</v>
      </c>
      <c r="G225" s="3">
        <v>0</v>
      </c>
      <c r="H225" s="3">
        <v>4945.3599999999997</v>
      </c>
      <c r="I225" s="3" t="s">
        <v>41</v>
      </c>
      <c r="J225" s="5">
        <v>1</v>
      </c>
      <c r="K225" t="str">
        <f>_xlfn.XLOOKUP(D225, dim_channels!A:A, dim_channels!C:C, "Not Found")</f>
        <v>OTA</v>
      </c>
      <c r="L225" t="str">
        <f>_xlfn.XLOOKUP(D225, dim_channels!A:A, dim_channels!B:B, "Not Found")</f>
        <v>Agoda</v>
      </c>
    </row>
    <row r="226" spans="1:12" x14ac:dyDescent="0.2">
      <c r="A226" s="2" t="s">
        <v>531</v>
      </c>
      <c r="B226" s="2" t="s">
        <v>532</v>
      </c>
      <c r="C226" s="2" t="s">
        <v>409</v>
      </c>
      <c r="D226" s="2" t="s">
        <v>52</v>
      </c>
      <c r="E226" s="2" t="s">
        <v>60</v>
      </c>
      <c r="F226" s="2">
        <v>5211.49</v>
      </c>
      <c r="G226" s="2">
        <v>0</v>
      </c>
      <c r="H226" s="2">
        <v>5211.49</v>
      </c>
      <c r="I226" s="2" t="s">
        <v>41</v>
      </c>
      <c r="J226" s="4">
        <v>1</v>
      </c>
      <c r="K226" t="str">
        <f>_xlfn.XLOOKUP(D226, dim_channels!A:A, dim_channels!C:C, "Not Found")</f>
        <v>OTA</v>
      </c>
      <c r="L226" t="str">
        <f>_xlfn.XLOOKUP(D226, dim_channels!A:A, dim_channels!B:B, "Not Found")</f>
        <v>Agoda</v>
      </c>
    </row>
    <row r="227" spans="1:12" x14ac:dyDescent="0.2">
      <c r="A227" s="3" t="s">
        <v>533</v>
      </c>
      <c r="B227" s="3" t="s">
        <v>247</v>
      </c>
      <c r="C227" s="3" t="s">
        <v>534</v>
      </c>
      <c r="D227" s="3" t="s">
        <v>27</v>
      </c>
      <c r="E227" s="3" t="s">
        <v>34</v>
      </c>
      <c r="F227" s="3">
        <v>18017.59</v>
      </c>
      <c r="G227" s="3">
        <v>3243.17</v>
      </c>
      <c r="H227" s="3">
        <v>14774.42</v>
      </c>
      <c r="I227" s="3" t="s">
        <v>29</v>
      </c>
      <c r="J227" s="5">
        <v>1.2195125087820711</v>
      </c>
      <c r="K227" t="str">
        <f>_xlfn.XLOOKUP(D227, dim_channels!A:A, dim_channels!C:C, "Not Found")</f>
        <v>OTA</v>
      </c>
      <c r="L227" t="str">
        <f>_xlfn.XLOOKUP(D227, dim_channels!A:A, dim_channels!B:B, "Not Found")</f>
        <v>Expedia</v>
      </c>
    </row>
    <row r="228" spans="1:12" x14ac:dyDescent="0.2">
      <c r="A228" s="2" t="s">
        <v>535</v>
      </c>
      <c r="B228" s="2" t="s">
        <v>113</v>
      </c>
      <c r="C228" s="2" t="s">
        <v>79</v>
      </c>
      <c r="D228" s="2" t="s">
        <v>52</v>
      </c>
      <c r="E228" s="2" t="s">
        <v>34</v>
      </c>
      <c r="F228" s="2">
        <v>5347.02</v>
      </c>
      <c r="G228" s="2">
        <v>641.64</v>
      </c>
      <c r="H228" s="2">
        <v>4705.38</v>
      </c>
      <c r="I228" s="2" t="s">
        <v>56</v>
      </c>
      <c r="J228" s="4">
        <v>1.136363056756309</v>
      </c>
      <c r="K228" t="str">
        <f>_xlfn.XLOOKUP(D228, dim_channels!A:A, dim_channels!C:C, "Not Found")</f>
        <v>OTA</v>
      </c>
      <c r="L228" t="str">
        <f>_xlfn.XLOOKUP(D228, dim_channels!A:A, dim_channels!B:B, "Not Found")</f>
        <v>Agoda</v>
      </c>
    </row>
    <row r="229" spans="1:12" x14ac:dyDescent="0.2">
      <c r="A229" s="3" t="s">
        <v>536</v>
      </c>
      <c r="B229" s="3" t="s">
        <v>249</v>
      </c>
      <c r="C229" s="3" t="s">
        <v>433</v>
      </c>
      <c r="D229" s="3" t="s">
        <v>33</v>
      </c>
      <c r="E229" s="3" t="s">
        <v>28</v>
      </c>
      <c r="F229" s="3">
        <v>15295.05</v>
      </c>
      <c r="G229" s="3">
        <v>2294.2600000000002</v>
      </c>
      <c r="H229" s="3">
        <v>13000.79</v>
      </c>
      <c r="I229" s="3" t="s">
        <v>29</v>
      </c>
      <c r="J229" s="5">
        <v>1.17647081446589</v>
      </c>
      <c r="K229" t="str">
        <f>_xlfn.XLOOKUP(D229, dim_channels!A:A, dim_channels!C:C, "Not Found")</f>
        <v>OTA</v>
      </c>
      <c r="L229" t="str">
        <f>_xlfn.XLOOKUP(D229, dim_channels!A:A, dim_channels!B:B, "Not Found")</f>
        <v>Booking.com</v>
      </c>
    </row>
    <row r="230" spans="1:12" x14ac:dyDescent="0.2">
      <c r="A230" s="2" t="s">
        <v>537</v>
      </c>
      <c r="B230" s="2" t="s">
        <v>538</v>
      </c>
      <c r="C230" s="2" t="s">
        <v>505</v>
      </c>
      <c r="D230" s="2" t="s">
        <v>64</v>
      </c>
      <c r="E230" s="2" t="s">
        <v>34</v>
      </c>
      <c r="F230" s="2">
        <v>8990.9500000000007</v>
      </c>
      <c r="G230" s="2">
        <v>0</v>
      </c>
      <c r="H230" s="2">
        <v>8990.9500000000007</v>
      </c>
      <c r="I230" s="2" t="s">
        <v>29</v>
      </c>
      <c r="J230" s="4">
        <v>1</v>
      </c>
      <c r="K230" t="str">
        <f>_xlfn.XLOOKUP(D230, dim_channels!A:A, dim_channels!C:C, "Not Found")</f>
        <v>Direct</v>
      </c>
      <c r="L230" t="str">
        <f>_xlfn.XLOOKUP(D230, dim_channels!A:A, dim_channels!B:B, "Not Found")</f>
        <v>Direct Website</v>
      </c>
    </row>
    <row r="231" spans="1:12" x14ac:dyDescent="0.2">
      <c r="A231" s="3" t="s">
        <v>539</v>
      </c>
      <c r="B231" s="3" t="s">
        <v>183</v>
      </c>
      <c r="C231" s="3" t="s">
        <v>441</v>
      </c>
      <c r="D231" s="3" t="s">
        <v>64</v>
      </c>
      <c r="E231" s="3" t="s">
        <v>115</v>
      </c>
      <c r="F231" s="3">
        <v>8209.43</v>
      </c>
      <c r="G231" s="3">
        <v>0</v>
      </c>
      <c r="H231" s="3">
        <v>8209.43</v>
      </c>
      <c r="I231" s="3" t="s">
        <v>29</v>
      </c>
      <c r="J231" s="5">
        <v>1</v>
      </c>
      <c r="K231" t="str">
        <f>_xlfn.XLOOKUP(D231, dim_channels!A:A, dim_channels!C:C, "Not Found")</f>
        <v>Direct</v>
      </c>
      <c r="L231" t="str">
        <f>_xlfn.XLOOKUP(D231, dim_channels!A:A, dim_channels!B:B, "Not Found")</f>
        <v>Direct Website</v>
      </c>
    </row>
    <row r="232" spans="1:12" x14ac:dyDescent="0.2">
      <c r="A232" s="2" t="s">
        <v>540</v>
      </c>
      <c r="B232" s="2" t="s">
        <v>375</v>
      </c>
      <c r="C232" s="2" t="s">
        <v>200</v>
      </c>
      <c r="D232" s="2" t="s">
        <v>114</v>
      </c>
      <c r="E232" s="2" t="s">
        <v>115</v>
      </c>
      <c r="F232" s="2">
        <v>10960.57</v>
      </c>
      <c r="G232" s="2">
        <v>1096.06</v>
      </c>
      <c r="H232" s="2">
        <v>9864.51</v>
      </c>
      <c r="I232" s="2" t="s">
        <v>29</v>
      </c>
      <c r="J232" s="4">
        <v>1.11111144902281</v>
      </c>
      <c r="K232" t="str">
        <f>_xlfn.XLOOKUP(D232, dim_channels!A:A, dim_channels!C:C, "Not Found")</f>
        <v>Offline</v>
      </c>
      <c r="L232" t="str">
        <f>_xlfn.XLOOKUP(D232, dim_channels!A:A, dim_channels!B:B, "Not Found")</f>
        <v>Travel Agency</v>
      </c>
    </row>
    <row r="233" spans="1:12" x14ac:dyDescent="0.2">
      <c r="A233" s="3" t="s">
        <v>541</v>
      </c>
      <c r="B233" s="3" t="s">
        <v>220</v>
      </c>
      <c r="C233" s="3" t="s">
        <v>409</v>
      </c>
      <c r="D233" s="3" t="s">
        <v>27</v>
      </c>
      <c r="E233" s="3" t="s">
        <v>28</v>
      </c>
      <c r="F233" s="3">
        <v>8082.17</v>
      </c>
      <c r="G233" s="3">
        <v>1454.79</v>
      </c>
      <c r="H233" s="3">
        <v>6627.38</v>
      </c>
      <c r="I233" s="3" t="s">
        <v>56</v>
      </c>
      <c r="J233" s="5">
        <v>1.219512084715227</v>
      </c>
      <c r="K233" t="str">
        <f>_xlfn.XLOOKUP(D233, dim_channels!A:A, dim_channels!C:C, "Not Found")</f>
        <v>OTA</v>
      </c>
      <c r="L233" t="str">
        <f>_xlfn.XLOOKUP(D233, dim_channels!A:A, dim_channels!B:B, "Not Found")</f>
        <v>Expedia</v>
      </c>
    </row>
    <row r="234" spans="1:12" x14ac:dyDescent="0.2">
      <c r="A234" s="2" t="s">
        <v>542</v>
      </c>
      <c r="B234" s="2" t="s">
        <v>543</v>
      </c>
      <c r="C234" s="2" t="s">
        <v>258</v>
      </c>
      <c r="D234" s="2" t="s">
        <v>33</v>
      </c>
      <c r="E234" s="2" t="s">
        <v>34</v>
      </c>
      <c r="F234" s="2">
        <v>8882.81</v>
      </c>
      <c r="G234" s="2">
        <v>1332.42</v>
      </c>
      <c r="H234" s="2">
        <v>7550.39</v>
      </c>
      <c r="I234" s="2" t="s">
        <v>41</v>
      </c>
      <c r="J234" s="4">
        <v>1.176470354511489</v>
      </c>
      <c r="K234" t="str">
        <f>_xlfn.XLOOKUP(D234, dim_channels!A:A, dim_channels!C:C, "Not Found")</f>
        <v>OTA</v>
      </c>
      <c r="L234" t="str">
        <f>_xlfn.XLOOKUP(D234, dim_channels!A:A, dim_channels!B:B, "Not Found")</f>
        <v>Booking.com</v>
      </c>
    </row>
    <row r="235" spans="1:12" x14ac:dyDescent="0.2">
      <c r="A235" s="3" t="s">
        <v>544</v>
      </c>
      <c r="B235" s="3" t="s">
        <v>286</v>
      </c>
      <c r="C235" s="3" t="s">
        <v>97</v>
      </c>
      <c r="D235" s="3" t="s">
        <v>27</v>
      </c>
      <c r="E235" s="3" t="s">
        <v>60</v>
      </c>
      <c r="F235" s="3">
        <v>16848.64</v>
      </c>
      <c r="G235" s="3">
        <v>0</v>
      </c>
      <c r="H235" s="3">
        <v>16848.64</v>
      </c>
      <c r="I235" s="3" t="s">
        <v>29</v>
      </c>
      <c r="J235" s="5">
        <v>1</v>
      </c>
      <c r="K235" t="str">
        <f>_xlfn.XLOOKUP(D235, dim_channels!A:A, dim_channels!C:C, "Not Found")</f>
        <v>OTA</v>
      </c>
      <c r="L235" t="str">
        <f>_xlfn.XLOOKUP(D235, dim_channels!A:A, dim_channels!B:B, "Not Found")</f>
        <v>Expedia</v>
      </c>
    </row>
    <row r="236" spans="1:12" x14ac:dyDescent="0.2">
      <c r="A236" s="2" t="s">
        <v>545</v>
      </c>
      <c r="B236" s="2" t="s">
        <v>376</v>
      </c>
      <c r="C236" s="2" t="s">
        <v>546</v>
      </c>
      <c r="D236" s="2" t="s">
        <v>33</v>
      </c>
      <c r="E236" s="2" t="s">
        <v>60</v>
      </c>
      <c r="F236" s="2">
        <v>10837.29</v>
      </c>
      <c r="G236" s="2">
        <v>0</v>
      </c>
      <c r="H236" s="2">
        <v>10837.29</v>
      </c>
      <c r="I236" s="2" t="s">
        <v>29</v>
      </c>
      <c r="J236" s="4">
        <v>1</v>
      </c>
      <c r="K236" t="str">
        <f>_xlfn.XLOOKUP(D236, dim_channels!A:A, dim_channels!C:C, "Not Found")</f>
        <v>OTA</v>
      </c>
      <c r="L236" t="str">
        <f>_xlfn.XLOOKUP(D236, dim_channels!A:A, dim_channels!B:B, "Not Found")</f>
        <v>Booking.com</v>
      </c>
    </row>
    <row r="237" spans="1:12" x14ac:dyDescent="0.2">
      <c r="A237" s="3" t="s">
        <v>547</v>
      </c>
      <c r="B237" s="3" t="s">
        <v>505</v>
      </c>
      <c r="C237" s="3" t="s">
        <v>548</v>
      </c>
      <c r="D237" s="3" t="s">
        <v>45</v>
      </c>
      <c r="E237" s="3" t="s">
        <v>89</v>
      </c>
      <c r="F237" s="3">
        <v>3216.89</v>
      </c>
      <c r="G237" s="3">
        <v>0</v>
      </c>
      <c r="H237" s="3">
        <v>3216.89</v>
      </c>
      <c r="I237" s="3" t="s">
        <v>29</v>
      </c>
      <c r="J237" s="5">
        <v>1</v>
      </c>
      <c r="K237" t="str">
        <f>_xlfn.XLOOKUP(D237, dim_channels!A:A, dim_channels!C:C, "Not Found")</f>
        <v>Corporate</v>
      </c>
      <c r="L237" t="str">
        <f>_xlfn.XLOOKUP(D237, dim_channels!A:A, dim_channels!B:B, "Not Found")</f>
        <v>Corporate Direct</v>
      </c>
    </row>
    <row r="238" spans="1:12" x14ac:dyDescent="0.2">
      <c r="A238" s="2" t="s">
        <v>549</v>
      </c>
      <c r="B238" s="2" t="s">
        <v>171</v>
      </c>
      <c r="C238" s="2" t="s">
        <v>351</v>
      </c>
      <c r="D238" s="2" t="s">
        <v>27</v>
      </c>
      <c r="E238" s="2" t="s">
        <v>28</v>
      </c>
      <c r="F238" s="2">
        <v>13417.89</v>
      </c>
      <c r="G238" s="2">
        <v>2415.2199999999998</v>
      </c>
      <c r="H238" s="2">
        <v>11002.67</v>
      </c>
      <c r="I238" s="2" t="s">
        <v>29</v>
      </c>
      <c r="J238" s="4">
        <v>1.219512172954383</v>
      </c>
      <c r="K238" t="str">
        <f>_xlfn.XLOOKUP(D238, dim_channels!A:A, dim_channels!C:C, "Not Found")</f>
        <v>OTA</v>
      </c>
      <c r="L238" t="str">
        <f>_xlfn.XLOOKUP(D238, dim_channels!A:A, dim_channels!B:B, "Not Found")</f>
        <v>Expedia</v>
      </c>
    </row>
    <row r="239" spans="1:12" x14ac:dyDescent="0.2">
      <c r="A239" s="3" t="s">
        <v>550</v>
      </c>
      <c r="B239" s="3" t="s">
        <v>551</v>
      </c>
      <c r="C239" s="3" t="s">
        <v>202</v>
      </c>
      <c r="D239" s="3" t="s">
        <v>64</v>
      </c>
      <c r="E239" s="3" t="s">
        <v>115</v>
      </c>
      <c r="F239" s="3">
        <v>7441.13</v>
      </c>
      <c r="G239" s="3">
        <v>0</v>
      </c>
      <c r="H239" s="3">
        <v>7441.13</v>
      </c>
      <c r="I239" s="3" t="s">
        <v>29</v>
      </c>
      <c r="J239" s="5">
        <v>1</v>
      </c>
      <c r="K239" t="str">
        <f>_xlfn.XLOOKUP(D239, dim_channels!A:A, dim_channels!C:C, "Not Found")</f>
        <v>Direct</v>
      </c>
      <c r="L239" t="str">
        <f>_xlfn.XLOOKUP(D239, dim_channels!A:A, dim_channels!B:B, "Not Found")</f>
        <v>Direct Website</v>
      </c>
    </row>
    <row r="240" spans="1:12" x14ac:dyDescent="0.2">
      <c r="A240" s="2" t="s">
        <v>552</v>
      </c>
      <c r="B240" s="2" t="s">
        <v>553</v>
      </c>
      <c r="C240" s="2" t="s">
        <v>302</v>
      </c>
      <c r="D240" s="2" t="s">
        <v>27</v>
      </c>
      <c r="E240" s="2" t="s">
        <v>60</v>
      </c>
      <c r="F240" s="2">
        <v>6371.08</v>
      </c>
      <c r="G240" s="2">
        <v>0</v>
      </c>
      <c r="H240" s="2">
        <v>6371.08</v>
      </c>
      <c r="I240" s="2" t="s">
        <v>41</v>
      </c>
      <c r="J240" s="4">
        <v>1</v>
      </c>
      <c r="K240" t="str">
        <f>_xlfn.XLOOKUP(D240, dim_channels!A:A, dim_channels!C:C, "Not Found")</f>
        <v>OTA</v>
      </c>
      <c r="L240" t="str">
        <f>_xlfn.XLOOKUP(D240, dim_channels!A:A, dim_channels!B:B, "Not Found")</f>
        <v>Expedia</v>
      </c>
    </row>
    <row r="241" spans="1:12" x14ac:dyDescent="0.2">
      <c r="A241" s="3" t="s">
        <v>554</v>
      </c>
      <c r="B241" s="3" t="s">
        <v>443</v>
      </c>
      <c r="C241" s="3" t="s">
        <v>555</v>
      </c>
      <c r="D241" s="3" t="s">
        <v>52</v>
      </c>
      <c r="E241" s="3" t="s">
        <v>60</v>
      </c>
      <c r="F241" s="3">
        <v>20700.669999999998</v>
      </c>
      <c r="G241" s="3">
        <v>0</v>
      </c>
      <c r="H241" s="3">
        <v>20700.669999999998</v>
      </c>
      <c r="I241" s="3" t="s">
        <v>29</v>
      </c>
      <c r="J241" s="5">
        <v>1</v>
      </c>
      <c r="K241" t="str">
        <f>_xlfn.XLOOKUP(D241, dim_channels!A:A, dim_channels!C:C, "Not Found")</f>
        <v>OTA</v>
      </c>
      <c r="L241" t="str">
        <f>_xlfn.XLOOKUP(D241, dim_channels!A:A, dim_channels!B:B, "Not Found")</f>
        <v>Agoda</v>
      </c>
    </row>
    <row r="242" spans="1:12" x14ac:dyDescent="0.2">
      <c r="A242" s="2" t="s">
        <v>556</v>
      </c>
      <c r="B242" s="2" t="s">
        <v>557</v>
      </c>
      <c r="C242" s="2" t="s">
        <v>558</v>
      </c>
      <c r="D242" s="2" t="s">
        <v>33</v>
      </c>
      <c r="E242" s="2" t="s">
        <v>28</v>
      </c>
      <c r="F242" s="2">
        <v>10865.32</v>
      </c>
      <c r="G242" s="2">
        <v>1629.8</v>
      </c>
      <c r="H242" s="2">
        <v>9235.52</v>
      </c>
      <c r="I242" s="2" t="s">
        <v>29</v>
      </c>
      <c r="J242" s="4">
        <v>1.176470843006133</v>
      </c>
      <c r="K242" t="str">
        <f>_xlfn.XLOOKUP(D242, dim_channels!A:A, dim_channels!C:C, "Not Found")</f>
        <v>OTA</v>
      </c>
      <c r="L242" t="str">
        <f>_xlfn.XLOOKUP(D242, dim_channels!A:A, dim_channels!B:B, "Not Found")</f>
        <v>Booking.com</v>
      </c>
    </row>
    <row r="243" spans="1:12" x14ac:dyDescent="0.2">
      <c r="A243" s="3" t="s">
        <v>559</v>
      </c>
      <c r="B243" s="3" t="s">
        <v>560</v>
      </c>
      <c r="C243" s="3" t="s">
        <v>162</v>
      </c>
      <c r="D243" s="3" t="s">
        <v>33</v>
      </c>
      <c r="E243" s="3" t="s">
        <v>60</v>
      </c>
      <c r="F243" s="3">
        <v>19193.07</v>
      </c>
      <c r="G243" s="3">
        <v>0</v>
      </c>
      <c r="H243" s="3">
        <v>19193.07</v>
      </c>
      <c r="I243" s="3" t="s">
        <v>29</v>
      </c>
      <c r="J243" s="5">
        <v>1</v>
      </c>
      <c r="K243" t="str">
        <f>_xlfn.XLOOKUP(D243, dim_channels!A:A, dim_channels!C:C, "Not Found")</f>
        <v>OTA</v>
      </c>
      <c r="L243" t="str">
        <f>_xlfn.XLOOKUP(D243, dim_channels!A:A, dim_channels!B:B, "Not Found")</f>
        <v>Booking.com</v>
      </c>
    </row>
    <row r="244" spans="1:12" x14ac:dyDescent="0.2">
      <c r="A244" s="2" t="s">
        <v>561</v>
      </c>
      <c r="B244" s="2" t="s">
        <v>368</v>
      </c>
      <c r="C244" s="2" t="s">
        <v>562</v>
      </c>
      <c r="D244" s="2" t="s">
        <v>114</v>
      </c>
      <c r="E244" s="2" t="s">
        <v>115</v>
      </c>
      <c r="F244" s="2">
        <v>9202.17</v>
      </c>
      <c r="G244" s="2">
        <v>920.22</v>
      </c>
      <c r="H244" s="2">
        <v>8281.9500000000007</v>
      </c>
      <c r="I244" s="2" t="s">
        <v>29</v>
      </c>
      <c r="J244" s="4">
        <v>1.1111115135928129</v>
      </c>
      <c r="K244" t="str">
        <f>_xlfn.XLOOKUP(D244, dim_channels!A:A, dim_channels!C:C, "Not Found")</f>
        <v>Offline</v>
      </c>
      <c r="L244" t="str">
        <f>_xlfn.XLOOKUP(D244, dim_channels!A:A, dim_channels!B:B, "Not Found")</f>
        <v>Travel Agency</v>
      </c>
    </row>
    <row r="245" spans="1:12" x14ac:dyDescent="0.2">
      <c r="A245" s="3" t="s">
        <v>563</v>
      </c>
      <c r="B245" s="3" t="s">
        <v>564</v>
      </c>
      <c r="C245" s="3" t="s">
        <v>420</v>
      </c>
      <c r="D245" s="3" t="s">
        <v>206</v>
      </c>
      <c r="E245" s="3" t="s">
        <v>207</v>
      </c>
      <c r="F245" s="3">
        <v>3594.03</v>
      </c>
      <c r="G245" s="3">
        <v>0</v>
      </c>
      <c r="H245" s="3">
        <v>3594.03</v>
      </c>
      <c r="I245" s="3" t="s">
        <v>29</v>
      </c>
      <c r="J245" s="5">
        <v>1</v>
      </c>
      <c r="K245" t="str">
        <f>_xlfn.XLOOKUP(D245, dim_channels!A:A, dim_channels!C:C, "Not Found")</f>
        <v>Direct</v>
      </c>
      <c r="L245" t="str">
        <f>_xlfn.XLOOKUP(D245, dim_channels!A:A, dim_channels!B:B, "Not Found")</f>
        <v>Walk-in</v>
      </c>
    </row>
    <row r="246" spans="1:12" x14ac:dyDescent="0.2">
      <c r="A246" s="2" t="s">
        <v>565</v>
      </c>
      <c r="B246" s="2" t="s">
        <v>566</v>
      </c>
      <c r="C246" s="2" t="s">
        <v>567</v>
      </c>
      <c r="D246" s="2" t="s">
        <v>64</v>
      </c>
      <c r="E246" s="2" t="s">
        <v>28</v>
      </c>
      <c r="F246" s="2">
        <v>11435.35</v>
      </c>
      <c r="G246" s="2">
        <v>0</v>
      </c>
      <c r="H246" s="2">
        <v>11435.35</v>
      </c>
      <c r="I246" s="2" t="s">
        <v>29</v>
      </c>
      <c r="J246" s="4">
        <v>1</v>
      </c>
      <c r="K246" t="str">
        <f>_xlfn.XLOOKUP(D246, dim_channels!A:A, dim_channels!C:C, "Not Found")</f>
        <v>Direct</v>
      </c>
      <c r="L246" t="str">
        <f>_xlfn.XLOOKUP(D246, dim_channels!A:A, dim_channels!B:B, "Not Found")</f>
        <v>Direct Website</v>
      </c>
    </row>
    <row r="247" spans="1:12" x14ac:dyDescent="0.2">
      <c r="A247" s="3" t="s">
        <v>568</v>
      </c>
      <c r="B247" s="3" t="s">
        <v>156</v>
      </c>
      <c r="C247" s="3" t="s">
        <v>120</v>
      </c>
      <c r="D247" s="3" t="s">
        <v>114</v>
      </c>
      <c r="E247" s="3" t="s">
        <v>46</v>
      </c>
      <c r="F247" s="3">
        <v>13610.48</v>
      </c>
      <c r="G247" s="3">
        <v>1361.05</v>
      </c>
      <c r="H247" s="3">
        <v>12249.43</v>
      </c>
      <c r="I247" s="3" t="s">
        <v>41</v>
      </c>
      <c r="J247" s="5">
        <v>1.111111292525448</v>
      </c>
      <c r="K247" t="str">
        <f>_xlfn.XLOOKUP(D247, dim_channels!A:A, dim_channels!C:C, "Not Found")</f>
        <v>Offline</v>
      </c>
      <c r="L247" t="str">
        <f>_xlfn.XLOOKUP(D247, dim_channels!A:A, dim_channels!B:B, "Not Found")</f>
        <v>Travel Agency</v>
      </c>
    </row>
    <row r="248" spans="1:12" x14ac:dyDescent="0.2">
      <c r="A248" s="2" t="s">
        <v>569</v>
      </c>
      <c r="B248" s="2" t="s">
        <v>321</v>
      </c>
      <c r="C248" s="2" t="s">
        <v>570</v>
      </c>
      <c r="D248" s="2" t="s">
        <v>52</v>
      </c>
      <c r="E248" s="2" t="s">
        <v>60</v>
      </c>
      <c r="F248" s="2">
        <v>2617.39</v>
      </c>
      <c r="G248" s="2">
        <v>0</v>
      </c>
      <c r="H248" s="2">
        <v>2617.39</v>
      </c>
      <c r="I248" s="2" t="s">
        <v>29</v>
      </c>
      <c r="J248" s="4">
        <v>1</v>
      </c>
      <c r="K248" t="str">
        <f>_xlfn.XLOOKUP(D248, dim_channels!A:A, dim_channels!C:C, "Not Found")</f>
        <v>OTA</v>
      </c>
      <c r="L248" t="str">
        <f>_xlfn.XLOOKUP(D248, dim_channels!A:A, dim_channels!B:B, "Not Found")</f>
        <v>Agoda</v>
      </c>
    </row>
    <row r="249" spans="1:12" x14ac:dyDescent="0.2">
      <c r="A249" s="3" t="s">
        <v>571</v>
      </c>
      <c r="B249" s="3" t="s">
        <v>269</v>
      </c>
      <c r="C249" s="3" t="s">
        <v>349</v>
      </c>
      <c r="D249" s="3" t="s">
        <v>64</v>
      </c>
      <c r="E249" s="3" t="s">
        <v>28</v>
      </c>
      <c r="F249" s="3">
        <v>9774.4599999999991</v>
      </c>
      <c r="G249" s="3">
        <v>0</v>
      </c>
      <c r="H249" s="3">
        <v>9774.4599999999991</v>
      </c>
      <c r="I249" s="3" t="s">
        <v>29</v>
      </c>
      <c r="J249" s="5">
        <v>1</v>
      </c>
      <c r="K249" t="str">
        <f>_xlfn.XLOOKUP(D249, dim_channels!A:A, dim_channels!C:C, "Not Found")</f>
        <v>Direct</v>
      </c>
      <c r="L249" t="str">
        <f>_xlfn.XLOOKUP(D249, dim_channels!A:A, dim_channels!B:B, "Not Found")</f>
        <v>Direct Website</v>
      </c>
    </row>
    <row r="250" spans="1:12" x14ac:dyDescent="0.2">
      <c r="A250" s="2" t="s">
        <v>572</v>
      </c>
      <c r="B250" s="2" t="s">
        <v>573</v>
      </c>
      <c r="C250" s="2" t="s">
        <v>574</v>
      </c>
      <c r="D250" s="2" t="s">
        <v>33</v>
      </c>
      <c r="E250" s="2" t="s">
        <v>28</v>
      </c>
      <c r="F250" s="2">
        <v>4919.87</v>
      </c>
      <c r="G250" s="2">
        <v>737.98</v>
      </c>
      <c r="H250" s="2">
        <v>4181.8900000000003</v>
      </c>
      <c r="I250" s="2" t="s">
        <v>41</v>
      </c>
      <c r="J250" s="4">
        <v>1.1764704475727481</v>
      </c>
      <c r="K250" t="str">
        <f>_xlfn.XLOOKUP(D250, dim_channels!A:A, dim_channels!C:C, "Not Found")</f>
        <v>OTA</v>
      </c>
      <c r="L250" t="str">
        <f>_xlfn.XLOOKUP(D250, dim_channels!A:A, dim_channels!B:B, "Not Found")</f>
        <v>Booking.com</v>
      </c>
    </row>
    <row r="251" spans="1:12" x14ac:dyDescent="0.2">
      <c r="A251" s="3" t="s">
        <v>575</v>
      </c>
      <c r="B251" s="3" t="s">
        <v>396</v>
      </c>
      <c r="C251" s="3" t="s">
        <v>321</v>
      </c>
      <c r="D251" s="3" t="s">
        <v>52</v>
      </c>
      <c r="E251" s="3" t="s">
        <v>34</v>
      </c>
      <c r="F251" s="3">
        <v>10418.42</v>
      </c>
      <c r="G251" s="3">
        <v>1250.21</v>
      </c>
      <c r="H251" s="3">
        <v>9168.2099999999991</v>
      </c>
      <c r="I251" s="3" t="s">
        <v>29</v>
      </c>
      <c r="J251" s="5">
        <v>1.1363635867852071</v>
      </c>
      <c r="K251" t="str">
        <f>_xlfn.XLOOKUP(D251, dim_channels!A:A, dim_channels!C:C, "Not Found")</f>
        <v>OTA</v>
      </c>
      <c r="L251" t="str">
        <f>_xlfn.XLOOKUP(D251, dim_channels!A:A, dim_channels!B:B, "Not Found")</f>
        <v>Agoda</v>
      </c>
    </row>
    <row r="252" spans="1:12" x14ac:dyDescent="0.2">
      <c r="A252" s="2" t="s">
        <v>576</v>
      </c>
      <c r="B252" s="2" t="s">
        <v>577</v>
      </c>
      <c r="C252" s="2" t="s">
        <v>578</v>
      </c>
      <c r="D252" s="2" t="s">
        <v>27</v>
      </c>
      <c r="E252" s="2" t="s">
        <v>60</v>
      </c>
      <c r="F252" s="2">
        <v>5758.24</v>
      </c>
      <c r="G252" s="2">
        <v>0</v>
      </c>
      <c r="H252" s="2">
        <v>5758.24</v>
      </c>
      <c r="I252" s="2" t="s">
        <v>29</v>
      </c>
      <c r="J252" s="4">
        <v>1</v>
      </c>
      <c r="K252" t="str">
        <f>_xlfn.XLOOKUP(D252, dim_channels!A:A, dim_channels!C:C, "Not Found")</f>
        <v>OTA</v>
      </c>
      <c r="L252" t="str">
        <f>_xlfn.XLOOKUP(D252, dim_channels!A:A, dim_channels!B:B, "Not Found")</f>
        <v>Expedia</v>
      </c>
    </row>
    <row r="253" spans="1:12" x14ac:dyDescent="0.2">
      <c r="A253" s="3" t="s">
        <v>579</v>
      </c>
      <c r="B253" s="3" t="s">
        <v>437</v>
      </c>
      <c r="C253" s="3" t="s">
        <v>351</v>
      </c>
      <c r="D253" s="3" t="s">
        <v>27</v>
      </c>
      <c r="E253" s="3" t="s">
        <v>28</v>
      </c>
      <c r="F253" s="3">
        <v>9722.2900000000009</v>
      </c>
      <c r="G253" s="3">
        <v>1750.01</v>
      </c>
      <c r="H253" s="3">
        <v>7972.28</v>
      </c>
      <c r="I253" s="3" t="s">
        <v>29</v>
      </c>
      <c r="J253" s="5">
        <v>1.2195118585900151</v>
      </c>
      <c r="K253" t="str">
        <f>_xlfn.XLOOKUP(D253, dim_channels!A:A, dim_channels!C:C, "Not Found")</f>
        <v>OTA</v>
      </c>
      <c r="L253" t="str">
        <f>_xlfn.XLOOKUP(D253, dim_channels!A:A, dim_channels!B:B, "Not Found")</f>
        <v>Expedia</v>
      </c>
    </row>
    <row r="254" spans="1:12" x14ac:dyDescent="0.2">
      <c r="A254" s="2" t="s">
        <v>580</v>
      </c>
      <c r="B254" s="2" t="s">
        <v>378</v>
      </c>
      <c r="C254" s="2" t="s">
        <v>171</v>
      </c>
      <c r="D254" s="2" t="s">
        <v>33</v>
      </c>
      <c r="E254" s="2" t="s">
        <v>34</v>
      </c>
      <c r="F254" s="2">
        <v>1893.85</v>
      </c>
      <c r="G254" s="2">
        <v>284.08</v>
      </c>
      <c r="H254" s="2">
        <v>1609.77</v>
      </c>
      <c r="I254" s="2" t="s">
        <v>29</v>
      </c>
      <c r="J254" s="4">
        <v>1.1764724153139889</v>
      </c>
      <c r="K254" t="str">
        <f>_xlfn.XLOOKUP(D254, dim_channels!A:A, dim_channels!C:C, "Not Found")</f>
        <v>OTA</v>
      </c>
      <c r="L254" t="str">
        <f>_xlfn.XLOOKUP(D254, dim_channels!A:A, dim_channels!B:B, "Not Found")</f>
        <v>Booking.com</v>
      </c>
    </row>
    <row r="255" spans="1:12" x14ac:dyDescent="0.2">
      <c r="A255" s="3" t="s">
        <v>581</v>
      </c>
      <c r="B255" s="3" t="s">
        <v>145</v>
      </c>
      <c r="C255" s="3" t="s">
        <v>283</v>
      </c>
      <c r="D255" s="3" t="s">
        <v>114</v>
      </c>
      <c r="E255" s="3" t="s">
        <v>46</v>
      </c>
      <c r="F255" s="3">
        <v>7778.98</v>
      </c>
      <c r="G255" s="3">
        <v>777.9</v>
      </c>
      <c r="H255" s="3">
        <v>7001.08</v>
      </c>
      <c r="I255" s="3" t="s">
        <v>29</v>
      </c>
      <c r="J255" s="5">
        <v>1.111111428522457</v>
      </c>
      <c r="K255" t="str">
        <f>_xlfn.XLOOKUP(D255, dim_channels!A:A, dim_channels!C:C, "Not Found")</f>
        <v>Offline</v>
      </c>
      <c r="L255" t="str">
        <f>_xlfn.XLOOKUP(D255, dim_channels!A:A, dim_channels!B:B, "Not Found")</f>
        <v>Travel Agency</v>
      </c>
    </row>
    <row r="256" spans="1:12" x14ac:dyDescent="0.2">
      <c r="A256" s="2" t="s">
        <v>582</v>
      </c>
      <c r="B256" s="2" t="s">
        <v>264</v>
      </c>
      <c r="C256" s="2" t="s">
        <v>343</v>
      </c>
      <c r="D256" s="2" t="s">
        <v>64</v>
      </c>
      <c r="E256" s="2" t="s">
        <v>34</v>
      </c>
      <c r="F256" s="2">
        <v>9290.24</v>
      </c>
      <c r="G256" s="2">
        <v>0</v>
      </c>
      <c r="H256" s="2">
        <v>9290.24</v>
      </c>
      <c r="I256" s="2" t="s">
        <v>56</v>
      </c>
      <c r="J256" s="4">
        <v>1</v>
      </c>
      <c r="K256" t="str">
        <f>_xlfn.XLOOKUP(D256, dim_channels!A:A, dim_channels!C:C, "Not Found")</f>
        <v>Direct</v>
      </c>
      <c r="L256" t="str">
        <f>_xlfn.XLOOKUP(D256, dim_channels!A:A, dim_channels!B:B, "Not Found")</f>
        <v>Direct Website</v>
      </c>
    </row>
    <row r="257" spans="1:12" x14ac:dyDescent="0.2">
      <c r="A257" s="3" t="s">
        <v>583</v>
      </c>
      <c r="B257" s="3" t="s">
        <v>376</v>
      </c>
      <c r="C257" s="3" t="s">
        <v>584</v>
      </c>
      <c r="D257" s="3" t="s">
        <v>33</v>
      </c>
      <c r="E257" s="3" t="s">
        <v>60</v>
      </c>
      <c r="F257" s="3">
        <v>16997.45</v>
      </c>
      <c r="G257" s="3">
        <v>0</v>
      </c>
      <c r="H257" s="3">
        <v>16997.45</v>
      </c>
      <c r="I257" s="3" t="s">
        <v>29</v>
      </c>
      <c r="J257" s="5">
        <v>1</v>
      </c>
      <c r="K257" t="str">
        <f>_xlfn.XLOOKUP(D257, dim_channels!A:A, dim_channels!C:C, "Not Found")</f>
        <v>OTA</v>
      </c>
      <c r="L257" t="str">
        <f>_xlfn.XLOOKUP(D257, dim_channels!A:A, dim_channels!B:B, "Not Found")</f>
        <v>Booking.com</v>
      </c>
    </row>
    <row r="258" spans="1:12" x14ac:dyDescent="0.2">
      <c r="A258" s="2" t="s">
        <v>585</v>
      </c>
      <c r="B258" s="2" t="s">
        <v>326</v>
      </c>
      <c r="C258" s="2" t="s">
        <v>558</v>
      </c>
      <c r="D258" s="2" t="s">
        <v>52</v>
      </c>
      <c r="E258" s="2" t="s">
        <v>60</v>
      </c>
      <c r="F258" s="2">
        <v>7813.04</v>
      </c>
      <c r="G258" s="2">
        <v>0</v>
      </c>
      <c r="H258" s="2">
        <v>7813.04</v>
      </c>
      <c r="I258" s="2" t="s">
        <v>29</v>
      </c>
      <c r="J258" s="4">
        <v>1</v>
      </c>
      <c r="K258" t="str">
        <f>_xlfn.XLOOKUP(D258, dim_channels!A:A, dim_channels!C:C, "Not Found")</f>
        <v>OTA</v>
      </c>
      <c r="L258" t="str">
        <f>_xlfn.XLOOKUP(D258, dim_channels!A:A, dim_channels!B:B, "Not Found")</f>
        <v>Agoda</v>
      </c>
    </row>
    <row r="259" spans="1:12" x14ac:dyDescent="0.2">
      <c r="A259" s="3" t="s">
        <v>586</v>
      </c>
      <c r="B259" s="3" t="s">
        <v>256</v>
      </c>
      <c r="C259" s="3" t="s">
        <v>371</v>
      </c>
      <c r="D259" s="3" t="s">
        <v>33</v>
      </c>
      <c r="E259" s="3" t="s">
        <v>34</v>
      </c>
      <c r="F259" s="3">
        <v>18845.28</v>
      </c>
      <c r="G259" s="3">
        <v>2826.79</v>
      </c>
      <c r="H259" s="3">
        <v>16018.49</v>
      </c>
      <c r="I259" s="3" t="s">
        <v>56</v>
      </c>
      <c r="J259" s="5">
        <v>1.176470441346219</v>
      </c>
      <c r="K259" t="str">
        <f>_xlfn.XLOOKUP(D259, dim_channels!A:A, dim_channels!C:C, "Not Found")</f>
        <v>OTA</v>
      </c>
      <c r="L259" t="str">
        <f>_xlfn.XLOOKUP(D259, dim_channels!A:A, dim_channels!B:B, "Not Found")</f>
        <v>Booking.com</v>
      </c>
    </row>
    <row r="260" spans="1:12" x14ac:dyDescent="0.2">
      <c r="A260" s="2" t="s">
        <v>587</v>
      </c>
      <c r="B260" s="2" t="s">
        <v>285</v>
      </c>
      <c r="C260" s="2" t="s">
        <v>560</v>
      </c>
      <c r="D260" s="2" t="s">
        <v>33</v>
      </c>
      <c r="E260" s="2" t="s">
        <v>34</v>
      </c>
      <c r="F260" s="2">
        <v>3765.14</v>
      </c>
      <c r="G260" s="2">
        <v>564.77</v>
      </c>
      <c r="H260" s="2">
        <v>3200.37</v>
      </c>
      <c r="I260" s="2" t="s">
        <v>41</v>
      </c>
      <c r="J260" s="4">
        <v>1.17647022063074</v>
      </c>
      <c r="K260" t="str">
        <f>_xlfn.XLOOKUP(D260, dim_channels!A:A, dim_channels!C:C, "Not Found")</f>
        <v>OTA</v>
      </c>
      <c r="L260" t="str">
        <f>_xlfn.XLOOKUP(D260, dim_channels!A:A, dim_channels!B:B, "Not Found")</f>
        <v>Booking.com</v>
      </c>
    </row>
    <row r="261" spans="1:12" x14ac:dyDescent="0.2">
      <c r="A261" s="3" t="s">
        <v>588</v>
      </c>
      <c r="B261" s="3" t="s">
        <v>589</v>
      </c>
      <c r="C261" s="3" t="s">
        <v>590</v>
      </c>
      <c r="D261" s="3" t="s">
        <v>64</v>
      </c>
      <c r="E261" s="3" t="s">
        <v>34</v>
      </c>
      <c r="F261" s="3">
        <v>2991.32</v>
      </c>
      <c r="G261" s="3">
        <v>0</v>
      </c>
      <c r="H261" s="3">
        <v>2991.32</v>
      </c>
      <c r="I261" s="3" t="s">
        <v>41</v>
      </c>
      <c r="J261" s="5">
        <v>1</v>
      </c>
      <c r="K261" t="str">
        <f>_xlfn.XLOOKUP(D261, dim_channels!A:A, dim_channels!C:C, "Not Found")</f>
        <v>Direct</v>
      </c>
      <c r="L261" t="str">
        <f>_xlfn.XLOOKUP(D261, dim_channels!A:A, dim_channels!B:B, "Not Found")</f>
        <v>Direct Website</v>
      </c>
    </row>
    <row r="262" spans="1:12" x14ac:dyDescent="0.2">
      <c r="A262" s="2" t="s">
        <v>591</v>
      </c>
      <c r="B262" s="2" t="s">
        <v>133</v>
      </c>
      <c r="C262" s="2" t="s">
        <v>217</v>
      </c>
      <c r="D262" s="2" t="s">
        <v>45</v>
      </c>
      <c r="E262" s="2" t="s">
        <v>46</v>
      </c>
      <c r="F262" s="2">
        <v>3682.17</v>
      </c>
      <c r="G262" s="2">
        <v>184.11</v>
      </c>
      <c r="H262" s="2">
        <v>3498.06</v>
      </c>
      <c r="I262" s="2" t="s">
        <v>29</v>
      </c>
      <c r="J262" s="4">
        <v>1.05263203032538</v>
      </c>
      <c r="K262" t="str">
        <f>_xlfn.XLOOKUP(D262, dim_channels!A:A, dim_channels!C:C, "Not Found")</f>
        <v>Corporate</v>
      </c>
      <c r="L262" t="str">
        <f>_xlfn.XLOOKUP(D262, dim_channels!A:A, dim_channels!B:B, "Not Found")</f>
        <v>Corporate Direct</v>
      </c>
    </row>
    <row r="263" spans="1:12" x14ac:dyDescent="0.2">
      <c r="A263" s="3" t="s">
        <v>592</v>
      </c>
      <c r="B263" s="3" t="s">
        <v>367</v>
      </c>
      <c r="C263" s="3" t="s">
        <v>445</v>
      </c>
      <c r="D263" s="3" t="s">
        <v>52</v>
      </c>
      <c r="E263" s="3" t="s">
        <v>34</v>
      </c>
      <c r="F263" s="3">
        <v>8821.65</v>
      </c>
      <c r="G263" s="3">
        <v>1058.5999999999999</v>
      </c>
      <c r="H263" s="3">
        <v>7763.05</v>
      </c>
      <c r="I263" s="3" t="s">
        <v>29</v>
      </c>
      <c r="J263" s="5">
        <v>1.136363929125795</v>
      </c>
      <c r="K263" t="str">
        <f>_xlfn.XLOOKUP(D263, dim_channels!A:A, dim_channels!C:C, "Not Found")</f>
        <v>OTA</v>
      </c>
      <c r="L263" t="str">
        <f>_xlfn.XLOOKUP(D263, dim_channels!A:A, dim_channels!B:B, "Not Found")</f>
        <v>Agoda</v>
      </c>
    </row>
    <row r="264" spans="1:12" x14ac:dyDescent="0.2">
      <c r="A264" s="2" t="s">
        <v>593</v>
      </c>
      <c r="B264" s="2" t="s">
        <v>495</v>
      </c>
      <c r="C264" s="2" t="s">
        <v>272</v>
      </c>
      <c r="D264" s="2" t="s">
        <v>33</v>
      </c>
      <c r="E264" s="2" t="s">
        <v>60</v>
      </c>
      <c r="F264" s="2">
        <v>2327.08</v>
      </c>
      <c r="G264" s="2">
        <v>0</v>
      </c>
      <c r="H264" s="2">
        <v>2327.08</v>
      </c>
      <c r="I264" s="2" t="s">
        <v>29</v>
      </c>
      <c r="J264" s="4">
        <v>1</v>
      </c>
      <c r="K264" t="str">
        <f>_xlfn.XLOOKUP(D264, dim_channels!A:A, dim_channels!C:C, "Not Found")</f>
        <v>OTA</v>
      </c>
      <c r="L264" t="str">
        <f>_xlfn.XLOOKUP(D264, dim_channels!A:A, dim_channels!B:B, "Not Found")</f>
        <v>Booking.com</v>
      </c>
    </row>
    <row r="265" spans="1:12" x14ac:dyDescent="0.2">
      <c r="A265" s="3" t="s">
        <v>594</v>
      </c>
      <c r="B265" s="3" t="s">
        <v>595</v>
      </c>
      <c r="C265" s="3" t="s">
        <v>112</v>
      </c>
      <c r="D265" s="3" t="s">
        <v>64</v>
      </c>
      <c r="E265" s="3" t="s">
        <v>28</v>
      </c>
      <c r="F265" s="3">
        <v>5802.64</v>
      </c>
      <c r="G265" s="3">
        <v>0</v>
      </c>
      <c r="H265" s="3">
        <v>5802.64</v>
      </c>
      <c r="I265" s="3" t="s">
        <v>29</v>
      </c>
      <c r="J265" s="5">
        <v>1</v>
      </c>
      <c r="K265" t="str">
        <f>_xlfn.XLOOKUP(D265, dim_channels!A:A, dim_channels!C:C, "Not Found")</f>
        <v>Direct</v>
      </c>
      <c r="L265" t="str">
        <f>_xlfn.XLOOKUP(D265, dim_channels!A:A, dim_channels!B:B, "Not Found")</f>
        <v>Direct Website</v>
      </c>
    </row>
    <row r="266" spans="1:12" x14ac:dyDescent="0.2">
      <c r="A266" s="2" t="s">
        <v>596</v>
      </c>
      <c r="B266" s="2" t="s">
        <v>597</v>
      </c>
      <c r="C266" s="2" t="s">
        <v>262</v>
      </c>
      <c r="D266" s="2" t="s">
        <v>33</v>
      </c>
      <c r="E266" s="2" t="s">
        <v>28</v>
      </c>
      <c r="F266" s="2">
        <v>3114.39</v>
      </c>
      <c r="G266" s="2">
        <v>467.16</v>
      </c>
      <c r="H266" s="2">
        <v>2647.23</v>
      </c>
      <c r="I266" s="2" t="s">
        <v>41</v>
      </c>
      <c r="J266" s="4">
        <v>1.176471254858853</v>
      </c>
      <c r="K266" t="str">
        <f>_xlfn.XLOOKUP(D266, dim_channels!A:A, dim_channels!C:C, "Not Found")</f>
        <v>OTA</v>
      </c>
      <c r="L266" t="str">
        <f>_xlfn.XLOOKUP(D266, dim_channels!A:A, dim_channels!B:B, "Not Found")</f>
        <v>Booking.com</v>
      </c>
    </row>
    <row r="267" spans="1:12" x14ac:dyDescent="0.2">
      <c r="A267" s="3" t="s">
        <v>598</v>
      </c>
      <c r="B267" s="3" t="s">
        <v>484</v>
      </c>
      <c r="C267" s="3" t="s">
        <v>456</v>
      </c>
      <c r="D267" s="3" t="s">
        <v>33</v>
      </c>
      <c r="E267" s="3" t="s">
        <v>60</v>
      </c>
      <c r="F267" s="3">
        <v>3227.24</v>
      </c>
      <c r="G267" s="3">
        <v>0</v>
      </c>
      <c r="H267" s="3">
        <v>3227.24</v>
      </c>
      <c r="I267" s="3" t="s">
        <v>29</v>
      </c>
      <c r="J267" s="5">
        <v>1</v>
      </c>
      <c r="K267" t="str">
        <f>_xlfn.XLOOKUP(D267, dim_channels!A:A, dim_channels!C:C, "Not Found")</f>
        <v>OTA</v>
      </c>
      <c r="L267" t="str">
        <f>_xlfn.XLOOKUP(D267, dim_channels!A:A, dim_channels!B:B, "Not Found")</f>
        <v>Booking.com</v>
      </c>
    </row>
    <row r="268" spans="1:12" x14ac:dyDescent="0.2">
      <c r="A268" s="2" t="s">
        <v>599</v>
      </c>
      <c r="B268" s="2" t="s">
        <v>226</v>
      </c>
      <c r="C268" s="2" t="s">
        <v>557</v>
      </c>
      <c r="D268" s="2" t="s">
        <v>27</v>
      </c>
      <c r="E268" s="2" t="s">
        <v>60</v>
      </c>
      <c r="F268" s="2">
        <v>8433.52</v>
      </c>
      <c r="G268" s="2">
        <v>0</v>
      </c>
      <c r="H268" s="2">
        <v>8433.52</v>
      </c>
      <c r="I268" s="2" t="s">
        <v>29</v>
      </c>
      <c r="J268" s="4">
        <v>1</v>
      </c>
      <c r="K268" t="str">
        <f>_xlfn.XLOOKUP(D268, dim_channels!A:A, dim_channels!C:C, "Not Found")</f>
        <v>OTA</v>
      </c>
      <c r="L268" t="str">
        <f>_xlfn.XLOOKUP(D268, dim_channels!A:A, dim_channels!B:B, "Not Found")</f>
        <v>Expedia</v>
      </c>
    </row>
    <row r="269" spans="1:12" x14ac:dyDescent="0.2">
      <c r="A269" s="3" t="s">
        <v>600</v>
      </c>
      <c r="B269" s="3" t="s">
        <v>162</v>
      </c>
      <c r="C269" s="3" t="s">
        <v>302</v>
      </c>
      <c r="D269" s="3" t="s">
        <v>64</v>
      </c>
      <c r="E269" s="3" t="s">
        <v>115</v>
      </c>
      <c r="F269" s="3">
        <v>4573.6899999999996</v>
      </c>
      <c r="G269" s="3">
        <v>0</v>
      </c>
      <c r="H269" s="3">
        <v>4573.6899999999996</v>
      </c>
      <c r="I269" s="3" t="s">
        <v>29</v>
      </c>
      <c r="J269" s="5">
        <v>1</v>
      </c>
      <c r="K269" t="str">
        <f>_xlfn.XLOOKUP(D269, dim_channels!A:A, dim_channels!C:C, "Not Found")</f>
        <v>Direct</v>
      </c>
      <c r="L269" t="str">
        <f>_xlfn.XLOOKUP(D269, dim_channels!A:A, dim_channels!B:B, "Not Found")</f>
        <v>Direct Website</v>
      </c>
    </row>
    <row r="270" spans="1:12" x14ac:dyDescent="0.2">
      <c r="A270" s="2" t="s">
        <v>601</v>
      </c>
      <c r="B270" s="2" t="s">
        <v>602</v>
      </c>
      <c r="C270" s="2" t="s">
        <v>603</v>
      </c>
      <c r="D270" s="2" t="s">
        <v>33</v>
      </c>
      <c r="E270" s="2" t="s">
        <v>34</v>
      </c>
      <c r="F270" s="2">
        <v>3038.88</v>
      </c>
      <c r="G270" s="2">
        <v>455.83</v>
      </c>
      <c r="H270" s="2">
        <v>2583.0500000000002</v>
      </c>
      <c r="I270" s="2" t="s">
        <v>29</v>
      </c>
      <c r="J270" s="4">
        <v>1.1764696773194481</v>
      </c>
      <c r="K270" t="str">
        <f>_xlfn.XLOOKUP(D270, dim_channels!A:A, dim_channels!C:C, "Not Found")</f>
        <v>OTA</v>
      </c>
      <c r="L270" t="str">
        <f>_xlfn.XLOOKUP(D270, dim_channels!A:A, dim_channels!B:B, "Not Found")</f>
        <v>Booking.com</v>
      </c>
    </row>
    <row r="271" spans="1:12" x14ac:dyDescent="0.2">
      <c r="A271" s="3" t="s">
        <v>604</v>
      </c>
      <c r="B271" s="3" t="s">
        <v>285</v>
      </c>
      <c r="C271" s="3" t="s">
        <v>605</v>
      </c>
      <c r="D271" s="3" t="s">
        <v>45</v>
      </c>
      <c r="E271" s="3" t="s">
        <v>89</v>
      </c>
      <c r="F271" s="3">
        <v>7678.64</v>
      </c>
      <c r="G271" s="3">
        <v>0</v>
      </c>
      <c r="H271" s="3">
        <v>7678.64</v>
      </c>
      <c r="I271" s="3" t="s">
        <v>29</v>
      </c>
      <c r="J271" s="5">
        <v>1</v>
      </c>
      <c r="K271" t="str">
        <f>_xlfn.XLOOKUP(D271, dim_channels!A:A, dim_channels!C:C, "Not Found")</f>
        <v>Corporate</v>
      </c>
      <c r="L271" t="str">
        <f>_xlfn.XLOOKUP(D271, dim_channels!A:A, dim_channels!B:B, "Not Found")</f>
        <v>Corporate Direct</v>
      </c>
    </row>
    <row r="272" spans="1:12" x14ac:dyDescent="0.2">
      <c r="A272" s="2" t="s">
        <v>606</v>
      </c>
      <c r="B272" s="2" t="s">
        <v>156</v>
      </c>
      <c r="C272" s="2" t="s">
        <v>401</v>
      </c>
      <c r="D272" s="2" t="s">
        <v>64</v>
      </c>
      <c r="E272" s="2" t="s">
        <v>28</v>
      </c>
      <c r="F272" s="2">
        <v>3427.75</v>
      </c>
      <c r="G272" s="2">
        <v>0</v>
      </c>
      <c r="H272" s="2">
        <v>3427.75</v>
      </c>
      <c r="I272" s="2" t="s">
        <v>56</v>
      </c>
      <c r="J272" s="4">
        <v>1</v>
      </c>
      <c r="K272" t="str">
        <f>_xlfn.XLOOKUP(D272, dim_channels!A:A, dim_channels!C:C, "Not Found")</f>
        <v>Direct</v>
      </c>
      <c r="L272" t="str">
        <f>_xlfn.XLOOKUP(D272, dim_channels!A:A, dim_channels!B:B, "Not Found")</f>
        <v>Direct Website</v>
      </c>
    </row>
    <row r="273" spans="1:12" x14ac:dyDescent="0.2">
      <c r="A273" s="3" t="s">
        <v>607</v>
      </c>
      <c r="B273" s="3" t="s">
        <v>430</v>
      </c>
      <c r="C273" s="3" t="s">
        <v>608</v>
      </c>
      <c r="D273" s="3" t="s">
        <v>33</v>
      </c>
      <c r="E273" s="3" t="s">
        <v>28</v>
      </c>
      <c r="F273" s="3">
        <v>2695.99</v>
      </c>
      <c r="G273" s="3">
        <v>404.4</v>
      </c>
      <c r="H273" s="3">
        <v>2291.59</v>
      </c>
      <c r="I273" s="3" t="s">
        <v>56</v>
      </c>
      <c r="J273" s="5">
        <v>1.176471358314533</v>
      </c>
      <c r="K273" t="str">
        <f>_xlfn.XLOOKUP(D273, dim_channels!A:A, dim_channels!C:C, "Not Found")</f>
        <v>OTA</v>
      </c>
      <c r="L273" t="str">
        <f>_xlfn.XLOOKUP(D273, dim_channels!A:A, dim_channels!B:B, "Not Found")</f>
        <v>Booking.com</v>
      </c>
    </row>
    <row r="274" spans="1:12" x14ac:dyDescent="0.2">
      <c r="A274" s="2" t="s">
        <v>609</v>
      </c>
      <c r="B274" s="2" t="s">
        <v>66</v>
      </c>
      <c r="C274" s="2" t="s">
        <v>574</v>
      </c>
      <c r="D274" s="2" t="s">
        <v>33</v>
      </c>
      <c r="E274" s="2" t="s">
        <v>60</v>
      </c>
      <c r="F274" s="2">
        <v>2909.58</v>
      </c>
      <c r="G274" s="2">
        <v>0</v>
      </c>
      <c r="H274" s="2">
        <v>2909.58</v>
      </c>
      <c r="I274" s="2" t="s">
        <v>29</v>
      </c>
      <c r="J274" s="4">
        <v>1</v>
      </c>
      <c r="K274" t="str">
        <f>_xlfn.XLOOKUP(D274, dim_channels!A:A, dim_channels!C:C, "Not Found")</f>
        <v>OTA</v>
      </c>
      <c r="L274" t="str">
        <f>_xlfn.XLOOKUP(D274, dim_channels!A:A, dim_channels!B:B, "Not Found")</f>
        <v>Booking.com</v>
      </c>
    </row>
    <row r="275" spans="1:12" x14ac:dyDescent="0.2">
      <c r="A275" s="3" t="s">
        <v>610</v>
      </c>
      <c r="B275" s="3" t="s">
        <v>334</v>
      </c>
      <c r="C275" s="3" t="s">
        <v>388</v>
      </c>
      <c r="D275" s="3" t="s">
        <v>52</v>
      </c>
      <c r="E275" s="3" t="s">
        <v>34</v>
      </c>
      <c r="F275" s="3">
        <v>11048.26</v>
      </c>
      <c r="G275" s="3">
        <v>1325.79</v>
      </c>
      <c r="H275" s="3">
        <v>9722.4699999999993</v>
      </c>
      <c r="I275" s="3" t="s">
        <v>29</v>
      </c>
      <c r="J275" s="5">
        <v>1.1363634961074709</v>
      </c>
      <c r="K275" t="str">
        <f>_xlfn.XLOOKUP(D275, dim_channels!A:A, dim_channels!C:C, "Not Found")</f>
        <v>OTA</v>
      </c>
      <c r="L275" t="str">
        <f>_xlfn.XLOOKUP(D275, dim_channels!A:A, dim_channels!B:B, "Not Found")</f>
        <v>Agoda</v>
      </c>
    </row>
    <row r="276" spans="1:12" x14ac:dyDescent="0.2">
      <c r="A276" s="2" t="s">
        <v>611</v>
      </c>
      <c r="B276" s="2" t="s">
        <v>612</v>
      </c>
      <c r="C276" s="2" t="s">
        <v>512</v>
      </c>
      <c r="D276" s="2" t="s">
        <v>45</v>
      </c>
      <c r="E276" s="2" t="s">
        <v>46</v>
      </c>
      <c r="F276" s="2">
        <v>4943.59</v>
      </c>
      <c r="G276" s="2">
        <v>247.18</v>
      </c>
      <c r="H276" s="2">
        <v>4696.41</v>
      </c>
      <c r="I276" s="2" t="s">
        <v>41</v>
      </c>
      <c r="J276" s="4">
        <v>1.0526316910150519</v>
      </c>
      <c r="K276" t="str">
        <f>_xlfn.XLOOKUP(D276, dim_channels!A:A, dim_channels!C:C, "Not Found")</f>
        <v>Corporate</v>
      </c>
      <c r="L276" t="str">
        <f>_xlfn.XLOOKUP(D276, dim_channels!A:A, dim_channels!B:B, "Not Found")</f>
        <v>Corporate Direct</v>
      </c>
    </row>
    <row r="277" spans="1:12" x14ac:dyDescent="0.2">
      <c r="A277" s="3" t="s">
        <v>613</v>
      </c>
      <c r="B277" s="3" t="s">
        <v>614</v>
      </c>
      <c r="C277" s="3" t="s">
        <v>118</v>
      </c>
      <c r="D277" s="3" t="s">
        <v>64</v>
      </c>
      <c r="E277" s="3" t="s">
        <v>115</v>
      </c>
      <c r="F277" s="3">
        <v>7179.71</v>
      </c>
      <c r="G277" s="3">
        <v>0</v>
      </c>
      <c r="H277" s="3">
        <v>7179.71</v>
      </c>
      <c r="I277" s="3" t="s">
        <v>29</v>
      </c>
      <c r="J277" s="5">
        <v>1</v>
      </c>
      <c r="K277" t="str">
        <f>_xlfn.XLOOKUP(D277, dim_channels!A:A, dim_channels!C:C, "Not Found")</f>
        <v>Direct</v>
      </c>
      <c r="L277" t="str">
        <f>_xlfn.XLOOKUP(D277, dim_channels!A:A, dim_channels!B:B, "Not Found")</f>
        <v>Direct Website</v>
      </c>
    </row>
    <row r="278" spans="1:12" x14ac:dyDescent="0.2">
      <c r="A278" s="2" t="s">
        <v>615</v>
      </c>
      <c r="B278" s="2" t="s">
        <v>465</v>
      </c>
      <c r="C278" s="2" t="s">
        <v>261</v>
      </c>
      <c r="D278" s="2" t="s">
        <v>64</v>
      </c>
      <c r="E278" s="2" t="s">
        <v>28</v>
      </c>
      <c r="F278" s="2">
        <v>4801.08</v>
      </c>
      <c r="G278" s="2">
        <v>0</v>
      </c>
      <c r="H278" s="2">
        <v>4801.08</v>
      </c>
      <c r="I278" s="2" t="s">
        <v>29</v>
      </c>
      <c r="J278" s="4">
        <v>1</v>
      </c>
      <c r="K278" t="str">
        <f>_xlfn.XLOOKUP(D278, dim_channels!A:A, dim_channels!C:C, "Not Found")</f>
        <v>Direct</v>
      </c>
      <c r="L278" t="str">
        <f>_xlfn.XLOOKUP(D278, dim_channels!A:A, dim_channels!B:B, "Not Found")</f>
        <v>Direct Website</v>
      </c>
    </row>
    <row r="279" spans="1:12" x14ac:dyDescent="0.2">
      <c r="A279" s="3" t="s">
        <v>616</v>
      </c>
      <c r="B279" s="3" t="s">
        <v>452</v>
      </c>
      <c r="C279" s="3" t="s">
        <v>359</v>
      </c>
      <c r="D279" s="3" t="s">
        <v>27</v>
      </c>
      <c r="E279" s="3" t="s">
        <v>34</v>
      </c>
      <c r="F279" s="3">
        <v>18053.62</v>
      </c>
      <c r="G279" s="3">
        <v>3249.65</v>
      </c>
      <c r="H279" s="3">
        <v>14803.97</v>
      </c>
      <c r="I279" s="3" t="s">
        <v>29</v>
      </c>
      <c r="J279" s="5">
        <v>1.21951206331815</v>
      </c>
      <c r="K279" t="str">
        <f>_xlfn.XLOOKUP(D279, dim_channels!A:A, dim_channels!C:C, "Not Found")</f>
        <v>OTA</v>
      </c>
      <c r="L279" t="str">
        <f>_xlfn.XLOOKUP(D279, dim_channels!A:A, dim_channels!B:B, "Not Found")</f>
        <v>Expedia</v>
      </c>
    </row>
    <row r="280" spans="1:12" x14ac:dyDescent="0.2">
      <c r="A280" s="2" t="s">
        <v>617</v>
      </c>
      <c r="B280" s="2" t="s">
        <v>618</v>
      </c>
      <c r="C280" s="2" t="s">
        <v>619</v>
      </c>
      <c r="D280" s="2" t="s">
        <v>45</v>
      </c>
      <c r="E280" s="2" t="s">
        <v>46</v>
      </c>
      <c r="F280" s="2">
        <v>2687.81</v>
      </c>
      <c r="G280" s="2">
        <v>134.38999999999999</v>
      </c>
      <c r="H280" s="2">
        <v>2553.42</v>
      </c>
      <c r="I280" s="2" t="s">
        <v>29</v>
      </c>
      <c r="J280" s="4">
        <v>1.052631372825465</v>
      </c>
      <c r="K280" t="str">
        <f>_xlfn.XLOOKUP(D280, dim_channels!A:A, dim_channels!C:C, "Not Found")</f>
        <v>Corporate</v>
      </c>
      <c r="L280" t="str">
        <f>_xlfn.XLOOKUP(D280, dim_channels!A:A, dim_channels!B:B, "Not Found")</f>
        <v>Corporate Direct</v>
      </c>
    </row>
    <row r="281" spans="1:12" x14ac:dyDescent="0.2">
      <c r="A281" s="3" t="s">
        <v>620</v>
      </c>
      <c r="B281" s="3" t="s">
        <v>181</v>
      </c>
      <c r="C281" s="3" t="s">
        <v>121</v>
      </c>
      <c r="D281" s="3" t="s">
        <v>114</v>
      </c>
      <c r="E281" s="3" t="s">
        <v>46</v>
      </c>
      <c r="F281" s="3">
        <v>13135.8</v>
      </c>
      <c r="G281" s="3">
        <v>1313.58</v>
      </c>
      <c r="H281" s="3">
        <v>11822.22</v>
      </c>
      <c r="I281" s="3" t="s">
        <v>29</v>
      </c>
      <c r="J281" s="5">
        <v>1.1111111111111109</v>
      </c>
      <c r="K281" t="str">
        <f>_xlfn.XLOOKUP(D281, dim_channels!A:A, dim_channels!C:C, "Not Found")</f>
        <v>Offline</v>
      </c>
      <c r="L281" t="str">
        <f>_xlfn.XLOOKUP(D281, dim_channels!A:A, dim_channels!B:B, "Not Found")</f>
        <v>Travel Agency</v>
      </c>
    </row>
    <row r="282" spans="1:12" x14ac:dyDescent="0.2">
      <c r="A282" s="2" t="s">
        <v>621</v>
      </c>
      <c r="B282" s="2" t="s">
        <v>321</v>
      </c>
      <c r="C282" s="2" t="s">
        <v>70</v>
      </c>
      <c r="D282" s="2" t="s">
        <v>52</v>
      </c>
      <c r="E282" s="2" t="s">
        <v>60</v>
      </c>
      <c r="F282" s="2">
        <v>2696.03</v>
      </c>
      <c r="G282" s="2">
        <v>0</v>
      </c>
      <c r="H282" s="2">
        <v>2696.03</v>
      </c>
      <c r="I282" s="2" t="s">
        <v>29</v>
      </c>
      <c r="J282" s="4">
        <v>1</v>
      </c>
      <c r="K282" t="str">
        <f>_xlfn.XLOOKUP(D282, dim_channels!A:A, dim_channels!C:C, "Not Found")</f>
        <v>OTA</v>
      </c>
      <c r="L282" t="str">
        <f>_xlfn.XLOOKUP(D282, dim_channels!A:A, dim_channels!B:B, "Not Found")</f>
        <v>Agoda</v>
      </c>
    </row>
    <row r="283" spans="1:12" x14ac:dyDescent="0.2">
      <c r="A283" s="3" t="s">
        <v>622</v>
      </c>
      <c r="B283" s="3" t="s">
        <v>81</v>
      </c>
      <c r="C283" s="3" t="s">
        <v>376</v>
      </c>
      <c r="D283" s="3" t="s">
        <v>64</v>
      </c>
      <c r="E283" s="3" t="s">
        <v>115</v>
      </c>
      <c r="F283" s="3">
        <v>5086.59</v>
      </c>
      <c r="G283" s="3">
        <v>0</v>
      </c>
      <c r="H283" s="3">
        <v>5086.59</v>
      </c>
      <c r="I283" s="3" t="s">
        <v>29</v>
      </c>
      <c r="J283" s="5">
        <v>1</v>
      </c>
      <c r="K283" t="str">
        <f>_xlfn.XLOOKUP(D283, dim_channels!A:A, dim_channels!C:C, "Not Found")</f>
        <v>Direct</v>
      </c>
      <c r="L283" t="str">
        <f>_xlfn.XLOOKUP(D283, dim_channels!A:A, dim_channels!B:B, "Not Found")</f>
        <v>Direct Website</v>
      </c>
    </row>
    <row r="284" spans="1:12" x14ac:dyDescent="0.2">
      <c r="A284" s="2" t="s">
        <v>623</v>
      </c>
      <c r="B284" s="2" t="s">
        <v>482</v>
      </c>
      <c r="C284" s="2" t="s">
        <v>171</v>
      </c>
      <c r="D284" s="2" t="s">
        <v>33</v>
      </c>
      <c r="E284" s="2" t="s">
        <v>28</v>
      </c>
      <c r="F284" s="2">
        <v>11224.78</v>
      </c>
      <c r="G284" s="2">
        <v>1683.72</v>
      </c>
      <c r="H284" s="2">
        <v>9541.06</v>
      </c>
      <c r="I284" s="2" t="s">
        <v>29</v>
      </c>
      <c r="J284" s="4">
        <v>1.1764709581534969</v>
      </c>
      <c r="K284" t="str">
        <f>_xlfn.XLOOKUP(D284, dim_channels!A:A, dim_channels!C:C, "Not Found")</f>
        <v>OTA</v>
      </c>
      <c r="L284" t="str">
        <f>_xlfn.XLOOKUP(D284, dim_channels!A:A, dim_channels!B:B, "Not Found")</f>
        <v>Booking.com</v>
      </c>
    </row>
    <row r="285" spans="1:12" x14ac:dyDescent="0.2">
      <c r="A285" s="3" t="s">
        <v>624</v>
      </c>
      <c r="B285" s="3" t="s">
        <v>101</v>
      </c>
      <c r="C285" s="3" t="s">
        <v>159</v>
      </c>
      <c r="D285" s="3" t="s">
        <v>33</v>
      </c>
      <c r="E285" s="3" t="s">
        <v>28</v>
      </c>
      <c r="F285" s="3">
        <v>5833.57</v>
      </c>
      <c r="G285" s="3">
        <v>875.04</v>
      </c>
      <c r="H285" s="3">
        <v>4958.53</v>
      </c>
      <c r="I285" s="3" t="s">
        <v>29</v>
      </c>
      <c r="J285" s="5">
        <v>1.1764716559141519</v>
      </c>
      <c r="K285" t="str">
        <f>_xlfn.XLOOKUP(D285, dim_channels!A:A, dim_channels!C:C, "Not Found")</f>
        <v>OTA</v>
      </c>
      <c r="L285" t="str">
        <f>_xlfn.XLOOKUP(D285, dim_channels!A:A, dim_channels!B:B, "Not Found")</f>
        <v>Booking.com</v>
      </c>
    </row>
    <row r="286" spans="1:12" x14ac:dyDescent="0.2">
      <c r="A286" s="2" t="s">
        <v>625</v>
      </c>
      <c r="B286" s="2" t="s">
        <v>626</v>
      </c>
      <c r="C286" s="2" t="s">
        <v>274</v>
      </c>
      <c r="D286" s="2" t="s">
        <v>33</v>
      </c>
      <c r="E286" s="2" t="s">
        <v>60</v>
      </c>
      <c r="F286" s="2">
        <v>14329.02</v>
      </c>
      <c r="G286" s="2">
        <v>0</v>
      </c>
      <c r="H286" s="2">
        <v>14329.02</v>
      </c>
      <c r="I286" s="2" t="s">
        <v>41</v>
      </c>
      <c r="J286" s="4">
        <v>1</v>
      </c>
      <c r="K286" t="str">
        <f>_xlfn.XLOOKUP(D286, dim_channels!A:A, dim_channels!C:C, "Not Found")</f>
        <v>OTA</v>
      </c>
      <c r="L286" t="str">
        <f>_xlfn.XLOOKUP(D286, dim_channels!A:A, dim_channels!B:B, "Not Found")</f>
        <v>Booking.com</v>
      </c>
    </row>
    <row r="287" spans="1:12" x14ac:dyDescent="0.2">
      <c r="A287" s="3" t="s">
        <v>627</v>
      </c>
      <c r="B287" s="3" t="s">
        <v>187</v>
      </c>
      <c r="C287" s="3" t="s">
        <v>348</v>
      </c>
      <c r="D287" s="3" t="s">
        <v>27</v>
      </c>
      <c r="E287" s="3" t="s">
        <v>34</v>
      </c>
      <c r="F287" s="3">
        <v>10723.53</v>
      </c>
      <c r="G287" s="3">
        <v>1930.24</v>
      </c>
      <c r="H287" s="3">
        <v>8793.2900000000009</v>
      </c>
      <c r="I287" s="3" t="s">
        <v>29</v>
      </c>
      <c r="J287" s="5">
        <v>1.219512833080679</v>
      </c>
      <c r="K287" t="str">
        <f>_xlfn.XLOOKUP(D287, dim_channels!A:A, dim_channels!C:C, "Not Found")</f>
        <v>OTA</v>
      </c>
      <c r="L287" t="str">
        <f>_xlfn.XLOOKUP(D287, dim_channels!A:A, dim_channels!B:B, "Not Found")</f>
        <v>Expedia</v>
      </c>
    </row>
    <row r="288" spans="1:12" x14ac:dyDescent="0.2">
      <c r="A288" s="2" t="s">
        <v>628</v>
      </c>
      <c r="B288" s="2" t="s">
        <v>222</v>
      </c>
      <c r="C288" s="2" t="s">
        <v>360</v>
      </c>
      <c r="D288" s="2" t="s">
        <v>64</v>
      </c>
      <c r="E288" s="2" t="s">
        <v>28</v>
      </c>
      <c r="F288" s="2">
        <v>13193.26</v>
      </c>
      <c r="G288" s="2">
        <v>0</v>
      </c>
      <c r="H288" s="2">
        <v>13193.26</v>
      </c>
      <c r="I288" s="2" t="s">
        <v>29</v>
      </c>
      <c r="J288" s="4">
        <v>1</v>
      </c>
      <c r="K288" t="str">
        <f>_xlfn.XLOOKUP(D288, dim_channels!A:A, dim_channels!C:C, "Not Found")</f>
        <v>Direct</v>
      </c>
      <c r="L288" t="str">
        <f>_xlfn.XLOOKUP(D288, dim_channels!A:A, dim_channels!B:B, "Not Found")</f>
        <v>Direct Website</v>
      </c>
    </row>
    <row r="289" spans="1:12" x14ac:dyDescent="0.2">
      <c r="A289" s="3" t="s">
        <v>629</v>
      </c>
      <c r="B289" s="3" t="s">
        <v>630</v>
      </c>
      <c r="C289" s="3" t="s">
        <v>520</v>
      </c>
      <c r="D289" s="3" t="s">
        <v>64</v>
      </c>
      <c r="E289" s="3" t="s">
        <v>34</v>
      </c>
      <c r="F289" s="3">
        <v>10732.06</v>
      </c>
      <c r="G289" s="3">
        <v>0</v>
      </c>
      <c r="H289" s="3">
        <v>10732.06</v>
      </c>
      <c r="I289" s="3" t="s">
        <v>29</v>
      </c>
      <c r="J289" s="5">
        <v>1</v>
      </c>
      <c r="K289" t="str">
        <f>_xlfn.XLOOKUP(D289, dim_channels!A:A, dim_channels!C:C, "Not Found")</f>
        <v>Direct</v>
      </c>
      <c r="L289" t="str">
        <f>_xlfn.XLOOKUP(D289, dim_channels!A:A, dim_channels!B:B, "Not Found")</f>
        <v>Direct Website</v>
      </c>
    </row>
    <row r="290" spans="1:12" x14ac:dyDescent="0.2">
      <c r="A290" s="2" t="s">
        <v>631</v>
      </c>
      <c r="B290" s="2" t="s">
        <v>62</v>
      </c>
      <c r="C290" s="2" t="s">
        <v>81</v>
      </c>
      <c r="D290" s="2" t="s">
        <v>33</v>
      </c>
      <c r="E290" s="2" t="s">
        <v>60</v>
      </c>
      <c r="F290" s="2">
        <v>10907.33</v>
      </c>
      <c r="G290" s="2">
        <v>0</v>
      </c>
      <c r="H290" s="2">
        <v>10907.33</v>
      </c>
      <c r="I290" s="2" t="s">
        <v>29</v>
      </c>
      <c r="J290" s="4">
        <v>1</v>
      </c>
      <c r="K290" t="str">
        <f>_xlfn.XLOOKUP(D290, dim_channels!A:A, dim_channels!C:C, "Not Found")</f>
        <v>OTA</v>
      </c>
      <c r="L290" t="str">
        <f>_xlfn.XLOOKUP(D290, dim_channels!A:A, dim_channels!B:B, "Not Found")</f>
        <v>Booking.com</v>
      </c>
    </row>
    <row r="291" spans="1:12" x14ac:dyDescent="0.2">
      <c r="A291" s="3" t="s">
        <v>632</v>
      </c>
      <c r="B291" s="3" t="s">
        <v>150</v>
      </c>
      <c r="C291" s="3" t="s">
        <v>217</v>
      </c>
      <c r="D291" s="3" t="s">
        <v>52</v>
      </c>
      <c r="E291" s="3" t="s">
        <v>60</v>
      </c>
      <c r="F291" s="3">
        <v>2200.77</v>
      </c>
      <c r="G291" s="3">
        <v>0</v>
      </c>
      <c r="H291" s="3">
        <v>2200.77</v>
      </c>
      <c r="I291" s="3" t="s">
        <v>29</v>
      </c>
      <c r="J291" s="5">
        <v>1</v>
      </c>
      <c r="K291" t="str">
        <f>_xlfn.XLOOKUP(D291, dim_channels!A:A, dim_channels!C:C, "Not Found")</f>
        <v>OTA</v>
      </c>
      <c r="L291" t="str">
        <f>_xlfn.XLOOKUP(D291, dim_channels!A:A, dim_channels!B:B, "Not Found")</f>
        <v>Agoda</v>
      </c>
    </row>
    <row r="292" spans="1:12" x14ac:dyDescent="0.2">
      <c r="A292" s="2" t="s">
        <v>633</v>
      </c>
      <c r="B292" s="2" t="s">
        <v>634</v>
      </c>
      <c r="C292" s="2" t="s">
        <v>564</v>
      </c>
      <c r="D292" s="2" t="s">
        <v>33</v>
      </c>
      <c r="E292" s="2" t="s">
        <v>34</v>
      </c>
      <c r="F292" s="2">
        <v>8588.26</v>
      </c>
      <c r="G292" s="2">
        <v>1288.24</v>
      </c>
      <c r="H292" s="2">
        <v>7300.02</v>
      </c>
      <c r="I292" s="2" t="s">
        <v>41</v>
      </c>
      <c r="J292" s="4">
        <v>1.1764707493952069</v>
      </c>
      <c r="K292" t="str">
        <f>_xlfn.XLOOKUP(D292, dim_channels!A:A, dim_channels!C:C, "Not Found")</f>
        <v>OTA</v>
      </c>
      <c r="L292" t="str">
        <f>_xlfn.XLOOKUP(D292, dim_channels!A:A, dim_channels!B:B, "Not Found")</f>
        <v>Booking.com</v>
      </c>
    </row>
    <row r="293" spans="1:12" x14ac:dyDescent="0.2">
      <c r="A293" s="3" t="s">
        <v>635</v>
      </c>
      <c r="B293" s="3" t="s">
        <v>302</v>
      </c>
      <c r="C293" s="3" t="s">
        <v>139</v>
      </c>
      <c r="D293" s="3" t="s">
        <v>27</v>
      </c>
      <c r="E293" s="3" t="s">
        <v>60</v>
      </c>
      <c r="F293" s="3">
        <v>7365.77</v>
      </c>
      <c r="G293" s="3">
        <v>0</v>
      </c>
      <c r="H293" s="3">
        <v>7365.77</v>
      </c>
      <c r="I293" s="3" t="s">
        <v>41</v>
      </c>
      <c r="J293" s="5">
        <v>1</v>
      </c>
      <c r="K293" t="str">
        <f>_xlfn.XLOOKUP(D293, dim_channels!A:A, dim_channels!C:C, "Not Found")</f>
        <v>OTA</v>
      </c>
      <c r="L293" t="str">
        <f>_xlfn.XLOOKUP(D293, dim_channels!A:A, dim_channels!B:B, "Not Found")</f>
        <v>Expedia</v>
      </c>
    </row>
    <row r="294" spans="1:12" x14ac:dyDescent="0.2">
      <c r="A294" s="2" t="s">
        <v>636</v>
      </c>
      <c r="B294" s="2" t="s">
        <v>452</v>
      </c>
      <c r="C294" s="2" t="s">
        <v>141</v>
      </c>
      <c r="D294" s="2" t="s">
        <v>27</v>
      </c>
      <c r="E294" s="2" t="s">
        <v>28</v>
      </c>
      <c r="F294" s="2">
        <v>5297.37</v>
      </c>
      <c r="G294" s="2">
        <v>953.53</v>
      </c>
      <c r="H294" s="2">
        <v>4343.84</v>
      </c>
      <c r="I294" s="2" t="s">
        <v>29</v>
      </c>
      <c r="J294" s="4">
        <v>1.219513149655604</v>
      </c>
      <c r="K294" t="str">
        <f>_xlfn.XLOOKUP(D294, dim_channels!A:A, dim_channels!C:C, "Not Found")</f>
        <v>OTA</v>
      </c>
      <c r="L294" t="str">
        <f>_xlfn.XLOOKUP(D294, dim_channels!A:A, dim_channels!B:B, "Not Found")</f>
        <v>Expedia</v>
      </c>
    </row>
    <row r="295" spans="1:12" x14ac:dyDescent="0.2">
      <c r="A295" s="3" t="s">
        <v>637</v>
      </c>
      <c r="B295" s="3" t="s">
        <v>251</v>
      </c>
      <c r="C295" s="3" t="s">
        <v>164</v>
      </c>
      <c r="D295" s="3" t="s">
        <v>64</v>
      </c>
      <c r="E295" s="3" t="s">
        <v>28</v>
      </c>
      <c r="F295" s="3">
        <v>7209.2</v>
      </c>
      <c r="G295" s="3">
        <v>0</v>
      </c>
      <c r="H295" s="3">
        <v>7209.2</v>
      </c>
      <c r="I295" s="3" t="s">
        <v>29</v>
      </c>
      <c r="J295" s="5">
        <v>1</v>
      </c>
      <c r="K295" t="str">
        <f>_xlfn.XLOOKUP(D295, dim_channels!A:A, dim_channels!C:C, "Not Found")</f>
        <v>Direct</v>
      </c>
      <c r="L295" t="str">
        <f>_xlfn.XLOOKUP(D295, dim_channels!A:A, dim_channels!B:B, "Not Found")</f>
        <v>Direct Website</v>
      </c>
    </row>
    <row r="296" spans="1:12" x14ac:dyDescent="0.2">
      <c r="A296" s="2" t="s">
        <v>638</v>
      </c>
      <c r="B296" s="2" t="s">
        <v>501</v>
      </c>
      <c r="C296" s="2" t="s">
        <v>321</v>
      </c>
      <c r="D296" s="2" t="s">
        <v>64</v>
      </c>
      <c r="E296" s="2" t="s">
        <v>28</v>
      </c>
      <c r="F296" s="2">
        <v>14351.95</v>
      </c>
      <c r="G296" s="2">
        <v>0</v>
      </c>
      <c r="H296" s="2">
        <v>14351.95</v>
      </c>
      <c r="I296" s="2" t="s">
        <v>29</v>
      </c>
      <c r="J296" s="4">
        <v>1</v>
      </c>
      <c r="K296" t="str">
        <f>_xlfn.XLOOKUP(D296, dim_channels!A:A, dim_channels!C:C, "Not Found")</f>
        <v>Direct</v>
      </c>
      <c r="L296" t="str">
        <f>_xlfn.XLOOKUP(D296, dim_channels!A:A, dim_channels!B:B, "Not Found")</f>
        <v>Direct Website</v>
      </c>
    </row>
    <row r="297" spans="1:12" x14ac:dyDescent="0.2">
      <c r="A297" s="3" t="s">
        <v>639</v>
      </c>
      <c r="B297" s="3" t="s">
        <v>55</v>
      </c>
      <c r="C297" s="3" t="s">
        <v>562</v>
      </c>
      <c r="D297" s="3" t="s">
        <v>33</v>
      </c>
      <c r="E297" s="3" t="s">
        <v>34</v>
      </c>
      <c r="F297" s="3">
        <v>6070.61</v>
      </c>
      <c r="G297" s="3">
        <v>910.59</v>
      </c>
      <c r="H297" s="3">
        <v>5160.0200000000004</v>
      </c>
      <c r="I297" s="3" t="s">
        <v>56</v>
      </c>
      <c r="J297" s="5">
        <v>1.176470246239355</v>
      </c>
      <c r="K297" t="str">
        <f>_xlfn.XLOOKUP(D297, dim_channels!A:A, dim_channels!C:C, "Not Found")</f>
        <v>OTA</v>
      </c>
      <c r="L297" t="str">
        <f>_xlfn.XLOOKUP(D297, dim_channels!A:A, dim_channels!B:B, "Not Found")</f>
        <v>Booking.com</v>
      </c>
    </row>
    <row r="298" spans="1:12" x14ac:dyDescent="0.2">
      <c r="A298" s="2" t="s">
        <v>640</v>
      </c>
      <c r="B298" s="2" t="s">
        <v>343</v>
      </c>
      <c r="C298" s="2" t="s">
        <v>181</v>
      </c>
      <c r="D298" s="2" t="s">
        <v>64</v>
      </c>
      <c r="E298" s="2" t="s">
        <v>115</v>
      </c>
      <c r="F298" s="2">
        <v>4183.07</v>
      </c>
      <c r="G298" s="2">
        <v>0</v>
      </c>
      <c r="H298" s="2">
        <v>4183.07</v>
      </c>
      <c r="I298" s="2" t="s">
        <v>29</v>
      </c>
      <c r="J298" s="4">
        <v>1</v>
      </c>
      <c r="K298" t="str">
        <f>_xlfn.XLOOKUP(D298, dim_channels!A:A, dim_channels!C:C, "Not Found")</f>
        <v>Direct</v>
      </c>
      <c r="L298" t="str">
        <f>_xlfn.XLOOKUP(D298, dim_channels!A:A, dim_channels!B:B, "Not Found")</f>
        <v>Direct Website</v>
      </c>
    </row>
    <row r="299" spans="1:12" x14ac:dyDescent="0.2">
      <c r="A299" s="3" t="s">
        <v>641</v>
      </c>
      <c r="B299" s="3" t="s">
        <v>642</v>
      </c>
      <c r="C299" s="3" t="s">
        <v>432</v>
      </c>
      <c r="D299" s="3" t="s">
        <v>27</v>
      </c>
      <c r="E299" s="3" t="s">
        <v>28</v>
      </c>
      <c r="F299" s="3">
        <v>11861.67</v>
      </c>
      <c r="G299" s="3">
        <v>2135.1</v>
      </c>
      <c r="H299" s="3">
        <v>9726.57</v>
      </c>
      <c r="I299" s="3" t="s">
        <v>29</v>
      </c>
      <c r="J299" s="5">
        <v>1.2195121198942691</v>
      </c>
      <c r="K299" t="str">
        <f>_xlfn.XLOOKUP(D299, dim_channels!A:A, dim_channels!C:C, "Not Found")</f>
        <v>OTA</v>
      </c>
      <c r="L299" t="str">
        <f>_xlfn.XLOOKUP(D299, dim_channels!A:A, dim_channels!B:B, "Not Found")</f>
        <v>Expedia</v>
      </c>
    </row>
    <row r="300" spans="1:12" x14ac:dyDescent="0.2">
      <c r="A300" s="2" t="s">
        <v>643</v>
      </c>
      <c r="B300" s="2" t="s">
        <v>644</v>
      </c>
      <c r="C300" s="2" t="s">
        <v>534</v>
      </c>
      <c r="D300" s="2" t="s">
        <v>33</v>
      </c>
      <c r="E300" s="2" t="s">
        <v>34</v>
      </c>
      <c r="F300" s="2">
        <v>2788.24</v>
      </c>
      <c r="G300" s="2">
        <v>418.24</v>
      </c>
      <c r="H300" s="2">
        <v>2370</v>
      </c>
      <c r="I300" s="2" t="s">
        <v>29</v>
      </c>
      <c r="J300" s="4">
        <v>1.176472573839662</v>
      </c>
      <c r="K300" t="str">
        <f>_xlfn.XLOOKUP(D300, dim_channels!A:A, dim_channels!C:C, "Not Found")</f>
        <v>OTA</v>
      </c>
      <c r="L300" t="str">
        <f>_xlfn.XLOOKUP(D300, dim_channels!A:A, dim_channels!B:B, "Not Found")</f>
        <v>Booking.com</v>
      </c>
    </row>
    <row r="301" spans="1:12" x14ac:dyDescent="0.2">
      <c r="A301" s="3" t="s">
        <v>645</v>
      </c>
      <c r="B301" s="3" t="s">
        <v>70</v>
      </c>
      <c r="C301" s="3" t="s">
        <v>104</v>
      </c>
      <c r="D301" s="3" t="s">
        <v>64</v>
      </c>
      <c r="E301" s="3" t="s">
        <v>34</v>
      </c>
      <c r="F301" s="3">
        <v>7759.97</v>
      </c>
      <c r="G301" s="3">
        <v>0</v>
      </c>
      <c r="H301" s="3">
        <v>7759.97</v>
      </c>
      <c r="I301" s="3" t="s">
        <v>29</v>
      </c>
      <c r="J301" s="5">
        <v>1</v>
      </c>
      <c r="K301" t="str">
        <f>_xlfn.XLOOKUP(D301, dim_channels!A:A, dim_channels!C:C, "Not Found")</f>
        <v>Direct</v>
      </c>
      <c r="L301" t="str">
        <f>_xlfn.XLOOKUP(D301, dim_channels!A:A, dim_channels!B:B, "Not Found")</f>
        <v>Direct Website</v>
      </c>
    </row>
    <row r="302" spans="1:12" x14ac:dyDescent="0.2">
      <c r="A302" s="2" t="s">
        <v>646</v>
      </c>
      <c r="B302" s="2" t="s">
        <v>505</v>
      </c>
      <c r="C302" s="2" t="s">
        <v>406</v>
      </c>
      <c r="D302" s="2" t="s">
        <v>27</v>
      </c>
      <c r="E302" s="2" t="s">
        <v>60</v>
      </c>
      <c r="F302" s="2">
        <v>17429.400000000001</v>
      </c>
      <c r="G302" s="2">
        <v>0</v>
      </c>
      <c r="H302" s="2">
        <v>17429.400000000001</v>
      </c>
      <c r="I302" s="2" t="s">
        <v>41</v>
      </c>
      <c r="J302" s="4">
        <v>1</v>
      </c>
      <c r="K302" t="str">
        <f>_xlfn.XLOOKUP(D302, dim_channels!A:A, dim_channels!C:C, "Not Found")</f>
        <v>OTA</v>
      </c>
      <c r="L302" t="str">
        <f>_xlfn.XLOOKUP(D302, dim_channels!A:A, dim_channels!B:B, "Not Found")</f>
        <v>Expedia</v>
      </c>
    </row>
    <row r="303" spans="1:12" x14ac:dyDescent="0.2">
      <c r="A303" s="3" t="s">
        <v>647</v>
      </c>
      <c r="B303" s="3" t="s">
        <v>82</v>
      </c>
      <c r="C303" s="3" t="s">
        <v>63</v>
      </c>
      <c r="D303" s="3" t="s">
        <v>27</v>
      </c>
      <c r="E303" s="3" t="s">
        <v>28</v>
      </c>
      <c r="F303" s="3">
        <v>10050.36</v>
      </c>
      <c r="G303" s="3">
        <v>1809.06</v>
      </c>
      <c r="H303" s="3">
        <v>8241.2999999999993</v>
      </c>
      <c r="I303" s="3" t="s">
        <v>41</v>
      </c>
      <c r="J303" s="5">
        <v>1.2195114848385571</v>
      </c>
      <c r="K303" t="str">
        <f>_xlfn.XLOOKUP(D303, dim_channels!A:A, dim_channels!C:C, "Not Found")</f>
        <v>OTA</v>
      </c>
      <c r="L303" t="str">
        <f>_xlfn.XLOOKUP(D303, dim_channels!A:A, dim_channels!B:B, "Not Found")</f>
        <v>Expedia</v>
      </c>
    </row>
    <row r="304" spans="1:12" x14ac:dyDescent="0.2">
      <c r="A304" s="2" t="s">
        <v>648</v>
      </c>
      <c r="B304" s="2" t="s">
        <v>649</v>
      </c>
      <c r="C304" s="2" t="s">
        <v>244</v>
      </c>
      <c r="D304" s="2" t="s">
        <v>27</v>
      </c>
      <c r="E304" s="2" t="s">
        <v>28</v>
      </c>
      <c r="F304" s="2">
        <v>2973.2</v>
      </c>
      <c r="G304" s="2">
        <v>535.17999999999995</v>
      </c>
      <c r="H304" s="2">
        <v>2438.02</v>
      </c>
      <c r="I304" s="2" t="s">
        <v>29</v>
      </c>
      <c r="J304" s="4">
        <v>1.2195141959458899</v>
      </c>
      <c r="K304" t="str">
        <f>_xlfn.XLOOKUP(D304, dim_channels!A:A, dim_channels!C:C, "Not Found")</f>
        <v>OTA</v>
      </c>
      <c r="L304" t="str">
        <f>_xlfn.XLOOKUP(D304, dim_channels!A:A, dim_channels!B:B, "Not Found")</f>
        <v>Expedia</v>
      </c>
    </row>
    <row r="305" spans="1:12" x14ac:dyDescent="0.2">
      <c r="A305" s="3" t="s">
        <v>650</v>
      </c>
      <c r="B305" s="3" t="s">
        <v>229</v>
      </c>
      <c r="C305" s="3" t="s">
        <v>478</v>
      </c>
      <c r="D305" s="3" t="s">
        <v>33</v>
      </c>
      <c r="E305" s="3" t="s">
        <v>60</v>
      </c>
      <c r="F305" s="3">
        <v>6017.09</v>
      </c>
      <c r="G305" s="3">
        <v>0</v>
      </c>
      <c r="H305" s="3">
        <v>6017.09</v>
      </c>
      <c r="I305" s="3" t="s">
        <v>29</v>
      </c>
      <c r="J305" s="5">
        <v>1</v>
      </c>
      <c r="K305" t="str">
        <f>_xlfn.XLOOKUP(D305, dim_channels!A:A, dim_channels!C:C, "Not Found")</f>
        <v>OTA</v>
      </c>
      <c r="L305" t="str">
        <f>_xlfn.XLOOKUP(D305, dim_channels!A:A, dim_channels!B:B, "Not Found")</f>
        <v>Booking.com</v>
      </c>
    </row>
    <row r="306" spans="1:12" x14ac:dyDescent="0.2">
      <c r="A306" s="2" t="s">
        <v>651</v>
      </c>
      <c r="B306" s="2" t="s">
        <v>416</v>
      </c>
      <c r="C306" s="2" t="s">
        <v>393</v>
      </c>
      <c r="D306" s="2" t="s">
        <v>114</v>
      </c>
      <c r="E306" s="2" t="s">
        <v>46</v>
      </c>
      <c r="F306" s="2">
        <v>9284.42</v>
      </c>
      <c r="G306" s="2">
        <v>928.44</v>
      </c>
      <c r="H306" s="2">
        <v>8355.98</v>
      </c>
      <c r="I306" s="2" t="s">
        <v>56</v>
      </c>
      <c r="J306" s="4">
        <v>1.1111108451671741</v>
      </c>
      <c r="K306" t="str">
        <f>_xlfn.XLOOKUP(D306, dim_channels!A:A, dim_channels!C:C, "Not Found")</f>
        <v>Offline</v>
      </c>
      <c r="L306" t="str">
        <f>_xlfn.XLOOKUP(D306, dim_channels!A:A, dim_channels!B:B, "Not Found")</f>
        <v>Travel Agency</v>
      </c>
    </row>
    <row r="307" spans="1:12" x14ac:dyDescent="0.2">
      <c r="A307" s="3" t="s">
        <v>652</v>
      </c>
      <c r="B307" s="3" t="s">
        <v>653</v>
      </c>
      <c r="C307" s="3" t="s">
        <v>555</v>
      </c>
      <c r="D307" s="3" t="s">
        <v>64</v>
      </c>
      <c r="E307" s="3" t="s">
        <v>28</v>
      </c>
      <c r="F307" s="3">
        <v>19521.11</v>
      </c>
      <c r="G307" s="3">
        <v>0</v>
      </c>
      <c r="H307" s="3">
        <v>19521.11</v>
      </c>
      <c r="I307" s="3" t="s">
        <v>29</v>
      </c>
      <c r="J307" s="5">
        <v>1</v>
      </c>
      <c r="K307" t="str">
        <f>_xlfn.XLOOKUP(D307, dim_channels!A:A, dim_channels!C:C, "Not Found")</f>
        <v>Direct</v>
      </c>
      <c r="L307" t="str">
        <f>_xlfn.XLOOKUP(D307, dim_channels!A:A, dim_channels!B:B, "Not Found")</f>
        <v>Direct Website</v>
      </c>
    </row>
    <row r="308" spans="1:12" x14ac:dyDescent="0.2">
      <c r="A308" s="2" t="s">
        <v>654</v>
      </c>
      <c r="B308" s="2" t="s">
        <v>655</v>
      </c>
      <c r="C308" s="2" t="s">
        <v>174</v>
      </c>
      <c r="D308" s="2" t="s">
        <v>27</v>
      </c>
      <c r="E308" s="2" t="s">
        <v>28</v>
      </c>
      <c r="F308" s="2">
        <v>8517.59</v>
      </c>
      <c r="G308" s="2">
        <v>1533.17</v>
      </c>
      <c r="H308" s="2">
        <v>6984.42</v>
      </c>
      <c r="I308" s="2" t="s">
        <v>41</v>
      </c>
      <c r="J308" s="4">
        <v>1.2195128586196129</v>
      </c>
      <c r="K308" t="str">
        <f>_xlfn.XLOOKUP(D308, dim_channels!A:A, dim_channels!C:C, "Not Found")</f>
        <v>OTA</v>
      </c>
      <c r="L308" t="str">
        <f>_xlfn.XLOOKUP(D308, dim_channels!A:A, dim_channels!B:B, "Not Found")</f>
        <v>Expedia</v>
      </c>
    </row>
    <row r="309" spans="1:12" x14ac:dyDescent="0.2">
      <c r="A309" s="3" t="s">
        <v>656</v>
      </c>
      <c r="B309" s="3" t="s">
        <v>426</v>
      </c>
      <c r="C309" s="3" t="s">
        <v>382</v>
      </c>
      <c r="D309" s="3" t="s">
        <v>33</v>
      </c>
      <c r="E309" s="3" t="s">
        <v>34</v>
      </c>
      <c r="F309" s="3">
        <v>11622.62</v>
      </c>
      <c r="G309" s="3">
        <v>1743.39</v>
      </c>
      <c r="H309" s="3">
        <v>9879.23</v>
      </c>
      <c r="I309" s="3" t="s">
        <v>41</v>
      </c>
      <c r="J309" s="5">
        <v>1.1764702309795401</v>
      </c>
      <c r="K309" t="str">
        <f>_xlfn.XLOOKUP(D309, dim_channels!A:A, dim_channels!C:C, "Not Found")</f>
        <v>OTA</v>
      </c>
      <c r="L309" t="str">
        <f>_xlfn.XLOOKUP(D309, dim_channels!A:A, dim_channels!B:B, "Not Found")</f>
        <v>Booking.com</v>
      </c>
    </row>
    <row r="310" spans="1:12" x14ac:dyDescent="0.2">
      <c r="A310" s="2" t="s">
        <v>657</v>
      </c>
      <c r="B310" s="2" t="s">
        <v>40</v>
      </c>
      <c r="C310" s="2" t="s">
        <v>101</v>
      </c>
      <c r="D310" s="2" t="s">
        <v>114</v>
      </c>
      <c r="E310" s="2" t="s">
        <v>46</v>
      </c>
      <c r="F310" s="2">
        <v>2523.79</v>
      </c>
      <c r="G310" s="2">
        <v>252.38</v>
      </c>
      <c r="H310" s="2">
        <v>2271.41</v>
      </c>
      <c r="I310" s="2" t="s">
        <v>29</v>
      </c>
      <c r="J310" s="4">
        <v>1.111111600283524</v>
      </c>
      <c r="K310" t="str">
        <f>_xlfn.XLOOKUP(D310, dim_channels!A:A, dim_channels!C:C, "Not Found")</f>
        <v>Offline</v>
      </c>
      <c r="L310" t="str">
        <f>_xlfn.XLOOKUP(D310, dim_channels!A:A, dim_channels!B:B, "Not Found")</f>
        <v>Travel Agency</v>
      </c>
    </row>
    <row r="311" spans="1:12" x14ac:dyDescent="0.2">
      <c r="A311" s="3" t="s">
        <v>658</v>
      </c>
      <c r="B311" s="3" t="s">
        <v>566</v>
      </c>
      <c r="C311" s="3" t="s">
        <v>364</v>
      </c>
      <c r="D311" s="3" t="s">
        <v>114</v>
      </c>
      <c r="E311" s="3" t="s">
        <v>115</v>
      </c>
      <c r="F311" s="3">
        <v>22865.48</v>
      </c>
      <c r="G311" s="3">
        <v>2286.5500000000002</v>
      </c>
      <c r="H311" s="3">
        <v>20578.93</v>
      </c>
      <c r="I311" s="3" t="s">
        <v>56</v>
      </c>
      <c r="J311" s="5">
        <v>1.111111219096425</v>
      </c>
      <c r="K311" t="str">
        <f>_xlfn.XLOOKUP(D311, dim_channels!A:A, dim_channels!C:C, "Not Found")</f>
        <v>Offline</v>
      </c>
      <c r="L311" t="str">
        <f>_xlfn.XLOOKUP(D311, dim_channels!A:A, dim_channels!B:B, "Not Found")</f>
        <v>Travel Agency</v>
      </c>
    </row>
    <row r="312" spans="1:12" x14ac:dyDescent="0.2">
      <c r="A312" s="2" t="s">
        <v>659</v>
      </c>
      <c r="B312" s="2" t="s">
        <v>148</v>
      </c>
      <c r="C312" s="2" t="s">
        <v>373</v>
      </c>
      <c r="D312" s="2" t="s">
        <v>169</v>
      </c>
      <c r="E312" s="2" t="s">
        <v>46</v>
      </c>
      <c r="F312" s="2">
        <v>6221.07</v>
      </c>
      <c r="G312" s="2">
        <v>1244.21</v>
      </c>
      <c r="H312" s="2">
        <v>4976.8599999999997</v>
      </c>
      <c r="I312" s="2" t="s">
        <v>41</v>
      </c>
      <c r="J312" s="4">
        <v>1.249998995350482</v>
      </c>
      <c r="K312" t="str">
        <f>_xlfn.XLOOKUP(D312, dim_channels!A:A, dim_channels!C:C, "Not Found")</f>
        <v>GDS</v>
      </c>
      <c r="L312" t="str">
        <f>_xlfn.XLOOKUP(D312, dim_channels!A:A, dim_channels!B:B, "Not Found")</f>
        <v>GDS (Amadeus)</v>
      </c>
    </row>
    <row r="313" spans="1:12" x14ac:dyDescent="0.2">
      <c r="A313" s="3" t="s">
        <v>660</v>
      </c>
      <c r="B313" s="3" t="s">
        <v>661</v>
      </c>
      <c r="C313" s="3" t="s">
        <v>456</v>
      </c>
      <c r="D313" s="3" t="s">
        <v>27</v>
      </c>
      <c r="E313" s="3" t="s">
        <v>28</v>
      </c>
      <c r="F313" s="3">
        <v>12042.85</v>
      </c>
      <c r="G313" s="3">
        <v>2167.71</v>
      </c>
      <c r="H313" s="3">
        <v>9875.14</v>
      </c>
      <c r="I313" s="3" t="s">
        <v>29</v>
      </c>
      <c r="J313" s="5">
        <v>1.2195118246424861</v>
      </c>
      <c r="K313" t="str">
        <f>_xlfn.XLOOKUP(D313, dim_channels!A:A, dim_channels!C:C, "Not Found")</f>
        <v>OTA</v>
      </c>
      <c r="L313" t="str">
        <f>_xlfn.XLOOKUP(D313, dim_channels!A:A, dim_channels!B:B, "Not Found")</f>
        <v>Expedia</v>
      </c>
    </row>
    <row r="314" spans="1:12" x14ac:dyDescent="0.2">
      <c r="A314" s="2" t="s">
        <v>662</v>
      </c>
      <c r="B314" s="2" t="s">
        <v>213</v>
      </c>
      <c r="C314" s="2" t="s">
        <v>564</v>
      </c>
      <c r="D314" s="2" t="s">
        <v>33</v>
      </c>
      <c r="E314" s="2" t="s">
        <v>60</v>
      </c>
      <c r="F314" s="2">
        <v>7962.03</v>
      </c>
      <c r="G314" s="2">
        <v>0</v>
      </c>
      <c r="H314" s="2">
        <v>7962.03</v>
      </c>
      <c r="I314" s="2" t="s">
        <v>29</v>
      </c>
      <c r="J314" s="4">
        <v>1</v>
      </c>
      <c r="K314" t="str">
        <f>_xlfn.XLOOKUP(D314, dim_channels!A:A, dim_channels!C:C, "Not Found")</f>
        <v>OTA</v>
      </c>
      <c r="L314" t="str">
        <f>_xlfn.XLOOKUP(D314, dim_channels!A:A, dim_channels!B:B, "Not Found")</f>
        <v>Booking.com</v>
      </c>
    </row>
    <row r="315" spans="1:12" x14ac:dyDescent="0.2">
      <c r="A315" s="3" t="s">
        <v>663</v>
      </c>
      <c r="B315" s="3" t="s">
        <v>664</v>
      </c>
      <c r="C315" s="3" t="s">
        <v>484</v>
      </c>
      <c r="D315" s="3" t="s">
        <v>33</v>
      </c>
      <c r="E315" s="3" t="s">
        <v>60</v>
      </c>
      <c r="F315" s="3">
        <v>8088.35</v>
      </c>
      <c r="G315" s="3">
        <v>0</v>
      </c>
      <c r="H315" s="3">
        <v>8088.35</v>
      </c>
      <c r="I315" s="3" t="s">
        <v>29</v>
      </c>
      <c r="J315" s="5">
        <v>1</v>
      </c>
      <c r="K315" t="str">
        <f>_xlfn.XLOOKUP(D315, dim_channels!A:A, dim_channels!C:C, "Not Found")</f>
        <v>OTA</v>
      </c>
      <c r="L315" t="str">
        <f>_xlfn.XLOOKUP(D315, dim_channels!A:A, dim_channels!B:B, "Not Found")</f>
        <v>Booking.com</v>
      </c>
    </row>
    <row r="316" spans="1:12" x14ac:dyDescent="0.2">
      <c r="A316" s="2" t="s">
        <v>665</v>
      </c>
      <c r="B316" s="2" t="s">
        <v>132</v>
      </c>
      <c r="C316" s="2" t="s">
        <v>666</v>
      </c>
      <c r="D316" s="2" t="s">
        <v>27</v>
      </c>
      <c r="E316" s="2" t="s">
        <v>34</v>
      </c>
      <c r="F316" s="2">
        <v>8798.18</v>
      </c>
      <c r="G316" s="2">
        <v>1583.67</v>
      </c>
      <c r="H316" s="2">
        <v>7214.51</v>
      </c>
      <c r="I316" s="2" t="s">
        <v>41</v>
      </c>
      <c r="J316" s="4">
        <v>1.219511789435457</v>
      </c>
      <c r="K316" t="str">
        <f>_xlfn.XLOOKUP(D316, dim_channels!A:A, dim_channels!C:C, "Not Found")</f>
        <v>OTA</v>
      </c>
      <c r="L316" t="str">
        <f>_xlfn.XLOOKUP(D316, dim_channels!A:A, dim_channels!B:B, "Not Found")</f>
        <v>Expedia</v>
      </c>
    </row>
    <row r="317" spans="1:12" x14ac:dyDescent="0.2">
      <c r="A317" s="3" t="s">
        <v>667</v>
      </c>
      <c r="B317" s="3" t="s">
        <v>348</v>
      </c>
      <c r="C317" s="3" t="s">
        <v>349</v>
      </c>
      <c r="D317" s="3" t="s">
        <v>52</v>
      </c>
      <c r="E317" s="3" t="s">
        <v>60</v>
      </c>
      <c r="F317" s="3">
        <v>13299.14</v>
      </c>
      <c r="G317" s="3">
        <v>0</v>
      </c>
      <c r="H317" s="3">
        <v>13299.14</v>
      </c>
      <c r="I317" s="3" t="s">
        <v>29</v>
      </c>
      <c r="J317" s="5">
        <v>1</v>
      </c>
      <c r="K317" t="str">
        <f>_xlfn.XLOOKUP(D317, dim_channels!A:A, dim_channels!C:C, "Not Found")</f>
        <v>OTA</v>
      </c>
      <c r="L317" t="str">
        <f>_xlfn.XLOOKUP(D317, dim_channels!A:A, dim_channels!B:B, "Not Found")</f>
        <v>Agoda</v>
      </c>
    </row>
    <row r="318" spans="1:12" x14ac:dyDescent="0.2">
      <c r="A318" s="2" t="s">
        <v>668</v>
      </c>
      <c r="B318" s="2" t="s">
        <v>669</v>
      </c>
      <c r="C318" s="2" t="s">
        <v>162</v>
      </c>
      <c r="D318" s="2" t="s">
        <v>27</v>
      </c>
      <c r="E318" s="2" t="s">
        <v>60</v>
      </c>
      <c r="F318" s="2">
        <v>12539.36</v>
      </c>
      <c r="G318" s="2">
        <v>0</v>
      </c>
      <c r="H318" s="2">
        <v>12539.36</v>
      </c>
      <c r="I318" s="2" t="s">
        <v>41</v>
      </c>
      <c r="J318" s="4">
        <v>1</v>
      </c>
      <c r="K318" t="str">
        <f>_xlfn.XLOOKUP(D318, dim_channels!A:A, dim_channels!C:C, "Not Found")</f>
        <v>OTA</v>
      </c>
      <c r="L318" t="str">
        <f>_xlfn.XLOOKUP(D318, dim_channels!A:A, dim_channels!B:B, "Not Found")</f>
        <v>Expedia</v>
      </c>
    </row>
    <row r="319" spans="1:12" x14ac:dyDescent="0.2">
      <c r="A319" s="3" t="s">
        <v>670</v>
      </c>
      <c r="B319" s="3" t="s">
        <v>671</v>
      </c>
      <c r="C319" s="3" t="s">
        <v>39</v>
      </c>
      <c r="D319" s="3" t="s">
        <v>27</v>
      </c>
      <c r="E319" s="3" t="s">
        <v>60</v>
      </c>
      <c r="F319" s="3">
        <v>3320.27</v>
      </c>
      <c r="G319" s="3">
        <v>0</v>
      </c>
      <c r="H319" s="3">
        <v>3320.27</v>
      </c>
      <c r="I319" s="3" t="s">
        <v>29</v>
      </c>
      <c r="J319" s="5">
        <v>1</v>
      </c>
      <c r="K319" t="str">
        <f>_xlfn.XLOOKUP(D319, dim_channels!A:A, dim_channels!C:C, "Not Found")</f>
        <v>OTA</v>
      </c>
      <c r="L319" t="str">
        <f>_xlfn.XLOOKUP(D319, dim_channels!A:A, dim_channels!B:B, "Not Found")</f>
        <v>Expedia</v>
      </c>
    </row>
    <row r="320" spans="1:12" x14ac:dyDescent="0.2">
      <c r="A320" s="2" t="s">
        <v>672</v>
      </c>
      <c r="B320" s="2" t="s">
        <v>318</v>
      </c>
      <c r="C320" s="2" t="s">
        <v>247</v>
      </c>
      <c r="D320" s="2" t="s">
        <v>114</v>
      </c>
      <c r="E320" s="2" t="s">
        <v>46</v>
      </c>
      <c r="F320" s="2">
        <v>2928.63</v>
      </c>
      <c r="G320" s="2">
        <v>292.86</v>
      </c>
      <c r="H320" s="2">
        <v>2635.77</v>
      </c>
      <c r="I320" s="2" t="s">
        <v>29</v>
      </c>
      <c r="J320" s="4">
        <v>1.1111098464585301</v>
      </c>
      <c r="K320" t="str">
        <f>_xlfn.XLOOKUP(D320, dim_channels!A:A, dim_channels!C:C, "Not Found")</f>
        <v>Offline</v>
      </c>
      <c r="L320" t="str">
        <f>_xlfn.XLOOKUP(D320, dim_channels!A:A, dim_channels!B:B, "Not Found")</f>
        <v>Travel Agency</v>
      </c>
    </row>
    <row r="321" spans="1:12" x14ac:dyDescent="0.2">
      <c r="A321" s="3" t="s">
        <v>673</v>
      </c>
      <c r="B321" s="3" t="s">
        <v>117</v>
      </c>
      <c r="C321" s="3" t="s">
        <v>91</v>
      </c>
      <c r="D321" s="3" t="s">
        <v>114</v>
      </c>
      <c r="E321" s="3" t="s">
        <v>46</v>
      </c>
      <c r="F321" s="3">
        <v>17662.25</v>
      </c>
      <c r="G321" s="3">
        <v>1766.22</v>
      </c>
      <c r="H321" s="3">
        <v>15896.03</v>
      </c>
      <c r="I321" s="3" t="s">
        <v>29</v>
      </c>
      <c r="J321" s="5">
        <v>1.1111107616178379</v>
      </c>
      <c r="K321" t="str">
        <f>_xlfn.XLOOKUP(D321, dim_channels!A:A, dim_channels!C:C, "Not Found")</f>
        <v>Offline</v>
      </c>
      <c r="L321" t="str">
        <f>_xlfn.XLOOKUP(D321, dim_channels!A:A, dim_channels!B:B, "Not Found")</f>
        <v>Travel Agency</v>
      </c>
    </row>
    <row r="322" spans="1:12" x14ac:dyDescent="0.2">
      <c r="A322" s="2" t="s">
        <v>674</v>
      </c>
      <c r="B322" s="2" t="s">
        <v>451</v>
      </c>
      <c r="C322" s="2" t="s">
        <v>220</v>
      </c>
      <c r="D322" s="2" t="s">
        <v>169</v>
      </c>
      <c r="E322" s="2" t="s">
        <v>46</v>
      </c>
      <c r="F322" s="2">
        <v>5815.14</v>
      </c>
      <c r="G322" s="2">
        <v>1163.03</v>
      </c>
      <c r="H322" s="2">
        <v>4652.1099999999997</v>
      </c>
      <c r="I322" s="2" t="s">
        <v>56</v>
      </c>
      <c r="J322" s="4">
        <v>1.2500005373905601</v>
      </c>
      <c r="K322" t="str">
        <f>_xlfn.XLOOKUP(D322, dim_channels!A:A, dim_channels!C:C, "Not Found")</f>
        <v>GDS</v>
      </c>
      <c r="L322" t="str">
        <f>_xlfn.XLOOKUP(D322, dim_channels!A:A, dim_channels!B:B, "Not Found")</f>
        <v>GDS (Amadeus)</v>
      </c>
    </row>
    <row r="323" spans="1:12" x14ac:dyDescent="0.2">
      <c r="A323" s="3" t="s">
        <v>675</v>
      </c>
      <c r="B323" s="3" t="s">
        <v>302</v>
      </c>
      <c r="C323" s="3" t="s">
        <v>443</v>
      </c>
      <c r="D323" s="3" t="s">
        <v>52</v>
      </c>
      <c r="E323" s="3" t="s">
        <v>60</v>
      </c>
      <c r="F323" s="3">
        <v>12310.85</v>
      </c>
      <c r="G323" s="3">
        <v>0</v>
      </c>
      <c r="H323" s="3">
        <v>12310.85</v>
      </c>
      <c r="I323" s="3" t="s">
        <v>29</v>
      </c>
      <c r="J323" s="5">
        <v>1</v>
      </c>
      <c r="K323" t="str">
        <f>_xlfn.XLOOKUP(D323, dim_channels!A:A, dim_channels!C:C, "Not Found")</f>
        <v>OTA</v>
      </c>
      <c r="L323" t="str">
        <f>_xlfn.XLOOKUP(D323, dim_channels!A:A, dim_channels!B:B, "Not Found")</f>
        <v>Agoda</v>
      </c>
    </row>
    <row r="324" spans="1:12" x14ac:dyDescent="0.2">
      <c r="A324" s="2" t="s">
        <v>676</v>
      </c>
      <c r="B324" s="2" t="s">
        <v>118</v>
      </c>
      <c r="C324" s="2" t="s">
        <v>234</v>
      </c>
      <c r="D324" s="2" t="s">
        <v>114</v>
      </c>
      <c r="E324" s="2" t="s">
        <v>46</v>
      </c>
      <c r="F324" s="2">
        <v>25939.919999999998</v>
      </c>
      <c r="G324" s="2">
        <v>2593.9899999999998</v>
      </c>
      <c r="H324" s="2">
        <v>23345.93</v>
      </c>
      <c r="I324" s="2" t="s">
        <v>29</v>
      </c>
      <c r="J324" s="4">
        <v>1.1111110159244031</v>
      </c>
      <c r="K324" t="str">
        <f>_xlfn.XLOOKUP(D324, dim_channels!A:A, dim_channels!C:C, "Not Found")</f>
        <v>Offline</v>
      </c>
      <c r="L324" t="str">
        <f>_xlfn.XLOOKUP(D324, dim_channels!A:A, dim_channels!B:B, "Not Found")</f>
        <v>Travel Agency</v>
      </c>
    </row>
    <row r="325" spans="1:12" x14ac:dyDescent="0.2">
      <c r="A325" s="3" t="s">
        <v>677</v>
      </c>
      <c r="B325" s="3" t="s">
        <v>505</v>
      </c>
      <c r="C325" s="3" t="s">
        <v>406</v>
      </c>
      <c r="D325" s="3" t="s">
        <v>52</v>
      </c>
      <c r="E325" s="3" t="s">
        <v>34</v>
      </c>
      <c r="F325" s="3">
        <v>12366.5</v>
      </c>
      <c r="G325" s="3">
        <v>1483.98</v>
      </c>
      <c r="H325" s="3">
        <v>10882.52</v>
      </c>
      <c r="I325" s="3" t="s">
        <v>29</v>
      </c>
      <c r="J325" s="5">
        <v>1.136363636363636</v>
      </c>
      <c r="K325" t="str">
        <f>_xlfn.XLOOKUP(D325, dim_channels!A:A, dim_channels!C:C, "Not Found")</f>
        <v>OTA</v>
      </c>
      <c r="L325" t="str">
        <f>_xlfn.XLOOKUP(D325, dim_channels!A:A, dim_channels!B:B, "Not Found")</f>
        <v>Agoda</v>
      </c>
    </row>
    <row r="326" spans="1:12" x14ac:dyDescent="0.2">
      <c r="A326" s="2" t="s">
        <v>678</v>
      </c>
      <c r="B326" s="2" t="s">
        <v>212</v>
      </c>
      <c r="C326" s="2" t="s">
        <v>679</v>
      </c>
      <c r="D326" s="2" t="s">
        <v>27</v>
      </c>
      <c r="E326" s="2" t="s">
        <v>34</v>
      </c>
      <c r="F326" s="2">
        <v>2516</v>
      </c>
      <c r="G326" s="2">
        <v>452.88</v>
      </c>
      <c r="H326" s="2">
        <v>2063.12</v>
      </c>
      <c r="I326" s="2" t="s">
        <v>29</v>
      </c>
      <c r="J326" s="4">
        <v>1.219512195121951</v>
      </c>
      <c r="K326" t="str">
        <f>_xlfn.XLOOKUP(D326, dim_channels!A:A, dim_channels!C:C, "Not Found")</f>
        <v>OTA</v>
      </c>
      <c r="L326" t="str">
        <f>_xlfn.XLOOKUP(D326, dim_channels!A:A, dim_channels!B:B, "Not Found")</f>
        <v>Expedia</v>
      </c>
    </row>
    <row r="327" spans="1:12" x14ac:dyDescent="0.2">
      <c r="A327" s="3" t="s">
        <v>680</v>
      </c>
      <c r="B327" s="3" t="s">
        <v>584</v>
      </c>
      <c r="C327" s="3" t="s">
        <v>133</v>
      </c>
      <c r="D327" s="3" t="s">
        <v>27</v>
      </c>
      <c r="E327" s="3" t="s">
        <v>60</v>
      </c>
      <c r="F327" s="3">
        <v>2669.29</v>
      </c>
      <c r="G327" s="3">
        <v>0</v>
      </c>
      <c r="H327" s="3">
        <v>2669.29</v>
      </c>
      <c r="I327" s="3" t="s">
        <v>41</v>
      </c>
      <c r="J327" s="5">
        <v>1</v>
      </c>
      <c r="K327" t="str">
        <f>_xlfn.XLOOKUP(D327, dim_channels!A:A, dim_channels!C:C, "Not Found")</f>
        <v>OTA</v>
      </c>
      <c r="L327" t="str">
        <f>_xlfn.XLOOKUP(D327, dim_channels!A:A, dim_channels!B:B, "Not Found")</f>
        <v>Expedia</v>
      </c>
    </row>
    <row r="328" spans="1:12" x14ac:dyDescent="0.2">
      <c r="A328" s="2" t="s">
        <v>681</v>
      </c>
      <c r="B328" s="2" t="s">
        <v>597</v>
      </c>
      <c r="C328" s="2" t="s">
        <v>391</v>
      </c>
      <c r="D328" s="2" t="s">
        <v>33</v>
      </c>
      <c r="E328" s="2" t="s">
        <v>28</v>
      </c>
      <c r="F328" s="2">
        <v>2788.35</v>
      </c>
      <c r="G328" s="2">
        <v>418.25</v>
      </c>
      <c r="H328" s="2">
        <v>2370.1</v>
      </c>
      <c r="I328" s="2" t="s">
        <v>29</v>
      </c>
      <c r="J328" s="4">
        <v>1.176469347284925</v>
      </c>
      <c r="K328" t="str">
        <f>_xlfn.XLOOKUP(D328, dim_channels!A:A, dim_channels!C:C, "Not Found")</f>
        <v>OTA</v>
      </c>
      <c r="L328" t="str">
        <f>_xlfn.XLOOKUP(D328, dim_channels!A:A, dim_channels!B:B, "Not Found")</f>
        <v>Booking.com</v>
      </c>
    </row>
    <row r="329" spans="1:12" x14ac:dyDescent="0.2">
      <c r="A329" s="3" t="s">
        <v>682</v>
      </c>
      <c r="B329" s="3" t="s">
        <v>151</v>
      </c>
      <c r="C329" s="3" t="s">
        <v>186</v>
      </c>
      <c r="D329" s="3" t="s">
        <v>52</v>
      </c>
      <c r="E329" s="3" t="s">
        <v>34</v>
      </c>
      <c r="F329" s="3">
        <v>10825.95</v>
      </c>
      <c r="G329" s="3">
        <v>1299.1099999999999</v>
      </c>
      <c r="H329" s="3">
        <v>9526.84</v>
      </c>
      <c r="I329" s="3" t="s">
        <v>29</v>
      </c>
      <c r="J329" s="5">
        <v>1.136363159242729</v>
      </c>
      <c r="K329" t="str">
        <f>_xlfn.XLOOKUP(D329, dim_channels!A:A, dim_channels!C:C, "Not Found")</f>
        <v>OTA</v>
      </c>
      <c r="L329" t="str">
        <f>_xlfn.XLOOKUP(D329, dim_channels!A:A, dim_channels!B:B, "Not Found")</f>
        <v>Agoda</v>
      </c>
    </row>
    <row r="330" spans="1:12" x14ac:dyDescent="0.2">
      <c r="A330" s="2" t="s">
        <v>683</v>
      </c>
      <c r="B330" s="2" t="s">
        <v>423</v>
      </c>
      <c r="C330" s="2" t="s">
        <v>139</v>
      </c>
      <c r="D330" s="2" t="s">
        <v>33</v>
      </c>
      <c r="E330" s="2" t="s">
        <v>60</v>
      </c>
      <c r="F330" s="2">
        <v>21132.44</v>
      </c>
      <c r="G330" s="2">
        <v>0</v>
      </c>
      <c r="H330" s="2">
        <v>21132.44</v>
      </c>
      <c r="I330" s="2" t="s">
        <v>29</v>
      </c>
      <c r="J330" s="4">
        <v>1</v>
      </c>
      <c r="K330" t="str">
        <f>_xlfn.XLOOKUP(D330, dim_channels!A:A, dim_channels!C:C, "Not Found")</f>
        <v>OTA</v>
      </c>
      <c r="L330" t="str">
        <f>_xlfn.XLOOKUP(D330, dim_channels!A:A, dim_channels!B:B, "Not Found")</f>
        <v>Booking.com</v>
      </c>
    </row>
    <row r="331" spans="1:12" x14ac:dyDescent="0.2">
      <c r="A331" s="3" t="s">
        <v>684</v>
      </c>
      <c r="B331" s="3" t="s">
        <v>685</v>
      </c>
      <c r="C331" s="3" t="s">
        <v>249</v>
      </c>
      <c r="D331" s="3" t="s">
        <v>169</v>
      </c>
      <c r="E331" s="3" t="s">
        <v>46</v>
      </c>
      <c r="F331" s="3">
        <v>6040.79</v>
      </c>
      <c r="G331" s="3">
        <v>1208.1600000000001</v>
      </c>
      <c r="H331" s="3">
        <v>4832.63</v>
      </c>
      <c r="I331" s="3" t="s">
        <v>29</v>
      </c>
      <c r="J331" s="5">
        <v>1.250000517316658</v>
      </c>
      <c r="K331" t="str">
        <f>_xlfn.XLOOKUP(D331, dim_channels!A:A, dim_channels!C:C, "Not Found")</f>
        <v>GDS</v>
      </c>
      <c r="L331" t="str">
        <f>_xlfn.XLOOKUP(D331, dim_channels!A:A, dim_channels!B:B, "Not Found")</f>
        <v>GDS (Amadeus)</v>
      </c>
    </row>
    <row r="332" spans="1:12" x14ac:dyDescent="0.2">
      <c r="A332" s="2" t="s">
        <v>686</v>
      </c>
      <c r="B332" s="2" t="s">
        <v>546</v>
      </c>
      <c r="C332" s="2" t="s">
        <v>468</v>
      </c>
      <c r="D332" s="2" t="s">
        <v>64</v>
      </c>
      <c r="E332" s="2" t="s">
        <v>34</v>
      </c>
      <c r="F332" s="2">
        <v>3263.92</v>
      </c>
      <c r="G332" s="2">
        <v>0</v>
      </c>
      <c r="H332" s="2">
        <v>3263.92</v>
      </c>
      <c r="I332" s="2" t="s">
        <v>29</v>
      </c>
      <c r="J332" s="4">
        <v>1</v>
      </c>
      <c r="K332" t="str">
        <f>_xlfn.XLOOKUP(D332, dim_channels!A:A, dim_channels!C:C, "Not Found")</f>
        <v>Direct</v>
      </c>
      <c r="L332" t="str">
        <f>_xlfn.XLOOKUP(D332, dim_channels!A:A, dim_channels!B:B, "Not Found")</f>
        <v>Direct Website</v>
      </c>
    </row>
    <row r="333" spans="1:12" x14ac:dyDescent="0.2">
      <c r="A333" s="3" t="s">
        <v>687</v>
      </c>
      <c r="B333" s="3" t="s">
        <v>489</v>
      </c>
      <c r="C333" s="3" t="s">
        <v>212</v>
      </c>
      <c r="D333" s="3" t="s">
        <v>64</v>
      </c>
      <c r="E333" s="3" t="s">
        <v>28</v>
      </c>
      <c r="F333" s="3">
        <v>6778.2</v>
      </c>
      <c r="G333" s="3">
        <v>0</v>
      </c>
      <c r="H333" s="3">
        <v>6778.2</v>
      </c>
      <c r="I333" s="3" t="s">
        <v>29</v>
      </c>
      <c r="J333" s="5">
        <v>1</v>
      </c>
      <c r="K333" t="str">
        <f>_xlfn.XLOOKUP(D333, dim_channels!A:A, dim_channels!C:C, "Not Found")</f>
        <v>Direct</v>
      </c>
      <c r="L333" t="str">
        <f>_xlfn.XLOOKUP(D333, dim_channels!A:A, dim_channels!B:B, "Not Found")</f>
        <v>Direct Website</v>
      </c>
    </row>
    <row r="334" spans="1:12" x14ac:dyDescent="0.2">
      <c r="A334" s="2" t="s">
        <v>688</v>
      </c>
      <c r="B334" s="2" t="s">
        <v>62</v>
      </c>
      <c r="C334" s="2" t="s">
        <v>509</v>
      </c>
      <c r="D334" s="2" t="s">
        <v>27</v>
      </c>
      <c r="E334" s="2" t="s">
        <v>28</v>
      </c>
      <c r="F334" s="2">
        <v>2775.67</v>
      </c>
      <c r="G334" s="2">
        <v>499.62</v>
      </c>
      <c r="H334" s="2">
        <v>2276.0500000000002</v>
      </c>
      <c r="I334" s="2" t="s">
        <v>56</v>
      </c>
      <c r="J334" s="4">
        <v>1.2195118736407371</v>
      </c>
      <c r="K334" t="str">
        <f>_xlfn.XLOOKUP(D334, dim_channels!A:A, dim_channels!C:C, "Not Found")</f>
        <v>OTA</v>
      </c>
      <c r="L334" t="str">
        <f>_xlfn.XLOOKUP(D334, dim_channels!A:A, dim_channels!B:B, "Not Found")</f>
        <v>Expedia</v>
      </c>
    </row>
    <row r="335" spans="1:12" x14ac:dyDescent="0.2">
      <c r="A335" s="3" t="s">
        <v>689</v>
      </c>
      <c r="B335" s="3" t="s">
        <v>380</v>
      </c>
      <c r="C335" s="3" t="s">
        <v>564</v>
      </c>
      <c r="D335" s="3" t="s">
        <v>45</v>
      </c>
      <c r="E335" s="3" t="s">
        <v>46</v>
      </c>
      <c r="F335" s="3">
        <v>5040.05</v>
      </c>
      <c r="G335" s="3">
        <v>252</v>
      </c>
      <c r="H335" s="3">
        <v>4788.05</v>
      </c>
      <c r="I335" s="3" t="s">
        <v>29</v>
      </c>
      <c r="J335" s="5">
        <v>1.0526310293334451</v>
      </c>
      <c r="K335" t="str">
        <f>_xlfn.XLOOKUP(D335, dim_channels!A:A, dim_channels!C:C, "Not Found")</f>
        <v>Corporate</v>
      </c>
      <c r="L335" t="str">
        <f>_xlfn.XLOOKUP(D335, dim_channels!A:A, dim_channels!B:B, "Not Found")</f>
        <v>Corporate Direct</v>
      </c>
    </row>
    <row r="336" spans="1:12" x14ac:dyDescent="0.2">
      <c r="A336" s="2" t="s">
        <v>690</v>
      </c>
      <c r="B336" s="2" t="s">
        <v>566</v>
      </c>
      <c r="C336" s="2" t="s">
        <v>261</v>
      </c>
      <c r="D336" s="2" t="s">
        <v>33</v>
      </c>
      <c r="E336" s="2" t="s">
        <v>60</v>
      </c>
      <c r="F336" s="2">
        <v>22941.03</v>
      </c>
      <c r="G336" s="2">
        <v>0</v>
      </c>
      <c r="H336" s="2">
        <v>22941.03</v>
      </c>
      <c r="I336" s="2" t="s">
        <v>41</v>
      </c>
      <c r="J336" s="4">
        <v>1</v>
      </c>
      <c r="K336" t="str">
        <f>_xlfn.XLOOKUP(D336, dim_channels!A:A, dim_channels!C:C, "Not Found")</f>
        <v>OTA</v>
      </c>
      <c r="L336" t="str">
        <f>_xlfn.XLOOKUP(D336, dim_channels!A:A, dim_channels!B:B, "Not Found")</f>
        <v>Booking.com</v>
      </c>
    </row>
    <row r="337" spans="1:12" x14ac:dyDescent="0.2">
      <c r="A337" s="3" t="s">
        <v>691</v>
      </c>
      <c r="B337" s="3" t="s">
        <v>129</v>
      </c>
      <c r="C337" s="3" t="s">
        <v>129</v>
      </c>
      <c r="D337" s="3" t="s">
        <v>64</v>
      </c>
      <c r="E337" s="3" t="s">
        <v>115</v>
      </c>
      <c r="F337" s="3">
        <v>4024.13</v>
      </c>
      <c r="G337" s="3">
        <v>0</v>
      </c>
      <c r="H337" s="3">
        <v>4024.13</v>
      </c>
      <c r="I337" s="3" t="s">
        <v>41</v>
      </c>
      <c r="J337" s="5">
        <v>1</v>
      </c>
      <c r="K337" t="str">
        <f>_xlfn.XLOOKUP(D337, dim_channels!A:A, dim_channels!C:C, "Not Found")</f>
        <v>Direct</v>
      </c>
      <c r="L337" t="str">
        <f>_xlfn.XLOOKUP(D337, dim_channels!A:A, dim_channels!B:B, "Not Found")</f>
        <v>Direct Website</v>
      </c>
    </row>
    <row r="338" spans="1:12" x14ac:dyDescent="0.2">
      <c r="A338" s="2" t="s">
        <v>692</v>
      </c>
      <c r="B338" s="2" t="s">
        <v>495</v>
      </c>
      <c r="C338" s="2" t="s">
        <v>642</v>
      </c>
      <c r="D338" s="2" t="s">
        <v>45</v>
      </c>
      <c r="E338" s="2" t="s">
        <v>89</v>
      </c>
      <c r="F338" s="2">
        <v>2765.75</v>
      </c>
      <c r="G338" s="2">
        <v>0</v>
      </c>
      <c r="H338" s="2">
        <v>2765.75</v>
      </c>
      <c r="I338" s="2" t="s">
        <v>29</v>
      </c>
      <c r="J338" s="4">
        <v>1</v>
      </c>
      <c r="K338" t="str">
        <f>_xlfn.XLOOKUP(D338, dim_channels!A:A, dim_channels!C:C, "Not Found")</f>
        <v>Corporate</v>
      </c>
      <c r="L338" t="str">
        <f>_xlfn.XLOOKUP(D338, dim_channels!A:A, dim_channels!B:B, "Not Found")</f>
        <v>Corporate Direct</v>
      </c>
    </row>
    <row r="339" spans="1:12" x14ac:dyDescent="0.2">
      <c r="A339" s="3" t="s">
        <v>693</v>
      </c>
      <c r="B339" s="3" t="s">
        <v>101</v>
      </c>
      <c r="C339" s="3" t="s">
        <v>567</v>
      </c>
      <c r="D339" s="3" t="s">
        <v>64</v>
      </c>
      <c r="E339" s="3" t="s">
        <v>34</v>
      </c>
      <c r="F339" s="3">
        <v>7853.86</v>
      </c>
      <c r="G339" s="3">
        <v>0</v>
      </c>
      <c r="H339" s="3">
        <v>7853.86</v>
      </c>
      <c r="I339" s="3" t="s">
        <v>29</v>
      </c>
      <c r="J339" s="5">
        <v>1</v>
      </c>
      <c r="K339" t="str">
        <f>_xlfn.XLOOKUP(D339, dim_channels!A:A, dim_channels!C:C, "Not Found")</f>
        <v>Direct</v>
      </c>
      <c r="L339" t="str">
        <f>_xlfn.XLOOKUP(D339, dim_channels!A:A, dim_channels!B:B, "Not Found")</f>
        <v>Direct Website</v>
      </c>
    </row>
    <row r="340" spans="1:12" x14ac:dyDescent="0.2">
      <c r="A340" s="2" t="s">
        <v>694</v>
      </c>
      <c r="B340" s="2" t="s">
        <v>151</v>
      </c>
      <c r="C340" s="2" t="s">
        <v>605</v>
      </c>
      <c r="D340" s="2" t="s">
        <v>33</v>
      </c>
      <c r="E340" s="2" t="s">
        <v>34</v>
      </c>
      <c r="F340" s="2">
        <v>17510.2</v>
      </c>
      <c r="G340" s="2">
        <v>2626.53</v>
      </c>
      <c r="H340" s="2">
        <v>14883.67</v>
      </c>
      <c r="I340" s="2" t="s">
        <v>29</v>
      </c>
      <c r="J340" s="4">
        <v>1.1764705882352939</v>
      </c>
      <c r="K340" t="str">
        <f>_xlfn.XLOOKUP(D340, dim_channels!A:A, dim_channels!C:C, "Not Found")</f>
        <v>OTA</v>
      </c>
      <c r="L340" t="str">
        <f>_xlfn.XLOOKUP(D340, dim_channels!A:A, dim_channels!B:B, "Not Found")</f>
        <v>Booking.com</v>
      </c>
    </row>
    <row r="341" spans="1:12" x14ac:dyDescent="0.2">
      <c r="A341" s="3" t="s">
        <v>695</v>
      </c>
      <c r="B341" s="3" t="s">
        <v>321</v>
      </c>
      <c r="C341" s="3" t="s">
        <v>121</v>
      </c>
      <c r="D341" s="3" t="s">
        <v>114</v>
      </c>
      <c r="E341" s="3" t="s">
        <v>115</v>
      </c>
      <c r="F341" s="3">
        <v>19355.560000000001</v>
      </c>
      <c r="G341" s="3">
        <v>1935.56</v>
      </c>
      <c r="H341" s="3">
        <v>17420</v>
      </c>
      <c r="I341" s="3" t="s">
        <v>41</v>
      </c>
      <c r="J341" s="5">
        <v>1.1111113662456951</v>
      </c>
      <c r="K341" t="str">
        <f>_xlfn.XLOOKUP(D341, dim_channels!A:A, dim_channels!C:C, "Not Found")</f>
        <v>Offline</v>
      </c>
      <c r="L341" t="str">
        <f>_xlfn.XLOOKUP(D341, dim_channels!A:A, dim_channels!B:B, "Not Found")</f>
        <v>Travel Agency</v>
      </c>
    </row>
    <row r="342" spans="1:12" x14ac:dyDescent="0.2">
      <c r="A342" s="2" t="s">
        <v>696</v>
      </c>
      <c r="B342" s="2" t="s">
        <v>310</v>
      </c>
      <c r="C342" s="2" t="s">
        <v>321</v>
      </c>
      <c r="D342" s="2" t="s">
        <v>45</v>
      </c>
      <c r="E342" s="2" t="s">
        <v>46</v>
      </c>
      <c r="F342" s="2">
        <v>11653.47</v>
      </c>
      <c r="G342" s="2">
        <v>582.66999999999996</v>
      </c>
      <c r="H342" s="2">
        <v>11070.8</v>
      </c>
      <c r="I342" s="2" t="s">
        <v>29</v>
      </c>
      <c r="J342" s="4">
        <v>1.0526312461610721</v>
      </c>
      <c r="K342" t="str">
        <f>_xlfn.XLOOKUP(D342, dim_channels!A:A, dim_channels!C:C, "Not Found")</f>
        <v>Corporate</v>
      </c>
      <c r="L342" t="str">
        <f>_xlfn.XLOOKUP(D342, dim_channels!A:A, dim_channels!B:B, "Not Found")</f>
        <v>Corporate Direct</v>
      </c>
    </row>
    <row r="343" spans="1:12" x14ac:dyDescent="0.2">
      <c r="A343" s="3" t="s">
        <v>697</v>
      </c>
      <c r="B343" s="3" t="s">
        <v>171</v>
      </c>
      <c r="C343" s="3" t="s">
        <v>217</v>
      </c>
      <c r="D343" s="3" t="s">
        <v>33</v>
      </c>
      <c r="E343" s="3" t="s">
        <v>34</v>
      </c>
      <c r="F343" s="3">
        <v>9383.66</v>
      </c>
      <c r="G343" s="3">
        <v>1407.55</v>
      </c>
      <c r="H343" s="3">
        <v>7976.11</v>
      </c>
      <c r="I343" s="3" t="s">
        <v>29</v>
      </c>
      <c r="J343" s="5">
        <v>1.1764707357345869</v>
      </c>
      <c r="K343" t="str">
        <f>_xlfn.XLOOKUP(D343, dim_channels!A:A, dim_channels!C:C, "Not Found")</f>
        <v>OTA</v>
      </c>
      <c r="L343" t="str">
        <f>_xlfn.XLOOKUP(D343, dim_channels!A:A, dim_channels!B:B, "Not Found")</f>
        <v>Booking.com</v>
      </c>
    </row>
    <row r="344" spans="1:12" x14ac:dyDescent="0.2">
      <c r="A344" s="2" t="s">
        <v>698</v>
      </c>
      <c r="B344" s="2" t="s">
        <v>139</v>
      </c>
      <c r="C344" s="2" t="s">
        <v>173</v>
      </c>
      <c r="D344" s="2" t="s">
        <v>27</v>
      </c>
      <c r="E344" s="2" t="s">
        <v>34</v>
      </c>
      <c r="F344" s="2">
        <v>8067.8</v>
      </c>
      <c r="G344" s="2">
        <v>1452.2</v>
      </c>
      <c r="H344" s="2">
        <v>6615.6</v>
      </c>
      <c r="I344" s="2" t="s">
        <v>41</v>
      </c>
      <c r="J344" s="4">
        <v>1.2195114577664909</v>
      </c>
      <c r="K344" t="str">
        <f>_xlfn.XLOOKUP(D344, dim_channels!A:A, dim_channels!C:C, "Not Found")</f>
        <v>OTA</v>
      </c>
      <c r="L344" t="str">
        <f>_xlfn.XLOOKUP(D344, dim_channels!A:A, dim_channels!B:B, "Not Found")</f>
        <v>Expedia</v>
      </c>
    </row>
    <row r="345" spans="1:12" x14ac:dyDescent="0.2">
      <c r="A345" s="3" t="s">
        <v>699</v>
      </c>
      <c r="B345" s="3" t="s">
        <v>62</v>
      </c>
      <c r="C345" s="3" t="s">
        <v>197</v>
      </c>
      <c r="D345" s="3" t="s">
        <v>33</v>
      </c>
      <c r="E345" s="3" t="s">
        <v>34</v>
      </c>
      <c r="F345" s="3">
        <v>3402.97</v>
      </c>
      <c r="G345" s="3">
        <v>510.45</v>
      </c>
      <c r="H345" s="3">
        <v>2892.52</v>
      </c>
      <c r="I345" s="3" t="s">
        <v>29</v>
      </c>
      <c r="J345" s="5">
        <v>1.1764724185139599</v>
      </c>
      <c r="K345" t="str">
        <f>_xlfn.XLOOKUP(D345, dim_channels!A:A, dim_channels!C:C, "Not Found")</f>
        <v>OTA</v>
      </c>
      <c r="L345" t="str">
        <f>_xlfn.XLOOKUP(D345, dim_channels!A:A, dim_channels!B:B, "Not Found")</f>
        <v>Booking.com</v>
      </c>
    </row>
    <row r="346" spans="1:12" x14ac:dyDescent="0.2">
      <c r="A346" s="2" t="s">
        <v>700</v>
      </c>
      <c r="B346" s="2" t="s">
        <v>396</v>
      </c>
      <c r="C346" s="2" t="s">
        <v>396</v>
      </c>
      <c r="D346" s="2" t="s">
        <v>64</v>
      </c>
      <c r="E346" s="2" t="s">
        <v>115</v>
      </c>
      <c r="F346" s="2">
        <v>3193.69</v>
      </c>
      <c r="G346" s="2">
        <v>0</v>
      </c>
      <c r="H346" s="2">
        <v>3193.69</v>
      </c>
      <c r="I346" s="2" t="s">
        <v>56</v>
      </c>
      <c r="J346" s="4">
        <v>1</v>
      </c>
      <c r="K346" t="str">
        <f>_xlfn.XLOOKUP(D346, dim_channels!A:A, dim_channels!C:C, "Not Found")</f>
        <v>Direct</v>
      </c>
      <c r="L346" t="str">
        <f>_xlfn.XLOOKUP(D346, dim_channels!A:A, dim_channels!B:B, "Not Found")</f>
        <v>Direct Website</v>
      </c>
    </row>
    <row r="347" spans="1:12" x14ac:dyDescent="0.2">
      <c r="A347" s="3" t="s">
        <v>701</v>
      </c>
      <c r="B347" s="3" t="s">
        <v>702</v>
      </c>
      <c r="C347" s="3" t="s">
        <v>634</v>
      </c>
      <c r="D347" s="3" t="s">
        <v>52</v>
      </c>
      <c r="E347" s="3" t="s">
        <v>60</v>
      </c>
      <c r="F347" s="3">
        <v>8912.34</v>
      </c>
      <c r="G347" s="3">
        <v>0</v>
      </c>
      <c r="H347" s="3">
        <v>8912.34</v>
      </c>
      <c r="I347" s="3" t="s">
        <v>29</v>
      </c>
      <c r="J347" s="5">
        <v>1</v>
      </c>
      <c r="K347" t="str">
        <f>_xlfn.XLOOKUP(D347, dim_channels!A:A, dim_channels!C:C, "Not Found")</f>
        <v>OTA</v>
      </c>
      <c r="L347" t="str">
        <f>_xlfn.XLOOKUP(D347, dim_channels!A:A, dim_channels!B:B, "Not Found")</f>
        <v>Agoda</v>
      </c>
    </row>
    <row r="348" spans="1:12" x14ac:dyDescent="0.2">
      <c r="A348" s="2" t="s">
        <v>703</v>
      </c>
      <c r="B348" s="2" t="s">
        <v>574</v>
      </c>
      <c r="C348" s="2" t="s">
        <v>219</v>
      </c>
      <c r="D348" s="2" t="s">
        <v>45</v>
      </c>
      <c r="E348" s="2" t="s">
        <v>46</v>
      </c>
      <c r="F348" s="2">
        <v>5841.87</v>
      </c>
      <c r="G348" s="2">
        <v>292.08999999999997</v>
      </c>
      <c r="H348" s="2">
        <v>5549.78</v>
      </c>
      <c r="I348" s="2" t="s">
        <v>29</v>
      </c>
      <c r="J348" s="4">
        <v>1.0526309150993369</v>
      </c>
      <c r="K348" t="str">
        <f>_xlfn.XLOOKUP(D348, dim_channels!A:A, dim_channels!C:C, "Not Found")</f>
        <v>Corporate</v>
      </c>
      <c r="L348" t="str">
        <f>_xlfn.XLOOKUP(D348, dim_channels!A:A, dim_channels!B:B, "Not Found")</f>
        <v>Corporate Direct</v>
      </c>
    </row>
    <row r="349" spans="1:12" x14ac:dyDescent="0.2">
      <c r="A349" s="3" t="s">
        <v>704</v>
      </c>
      <c r="B349" s="3" t="s">
        <v>705</v>
      </c>
      <c r="C349" s="3" t="s">
        <v>706</v>
      </c>
      <c r="D349" s="3" t="s">
        <v>27</v>
      </c>
      <c r="E349" s="3" t="s">
        <v>60</v>
      </c>
      <c r="F349" s="3">
        <v>18324.07</v>
      </c>
      <c r="G349" s="3">
        <v>0</v>
      </c>
      <c r="H349" s="3">
        <v>18324.07</v>
      </c>
      <c r="I349" s="3" t="s">
        <v>41</v>
      </c>
      <c r="J349" s="5">
        <v>1</v>
      </c>
      <c r="K349" t="str">
        <f>_xlfn.XLOOKUP(D349, dim_channels!A:A, dim_channels!C:C, "Not Found")</f>
        <v>OTA</v>
      </c>
      <c r="L349" t="str">
        <f>_xlfn.XLOOKUP(D349, dim_channels!A:A, dim_channels!B:B, "Not Found")</f>
        <v>Expedia</v>
      </c>
    </row>
    <row r="350" spans="1:12" x14ac:dyDescent="0.2">
      <c r="A350" s="2" t="s">
        <v>707</v>
      </c>
      <c r="B350" s="2" t="s">
        <v>708</v>
      </c>
      <c r="C350" s="2" t="s">
        <v>292</v>
      </c>
      <c r="D350" s="2" t="s">
        <v>45</v>
      </c>
      <c r="E350" s="2" t="s">
        <v>46</v>
      </c>
      <c r="F350" s="2">
        <v>12011.64</v>
      </c>
      <c r="G350" s="2">
        <v>600.58000000000004</v>
      </c>
      <c r="H350" s="2">
        <v>11411.06</v>
      </c>
      <c r="I350" s="2" t="s">
        <v>29</v>
      </c>
      <c r="J350" s="4">
        <v>1.0526313944541521</v>
      </c>
      <c r="K350" t="str">
        <f>_xlfn.XLOOKUP(D350, dim_channels!A:A, dim_channels!C:C, "Not Found")</f>
        <v>Corporate</v>
      </c>
      <c r="L350" t="str">
        <f>_xlfn.XLOOKUP(D350, dim_channels!A:A, dim_channels!B:B, "Not Found")</f>
        <v>Corporate Direct</v>
      </c>
    </row>
    <row r="351" spans="1:12" x14ac:dyDescent="0.2">
      <c r="A351" s="3" t="s">
        <v>709</v>
      </c>
      <c r="B351" s="3" t="s">
        <v>590</v>
      </c>
      <c r="C351" s="3" t="s">
        <v>124</v>
      </c>
      <c r="D351" s="3" t="s">
        <v>64</v>
      </c>
      <c r="E351" s="3" t="s">
        <v>115</v>
      </c>
      <c r="F351" s="3">
        <v>10184.379999999999</v>
      </c>
      <c r="G351" s="3">
        <v>0</v>
      </c>
      <c r="H351" s="3">
        <v>10184.379999999999</v>
      </c>
      <c r="I351" s="3" t="s">
        <v>29</v>
      </c>
      <c r="J351" s="5">
        <v>1</v>
      </c>
      <c r="K351" t="str">
        <f>_xlfn.XLOOKUP(D351, dim_channels!A:A, dim_channels!C:C, "Not Found")</f>
        <v>Direct</v>
      </c>
      <c r="L351" t="str">
        <f>_xlfn.XLOOKUP(D351, dim_channels!A:A, dim_channels!B:B, "Not Found")</f>
        <v>Direct Website</v>
      </c>
    </row>
    <row r="352" spans="1:12" x14ac:dyDescent="0.2">
      <c r="A352" s="2" t="s">
        <v>710</v>
      </c>
      <c r="B352" s="2" t="s">
        <v>204</v>
      </c>
      <c r="C352" s="2" t="s">
        <v>566</v>
      </c>
      <c r="D352" s="2" t="s">
        <v>64</v>
      </c>
      <c r="E352" s="2" t="s">
        <v>34</v>
      </c>
      <c r="F352" s="2">
        <v>12543.31</v>
      </c>
      <c r="G352" s="2">
        <v>0</v>
      </c>
      <c r="H352" s="2">
        <v>12543.31</v>
      </c>
      <c r="I352" s="2" t="s">
        <v>29</v>
      </c>
      <c r="J352" s="4">
        <v>1</v>
      </c>
      <c r="K352" t="str">
        <f>_xlfn.XLOOKUP(D352, dim_channels!A:A, dim_channels!C:C, "Not Found")</f>
        <v>Direct</v>
      </c>
      <c r="L352" t="str">
        <f>_xlfn.XLOOKUP(D352, dim_channels!A:A, dim_channels!B:B, "Not Found")</f>
        <v>Direct Website</v>
      </c>
    </row>
    <row r="353" spans="1:12" x14ac:dyDescent="0.2">
      <c r="A353" s="3" t="s">
        <v>711</v>
      </c>
      <c r="B353" s="3" t="s">
        <v>538</v>
      </c>
      <c r="C353" s="3" t="s">
        <v>712</v>
      </c>
      <c r="D353" s="3" t="s">
        <v>27</v>
      </c>
      <c r="E353" s="3" t="s">
        <v>60</v>
      </c>
      <c r="F353" s="3">
        <v>12363.91</v>
      </c>
      <c r="G353" s="3">
        <v>0</v>
      </c>
      <c r="H353" s="3">
        <v>12363.91</v>
      </c>
      <c r="I353" s="3" t="s">
        <v>29</v>
      </c>
      <c r="J353" s="5">
        <v>1</v>
      </c>
      <c r="K353" t="str">
        <f>_xlfn.XLOOKUP(D353, dim_channels!A:A, dim_channels!C:C, "Not Found")</f>
        <v>OTA</v>
      </c>
      <c r="L353" t="str">
        <f>_xlfn.XLOOKUP(D353, dim_channels!A:A, dim_channels!B:B, "Not Found")</f>
        <v>Expedia</v>
      </c>
    </row>
    <row r="354" spans="1:12" x14ac:dyDescent="0.2">
      <c r="A354" s="2" t="s">
        <v>713</v>
      </c>
      <c r="B354" s="2" t="s">
        <v>258</v>
      </c>
      <c r="C354" s="2" t="s">
        <v>714</v>
      </c>
      <c r="D354" s="2" t="s">
        <v>33</v>
      </c>
      <c r="E354" s="2" t="s">
        <v>60</v>
      </c>
      <c r="F354" s="2">
        <v>11238.63</v>
      </c>
      <c r="G354" s="2">
        <v>0</v>
      </c>
      <c r="H354" s="2">
        <v>11238.63</v>
      </c>
      <c r="I354" s="2" t="s">
        <v>41</v>
      </c>
      <c r="J354" s="4">
        <v>1</v>
      </c>
      <c r="K354" t="str">
        <f>_xlfn.XLOOKUP(D354, dim_channels!A:A, dim_channels!C:C, "Not Found")</f>
        <v>OTA</v>
      </c>
      <c r="L354" t="str">
        <f>_xlfn.XLOOKUP(D354, dim_channels!A:A, dim_channels!B:B, "Not Found")</f>
        <v>Booking.com</v>
      </c>
    </row>
    <row r="355" spans="1:12" x14ac:dyDescent="0.2">
      <c r="A355" s="3" t="s">
        <v>715</v>
      </c>
      <c r="B355" s="3" t="s">
        <v>364</v>
      </c>
      <c r="C355" s="3" t="s">
        <v>403</v>
      </c>
      <c r="D355" s="3" t="s">
        <v>33</v>
      </c>
      <c r="E355" s="3" t="s">
        <v>28</v>
      </c>
      <c r="F355" s="3">
        <v>6459.12</v>
      </c>
      <c r="G355" s="3">
        <v>968.87</v>
      </c>
      <c r="H355" s="3">
        <v>5490.25</v>
      </c>
      <c r="I355" s="3" t="s">
        <v>41</v>
      </c>
      <c r="J355" s="5">
        <v>1.176471016802513</v>
      </c>
      <c r="K355" t="str">
        <f>_xlfn.XLOOKUP(D355, dim_channels!A:A, dim_channels!C:C, "Not Found")</f>
        <v>OTA</v>
      </c>
      <c r="L355" t="str">
        <f>_xlfn.XLOOKUP(D355, dim_channels!A:A, dim_channels!B:B, "Not Found")</f>
        <v>Booking.com</v>
      </c>
    </row>
    <row r="356" spans="1:12" x14ac:dyDescent="0.2">
      <c r="A356" s="2" t="s">
        <v>716</v>
      </c>
      <c r="B356" s="2" t="s">
        <v>187</v>
      </c>
      <c r="C356" s="2" t="s">
        <v>192</v>
      </c>
      <c r="D356" s="2" t="s">
        <v>64</v>
      </c>
      <c r="E356" s="2" t="s">
        <v>115</v>
      </c>
      <c r="F356" s="2">
        <v>25305.35</v>
      </c>
      <c r="G356" s="2">
        <v>0</v>
      </c>
      <c r="H356" s="2">
        <v>25305.35</v>
      </c>
      <c r="I356" s="2" t="s">
        <v>29</v>
      </c>
      <c r="J356" s="4">
        <v>1</v>
      </c>
      <c r="K356" t="str">
        <f>_xlfn.XLOOKUP(D356, dim_channels!A:A, dim_channels!C:C, "Not Found")</f>
        <v>Direct</v>
      </c>
      <c r="L356" t="str">
        <f>_xlfn.XLOOKUP(D356, dim_channels!A:A, dim_channels!B:B, "Not Found")</f>
        <v>Direct Website</v>
      </c>
    </row>
    <row r="357" spans="1:12" x14ac:dyDescent="0.2">
      <c r="A357" s="3" t="s">
        <v>717</v>
      </c>
      <c r="B357" s="3" t="s">
        <v>70</v>
      </c>
      <c r="C357" s="3" t="s">
        <v>198</v>
      </c>
      <c r="D357" s="3" t="s">
        <v>64</v>
      </c>
      <c r="E357" s="3" t="s">
        <v>28</v>
      </c>
      <c r="F357" s="3">
        <v>6973.12</v>
      </c>
      <c r="G357" s="3">
        <v>0</v>
      </c>
      <c r="H357" s="3">
        <v>6973.12</v>
      </c>
      <c r="I357" s="3" t="s">
        <v>29</v>
      </c>
      <c r="J357" s="5">
        <v>1</v>
      </c>
      <c r="K357" t="str">
        <f>_xlfn.XLOOKUP(D357, dim_channels!A:A, dim_channels!C:C, "Not Found")</f>
        <v>Direct</v>
      </c>
      <c r="L357" t="str">
        <f>_xlfn.XLOOKUP(D357, dim_channels!A:A, dim_channels!B:B, "Not Found")</f>
        <v>Direct Website</v>
      </c>
    </row>
    <row r="358" spans="1:12" x14ac:dyDescent="0.2">
      <c r="A358" s="2" t="s">
        <v>718</v>
      </c>
      <c r="B358" s="2" t="s">
        <v>278</v>
      </c>
      <c r="C358" s="2" t="s">
        <v>437</v>
      </c>
      <c r="D358" s="2" t="s">
        <v>45</v>
      </c>
      <c r="E358" s="2" t="s">
        <v>89</v>
      </c>
      <c r="F358" s="2">
        <v>2780.8</v>
      </c>
      <c r="G358" s="2">
        <v>0</v>
      </c>
      <c r="H358" s="2">
        <v>2780.8</v>
      </c>
      <c r="I358" s="2" t="s">
        <v>29</v>
      </c>
      <c r="J358" s="4">
        <v>1</v>
      </c>
      <c r="K358" t="str">
        <f>_xlfn.XLOOKUP(D358, dim_channels!A:A, dim_channels!C:C, "Not Found")</f>
        <v>Corporate</v>
      </c>
      <c r="L358" t="str">
        <f>_xlfn.XLOOKUP(D358, dim_channels!A:A, dim_channels!B:B, "Not Found")</f>
        <v>Corporate Direct</v>
      </c>
    </row>
    <row r="359" spans="1:12" x14ac:dyDescent="0.2">
      <c r="A359" s="3" t="s">
        <v>719</v>
      </c>
      <c r="B359" s="3" t="s">
        <v>423</v>
      </c>
      <c r="C359" s="3" t="s">
        <v>720</v>
      </c>
      <c r="D359" s="3" t="s">
        <v>169</v>
      </c>
      <c r="E359" s="3" t="s">
        <v>34</v>
      </c>
      <c r="F359" s="3">
        <v>9954.39</v>
      </c>
      <c r="G359" s="3">
        <v>1990.88</v>
      </c>
      <c r="H359" s="3">
        <v>7963.51</v>
      </c>
      <c r="I359" s="3" t="s">
        <v>29</v>
      </c>
      <c r="J359" s="5">
        <v>1.250000313931922</v>
      </c>
      <c r="K359" t="str">
        <f>_xlfn.XLOOKUP(D359, dim_channels!A:A, dim_channels!C:C, "Not Found")</f>
        <v>GDS</v>
      </c>
      <c r="L359" t="str">
        <f>_xlfn.XLOOKUP(D359, dim_channels!A:A, dim_channels!B:B, "Not Found")</f>
        <v>GDS (Amadeus)</v>
      </c>
    </row>
    <row r="360" spans="1:12" x14ac:dyDescent="0.2">
      <c r="A360" s="2" t="s">
        <v>721</v>
      </c>
      <c r="B360" s="2" t="s">
        <v>420</v>
      </c>
      <c r="C360" s="2" t="s">
        <v>722</v>
      </c>
      <c r="D360" s="2" t="s">
        <v>64</v>
      </c>
      <c r="E360" s="2" t="s">
        <v>115</v>
      </c>
      <c r="F360" s="2">
        <v>15142.85</v>
      </c>
      <c r="G360" s="2">
        <v>0</v>
      </c>
      <c r="H360" s="2">
        <v>15142.85</v>
      </c>
      <c r="I360" s="2" t="s">
        <v>29</v>
      </c>
      <c r="J360" s="4">
        <v>1</v>
      </c>
      <c r="K360" t="str">
        <f>_xlfn.XLOOKUP(D360, dim_channels!A:A, dim_channels!C:C, "Not Found")</f>
        <v>Direct</v>
      </c>
      <c r="L360" t="str">
        <f>_xlfn.XLOOKUP(D360, dim_channels!A:A, dim_channels!B:B, "Not Found")</f>
        <v>Direct Website</v>
      </c>
    </row>
    <row r="361" spans="1:12" x14ac:dyDescent="0.2">
      <c r="A361" s="3" t="s">
        <v>723</v>
      </c>
      <c r="B361" s="3" t="s">
        <v>724</v>
      </c>
      <c r="C361" s="3" t="s">
        <v>725</v>
      </c>
      <c r="D361" s="3" t="s">
        <v>27</v>
      </c>
      <c r="E361" s="3" t="s">
        <v>34</v>
      </c>
      <c r="F361" s="3">
        <v>9209.6200000000008</v>
      </c>
      <c r="G361" s="3">
        <v>1657.73</v>
      </c>
      <c r="H361" s="3">
        <v>7551.89</v>
      </c>
      <c r="I361" s="3" t="s">
        <v>29</v>
      </c>
      <c r="J361" s="5">
        <v>1.21951193674696</v>
      </c>
      <c r="K361" t="str">
        <f>_xlfn.XLOOKUP(D361, dim_channels!A:A, dim_channels!C:C, "Not Found")</f>
        <v>OTA</v>
      </c>
      <c r="L361" t="str">
        <f>_xlfn.XLOOKUP(D361, dim_channels!A:A, dim_channels!B:B, "Not Found")</f>
        <v>Expedia</v>
      </c>
    </row>
    <row r="362" spans="1:12" x14ac:dyDescent="0.2">
      <c r="A362" s="2" t="s">
        <v>726</v>
      </c>
      <c r="B362" s="2" t="s">
        <v>367</v>
      </c>
      <c r="C362" s="2" t="s">
        <v>251</v>
      </c>
      <c r="D362" s="2" t="s">
        <v>33</v>
      </c>
      <c r="E362" s="2" t="s">
        <v>60</v>
      </c>
      <c r="F362" s="2">
        <v>9604.61</v>
      </c>
      <c r="G362" s="2">
        <v>0</v>
      </c>
      <c r="H362" s="2">
        <v>9604.61</v>
      </c>
      <c r="I362" s="2" t="s">
        <v>41</v>
      </c>
      <c r="J362" s="4">
        <v>1</v>
      </c>
      <c r="K362" t="str">
        <f>_xlfn.XLOOKUP(D362, dim_channels!A:A, dim_channels!C:C, "Not Found")</f>
        <v>OTA</v>
      </c>
      <c r="L362" t="str">
        <f>_xlfn.XLOOKUP(D362, dim_channels!A:A, dim_channels!B:B, "Not Found")</f>
        <v>Booking.com</v>
      </c>
    </row>
    <row r="363" spans="1:12" x14ac:dyDescent="0.2">
      <c r="A363" s="3" t="s">
        <v>727</v>
      </c>
      <c r="B363" s="3" t="s">
        <v>236</v>
      </c>
      <c r="C363" s="3" t="s">
        <v>570</v>
      </c>
      <c r="D363" s="3" t="s">
        <v>33</v>
      </c>
      <c r="E363" s="3" t="s">
        <v>60</v>
      </c>
      <c r="F363" s="3">
        <v>11441.05</v>
      </c>
      <c r="G363" s="3">
        <v>0</v>
      </c>
      <c r="H363" s="3">
        <v>11441.05</v>
      </c>
      <c r="I363" s="3" t="s">
        <v>41</v>
      </c>
      <c r="J363" s="5">
        <v>1</v>
      </c>
      <c r="K363" t="str">
        <f>_xlfn.XLOOKUP(D363, dim_channels!A:A, dim_channels!C:C, "Not Found")</f>
        <v>OTA</v>
      </c>
      <c r="L363" t="str">
        <f>_xlfn.XLOOKUP(D363, dim_channels!A:A, dim_channels!B:B, "Not Found")</f>
        <v>Booking.com</v>
      </c>
    </row>
    <row r="364" spans="1:12" x14ac:dyDescent="0.2">
      <c r="A364" s="2" t="s">
        <v>728</v>
      </c>
      <c r="B364" s="2" t="s">
        <v>538</v>
      </c>
      <c r="C364" s="2" t="s">
        <v>729</v>
      </c>
      <c r="D364" s="2" t="s">
        <v>169</v>
      </c>
      <c r="E364" s="2" t="s">
        <v>34</v>
      </c>
      <c r="F364" s="2">
        <v>27330.17</v>
      </c>
      <c r="G364" s="2">
        <v>5466.03</v>
      </c>
      <c r="H364" s="2">
        <v>21864.14</v>
      </c>
      <c r="I364" s="2" t="s">
        <v>29</v>
      </c>
      <c r="J364" s="4">
        <v>1.249999771315039</v>
      </c>
      <c r="K364" t="str">
        <f>_xlfn.XLOOKUP(D364, dim_channels!A:A, dim_channels!C:C, "Not Found")</f>
        <v>GDS</v>
      </c>
      <c r="L364" t="str">
        <f>_xlfn.XLOOKUP(D364, dim_channels!A:A, dim_channels!B:B, "Not Found")</f>
        <v>GDS (Amadeus)</v>
      </c>
    </row>
    <row r="365" spans="1:12" x14ac:dyDescent="0.2">
      <c r="A365" s="3" t="s">
        <v>730</v>
      </c>
      <c r="B365" s="3" t="s">
        <v>205</v>
      </c>
      <c r="C365" s="3" t="s">
        <v>67</v>
      </c>
      <c r="D365" s="3" t="s">
        <v>45</v>
      </c>
      <c r="E365" s="3" t="s">
        <v>46</v>
      </c>
      <c r="F365" s="3">
        <v>2822.22</v>
      </c>
      <c r="G365" s="3">
        <v>141.11000000000001</v>
      </c>
      <c r="H365" s="3">
        <v>2681.11</v>
      </c>
      <c r="I365" s="3" t="s">
        <v>29</v>
      </c>
      <c r="J365" s="5">
        <v>1.0526311863370019</v>
      </c>
      <c r="K365" t="str">
        <f>_xlfn.XLOOKUP(D365, dim_channels!A:A, dim_channels!C:C, "Not Found")</f>
        <v>Corporate</v>
      </c>
      <c r="L365" t="str">
        <f>_xlfn.XLOOKUP(D365, dim_channels!A:A, dim_channels!B:B, "Not Found")</f>
        <v>Corporate Direct</v>
      </c>
    </row>
    <row r="366" spans="1:12" x14ac:dyDescent="0.2">
      <c r="A366" s="2" t="s">
        <v>731</v>
      </c>
      <c r="B366" s="2" t="s">
        <v>253</v>
      </c>
      <c r="C366" s="2" t="s">
        <v>467</v>
      </c>
      <c r="D366" s="2" t="s">
        <v>33</v>
      </c>
      <c r="E366" s="2" t="s">
        <v>28</v>
      </c>
      <c r="F366" s="2">
        <v>6652.03</v>
      </c>
      <c r="G366" s="2">
        <v>997.8</v>
      </c>
      <c r="H366" s="2">
        <v>5654.23</v>
      </c>
      <c r="I366" s="2" t="s">
        <v>41</v>
      </c>
      <c r="J366" s="4">
        <v>1.1764696519243121</v>
      </c>
      <c r="K366" t="str">
        <f>_xlfn.XLOOKUP(D366, dim_channels!A:A, dim_channels!C:C, "Not Found")</f>
        <v>OTA</v>
      </c>
      <c r="L366" t="str">
        <f>_xlfn.XLOOKUP(D366, dim_channels!A:A, dim_channels!B:B, "Not Found")</f>
        <v>Booking.com</v>
      </c>
    </row>
    <row r="367" spans="1:12" x14ac:dyDescent="0.2">
      <c r="A367" s="3" t="s">
        <v>732</v>
      </c>
      <c r="B367" s="3" t="s">
        <v>151</v>
      </c>
      <c r="C367" s="3" t="s">
        <v>355</v>
      </c>
      <c r="D367" s="3" t="s">
        <v>64</v>
      </c>
      <c r="E367" s="3" t="s">
        <v>34</v>
      </c>
      <c r="F367" s="3">
        <v>8571.83</v>
      </c>
      <c r="G367" s="3">
        <v>0</v>
      </c>
      <c r="H367" s="3">
        <v>8571.83</v>
      </c>
      <c r="I367" s="3" t="s">
        <v>29</v>
      </c>
      <c r="J367" s="5">
        <v>1</v>
      </c>
      <c r="K367" t="str">
        <f>_xlfn.XLOOKUP(D367, dim_channels!A:A, dim_channels!C:C, "Not Found")</f>
        <v>Direct</v>
      </c>
      <c r="L367" t="str">
        <f>_xlfn.XLOOKUP(D367, dim_channels!A:A, dim_channels!B:B, "Not Found")</f>
        <v>Direct Website</v>
      </c>
    </row>
    <row r="368" spans="1:12" x14ac:dyDescent="0.2">
      <c r="A368" s="2" t="s">
        <v>733</v>
      </c>
      <c r="B368" s="2" t="s">
        <v>110</v>
      </c>
      <c r="C368" s="2" t="s">
        <v>348</v>
      </c>
      <c r="D368" s="2" t="s">
        <v>27</v>
      </c>
      <c r="E368" s="2" t="s">
        <v>60</v>
      </c>
      <c r="F368" s="2">
        <v>23423.86</v>
      </c>
      <c r="G368" s="2">
        <v>0</v>
      </c>
      <c r="H368" s="2">
        <v>23423.86</v>
      </c>
      <c r="I368" s="2" t="s">
        <v>29</v>
      </c>
      <c r="J368" s="4">
        <v>1</v>
      </c>
      <c r="K368" t="str">
        <f>_xlfn.XLOOKUP(D368, dim_channels!A:A, dim_channels!C:C, "Not Found")</f>
        <v>OTA</v>
      </c>
      <c r="L368" t="str">
        <f>_xlfn.XLOOKUP(D368, dim_channels!A:A, dim_channels!B:B, "Not Found")</f>
        <v>Expedia</v>
      </c>
    </row>
    <row r="369" spans="1:12" x14ac:dyDescent="0.2">
      <c r="A369" s="3" t="s">
        <v>734</v>
      </c>
      <c r="B369" s="3" t="s">
        <v>54</v>
      </c>
      <c r="C369" s="3" t="s">
        <v>164</v>
      </c>
      <c r="D369" s="3" t="s">
        <v>33</v>
      </c>
      <c r="E369" s="3" t="s">
        <v>28</v>
      </c>
      <c r="F369" s="3">
        <v>8244.7999999999993</v>
      </c>
      <c r="G369" s="3">
        <v>1236.72</v>
      </c>
      <c r="H369" s="3">
        <v>7008.08</v>
      </c>
      <c r="I369" s="3" t="s">
        <v>29</v>
      </c>
      <c r="J369" s="5">
        <v>1.1764705882352939</v>
      </c>
      <c r="K369" t="str">
        <f>_xlfn.XLOOKUP(D369, dim_channels!A:A, dim_channels!C:C, "Not Found")</f>
        <v>OTA</v>
      </c>
      <c r="L369" t="str">
        <f>_xlfn.XLOOKUP(D369, dim_channels!A:A, dim_channels!B:B, "Not Found")</f>
        <v>Booking.com</v>
      </c>
    </row>
    <row r="370" spans="1:12" x14ac:dyDescent="0.2">
      <c r="A370" s="2" t="s">
        <v>735</v>
      </c>
      <c r="B370" s="2" t="s">
        <v>501</v>
      </c>
      <c r="C370" s="2" t="s">
        <v>433</v>
      </c>
      <c r="D370" s="2" t="s">
        <v>64</v>
      </c>
      <c r="E370" s="2" t="s">
        <v>34</v>
      </c>
      <c r="F370" s="2">
        <v>3293.62</v>
      </c>
      <c r="G370" s="2">
        <v>0</v>
      </c>
      <c r="H370" s="2">
        <v>3293.62</v>
      </c>
      <c r="I370" s="2" t="s">
        <v>29</v>
      </c>
      <c r="J370" s="4">
        <v>1</v>
      </c>
      <c r="K370" t="str">
        <f>_xlfn.XLOOKUP(D370, dim_channels!A:A, dim_channels!C:C, "Not Found")</f>
        <v>Direct</v>
      </c>
      <c r="L370" t="str">
        <f>_xlfn.XLOOKUP(D370, dim_channels!A:A, dim_channels!B:B, "Not Found")</f>
        <v>Direct Website</v>
      </c>
    </row>
    <row r="371" spans="1:12" x14ac:dyDescent="0.2">
      <c r="A371" s="3" t="s">
        <v>736</v>
      </c>
      <c r="B371" s="3" t="s">
        <v>560</v>
      </c>
      <c r="C371" s="3" t="s">
        <v>91</v>
      </c>
      <c r="D371" s="3" t="s">
        <v>64</v>
      </c>
      <c r="E371" s="3" t="s">
        <v>34</v>
      </c>
      <c r="F371" s="3">
        <v>8055.16</v>
      </c>
      <c r="G371" s="3">
        <v>0</v>
      </c>
      <c r="H371" s="3">
        <v>8055.16</v>
      </c>
      <c r="I371" s="3" t="s">
        <v>56</v>
      </c>
      <c r="J371" s="5">
        <v>1</v>
      </c>
      <c r="K371" t="str">
        <f>_xlfn.XLOOKUP(D371, dim_channels!A:A, dim_channels!C:C, "Not Found")</f>
        <v>Direct</v>
      </c>
      <c r="L371" t="str">
        <f>_xlfn.XLOOKUP(D371, dim_channels!A:A, dim_channels!B:B, "Not Found")</f>
        <v>Direct Website</v>
      </c>
    </row>
    <row r="372" spans="1:12" x14ac:dyDescent="0.2">
      <c r="A372" s="2" t="s">
        <v>737</v>
      </c>
      <c r="B372" s="2" t="s">
        <v>31</v>
      </c>
      <c r="C372" s="2" t="s">
        <v>310</v>
      </c>
      <c r="D372" s="2" t="s">
        <v>169</v>
      </c>
      <c r="E372" s="2" t="s">
        <v>46</v>
      </c>
      <c r="F372" s="2">
        <v>3341.87</v>
      </c>
      <c r="G372" s="2">
        <v>668.37</v>
      </c>
      <c r="H372" s="2">
        <v>2673.5</v>
      </c>
      <c r="I372" s="2" t="s">
        <v>41</v>
      </c>
      <c r="J372" s="4">
        <v>1.249998129792407</v>
      </c>
      <c r="K372" t="str">
        <f>_xlfn.XLOOKUP(D372, dim_channels!A:A, dim_channels!C:C, "Not Found")</f>
        <v>GDS</v>
      </c>
      <c r="L372" t="str">
        <f>_xlfn.XLOOKUP(D372, dim_channels!A:A, dim_channels!B:B, "Not Found")</f>
        <v>GDS (Amadeus)</v>
      </c>
    </row>
    <row r="373" spans="1:12" x14ac:dyDescent="0.2">
      <c r="A373" s="3" t="s">
        <v>738</v>
      </c>
      <c r="B373" s="3" t="s">
        <v>448</v>
      </c>
      <c r="C373" s="3" t="s">
        <v>449</v>
      </c>
      <c r="D373" s="3" t="s">
        <v>52</v>
      </c>
      <c r="E373" s="3" t="s">
        <v>34</v>
      </c>
      <c r="F373" s="3">
        <v>7707.17</v>
      </c>
      <c r="G373" s="3">
        <v>924.86</v>
      </c>
      <c r="H373" s="3">
        <v>6782.31</v>
      </c>
      <c r="I373" s="3" t="s">
        <v>56</v>
      </c>
      <c r="J373" s="5">
        <v>1.1363635693443681</v>
      </c>
      <c r="K373" t="str">
        <f>_xlfn.XLOOKUP(D373, dim_channels!A:A, dim_channels!C:C, "Not Found")</f>
        <v>OTA</v>
      </c>
      <c r="L373" t="str">
        <f>_xlfn.XLOOKUP(D373, dim_channels!A:A, dim_channels!B:B, "Not Found")</f>
        <v>Agoda</v>
      </c>
    </row>
    <row r="374" spans="1:12" x14ac:dyDescent="0.2">
      <c r="A374" s="2" t="s">
        <v>739</v>
      </c>
      <c r="B374" s="2" t="s">
        <v>740</v>
      </c>
      <c r="C374" s="2" t="s">
        <v>741</v>
      </c>
      <c r="D374" s="2" t="s">
        <v>52</v>
      </c>
      <c r="E374" s="2" t="s">
        <v>60</v>
      </c>
      <c r="F374" s="2">
        <v>5171.55</v>
      </c>
      <c r="G374" s="2">
        <v>0</v>
      </c>
      <c r="H374" s="2">
        <v>5171.55</v>
      </c>
      <c r="I374" s="2" t="s">
        <v>29</v>
      </c>
      <c r="J374" s="4">
        <v>1</v>
      </c>
      <c r="K374" t="str">
        <f>_xlfn.XLOOKUP(D374, dim_channels!A:A, dim_channels!C:C, "Not Found")</f>
        <v>OTA</v>
      </c>
      <c r="L374" t="str">
        <f>_xlfn.XLOOKUP(D374, dim_channels!A:A, dim_channels!B:B, "Not Found")</f>
        <v>Agoda</v>
      </c>
    </row>
    <row r="375" spans="1:12" x14ac:dyDescent="0.2">
      <c r="A375" s="3" t="s">
        <v>742</v>
      </c>
      <c r="B375" s="3" t="s">
        <v>91</v>
      </c>
      <c r="C375" s="3" t="s">
        <v>303</v>
      </c>
      <c r="D375" s="3" t="s">
        <v>114</v>
      </c>
      <c r="E375" s="3" t="s">
        <v>115</v>
      </c>
      <c r="F375" s="3">
        <v>4029.32</v>
      </c>
      <c r="G375" s="3">
        <v>402.93</v>
      </c>
      <c r="H375" s="3">
        <v>3626.39</v>
      </c>
      <c r="I375" s="3" t="s">
        <v>29</v>
      </c>
      <c r="J375" s="5">
        <v>1.111110498319265</v>
      </c>
      <c r="K375" t="str">
        <f>_xlfn.XLOOKUP(D375, dim_channels!A:A, dim_channels!C:C, "Not Found")</f>
        <v>Offline</v>
      </c>
      <c r="L375" t="str">
        <f>_xlfn.XLOOKUP(D375, dim_channels!A:A, dim_channels!B:B, "Not Found")</f>
        <v>Travel Agency</v>
      </c>
    </row>
    <row r="376" spans="1:12" x14ac:dyDescent="0.2">
      <c r="A376" s="2" t="s">
        <v>743</v>
      </c>
      <c r="B376" s="2" t="s">
        <v>264</v>
      </c>
      <c r="C376" s="2" t="s">
        <v>264</v>
      </c>
      <c r="D376" s="2" t="s">
        <v>33</v>
      </c>
      <c r="E376" s="2" t="s">
        <v>28</v>
      </c>
      <c r="F376" s="2">
        <v>2379.48</v>
      </c>
      <c r="G376" s="2">
        <v>356.92</v>
      </c>
      <c r="H376" s="2">
        <v>2022.56</v>
      </c>
      <c r="I376" s="2" t="s">
        <v>41</v>
      </c>
      <c r="J376" s="4">
        <v>1.176469424887272</v>
      </c>
      <c r="K376" t="str">
        <f>_xlfn.XLOOKUP(D376, dim_channels!A:A, dim_channels!C:C, "Not Found")</f>
        <v>OTA</v>
      </c>
      <c r="L376" t="str">
        <f>_xlfn.XLOOKUP(D376, dim_channels!A:A, dim_channels!B:B, "Not Found")</f>
        <v>Booking.com</v>
      </c>
    </row>
    <row r="377" spans="1:12" x14ac:dyDescent="0.2">
      <c r="A377" s="3" t="s">
        <v>744</v>
      </c>
      <c r="B377" s="3" t="s">
        <v>181</v>
      </c>
      <c r="C377" s="3" t="s">
        <v>509</v>
      </c>
      <c r="D377" s="3" t="s">
        <v>45</v>
      </c>
      <c r="E377" s="3" t="s">
        <v>89</v>
      </c>
      <c r="F377" s="3">
        <v>6335.56</v>
      </c>
      <c r="G377" s="3">
        <v>0</v>
      </c>
      <c r="H377" s="3">
        <v>6335.56</v>
      </c>
      <c r="I377" s="3" t="s">
        <v>41</v>
      </c>
      <c r="J377" s="5">
        <v>1</v>
      </c>
      <c r="K377" t="str">
        <f>_xlfn.XLOOKUP(D377, dim_channels!A:A, dim_channels!C:C, "Not Found")</f>
        <v>Corporate</v>
      </c>
      <c r="L377" t="str">
        <f>_xlfn.XLOOKUP(D377, dim_channels!A:A, dim_channels!B:B, "Not Found")</f>
        <v>Corporate Direct</v>
      </c>
    </row>
    <row r="378" spans="1:12" x14ac:dyDescent="0.2">
      <c r="A378" s="2" t="s">
        <v>745</v>
      </c>
      <c r="B378" s="2" t="s">
        <v>578</v>
      </c>
      <c r="C378" s="2" t="s">
        <v>195</v>
      </c>
      <c r="D378" s="2" t="s">
        <v>169</v>
      </c>
      <c r="E378" s="2" t="s">
        <v>34</v>
      </c>
      <c r="F378" s="2">
        <v>4357.12</v>
      </c>
      <c r="G378" s="2">
        <v>871.42</v>
      </c>
      <c r="H378" s="2">
        <v>3485.7</v>
      </c>
      <c r="I378" s="2" t="s">
        <v>29</v>
      </c>
      <c r="J378" s="4">
        <v>1.249998565567892</v>
      </c>
      <c r="K378" t="str">
        <f>_xlfn.XLOOKUP(D378, dim_channels!A:A, dim_channels!C:C, "Not Found")</f>
        <v>GDS</v>
      </c>
      <c r="L378" t="str">
        <f>_xlfn.XLOOKUP(D378, dim_channels!A:A, dim_channels!B:B, "Not Found")</f>
        <v>GDS (Amadeus)</v>
      </c>
    </row>
    <row r="379" spans="1:12" x14ac:dyDescent="0.2">
      <c r="A379" s="3" t="s">
        <v>746</v>
      </c>
      <c r="B379" s="3" t="s">
        <v>187</v>
      </c>
      <c r="C379" s="3" t="s">
        <v>187</v>
      </c>
      <c r="D379" s="3" t="s">
        <v>45</v>
      </c>
      <c r="E379" s="3" t="s">
        <v>46</v>
      </c>
      <c r="F379" s="3">
        <v>15379.14</v>
      </c>
      <c r="G379" s="3">
        <v>768.96</v>
      </c>
      <c r="H379" s="3">
        <v>14610.18</v>
      </c>
      <c r="I379" s="3" t="s">
        <v>41</v>
      </c>
      <c r="J379" s="5">
        <v>1.0526317950908199</v>
      </c>
      <c r="K379" t="str">
        <f>_xlfn.XLOOKUP(D379, dim_channels!A:A, dim_channels!C:C, "Not Found")</f>
        <v>Corporate</v>
      </c>
      <c r="L379" t="str">
        <f>_xlfn.XLOOKUP(D379, dim_channels!A:A, dim_channels!B:B, "Not Found")</f>
        <v>Corporate Direct</v>
      </c>
    </row>
    <row r="380" spans="1:12" x14ac:dyDescent="0.2">
      <c r="A380" s="2" t="s">
        <v>747</v>
      </c>
      <c r="B380" s="2" t="s">
        <v>121</v>
      </c>
      <c r="C380" s="2" t="s">
        <v>103</v>
      </c>
      <c r="D380" s="2" t="s">
        <v>45</v>
      </c>
      <c r="E380" s="2" t="s">
        <v>46</v>
      </c>
      <c r="F380" s="2">
        <v>8291.02</v>
      </c>
      <c r="G380" s="2">
        <v>414.55</v>
      </c>
      <c r="H380" s="2">
        <v>7876.47</v>
      </c>
      <c r="I380" s="2" t="s">
        <v>29</v>
      </c>
      <c r="J380" s="4">
        <v>1.0526314453048129</v>
      </c>
      <c r="K380" t="str">
        <f>_xlfn.XLOOKUP(D380, dim_channels!A:A, dim_channels!C:C, "Not Found")</f>
        <v>Corporate</v>
      </c>
      <c r="L380" t="str">
        <f>_xlfn.XLOOKUP(D380, dim_channels!A:A, dim_channels!B:B, "Not Found")</f>
        <v>Corporate Direct</v>
      </c>
    </row>
    <row r="381" spans="1:12" x14ac:dyDescent="0.2">
      <c r="A381" s="3" t="s">
        <v>748</v>
      </c>
      <c r="B381" s="3" t="s">
        <v>297</v>
      </c>
      <c r="C381" s="3" t="s">
        <v>749</v>
      </c>
      <c r="D381" s="3" t="s">
        <v>45</v>
      </c>
      <c r="E381" s="3" t="s">
        <v>46</v>
      </c>
      <c r="F381" s="3">
        <v>5859.43</v>
      </c>
      <c r="G381" s="3">
        <v>292.97000000000003</v>
      </c>
      <c r="H381" s="3">
        <v>5566.46</v>
      </c>
      <c r="I381" s="3" t="s">
        <v>29</v>
      </c>
      <c r="J381" s="5">
        <v>1.0526312952935979</v>
      </c>
      <c r="K381" t="str">
        <f>_xlfn.XLOOKUP(D381, dim_channels!A:A, dim_channels!C:C, "Not Found")</f>
        <v>Corporate</v>
      </c>
      <c r="L381" t="str">
        <f>_xlfn.XLOOKUP(D381, dim_channels!A:A, dim_channels!B:B, "Not Found")</f>
        <v>Corporate Direct</v>
      </c>
    </row>
    <row r="382" spans="1:12" x14ac:dyDescent="0.2">
      <c r="A382" s="2" t="s">
        <v>750</v>
      </c>
      <c r="B382" s="2" t="s">
        <v>129</v>
      </c>
      <c r="C382" s="2" t="s">
        <v>130</v>
      </c>
      <c r="D382" s="2" t="s">
        <v>33</v>
      </c>
      <c r="E382" s="2" t="s">
        <v>28</v>
      </c>
      <c r="F382" s="2">
        <v>3473.19</v>
      </c>
      <c r="G382" s="2">
        <v>520.98</v>
      </c>
      <c r="H382" s="2">
        <v>2952.21</v>
      </c>
      <c r="I382" s="2" t="s">
        <v>29</v>
      </c>
      <c r="J382" s="4">
        <v>1.176471185992866</v>
      </c>
      <c r="K382" t="str">
        <f>_xlfn.XLOOKUP(D382, dim_channels!A:A, dim_channels!C:C, "Not Found")</f>
        <v>OTA</v>
      </c>
      <c r="L382" t="str">
        <f>_xlfn.XLOOKUP(D382, dim_channels!A:A, dim_channels!B:B, "Not Found")</f>
        <v>Booking.com</v>
      </c>
    </row>
    <row r="383" spans="1:12" x14ac:dyDescent="0.2">
      <c r="A383" s="3" t="s">
        <v>751</v>
      </c>
      <c r="B383" s="3" t="s">
        <v>141</v>
      </c>
      <c r="C383" s="3" t="s">
        <v>276</v>
      </c>
      <c r="D383" s="3" t="s">
        <v>33</v>
      </c>
      <c r="E383" s="3" t="s">
        <v>34</v>
      </c>
      <c r="F383" s="3">
        <v>6810.23</v>
      </c>
      <c r="G383" s="3">
        <v>1021.53</v>
      </c>
      <c r="H383" s="3">
        <v>5788.7</v>
      </c>
      <c r="I383" s="3" t="s">
        <v>29</v>
      </c>
      <c r="J383" s="5">
        <v>1.176469673674573</v>
      </c>
      <c r="K383" t="str">
        <f>_xlfn.XLOOKUP(D383, dim_channels!A:A, dim_channels!C:C, "Not Found")</f>
        <v>OTA</v>
      </c>
      <c r="L383" t="str">
        <f>_xlfn.XLOOKUP(D383, dim_channels!A:A, dim_channels!B:B, "Not Found")</f>
        <v>Booking.com</v>
      </c>
    </row>
    <row r="384" spans="1:12" x14ac:dyDescent="0.2">
      <c r="A384" s="2" t="s">
        <v>752</v>
      </c>
      <c r="B384" s="2" t="s">
        <v>753</v>
      </c>
      <c r="C384" s="2" t="s">
        <v>754</v>
      </c>
      <c r="D384" s="2" t="s">
        <v>33</v>
      </c>
      <c r="E384" s="2" t="s">
        <v>28</v>
      </c>
      <c r="F384" s="2">
        <v>9247.3700000000008</v>
      </c>
      <c r="G384" s="2">
        <v>1387.11</v>
      </c>
      <c r="H384" s="2">
        <v>7860.26</v>
      </c>
      <c r="I384" s="2" t="s">
        <v>29</v>
      </c>
      <c r="J384" s="4">
        <v>1.176471261764878</v>
      </c>
      <c r="K384" t="str">
        <f>_xlfn.XLOOKUP(D384, dim_channels!A:A, dim_channels!C:C, "Not Found")</f>
        <v>OTA</v>
      </c>
      <c r="L384" t="str">
        <f>_xlfn.XLOOKUP(D384, dim_channels!A:A, dim_channels!B:B, "Not Found")</f>
        <v>Booking.com</v>
      </c>
    </row>
    <row r="385" spans="1:12" x14ac:dyDescent="0.2">
      <c r="A385" s="3" t="s">
        <v>755</v>
      </c>
      <c r="B385" s="3" t="s">
        <v>418</v>
      </c>
      <c r="C385" s="3" t="s">
        <v>525</v>
      </c>
      <c r="D385" s="3" t="s">
        <v>27</v>
      </c>
      <c r="E385" s="3" t="s">
        <v>60</v>
      </c>
      <c r="F385" s="3">
        <v>5530.11</v>
      </c>
      <c r="G385" s="3">
        <v>0</v>
      </c>
      <c r="H385" s="3">
        <v>5530.11</v>
      </c>
      <c r="I385" s="3" t="s">
        <v>29</v>
      </c>
      <c r="J385" s="5">
        <v>1</v>
      </c>
      <c r="K385" t="str">
        <f>_xlfn.XLOOKUP(D385, dim_channels!A:A, dim_channels!C:C, "Not Found")</f>
        <v>OTA</v>
      </c>
      <c r="L385" t="str">
        <f>_xlfn.XLOOKUP(D385, dim_channels!A:A, dim_channels!B:B, "Not Found")</f>
        <v>Expedia</v>
      </c>
    </row>
    <row r="386" spans="1:12" x14ac:dyDescent="0.2">
      <c r="A386" s="2" t="s">
        <v>756</v>
      </c>
      <c r="B386" s="2" t="s">
        <v>420</v>
      </c>
      <c r="C386" s="2" t="s">
        <v>143</v>
      </c>
      <c r="D386" s="2" t="s">
        <v>33</v>
      </c>
      <c r="E386" s="2" t="s">
        <v>60</v>
      </c>
      <c r="F386" s="2">
        <v>2648.03</v>
      </c>
      <c r="G386" s="2">
        <v>0</v>
      </c>
      <c r="H386" s="2">
        <v>2648.03</v>
      </c>
      <c r="I386" s="2" t="s">
        <v>29</v>
      </c>
      <c r="J386" s="4">
        <v>1</v>
      </c>
      <c r="K386" t="str">
        <f>_xlfn.XLOOKUP(D386, dim_channels!A:A, dim_channels!C:C, "Not Found")</f>
        <v>OTA</v>
      </c>
      <c r="L386" t="str">
        <f>_xlfn.XLOOKUP(D386, dim_channels!A:A, dim_channels!B:B, "Not Found")</f>
        <v>Booking.com</v>
      </c>
    </row>
    <row r="387" spans="1:12" x14ac:dyDescent="0.2">
      <c r="A387" s="3" t="s">
        <v>757</v>
      </c>
      <c r="B387" s="3" t="s">
        <v>200</v>
      </c>
      <c r="C387" s="3" t="s">
        <v>534</v>
      </c>
      <c r="D387" s="3" t="s">
        <v>64</v>
      </c>
      <c r="E387" s="3" t="s">
        <v>28</v>
      </c>
      <c r="F387" s="3">
        <v>4538.46</v>
      </c>
      <c r="G387" s="3">
        <v>0</v>
      </c>
      <c r="H387" s="3">
        <v>4538.46</v>
      </c>
      <c r="I387" s="3" t="s">
        <v>29</v>
      </c>
      <c r="J387" s="5">
        <v>1</v>
      </c>
      <c r="K387" t="str">
        <f>_xlfn.XLOOKUP(D387, dim_channels!A:A, dim_channels!C:C, "Not Found")</f>
        <v>Direct</v>
      </c>
      <c r="L387" t="str">
        <f>_xlfn.XLOOKUP(D387, dim_channels!A:A, dim_channels!B:B, "Not Found")</f>
        <v>Direct Website</v>
      </c>
    </row>
    <row r="388" spans="1:12" x14ac:dyDescent="0.2">
      <c r="A388" s="2" t="s">
        <v>758</v>
      </c>
      <c r="B388" s="2" t="s">
        <v>425</v>
      </c>
      <c r="C388" s="2" t="s">
        <v>422</v>
      </c>
      <c r="D388" s="2" t="s">
        <v>64</v>
      </c>
      <c r="E388" s="2" t="s">
        <v>115</v>
      </c>
      <c r="F388" s="2">
        <v>15274.88</v>
      </c>
      <c r="G388" s="2">
        <v>0</v>
      </c>
      <c r="H388" s="2">
        <v>15274.88</v>
      </c>
      <c r="I388" s="2" t="s">
        <v>29</v>
      </c>
      <c r="J388" s="4">
        <v>1</v>
      </c>
      <c r="K388" t="str">
        <f>_xlfn.XLOOKUP(D388, dim_channels!A:A, dim_channels!C:C, "Not Found")</f>
        <v>Direct</v>
      </c>
      <c r="L388" t="str">
        <f>_xlfn.XLOOKUP(D388, dim_channels!A:A, dim_channels!B:B, "Not Found")</f>
        <v>Direct Website</v>
      </c>
    </row>
    <row r="389" spans="1:12" x14ac:dyDescent="0.2">
      <c r="A389" s="3" t="s">
        <v>759</v>
      </c>
      <c r="B389" s="3" t="s">
        <v>630</v>
      </c>
      <c r="C389" s="3" t="s">
        <v>295</v>
      </c>
      <c r="D389" s="3" t="s">
        <v>27</v>
      </c>
      <c r="E389" s="3" t="s">
        <v>60</v>
      </c>
      <c r="F389" s="3">
        <v>20879.77</v>
      </c>
      <c r="G389" s="3">
        <v>0</v>
      </c>
      <c r="H389" s="3">
        <v>20879.77</v>
      </c>
      <c r="I389" s="3" t="s">
        <v>56</v>
      </c>
      <c r="J389" s="5">
        <v>1</v>
      </c>
      <c r="K389" t="str">
        <f>_xlfn.XLOOKUP(D389, dim_channels!A:A, dim_channels!C:C, "Not Found")</f>
        <v>OTA</v>
      </c>
      <c r="L389" t="str">
        <f>_xlfn.XLOOKUP(D389, dim_channels!A:A, dim_channels!B:B, "Not Found")</f>
        <v>Expedia</v>
      </c>
    </row>
    <row r="390" spans="1:12" x14ac:dyDescent="0.2">
      <c r="A390" s="2" t="s">
        <v>760</v>
      </c>
      <c r="B390" s="2" t="s">
        <v>100</v>
      </c>
      <c r="C390" s="2" t="s">
        <v>100</v>
      </c>
      <c r="D390" s="2" t="s">
        <v>33</v>
      </c>
      <c r="E390" s="2" t="s">
        <v>28</v>
      </c>
      <c r="F390" s="2">
        <v>6610.28</v>
      </c>
      <c r="G390" s="2">
        <v>991.54</v>
      </c>
      <c r="H390" s="2">
        <v>5618.74</v>
      </c>
      <c r="I390" s="2" t="s">
        <v>41</v>
      </c>
      <c r="J390" s="4">
        <v>1.1764701694685999</v>
      </c>
      <c r="K390" t="str">
        <f>_xlfn.XLOOKUP(D390, dim_channels!A:A, dim_channels!C:C, "Not Found")</f>
        <v>OTA</v>
      </c>
      <c r="L390" t="str">
        <f>_xlfn.XLOOKUP(D390, dim_channels!A:A, dim_channels!B:B, "Not Found")</f>
        <v>Booking.com</v>
      </c>
    </row>
    <row r="391" spans="1:12" x14ac:dyDescent="0.2">
      <c r="A391" s="3" t="s">
        <v>761</v>
      </c>
      <c r="B391" s="3" t="s">
        <v>762</v>
      </c>
      <c r="C391" s="3" t="s">
        <v>85</v>
      </c>
      <c r="D391" s="3" t="s">
        <v>64</v>
      </c>
      <c r="E391" s="3" t="s">
        <v>34</v>
      </c>
      <c r="F391" s="3">
        <v>3536.91</v>
      </c>
      <c r="G391" s="3">
        <v>0</v>
      </c>
      <c r="H391" s="3">
        <v>3536.91</v>
      </c>
      <c r="I391" s="3" t="s">
        <v>56</v>
      </c>
      <c r="J391" s="5">
        <v>1</v>
      </c>
      <c r="K391" t="str">
        <f>_xlfn.XLOOKUP(D391, dim_channels!A:A, dim_channels!C:C, "Not Found")</f>
        <v>Direct</v>
      </c>
      <c r="L391" t="str">
        <f>_xlfn.XLOOKUP(D391, dim_channels!A:A, dim_channels!B:B, "Not Found")</f>
        <v>Direct Website</v>
      </c>
    </row>
    <row r="392" spans="1:12" x14ac:dyDescent="0.2">
      <c r="A392" s="2" t="s">
        <v>763</v>
      </c>
      <c r="B392" s="2" t="s">
        <v>567</v>
      </c>
      <c r="C392" s="2" t="s">
        <v>567</v>
      </c>
      <c r="D392" s="2" t="s">
        <v>27</v>
      </c>
      <c r="E392" s="2" t="s">
        <v>60</v>
      </c>
      <c r="F392" s="2">
        <v>5822.03</v>
      </c>
      <c r="G392" s="2">
        <v>0</v>
      </c>
      <c r="H392" s="2">
        <v>5822.03</v>
      </c>
      <c r="I392" s="2" t="s">
        <v>29</v>
      </c>
      <c r="J392" s="4">
        <v>1</v>
      </c>
      <c r="K392" t="str">
        <f>_xlfn.XLOOKUP(D392, dim_channels!A:A, dim_channels!C:C, "Not Found")</f>
        <v>OTA</v>
      </c>
      <c r="L392" t="str">
        <f>_xlfn.XLOOKUP(D392, dim_channels!A:A, dim_channels!B:B, "Not Found")</f>
        <v>Expedia</v>
      </c>
    </row>
    <row r="393" spans="1:12" x14ac:dyDescent="0.2">
      <c r="A393" s="3" t="s">
        <v>764</v>
      </c>
      <c r="B393" s="3" t="s">
        <v>148</v>
      </c>
      <c r="C393" s="3" t="s">
        <v>289</v>
      </c>
      <c r="D393" s="3" t="s">
        <v>33</v>
      </c>
      <c r="E393" s="3" t="s">
        <v>60</v>
      </c>
      <c r="F393" s="3">
        <v>2570.85</v>
      </c>
      <c r="G393" s="3">
        <v>0</v>
      </c>
      <c r="H393" s="3">
        <v>2570.85</v>
      </c>
      <c r="I393" s="3" t="s">
        <v>56</v>
      </c>
      <c r="J393" s="5">
        <v>1</v>
      </c>
      <c r="K393" t="str">
        <f>_xlfn.XLOOKUP(D393, dim_channels!A:A, dim_channels!C:C, "Not Found")</f>
        <v>OTA</v>
      </c>
      <c r="L393" t="str">
        <f>_xlfn.XLOOKUP(D393, dim_channels!A:A, dim_channels!B:B, "Not Found")</f>
        <v>Booking.com</v>
      </c>
    </row>
    <row r="394" spans="1:12" x14ac:dyDescent="0.2">
      <c r="A394" s="2" t="s">
        <v>765</v>
      </c>
      <c r="B394" s="2" t="s">
        <v>562</v>
      </c>
      <c r="C394" s="2" t="s">
        <v>165</v>
      </c>
      <c r="D394" s="2" t="s">
        <v>52</v>
      </c>
      <c r="E394" s="2" t="s">
        <v>60</v>
      </c>
      <c r="F394" s="2">
        <v>3160.88</v>
      </c>
      <c r="G394" s="2">
        <v>0</v>
      </c>
      <c r="H394" s="2">
        <v>3160.88</v>
      </c>
      <c r="I394" s="2" t="s">
        <v>29</v>
      </c>
      <c r="J394" s="4">
        <v>1</v>
      </c>
      <c r="K394" t="str">
        <f>_xlfn.XLOOKUP(D394, dim_channels!A:A, dim_channels!C:C, "Not Found")</f>
        <v>OTA</v>
      </c>
      <c r="L394" t="str">
        <f>_xlfn.XLOOKUP(D394, dim_channels!A:A, dim_channels!B:B, "Not Found")</f>
        <v>Agoda</v>
      </c>
    </row>
    <row r="395" spans="1:12" x14ac:dyDescent="0.2">
      <c r="A395" s="3" t="s">
        <v>766</v>
      </c>
      <c r="B395" s="3" t="s">
        <v>543</v>
      </c>
      <c r="C395" s="3" t="s">
        <v>202</v>
      </c>
      <c r="D395" s="3" t="s">
        <v>45</v>
      </c>
      <c r="E395" s="3" t="s">
        <v>89</v>
      </c>
      <c r="F395" s="3">
        <v>2907.63</v>
      </c>
      <c r="G395" s="3">
        <v>0</v>
      </c>
      <c r="H395" s="3">
        <v>2907.63</v>
      </c>
      <c r="I395" s="3" t="s">
        <v>29</v>
      </c>
      <c r="J395" s="5">
        <v>1</v>
      </c>
      <c r="K395" t="str">
        <f>_xlfn.XLOOKUP(D395, dim_channels!A:A, dim_channels!C:C, "Not Found")</f>
        <v>Corporate</v>
      </c>
      <c r="L395" t="str">
        <f>_xlfn.XLOOKUP(D395, dim_channels!A:A, dim_channels!B:B, "Not Found")</f>
        <v>Corporate Direct</v>
      </c>
    </row>
    <row r="396" spans="1:12" x14ac:dyDescent="0.2">
      <c r="A396" s="2" t="s">
        <v>767</v>
      </c>
      <c r="B396" s="2" t="s">
        <v>534</v>
      </c>
      <c r="C396" s="2" t="s">
        <v>534</v>
      </c>
      <c r="D396" s="2" t="s">
        <v>33</v>
      </c>
      <c r="E396" s="2" t="s">
        <v>34</v>
      </c>
      <c r="F396" s="2">
        <v>3270.18</v>
      </c>
      <c r="G396" s="2">
        <v>490.53</v>
      </c>
      <c r="H396" s="2">
        <v>2779.65</v>
      </c>
      <c r="I396" s="2" t="s">
        <v>29</v>
      </c>
      <c r="J396" s="4">
        <v>1.17647185796773</v>
      </c>
      <c r="K396" t="str">
        <f>_xlfn.XLOOKUP(D396, dim_channels!A:A, dim_channels!C:C, "Not Found")</f>
        <v>OTA</v>
      </c>
      <c r="L396" t="str">
        <f>_xlfn.XLOOKUP(D396, dim_channels!A:A, dim_channels!B:B, "Not Found")</f>
        <v>Booking.com</v>
      </c>
    </row>
    <row r="397" spans="1:12" x14ac:dyDescent="0.2">
      <c r="A397" s="3" t="s">
        <v>768</v>
      </c>
      <c r="B397" s="3" t="s">
        <v>236</v>
      </c>
      <c r="C397" s="3" t="s">
        <v>769</v>
      </c>
      <c r="D397" s="3" t="s">
        <v>33</v>
      </c>
      <c r="E397" s="3" t="s">
        <v>34</v>
      </c>
      <c r="F397" s="3">
        <v>15553.38</v>
      </c>
      <c r="G397" s="3">
        <v>2333.0100000000002</v>
      </c>
      <c r="H397" s="3">
        <v>13220.37</v>
      </c>
      <c r="I397" s="3" t="s">
        <v>56</v>
      </c>
      <c r="J397" s="5">
        <v>1.176470855202993</v>
      </c>
      <c r="K397" t="str">
        <f>_xlfn.XLOOKUP(D397, dim_channels!A:A, dim_channels!C:C, "Not Found")</f>
        <v>OTA</v>
      </c>
      <c r="L397" t="str">
        <f>_xlfn.XLOOKUP(D397, dim_channels!A:A, dim_channels!B:B, "Not Found")</f>
        <v>Booking.com</v>
      </c>
    </row>
    <row r="398" spans="1:12" x14ac:dyDescent="0.2">
      <c r="A398" s="2" t="s">
        <v>770</v>
      </c>
      <c r="B398" s="2" t="s">
        <v>256</v>
      </c>
      <c r="C398" s="2" t="s">
        <v>771</v>
      </c>
      <c r="D398" s="2" t="s">
        <v>33</v>
      </c>
      <c r="E398" s="2" t="s">
        <v>60</v>
      </c>
      <c r="F398" s="2">
        <v>8193.43</v>
      </c>
      <c r="G398" s="2">
        <v>0</v>
      </c>
      <c r="H398" s="2">
        <v>8193.43</v>
      </c>
      <c r="I398" s="2" t="s">
        <v>56</v>
      </c>
      <c r="J398" s="4">
        <v>1</v>
      </c>
      <c r="K398" t="str">
        <f>_xlfn.XLOOKUP(D398, dim_channels!A:A, dim_channels!C:C, "Not Found")</f>
        <v>OTA</v>
      </c>
      <c r="L398" t="str">
        <f>_xlfn.XLOOKUP(D398, dim_channels!A:A, dim_channels!B:B, "Not Found")</f>
        <v>Booking.com</v>
      </c>
    </row>
    <row r="399" spans="1:12" x14ac:dyDescent="0.2">
      <c r="A399" s="3" t="s">
        <v>772</v>
      </c>
      <c r="B399" s="3" t="s">
        <v>773</v>
      </c>
      <c r="C399" s="3" t="s">
        <v>773</v>
      </c>
      <c r="D399" s="3" t="s">
        <v>206</v>
      </c>
      <c r="E399" s="3" t="s">
        <v>207</v>
      </c>
      <c r="F399" s="3">
        <v>14661.06</v>
      </c>
      <c r="G399" s="3">
        <v>0</v>
      </c>
      <c r="H399" s="3">
        <v>14661.06</v>
      </c>
      <c r="I399" s="3" t="s">
        <v>29</v>
      </c>
      <c r="J399" s="5">
        <v>1</v>
      </c>
      <c r="K399" t="str">
        <f>_xlfn.XLOOKUP(D399, dim_channels!A:A, dim_channels!C:C, "Not Found")</f>
        <v>Direct</v>
      </c>
      <c r="L399" t="str">
        <f>_xlfn.XLOOKUP(D399, dim_channels!A:A, dim_channels!B:B, "Not Found")</f>
        <v>Walk-in</v>
      </c>
    </row>
    <row r="400" spans="1:12" x14ac:dyDescent="0.2">
      <c r="A400" s="2" t="s">
        <v>774</v>
      </c>
      <c r="B400" s="2" t="s">
        <v>72</v>
      </c>
      <c r="C400" s="2" t="s">
        <v>355</v>
      </c>
      <c r="D400" s="2" t="s">
        <v>27</v>
      </c>
      <c r="E400" s="2" t="s">
        <v>34</v>
      </c>
      <c r="F400" s="2">
        <v>18761.009999999998</v>
      </c>
      <c r="G400" s="2">
        <v>3376.98</v>
      </c>
      <c r="H400" s="2">
        <v>15384.03</v>
      </c>
      <c r="I400" s="2" t="s">
        <v>29</v>
      </c>
      <c r="J400" s="4">
        <v>1.219512052433595</v>
      </c>
      <c r="K400" t="str">
        <f>_xlfn.XLOOKUP(D400, dim_channels!A:A, dim_channels!C:C, "Not Found")</f>
        <v>OTA</v>
      </c>
      <c r="L400" t="str">
        <f>_xlfn.XLOOKUP(D400, dim_channels!A:A, dim_channels!B:B, "Not Found")</f>
        <v>Expedia</v>
      </c>
    </row>
    <row r="401" spans="1:12" x14ac:dyDescent="0.2">
      <c r="A401" s="3" t="s">
        <v>775</v>
      </c>
      <c r="B401" s="3" t="s">
        <v>67</v>
      </c>
      <c r="C401" s="3" t="s">
        <v>448</v>
      </c>
      <c r="D401" s="3" t="s">
        <v>52</v>
      </c>
      <c r="E401" s="3" t="s">
        <v>34</v>
      </c>
      <c r="F401" s="3">
        <v>7984.95</v>
      </c>
      <c r="G401" s="3">
        <v>958.19</v>
      </c>
      <c r="H401" s="3">
        <v>7026.76</v>
      </c>
      <c r="I401" s="3" t="s">
        <v>29</v>
      </c>
      <c r="J401" s="5">
        <v>1.136362989485908</v>
      </c>
      <c r="K401" t="str">
        <f>_xlfn.XLOOKUP(D401, dim_channels!A:A, dim_channels!C:C, "Not Found")</f>
        <v>OTA</v>
      </c>
      <c r="L401" t="str">
        <f>_xlfn.XLOOKUP(D401, dim_channels!A:A, dim_channels!B:B, "Not Found")</f>
        <v>Agoda</v>
      </c>
    </row>
    <row r="402" spans="1:12" x14ac:dyDescent="0.2">
      <c r="A402" s="2" t="s">
        <v>776</v>
      </c>
      <c r="B402" s="2" t="s">
        <v>534</v>
      </c>
      <c r="C402" s="2" t="s">
        <v>468</v>
      </c>
      <c r="D402" s="2" t="s">
        <v>52</v>
      </c>
      <c r="E402" s="2" t="s">
        <v>60</v>
      </c>
      <c r="F402" s="2">
        <v>7190.27</v>
      </c>
      <c r="G402" s="2">
        <v>0</v>
      </c>
      <c r="H402" s="2">
        <v>7190.27</v>
      </c>
      <c r="I402" s="2" t="s">
        <v>29</v>
      </c>
      <c r="J402" s="4">
        <v>1</v>
      </c>
      <c r="K402" t="str">
        <f>_xlfn.XLOOKUP(D402, dim_channels!A:A, dim_channels!C:C, "Not Found")</f>
        <v>OTA</v>
      </c>
      <c r="L402" t="str">
        <f>_xlfn.XLOOKUP(D402, dim_channels!A:A, dim_channels!B:B, "Not Found")</f>
        <v>Agoda</v>
      </c>
    </row>
    <row r="403" spans="1:12" x14ac:dyDescent="0.2">
      <c r="A403" s="3" t="s">
        <v>777</v>
      </c>
      <c r="B403" s="3" t="s">
        <v>82</v>
      </c>
      <c r="C403" s="3" t="s">
        <v>778</v>
      </c>
      <c r="D403" s="3" t="s">
        <v>114</v>
      </c>
      <c r="E403" s="3" t="s">
        <v>115</v>
      </c>
      <c r="F403" s="3">
        <v>2731.61</v>
      </c>
      <c r="G403" s="3">
        <v>273.16000000000003</v>
      </c>
      <c r="H403" s="3">
        <v>2458.4499999999998</v>
      </c>
      <c r="I403" s="3" t="s">
        <v>29</v>
      </c>
      <c r="J403" s="5">
        <v>1.1111106591551589</v>
      </c>
      <c r="K403" t="str">
        <f>_xlfn.XLOOKUP(D403, dim_channels!A:A, dim_channels!C:C, "Not Found")</f>
        <v>Offline</v>
      </c>
      <c r="L403" t="str">
        <f>_xlfn.XLOOKUP(D403, dim_channels!A:A, dim_channels!B:B, "Not Found")</f>
        <v>Travel Agency</v>
      </c>
    </row>
    <row r="404" spans="1:12" x14ac:dyDescent="0.2">
      <c r="A404" s="2" t="s">
        <v>779</v>
      </c>
      <c r="B404" s="2" t="s">
        <v>314</v>
      </c>
      <c r="C404" s="2" t="s">
        <v>722</v>
      </c>
      <c r="D404" s="2" t="s">
        <v>169</v>
      </c>
      <c r="E404" s="2" t="s">
        <v>46</v>
      </c>
      <c r="F404" s="2">
        <v>6588.99</v>
      </c>
      <c r="G404" s="2">
        <v>1317.8</v>
      </c>
      <c r="H404" s="2">
        <v>5271.19</v>
      </c>
      <c r="I404" s="2" t="s">
        <v>29</v>
      </c>
      <c r="J404" s="4">
        <v>1.250000474276207</v>
      </c>
      <c r="K404" t="str">
        <f>_xlfn.XLOOKUP(D404, dim_channels!A:A, dim_channels!C:C, "Not Found")</f>
        <v>GDS</v>
      </c>
      <c r="L404" t="str">
        <f>_xlfn.XLOOKUP(D404, dim_channels!A:A, dim_channels!B:B, "Not Found")</f>
        <v>GDS (Amadeus)</v>
      </c>
    </row>
    <row r="405" spans="1:12" x14ac:dyDescent="0.2">
      <c r="A405" s="3" t="s">
        <v>780</v>
      </c>
      <c r="B405" s="3" t="s">
        <v>781</v>
      </c>
      <c r="C405" s="3" t="s">
        <v>37</v>
      </c>
      <c r="D405" s="3" t="s">
        <v>64</v>
      </c>
      <c r="E405" s="3" t="s">
        <v>34</v>
      </c>
      <c r="F405" s="3">
        <v>5959.4</v>
      </c>
      <c r="G405" s="3">
        <v>0</v>
      </c>
      <c r="H405" s="3">
        <v>5959.4</v>
      </c>
      <c r="I405" s="3" t="s">
        <v>41</v>
      </c>
      <c r="J405" s="5">
        <v>1</v>
      </c>
      <c r="K405" t="str">
        <f>_xlfn.XLOOKUP(D405, dim_channels!A:A, dim_channels!C:C, "Not Found")</f>
        <v>Direct</v>
      </c>
      <c r="L405" t="str">
        <f>_xlfn.XLOOKUP(D405, dim_channels!A:A, dim_channels!B:B, "Not Found")</f>
        <v>Direct Website</v>
      </c>
    </row>
    <row r="406" spans="1:12" x14ac:dyDescent="0.2">
      <c r="A406" s="2" t="s">
        <v>782</v>
      </c>
      <c r="B406" s="2" t="s">
        <v>783</v>
      </c>
      <c r="C406" s="2" t="s">
        <v>209</v>
      </c>
      <c r="D406" s="2" t="s">
        <v>64</v>
      </c>
      <c r="E406" s="2" t="s">
        <v>115</v>
      </c>
      <c r="F406" s="2">
        <v>9643.7800000000007</v>
      </c>
      <c r="G406" s="2">
        <v>0</v>
      </c>
      <c r="H406" s="2">
        <v>9643.7800000000007</v>
      </c>
      <c r="I406" s="2" t="s">
        <v>29</v>
      </c>
      <c r="J406" s="4">
        <v>1</v>
      </c>
      <c r="K406" t="str">
        <f>_xlfn.XLOOKUP(D406, dim_channels!A:A, dim_channels!C:C, "Not Found")</f>
        <v>Direct</v>
      </c>
      <c r="L406" t="str">
        <f>_xlfn.XLOOKUP(D406, dim_channels!A:A, dim_channels!B:B, "Not Found")</f>
        <v>Direct Website</v>
      </c>
    </row>
    <row r="407" spans="1:12" x14ac:dyDescent="0.2">
      <c r="A407" s="3" t="s">
        <v>784</v>
      </c>
      <c r="B407" s="3" t="s">
        <v>355</v>
      </c>
      <c r="C407" s="3" t="s">
        <v>370</v>
      </c>
      <c r="D407" s="3" t="s">
        <v>33</v>
      </c>
      <c r="E407" s="3" t="s">
        <v>60</v>
      </c>
      <c r="F407" s="3">
        <v>11503.34</v>
      </c>
      <c r="G407" s="3">
        <v>0</v>
      </c>
      <c r="H407" s="3">
        <v>11503.34</v>
      </c>
      <c r="I407" s="3" t="s">
        <v>41</v>
      </c>
      <c r="J407" s="5">
        <v>1</v>
      </c>
      <c r="K407" t="str">
        <f>_xlfn.XLOOKUP(D407, dim_channels!A:A, dim_channels!C:C, "Not Found")</f>
        <v>OTA</v>
      </c>
      <c r="L407" t="str">
        <f>_xlfn.XLOOKUP(D407, dim_channels!A:A, dim_channels!B:B, "Not Found")</f>
        <v>Booking.com</v>
      </c>
    </row>
    <row r="408" spans="1:12" x14ac:dyDescent="0.2">
      <c r="A408" s="2" t="s">
        <v>785</v>
      </c>
      <c r="B408" s="2" t="s">
        <v>460</v>
      </c>
      <c r="C408" s="2" t="s">
        <v>449</v>
      </c>
      <c r="D408" s="2" t="s">
        <v>33</v>
      </c>
      <c r="E408" s="2" t="s">
        <v>34</v>
      </c>
      <c r="F408" s="2">
        <v>2713.52</v>
      </c>
      <c r="G408" s="2">
        <v>407.03</v>
      </c>
      <c r="H408" s="2">
        <v>2306.4899999999998</v>
      </c>
      <c r="I408" s="2" t="s">
        <v>41</v>
      </c>
      <c r="J408" s="4">
        <v>1.1764716083746301</v>
      </c>
      <c r="K408" t="str">
        <f>_xlfn.XLOOKUP(D408, dim_channels!A:A, dim_channels!C:C, "Not Found")</f>
        <v>OTA</v>
      </c>
      <c r="L408" t="str">
        <f>_xlfn.XLOOKUP(D408, dim_channels!A:A, dim_channels!B:B, "Not Found")</f>
        <v>Booking.com</v>
      </c>
    </row>
    <row r="409" spans="1:12" x14ac:dyDescent="0.2">
      <c r="A409" s="3" t="s">
        <v>786</v>
      </c>
      <c r="B409" s="3" t="s">
        <v>423</v>
      </c>
      <c r="C409" s="3" t="s">
        <v>787</v>
      </c>
      <c r="D409" s="3" t="s">
        <v>45</v>
      </c>
      <c r="E409" s="3" t="s">
        <v>46</v>
      </c>
      <c r="F409" s="3">
        <v>8745.48</v>
      </c>
      <c r="G409" s="3">
        <v>437.27</v>
      </c>
      <c r="H409" s="3">
        <v>8308.2099999999991</v>
      </c>
      <c r="I409" s="3" t="s">
        <v>56</v>
      </c>
      <c r="J409" s="5">
        <v>1.052631072156337</v>
      </c>
      <c r="K409" t="str">
        <f>_xlfn.XLOOKUP(D409, dim_channels!A:A, dim_channels!C:C, "Not Found")</f>
        <v>Corporate</v>
      </c>
      <c r="L409" t="str">
        <f>_xlfn.XLOOKUP(D409, dim_channels!A:A, dim_channels!B:B, "Not Found")</f>
        <v>Corporate Direct</v>
      </c>
    </row>
    <row r="410" spans="1:12" x14ac:dyDescent="0.2">
      <c r="A410" s="2" t="s">
        <v>788</v>
      </c>
      <c r="B410" s="2" t="s">
        <v>789</v>
      </c>
      <c r="C410" s="2" t="s">
        <v>781</v>
      </c>
      <c r="D410" s="2" t="s">
        <v>206</v>
      </c>
      <c r="E410" s="2" t="s">
        <v>207</v>
      </c>
      <c r="F410" s="2">
        <v>7462.95</v>
      </c>
      <c r="G410" s="2">
        <v>0</v>
      </c>
      <c r="H410" s="2">
        <v>7462.95</v>
      </c>
      <c r="I410" s="2" t="s">
        <v>29</v>
      </c>
      <c r="J410" s="4">
        <v>1</v>
      </c>
      <c r="K410" t="str">
        <f>_xlfn.XLOOKUP(D410, dim_channels!A:A, dim_channels!C:C, "Not Found")</f>
        <v>Direct</v>
      </c>
      <c r="L410" t="str">
        <f>_xlfn.XLOOKUP(D410, dim_channels!A:A, dim_channels!B:B, "Not Found")</f>
        <v>Walk-in</v>
      </c>
    </row>
    <row r="411" spans="1:12" x14ac:dyDescent="0.2">
      <c r="A411" s="3" t="s">
        <v>790</v>
      </c>
      <c r="B411" s="3" t="s">
        <v>655</v>
      </c>
      <c r="C411" s="3" t="s">
        <v>791</v>
      </c>
      <c r="D411" s="3" t="s">
        <v>169</v>
      </c>
      <c r="E411" s="3" t="s">
        <v>46</v>
      </c>
      <c r="F411" s="3">
        <v>3449.59</v>
      </c>
      <c r="G411" s="3">
        <v>689.92</v>
      </c>
      <c r="H411" s="3">
        <v>2759.67</v>
      </c>
      <c r="I411" s="3" t="s">
        <v>29</v>
      </c>
      <c r="J411" s="5">
        <v>1.250000905905416</v>
      </c>
      <c r="K411" t="str">
        <f>_xlfn.XLOOKUP(D411, dim_channels!A:A, dim_channels!C:C, "Not Found")</f>
        <v>GDS</v>
      </c>
      <c r="L411" t="str">
        <f>_xlfn.XLOOKUP(D411, dim_channels!A:A, dim_channels!B:B, "Not Found")</f>
        <v>GDS (Amadeus)</v>
      </c>
    </row>
    <row r="412" spans="1:12" x14ac:dyDescent="0.2">
      <c r="A412" s="2" t="s">
        <v>792</v>
      </c>
      <c r="B412" s="2" t="s">
        <v>426</v>
      </c>
      <c r="C412" s="2" t="s">
        <v>92</v>
      </c>
      <c r="D412" s="2" t="s">
        <v>45</v>
      </c>
      <c r="E412" s="2" t="s">
        <v>89</v>
      </c>
      <c r="F412" s="2">
        <v>13144.65</v>
      </c>
      <c r="G412" s="2">
        <v>0</v>
      </c>
      <c r="H412" s="2">
        <v>13144.65</v>
      </c>
      <c r="I412" s="2" t="s">
        <v>56</v>
      </c>
      <c r="J412" s="4">
        <v>1</v>
      </c>
      <c r="K412" t="str">
        <f>_xlfn.XLOOKUP(D412, dim_channels!A:A, dim_channels!C:C, "Not Found")</f>
        <v>Corporate</v>
      </c>
      <c r="L412" t="str">
        <f>_xlfn.XLOOKUP(D412, dim_channels!A:A, dim_channels!B:B, "Not Found")</f>
        <v>Corporate Direct</v>
      </c>
    </row>
    <row r="413" spans="1:12" x14ac:dyDescent="0.2">
      <c r="A413" s="3" t="s">
        <v>793</v>
      </c>
      <c r="B413" s="3" t="s">
        <v>368</v>
      </c>
      <c r="C413" s="3" t="s">
        <v>794</v>
      </c>
      <c r="D413" s="3" t="s">
        <v>52</v>
      </c>
      <c r="E413" s="3" t="s">
        <v>60</v>
      </c>
      <c r="F413" s="3">
        <v>12284.14</v>
      </c>
      <c r="G413" s="3">
        <v>0</v>
      </c>
      <c r="H413" s="3">
        <v>12284.14</v>
      </c>
      <c r="I413" s="3" t="s">
        <v>29</v>
      </c>
      <c r="J413" s="5">
        <v>1</v>
      </c>
      <c r="K413" t="str">
        <f>_xlfn.XLOOKUP(D413, dim_channels!A:A, dim_channels!C:C, "Not Found")</f>
        <v>OTA</v>
      </c>
      <c r="L413" t="str">
        <f>_xlfn.XLOOKUP(D413, dim_channels!A:A, dim_channels!B:B, "Not Found")</f>
        <v>Agoda</v>
      </c>
    </row>
    <row r="414" spans="1:12" x14ac:dyDescent="0.2">
      <c r="A414" s="2" t="s">
        <v>795</v>
      </c>
      <c r="B414" s="2" t="s">
        <v>614</v>
      </c>
      <c r="C414" s="2" t="s">
        <v>425</v>
      </c>
      <c r="D414" s="2" t="s">
        <v>114</v>
      </c>
      <c r="E414" s="2" t="s">
        <v>46</v>
      </c>
      <c r="F414" s="2">
        <v>8442.92</v>
      </c>
      <c r="G414" s="2">
        <v>844.29</v>
      </c>
      <c r="H414" s="2">
        <v>7598.63</v>
      </c>
      <c r="I414" s="2" t="s">
        <v>29</v>
      </c>
      <c r="J414" s="4">
        <v>1.1111108186607319</v>
      </c>
      <c r="K414" t="str">
        <f>_xlfn.XLOOKUP(D414, dim_channels!A:A, dim_channels!C:C, "Not Found")</f>
        <v>Offline</v>
      </c>
      <c r="L414" t="str">
        <f>_xlfn.XLOOKUP(D414, dim_channels!A:A, dim_channels!B:B, "Not Found")</f>
        <v>Travel Agency</v>
      </c>
    </row>
    <row r="415" spans="1:12" x14ac:dyDescent="0.2">
      <c r="A415" s="3" t="s">
        <v>796</v>
      </c>
      <c r="B415" s="3" t="s">
        <v>487</v>
      </c>
      <c r="C415" s="3" t="s">
        <v>58</v>
      </c>
      <c r="D415" s="3" t="s">
        <v>114</v>
      </c>
      <c r="E415" s="3" t="s">
        <v>115</v>
      </c>
      <c r="F415" s="3">
        <v>2351.42</v>
      </c>
      <c r="G415" s="3">
        <v>235.14</v>
      </c>
      <c r="H415" s="3">
        <v>2116.2800000000002</v>
      </c>
      <c r="I415" s="3" t="s">
        <v>29</v>
      </c>
      <c r="J415" s="5">
        <v>1.111110061050522</v>
      </c>
      <c r="K415" t="str">
        <f>_xlfn.XLOOKUP(D415, dim_channels!A:A, dim_channels!C:C, "Not Found")</f>
        <v>Offline</v>
      </c>
      <c r="L415" t="str">
        <f>_xlfn.XLOOKUP(D415, dim_channels!A:A, dim_channels!B:B, "Not Found")</f>
        <v>Travel Agency</v>
      </c>
    </row>
    <row r="416" spans="1:12" x14ac:dyDescent="0.2">
      <c r="A416" s="2" t="s">
        <v>797</v>
      </c>
      <c r="B416" s="2" t="s">
        <v>318</v>
      </c>
      <c r="C416" s="2" t="s">
        <v>198</v>
      </c>
      <c r="D416" s="2" t="s">
        <v>64</v>
      </c>
      <c r="E416" s="2" t="s">
        <v>34</v>
      </c>
      <c r="F416" s="2">
        <v>8879.35</v>
      </c>
      <c r="G416" s="2">
        <v>0</v>
      </c>
      <c r="H416" s="2">
        <v>8879.35</v>
      </c>
      <c r="I416" s="2" t="s">
        <v>29</v>
      </c>
      <c r="J416" s="4">
        <v>1</v>
      </c>
      <c r="K416" t="str">
        <f>_xlfn.XLOOKUP(D416, dim_channels!A:A, dim_channels!C:C, "Not Found")</f>
        <v>Direct</v>
      </c>
      <c r="L416" t="str">
        <f>_xlfn.XLOOKUP(D416, dim_channels!A:A, dim_channels!B:B, "Not Found")</f>
        <v>Direct Website</v>
      </c>
    </row>
    <row r="417" spans="1:12" x14ac:dyDescent="0.2">
      <c r="A417" s="3" t="s">
        <v>798</v>
      </c>
      <c r="B417" s="3" t="s">
        <v>708</v>
      </c>
      <c r="C417" s="3" t="s">
        <v>799</v>
      </c>
      <c r="D417" s="3" t="s">
        <v>206</v>
      </c>
      <c r="E417" s="3" t="s">
        <v>207</v>
      </c>
      <c r="F417" s="3">
        <v>30933.88</v>
      </c>
      <c r="G417" s="3">
        <v>0</v>
      </c>
      <c r="H417" s="3">
        <v>30933.88</v>
      </c>
      <c r="I417" s="3" t="s">
        <v>29</v>
      </c>
      <c r="J417" s="5">
        <v>1</v>
      </c>
      <c r="K417" t="str">
        <f>_xlfn.XLOOKUP(D417, dim_channels!A:A, dim_channels!C:C, "Not Found")</f>
        <v>Direct</v>
      </c>
      <c r="L417" t="str">
        <f>_xlfn.XLOOKUP(D417, dim_channels!A:A, dim_channels!B:B, "Not Found")</f>
        <v>Walk-in</v>
      </c>
    </row>
    <row r="418" spans="1:12" x14ac:dyDescent="0.2">
      <c r="A418" s="2" t="s">
        <v>800</v>
      </c>
      <c r="B418" s="2" t="s">
        <v>168</v>
      </c>
      <c r="C418" s="2" t="s">
        <v>708</v>
      </c>
      <c r="D418" s="2" t="s">
        <v>33</v>
      </c>
      <c r="E418" s="2" t="s">
        <v>60</v>
      </c>
      <c r="F418" s="2">
        <v>3768.41</v>
      </c>
      <c r="G418" s="2">
        <v>0</v>
      </c>
      <c r="H418" s="2">
        <v>3768.41</v>
      </c>
      <c r="I418" s="2" t="s">
        <v>29</v>
      </c>
      <c r="J418" s="4">
        <v>1</v>
      </c>
      <c r="K418" t="str">
        <f>_xlfn.XLOOKUP(D418, dim_channels!A:A, dim_channels!C:C, "Not Found")</f>
        <v>OTA</v>
      </c>
      <c r="L418" t="str">
        <f>_xlfn.XLOOKUP(D418, dim_channels!A:A, dim_channels!B:B, "Not Found")</f>
        <v>Booking.com</v>
      </c>
    </row>
    <row r="419" spans="1:12" x14ac:dyDescent="0.2">
      <c r="A419" s="3" t="s">
        <v>801</v>
      </c>
      <c r="B419" s="3" t="s">
        <v>294</v>
      </c>
      <c r="C419" s="3" t="s">
        <v>101</v>
      </c>
      <c r="D419" s="3" t="s">
        <v>27</v>
      </c>
      <c r="E419" s="3" t="s">
        <v>28</v>
      </c>
      <c r="F419" s="3">
        <v>17110.91</v>
      </c>
      <c r="G419" s="3">
        <v>3079.96</v>
      </c>
      <c r="H419" s="3">
        <v>14030.95</v>
      </c>
      <c r="I419" s="3" t="s">
        <v>29</v>
      </c>
      <c r="J419" s="5">
        <v>1.2195118648416541</v>
      </c>
      <c r="K419" t="str">
        <f>_xlfn.XLOOKUP(D419, dim_channels!A:A, dim_channels!C:C, "Not Found")</f>
        <v>OTA</v>
      </c>
      <c r="L419" t="str">
        <f>_xlfn.XLOOKUP(D419, dim_channels!A:A, dim_channels!B:B, "Not Found")</f>
        <v>Expedia</v>
      </c>
    </row>
    <row r="420" spans="1:12" x14ac:dyDescent="0.2">
      <c r="A420" s="2" t="s">
        <v>802</v>
      </c>
      <c r="B420" s="2" t="s">
        <v>156</v>
      </c>
      <c r="C420" s="2" t="s">
        <v>62</v>
      </c>
      <c r="D420" s="2" t="s">
        <v>52</v>
      </c>
      <c r="E420" s="2" t="s">
        <v>60</v>
      </c>
      <c r="F420" s="2">
        <v>5916.83</v>
      </c>
      <c r="G420" s="2">
        <v>0</v>
      </c>
      <c r="H420" s="2">
        <v>5916.83</v>
      </c>
      <c r="I420" s="2" t="s">
        <v>29</v>
      </c>
      <c r="J420" s="4">
        <v>1</v>
      </c>
      <c r="K420" t="str">
        <f>_xlfn.XLOOKUP(D420, dim_channels!A:A, dim_channels!C:C, "Not Found")</f>
        <v>OTA</v>
      </c>
      <c r="L420" t="str">
        <f>_xlfn.XLOOKUP(D420, dim_channels!A:A, dim_channels!B:B, "Not Found")</f>
        <v>Agoda</v>
      </c>
    </row>
    <row r="421" spans="1:12" x14ac:dyDescent="0.2">
      <c r="A421" s="3" t="s">
        <v>803</v>
      </c>
      <c r="B421" s="3" t="s">
        <v>204</v>
      </c>
      <c r="C421" s="3" t="s">
        <v>67</v>
      </c>
      <c r="D421" s="3" t="s">
        <v>33</v>
      </c>
      <c r="E421" s="3" t="s">
        <v>34</v>
      </c>
      <c r="F421" s="3">
        <v>4430.91</v>
      </c>
      <c r="G421" s="3">
        <v>664.64</v>
      </c>
      <c r="H421" s="3">
        <v>3766.27</v>
      </c>
      <c r="I421" s="3" t="s">
        <v>41</v>
      </c>
      <c r="J421" s="5">
        <v>1.1764716815310641</v>
      </c>
      <c r="K421" t="str">
        <f>_xlfn.XLOOKUP(D421, dim_channels!A:A, dim_channels!C:C, "Not Found")</f>
        <v>OTA</v>
      </c>
      <c r="L421" t="str">
        <f>_xlfn.XLOOKUP(D421, dim_channels!A:A, dim_channels!B:B, "Not Found")</f>
        <v>Booking.com</v>
      </c>
    </row>
    <row r="422" spans="1:12" x14ac:dyDescent="0.2">
      <c r="A422" s="2" t="s">
        <v>804</v>
      </c>
      <c r="B422" s="2" t="s">
        <v>173</v>
      </c>
      <c r="C422" s="2" t="s">
        <v>406</v>
      </c>
      <c r="D422" s="2" t="s">
        <v>169</v>
      </c>
      <c r="E422" s="2" t="s">
        <v>46</v>
      </c>
      <c r="F422" s="2">
        <v>7069.62</v>
      </c>
      <c r="G422" s="2">
        <v>1413.92</v>
      </c>
      <c r="H422" s="2">
        <v>5655.7</v>
      </c>
      <c r="I422" s="2" t="s">
        <v>29</v>
      </c>
      <c r="J422" s="4">
        <v>1.249999115936135</v>
      </c>
      <c r="K422" t="str">
        <f>_xlfn.XLOOKUP(D422, dim_channels!A:A, dim_channels!C:C, "Not Found")</f>
        <v>GDS</v>
      </c>
      <c r="L422" t="str">
        <f>_xlfn.XLOOKUP(D422, dim_channels!A:A, dim_channels!B:B, "Not Found")</f>
        <v>GDS (Amadeus)</v>
      </c>
    </row>
    <row r="423" spans="1:12" x14ac:dyDescent="0.2">
      <c r="A423" s="3" t="s">
        <v>805</v>
      </c>
      <c r="B423" s="3" t="s">
        <v>551</v>
      </c>
      <c r="C423" s="3" t="s">
        <v>51</v>
      </c>
      <c r="D423" s="3" t="s">
        <v>45</v>
      </c>
      <c r="E423" s="3" t="s">
        <v>46</v>
      </c>
      <c r="F423" s="3">
        <v>3076.11</v>
      </c>
      <c r="G423" s="3">
        <v>153.81</v>
      </c>
      <c r="H423" s="3">
        <v>2922.3</v>
      </c>
      <c r="I423" s="3" t="s">
        <v>29</v>
      </c>
      <c r="J423" s="5">
        <v>1.052633199876809</v>
      </c>
      <c r="K423" t="str">
        <f>_xlfn.XLOOKUP(D423, dim_channels!A:A, dim_channels!C:C, "Not Found")</f>
        <v>Corporate</v>
      </c>
      <c r="L423" t="str">
        <f>_xlfn.XLOOKUP(D423, dim_channels!A:A, dim_channels!B:B, "Not Found")</f>
        <v>Corporate Direct</v>
      </c>
    </row>
    <row r="424" spans="1:12" x14ac:dyDescent="0.2">
      <c r="A424" s="2" t="s">
        <v>806</v>
      </c>
      <c r="B424" s="2" t="s">
        <v>807</v>
      </c>
      <c r="C424" s="2" t="s">
        <v>217</v>
      </c>
      <c r="D424" s="2" t="s">
        <v>169</v>
      </c>
      <c r="E424" s="2" t="s">
        <v>46</v>
      </c>
      <c r="F424" s="2">
        <v>6257.16</v>
      </c>
      <c r="G424" s="2">
        <v>1251.43</v>
      </c>
      <c r="H424" s="2">
        <v>5005.7299999999996</v>
      </c>
      <c r="I424" s="2" t="s">
        <v>29</v>
      </c>
      <c r="J424" s="4">
        <v>1.2499995005723441</v>
      </c>
      <c r="K424" t="str">
        <f>_xlfn.XLOOKUP(D424, dim_channels!A:A, dim_channels!C:C, "Not Found")</f>
        <v>GDS</v>
      </c>
      <c r="L424" t="str">
        <f>_xlfn.XLOOKUP(D424, dim_channels!A:A, dim_channels!B:B, "Not Found")</f>
        <v>GDS (Amadeus)</v>
      </c>
    </row>
    <row r="425" spans="1:12" x14ac:dyDescent="0.2">
      <c r="A425" s="3" t="s">
        <v>808</v>
      </c>
      <c r="B425" s="3" t="s">
        <v>253</v>
      </c>
      <c r="C425" s="3" t="s">
        <v>740</v>
      </c>
      <c r="D425" s="3" t="s">
        <v>27</v>
      </c>
      <c r="E425" s="3" t="s">
        <v>60</v>
      </c>
      <c r="F425" s="3">
        <v>10152.49</v>
      </c>
      <c r="G425" s="3">
        <v>0</v>
      </c>
      <c r="H425" s="3">
        <v>10152.49</v>
      </c>
      <c r="I425" s="3" t="s">
        <v>56</v>
      </c>
      <c r="J425" s="5">
        <v>1</v>
      </c>
      <c r="K425" t="str">
        <f>_xlfn.XLOOKUP(D425, dim_channels!A:A, dim_channels!C:C, "Not Found")</f>
        <v>OTA</v>
      </c>
      <c r="L425" t="str">
        <f>_xlfn.XLOOKUP(D425, dim_channels!A:A, dim_channels!B:B, "Not Found")</f>
        <v>Expedia</v>
      </c>
    </row>
    <row r="426" spans="1:12" x14ac:dyDescent="0.2">
      <c r="A426" s="2" t="s">
        <v>809</v>
      </c>
      <c r="B426" s="2" t="s">
        <v>181</v>
      </c>
      <c r="C426" s="2" t="s">
        <v>81</v>
      </c>
      <c r="D426" s="2" t="s">
        <v>52</v>
      </c>
      <c r="E426" s="2" t="s">
        <v>34</v>
      </c>
      <c r="F426" s="2">
        <v>3068.24</v>
      </c>
      <c r="G426" s="2">
        <v>368.19</v>
      </c>
      <c r="H426" s="2">
        <v>2700.05</v>
      </c>
      <c r="I426" s="2" t="s">
        <v>29</v>
      </c>
      <c r="J426" s="4">
        <v>1.1363641414047889</v>
      </c>
      <c r="K426" t="str">
        <f>_xlfn.XLOOKUP(D426, dim_channels!A:A, dim_channels!C:C, "Not Found")</f>
        <v>OTA</v>
      </c>
      <c r="L426" t="str">
        <f>_xlfn.XLOOKUP(D426, dim_channels!A:A, dim_channels!B:B, "Not Found")</f>
        <v>Agoda</v>
      </c>
    </row>
    <row r="427" spans="1:12" x14ac:dyDescent="0.2">
      <c r="A427" s="3" t="s">
        <v>810</v>
      </c>
      <c r="B427" s="3" t="s">
        <v>92</v>
      </c>
      <c r="C427" s="3" t="s">
        <v>382</v>
      </c>
      <c r="D427" s="3" t="s">
        <v>33</v>
      </c>
      <c r="E427" s="3" t="s">
        <v>28</v>
      </c>
      <c r="F427" s="3">
        <v>4165.66</v>
      </c>
      <c r="G427" s="3">
        <v>624.85</v>
      </c>
      <c r="H427" s="3">
        <v>3540.81</v>
      </c>
      <c r="I427" s="3" t="s">
        <v>41</v>
      </c>
      <c r="J427" s="5">
        <v>1.176470920495593</v>
      </c>
      <c r="K427" t="str">
        <f>_xlfn.XLOOKUP(D427, dim_channels!A:A, dim_channels!C:C, "Not Found")</f>
        <v>OTA</v>
      </c>
      <c r="L427" t="str">
        <f>_xlfn.XLOOKUP(D427, dim_channels!A:A, dim_channels!B:B, "Not Found")</f>
        <v>Booking.com</v>
      </c>
    </row>
    <row r="428" spans="1:12" x14ac:dyDescent="0.2">
      <c r="A428" s="2" t="s">
        <v>811</v>
      </c>
      <c r="B428" s="2" t="s">
        <v>669</v>
      </c>
      <c r="C428" s="2" t="s">
        <v>605</v>
      </c>
      <c r="D428" s="2" t="s">
        <v>33</v>
      </c>
      <c r="E428" s="2" t="s">
        <v>34</v>
      </c>
      <c r="F428" s="2">
        <v>10902.32</v>
      </c>
      <c r="G428" s="2">
        <v>1635.35</v>
      </c>
      <c r="H428" s="2">
        <v>9266.9699999999993</v>
      </c>
      <c r="I428" s="2" t="s">
        <v>56</v>
      </c>
      <c r="J428" s="4">
        <v>1.176470842141498</v>
      </c>
      <c r="K428" t="str">
        <f>_xlfn.XLOOKUP(D428, dim_channels!A:A, dim_channels!C:C, "Not Found")</f>
        <v>OTA</v>
      </c>
      <c r="L428" t="str">
        <f>_xlfn.XLOOKUP(D428, dim_channels!A:A, dim_channels!B:B, "Not Found")</f>
        <v>Booking.com</v>
      </c>
    </row>
    <row r="429" spans="1:12" x14ac:dyDescent="0.2">
      <c r="A429" s="3" t="s">
        <v>812</v>
      </c>
      <c r="B429" s="3" t="s">
        <v>813</v>
      </c>
      <c r="C429" s="3" t="s">
        <v>472</v>
      </c>
      <c r="D429" s="3" t="s">
        <v>45</v>
      </c>
      <c r="E429" s="3" t="s">
        <v>89</v>
      </c>
      <c r="F429" s="3">
        <v>18213.48</v>
      </c>
      <c r="G429" s="3">
        <v>0</v>
      </c>
      <c r="H429" s="3">
        <v>18213.48</v>
      </c>
      <c r="I429" s="3" t="s">
        <v>29</v>
      </c>
      <c r="J429" s="5">
        <v>1</v>
      </c>
      <c r="K429" t="str">
        <f>_xlfn.XLOOKUP(D429, dim_channels!A:A, dim_channels!C:C, "Not Found")</f>
        <v>Corporate</v>
      </c>
      <c r="L429" t="str">
        <f>_xlfn.XLOOKUP(D429, dim_channels!A:A, dim_channels!B:B, "Not Found")</f>
        <v>Corporate Direct</v>
      </c>
    </row>
    <row r="430" spans="1:12" x14ac:dyDescent="0.2">
      <c r="A430" s="2" t="s">
        <v>814</v>
      </c>
      <c r="B430" s="2" t="s">
        <v>478</v>
      </c>
      <c r="C430" s="2" t="s">
        <v>58</v>
      </c>
      <c r="D430" s="2" t="s">
        <v>64</v>
      </c>
      <c r="E430" s="2" t="s">
        <v>34</v>
      </c>
      <c r="F430" s="2">
        <v>12402.11</v>
      </c>
      <c r="G430" s="2">
        <v>0</v>
      </c>
      <c r="H430" s="2">
        <v>12402.11</v>
      </c>
      <c r="I430" s="2" t="s">
        <v>29</v>
      </c>
      <c r="J430" s="4">
        <v>1</v>
      </c>
      <c r="K430" t="str">
        <f>_xlfn.XLOOKUP(D430, dim_channels!A:A, dim_channels!C:C, "Not Found")</f>
        <v>Direct</v>
      </c>
      <c r="L430" t="str">
        <f>_xlfn.XLOOKUP(D430, dim_channels!A:A, dim_channels!B:B, "Not Found")</f>
        <v>Direct Website</v>
      </c>
    </row>
    <row r="431" spans="1:12" x14ac:dyDescent="0.2">
      <c r="A431" s="3" t="s">
        <v>815</v>
      </c>
      <c r="B431" s="3" t="s">
        <v>317</v>
      </c>
      <c r="C431" s="3" t="s">
        <v>318</v>
      </c>
      <c r="D431" s="3" t="s">
        <v>27</v>
      </c>
      <c r="E431" s="3" t="s">
        <v>34</v>
      </c>
      <c r="F431" s="3">
        <v>2929.31</v>
      </c>
      <c r="G431" s="3">
        <v>527.28</v>
      </c>
      <c r="H431" s="3">
        <v>2402.0300000000002</v>
      </c>
      <c r="I431" s="3" t="s">
        <v>29</v>
      </c>
      <c r="J431" s="5">
        <v>1.219514327464686</v>
      </c>
      <c r="K431" t="str">
        <f>_xlfn.XLOOKUP(D431, dim_channels!A:A, dim_channels!C:C, "Not Found")</f>
        <v>OTA</v>
      </c>
      <c r="L431" t="str">
        <f>_xlfn.XLOOKUP(D431, dim_channels!A:A, dim_channels!B:B, "Not Found")</f>
        <v>Expedia</v>
      </c>
    </row>
    <row r="432" spans="1:12" x14ac:dyDescent="0.2">
      <c r="A432" s="2" t="s">
        <v>816</v>
      </c>
      <c r="B432" s="2" t="s">
        <v>817</v>
      </c>
      <c r="C432" s="2" t="s">
        <v>222</v>
      </c>
      <c r="D432" s="2" t="s">
        <v>52</v>
      </c>
      <c r="E432" s="2" t="s">
        <v>34</v>
      </c>
      <c r="F432" s="2">
        <v>14142.92</v>
      </c>
      <c r="G432" s="2">
        <v>1697.15</v>
      </c>
      <c r="H432" s="2">
        <v>12445.77</v>
      </c>
      <c r="I432" s="2" t="s">
        <v>29</v>
      </c>
      <c r="J432" s="4">
        <v>1.1363635998415531</v>
      </c>
      <c r="K432" t="str">
        <f>_xlfn.XLOOKUP(D432, dim_channels!A:A, dim_channels!C:C, "Not Found")</f>
        <v>OTA</v>
      </c>
      <c r="L432" t="str">
        <f>_xlfn.XLOOKUP(D432, dim_channels!A:A, dim_channels!B:B, "Not Found")</f>
        <v>Agoda</v>
      </c>
    </row>
    <row r="433" spans="1:12" x14ac:dyDescent="0.2">
      <c r="A433" s="3" t="s">
        <v>818</v>
      </c>
      <c r="B433" s="3" t="s">
        <v>487</v>
      </c>
      <c r="C433" s="3" t="s">
        <v>59</v>
      </c>
      <c r="D433" s="3" t="s">
        <v>27</v>
      </c>
      <c r="E433" s="3" t="s">
        <v>34</v>
      </c>
      <c r="F433" s="3">
        <v>5941.88</v>
      </c>
      <c r="G433" s="3">
        <v>1069.54</v>
      </c>
      <c r="H433" s="3">
        <v>4872.34</v>
      </c>
      <c r="I433" s="3" t="s">
        <v>56</v>
      </c>
      <c r="J433" s="5">
        <v>1.2195125955906201</v>
      </c>
      <c r="K433" t="str">
        <f>_xlfn.XLOOKUP(D433, dim_channels!A:A, dim_channels!C:C, "Not Found")</f>
        <v>OTA</v>
      </c>
      <c r="L433" t="str">
        <f>_xlfn.XLOOKUP(D433, dim_channels!A:A, dim_channels!B:B, "Not Found")</f>
        <v>Expedia</v>
      </c>
    </row>
    <row r="434" spans="1:12" x14ac:dyDescent="0.2">
      <c r="A434" s="2" t="s">
        <v>819</v>
      </c>
      <c r="B434" s="2" t="s">
        <v>714</v>
      </c>
      <c r="C434" s="2" t="s">
        <v>359</v>
      </c>
      <c r="D434" s="2" t="s">
        <v>33</v>
      </c>
      <c r="E434" s="2" t="s">
        <v>60</v>
      </c>
      <c r="F434" s="2">
        <v>3107.89</v>
      </c>
      <c r="G434" s="2">
        <v>0</v>
      </c>
      <c r="H434" s="2">
        <v>3107.89</v>
      </c>
      <c r="I434" s="2" t="s">
        <v>29</v>
      </c>
      <c r="J434" s="4">
        <v>1</v>
      </c>
      <c r="K434" t="str">
        <f>_xlfn.XLOOKUP(D434, dim_channels!A:A, dim_channels!C:C, "Not Found")</f>
        <v>OTA</v>
      </c>
      <c r="L434" t="str">
        <f>_xlfn.XLOOKUP(D434, dim_channels!A:A, dim_channels!B:B, "Not Found")</f>
        <v>Booking.com</v>
      </c>
    </row>
    <row r="435" spans="1:12" x14ac:dyDescent="0.2">
      <c r="A435" s="3" t="s">
        <v>820</v>
      </c>
      <c r="B435" s="3" t="s">
        <v>355</v>
      </c>
      <c r="C435" s="3" t="s">
        <v>538</v>
      </c>
      <c r="D435" s="3" t="s">
        <v>52</v>
      </c>
      <c r="E435" s="3" t="s">
        <v>60</v>
      </c>
      <c r="F435" s="3">
        <v>7311.88</v>
      </c>
      <c r="G435" s="3">
        <v>0</v>
      </c>
      <c r="H435" s="3">
        <v>7311.88</v>
      </c>
      <c r="I435" s="3" t="s">
        <v>29</v>
      </c>
      <c r="J435" s="5">
        <v>1</v>
      </c>
      <c r="K435" t="str">
        <f>_xlfn.XLOOKUP(D435, dim_channels!A:A, dim_channels!C:C, "Not Found")</f>
        <v>OTA</v>
      </c>
      <c r="L435" t="str">
        <f>_xlfn.XLOOKUP(D435, dim_channels!A:A, dim_channels!B:B, "Not Found")</f>
        <v>Agoda</v>
      </c>
    </row>
    <row r="436" spans="1:12" x14ac:dyDescent="0.2">
      <c r="A436" s="2" t="s">
        <v>821</v>
      </c>
      <c r="B436" s="2" t="s">
        <v>822</v>
      </c>
      <c r="C436" s="2" t="s">
        <v>551</v>
      </c>
      <c r="D436" s="2" t="s">
        <v>52</v>
      </c>
      <c r="E436" s="2" t="s">
        <v>34</v>
      </c>
      <c r="F436" s="2">
        <v>8837.26</v>
      </c>
      <c r="G436" s="2">
        <v>1060.47</v>
      </c>
      <c r="H436" s="2">
        <v>7776.79</v>
      </c>
      <c r="I436" s="2" t="s">
        <v>56</v>
      </c>
      <c r="J436" s="4">
        <v>1.1363634610166919</v>
      </c>
      <c r="K436" t="str">
        <f>_xlfn.XLOOKUP(D436, dim_channels!A:A, dim_channels!C:C, "Not Found")</f>
        <v>OTA</v>
      </c>
      <c r="L436" t="str">
        <f>_xlfn.XLOOKUP(D436, dim_channels!A:A, dim_channels!B:B, "Not Found")</f>
        <v>Agoda</v>
      </c>
    </row>
    <row r="437" spans="1:12" x14ac:dyDescent="0.2">
      <c r="A437" s="3" t="s">
        <v>823</v>
      </c>
      <c r="B437" s="3" t="s">
        <v>484</v>
      </c>
      <c r="C437" s="3" t="s">
        <v>824</v>
      </c>
      <c r="D437" s="3" t="s">
        <v>33</v>
      </c>
      <c r="E437" s="3" t="s">
        <v>34</v>
      </c>
      <c r="F437" s="3">
        <v>7351.77</v>
      </c>
      <c r="G437" s="3">
        <v>1102.77</v>
      </c>
      <c r="H437" s="3">
        <v>6249</v>
      </c>
      <c r="I437" s="3" t="s">
        <v>29</v>
      </c>
      <c r="J437" s="5">
        <v>1.176471435429669</v>
      </c>
      <c r="K437" t="str">
        <f>_xlfn.XLOOKUP(D437, dim_channels!A:A, dim_channels!C:C, "Not Found")</f>
        <v>OTA</v>
      </c>
      <c r="L437" t="str">
        <f>_xlfn.XLOOKUP(D437, dim_channels!A:A, dim_channels!B:B, "Not Found")</f>
        <v>Booking.com</v>
      </c>
    </row>
    <row r="438" spans="1:12" x14ac:dyDescent="0.2">
      <c r="A438" s="2" t="s">
        <v>825</v>
      </c>
      <c r="B438" s="2" t="s">
        <v>826</v>
      </c>
      <c r="C438" s="2" t="s">
        <v>315</v>
      </c>
      <c r="D438" s="2" t="s">
        <v>169</v>
      </c>
      <c r="E438" s="2" t="s">
        <v>34</v>
      </c>
      <c r="F438" s="2">
        <v>2867.96</v>
      </c>
      <c r="G438" s="2">
        <v>573.59</v>
      </c>
      <c r="H438" s="2">
        <v>2294.37</v>
      </c>
      <c r="I438" s="2" t="s">
        <v>41</v>
      </c>
      <c r="J438" s="4">
        <v>1.249998910376269</v>
      </c>
      <c r="K438" t="str">
        <f>_xlfn.XLOOKUP(D438, dim_channels!A:A, dim_channels!C:C, "Not Found")</f>
        <v>GDS</v>
      </c>
      <c r="L438" t="str">
        <f>_xlfn.XLOOKUP(D438, dim_channels!A:A, dim_channels!B:B, "Not Found")</f>
        <v>GDS (Amadeus)</v>
      </c>
    </row>
    <row r="439" spans="1:12" x14ac:dyDescent="0.2">
      <c r="A439" s="3" t="s">
        <v>827</v>
      </c>
      <c r="B439" s="3" t="s">
        <v>465</v>
      </c>
      <c r="C439" s="3" t="s">
        <v>261</v>
      </c>
      <c r="D439" s="3" t="s">
        <v>45</v>
      </c>
      <c r="E439" s="3" t="s">
        <v>89</v>
      </c>
      <c r="F439" s="3">
        <v>3320.15</v>
      </c>
      <c r="G439" s="3">
        <v>0</v>
      </c>
      <c r="H439" s="3">
        <v>3320.15</v>
      </c>
      <c r="I439" s="3" t="s">
        <v>29</v>
      </c>
      <c r="J439" s="5">
        <v>1</v>
      </c>
      <c r="K439" t="str">
        <f>_xlfn.XLOOKUP(D439, dim_channels!A:A, dim_channels!C:C, "Not Found")</f>
        <v>Corporate</v>
      </c>
      <c r="L439" t="str">
        <f>_xlfn.XLOOKUP(D439, dim_channels!A:A, dim_channels!B:B, "Not Found")</f>
        <v>Corporate Direct</v>
      </c>
    </row>
    <row r="440" spans="1:12" x14ac:dyDescent="0.2">
      <c r="A440" s="2" t="s">
        <v>828</v>
      </c>
      <c r="B440" s="2" t="s">
        <v>666</v>
      </c>
      <c r="C440" s="2" t="s">
        <v>167</v>
      </c>
      <c r="D440" s="2" t="s">
        <v>64</v>
      </c>
      <c r="E440" s="2" t="s">
        <v>115</v>
      </c>
      <c r="F440" s="2">
        <v>13031.04</v>
      </c>
      <c r="G440" s="2">
        <v>0</v>
      </c>
      <c r="H440" s="2">
        <v>13031.04</v>
      </c>
      <c r="I440" s="2" t="s">
        <v>29</v>
      </c>
      <c r="J440" s="4">
        <v>1</v>
      </c>
      <c r="K440" t="str">
        <f>_xlfn.XLOOKUP(D440, dim_channels!A:A, dim_channels!C:C, "Not Found")</f>
        <v>Direct</v>
      </c>
      <c r="L440" t="str">
        <f>_xlfn.XLOOKUP(D440, dim_channels!A:A, dim_channels!B:B, "Not Found")</f>
        <v>Direct Website</v>
      </c>
    </row>
    <row r="441" spans="1:12" x14ac:dyDescent="0.2">
      <c r="A441" s="3" t="s">
        <v>829</v>
      </c>
      <c r="B441" s="3" t="s">
        <v>129</v>
      </c>
      <c r="C441" s="3" t="s">
        <v>302</v>
      </c>
      <c r="D441" s="3" t="s">
        <v>52</v>
      </c>
      <c r="E441" s="3" t="s">
        <v>60</v>
      </c>
      <c r="F441" s="3">
        <v>10991.16</v>
      </c>
      <c r="G441" s="3">
        <v>0</v>
      </c>
      <c r="H441" s="3">
        <v>10991.16</v>
      </c>
      <c r="I441" s="3" t="s">
        <v>41</v>
      </c>
      <c r="J441" s="5">
        <v>1</v>
      </c>
      <c r="K441" t="str">
        <f>_xlfn.XLOOKUP(D441, dim_channels!A:A, dim_channels!C:C, "Not Found")</f>
        <v>OTA</v>
      </c>
      <c r="L441" t="str">
        <f>_xlfn.XLOOKUP(D441, dim_channels!A:A, dim_channels!B:B, "Not Found")</f>
        <v>Agoda</v>
      </c>
    </row>
    <row r="442" spans="1:12" x14ac:dyDescent="0.2">
      <c r="A442" s="2" t="s">
        <v>830</v>
      </c>
      <c r="B442" s="2" t="s">
        <v>712</v>
      </c>
      <c r="C442" s="2" t="s">
        <v>831</v>
      </c>
      <c r="D442" s="2" t="s">
        <v>45</v>
      </c>
      <c r="E442" s="2" t="s">
        <v>46</v>
      </c>
      <c r="F442" s="2">
        <v>12385.67</v>
      </c>
      <c r="G442" s="2">
        <v>619.28</v>
      </c>
      <c r="H442" s="2">
        <v>11766.39</v>
      </c>
      <c r="I442" s="2" t="s">
        <v>29</v>
      </c>
      <c r="J442" s="4">
        <v>1.052631265834296</v>
      </c>
      <c r="K442" t="str">
        <f>_xlfn.XLOOKUP(D442, dim_channels!A:A, dim_channels!C:C, "Not Found")</f>
        <v>Corporate</v>
      </c>
      <c r="L442" t="str">
        <f>_xlfn.XLOOKUP(D442, dim_channels!A:A, dim_channels!B:B, "Not Found")</f>
        <v>Corporate Direct</v>
      </c>
    </row>
    <row r="443" spans="1:12" x14ac:dyDescent="0.2">
      <c r="A443" s="3" t="s">
        <v>832</v>
      </c>
      <c r="B443" s="3" t="s">
        <v>376</v>
      </c>
      <c r="C443" s="3" t="s">
        <v>335</v>
      </c>
      <c r="D443" s="3" t="s">
        <v>33</v>
      </c>
      <c r="E443" s="3" t="s">
        <v>34</v>
      </c>
      <c r="F443" s="3">
        <v>9596.5300000000007</v>
      </c>
      <c r="G443" s="3">
        <v>1439.48</v>
      </c>
      <c r="H443" s="3">
        <v>8157.05</v>
      </c>
      <c r="I443" s="3" t="s">
        <v>56</v>
      </c>
      <c r="J443" s="5">
        <v>1.1764706603490229</v>
      </c>
      <c r="K443" t="str">
        <f>_xlfn.XLOOKUP(D443, dim_channels!A:A, dim_channels!C:C, "Not Found")</f>
        <v>OTA</v>
      </c>
      <c r="L443" t="str">
        <f>_xlfn.XLOOKUP(D443, dim_channels!A:A, dim_channels!B:B, "Not Found")</f>
        <v>Booking.com</v>
      </c>
    </row>
    <row r="444" spans="1:12" x14ac:dyDescent="0.2">
      <c r="A444" s="2" t="s">
        <v>833</v>
      </c>
      <c r="B444" s="2" t="s">
        <v>546</v>
      </c>
      <c r="C444" s="2" t="s">
        <v>741</v>
      </c>
      <c r="D444" s="2" t="s">
        <v>52</v>
      </c>
      <c r="E444" s="2" t="s">
        <v>60</v>
      </c>
      <c r="F444" s="2">
        <v>8083.27</v>
      </c>
      <c r="G444" s="2">
        <v>0</v>
      </c>
      <c r="H444" s="2">
        <v>8083.27</v>
      </c>
      <c r="I444" s="2" t="s">
        <v>56</v>
      </c>
      <c r="J444" s="4">
        <v>1</v>
      </c>
      <c r="K444" t="str">
        <f>_xlfn.XLOOKUP(D444, dim_channels!A:A, dim_channels!C:C, "Not Found")</f>
        <v>OTA</v>
      </c>
      <c r="L444" t="str">
        <f>_xlfn.XLOOKUP(D444, dim_channels!A:A, dim_channels!B:B, "Not Found")</f>
        <v>Agoda</v>
      </c>
    </row>
    <row r="445" spans="1:12" x14ac:dyDescent="0.2">
      <c r="A445" s="3" t="s">
        <v>834</v>
      </c>
      <c r="B445" s="3" t="s">
        <v>315</v>
      </c>
      <c r="C445" s="3" t="s">
        <v>264</v>
      </c>
      <c r="D445" s="3" t="s">
        <v>169</v>
      </c>
      <c r="E445" s="3" t="s">
        <v>46</v>
      </c>
      <c r="F445" s="3">
        <v>2819.41</v>
      </c>
      <c r="G445" s="3">
        <v>563.88</v>
      </c>
      <c r="H445" s="3">
        <v>2255.5300000000002</v>
      </c>
      <c r="I445" s="3" t="s">
        <v>56</v>
      </c>
      <c r="J445" s="5">
        <v>1.249998891613058</v>
      </c>
      <c r="K445" t="str">
        <f>_xlfn.XLOOKUP(D445, dim_channels!A:A, dim_channels!C:C, "Not Found")</f>
        <v>GDS</v>
      </c>
      <c r="L445" t="str">
        <f>_xlfn.XLOOKUP(D445, dim_channels!A:A, dim_channels!B:B, "Not Found")</f>
        <v>GDS (Amadeus)</v>
      </c>
    </row>
    <row r="446" spans="1:12" x14ac:dyDescent="0.2">
      <c r="A446" s="2" t="s">
        <v>835</v>
      </c>
      <c r="B446" s="2" t="s">
        <v>783</v>
      </c>
      <c r="C446" s="2" t="s">
        <v>420</v>
      </c>
      <c r="D446" s="2" t="s">
        <v>169</v>
      </c>
      <c r="E446" s="2" t="s">
        <v>46</v>
      </c>
      <c r="F446" s="2">
        <v>6439.09</v>
      </c>
      <c r="G446" s="2">
        <v>1287.82</v>
      </c>
      <c r="H446" s="2">
        <v>5151.2700000000004</v>
      </c>
      <c r="I446" s="2" t="s">
        <v>29</v>
      </c>
      <c r="J446" s="4">
        <v>1.2500004853172131</v>
      </c>
      <c r="K446" t="str">
        <f>_xlfn.XLOOKUP(D446, dim_channels!A:A, dim_channels!C:C, "Not Found")</f>
        <v>GDS</v>
      </c>
      <c r="L446" t="str">
        <f>_xlfn.XLOOKUP(D446, dim_channels!A:A, dim_channels!B:B, "Not Found")</f>
        <v>GDS (Amadeus)</v>
      </c>
    </row>
    <row r="447" spans="1:12" x14ac:dyDescent="0.2">
      <c r="A447" s="3" t="s">
        <v>836</v>
      </c>
      <c r="B447" s="3" t="s">
        <v>335</v>
      </c>
      <c r="C447" s="3" t="s">
        <v>132</v>
      </c>
      <c r="D447" s="3" t="s">
        <v>64</v>
      </c>
      <c r="E447" s="3" t="s">
        <v>115</v>
      </c>
      <c r="F447" s="3">
        <v>10086.049999999999</v>
      </c>
      <c r="G447" s="3">
        <v>0</v>
      </c>
      <c r="H447" s="3">
        <v>10086.049999999999</v>
      </c>
      <c r="I447" s="3" t="s">
        <v>29</v>
      </c>
      <c r="J447" s="5">
        <v>1</v>
      </c>
      <c r="K447" t="str">
        <f>_xlfn.XLOOKUP(D447, dim_channels!A:A, dim_channels!C:C, "Not Found")</f>
        <v>Direct</v>
      </c>
      <c r="L447" t="str">
        <f>_xlfn.XLOOKUP(D447, dim_channels!A:A, dim_channels!B:B, "Not Found")</f>
        <v>Direct Website</v>
      </c>
    </row>
    <row r="448" spans="1:12" x14ac:dyDescent="0.2">
      <c r="A448" s="2" t="s">
        <v>837</v>
      </c>
      <c r="B448" s="2" t="s">
        <v>238</v>
      </c>
      <c r="C448" s="2" t="s">
        <v>165</v>
      </c>
      <c r="D448" s="2" t="s">
        <v>114</v>
      </c>
      <c r="E448" s="2" t="s">
        <v>46</v>
      </c>
      <c r="F448" s="2">
        <v>6627.87</v>
      </c>
      <c r="G448" s="2">
        <v>662.79</v>
      </c>
      <c r="H448" s="2">
        <v>5965.08</v>
      </c>
      <c r="I448" s="2" t="s">
        <v>29</v>
      </c>
      <c r="J448" s="4">
        <v>1.1111116699189281</v>
      </c>
      <c r="K448" t="str">
        <f>_xlfn.XLOOKUP(D448, dim_channels!A:A, dim_channels!C:C, "Not Found")</f>
        <v>Offline</v>
      </c>
      <c r="L448" t="str">
        <f>_xlfn.XLOOKUP(D448, dim_channels!A:A, dim_channels!B:B, "Not Found")</f>
        <v>Travel Agency</v>
      </c>
    </row>
    <row r="449" spans="1:12" x14ac:dyDescent="0.2">
      <c r="A449" s="3" t="s">
        <v>838</v>
      </c>
      <c r="B449" s="3" t="s">
        <v>839</v>
      </c>
      <c r="C449" s="3" t="s">
        <v>209</v>
      </c>
      <c r="D449" s="3" t="s">
        <v>45</v>
      </c>
      <c r="E449" s="3" t="s">
        <v>46</v>
      </c>
      <c r="F449" s="3">
        <v>9209.02</v>
      </c>
      <c r="G449" s="3">
        <v>460.45</v>
      </c>
      <c r="H449" s="3">
        <v>8748.57</v>
      </c>
      <c r="I449" s="3" t="s">
        <v>29</v>
      </c>
      <c r="J449" s="5">
        <v>1.052631458626953</v>
      </c>
      <c r="K449" t="str">
        <f>_xlfn.XLOOKUP(D449, dim_channels!A:A, dim_channels!C:C, "Not Found")</f>
        <v>Corporate</v>
      </c>
      <c r="L449" t="str">
        <f>_xlfn.XLOOKUP(D449, dim_channels!A:A, dim_channels!B:B, "Not Found")</f>
        <v>Corporate Direct</v>
      </c>
    </row>
    <row r="450" spans="1:12" x14ac:dyDescent="0.2">
      <c r="A450" s="2" t="s">
        <v>840</v>
      </c>
      <c r="B450" s="2" t="s">
        <v>136</v>
      </c>
      <c r="C450" s="2" t="s">
        <v>566</v>
      </c>
      <c r="D450" s="2" t="s">
        <v>45</v>
      </c>
      <c r="E450" s="2" t="s">
        <v>89</v>
      </c>
      <c r="F450" s="2">
        <v>5302.76</v>
      </c>
      <c r="G450" s="2">
        <v>0</v>
      </c>
      <c r="H450" s="2">
        <v>5302.76</v>
      </c>
      <c r="I450" s="2" t="s">
        <v>29</v>
      </c>
      <c r="J450" s="4">
        <v>1</v>
      </c>
      <c r="K450" t="str">
        <f>_xlfn.XLOOKUP(D450, dim_channels!A:A, dim_channels!C:C, "Not Found")</f>
        <v>Corporate</v>
      </c>
      <c r="L450" t="str">
        <f>_xlfn.XLOOKUP(D450, dim_channels!A:A, dim_channels!B:B, "Not Found")</f>
        <v>Corporate Direct</v>
      </c>
    </row>
    <row r="451" spans="1:12" x14ac:dyDescent="0.2">
      <c r="A451" s="3" t="s">
        <v>841</v>
      </c>
      <c r="B451" s="3" t="s">
        <v>512</v>
      </c>
      <c r="C451" s="3" t="s">
        <v>118</v>
      </c>
      <c r="D451" s="3" t="s">
        <v>52</v>
      </c>
      <c r="E451" s="3" t="s">
        <v>34</v>
      </c>
      <c r="F451" s="3">
        <v>3562.89</v>
      </c>
      <c r="G451" s="3">
        <v>427.55</v>
      </c>
      <c r="H451" s="3">
        <v>3135.34</v>
      </c>
      <c r="I451" s="3" t="s">
        <v>41</v>
      </c>
      <c r="J451" s="5">
        <v>1.1363647961624579</v>
      </c>
      <c r="K451" t="str">
        <f>_xlfn.XLOOKUP(D451, dim_channels!A:A, dim_channels!C:C, "Not Found")</f>
        <v>OTA</v>
      </c>
      <c r="L451" t="str">
        <f>_xlfn.XLOOKUP(D451, dim_channels!A:A, dim_channels!B:B, "Not Found")</f>
        <v>Agoda</v>
      </c>
    </row>
    <row r="452" spans="1:12" x14ac:dyDescent="0.2">
      <c r="A452" s="2" t="s">
        <v>842</v>
      </c>
      <c r="B452" s="2" t="s">
        <v>300</v>
      </c>
      <c r="C452" s="2" t="s">
        <v>679</v>
      </c>
      <c r="D452" s="2" t="s">
        <v>27</v>
      </c>
      <c r="E452" s="2" t="s">
        <v>28</v>
      </c>
      <c r="F452" s="2">
        <v>7148.04</v>
      </c>
      <c r="G452" s="2">
        <v>1286.6500000000001</v>
      </c>
      <c r="H452" s="2">
        <v>5861.39</v>
      </c>
      <c r="I452" s="2" t="s">
        <v>41</v>
      </c>
      <c r="J452" s="4">
        <v>1.219512777685839</v>
      </c>
      <c r="K452" t="str">
        <f>_xlfn.XLOOKUP(D452, dim_channels!A:A, dim_channels!C:C, "Not Found")</f>
        <v>OTA</v>
      </c>
      <c r="L452" t="str">
        <f>_xlfn.XLOOKUP(D452, dim_channels!A:A, dim_channels!B:B, "Not Found")</f>
        <v>Expedia</v>
      </c>
    </row>
    <row r="453" spans="1:12" x14ac:dyDescent="0.2">
      <c r="A453" s="3" t="s">
        <v>843</v>
      </c>
      <c r="B453" s="3" t="s">
        <v>274</v>
      </c>
      <c r="C453" s="3" t="s">
        <v>343</v>
      </c>
      <c r="D453" s="3" t="s">
        <v>52</v>
      </c>
      <c r="E453" s="3" t="s">
        <v>60</v>
      </c>
      <c r="F453" s="3">
        <v>4671.5</v>
      </c>
      <c r="G453" s="3">
        <v>0</v>
      </c>
      <c r="H453" s="3">
        <v>4671.5</v>
      </c>
      <c r="I453" s="3" t="s">
        <v>29</v>
      </c>
      <c r="J453" s="5">
        <v>1</v>
      </c>
      <c r="K453" t="str">
        <f>_xlfn.XLOOKUP(D453, dim_channels!A:A, dim_channels!C:C, "Not Found")</f>
        <v>OTA</v>
      </c>
      <c r="L453" t="str">
        <f>_xlfn.XLOOKUP(D453, dim_channels!A:A, dim_channels!B:B, "Not Found")</f>
        <v>Agoda</v>
      </c>
    </row>
    <row r="454" spans="1:12" x14ac:dyDescent="0.2">
      <c r="A454" s="2" t="s">
        <v>844</v>
      </c>
      <c r="B454" s="2" t="s">
        <v>534</v>
      </c>
      <c r="C454" s="2" t="s">
        <v>335</v>
      </c>
      <c r="D454" s="2" t="s">
        <v>27</v>
      </c>
      <c r="E454" s="2" t="s">
        <v>34</v>
      </c>
      <c r="F454" s="2">
        <v>7182.25</v>
      </c>
      <c r="G454" s="2">
        <v>1292.8</v>
      </c>
      <c r="H454" s="2">
        <v>5889.45</v>
      </c>
      <c r="I454" s="2" t="s">
        <v>29</v>
      </c>
      <c r="J454" s="4">
        <v>1.2195111597857189</v>
      </c>
      <c r="K454" t="str">
        <f>_xlfn.XLOOKUP(D454, dim_channels!A:A, dim_channels!C:C, "Not Found")</f>
        <v>OTA</v>
      </c>
      <c r="L454" t="str">
        <f>_xlfn.XLOOKUP(D454, dim_channels!A:A, dim_channels!B:B, "Not Found")</f>
        <v>Expedia</v>
      </c>
    </row>
    <row r="455" spans="1:12" x14ac:dyDescent="0.2">
      <c r="A455" s="3" t="s">
        <v>845</v>
      </c>
      <c r="B455" s="3" t="s">
        <v>846</v>
      </c>
      <c r="C455" s="3" t="s">
        <v>278</v>
      </c>
      <c r="D455" s="3" t="s">
        <v>64</v>
      </c>
      <c r="E455" s="3" t="s">
        <v>34</v>
      </c>
      <c r="F455" s="3">
        <v>7175.54</v>
      </c>
      <c r="G455" s="3">
        <v>0</v>
      </c>
      <c r="H455" s="3">
        <v>7175.54</v>
      </c>
      <c r="I455" s="3" t="s">
        <v>29</v>
      </c>
      <c r="J455" s="5">
        <v>1</v>
      </c>
      <c r="K455" t="str">
        <f>_xlfn.XLOOKUP(D455, dim_channels!A:A, dim_channels!C:C, "Not Found")</f>
        <v>Direct</v>
      </c>
      <c r="L455" t="str">
        <f>_xlfn.XLOOKUP(D455, dim_channels!A:A, dim_channels!B:B, "Not Found")</f>
        <v>Direct Website</v>
      </c>
    </row>
    <row r="456" spans="1:12" x14ac:dyDescent="0.2">
      <c r="A456" s="2" t="s">
        <v>847</v>
      </c>
      <c r="B456" s="2" t="s">
        <v>367</v>
      </c>
      <c r="C456" s="2" t="s">
        <v>104</v>
      </c>
      <c r="D456" s="2" t="s">
        <v>27</v>
      </c>
      <c r="E456" s="2" t="s">
        <v>34</v>
      </c>
      <c r="F456" s="2">
        <v>8400.86</v>
      </c>
      <c r="G456" s="2">
        <v>1512.15</v>
      </c>
      <c r="H456" s="2">
        <v>6888.71</v>
      </c>
      <c r="I456" s="2" t="s">
        <v>56</v>
      </c>
      <c r="J456" s="4">
        <v>1.2195113453752591</v>
      </c>
      <c r="K456" t="str">
        <f>_xlfn.XLOOKUP(D456, dim_channels!A:A, dim_channels!C:C, "Not Found")</f>
        <v>OTA</v>
      </c>
      <c r="L456" t="str">
        <f>_xlfn.XLOOKUP(D456, dim_channels!A:A, dim_channels!B:B, "Not Found")</f>
        <v>Expedia</v>
      </c>
    </row>
    <row r="457" spans="1:12" x14ac:dyDescent="0.2">
      <c r="A457" s="3" t="s">
        <v>848</v>
      </c>
      <c r="B457" s="3" t="s">
        <v>76</v>
      </c>
      <c r="C457" s="3" t="s">
        <v>393</v>
      </c>
      <c r="D457" s="3" t="s">
        <v>33</v>
      </c>
      <c r="E457" s="3" t="s">
        <v>60</v>
      </c>
      <c r="F457" s="3">
        <v>7139.51</v>
      </c>
      <c r="G457" s="3">
        <v>0</v>
      </c>
      <c r="H457" s="3">
        <v>7139.51</v>
      </c>
      <c r="I457" s="3" t="s">
        <v>29</v>
      </c>
      <c r="J457" s="5">
        <v>1</v>
      </c>
      <c r="K457" t="str">
        <f>_xlfn.XLOOKUP(D457, dim_channels!A:A, dim_channels!C:C, "Not Found")</f>
        <v>OTA</v>
      </c>
      <c r="L457" t="str">
        <f>_xlfn.XLOOKUP(D457, dim_channels!A:A, dim_channels!B:B, "Not Found")</f>
        <v>Booking.com</v>
      </c>
    </row>
    <row r="458" spans="1:12" x14ac:dyDescent="0.2">
      <c r="A458" s="2" t="s">
        <v>849</v>
      </c>
      <c r="B458" s="2" t="s">
        <v>31</v>
      </c>
      <c r="C458" s="2" t="s">
        <v>31</v>
      </c>
      <c r="D458" s="2" t="s">
        <v>52</v>
      </c>
      <c r="E458" s="2" t="s">
        <v>34</v>
      </c>
      <c r="F458" s="2">
        <v>5838.08</v>
      </c>
      <c r="G458" s="2">
        <v>700.57</v>
      </c>
      <c r="H458" s="2">
        <v>5137.51</v>
      </c>
      <c r="I458" s="2" t="s">
        <v>56</v>
      </c>
      <c r="J458" s="4">
        <v>1.1363637248394649</v>
      </c>
      <c r="K458" t="str">
        <f>_xlfn.XLOOKUP(D458, dim_channels!A:A, dim_channels!C:C, "Not Found")</f>
        <v>OTA</v>
      </c>
      <c r="L458" t="str">
        <f>_xlfn.XLOOKUP(D458, dim_channels!A:A, dim_channels!B:B, "Not Found")</f>
        <v>Agoda</v>
      </c>
    </row>
    <row r="459" spans="1:12" x14ac:dyDescent="0.2">
      <c r="A459" s="3" t="s">
        <v>850</v>
      </c>
      <c r="B459" s="3" t="s">
        <v>173</v>
      </c>
      <c r="C459" s="3" t="s">
        <v>851</v>
      </c>
      <c r="D459" s="3" t="s">
        <v>64</v>
      </c>
      <c r="E459" s="3" t="s">
        <v>34</v>
      </c>
      <c r="F459" s="3">
        <v>22339.07</v>
      </c>
      <c r="G459" s="3">
        <v>0</v>
      </c>
      <c r="H459" s="3">
        <v>22339.07</v>
      </c>
      <c r="I459" s="3" t="s">
        <v>29</v>
      </c>
      <c r="J459" s="5">
        <v>1</v>
      </c>
      <c r="K459" t="str">
        <f>_xlfn.XLOOKUP(D459, dim_channels!A:A, dim_channels!C:C, "Not Found")</f>
        <v>Direct</v>
      </c>
      <c r="L459" t="str">
        <f>_xlfn.XLOOKUP(D459, dim_channels!A:A, dim_channels!B:B, "Not Found")</f>
        <v>Direct Website</v>
      </c>
    </row>
    <row r="460" spans="1:12" x14ac:dyDescent="0.2">
      <c r="A460" s="2" t="s">
        <v>852</v>
      </c>
      <c r="B460" s="2" t="s">
        <v>762</v>
      </c>
      <c r="C460" s="2" t="s">
        <v>212</v>
      </c>
      <c r="D460" s="2" t="s">
        <v>45</v>
      </c>
      <c r="E460" s="2" t="s">
        <v>46</v>
      </c>
      <c r="F460" s="2">
        <v>8837.68</v>
      </c>
      <c r="G460" s="2">
        <v>441.88</v>
      </c>
      <c r="H460" s="2">
        <v>8395.7999999999993</v>
      </c>
      <c r="I460" s="2" t="s">
        <v>29</v>
      </c>
      <c r="J460" s="4">
        <v>1.0526310774434839</v>
      </c>
      <c r="K460" t="str">
        <f>_xlfn.XLOOKUP(D460, dim_channels!A:A, dim_channels!C:C, "Not Found")</f>
        <v>Corporate</v>
      </c>
      <c r="L460" t="str">
        <f>_xlfn.XLOOKUP(D460, dim_channels!A:A, dim_channels!B:B, "Not Found")</f>
        <v>Corporate Direct</v>
      </c>
    </row>
    <row r="461" spans="1:12" x14ac:dyDescent="0.2">
      <c r="A461" s="3" t="s">
        <v>853</v>
      </c>
      <c r="B461" s="3" t="s">
        <v>370</v>
      </c>
      <c r="C461" s="3" t="s">
        <v>854</v>
      </c>
      <c r="D461" s="3" t="s">
        <v>27</v>
      </c>
      <c r="E461" s="3" t="s">
        <v>60</v>
      </c>
      <c r="F461" s="3">
        <v>20933.3</v>
      </c>
      <c r="G461" s="3">
        <v>0</v>
      </c>
      <c r="H461" s="3">
        <v>20933.3</v>
      </c>
      <c r="I461" s="3" t="s">
        <v>41</v>
      </c>
      <c r="J461" s="5">
        <v>1</v>
      </c>
      <c r="K461" t="str">
        <f>_xlfn.XLOOKUP(D461, dim_channels!A:A, dim_channels!C:C, "Not Found")</f>
        <v>OTA</v>
      </c>
      <c r="L461" t="str">
        <f>_xlfn.XLOOKUP(D461, dim_channels!A:A, dim_channels!B:B, "Not Found")</f>
        <v>Expedia</v>
      </c>
    </row>
    <row r="462" spans="1:12" x14ac:dyDescent="0.2">
      <c r="A462" s="2" t="s">
        <v>855</v>
      </c>
      <c r="B462" s="2" t="s">
        <v>368</v>
      </c>
      <c r="C462" s="2" t="s">
        <v>794</v>
      </c>
      <c r="D462" s="2" t="s">
        <v>33</v>
      </c>
      <c r="E462" s="2" t="s">
        <v>28</v>
      </c>
      <c r="F462" s="2">
        <v>12733.34</v>
      </c>
      <c r="G462" s="2">
        <v>1910</v>
      </c>
      <c r="H462" s="2">
        <v>10823.34</v>
      </c>
      <c r="I462" s="2" t="s">
        <v>29</v>
      </c>
      <c r="J462" s="4">
        <v>1.1764704795377401</v>
      </c>
      <c r="K462" t="str">
        <f>_xlfn.XLOOKUP(D462, dim_channels!A:A, dim_channels!C:C, "Not Found")</f>
        <v>OTA</v>
      </c>
      <c r="L462" t="str">
        <f>_xlfn.XLOOKUP(D462, dim_channels!A:A, dim_channels!B:B, "Not Found")</f>
        <v>Booking.com</v>
      </c>
    </row>
    <row r="463" spans="1:12" x14ac:dyDescent="0.2">
      <c r="A463" s="3" t="s">
        <v>856</v>
      </c>
      <c r="B463" s="3" t="s">
        <v>822</v>
      </c>
      <c r="C463" s="3" t="s">
        <v>40</v>
      </c>
      <c r="D463" s="3" t="s">
        <v>52</v>
      </c>
      <c r="E463" s="3" t="s">
        <v>60</v>
      </c>
      <c r="F463" s="3">
        <v>5024.8599999999997</v>
      </c>
      <c r="G463" s="3">
        <v>0</v>
      </c>
      <c r="H463" s="3">
        <v>5024.8599999999997</v>
      </c>
      <c r="I463" s="3" t="s">
        <v>41</v>
      </c>
      <c r="J463" s="5">
        <v>1</v>
      </c>
      <c r="K463" t="str">
        <f>_xlfn.XLOOKUP(D463, dim_channels!A:A, dim_channels!C:C, "Not Found")</f>
        <v>OTA</v>
      </c>
      <c r="L463" t="str">
        <f>_xlfn.XLOOKUP(D463, dim_channels!A:A, dim_channels!B:B, "Not Found")</f>
        <v>Agoda</v>
      </c>
    </row>
    <row r="464" spans="1:12" x14ac:dyDescent="0.2">
      <c r="A464" s="2" t="s">
        <v>857</v>
      </c>
      <c r="B464" s="2" t="s">
        <v>706</v>
      </c>
      <c r="C464" s="2" t="s">
        <v>195</v>
      </c>
      <c r="D464" s="2" t="s">
        <v>27</v>
      </c>
      <c r="E464" s="2" t="s">
        <v>34</v>
      </c>
      <c r="F464" s="2">
        <v>8274.86</v>
      </c>
      <c r="G464" s="2">
        <v>1489.47</v>
      </c>
      <c r="H464" s="2">
        <v>6785.39</v>
      </c>
      <c r="I464" s="2" t="s">
        <v>29</v>
      </c>
      <c r="J464" s="4">
        <v>1.219511332436308</v>
      </c>
      <c r="K464" t="str">
        <f>_xlfn.XLOOKUP(D464, dim_channels!A:A, dim_channels!C:C, "Not Found")</f>
        <v>OTA</v>
      </c>
      <c r="L464" t="str">
        <f>_xlfn.XLOOKUP(D464, dim_channels!A:A, dim_channels!B:B, "Not Found")</f>
        <v>Expedia</v>
      </c>
    </row>
    <row r="465" spans="1:12" x14ac:dyDescent="0.2">
      <c r="A465" s="3" t="s">
        <v>858</v>
      </c>
      <c r="B465" s="3" t="s">
        <v>54</v>
      </c>
      <c r="C465" s="3" t="s">
        <v>740</v>
      </c>
      <c r="D465" s="3" t="s">
        <v>27</v>
      </c>
      <c r="E465" s="3" t="s">
        <v>28</v>
      </c>
      <c r="F465" s="3">
        <v>10503.36</v>
      </c>
      <c r="G465" s="3">
        <v>1890.6</v>
      </c>
      <c r="H465" s="3">
        <v>8612.76</v>
      </c>
      <c r="I465" s="3" t="s">
        <v>29</v>
      </c>
      <c r="J465" s="5">
        <v>1.2195115154723919</v>
      </c>
      <c r="K465" t="str">
        <f>_xlfn.XLOOKUP(D465, dim_channels!A:A, dim_channels!C:C, "Not Found")</f>
        <v>OTA</v>
      </c>
      <c r="L465" t="str">
        <f>_xlfn.XLOOKUP(D465, dim_channels!A:A, dim_channels!B:B, "Not Found")</f>
        <v>Expedia</v>
      </c>
    </row>
    <row r="466" spans="1:12" x14ac:dyDescent="0.2">
      <c r="A466" s="2" t="s">
        <v>859</v>
      </c>
      <c r="B466" s="2" t="s">
        <v>215</v>
      </c>
      <c r="C466" s="2" t="s">
        <v>155</v>
      </c>
      <c r="D466" s="2" t="s">
        <v>206</v>
      </c>
      <c r="E466" s="2" t="s">
        <v>207</v>
      </c>
      <c r="F466" s="2">
        <v>6174.71</v>
      </c>
      <c r="G466" s="2">
        <v>0</v>
      </c>
      <c r="H466" s="2">
        <v>6174.71</v>
      </c>
      <c r="I466" s="2" t="s">
        <v>41</v>
      </c>
      <c r="J466" s="4">
        <v>1</v>
      </c>
      <c r="K466" t="str">
        <f>_xlfn.XLOOKUP(D466, dim_channels!A:A, dim_channels!C:C, "Not Found")</f>
        <v>Direct</v>
      </c>
      <c r="L466" t="str">
        <f>_xlfn.XLOOKUP(D466, dim_channels!A:A, dim_channels!B:B, "Not Found")</f>
        <v>Walk-in</v>
      </c>
    </row>
    <row r="467" spans="1:12" x14ac:dyDescent="0.2">
      <c r="A467" s="3" t="s">
        <v>860</v>
      </c>
      <c r="B467" s="3" t="s">
        <v>97</v>
      </c>
      <c r="C467" s="3" t="s">
        <v>492</v>
      </c>
      <c r="D467" s="3" t="s">
        <v>33</v>
      </c>
      <c r="E467" s="3" t="s">
        <v>60</v>
      </c>
      <c r="F467" s="3">
        <v>11034.32</v>
      </c>
      <c r="G467" s="3">
        <v>0</v>
      </c>
      <c r="H467" s="3">
        <v>11034.32</v>
      </c>
      <c r="I467" s="3" t="s">
        <v>29</v>
      </c>
      <c r="J467" s="5">
        <v>1</v>
      </c>
      <c r="K467" t="str">
        <f>_xlfn.XLOOKUP(D467, dim_channels!A:A, dim_channels!C:C, "Not Found")</f>
        <v>OTA</v>
      </c>
      <c r="L467" t="str">
        <f>_xlfn.XLOOKUP(D467, dim_channels!A:A, dim_channels!B:B, "Not Found")</f>
        <v>Booking.com</v>
      </c>
    </row>
    <row r="468" spans="1:12" x14ac:dyDescent="0.2">
      <c r="A468" s="2" t="s">
        <v>861</v>
      </c>
      <c r="B468" s="2" t="s">
        <v>126</v>
      </c>
      <c r="C468" s="2" t="s">
        <v>449</v>
      </c>
      <c r="D468" s="2" t="s">
        <v>33</v>
      </c>
      <c r="E468" s="2" t="s">
        <v>34</v>
      </c>
      <c r="F468" s="2">
        <v>5195.88</v>
      </c>
      <c r="G468" s="2">
        <v>779.38</v>
      </c>
      <c r="H468" s="2">
        <v>4416.5</v>
      </c>
      <c r="I468" s="2" t="s">
        <v>29</v>
      </c>
      <c r="J468" s="4">
        <v>1.176470055473791</v>
      </c>
      <c r="K468" t="str">
        <f>_xlfn.XLOOKUP(D468, dim_channels!A:A, dim_channels!C:C, "Not Found")</f>
        <v>OTA</v>
      </c>
      <c r="L468" t="str">
        <f>_xlfn.XLOOKUP(D468, dim_channels!A:A, dim_channels!B:B, "Not Found")</f>
        <v>Booking.com</v>
      </c>
    </row>
    <row r="469" spans="1:12" x14ac:dyDescent="0.2">
      <c r="A469" s="3" t="s">
        <v>862</v>
      </c>
      <c r="B469" s="3" t="s">
        <v>863</v>
      </c>
      <c r="C469" s="3" t="s">
        <v>863</v>
      </c>
      <c r="D469" s="3" t="s">
        <v>64</v>
      </c>
      <c r="E469" s="3" t="s">
        <v>115</v>
      </c>
      <c r="F469" s="3">
        <v>8971.5499999999993</v>
      </c>
      <c r="G469" s="3">
        <v>0</v>
      </c>
      <c r="H469" s="3">
        <v>8971.5499999999993</v>
      </c>
      <c r="I469" s="3" t="s">
        <v>29</v>
      </c>
      <c r="J469" s="5">
        <v>1</v>
      </c>
      <c r="K469" t="str">
        <f>_xlfn.XLOOKUP(D469, dim_channels!A:A, dim_channels!C:C, "Not Found")</f>
        <v>Direct</v>
      </c>
      <c r="L469" t="str">
        <f>_xlfn.XLOOKUP(D469, dim_channels!A:A, dim_channels!B:B, "Not Found")</f>
        <v>Direct Website</v>
      </c>
    </row>
    <row r="470" spans="1:12" x14ac:dyDescent="0.2">
      <c r="A470" s="2" t="s">
        <v>864</v>
      </c>
      <c r="B470" s="2" t="s">
        <v>452</v>
      </c>
      <c r="C470" s="2" t="s">
        <v>449</v>
      </c>
      <c r="D470" s="2" t="s">
        <v>169</v>
      </c>
      <c r="E470" s="2" t="s">
        <v>34</v>
      </c>
      <c r="F470" s="2">
        <v>6366.59</v>
      </c>
      <c r="G470" s="2">
        <v>1273.32</v>
      </c>
      <c r="H470" s="2">
        <v>5093.2700000000004</v>
      </c>
      <c r="I470" s="2" t="s">
        <v>29</v>
      </c>
      <c r="J470" s="4">
        <v>1.2500004908438</v>
      </c>
      <c r="K470" t="str">
        <f>_xlfn.XLOOKUP(D470, dim_channels!A:A, dim_channels!C:C, "Not Found")</f>
        <v>GDS</v>
      </c>
      <c r="L470" t="str">
        <f>_xlfn.XLOOKUP(D470, dim_channels!A:A, dim_channels!B:B, "Not Found")</f>
        <v>GDS (Amadeus)</v>
      </c>
    </row>
    <row r="471" spans="1:12" x14ac:dyDescent="0.2">
      <c r="A471" s="3" t="s">
        <v>865</v>
      </c>
      <c r="B471" s="3" t="s">
        <v>866</v>
      </c>
      <c r="C471" s="3" t="s">
        <v>661</v>
      </c>
      <c r="D471" s="3" t="s">
        <v>33</v>
      </c>
      <c r="E471" s="3" t="s">
        <v>28</v>
      </c>
      <c r="F471" s="3">
        <v>9775.0499999999993</v>
      </c>
      <c r="G471" s="3">
        <v>1466.26</v>
      </c>
      <c r="H471" s="3">
        <v>8308.7900000000009</v>
      </c>
      <c r="I471" s="3" t="s">
        <v>29</v>
      </c>
      <c r="J471" s="5">
        <v>1.1764709422190229</v>
      </c>
      <c r="K471" t="str">
        <f>_xlfn.XLOOKUP(D471, dim_channels!A:A, dim_channels!C:C, "Not Found")</f>
        <v>OTA</v>
      </c>
      <c r="L471" t="str">
        <f>_xlfn.XLOOKUP(D471, dim_channels!A:A, dim_channels!B:B, "Not Found")</f>
        <v>Booking.com</v>
      </c>
    </row>
    <row r="472" spans="1:12" x14ac:dyDescent="0.2">
      <c r="A472" s="2" t="s">
        <v>867</v>
      </c>
      <c r="B472" s="2" t="s">
        <v>303</v>
      </c>
      <c r="C472" s="2" t="s">
        <v>405</v>
      </c>
      <c r="D472" s="2" t="s">
        <v>169</v>
      </c>
      <c r="E472" s="2" t="s">
        <v>34</v>
      </c>
      <c r="F472" s="2">
        <v>12628.61</v>
      </c>
      <c r="G472" s="2">
        <v>2525.7199999999998</v>
      </c>
      <c r="H472" s="2">
        <v>10102.89</v>
      </c>
      <c r="I472" s="2" t="s">
        <v>41</v>
      </c>
      <c r="J472" s="4">
        <v>1.249999752546054</v>
      </c>
      <c r="K472" t="str">
        <f>_xlfn.XLOOKUP(D472, dim_channels!A:A, dim_channels!C:C, "Not Found")</f>
        <v>GDS</v>
      </c>
      <c r="L472" t="str">
        <f>_xlfn.XLOOKUP(D472, dim_channels!A:A, dim_channels!B:B, "Not Found")</f>
        <v>GDS (Amadeus)</v>
      </c>
    </row>
    <row r="473" spans="1:12" x14ac:dyDescent="0.2">
      <c r="A473" s="3" t="s">
        <v>868</v>
      </c>
      <c r="B473" s="3" t="s">
        <v>558</v>
      </c>
      <c r="C473" s="3" t="s">
        <v>702</v>
      </c>
      <c r="D473" s="3" t="s">
        <v>27</v>
      </c>
      <c r="E473" s="3" t="s">
        <v>60</v>
      </c>
      <c r="F473" s="3">
        <v>3014.61</v>
      </c>
      <c r="G473" s="3">
        <v>0</v>
      </c>
      <c r="H473" s="3">
        <v>3014.61</v>
      </c>
      <c r="I473" s="3" t="s">
        <v>29</v>
      </c>
      <c r="J473" s="5">
        <v>1</v>
      </c>
      <c r="K473" t="str">
        <f>_xlfn.XLOOKUP(D473, dim_channels!A:A, dim_channels!C:C, "Not Found")</f>
        <v>OTA</v>
      </c>
      <c r="L473" t="str">
        <f>_xlfn.XLOOKUP(D473, dim_channels!A:A, dim_channels!B:B, "Not Found")</f>
        <v>Expedia</v>
      </c>
    </row>
    <row r="474" spans="1:12" x14ac:dyDescent="0.2">
      <c r="A474" s="2" t="s">
        <v>869</v>
      </c>
      <c r="B474" s="2" t="s">
        <v>498</v>
      </c>
      <c r="C474" s="2" t="s">
        <v>171</v>
      </c>
      <c r="D474" s="2" t="s">
        <v>64</v>
      </c>
      <c r="E474" s="2" t="s">
        <v>115</v>
      </c>
      <c r="F474" s="2">
        <v>5444.71</v>
      </c>
      <c r="G474" s="2">
        <v>0</v>
      </c>
      <c r="H474" s="2">
        <v>5444.71</v>
      </c>
      <c r="I474" s="2" t="s">
        <v>41</v>
      </c>
      <c r="J474" s="4">
        <v>1</v>
      </c>
      <c r="K474" t="str">
        <f>_xlfn.XLOOKUP(D474, dim_channels!A:A, dim_channels!C:C, "Not Found")</f>
        <v>Direct</v>
      </c>
      <c r="L474" t="str">
        <f>_xlfn.XLOOKUP(D474, dim_channels!A:A, dim_channels!B:B, "Not Found")</f>
        <v>Direct Website</v>
      </c>
    </row>
    <row r="475" spans="1:12" x14ac:dyDescent="0.2">
      <c r="A475" s="3" t="s">
        <v>870</v>
      </c>
      <c r="B475" s="3" t="s">
        <v>66</v>
      </c>
      <c r="C475" s="3" t="s">
        <v>159</v>
      </c>
      <c r="D475" s="3" t="s">
        <v>45</v>
      </c>
      <c r="E475" s="3" t="s">
        <v>89</v>
      </c>
      <c r="F475" s="3">
        <v>4951</v>
      </c>
      <c r="G475" s="3">
        <v>0</v>
      </c>
      <c r="H475" s="3">
        <v>4951</v>
      </c>
      <c r="I475" s="3" t="s">
        <v>29</v>
      </c>
      <c r="J475" s="5">
        <v>1</v>
      </c>
      <c r="K475" t="str">
        <f>_xlfn.XLOOKUP(D475, dim_channels!A:A, dim_channels!C:C, "Not Found")</f>
        <v>Corporate</v>
      </c>
      <c r="L475" t="str">
        <f>_xlfn.XLOOKUP(D475, dim_channels!A:A, dim_channels!B:B, "Not Found")</f>
        <v>Corporate Direct</v>
      </c>
    </row>
    <row r="476" spans="1:12" x14ac:dyDescent="0.2">
      <c r="A476" s="2" t="s">
        <v>871</v>
      </c>
      <c r="B476" s="2" t="s">
        <v>435</v>
      </c>
      <c r="C476" s="2" t="s">
        <v>527</v>
      </c>
      <c r="D476" s="2" t="s">
        <v>45</v>
      </c>
      <c r="E476" s="2" t="s">
        <v>89</v>
      </c>
      <c r="F476" s="2">
        <v>4963.58</v>
      </c>
      <c r="G476" s="2">
        <v>0</v>
      </c>
      <c r="H476" s="2">
        <v>4963.58</v>
      </c>
      <c r="I476" s="2" t="s">
        <v>41</v>
      </c>
      <c r="J476" s="4">
        <v>1</v>
      </c>
      <c r="K476" t="str">
        <f>_xlfn.XLOOKUP(D476, dim_channels!A:A, dim_channels!C:C, "Not Found")</f>
        <v>Corporate</v>
      </c>
      <c r="L476" t="str">
        <f>_xlfn.XLOOKUP(D476, dim_channels!A:A, dim_channels!B:B, "Not Found")</f>
        <v>Corporate Direct</v>
      </c>
    </row>
    <row r="477" spans="1:12" x14ac:dyDescent="0.2">
      <c r="A477" s="3" t="s">
        <v>872</v>
      </c>
      <c r="B477" s="3" t="s">
        <v>322</v>
      </c>
      <c r="C477" s="3" t="s">
        <v>62</v>
      </c>
      <c r="D477" s="3" t="s">
        <v>64</v>
      </c>
      <c r="E477" s="3" t="s">
        <v>34</v>
      </c>
      <c r="F477" s="3">
        <v>6614.27</v>
      </c>
      <c r="G477" s="3">
        <v>0</v>
      </c>
      <c r="H477" s="3">
        <v>6614.27</v>
      </c>
      <c r="I477" s="3" t="s">
        <v>29</v>
      </c>
      <c r="J477" s="5">
        <v>1</v>
      </c>
      <c r="K477" t="str">
        <f>_xlfn.XLOOKUP(D477, dim_channels!A:A, dim_channels!C:C, "Not Found")</f>
        <v>Direct</v>
      </c>
      <c r="L477" t="str">
        <f>_xlfn.XLOOKUP(D477, dim_channels!A:A, dim_channels!B:B, "Not Found")</f>
        <v>Direct Website</v>
      </c>
    </row>
    <row r="478" spans="1:12" x14ac:dyDescent="0.2">
      <c r="A478" s="2" t="s">
        <v>873</v>
      </c>
      <c r="B478" s="2" t="s">
        <v>619</v>
      </c>
      <c r="C478" s="2" t="s">
        <v>403</v>
      </c>
      <c r="D478" s="2" t="s">
        <v>64</v>
      </c>
      <c r="E478" s="2" t="s">
        <v>115</v>
      </c>
      <c r="F478" s="2">
        <v>3443.37</v>
      </c>
      <c r="G478" s="2">
        <v>0</v>
      </c>
      <c r="H478" s="2">
        <v>3443.37</v>
      </c>
      <c r="I478" s="2" t="s">
        <v>29</v>
      </c>
      <c r="J478" s="4">
        <v>1</v>
      </c>
      <c r="K478" t="str">
        <f>_xlfn.XLOOKUP(D478, dim_channels!A:A, dim_channels!C:C, "Not Found")</f>
        <v>Direct</v>
      </c>
      <c r="L478" t="str">
        <f>_xlfn.XLOOKUP(D478, dim_channels!A:A, dim_channels!B:B, "Not Found")</f>
        <v>Direct Website</v>
      </c>
    </row>
    <row r="479" spans="1:12" x14ac:dyDescent="0.2">
      <c r="A479" s="3" t="s">
        <v>874</v>
      </c>
      <c r="B479" s="3" t="s">
        <v>875</v>
      </c>
      <c r="C479" s="3" t="s">
        <v>597</v>
      </c>
      <c r="D479" s="3" t="s">
        <v>33</v>
      </c>
      <c r="E479" s="3" t="s">
        <v>60</v>
      </c>
      <c r="F479" s="3">
        <v>2939.04</v>
      </c>
      <c r="G479" s="3">
        <v>0</v>
      </c>
      <c r="H479" s="3">
        <v>2939.04</v>
      </c>
      <c r="I479" s="3" t="s">
        <v>56</v>
      </c>
      <c r="J479" s="5">
        <v>1</v>
      </c>
      <c r="K479" t="str">
        <f>_xlfn.XLOOKUP(D479, dim_channels!A:A, dim_channels!C:C, "Not Found")</f>
        <v>OTA</v>
      </c>
      <c r="L479" t="str">
        <f>_xlfn.XLOOKUP(D479, dim_channels!A:A, dim_channels!B:B, "Not Found")</f>
        <v>Booking.com</v>
      </c>
    </row>
    <row r="480" spans="1:12" x14ac:dyDescent="0.2">
      <c r="A480" s="2" t="s">
        <v>876</v>
      </c>
      <c r="B480" s="2" t="s">
        <v>109</v>
      </c>
      <c r="C480" s="2" t="s">
        <v>283</v>
      </c>
      <c r="D480" s="2" t="s">
        <v>33</v>
      </c>
      <c r="E480" s="2" t="s">
        <v>60</v>
      </c>
      <c r="F480" s="2">
        <v>12651.65</v>
      </c>
      <c r="G480" s="2">
        <v>0</v>
      </c>
      <c r="H480" s="2">
        <v>12651.65</v>
      </c>
      <c r="I480" s="2" t="s">
        <v>29</v>
      </c>
      <c r="J480" s="4">
        <v>1</v>
      </c>
      <c r="K480" t="str">
        <f>_xlfn.XLOOKUP(D480, dim_channels!A:A, dim_channels!C:C, "Not Found")</f>
        <v>OTA</v>
      </c>
      <c r="L480" t="str">
        <f>_xlfn.XLOOKUP(D480, dim_channels!A:A, dim_channels!B:B, "Not Found")</f>
        <v>Booking.com</v>
      </c>
    </row>
    <row r="481" spans="1:12" x14ac:dyDescent="0.2">
      <c r="A481" s="3" t="s">
        <v>877</v>
      </c>
      <c r="B481" s="3" t="s">
        <v>789</v>
      </c>
      <c r="C481" s="3" t="s">
        <v>498</v>
      </c>
      <c r="D481" s="3" t="s">
        <v>27</v>
      </c>
      <c r="E481" s="3" t="s">
        <v>28</v>
      </c>
      <c r="F481" s="3">
        <v>7591.58</v>
      </c>
      <c r="G481" s="3">
        <v>1366.48</v>
      </c>
      <c r="H481" s="3">
        <v>6225.1</v>
      </c>
      <c r="I481" s="3" t="s">
        <v>29</v>
      </c>
      <c r="J481" s="5">
        <v>1.219511333151275</v>
      </c>
      <c r="K481" t="str">
        <f>_xlfn.XLOOKUP(D481, dim_channels!A:A, dim_channels!C:C, "Not Found")</f>
        <v>OTA</v>
      </c>
      <c r="L481" t="str">
        <f>_xlfn.XLOOKUP(D481, dim_channels!A:A, dim_channels!B:B, "Not Found")</f>
        <v>Expedia</v>
      </c>
    </row>
    <row r="482" spans="1:12" x14ac:dyDescent="0.2">
      <c r="A482" s="2" t="s">
        <v>878</v>
      </c>
      <c r="B482" s="2" t="s">
        <v>597</v>
      </c>
      <c r="C482" s="2" t="s">
        <v>212</v>
      </c>
      <c r="D482" s="2" t="s">
        <v>64</v>
      </c>
      <c r="E482" s="2" t="s">
        <v>34</v>
      </c>
      <c r="F482" s="2">
        <v>5782.78</v>
      </c>
      <c r="G482" s="2">
        <v>0</v>
      </c>
      <c r="H482" s="2">
        <v>5782.78</v>
      </c>
      <c r="I482" s="2" t="s">
        <v>29</v>
      </c>
      <c r="J482" s="4">
        <v>1</v>
      </c>
      <c r="K482" t="str">
        <f>_xlfn.XLOOKUP(D482, dim_channels!A:A, dim_channels!C:C, "Not Found")</f>
        <v>Direct</v>
      </c>
      <c r="L482" t="str">
        <f>_xlfn.XLOOKUP(D482, dim_channels!A:A, dim_channels!B:B, "Not Found")</f>
        <v>Direct Website</v>
      </c>
    </row>
    <row r="483" spans="1:12" x14ac:dyDescent="0.2">
      <c r="A483" s="3" t="s">
        <v>879</v>
      </c>
      <c r="B483" s="3" t="s">
        <v>573</v>
      </c>
      <c r="C483" s="3" t="s">
        <v>51</v>
      </c>
      <c r="D483" s="3" t="s">
        <v>52</v>
      </c>
      <c r="E483" s="3" t="s">
        <v>34</v>
      </c>
      <c r="F483" s="3">
        <v>9334.2099999999991</v>
      </c>
      <c r="G483" s="3">
        <v>1120.1099999999999</v>
      </c>
      <c r="H483" s="3">
        <v>8214.1</v>
      </c>
      <c r="I483" s="3" t="s">
        <v>41</v>
      </c>
      <c r="J483" s="5">
        <v>1.1363643004102699</v>
      </c>
      <c r="K483" t="str">
        <f>_xlfn.XLOOKUP(D483, dim_channels!A:A, dim_channels!C:C, "Not Found")</f>
        <v>OTA</v>
      </c>
      <c r="L483" t="str">
        <f>_xlfn.XLOOKUP(D483, dim_channels!A:A, dim_channels!B:B, "Not Found")</f>
        <v>Agoda</v>
      </c>
    </row>
    <row r="484" spans="1:12" x14ac:dyDescent="0.2">
      <c r="A484" s="2" t="s">
        <v>880</v>
      </c>
      <c r="B484" s="2" t="s">
        <v>294</v>
      </c>
      <c r="C484" s="2" t="s">
        <v>204</v>
      </c>
      <c r="D484" s="2" t="s">
        <v>64</v>
      </c>
      <c r="E484" s="2" t="s">
        <v>34</v>
      </c>
      <c r="F484" s="2">
        <v>23929.43</v>
      </c>
      <c r="G484" s="2">
        <v>0</v>
      </c>
      <c r="H484" s="2">
        <v>23929.43</v>
      </c>
      <c r="I484" s="2" t="s">
        <v>29</v>
      </c>
      <c r="J484" s="4">
        <v>1</v>
      </c>
      <c r="K484" t="str">
        <f>_xlfn.XLOOKUP(D484, dim_channels!A:A, dim_channels!C:C, "Not Found")</f>
        <v>Direct</v>
      </c>
      <c r="L484" t="str">
        <f>_xlfn.XLOOKUP(D484, dim_channels!A:A, dim_channels!B:B, "Not Found")</f>
        <v>Direct Website</v>
      </c>
    </row>
    <row r="485" spans="1:12" x14ac:dyDescent="0.2">
      <c r="A485" s="3" t="s">
        <v>881</v>
      </c>
      <c r="B485" s="3" t="s">
        <v>456</v>
      </c>
      <c r="C485" s="3" t="s">
        <v>778</v>
      </c>
      <c r="D485" s="3" t="s">
        <v>27</v>
      </c>
      <c r="E485" s="3" t="s">
        <v>28</v>
      </c>
      <c r="F485" s="3">
        <v>3586.22</v>
      </c>
      <c r="G485" s="3">
        <v>645.52</v>
      </c>
      <c r="H485" s="3">
        <v>2940.7</v>
      </c>
      <c r="I485" s="3" t="s">
        <v>29</v>
      </c>
      <c r="J485" s="5">
        <v>1.2195123610024829</v>
      </c>
      <c r="K485" t="str">
        <f>_xlfn.XLOOKUP(D485, dim_channels!A:A, dim_channels!C:C, "Not Found")</f>
        <v>OTA</v>
      </c>
      <c r="L485" t="str">
        <f>_xlfn.XLOOKUP(D485, dim_channels!A:A, dim_channels!B:B, "Not Found")</f>
        <v>Expedia</v>
      </c>
    </row>
    <row r="486" spans="1:12" x14ac:dyDescent="0.2">
      <c r="A486" s="2" t="s">
        <v>882</v>
      </c>
      <c r="B486" s="2" t="s">
        <v>573</v>
      </c>
      <c r="C486" s="2" t="s">
        <v>159</v>
      </c>
      <c r="D486" s="2" t="s">
        <v>33</v>
      </c>
      <c r="E486" s="2" t="s">
        <v>60</v>
      </c>
      <c r="F486" s="2">
        <v>13022.78</v>
      </c>
      <c r="G486" s="2">
        <v>0</v>
      </c>
      <c r="H486" s="2">
        <v>13022.78</v>
      </c>
      <c r="I486" s="2" t="s">
        <v>29</v>
      </c>
      <c r="J486" s="4">
        <v>1</v>
      </c>
      <c r="K486" t="str">
        <f>_xlfn.XLOOKUP(D486, dim_channels!A:A, dim_channels!C:C, "Not Found")</f>
        <v>OTA</v>
      </c>
      <c r="L486" t="str">
        <f>_xlfn.XLOOKUP(D486, dim_channels!A:A, dim_channels!B:B, "Not Found")</f>
        <v>Booking.com</v>
      </c>
    </row>
    <row r="487" spans="1:12" x14ac:dyDescent="0.2">
      <c r="A487" s="3" t="s">
        <v>883</v>
      </c>
      <c r="B487" s="3" t="s">
        <v>485</v>
      </c>
      <c r="C487" s="3" t="s">
        <v>247</v>
      </c>
      <c r="D487" s="3" t="s">
        <v>27</v>
      </c>
      <c r="E487" s="3" t="s">
        <v>60</v>
      </c>
      <c r="F487" s="3">
        <v>5269.38</v>
      </c>
      <c r="G487" s="3">
        <v>0</v>
      </c>
      <c r="H487" s="3">
        <v>5269.38</v>
      </c>
      <c r="I487" s="3" t="s">
        <v>29</v>
      </c>
      <c r="J487" s="5">
        <v>1</v>
      </c>
      <c r="K487" t="str">
        <f>_xlfn.XLOOKUP(D487, dim_channels!A:A, dim_channels!C:C, "Not Found")</f>
        <v>OTA</v>
      </c>
      <c r="L487" t="str">
        <f>_xlfn.XLOOKUP(D487, dim_channels!A:A, dim_channels!B:B, "Not Found")</f>
        <v>Expedia</v>
      </c>
    </row>
    <row r="488" spans="1:12" x14ac:dyDescent="0.2">
      <c r="A488" s="2" t="s">
        <v>884</v>
      </c>
      <c r="B488" s="2" t="s">
        <v>189</v>
      </c>
      <c r="C488" s="2" t="s">
        <v>463</v>
      </c>
      <c r="D488" s="2" t="s">
        <v>33</v>
      </c>
      <c r="E488" s="2" t="s">
        <v>28</v>
      </c>
      <c r="F488" s="2">
        <v>5757.1</v>
      </c>
      <c r="G488" s="2">
        <v>863.56</v>
      </c>
      <c r="H488" s="2">
        <v>4893.54</v>
      </c>
      <c r="I488" s="2" t="s">
        <v>41</v>
      </c>
      <c r="J488" s="4">
        <v>1.176469386170339</v>
      </c>
      <c r="K488" t="str">
        <f>_xlfn.XLOOKUP(D488, dim_channels!A:A, dim_channels!C:C, "Not Found")</f>
        <v>OTA</v>
      </c>
      <c r="L488" t="str">
        <f>_xlfn.XLOOKUP(D488, dim_channels!A:A, dim_channels!B:B, "Not Found")</f>
        <v>Booking.com</v>
      </c>
    </row>
    <row r="489" spans="1:12" x14ac:dyDescent="0.2">
      <c r="A489" s="3" t="s">
        <v>885</v>
      </c>
      <c r="B489" s="3" t="s">
        <v>534</v>
      </c>
      <c r="C489" s="3" t="s">
        <v>475</v>
      </c>
      <c r="D489" s="3" t="s">
        <v>114</v>
      </c>
      <c r="E489" s="3" t="s">
        <v>46</v>
      </c>
      <c r="F489" s="3">
        <v>7075.64</v>
      </c>
      <c r="G489" s="3">
        <v>707.56</v>
      </c>
      <c r="H489" s="3">
        <v>6368.08</v>
      </c>
      <c r="I489" s="3" t="s">
        <v>29</v>
      </c>
      <c r="J489" s="5">
        <v>1.1111104131857641</v>
      </c>
      <c r="K489" t="str">
        <f>_xlfn.XLOOKUP(D489, dim_channels!A:A, dim_channels!C:C, "Not Found")</f>
        <v>Offline</v>
      </c>
      <c r="L489" t="str">
        <f>_xlfn.XLOOKUP(D489, dim_channels!A:A, dim_channels!B:B, "Not Found")</f>
        <v>Travel Agency</v>
      </c>
    </row>
    <row r="490" spans="1:12" x14ac:dyDescent="0.2">
      <c r="A490" s="2" t="s">
        <v>886</v>
      </c>
      <c r="B490" s="2" t="s">
        <v>334</v>
      </c>
      <c r="C490" s="2" t="s">
        <v>773</v>
      </c>
      <c r="D490" s="2" t="s">
        <v>52</v>
      </c>
      <c r="E490" s="2" t="s">
        <v>34</v>
      </c>
      <c r="F490" s="2">
        <v>5966.07</v>
      </c>
      <c r="G490" s="2">
        <v>715.93</v>
      </c>
      <c r="H490" s="2">
        <v>5250.14</v>
      </c>
      <c r="I490" s="2" t="s">
        <v>29</v>
      </c>
      <c r="J490" s="4">
        <v>1.136363982674748</v>
      </c>
      <c r="K490" t="str">
        <f>_xlfn.XLOOKUP(D490, dim_channels!A:A, dim_channels!C:C, "Not Found")</f>
        <v>OTA</v>
      </c>
      <c r="L490" t="str">
        <f>_xlfn.XLOOKUP(D490, dim_channels!A:A, dim_channels!B:B, "Not Found")</f>
        <v>Agoda</v>
      </c>
    </row>
    <row r="491" spans="1:12" x14ac:dyDescent="0.2">
      <c r="A491" s="3" t="s">
        <v>887</v>
      </c>
      <c r="B491" s="3" t="s">
        <v>712</v>
      </c>
      <c r="C491" s="3" t="s">
        <v>349</v>
      </c>
      <c r="D491" s="3" t="s">
        <v>169</v>
      </c>
      <c r="E491" s="3" t="s">
        <v>46</v>
      </c>
      <c r="F491" s="3">
        <v>10732.55</v>
      </c>
      <c r="G491" s="3">
        <v>2146.5100000000002</v>
      </c>
      <c r="H491" s="3">
        <v>8586.0400000000009</v>
      </c>
      <c r="I491" s="3" t="s">
        <v>29</v>
      </c>
      <c r="J491" s="5">
        <v>1.25</v>
      </c>
      <c r="K491" t="str">
        <f>_xlfn.XLOOKUP(D491, dim_channels!A:A, dim_channels!C:C, "Not Found")</f>
        <v>GDS</v>
      </c>
      <c r="L491" t="str">
        <f>_xlfn.XLOOKUP(D491, dim_channels!A:A, dim_channels!B:B, "Not Found")</f>
        <v>GDS (Amadeus)</v>
      </c>
    </row>
    <row r="492" spans="1:12" x14ac:dyDescent="0.2">
      <c r="A492" s="2" t="s">
        <v>888</v>
      </c>
      <c r="B492" s="2" t="s">
        <v>264</v>
      </c>
      <c r="C492" s="2" t="s">
        <v>106</v>
      </c>
      <c r="D492" s="2" t="s">
        <v>64</v>
      </c>
      <c r="E492" s="2" t="s">
        <v>115</v>
      </c>
      <c r="F492" s="2">
        <v>8787.83</v>
      </c>
      <c r="G492" s="2">
        <v>0</v>
      </c>
      <c r="H492" s="2">
        <v>8787.83</v>
      </c>
      <c r="I492" s="2" t="s">
        <v>41</v>
      </c>
      <c r="J492" s="4">
        <v>1</v>
      </c>
      <c r="K492" t="str">
        <f>_xlfn.XLOOKUP(D492, dim_channels!A:A, dim_channels!C:C, "Not Found")</f>
        <v>Direct</v>
      </c>
      <c r="L492" t="str">
        <f>_xlfn.XLOOKUP(D492, dim_channels!A:A, dim_channels!B:B, "Not Found")</f>
        <v>Direct Website</v>
      </c>
    </row>
    <row r="493" spans="1:12" x14ac:dyDescent="0.2">
      <c r="A493" s="3" t="s">
        <v>889</v>
      </c>
      <c r="B493" s="3" t="s">
        <v>158</v>
      </c>
      <c r="C493" s="3" t="s">
        <v>619</v>
      </c>
      <c r="D493" s="3" t="s">
        <v>64</v>
      </c>
      <c r="E493" s="3" t="s">
        <v>28</v>
      </c>
      <c r="F493" s="3">
        <v>22250.09</v>
      </c>
      <c r="G493" s="3">
        <v>0</v>
      </c>
      <c r="H493" s="3">
        <v>22250.09</v>
      </c>
      <c r="I493" s="3" t="s">
        <v>29</v>
      </c>
      <c r="J493" s="5">
        <v>1</v>
      </c>
      <c r="K493" t="str">
        <f>_xlfn.XLOOKUP(D493, dim_channels!A:A, dim_channels!C:C, "Not Found")</f>
        <v>Direct</v>
      </c>
      <c r="L493" t="str">
        <f>_xlfn.XLOOKUP(D493, dim_channels!A:A, dim_channels!B:B, "Not Found")</f>
        <v>Direct Website</v>
      </c>
    </row>
    <row r="494" spans="1:12" x14ac:dyDescent="0.2">
      <c r="A494" s="2" t="s">
        <v>890</v>
      </c>
      <c r="B494" s="2" t="s">
        <v>36</v>
      </c>
      <c r="C494" s="2" t="s">
        <v>891</v>
      </c>
      <c r="D494" s="2" t="s">
        <v>33</v>
      </c>
      <c r="E494" s="2" t="s">
        <v>34</v>
      </c>
      <c r="F494" s="2">
        <v>11570.47</v>
      </c>
      <c r="G494" s="2">
        <v>1735.57</v>
      </c>
      <c r="H494" s="2">
        <v>9834.9</v>
      </c>
      <c r="I494" s="2" t="s">
        <v>56</v>
      </c>
      <c r="J494" s="4">
        <v>1.1764705284242849</v>
      </c>
      <c r="K494" t="str">
        <f>_xlfn.XLOOKUP(D494, dim_channels!A:A, dim_channels!C:C, "Not Found")</f>
        <v>OTA</v>
      </c>
      <c r="L494" t="str">
        <f>_xlfn.XLOOKUP(D494, dim_channels!A:A, dim_channels!B:B, "Not Found")</f>
        <v>Booking.com</v>
      </c>
    </row>
    <row r="495" spans="1:12" x14ac:dyDescent="0.2">
      <c r="A495" s="3" t="s">
        <v>892</v>
      </c>
      <c r="B495" s="3" t="s">
        <v>107</v>
      </c>
      <c r="C495" s="3" t="s">
        <v>318</v>
      </c>
      <c r="D495" s="3" t="s">
        <v>33</v>
      </c>
      <c r="E495" s="3" t="s">
        <v>34</v>
      </c>
      <c r="F495" s="3">
        <v>4649.9799999999996</v>
      </c>
      <c r="G495" s="3">
        <v>697.5</v>
      </c>
      <c r="H495" s="3">
        <v>3952.48</v>
      </c>
      <c r="I495" s="3" t="s">
        <v>56</v>
      </c>
      <c r="J495" s="5">
        <v>1.1764714811966159</v>
      </c>
      <c r="K495" t="str">
        <f>_xlfn.XLOOKUP(D495, dim_channels!A:A, dim_channels!C:C, "Not Found")</f>
        <v>OTA</v>
      </c>
      <c r="L495" t="str">
        <f>_xlfn.XLOOKUP(D495, dim_channels!A:A, dim_channels!B:B, "Not Found")</f>
        <v>Booking.com</v>
      </c>
    </row>
    <row r="496" spans="1:12" x14ac:dyDescent="0.2">
      <c r="A496" s="2" t="s">
        <v>893</v>
      </c>
      <c r="B496" s="2" t="s">
        <v>184</v>
      </c>
      <c r="C496" s="2" t="s">
        <v>355</v>
      </c>
      <c r="D496" s="2" t="s">
        <v>45</v>
      </c>
      <c r="E496" s="2" t="s">
        <v>89</v>
      </c>
      <c r="F496" s="2">
        <v>8244.68</v>
      </c>
      <c r="G496" s="2">
        <v>0</v>
      </c>
      <c r="H496" s="2">
        <v>8244.68</v>
      </c>
      <c r="I496" s="2" t="s">
        <v>29</v>
      </c>
      <c r="J496" s="4">
        <v>1</v>
      </c>
      <c r="K496" t="str">
        <f>_xlfn.XLOOKUP(D496, dim_channels!A:A, dim_channels!C:C, "Not Found")</f>
        <v>Corporate</v>
      </c>
      <c r="L496" t="str">
        <f>_xlfn.XLOOKUP(D496, dim_channels!A:A, dim_channels!B:B, "Not Found")</f>
        <v>Corporate Direct</v>
      </c>
    </row>
    <row r="497" spans="1:12" x14ac:dyDescent="0.2">
      <c r="A497" s="3" t="s">
        <v>894</v>
      </c>
      <c r="B497" s="3" t="s">
        <v>317</v>
      </c>
      <c r="C497" s="3" t="s">
        <v>69</v>
      </c>
      <c r="D497" s="3" t="s">
        <v>114</v>
      </c>
      <c r="E497" s="3" t="s">
        <v>46</v>
      </c>
      <c r="F497" s="3">
        <v>3111.98</v>
      </c>
      <c r="G497" s="3">
        <v>311.2</v>
      </c>
      <c r="H497" s="3">
        <v>2800.78</v>
      </c>
      <c r="I497" s="3" t="s">
        <v>41</v>
      </c>
      <c r="J497" s="5">
        <v>1.1111119045408779</v>
      </c>
      <c r="K497" t="str">
        <f>_xlfn.XLOOKUP(D497, dim_channels!A:A, dim_channels!C:C, "Not Found")</f>
        <v>Offline</v>
      </c>
      <c r="L497" t="str">
        <f>_xlfn.XLOOKUP(D497, dim_channels!A:A, dim_channels!B:B, "Not Found")</f>
        <v>Travel Agency</v>
      </c>
    </row>
    <row r="498" spans="1:12" x14ac:dyDescent="0.2">
      <c r="A498" s="2" t="s">
        <v>895</v>
      </c>
      <c r="B498" s="2" t="s">
        <v>708</v>
      </c>
      <c r="C498" s="2" t="s">
        <v>97</v>
      </c>
      <c r="D498" s="2" t="s">
        <v>52</v>
      </c>
      <c r="E498" s="2" t="s">
        <v>34</v>
      </c>
      <c r="F498" s="2">
        <v>4020.96</v>
      </c>
      <c r="G498" s="2">
        <v>482.52</v>
      </c>
      <c r="H498" s="2">
        <v>3538.44</v>
      </c>
      <c r="I498" s="2" t="s">
        <v>56</v>
      </c>
      <c r="J498" s="4">
        <v>1.1363651778749959</v>
      </c>
      <c r="K498" t="str">
        <f>_xlfn.XLOOKUP(D498, dim_channels!A:A, dim_channels!C:C, "Not Found")</f>
        <v>OTA</v>
      </c>
      <c r="L498" t="str">
        <f>_xlfn.XLOOKUP(D498, dim_channels!A:A, dim_channels!B:B, "Not Found")</f>
        <v>Agoda</v>
      </c>
    </row>
    <row r="499" spans="1:12" x14ac:dyDescent="0.2">
      <c r="A499" s="3" t="s">
        <v>896</v>
      </c>
      <c r="B499" s="3" t="s">
        <v>618</v>
      </c>
      <c r="C499" s="3" t="s">
        <v>242</v>
      </c>
      <c r="D499" s="3" t="s">
        <v>52</v>
      </c>
      <c r="E499" s="3" t="s">
        <v>60</v>
      </c>
      <c r="F499" s="3">
        <v>7932.65</v>
      </c>
      <c r="G499" s="3">
        <v>0</v>
      </c>
      <c r="H499" s="3">
        <v>7932.65</v>
      </c>
      <c r="I499" s="3" t="s">
        <v>29</v>
      </c>
      <c r="J499" s="5">
        <v>1</v>
      </c>
      <c r="K499" t="str">
        <f>_xlfn.XLOOKUP(D499, dim_channels!A:A, dim_channels!C:C, "Not Found")</f>
        <v>OTA</v>
      </c>
      <c r="L499" t="str">
        <f>_xlfn.XLOOKUP(D499, dim_channels!A:A, dim_channels!B:B, "Not Found")</f>
        <v>Agoda</v>
      </c>
    </row>
    <row r="500" spans="1:12" x14ac:dyDescent="0.2">
      <c r="A500" s="2" t="s">
        <v>897</v>
      </c>
      <c r="B500" s="2" t="s">
        <v>705</v>
      </c>
      <c r="C500" s="2" t="s">
        <v>43</v>
      </c>
      <c r="D500" s="2" t="s">
        <v>33</v>
      </c>
      <c r="E500" s="2" t="s">
        <v>60</v>
      </c>
      <c r="F500" s="2">
        <v>11379.48</v>
      </c>
      <c r="G500" s="2">
        <v>0</v>
      </c>
      <c r="H500" s="2">
        <v>11379.48</v>
      </c>
      <c r="I500" s="2" t="s">
        <v>29</v>
      </c>
      <c r="J500" s="4">
        <v>1</v>
      </c>
      <c r="K500" t="str">
        <f>_xlfn.XLOOKUP(D500, dim_channels!A:A, dim_channels!C:C, "Not Found")</f>
        <v>OTA</v>
      </c>
      <c r="L500" t="str">
        <f>_xlfn.XLOOKUP(D500, dim_channels!A:A, dim_channels!B:B, "Not Found")</f>
        <v>Booking.com</v>
      </c>
    </row>
    <row r="501" spans="1:12" x14ac:dyDescent="0.2">
      <c r="A501" s="3" t="s">
        <v>898</v>
      </c>
      <c r="B501" s="3" t="s">
        <v>39</v>
      </c>
      <c r="C501" s="3" t="s">
        <v>331</v>
      </c>
      <c r="D501" s="3" t="s">
        <v>45</v>
      </c>
      <c r="E501" s="3" t="s">
        <v>46</v>
      </c>
      <c r="F501" s="3">
        <v>7951.8</v>
      </c>
      <c r="G501" s="3">
        <v>397.59</v>
      </c>
      <c r="H501" s="3">
        <v>7554.21</v>
      </c>
      <c r="I501" s="3" t="s">
        <v>29</v>
      </c>
      <c r="J501" s="5">
        <v>1.0526315789473679</v>
      </c>
      <c r="K501" t="str">
        <f>_xlfn.XLOOKUP(D501, dim_channels!A:A, dim_channels!C:C, "Not Found")</f>
        <v>Corporate</v>
      </c>
      <c r="L501" t="str">
        <f>_xlfn.XLOOKUP(D501, dim_channels!A:A, dim_channels!B:B, "Not Found")</f>
        <v>Corporate Direct</v>
      </c>
    </row>
    <row r="502" spans="1:12" x14ac:dyDescent="0.2">
      <c r="A502" s="2" t="s">
        <v>899</v>
      </c>
      <c r="B502" s="2" t="s">
        <v>376</v>
      </c>
      <c r="C502" s="2" t="s">
        <v>335</v>
      </c>
      <c r="D502" s="2" t="s">
        <v>33</v>
      </c>
      <c r="E502" s="2" t="s">
        <v>28</v>
      </c>
      <c r="F502" s="2">
        <v>5071.82</v>
      </c>
      <c r="G502" s="2">
        <v>760.77</v>
      </c>
      <c r="H502" s="2">
        <v>4311.05</v>
      </c>
      <c r="I502" s="2" t="s">
        <v>41</v>
      </c>
      <c r="J502" s="4">
        <v>1.176469769545702</v>
      </c>
      <c r="K502" t="str">
        <f>_xlfn.XLOOKUP(D502, dim_channels!A:A, dim_channels!C:C, "Not Found")</f>
        <v>OTA</v>
      </c>
      <c r="L502" t="str">
        <f>_xlfn.XLOOKUP(D502, dim_channels!A:A, dim_channels!B:B, "Not Found")</f>
        <v>Booking.com</v>
      </c>
    </row>
    <row r="503" spans="1:12" x14ac:dyDescent="0.2">
      <c r="A503" s="3" t="s">
        <v>900</v>
      </c>
      <c r="B503" s="3" t="s">
        <v>355</v>
      </c>
      <c r="C503" s="3" t="s">
        <v>382</v>
      </c>
      <c r="D503" s="3" t="s">
        <v>33</v>
      </c>
      <c r="E503" s="3" t="s">
        <v>34</v>
      </c>
      <c r="F503" s="3">
        <v>15880.76</v>
      </c>
      <c r="G503" s="3">
        <v>2382.11</v>
      </c>
      <c r="H503" s="3">
        <v>13498.65</v>
      </c>
      <c r="I503" s="3" t="s">
        <v>56</v>
      </c>
      <c r="J503" s="5">
        <v>1.1764702396165541</v>
      </c>
      <c r="K503" t="str">
        <f>_xlfn.XLOOKUP(D503, dim_channels!A:A, dim_channels!C:C, "Not Found")</f>
        <v>OTA</v>
      </c>
      <c r="L503" t="str">
        <f>_xlfn.XLOOKUP(D503, dim_channels!A:A, dim_channels!B:B, "Not Found")</f>
        <v>Booking.com</v>
      </c>
    </row>
    <row r="504" spans="1:12" x14ac:dyDescent="0.2">
      <c r="A504" s="2" t="s">
        <v>901</v>
      </c>
      <c r="B504" s="2" t="s">
        <v>902</v>
      </c>
      <c r="C504" s="2" t="s">
        <v>101</v>
      </c>
      <c r="D504" s="2" t="s">
        <v>64</v>
      </c>
      <c r="E504" s="2" t="s">
        <v>115</v>
      </c>
      <c r="F504" s="2">
        <v>5552.61</v>
      </c>
      <c r="G504" s="2">
        <v>0</v>
      </c>
      <c r="H504" s="2">
        <v>5552.61</v>
      </c>
      <c r="I504" s="2" t="s">
        <v>56</v>
      </c>
      <c r="J504" s="4">
        <v>1</v>
      </c>
      <c r="K504" t="str">
        <f>_xlfn.XLOOKUP(D504, dim_channels!A:A, dim_channels!C:C, "Not Found")</f>
        <v>Direct</v>
      </c>
      <c r="L504" t="str">
        <f>_xlfn.XLOOKUP(D504, dim_channels!A:A, dim_channels!B:B, "Not Found")</f>
        <v>Direct Website</v>
      </c>
    </row>
    <row r="505" spans="1:12" x14ac:dyDescent="0.2">
      <c r="A505" s="3" t="s">
        <v>903</v>
      </c>
      <c r="B505" s="3" t="s">
        <v>297</v>
      </c>
      <c r="C505" s="3" t="s">
        <v>904</v>
      </c>
      <c r="D505" s="3" t="s">
        <v>64</v>
      </c>
      <c r="E505" s="3" t="s">
        <v>28</v>
      </c>
      <c r="F505" s="3">
        <v>4746.58</v>
      </c>
      <c r="G505" s="3">
        <v>0</v>
      </c>
      <c r="H505" s="3">
        <v>4746.58</v>
      </c>
      <c r="I505" s="3" t="s">
        <v>29</v>
      </c>
      <c r="J505" s="5">
        <v>1</v>
      </c>
      <c r="K505" t="str">
        <f>_xlfn.XLOOKUP(D505, dim_channels!A:A, dim_channels!C:C, "Not Found")</f>
        <v>Direct</v>
      </c>
      <c r="L505" t="str">
        <f>_xlfn.XLOOKUP(D505, dim_channels!A:A, dim_channels!B:B, "Not Found")</f>
        <v>Direct Website</v>
      </c>
    </row>
    <row r="506" spans="1:12" x14ac:dyDescent="0.2">
      <c r="A506" s="2" t="s">
        <v>905</v>
      </c>
      <c r="B506" s="2" t="s">
        <v>44</v>
      </c>
      <c r="C506" s="2" t="s">
        <v>168</v>
      </c>
      <c r="D506" s="2" t="s">
        <v>114</v>
      </c>
      <c r="E506" s="2" t="s">
        <v>115</v>
      </c>
      <c r="F506" s="2">
        <v>7906.89</v>
      </c>
      <c r="G506" s="2">
        <v>790.69</v>
      </c>
      <c r="H506" s="2">
        <v>7116.2</v>
      </c>
      <c r="I506" s="2" t="s">
        <v>29</v>
      </c>
      <c r="J506" s="4">
        <v>1.111111267249375</v>
      </c>
      <c r="K506" t="str">
        <f>_xlfn.XLOOKUP(D506, dim_channels!A:A, dim_channels!C:C, "Not Found")</f>
        <v>Offline</v>
      </c>
      <c r="L506" t="str">
        <f>_xlfn.XLOOKUP(D506, dim_channels!A:A, dim_channels!B:B, "Not Found")</f>
        <v>Travel Agency</v>
      </c>
    </row>
    <row r="507" spans="1:12" x14ac:dyDescent="0.2">
      <c r="A507" s="3" t="s">
        <v>906</v>
      </c>
      <c r="B507" s="3" t="s">
        <v>236</v>
      </c>
      <c r="C507" s="3" t="s">
        <v>866</v>
      </c>
      <c r="D507" s="3" t="s">
        <v>52</v>
      </c>
      <c r="E507" s="3" t="s">
        <v>34</v>
      </c>
      <c r="F507" s="3">
        <v>12845.73</v>
      </c>
      <c r="G507" s="3">
        <v>1541.49</v>
      </c>
      <c r="H507" s="3">
        <v>11304.24</v>
      </c>
      <c r="I507" s="3" t="s">
        <v>56</v>
      </c>
      <c r="J507" s="5">
        <v>1.1363638776246789</v>
      </c>
      <c r="K507" t="str">
        <f>_xlfn.XLOOKUP(D507, dim_channels!A:A, dim_channels!C:C, "Not Found")</f>
        <v>OTA</v>
      </c>
      <c r="L507" t="str">
        <f>_xlfn.XLOOKUP(D507, dim_channels!A:A, dim_channels!B:B, "Not Found")</f>
        <v>Agoda</v>
      </c>
    </row>
    <row r="508" spans="1:12" x14ac:dyDescent="0.2">
      <c r="A508" s="2" t="s">
        <v>907</v>
      </c>
      <c r="B508" s="2" t="s">
        <v>227</v>
      </c>
      <c r="C508" s="2" t="s">
        <v>543</v>
      </c>
      <c r="D508" s="2" t="s">
        <v>45</v>
      </c>
      <c r="E508" s="2" t="s">
        <v>46</v>
      </c>
      <c r="F508" s="2">
        <v>9934.15</v>
      </c>
      <c r="G508" s="2">
        <v>496.71</v>
      </c>
      <c r="H508" s="2">
        <v>9437.44</v>
      </c>
      <c r="I508" s="2" t="s">
        <v>56</v>
      </c>
      <c r="J508" s="4">
        <v>1.052631857791944</v>
      </c>
      <c r="K508" t="str">
        <f>_xlfn.XLOOKUP(D508, dim_channels!A:A, dim_channels!C:C, "Not Found")</f>
        <v>Corporate</v>
      </c>
      <c r="L508" t="str">
        <f>_xlfn.XLOOKUP(D508, dim_channels!A:A, dim_channels!B:B, "Not Found")</f>
        <v>Corporate Direct</v>
      </c>
    </row>
    <row r="509" spans="1:12" x14ac:dyDescent="0.2">
      <c r="A509" s="3" t="s">
        <v>908</v>
      </c>
      <c r="B509" s="3" t="s">
        <v>749</v>
      </c>
      <c r="C509" s="3" t="s">
        <v>546</v>
      </c>
      <c r="D509" s="3" t="s">
        <v>33</v>
      </c>
      <c r="E509" s="3" t="s">
        <v>28</v>
      </c>
      <c r="F509" s="3">
        <v>6266.65</v>
      </c>
      <c r="G509" s="3">
        <v>940</v>
      </c>
      <c r="H509" s="3">
        <v>5326.65</v>
      </c>
      <c r="I509" s="3" t="s">
        <v>29</v>
      </c>
      <c r="J509" s="5">
        <v>1.176471140397811</v>
      </c>
      <c r="K509" t="str">
        <f>_xlfn.XLOOKUP(D509, dim_channels!A:A, dim_channels!C:C, "Not Found")</f>
        <v>OTA</v>
      </c>
      <c r="L509" t="str">
        <f>_xlfn.XLOOKUP(D509, dim_channels!A:A, dim_channels!B:B, "Not Found")</f>
        <v>Booking.com</v>
      </c>
    </row>
    <row r="510" spans="1:12" x14ac:dyDescent="0.2">
      <c r="A510" s="2" t="s">
        <v>909</v>
      </c>
      <c r="B510" s="2" t="s">
        <v>210</v>
      </c>
      <c r="C510" s="2" t="s">
        <v>353</v>
      </c>
      <c r="D510" s="2" t="s">
        <v>33</v>
      </c>
      <c r="E510" s="2" t="s">
        <v>60</v>
      </c>
      <c r="F510" s="2">
        <v>8428.41</v>
      </c>
      <c r="G510" s="2">
        <v>0</v>
      </c>
      <c r="H510" s="2">
        <v>8428.41</v>
      </c>
      <c r="I510" s="2" t="s">
        <v>29</v>
      </c>
      <c r="J510" s="4">
        <v>1</v>
      </c>
      <c r="K510" t="str">
        <f>_xlfn.XLOOKUP(D510, dim_channels!A:A, dim_channels!C:C, "Not Found")</f>
        <v>OTA</v>
      </c>
      <c r="L510" t="str">
        <f>_xlfn.XLOOKUP(D510, dim_channels!A:A, dim_channels!B:B, "Not Found")</f>
        <v>Booking.com</v>
      </c>
    </row>
    <row r="511" spans="1:12" x14ac:dyDescent="0.2">
      <c r="A511" s="3" t="s">
        <v>910</v>
      </c>
      <c r="B511" s="3" t="s">
        <v>229</v>
      </c>
      <c r="C511" s="3" t="s">
        <v>321</v>
      </c>
      <c r="D511" s="3" t="s">
        <v>64</v>
      </c>
      <c r="E511" s="3" t="s">
        <v>115</v>
      </c>
      <c r="F511" s="3">
        <v>12785.99</v>
      </c>
      <c r="G511" s="3">
        <v>0</v>
      </c>
      <c r="H511" s="3">
        <v>12785.99</v>
      </c>
      <c r="I511" s="3" t="s">
        <v>29</v>
      </c>
      <c r="J511" s="5">
        <v>1</v>
      </c>
      <c r="K511" t="str">
        <f>_xlfn.XLOOKUP(D511, dim_channels!A:A, dim_channels!C:C, "Not Found")</f>
        <v>Direct</v>
      </c>
      <c r="L511" t="str">
        <f>_xlfn.XLOOKUP(D511, dim_channels!A:A, dim_channels!B:B, "Not Found")</f>
        <v>Direct Website</v>
      </c>
    </row>
    <row r="512" spans="1:12" x14ac:dyDescent="0.2">
      <c r="A512" s="2" t="s">
        <v>911</v>
      </c>
      <c r="B512" s="2" t="s">
        <v>839</v>
      </c>
      <c r="C512" s="2" t="s">
        <v>409</v>
      </c>
      <c r="D512" s="2" t="s">
        <v>33</v>
      </c>
      <c r="E512" s="2" t="s">
        <v>60</v>
      </c>
      <c r="F512" s="2">
        <v>11166.36</v>
      </c>
      <c r="G512" s="2">
        <v>0</v>
      </c>
      <c r="H512" s="2">
        <v>11166.36</v>
      </c>
      <c r="I512" s="2" t="s">
        <v>41</v>
      </c>
      <c r="J512" s="4">
        <v>1</v>
      </c>
      <c r="K512" t="str">
        <f>_xlfn.XLOOKUP(D512, dim_channels!A:A, dim_channels!C:C, "Not Found")</f>
        <v>OTA</v>
      </c>
      <c r="L512" t="str">
        <f>_xlfn.XLOOKUP(D512, dim_channels!A:A, dim_channels!B:B, "Not Found")</f>
        <v>Booking.com</v>
      </c>
    </row>
    <row r="513" spans="1:12" x14ac:dyDescent="0.2">
      <c r="A513" s="3" t="s">
        <v>912</v>
      </c>
      <c r="B513" s="3" t="s">
        <v>178</v>
      </c>
      <c r="C513" s="3" t="s">
        <v>589</v>
      </c>
      <c r="D513" s="3" t="s">
        <v>64</v>
      </c>
      <c r="E513" s="3" t="s">
        <v>34</v>
      </c>
      <c r="F513" s="3">
        <v>14056.09</v>
      </c>
      <c r="G513" s="3">
        <v>0</v>
      </c>
      <c r="H513" s="3">
        <v>14056.09</v>
      </c>
      <c r="I513" s="3" t="s">
        <v>29</v>
      </c>
      <c r="J513" s="5">
        <v>1</v>
      </c>
      <c r="K513" t="str">
        <f>_xlfn.XLOOKUP(D513, dim_channels!A:A, dim_channels!C:C, "Not Found")</f>
        <v>Direct</v>
      </c>
      <c r="L513" t="str">
        <f>_xlfn.XLOOKUP(D513, dim_channels!A:A, dim_channels!B:B, "Not Found")</f>
        <v>Direct Website</v>
      </c>
    </row>
    <row r="514" spans="1:12" x14ac:dyDescent="0.2">
      <c r="A514" s="2" t="s">
        <v>913</v>
      </c>
      <c r="B514" s="2" t="s">
        <v>337</v>
      </c>
      <c r="C514" s="2" t="s">
        <v>597</v>
      </c>
      <c r="D514" s="2" t="s">
        <v>33</v>
      </c>
      <c r="E514" s="2" t="s">
        <v>60</v>
      </c>
      <c r="F514" s="2">
        <v>4884.24</v>
      </c>
      <c r="G514" s="2">
        <v>0</v>
      </c>
      <c r="H514" s="2">
        <v>4884.24</v>
      </c>
      <c r="I514" s="2" t="s">
        <v>29</v>
      </c>
      <c r="J514" s="4">
        <v>1</v>
      </c>
      <c r="K514" t="str">
        <f>_xlfn.XLOOKUP(D514, dim_channels!A:A, dim_channels!C:C, "Not Found")</f>
        <v>OTA</v>
      </c>
      <c r="L514" t="str">
        <f>_xlfn.XLOOKUP(D514, dim_channels!A:A, dim_channels!B:B, "Not Found")</f>
        <v>Booking.com</v>
      </c>
    </row>
    <row r="515" spans="1:12" x14ac:dyDescent="0.2">
      <c r="A515" s="3" t="s">
        <v>914</v>
      </c>
      <c r="B515" s="3" t="s">
        <v>382</v>
      </c>
      <c r="C515" s="3" t="s">
        <v>492</v>
      </c>
      <c r="D515" s="3" t="s">
        <v>27</v>
      </c>
      <c r="E515" s="3" t="s">
        <v>60</v>
      </c>
      <c r="F515" s="3">
        <v>3901.66</v>
      </c>
      <c r="G515" s="3">
        <v>0</v>
      </c>
      <c r="H515" s="3">
        <v>3901.66</v>
      </c>
      <c r="I515" s="3" t="s">
        <v>29</v>
      </c>
      <c r="J515" s="5">
        <v>1</v>
      </c>
      <c r="K515" t="str">
        <f>_xlfn.XLOOKUP(D515, dim_channels!A:A, dim_channels!C:C, "Not Found")</f>
        <v>OTA</v>
      </c>
      <c r="L515" t="str">
        <f>_xlfn.XLOOKUP(D515, dim_channels!A:A, dim_channels!B:B, "Not Found")</f>
        <v>Expedia</v>
      </c>
    </row>
    <row r="516" spans="1:12" x14ac:dyDescent="0.2">
      <c r="A516" s="2" t="s">
        <v>915</v>
      </c>
      <c r="B516" s="2" t="s">
        <v>437</v>
      </c>
      <c r="C516" s="2" t="s">
        <v>239</v>
      </c>
      <c r="D516" s="2" t="s">
        <v>33</v>
      </c>
      <c r="E516" s="2" t="s">
        <v>28</v>
      </c>
      <c r="F516" s="2">
        <v>3805.7</v>
      </c>
      <c r="G516" s="2">
        <v>570.85</v>
      </c>
      <c r="H516" s="2">
        <v>3234.85</v>
      </c>
      <c r="I516" s="2" t="s">
        <v>29</v>
      </c>
      <c r="J516" s="4">
        <v>1.176468769803855</v>
      </c>
      <c r="K516" t="str">
        <f>_xlfn.XLOOKUP(D516, dim_channels!A:A, dim_channels!C:C, "Not Found")</f>
        <v>OTA</v>
      </c>
      <c r="L516" t="str">
        <f>_xlfn.XLOOKUP(D516, dim_channels!A:A, dim_channels!B:B, "Not Found")</f>
        <v>Booking.com</v>
      </c>
    </row>
    <row r="517" spans="1:12" x14ac:dyDescent="0.2">
      <c r="A517" s="3" t="s">
        <v>916</v>
      </c>
      <c r="B517" s="3" t="s">
        <v>917</v>
      </c>
      <c r="C517" s="3" t="s">
        <v>918</v>
      </c>
      <c r="D517" s="3" t="s">
        <v>169</v>
      </c>
      <c r="E517" s="3" t="s">
        <v>34</v>
      </c>
      <c r="F517" s="3">
        <v>8902.02</v>
      </c>
      <c r="G517" s="3">
        <v>1780.4</v>
      </c>
      <c r="H517" s="3">
        <v>7121.62</v>
      </c>
      <c r="I517" s="3" t="s">
        <v>29</v>
      </c>
      <c r="J517" s="5">
        <v>1.249999297912554</v>
      </c>
      <c r="K517" t="str">
        <f>_xlfn.XLOOKUP(D517, dim_channels!A:A, dim_channels!C:C, "Not Found")</f>
        <v>GDS</v>
      </c>
      <c r="L517" t="str">
        <f>_xlfn.XLOOKUP(D517, dim_channels!A:A, dim_channels!B:B, "Not Found")</f>
        <v>GDS (Amadeus)</v>
      </c>
    </row>
    <row r="518" spans="1:12" x14ac:dyDescent="0.2">
      <c r="A518" s="2" t="s">
        <v>919</v>
      </c>
      <c r="B518" s="2" t="s">
        <v>148</v>
      </c>
      <c r="C518" s="2" t="s">
        <v>31</v>
      </c>
      <c r="D518" s="2" t="s">
        <v>27</v>
      </c>
      <c r="E518" s="2" t="s">
        <v>28</v>
      </c>
      <c r="F518" s="2">
        <v>5323.68</v>
      </c>
      <c r="G518" s="2">
        <v>958.26</v>
      </c>
      <c r="H518" s="2">
        <v>4365.42</v>
      </c>
      <c r="I518" s="2" t="s">
        <v>56</v>
      </c>
      <c r="J518" s="4">
        <v>1.219511524664294</v>
      </c>
      <c r="K518" t="str">
        <f>_xlfn.XLOOKUP(D518, dim_channels!A:A, dim_channels!C:C, "Not Found")</f>
        <v>OTA</v>
      </c>
      <c r="L518" t="str">
        <f>_xlfn.XLOOKUP(D518, dim_channels!A:A, dim_channels!B:B, "Not Found")</f>
        <v>Expedia</v>
      </c>
    </row>
    <row r="519" spans="1:12" x14ac:dyDescent="0.2">
      <c r="A519" s="3" t="s">
        <v>920</v>
      </c>
      <c r="B519" s="3" t="s">
        <v>380</v>
      </c>
      <c r="C519" s="3" t="s">
        <v>875</v>
      </c>
      <c r="D519" s="3" t="s">
        <v>64</v>
      </c>
      <c r="E519" s="3" t="s">
        <v>34</v>
      </c>
      <c r="F519" s="3">
        <v>3144.67</v>
      </c>
      <c r="G519" s="3">
        <v>0</v>
      </c>
      <c r="H519" s="3">
        <v>3144.67</v>
      </c>
      <c r="I519" s="3" t="s">
        <v>29</v>
      </c>
      <c r="J519" s="5">
        <v>1</v>
      </c>
      <c r="K519" t="str">
        <f>_xlfn.XLOOKUP(D519, dim_channels!A:A, dim_channels!C:C, "Not Found")</f>
        <v>Direct</v>
      </c>
      <c r="L519" t="str">
        <f>_xlfn.XLOOKUP(D519, dim_channels!A:A, dim_channels!B:B, "Not Found")</f>
        <v>Direct Website</v>
      </c>
    </row>
    <row r="520" spans="1:12" x14ac:dyDescent="0.2">
      <c r="A520" s="2" t="s">
        <v>921</v>
      </c>
      <c r="B520" s="2" t="s">
        <v>584</v>
      </c>
      <c r="C520" s="2" t="s">
        <v>584</v>
      </c>
      <c r="D520" s="2" t="s">
        <v>64</v>
      </c>
      <c r="E520" s="2" t="s">
        <v>34</v>
      </c>
      <c r="F520" s="2">
        <v>9354.11</v>
      </c>
      <c r="G520" s="2">
        <v>0</v>
      </c>
      <c r="H520" s="2">
        <v>9354.11</v>
      </c>
      <c r="I520" s="2" t="s">
        <v>29</v>
      </c>
      <c r="J520" s="4">
        <v>1</v>
      </c>
      <c r="K520" t="str">
        <f>_xlfn.XLOOKUP(D520, dim_channels!A:A, dim_channels!C:C, "Not Found")</f>
        <v>Direct</v>
      </c>
      <c r="L520" t="str">
        <f>_xlfn.XLOOKUP(D520, dim_channels!A:A, dim_channels!B:B, "Not Found")</f>
        <v>Direct Website</v>
      </c>
    </row>
    <row r="521" spans="1:12" x14ac:dyDescent="0.2">
      <c r="A521" s="3" t="s">
        <v>922</v>
      </c>
      <c r="B521" s="3" t="s">
        <v>318</v>
      </c>
      <c r="C521" s="3" t="s">
        <v>82</v>
      </c>
      <c r="D521" s="3" t="s">
        <v>33</v>
      </c>
      <c r="E521" s="3" t="s">
        <v>28</v>
      </c>
      <c r="F521" s="3">
        <v>23106.19</v>
      </c>
      <c r="G521" s="3">
        <v>3465.93</v>
      </c>
      <c r="H521" s="3">
        <v>19640.259999999998</v>
      </c>
      <c r="I521" s="3" t="s">
        <v>29</v>
      </c>
      <c r="J521" s="5">
        <v>1.176470678086746</v>
      </c>
      <c r="K521" t="str">
        <f>_xlfn.XLOOKUP(D521, dim_channels!A:A, dim_channels!C:C, "Not Found")</f>
        <v>OTA</v>
      </c>
      <c r="L521" t="str">
        <f>_xlfn.XLOOKUP(D521, dim_channels!A:A, dim_channels!B:B, "Not Found")</f>
        <v>Booking.com</v>
      </c>
    </row>
    <row r="522" spans="1:12" x14ac:dyDescent="0.2">
      <c r="A522" s="2" t="s">
        <v>923</v>
      </c>
      <c r="B522" s="2" t="s">
        <v>817</v>
      </c>
      <c r="C522" s="2" t="s">
        <v>222</v>
      </c>
      <c r="D522" s="2" t="s">
        <v>33</v>
      </c>
      <c r="E522" s="2" t="s">
        <v>28</v>
      </c>
      <c r="F522" s="2">
        <v>7781.69</v>
      </c>
      <c r="G522" s="2">
        <v>1167.25</v>
      </c>
      <c r="H522" s="2">
        <v>6614.44</v>
      </c>
      <c r="I522" s="2" t="s">
        <v>29</v>
      </c>
      <c r="J522" s="4">
        <v>1.1764699657113831</v>
      </c>
      <c r="K522" t="str">
        <f>_xlfn.XLOOKUP(D522, dim_channels!A:A, dim_channels!C:C, "Not Found")</f>
        <v>OTA</v>
      </c>
      <c r="L522" t="str">
        <f>_xlfn.XLOOKUP(D522, dim_channels!A:A, dim_channels!B:B, "Not Found")</f>
        <v>Booking.com</v>
      </c>
    </row>
    <row r="523" spans="1:12" x14ac:dyDescent="0.2">
      <c r="A523" s="3" t="s">
        <v>924</v>
      </c>
      <c r="B523" s="3" t="s">
        <v>487</v>
      </c>
      <c r="C523" s="3" t="s">
        <v>478</v>
      </c>
      <c r="D523" s="3" t="s">
        <v>64</v>
      </c>
      <c r="E523" s="3" t="s">
        <v>34</v>
      </c>
      <c r="F523" s="3">
        <v>3083.85</v>
      </c>
      <c r="G523" s="3">
        <v>0</v>
      </c>
      <c r="H523" s="3">
        <v>3083.85</v>
      </c>
      <c r="I523" s="3" t="s">
        <v>29</v>
      </c>
      <c r="J523" s="5">
        <v>1</v>
      </c>
      <c r="K523" t="str">
        <f>_xlfn.XLOOKUP(D523, dim_channels!A:A, dim_channels!C:C, "Not Found")</f>
        <v>Direct</v>
      </c>
      <c r="L523" t="str">
        <f>_xlfn.XLOOKUP(D523, dim_channels!A:A, dim_channels!B:B, "Not Found")</f>
        <v>Direct Website</v>
      </c>
    </row>
    <row r="524" spans="1:12" x14ac:dyDescent="0.2">
      <c r="A524" s="2" t="s">
        <v>925</v>
      </c>
      <c r="B524" s="2" t="s">
        <v>666</v>
      </c>
      <c r="C524" s="2" t="s">
        <v>285</v>
      </c>
      <c r="D524" s="2" t="s">
        <v>52</v>
      </c>
      <c r="E524" s="2" t="s">
        <v>34</v>
      </c>
      <c r="F524" s="2">
        <v>19154.27</v>
      </c>
      <c r="G524" s="2">
        <v>2298.5100000000002</v>
      </c>
      <c r="H524" s="2">
        <v>16855.759999999998</v>
      </c>
      <c r="I524" s="2" t="s">
        <v>29</v>
      </c>
      <c r="J524" s="4">
        <v>1.136363474562998</v>
      </c>
      <c r="K524" t="str">
        <f>_xlfn.XLOOKUP(D524, dim_channels!A:A, dim_channels!C:C, "Not Found")</f>
        <v>OTA</v>
      </c>
      <c r="L524" t="str">
        <f>_xlfn.XLOOKUP(D524, dim_channels!A:A, dim_channels!B:B, "Not Found")</f>
        <v>Agoda</v>
      </c>
    </row>
    <row r="525" spans="1:12" x14ac:dyDescent="0.2">
      <c r="A525" s="3" t="s">
        <v>926</v>
      </c>
      <c r="B525" s="3" t="s">
        <v>258</v>
      </c>
      <c r="C525" s="3" t="s">
        <v>753</v>
      </c>
      <c r="D525" s="3" t="s">
        <v>27</v>
      </c>
      <c r="E525" s="3" t="s">
        <v>28</v>
      </c>
      <c r="F525" s="3">
        <v>10285.9</v>
      </c>
      <c r="G525" s="3">
        <v>1851.46</v>
      </c>
      <c r="H525" s="3">
        <v>8434.44</v>
      </c>
      <c r="I525" s="3" t="s">
        <v>29</v>
      </c>
      <c r="J525" s="5">
        <v>1.2195119059475199</v>
      </c>
      <c r="K525" t="str">
        <f>_xlfn.XLOOKUP(D525, dim_channels!A:A, dim_channels!C:C, "Not Found")</f>
        <v>OTA</v>
      </c>
      <c r="L525" t="str">
        <f>_xlfn.XLOOKUP(D525, dim_channels!A:A, dim_channels!B:B, "Not Found")</f>
        <v>Expedia</v>
      </c>
    </row>
    <row r="526" spans="1:12" x14ac:dyDescent="0.2">
      <c r="A526" s="2" t="s">
        <v>927</v>
      </c>
      <c r="B526" s="2" t="s">
        <v>846</v>
      </c>
      <c r="C526" s="2" t="s">
        <v>389</v>
      </c>
      <c r="D526" s="2" t="s">
        <v>52</v>
      </c>
      <c r="E526" s="2" t="s">
        <v>60</v>
      </c>
      <c r="F526" s="2">
        <v>4347.07</v>
      </c>
      <c r="G526" s="2">
        <v>0</v>
      </c>
      <c r="H526" s="2">
        <v>4347.07</v>
      </c>
      <c r="I526" s="2" t="s">
        <v>29</v>
      </c>
      <c r="J526" s="4">
        <v>1</v>
      </c>
      <c r="K526" t="str">
        <f>_xlfn.XLOOKUP(D526, dim_channels!A:A, dim_channels!C:C, "Not Found")</f>
        <v>OTA</v>
      </c>
      <c r="L526" t="str">
        <f>_xlfn.XLOOKUP(D526, dim_channels!A:A, dim_channels!B:B, "Not Found")</f>
        <v>Agoda</v>
      </c>
    </row>
    <row r="527" spans="1:12" x14ac:dyDescent="0.2">
      <c r="A527" s="3" t="s">
        <v>928</v>
      </c>
      <c r="B527" s="3" t="s">
        <v>714</v>
      </c>
      <c r="C527" s="3" t="s">
        <v>289</v>
      </c>
      <c r="D527" s="3" t="s">
        <v>27</v>
      </c>
      <c r="E527" s="3" t="s">
        <v>60</v>
      </c>
      <c r="F527" s="3">
        <v>5838.17</v>
      </c>
      <c r="G527" s="3">
        <v>0</v>
      </c>
      <c r="H527" s="3">
        <v>5838.17</v>
      </c>
      <c r="I527" s="3" t="s">
        <v>29</v>
      </c>
      <c r="J527" s="5">
        <v>1</v>
      </c>
      <c r="K527" t="str">
        <f>_xlfn.XLOOKUP(D527, dim_channels!A:A, dim_channels!C:C, "Not Found")</f>
        <v>OTA</v>
      </c>
      <c r="L527" t="str">
        <f>_xlfn.XLOOKUP(D527, dim_channels!A:A, dim_channels!B:B, "Not Found")</f>
        <v>Expedia</v>
      </c>
    </row>
    <row r="528" spans="1:12" x14ac:dyDescent="0.2">
      <c r="A528" s="2" t="s">
        <v>929</v>
      </c>
      <c r="B528" s="2" t="s">
        <v>817</v>
      </c>
      <c r="C528" s="2" t="s">
        <v>232</v>
      </c>
      <c r="D528" s="2" t="s">
        <v>45</v>
      </c>
      <c r="E528" s="2" t="s">
        <v>46</v>
      </c>
      <c r="F528" s="2">
        <v>7539.63</v>
      </c>
      <c r="G528" s="2">
        <v>376.98</v>
      </c>
      <c r="H528" s="2">
        <v>7162.65</v>
      </c>
      <c r="I528" s="2" t="s">
        <v>29</v>
      </c>
      <c r="J528" s="4">
        <v>1.0526313585055811</v>
      </c>
      <c r="K528" t="str">
        <f>_xlfn.XLOOKUP(D528, dim_channels!A:A, dim_channels!C:C, "Not Found")</f>
        <v>Corporate</v>
      </c>
      <c r="L528" t="str">
        <f>_xlfn.XLOOKUP(D528, dim_channels!A:A, dim_channels!B:B, "Not Found")</f>
        <v>Corporate Direct</v>
      </c>
    </row>
    <row r="529" spans="1:12" x14ac:dyDescent="0.2">
      <c r="A529" s="3" t="s">
        <v>930</v>
      </c>
      <c r="B529" s="3" t="s">
        <v>300</v>
      </c>
      <c r="C529" s="3" t="s">
        <v>232</v>
      </c>
      <c r="D529" s="3" t="s">
        <v>33</v>
      </c>
      <c r="E529" s="3" t="s">
        <v>34</v>
      </c>
      <c r="F529" s="3">
        <v>3858.82</v>
      </c>
      <c r="G529" s="3">
        <v>578.82000000000005</v>
      </c>
      <c r="H529" s="3">
        <v>3280</v>
      </c>
      <c r="I529" s="3" t="s">
        <v>41</v>
      </c>
      <c r="J529" s="5">
        <v>1.1764695121951221</v>
      </c>
      <c r="K529" t="str">
        <f>_xlfn.XLOOKUP(D529, dim_channels!A:A, dim_channels!C:C, "Not Found")</f>
        <v>OTA</v>
      </c>
      <c r="L529" t="str">
        <f>_xlfn.XLOOKUP(D529, dim_channels!A:A, dim_channels!B:B, "Not Found")</f>
        <v>Booking.com</v>
      </c>
    </row>
    <row r="530" spans="1:12" x14ac:dyDescent="0.2">
      <c r="A530" s="2" t="s">
        <v>931</v>
      </c>
      <c r="B530" s="2" t="s">
        <v>449</v>
      </c>
      <c r="C530" s="2" t="s">
        <v>564</v>
      </c>
      <c r="D530" s="2" t="s">
        <v>45</v>
      </c>
      <c r="E530" s="2" t="s">
        <v>46</v>
      </c>
      <c r="F530" s="2">
        <v>2220.83</v>
      </c>
      <c r="G530" s="2">
        <v>111.04</v>
      </c>
      <c r="H530" s="2">
        <v>2109.79</v>
      </c>
      <c r="I530" s="2" t="s">
        <v>29</v>
      </c>
      <c r="J530" s="4">
        <v>1.0526308305565959</v>
      </c>
      <c r="K530" t="str">
        <f>_xlfn.XLOOKUP(D530, dim_channels!A:A, dim_channels!C:C, "Not Found")</f>
        <v>Corporate</v>
      </c>
      <c r="L530" t="str">
        <f>_xlfn.XLOOKUP(D530, dim_channels!A:A, dim_channels!B:B, "Not Found")</f>
        <v>Corporate Direct</v>
      </c>
    </row>
    <row r="531" spans="1:12" x14ac:dyDescent="0.2">
      <c r="A531" s="3" t="s">
        <v>932</v>
      </c>
      <c r="B531" s="3" t="s">
        <v>463</v>
      </c>
      <c r="C531" s="3" t="s">
        <v>773</v>
      </c>
      <c r="D531" s="3" t="s">
        <v>33</v>
      </c>
      <c r="E531" s="3" t="s">
        <v>34</v>
      </c>
      <c r="F531" s="3">
        <v>2861.61</v>
      </c>
      <c r="G531" s="3">
        <v>429.24</v>
      </c>
      <c r="H531" s="3">
        <v>2432.37</v>
      </c>
      <c r="I531" s="3" t="s">
        <v>29</v>
      </c>
      <c r="J531" s="5">
        <v>1.1764698627264769</v>
      </c>
      <c r="K531" t="str">
        <f>_xlfn.XLOOKUP(D531, dim_channels!A:A, dim_channels!C:C, "Not Found")</f>
        <v>OTA</v>
      </c>
      <c r="L531" t="str">
        <f>_xlfn.XLOOKUP(D531, dim_channels!A:A, dim_channels!B:B, "Not Found")</f>
        <v>Booking.com</v>
      </c>
    </row>
    <row r="532" spans="1:12" x14ac:dyDescent="0.2">
      <c r="A532" s="2" t="s">
        <v>933</v>
      </c>
      <c r="B532" s="2" t="s">
        <v>158</v>
      </c>
      <c r="C532" s="2" t="s">
        <v>202</v>
      </c>
      <c r="D532" s="2" t="s">
        <v>169</v>
      </c>
      <c r="E532" s="2" t="s">
        <v>46</v>
      </c>
      <c r="F532" s="2">
        <v>12377.22</v>
      </c>
      <c r="G532" s="2">
        <v>2475.44</v>
      </c>
      <c r="H532" s="2">
        <v>9901.7800000000007</v>
      </c>
      <c r="I532" s="2" t="s">
        <v>56</v>
      </c>
      <c r="J532" s="4">
        <v>1.249999495040286</v>
      </c>
      <c r="K532" t="str">
        <f>_xlfn.XLOOKUP(D532, dim_channels!A:A, dim_channels!C:C, "Not Found")</f>
        <v>GDS</v>
      </c>
      <c r="L532" t="str">
        <f>_xlfn.XLOOKUP(D532, dim_channels!A:A, dim_channels!B:B, "Not Found")</f>
        <v>GDS (Amadeus)</v>
      </c>
    </row>
    <row r="533" spans="1:12" x14ac:dyDescent="0.2">
      <c r="A533" s="3" t="s">
        <v>934</v>
      </c>
      <c r="B533" s="3" t="s">
        <v>608</v>
      </c>
      <c r="C533" s="3" t="s">
        <v>249</v>
      </c>
      <c r="D533" s="3" t="s">
        <v>33</v>
      </c>
      <c r="E533" s="3" t="s">
        <v>28</v>
      </c>
      <c r="F533" s="3">
        <v>5989.28</v>
      </c>
      <c r="G533" s="3">
        <v>898.39</v>
      </c>
      <c r="H533" s="3">
        <v>5090.8900000000003</v>
      </c>
      <c r="I533" s="3" t="s">
        <v>29</v>
      </c>
      <c r="J533" s="5">
        <v>1.1764701260486869</v>
      </c>
      <c r="K533" t="str">
        <f>_xlfn.XLOOKUP(D533, dim_channels!A:A, dim_channels!C:C, "Not Found")</f>
        <v>OTA</v>
      </c>
      <c r="L533" t="str">
        <f>_xlfn.XLOOKUP(D533, dim_channels!A:A, dim_channels!B:B, "Not Found")</f>
        <v>Booking.com</v>
      </c>
    </row>
    <row r="534" spans="1:12" x14ac:dyDescent="0.2">
      <c r="A534" s="2" t="s">
        <v>935</v>
      </c>
      <c r="B534" s="2" t="s">
        <v>238</v>
      </c>
      <c r="C534" s="2" t="s">
        <v>437</v>
      </c>
      <c r="D534" s="2" t="s">
        <v>52</v>
      </c>
      <c r="E534" s="2" t="s">
        <v>60</v>
      </c>
      <c r="F534" s="2">
        <v>10365.92</v>
      </c>
      <c r="G534" s="2">
        <v>0</v>
      </c>
      <c r="H534" s="2">
        <v>10365.92</v>
      </c>
      <c r="I534" s="2" t="s">
        <v>41</v>
      </c>
      <c r="J534" s="4">
        <v>1</v>
      </c>
      <c r="K534" t="str">
        <f>_xlfn.XLOOKUP(D534, dim_channels!A:A, dim_channels!C:C, "Not Found")</f>
        <v>OTA</v>
      </c>
      <c r="L534" t="str">
        <f>_xlfn.XLOOKUP(D534, dim_channels!A:A, dim_channels!B:B, "Not Found")</f>
        <v>Agoda</v>
      </c>
    </row>
    <row r="535" spans="1:12" x14ac:dyDescent="0.2">
      <c r="A535" s="3" t="s">
        <v>936</v>
      </c>
      <c r="B535" s="3" t="s">
        <v>147</v>
      </c>
      <c r="C535" s="3" t="s">
        <v>84</v>
      </c>
      <c r="D535" s="3" t="s">
        <v>33</v>
      </c>
      <c r="E535" s="3" t="s">
        <v>28</v>
      </c>
      <c r="F535" s="3">
        <v>4972.84</v>
      </c>
      <c r="G535" s="3">
        <v>745.93</v>
      </c>
      <c r="H535" s="3">
        <v>4226.91</v>
      </c>
      <c r="I535" s="3" t="s">
        <v>29</v>
      </c>
      <c r="J535" s="5">
        <v>1.176471701550305</v>
      </c>
      <c r="K535" t="str">
        <f>_xlfn.XLOOKUP(D535, dim_channels!A:A, dim_channels!C:C, "Not Found")</f>
        <v>OTA</v>
      </c>
      <c r="L535" t="str">
        <f>_xlfn.XLOOKUP(D535, dim_channels!A:A, dim_channels!B:B, "Not Found")</f>
        <v>Booking.com</v>
      </c>
    </row>
    <row r="536" spans="1:12" x14ac:dyDescent="0.2">
      <c r="A536" s="2" t="s">
        <v>937</v>
      </c>
      <c r="B536" s="2" t="s">
        <v>891</v>
      </c>
      <c r="C536" s="2" t="s">
        <v>578</v>
      </c>
      <c r="D536" s="2" t="s">
        <v>206</v>
      </c>
      <c r="E536" s="2" t="s">
        <v>207</v>
      </c>
      <c r="F536" s="2">
        <v>7894.26</v>
      </c>
      <c r="G536" s="2">
        <v>0</v>
      </c>
      <c r="H536" s="2">
        <v>7894.26</v>
      </c>
      <c r="I536" s="2" t="s">
        <v>29</v>
      </c>
      <c r="J536" s="4">
        <v>1</v>
      </c>
      <c r="K536" t="str">
        <f>_xlfn.XLOOKUP(D536, dim_channels!A:A, dim_channels!C:C, "Not Found")</f>
        <v>Direct</v>
      </c>
      <c r="L536" t="str">
        <f>_xlfn.XLOOKUP(D536, dim_channels!A:A, dim_channels!B:B, "Not Found")</f>
        <v>Walk-in</v>
      </c>
    </row>
    <row r="537" spans="1:12" x14ac:dyDescent="0.2">
      <c r="A537" s="3" t="s">
        <v>938</v>
      </c>
      <c r="B537" s="3" t="s">
        <v>753</v>
      </c>
      <c r="C537" s="3" t="s">
        <v>159</v>
      </c>
      <c r="D537" s="3" t="s">
        <v>52</v>
      </c>
      <c r="E537" s="3" t="s">
        <v>60</v>
      </c>
      <c r="F537" s="3">
        <v>8386.2800000000007</v>
      </c>
      <c r="G537" s="3">
        <v>0</v>
      </c>
      <c r="H537" s="3">
        <v>8386.2800000000007</v>
      </c>
      <c r="I537" s="3" t="s">
        <v>29</v>
      </c>
      <c r="J537" s="5">
        <v>1</v>
      </c>
      <c r="K537" t="str">
        <f>_xlfn.XLOOKUP(D537, dim_channels!A:A, dim_channels!C:C, "Not Found")</f>
        <v>OTA</v>
      </c>
      <c r="L537" t="str">
        <f>_xlfn.XLOOKUP(D537, dim_channels!A:A, dim_channels!B:B, "Not Found")</f>
        <v>Agoda</v>
      </c>
    </row>
    <row r="538" spans="1:12" x14ac:dyDescent="0.2">
      <c r="A538" s="2" t="s">
        <v>939</v>
      </c>
      <c r="B538" s="2" t="s">
        <v>799</v>
      </c>
      <c r="C538" s="2" t="s">
        <v>269</v>
      </c>
      <c r="D538" s="2" t="s">
        <v>114</v>
      </c>
      <c r="E538" s="2" t="s">
        <v>46</v>
      </c>
      <c r="F538" s="2">
        <v>25204.69</v>
      </c>
      <c r="G538" s="2">
        <v>2520.4699999999998</v>
      </c>
      <c r="H538" s="2">
        <v>22684.22</v>
      </c>
      <c r="I538" s="2" t="s">
        <v>29</v>
      </c>
      <c r="J538" s="4">
        <v>1.111111160092787</v>
      </c>
      <c r="K538" t="str">
        <f>_xlfn.XLOOKUP(D538, dim_channels!A:A, dim_channels!C:C, "Not Found")</f>
        <v>Offline</v>
      </c>
      <c r="L538" t="str">
        <f>_xlfn.XLOOKUP(D538, dim_channels!A:A, dim_channels!B:B, "Not Found")</f>
        <v>Travel Agency</v>
      </c>
    </row>
    <row r="539" spans="1:12" x14ac:dyDescent="0.2">
      <c r="A539" s="3" t="s">
        <v>940</v>
      </c>
      <c r="B539" s="3" t="s">
        <v>72</v>
      </c>
      <c r="C539" s="3" t="s">
        <v>813</v>
      </c>
      <c r="D539" s="3" t="s">
        <v>64</v>
      </c>
      <c r="E539" s="3" t="s">
        <v>28</v>
      </c>
      <c r="F539" s="3">
        <v>9718.17</v>
      </c>
      <c r="G539" s="3">
        <v>0</v>
      </c>
      <c r="H539" s="3">
        <v>9718.17</v>
      </c>
      <c r="I539" s="3" t="s">
        <v>41</v>
      </c>
      <c r="J539" s="5">
        <v>1</v>
      </c>
      <c r="K539" t="str">
        <f>_xlfn.XLOOKUP(D539, dim_channels!A:A, dim_channels!C:C, "Not Found")</f>
        <v>Direct</v>
      </c>
      <c r="L539" t="str">
        <f>_xlfn.XLOOKUP(D539, dim_channels!A:A, dim_channels!B:B, "Not Found")</f>
        <v>Direct Website</v>
      </c>
    </row>
    <row r="540" spans="1:12" x14ac:dyDescent="0.2">
      <c r="A540" s="2" t="s">
        <v>941</v>
      </c>
      <c r="B540" s="2" t="s">
        <v>36</v>
      </c>
      <c r="C540" s="2" t="s">
        <v>891</v>
      </c>
      <c r="D540" s="2" t="s">
        <v>27</v>
      </c>
      <c r="E540" s="2" t="s">
        <v>28</v>
      </c>
      <c r="F540" s="2">
        <v>20393.810000000001</v>
      </c>
      <c r="G540" s="2">
        <v>3670.89</v>
      </c>
      <c r="H540" s="2">
        <v>16722.919999999998</v>
      </c>
      <c r="I540" s="2" t="s">
        <v>29</v>
      </c>
      <c r="J540" s="4">
        <v>1.219512501405257</v>
      </c>
      <c r="K540" t="str">
        <f>_xlfn.XLOOKUP(D540, dim_channels!A:A, dim_channels!C:C, "Not Found")</f>
        <v>OTA</v>
      </c>
      <c r="L540" t="str">
        <f>_xlfn.XLOOKUP(D540, dim_channels!A:A, dim_channels!B:B, "Not Found")</f>
        <v>Expedia</v>
      </c>
    </row>
    <row r="541" spans="1:12" x14ac:dyDescent="0.2">
      <c r="A541" s="3" t="s">
        <v>942</v>
      </c>
      <c r="B541" s="3" t="s">
        <v>357</v>
      </c>
      <c r="C541" s="3" t="s">
        <v>794</v>
      </c>
      <c r="D541" s="3" t="s">
        <v>64</v>
      </c>
      <c r="E541" s="3" t="s">
        <v>28</v>
      </c>
      <c r="F541" s="3">
        <v>14837.03</v>
      </c>
      <c r="G541" s="3">
        <v>0</v>
      </c>
      <c r="H541" s="3">
        <v>14837.03</v>
      </c>
      <c r="I541" s="3" t="s">
        <v>29</v>
      </c>
      <c r="J541" s="5">
        <v>1</v>
      </c>
      <c r="K541" t="str">
        <f>_xlfn.XLOOKUP(D541, dim_channels!A:A, dim_channels!C:C, "Not Found")</f>
        <v>Direct</v>
      </c>
      <c r="L541" t="str">
        <f>_xlfn.XLOOKUP(D541, dim_channels!A:A, dim_channels!B:B, "Not Found")</f>
        <v>Direct Website</v>
      </c>
    </row>
    <row r="542" spans="1:12" x14ac:dyDescent="0.2">
      <c r="A542" s="2" t="s">
        <v>943</v>
      </c>
      <c r="B542" s="2" t="s">
        <v>773</v>
      </c>
      <c r="C542" s="2" t="s">
        <v>54</v>
      </c>
      <c r="D542" s="2" t="s">
        <v>64</v>
      </c>
      <c r="E542" s="2" t="s">
        <v>115</v>
      </c>
      <c r="F542" s="2">
        <v>9636.8700000000008</v>
      </c>
      <c r="G542" s="2">
        <v>0</v>
      </c>
      <c r="H542" s="2">
        <v>9636.8700000000008</v>
      </c>
      <c r="I542" s="2" t="s">
        <v>29</v>
      </c>
      <c r="J542" s="4">
        <v>1</v>
      </c>
      <c r="K542" t="str">
        <f>_xlfn.XLOOKUP(D542, dim_channels!A:A, dim_channels!C:C, "Not Found")</f>
        <v>Direct</v>
      </c>
      <c r="L542" t="str">
        <f>_xlfn.XLOOKUP(D542, dim_channels!A:A, dim_channels!B:B, "Not Found")</f>
        <v>Direct Website</v>
      </c>
    </row>
    <row r="543" spans="1:12" x14ac:dyDescent="0.2">
      <c r="A543" s="3" t="s">
        <v>944</v>
      </c>
      <c r="B543" s="3" t="s">
        <v>295</v>
      </c>
      <c r="C543" s="3" t="s">
        <v>101</v>
      </c>
      <c r="D543" s="3" t="s">
        <v>33</v>
      </c>
      <c r="E543" s="3" t="s">
        <v>28</v>
      </c>
      <c r="F543" s="3">
        <v>7640.55</v>
      </c>
      <c r="G543" s="3">
        <v>1146.08</v>
      </c>
      <c r="H543" s="3">
        <v>6494.47</v>
      </c>
      <c r="I543" s="3" t="s">
        <v>29</v>
      </c>
      <c r="J543" s="5">
        <v>1.176470135361315</v>
      </c>
      <c r="K543" t="str">
        <f>_xlfn.XLOOKUP(D543, dim_channels!A:A, dim_channels!C:C, "Not Found")</f>
        <v>OTA</v>
      </c>
      <c r="L543" t="str">
        <f>_xlfn.XLOOKUP(D543, dim_channels!A:A, dim_channels!B:B, "Not Found")</f>
        <v>Booking.com</v>
      </c>
    </row>
    <row r="544" spans="1:12" x14ac:dyDescent="0.2">
      <c r="A544" s="2" t="s">
        <v>945</v>
      </c>
      <c r="B544" s="2" t="s">
        <v>789</v>
      </c>
      <c r="C544" s="2" t="s">
        <v>164</v>
      </c>
      <c r="D544" s="2" t="s">
        <v>52</v>
      </c>
      <c r="E544" s="2" t="s">
        <v>34</v>
      </c>
      <c r="F544" s="2">
        <v>7458.06</v>
      </c>
      <c r="G544" s="2">
        <v>894.97</v>
      </c>
      <c r="H544" s="2">
        <v>6563.09</v>
      </c>
      <c r="I544" s="2" t="s">
        <v>56</v>
      </c>
      <c r="J544" s="4">
        <v>1.1363641211685349</v>
      </c>
      <c r="K544" t="str">
        <f>_xlfn.XLOOKUP(D544, dim_channels!A:A, dim_channels!C:C, "Not Found")</f>
        <v>OTA</v>
      </c>
      <c r="L544" t="str">
        <f>_xlfn.XLOOKUP(D544, dim_channels!A:A, dim_channels!B:B, "Not Found")</f>
        <v>Agoda</v>
      </c>
    </row>
    <row r="545" spans="1:12" x14ac:dyDescent="0.2">
      <c r="A545" s="3" t="s">
        <v>946</v>
      </c>
      <c r="B545" s="3" t="s">
        <v>236</v>
      </c>
      <c r="C545" s="3" t="s">
        <v>661</v>
      </c>
      <c r="D545" s="3" t="s">
        <v>33</v>
      </c>
      <c r="E545" s="3" t="s">
        <v>34</v>
      </c>
      <c r="F545" s="3">
        <v>2862.05</v>
      </c>
      <c r="G545" s="3">
        <v>429.31</v>
      </c>
      <c r="H545" s="3">
        <v>2432.7399999999998</v>
      </c>
      <c r="I545" s="3" t="s">
        <v>29</v>
      </c>
      <c r="J545" s="5">
        <v>1.1764717972327501</v>
      </c>
      <c r="K545" t="str">
        <f>_xlfn.XLOOKUP(D545, dim_channels!A:A, dim_channels!C:C, "Not Found")</f>
        <v>OTA</v>
      </c>
      <c r="L545" t="str">
        <f>_xlfn.XLOOKUP(D545, dim_channels!A:A, dim_channels!B:B, "Not Found")</f>
        <v>Booking.com</v>
      </c>
    </row>
    <row r="546" spans="1:12" x14ac:dyDescent="0.2">
      <c r="A546" s="2" t="s">
        <v>947</v>
      </c>
      <c r="B546" s="2" t="s">
        <v>824</v>
      </c>
      <c r="C546" s="2" t="s">
        <v>197</v>
      </c>
      <c r="D546" s="2" t="s">
        <v>169</v>
      </c>
      <c r="E546" s="2" t="s">
        <v>46</v>
      </c>
      <c r="F546" s="2">
        <v>7796.61</v>
      </c>
      <c r="G546" s="2">
        <v>1559.32</v>
      </c>
      <c r="H546" s="2">
        <v>6237.29</v>
      </c>
      <c r="I546" s="2" t="s">
        <v>29</v>
      </c>
      <c r="J546" s="4">
        <v>1.249999599184902</v>
      </c>
      <c r="K546" t="str">
        <f>_xlfn.XLOOKUP(D546, dim_channels!A:A, dim_channels!C:C, "Not Found")</f>
        <v>GDS</v>
      </c>
      <c r="L546" t="str">
        <f>_xlfn.XLOOKUP(D546, dim_channels!A:A, dim_channels!B:B, "Not Found")</f>
        <v>GDS (Amadeus)</v>
      </c>
    </row>
    <row r="547" spans="1:12" x14ac:dyDescent="0.2">
      <c r="A547" s="3" t="s">
        <v>948</v>
      </c>
      <c r="B547" s="3" t="s">
        <v>43</v>
      </c>
      <c r="C547" s="3" t="s">
        <v>949</v>
      </c>
      <c r="D547" s="3" t="s">
        <v>27</v>
      </c>
      <c r="E547" s="3" t="s">
        <v>28</v>
      </c>
      <c r="F547" s="3">
        <v>14311.18</v>
      </c>
      <c r="G547" s="3">
        <v>2576.0100000000002</v>
      </c>
      <c r="H547" s="3">
        <v>11735.17</v>
      </c>
      <c r="I547" s="3" t="s">
        <v>56</v>
      </c>
      <c r="J547" s="5">
        <v>1.2195119457153161</v>
      </c>
      <c r="K547" t="str">
        <f>_xlfn.XLOOKUP(D547, dim_channels!A:A, dim_channels!C:C, "Not Found")</f>
        <v>OTA</v>
      </c>
      <c r="L547" t="str">
        <f>_xlfn.XLOOKUP(D547, dim_channels!A:A, dim_channels!B:B, "Not Found")</f>
        <v>Expedia</v>
      </c>
    </row>
    <row r="548" spans="1:12" x14ac:dyDescent="0.2">
      <c r="A548" s="2" t="s">
        <v>950</v>
      </c>
      <c r="B548" s="2" t="s">
        <v>380</v>
      </c>
      <c r="C548" s="2" t="s">
        <v>762</v>
      </c>
      <c r="D548" s="2" t="s">
        <v>64</v>
      </c>
      <c r="E548" s="2" t="s">
        <v>28</v>
      </c>
      <c r="F548" s="2">
        <v>3655.31</v>
      </c>
      <c r="G548" s="2">
        <v>0</v>
      </c>
      <c r="H548" s="2">
        <v>3655.31</v>
      </c>
      <c r="I548" s="2" t="s">
        <v>29</v>
      </c>
      <c r="J548" s="4">
        <v>1</v>
      </c>
      <c r="K548" t="str">
        <f>_xlfn.XLOOKUP(D548, dim_channels!A:A, dim_channels!C:C, "Not Found")</f>
        <v>Direct</v>
      </c>
      <c r="L548" t="str">
        <f>_xlfn.XLOOKUP(D548, dim_channels!A:A, dim_channels!B:B, "Not Found")</f>
        <v>Direct Website</v>
      </c>
    </row>
    <row r="549" spans="1:12" x14ac:dyDescent="0.2">
      <c r="A549" s="3" t="s">
        <v>951</v>
      </c>
      <c r="B549" s="3" t="s">
        <v>754</v>
      </c>
      <c r="C549" s="3" t="s">
        <v>489</v>
      </c>
      <c r="D549" s="3" t="s">
        <v>27</v>
      </c>
      <c r="E549" s="3" t="s">
        <v>34</v>
      </c>
      <c r="F549" s="3">
        <v>3258.82</v>
      </c>
      <c r="G549" s="3">
        <v>586.59</v>
      </c>
      <c r="H549" s="3">
        <v>2672.23</v>
      </c>
      <c r="I549" s="3" t="s">
        <v>56</v>
      </c>
      <c r="J549" s="5">
        <v>1.2195132903979069</v>
      </c>
      <c r="K549" t="str">
        <f>_xlfn.XLOOKUP(D549, dim_channels!A:A, dim_channels!C:C, "Not Found")</f>
        <v>OTA</v>
      </c>
      <c r="L549" t="str">
        <f>_xlfn.XLOOKUP(D549, dim_channels!A:A, dim_channels!B:B, "Not Found")</f>
        <v>Expedia</v>
      </c>
    </row>
    <row r="550" spans="1:12" x14ac:dyDescent="0.2">
      <c r="A550" s="2" t="s">
        <v>952</v>
      </c>
      <c r="B550" s="2" t="s">
        <v>292</v>
      </c>
      <c r="C550" s="2" t="s">
        <v>138</v>
      </c>
      <c r="D550" s="2" t="s">
        <v>33</v>
      </c>
      <c r="E550" s="2" t="s">
        <v>60</v>
      </c>
      <c r="F550" s="2">
        <v>29622.65</v>
      </c>
      <c r="G550" s="2">
        <v>0</v>
      </c>
      <c r="H550" s="2">
        <v>29622.65</v>
      </c>
      <c r="I550" s="2" t="s">
        <v>41</v>
      </c>
      <c r="J550" s="4">
        <v>1</v>
      </c>
      <c r="K550" t="str">
        <f>_xlfn.XLOOKUP(D550, dim_channels!A:A, dim_channels!C:C, "Not Found")</f>
        <v>OTA</v>
      </c>
      <c r="L550" t="str">
        <f>_xlfn.XLOOKUP(D550, dim_channels!A:A, dim_channels!B:B, "Not Found")</f>
        <v>Booking.com</v>
      </c>
    </row>
    <row r="551" spans="1:12" x14ac:dyDescent="0.2">
      <c r="A551" s="3" t="s">
        <v>953</v>
      </c>
      <c r="B551" s="3" t="s">
        <v>107</v>
      </c>
      <c r="C551" s="3" t="s">
        <v>644</v>
      </c>
      <c r="D551" s="3" t="s">
        <v>64</v>
      </c>
      <c r="E551" s="3" t="s">
        <v>34</v>
      </c>
      <c r="F551" s="3">
        <v>5818.78</v>
      </c>
      <c r="G551" s="3">
        <v>0</v>
      </c>
      <c r="H551" s="3">
        <v>5818.78</v>
      </c>
      <c r="I551" s="3" t="s">
        <v>29</v>
      </c>
      <c r="J551" s="5">
        <v>1</v>
      </c>
      <c r="K551" t="str">
        <f>_xlfn.XLOOKUP(D551, dim_channels!A:A, dim_channels!C:C, "Not Found")</f>
        <v>Direct</v>
      </c>
      <c r="L551" t="str">
        <f>_xlfn.XLOOKUP(D551, dim_channels!A:A, dim_channels!B:B, "Not Found")</f>
        <v>Direct Website</v>
      </c>
    </row>
    <row r="552" spans="1:12" x14ac:dyDescent="0.2">
      <c r="A552" s="2" t="s">
        <v>954</v>
      </c>
      <c r="B552" s="2" t="s">
        <v>595</v>
      </c>
      <c r="C552" s="2" t="s">
        <v>955</v>
      </c>
      <c r="D552" s="2" t="s">
        <v>33</v>
      </c>
      <c r="E552" s="2" t="s">
        <v>60</v>
      </c>
      <c r="F552" s="2">
        <v>3246.27</v>
      </c>
      <c r="G552" s="2">
        <v>0</v>
      </c>
      <c r="H552" s="2">
        <v>3246.27</v>
      </c>
      <c r="I552" s="2" t="s">
        <v>41</v>
      </c>
      <c r="J552" s="4">
        <v>1</v>
      </c>
      <c r="K552" t="str">
        <f>_xlfn.XLOOKUP(D552, dim_channels!A:A, dim_channels!C:C, "Not Found")</f>
        <v>OTA</v>
      </c>
      <c r="L552" t="str">
        <f>_xlfn.XLOOKUP(D552, dim_channels!A:A, dim_channels!B:B, "Not Found")</f>
        <v>Booking.com</v>
      </c>
    </row>
    <row r="553" spans="1:12" x14ac:dyDescent="0.2">
      <c r="A553" s="3" t="s">
        <v>956</v>
      </c>
      <c r="B553" s="3" t="s">
        <v>132</v>
      </c>
      <c r="C553" s="3" t="s">
        <v>794</v>
      </c>
      <c r="D553" s="3" t="s">
        <v>64</v>
      </c>
      <c r="E553" s="3" t="s">
        <v>115</v>
      </c>
      <c r="F553" s="3">
        <v>6827.18</v>
      </c>
      <c r="G553" s="3">
        <v>0</v>
      </c>
      <c r="H553" s="3">
        <v>6827.18</v>
      </c>
      <c r="I553" s="3" t="s">
        <v>29</v>
      </c>
      <c r="J553" s="5">
        <v>1</v>
      </c>
      <c r="K553" t="str">
        <f>_xlfn.XLOOKUP(D553, dim_channels!A:A, dim_channels!C:C, "Not Found")</f>
        <v>Direct</v>
      </c>
      <c r="L553" t="str">
        <f>_xlfn.XLOOKUP(D553, dim_channels!A:A, dim_channels!B:B, "Not Found")</f>
        <v>Direct Website</v>
      </c>
    </row>
    <row r="554" spans="1:12" x14ac:dyDescent="0.2">
      <c r="A554" s="2" t="s">
        <v>957</v>
      </c>
      <c r="B554" s="2" t="s">
        <v>958</v>
      </c>
      <c r="C554" s="2" t="s">
        <v>227</v>
      </c>
      <c r="D554" s="2" t="s">
        <v>33</v>
      </c>
      <c r="E554" s="2" t="s">
        <v>60</v>
      </c>
      <c r="F554" s="2">
        <v>18086.45</v>
      </c>
      <c r="G554" s="2">
        <v>0</v>
      </c>
      <c r="H554" s="2">
        <v>18086.45</v>
      </c>
      <c r="I554" s="2" t="s">
        <v>29</v>
      </c>
      <c r="J554" s="4">
        <v>1</v>
      </c>
      <c r="K554" t="str">
        <f>_xlfn.XLOOKUP(D554, dim_channels!A:A, dim_channels!C:C, "Not Found")</f>
        <v>OTA</v>
      </c>
      <c r="L554" t="str">
        <f>_xlfn.XLOOKUP(D554, dim_channels!A:A, dim_channels!B:B, "Not Found")</f>
        <v>Booking.com</v>
      </c>
    </row>
    <row r="555" spans="1:12" x14ac:dyDescent="0.2">
      <c r="A555" s="3" t="s">
        <v>959</v>
      </c>
      <c r="B555" s="3" t="s">
        <v>722</v>
      </c>
      <c r="C555" s="3" t="s">
        <v>435</v>
      </c>
      <c r="D555" s="3" t="s">
        <v>169</v>
      </c>
      <c r="E555" s="3" t="s">
        <v>46</v>
      </c>
      <c r="F555" s="3">
        <v>10335.469999999999</v>
      </c>
      <c r="G555" s="3">
        <v>2067.09</v>
      </c>
      <c r="H555" s="3">
        <v>8268.3799999999992</v>
      </c>
      <c r="I555" s="3" t="s">
        <v>29</v>
      </c>
      <c r="J555" s="5">
        <v>1.249999395286622</v>
      </c>
      <c r="K555" t="str">
        <f>_xlfn.XLOOKUP(D555, dim_channels!A:A, dim_channels!C:C, "Not Found")</f>
        <v>GDS</v>
      </c>
      <c r="L555" t="str">
        <f>_xlfn.XLOOKUP(D555, dim_channels!A:A, dim_channels!B:B, "Not Found")</f>
        <v>GDS (Amadeus)</v>
      </c>
    </row>
    <row r="556" spans="1:12" x14ac:dyDescent="0.2">
      <c r="A556" s="2" t="s">
        <v>960</v>
      </c>
      <c r="B556" s="2" t="s">
        <v>649</v>
      </c>
      <c r="C556" s="2" t="s">
        <v>558</v>
      </c>
      <c r="D556" s="2" t="s">
        <v>64</v>
      </c>
      <c r="E556" s="2" t="s">
        <v>34</v>
      </c>
      <c r="F556" s="2">
        <v>10220.120000000001</v>
      </c>
      <c r="G556" s="2">
        <v>0</v>
      </c>
      <c r="H556" s="2">
        <v>10220.120000000001</v>
      </c>
      <c r="I556" s="2" t="s">
        <v>29</v>
      </c>
      <c r="J556" s="4">
        <v>1</v>
      </c>
      <c r="K556" t="str">
        <f>_xlfn.XLOOKUP(D556, dim_channels!A:A, dim_channels!C:C, "Not Found")</f>
        <v>Direct</v>
      </c>
      <c r="L556" t="str">
        <f>_xlfn.XLOOKUP(D556, dim_channels!A:A, dim_channels!B:B, "Not Found")</f>
        <v>Direct Website</v>
      </c>
    </row>
    <row r="557" spans="1:12" x14ac:dyDescent="0.2">
      <c r="A557" s="3" t="s">
        <v>961</v>
      </c>
      <c r="B557" s="3" t="s">
        <v>73</v>
      </c>
      <c r="C557" s="3" t="s">
        <v>87</v>
      </c>
      <c r="D557" s="3" t="s">
        <v>33</v>
      </c>
      <c r="E557" s="3" t="s">
        <v>28</v>
      </c>
      <c r="F557" s="3">
        <v>8532.98</v>
      </c>
      <c r="G557" s="3">
        <v>1279.95</v>
      </c>
      <c r="H557" s="3">
        <v>7253.03</v>
      </c>
      <c r="I557" s="3" t="s">
        <v>56</v>
      </c>
      <c r="J557" s="5">
        <v>1.1764710748473399</v>
      </c>
      <c r="K557" t="str">
        <f>_xlfn.XLOOKUP(D557, dim_channels!A:A, dim_channels!C:C, "Not Found")</f>
        <v>OTA</v>
      </c>
      <c r="L557" t="str">
        <f>_xlfn.XLOOKUP(D557, dim_channels!A:A, dim_channels!B:B, "Not Found")</f>
        <v>Booking.com</v>
      </c>
    </row>
    <row r="558" spans="1:12" x14ac:dyDescent="0.2">
      <c r="A558" s="2" t="s">
        <v>962</v>
      </c>
      <c r="B558" s="2" t="s">
        <v>451</v>
      </c>
      <c r="C558" s="2" t="s">
        <v>875</v>
      </c>
      <c r="D558" s="2" t="s">
        <v>114</v>
      </c>
      <c r="E558" s="2" t="s">
        <v>115</v>
      </c>
      <c r="F558" s="2">
        <v>2536.41</v>
      </c>
      <c r="G558" s="2">
        <v>253.64</v>
      </c>
      <c r="H558" s="2">
        <v>2282.77</v>
      </c>
      <c r="I558" s="2" t="s">
        <v>41</v>
      </c>
      <c r="J558" s="4">
        <v>1.11111062437302</v>
      </c>
      <c r="K558" t="str">
        <f>_xlfn.XLOOKUP(D558, dim_channels!A:A, dim_channels!C:C, "Not Found")</f>
        <v>Offline</v>
      </c>
      <c r="L558" t="str">
        <f>_xlfn.XLOOKUP(D558, dim_channels!A:A, dim_channels!B:B, "Not Found")</f>
        <v>Travel Agency</v>
      </c>
    </row>
    <row r="559" spans="1:12" x14ac:dyDescent="0.2">
      <c r="A559" s="3" t="s">
        <v>963</v>
      </c>
      <c r="B559" s="3" t="s">
        <v>661</v>
      </c>
      <c r="C559" s="3" t="s">
        <v>724</v>
      </c>
      <c r="D559" s="3" t="s">
        <v>52</v>
      </c>
      <c r="E559" s="3" t="s">
        <v>34</v>
      </c>
      <c r="F559" s="3">
        <v>5959.49</v>
      </c>
      <c r="G559" s="3">
        <v>715.14</v>
      </c>
      <c r="H559" s="3">
        <v>5244.35</v>
      </c>
      <c r="I559" s="3" t="s">
        <v>29</v>
      </c>
      <c r="J559" s="5">
        <v>1.136363896383727</v>
      </c>
      <c r="K559" t="str">
        <f>_xlfn.XLOOKUP(D559, dim_channels!A:A, dim_channels!C:C, "Not Found")</f>
        <v>OTA</v>
      </c>
      <c r="L559" t="str">
        <f>_xlfn.XLOOKUP(D559, dim_channels!A:A, dim_channels!B:B, "Not Found")</f>
        <v>Agoda</v>
      </c>
    </row>
    <row r="560" spans="1:12" x14ac:dyDescent="0.2">
      <c r="A560" s="2" t="s">
        <v>964</v>
      </c>
      <c r="B560" s="2" t="s">
        <v>103</v>
      </c>
      <c r="C560" s="2" t="s">
        <v>246</v>
      </c>
      <c r="D560" s="2" t="s">
        <v>169</v>
      </c>
      <c r="E560" s="2" t="s">
        <v>34</v>
      </c>
      <c r="F560" s="2">
        <v>3017.69</v>
      </c>
      <c r="G560" s="2">
        <v>603.54</v>
      </c>
      <c r="H560" s="2">
        <v>2414.15</v>
      </c>
      <c r="I560" s="2" t="s">
        <v>29</v>
      </c>
      <c r="J560" s="4">
        <v>1.250001035561171</v>
      </c>
      <c r="K560" t="str">
        <f>_xlfn.XLOOKUP(D560, dim_channels!A:A, dim_channels!C:C, "Not Found")</f>
        <v>GDS</v>
      </c>
      <c r="L560" t="str">
        <f>_xlfn.XLOOKUP(D560, dim_channels!A:A, dim_channels!B:B, "Not Found")</f>
        <v>GDS (Amadeus)</v>
      </c>
    </row>
    <row r="561" spans="1:12" x14ac:dyDescent="0.2">
      <c r="A561" s="3" t="s">
        <v>965</v>
      </c>
      <c r="B561" s="3" t="s">
        <v>120</v>
      </c>
      <c r="C561" s="3" t="s">
        <v>82</v>
      </c>
      <c r="D561" s="3" t="s">
        <v>114</v>
      </c>
      <c r="E561" s="3" t="s">
        <v>115</v>
      </c>
      <c r="F561" s="3">
        <v>8411.01</v>
      </c>
      <c r="G561" s="3">
        <v>841.1</v>
      </c>
      <c r="H561" s="3">
        <v>7569.91</v>
      </c>
      <c r="I561" s="3" t="s">
        <v>56</v>
      </c>
      <c r="J561" s="5">
        <v>1.1111109643311481</v>
      </c>
      <c r="K561" t="str">
        <f>_xlfn.XLOOKUP(D561, dim_channels!A:A, dim_channels!C:C, "Not Found")</f>
        <v>Offline</v>
      </c>
      <c r="L561" t="str">
        <f>_xlfn.XLOOKUP(D561, dim_channels!A:A, dim_channels!B:B, "Not Found")</f>
        <v>Travel Agency</v>
      </c>
    </row>
    <row r="562" spans="1:12" x14ac:dyDescent="0.2">
      <c r="A562" s="2" t="s">
        <v>966</v>
      </c>
      <c r="B562" s="2" t="s">
        <v>278</v>
      </c>
      <c r="C562" s="2" t="s">
        <v>161</v>
      </c>
      <c r="D562" s="2" t="s">
        <v>27</v>
      </c>
      <c r="E562" s="2" t="s">
        <v>60</v>
      </c>
      <c r="F562" s="2">
        <v>11759.34</v>
      </c>
      <c r="G562" s="2">
        <v>0</v>
      </c>
      <c r="H562" s="2">
        <v>11759.34</v>
      </c>
      <c r="I562" s="2" t="s">
        <v>29</v>
      </c>
      <c r="J562" s="4">
        <v>1</v>
      </c>
      <c r="K562" t="str">
        <f>_xlfn.XLOOKUP(D562, dim_channels!A:A, dim_channels!C:C, "Not Found")</f>
        <v>OTA</v>
      </c>
      <c r="L562" t="str">
        <f>_xlfn.XLOOKUP(D562, dim_channels!A:A, dim_channels!B:B, "Not Found")</f>
        <v>Expedia</v>
      </c>
    </row>
    <row r="563" spans="1:12" x14ac:dyDescent="0.2">
      <c r="A563" s="3" t="s">
        <v>967</v>
      </c>
      <c r="B563" s="3" t="s">
        <v>234</v>
      </c>
      <c r="C563" s="3" t="s">
        <v>303</v>
      </c>
      <c r="D563" s="3" t="s">
        <v>45</v>
      </c>
      <c r="E563" s="3" t="s">
        <v>89</v>
      </c>
      <c r="F563" s="3">
        <v>7537.2</v>
      </c>
      <c r="G563" s="3">
        <v>0</v>
      </c>
      <c r="H563" s="3">
        <v>7537.2</v>
      </c>
      <c r="I563" s="3" t="s">
        <v>29</v>
      </c>
      <c r="J563" s="5">
        <v>1</v>
      </c>
      <c r="K563" t="str">
        <f>_xlfn.XLOOKUP(D563, dim_channels!A:A, dim_channels!C:C, "Not Found")</f>
        <v>Corporate</v>
      </c>
      <c r="L563" t="str">
        <f>_xlfn.XLOOKUP(D563, dim_channels!A:A, dim_channels!B:B, "Not Found")</f>
        <v>Corporate Direct</v>
      </c>
    </row>
    <row r="564" spans="1:12" x14ac:dyDescent="0.2">
      <c r="A564" s="2" t="s">
        <v>968</v>
      </c>
      <c r="B564" s="2" t="s">
        <v>754</v>
      </c>
      <c r="C564" s="2" t="s">
        <v>567</v>
      </c>
      <c r="D564" s="2" t="s">
        <v>45</v>
      </c>
      <c r="E564" s="2" t="s">
        <v>46</v>
      </c>
      <c r="F564" s="2">
        <v>8744.32</v>
      </c>
      <c r="G564" s="2">
        <v>437.22</v>
      </c>
      <c r="H564" s="2">
        <v>8307.1</v>
      </c>
      <c r="I564" s="2" t="s">
        <v>29</v>
      </c>
      <c r="J564" s="4">
        <v>1.052632085806118</v>
      </c>
      <c r="K564" t="str">
        <f>_xlfn.XLOOKUP(D564, dim_channels!A:A, dim_channels!C:C, "Not Found")</f>
        <v>Corporate</v>
      </c>
      <c r="L564" t="str">
        <f>_xlfn.XLOOKUP(D564, dim_channels!A:A, dim_channels!B:B, "Not Found")</f>
        <v>Corporate Direct</v>
      </c>
    </row>
    <row r="565" spans="1:12" x14ac:dyDescent="0.2">
      <c r="A565" s="3" t="s">
        <v>969</v>
      </c>
      <c r="B565" s="3" t="s">
        <v>669</v>
      </c>
      <c r="C565" s="3" t="s">
        <v>292</v>
      </c>
      <c r="D565" s="3" t="s">
        <v>33</v>
      </c>
      <c r="E565" s="3" t="s">
        <v>60</v>
      </c>
      <c r="F565" s="3">
        <v>8624.58</v>
      </c>
      <c r="G565" s="3">
        <v>0</v>
      </c>
      <c r="H565" s="3">
        <v>8624.58</v>
      </c>
      <c r="I565" s="3" t="s">
        <v>56</v>
      </c>
      <c r="J565" s="5">
        <v>1</v>
      </c>
      <c r="K565" t="str">
        <f>_xlfn.XLOOKUP(D565, dim_channels!A:A, dim_channels!C:C, "Not Found")</f>
        <v>OTA</v>
      </c>
      <c r="L565" t="str">
        <f>_xlfn.XLOOKUP(D565, dim_channels!A:A, dim_channels!B:B, "Not Found")</f>
        <v>Booking.com</v>
      </c>
    </row>
    <row r="566" spans="1:12" x14ac:dyDescent="0.2">
      <c r="A566" s="2" t="s">
        <v>970</v>
      </c>
      <c r="B566" s="2" t="s">
        <v>971</v>
      </c>
      <c r="C566" s="2" t="s">
        <v>76</v>
      </c>
      <c r="D566" s="2" t="s">
        <v>169</v>
      </c>
      <c r="E566" s="2" t="s">
        <v>34</v>
      </c>
      <c r="F566" s="2">
        <v>16243.42</v>
      </c>
      <c r="G566" s="2">
        <v>3248.68</v>
      </c>
      <c r="H566" s="2">
        <v>12994.74</v>
      </c>
      <c r="I566" s="2" t="s">
        <v>29</v>
      </c>
      <c r="J566" s="4">
        <v>1.249999615228931</v>
      </c>
      <c r="K566" t="str">
        <f>_xlfn.XLOOKUP(D566, dim_channels!A:A, dim_channels!C:C, "Not Found")</f>
        <v>GDS</v>
      </c>
      <c r="L566" t="str">
        <f>_xlfn.XLOOKUP(D566, dim_channels!A:A, dim_channels!B:B, "Not Found")</f>
        <v>GDS (Amadeus)</v>
      </c>
    </row>
    <row r="567" spans="1:12" x14ac:dyDescent="0.2">
      <c r="A567" s="3" t="s">
        <v>972</v>
      </c>
      <c r="B567" s="3" t="s">
        <v>630</v>
      </c>
      <c r="C567" s="3" t="s">
        <v>516</v>
      </c>
      <c r="D567" s="3" t="s">
        <v>45</v>
      </c>
      <c r="E567" s="3" t="s">
        <v>46</v>
      </c>
      <c r="F567" s="3">
        <v>2488.96</v>
      </c>
      <c r="G567" s="3">
        <v>124.45</v>
      </c>
      <c r="H567" s="3">
        <v>2364.5100000000002</v>
      </c>
      <c r="I567" s="3" t="s">
        <v>56</v>
      </c>
      <c r="J567" s="5">
        <v>1.052632469306537</v>
      </c>
      <c r="K567" t="str">
        <f>_xlfn.XLOOKUP(D567, dim_channels!A:A, dim_channels!C:C, "Not Found")</f>
        <v>Corporate</v>
      </c>
      <c r="L567" t="str">
        <f>_xlfn.XLOOKUP(D567, dim_channels!A:A, dim_channels!B:B, "Not Found")</f>
        <v>Corporate Direct</v>
      </c>
    </row>
    <row r="568" spans="1:12" x14ac:dyDescent="0.2">
      <c r="A568" s="2" t="s">
        <v>973</v>
      </c>
      <c r="B568" s="2" t="s">
        <v>497</v>
      </c>
      <c r="C568" s="2" t="s">
        <v>278</v>
      </c>
      <c r="D568" s="2" t="s">
        <v>52</v>
      </c>
      <c r="E568" s="2" t="s">
        <v>34</v>
      </c>
      <c r="F568" s="2">
        <v>10785.42</v>
      </c>
      <c r="G568" s="2">
        <v>1294.25</v>
      </c>
      <c r="H568" s="2">
        <v>9491.17</v>
      </c>
      <c r="I568" s="2" t="s">
        <v>29</v>
      </c>
      <c r="J568" s="4">
        <v>1.136363588472233</v>
      </c>
      <c r="K568" t="str">
        <f>_xlfn.XLOOKUP(D568, dim_channels!A:A, dim_channels!C:C, "Not Found")</f>
        <v>OTA</v>
      </c>
      <c r="L568" t="str">
        <f>_xlfn.XLOOKUP(D568, dim_channels!A:A, dim_channels!B:B, "Not Found")</f>
        <v>Agoda</v>
      </c>
    </row>
    <row r="569" spans="1:12" x14ac:dyDescent="0.2">
      <c r="A569" s="3" t="s">
        <v>974</v>
      </c>
      <c r="B569" s="3" t="s">
        <v>577</v>
      </c>
      <c r="C569" s="3" t="s">
        <v>525</v>
      </c>
      <c r="D569" s="3" t="s">
        <v>64</v>
      </c>
      <c r="E569" s="3" t="s">
        <v>115</v>
      </c>
      <c r="F569" s="3">
        <v>7707.3</v>
      </c>
      <c r="G569" s="3">
        <v>0</v>
      </c>
      <c r="H569" s="3">
        <v>7707.3</v>
      </c>
      <c r="I569" s="3" t="s">
        <v>29</v>
      </c>
      <c r="J569" s="5">
        <v>1</v>
      </c>
      <c r="K569" t="str">
        <f>_xlfn.XLOOKUP(D569, dim_channels!A:A, dim_channels!C:C, "Not Found")</f>
        <v>Direct</v>
      </c>
      <c r="L569" t="str">
        <f>_xlfn.XLOOKUP(D569, dim_channels!A:A, dim_channels!B:B, "Not Found")</f>
        <v>Direct Website</v>
      </c>
    </row>
    <row r="570" spans="1:12" x14ac:dyDescent="0.2">
      <c r="A570" s="2" t="s">
        <v>975</v>
      </c>
      <c r="B570" s="2" t="s">
        <v>400</v>
      </c>
      <c r="C570" s="2" t="s">
        <v>321</v>
      </c>
      <c r="D570" s="2" t="s">
        <v>27</v>
      </c>
      <c r="E570" s="2" t="s">
        <v>28</v>
      </c>
      <c r="F570" s="2">
        <v>9813.61</v>
      </c>
      <c r="G570" s="2">
        <v>1766.45</v>
      </c>
      <c r="H570" s="2">
        <v>8047.16</v>
      </c>
      <c r="I570" s="2" t="s">
        <v>56</v>
      </c>
      <c r="J570" s="4">
        <v>1.219512225431084</v>
      </c>
      <c r="K570" t="str">
        <f>_xlfn.XLOOKUP(D570, dim_channels!A:A, dim_channels!C:C, "Not Found")</f>
        <v>OTA</v>
      </c>
      <c r="L570" t="str">
        <f>_xlfn.XLOOKUP(D570, dim_channels!A:A, dim_channels!B:B, "Not Found")</f>
        <v>Expedia</v>
      </c>
    </row>
    <row r="571" spans="1:12" x14ac:dyDescent="0.2">
      <c r="A571" s="3" t="s">
        <v>976</v>
      </c>
      <c r="B571" s="3" t="s">
        <v>343</v>
      </c>
      <c r="C571" s="3" t="s">
        <v>190</v>
      </c>
      <c r="D571" s="3" t="s">
        <v>64</v>
      </c>
      <c r="E571" s="3" t="s">
        <v>115</v>
      </c>
      <c r="F571" s="3">
        <v>13385.46</v>
      </c>
      <c r="G571" s="3">
        <v>0</v>
      </c>
      <c r="H571" s="3">
        <v>13385.46</v>
      </c>
      <c r="I571" s="3" t="s">
        <v>29</v>
      </c>
      <c r="J571" s="5">
        <v>1</v>
      </c>
      <c r="K571" t="str">
        <f>_xlfn.XLOOKUP(D571, dim_channels!A:A, dim_channels!C:C, "Not Found")</f>
        <v>Direct</v>
      </c>
      <c r="L571" t="str">
        <f>_xlfn.XLOOKUP(D571, dim_channels!A:A, dim_channels!B:B, "Not Found")</f>
        <v>Direct Website</v>
      </c>
    </row>
    <row r="572" spans="1:12" x14ac:dyDescent="0.2">
      <c r="A572" s="2" t="s">
        <v>977</v>
      </c>
      <c r="B572" s="2" t="s">
        <v>161</v>
      </c>
      <c r="C572" s="2" t="s">
        <v>43</v>
      </c>
      <c r="D572" s="2" t="s">
        <v>33</v>
      </c>
      <c r="E572" s="2" t="s">
        <v>28</v>
      </c>
      <c r="F572" s="2">
        <v>5459.54</v>
      </c>
      <c r="G572" s="2">
        <v>818.93</v>
      </c>
      <c r="H572" s="2">
        <v>4640.6099999999997</v>
      </c>
      <c r="I572" s="2" t="s">
        <v>29</v>
      </c>
      <c r="J572" s="4">
        <v>1.1764703347189269</v>
      </c>
      <c r="K572" t="str">
        <f>_xlfn.XLOOKUP(D572, dim_channels!A:A, dim_channels!C:C, "Not Found")</f>
        <v>OTA</v>
      </c>
      <c r="L572" t="str">
        <f>_xlfn.XLOOKUP(D572, dim_channels!A:A, dim_channels!B:B, "Not Found")</f>
        <v>Booking.com</v>
      </c>
    </row>
    <row r="573" spans="1:12" x14ac:dyDescent="0.2">
      <c r="A573" s="3" t="s">
        <v>978</v>
      </c>
      <c r="B573" s="3" t="s">
        <v>164</v>
      </c>
      <c r="C573" s="3" t="s">
        <v>666</v>
      </c>
      <c r="D573" s="3" t="s">
        <v>45</v>
      </c>
      <c r="E573" s="3" t="s">
        <v>89</v>
      </c>
      <c r="F573" s="3">
        <v>2424.4299999999998</v>
      </c>
      <c r="G573" s="3">
        <v>0</v>
      </c>
      <c r="H573" s="3">
        <v>2424.4299999999998</v>
      </c>
      <c r="I573" s="3" t="s">
        <v>41</v>
      </c>
      <c r="J573" s="5">
        <v>1</v>
      </c>
      <c r="K573" t="str">
        <f>_xlfn.XLOOKUP(D573, dim_channels!A:A, dim_channels!C:C, "Not Found")</f>
        <v>Corporate</v>
      </c>
      <c r="L573" t="str">
        <f>_xlfn.XLOOKUP(D573, dim_channels!A:A, dim_channels!B:B, "Not Found")</f>
        <v>Corporate Direct</v>
      </c>
    </row>
    <row r="574" spans="1:12" x14ac:dyDescent="0.2">
      <c r="A574" s="2" t="s">
        <v>979</v>
      </c>
      <c r="B574" s="2" t="s">
        <v>73</v>
      </c>
      <c r="C574" s="2" t="s">
        <v>653</v>
      </c>
      <c r="D574" s="2" t="s">
        <v>64</v>
      </c>
      <c r="E574" s="2" t="s">
        <v>28</v>
      </c>
      <c r="F574" s="2">
        <v>11100.16</v>
      </c>
      <c r="G574" s="2">
        <v>0</v>
      </c>
      <c r="H574" s="2">
        <v>11100.16</v>
      </c>
      <c r="I574" s="2" t="s">
        <v>29</v>
      </c>
      <c r="J574" s="4">
        <v>1</v>
      </c>
      <c r="K574" t="str">
        <f>_xlfn.XLOOKUP(D574, dim_channels!A:A, dim_channels!C:C, "Not Found")</f>
        <v>Direct</v>
      </c>
      <c r="L574" t="str">
        <f>_xlfn.XLOOKUP(D574, dim_channels!A:A, dim_channels!B:B, "Not Found")</f>
        <v>Direct Website</v>
      </c>
    </row>
    <row r="575" spans="1:12" x14ac:dyDescent="0.2">
      <c r="A575" s="3" t="s">
        <v>980</v>
      </c>
      <c r="B575" s="3" t="s">
        <v>155</v>
      </c>
      <c r="C575" s="3" t="s">
        <v>485</v>
      </c>
      <c r="D575" s="3" t="s">
        <v>27</v>
      </c>
      <c r="E575" s="3" t="s">
        <v>28</v>
      </c>
      <c r="F575" s="3">
        <v>12640.23</v>
      </c>
      <c r="G575" s="3">
        <v>2275.2399999999998</v>
      </c>
      <c r="H575" s="3">
        <v>10364.99</v>
      </c>
      <c r="I575" s="3" t="s">
        <v>29</v>
      </c>
      <c r="J575" s="5">
        <v>1.219512030402345</v>
      </c>
      <c r="K575" t="str">
        <f>_xlfn.XLOOKUP(D575, dim_channels!A:A, dim_channels!C:C, "Not Found")</f>
        <v>OTA</v>
      </c>
      <c r="L575" t="str">
        <f>_xlfn.XLOOKUP(D575, dim_channels!A:A, dim_channels!B:B, "Not Found")</f>
        <v>Expedia</v>
      </c>
    </row>
    <row r="576" spans="1:12" x14ac:dyDescent="0.2">
      <c r="A576" s="2" t="s">
        <v>981</v>
      </c>
      <c r="B576" s="2" t="s">
        <v>441</v>
      </c>
      <c r="C576" s="2" t="s">
        <v>441</v>
      </c>
      <c r="D576" s="2" t="s">
        <v>64</v>
      </c>
      <c r="E576" s="2" t="s">
        <v>115</v>
      </c>
      <c r="F576" s="2">
        <v>3913.11</v>
      </c>
      <c r="G576" s="2">
        <v>0</v>
      </c>
      <c r="H576" s="2">
        <v>3913.11</v>
      </c>
      <c r="I576" s="2" t="s">
        <v>29</v>
      </c>
      <c r="J576" s="4">
        <v>1</v>
      </c>
      <c r="K576" t="str">
        <f>_xlfn.XLOOKUP(D576, dim_channels!A:A, dim_channels!C:C, "Not Found")</f>
        <v>Direct</v>
      </c>
      <c r="L576" t="str">
        <f>_xlfn.XLOOKUP(D576, dim_channels!A:A, dim_channels!B:B, "Not Found")</f>
        <v>Direct Website</v>
      </c>
    </row>
    <row r="577" spans="1:12" x14ac:dyDescent="0.2">
      <c r="A577" s="3" t="s">
        <v>982</v>
      </c>
      <c r="B577" s="3" t="s">
        <v>423</v>
      </c>
      <c r="C577" s="3" t="s">
        <v>983</v>
      </c>
      <c r="D577" s="3" t="s">
        <v>169</v>
      </c>
      <c r="E577" s="3" t="s">
        <v>46</v>
      </c>
      <c r="F577" s="3">
        <v>9021.1299999999992</v>
      </c>
      <c r="G577" s="3">
        <v>1804.23</v>
      </c>
      <c r="H577" s="3">
        <v>7216.9</v>
      </c>
      <c r="I577" s="3" t="s">
        <v>29</v>
      </c>
      <c r="J577" s="5">
        <v>1.2500006928182461</v>
      </c>
      <c r="K577" t="str">
        <f>_xlfn.XLOOKUP(D577, dim_channels!A:A, dim_channels!C:C, "Not Found")</f>
        <v>GDS</v>
      </c>
      <c r="L577" t="str">
        <f>_xlfn.XLOOKUP(D577, dim_channels!A:A, dim_channels!B:B, "Not Found")</f>
        <v>GDS (Amadeus)</v>
      </c>
    </row>
    <row r="578" spans="1:12" x14ac:dyDescent="0.2">
      <c r="A578" s="2" t="s">
        <v>984</v>
      </c>
      <c r="B578" s="2" t="s">
        <v>560</v>
      </c>
      <c r="C578" s="2" t="s">
        <v>614</v>
      </c>
      <c r="D578" s="2" t="s">
        <v>27</v>
      </c>
      <c r="E578" s="2" t="s">
        <v>28</v>
      </c>
      <c r="F578" s="2">
        <v>4401.08</v>
      </c>
      <c r="G578" s="2">
        <v>792.19</v>
      </c>
      <c r="H578" s="2">
        <v>3608.89</v>
      </c>
      <c r="I578" s="2" t="s">
        <v>29</v>
      </c>
      <c r="J578" s="4">
        <v>1.2195107082787231</v>
      </c>
      <c r="K578" t="str">
        <f>_xlfn.XLOOKUP(D578, dim_channels!A:A, dim_channels!C:C, "Not Found")</f>
        <v>OTA</v>
      </c>
      <c r="L578" t="str">
        <f>_xlfn.XLOOKUP(D578, dim_channels!A:A, dim_channels!B:B, "Not Found")</f>
        <v>Expedia</v>
      </c>
    </row>
    <row r="579" spans="1:12" x14ac:dyDescent="0.2">
      <c r="A579" s="3" t="s">
        <v>985</v>
      </c>
      <c r="B579" s="3" t="s">
        <v>634</v>
      </c>
      <c r="C579" s="3" t="s">
        <v>986</v>
      </c>
      <c r="D579" s="3" t="s">
        <v>169</v>
      </c>
      <c r="E579" s="3" t="s">
        <v>46</v>
      </c>
      <c r="F579" s="3">
        <v>5922.61</v>
      </c>
      <c r="G579" s="3">
        <v>1184.52</v>
      </c>
      <c r="H579" s="3">
        <v>4738.09</v>
      </c>
      <c r="I579" s="3" t="s">
        <v>29</v>
      </c>
      <c r="J579" s="5">
        <v>1.249999472361226</v>
      </c>
      <c r="K579" t="str">
        <f>_xlfn.XLOOKUP(D579, dim_channels!A:A, dim_channels!C:C, "Not Found")</f>
        <v>GDS</v>
      </c>
      <c r="L579" t="str">
        <f>_xlfn.XLOOKUP(D579, dim_channels!A:A, dim_channels!B:B, "Not Found")</f>
        <v>GDS (Amadeus)</v>
      </c>
    </row>
    <row r="580" spans="1:12" x14ac:dyDescent="0.2">
      <c r="A580" s="2" t="s">
        <v>987</v>
      </c>
      <c r="B580" s="2" t="s">
        <v>364</v>
      </c>
      <c r="C580" s="2" t="s">
        <v>971</v>
      </c>
      <c r="D580" s="2" t="s">
        <v>52</v>
      </c>
      <c r="E580" s="2" t="s">
        <v>34</v>
      </c>
      <c r="F580" s="2">
        <v>8010.3</v>
      </c>
      <c r="G580" s="2">
        <v>961.24</v>
      </c>
      <c r="H580" s="2">
        <v>7049.06</v>
      </c>
      <c r="I580" s="2" t="s">
        <v>29</v>
      </c>
      <c r="J580" s="4">
        <v>1.136364281194939</v>
      </c>
      <c r="K580" t="str">
        <f>_xlfn.XLOOKUP(D580, dim_channels!A:A, dim_channels!C:C, "Not Found")</f>
        <v>OTA</v>
      </c>
      <c r="L580" t="str">
        <f>_xlfn.XLOOKUP(D580, dim_channels!A:A, dim_channels!B:B, "Not Found")</f>
        <v>Agoda</v>
      </c>
    </row>
    <row r="581" spans="1:12" x14ac:dyDescent="0.2">
      <c r="A581" s="3" t="s">
        <v>988</v>
      </c>
      <c r="B581" s="3" t="s">
        <v>44</v>
      </c>
      <c r="C581" s="3" t="s">
        <v>186</v>
      </c>
      <c r="D581" s="3" t="s">
        <v>52</v>
      </c>
      <c r="E581" s="3" t="s">
        <v>60</v>
      </c>
      <c r="F581" s="3">
        <v>7805.61</v>
      </c>
      <c r="G581" s="3">
        <v>0</v>
      </c>
      <c r="H581" s="3">
        <v>7805.61</v>
      </c>
      <c r="I581" s="3" t="s">
        <v>29</v>
      </c>
      <c r="J581" s="5">
        <v>1</v>
      </c>
      <c r="K581" t="str">
        <f>_xlfn.XLOOKUP(D581, dim_channels!A:A, dim_channels!C:C, "Not Found")</f>
        <v>OTA</v>
      </c>
      <c r="L581" t="str">
        <f>_xlfn.XLOOKUP(D581, dim_channels!A:A, dim_channels!B:B, "Not Found")</f>
        <v>Agoda</v>
      </c>
    </row>
    <row r="582" spans="1:12" x14ac:dyDescent="0.2">
      <c r="A582" s="2" t="s">
        <v>989</v>
      </c>
      <c r="B582" s="2" t="s">
        <v>822</v>
      </c>
      <c r="C582" s="2" t="s">
        <v>630</v>
      </c>
      <c r="D582" s="2" t="s">
        <v>64</v>
      </c>
      <c r="E582" s="2" t="s">
        <v>34</v>
      </c>
      <c r="F582" s="2">
        <v>2614.15</v>
      </c>
      <c r="G582" s="2">
        <v>0</v>
      </c>
      <c r="H582" s="2">
        <v>2614.15</v>
      </c>
      <c r="I582" s="2" t="s">
        <v>29</v>
      </c>
      <c r="J582" s="4">
        <v>1</v>
      </c>
      <c r="K582" t="str">
        <f>_xlfn.XLOOKUP(D582, dim_channels!A:A, dim_channels!C:C, "Not Found")</f>
        <v>Direct</v>
      </c>
      <c r="L582" t="str">
        <f>_xlfn.XLOOKUP(D582, dim_channels!A:A, dim_channels!B:B, "Not Found")</f>
        <v>Direct Website</v>
      </c>
    </row>
    <row r="583" spans="1:12" x14ac:dyDescent="0.2">
      <c r="A583" s="3" t="s">
        <v>990</v>
      </c>
      <c r="B583" s="3" t="s">
        <v>724</v>
      </c>
      <c r="C583" s="3" t="s">
        <v>224</v>
      </c>
      <c r="D583" s="3" t="s">
        <v>45</v>
      </c>
      <c r="E583" s="3" t="s">
        <v>46</v>
      </c>
      <c r="F583" s="3">
        <v>3109.08</v>
      </c>
      <c r="G583" s="3">
        <v>155.44999999999999</v>
      </c>
      <c r="H583" s="3">
        <v>2953.63</v>
      </c>
      <c r="I583" s="3" t="s">
        <v>56</v>
      </c>
      <c r="J583" s="5">
        <v>1.0526301534044551</v>
      </c>
      <c r="K583" t="str">
        <f>_xlfn.XLOOKUP(D583, dim_channels!A:A, dim_channels!C:C, "Not Found")</f>
        <v>Corporate</v>
      </c>
      <c r="L583" t="str">
        <f>_xlfn.XLOOKUP(D583, dim_channels!A:A, dim_channels!B:B, "Not Found")</f>
        <v>Corporate Direct</v>
      </c>
    </row>
    <row r="584" spans="1:12" x14ac:dyDescent="0.2">
      <c r="A584" s="2" t="s">
        <v>991</v>
      </c>
      <c r="B584" s="2" t="s">
        <v>386</v>
      </c>
      <c r="C584" s="2" t="s">
        <v>192</v>
      </c>
      <c r="D584" s="2" t="s">
        <v>64</v>
      </c>
      <c r="E584" s="2" t="s">
        <v>115</v>
      </c>
      <c r="F584" s="2">
        <v>8054.99</v>
      </c>
      <c r="G584" s="2">
        <v>0</v>
      </c>
      <c r="H584" s="2">
        <v>8054.99</v>
      </c>
      <c r="I584" s="2" t="s">
        <v>29</v>
      </c>
      <c r="J584" s="4">
        <v>1</v>
      </c>
      <c r="K584" t="str">
        <f>_xlfn.XLOOKUP(D584, dim_channels!A:A, dim_channels!C:C, "Not Found")</f>
        <v>Direct</v>
      </c>
      <c r="L584" t="str">
        <f>_xlfn.XLOOKUP(D584, dim_channels!A:A, dim_channels!B:B, "Not Found")</f>
        <v>Direct Website</v>
      </c>
    </row>
    <row r="585" spans="1:12" x14ac:dyDescent="0.2">
      <c r="A585" s="3" t="s">
        <v>992</v>
      </c>
      <c r="B585" s="3" t="s">
        <v>204</v>
      </c>
      <c r="C585" s="3" t="s">
        <v>619</v>
      </c>
      <c r="D585" s="3" t="s">
        <v>64</v>
      </c>
      <c r="E585" s="3" t="s">
        <v>115</v>
      </c>
      <c r="F585" s="3">
        <v>9812.6</v>
      </c>
      <c r="G585" s="3">
        <v>0</v>
      </c>
      <c r="H585" s="3">
        <v>9812.6</v>
      </c>
      <c r="I585" s="3" t="s">
        <v>56</v>
      </c>
      <c r="J585" s="5">
        <v>1</v>
      </c>
      <c r="K585" t="str">
        <f>_xlfn.XLOOKUP(D585, dim_channels!A:A, dim_channels!C:C, "Not Found")</f>
        <v>Direct</v>
      </c>
      <c r="L585" t="str">
        <f>_xlfn.XLOOKUP(D585, dim_channels!A:A, dim_channels!B:B, "Not Found")</f>
        <v>Direct Website</v>
      </c>
    </row>
    <row r="586" spans="1:12" x14ac:dyDescent="0.2">
      <c r="A586" s="2" t="s">
        <v>993</v>
      </c>
      <c r="B586" s="2" t="s">
        <v>43</v>
      </c>
      <c r="C586" s="2" t="s">
        <v>168</v>
      </c>
      <c r="D586" s="2" t="s">
        <v>64</v>
      </c>
      <c r="E586" s="2" t="s">
        <v>34</v>
      </c>
      <c r="F586" s="2">
        <v>14552.62</v>
      </c>
      <c r="G586" s="2">
        <v>0</v>
      </c>
      <c r="H586" s="2">
        <v>14552.62</v>
      </c>
      <c r="I586" s="2" t="s">
        <v>29</v>
      </c>
      <c r="J586" s="4">
        <v>1</v>
      </c>
      <c r="K586" t="str">
        <f>_xlfn.XLOOKUP(D586, dim_channels!A:A, dim_channels!C:C, "Not Found")</f>
        <v>Direct</v>
      </c>
      <c r="L586" t="str">
        <f>_xlfn.XLOOKUP(D586, dim_channels!A:A, dim_channels!B:B, "Not Found")</f>
        <v>Direct Website</v>
      </c>
    </row>
    <row r="587" spans="1:12" x14ac:dyDescent="0.2">
      <c r="A587" s="3" t="s">
        <v>994</v>
      </c>
      <c r="B587" s="3" t="s">
        <v>666</v>
      </c>
      <c r="C587" s="3" t="s">
        <v>37</v>
      </c>
      <c r="D587" s="3" t="s">
        <v>27</v>
      </c>
      <c r="E587" s="3" t="s">
        <v>60</v>
      </c>
      <c r="F587" s="3">
        <v>12853.24</v>
      </c>
      <c r="G587" s="3">
        <v>0</v>
      </c>
      <c r="H587" s="3">
        <v>12853.24</v>
      </c>
      <c r="I587" s="3" t="s">
        <v>56</v>
      </c>
      <c r="J587" s="5">
        <v>1</v>
      </c>
      <c r="K587" t="str">
        <f>_xlfn.XLOOKUP(D587, dim_channels!A:A, dim_channels!C:C, "Not Found")</f>
        <v>OTA</v>
      </c>
      <c r="L587" t="str">
        <f>_xlfn.XLOOKUP(D587, dim_channels!A:A, dim_channels!B:B, "Not Found")</f>
        <v>Expedia</v>
      </c>
    </row>
    <row r="588" spans="1:12" x14ac:dyDescent="0.2">
      <c r="A588" s="2" t="s">
        <v>995</v>
      </c>
      <c r="B588" s="2" t="s">
        <v>251</v>
      </c>
      <c r="C588" s="2" t="s">
        <v>996</v>
      </c>
      <c r="D588" s="2" t="s">
        <v>52</v>
      </c>
      <c r="E588" s="2" t="s">
        <v>60</v>
      </c>
      <c r="F588" s="2">
        <v>2546.9</v>
      </c>
      <c r="G588" s="2">
        <v>0</v>
      </c>
      <c r="H588" s="2">
        <v>2546.9</v>
      </c>
      <c r="I588" s="2" t="s">
        <v>29</v>
      </c>
      <c r="J588" s="4">
        <v>1</v>
      </c>
      <c r="K588" t="str">
        <f>_xlfn.XLOOKUP(D588, dim_channels!A:A, dim_channels!C:C, "Not Found")</f>
        <v>OTA</v>
      </c>
      <c r="L588" t="str">
        <f>_xlfn.XLOOKUP(D588, dim_channels!A:A, dim_channels!B:B, "Not Found")</f>
        <v>Agoda</v>
      </c>
    </row>
    <row r="589" spans="1:12" x14ac:dyDescent="0.2">
      <c r="A589" s="3" t="s">
        <v>997</v>
      </c>
      <c r="B589" s="3" t="s">
        <v>348</v>
      </c>
      <c r="C589" s="3" t="s">
        <v>548</v>
      </c>
      <c r="D589" s="3" t="s">
        <v>45</v>
      </c>
      <c r="E589" s="3" t="s">
        <v>89</v>
      </c>
      <c r="F589" s="3">
        <v>10340.27</v>
      </c>
      <c r="G589" s="3">
        <v>0</v>
      </c>
      <c r="H589" s="3">
        <v>10340.27</v>
      </c>
      <c r="I589" s="3" t="s">
        <v>29</v>
      </c>
      <c r="J589" s="5">
        <v>1</v>
      </c>
      <c r="K589" t="str">
        <f>_xlfn.XLOOKUP(D589, dim_channels!A:A, dim_channels!C:C, "Not Found")</f>
        <v>Corporate</v>
      </c>
      <c r="L589" t="str">
        <f>_xlfn.XLOOKUP(D589, dim_channels!A:A, dim_channels!B:B, "Not Found")</f>
        <v>Corporate Direct</v>
      </c>
    </row>
    <row r="590" spans="1:12" x14ac:dyDescent="0.2">
      <c r="A590" s="2" t="s">
        <v>998</v>
      </c>
      <c r="B590" s="2" t="s">
        <v>118</v>
      </c>
      <c r="C590" s="2" t="s">
        <v>97</v>
      </c>
      <c r="D590" s="2" t="s">
        <v>45</v>
      </c>
      <c r="E590" s="2" t="s">
        <v>89</v>
      </c>
      <c r="F590" s="2">
        <v>6291.25</v>
      </c>
      <c r="G590" s="2">
        <v>0</v>
      </c>
      <c r="H590" s="2">
        <v>6291.25</v>
      </c>
      <c r="I590" s="2" t="s">
        <v>56</v>
      </c>
      <c r="J590" s="4">
        <v>1</v>
      </c>
      <c r="K590" t="str">
        <f>_xlfn.XLOOKUP(D590, dim_channels!A:A, dim_channels!C:C, "Not Found")</f>
        <v>Corporate</v>
      </c>
      <c r="L590" t="str">
        <f>_xlfn.XLOOKUP(D590, dim_channels!A:A, dim_channels!B:B, "Not Found")</f>
        <v>Corporate Direct</v>
      </c>
    </row>
    <row r="591" spans="1:12" x14ac:dyDescent="0.2">
      <c r="A591" s="3" t="s">
        <v>999</v>
      </c>
      <c r="B591" s="3" t="s">
        <v>432</v>
      </c>
      <c r="C591" s="3" t="s">
        <v>230</v>
      </c>
      <c r="D591" s="3" t="s">
        <v>27</v>
      </c>
      <c r="E591" s="3" t="s">
        <v>34</v>
      </c>
      <c r="F591" s="3">
        <v>5860.57</v>
      </c>
      <c r="G591" s="3">
        <v>1054.9000000000001</v>
      </c>
      <c r="H591" s="3">
        <v>4805.67</v>
      </c>
      <c r="I591" s="3" t="s">
        <v>56</v>
      </c>
      <c r="J591" s="5">
        <v>1.2195115353322219</v>
      </c>
      <c r="K591" t="str">
        <f>_xlfn.XLOOKUP(D591, dim_channels!A:A, dim_channels!C:C, "Not Found")</f>
        <v>OTA</v>
      </c>
      <c r="L591" t="str">
        <f>_xlfn.XLOOKUP(D591, dim_channels!A:A, dim_channels!B:B, "Not Found")</f>
        <v>Expedia</v>
      </c>
    </row>
    <row r="592" spans="1:12" x14ac:dyDescent="0.2">
      <c r="A592" s="2" t="s">
        <v>1000</v>
      </c>
      <c r="B592" s="2" t="s">
        <v>501</v>
      </c>
      <c r="C592" s="2" t="s">
        <v>189</v>
      </c>
      <c r="D592" s="2" t="s">
        <v>33</v>
      </c>
      <c r="E592" s="2" t="s">
        <v>60</v>
      </c>
      <c r="F592" s="2">
        <v>3308.52</v>
      </c>
      <c r="G592" s="2">
        <v>0</v>
      </c>
      <c r="H592" s="2">
        <v>3308.52</v>
      </c>
      <c r="I592" s="2" t="s">
        <v>41</v>
      </c>
      <c r="J592" s="4">
        <v>1</v>
      </c>
      <c r="K592" t="str">
        <f>_xlfn.XLOOKUP(D592, dim_channels!A:A, dim_channels!C:C, "Not Found")</f>
        <v>OTA</v>
      </c>
      <c r="L592" t="str">
        <f>_xlfn.XLOOKUP(D592, dim_channels!A:A, dim_channels!B:B, "Not Found")</f>
        <v>Booking.com</v>
      </c>
    </row>
    <row r="593" spans="1:12" x14ac:dyDescent="0.2">
      <c r="A593" s="3" t="s">
        <v>1001</v>
      </c>
      <c r="B593" s="3" t="s">
        <v>384</v>
      </c>
      <c r="C593" s="3" t="s">
        <v>463</v>
      </c>
      <c r="D593" s="3" t="s">
        <v>169</v>
      </c>
      <c r="E593" s="3" t="s">
        <v>46</v>
      </c>
      <c r="F593" s="3">
        <v>16673.310000000001</v>
      </c>
      <c r="G593" s="3">
        <v>3334.66</v>
      </c>
      <c r="H593" s="3">
        <v>13338.65</v>
      </c>
      <c r="I593" s="3" t="s">
        <v>29</v>
      </c>
      <c r="J593" s="5">
        <v>1.249999812574736</v>
      </c>
      <c r="K593" t="str">
        <f>_xlfn.XLOOKUP(D593, dim_channels!A:A, dim_channels!C:C, "Not Found")</f>
        <v>GDS</v>
      </c>
      <c r="L593" t="str">
        <f>_xlfn.XLOOKUP(D593, dim_channels!A:A, dim_channels!B:B, "Not Found")</f>
        <v>GDS (Amadeus)</v>
      </c>
    </row>
    <row r="594" spans="1:12" x14ac:dyDescent="0.2">
      <c r="A594" s="2" t="s">
        <v>1002</v>
      </c>
      <c r="B594" s="2" t="s">
        <v>608</v>
      </c>
      <c r="C594" s="2" t="s">
        <v>113</v>
      </c>
      <c r="D594" s="2" t="s">
        <v>64</v>
      </c>
      <c r="E594" s="2" t="s">
        <v>115</v>
      </c>
      <c r="F594" s="2">
        <v>7337.75</v>
      </c>
      <c r="G594" s="2">
        <v>0</v>
      </c>
      <c r="H594" s="2">
        <v>7337.75</v>
      </c>
      <c r="I594" s="2" t="s">
        <v>56</v>
      </c>
      <c r="J594" s="4">
        <v>1</v>
      </c>
      <c r="K594" t="str">
        <f>_xlfn.XLOOKUP(D594, dim_channels!A:A, dim_channels!C:C, "Not Found")</f>
        <v>Direct</v>
      </c>
      <c r="L594" t="str">
        <f>_xlfn.XLOOKUP(D594, dim_channels!A:A, dim_channels!B:B, "Not Found")</f>
        <v>Direct Website</v>
      </c>
    </row>
    <row r="595" spans="1:12" x14ac:dyDescent="0.2">
      <c r="A595" s="3" t="s">
        <v>1003</v>
      </c>
      <c r="B595" s="3" t="s">
        <v>266</v>
      </c>
      <c r="C595" s="3" t="s">
        <v>949</v>
      </c>
      <c r="D595" s="3" t="s">
        <v>33</v>
      </c>
      <c r="E595" s="3" t="s">
        <v>28</v>
      </c>
      <c r="F595" s="3">
        <v>8088.08</v>
      </c>
      <c r="G595" s="3">
        <v>1213.21</v>
      </c>
      <c r="H595" s="3">
        <v>6874.87</v>
      </c>
      <c r="I595" s="3" t="s">
        <v>29</v>
      </c>
      <c r="J595" s="5">
        <v>1.1764702459828329</v>
      </c>
      <c r="K595" t="str">
        <f>_xlfn.XLOOKUP(D595, dim_channels!A:A, dim_channels!C:C, "Not Found")</f>
        <v>OTA</v>
      </c>
      <c r="L595" t="str">
        <f>_xlfn.XLOOKUP(D595, dim_channels!A:A, dim_channels!B:B, "Not Found")</f>
        <v>Booking.com</v>
      </c>
    </row>
    <row r="596" spans="1:12" x14ac:dyDescent="0.2">
      <c r="A596" s="2" t="s">
        <v>1004</v>
      </c>
      <c r="B596" s="2" t="s">
        <v>322</v>
      </c>
      <c r="C596" s="2" t="s">
        <v>246</v>
      </c>
      <c r="D596" s="2" t="s">
        <v>45</v>
      </c>
      <c r="E596" s="2" t="s">
        <v>89</v>
      </c>
      <c r="F596" s="2">
        <v>6621.21</v>
      </c>
      <c r="G596" s="2">
        <v>0</v>
      </c>
      <c r="H596" s="2">
        <v>6621.21</v>
      </c>
      <c r="I596" s="2" t="s">
        <v>29</v>
      </c>
      <c r="J596" s="4">
        <v>1</v>
      </c>
      <c r="K596" t="str">
        <f>_xlfn.XLOOKUP(D596, dim_channels!A:A, dim_channels!C:C, "Not Found")</f>
        <v>Corporate</v>
      </c>
      <c r="L596" t="str">
        <f>_xlfn.XLOOKUP(D596, dim_channels!A:A, dim_channels!B:B, "Not Found")</f>
        <v>Corporate Direct</v>
      </c>
    </row>
    <row r="597" spans="1:12" x14ac:dyDescent="0.2">
      <c r="A597" s="3" t="s">
        <v>1005</v>
      </c>
      <c r="B597" s="3" t="s">
        <v>78</v>
      </c>
      <c r="C597" s="3" t="s">
        <v>113</v>
      </c>
      <c r="D597" s="3" t="s">
        <v>33</v>
      </c>
      <c r="E597" s="3" t="s">
        <v>34</v>
      </c>
      <c r="F597" s="3">
        <v>6637.06</v>
      </c>
      <c r="G597" s="3">
        <v>995.56</v>
      </c>
      <c r="H597" s="3">
        <v>5641.5</v>
      </c>
      <c r="I597" s="3" t="s">
        <v>56</v>
      </c>
      <c r="J597" s="5">
        <v>1.1764707967739081</v>
      </c>
      <c r="K597" t="str">
        <f>_xlfn.XLOOKUP(D597, dim_channels!A:A, dim_channels!C:C, "Not Found")</f>
        <v>OTA</v>
      </c>
      <c r="L597" t="str">
        <f>_xlfn.XLOOKUP(D597, dim_channels!A:A, dim_channels!B:B, "Not Found")</f>
        <v>Booking.com</v>
      </c>
    </row>
    <row r="598" spans="1:12" x14ac:dyDescent="0.2">
      <c r="A598" s="2" t="s">
        <v>1006</v>
      </c>
      <c r="B598" s="2" t="s">
        <v>158</v>
      </c>
      <c r="C598" s="2" t="s">
        <v>465</v>
      </c>
      <c r="D598" s="2" t="s">
        <v>27</v>
      </c>
      <c r="E598" s="2" t="s">
        <v>28</v>
      </c>
      <c r="F598" s="2">
        <v>3050.72</v>
      </c>
      <c r="G598" s="2">
        <v>549.13</v>
      </c>
      <c r="H598" s="2">
        <v>2501.59</v>
      </c>
      <c r="I598" s="2" t="s">
        <v>29</v>
      </c>
      <c r="J598" s="4">
        <v>1.2195123901198841</v>
      </c>
      <c r="K598" t="str">
        <f>_xlfn.XLOOKUP(D598, dim_channels!A:A, dim_channels!C:C, "Not Found")</f>
        <v>OTA</v>
      </c>
      <c r="L598" t="str">
        <f>_xlfn.XLOOKUP(D598, dim_channels!A:A, dim_channels!B:B, "Not Found")</f>
        <v>Expedia</v>
      </c>
    </row>
    <row r="599" spans="1:12" x14ac:dyDescent="0.2">
      <c r="A599" s="3" t="s">
        <v>1007</v>
      </c>
      <c r="B599" s="3" t="s">
        <v>410</v>
      </c>
      <c r="C599" s="3" t="s">
        <v>215</v>
      </c>
      <c r="D599" s="3" t="s">
        <v>27</v>
      </c>
      <c r="E599" s="3" t="s">
        <v>28</v>
      </c>
      <c r="F599" s="3">
        <v>11816.81</v>
      </c>
      <c r="G599" s="3">
        <v>2127.0300000000002</v>
      </c>
      <c r="H599" s="3">
        <v>9689.7800000000007</v>
      </c>
      <c r="I599" s="3" t="s">
        <v>29</v>
      </c>
      <c r="J599" s="5">
        <v>1.2195127237150889</v>
      </c>
      <c r="K599" t="str">
        <f>_xlfn.XLOOKUP(D599, dim_channels!A:A, dim_channels!C:C, "Not Found")</f>
        <v>OTA</v>
      </c>
      <c r="L599" t="str">
        <f>_xlfn.XLOOKUP(D599, dim_channels!A:A, dim_channels!B:B, "Not Found")</f>
        <v>Expedia</v>
      </c>
    </row>
    <row r="600" spans="1:12" x14ac:dyDescent="0.2">
      <c r="A600" s="2" t="s">
        <v>1008</v>
      </c>
      <c r="B600" s="2" t="s">
        <v>124</v>
      </c>
      <c r="C600" s="2" t="s">
        <v>512</v>
      </c>
      <c r="D600" s="2" t="s">
        <v>27</v>
      </c>
      <c r="E600" s="2" t="s">
        <v>34</v>
      </c>
      <c r="F600" s="2">
        <v>8599.2199999999993</v>
      </c>
      <c r="G600" s="2">
        <v>1547.86</v>
      </c>
      <c r="H600" s="2">
        <v>7051.36</v>
      </c>
      <c r="I600" s="2" t="s">
        <v>29</v>
      </c>
      <c r="J600" s="4">
        <v>1.219512264300787</v>
      </c>
      <c r="K600" t="str">
        <f>_xlfn.XLOOKUP(D600, dim_channels!A:A, dim_channels!C:C, "Not Found")</f>
        <v>OTA</v>
      </c>
      <c r="L600" t="str">
        <f>_xlfn.XLOOKUP(D600, dim_channels!A:A, dim_channels!B:B, "Not Found")</f>
        <v>Expedia</v>
      </c>
    </row>
    <row r="601" spans="1:12" x14ac:dyDescent="0.2">
      <c r="A601" s="3" t="s">
        <v>1009</v>
      </c>
      <c r="B601" s="3" t="s">
        <v>762</v>
      </c>
      <c r="C601" s="3" t="s">
        <v>452</v>
      </c>
      <c r="D601" s="3" t="s">
        <v>52</v>
      </c>
      <c r="E601" s="3" t="s">
        <v>34</v>
      </c>
      <c r="F601" s="3">
        <v>4867.59</v>
      </c>
      <c r="G601" s="3">
        <v>584.11</v>
      </c>
      <c r="H601" s="3">
        <v>4283.4799999999996</v>
      </c>
      <c r="I601" s="3" t="s">
        <v>29</v>
      </c>
      <c r="J601" s="5">
        <v>1.136363424131781</v>
      </c>
      <c r="K601" t="str">
        <f>_xlfn.XLOOKUP(D601, dim_channels!A:A, dim_channels!C:C, "Not Found")</f>
        <v>OTA</v>
      </c>
      <c r="L601" t="str">
        <f>_xlfn.XLOOKUP(D601, dim_channels!A:A, dim_channels!B:B, "Not Found")</f>
        <v>Agoda</v>
      </c>
    </row>
    <row r="602" spans="1:12" x14ac:dyDescent="0.2">
      <c r="A602" s="2" t="s">
        <v>1010</v>
      </c>
      <c r="B602" s="2" t="s">
        <v>430</v>
      </c>
      <c r="C602" s="2" t="s">
        <v>435</v>
      </c>
      <c r="D602" s="2" t="s">
        <v>33</v>
      </c>
      <c r="E602" s="2" t="s">
        <v>28</v>
      </c>
      <c r="F602" s="2">
        <v>2790.75</v>
      </c>
      <c r="G602" s="2">
        <v>418.61</v>
      </c>
      <c r="H602" s="2">
        <v>2372.14</v>
      </c>
      <c r="I602" s="2" t="s">
        <v>41</v>
      </c>
      <c r="J602" s="4">
        <v>1.1764693483521209</v>
      </c>
      <c r="K602" t="str">
        <f>_xlfn.XLOOKUP(D602, dim_channels!A:A, dim_channels!C:C, "Not Found")</f>
        <v>OTA</v>
      </c>
      <c r="L602" t="str">
        <f>_xlfn.XLOOKUP(D602, dim_channels!A:A, dim_channels!B:B, "Not Found")</f>
        <v>Booking.com</v>
      </c>
    </row>
    <row r="603" spans="1:12" x14ac:dyDescent="0.2">
      <c r="A603" s="3" t="s">
        <v>1011</v>
      </c>
      <c r="B603" s="3" t="s">
        <v>282</v>
      </c>
      <c r="C603" s="3" t="s">
        <v>799</v>
      </c>
      <c r="D603" s="3" t="s">
        <v>52</v>
      </c>
      <c r="E603" s="3" t="s">
        <v>60</v>
      </c>
      <c r="F603" s="3">
        <v>12769.42</v>
      </c>
      <c r="G603" s="3">
        <v>0</v>
      </c>
      <c r="H603" s="3">
        <v>12769.42</v>
      </c>
      <c r="I603" s="3" t="s">
        <v>41</v>
      </c>
      <c r="J603" s="5">
        <v>1</v>
      </c>
      <c r="K603" t="str">
        <f>_xlfn.XLOOKUP(D603, dim_channels!A:A, dim_channels!C:C, "Not Found")</f>
        <v>OTA</v>
      </c>
      <c r="L603" t="str">
        <f>_xlfn.XLOOKUP(D603, dim_channels!A:A, dim_channels!B:B, "Not Found")</f>
        <v>Agoda</v>
      </c>
    </row>
    <row r="604" spans="1:12" x14ac:dyDescent="0.2">
      <c r="A604" s="2" t="s">
        <v>1012</v>
      </c>
      <c r="B604" s="2" t="s">
        <v>189</v>
      </c>
      <c r="C604" s="2" t="s">
        <v>401</v>
      </c>
      <c r="D604" s="2" t="s">
        <v>45</v>
      </c>
      <c r="E604" s="2" t="s">
        <v>89</v>
      </c>
      <c r="F604" s="2">
        <v>2376.52</v>
      </c>
      <c r="G604" s="2">
        <v>0</v>
      </c>
      <c r="H604" s="2">
        <v>2376.52</v>
      </c>
      <c r="I604" s="2" t="s">
        <v>29</v>
      </c>
      <c r="J604" s="4">
        <v>1</v>
      </c>
      <c r="K604" t="str">
        <f>_xlfn.XLOOKUP(D604, dim_channels!A:A, dim_channels!C:C, "Not Found")</f>
        <v>Corporate</v>
      </c>
      <c r="L604" t="str">
        <f>_xlfn.XLOOKUP(D604, dim_channels!A:A, dim_channels!B:B, "Not Found")</f>
        <v>Corporate Direct</v>
      </c>
    </row>
    <row r="605" spans="1:12" x14ac:dyDescent="0.2">
      <c r="A605" s="3" t="s">
        <v>1013</v>
      </c>
      <c r="B605" s="3" t="s">
        <v>1014</v>
      </c>
      <c r="C605" s="3" t="s">
        <v>574</v>
      </c>
      <c r="D605" s="3" t="s">
        <v>45</v>
      </c>
      <c r="E605" s="3" t="s">
        <v>46</v>
      </c>
      <c r="F605" s="3">
        <v>8393.34</v>
      </c>
      <c r="G605" s="3">
        <v>419.67</v>
      </c>
      <c r="H605" s="3">
        <v>7973.67</v>
      </c>
      <c r="I605" s="3" t="s">
        <v>29</v>
      </c>
      <c r="J605" s="5">
        <v>1.052631974987678</v>
      </c>
      <c r="K605" t="str">
        <f>_xlfn.XLOOKUP(D605, dim_channels!A:A, dim_channels!C:C, "Not Found")</f>
        <v>Corporate</v>
      </c>
      <c r="L605" t="str">
        <f>_xlfn.XLOOKUP(D605, dim_channels!A:A, dim_channels!B:B, "Not Found")</f>
        <v>Corporate Direct</v>
      </c>
    </row>
    <row r="606" spans="1:12" x14ac:dyDescent="0.2">
      <c r="A606" s="2" t="s">
        <v>1015</v>
      </c>
      <c r="B606" s="2" t="s">
        <v>197</v>
      </c>
      <c r="C606" s="2" t="s">
        <v>602</v>
      </c>
      <c r="D606" s="2" t="s">
        <v>169</v>
      </c>
      <c r="E606" s="2" t="s">
        <v>34</v>
      </c>
      <c r="F606" s="2">
        <v>3062.74</v>
      </c>
      <c r="G606" s="2">
        <v>612.54999999999995</v>
      </c>
      <c r="H606" s="2">
        <v>2450.19</v>
      </c>
      <c r="I606" s="2" t="s">
        <v>29</v>
      </c>
      <c r="J606" s="4">
        <v>1.250001020329035</v>
      </c>
      <c r="K606" t="str">
        <f>_xlfn.XLOOKUP(D606, dim_channels!A:A, dim_channels!C:C, "Not Found")</f>
        <v>GDS</v>
      </c>
      <c r="L606" t="str">
        <f>_xlfn.XLOOKUP(D606, dim_channels!A:A, dim_channels!B:B, "Not Found")</f>
        <v>GDS (Amadeus)</v>
      </c>
    </row>
    <row r="607" spans="1:12" x14ac:dyDescent="0.2">
      <c r="A607" s="3" t="s">
        <v>1016</v>
      </c>
      <c r="B607" s="3" t="s">
        <v>389</v>
      </c>
      <c r="C607" s="3" t="s">
        <v>996</v>
      </c>
      <c r="D607" s="3" t="s">
        <v>27</v>
      </c>
      <c r="E607" s="3" t="s">
        <v>60</v>
      </c>
      <c r="F607" s="3">
        <v>2926.68</v>
      </c>
      <c r="G607" s="3">
        <v>0</v>
      </c>
      <c r="H607" s="3">
        <v>2926.68</v>
      </c>
      <c r="I607" s="3" t="s">
        <v>41</v>
      </c>
      <c r="J607" s="5">
        <v>1</v>
      </c>
      <c r="K607" t="str">
        <f>_xlfn.XLOOKUP(D607, dim_channels!A:A, dim_channels!C:C, "Not Found")</f>
        <v>OTA</v>
      </c>
      <c r="L607" t="str">
        <f>_xlfn.XLOOKUP(D607, dim_channels!A:A, dim_channels!B:B, "Not Found")</f>
        <v>Expedia</v>
      </c>
    </row>
    <row r="608" spans="1:12" x14ac:dyDescent="0.2">
      <c r="A608" s="2" t="s">
        <v>1017</v>
      </c>
      <c r="B608" s="2" t="s">
        <v>156</v>
      </c>
      <c r="C608" s="2" t="s">
        <v>181</v>
      </c>
      <c r="D608" s="2" t="s">
        <v>114</v>
      </c>
      <c r="E608" s="2" t="s">
        <v>46</v>
      </c>
      <c r="F608" s="2">
        <v>3217.93</v>
      </c>
      <c r="G608" s="2">
        <v>321.79000000000002</v>
      </c>
      <c r="H608" s="2">
        <v>2896.14</v>
      </c>
      <c r="I608" s="2" t="s">
        <v>29</v>
      </c>
      <c r="J608" s="4">
        <v>1.1111099601538601</v>
      </c>
      <c r="K608" t="str">
        <f>_xlfn.XLOOKUP(D608, dim_channels!A:A, dim_channels!C:C, "Not Found")</f>
        <v>Offline</v>
      </c>
      <c r="L608" t="str">
        <f>_xlfn.XLOOKUP(D608, dim_channels!A:A, dim_channels!B:B, "Not Found")</f>
        <v>Travel Agency</v>
      </c>
    </row>
    <row r="609" spans="1:12" x14ac:dyDescent="0.2">
      <c r="A609" s="3" t="s">
        <v>1018</v>
      </c>
      <c r="B609" s="3" t="s">
        <v>799</v>
      </c>
      <c r="C609" s="3" t="s">
        <v>538</v>
      </c>
      <c r="D609" s="3" t="s">
        <v>52</v>
      </c>
      <c r="E609" s="3" t="s">
        <v>60</v>
      </c>
      <c r="F609" s="3">
        <v>12686.8</v>
      </c>
      <c r="G609" s="3">
        <v>0</v>
      </c>
      <c r="H609" s="3">
        <v>12686.8</v>
      </c>
      <c r="I609" s="3" t="s">
        <v>56</v>
      </c>
      <c r="J609" s="5">
        <v>1</v>
      </c>
      <c r="K609" t="str">
        <f>_xlfn.XLOOKUP(D609, dim_channels!A:A, dim_channels!C:C, "Not Found")</f>
        <v>OTA</v>
      </c>
      <c r="L609" t="str">
        <f>_xlfn.XLOOKUP(D609, dim_channels!A:A, dim_channels!B:B, "Not Found")</f>
        <v>Agoda</v>
      </c>
    </row>
    <row r="610" spans="1:12" x14ac:dyDescent="0.2">
      <c r="A610" s="2" t="s">
        <v>1019</v>
      </c>
      <c r="B610" s="2" t="s">
        <v>331</v>
      </c>
      <c r="C610" s="2" t="s">
        <v>202</v>
      </c>
      <c r="D610" s="2" t="s">
        <v>33</v>
      </c>
      <c r="E610" s="2" t="s">
        <v>28</v>
      </c>
      <c r="F610" s="2">
        <v>3970.91</v>
      </c>
      <c r="G610" s="2">
        <v>595.64</v>
      </c>
      <c r="H610" s="2">
        <v>3375.27</v>
      </c>
      <c r="I610" s="2" t="s">
        <v>29</v>
      </c>
      <c r="J610" s="4">
        <v>1.1764718081812711</v>
      </c>
      <c r="K610" t="str">
        <f>_xlfn.XLOOKUP(D610, dim_channels!A:A, dim_channels!C:C, "Not Found")</f>
        <v>OTA</v>
      </c>
      <c r="L610" t="str">
        <f>_xlfn.XLOOKUP(D610, dim_channels!A:A, dim_channels!B:B, "Not Found")</f>
        <v>Booking.com</v>
      </c>
    </row>
    <row r="611" spans="1:12" x14ac:dyDescent="0.2">
      <c r="A611" s="3" t="s">
        <v>1020</v>
      </c>
      <c r="B611" s="3" t="s">
        <v>1021</v>
      </c>
      <c r="C611" s="3" t="s">
        <v>315</v>
      </c>
      <c r="D611" s="3" t="s">
        <v>27</v>
      </c>
      <c r="E611" s="3" t="s">
        <v>60</v>
      </c>
      <c r="F611" s="3">
        <v>16591.28</v>
      </c>
      <c r="G611" s="3">
        <v>0</v>
      </c>
      <c r="H611" s="3">
        <v>16591.28</v>
      </c>
      <c r="I611" s="3" t="s">
        <v>29</v>
      </c>
      <c r="J611" s="5">
        <v>1</v>
      </c>
      <c r="K611" t="str">
        <f>_xlfn.XLOOKUP(D611, dim_channels!A:A, dim_channels!C:C, "Not Found")</f>
        <v>OTA</v>
      </c>
      <c r="L611" t="str">
        <f>_xlfn.XLOOKUP(D611, dim_channels!A:A, dim_channels!B:B, "Not Found")</f>
        <v>Expedia</v>
      </c>
    </row>
    <row r="612" spans="1:12" x14ac:dyDescent="0.2">
      <c r="A612" s="2" t="s">
        <v>1022</v>
      </c>
      <c r="B612" s="2" t="s">
        <v>612</v>
      </c>
      <c r="C612" s="2" t="s">
        <v>278</v>
      </c>
      <c r="D612" s="2" t="s">
        <v>33</v>
      </c>
      <c r="E612" s="2" t="s">
        <v>60</v>
      </c>
      <c r="F612" s="2">
        <v>8467.5300000000007</v>
      </c>
      <c r="G612" s="2">
        <v>0</v>
      </c>
      <c r="H612" s="2">
        <v>8467.5300000000007</v>
      </c>
      <c r="I612" s="2" t="s">
        <v>29</v>
      </c>
      <c r="J612" s="4">
        <v>1</v>
      </c>
      <c r="K612" t="str">
        <f>_xlfn.XLOOKUP(D612, dim_channels!A:A, dim_channels!C:C, "Not Found")</f>
        <v>OTA</v>
      </c>
      <c r="L612" t="str">
        <f>_xlfn.XLOOKUP(D612, dim_channels!A:A, dim_channels!B:B, "Not Found")</f>
        <v>Booking.com</v>
      </c>
    </row>
    <row r="613" spans="1:12" x14ac:dyDescent="0.2">
      <c r="A613" s="3" t="s">
        <v>1023</v>
      </c>
      <c r="B613" s="3" t="s">
        <v>331</v>
      </c>
      <c r="C613" s="3" t="s">
        <v>331</v>
      </c>
      <c r="D613" s="3" t="s">
        <v>114</v>
      </c>
      <c r="E613" s="3" t="s">
        <v>46</v>
      </c>
      <c r="F613" s="3">
        <v>3079.55</v>
      </c>
      <c r="G613" s="3">
        <v>307.95999999999998</v>
      </c>
      <c r="H613" s="3">
        <v>2771.59</v>
      </c>
      <c r="I613" s="3" t="s">
        <v>56</v>
      </c>
      <c r="J613" s="5">
        <v>1.1111131155762579</v>
      </c>
      <c r="K613" t="str">
        <f>_xlfn.XLOOKUP(D613, dim_channels!A:A, dim_channels!C:C, "Not Found")</f>
        <v>Offline</v>
      </c>
      <c r="L613" t="str">
        <f>_xlfn.XLOOKUP(D613, dim_channels!A:A, dim_channels!B:B, "Not Found")</f>
        <v>Travel Agency</v>
      </c>
    </row>
    <row r="614" spans="1:12" x14ac:dyDescent="0.2">
      <c r="A614" s="2" t="s">
        <v>1024</v>
      </c>
      <c r="B614" s="2" t="s">
        <v>190</v>
      </c>
      <c r="C614" s="2" t="s">
        <v>866</v>
      </c>
      <c r="D614" s="2" t="s">
        <v>52</v>
      </c>
      <c r="E614" s="2" t="s">
        <v>60</v>
      </c>
      <c r="F614" s="2">
        <v>5695.62</v>
      </c>
      <c r="G614" s="2">
        <v>0</v>
      </c>
      <c r="H614" s="2">
        <v>5695.62</v>
      </c>
      <c r="I614" s="2" t="s">
        <v>29</v>
      </c>
      <c r="J614" s="4">
        <v>1</v>
      </c>
      <c r="K614" t="str">
        <f>_xlfn.XLOOKUP(D614, dim_channels!A:A, dim_channels!C:C, "Not Found")</f>
        <v>OTA</v>
      </c>
      <c r="L614" t="str">
        <f>_xlfn.XLOOKUP(D614, dim_channels!A:A, dim_channels!B:B, "Not Found")</f>
        <v>Agoda</v>
      </c>
    </row>
    <row r="615" spans="1:12" x14ac:dyDescent="0.2">
      <c r="A615" s="3" t="s">
        <v>1025</v>
      </c>
      <c r="B615" s="3" t="s">
        <v>266</v>
      </c>
      <c r="C615" s="3" t="s">
        <v>454</v>
      </c>
      <c r="D615" s="3" t="s">
        <v>33</v>
      </c>
      <c r="E615" s="3" t="s">
        <v>28</v>
      </c>
      <c r="F615" s="3">
        <v>9633.16</v>
      </c>
      <c r="G615" s="3">
        <v>1444.97</v>
      </c>
      <c r="H615" s="3">
        <v>8188.19</v>
      </c>
      <c r="I615" s="3" t="s">
        <v>29</v>
      </c>
      <c r="J615" s="5">
        <v>1.176470013519471</v>
      </c>
      <c r="K615" t="str">
        <f>_xlfn.XLOOKUP(D615, dim_channels!A:A, dim_channels!C:C, "Not Found")</f>
        <v>OTA</v>
      </c>
      <c r="L615" t="str">
        <f>_xlfn.XLOOKUP(D615, dim_channels!A:A, dim_channels!B:B, "Not Found")</f>
        <v>Booking.com</v>
      </c>
    </row>
    <row r="616" spans="1:12" x14ac:dyDescent="0.2">
      <c r="A616" s="2" t="s">
        <v>1026</v>
      </c>
      <c r="B616" s="2" t="s">
        <v>278</v>
      </c>
      <c r="C616" s="2" t="s">
        <v>161</v>
      </c>
      <c r="D616" s="2" t="s">
        <v>52</v>
      </c>
      <c r="E616" s="2" t="s">
        <v>60</v>
      </c>
      <c r="F616" s="2">
        <v>14672.55</v>
      </c>
      <c r="G616" s="2">
        <v>0</v>
      </c>
      <c r="H616" s="2">
        <v>14672.55</v>
      </c>
      <c r="I616" s="2" t="s">
        <v>56</v>
      </c>
      <c r="J616" s="4">
        <v>1</v>
      </c>
      <c r="K616" t="str">
        <f>_xlfn.XLOOKUP(D616, dim_channels!A:A, dim_channels!C:C, "Not Found")</f>
        <v>OTA</v>
      </c>
      <c r="L616" t="str">
        <f>_xlfn.XLOOKUP(D616, dim_channels!A:A, dim_channels!B:B, "Not Found")</f>
        <v>Agoda</v>
      </c>
    </row>
    <row r="617" spans="1:12" x14ac:dyDescent="0.2">
      <c r="A617" s="3" t="s">
        <v>1027</v>
      </c>
      <c r="B617" s="3" t="s">
        <v>189</v>
      </c>
      <c r="C617" s="3" t="s">
        <v>484</v>
      </c>
      <c r="D617" s="3" t="s">
        <v>33</v>
      </c>
      <c r="E617" s="3" t="s">
        <v>34</v>
      </c>
      <c r="F617" s="3">
        <v>3191.35</v>
      </c>
      <c r="G617" s="3">
        <v>478.7</v>
      </c>
      <c r="H617" s="3">
        <v>2712.65</v>
      </c>
      <c r="I617" s="3" t="s">
        <v>29</v>
      </c>
      <c r="J617" s="5">
        <v>1.176469503990563</v>
      </c>
      <c r="K617" t="str">
        <f>_xlfn.XLOOKUP(D617, dim_channels!A:A, dim_channels!C:C, "Not Found")</f>
        <v>OTA</v>
      </c>
      <c r="L617" t="str">
        <f>_xlfn.XLOOKUP(D617, dim_channels!A:A, dim_channels!B:B, "Not Found")</f>
        <v>Booking.com</v>
      </c>
    </row>
    <row r="618" spans="1:12" x14ac:dyDescent="0.2">
      <c r="A618" s="2" t="s">
        <v>1028</v>
      </c>
      <c r="B618" s="2" t="s">
        <v>410</v>
      </c>
      <c r="C618" s="2" t="s">
        <v>343</v>
      </c>
      <c r="D618" s="2" t="s">
        <v>27</v>
      </c>
      <c r="E618" s="2" t="s">
        <v>28</v>
      </c>
      <c r="F618" s="2">
        <v>6144.41</v>
      </c>
      <c r="G618" s="2">
        <v>1105.99</v>
      </c>
      <c r="H618" s="2">
        <v>5038.42</v>
      </c>
      <c r="I618" s="2" t="s">
        <v>41</v>
      </c>
      <c r="J618" s="4">
        <v>1.2195112753601329</v>
      </c>
      <c r="K618" t="str">
        <f>_xlfn.XLOOKUP(D618, dim_channels!A:A, dim_channels!C:C, "Not Found")</f>
        <v>OTA</v>
      </c>
      <c r="L618" t="str">
        <f>_xlfn.XLOOKUP(D618, dim_channels!A:A, dim_channels!B:B, "Not Found")</f>
        <v>Expedia</v>
      </c>
    </row>
    <row r="619" spans="1:12" x14ac:dyDescent="0.2">
      <c r="A619" s="3" t="s">
        <v>1029</v>
      </c>
      <c r="B619" s="3" t="s">
        <v>664</v>
      </c>
      <c r="C619" s="3" t="s">
        <v>189</v>
      </c>
      <c r="D619" s="3" t="s">
        <v>52</v>
      </c>
      <c r="E619" s="3" t="s">
        <v>34</v>
      </c>
      <c r="F619" s="3">
        <v>2958.37</v>
      </c>
      <c r="G619" s="3">
        <v>355</v>
      </c>
      <c r="H619" s="3">
        <v>2603.37</v>
      </c>
      <c r="I619" s="3" t="s">
        <v>29</v>
      </c>
      <c r="J619" s="5">
        <v>1.1363617157760899</v>
      </c>
      <c r="K619" t="str">
        <f>_xlfn.XLOOKUP(D619, dim_channels!A:A, dim_channels!C:C, "Not Found")</f>
        <v>OTA</v>
      </c>
      <c r="L619" t="str">
        <f>_xlfn.XLOOKUP(D619, dim_channels!A:A, dim_channels!B:B, "Not Found")</f>
        <v>Agoda</v>
      </c>
    </row>
    <row r="620" spans="1:12" x14ac:dyDescent="0.2">
      <c r="A620" s="2" t="s">
        <v>1030</v>
      </c>
      <c r="B620" s="2" t="s">
        <v>148</v>
      </c>
      <c r="C620" s="2" t="s">
        <v>305</v>
      </c>
      <c r="D620" s="2" t="s">
        <v>45</v>
      </c>
      <c r="E620" s="2" t="s">
        <v>46</v>
      </c>
      <c r="F620" s="2">
        <v>8271.5</v>
      </c>
      <c r="G620" s="2">
        <v>413.58</v>
      </c>
      <c r="H620" s="2">
        <v>7857.92</v>
      </c>
      <c r="I620" s="2" t="s">
        <v>29</v>
      </c>
      <c r="J620" s="4">
        <v>1.052632248737579</v>
      </c>
      <c r="K620" t="str">
        <f>_xlfn.XLOOKUP(D620, dim_channels!A:A, dim_channels!C:C, "Not Found")</f>
        <v>Corporate</v>
      </c>
      <c r="L620" t="str">
        <f>_xlfn.XLOOKUP(D620, dim_channels!A:A, dim_channels!B:B, "Not Found")</f>
        <v>Corporate Direct</v>
      </c>
    </row>
    <row r="621" spans="1:12" x14ac:dyDescent="0.2">
      <c r="A621" s="3" t="s">
        <v>1031</v>
      </c>
      <c r="B621" s="3" t="s">
        <v>388</v>
      </c>
      <c r="C621" s="3" t="s">
        <v>179</v>
      </c>
      <c r="D621" s="3" t="s">
        <v>52</v>
      </c>
      <c r="E621" s="3" t="s">
        <v>34</v>
      </c>
      <c r="F621" s="3">
        <v>2485.4899999999998</v>
      </c>
      <c r="G621" s="3">
        <v>298.26</v>
      </c>
      <c r="H621" s="3">
        <v>2187.23</v>
      </c>
      <c r="I621" s="3" t="s">
        <v>56</v>
      </c>
      <c r="J621" s="5">
        <v>1.1363642598172119</v>
      </c>
      <c r="K621" t="str">
        <f>_xlfn.XLOOKUP(D621, dim_channels!A:A, dim_channels!C:C, "Not Found")</f>
        <v>OTA</v>
      </c>
      <c r="L621" t="str">
        <f>_xlfn.XLOOKUP(D621, dim_channels!A:A, dim_channels!B:B, "Not Found")</f>
        <v>Agoda</v>
      </c>
    </row>
    <row r="622" spans="1:12" x14ac:dyDescent="0.2">
      <c r="A622" s="2" t="s">
        <v>1032</v>
      </c>
      <c r="B622" s="2" t="s">
        <v>192</v>
      </c>
      <c r="C622" s="2" t="s">
        <v>443</v>
      </c>
      <c r="D622" s="2" t="s">
        <v>52</v>
      </c>
      <c r="E622" s="2" t="s">
        <v>34</v>
      </c>
      <c r="F622" s="2">
        <v>7387.76</v>
      </c>
      <c r="G622" s="2">
        <v>886.53</v>
      </c>
      <c r="H622" s="2">
        <v>6501.23</v>
      </c>
      <c r="I622" s="2" t="s">
        <v>41</v>
      </c>
      <c r="J622" s="4">
        <v>1.136363426613118</v>
      </c>
      <c r="K622" t="str">
        <f>_xlfn.XLOOKUP(D622, dim_channels!A:A, dim_channels!C:C, "Not Found")</f>
        <v>OTA</v>
      </c>
      <c r="L622" t="str">
        <f>_xlfn.XLOOKUP(D622, dim_channels!A:A, dim_channels!B:B, "Not Found")</f>
        <v>Agoda</v>
      </c>
    </row>
    <row r="623" spans="1:12" x14ac:dyDescent="0.2">
      <c r="A623" s="3" t="s">
        <v>1033</v>
      </c>
      <c r="B623" s="3" t="s">
        <v>389</v>
      </c>
      <c r="C623" s="3" t="s">
        <v>794</v>
      </c>
      <c r="D623" s="3" t="s">
        <v>52</v>
      </c>
      <c r="E623" s="3" t="s">
        <v>60</v>
      </c>
      <c r="F623" s="3">
        <v>5764.06</v>
      </c>
      <c r="G623" s="3">
        <v>0</v>
      </c>
      <c r="H623" s="3">
        <v>5764.06</v>
      </c>
      <c r="I623" s="3" t="s">
        <v>29</v>
      </c>
      <c r="J623" s="5">
        <v>1</v>
      </c>
      <c r="K623" t="str">
        <f>_xlfn.XLOOKUP(D623, dim_channels!A:A, dim_channels!C:C, "Not Found")</f>
        <v>OTA</v>
      </c>
      <c r="L623" t="str">
        <f>_xlfn.XLOOKUP(D623, dim_channels!A:A, dim_channels!B:B, "Not Found")</f>
        <v>Agoda</v>
      </c>
    </row>
    <row r="624" spans="1:12" x14ac:dyDescent="0.2">
      <c r="A624" s="2" t="s">
        <v>1034</v>
      </c>
      <c r="B624" s="2" t="s">
        <v>210</v>
      </c>
      <c r="C624" s="2" t="s">
        <v>1035</v>
      </c>
      <c r="D624" s="2" t="s">
        <v>64</v>
      </c>
      <c r="E624" s="2" t="s">
        <v>34</v>
      </c>
      <c r="F624" s="2">
        <v>6415.97</v>
      </c>
      <c r="G624" s="2">
        <v>0</v>
      </c>
      <c r="H624" s="2">
        <v>6415.97</v>
      </c>
      <c r="I624" s="2" t="s">
        <v>56</v>
      </c>
      <c r="J624" s="4">
        <v>1</v>
      </c>
      <c r="K624" t="str">
        <f>_xlfn.XLOOKUP(D624, dim_channels!A:A, dim_channels!C:C, "Not Found")</f>
        <v>Direct</v>
      </c>
      <c r="L624" t="str">
        <f>_xlfn.XLOOKUP(D624, dim_channels!A:A, dim_channels!B:B, "Not Found")</f>
        <v>Direct Website</v>
      </c>
    </row>
    <row r="625" spans="1:12" x14ac:dyDescent="0.2">
      <c r="A625" s="3" t="s">
        <v>1036</v>
      </c>
      <c r="B625" s="3" t="s">
        <v>321</v>
      </c>
      <c r="C625" s="3" t="s">
        <v>463</v>
      </c>
      <c r="D625" s="3" t="s">
        <v>45</v>
      </c>
      <c r="E625" s="3" t="s">
        <v>89</v>
      </c>
      <c r="F625" s="3">
        <v>4928.25</v>
      </c>
      <c r="G625" s="3">
        <v>0</v>
      </c>
      <c r="H625" s="3">
        <v>4928.25</v>
      </c>
      <c r="I625" s="3" t="s">
        <v>29</v>
      </c>
      <c r="J625" s="5">
        <v>1</v>
      </c>
      <c r="K625" t="str">
        <f>_xlfn.XLOOKUP(D625, dim_channels!A:A, dim_channels!C:C, "Not Found")</f>
        <v>Corporate</v>
      </c>
      <c r="L625" t="str">
        <f>_xlfn.XLOOKUP(D625, dim_channels!A:A, dim_channels!B:B, "Not Found")</f>
        <v>Corporate Direct</v>
      </c>
    </row>
    <row r="626" spans="1:12" x14ac:dyDescent="0.2">
      <c r="A626" s="2" t="s">
        <v>1037</v>
      </c>
      <c r="B626" s="2" t="s">
        <v>135</v>
      </c>
      <c r="C626" s="2" t="s">
        <v>227</v>
      </c>
      <c r="D626" s="2" t="s">
        <v>33</v>
      </c>
      <c r="E626" s="2" t="s">
        <v>28</v>
      </c>
      <c r="F626" s="2">
        <v>10331.82</v>
      </c>
      <c r="G626" s="2">
        <v>1549.77</v>
      </c>
      <c r="H626" s="2">
        <v>8782.0499999999993</v>
      </c>
      <c r="I626" s="2" t="s">
        <v>29</v>
      </c>
      <c r="J626" s="4">
        <v>1.176470186346013</v>
      </c>
      <c r="K626" t="str">
        <f>_xlfn.XLOOKUP(D626, dim_channels!A:A, dim_channels!C:C, "Not Found")</f>
        <v>OTA</v>
      </c>
      <c r="L626" t="str">
        <f>_xlfn.XLOOKUP(D626, dim_channels!A:A, dim_channels!B:B, "Not Found")</f>
        <v>Booking.com</v>
      </c>
    </row>
    <row r="627" spans="1:12" x14ac:dyDescent="0.2">
      <c r="A627" s="3" t="s">
        <v>1038</v>
      </c>
      <c r="B627" s="3" t="s">
        <v>76</v>
      </c>
      <c r="C627" s="3" t="s">
        <v>955</v>
      </c>
      <c r="D627" s="3" t="s">
        <v>33</v>
      </c>
      <c r="E627" s="3" t="s">
        <v>28</v>
      </c>
      <c r="F627" s="3">
        <v>5062.9399999999996</v>
      </c>
      <c r="G627" s="3">
        <v>759.44</v>
      </c>
      <c r="H627" s="3">
        <v>4303.5</v>
      </c>
      <c r="I627" s="3" t="s">
        <v>29</v>
      </c>
      <c r="J627" s="5">
        <v>1.176470314859998</v>
      </c>
      <c r="K627" t="str">
        <f>_xlfn.XLOOKUP(D627, dim_channels!A:A, dim_channels!C:C, "Not Found")</f>
        <v>OTA</v>
      </c>
      <c r="L627" t="str">
        <f>_xlfn.XLOOKUP(D627, dim_channels!A:A, dim_channels!B:B, "Not Found")</f>
        <v>Booking.com</v>
      </c>
    </row>
    <row r="628" spans="1:12" x14ac:dyDescent="0.2">
      <c r="A628" s="2" t="s">
        <v>1039</v>
      </c>
      <c r="B628" s="2" t="s">
        <v>155</v>
      </c>
      <c r="C628" s="2" t="s">
        <v>384</v>
      </c>
      <c r="D628" s="2" t="s">
        <v>45</v>
      </c>
      <c r="E628" s="2" t="s">
        <v>89</v>
      </c>
      <c r="F628" s="2">
        <v>5609.36</v>
      </c>
      <c r="G628" s="2">
        <v>0</v>
      </c>
      <c r="H628" s="2">
        <v>5609.36</v>
      </c>
      <c r="I628" s="2" t="s">
        <v>29</v>
      </c>
      <c r="J628" s="4">
        <v>1</v>
      </c>
      <c r="K628" t="str">
        <f>_xlfn.XLOOKUP(D628, dim_channels!A:A, dim_channels!C:C, "Not Found")</f>
        <v>Corporate</v>
      </c>
      <c r="L628" t="str">
        <f>_xlfn.XLOOKUP(D628, dim_channels!A:A, dim_channels!B:B, "Not Found")</f>
        <v>Corporate Direct</v>
      </c>
    </row>
    <row r="629" spans="1:12" x14ac:dyDescent="0.2">
      <c r="A629" s="3" t="s">
        <v>1040</v>
      </c>
      <c r="B629" s="3" t="s">
        <v>504</v>
      </c>
      <c r="C629" s="3" t="s">
        <v>370</v>
      </c>
      <c r="D629" s="3" t="s">
        <v>114</v>
      </c>
      <c r="E629" s="3" t="s">
        <v>46</v>
      </c>
      <c r="F629" s="3">
        <v>18982.22</v>
      </c>
      <c r="G629" s="3">
        <v>1898.22</v>
      </c>
      <c r="H629" s="3">
        <v>17084</v>
      </c>
      <c r="I629" s="3" t="s">
        <v>29</v>
      </c>
      <c r="J629" s="5">
        <v>1.111110981034886</v>
      </c>
      <c r="K629" t="str">
        <f>_xlfn.XLOOKUP(D629, dim_channels!A:A, dim_channels!C:C, "Not Found")</f>
        <v>Offline</v>
      </c>
      <c r="L629" t="str">
        <f>_xlfn.XLOOKUP(D629, dim_channels!A:A, dim_channels!B:B, "Not Found")</f>
        <v>Travel Agency</v>
      </c>
    </row>
    <row r="630" spans="1:12" x14ac:dyDescent="0.2">
      <c r="A630" s="2" t="s">
        <v>1041</v>
      </c>
      <c r="B630" s="2" t="s">
        <v>318</v>
      </c>
      <c r="C630" s="2" t="s">
        <v>773</v>
      </c>
      <c r="D630" s="2" t="s">
        <v>27</v>
      </c>
      <c r="E630" s="2" t="s">
        <v>60</v>
      </c>
      <c r="F630" s="2">
        <v>6635.84</v>
      </c>
      <c r="G630" s="2">
        <v>0</v>
      </c>
      <c r="H630" s="2">
        <v>6635.84</v>
      </c>
      <c r="I630" s="2" t="s">
        <v>41</v>
      </c>
      <c r="J630" s="4">
        <v>1</v>
      </c>
      <c r="K630" t="str">
        <f>_xlfn.XLOOKUP(D630, dim_channels!A:A, dim_channels!C:C, "Not Found")</f>
        <v>OTA</v>
      </c>
      <c r="L630" t="str">
        <f>_xlfn.XLOOKUP(D630, dim_channels!A:A, dim_channels!B:B, "Not Found")</f>
        <v>Expedia</v>
      </c>
    </row>
    <row r="631" spans="1:12" x14ac:dyDescent="0.2">
      <c r="A631" s="3" t="s">
        <v>1042</v>
      </c>
      <c r="B631" s="3" t="s">
        <v>389</v>
      </c>
      <c r="C631" s="3" t="s">
        <v>418</v>
      </c>
      <c r="D631" s="3" t="s">
        <v>52</v>
      </c>
      <c r="E631" s="3" t="s">
        <v>60</v>
      </c>
      <c r="F631" s="3">
        <v>5151.43</v>
      </c>
      <c r="G631" s="3">
        <v>0</v>
      </c>
      <c r="H631" s="3">
        <v>5151.43</v>
      </c>
      <c r="I631" s="3" t="s">
        <v>29</v>
      </c>
      <c r="J631" s="5">
        <v>1</v>
      </c>
      <c r="K631" t="str">
        <f>_xlfn.XLOOKUP(D631, dim_channels!A:A, dim_channels!C:C, "Not Found")</f>
        <v>OTA</v>
      </c>
      <c r="L631" t="str">
        <f>_xlfn.XLOOKUP(D631, dim_channels!A:A, dim_channels!B:B, "Not Found")</f>
        <v>Agoda</v>
      </c>
    </row>
    <row r="632" spans="1:12" x14ac:dyDescent="0.2">
      <c r="A632" s="2" t="s">
        <v>1043</v>
      </c>
      <c r="B632" s="2" t="s">
        <v>401</v>
      </c>
      <c r="C632" s="2" t="s">
        <v>824</v>
      </c>
      <c r="D632" s="2" t="s">
        <v>33</v>
      </c>
      <c r="E632" s="2" t="s">
        <v>28</v>
      </c>
      <c r="F632" s="2">
        <v>7970.23</v>
      </c>
      <c r="G632" s="2">
        <v>1195.53</v>
      </c>
      <c r="H632" s="2">
        <v>6774.7</v>
      </c>
      <c r="I632" s="2" t="s">
        <v>29</v>
      </c>
      <c r="J632" s="4">
        <v>1.1764698067811119</v>
      </c>
      <c r="K632" t="str">
        <f>_xlfn.XLOOKUP(D632, dim_channels!A:A, dim_channels!C:C, "Not Found")</f>
        <v>OTA</v>
      </c>
      <c r="L632" t="str">
        <f>_xlfn.XLOOKUP(D632, dim_channels!A:A, dim_channels!B:B, "Not Found")</f>
        <v>Booking.com</v>
      </c>
    </row>
    <row r="633" spans="1:12" x14ac:dyDescent="0.2">
      <c r="A633" s="3" t="s">
        <v>1044</v>
      </c>
      <c r="B633" s="3" t="s">
        <v>124</v>
      </c>
      <c r="C633" s="3" t="s">
        <v>151</v>
      </c>
      <c r="D633" s="3" t="s">
        <v>45</v>
      </c>
      <c r="E633" s="3" t="s">
        <v>89</v>
      </c>
      <c r="F633" s="3">
        <v>29031.31</v>
      </c>
      <c r="G633" s="3">
        <v>0</v>
      </c>
      <c r="H633" s="3">
        <v>29031.31</v>
      </c>
      <c r="I633" s="3" t="s">
        <v>29</v>
      </c>
      <c r="J633" s="5">
        <v>1</v>
      </c>
      <c r="K633" t="str">
        <f>_xlfn.XLOOKUP(D633, dim_channels!A:A, dim_channels!C:C, "Not Found")</f>
        <v>Corporate</v>
      </c>
      <c r="L633" t="str">
        <f>_xlfn.XLOOKUP(D633, dim_channels!A:A, dim_channels!B:B, "Not Found")</f>
        <v>Corporate Direct</v>
      </c>
    </row>
    <row r="634" spans="1:12" x14ac:dyDescent="0.2">
      <c r="A634" s="2" t="s">
        <v>1045</v>
      </c>
      <c r="B634" s="2" t="s">
        <v>112</v>
      </c>
      <c r="C634" s="2" t="s">
        <v>501</v>
      </c>
      <c r="D634" s="2" t="s">
        <v>33</v>
      </c>
      <c r="E634" s="2" t="s">
        <v>34</v>
      </c>
      <c r="F634" s="2">
        <v>6217.72</v>
      </c>
      <c r="G634" s="2">
        <v>932.66</v>
      </c>
      <c r="H634" s="2">
        <v>5285.06</v>
      </c>
      <c r="I634" s="2" t="s">
        <v>29</v>
      </c>
      <c r="J634" s="4">
        <v>1.176471033441437</v>
      </c>
      <c r="K634" t="str">
        <f>_xlfn.XLOOKUP(D634, dim_channels!A:A, dim_channels!C:C, "Not Found")</f>
        <v>OTA</v>
      </c>
      <c r="L634" t="str">
        <f>_xlfn.XLOOKUP(D634, dim_channels!A:A, dim_channels!B:B, "Not Found")</f>
        <v>Booking.com</v>
      </c>
    </row>
    <row r="635" spans="1:12" x14ac:dyDescent="0.2">
      <c r="A635" s="3" t="s">
        <v>1046</v>
      </c>
      <c r="B635" s="3" t="s">
        <v>666</v>
      </c>
      <c r="C635" s="3" t="s">
        <v>512</v>
      </c>
      <c r="D635" s="3" t="s">
        <v>64</v>
      </c>
      <c r="E635" s="3" t="s">
        <v>34</v>
      </c>
      <c r="F635" s="3">
        <v>8830.2999999999993</v>
      </c>
      <c r="G635" s="3">
        <v>0</v>
      </c>
      <c r="H635" s="3">
        <v>8830.2999999999993</v>
      </c>
      <c r="I635" s="3" t="s">
        <v>29</v>
      </c>
      <c r="J635" s="5">
        <v>1</v>
      </c>
      <c r="K635" t="str">
        <f>_xlfn.XLOOKUP(D635, dim_channels!A:A, dim_channels!C:C, "Not Found")</f>
        <v>Direct</v>
      </c>
      <c r="L635" t="str">
        <f>_xlfn.XLOOKUP(D635, dim_channels!A:A, dim_channels!B:B, "Not Found")</f>
        <v>Direct Website</v>
      </c>
    </row>
    <row r="636" spans="1:12" x14ac:dyDescent="0.2">
      <c r="A636" s="2" t="s">
        <v>1047</v>
      </c>
      <c r="B636" s="2" t="s">
        <v>1048</v>
      </c>
      <c r="C636" s="2" t="s">
        <v>875</v>
      </c>
      <c r="D636" s="2" t="s">
        <v>45</v>
      </c>
      <c r="E636" s="2" t="s">
        <v>89</v>
      </c>
      <c r="F636" s="2">
        <v>5443.97</v>
      </c>
      <c r="G636" s="2">
        <v>0</v>
      </c>
      <c r="H636" s="2">
        <v>5443.97</v>
      </c>
      <c r="I636" s="2" t="s">
        <v>29</v>
      </c>
      <c r="J636" s="4">
        <v>1</v>
      </c>
      <c r="K636" t="str">
        <f>_xlfn.XLOOKUP(D636, dim_channels!A:A, dim_channels!C:C, "Not Found")</f>
        <v>Corporate</v>
      </c>
      <c r="L636" t="str">
        <f>_xlfn.XLOOKUP(D636, dim_channels!A:A, dim_channels!B:B, "Not Found")</f>
        <v>Corporate Direct</v>
      </c>
    </row>
    <row r="637" spans="1:12" x14ac:dyDescent="0.2">
      <c r="A637" s="3" t="s">
        <v>1049</v>
      </c>
      <c r="B637" s="3" t="s">
        <v>706</v>
      </c>
      <c r="C637" s="3" t="s">
        <v>184</v>
      </c>
      <c r="D637" s="3" t="s">
        <v>33</v>
      </c>
      <c r="E637" s="3" t="s">
        <v>34</v>
      </c>
      <c r="F637" s="3">
        <v>12500.45</v>
      </c>
      <c r="G637" s="3">
        <v>1875.07</v>
      </c>
      <c r="H637" s="3">
        <v>10625.38</v>
      </c>
      <c r="I637" s="3" t="s">
        <v>29</v>
      </c>
      <c r="J637" s="5">
        <v>1.176470865042003</v>
      </c>
      <c r="K637" t="str">
        <f>_xlfn.XLOOKUP(D637, dim_channels!A:A, dim_channels!C:C, "Not Found")</f>
        <v>OTA</v>
      </c>
      <c r="L637" t="str">
        <f>_xlfn.XLOOKUP(D637, dim_channels!A:A, dim_channels!B:B, "Not Found")</f>
        <v>Booking.com</v>
      </c>
    </row>
    <row r="638" spans="1:12" x14ac:dyDescent="0.2">
      <c r="A638" s="2" t="s">
        <v>1050</v>
      </c>
      <c r="B638" s="2" t="s">
        <v>213</v>
      </c>
      <c r="C638" s="2" t="s">
        <v>85</v>
      </c>
      <c r="D638" s="2" t="s">
        <v>45</v>
      </c>
      <c r="E638" s="2" t="s">
        <v>46</v>
      </c>
      <c r="F638" s="2">
        <v>5183.07</v>
      </c>
      <c r="G638" s="2">
        <v>259.14999999999998</v>
      </c>
      <c r="H638" s="2">
        <v>4923.92</v>
      </c>
      <c r="I638" s="2" t="s">
        <v>29</v>
      </c>
      <c r="J638" s="4">
        <v>1.052630830720239</v>
      </c>
      <c r="K638" t="str">
        <f>_xlfn.XLOOKUP(D638, dim_channels!A:A, dim_channels!C:C, "Not Found")</f>
        <v>Corporate</v>
      </c>
      <c r="L638" t="str">
        <f>_xlfn.XLOOKUP(D638, dim_channels!A:A, dim_channels!B:B, "Not Found")</f>
        <v>Corporate Direct</v>
      </c>
    </row>
    <row r="639" spans="1:12" x14ac:dyDescent="0.2">
      <c r="A639" s="3" t="s">
        <v>1051</v>
      </c>
      <c r="B639" s="3" t="s">
        <v>242</v>
      </c>
      <c r="C639" s="3" t="s">
        <v>141</v>
      </c>
      <c r="D639" s="3" t="s">
        <v>33</v>
      </c>
      <c r="E639" s="3" t="s">
        <v>60</v>
      </c>
      <c r="F639" s="3">
        <v>13321.87</v>
      </c>
      <c r="G639" s="3">
        <v>0</v>
      </c>
      <c r="H639" s="3">
        <v>13321.87</v>
      </c>
      <c r="I639" s="3" t="s">
        <v>41</v>
      </c>
      <c r="J639" s="5">
        <v>1</v>
      </c>
      <c r="K639" t="str">
        <f>_xlfn.XLOOKUP(D639, dim_channels!A:A, dim_channels!C:C, "Not Found")</f>
        <v>OTA</v>
      </c>
      <c r="L639" t="str">
        <f>_xlfn.XLOOKUP(D639, dim_channels!A:A, dim_channels!B:B, "Not Found")</f>
        <v>Booking.com</v>
      </c>
    </row>
    <row r="640" spans="1:12" x14ac:dyDescent="0.2">
      <c r="A640" s="2" t="s">
        <v>1052</v>
      </c>
      <c r="B640" s="2" t="s">
        <v>153</v>
      </c>
      <c r="C640" s="2" t="s">
        <v>584</v>
      </c>
      <c r="D640" s="2" t="s">
        <v>64</v>
      </c>
      <c r="E640" s="2" t="s">
        <v>115</v>
      </c>
      <c r="F640" s="2">
        <v>3992.01</v>
      </c>
      <c r="G640" s="2">
        <v>0</v>
      </c>
      <c r="H640" s="2">
        <v>3992.01</v>
      </c>
      <c r="I640" s="2" t="s">
        <v>29</v>
      </c>
      <c r="J640" s="4">
        <v>1</v>
      </c>
      <c r="K640" t="str">
        <f>_xlfn.XLOOKUP(D640, dim_channels!A:A, dim_channels!C:C, "Not Found")</f>
        <v>Direct</v>
      </c>
      <c r="L640" t="str">
        <f>_xlfn.XLOOKUP(D640, dim_channels!A:A, dim_channels!B:B, "Not Found")</f>
        <v>Direct Website</v>
      </c>
    </row>
    <row r="641" spans="1:12" x14ac:dyDescent="0.2">
      <c r="A641" s="3" t="s">
        <v>1053</v>
      </c>
      <c r="B641" s="3" t="s">
        <v>100</v>
      </c>
      <c r="C641" s="3" t="s">
        <v>159</v>
      </c>
      <c r="D641" s="3" t="s">
        <v>33</v>
      </c>
      <c r="E641" s="3" t="s">
        <v>60</v>
      </c>
      <c r="F641" s="3">
        <v>12206.54</v>
      </c>
      <c r="G641" s="3">
        <v>0</v>
      </c>
      <c r="H641" s="3">
        <v>12206.54</v>
      </c>
      <c r="I641" s="3" t="s">
        <v>41</v>
      </c>
      <c r="J641" s="5">
        <v>1</v>
      </c>
      <c r="K641" t="str">
        <f>_xlfn.XLOOKUP(D641, dim_channels!A:A, dim_channels!C:C, "Not Found")</f>
        <v>OTA</v>
      </c>
      <c r="L641" t="str">
        <f>_xlfn.XLOOKUP(D641, dim_channels!A:A, dim_channels!B:B, "Not Found")</f>
        <v>Booking.com</v>
      </c>
    </row>
    <row r="642" spans="1:12" x14ac:dyDescent="0.2">
      <c r="A642" s="2" t="s">
        <v>1054</v>
      </c>
      <c r="B642" s="2" t="s">
        <v>224</v>
      </c>
      <c r="C642" s="2" t="s">
        <v>475</v>
      </c>
      <c r="D642" s="2" t="s">
        <v>45</v>
      </c>
      <c r="E642" s="2" t="s">
        <v>89</v>
      </c>
      <c r="F642" s="2">
        <v>5348.39</v>
      </c>
      <c r="G642" s="2">
        <v>0</v>
      </c>
      <c r="H642" s="2">
        <v>5348.39</v>
      </c>
      <c r="I642" s="2" t="s">
        <v>41</v>
      </c>
      <c r="J642" s="4">
        <v>1</v>
      </c>
      <c r="K642" t="str">
        <f>_xlfn.XLOOKUP(D642, dim_channels!A:A, dim_channels!C:C, "Not Found")</f>
        <v>Corporate</v>
      </c>
      <c r="L642" t="str">
        <f>_xlfn.XLOOKUP(D642, dim_channels!A:A, dim_channels!B:B, "Not Found")</f>
        <v>Corporate Direct</v>
      </c>
    </row>
    <row r="643" spans="1:12" x14ac:dyDescent="0.2">
      <c r="A643" s="3" t="s">
        <v>1055</v>
      </c>
      <c r="B643" s="3" t="s">
        <v>73</v>
      </c>
      <c r="C643" s="3" t="s">
        <v>349</v>
      </c>
      <c r="D643" s="3" t="s">
        <v>169</v>
      </c>
      <c r="E643" s="3" t="s">
        <v>46</v>
      </c>
      <c r="F643" s="3">
        <v>13236.54</v>
      </c>
      <c r="G643" s="3">
        <v>2647.31</v>
      </c>
      <c r="H643" s="3">
        <v>10589.23</v>
      </c>
      <c r="I643" s="3" t="s">
        <v>56</v>
      </c>
      <c r="J643" s="5">
        <v>1.250000236088932</v>
      </c>
      <c r="K643" t="str">
        <f>_xlfn.XLOOKUP(D643, dim_channels!A:A, dim_channels!C:C, "Not Found")</f>
        <v>GDS</v>
      </c>
      <c r="L643" t="str">
        <f>_xlfn.XLOOKUP(D643, dim_channels!A:A, dim_channels!B:B, "Not Found")</f>
        <v>GDS (Amadeus)</v>
      </c>
    </row>
    <row r="644" spans="1:12" x14ac:dyDescent="0.2">
      <c r="A644" s="2" t="s">
        <v>1056</v>
      </c>
      <c r="B644" s="2" t="s">
        <v>82</v>
      </c>
      <c r="C644" s="2" t="s">
        <v>63</v>
      </c>
      <c r="D644" s="2" t="s">
        <v>64</v>
      </c>
      <c r="E644" s="2" t="s">
        <v>34</v>
      </c>
      <c r="F644" s="2">
        <v>3128.14</v>
      </c>
      <c r="G644" s="2">
        <v>0</v>
      </c>
      <c r="H644" s="2">
        <v>3128.14</v>
      </c>
      <c r="I644" s="2" t="s">
        <v>29</v>
      </c>
      <c r="J644" s="4">
        <v>1</v>
      </c>
      <c r="K644" t="str">
        <f>_xlfn.XLOOKUP(D644, dim_channels!A:A, dim_channels!C:C, "Not Found")</f>
        <v>Direct</v>
      </c>
      <c r="L644" t="str">
        <f>_xlfn.XLOOKUP(D644, dim_channels!A:A, dim_channels!B:B, "Not Found")</f>
        <v>Direct Website</v>
      </c>
    </row>
    <row r="645" spans="1:12" x14ac:dyDescent="0.2">
      <c r="A645" s="3" t="s">
        <v>1057</v>
      </c>
      <c r="B645" s="3" t="s">
        <v>346</v>
      </c>
      <c r="C645" s="3" t="s">
        <v>435</v>
      </c>
      <c r="D645" s="3" t="s">
        <v>33</v>
      </c>
      <c r="E645" s="3" t="s">
        <v>28</v>
      </c>
      <c r="F645" s="3">
        <v>3131.21</v>
      </c>
      <c r="G645" s="3">
        <v>469.68</v>
      </c>
      <c r="H645" s="3">
        <v>2661.53</v>
      </c>
      <c r="I645" s="3" t="s">
        <v>41</v>
      </c>
      <c r="J645" s="5">
        <v>1.1764699251934041</v>
      </c>
      <c r="K645" t="str">
        <f>_xlfn.XLOOKUP(D645, dim_channels!A:A, dim_channels!C:C, "Not Found")</f>
        <v>OTA</v>
      </c>
      <c r="L645" t="str">
        <f>_xlfn.XLOOKUP(D645, dim_channels!A:A, dim_channels!B:B, "Not Found")</f>
        <v>Booking.com</v>
      </c>
    </row>
    <row r="646" spans="1:12" x14ac:dyDescent="0.2">
      <c r="A646" s="2" t="s">
        <v>1058</v>
      </c>
      <c r="B646" s="2" t="s">
        <v>322</v>
      </c>
      <c r="C646" s="2" t="s">
        <v>749</v>
      </c>
      <c r="D646" s="2" t="s">
        <v>64</v>
      </c>
      <c r="E646" s="2" t="s">
        <v>28</v>
      </c>
      <c r="F646" s="2">
        <v>6845.16</v>
      </c>
      <c r="G646" s="2">
        <v>0</v>
      </c>
      <c r="H646" s="2">
        <v>6845.16</v>
      </c>
      <c r="I646" s="2" t="s">
        <v>41</v>
      </c>
      <c r="J646" s="4">
        <v>1</v>
      </c>
      <c r="K646" t="str">
        <f>_xlfn.XLOOKUP(D646, dim_channels!A:A, dim_channels!C:C, "Not Found")</f>
        <v>Direct</v>
      </c>
      <c r="L646" t="str">
        <f>_xlfn.XLOOKUP(D646, dim_channels!A:A, dim_channels!B:B, "Not Found")</f>
        <v>Direct Website</v>
      </c>
    </row>
    <row r="647" spans="1:12" x14ac:dyDescent="0.2">
      <c r="A647" s="3" t="s">
        <v>1059</v>
      </c>
      <c r="B647" s="3" t="s">
        <v>101</v>
      </c>
      <c r="C647" s="3" t="s">
        <v>702</v>
      </c>
      <c r="D647" s="3" t="s">
        <v>33</v>
      </c>
      <c r="E647" s="3" t="s">
        <v>34</v>
      </c>
      <c r="F647" s="3">
        <v>8728.4</v>
      </c>
      <c r="G647" s="3">
        <v>1309.26</v>
      </c>
      <c r="H647" s="3">
        <v>7419.14</v>
      </c>
      <c r="I647" s="3" t="s">
        <v>29</v>
      </c>
      <c r="J647" s="5">
        <v>1.1764705882352939</v>
      </c>
      <c r="K647" t="str">
        <f>_xlfn.XLOOKUP(D647, dim_channels!A:A, dim_channels!C:C, "Not Found")</f>
        <v>OTA</v>
      </c>
      <c r="L647" t="str">
        <f>_xlfn.XLOOKUP(D647, dim_channels!A:A, dim_channels!B:B, "Not Found")</f>
        <v>Booking.com</v>
      </c>
    </row>
    <row r="648" spans="1:12" x14ac:dyDescent="0.2">
      <c r="A648" s="2" t="s">
        <v>1060</v>
      </c>
      <c r="B648" s="2" t="s">
        <v>247</v>
      </c>
      <c r="C648" s="2" t="s">
        <v>198</v>
      </c>
      <c r="D648" s="2" t="s">
        <v>33</v>
      </c>
      <c r="E648" s="2" t="s">
        <v>60</v>
      </c>
      <c r="F648" s="2">
        <v>11426.41</v>
      </c>
      <c r="G648" s="2">
        <v>0</v>
      </c>
      <c r="H648" s="2">
        <v>11426.41</v>
      </c>
      <c r="I648" s="2" t="s">
        <v>29</v>
      </c>
      <c r="J648" s="4">
        <v>1</v>
      </c>
      <c r="K648" t="str">
        <f>_xlfn.XLOOKUP(D648, dim_channels!A:A, dim_channels!C:C, "Not Found")</f>
        <v>OTA</v>
      </c>
      <c r="L648" t="str">
        <f>_xlfn.XLOOKUP(D648, dim_channels!A:A, dim_channels!B:B, "Not Found")</f>
        <v>Booking.com</v>
      </c>
    </row>
    <row r="649" spans="1:12" x14ac:dyDescent="0.2">
      <c r="A649" s="3" t="s">
        <v>1061</v>
      </c>
      <c r="B649" s="3" t="s">
        <v>401</v>
      </c>
      <c r="C649" s="3" t="s">
        <v>740</v>
      </c>
      <c r="D649" s="3" t="s">
        <v>206</v>
      </c>
      <c r="E649" s="3" t="s">
        <v>207</v>
      </c>
      <c r="F649" s="3">
        <v>8106.78</v>
      </c>
      <c r="G649" s="3">
        <v>0</v>
      </c>
      <c r="H649" s="3">
        <v>8106.78</v>
      </c>
      <c r="I649" s="3" t="s">
        <v>29</v>
      </c>
      <c r="J649" s="5">
        <v>1</v>
      </c>
      <c r="K649" t="str">
        <f>_xlfn.XLOOKUP(D649, dim_channels!A:A, dim_channels!C:C, "Not Found")</f>
        <v>Direct</v>
      </c>
      <c r="L649" t="str">
        <f>_xlfn.XLOOKUP(D649, dim_channels!A:A, dim_channels!B:B, "Not Found")</f>
        <v>Walk-in</v>
      </c>
    </row>
    <row r="650" spans="1:12" x14ac:dyDescent="0.2">
      <c r="A650" s="2" t="s">
        <v>1062</v>
      </c>
      <c r="B650" s="2" t="s">
        <v>121</v>
      </c>
      <c r="C650" s="2" t="s">
        <v>81</v>
      </c>
      <c r="D650" s="2" t="s">
        <v>52</v>
      </c>
      <c r="E650" s="2" t="s">
        <v>34</v>
      </c>
      <c r="F650" s="2">
        <v>7751.93</v>
      </c>
      <c r="G650" s="2">
        <v>930.23</v>
      </c>
      <c r="H650" s="2">
        <v>6821.7</v>
      </c>
      <c r="I650" s="2" t="s">
        <v>29</v>
      </c>
      <c r="J650" s="4">
        <v>1.136363369834499</v>
      </c>
      <c r="K650" t="str">
        <f>_xlfn.XLOOKUP(D650, dim_channels!A:A, dim_channels!C:C, "Not Found")</f>
        <v>OTA</v>
      </c>
      <c r="L650" t="str">
        <f>_xlfn.XLOOKUP(D650, dim_channels!A:A, dim_channels!B:B, "Not Found")</f>
        <v>Agoda</v>
      </c>
    </row>
    <row r="651" spans="1:12" x14ac:dyDescent="0.2">
      <c r="A651" s="3" t="s">
        <v>1063</v>
      </c>
      <c r="B651" s="3" t="s">
        <v>283</v>
      </c>
      <c r="C651" s="3" t="s">
        <v>405</v>
      </c>
      <c r="D651" s="3" t="s">
        <v>52</v>
      </c>
      <c r="E651" s="3" t="s">
        <v>60</v>
      </c>
      <c r="F651" s="3">
        <v>13015.94</v>
      </c>
      <c r="G651" s="3">
        <v>0</v>
      </c>
      <c r="H651" s="3">
        <v>13015.94</v>
      </c>
      <c r="I651" s="3" t="s">
        <v>56</v>
      </c>
      <c r="J651" s="5">
        <v>1</v>
      </c>
      <c r="K651" t="str">
        <f>_xlfn.XLOOKUP(D651, dim_channels!A:A, dim_channels!C:C, "Not Found")</f>
        <v>OTA</v>
      </c>
      <c r="L651" t="str">
        <f>_xlfn.XLOOKUP(D651, dim_channels!A:A, dim_channels!B:B, "Not Found")</f>
        <v>Agoda</v>
      </c>
    </row>
    <row r="652" spans="1:12" x14ac:dyDescent="0.2">
      <c r="A652" s="2" t="s">
        <v>1064</v>
      </c>
      <c r="B652" s="2" t="s">
        <v>124</v>
      </c>
      <c r="C652" s="2" t="s">
        <v>43</v>
      </c>
      <c r="D652" s="2" t="s">
        <v>27</v>
      </c>
      <c r="E652" s="2" t="s">
        <v>34</v>
      </c>
      <c r="F652" s="2">
        <v>4458.54</v>
      </c>
      <c r="G652" s="2">
        <v>802.54</v>
      </c>
      <c r="H652" s="2">
        <v>3656</v>
      </c>
      <c r="I652" s="2" t="s">
        <v>29</v>
      </c>
      <c r="J652" s="4">
        <v>1.2195131291028449</v>
      </c>
      <c r="K652" t="str">
        <f>_xlfn.XLOOKUP(D652, dim_channels!A:A, dim_channels!C:C, "Not Found")</f>
        <v>OTA</v>
      </c>
      <c r="L652" t="str">
        <f>_xlfn.XLOOKUP(D652, dim_channels!A:A, dim_channels!B:B, "Not Found")</f>
        <v>Expedia</v>
      </c>
    </row>
    <row r="653" spans="1:12" x14ac:dyDescent="0.2">
      <c r="A653" s="3" t="s">
        <v>1065</v>
      </c>
      <c r="B653" s="3" t="s">
        <v>31</v>
      </c>
      <c r="C653" s="3" t="s">
        <v>608</v>
      </c>
      <c r="D653" s="3" t="s">
        <v>33</v>
      </c>
      <c r="E653" s="3" t="s">
        <v>28</v>
      </c>
      <c r="F653" s="3">
        <v>2983.7</v>
      </c>
      <c r="G653" s="3">
        <v>447.55</v>
      </c>
      <c r="H653" s="3">
        <v>2536.15</v>
      </c>
      <c r="I653" s="3" t="s">
        <v>41</v>
      </c>
      <c r="J653" s="5">
        <v>1.1764682688326791</v>
      </c>
      <c r="K653" t="str">
        <f>_xlfn.XLOOKUP(D653, dim_channels!A:A, dim_channels!C:C, "Not Found")</f>
        <v>OTA</v>
      </c>
      <c r="L653" t="str">
        <f>_xlfn.XLOOKUP(D653, dim_channels!A:A, dim_channels!B:B, "Not Found")</f>
        <v>Booking.com</v>
      </c>
    </row>
    <row r="654" spans="1:12" x14ac:dyDescent="0.2">
      <c r="A654" s="2" t="s">
        <v>1066</v>
      </c>
      <c r="B654" s="2" t="s">
        <v>527</v>
      </c>
      <c r="C654" s="2" t="s">
        <v>433</v>
      </c>
      <c r="D654" s="2" t="s">
        <v>33</v>
      </c>
      <c r="E654" s="2" t="s">
        <v>34</v>
      </c>
      <c r="F654" s="2">
        <v>6685.53</v>
      </c>
      <c r="G654" s="2">
        <v>1002.83</v>
      </c>
      <c r="H654" s="2">
        <v>5682.7</v>
      </c>
      <c r="I654" s="2" t="s">
        <v>29</v>
      </c>
      <c r="J654" s="4">
        <v>1.1764706917486401</v>
      </c>
      <c r="K654" t="str">
        <f>_xlfn.XLOOKUP(D654, dim_channels!A:A, dim_channels!C:C, "Not Found")</f>
        <v>OTA</v>
      </c>
      <c r="L654" t="str">
        <f>_xlfn.XLOOKUP(D654, dim_channels!A:A, dim_channels!B:B, "Not Found")</f>
        <v>Booking.com</v>
      </c>
    </row>
    <row r="655" spans="1:12" x14ac:dyDescent="0.2">
      <c r="A655" s="3" t="s">
        <v>1067</v>
      </c>
      <c r="B655" s="3" t="s">
        <v>375</v>
      </c>
      <c r="C655" s="3" t="s">
        <v>179</v>
      </c>
      <c r="D655" s="3" t="s">
        <v>64</v>
      </c>
      <c r="E655" s="3" t="s">
        <v>115</v>
      </c>
      <c r="F655" s="3">
        <v>9228.69</v>
      </c>
      <c r="G655" s="3">
        <v>0</v>
      </c>
      <c r="H655" s="3">
        <v>9228.69</v>
      </c>
      <c r="I655" s="3" t="s">
        <v>29</v>
      </c>
      <c r="J655" s="5">
        <v>1</v>
      </c>
      <c r="K655" t="str">
        <f>_xlfn.XLOOKUP(D655, dim_channels!A:A, dim_channels!C:C, "Not Found")</f>
        <v>Direct</v>
      </c>
      <c r="L655" t="str">
        <f>_xlfn.XLOOKUP(D655, dim_channels!A:A, dim_channels!B:B, "Not Found")</f>
        <v>Direct Website</v>
      </c>
    </row>
    <row r="656" spans="1:12" x14ac:dyDescent="0.2">
      <c r="A656" s="2" t="s">
        <v>1068</v>
      </c>
      <c r="B656" s="2" t="s">
        <v>112</v>
      </c>
      <c r="C656" s="2" t="s">
        <v>608</v>
      </c>
      <c r="D656" s="2" t="s">
        <v>27</v>
      </c>
      <c r="E656" s="2" t="s">
        <v>34</v>
      </c>
      <c r="F656" s="2">
        <v>12581.37</v>
      </c>
      <c r="G656" s="2">
        <v>2264.65</v>
      </c>
      <c r="H656" s="2">
        <v>10316.719999999999</v>
      </c>
      <c r="I656" s="2" t="s">
        <v>56</v>
      </c>
      <c r="J656" s="4">
        <v>1.219512597026962</v>
      </c>
      <c r="K656" t="str">
        <f>_xlfn.XLOOKUP(D656, dim_channels!A:A, dim_channels!C:C, "Not Found")</f>
        <v>OTA</v>
      </c>
      <c r="L656" t="str">
        <f>_xlfn.XLOOKUP(D656, dim_channels!A:A, dim_channels!B:B, "Not Found")</f>
        <v>Expedia</v>
      </c>
    </row>
    <row r="657" spans="1:12" x14ac:dyDescent="0.2">
      <c r="A657" s="3" t="s">
        <v>1069</v>
      </c>
      <c r="B657" s="3" t="s">
        <v>262</v>
      </c>
      <c r="C657" s="3" t="s">
        <v>94</v>
      </c>
      <c r="D657" s="3" t="s">
        <v>64</v>
      </c>
      <c r="E657" s="3" t="s">
        <v>28</v>
      </c>
      <c r="F657" s="3">
        <v>3190.71</v>
      </c>
      <c r="G657" s="3">
        <v>0</v>
      </c>
      <c r="H657" s="3">
        <v>3190.71</v>
      </c>
      <c r="I657" s="3" t="s">
        <v>29</v>
      </c>
      <c r="J657" s="5">
        <v>1</v>
      </c>
      <c r="K657" t="str">
        <f>_xlfn.XLOOKUP(D657, dim_channels!A:A, dim_channels!C:C, "Not Found")</f>
        <v>Direct</v>
      </c>
      <c r="L657" t="str">
        <f>_xlfn.XLOOKUP(D657, dim_channels!A:A, dim_channels!B:B, "Not Found")</f>
        <v>Direct Website</v>
      </c>
    </row>
    <row r="658" spans="1:12" x14ac:dyDescent="0.2">
      <c r="A658" s="2" t="s">
        <v>1070</v>
      </c>
      <c r="B658" s="2" t="s">
        <v>902</v>
      </c>
      <c r="C658" s="2" t="s">
        <v>753</v>
      </c>
      <c r="D658" s="2" t="s">
        <v>64</v>
      </c>
      <c r="E658" s="2" t="s">
        <v>34</v>
      </c>
      <c r="F658" s="2">
        <v>6043.17</v>
      </c>
      <c r="G658" s="2">
        <v>0</v>
      </c>
      <c r="H658" s="2">
        <v>6043.17</v>
      </c>
      <c r="I658" s="2" t="s">
        <v>29</v>
      </c>
      <c r="J658" s="4">
        <v>1</v>
      </c>
      <c r="K658" t="str">
        <f>_xlfn.XLOOKUP(D658, dim_channels!A:A, dim_channels!C:C, "Not Found")</f>
        <v>Direct</v>
      </c>
      <c r="L658" t="str">
        <f>_xlfn.XLOOKUP(D658, dim_channels!A:A, dim_channels!B:B, "Not Found")</f>
        <v>Direct Website</v>
      </c>
    </row>
    <row r="659" spans="1:12" x14ac:dyDescent="0.2">
      <c r="A659" s="3" t="s">
        <v>1071</v>
      </c>
      <c r="B659" s="3" t="s">
        <v>1072</v>
      </c>
      <c r="C659" s="3" t="s">
        <v>39</v>
      </c>
      <c r="D659" s="3" t="s">
        <v>33</v>
      </c>
      <c r="E659" s="3" t="s">
        <v>28</v>
      </c>
      <c r="F659" s="3">
        <v>11470.36</v>
      </c>
      <c r="G659" s="3">
        <v>1720.55</v>
      </c>
      <c r="H659" s="3">
        <v>9749.81</v>
      </c>
      <c r="I659" s="3" t="s">
        <v>41</v>
      </c>
      <c r="J659" s="5">
        <v>1.1764701055712881</v>
      </c>
      <c r="K659" t="str">
        <f>_xlfn.XLOOKUP(D659, dim_channels!A:A, dim_channels!C:C, "Not Found")</f>
        <v>OTA</v>
      </c>
      <c r="L659" t="str">
        <f>_xlfn.XLOOKUP(D659, dim_channels!A:A, dim_channels!B:B, "Not Found")</f>
        <v>Booking.com</v>
      </c>
    </row>
    <row r="660" spans="1:12" x14ac:dyDescent="0.2">
      <c r="A660" s="2" t="s">
        <v>1073</v>
      </c>
      <c r="B660" s="2" t="s">
        <v>286</v>
      </c>
      <c r="C660" s="2" t="s">
        <v>129</v>
      </c>
      <c r="D660" s="2" t="s">
        <v>27</v>
      </c>
      <c r="E660" s="2" t="s">
        <v>34</v>
      </c>
      <c r="F660" s="2">
        <v>17893.8</v>
      </c>
      <c r="G660" s="2">
        <v>3220.88</v>
      </c>
      <c r="H660" s="2">
        <v>14672.92</v>
      </c>
      <c r="I660" s="2" t="s">
        <v>29</v>
      </c>
      <c r="J660" s="4">
        <v>1.2195118626694621</v>
      </c>
      <c r="K660" t="str">
        <f>_xlfn.XLOOKUP(D660, dim_channels!A:A, dim_channels!C:C, "Not Found")</f>
        <v>OTA</v>
      </c>
      <c r="L660" t="str">
        <f>_xlfn.XLOOKUP(D660, dim_channels!A:A, dim_channels!B:B, "Not Found")</f>
        <v>Expedia</v>
      </c>
    </row>
    <row r="661" spans="1:12" x14ac:dyDescent="0.2">
      <c r="A661" s="3" t="s">
        <v>1074</v>
      </c>
      <c r="B661" s="3" t="s">
        <v>983</v>
      </c>
      <c r="C661" s="3" t="s">
        <v>1075</v>
      </c>
      <c r="D661" s="3" t="s">
        <v>64</v>
      </c>
      <c r="E661" s="3" t="s">
        <v>115</v>
      </c>
      <c r="F661" s="3">
        <v>7244.49</v>
      </c>
      <c r="G661" s="3">
        <v>0</v>
      </c>
      <c r="H661" s="3">
        <v>7244.49</v>
      </c>
      <c r="I661" s="3" t="s">
        <v>41</v>
      </c>
      <c r="J661" s="5">
        <v>1</v>
      </c>
      <c r="K661" t="str">
        <f>_xlfn.XLOOKUP(D661, dim_channels!A:A, dim_channels!C:C, "Not Found")</f>
        <v>Direct</v>
      </c>
      <c r="L661" t="str">
        <f>_xlfn.XLOOKUP(D661, dim_channels!A:A, dim_channels!B:B, "Not Found")</f>
        <v>Direct Website</v>
      </c>
    </row>
    <row r="662" spans="1:12" x14ac:dyDescent="0.2">
      <c r="A662" s="2" t="s">
        <v>1076</v>
      </c>
      <c r="B662" s="2" t="s">
        <v>66</v>
      </c>
      <c r="C662" s="2" t="s">
        <v>558</v>
      </c>
      <c r="D662" s="2" t="s">
        <v>27</v>
      </c>
      <c r="E662" s="2" t="s">
        <v>28</v>
      </c>
      <c r="F662" s="2">
        <v>3185.01</v>
      </c>
      <c r="G662" s="2">
        <v>573.29999999999995</v>
      </c>
      <c r="H662" s="2">
        <v>2611.71</v>
      </c>
      <c r="I662" s="2" t="s">
        <v>29</v>
      </c>
      <c r="J662" s="4">
        <v>1.2195113546297249</v>
      </c>
      <c r="K662" t="str">
        <f>_xlfn.XLOOKUP(D662, dim_channels!A:A, dim_channels!C:C, "Not Found")</f>
        <v>OTA</v>
      </c>
      <c r="L662" t="str">
        <f>_xlfn.XLOOKUP(D662, dim_channels!A:A, dim_channels!B:B, "Not Found")</f>
        <v>Expedia</v>
      </c>
    </row>
    <row r="663" spans="1:12" x14ac:dyDescent="0.2">
      <c r="A663" s="3" t="s">
        <v>1077</v>
      </c>
      <c r="B663" s="3" t="s">
        <v>100</v>
      </c>
      <c r="C663" s="3" t="s">
        <v>574</v>
      </c>
      <c r="D663" s="3" t="s">
        <v>114</v>
      </c>
      <c r="E663" s="3" t="s">
        <v>115</v>
      </c>
      <c r="F663" s="3">
        <v>11849.98</v>
      </c>
      <c r="G663" s="3">
        <v>1185</v>
      </c>
      <c r="H663" s="3">
        <v>10664.98</v>
      </c>
      <c r="I663" s="3" t="s">
        <v>29</v>
      </c>
      <c r="J663" s="5">
        <v>1.1111113194773921</v>
      </c>
      <c r="K663" t="str">
        <f>_xlfn.XLOOKUP(D663, dim_channels!A:A, dim_channels!C:C, "Not Found")</f>
        <v>Offline</v>
      </c>
      <c r="L663" t="str">
        <f>_xlfn.XLOOKUP(D663, dim_channels!A:A, dim_channels!B:B, "Not Found")</f>
        <v>Travel Agency</v>
      </c>
    </row>
    <row r="664" spans="1:12" x14ac:dyDescent="0.2">
      <c r="A664" s="2" t="s">
        <v>1078</v>
      </c>
      <c r="B664" s="2" t="s">
        <v>315</v>
      </c>
      <c r="C664" s="2" t="s">
        <v>1035</v>
      </c>
      <c r="D664" s="2" t="s">
        <v>45</v>
      </c>
      <c r="E664" s="2" t="s">
        <v>89</v>
      </c>
      <c r="F664" s="2">
        <v>8498.34</v>
      </c>
      <c r="G664" s="2">
        <v>0</v>
      </c>
      <c r="H664" s="2">
        <v>8498.34</v>
      </c>
      <c r="I664" s="2" t="s">
        <v>29</v>
      </c>
      <c r="J664" s="4">
        <v>1</v>
      </c>
      <c r="K664" t="str">
        <f>_xlfn.XLOOKUP(D664, dim_channels!A:A, dim_channels!C:C, "Not Found")</f>
        <v>Corporate</v>
      </c>
      <c r="L664" t="str">
        <f>_xlfn.XLOOKUP(D664, dim_channels!A:A, dim_channels!B:B, "Not Found")</f>
        <v>Corporate Direct</v>
      </c>
    </row>
    <row r="665" spans="1:12" x14ac:dyDescent="0.2">
      <c r="A665" s="3" t="s">
        <v>1079</v>
      </c>
      <c r="B665" s="3" t="s">
        <v>400</v>
      </c>
      <c r="C665" s="3" t="s">
        <v>570</v>
      </c>
      <c r="D665" s="3" t="s">
        <v>64</v>
      </c>
      <c r="E665" s="3" t="s">
        <v>115</v>
      </c>
      <c r="F665" s="3">
        <v>9322.07</v>
      </c>
      <c r="G665" s="3">
        <v>0</v>
      </c>
      <c r="H665" s="3">
        <v>9322.07</v>
      </c>
      <c r="I665" s="3" t="s">
        <v>29</v>
      </c>
      <c r="J665" s="5">
        <v>1</v>
      </c>
      <c r="K665" t="str">
        <f>_xlfn.XLOOKUP(D665, dim_channels!A:A, dim_channels!C:C, "Not Found")</f>
        <v>Direct</v>
      </c>
      <c r="L665" t="str">
        <f>_xlfn.XLOOKUP(D665, dim_channels!A:A, dim_channels!B:B, "Not Found")</f>
        <v>Direct Website</v>
      </c>
    </row>
    <row r="666" spans="1:12" x14ac:dyDescent="0.2">
      <c r="A666" s="2" t="s">
        <v>1080</v>
      </c>
      <c r="B666" s="2" t="s">
        <v>156</v>
      </c>
      <c r="C666" s="2" t="s">
        <v>190</v>
      </c>
      <c r="D666" s="2" t="s">
        <v>33</v>
      </c>
      <c r="E666" s="2" t="s">
        <v>28</v>
      </c>
      <c r="F666" s="2">
        <v>6343.96</v>
      </c>
      <c r="G666" s="2">
        <v>951.59</v>
      </c>
      <c r="H666" s="2">
        <v>5392.37</v>
      </c>
      <c r="I666" s="2" t="s">
        <v>56</v>
      </c>
      <c r="J666" s="4">
        <v>1.176469715542517</v>
      </c>
      <c r="K666" t="str">
        <f>_xlfn.XLOOKUP(D666, dim_channels!A:A, dim_channels!C:C, "Not Found")</f>
        <v>OTA</v>
      </c>
      <c r="L666" t="str">
        <f>_xlfn.XLOOKUP(D666, dim_channels!A:A, dim_channels!B:B, "Not Found")</f>
        <v>Booking.com</v>
      </c>
    </row>
    <row r="667" spans="1:12" x14ac:dyDescent="0.2">
      <c r="A667" s="3" t="s">
        <v>1081</v>
      </c>
      <c r="B667" s="3" t="s">
        <v>139</v>
      </c>
      <c r="C667" s="3" t="s">
        <v>712</v>
      </c>
      <c r="D667" s="3" t="s">
        <v>52</v>
      </c>
      <c r="E667" s="3" t="s">
        <v>60</v>
      </c>
      <c r="F667" s="3">
        <v>6918.59</v>
      </c>
      <c r="G667" s="3">
        <v>0</v>
      </c>
      <c r="H667" s="3">
        <v>6918.59</v>
      </c>
      <c r="I667" s="3" t="s">
        <v>56</v>
      </c>
      <c r="J667" s="5">
        <v>1</v>
      </c>
      <c r="K667" t="str">
        <f>_xlfn.XLOOKUP(D667, dim_channels!A:A, dim_channels!C:C, "Not Found")</f>
        <v>OTA</v>
      </c>
      <c r="L667" t="str">
        <f>_xlfn.XLOOKUP(D667, dim_channels!A:A, dim_channels!B:B, "Not Found")</f>
        <v>Agoda</v>
      </c>
    </row>
    <row r="668" spans="1:12" x14ac:dyDescent="0.2">
      <c r="A668" s="2" t="s">
        <v>1082</v>
      </c>
      <c r="B668" s="2" t="s">
        <v>608</v>
      </c>
      <c r="C668" s="2" t="s">
        <v>310</v>
      </c>
      <c r="D668" s="2" t="s">
        <v>169</v>
      </c>
      <c r="E668" s="2" t="s">
        <v>46</v>
      </c>
      <c r="F668" s="2">
        <v>2900.86</v>
      </c>
      <c r="G668" s="2">
        <v>580.16999999999996</v>
      </c>
      <c r="H668" s="2">
        <v>2320.69</v>
      </c>
      <c r="I668" s="2" t="s">
        <v>29</v>
      </c>
      <c r="J668" s="4">
        <v>1.249998922734187</v>
      </c>
      <c r="K668" t="str">
        <f>_xlfn.XLOOKUP(D668, dim_channels!A:A, dim_channels!C:C, "Not Found")</f>
        <v>GDS</v>
      </c>
      <c r="L668" t="str">
        <f>_xlfn.XLOOKUP(D668, dim_channels!A:A, dim_channels!B:B, "Not Found")</f>
        <v>GDS (Amadeus)</v>
      </c>
    </row>
    <row r="669" spans="1:12" x14ac:dyDescent="0.2">
      <c r="A669" s="3" t="s">
        <v>1083</v>
      </c>
      <c r="B669" s="3" t="s">
        <v>145</v>
      </c>
      <c r="C669" s="3" t="s">
        <v>382</v>
      </c>
      <c r="D669" s="3" t="s">
        <v>206</v>
      </c>
      <c r="E669" s="3" t="s">
        <v>207</v>
      </c>
      <c r="F669" s="3">
        <v>29210.42</v>
      </c>
      <c r="G669" s="3">
        <v>0</v>
      </c>
      <c r="H669" s="3">
        <v>29210.42</v>
      </c>
      <c r="I669" s="3" t="s">
        <v>29</v>
      </c>
      <c r="J669" s="5">
        <v>1</v>
      </c>
      <c r="K669" t="str">
        <f>_xlfn.XLOOKUP(D669, dim_channels!A:A, dim_channels!C:C, "Not Found")</f>
        <v>Direct</v>
      </c>
      <c r="L669" t="str">
        <f>_xlfn.XLOOKUP(D669, dim_channels!A:A, dim_channels!B:B, "Not Found")</f>
        <v>Walk-in</v>
      </c>
    </row>
    <row r="670" spans="1:12" x14ac:dyDescent="0.2">
      <c r="A670" s="2" t="s">
        <v>1084</v>
      </c>
      <c r="B670" s="2" t="s">
        <v>516</v>
      </c>
      <c r="C670" s="2" t="s">
        <v>101</v>
      </c>
      <c r="D670" s="2" t="s">
        <v>27</v>
      </c>
      <c r="E670" s="2" t="s">
        <v>60</v>
      </c>
      <c r="F670" s="2">
        <v>12738.87</v>
      </c>
      <c r="G670" s="2">
        <v>0</v>
      </c>
      <c r="H670" s="2">
        <v>12738.87</v>
      </c>
      <c r="I670" s="2" t="s">
        <v>29</v>
      </c>
      <c r="J670" s="4">
        <v>1</v>
      </c>
      <c r="K670" t="str">
        <f>_xlfn.XLOOKUP(D670, dim_channels!A:A, dim_channels!C:C, "Not Found")</f>
        <v>OTA</v>
      </c>
      <c r="L670" t="str">
        <f>_xlfn.XLOOKUP(D670, dim_channels!A:A, dim_channels!B:B, "Not Found")</f>
        <v>Expedia</v>
      </c>
    </row>
    <row r="671" spans="1:12" x14ac:dyDescent="0.2">
      <c r="A671" s="3" t="s">
        <v>1085</v>
      </c>
      <c r="B671" s="3" t="s">
        <v>807</v>
      </c>
      <c r="C671" s="3" t="s">
        <v>266</v>
      </c>
      <c r="D671" s="3" t="s">
        <v>45</v>
      </c>
      <c r="E671" s="3" t="s">
        <v>89</v>
      </c>
      <c r="F671" s="3">
        <v>10463.629999999999</v>
      </c>
      <c r="G671" s="3">
        <v>0</v>
      </c>
      <c r="H671" s="3">
        <v>10463.629999999999</v>
      </c>
      <c r="I671" s="3" t="s">
        <v>29</v>
      </c>
      <c r="J671" s="5">
        <v>1</v>
      </c>
      <c r="K671" t="str">
        <f>_xlfn.XLOOKUP(D671, dim_channels!A:A, dim_channels!C:C, "Not Found")</f>
        <v>Corporate</v>
      </c>
      <c r="L671" t="str">
        <f>_xlfn.XLOOKUP(D671, dim_channels!A:A, dim_channels!B:B, "Not Found")</f>
        <v>Corporate Direct</v>
      </c>
    </row>
    <row r="672" spans="1:12" x14ac:dyDescent="0.2">
      <c r="A672" s="2" t="s">
        <v>1086</v>
      </c>
      <c r="B672" s="2" t="s">
        <v>220</v>
      </c>
      <c r="C672" s="2" t="s">
        <v>222</v>
      </c>
      <c r="D672" s="2" t="s">
        <v>33</v>
      </c>
      <c r="E672" s="2" t="s">
        <v>60</v>
      </c>
      <c r="F672" s="2">
        <v>17399.849999999999</v>
      </c>
      <c r="G672" s="2">
        <v>0</v>
      </c>
      <c r="H672" s="2">
        <v>17399.849999999999</v>
      </c>
      <c r="I672" s="2" t="s">
        <v>56</v>
      </c>
      <c r="J672" s="4">
        <v>1</v>
      </c>
      <c r="K672" t="str">
        <f>_xlfn.XLOOKUP(D672, dim_channels!A:A, dim_channels!C:C, "Not Found")</f>
        <v>OTA</v>
      </c>
      <c r="L672" t="str">
        <f>_xlfn.XLOOKUP(D672, dim_channels!A:A, dim_channels!B:B, "Not Found")</f>
        <v>Booking.com</v>
      </c>
    </row>
    <row r="673" spans="1:12" x14ac:dyDescent="0.2">
      <c r="A673" s="3" t="s">
        <v>1087</v>
      </c>
      <c r="B673" s="3" t="s">
        <v>722</v>
      </c>
      <c r="C673" s="3" t="s">
        <v>79</v>
      </c>
      <c r="D673" s="3" t="s">
        <v>45</v>
      </c>
      <c r="E673" s="3" t="s">
        <v>89</v>
      </c>
      <c r="F673" s="3">
        <v>6103.72</v>
      </c>
      <c r="G673" s="3">
        <v>0</v>
      </c>
      <c r="H673" s="3">
        <v>6103.72</v>
      </c>
      <c r="I673" s="3" t="s">
        <v>56</v>
      </c>
      <c r="J673" s="5">
        <v>1</v>
      </c>
      <c r="K673" t="str">
        <f>_xlfn.XLOOKUP(D673, dim_channels!A:A, dim_channels!C:C, "Not Found")</f>
        <v>Corporate</v>
      </c>
      <c r="L673" t="str">
        <f>_xlfn.XLOOKUP(D673, dim_channels!A:A, dim_channels!B:B, "Not Found")</f>
        <v>Corporate Direct</v>
      </c>
    </row>
    <row r="674" spans="1:12" x14ac:dyDescent="0.2">
      <c r="A674" s="2" t="s">
        <v>1088</v>
      </c>
      <c r="B674" s="2" t="s">
        <v>789</v>
      </c>
      <c r="C674" s="2" t="s">
        <v>590</v>
      </c>
      <c r="D674" s="2" t="s">
        <v>114</v>
      </c>
      <c r="E674" s="2" t="s">
        <v>115</v>
      </c>
      <c r="F674" s="2">
        <v>3027.82</v>
      </c>
      <c r="G674" s="2">
        <v>302.77999999999997</v>
      </c>
      <c r="H674" s="2">
        <v>2725.04</v>
      </c>
      <c r="I674" s="2" t="s">
        <v>41</v>
      </c>
      <c r="J674" s="4">
        <v>1.111110295628688</v>
      </c>
      <c r="K674" t="str">
        <f>_xlfn.XLOOKUP(D674, dim_channels!A:A, dim_channels!C:C, "Not Found")</f>
        <v>Offline</v>
      </c>
      <c r="L674" t="str">
        <f>_xlfn.XLOOKUP(D674, dim_channels!A:A, dim_channels!B:B, "Not Found")</f>
        <v>Travel Agency</v>
      </c>
    </row>
    <row r="675" spans="1:12" x14ac:dyDescent="0.2">
      <c r="A675" s="3" t="s">
        <v>1089</v>
      </c>
      <c r="B675" s="3" t="s">
        <v>104</v>
      </c>
      <c r="C675" s="3" t="s">
        <v>846</v>
      </c>
      <c r="D675" s="3" t="s">
        <v>33</v>
      </c>
      <c r="E675" s="3" t="s">
        <v>60</v>
      </c>
      <c r="F675" s="3">
        <v>3417.63</v>
      </c>
      <c r="G675" s="3">
        <v>0</v>
      </c>
      <c r="H675" s="3">
        <v>3417.63</v>
      </c>
      <c r="I675" s="3" t="s">
        <v>29</v>
      </c>
      <c r="J675" s="5">
        <v>1</v>
      </c>
      <c r="K675" t="str">
        <f>_xlfn.XLOOKUP(D675, dim_channels!A:A, dim_channels!C:C, "Not Found")</f>
        <v>OTA</v>
      </c>
      <c r="L675" t="str">
        <f>_xlfn.XLOOKUP(D675, dim_channels!A:A, dim_channels!B:B, "Not Found")</f>
        <v>Booking.com</v>
      </c>
    </row>
    <row r="676" spans="1:12" x14ac:dyDescent="0.2">
      <c r="A676" s="2" t="s">
        <v>1090</v>
      </c>
      <c r="B676" s="2" t="s">
        <v>495</v>
      </c>
      <c r="C676" s="2" t="s">
        <v>393</v>
      </c>
      <c r="D676" s="2" t="s">
        <v>33</v>
      </c>
      <c r="E676" s="2" t="s">
        <v>60</v>
      </c>
      <c r="F676" s="2">
        <v>6137.56</v>
      </c>
      <c r="G676" s="2">
        <v>0</v>
      </c>
      <c r="H676" s="2">
        <v>6137.56</v>
      </c>
      <c r="I676" s="2" t="s">
        <v>41</v>
      </c>
      <c r="J676" s="4">
        <v>1</v>
      </c>
      <c r="K676" t="str">
        <f>_xlfn.XLOOKUP(D676, dim_channels!A:A, dim_channels!C:C, "Not Found")</f>
        <v>OTA</v>
      </c>
      <c r="L676" t="str">
        <f>_xlfn.XLOOKUP(D676, dim_channels!A:A, dim_channels!B:B, "Not Found")</f>
        <v>Booking.com</v>
      </c>
    </row>
    <row r="677" spans="1:12" x14ac:dyDescent="0.2">
      <c r="A677" s="3" t="s">
        <v>1091</v>
      </c>
      <c r="B677" s="3" t="s">
        <v>158</v>
      </c>
      <c r="C677" s="3" t="s">
        <v>597</v>
      </c>
      <c r="D677" s="3" t="s">
        <v>27</v>
      </c>
      <c r="E677" s="3" t="s">
        <v>28</v>
      </c>
      <c r="F677" s="3">
        <v>4836.26</v>
      </c>
      <c r="G677" s="3">
        <v>870.53</v>
      </c>
      <c r="H677" s="3">
        <v>3965.73</v>
      </c>
      <c r="I677" s="3" t="s">
        <v>29</v>
      </c>
      <c r="J677" s="5">
        <v>1.219513179162474</v>
      </c>
      <c r="K677" t="str">
        <f>_xlfn.XLOOKUP(D677, dim_channels!A:A, dim_channels!C:C, "Not Found")</f>
        <v>OTA</v>
      </c>
      <c r="L677" t="str">
        <f>_xlfn.XLOOKUP(D677, dim_channels!A:A, dim_channels!B:B, "Not Found")</f>
        <v>Expedia</v>
      </c>
    </row>
    <row r="678" spans="1:12" x14ac:dyDescent="0.2">
      <c r="A678" s="2" t="s">
        <v>1092</v>
      </c>
      <c r="B678" s="2" t="s">
        <v>219</v>
      </c>
      <c r="C678" s="2" t="s">
        <v>702</v>
      </c>
      <c r="D678" s="2" t="s">
        <v>206</v>
      </c>
      <c r="E678" s="2" t="s">
        <v>207</v>
      </c>
      <c r="F678" s="2">
        <v>4873.91</v>
      </c>
      <c r="G678" s="2">
        <v>0</v>
      </c>
      <c r="H678" s="2">
        <v>4873.91</v>
      </c>
      <c r="I678" s="2" t="s">
        <v>29</v>
      </c>
      <c r="J678" s="4">
        <v>1</v>
      </c>
      <c r="K678" t="str">
        <f>_xlfn.XLOOKUP(D678, dim_channels!A:A, dim_channels!C:C, "Not Found")</f>
        <v>Direct</v>
      </c>
      <c r="L678" t="str">
        <f>_xlfn.XLOOKUP(D678, dim_channels!A:A, dim_channels!B:B, "Not Found")</f>
        <v>Walk-in</v>
      </c>
    </row>
    <row r="679" spans="1:12" x14ac:dyDescent="0.2">
      <c r="A679" s="3" t="s">
        <v>1093</v>
      </c>
      <c r="B679" s="3" t="s">
        <v>136</v>
      </c>
      <c r="C679" s="3" t="s">
        <v>558</v>
      </c>
      <c r="D679" s="3" t="s">
        <v>114</v>
      </c>
      <c r="E679" s="3" t="s">
        <v>115</v>
      </c>
      <c r="F679" s="3">
        <v>3495.29</v>
      </c>
      <c r="G679" s="3">
        <v>349.53</v>
      </c>
      <c r="H679" s="3">
        <v>3145.76</v>
      </c>
      <c r="I679" s="3" t="s">
        <v>29</v>
      </c>
      <c r="J679" s="5">
        <v>1.111111464320228</v>
      </c>
      <c r="K679" t="str">
        <f>_xlfn.XLOOKUP(D679, dim_channels!A:A, dim_channels!C:C, "Not Found")</f>
        <v>Offline</v>
      </c>
      <c r="L679" t="str">
        <f>_xlfn.XLOOKUP(D679, dim_channels!A:A, dim_channels!B:B, "Not Found")</f>
        <v>Travel Agency</v>
      </c>
    </row>
    <row r="680" spans="1:12" x14ac:dyDescent="0.2">
      <c r="A680" s="2" t="s">
        <v>1094</v>
      </c>
      <c r="B680" s="2" t="s">
        <v>184</v>
      </c>
      <c r="C680" s="2" t="s">
        <v>553</v>
      </c>
      <c r="D680" s="2" t="s">
        <v>33</v>
      </c>
      <c r="E680" s="2" t="s">
        <v>28</v>
      </c>
      <c r="F680" s="2">
        <v>3811.78</v>
      </c>
      <c r="G680" s="2">
        <v>571.77</v>
      </c>
      <c r="H680" s="2">
        <v>3240.01</v>
      </c>
      <c r="I680" s="2" t="s">
        <v>29</v>
      </c>
      <c r="J680" s="4">
        <v>1.1764716775565509</v>
      </c>
      <c r="K680" t="str">
        <f>_xlfn.XLOOKUP(D680, dim_channels!A:A, dim_channels!C:C, "Not Found")</f>
        <v>OTA</v>
      </c>
      <c r="L680" t="str">
        <f>_xlfn.XLOOKUP(D680, dim_channels!A:A, dim_channels!B:B, "Not Found")</f>
        <v>Booking.com</v>
      </c>
    </row>
    <row r="681" spans="1:12" x14ac:dyDescent="0.2">
      <c r="A681" s="3" t="s">
        <v>1095</v>
      </c>
      <c r="B681" s="3" t="s">
        <v>151</v>
      </c>
      <c r="C681" s="3" t="s">
        <v>186</v>
      </c>
      <c r="D681" s="3" t="s">
        <v>33</v>
      </c>
      <c r="E681" s="3" t="s">
        <v>34</v>
      </c>
      <c r="F681" s="3">
        <v>17228.11</v>
      </c>
      <c r="G681" s="3">
        <v>2584.2199999999998</v>
      </c>
      <c r="H681" s="3">
        <v>14643.89</v>
      </c>
      <c r="I681" s="3" t="s">
        <v>29</v>
      </c>
      <c r="J681" s="5">
        <v>1.176470869420625</v>
      </c>
      <c r="K681" t="str">
        <f>_xlfn.XLOOKUP(D681, dim_channels!A:A, dim_channels!C:C, "Not Found")</f>
        <v>OTA</v>
      </c>
      <c r="L681" t="str">
        <f>_xlfn.XLOOKUP(D681, dim_channels!A:A, dim_channels!B:B, "Not Found")</f>
        <v>Booking.com</v>
      </c>
    </row>
    <row r="682" spans="1:12" x14ac:dyDescent="0.2">
      <c r="A682" s="2" t="s">
        <v>1096</v>
      </c>
      <c r="B682" s="2" t="s">
        <v>603</v>
      </c>
      <c r="C682" s="2" t="s">
        <v>475</v>
      </c>
      <c r="D682" s="2" t="s">
        <v>64</v>
      </c>
      <c r="E682" s="2" t="s">
        <v>34</v>
      </c>
      <c r="F682" s="2">
        <v>3574.48</v>
      </c>
      <c r="G682" s="2">
        <v>0</v>
      </c>
      <c r="H682" s="2">
        <v>3574.48</v>
      </c>
      <c r="I682" s="2" t="s">
        <v>29</v>
      </c>
      <c r="J682" s="4">
        <v>1</v>
      </c>
      <c r="K682" t="str">
        <f>_xlfn.XLOOKUP(D682, dim_channels!A:A, dim_channels!C:C, "Not Found")</f>
        <v>Direct</v>
      </c>
      <c r="L682" t="str">
        <f>_xlfn.XLOOKUP(D682, dim_channels!A:A, dim_channels!B:B, "Not Found")</f>
        <v>Direct Website</v>
      </c>
    </row>
    <row r="683" spans="1:12" x14ac:dyDescent="0.2">
      <c r="A683" s="3" t="s">
        <v>1097</v>
      </c>
      <c r="B683" s="3" t="s">
        <v>353</v>
      </c>
      <c r="C683" s="3" t="s">
        <v>120</v>
      </c>
      <c r="D683" s="3" t="s">
        <v>114</v>
      </c>
      <c r="E683" s="3" t="s">
        <v>46</v>
      </c>
      <c r="F683" s="3">
        <v>9223.14</v>
      </c>
      <c r="G683" s="3">
        <v>922.31</v>
      </c>
      <c r="H683" s="3">
        <v>8300.83</v>
      </c>
      <c r="I683" s="3" t="s">
        <v>29</v>
      </c>
      <c r="J683" s="5">
        <v>1.1111105756894191</v>
      </c>
      <c r="K683" t="str">
        <f>_xlfn.XLOOKUP(D683, dim_channels!A:A, dim_channels!C:C, "Not Found")</f>
        <v>Offline</v>
      </c>
      <c r="L683" t="str">
        <f>_xlfn.XLOOKUP(D683, dim_channels!A:A, dim_channels!B:B, "Not Found")</f>
        <v>Travel Agency</v>
      </c>
    </row>
    <row r="684" spans="1:12" x14ac:dyDescent="0.2">
      <c r="A684" s="2" t="s">
        <v>1098</v>
      </c>
      <c r="B684" s="2" t="s">
        <v>595</v>
      </c>
      <c r="C684" s="2" t="s">
        <v>209</v>
      </c>
      <c r="D684" s="2" t="s">
        <v>52</v>
      </c>
      <c r="E684" s="2" t="s">
        <v>60</v>
      </c>
      <c r="F684" s="2">
        <v>4791.8599999999997</v>
      </c>
      <c r="G684" s="2">
        <v>0</v>
      </c>
      <c r="H684" s="2">
        <v>4791.8599999999997</v>
      </c>
      <c r="I684" s="2" t="s">
        <v>29</v>
      </c>
      <c r="J684" s="4">
        <v>1</v>
      </c>
      <c r="K684" t="str">
        <f>_xlfn.XLOOKUP(D684, dim_channels!A:A, dim_channels!C:C, "Not Found")</f>
        <v>OTA</v>
      </c>
      <c r="L684" t="str">
        <f>_xlfn.XLOOKUP(D684, dim_channels!A:A, dim_channels!B:B, "Not Found")</f>
        <v>Agoda</v>
      </c>
    </row>
    <row r="685" spans="1:12" x14ac:dyDescent="0.2">
      <c r="A685" s="3" t="s">
        <v>1099</v>
      </c>
      <c r="B685" s="3" t="s">
        <v>495</v>
      </c>
      <c r="C685" s="3" t="s">
        <v>229</v>
      </c>
      <c r="D685" s="3" t="s">
        <v>45</v>
      </c>
      <c r="E685" s="3" t="s">
        <v>89</v>
      </c>
      <c r="F685" s="3">
        <v>6320.62</v>
      </c>
      <c r="G685" s="3">
        <v>0</v>
      </c>
      <c r="H685" s="3">
        <v>6320.62</v>
      </c>
      <c r="I685" s="3" t="s">
        <v>29</v>
      </c>
      <c r="J685" s="5">
        <v>1</v>
      </c>
      <c r="K685" t="str">
        <f>_xlfn.XLOOKUP(D685, dim_channels!A:A, dim_channels!C:C, "Not Found")</f>
        <v>Corporate</v>
      </c>
      <c r="L685" t="str">
        <f>_xlfn.XLOOKUP(D685, dim_channels!A:A, dim_channels!B:B, "Not Found")</f>
        <v>Corporate Direct</v>
      </c>
    </row>
    <row r="686" spans="1:12" x14ac:dyDescent="0.2">
      <c r="A686" s="2" t="s">
        <v>1100</v>
      </c>
      <c r="B686" s="2" t="s">
        <v>456</v>
      </c>
      <c r="C686" s="2" t="s">
        <v>1101</v>
      </c>
      <c r="D686" s="2" t="s">
        <v>114</v>
      </c>
      <c r="E686" s="2" t="s">
        <v>115</v>
      </c>
      <c r="F686" s="2">
        <v>6922.15</v>
      </c>
      <c r="G686" s="2">
        <v>692.22</v>
      </c>
      <c r="H686" s="2">
        <v>6229.93</v>
      </c>
      <c r="I686" s="2" t="s">
        <v>56</v>
      </c>
      <c r="J686" s="4">
        <v>1.111112002863595</v>
      </c>
      <c r="K686" t="str">
        <f>_xlfn.XLOOKUP(D686, dim_channels!A:A, dim_channels!C:C, "Not Found")</f>
        <v>Offline</v>
      </c>
      <c r="L686" t="str">
        <f>_xlfn.XLOOKUP(D686, dim_channels!A:A, dim_channels!B:B, "Not Found")</f>
        <v>Travel Agency</v>
      </c>
    </row>
    <row r="687" spans="1:12" x14ac:dyDescent="0.2">
      <c r="A687" s="3" t="s">
        <v>1102</v>
      </c>
      <c r="B687" s="3" t="s">
        <v>249</v>
      </c>
      <c r="C687" s="3" t="s">
        <v>394</v>
      </c>
      <c r="D687" s="3" t="s">
        <v>64</v>
      </c>
      <c r="E687" s="3" t="s">
        <v>28</v>
      </c>
      <c r="F687" s="3">
        <v>11114.78</v>
      </c>
      <c r="G687" s="3">
        <v>0</v>
      </c>
      <c r="H687" s="3">
        <v>11114.78</v>
      </c>
      <c r="I687" s="3" t="s">
        <v>29</v>
      </c>
      <c r="J687" s="5">
        <v>1</v>
      </c>
      <c r="K687" t="str">
        <f>_xlfn.XLOOKUP(D687, dim_channels!A:A, dim_channels!C:C, "Not Found")</f>
        <v>Direct</v>
      </c>
      <c r="L687" t="str">
        <f>_xlfn.XLOOKUP(D687, dim_channels!A:A, dim_channels!B:B, "Not Found")</f>
        <v>Direct Website</v>
      </c>
    </row>
    <row r="688" spans="1:12" x14ac:dyDescent="0.2">
      <c r="A688" s="2" t="s">
        <v>1103</v>
      </c>
      <c r="B688" s="2" t="s">
        <v>62</v>
      </c>
      <c r="C688" s="2" t="s">
        <v>121</v>
      </c>
      <c r="D688" s="2" t="s">
        <v>27</v>
      </c>
      <c r="E688" s="2" t="s">
        <v>28</v>
      </c>
      <c r="F688" s="2">
        <v>5822.84</v>
      </c>
      <c r="G688" s="2">
        <v>1048.1099999999999</v>
      </c>
      <c r="H688" s="2">
        <v>4774.7299999999996</v>
      </c>
      <c r="I688" s="2" t="s">
        <v>56</v>
      </c>
      <c r="J688" s="4">
        <v>1.219511888630352</v>
      </c>
      <c r="K688" t="str">
        <f>_xlfn.XLOOKUP(D688, dim_channels!A:A, dim_channels!C:C, "Not Found")</f>
        <v>OTA</v>
      </c>
      <c r="L688" t="str">
        <f>_xlfn.XLOOKUP(D688, dim_channels!A:A, dim_channels!B:B, "Not Found")</f>
        <v>Expedia</v>
      </c>
    </row>
    <row r="689" spans="1:12" x14ac:dyDescent="0.2">
      <c r="A689" s="3" t="s">
        <v>1104</v>
      </c>
      <c r="B689" s="3" t="s">
        <v>445</v>
      </c>
      <c r="C689" s="3" t="s">
        <v>468</v>
      </c>
      <c r="D689" s="3" t="s">
        <v>52</v>
      </c>
      <c r="E689" s="3" t="s">
        <v>34</v>
      </c>
      <c r="F689" s="3">
        <v>7010.72</v>
      </c>
      <c r="G689" s="3">
        <v>841.29</v>
      </c>
      <c r="H689" s="3">
        <v>6169.43</v>
      </c>
      <c r="I689" s="3" t="s">
        <v>29</v>
      </c>
      <c r="J689" s="5">
        <v>1.1363642994571621</v>
      </c>
      <c r="K689" t="str">
        <f>_xlfn.XLOOKUP(D689, dim_channels!A:A, dim_channels!C:C, "Not Found")</f>
        <v>OTA</v>
      </c>
      <c r="L689" t="str">
        <f>_xlfn.XLOOKUP(D689, dim_channels!A:A, dim_channels!B:B, "Not Found")</f>
        <v>Agoda</v>
      </c>
    </row>
    <row r="690" spans="1:12" x14ac:dyDescent="0.2">
      <c r="A690" s="2" t="s">
        <v>1105</v>
      </c>
      <c r="B690" s="2" t="s">
        <v>400</v>
      </c>
      <c r="C690" s="2" t="s">
        <v>121</v>
      </c>
      <c r="D690" s="2" t="s">
        <v>169</v>
      </c>
      <c r="E690" s="2" t="s">
        <v>46</v>
      </c>
      <c r="F690" s="2">
        <v>9348.66</v>
      </c>
      <c r="G690" s="2">
        <v>1869.73</v>
      </c>
      <c r="H690" s="2">
        <v>7478.93</v>
      </c>
      <c r="I690" s="2" t="s">
        <v>56</v>
      </c>
      <c r="J690" s="4">
        <v>1.249999665727584</v>
      </c>
      <c r="K690" t="str">
        <f>_xlfn.XLOOKUP(D690, dim_channels!A:A, dim_channels!C:C, "Not Found")</f>
        <v>GDS</v>
      </c>
      <c r="L690" t="str">
        <f>_xlfn.XLOOKUP(D690, dim_channels!A:A, dim_channels!B:B, "Not Found")</f>
        <v>GDS (Amadeus)</v>
      </c>
    </row>
    <row r="691" spans="1:12" x14ac:dyDescent="0.2">
      <c r="A691" s="3" t="s">
        <v>1106</v>
      </c>
      <c r="B691" s="3" t="s">
        <v>724</v>
      </c>
      <c r="C691" s="3" t="s">
        <v>367</v>
      </c>
      <c r="D691" s="3" t="s">
        <v>64</v>
      </c>
      <c r="E691" s="3" t="s">
        <v>28</v>
      </c>
      <c r="F691" s="3">
        <v>3850.9</v>
      </c>
      <c r="G691" s="3">
        <v>0</v>
      </c>
      <c r="H691" s="3">
        <v>3850.9</v>
      </c>
      <c r="I691" s="3" t="s">
        <v>29</v>
      </c>
      <c r="J691" s="5">
        <v>1</v>
      </c>
      <c r="K691" t="str">
        <f>_xlfn.XLOOKUP(D691, dim_channels!A:A, dim_channels!C:C, "Not Found")</f>
        <v>Direct</v>
      </c>
      <c r="L691" t="str">
        <f>_xlfn.XLOOKUP(D691, dim_channels!A:A, dim_channels!B:B, "Not Found")</f>
        <v>Direct Website</v>
      </c>
    </row>
    <row r="692" spans="1:12" x14ac:dyDescent="0.2">
      <c r="A692" s="2" t="s">
        <v>1107</v>
      </c>
      <c r="B692" s="2" t="s">
        <v>460</v>
      </c>
      <c r="C692" s="2" t="s">
        <v>460</v>
      </c>
      <c r="D692" s="2" t="s">
        <v>27</v>
      </c>
      <c r="E692" s="2" t="s">
        <v>34</v>
      </c>
      <c r="F692" s="2">
        <v>5559.53</v>
      </c>
      <c r="G692" s="2">
        <v>1000.72</v>
      </c>
      <c r="H692" s="2">
        <v>4558.8100000000004</v>
      </c>
      <c r="I692" s="2" t="s">
        <v>56</v>
      </c>
      <c r="J692" s="4">
        <v>1.2195134256527469</v>
      </c>
      <c r="K692" t="str">
        <f>_xlfn.XLOOKUP(D692, dim_channels!A:A, dim_channels!C:C, "Not Found")</f>
        <v>OTA</v>
      </c>
      <c r="L692" t="str">
        <f>_xlfn.XLOOKUP(D692, dim_channels!A:A, dim_channels!B:B, "Not Found")</f>
        <v>Expedia</v>
      </c>
    </row>
    <row r="693" spans="1:12" x14ac:dyDescent="0.2">
      <c r="A693" s="3" t="s">
        <v>1108</v>
      </c>
      <c r="B693" s="3" t="s">
        <v>162</v>
      </c>
      <c r="C693" s="3" t="s">
        <v>234</v>
      </c>
      <c r="D693" s="3" t="s">
        <v>33</v>
      </c>
      <c r="E693" s="3" t="s">
        <v>28</v>
      </c>
      <c r="F693" s="3">
        <v>7526.4</v>
      </c>
      <c r="G693" s="3">
        <v>1128.96</v>
      </c>
      <c r="H693" s="3">
        <v>6397.44</v>
      </c>
      <c r="I693" s="3" t="s">
        <v>56</v>
      </c>
      <c r="J693" s="5">
        <v>1.1764705882352939</v>
      </c>
      <c r="K693" t="str">
        <f>_xlfn.XLOOKUP(D693, dim_channels!A:A, dim_channels!C:C, "Not Found")</f>
        <v>OTA</v>
      </c>
      <c r="L693" t="str">
        <f>_xlfn.XLOOKUP(D693, dim_channels!A:A, dim_channels!B:B, "Not Found")</f>
        <v>Booking.com</v>
      </c>
    </row>
    <row r="694" spans="1:12" x14ac:dyDescent="0.2">
      <c r="A694" s="2" t="s">
        <v>1109</v>
      </c>
      <c r="B694" s="2" t="s">
        <v>1110</v>
      </c>
      <c r="C694" s="2" t="s">
        <v>420</v>
      </c>
      <c r="D694" s="2" t="s">
        <v>169</v>
      </c>
      <c r="E694" s="2" t="s">
        <v>34</v>
      </c>
      <c r="F694" s="2">
        <v>5153.7</v>
      </c>
      <c r="G694" s="2">
        <v>1030.74</v>
      </c>
      <c r="H694" s="2">
        <v>4122.96</v>
      </c>
      <c r="I694" s="2" t="s">
        <v>56</v>
      </c>
      <c r="J694" s="4">
        <v>1.25</v>
      </c>
      <c r="K694" t="str">
        <f>_xlfn.XLOOKUP(D694, dim_channels!A:A, dim_channels!C:C, "Not Found")</f>
        <v>GDS</v>
      </c>
      <c r="L694" t="str">
        <f>_xlfn.XLOOKUP(D694, dim_channels!A:A, dim_channels!B:B, "Not Found")</f>
        <v>GDS (Amadeus)</v>
      </c>
    </row>
    <row r="695" spans="1:12" x14ac:dyDescent="0.2">
      <c r="A695" s="3" t="s">
        <v>1111</v>
      </c>
      <c r="B695" s="3" t="s">
        <v>94</v>
      </c>
      <c r="C695" s="3" t="s">
        <v>608</v>
      </c>
      <c r="D695" s="3" t="s">
        <v>64</v>
      </c>
      <c r="E695" s="3" t="s">
        <v>115</v>
      </c>
      <c r="F695" s="3">
        <v>6336.17</v>
      </c>
      <c r="G695" s="3">
        <v>0</v>
      </c>
      <c r="H695" s="3">
        <v>6336.17</v>
      </c>
      <c r="I695" s="3" t="s">
        <v>29</v>
      </c>
      <c r="J695" s="5">
        <v>1</v>
      </c>
      <c r="K695" t="str">
        <f>_xlfn.XLOOKUP(D695, dim_channels!A:A, dim_channels!C:C, "Not Found")</f>
        <v>Direct</v>
      </c>
      <c r="L695" t="str">
        <f>_xlfn.XLOOKUP(D695, dim_channels!A:A, dim_channels!B:B, "Not Found")</f>
        <v>Direct Website</v>
      </c>
    </row>
    <row r="696" spans="1:12" x14ac:dyDescent="0.2">
      <c r="A696" s="2" t="s">
        <v>1112</v>
      </c>
      <c r="B696" s="2" t="s">
        <v>58</v>
      </c>
      <c r="C696" s="2" t="s">
        <v>866</v>
      </c>
      <c r="D696" s="2" t="s">
        <v>33</v>
      </c>
      <c r="E696" s="2" t="s">
        <v>28</v>
      </c>
      <c r="F696" s="2">
        <v>5392.21</v>
      </c>
      <c r="G696" s="2">
        <v>808.83</v>
      </c>
      <c r="H696" s="2">
        <v>4583.38</v>
      </c>
      <c r="I696" s="2" t="s">
        <v>29</v>
      </c>
      <c r="J696" s="4">
        <v>1.1764702032124761</v>
      </c>
      <c r="K696" t="str">
        <f>_xlfn.XLOOKUP(D696, dim_channels!A:A, dim_channels!C:C, "Not Found")</f>
        <v>OTA</v>
      </c>
      <c r="L696" t="str">
        <f>_xlfn.XLOOKUP(D696, dim_channels!A:A, dim_channels!B:B, "Not Found")</f>
        <v>Booking.com</v>
      </c>
    </row>
    <row r="697" spans="1:12" x14ac:dyDescent="0.2">
      <c r="A697" s="3" t="s">
        <v>1113</v>
      </c>
      <c r="B697" s="3" t="s">
        <v>138</v>
      </c>
      <c r="C697" s="3" t="s">
        <v>538</v>
      </c>
      <c r="D697" s="3" t="s">
        <v>45</v>
      </c>
      <c r="E697" s="3" t="s">
        <v>89</v>
      </c>
      <c r="F697" s="3">
        <v>9948.02</v>
      </c>
      <c r="G697" s="3">
        <v>0</v>
      </c>
      <c r="H697" s="3">
        <v>9948.02</v>
      </c>
      <c r="I697" s="3" t="s">
        <v>29</v>
      </c>
      <c r="J697" s="5">
        <v>1</v>
      </c>
      <c r="K697" t="str">
        <f>_xlfn.XLOOKUP(D697, dim_channels!A:A, dim_channels!C:C, "Not Found")</f>
        <v>Corporate</v>
      </c>
      <c r="L697" t="str">
        <f>_xlfn.XLOOKUP(D697, dim_channels!A:A, dim_channels!B:B, "Not Found")</f>
        <v>Corporate Direct</v>
      </c>
    </row>
    <row r="698" spans="1:12" x14ac:dyDescent="0.2">
      <c r="A698" s="2" t="s">
        <v>1114</v>
      </c>
      <c r="B698" s="2" t="s">
        <v>866</v>
      </c>
      <c r="C698" s="2" t="s">
        <v>120</v>
      </c>
      <c r="D698" s="2" t="s">
        <v>52</v>
      </c>
      <c r="E698" s="2" t="s">
        <v>60</v>
      </c>
      <c r="F698" s="2">
        <v>5100.08</v>
      </c>
      <c r="G698" s="2">
        <v>0</v>
      </c>
      <c r="H698" s="2">
        <v>5100.08</v>
      </c>
      <c r="I698" s="2" t="s">
        <v>41</v>
      </c>
      <c r="J698" s="4">
        <v>1</v>
      </c>
      <c r="K698" t="str">
        <f>_xlfn.XLOOKUP(D698, dim_channels!A:A, dim_channels!C:C, "Not Found")</f>
        <v>OTA</v>
      </c>
      <c r="L698" t="str">
        <f>_xlfn.XLOOKUP(D698, dim_channels!A:A, dim_channels!B:B, "Not Found")</f>
        <v>Agoda</v>
      </c>
    </row>
    <row r="699" spans="1:12" x14ac:dyDescent="0.2">
      <c r="A699" s="3" t="s">
        <v>1115</v>
      </c>
      <c r="B699" s="3" t="s">
        <v>153</v>
      </c>
      <c r="C699" s="3" t="s">
        <v>133</v>
      </c>
      <c r="D699" s="3" t="s">
        <v>33</v>
      </c>
      <c r="E699" s="3" t="s">
        <v>28</v>
      </c>
      <c r="F699" s="3">
        <v>9076.7099999999991</v>
      </c>
      <c r="G699" s="3">
        <v>1361.51</v>
      </c>
      <c r="H699" s="3">
        <v>7715.2</v>
      </c>
      <c r="I699" s="3" t="s">
        <v>29</v>
      </c>
      <c r="J699" s="5">
        <v>1.176471121941103</v>
      </c>
      <c r="K699" t="str">
        <f>_xlfn.XLOOKUP(D699, dim_channels!A:A, dim_channels!C:C, "Not Found")</f>
        <v>OTA</v>
      </c>
      <c r="L699" t="str">
        <f>_xlfn.XLOOKUP(D699, dim_channels!A:A, dim_channels!B:B, "Not Found")</f>
        <v>Booking.com</v>
      </c>
    </row>
    <row r="700" spans="1:12" x14ac:dyDescent="0.2">
      <c r="A700" s="2" t="s">
        <v>1116</v>
      </c>
      <c r="B700" s="2" t="s">
        <v>138</v>
      </c>
      <c r="C700" s="2" t="s">
        <v>505</v>
      </c>
      <c r="D700" s="2" t="s">
        <v>33</v>
      </c>
      <c r="E700" s="2" t="s">
        <v>28</v>
      </c>
      <c r="F700" s="2">
        <v>8536.15</v>
      </c>
      <c r="G700" s="2">
        <v>1280.42</v>
      </c>
      <c r="H700" s="2">
        <v>7255.73</v>
      </c>
      <c r="I700" s="2" t="s">
        <v>41</v>
      </c>
      <c r="J700" s="4">
        <v>1.1764701828761539</v>
      </c>
      <c r="K700" t="str">
        <f>_xlfn.XLOOKUP(D700, dim_channels!A:A, dim_channels!C:C, "Not Found")</f>
        <v>OTA</v>
      </c>
      <c r="L700" t="str">
        <f>_xlfn.XLOOKUP(D700, dim_channels!A:A, dim_channels!B:B, "Not Found")</f>
        <v>Booking.com</v>
      </c>
    </row>
    <row r="701" spans="1:12" x14ac:dyDescent="0.2">
      <c r="A701" s="3" t="s">
        <v>1117</v>
      </c>
      <c r="B701" s="3" t="s">
        <v>618</v>
      </c>
      <c r="C701" s="3" t="s">
        <v>875</v>
      </c>
      <c r="D701" s="3" t="s">
        <v>52</v>
      </c>
      <c r="E701" s="3" t="s">
        <v>60</v>
      </c>
      <c r="F701" s="3">
        <v>7819.95</v>
      </c>
      <c r="G701" s="3">
        <v>0</v>
      </c>
      <c r="H701" s="3">
        <v>7819.95</v>
      </c>
      <c r="I701" s="3" t="s">
        <v>29</v>
      </c>
      <c r="J701" s="5">
        <v>1</v>
      </c>
      <c r="K701" t="str">
        <f>_xlfn.XLOOKUP(D701, dim_channels!A:A, dim_channels!C:C, "Not Found")</f>
        <v>OTA</v>
      </c>
      <c r="L701" t="str">
        <f>_xlfn.XLOOKUP(D701, dim_channels!A:A, dim_channels!B:B, "Not Found")</f>
        <v>Agoda</v>
      </c>
    </row>
    <row r="702" spans="1:12" x14ac:dyDescent="0.2">
      <c r="A702" s="2" t="s">
        <v>1118</v>
      </c>
      <c r="B702" s="2" t="s">
        <v>50</v>
      </c>
      <c r="C702" s="2" t="s">
        <v>902</v>
      </c>
      <c r="D702" s="2" t="s">
        <v>169</v>
      </c>
      <c r="E702" s="2" t="s">
        <v>34</v>
      </c>
      <c r="F702" s="2">
        <v>2836.47</v>
      </c>
      <c r="G702" s="2">
        <v>567.29</v>
      </c>
      <c r="H702" s="2">
        <v>2269.1799999999998</v>
      </c>
      <c r="I702" s="2" t="s">
        <v>41</v>
      </c>
      <c r="J702" s="4">
        <v>1.249997796560872</v>
      </c>
      <c r="K702" t="str">
        <f>_xlfn.XLOOKUP(D702, dim_channels!A:A, dim_channels!C:C, "Not Found")</f>
        <v>GDS</v>
      </c>
      <c r="L702" t="str">
        <f>_xlfn.XLOOKUP(D702, dim_channels!A:A, dim_channels!B:B, "Not Found")</f>
        <v>GDS (Amadeus)</v>
      </c>
    </row>
    <row r="703" spans="1:12" x14ac:dyDescent="0.2">
      <c r="A703" s="3" t="s">
        <v>1119</v>
      </c>
      <c r="B703" s="3" t="s">
        <v>558</v>
      </c>
      <c r="C703" s="3" t="s">
        <v>126</v>
      </c>
      <c r="D703" s="3" t="s">
        <v>52</v>
      </c>
      <c r="E703" s="3" t="s">
        <v>60</v>
      </c>
      <c r="F703" s="3">
        <v>4255.4399999999996</v>
      </c>
      <c r="G703" s="3">
        <v>0</v>
      </c>
      <c r="H703" s="3">
        <v>4255.4399999999996</v>
      </c>
      <c r="I703" s="3" t="s">
        <v>41</v>
      </c>
      <c r="J703" s="5">
        <v>1</v>
      </c>
      <c r="K703" t="str">
        <f>_xlfn.XLOOKUP(D703, dim_channels!A:A, dim_channels!C:C, "Not Found")</f>
        <v>OTA</v>
      </c>
      <c r="L703" t="str">
        <f>_xlfn.XLOOKUP(D703, dim_channels!A:A, dim_channels!B:B, "Not Found")</f>
        <v>Agoda</v>
      </c>
    </row>
    <row r="704" spans="1:12" x14ac:dyDescent="0.2">
      <c r="A704" s="2" t="s">
        <v>1120</v>
      </c>
      <c r="B704" s="2" t="s">
        <v>278</v>
      </c>
      <c r="C704" s="2" t="s">
        <v>161</v>
      </c>
      <c r="D704" s="2" t="s">
        <v>114</v>
      </c>
      <c r="E704" s="2" t="s">
        <v>115</v>
      </c>
      <c r="F704" s="2">
        <v>7049.24</v>
      </c>
      <c r="G704" s="2">
        <v>704.92</v>
      </c>
      <c r="H704" s="2">
        <v>6344.32</v>
      </c>
      <c r="I704" s="2" t="s">
        <v>29</v>
      </c>
      <c r="J704" s="4">
        <v>1.111110410571976</v>
      </c>
      <c r="K704" t="str">
        <f>_xlfn.XLOOKUP(D704, dim_channels!A:A, dim_channels!C:C, "Not Found")</f>
        <v>Offline</v>
      </c>
      <c r="L704" t="str">
        <f>_xlfn.XLOOKUP(D704, dim_channels!A:A, dim_channels!B:B, "Not Found")</f>
        <v>Travel Agency</v>
      </c>
    </row>
    <row r="705" spans="1:12" x14ac:dyDescent="0.2">
      <c r="A705" s="3" t="s">
        <v>1121</v>
      </c>
      <c r="B705" s="3" t="s">
        <v>787</v>
      </c>
      <c r="C705" s="3" t="s">
        <v>492</v>
      </c>
      <c r="D705" s="3" t="s">
        <v>45</v>
      </c>
      <c r="E705" s="3" t="s">
        <v>89</v>
      </c>
      <c r="F705" s="3">
        <v>28255.43</v>
      </c>
      <c r="G705" s="3">
        <v>0</v>
      </c>
      <c r="H705" s="3">
        <v>28255.43</v>
      </c>
      <c r="I705" s="3" t="s">
        <v>41</v>
      </c>
      <c r="J705" s="5">
        <v>1</v>
      </c>
      <c r="K705" t="str">
        <f>_xlfn.XLOOKUP(D705, dim_channels!A:A, dim_channels!C:C, "Not Found")</f>
        <v>Corporate</v>
      </c>
      <c r="L705" t="str">
        <f>_xlfn.XLOOKUP(D705, dim_channels!A:A, dim_channels!B:B, "Not Found")</f>
        <v>Corporate Direct</v>
      </c>
    </row>
    <row r="706" spans="1:12" x14ac:dyDescent="0.2">
      <c r="A706" s="2" t="s">
        <v>1122</v>
      </c>
      <c r="B706" s="2" t="s">
        <v>515</v>
      </c>
      <c r="C706" s="2" t="s">
        <v>515</v>
      </c>
      <c r="D706" s="2" t="s">
        <v>45</v>
      </c>
      <c r="E706" s="2" t="s">
        <v>89</v>
      </c>
      <c r="F706" s="2">
        <v>2543.4899999999998</v>
      </c>
      <c r="G706" s="2">
        <v>0</v>
      </c>
      <c r="H706" s="2">
        <v>2543.4899999999998</v>
      </c>
      <c r="I706" s="2" t="s">
        <v>29</v>
      </c>
      <c r="J706" s="4">
        <v>1</v>
      </c>
      <c r="K706" t="str">
        <f>_xlfn.XLOOKUP(D706, dim_channels!A:A, dim_channels!C:C, "Not Found")</f>
        <v>Corporate</v>
      </c>
      <c r="L706" t="str">
        <f>_xlfn.XLOOKUP(D706, dim_channels!A:A, dim_channels!B:B, "Not Found")</f>
        <v>Corporate Direct</v>
      </c>
    </row>
    <row r="707" spans="1:12" x14ac:dyDescent="0.2">
      <c r="A707" s="3" t="s">
        <v>1123</v>
      </c>
      <c r="B707" s="3" t="s">
        <v>863</v>
      </c>
      <c r="C707" s="3" t="s">
        <v>512</v>
      </c>
      <c r="D707" s="3" t="s">
        <v>27</v>
      </c>
      <c r="E707" s="3" t="s">
        <v>60</v>
      </c>
      <c r="F707" s="3">
        <v>4121.34</v>
      </c>
      <c r="G707" s="3">
        <v>0</v>
      </c>
      <c r="H707" s="3">
        <v>4121.34</v>
      </c>
      <c r="I707" s="3" t="s">
        <v>41</v>
      </c>
      <c r="J707" s="5">
        <v>1</v>
      </c>
      <c r="K707" t="str">
        <f>_xlfn.XLOOKUP(D707, dim_channels!A:A, dim_channels!C:C, "Not Found")</f>
        <v>OTA</v>
      </c>
      <c r="L707" t="str">
        <f>_xlfn.XLOOKUP(D707, dim_channels!A:A, dim_channels!B:B, "Not Found")</f>
        <v>Expedia</v>
      </c>
    </row>
    <row r="708" spans="1:12" x14ac:dyDescent="0.2">
      <c r="A708" s="2" t="s">
        <v>1124</v>
      </c>
      <c r="B708" s="2" t="s">
        <v>443</v>
      </c>
      <c r="C708" s="2" t="s">
        <v>505</v>
      </c>
      <c r="D708" s="2" t="s">
        <v>64</v>
      </c>
      <c r="E708" s="2" t="s">
        <v>115</v>
      </c>
      <c r="F708" s="2">
        <v>12542.38</v>
      </c>
      <c r="G708" s="2">
        <v>0</v>
      </c>
      <c r="H708" s="2">
        <v>12542.38</v>
      </c>
      <c r="I708" s="2" t="s">
        <v>29</v>
      </c>
      <c r="J708" s="4">
        <v>1</v>
      </c>
      <c r="K708" t="str">
        <f>_xlfn.XLOOKUP(D708, dim_channels!A:A, dim_channels!C:C, "Not Found")</f>
        <v>Direct</v>
      </c>
      <c r="L708" t="str">
        <f>_xlfn.XLOOKUP(D708, dim_channels!A:A, dim_channels!B:B, "Not Found")</f>
        <v>Direct Website</v>
      </c>
    </row>
    <row r="709" spans="1:12" x14ac:dyDescent="0.2">
      <c r="A709" s="3" t="s">
        <v>1125</v>
      </c>
      <c r="B709" s="3" t="s">
        <v>244</v>
      </c>
      <c r="C709" s="3" t="s">
        <v>84</v>
      </c>
      <c r="D709" s="3" t="s">
        <v>52</v>
      </c>
      <c r="E709" s="3" t="s">
        <v>60</v>
      </c>
      <c r="F709" s="3">
        <v>4643.8999999999996</v>
      </c>
      <c r="G709" s="3">
        <v>0</v>
      </c>
      <c r="H709" s="3">
        <v>4643.8999999999996</v>
      </c>
      <c r="I709" s="3" t="s">
        <v>41</v>
      </c>
      <c r="J709" s="5">
        <v>1</v>
      </c>
      <c r="K709" t="str">
        <f>_xlfn.XLOOKUP(D709, dim_channels!A:A, dim_channels!C:C, "Not Found")</f>
        <v>OTA</v>
      </c>
      <c r="L709" t="str">
        <f>_xlfn.XLOOKUP(D709, dim_channels!A:A, dim_channels!B:B, "Not Found")</f>
        <v>Agoda</v>
      </c>
    </row>
    <row r="710" spans="1:12" x14ac:dyDescent="0.2">
      <c r="A710" s="2" t="s">
        <v>1126</v>
      </c>
      <c r="B710" s="2" t="s">
        <v>722</v>
      </c>
      <c r="C710" s="2" t="s">
        <v>435</v>
      </c>
      <c r="D710" s="2" t="s">
        <v>33</v>
      </c>
      <c r="E710" s="2" t="s">
        <v>34</v>
      </c>
      <c r="F710" s="2">
        <v>5511.8</v>
      </c>
      <c r="G710" s="2">
        <v>826.77</v>
      </c>
      <c r="H710" s="2">
        <v>4685.03</v>
      </c>
      <c r="I710" s="2" t="s">
        <v>29</v>
      </c>
      <c r="J710" s="4">
        <v>1.1764705882352939</v>
      </c>
      <c r="K710" t="str">
        <f>_xlfn.XLOOKUP(D710, dim_channels!A:A, dim_channels!C:C, "Not Found")</f>
        <v>OTA</v>
      </c>
      <c r="L710" t="str">
        <f>_xlfn.XLOOKUP(D710, dim_channels!A:A, dim_channels!B:B, "Not Found")</f>
        <v>Booking.com</v>
      </c>
    </row>
    <row r="711" spans="1:12" x14ac:dyDescent="0.2">
      <c r="A711" s="3" t="s">
        <v>1127</v>
      </c>
      <c r="B711" s="3" t="s">
        <v>570</v>
      </c>
      <c r="C711" s="3" t="s">
        <v>297</v>
      </c>
      <c r="D711" s="3" t="s">
        <v>33</v>
      </c>
      <c r="E711" s="3" t="s">
        <v>60</v>
      </c>
      <c r="F711" s="3">
        <v>5651.64</v>
      </c>
      <c r="G711" s="3">
        <v>0</v>
      </c>
      <c r="H711" s="3">
        <v>5651.64</v>
      </c>
      <c r="I711" s="3" t="s">
        <v>29</v>
      </c>
      <c r="J711" s="5">
        <v>1</v>
      </c>
      <c r="K711" t="str">
        <f>_xlfn.XLOOKUP(D711, dim_channels!A:A, dim_channels!C:C, "Not Found")</f>
        <v>OTA</v>
      </c>
      <c r="L711" t="str">
        <f>_xlfn.XLOOKUP(D711, dim_channels!A:A, dim_channels!B:B, "Not Found")</f>
        <v>Booking.com</v>
      </c>
    </row>
    <row r="712" spans="1:12" x14ac:dyDescent="0.2">
      <c r="A712" s="2" t="s">
        <v>1128</v>
      </c>
      <c r="B712" s="2" t="s">
        <v>401</v>
      </c>
      <c r="C712" s="2" t="s">
        <v>725</v>
      </c>
      <c r="D712" s="2" t="s">
        <v>169</v>
      </c>
      <c r="E712" s="2" t="s">
        <v>34</v>
      </c>
      <c r="F712" s="2">
        <v>8083.11</v>
      </c>
      <c r="G712" s="2">
        <v>1616.62</v>
      </c>
      <c r="H712" s="2">
        <v>6466.49</v>
      </c>
      <c r="I712" s="2" t="s">
        <v>29</v>
      </c>
      <c r="J712" s="4">
        <v>1.2499996133914999</v>
      </c>
      <c r="K712" t="str">
        <f>_xlfn.XLOOKUP(D712, dim_channels!A:A, dim_channels!C:C, "Not Found")</f>
        <v>GDS</v>
      </c>
      <c r="L712" t="str">
        <f>_xlfn.XLOOKUP(D712, dim_channels!A:A, dim_channels!B:B, "Not Found")</f>
        <v>GDS (Amadeus)</v>
      </c>
    </row>
    <row r="713" spans="1:12" x14ac:dyDescent="0.2">
      <c r="A713" s="3" t="s">
        <v>1129</v>
      </c>
      <c r="B713" s="3" t="s">
        <v>495</v>
      </c>
      <c r="C713" s="3" t="s">
        <v>229</v>
      </c>
      <c r="D713" s="3" t="s">
        <v>64</v>
      </c>
      <c r="E713" s="3" t="s">
        <v>115</v>
      </c>
      <c r="F713" s="3">
        <v>3741.8</v>
      </c>
      <c r="G713" s="3">
        <v>0</v>
      </c>
      <c r="H713" s="3">
        <v>3741.8</v>
      </c>
      <c r="I713" s="3" t="s">
        <v>56</v>
      </c>
      <c r="J713" s="5">
        <v>1</v>
      </c>
      <c r="K713" t="str">
        <f>_xlfn.XLOOKUP(D713, dim_channels!A:A, dim_channels!C:C, "Not Found")</f>
        <v>Direct</v>
      </c>
      <c r="L713" t="str">
        <f>_xlfn.XLOOKUP(D713, dim_channels!A:A, dim_channels!B:B, "Not Found")</f>
        <v>Direct Website</v>
      </c>
    </row>
    <row r="714" spans="1:12" x14ac:dyDescent="0.2">
      <c r="A714" s="2" t="s">
        <v>1130</v>
      </c>
      <c r="B714" s="2" t="s">
        <v>753</v>
      </c>
      <c r="C714" s="2" t="s">
        <v>567</v>
      </c>
      <c r="D714" s="2" t="s">
        <v>64</v>
      </c>
      <c r="E714" s="2" t="s">
        <v>115</v>
      </c>
      <c r="F714" s="2">
        <v>17830.02</v>
      </c>
      <c r="G714" s="2">
        <v>0</v>
      </c>
      <c r="H714" s="2">
        <v>17830.02</v>
      </c>
      <c r="I714" s="2" t="s">
        <v>29</v>
      </c>
      <c r="J714" s="4">
        <v>1</v>
      </c>
      <c r="K714" t="str">
        <f>_xlfn.XLOOKUP(D714, dim_channels!A:A, dim_channels!C:C, "Not Found")</f>
        <v>Direct</v>
      </c>
      <c r="L714" t="str">
        <f>_xlfn.XLOOKUP(D714, dim_channels!A:A, dim_channels!B:B, "Not Found")</f>
        <v>Direct Website</v>
      </c>
    </row>
    <row r="715" spans="1:12" x14ac:dyDescent="0.2">
      <c r="A715" s="3" t="s">
        <v>1131</v>
      </c>
      <c r="B715" s="3" t="s">
        <v>219</v>
      </c>
      <c r="C715" s="3" t="s">
        <v>242</v>
      </c>
      <c r="D715" s="3" t="s">
        <v>206</v>
      </c>
      <c r="E715" s="3" t="s">
        <v>207</v>
      </c>
      <c r="F715" s="3">
        <v>4525.74</v>
      </c>
      <c r="G715" s="3">
        <v>0</v>
      </c>
      <c r="H715" s="3">
        <v>4525.74</v>
      </c>
      <c r="I715" s="3" t="s">
        <v>29</v>
      </c>
      <c r="J715" s="5">
        <v>1</v>
      </c>
      <c r="K715" t="str">
        <f>_xlfn.XLOOKUP(D715, dim_channels!A:A, dim_channels!C:C, "Not Found")</f>
        <v>Direct</v>
      </c>
      <c r="L715" t="str">
        <f>_xlfn.XLOOKUP(D715, dim_channels!A:A, dim_channels!B:B, "Not Found")</f>
        <v>Walk-in</v>
      </c>
    </row>
    <row r="716" spans="1:12" x14ac:dyDescent="0.2">
      <c r="A716" s="2" t="s">
        <v>1132</v>
      </c>
      <c r="B716" s="2" t="s">
        <v>100</v>
      </c>
      <c r="C716" s="2" t="s">
        <v>202</v>
      </c>
      <c r="D716" s="2" t="s">
        <v>114</v>
      </c>
      <c r="E716" s="2" t="s">
        <v>46</v>
      </c>
      <c r="F716" s="2">
        <v>2501.98</v>
      </c>
      <c r="G716" s="2">
        <v>250.2</v>
      </c>
      <c r="H716" s="2">
        <v>2251.7800000000002</v>
      </c>
      <c r="I716" s="2" t="s">
        <v>41</v>
      </c>
      <c r="J716" s="4">
        <v>1.1111120979847049</v>
      </c>
      <c r="K716" t="str">
        <f>_xlfn.XLOOKUP(D716, dim_channels!A:A, dim_channels!C:C, "Not Found")</f>
        <v>Offline</v>
      </c>
      <c r="L716" t="str">
        <f>_xlfn.XLOOKUP(D716, dim_channels!A:A, dim_channels!B:B, "Not Found")</f>
        <v>Travel Agency</v>
      </c>
    </row>
    <row r="717" spans="1:12" x14ac:dyDescent="0.2">
      <c r="A717" s="3" t="s">
        <v>1133</v>
      </c>
      <c r="B717" s="3" t="s">
        <v>159</v>
      </c>
      <c r="C717" s="3" t="s">
        <v>26</v>
      </c>
      <c r="D717" s="3" t="s">
        <v>33</v>
      </c>
      <c r="E717" s="3" t="s">
        <v>34</v>
      </c>
      <c r="F717" s="3">
        <v>5672.95</v>
      </c>
      <c r="G717" s="3">
        <v>850.94</v>
      </c>
      <c r="H717" s="3">
        <v>4822.01</v>
      </c>
      <c r="I717" s="3" t="s">
        <v>29</v>
      </c>
      <c r="J717" s="5">
        <v>1.1764699782870629</v>
      </c>
      <c r="K717" t="str">
        <f>_xlfn.XLOOKUP(D717, dim_channels!A:A, dim_channels!C:C, "Not Found")</f>
        <v>OTA</v>
      </c>
      <c r="L717" t="str">
        <f>_xlfn.XLOOKUP(D717, dim_channels!A:A, dim_channels!B:B, "Not Found")</f>
        <v>Booking.com</v>
      </c>
    </row>
    <row r="718" spans="1:12" x14ac:dyDescent="0.2">
      <c r="A718" s="2" t="s">
        <v>1134</v>
      </c>
      <c r="B718" s="2" t="s">
        <v>189</v>
      </c>
      <c r="C718" s="2" t="s">
        <v>661</v>
      </c>
      <c r="D718" s="2" t="s">
        <v>27</v>
      </c>
      <c r="E718" s="2" t="s">
        <v>28</v>
      </c>
      <c r="F718" s="2">
        <v>5604.92</v>
      </c>
      <c r="G718" s="2">
        <v>1008.89</v>
      </c>
      <c r="H718" s="2">
        <v>4596.03</v>
      </c>
      <c r="I718" s="2" t="s">
        <v>29</v>
      </c>
      <c r="J718" s="4">
        <v>1.2195133626194781</v>
      </c>
      <c r="K718" t="str">
        <f>_xlfn.XLOOKUP(D718, dim_channels!A:A, dim_channels!C:C, "Not Found")</f>
        <v>OTA</v>
      </c>
      <c r="L718" t="str">
        <f>_xlfn.XLOOKUP(D718, dim_channels!A:A, dim_channels!B:B, "Not Found")</f>
        <v>Expedia</v>
      </c>
    </row>
    <row r="719" spans="1:12" x14ac:dyDescent="0.2">
      <c r="A719" s="3" t="s">
        <v>1135</v>
      </c>
      <c r="B719" s="3" t="s">
        <v>167</v>
      </c>
      <c r="C719" s="3" t="s">
        <v>117</v>
      </c>
      <c r="D719" s="3" t="s">
        <v>33</v>
      </c>
      <c r="E719" s="3" t="s">
        <v>34</v>
      </c>
      <c r="F719" s="3">
        <v>8493.59</v>
      </c>
      <c r="G719" s="3">
        <v>1274.04</v>
      </c>
      <c r="H719" s="3">
        <v>7219.55</v>
      </c>
      <c r="I719" s="3" t="s">
        <v>41</v>
      </c>
      <c r="J719" s="5">
        <v>1.176470832669626</v>
      </c>
      <c r="K719" t="str">
        <f>_xlfn.XLOOKUP(D719, dim_channels!A:A, dim_channels!C:C, "Not Found")</f>
        <v>OTA</v>
      </c>
      <c r="L719" t="str">
        <f>_xlfn.XLOOKUP(D719, dim_channels!A:A, dim_channels!B:B, "Not Found")</f>
        <v>Booking.com</v>
      </c>
    </row>
    <row r="720" spans="1:12" x14ac:dyDescent="0.2">
      <c r="A720" s="2" t="s">
        <v>1136</v>
      </c>
      <c r="B720" s="2" t="s">
        <v>712</v>
      </c>
      <c r="C720" s="2" t="s">
        <v>854</v>
      </c>
      <c r="D720" s="2" t="s">
        <v>27</v>
      </c>
      <c r="E720" s="2" t="s">
        <v>34</v>
      </c>
      <c r="F720" s="2">
        <v>13563.47</v>
      </c>
      <c r="G720" s="2">
        <v>2441.42</v>
      </c>
      <c r="H720" s="2">
        <v>11122.05</v>
      </c>
      <c r="I720" s="2" t="s">
        <v>29</v>
      </c>
      <c r="J720" s="4">
        <v>1.2195116907404659</v>
      </c>
      <c r="K720" t="str">
        <f>_xlfn.XLOOKUP(D720, dim_channels!A:A, dim_channels!C:C, "Not Found")</f>
        <v>OTA</v>
      </c>
      <c r="L720" t="str">
        <f>_xlfn.XLOOKUP(D720, dim_channels!A:A, dim_channels!B:B, "Not Found")</f>
        <v>Expedia</v>
      </c>
    </row>
    <row r="721" spans="1:12" x14ac:dyDescent="0.2">
      <c r="A721" s="3" t="s">
        <v>1137</v>
      </c>
      <c r="B721" s="3" t="s">
        <v>630</v>
      </c>
      <c r="C721" s="3" t="s">
        <v>299</v>
      </c>
      <c r="D721" s="3" t="s">
        <v>64</v>
      </c>
      <c r="E721" s="3" t="s">
        <v>28</v>
      </c>
      <c r="F721" s="3">
        <v>6728.09</v>
      </c>
      <c r="G721" s="3">
        <v>0</v>
      </c>
      <c r="H721" s="3">
        <v>6728.09</v>
      </c>
      <c r="I721" s="3" t="s">
        <v>41</v>
      </c>
      <c r="J721" s="5">
        <v>1</v>
      </c>
      <c r="K721" t="str">
        <f>_xlfn.XLOOKUP(D721, dim_channels!A:A, dim_channels!C:C, "Not Found")</f>
        <v>Direct</v>
      </c>
      <c r="L721" t="str">
        <f>_xlfn.XLOOKUP(D721, dim_channels!A:A, dim_channels!B:B, "Not Found")</f>
        <v>Direct Website</v>
      </c>
    </row>
    <row r="722" spans="1:12" x14ac:dyDescent="0.2">
      <c r="A722" s="2" t="s">
        <v>1138</v>
      </c>
      <c r="B722" s="2" t="s">
        <v>266</v>
      </c>
      <c r="C722" s="2" t="s">
        <v>162</v>
      </c>
      <c r="D722" s="2" t="s">
        <v>64</v>
      </c>
      <c r="E722" s="2" t="s">
        <v>28</v>
      </c>
      <c r="F722" s="2">
        <v>9677.4</v>
      </c>
      <c r="G722" s="2">
        <v>0</v>
      </c>
      <c r="H722" s="2">
        <v>9677.4</v>
      </c>
      <c r="I722" s="2" t="s">
        <v>29</v>
      </c>
      <c r="J722" s="4">
        <v>1</v>
      </c>
      <c r="K722" t="str">
        <f>_xlfn.XLOOKUP(D722, dim_channels!A:A, dim_channels!C:C, "Not Found")</f>
        <v>Direct</v>
      </c>
      <c r="L722" t="str">
        <f>_xlfn.XLOOKUP(D722, dim_channels!A:A, dim_channels!B:B, "Not Found")</f>
        <v>Direct Website</v>
      </c>
    </row>
    <row r="723" spans="1:12" x14ac:dyDescent="0.2">
      <c r="A723" s="3" t="s">
        <v>1139</v>
      </c>
      <c r="B723" s="3" t="s">
        <v>106</v>
      </c>
      <c r="C723" s="3" t="s">
        <v>106</v>
      </c>
      <c r="D723" s="3" t="s">
        <v>52</v>
      </c>
      <c r="E723" s="3" t="s">
        <v>60</v>
      </c>
      <c r="F723" s="3">
        <v>9563.07</v>
      </c>
      <c r="G723" s="3">
        <v>0</v>
      </c>
      <c r="H723" s="3">
        <v>9563.07</v>
      </c>
      <c r="I723" s="3" t="s">
        <v>29</v>
      </c>
      <c r="J723" s="5">
        <v>1</v>
      </c>
      <c r="K723" t="str">
        <f>_xlfn.XLOOKUP(D723, dim_channels!A:A, dim_channels!C:C, "Not Found")</f>
        <v>OTA</v>
      </c>
      <c r="L723" t="str">
        <f>_xlfn.XLOOKUP(D723, dim_channels!A:A, dim_channels!B:B, "Not Found")</f>
        <v>Agoda</v>
      </c>
    </row>
    <row r="724" spans="1:12" x14ac:dyDescent="0.2">
      <c r="A724" s="2" t="s">
        <v>1140</v>
      </c>
      <c r="B724" s="2" t="s">
        <v>917</v>
      </c>
      <c r="C724" s="2" t="s">
        <v>1141</v>
      </c>
      <c r="D724" s="2" t="s">
        <v>45</v>
      </c>
      <c r="E724" s="2" t="s">
        <v>46</v>
      </c>
      <c r="F724" s="2">
        <v>14345.01</v>
      </c>
      <c r="G724" s="2">
        <v>717.25</v>
      </c>
      <c r="H724" s="2">
        <v>13627.76</v>
      </c>
      <c r="I724" s="2" t="s">
        <v>29</v>
      </c>
      <c r="J724" s="4">
        <v>1.0526315403265101</v>
      </c>
      <c r="K724" t="str">
        <f>_xlfn.XLOOKUP(D724, dim_channels!A:A, dim_channels!C:C, "Not Found")</f>
        <v>Corporate</v>
      </c>
      <c r="L724" t="str">
        <f>_xlfn.XLOOKUP(D724, dim_channels!A:A, dim_channels!B:B, "Not Found")</f>
        <v>Corporate Direct</v>
      </c>
    </row>
    <row r="725" spans="1:12" x14ac:dyDescent="0.2">
      <c r="A725" s="3" t="s">
        <v>1142</v>
      </c>
      <c r="B725" s="3" t="s">
        <v>343</v>
      </c>
      <c r="C725" s="3" t="s">
        <v>487</v>
      </c>
      <c r="D725" s="3" t="s">
        <v>27</v>
      </c>
      <c r="E725" s="3" t="s">
        <v>34</v>
      </c>
      <c r="F725" s="3">
        <v>9875.67</v>
      </c>
      <c r="G725" s="3">
        <v>1777.62</v>
      </c>
      <c r="H725" s="3">
        <v>8098.05</v>
      </c>
      <c r="I725" s="3" t="s">
        <v>29</v>
      </c>
      <c r="J725" s="5">
        <v>1.2195121047659621</v>
      </c>
      <c r="K725" t="str">
        <f>_xlfn.XLOOKUP(D725, dim_channels!A:A, dim_channels!C:C, "Not Found")</f>
        <v>OTA</v>
      </c>
      <c r="L725" t="str">
        <f>_xlfn.XLOOKUP(D725, dim_channels!A:A, dim_channels!B:B, "Not Found")</f>
        <v>Expedia</v>
      </c>
    </row>
    <row r="726" spans="1:12" x14ac:dyDescent="0.2">
      <c r="A726" s="2" t="s">
        <v>1143</v>
      </c>
      <c r="B726" s="2" t="s">
        <v>324</v>
      </c>
      <c r="C726" s="2" t="s">
        <v>200</v>
      </c>
      <c r="D726" s="2" t="s">
        <v>27</v>
      </c>
      <c r="E726" s="2" t="s">
        <v>28</v>
      </c>
      <c r="F726" s="2">
        <v>10115.15</v>
      </c>
      <c r="G726" s="2">
        <v>1820.73</v>
      </c>
      <c r="H726" s="2">
        <v>8294.42</v>
      </c>
      <c r="I726" s="2" t="s">
        <v>29</v>
      </c>
      <c r="J726" s="4">
        <v>1.219512636206028</v>
      </c>
      <c r="K726" t="str">
        <f>_xlfn.XLOOKUP(D726, dim_channels!A:A, dim_channels!C:C, "Not Found")</f>
        <v>OTA</v>
      </c>
      <c r="L726" t="str">
        <f>_xlfn.XLOOKUP(D726, dim_channels!A:A, dim_channels!B:B, "Not Found")</f>
        <v>Expedia</v>
      </c>
    </row>
    <row r="727" spans="1:12" x14ac:dyDescent="0.2">
      <c r="A727" s="3" t="s">
        <v>1144</v>
      </c>
      <c r="B727" s="3" t="s">
        <v>644</v>
      </c>
      <c r="C727" s="3" t="s">
        <v>200</v>
      </c>
      <c r="D727" s="3" t="s">
        <v>27</v>
      </c>
      <c r="E727" s="3" t="s">
        <v>60</v>
      </c>
      <c r="F727" s="3">
        <v>3405.61</v>
      </c>
      <c r="G727" s="3">
        <v>0</v>
      </c>
      <c r="H727" s="3">
        <v>3405.61</v>
      </c>
      <c r="I727" s="3" t="s">
        <v>29</v>
      </c>
      <c r="J727" s="5">
        <v>1</v>
      </c>
      <c r="K727" t="str">
        <f>_xlfn.XLOOKUP(D727, dim_channels!A:A, dim_channels!C:C, "Not Found")</f>
        <v>OTA</v>
      </c>
      <c r="L727" t="str">
        <f>_xlfn.XLOOKUP(D727, dim_channels!A:A, dim_channels!B:B, "Not Found")</f>
        <v>Expedia</v>
      </c>
    </row>
    <row r="728" spans="1:12" x14ac:dyDescent="0.2">
      <c r="A728" s="2" t="s">
        <v>1145</v>
      </c>
      <c r="B728" s="2" t="s">
        <v>562</v>
      </c>
      <c r="C728" s="2" t="s">
        <v>36</v>
      </c>
      <c r="D728" s="2" t="s">
        <v>52</v>
      </c>
      <c r="E728" s="2" t="s">
        <v>60</v>
      </c>
      <c r="F728" s="2">
        <v>2503.89</v>
      </c>
      <c r="G728" s="2">
        <v>0</v>
      </c>
      <c r="H728" s="2">
        <v>2503.89</v>
      </c>
      <c r="I728" s="2" t="s">
        <v>29</v>
      </c>
      <c r="J728" s="4">
        <v>1</v>
      </c>
      <c r="K728" t="str">
        <f>_xlfn.XLOOKUP(D728, dim_channels!A:A, dim_channels!C:C, "Not Found")</f>
        <v>OTA</v>
      </c>
      <c r="L728" t="str">
        <f>_xlfn.XLOOKUP(D728, dim_channels!A:A, dim_channels!B:B, "Not Found")</f>
        <v>Agoda</v>
      </c>
    </row>
    <row r="729" spans="1:12" x14ac:dyDescent="0.2">
      <c r="A729" s="3" t="s">
        <v>1146</v>
      </c>
      <c r="B729" s="3" t="s">
        <v>489</v>
      </c>
      <c r="C729" s="3" t="s">
        <v>300</v>
      </c>
      <c r="D729" s="3" t="s">
        <v>33</v>
      </c>
      <c r="E729" s="3" t="s">
        <v>34</v>
      </c>
      <c r="F729" s="3">
        <v>3061.97</v>
      </c>
      <c r="G729" s="3">
        <v>459.3</v>
      </c>
      <c r="H729" s="3">
        <v>2602.67</v>
      </c>
      <c r="I729" s="3" t="s">
        <v>41</v>
      </c>
      <c r="J729" s="5">
        <v>1.176472622345514</v>
      </c>
      <c r="K729" t="str">
        <f>_xlfn.XLOOKUP(D729, dim_channels!A:A, dim_channels!C:C, "Not Found")</f>
        <v>OTA</v>
      </c>
      <c r="L729" t="str">
        <f>_xlfn.XLOOKUP(D729, dim_channels!A:A, dim_channels!B:B, "Not Found")</f>
        <v>Booking.com</v>
      </c>
    </row>
    <row r="730" spans="1:12" x14ac:dyDescent="0.2">
      <c r="A730" s="2" t="s">
        <v>1147</v>
      </c>
      <c r="B730" s="2" t="s">
        <v>484</v>
      </c>
      <c r="C730" s="2" t="s">
        <v>69</v>
      </c>
      <c r="D730" s="2" t="s">
        <v>64</v>
      </c>
      <c r="E730" s="2" t="s">
        <v>34</v>
      </c>
      <c r="F730" s="2">
        <v>8952.3799999999992</v>
      </c>
      <c r="G730" s="2">
        <v>0</v>
      </c>
      <c r="H730" s="2">
        <v>8952.3799999999992</v>
      </c>
      <c r="I730" s="2" t="s">
        <v>29</v>
      </c>
      <c r="J730" s="4">
        <v>1</v>
      </c>
      <c r="K730" t="str">
        <f>_xlfn.XLOOKUP(D730, dim_channels!A:A, dim_channels!C:C, "Not Found")</f>
        <v>Direct</v>
      </c>
      <c r="L730" t="str">
        <f>_xlfn.XLOOKUP(D730, dim_channels!A:A, dim_channels!B:B, "Not Found")</f>
        <v>Direct Website</v>
      </c>
    </row>
    <row r="731" spans="1:12" x14ac:dyDescent="0.2">
      <c r="A731" s="3" t="s">
        <v>1148</v>
      </c>
      <c r="B731" s="3" t="s">
        <v>107</v>
      </c>
      <c r="C731" s="3" t="s">
        <v>107</v>
      </c>
      <c r="D731" s="3" t="s">
        <v>52</v>
      </c>
      <c r="E731" s="3" t="s">
        <v>34</v>
      </c>
      <c r="F731" s="3">
        <v>5069.45</v>
      </c>
      <c r="G731" s="3">
        <v>608.33000000000004</v>
      </c>
      <c r="H731" s="3">
        <v>4461.12</v>
      </c>
      <c r="I731" s="3" t="s">
        <v>29</v>
      </c>
      <c r="J731" s="5">
        <v>1.1363626174592929</v>
      </c>
      <c r="K731" t="str">
        <f>_xlfn.XLOOKUP(D731, dim_channels!A:A, dim_channels!C:C, "Not Found")</f>
        <v>OTA</v>
      </c>
      <c r="L731" t="str">
        <f>_xlfn.XLOOKUP(D731, dim_channels!A:A, dim_channels!B:B, "Not Found")</f>
        <v>Agoda</v>
      </c>
    </row>
    <row r="732" spans="1:12" x14ac:dyDescent="0.2">
      <c r="A732" s="2" t="s">
        <v>1149</v>
      </c>
      <c r="B732" s="2" t="s">
        <v>475</v>
      </c>
      <c r="C732" s="2" t="s">
        <v>278</v>
      </c>
      <c r="D732" s="2" t="s">
        <v>64</v>
      </c>
      <c r="E732" s="2" t="s">
        <v>28</v>
      </c>
      <c r="F732" s="2">
        <v>8178.03</v>
      </c>
      <c r="G732" s="2">
        <v>0</v>
      </c>
      <c r="H732" s="2">
        <v>8178.03</v>
      </c>
      <c r="I732" s="2" t="s">
        <v>29</v>
      </c>
      <c r="J732" s="4">
        <v>1</v>
      </c>
      <c r="K732" t="str">
        <f>_xlfn.XLOOKUP(D732, dim_channels!A:A, dim_channels!C:C, "Not Found")</f>
        <v>Direct</v>
      </c>
      <c r="L732" t="str">
        <f>_xlfn.XLOOKUP(D732, dim_channels!A:A, dim_channels!B:B, "Not Found")</f>
        <v>Direct Website</v>
      </c>
    </row>
    <row r="733" spans="1:12" x14ac:dyDescent="0.2">
      <c r="A733" s="3" t="s">
        <v>1150</v>
      </c>
      <c r="B733" s="3" t="s">
        <v>725</v>
      </c>
      <c r="C733" s="3" t="s">
        <v>55</v>
      </c>
      <c r="D733" s="3" t="s">
        <v>169</v>
      </c>
      <c r="E733" s="3" t="s">
        <v>46</v>
      </c>
      <c r="F733" s="3">
        <v>5759.21</v>
      </c>
      <c r="G733" s="3">
        <v>1151.8399999999999</v>
      </c>
      <c r="H733" s="3">
        <v>4607.37</v>
      </c>
      <c r="I733" s="3" t="s">
        <v>29</v>
      </c>
      <c r="J733" s="5">
        <v>1.2499994573910931</v>
      </c>
      <c r="K733" t="str">
        <f>_xlfn.XLOOKUP(D733, dim_channels!A:A, dim_channels!C:C, "Not Found")</f>
        <v>GDS</v>
      </c>
      <c r="L733" t="str">
        <f>_xlfn.XLOOKUP(D733, dim_channels!A:A, dim_channels!B:B, "Not Found")</f>
        <v>GDS (Amadeus)</v>
      </c>
    </row>
    <row r="734" spans="1:12" x14ac:dyDescent="0.2">
      <c r="A734" s="2" t="s">
        <v>1151</v>
      </c>
      <c r="B734" s="2" t="s">
        <v>81</v>
      </c>
      <c r="C734" s="2" t="s">
        <v>644</v>
      </c>
      <c r="D734" s="2" t="s">
        <v>64</v>
      </c>
      <c r="E734" s="2" t="s">
        <v>115</v>
      </c>
      <c r="F734" s="2">
        <v>3018.05</v>
      </c>
      <c r="G734" s="2">
        <v>0</v>
      </c>
      <c r="H734" s="2">
        <v>3018.05</v>
      </c>
      <c r="I734" s="2" t="s">
        <v>29</v>
      </c>
      <c r="J734" s="4">
        <v>1</v>
      </c>
      <c r="K734" t="str">
        <f>_xlfn.XLOOKUP(D734, dim_channels!A:A, dim_channels!C:C, "Not Found")</f>
        <v>Direct</v>
      </c>
      <c r="L734" t="str">
        <f>_xlfn.XLOOKUP(D734, dim_channels!A:A, dim_channels!B:B, "Not Found")</f>
        <v>Direct Website</v>
      </c>
    </row>
    <row r="735" spans="1:12" x14ac:dyDescent="0.2">
      <c r="A735" s="3" t="s">
        <v>1152</v>
      </c>
      <c r="B735" s="3" t="s">
        <v>112</v>
      </c>
      <c r="C735" s="3" t="s">
        <v>78</v>
      </c>
      <c r="D735" s="3" t="s">
        <v>52</v>
      </c>
      <c r="E735" s="3" t="s">
        <v>34</v>
      </c>
      <c r="F735" s="3">
        <v>18168.439999999999</v>
      </c>
      <c r="G735" s="3">
        <v>2180.21</v>
      </c>
      <c r="H735" s="3">
        <v>15988.23</v>
      </c>
      <c r="I735" s="3" t="s">
        <v>41</v>
      </c>
      <c r="J735" s="5">
        <v>1.1363634373536029</v>
      </c>
      <c r="K735" t="str">
        <f>_xlfn.XLOOKUP(D735, dim_channels!A:A, dim_channels!C:C, "Not Found")</f>
        <v>OTA</v>
      </c>
      <c r="L735" t="str">
        <f>_xlfn.XLOOKUP(D735, dim_channels!A:A, dim_channels!B:B, "Not Found")</f>
        <v>Agoda</v>
      </c>
    </row>
    <row r="736" spans="1:12" x14ac:dyDescent="0.2">
      <c r="A736" s="2" t="s">
        <v>1153</v>
      </c>
      <c r="B736" s="2" t="s">
        <v>147</v>
      </c>
      <c r="C736" s="2" t="s">
        <v>1021</v>
      </c>
      <c r="D736" s="2" t="s">
        <v>52</v>
      </c>
      <c r="E736" s="2" t="s">
        <v>34</v>
      </c>
      <c r="F736" s="2">
        <v>2572.4299999999998</v>
      </c>
      <c r="G736" s="2">
        <v>308.69</v>
      </c>
      <c r="H736" s="2">
        <v>2263.7399999999998</v>
      </c>
      <c r="I736" s="2" t="s">
        <v>29</v>
      </c>
      <c r="J736" s="4">
        <v>1.136362833187557</v>
      </c>
      <c r="K736" t="str">
        <f>_xlfn.XLOOKUP(D736, dim_channels!A:A, dim_channels!C:C, "Not Found")</f>
        <v>OTA</v>
      </c>
      <c r="L736" t="str">
        <f>_xlfn.XLOOKUP(D736, dim_channels!A:A, dim_channels!B:B, "Not Found")</f>
        <v>Agoda</v>
      </c>
    </row>
    <row r="737" spans="1:12" x14ac:dyDescent="0.2">
      <c r="A737" s="3" t="s">
        <v>1154</v>
      </c>
      <c r="B737" s="3" t="s">
        <v>147</v>
      </c>
      <c r="C737" s="3" t="s">
        <v>971</v>
      </c>
      <c r="D737" s="3" t="s">
        <v>33</v>
      </c>
      <c r="E737" s="3" t="s">
        <v>28</v>
      </c>
      <c r="F737" s="3">
        <v>2675.68</v>
      </c>
      <c r="G737" s="3">
        <v>401.35</v>
      </c>
      <c r="H737" s="3">
        <v>2274.33</v>
      </c>
      <c r="I737" s="3" t="s">
        <v>56</v>
      </c>
      <c r="J737" s="5">
        <v>1.176469553670751</v>
      </c>
      <c r="K737" t="str">
        <f>_xlfn.XLOOKUP(D737, dim_channels!A:A, dim_channels!C:C, "Not Found")</f>
        <v>OTA</v>
      </c>
      <c r="L737" t="str">
        <f>_xlfn.XLOOKUP(D737, dim_channels!A:A, dim_channels!B:B, "Not Found")</f>
        <v>Booking.com</v>
      </c>
    </row>
    <row r="738" spans="1:12" x14ac:dyDescent="0.2">
      <c r="A738" s="2" t="s">
        <v>1155</v>
      </c>
      <c r="B738" s="2" t="s">
        <v>244</v>
      </c>
      <c r="C738" s="2" t="s">
        <v>126</v>
      </c>
      <c r="D738" s="2" t="s">
        <v>45</v>
      </c>
      <c r="E738" s="2" t="s">
        <v>89</v>
      </c>
      <c r="F738" s="2">
        <v>5763.48</v>
      </c>
      <c r="G738" s="2">
        <v>0</v>
      </c>
      <c r="H738" s="2">
        <v>5763.48</v>
      </c>
      <c r="I738" s="2" t="s">
        <v>41</v>
      </c>
      <c r="J738" s="4">
        <v>1</v>
      </c>
      <c r="K738" t="str">
        <f>_xlfn.XLOOKUP(D738, dim_channels!A:A, dim_channels!C:C, "Not Found")</f>
        <v>Corporate</v>
      </c>
      <c r="L738" t="str">
        <f>_xlfn.XLOOKUP(D738, dim_channels!A:A, dim_channels!B:B, "Not Found")</f>
        <v>Corporate Direct</v>
      </c>
    </row>
    <row r="739" spans="1:12" x14ac:dyDescent="0.2">
      <c r="A739" s="3" t="s">
        <v>1156</v>
      </c>
      <c r="B739" s="3" t="s">
        <v>546</v>
      </c>
      <c r="C739" s="3" t="s">
        <v>445</v>
      </c>
      <c r="D739" s="3" t="s">
        <v>33</v>
      </c>
      <c r="E739" s="3" t="s">
        <v>60</v>
      </c>
      <c r="F739" s="3">
        <v>18905.03</v>
      </c>
      <c r="G739" s="3">
        <v>0</v>
      </c>
      <c r="H739" s="3">
        <v>18905.03</v>
      </c>
      <c r="I739" s="3" t="s">
        <v>29</v>
      </c>
      <c r="J739" s="5">
        <v>1</v>
      </c>
      <c r="K739" t="str">
        <f>_xlfn.XLOOKUP(D739, dim_channels!A:A, dim_channels!C:C, "Not Found")</f>
        <v>OTA</v>
      </c>
      <c r="L739" t="str">
        <f>_xlfn.XLOOKUP(D739, dim_channels!A:A, dim_channels!B:B, "Not Found")</f>
        <v>Booking.com</v>
      </c>
    </row>
    <row r="740" spans="1:12" x14ac:dyDescent="0.2">
      <c r="A740" s="2" t="s">
        <v>1157</v>
      </c>
      <c r="B740" s="2" t="s">
        <v>261</v>
      </c>
      <c r="C740" s="2" t="s">
        <v>597</v>
      </c>
      <c r="D740" s="2" t="s">
        <v>27</v>
      </c>
      <c r="E740" s="2" t="s">
        <v>34</v>
      </c>
      <c r="F740" s="2">
        <v>17111.62</v>
      </c>
      <c r="G740" s="2">
        <v>3080.09</v>
      </c>
      <c r="H740" s="2">
        <v>14031.53</v>
      </c>
      <c r="I740" s="2" t="s">
        <v>41</v>
      </c>
      <c r="J740" s="4">
        <v>1.2195120560623109</v>
      </c>
      <c r="K740" t="str">
        <f>_xlfn.XLOOKUP(D740, dim_channels!A:A, dim_channels!C:C, "Not Found")</f>
        <v>OTA</v>
      </c>
      <c r="L740" t="str">
        <f>_xlfn.XLOOKUP(D740, dim_channels!A:A, dim_channels!B:B, "Not Found")</f>
        <v>Expedia</v>
      </c>
    </row>
    <row r="741" spans="1:12" x14ac:dyDescent="0.2">
      <c r="A741" s="3" t="s">
        <v>1158</v>
      </c>
      <c r="B741" s="3" t="s">
        <v>669</v>
      </c>
      <c r="C741" s="3" t="s">
        <v>614</v>
      </c>
      <c r="D741" s="3" t="s">
        <v>169</v>
      </c>
      <c r="E741" s="3" t="s">
        <v>46</v>
      </c>
      <c r="F741" s="3">
        <v>8741.27</v>
      </c>
      <c r="G741" s="3">
        <v>1748.25</v>
      </c>
      <c r="H741" s="3">
        <v>6993.02</v>
      </c>
      <c r="I741" s="3" t="s">
        <v>29</v>
      </c>
      <c r="J741" s="5">
        <v>1.24999928500133</v>
      </c>
      <c r="K741" t="str">
        <f>_xlfn.XLOOKUP(D741, dim_channels!A:A, dim_channels!C:C, "Not Found")</f>
        <v>GDS</v>
      </c>
      <c r="L741" t="str">
        <f>_xlfn.XLOOKUP(D741, dim_channels!A:A, dim_channels!B:B, "Not Found")</f>
        <v>GDS (Amadeus)</v>
      </c>
    </row>
    <row r="742" spans="1:12" x14ac:dyDescent="0.2">
      <c r="A742" s="2" t="s">
        <v>1159</v>
      </c>
      <c r="B742" s="2" t="s">
        <v>227</v>
      </c>
      <c r="C742" s="2" t="s">
        <v>39</v>
      </c>
      <c r="D742" s="2" t="s">
        <v>169</v>
      </c>
      <c r="E742" s="2" t="s">
        <v>34</v>
      </c>
      <c r="F742" s="2">
        <v>5031.2700000000004</v>
      </c>
      <c r="G742" s="2">
        <v>1006.25</v>
      </c>
      <c r="H742" s="2">
        <v>4025.02</v>
      </c>
      <c r="I742" s="2" t="s">
        <v>29</v>
      </c>
      <c r="J742" s="4">
        <v>1.2499987577701479</v>
      </c>
      <c r="K742" t="str">
        <f>_xlfn.XLOOKUP(D742, dim_channels!A:A, dim_channels!C:C, "Not Found")</f>
        <v>GDS</v>
      </c>
      <c r="L742" t="str">
        <f>_xlfn.XLOOKUP(D742, dim_channels!A:A, dim_channels!B:B, "Not Found")</f>
        <v>GDS (Amadeus)</v>
      </c>
    </row>
    <row r="743" spans="1:12" x14ac:dyDescent="0.2">
      <c r="A743" s="3" t="s">
        <v>1160</v>
      </c>
      <c r="B743" s="3" t="s">
        <v>129</v>
      </c>
      <c r="C743" s="3" t="s">
        <v>187</v>
      </c>
      <c r="D743" s="3" t="s">
        <v>52</v>
      </c>
      <c r="E743" s="3" t="s">
        <v>60</v>
      </c>
      <c r="F743" s="3">
        <v>3035.41</v>
      </c>
      <c r="G743" s="3">
        <v>0</v>
      </c>
      <c r="H743" s="3">
        <v>3035.41</v>
      </c>
      <c r="I743" s="3" t="s">
        <v>29</v>
      </c>
      <c r="J743" s="5">
        <v>1</v>
      </c>
      <c r="K743" t="str">
        <f>_xlfn.XLOOKUP(D743, dim_channels!A:A, dim_channels!C:C, "Not Found")</f>
        <v>OTA</v>
      </c>
      <c r="L743" t="str">
        <f>_xlfn.XLOOKUP(D743, dim_channels!A:A, dim_channels!B:B, "Not Found")</f>
        <v>Agoda</v>
      </c>
    </row>
    <row r="744" spans="1:12" x14ac:dyDescent="0.2">
      <c r="A744" s="2" t="s">
        <v>1161</v>
      </c>
      <c r="B744" s="2" t="s">
        <v>515</v>
      </c>
      <c r="C744" s="2" t="s">
        <v>39</v>
      </c>
      <c r="D744" s="2" t="s">
        <v>64</v>
      </c>
      <c r="E744" s="2" t="s">
        <v>28</v>
      </c>
      <c r="F744" s="2">
        <v>6890.02</v>
      </c>
      <c r="G744" s="2">
        <v>0</v>
      </c>
      <c r="H744" s="2">
        <v>6890.02</v>
      </c>
      <c r="I744" s="2" t="s">
        <v>29</v>
      </c>
      <c r="J744" s="4">
        <v>1</v>
      </c>
      <c r="K744" t="str">
        <f>_xlfn.XLOOKUP(D744, dim_channels!A:A, dim_channels!C:C, "Not Found")</f>
        <v>Direct</v>
      </c>
      <c r="L744" t="str">
        <f>_xlfn.XLOOKUP(D744, dim_channels!A:A, dim_channels!B:B, "Not Found")</f>
        <v>Direct Website</v>
      </c>
    </row>
    <row r="745" spans="1:12" x14ac:dyDescent="0.2">
      <c r="A745" s="3" t="s">
        <v>1162</v>
      </c>
      <c r="B745" s="3" t="s">
        <v>239</v>
      </c>
      <c r="C745" s="3" t="s">
        <v>708</v>
      </c>
      <c r="D745" s="3" t="s">
        <v>52</v>
      </c>
      <c r="E745" s="3" t="s">
        <v>60</v>
      </c>
      <c r="F745" s="3">
        <v>7441.91</v>
      </c>
      <c r="G745" s="3">
        <v>0</v>
      </c>
      <c r="H745" s="3">
        <v>7441.91</v>
      </c>
      <c r="I745" s="3" t="s">
        <v>29</v>
      </c>
      <c r="J745" s="5">
        <v>1</v>
      </c>
      <c r="K745" t="str">
        <f>_xlfn.XLOOKUP(D745, dim_channels!A:A, dim_channels!C:C, "Not Found")</f>
        <v>OTA</v>
      </c>
      <c r="L745" t="str">
        <f>_xlfn.XLOOKUP(D745, dim_channels!A:A, dim_channels!B:B, "Not Found")</f>
        <v>Agoda</v>
      </c>
    </row>
    <row r="746" spans="1:12" x14ac:dyDescent="0.2">
      <c r="A746" s="2" t="s">
        <v>1163</v>
      </c>
      <c r="B746" s="2" t="s">
        <v>48</v>
      </c>
      <c r="C746" s="2" t="s">
        <v>184</v>
      </c>
      <c r="D746" s="2" t="s">
        <v>27</v>
      </c>
      <c r="E746" s="2" t="s">
        <v>34</v>
      </c>
      <c r="F746" s="2">
        <v>3968.28</v>
      </c>
      <c r="G746" s="2">
        <v>714.29</v>
      </c>
      <c r="H746" s="2">
        <v>3253.99</v>
      </c>
      <c r="I746" s="2" t="s">
        <v>41</v>
      </c>
      <c r="J746" s="4">
        <v>1.2195120452121859</v>
      </c>
      <c r="K746" t="str">
        <f>_xlfn.XLOOKUP(D746, dim_channels!A:A, dim_channels!C:C, "Not Found")</f>
        <v>OTA</v>
      </c>
      <c r="L746" t="str">
        <f>_xlfn.XLOOKUP(D746, dim_channels!A:A, dim_channels!B:B, "Not Found")</f>
        <v>Expedia</v>
      </c>
    </row>
    <row r="747" spans="1:12" x14ac:dyDescent="0.2">
      <c r="A747" s="3" t="s">
        <v>1164</v>
      </c>
      <c r="B747" s="3" t="s">
        <v>359</v>
      </c>
      <c r="C747" s="3" t="s">
        <v>1021</v>
      </c>
      <c r="D747" s="3" t="s">
        <v>27</v>
      </c>
      <c r="E747" s="3" t="s">
        <v>60</v>
      </c>
      <c r="F747" s="3">
        <v>19810.330000000002</v>
      </c>
      <c r="G747" s="3">
        <v>0</v>
      </c>
      <c r="H747" s="3">
        <v>19810.330000000002</v>
      </c>
      <c r="I747" s="3" t="s">
        <v>56</v>
      </c>
      <c r="J747" s="5">
        <v>1</v>
      </c>
      <c r="K747" t="str">
        <f>_xlfn.XLOOKUP(D747, dim_channels!A:A, dim_channels!C:C, "Not Found")</f>
        <v>OTA</v>
      </c>
      <c r="L747" t="str">
        <f>_xlfn.XLOOKUP(D747, dim_channels!A:A, dim_channels!B:B, "Not Found")</f>
        <v>Expedia</v>
      </c>
    </row>
    <row r="748" spans="1:12" x14ac:dyDescent="0.2">
      <c r="A748" s="2" t="s">
        <v>1165</v>
      </c>
      <c r="B748" s="2" t="s">
        <v>584</v>
      </c>
      <c r="C748" s="2" t="s">
        <v>562</v>
      </c>
      <c r="D748" s="2" t="s">
        <v>64</v>
      </c>
      <c r="E748" s="2" t="s">
        <v>28</v>
      </c>
      <c r="F748" s="2">
        <v>5576.13</v>
      </c>
      <c r="G748" s="2">
        <v>0</v>
      </c>
      <c r="H748" s="2">
        <v>5576.13</v>
      </c>
      <c r="I748" s="2" t="s">
        <v>41</v>
      </c>
      <c r="J748" s="4">
        <v>1</v>
      </c>
      <c r="K748" t="str">
        <f>_xlfn.XLOOKUP(D748, dim_channels!A:A, dim_channels!C:C, "Not Found")</f>
        <v>Direct</v>
      </c>
      <c r="L748" t="str">
        <f>_xlfn.XLOOKUP(D748, dim_channels!A:A, dim_channels!B:B, "Not Found")</f>
        <v>Direct Website</v>
      </c>
    </row>
    <row r="749" spans="1:12" x14ac:dyDescent="0.2">
      <c r="A749" s="3" t="s">
        <v>1166</v>
      </c>
      <c r="B749" s="3" t="s">
        <v>310</v>
      </c>
      <c r="C749" s="3" t="s">
        <v>215</v>
      </c>
      <c r="D749" s="3" t="s">
        <v>52</v>
      </c>
      <c r="E749" s="3" t="s">
        <v>34</v>
      </c>
      <c r="F749" s="3">
        <v>8023.94</v>
      </c>
      <c r="G749" s="3">
        <v>962.87</v>
      </c>
      <c r="H749" s="3">
        <v>7061.07</v>
      </c>
      <c r="I749" s="3" t="s">
        <v>56</v>
      </c>
      <c r="J749" s="5">
        <v>1.136363185749468</v>
      </c>
      <c r="K749" t="str">
        <f>_xlfn.XLOOKUP(D749, dim_channels!A:A, dim_channels!C:C, "Not Found")</f>
        <v>OTA</v>
      </c>
      <c r="L749" t="str">
        <f>_xlfn.XLOOKUP(D749, dim_channels!A:A, dim_channels!B:B, "Not Found")</f>
        <v>Agoda</v>
      </c>
    </row>
    <row r="750" spans="1:12" x14ac:dyDescent="0.2">
      <c r="A750" s="2" t="s">
        <v>1167</v>
      </c>
      <c r="B750" s="2" t="s">
        <v>509</v>
      </c>
      <c r="C750" s="2" t="s">
        <v>121</v>
      </c>
      <c r="D750" s="2" t="s">
        <v>52</v>
      </c>
      <c r="E750" s="2" t="s">
        <v>60</v>
      </c>
      <c r="F750" s="2">
        <v>5887</v>
      </c>
      <c r="G750" s="2">
        <v>0</v>
      </c>
      <c r="H750" s="2">
        <v>5887</v>
      </c>
      <c r="I750" s="2" t="s">
        <v>29</v>
      </c>
      <c r="J750" s="4">
        <v>1</v>
      </c>
      <c r="K750" t="str">
        <f>_xlfn.XLOOKUP(D750, dim_channels!A:A, dim_channels!C:C, "Not Found")</f>
        <v>OTA</v>
      </c>
      <c r="L750" t="str">
        <f>_xlfn.XLOOKUP(D750, dim_channels!A:A, dim_channels!B:B, "Not Found")</f>
        <v>Agoda</v>
      </c>
    </row>
    <row r="751" spans="1:12" x14ac:dyDescent="0.2">
      <c r="A751" s="3" t="s">
        <v>1168</v>
      </c>
      <c r="B751" s="3" t="s">
        <v>145</v>
      </c>
      <c r="C751" s="3" t="s">
        <v>423</v>
      </c>
      <c r="D751" s="3" t="s">
        <v>64</v>
      </c>
      <c r="E751" s="3" t="s">
        <v>115</v>
      </c>
      <c r="F751" s="3">
        <v>5335.21</v>
      </c>
      <c r="G751" s="3">
        <v>0</v>
      </c>
      <c r="H751" s="3">
        <v>5335.21</v>
      </c>
      <c r="I751" s="3" t="s">
        <v>29</v>
      </c>
      <c r="J751" s="5">
        <v>1</v>
      </c>
      <c r="K751" t="str">
        <f>_xlfn.XLOOKUP(D751, dim_channels!A:A, dim_channels!C:C, "Not Found")</f>
        <v>Direct</v>
      </c>
      <c r="L751" t="str">
        <f>_xlfn.XLOOKUP(D751, dim_channels!A:A, dim_channels!B:B, "Not Found")</f>
        <v>Direct Website</v>
      </c>
    </row>
    <row r="752" spans="1:12" x14ac:dyDescent="0.2">
      <c r="A752" s="2" t="s">
        <v>1169</v>
      </c>
      <c r="B752" s="2" t="s">
        <v>179</v>
      </c>
      <c r="C752" s="2" t="s">
        <v>789</v>
      </c>
      <c r="D752" s="2" t="s">
        <v>52</v>
      </c>
      <c r="E752" s="2" t="s">
        <v>60</v>
      </c>
      <c r="F752" s="2">
        <v>3425.04</v>
      </c>
      <c r="G752" s="2">
        <v>0</v>
      </c>
      <c r="H752" s="2">
        <v>3425.04</v>
      </c>
      <c r="I752" s="2" t="s">
        <v>41</v>
      </c>
      <c r="J752" s="4">
        <v>1</v>
      </c>
      <c r="K752" t="str">
        <f>_xlfn.XLOOKUP(D752, dim_channels!A:A, dim_channels!C:C, "Not Found")</f>
        <v>OTA</v>
      </c>
      <c r="L752" t="str">
        <f>_xlfn.XLOOKUP(D752, dim_channels!A:A, dim_channels!B:B, "Not Found")</f>
        <v>Agoda</v>
      </c>
    </row>
    <row r="753" spans="1:12" x14ac:dyDescent="0.2">
      <c r="A753" s="3" t="s">
        <v>1170</v>
      </c>
      <c r="B753" s="3" t="s">
        <v>82</v>
      </c>
      <c r="C753" s="3" t="s">
        <v>367</v>
      </c>
      <c r="D753" s="3" t="s">
        <v>27</v>
      </c>
      <c r="E753" s="3" t="s">
        <v>34</v>
      </c>
      <c r="F753" s="3">
        <v>17212.509999999998</v>
      </c>
      <c r="G753" s="3">
        <v>3098.25</v>
      </c>
      <c r="H753" s="3">
        <v>14114.26</v>
      </c>
      <c r="I753" s="3" t="s">
        <v>29</v>
      </c>
      <c r="J753" s="5">
        <v>1.2195120395968331</v>
      </c>
      <c r="K753" t="str">
        <f>_xlfn.XLOOKUP(D753, dim_channels!A:A, dim_channels!C:C, "Not Found")</f>
        <v>OTA</v>
      </c>
      <c r="L753" t="str">
        <f>_xlfn.XLOOKUP(D753, dim_channels!A:A, dim_channels!B:B, "Not Found")</f>
        <v>Expedia</v>
      </c>
    </row>
    <row r="754" spans="1:12" x14ac:dyDescent="0.2">
      <c r="A754" s="2" t="s">
        <v>1171</v>
      </c>
      <c r="B754" s="2" t="s">
        <v>321</v>
      </c>
      <c r="C754" s="2" t="s">
        <v>485</v>
      </c>
      <c r="D754" s="2" t="s">
        <v>114</v>
      </c>
      <c r="E754" s="2" t="s">
        <v>46</v>
      </c>
      <c r="F754" s="2">
        <v>9833.56</v>
      </c>
      <c r="G754" s="2">
        <v>983.36</v>
      </c>
      <c r="H754" s="2">
        <v>8850.2000000000007</v>
      </c>
      <c r="I754" s="2" t="s">
        <v>29</v>
      </c>
      <c r="J754" s="4">
        <v>1.111111613296875</v>
      </c>
      <c r="K754" t="str">
        <f>_xlfn.XLOOKUP(D754, dim_channels!A:A, dim_channels!C:C, "Not Found")</f>
        <v>Offline</v>
      </c>
      <c r="L754" t="str">
        <f>_xlfn.XLOOKUP(D754, dim_channels!A:A, dim_channels!B:B, "Not Found")</f>
        <v>Travel Agency</v>
      </c>
    </row>
    <row r="755" spans="1:12" x14ac:dyDescent="0.2">
      <c r="A755" s="3" t="s">
        <v>1172</v>
      </c>
      <c r="B755" s="3" t="s">
        <v>286</v>
      </c>
      <c r="C755" s="3" t="s">
        <v>184</v>
      </c>
      <c r="D755" s="3" t="s">
        <v>33</v>
      </c>
      <c r="E755" s="3" t="s">
        <v>28</v>
      </c>
      <c r="F755" s="3">
        <v>15297.78</v>
      </c>
      <c r="G755" s="3">
        <v>2294.67</v>
      </c>
      <c r="H755" s="3">
        <v>13003.11</v>
      </c>
      <c r="I755" s="3" t="s">
        <v>56</v>
      </c>
      <c r="J755" s="5">
        <v>1.1764708596635729</v>
      </c>
      <c r="K755" t="str">
        <f>_xlfn.XLOOKUP(D755, dim_channels!A:A, dim_channels!C:C, "Not Found")</f>
        <v>OTA</v>
      </c>
      <c r="L755" t="str">
        <f>_xlfn.XLOOKUP(D755, dim_channels!A:A, dim_channels!B:B, "Not Found")</f>
        <v>Booking.com</v>
      </c>
    </row>
    <row r="756" spans="1:12" x14ac:dyDescent="0.2">
      <c r="A756" s="2" t="s">
        <v>1173</v>
      </c>
      <c r="B756" s="2" t="s">
        <v>720</v>
      </c>
      <c r="C756" s="2" t="s">
        <v>405</v>
      </c>
      <c r="D756" s="2" t="s">
        <v>33</v>
      </c>
      <c r="E756" s="2" t="s">
        <v>28</v>
      </c>
      <c r="F756" s="2">
        <v>16247.78</v>
      </c>
      <c r="G756" s="2">
        <v>2437.17</v>
      </c>
      <c r="H756" s="2">
        <v>13810.61</v>
      </c>
      <c r="I756" s="2" t="s">
        <v>29</v>
      </c>
      <c r="J756" s="4">
        <v>1.176470843793286</v>
      </c>
      <c r="K756" t="str">
        <f>_xlfn.XLOOKUP(D756, dim_channels!A:A, dim_channels!C:C, "Not Found")</f>
        <v>OTA</v>
      </c>
      <c r="L756" t="str">
        <f>_xlfn.XLOOKUP(D756, dim_channels!A:A, dim_channels!B:B, "Not Found")</f>
        <v>Booking.com</v>
      </c>
    </row>
    <row r="757" spans="1:12" x14ac:dyDescent="0.2">
      <c r="A757" s="3" t="s">
        <v>1174</v>
      </c>
      <c r="B757" s="3" t="s">
        <v>456</v>
      </c>
      <c r="C757" s="3" t="s">
        <v>224</v>
      </c>
      <c r="D757" s="3" t="s">
        <v>169</v>
      </c>
      <c r="E757" s="3" t="s">
        <v>34</v>
      </c>
      <c r="F757" s="3">
        <v>2962.5</v>
      </c>
      <c r="G757" s="3">
        <v>592.5</v>
      </c>
      <c r="H757" s="3">
        <v>2370</v>
      </c>
      <c r="I757" s="3" t="s">
        <v>56</v>
      </c>
      <c r="J757" s="5">
        <v>1.25</v>
      </c>
      <c r="K757" t="str">
        <f>_xlfn.XLOOKUP(D757, dim_channels!A:A, dim_channels!C:C, "Not Found")</f>
        <v>GDS</v>
      </c>
      <c r="L757" t="str">
        <f>_xlfn.XLOOKUP(D757, dim_channels!A:A, dim_channels!B:B, "Not Found")</f>
        <v>GDS (Amadeus)</v>
      </c>
    </row>
    <row r="758" spans="1:12" x14ac:dyDescent="0.2">
      <c r="A758" s="2" t="s">
        <v>1175</v>
      </c>
      <c r="B758" s="2" t="s">
        <v>454</v>
      </c>
      <c r="C758" s="2" t="s">
        <v>234</v>
      </c>
      <c r="D758" s="2" t="s">
        <v>52</v>
      </c>
      <c r="E758" s="2" t="s">
        <v>34</v>
      </c>
      <c r="F758" s="2">
        <v>27890.05</v>
      </c>
      <c r="G758" s="2">
        <v>3346.81</v>
      </c>
      <c r="H758" s="2">
        <v>24543.24</v>
      </c>
      <c r="I758" s="2" t="s">
        <v>56</v>
      </c>
      <c r="J758" s="4">
        <v>1.136363821565531</v>
      </c>
      <c r="K758" t="str">
        <f>_xlfn.XLOOKUP(D758, dim_channels!A:A, dim_channels!C:C, "Not Found")</f>
        <v>OTA</v>
      </c>
      <c r="L758" t="str">
        <f>_xlfn.XLOOKUP(D758, dim_channels!A:A, dim_channels!B:B, "Not Found")</f>
        <v>Agoda</v>
      </c>
    </row>
    <row r="759" spans="1:12" x14ac:dyDescent="0.2">
      <c r="A759" s="3" t="s">
        <v>1176</v>
      </c>
      <c r="B759" s="3" t="s">
        <v>685</v>
      </c>
      <c r="C759" s="3" t="s">
        <v>189</v>
      </c>
      <c r="D759" s="3" t="s">
        <v>64</v>
      </c>
      <c r="E759" s="3" t="s">
        <v>28</v>
      </c>
      <c r="F759" s="3">
        <v>6360.53</v>
      </c>
      <c r="G759" s="3">
        <v>0</v>
      </c>
      <c r="H759" s="3">
        <v>6360.53</v>
      </c>
      <c r="I759" s="3" t="s">
        <v>29</v>
      </c>
      <c r="J759" s="5">
        <v>1</v>
      </c>
      <c r="K759" t="str">
        <f>_xlfn.XLOOKUP(D759, dim_channels!A:A, dim_channels!C:C, "Not Found")</f>
        <v>Direct</v>
      </c>
      <c r="L759" t="str">
        <f>_xlfn.XLOOKUP(D759, dim_channels!A:A, dim_channels!B:B, "Not Found")</f>
        <v>Direct Website</v>
      </c>
    </row>
    <row r="760" spans="1:12" x14ac:dyDescent="0.2">
      <c r="A760" s="2" t="s">
        <v>1177</v>
      </c>
      <c r="B760" s="2" t="s">
        <v>448</v>
      </c>
      <c r="C760" s="2" t="s">
        <v>634</v>
      </c>
      <c r="D760" s="2" t="s">
        <v>27</v>
      </c>
      <c r="E760" s="2" t="s">
        <v>60</v>
      </c>
      <c r="F760" s="2">
        <v>2785.56</v>
      </c>
      <c r="G760" s="2">
        <v>0</v>
      </c>
      <c r="H760" s="2">
        <v>2785.56</v>
      </c>
      <c r="I760" s="2" t="s">
        <v>29</v>
      </c>
      <c r="J760" s="4">
        <v>1</v>
      </c>
      <c r="K760" t="str">
        <f>_xlfn.XLOOKUP(D760, dim_channels!A:A, dim_channels!C:C, "Not Found")</f>
        <v>OTA</v>
      </c>
      <c r="L760" t="str">
        <f>_xlfn.XLOOKUP(D760, dim_channels!A:A, dim_channels!B:B, "Not Found")</f>
        <v>Expedia</v>
      </c>
    </row>
    <row r="761" spans="1:12" x14ac:dyDescent="0.2">
      <c r="A761" s="3" t="s">
        <v>1178</v>
      </c>
      <c r="B761" s="3" t="s">
        <v>98</v>
      </c>
      <c r="C761" s="3" t="s">
        <v>1179</v>
      </c>
      <c r="D761" s="3" t="s">
        <v>52</v>
      </c>
      <c r="E761" s="3" t="s">
        <v>60</v>
      </c>
      <c r="F761" s="3">
        <v>8177.83</v>
      </c>
      <c r="G761" s="3">
        <v>0</v>
      </c>
      <c r="H761" s="3">
        <v>8177.83</v>
      </c>
      <c r="I761" s="3" t="s">
        <v>29</v>
      </c>
      <c r="J761" s="5">
        <v>1</v>
      </c>
      <c r="K761" t="str">
        <f>_xlfn.XLOOKUP(D761, dim_channels!A:A, dim_channels!C:C, "Not Found")</f>
        <v>OTA</v>
      </c>
      <c r="L761" t="str">
        <f>_xlfn.XLOOKUP(D761, dim_channels!A:A, dim_channels!B:B, "Not Found")</f>
        <v>Agoda</v>
      </c>
    </row>
    <row r="762" spans="1:12" x14ac:dyDescent="0.2">
      <c r="A762" s="2" t="s">
        <v>1180</v>
      </c>
      <c r="B762" s="2" t="s">
        <v>589</v>
      </c>
      <c r="C762" s="2" t="s">
        <v>590</v>
      </c>
      <c r="D762" s="2" t="s">
        <v>64</v>
      </c>
      <c r="E762" s="2" t="s">
        <v>115</v>
      </c>
      <c r="F762" s="2">
        <v>12715.68</v>
      </c>
      <c r="G762" s="2">
        <v>0</v>
      </c>
      <c r="H762" s="2">
        <v>12715.68</v>
      </c>
      <c r="I762" s="2" t="s">
        <v>29</v>
      </c>
      <c r="J762" s="4">
        <v>1</v>
      </c>
      <c r="K762" t="str">
        <f>_xlfn.XLOOKUP(D762, dim_channels!A:A, dim_channels!C:C, "Not Found")</f>
        <v>Direct</v>
      </c>
      <c r="L762" t="str">
        <f>_xlfn.XLOOKUP(D762, dim_channels!A:A, dim_channels!B:B, "Not Found")</f>
        <v>Direct Website</v>
      </c>
    </row>
    <row r="763" spans="1:12" x14ac:dyDescent="0.2">
      <c r="A763" s="3" t="s">
        <v>1181</v>
      </c>
      <c r="B763" s="3" t="s">
        <v>113</v>
      </c>
      <c r="C763" s="3" t="s">
        <v>59</v>
      </c>
      <c r="D763" s="3" t="s">
        <v>45</v>
      </c>
      <c r="E763" s="3" t="s">
        <v>89</v>
      </c>
      <c r="F763" s="3">
        <v>11170.08</v>
      </c>
      <c r="G763" s="3">
        <v>0</v>
      </c>
      <c r="H763" s="3">
        <v>11170.08</v>
      </c>
      <c r="I763" s="3" t="s">
        <v>29</v>
      </c>
      <c r="J763" s="5">
        <v>1</v>
      </c>
      <c r="K763" t="str">
        <f>_xlfn.XLOOKUP(D763, dim_channels!A:A, dim_channels!C:C, "Not Found")</f>
        <v>Corporate</v>
      </c>
      <c r="L763" t="str">
        <f>_xlfn.XLOOKUP(D763, dim_channels!A:A, dim_channels!B:B, "Not Found")</f>
        <v>Corporate Direct</v>
      </c>
    </row>
    <row r="764" spans="1:12" x14ac:dyDescent="0.2">
      <c r="A764" s="2" t="s">
        <v>1182</v>
      </c>
      <c r="B764" s="2" t="s">
        <v>73</v>
      </c>
      <c r="C764" s="2" t="s">
        <v>87</v>
      </c>
      <c r="D764" s="2" t="s">
        <v>64</v>
      </c>
      <c r="E764" s="2" t="s">
        <v>28</v>
      </c>
      <c r="F764" s="2">
        <v>29523.9</v>
      </c>
      <c r="G764" s="2">
        <v>0</v>
      </c>
      <c r="H764" s="2">
        <v>29523.9</v>
      </c>
      <c r="I764" s="2" t="s">
        <v>56</v>
      </c>
      <c r="J764" s="4">
        <v>1</v>
      </c>
      <c r="K764" t="str">
        <f>_xlfn.XLOOKUP(D764, dim_channels!A:A, dim_channels!C:C, "Not Found")</f>
        <v>Direct</v>
      </c>
      <c r="L764" t="str">
        <f>_xlfn.XLOOKUP(D764, dim_channels!A:A, dim_channels!B:B, "Not Found")</f>
        <v>Direct Website</v>
      </c>
    </row>
    <row r="765" spans="1:12" x14ac:dyDescent="0.2">
      <c r="A765" s="3" t="s">
        <v>1183</v>
      </c>
      <c r="B765" s="3" t="s">
        <v>722</v>
      </c>
      <c r="C765" s="3" t="s">
        <v>410</v>
      </c>
      <c r="D765" s="3" t="s">
        <v>45</v>
      </c>
      <c r="E765" s="3" t="s">
        <v>89</v>
      </c>
      <c r="F765" s="3">
        <v>5301.97</v>
      </c>
      <c r="G765" s="3">
        <v>0</v>
      </c>
      <c r="H765" s="3">
        <v>5301.97</v>
      </c>
      <c r="I765" s="3" t="s">
        <v>29</v>
      </c>
      <c r="J765" s="5">
        <v>1</v>
      </c>
      <c r="K765" t="str">
        <f>_xlfn.XLOOKUP(D765, dim_channels!A:A, dim_channels!C:C, "Not Found")</f>
        <v>Corporate</v>
      </c>
      <c r="L765" t="str">
        <f>_xlfn.XLOOKUP(D765, dim_channels!A:A, dim_channels!B:B, "Not Found")</f>
        <v>Corporate Direct</v>
      </c>
    </row>
    <row r="766" spans="1:12" x14ac:dyDescent="0.2">
      <c r="A766" s="2" t="s">
        <v>1184</v>
      </c>
      <c r="B766" s="2" t="s">
        <v>69</v>
      </c>
      <c r="C766" s="2" t="s">
        <v>70</v>
      </c>
      <c r="D766" s="2" t="s">
        <v>45</v>
      </c>
      <c r="E766" s="2" t="s">
        <v>89</v>
      </c>
      <c r="F766" s="2">
        <v>14461.56</v>
      </c>
      <c r="G766" s="2">
        <v>0</v>
      </c>
      <c r="H766" s="2">
        <v>14461.56</v>
      </c>
      <c r="I766" s="2" t="s">
        <v>29</v>
      </c>
      <c r="J766" s="4">
        <v>1</v>
      </c>
      <c r="K766" t="str">
        <f>_xlfn.XLOOKUP(D766, dim_channels!A:A, dim_channels!C:C, "Not Found")</f>
        <v>Corporate</v>
      </c>
      <c r="L766" t="str">
        <f>_xlfn.XLOOKUP(D766, dim_channels!A:A, dim_channels!B:B, "Not Found")</f>
        <v>Corporate Direct</v>
      </c>
    </row>
    <row r="767" spans="1:12" x14ac:dyDescent="0.2">
      <c r="A767" s="3" t="s">
        <v>1185</v>
      </c>
      <c r="B767" s="3" t="s">
        <v>603</v>
      </c>
      <c r="C767" s="3" t="s">
        <v>577</v>
      </c>
      <c r="D767" s="3" t="s">
        <v>64</v>
      </c>
      <c r="E767" s="3" t="s">
        <v>115</v>
      </c>
      <c r="F767" s="3">
        <v>10354.450000000001</v>
      </c>
      <c r="G767" s="3">
        <v>0</v>
      </c>
      <c r="H767" s="3">
        <v>10354.450000000001</v>
      </c>
      <c r="I767" s="3" t="s">
        <v>29</v>
      </c>
      <c r="J767" s="5">
        <v>1</v>
      </c>
      <c r="K767" t="str">
        <f>_xlfn.XLOOKUP(D767, dim_channels!A:A, dim_channels!C:C, "Not Found")</f>
        <v>Direct</v>
      </c>
      <c r="L767" t="str">
        <f>_xlfn.XLOOKUP(D767, dim_channels!A:A, dim_channels!B:B, "Not Found")</f>
        <v>Direct Website</v>
      </c>
    </row>
    <row r="768" spans="1:12" x14ac:dyDescent="0.2">
      <c r="A768" s="2" t="s">
        <v>1186</v>
      </c>
      <c r="B768" s="2" t="s">
        <v>712</v>
      </c>
      <c r="C768" s="2" t="s">
        <v>406</v>
      </c>
      <c r="D768" s="2" t="s">
        <v>33</v>
      </c>
      <c r="E768" s="2" t="s">
        <v>28</v>
      </c>
      <c r="F768" s="2">
        <v>8579.7999999999993</v>
      </c>
      <c r="G768" s="2">
        <v>1286.97</v>
      </c>
      <c r="H768" s="2">
        <v>7292.83</v>
      </c>
      <c r="I768" s="2" t="s">
        <v>29</v>
      </c>
      <c r="J768" s="4">
        <v>1.1764705882352939</v>
      </c>
      <c r="K768" t="str">
        <f>_xlfn.XLOOKUP(D768, dim_channels!A:A, dim_channels!C:C, "Not Found")</f>
        <v>OTA</v>
      </c>
      <c r="L768" t="str">
        <f>_xlfn.XLOOKUP(D768, dim_channels!A:A, dim_channels!B:B, "Not Found")</f>
        <v>Booking.com</v>
      </c>
    </row>
    <row r="769" spans="1:12" x14ac:dyDescent="0.2">
      <c r="A769" s="3" t="s">
        <v>1187</v>
      </c>
      <c r="B769" s="3" t="s">
        <v>87</v>
      </c>
      <c r="C769" s="3" t="s">
        <v>1075</v>
      </c>
      <c r="D769" s="3" t="s">
        <v>64</v>
      </c>
      <c r="E769" s="3" t="s">
        <v>28</v>
      </c>
      <c r="F769" s="3">
        <v>4811.2</v>
      </c>
      <c r="G769" s="3">
        <v>0</v>
      </c>
      <c r="H769" s="3">
        <v>4811.2</v>
      </c>
      <c r="I769" s="3" t="s">
        <v>29</v>
      </c>
      <c r="J769" s="5">
        <v>1</v>
      </c>
      <c r="K769" t="str">
        <f>_xlfn.XLOOKUP(D769, dim_channels!A:A, dim_channels!C:C, "Not Found")</f>
        <v>Direct</v>
      </c>
      <c r="L769" t="str">
        <f>_xlfn.XLOOKUP(D769, dim_channels!A:A, dim_channels!B:B, "Not Found")</f>
        <v>Direct Website</v>
      </c>
    </row>
    <row r="770" spans="1:12" x14ac:dyDescent="0.2">
      <c r="A770" s="2" t="s">
        <v>1188</v>
      </c>
      <c r="B770" s="2" t="s">
        <v>282</v>
      </c>
      <c r="C770" s="2" t="s">
        <v>720</v>
      </c>
      <c r="D770" s="2" t="s">
        <v>27</v>
      </c>
      <c r="E770" s="2" t="s">
        <v>28</v>
      </c>
      <c r="F770" s="2">
        <v>7490.83</v>
      </c>
      <c r="G770" s="2">
        <v>1348.35</v>
      </c>
      <c r="H770" s="2">
        <v>6142.48</v>
      </c>
      <c r="I770" s="2" t="s">
        <v>41</v>
      </c>
      <c r="J770" s="4">
        <v>1.21951231424441</v>
      </c>
      <c r="K770" t="str">
        <f>_xlfn.XLOOKUP(D770, dim_channels!A:A, dim_channels!C:C, "Not Found")</f>
        <v>OTA</v>
      </c>
      <c r="L770" t="str">
        <f>_xlfn.XLOOKUP(D770, dim_channels!A:A, dim_channels!B:B, "Not Found")</f>
        <v>Expedia</v>
      </c>
    </row>
    <row r="771" spans="1:12" x14ac:dyDescent="0.2">
      <c r="A771" s="3" t="s">
        <v>1189</v>
      </c>
      <c r="B771" s="3" t="s">
        <v>813</v>
      </c>
      <c r="C771" s="3" t="s">
        <v>193</v>
      </c>
      <c r="D771" s="3" t="s">
        <v>33</v>
      </c>
      <c r="E771" s="3" t="s">
        <v>34</v>
      </c>
      <c r="F771" s="3">
        <v>29198.27</v>
      </c>
      <c r="G771" s="3">
        <v>4379.74</v>
      </c>
      <c r="H771" s="3">
        <v>24818.53</v>
      </c>
      <c r="I771" s="3" t="s">
        <v>56</v>
      </c>
      <c r="J771" s="5">
        <v>1.176470564533838</v>
      </c>
      <c r="K771" t="str">
        <f>_xlfn.XLOOKUP(D771, dim_channels!A:A, dim_channels!C:C, "Not Found")</f>
        <v>OTA</v>
      </c>
      <c r="L771" t="str">
        <f>_xlfn.XLOOKUP(D771, dim_channels!A:A, dim_channels!B:B, "Not Found")</f>
        <v>Booking.com</v>
      </c>
    </row>
    <row r="772" spans="1:12" x14ac:dyDescent="0.2">
      <c r="A772" s="2" t="s">
        <v>1190</v>
      </c>
      <c r="B772" s="2" t="s">
        <v>386</v>
      </c>
      <c r="C772" s="2" t="s">
        <v>708</v>
      </c>
      <c r="D772" s="2" t="s">
        <v>33</v>
      </c>
      <c r="E772" s="2" t="s">
        <v>28</v>
      </c>
      <c r="F772" s="2">
        <v>29486.36</v>
      </c>
      <c r="G772" s="2">
        <v>4422.95</v>
      </c>
      <c r="H772" s="2">
        <v>25063.41</v>
      </c>
      <c r="I772" s="2" t="s">
        <v>29</v>
      </c>
      <c r="J772" s="4">
        <v>1.1764704004762321</v>
      </c>
      <c r="K772" t="str">
        <f>_xlfn.XLOOKUP(D772, dim_channels!A:A, dim_channels!C:C, "Not Found")</f>
        <v>OTA</v>
      </c>
      <c r="L772" t="str">
        <f>_xlfn.XLOOKUP(D772, dim_channels!A:A, dim_channels!B:B, "Not Found")</f>
        <v>Booking.com</v>
      </c>
    </row>
    <row r="773" spans="1:12" x14ac:dyDescent="0.2">
      <c r="A773" s="3" t="s">
        <v>1191</v>
      </c>
      <c r="B773" s="3" t="s">
        <v>348</v>
      </c>
      <c r="C773" s="3" t="s">
        <v>472</v>
      </c>
      <c r="D773" s="3" t="s">
        <v>27</v>
      </c>
      <c r="E773" s="3" t="s">
        <v>28</v>
      </c>
      <c r="F773" s="3">
        <v>4299.3599999999997</v>
      </c>
      <c r="G773" s="3">
        <v>773.88</v>
      </c>
      <c r="H773" s="3">
        <v>3525.48</v>
      </c>
      <c r="I773" s="3" t="s">
        <v>56</v>
      </c>
      <c r="J773" s="5">
        <v>1.2195105347356949</v>
      </c>
      <c r="K773" t="str">
        <f>_xlfn.XLOOKUP(D773, dim_channels!A:A, dim_channels!C:C, "Not Found")</f>
        <v>OTA</v>
      </c>
      <c r="L773" t="str">
        <f>_xlfn.XLOOKUP(D773, dim_channels!A:A, dim_channels!B:B, "Not Found")</f>
        <v>Expedia</v>
      </c>
    </row>
    <row r="774" spans="1:12" x14ac:dyDescent="0.2">
      <c r="A774" s="2" t="s">
        <v>1192</v>
      </c>
      <c r="B774" s="2" t="s">
        <v>200</v>
      </c>
      <c r="C774" s="2" t="s">
        <v>534</v>
      </c>
      <c r="D774" s="2" t="s">
        <v>206</v>
      </c>
      <c r="E774" s="2" t="s">
        <v>207</v>
      </c>
      <c r="F774" s="2">
        <v>12922.31</v>
      </c>
      <c r="G774" s="2">
        <v>0</v>
      </c>
      <c r="H774" s="2">
        <v>12922.31</v>
      </c>
      <c r="I774" s="2" t="s">
        <v>41</v>
      </c>
      <c r="J774" s="4">
        <v>1</v>
      </c>
      <c r="K774" t="str">
        <f>_xlfn.XLOOKUP(D774, dim_channels!A:A, dim_channels!C:C, "Not Found")</f>
        <v>Direct</v>
      </c>
      <c r="L774" t="str">
        <f>_xlfn.XLOOKUP(D774, dim_channels!A:A, dim_channels!B:B, "Not Found")</f>
        <v>Walk-in</v>
      </c>
    </row>
    <row r="775" spans="1:12" x14ac:dyDescent="0.2">
      <c r="A775" s="3" t="s">
        <v>1193</v>
      </c>
      <c r="B775" s="3" t="s">
        <v>314</v>
      </c>
      <c r="C775" s="3" t="s">
        <v>435</v>
      </c>
      <c r="D775" s="3" t="s">
        <v>45</v>
      </c>
      <c r="E775" s="3" t="s">
        <v>89</v>
      </c>
      <c r="F775" s="3">
        <v>11359.77</v>
      </c>
      <c r="G775" s="3">
        <v>0</v>
      </c>
      <c r="H775" s="3">
        <v>11359.77</v>
      </c>
      <c r="I775" s="3" t="s">
        <v>29</v>
      </c>
      <c r="J775" s="5">
        <v>1</v>
      </c>
      <c r="K775" t="str">
        <f>_xlfn.XLOOKUP(D775, dim_channels!A:A, dim_channels!C:C, "Not Found")</f>
        <v>Corporate</v>
      </c>
      <c r="L775" t="str">
        <f>_xlfn.XLOOKUP(D775, dim_channels!A:A, dim_channels!B:B, "Not Found")</f>
        <v>Corporate Direct</v>
      </c>
    </row>
    <row r="776" spans="1:12" x14ac:dyDescent="0.2">
      <c r="A776" s="2" t="s">
        <v>1194</v>
      </c>
      <c r="B776" s="2" t="s">
        <v>168</v>
      </c>
      <c r="C776" s="2" t="s">
        <v>234</v>
      </c>
      <c r="D776" s="2" t="s">
        <v>64</v>
      </c>
      <c r="E776" s="2" t="s">
        <v>115</v>
      </c>
      <c r="F776" s="2">
        <v>18008.759999999998</v>
      </c>
      <c r="G776" s="2">
        <v>0</v>
      </c>
      <c r="H776" s="2">
        <v>18008.759999999998</v>
      </c>
      <c r="I776" s="2" t="s">
        <v>29</v>
      </c>
      <c r="J776" s="4">
        <v>1</v>
      </c>
      <c r="K776" t="str">
        <f>_xlfn.XLOOKUP(D776, dim_channels!A:A, dim_channels!C:C, "Not Found")</f>
        <v>Direct</v>
      </c>
      <c r="L776" t="str">
        <f>_xlfn.XLOOKUP(D776, dim_channels!A:A, dim_channels!B:B, "Not Found")</f>
        <v>Direct Website</v>
      </c>
    </row>
    <row r="777" spans="1:12" x14ac:dyDescent="0.2">
      <c r="A777" s="3" t="s">
        <v>1195</v>
      </c>
      <c r="B777" s="3" t="s">
        <v>401</v>
      </c>
      <c r="C777" s="3" t="s">
        <v>456</v>
      </c>
      <c r="D777" s="3" t="s">
        <v>33</v>
      </c>
      <c r="E777" s="3" t="s">
        <v>60</v>
      </c>
      <c r="F777" s="3">
        <v>6319.14</v>
      </c>
      <c r="G777" s="3">
        <v>0</v>
      </c>
      <c r="H777" s="3">
        <v>6319.14</v>
      </c>
      <c r="I777" s="3" t="s">
        <v>29</v>
      </c>
      <c r="J777" s="5">
        <v>1</v>
      </c>
      <c r="K777" t="str">
        <f>_xlfn.XLOOKUP(D777, dim_channels!A:A, dim_channels!C:C, "Not Found")</f>
        <v>OTA</v>
      </c>
      <c r="L777" t="str">
        <f>_xlfn.XLOOKUP(D777, dim_channels!A:A, dim_channels!B:B, "Not Found")</f>
        <v>Booking.com</v>
      </c>
    </row>
    <row r="778" spans="1:12" x14ac:dyDescent="0.2">
      <c r="A778" s="2" t="s">
        <v>1196</v>
      </c>
      <c r="B778" s="2" t="s">
        <v>183</v>
      </c>
      <c r="C778" s="2" t="s">
        <v>186</v>
      </c>
      <c r="D778" s="2" t="s">
        <v>33</v>
      </c>
      <c r="E778" s="2" t="s">
        <v>28</v>
      </c>
      <c r="F778" s="2">
        <v>6947.48</v>
      </c>
      <c r="G778" s="2">
        <v>1042.1199999999999</v>
      </c>
      <c r="H778" s="2">
        <v>5905.36</v>
      </c>
      <c r="I778" s="2" t="s">
        <v>29</v>
      </c>
      <c r="J778" s="4">
        <v>1.1764701897936789</v>
      </c>
      <c r="K778" t="str">
        <f>_xlfn.XLOOKUP(D778, dim_channels!A:A, dim_channels!C:C, "Not Found")</f>
        <v>OTA</v>
      </c>
      <c r="L778" t="str">
        <f>_xlfn.XLOOKUP(D778, dim_channels!A:A, dim_channels!B:B, "Not Found")</f>
        <v>Booking.com</v>
      </c>
    </row>
    <row r="779" spans="1:12" x14ac:dyDescent="0.2">
      <c r="A779" s="3" t="s">
        <v>1197</v>
      </c>
      <c r="B779" s="3" t="s">
        <v>307</v>
      </c>
      <c r="C779" s="3" t="s">
        <v>51</v>
      </c>
      <c r="D779" s="3" t="s">
        <v>27</v>
      </c>
      <c r="E779" s="3" t="s">
        <v>60</v>
      </c>
      <c r="F779" s="3">
        <v>2947.97</v>
      </c>
      <c r="G779" s="3">
        <v>0</v>
      </c>
      <c r="H779" s="3">
        <v>2947.97</v>
      </c>
      <c r="I779" s="3" t="s">
        <v>41</v>
      </c>
      <c r="J779" s="5">
        <v>1</v>
      </c>
      <c r="K779" t="str">
        <f>_xlfn.XLOOKUP(D779, dim_channels!A:A, dim_channels!C:C, "Not Found")</f>
        <v>OTA</v>
      </c>
      <c r="L779" t="str">
        <f>_xlfn.XLOOKUP(D779, dim_channels!A:A, dim_channels!B:B, "Not Found")</f>
        <v>Expedia</v>
      </c>
    </row>
    <row r="780" spans="1:12" x14ac:dyDescent="0.2">
      <c r="A780" s="2" t="s">
        <v>1198</v>
      </c>
      <c r="B780" s="2" t="s">
        <v>205</v>
      </c>
      <c r="C780" s="2" t="s">
        <v>566</v>
      </c>
      <c r="D780" s="2" t="s">
        <v>45</v>
      </c>
      <c r="E780" s="2" t="s">
        <v>89</v>
      </c>
      <c r="F780" s="2">
        <v>10432.34</v>
      </c>
      <c r="G780" s="2">
        <v>0</v>
      </c>
      <c r="H780" s="2">
        <v>10432.34</v>
      </c>
      <c r="I780" s="2" t="s">
        <v>29</v>
      </c>
      <c r="J780" s="4">
        <v>1</v>
      </c>
      <c r="K780" t="str">
        <f>_xlfn.XLOOKUP(D780, dim_channels!A:A, dim_channels!C:C, "Not Found")</f>
        <v>Corporate</v>
      </c>
      <c r="L780" t="str">
        <f>_xlfn.XLOOKUP(D780, dim_channels!A:A, dim_channels!B:B, "Not Found")</f>
        <v>Corporate Direct</v>
      </c>
    </row>
    <row r="781" spans="1:12" x14ac:dyDescent="0.2">
      <c r="A781" s="3" t="s">
        <v>1199</v>
      </c>
      <c r="B781" s="3" t="s">
        <v>679</v>
      </c>
      <c r="C781" s="3" t="s">
        <v>84</v>
      </c>
      <c r="D781" s="3" t="s">
        <v>33</v>
      </c>
      <c r="E781" s="3" t="s">
        <v>28</v>
      </c>
      <c r="F781" s="3">
        <v>5743.33</v>
      </c>
      <c r="G781" s="3">
        <v>861.5</v>
      </c>
      <c r="H781" s="3">
        <v>4881.83</v>
      </c>
      <c r="I781" s="3" t="s">
        <v>56</v>
      </c>
      <c r="J781" s="5">
        <v>1.176470708730128</v>
      </c>
      <c r="K781" t="str">
        <f>_xlfn.XLOOKUP(D781, dim_channels!A:A, dim_channels!C:C, "Not Found")</f>
        <v>OTA</v>
      </c>
      <c r="L781" t="str">
        <f>_xlfn.XLOOKUP(D781, dim_channels!A:A, dim_channels!B:B, "Not Found")</f>
        <v>Booking.com</v>
      </c>
    </row>
    <row r="782" spans="1:12" x14ac:dyDescent="0.2">
      <c r="A782" s="2" t="s">
        <v>1200</v>
      </c>
      <c r="B782" s="2" t="s">
        <v>409</v>
      </c>
      <c r="C782" s="2" t="s">
        <v>955</v>
      </c>
      <c r="D782" s="2" t="s">
        <v>45</v>
      </c>
      <c r="E782" s="2" t="s">
        <v>89</v>
      </c>
      <c r="F782" s="2">
        <v>6537.45</v>
      </c>
      <c r="G782" s="2">
        <v>0</v>
      </c>
      <c r="H782" s="2">
        <v>6537.45</v>
      </c>
      <c r="I782" s="2" t="s">
        <v>29</v>
      </c>
      <c r="J782" s="4">
        <v>1</v>
      </c>
      <c r="K782" t="str">
        <f>_xlfn.XLOOKUP(D782, dim_channels!A:A, dim_channels!C:C, "Not Found")</f>
        <v>Corporate</v>
      </c>
      <c r="L782" t="str">
        <f>_xlfn.XLOOKUP(D782, dim_channels!A:A, dim_channels!B:B, "Not Found")</f>
        <v>Corporate Direct</v>
      </c>
    </row>
    <row r="783" spans="1:12" x14ac:dyDescent="0.2">
      <c r="A783" s="3" t="s">
        <v>1201</v>
      </c>
      <c r="B783" s="3" t="s">
        <v>754</v>
      </c>
      <c r="C783" s="3" t="s">
        <v>300</v>
      </c>
      <c r="D783" s="3" t="s">
        <v>27</v>
      </c>
      <c r="E783" s="3" t="s">
        <v>60</v>
      </c>
      <c r="F783" s="3">
        <v>5450.84</v>
      </c>
      <c r="G783" s="3">
        <v>0</v>
      </c>
      <c r="H783" s="3">
        <v>5450.84</v>
      </c>
      <c r="I783" s="3" t="s">
        <v>29</v>
      </c>
      <c r="J783" s="5">
        <v>1</v>
      </c>
      <c r="K783" t="str">
        <f>_xlfn.XLOOKUP(D783, dim_channels!A:A, dim_channels!C:C, "Not Found")</f>
        <v>OTA</v>
      </c>
      <c r="L783" t="str">
        <f>_xlfn.XLOOKUP(D783, dim_channels!A:A, dim_channels!B:B, "Not Found")</f>
        <v>Expedia</v>
      </c>
    </row>
    <row r="784" spans="1:12" x14ac:dyDescent="0.2">
      <c r="A784" s="2" t="s">
        <v>1202</v>
      </c>
      <c r="B784" s="2" t="s">
        <v>400</v>
      </c>
      <c r="C784" s="2" t="s">
        <v>396</v>
      </c>
      <c r="D784" s="2" t="s">
        <v>45</v>
      </c>
      <c r="E784" s="2" t="s">
        <v>89</v>
      </c>
      <c r="F784" s="2">
        <v>14843.75</v>
      </c>
      <c r="G784" s="2">
        <v>0</v>
      </c>
      <c r="H784" s="2">
        <v>14843.75</v>
      </c>
      <c r="I784" s="2" t="s">
        <v>29</v>
      </c>
      <c r="J784" s="4">
        <v>1</v>
      </c>
      <c r="K784" t="str">
        <f>_xlfn.XLOOKUP(D784, dim_channels!A:A, dim_channels!C:C, "Not Found")</f>
        <v>Corporate</v>
      </c>
      <c r="L784" t="str">
        <f>_xlfn.XLOOKUP(D784, dim_channels!A:A, dim_channels!B:B, "Not Found")</f>
        <v>Corporate Direct</v>
      </c>
    </row>
    <row r="785" spans="1:12" x14ac:dyDescent="0.2">
      <c r="A785" s="3" t="s">
        <v>1203</v>
      </c>
      <c r="B785" s="3" t="s">
        <v>448</v>
      </c>
      <c r="C785" s="3" t="s">
        <v>448</v>
      </c>
      <c r="D785" s="3" t="s">
        <v>27</v>
      </c>
      <c r="E785" s="3" t="s">
        <v>28</v>
      </c>
      <c r="F785" s="3">
        <v>5860.45</v>
      </c>
      <c r="G785" s="3">
        <v>1054.8800000000001</v>
      </c>
      <c r="H785" s="3">
        <v>4805.57</v>
      </c>
      <c r="I785" s="3" t="s">
        <v>29</v>
      </c>
      <c r="J785" s="5">
        <v>1.21951194135139</v>
      </c>
      <c r="K785" t="str">
        <f>_xlfn.XLOOKUP(D785, dim_channels!A:A, dim_channels!C:C, "Not Found")</f>
        <v>OTA</v>
      </c>
      <c r="L785" t="str">
        <f>_xlfn.XLOOKUP(D785, dim_channels!A:A, dim_channels!B:B, "Not Found")</f>
        <v>Expedia</v>
      </c>
    </row>
    <row r="786" spans="1:12" x14ac:dyDescent="0.2">
      <c r="A786" s="2" t="s">
        <v>1204</v>
      </c>
      <c r="B786" s="2" t="s">
        <v>451</v>
      </c>
      <c r="C786" s="2" t="s">
        <v>220</v>
      </c>
      <c r="D786" s="2" t="s">
        <v>27</v>
      </c>
      <c r="E786" s="2" t="s">
        <v>28</v>
      </c>
      <c r="F786" s="2">
        <v>9064.73</v>
      </c>
      <c r="G786" s="2">
        <v>1631.65</v>
      </c>
      <c r="H786" s="2">
        <v>7433.08</v>
      </c>
      <c r="I786" s="2" t="s">
        <v>29</v>
      </c>
      <c r="J786" s="4">
        <v>1.219511965430212</v>
      </c>
      <c r="K786" t="str">
        <f>_xlfn.XLOOKUP(D786, dim_channels!A:A, dim_channels!C:C, "Not Found")</f>
        <v>OTA</v>
      </c>
      <c r="L786" t="str">
        <f>_xlfn.XLOOKUP(D786, dim_channels!A:A, dim_channels!B:B, "Not Found")</f>
        <v>Expedia</v>
      </c>
    </row>
    <row r="787" spans="1:12" x14ac:dyDescent="0.2">
      <c r="A787" s="3" t="s">
        <v>1205</v>
      </c>
      <c r="B787" s="3" t="s">
        <v>495</v>
      </c>
      <c r="C787" s="3" t="s">
        <v>608</v>
      </c>
      <c r="D787" s="3" t="s">
        <v>27</v>
      </c>
      <c r="E787" s="3" t="s">
        <v>28</v>
      </c>
      <c r="F787" s="3">
        <v>9299.57</v>
      </c>
      <c r="G787" s="3">
        <v>1673.92</v>
      </c>
      <c r="H787" s="3">
        <v>7625.65</v>
      </c>
      <c r="I787" s="3" t="s">
        <v>41</v>
      </c>
      <c r="J787" s="5">
        <v>1.21951177932373</v>
      </c>
      <c r="K787" t="str">
        <f>_xlfn.XLOOKUP(D787, dim_channels!A:A, dim_channels!C:C, "Not Found")</f>
        <v>OTA</v>
      </c>
      <c r="L787" t="str">
        <f>_xlfn.XLOOKUP(D787, dim_channels!A:A, dim_channels!B:B, "Not Found")</f>
        <v>Expedia</v>
      </c>
    </row>
    <row r="788" spans="1:12" x14ac:dyDescent="0.2">
      <c r="A788" s="2" t="s">
        <v>1206</v>
      </c>
      <c r="B788" s="2" t="s">
        <v>189</v>
      </c>
      <c r="C788" s="2" t="s">
        <v>340</v>
      </c>
      <c r="D788" s="2" t="s">
        <v>33</v>
      </c>
      <c r="E788" s="2" t="s">
        <v>34</v>
      </c>
      <c r="F788" s="2">
        <v>8927.2199999999993</v>
      </c>
      <c r="G788" s="2">
        <v>1339.08</v>
      </c>
      <c r="H788" s="2">
        <v>7588.14</v>
      </c>
      <c r="I788" s="2" t="s">
        <v>56</v>
      </c>
      <c r="J788" s="4">
        <v>1.176470123113174</v>
      </c>
      <c r="K788" t="str">
        <f>_xlfn.XLOOKUP(D788, dim_channels!A:A, dim_channels!C:C, "Not Found")</f>
        <v>OTA</v>
      </c>
      <c r="L788" t="str">
        <f>_xlfn.XLOOKUP(D788, dim_channels!A:A, dim_channels!B:B, "Not Found")</f>
        <v>Booking.com</v>
      </c>
    </row>
    <row r="789" spans="1:12" x14ac:dyDescent="0.2">
      <c r="A789" s="3" t="s">
        <v>1207</v>
      </c>
      <c r="B789" s="3" t="s">
        <v>32</v>
      </c>
      <c r="C789" s="3" t="s">
        <v>685</v>
      </c>
      <c r="D789" s="3" t="s">
        <v>64</v>
      </c>
      <c r="E789" s="3" t="s">
        <v>28</v>
      </c>
      <c r="F789" s="3">
        <v>9811.7900000000009</v>
      </c>
      <c r="G789" s="3">
        <v>0</v>
      </c>
      <c r="H789" s="3">
        <v>9811.7900000000009</v>
      </c>
      <c r="I789" s="3" t="s">
        <v>29</v>
      </c>
      <c r="J789" s="5">
        <v>1</v>
      </c>
      <c r="K789" t="str">
        <f>_xlfn.XLOOKUP(D789, dim_channels!A:A, dim_channels!C:C, "Not Found")</f>
        <v>Direct</v>
      </c>
      <c r="L789" t="str">
        <f>_xlfn.XLOOKUP(D789, dim_channels!A:A, dim_channels!B:B, "Not Found")</f>
        <v>Direct Website</v>
      </c>
    </row>
    <row r="790" spans="1:12" x14ac:dyDescent="0.2">
      <c r="A790" s="2" t="s">
        <v>1208</v>
      </c>
      <c r="B790" s="2" t="s">
        <v>373</v>
      </c>
      <c r="C790" s="2" t="s">
        <v>826</v>
      </c>
      <c r="D790" s="2" t="s">
        <v>33</v>
      </c>
      <c r="E790" s="2" t="s">
        <v>34</v>
      </c>
      <c r="F790" s="2">
        <v>9213.58</v>
      </c>
      <c r="G790" s="2">
        <v>1382.04</v>
      </c>
      <c r="H790" s="2">
        <v>7831.54</v>
      </c>
      <c r="I790" s="2" t="s">
        <v>29</v>
      </c>
      <c r="J790" s="4">
        <v>1.1764710389016719</v>
      </c>
      <c r="K790" t="str">
        <f>_xlfn.XLOOKUP(D790, dim_channels!A:A, dim_channels!C:C, "Not Found")</f>
        <v>OTA</v>
      </c>
      <c r="L790" t="str">
        <f>_xlfn.XLOOKUP(D790, dim_channels!A:A, dim_channels!B:B, "Not Found")</f>
        <v>Booking.com</v>
      </c>
    </row>
    <row r="791" spans="1:12" x14ac:dyDescent="0.2">
      <c r="A791" s="3" t="s">
        <v>1209</v>
      </c>
      <c r="B791" s="3" t="s">
        <v>326</v>
      </c>
      <c r="C791" s="3" t="s">
        <v>258</v>
      </c>
      <c r="D791" s="3" t="s">
        <v>45</v>
      </c>
      <c r="E791" s="3" t="s">
        <v>89</v>
      </c>
      <c r="F791" s="3">
        <v>9538.2800000000007</v>
      </c>
      <c r="G791" s="3">
        <v>0</v>
      </c>
      <c r="H791" s="3">
        <v>9538.2800000000007</v>
      </c>
      <c r="I791" s="3" t="s">
        <v>29</v>
      </c>
      <c r="J791" s="5">
        <v>1</v>
      </c>
      <c r="K791" t="str">
        <f>_xlfn.XLOOKUP(D791, dim_channels!A:A, dim_channels!C:C, "Not Found")</f>
        <v>Corporate</v>
      </c>
      <c r="L791" t="str">
        <f>_xlfn.XLOOKUP(D791, dim_channels!A:A, dim_channels!B:B, "Not Found")</f>
        <v>Corporate Direct</v>
      </c>
    </row>
    <row r="792" spans="1:12" x14ac:dyDescent="0.2">
      <c r="A792" s="2" t="s">
        <v>1210</v>
      </c>
      <c r="B792" s="2" t="s">
        <v>846</v>
      </c>
      <c r="C792" s="2" t="s">
        <v>418</v>
      </c>
      <c r="D792" s="2" t="s">
        <v>64</v>
      </c>
      <c r="E792" s="2" t="s">
        <v>34</v>
      </c>
      <c r="F792" s="2">
        <v>6701.38</v>
      </c>
      <c r="G792" s="2">
        <v>0</v>
      </c>
      <c r="H792" s="2">
        <v>6701.38</v>
      </c>
      <c r="I792" s="2" t="s">
        <v>29</v>
      </c>
      <c r="J792" s="4">
        <v>1</v>
      </c>
      <c r="K792" t="str">
        <f>_xlfn.XLOOKUP(D792, dim_channels!A:A, dim_channels!C:C, "Not Found")</f>
        <v>Direct</v>
      </c>
      <c r="L792" t="str">
        <f>_xlfn.XLOOKUP(D792, dim_channels!A:A, dim_channels!B:B, "Not Found")</f>
        <v>Direct Website</v>
      </c>
    </row>
    <row r="793" spans="1:12" x14ac:dyDescent="0.2">
      <c r="A793" s="3" t="s">
        <v>1211</v>
      </c>
      <c r="B793" s="3" t="s">
        <v>983</v>
      </c>
      <c r="C793" s="3" t="s">
        <v>472</v>
      </c>
      <c r="D793" s="3" t="s">
        <v>27</v>
      </c>
      <c r="E793" s="3" t="s">
        <v>34</v>
      </c>
      <c r="F793" s="3">
        <v>7605.29</v>
      </c>
      <c r="G793" s="3">
        <v>1368.95</v>
      </c>
      <c r="H793" s="3">
        <v>6236.34</v>
      </c>
      <c r="I793" s="3" t="s">
        <v>41</v>
      </c>
      <c r="J793" s="5">
        <v>1.2195117649133951</v>
      </c>
      <c r="K793" t="str">
        <f>_xlfn.XLOOKUP(D793, dim_channels!A:A, dim_channels!C:C, "Not Found")</f>
        <v>OTA</v>
      </c>
      <c r="L793" t="str">
        <f>_xlfn.XLOOKUP(D793, dim_channels!A:A, dim_channels!B:B, "Not Found")</f>
        <v>Expedia</v>
      </c>
    </row>
    <row r="794" spans="1:12" x14ac:dyDescent="0.2">
      <c r="A794" s="2" t="s">
        <v>1212</v>
      </c>
      <c r="B794" s="2" t="s">
        <v>574</v>
      </c>
      <c r="C794" s="2" t="s">
        <v>489</v>
      </c>
      <c r="D794" s="2" t="s">
        <v>27</v>
      </c>
      <c r="E794" s="2" t="s">
        <v>28</v>
      </c>
      <c r="F794" s="2">
        <v>2811.33</v>
      </c>
      <c r="G794" s="2">
        <v>506.04</v>
      </c>
      <c r="H794" s="2">
        <v>2305.29</v>
      </c>
      <c r="I794" s="2" t="s">
        <v>41</v>
      </c>
      <c r="J794" s="4">
        <v>1.219512512525539</v>
      </c>
      <c r="K794" t="str">
        <f>_xlfn.XLOOKUP(D794, dim_channels!A:A, dim_channels!C:C, "Not Found")</f>
        <v>OTA</v>
      </c>
      <c r="L794" t="str">
        <f>_xlfn.XLOOKUP(D794, dim_channels!A:A, dim_channels!B:B, "Not Found")</f>
        <v>Expedia</v>
      </c>
    </row>
    <row r="795" spans="1:12" x14ac:dyDescent="0.2">
      <c r="A795" s="3" t="s">
        <v>1213</v>
      </c>
      <c r="B795" s="3" t="s">
        <v>661</v>
      </c>
      <c r="C795" s="3" t="s">
        <v>334</v>
      </c>
      <c r="D795" s="3" t="s">
        <v>206</v>
      </c>
      <c r="E795" s="3" t="s">
        <v>207</v>
      </c>
      <c r="F795" s="3">
        <v>8909.9699999999993</v>
      </c>
      <c r="G795" s="3">
        <v>0</v>
      </c>
      <c r="H795" s="3">
        <v>8909.9699999999993</v>
      </c>
      <c r="I795" s="3" t="s">
        <v>56</v>
      </c>
      <c r="J795" s="5">
        <v>1</v>
      </c>
      <c r="K795" t="str">
        <f>_xlfn.XLOOKUP(D795, dim_channels!A:A, dim_channels!C:C, "Not Found")</f>
        <v>Direct</v>
      </c>
      <c r="L795" t="str">
        <f>_xlfn.XLOOKUP(D795, dim_channels!A:A, dim_channels!B:B, "Not Found")</f>
        <v>Walk-in</v>
      </c>
    </row>
    <row r="796" spans="1:12" x14ac:dyDescent="0.2">
      <c r="A796" s="2" t="s">
        <v>1214</v>
      </c>
      <c r="B796" s="2" t="s">
        <v>143</v>
      </c>
      <c r="C796" s="2" t="s">
        <v>353</v>
      </c>
      <c r="D796" s="2" t="s">
        <v>33</v>
      </c>
      <c r="E796" s="2" t="s">
        <v>34</v>
      </c>
      <c r="F796" s="2">
        <v>5379.65</v>
      </c>
      <c r="G796" s="2">
        <v>806.95</v>
      </c>
      <c r="H796" s="2">
        <v>4572.7</v>
      </c>
      <c r="I796" s="2" t="s">
        <v>29</v>
      </c>
      <c r="J796" s="4">
        <v>1.176471231438756</v>
      </c>
      <c r="K796" t="str">
        <f>_xlfn.XLOOKUP(D796, dim_channels!A:A, dim_channels!C:C, "Not Found")</f>
        <v>OTA</v>
      </c>
      <c r="L796" t="str">
        <f>_xlfn.XLOOKUP(D796, dim_channels!A:A, dim_channels!B:B, "Not Found")</f>
        <v>Booking.com</v>
      </c>
    </row>
    <row r="797" spans="1:12" x14ac:dyDescent="0.2">
      <c r="A797" s="3" t="s">
        <v>1215</v>
      </c>
      <c r="B797" s="3" t="s">
        <v>129</v>
      </c>
      <c r="C797" s="3" t="s">
        <v>302</v>
      </c>
      <c r="D797" s="3" t="s">
        <v>45</v>
      </c>
      <c r="E797" s="3" t="s">
        <v>89</v>
      </c>
      <c r="F797" s="3">
        <v>3712.88</v>
      </c>
      <c r="G797" s="3">
        <v>0</v>
      </c>
      <c r="H797" s="3">
        <v>3712.88</v>
      </c>
      <c r="I797" s="3" t="s">
        <v>29</v>
      </c>
      <c r="J797" s="5">
        <v>1</v>
      </c>
      <c r="K797" t="str">
        <f>_xlfn.XLOOKUP(D797, dim_channels!A:A, dim_channels!C:C, "Not Found")</f>
        <v>Corporate</v>
      </c>
      <c r="L797" t="str">
        <f>_xlfn.XLOOKUP(D797, dim_channels!A:A, dim_channels!B:B, "Not Found")</f>
        <v>Corporate Direct</v>
      </c>
    </row>
    <row r="798" spans="1:12" x14ac:dyDescent="0.2">
      <c r="A798" s="2" t="s">
        <v>1216</v>
      </c>
      <c r="B798" s="2" t="s">
        <v>448</v>
      </c>
      <c r="C798" s="2" t="s">
        <v>597</v>
      </c>
      <c r="D798" s="2" t="s">
        <v>27</v>
      </c>
      <c r="E798" s="2" t="s">
        <v>28</v>
      </c>
      <c r="F798" s="2">
        <v>8289.23</v>
      </c>
      <c r="G798" s="2">
        <v>1492.06</v>
      </c>
      <c r="H798" s="2">
        <v>6797.17</v>
      </c>
      <c r="I798" s="2" t="s">
        <v>56</v>
      </c>
      <c r="J798" s="4">
        <v>1.219511943941376</v>
      </c>
      <c r="K798" t="str">
        <f>_xlfn.XLOOKUP(D798, dim_channels!A:A, dim_channels!C:C, "Not Found")</f>
        <v>OTA</v>
      </c>
      <c r="L798" t="str">
        <f>_xlfn.XLOOKUP(D798, dim_channels!A:A, dim_channels!B:B, "Not Found")</f>
        <v>Expedia</v>
      </c>
    </row>
    <row r="799" spans="1:12" x14ac:dyDescent="0.2">
      <c r="A799" s="3" t="s">
        <v>1217</v>
      </c>
      <c r="B799" s="3" t="s">
        <v>72</v>
      </c>
      <c r="C799" s="3" t="s">
        <v>426</v>
      </c>
      <c r="D799" s="3" t="s">
        <v>27</v>
      </c>
      <c r="E799" s="3" t="s">
        <v>60</v>
      </c>
      <c r="F799" s="3">
        <v>7804.78</v>
      </c>
      <c r="G799" s="3">
        <v>0</v>
      </c>
      <c r="H799" s="3">
        <v>7804.78</v>
      </c>
      <c r="I799" s="3" t="s">
        <v>29</v>
      </c>
      <c r="J799" s="5">
        <v>1</v>
      </c>
      <c r="K799" t="str">
        <f>_xlfn.XLOOKUP(D799, dim_channels!A:A, dim_channels!C:C, "Not Found")</f>
        <v>OTA</v>
      </c>
      <c r="L799" t="str">
        <f>_xlfn.XLOOKUP(D799, dim_channels!A:A, dim_channels!B:B, "Not Found")</f>
        <v>Expedia</v>
      </c>
    </row>
    <row r="800" spans="1:12" x14ac:dyDescent="0.2">
      <c r="A800" s="2" t="s">
        <v>1218</v>
      </c>
      <c r="B800" s="2" t="s">
        <v>708</v>
      </c>
      <c r="C800" s="2" t="s">
        <v>176</v>
      </c>
      <c r="D800" s="2" t="s">
        <v>45</v>
      </c>
      <c r="E800" s="2" t="s">
        <v>89</v>
      </c>
      <c r="F800" s="2">
        <v>7519.69</v>
      </c>
      <c r="G800" s="2">
        <v>0</v>
      </c>
      <c r="H800" s="2">
        <v>7519.69</v>
      </c>
      <c r="I800" s="2" t="s">
        <v>41</v>
      </c>
      <c r="J800" s="4">
        <v>1</v>
      </c>
      <c r="K800" t="str">
        <f>_xlfn.XLOOKUP(D800, dim_channels!A:A, dim_channels!C:C, "Not Found")</f>
        <v>Corporate</v>
      </c>
      <c r="L800" t="str">
        <f>_xlfn.XLOOKUP(D800, dim_channels!A:A, dim_channels!B:B, "Not Found")</f>
        <v>Corporate Direct</v>
      </c>
    </row>
    <row r="801" spans="1:12" x14ac:dyDescent="0.2">
      <c r="A801" s="3" t="s">
        <v>1219</v>
      </c>
      <c r="B801" s="3" t="s">
        <v>236</v>
      </c>
      <c r="C801" s="3" t="s">
        <v>400</v>
      </c>
      <c r="D801" s="3" t="s">
        <v>52</v>
      </c>
      <c r="E801" s="3" t="s">
        <v>60</v>
      </c>
      <c r="F801" s="3">
        <v>13302</v>
      </c>
      <c r="G801" s="3">
        <v>0</v>
      </c>
      <c r="H801" s="3">
        <v>13302</v>
      </c>
      <c r="I801" s="3" t="s">
        <v>56</v>
      </c>
      <c r="J801" s="5">
        <v>1</v>
      </c>
      <c r="K801" t="str">
        <f>_xlfn.XLOOKUP(D801, dim_channels!A:A, dim_channels!C:C, "Not Found")</f>
        <v>OTA</v>
      </c>
      <c r="L801" t="str">
        <f>_xlfn.XLOOKUP(D801, dim_channels!A:A, dim_channels!B:B, "Not Found")</f>
        <v>Agoda</v>
      </c>
    </row>
    <row r="802" spans="1:12" x14ac:dyDescent="0.2">
      <c r="A802" s="2" t="s">
        <v>1220</v>
      </c>
      <c r="B802" s="2" t="s">
        <v>289</v>
      </c>
      <c r="C802" s="2" t="s">
        <v>276</v>
      </c>
      <c r="D802" s="2" t="s">
        <v>27</v>
      </c>
      <c r="E802" s="2" t="s">
        <v>34</v>
      </c>
      <c r="F802" s="2">
        <v>21668.71</v>
      </c>
      <c r="G802" s="2">
        <v>3900.37</v>
      </c>
      <c r="H802" s="2">
        <v>17768.34</v>
      </c>
      <c r="I802" s="2" t="s">
        <v>29</v>
      </c>
      <c r="J802" s="4">
        <v>1.219512346116745</v>
      </c>
      <c r="K802" t="str">
        <f>_xlfn.XLOOKUP(D802, dim_channels!A:A, dim_channels!C:C, "Not Found")</f>
        <v>OTA</v>
      </c>
      <c r="L802" t="str">
        <f>_xlfn.XLOOKUP(D802, dim_channels!A:A, dim_channels!B:B, "Not Found")</f>
        <v>Expedia</v>
      </c>
    </row>
    <row r="803" spans="1:12" x14ac:dyDescent="0.2">
      <c r="A803" s="3" t="s">
        <v>1221</v>
      </c>
      <c r="B803" s="3" t="s">
        <v>198</v>
      </c>
      <c r="C803" s="3" t="s">
        <v>224</v>
      </c>
      <c r="D803" s="3" t="s">
        <v>52</v>
      </c>
      <c r="E803" s="3" t="s">
        <v>34</v>
      </c>
      <c r="F803" s="3">
        <v>4836.3599999999997</v>
      </c>
      <c r="G803" s="3">
        <v>580.36</v>
      </c>
      <c r="H803" s="3">
        <v>4256</v>
      </c>
      <c r="I803" s="3" t="s">
        <v>41</v>
      </c>
      <c r="J803" s="5">
        <v>1.1363627819548869</v>
      </c>
      <c r="K803" t="str">
        <f>_xlfn.XLOOKUP(D803, dim_channels!A:A, dim_channels!C:C, "Not Found")</f>
        <v>OTA</v>
      </c>
      <c r="L803" t="str">
        <f>_xlfn.XLOOKUP(D803, dim_channels!A:A, dim_channels!B:B, "Not Found")</f>
        <v>Agoda</v>
      </c>
    </row>
    <row r="804" spans="1:12" x14ac:dyDescent="0.2">
      <c r="A804" s="2" t="s">
        <v>1222</v>
      </c>
      <c r="B804" s="2" t="s">
        <v>54</v>
      </c>
      <c r="C804" s="2" t="s">
        <v>725</v>
      </c>
      <c r="D804" s="2" t="s">
        <v>64</v>
      </c>
      <c r="E804" s="2" t="s">
        <v>28</v>
      </c>
      <c r="F804" s="2">
        <v>10712.14</v>
      </c>
      <c r="G804" s="2">
        <v>0</v>
      </c>
      <c r="H804" s="2">
        <v>10712.14</v>
      </c>
      <c r="I804" s="2" t="s">
        <v>29</v>
      </c>
      <c r="J804" s="4">
        <v>1</v>
      </c>
      <c r="K804" t="str">
        <f>_xlfn.XLOOKUP(D804, dim_channels!A:A, dim_channels!C:C, "Not Found")</f>
        <v>Direct</v>
      </c>
      <c r="L804" t="str">
        <f>_xlfn.XLOOKUP(D804, dim_channels!A:A, dim_channels!B:B, "Not Found")</f>
        <v>Direct Website</v>
      </c>
    </row>
    <row r="805" spans="1:12" x14ac:dyDescent="0.2">
      <c r="A805" s="3" t="s">
        <v>1223</v>
      </c>
      <c r="B805" s="3" t="s">
        <v>217</v>
      </c>
      <c r="C805" s="3" t="s">
        <v>578</v>
      </c>
      <c r="D805" s="3" t="s">
        <v>169</v>
      </c>
      <c r="E805" s="3" t="s">
        <v>34</v>
      </c>
      <c r="F805" s="3">
        <v>19223.14</v>
      </c>
      <c r="G805" s="3">
        <v>3844.63</v>
      </c>
      <c r="H805" s="3">
        <v>15378.51</v>
      </c>
      <c r="I805" s="3" t="s">
        <v>29</v>
      </c>
      <c r="J805" s="5">
        <v>1.2500001625645141</v>
      </c>
      <c r="K805" t="str">
        <f>_xlfn.XLOOKUP(D805, dim_channels!A:A, dim_channels!C:C, "Not Found")</f>
        <v>GDS</v>
      </c>
      <c r="L805" t="str">
        <f>_xlfn.XLOOKUP(D805, dim_channels!A:A, dim_channels!B:B, "Not Found")</f>
        <v>GDS (Amadeus)</v>
      </c>
    </row>
    <row r="806" spans="1:12" x14ac:dyDescent="0.2">
      <c r="A806" s="2" t="s">
        <v>1224</v>
      </c>
      <c r="B806" s="2" t="s">
        <v>373</v>
      </c>
      <c r="C806" s="2" t="s">
        <v>409</v>
      </c>
      <c r="D806" s="2" t="s">
        <v>169</v>
      </c>
      <c r="E806" s="2" t="s">
        <v>34</v>
      </c>
      <c r="F806" s="2">
        <v>8610.7000000000007</v>
      </c>
      <c r="G806" s="2">
        <v>1722.14</v>
      </c>
      <c r="H806" s="2">
        <v>6888.56</v>
      </c>
      <c r="I806" s="2" t="s">
        <v>29</v>
      </c>
      <c r="J806" s="4">
        <v>1.25</v>
      </c>
      <c r="K806" t="str">
        <f>_xlfn.XLOOKUP(D806, dim_channels!A:A, dim_channels!C:C, "Not Found")</f>
        <v>GDS</v>
      </c>
      <c r="L806" t="str">
        <f>_xlfn.XLOOKUP(D806, dim_channels!A:A, dim_channels!B:B, "Not Found")</f>
        <v>GDS (Amadeus)</v>
      </c>
    </row>
    <row r="807" spans="1:12" x14ac:dyDescent="0.2">
      <c r="A807" s="3" t="s">
        <v>1225</v>
      </c>
      <c r="B807" s="3" t="s">
        <v>62</v>
      </c>
      <c r="C807" s="3" t="s">
        <v>104</v>
      </c>
      <c r="D807" s="3" t="s">
        <v>45</v>
      </c>
      <c r="E807" s="3" t="s">
        <v>46</v>
      </c>
      <c r="F807" s="3">
        <v>7792.78</v>
      </c>
      <c r="G807" s="3">
        <v>389.64</v>
      </c>
      <c r="H807" s="3">
        <v>7403.14</v>
      </c>
      <c r="I807" s="3" t="s">
        <v>41</v>
      </c>
      <c r="J807" s="5">
        <v>1.052631721134546</v>
      </c>
      <c r="K807" t="str">
        <f>_xlfn.XLOOKUP(D807, dim_channels!A:A, dim_channels!C:C, "Not Found")</f>
        <v>Corporate</v>
      </c>
      <c r="L807" t="str">
        <f>_xlfn.XLOOKUP(D807, dim_channels!A:A, dim_channels!B:B, "Not Found")</f>
        <v>Corporate Direct</v>
      </c>
    </row>
    <row r="808" spans="1:12" x14ac:dyDescent="0.2">
      <c r="A808" s="2" t="s">
        <v>1226</v>
      </c>
      <c r="B808" s="2" t="s">
        <v>783</v>
      </c>
      <c r="C808" s="2" t="s">
        <v>94</v>
      </c>
      <c r="D808" s="2" t="s">
        <v>33</v>
      </c>
      <c r="E808" s="2" t="s">
        <v>34</v>
      </c>
      <c r="F808" s="2">
        <v>5600.35</v>
      </c>
      <c r="G808" s="2">
        <v>840.05</v>
      </c>
      <c r="H808" s="2">
        <v>4760.3</v>
      </c>
      <c r="I808" s="2" t="s">
        <v>56</v>
      </c>
      <c r="J808" s="4">
        <v>1.1764699703800181</v>
      </c>
      <c r="K808" t="str">
        <f>_xlfn.XLOOKUP(D808, dim_channels!A:A, dim_channels!C:C, "Not Found")</f>
        <v>OTA</v>
      </c>
      <c r="L808" t="str">
        <f>_xlfn.XLOOKUP(D808, dim_channels!A:A, dim_channels!B:B, "Not Found")</f>
        <v>Booking.com</v>
      </c>
    </row>
    <row r="809" spans="1:12" x14ac:dyDescent="0.2">
      <c r="A809" s="3" t="s">
        <v>1227</v>
      </c>
      <c r="B809" s="3" t="s">
        <v>247</v>
      </c>
      <c r="C809" s="3" t="s">
        <v>846</v>
      </c>
      <c r="D809" s="3" t="s">
        <v>52</v>
      </c>
      <c r="E809" s="3" t="s">
        <v>34</v>
      </c>
      <c r="F809" s="3">
        <v>5575.15</v>
      </c>
      <c r="G809" s="3">
        <v>669.02</v>
      </c>
      <c r="H809" s="3">
        <v>4906.13</v>
      </c>
      <c r="I809" s="3" t="s">
        <v>29</v>
      </c>
      <c r="J809" s="5">
        <v>1.1363640996060029</v>
      </c>
      <c r="K809" t="str">
        <f>_xlfn.XLOOKUP(D809, dim_channels!A:A, dim_channels!C:C, "Not Found")</f>
        <v>OTA</v>
      </c>
      <c r="L809" t="str">
        <f>_xlfn.XLOOKUP(D809, dim_channels!A:A, dim_channels!B:B, "Not Found")</f>
        <v>Agoda</v>
      </c>
    </row>
    <row r="810" spans="1:12" x14ac:dyDescent="0.2">
      <c r="A810" s="2" t="s">
        <v>1228</v>
      </c>
      <c r="B810" s="2" t="s">
        <v>546</v>
      </c>
      <c r="C810" s="2" t="s">
        <v>497</v>
      </c>
      <c r="D810" s="2" t="s">
        <v>33</v>
      </c>
      <c r="E810" s="2" t="s">
        <v>28</v>
      </c>
      <c r="F810" s="2">
        <v>5258.53</v>
      </c>
      <c r="G810" s="2">
        <v>788.78</v>
      </c>
      <c r="H810" s="2">
        <v>4469.75</v>
      </c>
      <c r="I810" s="2" t="s">
        <v>41</v>
      </c>
      <c r="J810" s="4">
        <v>1.176470719838917</v>
      </c>
      <c r="K810" t="str">
        <f>_xlfn.XLOOKUP(D810, dim_channels!A:A, dim_channels!C:C, "Not Found")</f>
        <v>OTA</v>
      </c>
      <c r="L810" t="str">
        <f>_xlfn.XLOOKUP(D810, dim_channels!A:A, dim_channels!B:B, "Not Found")</f>
        <v>Booking.com</v>
      </c>
    </row>
    <row r="811" spans="1:12" x14ac:dyDescent="0.2">
      <c r="A811" s="3" t="s">
        <v>1229</v>
      </c>
      <c r="B811" s="3" t="s">
        <v>416</v>
      </c>
      <c r="C811" s="3" t="s">
        <v>955</v>
      </c>
      <c r="D811" s="3" t="s">
        <v>45</v>
      </c>
      <c r="E811" s="3" t="s">
        <v>46</v>
      </c>
      <c r="F811" s="3">
        <v>5304.24</v>
      </c>
      <c r="G811" s="3">
        <v>265.20999999999998</v>
      </c>
      <c r="H811" s="3">
        <v>5039.03</v>
      </c>
      <c r="I811" s="3" t="s">
        <v>41</v>
      </c>
      <c r="J811" s="5">
        <v>1.052631161156016</v>
      </c>
      <c r="K811" t="str">
        <f>_xlfn.XLOOKUP(D811, dim_channels!A:A, dim_channels!C:C, "Not Found")</f>
        <v>Corporate</v>
      </c>
      <c r="L811" t="str">
        <f>_xlfn.XLOOKUP(D811, dim_channels!A:A, dim_channels!B:B, "Not Found")</f>
        <v>Corporate Direct</v>
      </c>
    </row>
    <row r="812" spans="1:12" x14ac:dyDescent="0.2">
      <c r="A812" s="2" t="s">
        <v>1230</v>
      </c>
      <c r="B812" s="2" t="s">
        <v>124</v>
      </c>
      <c r="C812" s="2" t="s">
        <v>217</v>
      </c>
      <c r="D812" s="2" t="s">
        <v>45</v>
      </c>
      <c r="E812" s="2" t="s">
        <v>46</v>
      </c>
      <c r="F812" s="2">
        <v>15668.61</v>
      </c>
      <c r="G812" s="2">
        <v>783.43</v>
      </c>
      <c r="H812" s="2">
        <v>14885.18</v>
      </c>
      <c r="I812" s="2" t="s">
        <v>56</v>
      </c>
      <c r="J812" s="4">
        <v>1.052631543588993</v>
      </c>
      <c r="K812" t="str">
        <f>_xlfn.XLOOKUP(D812, dim_channels!A:A, dim_channels!C:C, "Not Found")</f>
        <v>Corporate</v>
      </c>
      <c r="L812" t="str">
        <f>_xlfn.XLOOKUP(D812, dim_channels!A:A, dim_channels!B:B, "Not Found")</f>
        <v>Corporate Direct</v>
      </c>
    </row>
    <row r="813" spans="1:12" x14ac:dyDescent="0.2">
      <c r="A813" s="3" t="s">
        <v>1231</v>
      </c>
      <c r="B813" s="3" t="s">
        <v>578</v>
      </c>
      <c r="C813" s="3" t="s">
        <v>118</v>
      </c>
      <c r="D813" s="3" t="s">
        <v>52</v>
      </c>
      <c r="E813" s="3" t="s">
        <v>34</v>
      </c>
      <c r="F813" s="3">
        <v>15151.62</v>
      </c>
      <c r="G813" s="3">
        <v>1818.19</v>
      </c>
      <c r="H813" s="3">
        <v>13333.43</v>
      </c>
      <c r="I813" s="3" t="s">
        <v>29</v>
      </c>
      <c r="J813" s="5">
        <v>1.136363261366355</v>
      </c>
      <c r="K813" t="str">
        <f>_xlfn.XLOOKUP(D813, dim_channels!A:A, dim_channels!C:C, "Not Found")</f>
        <v>OTA</v>
      </c>
      <c r="L813" t="str">
        <f>_xlfn.XLOOKUP(D813, dim_channels!A:A, dim_channels!B:B, "Not Found")</f>
        <v>Agoda</v>
      </c>
    </row>
    <row r="814" spans="1:12" x14ac:dyDescent="0.2">
      <c r="A814" s="2" t="s">
        <v>1232</v>
      </c>
      <c r="B814" s="2" t="s">
        <v>37</v>
      </c>
      <c r="C814" s="2" t="s">
        <v>168</v>
      </c>
      <c r="D814" s="2" t="s">
        <v>33</v>
      </c>
      <c r="E814" s="2" t="s">
        <v>60</v>
      </c>
      <c r="F814" s="2">
        <v>9225.65</v>
      </c>
      <c r="G814" s="2">
        <v>0</v>
      </c>
      <c r="H814" s="2">
        <v>9225.65</v>
      </c>
      <c r="I814" s="2" t="s">
        <v>41</v>
      </c>
      <c r="J814" s="4">
        <v>1</v>
      </c>
      <c r="K814" t="str">
        <f>_xlfn.XLOOKUP(D814, dim_channels!A:A, dim_channels!C:C, "Not Found")</f>
        <v>OTA</v>
      </c>
      <c r="L814" t="str">
        <f>_xlfn.XLOOKUP(D814, dim_channels!A:A, dim_channels!B:B, "Not Found")</f>
        <v>Booking.com</v>
      </c>
    </row>
    <row r="815" spans="1:12" x14ac:dyDescent="0.2">
      <c r="A815" s="3" t="s">
        <v>1233</v>
      </c>
      <c r="B815" s="3" t="s">
        <v>1234</v>
      </c>
      <c r="C815" s="3" t="s">
        <v>106</v>
      </c>
      <c r="D815" s="3" t="s">
        <v>33</v>
      </c>
      <c r="E815" s="3" t="s">
        <v>34</v>
      </c>
      <c r="F815" s="3">
        <v>9224.43</v>
      </c>
      <c r="G815" s="3">
        <v>1383.66</v>
      </c>
      <c r="H815" s="3">
        <v>7840.77</v>
      </c>
      <c r="I815" s="3" t="s">
        <v>29</v>
      </c>
      <c r="J815" s="5">
        <v>1.1764699130315011</v>
      </c>
      <c r="K815" t="str">
        <f>_xlfn.XLOOKUP(D815, dim_channels!A:A, dim_channels!C:C, "Not Found")</f>
        <v>OTA</v>
      </c>
      <c r="L815" t="str">
        <f>_xlfn.XLOOKUP(D815, dim_channels!A:A, dim_channels!B:B, "Not Found")</f>
        <v>Booking.com</v>
      </c>
    </row>
    <row r="816" spans="1:12" x14ac:dyDescent="0.2">
      <c r="A816" s="2" t="s">
        <v>1235</v>
      </c>
      <c r="B816" s="2" t="s">
        <v>437</v>
      </c>
      <c r="C816" s="2" t="s">
        <v>425</v>
      </c>
      <c r="D816" s="2" t="s">
        <v>206</v>
      </c>
      <c r="E816" s="2" t="s">
        <v>207</v>
      </c>
      <c r="F816" s="2">
        <v>8101.21</v>
      </c>
      <c r="G816" s="2">
        <v>0</v>
      </c>
      <c r="H816" s="2">
        <v>8101.21</v>
      </c>
      <c r="I816" s="2" t="s">
        <v>29</v>
      </c>
      <c r="J816" s="4">
        <v>1</v>
      </c>
      <c r="K816" t="str">
        <f>_xlfn.XLOOKUP(D816, dim_channels!A:A, dim_channels!C:C, "Not Found")</f>
        <v>Direct</v>
      </c>
      <c r="L816" t="str">
        <f>_xlfn.XLOOKUP(D816, dim_channels!A:A, dim_channels!B:B, "Not Found")</f>
        <v>Walk-in</v>
      </c>
    </row>
    <row r="817" spans="1:12" x14ac:dyDescent="0.2">
      <c r="A817" s="3" t="s">
        <v>1236</v>
      </c>
      <c r="B817" s="3" t="s">
        <v>36</v>
      </c>
      <c r="C817" s="3" t="s">
        <v>669</v>
      </c>
      <c r="D817" s="3" t="s">
        <v>206</v>
      </c>
      <c r="E817" s="3" t="s">
        <v>207</v>
      </c>
      <c r="F817" s="3">
        <v>7070.49</v>
      </c>
      <c r="G817" s="3">
        <v>0</v>
      </c>
      <c r="H817" s="3">
        <v>7070.49</v>
      </c>
      <c r="I817" s="3" t="s">
        <v>29</v>
      </c>
      <c r="J817" s="5">
        <v>1</v>
      </c>
      <c r="K817" t="str">
        <f>_xlfn.XLOOKUP(D817, dim_channels!A:A, dim_channels!C:C, "Not Found")</f>
        <v>Direct</v>
      </c>
      <c r="L817" t="str">
        <f>_xlfn.XLOOKUP(D817, dim_channels!A:A, dim_channels!B:B, "Not Found")</f>
        <v>Walk-in</v>
      </c>
    </row>
    <row r="818" spans="1:12" x14ac:dyDescent="0.2">
      <c r="A818" s="2" t="s">
        <v>1237</v>
      </c>
      <c r="B818" s="2" t="s">
        <v>283</v>
      </c>
      <c r="C818" s="2" t="s">
        <v>505</v>
      </c>
      <c r="D818" s="2" t="s">
        <v>114</v>
      </c>
      <c r="E818" s="2" t="s">
        <v>115</v>
      </c>
      <c r="F818" s="2">
        <v>7318.75</v>
      </c>
      <c r="G818" s="2">
        <v>731.88</v>
      </c>
      <c r="H818" s="2">
        <v>6586.87</v>
      </c>
      <c r="I818" s="2" t="s">
        <v>56</v>
      </c>
      <c r="J818" s="4">
        <v>1.1111119545398651</v>
      </c>
      <c r="K818" t="str">
        <f>_xlfn.XLOOKUP(D818, dim_channels!A:A, dim_channels!C:C, "Not Found")</f>
        <v>Offline</v>
      </c>
      <c r="L818" t="str">
        <f>_xlfn.XLOOKUP(D818, dim_channels!A:A, dim_channels!B:B, "Not Found")</f>
        <v>Travel Agency</v>
      </c>
    </row>
    <row r="819" spans="1:12" x14ac:dyDescent="0.2">
      <c r="A819" s="3" t="s">
        <v>1238</v>
      </c>
      <c r="B819" s="3" t="s">
        <v>846</v>
      </c>
      <c r="C819" s="3" t="s">
        <v>445</v>
      </c>
      <c r="D819" s="3" t="s">
        <v>33</v>
      </c>
      <c r="E819" s="3" t="s">
        <v>34</v>
      </c>
      <c r="F819" s="3">
        <v>5490.6</v>
      </c>
      <c r="G819" s="3">
        <v>823.59</v>
      </c>
      <c r="H819" s="3">
        <v>4667.01</v>
      </c>
      <c r="I819" s="3" t="s">
        <v>56</v>
      </c>
      <c r="J819" s="5">
        <v>1.1764705882352939</v>
      </c>
      <c r="K819" t="str">
        <f>_xlfn.XLOOKUP(D819, dim_channels!A:A, dim_channels!C:C, "Not Found")</f>
        <v>OTA</v>
      </c>
      <c r="L819" t="str">
        <f>_xlfn.XLOOKUP(D819, dim_channels!A:A, dim_channels!B:B, "Not Found")</f>
        <v>Booking.com</v>
      </c>
    </row>
    <row r="820" spans="1:12" x14ac:dyDescent="0.2">
      <c r="A820" s="2" t="s">
        <v>1239</v>
      </c>
      <c r="B820" s="2" t="s">
        <v>376</v>
      </c>
      <c r="C820" s="2" t="s">
        <v>475</v>
      </c>
      <c r="D820" s="2" t="s">
        <v>27</v>
      </c>
      <c r="E820" s="2" t="s">
        <v>34</v>
      </c>
      <c r="F820" s="2">
        <v>11670.82</v>
      </c>
      <c r="G820" s="2">
        <v>2100.75</v>
      </c>
      <c r="H820" s="2">
        <v>9570.07</v>
      </c>
      <c r="I820" s="2" t="s">
        <v>29</v>
      </c>
      <c r="J820" s="4">
        <v>1.2195125009534939</v>
      </c>
      <c r="K820" t="str">
        <f>_xlfn.XLOOKUP(D820, dim_channels!A:A, dim_channels!C:C, "Not Found")</f>
        <v>OTA</v>
      </c>
      <c r="L820" t="str">
        <f>_xlfn.XLOOKUP(D820, dim_channels!A:A, dim_channels!B:B, "Not Found")</f>
        <v>Expedia</v>
      </c>
    </row>
    <row r="821" spans="1:12" x14ac:dyDescent="0.2">
      <c r="A821" s="3" t="s">
        <v>1240</v>
      </c>
      <c r="B821" s="3" t="s">
        <v>360</v>
      </c>
      <c r="C821" s="3" t="s">
        <v>393</v>
      </c>
      <c r="D821" s="3" t="s">
        <v>52</v>
      </c>
      <c r="E821" s="3" t="s">
        <v>60</v>
      </c>
      <c r="F821" s="3">
        <v>4579.53</v>
      </c>
      <c r="G821" s="3">
        <v>0</v>
      </c>
      <c r="H821" s="3">
        <v>4579.53</v>
      </c>
      <c r="I821" s="3" t="s">
        <v>29</v>
      </c>
      <c r="J821" s="5">
        <v>1</v>
      </c>
      <c r="K821" t="str">
        <f>_xlfn.XLOOKUP(D821, dim_channels!A:A, dim_channels!C:C, "Not Found")</f>
        <v>OTA</v>
      </c>
      <c r="L821" t="str">
        <f>_xlfn.XLOOKUP(D821, dim_channels!A:A, dim_channels!B:B, "Not Found")</f>
        <v>Agoda</v>
      </c>
    </row>
    <row r="822" spans="1:12" x14ac:dyDescent="0.2">
      <c r="A822" s="2" t="s">
        <v>1241</v>
      </c>
      <c r="B822" s="2" t="s">
        <v>256</v>
      </c>
      <c r="C822" s="2" t="s">
        <v>854</v>
      </c>
      <c r="D822" s="2" t="s">
        <v>52</v>
      </c>
      <c r="E822" s="2" t="s">
        <v>34</v>
      </c>
      <c r="F822" s="2">
        <v>10505.66</v>
      </c>
      <c r="G822" s="2">
        <v>1260.68</v>
      </c>
      <c r="H822" s="2">
        <v>9244.98</v>
      </c>
      <c r="I822" s="2" t="s">
        <v>29</v>
      </c>
      <c r="J822" s="4">
        <v>1.1363637346971009</v>
      </c>
      <c r="K822" t="str">
        <f>_xlfn.XLOOKUP(D822, dim_channels!A:A, dim_channels!C:C, "Not Found")</f>
        <v>OTA</v>
      </c>
      <c r="L822" t="str">
        <f>_xlfn.XLOOKUP(D822, dim_channels!A:A, dim_channels!B:B, "Not Found")</f>
        <v>Agoda</v>
      </c>
    </row>
    <row r="823" spans="1:12" x14ac:dyDescent="0.2">
      <c r="A823" s="3" t="s">
        <v>1242</v>
      </c>
      <c r="B823" s="3" t="s">
        <v>292</v>
      </c>
      <c r="C823" s="3" t="s">
        <v>234</v>
      </c>
      <c r="D823" s="3" t="s">
        <v>169</v>
      </c>
      <c r="E823" s="3" t="s">
        <v>34</v>
      </c>
      <c r="F823" s="3">
        <v>8105.95</v>
      </c>
      <c r="G823" s="3">
        <v>1621.19</v>
      </c>
      <c r="H823" s="3">
        <v>6484.76</v>
      </c>
      <c r="I823" s="3" t="s">
        <v>29</v>
      </c>
      <c r="J823" s="5">
        <v>1.25</v>
      </c>
      <c r="K823" t="str">
        <f>_xlfn.XLOOKUP(D823, dim_channels!A:A, dim_channels!C:C, "Not Found")</f>
        <v>GDS</v>
      </c>
      <c r="L823" t="str">
        <f>_xlfn.XLOOKUP(D823, dim_channels!A:A, dim_channels!B:B, "Not Found")</f>
        <v>GDS (Amadeus)</v>
      </c>
    </row>
    <row r="824" spans="1:12" x14ac:dyDescent="0.2">
      <c r="A824" s="2" t="s">
        <v>1243</v>
      </c>
      <c r="B824" s="2" t="s">
        <v>295</v>
      </c>
      <c r="C824" s="2" t="s">
        <v>202</v>
      </c>
      <c r="D824" s="2" t="s">
        <v>64</v>
      </c>
      <c r="E824" s="2" t="s">
        <v>34</v>
      </c>
      <c r="F824" s="2">
        <v>6949.41</v>
      </c>
      <c r="G824" s="2">
        <v>0</v>
      </c>
      <c r="H824" s="2">
        <v>6949.41</v>
      </c>
      <c r="I824" s="2" t="s">
        <v>29</v>
      </c>
      <c r="J824" s="4">
        <v>1</v>
      </c>
      <c r="K824" t="str">
        <f>_xlfn.XLOOKUP(D824, dim_channels!A:A, dim_channels!C:C, "Not Found")</f>
        <v>Direct</v>
      </c>
      <c r="L824" t="str">
        <f>_xlfn.XLOOKUP(D824, dim_channels!A:A, dim_channels!B:B, "Not Found")</f>
        <v>Direct Website</v>
      </c>
    </row>
    <row r="825" spans="1:12" x14ac:dyDescent="0.2">
      <c r="A825" s="3" t="s">
        <v>1244</v>
      </c>
      <c r="B825" s="3" t="s">
        <v>129</v>
      </c>
      <c r="C825" s="3" t="s">
        <v>441</v>
      </c>
      <c r="D825" s="3" t="s">
        <v>52</v>
      </c>
      <c r="E825" s="3" t="s">
        <v>34</v>
      </c>
      <c r="F825" s="3">
        <v>26687.5</v>
      </c>
      <c r="G825" s="3">
        <v>3202.5</v>
      </c>
      <c r="H825" s="3">
        <v>23485</v>
      </c>
      <c r="I825" s="3" t="s">
        <v>41</v>
      </c>
      <c r="J825" s="5">
        <v>1.136363636363636</v>
      </c>
      <c r="K825" t="str">
        <f>_xlfn.XLOOKUP(D825, dim_channels!A:A, dim_channels!C:C, "Not Found")</f>
        <v>OTA</v>
      </c>
      <c r="L825" t="str">
        <f>_xlfn.XLOOKUP(D825, dim_channels!A:A, dim_channels!B:B, "Not Found")</f>
        <v>Agoda</v>
      </c>
    </row>
    <row r="826" spans="1:12" x14ac:dyDescent="0.2">
      <c r="A826" s="2" t="s">
        <v>1245</v>
      </c>
      <c r="B826" s="2" t="s">
        <v>113</v>
      </c>
      <c r="C826" s="2" t="s">
        <v>487</v>
      </c>
      <c r="D826" s="2" t="s">
        <v>33</v>
      </c>
      <c r="E826" s="2" t="s">
        <v>28</v>
      </c>
      <c r="F826" s="2">
        <v>3026.08</v>
      </c>
      <c r="G826" s="2">
        <v>453.91</v>
      </c>
      <c r="H826" s="2">
        <v>2572.17</v>
      </c>
      <c r="I826" s="2" t="s">
        <v>29</v>
      </c>
      <c r="J826" s="4">
        <v>1.1764696734663731</v>
      </c>
      <c r="K826" t="str">
        <f>_xlfn.XLOOKUP(D826, dim_channels!A:A, dim_channels!C:C, "Not Found")</f>
        <v>OTA</v>
      </c>
      <c r="L826" t="str">
        <f>_xlfn.XLOOKUP(D826, dim_channels!A:A, dim_channels!B:B, "Not Found")</f>
        <v>Booking.com</v>
      </c>
    </row>
    <row r="827" spans="1:12" x14ac:dyDescent="0.2">
      <c r="A827" s="3" t="s">
        <v>1246</v>
      </c>
      <c r="B827" s="3" t="s">
        <v>653</v>
      </c>
      <c r="C827" s="3" t="s">
        <v>1179</v>
      </c>
      <c r="D827" s="3" t="s">
        <v>33</v>
      </c>
      <c r="E827" s="3" t="s">
        <v>28</v>
      </c>
      <c r="F827" s="3">
        <v>8096.89</v>
      </c>
      <c r="G827" s="3">
        <v>1214.53</v>
      </c>
      <c r="H827" s="3">
        <v>6882.36</v>
      </c>
      <c r="I827" s="3" t="s">
        <v>41</v>
      </c>
      <c r="J827" s="5">
        <v>1.176469989945309</v>
      </c>
      <c r="K827" t="str">
        <f>_xlfn.XLOOKUP(D827, dim_channels!A:A, dim_channels!C:C, "Not Found")</f>
        <v>OTA</v>
      </c>
      <c r="L827" t="str">
        <f>_xlfn.XLOOKUP(D827, dim_channels!A:A, dim_channels!B:B, "Not Found")</f>
        <v>Booking.com</v>
      </c>
    </row>
    <row r="828" spans="1:12" x14ac:dyDescent="0.2">
      <c r="A828" s="2" t="s">
        <v>1247</v>
      </c>
      <c r="B828" s="2" t="s">
        <v>295</v>
      </c>
      <c r="C828" s="2" t="s">
        <v>618</v>
      </c>
      <c r="D828" s="2" t="s">
        <v>33</v>
      </c>
      <c r="E828" s="2" t="s">
        <v>60</v>
      </c>
      <c r="F828" s="2">
        <v>5668.45</v>
      </c>
      <c r="G828" s="2">
        <v>0</v>
      </c>
      <c r="H828" s="2">
        <v>5668.45</v>
      </c>
      <c r="I828" s="2" t="s">
        <v>29</v>
      </c>
      <c r="J828" s="4">
        <v>1</v>
      </c>
      <c r="K828" t="str">
        <f>_xlfn.XLOOKUP(D828, dim_channels!A:A, dim_channels!C:C, "Not Found")</f>
        <v>OTA</v>
      </c>
      <c r="L828" t="str">
        <f>_xlfn.XLOOKUP(D828, dim_channels!A:A, dim_channels!B:B, "Not Found")</f>
        <v>Booking.com</v>
      </c>
    </row>
    <row r="829" spans="1:12" x14ac:dyDescent="0.2">
      <c r="A829" s="3" t="s">
        <v>1248</v>
      </c>
      <c r="B829" s="3" t="s">
        <v>87</v>
      </c>
      <c r="C829" s="3" t="s">
        <v>918</v>
      </c>
      <c r="D829" s="3" t="s">
        <v>27</v>
      </c>
      <c r="E829" s="3" t="s">
        <v>34</v>
      </c>
      <c r="F829" s="3">
        <v>9605.65</v>
      </c>
      <c r="G829" s="3">
        <v>1729.02</v>
      </c>
      <c r="H829" s="3">
        <v>7876.63</v>
      </c>
      <c r="I829" s="3" t="s">
        <v>41</v>
      </c>
      <c r="J829" s="5">
        <v>1.219512659601885</v>
      </c>
      <c r="K829" t="str">
        <f>_xlfn.XLOOKUP(D829, dim_channels!A:A, dim_channels!C:C, "Not Found")</f>
        <v>OTA</v>
      </c>
      <c r="L829" t="str">
        <f>_xlfn.XLOOKUP(D829, dim_channels!A:A, dim_channels!B:B, "Not Found")</f>
        <v>Expedia</v>
      </c>
    </row>
    <row r="830" spans="1:12" x14ac:dyDescent="0.2">
      <c r="A830" s="2" t="s">
        <v>1249</v>
      </c>
      <c r="B830" s="2" t="s">
        <v>917</v>
      </c>
      <c r="C830" s="2" t="s">
        <v>174</v>
      </c>
      <c r="D830" s="2" t="s">
        <v>33</v>
      </c>
      <c r="E830" s="2" t="s">
        <v>34</v>
      </c>
      <c r="F830" s="2">
        <v>7709.47</v>
      </c>
      <c r="G830" s="2">
        <v>1156.42</v>
      </c>
      <c r="H830" s="2">
        <v>6553.05</v>
      </c>
      <c r="I830" s="2" t="s">
        <v>29</v>
      </c>
      <c r="J830" s="4">
        <v>1.1764704984701779</v>
      </c>
      <c r="K830" t="str">
        <f>_xlfn.XLOOKUP(D830, dim_channels!A:A, dim_channels!C:C, "Not Found")</f>
        <v>OTA</v>
      </c>
      <c r="L830" t="str">
        <f>_xlfn.XLOOKUP(D830, dim_channels!A:A, dim_channels!B:B, "Not Found")</f>
        <v>Booking.com</v>
      </c>
    </row>
    <row r="831" spans="1:12" x14ac:dyDescent="0.2">
      <c r="A831" s="3" t="s">
        <v>1250</v>
      </c>
      <c r="B831" s="3" t="s">
        <v>153</v>
      </c>
      <c r="C831" s="3" t="s">
        <v>794</v>
      </c>
      <c r="D831" s="3" t="s">
        <v>45</v>
      </c>
      <c r="E831" s="3" t="s">
        <v>89</v>
      </c>
      <c r="F831" s="3">
        <v>2716.49</v>
      </c>
      <c r="G831" s="3">
        <v>0</v>
      </c>
      <c r="H831" s="3">
        <v>2716.49</v>
      </c>
      <c r="I831" s="3" t="s">
        <v>29</v>
      </c>
      <c r="J831" s="5">
        <v>1</v>
      </c>
      <c r="K831" t="str">
        <f>_xlfn.XLOOKUP(D831, dim_channels!A:A, dim_channels!C:C, "Not Found")</f>
        <v>Corporate</v>
      </c>
      <c r="L831" t="str">
        <f>_xlfn.XLOOKUP(D831, dim_channels!A:A, dim_channels!B:B, "Not Found")</f>
        <v>Corporate Direct</v>
      </c>
    </row>
    <row r="832" spans="1:12" x14ac:dyDescent="0.2">
      <c r="A832" s="2" t="s">
        <v>1251</v>
      </c>
      <c r="B832" s="2" t="s">
        <v>426</v>
      </c>
      <c r="C832" s="2" t="s">
        <v>283</v>
      </c>
      <c r="D832" s="2" t="s">
        <v>114</v>
      </c>
      <c r="E832" s="2" t="s">
        <v>46</v>
      </c>
      <c r="F832" s="2">
        <v>15240.56</v>
      </c>
      <c r="G832" s="2">
        <v>1524.06</v>
      </c>
      <c r="H832" s="2">
        <v>13716.5</v>
      </c>
      <c r="I832" s="2" t="s">
        <v>29</v>
      </c>
      <c r="J832" s="4">
        <v>1.111111435132869</v>
      </c>
      <c r="K832" t="str">
        <f>_xlfn.XLOOKUP(D832, dim_channels!A:A, dim_channels!C:C, "Not Found")</f>
        <v>Offline</v>
      </c>
      <c r="L832" t="str">
        <f>_xlfn.XLOOKUP(D832, dim_channels!A:A, dim_channels!B:B, "Not Found")</f>
        <v>Travel Agency</v>
      </c>
    </row>
    <row r="833" spans="1:12" x14ac:dyDescent="0.2">
      <c r="A833" s="3" t="s">
        <v>1252</v>
      </c>
      <c r="B833" s="3" t="s">
        <v>187</v>
      </c>
      <c r="C833" s="3" t="s">
        <v>98</v>
      </c>
      <c r="D833" s="3" t="s">
        <v>52</v>
      </c>
      <c r="E833" s="3" t="s">
        <v>60</v>
      </c>
      <c r="F833" s="3">
        <v>8275.06</v>
      </c>
      <c r="G833" s="3">
        <v>0</v>
      </c>
      <c r="H833" s="3">
        <v>8275.06</v>
      </c>
      <c r="I833" s="3" t="s">
        <v>29</v>
      </c>
      <c r="J833" s="5">
        <v>1</v>
      </c>
      <c r="K833" t="str">
        <f>_xlfn.XLOOKUP(D833, dim_channels!A:A, dim_channels!C:C, "Not Found")</f>
        <v>OTA</v>
      </c>
      <c r="L833" t="str">
        <f>_xlfn.XLOOKUP(D833, dim_channels!A:A, dim_channels!B:B, "Not Found")</f>
        <v>Agoda</v>
      </c>
    </row>
    <row r="834" spans="1:12" x14ac:dyDescent="0.2">
      <c r="A834" s="2" t="s">
        <v>1253</v>
      </c>
      <c r="B834" s="2" t="s">
        <v>246</v>
      </c>
      <c r="C834" s="2" t="s">
        <v>312</v>
      </c>
      <c r="D834" s="2" t="s">
        <v>33</v>
      </c>
      <c r="E834" s="2" t="s">
        <v>34</v>
      </c>
      <c r="F834" s="2">
        <v>2765.31</v>
      </c>
      <c r="G834" s="2">
        <v>414.8</v>
      </c>
      <c r="H834" s="2">
        <v>2350.5100000000002</v>
      </c>
      <c r="I834" s="2" t="s">
        <v>29</v>
      </c>
      <c r="J834" s="4">
        <v>1.1764723400453521</v>
      </c>
      <c r="K834" t="str">
        <f>_xlfn.XLOOKUP(D834, dim_channels!A:A, dim_channels!C:C, "Not Found")</f>
        <v>OTA</v>
      </c>
      <c r="L834" t="str">
        <f>_xlfn.XLOOKUP(D834, dim_channels!A:A, dim_channels!B:B, "Not Found")</f>
        <v>Booking.com</v>
      </c>
    </row>
    <row r="835" spans="1:12" x14ac:dyDescent="0.2">
      <c r="A835" s="3" t="s">
        <v>1254</v>
      </c>
      <c r="B835" s="3" t="s">
        <v>1101</v>
      </c>
      <c r="C835" s="3" t="s">
        <v>705</v>
      </c>
      <c r="D835" s="3" t="s">
        <v>206</v>
      </c>
      <c r="E835" s="3" t="s">
        <v>207</v>
      </c>
      <c r="F835" s="3">
        <v>5619.72</v>
      </c>
      <c r="G835" s="3">
        <v>0</v>
      </c>
      <c r="H835" s="3">
        <v>5619.72</v>
      </c>
      <c r="I835" s="3" t="s">
        <v>29</v>
      </c>
      <c r="J835" s="5">
        <v>1</v>
      </c>
      <c r="K835" t="str">
        <f>_xlfn.XLOOKUP(D835, dim_channels!A:A, dim_channels!C:C, "Not Found")</f>
        <v>Direct</v>
      </c>
      <c r="L835" t="str">
        <f>_xlfn.XLOOKUP(D835, dim_channels!A:A, dim_channels!B:B, "Not Found")</f>
        <v>Walk-in</v>
      </c>
    </row>
    <row r="836" spans="1:12" x14ac:dyDescent="0.2">
      <c r="A836" s="2" t="s">
        <v>1255</v>
      </c>
      <c r="B836" s="2" t="s">
        <v>226</v>
      </c>
      <c r="C836" s="2" t="s">
        <v>100</v>
      </c>
      <c r="D836" s="2" t="s">
        <v>33</v>
      </c>
      <c r="E836" s="2" t="s">
        <v>28</v>
      </c>
      <c r="F836" s="2">
        <v>19649.13</v>
      </c>
      <c r="G836" s="2">
        <v>2947.37</v>
      </c>
      <c r="H836" s="2">
        <v>16701.759999999998</v>
      </c>
      <c r="I836" s="2" t="s">
        <v>29</v>
      </c>
      <c r="J836" s="4">
        <v>1.1764706234552531</v>
      </c>
      <c r="K836" t="str">
        <f>_xlfn.XLOOKUP(D836, dim_channels!A:A, dim_channels!C:C, "Not Found")</f>
        <v>OTA</v>
      </c>
      <c r="L836" t="str">
        <f>_xlfn.XLOOKUP(D836, dim_channels!A:A, dim_channels!B:B, "Not Found")</f>
        <v>Booking.com</v>
      </c>
    </row>
    <row r="837" spans="1:12" x14ac:dyDescent="0.2">
      <c r="A837" s="3" t="s">
        <v>1256</v>
      </c>
      <c r="B837" s="3" t="s">
        <v>179</v>
      </c>
      <c r="C837" s="3" t="s">
        <v>794</v>
      </c>
      <c r="D837" s="3" t="s">
        <v>169</v>
      </c>
      <c r="E837" s="3" t="s">
        <v>34</v>
      </c>
      <c r="F837" s="3">
        <v>3185.82</v>
      </c>
      <c r="G837" s="3">
        <v>637.16</v>
      </c>
      <c r="H837" s="3">
        <v>2548.66</v>
      </c>
      <c r="I837" s="3" t="s">
        <v>29</v>
      </c>
      <c r="J837" s="5">
        <v>1.249998038184772</v>
      </c>
      <c r="K837" t="str">
        <f>_xlfn.XLOOKUP(D837, dim_channels!A:A, dim_channels!C:C, "Not Found")</f>
        <v>GDS</v>
      </c>
      <c r="L837" t="str">
        <f>_xlfn.XLOOKUP(D837, dim_channels!A:A, dim_channels!B:B, "Not Found")</f>
        <v>GDS (Amadeus)</v>
      </c>
    </row>
    <row r="838" spans="1:12" x14ac:dyDescent="0.2">
      <c r="A838" s="2" t="s">
        <v>1257</v>
      </c>
      <c r="B838" s="2" t="s">
        <v>574</v>
      </c>
      <c r="C838" s="2" t="s">
        <v>26</v>
      </c>
      <c r="D838" s="2" t="s">
        <v>27</v>
      </c>
      <c r="E838" s="2" t="s">
        <v>60</v>
      </c>
      <c r="F838" s="2">
        <v>2864.93</v>
      </c>
      <c r="G838" s="2">
        <v>0</v>
      </c>
      <c r="H838" s="2">
        <v>2864.93</v>
      </c>
      <c r="I838" s="2" t="s">
        <v>29</v>
      </c>
      <c r="J838" s="4">
        <v>1</v>
      </c>
      <c r="K838" t="str">
        <f>_xlfn.XLOOKUP(D838, dim_channels!A:A, dim_channels!C:C, "Not Found")</f>
        <v>OTA</v>
      </c>
      <c r="L838" t="str">
        <f>_xlfn.XLOOKUP(D838, dim_channels!A:A, dim_channels!B:B, "Not Found")</f>
        <v>Expedia</v>
      </c>
    </row>
    <row r="839" spans="1:12" x14ac:dyDescent="0.2">
      <c r="A839" s="3" t="s">
        <v>1258</v>
      </c>
      <c r="B839" s="3" t="s">
        <v>740</v>
      </c>
      <c r="C839" s="3" t="s">
        <v>603</v>
      </c>
      <c r="D839" s="3" t="s">
        <v>64</v>
      </c>
      <c r="E839" s="3" t="s">
        <v>34</v>
      </c>
      <c r="F839" s="3">
        <v>12311.99</v>
      </c>
      <c r="G839" s="3">
        <v>0</v>
      </c>
      <c r="H839" s="3">
        <v>12311.99</v>
      </c>
      <c r="I839" s="3" t="s">
        <v>56</v>
      </c>
      <c r="J839" s="5">
        <v>1</v>
      </c>
      <c r="K839" t="str">
        <f>_xlfn.XLOOKUP(D839, dim_channels!A:A, dim_channels!C:C, "Not Found")</f>
        <v>Direct</v>
      </c>
      <c r="L839" t="str">
        <f>_xlfn.XLOOKUP(D839, dim_channels!A:A, dim_channels!B:B, "Not Found")</f>
        <v>Direct Website</v>
      </c>
    </row>
    <row r="840" spans="1:12" x14ac:dyDescent="0.2">
      <c r="A840" s="2" t="s">
        <v>1259</v>
      </c>
      <c r="B840" s="2" t="s">
        <v>396</v>
      </c>
      <c r="C840" s="2" t="s">
        <v>401</v>
      </c>
      <c r="D840" s="2" t="s">
        <v>64</v>
      </c>
      <c r="E840" s="2" t="s">
        <v>28</v>
      </c>
      <c r="F840" s="2">
        <v>3391.32</v>
      </c>
      <c r="G840" s="2">
        <v>0</v>
      </c>
      <c r="H840" s="2">
        <v>3391.32</v>
      </c>
      <c r="I840" s="2" t="s">
        <v>29</v>
      </c>
      <c r="J840" s="4">
        <v>1</v>
      </c>
      <c r="K840" t="str">
        <f>_xlfn.XLOOKUP(D840, dim_channels!A:A, dim_channels!C:C, "Not Found")</f>
        <v>Direct</v>
      </c>
      <c r="L840" t="str">
        <f>_xlfn.XLOOKUP(D840, dim_channels!A:A, dim_channels!B:B, "Not Found")</f>
        <v>Direct Website</v>
      </c>
    </row>
    <row r="841" spans="1:12" x14ac:dyDescent="0.2">
      <c r="A841" s="3" t="s">
        <v>1260</v>
      </c>
      <c r="B841" s="3" t="s">
        <v>578</v>
      </c>
      <c r="C841" s="3" t="s">
        <v>72</v>
      </c>
      <c r="D841" s="3" t="s">
        <v>52</v>
      </c>
      <c r="E841" s="3" t="s">
        <v>60</v>
      </c>
      <c r="F841" s="3">
        <v>11970.69</v>
      </c>
      <c r="G841" s="3">
        <v>0</v>
      </c>
      <c r="H841" s="3">
        <v>11970.69</v>
      </c>
      <c r="I841" s="3" t="s">
        <v>29</v>
      </c>
      <c r="J841" s="5">
        <v>1</v>
      </c>
      <c r="K841" t="str">
        <f>_xlfn.XLOOKUP(D841, dim_channels!A:A, dim_channels!C:C, "Not Found")</f>
        <v>OTA</v>
      </c>
      <c r="L841" t="str">
        <f>_xlfn.XLOOKUP(D841, dim_channels!A:A, dim_channels!B:B, "Not Found")</f>
        <v>Agoda</v>
      </c>
    </row>
    <row r="842" spans="1:12" x14ac:dyDescent="0.2">
      <c r="A842" s="2" t="s">
        <v>1261</v>
      </c>
      <c r="B842" s="2" t="s">
        <v>98</v>
      </c>
      <c r="C842" s="2" t="s">
        <v>1179</v>
      </c>
      <c r="D842" s="2" t="s">
        <v>27</v>
      </c>
      <c r="E842" s="2" t="s">
        <v>60</v>
      </c>
      <c r="F842" s="2">
        <v>7872.53</v>
      </c>
      <c r="G842" s="2">
        <v>0</v>
      </c>
      <c r="H842" s="2">
        <v>7872.53</v>
      </c>
      <c r="I842" s="2" t="s">
        <v>41</v>
      </c>
      <c r="J842" s="4">
        <v>1</v>
      </c>
      <c r="K842" t="str">
        <f>_xlfn.XLOOKUP(D842, dim_channels!A:A, dim_channels!C:C, "Not Found")</f>
        <v>OTA</v>
      </c>
      <c r="L842" t="str">
        <f>_xlfn.XLOOKUP(D842, dim_channels!A:A, dim_channels!B:B, "Not Found")</f>
        <v>Expedia</v>
      </c>
    </row>
    <row r="843" spans="1:12" x14ac:dyDescent="0.2">
      <c r="A843" s="3" t="s">
        <v>1262</v>
      </c>
      <c r="B843" s="3" t="s">
        <v>145</v>
      </c>
      <c r="C843" s="3" t="s">
        <v>443</v>
      </c>
      <c r="D843" s="3" t="s">
        <v>52</v>
      </c>
      <c r="E843" s="3" t="s">
        <v>60</v>
      </c>
      <c r="F843" s="3">
        <v>18532.150000000001</v>
      </c>
      <c r="G843" s="3">
        <v>0</v>
      </c>
      <c r="H843" s="3">
        <v>18532.150000000001</v>
      </c>
      <c r="I843" s="3" t="s">
        <v>29</v>
      </c>
      <c r="J843" s="5">
        <v>1</v>
      </c>
      <c r="K843" t="str">
        <f>_xlfn.XLOOKUP(D843, dim_channels!A:A, dim_channels!C:C, "Not Found")</f>
        <v>OTA</v>
      </c>
      <c r="L843" t="str">
        <f>_xlfn.XLOOKUP(D843, dim_channels!A:A, dim_channels!B:B, "Not Found")</f>
        <v>Agoda</v>
      </c>
    </row>
    <row r="844" spans="1:12" x14ac:dyDescent="0.2">
      <c r="A844" s="2" t="s">
        <v>1263</v>
      </c>
      <c r="B844" s="2" t="s">
        <v>300</v>
      </c>
      <c r="C844" s="2" t="s">
        <v>564</v>
      </c>
      <c r="D844" s="2" t="s">
        <v>206</v>
      </c>
      <c r="E844" s="2" t="s">
        <v>207</v>
      </c>
      <c r="F844" s="2">
        <v>3149.24</v>
      </c>
      <c r="G844" s="2">
        <v>0</v>
      </c>
      <c r="H844" s="2">
        <v>3149.24</v>
      </c>
      <c r="I844" s="2" t="s">
        <v>29</v>
      </c>
      <c r="J844" s="4">
        <v>1</v>
      </c>
      <c r="K844" t="str">
        <f>_xlfn.XLOOKUP(D844, dim_channels!A:A, dim_channels!C:C, "Not Found")</f>
        <v>Direct</v>
      </c>
      <c r="L844" t="str">
        <f>_xlfn.XLOOKUP(D844, dim_channels!A:A, dim_channels!B:B, "Not Found")</f>
        <v>Walk-in</v>
      </c>
    </row>
    <row r="845" spans="1:12" x14ac:dyDescent="0.2">
      <c r="A845" s="3" t="s">
        <v>1264</v>
      </c>
      <c r="B845" s="3" t="s">
        <v>224</v>
      </c>
      <c r="C845" s="3" t="s">
        <v>224</v>
      </c>
      <c r="D845" s="3" t="s">
        <v>33</v>
      </c>
      <c r="E845" s="3" t="s">
        <v>60</v>
      </c>
      <c r="F845" s="3">
        <v>24514.6</v>
      </c>
      <c r="G845" s="3">
        <v>0</v>
      </c>
      <c r="H845" s="3">
        <v>24514.6</v>
      </c>
      <c r="I845" s="3" t="s">
        <v>29</v>
      </c>
      <c r="J845" s="5">
        <v>1</v>
      </c>
      <c r="K845" t="str">
        <f>_xlfn.XLOOKUP(D845, dim_channels!A:A, dim_channels!C:C, "Not Found")</f>
        <v>OTA</v>
      </c>
      <c r="L845" t="str">
        <f>_xlfn.XLOOKUP(D845, dim_channels!A:A, dim_channels!B:B, "Not Found")</f>
        <v>Booking.com</v>
      </c>
    </row>
    <row r="846" spans="1:12" x14ac:dyDescent="0.2">
      <c r="A846" s="2" t="s">
        <v>1265</v>
      </c>
      <c r="B846" s="2" t="s">
        <v>986</v>
      </c>
      <c r="C846" s="2" t="s">
        <v>94</v>
      </c>
      <c r="D846" s="2" t="s">
        <v>52</v>
      </c>
      <c r="E846" s="2" t="s">
        <v>34</v>
      </c>
      <c r="F846" s="2">
        <v>3231.37</v>
      </c>
      <c r="G846" s="2">
        <v>387.76</v>
      </c>
      <c r="H846" s="2">
        <v>2843.61</v>
      </c>
      <c r="I846" s="2" t="s">
        <v>29</v>
      </c>
      <c r="J846" s="4">
        <v>1.136361878035314</v>
      </c>
      <c r="K846" t="str">
        <f>_xlfn.XLOOKUP(D846, dim_channels!A:A, dim_channels!C:C, "Not Found")</f>
        <v>OTA</v>
      </c>
      <c r="L846" t="str">
        <f>_xlfn.XLOOKUP(D846, dim_channels!A:A, dim_channels!B:B, "Not Found")</f>
        <v>Agoda</v>
      </c>
    </row>
    <row r="847" spans="1:12" x14ac:dyDescent="0.2">
      <c r="A847" s="3" t="s">
        <v>1266</v>
      </c>
      <c r="B847" s="3" t="s">
        <v>215</v>
      </c>
      <c r="C847" s="3" t="s">
        <v>230</v>
      </c>
      <c r="D847" s="3" t="s">
        <v>33</v>
      </c>
      <c r="E847" s="3" t="s">
        <v>28</v>
      </c>
      <c r="F847" s="3">
        <v>5604.57</v>
      </c>
      <c r="G847" s="3">
        <v>840.69</v>
      </c>
      <c r="H847" s="3">
        <v>4763.88</v>
      </c>
      <c r="I847" s="3" t="s">
        <v>29</v>
      </c>
      <c r="J847" s="5">
        <v>1.176471699539031</v>
      </c>
      <c r="K847" t="str">
        <f>_xlfn.XLOOKUP(D847, dim_channels!A:A, dim_channels!C:C, "Not Found")</f>
        <v>OTA</v>
      </c>
      <c r="L847" t="str">
        <f>_xlfn.XLOOKUP(D847, dim_channels!A:A, dim_channels!B:B, "Not Found")</f>
        <v>Booking.com</v>
      </c>
    </row>
    <row r="848" spans="1:12" x14ac:dyDescent="0.2">
      <c r="A848" s="2" t="s">
        <v>1267</v>
      </c>
      <c r="B848" s="2" t="s">
        <v>219</v>
      </c>
      <c r="C848" s="2" t="s">
        <v>261</v>
      </c>
      <c r="D848" s="2" t="s">
        <v>45</v>
      </c>
      <c r="E848" s="2" t="s">
        <v>89</v>
      </c>
      <c r="F848" s="2">
        <v>3966.71</v>
      </c>
      <c r="G848" s="2">
        <v>0</v>
      </c>
      <c r="H848" s="2">
        <v>3966.71</v>
      </c>
      <c r="I848" s="2" t="s">
        <v>29</v>
      </c>
      <c r="J848" s="4">
        <v>1</v>
      </c>
      <c r="K848" t="str">
        <f>_xlfn.XLOOKUP(D848, dim_channels!A:A, dim_channels!C:C, "Not Found")</f>
        <v>Corporate</v>
      </c>
      <c r="L848" t="str">
        <f>_xlfn.XLOOKUP(D848, dim_channels!A:A, dim_channels!B:B, "Not Found")</f>
        <v>Corporate Direct</v>
      </c>
    </row>
    <row r="849" spans="1:12" x14ac:dyDescent="0.2">
      <c r="A849" s="3" t="s">
        <v>1268</v>
      </c>
      <c r="B849" s="3" t="s">
        <v>253</v>
      </c>
      <c r="C849" s="3" t="s">
        <v>724</v>
      </c>
      <c r="D849" s="3" t="s">
        <v>33</v>
      </c>
      <c r="E849" s="3" t="s">
        <v>34</v>
      </c>
      <c r="F849" s="3">
        <v>3315.23</v>
      </c>
      <c r="G849" s="3">
        <v>497.28</v>
      </c>
      <c r="H849" s="3">
        <v>2817.95</v>
      </c>
      <c r="I849" s="3" t="s">
        <v>29</v>
      </c>
      <c r="J849" s="5">
        <v>1.1764687095228801</v>
      </c>
      <c r="K849" t="str">
        <f>_xlfn.XLOOKUP(D849, dim_channels!A:A, dim_channels!C:C, "Not Found")</f>
        <v>OTA</v>
      </c>
      <c r="L849" t="str">
        <f>_xlfn.XLOOKUP(D849, dim_channels!A:A, dim_channels!B:B, "Not Found")</f>
        <v>Booking.com</v>
      </c>
    </row>
    <row r="850" spans="1:12" x14ac:dyDescent="0.2">
      <c r="A850" s="2" t="s">
        <v>1269</v>
      </c>
      <c r="B850" s="2" t="s">
        <v>136</v>
      </c>
      <c r="C850" s="2" t="s">
        <v>618</v>
      </c>
      <c r="D850" s="2" t="s">
        <v>52</v>
      </c>
      <c r="E850" s="2" t="s">
        <v>60</v>
      </c>
      <c r="F850" s="2">
        <v>2466.08</v>
      </c>
      <c r="G850" s="2">
        <v>0</v>
      </c>
      <c r="H850" s="2">
        <v>2466.08</v>
      </c>
      <c r="I850" s="2" t="s">
        <v>29</v>
      </c>
      <c r="J850" s="4">
        <v>1</v>
      </c>
      <c r="K850" t="str">
        <f>_xlfn.XLOOKUP(D850, dim_channels!A:A, dim_channels!C:C, "Not Found")</f>
        <v>OTA</v>
      </c>
      <c r="L850" t="str">
        <f>_xlfn.XLOOKUP(D850, dim_channels!A:A, dim_channels!B:B, "Not Found")</f>
        <v>Agoda</v>
      </c>
    </row>
    <row r="851" spans="1:12" x14ac:dyDescent="0.2">
      <c r="A851" s="3" t="s">
        <v>1270</v>
      </c>
      <c r="B851" s="3" t="s">
        <v>740</v>
      </c>
      <c r="C851" s="3" t="s">
        <v>132</v>
      </c>
      <c r="D851" s="3" t="s">
        <v>169</v>
      </c>
      <c r="E851" s="3" t="s">
        <v>34</v>
      </c>
      <c r="F851" s="3">
        <v>3318.94</v>
      </c>
      <c r="G851" s="3">
        <v>663.79</v>
      </c>
      <c r="H851" s="3">
        <v>2655.15</v>
      </c>
      <c r="I851" s="3" t="s">
        <v>41</v>
      </c>
      <c r="J851" s="5">
        <v>1.25000094156639</v>
      </c>
      <c r="K851" t="str">
        <f>_xlfn.XLOOKUP(D851, dim_channels!A:A, dim_channels!C:C, "Not Found")</f>
        <v>GDS</v>
      </c>
      <c r="L851" t="str">
        <f>_xlfn.XLOOKUP(D851, dim_channels!A:A, dim_channels!B:B, "Not Found")</f>
        <v>GDS (Amadeus)</v>
      </c>
    </row>
    <row r="852" spans="1:12" x14ac:dyDescent="0.2">
      <c r="A852" s="2" t="s">
        <v>1271</v>
      </c>
      <c r="B852" s="2" t="s">
        <v>1272</v>
      </c>
      <c r="C852" s="2" t="s">
        <v>515</v>
      </c>
      <c r="D852" s="2" t="s">
        <v>169</v>
      </c>
      <c r="E852" s="2" t="s">
        <v>34</v>
      </c>
      <c r="F852" s="2">
        <v>17538.48</v>
      </c>
      <c r="G852" s="2">
        <v>3507.7</v>
      </c>
      <c r="H852" s="2">
        <v>14030.78</v>
      </c>
      <c r="I852" s="2" t="s">
        <v>29</v>
      </c>
      <c r="J852" s="4">
        <v>1.250000356359376</v>
      </c>
      <c r="K852" t="str">
        <f>_xlfn.XLOOKUP(D852, dim_channels!A:A, dim_channels!C:C, "Not Found")</f>
        <v>GDS</v>
      </c>
      <c r="L852" t="str">
        <f>_xlfn.XLOOKUP(D852, dim_channels!A:A, dim_channels!B:B, "Not Found")</f>
        <v>GDS (Amadeus)</v>
      </c>
    </row>
    <row r="853" spans="1:12" x14ac:dyDescent="0.2">
      <c r="A853" s="3" t="s">
        <v>1273</v>
      </c>
      <c r="B853" s="3" t="s">
        <v>425</v>
      </c>
      <c r="C853" s="3" t="s">
        <v>195</v>
      </c>
      <c r="D853" s="3" t="s">
        <v>52</v>
      </c>
      <c r="E853" s="3" t="s">
        <v>60</v>
      </c>
      <c r="F853" s="3">
        <v>11114</v>
      </c>
      <c r="G853" s="3">
        <v>0</v>
      </c>
      <c r="H853" s="3">
        <v>11114</v>
      </c>
      <c r="I853" s="3" t="s">
        <v>29</v>
      </c>
      <c r="J853" s="5">
        <v>1</v>
      </c>
      <c r="K853" t="str">
        <f>_xlfn.XLOOKUP(D853, dim_channels!A:A, dim_channels!C:C, "Not Found")</f>
        <v>OTA</v>
      </c>
      <c r="L853" t="str">
        <f>_xlfn.XLOOKUP(D853, dim_channels!A:A, dim_channels!B:B, "Not Found")</f>
        <v>Agoda</v>
      </c>
    </row>
    <row r="854" spans="1:12" x14ac:dyDescent="0.2">
      <c r="A854" s="2" t="s">
        <v>1274</v>
      </c>
      <c r="B854" s="2" t="s">
        <v>1275</v>
      </c>
      <c r="C854" s="2" t="s">
        <v>1275</v>
      </c>
      <c r="D854" s="2" t="s">
        <v>33</v>
      </c>
      <c r="E854" s="2" t="s">
        <v>60</v>
      </c>
      <c r="F854" s="2">
        <v>8829.2900000000009</v>
      </c>
      <c r="G854" s="2">
        <v>0</v>
      </c>
      <c r="H854" s="2">
        <v>8829.2900000000009</v>
      </c>
      <c r="I854" s="2" t="s">
        <v>29</v>
      </c>
      <c r="J854" s="4">
        <v>1</v>
      </c>
      <c r="K854" t="str">
        <f>_xlfn.XLOOKUP(D854, dim_channels!A:A, dim_channels!C:C, "Not Found")</f>
        <v>OTA</v>
      </c>
      <c r="L854" t="str">
        <f>_xlfn.XLOOKUP(D854, dim_channels!A:A, dim_channels!B:B, "Not Found")</f>
        <v>Booking.com</v>
      </c>
    </row>
    <row r="855" spans="1:12" x14ac:dyDescent="0.2">
      <c r="A855" s="3" t="s">
        <v>1276</v>
      </c>
      <c r="B855" s="3" t="s">
        <v>54</v>
      </c>
      <c r="C855" s="3" t="s">
        <v>445</v>
      </c>
      <c r="D855" s="3" t="s">
        <v>45</v>
      </c>
      <c r="E855" s="3" t="s">
        <v>46</v>
      </c>
      <c r="F855" s="3">
        <v>2706.2</v>
      </c>
      <c r="G855" s="3">
        <v>135.31</v>
      </c>
      <c r="H855" s="3">
        <v>2570.89</v>
      </c>
      <c r="I855" s="3" t="s">
        <v>56</v>
      </c>
      <c r="J855" s="5">
        <v>1.0526315789473679</v>
      </c>
      <c r="K855" t="str">
        <f>_xlfn.XLOOKUP(D855, dim_channels!A:A, dim_channels!C:C, "Not Found")</f>
        <v>Corporate</v>
      </c>
      <c r="L855" t="str">
        <f>_xlfn.XLOOKUP(D855, dim_channels!A:A, dim_channels!B:B, "Not Found")</f>
        <v>Corporate Direct</v>
      </c>
    </row>
    <row r="856" spans="1:12" x14ac:dyDescent="0.2">
      <c r="A856" s="2" t="s">
        <v>1277</v>
      </c>
      <c r="B856" s="2" t="s">
        <v>1278</v>
      </c>
      <c r="C856" s="2" t="s">
        <v>435</v>
      </c>
      <c r="D856" s="2" t="s">
        <v>52</v>
      </c>
      <c r="E856" s="2" t="s">
        <v>60</v>
      </c>
      <c r="F856" s="2">
        <v>8473.69</v>
      </c>
      <c r="G856" s="2">
        <v>0</v>
      </c>
      <c r="H856" s="2">
        <v>8473.69</v>
      </c>
      <c r="I856" s="2" t="s">
        <v>41</v>
      </c>
      <c r="J856" s="4">
        <v>1</v>
      </c>
      <c r="K856" t="str">
        <f>_xlfn.XLOOKUP(D856, dim_channels!A:A, dim_channels!C:C, "Not Found")</f>
        <v>OTA</v>
      </c>
      <c r="L856" t="str">
        <f>_xlfn.XLOOKUP(D856, dim_channels!A:A, dim_channels!B:B, "Not Found")</f>
        <v>Agoda</v>
      </c>
    </row>
    <row r="857" spans="1:12" x14ac:dyDescent="0.2">
      <c r="A857" s="3" t="s">
        <v>1279</v>
      </c>
      <c r="B857" s="3" t="s">
        <v>299</v>
      </c>
      <c r="C857" s="3" t="s">
        <v>380</v>
      </c>
      <c r="D857" s="3" t="s">
        <v>64</v>
      </c>
      <c r="E857" s="3" t="s">
        <v>34</v>
      </c>
      <c r="F857" s="3">
        <v>2703.38</v>
      </c>
      <c r="G857" s="3">
        <v>0</v>
      </c>
      <c r="H857" s="3">
        <v>2703.38</v>
      </c>
      <c r="I857" s="3" t="s">
        <v>29</v>
      </c>
      <c r="J857" s="5">
        <v>1</v>
      </c>
      <c r="K857" t="str">
        <f>_xlfn.XLOOKUP(D857, dim_channels!A:A, dim_channels!C:C, "Not Found")</f>
        <v>Direct</v>
      </c>
      <c r="L857" t="str">
        <f>_xlfn.XLOOKUP(D857, dim_channels!A:A, dim_channels!B:B, "Not Found")</f>
        <v>Direct Website</v>
      </c>
    </row>
    <row r="858" spans="1:12" x14ac:dyDescent="0.2">
      <c r="A858" s="2" t="s">
        <v>1280</v>
      </c>
      <c r="B858" s="2" t="s">
        <v>762</v>
      </c>
      <c r="C858" s="2" t="s">
        <v>449</v>
      </c>
      <c r="D858" s="2" t="s">
        <v>64</v>
      </c>
      <c r="E858" s="2" t="s">
        <v>28</v>
      </c>
      <c r="F858" s="2">
        <v>12319.14</v>
      </c>
      <c r="G858" s="2">
        <v>0</v>
      </c>
      <c r="H858" s="2">
        <v>12319.14</v>
      </c>
      <c r="I858" s="2" t="s">
        <v>29</v>
      </c>
      <c r="J858" s="4">
        <v>1</v>
      </c>
      <c r="K858" t="str">
        <f>_xlfn.XLOOKUP(D858, dim_channels!A:A, dim_channels!C:C, "Not Found")</f>
        <v>Direct</v>
      </c>
      <c r="L858" t="str">
        <f>_xlfn.XLOOKUP(D858, dim_channels!A:A, dim_channels!B:B, "Not Found")</f>
        <v>Direct Website</v>
      </c>
    </row>
    <row r="859" spans="1:12" x14ac:dyDescent="0.2">
      <c r="A859" s="3" t="s">
        <v>1281</v>
      </c>
      <c r="B859" s="3" t="s">
        <v>138</v>
      </c>
      <c r="C859" s="3" t="s">
        <v>98</v>
      </c>
      <c r="D859" s="3" t="s">
        <v>33</v>
      </c>
      <c r="E859" s="3" t="s">
        <v>34</v>
      </c>
      <c r="F859" s="3">
        <v>7559.36</v>
      </c>
      <c r="G859" s="3">
        <v>1133.9000000000001</v>
      </c>
      <c r="H859" s="3">
        <v>6425.46</v>
      </c>
      <c r="I859" s="3" t="s">
        <v>41</v>
      </c>
      <c r="J859" s="5">
        <v>1.176469855854678</v>
      </c>
      <c r="K859" t="str">
        <f>_xlfn.XLOOKUP(D859, dim_channels!A:A, dim_channels!C:C, "Not Found")</f>
        <v>OTA</v>
      </c>
      <c r="L859" t="str">
        <f>_xlfn.XLOOKUP(D859, dim_channels!A:A, dim_channels!B:B, "Not Found")</f>
        <v>Booking.com</v>
      </c>
    </row>
    <row r="860" spans="1:12" x14ac:dyDescent="0.2">
      <c r="A860" s="2" t="s">
        <v>1282</v>
      </c>
      <c r="B860" s="2" t="s">
        <v>118</v>
      </c>
      <c r="C860" s="2" t="s">
        <v>176</v>
      </c>
      <c r="D860" s="2" t="s">
        <v>114</v>
      </c>
      <c r="E860" s="2" t="s">
        <v>115</v>
      </c>
      <c r="F860" s="2">
        <v>3327.56</v>
      </c>
      <c r="G860" s="2">
        <v>332.76</v>
      </c>
      <c r="H860" s="2">
        <v>2994.8</v>
      </c>
      <c r="I860" s="2" t="s">
        <v>56</v>
      </c>
      <c r="J860" s="4">
        <v>1.111112595164953</v>
      </c>
      <c r="K860" t="str">
        <f>_xlfn.XLOOKUP(D860, dim_channels!A:A, dim_channels!C:C, "Not Found")</f>
        <v>Offline</v>
      </c>
      <c r="L860" t="str">
        <f>_xlfn.XLOOKUP(D860, dim_channels!A:A, dim_channels!B:B, "Not Found")</f>
        <v>Travel Agency</v>
      </c>
    </row>
    <row r="861" spans="1:12" x14ac:dyDescent="0.2">
      <c r="A861" s="3" t="s">
        <v>1283</v>
      </c>
      <c r="B861" s="3" t="s">
        <v>329</v>
      </c>
      <c r="C861" s="3" t="s">
        <v>435</v>
      </c>
      <c r="D861" s="3" t="s">
        <v>27</v>
      </c>
      <c r="E861" s="3" t="s">
        <v>60</v>
      </c>
      <c r="F861" s="3">
        <v>12870.5</v>
      </c>
      <c r="G861" s="3">
        <v>0</v>
      </c>
      <c r="H861" s="3">
        <v>12870.5</v>
      </c>
      <c r="I861" s="3" t="s">
        <v>29</v>
      </c>
      <c r="J861" s="5">
        <v>1</v>
      </c>
      <c r="K861" t="str">
        <f>_xlfn.XLOOKUP(D861, dim_channels!A:A, dim_channels!C:C, "Not Found")</f>
        <v>OTA</v>
      </c>
      <c r="L861" t="str">
        <f>_xlfn.XLOOKUP(D861, dim_channels!A:A, dim_channels!B:B, "Not Found")</f>
        <v>Expedia</v>
      </c>
    </row>
    <row r="862" spans="1:12" x14ac:dyDescent="0.2">
      <c r="A862" s="2" t="s">
        <v>1284</v>
      </c>
      <c r="B862" s="2" t="s">
        <v>292</v>
      </c>
      <c r="C862" s="2" t="s">
        <v>813</v>
      </c>
      <c r="D862" s="2" t="s">
        <v>206</v>
      </c>
      <c r="E862" s="2" t="s">
        <v>207</v>
      </c>
      <c r="F862" s="2">
        <v>4477.38</v>
      </c>
      <c r="G862" s="2">
        <v>0</v>
      </c>
      <c r="H862" s="2">
        <v>4477.38</v>
      </c>
      <c r="I862" s="2" t="s">
        <v>29</v>
      </c>
      <c r="J862" s="4">
        <v>1</v>
      </c>
      <c r="K862" t="str">
        <f>_xlfn.XLOOKUP(D862, dim_channels!A:A, dim_channels!C:C, "Not Found")</f>
        <v>Direct</v>
      </c>
      <c r="L862" t="str">
        <f>_xlfn.XLOOKUP(D862, dim_channels!A:A, dim_channels!B:B, "Not Found")</f>
        <v>Walk-in</v>
      </c>
    </row>
    <row r="863" spans="1:12" x14ac:dyDescent="0.2">
      <c r="A863" s="3" t="s">
        <v>1285</v>
      </c>
      <c r="B863" s="3" t="s">
        <v>337</v>
      </c>
      <c r="C863" s="3" t="s">
        <v>679</v>
      </c>
      <c r="D863" s="3" t="s">
        <v>52</v>
      </c>
      <c r="E863" s="3" t="s">
        <v>60</v>
      </c>
      <c r="F863" s="3">
        <v>7738.1</v>
      </c>
      <c r="G863" s="3">
        <v>0</v>
      </c>
      <c r="H863" s="3">
        <v>7738.1</v>
      </c>
      <c r="I863" s="3" t="s">
        <v>41</v>
      </c>
      <c r="J863" s="5">
        <v>1</v>
      </c>
      <c r="K863" t="str">
        <f>_xlfn.XLOOKUP(D863, dim_channels!A:A, dim_channels!C:C, "Not Found")</f>
        <v>OTA</v>
      </c>
      <c r="L863" t="str">
        <f>_xlfn.XLOOKUP(D863, dim_channels!A:A, dim_channels!B:B, "Not Found")</f>
        <v>Agoda</v>
      </c>
    </row>
    <row r="864" spans="1:12" x14ac:dyDescent="0.2">
      <c r="A864" s="2" t="s">
        <v>1286</v>
      </c>
      <c r="B864" s="2" t="s">
        <v>183</v>
      </c>
      <c r="C864" s="2" t="s">
        <v>187</v>
      </c>
      <c r="D864" s="2" t="s">
        <v>33</v>
      </c>
      <c r="E864" s="2" t="s">
        <v>34</v>
      </c>
      <c r="F864" s="2">
        <v>8235.1299999999992</v>
      </c>
      <c r="G864" s="2">
        <v>1235.27</v>
      </c>
      <c r="H864" s="2">
        <v>6999.86</v>
      </c>
      <c r="I864" s="2" t="s">
        <v>56</v>
      </c>
      <c r="J864" s="4">
        <v>1.176470672270588</v>
      </c>
      <c r="K864" t="str">
        <f>_xlfn.XLOOKUP(D864, dim_channels!A:A, dim_channels!C:C, "Not Found")</f>
        <v>OTA</v>
      </c>
      <c r="L864" t="str">
        <f>_xlfn.XLOOKUP(D864, dim_channels!A:A, dim_channels!B:B, "Not Found")</f>
        <v>Booking.com</v>
      </c>
    </row>
    <row r="865" spans="1:12" x14ac:dyDescent="0.2">
      <c r="A865" s="3" t="s">
        <v>1287</v>
      </c>
      <c r="B865" s="3" t="s">
        <v>106</v>
      </c>
      <c r="C865" s="3" t="s">
        <v>340</v>
      </c>
      <c r="D865" s="3" t="s">
        <v>169</v>
      </c>
      <c r="E865" s="3" t="s">
        <v>46</v>
      </c>
      <c r="F865" s="3">
        <v>3032.58</v>
      </c>
      <c r="G865" s="3">
        <v>606.52</v>
      </c>
      <c r="H865" s="3">
        <v>2426.06</v>
      </c>
      <c r="I865" s="3" t="s">
        <v>41</v>
      </c>
      <c r="J865" s="5">
        <v>1.250002060954799</v>
      </c>
      <c r="K865" t="str">
        <f>_xlfn.XLOOKUP(D865, dim_channels!A:A, dim_channels!C:C, "Not Found")</f>
        <v>GDS</v>
      </c>
      <c r="L865" t="str">
        <f>_xlfn.XLOOKUP(D865, dim_channels!A:A, dim_channels!B:B, "Not Found")</f>
        <v>GDS (Amadeus)</v>
      </c>
    </row>
    <row r="866" spans="1:12" x14ac:dyDescent="0.2">
      <c r="A866" s="2" t="s">
        <v>1288</v>
      </c>
      <c r="B866" s="2" t="s">
        <v>355</v>
      </c>
      <c r="C866" s="2" t="s">
        <v>176</v>
      </c>
      <c r="D866" s="2" t="s">
        <v>45</v>
      </c>
      <c r="E866" s="2" t="s">
        <v>89</v>
      </c>
      <c r="F866" s="2">
        <v>8531.8700000000008</v>
      </c>
      <c r="G866" s="2">
        <v>0</v>
      </c>
      <c r="H866" s="2">
        <v>8531.8700000000008</v>
      </c>
      <c r="I866" s="2" t="s">
        <v>56</v>
      </c>
      <c r="J866" s="4">
        <v>1</v>
      </c>
      <c r="K866" t="str">
        <f>_xlfn.XLOOKUP(D866, dim_channels!A:A, dim_channels!C:C, "Not Found")</f>
        <v>Corporate</v>
      </c>
      <c r="L866" t="str">
        <f>_xlfn.XLOOKUP(D866, dim_channels!A:A, dim_channels!B:B, "Not Found")</f>
        <v>Corporate Direct</v>
      </c>
    </row>
    <row r="867" spans="1:12" x14ac:dyDescent="0.2">
      <c r="A867" s="3" t="s">
        <v>1289</v>
      </c>
      <c r="B867" s="3" t="s">
        <v>504</v>
      </c>
      <c r="C867" s="3" t="s">
        <v>504</v>
      </c>
      <c r="D867" s="3" t="s">
        <v>114</v>
      </c>
      <c r="E867" s="3" t="s">
        <v>46</v>
      </c>
      <c r="F867" s="3">
        <v>25430.45</v>
      </c>
      <c r="G867" s="3">
        <v>2543.04</v>
      </c>
      <c r="H867" s="3">
        <v>22887.41</v>
      </c>
      <c r="I867" s="3" t="s">
        <v>29</v>
      </c>
      <c r="J867" s="5">
        <v>1.111110868376981</v>
      </c>
      <c r="K867" t="str">
        <f>_xlfn.XLOOKUP(D867, dim_channels!A:A, dim_channels!C:C, "Not Found")</f>
        <v>Offline</v>
      </c>
      <c r="L867" t="str">
        <f>_xlfn.XLOOKUP(D867, dim_channels!A:A, dim_channels!B:B, "Not Found")</f>
        <v>Travel Agency</v>
      </c>
    </row>
    <row r="868" spans="1:12" x14ac:dyDescent="0.2">
      <c r="A868" s="2" t="s">
        <v>1290</v>
      </c>
      <c r="B868" s="2" t="s">
        <v>215</v>
      </c>
      <c r="C868" s="2" t="s">
        <v>236</v>
      </c>
      <c r="D868" s="2" t="s">
        <v>64</v>
      </c>
      <c r="E868" s="2" t="s">
        <v>115</v>
      </c>
      <c r="F868" s="2">
        <v>5874.2</v>
      </c>
      <c r="G868" s="2">
        <v>0</v>
      </c>
      <c r="H868" s="2">
        <v>5874.2</v>
      </c>
      <c r="I868" s="2" t="s">
        <v>29</v>
      </c>
      <c r="J868" s="4">
        <v>1</v>
      </c>
      <c r="K868" t="str">
        <f>_xlfn.XLOOKUP(D868, dim_channels!A:A, dim_channels!C:C, "Not Found")</f>
        <v>Direct</v>
      </c>
      <c r="L868" t="str">
        <f>_xlfn.XLOOKUP(D868, dim_channels!A:A, dim_channels!B:B, "Not Found")</f>
        <v>Direct Website</v>
      </c>
    </row>
    <row r="869" spans="1:12" x14ac:dyDescent="0.2">
      <c r="A869" s="3" t="s">
        <v>1291</v>
      </c>
      <c r="B869" s="3" t="s">
        <v>262</v>
      </c>
      <c r="C869" s="3" t="s">
        <v>315</v>
      </c>
      <c r="D869" s="3" t="s">
        <v>64</v>
      </c>
      <c r="E869" s="3" t="s">
        <v>115</v>
      </c>
      <c r="F869" s="3">
        <v>7007.2</v>
      </c>
      <c r="G869" s="3">
        <v>0</v>
      </c>
      <c r="H869" s="3">
        <v>7007.2</v>
      </c>
      <c r="I869" s="3" t="s">
        <v>29</v>
      </c>
      <c r="J869" s="5">
        <v>1</v>
      </c>
      <c r="K869" t="str">
        <f>_xlfn.XLOOKUP(D869, dim_channels!A:A, dim_channels!C:C, "Not Found")</f>
        <v>Direct</v>
      </c>
      <c r="L869" t="str">
        <f>_xlfn.XLOOKUP(D869, dim_channels!A:A, dim_channels!B:B, "Not Found")</f>
        <v>Direct Website</v>
      </c>
    </row>
    <row r="870" spans="1:12" x14ac:dyDescent="0.2">
      <c r="A870" s="2" t="s">
        <v>1292</v>
      </c>
      <c r="B870" s="2" t="s">
        <v>51</v>
      </c>
      <c r="C870" s="2" t="s">
        <v>299</v>
      </c>
      <c r="D870" s="2" t="s">
        <v>64</v>
      </c>
      <c r="E870" s="2" t="s">
        <v>115</v>
      </c>
      <c r="F870" s="2">
        <v>3205.48</v>
      </c>
      <c r="G870" s="2">
        <v>0</v>
      </c>
      <c r="H870" s="2">
        <v>3205.48</v>
      </c>
      <c r="I870" s="2" t="s">
        <v>29</v>
      </c>
      <c r="J870" s="4">
        <v>1</v>
      </c>
      <c r="K870" t="str">
        <f>_xlfn.XLOOKUP(D870, dim_channels!A:A, dim_channels!C:C, "Not Found")</f>
        <v>Direct</v>
      </c>
      <c r="L870" t="str">
        <f>_xlfn.XLOOKUP(D870, dim_channels!A:A, dim_channels!B:B, "Not Found")</f>
        <v>Direct Website</v>
      </c>
    </row>
    <row r="871" spans="1:12" x14ac:dyDescent="0.2">
      <c r="A871" s="3" t="s">
        <v>1293</v>
      </c>
      <c r="B871" s="3" t="s">
        <v>612</v>
      </c>
      <c r="C871" s="3" t="s">
        <v>378</v>
      </c>
      <c r="D871" s="3" t="s">
        <v>27</v>
      </c>
      <c r="E871" s="3" t="s">
        <v>34</v>
      </c>
      <c r="F871" s="3">
        <v>2656.58</v>
      </c>
      <c r="G871" s="3">
        <v>478.18</v>
      </c>
      <c r="H871" s="3">
        <v>2178.4</v>
      </c>
      <c r="I871" s="3" t="s">
        <v>41</v>
      </c>
      <c r="J871" s="5">
        <v>1.219509731913331</v>
      </c>
      <c r="K871" t="str">
        <f>_xlfn.XLOOKUP(D871, dim_channels!A:A, dim_channels!C:C, "Not Found")</f>
        <v>OTA</v>
      </c>
      <c r="L871" t="str">
        <f>_xlfn.XLOOKUP(D871, dim_channels!A:A, dim_channels!B:B, "Not Found")</f>
        <v>Expedia</v>
      </c>
    </row>
    <row r="872" spans="1:12" x14ac:dyDescent="0.2">
      <c r="A872" s="2" t="s">
        <v>1294</v>
      </c>
      <c r="B872" s="2" t="s">
        <v>282</v>
      </c>
      <c r="C872" s="2" t="s">
        <v>443</v>
      </c>
      <c r="D872" s="2" t="s">
        <v>33</v>
      </c>
      <c r="E872" s="2" t="s">
        <v>60</v>
      </c>
      <c r="F872" s="2">
        <v>3595.37</v>
      </c>
      <c r="G872" s="2">
        <v>0</v>
      </c>
      <c r="H872" s="2">
        <v>3595.37</v>
      </c>
      <c r="I872" s="2" t="s">
        <v>41</v>
      </c>
      <c r="J872" s="4">
        <v>1</v>
      </c>
      <c r="K872" t="str">
        <f>_xlfn.XLOOKUP(D872, dim_channels!A:A, dim_channels!C:C, "Not Found")</f>
        <v>OTA</v>
      </c>
      <c r="L872" t="str">
        <f>_xlfn.XLOOKUP(D872, dim_channels!A:A, dim_channels!B:B, "Not Found")</f>
        <v>Booking.com</v>
      </c>
    </row>
    <row r="873" spans="1:12" x14ac:dyDescent="0.2">
      <c r="A873" s="3" t="s">
        <v>1295</v>
      </c>
      <c r="B873" s="3" t="s">
        <v>509</v>
      </c>
      <c r="C873" s="3" t="s">
        <v>104</v>
      </c>
      <c r="D873" s="3" t="s">
        <v>169</v>
      </c>
      <c r="E873" s="3" t="s">
        <v>34</v>
      </c>
      <c r="F873" s="3">
        <v>10065.93</v>
      </c>
      <c r="G873" s="3">
        <v>2013.19</v>
      </c>
      <c r="H873" s="3">
        <v>8052.74</v>
      </c>
      <c r="I873" s="3" t="s">
        <v>56</v>
      </c>
      <c r="J873" s="5">
        <v>1.250000620906673</v>
      </c>
      <c r="K873" t="str">
        <f>_xlfn.XLOOKUP(D873, dim_channels!A:A, dim_channels!C:C, "Not Found")</f>
        <v>GDS</v>
      </c>
      <c r="L873" t="str">
        <f>_xlfn.XLOOKUP(D873, dim_channels!A:A, dim_channels!B:B, "Not Found")</f>
        <v>GDS (Amadeus)</v>
      </c>
    </row>
    <row r="874" spans="1:12" x14ac:dyDescent="0.2">
      <c r="A874" s="2" t="s">
        <v>1296</v>
      </c>
      <c r="B874" s="2" t="s">
        <v>351</v>
      </c>
      <c r="C874" s="2" t="s">
        <v>286</v>
      </c>
      <c r="D874" s="2" t="s">
        <v>52</v>
      </c>
      <c r="E874" s="2" t="s">
        <v>34</v>
      </c>
      <c r="F874" s="2">
        <v>12573.51</v>
      </c>
      <c r="G874" s="2">
        <v>1508.82</v>
      </c>
      <c r="H874" s="2">
        <v>11064.69</v>
      </c>
      <c r="I874" s="2" t="s">
        <v>56</v>
      </c>
      <c r="J874" s="4">
        <v>1.13636351312147</v>
      </c>
      <c r="K874" t="str">
        <f>_xlfn.XLOOKUP(D874, dim_channels!A:A, dim_channels!C:C, "Not Found")</f>
        <v>OTA</v>
      </c>
      <c r="L874" t="str">
        <f>_xlfn.XLOOKUP(D874, dim_channels!A:A, dim_channels!B:B, "Not Found")</f>
        <v>Agoda</v>
      </c>
    </row>
    <row r="875" spans="1:12" x14ac:dyDescent="0.2">
      <c r="A875" s="3" t="s">
        <v>1297</v>
      </c>
      <c r="B875" s="3" t="s">
        <v>532</v>
      </c>
      <c r="C875" s="3" t="s">
        <v>416</v>
      </c>
      <c r="D875" s="3" t="s">
        <v>27</v>
      </c>
      <c r="E875" s="3" t="s">
        <v>28</v>
      </c>
      <c r="F875" s="3">
        <v>6075.14</v>
      </c>
      <c r="G875" s="3">
        <v>1093.53</v>
      </c>
      <c r="H875" s="3">
        <v>4981.6099999999997</v>
      </c>
      <c r="I875" s="3" t="s">
        <v>29</v>
      </c>
      <c r="J875" s="5">
        <v>1.2195133701755061</v>
      </c>
      <c r="K875" t="str">
        <f>_xlfn.XLOOKUP(D875, dim_channels!A:A, dim_channels!C:C, "Not Found")</f>
        <v>OTA</v>
      </c>
      <c r="L875" t="str">
        <f>_xlfn.XLOOKUP(D875, dim_channels!A:A, dim_channels!B:B, "Not Found")</f>
        <v>Expedia</v>
      </c>
    </row>
    <row r="876" spans="1:12" x14ac:dyDescent="0.2">
      <c r="A876" s="2" t="s">
        <v>1298</v>
      </c>
      <c r="B876" s="2" t="s">
        <v>1072</v>
      </c>
      <c r="C876" s="2" t="s">
        <v>136</v>
      </c>
      <c r="D876" s="2" t="s">
        <v>114</v>
      </c>
      <c r="E876" s="2" t="s">
        <v>115</v>
      </c>
      <c r="F876" s="2">
        <v>14170.93</v>
      </c>
      <c r="G876" s="2">
        <v>1417.09</v>
      </c>
      <c r="H876" s="2">
        <v>12753.84</v>
      </c>
      <c r="I876" s="2" t="s">
        <v>41</v>
      </c>
      <c r="J876" s="4">
        <v>1.111110849751918</v>
      </c>
      <c r="K876" t="str">
        <f>_xlfn.XLOOKUP(D876, dim_channels!A:A, dim_channels!C:C, "Not Found")</f>
        <v>Offline</v>
      </c>
      <c r="L876" t="str">
        <f>_xlfn.XLOOKUP(D876, dim_channels!A:A, dim_channels!B:B, "Not Found")</f>
        <v>Travel Agency</v>
      </c>
    </row>
    <row r="877" spans="1:12" x14ac:dyDescent="0.2">
      <c r="A877" s="3" t="s">
        <v>1299</v>
      </c>
      <c r="B877" s="3" t="s">
        <v>420</v>
      </c>
      <c r="C877" s="3" t="s">
        <v>346</v>
      </c>
      <c r="D877" s="3" t="s">
        <v>45</v>
      </c>
      <c r="E877" s="3" t="s">
        <v>89</v>
      </c>
      <c r="F877" s="3">
        <v>5997.23</v>
      </c>
      <c r="G877" s="3">
        <v>0</v>
      </c>
      <c r="H877" s="3">
        <v>5997.23</v>
      </c>
      <c r="I877" s="3" t="s">
        <v>29</v>
      </c>
      <c r="J877" s="5">
        <v>1</v>
      </c>
      <c r="K877" t="str">
        <f>_xlfn.XLOOKUP(D877, dim_channels!A:A, dim_channels!C:C, "Not Found")</f>
        <v>Corporate</v>
      </c>
      <c r="L877" t="str">
        <f>_xlfn.XLOOKUP(D877, dim_channels!A:A, dim_channels!B:B, "Not Found")</f>
        <v>Corporate Direct</v>
      </c>
    </row>
    <row r="878" spans="1:12" x14ac:dyDescent="0.2">
      <c r="A878" s="2" t="s">
        <v>1300</v>
      </c>
      <c r="B878" s="2" t="s">
        <v>498</v>
      </c>
      <c r="C878" s="2" t="s">
        <v>807</v>
      </c>
      <c r="D878" s="2" t="s">
        <v>52</v>
      </c>
      <c r="E878" s="2" t="s">
        <v>34</v>
      </c>
      <c r="F878" s="2">
        <v>2209.25</v>
      </c>
      <c r="G878" s="2">
        <v>265.11</v>
      </c>
      <c r="H878" s="2">
        <v>1944.14</v>
      </c>
      <c r="I878" s="2" t="s">
        <v>29</v>
      </c>
      <c r="J878" s="4">
        <v>1.136363636363636</v>
      </c>
      <c r="K878" t="str">
        <f>_xlfn.XLOOKUP(D878, dim_channels!A:A, dim_channels!C:C, "Not Found")</f>
        <v>OTA</v>
      </c>
      <c r="L878" t="str">
        <f>_xlfn.XLOOKUP(D878, dim_channels!A:A, dim_channels!B:B, "Not Found")</f>
        <v>Agoda</v>
      </c>
    </row>
    <row r="879" spans="1:12" x14ac:dyDescent="0.2">
      <c r="A879" s="3" t="s">
        <v>1301</v>
      </c>
      <c r="B879" s="3" t="s">
        <v>367</v>
      </c>
      <c r="C879" s="3" t="s">
        <v>335</v>
      </c>
      <c r="D879" s="3" t="s">
        <v>27</v>
      </c>
      <c r="E879" s="3" t="s">
        <v>28</v>
      </c>
      <c r="F879" s="3">
        <v>12523.63</v>
      </c>
      <c r="G879" s="3">
        <v>2254.25</v>
      </c>
      <c r="H879" s="3">
        <v>10269.379999999999</v>
      </c>
      <c r="I879" s="3" t="s">
        <v>29</v>
      </c>
      <c r="J879" s="5">
        <v>1.2195117913642299</v>
      </c>
      <c r="K879" t="str">
        <f>_xlfn.XLOOKUP(D879, dim_channels!A:A, dim_channels!C:C, "Not Found")</f>
        <v>OTA</v>
      </c>
      <c r="L879" t="str">
        <f>_xlfn.XLOOKUP(D879, dim_channels!A:A, dim_channels!B:B, "Not Found")</f>
        <v>Expedia</v>
      </c>
    </row>
    <row r="880" spans="1:12" x14ac:dyDescent="0.2">
      <c r="A880" s="2" t="s">
        <v>1302</v>
      </c>
      <c r="B880" s="2" t="s">
        <v>97</v>
      </c>
      <c r="C880" s="2" t="s">
        <v>73</v>
      </c>
      <c r="D880" s="2" t="s">
        <v>33</v>
      </c>
      <c r="E880" s="2" t="s">
        <v>34</v>
      </c>
      <c r="F880" s="2">
        <v>2598.73</v>
      </c>
      <c r="G880" s="2">
        <v>389.81</v>
      </c>
      <c r="H880" s="2">
        <v>2208.92</v>
      </c>
      <c r="I880" s="2" t="s">
        <v>29</v>
      </c>
      <c r="J880" s="4">
        <v>1.176470854535248</v>
      </c>
      <c r="K880" t="str">
        <f>_xlfn.XLOOKUP(D880, dim_channels!A:A, dim_channels!C:C, "Not Found")</f>
        <v>OTA</v>
      </c>
      <c r="L880" t="str">
        <f>_xlfn.XLOOKUP(D880, dim_channels!A:A, dim_channels!B:B, "Not Found")</f>
        <v>Booking.com</v>
      </c>
    </row>
    <row r="881" spans="1:12" x14ac:dyDescent="0.2">
      <c r="A881" s="3" t="s">
        <v>1303</v>
      </c>
      <c r="B881" s="3" t="s">
        <v>432</v>
      </c>
      <c r="C881" s="3" t="s">
        <v>249</v>
      </c>
      <c r="D881" s="3" t="s">
        <v>45</v>
      </c>
      <c r="E881" s="3" t="s">
        <v>46</v>
      </c>
      <c r="F881" s="3">
        <v>11057.84</v>
      </c>
      <c r="G881" s="3">
        <v>552.89</v>
      </c>
      <c r="H881" s="3">
        <v>10504.95</v>
      </c>
      <c r="I881" s="3" t="s">
        <v>29</v>
      </c>
      <c r="J881" s="5">
        <v>1.052631378540593</v>
      </c>
      <c r="K881" t="str">
        <f>_xlfn.XLOOKUP(D881, dim_channels!A:A, dim_channels!C:C, "Not Found")</f>
        <v>Corporate</v>
      </c>
      <c r="L881" t="str">
        <f>_xlfn.XLOOKUP(D881, dim_channels!A:A, dim_channels!B:B, "Not Found")</f>
        <v>Corporate Direct</v>
      </c>
    </row>
    <row r="882" spans="1:12" x14ac:dyDescent="0.2">
      <c r="A882" s="2" t="s">
        <v>1304</v>
      </c>
      <c r="B882" s="2" t="s">
        <v>276</v>
      </c>
      <c r="C882" s="2" t="s">
        <v>435</v>
      </c>
      <c r="D882" s="2" t="s">
        <v>27</v>
      </c>
      <c r="E882" s="2" t="s">
        <v>28</v>
      </c>
      <c r="F882" s="2">
        <v>9734.6299999999992</v>
      </c>
      <c r="G882" s="2">
        <v>1752.23</v>
      </c>
      <c r="H882" s="2">
        <v>7982.4</v>
      </c>
      <c r="I882" s="2" t="s">
        <v>41</v>
      </c>
      <c r="J882" s="4">
        <v>1.2195116756865101</v>
      </c>
      <c r="K882" t="str">
        <f>_xlfn.XLOOKUP(D882, dim_channels!A:A, dim_channels!C:C, "Not Found")</f>
        <v>OTA</v>
      </c>
      <c r="L882" t="str">
        <f>_xlfn.XLOOKUP(D882, dim_channels!A:A, dim_channels!B:B, "Not Found")</f>
        <v>Expedia</v>
      </c>
    </row>
    <row r="883" spans="1:12" x14ac:dyDescent="0.2">
      <c r="A883" s="3" t="s">
        <v>1305</v>
      </c>
      <c r="B883" s="3" t="s">
        <v>904</v>
      </c>
      <c r="C883" s="3" t="s">
        <v>388</v>
      </c>
      <c r="D883" s="3" t="s">
        <v>33</v>
      </c>
      <c r="E883" s="3" t="s">
        <v>60</v>
      </c>
      <c r="F883" s="3">
        <v>16003.41</v>
      </c>
      <c r="G883" s="3">
        <v>0</v>
      </c>
      <c r="H883" s="3">
        <v>16003.41</v>
      </c>
      <c r="I883" s="3" t="s">
        <v>29</v>
      </c>
      <c r="J883" s="5">
        <v>1</v>
      </c>
      <c r="K883" t="str">
        <f>_xlfn.XLOOKUP(D883, dim_channels!A:A, dim_channels!C:C, "Not Found")</f>
        <v>OTA</v>
      </c>
      <c r="L883" t="str">
        <f>_xlfn.XLOOKUP(D883, dim_channels!A:A, dim_channels!B:B, "Not Found")</f>
        <v>Booking.com</v>
      </c>
    </row>
    <row r="884" spans="1:12" x14ac:dyDescent="0.2">
      <c r="A884" s="2" t="s">
        <v>1306</v>
      </c>
      <c r="B884" s="2" t="s">
        <v>487</v>
      </c>
      <c r="C884" s="2" t="s">
        <v>866</v>
      </c>
      <c r="D884" s="2" t="s">
        <v>52</v>
      </c>
      <c r="E884" s="2" t="s">
        <v>60</v>
      </c>
      <c r="F884" s="2">
        <v>4885.3900000000003</v>
      </c>
      <c r="G884" s="2">
        <v>0</v>
      </c>
      <c r="H884" s="2">
        <v>4885.3900000000003</v>
      </c>
      <c r="I884" s="2" t="s">
        <v>29</v>
      </c>
      <c r="J884" s="4">
        <v>1</v>
      </c>
      <c r="K884" t="str">
        <f>_xlfn.XLOOKUP(D884, dim_channels!A:A, dim_channels!C:C, "Not Found")</f>
        <v>OTA</v>
      </c>
      <c r="L884" t="str">
        <f>_xlfn.XLOOKUP(D884, dim_channels!A:A, dim_channels!B:B, "Not Found")</f>
        <v>Agoda</v>
      </c>
    </row>
    <row r="885" spans="1:12" x14ac:dyDescent="0.2">
      <c r="A885" s="3" t="s">
        <v>1307</v>
      </c>
      <c r="B885" s="3" t="s">
        <v>241</v>
      </c>
      <c r="C885" s="3" t="s">
        <v>543</v>
      </c>
      <c r="D885" s="3" t="s">
        <v>33</v>
      </c>
      <c r="E885" s="3" t="s">
        <v>34</v>
      </c>
      <c r="F885" s="3">
        <v>11090.43</v>
      </c>
      <c r="G885" s="3">
        <v>1663.56</v>
      </c>
      <c r="H885" s="3">
        <v>9426.8700000000008</v>
      </c>
      <c r="I885" s="3" t="s">
        <v>41</v>
      </c>
      <c r="J885" s="5">
        <v>1.176470026636625</v>
      </c>
      <c r="K885" t="str">
        <f>_xlfn.XLOOKUP(D885, dim_channels!A:A, dim_channels!C:C, "Not Found")</f>
        <v>OTA</v>
      </c>
      <c r="L885" t="str">
        <f>_xlfn.XLOOKUP(D885, dim_channels!A:A, dim_channels!B:B, "Not Found")</f>
        <v>Booking.com</v>
      </c>
    </row>
    <row r="886" spans="1:12" x14ac:dyDescent="0.2">
      <c r="A886" s="2" t="s">
        <v>1308</v>
      </c>
      <c r="B886" s="2" t="s">
        <v>242</v>
      </c>
      <c r="C886" s="2" t="s">
        <v>452</v>
      </c>
      <c r="D886" s="2" t="s">
        <v>33</v>
      </c>
      <c r="E886" s="2" t="s">
        <v>60</v>
      </c>
      <c r="F886" s="2">
        <v>5145.92</v>
      </c>
      <c r="G886" s="2">
        <v>0</v>
      </c>
      <c r="H886" s="2">
        <v>5145.92</v>
      </c>
      <c r="I886" s="2" t="s">
        <v>29</v>
      </c>
      <c r="J886" s="4">
        <v>1</v>
      </c>
      <c r="K886" t="str">
        <f>_xlfn.XLOOKUP(D886, dim_channels!A:A, dim_channels!C:C, "Not Found")</f>
        <v>OTA</v>
      </c>
      <c r="L886" t="str">
        <f>_xlfn.XLOOKUP(D886, dim_channels!A:A, dim_channels!B:B, "Not Found")</f>
        <v>Booking.com</v>
      </c>
    </row>
    <row r="887" spans="1:12" x14ac:dyDescent="0.2">
      <c r="A887" s="3" t="s">
        <v>1309</v>
      </c>
      <c r="B887" s="3" t="s">
        <v>487</v>
      </c>
      <c r="C887" s="3" t="s">
        <v>317</v>
      </c>
      <c r="D887" s="3" t="s">
        <v>169</v>
      </c>
      <c r="E887" s="3" t="s">
        <v>34</v>
      </c>
      <c r="F887" s="3">
        <v>3112.7</v>
      </c>
      <c r="G887" s="3">
        <v>622.54</v>
      </c>
      <c r="H887" s="3">
        <v>2490.16</v>
      </c>
      <c r="I887" s="3" t="s">
        <v>29</v>
      </c>
      <c r="J887" s="5">
        <v>1.25</v>
      </c>
      <c r="K887" t="str">
        <f>_xlfn.XLOOKUP(D887, dim_channels!A:A, dim_channels!C:C, "Not Found")</f>
        <v>GDS</v>
      </c>
      <c r="L887" t="str">
        <f>_xlfn.XLOOKUP(D887, dim_channels!A:A, dim_channels!B:B, "Not Found")</f>
        <v>GDS (Amadeus)</v>
      </c>
    </row>
    <row r="888" spans="1:12" x14ac:dyDescent="0.2">
      <c r="A888" s="2" t="s">
        <v>1310</v>
      </c>
      <c r="B888" s="2" t="s">
        <v>148</v>
      </c>
      <c r="C888" s="2" t="s">
        <v>564</v>
      </c>
      <c r="D888" s="2" t="s">
        <v>27</v>
      </c>
      <c r="E888" s="2" t="s">
        <v>28</v>
      </c>
      <c r="F888" s="2">
        <v>6489.15</v>
      </c>
      <c r="G888" s="2">
        <v>1168.05</v>
      </c>
      <c r="H888" s="2">
        <v>5321.1</v>
      </c>
      <c r="I888" s="2" t="s">
        <v>41</v>
      </c>
      <c r="J888" s="4">
        <v>1.2195128826746351</v>
      </c>
      <c r="K888" t="str">
        <f>_xlfn.XLOOKUP(D888, dim_channels!A:A, dim_channels!C:C, "Not Found")</f>
        <v>OTA</v>
      </c>
      <c r="L888" t="str">
        <f>_xlfn.XLOOKUP(D888, dim_channels!A:A, dim_channels!B:B, "Not Found")</f>
        <v>Expedia</v>
      </c>
    </row>
    <row r="889" spans="1:12" x14ac:dyDescent="0.2">
      <c r="A889" s="3" t="s">
        <v>1311</v>
      </c>
      <c r="B889" s="3" t="s">
        <v>87</v>
      </c>
      <c r="C889" s="3" t="s">
        <v>87</v>
      </c>
      <c r="D889" s="3" t="s">
        <v>206</v>
      </c>
      <c r="E889" s="3" t="s">
        <v>207</v>
      </c>
      <c r="F889" s="3">
        <v>16294.54</v>
      </c>
      <c r="G889" s="3">
        <v>0</v>
      </c>
      <c r="H889" s="3">
        <v>16294.54</v>
      </c>
      <c r="I889" s="3" t="s">
        <v>56</v>
      </c>
      <c r="J889" s="5">
        <v>1</v>
      </c>
      <c r="K889" t="str">
        <f>_xlfn.XLOOKUP(D889, dim_channels!A:A, dim_channels!C:C, "Not Found")</f>
        <v>Direct</v>
      </c>
      <c r="L889" t="str">
        <f>_xlfn.XLOOKUP(D889, dim_channels!A:A, dim_channels!B:B, "Not Found")</f>
        <v>Walk-in</v>
      </c>
    </row>
    <row r="890" spans="1:12" x14ac:dyDescent="0.2">
      <c r="A890" s="2" t="s">
        <v>1312</v>
      </c>
      <c r="B890" s="2" t="s">
        <v>525</v>
      </c>
      <c r="C890" s="2" t="s">
        <v>512</v>
      </c>
      <c r="D890" s="2" t="s">
        <v>52</v>
      </c>
      <c r="E890" s="2" t="s">
        <v>34</v>
      </c>
      <c r="F890" s="2">
        <v>5945.12</v>
      </c>
      <c r="G890" s="2">
        <v>713.41</v>
      </c>
      <c r="H890" s="2">
        <v>5231.71</v>
      </c>
      <c r="I890" s="2" t="s">
        <v>29</v>
      </c>
      <c r="J890" s="4">
        <v>1.136362680653171</v>
      </c>
      <c r="K890" t="str">
        <f>_xlfn.XLOOKUP(D890, dim_channels!A:A, dim_channels!C:C, "Not Found")</f>
        <v>OTA</v>
      </c>
      <c r="L890" t="str">
        <f>_xlfn.XLOOKUP(D890, dim_channels!A:A, dim_channels!B:B, "Not Found")</f>
        <v>Agoda</v>
      </c>
    </row>
    <row r="891" spans="1:12" x14ac:dyDescent="0.2">
      <c r="A891" s="3" t="s">
        <v>1313</v>
      </c>
      <c r="B891" s="3" t="s">
        <v>222</v>
      </c>
      <c r="C891" s="3" t="s">
        <v>262</v>
      </c>
      <c r="D891" s="3" t="s">
        <v>45</v>
      </c>
      <c r="E891" s="3" t="s">
        <v>89</v>
      </c>
      <c r="F891" s="3">
        <v>2382.1</v>
      </c>
      <c r="G891" s="3">
        <v>0</v>
      </c>
      <c r="H891" s="3">
        <v>2382.1</v>
      </c>
      <c r="I891" s="3" t="s">
        <v>56</v>
      </c>
      <c r="J891" s="5">
        <v>1</v>
      </c>
      <c r="K891" t="str">
        <f>_xlfn.XLOOKUP(D891, dim_channels!A:A, dim_channels!C:C, "Not Found")</f>
        <v>Corporate</v>
      </c>
      <c r="L891" t="str">
        <f>_xlfn.XLOOKUP(D891, dim_channels!A:A, dim_channels!B:B, "Not Found")</f>
        <v>Corporate Direct</v>
      </c>
    </row>
    <row r="892" spans="1:12" x14ac:dyDescent="0.2">
      <c r="A892" s="2" t="s">
        <v>1314</v>
      </c>
      <c r="B892" s="2" t="s">
        <v>127</v>
      </c>
      <c r="C892" s="2" t="s">
        <v>213</v>
      </c>
      <c r="D892" s="2" t="s">
        <v>27</v>
      </c>
      <c r="E892" s="2" t="s">
        <v>60</v>
      </c>
      <c r="F892" s="2">
        <v>13924.48</v>
      </c>
      <c r="G892" s="2">
        <v>0</v>
      </c>
      <c r="H892" s="2">
        <v>13924.48</v>
      </c>
      <c r="I892" s="2" t="s">
        <v>29</v>
      </c>
      <c r="J892" s="4">
        <v>1</v>
      </c>
      <c r="K892" t="str">
        <f>_xlfn.XLOOKUP(D892, dim_channels!A:A, dim_channels!C:C, "Not Found")</f>
        <v>OTA</v>
      </c>
      <c r="L892" t="str">
        <f>_xlfn.XLOOKUP(D892, dim_channels!A:A, dim_channels!B:B, "Not Found")</f>
        <v>Expedia</v>
      </c>
    </row>
    <row r="893" spans="1:12" x14ac:dyDescent="0.2">
      <c r="A893" s="3" t="s">
        <v>1315</v>
      </c>
      <c r="B893" s="3" t="s">
        <v>740</v>
      </c>
      <c r="C893" s="3" t="s">
        <v>546</v>
      </c>
      <c r="D893" s="3" t="s">
        <v>64</v>
      </c>
      <c r="E893" s="3" t="s">
        <v>28</v>
      </c>
      <c r="F893" s="3">
        <v>11238.57</v>
      </c>
      <c r="G893" s="3">
        <v>0</v>
      </c>
      <c r="H893" s="3">
        <v>11238.57</v>
      </c>
      <c r="I893" s="3" t="s">
        <v>29</v>
      </c>
      <c r="J893" s="5">
        <v>1</v>
      </c>
      <c r="K893" t="str">
        <f>_xlfn.XLOOKUP(D893, dim_channels!A:A, dim_channels!C:C, "Not Found")</f>
        <v>Direct</v>
      </c>
      <c r="L893" t="str">
        <f>_xlfn.XLOOKUP(D893, dim_channels!A:A, dim_channels!B:B, "Not Found")</f>
        <v>Direct Website</v>
      </c>
    </row>
    <row r="894" spans="1:12" x14ac:dyDescent="0.2">
      <c r="A894" s="2" t="s">
        <v>1316</v>
      </c>
      <c r="B894" s="2" t="s">
        <v>917</v>
      </c>
      <c r="C894" s="2" t="s">
        <v>854</v>
      </c>
      <c r="D894" s="2" t="s">
        <v>33</v>
      </c>
      <c r="E894" s="2" t="s">
        <v>60</v>
      </c>
      <c r="F894" s="2">
        <v>6806.62</v>
      </c>
      <c r="G894" s="2">
        <v>0</v>
      </c>
      <c r="H894" s="2">
        <v>6806.62</v>
      </c>
      <c r="I894" s="2" t="s">
        <v>29</v>
      </c>
      <c r="J894" s="4">
        <v>1</v>
      </c>
      <c r="K894" t="str">
        <f>_xlfn.XLOOKUP(D894, dim_channels!A:A, dim_channels!C:C, "Not Found")</f>
        <v>OTA</v>
      </c>
      <c r="L894" t="str">
        <f>_xlfn.XLOOKUP(D894, dim_channels!A:A, dim_channels!B:B, "Not Found")</f>
        <v>Booking.com</v>
      </c>
    </row>
    <row r="895" spans="1:12" x14ac:dyDescent="0.2">
      <c r="A895" s="3" t="s">
        <v>1317</v>
      </c>
      <c r="B895" s="3" t="s">
        <v>224</v>
      </c>
      <c r="C895" s="3" t="s">
        <v>482</v>
      </c>
      <c r="D895" s="3" t="s">
        <v>45</v>
      </c>
      <c r="E895" s="3" t="s">
        <v>89</v>
      </c>
      <c r="F895" s="3">
        <v>8607.8799999999992</v>
      </c>
      <c r="G895" s="3">
        <v>0</v>
      </c>
      <c r="H895" s="3">
        <v>8607.8799999999992</v>
      </c>
      <c r="I895" s="3" t="s">
        <v>29</v>
      </c>
      <c r="J895" s="5">
        <v>1</v>
      </c>
      <c r="K895" t="str">
        <f>_xlfn.XLOOKUP(D895, dim_channels!A:A, dim_channels!C:C, "Not Found")</f>
        <v>Corporate</v>
      </c>
      <c r="L895" t="str">
        <f>_xlfn.XLOOKUP(D895, dim_channels!A:A, dim_channels!B:B, "Not Found")</f>
        <v>Corporate Direct</v>
      </c>
    </row>
    <row r="896" spans="1:12" x14ac:dyDescent="0.2">
      <c r="A896" s="2" t="s">
        <v>1318</v>
      </c>
      <c r="B896" s="2" t="s">
        <v>949</v>
      </c>
      <c r="C896" s="2" t="s">
        <v>560</v>
      </c>
      <c r="D896" s="2" t="s">
        <v>169</v>
      </c>
      <c r="E896" s="2" t="s">
        <v>46</v>
      </c>
      <c r="F896" s="2">
        <v>4511.66</v>
      </c>
      <c r="G896" s="2">
        <v>902.33</v>
      </c>
      <c r="H896" s="2">
        <v>3609.33</v>
      </c>
      <c r="I896" s="2" t="s">
        <v>29</v>
      </c>
      <c r="J896" s="4">
        <v>1.2499993073506721</v>
      </c>
      <c r="K896" t="str">
        <f>_xlfn.XLOOKUP(D896, dim_channels!A:A, dim_channels!C:C, "Not Found")</f>
        <v>GDS</v>
      </c>
      <c r="L896" t="str">
        <f>_xlfn.XLOOKUP(D896, dim_channels!A:A, dim_channels!B:B, "Not Found")</f>
        <v>GDS (Amadeus)</v>
      </c>
    </row>
    <row r="897" spans="1:12" x14ac:dyDescent="0.2">
      <c r="A897" s="3" t="s">
        <v>1319</v>
      </c>
      <c r="B897" s="3" t="s">
        <v>299</v>
      </c>
      <c r="C897" s="3" t="s">
        <v>141</v>
      </c>
      <c r="D897" s="3" t="s">
        <v>27</v>
      </c>
      <c r="E897" s="3" t="s">
        <v>60</v>
      </c>
      <c r="F897" s="3">
        <v>7376.67</v>
      </c>
      <c r="G897" s="3">
        <v>0</v>
      </c>
      <c r="H897" s="3">
        <v>7376.67</v>
      </c>
      <c r="I897" s="3" t="s">
        <v>29</v>
      </c>
      <c r="J897" s="5">
        <v>1</v>
      </c>
      <c r="K897" t="str">
        <f>_xlfn.XLOOKUP(D897, dim_channels!A:A, dim_channels!C:C, "Not Found")</f>
        <v>OTA</v>
      </c>
      <c r="L897" t="str">
        <f>_xlfn.XLOOKUP(D897, dim_channels!A:A, dim_channels!B:B, "Not Found")</f>
        <v>Expedia</v>
      </c>
    </row>
    <row r="898" spans="1:12" x14ac:dyDescent="0.2">
      <c r="A898" s="2" t="s">
        <v>1320</v>
      </c>
      <c r="B898" s="2" t="s">
        <v>626</v>
      </c>
      <c r="C898" s="2" t="s">
        <v>274</v>
      </c>
      <c r="D898" s="2" t="s">
        <v>45</v>
      </c>
      <c r="E898" s="2" t="s">
        <v>46</v>
      </c>
      <c r="F898" s="2">
        <v>3346.6</v>
      </c>
      <c r="G898" s="2">
        <v>167.33</v>
      </c>
      <c r="H898" s="2">
        <v>3179.27</v>
      </c>
      <c r="I898" s="2" t="s">
        <v>29</v>
      </c>
      <c r="J898" s="4">
        <v>1.0526315789473679</v>
      </c>
      <c r="K898" t="str">
        <f>_xlfn.XLOOKUP(D898, dim_channels!A:A, dim_channels!C:C, "Not Found")</f>
        <v>Corporate</v>
      </c>
      <c r="L898" t="str">
        <f>_xlfn.XLOOKUP(D898, dim_channels!A:A, dim_channels!B:B, "Not Found")</f>
        <v>Corporate Direct</v>
      </c>
    </row>
    <row r="899" spans="1:12" x14ac:dyDescent="0.2">
      <c r="A899" s="3" t="s">
        <v>1321</v>
      </c>
      <c r="B899" s="3" t="s">
        <v>515</v>
      </c>
      <c r="C899" s="3" t="s">
        <v>227</v>
      </c>
      <c r="D899" s="3" t="s">
        <v>27</v>
      </c>
      <c r="E899" s="3" t="s">
        <v>34</v>
      </c>
      <c r="F899" s="3">
        <v>20597.849999999999</v>
      </c>
      <c r="G899" s="3">
        <v>3707.61</v>
      </c>
      <c r="H899" s="3">
        <v>16890.240000000002</v>
      </c>
      <c r="I899" s="3" t="s">
        <v>41</v>
      </c>
      <c r="J899" s="5">
        <v>1.2195119785154029</v>
      </c>
      <c r="K899" t="str">
        <f>_xlfn.XLOOKUP(D899, dim_channels!A:A, dim_channels!C:C, "Not Found")</f>
        <v>OTA</v>
      </c>
      <c r="L899" t="str">
        <f>_xlfn.XLOOKUP(D899, dim_channels!A:A, dim_channels!B:B, "Not Found")</f>
        <v>Expedia</v>
      </c>
    </row>
    <row r="900" spans="1:12" x14ac:dyDescent="0.2">
      <c r="A900" s="2" t="s">
        <v>1322</v>
      </c>
      <c r="B900" s="2" t="s">
        <v>644</v>
      </c>
      <c r="C900" s="2" t="s">
        <v>335</v>
      </c>
      <c r="D900" s="2" t="s">
        <v>45</v>
      </c>
      <c r="E900" s="2" t="s">
        <v>89</v>
      </c>
      <c r="F900" s="2">
        <v>7788.31</v>
      </c>
      <c r="G900" s="2">
        <v>0</v>
      </c>
      <c r="H900" s="2">
        <v>7788.31</v>
      </c>
      <c r="I900" s="2" t="s">
        <v>56</v>
      </c>
      <c r="J900" s="4">
        <v>1</v>
      </c>
      <c r="K900" t="str">
        <f>_xlfn.XLOOKUP(D900, dim_channels!A:A, dim_channels!C:C, "Not Found")</f>
        <v>Corporate</v>
      </c>
      <c r="L900" t="str">
        <f>_xlfn.XLOOKUP(D900, dim_channels!A:A, dim_channels!B:B, "Not Found")</f>
        <v>Corporate Direct</v>
      </c>
    </row>
    <row r="901" spans="1:12" x14ac:dyDescent="0.2">
      <c r="A901" s="3" t="s">
        <v>1323</v>
      </c>
      <c r="B901" s="3" t="s">
        <v>512</v>
      </c>
      <c r="C901" s="3" t="s">
        <v>184</v>
      </c>
      <c r="D901" s="3" t="s">
        <v>114</v>
      </c>
      <c r="E901" s="3" t="s">
        <v>115</v>
      </c>
      <c r="F901" s="3">
        <v>14275.17</v>
      </c>
      <c r="G901" s="3">
        <v>1427.52</v>
      </c>
      <c r="H901" s="3">
        <v>12847.65</v>
      </c>
      <c r="I901" s="3" t="s">
        <v>29</v>
      </c>
      <c r="J901" s="5">
        <v>1.111111370561932</v>
      </c>
      <c r="K901" t="str">
        <f>_xlfn.XLOOKUP(D901, dim_channels!A:A, dim_channels!C:C, "Not Found")</f>
        <v>Offline</v>
      </c>
      <c r="L901" t="str">
        <f>_xlfn.XLOOKUP(D901, dim_channels!A:A, dim_channels!B:B, "Not Found")</f>
        <v>Travel Agency</v>
      </c>
    </row>
    <row r="902" spans="1:12" x14ac:dyDescent="0.2">
      <c r="A902" s="2" t="s">
        <v>1324</v>
      </c>
      <c r="B902" s="2" t="s">
        <v>31</v>
      </c>
      <c r="C902" s="2" t="s">
        <v>495</v>
      </c>
      <c r="D902" s="2" t="s">
        <v>206</v>
      </c>
      <c r="E902" s="2" t="s">
        <v>207</v>
      </c>
      <c r="F902" s="2">
        <v>15409.42</v>
      </c>
      <c r="G902" s="2">
        <v>0</v>
      </c>
      <c r="H902" s="2">
        <v>15409.42</v>
      </c>
      <c r="I902" s="2" t="s">
        <v>29</v>
      </c>
      <c r="J902" s="4">
        <v>1</v>
      </c>
      <c r="K902" t="str">
        <f>_xlfn.XLOOKUP(D902, dim_channels!A:A, dim_channels!C:C, "Not Found")</f>
        <v>Direct</v>
      </c>
      <c r="L902" t="str">
        <f>_xlfn.XLOOKUP(D902, dim_channels!A:A, dim_channels!B:B, "Not Found")</f>
        <v>Walk-in</v>
      </c>
    </row>
    <row r="903" spans="1:12" x14ac:dyDescent="0.2">
      <c r="A903" s="3" t="s">
        <v>1325</v>
      </c>
      <c r="B903" s="3" t="s">
        <v>400</v>
      </c>
      <c r="C903" s="3" t="s">
        <v>190</v>
      </c>
      <c r="D903" s="3" t="s">
        <v>33</v>
      </c>
      <c r="E903" s="3" t="s">
        <v>28</v>
      </c>
      <c r="F903" s="3">
        <v>5185.21</v>
      </c>
      <c r="G903" s="3">
        <v>777.78</v>
      </c>
      <c r="H903" s="3">
        <v>4407.43</v>
      </c>
      <c r="I903" s="3" t="s">
        <v>29</v>
      </c>
      <c r="J903" s="5">
        <v>1.1764701878418939</v>
      </c>
      <c r="K903" t="str">
        <f>_xlfn.XLOOKUP(D903, dim_channels!A:A, dim_channels!C:C, "Not Found")</f>
        <v>OTA</v>
      </c>
      <c r="L903" t="str">
        <f>_xlfn.XLOOKUP(D903, dim_channels!A:A, dim_channels!B:B, "Not Found")</f>
        <v>Booking.com</v>
      </c>
    </row>
    <row r="904" spans="1:12" x14ac:dyDescent="0.2">
      <c r="A904" s="2" t="s">
        <v>1326</v>
      </c>
      <c r="B904" s="2" t="s">
        <v>253</v>
      </c>
      <c r="C904" s="2" t="s">
        <v>69</v>
      </c>
      <c r="D904" s="2" t="s">
        <v>27</v>
      </c>
      <c r="E904" s="2" t="s">
        <v>28</v>
      </c>
      <c r="F904" s="2">
        <v>22107.54</v>
      </c>
      <c r="G904" s="2">
        <v>3979.36</v>
      </c>
      <c r="H904" s="2">
        <v>18128.18</v>
      </c>
      <c r="I904" s="2" t="s">
        <v>29</v>
      </c>
      <c r="J904" s="4">
        <v>1.2195123834825119</v>
      </c>
      <c r="K904" t="str">
        <f>_xlfn.XLOOKUP(D904, dim_channels!A:A, dim_channels!C:C, "Not Found")</f>
        <v>OTA</v>
      </c>
      <c r="L904" t="str">
        <f>_xlfn.XLOOKUP(D904, dim_channels!A:A, dim_channels!B:B, "Not Found")</f>
        <v>Expedia</v>
      </c>
    </row>
    <row r="905" spans="1:12" x14ac:dyDescent="0.2">
      <c r="A905" s="3" t="s">
        <v>1327</v>
      </c>
      <c r="B905" s="3" t="s">
        <v>328</v>
      </c>
      <c r="C905" s="3" t="s">
        <v>75</v>
      </c>
      <c r="D905" s="3" t="s">
        <v>206</v>
      </c>
      <c r="E905" s="3" t="s">
        <v>207</v>
      </c>
      <c r="F905" s="3">
        <v>11481.46</v>
      </c>
      <c r="G905" s="3">
        <v>0</v>
      </c>
      <c r="H905" s="3">
        <v>11481.46</v>
      </c>
      <c r="I905" s="3" t="s">
        <v>29</v>
      </c>
      <c r="J905" s="5">
        <v>1</v>
      </c>
      <c r="K905" t="str">
        <f>_xlfn.XLOOKUP(D905, dim_channels!A:A, dim_channels!C:C, "Not Found")</f>
        <v>Direct</v>
      </c>
      <c r="L905" t="str">
        <f>_xlfn.XLOOKUP(D905, dim_channels!A:A, dim_channels!B:B, "Not Found")</f>
        <v>Walk-in</v>
      </c>
    </row>
    <row r="906" spans="1:12" x14ac:dyDescent="0.2">
      <c r="A906" s="2" t="s">
        <v>1328</v>
      </c>
      <c r="B906" s="2" t="s">
        <v>103</v>
      </c>
      <c r="C906" s="2" t="s">
        <v>773</v>
      </c>
      <c r="D906" s="2" t="s">
        <v>169</v>
      </c>
      <c r="E906" s="2" t="s">
        <v>34</v>
      </c>
      <c r="F906" s="2">
        <v>5387.77</v>
      </c>
      <c r="G906" s="2">
        <v>1077.55</v>
      </c>
      <c r="H906" s="2">
        <v>4310.22</v>
      </c>
      <c r="I906" s="2" t="s">
        <v>29</v>
      </c>
      <c r="J906" s="4">
        <v>1.249998839966405</v>
      </c>
      <c r="K906" t="str">
        <f>_xlfn.XLOOKUP(D906, dim_channels!A:A, dim_channels!C:C, "Not Found")</f>
        <v>GDS</v>
      </c>
      <c r="L906" t="str">
        <f>_xlfn.XLOOKUP(D906, dim_channels!A:A, dim_channels!B:B, "Not Found")</f>
        <v>GDS (Amadeus)</v>
      </c>
    </row>
    <row r="907" spans="1:12" x14ac:dyDescent="0.2">
      <c r="A907" s="3" t="s">
        <v>1329</v>
      </c>
      <c r="B907" s="3" t="s">
        <v>230</v>
      </c>
      <c r="C907" s="3" t="s">
        <v>189</v>
      </c>
      <c r="D907" s="3" t="s">
        <v>45</v>
      </c>
      <c r="E907" s="3" t="s">
        <v>89</v>
      </c>
      <c r="F907" s="3">
        <v>7723.74</v>
      </c>
      <c r="G907" s="3">
        <v>0</v>
      </c>
      <c r="H907" s="3">
        <v>7723.74</v>
      </c>
      <c r="I907" s="3" t="s">
        <v>41</v>
      </c>
      <c r="J907" s="5">
        <v>1</v>
      </c>
      <c r="K907" t="str">
        <f>_xlfn.XLOOKUP(D907, dim_channels!A:A, dim_channels!C:C, "Not Found")</f>
        <v>Corporate</v>
      </c>
      <c r="L907" t="str">
        <f>_xlfn.XLOOKUP(D907, dim_channels!A:A, dim_channels!B:B, "Not Found")</f>
        <v>Corporate Direct</v>
      </c>
    </row>
    <row r="908" spans="1:12" x14ac:dyDescent="0.2">
      <c r="A908" s="2" t="s">
        <v>1330</v>
      </c>
      <c r="B908" s="2" t="s">
        <v>1275</v>
      </c>
      <c r="C908" s="2" t="s">
        <v>39</v>
      </c>
      <c r="D908" s="2" t="s">
        <v>52</v>
      </c>
      <c r="E908" s="2" t="s">
        <v>34</v>
      </c>
      <c r="F908" s="2">
        <v>2126.42</v>
      </c>
      <c r="G908" s="2">
        <v>255.17</v>
      </c>
      <c r="H908" s="2">
        <v>1871.25</v>
      </c>
      <c r="I908" s="2" t="s">
        <v>41</v>
      </c>
      <c r="J908" s="4">
        <v>1.136363393453574</v>
      </c>
      <c r="K908" t="str">
        <f>_xlfn.XLOOKUP(D908, dim_channels!A:A, dim_channels!C:C, "Not Found")</f>
        <v>OTA</v>
      </c>
      <c r="L908" t="str">
        <f>_xlfn.XLOOKUP(D908, dim_channels!A:A, dim_channels!B:B, "Not Found")</f>
        <v>Agoda</v>
      </c>
    </row>
    <row r="909" spans="1:12" x14ac:dyDescent="0.2">
      <c r="A909" s="3" t="s">
        <v>1331</v>
      </c>
      <c r="B909" s="3" t="s">
        <v>422</v>
      </c>
      <c r="C909" s="3" t="s">
        <v>458</v>
      </c>
      <c r="D909" s="3" t="s">
        <v>206</v>
      </c>
      <c r="E909" s="3" t="s">
        <v>207</v>
      </c>
      <c r="F909" s="3">
        <v>18090.259999999998</v>
      </c>
      <c r="G909" s="3">
        <v>0</v>
      </c>
      <c r="H909" s="3">
        <v>18090.259999999998</v>
      </c>
      <c r="I909" s="3" t="s">
        <v>29</v>
      </c>
      <c r="J909" s="5">
        <v>1</v>
      </c>
      <c r="K909" t="str">
        <f>_xlfn.XLOOKUP(D909, dim_channels!A:A, dim_channels!C:C, "Not Found")</f>
        <v>Direct</v>
      </c>
      <c r="L909" t="str">
        <f>_xlfn.XLOOKUP(D909, dim_channels!A:A, dim_channels!B:B, "Not Found")</f>
        <v>Walk-in</v>
      </c>
    </row>
    <row r="910" spans="1:12" x14ac:dyDescent="0.2">
      <c r="A910" s="2" t="s">
        <v>1332</v>
      </c>
      <c r="B910" s="2" t="s">
        <v>1110</v>
      </c>
      <c r="C910" s="2" t="s">
        <v>722</v>
      </c>
      <c r="D910" s="2" t="s">
        <v>52</v>
      </c>
      <c r="E910" s="2" t="s">
        <v>34</v>
      </c>
      <c r="F910" s="2">
        <v>18215.43</v>
      </c>
      <c r="G910" s="2">
        <v>2185.85</v>
      </c>
      <c r="H910" s="2">
        <v>16029.58</v>
      </c>
      <c r="I910" s="2" t="s">
        <v>29</v>
      </c>
      <c r="J910" s="4">
        <v>1.13636352293697</v>
      </c>
      <c r="K910" t="str">
        <f>_xlfn.XLOOKUP(D910, dim_channels!A:A, dim_channels!C:C, "Not Found")</f>
        <v>OTA</v>
      </c>
      <c r="L910" t="str">
        <f>_xlfn.XLOOKUP(D910, dim_channels!A:A, dim_channels!B:B, "Not Found")</f>
        <v>Agoda</v>
      </c>
    </row>
    <row r="911" spans="1:12" x14ac:dyDescent="0.2">
      <c r="A911" s="3" t="s">
        <v>1333</v>
      </c>
      <c r="B911" s="3" t="s">
        <v>403</v>
      </c>
      <c r="C911" s="3" t="s">
        <v>403</v>
      </c>
      <c r="D911" s="3" t="s">
        <v>206</v>
      </c>
      <c r="E911" s="3" t="s">
        <v>207</v>
      </c>
      <c r="F911" s="3">
        <v>12890.66</v>
      </c>
      <c r="G911" s="3">
        <v>0</v>
      </c>
      <c r="H911" s="3">
        <v>12890.66</v>
      </c>
      <c r="I911" s="3" t="s">
        <v>29</v>
      </c>
      <c r="J911" s="5">
        <v>1</v>
      </c>
      <c r="K911" t="str">
        <f>_xlfn.XLOOKUP(D911, dim_channels!A:A, dim_channels!C:C, "Not Found")</f>
        <v>Direct</v>
      </c>
      <c r="L911" t="str">
        <f>_xlfn.XLOOKUP(D911, dim_channels!A:A, dim_channels!B:B, "Not Found")</f>
        <v>Walk-in</v>
      </c>
    </row>
    <row r="912" spans="1:12" x14ac:dyDescent="0.2">
      <c r="A912" s="2" t="s">
        <v>1334</v>
      </c>
      <c r="B912" s="2" t="s">
        <v>315</v>
      </c>
      <c r="C912" s="2" t="s">
        <v>264</v>
      </c>
      <c r="D912" s="2" t="s">
        <v>33</v>
      </c>
      <c r="E912" s="2" t="s">
        <v>34</v>
      </c>
      <c r="F912" s="2">
        <v>8305.91</v>
      </c>
      <c r="G912" s="2">
        <v>1245.8900000000001</v>
      </c>
      <c r="H912" s="2">
        <v>7060.02</v>
      </c>
      <c r="I912" s="2" t="s">
        <v>56</v>
      </c>
      <c r="J912" s="4">
        <v>1.1764711714697691</v>
      </c>
      <c r="K912" t="str">
        <f>_xlfn.XLOOKUP(D912, dim_channels!A:A, dim_channels!C:C, "Not Found")</f>
        <v>OTA</v>
      </c>
      <c r="L912" t="str">
        <f>_xlfn.XLOOKUP(D912, dim_channels!A:A, dim_channels!B:B, "Not Found")</f>
        <v>Booking.com</v>
      </c>
    </row>
    <row r="913" spans="1:12" x14ac:dyDescent="0.2">
      <c r="A913" s="3" t="s">
        <v>1335</v>
      </c>
      <c r="B913" s="3" t="s">
        <v>1275</v>
      </c>
      <c r="C913" s="3" t="s">
        <v>558</v>
      </c>
      <c r="D913" s="3" t="s">
        <v>33</v>
      </c>
      <c r="E913" s="3" t="s">
        <v>28</v>
      </c>
      <c r="F913" s="3">
        <v>12674.57</v>
      </c>
      <c r="G913" s="3">
        <v>1901.19</v>
      </c>
      <c r="H913" s="3">
        <v>10773.38</v>
      </c>
      <c r="I913" s="3" t="s">
        <v>56</v>
      </c>
      <c r="J913" s="5">
        <v>1.176471079642601</v>
      </c>
      <c r="K913" t="str">
        <f>_xlfn.XLOOKUP(D913, dim_channels!A:A, dim_channels!C:C, "Not Found")</f>
        <v>OTA</v>
      </c>
      <c r="L913" t="str">
        <f>_xlfn.XLOOKUP(D913, dim_channels!A:A, dim_channels!B:B, "Not Found")</f>
        <v>Booking.com</v>
      </c>
    </row>
    <row r="914" spans="1:12" x14ac:dyDescent="0.2">
      <c r="A914" s="2" t="s">
        <v>1336</v>
      </c>
      <c r="B914" s="2" t="s">
        <v>121</v>
      </c>
      <c r="C914" s="2" t="s">
        <v>740</v>
      </c>
      <c r="D914" s="2" t="s">
        <v>33</v>
      </c>
      <c r="E914" s="2" t="s">
        <v>28</v>
      </c>
      <c r="F914" s="2">
        <v>6066.02</v>
      </c>
      <c r="G914" s="2">
        <v>909.9</v>
      </c>
      <c r="H914" s="2">
        <v>5156.12</v>
      </c>
      <c r="I914" s="2" t="s">
        <v>29</v>
      </c>
      <c r="J914" s="4">
        <v>1.176469903726058</v>
      </c>
      <c r="K914" t="str">
        <f>_xlfn.XLOOKUP(D914, dim_channels!A:A, dim_channels!C:C, "Not Found")</f>
        <v>OTA</v>
      </c>
      <c r="L914" t="str">
        <f>_xlfn.XLOOKUP(D914, dim_channels!A:A, dim_channels!B:B, "Not Found")</f>
        <v>Booking.com</v>
      </c>
    </row>
    <row r="915" spans="1:12" x14ac:dyDescent="0.2">
      <c r="A915" s="3" t="s">
        <v>1337</v>
      </c>
      <c r="B915" s="3" t="s">
        <v>619</v>
      </c>
      <c r="C915" s="3" t="s">
        <v>242</v>
      </c>
      <c r="D915" s="3" t="s">
        <v>64</v>
      </c>
      <c r="E915" s="3" t="s">
        <v>28</v>
      </c>
      <c r="F915" s="3">
        <v>12197.87</v>
      </c>
      <c r="G915" s="3">
        <v>0</v>
      </c>
      <c r="H915" s="3">
        <v>12197.87</v>
      </c>
      <c r="I915" s="3" t="s">
        <v>29</v>
      </c>
      <c r="J915" s="5">
        <v>1</v>
      </c>
      <c r="K915" t="str">
        <f>_xlfn.XLOOKUP(D915, dim_channels!A:A, dim_channels!C:C, "Not Found")</f>
        <v>Direct</v>
      </c>
      <c r="L915" t="str">
        <f>_xlfn.XLOOKUP(D915, dim_channels!A:A, dim_channels!B:B, "Not Found")</f>
        <v>Direct Website</v>
      </c>
    </row>
    <row r="916" spans="1:12" x14ac:dyDescent="0.2">
      <c r="A916" s="2" t="s">
        <v>1338</v>
      </c>
      <c r="B916" s="2" t="s">
        <v>198</v>
      </c>
      <c r="C916" s="2" t="s">
        <v>778</v>
      </c>
      <c r="D916" s="2" t="s">
        <v>27</v>
      </c>
      <c r="E916" s="2" t="s">
        <v>34</v>
      </c>
      <c r="F916" s="2">
        <v>10308.9</v>
      </c>
      <c r="G916" s="2">
        <v>1855.6</v>
      </c>
      <c r="H916" s="2">
        <v>8453.2999999999993</v>
      </c>
      <c r="I916" s="2" t="s">
        <v>29</v>
      </c>
      <c r="J916" s="4">
        <v>1.219511906592692</v>
      </c>
      <c r="K916" t="str">
        <f>_xlfn.XLOOKUP(D916, dim_channels!A:A, dim_channels!C:C, "Not Found")</f>
        <v>OTA</v>
      </c>
      <c r="L916" t="str">
        <f>_xlfn.XLOOKUP(D916, dim_channels!A:A, dim_channels!B:B, "Not Found")</f>
        <v>Expedia</v>
      </c>
    </row>
    <row r="917" spans="1:12" x14ac:dyDescent="0.2">
      <c r="A917" s="3" t="s">
        <v>1339</v>
      </c>
      <c r="B917" s="3" t="s">
        <v>917</v>
      </c>
      <c r="C917" s="3" t="s">
        <v>1340</v>
      </c>
      <c r="D917" s="3" t="s">
        <v>114</v>
      </c>
      <c r="E917" s="3" t="s">
        <v>115</v>
      </c>
      <c r="F917" s="3">
        <v>4037.74</v>
      </c>
      <c r="G917" s="3">
        <v>403.77</v>
      </c>
      <c r="H917" s="3">
        <v>3633.97</v>
      </c>
      <c r="I917" s="3" t="s">
        <v>41</v>
      </c>
      <c r="J917" s="5">
        <v>1.111109888083831</v>
      </c>
      <c r="K917" t="str">
        <f>_xlfn.XLOOKUP(D917, dim_channels!A:A, dim_channels!C:C, "Not Found")</f>
        <v>Offline</v>
      </c>
      <c r="L917" t="str">
        <f>_xlfn.XLOOKUP(D917, dim_channels!A:A, dim_channels!B:B, "Not Found")</f>
        <v>Travel Agency</v>
      </c>
    </row>
    <row r="918" spans="1:12" x14ac:dyDescent="0.2">
      <c r="A918" s="2" t="s">
        <v>1341</v>
      </c>
      <c r="B918" s="2" t="s">
        <v>590</v>
      </c>
      <c r="C918" s="2" t="s">
        <v>36</v>
      </c>
      <c r="D918" s="2" t="s">
        <v>64</v>
      </c>
      <c r="E918" s="2" t="s">
        <v>34</v>
      </c>
      <c r="F918" s="2">
        <v>2517.9299999999998</v>
      </c>
      <c r="G918" s="2">
        <v>0</v>
      </c>
      <c r="H918" s="2">
        <v>2517.9299999999998</v>
      </c>
      <c r="I918" s="2" t="s">
        <v>29</v>
      </c>
      <c r="J918" s="4">
        <v>1</v>
      </c>
      <c r="K918" t="str">
        <f>_xlfn.XLOOKUP(D918, dim_channels!A:A, dim_channels!C:C, "Not Found")</f>
        <v>Direct</v>
      </c>
      <c r="L918" t="str">
        <f>_xlfn.XLOOKUP(D918, dim_channels!A:A, dim_channels!B:B, "Not Found")</f>
        <v>Direct Website</v>
      </c>
    </row>
    <row r="919" spans="1:12" x14ac:dyDescent="0.2">
      <c r="A919" s="3" t="s">
        <v>1342</v>
      </c>
      <c r="B919" s="3" t="s">
        <v>179</v>
      </c>
      <c r="C919" s="3" t="s">
        <v>238</v>
      </c>
      <c r="D919" s="3" t="s">
        <v>27</v>
      </c>
      <c r="E919" s="3" t="s">
        <v>60</v>
      </c>
      <c r="F919" s="3">
        <v>6294.23</v>
      </c>
      <c r="G919" s="3">
        <v>0</v>
      </c>
      <c r="H919" s="3">
        <v>6294.23</v>
      </c>
      <c r="I919" s="3" t="s">
        <v>41</v>
      </c>
      <c r="J919" s="5">
        <v>1</v>
      </c>
      <c r="K919" t="str">
        <f>_xlfn.XLOOKUP(D919, dim_channels!A:A, dim_channels!C:C, "Not Found")</f>
        <v>OTA</v>
      </c>
      <c r="L919" t="str">
        <f>_xlfn.XLOOKUP(D919, dim_channels!A:A, dim_channels!B:B, "Not Found")</f>
        <v>Expedia</v>
      </c>
    </row>
    <row r="920" spans="1:12" x14ac:dyDescent="0.2">
      <c r="A920" s="2" t="s">
        <v>1343</v>
      </c>
      <c r="B920" s="2" t="s">
        <v>278</v>
      </c>
      <c r="C920" s="2" t="s">
        <v>705</v>
      </c>
      <c r="D920" s="2" t="s">
        <v>64</v>
      </c>
      <c r="E920" s="2" t="s">
        <v>34</v>
      </c>
      <c r="F920" s="2">
        <v>5916.73</v>
      </c>
      <c r="G920" s="2">
        <v>0</v>
      </c>
      <c r="H920" s="2">
        <v>5916.73</v>
      </c>
      <c r="I920" s="2" t="s">
        <v>29</v>
      </c>
      <c r="J920" s="4">
        <v>1</v>
      </c>
      <c r="K920" t="str">
        <f>_xlfn.XLOOKUP(D920, dim_channels!A:A, dim_channels!C:C, "Not Found")</f>
        <v>Direct</v>
      </c>
      <c r="L920" t="str">
        <f>_xlfn.XLOOKUP(D920, dim_channels!A:A, dim_channels!B:B, "Not Found")</f>
        <v>Direct Website</v>
      </c>
    </row>
    <row r="921" spans="1:12" x14ac:dyDescent="0.2">
      <c r="A921" s="3" t="s">
        <v>1344</v>
      </c>
      <c r="B921" s="3" t="s">
        <v>618</v>
      </c>
      <c r="C921" s="3" t="s">
        <v>126</v>
      </c>
      <c r="D921" s="3" t="s">
        <v>33</v>
      </c>
      <c r="E921" s="3" t="s">
        <v>60</v>
      </c>
      <c r="F921" s="3">
        <v>13261.33</v>
      </c>
      <c r="G921" s="3">
        <v>0</v>
      </c>
      <c r="H921" s="3">
        <v>13261.33</v>
      </c>
      <c r="I921" s="3" t="s">
        <v>29</v>
      </c>
      <c r="J921" s="5">
        <v>1</v>
      </c>
      <c r="K921" t="str">
        <f>_xlfn.XLOOKUP(D921, dim_channels!A:A, dim_channels!C:C, "Not Found")</f>
        <v>OTA</v>
      </c>
      <c r="L921" t="str">
        <f>_xlfn.XLOOKUP(D921, dim_channels!A:A, dim_channels!B:B, "Not Found")</f>
        <v>Booking.com</v>
      </c>
    </row>
    <row r="922" spans="1:12" x14ac:dyDescent="0.2">
      <c r="A922" s="2" t="s">
        <v>1345</v>
      </c>
      <c r="B922" s="2" t="s">
        <v>269</v>
      </c>
      <c r="C922" s="2" t="s">
        <v>349</v>
      </c>
      <c r="D922" s="2" t="s">
        <v>27</v>
      </c>
      <c r="E922" s="2" t="s">
        <v>60</v>
      </c>
      <c r="F922" s="2">
        <v>7014.74</v>
      </c>
      <c r="G922" s="2">
        <v>0</v>
      </c>
      <c r="H922" s="2">
        <v>7014.74</v>
      </c>
      <c r="I922" s="2" t="s">
        <v>41</v>
      </c>
      <c r="J922" s="4">
        <v>1</v>
      </c>
      <c r="K922" t="str">
        <f>_xlfn.XLOOKUP(D922, dim_channels!A:A, dim_channels!C:C, "Not Found")</f>
        <v>OTA</v>
      </c>
      <c r="L922" t="str">
        <f>_xlfn.XLOOKUP(D922, dim_channels!A:A, dim_channels!B:B, "Not Found")</f>
        <v>Expedia</v>
      </c>
    </row>
    <row r="923" spans="1:12" x14ac:dyDescent="0.2">
      <c r="A923" s="3" t="s">
        <v>1346</v>
      </c>
      <c r="B923" s="3" t="s">
        <v>210</v>
      </c>
      <c r="C923" s="3" t="s">
        <v>236</v>
      </c>
      <c r="D923" s="3" t="s">
        <v>33</v>
      </c>
      <c r="E923" s="3" t="s">
        <v>60</v>
      </c>
      <c r="F923" s="3">
        <v>6430.47</v>
      </c>
      <c r="G923" s="3">
        <v>0</v>
      </c>
      <c r="H923" s="3">
        <v>6430.47</v>
      </c>
      <c r="I923" s="3" t="s">
        <v>56</v>
      </c>
      <c r="J923" s="5">
        <v>1</v>
      </c>
      <c r="K923" t="str">
        <f>_xlfn.XLOOKUP(D923, dim_channels!A:A, dim_channels!C:C, "Not Found")</f>
        <v>OTA</v>
      </c>
      <c r="L923" t="str">
        <f>_xlfn.XLOOKUP(D923, dim_channels!A:A, dim_channels!B:B, "Not Found")</f>
        <v>Booking.com</v>
      </c>
    </row>
    <row r="924" spans="1:12" x14ac:dyDescent="0.2">
      <c r="A924" s="2" t="s">
        <v>1347</v>
      </c>
      <c r="B924" s="2" t="s">
        <v>505</v>
      </c>
      <c r="C924" s="2" t="s">
        <v>1348</v>
      </c>
      <c r="D924" s="2" t="s">
        <v>169</v>
      </c>
      <c r="E924" s="2" t="s">
        <v>46</v>
      </c>
      <c r="F924" s="2">
        <v>14238.47</v>
      </c>
      <c r="G924" s="2">
        <v>2847.69</v>
      </c>
      <c r="H924" s="2">
        <v>11390.78</v>
      </c>
      <c r="I924" s="2" t="s">
        <v>29</v>
      </c>
      <c r="J924" s="4">
        <v>1.2499995610484971</v>
      </c>
      <c r="K924" t="str">
        <f>_xlfn.XLOOKUP(D924, dim_channels!A:A, dim_channels!C:C, "Not Found")</f>
        <v>GDS</v>
      </c>
      <c r="L924" t="str">
        <f>_xlfn.XLOOKUP(D924, dim_channels!A:A, dim_channels!B:B, "Not Found")</f>
        <v>GDS (Amadeus)</v>
      </c>
    </row>
    <row r="925" spans="1:12" x14ac:dyDescent="0.2">
      <c r="A925" s="3" t="s">
        <v>1349</v>
      </c>
      <c r="B925" s="3" t="s">
        <v>178</v>
      </c>
      <c r="C925" s="3" t="s">
        <v>132</v>
      </c>
      <c r="D925" s="3" t="s">
        <v>33</v>
      </c>
      <c r="E925" s="3" t="s">
        <v>60</v>
      </c>
      <c r="F925" s="3">
        <v>6573.39</v>
      </c>
      <c r="G925" s="3">
        <v>0</v>
      </c>
      <c r="H925" s="3">
        <v>6573.39</v>
      </c>
      <c r="I925" s="3" t="s">
        <v>41</v>
      </c>
      <c r="J925" s="5">
        <v>1</v>
      </c>
      <c r="K925" t="str">
        <f>_xlfn.XLOOKUP(D925, dim_channels!A:A, dim_channels!C:C, "Not Found")</f>
        <v>OTA</v>
      </c>
      <c r="L925" t="str">
        <f>_xlfn.XLOOKUP(D925, dim_channels!A:A, dim_channels!B:B, "Not Found")</f>
        <v>Booking.com</v>
      </c>
    </row>
    <row r="926" spans="1:12" x14ac:dyDescent="0.2">
      <c r="A926" s="2" t="s">
        <v>1350</v>
      </c>
      <c r="B926" s="2" t="s">
        <v>597</v>
      </c>
      <c r="C926" s="2" t="s">
        <v>289</v>
      </c>
      <c r="D926" s="2" t="s">
        <v>45</v>
      </c>
      <c r="E926" s="2" t="s">
        <v>46</v>
      </c>
      <c r="F926" s="2">
        <v>2387.7399999999998</v>
      </c>
      <c r="G926" s="2">
        <v>119.39</v>
      </c>
      <c r="H926" s="2">
        <v>2268.35</v>
      </c>
      <c r="I926" s="2" t="s">
        <v>29</v>
      </c>
      <c r="J926" s="4">
        <v>1.052632971102343</v>
      </c>
      <c r="K926" t="str">
        <f>_xlfn.XLOOKUP(D926, dim_channels!A:A, dim_channels!C:C, "Not Found")</f>
        <v>Corporate</v>
      </c>
      <c r="L926" t="str">
        <f>_xlfn.XLOOKUP(D926, dim_channels!A:A, dim_channels!B:B, "Not Found")</f>
        <v>Corporate Direct</v>
      </c>
    </row>
    <row r="927" spans="1:12" x14ac:dyDescent="0.2">
      <c r="A927" s="3" t="s">
        <v>1351</v>
      </c>
      <c r="B927" s="3" t="s">
        <v>232</v>
      </c>
      <c r="C927" s="3" t="s">
        <v>449</v>
      </c>
      <c r="D927" s="3" t="s">
        <v>52</v>
      </c>
      <c r="E927" s="3" t="s">
        <v>60</v>
      </c>
      <c r="F927" s="3">
        <v>16109.58</v>
      </c>
      <c r="G927" s="3">
        <v>0</v>
      </c>
      <c r="H927" s="3">
        <v>16109.58</v>
      </c>
      <c r="I927" s="3" t="s">
        <v>41</v>
      </c>
      <c r="J927" s="5">
        <v>1</v>
      </c>
      <c r="K927" t="str">
        <f>_xlfn.XLOOKUP(D927, dim_channels!A:A, dim_channels!C:C, "Not Found")</f>
        <v>OTA</v>
      </c>
      <c r="L927" t="str">
        <f>_xlfn.XLOOKUP(D927, dim_channels!A:A, dim_channels!B:B, "Not Found")</f>
        <v>Agoda</v>
      </c>
    </row>
    <row r="928" spans="1:12" x14ac:dyDescent="0.2">
      <c r="A928" s="2" t="s">
        <v>1352</v>
      </c>
      <c r="B928" s="2" t="s">
        <v>236</v>
      </c>
      <c r="C928" s="2" t="s">
        <v>181</v>
      </c>
      <c r="D928" s="2" t="s">
        <v>33</v>
      </c>
      <c r="E928" s="2" t="s">
        <v>60</v>
      </c>
      <c r="F928" s="2">
        <v>5445.17</v>
      </c>
      <c r="G928" s="2">
        <v>0</v>
      </c>
      <c r="H928" s="2">
        <v>5445.17</v>
      </c>
      <c r="I928" s="2" t="s">
        <v>41</v>
      </c>
      <c r="J928" s="4">
        <v>1</v>
      </c>
      <c r="K928" t="str">
        <f>_xlfn.XLOOKUP(D928, dim_channels!A:A, dim_channels!C:C, "Not Found")</f>
        <v>OTA</v>
      </c>
      <c r="L928" t="str">
        <f>_xlfn.XLOOKUP(D928, dim_channels!A:A, dim_channels!B:B, "Not Found")</f>
        <v>Booking.com</v>
      </c>
    </row>
    <row r="929" spans="1:12" x14ac:dyDescent="0.2">
      <c r="A929" s="3" t="s">
        <v>1353</v>
      </c>
      <c r="B929" s="3" t="s">
        <v>1354</v>
      </c>
      <c r="C929" s="3" t="s">
        <v>76</v>
      </c>
      <c r="D929" s="3" t="s">
        <v>206</v>
      </c>
      <c r="E929" s="3" t="s">
        <v>207</v>
      </c>
      <c r="F929" s="3">
        <v>9335.4699999999993</v>
      </c>
      <c r="G929" s="3">
        <v>0</v>
      </c>
      <c r="H929" s="3">
        <v>9335.4699999999993</v>
      </c>
      <c r="I929" s="3" t="s">
        <v>29</v>
      </c>
      <c r="J929" s="5">
        <v>1</v>
      </c>
      <c r="K929" t="str">
        <f>_xlfn.XLOOKUP(D929, dim_channels!A:A, dim_channels!C:C, "Not Found")</f>
        <v>Direct</v>
      </c>
      <c r="L929" t="str">
        <f>_xlfn.XLOOKUP(D929, dim_channels!A:A, dim_channels!B:B, "Not Found")</f>
        <v>Walk-in</v>
      </c>
    </row>
    <row r="930" spans="1:12" x14ac:dyDescent="0.2">
      <c r="A930" s="2" t="s">
        <v>1355</v>
      </c>
      <c r="B930" s="2" t="s">
        <v>567</v>
      </c>
      <c r="C930" s="2" t="s">
        <v>300</v>
      </c>
      <c r="D930" s="2" t="s">
        <v>52</v>
      </c>
      <c r="E930" s="2" t="s">
        <v>34</v>
      </c>
      <c r="F930" s="2">
        <v>4266.17</v>
      </c>
      <c r="G930" s="2">
        <v>511.94</v>
      </c>
      <c r="H930" s="2">
        <v>3754.23</v>
      </c>
      <c r="I930" s="2" t="s">
        <v>41</v>
      </c>
      <c r="J930" s="4">
        <v>1.136363515288088</v>
      </c>
      <c r="K930" t="str">
        <f>_xlfn.XLOOKUP(D930, dim_channels!A:A, dim_channels!C:C, "Not Found")</f>
        <v>OTA</v>
      </c>
      <c r="L930" t="str">
        <f>_xlfn.XLOOKUP(D930, dim_channels!A:A, dim_channels!B:B, "Not Found")</f>
        <v>Agoda</v>
      </c>
    </row>
    <row r="931" spans="1:12" x14ac:dyDescent="0.2">
      <c r="A931" s="3" t="s">
        <v>1356</v>
      </c>
      <c r="B931" s="3" t="s">
        <v>353</v>
      </c>
      <c r="C931" s="3" t="s">
        <v>570</v>
      </c>
      <c r="D931" s="3" t="s">
        <v>33</v>
      </c>
      <c r="E931" s="3" t="s">
        <v>28</v>
      </c>
      <c r="F931" s="3">
        <v>5163.18</v>
      </c>
      <c r="G931" s="3">
        <v>774.48</v>
      </c>
      <c r="H931" s="3">
        <v>4388.7</v>
      </c>
      <c r="I931" s="3" t="s">
        <v>29</v>
      </c>
      <c r="J931" s="5">
        <v>1.176471392439675</v>
      </c>
      <c r="K931" t="str">
        <f>_xlfn.XLOOKUP(D931, dim_channels!A:A, dim_channels!C:C, "Not Found")</f>
        <v>OTA</v>
      </c>
      <c r="L931" t="str">
        <f>_xlfn.XLOOKUP(D931, dim_channels!A:A, dim_channels!B:B, "Not Found")</f>
        <v>Booking.com</v>
      </c>
    </row>
    <row r="932" spans="1:12" x14ac:dyDescent="0.2">
      <c r="A932" s="2" t="s">
        <v>1357</v>
      </c>
      <c r="B932" s="2" t="s">
        <v>551</v>
      </c>
      <c r="C932" s="2" t="s">
        <v>136</v>
      </c>
      <c r="D932" s="2" t="s">
        <v>27</v>
      </c>
      <c r="E932" s="2" t="s">
        <v>28</v>
      </c>
      <c r="F932" s="2">
        <v>6149.23</v>
      </c>
      <c r="G932" s="2">
        <v>1106.8599999999999</v>
      </c>
      <c r="H932" s="2">
        <v>5042.37</v>
      </c>
      <c r="I932" s="2" t="s">
        <v>29</v>
      </c>
      <c r="J932" s="4">
        <v>1.219511856527784</v>
      </c>
      <c r="K932" t="str">
        <f>_xlfn.XLOOKUP(D932, dim_channels!A:A, dim_channels!C:C, "Not Found")</f>
        <v>OTA</v>
      </c>
      <c r="L932" t="str">
        <f>_xlfn.XLOOKUP(D932, dim_channels!A:A, dim_channels!B:B, "Not Found")</f>
        <v>Expedia</v>
      </c>
    </row>
    <row r="933" spans="1:12" x14ac:dyDescent="0.2">
      <c r="A933" s="3" t="s">
        <v>1358</v>
      </c>
      <c r="B933" s="3" t="s">
        <v>364</v>
      </c>
      <c r="C933" s="3" t="s">
        <v>403</v>
      </c>
      <c r="D933" s="3" t="s">
        <v>64</v>
      </c>
      <c r="E933" s="3" t="s">
        <v>28</v>
      </c>
      <c r="F933" s="3">
        <v>3226.63</v>
      </c>
      <c r="G933" s="3">
        <v>0</v>
      </c>
      <c r="H933" s="3">
        <v>3226.63</v>
      </c>
      <c r="I933" s="3" t="s">
        <v>29</v>
      </c>
      <c r="J933" s="5">
        <v>1</v>
      </c>
      <c r="K933" t="str">
        <f>_xlfn.XLOOKUP(D933, dim_channels!A:A, dim_channels!C:C, "Not Found")</f>
        <v>Direct</v>
      </c>
      <c r="L933" t="str">
        <f>_xlfn.XLOOKUP(D933, dim_channels!A:A, dim_channels!B:B, "Not Found")</f>
        <v>Direct Website</v>
      </c>
    </row>
    <row r="934" spans="1:12" x14ac:dyDescent="0.2">
      <c r="A934" s="2" t="s">
        <v>1359</v>
      </c>
      <c r="B934" s="2" t="s">
        <v>82</v>
      </c>
      <c r="C934" s="2" t="s">
        <v>388</v>
      </c>
      <c r="D934" s="2" t="s">
        <v>33</v>
      </c>
      <c r="E934" s="2" t="s">
        <v>60</v>
      </c>
      <c r="F934" s="2">
        <v>18314.21</v>
      </c>
      <c r="G934" s="2">
        <v>0</v>
      </c>
      <c r="H934" s="2">
        <v>18314.21</v>
      </c>
      <c r="I934" s="2" t="s">
        <v>41</v>
      </c>
      <c r="J934" s="4">
        <v>1</v>
      </c>
      <c r="K934" t="str">
        <f>_xlfn.XLOOKUP(D934, dim_channels!A:A, dim_channels!C:C, "Not Found")</f>
        <v>OTA</v>
      </c>
      <c r="L934" t="str">
        <f>_xlfn.XLOOKUP(D934, dim_channels!A:A, dim_channels!B:B, "Not Found")</f>
        <v>Booking.com</v>
      </c>
    </row>
    <row r="935" spans="1:12" x14ac:dyDescent="0.2">
      <c r="A935" s="3" t="s">
        <v>1360</v>
      </c>
      <c r="B935" s="3" t="s">
        <v>210</v>
      </c>
      <c r="C935" s="3" t="s">
        <v>230</v>
      </c>
      <c r="D935" s="3" t="s">
        <v>64</v>
      </c>
      <c r="E935" s="3" t="s">
        <v>28</v>
      </c>
      <c r="F935" s="3">
        <v>9287.0499999999993</v>
      </c>
      <c r="G935" s="3">
        <v>0</v>
      </c>
      <c r="H935" s="3">
        <v>9287.0499999999993</v>
      </c>
      <c r="I935" s="3" t="s">
        <v>29</v>
      </c>
      <c r="J935" s="5">
        <v>1</v>
      </c>
      <c r="K935" t="str">
        <f>_xlfn.XLOOKUP(D935, dim_channels!A:A, dim_channels!C:C, "Not Found")</f>
        <v>Direct</v>
      </c>
      <c r="L935" t="str">
        <f>_xlfn.XLOOKUP(D935, dim_channels!A:A, dim_channels!B:B, "Not Found")</f>
        <v>Direct Website</v>
      </c>
    </row>
    <row r="936" spans="1:12" x14ac:dyDescent="0.2">
      <c r="A936" s="2" t="s">
        <v>1361</v>
      </c>
      <c r="B936" s="2" t="s">
        <v>773</v>
      </c>
      <c r="C936" s="2" t="s">
        <v>179</v>
      </c>
      <c r="D936" s="2" t="s">
        <v>64</v>
      </c>
      <c r="E936" s="2" t="s">
        <v>34</v>
      </c>
      <c r="F936" s="2">
        <v>7023.15</v>
      </c>
      <c r="G936" s="2">
        <v>0</v>
      </c>
      <c r="H936" s="2">
        <v>7023.15</v>
      </c>
      <c r="I936" s="2" t="s">
        <v>29</v>
      </c>
      <c r="J936" s="4">
        <v>1</v>
      </c>
      <c r="K936" t="str">
        <f>_xlfn.XLOOKUP(D936, dim_channels!A:A, dim_channels!C:C, "Not Found")</f>
        <v>Direct</v>
      </c>
      <c r="L936" t="str">
        <f>_xlfn.XLOOKUP(D936, dim_channels!A:A, dim_channels!B:B, "Not Found")</f>
        <v>Direct Website</v>
      </c>
    </row>
    <row r="937" spans="1:12" x14ac:dyDescent="0.2">
      <c r="A937" s="3" t="s">
        <v>1362</v>
      </c>
      <c r="B937" s="3" t="s">
        <v>202</v>
      </c>
      <c r="C937" s="3" t="s">
        <v>380</v>
      </c>
      <c r="D937" s="3" t="s">
        <v>206</v>
      </c>
      <c r="E937" s="3" t="s">
        <v>207</v>
      </c>
      <c r="F937" s="3">
        <v>11316.49</v>
      </c>
      <c r="G937" s="3">
        <v>0</v>
      </c>
      <c r="H937" s="3">
        <v>11316.49</v>
      </c>
      <c r="I937" s="3" t="s">
        <v>56</v>
      </c>
      <c r="J937" s="5">
        <v>1</v>
      </c>
      <c r="K937" t="str">
        <f>_xlfn.XLOOKUP(D937, dim_channels!A:A, dim_channels!C:C, "Not Found")</f>
        <v>Direct</v>
      </c>
      <c r="L937" t="str">
        <f>_xlfn.XLOOKUP(D937, dim_channels!A:A, dim_channels!B:B, "Not Found")</f>
        <v>Walk-in</v>
      </c>
    </row>
    <row r="938" spans="1:12" x14ac:dyDescent="0.2">
      <c r="A938" s="2" t="s">
        <v>1363</v>
      </c>
      <c r="B938" s="2" t="s">
        <v>380</v>
      </c>
      <c r="C938" s="2" t="s">
        <v>380</v>
      </c>
      <c r="D938" s="2" t="s">
        <v>27</v>
      </c>
      <c r="E938" s="2" t="s">
        <v>34</v>
      </c>
      <c r="F938" s="2">
        <v>6732.72</v>
      </c>
      <c r="G938" s="2">
        <v>1211.8900000000001</v>
      </c>
      <c r="H938" s="2">
        <v>5520.83</v>
      </c>
      <c r="I938" s="2" t="s">
        <v>41</v>
      </c>
      <c r="J938" s="4">
        <v>1.219512283479115</v>
      </c>
      <c r="K938" t="str">
        <f>_xlfn.XLOOKUP(D938, dim_channels!A:A, dim_channels!C:C, "Not Found")</f>
        <v>OTA</v>
      </c>
      <c r="L938" t="str">
        <f>_xlfn.XLOOKUP(D938, dim_channels!A:A, dim_channels!B:B, "Not Found")</f>
        <v>Expedia</v>
      </c>
    </row>
    <row r="939" spans="1:12" x14ac:dyDescent="0.2">
      <c r="A939" s="3" t="s">
        <v>1364</v>
      </c>
      <c r="B939" s="3" t="s">
        <v>817</v>
      </c>
      <c r="C939" s="3" t="s">
        <v>679</v>
      </c>
      <c r="D939" s="3" t="s">
        <v>169</v>
      </c>
      <c r="E939" s="3" t="s">
        <v>34</v>
      </c>
      <c r="F939" s="3">
        <v>3201</v>
      </c>
      <c r="G939" s="3">
        <v>640.20000000000005</v>
      </c>
      <c r="H939" s="3">
        <v>2560.8000000000002</v>
      </c>
      <c r="I939" s="3" t="s">
        <v>29</v>
      </c>
      <c r="J939" s="5">
        <v>1.25</v>
      </c>
      <c r="K939" t="str">
        <f>_xlfn.XLOOKUP(D939, dim_channels!A:A, dim_channels!C:C, "Not Found")</f>
        <v>GDS</v>
      </c>
      <c r="L939" t="str">
        <f>_xlfn.XLOOKUP(D939, dim_channels!A:A, dim_channels!B:B, "Not Found")</f>
        <v>GDS (Amadeus)</v>
      </c>
    </row>
    <row r="940" spans="1:12" x14ac:dyDescent="0.2">
      <c r="A940" s="2" t="s">
        <v>1365</v>
      </c>
      <c r="B940" s="2" t="s">
        <v>538</v>
      </c>
      <c r="C940" s="2" t="s">
        <v>555</v>
      </c>
      <c r="D940" s="2" t="s">
        <v>33</v>
      </c>
      <c r="E940" s="2" t="s">
        <v>60</v>
      </c>
      <c r="F940" s="2">
        <v>20150.75</v>
      </c>
      <c r="G940" s="2">
        <v>0</v>
      </c>
      <c r="H940" s="2">
        <v>20150.75</v>
      </c>
      <c r="I940" s="2" t="s">
        <v>29</v>
      </c>
      <c r="J940" s="4">
        <v>1</v>
      </c>
      <c r="K940" t="str">
        <f>_xlfn.XLOOKUP(D940, dim_channels!A:A, dim_channels!C:C, "Not Found")</f>
        <v>OTA</v>
      </c>
      <c r="L940" t="str">
        <f>_xlfn.XLOOKUP(D940, dim_channels!A:A, dim_channels!B:B, "Not Found")</f>
        <v>Booking.com</v>
      </c>
    </row>
    <row r="941" spans="1:12" x14ac:dyDescent="0.2">
      <c r="A941" s="3" t="s">
        <v>1366</v>
      </c>
      <c r="B941" s="3" t="s">
        <v>291</v>
      </c>
      <c r="C941" s="3" t="s">
        <v>72</v>
      </c>
      <c r="D941" s="3" t="s">
        <v>33</v>
      </c>
      <c r="E941" s="3" t="s">
        <v>34</v>
      </c>
      <c r="F941" s="3">
        <v>11803.47</v>
      </c>
      <c r="G941" s="3">
        <v>1770.52</v>
      </c>
      <c r="H941" s="3">
        <v>10032.950000000001</v>
      </c>
      <c r="I941" s="3" t="s">
        <v>41</v>
      </c>
      <c r="J941" s="5">
        <v>1.176470529604952</v>
      </c>
      <c r="K941" t="str">
        <f>_xlfn.XLOOKUP(D941, dim_channels!A:A, dim_channels!C:C, "Not Found")</f>
        <v>OTA</v>
      </c>
      <c r="L941" t="str">
        <f>_xlfn.XLOOKUP(D941, dim_channels!A:A, dim_channels!B:B, "Not Found")</f>
        <v>Booking.com</v>
      </c>
    </row>
    <row r="942" spans="1:12" x14ac:dyDescent="0.2">
      <c r="A942" s="2" t="s">
        <v>1367</v>
      </c>
      <c r="B942" s="2" t="s">
        <v>958</v>
      </c>
      <c r="C942" s="2" t="s">
        <v>227</v>
      </c>
      <c r="D942" s="2" t="s">
        <v>206</v>
      </c>
      <c r="E942" s="2" t="s">
        <v>207</v>
      </c>
      <c r="F942" s="2">
        <v>10210.969999999999</v>
      </c>
      <c r="G942" s="2">
        <v>0</v>
      </c>
      <c r="H942" s="2">
        <v>10210.969999999999</v>
      </c>
      <c r="I942" s="2" t="s">
        <v>56</v>
      </c>
      <c r="J942" s="4">
        <v>1</v>
      </c>
      <c r="K942" t="str">
        <f>_xlfn.XLOOKUP(D942, dim_channels!A:A, dim_channels!C:C, "Not Found")</f>
        <v>Direct</v>
      </c>
      <c r="L942" t="str">
        <f>_xlfn.XLOOKUP(D942, dim_channels!A:A, dim_channels!B:B, "Not Found")</f>
        <v>Walk-in</v>
      </c>
    </row>
    <row r="943" spans="1:12" x14ac:dyDescent="0.2">
      <c r="A943" s="3" t="s">
        <v>1368</v>
      </c>
      <c r="B943" s="3" t="s">
        <v>546</v>
      </c>
      <c r="C943" s="3" t="s">
        <v>584</v>
      </c>
      <c r="D943" s="3" t="s">
        <v>64</v>
      </c>
      <c r="E943" s="3" t="s">
        <v>115</v>
      </c>
      <c r="F943" s="3">
        <v>6366.61</v>
      </c>
      <c r="G943" s="3">
        <v>0</v>
      </c>
      <c r="H943" s="3">
        <v>6366.61</v>
      </c>
      <c r="I943" s="3" t="s">
        <v>56</v>
      </c>
      <c r="J943" s="5">
        <v>1</v>
      </c>
      <c r="K943" t="str">
        <f>_xlfn.XLOOKUP(D943, dim_channels!A:A, dim_channels!C:C, "Not Found")</f>
        <v>Direct</v>
      </c>
      <c r="L943" t="str">
        <f>_xlfn.XLOOKUP(D943, dim_channels!A:A, dim_channels!B:B, "Not Found")</f>
        <v>Direct Website</v>
      </c>
    </row>
    <row r="944" spans="1:12" x14ac:dyDescent="0.2">
      <c r="A944" s="2" t="s">
        <v>1369</v>
      </c>
      <c r="B944" s="2" t="s">
        <v>380</v>
      </c>
      <c r="C944" s="2" t="s">
        <v>300</v>
      </c>
      <c r="D944" s="2" t="s">
        <v>52</v>
      </c>
      <c r="E944" s="2" t="s">
        <v>34</v>
      </c>
      <c r="F944" s="2">
        <v>20655.59</v>
      </c>
      <c r="G944" s="2">
        <v>2478.67</v>
      </c>
      <c r="H944" s="2">
        <v>18176.919999999998</v>
      </c>
      <c r="I944" s="2" t="s">
        <v>29</v>
      </c>
      <c r="J944" s="4">
        <v>1.1363635863501631</v>
      </c>
      <c r="K944" t="str">
        <f>_xlfn.XLOOKUP(D944, dim_channels!A:A, dim_channels!C:C, "Not Found")</f>
        <v>OTA</v>
      </c>
      <c r="L944" t="str">
        <f>_xlfn.XLOOKUP(D944, dim_channels!A:A, dim_channels!B:B, "Not Found")</f>
        <v>Agoda</v>
      </c>
    </row>
    <row r="945" spans="1:12" x14ac:dyDescent="0.2">
      <c r="A945" s="3" t="s">
        <v>1370</v>
      </c>
      <c r="B945" s="3" t="s">
        <v>359</v>
      </c>
      <c r="C945" s="3" t="s">
        <v>826</v>
      </c>
      <c r="D945" s="3" t="s">
        <v>33</v>
      </c>
      <c r="E945" s="3" t="s">
        <v>34</v>
      </c>
      <c r="F945" s="3">
        <v>8063.25</v>
      </c>
      <c r="G945" s="3">
        <v>1209.49</v>
      </c>
      <c r="H945" s="3">
        <v>6853.76</v>
      </c>
      <c r="I945" s="3" t="s">
        <v>29</v>
      </c>
      <c r="J945" s="5">
        <v>1.176471017368568</v>
      </c>
      <c r="K945" t="str">
        <f>_xlfn.XLOOKUP(D945, dim_channels!A:A, dim_channels!C:C, "Not Found")</f>
        <v>OTA</v>
      </c>
      <c r="L945" t="str">
        <f>_xlfn.XLOOKUP(D945, dim_channels!A:A, dim_channels!B:B, "Not Found")</f>
        <v>Booking.com</v>
      </c>
    </row>
    <row r="946" spans="1:12" x14ac:dyDescent="0.2">
      <c r="A946" s="2" t="s">
        <v>1371</v>
      </c>
      <c r="B946" s="2" t="s">
        <v>794</v>
      </c>
      <c r="C946" s="2" t="s">
        <v>794</v>
      </c>
      <c r="D946" s="2" t="s">
        <v>169</v>
      </c>
      <c r="E946" s="2" t="s">
        <v>46</v>
      </c>
      <c r="F946" s="2">
        <v>3091.24</v>
      </c>
      <c r="G946" s="2">
        <v>618.25</v>
      </c>
      <c r="H946" s="2">
        <v>2472.9899999999998</v>
      </c>
      <c r="I946" s="2" t="s">
        <v>29</v>
      </c>
      <c r="J946" s="4">
        <v>1.250001010922001</v>
      </c>
      <c r="K946" t="str">
        <f>_xlfn.XLOOKUP(D946, dim_channels!A:A, dim_channels!C:C, "Not Found")</f>
        <v>GDS</v>
      </c>
      <c r="L946" t="str">
        <f>_xlfn.XLOOKUP(D946, dim_channels!A:A, dim_channels!B:B, "Not Found")</f>
        <v>GDS (Amadeus)</v>
      </c>
    </row>
    <row r="947" spans="1:12" x14ac:dyDescent="0.2">
      <c r="A947" s="3" t="s">
        <v>1372</v>
      </c>
      <c r="B947" s="3" t="s">
        <v>532</v>
      </c>
      <c r="C947" s="3" t="s">
        <v>783</v>
      </c>
      <c r="D947" s="3" t="s">
        <v>33</v>
      </c>
      <c r="E947" s="3" t="s">
        <v>60</v>
      </c>
      <c r="F947" s="3">
        <v>8224.25</v>
      </c>
      <c r="G947" s="3">
        <v>0</v>
      </c>
      <c r="H947" s="3">
        <v>8224.25</v>
      </c>
      <c r="I947" s="3" t="s">
        <v>41</v>
      </c>
      <c r="J947" s="5">
        <v>1</v>
      </c>
      <c r="K947" t="str">
        <f>_xlfn.XLOOKUP(D947, dim_channels!A:A, dim_channels!C:C, "Not Found")</f>
        <v>OTA</v>
      </c>
      <c r="L947" t="str">
        <f>_xlfn.XLOOKUP(D947, dim_channels!A:A, dim_channels!B:B, "Not Found")</f>
        <v>Booking.com</v>
      </c>
    </row>
    <row r="948" spans="1:12" x14ac:dyDescent="0.2">
      <c r="A948" s="2" t="s">
        <v>1373</v>
      </c>
      <c r="B948" s="2" t="s">
        <v>608</v>
      </c>
      <c r="C948" s="2" t="s">
        <v>78</v>
      </c>
      <c r="D948" s="2" t="s">
        <v>114</v>
      </c>
      <c r="E948" s="2" t="s">
        <v>115</v>
      </c>
      <c r="F948" s="2">
        <v>5496.01</v>
      </c>
      <c r="G948" s="2">
        <v>549.6</v>
      </c>
      <c r="H948" s="2">
        <v>4946.41</v>
      </c>
      <c r="I948" s="2" t="s">
        <v>29</v>
      </c>
      <c r="J948" s="4">
        <v>1.1111108864813071</v>
      </c>
      <c r="K948" t="str">
        <f>_xlfn.XLOOKUP(D948, dim_channels!A:A, dim_channels!C:C, "Not Found")</f>
        <v>Offline</v>
      </c>
      <c r="L948" t="str">
        <f>_xlfn.XLOOKUP(D948, dim_channels!A:A, dim_channels!B:B, "Not Found")</f>
        <v>Travel Agency</v>
      </c>
    </row>
    <row r="949" spans="1:12" x14ac:dyDescent="0.2">
      <c r="A949" s="3" t="s">
        <v>1374</v>
      </c>
      <c r="B949" s="3" t="s">
        <v>40</v>
      </c>
      <c r="C949" s="3" t="s">
        <v>543</v>
      </c>
      <c r="D949" s="3" t="s">
        <v>206</v>
      </c>
      <c r="E949" s="3" t="s">
        <v>207</v>
      </c>
      <c r="F949" s="3">
        <v>2825.24</v>
      </c>
      <c r="G949" s="3">
        <v>0</v>
      </c>
      <c r="H949" s="3">
        <v>2825.24</v>
      </c>
      <c r="I949" s="3" t="s">
        <v>29</v>
      </c>
      <c r="J949" s="5">
        <v>1</v>
      </c>
      <c r="K949" t="str">
        <f>_xlfn.XLOOKUP(D949, dim_channels!A:A, dim_channels!C:C, "Not Found")</f>
        <v>Direct</v>
      </c>
      <c r="L949" t="str">
        <f>_xlfn.XLOOKUP(D949, dim_channels!A:A, dim_channels!B:B, "Not Found")</f>
        <v>Walk-in</v>
      </c>
    </row>
    <row r="950" spans="1:12" x14ac:dyDescent="0.2">
      <c r="A950" s="2" t="s">
        <v>1375</v>
      </c>
      <c r="B950" s="2" t="s">
        <v>92</v>
      </c>
      <c r="C950" s="2" t="s">
        <v>303</v>
      </c>
      <c r="D950" s="2" t="s">
        <v>64</v>
      </c>
      <c r="E950" s="2" t="s">
        <v>34</v>
      </c>
      <c r="F950" s="2">
        <v>10950.27</v>
      </c>
      <c r="G950" s="2">
        <v>0</v>
      </c>
      <c r="H950" s="2">
        <v>10950.27</v>
      </c>
      <c r="I950" s="2" t="s">
        <v>29</v>
      </c>
      <c r="J950" s="4">
        <v>1</v>
      </c>
      <c r="K950" t="str">
        <f>_xlfn.XLOOKUP(D950, dim_channels!A:A, dim_channels!C:C, "Not Found")</f>
        <v>Direct</v>
      </c>
      <c r="L950" t="str">
        <f>_xlfn.XLOOKUP(D950, dim_channels!A:A, dim_channels!B:B, "Not Found")</f>
        <v>Direct Website</v>
      </c>
    </row>
    <row r="951" spans="1:12" x14ac:dyDescent="0.2">
      <c r="A951" s="3" t="s">
        <v>1376</v>
      </c>
      <c r="B951" s="3" t="s">
        <v>204</v>
      </c>
      <c r="C951" s="3" t="s">
        <v>520</v>
      </c>
      <c r="D951" s="3" t="s">
        <v>206</v>
      </c>
      <c r="E951" s="3" t="s">
        <v>207</v>
      </c>
      <c r="F951" s="3">
        <v>3789.68</v>
      </c>
      <c r="G951" s="3">
        <v>0</v>
      </c>
      <c r="H951" s="3">
        <v>3789.68</v>
      </c>
      <c r="I951" s="3" t="s">
        <v>29</v>
      </c>
      <c r="J951" s="5">
        <v>1</v>
      </c>
      <c r="K951" t="str">
        <f>_xlfn.XLOOKUP(D951, dim_channels!A:A, dim_channels!C:C, "Not Found")</f>
        <v>Direct</v>
      </c>
      <c r="L951" t="str">
        <f>_xlfn.XLOOKUP(D951, dim_channels!A:A, dim_channels!B:B, "Not Found")</f>
        <v>Walk-in</v>
      </c>
    </row>
    <row r="952" spans="1:12" x14ac:dyDescent="0.2">
      <c r="A952" s="2" t="s">
        <v>1377</v>
      </c>
      <c r="B952" s="2" t="s">
        <v>198</v>
      </c>
      <c r="C952" s="2" t="s">
        <v>200</v>
      </c>
      <c r="D952" s="2" t="s">
        <v>33</v>
      </c>
      <c r="E952" s="2" t="s">
        <v>34</v>
      </c>
      <c r="F952" s="2">
        <v>12683.27</v>
      </c>
      <c r="G952" s="2">
        <v>1902.49</v>
      </c>
      <c r="H952" s="2">
        <v>10780.78</v>
      </c>
      <c r="I952" s="2" t="s">
        <v>29</v>
      </c>
      <c r="J952" s="4">
        <v>1.176470533671961</v>
      </c>
      <c r="K952" t="str">
        <f>_xlfn.XLOOKUP(D952, dim_channels!A:A, dim_channels!C:C, "Not Found")</f>
        <v>OTA</v>
      </c>
      <c r="L952" t="str">
        <f>_xlfn.XLOOKUP(D952, dim_channels!A:A, dim_channels!B:B, "Not Found")</f>
        <v>Booking.com</v>
      </c>
    </row>
    <row r="953" spans="1:12" x14ac:dyDescent="0.2">
      <c r="A953" s="3" t="s">
        <v>1378</v>
      </c>
      <c r="B953" s="3" t="s">
        <v>209</v>
      </c>
      <c r="C953" s="3" t="s">
        <v>501</v>
      </c>
      <c r="D953" s="3" t="s">
        <v>27</v>
      </c>
      <c r="E953" s="3" t="s">
        <v>28</v>
      </c>
      <c r="F953" s="3">
        <v>2751.41</v>
      </c>
      <c r="G953" s="3">
        <v>495.25</v>
      </c>
      <c r="H953" s="3">
        <v>2256.16</v>
      </c>
      <c r="I953" s="3" t="s">
        <v>29</v>
      </c>
      <c r="J953" s="5">
        <v>1.2195101411247431</v>
      </c>
      <c r="K953" t="str">
        <f>_xlfn.XLOOKUP(D953, dim_channels!A:A, dim_channels!C:C, "Not Found")</f>
        <v>OTA</v>
      </c>
      <c r="L953" t="str">
        <f>_xlfn.XLOOKUP(D953, dim_channels!A:A, dim_channels!B:B, "Not Found")</f>
        <v>Expedia</v>
      </c>
    </row>
    <row r="954" spans="1:12" x14ac:dyDescent="0.2">
      <c r="A954" s="2" t="s">
        <v>1379</v>
      </c>
      <c r="B954" s="2" t="s">
        <v>822</v>
      </c>
      <c r="C954" s="2" t="s">
        <v>294</v>
      </c>
      <c r="D954" s="2" t="s">
        <v>33</v>
      </c>
      <c r="E954" s="2" t="s">
        <v>28</v>
      </c>
      <c r="F954" s="2">
        <v>6058.34</v>
      </c>
      <c r="G954" s="2">
        <v>908.75</v>
      </c>
      <c r="H954" s="2">
        <v>5149.59</v>
      </c>
      <c r="I954" s="2" t="s">
        <v>29</v>
      </c>
      <c r="J954" s="4">
        <v>1.1764703597762149</v>
      </c>
      <c r="K954" t="str">
        <f>_xlfn.XLOOKUP(D954, dim_channels!A:A, dim_channels!C:C, "Not Found")</f>
        <v>OTA</v>
      </c>
      <c r="L954" t="str">
        <f>_xlfn.XLOOKUP(D954, dim_channels!A:A, dim_channels!B:B, "Not Found")</f>
        <v>Booking.com</v>
      </c>
    </row>
    <row r="955" spans="1:12" x14ac:dyDescent="0.2">
      <c r="A955" s="3" t="s">
        <v>1380</v>
      </c>
      <c r="B955" s="3" t="s">
        <v>603</v>
      </c>
      <c r="C955" s="3" t="s">
        <v>705</v>
      </c>
      <c r="D955" s="3" t="s">
        <v>64</v>
      </c>
      <c r="E955" s="3" t="s">
        <v>28</v>
      </c>
      <c r="F955" s="3">
        <v>3771.1</v>
      </c>
      <c r="G955" s="3">
        <v>0</v>
      </c>
      <c r="H955" s="3">
        <v>3771.1</v>
      </c>
      <c r="I955" s="3" t="s">
        <v>29</v>
      </c>
      <c r="J955" s="5">
        <v>1</v>
      </c>
      <c r="K955" t="str">
        <f>_xlfn.XLOOKUP(D955, dim_channels!A:A, dim_channels!C:C, "Not Found")</f>
        <v>Direct</v>
      </c>
      <c r="L955" t="str">
        <f>_xlfn.XLOOKUP(D955, dim_channels!A:A, dim_channels!B:B, "Not Found")</f>
        <v>Direct Website</v>
      </c>
    </row>
    <row r="956" spans="1:12" x14ac:dyDescent="0.2">
      <c r="A956" s="2" t="s">
        <v>1381</v>
      </c>
      <c r="B956" s="2" t="s">
        <v>578</v>
      </c>
      <c r="C956" s="2" t="s">
        <v>129</v>
      </c>
      <c r="D956" s="2" t="s">
        <v>169</v>
      </c>
      <c r="E956" s="2" t="s">
        <v>46</v>
      </c>
      <c r="F956" s="2">
        <v>17743.77</v>
      </c>
      <c r="G956" s="2">
        <v>3548.75</v>
      </c>
      <c r="H956" s="2">
        <v>14195.02</v>
      </c>
      <c r="I956" s="2" t="s">
        <v>56</v>
      </c>
      <c r="J956" s="4">
        <v>1.2499996477637929</v>
      </c>
      <c r="K956" t="str">
        <f>_xlfn.XLOOKUP(D956, dim_channels!A:A, dim_channels!C:C, "Not Found")</f>
        <v>GDS</v>
      </c>
      <c r="L956" t="str">
        <f>_xlfn.XLOOKUP(D956, dim_channels!A:A, dim_channels!B:B, "Not Found")</f>
        <v>GDS (Amadeus)</v>
      </c>
    </row>
    <row r="957" spans="1:12" x14ac:dyDescent="0.2">
      <c r="A957" s="3" t="s">
        <v>1382</v>
      </c>
      <c r="B957" s="3" t="s">
        <v>564</v>
      </c>
      <c r="C957" s="3" t="s">
        <v>564</v>
      </c>
      <c r="D957" s="3" t="s">
        <v>114</v>
      </c>
      <c r="E957" s="3" t="s">
        <v>46</v>
      </c>
      <c r="F957" s="3">
        <v>6128.51</v>
      </c>
      <c r="G957" s="3">
        <v>612.85</v>
      </c>
      <c r="H957" s="3">
        <v>5515.66</v>
      </c>
      <c r="I957" s="3" t="s">
        <v>29</v>
      </c>
      <c r="J957" s="5">
        <v>1.1111109096644829</v>
      </c>
      <c r="K957" t="str">
        <f>_xlfn.XLOOKUP(D957, dim_channels!A:A, dim_channels!C:C, "Not Found")</f>
        <v>Offline</v>
      </c>
      <c r="L957" t="str">
        <f>_xlfn.XLOOKUP(D957, dim_channels!A:A, dim_channels!B:B, "Not Found")</f>
        <v>Travel Agency</v>
      </c>
    </row>
    <row r="958" spans="1:12" x14ac:dyDescent="0.2">
      <c r="A958" s="2" t="s">
        <v>1383</v>
      </c>
      <c r="B958" s="2" t="s">
        <v>39</v>
      </c>
      <c r="C958" s="2" t="s">
        <v>205</v>
      </c>
      <c r="D958" s="2" t="s">
        <v>33</v>
      </c>
      <c r="E958" s="2" t="s">
        <v>34</v>
      </c>
      <c r="F958" s="2">
        <v>9276.11</v>
      </c>
      <c r="G958" s="2">
        <v>1391.42</v>
      </c>
      <c r="H958" s="2">
        <v>7884.69</v>
      </c>
      <c r="I958" s="2" t="s">
        <v>29</v>
      </c>
      <c r="J958" s="4">
        <v>1.1764711104685159</v>
      </c>
      <c r="K958" t="str">
        <f>_xlfn.XLOOKUP(D958, dim_channels!A:A, dim_channels!C:C, "Not Found")</f>
        <v>OTA</v>
      </c>
      <c r="L958" t="str">
        <f>_xlfn.XLOOKUP(D958, dim_channels!A:A, dim_channels!B:B, "Not Found")</f>
        <v>Booking.com</v>
      </c>
    </row>
    <row r="959" spans="1:12" x14ac:dyDescent="0.2">
      <c r="A959" s="3" t="s">
        <v>1384</v>
      </c>
      <c r="B959" s="3" t="s">
        <v>241</v>
      </c>
      <c r="C959" s="3" t="s">
        <v>244</v>
      </c>
      <c r="D959" s="3" t="s">
        <v>52</v>
      </c>
      <c r="E959" s="3" t="s">
        <v>34</v>
      </c>
      <c r="F959" s="3">
        <v>2876.83</v>
      </c>
      <c r="G959" s="3">
        <v>345.22</v>
      </c>
      <c r="H959" s="3">
        <v>2531.61</v>
      </c>
      <c r="I959" s="3" t="s">
        <v>29</v>
      </c>
      <c r="J959" s="5">
        <v>1.136363815911613</v>
      </c>
      <c r="K959" t="str">
        <f>_xlfn.XLOOKUP(D959, dim_channels!A:A, dim_channels!C:C, "Not Found")</f>
        <v>OTA</v>
      </c>
      <c r="L959" t="str">
        <f>_xlfn.XLOOKUP(D959, dim_channels!A:A, dim_channels!B:B, "Not Found")</f>
        <v>Agoda</v>
      </c>
    </row>
    <row r="960" spans="1:12" x14ac:dyDescent="0.2">
      <c r="A960" s="2" t="s">
        <v>1385</v>
      </c>
      <c r="B960" s="2" t="s">
        <v>62</v>
      </c>
      <c r="C960" s="2" t="s">
        <v>773</v>
      </c>
      <c r="D960" s="2" t="s">
        <v>27</v>
      </c>
      <c r="E960" s="2" t="s">
        <v>28</v>
      </c>
      <c r="F960" s="2">
        <v>16931.36</v>
      </c>
      <c r="G960" s="2">
        <v>3047.64</v>
      </c>
      <c r="H960" s="2">
        <v>13883.72</v>
      </c>
      <c r="I960" s="2" t="s">
        <v>29</v>
      </c>
      <c r="J960" s="4">
        <v>1.219511773501627</v>
      </c>
      <c r="K960" t="str">
        <f>_xlfn.XLOOKUP(D960, dim_channels!A:A, dim_channels!C:C, "Not Found")</f>
        <v>OTA</v>
      </c>
      <c r="L960" t="str">
        <f>_xlfn.XLOOKUP(D960, dim_channels!A:A, dim_channels!B:B, "Not Found")</f>
        <v>Expedia</v>
      </c>
    </row>
    <row r="961" spans="1:12" x14ac:dyDescent="0.2">
      <c r="A961" s="3" t="s">
        <v>1386</v>
      </c>
      <c r="B961" s="3" t="s">
        <v>391</v>
      </c>
      <c r="C961" s="3" t="s">
        <v>213</v>
      </c>
      <c r="D961" s="3" t="s">
        <v>27</v>
      </c>
      <c r="E961" s="3" t="s">
        <v>34</v>
      </c>
      <c r="F961" s="3">
        <v>7701.99</v>
      </c>
      <c r="G961" s="3">
        <v>1386.36</v>
      </c>
      <c r="H961" s="3">
        <v>6315.63</v>
      </c>
      <c r="I961" s="3" t="s">
        <v>41</v>
      </c>
      <c r="J961" s="5">
        <v>1.2195125426917031</v>
      </c>
      <c r="K961" t="str">
        <f>_xlfn.XLOOKUP(D961, dim_channels!A:A, dim_channels!C:C, "Not Found")</f>
        <v>OTA</v>
      </c>
      <c r="L961" t="str">
        <f>_xlfn.XLOOKUP(D961, dim_channels!A:A, dim_channels!B:B, "Not Found")</f>
        <v>Expedia</v>
      </c>
    </row>
    <row r="962" spans="1:12" x14ac:dyDescent="0.2">
      <c r="A962" s="2" t="s">
        <v>1387</v>
      </c>
      <c r="B962" s="2" t="s">
        <v>264</v>
      </c>
      <c r="C962" s="2" t="s">
        <v>343</v>
      </c>
      <c r="D962" s="2" t="s">
        <v>114</v>
      </c>
      <c r="E962" s="2" t="s">
        <v>115</v>
      </c>
      <c r="F962" s="2">
        <v>8458.98</v>
      </c>
      <c r="G962" s="2">
        <v>845.9</v>
      </c>
      <c r="H962" s="2">
        <v>7613.08</v>
      </c>
      <c r="I962" s="2" t="s">
        <v>29</v>
      </c>
      <c r="J962" s="4">
        <v>1.1111114030064051</v>
      </c>
      <c r="K962" t="str">
        <f>_xlfn.XLOOKUP(D962, dim_channels!A:A, dim_channels!C:C, "Not Found")</f>
        <v>Offline</v>
      </c>
      <c r="L962" t="str">
        <f>_xlfn.XLOOKUP(D962, dim_channels!A:A, dim_channels!B:B, "Not Found")</f>
        <v>Travel Agency</v>
      </c>
    </row>
    <row r="963" spans="1:12" x14ac:dyDescent="0.2">
      <c r="A963" s="3" t="s">
        <v>1388</v>
      </c>
      <c r="B963" s="3" t="s">
        <v>100</v>
      </c>
      <c r="C963" s="3" t="s">
        <v>299</v>
      </c>
      <c r="D963" s="3" t="s">
        <v>64</v>
      </c>
      <c r="E963" s="3" t="s">
        <v>115</v>
      </c>
      <c r="F963" s="3">
        <v>3758.05</v>
      </c>
      <c r="G963" s="3">
        <v>0</v>
      </c>
      <c r="H963" s="3">
        <v>3758.05</v>
      </c>
      <c r="I963" s="3" t="s">
        <v>29</v>
      </c>
      <c r="J963" s="5">
        <v>1</v>
      </c>
      <c r="K963" t="str">
        <f>_xlfn.XLOOKUP(D963, dim_channels!A:A, dim_channels!C:C, "Not Found")</f>
        <v>Direct</v>
      </c>
      <c r="L963" t="str">
        <f>_xlfn.XLOOKUP(D963, dim_channels!A:A, dim_channels!B:B, "Not Found")</f>
        <v>Direct Website</v>
      </c>
    </row>
    <row r="964" spans="1:12" x14ac:dyDescent="0.2">
      <c r="A964" s="2" t="s">
        <v>1389</v>
      </c>
      <c r="B964" s="2" t="s">
        <v>454</v>
      </c>
      <c r="C964" s="2" t="s">
        <v>426</v>
      </c>
      <c r="D964" s="2" t="s">
        <v>206</v>
      </c>
      <c r="E964" s="2" t="s">
        <v>207</v>
      </c>
      <c r="F964" s="2">
        <v>11709.51</v>
      </c>
      <c r="G964" s="2">
        <v>0</v>
      </c>
      <c r="H964" s="2">
        <v>11709.51</v>
      </c>
      <c r="I964" s="2" t="s">
        <v>29</v>
      </c>
      <c r="J964" s="4">
        <v>1</v>
      </c>
      <c r="K964" t="str">
        <f>_xlfn.XLOOKUP(D964, dim_channels!A:A, dim_channels!C:C, "Not Found")</f>
        <v>Direct</v>
      </c>
      <c r="L964" t="str">
        <f>_xlfn.XLOOKUP(D964, dim_channels!A:A, dim_channels!B:B, "Not Found")</f>
        <v>Walk-in</v>
      </c>
    </row>
    <row r="965" spans="1:12" x14ac:dyDescent="0.2">
      <c r="A965" s="3" t="s">
        <v>1390</v>
      </c>
      <c r="B965" s="3" t="s">
        <v>570</v>
      </c>
      <c r="C965" s="3" t="s">
        <v>63</v>
      </c>
      <c r="D965" s="3" t="s">
        <v>114</v>
      </c>
      <c r="E965" s="3" t="s">
        <v>46</v>
      </c>
      <c r="F965" s="3">
        <v>2633.2</v>
      </c>
      <c r="G965" s="3">
        <v>263.32</v>
      </c>
      <c r="H965" s="3">
        <v>2369.88</v>
      </c>
      <c r="I965" s="3" t="s">
        <v>29</v>
      </c>
      <c r="J965" s="5">
        <v>1.1111111111111109</v>
      </c>
      <c r="K965" t="str">
        <f>_xlfn.XLOOKUP(D965, dim_channels!A:A, dim_channels!C:C, "Not Found")</f>
        <v>Offline</v>
      </c>
      <c r="L965" t="str">
        <f>_xlfn.XLOOKUP(D965, dim_channels!A:A, dim_channels!B:B, "Not Found")</f>
        <v>Travel Agency</v>
      </c>
    </row>
    <row r="966" spans="1:12" x14ac:dyDescent="0.2">
      <c r="A966" s="2" t="s">
        <v>1391</v>
      </c>
      <c r="B966" s="2" t="s">
        <v>1021</v>
      </c>
      <c r="C966" s="2" t="s">
        <v>595</v>
      </c>
      <c r="D966" s="2" t="s">
        <v>45</v>
      </c>
      <c r="E966" s="2" t="s">
        <v>46</v>
      </c>
      <c r="F966" s="2">
        <v>5149.1400000000003</v>
      </c>
      <c r="G966" s="2">
        <v>257.45999999999998</v>
      </c>
      <c r="H966" s="2">
        <v>4891.68</v>
      </c>
      <c r="I966" s="2" t="s">
        <v>29</v>
      </c>
      <c r="J966" s="4">
        <v>1.052632224511824</v>
      </c>
      <c r="K966" t="str">
        <f>_xlfn.XLOOKUP(D966, dim_channels!A:A, dim_channels!C:C, "Not Found")</f>
        <v>Corporate</v>
      </c>
      <c r="L966" t="str">
        <f>_xlfn.XLOOKUP(D966, dim_channels!A:A, dim_channels!B:B, "Not Found")</f>
        <v>Corporate Direct</v>
      </c>
    </row>
    <row r="967" spans="1:12" x14ac:dyDescent="0.2">
      <c r="A967" s="3" t="s">
        <v>1392</v>
      </c>
      <c r="B967" s="3" t="s">
        <v>193</v>
      </c>
      <c r="C967" s="3" t="s">
        <v>371</v>
      </c>
      <c r="D967" s="3" t="s">
        <v>27</v>
      </c>
      <c r="E967" s="3" t="s">
        <v>28</v>
      </c>
      <c r="F967" s="3">
        <v>8055.86</v>
      </c>
      <c r="G967" s="3">
        <v>1450.05</v>
      </c>
      <c r="H967" s="3">
        <v>6605.81</v>
      </c>
      <c r="I967" s="3" t="s">
        <v>29</v>
      </c>
      <c r="J967" s="5">
        <v>1.219511308984061</v>
      </c>
      <c r="K967" t="str">
        <f>_xlfn.XLOOKUP(D967, dim_channels!A:A, dim_channels!C:C, "Not Found")</f>
        <v>OTA</v>
      </c>
      <c r="L967" t="str">
        <f>_xlfn.XLOOKUP(D967, dim_channels!A:A, dim_channels!B:B, "Not Found")</f>
        <v>Expedia</v>
      </c>
    </row>
    <row r="968" spans="1:12" x14ac:dyDescent="0.2">
      <c r="A968" s="2" t="s">
        <v>1393</v>
      </c>
      <c r="B968" s="2" t="s">
        <v>983</v>
      </c>
      <c r="C968" s="2" t="s">
        <v>854</v>
      </c>
      <c r="D968" s="2" t="s">
        <v>33</v>
      </c>
      <c r="E968" s="2" t="s">
        <v>34</v>
      </c>
      <c r="F968" s="2">
        <v>7112.64</v>
      </c>
      <c r="G968" s="2">
        <v>1066.9000000000001</v>
      </c>
      <c r="H968" s="2">
        <v>6045.74</v>
      </c>
      <c r="I968" s="2" t="s">
        <v>56</v>
      </c>
      <c r="J968" s="4">
        <v>1.17647136661517</v>
      </c>
      <c r="K968" t="str">
        <f>_xlfn.XLOOKUP(D968, dim_channels!A:A, dim_channels!C:C, "Not Found")</f>
        <v>OTA</v>
      </c>
      <c r="L968" t="str">
        <f>_xlfn.XLOOKUP(D968, dim_channels!A:A, dim_channels!B:B, "Not Found")</f>
        <v>Booking.com</v>
      </c>
    </row>
    <row r="969" spans="1:12" x14ac:dyDescent="0.2">
      <c r="A969" s="3" t="s">
        <v>1394</v>
      </c>
      <c r="B969" s="3" t="s">
        <v>891</v>
      </c>
      <c r="C969" s="3" t="s">
        <v>48</v>
      </c>
      <c r="D969" s="3" t="s">
        <v>64</v>
      </c>
      <c r="E969" s="3" t="s">
        <v>115</v>
      </c>
      <c r="F969" s="3">
        <v>10136.76</v>
      </c>
      <c r="G969" s="3">
        <v>0</v>
      </c>
      <c r="H969" s="3">
        <v>10136.76</v>
      </c>
      <c r="I969" s="3" t="s">
        <v>29</v>
      </c>
      <c r="J969" s="5">
        <v>1</v>
      </c>
      <c r="K969" t="str">
        <f>_xlfn.XLOOKUP(D969, dim_channels!A:A, dim_channels!C:C, "Not Found")</f>
        <v>Direct</v>
      </c>
      <c r="L969" t="str">
        <f>_xlfn.XLOOKUP(D969, dim_channels!A:A, dim_channels!B:B, "Not Found")</f>
        <v>Direct Website</v>
      </c>
    </row>
    <row r="970" spans="1:12" x14ac:dyDescent="0.2">
      <c r="A970" s="2" t="s">
        <v>1395</v>
      </c>
      <c r="B970" s="2" t="s">
        <v>584</v>
      </c>
      <c r="C970" s="2" t="s">
        <v>666</v>
      </c>
      <c r="D970" s="2" t="s">
        <v>33</v>
      </c>
      <c r="E970" s="2" t="s">
        <v>34</v>
      </c>
      <c r="F970" s="2">
        <v>3065.56</v>
      </c>
      <c r="G970" s="2">
        <v>459.83</v>
      </c>
      <c r="H970" s="2">
        <v>2605.73</v>
      </c>
      <c r="I970" s="2" t="s">
        <v>56</v>
      </c>
      <c r="J970" s="4">
        <v>1.176468782260633</v>
      </c>
      <c r="K970" t="str">
        <f>_xlfn.XLOOKUP(D970, dim_channels!A:A, dim_channels!C:C, "Not Found")</f>
        <v>OTA</v>
      </c>
      <c r="L970" t="str">
        <f>_xlfn.XLOOKUP(D970, dim_channels!A:A, dim_channels!B:B, "Not Found")</f>
        <v>Booking.com</v>
      </c>
    </row>
    <row r="971" spans="1:12" x14ac:dyDescent="0.2">
      <c r="A971" s="3" t="s">
        <v>1396</v>
      </c>
      <c r="B971" s="3" t="s">
        <v>331</v>
      </c>
      <c r="C971" s="3" t="s">
        <v>294</v>
      </c>
      <c r="D971" s="3" t="s">
        <v>45</v>
      </c>
      <c r="E971" s="3" t="s">
        <v>89</v>
      </c>
      <c r="F971" s="3">
        <v>8430.5300000000007</v>
      </c>
      <c r="G971" s="3">
        <v>0</v>
      </c>
      <c r="H971" s="3">
        <v>8430.5300000000007</v>
      </c>
      <c r="I971" s="3" t="s">
        <v>41</v>
      </c>
      <c r="J971" s="5">
        <v>1</v>
      </c>
      <c r="K971" t="str">
        <f>_xlfn.XLOOKUP(D971, dim_channels!A:A, dim_channels!C:C, "Not Found")</f>
        <v>Corporate</v>
      </c>
      <c r="L971" t="str">
        <f>_xlfn.XLOOKUP(D971, dim_channels!A:A, dim_channels!B:B, "Not Found")</f>
        <v>Corporate Direct</v>
      </c>
    </row>
    <row r="972" spans="1:12" x14ac:dyDescent="0.2">
      <c r="A972" s="2" t="s">
        <v>1397</v>
      </c>
      <c r="B972" s="2" t="s">
        <v>416</v>
      </c>
      <c r="C972" s="2" t="s">
        <v>416</v>
      </c>
      <c r="D972" s="2" t="s">
        <v>33</v>
      </c>
      <c r="E972" s="2" t="s">
        <v>28</v>
      </c>
      <c r="F972" s="2">
        <v>4870.78</v>
      </c>
      <c r="G972" s="2">
        <v>730.62</v>
      </c>
      <c r="H972" s="2">
        <v>4140.16</v>
      </c>
      <c r="I972" s="2" t="s">
        <v>29</v>
      </c>
      <c r="J972" s="4">
        <v>1.1764714407172669</v>
      </c>
      <c r="K972" t="str">
        <f>_xlfn.XLOOKUP(D972, dim_channels!A:A, dim_channels!C:C, "Not Found")</f>
        <v>OTA</v>
      </c>
      <c r="L972" t="str">
        <f>_xlfn.XLOOKUP(D972, dim_channels!A:A, dim_channels!B:B, "Not Found")</f>
        <v>Booking.com</v>
      </c>
    </row>
    <row r="973" spans="1:12" x14ac:dyDescent="0.2">
      <c r="A973" s="3" t="s">
        <v>1398</v>
      </c>
      <c r="B973" s="3" t="s">
        <v>189</v>
      </c>
      <c r="C973" s="3" t="s">
        <v>749</v>
      </c>
      <c r="D973" s="3" t="s">
        <v>52</v>
      </c>
      <c r="E973" s="3" t="s">
        <v>60</v>
      </c>
      <c r="F973" s="3">
        <v>4684.9399999999996</v>
      </c>
      <c r="G973" s="3">
        <v>0</v>
      </c>
      <c r="H973" s="3">
        <v>4684.9399999999996</v>
      </c>
      <c r="I973" s="3" t="s">
        <v>29</v>
      </c>
      <c r="J973" s="5">
        <v>1</v>
      </c>
      <c r="K973" t="str">
        <f>_xlfn.XLOOKUP(D973, dim_channels!A:A, dim_channels!C:C, "Not Found")</f>
        <v>OTA</v>
      </c>
      <c r="L973" t="str">
        <f>_xlfn.XLOOKUP(D973, dim_channels!A:A, dim_channels!B:B, "Not Found")</f>
        <v>Agoda</v>
      </c>
    </row>
    <row r="974" spans="1:12" x14ac:dyDescent="0.2">
      <c r="A974" s="2" t="s">
        <v>1399</v>
      </c>
      <c r="B974" s="2" t="s">
        <v>484</v>
      </c>
      <c r="C974" s="2" t="s">
        <v>644</v>
      </c>
      <c r="D974" s="2" t="s">
        <v>27</v>
      </c>
      <c r="E974" s="2" t="s">
        <v>34</v>
      </c>
      <c r="F974" s="2">
        <v>6346.94</v>
      </c>
      <c r="G974" s="2">
        <v>1142.45</v>
      </c>
      <c r="H974" s="2">
        <v>5204.49</v>
      </c>
      <c r="I974" s="2" t="s">
        <v>41</v>
      </c>
      <c r="J974" s="4">
        <v>1.2195123825773519</v>
      </c>
      <c r="K974" t="str">
        <f>_xlfn.XLOOKUP(D974, dim_channels!A:A, dim_channels!C:C, "Not Found")</f>
        <v>OTA</v>
      </c>
      <c r="L974" t="str">
        <f>_xlfn.XLOOKUP(D974, dim_channels!A:A, dim_channels!B:B, "Not Found")</f>
        <v>Expedia</v>
      </c>
    </row>
    <row r="975" spans="1:12" x14ac:dyDescent="0.2">
      <c r="A975" s="3" t="s">
        <v>1400</v>
      </c>
      <c r="B975" s="3" t="s">
        <v>295</v>
      </c>
      <c r="C975" s="3" t="s">
        <v>295</v>
      </c>
      <c r="D975" s="3" t="s">
        <v>27</v>
      </c>
      <c r="E975" s="3" t="s">
        <v>60</v>
      </c>
      <c r="F975" s="3">
        <v>15985.08</v>
      </c>
      <c r="G975" s="3">
        <v>0</v>
      </c>
      <c r="H975" s="3">
        <v>15985.08</v>
      </c>
      <c r="I975" s="3" t="s">
        <v>41</v>
      </c>
      <c r="J975" s="5">
        <v>1</v>
      </c>
      <c r="K975" t="str">
        <f>_xlfn.XLOOKUP(D975, dim_channels!A:A, dim_channels!C:C, "Not Found")</f>
        <v>OTA</v>
      </c>
      <c r="L975" t="str">
        <f>_xlfn.XLOOKUP(D975, dim_channels!A:A, dim_channels!B:B, "Not Found")</f>
        <v>Expedia</v>
      </c>
    </row>
    <row r="976" spans="1:12" x14ac:dyDescent="0.2">
      <c r="A976" s="2" t="s">
        <v>1401</v>
      </c>
      <c r="B976" s="2" t="s">
        <v>126</v>
      </c>
      <c r="C976" s="2" t="s">
        <v>84</v>
      </c>
      <c r="D976" s="2" t="s">
        <v>169</v>
      </c>
      <c r="E976" s="2" t="s">
        <v>34</v>
      </c>
      <c r="F976" s="2">
        <v>6263.9</v>
      </c>
      <c r="G976" s="2">
        <v>1252.78</v>
      </c>
      <c r="H976" s="2">
        <v>5011.12</v>
      </c>
      <c r="I976" s="2" t="s">
        <v>29</v>
      </c>
      <c r="J976" s="4">
        <v>1.25</v>
      </c>
      <c r="K976" t="str">
        <f>_xlfn.XLOOKUP(D976, dim_channels!A:A, dim_channels!C:C, "Not Found")</f>
        <v>GDS</v>
      </c>
      <c r="L976" t="str">
        <f>_xlfn.XLOOKUP(D976, dim_channels!A:A, dim_channels!B:B, "Not Found")</f>
        <v>GDS (Amadeus)</v>
      </c>
    </row>
    <row r="977" spans="1:12" x14ac:dyDescent="0.2">
      <c r="A977" s="3" t="s">
        <v>1402</v>
      </c>
      <c r="B977" s="3" t="s">
        <v>258</v>
      </c>
      <c r="C977" s="3" t="s">
        <v>202</v>
      </c>
      <c r="D977" s="3" t="s">
        <v>169</v>
      </c>
      <c r="E977" s="3" t="s">
        <v>46</v>
      </c>
      <c r="F977" s="3">
        <v>11372.1</v>
      </c>
      <c r="G977" s="3">
        <v>2274.42</v>
      </c>
      <c r="H977" s="3">
        <v>9097.68</v>
      </c>
      <c r="I977" s="3" t="s">
        <v>29</v>
      </c>
      <c r="J977" s="5">
        <v>1.25</v>
      </c>
      <c r="K977" t="str">
        <f>_xlfn.XLOOKUP(D977, dim_channels!A:A, dim_channels!C:C, "Not Found")</f>
        <v>GDS</v>
      </c>
      <c r="L977" t="str">
        <f>_xlfn.XLOOKUP(D977, dim_channels!A:A, dim_channels!B:B, "Not Found")</f>
        <v>GDS (Amadeus)</v>
      </c>
    </row>
    <row r="978" spans="1:12" x14ac:dyDescent="0.2">
      <c r="A978" s="2" t="s">
        <v>1403</v>
      </c>
      <c r="B978" s="2" t="s">
        <v>82</v>
      </c>
      <c r="C978" s="2" t="s">
        <v>200</v>
      </c>
      <c r="D978" s="2" t="s">
        <v>33</v>
      </c>
      <c r="E978" s="2" t="s">
        <v>28</v>
      </c>
      <c r="F978" s="2">
        <v>5717.74</v>
      </c>
      <c r="G978" s="2">
        <v>857.66</v>
      </c>
      <c r="H978" s="2">
        <v>4860.08</v>
      </c>
      <c r="I978" s="2" t="s">
        <v>41</v>
      </c>
      <c r="J978" s="4">
        <v>1.1764703461671411</v>
      </c>
      <c r="K978" t="str">
        <f>_xlfn.XLOOKUP(D978, dim_channels!A:A, dim_channels!C:C, "Not Found")</f>
        <v>OTA</v>
      </c>
      <c r="L978" t="str">
        <f>_xlfn.XLOOKUP(D978, dim_channels!A:A, dim_channels!B:B, "Not Found")</f>
        <v>Booking.com</v>
      </c>
    </row>
    <row r="979" spans="1:12" x14ac:dyDescent="0.2">
      <c r="A979" s="3" t="s">
        <v>1404</v>
      </c>
      <c r="B979" s="3" t="s">
        <v>396</v>
      </c>
      <c r="C979" s="3" t="s">
        <v>189</v>
      </c>
      <c r="D979" s="3" t="s">
        <v>33</v>
      </c>
      <c r="E979" s="3" t="s">
        <v>60</v>
      </c>
      <c r="F979" s="3">
        <v>15212.19</v>
      </c>
      <c r="G979" s="3">
        <v>0</v>
      </c>
      <c r="H979" s="3">
        <v>15212.19</v>
      </c>
      <c r="I979" s="3" t="s">
        <v>29</v>
      </c>
      <c r="J979" s="5">
        <v>1</v>
      </c>
      <c r="K979" t="str">
        <f>_xlfn.XLOOKUP(D979, dim_channels!A:A, dim_channels!C:C, "Not Found")</f>
        <v>OTA</v>
      </c>
      <c r="L979" t="str">
        <f>_xlfn.XLOOKUP(D979, dim_channels!A:A, dim_channels!B:B, "Not Found")</f>
        <v>Booking.com</v>
      </c>
    </row>
    <row r="980" spans="1:12" x14ac:dyDescent="0.2">
      <c r="A980" s="2" t="s">
        <v>1405</v>
      </c>
      <c r="B980" s="2" t="s">
        <v>534</v>
      </c>
      <c r="C980" s="2" t="s">
        <v>418</v>
      </c>
      <c r="D980" s="2" t="s">
        <v>64</v>
      </c>
      <c r="E980" s="2" t="s">
        <v>115</v>
      </c>
      <c r="F980" s="2">
        <v>13445.27</v>
      </c>
      <c r="G980" s="2">
        <v>0</v>
      </c>
      <c r="H980" s="2">
        <v>13445.27</v>
      </c>
      <c r="I980" s="2" t="s">
        <v>29</v>
      </c>
      <c r="J980" s="4">
        <v>1</v>
      </c>
      <c r="K980" t="str">
        <f>_xlfn.XLOOKUP(D980, dim_channels!A:A, dim_channels!C:C, "Not Found")</f>
        <v>Direct</v>
      </c>
      <c r="L980" t="str">
        <f>_xlfn.XLOOKUP(D980, dim_channels!A:A, dim_channels!B:B, "Not Found")</f>
        <v>Direct Website</v>
      </c>
    </row>
    <row r="981" spans="1:12" x14ac:dyDescent="0.2">
      <c r="A981" s="3" t="s">
        <v>1406</v>
      </c>
      <c r="B981" s="3" t="s">
        <v>176</v>
      </c>
      <c r="C981" s="3" t="s">
        <v>192</v>
      </c>
      <c r="D981" s="3" t="s">
        <v>52</v>
      </c>
      <c r="E981" s="3" t="s">
        <v>34</v>
      </c>
      <c r="F981" s="3">
        <v>11296.82</v>
      </c>
      <c r="G981" s="3">
        <v>1355.62</v>
      </c>
      <c r="H981" s="3">
        <v>9941.2000000000007</v>
      </c>
      <c r="I981" s="3" t="s">
        <v>41</v>
      </c>
      <c r="J981" s="5">
        <v>1.136363819257233</v>
      </c>
      <c r="K981" t="str">
        <f>_xlfn.XLOOKUP(D981, dim_channels!A:A, dim_channels!C:C, "Not Found")</f>
        <v>OTA</v>
      </c>
      <c r="L981" t="str">
        <f>_xlfn.XLOOKUP(D981, dim_channels!A:A, dim_channels!B:B, "Not Found")</f>
        <v>Agoda</v>
      </c>
    </row>
    <row r="982" spans="1:12" x14ac:dyDescent="0.2">
      <c r="A982" s="2" t="s">
        <v>1407</v>
      </c>
      <c r="B982" s="2" t="s">
        <v>720</v>
      </c>
      <c r="C982" s="2" t="s">
        <v>771</v>
      </c>
      <c r="D982" s="2" t="s">
        <v>33</v>
      </c>
      <c r="E982" s="2" t="s">
        <v>28</v>
      </c>
      <c r="F982" s="2">
        <v>12095.94</v>
      </c>
      <c r="G982" s="2">
        <v>1814.39</v>
      </c>
      <c r="H982" s="2">
        <v>10281.549999999999</v>
      </c>
      <c r="I982" s="2" t="s">
        <v>29</v>
      </c>
      <c r="J982" s="4">
        <v>1.176470473809883</v>
      </c>
      <c r="K982" t="str">
        <f>_xlfn.XLOOKUP(D982, dim_channels!A:A, dim_channels!C:C, "Not Found")</f>
        <v>OTA</v>
      </c>
      <c r="L982" t="str">
        <f>_xlfn.XLOOKUP(D982, dim_channels!A:A, dim_channels!B:B, "Not Found")</f>
        <v>Booking.com</v>
      </c>
    </row>
    <row r="983" spans="1:12" x14ac:dyDescent="0.2">
      <c r="A983" s="3" t="s">
        <v>1408</v>
      </c>
      <c r="B983" s="3" t="s">
        <v>31</v>
      </c>
      <c r="C983" s="3" t="s">
        <v>271</v>
      </c>
      <c r="D983" s="3" t="s">
        <v>27</v>
      </c>
      <c r="E983" s="3" t="s">
        <v>60</v>
      </c>
      <c r="F983" s="3">
        <v>2669.27</v>
      </c>
      <c r="G983" s="3">
        <v>0</v>
      </c>
      <c r="H983" s="3">
        <v>2669.27</v>
      </c>
      <c r="I983" s="3" t="s">
        <v>29</v>
      </c>
      <c r="J983" s="5">
        <v>1</v>
      </c>
      <c r="K983" t="str">
        <f>_xlfn.XLOOKUP(D983, dim_channels!A:A, dim_channels!C:C, "Not Found")</f>
        <v>OTA</v>
      </c>
      <c r="L983" t="str">
        <f>_xlfn.XLOOKUP(D983, dim_channels!A:A, dim_channels!B:B, "Not Found")</f>
        <v>Expedia</v>
      </c>
    </row>
    <row r="984" spans="1:12" x14ac:dyDescent="0.2">
      <c r="A984" s="2" t="s">
        <v>1409</v>
      </c>
      <c r="B984" s="2" t="s">
        <v>69</v>
      </c>
      <c r="C984" s="2" t="s">
        <v>82</v>
      </c>
      <c r="D984" s="2" t="s">
        <v>33</v>
      </c>
      <c r="E984" s="2" t="s">
        <v>34</v>
      </c>
      <c r="F984" s="2">
        <v>3127.87</v>
      </c>
      <c r="G984" s="2">
        <v>469.18</v>
      </c>
      <c r="H984" s="2">
        <v>2658.69</v>
      </c>
      <c r="I984" s="2" t="s">
        <v>29</v>
      </c>
      <c r="J984" s="4">
        <v>1.176470366985245</v>
      </c>
      <c r="K984" t="str">
        <f>_xlfn.XLOOKUP(D984, dim_channels!A:A, dim_channels!C:C, "Not Found")</f>
        <v>OTA</v>
      </c>
      <c r="L984" t="str">
        <f>_xlfn.XLOOKUP(D984, dim_channels!A:A, dim_channels!B:B, "Not Found")</f>
        <v>Booking.com</v>
      </c>
    </row>
    <row r="985" spans="1:12" x14ac:dyDescent="0.2">
      <c r="A985" s="3" t="s">
        <v>1410</v>
      </c>
      <c r="B985" s="3" t="s">
        <v>714</v>
      </c>
      <c r="C985" s="3" t="s">
        <v>762</v>
      </c>
      <c r="D985" s="3" t="s">
        <v>52</v>
      </c>
      <c r="E985" s="3" t="s">
        <v>34</v>
      </c>
      <c r="F985" s="3">
        <v>2886.56</v>
      </c>
      <c r="G985" s="3">
        <v>346.39</v>
      </c>
      <c r="H985" s="3">
        <v>2540.17</v>
      </c>
      <c r="I985" s="3" t="s">
        <v>29</v>
      </c>
      <c r="J985" s="5">
        <v>1.136364888964124</v>
      </c>
      <c r="K985" t="str">
        <f>_xlfn.XLOOKUP(D985, dim_channels!A:A, dim_channels!C:C, "Not Found")</f>
        <v>OTA</v>
      </c>
      <c r="L985" t="str">
        <f>_xlfn.XLOOKUP(D985, dim_channels!A:A, dim_channels!B:B, "Not Found")</f>
        <v>Agoda</v>
      </c>
    </row>
    <row r="986" spans="1:12" x14ac:dyDescent="0.2">
      <c r="A986" s="2" t="s">
        <v>1411</v>
      </c>
      <c r="B986" s="2" t="s">
        <v>44</v>
      </c>
      <c r="C986" s="2" t="s">
        <v>129</v>
      </c>
      <c r="D986" s="2" t="s">
        <v>33</v>
      </c>
      <c r="E986" s="2" t="s">
        <v>28</v>
      </c>
      <c r="F986" s="2">
        <v>3458.13</v>
      </c>
      <c r="G986" s="2">
        <v>518.72</v>
      </c>
      <c r="H986" s="2">
        <v>2939.41</v>
      </c>
      <c r="I986" s="2" t="s">
        <v>29</v>
      </c>
      <c r="J986" s="4">
        <v>1.1764707883554859</v>
      </c>
      <c r="K986" t="str">
        <f>_xlfn.XLOOKUP(D986, dim_channels!A:A, dim_channels!C:C, "Not Found")</f>
        <v>OTA</v>
      </c>
      <c r="L986" t="str">
        <f>_xlfn.XLOOKUP(D986, dim_channels!A:A, dim_channels!B:B, "Not Found")</f>
        <v>Booking.com</v>
      </c>
    </row>
    <row r="987" spans="1:12" x14ac:dyDescent="0.2">
      <c r="A987" s="3" t="s">
        <v>1412</v>
      </c>
      <c r="B987" s="3" t="s">
        <v>902</v>
      </c>
      <c r="C987" s="3" t="s">
        <v>294</v>
      </c>
      <c r="D987" s="3" t="s">
        <v>33</v>
      </c>
      <c r="E987" s="3" t="s">
        <v>28</v>
      </c>
      <c r="F987" s="3">
        <v>2377.14</v>
      </c>
      <c r="G987" s="3">
        <v>356.57</v>
      </c>
      <c r="H987" s="3">
        <v>2020.57</v>
      </c>
      <c r="I987" s="3" t="s">
        <v>29</v>
      </c>
      <c r="J987" s="5">
        <v>1.176470005988409</v>
      </c>
      <c r="K987" t="str">
        <f>_xlfn.XLOOKUP(D987, dim_channels!A:A, dim_channels!C:C, "Not Found")</f>
        <v>OTA</v>
      </c>
      <c r="L987" t="str">
        <f>_xlfn.XLOOKUP(D987, dim_channels!A:A, dim_channels!B:B, "Not Found")</f>
        <v>Booking.com</v>
      </c>
    </row>
    <row r="988" spans="1:12" x14ac:dyDescent="0.2">
      <c r="A988" s="2" t="s">
        <v>1413</v>
      </c>
      <c r="B988" s="2" t="s">
        <v>97</v>
      </c>
      <c r="C988" s="2" t="s">
        <v>443</v>
      </c>
      <c r="D988" s="2" t="s">
        <v>52</v>
      </c>
      <c r="E988" s="2" t="s">
        <v>60</v>
      </c>
      <c r="F988" s="2">
        <v>8789.24</v>
      </c>
      <c r="G988" s="2">
        <v>0</v>
      </c>
      <c r="H988" s="2">
        <v>8789.24</v>
      </c>
      <c r="I988" s="2" t="s">
        <v>41</v>
      </c>
      <c r="J988" s="4">
        <v>1</v>
      </c>
      <c r="K988" t="str">
        <f>_xlfn.XLOOKUP(D988, dim_channels!A:A, dim_channels!C:C, "Not Found")</f>
        <v>OTA</v>
      </c>
      <c r="L988" t="str">
        <f>_xlfn.XLOOKUP(D988, dim_channels!A:A, dim_channels!B:B, "Not Found")</f>
        <v>Agoda</v>
      </c>
    </row>
    <row r="989" spans="1:12" x14ac:dyDescent="0.2">
      <c r="A989" s="3" t="s">
        <v>1414</v>
      </c>
      <c r="B989" s="3" t="s">
        <v>679</v>
      </c>
      <c r="C989" s="3" t="s">
        <v>449</v>
      </c>
      <c r="D989" s="3" t="s">
        <v>33</v>
      </c>
      <c r="E989" s="3" t="s">
        <v>60</v>
      </c>
      <c r="F989" s="3">
        <v>18271.650000000001</v>
      </c>
      <c r="G989" s="3">
        <v>0</v>
      </c>
      <c r="H989" s="3">
        <v>18271.650000000001</v>
      </c>
      <c r="I989" s="3" t="s">
        <v>29</v>
      </c>
      <c r="J989" s="5">
        <v>1</v>
      </c>
      <c r="K989" t="str">
        <f>_xlfn.XLOOKUP(D989, dim_channels!A:A, dim_channels!C:C, "Not Found")</f>
        <v>OTA</v>
      </c>
      <c r="L989" t="str">
        <f>_xlfn.XLOOKUP(D989, dim_channels!A:A, dim_channels!B:B, "Not Found")</f>
        <v>Booking.com</v>
      </c>
    </row>
    <row r="990" spans="1:12" x14ac:dyDescent="0.2">
      <c r="A990" s="2" t="s">
        <v>1415</v>
      </c>
      <c r="B990" s="2" t="s">
        <v>463</v>
      </c>
      <c r="C990" s="2" t="s">
        <v>661</v>
      </c>
      <c r="D990" s="2" t="s">
        <v>64</v>
      </c>
      <c r="E990" s="2" t="s">
        <v>34</v>
      </c>
      <c r="F990" s="2">
        <v>7772.95</v>
      </c>
      <c r="G990" s="2">
        <v>0</v>
      </c>
      <c r="H990" s="2">
        <v>7772.95</v>
      </c>
      <c r="I990" s="2" t="s">
        <v>56</v>
      </c>
      <c r="J990" s="4">
        <v>1</v>
      </c>
      <c r="K990" t="str">
        <f>_xlfn.XLOOKUP(D990, dim_channels!A:A, dim_channels!C:C, "Not Found")</f>
        <v>Direct</v>
      </c>
      <c r="L990" t="str">
        <f>_xlfn.XLOOKUP(D990, dim_channels!A:A, dim_channels!B:B, "Not Found")</f>
        <v>Direct Website</v>
      </c>
    </row>
    <row r="991" spans="1:12" x14ac:dyDescent="0.2">
      <c r="A991" s="3" t="s">
        <v>1416</v>
      </c>
      <c r="B991" s="3" t="s">
        <v>471</v>
      </c>
      <c r="C991" s="3" t="s">
        <v>771</v>
      </c>
      <c r="D991" s="3" t="s">
        <v>52</v>
      </c>
      <c r="E991" s="3" t="s">
        <v>60</v>
      </c>
      <c r="F991" s="3">
        <v>8154.53</v>
      </c>
      <c r="G991" s="3">
        <v>0</v>
      </c>
      <c r="H991" s="3">
        <v>8154.53</v>
      </c>
      <c r="I991" s="3" t="s">
        <v>29</v>
      </c>
      <c r="J991" s="5">
        <v>1</v>
      </c>
      <c r="K991" t="str">
        <f>_xlfn.XLOOKUP(D991, dim_channels!A:A, dim_channels!C:C, "Not Found")</f>
        <v>OTA</v>
      </c>
      <c r="L991" t="str">
        <f>_xlfn.XLOOKUP(D991, dim_channels!A:A, dim_channels!B:B, "Not Found")</f>
        <v>Agoda</v>
      </c>
    </row>
    <row r="992" spans="1:12" x14ac:dyDescent="0.2">
      <c r="A992" s="2" t="s">
        <v>1417</v>
      </c>
      <c r="B992" s="2" t="s">
        <v>602</v>
      </c>
      <c r="C992" s="2" t="s">
        <v>602</v>
      </c>
      <c r="D992" s="2" t="s">
        <v>206</v>
      </c>
      <c r="E992" s="2" t="s">
        <v>207</v>
      </c>
      <c r="F992" s="2">
        <v>2392.9899999999998</v>
      </c>
      <c r="G992" s="2">
        <v>0</v>
      </c>
      <c r="H992" s="2">
        <v>2392.9899999999998</v>
      </c>
      <c r="I992" s="2" t="s">
        <v>29</v>
      </c>
      <c r="J992" s="4">
        <v>1</v>
      </c>
      <c r="K992" t="str">
        <f>_xlfn.XLOOKUP(D992, dim_channels!A:A, dim_channels!C:C, "Not Found")</f>
        <v>Direct</v>
      </c>
      <c r="L992" t="str">
        <f>_xlfn.XLOOKUP(D992, dim_channels!A:A, dim_channels!B:B, "Not Found")</f>
        <v>Walk-in</v>
      </c>
    </row>
    <row r="993" spans="1:12" x14ac:dyDescent="0.2">
      <c r="A993" s="3" t="s">
        <v>1418</v>
      </c>
      <c r="B993" s="3" t="s">
        <v>712</v>
      </c>
      <c r="C993" s="3" t="s">
        <v>370</v>
      </c>
      <c r="D993" s="3" t="s">
        <v>114</v>
      </c>
      <c r="E993" s="3" t="s">
        <v>115</v>
      </c>
      <c r="F993" s="3">
        <v>11749.76</v>
      </c>
      <c r="G993" s="3">
        <v>1174.98</v>
      </c>
      <c r="H993" s="3">
        <v>10574.78</v>
      </c>
      <c r="I993" s="3" t="s">
        <v>29</v>
      </c>
      <c r="J993" s="5">
        <v>1.1111115313982891</v>
      </c>
      <c r="K993" t="str">
        <f>_xlfn.XLOOKUP(D993, dim_channels!A:A, dim_channels!C:C, "Not Found")</f>
        <v>Offline</v>
      </c>
      <c r="L993" t="str">
        <f>_xlfn.XLOOKUP(D993, dim_channels!A:A, dim_channels!B:B, "Not Found")</f>
        <v>Travel Agency</v>
      </c>
    </row>
    <row r="994" spans="1:12" x14ac:dyDescent="0.2">
      <c r="A994" s="2" t="s">
        <v>1419</v>
      </c>
      <c r="B994" s="2" t="s">
        <v>1272</v>
      </c>
      <c r="C994" s="2" t="s">
        <v>226</v>
      </c>
      <c r="D994" s="2" t="s">
        <v>52</v>
      </c>
      <c r="E994" s="2" t="s">
        <v>60</v>
      </c>
      <c r="F994" s="2">
        <v>2311.27</v>
      </c>
      <c r="G994" s="2">
        <v>0</v>
      </c>
      <c r="H994" s="2">
        <v>2311.27</v>
      </c>
      <c r="I994" s="2" t="s">
        <v>29</v>
      </c>
      <c r="J994" s="4">
        <v>1</v>
      </c>
      <c r="K994" t="str">
        <f>_xlfn.XLOOKUP(D994, dim_channels!A:A, dim_channels!C:C, "Not Found")</f>
        <v>OTA</v>
      </c>
      <c r="L994" t="str">
        <f>_xlfn.XLOOKUP(D994, dim_channels!A:A, dim_channels!B:B, "Not Found")</f>
        <v>Agoda</v>
      </c>
    </row>
    <row r="995" spans="1:12" x14ac:dyDescent="0.2">
      <c r="A995" s="3" t="s">
        <v>1420</v>
      </c>
      <c r="B995" s="3" t="s">
        <v>198</v>
      </c>
      <c r="C995" s="3" t="s">
        <v>740</v>
      </c>
      <c r="D995" s="3" t="s">
        <v>27</v>
      </c>
      <c r="E995" s="3" t="s">
        <v>28</v>
      </c>
      <c r="F995" s="3">
        <v>3091.94</v>
      </c>
      <c r="G995" s="3">
        <v>556.54999999999995</v>
      </c>
      <c r="H995" s="3">
        <v>2535.39</v>
      </c>
      <c r="I995" s="3" t="s">
        <v>29</v>
      </c>
      <c r="J995" s="5">
        <v>1.219512579918671</v>
      </c>
      <c r="K995" t="str">
        <f>_xlfn.XLOOKUP(D995, dim_channels!A:A, dim_channels!C:C, "Not Found")</f>
        <v>OTA</v>
      </c>
      <c r="L995" t="str">
        <f>_xlfn.XLOOKUP(D995, dim_channels!A:A, dim_channels!B:B, "Not Found")</f>
        <v>Expedia</v>
      </c>
    </row>
    <row r="996" spans="1:12" x14ac:dyDescent="0.2">
      <c r="A996" s="2" t="s">
        <v>1421</v>
      </c>
      <c r="B996" s="2" t="s">
        <v>69</v>
      </c>
      <c r="C996" s="2" t="s">
        <v>824</v>
      </c>
      <c r="D996" s="2" t="s">
        <v>64</v>
      </c>
      <c r="E996" s="2" t="s">
        <v>28</v>
      </c>
      <c r="F996" s="2">
        <v>3529.65</v>
      </c>
      <c r="G996" s="2">
        <v>0</v>
      </c>
      <c r="H996" s="2">
        <v>3529.65</v>
      </c>
      <c r="I996" s="2" t="s">
        <v>29</v>
      </c>
      <c r="J996" s="4">
        <v>1</v>
      </c>
      <c r="K996" t="str">
        <f>_xlfn.XLOOKUP(D996, dim_channels!A:A, dim_channels!C:C, "Not Found")</f>
        <v>Direct</v>
      </c>
      <c r="L996" t="str">
        <f>_xlfn.XLOOKUP(D996, dim_channels!A:A, dim_channels!B:B, "Not Found")</f>
        <v>Direct Website</v>
      </c>
    </row>
    <row r="997" spans="1:12" x14ac:dyDescent="0.2">
      <c r="A997" s="3" t="s">
        <v>1422</v>
      </c>
      <c r="B997" s="3" t="s">
        <v>603</v>
      </c>
      <c r="C997" s="3" t="s">
        <v>167</v>
      </c>
      <c r="D997" s="3" t="s">
        <v>33</v>
      </c>
      <c r="E997" s="3" t="s">
        <v>34</v>
      </c>
      <c r="F997" s="3">
        <v>5442.33</v>
      </c>
      <c r="G997" s="3">
        <v>816.35</v>
      </c>
      <c r="H997" s="3">
        <v>4625.9799999999996</v>
      </c>
      <c r="I997" s="3" t="s">
        <v>29</v>
      </c>
      <c r="J997" s="5">
        <v>1.1764707153943601</v>
      </c>
      <c r="K997" t="str">
        <f>_xlfn.XLOOKUP(D997, dim_channels!A:A, dim_channels!C:C, "Not Found")</f>
        <v>OTA</v>
      </c>
      <c r="L997" t="str">
        <f>_xlfn.XLOOKUP(D997, dim_channels!A:A, dim_channels!B:B, "Not Found")</f>
        <v>Booking.com</v>
      </c>
    </row>
    <row r="998" spans="1:12" x14ac:dyDescent="0.2">
      <c r="A998" s="2" t="s">
        <v>1423</v>
      </c>
      <c r="B998" s="2" t="s">
        <v>84</v>
      </c>
      <c r="C998" s="2" t="s">
        <v>595</v>
      </c>
      <c r="D998" s="2" t="s">
        <v>52</v>
      </c>
      <c r="E998" s="2" t="s">
        <v>60</v>
      </c>
      <c r="F998" s="2">
        <v>3417.69</v>
      </c>
      <c r="G998" s="2">
        <v>0</v>
      </c>
      <c r="H998" s="2">
        <v>3417.69</v>
      </c>
      <c r="I998" s="2" t="s">
        <v>41</v>
      </c>
      <c r="J998" s="4">
        <v>1</v>
      </c>
      <c r="K998" t="str">
        <f>_xlfn.XLOOKUP(D998, dim_channels!A:A, dim_channels!C:C, "Not Found")</f>
        <v>OTA</v>
      </c>
      <c r="L998" t="str">
        <f>_xlfn.XLOOKUP(D998, dim_channels!A:A, dim_channels!B:B, "Not Found")</f>
        <v>Agoda</v>
      </c>
    </row>
    <row r="999" spans="1:12" x14ac:dyDescent="0.2">
      <c r="A999" s="3" t="s">
        <v>1424</v>
      </c>
      <c r="B999" s="3" t="s">
        <v>79</v>
      </c>
      <c r="C999" s="3" t="s">
        <v>79</v>
      </c>
      <c r="D999" s="3" t="s">
        <v>64</v>
      </c>
      <c r="E999" s="3" t="s">
        <v>34</v>
      </c>
      <c r="F999" s="3">
        <v>8319.01</v>
      </c>
      <c r="G999" s="3">
        <v>0</v>
      </c>
      <c r="H999" s="3">
        <v>8319.01</v>
      </c>
      <c r="I999" s="3" t="s">
        <v>29</v>
      </c>
      <c r="J999" s="5">
        <v>1</v>
      </c>
      <c r="K999" t="str">
        <f>_xlfn.XLOOKUP(D999, dim_channels!A:A, dim_channels!C:C, "Not Found")</f>
        <v>Direct</v>
      </c>
      <c r="L999" t="str">
        <f>_xlfn.XLOOKUP(D999, dim_channels!A:A, dim_channels!B:B, "Not Found")</f>
        <v>Direct Website</v>
      </c>
    </row>
    <row r="1000" spans="1:12" x14ac:dyDescent="0.2">
      <c r="A1000" s="2" t="s">
        <v>1425</v>
      </c>
      <c r="B1000" s="2" t="s">
        <v>258</v>
      </c>
      <c r="C1000" s="2" t="s">
        <v>219</v>
      </c>
      <c r="D1000" s="2" t="s">
        <v>27</v>
      </c>
      <c r="E1000" s="2" t="s">
        <v>34</v>
      </c>
      <c r="F1000" s="2">
        <v>3101.03</v>
      </c>
      <c r="G1000" s="2">
        <v>558.19000000000005</v>
      </c>
      <c r="H1000" s="2">
        <v>2542.84</v>
      </c>
      <c r="I1000" s="2" t="s">
        <v>41</v>
      </c>
      <c r="J1000" s="4">
        <v>1.219514401220682</v>
      </c>
      <c r="K1000" t="str">
        <f>_xlfn.XLOOKUP(D1000, dim_channels!A:A, dim_channels!C:C, "Not Found")</f>
        <v>OTA</v>
      </c>
      <c r="L1000" t="str">
        <f>_xlfn.XLOOKUP(D1000, dim_channels!A:A, dim_channels!B:B, "Not Found")</f>
        <v>Expedia</v>
      </c>
    </row>
    <row r="1001" spans="1:12" x14ac:dyDescent="0.2">
      <c r="A1001" s="3" t="s">
        <v>1426</v>
      </c>
      <c r="B1001" s="3" t="s">
        <v>449</v>
      </c>
      <c r="C1001" s="3" t="s">
        <v>409</v>
      </c>
      <c r="D1001" s="3" t="s">
        <v>45</v>
      </c>
      <c r="E1001" s="3" t="s">
        <v>89</v>
      </c>
      <c r="F1001" s="3">
        <v>13079.17</v>
      </c>
      <c r="G1001" s="3">
        <v>0</v>
      </c>
      <c r="H1001" s="3">
        <v>13079.17</v>
      </c>
      <c r="I1001" s="3" t="s">
        <v>41</v>
      </c>
      <c r="J1001" s="5">
        <v>1</v>
      </c>
      <c r="K1001" t="str">
        <f>_xlfn.XLOOKUP(D1001, dim_channels!A:A, dim_channels!C:C, "Not Found")</f>
        <v>Corporate</v>
      </c>
      <c r="L1001" t="str">
        <f>_xlfn.XLOOKUP(D1001, dim_channels!A:A, dim_channels!B:B, "Not Found")</f>
        <v>Corporate Direct</v>
      </c>
    </row>
    <row r="1002" spans="1:12" x14ac:dyDescent="0.2">
      <c r="A1002" s="2" t="s">
        <v>1427</v>
      </c>
      <c r="B1002" s="2" t="s">
        <v>181</v>
      </c>
      <c r="C1002" s="2" t="s">
        <v>121</v>
      </c>
      <c r="D1002" s="2" t="s">
        <v>45</v>
      </c>
      <c r="E1002" s="2" t="s">
        <v>46</v>
      </c>
      <c r="F1002" s="2">
        <v>6110.51</v>
      </c>
      <c r="G1002" s="2">
        <v>305.52999999999997</v>
      </c>
      <c r="H1002" s="2">
        <v>5804.98</v>
      </c>
      <c r="I1002" s="2" t="s">
        <v>29</v>
      </c>
      <c r="J1002" s="4">
        <v>1.052632394943652</v>
      </c>
      <c r="K1002" t="str">
        <f>_xlfn.XLOOKUP(D1002, dim_channels!A:A, dim_channels!C:C, "Not Found")</f>
        <v>Corporate</v>
      </c>
      <c r="L1002" t="str">
        <f>_xlfn.XLOOKUP(D1002, dim_channels!A:A, dim_channels!B:B, "Not Found")</f>
        <v>Corporate Direct</v>
      </c>
    </row>
    <row r="1003" spans="1:12" x14ac:dyDescent="0.2">
      <c r="A1003" s="3" t="s">
        <v>1428</v>
      </c>
      <c r="B1003" s="3" t="s">
        <v>983</v>
      </c>
      <c r="C1003" s="3" t="s">
        <v>983</v>
      </c>
      <c r="D1003" s="3" t="s">
        <v>52</v>
      </c>
      <c r="E1003" s="3" t="s">
        <v>34</v>
      </c>
      <c r="F1003" s="3">
        <v>3246.46</v>
      </c>
      <c r="G1003" s="3">
        <v>389.58</v>
      </c>
      <c r="H1003" s="3">
        <v>2856.88</v>
      </c>
      <c r="I1003" s="3" t="s">
        <v>29</v>
      </c>
      <c r="J1003" s="5">
        <v>1.136365545630198</v>
      </c>
      <c r="K1003" t="str">
        <f>_xlfn.XLOOKUP(D1003, dim_channels!A:A, dim_channels!C:C, "Not Found")</f>
        <v>OTA</v>
      </c>
      <c r="L1003" t="str">
        <f>_xlfn.XLOOKUP(D1003, dim_channels!A:A, dim_channels!B:B, "Not Found")</f>
        <v>Agoda</v>
      </c>
    </row>
    <row r="1004" spans="1:12" x14ac:dyDescent="0.2">
      <c r="A1004" s="2" t="s">
        <v>1429</v>
      </c>
      <c r="B1004" s="2" t="s">
        <v>195</v>
      </c>
      <c r="C1004" s="2" t="s">
        <v>139</v>
      </c>
      <c r="D1004" s="2" t="s">
        <v>45</v>
      </c>
      <c r="E1004" s="2" t="s">
        <v>46</v>
      </c>
      <c r="F1004" s="2">
        <v>16475.32</v>
      </c>
      <c r="G1004" s="2">
        <v>823.77</v>
      </c>
      <c r="H1004" s="2">
        <v>15651.55</v>
      </c>
      <c r="I1004" s="2" t="s">
        <v>29</v>
      </c>
      <c r="J1004" s="4">
        <v>1.05263184796394</v>
      </c>
      <c r="K1004" t="str">
        <f>_xlfn.XLOOKUP(D1004, dim_channels!A:A, dim_channels!C:C, "Not Found")</f>
        <v>Corporate</v>
      </c>
      <c r="L1004" t="str">
        <f>_xlfn.XLOOKUP(D1004, dim_channels!A:A, dim_channels!B:B, "Not Found")</f>
        <v>Corporate Direct</v>
      </c>
    </row>
    <row r="1005" spans="1:12" x14ac:dyDescent="0.2">
      <c r="A1005" s="3" t="s">
        <v>1430</v>
      </c>
      <c r="B1005" s="3" t="s">
        <v>465</v>
      </c>
      <c r="C1005" s="3" t="s">
        <v>567</v>
      </c>
      <c r="D1005" s="3" t="s">
        <v>52</v>
      </c>
      <c r="E1005" s="3" t="s">
        <v>60</v>
      </c>
      <c r="F1005" s="3">
        <v>10320.719999999999</v>
      </c>
      <c r="G1005" s="3">
        <v>0</v>
      </c>
      <c r="H1005" s="3">
        <v>10320.719999999999</v>
      </c>
      <c r="I1005" s="3" t="s">
        <v>41</v>
      </c>
      <c r="J1005" s="5">
        <v>1</v>
      </c>
      <c r="K1005" t="str">
        <f>_xlfn.XLOOKUP(D1005, dim_channels!A:A, dim_channels!C:C, "Not Found")</f>
        <v>OTA</v>
      </c>
      <c r="L1005" t="str">
        <f>_xlfn.XLOOKUP(D1005, dim_channels!A:A, dim_channels!B:B, "Not Found")</f>
        <v>Agoda</v>
      </c>
    </row>
    <row r="1006" spans="1:12" x14ac:dyDescent="0.2">
      <c r="A1006" s="2" t="s">
        <v>1431</v>
      </c>
      <c r="B1006" s="2" t="s">
        <v>247</v>
      </c>
      <c r="C1006" s="2" t="s">
        <v>178</v>
      </c>
      <c r="D1006" s="2" t="s">
        <v>114</v>
      </c>
      <c r="E1006" s="2" t="s">
        <v>115</v>
      </c>
      <c r="F1006" s="2">
        <v>3195.25</v>
      </c>
      <c r="G1006" s="2">
        <v>319.52999999999997</v>
      </c>
      <c r="H1006" s="2">
        <v>2875.72</v>
      </c>
      <c r="I1006" s="2" t="s">
        <v>29</v>
      </c>
      <c r="J1006" s="4">
        <v>1.11111304299445</v>
      </c>
      <c r="K1006" t="str">
        <f>_xlfn.XLOOKUP(D1006, dim_channels!A:A, dim_channels!C:C, "Not Found")</f>
        <v>Offline</v>
      </c>
      <c r="L1006" t="str">
        <f>_xlfn.XLOOKUP(D1006, dim_channels!A:A, dim_channels!B:B, "Not Found")</f>
        <v>Travel Agency</v>
      </c>
    </row>
    <row r="1007" spans="1:12" x14ac:dyDescent="0.2">
      <c r="A1007" s="3" t="s">
        <v>1432</v>
      </c>
      <c r="B1007" s="3" t="s">
        <v>139</v>
      </c>
      <c r="C1007" s="3" t="s">
        <v>653</v>
      </c>
      <c r="D1007" s="3" t="s">
        <v>169</v>
      </c>
      <c r="E1007" s="3" t="s">
        <v>46</v>
      </c>
      <c r="F1007" s="3">
        <v>3056.61</v>
      </c>
      <c r="G1007" s="3">
        <v>611.32000000000005</v>
      </c>
      <c r="H1007" s="3">
        <v>2445.29</v>
      </c>
      <c r="I1007" s="3" t="s">
        <v>56</v>
      </c>
      <c r="J1007" s="5">
        <v>1.249998977626376</v>
      </c>
      <c r="K1007" t="str">
        <f>_xlfn.XLOOKUP(D1007, dim_channels!A:A, dim_channels!C:C, "Not Found")</f>
        <v>GDS</v>
      </c>
      <c r="L1007" t="str">
        <f>_xlfn.XLOOKUP(D1007, dim_channels!A:A, dim_channels!B:B, "Not Found")</f>
        <v>GDS (Amadeus)</v>
      </c>
    </row>
    <row r="1008" spans="1:12" x14ac:dyDescent="0.2">
      <c r="A1008" s="2" t="s">
        <v>1433</v>
      </c>
      <c r="B1008" s="2" t="s">
        <v>649</v>
      </c>
      <c r="C1008" s="2" t="s">
        <v>258</v>
      </c>
      <c r="D1008" s="2" t="s">
        <v>64</v>
      </c>
      <c r="E1008" s="2" t="s">
        <v>34</v>
      </c>
      <c r="F1008" s="2">
        <v>3660.83</v>
      </c>
      <c r="G1008" s="2">
        <v>0</v>
      </c>
      <c r="H1008" s="2">
        <v>3660.83</v>
      </c>
      <c r="I1008" s="2" t="s">
        <v>29</v>
      </c>
      <c r="J1008" s="4">
        <v>1</v>
      </c>
      <c r="K1008" t="str">
        <f>_xlfn.XLOOKUP(D1008, dim_channels!A:A, dim_channels!C:C, "Not Found")</f>
        <v>Direct</v>
      </c>
      <c r="L1008" t="str">
        <f>_xlfn.XLOOKUP(D1008, dim_channels!A:A, dim_channels!B:B, "Not Found")</f>
        <v>Direct Website</v>
      </c>
    </row>
    <row r="1009" spans="1:12" x14ac:dyDescent="0.2">
      <c r="A1009" s="3" t="s">
        <v>1434</v>
      </c>
      <c r="B1009" s="3" t="s">
        <v>147</v>
      </c>
      <c r="C1009" s="3" t="s">
        <v>232</v>
      </c>
      <c r="D1009" s="3" t="s">
        <v>52</v>
      </c>
      <c r="E1009" s="3" t="s">
        <v>34</v>
      </c>
      <c r="F1009" s="3">
        <v>17125.689999999999</v>
      </c>
      <c r="G1009" s="3">
        <v>2055.08</v>
      </c>
      <c r="H1009" s="3">
        <v>15070.61</v>
      </c>
      <c r="I1009" s="3" t="s">
        <v>56</v>
      </c>
      <c r="J1009" s="5">
        <v>1.1363634252362711</v>
      </c>
      <c r="K1009" t="str">
        <f>_xlfn.XLOOKUP(D1009, dim_channels!A:A, dim_channels!C:C, "Not Found")</f>
        <v>OTA</v>
      </c>
      <c r="L1009" t="str">
        <f>_xlfn.XLOOKUP(D1009, dim_channels!A:A, dim_channels!B:B, "Not Found")</f>
        <v>Agoda</v>
      </c>
    </row>
    <row r="1010" spans="1:12" x14ac:dyDescent="0.2">
      <c r="A1010" s="2" t="s">
        <v>1435</v>
      </c>
      <c r="B1010" s="2" t="s">
        <v>337</v>
      </c>
      <c r="C1010" s="2" t="s">
        <v>619</v>
      </c>
      <c r="D1010" s="2" t="s">
        <v>64</v>
      </c>
      <c r="E1010" s="2" t="s">
        <v>28</v>
      </c>
      <c r="F1010" s="2">
        <v>5912.04</v>
      </c>
      <c r="G1010" s="2">
        <v>0</v>
      </c>
      <c r="H1010" s="2">
        <v>5912.04</v>
      </c>
      <c r="I1010" s="2" t="s">
        <v>29</v>
      </c>
      <c r="J1010" s="4">
        <v>1</v>
      </c>
      <c r="K1010" t="str">
        <f>_xlfn.XLOOKUP(D1010, dim_channels!A:A, dim_channels!C:C, "Not Found")</f>
        <v>Direct</v>
      </c>
      <c r="L1010" t="str">
        <f>_xlfn.XLOOKUP(D1010, dim_channels!A:A, dim_channels!B:B, "Not Found")</f>
        <v>Direct Website</v>
      </c>
    </row>
    <row r="1011" spans="1:12" x14ac:dyDescent="0.2">
      <c r="A1011" s="3" t="s">
        <v>1436</v>
      </c>
      <c r="B1011" s="3" t="s">
        <v>130</v>
      </c>
      <c r="C1011" s="3" t="s">
        <v>441</v>
      </c>
      <c r="D1011" s="3" t="s">
        <v>27</v>
      </c>
      <c r="E1011" s="3" t="s">
        <v>28</v>
      </c>
      <c r="F1011" s="3">
        <v>3471.82</v>
      </c>
      <c r="G1011" s="3">
        <v>624.92999999999995</v>
      </c>
      <c r="H1011" s="3">
        <v>2846.89</v>
      </c>
      <c r="I1011" s="3" t="s">
        <v>41</v>
      </c>
      <c r="J1011" s="5">
        <v>1.2195132232014581</v>
      </c>
      <c r="K1011" t="str">
        <f>_xlfn.XLOOKUP(D1011, dim_channels!A:A, dim_channels!C:C, "Not Found")</f>
        <v>OTA</v>
      </c>
      <c r="L1011" t="str">
        <f>_xlfn.XLOOKUP(D1011, dim_channels!A:A, dim_channels!B:B, "Not Found")</f>
        <v>Expedia</v>
      </c>
    </row>
    <row r="1012" spans="1:12" x14ac:dyDescent="0.2">
      <c r="A1012" s="2" t="s">
        <v>1437</v>
      </c>
      <c r="B1012" s="2" t="s">
        <v>409</v>
      </c>
      <c r="C1012" s="2" t="s">
        <v>420</v>
      </c>
      <c r="D1012" s="2" t="s">
        <v>27</v>
      </c>
      <c r="E1012" s="2" t="s">
        <v>34</v>
      </c>
      <c r="F1012" s="2">
        <v>6645.89</v>
      </c>
      <c r="G1012" s="2">
        <v>1196.26</v>
      </c>
      <c r="H1012" s="2">
        <v>5449.63</v>
      </c>
      <c r="I1012" s="2" t="s">
        <v>29</v>
      </c>
      <c r="J1012" s="4">
        <v>1.2195121503661721</v>
      </c>
      <c r="K1012" t="str">
        <f>_xlfn.XLOOKUP(D1012, dim_channels!A:A, dim_channels!C:C, "Not Found")</f>
        <v>OTA</v>
      </c>
      <c r="L1012" t="str">
        <f>_xlfn.XLOOKUP(D1012, dim_channels!A:A, dim_channels!B:B, "Not Found")</f>
        <v>Expedia</v>
      </c>
    </row>
    <row r="1013" spans="1:12" x14ac:dyDescent="0.2">
      <c r="A1013" s="3" t="s">
        <v>1438</v>
      </c>
      <c r="B1013" s="3" t="s">
        <v>497</v>
      </c>
      <c r="C1013" s="3" t="s">
        <v>666</v>
      </c>
      <c r="D1013" s="3" t="s">
        <v>206</v>
      </c>
      <c r="E1013" s="3" t="s">
        <v>207</v>
      </c>
      <c r="F1013" s="3">
        <v>4035.45</v>
      </c>
      <c r="G1013" s="3">
        <v>0</v>
      </c>
      <c r="H1013" s="3">
        <v>4035.45</v>
      </c>
      <c r="I1013" s="3" t="s">
        <v>56</v>
      </c>
      <c r="J1013" s="5">
        <v>1</v>
      </c>
      <c r="K1013" t="str">
        <f>_xlfn.XLOOKUP(D1013, dim_channels!A:A, dim_channels!C:C, "Not Found")</f>
        <v>Direct</v>
      </c>
      <c r="L1013" t="str">
        <f>_xlfn.XLOOKUP(D1013, dim_channels!A:A, dim_channels!B:B, "Not Found")</f>
        <v>Walk-in</v>
      </c>
    </row>
    <row r="1014" spans="1:12" x14ac:dyDescent="0.2">
      <c r="A1014" s="2" t="s">
        <v>1439</v>
      </c>
      <c r="B1014" s="2" t="s">
        <v>468</v>
      </c>
      <c r="C1014" s="2" t="s">
        <v>562</v>
      </c>
      <c r="D1014" s="2" t="s">
        <v>33</v>
      </c>
      <c r="E1014" s="2" t="s">
        <v>60</v>
      </c>
      <c r="F1014" s="2">
        <v>8196.9</v>
      </c>
      <c r="G1014" s="2">
        <v>0</v>
      </c>
      <c r="H1014" s="2">
        <v>8196.9</v>
      </c>
      <c r="I1014" s="2" t="s">
        <v>29</v>
      </c>
      <c r="J1014" s="4">
        <v>1</v>
      </c>
      <c r="K1014" t="str">
        <f>_xlfn.XLOOKUP(D1014, dim_channels!A:A, dim_channels!C:C, "Not Found")</f>
        <v>OTA</v>
      </c>
      <c r="L1014" t="str">
        <f>_xlfn.XLOOKUP(D1014, dim_channels!A:A, dim_channels!B:B, "Not Found")</f>
        <v>Booking.com</v>
      </c>
    </row>
    <row r="1015" spans="1:12" x14ac:dyDescent="0.2">
      <c r="A1015" s="3" t="s">
        <v>1440</v>
      </c>
      <c r="B1015" s="3" t="s">
        <v>566</v>
      </c>
      <c r="C1015" s="3" t="s">
        <v>817</v>
      </c>
      <c r="D1015" s="3" t="s">
        <v>45</v>
      </c>
      <c r="E1015" s="3" t="s">
        <v>89</v>
      </c>
      <c r="F1015" s="3">
        <v>10791.55</v>
      </c>
      <c r="G1015" s="3">
        <v>0</v>
      </c>
      <c r="H1015" s="3">
        <v>10791.55</v>
      </c>
      <c r="I1015" s="3" t="s">
        <v>29</v>
      </c>
      <c r="J1015" s="5">
        <v>1</v>
      </c>
      <c r="K1015" t="str">
        <f>_xlfn.XLOOKUP(D1015, dim_channels!A:A, dim_channels!C:C, "Not Found")</f>
        <v>Corporate</v>
      </c>
      <c r="L1015" t="str">
        <f>_xlfn.XLOOKUP(D1015, dim_channels!A:A, dim_channels!B:B, "Not Found")</f>
        <v>Corporate Direct</v>
      </c>
    </row>
    <row r="1016" spans="1:12" x14ac:dyDescent="0.2">
      <c r="A1016" s="2" t="s">
        <v>1441</v>
      </c>
      <c r="B1016" s="2" t="s">
        <v>297</v>
      </c>
      <c r="C1016" s="2" t="s">
        <v>375</v>
      </c>
      <c r="D1016" s="2" t="s">
        <v>52</v>
      </c>
      <c r="E1016" s="2" t="s">
        <v>60</v>
      </c>
      <c r="F1016" s="2">
        <v>2742.67</v>
      </c>
      <c r="G1016" s="2">
        <v>0</v>
      </c>
      <c r="H1016" s="2">
        <v>2742.67</v>
      </c>
      <c r="I1016" s="2" t="s">
        <v>29</v>
      </c>
      <c r="J1016" s="4">
        <v>1</v>
      </c>
      <c r="K1016" t="str">
        <f>_xlfn.XLOOKUP(D1016, dim_channels!A:A, dim_channels!C:C, "Not Found")</f>
        <v>OTA</v>
      </c>
      <c r="L1016" t="str">
        <f>_xlfn.XLOOKUP(D1016, dim_channels!A:A, dim_channels!B:B, "Not Found")</f>
        <v>Agoda</v>
      </c>
    </row>
    <row r="1017" spans="1:12" x14ac:dyDescent="0.2">
      <c r="A1017" s="3" t="s">
        <v>1442</v>
      </c>
      <c r="B1017" s="3" t="s">
        <v>602</v>
      </c>
      <c r="C1017" s="3" t="s">
        <v>778</v>
      </c>
      <c r="D1017" s="3" t="s">
        <v>45</v>
      </c>
      <c r="E1017" s="3" t="s">
        <v>46</v>
      </c>
      <c r="F1017" s="3">
        <v>12686.75</v>
      </c>
      <c r="G1017" s="3">
        <v>634.34</v>
      </c>
      <c r="H1017" s="3">
        <v>12052.41</v>
      </c>
      <c r="I1017" s="3" t="s">
        <v>29</v>
      </c>
      <c r="J1017" s="5">
        <v>1.0526317972919941</v>
      </c>
      <c r="K1017" t="str">
        <f>_xlfn.XLOOKUP(D1017, dim_channels!A:A, dim_channels!C:C, "Not Found")</f>
        <v>Corporate</v>
      </c>
      <c r="L1017" t="str">
        <f>_xlfn.XLOOKUP(D1017, dim_channels!A:A, dim_channels!B:B, "Not Found")</f>
        <v>Corporate Direct</v>
      </c>
    </row>
    <row r="1018" spans="1:12" x14ac:dyDescent="0.2">
      <c r="A1018" s="2" t="s">
        <v>1443</v>
      </c>
      <c r="B1018" s="2" t="s">
        <v>143</v>
      </c>
      <c r="C1018" s="2" t="s">
        <v>310</v>
      </c>
      <c r="D1018" s="2" t="s">
        <v>45</v>
      </c>
      <c r="E1018" s="2" t="s">
        <v>89</v>
      </c>
      <c r="F1018" s="2">
        <v>5665.53</v>
      </c>
      <c r="G1018" s="2">
        <v>0</v>
      </c>
      <c r="H1018" s="2">
        <v>5665.53</v>
      </c>
      <c r="I1018" s="2" t="s">
        <v>29</v>
      </c>
      <c r="J1018" s="4">
        <v>1</v>
      </c>
      <c r="K1018" t="str">
        <f>_xlfn.XLOOKUP(D1018, dim_channels!A:A, dim_channels!C:C, "Not Found")</f>
        <v>Corporate</v>
      </c>
      <c r="L1018" t="str">
        <f>_xlfn.XLOOKUP(D1018, dim_channels!A:A, dim_channels!B:B, "Not Found")</f>
        <v>Corporate Direct</v>
      </c>
    </row>
    <row r="1019" spans="1:12" x14ac:dyDescent="0.2">
      <c r="A1019" s="3" t="s">
        <v>1444</v>
      </c>
      <c r="B1019" s="3" t="s">
        <v>204</v>
      </c>
      <c r="C1019" s="3" t="s">
        <v>101</v>
      </c>
      <c r="D1019" s="3" t="s">
        <v>64</v>
      </c>
      <c r="E1019" s="3" t="s">
        <v>115</v>
      </c>
      <c r="F1019" s="3">
        <v>8608.0300000000007</v>
      </c>
      <c r="G1019" s="3">
        <v>0</v>
      </c>
      <c r="H1019" s="3">
        <v>8608.0300000000007</v>
      </c>
      <c r="I1019" s="3" t="s">
        <v>29</v>
      </c>
      <c r="J1019" s="5">
        <v>1</v>
      </c>
      <c r="K1019" t="str">
        <f>_xlfn.XLOOKUP(D1019, dim_channels!A:A, dim_channels!C:C, "Not Found")</f>
        <v>Direct</v>
      </c>
      <c r="L1019" t="str">
        <f>_xlfn.XLOOKUP(D1019, dim_channels!A:A, dim_channels!B:B, "Not Found")</f>
        <v>Direct Website</v>
      </c>
    </row>
    <row r="1020" spans="1:12" x14ac:dyDescent="0.2">
      <c r="A1020" s="2" t="s">
        <v>1445</v>
      </c>
      <c r="B1020" s="2" t="s">
        <v>754</v>
      </c>
      <c r="C1020" s="2" t="s">
        <v>465</v>
      </c>
      <c r="D1020" s="2" t="s">
        <v>33</v>
      </c>
      <c r="E1020" s="2" t="s">
        <v>28</v>
      </c>
      <c r="F1020" s="2">
        <v>2899.65</v>
      </c>
      <c r="G1020" s="2">
        <v>434.95</v>
      </c>
      <c r="H1020" s="2">
        <v>2464.6999999999998</v>
      </c>
      <c r="I1020" s="2" t="s">
        <v>29</v>
      </c>
      <c r="J1020" s="4">
        <v>1.176471781555565</v>
      </c>
      <c r="K1020" t="str">
        <f>_xlfn.XLOOKUP(D1020, dim_channels!A:A, dim_channels!C:C, "Not Found")</f>
        <v>OTA</v>
      </c>
      <c r="L1020" t="str">
        <f>_xlfn.XLOOKUP(D1020, dim_channels!A:A, dim_channels!B:B, "Not Found")</f>
        <v>Booking.com</v>
      </c>
    </row>
    <row r="1021" spans="1:12" x14ac:dyDescent="0.2">
      <c r="A1021" s="3" t="s">
        <v>1446</v>
      </c>
      <c r="B1021" s="3" t="s">
        <v>183</v>
      </c>
      <c r="C1021" s="3" t="s">
        <v>184</v>
      </c>
      <c r="D1021" s="3" t="s">
        <v>114</v>
      </c>
      <c r="E1021" s="3" t="s">
        <v>46</v>
      </c>
      <c r="F1021" s="3">
        <v>16530.419999999998</v>
      </c>
      <c r="G1021" s="3">
        <v>1653.04</v>
      </c>
      <c r="H1021" s="3">
        <v>14877.38</v>
      </c>
      <c r="I1021" s="3" t="s">
        <v>29</v>
      </c>
      <c r="J1021" s="5">
        <v>1.111110961741919</v>
      </c>
      <c r="K1021" t="str">
        <f>_xlfn.XLOOKUP(D1021, dim_channels!A:A, dim_channels!C:C, "Not Found")</f>
        <v>Offline</v>
      </c>
      <c r="L1021" t="str">
        <f>_xlfn.XLOOKUP(D1021, dim_channels!A:A, dim_channels!B:B, "Not Found")</f>
        <v>Travel Agency</v>
      </c>
    </row>
    <row r="1022" spans="1:12" x14ac:dyDescent="0.2">
      <c r="A1022" s="2" t="s">
        <v>1447</v>
      </c>
      <c r="B1022" s="2" t="s">
        <v>525</v>
      </c>
      <c r="C1022" s="2" t="s">
        <v>706</v>
      </c>
      <c r="D1022" s="2" t="s">
        <v>64</v>
      </c>
      <c r="E1022" s="2" t="s">
        <v>28</v>
      </c>
      <c r="F1022" s="2">
        <v>9819.61</v>
      </c>
      <c r="G1022" s="2">
        <v>0</v>
      </c>
      <c r="H1022" s="2">
        <v>9819.61</v>
      </c>
      <c r="I1022" s="2" t="s">
        <v>29</v>
      </c>
      <c r="J1022" s="4">
        <v>1</v>
      </c>
      <c r="K1022" t="str">
        <f>_xlfn.XLOOKUP(D1022, dim_channels!A:A, dim_channels!C:C, "Not Found")</f>
        <v>Direct</v>
      </c>
      <c r="L1022" t="str">
        <f>_xlfn.XLOOKUP(D1022, dim_channels!A:A, dim_channels!B:B, "Not Found")</f>
        <v>Direct Website</v>
      </c>
    </row>
    <row r="1023" spans="1:12" x14ac:dyDescent="0.2">
      <c r="A1023" s="3" t="s">
        <v>1448</v>
      </c>
      <c r="B1023" s="3" t="s">
        <v>164</v>
      </c>
      <c r="C1023" s="3" t="s">
        <v>781</v>
      </c>
      <c r="D1023" s="3" t="s">
        <v>64</v>
      </c>
      <c r="E1023" s="3" t="s">
        <v>115</v>
      </c>
      <c r="F1023" s="3">
        <v>3561.46</v>
      </c>
      <c r="G1023" s="3">
        <v>0</v>
      </c>
      <c r="H1023" s="3">
        <v>3561.46</v>
      </c>
      <c r="I1023" s="3" t="s">
        <v>29</v>
      </c>
      <c r="J1023" s="5">
        <v>1</v>
      </c>
      <c r="K1023" t="str">
        <f>_xlfn.XLOOKUP(D1023, dim_channels!A:A, dim_channels!C:C, "Not Found")</f>
        <v>Direct</v>
      </c>
      <c r="L1023" t="str">
        <f>_xlfn.XLOOKUP(D1023, dim_channels!A:A, dim_channels!B:B, "Not Found")</f>
        <v>Direct Website</v>
      </c>
    </row>
    <row r="1024" spans="1:12" x14ac:dyDescent="0.2">
      <c r="A1024" s="2" t="s">
        <v>1449</v>
      </c>
      <c r="B1024" s="2" t="s">
        <v>343</v>
      </c>
      <c r="C1024" s="2" t="s">
        <v>353</v>
      </c>
      <c r="D1024" s="2" t="s">
        <v>52</v>
      </c>
      <c r="E1024" s="2" t="s">
        <v>34</v>
      </c>
      <c r="F1024" s="2">
        <v>7006.61</v>
      </c>
      <c r="G1024" s="2">
        <v>840.79</v>
      </c>
      <c r="H1024" s="2">
        <v>6165.82</v>
      </c>
      <c r="I1024" s="2" t="s">
        <v>29</v>
      </c>
      <c r="J1024" s="4">
        <v>1.136363046602074</v>
      </c>
      <c r="K1024" t="str">
        <f>_xlfn.XLOOKUP(D1024, dim_channels!A:A, dim_channels!C:C, "Not Found")</f>
        <v>OTA</v>
      </c>
      <c r="L1024" t="str">
        <f>_xlfn.XLOOKUP(D1024, dim_channels!A:A, dim_channels!B:B, "Not Found")</f>
        <v>Agoda</v>
      </c>
    </row>
    <row r="1025" spans="1:12" x14ac:dyDescent="0.2">
      <c r="A1025" s="3" t="s">
        <v>1450</v>
      </c>
      <c r="B1025" s="3" t="s">
        <v>40</v>
      </c>
      <c r="C1025" s="3" t="s">
        <v>520</v>
      </c>
      <c r="D1025" s="3" t="s">
        <v>27</v>
      </c>
      <c r="E1025" s="3" t="s">
        <v>28</v>
      </c>
      <c r="F1025" s="3">
        <v>2765.25</v>
      </c>
      <c r="G1025" s="3">
        <v>497.74</v>
      </c>
      <c r="H1025" s="3">
        <v>2267.5100000000002</v>
      </c>
      <c r="I1025" s="3" t="s">
        <v>29</v>
      </c>
      <c r="J1025" s="5">
        <v>1.219509506022024</v>
      </c>
      <c r="K1025" t="str">
        <f>_xlfn.XLOOKUP(D1025, dim_channels!A:A, dim_channels!C:C, "Not Found")</f>
        <v>OTA</v>
      </c>
      <c r="L1025" t="str">
        <f>_xlfn.XLOOKUP(D1025, dim_channels!A:A, dim_channels!B:B, "Not Found")</f>
        <v>Expedia</v>
      </c>
    </row>
    <row r="1026" spans="1:12" x14ac:dyDescent="0.2">
      <c r="A1026" s="2" t="s">
        <v>1451</v>
      </c>
      <c r="B1026" s="2" t="s">
        <v>48</v>
      </c>
      <c r="C1026" s="2" t="s">
        <v>386</v>
      </c>
      <c r="D1026" s="2" t="s">
        <v>33</v>
      </c>
      <c r="E1026" s="2" t="s">
        <v>28</v>
      </c>
      <c r="F1026" s="2">
        <v>7574.17</v>
      </c>
      <c r="G1026" s="2">
        <v>1136.1300000000001</v>
      </c>
      <c r="H1026" s="2">
        <v>6438.04</v>
      </c>
      <c r="I1026" s="2" t="s">
        <v>29</v>
      </c>
      <c r="J1026" s="4">
        <v>1.176471410553523</v>
      </c>
      <c r="K1026" t="str">
        <f>_xlfn.XLOOKUP(D1026, dim_channels!A:A, dim_channels!C:C, "Not Found")</f>
        <v>OTA</v>
      </c>
      <c r="L1026" t="str">
        <f>_xlfn.XLOOKUP(D1026, dim_channels!A:A, dim_channels!B:B, "Not Found")</f>
        <v>Booking.com</v>
      </c>
    </row>
    <row r="1027" spans="1:12" x14ac:dyDescent="0.2">
      <c r="A1027" s="3" t="s">
        <v>1452</v>
      </c>
      <c r="B1027" s="3" t="s">
        <v>567</v>
      </c>
      <c r="C1027" s="3" t="s">
        <v>328</v>
      </c>
      <c r="D1027" s="3" t="s">
        <v>33</v>
      </c>
      <c r="E1027" s="3" t="s">
        <v>34</v>
      </c>
      <c r="F1027" s="3">
        <v>3103.17</v>
      </c>
      <c r="G1027" s="3">
        <v>465.48</v>
      </c>
      <c r="H1027" s="3">
        <v>2637.69</v>
      </c>
      <c r="I1027" s="3" t="s">
        <v>29</v>
      </c>
      <c r="J1027" s="5">
        <v>1.176472595339104</v>
      </c>
      <c r="K1027" t="str">
        <f>_xlfn.XLOOKUP(D1027, dim_channels!A:A, dim_channels!C:C, "Not Found")</f>
        <v>OTA</v>
      </c>
      <c r="L1027" t="str">
        <f>_xlfn.XLOOKUP(D1027, dim_channels!A:A, dim_channels!B:B, "Not Found")</f>
        <v>Booking.com</v>
      </c>
    </row>
    <row r="1028" spans="1:12" x14ac:dyDescent="0.2">
      <c r="A1028" s="2" t="s">
        <v>1453</v>
      </c>
      <c r="B1028" s="2" t="s">
        <v>222</v>
      </c>
      <c r="C1028" s="2" t="s">
        <v>328</v>
      </c>
      <c r="D1028" s="2" t="s">
        <v>64</v>
      </c>
      <c r="E1028" s="2" t="s">
        <v>34</v>
      </c>
      <c r="F1028" s="2">
        <v>6792.29</v>
      </c>
      <c r="G1028" s="2">
        <v>0</v>
      </c>
      <c r="H1028" s="2">
        <v>6792.29</v>
      </c>
      <c r="I1028" s="2" t="s">
        <v>29</v>
      </c>
      <c r="J1028" s="4">
        <v>1</v>
      </c>
      <c r="K1028" t="str">
        <f>_xlfn.XLOOKUP(D1028, dim_channels!A:A, dim_channels!C:C, "Not Found")</f>
        <v>Direct</v>
      </c>
      <c r="L1028" t="str">
        <f>_xlfn.XLOOKUP(D1028, dim_channels!A:A, dim_channels!B:B, "Not Found")</f>
        <v>Direct Website</v>
      </c>
    </row>
    <row r="1029" spans="1:12" x14ac:dyDescent="0.2">
      <c r="A1029" s="3" t="s">
        <v>1454</v>
      </c>
      <c r="B1029" s="3" t="s">
        <v>294</v>
      </c>
      <c r="C1029" s="3" t="s">
        <v>558</v>
      </c>
      <c r="D1029" s="3" t="s">
        <v>45</v>
      </c>
      <c r="E1029" s="3" t="s">
        <v>46</v>
      </c>
      <c r="F1029" s="3">
        <v>6067.82</v>
      </c>
      <c r="G1029" s="3">
        <v>303.39</v>
      </c>
      <c r="H1029" s="3">
        <v>5764.43</v>
      </c>
      <c r="I1029" s="3" t="s">
        <v>41</v>
      </c>
      <c r="J1029" s="5">
        <v>1.0526313963392739</v>
      </c>
      <c r="K1029" t="str">
        <f>_xlfn.XLOOKUP(D1029, dim_channels!A:A, dim_channels!C:C, "Not Found")</f>
        <v>Corporate</v>
      </c>
      <c r="L1029" t="str">
        <f>_xlfn.XLOOKUP(D1029, dim_channels!A:A, dim_channels!B:B, "Not Found")</f>
        <v>Corporate Direct</v>
      </c>
    </row>
    <row r="1030" spans="1:12" x14ac:dyDescent="0.2">
      <c r="A1030" s="2" t="s">
        <v>1455</v>
      </c>
      <c r="B1030" s="2" t="s">
        <v>312</v>
      </c>
      <c r="C1030" s="2" t="s">
        <v>602</v>
      </c>
      <c r="D1030" s="2" t="s">
        <v>64</v>
      </c>
      <c r="E1030" s="2" t="s">
        <v>115</v>
      </c>
      <c r="F1030" s="2">
        <v>6531.97</v>
      </c>
      <c r="G1030" s="2">
        <v>0</v>
      </c>
      <c r="H1030" s="2">
        <v>6531.97</v>
      </c>
      <c r="I1030" s="2" t="s">
        <v>29</v>
      </c>
      <c r="J1030" s="4">
        <v>1</v>
      </c>
      <c r="K1030" t="str">
        <f>_xlfn.XLOOKUP(D1030, dim_channels!A:A, dim_channels!C:C, "Not Found")</f>
        <v>Direct</v>
      </c>
      <c r="L1030" t="str">
        <f>_xlfn.XLOOKUP(D1030, dim_channels!A:A, dim_channels!B:B, "Not Found")</f>
        <v>Direct Website</v>
      </c>
    </row>
    <row r="1031" spans="1:12" x14ac:dyDescent="0.2">
      <c r="A1031" s="3" t="s">
        <v>1456</v>
      </c>
      <c r="B1031" s="3" t="s">
        <v>364</v>
      </c>
      <c r="C1031" s="3" t="s">
        <v>971</v>
      </c>
      <c r="D1031" s="3" t="s">
        <v>27</v>
      </c>
      <c r="E1031" s="3" t="s">
        <v>28</v>
      </c>
      <c r="F1031" s="3">
        <v>6398.34</v>
      </c>
      <c r="G1031" s="3">
        <v>1151.7</v>
      </c>
      <c r="H1031" s="3">
        <v>5246.64</v>
      </c>
      <c r="I1031" s="3" t="s">
        <v>29</v>
      </c>
      <c r="J1031" s="5">
        <v>1.219511916197795</v>
      </c>
      <c r="K1031" t="str">
        <f>_xlfn.XLOOKUP(D1031, dim_channels!A:A, dim_channels!C:C, "Not Found")</f>
        <v>OTA</v>
      </c>
      <c r="L1031" t="str">
        <f>_xlfn.XLOOKUP(D1031, dim_channels!A:A, dim_channels!B:B, "Not Found")</f>
        <v>Expedia</v>
      </c>
    </row>
    <row r="1032" spans="1:12" x14ac:dyDescent="0.2">
      <c r="A1032" s="2" t="s">
        <v>1457</v>
      </c>
      <c r="B1032" s="2" t="s">
        <v>558</v>
      </c>
      <c r="C1032" s="2" t="s">
        <v>543</v>
      </c>
      <c r="D1032" s="2" t="s">
        <v>33</v>
      </c>
      <c r="E1032" s="2" t="s">
        <v>60</v>
      </c>
      <c r="F1032" s="2">
        <v>8866.91</v>
      </c>
      <c r="G1032" s="2">
        <v>0</v>
      </c>
      <c r="H1032" s="2">
        <v>8866.91</v>
      </c>
      <c r="I1032" s="2" t="s">
        <v>56</v>
      </c>
      <c r="J1032" s="4">
        <v>1</v>
      </c>
      <c r="K1032" t="str">
        <f>_xlfn.XLOOKUP(D1032, dim_channels!A:A, dim_channels!C:C, "Not Found")</f>
        <v>OTA</v>
      </c>
      <c r="L1032" t="str">
        <f>_xlfn.XLOOKUP(D1032, dim_channels!A:A, dim_channels!B:B, "Not Found")</f>
        <v>Booking.com</v>
      </c>
    </row>
    <row r="1033" spans="1:12" x14ac:dyDescent="0.2">
      <c r="A1033" s="3" t="s">
        <v>1458</v>
      </c>
      <c r="B1033" s="3" t="s">
        <v>285</v>
      </c>
      <c r="C1033" s="3" t="s">
        <v>48</v>
      </c>
      <c r="D1033" s="3" t="s">
        <v>27</v>
      </c>
      <c r="E1033" s="3" t="s">
        <v>60</v>
      </c>
      <c r="F1033" s="3">
        <v>10156.709999999999</v>
      </c>
      <c r="G1033" s="3">
        <v>0</v>
      </c>
      <c r="H1033" s="3">
        <v>10156.709999999999</v>
      </c>
      <c r="I1033" s="3" t="s">
        <v>29</v>
      </c>
      <c r="J1033" s="5">
        <v>1</v>
      </c>
      <c r="K1033" t="str">
        <f>_xlfn.XLOOKUP(D1033, dim_channels!A:A, dim_channels!C:C, "Not Found")</f>
        <v>OTA</v>
      </c>
      <c r="L1033" t="str">
        <f>_xlfn.XLOOKUP(D1033, dim_channels!A:A, dim_channels!B:B, "Not Found")</f>
        <v>Expedia</v>
      </c>
    </row>
    <row r="1034" spans="1:12" x14ac:dyDescent="0.2">
      <c r="A1034" s="2" t="s">
        <v>1459</v>
      </c>
      <c r="B1034" s="2" t="s">
        <v>515</v>
      </c>
      <c r="C1034" s="2" t="s">
        <v>204</v>
      </c>
      <c r="D1034" s="2" t="s">
        <v>45</v>
      </c>
      <c r="E1034" s="2" t="s">
        <v>89</v>
      </c>
      <c r="F1034" s="2">
        <v>9896.98</v>
      </c>
      <c r="G1034" s="2">
        <v>0</v>
      </c>
      <c r="H1034" s="2">
        <v>9896.98</v>
      </c>
      <c r="I1034" s="2" t="s">
        <v>29</v>
      </c>
      <c r="J1034" s="4">
        <v>1</v>
      </c>
      <c r="K1034" t="str">
        <f>_xlfn.XLOOKUP(D1034, dim_channels!A:A, dim_channels!C:C, "Not Found")</f>
        <v>Corporate</v>
      </c>
      <c r="L1034" t="str">
        <f>_xlfn.XLOOKUP(D1034, dim_channels!A:A, dim_channels!B:B, "Not Found")</f>
        <v>Corporate Direct</v>
      </c>
    </row>
    <row r="1035" spans="1:12" x14ac:dyDescent="0.2">
      <c r="A1035" s="3" t="s">
        <v>1460</v>
      </c>
      <c r="B1035" s="3" t="s">
        <v>525</v>
      </c>
      <c r="C1035" s="3" t="s">
        <v>48</v>
      </c>
      <c r="D1035" s="3" t="s">
        <v>33</v>
      </c>
      <c r="E1035" s="3" t="s">
        <v>28</v>
      </c>
      <c r="F1035" s="3">
        <v>8986.68</v>
      </c>
      <c r="G1035" s="3">
        <v>1348</v>
      </c>
      <c r="H1035" s="3">
        <v>7638.68</v>
      </c>
      <c r="I1035" s="3" t="s">
        <v>56</v>
      </c>
      <c r="J1035" s="5">
        <v>1.1764702802054809</v>
      </c>
      <c r="K1035" t="str">
        <f>_xlfn.XLOOKUP(D1035, dim_channels!A:A, dim_channels!C:C, "Not Found")</f>
        <v>OTA</v>
      </c>
      <c r="L1035" t="str">
        <f>_xlfn.XLOOKUP(D1035, dim_channels!A:A, dim_channels!B:B, "Not Found")</f>
        <v>Booking.com</v>
      </c>
    </row>
    <row r="1036" spans="1:12" x14ac:dyDescent="0.2">
      <c r="A1036" s="2" t="s">
        <v>1461</v>
      </c>
      <c r="B1036" s="2" t="s">
        <v>220</v>
      </c>
      <c r="C1036" s="2" t="s">
        <v>141</v>
      </c>
      <c r="D1036" s="2" t="s">
        <v>27</v>
      </c>
      <c r="E1036" s="2" t="s">
        <v>60</v>
      </c>
      <c r="F1036" s="2">
        <v>6251.75</v>
      </c>
      <c r="G1036" s="2">
        <v>0</v>
      </c>
      <c r="H1036" s="2">
        <v>6251.75</v>
      </c>
      <c r="I1036" s="2" t="s">
        <v>29</v>
      </c>
      <c r="J1036" s="4">
        <v>1</v>
      </c>
      <c r="K1036" t="str">
        <f>_xlfn.XLOOKUP(D1036, dim_channels!A:A, dim_channels!C:C, "Not Found")</f>
        <v>OTA</v>
      </c>
      <c r="L1036" t="str">
        <f>_xlfn.XLOOKUP(D1036, dim_channels!A:A, dim_channels!B:B, "Not Found")</f>
        <v>Expedia</v>
      </c>
    </row>
    <row r="1037" spans="1:12" x14ac:dyDescent="0.2">
      <c r="A1037" s="3" t="s">
        <v>1462</v>
      </c>
      <c r="B1037" s="3" t="s">
        <v>465</v>
      </c>
      <c r="C1037" s="3" t="s">
        <v>141</v>
      </c>
      <c r="D1037" s="3" t="s">
        <v>33</v>
      </c>
      <c r="E1037" s="3" t="s">
        <v>28</v>
      </c>
      <c r="F1037" s="3">
        <v>6822.68</v>
      </c>
      <c r="G1037" s="3">
        <v>1023.4</v>
      </c>
      <c r="H1037" s="3">
        <v>5799.28</v>
      </c>
      <c r="I1037" s="3" t="s">
        <v>41</v>
      </c>
      <c r="J1037" s="5">
        <v>1.176470182505414</v>
      </c>
      <c r="K1037" t="str">
        <f>_xlfn.XLOOKUP(D1037, dim_channels!A:A, dim_channels!C:C, "Not Found")</f>
        <v>OTA</v>
      </c>
      <c r="L1037" t="str">
        <f>_xlfn.XLOOKUP(D1037, dim_channels!A:A, dim_channels!B:B, "Not Found")</f>
        <v>Booking.com</v>
      </c>
    </row>
    <row r="1038" spans="1:12" x14ac:dyDescent="0.2">
      <c r="A1038" s="2" t="s">
        <v>1463</v>
      </c>
      <c r="B1038" s="2" t="s">
        <v>229</v>
      </c>
      <c r="C1038" s="2" t="s">
        <v>181</v>
      </c>
      <c r="D1038" s="2" t="s">
        <v>27</v>
      </c>
      <c r="E1038" s="2" t="s">
        <v>34</v>
      </c>
      <c r="F1038" s="2">
        <v>14406.99</v>
      </c>
      <c r="G1038" s="2">
        <v>2593.2600000000002</v>
      </c>
      <c r="H1038" s="2">
        <v>11813.73</v>
      </c>
      <c r="I1038" s="2" t="s">
        <v>29</v>
      </c>
      <c r="J1038" s="4">
        <v>1.219512380933033</v>
      </c>
      <c r="K1038" t="str">
        <f>_xlfn.XLOOKUP(D1038, dim_channels!A:A, dim_channels!C:C, "Not Found")</f>
        <v>OTA</v>
      </c>
      <c r="L1038" t="str">
        <f>_xlfn.XLOOKUP(D1038, dim_channels!A:A, dim_channels!B:B, "Not Found")</f>
        <v>Expedia</v>
      </c>
    </row>
    <row r="1039" spans="1:12" x14ac:dyDescent="0.2">
      <c r="A1039" s="3" t="s">
        <v>1464</v>
      </c>
      <c r="B1039" s="3" t="s">
        <v>63</v>
      </c>
      <c r="C1039" s="3" t="s">
        <v>388</v>
      </c>
      <c r="D1039" s="3" t="s">
        <v>114</v>
      </c>
      <c r="E1039" s="3" t="s">
        <v>46</v>
      </c>
      <c r="F1039" s="3">
        <v>22082.84</v>
      </c>
      <c r="G1039" s="3">
        <v>2208.2800000000002</v>
      </c>
      <c r="H1039" s="3">
        <v>19874.560000000001</v>
      </c>
      <c r="I1039" s="3" t="s">
        <v>29</v>
      </c>
      <c r="J1039" s="5">
        <v>1.111110887486314</v>
      </c>
      <c r="K1039" t="str">
        <f>_xlfn.XLOOKUP(D1039, dim_channels!A:A, dim_channels!C:C, "Not Found")</f>
        <v>Offline</v>
      </c>
      <c r="L1039" t="str">
        <f>_xlfn.XLOOKUP(D1039, dim_channels!A:A, dim_channels!B:B, "Not Found")</f>
        <v>Travel Agency</v>
      </c>
    </row>
    <row r="1040" spans="1:12" x14ac:dyDescent="0.2">
      <c r="A1040" s="2" t="s">
        <v>1465</v>
      </c>
      <c r="B1040" s="2" t="s">
        <v>48</v>
      </c>
      <c r="C1040" s="2" t="s">
        <v>91</v>
      </c>
      <c r="D1040" s="2" t="s">
        <v>45</v>
      </c>
      <c r="E1040" s="2" t="s">
        <v>89</v>
      </c>
      <c r="F1040" s="2">
        <v>15401.03</v>
      </c>
      <c r="G1040" s="2">
        <v>0</v>
      </c>
      <c r="H1040" s="2">
        <v>15401.03</v>
      </c>
      <c r="I1040" s="2" t="s">
        <v>29</v>
      </c>
      <c r="J1040" s="4">
        <v>1</v>
      </c>
      <c r="K1040" t="str">
        <f>_xlfn.XLOOKUP(D1040, dim_channels!A:A, dim_channels!C:C, "Not Found")</f>
        <v>Corporate</v>
      </c>
      <c r="L1040" t="str">
        <f>_xlfn.XLOOKUP(D1040, dim_channels!A:A, dim_channels!B:B, "Not Found")</f>
        <v>Corporate Direct</v>
      </c>
    </row>
    <row r="1041" spans="1:12" x14ac:dyDescent="0.2">
      <c r="A1041" s="3" t="s">
        <v>1466</v>
      </c>
      <c r="B1041" s="3" t="s">
        <v>310</v>
      </c>
      <c r="C1041" s="3" t="s">
        <v>343</v>
      </c>
      <c r="D1041" s="3" t="s">
        <v>33</v>
      </c>
      <c r="E1041" s="3" t="s">
        <v>34</v>
      </c>
      <c r="F1041" s="3">
        <v>2284.0500000000002</v>
      </c>
      <c r="G1041" s="3">
        <v>342.61</v>
      </c>
      <c r="H1041" s="3">
        <v>1941.44</v>
      </c>
      <c r="I1041" s="3" t="s">
        <v>41</v>
      </c>
      <c r="J1041" s="5">
        <v>1.176472103181144</v>
      </c>
      <c r="K1041" t="str">
        <f>_xlfn.XLOOKUP(D1041, dim_channels!A:A, dim_channels!C:C, "Not Found")</f>
        <v>OTA</v>
      </c>
      <c r="L1041" t="str">
        <f>_xlfn.XLOOKUP(D1041, dim_channels!A:A, dim_channels!B:B, "Not Found")</f>
        <v>Booking.com</v>
      </c>
    </row>
    <row r="1042" spans="1:12" x14ac:dyDescent="0.2">
      <c r="A1042" s="2" t="s">
        <v>1467</v>
      </c>
      <c r="B1042" s="2" t="s">
        <v>331</v>
      </c>
      <c r="C1042" s="2" t="s">
        <v>204</v>
      </c>
      <c r="D1042" s="2" t="s">
        <v>169</v>
      </c>
      <c r="E1042" s="2" t="s">
        <v>46</v>
      </c>
      <c r="F1042" s="2">
        <v>6763.05</v>
      </c>
      <c r="G1042" s="2">
        <v>1352.61</v>
      </c>
      <c r="H1042" s="2">
        <v>5410.44</v>
      </c>
      <c r="I1042" s="2" t="s">
        <v>29</v>
      </c>
      <c r="J1042" s="4">
        <v>1.25</v>
      </c>
      <c r="K1042" t="str">
        <f>_xlfn.XLOOKUP(D1042, dim_channels!A:A, dim_channels!C:C, "Not Found")</f>
        <v>GDS</v>
      </c>
      <c r="L1042" t="str">
        <f>_xlfn.XLOOKUP(D1042, dim_channels!A:A, dim_channels!B:B, "Not Found")</f>
        <v>GDS (Amadeus)</v>
      </c>
    </row>
    <row r="1043" spans="1:12" x14ac:dyDescent="0.2">
      <c r="A1043" s="3" t="s">
        <v>1468</v>
      </c>
      <c r="B1043" s="3" t="s">
        <v>504</v>
      </c>
      <c r="C1043" s="3" t="s">
        <v>983</v>
      </c>
      <c r="D1043" s="3" t="s">
        <v>45</v>
      </c>
      <c r="E1043" s="3" t="s">
        <v>89</v>
      </c>
      <c r="F1043" s="3">
        <v>27390.26</v>
      </c>
      <c r="G1043" s="3">
        <v>0</v>
      </c>
      <c r="H1043" s="3">
        <v>27390.26</v>
      </c>
      <c r="I1043" s="3" t="s">
        <v>41</v>
      </c>
      <c r="J1043" s="5">
        <v>1</v>
      </c>
      <c r="K1043" t="str">
        <f>_xlfn.XLOOKUP(D1043, dim_channels!A:A, dim_channels!C:C, "Not Found")</f>
        <v>Corporate</v>
      </c>
      <c r="L1043" t="str">
        <f>_xlfn.XLOOKUP(D1043, dim_channels!A:A, dim_channels!B:B, "Not Found")</f>
        <v>Corporate Direct</v>
      </c>
    </row>
    <row r="1044" spans="1:12" x14ac:dyDescent="0.2">
      <c r="A1044" s="2" t="s">
        <v>1469</v>
      </c>
      <c r="B1044" s="2" t="s">
        <v>1234</v>
      </c>
      <c r="C1044" s="2" t="s">
        <v>396</v>
      </c>
      <c r="D1044" s="2" t="s">
        <v>27</v>
      </c>
      <c r="E1044" s="2" t="s">
        <v>60</v>
      </c>
      <c r="F1044" s="2">
        <v>2633.99</v>
      </c>
      <c r="G1044" s="2">
        <v>0</v>
      </c>
      <c r="H1044" s="2">
        <v>2633.99</v>
      </c>
      <c r="I1044" s="2" t="s">
        <v>56</v>
      </c>
      <c r="J1044" s="4">
        <v>1</v>
      </c>
      <c r="K1044" t="str">
        <f>_xlfn.XLOOKUP(D1044, dim_channels!A:A, dim_channels!C:C, "Not Found")</f>
        <v>OTA</v>
      </c>
      <c r="L1044" t="str">
        <f>_xlfn.XLOOKUP(D1044, dim_channels!A:A, dim_channels!B:B, "Not Found")</f>
        <v>Expedia</v>
      </c>
    </row>
    <row r="1045" spans="1:12" x14ac:dyDescent="0.2">
      <c r="A1045" s="3" t="s">
        <v>1470</v>
      </c>
      <c r="B1045" s="3" t="s">
        <v>353</v>
      </c>
      <c r="C1045" s="3" t="s">
        <v>156</v>
      </c>
      <c r="D1045" s="3" t="s">
        <v>33</v>
      </c>
      <c r="E1045" s="3" t="s">
        <v>60</v>
      </c>
      <c r="F1045" s="3">
        <v>5435.98</v>
      </c>
      <c r="G1045" s="3">
        <v>0</v>
      </c>
      <c r="H1045" s="3">
        <v>5435.98</v>
      </c>
      <c r="I1045" s="3" t="s">
        <v>56</v>
      </c>
      <c r="J1045" s="5">
        <v>1</v>
      </c>
      <c r="K1045" t="str">
        <f>_xlfn.XLOOKUP(D1045, dim_channels!A:A, dim_channels!C:C, "Not Found")</f>
        <v>OTA</v>
      </c>
      <c r="L1045" t="str">
        <f>_xlfn.XLOOKUP(D1045, dim_channels!A:A, dim_channels!B:B, "Not Found")</f>
        <v>Booking.com</v>
      </c>
    </row>
    <row r="1046" spans="1:12" x14ac:dyDescent="0.2">
      <c r="A1046" s="2" t="s">
        <v>1471</v>
      </c>
      <c r="B1046" s="2" t="s">
        <v>370</v>
      </c>
      <c r="C1046" s="2" t="s">
        <v>791</v>
      </c>
      <c r="D1046" s="2" t="s">
        <v>45</v>
      </c>
      <c r="E1046" s="2" t="s">
        <v>89</v>
      </c>
      <c r="F1046" s="2">
        <v>12354.49</v>
      </c>
      <c r="G1046" s="2">
        <v>0</v>
      </c>
      <c r="H1046" s="2">
        <v>12354.49</v>
      </c>
      <c r="I1046" s="2" t="s">
        <v>41</v>
      </c>
      <c r="J1046" s="4">
        <v>1</v>
      </c>
      <c r="K1046" t="str">
        <f>_xlfn.XLOOKUP(D1046, dim_channels!A:A, dim_channels!C:C, "Not Found")</f>
        <v>Corporate</v>
      </c>
      <c r="L1046" t="str">
        <f>_xlfn.XLOOKUP(D1046, dim_channels!A:A, dim_channels!B:B, "Not Found")</f>
        <v>Corporate Direct</v>
      </c>
    </row>
    <row r="1047" spans="1:12" x14ac:dyDescent="0.2">
      <c r="A1047" s="3" t="s">
        <v>1472</v>
      </c>
      <c r="B1047" s="3" t="s">
        <v>875</v>
      </c>
      <c r="C1047" s="3" t="s">
        <v>403</v>
      </c>
      <c r="D1047" s="3" t="s">
        <v>27</v>
      </c>
      <c r="E1047" s="3" t="s">
        <v>34</v>
      </c>
      <c r="F1047" s="3">
        <v>2527.6</v>
      </c>
      <c r="G1047" s="3">
        <v>454.97</v>
      </c>
      <c r="H1047" s="3">
        <v>2072.63</v>
      </c>
      <c r="I1047" s="3" t="s">
        <v>29</v>
      </c>
      <c r="J1047" s="5">
        <v>1.2195133718994711</v>
      </c>
      <c r="K1047" t="str">
        <f>_xlfn.XLOOKUP(D1047, dim_channels!A:A, dim_channels!C:C, "Not Found")</f>
        <v>OTA</v>
      </c>
      <c r="L1047" t="str">
        <f>_xlfn.XLOOKUP(D1047, dim_channels!A:A, dim_channels!B:B, "Not Found")</f>
        <v>Expedia</v>
      </c>
    </row>
    <row r="1048" spans="1:12" x14ac:dyDescent="0.2">
      <c r="A1048" s="2" t="s">
        <v>1473</v>
      </c>
      <c r="B1048" s="2" t="s">
        <v>156</v>
      </c>
      <c r="C1048" s="2" t="s">
        <v>58</v>
      </c>
      <c r="D1048" s="2" t="s">
        <v>45</v>
      </c>
      <c r="E1048" s="2" t="s">
        <v>89</v>
      </c>
      <c r="F1048" s="2">
        <v>8475.98</v>
      </c>
      <c r="G1048" s="2">
        <v>0</v>
      </c>
      <c r="H1048" s="2">
        <v>8475.98</v>
      </c>
      <c r="I1048" s="2" t="s">
        <v>29</v>
      </c>
      <c r="J1048" s="4">
        <v>1</v>
      </c>
      <c r="K1048" t="str">
        <f>_xlfn.XLOOKUP(D1048, dim_channels!A:A, dim_channels!C:C, "Not Found")</f>
        <v>Corporate</v>
      </c>
      <c r="L1048" t="str">
        <f>_xlfn.XLOOKUP(D1048, dim_channels!A:A, dim_channels!B:B, "Not Found")</f>
        <v>Corporate Direct</v>
      </c>
    </row>
    <row r="1049" spans="1:12" x14ac:dyDescent="0.2">
      <c r="A1049" s="3" t="s">
        <v>1474</v>
      </c>
      <c r="B1049" s="3" t="s">
        <v>355</v>
      </c>
      <c r="C1049" s="3" t="s">
        <v>176</v>
      </c>
      <c r="D1049" s="3" t="s">
        <v>64</v>
      </c>
      <c r="E1049" s="3" t="s">
        <v>115</v>
      </c>
      <c r="F1049" s="3">
        <v>14656.69</v>
      </c>
      <c r="G1049" s="3">
        <v>0</v>
      </c>
      <c r="H1049" s="3">
        <v>14656.69</v>
      </c>
      <c r="I1049" s="3" t="s">
        <v>56</v>
      </c>
      <c r="J1049" s="5">
        <v>1</v>
      </c>
      <c r="K1049" t="str">
        <f>_xlfn.XLOOKUP(D1049, dim_channels!A:A, dim_channels!C:C, "Not Found")</f>
        <v>Direct</v>
      </c>
      <c r="L1049" t="str">
        <f>_xlfn.XLOOKUP(D1049, dim_channels!A:A, dim_channels!B:B, "Not Found")</f>
        <v>Direct Website</v>
      </c>
    </row>
    <row r="1050" spans="1:12" x14ac:dyDescent="0.2">
      <c r="A1050" s="2" t="s">
        <v>1475</v>
      </c>
      <c r="B1050" s="2" t="s">
        <v>197</v>
      </c>
      <c r="C1050" s="2" t="s">
        <v>178</v>
      </c>
      <c r="D1050" s="2" t="s">
        <v>45</v>
      </c>
      <c r="E1050" s="2" t="s">
        <v>46</v>
      </c>
      <c r="F1050" s="2">
        <v>8240.83</v>
      </c>
      <c r="G1050" s="2">
        <v>412.04</v>
      </c>
      <c r="H1050" s="2">
        <v>7828.79</v>
      </c>
      <c r="I1050" s="2" t="s">
        <v>29</v>
      </c>
      <c r="J1050" s="4">
        <v>1.0526313772626421</v>
      </c>
      <c r="K1050" t="str">
        <f>_xlfn.XLOOKUP(D1050, dim_channels!A:A, dim_channels!C:C, "Not Found")</f>
        <v>Corporate</v>
      </c>
      <c r="L1050" t="str">
        <f>_xlfn.XLOOKUP(D1050, dim_channels!A:A, dim_channels!B:B, "Not Found")</f>
        <v>Corporate Direct</v>
      </c>
    </row>
    <row r="1051" spans="1:12" x14ac:dyDescent="0.2">
      <c r="A1051" s="3" t="s">
        <v>1476</v>
      </c>
      <c r="B1051" s="3" t="s">
        <v>100</v>
      </c>
      <c r="C1051" s="3" t="s">
        <v>337</v>
      </c>
      <c r="D1051" s="3" t="s">
        <v>45</v>
      </c>
      <c r="E1051" s="3" t="s">
        <v>89</v>
      </c>
      <c r="F1051" s="3">
        <v>5415.49</v>
      </c>
      <c r="G1051" s="3">
        <v>0</v>
      </c>
      <c r="H1051" s="3">
        <v>5415.49</v>
      </c>
      <c r="I1051" s="3" t="s">
        <v>29</v>
      </c>
      <c r="J1051" s="5">
        <v>1</v>
      </c>
      <c r="K1051" t="str">
        <f>_xlfn.XLOOKUP(D1051, dim_channels!A:A, dim_channels!C:C, "Not Found")</f>
        <v>Corporate</v>
      </c>
      <c r="L1051" t="str">
        <f>_xlfn.XLOOKUP(D1051, dim_channels!A:A, dim_channels!B:B, "Not Found")</f>
        <v>Corporate Direct</v>
      </c>
    </row>
    <row r="1052" spans="1:12" x14ac:dyDescent="0.2">
      <c r="A1052" s="2" t="s">
        <v>1477</v>
      </c>
      <c r="B1052" s="2" t="s">
        <v>230</v>
      </c>
      <c r="C1052" s="2" t="s">
        <v>570</v>
      </c>
      <c r="D1052" s="2" t="s">
        <v>206</v>
      </c>
      <c r="E1052" s="2" t="s">
        <v>207</v>
      </c>
      <c r="F1052" s="2">
        <v>9274.86</v>
      </c>
      <c r="G1052" s="2">
        <v>0</v>
      </c>
      <c r="H1052" s="2">
        <v>9274.86</v>
      </c>
      <c r="I1052" s="2" t="s">
        <v>29</v>
      </c>
      <c r="J1052" s="4">
        <v>1</v>
      </c>
      <c r="K1052" t="str">
        <f>_xlfn.XLOOKUP(D1052, dim_channels!A:A, dim_channels!C:C, "Not Found")</f>
        <v>Direct</v>
      </c>
      <c r="L1052" t="str">
        <f>_xlfn.XLOOKUP(D1052, dim_channels!A:A, dim_channels!B:B, "Not Found")</f>
        <v>Walk-in</v>
      </c>
    </row>
    <row r="1053" spans="1:12" x14ac:dyDescent="0.2">
      <c r="A1053" s="3" t="s">
        <v>1478</v>
      </c>
      <c r="B1053" s="3" t="s">
        <v>807</v>
      </c>
      <c r="C1053" s="3" t="s">
        <v>162</v>
      </c>
      <c r="D1053" s="3" t="s">
        <v>114</v>
      </c>
      <c r="E1053" s="3" t="s">
        <v>115</v>
      </c>
      <c r="F1053" s="3">
        <v>12065.21</v>
      </c>
      <c r="G1053" s="3">
        <v>1206.52</v>
      </c>
      <c r="H1053" s="3">
        <v>10858.69</v>
      </c>
      <c r="I1053" s="3" t="s">
        <v>29</v>
      </c>
      <c r="J1053" s="5">
        <v>1.111111008786511</v>
      </c>
      <c r="K1053" t="str">
        <f>_xlfn.XLOOKUP(D1053, dim_channels!A:A, dim_channels!C:C, "Not Found")</f>
        <v>Offline</v>
      </c>
      <c r="L1053" t="str">
        <f>_xlfn.XLOOKUP(D1053, dim_channels!A:A, dim_channels!B:B, "Not Found")</f>
        <v>Travel Agency</v>
      </c>
    </row>
    <row r="1054" spans="1:12" x14ac:dyDescent="0.2">
      <c r="A1054" s="2" t="s">
        <v>1479</v>
      </c>
      <c r="B1054" s="2" t="s">
        <v>75</v>
      </c>
      <c r="C1054" s="2" t="s">
        <v>112</v>
      </c>
      <c r="D1054" s="2" t="s">
        <v>27</v>
      </c>
      <c r="E1054" s="2" t="s">
        <v>34</v>
      </c>
      <c r="F1054" s="2">
        <v>6450.37</v>
      </c>
      <c r="G1054" s="2">
        <v>1161.07</v>
      </c>
      <c r="H1054" s="2">
        <v>5289.3</v>
      </c>
      <c r="I1054" s="2" t="s">
        <v>29</v>
      </c>
      <c r="J1054" s="4">
        <v>1.219512979033142</v>
      </c>
      <c r="K1054" t="str">
        <f>_xlfn.XLOOKUP(D1054, dim_channels!A:A, dim_channels!C:C, "Not Found")</f>
        <v>OTA</v>
      </c>
      <c r="L1054" t="str">
        <f>_xlfn.XLOOKUP(D1054, dim_channels!A:A, dim_channels!B:B, "Not Found")</f>
        <v>Expedia</v>
      </c>
    </row>
    <row r="1055" spans="1:12" x14ac:dyDescent="0.2">
      <c r="A1055" s="3" t="s">
        <v>1480</v>
      </c>
      <c r="B1055" s="3" t="s">
        <v>209</v>
      </c>
      <c r="C1055" s="3" t="s">
        <v>642</v>
      </c>
      <c r="D1055" s="3" t="s">
        <v>64</v>
      </c>
      <c r="E1055" s="3" t="s">
        <v>34</v>
      </c>
      <c r="F1055" s="3">
        <v>3539.93</v>
      </c>
      <c r="G1055" s="3">
        <v>0</v>
      </c>
      <c r="H1055" s="3">
        <v>3539.93</v>
      </c>
      <c r="I1055" s="3" t="s">
        <v>29</v>
      </c>
      <c r="J1055" s="5">
        <v>1</v>
      </c>
      <c r="K1055" t="str">
        <f>_xlfn.XLOOKUP(D1055, dim_channels!A:A, dim_channels!C:C, "Not Found")</f>
        <v>Direct</v>
      </c>
      <c r="L1055" t="str">
        <f>_xlfn.XLOOKUP(D1055, dim_channels!A:A, dim_channels!B:B, "Not Found")</f>
        <v>Direct Website</v>
      </c>
    </row>
    <row r="1056" spans="1:12" x14ac:dyDescent="0.2">
      <c r="A1056" s="2" t="s">
        <v>1481</v>
      </c>
      <c r="B1056" s="2" t="s">
        <v>983</v>
      </c>
      <c r="C1056" s="2" t="s">
        <v>472</v>
      </c>
      <c r="D1056" s="2" t="s">
        <v>52</v>
      </c>
      <c r="E1056" s="2" t="s">
        <v>34</v>
      </c>
      <c r="F1056" s="2">
        <v>9191.9599999999991</v>
      </c>
      <c r="G1056" s="2">
        <v>1103.04</v>
      </c>
      <c r="H1056" s="2">
        <v>8088.92</v>
      </c>
      <c r="I1056" s="2" t="s">
        <v>56</v>
      </c>
      <c r="J1056" s="4">
        <v>1.1363643106867169</v>
      </c>
      <c r="K1056" t="str">
        <f>_xlfn.XLOOKUP(D1056, dim_channels!A:A, dim_channels!C:C, "Not Found")</f>
        <v>OTA</v>
      </c>
      <c r="L1056" t="str">
        <f>_xlfn.XLOOKUP(D1056, dim_channels!A:A, dim_channels!B:B, "Not Found")</f>
        <v>Agoda</v>
      </c>
    </row>
    <row r="1057" spans="1:12" x14ac:dyDescent="0.2">
      <c r="A1057" s="3" t="s">
        <v>1482</v>
      </c>
      <c r="B1057" s="3" t="s">
        <v>278</v>
      </c>
      <c r="C1057" s="3" t="s">
        <v>167</v>
      </c>
      <c r="D1057" s="3" t="s">
        <v>169</v>
      </c>
      <c r="E1057" s="3" t="s">
        <v>46</v>
      </c>
      <c r="F1057" s="3">
        <v>3651.18</v>
      </c>
      <c r="G1057" s="3">
        <v>730.24</v>
      </c>
      <c r="H1057" s="3">
        <v>2920.94</v>
      </c>
      <c r="I1057" s="3" t="s">
        <v>29</v>
      </c>
      <c r="J1057" s="5">
        <v>1.2500017117777149</v>
      </c>
      <c r="K1057" t="str">
        <f>_xlfn.XLOOKUP(D1057, dim_channels!A:A, dim_channels!C:C, "Not Found")</f>
        <v>GDS</v>
      </c>
      <c r="L1057" t="str">
        <f>_xlfn.XLOOKUP(D1057, dim_channels!A:A, dim_channels!B:B, "Not Found")</f>
        <v>GDS (Amadeus)</v>
      </c>
    </row>
    <row r="1058" spans="1:12" x14ac:dyDescent="0.2">
      <c r="A1058" s="2" t="s">
        <v>1483</v>
      </c>
      <c r="B1058" s="2" t="s">
        <v>655</v>
      </c>
      <c r="C1058" s="2" t="s">
        <v>655</v>
      </c>
      <c r="D1058" s="2" t="s">
        <v>52</v>
      </c>
      <c r="E1058" s="2" t="s">
        <v>60</v>
      </c>
      <c r="F1058" s="2">
        <v>11808.08</v>
      </c>
      <c r="G1058" s="2">
        <v>0</v>
      </c>
      <c r="H1058" s="2">
        <v>11808.08</v>
      </c>
      <c r="I1058" s="2" t="s">
        <v>56</v>
      </c>
      <c r="J1058" s="4">
        <v>1</v>
      </c>
      <c r="K1058" t="str">
        <f>_xlfn.XLOOKUP(D1058, dim_channels!A:A, dim_channels!C:C, "Not Found")</f>
        <v>OTA</v>
      </c>
      <c r="L1058" t="str">
        <f>_xlfn.XLOOKUP(D1058, dim_channels!A:A, dim_channels!B:B, "Not Found")</f>
        <v>Agoda</v>
      </c>
    </row>
    <row r="1059" spans="1:12" x14ac:dyDescent="0.2">
      <c r="A1059" s="3" t="s">
        <v>1484</v>
      </c>
      <c r="B1059" s="3" t="s">
        <v>286</v>
      </c>
      <c r="C1059" s="3" t="s">
        <v>422</v>
      </c>
      <c r="D1059" s="3" t="s">
        <v>27</v>
      </c>
      <c r="E1059" s="3" t="s">
        <v>60</v>
      </c>
      <c r="F1059" s="3">
        <v>4701.96</v>
      </c>
      <c r="G1059" s="3">
        <v>0</v>
      </c>
      <c r="H1059" s="3">
        <v>4701.96</v>
      </c>
      <c r="I1059" s="3" t="s">
        <v>41</v>
      </c>
      <c r="J1059" s="5">
        <v>1</v>
      </c>
      <c r="K1059" t="str">
        <f>_xlfn.XLOOKUP(D1059, dim_channels!A:A, dim_channels!C:C, "Not Found")</f>
        <v>OTA</v>
      </c>
      <c r="L1059" t="str">
        <f>_xlfn.XLOOKUP(D1059, dim_channels!A:A, dim_channels!B:B, "Not Found")</f>
        <v>Expedia</v>
      </c>
    </row>
    <row r="1060" spans="1:12" x14ac:dyDescent="0.2">
      <c r="A1060" s="2" t="s">
        <v>1485</v>
      </c>
      <c r="B1060" s="2" t="s">
        <v>151</v>
      </c>
      <c r="C1060" s="2" t="s">
        <v>302</v>
      </c>
      <c r="D1060" s="2" t="s">
        <v>64</v>
      </c>
      <c r="E1060" s="2" t="s">
        <v>28</v>
      </c>
      <c r="F1060" s="2">
        <v>13835.39</v>
      </c>
      <c r="G1060" s="2">
        <v>0</v>
      </c>
      <c r="H1060" s="2">
        <v>13835.39</v>
      </c>
      <c r="I1060" s="2" t="s">
        <v>29</v>
      </c>
      <c r="J1060" s="4">
        <v>1</v>
      </c>
      <c r="K1060" t="str">
        <f>_xlfn.XLOOKUP(D1060, dim_channels!A:A, dim_channels!C:C, "Not Found")</f>
        <v>Direct</v>
      </c>
      <c r="L1060" t="str">
        <f>_xlfn.XLOOKUP(D1060, dim_channels!A:A, dim_channels!B:B, "Not Found")</f>
        <v>Direct Website</v>
      </c>
    </row>
    <row r="1061" spans="1:12" x14ac:dyDescent="0.2">
      <c r="A1061" s="3" t="s">
        <v>1486</v>
      </c>
      <c r="B1061" s="3" t="s">
        <v>393</v>
      </c>
      <c r="C1061" s="3" t="s">
        <v>353</v>
      </c>
      <c r="D1061" s="3" t="s">
        <v>52</v>
      </c>
      <c r="E1061" s="3" t="s">
        <v>60</v>
      </c>
      <c r="F1061" s="3">
        <v>6976.49</v>
      </c>
      <c r="G1061" s="3">
        <v>0</v>
      </c>
      <c r="H1061" s="3">
        <v>6976.49</v>
      </c>
      <c r="I1061" s="3" t="s">
        <v>29</v>
      </c>
      <c r="J1061" s="5">
        <v>1</v>
      </c>
      <c r="K1061" t="str">
        <f>_xlfn.XLOOKUP(D1061, dim_channels!A:A, dim_channels!C:C, "Not Found")</f>
        <v>OTA</v>
      </c>
      <c r="L1061" t="str">
        <f>_xlfn.XLOOKUP(D1061, dim_channels!A:A, dim_channels!B:B, "Not Found")</f>
        <v>Agoda</v>
      </c>
    </row>
    <row r="1062" spans="1:12" x14ac:dyDescent="0.2">
      <c r="A1062" s="2" t="s">
        <v>1487</v>
      </c>
      <c r="B1062" s="2" t="s">
        <v>1035</v>
      </c>
      <c r="C1062" s="2" t="s">
        <v>1035</v>
      </c>
      <c r="D1062" s="2" t="s">
        <v>45</v>
      </c>
      <c r="E1062" s="2" t="s">
        <v>46</v>
      </c>
      <c r="F1062" s="2">
        <v>3203.55</v>
      </c>
      <c r="G1062" s="2">
        <v>160.18</v>
      </c>
      <c r="H1062" s="2">
        <v>3043.37</v>
      </c>
      <c r="I1062" s="2" t="s">
        <v>29</v>
      </c>
      <c r="J1062" s="4">
        <v>1.0526324436397809</v>
      </c>
      <c r="K1062" t="str">
        <f>_xlfn.XLOOKUP(D1062, dim_channels!A:A, dim_channels!C:C, "Not Found")</f>
        <v>Corporate</v>
      </c>
      <c r="L1062" t="str">
        <f>_xlfn.XLOOKUP(D1062, dim_channels!A:A, dim_channels!B:B, "Not Found")</f>
        <v>Corporate Direct</v>
      </c>
    </row>
    <row r="1063" spans="1:12" x14ac:dyDescent="0.2">
      <c r="A1063" s="3" t="s">
        <v>1488</v>
      </c>
      <c r="B1063" s="3" t="s">
        <v>48</v>
      </c>
      <c r="C1063" s="3" t="s">
        <v>72</v>
      </c>
      <c r="D1063" s="3" t="s">
        <v>45</v>
      </c>
      <c r="E1063" s="3" t="s">
        <v>46</v>
      </c>
      <c r="F1063" s="3">
        <v>16074.12</v>
      </c>
      <c r="G1063" s="3">
        <v>803.71</v>
      </c>
      <c r="H1063" s="3">
        <v>15270.41</v>
      </c>
      <c r="I1063" s="3" t="s">
        <v>29</v>
      </c>
      <c r="J1063" s="5">
        <v>1.052631854678427</v>
      </c>
      <c r="K1063" t="str">
        <f>_xlfn.XLOOKUP(D1063, dim_channels!A:A, dim_channels!C:C, "Not Found")</f>
        <v>Corporate</v>
      </c>
      <c r="L1063" t="str">
        <f>_xlfn.XLOOKUP(D1063, dim_channels!A:A, dim_channels!B:B, "Not Found")</f>
        <v>Corporate Direct</v>
      </c>
    </row>
    <row r="1064" spans="1:12" x14ac:dyDescent="0.2">
      <c r="A1064" s="2" t="s">
        <v>1489</v>
      </c>
      <c r="B1064" s="2" t="s">
        <v>92</v>
      </c>
      <c r="C1064" s="2" t="s">
        <v>139</v>
      </c>
      <c r="D1064" s="2" t="s">
        <v>169</v>
      </c>
      <c r="E1064" s="2" t="s">
        <v>34</v>
      </c>
      <c r="F1064" s="2">
        <v>5829.31</v>
      </c>
      <c r="G1064" s="2">
        <v>1165.8599999999999</v>
      </c>
      <c r="H1064" s="2">
        <v>4663.45</v>
      </c>
      <c r="I1064" s="2" t="s">
        <v>29</v>
      </c>
      <c r="J1064" s="4">
        <v>1.2499994639162</v>
      </c>
      <c r="K1064" t="str">
        <f>_xlfn.XLOOKUP(D1064, dim_channels!A:A, dim_channels!C:C, "Not Found")</f>
        <v>GDS</v>
      </c>
      <c r="L1064" t="str">
        <f>_xlfn.XLOOKUP(D1064, dim_channels!A:A, dim_channels!B:B, "Not Found")</f>
        <v>GDS (Amadeus)</v>
      </c>
    </row>
    <row r="1065" spans="1:12" x14ac:dyDescent="0.2">
      <c r="A1065" s="3" t="s">
        <v>1490</v>
      </c>
      <c r="B1065" s="3" t="s">
        <v>799</v>
      </c>
      <c r="C1065" s="3" t="s">
        <v>348</v>
      </c>
      <c r="D1065" s="3" t="s">
        <v>33</v>
      </c>
      <c r="E1065" s="3" t="s">
        <v>60</v>
      </c>
      <c r="F1065" s="3">
        <v>10936.38</v>
      </c>
      <c r="G1065" s="3">
        <v>0</v>
      </c>
      <c r="H1065" s="3">
        <v>10936.38</v>
      </c>
      <c r="I1065" s="3" t="s">
        <v>29</v>
      </c>
      <c r="J1065" s="5">
        <v>1</v>
      </c>
      <c r="K1065" t="str">
        <f>_xlfn.XLOOKUP(D1065, dim_channels!A:A, dim_channels!C:C, "Not Found")</f>
        <v>OTA</v>
      </c>
      <c r="L1065" t="str">
        <f>_xlfn.XLOOKUP(D1065, dim_channels!A:A, dim_channels!B:B, "Not Found")</f>
        <v>Booking.com</v>
      </c>
    </row>
    <row r="1066" spans="1:12" x14ac:dyDescent="0.2">
      <c r="A1066" s="2" t="s">
        <v>1491</v>
      </c>
      <c r="B1066" s="2" t="s">
        <v>1275</v>
      </c>
      <c r="C1066" s="2" t="s">
        <v>331</v>
      </c>
      <c r="D1066" s="2" t="s">
        <v>27</v>
      </c>
      <c r="E1066" s="2" t="s">
        <v>28</v>
      </c>
      <c r="F1066" s="2">
        <v>18159.86</v>
      </c>
      <c r="G1066" s="2">
        <v>3268.77</v>
      </c>
      <c r="H1066" s="2">
        <v>14891.09</v>
      </c>
      <c r="I1066" s="2" t="s">
        <v>29</v>
      </c>
      <c r="J1066" s="4">
        <v>1.2195118020238951</v>
      </c>
      <c r="K1066" t="str">
        <f>_xlfn.XLOOKUP(D1066, dim_channels!A:A, dim_channels!C:C, "Not Found")</f>
        <v>OTA</v>
      </c>
      <c r="L1066" t="str">
        <f>_xlfn.XLOOKUP(D1066, dim_channels!A:A, dim_channels!B:B, "Not Found")</f>
        <v>Expedia</v>
      </c>
    </row>
    <row r="1067" spans="1:12" x14ac:dyDescent="0.2">
      <c r="A1067" s="3" t="s">
        <v>1492</v>
      </c>
      <c r="B1067" s="3" t="s">
        <v>532</v>
      </c>
      <c r="C1067" s="3" t="s">
        <v>360</v>
      </c>
      <c r="D1067" s="3" t="s">
        <v>27</v>
      </c>
      <c r="E1067" s="3" t="s">
        <v>28</v>
      </c>
      <c r="F1067" s="3">
        <v>3566.29</v>
      </c>
      <c r="G1067" s="3">
        <v>641.92999999999995</v>
      </c>
      <c r="H1067" s="3">
        <v>2924.36</v>
      </c>
      <c r="I1067" s="3" t="s">
        <v>29</v>
      </c>
      <c r="J1067" s="5">
        <v>1.21951127768127</v>
      </c>
      <c r="K1067" t="str">
        <f>_xlfn.XLOOKUP(D1067, dim_channels!A:A, dim_channels!C:C, "Not Found")</f>
        <v>OTA</v>
      </c>
      <c r="L1067" t="str">
        <f>_xlfn.XLOOKUP(D1067, dim_channels!A:A, dim_channels!B:B, "Not Found")</f>
        <v>Expedia</v>
      </c>
    </row>
    <row r="1068" spans="1:12" x14ac:dyDescent="0.2">
      <c r="A1068" s="2" t="s">
        <v>1493</v>
      </c>
      <c r="B1068" s="2" t="s">
        <v>435</v>
      </c>
      <c r="C1068" s="2" t="s">
        <v>78</v>
      </c>
      <c r="D1068" s="2" t="s">
        <v>33</v>
      </c>
      <c r="E1068" s="2" t="s">
        <v>34</v>
      </c>
      <c r="F1068" s="2">
        <v>5731.06</v>
      </c>
      <c r="G1068" s="2">
        <v>859.66</v>
      </c>
      <c r="H1068" s="2">
        <v>4871.3999999999996</v>
      </c>
      <c r="I1068" s="2" t="s">
        <v>29</v>
      </c>
      <c r="J1068" s="4">
        <v>1.176470829740937</v>
      </c>
      <c r="K1068" t="str">
        <f>_xlfn.XLOOKUP(D1068, dim_channels!A:A, dim_channels!C:C, "Not Found")</f>
        <v>OTA</v>
      </c>
      <c r="L1068" t="str">
        <f>_xlfn.XLOOKUP(D1068, dim_channels!A:A, dim_channels!B:B, "Not Found")</f>
        <v>Booking.com</v>
      </c>
    </row>
    <row r="1069" spans="1:12" x14ac:dyDescent="0.2">
      <c r="A1069" s="3" t="s">
        <v>1494</v>
      </c>
      <c r="B1069" s="3" t="s">
        <v>917</v>
      </c>
      <c r="C1069" s="3" t="s">
        <v>1495</v>
      </c>
      <c r="D1069" s="3" t="s">
        <v>114</v>
      </c>
      <c r="E1069" s="3" t="s">
        <v>46</v>
      </c>
      <c r="F1069" s="3">
        <v>17793.8</v>
      </c>
      <c r="G1069" s="3">
        <v>1779.38</v>
      </c>
      <c r="H1069" s="3">
        <v>16014.42</v>
      </c>
      <c r="I1069" s="3" t="s">
        <v>29</v>
      </c>
      <c r="J1069" s="5">
        <v>1.1111111111111109</v>
      </c>
      <c r="K1069" t="str">
        <f>_xlfn.XLOOKUP(D1069, dim_channels!A:A, dim_channels!C:C, "Not Found")</f>
        <v>Offline</v>
      </c>
      <c r="L1069" t="str">
        <f>_xlfn.XLOOKUP(D1069, dim_channels!A:A, dim_channels!B:B, "Not Found")</f>
        <v>Travel Agency</v>
      </c>
    </row>
    <row r="1070" spans="1:12" x14ac:dyDescent="0.2">
      <c r="A1070" s="2" t="s">
        <v>1496</v>
      </c>
      <c r="B1070" s="2" t="s">
        <v>54</v>
      </c>
      <c r="C1070" s="2" t="s">
        <v>389</v>
      </c>
      <c r="D1070" s="2" t="s">
        <v>64</v>
      </c>
      <c r="E1070" s="2" t="s">
        <v>28</v>
      </c>
      <c r="F1070" s="2">
        <v>3441.74</v>
      </c>
      <c r="G1070" s="2">
        <v>0</v>
      </c>
      <c r="H1070" s="2">
        <v>3441.74</v>
      </c>
      <c r="I1070" s="2" t="s">
        <v>29</v>
      </c>
      <c r="J1070" s="4">
        <v>1</v>
      </c>
      <c r="K1070" t="str">
        <f>_xlfn.XLOOKUP(D1070, dim_channels!A:A, dim_channels!C:C, "Not Found")</f>
        <v>Direct</v>
      </c>
      <c r="L1070" t="str">
        <f>_xlfn.XLOOKUP(D1070, dim_channels!A:A, dim_channels!B:B, "Not Found")</f>
        <v>Direct Website</v>
      </c>
    </row>
    <row r="1071" spans="1:12" x14ac:dyDescent="0.2">
      <c r="A1071" s="3" t="s">
        <v>1497</v>
      </c>
      <c r="B1071" s="3" t="s">
        <v>251</v>
      </c>
      <c r="C1071" s="3" t="s">
        <v>164</v>
      </c>
      <c r="D1071" s="3" t="s">
        <v>27</v>
      </c>
      <c r="E1071" s="3" t="s">
        <v>60</v>
      </c>
      <c r="F1071" s="3">
        <v>10841.79</v>
      </c>
      <c r="G1071" s="3">
        <v>0</v>
      </c>
      <c r="H1071" s="3">
        <v>10841.79</v>
      </c>
      <c r="I1071" s="3" t="s">
        <v>41</v>
      </c>
      <c r="J1071" s="5">
        <v>1</v>
      </c>
      <c r="K1071" t="str">
        <f>_xlfn.XLOOKUP(D1071, dim_channels!A:A, dim_channels!C:C, "Not Found")</f>
        <v>OTA</v>
      </c>
      <c r="L1071" t="str">
        <f>_xlfn.XLOOKUP(D1071, dim_channels!A:A, dim_channels!B:B, "Not Found")</f>
        <v>Expedia</v>
      </c>
    </row>
    <row r="1072" spans="1:12" x14ac:dyDescent="0.2">
      <c r="A1072" s="2" t="s">
        <v>1498</v>
      </c>
      <c r="B1072" s="2" t="s">
        <v>348</v>
      </c>
      <c r="C1072" s="2" t="s">
        <v>471</v>
      </c>
      <c r="D1072" s="2" t="s">
        <v>169</v>
      </c>
      <c r="E1072" s="2" t="s">
        <v>46</v>
      </c>
      <c r="F1072" s="2">
        <v>4312.1400000000003</v>
      </c>
      <c r="G1072" s="2">
        <v>862.43</v>
      </c>
      <c r="H1072" s="2">
        <v>3449.71</v>
      </c>
      <c r="I1072" s="2" t="s">
        <v>29</v>
      </c>
      <c r="J1072" s="4">
        <v>1.250000724698598</v>
      </c>
      <c r="K1072" t="str">
        <f>_xlfn.XLOOKUP(D1072, dim_channels!A:A, dim_channels!C:C, "Not Found")</f>
        <v>GDS</v>
      </c>
      <c r="L1072" t="str">
        <f>_xlfn.XLOOKUP(D1072, dim_channels!A:A, dim_channels!B:B, "Not Found")</f>
        <v>GDS (Amadeus)</v>
      </c>
    </row>
    <row r="1073" spans="1:12" x14ac:dyDescent="0.2">
      <c r="A1073" s="3" t="s">
        <v>1499</v>
      </c>
      <c r="B1073" s="3" t="s">
        <v>117</v>
      </c>
      <c r="C1073" s="3" t="s">
        <v>614</v>
      </c>
      <c r="D1073" s="3" t="s">
        <v>169</v>
      </c>
      <c r="E1073" s="3" t="s">
        <v>46</v>
      </c>
      <c r="F1073" s="3">
        <v>9193.9500000000007</v>
      </c>
      <c r="G1073" s="3">
        <v>1838.79</v>
      </c>
      <c r="H1073" s="3">
        <v>7355.16</v>
      </c>
      <c r="I1073" s="3" t="s">
        <v>41</v>
      </c>
      <c r="J1073" s="5">
        <v>1.25</v>
      </c>
      <c r="K1073" t="str">
        <f>_xlfn.XLOOKUP(D1073, dim_channels!A:A, dim_channels!C:C, "Not Found")</f>
        <v>GDS</v>
      </c>
      <c r="L1073" t="str">
        <f>_xlfn.XLOOKUP(D1073, dim_channels!A:A, dim_channels!B:B, "Not Found")</f>
        <v>GDS (Amadeus)</v>
      </c>
    </row>
    <row r="1074" spans="1:12" x14ac:dyDescent="0.2">
      <c r="A1074" s="2" t="s">
        <v>1500</v>
      </c>
      <c r="B1074" s="2" t="s">
        <v>43</v>
      </c>
      <c r="C1074" s="2" t="s">
        <v>130</v>
      </c>
      <c r="D1074" s="2" t="s">
        <v>45</v>
      </c>
      <c r="E1074" s="2" t="s">
        <v>89</v>
      </c>
      <c r="F1074" s="2">
        <v>3419.11</v>
      </c>
      <c r="G1074" s="2">
        <v>0</v>
      </c>
      <c r="H1074" s="2">
        <v>3419.11</v>
      </c>
      <c r="I1074" s="2" t="s">
        <v>29</v>
      </c>
      <c r="J1074" s="4">
        <v>1</v>
      </c>
      <c r="K1074" t="str">
        <f>_xlfn.XLOOKUP(D1074, dim_channels!A:A, dim_channels!C:C, "Not Found")</f>
        <v>Corporate</v>
      </c>
      <c r="L1074" t="str">
        <f>_xlfn.XLOOKUP(D1074, dim_channels!A:A, dim_channels!B:B, "Not Found")</f>
        <v>Corporate Direct</v>
      </c>
    </row>
    <row r="1075" spans="1:12" x14ac:dyDescent="0.2">
      <c r="A1075" s="3" t="s">
        <v>1501</v>
      </c>
      <c r="B1075" s="3" t="s">
        <v>527</v>
      </c>
      <c r="C1075" s="3" t="s">
        <v>181</v>
      </c>
      <c r="D1075" s="3" t="s">
        <v>169</v>
      </c>
      <c r="E1075" s="3" t="s">
        <v>46</v>
      </c>
      <c r="F1075" s="3">
        <v>12107.66</v>
      </c>
      <c r="G1075" s="3">
        <v>2421.5300000000002</v>
      </c>
      <c r="H1075" s="3">
        <v>9686.1299999999992</v>
      </c>
      <c r="I1075" s="3" t="s">
        <v>41</v>
      </c>
      <c r="J1075" s="5">
        <v>1.249999741898983</v>
      </c>
      <c r="K1075" t="str">
        <f>_xlfn.XLOOKUP(D1075, dim_channels!A:A, dim_channels!C:C, "Not Found")</f>
        <v>GDS</v>
      </c>
      <c r="L1075" t="str">
        <f>_xlfn.XLOOKUP(D1075, dim_channels!A:A, dim_channels!B:B, "Not Found")</f>
        <v>GDS (Amadeus)</v>
      </c>
    </row>
    <row r="1076" spans="1:12" x14ac:dyDescent="0.2">
      <c r="A1076" s="2" t="s">
        <v>1502</v>
      </c>
      <c r="B1076" s="2" t="s">
        <v>58</v>
      </c>
      <c r="C1076" s="2" t="s">
        <v>866</v>
      </c>
      <c r="D1076" s="2" t="s">
        <v>45</v>
      </c>
      <c r="E1076" s="2" t="s">
        <v>46</v>
      </c>
      <c r="F1076" s="2">
        <v>13166.51</v>
      </c>
      <c r="G1076" s="2">
        <v>658.33</v>
      </c>
      <c r="H1076" s="2">
        <v>12508.18</v>
      </c>
      <c r="I1076" s="2" t="s">
        <v>29</v>
      </c>
      <c r="J1076" s="4">
        <v>1.0526319576469161</v>
      </c>
      <c r="K1076" t="str">
        <f>_xlfn.XLOOKUP(D1076, dim_channels!A:A, dim_channels!C:C, "Not Found")</f>
        <v>Corporate</v>
      </c>
      <c r="L1076" t="str">
        <f>_xlfn.XLOOKUP(D1076, dim_channels!A:A, dim_channels!B:B, "Not Found")</f>
        <v>Corporate Direct</v>
      </c>
    </row>
    <row r="1077" spans="1:12" x14ac:dyDescent="0.2">
      <c r="A1077" s="3" t="s">
        <v>1503</v>
      </c>
      <c r="B1077" s="3" t="s">
        <v>210</v>
      </c>
      <c r="C1077" s="3" t="s">
        <v>343</v>
      </c>
      <c r="D1077" s="3" t="s">
        <v>33</v>
      </c>
      <c r="E1077" s="3" t="s">
        <v>60</v>
      </c>
      <c r="F1077" s="3">
        <v>2549.15</v>
      </c>
      <c r="G1077" s="3">
        <v>0</v>
      </c>
      <c r="H1077" s="3">
        <v>2549.15</v>
      </c>
      <c r="I1077" s="3" t="s">
        <v>29</v>
      </c>
      <c r="J1077" s="5">
        <v>1</v>
      </c>
      <c r="K1077" t="str">
        <f>_xlfn.XLOOKUP(D1077, dim_channels!A:A, dim_channels!C:C, "Not Found")</f>
        <v>OTA</v>
      </c>
      <c r="L1077" t="str">
        <f>_xlfn.XLOOKUP(D1077, dim_channels!A:A, dim_channels!B:B, "Not Found")</f>
        <v>Booking.com</v>
      </c>
    </row>
    <row r="1078" spans="1:12" x14ac:dyDescent="0.2">
      <c r="A1078" s="2" t="s">
        <v>1504</v>
      </c>
      <c r="B1078" s="2" t="s">
        <v>527</v>
      </c>
      <c r="C1078" s="2" t="s">
        <v>487</v>
      </c>
      <c r="D1078" s="2" t="s">
        <v>27</v>
      </c>
      <c r="E1078" s="2" t="s">
        <v>28</v>
      </c>
      <c r="F1078" s="2">
        <v>5646.37</v>
      </c>
      <c r="G1078" s="2">
        <v>1016.35</v>
      </c>
      <c r="H1078" s="2">
        <v>4630.0200000000004</v>
      </c>
      <c r="I1078" s="2" t="s">
        <v>41</v>
      </c>
      <c r="J1078" s="4">
        <v>1.219513090656196</v>
      </c>
      <c r="K1078" t="str">
        <f>_xlfn.XLOOKUP(D1078, dim_channels!A:A, dim_channels!C:C, "Not Found")</f>
        <v>OTA</v>
      </c>
      <c r="L1078" t="str">
        <f>_xlfn.XLOOKUP(D1078, dim_channels!A:A, dim_channels!B:B, "Not Found")</f>
        <v>Expedia</v>
      </c>
    </row>
    <row r="1079" spans="1:12" x14ac:dyDescent="0.2">
      <c r="A1079" s="3" t="s">
        <v>1505</v>
      </c>
      <c r="B1079" s="3" t="s">
        <v>241</v>
      </c>
      <c r="C1079" s="3" t="s">
        <v>244</v>
      </c>
      <c r="D1079" s="3" t="s">
        <v>33</v>
      </c>
      <c r="E1079" s="3" t="s">
        <v>34</v>
      </c>
      <c r="F1079" s="3">
        <v>2704.28</v>
      </c>
      <c r="G1079" s="3">
        <v>405.64</v>
      </c>
      <c r="H1079" s="3">
        <v>2298.64</v>
      </c>
      <c r="I1079" s="3" t="s">
        <v>29</v>
      </c>
      <c r="J1079" s="5">
        <v>1.176469564612119</v>
      </c>
      <c r="K1079" t="str">
        <f>_xlfn.XLOOKUP(D1079, dim_channels!A:A, dim_channels!C:C, "Not Found")</f>
        <v>OTA</v>
      </c>
      <c r="L1079" t="str">
        <f>_xlfn.XLOOKUP(D1079, dim_channels!A:A, dim_channels!B:B, "Not Found")</f>
        <v>Booking.com</v>
      </c>
    </row>
    <row r="1080" spans="1:12" x14ac:dyDescent="0.2">
      <c r="A1080" s="2" t="s">
        <v>1506</v>
      </c>
      <c r="B1080" s="2" t="s">
        <v>139</v>
      </c>
      <c r="C1080" s="2" t="s">
        <v>655</v>
      </c>
      <c r="D1080" s="2" t="s">
        <v>169</v>
      </c>
      <c r="E1080" s="2" t="s">
        <v>46</v>
      </c>
      <c r="F1080" s="2">
        <v>16615.93</v>
      </c>
      <c r="G1080" s="2">
        <v>3323.19</v>
      </c>
      <c r="H1080" s="2">
        <v>13292.74</v>
      </c>
      <c r="I1080" s="2" t="s">
        <v>29</v>
      </c>
      <c r="J1080" s="4">
        <v>1.2500003761451739</v>
      </c>
      <c r="K1080" t="str">
        <f>_xlfn.XLOOKUP(D1080, dim_channels!A:A, dim_channels!C:C, "Not Found")</f>
        <v>GDS</v>
      </c>
      <c r="L1080" t="str">
        <f>_xlfn.XLOOKUP(D1080, dim_channels!A:A, dim_channels!B:B, "Not Found")</f>
        <v>GDS (Amadeus)</v>
      </c>
    </row>
    <row r="1081" spans="1:12" x14ac:dyDescent="0.2">
      <c r="A1081" s="3" t="s">
        <v>1507</v>
      </c>
      <c r="B1081" s="3" t="s">
        <v>227</v>
      </c>
      <c r="C1081" s="3" t="s">
        <v>520</v>
      </c>
      <c r="D1081" s="3" t="s">
        <v>27</v>
      </c>
      <c r="E1081" s="3" t="s">
        <v>28</v>
      </c>
      <c r="F1081" s="3">
        <v>12690.4</v>
      </c>
      <c r="G1081" s="3">
        <v>2284.27</v>
      </c>
      <c r="H1081" s="3">
        <v>10406.129999999999</v>
      </c>
      <c r="I1081" s="3" t="s">
        <v>29</v>
      </c>
      <c r="J1081" s="5">
        <v>1.2195119607385261</v>
      </c>
      <c r="K1081" t="str">
        <f>_xlfn.XLOOKUP(D1081, dim_channels!A:A, dim_channels!C:C, "Not Found")</f>
        <v>OTA</v>
      </c>
      <c r="L1081" t="str">
        <f>_xlfn.XLOOKUP(D1081, dim_channels!A:A, dim_channels!B:B, "Not Found")</f>
        <v>Expedia</v>
      </c>
    </row>
    <row r="1082" spans="1:12" x14ac:dyDescent="0.2">
      <c r="A1082" s="2" t="s">
        <v>1508</v>
      </c>
      <c r="B1082" s="2" t="s">
        <v>393</v>
      </c>
      <c r="C1082" s="2" t="s">
        <v>106</v>
      </c>
      <c r="D1082" s="2" t="s">
        <v>27</v>
      </c>
      <c r="E1082" s="2" t="s">
        <v>60</v>
      </c>
      <c r="F1082" s="2">
        <v>5649.21</v>
      </c>
      <c r="G1082" s="2">
        <v>0</v>
      </c>
      <c r="H1082" s="2">
        <v>5649.21</v>
      </c>
      <c r="I1082" s="2" t="s">
        <v>29</v>
      </c>
      <c r="J1082" s="4">
        <v>1</v>
      </c>
      <c r="K1082" t="str">
        <f>_xlfn.XLOOKUP(D1082, dim_channels!A:A, dim_channels!C:C, "Not Found")</f>
        <v>OTA</v>
      </c>
      <c r="L1082" t="str">
        <f>_xlfn.XLOOKUP(D1082, dim_channels!A:A, dim_channels!B:B, "Not Found")</f>
        <v>Expedia</v>
      </c>
    </row>
    <row r="1083" spans="1:12" x14ac:dyDescent="0.2">
      <c r="A1083" s="3" t="s">
        <v>1509</v>
      </c>
      <c r="B1083" s="3" t="s">
        <v>573</v>
      </c>
      <c r="C1083" s="3" t="s">
        <v>543</v>
      </c>
      <c r="D1083" s="3" t="s">
        <v>27</v>
      </c>
      <c r="E1083" s="3" t="s">
        <v>60</v>
      </c>
      <c r="F1083" s="3">
        <v>5746.62</v>
      </c>
      <c r="G1083" s="3">
        <v>0</v>
      </c>
      <c r="H1083" s="3">
        <v>5746.62</v>
      </c>
      <c r="I1083" s="3" t="s">
        <v>29</v>
      </c>
      <c r="J1083" s="5">
        <v>1</v>
      </c>
      <c r="K1083" t="str">
        <f>_xlfn.XLOOKUP(D1083, dim_channels!A:A, dim_channels!C:C, "Not Found")</f>
        <v>OTA</v>
      </c>
      <c r="L1083" t="str">
        <f>_xlfn.XLOOKUP(D1083, dim_channels!A:A, dim_channels!B:B, "Not Found")</f>
        <v>Expedia</v>
      </c>
    </row>
    <row r="1084" spans="1:12" x14ac:dyDescent="0.2">
      <c r="A1084" s="2" t="s">
        <v>1510</v>
      </c>
      <c r="B1084" s="2" t="s">
        <v>595</v>
      </c>
      <c r="C1084" s="2" t="s">
        <v>360</v>
      </c>
      <c r="D1084" s="2" t="s">
        <v>64</v>
      </c>
      <c r="E1084" s="2" t="s">
        <v>115</v>
      </c>
      <c r="F1084" s="2">
        <v>3428.49</v>
      </c>
      <c r="G1084" s="2">
        <v>0</v>
      </c>
      <c r="H1084" s="2">
        <v>3428.49</v>
      </c>
      <c r="I1084" s="2" t="s">
        <v>29</v>
      </c>
      <c r="J1084" s="4">
        <v>1</v>
      </c>
      <c r="K1084" t="str">
        <f>_xlfn.XLOOKUP(D1084, dim_channels!A:A, dim_channels!C:C, "Not Found")</f>
        <v>Direct</v>
      </c>
      <c r="L1084" t="str">
        <f>_xlfn.XLOOKUP(D1084, dim_channels!A:A, dim_channels!B:B, "Not Found")</f>
        <v>Direct Website</v>
      </c>
    </row>
    <row r="1085" spans="1:12" x14ac:dyDescent="0.2">
      <c r="A1085" s="3" t="s">
        <v>1511</v>
      </c>
      <c r="B1085" s="3" t="s">
        <v>538</v>
      </c>
      <c r="C1085" s="3" t="s">
        <v>371</v>
      </c>
      <c r="D1085" s="3" t="s">
        <v>33</v>
      </c>
      <c r="E1085" s="3" t="s">
        <v>34</v>
      </c>
      <c r="F1085" s="3">
        <v>7054.31</v>
      </c>
      <c r="G1085" s="3">
        <v>1058.1500000000001</v>
      </c>
      <c r="H1085" s="3">
        <v>5996.16</v>
      </c>
      <c r="I1085" s="3" t="s">
        <v>29</v>
      </c>
      <c r="J1085" s="5">
        <v>1.1764712749493009</v>
      </c>
      <c r="K1085" t="str">
        <f>_xlfn.XLOOKUP(D1085, dim_channels!A:A, dim_channels!C:C, "Not Found")</f>
        <v>OTA</v>
      </c>
      <c r="L1085" t="str">
        <f>_xlfn.XLOOKUP(D1085, dim_channels!A:A, dim_channels!B:B, "Not Found")</f>
        <v>Booking.com</v>
      </c>
    </row>
    <row r="1086" spans="1:12" x14ac:dyDescent="0.2">
      <c r="A1086" s="2" t="s">
        <v>1512</v>
      </c>
      <c r="B1086" s="2" t="s">
        <v>110</v>
      </c>
      <c r="C1086" s="2" t="s">
        <v>712</v>
      </c>
      <c r="D1086" s="2" t="s">
        <v>45</v>
      </c>
      <c r="E1086" s="2" t="s">
        <v>89</v>
      </c>
      <c r="F1086" s="2">
        <v>3631.25</v>
      </c>
      <c r="G1086" s="2">
        <v>0</v>
      </c>
      <c r="H1086" s="2">
        <v>3631.25</v>
      </c>
      <c r="I1086" s="2" t="s">
        <v>29</v>
      </c>
      <c r="J1086" s="4">
        <v>1</v>
      </c>
      <c r="K1086" t="str">
        <f>_xlfn.XLOOKUP(D1086, dim_channels!A:A, dim_channels!C:C, "Not Found")</f>
        <v>Corporate</v>
      </c>
      <c r="L1086" t="str">
        <f>_xlfn.XLOOKUP(D1086, dim_channels!A:A, dim_channels!B:B, "Not Found")</f>
        <v>Corporate Direct</v>
      </c>
    </row>
    <row r="1087" spans="1:12" x14ac:dyDescent="0.2">
      <c r="A1087" s="3" t="s">
        <v>1513</v>
      </c>
      <c r="B1087" s="3" t="s">
        <v>813</v>
      </c>
      <c r="C1087" s="3" t="s">
        <v>917</v>
      </c>
      <c r="D1087" s="3" t="s">
        <v>27</v>
      </c>
      <c r="E1087" s="3" t="s">
        <v>34</v>
      </c>
      <c r="F1087" s="3">
        <v>10912.99</v>
      </c>
      <c r="G1087" s="3">
        <v>1964.34</v>
      </c>
      <c r="H1087" s="3">
        <v>8948.65</v>
      </c>
      <c r="I1087" s="3" t="s">
        <v>29</v>
      </c>
      <c r="J1087" s="5">
        <v>1.219512440423975</v>
      </c>
      <c r="K1087" t="str">
        <f>_xlfn.XLOOKUP(D1087, dim_channels!A:A, dim_channels!C:C, "Not Found")</f>
        <v>OTA</v>
      </c>
      <c r="L1087" t="str">
        <f>_xlfn.XLOOKUP(D1087, dim_channels!A:A, dim_channels!B:B, "Not Found")</f>
        <v>Expedia</v>
      </c>
    </row>
    <row r="1088" spans="1:12" x14ac:dyDescent="0.2">
      <c r="A1088" s="2" t="s">
        <v>1514</v>
      </c>
      <c r="B1088" s="2" t="s">
        <v>754</v>
      </c>
      <c r="C1088" s="2" t="s">
        <v>702</v>
      </c>
      <c r="D1088" s="2" t="s">
        <v>45</v>
      </c>
      <c r="E1088" s="2" t="s">
        <v>89</v>
      </c>
      <c r="F1088" s="2">
        <v>2759.56</v>
      </c>
      <c r="G1088" s="2">
        <v>0</v>
      </c>
      <c r="H1088" s="2">
        <v>2759.56</v>
      </c>
      <c r="I1088" s="2" t="s">
        <v>56</v>
      </c>
      <c r="J1088" s="4">
        <v>1</v>
      </c>
      <c r="K1088" t="str">
        <f>_xlfn.XLOOKUP(D1088, dim_channels!A:A, dim_channels!C:C, "Not Found")</f>
        <v>Corporate</v>
      </c>
      <c r="L1088" t="str">
        <f>_xlfn.XLOOKUP(D1088, dim_channels!A:A, dim_channels!B:B, "Not Found")</f>
        <v>Corporate Direct</v>
      </c>
    </row>
    <row r="1089" spans="1:12" x14ac:dyDescent="0.2">
      <c r="A1089" s="3" t="s">
        <v>1515</v>
      </c>
      <c r="B1089" s="3" t="s">
        <v>239</v>
      </c>
      <c r="C1089" s="3" t="s">
        <v>195</v>
      </c>
      <c r="D1089" s="3" t="s">
        <v>33</v>
      </c>
      <c r="E1089" s="3" t="s">
        <v>60</v>
      </c>
      <c r="F1089" s="3">
        <v>15004.68</v>
      </c>
      <c r="G1089" s="3">
        <v>0</v>
      </c>
      <c r="H1089" s="3">
        <v>15004.68</v>
      </c>
      <c r="I1089" s="3" t="s">
        <v>29</v>
      </c>
      <c r="J1089" s="5">
        <v>1</v>
      </c>
      <c r="K1089" t="str">
        <f>_xlfn.XLOOKUP(D1089, dim_channels!A:A, dim_channels!C:C, "Not Found")</f>
        <v>OTA</v>
      </c>
      <c r="L1089" t="str">
        <f>_xlfn.XLOOKUP(D1089, dim_channels!A:A, dim_channels!B:B, "Not Found")</f>
        <v>Booking.com</v>
      </c>
    </row>
    <row r="1090" spans="1:12" x14ac:dyDescent="0.2">
      <c r="A1090" s="2" t="s">
        <v>1516</v>
      </c>
      <c r="B1090" s="2" t="s">
        <v>190</v>
      </c>
      <c r="C1090" s="2" t="s">
        <v>401</v>
      </c>
      <c r="D1090" s="2" t="s">
        <v>27</v>
      </c>
      <c r="E1090" s="2" t="s">
        <v>28</v>
      </c>
      <c r="F1090" s="2">
        <v>5941.97</v>
      </c>
      <c r="G1090" s="2">
        <v>1069.55</v>
      </c>
      <c r="H1090" s="2">
        <v>4872.42</v>
      </c>
      <c r="I1090" s="2" t="s">
        <v>41</v>
      </c>
      <c r="J1090" s="4">
        <v>1.2195110437934329</v>
      </c>
      <c r="K1090" t="str">
        <f>_xlfn.XLOOKUP(D1090, dim_channels!A:A, dim_channels!C:C, "Not Found")</f>
        <v>OTA</v>
      </c>
      <c r="L1090" t="str">
        <f>_xlfn.XLOOKUP(D1090, dim_channels!A:A, dim_channels!B:B, "Not Found")</f>
        <v>Expedia</v>
      </c>
    </row>
    <row r="1091" spans="1:12" x14ac:dyDescent="0.2">
      <c r="A1091" s="3" t="s">
        <v>1517</v>
      </c>
      <c r="B1091" s="3" t="s">
        <v>31</v>
      </c>
      <c r="C1091" s="3" t="s">
        <v>1234</v>
      </c>
      <c r="D1091" s="3" t="s">
        <v>27</v>
      </c>
      <c r="E1091" s="3" t="s">
        <v>60</v>
      </c>
      <c r="F1091" s="3">
        <v>10800.4</v>
      </c>
      <c r="G1091" s="3">
        <v>0</v>
      </c>
      <c r="H1091" s="3">
        <v>10800.4</v>
      </c>
      <c r="I1091" s="3" t="s">
        <v>29</v>
      </c>
      <c r="J1091" s="5">
        <v>1</v>
      </c>
      <c r="K1091" t="str">
        <f>_xlfn.XLOOKUP(D1091, dim_channels!A:A, dim_channels!C:C, "Not Found")</f>
        <v>OTA</v>
      </c>
      <c r="L1091" t="str">
        <f>_xlfn.XLOOKUP(D1091, dim_channels!A:A, dim_channels!B:B, "Not Found")</f>
        <v>Expedia</v>
      </c>
    </row>
    <row r="1092" spans="1:12" x14ac:dyDescent="0.2">
      <c r="A1092" s="2" t="s">
        <v>1518</v>
      </c>
      <c r="B1092" s="2" t="s">
        <v>189</v>
      </c>
      <c r="C1092" s="2" t="s">
        <v>866</v>
      </c>
      <c r="D1092" s="2" t="s">
        <v>33</v>
      </c>
      <c r="E1092" s="2" t="s">
        <v>60</v>
      </c>
      <c r="F1092" s="2">
        <v>6768.51</v>
      </c>
      <c r="G1092" s="2">
        <v>0</v>
      </c>
      <c r="H1092" s="2">
        <v>6768.51</v>
      </c>
      <c r="I1092" s="2" t="s">
        <v>41</v>
      </c>
      <c r="J1092" s="4">
        <v>1</v>
      </c>
      <c r="K1092" t="str">
        <f>_xlfn.XLOOKUP(D1092, dim_channels!A:A, dim_channels!C:C, "Not Found")</f>
        <v>OTA</v>
      </c>
      <c r="L1092" t="str">
        <f>_xlfn.XLOOKUP(D1092, dim_channels!A:A, dim_channels!B:B, "Not Found")</f>
        <v>Booking.com</v>
      </c>
    </row>
    <row r="1093" spans="1:12" x14ac:dyDescent="0.2">
      <c r="A1093" s="3" t="s">
        <v>1519</v>
      </c>
      <c r="B1093" s="3" t="s">
        <v>789</v>
      </c>
      <c r="C1093" s="3" t="s">
        <v>996</v>
      </c>
      <c r="D1093" s="3" t="s">
        <v>64</v>
      </c>
      <c r="E1093" s="3" t="s">
        <v>28</v>
      </c>
      <c r="F1093" s="3">
        <v>9229.93</v>
      </c>
      <c r="G1093" s="3">
        <v>0</v>
      </c>
      <c r="H1093" s="3">
        <v>9229.93</v>
      </c>
      <c r="I1093" s="3" t="s">
        <v>41</v>
      </c>
      <c r="J1093" s="5">
        <v>1</v>
      </c>
      <c r="K1093" t="str">
        <f>_xlfn.XLOOKUP(D1093, dim_channels!A:A, dim_channels!C:C, "Not Found")</f>
        <v>Direct</v>
      </c>
      <c r="L1093" t="str">
        <f>_xlfn.XLOOKUP(D1093, dim_channels!A:A, dim_channels!B:B, "Not Found")</f>
        <v>Direct Website</v>
      </c>
    </row>
    <row r="1094" spans="1:12" x14ac:dyDescent="0.2">
      <c r="A1094" s="2" t="s">
        <v>1520</v>
      </c>
      <c r="B1094" s="2" t="s">
        <v>187</v>
      </c>
      <c r="C1094" s="2" t="s">
        <v>192</v>
      </c>
      <c r="D1094" s="2" t="s">
        <v>45</v>
      </c>
      <c r="E1094" s="2" t="s">
        <v>46</v>
      </c>
      <c r="F1094" s="2">
        <v>15268.99</v>
      </c>
      <c r="G1094" s="2">
        <v>763.45</v>
      </c>
      <c r="H1094" s="2">
        <v>14505.54</v>
      </c>
      <c r="I1094" s="2" t="s">
        <v>29</v>
      </c>
      <c r="J1094" s="4">
        <v>1.0526316152311459</v>
      </c>
      <c r="K1094" t="str">
        <f>_xlfn.XLOOKUP(D1094, dim_channels!A:A, dim_channels!C:C, "Not Found")</f>
        <v>Corporate</v>
      </c>
      <c r="L1094" t="str">
        <f>_xlfn.XLOOKUP(D1094, dim_channels!A:A, dim_channels!B:B, "Not Found")</f>
        <v>Corporate Direct</v>
      </c>
    </row>
    <row r="1095" spans="1:12" x14ac:dyDescent="0.2">
      <c r="A1095" s="3" t="s">
        <v>1521</v>
      </c>
      <c r="B1095" s="3" t="s">
        <v>468</v>
      </c>
      <c r="C1095" s="3" t="s">
        <v>666</v>
      </c>
      <c r="D1095" s="3" t="s">
        <v>45</v>
      </c>
      <c r="E1095" s="3" t="s">
        <v>46</v>
      </c>
      <c r="F1095" s="3">
        <v>14528.04</v>
      </c>
      <c r="G1095" s="3">
        <v>726.4</v>
      </c>
      <c r="H1095" s="3">
        <v>13801.64</v>
      </c>
      <c r="I1095" s="3" t="s">
        <v>56</v>
      </c>
      <c r="J1095" s="5">
        <v>1.052631426410195</v>
      </c>
      <c r="K1095" t="str">
        <f>_xlfn.XLOOKUP(D1095, dim_channels!A:A, dim_channels!C:C, "Not Found")</f>
        <v>Corporate</v>
      </c>
      <c r="L1095" t="str">
        <f>_xlfn.XLOOKUP(D1095, dim_channels!A:A, dim_channels!B:B, "Not Found")</f>
        <v>Corporate Direct</v>
      </c>
    </row>
    <row r="1096" spans="1:12" x14ac:dyDescent="0.2">
      <c r="A1096" s="2" t="s">
        <v>1522</v>
      </c>
      <c r="B1096" s="2" t="s">
        <v>655</v>
      </c>
      <c r="C1096" s="2" t="s">
        <v>983</v>
      </c>
      <c r="D1096" s="2" t="s">
        <v>114</v>
      </c>
      <c r="E1096" s="2" t="s">
        <v>115</v>
      </c>
      <c r="F1096" s="2">
        <v>7784.06</v>
      </c>
      <c r="G1096" s="2">
        <v>778.41</v>
      </c>
      <c r="H1096" s="2">
        <v>7005.65</v>
      </c>
      <c r="I1096" s="2" t="s">
        <v>29</v>
      </c>
      <c r="J1096" s="4">
        <v>1.1111117455196879</v>
      </c>
      <c r="K1096" t="str">
        <f>_xlfn.XLOOKUP(D1096, dim_channels!A:A, dim_channels!C:C, "Not Found")</f>
        <v>Offline</v>
      </c>
      <c r="L1096" t="str">
        <f>_xlfn.XLOOKUP(D1096, dim_channels!A:A, dim_channels!B:B, "Not Found")</f>
        <v>Travel Agency</v>
      </c>
    </row>
    <row r="1097" spans="1:12" x14ac:dyDescent="0.2">
      <c r="A1097" s="3" t="s">
        <v>1523</v>
      </c>
      <c r="B1097" s="3" t="s">
        <v>51</v>
      </c>
      <c r="C1097" s="3" t="s">
        <v>244</v>
      </c>
      <c r="D1097" s="3" t="s">
        <v>206</v>
      </c>
      <c r="E1097" s="3" t="s">
        <v>207</v>
      </c>
      <c r="F1097" s="3">
        <v>7274.55</v>
      </c>
      <c r="G1097" s="3">
        <v>0</v>
      </c>
      <c r="H1097" s="3">
        <v>7274.55</v>
      </c>
      <c r="I1097" s="3" t="s">
        <v>29</v>
      </c>
      <c r="J1097" s="5">
        <v>1</v>
      </c>
      <c r="K1097" t="str">
        <f>_xlfn.XLOOKUP(D1097, dim_channels!A:A, dim_channels!C:C, "Not Found")</f>
        <v>Direct</v>
      </c>
      <c r="L1097" t="str">
        <f>_xlfn.XLOOKUP(D1097, dim_channels!A:A, dim_channels!B:B, "Not Found")</f>
        <v>Walk-in</v>
      </c>
    </row>
    <row r="1098" spans="1:12" x14ac:dyDescent="0.2">
      <c r="A1098" s="2" t="s">
        <v>1524</v>
      </c>
      <c r="B1098" s="2" t="s">
        <v>839</v>
      </c>
      <c r="C1098" s="2" t="s">
        <v>416</v>
      </c>
      <c r="D1098" s="2" t="s">
        <v>52</v>
      </c>
      <c r="E1098" s="2" t="s">
        <v>60</v>
      </c>
      <c r="F1098" s="2">
        <v>11587.41</v>
      </c>
      <c r="G1098" s="2">
        <v>0</v>
      </c>
      <c r="H1098" s="2">
        <v>11587.41</v>
      </c>
      <c r="I1098" s="2" t="s">
        <v>29</v>
      </c>
      <c r="J1098" s="4">
        <v>1</v>
      </c>
      <c r="K1098" t="str">
        <f>_xlfn.XLOOKUP(D1098, dim_channels!A:A, dim_channels!C:C, "Not Found")</f>
        <v>OTA</v>
      </c>
      <c r="L1098" t="str">
        <f>_xlfn.XLOOKUP(D1098, dim_channels!A:A, dim_channels!B:B, "Not Found")</f>
        <v>Agoda</v>
      </c>
    </row>
    <row r="1099" spans="1:12" x14ac:dyDescent="0.2">
      <c r="A1099" s="3" t="s">
        <v>1525</v>
      </c>
      <c r="B1099" s="3" t="s">
        <v>452</v>
      </c>
      <c r="C1099" s="3" t="s">
        <v>84</v>
      </c>
      <c r="D1099" s="3" t="s">
        <v>52</v>
      </c>
      <c r="E1099" s="3" t="s">
        <v>34</v>
      </c>
      <c r="F1099" s="3">
        <v>4971.3</v>
      </c>
      <c r="G1099" s="3">
        <v>596.55999999999995</v>
      </c>
      <c r="H1099" s="3">
        <v>4374.74</v>
      </c>
      <c r="I1099" s="3" t="s">
        <v>29</v>
      </c>
      <c r="J1099" s="5">
        <v>1.1363646753864229</v>
      </c>
      <c r="K1099" t="str">
        <f>_xlfn.XLOOKUP(D1099, dim_channels!A:A, dim_channels!C:C, "Not Found")</f>
        <v>OTA</v>
      </c>
      <c r="L1099" t="str">
        <f>_xlfn.XLOOKUP(D1099, dim_channels!A:A, dim_channels!B:B, "Not Found")</f>
        <v>Agoda</v>
      </c>
    </row>
    <row r="1100" spans="1:12" x14ac:dyDescent="0.2">
      <c r="A1100" s="2" t="s">
        <v>1526</v>
      </c>
      <c r="B1100" s="2" t="s">
        <v>753</v>
      </c>
      <c r="C1100" s="2" t="s">
        <v>126</v>
      </c>
      <c r="D1100" s="2" t="s">
        <v>52</v>
      </c>
      <c r="E1100" s="2" t="s">
        <v>60</v>
      </c>
      <c r="F1100" s="2">
        <v>10096.26</v>
      </c>
      <c r="G1100" s="2">
        <v>0</v>
      </c>
      <c r="H1100" s="2">
        <v>10096.26</v>
      </c>
      <c r="I1100" s="2" t="s">
        <v>56</v>
      </c>
      <c r="J1100" s="4">
        <v>1</v>
      </c>
      <c r="K1100" t="str">
        <f>_xlfn.XLOOKUP(D1100, dim_channels!A:A, dim_channels!C:C, "Not Found")</f>
        <v>OTA</v>
      </c>
      <c r="L1100" t="str">
        <f>_xlfn.XLOOKUP(D1100, dim_channels!A:A, dim_channels!B:B, "Not Found")</f>
        <v>Agoda</v>
      </c>
    </row>
    <row r="1101" spans="1:12" x14ac:dyDescent="0.2">
      <c r="A1101" s="3" t="s">
        <v>1527</v>
      </c>
      <c r="B1101" s="3" t="s">
        <v>236</v>
      </c>
      <c r="C1101" s="3" t="s">
        <v>866</v>
      </c>
      <c r="D1101" s="3" t="s">
        <v>169</v>
      </c>
      <c r="E1101" s="3" t="s">
        <v>34</v>
      </c>
      <c r="F1101" s="3">
        <v>2988.46</v>
      </c>
      <c r="G1101" s="3">
        <v>597.69000000000005</v>
      </c>
      <c r="H1101" s="3">
        <v>2390.77</v>
      </c>
      <c r="I1101" s="3" t="s">
        <v>41</v>
      </c>
      <c r="J1101" s="5">
        <v>1.2499989543117911</v>
      </c>
      <c r="K1101" t="str">
        <f>_xlfn.XLOOKUP(D1101, dim_channels!A:A, dim_channels!C:C, "Not Found")</f>
        <v>GDS</v>
      </c>
      <c r="L1101" t="str">
        <f>_xlfn.XLOOKUP(D1101, dim_channels!A:A, dim_channels!B:B, "Not Found")</f>
        <v>GDS (Amadeus)</v>
      </c>
    </row>
    <row r="1102" spans="1:12" x14ac:dyDescent="0.2">
      <c r="A1102" s="2" t="s">
        <v>1528</v>
      </c>
      <c r="B1102" s="2" t="s">
        <v>608</v>
      </c>
      <c r="C1102" s="2" t="s">
        <v>229</v>
      </c>
      <c r="D1102" s="2" t="s">
        <v>64</v>
      </c>
      <c r="E1102" s="2" t="s">
        <v>28</v>
      </c>
      <c r="F1102" s="2">
        <v>12156.03</v>
      </c>
      <c r="G1102" s="2">
        <v>0</v>
      </c>
      <c r="H1102" s="2">
        <v>12156.03</v>
      </c>
      <c r="I1102" s="2" t="s">
        <v>29</v>
      </c>
      <c r="J1102" s="4">
        <v>1</v>
      </c>
      <c r="K1102" t="str">
        <f>_xlfn.XLOOKUP(D1102, dim_channels!A:A, dim_channels!C:C, "Not Found")</f>
        <v>Direct</v>
      </c>
      <c r="L1102" t="str">
        <f>_xlfn.XLOOKUP(D1102, dim_channels!A:A, dim_channels!B:B, "Not Found")</f>
        <v>Direct Website</v>
      </c>
    </row>
    <row r="1103" spans="1:12" x14ac:dyDescent="0.2">
      <c r="A1103" s="3" t="s">
        <v>1529</v>
      </c>
      <c r="B1103" s="3" t="s">
        <v>560</v>
      </c>
      <c r="C1103" s="3" t="s">
        <v>234</v>
      </c>
      <c r="D1103" s="3" t="s">
        <v>27</v>
      </c>
      <c r="E1103" s="3" t="s">
        <v>34</v>
      </c>
      <c r="F1103" s="3">
        <v>11918.11</v>
      </c>
      <c r="G1103" s="3">
        <v>2145.2600000000002</v>
      </c>
      <c r="H1103" s="3">
        <v>9772.85</v>
      </c>
      <c r="I1103" s="3" t="s">
        <v>41</v>
      </c>
      <c r="J1103" s="5">
        <v>1.2195122200790971</v>
      </c>
      <c r="K1103" t="str">
        <f>_xlfn.XLOOKUP(D1103, dim_channels!A:A, dim_channels!C:C, "Not Found")</f>
        <v>OTA</v>
      </c>
      <c r="L1103" t="str">
        <f>_xlfn.XLOOKUP(D1103, dim_channels!A:A, dim_channels!B:B, "Not Found")</f>
        <v>Expedia</v>
      </c>
    </row>
    <row r="1104" spans="1:12" x14ac:dyDescent="0.2">
      <c r="A1104" s="2" t="s">
        <v>1530</v>
      </c>
      <c r="B1104" s="2" t="s">
        <v>817</v>
      </c>
      <c r="C1104" s="2" t="s">
        <v>222</v>
      </c>
      <c r="D1104" s="2" t="s">
        <v>27</v>
      </c>
      <c r="E1104" s="2" t="s">
        <v>34</v>
      </c>
      <c r="F1104" s="2">
        <v>9234.1200000000008</v>
      </c>
      <c r="G1104" s="2">
        <v>1662.14</v>
      </c>
      <c r="H1104" s="2">
        <v>7571.98</v>
      </c>
      <c r="I1104" s="2" t="s">
        <v>29</v>
      </c>
      <c r="J1104" s="4">
        <v>1.219511937432481</v>
      </c>
      <c r="K1104" t="str">
        <f>_xlfn.XLOOKUP(D1104, dim_channels!A:A, dim_channels!C:C, "Not Found")</f>
        <v>OTA</v>
      </c>
      <c r="L1104" t="str">
        <f>_xlfn.XLOOKUP(D1104, dim_channels!A:A, dim_channels!B:B, "Not Found")</f>
        <v>Expedia</v>
      </c>
    </row>
    <row r="1105" spans="1:12" x14ac:dyDescent="0.2">
      <c r="A1105" s="3" t="s">
        <v>1531</v>
      </c>
      <c r="B1105" s="3" t="s">
        <v>246</v>
      </c>
      <c r="C1105" s="3" t="s">
        <v>740</v>
      </c>
      <c r="D1105" s="3" t="s">
        <v>33</v>
      </c>
      <c r="E1105" s="3" t="s">
        <v>60</v>
      </c>
      <c r="F1105" s="3">
        <v>4862.6099999999997</v>
      </c>
      <c r="G1105" s="3">
        <v>0</v>
      </c>
      <c r="H1105" s="3">
        <v>4862.6099999999997</v>
      </c>
      <c r="I1105" s="3" t="s">
        <v>29</v>
      </c>
      <c r="J1105" s="5">
        <v>1</v>
      </c>
      <c r="K1105" t="str">
        <f>_xlfn.XLOOKUP(D1105, dim_channels!A:A, dim_channels!C:C, "Not Found")</f>
        <v>OTA</v>
      </c>
      <c r="L1105" t="str">
        <f>_xlfn.XLOOKUP(D1105, dim_channels!A:A, dim_channels!B:B, "Not Found")</f>
        <v>Booking.com</v>
      </c>
    </row>
    <row r="1106" spans="1:12" x14ac:dyDescent="0.2">
      <c r="A1106" s="2" t="s">
        <v>1532</v>
      </c>
      <c r="B1106" s="2" t="s">
        <v>1014</v>
      </c>
      <c r="C1106" s="2" t="s">
        <v>50</v>
      </c>
      <c r="D1106" s="2" t="s">
        <v>33</v>
      </c>
      <c r="E1106" s="2" t="s">
        <v>60</v>
      </c>
      <c r="F1106" s="2">
        <v>2615.7800000000002</v>
      </c>
      <c r="G1106" s="2">
        <v>0</v>
      </c>
      <c r="H1106" s="2">
        <v>2615.7800000000002</v>
      </c>
      <c r="I1106" s="2" t="s">
        <v>29</v>
      </c>
      <c r="J1106" s="4">
        <v>1</v>
      </c>
      <c r="K1106" t="str">
        <f>_xlfn.XLOOKUP(D1106, dim_channels!A:A, dim_channels!C:C, "Not Found")</f>
        <v>OTA</v>
      </c>
      <c r="L1106" t="str">
        <f>_xlfn.XLOOKUP(D1106, dim_channels!A:A, dim_channels!B:B, "Not Found")</f>
        <v>Booking.com</v>
      </c>
    </row>
    <row r="1107" spans="1:12" x14ac:dyDescent="0.2">
      <c r="A1107" s="3" t="s">
        <v>1533</v>
      </c>
      <c r="B1107" s="3" t="s">
        <v>671</v>
      </c>
      <c r="C1107" s="3" t="s">
        <v>101</v>
      </c>
      <c r="D1107" s="3" t="s">
        <v>114</v>
      </c>
      <c r="E1107" s="3" t="s">
        <v>46</v>
      </c>
      <c r="F1107" s="3">
        <v>22330</v>
      </c>
      <c r="G1107" s="3">
        <v>2233</v>
      </c>
      <c r="H1107" s="3">
        <v>20097</v>
      </c>
      <c r="I1107" s="3" t="s">
        <v>29</v>
      </c>
      <c r="J1107" s="5">
        <v>1.1111111111111109</v>
      </c>
      <c r="K1107" t="str">
        <f>_xlfn.XLOOKUP(D1107, dim_channels!A:A, dim_channels!C:C, "Not Found")</f>
        <v>Offline</v>
      </c>
      <c r="L1107" t="str">
        <f>_xlfn.XLOOKUP(D1107, dim_channels!A:A, dim_channels!B:B, "Not Found")</f>
        <v>Travel Agency</v>
      </c>
    </row>
    <row r="1108" spans="1:12" x14ac:dyDescent="0.2">
      <c r="A1108" s="2" t="s">
        <v>1534</v>
      </c>
      <c r="B1108" s="2" t="s">
        <v>595</v>
      </c>
      <c r="C1108" s="2" t="s">
        <v>595</v>
      </c>
      <c r="D1108" s="2" t="s">
        <v>64</v>
      </c>
      <c r="E1108" s="2" t="s">
        <v>115</v>
      </c>
      <c r="F1108" s="2">
        <v>3667.7</v>
      </c>
      <c r="G1108" s="2">
        <v>0</v>
      </c>
      <c r="H1108" s="2">
        <v>3667.7</v>
      </c>
      <c r="I1108" s="2" t="s">
        <v>29</v>
      </c>
      <c r="J1108" s="4">
        <v>1</v>
      </c>
      <c r="K1108" t="str">
        <f>_xlfn.XLOOKUP(D1108, dim_channels!A:A, dim_channels!C:C, "Not Found")</f>
        <v>Direct</v>
      </c>
      <c r="L1108" t="str">
        <f>_xlfn.XLOOKUP(D1108, dim_channels!A:A, dim_channels!B:B, "Not Found")</f>
        <v>Direct Website</v>
      </c>
    </row>
    <row r="1109" spans="1:12" x14ac:dyDescent="0.2">
      <c r="A1109" s="3" t="s">
        <v>1535</v>
      </c>
      <c r="B1109" s="3" t="s">
        <v>209</v>
      </c>
      <c r="C1109" s="3" t="s">
        <v>143</v>
      </c>
      <c r="D1109" s="3" t="s">
        <v>27</v>
      </c>
      <c r="E1109" s="3" t="s">
        <v>28</v>
      </c>
      <c r="F1109" s="3">
        <v>2815.25</v>
      </c>
      <c r="G1109" s="3">
        <v>506.74</v>
      </c>
      <c r="H1109" s="3">
        <v>2308.5100000000002</v>
      </c>
      <c r="I1109" s="3" t="s">
        <v>29</v>
      </c>
      <c r="J1109" s="5">
        <v>1.2195095537814431</v>
      </c>
      <c r="K1109" t="str">
        <f>_xlfn.XLOOKUP(D1109, dim_channels!A:A, dim_channels!C:C, "Not Found")</f>
        <v>OTA</v>
      </c>
      <c r="L1109" t="str">
        <f>_xlfn.XLOOKUP(D1109, dim_channels!A:A, dim_channels!B:B, "Not Found")</f>
        <v>Expedia</v>
      </c>
    </row>
    <row r="1110" spans="1:12" x14ac:dyDescent="0.2">
      <c r="A1110" s="2" t="s">
        <v>1536</v>
      </c>
      <c r="B1110" s="2" t="s">
        <v>230</v>
      </c>
      <c r="C1110" s="2" t="s">
        <v>400</v>
      </c>
      <c r="D1110" s="2" t="s">
        <v>64</v>
      </c>
      <c r="E1110" s="2" t="s">
        <v>28</v>
      </c>
      <c r="F1110" s="2">
        <v>11984.05</v>
      </c>
      <c r="G1110" s="2">
        <v>0</v>
      </c>
      <c r="H1110" s="2">
        <v>11984.05</v>
      </c>
      <c r="I1110" s="2" t="s">
        <v>41</v>
      </c>
      <c r="J1110" s="4">
        <v>1</v>
      </c>
      <c r="K1110" t="str">
        <f>_xlfn.XLOOKUP(D1110, dim_channels!A:A, dim_channels!C:C, "Not Found")</f>
        <v>Direct</v>
      </c>
      <c r="L1110" t="str">
        <f>_xlfn.XLOOKUP(D1110, dim_channels!A:A, dim_channels!B:B, "Not Found")</f>
        <v>Direct Website</v>
      </c>
    </row>
    <row r="1111" spans="1:12" x14ac:dyDescent="0.2">
      <c r="A1111" s="3" t="s">
        <v>1537</v>
      </c>
      <c r="B1111" s="3" t="s">
        <v>183</v>
      </c>
      <c r="C1111" s="3" t="s">
        <v>195</v>
      </c>
      <c r="D1111" s="3" t="s">
        <v>64</v>
      </c>
      <c r="E1111" s="3" t="s">
        <v>115</v>
      </c>
      <c r="F1111" s="3">
        <v>4570.84</v>
      </c>
      <c r="G1111" s="3">
        <v>0</v>
      </c>
      <c r="H1111" s="3">
        <v>4570.84</v>
      </c>
      <c r="I1111" s="3" t="s">
        <v>56</v>
      </c>
      <c r="J1111" s="5">
        <v>1</v>
      </c>
      <c r="K1111" t="str">
        <f>_xlfn.XLOOKUP(D1111, dim_channels!A:A, dim_channels!C:C, "Not Found")</f>
        <v>Direct</v>
      </c>
      <c r="L1111" t="str">
        <f>_xlfn.XLOOKUP(D1111, dim_channels!A:A, dim_channels!B:B, "Not Found")</f>
        <v>Direct Website</v>
      </c>
    </row>
    <row r="1112" spans="1:12" x14ac:dyDescent="0.2">
      <c r="A1112" s="2" t="s">
        <v>1538</v>
      </c>
      <c r="B1112" s="2" t="s">
        <v>527</v>
      </c>
      <c r="C1112" s="2" t="s">
        <v>485</v>
      </c>
      <c r="D1112" s="2" t="s">
        <v>33</v>
      </c>
      <c r="E1112" s="2" t="s">
        <v>34</v>
      </c>
      <c r="F1112" s="2">
        <v>12591.18</v>
      </c>
      <c r="G1112" s="2">
        <v>1888.68</v>
      </c>
      <c r="H1112" s="2">
        <v>10702.5</v>
      </c>
      <c r="I1112" s="2" t="s">
        <v>56</v>
      </c>
      <c r="J1112" s="4">
        <v>1.176470918009811</v>
      </c>
      <c r="K1112" t="str">
        <f>_xlfn.XLOOKUP(D1112, dim_channels!A:A, dim_channels!C:C, "Not Found")</f>
        <v>OTA</v>
      </c>
      <c r="L1112" t="str">
        <f>_xlfn.XLOOKUP(D1112, dim_channels!A:A, dim_channels!B:B, "Not Found")</f>
        <v>Booking.com</v>
      </c>
    </row>
    <row r="1113" spans="1:12" x14ac:dyDescent="0.2">
      <c r="A1113" s="3" t="s">
        <v>1539</v>
      </c>
      <c r="B1113" s="3" t="s">
        <v>590</v>
      </c>
      <c r="C1113" s="3" t="s">
        <v>669</v>
      </c>
      <c r="D1113" s="3" t="s">
        <v>33</v>
      </c>
      <c r="E1113" s="3" t="s">
        <v>28</v>
      </c>
      <c r="F1113" s="3">
        <v>12510.38</v>
      </c>
      <c r="G1113" s="3">
        <v>1876.56</v>
      </c>
      <c r="H1113" s="3">
        <v>10633.82</v>
      </c>
      <c r="I1113" s="3" t="s">
        <v>29</v>
      </c>
      <c r="J1113" s="5">
        <v>1.176470920139705</v>
      </c>
      <c r="K1113" t="str">
        <f>_xlfn.XLOOKUP(D1113, dim_channels!A:A, dim_channels!C:C, "Not Found")</f>
        <v>OTA</v>
      </c>
      <c r="L1113" t="str">
        <f>_xlfn.XLOOKUP(D1113, dim_channels!A:A, dim_channels!B:B, "Not Found")</f>
        <v>Booking.com</v>
      </c>
    </row>
    <row r="1114" spans="1:12" x14ac:dyDescent="0.2">
      <c r="A1114" s="2" t="s">
        <v>1540</v>
      </c>
      <c r="B1114" s="2" t="s">
        <v>538</v>
      </c>
      <c r="C1114" s="2" t="s">
        <v>720</v>
      </c>
      <c r="D1114" s="2" t="s">
        <v>45</v>
      </c>
      <c r="E1114" s="2" t="s">
        <v>89</v>
      </c>
      <c r="F1114" s="2">
        <v>10098.719999999999</v>
      </c>
      <c r="G1114" s="2">
        <v>0</v>
      </c>
      <c r="H1114" s="2">
        <v>10098.719999999999</v>
      </c>
      <c r="I1114" s="2" t="s">
        <v>29</v>
      </c>
      <c r="J1114" s="4">
        <v>1</v>
      </c>
      <c r="K1114" t="str">
        <f>_xlfn.XLOOKUP(D1114, dim_channels!A:A, dim_channels!C:C, "Not Found")</f>
        <v>Corporate</v>
      </c>
      <c r="L1114" t="str">
        <f>_xlfn.XLOOKUP(D1114, dim_channels!A:A, dim_channels!B:B, "Not Found")</f>
        <v>Corporate Direct</v>
      </c>
    </row>
    <row r="1115" spans="1:12" x14ac:dyDescent="0.2">
      <c r="A1115" s="3" t="s">
        <v>1541</v>
      </c>
      <c r="B1115" s="3" t="s">
        <v>62</v>
      </c>
      <c r="C1115" s="3" t="s">
        <v>773</v>
      </c>
      <c r="D1115" s="3" t="s">
        <v>52</v>
      </c>
      <c r="E1115" s="3" t="s">
        <v>34</v>
      </c>
      <c r="F1115" s="3">
        <v>5486.03</v>
      </c>
      <c r="G1115" s="3">
        <v>658.32</v>
      </c>
      <c r="H1115" s="3">
        <v>4827.71</v>
      </c>
      <c r="I1115" s="3" t="s">
        <v>41</v>
      </c>
      <c r="J1115" s="5">
        <v>1.1363627889827681</v>
      </c>
      <c r="K1115" t="str">
        <f>_xlfn.XLOOKUP(D1115, dim_channels!A:A, dim_channels!C:C, "Not Found")</f>
        <v>OTA</v>
      </c>
      <c r="L1115" t="str">
        <f>_xlfn.XLOOKUP(D1115, dim_channels!A:A, dim_channels!B:B, "Not Found")</f>
        <v>Agoda</v>
      </c>
    </row>
    <row r="1116" spans="1:12" x14ac:dyDescent="0.2">
      <c r="A1116" s="2" t="s">
        <v>1542</v>
      </c>
      <c r="B1116" s="2" t="s">
        <v>822</v>
      </c>
      <c r="C1116" s="2" t="s">
        <v>902</v>
      </c>
      <c r="D1116" s="2" t="s">
        <v>33</v>
      </c>
      <c r="E1116" s="2" t="s">
        <v>60</v>
      </c>
      <c r="F1116" s="2">
        <v>4970.67</v>
      </c>
      <c r="G1116" s="2">
        <v>0</v>
      </c>
      <c r="H1116" s="2">
        <v>4970.67</v>
      </c>
      <c r="I1116" s="2" t="s">
        <v>41</v>
      </c>
      <c r="J1116" s="4">
        <v>1</v>
      </c>
      <c r="K1116" t="str">
        <f>_xlfn.XLOOKUP(D1116, dim_channels!A:A, dim_channels!C:C, "Not Found")</f>
        <v>OTA</v>
      </c>
      <c r="L1116" t="str">
        <f>_xlfn.XLOOKUP(D1116, dim_channels!A:A, dim_channels!B:B, "Not Found")</f>
        <v>Booking.com</v>
      </c>
    </row>
    <row r="1117" spans="1:12" x14ac:dyDescent="0.2">
      <c r="A1117" s="3" t="s">
        <v>1543</v>
      </c>
      <c r="B1117" s="3" t="s">
        <v>305</v>
      </c>
      <c r="C1117" s="3" t="s">
        <v>410</v>
      </c>
      <c r="D1117" s="3" t="s">
        <v>27</v>
      </c>
      <c r="E1117" s="3" t="s">
        <v>34</v>
      </c>
      <c r="F1117" s="3">
        <v>13798</v>
      </c>
      <c r="G1117" s="3">
        <v>2483.64</v>
      </c>
      <c r="H1117" s="3">
        <v>11314.36</v>
      </c>
      <c r="I1117" s="3" t="s">
        <v>41</v>
      </c>
      <c r="J1117" s="5">
        <v>1.219512195121951</v>
      </c>
      <c r="K1117" t="str">
        <f>_xlfn.XLOOKUP(D1117, dim_channels!A:A, dim_channels!C:C, "Not Found")</f>
        <v>OTA</v>
      </c>
      <c r="L1117" t="str">
        <f>_xlfn.XLOOKUP(D1117, dim_channels!A:A, dim_channels!B:B, "Not Found")</f>
        <v>Expedia</v>
      </c>
    </row>
    <row r="1118" spans="1:12" x14ac:dyDescent="0.2">
      <c r="A1118" s="2" t="s">
        <v>1544</v>
      </c>
      <c r="B1118" s="2" t="s">
        <v>300</v>
      </c>
      <c r="C1118" s="2" t="s">
        <v>460</v>
      </c>
      <c r="D1118" s="2" t="s">
        <v>52</v>
      </c>
      <c r="E1118" s="2" t="s">
        <v>60</v>
      </c>
      <c r="F1118" s="2">
        <v>4821.32</v>
      </c>
      <c r="G1118" s="2">
        <v>0</v>
      </c>
      <c r="H1118" s="2">
        <v>4821.32</v>
      </c>
      <c r="I1118" s="2" t="s">
        <v>29</v>
      </c>
      <c r="J1118" s="4">
        <v>1</v>
      </c>
      <c r="K1118" t="str">
        <f>_xlfn.XLOOKUP(D1118, dim_channels!A:A, dim_channels!C:C, "Not Found")</f>
        <v>OTA</v>
      </c>
      <c r="L1118" t="str">
        <f>_xlfn.XLOOKUP(D1118, dim_channels!A:A, dim_channels!B:B, "Not Found")</f>
        <v>Agoda</v>
      </c>
    </row>
    <row r="1119" spans="1:12" x14ac:dyDescent="0.2">
      <c r="A1119" s="3" t="s">
        <v>1545</v>
      </c>
      <c r="B1119" s="3" t="s">
        <v>121</v>
      </c>
      <c r="C1119" s="3" t="s">
        <v>200</v>
      </c>
      <c r="D1119" s="3" t="s">
        <v>52</v>
      </c>
      <c r="E1119" s="3" t="s">
        <v>60</v>
      </c>
      <c r="F1119" s="3">
        <v>5485.6</v>
      </c>
      <c r="G1119" s="3">
        <v>0</v>
      </c>
      <c r="H1119" s="3">
        <v>5485.6</v>
      </c>
      <c r="I1119" s="3" t="s">
        <v>29</v>
      </c>
      <c r="J1119" s="5">
        <v>1</v>
      </c>
      <c r="K1119" t="str">
        <f>_xlfn.XLOOKUP(D1119, dim_channels!A:A, dim_channels!C:C, "Not Found")</f>
        <v>OTA</v>
      </c>
      <c r="L1119" t="str">
        <f>_xlfn.XLOOKUP(D1119, dim_channels!A:A, dim_channels!B:B, "Not Found")</f>
        <v>Agoda</v>
      </c>
    </row>
    <row r="1120" spans="1:12" x14ac:dyDescent="0.2">
      <c r="A1120" s="2" t="s">
        <v>1546</v>
      </c>
      <c r="B1120" s="2" t="s">
        <v>234</v>
      </c>
      <c r="C1120" s="2" t="s">
        <v>145</v>
      </c>
      <c r="D1120" s="2" t="s">
        <v>64</v>
      </c>
      <c r="E1120" s="2" t="s">
        <v>115</v>
      </c>
      <c r="F1120" s="2">
        <v>28330.35</v>
      </c>
      <c r="G1120" s="2">
        <v>0</v>
      </c>
      <c r="H1120" s="2">
        <v>28330.35</v>
      </c>
      <c r="I1120" s="2" t="s">
        <v>29</v>
      </c>
      <c r="J1120" s="4">
        <v>1</v>
      </c>
      <c r="K1120" t="str">
        <f>_xlfn.XLOOKUP(D1120, dim_channels!A:A, dim_channels!C:C, "Not Found")</f>
        <v>Direct</v>
      </c>
      <c r="L1120" t="str">
        <f>_xlfn.XLOOKUP(D1120, dim_channels!A:A, dim_channels!B:B, "Not Found")</f>
        <v>Direct Website</v>
      </c>
    </row>
    <row r="1121" spans="1:12" x14ac:dyDescent="0.2">
      <c r="A1121" s="3" t="s">
        <v>1547</v>
      </c>
      <c r="B1121" s="3" t="s">
        <v>139</v>
      </c>
      <c r="C1121" s="3" t="s">
        <v>382</v>
      </c>
      <c r="D1121" s="3" t="s">
        <v>45</v>
      </c>
      <c r="E1121" s="3" t="s">
        <v>46</v>
      </c>
      <c r="F1121" s="3">
        <v>4252.26</v>
      </c>
      <c r="G1121" s="3">
        <v>212.61</v>
      </c>
      <c r="H1121" s="3">
        <v>4039.65</v>
      </c>
      <c r="I1121" s="3" t="s">
        <v>29</v>
      </c>
      <c r="J1121" s="5">
        <v>1.0526307972225319</v>
      </c>
      <c r="K1121" t="str">
        <f>_xlfn.XLOOKUP(D1121, dim_channels!A:A, dim_channels!C:C, "Not Found")</f>
        <v>Corporate</v>
      </c>
      <c r="L1121" t="str">
        <f>_xlfn.XLOOKUP(D1121, dim_channels!A:A, dim_channels!B:B, "Not Found")</f>
        <v>Corporate Direct</v>
      </c>
    </row>
    <row r="1122" spans="1:12" x14ac:dyDescent="0.2">
      <c r="A1122" s="2" t="s">
        <v>1548</v>
      </c>
      <c r="B1122" s="2" t="s">
        <v>516</v>
      </c>
      <c r="C1122" s="2" t="s">
        <v>566</v>
      </c>
      <c r="D1122" s="2" t="s">
        <v>33</v>
      </c>
      <c r="E1122" s="2" t="s">
        <v>34</v>
      </c>
      <c r="F1122" s="2">
        <v>2847.46</v>
      </c>
      <c r="G1122" s="2">
        <v>427.12</v>
      </c>
      <c r="H1122" s="2">
        <v>2420.34</v>
      </c>
      <c r="I1122" s="2" t="s">
        <v>41</v>
      </c>
      <c r="J1122" s="4">
        <v>1.176471074311874</v>
      </c>
      <c r="K1122" t="str">
        <f>_xlfn.XLOOKUP(D1122, dim_channels!A:A, dim_channels!C:C, "Not Found")</f>
        <v>OTA</v>
      </c>
      <c r="L1122" t="str">
        <f>_xlfn.XLOOKUP(D1122, dim_channels!A:A, dim_channels!B:B, "Not Found")</f>
        <v>Booking.com</v>
      </c>
    </row>
    <row r="1123" spans="1:12" x14ac:dyDescent="0.2">
      <c r="A1123" s="3" t="s">
        <v>1549</v>
      </c>
      <c r="B1123" s="3" t="s">
        <v>81</v>
      </c>
      <c r="C1123" s="3" t="s">
        <v>334</v>
      </c>
      <c r="D1123" s="3" t="s">
        <v>64</v>
      </c>
      <c r="E1123" s="3" t="s">
        <v>28</v>
      </c>
      <c r="F1123" s="3">
        <v>11909.31</v>
      </c>
      <c r="G1123" s="3">
        <v>0</v>
      </c>
      <c r="H1123" s="3">
        <v>11909.31</v>
      </c>
      <c r="I1123" s="3" t="s">
        <v>29</v>
      </c>
      <c r="J1123" s="5">
        <v>1</v>
      </c>
      <c r="K1123" t="str">
        <f>_xlfn.XLOOKUP(D1123, dim_channels!A:A, dim_channels!C:C, "Not Found")</f>
        <v>Direct</v>
      </c>
      <c r="L1123" t="str">
        <f>_xlfn.XLOOKUP(D1123, dim_channels!A:A, dim_channels!B:B, "Not Found")</f>
        <v>Direct Website</v>
      </c>
    </row>
    <row r="1124" spans="1:12" x14ac:dyDescent="0.2">
      <c r="A1124" s="2" t="s">
        <v>1550</v>
      </c>
      <c r="B1124" s="2" t="s">
        <v>87</v>
      </c>
      <c r="C1124" s="2" t="s">
        <v>256</v>
      </c>
      <c r="D1124" s="2" t="s">
        <v>52</v>
      </c>
      <c r="E1124" s="2" t="s">
        <v>34</v>
      </c>
      <c r="F1124" s="2">
        <v>5264.34</v>
      </c>
      <c r="G1124" s="2">
        <v>631.72</v>
      </c>
      <c r="H1124" s="2">
        <v>4632.62</v>
      </c>
      <c r="I1124" s="2" t="s">
        <v>41</v>
      </c>
      <c r="J1124" s="4">
        <v>1.1363634401267531</v>
      </c>
      <c r="K1124" t="str">
        <f>_xlfn.XLOOKUP(D1124, dim_channels!A:A, dim_channels!C:C, "Not Found")</f>
        <v>OTA</v>
      </c>
      <c r="L1124" t="str">
        <f>_xlfn.XLOOKUP(D1124, dim_channels!A:A, dim_channels!B:B, "Not Found")</f>
        <v>Agoda</v>
      </c>
    </row>
    <row r="1125" spans="1:12" x14ac:dyDescent="0.2">
      <c r="A1125" s="3" t="s">
        <v>1551</v>
      </c>
      <c r="B1125" s="3" t="s">
        <v>215</v>
      </c>
      <c r="C1125" s="3" t="s">
        <v>107</v>
      </c>
      <c r="D1125" s="3" t="s">
        <v>45</v>
      </c>
      <c r="E1125" s="3" t="s">
        <v>46</v>
      </c>
      <c r="F1125" s="3">
        <v>3258.8</v>
      </c>
      <c r="G1125" s="3">
        <v>162.94</v>
      </c>
      <c r="H1125" s="3">
        <v>3095.86</v>
      </c>
      <c r="I1125" s="3" t="s">
        <v>29</v>
      </c>
      <c r="J1125" s="5">
        <v>1.0526315789473679</v>
      </c>
      <c r="K1125" t="str">
        <f>_xlfn.XLOOKUP(D1125, dim_channels!A:A, dim_channels!C:C, "Not Found")</f>
        <v>Corporate</v>
      </c>
      <c r="L1125" t="str">
        <f>_xlfn.XLOOKUP(D1125, dim_channels!A:A, dim_channels!B:B, "Not Found")</f>
        <v>Corporate Direct</v>
      </c>
    </row>
    <row r="1126" spans="1:12" x14ac:dyDescent="0.2">
      <c r="A1126" s="2" t="s">
        <v>1552</v>
      </c>
      <c r="B1126" s="2" t="s">
        <v>590</v>
      </c>
      <c r="C1126" s="2" t="s">
        <v>863</v>
      </c>
      <c r="D1126" s="2" t="s">
        <v>33</v>
      </c>
      <c r="E1126" s="2" t="s">
        <v>28</v>
      </c>
      <c r="F1126" s="2">
        <v>5217.07</v>
      </c>
      <c r="G1126" s="2">
        <v>782.56</v>
      </c>
      <c r="H1126" s="2">
        <v>4434.51</v>
      </c>
      <c r="I1126" s="2" t="s">
        <v>29</v>
      </c>
      <c r="J1126" s="4">
        <v>1.1764704555858481</v>
      </c>
      <c r="K1126" t="str">
        <f>_xlfn.XLOOKUP(D1126, dim_channels!A:A, dim_channels!C:C, "Not Found")</f>
        <v>OTA</v>
      </c>
      <c r="L1126" t="str">
        <f>_xlfn.XLOOKUP(D1126, dim_channels!A:A, dim_channels!B:B, "Not Found")</f>
        <v>Booking.com</v>
      </c>
    </row>
    <row r="1127" spans="1:12" x14ac:dyDescent="0.2">
      <c r="A1127" s="3" t="s">
        <v>1553</v>
      </c>
      <c r="B1127" s="3" t="s">
        <v>762</v>
      </c>
      <c r="C1127" s="3" t="s">
        <v>84</v>
      </c>
      <c r="D1127" s="3" t="s">
        <v>64</v>
      </c>
      <c r="E1127" s="3" t="s">
        <v>115</v>
      </c>
      <c r="F1127" s="3">
        <v>6653.06</v>
      </c>
      <c r="G1127" s="3">
        <v>0</v>
      </c>
      <c r="H1127" s="3">
        <v>6653.06</v>
      </c>
      <c r="I1127" s="3" t="s">
        <v>29</v>
      </c>
      <c r="J1127" s="5">
        <v>1</v>
      </c>
      <c r="K1127" t="str">
        <f>_xlfn.XLOOKUP(D1127, dim_channels!A:A, dim_channels!C:C, "Not Found")</f>
        <v>Direct</v>
      </c>
      <c r="L1127" t="str">
        <f>_xlfn.XLOOKUP(D1127, dim_channels!A:A, dim_channels!B:B, "Not Found")</f>
        <v>Direct Website</v>
      </c>
    </row>
    <row r="1128" spans="1:12" x14ac:dyDescent="0.2">
      <c r="A1128" s="2" t="s">
        <v>1554</v>
      </c>
      <c r="B1128" s="2" t="s">
        <v>781</v>
      </c>
      <c r="C1128" s="2" t="s">
        <v>217</v>
      </c>
      <c r="D1128" s="2" t="s">
        <v>33</v>
      </c>
      <c r="E1128" s="2" t="s">
        <v>34</v>
      </c>
      <c r="F1128" s="2">
        <v>5297.59</v>
      </c>
      <c r="G1128" s="2">
        <v>794.64</v>
      </c>
      <c r="H1128" s="2">
        <v>4502.95</v>
      </c>
      <c r="I1128" s="2" t="s">
        <v>29</v>
      </c>
      <c r="J1128" s="4">
        <v>1.1764709801352451</v>
      </c>
      <c r="K1128" t="str">
        <f>_xlfn.XLOOKUP(D1128, dim_channels!A:A, dim_channels!C:C, "Not Found")</f>
        <v>OTA</v>
      </c>
      <c r="L1128" t="str">
        <f>_xlfn.XLOOKUP(D1128, dim_channels!A:A, dim_channels!B:B, "Not Found")</f>
        <v>Booking.com</v>
      </c>
    </row>
    <row r="1129" spans="1:12" x14ac:dyDescent="0.2">
      <c r="A1129" s="3" t="s">
        <v>1555</v>
      </c>
      <c r="B1129" s="3" t="s">
        <v>448</v>
      </c>
      <c r="C1129" s="3" t="s">
        <v>84</v>
      </c>
      <c r="D1129" s="3" t="s">
        <v>45</v>
      </c>
      <c r="E1129" s="3" t="s">
        <v>89</v>
      </c>
      <c r="F1129" s="3">
        <v>3107.32</v>
      </c>
      <c r="G1129" s="3">
        <v>0</v>
      </c>
      <c r="H1129" s="3">
        <v>3107.32</v>
      </c>
      <c r="I1129" s="3" t="s">
        <v>56</v>
      </c>
      <c r="J1129" s="5">
        <v>1</v>
      </c>
      <c r="K1129" t="str">
        <f>_xlfn.XLOOKUP(D1129, dim_channels!A:A, dim_channels!C:C, "Not Found")</f>
        <v>Corporate</v>
      </c>
      <c r="L1129" t="str">
        <f>_xlfn.XLOOKUP(D1129, dim_channels!A:A, dim_channels!B:B, "Not Found")</f>
        <v>Corporate Direct</v>
      </c>
    </row>
    <row r="1130" spans="1:12" x14ac:dyDescent="0.2">
      <c r="A1130" s="2" t="s">
        <v>1556</v>
      </c>
      <c r="B1130" s="2" t="s">
        <v>91</v>
      </c>
      <c r="C1130" s="2" t="s">
        <v>302</v>
      </c>
      <c r="D1130" s="2" t="s">
        <v>45</v>
      </c>
      <c r="E1130" s="2" t="s">
        <v>46</v>
      </c>
      <c r="F1130" s="2">
        <v>3944.84</v>
      </c>
      <c r="G1130" s="2">
        <v>197.24</v>
      </c>
      <c r="H1130" s="2">
        <v>3747.6</v>
      </c>
      <c r="I1130" s="2" t="s">
        <v>29</v>
      </c>
      <c r="J1130" s="4">
        <v>1.0526310171843309</v>
      </c>
      <c r="K1130" t="str">
        <f>_xlfn.XLOOKUP(D1130, dim_channels!A:A, dim_channels!C:C, "Not Found")</f>
        <v>Corporate</v>
      </c>
      <c r="L1130" t="str">
        <f>_xlfn.XLOOKUP(D1130, dim_channels!A:A, dim_channels!B:B, "Not Found")</f>
        <v>Corporate Direct</v>
      </c>
    </row>
    <row r="1131" spans="1:12" x14ac:dyDescent="0.2">
      <c r="A1131" s="3" t="s">
        <v>1557</v>
      </c>
      <c r="B1131" s="3" t="s">
        <v>62</v>
      </c>
      <c r="C1131" s="3" t="s">
        <v>103</v>
      </c>
      <c r="D1131" s="3" t="s">
        <v>114</v>
      </c>
      <c r="E1131" s="3" t="s">
        <v>115</v>
      </c>
      <c r="F1131" s="3">
        <v>7086.63</v>
      </c>
      <c r="G1131" s="3">
        <v>708.66</v>
      </c>
      <c r="H1131" s="3">
        <v>6377.97</v>
      </c>
      <c r="I1131" s="3" t="s">
        <v>29</v>
      </c>
      <c r="J1131" s="5">
        <v>1.1111105884787791</v>
      </c>
      <c r="K1131" t="str">
        <f>_xlfn.XLOOKUP(D1131, dim_channels!A:A, dim_channels!C:C, "Not Found")</f>
        <v>Offline</v>
      </c>
      <c r="L1131" t="str">
        <f>_xlfn.XLOOKUP(D1131, dim_channels!A:A, dim_channels!B:B, "Not Found")</f>
        <v>Travel Agency</v>
      </c>
    </row>
    <row r="1132" spans="1:12" x14ac:dyDescent="0.2">
      <c r="A1132" s="2" t="s">
        <v>1558</v>
      </c>
      <c r="B1132" s="2" t="s">
        <v>551</v>
      </c>
      <c r="C1132" s="2" t="s">
        <v>258</v>
      </c>
      <c r="D1132" s="2" t="s">
        <v>33</v>
      </c>
      <c r="E1132" s="2" t="s">
        <v>34</v>
      </c>
      <c r="F1132" s="2">
        <v>2832.95</v>
      </c>
      <c r="G1132" s="2">
        <v>424.94</v>
      </c>
      <c r="H1132" s="2">
        <v>2408.0100000000002</v>
      </c>
      <c r="I1132" s="2" t="s">
        <v>29</v>
      </c>
      <c r="J1132" s="4">
        <v>1.176469366821566</v>
      </c>
      <c r="K1132" t="str">
        <f>_xlfn.XLOOKUP(D1132, dim_channels!A:A, dim_channels!C:C, "Not Found")</f>
        <v>OTA</v>
      </c>
      <c r="L1132" t="str">
        <f>_xlfn.XLOOKUP(D1132, dim_channels!A:A, dim_channels!B:B, "Not Found")</f>
        <v>Booking.com</v>
      </c>
    </row>
    <row r="1133" spans="1:12" x14ac:dyDescent="0.2">
      <c r="A1133" s="3" t="s">
        <v>1559</v>
      </c>
      <c r="B1133" s="3" t="s">
        <v>492</v>
      </c>
      <c r="C1133" s="3" t="s">
        <v>1560</v>
      </c>
      <c r="D1133" s="3" t="s">
        <v>45</v>
      </c>
      <c r="E1133" s="3" t="s">
        <v>46</v>
      </c>
      <c r="F1133" s="3">
        <v>4211.8100000000004</v>
      </c>
      <c r="G1133" s="3">
        <v>210.59</v>
      </c>
      <c r="H1133" s="3">
        <v>4001.22</v>
      </c>
      <c r="I1133" s="3" t="s">
        <v>29</v>
      </c>
      <c r="J1133" s="5">
        <v>1.052631447408541</v>
      </c>
      <c r="K1133" t="str">
        <f>_xlfn.XLOOKUP(D1133, dim_channels!A:A, dim_channels!C:C, "Not Found")</f>
        <v>Corporate</v>
      </c>
      <c r="L1133" t="str">
        <f>_xlfn.XLOOKUP(D1133, dim_channels!A:A, dim_channels!B:B, "Not Found")</f>
        <v>Corporate Direct</v>
      </c>
    </row>
    <row r="1134" spans="1:12" x14ac:dyDescent="0.2">
      <c r="A1134" s="2" t="s">
        <v>1561</v>
      </c>
      <c r="B1134" s="2" t="s">
        <v>226</v>
      </c>
      <c r="C1134" s="2" t="s">
        <v>226</v>
      </c>
      <c r="D1134" s="2" t="s">
        <v>27</v>
      </c>
      <c r="E1134" s="2" t="s">
        <v>34</v>
      </c>
      <c r="F1134" s="2">
        <v>3033.03</v>
      </c>
      <c r="G1134" s="2">
        <v>545.95000000000005</v>
      </c>
      <c r="H1134" s="2">
        <v>2487.08</v>
      </c>
      <c r="I1134" s="2" t="s">
        <v>29</v>
      </c>
      <c r="J1134" s="4">
        <v>1.21951445068112</v>
      </c>
      <c r="K1134" t="str">
        <f>_xlfn.XLOOKUP(D1134, dim_channels!A:A, dim_channels!C:C, "Not Found")</f>
        <v>OTA</v>
      </c>
      <c r="L1134" t="str">
        <f>_xlfn.XLOOKUP(D1134, dim_channels!A:A, dim_channels!B:B, "Not Found")</f>
        <v>Expedia</v>
      </c>
    </row>
    <row r="1135" spans="1:12" x14ac:dyDescent="0.2">
      <c r="A1135" s="3" t="s">
        <v>1562</v>
      </c>
      <c r="B1135" s="3" t="s">
        <v>44</v>
      </c>
      <c r="C1135" s="3" t="s">
        <v>708</v>
      </c>
      <c r="D1135" s="3" t="s">
        <v>114</v>
      </c>
      <c r="E1135" s="3" t="s">
        <v>115</v>
      </c>
      <c r="F1135" s="3">
        <v>8067.01</v>
      </c>
      <c r="G1135" s="3">
        <v>806.7</v>
      </c>
      <c r="H1135" s="3">
        <v>7260.31</v>
      </c>
      <c r="I1135" s="3" t="s">
        <v>29</v>
      </c>
      <c r="J1135" s="5">
        <v>1.111110958072038</v>
      </c>
      <c r="K1135" t="str">
        <f>_xlfn.XLOOKUP(D1135, dim_channels!A:A, dim_channels!C:C, "Not Found")</f>
        <v>Offline</v>
      </c>
      <c r="L1135" t="str">
        <f>_xlfn.XLOOKUP(D1135, dim_channels!A:A, dim_channels!B:B, "Not Found")</f>
        <v>Travel Agency</v>
      </c>
    </row>
    <row r="1136" spans="1:12" x14ac:dyDescent="0.2">
      <c r="A1136" s="2" t="s">
        <v>1563</v>
      </c>
      <c r="B1136" s="2" t="s">
        <v>781</v>
      </c>
      <c r="C1136" s="2" t="s">
        <v>577</v>
      </c>
      <c r="D1136" s="2" t="s">
        <v>64</v>
      </c>
      <c r="E1136" s="2" t="s">
        <v>34</v>
      </c>
      <c r="F1136" s="2">
        <v>10601.27</v>
      </c>
      <c r="G1136" s="2">
        <v>0</v>
      </c>
      <c r="H1136" s="2">
        <v>10601.27</v>
      </c>
      <c r="I1136" s="2" t="s">
        <v>29</v>
      </c>
      <c r="J1136" s="4">
        <v>1</v>
      </c>
      <c r="K1136" t="str">
        <f>_xlfn.XLOOKUP(D1136, dim_channels!A:A, dim_channels!C:C, "Not Found")</f>
        <v>Direct</v>
      </c>
      <c r="L1136" t="str">
        <f>_xlfn.XLOOKUP(D1136, dim_channels!A:A, dim_channels!B:B, "Not Found")</f>
        <v>Direct Website</v>
      </c>
    </row>
    <row r="1137" spans="1:12" x14ac:dyDescent="0.2">
      <c r="A1137" s="3" t="s">
        <v>1564</v>
      </c>
      <c r="B1137" s="3" t="s">
        <v>410</v>
      </c>
      <c r="C1137" s="3" t="s">
        <v>664</v>
      </c>
      <c r="D1137" s="3" t="s">
        <v>169</v>
      </c>
      <c r="E1137" s="3" t="s">
        <v>34</v>
      </c>
      <c r="F1137" s="3">
        <v>14652.7</v>
      </c>
      <c r="G1137" s="3">
        <v>2930.54</v>
      </c>
      <c r="H1137" s="3">
        <v>11722.16</v>
      </c>
      <c r="I1137" s="3" t="s">
        <v>56</v>
      </c>
      <c r="J1137" s="5">
        <v>1.25</v>
      </c>
      <c r="K1137" t="str">
        <f>_xlfn.XLOOKUP(D1137, dim_channels!A:A, dim_channels!C:C, "Not Found")</f>
        <v>GDS</v>
      </c>
      <c r="L1137" t="str">
        <f>_xlfn.XLOOKUP(D1137, dim_channels!A:A, dim_channels!B:B, "Not Found")</f>
        <v>GDS (Amadeus)</v>
      </c>
    </row>
    <row r="1138" spans="1:12" x14ac:dyDescent="0.2">
      <c r="A1138" s="2" t="s">
        <v>1565</v>
      </c>
      <c r="B1138" s="2" t="s">
        <v>271</v>
      </c>
      <c r="C1138" s="2" t="s">
        <v>113</v>
      </c>
      <c r="D1138" s="2" t="s">
        <v>206</v>
      </c>
      <c r="E1138" s="2" t="s">
        <v>207</v>
      </c>
      <c r="F1138" s="2">
        <v>7735.88</v>
      </c>
      <c r="G1138" s="2">
        <v>0</v>
      </c>
      <c r="H1138" s="2">
        <v>7735.88</v>
      </c>
      <c r="I1138" s="2" t="s">
        <v>41</v>
      </c>
      <c r="J1138" s="4">
        <v>1</v>
      </c>
      <c r="K1138" t="str">
        <f>_xlfn.XLOOKUP(D1138, dim_channels!A:A, dim_channels!C:C, "Not Found")</f>
        <v>Direct</v>
      </c>
      <c r="L1138" t="str">
        <f>_xlfn.XLOOKUP(D1138, dim_channels!A:A, dim_channels!B:B, "Not Found")</f>
        <v>Walk-in</v>
      </c>
    </row>
    <row r="1139" spans="1:12" x14ac:dyDescent="0.2">
      <c r="A1139" s="3" t="s">
        <v>1566</v>
      </c>
      <c r="B1139" s="3" t="s">
        <v>551</v>
      </c>
      <c r="C1139" s="3" t="s">
        <v>219</v>
      </c>
      <c r="D1139" s="3" t="s">
        <v>169</v>
      </c>
      <c r="E1139" s="3" t="s">
        <v>34</v>
      </c>
      <c r="F1139" s="3">
        <v>7295.67</v>
      </c>
      <c r="G1139" s="3">
        <v>1459.13</v>
      </c>
      <c r="H1139" s="3">
        <v>5836.54</v>
      </c>
      <c r="I1139" s="3" t="s">
        <v>56</v>
      </c>
      <c r="J1139" s="5">
        <v>1.2499991433280679</v>
      </c>
      <c r="K1139" t="str">
        <f>_xlfn.XLOOKUP(D1139, dim_channels!A:A, dim_channels!C:C, "Not Found")</f>
        <v>GDS</v>
      </c>
      <c r="L1139" t="str">
        <f>_xlfn.XLOOKUP(D1139, dim_channels!A:A, dim_channels!B:B, "Not Found")</f>
        <v>GDS (Amadeus)</v>
      </c>
    </row>
    <row r="1140" spans="1:12" x14ac:dyDescent="0.2">
      <c r="A1140" s="2" t="s">
        <v>1567</v>
      </c>
      <c r="B1140" s="2" t="s">
        <v>236</v>
      </c>
      <c r="C1140" s="2" t="s">
        <v>181</v>
      </c>
      <c r="D1140" s="2" t="s">
        <v>27</v>
      </c>
      <c r="E1140" s="2" t="s">
        <v>28</v>
      </c>
      <c r="F1140" s="2">
        <v>2409.79</v>
      </c>
      <c r="G1140" s="2">
        <v>433.76</v>
      </c>
      <c r="H1140" s="2">
        <v>1976.03</v>
      </c>
      <c r="I1140" s="2" t="s">
        <v>29</v>
      </c>
      <c r="J1140" s="4">
        <v>1.2195108373860719</v>
      </c>
      <c r="K1140" t="str">
        <f>_xlfn.XLOOKUP(D1140, dim_channels!A:A, dim_channels!C:C, "Not Found")</f>
        <v>OTA</v>
      </c>
      <c r="L1140" t="str">
        <f>_xlfn.XLOOKUP(D1140, dim_channels!A:A, dim_channels!B:B, "Not Found")</f>
        <v>Expedia</v>
      </c>
    </row>
    <row r="1141" spans="1:12" x14ac:dyDescent="0.2">
      <c r="A1141" s="3" t="s">
        <v>1568</v>
      </c>
      <c r="B1141" s="3" t="s">
        <v>630</v>
      </c>
      <c r="C1141" s="3" t="s">
        <v>630</v>
      </c>
      <c r="D1141" s="3" t="s">
        <v>27</v>
      </c>
      <c r="E1141" s="3" t="s">
        <v>34</v>
      </c>
      <c r="F1141" s="3">
        <v>11434.84</v>
      </c>
      <c r="G1141" s="3">
        <v>2058.27</v>
      </c>
      <c r="H1141" s="3">
        <v>9376.57</v>
      </c>
      <c r="I1141" s="3" t="s">
        <v>29</v>
      </c>
      <c r="J1141" s="5">
        <v>1.219512039050527</v>
      </c>
      <c r="K1141" t="str">
        <f>_xlfn.XLOOKUP(D1141, dim_channels!A:A, dim_channels!C:C, "Not Found")</f>
        <v>OTA</v>
      </c>
      <c r="L1141" t="str">
        <f>_xlfn.XLOOKUP(D1141, dim_channels!A:A, dim_channels!B:B, "Not Found")</f>
        <v>Expedia</v>
      </c>
    </row>
    <row r="1142" spans="1:12" x14ac:dyDescent="0.2">
      <c r="A1142" s="2" t="s">
        <v>1569</v>
      </c>
      <c r="B1142" s="2" t="s">
        <v>321</v>
      </c>
      <c r="C1142" s="2" t="s">
        <v>317</v>
      </c>
      <c r="D1142" s="2" t="s">
        <v>114</v>
      </c>
      <c r="E1142" s="2" t="s">
        <v>115</v>
      </c>
      <c r="F1142" s="2">
        <v>3122.89</v>
      </c>
      <c r="G1142" s="2">
        <v>312.29000000000002</v>
      </c>
      <c r="H1142" s="2">
        <v>2810.6</v>
      </c>
      <c r="I1142" s="2" t="s">
        <v>29</v>
      </c>
      <c r="J1142" s="4">
        <v>1.111111506439906</v>
      </c>
      <c r="K1142" t="str">
        <f>_xlfn.XLOOKUP(D1142, dim_channels!A:A, dim_channels!C:C, "Not Found")</f>
        <v>Offline</v>
      </c>
      <c r="L1142" t="str">
        <f>_xlfn.XLOOKUP(D1142, dim_channels!A:A, dim_channels!B:B, "Not Found")</f>
        <v>Travel Agency</v>
      </c>
    </row>
    <row r="1143" spans="1:12" x14ac:dyDescent="0.2">
      <c r="A1143" s="3" t="s">
        <v>1570</v>
      </c>
      <c r="B1143" s="3" t="s">
        <v>1234</v>
      </c>
      <c r="C1143" s="3" t="s">
        <v>396</v>
      </c>
      <c r="D1143" s="3" t="s">
        <v>33</v>
      </c>
      <c r="E1143" s="3" t="s">
        <v>28</v>
      </c>
      <c r="F1143" s="3">
        <v>2735.99</v>
      </c>
      <c r="G1143" s="3">
        <v>410.4</v>
      </c>
      <c r="H1143" s="3">
        <v>2325.59</v>
      </c>
      <c r="I1143" s="3" t="s">
        <v>29</v>
      </c>
      <c r="J1143" s="5">
        <v>1.176471347056016</v>
      </c>
      <c r="K1143" t="str">
        <f>_xlfn.XLOOKUP(D1143, dim_channels!A:A, dim_channels!C:C, "Not Found")</f>
        <v>OTA</v>
      </c>
      <c r="L1143" t="str">
        <f>_xlfn.XLOOKUP(D1143, dim_channels!A:A, dim_channels!B:B, "Not Found")</f>
        <v>Booking.com</v>
      </c>
    </row>
    <row r="1144" spans="1:12" x14ac:dyDescent="0.2">
      <c r="A1144" s="2" t="s">
        <v>1571</v>
      </c>
      <c r="B1144" s="2" t="s">
        <v>59</v>
      </c>
      <c r="C1144" s="2" t="s">
        <v>866</v>
      </c>
      <c r="D1144" s="2" t="s">
        <v>33</v>
      </c>
      <c r="E1144" s="2" t="s">
        <v>60</v>
      </c>
      <c r="F1144" s="2">
        <v>8485.89</v>
      </c>
      <c r="G1144" s="2">
        <v>0</v>
      </c>
      <c r="H1144" s="2">
        <v>8485.89</v>
      </c>
      <c r="I1144" s="2" t="s">
        <v>41</v>
      </c>
      <c r="J1144" s="4">
        <v>1</v>
      </c>
      <c r="K1144" t="str">
        <f>_xlfn.XLOOKUP(D1144, dim_channels!A:A, dim_channels!C:C, "Not Found")</f>
        <v>OTA</v>
      </c>
      <c r="L1144" t="str">
        <f>_xlfn.XLOOKUP(D1144, dim_channels!A:A, dim_channels!B:B, "Not Found")</f>
        <v>Booking.com</v>
      </c>
    </row>
    <row r="1145" spans="1:12" x14ac:dyDescent="0.2">
      <c r="A1145" s="3" t="s">
        <v>1572</v>
      </c>
      <c r="B1145" s="3" t="s">
        <v>224</v>
      </c>
      <c r="C1145" s="3" t="s">
        <v>468</v>
      </c>
      <c r="D1145" s="3" t="s">
        <v>27</v>
      </c>
      <c r="E1145" s="3" t="s">
        <v>60</v>
      </c>
      <c r="F1145" s="3">
        <v>3846.38</v>
      </c>
      <c r="G1145" s="3">
        <v>0</v>
      </c>
      <c r="H1145" s="3">
        <v>3846.38</v>
      </c>
      <c r="I1145" s="3" t="s">
        <v>29</v>
      </c>
      <c r="J1145" s="5">
        <v>1</v>
      </c>
      <c r="K1145" t="str">
        <f>_xlfn.XLOOKUP(D1145, dim_channels!A:A, dim_channels!C:C, "Not Found")</f>
        <v>OTA</v>
      </c>
      <c r="L1145" t="str">
        <f>_xlfn.XLOOKUP(D1145, dim_channels!A:A, dim_channels!B:B, "Not Found")</f>
        <v>Expedia</v>
      </c>
    </row>
    <row r="1146" spans="1:12" x14ac:dyDescent="0.2">
      <c r="A1146" s="2" t="s">
        <v>1573</v>
      </c>
      <c r="B1146" s="2" t="s">
        <v>389</v>
      </c>
      <c r="C1146" s="2" t="s">
        <v>666</v>
      </c>
      <c r="D1146" s="2" t="s">
        <v>64</v>
      </c>
      <c r="E1146" s="2" t="s">
        <v>115</v>
      </c>
      <c r="F1146" s="2">
        <v>13516.81</v>
      </c>
      <c r="G1146" s="2">
        <v>0</v>
      </c>
      <c r="H1146" s="2">
        <v>13516.81</v>
      </c>
      <c r="I1146" s="2" t="s">
        <v>29</v>
      </c>
      <c r="J1146" s="4">
        <v>1</v>
      </c>
      <c r="K1146" t="str">
        <f>_xlfn.XLOOKUP(D1146, dim_channels!A:A, dim_channels!C:C, "Not Found")</f>
        <v>Direct</v>
      </c>
      <c r="L1146" t="str">
        <f>_xlfn.XLOOKUP(D1146, dim_channels!A:A, dim_channels!B:B, "Not Found")</f>
        <v>Direct Website</v>
      </c>
    </row>
    <row r="1147" spans="1:12" x14ac:dyDescent="0.2">
      <c r="A1147" s="3" t="s">
        <v>1574</v>
      </c>
      <c r="B1147" s="3" t="s">
        <v>26</v>
      </c>
      <c r="C1147" s="3" t="s">
        <v>567</v>
      </c>
      <c r="D1147" s="3" t="s">
        <v>114</v>
      </c>
      <c r="E1147" s="3" t="s">
        <v>115</v>
      </c>
      <c r="F1147" s="3">
        <v>13717.24</v>
      </c>
      <c r="G1147" s="3">
        <v>1371.72</v>
      </c>
      <c r="H1147" s="3">
        <v>12345.52</v>
      </c>
      <c r="I1147" s="3" t="s">
        <v>29</v>
      </c>
      <c r="J1147" s="5">
        <v>1.1111107511064739</v>
      </c>
      <c r="K1147" t="str">
        <f>_xlfn.XLOOKUP(D1147, dim_channels!A:A, dim_channels!C:C, "Not Found")</f>
        <v>Offline</v>
      </c>
      <c r="L1147" t="str">
        <f>_xlfn.XLOOKUP(D1147, dim_channels!A:A, dim_channels!B:B, "Not Found")</f>
        <v>Travel Agency</v>
      </c>
    </row>
    <row r="1148" spans="1:12" x14ac:dyDescent="0.2">
      <c r="A1148" s="2" t="s">
        <v>1575</v>
      </c>
      <c r="B1148" s="2" t="s">
        <v>391</v>
      </c>
      <c r="C1148" s="2" t="s">
        <v>213</v>
      </c>
      <c r="D1148" s="2" t="s">
        <v>45</v>
      </c>
      <c r="E1148" s="2" t="s">
        <v>46</v>
      </c>
      <c r="F1148" s="2">
        <v>2392.5500000000002</v>
      </c>
      <c r="G1148" s="2">
        <v>119.63</v>
      </c>
      <c r="H1148" s="2">
        <v>2272.92</v>
      </c>
      <c r="I1148" s="2" t="s">
        <v>29</v>
      </c>
      <c r="J1148" s="4">
        <v>1.0526327367439241</v>
      </c>
      <c r="K1148" t="str">
        <f>_xlfn.XLOOKUP(D1148, dim_channels!A:A, dim_channels!C:C, "Not Found")</f>
        <v>Corporate</v>
      </c>
      <c r="L1148" t="str">
        <f>_xlfn.XLOOKUP(D1148, dim_channels!A:A, dim_channels!B:B, "Not Found")</f>
        <v>Corporate Direct</v>
      </c>
    </row>
    <row r="1149" spans="1:12" x14ac:dyDescent="0.2">
      <c r="A1149" s="3" t="s">
        <v>1576</v>
      </c>
      <c r="B1149" s="3" t="s">
        <v>351</v>
      </c>
      <c r="C1149" s="3" t="s">
        <v>118</v>
      </c>
      <c r="D1149" s="3" t="s">
        <v>52</v>
      </c>
      <c r="E1149" s="3" t="s">
        <v>34</v>
      </c>
      <c r="F1149" s="3">
        <v>21229.95</v>
      </c>
      <c r="G1149" s="3">
        <v>2547.59</v>
      </c>
      <c r="H1149" s="3">
        <v>18682.36</v>
      </c>
      <c r="I1149" s="3" t="s">
        <v>29</v>
      </c>
      <c r="J1149" s="5">
        <v>1.1363633930616901</v>
      </c>
      <c r="K1149" t="str">
        <f>_xlfn.XLOOKUP(D1149, dim_channels!A:A, dim_channels!C:C, "Not Found")</f>
        <v>OTA</v>
      </c>
      <c r="L1149" t="str">
        <f>_xlfn.XLOOKUP(D1149, dim_channels!A:A, dim_channels!B:B, "Not Found")</f>
        <v>Agoda</v>
      </c>
    </row>
    <row r="1150" spans="1:12" x14ac:dyDescent="0.2">
      <c r="A1150" s="2" t="s">
        <v>1577</v>
      </c>
      <c r="B1150" s="2" t="s">
        <v>62</v>
      </c>
      <c r="C1150" s="2" t="s">
        <v>82</v>
      </c>
      <c r="D1150" s="2" t="s">
        <v>114</v>
      </c>
      <c r="E1150" s="2" t="s">
        <v>46</v>
      </c>
      <c r="F1150" s="2">
        <v>16475.98</v>
      </c>
      <c r="G1150" s="2">
        <v>1647.6</v>
      </c>
      <c r="H1150" s="2">
        <v>14828.38</v>
      </c>
      <c r="I1150" s="2" t="s">
        <v>41</v>
      </c>
      <c r="J1150" s="4">
        <v>1.1111112609738889</v>
      </c>
      <c r="K1150" t="str">
        <f>_xlfn.XLOOKUP(D1150, dim_channels!A:A, dim_channels!C:C, "Not Found")</f>
        <v>Offline</v>
      </c>
      <c r="L1150" t="str">
        <f>_xlfn.XLOOKUP(D1150, dim_channels!A:A, dim_channels!B:B, "Not Found")</f>
        <v>Travel Agency</v>
      </c>
    </row>
    <row r="1151" spans="1:12" x14ac:dyDescent="0.2">
      <c r="A1151" s="3" t="s">
        <v>1578</v>
      </c>
      <c r="B1151" s="3" t="s">
        <v>817</v>
      </c>
      <c r="C1151" s="3" t="s">
        <v>391</v>
      </c>
      <c r="D1151" s="3" t="s">
        <v>27</v>
      </c>
      <c r="E1151" s="3" t="s">
        <v>28</v>
      </c>
      <c r="F1151" s="3">
        <v>2601.73</v>
      </c>
      <c r="G1151" s="3">
        <v>468.31</v>
      </c>
      <c r="H1151" s="3">
        <v>2133.42</v>
      </c>
      <c r="I1151" s="3" t="s">
        <v>29</v>
      </c>
      <c r="J1151" s="5">
        <v>1.2195113948495839</v>
      </c>
      <c r="K1151" t="str">
        <f>_xlfn.XLOOKUP(D1151, dim_channels!A:A, dim_channels!C:C, "Not Found")</f>
        <v>OTA</v>
      </c>
      <c r="L1151" t="str">
        <f>_xlfn.XLOOKUP(D1151, dim_channels!A:A, dim_channels!B:B, "Not Found")</f>
        <v>Expedia</v>
      </c>
    </row>
    <row r="1152" spans="1:12" x14ac:dyDescent="0.2">
      <c r="A1152" s="2" t="s">
        <v>1579</v>
      </c>
      <c r="B1152" s="2" t="s">
        <v>63</v>
      </c>
      <c r="C1152" s="2" t="s">
        <v>376</v>
      </c>
      <c r="D1152" s="2" t="s">
        <v>33</v>
      </c>
      <c r="E1152" s="2" t="s">
        <v>34</v>
      </c>
      <c r="F1152" s="2">
        <v>6421.91</v>
      </c>
      <c r="G1152" s="2">
        <v>963.29</v>
      </c>
      <c r="H1152" s="2">
        <v>5458.62</v>
      </c>
      <c r="I1152" s="2" t="s">
        <v>41</v>
      </c>
      <c r="J1152" s="4">
        <v>1.1764713425737641</v>
      </c>
      <c r="K1152" t="str">
        <f>_xlfn.XLOOKUP(D1152, dim_channels!A:A, dim_channels!C:C, "Not Found")</f>
        <v>OTA</v>
      </c>
      <c r="L1152" t="str">
        <f>_xlfn.XLOOKUP(D1152, dim_channels!A:A, dim_channels!B:B, "Not Found")</f>
        <v>Booking.com</v>
      </c>
    </row>
    <row r="1153" spans="1:12" x14ac:dyDescent="0.2">
      <c r="A1153" s="3" t="s">
        <v>1580</v>
      </c>
      <c r="B1153" s="3" t="s">
        <v>423</v>
      </c>
      <c r="C1153" s="3" t="s">
        <v>443</v>
      </c>
      <c r="D1153" s="3" t="s">
        <v>33</v>
      </c>
      <c r="E1153" s="3" t="s">
        <v>60</v>
      </c>
      <c r="F1153" s="3">
        <v>10987.75</v>
      </c>
      <c r="G1153" s="3">
        <v>0</v>
      </c>
      <c r="H1153" s="3">
        <v>10987.75</v>
      </c>
      <c r="I1153" s="3" t="s">
        <v>41</v>
      </c>
      <c r="J1153" s="5">
        <v>1</v>
      </c>
      <c r="K1153" t="str">
        <f>_xlfn.XLOOKUP(D1153, dim_channels!A:A, dim_channels!C:C, "Not Found")</f>
        <v>OTA</v>
      </c>
      <c r="L1153" t="str">
        <f>_xlfn.XLOOKUP(D1153, dim_channels!A:A, dim_channels!B:B, "Not Found")</f>
        <v>Booking.com</v>
      </c>
    </row>
    <row r="1154" spans="1:12" x14ac:dyDescent="0.2">
      <c r="A1154" s="2" t="s">
        <v>1581</v>
      </c>
      <c r="B1154" s="2" t="s">
        <v>192</v>
      </c>
      <c r="C1154" s="2" t="s">
        <v>349</v>
      </c>
      <c r="D1154" s="2" t="s">
        <v>52</v>
      </c>
      <c r="E1154" s="2" t="s">
        <v>60</v>
      </c>
      <c r="F1154" s="2">
        <v>5409.12</v>
      </c>
      <c r="G1154" s="2">
        <v>0</v>
      </c>
      <c r="H1154" s="2">
        <v>5409.12</v>
      </c>
      <c r="I1154" s="2" t="s">
        <v>56</v>
      </c>
      <c r="J1154" s="4">
        <v>1</v>
      </c>
      <c r="K1154" t="str">
        <f>_xlfn.XLOOKUP(D1154, dim_channels!A:A, dim_channels!C:C, "Not Found")</f>
        <v>OTA</v>
      </c>
      <c r="L1154" t="str">
        <f>_xlfn.XLOOKUP(D1154, dim_channels!A:A, dim_channels!B:B, "Not Found")</f>
        <v>Agoda</v>
      </c>
    </row>
    <row r="1155" spans="1:12" x14ac:dyDescent="0.2">
      <c r="A1155" s="3" t="s">
        <v>1582</v>
      </c>
      <c r="B1155" s="3" t="s">
        <v>492</v>
      </c>
      <c r="C1155" s="3" t="s">
        <v>174</v>
      </c>
      <c r="D1155" s="3" t="s">
        <v>64</v>
      </c>
      <c r="E1155" s="3" t="s">
        <v>115</v>
      </c>
      <c r="F1155" s="3">
        <v>8568.84</v>
      </c>
      <c r="G1155" s="3">
        <v>0</v>
      </c>
      <c r="H1155" s="3">
        <v>8568.84</v>
      </c>
      <c r="I1155" s="3" t="s">
        <v>29</v>
      </c>
      <c r="J1155" s="5">
        <v>1</v>
      </c>
      <c r="K1155" t="str">
        <f>_xlfn.XLOOKUP(D1155, dim_channels!A:A, dim_channels!C:C, "Not Found")</f>
        <v>Direct</v>
      </c>
      <c r="L1155" t="str">
        <f>_xlfn.XLOOKUP(D1155, dim_channels!A:A, dim_channels!B:B, "Not Found")</f>
        <v>Direct Website</v>
      </c>
    </row>
    <row r="1156" spans="1:12" x14ac:dyDescent="0.2">
      <c r="A1156" s="2" t="s">
        <v>1583</v>
      </c>
      <c r="B1156" s="2" t="s">
        <v>139</v>
      </c>
      <c r="C1156" s="2" t="s">
        <v>405</v>
      </c>
      <c r="D1156" s="2" t="s">
        <v>33</v>
      </c>
      <c r="E1156" s="2" t="s">
        <v>60</v>
      </c>
      <c r="F1156" s="2">
        <v>4193.3900000000003</v>
      </c>
      <c r="G1156" s="2">
        <v>0</v>
      </c>
      <c r="H1156" s="2">
        <v>4193.3900000000003</v>
      </c>
      <c r="I1156" s="2" t="s">
        <v>41</v>
      </c>
      <c r="J1156" s="4">
        <v>1</v>
      </c>
      <c r="K1156" t="str">
        <f>_xlfn.XLOOKUP(D1156, dim_channels!A:A, dim_channels!C:C, "Not Found")</f>
        <v>OTA</v>
      </c>
      <c r="L1156" t="str">
        <f>_xlfn.XLOOKUP(D1156, dim_channels!A:A, dim_channels!B:B, "Not Found")</f>
        <v>Booking.com</v>
      </c>
    </row>
    <row r="1157" spans="1:12" x14ac:dyDescent="0.2">
      <c r="A1157" s="3" t="s">
        <v>1584</v>
      </c>
      <c r="B1157" s="3" t="s">
        <v>269</v>
      </c>
      <c r="C1157" s="3" t="s">
        <v>983</v>
      </c>
      <c r="D1157" s="3" t="s">
        <v>27</v>
      </c>
      <c r="E1157" s="3" t="s">
        <v>60</v>
      </c>
      <c r="F1157" s="3">
        <v>12304.19</v>
      </c>
      <c r="G1157" s="3">
        <v>0</v>
      </c>
      <c r="H1157" s="3">
        <v>12304.19</v>
      </c>
      <c r="I1157" s="3" t="s">
        <v>29</v>
      </c>
      <c r="J1157" s="5">
        <v>1</v>
      </c>
      <c r="K1157" t="str">
        <f>_xlfn.XLOOKUP(D1157, dim_channels!A:A, dim_channels!C:C, "Not Found")</f>
        <v>OTA</v>
      </c>
      <c r="L1157" t="str">
        <f>_xlfn.XLOOKUP(D1157, dim_channels!A:A, dim_channels!B:B, "Not Found")</f>
        <v>Expedia</v>
      </c>
    </row>
    <row r="1158" spans="1:12" x14ac:dyDescent="0.2">
      <c r="A1158" s="2" t="s">
        <v>1585</v>
      </c>
      <c r="B1158" s="2" t="s">
        <v>669</v>
      </c>
      <c r="C1158" s="2" t="s">
        <v>386</v>
      </c>
      <c r="D1158" s="2" t="s">
        <v>64</v>
      </c>
      <c r="E1158" s="2" t="s">
        <v>34</v>
      </c>
      <c r="F1158" s="2">
        <v>22284.34</v>
      </c>
      <c r="G1158" s="2">
        <v>0</v>
      </c>
      <c r="H1158" s="2">
        <v>22284.34</v>
      </c>
      <c r="I1158" s="2" t="s">
        <v>29</v>
      </c>
      <c r="J1158" s="4">
        <v>1</v>
      </c>
      <c r="K1158" t="str">
        <f>_xlfn.XLOOKUP(D1158, dim_channels!A:A, dim_channels!C:C, "Not Found")</f>
        <v>Direct</v>
      </c>
      <c r="L1158" t="str">
        <f>_xlfn.XLOOKUP(D1158, dim_channels!A:A, dim_channels!B:B, "Not Found")</f>
        <v>Direct Website</v>
      </c>
    </row>
    <row r="1159" spans="1:12" x14ac:dyDescent="0.2">
      <c r="A1159" s="3" t="s">
        <v>1586</v>
      </c>
      <c r="B1159" s="3" t="s">
        <v>135</v>
      </c>
      <c r="C1159" s="3" t="s">
        <v>649</v>
      </c>
      <c r="D1159" s="3" t="s">
        <v>64</v>
      </c>
      <c r="E1159" s="3" t="s">
        <v>34</v>
      </c>
      <c r="F1159" s="3">
        <v>18442.919999999998</v>
      </c>
      <c r="G1159" s="3">
        <v>0</v>
      </c>
      <c r="H1159" s="3">
        <v>18442.919999999998</v>
      </c>
      <c r="I1159" s="3" t="s">
        <v>29</v>
      </c>
      <c r="J1159" s="5">
        <v>1</v>
      </c>
      <c r="K1159" t="str">
        <f>_xlfn.XLOOKUP(D1159, dim_channels!A:A, dim_channels!C:C, "Not Found")</f>
        <v>Direct</v>
      </c>
      <c r="L1159" t="str">
        <f>_xlfn.XLOOKUP(D1159, dim_channels!A:A, dim_channels!B:B, "Not Found")</f>
        <v>Direct Website</v>
      </c>
    </row>
    <row r="1160" spans="1:12" x14ac:dyDescent="0.2">
      <c r="A1160" s="2" t="s">
        <v>1587</v>
      </c>
      <c r="B1160" s="2" t="s">
        <v>612</v>
      </c>
      <c r="C1160" s="2" t="s">
        <v>706</v>
      </c>
      <c r="D1160" s="2" t="s">
        <v>52</v>
      </c>
      <c r="E1160" s="2" t="s">
        <v>34</v>
      </c>
      <c r="F1160" s="2">
        <v>5123.43</v>
      </c>
      <c r="G1160" s="2">
        <v>614.80999999999995</v>
      </c>
      <c r="H1160" s="2">
        <v>4508.62</v>
      </c>
      <c r="I1160" s="2" t="s">
        <v>41</v>
      </c>
      <c r="J1160" s="4">
        <v>1.136363233095715</v>
      </c>
      <c r="K1160" t="str">
        <f>_xlfn.XLOOKUP(D1160, dim_channels!A:A, dim_channels!C:C, "Not Found")</f>
        <v>OTA</v>
      </c>
      <c r="L1160" t="str">
        <f>_xlfn.XLOOKUP(D1160, dim_channels!A:A, dim_channels!B:B, "Not Found")</f>
        <v>Agoda</v>
      </c>
    </row>
    <row r="1161" spans="1:12" x14ac:dyDescent="0.2">
      <c r="A1161" s="3" t="s">
        <v>1588</v>
      </c>
      <c r="B1161" s="3" t="s">
        <v>156</v>
      </c>
      <c r="C1161" s="3" t="s">
        <v>190</v>
      </c>
      <c r="D1161" s="3" t="s">
        <v>64</v>
      </c>
      <c r="E1161" s="3" t="s">
        <v>28</v>
      </c>
      <c r="F1161" s="3">
        <v>6471.71</v>
      </c>
      <c r="G1161" s="3">
        <v>0</v>
      </c>
      <c r="H1161" s="3">
        <v>6471.71</v>
      </c>
      <c r="I1161" s="3" t="s">
        <v>29</v>
      </c>
      <c r="J1161" s="5">
        <v>1</v>
      </c>
      <c r="K1161" t="str">
        <f>_xlfn.XLOOKUP(D1161, dim_channels!A:A, dim_channels!C:C, "Not Found")</f>
        <v>Direct</v>
      </c>
      <c r="L1161" t="str">
        <f>_xlfn.XLOOKUP(D1161, dim_channels!A:A, dim_channels!B:B, "Not Found")</f>
        <v>Direct Website</v>
      </c>
    </row>
    <row r="1162" spans="1:12" x14ac:dyDescent="0.2">
      <c r="A1162" s="2" t="s">
        <v>1589</v>
      </c>
      <c r="B1162" s="2" t="s">
        <v>649</v>
      </c>
      <c r="C1162" s="2" t="s">
        <v>753</v>
      </c>
      <c r="D1162" s="2" t="s">
        <v>33</v>
      </c>
      <c r="E1162" s="2" t="s">
        <v>60</v>
      </c>
      <c r="F1162" s="2">
        <v>23166.560000000001</v>
      </c>
      <c r="G1162" s="2">
        <v>0</v>
      </c>
      <c r="H1162" s="2">
        <v>23166.560000000001</v>
      </c>
      <c r="I1162" s="2" t="s">
        <v>41</v>
      </c>
      <c r="J1162" s="4">
        <v>1</v>
      </c>
      <c r="K1162" t="str">
        <f>_xlfn.XLOOKUP(D1162, dim_channels!A:A, dim_channels!C:C, "Not Found")</f>
        <v>OTA</v>
      </c>
      <c r="L1162" t="str">
        <f>_xlfn.XLOOKUP(D1162, dim_channels!A:A, dim_channels!B:B, "Not Found")</f>
        <v>Booking.com</v>
      </c>
    </row>
    <row r="1163" spans="1:12" x14ac:dyDescent="0.2">
      <c r="A1163" s="3" t="s">
        <v>1590</v>
      </c>
      <c r="B1163" s="3" t="s">
        <v>69</v>
      </c>
      <c r="C1163" s="3" t="s">
        <v>103</v>
      </c>
      <c r="D1163" s="3" t="s">
        <v>33</v>
      </c>
      <c r="E1163" s="3" t="s">
        <v>28</v>
      </c>
      <c r="F1163" s="3">
        <v>9006.94</v>
      </c>
      <c r="G1163" s="3">
        <v>1351.04</v>
      </c>
      <c r="H1163" s="3">
        <v>7655.9</v>
      </c>
      <c r="I1163" s="3" t="s">
        <v>29</v>
      </c>
      <c r="J1163" s="5">
        <v>1.1764704345668049</v>
      </c>
      <c r="K1163" t="str">
        <f>_xlfn.XLOOKUP(D1163, dim_channels!A:A, dim_channels!C:C, "Not Found")</f>
        <v>OTA</v>
      </c>
      <c r="L1163" t="str">
        <f>_xlfn.XLOOKUP(D1163, dim_channels!A:A, dim_channels!B:B, "Not Found")</f>
        <v>Booking.com</v>
      </c>
    </row>
    <row r="1164" spans="1:12" x14ac:dyDescent="0.2">
      <c r="A1164" s="2" t="s">
        <v>1591</v>
      </c>
      <c r="B1164" s="2" t="s">
        <v>251</v>
      </c>
      <c r="C1164" s="2" t="s">
        <v>482</v>
      </c>
      <c r="D1164" s="2" t="s">
        <v>52</v>
      </c>
      <c r="E1164" s="2" t="s">
        <v>60</v>
      </c>
      <c r="F1164" s="2">
        <v>2680.42</v>
      </c>
      <c r="G1164" s="2">
        <v>0</v>
      </c>
      <c r="H1164" s="2">
        <v>2680.42</v>
      </c>
      <c r="I1164" s="2" t="s">
        <v>29</v>
      </c>
      <c r="J1164" s="4">
        <v>1</v>
      </c>
      <c r="K1164" t="str">
        <f>_xlfn.XLOOKUP(D1164, dim_channels!A:A, dim_channels!C:C, "Not Found")</f>
        <v>OTA</v>
      </c>
      <c r="L1164" t="str">
        <f>_xlfn.XLOOKUP(D1164, dim_channels!A:A, dim_channels!B:B, "Not Found")</f>
        <v>Agoda</v>
      </c>
    </row>
    <row r="1165" spans="1:12" x14ac:dyDescent="0.2">
      <c r="A1165" s="3" t="s">
        <v>1592</v>
      </c>
      <c r="B1165" s="3" t="s">
        <v>67</v>
      </c>
      <c r="C1165" s="3" t="s">
        <v>679</v>
      </c>
      <c r="D1165" s="3" t="s">
        <v>27</v>
      </c>
      <c r="E1165" s="3" t="s">
        <v>60</v>
      </c>
      <c r="F1165" s="3">
        <v>12764.83</v>
      </c>
      <c r="G1165" s="3">
        <v>0</v>
      </c>
      <c r="H1165" s="3">
        <v>12764.83</v>
      </c>
      <c r="I1165" s="3" t="s">
        <v>29</v>
      </c>
      <c r="J1165" s="5">
        <v>1</v>
      </c>
      <c r="K1165" t="str">
        <f>_xlfn.XLOOKUP(D1165, dim_channels!A:A, dim_channels!C:C, "Not Found")</f>
        <v>OTA</v>
      </c>
      <c r="L1165" t="str">
        <f>_xlfn.XLOOKUP(D1165, dim_channels!A:A, dim_channels!B:B, "Not Found")</f>
        <v>Expedia</v>
      </c>
    </row>
    <row r="1166" spans="1:12" x14ac:dyDescent="0.2">
      <c r="A1166" s="2" t="s">
        <v>1593</v>
      </c>
      <c r="B1166" s="2" t="s">
        <v>127</v>
      </c>
      <c r="C1166" s="2" t="s">
        <v>364</v>
      </c>
      <c r="D1166" s="2" t="s">
        <v>45</v>
      </c>
      <c r="E1166" s="2" t="s">
        <v>89</v>
      </c>
      <c r="F1166" s="2">
        <v>14573.09</v>
      </c>
      <c r="G1166" s="2">
        <v>0</v>
      </c>
      <c r="H1166" s="2">
        <v>14573.09</v>
      </c>
      <c r="I1166" s="2" t="s">
        <v>29</v>
      </c>
      <c r="J1166" s="4">
        <v>1</v>
      </c>
      <c r="K1166" t="str">
        <f>_xlfn.XLOOKUP(D1166, dim_channels!A:A, dim_channels!C:C, "Not Found")</f>
        <v>Corporate</v>
      </c>
      <c r="L1166" t="str">
        <f>_xlfn.XLOOKUP(D1166, dim_channels!A:A, dim_channels!B:B, "Not Found")</f>
        <v>Corporate Direct</v>
      </c>
    </row>
    <row r="1167" spans="1:12" x14ac:dyDescent="0.2">
      <c r="A1167" s="3" t="s">
        <v>1594</v>
      </c>
      <c r="B1167" s="3" t="s">
        <v>299</v>
      </c>
      <c r="C1167" s="3" t="s">
        <v>702</v>
      </c>
      <c r="D1167" s="3" t="s">
        <v>33</v>
      </c>
      <c r="E1167" s="3" t="s">
        <v>34</v>
      </c>
      <c r="F1167" s="3">
        <v>2510.91</v>
      </c>
      <c r="G1167" s="3">
        <v>376.64</v>
      </c>
      <c r="H1167" s="3">
        <v>2134.27</v>
      </c>
      <c r="I1167" s="3" t="s">
        <v>56</v>
      </c>
      <c r="J1167" s="5">
        <v>1.1764725175352699</v>
      </c>
      <c r="K1167" t="str">
        <f>_xlfn.XLOOKUP(D1167, dim_channels!A:A, dim_channels!C:C, "Not Found")</f>
        <v>OTA</v>
      </c>
      <c r="L1167" t="str">
        <f>_xlfn.XLOOKUP(D1167, dim_channels!A:A, dim_channels!B:B, "Not Found")</f>
        <v>Booking.com</v>
      </c>
    </row>
    <row r="1168" spans="1:12" x14ac:dyDescent="0.2">
      <c r="A1168" s="2" t="s">
        <v>1595</v>
      </c>
      <c r="B1168" s="2" t="s">
        <v>37</v>
      </c>
      <c r="C1168" s="2" t="s">
        <v>37</v>
      </c>
      <c r="D1168" s="2" t="s">
        <v>64</v>
      </c>
      <c r="E1168" s="2" t="s">
        <v>115</v>
      </c>
      <c r="F1168" s="2">
        <v>9217.0300000000007</v>
      </c>
      <c r="G1168" s="2">
        <v>0</v>
      </c>
      <c r="H1168" s="2">
        <v>9217.0300000000007</v>
      </c>
      <c r="I1168" s="2" t="s">
        <v>29</v>
      </c>
      <c r="J1168" s="4">
        <v>1</v>
      </c>
      <c r="K1168" t="str">
        <f>_xlfn.XLOOKUP(D1168, dim_channels!A:A, dim_channels!C:C, "Not Found")</f>
        <v>Direct</v>
      </c>
      <c r="L1168" t="str">
        <f>_xlfn.XLOOKUP(D1168, dim_channels!A:A, dim_channels!B:B, "Not Found")</f>
        <v>Direct Website</v>
      </c>
    </row>
    <row r="1169" spans="1:12" x14ac:dyDescent="0.2">
      <c r="A1169" s="3" t="s">
        <v>1596</v>
      </c>
      <c r="B1169" s="3" t="s">
        <v>72</v>
      </c>
      <c r="C1169" s="3" t="s">
        <v>813</v>
      </c>
      <c r="D1169" s="3" t="s">
        <v>27</v>
      </c>
      <c r="E1169" s="3" t="s">
        <v>28</v>
      </c>
      <c r="F1169" s="3">
        <v>10202.870000000001</v>
      </c>
      <c r="G1169" s="3">
        <v>1836.52</v>
      </c>
      <c r="H1169" s="3">
        <v>8366.35</v>
      </c>
      <c r="I1169" s="3" t="s">
        <v>56</v>
      </c>
      <c r="J1169" s="5">
        <v>1.2195126907193701</v>
      </c>
      <c r="K1169" t="str">
        <f>_xlfn.XLOOKUP(D1169, dim_channels!A:A, dim_channels!C:C, "Not Found")</f>
        <v>OTA</v>
      </c>
      <c r="L1169" t="str">
        <f>_xlfn.XLOOKUP(D1169, dim_channels!A:A, dim_channels!B:B, "Not Found")</f>
        <v>Expedia</v>
      </c>
    </row>
    <row r="1170" spans="1:12" x14ac:dyDescent="0.2">
      <c r="A1170" s="2" t="s">
        <v>1597</v>
      </c>
      <c r="B1170" s="2" t="s">
        <v>43</v>
      </c>
      <c r="C1170" s="2" t="s">
        <v>44</v>
      </c>
      <c r="D1170" s="2" t="s">
        <v>27</v>
      </c>
      <c r="E1170" s="2" t="s">
        <v>28</v>
      </c>
      <c r="F1170" s="2">
        <v>16017.97</v>
      </c>
      <c r="G1170" s="2">
        <v>2883.23</v>
      </c>
      <c r="H1170" s="2">
        <v>13134.74</v>
      </c>
      <c r="I1170" s="2" t="s">
        <v>29</v>
      </c>
      <c r="J1170" s="4">
        <v>1.219511768028906</v>
      </c>
      <c r="K1170" t="str">
        <f>_xlfn.XLOOKUP(D1170, dim_channels!A:A, dim_channels!C:C, "Not Found")</f>
        <v>OTA</v>
      </c>
      <c r="L1170" t="str">
        <f>_xlfn.XLOOKUP(D1170, dim_channels!A:A, dim_channels!B:B, "Not Found")</f>
        <v>Expedia</v>
      </c>
    </row>
    <row r="1171" spans="1:12" x14ac:dyDescent="0.2">
      <c r="A1171" s="3" t="s">
        <v>1598</v>
      </c>
      <c r="B1171" s="3" t="s">
        <v>484</v>
      </c>
      <c r="C1171" s="3" t="s">
        <v>120</v>
      </c>
      <c r="D1171" s="3" t="s">
        <v>27</v>
      </c>
      <c r="E1171" s="3" t="s">
        <v>60</v>
      </c>
      <c r="F1171" s="3">
        <v>6954.57</v>
      </c>
      <c r="G1171" s="3">
        <v>0</v>
      </c>
      <c r="H1171" s="3">
        <v>6954.57</v>
      </c>
      <c r="I1171" s="3" t="s">
        <v>29</v>
      </c>
      <c r="J1171" s="5">
        <v>1</v>
      </c>
      <c r="K1171" t="str">
        <f>_xlfn.XLOOKUP(D1171, dim_channels!A:A, dim_channels!C:C, "Not Found")</f>
        <v>OTA</v>
      </c>
      <c r="L1171" t="str">
        <f>_xlfn.XLOOKUP(D1171, dim_channels!A:A, dim_channels!B:B, "Not Found")</f>
        <v>Expedia</v>
      </c>
    </row>
    <row r="1172" spans="1:12" x14ac:dyDescent="0.2">
      <c r="A1172" s="2" t="s">
        <v>1599</v>
      </c>
      <c r="B1172" s="2" t="s">
        <v>1101</v>
      </c>
      <c r="C1172" s="2" t="s">
        <v>497</v>
      </c>
      <c r="D1172" s="2" t="s">
        <v>45</v>
      </c>
      <c r="E1172" s="2" t="s">
        <v>46</v>
      </c>
      <c r="F1172" s="2">
        <v>4415.46</v>
      </c>
      <c r="G1172" s="2">
        <v>220.77</v>
      </c>
      <c r="H1172" s="2">
        <v>4194.6899999999996</v>
      </c>
      <c r="I1172" s="2" t="s">
        <v>29</v>
      </c>
      <c r="J1172" s="4">
        <v>1.052630826115875</v>
      </c>
      <c r="K1172" t="str">
        <f>_xlfn.XLOOKUP(D1172, dim_channels!A:A, dim_channels!C:C, "Not Found")</f>
        <v>Corporate</v>
      </c>
      <c r="L1172" t="str">
        <f>_xlfn.XLOOKUP(D1172, dim_channels!A:A, dim_channels!B:B, "Not Found")</f>
        <v>Corporate Direct</v>
      </c>
    </row>
    <row r="1173" spans="1:12" x14ac:dyDescent="0.2">
      <c r="A1173" s="3" t="s">
        <v>1600</v>
      </c>
      <c r="B1173" s="3" t="s">
        <v>813</v>
      </c>
      <c r="C1173" s="3" t="s">
        <v>653</v>
      </c>
      <c r="D1173" s="3" t="s">
        <v>45</v>
      </c>
      <c r="E1173" s="3" t="s">
        <v>89</v>
      </c>
      <c r="F1173" s="3">
        <v>2406.2199999999998</v>
      </c>
      <c r="G1173" s="3">
        <v>0</v>
      </c>
      <c r="H1173" s="3">
        <v>2406.2199999999998</v>
      </c>
      <c r="I1173" s="3" t="s">
        <v>29</v>
      </c>
      <c r="J1173" s="5">
        <v>1</v>
      </c>
      <c r="K1173" t="str">
        <f>_xlfn.XLOOKUP(D1173, dim_channels!A:A, dim_channels!C:C, "Not Found")</f>
        <v>Corporate</v>
      </c>
      <c r="L1173" t="str">
        <f>_xlfn.XLOOKUP(D1173, dim_channels!A:A, dim_channels!B:B, "Not Found")</f>
        <v>Corporate Direct</v>
      </c>
    </row>
    <row r="1174" spans="1:12" x14ac:dyDescent="0.2">
      <c r="A1174" s="2" t="s">
        <v>1601</v>
      </c>
      <c r="B1174" s="2" t="s">
        <v>754</v>
      </c>
      <c r="C1174" s="2" t="s">
        <v>452</v>
      </c>
      <c r="D1174" s="2" t="s">
        <v>52</v>
      </c>
      <c r="E1174" s="2" t="s">
        <v>60</v>
      </c>
      <c r="F1174" s="2">
        <v>9886.5400000000009</v>
      </c>
      <c r="G1174" s="2">
        <v>0</v>
      </c>
      <c r="H1174" s="2">
        <v>9886.5400000000009</v>
      </c>
      <c r="I1174" s="2" t="s">
        <v>29</v>
      </c>
      <c r="J1174" s="4">
        <v>1</v>
      </c>
      <c r="K1174" t="str">
        <f>_xlfn.XLOOKUP(D1174, dim_channels!A:A, dim_channels!C:C, "Not Found")</f>
        <v>OTA</v>
      </c>
      <c r="L1174" t="str">
        <f>_xlfn.XLOOKUP(D1174, dim_channels!A:A, dim_channels!B:B, "Not Found")</f>
        <v>Agoda</v>
      </c>
    </row>
    <row r="1175" spans="1:12" x14ac:dyDescent="0.2">
      <c r="A1175" s="3" t="s">
        <v>1602</v>
      </c>
      <c r="B1175" s="3" t="s">
        <v>484</v>
      </c>
      <c r="C1175" s="3" t="s">
        <v>120</v>
      </c>
      <c r="D1175" s="3" t="s">
        <v>52</v>
      </c>
      <c r="E1175" s="3" t="s">
        <v>60</v>
      </c>
      <c r="F1175" s="3">
        <v>5920.03</v>
      </c>
      <c r="G1175" s="3">
        <v>0</v>
      </c>
      <c r="H1175" s="3">
        <v>5920.03</v>
      </c>
      <c r="I1175" s="3" t="s">
        <v>29</v>
      </c>
      <c r="J1175" s="5">
        <v>1</v>
      </c>
      <c r="K1175" t="str">
        <f>_xlfn.XLOOKUP(D1175, dim_channels!A:A, dim_channels!C:C, "Not Found")</f>
        <v>OTA</v>
      </c>
      <c r="L1175" t="str">
        <f>_xlfn.XLOOKUP(D1175, dim_channels!A:A, dim_channels!B:B, "Not Found")</f>
        <v>Agoda</v>
      </c>
    </row>
    <row r="1176" spans="1:12" x14ac:dyDescent="0.2">
      <c r="A1176" s="2" t="s">
        <v>1603</v>
      </c>
      <c r="B1176" s="2" t="s">
        <v>706</v>
      </c>
      <c r="C1176" s="2" t="s">
        <v>162</v>
      </c>
      <c r="D1176" s="2" t="s">
        <v>114</v>
      </c>
      <c r="E1176" s="2" t="s">
        <v>46</v>
      </c>
      <c r="F1176" s="2">
        <v>4004.46</v>
      </c>
      <c r="G1176" s="2">
        <v>400.45</v>
      </c>
      <c r="H1176" s="2">
        <v>3604.01</v>
      </c>
      <c r="I1176" s="2" t="s">
        <v>29</v>
      </c>
      <c r="J1176" s="4">
        <v>1.111112344305371</v>
      </c>
      <c r="K1176" t="str">
        <f>_xlfn.XLOOKUP(D1176, dim_channels!A:A, dim_channels!C:C, "Not Found")</f>
        <v>Offline</v>
      </c>
      <c r="L1176" t="str">
        <f>_xlfn.XLOOKUP(D1176, dim_channels!A:A, dim_channels!B:B, "Not Found")</f>
        <v>Travel Agency</v>
      </c>
    </row>
    <row r="1177" spans="1:12" x14ac:dyDescent="0.2">
      <c r="A1177" s="3" t="s">
        <v>1604</v>
      </c>
      <c r="B1177" s="3" t="s">
        <v>630</v>
      </c>
      <c r="C1177" s="3" t="s">
        <v>465</v>
      </c>
      <c r="D1177" s="3" t="s">
        <v>52</v>
      </c>
      <c r="E1177" s="3" t="s">
        <v>60</v>
      </c>
      <c r="F1177" s="3">
        <v>2740.16</v>
      </c>
      <c r="G1177" s="3">
        <v>0</v>
      </c>
      <c r="H1177" s="3">
        <v>2740.16</v>
      </c>
      <c r="I1177" s="3" t="s">
        <v>41</v>
      </c>
      <c r="J1177" s="5">
        <v>1</v>
      </c>
      <c r="K1177" t="str">
        <f>_xlfn.XLOOKUP(D1177, dim_channels!A:A, dim_channels!C:C, "Not Found")</f>
        <v>OTA</v>
      </c>
      <c r="L1177" t="str">
        <f>_xlfn.XLOOKUP(D1177, dim_channels!A:A, dim_channels!B:B, "Not Found")</f>
        <v>Agoda</v>
      </c>
    </row>
    <row r="1178" spans="1:12" x14ac:dyDescent="0.2">
      <c r="A1178" s="2" t="s">
        <v>1605</v>
      </c>
      <c r="B1178" s="2" t="s">
        <v>247</v>
      </c>
      <c r="C1178" s="2" t="s">
        <v>367</v>
      </c>
      <c r="D1178" s="2" t="s">
        <v>52</v>
      </c>
      <c r="E1178" s="2" t="s">
        <v>60</v>
      </c>
      <c r="F1178" s="2">
        <v>5482.99</v>
      </c>
      <c r="G1178" s="2">
        <v>0</v>
      </c>
      <c r="H1178" s="2">
        <v>5482.99</v>
      </c>
      <c r="I1178" s="2" t="s">
        <v>56</v>
      </c>
      <c r="J1178" s="4">
        <v>1</v>
      </c>
      <c r="K1178" t="str">
        <f>_xlfn.XLOOKUP(D1178, dim_channels!A:A, dim_channels!C:C, "Not Found")</f>
        <v>OTA</v>
      </c>
      <c r="L1178" t="str">
        <f>_xlfn.XLOOKUP(D1178, dim_channels!A:A, dim_channels!B:B, "Not Found")</f>
        <v>Agoda</v>
      </c>
    </row>
    <row r="1179" spans="1:12" x14ac:dyDescent="0.2">
      <c r="A1179" s="3" t="s">
        <v>1606</v>
      </c>
      <c r="B1179" s="3" t="s">
        <v>262</v>
      </c>
      <c r="C1179" s="3" t="s">
        <v>783</v>
      </c>
      <c r="D1179" s="3" t="s">
        <v>169</v>
      </c>
      <c r="E1179" s="3" t="s">
        <v>34</v>
      </c>
      <c r="F1179" s="3">
        <v>8203.76</v>
      </c>
      <c r="G1179" s="3">
        <v>1640.75</v>
      </c>
      <c r="H1179" s="3">
        <v>6563.01</v>
      </c>
      <c r="I1179" s="3" t="s">
        <v>29</v>
      </c>
      <c r="J1179" s="5">
        <v>1.249999619077222</v>
      </c>
      <c r="K1179" t="str">
        <f>_xlfn.XLOOKUP(D1179, dim_channels!A:A, dim_channels!C:C, "Not Found")</f>
        <v>GDS</v>
      </c>
      <c r="L1179" t="str">
        <f>_xlfn.XLOOKUP(D1179, dim_channels!A:A, dim_channels!B:B, "Not Found")</f>
        <v>GDS (Amadeus)</v>
      </c>
    </row>
    <row r="1180" spans="1:12" x14ac:dyDescent="0.2">
      <c r="A1180" s="2" t="s">
        <v>1607</v>
      </c>
      <c r="B1180" s="2" t="s">
        <v>420</v>
      </c>
      <c r="C1180" s="2" t="s">
        <v>495</v>
      </c>
      <c r="D1180" s="2" t="s">
        <v>206</v>
      </c>
      <c r="E1180" s="2" t="s">
        <v>207</v>
      </c>
      <c r="F1180" s="2">
        <v>3869.57</v>
      </c>
      <c r="G1180" s="2">
        <v>0</v>
      </c>
      <c r="H1180" s="2">
        <v>3869.57</v>
      </c>
      <c r="I1180" s="2" t="s">
        <v>29</v>
      </c>
      <c r="J1180" s="4">
        <v>1</v>
      </c>
      <c r="K1180" t="str">
        <f>_xlfn.XLOOKUP(D1180, dim_channels!A:A, dim_channels!C:C, "Not Found")</f>
        <v>Direct</v>
      </c>
      <c r="L1180" t="str">
        <f>_xlfn.XLOOKUP(D1180, dim_channels!A:A, dim_channels!B:B, "Not Found")</f>
        <v>Walk-in</v>
      </c>
    </row>
    <row r="1181" spans="1:12" x14ac:dyDescent="0.2">
      <c r="A1181" s="3" t="s">
        <v>1608</v>
      </c>
      <c r="B1181" s="3" t="s">
        <v>181</v>
      </c>
      <c r="C1181" s="3" t="s">
        <v>322</v>
      </c>
      <c r="D1181" s="3" t="s">
        <v>64</v>
      </c>
      <c r="E1181" s="3" t="s">
        <v>34</v>
      </c>
      <c r="F1181" s="3">
        <v>15603.31</v>
      </c>
      <c r="G1181" s="3">
        <v>0</v>
      </c>
      <c r="H1181" s="3">
        <v>15603.31</v>
      </c>
      <c r="I1181" s="3" t="s">
        <v>29</v>
      </c>
      <c r="J1181" s="5">
        <v>1</v>
      </c>
      <c r="K1181" t="str">
        <f>_xlfn.XLOOKUP(D1181, dim_channels!A:A, dim_channels!C:C, "Not Found")</f>
        <v>Direct</v>
      </c>
      <c r="L1181" t="str">
        <f>_xlfn.XLOOKUP(D1181, dim_channels!A:A, dim_channels!B:B, "Not Found")</f>
        <v>Direct Website</v>
      </c>
    </row>
    <row r="1182" spans="1:12" x14ac:dyDescent="0.2">
      <c r="A1182" s="2" t="s">
        <v>1609</v>
      </c>
      <c r="B1182" s="2" t="s">
        <v>187</v>
      </c>
      <c r="C1182" s="2" t="s">
        <v>1610</v>
      </c>
      <c r="D1182" s="2" t="s">
        <v>64</v>
      </c>
      <c r="E1182" s="2" t="s">
        <v>34</v>
      </c>
      <c r="F1182" s="2">
        <v>4690.45</v>
      </c>
      <c r="G1182" s="2">
        <v>0</v>
      </c>
      <c r="H1182" s="2">
        <v>4690.45</v>
      </c>
      <c r="I1182" s="2" t="s">
        <v>29</v>
      </c>
      <c r="J1182" s="4">
        <v>1</v>
      </c>
      <c r="K1182" t="str">
        <f>_xlfn.XLOOKUP(D1182, dim_channels!A:A, dim_channels!C:C, "Not Found")</f>
        <v>Direct</v>
      </c>
      <c r="L1182" t="str">
        <f>_xlfn.XLOOKUP(D1182, dim_channels!A:A, dim_channels!B:B, "Not Found")</f>
        <v>Direct Website</v>
      </c>
    </row>
    <row r="1183" spans="1:12" x14ac:dyDescent="0.2">
      <c r="A1183" s="3" t="s">
        <v>1611</v>
      </c>
      <c r="B1183" s="3" t="s">
        <v>846</v>
      </c>
      <c r="C1183" s="3" t="s">
        <v>389</v>
      </c>
      <c r="D1183" s="3" t="s">
        <v>52</v>
      </c>
      <c r="E1183" s="3" t="s">
        <v>60</v>
      </c>
      <c r="F1183" s="3">
        <v>7841.67</v>
      </c>
      <c r="G1183" s="3">
        <v>0</v>
      </c>
      <c r="H1183" s="3">
        <v>7841.67</v>
      </c>
      <c r="I1183" s="3" t="s">
        <v>29</v>
      </c>
      <c r="J1183" s="5">
        <v>1</v>
      </c>
      <c r="K1183" t="str">
        <f>_xlfn.XLOOKUP(D1183, dim_channels!A:A, dim_channels!C:C, "Not Found")</f>
        <v>OTA</v>
      </c>
      <c r="L1183" t="str">
        <f>_xlfn.XLOOKUP(D1183, dim_channels!A:A, dim_channels!B:B, "Not Found")</f>
        <v>Agoda</v>
      </c>
    </row>
    <row r="1184" spans="1:12" x14ac:dyDescent="0.2">
      <c r="A1184" s="2" t="s">
        <v>1612</v>
      </c>
      <c r="B1184" s="2" t="s">
        <v>133</v>
      </c>
      <c r="C1184" s="2" t="s">
        <v>133</v>
      </c>
      <c r="D1184" s="2" t="s">
        <v>45</v>
      </c>
      <c r="E1184" s="2" t="s">
        <v>46</v>
      </c>
      <c r="F1184" s="2">
        <v>6766.73</v>
      </c>
      <c r="G1184" s="2">
        <v>338.34</v>
      </c>
      <c r="H1184" s="2">
        <v>6428.39</v>
      </c>
      <c r="I1184" s="2" t="s">
        <v>29</v>
      </c>
      <c r="J1184" s="4">
        <v>1.052632152062958</v>
      </c>
      <c r="K1184" t="str">
        <f>_xlfn.XLOOKUP(D1184, dim_channels!A:A, dim_channels!C:C, "Not Found")</f>
        <v>Corporate</v>
      </c>
      <c r="L1184" t="str">
        <f>_xlfn.XLOOKUP(D1184, dim_channels!A:A, dim_channels!B:B, "Not Found")</f>
        <v>Corporate Direct</v>
      </c>
    </row>
    <row r="1185" spans="1:12" x14ac:dyDescent="0.2">
      <c r="A1185" s="3" t="s">
        <v>1613</v>
      </c>
      <c r="B1185" s="3" t="s">
        <v>512</v>
      </c>
      <c r="C1185" s="3" t="s">
        <v>118</v>
      </c>
      <c r="D1185" s="3" t="s">
        <v>33</v>
      </c>
      <c r="E1185" s="3" t="s">
        <v>34</v>
      </c>
      <c r="F1185" s="3">
        <v>6916.4</v>
      </c>
      <c r="G1185" s="3">
        <v>1037.46</v>
      </c>
      <c r="H1185" s="3">
        <v>5878.94</v>
      </c>
      <c r="I1185" s="3" t="s">
        <v>29</v>
      </c>
      <c r="J1185" s="5">
        <v>1.1764705882352939</v>
      </c>
      <c r="K1185" t="str">
        <f>_xlfn.XLOOKUP(D1185, dim_channels!A:A, dim_channels!C:C, "Not Found")</f>
        <v>OTA</v>
      </c>
      <c r="L1185" t="str">
        <f>_xlfn.XLOOKUP(D1185, dim_channels!A:A, dim_channels!B:B, "Not Found")</f>
        <v>Booking.com</v>
      </c>
    </row>
    <row r="1186" spans="1:12" x14ac:dyDescent="0.2">
      <c r="A1186" s="2" t="s">
        <v>1614</v>
      </c>
      <c r="B1186" s="2" t="s">
        <v>123</v>
      </c>
      <c r="C1186" s="2" t="s">
        <v>217</v>
      </c>
      <c r="D1186" s="2" t="s">
        <v>52</v>
      </c>
      <c r="E1186" s="2" t="s">
        <v>34</v>
      </c>
      <c r="F1186" s="2">
        <v>7280.01</v>
      </c>
      <c r="G1186" s="2">
        <v>873.6</v>
      </c>
      <c r="H1186" s="2">
        <v>6406.41</v>
      </c>
      <c r="I1186" s="2" t="s">
        <v>29</v>
      </c>
      <c r="J1186" s="4">
        <v>1.1363634235086419</v>
      </c>
      <c r="K1186" t="str">
        <f>_xlfn.XLOOKUP(D1186, dim_channels!A:A, dim_channels!C:C, "Not Found")</f>
        <v>OTA</v>
      </c>
      <c r="L1186" t="str">
        <f>_xlfn.XLOOKUP(D1186, dim_channels!A:A, dim_channels!B:B, "Not Found")</f>
        <v>Agoda</v>
      </c>
    </row>
    <row r="1187" spans="1:12" x14ac:dyDescent="0.2">
      <c r="A1187" s="3" t="s">
        <v>1615</v>
      </c>
      <c r="B1187" s="3" t="s">
        <v>712</v>
      </c>
      <c r="C1187" s="3" t="s">
        <v>1340</v>
      </c>
      <c r="D1187" s="3" t="s">
        <v>52</v>
      </c>
      <c r="E1187" s="3" t="s">
        <v>60</v>
      </c>
      <c r="F1187" s="3">
        <v>3596.09</v>
      </c>
      <c r="G1187" s="3">
        <v>0</v>
      </c>
      <c r="H1187" s="3">
        <v>3596.09</v>
      </c>
      <c r="I1187" s="3" t="s">
        <v>41</v>
      </c>
      <c r="J1187" s="5">
        <v>1</v>
      </c>
      <c r="K1187" t="str">
        <f>_xlfn.XLOOKUP(D1187, dim_channels!A:A, dim_channels!C:C, "Not Found")</f>
        <v>OTA</v>
      </c>
      <c r="L1187" t="str">
        <f>_xlfn.XLOOKUP(D1187, dim_channels!A:A, dim_channels!B:B, "Not Found")</f>
        <v>Agoda</v>
      </c>
    </row>
    <row r="1188" spans="1:12" x14ac:dyDescent="0.2">
      <c r="A1188" s="2" t="s">
        <v>1616</v>
      </c>
      <c r="B1188" s="2" t="s">
        <v>619</v>
      </c>
      <c r="C1188" s="2" t="s">
        <v>714</v>
      </c>
      <c r="D1188" s="2" t="s">
        <v>33</v>
      </c>
      <c r="E1188" s="2" t="s">
        <v>34</v>
      </c>
      <c r="F1188" s="2">
        <v>11074.49</v>
      </c>
      <c r="G1188" s="2">
        <v>1661.17</v>
      </c>
      <c r="H1188" s="2">
        <v>9413.32</v>
      </c>
      <c r="I1188" s="2" t="s">
        <v>29</v>
      </c>
      <c r="J1188" s="4">
        <v>1.176470150807579</v>
      </c>
      <c r="K1188" t="str">
        <f>_xlfn.XLOOKUP(D1188, dim_channels!A:A, dim_channels!C:C, "Not Found")</f>
        <v>OTA</v>
      </c>
      <c r="L1188" t="str">
        <f>_xlfn.XLOOKUP(D1188, dim_channels!A:A, dim_channels!B:B, "Not Found")</f>
        <v>Booking.com</v>
      </c>
    </row>
    <row r="1189" spans="1:12" x14ac:dyDescent="0.2">
      <c r="A1189" s="3" t="s">
        <v>1617</v>
      </c>
      <c r="B1189" s="3" t="s">
        <v>156</v>
      </c>
      <c r="C1189" s="3" t="s">
        <v>866</v>
      </c>
      <c r="D1189" s="3" t="s">
        <v>33</v>
      </c>
      <c r="E1189" s="3" t="s">
        <v>28</v>
      </c>
      <c r="F1189" s="3">
        <v>13110.72</v>
      </c>
      <c r="G1189" s="3">
        <v>1966.61</v>
      </c>
      <c r="H1189" s="3">
        <v>11144.11</v>
      </c>
      <c r="I1189" s="3" t="s">
        <v>29</v>
      </c>
      <c r="J1189" s="5">
        <v>1.176470799372942</v>
      </c>
      <c r="K1189" t="str">
        <f>_xlfn.XLOOKUP(D1189, dim_channels!A:A, dim_channels!C:C, "Not Found")</f>
        <v>OTA</v>
      </c>
      <c r="L1189" t="str">
        <f>_xlfn.XLOOKUP(D1189, dim_channels!A:A, dim_channels!B:B, "Not Found")</f>
        <v>Booking.com</v>
      </c>
    </row>
    <row r="1190" spans="1:12" x14ac:dyDescent="0.2">
      <c r="A1190" s="2" t="s">
        <v>1618</v>
      </c>
      <c r="B1190" s="2" t="s">
        <v>91</v>
      </c>
      <c r="C1190" s="2" t="s">
        <v>303</v>
      </c>
      <c r="D1190" s="2" t="s">
        <v>64</v>
      </c>
      <c r="E1190" s="2" t="s">
        <v>28</v>
      </c>
      <c r="F1190" s="2">
        <v>5229.76</v>
      </c>
      <c r="G1190" s="2">
        <v>0</v>
      </c>
      <c r="H1190" s="2">
        <v>5229.76</v>
      </c>
      <c r="I1190" s="2" t="s">
        <v>29</v>
      </c>
      <c r="J1190" s="4">
        <v>1</v>
      </c>
      <c r="K1190" t="str">
        <f>_xlfn.XLOOKUP(D1190, dim_channels!A:A, dim_channels!C:C, "Not Found")</f>
        <v>Direct</v>
      </c>
      <c r="L1190" t="str">
        <f>_xlfn.XLOOKUP(D1190, dim_channels!A:A, dim_channels!B:B, "Not Found")</f>
        <v>Direct Website</v>
      </c>
    </row>
    <row r="1191" spans="1:12" x14ac:dyDescent="0.2">
      <c r="A1191" s="3" t="s">
        <v>1619</v>
      </c>
      <c r="B1191" s="3" t="s">
        <v>608</v>
      </c>
      <c r="C1191" s="3" t="s">
        <v>527</v>
      </c>
      <c r="D1191" s="3" t="s">
        <v>169</v>
      </c>
      <c r="E1191" s="3" t="s">
        <v>34</v>
      </c>
      <c r="F1191" s="3">
        <v>3106.85</v>
      </c>
      <c r="G1191" s="3">
        <v>621.37</v>
      </c>
      <c r="H1191" s="3">
        <v>2485.48</v>
      </c>
      <c r="I1191" s="3" t="s">
        <v>29</v>
      </c>
      <c r="J1191" s="5">
        <v>1.25</v>
      </c>
      <c r="K1191" t="str">
        <f>_xlfn.XLOOKUP(D1191, dim_channels!A:A, dim_channels!C:C, "Not Found")</f>
        <v>GDS</v>
      </c>
      <c r="L1191" t="str">
        <f>_xlfn.XLOOKUP(D1191, dim_channels!A:A, dim_channels!B:B, "Not Found")</f>
        <v>GDS (Amadeus)</v>
      </c>
    </row>
    <row r="1192" spans="1:12" x14ac:dyDescent="0.2">
      <c r="A1192" s="2" t="s">
        <v>1620</v>
      </c>
      <c r="B1192" s="2" t="s">
        <v>178</v>
      </c>
      <c r="C1192" s="2" t="s">
        <v>562</v>
      </c>
      <c r="D1192" s="2" t="s">
        <v>114</v>
      </c>
      <c r="E1192" s="2" t="s">
        <v>46</v>
      </c>
      <c r="F1192" s="2">
        <v>14891.96</v>
      </c>
      <c r="G1192" s="2">
        <v>1489.2</v>
      </c>
      <c r="H1192" s="2">
        <v>13402.76</v>
      </c>
      <c r="I1192" s="2" t="s">
        <v>41</v>
      </c>
      <c r="J1192" s="4">
        <v>1.111111442717768</v>
      </c>
      <c r="K1192" t="str">
        <f>_xlfn.XLOOKUP(D1192, dim_channels!A:A, dim_channels!C:C, "Not Found")</f>
        <v>Offline</v>
      </c>
      <c r="L1192" t="str">
        <f>_xlfn.XLOOKUP(D1192, dim_channels!A:A, dim_channels!B:B, "Not Found")</f>
        <v>Travel Agency</v>
      </c>
    </row>
    <row r="1193" spans="1:12" x14ac:dyDescent="0.2">
      <c r="A1193" s="3" t="s">
        <v>1621</v>
      </c>
      <c r="B1193" s="3" t="s">
        <v>184</v>
      </c>
      <c r="C1193" s="3" t="s">
        <v>355</v>
      </c>
      <c r="D1193" s="3" t="s">
        <v>64</v>
      </c>
      <c r="E1193" s="3" t="s">
        <v>28</v>
      </c>
      <c r="F1193" s="3">
        <v>9358.2099999999991</v>
      </c>
      <c r="G1193" s="3">
        <v>0</v>
      </c>
      <c r="H1193" s="3">
        <v>9358.2099999999991</v>
      </c>
      <c r="I1193" s="3" t="s">
        <v>29</v>
      </c>
      <c r="J1193" s="5">
        <v>1</v>
      </c>
      <c r="K1193" t="str">
        <f>_xlfn.XLOOKUP(D1193, dim_channels!A:A, dim_channels!C:C, "Not Found")</f>
        <v>Direct</v>
      </c>
      <c r="L1193" t="str">
        <f>_xlfn.XLOOKUP(D1193, dim_channels!A:A, dim_channels!B:B, "Not Found")</f>
        <v>Direct Website</v>
      </c>
    </row>
    <row r="1194" spans="1:12" x14ac:dyDescent="0.2">
      <c r="A1194" s="2" t="s">
        <v>1622</v>
      </c>
      <c r="B1194" s="2" t="s">
        <v>87</v>
      </c>
      <c r="C1194" s="2" t="s">
        <v>1623</v>
      </c>
      <c r="D1194" s="2" t="s">
        <v>45</v>
      </c>
      <c r="E1194" s="2" t="s">
        <v>89</v>
      </c>
      <c r="F1194" s="2">
        <v>6648.74</v>
      </c>
      <c r="G1194" s="2">
        <v>0</v>
      </c>
      <c r="H1194" s="2">
        <v>6648.74</v>
      </c>
      <c r="I1194" s="2" t="s">
        <v>29</v>
      </c>
      <c r="J1194" s="4">
        <v>1</v>
      </c>
      <c r="K1194" t="str">
        <f>_xlfn.XLOOKUP(D1194, dim_channels!A:A, dim_channels!C:C, "Not Found")</f>
        <v>Corporate</v>
      </c>
      <c r="L1194" t="str">
        <f>_xlfn.XLOOKUP(D1194, dim_channels!A:A, dim_channels!B:B, "Not Found")</f>
        <v>Corporate Direct</v>
      </c>
    </row>
    <row r="1195" spans="1:12" x14ac:dyDescent="0.2">
      <c r="A1195" s="3" t="s">
        <v>1624</v>
      </c>
      <c r="B1195" s="3" t="s">
        <v>839</v>
      </c>
      <c r="C1195" s="3" t="s">
        <v>305</v>
      </c>
      <c r="D1195" s="3" t="s">
        <v>206</v>
      </c>
      <c r="E1195" s="3" t="s">
        <v>207</v>
      </c>
      <c r="F1195" s="3">
        <v>17054.34</v>
      </c>
      <c r="G1195" s="3">
        <v>0</v>
      </c>
      <c r="H1195" s="3">
        <v>17054.34</v>
      </c>
      <c r="I1195" s="3" t="s">
        <v>29</v>
      </c>
      <c r="J1195" s="5">
        <v>1</v>
      </c>
      <c r="K1195" t="str">
        <f>_xlfn.XLOOKUP(D1195, dim_channels!A:A, dim_channels!C:C, "Not Found")</f>
        <v>Direct</v>
      </c>
      <c r="L1195" t="str">
        <f>_xlfn.XLOOKUP(D1195, dim_channels!A:A, dim_channels!B:B, "Not Found")</f>
        <v>Walk-in</v>
      </c>
    </row>
    <row r="1196" spans="1:12" x14ac:dyDescent="0.2">
      <c r="A1196" s="2" t="s">
        <v>1625</v>
      </c>
      <c r="B1196" s="2" t="s">
        <v>538</v>
      </c>
      <c r="C1196" s="2" t="s">
        <v>471</v>
      </c>
      <c r="D1196" s="2" t="s">
        <v>33</v>
      </c>
      <c r="E1196" s="2" t="s">
        <v>60</v>
      </c>
      <c r="F1196" s="2">
        <v>17298.240000000002</v>
      </c>
      <c r="G1196" s="2">
        <v>0</v>
      </c>
      <c r="H1196" s="2">
        <v>17298.240000000002</v>
      </c>
      <c r="I1196" s="2" t="s">
        <v>29</v>
      </c>
      <c r="J1196" s="4">
        <v>1</v>
      </c>
      <c r="K1196" t="str">
        <f>_xlfn.XLOOKUP(D1196, dim_channels!A:A, dim_channels!C:C, "Not Found")</f>
        <v>OTA</v>
      </c>
      <c r="L1196" t="str">
        <f>_xlfn.XLOOKUP(D1196, dim_channels!A:A, dim_channels!B:B, "Not Found")</f>
        <v>Booking.com</v>
      </c>
    </row>
    <row r="1197" spans="1:12" x14ac:dyDescent="0.2">
      <c r="A1197" s="3" t="s">
        <v>1626</v>
      </c>
      <c r="B1197" s="3" t="s">
        <v>256</v>
      </c>
      <c r="C1197" s="3" t="s">
        <v>771</v>
      </c>
      <c r="D1197" s="3" t="s">
        <v>52</v>
      </c>
      <c r="E1197" s="3" t="s">
        <v>60</v>
      </c>
      <c r="F1197" s="3">
        <v>7138.24</v>
      </c>
      <c r="G1197" s="3">
        <v>0</v>
      </c>
      <c r="H1197" s="3">
        <v>7138.24</v>
      </c>
      <c r="I1197" s="3" t="s">
        <v>29</v>
      </c>
      <c r="J1197" s="5">
        <v>1</v>
      </c>
      <c r="K1197" t="str">
        <f>_xlfn.XLOOKUP(D1197, dim_channels!A:A, dim_channels!C:C, "Not Found")</f>
        <v>OTA</v>
      </c>
      <c r="L1197" t="str">
        <f>_xlfn.XLOOKUP(D1197, dim_channels!A:A, dim_channels!B:B, "Not Found")</f>
        <v>Agoda</v>
      </c>
    </row>
    <row r="1198" spans="1:12" x14ac:dyDescent="0.2">
      <c r="A1198" s="2" t="s">
        <v>1627</v>
      </c>
      <c r="B1198" s="2" t="s">
        <v>238</v>
      </c>
      <c r="C1198" s="2" t="s">
        <v>863</v>
      </c>
      <c r="D1198" s="2" t="s">
        <v>114</v>
      </c>
      <c r="E1198" s="2" t="s">
        <v>115</v>
      </c>
      <c r="F1198" s="2">
        <v>5760.61</v>
      </c>
      <c r="G1198" s="2">
        <v>576.05999999999995</v>
      </c>
      <c r="H1198" s="2">
        <v>5184.55</v>
      </c>
      <c r="I1198" s="2" t="s">
        <v>29</v>
      </c>
      <c r="J1198" s="4">
        <v>1.111110896799143</v>
      </c>
      <c r="K1198" t="str">
        <f>_xlfn.XLOOKUP(D1198, dim_channels!A:A, dim_channels!C:C, "Not Found")</f>
        <v>Offline</v>
      </c>
      <c r="L1198" t="str">
        <f>_xlfn.XLOOKUP(D1198, dim_channels!A:A, dim_channels!B:B, "Not Found")</f>
        <v>Travel Agency</v>
      </c>
    </row>
    <row r="1199" spans="1:12" x14ac:dyDescent="0.2">
      <c r="A1199" s="3" t="s">
        <v>1628</v>
      </c>
      <c r="B1199" s="3" t="s">
        <v>256</v>
      </c>
      <c r="C1199" s="3" t="s">
        <v>472</v>
      </c>
      <c r="D1199" s="3" t="s">
        <v>52</v>
      </c>
      <c r="E1199" s="3" t="s">
        <v>34</v>
      </c>
      <c r="F1199" s="3">
        <v>8046.86</v>
      </c>
      <c r="G1199" s="3">
        <v>965.62</v>
      </c>
      <c r="H1199" s="3">
        <v>7081.24</v>
      </c>
      <c r="I1199" s="3" t="s">
        <v>29</v>
      </c>
      <c r="J1199" s="5">
        <v>1.1363631228428921</v>
      </c>
      <c r="K1199" t="str">
        <f>_xlfn.XLOOKUP(D1199, dim_channels!A:A, dim_channels!C:C, "Not Found")</f>
        <v>OTA</v>
      </c>
      <c r="L1199" t="str">
        <f>_xlfn.XLOOKUP(D1199, dim_channels!A:A, dim_channels!B:B, "Not Found")</f>
        <v>Agoda</v>
      </c>
    </row>
    <row r="1200" spans="1:12" x14ac:dyDescent="0.2">
      <c r="A1200" s="2" t="s">
        <v>1629</v>
      </c>
      <c r="B1200" s="2" t="s">
        <v>603</v>
      </c>
      <c r="C1200" s="2" t="s">
        <v>577</v>
      </c>
      <c r="D1200" s="2" t="s">
        <v>64</v>
      </c>
      <c r="E1200" s="2" t="s">
        <v>115</v>
      </c>
      <c r="F1200" s="2">
        <v>6327.46</v>
      </c>
      <c r="G1200" s="2">
        <v>0</v>
      </c>
      <c r="H1200" s="2">
        <v>6327.46</v>
      </c>
      <c r="I1200" s="2" t="s">
        <v>29</v>
      </c>
      <c r="J1200" s="4">
        <v>1</v>
      </c>
      <c r="K1200" t="str">
        <f>_xlfn.XLOOKUP(D1200, dim_channels!A:A, dim_channels!C:C, "Not Found")</f>
        <v>Direct</v>
      </c>
      <c r="L1200" t="str">
        <f>_xlfn.XLOOKUP(D1200, dim_channels!A:A, dim_channels!B:B, "Not Found")</f>
        <v>Direct Website</v>
      </c>
    </row>
    <row r="1201" spans="1:12" x14ac:dyDescent="0.2">
      <c r="A1201" s="3" t="s">
        <v>1630</v>
      </c>
      <c r="B1201" s="3" t="s">
        <v>443</v>
      </c>
      <c r="C1201" s="3" t="s">
        <v>371</v>
      </c>
      <c r="D1201" s="3" t="s">
        <v>206</v>
      </c>
      <c r="E1201" s="3" t="s">
        <v>207</v>
      </c>
      <c r="F1201" s="3">
        <v>9925.84</v>
      </c>
      <c r="G1201" s="3">
        <v>0</v>
      </c>
      <c r="H1201" s="3">
        <v>9925.84</v>
      </c>
      <c r="I1201" s="3" t="s">
        <v>29</v>
      </c>
      <c r="J1201" s="5">
        <v>1</v>
      </c>
      <c r="K1201" t="str">
        <f>_xlfn.XLOOKUP(D1201, dim_channels!A:A, dim_channels!C:C, "Not Found")</f>
        <v>Direct</v>
      </c>
      <c r="L1201" t="str">
        <f>_xlfn.XLOOKUP(D1201, dim_channels!A:A, dim_channels!B:B, "Not Found")</f>
        <v>Walk-in</v>
      </c>
    </row>
    <row r="1202" spans="1:12" x14ac:dyDescent="0.2">
      <c r="A1202" s="2" t="s">
        <v>1631</v>
      </c>
      <c r="B1202" s="2" t="s">
        <v>229</v>
      </c>
      <c r="C1202" s="2" t="s">
        <v>484</v>
      </c>
      <c r="D1202" s="2" t="s">
        <v>64</v>
      </c>
      <c r="E1202" s="2" t="s">
        <v>115</v>
      </c>
      <c r="F1202" s="2">
        <v>12601.06</v>
      </c>
      <c r="G1202" s="2">
        <v>0</v>
      </c>
      <c r="H1202" s="2">
        <v>12601.06</v>
      </c>
      <c r="I1202" s="2" t="s">
        <v>29</v>
      </c>
      <c r="J1202" s="4">
        <v>1</v>
      </c>
      <c r="K1202" t="str">
        <f>_xlfn.XLOOKUP(D1202, dim_channels!A:A, dim_channels!C:C, "Not Found")</f>
        <v>Direct</v>
      </c>
      <c r="L1202" t="str">
        <f>_xlfn.XLOOKUP(D1202, dim_channels!A:A, dim_channels!B:B, "Not Found")</f>
        <v>Direct Website</v>
      </c>
    </row>
    <row r="1203" spans="1:12" x14ac:dyDescent="0.2">
      <c r="A1203" s="3" t="s">
        <v>1632</v>
      </c>
      <c r="B1203" s="3" t="s">
        <v>525</v>
      </c>
      <c r="C1203" s="3" t="s">
        <v>167</v>
      </c>
      <c r="D1203" s="3" t="s">
        <v>45</v>
      </c>
      <c r="E1203" s="3" t="s">
        <v>46</v>
      </c>
      <c r="F1203" s="3">
        <v>5775.75</v>
      </c>
      <c r="G1203" s="3">
        <v>288.79000000000002</v>
      </c>
      <c r="H1203" s="3">
        <v>5486.96</v>
      </c>
      <c r="I1203" s="3" t="s">
        <v>41</v>
      </c>
      <c r="J1203" s="5">
        <v>1.0526320585533699</v>
      </c>
      <c r="K1203" t="str">
        <f>_xlfn.XLOOKUP(D1203, dim_channels!A:A, dim_channels!C:C, "Not Found")</f>
        <v>Corporate</v>
      </c>
      <c r="L1203" t="str">
        <f>_xlfn.XLOOKUP(D1203, dim_channels!A:A, dim_channels!B:B, "Not Found")</f>
        <v>Corporate Direct</v>
      </c>
    </row>
    <row r="1204" spans="1:12" x14ac:dyDescent="0.2">
      <c r="A1204" s="2" t="s">
        <v>1633</v>
      </c>
      <c r="B1204" s="2" t="s">
        <v>51</v>
      </c>
      <c r="C1204" s="2" t="s">
        <v>202</v>
      </c>
      <c r="D1204" s="2" t="s">
        <v>169</v>
      </c>
      <c r="E1204" s="2" t="s">
        <v>34</v>
      </c>
      <c r="F1204" s="2">
        <v>3713.61</v>
      </c>
      <c r="G1204" s="2">
        <v>742.72</v>
      </c>
      <c r="H1204" s="2">
        <v>2970.89</v>
      </c>
      <c r="I1204" s="2" t="s">
        <v>41</v>
      </c>
      <c r="J1204" s="4">
        <v>1.249999158501325</v>
      </c>
      <c r="K1204" t="str">
        <f>_xlfn.XLOOKUP(D1204, dim_channels!A:A, dim_channels!C:C, "Not Found")</f>
        <v>GDS</v>
      </c>
      <c r="L1204" t="str">
        <f>_xlfn.XLOOKUP(D1204, dim_channels!A:A, dim_channels!B:B, "Not Found")</f>
        <v>GDS (Amadeus)</v>
      </c>
    </row>
    <row r="1205" spans="1:12" x14ac:dyDescent="0.2">
      <c r="A1205" s="3" t="s">
        <v>1634</v>
      </c>
      <c r="B1205" s="3" t="s">
        <v>449</v>
      </c>
      <c r="C1205" s="3" t="s">
        <v>328</v>
      </c>
      <c r="D1205" s="3" t="s">
        <v>64</v>
      </c>
      <c r="E1205" s="3" t="s">
        <v>28</v>
      </c>
      <c r="F1205" s="3">
        <v>3611.11</v>
      </c>
      <c r="G1205" s="3">
        <v>0</v>
      </c>
      <c r="H1205" s="3">
        <v>3611.11</v>
      </c>
      <c r="I1205" s="3" t="s">
        <v>29</v>
      </c>
      <c r="J1205" s="5">
        <v>1</v>
      </c>
      <c r="K1205" t="str">
        <f>_xlfn.XLOOKUP(D1205, dim_channels!A:A, dim_channels!C:C, "Not Found")</f>
        <v>Direct</v>
      </c>
      <c r="L1205" t="str">
        <f>_xlfn.XLOOKUP(D1205, dim_channels!A:A, dim_channels!B:B, "Not Found")</f>
        <v>Direct Website</v>
      </c>
    </row>
    <row r="1206" spans="1:12" x14ac:dyDescent="0.2">
      <c r="A1206" s="2" t="s">
        <v>1635</v>
      </c>
      <c r="B1206" s="2" t="s">
        <v>204</v>
      </c>
      <c r="C1206" s="2" t="s">
        <v>619</v>
      </c>
      <c r="D1206" s="2" t="s">
        <v>114</v>
      </c>
      <c r="E1206" s="2" t="s">
        <v>115</v>
      </c>
      <c r="F1206" s="2">
        <v>2449.9899999999998</v>
      </c>
      <c r="G1206" s="2">
        <v>245</v>
      </c>
      <c r="H1206" s="2">
        <v>2204.9899999999998</v>
      </c>
      <c r="I1206" s="2" t="s">
        <v>29</v>
      </c>
      <c r="J1206" s="4">
        <v>1.111111615018662</v>
      </c>
      <c r="K1206" t="str">
        <f>_xlfn.XLOOKUP(D1206, dim_channels!A:A, dim_channels!C:C, "Not Found")</f>
        <v>Offline</v>
      </c>
      <c r="L1206" t="str">
        <f>_xlfn.XLOOKUP(D1206, dim_channels!A:A, dim_channels!B:B, "Not Found")</f>
        <v>Travel Agency</v>
      </c>
    </row>
    <row r="1207" spans="1:12" x14ac:dyDescent="0.2">
      <c r="A1207" s="3" t="s">
        <v>1636</v>
      </c>
      <c r="B1207" s="3" t="s">
        <v>437</v>
      </c>
      <c r="C1207" s="3" t="s">
        <v>266</v>
      </c>
      <c r="D1207" s="3" t="s">
        <v>27</v>
      </c>
      <c r="E1207" s="3" t="s">
        <v>34</v>
      </c>
      <c r="F1207" s="3">
        <v>8656.36</v>
      </c>
      <c r="G1207" s="3">
        <v>1558.14</v>
      </c>
      <c r="H1207" s="3">
        <v>7098.22</v>
      </c>
      <c r="I1207" s="3" t="s">
        <v>56</v>
      </c>
      <c r="J1207" s="5">
        <v>1.219511370456255</v>
      </c>
      <c r="K1207" t="str">
        <f>_xlfn.XLOOKUP(D1207, dim_channels!A:A, dim_channels!C:C, "Not Found")</f>
        <v>OTA</v>
      </c>
      <c r="L1207" t="str">
        <f>_xlfn.XLOOKUP(D1207, dim_channels!A:A, dim_channels!B:B, "Not Found")</f>
        <v>Expedia</v>
      </c>
    </row>
    <row r="1208" spans="1:12" x14ac:dyDescent="0.2">
      <c r="A1208" s="2" t="s">
        <v>1637</v>
      </c>
      <c r="B1208" s="2" t="s">
        <v>299</v>
      </c>
      <c r="C1208" s="2" t="s">
        <v>212</v>
      </c>
      <c r="D1208" s="2" t="s">
        <v>52</v>
      </c>
      <c r="E1208" s="2" t="s">
        <v>34</v>
      </c>
      <c r="F1208" s="2">
        <v>2506.13</v>
      </c>
      <c r="G1208" s="2">
        <v>300.74</v>
      </c>
      <c r="H1208" s="2">
        <v>2205.39</v>
      </c>
      <c r="I1208" s="2" t="s">
        <v>29</v>
      </c>
      <c r="J1208" s="4">
        <v>1.136365903536336</v>
      </c>
      <c r="K1208" t="str">
        <f>_xlfn.XLOOKUP(D1208, dim_channels!A:A, dim_channels!C:C, "Not Found")</f>
        <v>OTA</v>
      </c>
      <c r="L1208" t="str">
        <f>_xlfn.XLOOKUP(D1208, dim_channels!A:A, dim_channels!B:B, "Not Found")</f>
        <v>Agoda</v>
      </c>
    </row>
    <row r="1209" spans="1:12" x14ac:dyDescent="0.2">
      <c r="A1209" s="3" t="s">
        <v>1638</v>
      </c>
      <c r="B1209" s="3" t="s">
        <v>92</v>
      </c>
      <c r="C1209" s="3" t="s">
        <v>655</v>
      </c>
      <c r="D1209" s="3" t="s">
        <v>45</v>
      </c>
      <c r="E1209" s="3" t="s">
        <v>46</v>
      </c>
      <c r="F1209" s="3">
        <v>15579.87</v>
      </c>
      <c r="G1209" s="3">
        <v>778.99</v>
      </c>
      <c r="H1209" s="3">
        <v>14800.88</v>
      </c>
      <c r="I1209" s="3" t="s">
        <v>29</v>
      </c>
      <c r="J1209" s="5">
        <v>1.0526313300290251</v>
      </c>
      <c r="K1209" t="str">
        <f>_xlfn.XLOOKUP(D1209, dim_channels!A:A, dim_channels!C:C, "Not Found")</f>
        <v>Corporate</v>
      </c>
      <c r="L1209" t="str">
        <f>_xlfn.XLOOKUP(D1209, dim_channels!A:A, dim_channels!B:B, "Not Found")</f>
        <v>Corporate Direct</v>
      </c>
    </row>
    <row r="1210" spans="1:12" x14ac:dyDescent="0.2">
      <c r="A1210" s="2" t="s">
        <v>1639</v>
      </c>
      <c r="B1210" s="2" t="s">
        <v>370</v>
      </c>
      <c r="C1210" s="2" t="s">
        <v>173</v>
      </c>
      <c r="D1210" s="2" t="s">
        <v>33</v>
      </c>
      <c r="E1210" s="2" t="s">
        <v>28</v>
      </c>
      <c r="F1210" s="2">
        <v>8511.39</v>
      </c>
      <c r="G1210" s="2">
        <v>1276.71</v>
      </c>
      <c r="H1210" s="2">
        <v>7234.68</v>
      </c>
      <c r="I1210" s="2" t="s">
        <v>29</v>
      </c>
      <c r="J1210" s="4">
        <v>1.176470832158437</v>
      </c>
      <c r="K1210" t="str">
        <f>_xlfn.XLOOKUP(D1210, dim_channels!A:A, dim_channels!C:C, "Not Found")</f>
        <v>OTA</v>
      </c>
      <c r="L1210" t="str">
        <f>_xlfn.XLOOKUP(D1210, dim_channels!A:A, dim_channels!B:B, "Not Found")</f>
        <v>Booking.com</v>
      </c>
    </row>
    <row r="1211" spans="1:12" x14ac:dyDescent="0.2">
      <c r="A1211" s="3" t="s">
        <v>1640</v>
      </c>
      <c r="B1211" s="3" t="s">
        <v>70</v>
      </c>
      <c r="C1211" s="3" t="s">
        <v>773</v>
      </c>
      <c r="D1211" s="3" t="s">
        <v>33</v>
      </c>
      <c r="E1211" s="3" t="s">
        <v>34</v>
      </c>
      <c r="F1211" s="3">
        <v>3356.22</v>
      </c>
      <c r="G1211" s="3">
        <v>503.43</v>
      </c>
      <c r="H1211" s="3">
        <v>2852.79</v>
      </c>
      <c r="I1211" s="3" t="s">
        <v>56</v>
      </c>
      <c r="J1211" s="5">
        <v>1.176469351056334</v>
      </c>
      <c r="K1211" t="str">
        <f>_xlfn.XLOOKUP(D1211, dim_channels!A:A, dim_channels!C:C, "Not Found")</f>
        <v>OTA</v>
      </c>
      <c r="L1211" t="str">
        <f>_xlfn.XLOOKUP(D1211, dim_channels!A:A, dim_channels!B:B, "Not Found")</f>
        <v>Booking.com</v>
      </c>
    </row>
    <row r="1212" spans="1:12" x14ac:dyDescent="0.2">
      <c r="A1212" s="2" t="s">
        <v>1641</v>
      </c>
      <c r="B1212" s="2" t="s">
        <v>236</v>
      </c>
      <c r="C1212" s="2" t="s">
        <v>253</v>
      </c>
      <c r="D1212" s="2" t="s">
        <v>33</v>
      </c>
      <c r="E1212" s="2" t="s">
        <v>28</v>
      </c>
      <c r="F1212" s="2">
        <v>11860.18</v>
      </c>
      <c r="G1212" s="2">
        <v>1779.03</v>
      </c>
      <c r="H1212" s="2">
        <v>10081.15</v>
      </c>
      <c r="I1212" s="2" t="s">
        <v>29</v>
      </c>
      <c r="J1212" s="4">
        <v>1.1764709383354079</v>
      </c>
      <c r="K1212" t="str">
        <f>_xlfn.XLOOKUP(D1212, dim_channels!A:A, dim_channels!C:C, "Not Found")</f>
        <v>OTA</v>
      </c>
      <c r="L1212" t="str">
        <f>_xlfn.XLOOKUP(D1212, dim_channels!A:A, dim_channels!B:B, "Not Found")</f>
        <v>Booking.com</v>
      </c>
    </row>
    <row r="1213" spans="1:12" x14ac:dyDescent="0.2">
      <c r="A1213" s="3" t="s">
        <v>1642</v>
      </c>
      <c r="B1213" s="3" t="s">
        <v>642</v>
      </c>
      <c r="C1213" s="3" t="s">
        <v>143</v>
      </c>
      <c r="D1213" s="3" t="s">
        <v>114</v>
      </c>
      <c r="E1213" s="3" t="s">
        <v>115</v>
      </c>
      <c r="F1213" s="3">
        <v>5550.81</v>
      </c>
      <c r="G1213" s="3">
        <v>555.08000000000004</v>
      </c>
      <c r="H1213" s="3">
        <v>4995.7299999999996</v>
      </c>
      <c r="I1213" s="3" t="s">
        <v>29</v>
      </c>
      <c r="J1213" s="5">
        <v>1.1111108886989489</v>
      </c>
      <c r="K1213" t="str">
        <f>_xlfn.XLOOKUP(D1213, dim_channels!A:A, dim_channels!C:C, "Not Found")</f>
        <v>Offline</v>
      </c>
      <c r="L1213" t="str">
        <f>_xlfn.XLOOKUP(D1213, dim_channels!A:A, dim_channels!B:B, "Not Found")</f>
        <v>Travel Agency</v>
      </c>
    </row>
    <row r="1214" spans="1:12" x14ac:dyDescent="0.2">
      <c r="A1214" s="2" t="s">
        <v>1643</v>
      </c>
      <c r="B1214" s="2" t="s">
        <v>826</v>
      </c>
      <c r="C1214" s="2" t="s">
        <v>249</v>
      </c>
      <c r="D1214" s="2" t="s">
        <v>33</v>
      </c>
      <c r="E1214" s="2" t="s">
        <v>60</v>
      </c>
      <c r="F1214" s="2">
        <v>2158.46</v>
      </c>
      <c r="G1214" s="2">
        <v>0</v>
      </c>
      <c r="H1214" s="2">
        <v>2158.46</v>
      </c>
      <c r="I1214" s="2" t="s">
        <v>29</v>
      </c>
      <c r="J1214" s="4">
        <v>1</v>
      </c>
      <c r="K1214" t="str">
        <f>_xlfn.XLOOKUP(D1214, dim_channels!A:A, dim_channels!C:C, "Not Found")</f>
        <v>OTA</v>
      </c>
      <c r="L1214" t="str">
        <f>_xlfn.XLOOKUP(D1214, dim_channels!A:A, dim_channels!B:B, "Not Found")</f>
        <v>Booking.com</v>
      </c>
    </row>
    <row r="1215" spans="1:12" x14ac:dyDescent="0.2">
      <c r="A1215" s="3" t="s">
        <v>1644</v>
      </c>
      <c r="B1215" s="3" t="s">
        <v>92</v>
      </c>
      <c r="C1215" s="3" t="s">
        <v>192</v>
      </c>
      <c r="D1215" s="3" t="s">
        <v>33</v>
      </c>
      <c r="E1215" s="3" t="s">
        <v>28</v>
      </c>
      <c r="F1215" s="3">
        <v>13133.95</v>
      </c>
      <c r="G1215" s="3">
        <v>1970.09</v>
      </c>
      <c r="H1215" s="3">
        <v>11163.86</v>
      </c>
      <c r="I1215" s="3" t="s">
        <v>29</v>
      </c>
      <c r="J1215" s="5">
        <v>1.1764703247801389</v>
      </c>
      <c r="K1215" t="str">
        <f>_xlfn.XLOOKUP(D1215, dim_channels!A:A, dim_channels!C:C, "Not Found")</f>
        <v>OTA</v>
      </c>
      <c r="L1215" t="str">
        <f>_xlfn.XLOOKUP(D1215, dim_channels!A:A, dim_channels!B:B, "Not Found")</f>
        <v>Booking.com</v>
      </c>
    </row>
    <row r="1216" spans="1:12" x14ac:dyDescent="0.2">
      <c r="A1216" s="2" t="s">
        <v>1645</v>
      </c>
      <c r="B1216" s="2" t="s">
        <v>184</v>
      </c>
      <c r="C1216" s="2" t="s">
        <v>708</v>
      </c>
      <c r="D1216" s="2" t="s">
        <v>33</v>
      </c>
      <c r="E1216" s="2" t="s">
        <v>28</v>
      </c>
      <c r="F1216" s="2">
        <v>14958.09</v>
      </c>
      <c r="G1216" s="2">
        <v>2243.71</v>
      </c>
      <c r="H1216" s="2">
        <v>12714.38</v>
      </c>
      <c r="I1216" s="2" t="s">
        <v>29</v>
      </c>
      <c r="J1216" s="4">
        <v>1.1764702643778151</v>
      </c>
      <c r="K1216" t="str">
        <f>_xlfn.XLOOKUP(D1216, dim_channels!A:A, dim_channels!C:C, "Not Found")</f>
        <v>OTA</v>
      </c>
      <c r="L1216" t="str">
        <f>_xlfn.XLOOKUP(D1216, dim_channels!A:A, dim_channels!B:B, "Not Found")</f>
        <v>Booking.com</v>
      </c>
    </row>
    <row r="1217" spans="1:12" x14ac:dyDescent="0.2">
      <c r="A1217" s="3" t="s">
        <v>1646</v>
      </c>
      <c r="B1217" s="3" t="s">
        <v>79</v>
      </c>
      <c r="C1217" s="3" t="s">
        <v>156</v>
      </c>
      <c r="D1217" s="3" t="s">
        <v>64</v>
      </c>
      <c r="E1217" s="3" t="s">
        <v>34</v>
      </c>
      <c r="F1217" s="3">
        <v>6371.15</v>
      </c>
      <c r="G1217" s="3">
        <v>0</v>
      </c>
      <c r="H1217" s="3">
        <v>6371.15</v>
      </c>
      <c r="I1217" s="3" t="s">
        <v>56</v>
      </c>
      <c r="J1217" s="5">
        <v>1</v>
      </c>
      <c r="K1217" t="str">
        <f>_xlfn.XLOOKUP(D1217, dim_channels!A:A, dim_channels!C:C, "Not Found")</f>
        <v>Direct</v>
      </c>
      <c r="L1217" t="str">
        <f>_xlfn.XLOOKUP(D1217, dim_channels!A:A, dim_channels!B:B, "Not Found")</f>
        <v>Direct Website</v>
      </c>
    </row>
    <row r="1218" spans="1:12" x14ac:dyDescent="0.2">
      <c r="A1218" s="2" t="s">
        <v>1647</v>
      </c>
      <c r="B1218" s="2" t="s">
        <v>373</v>
      </c>
      <c r="C1218" s="2" t="s">
        <v>94</v>
      </c>
      <c r="D1218" s="2" t="s">
        <v>169</v>
      </c>
      <c r="E1218" s="2" t="s">
        <v>34</v>
      </c>
      <c r="F1218" s="2">
        <v>6907.95</v>
      </c>
      <c r="G1218" s="2">
        <v>1381.59</v>
      </c>
      <c r="H1218" s="2">
        <v>5526.36</v>
      </c>
      <c r="I1218" s="2" t="s">
        <v>41</v>
      </c>
      <c r="J1218" s="4">
        <v>1.25</v>
      </c>
      <c r="K1218" t="str">
        <f>_xlfn.XLOOKUP(D1218, dim_channels!A:A, dim_channels!C:C, "Not Found")</f>
        <v>GDS</v>
      </c>
      <c r="L1218" t="str">
        <f>_xlfn.XLOOKUP(D1218, dim_channels!A:A, dim_channels!B:B, "Not Found")</f>
        <v>GDS (Amadeus)</v>
      </c>
    </row>
    <row r="1219" spans="1:12" x14ac:dyDescent="0.2">
      <c r="A1219" s="3" t="s">
        <v>1648</v>
      </c>
      <c r="B1219" s="3" t="s">
        <v>567</v>
      </c>
      <c r="C1219" s="3" t="s">
        <v>452</v>
      </c>
      <c r="D1219" s="3" t="s">
        <v>27</v>
      </c>
      <c r="E1219" s="3" t="s">
        <v>28</v>
      </c>
      <c r="F1219" s="3">
        <v>13161.91</v>
      </c>
      <c r="G1219" s="3">
        <v>2369.14</v>
      </c>
      <c r="H1219" s="3">
        <v>10792.77</v>
      </c>
      <c r="I1219" s="3" t="s">
        <v>41</v>
      </c>
      <c r="J1219" s="5">
        <v>1.2195117657468839</v>
      </c>
      <c r="K1219" t="str">
        <f>_xlfn.XLOOKUP(D1219, dim_channels!A:A, dim_channels!C:C, "Not Found")</f>
        <v>OTA</v>
      </c>
      <c r="L1219" t="str">
        <f>_xlfn.XLOOKUP(D1219, dim_channels!A:A, dim_channels!B:B, "Not Found")</f>
        <v>Expedia</v>
      </c>
    </row>
    <row r="1220" spans="1:12" x14ac:dyDescent="0.2">
      <c r="A1220" s="2" t="s">
        <v>1649</v>
      </c>
      <c r="B1220" s="2" t="s">
        <v>217</v>
      </c>
      <c r="C1220" s="2" t="s">
        <v>48</v>
      </c>
      <c r="D1220" s="2" t="s">
        <v>27</v>
      </c>
      <c r="E1220" s="2" t="s">
        <v>60</v>
      </c>
      <c r="F1220" s="2">
        <v>8003.68</v>
      </c>
      <c r="G1220" s="2">
        <v>0</v>
      </c>
      <c r="H1220" s="2">
        <v>8003.68</v>
      </c>
      <c r="I1220" s="2" t="s">
        <v>41</v>
      </c>
      <c r="J1220" s="4">
        <v>1</v>
      </c>
      <c r="K1220" t="str">
        <f>_xlfn.XLOOKUP(D1220, dim_channels!A:A, dim_channels!C:C, "Not Found")</f>
        <v>OTA</v>
      </c>
      <c r="L1220" t="str">
        <f>_xlfn.XLOOKUP(D1220, dim_channels!A:A, dim_channels!B:B, "Not Found")</f>
        <v>Expedia</v>
      </c>
    </row>
    <row r="1221" spans="1:12" x14ac:dyDescent="0.2">
      <c r="A1221" s="3" t="s">
        <v>1650</v>
      </c>
      <c r="B1221" s="3" t="s">
        <v>1014</v>
      </c>
      <c r="C1221" s="3" t="s">
        <v>307</v>
      </c>
      <c r="D1221" s="3" t="s">
        <v>45</v>
      </c>
      <c r="E1221" s="3" t="s">
        <v>89</v>
      </c>
      <c r="F1221" s="3">
        <v>10018.74</v>
      </c>
      <c r="G1221" s="3">
        <v>0</v>
      </c>
      <c r="H1221" s="3">
        <v>10018.74</v>
      </c>
      <c r="I1221" s="3" t="s">
        <v>29</v>
      </c>
      <c r="J1221" s="5">
        <v>1</v>
      </c>
      <c r="K1221" t="str">
        <f>_xlfn.XLOOKUP(D1221, dim_channels!A:A, dim_channels!C:C, "Not Found")</f>
        <v>Corporate</v>
      </c>
      <c r="L1221" t="str">
        <f>_xlfn.XLOOKUP(D1221, dim_channels!A:A, dim_channels!B:B, "Not Found")</f>
        <v>Corporate Direct</v>
      </c>
    </row>
    <row r="1222" spans="1:12" x14ac:dyDescent="0.2">
      <c r="A1222" s="2" t="s">
        <v>1651</v>
      </c>
      <c r="B1222" s="2" t="s">
        <v>551</v>
      </c>
      <c r="C1222" s="2" t="s">
        <v>516</v>
      </c>
      <c r="D1222" s="2" t="s">
        <v>27</v>
      </c>
      <c r="E1222" s="2" t="s">
        <v>34</v>
      </c>
      <c r="F1222" s="2">
        <v>2960.16</v>
      </c>
      <c r="G1222" s="2">
        <v>532.83000000000004</v>
      </c>
      <c r="H1222" s="2">
        <v>2427.33</v>
      </c>
      <c r="I1222" s="2" t="s">
        <v>29</v>
      </c>
      <c r="J1222" s="4">
        <v>1.219512798012631</v>
      </c>
      <c r="K1222" t="str">
        <f>_xlfn.XLOOKUP(D1222, dim_channels!A:A, dim_channels!C:C, "Not Found")</f>
        <v>OTA</v>
      </c>
      <c r="L1222" t="str">
        <f>_xlfn.XLOOKUP(D1222, dim_channels!A:A, dim_channels!B:B, "Not Found")</f>
        <v>Expedia</v>
      </c>
    </row>
    <row r="1223" spans="1:12" x14ac:dyDescent="0.2">
      <c r="A1223" s="3" t="s">
        <v>1652</v>
      </c>
      <c r="B1223" s="3" t="s">
        <v>136</v>
      </c>
      <c r="C1223" s="3" t="s">
        <v>489</v>
      </c>
      <c r="D1223" s="3" t="s">
        <v>27</v>
      </c>
      <c r="E1223" s="3" t="s">
        <v>28</v>
      </c>
      <c r="F1223" s="3">
        <v>13386.04</v>
      </c>
      <c r="G1223" s="3">
        <v>2409.4899999999998</v>
      </c>
      <c r="H1223" s="3">
        <v>10976.55</v>
      </c>
      <c r="I1223" s="3" t="s">
        <v>29</v>
      </c>
      <c r="J1223" s="5">
        <v>1.2195125062064129</v>
      </c>
      <c r="K1223" t="str">
        <f>_xlfn.XLOOKUP(D1223, dim_channels!A:A, dim_channels!C:C, "Not Found")</f>
        <v>OTA</v>
      </c>
      <c r="L1223" t="str">
        <f>_xlfn.XLOOKUP(D1223, dim_channels!A:A, dim_channels!B:B, "Not Found")</f>
        <v>Expedia</v>
      </c>
    </row>
    <row r="1224" spans="1:12" x14ac:dyDescent="0.2">
      <c r="A1224" s="2" t="s">
        <v>1653</v>
      </c>
      <c r="B1224" s="2" t="s">
        <v>139</v>
      </c>
      <c r="C1224" s="2" t="s">
        <v>653</v>
      </c>
      <c r="D1224" s="2" t="s">
        <v>33</v>
      </c>
      <c r="E1224" s="2" t="s">
        <v>28</v>
      </c>
      <c r="F1224" s="2">
        <v>2461.39</v>
      </c>
      <c r="G1224" s="2">
        <v>369.21</v>
      </c>
      <c r="H1224" s="2">
        <v>2092.1799999999998</v>
      </c>
      <c r="I1224" s="2" t="s">
        <v>29</v>
      </c>
      <c r="J1224" s="4">
        <v>1.176471431712377</v>
      </c>
      <c r="K1224" t="str">
        <f>_xlfn.XLOOKUP(D1224, dim_channels!A:A, dim_channels!C:C, "Not Found")</f>
        <v>OTA</v>
      </c>
      <c r="L1224" t="str">
        <f>_xlfn.XLOOKUP(D1224, dim_channels!A:A, dim_channels!B:B, "Not Found")</f>
        <v>Booking.com</v>
      </c>
    </row>
    <row r="1225" spans="1:12" x14ac:dyDescent="0.2">
      <c r="A1225" s="3" t="s">
        <v>1654</v>
      </c>
      <c r="B1225" s="3" t="s">
        <v>37</v>
      </c>
      <c r="C1225" s="3" t="s">
        <v>48</v>
      </c>
      <c r="D1225" s="3" t="s">
        <v>27</v>
      </c>
      <c r="E1225" s="3" t="s">
        <v>28</v>
      </c>
      <c r="F1225" s="3">
        <v>7735.67</v>
      </c>
      <c r="G1225" s="3">
        <v>1392.42</v>
      </c>
      <c r="H1225" s="3">
        <v>6343.25</v>
      </c>
      <c r="I1225" s="3" t="s">
        <v>41</v>
      </c>
      <c r="J1225" s="5">
        <v>1.219512079769834</v>
      </c>
      <c r="K1225" t="str">
        <f>_xlfn.XLOOKUP(D1225, dim_channels!A:A, dim_channels!C:C, "Not Found")</f>
        <v>OTA</v>
      </c>
      <c r="L1225" t="str">
        <f>_xlfn.XLOOKUP(D1225, dim_channels!A:A, dim_channels!B:B, "Not Found")</f>
        <v>Expedia</v>
      </c>
    </row>
    <row r="1226" spans="1:12" x14ac:dyDescent="0.2">
      <c r="A1226" s="2" t="s">
        <v>1655</v>
      </c>
      <c r="B1226" s="2" t="s">
        <v>666</v>
      </c>
      <c r="C1226" s="2" t="s">
        <v>171</v>
      </c>
      <c r="D1226" s="2" t="s">
        <v>52</v>
      </c>
      <c r="E1226" s="2" t="s">
        <v>34</v>
      </c>
      <c r="F1226" s="2">
        <v>3014.54</v>
      </c>
      <c r="G1226" s="2">
        <v>361.74</v>
      </c>
      <c r="H1226" s="2">
        <v>2652.8</v>
      </c>
      <c r="I1226" s="2" t="s">
        <v>29</v>
      </c>
      <c r="J1226" s="4">
        <v>1.136361580217129</v>
      </c>
      <c r="K1226" t="str">
        <f>_xlfn.XLOOKUP(D1226, dim_channels!A:A, dim_channels!C:C, "Not Found")</f>
        <v>OTA</v>
      </c>
      <c r="L1226" t="str">
        <f>_xlfn.XLOOKUP(D1226, dim_channels!A:A, dim_channels!B:B, "Not Found")</f>
        <v>Agoda</v>
      </c>
    </row>
    <row r="1227" spans="1:12" x14ac:dyDescent="0.2">
      <c r="A1227" s="3" t="s">
        <v>1656</v>
      </c>
      <c r="B1227" s="3" t="s">
        <v>278</v>
      </c>
      <c r="C1227" s="3" t="s">
        <v>577</v>
      </c>
      <c r="D1227" s="3" t="s">
        <v>45</v>
      </c>
      <c r="E1227" s="3" t="s">
        <v>46</v>
      </c>
      <c r="F1227" s="3">
        <v>2801.47</v>
      </c>
      <c r="G1227" s="3">
        <v>140.07</v>
      </c>
      <c r="H1227" s="3">
        <v>2661.4</v>
      </c>
      <c r="I1227" s="3" t="s">
        <v>29</v>
      </c>
      <c r="J1227" s="5">
        <v>1.052630194634403</v>
      </c>
      <c r="K1227" t="str">
        <f>_xlfn.XLOOKUP(D1227, dim_channels!A:A, dim_channels!C:C, "Not Found")</f>
        <v>Corporate</v>
      </c>
      <c r="L1227" t="str">
        <f>_xlfn.XLOOKUP(D1227, dim_channels!A:A, dim_channels!B:B, "Not Found")</f>
        <v>Corporate Direct</v>
      </c>
    </row>
    <row r="1228" spans="1:12" x14ac:dyDescent="0.2">
      <c r="A1228" s="2" t="s">
        <v>1657</v>
      </c>
      <c r="B1228" s="2" t="s">
        <v>246</v>
      </c>
      <c r="C1228" s="2" t="s">
        <v>197</v>
      </c>
      <c r="D1228" s="2" t="s">
        <v>33</v>
      </c>
      <c r="E1228" s="2" t="s">
        <v>28</v>
      </c>
      <c r="F1228" s="2">
        <v>4824.2700000000004</v>
      </c>
      <c r="G1228" s="2">
        <v>723.64</v>
      </c>
      <c r="H1228" s="2">
        <v>4100.63</v>
      </c>
      <c r="I1228" s="2" t="s">
        <v>56</v>
      </c>
      <c r="J1228" s="4">
        <v>1.176470444785314</v>
      </c>
      <c r="K1228" t="str">
        <f>_xlfn.XLOOKUP(D1228, dim_channels!A:A, dim_channels!C:C, "Not Found")</f>
        <v>OTA</v>
      </c>
      <c r="L1228" t="str">
        <f>_xlfn.XLOOKUP(D1228, dim_channels!A:A, dim_channels!B:B, "Not Found")</f>
        <v>Booking.com</v>
      </c>
    </row>
    <row r="1229" spans="1:12" x14ac:dyDescent="0.2">
      <c r="A1229" s="3" t="s">
        <v>1658</v>
      </c>
      <c r="B1229" s="3" t="s">
        <v>269</v>
      </c>
      <c r="C1229" s="3" t="s">
        <v>98</v>
      </c>
      <c r="D1229" s="3" t="s">
        <v>64</v>
      </c>
      <c r="E1229" s="3" t="s">
        <v>34</v>
      </c>
      <c r="F1229" s="3">
        <v>3411.85</v>
      </c>
      <c r="G1229" s="3">
        <v>0</v>
      </c>
      <c r="H1229" s="3">
        <v>3411.85</v>
      </c>
      <c r="I1229" s="3" t="s">
        <v>29</v>
      </c>
      <c r="J1229" s="5">
        <v>1</v>
      </c>
      <c r="K1229" t="str">
        <f>_xlfn.XLOOKUP(D1229, dim_channels!A:A, dim_channels!C:C, "Not Found")</f>
        <v>Direct</v>
      </c>
      <c r="L1229" t="str">
        <f>_xlfn.XLOOKUP(D1229, dim_channels!A:A, dim_channels!B:B, "Not Found")</f>
        <v>Direct Website</v>
      </c>
    </row>
    <row r="1230" spans="1:12" x14ac:dyDescent="0.2">
      <c r="A1230" s="2" t="s">
        <v>1659</v>
      </c>
      <c r="B1230" s="2" t="s">
        <v>346</v>
      </c>
      <c r="C1230" s="2" t="s">
        <v>310</v>
      </c>
      <c r="D1230" s="2" t="s">
        <v>33</v>
      </c>
      <c r="E1230" s="2" t="s">
        <v>60</v>
      </c>
      <c r="F1230" s="2">
        <v>4964.46</v>
      </c>
      <c r="G1230" s="2">
        <v>0</v>
      </c>
      <c r="H1230" s="2">
        <v>4964.46</v>
      </c>
      <c r="I1230" s="2" t="s">
        <v>29</v>
      </c>
      <c r="J1230" s="4">
        <v>1</v>
      </c>
      <c r="K1230" t="str">
        <f>_xlfn.XLOOKUP(D1230, dim_channels!A:A, dim_channels!C:C, "Not Found")</f>
        <v>OTA</v>
      </c>
      <c r="L1230" t="str">
        <f>_xlfn.XLOOKUP(D1230, dim_channels!A:A, dim_channels!B:B, "Not Found")</f>
        <v>Booking.com</v>
      </c>
    </row>
    <row r="1231" spans="1:12" x14ac:dyDescent="0.2">
      <c r="A1231" s="3" t="s">
        <v>1660</v>
      </c>
      <c r="B1231" s="3" t="s">
        <v>164</v>
      </c>
      <c r="C1231" s="3" t="s">
        <v>123</v>
      </c>
      <c r="D1231" s="3" t="s">
        <v>64</v>
      </c>
      <c r="E1231" s="3" t="s">
        <v>115</v>
      </c>
      <c r="F1231" s="3">
        <v>6867.13</v>
      </c>
      <c r="G1231" s="3">
        <v>0</v>
      </c>
      <c r="H1231" s="3">
        <v>6867.13</v>
      </c>
      <c r="I1231" s="3" t="s">
        <v>29</v>
      </c>
      <c r="J1231" s="5">
        <v>1</v>
      </c>
      <c r="K1231" t="str">
        <f>_xlfn.XLOOKUP(D1231, dim_channels!A:A, dim_channels!C:C, "Not Found")</f>
        <v>Direct</v>
      </c>
      <c r="L1231" t="str">
        <f>_xlfn.XLOOKUP(D1231, dim_channels!A:A, dim_channels!B:B, "Not Found")</f>
        <v>Direct Website</v>
      </c>
    </row>
    <row r="1232" spans="1:12" x14ac:dyDescent="0.2">
      <c r="A1232" s="2" t="s">
        <v>1661</v>
      </c>
      <c r="B1232" s="2" t="s">
        <v>448</v>
      </c>
      <c r="C1232" s="2" t="s">
        <v>232</v>
      </c>
      <c r="D1232" s="2" t="s">
        <v>114</v>
      </c>
      <c r="E1232" s="2" t="s">
        <v>115</v>
      </c>
      <c r="F1232" s="2">
        <v>12756.14</v>
      </c>
      <c r="G1232" s="2">
        <v>1275.6099999999999</v>
      </c>
      <c r="H1232" s="2">
        <v>11480.53</v>
      </c>
      <c r="I1232" s="2" t="s">
        <v>29</v>
      </c>
      <c r="J1232" s="4">
        <v>1.1111107239822551</v>
      </c>
      <c r="K1232" t="str">
        <f>_xlfn.XLOOKUP(D1232, dim_channels!A:A, dim_channels!C:C, "Not Found")</f>
        <v>Offline</v>
      </c>
      <c r="L1232" t="str">
        <f>_xlfn.XLOOKUP(D1232, dim_channels!A:A, dim_channels!B:B, "Not Found")</f>
        <v>Travel Agency</v>
      </c>
    </row>
    <row r="1233" spans="1:12" x14ac:dyDescent="0.2">
      <c r="A1233" s="3" t="s">
        <v>1662</v>
      </c>
      <c r="B1233" s="3" t="s">
        <v>138</v>
      </c>
      <c r="C1233" s="3" t="s">
        <v>653</v>
      </c>
      <c r="D1233" s="3" t="s">
        <v>52</v>
      </c>
      <c r="E1233" s="3" t="s">
        <v>60</v>
      </c>
      <c r="F1233" s="3">
        <v>3193.07</v>
      </c>
      <c r="G1233" s="3">
        <v>0</v>
      </c>
      <c r="H1233" s="3">
        <v>3193.07</v>
      </c>
      <c r="I1233" s="3" t="s">
        <v>29</v>
      </c>
      <c r="J1233" s="5">
        <v>1</v>
      </c>
      <c r="K1233" t="str">
        <f>_xlfn.XLOOKUP(D1233, dim_channels!A:A, dim_channels!C:C, "Not Found")</f>
        <v>OTA</v>
      </c>
      <c r="L1233" t="str">
        <f>_xlfn.XLOOKUP(D1233, dim_channels!A:A, dim_channels!B:B, "Not Found")</f>
        <v>Agoda</v>
      </c>
    </row>
    <row r="1234" spans="1:12" x14ac:dyDescent="0.2">
      <c r="A1234" s="2" t="s">
        <v>1663</v>
      </c>
      <c r="B1234" s="2" t="s">
        <v>551</v>
      </c>
      <c r="C1234" s="2" t="s">
        <v>753</v>
      </c>
      <c r="D1234" s="2" t="s">
        <v>64</v>
      </c>
      <c r="E1234" s="2" t="s">
        <v>34</v>
      </c>
      <c r="F1234" s="2">
        <v>14302.86</v>
      </c>
      <c r="G1234" s="2">
        <v>0</v>
      </c>
      <c r="H1234" s="2">
        <v>14302.86</v>
      </c>
      <c r="I1234" s="2" t="s">
        <v>29</v>
      </c>
      <c r="J1234" s="4">
        <v>1</v>
      </c>
      <c r="K1234" t="str">
        <f>_xlfn.XLOOKUP(D1234, dim_channels!A:A, dim_channels!C:C, "Not Found")</f>
        <v>Direct</v>
      </c>
      <c r="L1234" t="str">
        <f>_xlfn.XLOOKUP(D1234, dim_channels!A:A, dim_channels!B:B, "Not Found")</f>
        <v>Direct Website</v>
      </c>
    </row>
    <row r="1235" spans="1:12" x14ac:dyDescent="0.2">
      <c r="A1235" s="3" t="s">
        <v>1664</v>
      </c>
      <c r="B1235" s="3" t="s">
        <v>448</v>
      </c>
      <c r="C1235" s="3" t="s">
        <v>762</v>
      </c>
      <c r="D1235" s="3" t="s">
        <v>52</v>
      </c>
      <c r="E1235" s="3" t="s">
        <v>34</v>
      </c>
      <c r="F1235" s="3">
        <v>2762.91</v>
      </c>
      <c r="G1235" s="3">
        <v>331.55</v>
      </c>
      <c r="H1235" s="3">
        <v>2431.36</v>
      </c>
      <c r="I1235" s="3" t="s">
        <v>56</v>
      </c>
      <c r="J1235" s="5">
        <v>1.136364010265859</v>
      </c>
      <c r="K1235" t="str">
        <f>_xlfn.XLOOKUP(D1235, dim_channels!A:A, dim_channels!C:C, "Not Found")</f>
        <v>OTA</v>
      </c>
      <c r="L1235" t="str">
        <f>_xlfn.XLOOKUP(D1235, dim_channels!A:A, dim_channels!B:B, "Not Found")</f>
        <v>Agoda</v>
      </c>
    </row>
    <row r="1236" spans="1:12" x14ac:dyDescent="0.2">
      <c r="A1236" s="2" t="s">
        <v>1665</v>
      </c>
      <c r="B1236" s="2" t="s">
        <v>307</v>
      </c>
      <c r="C1236" s="2" t="s">
        <v>753</v>
      </c>
      <c r="D1236" s="2" t="s">
        <v>206</v>
      </c>
      <c r="E1236" s="2" t="s">
        <v>207</v>
      </c>
      <c r="F1236" s="2">
        <v>7493.37</v>
      </c>
      <c r="G1236" s="2">
        <v>0</v>
      </c>
      <c r="H1236" s="2">
        <v>7493.37</v>
      </c>
      <c r="I1236" s="2" t="s">
        <v>29</v>
      </c>
      <c r="J1236" s="4">
        <v>1</v>
      </c>
      <c r="K1236" t="str">
        <f>_xlfn.XLOOKUP(D1236, dim_channels!A:A, dim_channels!C:C, "Not Found")</f>
        <v>Direct</v>
      </c>
      <c r="L1236" t="str">
        <f>_xlfn.XLOOKUP(D1236, dim_channels!A:A, dim_channels!B:B, "Not Found")</f>
        <v>Walk-in</v>
      </c>
    </row>
    <row r="1237" spans="1:12" x14ac:dyDescent="0.2">
      <c r="A1237" s="3" t="s">
        <v>1666</v>
      </c>
      <c r="B1237" s="3" t="s">
        <v>577</v>
      </c>
      <c r="C1237" s="3" t="s">
        <v>891</v>
      </c>
      <c r="D1237" s="3" t="s">
        <v>33</v>
      </c>
      <c r="E1237" s="3" t="s">
        <v>60</v>
      </c>
      <c r="F1237" s="3">
        <v>21701.98</v>
      </c>
      <c r="G1237" s="3">
        <v>0</v>
      </c>
      <c r="H1237" s="3">
        <v>21701.98</v>
      </c>
      <c r="I1237" s="3" t="s">
        <v>29</v>
      </c>
      <c r="J1237" s="5">
        <v>1</v>
      </c>
      <c r="K1237" t="str">
        <f>_xlfn.XLOOKUP(D1237, dim_channels!A:A, dim_channels!C:C, "Not Found")</f>
        <v>OTA</v>
      </c>
      <c r="L1237" t="str">
        <f>_xlfn.XLOOKUP(D1237, dim_channels!A:A, dim_channels!B:B, "Not Found")</f>
        <v>Booking.com</v>
      </c>
    </row>
    <row r="1238" spans="1:12" x14ac:dyDescent="0.2">
      <c r="A1238" s="2" t="s">
        <v>1667</v>
      </c>
      <c r="B1238" s="2" t="s">
        <v>66</v>
      </c>
      <c r="C1238" s="2" t="s">
        <v>204</v>
      </c>
      <c r="D1238" s="2" t="s">
        <v>33</v>
      </c>
      <c r="E1238" s="2" t="s">
        <v>60</v>
      </c>
      <c r="F1238" s="2">
        <v>21700.23</v>
      </c>
      <c r="G1238" s="2">
        <v>0</v>
      </c>
      <c r="H1238" s="2">
        <v>21700.23</v>
      </c>
      <c r="I1238" s="2" t="s">
        <v>29</v>
      </c>
      <c r="J1238" s="4">
        <v>1</v>
      </c>
      <c r="K1238" t="str">
        <f>_xlfn.XLOOKUP(D1238, dim_channels!A:A, dim_channels!C:C, "Not Found")</f>
        <v>OTA</v>
      </c>
      <c r="L1238" t="str">
        <f>_xlfn.XLOOKUP(D1238, dim_channels!A:A, dim_channels!B:B, "Not Found")</f>
        <v>Booking.com</v>
      </c>
    </row>
    <row r="1239" spans="1:12" x14ac:dyDescent="0.2">
      <c r="A1239" s="3" t="s">
        <v>1668</v>
      </c>
      <c r="B1239" s="3" t="s">
        <v>156</v>
      </c>
      <c r="C1239" s="3" t="s">
        <v>866</v>
      </c>
      <c r="D1239" s="3" t="s">
        <v>45</v>
      </c>
      <c r="E1239" s="3" t="s">
        <v>46</v>
      </c>
      <c r="F1239" s="3">
        <v>6585.59</v>
      </c>
      <c r="G1239" s="3">
        <v>329.28</v>
      </c>
      <c r="H1239" s="3">
        <v>6256.31</v>
      </c>
      <c r="I1239" s="3" t="s">
        <v>41</v>
      </c>
      <c r="J1239" s="5">
        <v>1.052631663072962</v>
      </c>
      <c r="K1239" t="str">
        <f>_xlfn.XLOOKUP(D1239, dim_channels!A:A, dim_channels!C:C, "Not Found")</f>
        <v>Corporate</v>
      </c>
      <c r="L1239" t="str">
        <f>_xlfn.XLOOKUP(D1239, dim_channels!A:A, dim_channels!B:B, "Not Found")</f>
        <v>Corporate Direct</v>
      </c>
    </row>
    <row r="1240" spans="1:12" x14ac:dyDescent="0.2">
      <c r="A1240" s="2" t="s">
        <v>1669</v>
      </c>
      <c r="B1240" s="2" t="s">
        <v>222</v>
      </c>
      <c r="C1240" s="2" t="s">
        <v>826</v>
      </c>
      <c r="D1240" s="2" t="s">
        <v>52</v>
      </c>
      <c r="E1240" s="2" t="s">
        <v>60</v>
      </c>
      <c r="F1240" s="2">
        <v>6363.2</v>
      </c>
      <c r="G1240" s="2">
        <v>0</v>
      </c>
      <c r="H1240" s="2">
        <v>6363.2</v>
      </c>
      <c r="I1240" s="2" t="s">
        <v>29</v>
      </c>
      <c r="J1240" s="4">
        <v>1</v>
      </c>
      <c r="K1240" t="str">
        <f>_xlfn.XLOOKUP(D1240, dim_channels!A:A, dim_channels!C:C, "Not Found")</f>
        <v>OTA</v>
      </c>
      <c r="L1240" t="str">
        <f>_xlfn.XLOOKUP(D1240, dim_channels!A:A, dim_channels!B:B, "Not Found")</f>
        <v>Agoda</v>
      </c>
    </row>
    <row r="1241" spans="1:12" x14ac:dyDescent="0.2">
      <c r="A1241" s="3" t="s">
        <v>1670</v>
      </c>
      <c r="B1241" s="3" t="s">
        <v>50</v>
      </c>
      <c r="C1241" s="3" t="s">
        <v>630</v>
      </c>
      <c r="D1241" s="3" t="s">
        <v>27</v>
      </c>
      <c r="E1241" s="3" t="s">
        <v>28</v>
      </c>
      <c r="F1241" s="3">
        <v>6969.59</v>
      </c>
      <c r="G1241" s="3">
        <v>1254.53</v>
      </c>
      <c r="H1241" s="3">
        <v>5715.06</v>
      </c>
      <c r="I1241" s="3" t="s">
        <v>41</v>
      </c>
      <c r="J1241" s="5">
        <v>1.2195130059876891</v>
      </c>
      <c r="K1241" t="str">
        <f>_xlfn.XLOOKUP(D1241, dim_channels!A:A, dim_channels!C:C, "Not Found")</f>
        <v>OTA</v>
      </c>
      <c r="L1241" t="str">
        <f>_xlfn.XLOOKUP(D1241, dim_channels!A:A, dim_channels!B:B, "Not Found")</f>
        <v>Expedia</v>
      </c>
    </row>
    <row r="1242" spans="1:12" x14ac:dyDescent="0.2">
      <c r="A1242" s="2" t="s">
        <v>1671</v>
      </c>
      <c r="B1242" s="2" t="s">
        <v>1610</v>
      </c>
      <c r="C1242" s="2" t="s">
        <v>256</v>
      </c>
      <c r="D1242" s="2" t="s">
        <v>45</v>
      </c>
      <c r="E1242" s="2" t="s">
        <v>46</v>
      </c>
      <c r="F1242" s="2">
        <v>3726</v>
      </c>
      <c r="G1242" s="2">
        <v>186.3</v>
      </c>
      <c r="H1242" s="2">
        <v>3539.7</v>
      </c>
      <c r="I1242" s="2" t="s">
        <v>29</v>
      </c>
      <c r="J1242" s="4">
        <v>1.052631578947369</v>
      </c>
      <c r="K1242" t="str">
        <f>_xlfn.XLOOKUP(D1242, dim_channels!A:A, dim_channels!C:C, "Not Found")</f>
        <v>Corporate</v>
      </c>
      <c r="L1242" t="str">
        <f>_xlfn.XLOOKUP(D1242, dim_channels!A:A, dim_channels!B:B, "Not Found")</f>
        <v>Corporate Direct</v>
      </c>
    </row>
    <row r="1243" spans="1:12" x14ac:dyDescent="0.2">
      <c r="A1243" s="3" t="s">
        <v>1672</v>
      </c>
      <c r="B1243" s="3" t="s">
        <v>124</v>
      </c>
      <c r="C1243" s="3" t="s">
        <v>183</v>
      </c>
      <c r="D1243" s="3" t="s">
        <v>45</v>
      </c>
      <c r="E1243" s="3" t="s">
        <v>46</v>
      </c>
      <c r="F1243" s="3">
        <v>11493.27</v>
      </c>
      <c r="G1243" s="3">
        <v>574.66</v>
      </c>
      <c r="H1243" s="3">
        <v>10918.61</v>
      </c>
      <c r="I1243" s="3" t="s">
        <v>29</v>
      </c>
      <c r="J1243" s="5">
        <v>1.052631241522501</v>
      </c>
      <c r="K1243" t="str">
        <f>_xlfn.XLOOKUP(D1243, dim_channels!A:A, dim_channels!C:C, "Not Found")</f>
        <v>Corporate</v>
      </c>
      <c r="L1243" t="str">
        <f>_xlfn.XLOOKUP(D1243, dim_channels!A:A, dim_channels!B:B, "Not Found")</f>
        <v>Corporate Direct</v>
      </c>
    </row>
    <row r="1244" spans="1:12" x14ac:dyDescent="0.2">
      <c r="A1244" s="2" t="s">
        <v>1673</v>
      </c>
      <c r="B1244" s="2" t="s">
        <v>92</v>
      </c>
      <c r="C1244" s="2" t="s">
        <v>193</v>
      </c>
      <c r="D1244" s="2" t="s">
        <v>45</v>
      </c>
      <c r="E1244" s="2" t="s">
        <v>89</v>
      </c>
      <c r="F1244" s="2">
        <v>3228.46</v>
      </c>
      <c r="G1244" s="2">
        <v>0</v>
      </c>
      <c r="H1244" s="2">
        <v>3228.46</v>
      </c>
      <c r="I1244" s="2" t="s">
        <v>29</v>
      </c>
      <c r="J1244" s="4">
        <v>1</v>
      </c>
      <c r="K1244" t="str">
        <f>_xlfn.XLOOKUP(D1244, dim_channels!A:A, dim_channels!C:C, "Not Found")</f>
        <v>Corporate</v>
      </c>
      <c r="L1244" t="str">
        <f>_xlfn.XLOOKUP(D1244, dim_channels!A:A, dim_channels!B:B, "Not Found")</f>
        <v>Corporate Direct</v>
      </c>
    </row>
    <row r="1245" spans="1:12" x14ac:dyDescent="0.2">
      <c r="A1245" s="3" t="s">
        <v>1674</v>
      </c>
      <c r="B1245" s="3" t="s">
        <v>307</v>
      </c>
      <c r="C1245" s="3" t="s">
        <v>136</v>
      </c>
      <c r="D1245" s="3" t="s">
        <v>45</v>
      </c>
      <c r="E1245" s="3" t="s">
        <v>46</v>
      </c>
      <c r="F1245" s="3">
        <v>4961.3100000000004</v>
      </c>
      <c r="G1245" s="3">
        <v>248.07</v>
      </c>
      <c r="H1245" s="3">
        <v>4713.24</v>
      </c>
      <c r="I1245" s="3" t="s">
        <v>29</v>
      </c>
      <c r="J1245" s="5">
        <v>1.052632583954987</v>
      </c>
      <c r="K1245" t="str">
        <f>_xlfn.XLOOKUP(D1245, dim_channels!A:A, dim_channels!C:C, "Not Found")</f>
        <v>Corporate</v>
      </c>
      <c r="L1245" t="str">
        <f>_xlfn.XLOOKUP(D1245, dim_channels!A:A, dim_channels!B:B, "Not Found")</f>
        <v>Corporate Direct</v>
      </c>
    </row>
    <row r="1246" spans="1:12" x14ac:dyDescent="0.2">
      <c r="A1246" s="2" t="s">
        <v>1675</v>
      </c>
      <c r="B1246" s="2" t="s">
        <v>337</v>
      </c>
      <c r="C1246" s="2" t="s">
        <v>566</v>
      </c>
      <c r="D1246" s="2" t="s">
        <v>45</v>
      </c>
      <c r="E1246" s="2" t="s">
        <v>46</v>
      </c>
      <c r="F1246" s="2">
        <v>2991.73</v>
      </c>
      <c r="G1246" s="2">
        <v>149.59</v>
      </c>
      <c r="H1246" s="2">
        <v>2842.14</v>
      </c>
      <c r="I1246" s="2" t="s">
        <v>41</v>
      </c>
      <c r="J1246" s="4">
        <v>1.0526328752278209</v>
      </c>
      <c r="K1246" t="str">
        <f>_xlfn.XLOOKUP(D1246, dim_channels!A:A, dim_channels!C:C, "Not Found")</f>
        <v>Corporate</v>
      </c>
      <c r="L1246" t="str">
        <f>_xlfn.XLOOKUP(D1246, dim_channels!A:A, dim_channels!B:B, "Not Found")</f>
        <v>Corporate Direct</v>
      </c>
    </row>
    <row r="1247" spans="1:12" x14ac:dyDescent="0.2">
      <c r="A1247" s="3" t="s">
        <v>1676</v>
      </c>
      <c r="B1247" s="3" t="s">
        <v>669</v>
      </c>
      <c r="C1247" s="3" t="s">
        <v>43</v>
      </c>
      <c r="D1247" s="3" t="s">
        <v>27</v>
      </c>
      <c r="E1247" s="3" t="s">
        <v>60</v>
      </c>
      <c r="F1247" s="3">
        <v>12807.89</v>
      </c>
      <c r="G1247" s="3">
        <v>0</v>
      </c>
      <c r="H1247" s="3">
        <v>12807.89</v>
      </c>
      <c r="I1247" s="3" t="s">
        <v>29</v>
      </c>
      <c r="J1247" s="5">
        <v>1</v>
      </c>
      <c r="K1247" t="str">
        <f>_xlfn.XLOOKUP(D1247, dim_channels!A:A, dim_channels!C:C, "Not Found")</f>
        <v>OTA</v>
      </c>
      <c r="L1247" t="str">
        <f>_xlfn.XLOOKUP(D1247, dim_channels!A:A, dim_channels!B:B, "Not Found")</f>
        <v>Expedia</v>
      </c>
    </row>
    <row r="1248" spans="1:12" x14ac:dyDescent="0.2">
      <c r="A1248" s="2" t="s">
        <v>1677</v>
      </c>
      <c r="B1248" s="2" t="s">
        <v>393</v>
      </c>
      <c r="C1248" s="2" t="s">
        <v>1035</v>
      </c>
      <c r="D1248" s="2" t="s">
        <v>64</v>
      </c>
      <c r="E1248" s="2" t="s">
        <v>34</v>
      </c>
      <c r="F1248" s="2">
        <v>10447.44</v>
      </c>
      <c r="G1248" s="2">
        <v>0</v>
      </c>
      <c r="H1248" s="2">
        <v>10447.44</v>
      </c>
      <c r="I1248" s="2" t="s">
        <v>29</v>
      </c>
      <c r="J1248" s="4">
        <v>1</v>
      </c>
      <c r="K1248" t="str">
        <f>_xlfn.XLOOKUP(D1248, dim_channels!A:A, dim_channels!C:C, "Not Found")</f>
        <v>Direct</v>
      </c>
      <c r="L1248" t="str">
        <f>_xlfn.XLOOKUP(D1248, dim_channels!A:A, dim_channels!B:B, "Not Found")</f>
        <v>Direct Website</v>
      </c>
    </row>
    <row r="1249" spans="1:12" x14ac:dyDescent="0.2">
      <c r="A1249" s="3" t="s">
        <v>1678</v>
      </c>
      <c r="B1249" s="3" t="s">
        <v>725</v>
      </c>
      <c r="C1249" s="3" t="s">
        <v>178</v>
      </c>
      <c r="D1249" s="3" t="s">
        <v>52</v>
      </c>
      <c r="E1249" s="3" t="s">
        <v>34</v>
      </c>
      <c r="F1249" s="3">
        <v>6311.84</v>
      </c>
      <c r="G1249" s="3">
        <v>757.42</v>
      </c>
      <c r="H1249" s="3">
        <v>5554.42</v>
      </c>
      <c r="I1249" s="3" t="s">
        <v>41</v>
      </c>
      <c r="J1249" s="5">
        <v>1.136363472693819</v>
      </c>
      <c r="K1249" t="str">
        <f>_xlfn.XLOOKUP(D1249, dim_channels!A:A, dim_channels!C:C, "Not Found")</f>
        <v>OTA</v>
      </c>
      <c r="L1249" t="str">
        <f>_xlfn.XLOOKUP(D1249, dim_channels!A:A, dim_channels!B:B, "Not Found")</f>
        <v>Agoda</v>
      </c>
    </row>
    <row r="1250" spans="1:12" x14ac:dyDescent="0.2">
      <c r="A1250" s="2" t="s">
        <v>1679</v>
      </c>
      <c r="B1250" s="2" t="s">
        <v>165</v>
      </c>
      <c r="C1250" s="2" t="s">
        <v>165</v>
      </c>
      <c r="D1250" s="2" t="s">
        <v>45</v>
      </c>
      <c r="E1250" s="2" t="s">
        <v>46</v>
      </c>
      <c r="F1250" s="2">
        <v>2359.75</v>
      </c>
      <c r="G1250" s="2">
        <v>117.99</v>
      </c>
      <c r="H1250" s="2">
        <v>2241.7600000000002</v>
      </c>
      <c r="I1250" s="2" t="s">
        <v>29</v>
      </c>
      <c r="J1250" s="4">
        <v>1.052632752837056</v>
      </c>
      <c r="K1250" t="str">
        <f>_xlfn.XLOOKUP(D1250, dim_channels!A:A, dim_channels!C:C, "Not Found")</f>
        <v>Corporate</v>
      </c>
      <c r="L1250" t="str">
        <f>_xlfn.XLOOKUP(D1250, dim_channels!A:A, dim_channels!B:B, "Not Found")</f>
        <v>Corporate Direct</v>
      </c>
    </row>
    <row r="1251" spans="1:12" x14ac:dyDescent="0.2">
      <c r="A1251" s="3" t="s">
        <v>1680</v>
      </c>
      <c r="B1251" s="3" t="s">
        <v>574</v>
      </c>
      <c r="C1251" s="3" t="s">
        <v>126</v>
      </c>
      <c r="D1251" s="3" t="s">
        <v>64</v>
      </c>
      <c r="E1251" s="3" t="s">
        <v>115</v>
      </c>
      <c r="F1251" s="3">
        <v>10472.629999999999</v>
      </c>
      <c r="G1251" s="3">
        <v>0</v>
      </c>
      <c r="H1251" s="3">
        <v>10472.629999999999</v>
      </c>
      <c r="I1251" s="3" t="s">
        <v>29</v>
      </c>
      <c r="J1251" s="5">
        <v>1</v>
      </c>
      <c r="K1251" t="str">
        <f>_xlfn.XLOOKUP(D1251, dim_channels!A:A, dim_channels!C:C, "Not Found")</f>
        <v>Direct</v>
      </c>
      <c r="L1251" t="str">
        <f>_xlfn.XLOOKUP(D1251, dim_channels!A:A, dim_channels!B:B, "Not Found")</f>
        <v>Direct Website</v>
      </c>
    </row>
    <row r="1252" spans="1:12" x14ac:dyDescent="0.2">
      <c r="A1252" s="2" t="s">
        <v>1681</v>
      </c>
      <c r="B1252" s="2" t="s">
        <v>505</v>
      </c>
      <c r="C1252" s="2" t="s">
        <v>851</v>
      </c>
      <c r="D1252" s="2" t="s">
        <v>33</v>
      </c>
      <c r="E1252" s="2" t="s">
        <v>34</v>
      </c>
      <c r="F1252" s="2">
        <v>3908.71</v>
      </c>
      <c r="G1252" s="2">
        <v>586.30999999999995</v>
      </c>
      <c r="H1252" s="2">
        <v>3322.4</v>
      </c>
      <c r="I1252" s="2" t="s">
        <v>41</v>
      </c>
      <c r="J1252" s="4">
        <v>1.1764718275945101</v>
      </c>
      <c r="K1252" t="str">
        <f>_xlfn.XLOOKUP(D1252, dim_channels!A:A, dim_channels!C:C, "Not Found")</f>
        <v>OTA</v>
      </c>
      <c r="L1252" t="str">
        <f>_xlfn.XLOOKUP(D1252, dim_channels!A:A, dim_channels!B:B, "Not Found")</f>
        <v>Booking.com</v>
      </c>
    </row>
    <row r="1253" spans="1:12" x14ac:dyDescent="0.2">
      <c r="A1253" s="3" t="s">
        <v>1682</v>
      </c>
      <c r="B1253" s="3" t="s">
        <v>78</v>
      </c>
      <c r="C1253" s="3" t="s">
        <v>181</v>
      </c>
      <c r="D1253" s="3" t="s">
        <v>45</v>
      </c>
      <c r="E1253" s="3" t="s">
        <v>46</v>
      </c>
      <c r="F1253" s="3">
        <v>2379.9299999999998</v>
      </c>
      <c r="G1253" s="3">
        <v>119</v>
      </c>
      <c r="H1253" s="3">
        <v>2260.9299999999998</v>
      </c>
      <c r="I1253" s="3" t="s">
        <v>29</v>
      </c>
      <c r="J1253" s="5">
        <v>1.052633208458466</v>
      </c>
      <c r="K1253" t="str">
        <f>_xlfn.XLOOKUP(D1253, dim_channels!A:A, dim_channels!C:C, "Not Found")</f>
        <v>Corporate</v>
      </c>
      <c r="L1253" t="str">
        <f>_xlfn.XLOOKUP(D1253, dim_channels!A:A, dim_channels!B:B, "Not Found")</f>
        <v>Corporate Direct</v>
      </c>
    </row>
    <row r="1254" spans="1:12" x14ac:dyDescent="0.2">
      <c r="A1254" s="2" t="s">
        <v>1683</v>
      </c>
      <c r="B1254" s="2" t="s">
        <v>249</v>
      </c>
      <c r="C1254" s="2" t="s">
        <v>321</v>
      </c>
      <c r="D1254" s="2" t="s">
        <v>206</v>
      </c>
      <c r="E1254" s="2" t="s">
        <v>207</v>
      </c>
      <c r="F1254" s="2">
        <v>7654.65</v>
      </c>
      <c r="G1254" s="2">
        <v>0</v>
      </c>
      <c r="H1254" s="2">
        <v>7654.65</v>
      </c>
      <c r="I1254" s="2" t="s">
        <v>29</v>
      </c>
      <c r="J1254" s="4">
        <v>1</v>
      </c>
      <c r="K1254" t="str">
        <f>_xlfn.XLOOKUP(D1254, dim_channels!A:A, dim_channels!C:C, "Not Found")</f>
        <v>Direct</v>
      </c>
      <c r="L1254" t="str">
        <f>_xlfn.XLOOKUP(D1254, dim_channels!A:A, dim_channels!B:B, "Not Found")</f>
        <v>Walk-in</v>
      </c>
    </row>
    <row r="1255" spans="1:12" x14ac:dyDescent="0.2">
      <c r="A1255" s="3" t="s">
        <v>1684</v>
      </c>
      <c r="B1255" s="3" t="s">
        <v>82</v>
      </c>
      <c r="C1255" s="3" t="s">
        <v>602</v>
      </c>
      <c r="D1255" s="3" t="s">
        <v>27</v>
      </c>
      <c r="E1255" s="3" t="s">
        <v>60</v>
      </c>
      <c r="F1255" s="3">
        <v>5971.91</v>
      </c>
      <c r="G1255" s="3">
        <v>0</v>
      </c>
      <c r="H1255" s="3">
        <v>5971.91</v>
      </c>
      <c r="I1255" s="3" t="s">
        <v>29</v>
      </c>
      <c r="J1255" s="5">
        <v>1</v>
      </c>
      <c r="K1255" t="str">
        <f>_xlfn.XLOOKUP(D1255, dim_channels!A:A, dim_channels!C:C, "Not Found")</f>
        <v>OTA</v>
      </c>
      <c r="L1255" t="str">
        <f>_xlfn.XLOOKUP(D1255, dim_channels!A:A, dim_channels!B:B, "Not Found")</f>
        <v>Expedia</v>
      </c>
    </row>
    <row r="1256" spans="1:12" x14ac:dyDescent="0.2">
      <c r="A1256" s="2" t="s">
        <v>1685</v>
      </c>
      <c r="B1256" s="2" t="s">
        <v>141</v>
      </c>
      <c r="C1256" s="2" t="s">
        <v>595</v>
      </c>
      <c r="D1256" s="2" t="s">
        <v>33</v>
      </c>
      <c r="E1256" s="2" t="s">
        <v>60</v>
      </c>
      <c r="F1256" s="2">
        <v>2440.19</v>
      </c>
      <c r="G1256" s="2">
        <v>0</v>
      </c>
      <c r="H1256" s="2">
        <v>2440.19</v>
      </c>
      <c r="I1256" s="2" t="s">
        <v>41</v>
      </c>
      <c r="J1256" s="4">
        <v>1</v>
      </c>
      <c r="K1256" t="str">
        <f>_xlfn.XLOOKUP(D1256, dim_channels!A:A, dim_channels!C:C, "Not Found")</f>
        <v>OTA</v>
      </c>
      <c r="L1256" t="str">
        <f>_xlfn.XLOOKUP(D1256, dim_channels!A:A, dim_channels!B:B, "Not Found")</f>
        <v>Booking.com</v>
      </c>
    </row>
    <row r="1257" spans="1:12" x14ac:dyDescent="0.2">
      <c r="A1257" s="3" t="s">
        <v>1686</v>
      </c>
      <c r="B1257" s="3" t="s">
        <v>36</v>
      </c>
      <c r="C1257" s="3" t="s">
        <v>891</v>
      </c>
      <c r="D1257" s="3" t="s">
        <v>52</v>
      </c>
      <c r="E1257" s="3" t="s">
        <v>34</v>
      </c>
      <c r="F1257" s="3">
        <v>4315.09</v>
      </c>
      <c r="G1257" s="3">
        <v>517.80999999999995</v>
      </c>
      <c r="H1257" s="3">
        <v>3797.28</v>
      </c>
      <c r="I1257" s="3" t="s">
        <v>29</v>
      </c>
      <c r="J1257" s="5">
        <v>1.136363396957822</v>
      </c>
      <c r="K1257" t="str">
        <f>_xlfn.XLOOKUP(D1257, dim_channels!A:A, dim_channels!C:C, "Not Found")</f>
        <v>OTA</v>
      </c>
      <c r="L1257" t="str">
        <f>_xlfn.XLOOKUP(D1257, dim_channels!A:A, dim_channels!B:B, "Not Found")</f>
        <v>Agoda</v>
      </c>
    </row>
    <row r="1258" spans="1:12" x14ac:dyDescent="0.2">
      <c r="A1258" s="2" t="s">
        <v>1687</v>
      </c>
      <c r="B1258" s="2" t="s">
        <v>527</v>
      </c>
      <c r="C1258" s="2" t="s">
        <v>181</v>
      </c>
      <c r="D1258" s="2" t="s">
        <v>27</v>
      </c>
      <c r="E1258" s="2" t="s">
        <v>34</v>
      </c>
      <c r="F1258" s="2">
        <v>9199.49</v>
      </c>
      <c r="G1258" s="2">
        <v>1655.91</v>
      </c>
      <c r="H1258" s="2">
        <v>7543.58</v>
      </c>
      <c r="I1258" s="2" t="s">
        <v>29</v>
      </c>
      <c r="J1258" s="4">
        <v>1.2195124861140201</v>
      </c>
      <c r="K1258" t="str">
        <f>_xlfn.XLOOKUP(D1258, dim_channels!A:A, dim_channels!C:C, "Not Found")</f>
        <v>OTA</v>
      </c>
      <c r="L1258" t="str">
        <f>_xlfn.XLOOKUP(D1258, dim_channels!A:A, dim_channels!B:B, "Not Found")</f>
        <v>Expedia</v>
      </c>
    </row>
    <row r="1259" spans="1:12" x14ac:dyDescent="0.2">
      <c r="A1259" s="3" t="s">
        <v>1688</v>
      </c>
      <c r="B1259" s="3" t="s">
        <v>92</v>
      </c>
      <c r="C1259" s="3" t="s">
        <v>192</v>
      </c>
      <c r="D1259" s="3" t="s">
        <v>64</v>
      </c>
      <c r="E1259" s="3" t="s">
        <v>115</v>
      </c>
      <c r="F1259" s="3">
        <v>9612.43</v>
      </c>
      <c r="G1259" s="3">
        <v>0</v>
      </c>
      <c r="H1259" s="3">
        <v>9612.43</v>
      </c>
      <c r="I1259" s="3" t="s">
        <v>29</v>
      </c>
      <c r="J1259" s="5">
        <v>1</v>
      </c>
      <c r="K1259" t="str">
        <f>_xlfn.XLOOKUP(D1259, dim_channels!A:A, dim_channels!C:C, "Not Found")</f>
        <v>Direct</v>
      </c>
      <c r="L1259" t="str">
        <f>_xlfn.XLOOKUP(D1259, dim_channels!A:A, dim_channels!B:B, "Not Found")</f>
        <v>Direct Website</v>
      </c>
    </row>
    <row r="1260" spans="1:12" x14ac:dyDescent="0.2">
      <c r="A1260" s="2" t="s">
        <v>1689</v>
      </c>
      <c r="B1260" s="2" t="s">
        <v>512</v>
      </c>
      <c r="C1260" s="2" t="s">
        <v>195</v>
      </c>
      <c r="D1260" s="2" t="s">
        <v>33</v>
      </c>
      <c r="E1260" s="2" t="s">
        <v>34</v>
      </c>
      <c r="F1260" s="2">
        <v>3023.12</v>
      </c>
      <c r="G1260" s="2">
        <v>453.47</v>
      </c>
      <c r="H1260" s="2">
        <v>2569.65</v>
      </c>
      <c r="I1260" s="2" t="s">
        <v>29</v>
      </c>
      <c r="J1260" s="4">
        <v>1.1764715039013089</v>
      </c>
      <c r="K1260" t="str">
        <f>_xlfn.XLOOKUP(D1260, dim_channels!A:A, dim_channels!C:C, "Not Found")</f>
        <v>OTA</v>
      </c>
      <c r="L1260" t="str">
        <f>_xlfn.XLOOKUP(D1260, dim_channels!A:A, dim_channels!B:B, "Not Found")</f>
        <v>Booking.com</v>
      </c>
    </row>
    <row r="1261" spans="1:12" x14ac:dyDescent="0.2">
      <c r="A1261" s="3" t="s">
        <v>1690</v>
      </c>
      <c r="B1261" s="3" t="s">
        <v>294</v>
      </c>
      <c r="C1261" s="3" t="s">
        <v>294</v>
      </c>
      <c r="D1261" s="3" t="s">
        <v>114</v>
      </c>
      <c r="E1261" s="3" t="s">
        <v>115</v>
      </c>
      <c r="F1261" s="3">
        <v>6536.88</v>
      </c>
      <c r="G1261" s="3">
        <v>653.69000000000005</v>
      </c>
      <c r="H1261" s="3">
        <v>5883.19</v>
      </c>
      <c r="I1261" s="3" t="s">
        <v>29</v>
      </c>
      <c r="J1261" s="5">
        <v>1.111111488835139</v>
      </c>
      <c r="K1261" t="str">
        <f>_xlfn.XLOOKUP(D1261, dim_channels!A:A, dim_channels!C:C, "Not Found")</f>
        <v>Offline</v>
      </c>
      <c r="L1261" t="str">
        <f>_xlfn.XLOOKUP(D1261, dim_channels!A:A, dim_channels!B:B, "Not Found")</f>
        <v>Travel Agency</v>
      </c>
    </row>
    <row r="1262" spans="1:12" x14ac:dyDescent="0.2">
      <c r="A1262" s="2" t="s">
        <v>1691</v>
      </c>
      <c r="B1262" s="2" t="s">
        <v>124</v>
      </c>
      <c r="C1262" s="2" t="s">
        <v>48</v>
      </c>
      <c r="D1262" s="2" t="s">
        <v>33</v>
      </c>
      <c r="E1262" s="2" t="s">
        <v>60</v>
      </c>
      <c r="F1262" s="2">
        <v>11651.62</v>
      </c>
      <c r="G1262" s="2">
        <v>0</v>
      </c>
      <c r="H1262" s="2">
        <v>11651.62</v>
      </c>
      <c r="I1262" s="2" t="s">
        <v>29</v>
      </c>
      <c r="J1262" s="4">
        <v>1</v>
      </c>
      <c r="K1262" t="str">
        <f>_xlfn.XLOOKUP(D1262, dim_channels!A:A, dim_channels!C:C, "Not Found")</f>
        <v>OTA</v>
      </c>
      <c r="L1262" t="str">
        <f>_xlfn.XLOOKUP(D1262, dim_channels!A:A, dim_channels!B:B, "Not Found")</f>
        <v>Booking.com</v>
      </c>
    </row>
    <row r="1263" spans="1:12" x14ac:dyDescent="0.2">
      <c r="A1263" s="3" t="s">
        <v>1692</v>
      </c>
      <c r="B1263" s="3" t="s">
        <v>360</v>
      </c>
      <c r="C1263" s="3" t="s">
        <v>95</v>
      </c>
      <c r="D1263" s="3" t="s">
        <v>64</v>
      </c>
      <c r="E1263" s="3" t="s">
        <v>28</v>
      </c>
      <c r="F1263" s="3">
        <v>12432.83</v>
      </c>
      <c r="G1263" s="3">
        <v>0</v>
      </c>
      <c r="H1263" s="3">
        <v>12432.83</v>
      </c>
      <c r="I1263" s="3" t="s">
        <v>29</v>
      </c>
      <c r="J1263" s="5">
        <v>1</v>
      </c>
      <c r="K1263" t="str">
        <f>_xlfn.XLOOKUP(D1263, dim_channels!A:A, dim_channels!C:C, "Not Found")</f>
        <v>Direct</v>
      </c>
      <c r="L1263" t="str">
        <f>_xlfn.XLOOKUP(D1263, dim_channels!A:A, dim_channels!B:B, "Not Found")</f>
        <v>Direct Website</v>
      </c>
    </row>
    <row r="1264" spans="1:12" x14ac:dyDescent="0.2">
      <c r="A1264" s="2" t="s">
        <v>1693</v>
      </c>
      <c r="B1264" s="2" t="s">
        <v>305</v>
      </c>
      <c r="C1264" s="2" t="s">
        <v>955</v>
      </c>
      <c r="D1264" s="2" t="s">
        <v>45</v>
      </c>
      <c r="E1264" s="2" t="s">
        <v>89</v>
      </c>
      <c r="F1264" s="2">
        <v>8457.33</v>
      </c>
      <c r="G1264" s="2">
        <v>0</v>
      </c>
      <c r="H1264" s="2">
        <v>8457.33</v>
      </c>
      <c r="I1264" s="2" t="s">
        <v>29</v>
      </c>
      <c r="J1264" s="4">
        <v>1</v>
      </c>
      <c r="K1264" t="str">
        <f>_xlfn.XLOOKUP(D1264, dim_channels!A:A, dim_channels!C:C, "Not Found")</f>
        <v>Corporate</v>
      </c>
      <c r="L1264" t="str">
        <f>_xlfn.XLOOKUP(D1264, dim_channels!A:A, dim_channels!B:B, "Not Found")</f>
        <v>Corporate Direct</v>
      </c>
    </row>
    <row r="1265" spans="1:12" x14ac:dyDescent="0.2">
      <c r="A1265" s="3" t="s">
        <v>1694</v>
      </c>
      <c r="B1265" s="3" t="s">
        <v>679</v>
      </c>
      <c r="C1265" s="3" t="s">
        <v>403</v>
      </c>
      <c r="D1265" s="3" t="s">
        <v>27</v>
      </c>
      <c r="E1265" s="3" t="s">
        <v>28</v>
      </c>
      <c r="F1265" s="3">
        <v>3053.31</v>
      </c>
      <c r="G1265" s="3">
        <v>549.6</v>
      </c>
      <c r="H1265" s="3">
        <v>2503.71</v>
      </c>
      <c r="I1265" s="3" t="s">
        <v>41</v>
      </c>
      <c r="J1265" s="5">
        <v>1.219514240866554</v>
      </c>
      <c r="K1265" t="str">
        <f>_xlfn.XLOOKUP(D1265, dim_channels!A:A, dim_channels!C:C, "Not Found")</f>
        <v>OTA</v>
      </c>
      <c r="L1265" t="str">
        <f>_xlfn.XLOOKUP(D1265, dim_channels!A:A, dim_channels!B:B, "Not Found")</f>
        <v>Expedia</v>
      </c>
    </row>
    <row r="1266" spans="1:12" x14ac:dyDescent="0.2">
      <c r="A1266" s="2" t="s">
        <v>1695</v>
      </c>
      <c r="B1266" s="2" t="s">
        <v>435</v>
      </c>
      <c r="C1266" s="2" t="s">
        <v>271</v>
      </c>
      <c r="D1266" s="2" t="s">
        <v>27</v>
      </c>
      <c r="E1266" s="2" t="s">
        <v>28</v>
      </c>
      <c r="F1266" s="2">
        <v>3427.22</v>
      </c>
      <c r="G1266" s="2">
        <v>616.9</v>
      </c>
      <c r="H1266" s="2">
        <v>2810.32</v>
      </c>
      <c r="I1266" s="2" t="s">
        <v>41</v>
      </c>
      <c r="J1266" s="4">
        <v>1.2195123686982261</v>
      </c>
      <c r="K1266" t="str">
        <f>_xlfn.XLOOKUP(D1266, dim_channels!A:A, dim_channels!C:C, "Not Found")</f>
        <v>OTA</v>
      </c>
      <c r="L1266" t="str">
        <f>_xlfn.XLOOKUP(D1266, dim_channels!A:A, dim_channels!B:B, "Not Found")</f>
        <v>Expedia</v>
      </c>
    </row>
    <row r="1267" spans="1:12" x14ac:dyDescent="0.2">
      <c r="A1267" s="3" t="s">
        <v>1696</v>
      </c>
      <c r="B1267" s="3" t="s">
        <v>949</v>
      </c>
      <c r="C1267" s="3" t="s">
        <v>302</v>
      </c>
      <c r="D1267" s="3" t="s">
        <v>64</v>
      </c>
      <c r="E1267" s="3" t="s">
        <v>115</v>
      </c>
      <c r="F1267" s="3">
        <v>5064.6000000000004</v>
      </c>
      <c r="G1267" s="3">
        <v>0</v>
      </c>
      <c r="H1267" s="3">
        <v>5064.6000000000004</v>
      </c>
      <c r="I1267" s="3" t="s">
        <v>41</v>
      </c>
      <c r="J1267" s="5">
        <v>1</v>
      </c>
      <c r="K1267" t="str">
        <f>_xlfn.XLOOKUP(D1267, dim_channels!A:A, dim_channels!C:C, "Not Found")</f>
        <v>Direct</v>
      </c>
      <c r="L1267" t="str">
        <f>_xlfn.XLOOKUP(D1267, dim_channels!A:A, dim_channels!B:B, "Not Found")</f>
        <v>Direct Website</v>
      </c>
    </row>
    <row r="1268" spans="1:12" x14ac:dyDescent="0.2">
      <c r="A1268" s="2" t="s">
        <v>1697</v>
      </c>
      <c r="B1268" s="2" t="s">
        <v>355</v>
      </c>
      <c r="C1268" s="2" t="s">
        <v>653</v>
      </c>
      <c r="D1268" s="2" t="s">
        <v>206</v>
      </c>
      <c r="E1268" s="2" t="s">
        <v>207</v>
      </c>
      <c r="F1268" s="2">
        <v>10204.58</v>
      </c>
      <c r="G1268" s="2">
        <v>0</v>
      </c>
      <c r="H1268" s="2">
        <v>10204.58</v>
      </c>
      <c r="I1268" s="2" t="s">
        <v>41</v>
      </c>
      <c r="J1268" s="4">
        <v>1</v>
      </c>
      <c r="K1268" t="str">
        <f>_xlfn.XLOOKUP(D1268, dim_channels!A:A, dim_channels!C:C, "Not Found")</f>
        <v>Direct</v>
      </c>
      <c r="L1268" t="str">
        <f>_xlfn.XLOOKUP(D1268, dim_channels!A:A, dim_channels!B:B, "Not Found")</f>
        <v>Walk-in</v>
      </c>
    </row>
    <row r="1269" spans="1:12" x14ac:dyDescent="0.2">
      <c r="A1269" s="3" t="s">
        <v>1698</v>
      </c>
      <c r="B1269" s="3" t="s">
        <v>558</v>
      </c>
      <c r="C1269" s="3" t="s">
        <v>159</v>
      </c>
      <c r="D1269" s="3" t="s">
        <v>27</v>
      </c>
      <c r="E1269" s="3" t="s">
        <v>28</v>
      </c>
      <c r="F1269" s="3">
        <v>3698.84</v>
      </c>
      <c r="G1269" s="3">
        <v>665.79</v>
      </c>
      <c r="H1269" s="3">
        <v>3033.05</v>
      </c>
      <c r="I1269" s="3" t="s">
        <v>41</v>
      </c>
      <c r="J1269" s="5">
        <v>1.219511712632499</v>
      </c>
      <c r="K1269" t="str">
        <f>_xlfn.XLOOKUP(D1269, dim_channels!A:A, dim_channels!C:C, "Not Found")</f>
        <v>OTA</v>
      </c>
      <c r="L1269" t="str">
        <f>_xlfn.XLOOKUP(D1269, dim_channels!A:A, dim_channels!B:B, "Not Found")</f>
        <v>Expedia</v>
      </c>
    </row>
    <row r="1270" spans="1:12" x14ac:dyDescent="0.2">
      <c r="A1270" s="2" t="s">
        <v>1699</v>
      </c>
      <c r="B1270" s="2" t="s">
        <v>168</v>
      </c>
      <c r="C1270" s="2" t="s">
        <v>118</v>
      </c>
      <c r="D1270" s="2" t="s">
        <v>33</v>
      </c>
      <c r="E1270" s="2" t="s">
        <v>28</v>
      </c>
      <c r="F1270" s="2">
        <v>15539.94</v>
      </c>
      <c r="G1270" s="2">
        <v>2330.9899999999998</v>
      </c>
      <c r="H1270" s="2">
        <v>13208.95</v>
      </c>
      <c r="I1270" s="2" t="s">
        <v>29</v>
      </c>
      <c r="J1270" s="4">
        <v>1.1764704991691239</v>
      </c>
      <c r="K1270" t="str">
        <f>_xlfn.XLOOKUP(D1270, dim_channels!A:A, dim_channels!C:C, "Not Found")</f>
        <v>OTA</v>
      </c>
      <c r="L1270" t="str">
        <f>_xlfn.XLOOKUP(D1270, dim_channels!A:A, dim_channels!B:B, "Not Found")</f>
        <v>Booking.com</v>
      </c>
    </row>
    <row r="1271" spans="1:12" x14ac:dyDescent="0.2">
      <c r="A1271" s="3" t="s">
        <v>1700</v>
      </c>
      <c r="B1271" s="3" t="s">
        <v>714</v>
      </c>
      <c r="C1271" s="3" t="s">
        <v>359</v>
      </c>
      <c r="D1271" s="3" t="s">
        <v>33</v>
      </c>
      <c r="E1271" s="3" t="s">
        <v>60</v>
      </c>
      <c r="F1271" s="3">
        <v>6034.44</v>
      </c>
      <c r="G1271" s="3">
        <v>0</v>
      </c>
      <c r="H1271" s="3">
        <v>6034.44</v>
      </c>
      <c r="I1271" s="3" t="s">
        <v>29</v>
      </c>
      <c r="J1271" s="5">
        <v>1</v>
      </c>
      <c r="K1271" t="str">
        <f>_xlfn.XLOOKUP(D1271, dim_channels!A:A, dim_channels!C:C, "Not Found")</f>
        <v>OTA</v>
      </c>
      <c r="L1271" t="str">
        <f>_xlfn.XLOOKUP(D1271, dim_channels!A:A, dim_channels!B:B, "Not Found")</f>
        <v>Booking.com</v>
      </c>
    </row>
    <row r="1272" spans="1:12" x14ac:dyDescent="0.2">
      <c r="A1272" s="2" t="s">
        <v>1701</v>
      </c>
      <c r="B1272" s="2" t="s">
        <v>1035</v>
      </c>
      <c r="C1272" s="2" t="s">
        <v>156</v>
      </c>
      <c r="D1272" s="2" t="s">
        <v>206</v>
      </c>
      <c r="E1272" s="2" t="s">
        <v>207</v>
      </c>
      <c r="F1272" s="2">
        <v>15575.82</v>
      </c>
      <c r="G1272" s="2">
        <v>0</v>
      </c>
      <c r="H1272" s="2">
        <v>15575.82</v>
      </c>
      <c r="I1272" s="2" t="s">
        <v>41</v>
      </c>
      <c r="J1272" s="4">
        <v>1</v>
      </c>
      <c r="K1272" t="str">
        <f>_xlfn.XLOOKUP(D1272, dim_channels!A:A, dim_channels!C:C, "Not Found")</f>
        <v>Direct</v>
      </c>
      <c r="L1272" t="str">
        <f>_xlfn.XLOOKUP(D1272, dim_channels!A:A, dim_channels!B:B, "Not Found")</f>
        <v>Walk-in</v>
      </c>
    </row>
    <row r="1273" spans="1:12" x14ac:dyDescent="0.2">
      <c r="A1273" s="3" t="s">
        <v>1702</v>
      </c>
      <c r="B1273" s="3" t="s">
        <v>384</v>
      </c>
      <c r="C1273" s="3" t="s">
        <v>463</v>
      </c>
      <c r="D1273" s="3" t="s">
        <v>27</v>
      </c>
      <c r="E1273" s="3" t="s">
        <v>34</v>
      </c>
      <c r="F1273" s="3">
        <v>3487.96</v>
      </c>
      <c r="G1273" s="3">
        <v>627.83000000000004</v>
      </c>
      <c r="H1273" s="3">
        <v>2860.13</v>
      </c>
      <c r="I1273" s="3" t="s">
        <v>29</v>
      </c>
      <c r="J1273" s="5">
        <v>1.2195110012481949</v>
      </c>
      <c r="K1273" t="str">
        <f>_xlfn.XLOOKUP(D1273, dim_channels!A:A, dim_channels!C:C, "Not Found")</f>
        <v>OTA</v>
      </c>
      <c r="L1273" t="str">
        <f>_xlfn.XLOOKUP(D1273, dim_channels!A:A, dim_channels!B:B, "Not Found")</f>
        <v>Expedia</v>
      </c>
    </row>
    <row r="1274" spans="1:12" x14ac:dyDescent="0.2">
      <c r="A1274" s="2" t="s">
        <v>1703</v>
      </c>
      <c r="B1274" s="2" t="s">
        <v>720</v>
      </c>
      <c r="C1274" s="2" t="s">
        <v>1179</v>
      </c>
      <c r="D1274" s="2" t="s">
        <v>52</v>
      </c>
      <c r="E1274" s="2" t="s">
        <v>34</v>
      </c>
      <c r="F1274" s="2">
        <v>14174.11</v>
      </c>
      <c r="G1274" s="2">
        <v>1700.89</v>
      </c>
      <c r="H1274" s="2">
        <v>12473.22</v>
      </c>
      <c r="I1274" s="2" t="s">
        <v>41</v>
      </c>
      <c r="J1274" s="4">
        <v>1.1363633448299639</v>
      </c>
      <c r="K1274" t="str">
        <f>_xlfn.XLOOKUP(D1274, dim_channels!A:A, dim_channels!C:C, "Not Found")</f>
        <v>OTA</v>
      </c>
      <c r="L1274" t="str">
        <f>_xlfn.XLOOKUP(D1274, dim_channels!A:A, dim_channels!B:B, "Not Found")</f>
        <v>Agoda</v>
      </c>
    </row>
    <row r="1275" spans="1:12" x14ac:dyDescent="0.2">
      <c r="A1275" s="3" t="s">
        <v>1704</v>
      </c>
      <c r="B1275" s="3" t="s">
        <v>106</v>
      </c>
      <c r="C1275" s="3" t="s">
        <v>401</v>
      </c>
      <c r="D1275" s="3" t="s">
        <v>52</v>
      </c>
      <c r="E1275" s="3" t="s">
        <v>34</v>
      </c>
      <c r="F1275" s="3">
        <v>2772.87</v>
      </c>
      <c r="G1275" s="3">
        <v>332.74</v>
      </c>
      <c r="H1275" s="3">
        <v>2440.13</v>
      </c>
      <c r="I1275" s="3" t="s">
        <v>29</v>
      </c>
      <c r="J1275" s="5">
        <v>1.1363615872924799</v>
      </c>
      <c r="K1275" t="str">
        <f>_xlfn.XLOOKUP(D1275, dim_channels!A:A, dim_channels!C:C, "Not Found")</f>
        <v>OTA</v>
      </c>
      <c r="L1275" t="str">
        <f>_xlfn.XLOOKUP(D1275, dim_channels!A:A, dim_channels!B:B, "Not Found")</f>
        <v>Agoda</v>
      </c>
    </row>
    <row r="1276" spans="1:12" x14ac:dyDescent="0.2">
      <c r="A1276" s="2" t="s">
        <v>1705</v>
      </c>
      <c r="B1276" s="2" t="s">
        <v>236</v>
      </c>
      <c r="C1276" s="2" t="s">
        <v>107</v>
      </c>
      <c r="D1276" s="2" t="s">
        <v>52</v>
      </c>
      <c r="E1276" s="2" t="s">
        <v>60</v>
      </c>
      <c r="F1276" s="2">
        <v>4225.63</v>
      </c>
      <c r="G1276" s="2">
        <v>0</v>
      </c>
      <c r="H1276" s="2">
        <v>4225.63</v>
      </c>
      <c r="I1276" s="2" t="s">
        <v>29</v>
      </c>
      <c r="J1276" s="4">
        <v>1</v>
      </c>
      <c r="K1276" t="str">
        <f>_xlfn.XLOOKUP(D1276, dim_channels!A:A, dim_channels!C:C, "Not Found")</f>
        <v>OTA</v>
      </c>
      <c r="L1276" t="str">
        <f>_xlfn.XLOOKUP(D1276, dim_channels!A:A, dim_channels!B:B, "Not Found")</f>
        <v>Agoda</v>
      </c>
    </row>
    <row r="1277" spans="1:12" x14ac:dyDescent="0.2">
      <c r="A1277" s="3" t="s">
        <v>1706</v>
      </c>
      <c r="B1277" s="3" t="s">
        <v>138</v>
      </c>
      <c r="C1277" s="3" t="s">
        <v>382</v>
      </c>
      <c r="D1277" s="3" t="s">
        <v>27</v>
      </c>
      <c r="E1277" s="3" t="s">
        <v>28</v>
      </c>
      <c r="F1277" s="3">
        <v>4780.66</v>
      </c>
      <c r="G1277" s="3">
        <v>860.52</v>
      </c>
      <c r="H1277" s="3">
        <v>3920.14</v>
      </c>
      <c r="I1277" s="3" t="s">
        <v>56</v>
      </c>
      <c r="J1277" s="5">
        <v>1.2195125684286789</v>
      </c>
      <c r="K1277" t="str">
        <f>_xlfn.XLOOKUP(D1277, dim_channels!A:A, dim_channels!C:C, "Not Found")</f>
        <v>OTA</v>
      </c>
      <c r="L1277" t="str">
        <f>_xlfn.XLOOKUP(D1277, dim_channels!A:A, dim_channels!B:B, "Not Found")</f>
        <v>Expedia</v>
      </c>
    </row>
    <row r="1278" spans="1:12" x14ac:dyDescent="0.2">
      <c r="A1278" s="2" t="s">
        <v>1707</v>
      </c>
      <c r="B1278" s="2" t="s">
        <v>875</v>
      </c>
      <c r="C1278" s="2" t="s">
        <v>148</v>
      </c>
      <c r="D1278" s="2" t="s">
        <v>27</v>
      </c>
      <c r="E1278" s="2" t="s">
        <v>60</v>
      </c>
      <c r="F1278" s="2">
        <v>3510.67</v>
      </c>
      <c r="G1278" s="2">
        <v>0</v>
      </c>
      <c r="H1278" s="2">
        <v>3510.67</v>
      </c>
      <c r="I1278" s="2" t="s">
        <v>29</v>
      </c>
      <c r="J1278" s="4">
        <v>1</v>
      </c>
      <c r="K1278" t="str">
        <f>_xlfn.XLOOKUP(D1278, dim_channels!A:A, dim_channels!C:C, "Not Found")</f>
        <v>OTA</v>
      </c>
      <c r="L1278" t="str">
        <f>_xlfn.XLOOKUP(D1278, dim_channels!A:A, dim_channels!B:B, "Not Found")</f>
        <v>Expedia</v>
      </c>
    </row>
    <row r="1279" spans="1:12" x14ac:dyDescent="0.2">
      <c r="A1279" s="3" t="s">
        <v>1708</v>
      </c>
      <c r="B1279" s="3" t="s">
        <v>589</v>
      </c>
      <c r="C1279" s="3" t="s">
        <v>153</v>
      </c>
      <c r="D1279" s="3" t="s">
        <v>114</v>
      </c>
      <c r="E1279" s="3" t="s">
        <v>46</v>
      </c>
      <c r="F1279" s="3">
        <v>14239.7</v>
      </c>
      <c r="G1279" s="3">
        <v>1423.97</v>
      </c>
      <c r="H1279" s="3">
        <v>12815.73</v>
      </c>
      <c r="I1279" s="3" t="s">
        <v>29</v>
      </c>
      <c r="J1279" s="5">
        <v>1.1111111111111109</v>
      </c>
      <c r="K1279" t="str">
        <f>_xlfn.XLOOKUP(D1279, dim_channels!A:A, dim_channels!C:C, "Not Found")</f>
        <v>Offline</v>
      </c>
      <c r="L1279" t="str">
        <f>_xlfn.XLOOKUP(D1279, dim_channels!A:A, dim_channels!B:B, "Not Found")</f>
        <v>Travel Agency</v>
      </c>
    </row>
    <row r="1280" spans="1:12" x14ac:dyDescent="0.2">
      <c r="A1280" s="2" t="s">
        <v>1709</v>
      </c>
      <c r="B1280" s="2" t="s">
        <v>482</v>
      </c>
      <c r="C1280" s="2" t="s">
        <v>590</v>
      </c>
      <c r="D1280" s="2" t="s">
        <v>64</v>
      </c>
      <c r="E1280" s="2" t="s">
        <v>28</v>
      </c>
      <c r="F1280" s="2">
        <v>10946.01</v>
      </c>
      <c r="G1280" s="2">
        <v>0</v>
      </c>
      <c r="H1280" s="2">
        <v>10946.01</v>
      </c>
      <c r="I1280" s="2" t="s">
        <v>41</v>
      </c>
      <c r="J1280" s="4">
        <v>1</v>
      </c>
      <c r="K1280" t="str">
        <f>_xlfn.XLOOKUP(D1280, dim_channels!A:A, dim_channels!C:C, "Not Found")</f>
        <v>Direct</v>
      </c>
      <c r="L1280" t="str">
        <f>_xlfn.XLOOKUP(D1280, dim_channels!A:A, dim_channels!B:B, "Not Found")</f>
        <v>Direct Website</v>
      </c>
    </row>
    <row r="1281" spans="1:12" x14ac:dyDescent="0.2">
      <c r="A1281" s="3" t="s">
        <v>1710</v>
      </c>
      <c r="B1281" s="3" t="s">
        <v>685</v>
      </c>
      <c r="C1281" s="3" t="s">
        <v>478</v>
      </c>
      <c r="D1281" s="3" t="s">
        <v>52</v>
      </c>
      <c r="E1281" s="3" t="s">
        <v>60</v>
      </c>
      <c r="F1281" s="3">
        <v>6793.51</v>
      </c>
      <c r="G1281" s="3">
        <v>0</v>
      </c>
      <c r="H1281" s="3">
        <v>6793.51</v>
      </c>
      <c r="I1281" s="3" t="s">
        <v>29</v>
      </c>
      <c r="J1281" s="5">
        <v>1</v>
      </c>
      <c r="K1281" t="str">
        <f>_xlfn.XLOOKUP(D1281, dim_channels!A:A, dim_channels!C:C, "Not Found")</f>
        <v>OTA</v>
      </c>
      <c r="L1281" t="str">
        <f>_xlfn.XLOOKUP(D1281, dim_channels!A:A, dim_channels!B:B, "Not Found")</f>
        <v>Agoda</v>
      </c>
    </row>
    <row r="1282" spans="1:12" x14ac:dyDescent="0.2">
      <c r="A1282" s="2" t="s">
        <v>1711</v>
      </c>
      <c r="B1282" s="2" t="s">
        <v>1110</v>
      </c>
      <c r="C1282" s="2" t="s">
        <v>305</v>
      </c>
      <c r="D1282" s="2" t="s">
        <v>64</v>
      </c>
      <c r="E1282" s="2" t="s">
        <v>115</v>
      </c>
      <c r="F1282" s="2">
        <v>6660.01</v>
      </c>
      <c r="G1282" s="2">
        <v>0</v>
      </c>
      <c r="H1282" s="2">
        <v>6660.01</v>
      </c>
      <c r="I1282" s="2" t="s">
        <v>29</v>
      </c>
      <c r="J1282" s="4">
        <v>1</v>
      </c>
      <c r="K1282" t="str">
        <f>_xlfn.XLOOKUP(D1282, dim_channels!A:A, dim_channels!C:C, "Not Found")</f>
        <v>Direct</v>
      </c>
      <c r="L1282" t="str">
        <f>_xlfn.XLOOKUP(D1282, dim_channels!A:A, dim_channels!B:B, "Not Found")</f>
        <v>Direct Website</v>
      </c>
    </row>
    <row r="1283" spans="1:12" x14ac:dyDescent="0.2">
      <c r="A1283" s="3" t="s">
        <v>1712</v>
      </c>
      <c r="B1283" s="3" t="s">
        <v>1048</v>
      </c>
      <c r="C1283" s="3" t="s">
        <v>380</v>
      </c>
      <c r="D1283" s="3" t="s">
        <v>33</v>
      </c>
      <c r="E1283" s="3" t="s">
        <v>28</v>
      </c>
      <c r="F1283" s="3">
        <v>7454.57</v>
      </c>
      <c r="G1283" s="3">
        <v>1118.19</v>
      </c>
      <c r="H1283" s="3">
        <v>6336.38</v>
      </c>
      <c r="I1283" s="3" t="s">
        <v>41</v>
      </c>
      <c r="J1283" s="5">
        <v>1.176471423746682</v>
      </c>
      <c r="K1283" t="str">
        <f>_xlfn.XLOOKUP(D1283, dim_channels!A:A, dim_channels!C:C, "Not Found")</f>
        <v>OTA</v>
      </c>
      <c r="L1283" t="str">
        <f>_xlfn.XLOOKUP(D1283, dim_channels!A:A, dim_channels!B:B, "Not Found")</f>
        <v>Booking.com</v>
      </c>
    </row>
    <row r="1284" spans="1:12" x14ac:dyDescent="0.2">
      <c r="A1284" s="2" t="s">
        <v>1713</v>
      </c>
      <c r="B1284" s="2" t="s">
        <v>498</v>
      </c>
      <c r="C1284" s="2" t="s">
        <v>36</v>
      </c>
      <c r="D1284" s="2" t="s">
        <v>64</v>
      </c>
      <c r="E1284" s="2" t="s">
        <v>34</v>
      </c>
      <c r="F1284" s="2">
        <v>10212.870000000001</v>
      </c>
      <c r="G1284" s="2">
        <v>0</v>
      </c>
      <c r="H1284" s="2">
        <v>10212.870000000001</v>
      </c>
      <c r="I1284" s="2" t="s">
        <v>41</v>
      </c>
      <c r="J1284" s="4">
        <v>1</v>
      </c>
      <c r="K1284" t="str">
        <f>_xlfn.XLOOKUP(D1284, dim_channels!A:A, dim_channels!C:C, "Not Found")</f>
        <v>Direct</v>
      </c>
      <c r="L1284" t="str">
        <f>_xlfn.XLOOKUP(D1284, dim_channels!A:A, dim_channels!B:B, "Not Found")</f>
        <v>Direct Website</v>
      </c>
    </row>
    <row r="1285" spans="1:12" x14ac:dyDescent="0.2">
      <c r="A1285" s="3" t="s">
        <v>1714</v>
      </c>
      <c r="B1285" s="3" t="s">
        <v>614</v>
      </c>
      <c r="C1285" s="3" t="s">
        <v>184</v>
      </c>
      <c r="D1285" s="3" t="s">
        <v>52</v>
      </c>
      <c r="E1285" s="3" t="s">
        <v>34</v>
      </c>
      <c r="F1285" s="3">
        <v>10986.99</v>
      </c>
      <c r="G1285" s="3">
        <v>1318.44</v>
      </c>
      <c r="H1285" s="3">
        <v>9668.5499999999993</v>
      </c>
      <c r="I1285" s="3" t="s">
        <v>29</v>
      </c>
      <c r="J1285" s="5">
        <v>1.136363777401989</v>
      </c>
      <c r="K1285" t="str">
        <f>_xlfn.XLOOKUP(D1285, dim_channels!A:A, dim_channels!C:C, "Not Found")</f>
        <v>OTA</v>
      </c>
      <c r="L1285" t="str">
        <f>_xlfn.XLOOKUP(D1285, dim_channels!A:A, dim_channels!B:B, "Not Found")</f>
        <v>Agoda</v>
      </c>
    </row>
    <row r="1286" spans="1:12" x14ac:dyDescent="0.2">
      <c r="A1286" s="2" t="s">
        <v>1715</v>
      </c>
      <c r="B1286" s="2" t="s">
        <v>210</v>
      </c>
      <c r="C1286" s="2" t="s">
        <v>79</v>
      </c>
      <c r="D1286" s="2" t="s">
        <v>64</v>
      </c>
      <c r="E1286" s="2" t="s">
        <v>115</v>
      </c>
      <c r="F1286" s="2">
        <v>4001.04</v>
      </c>
      <c r="G1286" s="2">
        <v>0</v>
      </c>
      <c r="H1286" s="2">
        <v>4001.04</v>
      </c>
      <c r="I1286" s="2" t="s">
        <v>29</v>
      </c>
      <c r="J1286" s="4">
        <v>1</v>
      </c>
      <c r="K1286" t="str">
        <f>_xlfn.XLOOKUP(D1286, dim_channels!A:A, dim_channels!C:C, "Not Found")</f>
        <v>Direct</v>
      </c>
      <c r="L1286" t="str">
        <f>_xlfn.XLOOKUP(D1286, dim_channels!A:A, dim_channels!B:B, "Not Found")</f>
        <v>Direct Website</v>
      </c>
    </row>
    <row r="1287" spans="1:12" x14ac:dyDescent="0.2">
      <c r="A1287" s="3" t="s">
        <v>1716</v>
      </c>
      <c r="B1287" s="3" t="s">
        <v>283</v>
      </c>
      <c r="C1287" s="3" t="s">
        <v>505</v>
      </c>
      <c r="D1287" s="3" t="s">
        <v>45</v>
      </c>
      <c r="E1287" s="3" t="s">
        <v>89</v>
      </c>
      <c r="F1287" s="3">
        <v>3201.14</v>
      </c>
      <c r="G1287" s="3">
        <v>0</v>
      </c>
      <c r="H1287" s="3">
        <v>3201.14</v>
      </c>
      <c r="I1287" s="3" t="s">
        <v>56</v>
      </c>
      <c r="J1287" s="5">
        <v>1</v>
      </c>
      <c r="K1287" t="str">
        <f>_xlfn.XLOOKUP(D1287, dim_channels!A:A, dim_channels!C:C, "Not Found")</f>
        <v>Corporate</v>
      </c>
      <c r="L1287" t="str">
        <f>_xlfn.XLOOKUP(D1287, dim_channels!A:A, dim_channels!B:B, "Not Found")</f>
        <v>Corporate Direct</v>
      </c>
    </row>
    <row r="1288" spans="1:12" x14ac:dyDescent="0.2">
      <c r="A1288" s="2" t="s">
        <v>1717</v>
      </c>
      <c r="B1288" s="2" t="s">
        <v>31</v>
      </c>
      <c r="C1288" s="2" t="s">
        <v>432</v>
      </c>
      <c r="D1288" s="2" t="s">
        <v>33</v>
      </c>
      <c r="E1288" s="2" t="s">
        <v>60</v>
      </c>
      <c r="F1288" s="2">
        <v>19473.22</v>
      </c>
      <c r="G1288" s="2">
        <v>0</v>
      </c>
      <c r="H1288" s="2">
        <v>19473.22</v>
      </c>
      <c r="I1288" s="2" t="s">
        <v>29</v>
      </c>
      <c r="J1288" s="4">
        <v>1</v>
      </c>
      <c r="K1288" t="str">
        <f>_xlfn.XLOOKUP(D1288, dim_channels!A:A, dim_channels!C:C, "Not Found")</f>
        <v>OTA</v>
      </c>
      <c r="L1288" t="str">
        <f>_xlfn.XLOOKUP(D1288, dim_channels!A:A, dim_channels!B:B, "Not Found")</f>
        <v>Booking.com</v>
      </c>
    </row>
    <row r="1289" spans="1:12" x14ac:dyDescent="0.2">
      <c r="A1289" s="3" t="s">
        <v>1718</v>
      </c>
      <c r="B1289" s="3" t="s">
        <v>78</v>
      </c>
      <c r="C1289" s="3" t="s">
        <v>527</v>
      </c>
      <c r="D1289" s="3" t="s">
        <v>64</v>
      </c>
      <c r="E1289" s="3" t="s">
        <v>115</v>
      </c>
      <c r="F1289" s="3">
        <v>5645.59</v>
      </c>
      <c r="G1289" s="3">
        <v>0</v>
      </c>
      <c r="H1289" s="3">
        <v>5645.59</v>
      </c>
      <c r="I1289" s="3" t="s">
        <v>29</v>
      </c>
      <c r="J1289" s="5">
        <v>1</v>
      </c>
      <c r="K1289" t="str">
        <f>_xlfn.XLOOKUP(D1289, dim_channels!A:A, dim_channels!C:C, "Not Found")</f>
        <v>Direct</v>
      </c>
      <c r="L1289" t="str">
        <f>_xlfn.XLOOKUP(D1289, dim_channels!A:A, dim_channels!B:B, "Not Found")</f>
        <v>Direct Website</v>
      </c>
    </row>
    <row r="1290" spans="1:12" x14ac:dyDescent="0.2">
      <c r="A1290" s="2" t="s">
        <v>1719</v>
      </c>
      <c r="B1290" s="2" t="s">
        <v>566</v>
      </c>
      <c r="C1290" s="2" t="s">
        <v>448</v>
      </c>
      <c r="D1290" s="2" t="s">
        <v>33</v>
      </c>
      <c r="E1290" s="2" t="s">
        <v>28</v>
      </c>
      <c r="F1290" s="2">
        <v>2865.9</v>
      </c>
      <c r="G1290" s="2">
        <v>429.88</v>
      </c>
      <c r="H1290" s="2">
        <v>2436.02</v>
      </c>
      <c r="I1290" s="2" t="s">
        <v>56</v>
      </c>
      <c r="J1290" s="4">
        <v>1.1764681734961131</v>
      </c>
      <c r="K1290" t="str">
        <f>_xlfn.XLOOKUP(D1290, dim_channels!A:A, dim_channels!C:C, "Not Found")</f>
        <v>OTA</v>
      </c>
      <c r="L1290" t="str">
        <f>_xlfn.XLOOKUP(D1290, dim_channels!A:A, dim_channels!B:B, "Not Found")</f>
        <v>Booking.com</v>
      </c>
    </row>
    <row r="1291" spans="1:12" x14ac:dyDescent="0.2">
      <c r="A1291" s="3" t="s">
        <v>1720</v>
      </c>
      <c r="B1291" s="3" t="s">
        <v>269</v>
      </c>
      <c r="C1291" s="3" t="s">
        <v>348</v>
      </c>
      <c r="D1291" s="3" t="s">
        <v>52</v>
      </c>
      <c r="E1291" s="3" t="s">
        <v>60</v>
      </c>
      <c r="F1291" s="3">
        <v>3129.21</v>
      </c>
      <c r="G1291" s="3">
        <v>0</v>
      </c>
      <c r="H1291" s="3">
        <v>3129.21</v>
      </c>
      <c r="I1291" s="3" t="s">
        <v>29</v>
      </c>
      <c r="J1291" s="5">
        <v>1</v>
      </c>
      <c r="K1291" t="str">
        <f>_xlfn.XLOOKUP(D1291, dim_channels!A:A, dim_channels!C:C, "Not Found")</f>
        <v>OTA</v>
      </c>
      <c r="L1291" t="str">
        <f>_xlfn.XLOOKUP(D1291, dim_channels!A:A, dim_channels!B:B, "Not Found")</f>
        <v>Agoda</v>
      </c>
    </row>
    <row r="1292" spans="1:12" x14ac:dyDescent="0.2">
      <c r="A1292" s="2" t="s">
        <v>1721</v>
      </c>
      <c r="B1292" s="2" t="s">
        <v>1610</v>
      </c>
      <c r="C1292" s="2" t="s">
        <v>720</v>
      </c>
      <c r="D1292" s="2" t="s">
        <v>64</v>
      </c>
      <c r="E1292" s="2" t="s">
        <v>115</v>
      </c>
      <c r="F1292" s="2">
        <v>17275.02</v>
      </c>
      <c r="G1292" s="2">
        <v>0</v>
      </c>
      <c r="H1292" s="2">
        <v>17275.02</v>
      </c>
      <c r="I1292" s="2" t="s">
        <v>29</v>
      </c>
      <c r="J1292" s="4">
        <v>1</v>
      </c>
      <c r="K1292" t="str">
        <f>_xlfn.XLOOKUP(D1292, dim_channels!A:A, dim_channels!C:C, "Not Found")</f>
        <v>Direct</v>
      </c>
      <c r="L1292" t="str">
        <f>_xlfn.XLOOKUP(D1292, dim_channels!A:A, dim_channels!B:B, "Not Found")</f>
        <v>Direct Website</v>
      </c>
    </row>
    <row r="1293" spans="1:12" x14ac:dyDescent="0.2">
      <c r="A1293" s="3" t="s">
        <v>1722</v>
      </c>
      <c r="B1293" s="3" t="s">
        <v>602</v>
      </c>
      <c r="C1293" s="3" t="s">
        <v>224</v>
      </c>
      <c r="D1293" s="3" t="s">
        <v>64</v>
      </c>
      <c r="E1293" s="3" t="s">
        <v>34</v>
      </c>
      <c r="F1293" s="3">
        <v>5947.44</v>
      </c>
      <c r="G1293" s="3">
        <v>0</v>
      </c>
      <c r="H1293" s="3">
        <v>5947.44</v>
      </c>
      <c r="I1293" s="3" t="s">
        <v>56</v>
      </c>
      <c r="J1293" s="5">
        <v>1</v>
      </c>
      <c r="K1293" t="str">
        <f>_xlfn.XLOOKUP(D1293, dim_channels!A:A, dim_channels!C:C, "Not Found")</f>
        <v>Direct</v>
      </c>
      <c r="L1293" t="str">
        <f>_xlfn.XLOOKUP(D1293, dim_channels!A:A, dim_channels!B:B, "Not Found")</f>
        <v>Direct Website</v>
      </c>
    </row>
    <row r="1294" spans="1:12" x14ac:dyDescent="0.2">
      <c r="A1294" s="2" t="s">
        <v>1723</v>
      </c>
      <c r="B1294" s="2" t="s">
        <v>787</v>
      </c>
      <c r="C1294" s="2" t="s">
        <v>917</v>
      </c>
      <c r="D1294" s="2" t="s">
        <v>27</v>
      </c>
      <c r="E1294" s="2" t="s">
        <v>28</v>
      </c>
      <c r="F1294" s="2">
        <v>14467.99</v>
      </c>
      <c r="G1294" s="2">
        <v>2604.2399999999998</v>
      </c>
      <c r="H1294" s="2">
        <v>11863.75</v>
      </c>
      <c r="I1294" s="2" t="s">
        <v>29</v>
      </c>
      <c r="J1294" s="4">
        <v>1.219512380149615</v>
      </c>
      <c r="K1294" t="str">
        <f>_xlfn.XLOOKUP(D1294, dim_channels!A:A, dim_channels!C:C, "Not Found")</f>
        <v>OTA</v>
      </c>
      <c r="L1294" t="str">
        <f>_xlfn.XLOOKUP(D1294, dim_channels!A:A, dim_channels!B:B, "Not Found")</f>
        <v>Expedia</v>
      </c>
    </row>
    <row r="1295" spans="1:12" x14ac:dyDescent="0.2">
      <c r="A1295" s="3" t="s">
        <v>1724</v>
      </c>
      <c r="B1295" s="3" t="s">
        <v>357</v>
      </c>
      <c r="C1295" s="3" t="s">
        <v>437</v>
      </c>
      <c r="D1295" s="3" t="s">
        <v>27</v>
      </c>
      <c r="E1295" s="3" t="s">
        <v>28</v>
      </c>
      <c r="F1295" s="3">
        <v>9620</v>
      </c>
      <c r="G1295" s="3">
        <v>1731.6</v>
      </c>
      <c r="H1295" s="3">
        <v>7888.4</v>
      </c>
      <c r="I1295" s="3" t="s">
        <v>56</v>
      </c>
      <c r="J1295" s="5">
        <v>1.219512195121951</v>
      </c>
      <c r="K1295" t="str">
        <f>_xlfn.XLOOKUP(D1295, dim_channels!A:A, dim_channels!C:C, "Not Found")</f>
        <v>OTA</v>
      </c>
      <c r="L1295" t="str">
        <f>_xlfn.XLOOKUP(D1295, dim_channels!A:A, dim_channels!B:B, "Not Found")</f>
        <v>Expedia</v>
      </c>
    </row>
    <row r="1296" spans="1:12" x14ac:dyDescent="0.2">
      <c r="A1296" s="2" t="s">
        <v>1725</v>
      </c>
      <c r="B1296" s="2" t="s">
        <v>482</v>
      </c>
      <c r="C1296" s="2" t="s">
        <v>562</v>
      </c>
      <c r="D1296" s="2" t="s">
        <v>52</v>
      </c>
      <c r="E1296" s="2" t="s">
        <v>60</v>
      </c>
      <c r="F1296" s="2">
        <v>2756.87</v>
      </c>
      <c r="G1296" s="2">
        <v>0</v>
      </c>
      <c r="H1296" s="2">
        <v>2756.87</v>
      </c>
      <c r="I1296" s="2" t="s">
        <v>41</v>
      </c>
      <c r="J1296" s="4">
        <v>1</v>
      </c>
      <c r="K1296" t="str">
        <f>_xlfn.XLOOKUP(D1296, dim_channels!A:A, dim_channels!C:C, "Not Found")</f>
        <v>OTA</v>
      </c>
      <c r="L1296" t="str">
        <f>_xlfn.XLOOKUP(D1296, dim_channels!A:A, dim_channels!B:B, "Not Found")</f>
        <v>Agoda</v>
      </c>
    </row>
    <row r="1297" spans="1:12" x14ac:dyDescent="0.2">
      <c r="A1297" s="3" t="s">
        <v>1726</v>
      </c>
      <c r="B1297" s="3" t="s">
        <v>315</v>
      </c>
      <c r="C1297" s="3" t="s">
        <v>76</v>
      </c>
      <c r="D1297" s="3" t="s">
        <v>27</v>
      </c>
      <c r="E1297" s="3" t="s">
        <v>60</v>
      </c>
      <c r="F1297" s="3">
        <v>18233.45</v>
      </c>
      <c r="G1297" s="3">
        <v>0</v>
      </c>
      <c r="H1297" s="3">
        <v>18233.45</v>
      </c>
      <c r="I1297" s="3" t="s">
        <v>29</v>
      </c>
      <c r="J1297" s="5">
        <v>1</v>
      </c>
      <c r="K1297" t="str">
        <f>_xlfn.XLOOKUP(D1297, dim_channels!A:A, dim_channels!C:C, "Not Found")</f>
        <v>OTA</v>
      </c>
      <c r="L1297" t="str">
        <f>_xlfn.XLOOKUP(D1297, dim_channels!A:A, dim_channels!B:B, "Not Found")</f>
        <v>Expedia</v>
      </c>
    </row>
    <row r="1298" spans="1:12" x14ac:dyDescent="0.2">
      <c r="A1298" s="2" t="s">
        <v>1727</v>
      </c>
      <c r="B1298" s="2" t="s">
        <v>509</v>
      </c>
      <c r="C1298" s="2" t="s">
        <v>644</v>
      </c>
      <c r="D1298" s="2" t="s">
        <v>33</v>
      </c>
      <c r="E1298" s="2" t="s">
        <v>28</v>
      </c>
      <c r="F1298" s="2">
        <v>4910.28</v>
      </c>
      <c r="G1298" s="2">
        <v>736.54</v>
      </c>
      <c r="H1298" s="2">
        <v>4173.74</v>
      </c>
      <c r="I1298" s="2" t="s">
        <v>29</v>
      </c>
      <c r="J1298" s="4">
        <v>1.1764700244864319</v>
      </c>
      <c r="K1298" t="str">
        <f>_xlfn.XLOOKUP(D1298, dim_channels!A:A, dim_channels!C:C, "Not Found")</f>
        <v>OTA</v>
      </c>
      <c r="L1298" t="str">
        <f>_xlfn.XLOOKUP(D1298, dim_channels!A:A, dim_channels!B:B, "Not Found")</f>
        <v>Booking.com</v>
      </c>
    </row>
    <row r="1299" spans="1:12" x14ac:dyDescent="0.2">
      <c r="A1299" s="3" t="s">
        <v>1728</v>
      </c>
      <c r="B1299" s="3" t="s">
        <v>630</v>
      </c>
      <c r="C1299" s="3" t="s">
        <v>516</v>
      </c>
      <c r="D1299" s="3" t="s">
        <v>64</v>
      </c>
      <c r="E1299" s="3" t="s">
        <v>28</v>
      </c>
      <c r="F1299" s="3">
        <v>7344.64</v>
      </c>
      <c r="G1299" s="3">
        <v>0</v>
      </c>
      <c r="H1299" s="3">
        <v>7344.64</v>
      </c>
      <c r="I1299" s="3" t="s">
        <v>29</v>
      </c>
      <c r="J1299" s="5">
        <v>1</v>
      </c>
      <c r="K1299" t="str">
        <f>_xlfn.XLOOKUP(D1299, dim_channels!A:A, dim_channels!C:C, "Not Found")</f>
        <v>Direct</v>
      </c>
      <c r="L1299" t="str">
        <f>_xlfn.XLOOKUP(D1299, dim_channels!A:A, dim_channels!B:B, "Not Found")</f>
        <v>Direct Website</v>
      </c>
    </row>
    <row r="1300" spans="1:12" x14ac:dyDescent="0.2">
      <c r="A1300" s="2" t="s">
        <v>1729</v>
      </c>
      <c r="B1300" s="2" t="s">
        <v>299</v>
      </c>
      <c r="C1300" s="2" t="s">
        <v>460</v>
      </c>
      <c r="D1300" s="2" t="s">
        <v>45</v>
      </c>
      <c r="E1300" s="2" t="s">
        <v>89</v>
      </c>
      <c r="F1300" s="2">
        <v>5839.95</v>
      </c>
      <c r="G1300" s="2">
        <v>0</v>
      </c>
      <c r="H1300" s="2">
        <v>5839.95</v>
      </c>
      <c r="I1300" s="2" t="s">
        <v>29</v>
      </c>
      <c r="J1300" s="4">
        <v>1</v>
      </c>
      <c r="K1300" t="str">
        <f>_xlfn.XLOOKUP(D1300, dim_channels!A:A, dim_channels!C:C, "Not Found")</f>
        <v>Corporate</v>
      </c>
      <c r="L1300" t="str">
        <f>_xlfn.XLOOKUP(D1300, dim_channels!A:A, dim_channels!B:B, "Not Found")</f>
        <v>Corporate Direct</v>
      </c>
    </row>
    <row r="1301" spans="1:12" x14ac:dyDescent="0.2">
      <c r="A1301" s="3" t="s">
        <v>1730</v>
      </c>
      <c r="B1301" s="3" t="s">
        <v>608</v>
      </c>
      <c r="C1301" s="3" t="s">
        <v>433</v>
      </c>
      <c r="D1301" s="3" t="s">
        <v>27</v>
      </c>
      <c r="E1301" s="3" t="s">
        <v>28</v>
      </c>
      <c r="F1301" s="3">
        <v>2950.68</v>
      </c>
      <c r="G1301" s="3">
        <v>531.12</v>
      </c>
      <c r="H1301" s="3">
        <v>2419.56</v>
      </c>
      <c r="I1301" s="3" t="s">
        <v>29</v>
      </c>
      <c r="J1301" s="5">
        <v>1.2195109854684321</v>
      </c>
      <c r="K1301" t="str">
        <f>_xlfn.XLOOKUP(D1301, dim_channels!A:A, dim_channels!C:C, "Not Found")</f>
        <v>OTA</v>
      </c>
      <c r="L1301" t="str">
        <f>_xlfn.XLOOKUP(D1301, dim_channels!A:A, dim_channels!B:B, "Not Found")</f>
        <v>Expedia</v>
      </c>
    </row>
    <row r="1302" spans="1:12" x14ac:dyDescent="0.2">
      <c r="A1302" s="2" t="s">
        <v>1731</v>
      </c>
      <c r="B1302" s="2" t="s">
        <v>266</v>
      </c>
      <c r="C1302" s="2" t="s">
        <v>162</v>
      </c>
      <c r="D1302" s="2" t="s">
        <v>64</v>
      </c>
      <c r="E1302" s="2" t="s">
        <v>115</v>
      </c>
      <c r="F1302" s="2">
        <v>28085.18</v>
      </c>
      <c r="G1302" s="2">
        <v>0</v>
      </c>
      <c r="H1302" s="2">
        <v>28085.18</v>
      </c>
      <c r="I1302" s="2" t="s">
        <v>56</v>
      </c>
      <c r="J1302" s="4">
        <v>1</v>
      </c>
      <c r="K1302" t="str">
        <f>_xlfn.XLOOKUP(D1302, dim_channels!A:A, dim_channels!C:C, "Not Found")</f>
        <v>Direct</v>
      </c>
      <c r="L1302" t="str">
        <f>_xlfn.XLOOKUP(D1302, dim_channels!A:A, dim_channels!B:B, "Not Found")</f>
        <v>Direct Website</v>
      </c>
    </row>
    <row r="1303" spans="1:12" x14ac:dyDescent="0.2">
      <c r="A1303" s="3" t="s">
        <v>1732</v>
      </c>
      <c r="B1303" s="3" t="s">
        <v>69</v>
      </c>
      <c r="C1303" s="3" t="s">
        <v>824</v>
      </c>
      <c r="D1303" s="3" t="s">
        <v>27</v>
      </c>
      <c r="E1303" s="3" t="s">
        <v>28</v>
      </c>
      <c r="F1303" s="3">
        <v>5880.75</v>
      </c>
      <c r="G1303" s="3">
        <v>1058.53</v>
      </c>
      <c r="H1303" s="3">
        <v>4822.22</v>
      </c>
      <c r="I1303" s="3" t="s">
        <v>29</v>
      </c>
      <c r="J1303" s="5">
        <v>1.2195109306501981</v>
      </c>
      <c r="K1303" t="str">
        <f>_xlfn.XLOOKUP(D1303, dim_channels!A:A, dim_channels!C:C, "Not Found")</f>
        <v>OTA</v>
      </c>
      <c r="L1303" t="str">
        <f>_xlfn.XLOOKUP(D1303, dim_channels!A:A, dim_channels!B:B, "Not Found")</f>
        <v>Expedia</v>
      </c>
    </row>
    <row r="1304" spans="1:12" x14ac:dyDescent="0.2">
      <c r="A1304" s="2" t="s">
        <v>1733</v>
      </c>
      <c r="B1304" s="2" t="s">
        <v>996</v>
      </c>
      <c r="C1304" s="2" t="s">
        <v>161</v>
      </c>
      <c r="D1304" s="2" t="s">
        <v>33</v>
      </c>
      <c r="E1304" s="2" t="s">
        <v>34</v>
      </c>
      <c r="F1304" s="2">
        <v>7237.44</v>
      </c>
      <c r="G1304" s="2">
        <v>1085.6199999999999</v>
      </c>
      <c r="H1304" s="2">
        <v>6151.82</v>
      </c>
      <c r="I1304" s="2" t="s">
        <v>56</v>
      </c>
      <c r="J1304" s="4">
        <v>1.1764713531930391</v>
      </c>
      <c r="K1304" t="str">
        <f>_xlfn.XLOOKUP(D1304, dim_channels!A:A, dim_channels!C:C, "Not Found")</f>
        <v>OTA</v>
      </c>
      <c r="L1304" t="str">
        <f>_xlfn.XLOOKUP(D1304, dim_channels!A:A, dim_channels!B:B, "Not Found")</f>
        <v>Booking.com</v>
      </c>
    </row>
    <row r="1305" spans="1:12" x14ac:dyDescent="0.2">
      <c r="A1305" s="3" t="s">
        <v>1734</v>
      </c>
      <c r="B1305" s="3" t="s">
        <v>996</v>
      </c>
      <c r="C1305" s="3" t="s">
        <v>171</v>
      </c>
      <c r="D1305" s="3" t="s">
        <v>33</v>
      </c>
      <c r="E1305" s="3" t="s">
        <v>34</v>
      </c>
      <c r="F1305" s="3">
        <v>11165.26</v>
      </c>
      <c r="G1305" s="3">
        <v>1674.79</v>
      </c>
      <c r="H1305" s="3">
        <v>9490.4699999999993</v>
      </c>
      <c r="I1305" s="3" t="s">
        <v>56</v>
      </c>
      <c r="J1305" s="5">
        <v>1.176470712198658</v>
      </c>
      <c r="K1305" t="str">
        <f>_xlfn.XLOOKUP(D1305, dim_channels!A:A, dim_channels!C:C, "Not Found")</f>
        <v>OTA</v>
      </c>
      <c r="L1305" t="str">
        <f>_xlfn.XLOOKUP(D1305, dim_channels!A:A, dim_channels!B:B, "Not Found")</f>
        <v>Booking.com</v>
      </c>
    </row>
    <row r="1306" spans="1:12" x14ac:dyDescent="0.2">
      <c r="A1306" s="2" t="s">
        <v>1735</v>
      </c>
      <c r="B1306" s="2" t="s">
        <v>482</v>
      </c>
      <c r="C1306" s="2" t="s">
        <v>863</v>
      </c>
      <c r="D1306" s="2" t="s">
        <v>52</v>
      </c>
      <c r="E1306" s="2" t="s">
        <v>34</v>
      </c>
      <c r="F1306" s="2">
        <v>4757.57</v>
      </c>
      <c r="G1306" s="2">
        <v>570.91</v>
      </c>
      <c r="H1306" s="2">
        <v>4186.66</v>
      </c>
      <c r="I1306" s="2" t="s">
        <v>29</v>
      </c>
      <c r="J1306" s="4">
        <v>1.136364070643425</v>
      </c>
      <c r="K1306" t="str">
        <f>_xlfn.XLOOKUP(D1306, dim_channels!A:A, dim_channels!C:C, "Not Found")</f>
        <v>OTA</v>
      </c>
      <c r="L1306" t="str">
        <f>_xlfn.XLOOKUP(D1306, dim_channels!A:A, dim_channels!B:B, "Not Found")</f>
        <v>Agoda</v>
      </c>
    </row>
    <row r="1307" spans="1:12" x14ac:dyDescent="0.2">
      <c r="A1307" s="3" t="s">
        <v>1736</v>
      </c>
      <c r="B1307" s="3" t="s">
        <v>50</v>
      </c>
      <c r="C1307" s="3" t="s">
        <v>331</v>
      </c>
      <c r="D1307" s="3" t="s">
        <v>64</v>
      </c>
      <c r="E1307" s="3" t="s">
        <v>115</v>
      </c>
      <c r="F1307" s="3">
        <v>3950.05</v>
      </c>
      <c r="G1307" s="3">
        <v>0</v>
      </c>
      <c r="H1307" s="3">
        <v>3950.05</v>
      </c>
      <c r="I1307" s="3" t="s">
        <v>29</v>
      </c>
      <c r="J1307" s="5">
        <v>1</v>
      </c>
      <c r="K1307" t="str">
        <f>_xlfn.XLOOKUP(D1307, dim_channels!A:A, dim_channels!C:C, "Not Found")</f>
        <v>Direct</v>
      </c>
      <c r="L1307" t="str">
        <f>_xlfn.XLOOKUP(D1307, dim_channels!A:A, dim_channels!B:B, "Not Found")</f>
        <v>Direct Website</v>
      </c>
    </row>
    <row r="1308" spans="1:12" x14ac:dyDescent="0.2">
      <c r="A1308" s="2" t="s">
        <v>1737</v>
      </c>
      <c r="B1308" s="2" t="s">
        <v>213</v>
      </c>
      <c r="C1308" s="2" t="s">
        <v>328</v>
      </c>
      <c r="D1308" s="2" t="s">
        <v>45</v>
      </c>
      <c r="E1308" s="2" t="s">
        <v>89</v>
      </c>
      <c r="F1308" s="2">
        <v>14148.78</v>
      </c>
      <c r="G1308" s="2">
        <v>0</v>
      </c>
      <c r="H1308" s="2">
        <v>14148.78</v>
      </c>
      <c r="I1308" s="2" t="s">
        <v>41</v>
      </c>
      <c r="J1308" s="4">
        <v>1</v>
      </c>
      <c r="K1308" t="str">
        <f>_xlfn.XLOOKUP(D1308, dim_channels!A:A, dim_channels!C:C, "Not Found")</f>
        <v>Corporate</v>
      </c>
      <c r="L1308" t="str">
        <f>_xlfn.XLOOKUP(D1308, dim_channels!A:A, dim_channels!B:B, "Not Found")</f>
        <v>Corporate Direct</v>
      </c>
    </row>
    <row r="1309" spans="1:12" x14ac:dyDescent="0.2">
      <c r="A1309" s="3" t="s">
        <v>1738</v>
      </c>
      <c r="B1309" s="3" t="s">
        <v>685</v>
      </c>
      <c r="C1309" s="3" t="s">
        <v>113</v>
      </c>
      <c r="D1309" s="3" t="s">
        <v>33</v>
      </c>
      <c r="E1309" s="3" t="s">
        <v>28</v>
      </c>
      <c r="F1309" s="3">
        <v>5688.08</v>
      </c>
      <c r="G1309" s="3">
        <v>853.21</v>
      </c>
      <c r="H1309" s="3">
        <v>4834.87</v>
      </c>
      <c r="I1309" s="3" t="s">
        <v>41</v>
      </c>
      <c r="J1309" s="5">
        <v>1.1764701015746031</v>
      </c>
      <c r="K1309" t="str">
        <f>_xlfn.XLOOKUP(D1309, dim_channels!A:A, dim_channels!C:C, "Not Found")</f>
        <v>OTA</v>
      </c>
      <c r="L1309" t="str">
        <f>_xlfn.XLOOKUP(D1309, dim_channels!A:A, dim_channels!B:B, "Not Found")</f>
        <v>Booking.com</v>
      </c>
    </row>
    <row r="1310" spans="1:12" x14ac:dyDescent="0.2">
      <c r="A1310" s="2" t="s">
        <v>1739</v>
      </c>
      <c r="B1310" s="2" t="s">
        <v>120</v>
      </c>
      <c r="C1310" s="2" t="s">
        <v>824</v>
      </c>
      <c r="D1310" s="2" t="s">
        <v>64</v>
      </c>
      <c r="E1310" s="2" t="s">
        <v>34</v>
      </c>
      <c r="F1310" s="2">
        <v>7661.58</v>
      </c>
      <c r="G1310" s="2">
        <v>0</v>
      </c>
      <c r="H1310" s="2">
        <v>7661.58</v>
      </c>
      <c r="I1310" s="2" t="s">
        <v>29</v>
      </c>
      <c r="J1310" s="4">
        <v>1</v>
      </c>
      <c r="K1310" t="str">
        <f>_xlfn.XLOOKUP(D1310, dim_channels!A:A, dim_channels!C:C, "Not Found")</f>
        <v>Direct</v>
      </c>
      <c r="L1310" t="str">
        <f>_xlfn.XLOOKUP(D1310, dim_channels!A:A, dim_channels!B:B, "Not Found")</f>
        <v>Direct Website</v>
      </c>
    </row>
    <row r="1311" spans="1:12" x14ac:dyDescent="0.2">
      <c r="A1311" s="3" t="s">
        <v>1740</v>
      </c>
      <c r="B1311" s="3" t="s">
        <v>139</v>
      </c>
      <c r="C1311" s="3" t="s">
        <v>443</v>
      </c>
      <c r="D1311" s="3" t="s">
        <v>33</v>
      </c>
      <c r="E1311" s="3" t="s">
        <v>34</v>
      </c>
      <c r="F1311" s="3">
        <v>6631</v>
      </c>
      <c r="G1311" s="3">
        <v>994.65</v>
      </c>
      <c r="H1311" s="3">
        <v>5636.35</v>
      </c>
      <c r="I1311" s="3" t="s">
        <v>56</v>
      </c>
      <c r="J1311" s="5">
        <v>1.1764705882352939</v>
      </c>
      <c r="K1311" t="str">
        <f>_xlfn.XLOOKUP(D1311, dim_channels!A:A, dim_channels!C:C, "Not Found")</f>
        <v>OTA</v>
      </c>
      <c r="L1311" t="str">
        <f>_xlfn.XLOOKUP(D1311, dim_channels!A:A, dim_channels!B:B, "Not Found")</f>
        <v>Booking.com</v>
      </c>
    </row>
    <row r="1312" spans="1:12" x14ac:dyDescent="0.2">
      <c r="A1312" s="2" t="s">
        <v>1741</v>
      </c>
      <c r="B1312" s="2" t="s">
        <v>448</v>
      </c>
      <c r="C1312" s="2" t="s">
        <v>452</v>
      </c>
      <c r="D1312" s="2" t="s">
        <v>33</v>
      </c>
      <c r="E1312" s="2" t="s">
        <v>60</v>
      </c>
      <c r="F1312" s="2">
        <v>10582.38</v>
      </c>
      <c r="G1312" s="2">
        <v>0</v>
      </c>
      <c r="H1312" s="2">
        <v>10582.38</v>
      </c>
      <c r="I1312" s="2" t="s">
        <v>29</v>
      </c>
      <c r="J1312" s="4">
        <v>1</v>
      </c>
      <c r="K1312" t="str">
        <f>_xlfn.XLOOKUP(D1312, dim_channels!A:A, dim_channels!C:C, "Not Found")</f>
        <v>OTA</v>
      </c>
      <c r="L1312" t="str">
        <f>_xlfn.XLOOKUP(D1312, dim_channels!A:A, dim_channels!B:B, "Not Found")</f>
        <v>Booking.com</v>
      </c>
    </row>
    <row r="1313" spans="1:12" x14ac:dyDescent="0.2">
      <c r="A1313" s="3" t="s">
        <v>1742</v>
      </c>
      <c r="B1313" s="3" t="s">
        <v>360</v>
      </c>
      <c r="C1313" s="3" t="s">
        <v>94</v>
      </c>
      <c r="D1313" s="3" t="s">
        <v>114</v>
      </c>
      <c r="E1313" s="3" t="s">
        <v>46</v>
      </c>
      <c r="F1313" s="3">
        <v>9942.93</v>
      </c>
      <c r="G1313" s="3">
        <v>994.29</v>
      </c>
      <c r="H1313" s="3">
        <v>8948.64</v>
      </c>
      <c r="I1313" s="3" t="s">
        <v>56</v>
      </c>
      <c r="J1313" s="5">
        <v>1.1111107386150301</v>
      </c>
      <c r="K1313" t="str">
        <f>_xlfn.XLOOKUP(D1313, dim_channels!A:A, dim_channels!C:C, "Not Found")</f>
        <v>Offline</v>
      </c>
      <c r="L1313" t="str">
        <f>_xlfn.XLOOKUP(D1313, dim_channels!A:A, dim_channels!B:B, "Not Found")</f>
        <v>Travel Agency</v>
      </c>
    </row>
    <row r="1314" spans="1:12" x14ac:dyDescent="0.2">
      <c r="A1314" s="2" t="s">
        <v>1743</v>
      </c>
      <c r="B1314" s="2" t="s">
        <v>958</v>
      </c>
      <c r="C1314" s="2" t="s">
        <v>573</v>
      </c>
      <c r="D1314" s="2" t="s">
        <v>27</v>
      </c>
      <c r="E1314" s="2" t="s">
        <v>60</v>
      </c>
      <c r="F1314" s="2">
        <v>10824.65</v>
      </c>
      <c r="G1314" s="2">
        <v>0</v>
      </c>
      <c r="H1314" s="2">
        <v>10824.65</v>
      </c>
      <c r="I1314" s="2" t="s">
        <v>41</v>
      </c>
      <c r="J1314" s="4">
        <v>1</v>
      </c>
      <c r="K1314" t="str">
        <f>_xlfn.XLOOKUP(D1314, dim_channels!A:A, dim_channels!C:C, "Not Found")</f>
        <v>OTA</v>
      </c>
      <c r="L1314" t="str">
        <f>_xlfn.XLOOKUP(D1314, dim_channels!A:A, dim_channels!B:B, "Not Found")</f>
        <v>Expedia</v>
      </c>
    </row>
    <row r="1315" spans="1:12" x14ac:dyDescent="0.2">
      <c r="A1315" s="3" t="s">
        <v>1744</v>
      </c>
      <c r="B1315" s="3" t="s">
        <v>425</v>
      </c>
      <c r="C1315" s="3" t="s">
        <v>184</v>
      </c>
      <c r="D1315" s="3" t="s">
        <v>64</v>
      </c>
      <c r="E1315" s="3" t="s">
        <v>115</v>
      </c>
      <c r="F1315" s="3">
        <v>21802.55</v>
      </c>
      <c r="G1315" s="3">
        <v>0</v>
      </c>
      <c r="H1315" s="3">
        <v>21802.55</v>
      </c>
      <c r="I1315" s="3" t="s">
        <v>56</v>
      </c>
      <c r="J1315" s="5">
        <v>1</v>
      </c>
      <c r="K1315" t="str">
        <f>_xlfn.XLOOKUP(D1315, dim_channels!A:A, dim_channels!C:C, "Not Found")</f>
        <v>Direct</v>
      </c>
      <c r="L1315" t="str">
        <f>_xlfn.XLOOKUP(D1315, dim_channels!A:A, dim_channels!B:B, "Not Found")</f>
        <v>Direct Website</v>
      </c>
    </row>
    <row r="1316" spans="1:12" x14ac:dyDescent="0.2">
      <c r="A1316" s="2" t="s">
        <v>1745</v>
      </c>
      <c r="B1316" s="2" t="s">
        <v>44</v>
      </c>
      <c r="C1316" s="2" t="s">
        <v>168</v>
      </c>
      <c r="D1316" s="2" t="s">
        <v>52</v>
      </c>
      <c r="E1316" s="2" t="s">
        <v>60</v>
      </c>
      <c r="F1316" s="2">
        <v>6957.69</v>
      </c>
      <c r="G1316" s="2">
        <v>0</v>
      </c>
      <c r="H1316" s="2">
        <v>6957.69</v>
      </c>
      <c r="I1316" s="2" t="s">
        <v>41</v>
      </c>
      <c r="J1316" s="4">
        <v>1</v>
      </c>
      <c r="K1316" t="str">
        <f>_xlfn.XLOOKUP(D1316, dim_channels!A:A, dim_channels!C:C, "Not Found")</f>
        <v>OTA</v>
      </c>
      <c r="L1316" t="str">
        <f>_xlfn.XLOOKUP(D1316, dim_channels!A:A, dim_channels!B:B, "Not Found")</f>
        <v>Agoda</v>
      </c>
    </row>
    <row r="1317" spans="1:12" x14ac:dyDescent="0.2">
      <c r="A1317" s="3" t="s">
        <v>1746</v>
      </c>
      <c r="B1317" s="3" t="s">
        <v>564</v>
      </c>
      <c r="C1317" s="3" t="s">
        <v>305</v>
      </c>
      <c r="D1317" s="3" t="s">
        <v>52</v>
      </c>
      <c r="E1317" s="3" t="s">
        <v>34</v>
      </c>
      <c r="F1317" s="3">
        <v>7729.18</v>
      </c>
      <c r="G1317" s="3">
        <v>927.5</v>
      </c>
      <c r="H1317" s="3">
        <v>6801.68</v>
      </c>
      <c r="I1317" s="3" t="s">
        <v>29</v>
      </c>
      <c r="J1317" s="5">
        <v>1.136363369049999</v>
      </c>
      <c r="K1317" t="str">
        <f>_xlfn.XLOOKUP(D1317, dim_channels!A:A, dim_channels!C:C, "Not Found")</f>
        <v>OTA</v>
      </c>
      <c r="L1317" t="str">
        <f>_xlfn.XLOOKUP(D1317, dim_channels!A:A, dim_channels!B:B, "Not Found")</f>
        <v>Agoda</v>
      </c>
    </row>
    <row r="1318" spans="1:12" x14ac:dyDescent="0.2">
      <c r="A1318" s="2" t="s">
        <v>1747</v>
      </c>
      <c r="B1318" s="2" t="s">
        <v>891</v>
      </c>
      <c r="C1318" s="2" t="s">
        <v>184</v>
      </c>
      <c r="D1318" s="2" t="s">
        <v>33</v>
      </c>
      <c r="E1318" s="2" t="s">
        <v>28</v>
      </c>
      <c r="F1318" s="2">
        <v>20046.68</v>
      </c>
      <c r="G1318" s="2">
        <v>3007</v>
      </c>
      <c r="H1318" s="2">
        <v>17039.68</v>
      </c>
      <c r="I1318" s="2" t="s">
        <v>41</v>
      </c>
      <c r="J1318" s="4">
        <v>1.1764704501492991</v>
      </c>
      <c r="K1318" t="str">
        <f>_xlfn.XLOOKUP(D1318, dim_channels!A:A, dim_channels!C:C, "Not Found")</f>
        <v>OTA</v>
      </c>
      <c r="L1318" t="str">
        <f>_xlfn.XLOOKUP(D1318, dim_channels!A:A, dim_channels!B:B, "Not Found")</f>
        <v>Booking.com</v>
      </c>
    </row>
    <row r="1319" spans="1:12" x14ac:dyDescent="0.2">
      <c r="A1319" s="3" t="s">
        <v>1748</v>
      </c>
      <c r="B1319" s="3" t="s">
        <v>205</v>
      </c>
      <c r="C1319" s="3" t="s">
        <v>754</v>
      </c>
      <c r="D1319" s="3" t="s">
        <v>45</v>
      </c>
      <c r="E1319" s="3" t="s">
        <v>89</v>
      </c>
      <c r="F1319" s="3">
        <v>3182.47</v>
      </c>
      <c r="G1319" s="3">
        <v>0</v>
      </c>
      <c r="H1319" s="3">
        <v>3182.47</v>
      </c>
      <c r="I1319" s="3" t="s">
        <v>29</v>
      </c>
      <c r="J1319" s="5">
        <v>1</v>
      </c>
      <c r="K1319" t="str">
        <f>_xlfn.XLOOKUP(D1319, dim_channels!A:A, dim_channels!C:C, "Not Found")</f>
        <v>Corporate</v>
      </c>
      <c r="L1319" t="str">
        <f>_xlfn.XLOOKUP(D1319, dim_channels!A:A, dim_channels!B:B, "Not Found")</f>
        <v>Corporate Direct</v>
      </c>
    </row>
    <row r="1320" spans="1:12" x14ac:dyDescent="0.2">
      <c r="A1320" s="2" t="s">
        <v>1749</v>
      </c>
      <c r="B1320" s="2" t="s">
        <v>741</v>
      </c>
      <c r="C1320" s="2" t="s">
        <v>475</v>
      </c>
      <c r="D1320" s="2" t="s">
        <v>52</v>
      </c>
      <c r="E1320" s="2" t="s">
        <v>34</v>
      </c>
      <c r="F1320" s="2">
        <v>8259.98</v>
      </c>
      <c r="G1320" s="2">
        <v>991.2</v>
      </c>
      <c r="H1320" s="2">
        <v>7268.78</v>
      </c>
      <c r="I1320" s="2" t="s">
        <v>41</v>
      </c>
      <c r="J1320" s="4">
        <v>1.136364011567278</v>
      </c>
      <c r="K1320" t="str">
        <f>_xlfn.XLOOKUP(D1320, dim_channels!A:A, dim_channels!C:C, "Not Found")</f>
        <v>OTA</v>
      </c>
      <c r="L1320" t="str">
        <f>_xlfn.XLOOKUP(D1320, dim_channels!A:A, dim_channels!B:B, "Not Found")</f>
        <v>Agoda</v>
      </c>
    </row>
    <row r="1321" spans="1:12" x14ac:dyDescent="0.2">
      <c r="A1321" s="3" t="s">
        <v>1750</v>
      </c>
      <c r="B1321" s="3" t="s">
        <v>130</v>
      </c>
      <c r="C1321" s="3" t="s">
        <v>91</v>
      </c>
      <c r="D1321" s="3" t="s">
        <v>27</v>
      </c>
      <c r="E1321" s="3" t="s">
        <v>60</v>
      </c>
      <c r="F1321" s="3">
        <v>21634.52</v>
      </c>
      <c r="G1321" s="3">
        <v>0</v>
      </c>
      <c r="H1321" s="3">
        <v>21634.52</v>
      </c>
      <c r="I1321" s="3" t="s">
        <v>29</v>
      </c>
      <c r="J1321" s="5">
        <v>1</v>
      </c>
      <c r="K1321" t="str">
        <f>_xlfn.XLOOKUP(D1321, dim_channels!A:A, dim_channels!C:C, "Not Found")</f>
        <v>OTA</v>
      </c>
      <c r="L1321" t="str">
        <f>_xlfn.XLOOKUP(D1321, dim_channels!A:A, dim_channels!B:B, "Not Found")</f>
        <v>Expedia</v>
      </c>
    </row>
    <row r="1322" spans="1:12" x14ac:dyDescent="0.2">
      <c r="A1322" s="2" t="s">
        <v>1751</v>
      </c>
      <c r="B1322" s="2" t="s">
        <v>234</v>
      </c>
      <c r="C1322" s="2" t="s">
        <v>303</v>
      </c>
      <c r="D1322" s="2" t="s">
        <v>33</v>
      </c>
      <c r="E1322" s="2" t="s">
        <v>34</v>
      </c>
      <c r="F1322" s="2">
        <v>19888.79</v>
      </c>
      <c r="G1322" s="2">
        <v>2983.32</v>
      </c>
      <c r="H1322" s="2">
        <v>16905.47</v>
      </c>
      <c r="I1322" s="2" t="s">
        <v>29</v>
      </c>
      <c r="J1322" s="4">
        <v>1.1764706926219739</v>
      </c>
      <c r="K1322" t="str">
        <f>_xlfn.XLOOKUP(D1322, dim_channels!A:A, dim_channels!C:C, "Not Found")</f>
        <v>OTA</v>
      </c>
      <c r="L1322" t="str">
        <f>_xlfn.XLOOKUP(D1322, dim_channels!A:A, dim_channels!B:B, "Not Found")</f>
        <v>Booking.com</v>
      </c>
    </row>
    <row r="1323" spans="1:12" x14ac:dyDescent="0.2">
      <c r="A1323" s="3" t="s">
        <v>1752</v>
      </c>
      <c r="B1323" s="3" t="s">
        <v>538</v>
      </c>
      <c r="C1323" s="3" t="s">
        <v>405</v>
      </c>
      <c r="D1323" s="3" t="s">
        <v>64</v>
      </c>
      <c r="E1323" s="3" t="s">
        <v>34</v>
      </c>
      <c r="F1323" s="3">
        <v>15036.42</v>
      </c>
      <c r="G1323" s="3">
        <v>0</v>
      </c>
      <c r="H1323" s="3">
        <v>15036.42</v>
      </c>
      <c r="I1323" s="3" t="s">
        <v>29</v>
      </c>
      <c r="J1323" s="5">
        <v>1</v>
      </c>
      <c r="K1323" t="str">
        <f>_xlfn.XLOOKUP(D1323, dim_channels!A:A, dim_channels!C:C, "Not Found")</f>
        <v>Direct</v>
      </c>
      <c r="L1323" t="str">
        <f>_xlfn.XLOOKUP(D1323, dim_channels!A:A, dim_channels!B:B, "Not Found")</f>
        <v>Direct Website</v>
      </c>
    </row>
    <row r="1324" spans="1:12" x14ac:dyDescent="0.2">
      <c r="A1324" s="2" t="s">
        <v>1753</v>
      </c>
      <c r="B1324" s="2" t="s">
        <v>614</v>
      </c>
      <c r="C1324" s="2" t="s">
        <v>286</v>
      </c>
      <c r="D1324" s="2" t="s">
        <v>64</v>
      </c>
      <c r="E1324" s="2" t="s">
        <v>115</v>
      </c>
      <c r="F1324" s="2">
        <v>7940.23</v>
      </c>
      <c r="G1324" s="2">
        <v>0</v>
      </c>
      <c r="H1324" s="2">
        <v>7940.23</v>
      </c>
      <c r="I1324" s="2" t="s">
        <v>56</v>
      </c>
      <c r="J1324" s="4">
        <v>1</v>
      </c>
      <c r="K1324" t="str">
        <f>_xlfn.XLOOKUP(D1324, dim_channels!A:A, dim_channels!C:C, "Not Found")</f>
        <v>Direct</v>
      </c>
      <c r="L1324" t="str">
        <f>_xlfn.XLOOKUP(D1324, dim_channels!A:A, dim_channels!B:B, "Not Found")</f>
        <v>Direct Website</v>
      </c>
    </row>
    <row r="1325" spans="1:12" x14ac:dyDescent="0.2">
      <c r="A1325" s="3" t="s">
        <v>1754</v>
      </c>
      <c r="B1325" s="3" t="s">
        <v>261</v>
      </c>
      <c r="C1325" s="3" t="s">
        <v>762</v>
      </c>
      <c r="D1325" s="3" t="s">
        <v>52</v>
      </c>
      <c r="E1325" s="3" t="s">
        <v>34</v>
      </c>
      <c r="F1325" s="3">
        <v>7422.72</v>
      </c>
      <c r="G1325" s="3">
        <v>890.73</v>
      </c>
      <c r="H1325" s="3">
        <v>6531.99</v>
      </c>
      <c r="I1325" s="3" t="s">
        <v>41</v>
      </c>
      <c r="J1325" s="5">
        <v>1.1363642626519641</v>
      </c>
      <c r="K1325" t="str">
        <f>_xlfn.XLOOKUP(D1325, dim_channels!A:A, dim_channels!C:C, "Not Found")</f>
        <v>OTA</v>
      </c>
      <c r="L1325" t="str">
        <f>_xlfn.XLOOKUP(D1325, dim_channels!A:A, dim_channels!B:B, "Not Found")</f>
        <v>Agoda</v>
      </c>
    </row>
    <row r="1326" spans="1:12" x14ac:dyDescent="0.2">
      <c r="A1326" s="2" t="s">
        <v>1755</v>
      </c>
      <c r="B1326" s="2" t="s">
        <v>220</v>
      </c>
      <c r="C1326" s="2" t="s">
        <v>373</v>
      </c>
      <c r="D1326" s="2" t="s">
        <v>52</v>
      </c>
      <c r="E1326" s="2" t="s">
        <v>34</v>
      </c>
      <c r="F1326" s="2">
        <v>2862.31</v>
      </c>
      <c r="G1326" s="2">
        <v>343.48</v>
      </c>
      <c r="H1326" s="2">
        <v>2518.83</v>
      </c>
      <c r="I1326" s="2" t="s">
        <v>41</v>
      </c>
      <c r="J1326" s="4">
        <v>1.1363648995763911</v>
      </c>
      <c r="K1326" t="str">
        <f>_xlfn.XLOOKUP(D1326, dim_channels!A:A, dim_channels!C:C, "Not Found")</f>
        <v>OTA</v>
      </c>
      <c r="L1326" t="str">
        <f>_xlfn.XLOOKUP(D1326, dim_channels!A:A, dim_channels!B:B, "Not Found")</f>
        <v>Agoda</v>
      </c>
    </row>
    <row r="1327" spans="1:12" x14ac:dyDescent="0.2">
      <c r="A1327" s="3" t="s">
        <v>1756</v>
      </c>
      <c r="B1327" s="3" t="s">
        <v>708</v>
      </c>
      <c r="C1327" s="3" t="s">
        <v>799</v>
      </c>
      <c r="D1327" s="3" t="s">
        <v>52</v>
      </c>
      <c r="E1327" s="3" t="s">
        <v>34</v>
      </c>
      <c r="F1327" s="3">
        <v>3597.53</v>
      </c>
      <c r="G1327" s="3">
        <v>431.7</v>
      </c>
      <c r="H1327" s="3">
        <v>3165.83</v>
      </c>
      <c r="I1327" s="3" t="s">
        <v>41</v>
      </c>
      <c r="J1327" s="5">
        <v>1.136362344156193</v>
      </c>
      <c r="K1327" t="str">
        <f>_xlfn.XLOOKUP(D1327, dim_channels!A:A, dim_channels!C:C, "Not Found")</f>
        <v>OTA</v>
      </c>
      <c r="L1327" t="str">
        <f>_xlfn.XLOOKUP(D1327, dim_channels!A:A, dim_channels!B:B, "Not Found")</f>
        <v>Agoda</v>
      </c>
    </row>
    <row r="1328" spans="1:12" x14ac:dyDescent="0.2">
      <c r="A1328" s="2" t="s">
        <v>1757</v>
      </c>
      <c r="B1328" s="2" t="s">
        <v>219</v>
      </c>
      <c r="C1328" s="2" t="s">
        <v>380</v>
      </c>
      <c r="D1328" s="2" t="s">
        <v>52</v>
      </c>
      <c r="E1328" s="2" t="s">
        <v>60</v>
      </c>
      <c r="F1328" s="2">
        <v>2732.86</v>
      </c>
      <c r="G1328" s="2">
        <v>0</v>
      </c>
      <c r="H1328" s="2">
        <v>2732.86</v>
      </c>
      <c r="I1328" s="2" t="s">
        <v>29</v>
      </c>
      <c r="J1328" s="4">
        <v>1</v>
      </c>
      <c r="K1328" t="str">
        <f>_xlfn.XLOOKUP(D1328, dim_channels!A:A, dim_channels!C:C, "Not Found")</f>
        <v>OTA</v>
      </c>
      <c r="L1328" t="str">
        <f>_xlfn.XLOOKUP(D1328, dim_channels!A:A, dim_channels!B:B, "Not Found")</f>
        <v>Agoda</v>
      </c>
    </row>
    <row r="1329" spans="1:12" x14ac:dyDescent="0.2">
      <c r="A1329" s="3" t="s">
        <v>1758</v>
      </c>
      <c r="B1329" s="3" t="s">
        <v>171</v>
      </c>
      <c r="C1329" s="3" t="s">
        <v>614</v>
      </c>
      <c r="D1329" s="3" t="s">
        <v>64</v>
      </c>
      <c r="E1329" s="3" t="s">
        <v>115</v>
      </c>
      <c r="F1329" s="3">
        <v>9073.6</v>
      </c>
      <c r="G1329" s="3">
        <v>0</v>
      </c>
      <c r="H1329" s="3">
        <v>9073.6</v>
      </c>
      <c r="I1329" s="3" t="s">
        <v>41</v>
      </c>
      <c r="J1329" s="5">
        <v>1</v>
      </c>
      <c r="K1329" t="str">
        <f>_xlfn.XLOOKUP(D1329, dim_channels!A:A, dim_channels!C:C, "Not Found")</f>
        <v>Direct</v>
      </c>
      <c r="L1329" t="str">
        <f>_xlfn.XLOOKUP(D1329, dim_channels!A:A, dim_channels!B:B, "Not Found")</f>
        <v>Direct Website</v>
      </c>
    </row>
    <row r="1330" spans="1:12" x14ac:dyDescent="0.2">
      <c r="A1330" s="2" t="s">
        <v>1759</v>
      </c>
      <c r="B1330" s="2" t="s">
        <v>525</v>
      </c>
      <c r="C1330" s="2" t="s">
        <v>706</v>
      </c>
      <c r="D1330" s="2" t="s">
        <v>45</v>
      </c>
      <c r="E1330" s="2" t="s">
        <v>89</v>
      </c>
      <c r="F1330" s="2">
        <v>8531.76</v>
      </c>
      <c r="G1330" s="2">
        <v>0</v>
      </c>
      <c r="H1330" s="2">
        <v>8531.76</v>
      </c>
      <c r="I1330" s="2" t="s">
        <v>29</v>
      </c>
      <c r="J1330" s="4">
        <v>1</v>
      </c>
      <c r="K1330" t="str">
        <f>_xlfn.XLOOKUP(D1330, dim_channels!A:A, dim_channels!C:C, "Not Found")</f>
        <v>Corporate</v>
      </c>
      <c r="L1330" t="str">
        <f>_xlfn.XLOOKUP(D1330, dim_channels!A:A, dim_channels!B:B, "Not Found")</f>
        <v>Corporate Direct</v>
      </c>
    </row>
    <row r="1331" spans="1:12" x14ac:dyDescent="0.2">
      <c r="A1331" s="3" t="s">
        <v>1760</v>
      </c>
      <c r="B1331" s="3" t="s">
        <v>193</v>
      </c>
      <c r="C1331" s="3" t="s">
        <v>1179</v>
      </c>
      <c r="D1331" s="3" t="s">
        <v>45</v>
      </c>
      <c r="E1331" s="3" t="s">
        <v>46</v>
      </c>
      <c r="F1331" s="3">
        <v>12380.16</v>
      </c>
      <c r="G1331" s="3">
        <v>619.01</v>
      </c>
      <c r="H1331" s="3">
        <v>11761.15</v>
      </c>
      <c r="I1331" s="3" t="s">
        <v>29</v>
      </c>
      <c r="J1331" s="5">
        <v>1.05263175794884</v>
      </c>
      <c r="K1331" t="str">
        <f>_xlfn.XLOOKUP(D1331, dim_channels!A:A, dim_channels!C:C, "Not Found")</f>
        <v>Corporate</v>
      </c>
      <c r="L1331" t="str">
        <f>_xlfn.XLOOKUP(D1331, dim_channels!A:A, dim_channels!B:B, "Not Found")</f>
        <v>Corporate Direct</v>
      </c>
    </row>
    <row r="1332" spans="1:12" x14ac:dyDescent="0.2">
      <c r="A1332" s="2" t="s">
        <v>1761</v>
      </c>
      <c r="B1332" s="2" t="s">
        <v>70</v>
      </c>
      <c r="C1332" s="2" t="s">
        <v>246</v>
      </c>
      <c r="D1332" s="2" t="s">
        <v>52</v>
      </c>
      <c r="E1332" s="2" t="s">
        <v>34</v>
      </c>
      <c r="F1332" s="2">
        <v>23163</v>
      </c>
      <c r="G1332" s="2">
        <v>2779.56</v>
      </c>
      <c r="H1332" s="2">
        <v>20383.439999999999</v>
      </c>
      <c r="I1332" s="2" t="s">
        <v>29</v>
      </c>
      <c r="J1332" s="4">
        <v>1.136363636363636</v>
      </c>
      <c r="K1332" t="str">
        <f>_xlfn.XLOOKUP(D1332, dim_channels!A:A, dim_channels!C:C, "Not Found")</f>
        <v>OTA</v>
      </c>
      <c r="L1332" t="str">
        <f>_xlfn.XLOOKUP(D1332, dim_channels!A:A, dim_channels!B:B, "Not Found")</f>
        <v>Agoda</v>
      </c>
    </row>
    <row r="1333" spans="1:12" x14ac:dyDescent="0.2">
      <c r="A1333" s="3" t="s">
        <v>1762</v>
      </c>
      <c r="B1333" s="3" t="s">
        <v>370</v>
      </c>
      <c r="C1333" s="3" t="s">
        <v>174</v>
      </c>
      <c r="D1333" s="3" t="s">
        <v>27</v>
      </c>
      <c r="E1333" s="3" t="s">
        <v>28</v>
      </c>
      <c r="F1333" s="3">
        <v>13446.22</v>
      </c>
      <c r="G1333" s="3">
        <v>2420.3200000000002</v>
      </c>
      <c r="H1333" s="3">
        <v>11025.9</v>
      </c>
      <c r="I1333" s="3" t="s">
        <v>41</v>
      </c>
      <c r="J1333" s="5">
        <v>1.2195122393636799</v>
      </c>
      <c r="K1333" t="str">
        <f>_xlfn.XLOOKUP(D1333, dim_channels!A:A, dim_channels!C:C, "Not Found")</f>
        <v>OTA</v>
      </c>
      <c r="L1333" t="str">
        <f>_xlfn.XLOOKUP(D1333, dim_channels!A:A, dim_channels!B:B, "Not Found")</f>
        <v>Expedia</v>
      </c>
    </row>
    <row r="1334" spans="1:12" x14ac:dyDescent="0.2">
      <c r="A1334" s="2" t="s">
        <v>1763</v>
      </c>
      <c r="B1334" s="2" t="s">
        <v>95</v>
      </c>
      <c r="C1334" s="2" t="s">
        <v>1035</v>
      </c>
      <c r="D1334" s="2" t="s">
        <v>64</v>
      </c>
      <c r="E1334" s="2" t="s">
        <v>34</v>
      </c>
      <c r="F1334" s="2">
        <v>3255.88</v>
      </c>
      <c r="G1334" s="2">
        <v>0</v>
      </c>
      <c r="H1334" s="2">
        <v>3255.88</v>
      </c>
      <c r="I1334" s="2" t="s">
        <v>29</v>
      </c>
      <c r="J1334" s="4">
        <v>1</v>
      </c>
      <c r="K1334" t="str">
        <f>_xlfn.XLOOKUP(D1334, dim_channels!A:A, dim_channels!C:C, "Not Found")</f>
        <v>Direct</v>
      </c>
      <c r="L1334" t="str">
        <f>_xlfn.XLOOKUP(D1334, dim_channels!A:A, dim_channels!B:B, "Not Found")</f>
        <v>Direct Website</v>
      </c>
    </row>
    <row r="1335" spans="1:12" x14ac:dyDescent="0.2">
      <c r="A1335" s="3" t="s">
        <v>1764</v>
      </c>
      <c r="B1335" s="3" t="s">
        <v>1035</v>
      </c>
      <c r="C1335" s="3" t="s">
        <v>156</v>
      </c>
      <c r="D1335" s="3" t="s">
        <v>45</v>
      </c>
      <c r="E1335" s="3" t="s">
        <v>46</v>
      </c>
      <c r="F1335" s="3">
        <v>5002.05</v>
      </c>
      <c r="G1335" s="3">
        <v>250.1</v>
      </c>
      <c r="H1335" s="3">
        <v>4751.95</v>
      </c>
      <c r="I1335" s="3" t="s">
        <v>29</v>
      </c>
      <c r="J1335" s="5">
        <v>1.052631025158093</v>
      </c>
      <c r="K1335" t="str">
        <f>_xlfn.XLOOKUP(D1335, dim_channels!A:A, dim_channels!C:C, "Not Found")</f>
        <v>Corporate</v>
      </c>
      <c r="L1335" t="str">
        <f>_xlfn.XLOOKUP(D1335, dim_channels!A:A, dim_channels!B:B, "Not Found")</f>
        <v>Corporate Direct</v>
      </c>
    </row>
    <row r="1336" spans="1:12" x14ac:dyDescent="0.2">
      <c r="A1336" s="2" t="s">
        <v>1765</v>
      </c>
      <c r="B1336" s="2" t="s">
        <v>410</v>
      </c>
      <c r="C1336" s="2" t="s">
        <v>1234</v>
      </c>
      <c r="D1336" s="2" t="s">
        <v>27</v>
      </c>
      <c r="E1336" s="2" t="s">
        <v>60</v>
      </c>
      <c r="F1336" s="2">
        <v>8879.57</v>
      </c>
      <c r="G1336" s="2">
        <v>0</v>
      </c>
      <c r="H1336" s="2">
        <v>8879.57</v>
      </c>
      <c r="I1336" s="2" t="s">
        <v>41</v>
      </c>
      <c r="J1336" s="4">
        <v>1</v>
      </c>
      <c r="K1336" t="str">
        <f>_xlfn.XLOOKUP(D1336, dim_channels!A:A, dim_channels!C:C, "Not Found")</f>
        <v>OTA</v>
      </c>
      <c r="L1336" t="str">
        <f>_xlfn.XLOOKUP(D1336, dim_channels!A:A, dim_channels!B:B, "Not Found")</f>
        <v>Expedia</v>
      </c>
    </row>
    <row r="1337" spans="1:12" x14ac:dyDescent="0.2">
      <c r="A1337" s="3" t="s">
        <v>1766</v>
      </c>
      <c r="B1337" s="3" t="s">
        <v>50</v>
      </c>
      <c r="C1337" s="3" t="s">
        <v>294</v>
      </c>
      <c r="D1337" s="3" t="s">
        <v>33</v>
      </c>
      <c r="E1337" s="3" t="s">
        <v>28</v>
      </c>
      <c r="F1337" s="3">
        <v>2529.5300000000002</v>
      </c>
      <c r="G1337" s="3">
        <v>379.43</v>
      </c>
      <c r="H1337" s="3">
        <v>2150.1</v>
      </c>
      <c r="I1337" s="3" t="s">
        <v>29</v>
      </c>
      <c r="J1337" s="5">
        <v>1.176470861820381</v>
      </c>
      <c r="K1337" t="str">
        <f>_xlfn.XLOOKUP(D1337, dim_channels!A:A, dim_channels!C:C, "Not Found")</f>
        <v>OTA</v>
      </c>
      <c r="L1337" t="str">
        <f>_xlfn.XLOOKUP(D1337, dim_channels!A:A, dim_channels!B:B, "Not Found")</f>
        <v>Booking.com</v>
      </c>
    </row>
    <row r="1338" spans="1:12" x14ac:dyDescent="0.2">
      <c r="A1338" s="2" t="s">
        <v>1767</v>
      </c>
      <c r="B1338" s="2" t="s">
        <v>50</v>
      </c>
      <c r="C1338" s="2" t="s">
        <v>39</v>
      </c>
      <c r="D1338" s="2" t="s">
        <v>33</v>
      </c>
      <c r="E1338" s="2" t="s">
        <v>28</v>
      </c>
      <c r="F1338" s="2">
        <v>5514.22</v>
      </c>
      <c r="G1338" s="2">
        <v>827.13</v>
      </c>
      <c r="H1338" s="2">
        <v>4687.09</v>
      </c>
      <c r="I1338" s="2" t="s">
        <v>29</v>
      </c>
      <c r="J1338" s="4">
        <v>1.176469835228255</v>
      </c>
      <c r="K1338" t="str">
        <f>_xlfn.XLOOKUP(D1338, dim_channels!A:A, dim_channels!C:C, "Not Found")</f>
        <v>OTA</v>
      </c>
      <c r="L1338" t="str">
        <f>_xlfn.XLOOKUP(D1338, dim_channels!A:A, dim_channels!B:B, "Not Found")</f>
        <v>Booking.com</v>
      </c>
    </row>
    <row r="1339" spans="1:12" x14ac:dyDescent="0.2">
      <c r="A1339" s="3" t="s">
        <v>1768</v>
      </c>
      <c r="B1339" s="3" t="s">
        <v>247</v>
      </c>
      <c r="C1339" s="3" t="s">
        <v>200</v>
      </c>
      <c r="D1339" s="3" t="s">
        <v>52</v>
      </c>
      <c r="E1339" s="3" t="s">
        <v>34</v>
      </c>
      <c r="F1339" s="3">
        <v>4850.18</v>
      </c>
      <c r="G1339" s="3">
        <v>582.02</v>
      </c>
      <c r="H1339" s="3">
        <v>4268.16</v>
      </c>
      <c r="I1339" s="3" t="s">
        <v>41</v>
      </c>
      <c r="J1339" s="5">
        <v>1.1363632103763679</v>
      </c>
      <c r="K1339" t="str">
        <f>_xlfn.XLOOKUP(D1339, dim_channels!A:A, dim_channels!C:C, "Not Found")</f>
        <v>OTA</v>
      </c>
      <c r="L1339" t="str">
        <f>_xlfn.XLOOKUP(D1339, dim_channels!A:A, dim_channels!B:B, "Not Found")</f>
        <v>Agoda</v>
      </c>
    </row>
    <row r="1340" spans="1:12" x14ac:dyDescent="0.2">
      <c r="A1340" s="2" t="s">
        <v>1769</v>
      </c>
      <c r="B1340" s="2" t="s">
        <v>799</v>
      </c>
      <c r="C1340" s="2" t="s">
        <v>538</v>
      </c>
      <c r="D1340" s="2" t="s">
        <v>52</v>
      </c>
      <c r="E1340" s="2" t="s">
        <v>34</v>
      </c>
      <c r="F1340" s="2">
        <v>14071.71</v>
      </c>
      <c r="G1340" s="2">
        <v>1688.61</v>
      </c>
      <c r="H1340" s="2">
        <v>12383.1</v>
      </c>
      <c r="I1340" s="2" t="s">
        <v>56</v>
      </c>
      <c r="J1340" s="4">
        <v>1.1363640768466701</v>
      </c>
      <c r="K1340" t="str">
        <f>_xlfn.XLOOKUP(D1340, dim_channels!A:A, dim_channels!C:C, "Not Found")</f>
        <v>OTA</v>
      </c>
      <c r="L1340" t="str">
        <f>_xlfn.XLOOKUP(D1340, dim_channels!A:A, dim_channels!B:B, "Not Found")</f>
        <v>Agoda</v>
      </c>
    </row>
    <row r="1341" spans="1:12" x14ac:dyDescent="0.2">
      <c r="A1341" s="3" t="s">
        <v>1770</v>
      </c>
      <c r="B1341" s="3" t="s">
        <v>54</v>
      </c>
      <c r="C1341" s="3" t="s">
        <v>179</v>
      </c>
      <c r="D1341" s="3" t="s">
        <v>33</v>
      </c>
      <c r="E1341" s="3" t="s">
        <v>28</v>
      </c>
      <c r="F1341" s="3">
        <v>2406.3200000000002</v>
      </c>
      <c r="G1341" s="3">
        <v>360.95</v>
      </c>
      <c r="H1341" s="3">
        <v>2045.37</v>
      </c>
      <c r="I1341" s="3" t="s">
        <v>56</v>
      </c>
      <c r="J1341" s="5">
        <v>1.1764717386096399</v>
      </c>
      <c r="K1341" t="str">
        <f>_xlfn.XLOOKUP(D1341, dim_channels!A:A, dim_channels!C:C, "Not Found")</f>
        <v>OTA</v>
      </c>
      <c r="L1341" t="str">
        <f>_xlfn.XLOOKUP(D1341, dim_channels!A:A, dim_channels!B:B, "Not Found")</f>
        <v>Booking.com</v>
      </c>
    </row>
    <row r="1342" spans="1:12" x14ac:dyDescent="0.2">
      <c r="A1342" s="2" t="s">
        <v>1771</v>
      </c>
      <c r="B1342" s="2" t="s">
        <v>655</v>
      </c>
      <c r="C1342" s="2" t="s">
        <v>983</v>
      </c>
      <c r="D1342" s="2" t="s">
        <v>64</v>
      </c>
      <c r="E1342" s="2" t="s">
        <v>28</v>
      </c>
      <c r="F1342" s="2">
        <v>13203.69</v>
      </c>
      <c r="G1342" s="2">
        <v>0</v>
      </c>
      <c r="H1342" s="2">
        <v>13203.69</v>
      </c>
      <c r="I1342" s="2" t="s">
        <v>29</v>
      </c>
      <c r="J1342" s="4">
        <v>1</v>
      </c>
      <c r="K1342" t="str">
        <f>_xlfn.XLOOKUP(D1342, dim_channels!A:A, dim_channels!C:C, "Not Found")</f>
        <v>Direct</v>
      </c>
      <c r="L1342" t="str">
        <f>_xlfn.XLOOKUP(D1342, dim_channels!A:A, dim_channels!B:B, "Not Found")</f>
        <v>Direct Website</v>
      </c>
    </row>
    <row r="1343" spans="1:12" x14ac:dyDescent="0.2">
      <c r="A1343" s="3" t="s">
        <v>1772</v>
      </c>
      <c r="B1343" s="3" t="s">
        <v>285</v>
      </c>
      <c r="C1343" s="3" t="s">
        <v>130</v>
      </c>
      <c r="D1343" s="3" t="s">
        <v>169</v>
      </c>
      <c r="E1343" s="3" t="s">
        <v>46</v>
      </c>
      <c r="F1343" s="3">
        <v>4699.0200000000004</v>
      </c>
      <c r="G1343" s="3">
        <v>939.8</v>
      </c>
      <c r="H1343" s="3">
        <v>3759.22</v>
      </c>
      <c r="I1343" s="3" t="s">
        <v>29</v>
      </c>
      <c r="J1343" s="5">
        <v>1.249998669936849</v>
      </c>
      <c r="K1343" t="str">
        <f>_xlfn.XLOOKUP(D1343, dim_channels!A:A, dim_channels!C:C, "Not Found")</f>
        <v>GDS</v>
      </c>
      <c r="L1343" t="str">
        <f>_xlfn.XLOOKUP(D1343, dim_channels!A:A, dim_channels!B:B, "Not Found")</f>
        <v>GDS (Amadeus)</v>
      </c>
    </row>
    <row r="1344" spans="1:12" x14ac:dyDescent="0.2">
      <c r="A1344" s="2" t="s">
        <v>1773</v>
      </c>
      <c r="B1344" s="2" t="s">
        <v>297</v>
      </c>
      <c r="C1344" s="2" t="s">
        <v>246</v>
      </c>
      <c r="D1344" s="2" t="s">
        <v>33</v>
      </c>
      <c r="E1344" s="2" t="s">
        <v>34</v>
      </c>
      <c r="F1344" s="2">
        <v>2858.9</v>
      </c>
      <c r="G1344" s="2">
        <v>428.84</v>
      </c>
      <c r="H1344" s="2">
        <v>2430.06</v>
      </c>
      <c r="I1344" s="2" t="s">
        <v>29</v>
      </c>
      <c r="J1344" s="4">
        <v>1.1764730088969</v>
      </c>
      <c r="K1344" t="str">
        <f>_xlfn.XLOOKUP(D1344, dim_channels!A:A, dim_channels!C:C, "Not Found")</f>
        <v>OTA</v>
      </c>
      <c r="L1344" t="str">
        <f>_xlfn.XLOOKUP(D1344, dim_channels!A:A, dim_channels!B:B, "Not Found")</f>
        <v>Booking.com</v>
      </c>
    </row>
    <row r="1345" spans="1:12" x14ac:dyDescent="0.2">
      <c r="A1345" s="3" t="s">
        <v>1774</v>
      </c>
      <c r="B1345" s="3" t="s">
        <v>155</v>
      </c>
      <c r="C1345" s="3" t="s">
        <v>59</v>
      </c>
      <c r="D1345" s="3" t="s">
        <v>64</v>
      </c>
      <c r="E1345" s="3" t="s">
        <v>28</v>
      </c>
      <c r="F1345" s="3">
        <v>2686.7</v>
      </c>
      <c r="G1345" s="3">
        <v>0</v>
      </c>
      <c r="H1345" s="3">
        <v>2686.7</v>
      </c>
      <c r="I1345" s="3" t="s">
        <v>29</v>
      </c>
      <c r="J1345" s="5">
        <v>1</v>
      </c>
      <c r="K1345" t="str">
        <f>_xlfn.XLOOKUP(D1345, dim_channels!A:A, dim_channels!C:C, "Not Found")</f>
        <v>Direct</v>
      </c>
      <c r="L1345" t="str">
        <f>_xlfn.XLOOKUP(D1345, dim_channels!A:A, dim_channels!B:B, "Not Found")</f>
        <v>Direct Website</v>
      </c>
    </row>
    <row r="1346" spans="1:12" x14ac:dyDescent="0.2">
      <c r="A1346" s="2" t="s">
        <v>1775</v>
      </c>
      <c r="B1346" s="2" t="s">
        <v>762</v>
      </c>
      <c r="C1346" s="2" t="s">
        <v>595</v>
      </c>
      <c r="D1346" s="2" t="s">
        <v>169</v>
      </c>
      <c r="E1346" s="2" t="s">
        <v>46</v>
      </c>
      <c r="F1346" s="2">
        <v>11723.63</v>
      </c>
      <c r="G1346" s="2">
        <v>2344.73</v>
      </c>
      <c r="H1346" s="2">
        <v>9378.9</v>
      </c>
      <c r="I1346" s="2" t="s">
        <v>29</v>
      </c>
      <c r="J1346" s="4">
        <v>1.2500005331115589</v>
      </c>
      <c r="K1346" t="str">
        <f>_xlfn.XLOOKUP(D1346, dim_channels!A:A, dim_channels!C:C, "Not Found")</f>
        <v>GDS</v>
      </c>
      <c r="L1346" t="str">
        <f>_xlfn.XLOOKUP(D1346, dim_channels!A:A, dim_channels!B:B, "Not Found")</f>
        <v>GDS (Amadeus)</v>
      </c>
    </row>
    <row r="1347" spans="1:12" x14ac:dyDescent="0.2">
      <c r="A1347" s="3" t="s">
        <v>1776</v>
      </c>
      <c r="B1347" s="3" t="s">
        <v>1278</v>
      </c>
      <c r="C1347" s="3" t="s">
        <v>410</v>
      </c>
      <c r="D1347" s="3" t="s">
        <v>33</v>
      </c>
      <c r="E1347" s="3" t="s">
        <v>34</v>
      </c>
      <c r="F1347" s="3">
        <v>2726.53</v>
      </c>
      <c r="G1347" s="3">
        <v>408.98</v>
      </c>
      <c r="H1347" s="3">
        <v>2317.5500000000002</v>
      </c>
      <c r="I1347" s="3" t="s">
        <v>29</v>
      </c>
      <c r="J1347" s="5">
        <v>1.1764708420530301</v>
      </c>
      <c r="K1347" t="str">
        <f>_xlfn.XLOOKUP(D1347, dim_channels!A:A, dim_channels!C:C, "Not Found")</f>
        <v>OTA</v>
      </c>
      <c r="L1347" t="str">
        <f>_xlfn.XLOOKUP(D1347, dim_channels!A:A, dim_channels!B:B, "Not Found")</f>
        <v>Booking.com</v>
      </c>
    </row>
    <row r="1348" spans="1:12" x14ac:dyDescent="0.2">
      <c r="A1348" s="2" t="s">
        <v>1777</v>
      </c>
      <c r="B1348" s="2" t="s">
        <v>465</v>
      </c>
      <c r="C1348" s="2" t="s">
        <v>26</v>
      </c>
      <c r="D1348" s="2" t="s">
        <v>33</v>
      </c>
      <c r="E1348" s="2" t="s">
        <v>34</v>
      </c>
      <c r="F1348" s="2">
        <v>5118.17</v>
      </c>
      <c r="G1348" s="2">
        <v>767.73</v>
      </c>
      <c r="H1348" s="2">
        <v>4350.4399999999996</v>
      </c>
      <c r="I1348" s="2" t="s">
        <v>29</v>
      </c>
      <c r="J1348" s="4">
        <v>1.176471805150743</v>
      </c>
      <c r="K1348" t="str">
        <f>_xlfn.XLOOKUP(D1348, dim_channels!A:A, dim_channels!C:C, "Not Found")</f>
        <v>OTA</v>
      </c>
      <c r="L1348" t="str">
        <f>_xlfn.XLOOKUP(D1348, dim_channels!A:A, dim_channels!B:B, "Not Found")</f>
        <v>Booking.com</v>
      </c>
    </row>
    <row r="1349" spans="1:12" x14ac:dyDescent="0.2">
      <c r="A1349" s="3" t="s">
        <v>1778</v>
      </c>
      <c r="B1349" s="3" t="s">
        <v>37</v>
      </c>
      <c r="C1349" s="3" t="s">
        <v>151</v>
      </c>
      <c r="D1349" s="3" t="s">
        <v>169</v>
      </c>
      <c r="E1349" s="3" t="s">
        <v>46</v>
      </c>
      <c r="F1349" s="3">
        <v>10619.65</v>
      </c>
      <c r="G1349" s="3">
        <v>2123.9299999999998</v>
      </c>
      <c r="H1349" s="3">
        <v>8495.7199999999993</v>
      </c>
      <c r="I1349" s="3" t="s">
        <v>29</v>
      </c>
      <c r="J1349" s="5">
        <v>1.25</v>
      </c>
      <c r="K1349" t="str">
        <f>_xlfn.XLOOKUP(D1349, dim_channels!A:A, dim_channels!C:C, "Not Found")</f>
        <v>GDS</v>
      </c>
      <c r="L1349" t="str">
        <f>_xlfn.XLOOKUP(D1349, dim_channels!A:A, dim_channels!B:B, "Not Found")</f>
        <v>GDS (Amadeus)</v>
      </c>
    </row>
    <row r="1350" spans="1:12" x14ac:dyDescent="0.2">
      <c r="A1350" s="2" t="s">
        <v>1779</v>
      </c>
      <c r="B1350" s="2" t="s">
        <v>449</v>
      </c>
      <c r="C1350" s="2" t="s">
        <v>85</v>
      </c>
      <c r="D1350" s="2" t="s">
        <v>169</v>
      </c>
      <c r="E1350" s="2" t="s">
        <v>34</v>
      </c>
      <c r="F1350" s="2">
        <v>3463.75</v>
      </c>
      <c r="G1350" s="2">
        <v>692.75</v>
      </c>
      <c r="H1350" s="2">
        <v>2771</v>
      </c>
      <c r="I1350" s="2" t="s">
        <v>29</v>
      </c>
      <c r="J1350" s="4">
        <v>1.25</v>
      </c>
      <c r="K1350" t="str">
        <f>_xlfn.XLOOKUP(D1350, dim_channels!A:A, dim_channels!C:C, "Not Found")</f>
        <v>GDS</v>
      </c>
      <c r="L1350" t="str">
        <f>_xlfn.XLOOKUP(D1350, dim_channels!A:A, dim_channels!B:B, "Not Found")</f>
        <v>GDS (Amadeus)</v>
      </c>
    </row>
    <row r="1351" spans="1:12" x14ac:dyDescent="0.2">
      <c r="A1351" s="3" t="s">
        <v>1780</v>
      </c>
      <c r="B1351" s="3" t="s">
        <v>566</v>
      </c>
      <c r="C1351" s="3" t="s">
        <v>679</v>
      </c>
      <c r="D1351" s="3" t="s">
        <v>33</v>
      </c>
      <c r="E1351" s="3" t="s">
        <v>34</v>
      </c>
      <c r="F1351" s="3">
        <v>2092.5</v>
      </c>
      <c r="G1351" s="3">
        <v>313.88</v>
      </c>
      <c r="H1351" s="3">
        <v>1778.62</v>
      </c>
      <c r="I1351" s="3" t="s">
        <v>41</v>
      </c>
      <c r="J1351" s="5">
        <v>1.1764738954920111</v>
      </c>
      <c r="K1351" t="str">
        <f>_xlfn.XLOOKUP(D1351, dim_channels!A:A, dim_channels!C:C, "Not Found")</f>
        <v>OTA</v>
      </c>
      <c r="L1351" t="str">
        <f>_xlfn.XLOOKUP(D1351, dim_channels!A:A, dim_channels!B:B, "Not Found")</f>
        <v>Booking.com</v>
      </c>
    </row>
    <row r="1352" spans="1:12" x14ac:dyDescent="0.2">
      <c r="A1352" s="2" t="s">
        <v>1781</v>
      </c>
      <c r="B1352" s="2" t="s">
        <v>312</v>
      </c>
      <c r="C1352" s="2" t="s">
        <v>376</v>
      </c>
      <c r="D1352" s="2" t="s">
        <v>64</v>
      </c>
      <c r="E1352" s="2" t="s">
        <v>115</v>
      </c>
      <c r="F1352" s="2">
        <v>9251.89</v>
      </c>
      <c r="G1352" s="2">
        <v>0</v>
      </c>
      <c r="H1352" s="2">
        <v>9251.89</v>
      </c>
      <c r="I1352" s="2" t="s">
        <v>41</v>
      </c>
      <c r="J1352" s="4">
        <v>1</v>
      </c>
      <c r="K1352" t="str">
        <f>_xlfn.XLOOKUP(D1352, dim_channels!A:A, dim_channels!C:C, "Not Found")</f>
        <v>Direct</v>
      </c>
      <c r="L1352" t="str">
        <f>_xlfn.XLOOKUP(D1352, dim_channels!A:A, dim_channels!B:B, "Not Found")</f>
        <v>Direct Website</v>
      </c>
    </row>
    <row r="1353" spans="1:12" x14ac:dyDescent="0.2">
      <c r="A1353" s="3" t="s">
        <v>1782</v>
      </c>
      <c r="B1353" s="3" t="s">
        <v>297</v>
      </c>
      <c r="C1353" s="3" t="s">
        <v>401</v>
      </c>
      <c r="D1353" s="3" t="s">
        <v>52</v>
      </c>
      <c r="E1353" s="3" t="s">
        <v>60</v>
      </c>
      <c r="F1353" s="3">
        <v>1787.82</v>
      </c>
      <c r="G1353" s="3">
        <v>0</v>
      </c>
      <c r="H1353" s="3">
        <v>1787.82</v>
      </c>
      <c r="I1353" s="3" t="s">
        <v>29</v>
      </c>
      <c r="J1353" s="5">
        <v>1</v>
      </c>
      <c r="K1353" t="str">
        <f>_xlfn.XLOOKUP(D1353, dim_channels!A:A, dim_channels!C:C, "Not Found")</f>
        <v>OTA</v>
      </c>
      <c r="L1353" t="str">
        <f>_xlfn.XLOOKUP(D1353, dim_channels!A:A, dim_channels!B:B, "Not Found")</f>
        <v>Agoda</v>
      </c>
    </row>
    <row r="1354" spans="1:12" x14ac:dyDescent="0.2">
      <c r="A1354" s="2" t="s">
        <v>1783</v>
      </c>
      <c r="B1354" s="2" t="s">
        <v>644</v>
      </c>
      <c r="C1354" s="2" t="s">
        <v>335</v>
      </c>
      <c r="D1354" s="2" t="s">
        <v>27</v>
      </c>
      <c r="E1354" s="2" t="s">
        <v>28</v>
      </c>
      <c r="F1354" s="2">
        <v>3550.87</v>
      </c>
      <c r="G1354" s="2">
        <v>639.16</v>
      </c>
      <c r="H1354" s="2">
        <v>2911.71</v>
      </c>
      <c r="I1354" s="2" t="s">
        <v>29</v>
      </c>
      <c r="J1354" s="4">
        <v>1.219513619144764</v>
      </c>
      <c r="K1354" t="str">
        <f>_xlfn.XLOOKUP(D1354, dim_channels!A:A, dim_channels!C:C, "Not Found")</f>
        <v>OTA</v>
      </c>
      <c r="L1354" t="str">
        <f>_xlfn.XLOOKUP(D1354, dim_channels!A:A, dim_channels!B:B, "Not Found")</f>
        <v>Expedia</v>
      </c>
    </row>
    <row r="1355" spans="1:12" x14ac:dyDescent="0.2">
      <c r="A1355" s="3" t="s">
        <v>1784</v>
      </c>
      <c r="B1355" s="3" t="s">
        <v>423</v>
      </c>
      <c r="C1355" s="3" t="s">
        <v>538</v>
      </c>
      <c r="D1355" s="3" t="s">
        <v>27</v>
      </c>
      <c r="E1355" s="3" t="s">
        <v>28</v>
      </c>
      <c r="F1355" s="3">
        <v>8746.31</v>
      </c>
      <c r="G1355" s="3">
        <v>1574.34</v>
      </c>
      <c r="H1355" s="3">
        <v>7171.97</v>
      </c>
      <c r="I1355" s="3" t="s">
        <v>56</v>
      </c>
      <c r="J1355" s="5">
        <v>1.2195129092843391</v>
      </c>
      <c r="K1355" t="str">
        <f>_xlfn.XLOOKUP(D1355, dim_channels!A:A, dim_channels!C:C, "Not Found")</f>
        <v>OTA</v>
      </c>
      <c r="L1355" t="str">
        <f>_xlfn.XLOOKUP(D1355, dim_channels!A:A, dim_channels!B:B, "Not Found")</f>
        <v>Expedia</v>
      </c>
    </row>
    <row r="1356" spans="1:12" x14ac:dyDescent="0.2">
      <c r="A1356" s="2" t="s">
        <v>1785</v>
      </c>
      <c r="B1356" s="2" t="s">
        <v>241</v>
      </c>
      <c r="C1356" s="2" t="s">
        <v>242</v>
      </c>
      <c r="D1356" s="2" t="s">
        <v>27</v>
      </c>
      <c r="E1356" s="2" t="s">
        <v>28</v>
      </c>
      <c r="F1356" s="2">
        <v>3178.63</v>
      </c>
      <c r="G1356" s="2">
        <v>572.15</v>
      </c>
      <c r="H1356" s="2">
        <v>2606.48</v>
      </c>
      <c r="I1356" s="2" t="s">
        <v>29</v>
      </c>
      <c r="J1356" s="4">
        <v>1.2195106043399531</v>
      </c>
      <c r="K1356" t="str">
        <f>_xlfn.XLOOKUP(D1356, dim_channels!A:A, dim_channels!C:C, "Not Found")</f>
        <v>OTA</v>
      </c>
      <c r="L1356" t="str">
        <f>_xlfn.XLOOKUP(D1356, dim_channels!A:A, dim_channels!B:B, "Not Found")</f>
        <v>Expedia</v>
      </c>
    </row>
    <row r="1357" spans="1:12" x14ac:dyDescent="0.2">
      <c r="A1357" s="3" t="s">
        <v>1786</v>
      </c>
      <c r="B1357" s="3" t="s">
        <v>97</v>
      </c>
      <c r="C1357" s="3" t="s">
        <v>192</v>
      </c>
      <c r="D1357" s="3" t="s">
        <v>64</v>
      </c>
      <c r="E1357" s="3" t="s">
        <v>34</v>
      </c>
      <c r="F1357" s="3">
        <v>8084.98</v>
      </c>
      <c r="G1357" s="3">
        <v>0</v>
      </c>
      <c r="H1357" s="3">
        <v>8084.98</v>
      </c>
      <c r="I1357" s="3" t="s">
        <v>29</v>
      </c>
      <c r="J1357" s="5">
        <v>1</v>
      </c>
      <c r="K1357" t="str">
        <f>_xlfn.XLOOKUP(D1357, dim_channels!A:A, dim_channels!C:C, "Not Found")</f>
        <v>Direct</v>
      </c>
      <c r="L1357" t="str">
        <f>_xlfn.XLOOKUP(D1357, dim_channels!A:A, dim_channels!B:B, "Not Found")</f>
        <v>Direct Website</v>
      </c>
    </row>
    <row r="1358" spans="1:12" x14ac:dyDescent="0.2">
      <c r="A1358" s="2" t="s">
        <v>1787</v>
      </c>
      <c r="B1358" s="2" t="s">
        <v>813</v>
      </c>
      <c r="C1358" s="2" t="s">
        <v>173</v>
      </c>
      <c r="D1358" s="2" t="s">
        <v>52</v>
      </c>
      <c r="E1358" s="2" t="s">
        <v>60</v>
      </c>
      <c r="F1358" s="2">
        <v>17164.29</v>
      </c>
      <c r="G1358" s="2">
        <v>0</v>
      </c>
      <c r="H1358" s="2">
        <v>17164.29</v>
      </c>
      <c r="I1358" s="2" t="s">
        <v>29</v>
      </c>
      <c r="J1358" s="4">
        <v>1</v>
      </c>
      <c r="K1358" t="str">
        <f>_xlfn.XLOOKUP(D1358, dim_channels!A:A, dim_channels!C:C, "Not Found")</f>
        <v>OTA</v>
      </c>
      <c r="L1358" t="str">
        <f>_xlfn.XLOOKUP(D1358, dim_channels!A:A, dim_channels!B:B, "Not Found")</f>
        <v>Agoda</v>
      </c>
    </row>
    <row r="1359" spans="1:12" x14ac:dyDescent="0.2">
      <c r="A1359" s="3" t="s">
        <v>1788</v>
      </c>
      <c r="B1359" s="3" t="s">
        <v>783</v>
      </c>
      <c r="C1359" s="3" t="s">
        <v>1110</v>
      </c>
      <c r="D1359" s="3" t="s">
        <v>27</v>
      </c>
      <c r="E1359" s="3" t="s">
        <v>60</v>
      </c>
      <c r="F1359" s="3">
        <v>11486.39</v>
      </c>
      <c r="G1359" s="3">
        <v>0</v>
      </c>
      <c r="H1359" s="3">
        <v>11486.39</v>
      </c>
      <c r="I1359" s="3" t="s">
        <v>29</v>
      </c>
      <c r="J1359" s="5">
        <v>1</v>
      </c>
      <c r="K1359" t="str">
        <f>_xlfn.XLOOKUP(D1359, dim_channels!A:A, dim_channels!C:C, "Not Found")</f>
        <v>OTA</v>
      </c>
      <c r="L1359" t="str">
        <f>_xlfn.XLOOKUP(D1359, dim_channels!A:A, dim_channels!B:B, "Not Found")</f>
        <v>Expedia</v>
      </c>
    </row>
    <row r="1360" spans="1:12" x14ac:dyDescent="0.2">
      <c r="A1360" s="2" t="s">
        <v>1789</v>
      </c>
      <c r="B1360" s="2" t="s">
        <v>708</v>
      </c>
      <c r="C1360" s="2" t="s">
        <v>234</v>
      </c>
      <c r="D1360" s="2" t="s">
        <v>169</v>
      </c>
      <c r="E1360" s="2" t="s">
        <v>34</v>
      </c>
      <c r="F1360" s="2">
        <v>4207.71</v>
      </c>
      <c r="G1360" s="2">
        <v>841.54</v>
      </c>
      <c r="H1360" s="2">
        <v>3366.17</v>
      </c>
      <c r="I1360" s="2" t="s">
        <v>29</v>
      </c>
      <c r="J1360" s="4">
        <v>1.249999257316178</v>
      </c>
      <c r="K1360" t="str">
        <f>_xlfn.XLOOKUP(D1360, dim_channels!A:A, dim_channels!C:C, "Not Found")</f>
        <v>GDS</v>
      </c>
      <c r="L1360" t="str">
        <f>_xlfn.XLOOKUP(D1360, dim_channels!A:A, dim_channels!B:B, "Not Found")</f>
        <v>GDS (Amadeus)</v>
      </c>
    </row>
    <row r="1361" spans="1:12" x14ac:dyDescent="0.2">
      <c r="A1361" s="3" t="s">
        <v>1790</v>
      </c>
      <c r="B1361" s="3" t="s">
        <v>430</v>
      </c>
      <c r="C1361" s="3" t="s">
        <v>432</v>
      </c>
      <c r="D1361" s="3" t="s">
        <v>27</v>
      </c>
      <c r="E1361" s="3" t="s">
        <v>60</v>
      </c>
      <c r="F1361" s="3">
        <v>6036.86</v>
      </c>
      <c r="G1361" s="3">
        <v>0</v>
      </c>
      <c r="H1361" s="3">
        <v>6036.86</v>
      </c>
      <c r="I1361" s="3" t="s">
        <v>41</v>
      </c>
      <c r="J1361" s="5">
        <v>1</v>
      </c>
      <c r="K1361" t="str">
        <f>_xlfn.XLOOKUP(D1361, dim_channels!A:A, dim_channels!C:C, "Not Found")</f>
        <v>OTA</v>
      </c>
      <c r="L1361" t="str">
        <f>_xlfn.XLOOKUP(D1361, dim_channels!A:A, dim_channels!B:B, "Not Found")</f>
        <v>Expedia</v>
      </c>
    </row>
    <row r="1362" spans="1:12" x14ac:dyDescent="0.2">
      <c r="A1362" s="2" t="s">
        <v>1791</v>
      </c>
      <c r="B1362" s="2" t="s">
        <v>337</v>
      </c>
      <c r="C1362" s="2" t="s">
        <v>299</v>
      </c>
      <c r="D1362" s="2" t="s">
        <v>52</v>
      </c>
      <c r="E1362" s="2" t="s">
        <v>60</v>
      </c>
      <c r="F1362" s="2">
        <v>19292.53</v>
      </c>
      <c r="G1362" s="2">
        <v>0</v>
      </c>
      <c r="H1362" s="2">
        <v>19292.53</v>
      </c>
      <c r="I1362" s="2" t="s">
        <v>29</v>
      </c>
      <c r="J1362" s="4">
        <v>1</v>
      </c>
      <c r="K1362" t="str">
        <f>_xlfn.XLOOKUP(D1362, dim_channels!A:A, dim_channels!C:C, "Not Found")</f>
        <v>OTA</v>
      </c>
      <c r="L1362" t="str">
        <f>_xlfn.XLOOKUP(D1362, dim_channels!A:A, dim_channels!B:B, "Not Found")</f>
        <v>Agoda</v>
      </c>
    </row>
    <row r="1363" spans="1:12" x14ac:dyDescent="0.2">
      <c r="A1363" s="3" t="s">
        <v>1792</v>
      </c>
      <c r="B1363" s="3" t="s">
        <v>192</v>
      </c>
      <c r="C1363" s="3" t="s">
        <v>712</v>
      </c>
      <c r="D1363" s="3" t="s">
        <v>27</v>
      </c>
      <c r="E1363" s="3" t="s">
        <v>60</v>
      </c>
      <c r="F1363" s="3">
        <v>11372.01</v>
      </c>
      <c r="G1363" s="3">
        <v>0</v>
      </c>
      <c r="H1363" s="3">
        <v>11372.01</v>
      </c>
      <c r="I1363" s="3" t="s">
        <v>56</v>
      </c>
      <c r="J1363" s="5">
        <v>1</v>
      </c>
      <c r="K1363" t="str">
        <f>_xlfn.XLOOKUP(D1363, dim_channels!A:A, dim_channels!C:C, "Not Found")</f>
        <v>OTA</v>
      </c>
      <c r="L1363" t="str">
        <f>_xlfn.XLOOKUP(D1363, dim_channels!A:A, dim_channels!B:B, "Not Found")</f>
        <v>Expedia</v>
      </c>
    </row>
    <row r="1364" spans="1:12" x14ac:dyDescent="0.2">
      <c r="A1364" s="2" t="s">
        <v>1793</v>
      </c>
      <c r="B1364" s="2" t="s">
        <v>378</v>
      </c>
      <c r="C1364" s="2" t="s">
        <v>378</v>
      </c>
      <c r="D1364" s="2" t="s">
        <v>52</v>
      </c>
      <c r="E1364" s="2" t="s">
        <v>60</v>
      </c>
      <c r="F1364" s="2">
        <v>8206.94</v>
      </c>
      <c r="G1364" s="2">
        <v>0</v>
      </c>
      <c r="H1364" s="2">
        <v>8206.94</v>
      </c>
      <c r="I1364" s="2" t="s">
        <v>29</v>
      </c>
      <c r="J1364" s="4">
        <v>1</v>
      </c>
      <c r="K1364" t="str">
        <f>_xlfn.XLOOKUP(D1364, dim_channels!A:A, dim_channels!C:C, "Not Found")</f>
        <v>OTA</v>
      </c>
      <c r="L1364" t="str">
        <f>_xlfn.XLOOKUP(D1364, dim_channels!A:A, dim_channels!B:B, "Not Found")</f>
        <v>Agoda</v>
      </c>
    </row>
    <row r="1365" spans="1:12" x14ac:dyDescent="0.2">
      <c r="A1365" s="3" t="s">
        <v>1794</v>
      </c>
      <c r="B1365" s="3" t="s">
        <v>566</v>
      </c>
      <c r="C1365" s="3" t="s">
        <v>300</v>
      </c>
      <c r="D1365" s="3" t="s">
        <v>45</v>
      </c>
      <c r="E1365" s="3" t="s">
        <v>46</v>
      </c>
      <c r="F1365" s="3">
        <v>2854.04</v>
      </c>
      <c r="G1365" s="3">
        <v>142.69999999999999</v>
      </c>
      <c r="H1365" s="3">
        <v>2711.34</v>
      </c>
      <c r="I1365" s="3" t="s">
        <v>29</v>
      </c>
      <c r="J1365" s="5">
        <v>1.0526308024814299</v>
      </c>
      <c r="K1365" t="str">
        <f>_xlfn.XLOOKUP(D1365, dim_channels!A:A, dim_channels!C:C, "Not Found")</f>
        <v>Corporate</v>
      </c>
      <c r="L1365" t="str">
        <f>_xlfn.XLOOKUP(D1365, dim_channels!A:A, dim_channels!B:B, "Not Found")</f>
        <v>Corporate Direct</v>
      </c>
    </row>
    <row r="1366" spans="1:12" x14ac:dyDescent="0.2">
      <c r="A1366" s="2" t="s">
        <v>1795</v>
      </c>
      <c r="B1366" s="2" t="s">
        <v>291</v>
      </c>
      <c r="C1366" s="2" t="s">
        <v>553</v>
      </c>
      <c r="D1366" s="2" t="s">
        <v>64</v>
      </c>
      <c r="E1366" s="2" t="s">
        <v>115</v>
      </c>
      <c r="F1366" s="2">
        <v>4983.3</v>
      </c>
      <c r="G1366" s="2">
        <v>0</v>
      </c>
      <c r="H1366" s="2">
        <v>4983.3</v>
      </c>
      <c r="I1366" s="2" t="s">
        <v>29</v>
      </c>
      <c r="J1366" s="4">
        <v>1</v>
      </c>
      <c r="K1366" t="str">
        <f>_xlfn.XLOOKUP(D1366, dim_channels!A:A, dim_channels!C:C, "Not Found")</f>
        <v>Direct</v>
      </c>
      <c r="L1366" t="str">
        <f>_xlfn.XLOOKUP(D1366, dim_channels!A:A, dim_channels!B:B, "Not Found")</f>
        <v>Direct Website</v>
      </c>
    </row>
    <row r="1367" spans="1:12" x14ac:dyDescent="0.2">
      <c r="A1367" s="3" t="s">
        <v>1796</v>
      </c>
      <c r="B1367" s="3" t="s">
        <v>826</v>
      </c>
      <c r="C1367" s="3" t="s">
        <v>143</v>
      </c>
      <c r="D1367" s="3" t="s">
        <v>52</v>
      </c>
      <c r="E1367" s="3" t="s">
        <v>34</v>
      </c>
      <c r="F1367" s="3">
        <v>3816.71</v>
      </c>
      <c r="G1367" s="3">
        <v>458.01</v>
      </c>
      <c r="H1367" s="3">
        <v>3358.7</v>
      </c>
      <c r="I1367" s="3" t="s">
        <v>29</v>
      </c>
      <c r="J1367" s="5">
        <v>1.136365260368595</v>
      </c>
      <c r="K1367" t="str">
        <f>_xlfn.XLOOKUP(D1367, dim_channels!A:A, dim_channels!C:C, "Not Found")</f>
        <v>OTA</v>
      </c>
      <c r="L1367" t="str">
        <f>_xlfn.XLOOKUP(D1367, dim_channels!A:A, dim_channels!B:B, "Not Found")</f>
        <v>Agoda</v>
      </c>
    </row>
    <row r="1368" spans="1:12" x14ac:dyDescent="0.2">
      <c r="A1368" s="2" t="s">
        <v>1797</v>
      </c>
      <c r="B1368" s="2" t="s">
        <v>246</v>
      </c>
      <c r="C1368" s="2" t="s">
        <v>376</v>
      </c>
      <c r="D1368" s="2" t="s">
        <v>169</v>
      </c>
      <c r="E1368" s="2" t="s">
        <v>46</v>
      </c>
      <c r="F1368" s="2">
        <v>2740.77</v>
      </c>
      <c r="G1368" s="2">
        <v>548.15</v>
      </c>
      <c r="H1368" s="2">
        <v>2192.62</v>
      </c>
      <c r="I1368" s="2" t="s">
        <v>41</v>
      </c>
      <c r="J1368" s="4">
        <v>1.2499977196230989</v>
      </c>
      <c r="K1368" t="str">
        <f>_xlfn.XLOOKUP(D1368, dim_channels!A:A, dim_channels!C:C, "Not Found")</f>
        <v>GDS</v>
      </c>
      <c r="L1368" t="str">
        <f>_xlfn.XLOOKUP(D1368, dim_channels!A:A, dim_channels!B:B, "Not Found")</f>
        <v>GDS (Amadeus)</v>
      </c>
    </row>
    <row r="1369" spans="1:12" x14ac:dyDescent="0.2">
      <c r="A1369" s="3" t="s">
        <v>1798</v>
      </c>
      <c r="B1369" s="3" t="s">
        <v>197</v>
      </c>
      <c r="C1369" s="3" t="s">
        <v>376</v>
      </c>
      <c r="D1369" s="3" t="s">
        <v>33</v>
      </c>
      <c r="E1369" s="3" t="s">
        <v>34</v>
      </c>
      <c r="F1369" s="3">
        <v>3347.4</v>
      </c>
      <c r="G1369" s="3">
        <v>502.11</v>
      </c>
      <c r="H1369" s="3">
        <v>2845.29</v>
      </c>
      <c r="I1369" s="3" t="s">
        <v>41</v>
      </c>
      <c r="J1369" s="5">
        <v>1.1764705882352939</v>
      </c>
      <c r="K1369" t="str">
        <f>_xlfn.XLOOKUP(D1369, dim_channels!A:A, dim_channels!C:C, "Not Found")</f>
        <v>OTA</v>
      </c>
      <c r="L1369" t="str">
        <f>_xlfn.XLOOKUP(D1369, dim_channels!A:A, dim_channels!B:B, "Not Found")</f>
        <v>Booking.com</v>
      </c>
    </row>
    <row r="1370" spans="1:12" x14ac:dyDescent="0.2">
      <c r="A1370" s="2" t="s">
        <v>1799</v>
      </c>
      <c r="B1370" s="2" t="s">
        <v>238</v>
      </c>
      <c r="C1370" s="2" t="s">
        <v>590</v>
      </c>
      <c r="D1370" s="2" t="s">
        <v>169</v>
      </c>
      <c r="E1370" s="2" t="s">
        <v>34</v>
      </c>
      <c r="F1370" s="2">
        <v>14417.89</v>
      </c>
      <c r="G1370" s="2">
        <v>2883.58</v>
      </c>
      <c r="H1370" s="2">
        <v>11534.31</v>
      </c>
      <c r="I1370" s="2" t="s">
        <v>29</v>
      </c>
      <c r="J1370" s="4">
        <v>1.2500002167446509</v>
      </c>
      <c r="K1370" t="str">
        <f>_xlfn.XLOOKUP(D1370, dim_channels!A:A, dim_channels!C:C, "Not Found")</f>
        <v>GDS</v>
      </c>
      <c r="L1370" t="str">
        <f>_xlfn.XLOOKUP(D1370, dim_channels!A:A, dim_channels!B:B, "Not Found")</f>
        <v>GDS (Amadeus)</v>
      </c>
    </row>
    <row r="1371" spans="1:12" x14ac:dyDescent="0.2">
      <c r="A1371" s="3" t="s">
        <v>1800</v>
      </c>
      <c r="B1371" s="3" t="s">
        <v>705</v>
      </c>
      <c r="C1371" s="3" t="s">
        <v>48</v>
      </c>
      <c r="D1371" s="3" t="s">
        <v>64</v>
      </c>
      <c r="E1371" s="3" t="s">
        <v>34</v>
      </c>
      <c r="F1371" s="3">
        <v>5498.46</v>
      </c>
      <c r="G1371" s="3">
        <v>0</v>
      </c>
      <c r="H1371" s="3">
        <v>5498.46</v>
      </c>
      <c r="I1371" s="3" t="s">
        <v>56</v>
      </c>
      <c r="J1371" s="5">
        <v>1</v>
      </c>
      <c r="K1371" t="str">
        <f>_xlfn.XLOOKUP(D1371, dim_channels!A:A, dim_channels!C:C, "Not Found")</f>
        <v>Direct</v>
      </c>
      <c r="L1371" t="str">
        <f>_xlfn.XLOOKUP(D1371, dim_channels!A:A, dim_channels!B:B, "Not Found")</f>
        <v>Direct Website</v>
      </c>
    </row>
    <row r="1372" spans="1:12" x14ac:dyDescent="0.2">
      <c r="A1372" s="2" t="s">
        <v>1801</v>
      </c>
      <c r="B1372" s="2" t="s">
        <v>720</v>
      </c>
      <c r="C1372" s="2" t="s">
        <v>349</v>
      </c>
      <c r="D1372" s="2" t="s">
        <v>52</v>
      </c>
      <c r="E1372" s="2" t="s">
        <v>34</v>
      </c>
      <c r="F1372" s="2">
        <v>8281.44</v>
      </c>
      <c r="G1372" s="2">
        <v>993.77</v>
      </c>
      <c r="H1372" s="2">
        <v>7287.67</v>
      </c>
      <c r="I1372" s="2" t="s">
        <v>29</v>
      </c>
      <c r="J1372" s="4">
        <v>1.136363199760692</v>
      </c>
      <c r="K1372" t="str">
        <f>_xlfn.XLOOKUP(D1372, dim_channels!A:A, dim_channels!C:C, "Not Found")</f>
        <v>OTA</v>
      </c>
      <c r="L1372" t="str">
        <f>_xlfn.XLOOKUP(D1372, dim_channels!A:A, dim_channels!B:B, "Not Found")</f>
        <v>Agoda</v>
      </c>
    </row>
    <row r="1373" spans="1:12" x14ac:dyDescent="0.2">
      <c r="A1373" s="3" t="s">
        <v>1802</v>
      </c>
      <c r="B1373" s="3" t="s">
        <v>357</v>
      </c>
      <c r="C1373" s="3" t="s">
        <v>150</v>
      </c>
      <c r="D1373" s="3" t="s">
        <v>33</v>
      </c>
      <c r="E1373" s="3" t="s">
        <v>28</v>
      </c>
      <c r="F1373" s="3">
        <v>6848.38</v>
      </c>
      <c r="G1373" s="3">
        <v>1027.26</v>
      </c>
      <c r="H1373" s="3">
        <v>5821.12</v>
      </c>
      <c r="I1373" s="3" t="s">
        <v>41</v>
      </c>
      <c r="J1373" s="5">
        <v>1.1764711945467541</v>
      </c>
      <c r="K1373" t="str">
        <f>_xlfn.XLOOKUP(D1373, dim_channels!A:A, dim_channels!C:C, "Not Found")</f>
        <v>OTA</v>
      </c>
      <c r="L1373" t="str">
        <f>_xlfn.XLOOKUP(D1373, dim_channels!A:A, dim_channels!B:B, "Not Found")</f>
        <v>Booking.com</v>
      </c>
    </row>
    <row r="1374" spans="1:12" x14ac:dyDescent="0.2">
      <c r="A1374" s="2" t="s">
        <v>1803</v>
      </c>
      <c r="B1374" s="2" t="s">
        <v>179</v>
      </c>
      <c r="C1374" s="2" t="s">
        <v>133</v>
      </c>
      <c r="D1374" s="2" t="s">
        <v>64</v>
      </c>
      <c r="E1374" s="2" t="s">
        <v>28</v>
      </c>
      <c r="F1374" s="2">
        <v>10382.15</v>
      </c>
      <c r="G1374" s="2">
        <v>0</v>
      </c>
      <c r="H1374" s="2">
        <v>10382.15</v>
      </c>
      <c r="I1374" s="2" t="s">
        <v>29</v>
      </c>
      <c r="J1374" s="4">
        <v>1</v>
      </c>
      <c r="K1374" t="str">
        <f>_xlfn.XLOOKUP(D1374, dim_channels!A:A, dim_channels!C:C, "Not Found")</f>
        <v>Direct</v>
      </c>
      <c r="L1374" t="str">
        <f>_xlfn.XLOOKUP(D1374, dim_channels!A:A, dim_channels!B:B, "Not Found")</f>
        <v>Direct Website</v>
      </c>
    </row>
    <row r="1375" spans="1:12" x14ac:dyDescent="0.2">
      <c r="A1375" s="3" t="s">
        <v>1804</v>
      </c>
      <c r="B1375" s="3" t="s">
        <v>326</v>
      </c>
      <c r="C1375" s="3" t="s">
        <v>241</v>
      </c>
      <c r="D1375" s="3" t="s">
        <v>33</v>
      </c>
      <c r="E1375" s="3" t="s">
        <v>28</v>
      </c>
      <c r="F1375" s="3">
        <v>5054.07</v>
      </c>
      <c r="G1375" s="3">
        <v>758.11</v>
      </c>
      <c r="H1375" s="3">
        <v>4295.96</v>
      </c>
      <c r="I1375" s="3" t="s">
        <v>41</v>
      </c>
      <c r="J1375" s="5">
        <v>1.17647045130774</v>
      </c>
      <c r="K1375" t="str">
        <f>_xlfn.XLOOKUP(D1375, dim_channels!A:A, dim_channels!C:C, "Not Found")</f>
        <v>OTA</v>
      </c>
      <c r="L1375" t="str">
        <f>_xlfn.XLOOKUP(D1375, dim_channels!A:A, dim_channels!B:B, "Not Found")</f>
        <v>Booking.com</v>
      </c>
    </row>
    <row r="1376" spans="1:12" x14ac:dyDescent="0.2">
      <c r="A1376" s="2" t="s">
        <v>1805</v>
      </c>
      <c r="B1376" s="2" t="s">
        <v>70</v>
      </c>
      <c r="C1376" s="2" t="s">
        <v>467</v>
      </c>
      <c r="D1376" s="2" t="s">
        <v>45</v>
      </c>
      <c r="E1376" s="2" t="s">
        <v>46</v>
      </c>
      <c r="F1376" s="2">
        <v>8954.7900000000009</v>
      </c>
      <c r="G1376" s="2">
        <v>447.74</v>
      </c>
      <c r="H1376" s="2">
        <v>8507.0499999999993</v>
      </c>
      <c r="I1376" s="2" t="s">
        <v>29</v>
      </c>
      <c r="J1376" s="4">
        <v>1.0526316408155589</v>
      </c>
      <c r="K1376" t="str">
        <f>_xlfn.XLOOKUP(D1376, dim_channels!A:A, dim_channels!C:C, "Not Found")</f>
        <v>Corporate</v>
      </c>
      <c r="L1376" t="str">
        <f>_xlfn.XLOOKUP(D1376, dim_channels!A:A, dim_channels!B:B, "Not Found")</f>
        <v>Corporate Direct</v>
      </c>
    </row>
    <row r="1377" spans="1:12" x14ac:dyDescent="0.2">
      <c r="A1377" s="3" t="s">
        <v>1806</v>
      </c>
      <c r="B1377" s="3" t="s">
        <v>348</v>
      </c>
      <c r="C1377" s="3" t="s">
        <v>371</v>
      </c>
      <c r="D1377" s="3" t="s">
        <v>64</v>
      </c>
      <c r="E1377" s="3" t="s">
        <v>34</v>
      </c>
      <c r="F1377" s="3">
        <v>15045.95</v>
      </c>
      <c r="G1377" s="3">
        <v>0</v>
      </c>
      <c r="H1377" s="3">
        <v>15045.95</v>
      </c>
      <c r="I1377" s="3" t="s">
        <v>56</v>
      </c>
      <c r="J1377" s="5">
        <v>1</v>
      </c>
      <c r="K1377" t="str">
        <f>_xlfn.XLOOKUP(D1377, dim_channels!A:A, dim_channels!C:C, "Not Found")</f>
        <v>Direct</v>
      </c>
      <c r="L1377" t="str">
        <f>_xlfn.XLOOKUP(D1377, dim_channels!A:A, dim_channels!B:B, "Not Found")</f>
        <v>Direct Website</v>
      </c>
    </row>
    <row r="1378" spans="1:12" x14ac:dyDescent="0.2">
      <c r="A1378" s="2" t="s">
        <v>1807</v>
      </c>
      <c r="B1378" s="2" t="s">
        <v>724</v>
      </c>
      <c r="C1378" s="2" t="s">
        <v>468</v>
      </c>
      <c r="D1378" s="2" t="s">
        <v>206</v>
      </c>
      <c r="E1378" s="2" t="s">
        <v>207</v>
      </c>
      <c r="F1378" s="2">
        <v>9099.41</v>
      </c>
      <c r="G1378" s="2">
        <v>0</v>
      </c>
      <c r="H1378" s="2">
        <v>9099.41</v>
      </c>
      <c r="I1378" s="2" t="s">
        <v>29</v>
      </c>
      <c r="J1378" s="4">
        <v>1</v>
      </c>
      <c r="K1378" t="str">
        <f>_xlfn.XLOOKUP(D1378, dim_channels!A:A, dim_channels!C:C, "Not Found")</f>
        <v>Direct</v>
      </c>
      <c r="L1378" t="str">
        <f>_xlfn.XLOOKUP(D1378, dim_channels!A:A, dim_channels!B:B, "Not Found")</f>
        <v>Walk-in</v>
      </c>
    </row>
    <row r="1379" spans="1:12" x14ac:dyDescent="0.2">
      <c r="A1379" s="3" t="s">
        <v>1808</v>
      </c>
      <c r="B1379" s="3" t="s">
        <v>1275</v>
      </c>
      <c r="C1379" s="3" t="s">
        <v>136</v>
      </c>
      <c r="D1379" s="3" t="s">
        <v>27</v>
      </c>
      <c r="E1379" s="3" t="s">
        <v>28</v>
      </c>
      <c r="F1379" s="3">
        <v>5974.21</v>
      </c>
      <c r="G1379" s="3">
        <v>1075.3599999999999</v>
      </c>
      <c r="H1379" s="3">
        <v>4898.8500000000004</v>
      </c>
      <c r="I1379" s="3" t="s">
        <v>29</v>
      </c>
      <c r="J1379" s="5">
        <v>1.219512742786572</v>
      </c>
      <c r="K1379" t="str">
        <f>_xlfn.XLOOKUP(D1379, dim_channels!A:A, dim_channels!C:C, "Not Found")</f>
        <v>OTA</v>
      </c>
      <c r="L1379" t="str">
        <f>_xlfn.XLOOKUP(D1379, dim_channels!A:A, dim_channels!B:B, "Not Found")</f>
        <v>Expedia</v>
      </c>
    </row>
    <row r="1380" spans="1:12" x14ac:dyDescent="0.2">
      <c r="A1380" s="2" t="s">
        <v>1809</v>
      </c>
      <c r="B1380" s="2" t="s">
        <v>501</v>
      </c>
      <c r="C1380" s="2" t="s">
        <v>113</v>
      </c>
      <c r="D1380" s="2" t="s">
        <v>64</v>
      </c>
      <c r="E1380" s="2" t="s">
        <v>34</v>
      </c>
      <c r="F1380" s="2">
        <v>4986.82</v>
      </c>
      <c r="G1380" s="2">
        <v>0</v>
      </c>
      <c r="H1380" s="2">
        <v>4986.82</v>
      </c>
      <c r="I1380" s="2" t="s">
        <v>29</v>
      </c>
      <c r="J1380" s="4">
        <v>1</v>
      </c>
      <c r="K1380" t="str">
        <f>_xlfn.XLOOKUP(D1380, dim_channels!A:A, dim_channels!C:C, "Not Found")</f>
        <v>Direct</v>
      </c>
      <c r="L1380" t="str">
        <f>_xlfn.XLOOKUP(D1380, dim_channels!A:A, dim_channels!B:B, "Not Found")</f>
        <v>Direct Website</v>
      </c>
    </row>
    <row r="1381" spans="1:12" x14ac:dyDescent="0.2">
      <c r="A1381" s="3" t="s">
        <v>1810</v>
      </c>
      <c r="B1381" s="3" t="s">
        <v>618</v>
      </c>
      <c r="C1381" s="3" t="s">
        <v>451</v>
      </c>
      <c r="D1381" s="3" t="s">
        <v>206</v>
      </c>
      <c r="E1381" s="3" t="s">
        <v>207</v>
      </c>
      <c r="F1381" s="3">
        <v>3486.44</v>
      </c>
      <c r="G1381" s="3">
        <v>0</v>
      </c>
      <c r="H1381" s="3">
        <v>3486.44</v>
      </c>
      <c r="I1381" s="3" t="s">
        <v>29</v>
      </c>
      <c r="J1381" s="5">
        <v>1</v>
      </c>
      <c r="K1381" t="str">
        <f>_xlfn.XLOOKUP(D1381, dim_channels!A:A, dim_channels!C:C, "Not Found")</f>
        <v>Direct</v>
      </c>
      <c r="L1381" t="str">
        <f>_xlfn.XLOOKUP(D1381, dim_channels!A:A, dim_channels!B:B, "Not Found")</f>
        <v>Walk-in</v>
      </c>
    </row>
    <row r="1382" spans="1:12" x14ac:dyDescent="0.2">
      <c r="A1382" s="2" t="s">
        <v>1811</v>
      </c>
      <c r="B1382" s="2" t="s">
        <v>236</v>
      </c>
      <c r="C1382" s="2" t="s">
        <v>190</v>
      </c>
      <c r="D1382" s="2" t="s">
        <v>64</v>
      </c>
      <c r="E1382" s="2" t="s">
        <v>28</v>
      </c>
      <c r="F1382" s="2">
        <v>15782.79</v>
      </c>
      <c r="G1382" s="2">
        <v>0</v>
      </c>
      <c r="H1382" s="2">
        <v>15782.79</v>
      </c>
      <c r="I1382" s="2" t="s">
        <v>56</v>
      </c>
      <c r="J1382" s="4">
        <v>1</v>
      </c>
      <c r="K1382" t="str">
        <f>_xlfn.XLOOKUP(D1382, dim_channels!A:A, dim_channels!C:C, "Not Found")</f>
        <v>Direct</v>
      </c>
      <c r="L1382" t="str">
        <f>_xlfn.XLOOKUP(D1382, dim_channels!A:A, dim_channels!B:B, "Not Found")</f>
        <v>Direct Website</v>
      </c>
    </row>
    <row r="1383" spans="1:12" x14ac:dyDescent="0.2">
      <c r="A1383" s="3" t="s">
        <v>1812</v>
      </c>
      <c r="B1383" s="3" t="s">
        <v>1234</v>
      </c>
      <c r="C1383" s="3" t="s">
        <v>432</v>
      </c>
      <c r="D1383" s="3" t="s">
        <v>33</v>
      </c>
      <c r="E1383" s="3" t="s">
        <v>28</v>
      </c>
      <c r="F1383" s="3">
        <v>7090.39</v>
      </c>
      <c r="G1383" s="3">
        <v>1063.56</v>
      </c>
      <c r="H1383" s="3">
        <v>6026.83</v>
      </c>
      <c r="I1383" s="3" t="s">
        <v>29</v>
      </c>
      <c r="J1383" s="5">
        <v>1.1764708810436</v>
      </c>
      <c r="K1383" t="str">
        <f>_xlfn.XLOOKUP(D1383, dim_channels!A:A, dim_channels!C:C, "Not Found")</f>
        <v>OTA</v>
      </c>
      <c r="L1383" t="str">
        <f>_xlfn.XLOOKUP(D1383, dim_channels!A:A, dim_channels!B:B, "Not Found")</f>
        <v>Booking.com</v>
      </c>
    </row>
    <row r="1384" spans="1:12" x14ac:dyDescent="0.2">
      <c r="A1384" s="2" t="s">
        <v>1813</v>
      </c>
      <c r="B1384" s="2" t="s">
        <v>595</v>
      </c>
      <c r="C1384" s="2" t="s">
        <v>416</v>
      </c>
      <c r="D1384" s="2" t="s">
        <v>64</v>
      </c>
      <c r="E1384" s="2" t="s">
        <v>115</v>
      </c>
      <c r="F1384" s="2">
        <v>7136.04</v>
      </c>
      <c r="G1384" s="2">
        <v>0</v>
      </c>
      <c r="H1384" s="2">
        <v>7136.04</v>
      </c>
      <c r="I1384" s="2" t="s">
        <v>29</v>
      </c>
      <c r="J1384" s="4">
        <v>1</v>
      </c>
      <c r="K1384" t="str">
        <f>_xlfn.XLOOKUP(D1384, dim_channels!A:A, dim_channels!C:C, "Not Found")</f>
        <v>Direct</v>
      </c>
      <c r="L1384" t="str">
        <f>_xlfn.XLOOKUP(D1384, dim_channels!A:A, dim_channels!B:B, "Not Found")</f>
        <v>Direct Website</v>
      </c>
    </row>
    <row r="1385" spans="1:12" x14ac:dyDescent="0.2">
      <c r="A1385" s="3" t="s">
        <v>1814</v>
      </c>
      <c r="B1385" s="3" t="s">
        <v>722</v>
      </c>
      <c r="C1385" s="3" t="s">
        <v>79</v>
      </c>
      <c r="D1385" s="3" t="s">
        <v>33</v>
      </c>
      <c r="E1385" s="3" t="s">
        <v>34</v>
      </c>
      <c r="F1385" s="3">
        <v>2817.36</v>
      </c>
      <c r="G1385" s="3">
        <v>422.6</v>
      </c>
      <c r="H1385" s="3">
        <v>2394.7600000000002</v>
      </c>
      <c r="I1385" s="3" t="s">
        <v>41</v>
      </c>
      <c r="J1385" s="5">
        <v>1.176468623160567</v>
      </c>
      <c r="K1385" t="str">
        <f>_xlfn.XLOOKUP(D1385, dim_channels!A:A, dim_channels!C:C, "Not Found")</f>
        <v>OTA</v>
      </c>
      <c r="L1385" t="str">
        <f>_xlfn.XLOOKUP(D1385, dim_channels!A:A, dim_channels!B:B, "Not Found")</f>
        <v>Booking.com</v>
      </c>
    </row>
    <row r="1386" spans="1:12" x14ac:dyDescent="0.2">
      <c r="A1386" s="2" t="s">
        <v>1815</v>
      </c>
      <c r="B1386" s="2" t="s">
        <v>986</v>
      </c>
      <c r="C1386" s="2" t="s">
        <v>435</v>
      </c>
      <c r="D1386" s="2" t="s">
        <v>45</v>
      </c>
      <c r="E1386" s="2" t="s">
        <v>46</v>
      </c>
      <c r="F1386" s="2">
        <v>8318.06</v>
      </c>
      <c r="G1386" s="2">
        <v>415.9</v>
      </c>
      <c r="H1386" s="2">
        <v>7902.16</v>
      </c>
      <c r="I1386" s="2" t="s">
        <v>56</v>
      </c>
      <c r="J1386" s="4">
        <v>1.052631179323122</v>
      </c>
      <c r="K1386" t="str">
        <f>_xlfn.XLOOKUP(D1386, dim_channels!A:A, dim_channels!C:C, "Not Found")</f>
        <v>Corporate</v>
      </c>
      <c r="L1386" t="str">
        <f>_xlfn.XLOOKUP(D1386, dim_channels!A:A, dim_channels!B:B, "Not Found")</f>
        <v>Corporate Direct</v>
      </c>
    </row>
    <row r="1387" spans="1:12" x14ac:dyDescent="0.2">
      <c r="A1387" s="3" t="s">
        <v>1816</v>
      </c>
      <c r="B1387" s="3" t="s">
        <v>232</v>
      </c>
      <c r="C1387" s="3" t="s">
        <v>986</v>
      </c>
      <c r="D1387" s="3" t="s">
        <v>45</v>
      </c>
      <c r="E1387" s="3" t="s">
        <v>89</v>
      </c>
      <c r="F1387" s="3">
        <v>5985.8</v>
      </c>
      <c r="G1387" s="3">
        <v>0</v>
      </c>
      <c r="H1387" s="3">
        <v>5985.8</v>
      </c>
      <c r="I1387" s="3" t="s">
        <v>56</v>
      </c>
      <c r="J1387" s="5">
        <v>1</v>
      </c>
      <c r="K1387" t="str">
        <f>_xlfn.XLOOKUP(D1387, dim_channels!A:A, dim_channels!C:C, "Not Found")</f>
        <v>Corporate</v>
      </c>
      <c r="L1387" t="str">
        <f>_xlfn.XLOOKUP(D1387, dim_channels!A:A, dim_channels!B:B, "Not Found")</f>
        <v>Corporate Direct</v>
      </c>
    </row>
    <row r="1388" spans="1:12" x14ac:dyDescent="0.2">
      <c r="A1388" s="2" t="s">
        <v>1817</v>
      </c>
      <c r="B1388" s="2" t="s">
        <v>348</v>
      </c>
      <c r="C1388" s="2" t="s">
        <v>1623</v>
      </c>
      <c r="D1388" s="2" t="s">
        <v>206</v>
      </c>
      <c r="E1388" s="2" t="s">
        <v>207</v>
      </c>
      <c r="F1388" s="2">
        <v>20024.38</v>
      </c>
      <c r="G1388" s="2">
        <v>0</v>
      </c>
      <c r="H1388" s="2">
        <v>20024.38</v>
      </c>
      <c r="I1388" s="2" t="s">
        <v>29</v>
      </c>
      <c r="J1388" s="4">
        <v>1</v>
      </c>
      <c r="K1388" t="str">
        <f>_xlfn.XLOOKUP(D1388, dim_channels!A:A, dim_channels!C:C, "Not Found")</f>
        <v>Direct</v>
      </c>
      <c r="L1388" t="str">
        <f>_xlfn.XLOOKUP(D1388, dim_channels!A:A, dim_channels!B:B, "Not Found")</f>
        <v>Walk-in</v>
      </c>
    </row>
    <row r="1389" spans="1:12" x14ac:dyDescent="0.2">
      <c r="A1389" s="3" t="s">
        <v>1818</v>
      </c>
      <c r="B1389" s="3" t="s">
        <v>50</v>
      </c>
      <c r="C1389" s="3" t="s">
        <v>51</v>
      </c>
      <c r="D1389" s="3" t="s">
        <v>27</v>
      </c>
      <c r="E1389" s="3" t="s">
        <v>28</v>
      </c>
      <c r="F1389" s="3">
        <v>3103.3</v>
      </c>
      <c r="G1389" s="3">
        <v>558.59</v>
      </c>
      <c r="H1389" s="3">
        <v>2544.71</v>
      </c>
      <c r="I1389" s="3" t="s">
        <v>29</v>
      </c>
      <c r="J1389" s="5">
        <v>1.219510278184941</v>
      </c>
      <c r="K1389" t="str">
        <f>_xlfn.XLOOKUP(D1389, dim_channels!A:A, dim_channels!C:C, "Not Found")</f>
        <v>OTA</v>
      </c>
      <c r="L1389" t="str">
        <f>_xlfn.XLOOKUP(D1389, dim_channels!A:A, dim_channels!B:B, "Not Found")</f>
        <v>Expedia</v>
      </c>
    </row>
    <row r="1390" spans="1:12" x14ac:dyDescent="0.2">
      <c r="A1390" s="2" t="s">
        <v>1819</v>
      </c>
      <c r="B1390" s="2" t="s">
        <v>741</v>
      </c>
      <c r="C1390" s="2" t="s">
        <v>238</v>
      </c>
      <c r="D1390" s="2" t="s">
        <v>27</v>
      </c>
      <c r="E1390" s="2" t="s">
        <v>34</v>
      </c>
      <c r="F1390" s="2">
        <v>7529.84</v>
      </c>
      <c r="G1390" s="2">
        <v>1355.37</v>
      </c>
      <c r="H1390" s="2">
        <v>6174.47</v>
      </c>
      <c r="I1390" s="2" t="s">
        <v>29</v>
      </c>
      <c r="J1390" s="4">
        <v>1.219511958111384</v>
      </c>
      <c r="K1390" t="str">
        <f>_xlfn.XLOOKUP(D1390, dim_channels!A:A, dim_channels!C:C, "Not Found")</f>
        <v>OTA</v>
      </c>
      <c r="L1390" t="str">
        <f>_xlfn.XLOOKUP(D1390, dim_channels!A:A, dim_channels!B:B, "Not Found")</f>
        <v>Expedia</v>
      </c>
    </row>
    <row r="1391" spans="1:12" x14ac:dyDescent="0.2">
      <c r="A1391" s="3" t="s">
        <v>1820</v>
      </c>
      <c r="B1391" s="3" t="s">
        <v>454</v>
      </c>
      <c r="C1391" s="3" t="s">
        <v>426</v>
      </c>
      <c r="D1391" s="3" t="s">
        <v>52</v>
      </c>
      <c r="E1391" s="3" t="s">
        <v>34</v>
      </c>
      <c r="F1391" s="3">
        <v>12212.28</v>
      </c>
      <c r="G1391" s="3">
        <v>1465.47</v>
      </c>
      <c r="H1391" s="3">
        <v>10746.81</v>
      </c>
      <c r="I1391" s="3" t="s">
        <v>56</v>
      </c>
      <c r="J1391" s="5">
        <v>1.1363632557009939</v>
      </c>
      <c r="K1391" t="str">
        <f>_xlfn.XLOOKUP(D1391, dim_channels!A:A, dim_channels!C:C, "Not Found")</f>
        <v>OTA</v>
      </c>
      <c r="L1391" t="str">
        <f>_xlfn.XLOOKUP(D1391, dim_channels!A:A, dim_channels!B:B, "Not Found")</f>
        <v>Agoda</v>
      </c>
    </row>
    <row r="1392" spans="1:12" x14ac:dyDescent="0.2">
      <c r="A1392" s="2" t="s">
        <v>1821</v>
      </c>
      <c r="B1392" s="2" t="s">
        <v>781</v>
      </c>
      <c r="C1392" s="2" t="s">
        <v>666</v>
      </c>
      <c r="D1392" s="2" t="s">
        <v>33</v>
      </c>
      <c r="E1392" s="2" t="s">
        <v>34</v>
      </c>
      <c r="F1392" s="2">
        <v>2823.94</v>
      </c>
      <c r="G1392" s="2">
        <v>423.59</v>
      </c>
      <c r="H1392" s="2">
        <v>2400.35</v>
      </c>
      <c r="I1392" s="2" t="s">
        <v>56</v>
      </c>
      <c r="J1392" s="4">
        <v>1.1764700981106919</v>
      </c>
      <c r="K1392" t="str">
        <f>_xlfn.XLOOKUP(D1392, dim_channels!A:A, dim_channels!C:C, "Not Found")</f>
        <v>OTA</v>
      </c>
      <c r="L1392" t="str">
        <f>_xlfn.XLOOKUP(D1392, dim_channels!A:A, dim_channels!B:B, "Not Found")</f>
        <v>Booking.com</v>
      </c>
    </row>
    <row r="1393" spans="1:12" x14ac:dyDescent="0.2">
      <c r="A1393" s="3" t="s">
        <v>1822</v>
      </c>
      <c r="B1393" s="3" t="s">
        <v>714</v>
      </c>
      <c r="C1393" s="3" t="s">
        <v>817</v>
      </c>
      <c r="D1393" s="3" t="s">
        <v>33</v>
      </c>
      <c r="E1393" s="3" t="s">
        <v>28</v>
      </c>
      <c r="F1393" s="3">
        <v>4730.76</v>
      </c>
      <c r="G1393" s="3">
        <v>709.61</v>
      </c>
      <c r="H1393" s="3">
        <v>4021.15</v>
      </c>
      <c r="I1393" s="3" t="s">
        <v>29</v>
      </c>
      <c r="J1393" s="5">
        <v>1.1764694179525761</v>
      </c>
      <c r="K1393" t="str">
        <f>_xlfn.XLOOKUP(D1393, dim_channels!A:A, dim_channels!C:C, "Not Found")</f>
        <v>OTA</v>
      </c>
      <c r="L1393" t="str">
        <f>_xlfn.XLOOKUP(D1393, dim_channels!A:A, dim_channels!B:B, "Not Found")</f>
        <v>Booking.com</v>
      </c>
    </row>
    <row r="1394" spans="1:12" x14ac:dyDescent="0.2">
      <c r="A1394" s="2" t="s">
        <v>1823</v>
      </c>
      <c r="B1394" s="2" t="s">
        <v>389</v>
      </c>
      <c r="C1394" s="2" t="s">
        <v>863</v>
      </c>
      <c r="D1394" s="2" t="s">
        <v>52</v>
      </c>
      <c r="E1394" s="2" t="s">
        <v>34</v>
      </c>
      <c r="F1394" s="2">
        <v>11733.34</v>
      </c>
      <c r="G1394" s="2">
        <v>1408</v>
      </c>
      <c r="H1394" s="2">
        <v>10325.34</v>
      </c>
      <c r="I1394" s="2" t="s">
        <v>29</v>
      </c>
      <c r="J1394" s="4">
        <v>1.13636354831899</v>
      </c>
      <c r="K1394" t="str">
        <f>_xlfn.XLOOKUP(D1394, dim_channels!A:A, dim_channels!C:C, "Not Found")</f>
        <v>OTA</v>
      </c>
      <c r="L1394" t="str">
        <f>_xlfn.XLOOKUP(D1394, dim_channels!A:A, dim_channels!B:B, "Not Found")</f>
        <v>Agoda</v>
      </c>
    </row>
    <row r="1395" spans="1:12" x14ac:dyDescent="0.2">
      <c r="A1395" s="3" t="s">
        <v>1824</v>
      </c>
      <c r="B1395" s="3" t="s">
        <v>1825</v>
      </c>
      <c r="C1395" s="3" t="s">
        <v>602</v>
      </c>
      <c r="D1395" s="3" t="s">
        <v>114</v>
      </c>
      <c r="E1395" s="3" t="s">
        <v>46</v>
      </c>
      <c r="F1395" s="3">
        <v>3110.23</v>
      </c>
      <c r="G1395" s="3">
        <v>311.02</v>
      </c>
      <c r="H1395" s="3">
        <v>2799.21</v>
      </c>
      <c r="I1395" s="3" t="s">
        <v>29</v>
      </c>
      <c r="J1395" s="5">
        <v>1.111109920298941</v>
      </c>
      <c r="K1395" t="str">
        <f>_xlfn.XLOOKUP(D1395, dim_channels!A:A, dim_channels!C:C, "Not Found")</f>
        <v>Offline</v>
      </c>
      <c r="L1395" t="str">
        <f>_xlfn.XLOOKUP(D1395, dim_channels!A:A, dim_channels!B:B, "Not Found")</f>
        <v>Travel Agency</v>
      </c>
    </row>
    <row r="1396" spans="1:12" x14ac:dyDescent="0.2">
      <c r="A1396" s="2" t="s">
        <v>1826</v>
      </c>
      <c r="B1396" s="2" t="s">
        <v>179</v>
      </c>
      <c r="C1396" s="2" t="s">
        <v>789</v>
      </c>
      <c r="D1396" s="2" t="s">
        <v>33</v>
      </c>
      <c r="E1396" s="2" t="s">
        <v>34</v>
      </c>
      <c r="F1396" s="2">
        <v>17870.11</v>
      </c>
      <c r="G1396" s="2">
        <v>2680.52</v>
      </c>
      <c r="H1396" s="2">
        <v>15189.59</v>
      </c>
      <c r="I1396" s="2" t="s">
        <v>29</v>
      </c>
      <c r="J1396" s="4">
        <v>1.176470859318784</v>
      </c>
      <c r="K1396" t="str">
        <f>_xlfn.XLOOKUP(D1396, dim_channels!A:A, dim_channels!C:C, "Not Found")</f>
        <v>OTA</v>
      </c>
      <c r="L1396" t="str">
        <f>_xlfn.XLOOKUP(D1396, dim_channels!A:A, dim_channels!B:B, "Not Found")</f>
        <v>Booking.com</v>
      </c>
    </row>
    <row r="1397" spans="1:12" x14ac:dyDescent="0.2">
      <c r="A1397" s="3" t="s">
        <v>1827</v>
      </c>
      <c r="B1397" s="3" t="s">
        <v>106</v>
      </c>
      <c r="C1397" s="3" t="s">
        <v>62</v>
      </c>
      <c r="D1397" s="3" t="s">
        <v>64</v>
      </c>
      <c r="E1397" s="3" t="s">
        <v>28</v>
      </c>
      <c r="F1397" s="3">
        <v>7895.68</v>
      </c>
      <c r="G1397" s="3">
        <v>0</v>
      </c>
      <c r="H1397" s="3">
        <v>7895.68</v>
      </c>
      <c r="I1397" s="3" t="s">
        <v>41</v>
      </c>
      <c r="J1397" s="5">
        <v>1</v>
      </c>
      <c r="K1397" t="str">
        <f>_xlfn.XLOOKUP(D1397, dim_channels!A:A, dim_channels!C:C, "Not Found")</f>
        <v>Direct</v>
      </c>
      <c r="L1397" t="str">
        <f>_xlfn.XLOOKUP(D1397, dim_channels!A:A, dim_channels!B:B, "Not Found")</f>
        <v>Direct Website</v>
      </c>
    </row>
    <row r="1398" spans="1:12" x14ac:dyDescent="0.2">
      <c r="A1398" s="2" t="s">
        <v>1828</v>
      </c>
      <c r="B1398" s="2" t="s">
        <v>81</v>
      </c>
      <c r="C1398" s="2" t="s">
        <v>367</v>
      </c>
      <c r="D1398" s="2" t="s">
        <v>114</v>
      </c>
      <c r="E1398" s="2" t="s">
        <v>115</v>
      </c>
      <c r="F1398" s="2">
        <v>17928.849999999999</v>
      </c>
      <c r="G1398" s="2">
        <v>1792.88</v>
      </c>
      <c r="H1398" s="2">
        <v>16135.97</v>
      </c>
      <c r="I1398" s="2" t="s">
        <v>41</v>
      </c>
      <c r="J1398" s="4">
        <v>1.111110766814762</v>
      </c>
      <c r="K1398" t="str">
        <f>_xlfn.XLOOKUP(D1398, dim_channels!A:A, dim_channels!C:C, "Not Found")</f>
        <v>Offline</v>
      </c>
      <c r="L1398" t="str">
        <f>_xlfn.XLOOKUP(D1398, dim_channels!A:A, dim_channels!B:B, "Not Found")</f>
        <v>Travel Agency</v>
      </c>
    </row>
    <row r="1399" spans="1:12" x14ac:dyDescent="0.2">
      <c r="A1399" s="3" t="s">
        <v>1829</v>
      </c>
      <c r="B1399" s="3" t="s">
        <v>386</v>
      </c>
      <c r="C1399" s="3" t="s">
        <v>303</v>
      </c>
      <c r="D1399" s="3" t="s">
        <v>114</v>
      </c>
      <c r="E1399" s="3" t="s">
        <v>46</v>
      </c>
      <c r="F1399" s="3">
        <v>4388.1499999999996</v>
      </c>
      <c r="G1399" s="3">
        <v>438.82</v>
      </c>
      <c r="H1399" s="3">
        <v>3949.33</v>
      </c>
      <c r="I1399" s="3" t="s">
        <v>56</v>
      </c>
      <c r="J1399" s="5">
        <v>1.1111125178194781</v>
      </c>
      <c r="K1399" t="str">
        <f>_xlfn.XLOOKUP(D1399, dim_channels!A:A, dim_channels!C:C, "Not Found")</f>
        <v>Offline</v>
      </c>
      <c r="L1399" t="str">
        <f>_xlfn.XLOOKUP(D1399, dim_channels!A:A, dim_channels!B:B, "Not Found")</f>
        <v>Travel Agency</v>
      </c>
    </row>
    <row r="1400" spans="1:12" x14ac:dyDescent="0.2">
      <c r="A1400" s="2" t="s">
        <v>1830</v>
      </c>
      <c r="B1400" s="2" t="s">
        <v>143</v>
      </c>
      <c r="C1400" s="2" t="s">
        <v>310</v>
      </c>
      <c r="D1400" s="2" t="s">
        <v>27</v>
      </c>
      <c r="E1400" s="2" t="s">
        <v>28</v>
      </c>
      <c r="F1400" s="2">
        <v>13516.92</v>
      </c>
      <c r="G1400" s="2">
        <v>2433.0500000000002</v>
      </c>
      <c r="H1400" s="2">
        <v>11083.87</v>
      </c>
      <c r="I1400" s="2" t="s">
        <v>56</v>
      </c>
      <c r="J1400" s="4">
        <v>1.2195126792356821</v>
      </c>
      <c r="K1400" t="str">
        <f>_xlfn.XLOOKUP(D1400, dim_channels!A:A, dim_channels!C:C, "Not Found")</f>
        <v>OTA</v>
      </c>
      <c r="L1400" t="str">
        <f>_xlfn.XLOOKUP(D1400, dim_channels!A:A, dim_channels!B:B, "Not Found")</f>
        <v>Expedia</v>
      </c>
    </row>
    <row r="1401" spans="1:12" x14ac:dyDescent="0.2">
      <c r="A1401" s="3" t="s">
        <v>1831</v>
      </c>
      <c r="B1401" s="3" t="s">
        <v>59</v>
      </c>
      <c r="C1401" s="3" t="s">
        <v>340</v>
      </c>
      <c r="D1401" s="3" t="s">
        <v>33</v>
      </c>
      <c r="E1401" s="3" t="s">
        <v>28</v>
      </c>
      <c r="F1401" s="3">
        <v>10233.52</v>
      </c>
      <c r="G1401" s="3">
        <v>1535.03</v>
      </c>
      <c r="H1401" s="3">
        <v>8698.49</v>
      </c>
      <c r="I1401" s="3" t="s">
        <v>41</v>
      </c>
      <c r="J1401" s="5">
        <v>1.1764708587352519</v>
      </c>
      <c r="K1401" t="str">
        <f>_xlfn.XLOOKUP(D1401, dim_channels!A:A, dim_channels!C:C, "Not Found")</f>
        <v>OTA</v>
      </c>
      <c r="L1401" t="str">
        <f>_xlfn.XLOOKUP(D1401, dim_channels!A:A, dim_channels!B:B, "Not Found")</f>
        <v>Booking.com</v>
      </c>
    </row>
    <row r="1402" spans="1:12" x14ac:dyDescent="0.2">
      <c r="A1402" s="2" t="s">
        <v>1832</v>
      </c>
      <c r="B1402" s="2" t="s">
        <v>360</v>
      </c>
      <c r="C1402" s="2" t="s">
        <v>76</v>
      </c>
      <c r="D1402" s="2" t="s">
        <v>52</v>
      </c>
      <c r="E1402" s="2" t="s">
        <v>34</v>
      </c>
      <c r="F1402" s="2">
        <v>8532.07</v>
      </c>
      <c r="G1402" s="2">
        <v>1023.85</v>
      </c>
      <c r="H1402" s="2">
        <v>7508.22</v>
      </c>
      <c r="I1402" s="2" t="s">
        <v>29</v>
      </c>
      <c r="J1402" s="4">
        <v>1.136363878522473</v>
      </c>
      <c r="K1402" t="str">
        <f>_xlfn.XLOOKUP(D1402, dim_channels!A:A, dim_channels!C:C, "Not Found")</f>
        <v>OTA</v>
      </c>
      <c r="L1402" t="str">
        <f>_xlfn.XLOOKUP(D1402, dim_channels!A:A, dim_channels!B:B, "Not Found")</f>
        <v>Agoda</v>
      </c>
    </row>
    <row r="1403" spans="1:12" x14ac:dyDescent="0.2">
      <c r="A1403" s="3" t="s">
        <v>1833</v>
      </c>
      <c r="B1403" s="3" t="s">
        <v>340</v>
      </c>
      <c r="C1403" s="3" t="s">
        <v>104</v>
      </c>
      <c r="D1403" s="3" t="s">
        <v>45</v>
      </c>
      <c r="E1403" s="3" t="s">
        <v>89</v>
      </c>
      <c r="F1403" s="3">
        <v>4887.5</v>
      </c>
      <c r="G1403" s="3">
        <v>0</v>
      </c>
      <c r="H1403" s="3">
        <v>4887.5</v>
      </c>
      <c r="I1403" s="3" t="s">
        <v>29</v>
      </c>
      <c r="J1403" s="5">
        <v>1</v>
      </c>
      <c r="K1403" t="str">
        <f>_xlfn.XLOOKUP(D1403, dim_channels!A:A, dim_channels!C:C, "Not Found")</f>
        <v>Corporate</v>
      </c>
      <c r="L1403" t="str">
        <f>_xlfn.XLOOKUP(D1403, dim_channels!A:A, dim_channels!B:B, "Not Found")</f>
        <v>Corporate Direct</v>
      </c>
    </row>
    <row r="1404" spans="1:12" x14ac:dyDescent="0.2">
      <c r="A1404" s="2" t="s">
        <v>1834</v>
      </c>
      <c r="B1404" s="2" t="s">
        <v>564</v>
      </c>
      <c r="C1404" s="2" t="s">
        <v>420</v>
      </c>
      <c r="D1404" s="2" t="s">
        <v>52</v>
      </c>
      <c r="E1404" s="2" t="s">
        <v>34</v>
      </c>
      <c r="F1404" s="2">
        <v>2610.62</v>
      </c>
      <c r="G1404" s="2">
        <v>313.27</v>
      </c>
      <c r="H1404" s="2">
        <v>2297.35</v>
      </c>
      <c r="I1404" s="2" t="s">
        <v>41</v>
      </c>
      <c r="J1404" s="4">
        <v>1.1363614599429781</v>
      </c>
      <c r="K1404" t="str">
        <f>_xlfn.XLOOKUP(D1404, dim_channels!A:A, dim_channels!C:C, "Not Found")</f>
        <v>OTA</v>
      </c>
      <c r="L1404" t="str">
        <f>_xlfn.XLOOKUP(D1404, dim_channels!A:A, dim_channels!B:B, "Not Found")</f>
        <v>Agoda</v>
      </c>
    </row>
    <row r="1405" spans="1:12" x14ac:dyDescent="0.2">
      <c r="A1405" s="3" t="s">
        <v>1835</v>
      </c>
      <c r="B1405" s="3" t="s">
        <v>465</v>
      </c>
      <c r="C1405" s="3" t="s">
        <v>460</v>
      </c>
      <c r="D1405" s="3" t="s">
        <v>114</v>
      </c>
      <c r="E1405" s="3" t="s">
        <v>115</v>
      </c>
      <c r="F1405" s="3">
        <v>5877.52</v>
      </c>
      <c r="G1405" s="3">
        <v>587.75</v>
      </c>
      <c r="H1405" s="3">
        <v>5289.77</v>
      </c>
      <c r="I1405" s="3" t="s">
        <v>56</v>
      </c>
      <c r="J1405" s="5">
        <v>1.1111106910130311</v>
      </c>
      <c r="K1405" t="str">
        <f>_xlfn.XLOOKUP(D1405, dim_channels!A:A, dim_channels!C:C, "Not Found")</f>
        <v>Offline</v>
      </c>
      <c r="L1405" t="str">
        <f>_xlfn.XLOOKUP(D1405, dim_channels!A:A, dim_channels!B:B, "Not Found")</f>
        <v>Travel Agency</v>
      </c>
    </row>
    <row r="1406" spans="1:12" x14ac:dyDescent="0.2">
      <c r="A1406" s="2" t="s">
        <v>1836</v>
      </c>
      <c r="B1406" s="2" t="s">
        <v>217</v>
      </c>
      <c r="C1406" s="2" t="s">
        <v>168</v>
      </c>
      <c r="D1406" s="2" t="s">
        <v>45</v>
      </c>
      <c r="E1406" s="2" t="s">
        <v>46</v>
      </c>
      <c r="F1406" s="2">
        <v>12855.24</v>
      </c>
      <c r="G1406" s="2">
        <v>642.76</v>
      </c>
      <c r="H1406" s="2">
        <v>12212.48</v>
      </c>
      <c r="I1406" s="2" t="s">
        <v>29</v>
      </c>
      <c r="J1406" s="4">
        <v>1.0526314065611571</v>
      </c>
      <c r="K1406" t="str">
        <f>_xlfn.XLOOKUP(D1406, dim_channels!A:A, dim_channels!C:C, "Not Found")</f>
        <v>Corporate</v>
      </c>
      <c r="L1406" t="str">
        <f>_xlfn.XLOOKUP(D1406, dim_channels!A:A, dim_channels!B:B, "Not Found")</f>
        <v>Corporate Direct</v>
      </c>
    </row>
    <row r="1407" spans="1:12" x14ac:dyDescent="0.2">
      <c r="A1407" s="3" t="s">
        <v>1837</v>
      </c>
      <c r="B1407" s="3" t="s">
        <v>460</v>
      </c>
      <c r="C1407" s="3" t="s">
        <v>783</v>
      </c>
      <c r="D1407" s="3" t="s">
        <v>64</v>
      </c>
      <c r="E1407" s="3" t="s">
        <v>34</v>
      </c>
      <c r="F1407" s="3">
        <v>9272.65</v>
      </c>
      <c r="G1407" s="3">
        <v>0</v>
      </c>
      <c r="H1407" s="3">
        <v>9272.65</v>
      </c>
      <c r="I1407" s="3" t="s">
        <v>29</v>
      </c>
      <c r="J1407" s="5">
        <v>1</v>
      </c>
      <c r="K1407" t="str">
        <f>_xlfn.XLOOKUP(D1407, dim_channels!A:A, dim_channels!C:C, "Not Found")</f>
        <v>Direct</v>
      </c>
      <c r="L1407" t="str">
        <f>_xlfn.XLOOKUP(D1407, dim_channels!A:A, dim_channels!B:B, "Not Found")</f>
        <v>Direct Website</v>
      </c>
    </row>
    <row r="1408" spans="1:12" x14ac:dyDescent="0.2">
      <c r="A1408" s="2" t="s">
        <v>1838</v>
      </c>
      <c r="B1408" s="2" t="s">
        <v>497</v>
      </c>
      <c r="C1408" s="2" t="s">
        <v>525</v>
      </c>
      <c r="D1408" s="2" t="s">
        <v>64</v>
      </c>
      <c r="E1408" s="2" t="s">
        <v>34</v>
      </c>
      <c r="F1408" s="2">
        <v>2440.36</v>
      </c>
      <c r="G1408" s="2">
        <v>0</v>
      </c>
      <c r="H1408" s="2">
        <v>2440.36</v>
      </c>
      <c r="I1408" s="2" t="s">
        <v>41</v>
      </c>
      <c r="J1408" s="4">
        <v>1</v>
      </c>
      <c r="K1408" t="str">
        <f>_xlfn.XLOOKUP(D1408, dim_channels!A:A, dim_channels!C:C, "Not Found")</f>
        <v>Direct</v>
      </c>
      <c r="L1408" t="str">
        <f>_xlfn.XLOOKUP(D1408, dim_channels!A:A, dim_channels!B:B, "Not Found")</f>
        <v>Direct Website</v>
      </c>
    </row>
    <row r="1409" spans="1:12" x14ac:dyDescent="0.2">
      <c r="A1409" s="3" t="s">
        <v>1839</v>
      </c>
      <c r="B1409" s="3" t="s">
        <v>133</v>
      </c>
      <c r="C1409" s="3" t="s">
        <v>498</v>
      </c>
      <c r="D1409" s="3" t="s">
        <v>52</v>
      </c>
      <c r="E1409" s="3" t="s">
        <v>34</v>
      </c>
      <c r="F1409" s="3">
        <v>7843.93</v>
      </c>
      <c r="G1409" s="3">
        <v>941.27</v>
      </c>
      <c r="H1409" s="3">
        <v>6902.66</v>
      </c>
      <c r="I1409" s="3" t="s">
        <v>29</v>
      </c>
      <c r="J1409" s="5">
        <v>1.1363633729605691</v>
      </c>
      <c r="K1409" t="str">
        <f>_xlfn.XLOOKUP(D1409, dim_channels!A:A, dim_channels!C:C, "Not Found")</f>
        <v>OTA</v>
      </c>
      <c r="L1409" t="str">
        <f>_xlfn.XLOOKUP(D1409, dim_channels!A:A, dim_channels!B:B, "Not Found")</f>
        <v>Agoda</v>
      </c>
    </row>
    <row r="1410" spans="1:12" x14ac:dyDescent="0.2">
      <c r="A1410" s="2" t="s">
        <v>1840</v>
      </c>
      <c r="B1410" s="2" t="s">
        <v>482</v>
      </c>
      <c r="C1410" s="2" t="s">
        <v>278</v>
      </c>
      <c r="D1410" s="2" t="s">
        <v>206</v>
      </c>
      <c r="E1410" s="2" t="s">
        <v>207</v>
      </c>
      <c r="F1410" s="2">
        <v>2852.02</v>
      </c>
      <c r="G1410" s="2">
        <v>0</v>
      </c>
      <c r="H1410" s="2">
        <v>2852.02</v>
      </c>
      <c r="I1410" s="2" t="s">
        <v>29</v>
      </c>
      <c r="J1410" s="4">
        <v>1</v>
      </c>
      <c r="K1410" t="str">
        <f>_xlfn.XLOOKUP(D1410, dim_channels!A:A, dim_channels!C:C, "Not Found")</f>
        <v>Direct</v>
      </c>
      <c r="L1410" t="str">
        <f>_xlfn.XLOOKUP(D1410, dim_channels!A:A, dim_channels!B:B, "Not Found")</f>
        <v>Walk-in</v>
      </c>
    </row>
    <row r="1411" spans="1:12" x14ac:dyDescent="0.2">
      <c r="A1411" s="3" t="s">
        <v>1841</v>
      </c>
      <c r="B1411" s="3" t="s">
        <v>516</v>
      </c>
      <c r="C1411" s="3" t="s">
        <v>543</v>
      </c>
      <c r="D1411" s="3" t="s">
        <v>33</v>
      </c>
      <c r="E1411" s="3" t="s">
        <v>28</v>
      </c>
      <c r="F1411" s="3">
        <v>10349.58</v>
      </c>
      <c r="G1411" s="3">
        <v>1552.44</v>
      </c>
      <c r="H1411" s="3">
        <v>8797.14</v>
      </c>
      <c r="I1411" s="3" t="s">
        <v>41</v>
      </c>
      <c r="J1411" s="5">
        <v>1.176470989435203</v>
      </c>
      <c r="K1411" t="str">
        <f>_xlfn.XLOOKUP(D1411, dim_channels!A:A, dim_channels!C:C, "Not Found")</f>
        <v>OTA</v>
      </c>
      <c r="L1411" t="str">
        <f>_xlfn.XLOOKUP(D1411, dim_channels!A:A, dim_channels!B:B, "Not Found")</f>
        <v>Booking.com</v>
      </c>
    </row>
    <row r="1412" spans="1:12" x14ac:dyDescent="0.2">
      <c r="A1412" s="2" t="s">
        <v>1842</v>
      </c>
      <c r="B1412" s="2" t="s">
        <v>295</v>
      </c>
      <c r="C1412" s="2" t="s">
        <v>543</v>
      </c>
      <c r="D1412" s="2" t="s">
        <v>114</v>
      </c>
      <c r="E1412" s="2" t="s">
        <v>115</v>
      </c>
      <c r="F1412" s="2">
        <v>6093.4</v>
      </c>
      <c r="G1412" s="2">
        <v>609.34</v>
      </c>
      <c r="H1412" s="2">
        <v>5484.06</v>
      </c>
      <c r="I1412" s="2" t="s">
        <v>29</v>
      </c>
      <c r="J1412" s="4">
        <v>1.1111111111111109</v>
      </c>
      <c r="K1412" t="str">
        <f>_xlfn.XLOOKUP(D1412, dim_channels!A:A, dim_channels!C:C, "Not Found")</f>
        <v>Offline</v>
      </c>
      <c r="L1412" t="str">
        <f>_xlfn.XLOOKUP(D1412, dim_channels!A:A, dim_channels!B:B, "Not Found")</f>
        <v>Travel Agency</v>
      </c>
    </row>
    <row r="1413" spans="1:12" x14ac:dyDescent="0.2">
      <c r="A1413" s="3" t="s">
        <v>1843</v>
      </c>
      <c r="B1413" s="3" t="s">
        <v>441</v>
      </c>
      <c r="C1413" s="3" t="s">
        <v>458</v>
      </c>
      <c r="D1413" s="3" t="s">
        <v>45</v>
      </c>
      <c r="E1413" s="3" t="s">
        <v>89</v>
      </c>
      <c r="F1413" s="3">
        <v>3761.71</v>
      </c>
      <c r="G1413" s="3">
        <v>0</v>
      </c>
      <c r="H1413" s="3">
        <v>3761.71</v>
      </c>
      <c r="I1413" s="3" t="s">
        <v>29</v>
      </c>
      <c r="J1413" s="5">
        <v>1</v>
      </c>
      <c r="K1413" t="str">
        <f>_xlfn.XLOOKUP(D1413, dim_channels!A:A, dim_channels!C:C, "Not Found")</f>
        <v>Corporate</v>
      </c>
      <c r="L1413" t="str">
        <f>_xlfn.XLOOKUP(D1413, dim_channels!A:A, dim_channels!B:B, "Not Found")</f>
        <v>Corporate Direct</v>
      </c>
    </row>
    <row r="1414" spans="1:12" x14ac:dyDescent="0.2">
      <c r="A1414" s="2" t="s">
        <v>1844</v>
      </c>
      <c r="B1414" s="2" t="s">
        <v>210</v>
      </c>
      <c r="C1414" s="2" t="s">
        <v>249</v>
      </c>
      <c r="D1414" s="2" t="s">
        <v>169</v>
      </c>
      <c r="E1414" s="2" t="s">
        <v>46</v>
      </c>
      <c r="F1414" s="2">
        <v>5830.28</v>
      </c>
      <c r="G1414" s="2">
        <v>1166.06</v>
      </c>
      <c r="H1414" s="2">
        <v>4664.22</v>
      </c>
      <c r="I1414" s="2" t="s">
        <v>29</v>
      </c>
      <c r="J1414" s="4">
        <v>1.250001071990601</v>
      </c>
      <c r="K1414" t="str">
        <f>_xlfn.XLOOKUP(D1414, dim_channels!A:A, dim_channels!C:C, "Not Found")</f>
        <v>GDS</v>
      </c>
      <c r="L1414" t="str">
        <f>_xlfn.XLOOKUP(D1414, dim_channels!A:A, dim_channels!B:B, "Not Found")</f>
        <v>GDS (Amadeus)</v>
      </c>
    </row>
    <row r="1415" spans="1:12" x14ac:dyDescent="0.2">
      <c r="A1415" s="3" t="s">
        <v>1845</v>
      </c>
      <c r="B1415" s="3" t="s">
        <v>322</v>
      </c>
      <c r="C1415" s="3" t="s">
        <v>322</v>
      </c>
      <c r="D1415" s="3" t="s">
        <v>52</v>
      </c>
      <c r="E1415" s="3" t="s">
        <v>34</v>
      </c>
      <c r="F1415" s="3">
        <v>2543.04</v>
      </c>
      <c r="G1415" s="3">
        <v>305.16000000000003</v>
      </c>
      <c r="H1415" s="3">
        <v>2237.88</v>
      </c>
      <c r="I1415" s="3" t="s">
        <v>29</v>
      </c>
      <c r="J1415" s="5">
        <v>1.1363611989919029</v>
      </c>
      <c r="K1415" t="str">
        <f>_xlfn.XLOOKUP(D1415, dim_channels!A:A, dim_channels!C:C, "Not Found")</f>
        <v>OTA</v>
      </c>
      <c r="L1415" t="str">
        <f>_xlfn.XLOOKUP(D1415, dim_channels!A:A, dim_channels!B:B, "Not Found")</f>
        <v>Agoda</v>
      </c>
    </row>
    <row r="1416" spans="1:12" x14ac:dyDescent="0.2">
      <c r="A1416" s="2" t="s">
        <v>1846</v>
      </c>
      <c r="B1416" s="2" t="s">
        <v>653</v>
      </c>
      <c r="C1416" s="2" t="s">
        <v>791</v>
      </c>
      <c r="D1416" s="2" t="s">
        <v>27</v>
      </c>
      <c r="E1416" s="2" t="s">
        <v>60</v>
      </c>
      <c r="F1416" s="2">
        <v>8351.42</v>
      </c>
      <c r="G1416" s="2">
        <v>0</v>
      </c>
      <c r="H1416" s="2">
        <v>8351.42</v>
      </c>
      <c r="I1416" s="2" t="s">
        <v>29</v>
      </c>
      <c r="J1416" s="4">
        <v>1</v>
      </c>
      <c r="K1416" t="str">
        <f>_xlfn.XLOOKUP(D1416, dim_channels!A:A, dim_channels!C:C, "Not Found")</f>
        <v>OTA</v>
      </c>
      <c r="L1416" t="str">
        <f>_xlfn.XLOOKUP(D1416, dim_channels!A:A, dim_channels!B:B, "Not Found")</f>
        <v>Expedia</v>
      </c>
    </row>
    <row r="1417" spans="1:12" x14ac:dyDescent="0.2">
      <c r="A1417" s="3" t="s">
        <v>1847</v>
      </c>
      <c r="B1417" s="3" t="s">
        <v>454</v>
      </c>
      <c r="C1417" s="3" t="s">
        <v>708</v>
      </c>
      <c r="D1417" s="3" t="s">
        <v>27</v>
      </c>
      <c r="E1417" s="3" t="s">
        <v>28</v>
      </c>
      <c r="F1417" s="3">
        <v>16613.57</v>
      </c>
      <c r="G1417" s="3">
        <v>2990.44</v>
      </c>
      <c r="H1417" s="3">
        <v>13623.13</v>
      </c>
      <c r="I1417" s="3" t="s">
        <v>29</v>
      </c>
      <c r="J1417" s="5">
        <v>1.219511962375754</v>
      </c>
      <c r="K1417" t="str">
        <f>_xlfn.XLOOKUP(D1417, dim_channels!A:A, dim_channels!C:C, "Not Found")</f>
        <v>OTA</v>
      </c>
      <c r="L1417" t="str">
        <f>_xlfn.XLOOKUP(D1417, dim_channels!A:A, dim_channels!B:B, "Not Found")</f>
        <v>Expedia</v>
      </c>
    </row>
    <row r="1418" spans="1:12" x14ac:dyDescent="0.2">
      <c r="A1418" s="2" t="s">
        <v>1848</v>
      </c>
      <c r="B1418" s="2" t="s">
        <v>1035</v>
      </c>
      <c r="C1418" s="2" t="s">
        <v>394</v>
      </c>
      <c r="D1418" s="2" t="s">
        <v>45</v>
      </c>
      <c r="E1418" s="2" t="s">
        <v>46</v>
      </c>
      <c r="F1418" s="2">
        <v>11376.43</v>
      </c>
      <c r="G1418" s="2">
        <v>568.82000000000005</v>
      </c>
      <c r="H1418" s="2">
        <v>10807.61</v>
      </c>
      <c r="I1418" s="2" t="s">
        <v>29</v>
      </c>
      <c r="J1418" s="4">
        <v>1.052631432851481</v>
      </c>
      <c r="K1418" t="str">
        <f>_xlfn.XLOOKUP(D1418, dim_channels!A:A, dim_channels!C:C, "Not Found")</f>
        <v>Corporate</v>
      </c>
      <c r="L1418" t="str">
        <f>_xlfn.XLOOKUP(D1418, dim_channels!A:A, dim_channels!B:B, "Not Found")</f>
        <v>Corporate Direct</v>
      </c>
    </row>
    <row r="1419" spans="1:12" x14ac:dyDescent="0.2">
      <c r="A1419" s="3" t="s">
        <v>1849</v>
      </c>
      <c r="B1419" s="3" t="s">
        <v>602</v>
      </c>
      <c r="C1419" s="3" t="s">
        <v>562</v>
      </c>
      <c r="D1419" s="3" t="s">
        <v>169</v>
      </c>
      <c r="E1419" s="3" t="s">
        <v>46</v>
      </c>
      <c r="F1419" s="3">
        <v>8378.57</v>
      </c>
      <c r="G1419" s="3">
        <v>1675.71</v>
      </c>
      <c r="H1419" s="3">
        <v>6702.86</v>
      </c>
      <c r="I1419" s="3" t="s">
        <v>41</v>
      </c>
      <c r="J1419" s="5">
        <v>1.249999254049764</v>
      </c>
      <c r="K1419" t="str">
        <f>_xlfn.XLOOKUP(D1419, dim_channels!A:A, dim_channels!C:C, "Not Found")</f>
        <v>GDS</v>
      </c>
      <c r="L1419" t="str">
        <f>_xlfn.XLOOKUP(D1419, dim_channels!A:A, dim_channels!B:B, "Not Found")</f>
        <v>GDS (Amadeus)</v>
      </c>
    </row>
    <row r="1420" spans="1:12" x14ac:dyDescent="0.2">
      <c r="A1420" s="2" t="s">
        <v>1850</v>
      </c>
      <c r="B1420" s="2" t="s">
        <v>229</v>
      </c>
      <c r="C1420" s="2" t="s">
        <v>236</v>
      </c>
      <c r="D1420" s="2" t="s">
        <v>27</v>
      </c>
      <c r="E1420" s="2" t="s">
        <v>28</v>
      </c>
      <c r="F1420" s="2">
        <v>6115.55</v>
      </c>
      <c r="G1420" s="2">
        <v>1100.8</v>
      </c>
      <c r="H1420" s="2">
        <v>5014.75</v>
      </c>
      <c r="I1420" s="2" t="s">
        <v>29</v>
      </c>
      <c r="J1420" s="4">
        <v>1.219512438306994</v>
      </c>
      <c r="K1420" t="str">
        <f>_xlfn.XLOOKUP(D1420, dim_channels!A:A, dim_channels!C:C, "Not Found")</f>
        <v>OTA</v>
      </c>
      <c r="L1420" t="str">
        <f>_xlfn.XLOOKUP(D1420, dim_channels!A:A, dim_channels!B:B, "Not Found")</f>
        <v>Expedia</v>
      </c>
    </row>
    <row r="1421" spans="1:12" x14ac:dyDescent="0.2">
      <c r="A1421" s="3" t="s">
        <v>1851</v>
      </c>
      <c r="B1421" s="3" t="s">
        <v>222</v>
      </c>
      <c r="C1421" s="3" t="s">
        <v>409</v>
      </c>
      <c r="D1421" s="3" t="s">
        <v>33</v>
      </c>
      <c r="E1421" s="3" t="s">
        <v>34</v>
      </c>
      <c r="F1421" s="3">
        <v>7086.82</v>
      </c>
      <c r="G1421" s="3">
        <v>1063.02</v>
      </c>
      <c r="H1421" s="3">
        <v>6023.8</v>
      </c>
      <c r="I1421" s="3" t="s">
        <v>29</v>
      </c>
      <c r="J1421" s="5">
        <v>1.1764700023241139</v>
      </c>
      <c r="K1421" t="str">
        <f>_xlfn.XLOOKUP(D1421, dim_channels!A:A, dim_channels!C:C, "Not Found")</f>
        <v>OTA</v>
      </c>
      <c r="L1421" t="str">
        <f>_xlfn.XLOOKUP(D1421, dim_channels!A:A, dim_channels!B:B, "Not Found")</f>
        <v>Booking.com</v>
      </c>
    </row>
    <row r="1422" spans="1:12" x14ac:dyDescent="0.2">
      <c r="A1422" s="2" t="s">
        <v>1852</v>
      </c>
      <c r="B1422" s="2" t="s">
        <v>467</v>
      </c>
      <c r="C1422" s="2" t="s">
        <v>251</v>
      </c>
      <c r="D1422" s="2" t="s">
        <v>45</v>
      </c>
      <c r="E1422" s="2" t="s">
        <v>89</v>
      </c>
      <c r="F1422" s="2">
        <v>12345.78</v>
      </c>
      <c r="G1422" s="2">
        <v>0</v>
      </c>
      <c r="H1422" s="2">
        <v>12345.78</v>
      </c>
      <c r="I1422" s="2" t="s">
        <v>29</v>
      </c>
      <c r="J1422" s="4">
        <v>1</v>
      </c>
      <c r="K1422" t="str">
        <f>_xlfn.XLOOKUP(D1422, dim_channels!A:A, dim_channels!C:C, "Not Found")</f>
        <v>Corporate</v>
      </c>
      <c r="L1422" t="str">
        <f>_xlfn.XLOOKUP(D1422, dim_channels!A:A, dim_channels!B:B, "Not Found")</f>
        <v>Corporate Direct</v>
      </c>
    </row>
    <row r="1423" spans="1:12" x14ac:dyDescent="0.2">
      <c r="A1423" s="3" t="s">
        <v>1853</v>
      </c>
      <c r="B1423" s="3" t="s">
        <v>543</v>
      </c>
      <c r="C1423" s="3" t="s">
        <v>618</v>
      </c>
      <c r="D1423" s="3" t="s">
        <v>45</v>
      </c>
      <c r="E1423" s="3" t="s">
        <v>89</v>
      </c>
      <c r="F1423" s="3">
        <v>9169.7999999999993</v>
      </c>
      <c r="G1423" s="3">
        <v>0</v>
      </c>
      <c r="H1423" s="3">
        <v>9169.7999999999993</v>
      </c>
      <c r="I1423" s="3" t="s">
        <v>56</v>
      </c>
      <c r="J1423" s="5">
        <v>1</v>
      </c>
      <c r="K1423" t="str">
        <f>_xlfn.XLOOKUP(D1423, dim_channels!A:A, dim_channels!C:C, "Not Found")</f>
        <v>Corporate</v>
      </c>
      <c r="L1423" t="str">
        <f>_xlfn.XLOOKUP(D1423, dim_channels!A:A, dim_channels!B:B, "Not Found")</f>
        <v>Corporate Direct</v>
      </c>
    </row>
    <row r="1424" spans="1:12" x14ac:dyDescent="0.2">
      <c r="A1424" s="2" t="s">
        <v>1854</v>
      </c>
      <c r="B1424" s="2" t="s">
        <v>236</v>
      </c>
      <c r="C1424" s="2" t="s">
        <v>478</v>
      </c>
      <c r="D1424" s="2" t="s">
        <v>169</v>
      </c>
      <c r="E1424" s="2" t="s">
        <v>34</v>
      </c>
      <c r="F1424" s="2">
        <v>6965.92</v>
      </c>
      <c r="G1424" s="2">
        <v>1393.18</v>
      </c>
      <c r="H1424" s="2">
        <v>5572.74</v>
      </c>
      <c r="I1424" s="2" t="s">
        <v>29</v>
      </c>
      <c r="J1424" s="4">
        <v>1.249999102775295</v>
      </c>
      <c r="K1424" t="str">
        <f>_xlfn.XLOOKUP(D1424, dim_channels!A:A, dim_channels!C:C, "Not Found")</f>
        <v>GDS</v>
      </c>
      <c r="L1424" t="str">
        <f>_xlfn.XLOOKUP(D1424, dim_channels!A:A, dim_channels!B:B, "Not Found")</f>
        <v>GDS (Amadeus)</v>
      </c>
    </row>
    <row r="1425" spans="1:12" x14ac:dyDescent="0.2">
      <c r="A1425" s="3" t="s">
        <v>1855</v>
      </c>
      <c r="B1425" s="3" t="s">
        <v>264</v>
      </c>
      <c r="C1425" s="3" t="s">
        <v>353</v>
      </c>
      <c r="D1425" s="3" t="s">
        <v>64</v>
      </c>
      <c r="E1425" s="3" t="s">
        <v>115</v>
      </c>
      <c r="F1425" s="3">
        <v>7069.94</v>
      </c>
      <c r="G1425" s="3">
        <v>0</v>
      </c>
      <c r="H1425" s="3">
        <v>7069.94</v>
      </c>
      <c r="I1425" s="3" t="s">
        <v>29</v>
      </c>
      <c r="J1425" s="5">
        <v>1</v>
      </c>
      <c r="K1425" t="str">
        <f>_xlfn.XLOOKUP(D1425, dim_channels!A:A, dim_channels!C:C, "Not Found")</f>
        <v>Direct</v>
      </c>
      <c r="L1425" t="str">
        <f>_xlfn.XLOOKUP(D1425, dim_channels!A:A, dim_channels!B:B, "Not Found")</f>
        <v>Direct Website</v>
      </c>
    </row>
    <row r="1426" spans="1:12" x14ac:dyDescent="0.2">
      <c r="A1426" s="2" t="s">
        <v>1856</v>
      </c>
      <c r="B1426" s="2" t="s">
        <v>546</v>
      </c>
      <c r="C1426" s="2" t="s">
        <v>475</v>
      </c>
      <c r="D1426" s="2" t="s">
        <v>114</v>
      </c>
      <c r="E1426" s="2" t="s">
        <v>46</v>
      </c>
      <c r="F1426" s="2">
        <v>2925.47</v>
      </c>
      <c r="G1426" s="2">
        <v>292.55</v>
      </c>
      <c r="H1426" s="2">
        <v>2632.92</v>
      </c>
      <c r="I1426" s="2" t="s">
        <v>29</v>
      </c>
      <c r="J1426" s="4">
        <v>1.111112377132613</v>
      </c>
      <c r="K1426" t="str">
        <f>_xlfn.XLOOKUP(D1426, dim_channels!A:A, dim_channels!C:C, "Not Found")</f>
        <v>Offline</v>
      </c>
      <c r="L1426" t="str">
        <f>_xlfn.XLOOKUP(D1426, dim_channels!A:A, dim_channels!B:B, "Not Found")</f>
        <v>Travel Agency</v>
      </c>
    </row>
    <row r="1427" spans="1:12" x14ac:dyDescent="0.2">
      <c r="A1427" s="3" t="s">
        <v>1857</v>
      </c>
      <c r="B1427" s="3" t="s">
        <v>151</v>
      </c>
      <c r="C1427" s="3" t="s">
        <v>72</v>
      </c>
      <c r="D1427" s="3" t="s">
        <v>52</v>
      </c>
      <c r="E1427" s="3" t="s">
        <v>34</v>
      </c>
      <c r="F1427" s="3">
        <v>13786.87</v>
      </c>
      <c r="G1427" s="3">
        <v>1654.42</v>
      </c>
      <c r="H1427" s="3">
        <v>12132.45</v>
      </c>
      <c r="I1427" s="3" t="s">
        <v>29</v>
      </c>
      <c r="J1427" s="5">
        <v>1.1363632242457209</v>
      </c>
      <c r="K1427" t="str">
        <f>_xlfn.XLOOKUP(D1427, dim_channels!A:A, dim_channels!C:C, "Not Found")</f>
        <v>OTA</v>
      </c>
      <c r="L1427" t="str">
        <f>_xlfn.XLOOKUP(D1427, dim_channels!A:A, dim_channels!B:B, "Not Found")</f>
        <v>Agoda</v>
      </c>
    </row>
    <row r="1428" spans="1:12" x14ac:dyDescent="0.2">
      <c r="A1428" s="2" t="s">
        <v>1858</v>
      </c>
      <c r="B1428" s="2" t="s">
        <v>222</v>
      </c>
      <c r="C1428" s="2" t="s">
        <v>1021</v>
      </c>
      <c r="D1428" s="2" t="s">
        <v>52</v>
      </c>
      <c r="E1428" s="2" t="s">
        <v>34</v>
      </c>
      <c r="F1428" s="2">
        <v>2655.75</v>
      </c>
      <c r="G1428" s="2">
        <v>318.69</v>
      </c>
      <c r="H1428" s="2">
        <v>2337.06</v>
      </c>
      <c r="I1428" s="2" t="s">
        <v>29</v>
      </c>
      <c r="J1428" s="4">
        <v>1.136363636363636</v>
      </c>
      <c r="K1428" t="str">
        <f>_xlfn.XLOOKUP(D1428, dim_channels!A:A, dim_channels!C:C, "Not Found")</f>
        <v>OTA</v>
      </c>
      <c r="L1428" t="str">
        <f>_xlfn.XLOOKUP(D1428, dim_channels!A:A, dim_channels!B:B, "Not Found")</f>
        <v>Agoda</v>
      </c>
    </row>
    <row r="1429" spans="1:12" x14ac:dyDescent="0.2">
      <c r="A1429" s="3" t="s">
        <v>1859</v>
      </c>
      <c r="B1429" s="3" t="s">
        <v>76</v>
      </c>
      <c r="C1429" s="3" t="s">
        <v>310</v>
      </c>
      <c r="D1429" s="3" t="s">
        <v>33</v>
      </c>
      <c r="E1429" s="3" t="s">
        <v>34</v>
      </c>
      <c r="F1429" s="3">
        <v>9639.0499999999993</v>
      </c>
      <c r="G1429" s="3">
        <v>1445.86</v>
      </c>
      <c r="H1429" s="3">
        <v>8193.19</v>
      </c>
      <c r="I1429" s="3" t="s">
        <v>41</v>
      </c>
      <c r="J1429" s="5">
        <v>1.176470947213478</v>
      </c>
      <c r="K1429" t="str">
        <f>_xlfn.XLOOKUP(D1429, dim_channels!A:A, dim_channels!C:C, "Not Found")</f>
        <v>OTA</v>
      </c>
      <c r="L1429" t="str">
        <f>_xlfn.XLOOKUP(D1429, dim_channels!A:A, dim_channels!B:B, "Not Found")</f>
        <v>Booking.com</v>
      </c>
    </row>
    <row r="1430" spans="1:12" x14ac:dyDescent="0.2">
      <c r="A1430" s="2" t="s">
        <v>1860</v>
      </c>
      <c r="B1430" s="2" t="s">
        <v>360</v>
      </c>
      <c r="C1430" s="2" t="s">
        <v>416</v>
      </c>
      <c r="D1430" s="2" t="s">
        <v>52</v>
      </c>
      <c r="E1430" s="2" t="s">
        <v>60</v>
      </c>
      <c r="F1430" s="2">
        <v>8993.77</v>
      </c>
      <c r="G1430" s="2">
        <v>0</v>
      </c>
      <c r="H1430" s="2">
        <v>8993.77</v>
      </c>
      <c r="I1430" s="2" t="s">
        <v>29</v>
      </c>
      <c r="J1430" s="4">
        <v>1</v>
      </c>
      <c r="K1430" t="str">
        <f>_xlfn.XLOOKUP(D1430, dim_channels!A:A, dim_channels!C:C, "Not Found")</f>
        <v>OTA</v>
      </c>
      <c r="L1430" t="str">
        <f>_xlfn.XLOOKUP(D1430, dim_channels!A:A, dim_channels!B:B, "Not Found")</f>
        <v>Agoda</v>
      </c>
    </row>
    <row r="1431" spans="1:12" x14ac:dyDescent="0.2">
      <c r="A1431" s="3" t="s">
        <v>1861</v>
      </c>
      <c r="B1431" s="3" t="s">
        <v>574</v>
      </c>
      <c r="C1431" s="3" t="s">
        <v>567</v>
      </c>
      <c r="D1431" s="3" t="s">
        <v>45</v>
      </c>
      <c r="E1431" s="3" t="s">
        <v>46</v>
      </c>
      <c r="F1431" s="3">
        <v>7952.53</v>
      </c>
      <c r="G1431" s="3">
        <v>397.63</v>
      </c>
      <c r="H1431" s="3">
        <v>7554.9</v>
      </c>
      <c r="I1431" s="3" t="s">
        <v>29</v>
      </c>
      <c r="J1431" s="5">
        <v>1.0526320666057789</v>
      </c>
      <c r="K1431" t="str">
        <f>_xlfn.XLOOKUP(D1431, dim_channels!A:A, dim_channels!C:C, "Not Found")</f>
        <v>Corporate</v>
      </c>
      <c r="L1431" t="str">
        <f>_xlfn.XLOOKUP(D1431, dim_channels!A:A, dim_channels!B:B, "Not Found")</f>
        <v>Corporate Direct</v>
      </c>
    </row>
    <row r="1432" spans="1:12" x14ac:dyDescent="0.2">
      <c r="A1432" s="2" t="s">
        <v>1862</v>
      </c>
      <c r="B1432" s="2" t="s">
        <v>51</v>
      </c>
      <c r="C1432" s="2" t="s">
        <v>51</v>
      </c>
      <c r="D1432" s="2" t="s">
        <v>33</v>
      </c>
      <c r="E1432" s="2" t="s">
        <v>28</v>
      </c>
      <c r="F1432" s="2">
        <v>12837.25</v>
      </c>
      <c r="G1432" s="2">
        <v>1925.59</v>
      </c>
      <c r="H1432" s="2">
        <v>10911.66</v>
      </c>
      <c r="I1432" s="2" t="s">
        <v>29</v>
      </c>
      <c r="J1432" s="4">
        <v>1.1764708577796601</v>
      </c>
      <c r="K1432" t="str">
        <f>_xlfn.XLOOKUP(D1432, dim_channels!A:A, dim_channels!C:C, "Not Found")</f>
        <v>OTA</v>
      </c>
      <c r="L1432" t="str">
        <f>_xlfn.XLOOKUP(D1432, dim_channels!A:A, dim_channels!B:B, "Not Found")</f>
        <v>Booking.com</v>
      </c>
    </row>
    <row r="1433" spans="1:12" x14ac:dyDescent="0.2">
      <c r="A1433" s="3" t="s">
        <v>1863</v>
      </c>
      <c r="B1433" s="3" t="s">
        <v>159</v>
      </c>
      <c r="C1433" s="3" t="s">
        <v>67</v>
      </c>
      <c r="D1433" s="3" t="s">
        <v>27</v>
      </c>
      <c r="E1433" s="3" t="s">
        <v>28</v>
      </c>
      <c r="F1433" s="3">
        <v>16903.259999999998</v>
      </c>
      <c r="G1433" s="3">
        <v>3042.59</v>
      </c>
      <c r="H1433" s="3">
        <v>13860.67</v>
      </c>
      <c r="I1433" s="3" t="s">
        <v>56</v>
      </c>
      <c r="J1433" s="5">
        <v>1.2195124766695979</v>
      </c>
      <c r="K1433" t="str">
        <f>_xlfn.XLOOKUP(D1433, dim_channels!A:A, dim_channels!C:C, "Not Found")</f>
        <v>OTA</v>
      </c>
      <c r="L1433" t="str">
        <f>_xlfn.XLOOKUP(D1433, dim_channels!A:A, dim_channels!B:B, "Not Found")</f>
        <v>Expedia</v>
      </c>
    </row>
    <row r="1434" spans="1:12" x14ac:dyDescent="0.2">
      <c r="A1434" s="2" t="s">
        <v>1864</v>
      </c>
      <c r="B1434" s="2" t="s">
        <v>205</v>
      </c>
      <c r="C1434" s="2" t="s">
        <v>300</v>
      </c>
      <c r="D1434" s="2" t="s">
        <v>206</v>
      </c>
      <c r="E1434" s="2" t="s">
        <v>207</v>
      </c>
      <c r="F1434" s="2">
        <v>3891.91</v>
      </c>
      <c r="G1434" s="2">
        <v>0</v>
      </c>
      <c r="H1434" s="2">
        <v>3891.91</v>
      </c>
      <c r="I1434" s="2" t="s">
        <v>29</v>
      </c>
      <c r="J1434" s="4">
        <v>1</v>
      </c>
      <c r="K1434" t="str">
        <f>_xlfn.XLOOKUP(D1434, dim_channels!A:A, dim_channels!C:C, "Not Found")</f>
        <v>Direct</v>
      </c>
      <c r="L1434" t="str">
        <f>_xlfn.XLOOKUP(D1434, dim_channels!A:A, dim_channels!B:B, "Not Found")</f>
        <v>Walk-in</v>
      </c>
    </row>
    <row r="1435" spans="1:12" x14ac:dyDescent="0.2">
      <c r="A1435" s="3" t="s">
        <v>1865</v>
      </c>
      <c r="B1435" s="3" t="s">
        <v>487</v>
      </c>
      <c r="C1435" s="3" t="s">
        <v>396</v>
      </c>
      <c r="D1435" s="3" t="s">
        <v>33</v>
      </c>
      <c r="E1435" s="3" t="s">
        <v>60</v>
      </c>
      <c r="F1435" s="3">
        <v>19076.16</v>
      </c>
      <c r="G1435" s="3">
        <v>0</v>
      </c>
      <c r="H1435" s="3">
        <v>19076.16</v>
      </c>
      <c r="I1435" s="3" t="s">
        <v>41</v>
      </c>
      <c r="J1435" s="5">
        <v>1</v>
      </c>
      <c r="K1435" t="str">
        <f>_xlfn.XLOOKUP(D1435, dim_channels!A:A, dim_channels!C:C, "Not Found")</f>
        <v>OTA</v>
      </c>
      <c r="L1435" t="str">
        <f>_xlfn.XLOOKUP(D1435, dim_channels!A:A, dim_channels!B:B, "Not Found")</f>
        <v>Booking.com</v>
      </c>
    </row>
    <row r="1436" spans="1:12" x14ac:dyDescent="0.2">
      <c r="A1436" s="2" t="s">
        <v>1866</v>
      </c>
      <c r="B1436" s="2" t="s">
        <v>55</v>
      </c>
      <c r="C1436" s="2" t="s">
        <v>741</v>
      </c>
      <c r="D1436" s="2" t="s">
        <v>64</v>
      </c>
      <c r="E1436" s="2" t="s">
        <v>28</v>
      </c>
      <c r="F1436" s="2">
        <v>8544.4</v>
      </c>
      <c r="G1436" s="2">
        <v>0</v>
      </c>
      <c r="H1436" s="2">
        <v>8544.4</v>
      </c>
      <c r="I1436" s="2" t="s">
        <v>56</v>
      </c>
      <c r="J1436" s="4">
        <v>1</v>
      </c>
      <c r="K1436" t="str">
        <f>_xlfn.XLOOKUP(D1436, dim_channels!A:A, dim_channels!C:C, "Not Found")</f>
        <v>Direct</v>
      </c>
      <c r="L1436" t="str">
        <f>_xlfn.XLOOKUP(D1436, dim_channels!A:A, dim_channels!B:B, "Not Found")</f>
        <v>Direct Website</v>
      </c>
    </row>
    <row r="1437" spans="1:12" x14ac:dyDescent="0.2">
      <c r="A1437" s="3" t="s">
        <v>1867</v>
      </c>
      <c r="B1437" s="3" t="s">
        <v>326</v>
      </c>
      <c r="C1437" s="3" t="s">
        <v>39</v>
      </c>
      <c r="D1437" s="3" t="s">
        <v>169</v>
      </c>
      <c r="E1437" s="3" t="s">
        <v>34</v>
      </c>
      <c r="F1437" s="3">
        <v>5577.33</v>
      </c>
      <c r="G1437" s="3">
        <v>1115.47</v>
      </c>
      <c r="H1437" s="3">
        <v>4461.8599999999997</v>
      </c>
      <c r="I1437" s="3" t="s">
        <v>29</v>
      </c>
      <c r="J1437" s="5">
        <v>1.2500011206088939</v>
      </c>
      <c r="K1437" t="str">
        <f>_xlfn.XLOOKUP(D1437, dim_channels!A:A, dim_channels!C:C, "Not Found")</f>
        <v>GDS</v>
      </c>
      <c r="L1437" t="str">
        <f>_xlfn.XLOOKUP(D1437, dim_channels!A:A, dim_channels!B:B, "Not Found")</f>
        <v>GDS (Amadeus)</v>
      </c>
    </row>
    <row r="1438" spans="1:12" x14ac:dyDescent="0.2">
      <c r="A1438" s="2" t="s">
        <v>1868</v>
      </c>
      <c r="B1438" s="2" t="s">
        <v>164</v>
      </c>
      <c r="C1438" s="2" t="s">
        <v>238</v>
      </c>
      <c r="D1438" s="2" t="s">
        <v>45</v>
      </c>
      <c r="E1438" s="2" t="s">
        <v>89</v>
      </c>
      <c r="F1438" s="2">
        <v>5674.8</v>
      </c>
      <c r="G1438" s="2">
        <v>0</v>
      </c>
      <c r="H1438" s="2">
        <v>5674.8</v>
      </c>
      <c r="I1438" s="2" t="s">
        <v>29</v>
      </c>
      <c r="J1438" s="4">
        <v>1</v>
      </c>
      <c r="K1438" t="str">
        <f>_xlfn.XLOOKUP(D1438, dim_channels!A:A, dim_channels!C:C, "Not Found")</f>
        <v>Corporate</v>
      </c>
      <c r="L1438" t="str">
        <f>_xlfn.XLOOKUP(D1438, dim_channels!A:A, dim_channels!B:B, "Not Found")</f>
        <v>Corporate Direct</v>
      </c>
    </row>
    <row r="1439" spans="1:12" x14ac:dyDescent="0.2">
      <c r="A1439" s="3" t="s">
        <v>1869</v>
      </c>
      <c r="B1439" s="3" t="s">
        <v>274</v>
      </c>
      <c r="C1439" s="3" t="s">
        <v>394</v>
      </c>
      <c r="D1439" s="3" t="s">
        <v>27</v>
      </c>
      <c r="E1439" s="3" t="s">
        <v>28</v>
      </c>
      <c r="F1439" s="3">
        <v>6028.4</v>
      </c>
      <c r="G1439" s="3">
        <v>1085.1099999999999</v>
      </c>
      <c r="H1439" s="3">
        <v>4943.29</v>
      </c>
      <c r="I1439" s="3" t="s">
        <v>29</v>
      </c>
      <c r="J1439" s="5">
        <v>1.2195117017209181</v>
      </c>
      <c r="K1439" t="str">
        <f>_xlfn.XLOOKUP(D1439, dim_channels!A:A, dim_channels!C:C, "Not Found")</f>
        <v>OTA</v>
      </c>
      <c r="L1439" t="str">
        <f>_xlfn.XLOOKUP(D1439, dim_channels!A:A, dim_channels!B:B, "Not Found")</f>
        <v>Expedia</v>
      </c>
    </row>
    <row r="1440" spans="1:12" x14ac:dyDescent="0.2">
      <c r="A1440" s="2" t="s">
        <v>1870</v>
      </c>
      <c r="B1440" s="2" t="s">
        <v>171</v>
      </c>
      <c r="C1440" s="2" t="s">
        <v>37</v>
      </c>
      <c r="D1440" s="2" t="s">
        <v>27</v>
      </c>
      <c r="E1440" s="2" t="s">
        <v>28</v>
      </c>
      <c r="F1440" s="2">
        <v>9084.2800000000007</v>
      </c>
      <c r="G1440" s="2">
        <v>1635.17</v>
      </c>
      <c r="H1440" s="2">
        <v>7449.11</v>
      </c>
      <c r="I1440" s="2" t="s">
        <v>29</v>
      </c>
      <c r="J1440" s="4">
        <v>1.219512129636964</v>
      </c>
      <c r="K1440" t="str">
        <f>_xlfn.XLOOKUP(D1440, dim_channels!A:A, dim_channels!C:C, "Not Found")</f>
        <v>OTA</v>
      </c>
      <c r="L1440" t="str">
        <f>_xlfn.XLOOKUP(D1440, dim_channels!A:A, dim_channels!B:B, "Not Found")</f>
        <v>Expedia</v>
      </c>
    </row>
    <row r="1441" spans="1:12" x14ac:dyDescent="0.2">
      <c r="A1441" s="3" t="s">
        <v>1871</v>
      </c>
      <c r="B1441" s="3" t="s">
        <v>186</v>
      </c>
      <c r="C1441" s="3" t="s">
        <v>348</v>
      </c>
      <c r="D1441" s="3" t="s">
        <v>52</v>
      </c>
      <c r="E1441" s="3" t="s">
        <v>34</v>
      </c>
      <c r="F1441" s="3">
        <v>6886.77</v>
      </c>
      <c r="G1441" s="3">
        <v>826.41</v>
      </c>
      <c r="H1441" s="3">
        <v>6060.36</v>
      </c>
      <c r="I1441" s="3" t="s">
        <v>29</v>
      </c>
      <c r="J1441" s="5">
        <v>1.136363186345366</v>
      </c>
      <c r="K1441" t="str">
        <f>_xlfn.XLOOKUP(D1441, dim_channels!A:A, dim_channels!C:C, "Not Found")</f>
        <v>OTA</v>
      </c>
      <c r="L1441" t="str">
        <f>_xlfn.XLOOKUP(D1441, dim_channels!A:A, dim_channels!B:B, "Not Found")</f>
        <v>Agoda</v>
      </c>
    </row>
    <row r="1442" spans="1:12" x14ac:dyDescent="0.2">
      <c r="A1442" s="2" t="s">
        <v>1872</v>
      </c>
      <c r="B1442" s="2" t="s">
        <v>312</v>
      </c>
      <c r="C1442" s="2" t="s">
        <v>445</v>
      </c>
      <c r="D1442" s="2" t="s">
        <v>33</v>
      </c>
      <c r="E1442" s="2" t="s">
        <v>28</v>
      </c>
      <c r="F1442" s="2">
        <v>19173.23</v>
      </c>
      <c r="G1442" s="2">
        <v>2875.98</v>
      </c>
      <c r="H1442" s="2">
        <v>16297.25</v>
      </c>
      <c r="I1442" s="2" t="s">
        <v>29</v>
      </c>
      <c r="J1442" s="4">
        <v>1.1764702633879951</v>
      </c>
      <c r="K1442" t="str">
        <f>_xlfn.XLOOKUP(D1442, dim_channels!A:A, dim_channels!C:C, "Not Found")</f>
        <v>OTA</v>
      </c>
      <c r="L1442" t="str">
        <f>_xlfn.XLOOKUP(D1442, dim_channels!A:A, dim_channels!B:B, "Not Found")</f>
        <v>Booking.com</v>
      </c>
    </row>
    <row r="1443" spans="1:12" x14ac:dyDescent="0.2">
      <c r="A1443" s="3" t="s">
        <v>1873</v>
      </c>
      <c r="B1443" s="3" t="s">
        <v>487</v>
      </c>
      <c r="C1443" s="3" t="s">
        <v>661</v>
      </c>
      <c r="D1443" s="3" t="s">
        <v>64</v>
      </c>
      <c r="E1443" s="3" t="s">
        <v>115</v>
      </c>
      <c r="F1443" s="3">
        <v>9477.5</v>
      </c>
      <c r="G1443" s="3">
        <v>0</v>
      </c>
      <c r="H1443" s="3">
        <v>9477.5</v>
      </c>
      <c r="I1443" s="3" t="s">
        <v>29</v>
      </c>
      <c r="J1443" s="5">
        <v>1</v>
      </c>
      <c r="K1443" t="str">
        <f>_xlfn.XLOOKUP(D1443, dim_channels!A:A, dim_channels!C:C, "Not Found")</f>
        <v>Direct</v>
      </c>
      <c r="L1443" t="str">
        <f>_xlfn.XLOOKUP(D1443, dim_channels!A:A, dim_channels!B:B, "Not Found")</f>
        <v>Direct Website</v>
      </c>
    </row>
    <row r="1444" spans="1:12" x14ac:dyDescent="0.2">
      <c r="A1444" s="2" t="s">
        <v>1874</v>
      </c>
      <c r="B1444" s="2" t="s">
        <v>67</v>
      </c>
      <c r="C1444" s="2" t="s">
        <v>242</v>
      </c>
      <c r="D1444" s="2" t="s">
        <v>52</v>
      </c>
      <c r="E1444" s="2" t="s">
        <v>60</v>
      </c>
      <c r="F1444" s="2">
        <v>4811.8500000000004</v>
      </c>
      <c r="G1444" s="2">
        <v>0</v>
      </c>
      <c r="H1444" s="2">
        <v>4811.8500000000004</v>
      </c>
      <c r="I1444" s="2" t="s">
        <v>56</v>
      </c>
      <c r="J1444" s="4">
        <v>1</v>
      </c>
      <c r="K1444" t="str">
        <f>_xlfn.XLOOKUP(D1444, dim_channels!A:A, dim_channels!C:C, "Not Found")</f>
        <v>OTA</v>
      </c>
      <c r="L1444" t="str">
        <f>_xlfn.XLOOKUP(D1444, dim_channels!A:A, dim_channels!B:B, "Not Found")</f>
        <v>Agoda</v>
      </c>
    </row>
    <row r="1445" spans="1:12" x14ac:dyDescent="0.2">
      <c r="A1445" s="3" t="s">
        <v>1875</v>
      </c>
      <c r="B1445" s="3" t="s">
        <v>210</v>
      </c>
      <c r="C1445" s="3" t="s">
        <v>1234</v>
      </c>
      <c r="D1445" s="3" t="s">
        <v>45</v>
      </c>
      <c r="E1445" s="3" t="s">
        <v>89</v>
      </c>
      <c r="F1445" s="3">
        <v>8666.42</v>
      </c>
      <c r="G1445" s="3">
        <v>0</v>
      </c>
      <c r="H1445" s="3">
        <v>8666.42</v>
      </c>
      <c r="I1445" s="3" t="s">
        <v>29</v>
      </c>
      <c r="J1445" s="5">
        <v>1</v>
      </c>
      <c r="K1445" t="str">
        <f>_xlfn.XLOOKUP(D1445, dim_channels!A:A, dim_channels!C:C, "Not Found")</f>
        <v>Corporate</v>
      </c>
      <c r="L1445" t="str">
        <f>_xlfn.XLOOKUP(D1445, dim_channels!A:A, dim_channels!B:B, "Not Found")</f>
        <v>Corporate Direct</v>
      </c>
    </row>
    <row r="1446" spans="1:12" x14ac:dyDescent="0.2">
      <c r="A1446" s="2" t="s">
        <v>1876</v>
      </c>
      <c r="B1446" s="2" t="s">
        <v>525</v>
      </c>
      <c r="C1446" s="2" t="s">
        <v>44</v>
      </c>
      <c r="D1446" s="2" t="s">
        <v>52</v>
      </c>
      <c r="E1446" s="2" t="s">
        <v>60</v>
      </c>
      <c r="F1446" s="2">
        <v>5735.4</v>
      </c>
      <c r="G1446" s="2">
        <v>0</v>
      </c>
      <c r="H1446" s="2">
        <v>5735.4</v>
      </c>
      <c r="I1446" s="2" t="s">
        <v>29</v>
      </c>
      <c r="J1446" s="4">
        <v>1</v>
      </c>
      <c r="K1446" t="str">
        <f>_xlfn.XLOOKUP(D1446, dim_channels!A:A, dim_channels!C:C, "Not Found")</f>
        <v>OTA</v>
      </c>
      <c r="L1446" t="str">
        <f>_xlfn.XLOOKUP(D1446, dim_channels!A:A, dim_channels!B:B, "Not Found")</f>
        <v>Agoda</v>
      </c>
    </row>
    <row r="1447" spans="1:12" x14ac:dyDescent="0.2">
      <c r="A1447" s="3" t="s">
        <v>1877</v>
      </c>
      <c r="B1447" s="3" t="s">
        <v>322</v>
      </c>
      <c r="C1447" s="3" t="s">
        <v>120</v>
      </c>
      <c r="D1447" s="3" t="s">
        <v>52</v>
      </c>
      <c r="E1447" s="3" t="s">
        <v>60</v>
      </c>
      <c r="F1447" s="3">
        <v>4683.21</v>
      </c>
      <c r="G1447" s="3">
        <v>0</v>
      </c>
      <c r="H1447" s="3">
        <v>4683.21</v>
      </c>
      <c r="I1447" s="3" t="s">
        <v>29</v>
      </c>
      <c r="J1447" s="5">
        <v>1</v>
      </c>
      <c r="K1447" t="str">
        <f>_xlfn.XLOOKUP(D1447, dim_channels!A:A, dim_channels!C:C, "Not Found")</f>
        <v>OTA</v>
      </c>
      <c r="L1447" t="str">
        <f>_xlfn.XLOOKUP(D1447, dim_channels!A:A, dim_channels!B:B, "Not Found")</f>
        <v>Agoda</v>
      </c>
    </row>
    <row r="1448" spans="1:12" x14ac:dyDescent="0.2">
      <c r="A1448" s="2" t="s">
        <v>1878</v>
      </c>
      <c r="B1448" s="2" t="s">
        <v>492</v>
      </c>
      <c r="C1448" s="2" t="s">
        <v>1560</v>
      </c>
      <c r="D1448" s="2" t="s">
        <v>64</v>
      </c>
      <c r="E1448" s="2" t="s">
        <v>34</v>
      </c>
      <c r="F1448" s="2">
        <v>33118.28</v>
      </c>
      <c r="G1448" s="2">
        <v>0</v>
      </c>
      <c r="H1448" s="2">
        <v>33118.28</v>
      </c>
      <c r="I1448" s="2" t="s">
        <v>29</v>
      </c>
      <c r="J1448" s="4">
        <v>1</v>
      </c>
      <c r="K1448" t="str">
        <f>_xlfn.XLOOKUP(D1448, dim_channels!A:A, dim_channels!C:C, "Not Found")</f>
        <v>Direct</v>
      </c>
      <c r="L1448" t="str">
        <f>_xlfn.XLOOKUP(D1448, dim_channels!A:A, dim_channels!B:B, "Not Found")</f>
        <v>Direct Website</v>
      </c>
    </row>
    <row r="1449" spans="1:12" x14ac:dyDescent="0.2">
      <c r="A1449" s="3" t="s">
        <v>1879</v>
      </c>
      <c r="B1449" s="3" t="s">
        <v>343</v>
      </c>
      <c r="C1449" s="3" t="s">
        <v>343</v>
      </c>
      <c r="D1449" s="3" t="s">
        <v>27</v>
      </c>
      <c r="E1449" s="3" t="s">
        <v>60</v>
      </c>
      <c r="F1449" s="3">
        <v>2956.06</v>
      </c>
      <c r="G1449" s="3">
        <v>0</v>
      </c>
      <c r="H1449" s="3">
        <v>2956.06</v>
      </c>
      <c r="I1449" s="3" t="s">
        <v>29</v>
      </c>
      <c r="J1449" s="5">
        <v>1</v>
      </c>
      <c r="K1449" t="str">
        <f>_xlfn.XLOOKUP(D1449, dim_channels!A:A, dim_channels!C:C, "Not Found")</f>
        <v>OTA</v>
      </c>
      <c r="L1449" t="str">
        <f>_xlfn.XLOOKUP(D1449, dim_channels!A:A, dim_channels!B:B, "Not Found")</f>
        <v>Expedia</v>
      </c>
    </row>
    <row r="1450" spans="1:12" x14ac:dyDescent="0.2">
      <c r="A1450" s="2" t="s">
        <v>1880</v>
      </c>
      <c r="B1450" s="2" t="s">
        <v>129</v>
      </c>
      <c r="C1450" s="2" t="s">
        <v>118</v>
      </c>
      <c r="D1450" s="2" t="s">
        <v>33</v>
      </c>
      <c r="E1450" s="2" t="s">
        <v>60</v>
      </c>
      <c r="F1450" s="2">
        <v>6911.64</v>
      </c>
      <c r="G1450" s="2">
        <v>0</v>
      </c>
      <c r="H1450" s="2">
        <v>6911.64</v>
      </c>
      <c r="I1450" s="2" t="s">
        <v>29</v>
      </c>
      <c r="J1450" s="4">
        <v>1</v>
      </c>
      <c r="K1450" t="str">
        <f>_xlfn.XLOOKUP(D1450, dim_channels!A:A, dim_channels!C:C, "Not Found")</f>
        <v>OTA</v>
      </c>
      <c r="L1450" t="str">
        <f>_xlfn.XLOOKUP(D1450, dim_channels!A:A, dim_channels!B:B, "Not Found")</f>
        <v>Booking.com</v>
      </c>
    </row>
    <row r="1451" spans="1:12" x14ac:dyDescent="0.2">
      <c r="A1451" s="3" t="s">
        <v>1881</v>
      </c>
      <c r="B1451" s="3" t="s">
        <v>401</v>
      </c>
      <c r="C1451" s="3" t="s">
        <v>334</v>
      </c>
      <c r="D1451" s="3" t="s">
        <v>33</v>
      </c>
      <c r="E1451" s="3" t="s">
        <v>28</v>
      </c>
      <c r="F1451" s="3">
        <v>2975.15</v>
      </c>
      <c r="G1451" s="3">
        <v>446.27</v>
      </c>
      <c r="H1451" s="3">
        <v>2528.88</v>
      </c>
      <c r="I1451" s="3" t="s">
        <v>56</v>
      </c>
      <c r="J1451" s="5">
        <v>1.176469425200088</v>
      </c>
      <c r="K1451" t="str">
        <f>_xlfn.XLOOKUP(D1451, dim_channels!A:A, dim_channels!C:C, "Not Found")</f>
        <v>OTA</v>
      </c>
      <c r="L1451" t="str">
        <f>_xlfn.XLOOKUP(D1451, dim_channels!A:A, dim_channels!B:B, "Not Found")</f>
        <v>Booking.com</v>
      </c>
    </row>
    <row r="1452" spans="1:12" x14ac:dyDescent="0.2">
      <c r="A1452" s="2" t="s">
        <v>1882</v>
      </c>
      <c r="B1452" s="2" t="s">
        <v>82</v>
      </c>
      <c r="C1452" s="2" t="s">
        <v>247</v>
      </c>
      <c r="D1452" s="2" t="s">
        <v>206</v>
      </c>
      <c r="E1452" s="2" t="s">
        <v>207</v>
      </c>
      <c r="F1452" s="2">
        <v>19262.740000000002</v>
      </c>
      <c r="G1452" s="2">
        <v>0</v>
      </c>
      <c r="H1452" s="2">
        <v>19262.740000000002</v>
      </c>
      <c r="I1452" s="2" t="s">
        <v>56</v>
      </c>
      <c r="J1452" s="4">
        <v>1</v>
      </c>
      <c r="K1452" t="str">
        <f>_xlfn.XLOOKUP(D1452, dim_channels!A:A, dim_channels!C:C, "Not Found")</f>
        <v>Direct</v>
      </c>
      <c r="L1452" t="str">
        <f>_xlfn.XLOOKUP(D1452, dim_channels!A:A, dim_channels!B:B, "Not Found")</f>
        <v>Walk-in</v>
      </c>
    </row>
    <row r="1453" spans="1:12" x14ac:dyDescent="0.2">
      <c r="A1453" s="3" t="s">
        <v>1883</v>
      </c>
      <c r="B1453" s="3" t="s">
        <v>69</v>
      </c>
      <c r="C1453" s="3" t="s">
        <v>904</v>
      </c>
      <c r="D1453" s="3" t="s">
        <v>52</v>
      </c>
      <c r="E1453" s="3" t="s">
        <v>34</v>
      </c>
      <c r="F1453" s="3">
        <v>5086.74</v>
      </c>
      <c r="G1453" s="3">
        <v>610.41</v>
      </c>
      <c r="H1453" s="3">
        <v>4476.33</v>
      </c>
      <c r="I1453" s="3" t="s">
        <v>56</v>
      </c>
      <c r="J1453" s="5">
        <v>1.1363639409963071</v>
      </c>
      <c r="K1453" t="str">
        <f>_xlfn.XLOOKUP(D1453, dim_channels!A:A, dim_channels!C:C, "Not Found")</f>
        <v>OTA</v>
      </c>
      <c r="L1453" t="str">
        <f>_xlfn.XLOOKUP(D1453, dim_channels!A:A, dim_channels!B:B, "Not Found")</f>
        <v>Agoda</v>
      </c>
    </row>
    <row r="1454" spans="1:12" x14ac:dyDescent="0.2">
      <c r="A1454" s="2" t="s">
        <v>1884</v>
      </c>
      <c r="B1454" s="2" t="s">
        <v>145</v>
      </c>
      <c r="C1454" s="2" t="s">
        <v>97</v>
      </c>
      <c r="D1454" s="2" t="s">
        <v>27</v>
      </c>
      <c r="E1454" s="2" t="s">
        <v>60</v>
      </c>
      <c r="F1454" s="2">
        <v>11295.72</v>
      </c>
      <c r="G1454" s="2">
        <v>0</v>
      </c>
      <c r="H1454" s="2">
        <v>11295.72</v>
      </c>
      <c r="I1454" s="2" t="s">
        <v>29</v>
      </c>
      <c r="J1454" s="4">
        <v>1</v>
      </c>
      <c r="K1454" t="str">
        <f>_xlfn.XLOOKUP(D1454, dim_channels!A:A, dim_channels!C:C, "Not Found")</f>
        <v>OTA</v>
      </c>
      <c r="L1454" t="str">
        <f>_xlfn.XLOOKUP(D1454, dim_channels!A:A, dim_channels!B:B, "Not Found")</f>
        <v>Expedia</v>
      </c>
    </row>
    <row r="1455" spans="1:12" x14ac:dyDescent="0.2">
      <c r="A1455" s="3" t="s">
        <v>1885</v>
      </c>
      <c r="B1455" s="3" t="s">
        <v>720</v>
      </c>
      <c r="C1455" s="3" t="s">
        <v>1623</v>
      </c>
      <c r="D1455" s="3" t="s">
        <v>33</v>
      </c>
      <c r="E1455" s="3" t="s">
        <v>28</v>
      </c>
      <c r="F1455" s="3">
        <v>27504.98</v>
      </c>
      <c r="G1455" s="3">
        <v>4125.75</v>
      </c>
      <c r="H1455" s="3">
        <v>23379.23</v>
      </c>
      <c r="I1455" s="3" t="s">
        <v>41</v>
      </c>
      <c r="J1455" s="5">
        <v>1.1764707391988529</v>
      </c>
      <c r="K1455" t="str">
        <f>_xlfn.XLOOKUP(D1455, dim_channels!A:A, dim_channels!C:C, "Not Found")</f>
        <v>OTA</v>
      </c>
      <c r="L1455" t="str">
        <f>_xlfn.XLOOKUP(D1455, dim_channels!A:A, dim_channels!B:B, "Not Found")</f>
        <v>Booking.com</v>
      </c>
    </row>
    <row r="1456" spans="1:12" x14ac:dyDescent="0.2">
      <c r="A1456" s="2" t="s">
        <v>1886</v>
      </c>
      <c r="B1456" s="2" t="s">
        <v>161</v>
      </c>
      <c r="C1456" s="2" t="s">
        <v>168</v>
      </c>
      <c r="D1456" s="2" t="s">
        <v>27</v>
      </c>
      <c r="E1456" s="2" t="s">
        <v>28</v>
      </c>
      <c r="F1456" s="2">
        <v>3451.02</v>
      </c>
      <c r="G1456" s="2">
        <v>621.17999999999995</v>
      </c>
      <c r="H1456" s="2">
        <v>2829.84</v>
      </c>
      <c r="I1456" s="2" t="s">
        <v>56</v>
      </c>
      <c r="J1456" s="4">
        <v>1.219510643711305</v>
      </c>
      <c r="K1456" t="str">
        <f>_xlfn.XLOOKUP(D1456, dim_channels!A:A, dim_channels!C:C, "Not Found")</f>
        <v>OTA</v>
      </c>
      <c r="L1456" t="str">
        <f>_xlfn.XLOOKUP(D1456, dim_channels!A:A, dim_channels!B:B, "Not Found")</f>
        <v>Expedia</v>
      </c>
    </row>
    <row r="1457" spans="1:12" x14ac:dyDescent="0.2">
      <c r="A1457" s="3" t="s">
        <v>1887</v>
      </c>
      <c r="B1457" s="3" t="s">
        <v>101</v>
      </c>
      <c r="C1457" s="3" t="s">
        <v>158</v>
      </c>
      <c r="D1457" s="3" t="s">
        <v>27</v>
      </c>
      <c r="E1457" s="3" t="s">
        <v>34</v>
      </c>
      <c r="F1457" s="3">
        <v>5677.28</v>
      </c>
      <c r="G1457" s="3">
        <v>1021.91</v>
      </c>
      <c r="H1457" s="3">
        <v>4655.37</v>
      </c>
      <c r="I1457" s="3" t="s">
        <v>41</v>
      </c>
      <c r="J1457" s="5">
        <v>1.219512090338684</v>
      </c>
      <c r="K1457" t="str">
        <f>_xlfn.XLOOKUP(D1457, dim_channels!A:A, dim_channels!C:C, "Not Found")</f>
        <v>OTA</v>
      </c>
      <c r="L1457" t="str">
        <f>_xlfn.XLOOKUP(D1457, dim_channels!A:A, dim_channels!B:B, "Not Found")</f>
        <v>Expedia</v>
      </c>
    </row>
    <row r="1458" spans="1:12" x14ac:dyDescent="0.2">
      <c r="A1458" s="2" t="s">
        <v>1888</v>
      </c>
      <c r="B1458" s="2" t="s">
        <v>282</v>
      </c>
      <c r="C1458" s="2" t="s">
        <v>303</v>
      </c>
      <c r="D1458" s="2" t="s">
        <v>64</v>
      </c>
      <c r="E1458" s="2" t="s">
        <v>34</v>
      </c>
      <c r="F1458" s="2">
        <v>8927.57</v>
      </c>
      <c r="G1458" s="2">
        <v>0</v>
      </c>
      <c r="H1458" s="2">
        <v>8927.57</v>
      </c>
      <c r="I1458" s="2" t="s">
        <v>29</v>
      </c>
      <c r="J1458" s="4">
        <v>1</v>
      </c>
      <c r="K1458" t="str">
        <f>_xlfn.XLOOKUP(D1458, dim_channels!A:A, dim_channels!C:C, "Not Found")</f>
        <v>Direct</v>
      </c>
      <c r="L1458" t="str">
        <f>_xlfn.XLOOKUP(D1458, dim_channels!A:A, dim_channels!B:B, "Not Found")</f>
        <v>Direct Website</v>
      </c>
    </row>
    <row r="1459" spans="1:12" x14ac:dyDescent="0.2">
      <c r="A1459" s="3" t="s">
        <v>1889</v>
      </c>
      <c r="B1459" s="3" t="s">
        <v>505</v>
      </c>
      <c r="C1459" s="3" t="s">
        <v>791</v>
      </c>
      <c r="D1459" s="3" t="s">
        <v>52</v>
      </c>
      <c r="E1459" s="3" t="s">
        <v>34</v>
      </c>
      <c r="F1459" s="3">
        <v>24504.31</v>
      </c>
      <c r="G1459" s="3">
        <v>2940.52</v>
      </c>
      <c r="H1459" s="3">
        <v>21563.79</v>
      </c>
      <c r="I1459" s="3" t="s">
        <v>29</v>
      </c>
      <c r="J1459" s="5">
        <v>1.136363783917391</v>
      </c>
      <c r="K1459" t="str">
        <f>_xlfn.XLOOKUP(D1459, dim_channels!A:A, dim_channels!C:C, "Not Found")</f>
        <v>OTA</v>
      </c>
      <c r="L1459" t="str">
        <f>_xlfn.XLOOKUP(D1459, dim_channels!A:A, dim_channels!B:B, "Not Found")</f>
        <v>Agoda</v>
      </c>
    </row>
    <row r="1460" spans="1:12" x14ac:dyDescent="0.2">
      <c r="A1460" s="2" t="s">
        <v>1890</v>
      </c>
      <c r="B1460" s="2" t="s">
        <v>822</v>
      </c>
      <c r="C1460" s="2" t="s">
        <v>227</v>
      </c>
      <c r="D1460" s="2" t="s">
        <v>45</v>
      </c>
      <c r="E1460" s="2" t="s">
        <v>89</v>
      </c>
      <c r="F1460" s="2">
        <v>2773.15</v>
      </c>
      <c r="G1460" s="2">
        <v>0</v>
      </c>
      <c r="H1460" s="2">
        <v>2773.15</v>
      </c>
      <c r="I1460" s="2" t="s">
        <v>41</v>
      </c>
      <c r="J1460" s="4">
        <v>1</v>
      </c>
      <c r="K1460" t="str">
        <f>_xlfn.XLOOKUP(D1460, dim_channels!A:A, dim_channels!C:C, "Not Found")</f>
        <v>Corporate</v>
      </c>
      <c r="L1460" t="str">
        <f>_xlfn.XLOOKUP(D1460, dim_channels!A:A, dim_channels!B:B, "Not Found")</f>
        <v>Corporate Direct</v>
      </c>
    </row>
    <row r="1461" spans="1:12" x14ac:dyDescent="0.2">
      <c r="A1461" s="3" t="s">
        <v>1891</v>
      </c>
      <c r="B1461" s="3" t="s">
        <v>373</v>
      </c>
      <c r="C1461" s="3" t="s">
        <v>75</v>
      </c>
      <c r="D1461" s="3" t="s">
        <v>45</v>
      </c>
      <c r="E1461" s="3" t="s">
        <v>46</v>
      </c>
      <c r="F1461" s="3">
        <v>2705.71</v>
      </c>
      <c r="G1461" s="3">
        <v>135.29</v>
      </c>
      <c r="H1461" s="3">
        <v>2570.42</v>
      </c>
      <c r="I1461" s="3" t="s">
        <v>29</v>
      </c>
      <c r="J1461" s="5">
        <v>1.0526334217754301</v>
      </c>
      <c r="K1461" t="str">
        <f>_xlfn.XLOOKUP(D1461, dim_channels!A:A, dim_channels!C:C, "Not Found")</f>
        <v>Corporate</v>
      </c>
      <c r="L1461" t="str">
        <f>_xlfn.XLOOKUP(D1461, dim_channels!A:A, dim_channels!B:B, "Not Found")</f>
        <v>Corporate Direct</v>
      </c>
    </row>
    <row r="1462" spans="1:12" x14ac:dyDescent="0.2">
      <c r="A1462" s="2" t="s">
        <v>1892</v>
      </c>
      <c r="B1462" s="2" t="s">
        <v>376</v>
      </c>
      <c r="C1462" s="2" t="s">
        <v>357</v>
      </c>
      <c r="D1462" s="2" t="s">
        <v>206</v>
      </c>
      <c r="E1462" s="2" t="s">
        <v>207</v>
      </c>
      <c r="F1462" s="2">
        <v>7558.35</v>
      </c>
      <c r="G1462" s="2">
        <v>0</v>
      </c>
      <c r="H1462" s="2">
        <v>7558.35</v>
      </c>
      <c r="I1462" s="2" t="s">
        <v>41</v>
      </c>
      <c r="J1462" s="4">
        <v>1</v>
      </c>
      <c r="K1462" t="str">
        <f>_xlfn.XLOOKUP(D1462, dim_channels!A:A, dim_channels!C:C, "Not Found")</f>
        <v>Direct</v>
      </c>
      <c r="L1462" t="str">
        <f>_xlfn.XLOOKUP(D1462, dim_channels!A:A, dim_channels!B:B, "Not Found")</f>
        <v>Walk-in</v>
      </c>
    </row>
    <row r="1463" spans="1:12" x14ac:dyDescent="0.2">
      <c r="A1463" s="3" t="s">
        <v>1893</v>
      </c>
      <c r="B1463" s="3" t="s">
        <v>403</v>
      </c>
      <c r="C1463" s="3" t="s">
        <v>403</v>
      </c>
      <c r="D1463" s="3" t="s">
        <v>27</v>
      </c>
      <c r="E1463" s="3" t="s">
        <v>34</v>
      </c>
      <c r="F1463" s="3">
        <v>11203.79</v>
      </c>
      <c r="G1463" s="3">
        <v>2016.68</v>
      </c>
      <c r="H1463" s="3">
        <v>9187.11</v>
      </c>
      <c r="I1463" s="3" t="s">
        <v>29</v>
      </c>
      <c r="J1463" s="5">
        <v>1.2195119030903081</v>
      </c>
      <c r="K1463" t="str">
        <f>_xlfn.XLOOKUP(D1463, dim_channels!A:A, dim_channels!C:C, "Not Found")</f>
        <v>OTA</v>
      </c>
      <c r="L1463" t="str">
        <f>_xlfn.XLOOKUP(D1463, dim_channels!A:A, dim_channels!B:B, "Not Found")</f>
        <v>Expedia</v>
      </c>
    </row>
    <row r="1464" spans="1:12" x14ac:dyDescent="0.2">
      <c r="A1464" s="2" t="s">
        <v>1894</v>
      </c>
      <c r="B1464" s="2" t="s">
        <v>467</v>
      </c>
      <c r="C1464" s="2" t="s">
        <v>376</v>
      </c>
      <c r="D1464" s="2" t="s">
        <v>33</v>
      </c>
      <c r="E1464" s="2" t="s">
        <v>60</v>
      </c>
      <c r="F1464" s="2">
        <v>5074.49</v>
      </c>
      <c r="G1464" s="2">
        <v>0</v>
      </c>
      <c r="H1464" s="2">
        <v>5074.49</v>
      </c>
      <c r="I1464" s="2" t="s">
        <v>29</v>
      </c>
      <c r="J1464" s="4">
        <v>1</v>
      </c>
      <c r="K1464" t="str">
        <f>_xlfn.XLOOKUP(D1464, dim_channels!A:A, dim_channels!C:C, "Not Found")</f>
        <v>OTA</v>
      </c>
      <c r="L1464" t="str">
        <f>_xlfn.XLOOKUP(D1464, dim_channels!A:A, dim_channels!B:B, "Not Found")</f>
        <v>Booking.com</v>
      </c>
    </row>
    <row r="1465" spans="1:12" x14ac:dyDescent="0.2">
      <c r="A1465" s="3" t="s">
        <v>1895</v>
      </c>
      <c r="B1465" s="3" t="s">
        <v>253</v>
      </c>
      <c r="C1465" s="3" t="s">
        <v>824</v>
      </c>
      <c r="D1465" s="3" t="s">
        <v>33</v>
      </c>
      <c r="E1465" s="3" t="s">
        <v>60</v>
      </c>
      <c r="F1465" s="3">
        <v>2544.7399999999998</v>
      </c>
      <c r="G1465" s="3">
        <v>0</v>
      </c>
      <c r="H1465" s="3">
        <v>2544.7399999999998</v>
      </c>
      <c r="I1465" s="3" t="s">
        <v>29</v>
      </c>
      <c r="J1465" s="5">
        <v>1</v>
      </c>
      <c r="K1465" t="str">
        <f>_xlfn.XLOOKUP(D1465, dim_channels!A:A, dim_channels!C:C, "Not Found")</f>
        <v>OTA</v>
      </c>
      <c r="L1465" t="str">
        <f>_xlfn.XLOOKUP(D1465, dim_channels!A:A, dim_channels!B:B, "Not Found")</f>
        <v>Booking.com</v>
      </c>
    </row>
    <row r="1466" spans="1:12" x14ac:dyDescent="0.2">
      <c r="A1466" s="2" t="s">
        <v>1896</v>
      </c>
      <c r="B1466" s="2" t="s">
        <v>189</v>
      </c>
      <c r="C1466" s="2" t="s">
        <v>190</v>
      </c>
      <c r="D1466" s="2" t="s">
        <v>64</v>
      </c>
      <c r="E1466" s="2" t="s">
        <v>34</v>
      </c>
      <c r="F1466" s="2">
        <v>4993.68</v>
      </c>
      <c r="G1466" s="2">
        <v>0</v>
      </c>
      <c r="H1466" s="2">
        <v>4993.68</v>
      </c>
      <c r="I1466" s="2" t="s">
        <v>29</v>
      </c>
      <c r="J1466" s="4">
        <v>1</v>
      </c>
      <c r="K1466" t="str">
        <f>_xlfn.XLOOKUP(D1466, dim_channels!A:A, dim_channels!C:C, "Not Found")</f>
        <v>Direct</v>
      </c>
      <c r="L1466" t="str">
        <f>_xlfn.XLOOKUP(D1466, dim_channels!A:A, dim_channels!B:B, "Not Found")</f>
        <v>Direct Website</v>
      </c>
    </row>
    <row r="1467" spans="1:12" x14ac:dyDescent="0.2">
      <c r="A1467" s="3" t="s">
        <v>1897</v>
      </c>
      <c r="B1467" s="3" t="s">
        <v>100</v>
      </c>
      <c r="C1467" s="3" t="s">
        <v>543</v>
      </c>
      <c r="D1467" s="3" t="s">
        <v>114</v>
      </c>
      <c r="E1467" s="3" t="s">
        <v>115</v>
      </c>
      <c r="F1467" s="3">
        <v>12362.51</v>
      </c>
      <c r="G1467" s="3">
        <v>1236.25</v>
      </c>
      <c r="H1467" s="3">
        <v>11126.26</v>
      </c>
      <c r="I1467" s="3" t="s">
        <v>29</v>
      </c>
      <c r="J1467" s="5">
        <v>1.111111011247266</v>
      </c>
      <c r="K1467" t="str">
        <f>_xlfn.XLOOKUP(D1467, dim_channels!A:A, dim_channels!C:C, "Not Found")</f>
        <v>Offline</v>
      </c>
      <c r="L1467" t="str">
        <f>_xlfn.XLOOKUP(D1467, dim_channels!A:A, dim_channels!B:B, "Not Found")</f>
        <v>Travel Agency</v>
      </c>
    </row>
    <row r="1468" spans="1:12" x14ac:dyDescent="0.2">
      <c r="A1468" s="2" t="s">
        <v>1898</v>
      </c>
      <c r="B1468" s="2" t="s">
        <v>266</v>
      </c>
      <c r="C1468" s="2" t="s">
        <v>44</v>
      </c>
      <c r="D1468" s="2" t="s">
        <v>52</v>
      </c>
      <c r="E1468" s="2" t="s">
        <v>60</v>
      </c>
      <c r="F1468" s="2">
        <v>6893.37</v>
      </c>
      <c r="G1468" s="2">
        <v>0</v>
      </c>
      <c r="H1468" s="2">
        <v>6893.37</v>
      </c>
      <c r="I1468" s="2" t="s">
        <v>41</v>
      </c>
      <c r="J1468" s="4">
        <v>1</v>
      </c>
      <c r="K1468" t="str">
        <f>_xlfn.XLOOKUP(D1468, dim_channels!A:A, dim_channels!C:C, "Not Found")</f>
        <v>OTA</v>
      </c>
      <c r="L1468" t="str">
        <f>_xlfn.XLOOKUP(D1468, dim_channels!A:A, dim_channels!B:B, "Not Found")</f>
        <v>Agoda</v>
      </c>
    </row>
    <row r="1469" spans="1:12" x14ac:dyDescent="0.2">
      <c r="A1469" s="3" t="s">
        <v>1899</v>
      </c>
      <c r="B1469" s="3" t="s">
        <v>70</v>
      </c>
      <c r="C1469" s="3" t="s">
        <v>725</v>
      </c>
      <c r="D1469" s="3" t="s">
        <v>27</v>
      </c>
      <c r="E1469" s="3" t="s">
        <v>60</v>
      </c>
      <c r="F1469" s="3">
        <v>5764.78</v>
      </c>
      <c r="G1469" s="3">
        <v>0</v>
      </c>
      <c r="H1469" s="3">
        <v>5764.78</v>
      </c>
      <c r="I1469" s="3" t="s">
        <v>41</v>
      </c>
      <c r="J1469" s="5">
        <v>1</v>
      </c>
      <c r="K1469" t="str">
        <f>_xlfn.XLOOKUP(D1469, dim_channels!A:A, dim_channels!C:C, "Not Found")</f>
        <v>OTA</v>
      </c>
      <c r="L1469" t="str">
        <f>_xlfn.XLOOKUP(D1469, dim_channels!A:A, dim_channels!B:B, "Not Found")</f>
        <v>Expedia</v>
      </c>
    </row>
    <row r="1470" spans="1:12" x14ac:dyDescent="0.2">
      <c r="A1470" s="2" t="s">
        <v>1900</v>
      </c>
      <c r="B1470" s="2" t="s">
        <v>209</v>
      </c>
      <c r="C1470" s="2" t="s">
        <v>274</v>
      </c>
      <c r="D1470" s="2" t="s">
        <v>33</v>
      </c>
      <c r="E1470" s="2" t="s">
        <v>28</v>
      </c>
      <c r="F1470" s="2">
        <v>11625.19</v>
      </c>
      <c r="G1470" s="2">
        <v>1743.78</v>
      </c>
      <c r="H1470" s="2">
        <v>9881.41</v>
      </c>
      <c r="I1470" s="2" t="s">
        <v>29</v>
      </c>
      <c r="J1470" s="4">
        <v>1.1764707668237631</v>
      </c>
      <c r="K1470" t="str">
        <f>_xlfn.XLOOKUP(D1470, dim_channels!A:A, dim_channels!C:C, "Not Found")</f>
        <v>OTA</v>
      </c>
      <c r="L1470" t="str">
        <f>_xlfn.XLOOKUP(D1470, dim_channels!A:A, dim_channels!B:B, "Not Found")</f>
        <v>Booking.com</v>
      </c>
    </row>
    <row r="1471" spans="1:12" x14ac:dyDescent="0.2">
      <c r="A1471" s="3" t="s">
        <v>1901</v>
      </c>
      <c r="B1471" s="3" t="s">
        <v>112</v>
      </c>
      <c r="C1471" s="3" t="s">
        <v>113</v>
      </c>
      <c r="D1471" s="3" t="s">
        <v>33</v>
      </c>
      <c r="E1471" s="3" t="s">
        <v>60</v>
      </c>
      <c r="F1471" s="3">
        <v>2502.56</v>
      </c>
      <c r="G1471" s="3">
        <v>0</v>
      </c>
      <c r="H1471" s="3">
        <v>2502.56</v>
      </c>
      <c r="I1471" s="3" t="s">
        <v>29</v>
      </c>
      <c r="J1471" s="5">
        <v>1</v>
      </c>
      <c r="K1471" t="str">
        <f>_xlfn.XLOOKUP(D1471, dim_channels!A:A, dim_channels!C:C, "Not Found")</f>
        <v>OTA</v>
      </c>
      <c r="L1471" t="str">
        <f>_xlfn.XLOOKUP(D1471, dim_channels!A:A, dim_channels!B:B, "Not Found")</f>
        <v>Booking.com</v>
      </c>
    </row>
    <row r="1472" spans="1:12" x14ac:dyDescent="0.2">
      <c r="A1472" s="2" t="s">
        <v>1902</v>
      </c>
      <c r="B1472" s="2" t="s">
        <v>251</v>
      </c>
      <c r="C1472" s="2" t="s">
        <v>278</v>
      </c>
      <c r="D1472" s="2" t="s">
        <v>114</v>
      </c>
      <c r="E1472" s="2" t="s">
        <v>115</v>
      </c>
      <c r="F1472" s="2">
        <v>2963.01</v>
      </c>
      <c r="G1472" s="2">
        <v>296.3</v>
      </c>
      <c r="H1472" s="2">
        <v>2666.71</v>
      </c>
      <c r="I1472" s="2" t="s">
        <v>29</v>
      </c>
      <c r="J1472" s="4">
        <v>1.111110694451215</v>
      </c>
      <c r="K1472" t="str">
        <f>_xlfn.XLOOKUP(D1472, dim_channels!A:A, dim_channels!C:C, "Not Found")</f>
        <v>Offline</v>
      </c>
      <c r="L1472" t="str">
        <f>_xlfn.XLOOKUP(D1472, dim_channels!A:A, dim_channels!B:B, "Not Found")</f>
        <v>Travel Agency</v>
      </c>
    </row>
    <row r="1473" spans="1:12" x14ac:dyDescent="0.2">
      <c r="A1473" s="3" t="s">
        <v>1903</v>
      </c>
      <c r="B1473" s="3" t="s">
        <v>303</v>
      </c>
      <c r="C1473" s="3" t="s">
        <v>348</v>
      </c>
      <c r="D1473" s="3" t="s">
        <v>33</v>
      </c>
      <c r="E1473" s="3" t="s">
        <v>28</v>
      </c>
      <c r="F1473" s="3">
        <v>30598.17</v>
      </c>
      <c r="G1473" s="3">
        <v>4589.7299999999996</v>
      </c>
      <c r="H1473" s="3">
        <v>26008.44</v>
      </c>
      <c r="I1473" s="3" t="s">
        <v>29</v>
      </c>
      <c r="J1473" s="5">
        <v>1.1764707917891271</v>
      </c>
      <c r="K1473" t="str">
        <f>_xlfn.XLOOKUP(D1473, dim_channels!A:A, dim_channels!C:C, "Not Found")</f>
        <v>OTA</v>
      </c>
      <c r="L1473" t="str">
        <f>_xlfn.XLOOKUP(D1473, dim_channels!A:A, dim_channels!B:B, "Not Found")</f>
        <v>Booking.com</v>
      </c>
    </row>
    <row r="1474" spans="1:12" x14ac:dyDescent="0.2">
      <c r="A1474" s="2" t="s">
        <v>1904</v>
      </c>
      <c r="B1474" s="2" t="s">
        <v>230</v>
      </c>
      <c r="C1474" s="2" t="s">
        <v>318</v>
      </c>
      <c r="D1474" s="2" t="s">
        <v>27</v>
      </c>
      <c r="E1474" s="2" t="s">
        <v>28</v>
      </c>
      <c r="F1474" s="2">
        <v>12370.37</v>
      </c>
      <c r="G1474" s="2">
        <v>2226.67</v>
      </c>
      <c r="H1474" s="2">
        <v>10143.700000000001</v>
      </c>
      <c r="I1474" s="2" t="s">
        <v>56</v>
      </c>
      <c r="J1474" s="4">
        <v>1.2195126038822131</v>
      </c>
      <c r="K1474" t="str">
        <f>_xlfn.XLOOKUP(D1474, dim_channels!A:A, dim_channels!C:C, "Not Found")</f>
        <v>OTA</v>
      </c>
      <c r="L1474" t="str">
        <f>_xlfn.XLOOKUP(D1474, dim_channels!A:A, dim_channels!B:B, "Not Found")</f>
        <v>Expedia</v>
      </c>
    </row>
    <row r="1475" spans="1:12" x14ac:dyDescent="0.2">
      <c r="A1475" s="3" t="s">
        <v>1905</v>
      </c>
      <c r="B1475" s="3" t="s">
        <v>294</v>
      </c>
      <c r="C1475" s="3" t="s">
        <v>337</v>
      </c>
      <c r="D1475" s="3" t="s">
        <v>33</v>
      </c>
      <c r="E1475" s="3" t="s">
        <v>28</v>
      </c>
      <c r="F1475" s="3">
        <v>5438.27</v>
      </c>
      <c r="G1475" s="3">
        <v>815.74</v>
      </c>
      <c r="H1475" s="3">
        <v>4622.53</v>
      </c>
      <c r="I1475" s="3" t="s">
        <v>29</v>
      </c>
      <c r="J1475" s="5">
        <v>1.1764704609813239</v>
      </c>
      <c r="K1475" t="str">
        <f>_xlfn.XLOOKUP(D1475, dim_channels!A:A, dim_channels!C:C, "Not Found")</f>
        <v>OTA</v>
      </c>
      <c r="L1475" t="str">
        <f>_xlfn.XLOOKUP(D1475, dim_channels!A:A, dim_channels!B:B, "Not Found")</f>
        <v>Booking.com</v>
      </c>
    </row>
    <row r="1476" spans="1:12" x14ac:dyDescent="0.2">
      <c r="A1476" s="2" t="s">
        <v>1906</v>
      </c>
      <c r="B1476" s="2" t="s">
        <v>435</v>
      </c>
      <c r="C1476" s="2" t="s">
        <v>249</v>
      </c>
      <c r="D1476" s="2" t="s">
        <v>45</v>
      </c>
      <c r="E1476" s="2" t="s">
        <v>46</v>
      </c>
      <c r="F1476" s="2">
        <v>13233.78</v>
      </c>
      <c r="G1476" s="2">
        <v>661.69</v>
      </c>
      <c r="H1476" s="2">
        <v>12572.09</v>
      </c>
      <c r="I1476" s="2" t="s">
        <v>29</v>
      </c>
      <c r="J1476" s="4">
        <v>1.052631662675021</v>
      </c>
      <c r="K1476" t="str">
        <f>_xlfn.XLOOKUP(D1476, dim_channels!A:A, dim_channels!C:C, "Not Found")</f>
        <v>Corporate</v>
      </c>
      <c r="L1476" t="str">
        <f>_xlfn.XLOOKUP(D1476, dim_channels!A:A, dim_channels!B:B, "Not Found")</f>
        <v>Corporate Direct</v>
      </c>
    </row>
    <row r="1477" spans="1:12" x14ac:dyDescent="0.2">
      <c r="A1477" s="3" t="s">
        <v>1907</v>
      </c>
      <c r="B1477" s="3" t="s">
        <v>509</v>
      </c>
      <c r="C1477" s="3" t="s">
        <v>367</v>
      </c>
      <c r="D1477" s="3" t="s">
        <v>27</v>
      </c>
      <c r="E1477" s="3" t="s">
        <v>34</v>
      </c>
      <c r="F1477" s="3">
        <v>6152.71</v>
      </c>
      <c r="G1477" s="3">
        <v>1107.49</v>
      </c>
      <c r="H1477" s="3">
        <v>5045.22</v>
      </c>
      <c r="I1477" s="3" t="s">
        <v>41</v>
      </c>
      <c r="J1477" s="5">
        <v>1.2195127268979351</v>
      </c>
      <c r="K1477" t="str">
        <f>_xlfn.XLOOKUP(D1477, dim_channels!A:A, dim_channels!C:C, "Not Found")</f>
        <v>OTA</v>
      </c>
      <c r="L1477" t="str">
        <f>_xlfn.XLOOKUP(D1477, dim_channels!A:A, dim_channels!B:B, "Not Found")</f>
        <v>Expedia</v>
      </c>
    </row>
    <row r="1478" spans="1:12" x14ac:dyDescent="0.2">
      <c r="A1478" s="2" t="s">
        <v>1908</v>
      </c>
      <c r="B1478" s="2" t="s">
        <v>346</v>
      </c>
      <c r="C1478" s="2" t="s">
        <v>31</v>
      </c>
      <c r="D1478" s="2" t="s">
        <v>27</v>
      </c>
      <c r="E1478" s="2" t="s">
        <v>28</v>
      </c>
      <c r="F1478" s="2">
        <v>5123.5600000000004</v>
      </c>
      <c r="G1478" s="2">
        <v>922.24</v>
      </c>
      <c r="H1478" s="2">
        <v>4201.32</v>
      </c>
      <c r="I1478" s="2" t="s">
        <v>41</v>
      </c>
      <c r="J1478" s="4">
        <v>1.219511962906896</v>
      </c>
      <c r="K1478" t="str">
        <f>_xlfn.XLOOKUP(D1478, dim_channels!A:A, dim_channels!C:C, "Not Found")</f>
        <v>OTA</v>
      </c>
      <c r="L1478" t="str">
        <f>_xlfn.XLOOKUP(D1478, dim_channels!A:A, dim_channels!B:B, "Not Found")</f>
        <v>Expedia</v>
      </c>
    </row>
    <row r="1479" spans="1:12" x14ac:dyDescent="0.2">
      <c r="A1479" s="3" t="s">
        <v>1909</v>
      </c>
      <c r="B1479" s="3" t="s">
        <v>433</v>
      </c>
      <c r="C1479" s="3" t="s">
        <v>433</v>
      </c>
      <c r="D1479" s="3" t="s">
        <v>64</v>
      </c>
      <c r="E1479" s="3" t="s">
        <v>28</v>
      </c>
      <c r="F1479" s="3">
        <v>3261.23</v>
      </c>
      <c r="G1479" s="3">
        <v>0</v>
      </c>
      <c r="H1479" s="3">
        <v>3261.23</v>
      </c>
      <c r="I1479" s="3" t="s">
        <v>56</v>
      </c>
      <c r="J1479" s="5">
        <v>1</v>
      </c>
      <c r="K1479" t="str">
        <f>_xlfn.XLOOKUP(D1479, dim_channels!A:A, dim_channels!C:C, "Not Found")</f>
        <v>Direct</v>
      </c>
      <c r="L1479" t="str">
        <f>_xlfn.XLOOKUP(D1479, dim_channels!A:A, dim_channels!B:B, "Not Found")</f>
        <v>Direct Website</v>
      </c>
    </row>
    <row r="1480" spans="1:12" x14ac:dyDescent="0.2">
      <c r="A1480" s="2" t="s">
        <v>1910</v>
      </c>
      <c r="B1480" s="2" t="s">
        <v>117</v>
      </c>
      <c r="C1480" s="2" t="s">
        <v>614</v>
      </c>
      <c r="D1480" s="2" t="s">
        <v>27</v>
      </c>
      <c r="E1480" s="2" t="s">
        <v>60</v>
      </c>
      <c r="F1480" s="2">
        <v>8736.64</v>
      </c>
      <c r="G1480" s="2">
        <v>0</v>
      </c>
      <c r="H1480" s="2">
        <v>8736.64</v>
      </c>
      <c r="I1480" s="2" t="s">
        <v>56</v>
      </c>
      <c r="J1480" s="4">
        <v>1</v>
      </c>
      <c r="K1480" t="str">
        <f>_xlfn.XLOOKUP(D1480, dim_channels!A:A, dim_channels!C:C, "Not Found")</f>
        <v>OTA</v>
      </c>
      <c r="L1480" t="str">
        <f>_xlfn.XLOOKUP(D1480, dim_channels!A:A, dim_channels!B:B, "Not Found")</f>
        <v>Expedia</v>
      </c>
    </row>
    <row r="1481" spans="1:12" x14ac:dyDescent="0.2">
      <c r="A1481" s="3" t="s">
        <v>1911</v>
      </c>
      <c r="B1481" s="3" t="s">
        <v>1275</v>
      </c>
      <c r="C1481" s="3" t="s">
        <v>135</v>
      </c>
      <c r="D1481" s="3" t="s">
        <v>64</v>
      </c>
      <c r="E1481" s="3" t="s">
        <v>34</v>
      </c>
      <c r="F1481" s="3">
        <v>3511.35</v>
      </c>
      <c r="G1481" s="3">
        <v>0</v>
      </c>
      <c r="H1481" s="3">
        <v>3511.35</v>
      </c>
      <c r="I1481" s="3" t="s">
        <v>29</v>
      </c>
      <c r="J1481" s="5">
        <v>1</v>
      </c>
      <c r="K1481" t="str">
        <f>_xlfn.XLOOKUP(D1481, dim_channels!A:A, dim_channels!C:C, "Not Found")</f>
        <v>Direct</v>
      </c>
      <c r="L1481" t="str">
        <f>_xlfn.XLOOKUP(D1481, dim_channels!A:A, dim_channels!B:B, "Not Found")</f>
        <v>Direct Website</v>
      </c>
    </row>
    <row r="1482" spans="1:12" x14ac:dyDescent="0.2">
      <c r="A1482" s="2" t="s">
        <v>1912</v>
      </c>
      <c r="B1482" s="2" t="s">
        <v>492</v>
      </c>
      <c r="C1482" s="2" t="s">
        <v>555</v>
      </c>
      <c r="D1482" s="2" t="s">
        <v>52</v>
      </c>
      <c r="E1482" s="2" t="s">
        <v>34</v>
      </c>
      <c r="F1482" s="2">
        <v>2977.39</v>
      </c>
      <c r="G1482" s="2">
        <v>357.29</v>
      </c>
      <c r="H1482" s="2">
        <v>2620.1</v>
      </c>
      <c r="I1482" s="2" t="s">
        <v>41</v>
      </c>
      <c r="J1482" s="4">
        <v>1.1363650242357159</v>
      </c>
      <c r="K1482" t="str">
        <f>_xlfn.XLOOKUP(D1482, dim_channels!A:A, dim_channels!C:C, "Not Found")</f>
        <v>OTA</v>
      </c>
      <c r="L1482" t="str">
        <f>_xlfn.XLOOKUP(D1482, dim_channels!A:A, dim_channels!B:B, "Not Found")</f>
        <v>Agoda</v>
      </c>
    </row>
    <row r="1483" spans="1:12" x14ac:dyDescent="0.2">
      <c r="A1483" s="3" t="s">
        <v>1913</v>
      </c>
      <c r="B1483" s="3" t="s">
        <v>209</v>
      </c>
      <c r="C1483" s="3" t="s">
        <v>393</v>
      </c>
      <c r="D1483" s="3" t="s">
        <v>33</v>
      </c>
      <c r="E1483" s="3" t="s">
        <v>34</v>
      </c>
      <c r="F1483" s="3">
        <v>4395.03</v>
      </c>
      <c r="G1483" s="3">
        <v>659.25</v>
      </c>
      <c r="H1483" s="3">
        <v>3735.78</v>
      </c>
      <c r="I1483" s="3" t="s">
        <v>29</v>
      </c>
      <c r="J1483" s="5">
        <v>1.1764691710967989</v>
      </c>
      <c r="K1483" t="str">
        <f>_xlfn.XLOOKUP(D1483, dim_channels!A:A, dim_channels!C:C, "Not Found")</f>
        <v>OTA</v>
      </c>
      <c r="L1483" t="str">
        <f>_xlfn.XLOOKUP(D1483, dim_channels!A:A, dim_channels!B:B, "Not Found")</f>
        <v>Booking.com</v>
      </c>
    </row>
    <row r="1484" spans="1:12" x14ac:dyDescent="0.2">
      <c r="A1484" s="2" t="s">
        <v>1914</v>
      </c>
      <c r="B1484" s="2" t="s">
        <v>145</v>
      </c>
      <c r="C1484" s="2" t="s">
        <v>426</v>
      </c>
      <c r="D1484" s="2" t="s">
        <v>169</v>
      </c>
      <c r="E1484" s="2" t="s">
        <v>46</v>
      </c>
      <c r="F1484" s="2">
        <v>27949.24</v>
      </c>
      <c r="G1484" s="2">
        <v>5589.85</v>
      </c>
      <c r="H1484" s="2">
        <v>22359.39</v>
      </c>
      <c r="I1484" s="2" t="s">
        <v>41</v>
      </c>
      <c r="J1484" s="4">
        <v>1.250000111809848</v>
      </c>
      <c r="K1484" t="str">
        <f>_xlfn.XLOOKUP(D1484, dim_channels!A:A, dim_channels!C:C, "Not Found")</f>
        <v>GDS</v>
      </c>
      <c r="L1484" t="str">
        <f>_xlfn.XLOOKUP(D1484, dim_channels!A:A, dim_channels!B:B, "Not Found")</f>
        <v>GDS (Amadeus)</v>
      </c>
    </row>
    <row r="1485" spans="1:12" x14ac:dyDescent="0.2">
      <c r="A1485" s="3" t="s">
        <v>1915</v>
      </c>
      <c r="B1485" s="3" t="s">
        <v>147</v>
      </c>
      <c r="C1485" s="3" t="s">
        <v>1110</v>
      </c>
      <c r="D1485" s="3" t="s">
        <v>33</v>
      </c>
      <c r="E1485" s="3" t="s">
        <v>28</v>
      </c>
      <c r="F1485" s="3">
        <v>5516.85</v>
      </c>
      <c r="G1485" s="3">
        <v>827.53</v>
      </c>
      <c r="H1485" s="3">
        <v>4689.32</v>
      </c>
      <c r="I1485" s="3" t="s">
        <v>29</v>
      </c>
      <c r="J1485" s="5">
        <v>1.176471215442751</v>
      </c>
      <c r="K1485" t="str">
        <f>_xlfn.XLOOKUP(D1485, dim_channels!A:A, dim_channels!C:C, "Not Found")</f>
        <v>OTA</v>
      </c>
      <c r="L1485" t="str">
        <f>_xlfn.XLOOKUP(D1485, dim_channels!A:A, dim_channels!B:B, "Not Found")</f>
        <v>Booking.com</v>
      </c>
    </row>
    <row r="1486" spans="1:12" x14ac:dyDescent="0.2">
      <c r="A1486" s="2" t="s">
        <v>1916</v>
      </c>
      <c r="B1486" s="2" t="s">
        <v>702</v>
      </c>
      <c r="C1486" s="2" t="s">
        <v>232</v>
      </c>
      <c r="D1486" s="2" t="s">
        <v>169</v>
      </c>
      <c r="E1486" s="2" t="s">
        <v>34</v>
      </c>
      <c r="F1486" s="2">
        <v>2951.24</v>
      </c>
      <c r="G1486" s="2">
        <v>590.25</v>
      </c>
      <c r="H1486" s="2">
        <v>2360.9899999999998</v>
      </c>
      <c r="I1486" s="2" t="s">
        <v>56</v>
      </c>
      <c r="J1486" s="4">
        <v>1.2500010588778441</v>
      </c>
      <c r="K1486" t="str">
        <f>_xlfn.XLOOKUP(D1486, dim_channels!A:A, dim_channels!C:C, "Not Found")</f>
        <v>GDS</v>
      </c>
      <c r="L1486" t="str">
        <f>_xlfn.XLOOKUP(D1486, dim_channels!A:A, dim_channels!B:B, "Not Found")</f>
        <v>GDS (Amadeus)</v>
      </c>
    </row>
    <row r="1487" spans="1:12" x14ac:dyDescent="0.2">
      <c r="A1487" s="3" t="s">
        <v>1917</v>
      </c>
      <c r="B1487" s="3" t="s">
        <v>376</v>
      </c>
      <c r="C1487" s="3" t="s">
        <v>357</v>
      </c>
      <c r="D1487" s="3" t="s">
        <v>169</v>
      </c>
      <c r="E1487" s="3" t="s">
        <v>46</v>
      </c>
      <c r="F1487" s="3">
        <v>6400.36</v>
      </c>
      <c r="G1487" s="3">
        <v>1280.07</v>
      </c>
      <c r="H1487" s="3">
        <v>5120.29</v>
      </c>
      <c r="I1487" s="3" t="s">
        <v>56</v>
      </c>
      <c r="J1487" s="5">
        <v>1.2499995117464049</v>
      </c>
      <c r="K1487" t="str">
        <f>_xlfn.XLOOKUP(D1487, dim_channels!A:A, dim_channels!C:C, "Not Found")</f>
        <v>GDS</v>
      </c>
      <c r="L1487" t="str">
        <f>_xlfn.XLOOKUP(D1487, dim_channels!A:A, dim_channels!B:B, "Not Found")</f>
        <v>GDS (Amadeus)</v>
      </c>
    </row>
    <row r="1488" spans="1:12" x14ac:dyDescent="0.2">
      <c r="A1488" s="2" t="s">
        <v>1918</v>
      </c>
      <c r="B1488" s="2" t="s">
        <v>62</v>
      </c>
      <c r="C1488" s="2" t="s">
        <v>246</v>
      </c>
      <c r="D1488" s="2" t="s">
        <v>45</v>
      </c>
      <c r="E1488" s="2" t="s">
        <v>89</v>
      </c>
      <c r="F1488" s="2">
        <v>4637.84</v>
      </c>
      <c r="G1488" s="2">
        <v>0</v>
      </c>
      <c r="H1488" s="2">
        <v>4637.84</v>
      </c>
      <c r="I1488" s="2" t="s">
        <v>56</v>
      </c>
      <c r="J1488" s="4">
        <v>1</v>
      </c>
      <c r="K1488" t="str">
        <f>_xlfn.XLOOKUP(D1488, dim_channels!A:A, dim_channels!C:C, "Not Found")</f>
        <v>Corporate</v>
      </c>
      <c r="L1488" t="str">
        <f>_xlfn.XLOOKUP(D1488, dim_channels!A:A, dim_channels!B:B, "Not Found")</f>
        <v>Corporate Direct</v>
      </c>
    </row>
    <row r="1489" spans="1:12" x14ac:dyDescent="0.2">
      <c r="A1489" s="3" t="s">
        <v>1919</v>
      </c>
      <c r="B1489" s="3" t="s">
        <v>418</v>
      </c>
      <c r="C1489" s="3" t="s">
        <v>167</v>
      </c>
      <c r="D1489" s="3" t="s">
        <v>33</v>
      </c>
      <c r="E1489" s="3" t="s">
        <v>34</v>
      </c>
      <c r="F1489" s="3">
        <v>14819.1</v>
      </c>
      <c r="G1489" s="3">
        <v>2222.86</v>
      </c>
      <c r="H1489" s="3">
        <v>12596.24</v>
      </c>
      <c r="I1489" s="3" t="s">
        <v>29</v>
      </c>
      <c r="J1489" s="5">
        <v>1.176470121242529</v>
      </c>
      <c r="K1489" t="str">
        <f>_xlfn.XLOOKUP(D1489, dim_channels!A:A, dim_channels!C:C, "Not Found")</f>
        <v>OTA</v>
      </c>
      <c r="L1489" t="str">
        <f>_xlfn.XLOOKUP(D1489, dim_channels!A:A, dim_channels!B:B, "Not Found")</f>
        <v>Booking.com</v>
      </c>
    </row>
    <row r="1490" spans="1:12" x14ac:dyDescent="0.2">
      <c r="A1490" s="2" t="s">
        <v>1920</v>
      </c>
      <c r="B1490" s="2" t="s">
        <v>437</v>
      </c>
      <c r="C1490" s="2" t="s">
        <v>117</v>
      </c>
      <c r="D1490" s="2" t="s">
        <v>114</v>
      </c>
      <c r="E1490" s="2" t="s">
        <v>46</v>
      </c>
      <c r="F1490" s="2">
        <v>22351.26</v>
      </c>
      <c r="G1490" s="2">
        <v>2235.13</v>
      </c>
      <c r="H1490" s="2">
        <v>20116.13</v>
      </c>
      <c r="I1490" s="2" t="s">
        <v>29</v>
      </c>
      <c r="J1490" s="4">
        <v>1.1111113320504491</v>
      </c>
      <c r="K1490" t="str">
        <f>_xlfn.XLOOKUP(D1490, dim_channels!A:A, dim_channels!C:C, "Not Found")</f>
        <v>Offline</v>
      </c>
      <c r="L1490" t="str">
        <f>_xlfn.XLOOKUP(D1490, dim_channels!A:A, dim_channels!B:B, "Not Found")</f>
        <v>Travel Agency</v>
      </c>
    </row>
    <row r="1491" spans="1:12" x14ac:dyDescent="0.2">
      <c r="A1491" s="3" t="s">
        <v>1921</v>
      </c>
      <c r="B1491" s="3" t="s">
        <v>373</v>
      </c>
      <c r="C1491" s="3" t="s">
        <v>416</v>
      </c>
      <c r="D1491" s="3" t="s">
        <v>33</v>
      </c>
      <c r="E1491" s="3" t="s">
        <v>28</v>
      </c>
      <c r="F1491" s="3">
        <v>5923.17</v>
      </c>
      <c r="G1491" s="3">
        <v>888.48</v>
      </c>
      <c r="H1491" s="3">
        <v>5034.6899999999996</v>
      </c>
      <c r="I1491" s="3" t="s">
        <v>56</v>
      </c>
      <c r="J1491" s="5">
        <v>1.1764716397633219</v>
      </c>
      <c r="K1491" t="str">
        <f>_xlfn.XLOOKUP(D1491, dim_channels!A:A, dim_channels!C:C, "Not Found")</f>
        <v>OTA</v>
      </c>
      <c r="L1491" t="str">
        <f>_xlfn.XLOOKUP(D1491, dim_channels!A:A, dim_channels!B:B, "Not Found")</f>
        <v>Booking.com</v>
      </c>
    </row>
    <row r="1492" spans="1:12" x14ac:dyDescent="0.2">
      <c r="A1492" s="2" t="s">
        <v>1922</v>
      </c>
      <c r="B1492" s="2" t="s">
        <v>132</v>
      </c>
      <c r="C1492" s="2" t="s">
        <v>357</v>
      </c>
      <c r="D1492" s="2" t="s">
        <v>27</v>
      </c>
      <c r="E1492" s="2" t="s">
        <v>28</v>
      </c>
      <c r="F1492" s="2">
        <v>7952.27</v>
      </c>
      <c r="G1492" s="2">
        <v>1431.41</v>
      </c>
      <c r="H1492" s="2">
        <v>6520.86</v>
      </c>
      <c r="I1492" s="2" t="s">
        <v>29</v>
      </c>
      <c r="J1492" s="4">
        <v>1.2195124569458631</v>
      </c>
      <c r="K1492" t="str">
        <f>_xlfn.XLOOKUP(D1492, dim_channels!A:A, dim_channels!C:C, "Not Found")</f>
        <v>OTA</v>
      </c>
      <c r="L1492" t="str">
        <f>_xlfn.XLOOKUP(D1492, dim_channels!A:A, dim_channels!B:B, "Not Found")</f>
        <v>Expedia</v>
      </c>
    </row>
    <row r="1493" spans="1:12" x14ac:dyDescent="0.2">
      <c r="A1493" s="3" t="s">
        <v>1923</v>
      </c>
      <c r="B1493" s="3" t="s">
        <v>512</v>
      </c>
      <c r="C1493" s="3" t="s">
        <v>891</v>
      </c>
      <c r="D1493" s="3" t="s">
        <v>64</v>
      </c>
      <c r="E1493" s="3" t="s">
        <v>115</v>
      </c>
      <c r="F1493" s="3">
        <v>16455.62</v>
      </c>
      <c r="G1493" s="3">
        <v>0</v>
      </c>
      <c r="H1493" s="3">
        <v>16455.62</v>
      </c>
      <c r="I1493" s="3" t="s">
        <v>41</v>
      </c>
      <c r="J1493" s="5">
        <v>1</v>
      </c>
      <c r="K1493" t="str">
        <f>_xlfn.XLOOKUP(D1493, dim_channels!A:A, dim_channels!C:C, "Not Found")</f>
        <v>Direct</v>
      </c>
      <c r="L1493" t="str">
        <f>_xlfn.XLOOKUP(D1493, dim_channels!A:A, dim_channels!B:B, "Not Found")</f>
        <v>Direct Website</v>
      </c>
    </row>
    <row r="1494" spans="1:12" x14ac:dyDescent="0.2">
      <c r="A1494" s="2" t="s">
        <v>1924</v>
      </c>
      <c r="B1494" s="2" t="s">
        <v>846</v>
      </c>
      <c r="C1494" s="2" t="s">
        <v>132</v>
      </c>
      <c r="D1494" s="2" t="s">
        <v>52</v>
      </c>
      <c r="E1494" s="2" t="s">
        <v>60</v>
      </c>
      <c r="F1494" s="2">
        <v>2408.33</v>
      </c>
      <c r="G1494" s="2">
        <v>0</v>
      </c>
      <c r="H1494" s="2">
        <v>2408.33</v>
      </c>
      <c r="I1494" s="2" t="s">
        <v>29</v>
      </c>
      <c r="J1494" s="4">
        <v>1</v>
      </c>
      <c r="K1494" t="str">
        <f>_xlfn.XLOOKUP(D1494, dim_channels!A:A, dim_channels!C:C, "Not Found")</f>
        <v>OTA</v>
      </c>
      <c r="L1494" t="str">
        <f>_xlfn.XLOOKUP(D1494, dim_channels!A:A, dim_channels!B:B, "Not Found")</f>
        <v>Agoda</v>
      </c>
    </row>
    <row r="1495" spans="1:12" x14ac:dyDescent="0.2">
      <c r="A1495" s="3" t="s">
        <v>1925</v>
      </c>
      <c r="B1495" s="3" t="s">
        <v>661</v>
      </c>
      <c r="C1495" s="3" t="s">
        <v>1825</v>
      </c>
      <c r="D1495" s="3" t="s">
        <v>27</v>
      </c>
      <c r="E1495" s="3" t="s">
        <v>28</v>
      </c>
      <c r="F1495" s="3">
        <v>8233.43</v>
      </c>
      <c r="G1495" s="3">
        <v>1482.02</v>
      </c>
      <c r="H1495" s="3">
        <v>6751.41</v>
      </c>
      <c r="I1495" s="3" t="s">
        <v>41</v>
      </c>
      <c r="J1495" s="5">
        <v>1.219512664761879</v>
      </c>
      <c r="K1495" t="str">
        <f>_xlfn.XLOOKUP(D1495, dim_channels!A:A, dim_channels!C:C, "Not Found")</f>
        <v>OTA</v>
      </c>
      <c r="L1495" t="str">
        <f>_xlfn.XLOOKUP(D1495, dim_channels!A:A, dim_channels!B:B, "Not Found")</f>
        <v>Expedia</v>
      </c>
    </row>
    <row r="1496" spans="1:12" x14ac:dyDescent="0.2">
      <c r="A1496" s="2" t="s">
        <v>1926</v>
      </c>
      <c r="B1496" s="2" t="s">
        <v>498</v>
      </c>
      <c r="C1496" s="2" t="s">
        <v>150</v>
      </c>
      <c r="D1496" s="2" t="s">
        <v>64</v>
      </c>
      <c r="E1496" s="2" t="s">
        <v>115</v>
      </c>
      <c r="F1496" s="2">
        <v>10856.67</v>
      </c>
      <c r="G1496" s="2">
        <v>0</v>
      </c>
      <c r="H1496" s="2">
        <v>10856.67</v>
      </c>
      <c r="I1496" s="2" t="s">
        <v>29</v>
      </c>
      <c r="J1496" s="4">
        <v>1</v>
      </c>
      <c r="K1496" t="str">
        <f>_xlfn.XLOOKUP(D1496, dim_channels!A:A, dim_channels!C:C, "Not Found")</f>
        <v>Direct</v>
      </c>
      <c r="L1496" t="str">
        <f>_xlfn.XLOOKUP(D1496, dim_channels!A:A, dim_channels!B:B, "Not Found")</f>
        <v>Direct Website</v>
      </c>
    </row>
    <row r="1497" spans="1:12" x14ac:dyDescent="0.2">
      <c r="A1497" s="3" t="s">
        <v>1927</v>
      </c>
      <c r="B1497" s="3" t="s">
        <v>302</v>
      </c>
      <c r="C1497" s="3" t="s">
        <v>73</v>
      </c>
      <c r="D1497" s="3" t="s">
        <v>33</v>
      </c>
      <c r="E1497" s="3" t="s">
        <v>34</v>
      </c>
      <c r="F1497" s="3">
        <v>7140.02</v>
      </c>
      <c r="G1497" s="3">
        <v>1071</v>
      </c>
      <c r="H1497" s="3">
        <v>6069.02</v>
      </c>
      <c r="I1497" s="3" t="s">
        <v>56</v>
      </c>
      <c r="J1497" s="5">
        <v>1.1764700066897129</v>
      </c>
      <c r="K1497" t="str">
        <f>_xlfn.XLOOKUP(D1497, dim_channels!A:A, dim_channels!C:C, "Not Found")</f>
        <v>OTA</v>
      </c>
      <c r="L1497" t="str">
        <f>_xlfn.XLOOKUP(D1497, dim_channels!A:A, dim_channels!B:B, "Not Found")</f>
        <v>Booking.com</v>
      </c>
    </row>
    <row r="1498" spans="1:12" x14ac:dyDescent="0.2">
      <c r="A1498" s="2" t="s">
        <v>1928</v>
      </c>
      <c r="B1498" s="2" t="s">
        <v>156</v>
      </c>
      <c r="C1498" s="2" t="s">
        <v>661</v>
      </c>
      <c r="D1498" s="2" t="s">
        <v>45</v>
      </c>
      <c r="E1498" s="2" t="s">
        <v>46</v>
      </c>
      <c r="F1498" s="2">
        <v>3119.92</v>
      </c>
      <c r="G1498" s="2">
        <v>156</v>
      </c>
      <c r="H1498" s="2">
        <v>2963.92</v>
      </c>
      <c r="I1498" s="2" t="s">
        <v>41</v>
      </c>
      <c r="J1498" s="4">
        <v>1.0526329995411481</v>
      </c>
      <c r="K1498" t="str">
        <f>_xlfn.XLOOKUP(D1498, dim_channels!A:A, dim_channels!C:C, "Not Found")</f>
        <v>Corporate</v>
      </c>
      <c r="L1498" t="str">
        <f>_xlfn.XLOOKUP(D1498, dim_channels!A:A, dim_channels!B:B, "Not Found")</f>
        <v>Corporate Direct</v>
      </c>
    </row>
    <row r="1499" spans="1:12" x14ac:dyDescent="0.2">
      <c r="A1499" s="3" t="s">
        <v>1929</v>
      </c>
      <c r="B1499" s="3" t="s">
        <v>749</v>
      </c>
      <c r="C1499" s="3" t="s">
        <v>824</v>
      </c>
      <c r="D1499" s="3" t="s">
        <v>33</v>
      </c>
      <c r="E1499" s="3" t="s">
        <v>28</v>
      </c>
      <c r="F1499" s="3">
        <v>7283.99</v>
      </c>
      <c r="G1499" s="3">
        <v>1092.5999999999999</v>
      </c>
      <c r="H1499" s="3">
        <v>6191.39</v>
      </c>
      <c r="I1499" s="3" t="s">
        <v>29</v>
      </c>
      <c r="J1499" s="5">
        <v>1.1764708732610929</v>
      </c>
      <c r="K1499" t="str">
        <f>_xlfn.XLOOKUP(D1499, dim_channels!A:A, dim_channels!C:C, "Not Found")</f>
        <v>OTA</v>
      </c>
      <c r="L1499" t="str">
        <f>_xlfn.XLOOKUP(D1499, dim_channels!A:A, dim_channels!B:B, "Not Found")</f>
        <v>Booking.com</v>
      </c>
    </row>
    <row r="1500" spans="1:12" x14ac:dyDescent="0.2">
      <c r="A1500" s="2" t="s">
        <v>1930</v>
      </c>
      <c r="B1500" s="2" t="s">
        <v>285</v>
      </c>
      <c r="C1500" s="2" t="s">
        <v>239</v>
      </c>
      <c r="D1500" s="2" t="s">
        <v>27</v>
      </c>
      <c r="E1500" s="2" t="s">
        <v>60</v>
      </c>
      <c r="F1500" s="2">
        <v>3371.65</v>
      </c>
      <c r="G1500" s="2">
        <v>0</v>
      </c>
      <c r="H1500" s="2">
        <v>3371.65</v>
      </c>
      <c r="I1500" s="2" t="s">
        <v>29</v>
      </c>
      <c r="J1500" s="4">
        <v>1</v>
      </c>
      <c r="K1500" t="str">
        <f>_xlfn.XLOOKUP(D1500, dim_channels!A:A, dim_channels!C:C, "Not Found")</f>
        <v>OTA</v>
      </c>
      <c r="L1500" t="str">
        <f>_xlfn.XLOOKUP(D1500, dim_channels!A:A, dim_channels!B:B, "Not Found")</f>
        <v>Expedia</v>
      </c>
    </row>
    <row r="1501" spans="1:12" x14ac:dyDescent="0.2">
      <c r="A1501" s="3" t="s">
        <v>1931</v>
      </c>
      <c r="B1501" s="3" t="s">
        <v>247</v>
      </c>
      <c r="C1501" s="3" t="s">
        <v>778</v>
      </c>
      <c r="D1501" s="3" t="s">
        <v>52</v>
      </c>
      <c r="E1501" s="3" t="s">
        <v>34</v>
      </c>
      <c r="F1501" s="3">
        <v>2784.5</v>
      </c>
      <c r="G1501" s="3">
        <v>334.14</v>
      </c>
      <c r="H1501" s="3">
        <v>2450.36</v>
      </c>
      <c r="I1501" s="3" t="s">
        <v>56</v>
      </c>
      <c r="J1501" s="5">
        <v>1.136363636363636</v>
      </c>
      <c r="K1501" t="str">
        <f>_xlfn.XLOOKUP(D1501, dim_channels!A:A, dim_channels!C:C, "Not Found")</f>
        <v>OTA</v>
      </c>
      <c r="L1501" t="str">
        <f>_xlfn.XLOOKUP(D1501, dim_channels!A:A, dim_channels!B:B, "Not Found")</f>
        <v>Agoda</v>
      </c>
    </row>
    <row r="1502" spans="1:12" x14ac:dyDescent="0.2">
      <c r="A1502" s="2" t="s">
        <v>1932</v>
      </c>
      <c r="B1502" s="2" t="s">
        <v>525</v>
      </c>
      <c r="C1502" s="2" t="s">
        <v>891</v>
      </c>
      <c r="D1502" s="2" t="s">
        <v>33</v>
      </c>
      <c r="E1502" s="2" t="s">
        <v>34</v>
      </c>
      <c r="F1502" s="2">
        <v>5595.27</v>
      </c>
      <c r="G1502" s="2">
        <v>839.29</v>
      </c>
      <c r="H1502" s="2">
        <v>4755.9799999999996</v>
      </c>
      <c r="I1502" s="2" t="s">
        <v>41</v>
      </c>
      <c r="J1502" s="4">
        <v>1.1764704645519961</v>
      </c>
      <c r="K1502" t="str">
        <f>_xlfn.XLOOKUP(D1502, dim_channels!A:A, dim_channels!C:C, "Not Found")</f>
        <v>OTA</v>
      </c>
      <c r="L1502" t="str">
        <f>_xlfn.XLOOKUP(D1502, dim_channels!A:A, dim_channels!B:B, "Not Found")</f>
        <v>Booking.com</v>
      </c>
    </row>
    <row r="1503" spans="1:12" x14ac:dyDescent="0.2">
      <c r="A1503" s="3" t="s">
        <v>1933</v>
      </c>
      <c r="B1503" s="3" t="s">
        <v>328</v>
      </c>
      <c r="C1503" s="3" t="s">
        <v>32</v>
      </c>
      <c r="D1503" s="3" t="s">
        <v>33</v>
      </c>
      <c r="E1503" s="3" t="s">
        <v>34</v>
      </c>
      <c r="F1503" s="3">
        <v>5455.11</v>
      </c>
      <c r="G1503" s="3">
        <v>818.27</v>
      </c>
      <c r="H1503" s="3">
        <v>4636.84</v>
      </c>
      <c r="I1503" s="3" t="s">
        <v>41</v>
      </c>
      <c r="J1503" s="5">
        <v>1.1764714762640069</v>
      </c>
      <c r="K1503" t="str">
        <f>_xlfn.XLOOKUP(D1503, dim_channels!A:A, dim_channels!C:C, "Not Found")</f>
        <v>OTA</v>
      </c>
      <c r="L1503" t="str">
        <f>_xlfn.XLOOKUP(D1503, dim_channels!A:A, dim_channels!B:B, "Not Found")</f>
        <v>Booking.com</v>
      </c>
    </row>
    <row r="1504" spans="1:12" x14ac:dyDescent="0.2">
      <c r="A1504" s="2" t="s">
        <v>1934</v>
      </c>
      <c r="B1504" s="2" t="s">
        <v>418</v>
      </c>
      <c r="C1504" s="2" t="s">
        <v>794</v>
      </c>
      <c r="D1504" s="2" t="s">
        <v>114</v>
      </c>
      <c r="E1504" s="2" t="s">
        <v>115</v>
      </c>
      <c r="F1504" s="2">
        <v>3011.19</v>
      </c>
      <c r="G1504" s="2">
        <v>301.12</v>
      </c>
      <c r="H1504" s="2">
        <v>2710.07</v>
      </c>
      <c r="I1504" s="2" t="s">
        <v>41</v>
      </c>
      <c r="J1504" s="4">
        <v>1.111111521104621</v>
      </c>
      <c r="K1504" t="str">
        <f>_xlfn.XLOOKUP(D1504, dim_channels!A:A, dim_channels!C:C, "Not Found")</f>
        <v>Offline</v>
      </c>
      <c r="L1504" t="str">
        <f>_xlfn.XLOOKUP(D1504, dim_channels!A:A, dim_channels!B:B, "Not Found")</f>
        <v>Travel Agency</v>
      </c>
    </row>
    <row r="1505" spans="1:12" x14ac:dyDescent="0.2">
      <c r="A1505" s="3" t="s">
        <v>1935</v>
      </c>
      <c r="B1505" s="3" t="s">
        <v>813</v>
      </c>
      <c r="C1505" s="3" t="s">
        <v>538</v>
      </c>
      <c r="D1505" s="3" t="s">
        <v>114</v>
      </c>
      <c r="E1505" s="3" t="s">
        <v>46</v>
      </c>
      <c r="F1505" s="3">
        <v>14075.61</v>
      </c>
      <c r="G1505" s="3">
        <v>1407.56</v>
      </c>
      <c r="H1505" s="3">
        <v>12668.05</v>
      </c>
      <c r="I1505" s="3" t="s">
        <v>29</v>
      </c>
      <c r="J1505" s="5">
        <v>1.1111110234013919</v>
      </c>
      <c r="K1505" t="str">
        <f>_xlfn.XLOOKUP(D1505, dim_channels!A:A, dim_channels!C:C, "Not Found")</f>
        <v>Offline</v>
      </c>
      <c r="L1505" t="str">
        <f>_xlfn.XLOOKUP(D1505, dim_channels!A:A, dim_channels!B:B, "Not Found")</f>
        <v>Travel Agency</v>
      </c>
    </row>
    <row r="1506" spans="1:12" x14ac:dyDescent="0.2">
      <c r="A1506" s="2" t="s">
        <v>1936</v>
      </c>
      <c r="B1506" s="2" t="s">
        <v>649</v>
      </c>
      <c r="C1506" s="2" t="s">
        <v>543</v>
      </c>
      <c r="D1506" s="2" t="s">
        <v>52</v>
      </c>
      <c r="E1506" s="2" t="s">
        <v>34</v>
      </c>
      <c r="F1506" s="2">
        <v>2257.62</v>
      </c>
      <c r="G1506" s="2">
        <v>270.91000000000003</v>
      </c>
      <c r="H1506" s="2">
        <v>1986.71</v>
      </c>
      <c r="I1506" s="2" t="s">
        <v>56</v>
      </c>
      <c r="J1506" s="4">
        <v>1.1363611196400081</v>
      </c>
      <c r="K1506" t="str">
        <f>_xlfn.XLOOKUP(D1506, dim_channels!A:A, dim_channels!C:C, "Not Found")</f>
        <v>OTA</v>
      </c>
      <c r="L1506" t="str">
        <f>_xlfn.XLOOKUP(D1506, dim_channels!A:A, dim_channels!B:B, "Not Found")</f>
        <v>Agoda</v>
      </c>
    </row>
    <row r="1507" spans="1:12" x14ac:dyDescent="0.2">
      <c r="A1507" s="3" t="s">
        <v>1937</v>
      </c>
      <c r="B1507" s="3" t="s">
        <v>515</v>
      </c>
      <c r="C1507" s="3" t="s">
        <v>101</v>
      </c>
      <c r="D1507" s="3" t="s">
        <v>45</v>
      </c>
      <c r="E1507" s="3" t="s">
        <v>46</v>
      </c>
      <c r="F1507" s="3">
        <v>4442.95</v>
      </c>
      <c r="G1507" s="3">
        <v>222.15</v>
      </c>
      <c r="H1507" s="3">
        <v>4220.8</v>
      </c>
      <c r="I1507" s="3" t="s">
        <v>29</v>
      </c>
      <c r="J1507" s="5">
        <v>1.0526322024260799</v>
      </c>
      <c r="K1507" t="str">
        <f>_xlfn.XLOOKUP(D1507, dim_channels!A:A, dim_channels!C:C, "Not Found")</f>
        <v>Corporate</v>
      </c>
      <c r="L1507" t="str">
        <f>_xlfn.XLOOKUP(D1507, dim_channels!A:A, dim_channels!B:B, "Not Found")</f>
        <v>Corporate Direct</v>
      </c>
    </row>
    <row r="1508" spans="1:12" x14ac:dyDescent="0.2">
      <c r="A1508" s="2" t="s">
        <v>1938</v>
      </c>
      <c r="B1508" s="2" t="s">
        <v>158</v>
      </c>
      <c r="C1508" s="2" t="s">
        <v>244</v>
      </c>
      <c r="D1508" s="2" t="s">
        <v>169</v>
      </c>
      <c r="E1508" s="2" t="s">
        <v>46</v>
      </c>
      <c r="F1508" s="2">
        <v>10360.219999999999</v>
      </c>
      <c r="G1508" s="2">
        <v>2072.04</v>
      </c>
      <c r="H1508" s="2">
        <v>8288.18</v>
      </c>
      <c r="I1508" s="2" t="s">
        <v>29</v>
      </c>
      <c r="J1508" s="4">
        <v>1.2499993967312479</v>
      </c>
      <c r="K1508" t="str">
        <f>_xlfn.XLOOKUP(D1508, dim_channels!A:A, dim_channels!C:C, "Not Found")</f>
        <v>GDS</v>
      </c>
      <c r="L1508" t="str">
        <f>_xlfn.XLOOKUP(D1508, dim_channels!A:A, dim_channels!B:B, "Not Found")</f>
        <v>GDS (Amadeus)</v>
      </c>
    </row>
    <row r="1509" spans="1:12" x14ac:dyDescent="0.2">
      <c r="A1509" s="3" t="s">
        <v>1939</v>
      </c>
      <c r="B1509" s="3" t="s">
        <v>509</v>
      </c>
      <c r="C1509" s="3" t="s">
        <v>1825</v>
      </c>
      <c r="D1509" s="3" t="s">
        <v>33</v>
      </c>
      <c r="E1509" s="3" t="s">
        <v>34</v>
      </c>
      <c r="F1509" s="3">
        <v>5763.3</v>
      </c>
      <c r="G1509" s="3">
        <v>864.5</v>
      </c>
      <c r="H1509" s="3">
        <v>4898.8</v>
      </c>
      <c r="I1509" s="3" t="s">
        <v>29</v>
      </c>
      <c r="J1509" s="5">
        <v>1.1764717890095531</v>
      </c>
      <c r="K1509" t="str">
        <f>_xlfn.XLOOKUP(D1509, dim_channels!A:A, dim_channels!C:C, "Not Found")</f>
        <v>OTA</v>
      </c>
      <c r="L1509" t="str">
        <f>_xlfn.XLOOKUP(D1509, dim_channels!A:A, dim_channels!B:B, "Not Found")</f>
        <v>Booking.com</v>
      </c>
    </row>
    <row r="1510" spans="1:12" x14ac:dyDescent="0.2">
      <c r="A1510" s="2" t="s">
        <v>1940</v>
      </c>
      <c r="B1510" s="2" t="s">
        <v>318</v>
      </c>
      <c r="C1510" s="2" t="s">
        <v>104</v>
      </c>
      <c r="D1510" s="2" t="s">
        <v>52</v>
      </c>
      <c r="E1510" s="2" t="s">
        <v>34</v>
      </c>
      <c r="F1510" s="2">
        <v>2694.13</v>
      </c>
      <c r="G1510" s="2">
        <v>323.3</v>
      </c>
      <c r="H1510" s="2">
        <v>2370.83</v>
      </c>
      <c r="I1510" s="2" t="s">
        <v>29</v>
      </c>
      <c r="J1510" s="4">
        <v>1.1363657453296949</v>
      </c>
      <c r="K1510" t="str">
        <f>_xlfn.XLOOKUP(D1510, dim_channels!A:A, dim_channels!C:C, "Not Found")</f>
        <v>OTA</v>
      </c>
      <c r="L1510" t="str">
        <f>_xlfn.XLOOKUP(D1510, dim_channels!A:A, dim_channels!B:B, "Not Found")</f>
        <v>Agoda</v>
      </c>
    </row>
    <row r="1511" spans="1:12" x14ac:dyDescent="0.2">
      <c r="A1511" s="3" t="s">
        <v>1941</v>
      </c>
      <c r="B1511" s="3" t="s">
        <v>167</v>
      </c>
      <c r="C1511" s="3" t="s">
        <v>150</v>
      </c>
      <c r="D1511" s="3" t="s">
        <v>52</v>
      </c>
      <c r="E1511" s="3" t="s">
        <v>34</v>
      </c>
      <c r="F1511" s="3">
        <v>5309.53</v>
      </c>
      <c r="G1511" s="3">
        <v>637.14</v>
      </c>
      <c r="H1511" s="3">
        <v>4672.3900000000003</v>
      </c>
      <c r="I1511" s="3" t="s">
        <v>29</v>
      </c>
      <c r="J1511" s="5">
        <v>1.136362760814059</v>
      </c>
      <c r="K1511" t="str">
        <f>_xlfn.XLOOKUP(D1511, dim_channels!A:A, dim_channels!C:C, "Not Found")</f>
        <v>OTA</v>
      </c>
      <c r="L1511" t="str">
        <f>_xlfn.XLOOKUP(D1511, dim_channels!A:A, dim_channels!B:B, "Not Found")</f>
        <v>Agoda</v>
      </c>
    </row>
    <row r="1512" spans="1:12" x14ac:dyDescent="0.2">
      <c r="A1512" s="2" t="s">
        <v>1942</v>
      </c>
      <c r="B1512" s="2" t="s">
        <v>1048</v>
      </c>
      <c r="C1512" s="2" t="s">
        <v>597</v>
      </c>
      <c r="D1512" s="2" t="s">
        <v>169</v>
      </c>
      <c r="E1512" s="2" t="s">
        <v>46</v>
      </c>
      <c r="F1512" s="2">
        <v>4566.08</v>
      </c>
      <c r="G1512" s="2">
        <v>913.22</v>
      </c>
      <c r="H1512" s="2">
        <v>3652.86</v>
      </c>
      <c r="I1512" s="2" t="s">
        <v>56</v>
      </c>
      <c r="J1512" s="4">
        <v>1.2500013687904821</v>
      </c>
      <c r="K1512" t="str">
        <f>_xlfn.XLOOKUP(D1512, dim_channels!A:A, dim_channels!C:C, "Not Found")</f>
        <v>GDS</v>
      </c>
      <c r="L1512" t="str">
        <f>_xlfn.XLOOKUP(D1512, dim_channels!A:A, dim_channels!B:B, "Not Found")</f>
        <v>GDS (Amadeus)</v>
      </c>
    </row>
    <row r="1513" spans="1:12" x14ac:dyDescent="0.2">
      <c r="A1513" s="3" t="s">
        <v>1943</v>
      </c>
      <c r="B1513" s="3" t="s">
        <v>465</v>
      </c>
      <c r="C1513" s="3" t="s">
        <v>460</v>
      </c>
      <c r="D1513" s="3" t="s">
        <v>114</v>
      </c>
      <c r="E1513" s="3" t="s">
        <v>115</v>
      </c>
      <c r="F1513" s="3">
        <v>8530.74</v>
      </c>
      <c r="G1513" s="3">
        <v>853.07</v>
      </c>
      <c r="H1513" s="3">
        <v>7677.67</v>
      </c>
      <c r="I1513" s="3" t="s">
        <v>56</v>
      </c>
      <c r="J1513" s="5">
        <v>1.111110532231784</v>
      </c>
      <c r="K1513" t="str">
        <f>_xlfn.XLOOKUP(D1513, dim_channels!A:A, dim_channels!C:C, "Not Found")</f>
        <v>Offline</v>
      </c>
      <c r="L1513" t="str">
        <f>_xlfn.XLOOKUP(D1513, dim_channels!A:A, dim_channels!B:B, "Not Found")</f>
        <v>Travel Agency</v>
      </c>
    </row>
    <row r="1514" spans="1:12" x14ac:dyDescent="0.2">
      <c r="A1514" s="2" t="s">
        <v>1944</v>
      </c>
      <c r="B1514" s="2" t="s">
        <v>595</v>
      </c>
      <c r="C1514" s="2" t="s">
        <v>986</v>
      </c>
      <c r="D1514" s="2" t="s">
        <v>45</v>
      </c>
      <c r="E1514" s="2" t="s">
        <v>89</v>
      </c>
      <c r="F1514" s="2">
        <v>9763.2800000000007</v>
      </c>
      <c r="G1514" s="2">
        <v>0</v>
      </c>
      <c r="H1514" s="2">
        <v>9763.2800000000007</v>
      </c>
      <c r="I1514" s="2" t="s">
        <v>29</v>
      </c>
      <c r="J1514" s="4">
        <v>1</v>
      </c>
      <c r="K1514" t="str">
        <f>_xlfn.XLOOKUP(D1514, dim_channels!A:A, dim_channels!C:C, "Not Found")</f>
        <v>Corporate</v>
      </c>
      <c r="L1514" t="str">
        <f>_xlfn.XLOOKUP(D1514, dim_channels!A:A, dim_channels!B:B, "Not Found")</f>
        <v>Corporate Direct</v>
      </c>
    </row>
    <row r="1515" spans="1:12" x14ac:dyDescent="0.2">
      <c r="A1515" s="3" t="s">
        <v>1945</v>
      </c>
      <c r="B1515" s="3" t="s">
        <v>351</v>
      </c>
      <c r="C1515" s="3" t="s">
        <v>91</v>
      </c>
      <c r="D1515" s="3" t="s">
        <v>45</v>
      </c>
      <c r="E1515" s="3" t="s">
        <v>46</v>
      </c>
      <c r="F1515" s="3">
        <v>5620.88</v>
      </c>
      <c r="G1515" s="3">
        <v>281.04000000000002</v>
      </c>
      <c r="H1515" s="3">
        <v>5339.84</v>
      </c>
      <c r="I1515" s="3" t="s">
        <v>29</v>
      </c>
      <c r="J1515" s="5">
        <v>1.052630790435668</v>
      </c>
      <c r="K1515" t="str">
        <f>_xlfn.XLOOKUP(D1515, dim_channels!A:A, dim_channels!C:C, "Not Found")</f>
        <v>Corporate</v>
      </c>
      <c r="L1515" t="str">
        <f>_xlfn.XLOOKUP(D1515, dim_channels!A:A, dim_channels!B:B, "Not Found")</f>
        <v>Corporate Direct</v>
      </c>
    </row>
    <row r="1516" spans="1:12" x14ac:dyDescent="0.2">
      <c r="A1516" s="2" t="s">
        <v>1946</v>
      </c>
      <c r="B1516" s="2" t="s">
        <v>244</v>
      </c>
      <c r="C1516" s="2" t="s">
        <v>147</v>
      </c>
      <c r="D1516" s="2" t="s">
        <v>45</v>
      </c>
      <c r="E1516" s="2" t="s">
        <v>89</v>
      </c>
      <c r="F1516" s="2">
        <v>15757.4</v>
      </c>
      <c r="G1516" s="2">
        <v>0</v>
      </c>
      <c r="H1516" s="2">
        <v>15757.4</v>
      </c>
      <c r="I1516" s="2" t="s">
        <v>29</v>
      </c>
      <c r="J1516" s="4">
        <v>1</v>
      </c>
      <c r="K1516" t="str">
        <f>_xlfn.XLOOKUP(D1516, dim_channels!A:A, dim_channels!C:C, "Not Found")</f>
        <v>Corporate</v>
      </c>
      <c r="L1516" t="str">
        <f>_xlfn.XLOOKUP(D1516, dim_channels!A:A, dim_channels!B:B, "Not Found")</f>
        <v>Corporate Direct</v>
      </c>
    </row>
    <row r="1517" spans="1:12" x14ac:dyDescent="0.2">
      <c r="A1517" s="3" t="s">
        <v>1947</v>
      </c>
      <c r="B1517" s="3" t="s">
        <v>443</v>
      </c>
      <c r="C1517" s="3" t="s">
        <v>87</v>
      </c>
      <c r="D1517" s="3" t="s">
        <v>45</v>
      </c>
      <c r="E1517" s="3" t="s">
        <v>89</v>
      </c>
      <c r="F1517" s="3">
        <v>15823.18</v>
      </c>
      <c r="G1517" s="3">
        <v>0</v>
      </c>
      <c r="H1517" s="3">
        <v>15823.18</v>
      </c>
      <c r="I1517" s="3" t="s">
        <v>29</v>
      </c>
      <c r="J1517" s="5">
        <v>1</v>
      </c>
      <c r="K1517" t="str">
        <f>_xlfn.XLOOKUP(D1517, dim_channels!A:A, dim_channels!C:C, "Not Found")</f>
        <v>Corporate</v>
      </c>
      <c r="L1517" t="str">
        <f>_xlfn.XLOOKUP(D1517, dim_channels!A:A, dim_channels!B:B, "Not Found")</f>
        <v>Corporate Direct</v>
      </c>
    </row>
    <row r="1518" spans="1:12" x14ac:dyDescent="0.2">
      <c r="A1518" s="2" t="s">
        <v>1948</v>
      </c>
      <c r="B1518" s="2" t="s">
        <v>619</v>
      </c>
      <c r="C1518" s="2" t="s">
        <v>448</v>
      </c>
      <c r="D1518" s="2" t="s">
        <v>52</v>
      </c>
      <c r="E1518" s="2" t="s">
        <v>34</v>
      </c>
      <c r="F1518" s="2">
        <v>3120.75</v>
      </c>
      <c r="G1518" s="2">
        <v>374.49</v>
      </c>
      <c r="H1518" s="2">
        <v>2746.26</v>
      </c>
      <c r="I1518" s="2" t="s">
        <v>29</v>
      </c>
      <c r="J1518" s="4">
        <v>1.136363636363636</v>
      </c>
      <c r="K1518" t="str">
        <f>_xlfn.XLOOKUP(D1518, dim_channels!A:A, dim_channels!C:C, "Not Found")</f>
        <v>OTA</v>
      </c>
      <c r="L1518" t="str">
        <f>_xlfn.XLOOKUP(D1518, dim_channels!A:A, dim_channels!B:B, "Not Found")</f>
        <v>Agoda</v>
      </c>
    </row>
    <row r="1519" spans="1:12" x14ac:dyDescent="0.2">
      <c r="A1519" s="3" t="s">
        <v>1949</v>
      </c>
      <c r="B1519" s="3" t="s">
        <v>278</v>
      </c>
      <c r="C1519" s="3" t="s">
        <v>807</v>
      </c>
      <c r="D1519" s="3" t="s">
        <v>52</v>
      </c>
      <c r="E1519" s="3" t="s">
        <v>34</v>
      </c>
      <c r="F1519" s="3">
        <v>6917.77</v>
      </c>
      <c r="G1519" s="3">
        <v>830.13</v>
      </c>
      <c r="H1519" s="3">
        <v>6087.64</v>
      </c>
      <c r="I1519" s="3" t="s">
        <v>29</v>
      </c>
      <c r="J1519" s="5">
        <v>1.136363188361992</v>
      </c>
      <c r="K1519" t="str">
        <f>_xlfn.XLOOKUP(D1519, dim_channels!A:A, dim_channels!C:C, "Not Found")</f>
        <v>OTA</v>
      </c>
      <c r="L1519" t="str">
        <f>_xlfn.XLOOKUP(D1519, dim_channels!A:A, dim_channels!B:B, "Not Found")</f>
        <v>Agoda</v>
      </c>
    </row>
    <row r="1520" spans="1:12" x14ac:dyDescent="0.2">
      <c r="A1520" s="2" t="s">
        <v>1950</v>
      </c>
      <c r="B1520" s="2" t="s">
        <v>130</v>
      </c>
      <c r="C1520" s="2" t="s">
        <v>426</v>
      </c>
      <c r="D1520" s="2" t="s">
        <v>27</v>
      </c>
      <c r="E1520" s="2" t="s">
        <v>28</v>
      </c>
      <c r="F1520" s="2">
        <v>13004.25</v>
      </c>
      <c r="G1520" s="2">
        <v>2340.7600000000002</v>
      </c>
      <c r="H1520" s="2">
        <v>10663.49</v>
      </c>
      <c r="I1520" s="2" t="s">
        <v>29</v>
      </c>
      <c r="J1520" s="4">
        <v>1.219511623305316</v>
      </c>
      <c r="K1520" t="str">
        <f>_xlfn.XLOOKUP(D1520, dim_channels!A:A, dim_channels!C:C, "Not Found")</f>
        <v>OTA</v>
      </c>
      <c r="L1520" t="str">
        <f>_xlfn.XLOOKUP(D1520, dim_channels!A:A, dim_channels!B:B, "Not Found")</f>
        <v>Expedia</v>
      </c>
    </row>
    <row r="1521" spans="1:12" x14ac:dyDescent="0.2">
      <c r="A1521" s="3" t="s">
        <v>1951</v>
      </c>
      <c r="B1521" s="3" t="s">
        <v>37</v>
      </c>
      <c r="C1521" s="3" t="s">
        <v>351</v>
      </c>
      <c r="D1521" s="3" t="s">
        <v>52</v>
      </c>
      <c r="E1521" s="3" t="s">
        <v>34</v>
      </c>
      <c r="F1521" s="3">
        <v>3199.67</v>
      </c>
      <c r="G1521" s="3">
        <v>383.96</v>
      </c>
      <c r="H1521" s="3">
        <v>2815.71</v>
      </c>
      <c r="I1521" s="3" t="s">
        <v>29</v>
      </c>
      <c r="J1521" s="5">
        <v>1.136363474931722</v>
      </c>
      <c r="K1521" t="str">
        <f>_xlfn.XLOOKUP(D1521, dim_channels!A:A, dim_channels!C:C, "Not Found")</f>
        <v>OTA</v>
      </c>
      <c r="L1521" t="str">
        <f>_xlfn.XLOOKUP(D1521, dim_channels!A:A, dim_channels!B:B, "Not Found")</f>
        <v>Agoda</v>
      </c>
    </row>
    <row r="1522" spans="1:12" x14ac:dyDescent="0.2">
      <c r="A1522" s="2" t="s">
        <v>1952</v>
      </c>
      <c r="B1522" s="2" t="s">
        <v>187</v>
      </c>
      <c r="C1522" s="2" t="s">
        <v>787</v>
      </c>
      <c r="D1522" s="2" t="s">
        <v>27</v>
      </c>
      <c r="E1522" s="2" t="s">
        <v>60</v>
      </c>
      <c r="F1522" s="2">
        <v>9964.43</v>
      </c>
      <c r="G1522" s="2">
        <v>0</v>
      </c>
      <c r="H1522" s="2">
        <v>9964.43</v>
      </c>
      <c r="I1522" s="2" t="s">
        <v>29</v>
      </c>
      <c r="J1522" s="4">
        <v>1</v>
      </c>
      <c r="K1522" t="str">
        <f>_xlfn.XLOOKUP(D1522, dim_channels!A:A, dim_channels!C:C, "Not Found")</f>
        <v>OTA</v>
      </c>
      <c r="L1522" t="str">
        <f>_xlfn.XLOOKUP(D1522, dim_channels!A:A, dim_channels!B:B, "Not Found")</f>
        <v>Expedia</v>
      </c>
    </row>
    <row r="1523" spans="1:12" x14ac:dyDescent="0.2">
      <c r="A1523" s="3" t="s">
        <v>1953</v>
      </c>
      <c r="B1523" s="3" t="s">
        <v>91</v>
      </c>
      <c r="C1523" s="3" t="s">
        <v>422</v>
      </c>
      <c r="D1523" s="3" t="s">
        <v>169</v>
      </c>
      <c r="E1523" s="3" t="s">
        <v>46</v>
      </c>
      <c r="F1523" s="3">
        <v>12416.63</v>
      </c>
      <c r="G1523" s="3">
        <v>2483.33</v>
      </c>
      <c r="H1523" s="3">
        <v>9933.2999999999993</v>
      </c>
      <c r="I1523" s="3" t="s">
        <v>29</v>
      </c>
      <c r="J1523" s="5">
        <v>1.250000503357394</v>
      </c>
      <c r="K1523" t="str">
        <f>_xlfn.XLOOKUP(D1523, dim_channels!A:A, dim_channels!C:C, "Not Found")</f>
        <v>GDS</v>
      </c>
      <c r="L1523" t="str">
        <f>_xlfn.XLOOKUP(D1523, dim_channels!A:A, dim_channels!B:B, "Not Found")</f>
        <v>GDS (Amadeus)</v>
      </c>
    </row>
    <row r="1524" spans="1:12" x14ac:dyDescent="0.2">
      <c r="A1524" s="2" t="s">
        <v>1954</v>
      </c>
      <c r="B1524" s="2" t="s">
        <v>121</v>
      </c>
      <c r="C1524" s="2" t="s">
        <v>54</v>
      </c>
      <c r="D1524" s="2" t="s">
        <v>169</v>
      </c>
      <c r="E1524" s="2" t="s">
        <v>34</v>
      </c>
      <c r="F1524" s="2">
        <v>6906.5</v>
      </c>
      <c r="G1524" s="2">
        <v>1381.3</v>
      </c>
      <c r="H1524" s="2">
        <v>5525.2</v>
      </c>
      <c r="I1524" s="2" t="s">
        <v>29</v>
      </c>
      <c r="J1524" s="4">
        <v>1.25</v>
      </c>
      <c r="K1524" t="str">
        <f>_xlfn.XLOOKUP(D1524, dim_channels!A:A, dim_channels!C:C, "Not Found")</f>
        <v>GDS</v>
      </c>
      <c r="L1524" t="str">
        <f>_xlfn.XLOOKUP(D1524, dim_channels!A:A, dim_channels!B:B, "Not Found")</f>
        <v>GDS (Amadeus)</v>
      </c>
    </row>
    <row r="1525" spans="1:12" x14ac:dyDescent="0.2">
      <c r="A1525" s="3" t="s">
        <v>1955</v>
      </c>
      <c r="B1525" s="3" t="s">
        <v>509</v>
      </c>
      <c r="C1525" s="3" t="s">
        <v>198</v>
      </c>
      <c r="D1525" s="3" t="s">
        <v>52</v>
      </c>
      <c r="E1525" s="3" t="s">
        <v>34</v>
      </c>
      <c r="F1525" s="3">
        <v>7744.39</v>
      </c>
      <c r="G1525" s="3">
        <v>929.33</v>
      </c>
      <c r="H1525" s="3">
        <v>6815.06</v>
      </c>
      <c r="I1525" s="3" t="s">
        <v>29</v>
      </c>
      <c r="J1525" s="5">
        <v>1.136364169941277</v>
      </c>
      <c r="K1525" t="str">
        <f>_xlfn.XLOOKUP(D1525, dim_channels!A:A, dim_channels!C:C, "Not Found")</f>
        <v>OTA</v>
      </c>
      <c r="L1525" t="str">
        <f>_xlfn.XLOOKUP(D1525, dim_channels!A:A, dim_channels!B:B, "Not Found")</f>
        <v>Agoda</v>
      </c>
    </row>
    <row r="1526" spans="1:12" x14ac:dyDescent="0.2">
      <c r="A1526" s="2" t="s">
        <v>1956</v>
      </c>
      <c r="B1526" s="2" t="s">
        <v>1272</v>
      </c>
      <c r="C1526" s="2" t="s">
        <v>630</v>
      </c>
      <c r="D1526" s="2" t="s">
        <v>27</v>
      </c>
      <c r="E1526" s="2" t="s">
        <v>60</v>
      </c>
      <c r="F1526" s="2">
        <v>5810.89</v>
      </c>
      <c r="G1526" s="2">
        <v>0</v>
      </c>
      <c r="H1526" s="2">
        <v>5810.89</v>
      </c>
      <c r="I1526" s="2" t="s">
        <v>41</v>
      </c>
      <c r="J1526" s="4">
        <v>1</v>
      </c>
      <c r="K1526" t="str">
        <f>_xlfn.XLOOKUP(D1526, dim_channels!A:A, dim_channels!C:C, "Not Found")</f>
        <v>OTA</v>
      </c>
      <c r="L1526" t="str">
        <f>_xlfn.XLOOKUP(D1526, dim_channels!A:A, dim_channels!B:B, "Not Found")</f>
        <v>Expedia</v>
      </c>
    </row>
    <row r="1527" spans="1:12" x14ac:dyDescent="0.2">
      <c r="A1527" s="3" t="s">
        <v>1957</v>
      </c>
      <c r="B1527" s="3" t="s">
        <v>129</v>
      </c>
      <c r="C1527" s="3" t="s">
        <v>129</v>
      </c>
      <c r="D1527" s="3" t="s">
        <v>33</v>
      </c>
      <c r="E1527" s="3" t="s">
        <v>60</v>
      </c>
      <c r="F1527" s="3">
        <v>3627.41</v>
      </c>
      <c r="G1527" s="3">
        <v>0</v>
      </c>
      <c r="H1527" s="3">
        <v>3627.41</v>
      </c>
      <c r="I1527" s="3" t="s">
        <v>29</v>
      </c>
      <c r="J1527" s="5">
        <v>1</v>
      </c>
      <c r="K1527" t="str">
        <f>_xlfn.XLOOKUP(D1527, dim_channels!A:A, dim_channels!C:C, "Not Found")</f>
        <v>OTA</v>
      </c>
      <c r="L1527" t="str">
        <f>_xlfn.XLOOKUP(D1527, dim_channels!A:A, dim_channels!B:B, "Not Found")</f>
        <v>Booking.com</v>
      </c>
    </row>
    <row r="1528" spans="1:12" x14ac:dyDescent="0.2">
      <c r="A1528" s="2" t="s">
        <v>1958</v>
      </c>
      <c r="B1528" s="2" t="s">
        <v>50</v>
      </c>
      <c r="C1528" s="2" t="s">
        <v>307</v>
      </c>
      <c r="D1528" s="2" t="s">
        <v>169</v>
      </c>
      <c r="E1528" s="2" t="s">
        <v>46</v>
      </c>
      <c r="F1528" s="2">
        <v>3457.23</v>
      </c>
      <c r="G1528" s="2">
        <v>691.45</v>
      </c>
      <c r="H1528" s="2">
        <v>2765.78</v>
      </c>
      <c r="I1528" s="2" t="s">
        <v>29</v>
      </c>
      <c r="J1528" s="4">
        <v>1.250001807808286</v>
      </c>
      <c r="K1528" t="str">
        <f>_xlfn.XLOOKUP(D1528, dim_channels!A:A, dim_channels!C:C, "Not Found")</f>
        <v>GDS</v>
      </c>
      <c r="L1528" t="str">
        <f>_xlfn.XLOOKUP(D1528, dim_channels!A:A, dim_channels!B:B, "Not Found")</f>
        <v>GDS (Amadeus)</v>
      </c>
    </row>
    <row r="1529" spans="1:12" x14ac:dyDescent="0.2">
      <c r="A1529" s="3" t="s">
        <v>1959</v>
      </c>
      <c r="B1529" s="3" t="s">
        <v>106</v>
      </c>
      <c r="C1529" s="3" t="s">
        <v>106</v>
      </c>
      <c r="D1529" s="3" t="s">
        <v>64</v>
      </c>
      <c r="E1529" s="3" t="s">
        <v>34</v>
      </c>
      <c r="F1529" s="3">
        <v>3377.59</v>
      </c>
      <c r="G1529" s="3">
        <v>0</v>
      </c>
      <c r="H1529" s="3">
        <v>3377.59</v>
      </c>
      <c r="I1529" s="3" t="s">
        <v>29</v>
      </c>
      <c r="J1529" s="5">
        <v>1</v>
      </c>
      <c r="K1529" t="str">
        <f>_xlfn.XLOOKUP(D1529, dim_channels!A:A, dim_channels!C:C, "Not Found")</f>
        <v>Direct</v>
      </c>
      <c r="L1529" t="str">
        <f>_xlfn.XLOOKUP(D1529, dim_channels!A:A, dim_channels!B:B, "Not Found")</f>
        <v>Direct Website</v>
      </c>
    </row>
    <row r="1530" spans="1:12" x14ac:dyDescent="0.2">
      <c r="A1530" s="2" t="s">
        <v>1960</v>
      </c>
      <c r="B1530" s="2" t="s">
        <v>512</v>
      </c>
      <c r="C1530" s="2" t="s">
        <v>117</v>
      </c>
      <c r="D1530" s="2" t="s">
        <v>206</v>
      </c>
      <c r="E1530" s="2" t="s">
        <v>207</v>
      </c>
      <c r="F1530" s="2">
        <v>15684.64</v>
      </c>
      <c r="G1530" s="2">
        <v>0</v>
      </c>
      <c r="H1530" s="2">
        <v>15684.64</v>
      </c>
      <c r="I1530" s="2" t="s">
        <v>29</v>
      </c>
      <c r="J1530" s="4">
        <v>1</v>
      </c>
      <c r="K1530" t="str">
        <f>_xlfn.XLOOKUP(D1530, dim_channels!A:A, dim_channels!C:C, "Not Found")</f>
        <v>Direct</v>
      </c>
      <c r="L1530" t="str">
        <f>_xlfn.XLOOKUP(D1530, dim_channels!A:A, dim_channels!B:B, "Not Found")</f>
        <v>Walk-in</v>
      </c>
    </row>
    <row r="1531" spans="1:12" x14ac:dyDescent="0.2">
      <c r="A1531" s="3" t="s">
        <v>1961</v>
      </c>
      <c r="B1531" s="3" t="s">
        <v>202</v>
      </c>
      <c r="C1531" s="3" t="s">
        <v>754</v>
      </c>
      <c r="D1531" s="3" t="s">
        <v>169</v>
      </c>
      <c r="E1531" s="3" t="s">
        <v>34</v>
      </c>
      <c r="F1531" s="3">
        <v>10149.1</v>
      </c>
      <c r="G1531" s="3">
        <v>2029.82</v>
      </c>
      <c r="H1531" s="3">
        <v>8119.28</v>
      </c>
      <c r="I1531" s="3" t="s">
        <v>29</v>
      </c>
      <c r="J1531" s="5">
        <v>1.25</v>
      </c>
      <c r="K1531" t="str">
        <f>_xlfn.XLOOKUP(D1531, dim_channels!A:A, dim_channels!C:C, "Not Found")</f>
        <v>GDS</v>
      </c>
      <c r="L1531" t="str">
        <f>_xlfn.XLOOKUP(D1531, dim_channels!A:A, dim_channels!B:B, "Not Found")</f>
        <v>GDS (Amadeus)</v>
      </c>
    </row>
    <row r="1532" spans="1:12" x14ac:dyDescent="0.2">
      <c r="A1532" s="2" t="s">
        <v>1962</v>
      </c>
      <c r="B1532" s="2" t="s">
        <v>762</v>
      </c>
      <c r="C1532" s="2" t="s">
        <v>147</v>
      </c>
      <c r="D1532" s="2" t="s">
        <v>27</v>
      </c>
      <c r="E1532" s="2" t="s">
        <v>34</v>
      </c>
      <c r="F1532" s="2">
        <v>8622.61</v>
      </c>
      <c r="G1532" s="2">
        <v>1552.07</v>
      </c>
      <c r="H1532" s="2">
        <v>7070.54</v>
      </c>
      <c r="I1532" s="2" t="s">
        <v>56</v>
      </c>
      <c r="J1532" s="4">
        <v>1.21951222961754</v>
      </c>
      <c r="K1532" t="str">
        <f>_xlfn.XLOOKUP(D1532, dim_channels!A:A, dim_channels!C:C, "Not Found")</f>
        <v>OTA</v>
      </c>
      <c r="L1532" t="str">
        <f>_xlfn.XLOOKUP(D1532, dim_channels!A:A, dim_channels!B:B, "Not Found")</f>
        <v>Expedia</v>
      </c>
    </row>
    <row r="1533" spans="1:12" x14ac:dyDescent="0.2">
      <c r="A1533" s="3" t="s">
        <v>1963</v>
      </c>
      <c r="B1533" s="3" t="s">
        <v>315</v>
      </c>
      <c r="C1533" s="3" t="s">
        <v>209</v>
      </c>
      <c r="D1533" s="3" t="s">
        <v>45</v>
      </c>
      <c r="E1533" s="3" t="s">
        <v>46</v>
      </c>
      <c r="F1533" s="3">
        <v>7349.06</v>
      </c>
      <c r="G1533" s="3">
        <v>367.45</v>
      </c>
      <c r="H1533" s="3">
        <v>6981.61</v>
      </c>
      <c r="I1533" s="3" t="s">
        <v>29</v>
      </c>
      <c r="J1533" s="5">
        <v>1.05263112663125</v>
      </c>
      <c r="K1533" t="str">
        <f>_xlfn.XLOOKUP(D1533, dim_channels!A:A, dim_channels!C:C, "Not Found")</f>
        <v>Corporate</v>
      </c>
      <c r="L1533" t="str">
        <f>_xlfn.XLOOKUP(D1533, dim_channels!A:A, dim_channels!B:B, "Not Found")</f>
        <v>Corporate Direct</v>
      </c>
    </row>
    <row r="1534" spans="1:12" x14ac:dyDescent="0.2">
      <c r="A1534" s="2" t="s">
        <v>1964</v>
      </c>
      <c r="B1534" s="2" t="s">
        <v>48</v>
      </c>
      <c r="C1534" s="2" t="s">
        <v>286</v>
      </c>
      <c r="D1534" s="2" t="s">
        <v>52</v>
      </c>
      <c r="E1534" s="2" t="s">
        <v>60</v>
      </c>
      <c r="F1534" s="2">
        <v>6672.75</v>
      </c>
      <c r="G1534" s="2">
        <v>0</v>
      </c>
      <c r="H1534" s="2">
        <v>6672.75</v>
      </c>
      <c r="I1534" s="2" t="s">
        <v>29</v>
      </c>
      <c r="J1534" s="4">
        <v>1</v>
      </c>
      <c r="K1534" t="str">
        <f>_xlfn.XLOOKUP(D1534, dim_channels!A:A, dim_channels!C:C, "Not Found")</f>
        <v>OTA</v>
      </c>
      <c r="L1534" t="str">
        <f>_xlfn.XLOOKUP(D1534, dim_channels!A:A, dim_channels!B:B, "Not Found")</f>
        <v>Agoda</v>
      </c>
    </row>
    <row r="1535" spans="1:12" x14ac:dyDescent="0.2">
      <c r="A1535" s="3" t="s">
        <v>1965</v>
      </c>
      <c r="B1535" s="3" t="s">
        <v>1048</v>
      </c>
      <c r="C1535" s="3" t="s">
        <v>380</v>
      </c>
      <c r="D1535" s="3" t="s">
        <v>45</v>
      </c>
      <c r="E1535" s="3" t="s">
        <v>46</v>
      </c>
      <c r="F1535" s="3">
        <v>2995.97</v>
      </c>
      <c r="G1535" s="3">
        <v>149.80000000000001</v>
      </c>
      <c r="H1535" s="3">
        <v>2846.17</v>
      </c>
      <c r="I1535" s="3" t="s">
        <v>29</v>
      </c>
      <c r="J1535" s="5">
        <v>1.052632133709511</v>
      </c>
      <c r="K1535" t="str">
        <f>_xlfn.XLOOKUP(D1535, dim_channels!A:A, dim_channels!C:C, "Not Found")</f>
        <v>Corporate</v>
      </c>
      <c r="L1535" t="str">
        <f>_xlfn.XLOOKUP(D1535, dim_channels!A:A, dim_channels!B:B, "Not Found")</f>
        <v>Corporate Direct</v>
      </c>
    </row>
    <row r="1536" spans="1:12" x14ac:dyDescent="0.2">
      <c r="A1536" s="2" t="s">
        <v>1966</v>
      </c>
      <c r="B1536" s="2" t="s">
        <v>532</v>
      </c>
      <c r="C1536" s="2" t="s">
        <v>986</v>
      </c>
      <c r="D1536" s="2" t="s">
        <v>45</v>
      </c>
      <c r="E1536" s="2" t="s">
        <v>89</v>
      </c>
      <c r="F1536" s="2">
        <v>10437.129999999999</v>
      </c>
      <c r="G1536" s="2">
        <v>0</v>
      </c>
      <c r="H1536" s="2">
        <v>10437.129999999999</v>
      </c>
      <c r="I1536" s="2" t="s">
        <v>29</v>
      </c>
      <c r="J1536" s="4">
        <v>1</v>
      </c>
      <c r="K1536" t="str">
        <f>_xlfn.XLOOKUP(D1536, dim_channels!A:A, dim_channels!C:C, "Not Found")</f>
        <v>Corporate</v>
      </c>
      <c r="L1536" t="str">
        <f>_xlfn.XLOOKUP(D1536, dim_channels!A:A, dim_channels!B:B, "Not Found")</f>
        <v>Corporate Direct</v>
      </c>
    </row>
    <row r="1537" spans="1:12" x14ac:dyDescent="0.2">
      <c r="A1537" s="3" t="s">
        <v>1967</v>
      </c>
      <c r="B1537" s="3" t="s">
        <v>87</v>
      </c>
      <c r="C1537" s="3" t="s">
        <v>791</v>
      </c>
      <c r="D1537" s="3" t="s">
        <v>33</v>
      </c>
      <c r="E1537" s="3" t="s">
        <v>28</v>
      </c>
      <c r="F1537" s="3">
        <v>9599.49</v>
      </c>
      <c r="G1537" s="3">
        <v>1439.92</v>
      </c>
      <c r="H1537" s="3">
        <v>8159.57</v>
      </c>
      <c r="I1537" s="3" t="s">
        <v>29</v>
      </c>
      <c r="J1537" s="5">
        <v>1.176470083595091</v>
      </c>
      <c r="K1537" t="str">
        <f>_xlfn.XLOOKUP(D1537, dim_channels!A:A, dim_channels!C:C, "Not Found")</f>
        <v>OTA</v>
      </c>
      <c r="L1537" t="str">
        <f>_xlfn.XLOOKUP(D1537, dim_channels!A:A, dim_channels!B:B, "Not Found")</f>
        <v>Booking.com</v>
      </c>
    </row>
    <row r="1538" spans="1:12" x14ac:dyDescent="0.2">
      <c r="A1538" s="2" t="s">
        <v>1968</v>
      </c>
      <c r="B1538" s="2" t="s">
        <v>286</v>
      </c>
      <c r="C1538" s="2" t="s">
        <v>187</v>
      </c>
      <c r="D1538" s="2" t="s">
        <v>52</v>
      </c>
      <c r="E1538" s="2" t="s">
        <v>60</v>
      </c>
      <c r="F1538" s="2">
        <v>9796.2900000000009</v>
      </c>
      <c r="G1538" s="2">
        <v>0</v>
      </c>
      <c r="H1538" s="2">
        <v>9796.2900000000009</v>
      </c>
      <c r="I1538" s="2" t="s">
        <v>56</v>
      </c>
      <c r="J1538" s="4">
        <v>1</v>
      </c>
      <c r="K1538" t="str">
        <f>_xlfn.XLOOKUP(D1538, dim_channels!A:A, dim_channels!C:C, "Not Found")</f>
        <v>OTA</v>
      </c>
      <c r="L1538" t="str">
        <f>_xlfn.XLOOKUP(D1538, dim_channels!A:A, dim_channels!B:B, "Not Found")</f>
        <v>Agoda</v>
      </c>
    </row>
    <row r="1539" spans="1:12" x14ac:dyDescent="0.2">
      <c r="A1539" s="3" t="s">
        <v>1969</v>
      </c>
      <c r="B1539" s="3" t="s">
        <v>560</v>
      </c>
      <c r="C1539" s="3" t="s">
        <v>130</v>
      </c>
      <c r="D1539" s="3" t="s">
        <v>33</v>
      </c>
      <c r="E1539" s="3" t="s">
        <v>28</v>
      </c>
      <c r="F1539" s="3">
        <v>7005.35</v>
      </c>
      <c r="G1539" s="3">
        <v>1050.8</v>
      </c>
      <c r="H1539" s="3">
        <v>5954.55</v>
      </c>
      <c r="I1539" s="3" t="s">
        <v>41</v>
      </c>
      <c r="J1539" s="5">
        <v>1.176470094297638</v>
      </c>
      <c r="K1539" t="str">
        <f>_xlfn.XLOOKUP(D1539, dim_channels!A:A, dim_channels!C:C, "Not Found")</f>
        <v>OTA</v>
      </c>
      <c r="L1539" t="str">
        <f>_xlfn.XLOOKUP(D1539, dim_channels!A:A, dim_channels!B:B, "Not Found")</f>
        <v>Booking.com</v>
      </c>
    </row>
    <row r="1540" spans="1:12" x14ac:dyDescent="0.2">
      <c r="A1540" s="2" t="s">
        <v>1970</v>
      </c>
      <c r="B1540" s="2" t="s">
        <v>190</v>
      </c>
      <c r="C1540" s="2" t="s">
        <v>485</v>
      </c>
      <c r="D1540" s="2" t="s">
        <v>64</v>
      </c>
      <c r="E1540" s="2" t="s">
        <v>34</v>
      </c>
      <c r="F1540" s="2">
        <v>11676.21</v>
      </c>
      <c r="G1540" s="2">
        <v>0</v>
      </c>
      <c r="H1540" s="2">
        <v>11676.21</v>
      </c>
      <c r="I1540" s="2" t="s">
        <v>29</v>
      </c>
      <c r="J1540" s="4">
        <v>1</v>
      </c>
      <c r="K1540" t="str">
        <f>_xlfn.XLOOKUP(D1540, dim_channels!A:A, dim_channels!C:C, "Not Found")</f>
        <v>Direct</v>
      </c>
      <c r="L1540" t="str">
        <f>_xlfn.XLOOKUP(D1540, dim_channels!A:A, dim_channels!B:B, "Not Found")</f>
        <v>Direct Website</v>
      </c>
    </row>
    <row r="1541" spans="1:12" x14ac:dyDescent="0.2">
      <c r="A1541" s="3" t="s">
        <v>1971</v>
      </c>
      <c r="B1541" s="3" t="s">
        <v>104</v>
      </c>
      <c r="C1541" s="3" t="s">
        <v>497</v>
      </c>
      <c r="D1541" s="3" t="s">
        <v>169</v>
      </c>
      <c r="E1541" s="3" t="s">
        <v>46</v>
      </c>
      <c r="F1541" s="3">
        <v>11409.73</v>
      </c>
      <c r="G1541" s="3">
        <v>2281.9499999999998</v>
      </c>
      <c r="H1541" s="3">
        <v>9127.7800000000007</v>
      </c>
      <c r="I1541" s="3" t="s">
        <v>29</v>
      </c>
      <c r="J1541" s="5">
        <v>1.25000054777832</v>
      </c>
      <c r="K1541" t="str">
        <f>_xlfn.XLOOKUP(D1541, dim_channels!A:A, dim_channels!C:C, "Not Found")</f>
        <v>GDS</v>
      </c>
      <c r="L1541" t="str">
        <f>_xlfn.XLOOKUP(D1541, dim_channels!A:A, dim_channels!B:B, "Not Found")</f>
        <v>GDS (Amadeus)</v>
      </c>
    </row>
    <row r="1542" spans="1:12" x14ac:dyDescent="0.2">
      <c r="A1542" s="2" t="s">
        <v>1972</v>
      </c>
      <c r="B1542" s="2" t="s">
        <v>283</v>
      </c>
      <c r="C1542" s="2" t="s">
        <v>405</v>
      </c>
      <c r="D1542" s="2" t="s">
        <v>114</v>
      </c>
      <c r="E1542" s="2" t="s">
        <v>115</v>
      </c>
      <c r="F1542" s="2">
        <v>7258.51</v>
      </c>
      <c r="G1542" s="2">
        <v>725.85</v>
      </c>
      <c r="H1542" s="2">
        <v>6532.66</v>
      </c>
      <c r="I1542" s="2" t="s">
        <v>29</v>
      </c>
      <c r="J1542" s="4">
        <v>1.1111109410255551</v>
      </c>
      <c r="K1542" t="str">
        <f>_xlfn.XLOOKUP(D1542, dim_channels!A:A, dim_channels!C:C, "Not Found")</f>
        <v>Offline</v>
      </c>
      <c r="L1542" t="str">
        <f>_xlfn.XLOOKUP(D1542, dim_channels!A:A, dim_channels!B:B, "Not Found")</f>
        <v>Travel Agency</v>
      </c>
    </row>
    <row r="1543" spans="1:12" x14ac:dyDescent="0.2">
      <c r="A1543" s="3" t="s">
        <v>1973</v>
      </c>
      <c r="B1543" s="3" t="s">
        <v>187</v>
      </c>
      <c r="C1543" s="3" t="s">
        <v>655</v>
      </c>
      <c r="D1543" s="3" t="s">
        <v>27</v>
      </c>
      <c r="E1543" s="3" t="s">
        <v>34</v>
      </c>
      <c r="F1543" s="3">
        <v>8452.9500000000007</v>
      </c>
      <c r="G1543" s="3">
        <v>1521.53</v>
      </c>
      <c r="H1543" s="3">
        <v>6931.42</v>
      </c>
      <c r="I1543" s="3" t="s">
        <v>29</v>
      </c>
      <c r="J1543" s="5">
        <v>1.2195120191822171</v>
      </c>
      <c r="K1543" t="str">
        <f>_xlfn.XLOOKUP(D1543, dim_channels!A:A, dim_channels!C:C, "Not Found")</f>
        <v>OTA</v>
      </c>
      <c r="L1543" t="str">
        <f>_xlfn.XLOOKUP(D1543, dim_channels!A:A, dim_channels!B:B, "Not Found")</f>
        <v>Expedia</v>
      </c>
    </row>
    <row r="1544" spans="1:12" x14ac:dyDescent="0.2">
      <c r="A1544" s="2" t="s">
        <v>1974</v>
      </c>
      <c r="B1544" s="2" t="s">
        <v>394</v>
      </c>
      <c r="C1544" s="2" t="s">
        <v>58</v>
      </c>
      <c r="D1544" s="2" t="s">
        <v>64</v>
      </c>
      <c r="E1544" s="2" t="s">
        <v>34</v>
      </c>
      <c r="F1544" s="2">
        <v>9142.43</v>
      </c>
      <c r="G1544" s="2">
        <v>0</v>
      </c>
      <c r="H1544" s="2">
        <v>9142.43</v>
      </c>
      <c r="I1544" s="2" t="s">
        <v>41</v>
      </c>
      <c r="J1544" s="4">
        <v>1</v>
      </c>
      <c r="K1544" t="str">
        <f>_xlfn.XLOOKUP(D1544, dim_channels!A:A, dim_channels!C:C, "Not Found")</f>
        <v>Direct</v>
      </c>
      <c r="L1544" t="str">
        <f>_xlfn.XLOOKUP(D1544, dim_channels!A:A, dim_channels!B:B, "Not Found")</f>
        <v>Direct Website</v>
      </c>
    </row>
    <row r="1545" spans="1:12" x14ac:dyDescent="0.2">
      <c r="A1545" s="3" t="s">
        <v>1975</v>
      </c>
      <c r="B1545" s="3" t="s">
        <v>578</v>
      </c>
      <c r="C1545" s="3" t="s">
        <v>44</v>
      </c>
      <c r="D1545" s="3" t="s">
        <v>64</v>
      </c>
      <c r="E1545" s="3" t="s">
        <v>115</v>
      </c>
      <c r="F1545" s="3">
        <v>26240.080000000002</v>
      </c>
      <c r="G1545" s="3">
        <v>0</v>
      </c>
      <c r="H1545" s="3">
        <v>26240.080000000002</v>
      </c>
      <c r="I1545" s="3" t="s">
        <v>29</v>
      </c>
      <c r="J1545" s="5">
        <v>1</v>
      </c>
      <c r="K1545" t="str">
        <f>_xlfn.XLOOKUP(D1545, dim_channels!A:A, dim_channels!C:C, "Not Found")</f>
        <v>Direct</v>
      </c>
      <c r="L1545" t="str">
        <f>_xlfn.XLOOKUP(D1545, dim_channels!A:A, dim_channels!B:B, "Not Found")</f>
        <v>Direct Website</v>
      </c>
    </row>
    <row r="1546" spans="1:12" x14ac:dyDescent="0.2">
      <c r="A1546" s="2" t="s">
        <v>1976</v>
      </c>
      <c r="B1546" s="2" t="s">
        <v>147</v>
      </c>
      <c r="C1546" s="2" t="s">
        <v>232</v>
      </c>
      <c r="D1546" s="2" t="s">
        <v>206</v>
      </c>
      <c r="E1546" s="2" t="s">
        <v>207</v>
      </c>
      <c r="F1546" s="2">
        <v>18563.11</v>
      </c>
      <c r="G1546" s="2">
        <v>0</v>
      </c>
      <c r="H1546" s="2">
        <v>18563.11</v>
      </c>
      <c r="I1546" s="2" t="s">
        <v>29</v>
      </c>
      <c r="J1546" s="4">
        <v>1</v>
      </c>
      <c r="K1546" t="str">
        <f>_xlfn.XLOOKUP(D1546, dim_channels!A:A, dim_channels!C:C, "Not Found")</f>
        <v>Direct</v>
      </c>
      <c r="L1546" t="str">
        <f>_xlfn.XLOOKUP(D1546, dim_channels!A:A, dim_channels!B:B, "Not Found")</f>
        <v>Walk-in</v>
      </c>
    </row>
    <row r="1547" spans="1:12" x14ac:dyDescent="0.2">
      <c r="A1547" s="3" t="s">
        <v>1977</v>
      </c>
      <c r="B1547" s="3" t="s">
        <v>602</v>
      </c>
      <c r="C1547" s="3" t="s">
        <v>584</v>
      </c>
      <c r="D1547" s="3" t="s">
        <v>33</v>
      </c>
      <c r="E1547" s="3" t="s">
        <v>60</v>
      </c>
      <c r="F1547" s="3">
        <v>9858.8799999999992</v>
      </c>
      <c r="G1547" s="3">
        <v>0</v>
      </c>
      <c r="H1547" s="3">
        <v>9858.8799999999992</v>
      </c>
      <c r="I1547" s="3" t="s">
        <v>29</v>
      </c>
      <c r="J1547" s="5">
        <v>1</v>
      </c>
      <c r="K1547" t="str">
        <f>_xlfn.XLOOKUP(D1547, dim_channels!A:A, dim_channels!C:C, "Not Found")</f>
        <v>OTA</v>
      </c>
      <c r="L1547" t="str">
        <f>_xlfn.XLOOKUP(D1547, dim_channels!A:A, dim_channels!B:B, "Not Found")</f>
        <v>Booking.com</v>
      </c>
    </row>
    <row r="1548" spans="1:12" x14ac:dyDescent="0.2">
      <c r="A1548" s="2" t="s">
        <v>1978</v>
      </c>
      <c r="B1548" s="2" t="s">
        <v>566</v>
      </c>
      <c r="C1548" s="2" t="s">
        <v>619</v>
      </c>
      <c r="D1548" s="2" t="s">
        <v>64</v>
      </c>
      <c r="E1548" s="2" t="s">
        <v>115</v>
      </c>
      <c r="F1548" s="2">
        <v>13231.17</v>
      </c>
      <c r="G1548" s="2">
        <v>0</v>
      </c>
      <c r="H1548" s="2">
        <v>13231.17</v>
      </c>
      <c r="I1548" s="2" t="s">
        <v>29</v>
      </c>
      <c r="J1548" s="4">
        <v>1</v>
      </c>
      <c r="K1548" t="str">
        <f>_xlfn.XLOOKUP(D1548, dim_channels!A:A, dim_channels!C:C, "Not Found")</f>
        <v>Direct</v>
      </c>
      <c r="L1548" t="str">
        <f>_xlfn.XLOOKUP(D1548, dim_channels!A:A, dim_channels!B:B, "Not Found")</f>
        <v>Direct Website</v>
      </c>
    </row>
    <row r="1549" spans="1:12" x14ac:dyDescent="0.2">
      <c r="A1549" s="3" t="s">
        <v>1979</v>
      </c>
      <c r="B1549" s="3" t="s">
        <v>364</v>
      </c>
      <c r="C1549" s="3" t="s">
        <v>232</v>
      </c>
      <c r="D1549" s="3" t="s">
        <v>27</v>
      </c>
      <c r="E1549" s="3" t="s">
        <v>60</v>
      </c>
      <c r="F1549" s="3">
        <v>5191.08</v>
      </c>
      <c r="G1549" s="3">
        <v>0</v>
      </c>
      <c r="H1549" s="3">
        <v>5191.08</v>
      </c>
      <c r="I1549" s="3" t="s">
        <v>56</v>
      </c>
      <c r="J1549" s="5">
        <v>1</v>
      </c>
      <c r="K1549" t="str">
        <f>_xlfn.XLOOKUP(D1549, dim_channels!A:A, dim_channels!C:C, "Not Found")</f>
        <v>OTA</v>
      </c>
      <c r="L1549" t="str">
        <f>_xlfn.XLOOKUP(D1549, dim_channels!A:A, dim_channels!B:B, "Not Found")</f>
        <v>Expedia</v>
      </c>
    </row>
    <row r="1550" spans="1:12" x14ac:dyDescent="0.2">
      <c r="A1550" s="2" t="s">
        <v>1980</v>
      </c>
      <c r="B1550" s="2" t="s">
        <v>48</v>
      </c>
      <c r="C1550" s="2" t="s">
        <v>292</v>
      </c>
      <c r="D1550" s="2" t="s">
        <v>33</v>
      </c>
      <c r="E1550" s="2" t="s">
        <v>60</v>
      </c>
      <c r="F1550" s="2">
        <v>18609.900000000001</v>
      </c>
      <c r="G1550" s="2">
        <v>0</v>
      </c>
      <c r="H1550" s="2">
        <v>18609.900000000001</v>
      </c>
      <c r="I1550" s="2" t="s">
        <v>41</v>
      </c>
      <c r="J1550" s="4">
        <v>1</v>
      </c>
      <c r="K1550" t="str">
        <f>_xlfn.XLOOKUP(D1550, dim_channels!A:A, dim_channels!C:C, "Not Found")</f>
        <v>OTA</v>
      </c>
      <c r="L1550" t="str">
        <f>_xlfn.XLOOKUP(D1550, dim_channels!A:A, dim_channels!B:B, "Not Found")</f>
        <v>Booking.com</v>
      </c>
    </row>
    <row r="1551" spans="1:12" x14ac:dyDescent="0.2">
      <c r="A1551" s="3" t="s">
        <v>1981</v>
      </c>
      <c r="B1551" s="3" t="s">
        <v>143</v>
      </c>
      <c r="C1551" s="3" t="s">
        <v>264</v>
      </c>
      <c r="D1551" s="3" t="s">
        <v>52</v>
      </c>
      <c r="E1551" s="3" t="s">
        <v>34</v>
      </c>
      <c r="F1551" s="3">
        <v>4716.6400000000003</v>
      </c>
      <c r="G1551" s="3">
        <v>566</v>
      </c>
      <c r="H1551" s="3">
        <v>4150.6400000000003</v>
      </c>
      <c r="I1551" s="3" t="s">
        <v>29</v>
      </c>
      <c r="J1551" s="5">
        <v>1.1363645124607289</v>
      </c>
      <c r="K1551" t="str">
        <f>_xlfn.XLOOKUP(D1551, dim_channels!A:A, dim_channels!C:C, "Not Found")</f>
        <v>OTA</v>
      </c>
      <c r="L1551" t="str">
        <f>_xlfn.XLOOKUP(D1551, dim_channels!A:A, dim_channels!B:B, "Not Found")</f>
        <v>Agoda</v>
      </c>
    </row>
    <row r="1552" spans="1:12" x14ac:dyDescent="0.2">
      <c r="A1552" s="2" t="s">
        <v>1982</v>
      </c>
      <c r="B1552" s="2" t="s">
        <v>193</v>
      </c>
      <c r="C1552" s="2" t="s">
        <v>405</v>
      </c>
      <c r="D1552" s="2" t="s">
        <v>64</v>
      </c>
      <c r="E1552" s="2" t="s">
        <v>28</v>
      </c>
      <c r="F1552" s="2">
        <v>6498.92</v>
      </c>
      <c r="G1552" s="2">
        <v>0</v>
      </c>
      <c r="H1552" s="2">
        <v>6498.92</v>
      </c>
      <c r="I1552" s="2" t="s">
        <v>29</v>
      </c>
      <c r="J1552" s="4">
        <v>1</v>
      </c>
      <c r="K1552" t="str">
        <f>_xlfn.XLOOKUP(D1552, dim_channels!A:A, dim_channels!C:C, "Not Found")</f>
        <v>Direct</v>
      </c>
      <c r="L1552" t="str">
        <f>_xlfn.XLOOKUP(D1552, dim_channels!A:A, dim_channels!B:B, "Not Found")</f>
        <v>Direct Website</v>
      </c>
    </row>
    <row r="1553" spans="1:12" x14ac:dyDescent="0.2">
      <c r="A1553" s="3" t="s">
        <v>1983</v>
      </c>
      <c r="B1553" s="3" t="s">
        <v>239</v>
      </c>
      <c r="C1553" s="3" t="s">
        <v>48</v>
      </c>
      <c r="D1553" s="3" t="s">
        <v>206</v>
      </c>
      <c r="E1553" s="3" t="s">
        <v>207</v>
      </c>
      <c r="F1553" s="3">
        <v>5926.42</v>
      </c>
      <c r="G1553" s="3">
        <v>0</v>
      </c>
      <c r="H1553" s="3">
        <v>5926.42</v>
      </c>
      <c r="I1553" s="3" t="s">
        <v>29</v>
      </c>
      <c r="J1553" s="5">
        <v>1</v>
      </c>
      <c r="K1553" t="str">
        <f>_xlfn.XLOOKUP(D1553, dim_channels!A:A, dim_channels!C:C, "Not Found")</f>
        <v>Direct</v>
      </c>
      <c r="L1553" t="str">
        <f>_xlfn.XLOOKUP(D1553, dim_channels!A:A, dim_channels!B:B, "Not Found")</f>
        <v>Walk-in</v>
      </c>
    </row>
    <row r="1554" spans="1:12" x14ac:dyDescent="0.2">
      <c r="A1554" s="2" t="s">
        <v>1984</v>
      </c>
      <c r="B1554" s="2" t="s">
        <v>43</v>
      </c>
      <c r="C1554" s="2" t="s">
        <v>605</v>
      </c>
      <c r="D1554" s="2" t="s">
        <v>52</v>
      </c>
      <c r="E1554" s="2" t="s">
        <v>60</v>
      </c>
      <c r="F1554" s="2">
        <v>8404.3799999999992</v>
      </c>
      <c r="G1554" s="2">
        <v>0</v>
      </c>
      <c r="H1554" s="2">
        <v>8404.3799999999992</v>
      </c>
      <c r="I1554" s="2" t="s">
        <v>29</v>
      </c>
      <c r="J1554" s="4">
        <v>1</v>
      </c>
      <c r="K1554" t="str">
        <f>_xlfn.XLOOKUP(D1554, dim_channels!A:A, dim_channels!C:C, "Not Found")</f>
        <v>OTA</v>
      </c>
      <c r="L1554" t="str">
        <f>_xlfn.XLOOKUP(D1554, dim_channels!A:A, dim_channels!B:B, "Not Found")</f>
        <v>Agoda</v>
      </c>
    </row>
    <row r="1555" spans="1:12" x14ac:dyDescent="0.2">
      <c r="A1555" s="3" t="s">
        <v>1985</v>
      </c>
      <c r="B1555" s="3" t="s">
        <v>495</v>
      </c>
      <c r="C1555" s="3" t="s">
        <v>112</v>
      </c>
      <c r="D1555" s="3" t="s">
        <v>52</v>
      </c>
      <c r="E1555" s="3" t="s">
        <v>60</v>
      </c>
      <c r="F1555" s="3">
        <v>2712.52</v>
      </c>
      <c r="G1555" s="3">
        <v>0</v>
      </c>
      <c r="H1555" s="3">
        <v>2712.52</v>
      </c>
      <c r="I1555" s="3" t="s">
        <v>56</v>
      </c>
      <c r="J1555" s="5">
        <v>1</v>
      </c>
      <c r="K1555" t="str">
        <f>_xlfn.XLOOKUP(D1555, dim_channels!A:A, dim_channels!C:C, "Not Found")</f>
        <v>OTA</v>
      </c>
      <c r="L1555" t="str">
        <f>_xlfn.XLOOKUP(D1555, dim_channels!A:A, dim_channels!B:B, "Not Found")</f>
        <v>Agoda</v>
      </c>
    </row>
    <row r="1556" spans="1:12" x14ac:dyDescent="0.2">
      <c r="A1556" s="2" t="s">
        <v>1986</v>
      </c>
      <c r="B1556" s="2" t="s">
        <v>396</v>
      </c>
      <c r="C1556" s="2" t="s">
        <v>340</v>
      </c>
      <c r="D1556" s="2" t="s">
        <v>169</v>
      </c>
      <c r="E1556" s="2" t="s">
        <v>46</v>
      </c>
      <c r="F1556" s="2">
        <v>5183.0600000000004</v>
      </c>
      <c r="G1556" s="2">
        <v>1036.6099999999999</v>
      </c>
      <c r="H1556" s="2">
        <v>4146.45</v>
      </c>
      <c r="I1556" s="2" t="s">
        <v>29</v>
      </c>
      <c r="J1556" s="4">
        <v>1.2499993970746059</v>
      </c>
      <c r="K1556" t="str">
        <f>_xlfn.XLOOKUP(D1556, dim_channels!A:A, dim_channels!C:C, "Not Found")</f>
        <v>GDS</v>
      </c>
      <c r="L1556" t="str">
        <f>_xlfn.XLOOKUP(D1556, dim_channels!A:A, dim_channels!B:B, "Not Found")</f>
        <v>GDS (Amadeus)</v>
      </c>
    </row>
    <row r="1557" spans="1:12" x14ac:dyDescent="0.2">
      <c r="A1557" s="3" t="s">
        <v>1987</v>
      </c>
      <c r="B1557" s="3" t="s">
        <v>26</v>
      </c>
      <c r="C1557" s="3" t="s">
        <v>147</v>
      </c>
      <c r="D1557" s="3" t="s">
        <v>52</v>
      </c>
      <c r="E1557" s="3" t="s">
        <v>60</v>
      </c>
      <c r="F1557" s="3">
        <v>5569.76</v>
      </c>
      <c r="G1557" s="3">
        <v>0</v>
      </c>
      <c r="H1557" s="3">
        <v>5569.76</v>
      </c>
      <c r="I1557" s="3" t="s">
        <v>29</v>
      </c>
      <c r="J1557" s="5">
        <v>1</v>
      </c>
      <c r="K1557" t="str">
        <f>_xlfn.XLOOKUP(D1557, dim_channels!A:A, dim_channels!C:C, "Not Found")</f>
        <v>OTA</v>
      </c>
      <c r="L1557" t="str">
        <f>_xlfn.XLOOKUP(D1557, dim_channels!A:A, dim_channels!B:B, "Not Found")</f>
        <v>Agoda</v>
      </c>
    </row>
    <row r="1558" spans="1:12" x14ac:dyDescent="0.2">
      <c r="A1558" s="2" t="s">
        <v>1988</v>
      </c>
      <c r="B1558" s="2" t="s">
        <v>769</v>
      </c>
      <c r="C1558" s="2" t="s">
        <v>509</v>
      </c>
      <c r="D1558" s="2" t="s">
        <v>33</v>
      </c>
      <c r="E1558" s="2" t="s">
        <v>60</v>
      </c>
      <c r="F1558" s="2">
        <v>2635.94</v>
      </c>
      <c r="G1558" s="2">
        <v>0</v>
      </c>
      <c r="H1558" s="2">
        <v>2635.94</v>
      </c>
      <c r="I1558" s="2" t="s">
        <v>56</v>
      </c>
      <c r="J1558" s="4">
        <v>1</v>
      </c>
      <c r="K1558" t="str">
        <f>_xlfn.XLOOKUP(D1558, dim_channels!A:A, dim_channels!C:C, "Not Found")</f>
        <v>OTA</v>
      </c>
      <c r="L1558" t="str">
        <f>_xlfn.XLOOKUP(D1558, dim_channels!A:A, dim_channels!B:B, "Not Found")</f>
        <v>Booking.com</v>
      </c>
    </row>
    <row r="1559" spans="1:12" x14ac:dyDescent="0.2">
      <c r="A1559" s="3" t="s">
        <v>1989</v>
      </c>
      <c r="B1559" s="3" t="s">
        <v>423</v>
      </c>
      <c r="C1559" s="3" t="s">
        <v>423</v>
      </c>
      <c r="D1559" s="3" t="s">
        <v>33</v>
      </c>
      <c r="E1559" s="3" t="s">
        <v>28</v>
      </c>
      <c r="F1559" s="3">
        <v>8134.55</v>
      </c>
      <c r="G1559" s="3">
        <v>1220.18</v>
      </c>
      <c r="H1559" s="3">
        <v>6914.37</v>
      </c>
      <c r="I1559" s="3" t="s">
        <v>29</v>
      </c>
      <c r="J1559" s="5">
        <v>1.1764701628637171</v>
      </c>
      <c r="K1559" t="str">
        <f>_xlfn.XLOOKUP(D1559, dim_channels!A:A, dim_channels!C:C, "Not Found")</f>
        <v>OTA</v>
      </c>
      <c r="L1559" t="str">
        <f>_xlfn.XLOOKUP(D1559, dim_channels!A:A, dim_channels!B:B, "Not Found")</f>
        <v>Booking.com</v>
      </c>
    </row>
    <row r="1560" spans="1:12" x14ac:dyDescent="0.2">
      <c r="A1560" s="2" t="s">
        <v>1990</v>
      </c>
      <c r="B1560" s="2" t="s">
        <v>317</v>
      </c>
      <c r="C1560" s="2" t="s">
        <v>749</v>
      </c>
      <c r="D1560" s="2" t="s">
        <v>45</v>
      </c>
      <c r="E1560" s="2" t="s">
        <v>46</v>
      </c>
      <c r="F1560" s="2">
        <v>2380.86</v>
      </c>
      <c r="G1560" s="2">
        <v>119.04</v>
      </c>
      <c r="H1560" s="2">
        <v>2261.8200000000002</v>
      </c>
      <c r="I1560" s="2" t="s">
        <v>29</v>
      </c>
      <c r="J1560" s="4">
        <v>1.052630182773165</v>
      </c>
      <c r="K1560" t="str">
        <f>_xlfn.XLOOKUP(D1560, dim_channels!A:A, dim_channels!C:C, "Not Found")</f>
        <v>Corporate</v>
      </c>
      <c r="L1560" t="str">
        <f>_xlfn.XLOOKUP(D1560, dim_channels!A:A, dim_channels!B:B, "Not Found")</f>
        <v>Corporate Direct</v>
      </c>
    </row>
    <row r="1561" spans="1:12" x14ac:dyDescent="0.2">
      <c r="A1561" s="3" t="s">
        <v>1991</v>
      </c>
      <c r="B1561" s="3" t="s">
        <v>234</v>
      </c>
      <c r="C1561" s="3" t="s">
        <v>186</v>
      </c>
      <c r="D1561" s="3" t="s">
        <v>33</v>
      </c>
      <c r="E1561" s="3" t="s">
        <v>60</v>
      </c>
      <c r="F1561" s="3">
        <v>3870.12</v>
      </c>
      <c r="G1561" s="3">
        <v>0</v>
      </c>
      <c r="H1561" s="3">
        <v>3870.12</v>
      </c>
      <c r="I1561" s="3" t="s">
        <v>29</v>
      </c>
      <c r="J1561" s="5">
        <v>1</v>
      </c>
      <c r="K1561" t="str">
        <f>_xlfn.XLOOKUP(D1561, dim_channels!A:A, dim_channels!C:C, "Not Found")</f>
        <v>OTA</v>
      </c>
      <c r="L1561" t="str">
        <f>_xlfn.XLOOKUP(D1561, dim_channels!A:A, dim_channels!B:B, "Not Found")</f>
        <v>Booking.com</v>
      </c>
    </row>
    <row r="1562" spans="1:12" x14ac:dyDescent="0.2">
      <c r="A1562" s="2" t="s">
        <v>1992</v>
      </c>
      <c r="B1562" s="2" t="s">
        <v>839</v>
      </c>
      <c r="C1562" s="2" t="s">
        <v>722</v>
      </c>
      <c r="D1562" s="2" t="s">
        <v>45</v>
      </c>
      <c r="E1562" s="2" t="s">
        <v>46</v>
      </c>
      <c r="F1562" s="2">
        <v>2674.38</v>
      </c>
      <c r="G1562" s="2">
        <v>133.72</v>
      </c>
      <c r="H1562" s="2">
        <v>2540.66</v>
      </c>
      <c r="I1562" s="2" t="s">
        <v>29</v>
      </c>
      <c r="J1562" s="4">
        <v>1.052631993261594</v>
      </c>
      <c r="K1562" t="str">
        <f>_xlfn.XLOOKUP(D1562, dim_channels!A:A, dim_channels!C:C, "Not Found")</f>
        <v>Corporate</v>
      </c>
      <c r="L1562" t="str">
        <f>_xlfn.XLOOKUP(D1562, dim_channels!A:A, dim_channels!B:B, "Not Found")</f>
        <v>Corporate Direct</v>
      </c>
    </row>
    <row r="1563" spans="1:12" x14ac:dyDescent="0.2">
      <c r="A1563" s="3" t="s">
        <v>1993</v>
      </c>
      <c r="B1563" s="3" t="s">
        <v>26</v>
      </c>
      <c r="C1563" s="3" t="s">
        <v>141</v>
      </c>
      <c r="D1563" s="3" t="s">
        <v>45</v>
      </c>
      <c r="E1563" s="3" t="s">
        <v>46</v>
      </c>
      <c r="F1563" s="3">
        <v>5024.7299999999996</v>
      </c>
      <c r="G1563" s="3">
        <v>251.24</v>
      </c>
      <c r="H1563" s="3">
        <v>4773.49</v>
      </c>
      <c r="I1563" s="3" t="s">
        <v>41</v>
      </c>
      <c r="J1563" s="5">
        <v>1.0526323507538511</v>
      </c>
      <c r="K1563" t="str">
        <f>_xlfn.XLOOKUP(D1563, dim_channels!A:A, dim_channels!C:C, "Not Found")</f>
        <v>Corporate</v>
      </c>
      <c r="L1563" t="str">
        <f>_xlfn.XLOOKUP(D1563, dim_channels!A:A, dim_channels!B:B, "Not Found")</f>
        <v>Corporate Direct</v>
      </c>
    </row>
    <row r="1564" spans="1:12" x14ac:dyDescent="0.2">
      <c r="A1564" s="2" t="s">
        <v>1994</v>
      </c>
      <c r="B1564" s="2" t="s">
        <v>501</v>
      </c>
      <c r="C1564" s="2" t="s">
        <v>501</v>
      </c>
      <c r="D1564" s="2" t="s">
        <v>52</v>
      </c>
      <c r="E1564" s="2" t="s">
        <v>60</v>
      </c>
      <c r="F1564" s="2">
        <v>3277.02</v>
      </c>
      <c r="G1564" s="2">
        <v>0</v>
      </c>
      <c r="H1564" s="2">
        <v>3277.02</v>
      </c>
      <c r="I1564" s="2" t="s">
        <v>56</v>
      </c>
      <c r="J1564" s="4">
        <v>1</v>
      </c>
      <c r="K1564" t="str">
        <f>_xlfn.XLOOKUP(D1564, dim_channels!A:A, dim_channels!C:C, "Not Found")</f>
        <v>OTA</v>
      </c>
      <c r="L1564" t="str">
        <f>_xlfn.XLOOKUP(D1564, dim_channels!A:A, dim_channels!B:B, "Not Found")</f>
        <v>Agoda</v>
      </c>
    </row>
    <row r="1565" spans="1:12" x14ac:dyDescent="0.2">
      <c r="A1565" s="3" t="s">
        <v>1995</v>
      </c>
      <c r="B1565" s="3" t="s">
        <v>394</v>
      </c>
      <c r="C1565" s="3" t="s">
        <v>478</v>
      </c>
      <c r="D1565" s="3" t="s">
        <v>64</v>
      </c>
      <c r="E1565" s="3" t="s">
        <v>34</v>
      </c>
      <c r="F1565" s="3">
        <v>5306.61</v>
      </c>
      <c r="G1565" s="3">
        <v>0</v>
      </c>
      <c r="H1565" s="3">
        <v>5306.61</v>
      </c>
      <c r="I1565" s="3" t="s">
        <v>29</v>
      </c>
      <c r="J1565" s="5">
        <v>1</v>
      </c>
      <c r="K1565" t="str">
        <f>_xlfn.XLOOKUP(D1565, dim_channels!A:A, dim_channels!C:C, "Not Found")</f>
        <v>Direct</v>
      </c>
      <c r="L1565" t="str">
        <f>_xlfn.XLOOKUP(D1565, dim_channels!A:A, dim_channels!B:B, "Not Found")</f>
        <v>Direct Website</v>
      </c>
    </row>
    <row r="1566" spans="1:12" x14ac:dyDescent="0.2">
      <c r="A1566" s="2" t="s">
        <v>1996</v>
      </c>
      <c r="B1566" s="2" t="s">
        <v>360</v>
      </c>
      <c r="C1566" s="2" t="s">
        <v>95</v>
      </c>
      <c r="D1566" s="2" t="s">
        <v>27</v>
      </c>
      <c r="E1566" s="2" t="s">
        <v>60</v>
      </c>
      <c r="F1566" s="2">
        <v>2718.78</v>
      </c>
      <c r="G1566" s="2">
        <v>0</v>
      </c>
      <c r="H1566" s="2">
        <v>2718.78</v>
      </c>
      <c r="I1566" s="2" t="s">
        <v>29</v>
      </c>
      <c r="J1566" s="4">
        <v>1</v>
      </c>
      <c r="K1566" t="str">
        <f>_xlfn.XLOOKUP(D1566, dim_channels!A:A, dim_channels!C:C, "Not Found")</f>
        <v>OTA</v>
      </c>
      <c r="L1566" t="str">
        <f>_xlfn.XLOOKUP(D1566, dim_channels!A:A, dim_channels!B:B, "Not Found")</f>
        <v>Expedia</v>
      </c>
    </row>
    <row r="1567" spans="1:12" x14ac:dyDescent="0.2">
      <c r="A1567" s="3" t="s">
        <v>1997</v>
      </c>
      <c r="B1567" s="3" t="s">
        <v>36</v>
      </c>
      <c r="C1567" s="3" t="s">
        <v>560</v>
      </c>
      <c r="D1567" s="3" t="s">
        <v>45</v>
      </c>
      <c r="E1567" s="3" t="s">
        <v>46</v>
      </c>
      <c r="F1567" s="3">
        <v>24719.54</v>
      </c>
      <c r="G1567" s="3">
        <v>1235.98</v>
      </c>
      <c r="H1567" s="3">
        <v>23483.56</v>
      </c>
      <c r="I1567" s="3" t="s">
        <v>29</v>
      </c>
      <c r="J1567" s="5">
        <v>1.052631713419941</v>
      </c>
      <c r="K1567" t="str">
        <f>_xlfn.XLOOKUP(D1567, dim_channels!A:A, dim_channels!C:C, "Not Found")</f>
        <v>Corporate</v>
      </c>
      <c r="L1567" t="str">
        <f>_xlfn.XLOOKUP(D1567, dim_channels!A:A, dim_channels!B:B, "Not Found")</f>
        <v>Corporate Direct</v>
      </c>
    </row>
    <row r="1568" spans="1:12" x14ac:dyDescent="0.2">
      <c r="A1568" s="2" t="s">
        <v>1998</v>
      </c>
      <c r="B1568" s="2" t="s">
        <v>422</v>
      </c>
      <c r="C1568" s="2" t="s">
        <v>382</v>
      </c>
      <c r="D1568" s="2" t="s">
        <v>169</v>
      </c>
      <c r="E1568" s="2" t="s">
        <v>46</v>
      </c>
      <c r="F1568" s="2">
        <v>19951.14</v>
      </c>
      <c r="G1568" s="2">
        <v>3990.23</v>
      </c>
      <c r="H1568" s="2">
        <v>15960.91</v>
      </c>
      <c r="I1568" s="2" t="s">
        <v>29</v>
      </c>
      <c r="J1568" s="4">
        <v>1.2500001566326731</v>
      </c>
      <c r="K1568" t="str">
        <f>_xlfn.XLOOKUP(D1568, dim_channels!A:A, dim_channels!C:C, "Not Found")</f>
        <v>GDS</v>
      </c>
      <c r="L1568" t="str">
        <f>_xlfn.XLOOKUP(D1568, dim_channels!A:A, dim_channels!B:B, "Not Found")</f>
        <v>GDS (Amadeus)</v>
      </c>
    </row>
    <row r="1569" spans="1:12" x14ac:dyDescent="0.2">
      <c r="A1569" s="3" t="s">
        <v>1999</v>
      </c>
      <c r="B1569" s="3" t="s">
        <v>193</v>
      </c>
      <c r="C1569" s="3" t="s">
        <v>831</v>
      </c>
      <c r="D1569" s="3" t="s">
        <v>27</v>
      </c>
      <c r="E1569" s="3" t="s">
        <v>28</v>
      </c>
      <c r="F1569" s="3">
        <v>13319.5</v>
      </c>
      <c r="G1569" s="3">
        <v>2397.5100000000002</v>
      </c>
      <c r="H1569" s="3">
        <v>10921.99</v>
      </c>
      <c r="I1569" s="3" t="s">
        <v>41</v>
      </c>
      <c r="J1569" s="5">
        <v>1.219512195121951</v>
      </c>
      <c r="K1569" t="str">
        <f>_xlfn.XLOOKUP(D1569, dim_channels!A:A, dim_channels!C:C, "Not Found")</f>
        <v>OTA</v>
      </c>
      <c r="L1569" t="str">
        <f>_xlfn.XLOOKUP(D1569, dim_channels!A:A, dim_channels!B:B, "Not Found")</f>
        <v>Expedia</v>
      </c>
    </row>
    <row r="1570" spans="1:12" x14ac:dyDescent="0.2">
      <c r="A1570" s="2" t="s">
        <v>2000</v>
      </c>
      <c r="B1570" s="2" t="s">
        <v>95</v>
      </c>
      <c r="C1570" s="2" t="s">
        <v>271</v>
      </c>
      <c r="D1570" s="2" t="s">
        <v>52</v>
      </c>
      <c r="E1570" s="2" t="s">
        <v>60</v>
      </c>
      <c r="F1570" s="2">
        <v>4694.95</v>
      </c>
      <c r="G1570" s="2">
        <v>0</v>
      </c>
      <c r="H1570" s="2">
        <v>4694.95</v>
      </c>
      <c r="I1570" s="2" t="s">
        <v>41</v>
      </c>
      <c r="J1570" s="4">
        <v>1</v>
      </c>
      <c r="K1570" t="str">
        <f>_xlfn.XLOOKUP(D1570, dim_channels!A:A, dim_channels!C:C, "Not Found")</f>
        <v>OTA</v>
      </c>
      <c r="L1570" t="str">
        <f>_xlfn.XLOOKUP(D1570, dim_channels!A:A, dim_channels!B:B, "Not Found")</f>
        <v>Agoda</v>
      </c>
    </row>
    <row r="1571" spans="1:12" x14ac:dyDescent="0.2">
      <c r="A1571" s="3" t="s">
        <v>2001</v>
      </c>
      <c r="B1571" s="3" t="s">
        <v>370</v>
      </c>
      <c r="C1571" s="3" t="s">
        <v>2002</v>
      </c>
      <c r="D1571" s="3" t="s">
        <v>27</v>
      </c>
      <c r="E1571" s="3" t="s">
        <v>34</v>
      </c>
      <c r="F1571" s="3">
        <v>22574.79</v>
      </c>
      <c r="G1571" s="3">
        <v>4063.46</v>
      </c>
      <c r="H1571" s="3">
        <v>18511.330000000002</v>
      </c>
      <c r="I1571" s="3" t="s">
        <v>56</v>
      </c>
      <c r="J1571" s="5">
        <v>1.219512050187642</v>
      </c>
      <c r="K1571" t="str">
        <f>_xlfn.XLOOKUP(D1571, dim_channels!A:A, dim_channels!C:C, "Not Found")</f>
        <v>OTA</v>
      </c>
      <c r="L1571" t="str">
        <f>_xlfn.XLOOKUP(D1571, dim_channels!A:A, dim_channels!B:B, "Not Found")</f>
        <v>Expedia</v>
      </c>
    </row>
    <row r="1572" spans="1:12" x14ac:dyDescent="0.2">
      <c r="A1572" s="2" t="s">
        <v>2003</v>
      </c>
      <c r="B1572" s="2" t="s">
        <v>423</v>
      </c>
      <c r="C1572" s="2" t="s">
        <v>173</v>
      </c>
      <c r="D1572" s="2" t="s">
        <v>33</v>
      </c>
      <c r="E1572" s="2" t="s">
        <v>60</v>
      </c>
      <c r="F1572" s="2">
        <v>7745.76</v>
      </c>
      <c r="G1572" s="2">
        <v>0</v>
      </c>
      <c r="H1572" s="2">
        <v>7745.76</v>
      </c>
      <c r="I1572" s="2" t="s">
        <v>41</v>
      </c>
      <c r="J1572" s="4">
        <v>1</v>
      </c>
      <c r="K1572" t="str">
        <f>_xlfn.XLOOKUP(D1572, dim_channels!A:A, dim_channels!C:C, "Not Found")</f>
        <v>OTA</v>
      </c>
      <c r="L1572" t="str">
        <f>_xlfn.XLOOKUP(D1572, dim_channels!A:A, dim_channels!B:B, "Not Found")</f>
        <v>Booking.com</v>
      </c>
    </row>
    <row r="1573" spans="1:12" x14ac:dyDescent="0.2">
      <c r="A1573" s="3" t="s">
        <v>2004</v>
      </c>
      <c r="B1573" s="3" t="s">
        <v>139</v>
      </c>
      <c r="C1573" s="3" t="s">
        <v>348</v>
      </c>
      <c r="D1573" s="3" t="s">
        <v>52</v>
      </c>
      <c r="E1573" s="3" t="s">
        <v>34</v>
      </c>
      <c r="F1573" s="3">
        <v>3832.59</v>
      </c>
      <c r="G1573" s="3">
        <v>459.91</v>
      </c>
      <c r="H1573" s="3">
        <v>3372.68</v>
      </c>
      <c r="I1573" s="3" t="s">
        <v>29</v>
      </c>
      <c r="J1573" s="5">
        <v>1.136363366818079</v>
      </c>
      <c r="K1573" t="str">
        <f>_xlfn.XLOOKUP(D1573, dim_channels!A:A, dim_channels!C:C, "Not Found")</f>
        <v>OTA</v>
      </c>
      <c r="L1573" t="str">
        <f>_xlfn.XLOOKUP(D1573, dim_channels!A:A, dim_channels!B:B, "Not Found")</f>
        <v>Agoda</v>
      </c>
    </row>
    <row r="1574" spans="1:12" x14ac:dyDescent="0.2">
      <c r="A1574" s="2" t="s">
        <v>2005</v>
      </c>
      <c r="B1574" s="2" t="s">
        <v>509</v>
      </c>
      <c r="C1574" s="2" t="s">
        <v>724</v>
      </c>
      <c r="D1574" s="2" t="s">
        <v>27</v>
      </c>
      <c r="E1574" s="2" t="s">
        <v>28</v>
      </c>
      <c r="F1574" s="2">
        <v>13009.01</v>
      </c>
      <c r="G1574" s="2">
        <v>2341.62</v>
      </c>
      <c r="H1574" s="2">
        <v>10667.39</v>
      </c>
      <c r="I1574" s="2" t="s">
        <v>41</v>
      </c>
      <c r="J1574" s="4">
        <v>1.2195119893432229</v>
      </c>
      <c r="K1574" t="str">
        <f>_xlfn.XLOOKUP(D1574, dim_channels!A:A, dim_channels!C:C, "Not Found")</f>
        <v>OTA</v>
      </c>
      <c r="L1574" t="str">
        <f>_xlfn.XLOOKUP(D1574, dim_channels!A:A, dim_channels!B:B, "Not Found")</f>
        <v>Expedia</v>
      </c>
    </row>
    <row r="1575" spans="1:12" x14ac:dyDescent="0.2">
      <c r="A1575" s="3" t="s">
        <v>2006</v>
      </c>
      <c r="B1575" s="3" t="s">
        <v>176</v>
      </c>
      <c r="C1575" s="3" t="s">
        <v>73</v>
      </c>
      <c r="D1575" s="3" t="s">
        <v>33</v>
      </c>
      <c r="E1575" s="3" t="s">
        <v>60</v>
      </c>
      <c r="F1575" s="3">
        <v>5056.7299999999996</v>
      </c>
      <c r="G1575" s="3">
        <v>0</v>
      </c>
      <c r="H1575" s="3">
        <v>5056.7299999999996</v>
      </c>
      <c r="I1575" s="3" t="s">
        <v>41</v>
      </c>
      <c r="J1575" s="5">
        <v>1</v>
      </c>
      <c r="K1575" t="str">
        <f>_xlfn.XLOOKUP(D1575, dim_channels!A:A, dim_channels!C:C, "Not Found")</f>
        <v>OTA</v>
      </c>
      <c r="L1575" t="str">
        <f>_xlfn.XLOOKUP(D1575, dim_channels!A:A, dim_channels!B:B, "Not Found")</f>
        <v>Booking.com</v>
      </c>
    </row>
    <row r="1576" spans="1:12" x14ac:dyDescent="0.2">
      <c r="A1576" s="2" t="s">
        <v>2007</v>
      </c>
      <c r="B1576" s="2" t="s">
        <v>123</v>
      </c>
      <c r="C1576" s="2" t="s">
        <v>285</v>
      </c>
      <c r="D1576" s="2" t="s">
        <v>169</v>
      </c>
      <c r="E1576" s="2" t="s">
        <v>46</v>
      </c>
      <c r="F1576" s="2">
        <v>5650.89</v>
      </c>
      <c r="G1576" s="2">
        <v>1130.18</v>
      </c>
      <c r="H1576" s="2">
        <v>4520.71</v>
      </c>
      <c r="I1576" s="2" t="s">
        <v>41</v>
      </c>
      <c r="J1576" s="4">
        <v>1.250000553010479</v>
      </c>
      <c r="K1576" t="str">
        <f>_xlfn.XLOOKUP(D1576, dim_channels!A:A, dim_channels!C:C, "Not Found")</f>
        <v>GDS</v>
      </c>
      <c r="L1576" t="str">
        <f>_xlfn.XLOOKUP(D1576, dim_channels!A:A, dim_channels!B:B, "Not Found")</f>
        <v>GDS (Amadeus)</v>
      </c>
    </row>
    <row r="1577" spans="1:12" x14ac:dyDescent="0.2">
      <c r="A1577" s="3" t="s">
        <v>2008</v>
      </c>
      <c r="B1577" s="3" t="s">
        <v>418</v>
      </c>
      <c r="C1577" s="3" t="s">
        <v>124</v>
      </c>
      <c r="D1577" s="3" t="s">
        <v>64</v>
      </c>
      <c r="E1577" s="3" t="s">
        <v>28</v>
      </c>
      <c r="F1577" s="3">
        <v>16348</v>
      </c>
      <c r="G1577" s="3">
        <v>0</v>
      </c>
      <c r="H1577" s="3">
        <v>16348</v>
      </c>
      <c r="I1577" s="3" t="s">
        <v>29</v>
      </c>
      <c r="J1577" s="5">
        <v>1</v>
      </c>
      <c r="K1577" t="str">
        <f>_xlfn.XLOOKUP(D1577, dim_channels!A:A, dim_channels!C:C, "Not Found")</f>
        <v>Direct</v>
      </c>
      <c r="L1577" t="str">
        <f>_xlfn.XLOOKUP(D1577, dim_channels!A:A, dim_channels!B:B, "Not Found")</f>
        <v>Direct Website</v>
      </c>
    </row>
    <row r="1578" spans="1:12" x14ac:dyDescent="0.2">
      <c r="A1578" s="2" t="s">
        <v>2009</v>
      </c>
      <c r="B1578" s="2" t="s">
        <v>373</v>
      </c>
      <c r="C1578" s="2" t="s">
        <v>971</v>
      </c>
      <c r="D1578" s="2" t="s">
        <v>64</v>
      </c>
      <c r="E1578" s="2" t="s">
        <v>34</v>
      </c>
      <c r="F1578" s="2">
        <v>3761.48</v>
      </c>
      <c r="G1578" s="2">
        <v>0</v>
      </c>
      <c r="H1578" s="2">
        <v>3761.48</v>
      </c>
      <c r="I1578" s="2" t="s">
        <v>29</v>
      </c>
      <c r="J1578" s="4">
        <v>1</v>
      </c>
      <c r="K1578" t="str">
        <f>_xlfn.XLOOKUP(D1578, dim_channels!A:A, dim_channels!C:C, "Not Found")</f>
        <v>Direct</v>
      </c>
      <c r="L1578" t="str">
        <f>_xlfn.XLOOKUP(D1578, dim_channels!A:A, dim_channels!B:B, "Not Found")</f>
        <v>Direct Website</v>
      </c>
    </row>
    <row r="1579" spans="1:12" x14ac:dyDescent="0.2">
      <c r="A1579" s="3" t="s">
        <v>2010</v>
      </c>
      <c r="B1579" s="3" t="s">
        <v>43</v>
      </c>
      <c r="C1579" s="3" t="s">
        <v>72</v>
      </c>
      <c r="D1579" s="3" t="s">
        <v>52</v>
      </c>
      <c r="E1579" s="3" t="s">
        <v>34</v>
      </c>
      <c r="F1579" s="3">
        <v>18494.830000000002</v>
      </c>
      <c r="G1579" s="3">
        <v>2219.38</v>
      </c>
      <c r="H1579" s="3">
        <v>16275.45</v>
      </c>
      <c r="I1579" s="3" t="s">
        <v>29</v>
      </c>
      <c r="J1579" s="5">
        <v>1.1363636642919239</v>
      </c>
      <c r="K1579" t="str">
        <f>_xlfn.XLOOKUP(D1579, dim_channels!A:A, dim_channels!C:C, "Not Found")</f>
        <v>OTA</v>
      </c>
      <c r="L1579" t="str">
        <f>_xlfn.XLOOKUP(D1579, dim_channels!A:A, dim_channels!B:B, "Not Found")</f>
        <v>Agoda</v>
      </c>
    </row>
    <row r="1580" spans="1:12" x14ac:dyDescent="0.2">
      <c r="A1580" s="2" t="s">
        <v>2011</v>
      </c>
      <c r="B1580" s="2" t="s">
        <v>112</v>
      </c>
      <c r="C1580" s="2" t="s">
        <v>353</v>
      </c>
      <c r="D1580" s="2" t="s">
        <v>64</v>
      </c>
      <c r="E1580" s="2" t="s">
        <v>34</v>
      </c>
      <c r="F1580" s="2">
        <v>14174.25</v>
      </c>
      <c r="G1580" s="2">
        <v>0</v>
      </c>
      <c r="H1580" s="2">
        <v>14174.25</v>
      </c>
      <c r="I1580" s="2" t="s">
        <v>29</v>
      </c>
      <c r="J1580" s="4">
        <v>1</v>
      </c>
      <c r="K1580" t="str">
        <f>_xlfn.XLOOKUP(D1580, dim_channels!A:A, dim_channels!C:C, "Not Found")</f>
        <v>Direct</v>
      </c>
      <c r="L1580" t="str">
        <f>_xlfn.XLOOKUP(D1580, dim_channels!A:A, dim_channels!B:B, "Not Found")</f>
        <v>Direct Website</v>
      </c>
    </row>
    <row r="1581" spans="1:12" x14ac:dyDescent="0.2">
      <c r="A1581" s="3" t="s">
        <v>2012</v>
      </c>
      <c r="B1581" s="3" t="s">
        <v>153</v>
      </c>
      <c r="C1581" s="3" t="s">
        <v>705</v>
      </c>
      <c r="D1581" s="3" t="s">
        <v>27</v>
      </c>
      <c r="E1581" s="3" t="s">
        <v>60</v>
      </c>
      <c r="F1581" s="3">
        <v>3114.67</v>
      </c>
      <c r="G1581" s="3">
        <v>0</v>
      </c>
      <c r="H1581" s="3">
        <v>3114.67</v>
      </c>
      <c r="I1581" s="3" t="s">
        <v>29</v>
      </c>
      <c r="J1581" s="5">
        <v>1</v>
      </c>
      <c r="K1581" t="str">
        <f>_xlfn.XLOOKUP(D1581, dim_channels!A:A, dim_channels!C:C, "Not Found")</f>
        <v>OTA</v>
      </c>
      <c r="L1581" t="str">
        <f>_xlfn.XLOOKUP(D1581, dim_channels!A:A, dim_channels!B:B, "Not Found")</f>
        <v>Expedia</v>
      </c>
    </row>
    <row r="1582" spans="1:12" x14ac:dyDescent="0.2">
      <c r="A1582" s="2" t="s">
        <v>2013</v>
      </c>
      <c r="B1582" s="2" t="s">
        <v>463</v>
      </c>
      <c r="C1582" s="2" t="s">
        <v>749</v>
      </c>
      <c r="D1582" s="2" t="s">
        <v>114</v>
      </c>
      <c r="E1582" s="2" t="s">
        <v>115</v>
      </c>
      <c r="F1582" s="2">
        <v>9944.59</v>
      </c>
      <c r="G1582" s="2">
        <v>994.46</v>
      </c>
      <c r="H1582" s="2">
        <v>8950.1299999999992</v>
      </c>
      <c r="I1582" s="2" t="s">
        <v>29</v>
      </c>
      <c r="J1582" s="4">
        <v>1.111111235255801</v>
      </c>
      <c r="K1582" t="str">
        <f>_xlfn.XLOOKUP(D1582, dim_channels!A:A, dim_channels!C:C, "Not Found")</f>
        <v>Offline</v>
      </c>
      <c r="L1582" t="str">
        <f>_xlfn.XLOOKUP(D1582, dim_channels!A:A, dim_channels!B:B, "Not Found")</f>
        <v>Travel Agency</v>
      </c>
    </row>
    <row r="1583" spans="1:12" x14ac:dyDescent="0.2">
      <c r="A1583" s="3" t="s">
        <v>2014</v>
      </c>
      <c r="B1583" s="3" t="s">
        <v>215</v>
      </c>
      <c r="C1583" s="3" t="s">
        <v>106</v>
      </c>
      <c r="D1583" s="3" t="s">
        <v>33</v>
      </c>
      <c r="E1583" s="3" t="s">
        <v>28</v>
      </c>
      <c r="F1583" s="3">
        <v>12616.56</v>
      </c>
      <c r="G1583" s="3">
        <v>1892.48</v>
      </c>
      <c r="H1583" s="3">
        <v>10724.08</v>
      </c>
      <c r="I1583" s="3" t="s">
        <v>29</v>
      </c>
      <c r="J1583" s="5">
        <v>1.176470149420743</v>
      </c>
      <c r="K1583" t="str">
        <f>_xlfn.XLOOKUP(D1583, dim_channels!A:A, dim_channels!C:C, "Not Found")</f>
        <v>OTA</v>
      </c>
      <c r="L1583" t="str">
        <f>_xlfn.XLOOKUP(D1583, dim_channels!A:A, dim_channels!B:B, "Not Found")</f>
        <v>Booking.com</v>
      </c>
    </row>
    <row r="1584" spans="1:12" x14ac:dyDescent="0.2">
      <c r="A1584" s="2" t="s">
        <v>2015</v>
      </c>
      <c r="B1584" s="2" t="s">
        <v>204</v>
      </c>
      <c r="C1584" s="2" t="s">
        <v>465</v>
      </c>
      <c r="D1584" s="2" t="s">
        <v>52</v>
      </c>
      <c r="E1584" s="2" t="s">
        <v>34</v>
      </c>
      <c r="F1584" s="2">
        <v>2460.87</v>
      </c>
      <c r="G1584" s="2">
        <v>295.3</v>
      </c>
      <c r="H1584" s="2">
        <v>2165.5700000000002</v>
      </c>
      <c r="I1584" s="2" t="s">
        <v>56</v>
      </c>
      <c r="J1584" s="4">
        <v>1.13636132750269</v>
      </c>
      <c r="K1584" t="str">
        <f>_xlfn.XLOOKUP(D1584, dim_channels!A:A, dim_channels!C:C, "Not Found")</f>
        <v>OTA</v>
      </c>
      <c r="L1584" t="str">
        <f>_xlfn.XLOOKUP(D1584, dim_channels!A:A, dim_channels!B:B, "Not Found")</f>
        <v>Agoda</v>
      </c>
    </row>
    <row r="1585" spans="1:12" x14ac:dyDescent="0.2">
      <c r="A1585" s="3" t="s">
        <v>2016</v>
      </c>
      <c r="B1585" s="3" t="s">
        <v>39</v>
      </c>
      <c r="C1585" s="3" t="s">
        <v>67</v>
      </c>
      <c r="D1585" s="3" t="s">
        <v>27</v>
      </c>
      <c r="E1585" s="3" t="s">
        <v>60</v>
      </c>
      <c r="F1585" s="3">
        <v>6081.46</v>
      </c>
      <c r="G1585" s="3">
        <v>0</v>
      </c>
      <c r="H1585" s="3">
        <v>6081.46</v>
      </c>
      <c r="I1585" s="3" t="s">
        <v>29</v>
      </c>
      <c r="J1585" s="5">
        <v>1</v>
      </c>
      <c r="K1585" t="str">
        <f>_xlfn.XLOOKUP(D1585, dim_channels!A:A, dim_channels!C:C, "Not Found")</f>
        <v>OTA</v>
      </c>
      <c r="L1585" t="str">
        <f>_xlfn.XLOOKUP(D1585, dim_channels!A:A, dim_channels!B:B, "Not Found")</f>
        <v>Expedia</v>
      </c>
    </row>
    <row r="1586" spans="1:12" x14ac:dyDescent="0.2">
      <c r="A1586" s="2" t="s">
        <v>2017</v>
      </c>
      <c r="B1586" s="2" t="s">
        <v>826</v>
      </c>
      <c r="C1586" s="2" t="s">
        <v>315</v>
      </c>
      <c r="D1586" s="2" t="s">
        <v>33</v>
      </c>
      <c r="E1586" s="2" t="s">
        <v>60</v>
      </c>
      <c r="F1586" s="2">
        <v>18686.61</v>
      </c>
      <c r="G1586" s="2">
        <v>0</v>
      </c>
      <c r="H1586" s="2">
        <v>18686.61</v>
      </c>
      <c r="I1586" s="2" t="s">
        <v>56</v>
      </c>
      <c r="J1586" s="4">
        <v>1</v>
      </c>
      <c r="K1586" t="str">
        <f>_xlfn.XLOOKUP(D1586, dim_channels!A:A, dim_channels!C:C, "Not Found")</f>
        <v>OTA</v>
      </c>
      <c r="L1586" t="str">
        <f>_xlfn.XLOOKUP(D1586, dim_channels!A:A, dim_channels!B:B, "Not Found")</f>
        <v>Booking.com</v>
      </c>
    </row>
    <row r="1587" spans="1:12" x14ac:dyDescent="0.2">
      <c r="A1587" s="3" t="s">
        <v>2018</v>
      </c>
      <c r="B1587" s="3" t="s">
        <v>813</v>
      </c>
      <c r="C1587" s="3" t="s">
        <v>303</v>
      </c>
      <c r="D1587" s="3" t="s">
        <v>33</v>
      </c>
      <c r="E1587" s="3" t="s">
        <v>60</v>
      </c>
      <c r="F1587" s="3">
        <v>14565.48</v>
      </c>
      <c r="G1587" s="3">
        <v>0</v>
      </c>
      <c r="H1587" s="3">
        <v>14565.48</v>
      </c>
      <c r="I1587" s="3" t="s">
        <v>41</v>
      </c>
      <c r="J1587" s="5">
        <v>1</v>
      </c>
      <c r="K1587" t="str">
        <f>_xlfn.XLOOKUP(D1587, dim_channels!A:A, dim_channels!C:C, "Not Found")</f>
        <v>OTA</v>
      </c>
      <c r="L1587" t="str">
        <f>_xlfn.XLOOKUP(D1587, dim_channels!A:A, dim_channels!B:B, "Not Found")</f>
        <v>Booking.com</v>
      </c>
    </row>
    <row r="1588" spans="1:12" x14ac:dyDescent="0.2">
      <c r="A1588" s="2" t="s">
        <v>2019</v>
      </c>
      <c r="B1588" s="2" t="s">
        <v>590</v>
      </c>
      <c r="C1588" s="2" t="s">
        <v>162</v>
      </c>
      <c r="D1588" s="2" t="s">
        <v>52</v>
      </c>
      <c r="E1588" s="2" t="s">
        <v>34</v>
      </c>
      <c r="F1588" s="2">
        <v>9027.25</v>
      </c>
      <c r="G1588" s="2">
        <v>1083.27</v>
      </c>
      <c r="H1588" s="2">
        <v>7943.98</v>
      </c>
      <c r="I1588" s="2" t="s">
        <v>29</v>
      </c>
      <c r="J1588" s="4">
        <v>1.136363636363636</v>
      </c>
      <c r="K1588" t="str">
        <f>_xlfn.XLOOKUP(D1588, dim_channels!A:A, dim_channels!C:C, "Not Found")</f>
        <v>OTA</v>
      </c>
      <c r="L1588" t="str">
        <f>_xlfn.XLOOKUP(D1588, dim_channels!A:A, dim_channels!B:B, "Not Found")</f>
        <v>Agoda</v>
      </c>
    </row>
    <row r="1589" spans="1:12" x14ac:dyDescent="0.2">
      <c r="A1589" s="3" t="s">
        <v>2020</v>
      </c>
      <c r="B1589" s="3" t="s">
        <v>104</v>
      </c>
      <c r="C1589" s="3" t="s">
        <v>200</v>
      </c>
      <c r="D1589" s="3" t="s">
        <v>114</v>
      </c>
      <c r="E1589" s="3" t="s">
        <v>115</v>
      </c>
      <c r="F1589" s="3">
        <v>2821.94</v>
      </c>
      <c r="G1589" s="3">
        <v>282.19</v>
      </c>
      <c r="H1589" s="3">
        <v>2539.75</v>
      </c>
      <c r="I1589" s="3" t="s">
        <v>29</v>
      </c>
      <c r="J1589" s="5">
        <v>1.111109361157594</v>
      </c>
      <c r="K1589" t="str">
        <f>_xlfn.XLOOKUP(D1589, dim_channels!A:A, dim_channels!C:C, "Not Found")</f>
        <v>Offline</v>
      </c>
      <c r="L1589" t="str">
        <f>_xlfn.XLOOKUP(D1589, dim_channels!A:A, dim_channels!B:B, "Not Found")</f>
        <v>Travel Agency</v>
      </c>
    </row>
    <row r="1590" spans="1:12" x14ac:dyDescent="0.2">
      <c r="A1590" s="2" t="s">
        <v>2021</v>
      </c>
      <c r="B1590" s="2" t="s">
        <v>230</v>
      </c>
      <c r="C1590" s="2" t="s">
        <v>318</v>
      </c>
      <c r="D1590" s="2" t="s">
        <v>52</v>
      </c>
      <c r="E1590" s="2" t="s">
        <v>34</v>
      </c>
      <c r="F1590" s="2">
        <v>14777.71</v>
      </c>
      <c r="G1590" s="2">
        <v>1773.33</v>
      </c>
      <c r="H1590" s="2">
        <v>13004.38</v>
      </c>
      <c r="I1590" s="2" t="s">
        <v>29</v>
      </c>
      <c r="J1590" s="4">
        <v>1.136364055802737</v>
      </c>
      <c r="K1590" t="str">
        <f>_xlfn.XLOOKUP(D1590, dim_channels!A:A, dim_channels!C:C, "Not Found")</f>
        <v>OTA</v>
      </c>
      <c r="L1590" t="str">
        <f>_xlfn.XLOOKUP(D1590, dim_channels!A:A, dim_channels!B:B, "Not Found")</f>
        <v>Agoda</v>
      </c>
    </row>
    <row r="1591" spans="1:12" x14ac:dyDescent="0.2">
      <c r="A1591" s="3" t="s">
        <v>2022</v>
      </c>
      <c r="B1591" s="3" t="s">
        <v>437</v>
      </c>
      <c r="C1591" s="3" t="s">
        <v>37</v>
      </c>
      <c r="D1591" s="3" t="s">
        <v>33</v>
      </c>
      <c r="E1591" s="3" t="s">
        <v>60</v>
      </c>
      <c r="F1591" s="3">
        <v>18021.46</v>
      </c>
      <c r="G1591" s="3">
        <v>0</v>
      </c>
      <c r="H1591" s="3">
        <v>18021.46</v>
      </c>
      <c r="I1591" s="3" t="s">
        <v>41</v>
      </c>
      <c r="J1591" s="5">
        <v>1</v>
      </c>
      <c r="K1591" t="str">
        <f>_xlfn.XLOOKUP(D1591, dim_channels!A:A, dim_channels!C:C, "Not Found")</f>
        <v>OTA</v>
      </c>
      <c r="L1591" t="str">
        <f>_xlfn.XLOOKUP(D1591, dim_channels!A:A, dim_channels!B:B, "Not Found")</f>
        <v>Booking.com</v>
      </c>
    </row>
    <row r="1592" spans="1:12" x14ac:dyDescent="0.2">
      <c r="A1592" s="2" t="s">
        <v>2023</v>
      </c>
      <c r="B1592" s="2" t="s">
        <v>168</v>
      </c>
      <c r="C1592" s="2" t="s">
        <v>708</v>
      </c>
      <c r="D1592" s="2" t="s">
        <v>45</v>
      </c>
      <c r="E1592" s="2" t="s">
        <v>46</v>
      </c>
      <c r="F1592" s="2">
        <v>15822.32</v>
      </c>
      <c r="G1592" s="2">
        <v>791.12</v>
      </c>
      <c r="H1592" s="2">
        <v>15031.2</v>
      </c>
      <c r="I1592" s="2" t="s">
        <v>29</v>
      </c>
      <c r="J1592" s="4">
        <v>1.0526318590664749</v>
      </c>
      <c r="K1592" t="str">
        <f>_xlfn.XLOOKUP(D1592, dim_channels!A:A, dim_channels!C:C, "Not Found")</f>
        <v>Corporate</v>
      </c>
      <c r="L1592" t="str">
        <f>_xlfn.XLOOKUP(D1592, dim_channels!A:A, dim_channels!B:B, "Not Found")</f>
        <v>Corporate Direct</v>
      </c>
    </row>
    <row r="1593" spans="1:12" x14ac:dyDescent="0.2">
      <c r="A1593" s="3" t="s">
        <v>2024</v>
      </c>
      <c r="B1593" s="3" t="s">
        <v>762</v>
      </c>
      <c r="C1593" s="3" t="s">
        <v>232</v>
      </c>
      <c r="D1593" s="3" t="s">
        <v>114</v>
      </c>
      <c r="E1593" s="3" t="s">
        <v>115</v>
      </c>
      <c r="F1593" s="3">
        <v>6788.67</v>
      </c>
      <c r="G1593" s="3">
        <v>678.87</v>
      </c>
      <c r="H1593" s="3">
        <v>6109.8</v>
      </c>
      <c r="I1593" s="3" t="s">
        <v>29</v>
      </c>
      <c r="J1593" s="5">
        <v>1.111111656682706</v>
      </c>
      <c r="K1593" t="str">
        <f>_xlfn.XLOOKUP(D1593, dim_channels!A:A, dim_channels!C:C, "Not Found")</f>
        <v>Offline</v>
      </c>
      <c r="L1593" t="str">
        <f>_xlfn.XLOOKUP(D1593, dim_channels!A:A, dim_channels!B:B, "Not Found")</f>
        <v>Travel Agency</v>
      </c>
    </row>
    <row r="1594" spans="1:12" x14ac:dyDescent="0.2">
      <c r="A1594" s="2" t="s">
        <v>2025</v>
      </c>
      <c r="B1594" s="2" t="s">
        <v>597</v>
      </c>
      <c r="C1594" s="2" t="s">
        <v>449</v>
      </c>
      <c r="D1594" s="2" t="s">
        <v>27</v>
      </c>
      <c r="E1594" s="2" t="s">
        <v>28</v>
      </c>
      <c r="F1594" s="2">
        <v>9643.1299999999992</v>
      </c>
      <c r="G1594" s="2">
        <v>1735.76</v>
      </c>
      <c r="H1594" s="2">
        <v>7907.37</v>
      </c>
      <c r="I1594" s="2" t="s">
        <v>29</v>
      </c>
      <c r="J1594" s="4">
        <v>1.2195116707577871</v>
      </c>
      <c r="K1594" t="str">
        <f>_xlfn.XLOOKUP(D1594, dim_channels!A:A, dim_channels!C:C, "Not Found")</f>
        <v>OTA</v>
      </c>
      <c r="L1594" t="str">
        <f>_xlfn.XLOOKUP(D1594, dim_channels!A:A, dim_channels!B:B, "Not Found")</f>
        <v>Expedia</v>
      </c>
    </row>
    <row r="1595" spans="1:12" x14ac:dyDescent="0.2">
      <c r="A1595" s="3" t="s">
        <v>2026</v>
      </c>
      <c r="B1595" s="3" t="s">
        <v>423</v>
      </c>
      <c r="C1595" s="3" t="s">
        <v>917</v>
      </c>
      <c r="D1595" s="3" t="s">
        <v>206</v>
      </c>
      <c r="E1595" s="3" t="s">
        <v>207</v>
      </c>
      <c r="F1595" s="3">
        <v>5488.16</v>
      </c>
      <c r="G1595" s="3">
        <v>0</v>
      </c>
      <c r="H1595" s="3">
        <v>5488.16</v>
      </c>
      <c r="I1595" s="3" t="s">
        <v>29</v>
      </c>
      <c r="J1595" s="5">
        <v>1</v>
      </c>
      <c r="K1595" t="str">
        <f>_xlfn.XLOOKUP(D1595, dim_channels!A:A, dim_channels!C:C, "Not Found")</f>
        <v>Direct</v>
      </c>
      <c r="L1595" t="str">
        <f>_xlfn.XLOOKUP(D1595, dim_channels!A:A, dim_channels!B:B, "Not Found")</f>
        <v>Walk-in</v>
      </c>
    </row>
    <row r="1596" spans="1:12" x14ac:dyDescent="0.2">
      <c r="A1596" s="2" t="s">
        <v>2027</v>
      </c>
      <c r="B1596" s="2" t="s">
        <v>384</v>
      </c>
      <c r="C1596" s="2" t="s">
        <v>156</v>
      </c>
      <c r="D1596" s="2" t="s">
        <v>52</v>
      </c>
      <c r="E1596" s="2" t="s">
        <v>60</v>
      </c>
      <c r="F1596" s="2">
        <v>6043.07</v>
      </c>
      <c r="G1596" s="2">
        <v>0</v>
      </c>
      <c r="H1596" s="2">
        <v>6043.07</v>
      </c>
      <c r="I1596" s="2" t="s">
        <v>29</v>
      </c>
      <c r="J1596" s="4">
        <v>1</v>
      </c>
      <c r="K1596" t="str">
        <f>_xlfn.XLOOKUP(D1596, dim_channels!A:A, dim_channels!C:C, "Not Found")</f>
        <v>OTA</v>
      </c>
      <c r="L1596" t="str">
        <f>_xlfn.XLOOKUP(D1596, dim_channels!A:A, dim_channels!B:B, "Not Found")</f>
        <v>Agoda</v>
      </c>
    </row>
    <row r="1597" spans="1:12" x14ac:dyDescent="0.2">
      <c r="A1597" s="3" t="s">
        <v>2028</v>
      </c>
      <c r="B1597" s="3" t="s">
        <v>85</v>
      </c>
      <c r="C1597" s="3" t="s">
        <v>276</v>
      </c>
      <c r="D1597" s="3" t="s">
        <v>169</v>
      </c>
      <c r="E1597" s="3" t="s">
        <v>34</v>
      </c>
      <c r="F1597" s="3">
        <v>6859.33</v>
      </c>
      <c r="G1597" s="3">
        <v>1371.87</v>
      </c>
      <c r="H1597" s="3">
        <v>5487.46</v>
      </c>
      <c r="I1597" s="3" t="s">
        <v>29</v>
      </c>
      <c r="J1597" s="5">
        <v>1.250000911168373</v>
      </c>
      <c r="K1597" t="str">
        <f>_xlfn.XLOOKUP(D1597, dim_channels!A:A, dim_channels!C:C, "Not Found")</f>
        <v>GDS</v>
      </c>
      <c r="L1597" t="str">
        <f>_xlfn.XLOOKUP(D1597, dim_channels!A:A, dim_channels!B:B, "Not Found")</f>
        <v>GDS (Amadeus)</v>
      </c>
    </row>
    <row r="1598" spans="1:12" x14ac:dyDescent="0.2">
      <c r="A1598" s="2" t="s">
        <v>2029</v>
      </c>
      <c r="B1598" s="2" t="s">
        <v>39</v>
      </c>
      <c r="C1598" s="2" t="s">
        <v>1048</v>
      </c>
      <c r="D1598" s="2" t="s">
        <v>45</v>
      </c>
      <c r="E1598" s="2" t="s">
        <v>46</v>
      </c>
      <c r="F1598" s="2">
        <v>5270.17</v>
      </c>
      <c r="G1598" s="2">
        <v>263.51</v>
      </c>
      <c r="H1598" s="2">
        <v>5006.66</v>
      </c>
      <c r="I1598" s="2" t="s">
        <v>29</v>
      </c>
      <c r="J1598" s="4">
        <v>1.0526318943167701</v>
      </c>
      <c r="K1598" t="str">
        <f>_xlfn.XLOOKUP(D1598, dim_channels!A:A, dim_channels!C:C, "Not Found")</f>
        <v>Corporate</v>
      </c>
      <c r="L1598" t="str">
        <f>_xlfn.XLOOKUP(D1598, dim_channels!A:A, dim_channels!B:B, "Not Found")</f>
        <v>Corporate Direct</v>
      </c>
    </row>
    <row r="1599" spans="1:12" x14ac:dyDescent="0.2">
      <c r="A1599" s="3" t="s">
        <v>2030</v>
      </c>
      <c r="B1599" s="3" t="s">
        <v>63</v>
      </c>
      <c r="C1599" s="3" t="s">
        <v>740</v>
      </c>
      <c r="D1599" s="3" t="s">
        <v>169</v>
      </c>
      <c r="E1599" s="3" t="s">
        <v>46</v>
      </c>
      <c r="F1599" s="3">
        <v>3186.25</v>
      </c>
      <c r="G1599" s="3">
        <v>637.25</v>
      </c>
      <c r="H1599" s="3">
        <v>2549</v>
      </c>
      <c r="I1599" s="3" t="s">
        <v>29</v>
      </c>
      <c r="J1599" s="5">
        <v>1.25</v>
      </c>
      <c r="K1599" t="str">
        <f>_xlfn.XLOOKUP(D1599, dim_channels!A:A, dim_channels!C:C, "Not Found")</f>
        <v>GDS</v>
      </c>
      <c r="L1599" t="str">
        <f>_xlfn.XLOOKUP(D1599, dim_channels!A:A, dim_channels!B:B, "Not Found")</f>
        <v>GDS (Amadeus)</v>
      </c>
    </row>
    <row r="1600" spans="1:12" x14ac:dyDescent="0.2">
      <c r="A1600" s="2" t="s">
        <v>2031</v>
      </c>
      <c r="B1600" s="2" t="s">
        <v>608</v>
      </c>
      <c r="C1600" s="2" t="s">
        <v>249</v>
      </c>
      <c r="D1600" s="2" t="s">
        <v>27</v>
      </c>
      <c r="E1600" s="2" t="s">
        <v>28</v>
      </c>
      <c r="F1600" s="2">
        <v>14244.66</v>
      </c>
      <c r="G1600" s="2">
        <v>2564.04</v>
      </c>
      <c r="H1600" s="2">
        <v>11680.62</v>
      </c>
      <c r="I1600" s="2" t="s">
        <v>29</v>
      </c>
      <c r="J1600" s="4">
        <v>1.219512320407649</v>
      </c>
      <c r="K1600" t="str">
        <f>_xlfn.XLOOKUP(D1600, dim_channels!A:A, dim_channels!C:C, "Not Found")</f>
        <v>OTA</v>
      </c>
      <c r="L1600" t="str">
        <f>_xlfn.XLOOKUP(D1600, dim_channels!A:A, dim_channels!B:B, "Not Found")</f>
        <v>Expedia</v>
      </c>
    </row>
    <row r="1601" spans="1:12" x14ac:dyDescent="0.2">
      <c r="A1601" s="3" t="s">
        <v>2032</v>
      </c>
      <c r="B1601" s="3" t="s">
        <v>261</v>
      </c>
      <c r="C1601" s="3" t="s">
        <v>679</v>
      </c>
      <c r="D1601" s="3" t="s">
        <v>52</v>
      </c>
      <c r="E1601" s="3" t="s">
        <v>60</v>
      </c>
      <c r="F1601" s="3">
        <v>6367.49</v>
      </c>
      <c r="G1601" s="3">
        <v>0</v>
      </c>
      <c r="H1601" s="3">
        <v>6367.49</v>
      </c>
      <c r="I1601" s="3" t="s">
        <v>41</v>
      </c>
      <c r="J1601" s="5">
        <v>1</v>
      </c>
      <c r="K1601" t="str">
        <f>_xlfn.XLOOKUP(D1601, dim_channels!A:A, dim_channels!C:C, "Not Found")</f>
        <v>OTA</v>
      </c>
      <c r="L1601" t="str">
        <f>_xlfn.XLOOKUP(D1601, dim_channels!A:A, dim_channels!B:B, "Not Found")</f>
        <v>Agoda</v>
      </c>
    </row>
    <row r="1602" spans="1:12" x14ac:dyDescent="0.2">
      <c r="A1602" s="2" t="s">
        <v>2033</v>
      </c>
      <c r="B1602" s="2" t="s">
        <v>292</v>
      </c>
      <c r="C1602" s="2" t="s">
        <v>186</v>
      </c>
      <c r="D1602" s="2" t="s">
        <v>27</v>
      </c>
      <c r="E1602" s="2" t="s">
        <v>28</v>
      </c>
      <c r="F1602" s="2">
        <v>3932.05</v>
      </c>
      <c r="G1602" s="2">
        <v>707.77</v>
      </c>
      <c r="H1602" s="2">
        <v>3224.28</v>
      </c>
      <c r="I1602" s="2" t="s">
        <v>29</v>
      </c>
      <c r="J1602" s="4">
        <v>1.219512573349709</v>
      </c>
      <c r="K1602" t="str">
        <f>_xlfn.XLOOKUP(D1602, dim_channels!A:A, dim_channels!C:C, "Not Found")</f>
        <v>OTA</v>
      </c>
      <c r="L1602" t="str">
        <f>_xlfn.XLOOKUP(D1602, dim_channels!A:A, dim_channels!B:B, "Not Found")</f>
        <v>Expedia</v>
      </c>
    </row>
    <row r="1603" spans="1:12" x14ac:dyDescent="0.2">
      <c r="A1603" s="3" t="s">
        <v>2034</v>
      </c>
      <c r="B1603" s="3" t="s">
        <v>32</v>
      </c>
      <c r="C1603" s="3" t="s">
        <v>1234</v>
      </c>
      <c r="D1603" s="3" t="s">
        <v>33</v>
      </c>
      <c r="E1603" s="3" t="s">
        <v>28</v>
      </c>
      <c r="F1603" s="3">
        <v>4329.91</v>
      </c>
      <c r="G1603" s="3">
        <v>649.49</v>
      </c>
      <c r="H1603" s="3">
        <v>3680.42</v>
      </c>
      <c r="I1603" s="3" t="s">
        <v>41</v>
      </c>
      <c r="J1603" s="5">
        <v>1.1764717070334361</v>
      </c>
      <c r="K1603" t="str">
        <f>_xlfn.XLOOKUP(D1603, dim_channels!A:A, dim_channels!C:C, "Not Found")</f>
        <v>OTA</v>
      </c>
      <c r="L1603" t="str">
        <f>_xlfn.XLOOKUP(D1603, dim_channels!A:A, dim_channels!B:B, "Not Found")</f>
        <v>Booking.com</v>
      </c>
    </row>
    <row r="1604" spans="1:12" x14ac:dyDescent="0.2">
      <c r="A1604" s="2" t="s">
        <v>2035</v>
      </c>
      <c r="B1604" s="2" t="s">
        <v>62</v>
      </c>
      <c r="C1604" s="2" t="s">
        <v>120</v>
      </c>
      <c r="D1604" s="2" t="s">
        <v>52</v>
      </c>
      <c r="E1604" s="2" t="s">
        <v>60</v>
      </c>
      <c r="F1604" s="2">
        <v>2898.83</v>
      </c>
      <c r="G1604" s="2">
        <v>0</v>
      </c>
      <c r="H1604" s="2">
        <v>2898.83</v>
      </c>
      <c r="I1604" s="2" t="s">
        <v>29</v>
      </c>
      <c r="J1604" s="4">
        <v>1</v>
      </c>
      <c r="K1604" t="str">
        <f>_xlfn.XLOOKUP(D1604, dim_channels!A:A, dim_channels!C:C, "Not Found")</f>
        <v>OTA</v>
      </c>
      <c r="L1604" t="str">
        <f>_xlfn.XLOOKUP(D1604, dim_channels!A:A, dim_channels!B:B, "Not Found")</f>
        <v>Agoda</v>
      </c>
    </row>
    <row r="1605" spans="1:12" x14ac:dyDescent="0.2">
      <c r="A1605" s="3" t="s">
        <v>2036</v>
      </c>
      <c r="B1605" s="3" t="s">
        <v>875</v>
      </c>
      <c r="C1605" s="3" t="s">
        <v>213</v>
      </c>
      <c r="D1605" s="3" t="s">
        <v>33</v>
      </c>
      <c r="E1605" s="3" t="s">
        <v>60</v>
      </c>
      <c r="F1605" s="3">
        <v>8609.26</v>
      </c>
      <c r="G1605" s="3">
        <v>0</v>
      </c>
      <c r="H1605" s="3">
        <v>8609.26</v>
      </c>
      <c r="I1605" s="3" t="s">
        <v>29</v>
      </c>
      <c r="J1605" s="5">
        <v>1</v>
      </c>
      <c r="K1605" t="str">
        <f>_xlfn.XLOOKUP(D1605, dim_channels!A:A, dim_channels!C:C, "Not Found")</f>
        <v>OTA</v>
      </c>
      <c r="L1605" t="str">
        <f>_xlfn.XLOOKUP(D1605, dim_channels!A:A, dim_channels!B:B, "Not Found")</f>
        <v>Booking.com</v>
      </c>
    </row>
    <row r="1606" spans="1:12" x14ac:dyDescent="0.2">
      <c r="A1606" s="2" t="s">
        <v>2037</v>
      </c>
      <c r="B1606" s="2" t="s">
        <v>917</v>
      </c>
      <c r="C1606" s="2" t="s">
        <v>1348</v>
      </c>
      <c r="D1606" s="2" t="s">
        <v>64</v>
      </c>
      <c r="E1606" s="2" t="s">
        <v>28</v>
      </c>
      <c r="F1606" s="2">
        <v>7877.74</v>
      </c>
      <c r="G1606" s="2">
        <v>0</v>
      </c>
      <c r="H1606" s="2">
        <v>7877.74</v>
      </c>
      <c r="I1606" s="2" t="s">
        <v>29</v>
      </c>
      <c r="J1606" s="4">
        <v>1</v>
      </c>
      <c r="K1606" t="str">
        <f>_xlfn.XLOOKUP(D1606, dim_channels!A:A, dim_channels!C:C, "Not Found")</f>
        <v>Direct</v>
      </c>
      <c r="L1606" t="str">
        <f>_xlfn.XLOOKUP(D1606, dim_channels!A:A, dim_channels!B:B, "Not Found")</f>
        <v>Direct Website</v>
      </c>
    </row>
    <row r="1607" spans="1:12" x14ac:dyDescent="0.2">
      <c r="A1607" s="3" t="s">
        <v>2038</v>
      </c>
      <c r="B1607" s="3" t="s">
        <v>475</v>
      </c>
      <c r="C1607" s="3" t="s">
        <v>590</v>
      </c>
      <c r="D1607" s="3" t="s">
        <v>52</v>
      </c>
      <c r="E1607" s="3" t="s">
        <v>34</v>
      </c>
      <c r="F1607" s="3">
        <v>3116.74</v>
      </c>
      <c r="G1607" s="3">
        <v>374.01</v>
      </c>
      <c r="H1607" s="3">
        <v>2742.73</v>
      </c>
      <c r="I1607" s="3" t="s">
        <v>41</v>
      </c>
      <c r="J1607" s="5">
        <v>1.1363641335457739</v>
      </c>
      <c r="K1607" t="str">
        <f>_xlfn.XLOOKUP(D1607, dim_channels!A:A, dim_channels!C:C, "Not Found")</f>
        <v>OTA</v>
      </c>
      <c r="L1607" t="str">
        <f>_xlfn.XLOOKUP(D1607, dim_channels!A:A, dim_channels!B:B, "Not Found")</f>
        <v>Agoda</v>
      </c>
    </row>
    <row r="1608" spans="1:12" x14ac:dyDescent="0.2">
      <c r="A1608" s="2" t="s">
        <v>2039</v>
      </c>
      <c r="B1608" s="2" t="s">
        <v>826</v>
      </c>
      <c r="C1608" s="2" t="s">
        <v>626</v>
      </c>
      <c r="D1608" s="2" t="s">
        <v>64</v>
      </c>
      <c r="E1608" s="2" t="s">
        <v>34</v>
      </c>
      <c r="F1608" s="2">
        <v>9472.34</v>
      </c>
      <c r="G1608" s="2">
        <v>0</v>
      </c>
      <c r="H1608" s="2">
        <v>9472.34</v>
      </c>
      <c r="I1608" s="2" t="s">
        <v>29</v>
      </c>
      <c r="J1608" s="4">
        <v>1</v>
      </c>
      <c r="K1608" t="str">
        <f>_xlfn.XLOOKUP(D1608, dim_channels!A:A, dim_channels!C:C, "Not Found")</f>
        <v>Direct</v>
      </c>
      <c r="L1608" t="str">
        <f>_xlfn.XLOOKUP(D1608, dim_channels!A:A, dim_channels!B:B, "Not Found")</f>
        <v>Direct Website</v>
      </c>
    </row>
    <row r="1609" spans="1:12" x14ac:dyDescent="0.2">
      <c r="A1609" s="3" t="s">
        <v>2040</v>
      </c>
      <c r="B1609" s="3" t="s">
        <v>272</v>
      </c>
      <c r="C1609" s="3" t="s">
        <v>321</v>
      </c>
      <c r="D1609" s="3" t="s">
        <v>169</v>
      </c>
      <c r="E1609" s="3" t="s">
        <v>34</v>
      </c>
      <c r="F1609" s="3">
        <v>5911.15</v>
      </c>
      <c r="G1609" s="3">
        <v>1182.23</v>
      </c>
      <c r="H1609" s="3">
        <v>4728.92</v>
      </c>
      <c r="I1609" s="3" t="s">
        <v>29</v>
      </c>
      <c r="J1609" s="5">
        <v>1.25</v>
      </c>
      <c r="K1609" t="str">
        <f>_xlfn.XLOOKUP(D1609, dim_channels!A:A, dim_channels!C:C, "Not Found")</f>
        <v>GDS</v>
      </c>
      <c r="L1609" t="str">
        <f>_xlfn.XLOOKUP(D1609, dim_channels!A:A, dim_channels!B:B, "Not Found")</f>
        <v>GDS (Amadeus)</v>
      </c>
    </row>
    <row r="1610" spans="1:12" x14ac:dyDescent="0.2">
      <c r="A1610" s="2" t="s">
        <v>2041</v>
      </c>
      <c r="B1610" s="2" t="s">
        <v>276</v>
      </c>
      <c r="C1610" s="2" t="s">
        <v>1354</v>
      </c>
      <c r="D1610" s="2" t="s">
        <v>52</v>
      </c>
      <c r="E1610" s="2" t="s">
        <v>60</v>
      </c>
      <c r="F1610" s="2">
        <v>13965.46</v>
      </c>
      <c r="G1610" s="2">
        <v>0</v>
      </c>
      <c r="H1610" s="2">
        <v>13965.46</v>
      </c>
      <c r="I1610" s="2" t="s">
        <v>41</v>
      </c>
      <c r="J1610" s="4">
        <v>1</v>
      </c>
      <c r="K1610" t="str">
        <f>_xlfn.XLOOKUP(D1610, dim_channels!A:A, dim_channels!C:C, "Not Found")</f>
        <v>OTA</v>
      </c>
      <c r="L1610" t="str">
        <f>_xlfn.XLOOKUP(D1610, dim_channels!A:A, dim_channels!B:B, "Not Found")</f>
        <v>Agoda</v>
      </c>
    </row>
    <row r="1611" spans="1:12" x14ac:dyDescent="0.2">
      <c r="A1611" s="3" t="s">
        <v>2042</v>
      </c>
      <c r="B1611" s="3" t="s">
        <v>292</v>
      </c>
      <c r="C1611" s="3" t="s">
        <v>355</v>
      </c>
      <c r="D1611" s="3" t="s">
        <v>45</v>
      </c>
      <c r="E1611" s="3" t="s">
        <v>89</v>
      </c>
      <c r="F1611" s="3">
        <v>17446.47</v>
      </c>
      <c r="G1611" s="3">
        <v>0</v>
      </c>
      <c r="H1611" s="3">
        <v>17446.47</v>
      </c>
      <c r="I1611" s="3" t="s">
        <v>29</v>
      </c>
      <c r="J1611" s="5">
        <v>1</v>
      </c>
      <c r="K1611" t="str">
        <f>_xlfn.XLOOKUP(D1611, dim_channels!A:A, dim_channels!C:C, "Not Found")</f>
        <v>Corporate</v>
      </c>
      <c r="L1611" t="str">
        <f>_xlfn.XLOOKUP(D1611, dim_channels!A:A, dim_channels!B:B, "Not Found")</f>
        <v>Corporate Direct</v>
      </c>
    </row>
    <row r="1612" spans="1:12" x14ac:dyDescent="0.2">
      <c r="A1612" s="2" t="s">
        <v>2043</v>
      </c>
      <c r="B1612" s="2" t="s">
        <v>112</v>
      </c>
      <c r="C1612" s="2" t="s">
        <v>274</v>
      </c>
      <c r="D1612" s="2" t="s">
        <v>52</v>
      </c>
      <c r="E1612" s="2" t="s">
        <v>34</v>
      </c>
      <c r="F1612" s="2">
        <v>5442.35</v>
      </c>
      <c r="G1612" s="2">
        <v>653.08000000000004</v>
      </c>
      <c r="H1612" s="2">
        <v>4789.2700000000004</v>
      </c>
      <c r="I1612" s="2" t="s">
        <v>29</v>
      </c>
      <c r="J1612" s="4">
        <v>1.136363161817981</v>
      </c>
      <c r="K1612" t="str">
        <f>_xlfn.XLOOKUP(D1612, dim_channels!A:A, dim_channels!C:C, "Not Found")</f>
        <v>OTA</v>
      </c>
      <c r="L1612" t="str">
        <f>_xlfn.XLOOKUP(D1612, dim_channels!A:A, dim_channels!B:B, "Not Found")</f>
        <v>Agoda</v>
      </c>
    </row>
    <row r="1613" spans="1:12" x14ac:dyDescent="0.2">
      <c r="A1613" s="3" t="s">
        <v>2044</v>
      </c>
      <c r="B1613" s="3" t="s">
        <v>91</v>
      </c>
      <c r="C1613" s="3" t="s">
        <v>283</v>
      </c>
      <c r="D1613" s="3" t="s">
        <v>64</v>
      </c>
      <c r="E1613" s="3" t="s">
        <v>34</v>
      </c>
      <c r="F1613" s="3">
        <v>4270.84</v>
      </c>
      <c r="G1613" s="3">
        <v>0</v>
      </c>
      <c r="H1613" s="3">
        <v>4270.84</v>
      </c>
      <c r="I1613" s="3" t="s">
        <v>29</v>
      </c>
      <c r="J1613" s="5">
        <v>1</v>
      </c>
      <c r="K1613" t="str">
        <f>_xlfn.XLOOKUP(D1613, dim_channels!A:A, dim_channels!C:C, "Not Found")</f>
        <v>Direct</v>
      </c>
      <c r="L1613" t="str">
        <f>_xlfn.XLOOKUP(D1613, dim_channels!A:A, dim_channels!B:B, "Not Found")</f>
        <v>Direct Website</v>
      </c>
    </row>
    <row r="1614" spans="1:12" x14ac:dyDescent="0.2">
      <c r="A1614" s="2" t="s">
        <v>2045</v>
      </c>
      <c r="B1614" s="2" t="s">
        <v>1825</v>
      </c>
      <c r="C1614" s="2" t="s">
        <v>200</v>
      </c>
      <c r="D1614" s="2" t="s">
        <v>45</v>
      </c>
      <c r="E1614" s="2" t="s">
        <v>89</v>
      </c>
      <c r="F1614" s="2">
        <v>5455.8</v>
      </c>
      <c r="G1614" s="2">
        <v>0</v>
      </c>
      <c r="H1614" s="2">
        <v>5455.8</v>
      </c>
      <c r="I1614" s="2" t="s">
        <v>29</v>
      </c>
      <c r="J1614" s="4">
        <v>1</v>
      </c>
      <c r="K1614" t="str">
        <f>_xlfn.XLOOKUP(D1614, dim_channels!A:A, dim_channels!C:C, "Not Found")</f>
        <v>Corporate</v>
      </c>
      <c r="L1614" t="str">
        <f>_xlfn.XLOOKUP(D1614, dim_channels!A:A, dim_channels!B:B, "Not Found")</f>
        <v>Corporate Direct</v>
      </c>
    </row>
    <row r="1615" spans="1:12" x14ac:dyDescent="0.2">
      <c r="A1615" s="3" t="s">
        <v>2046</v>
      </c>
      <c r="B1615" s="3" t="s">
        <v>590</v>
      </c>
      <c r="C1615" s="3" t="s">
        <v>666</v>
      </c>
      <c r="D1615" s="3" t="s">
        <v>52</v>
      </c>
      <c r="E1615" s="3" t="s">
        <v>60</v>
      </c>
      <c r="F1615" s="3">
        <v>11834.8</v>
      </c>
      <c r="G1615" s="3">
        <v>0</v>
      </c>
      <c r="H1615" s="3">
        <v>11834.8</v>
      </c>
      <c r="I1615" s="3" t="s">
        <v>29</v>
      </c>
      <c r="J1615" s="5">
        <v>1</v>
      </c>
      <c r="K1615" t="str">
        <f>_xlfn.XLOOKUP(D1615, dim_channels!A:A, dim_channels!C:C, "Not Found")</f>
        <v>OTA</v>
      </c>
      <c r="L1615" t="str">
        <f>_xlfn.XLOOKUP(D1615, dim_channels!A:A, dim_channels!B:B, "Not Found")</f>
        <v>Agoda</v>
      </c>
    </row>
    <row r="1616" spans="1:12" x14ac:dyDescent="0.2">
      <c r="A1616" s="2" t="s">
        <v>2047</v>
      </c>
      <c r="B1616" s="2" t="s">
        <v>94</v>
      </c>
      <c r="C1616" s="2" t="s">
        <v>310</v>
      </c>
      <c r="D1616" s="2" t="s">
        <v>33</v>
      </c>
      <c r="E1616" s="2" t="s">
        <v>34</v>
      </c>
      <c r="F1616" s="2">
        <v>10326.629999999999</v>
      </c>
      <c r="G1616" s="2">
        <v>1548.99</v>
      </c>
      <c r="H1616" s="2">
        <v>8777.64</v>
      </c>
      <c r="I1616" s="2" t="s">
        <v>29</v>
      </c>
      <c r="J1616" s="4">
        <v>1.1764699850985001</v>
      </c>
      <c r="K1616" t="str">
        <f>_xlfn.XLOOKUP(D1616, dim_channels!A:A, dim_channels!C:C, "Not Found")</f>
        <v>OTA</v>
      </c>
      <c r="L1616" t="str">
        <f>_xlfn.XLOOKUP(D1616, dim_channels!A:A, dim_channels!B:B, "Not Found")</f>
        <v>Booking.com</v>
      </c>
    </row>
    <row r="1617" spans="1:12" x14ac:dyDescent="0.2">
      <c r="A1617" s="3" t="s">
        <v>2048</v>
      </c>
      <c r="B1617" s="3" t="s">
        <v>669</v>
      </c>
      <c r="C1617" s="3" t="s">
        <v>168</v>
      </c>
      <c r="D1617" s="3" t="s">
        <v>169</v>
      </c>
      <c r="E1617" s="3" t="s">
        <v>34</v>
      </c>
      <c r="F1617" s="3">
        <v>8454.5400000000009</v>
      </c>
      <c r="G1617" s="3">
        <v>1690.91</v>
      </c>
      <c r="H1617" s="3">
        <v>6763.63</v>
      </c>
      <c r="I1617" s="3" t="s">
        <v>29</v>
      </c>
      <c r="J1617" s="5">
        <v>1.2500003696240041</v>
      </c>
      <c r="K1617" t="str">
        <f>_xlfn.XLOOKUP(D1617, dim_channels!A:A, dim_channels!C:C, "Not Found")</f>
        <v>GDS</v>
      </c>
      <c r="L1617" t="str">
        <f>_xlfn.XLOOKUP(D1617, dim_channels!A:A, dim_channels!B:B, "Not Found")</f>
        <v>GDS (Amadeus)</v>
      </c>
    </row>
    <row r="1618" spans="1:12" x14ac:dyDescent="0.2">
      <c r="A1618" s="2" t="s">
        <v>2049</v>
      </c>
      <c r="B1618" s="2" t="s">
        <v>649</v>
      </c>
      <c r="C1618" s="2" t="s">
        <v>204</v>
      </c>
      <c r="D1618" s="2" t="s">
        <v>27</v>
      </c>
      <c r="E1618" s="2" t="s">
        <v>28</v>
      </c>
      <c r="F1618" s="2">
        <v>5688.4</v>
      </c>
      <c r="G1618" s="2">
        <v>1023.91</v>
      </c>
      <c r="H1618" s="2">
        <v>4664.49</v>
      </c>
      <c r="I1618" s="2" t="s">
        <v>56</v>
      </c>
      <c r="J1618" s="4">
        <v>1.2195116722299759</v>
      </c>
      <c r="K1618" t="str">
        <f>_xlfn.XLOOKUP(D1618, dim_channels!A:A, dim_channels!C:C, "Not Found")</f>
        <v>OTA</v>
      </c>
      <c r="L1618" t="str">
        <f>_xlfn.XLOOKUP(D1618, dim_channels!A:A, dim_channels!B:B, "Not Found")</f>
        <v>Expedia</v>
      </c>
    </row>
    <row r="1619" spans="1:12" x14ac:dyDescent="0.2">
      <c r="A1619" s="3" t="s">
        <v>2050</v>
      </c>
      <c r="B1619" s="3" t="s">
        <v>353</v>
      </c>
      <c r="C1619" s="3" t="s">
        <v>317</v>
      </c>
      <c r="D1619" s="3" t="s">
        <v>33</v>
      </c>
      <c r="E1619" s="3" t="s">
        <v>60</v>
      </c>
      <c r="F1619" s="3">
        <v>3066.72</v>
      </c>
      <c r="G1619" s="3">
        <v>0</v>
      </c>
      <c r="H1619" s="3">
        <v>3066.72</v>
      </c>
      <c r="I1619" s="3" t="s">
        <v>29</v>
      </c>
      <c r="J1619" s="5">
        <v>1</v>
      </c>
      <c r="K1619" t="str">
        <f>_xlfn.XLOOKUP(D1619, dim_channels!A:A, dim_channels!C:C, "Not Found")</f>
        <v>OTA</v>
      </c>
      <c r="L1619" t="str">
        <f>_xlfn.XLOOKUP(D1619, dim_channels!A:A, dim_channels!B:B, "Not Found")</f>
        <v>Booking.com</v>
      </c>
    </row>
    <row r="1620" spans="1:12" x14ac:dyDescent="0.2">
      <c r="A1620" s="2" t="s">
        <v>2051</v>
      </c>
      <c r="B1620" s="2" t="s">
        <v>222</v>
      </c>
      <c r="C1620" s="2" t="s">
        <v>75</v>
      </c>
      <c r="D1620" s="2" t="s">
        <v>27</v>
      </c>
      <c r="E1620" s="2" t="s">
        <v>60</v>
      </c>
      <c r="F1620" s="2">
        <v>9778.36</v>
      </c>
      <c r="G1620" s="2">
        <v>0</v>
      </c>
      <c r="H1620" s="2">
        <v>9778.36</v>
      </c>
      <c r="I1620" s="2" t="s">
        <v>56</v>
      </c>
      <c r="J1620" s="4">
        <v>1</v>
      </c>
      <c r="K1620" t="str">
        <f>_xlfn.XLOOKUP(D1620, dim_channels!A:A, dim_channels!C:C, "Not Found")</f>
        <v>OTA</v>
      </c>
      <c r="L1620" t="str">
        <f>_xlfn.XLOOKUP(D1620, dim_channels!A:A, dim_channels!B:B, "Not Found")</f>
        <v>Expedia</v>
      </c>
    </row>
    <row r="1621" spans="1:12" x14ac:dyDescent="0.2">
      <c r="A1621" s="3" t="s">
        <v>2052</v>
      </c>
      <c r="B1621" s="3" t="s">
        <v>504</v>
      </c>
      <c r="C1621" s="3" t="s">
        <v>349</v>
      </c>
      <c r="D1621" s="3" t="s">
        <v>33</v>
      </c>
      <c r="E1621" s="3" t="s">
        <v>34</v>
      </c>
      <c r="F1621" s="3">
        <v>7414.28</v>
      </c>
      <c r="G1621" s="3">
        <v>1112.1400000000001</v>
      </c>
      <c r="H1621" s="3">
        <v>6302.14</v>
      </c>
      <c r="I1621" s="3" t="s">
        <v>29</v>
      </c>
      <c r="J1621" s="5">
        <v>1.17647021487939</v>
      </c>
      <c r="K1621" t="str">
        <f>_xlfn.XLOOKUP(D1621, dim_channels!A:A, dim_channels!C:C, "Not Found")</f>
        <v>OTA</v>
      </c>
      <c r="L1621" t="str">
        <f>_xlfn.XLOOKUP(D1621, dim_channels!A:A, dim_channels!B:B, "Not Found")</f>
        <v>Booking.com</v>
      </c>
    </row>
    <row r="1622" spans="1:12" x14ac:dyDescent="0.2">
      <c r="A1622" s="2" t="s">
        <v>2053</v>
      </c>
      <c r="B1622" s="2" t="s">
        <v>355</v>
      </c>
      <c r="C1622" s="2" t="s">
        <v>73</v>
      </c>
      <c r="D1622" s="2" t="s">
        <v>114</v>
      </c>
      <c r="E1622" s="2" t="s">
        <v>46</v>
      </c>
      <c r="F1622" s="2">
        <v>7821.27</v>
      </c>
      <c r="G1622" s="2">
        <v>782.13</v>
      </c>
      <c r="H1622" s="2">
        <v>7039.14</v>
      </c>
      <c r="I1622" s="2" t="s">
        <v>41</v>
      </c>
      <c r="J1622" s="4">
        <v>1.1111115846538071</v>
      </c>
      <c r="K1622" t="str">
        <f>_xlfn.XLOOKUP(D1622, dim_channels!A:A, dim_channels!C:C, "Not Found")</f>
        <v>Offline</v>
      </c>
      <c r="L1622" t="str">
        <f>_xlfn.XLOOKUP(D1622, dim_channels!A:A, dim_channels!B:B, "Not Found")</f>
        <v>Travel Agency</v>
      </c>
    </row>
    <row r="1623" spans="1:12" x14ac:dyDescent="0.2">
      <c r="A1623" s="3" t="s">
        <v>2054</v>
      </c>
      <c r="B1623" s="3" t="s">
        <v>26</v>
      </c>
      <c r="C1623" s="3" t="s">
        <v>380</v>
      </c>
      <c r="D1623" s="3" t="s">
        <v>33</v>
      </c>
      <c r="E1623" s="3" t="s">
        <v>28</v>
      </c>
      <c r="F1623" s="3">
        <v>14515.73</v>
      </c>
      <c r="G1623" s="3">
        <v>2177.36</v>
      </c>
      <c r="H1623" s="3">
        <v>12338.37</v>
      </c>
      <c r="I1623" s="3" t="s">
        <v>29</v>
      </c>
      <c r="J1623" s="5">
        <v>1.1764706359105781</v>
      </c>
      <c r="K1623" t="str">
        <f>_xlfn.XLOOKUP(D1623, dim_channels!A:A, dim_channels!C:C, "Not Found")</f>
        <v>OTA</v>
      </c>
      <c r="L1623" t="str">
        <f>_xlfn.XLOOKUP(D1623, dim_channels!A:A, dim_channels!B:B, "Not Found")</f>
        <v>Booking.com</v>
      </c>
    </row>
    <row r="1624" spans="1:12" x14ac:dyDescent="0.2">
      <c r="A1624" s="2" t="s">
        <v>2055</v>
      </c>
      <c r="B1624" s="2" t="s">
        <v>1825</v>
      </c>
      <c r="C1624" s="2" t="s">
        <v>198</v>
      </c>
      <c r="D1624" s="2" t="s">
        <v>52</v>
      </c>
      <c r="E1624" s="2" t="s">
        <v>60</v>
      </c>
      <c r="F1624" s="2">
        <v>8060.53</v>
      </c>
      <c r="G1624" s="2">
        <v>0</v>
      </c>
      <c r="H1624" s="2">
        <v>8060.53</v>
      </c>
      <c r="I1624" s="2" t="s">
        <v>56</v>
      </c>
      <c r="J1624" s="4">
        <v>1</v>
      </c>
      <c r="K1624" t="str">
        <f>_xlfn.XLOOKUP(D1624, dim_channels!A:A, dim_channels!C:C, "Not Found")</f>
        <v>OTA</v>
      </c>
      <c r="L1624" t="str">
        <f>_xlfn.XLOOKUP(D1624, dim_channels!A:A, dim_channels!B:B, "Not Found")</f>
        <v>Agoda</v>
      </c>
    </row>
    <row r="1625" spans="1:12" x14ac:dyDescent="0.2">
      <c r="A1625" s="3" t="s">
        <v>2056</v>
      </c>
      <c r="B1625" s="3" t="s">
        <v>328</v>
      </c>
      <c r="C1625" s="3" t="s">
        <v>409</v>
      </c>
      <c r="D1625" s="3" t="s">
        <v>27</v>
      </c>
      <c r="E1625" s="3" t="s">
        <v>34</v>
      </c>
      <c r="F1625" s="3">
        <v>2816.68</v>
      </c>
      <c r="G1625" s="3">
        <v>507</v>
      </c>
      <c r="H1625" s="3">
        <v>2309.6799999999998</v>
      </c>
      <c r="I1625" s="3" t="s">
        <v>29</v>
      </c>
      <c r="J1625" s="5">
        <v>1.219510927920751</v>
      </c>
      <c r="K1625" t="str">
        <f>_xlfn.XLOOKUP(D1625, dim_channels!A:A, dim_channels!C:C, "Not Found")</f>
        <v>OTA</v>
      </c>
      <c r="L1625" t="str">
        <f>_xlfn.XLOOKUP(D1625, dim_channels!A:A, dim_channels!B:B, "Not Found")</f>
        <v>Expedia</v>
      </c>
    </row>
    <row r="1626" spans="1:12" x14ac:dyDescent="0.2">
      <c r="A1626" s="2" t="s">
        <v>2057</v>
      </c>
      <c r="B1626" s="2" t="s">
        <v>986</v>
      </c>
      <c r="C1626" s="2" t="s">
        <v>410</v>
      </c>
      <c r="D1626" s="2" t="s">
        <v>33</v>
      </c>
      <c r="E1626" s="2" t="s">
        <v>28</v>
      </c>
      <c r="F1626" s="2">
        <v>2639.14</v>
      </c>
      <c r="G1626" s="2">
        <v>395.87</v>
      </c>
      <c r="H1626" s="2">
        <v>2243.27</v>
      </c>
      <c r="I1626" s="2" t="s">
        <v>29</v>
      </c>
      <c r="J1626" s="4">
        <v>1.176470063790805</v>
      </c>
      <c r="K1626" t="str">
        <f>_xlfn.XLOOKUP(D1626, dim_channels!A:A, dim_channels!C:C, "Not Found")</f>
        <v>OTA</v>
      </c>
      <c r="L1626" t="str">
        <f>_xlfn.XLOOKUP(D1626, dim_channels!A:A, dim_channels!B:B, "Not Found")</f>
        <v>Booking.com</v>
      </c>
    </row>
    <row r="1627" spans="1:12" x14ac:dyDescent="0.2">
      <c r="A1627" s="3" t="s">
        <v>2058</v>
      </c>
      <c r="B1627" s="3" t="s">
        <v>396</v>
      </c>
      <c r="C1627" s="3" t="s">
        <v>661</v>
      </c>
      <c r="D1627" s="3" t="s">
        <v>52</v>
      </c>
      <c r="E1627" s="3" t="s">
        <v>34</v>
      </c>
      <c r="F1627" s="3">
        <v>8136.47</v>
      </c>
      <c r="G1627" s="3">
        <v>976.38</v>
      </c>
      <c r="H1627" s="3">
        <v>7160.09</v>
      </c>
      <c r="I1627" s="3" t="s">
        <v>29</v>
      </c>
      <c r="J1627" s="5">
        <v>1.1363642077124729</v>
      </c>
      <c r="K1627" t="str">
        <f>_xlfn.XLOOKUP(D1627, dim_channels!A:A, dim_channels!C:C, "Not Found")</f>
        <v>OTA</v>
      </c>
      <c r="L1627" t="str">
        <f>_xlfn.XLOOKUP(D1627, dim_channels!A:A, dim_channels!B:B, "Not Found")</f>
        <v>Agoda</v>
      </c>
    </row>
    <row r="1628" spans="1:12" x14ac:dyDescent="0.2">
      <c r="A1628" s="2" t="s">
        <v>2059</v>
      </c>
      <c r="B1628" s="2" t="s">
        <v>300</v>
      </c>
      <c r="C1628" s="2" t="s">
        <v>714</v>
      </c>
      <c r="D1628" s="2" t="s">
        <v>52</v>
      </c>
      <c r="E1628" s="2" t="s">
        <v>60</v>
      </c>
      <c r="F1628" s="2">
        <v>2723.49</v>
      </c>
      <c r="G1628" s="2">
        <v>0</v>
      </c>
      <c r="H1628" s="2">
        <v>2723.49</v>
      </c>
      <c r="I1628" s="2" t="s">
        <v>41</v>
      </c>
      <c r="J1628" s="4">
        <v>1</v>
      </c>
      <c r="K1628" t="str">
        <f>_xlfn.XLOOKUP(D1628, dim_channels!A:A, dim_channels!C:C, "Not Found")</f>
        <v>OTA</v>
      </c>
      <c r="L1628" t="str">
        <f>_xlfn.XLOOKUP(D1628, dim_channels!A:A, dim_channels!B:B, "Not Found")</f>
        <v>Agoda</v>
      </c>
    </row>
    <row r="1629" spans="1:12" x14ac:dyDescent="0.2">
      <c r="A1629" s="3" t="s">
        <v>2060</v>
      </c>
      <c r="B1629" s="3" t="s">
        <v>187</v>
      </c>
      <c r="C1629" s="3" t="s">
        <v>423</v>
      </c>
      <c r="D1629" s="3" t="s">
        <v>52</v>
      </c>
      <c r="E1629" s="3" t="s">
        <v>34</v>
      </c>
      <c r="F1629" s="3">
        <v>7242.02</v>
      </c>
      <c r="G1629" s="3">
        <v>869.04</v>
      </c>
      <c r="H1629" s="3">
        <v>6372.98</v>
      </c>
      <c r="I1629" s="3" t="s">
        <v>41</v>
      </c>
      <c r="J1629" s="5">
        <v>1.1363632084205511</v>
      </c>
      <c r="K1629" t="str">
        <f>_xlfn.XLOOKUP(D1629, dim_channels!A:A, dim_channels!C:C, "Not Found")</f>
        <v>OTA</v>
      </c>
      <c r="L1629" t="str">
        <f>_xlfn.XLOOKUP(D1629, dim_channels!A:A, dim_channels!B:B, "Not Found")</f>
        <v>Agoda</v>
      </c>
    </row>
    <row r="1630" spans="1:12" x14ac:dyDescent="0.2">
      <c r="A1630" s="2" t="s">
        <v>2061</v>
      </c>
      <c r="B1630" s="2" t="s">
        <v>781</v>
      </c>
      <c r="C1630" s="2" t="s">
        <v>706</v>
      </c>
      <c r="D1630" s="2" t="s">
        <v>52</v>
      </c>
      <c r="E1630" s="2" t="s">
        <v>34</v>
      </c>
      <c r="F1630" s="2">
        <v>5884.72</v>
      </c>
      <c r="G1630" s="2">
        <v>706.17</v>
      </c>
      <c r="H1630" s="2">
        <v>5178.55</v>
      </c>
      <c r="I1630" s="2" t="s">
        <v>29</v>
      </c>
      <c r="J1630" s="4">
        <v>1.136364426335557</v>
      </c>
      <c r="K1630" t="str">
        <f>_xlfn.XLOOKUP(D1630, dim_channels!A:A, dim_channels!C:C, "Not Found")</f>
        <v>OTA</v>
      </c>
      <c r="L1630" t="str">
        <f>_xlfn.XLOOKUP(D1630, dim_channels!A:A, dim_channels!B:B, "Not Found")</f>
        <v>Agoda</v>
      </c>
    </row>
    <row r="1631" spans="1:12" x14ac:dyDescent="0.2">
      <c r="A1631" s="3" t="s">
        <v>2062</v>
      </c>
      <c r="B1631" s="3" t="s">
        <v>37</v>
      </c>
      <c r="C1631" s="3" t="s">
        <v>44</v>
      </c>
      <c r="D1631" s="3" t="s">
        <v>114</v>
      </c>
      <c r="E1631" s="3" t="s">
        <v>46</v>
      </c>
      <c r="F1631" s="3">
        <v>22256.21</v>
      </c>
      <c r="G1631" s="3">
        <v>2225.62</v>
      </c>
      <c r="H1631" s="3">
        <v>20030.59</v>
      </c>
      <c r="I1631" s="3" t="s">
        <v>41</v>
      </c>
      <c r="J1631" s="5">
        <v>1.111111055640398</v>
      </c>
      <c r="K1631" t="str">
        <f>_xlfn.XLOOKUP(D1631, dim_channels!A:A, dim_channels!C:C, "Not Found")</f>
        <v>Offline</v>
      </c>
      <c r="L1631" t="str">
        <f>_xlfn.XLOOKUP(D1631, dim_channels!A:A, dim_channels!B:B, "Not Found")</f>
        <v>Travel Agency</v>
      </c>
    </row>
    <row r="1632" spans="1:12" x14ac:dyDescent="0.2">
      <c r="A1632" s="2" t="s">
        <v>2063</v>
      </c>
      <c r="B1632" s="2" t="s">
        <v>190</v>
      </c>
      <c r="C1632" s="2" t="s">
        <v>297</v>
      </c>
      <c r="D1632" s="2" t="s">
        <v>52</v>
      </c>
      <c r="E1632" s="2" t="s">
        <v>60</v>
      </c>
      <c r="F1632" s="2">
        <v>5352.04</v>
      </c>
      <c r="G1632" s="2">
        <v>0</v>
      </c>
      <c r="H1632" s="2">
        <v>5352.04</v>
      </c>
      <c r="I1632" s="2" t="s">
        <v>29</v>
      </c>
      <c r="J1632" s="4">
        <v>1</v>
      </c>
      <c r="K1632" t="str">
        <f>_xlfn.XLOOKUP(D1632, dim_channels!A:A, dim_channels!C:C, "Not Found")</f>
        <v>OTA</v>
      </c>
      <c r="L1632" t="str">
        <f>_xlfn.XLOOKUP(D1632, dim_channels!A:A, dim_channels!B:B, "Not Found")</f>
        <v>Agoda</v>
      </c>
    </row>
    <row r="1633" spans="1:12" x14ac:dyDescent="0.2">
      <c r="A1633" s="3" t="s">
        <v>2064</v>
      </c>
      <c r="B1633" s="3" t="s">
        <v>84</v>
      </c>
      <c r="C1633" s="3" t="s">
        <v>420</v>
      </c>
      <c r="D1633" s="3" t="s">
        <v>27</v>
      </c>
      <c r="E1633" s="3" t="s">
        <v>34</v>
      </c>
      <c r="F1633" s="3">
        <v>5215.05</v>
      </c>
      <c r="G1633" s="3">
        <v>938.71</v>
      </c>
      <c r="H1633" s="3">
        <v>4276.34</v>
      </c>
      <c r="I1633" s="3" t="s">
        <v>41</v>
      </c>
      <c r="J1633" s="5">
        <v>1.2195124802985731</v>
      </c>
      <c r="K1633" t="str">
        <f>_xlfn.XLOOKUP(D1633, dim_channels!A:A, dim_channels!C:C, "Not Found")</f>
        <v>OTA</v>
      </c>
      <c r="L1633" t="str">
        <f>_xlfn.XLOOKUP(D1633, dim_channels!A:A, dim_channels!B:B, "Not Found")</f>
        <v>Expedia</v>
      </c>
    </row>
    <row r="1634" spans="1:12" x14ac:dyDescent="0.2">
      <c r="A1634" s="2" t="s">
        <v>2065</v>
      </c>
      <c r="B1634" s="2" t="s">
        <v>198</v>
      </c>
      <c r="C1634" s="2" t="s">
        <v>534</v>
      </c>
      <c r="D1634" s="2" t="s">
        <v>52</v>
      </c>
      <c r="E1634" s="2" t="s">
        <v>60</v>
      </c>
      <c r="F1634" s="2">
        <v>18441.41</v>
      </c>
      <c r="G1634" s="2">
        <v>0</v>
      </c>
      <c r="H1634" s="2">
        <v>18441.41</v>
      </c>
      <c r="I1634" s="2" t="s">
        <v>56</v>
      </c>
      <c r="J1634" s="4">
        <v>1</v>
      </c>
      <c r="K1634" t="str">
        <f>_xlfn.XLOOKUP(D1634, dim_channels!A:A, dim_channels!C:C, "Not Found")</f>
        <v>OTA</v>
      </c>
      <c r="L1634" t="str">
        <f>_xlfn.XLOOKUP(D1634, dim_channels!A:A, dim_channels!B:B, "Not Found")</f>
        <v>Agoda</v>
      </c>
    </row>
    <row r="1635" spans="1:12" x14ac:dyDescent="0.2">
      <c r="A1635" s="3" t="s">
        <v>2066</v>
      </c>
      <c r="B1635" s="3" t="s">
        <v>501</v>
      </c>
      <c r="C1635" s="3" t="s">
        <v>107</v>
      </c>
      <c r="D1635" s="3" t="s">
        <v>33</v>
      </c>
      <c r="E1635" s="3" t="s">
        <v>60</v>
      </c>
      <c r="F1635" s="3">
        <v>2589.56</v>
      </c>
      <c r="G1635" s="3">
        <v>0</v>
      </c>
      <c r="H1635" s="3">
        <v>2589.56</v>
      </c>
      <c r="I1635" s="3" t="s">
        <v>41</v>
      </c>
      <c r="J1635" s="5">
        <v>1</v>
      </c>
      <c r="K1635" t="str">
        <f>_xlfn.XLOOKUP(D1635, dim_channels!A:A, dim_channels!C:C, "Not Found")</f>
        <v>OTA</v>
      </c>
      <c r="L1635" t="str">
        <f>_xlfn.XLOOKUP(D1635, dim_channels!A:A, dim_channels!B:B, "Not Found")</f>
        <v>Booking.com</v>
      </c>
    </row>
    <row r="1636" spans="1:12" x14ac:dyDescent="0.2">
      <c r="A1636" s="2" t="s">
        <v>2067</v>
      </c>
      <c r="B1636" s="2" t="s">
        <v>986</v>
      </c>
      <c r="C1636" s="2" t="s">
        <v>986</v>
      </c>
      <c r="D1636" s="2" t="s">
        <v>52</v>
      </c>
      <c r="E1636" s="2" t="s">
        <v>60</v>
      </c>
      <c r="F1636" s="2">
        <v>4665.32</v>
      </c>
      <c r="G1636" s="2">
        <v>0</v>
      </c>
      <c r="H1636" s="2">
        <v>4665.32</v>
      </c>
      <c r="I1636" s="2" t="s">
        <v>29</v>
      </c>
      <c r="J1636" s="4">
        <v>1</v>
      </c>
      <c r="K1636" t="str">
        <f>_xlfn.XLOOKUP(D1636, dim_channels!A:A, dim_channels!C:C, "Not Found")</f>
        <v>OTA</v>
      </c>
      <c r="L1636" t="str">
        <f>_xlfn.XLOOKUP(D1636, dim_channels!A:A, dim_channels!B:B, "Not Found")</f>
        <v>Agoda</v>
      </c>
    </row>
    <row r="1637" spans="1:12" x14ac:dyDescent="0.2">
      <c r="A1637" s="3" t="s">
        <v>2068</v>
      </c>
      <c r="B1637" s="3" t="s">
        <v>515</v>
      </c>
      <c r="C1637" s="3" t="s">
        <v>551</v>
      </c>
      <c r="D1637" s="3" t="s">
        <v>33</v>
      </c>
      <c r="E1637" s="3" t="s">
        <v>60</v>
      </c>
      <c r="F1637" s="3">
        <v>4843.29</v>
      </c>
      <c r="G1637" s="3">
        <v>0</v>
      </c>
      <c r="H1637" s="3">
        <v>4843.29</v>
      </c>
      <c r="I1637" s="3" t="s">
        <v>29</v>
      </c>
      <c r="J1637" s="5">
        <v>1</v>
      </c>
      <c r="K1637" t="str">
        <f>_xlfn.XLOOKUP(D1637, dim_channels!A:A, dim_channels!C:C, "Not Found")</f>
        <v>OTA</v>
      </c>
      <c r="L1637" t="str">
        <f>_xlfn.XLOOKUP(D1637, dim_channels!A:A, dim_channels!B:B, "Not Found")</f>
        <v>Booking.com</v>
      </c>
    </row>
    <row r="1638" spans="1:12" x14ac:dyDescent="0.2">
      <c r="A1638" s="2" t="s">
        <v>2069</v>
      </c>
      <c r="B1638" s="2" t="s">
        <v>266</v>
      </c>
      <c r="C1638" s="2" t="s">
        <v>425</v>
      </c>
      <c r="D1638" s="2" t="s">
        <v>169</v>
      </c>
      <c r="E1638" s="2" t="s">
        <v>46</v>
      </c>
      <c r="F1638" s="2">
        <v>22928.39</v>
      </c>
      <c r="G1638" s="2">
        <v>4585.68</v>
      </c>
      <c r="H1638" s="2">
        <v>18342.71</v>
      </c>
      <c r="I1638" s="2" t="s">
        <v>41</v>
      </c>
      <c r="J1638" s="4">
        <v>1.2500001362939279</v>
      </c>
      <c r="K1638" t="str">
        <f>_xlfn.XLOOKUP(D1638, dim_channels!A:A, dim_channels!C:C, "Not Found")</f>
        <v>GDS</v>
      </c>
      <c r="L1638" t="str">
        <f>_xlfn.XLOOKUP(D1638, dim_channels!A:A, dim_channels!B:B, "Not Found")</f>
        <v>GDS (Amadeus)</v>
      </c>
    </row>
    <row r="1639" spans="1:12" x14ac:dyDescent="0.2">
      <c r="A1639" s="3" t="s">
        <v>2070</v>
      </c>
      <c r="B1639" s="3" t="s">
        <v>955</v>
      </c>
      <c r="C1639" s="3" t="s">
        <v>209</v>
      </c>
      <c r="D1639" s="3" t="s">
        <v>114</v>
      </c>
      <c r="E1639" s="3" t="s">
        <v>46</v>
      </c>
      <c r="F1639" s="3">
        <v>2252.9499999999998</v>
      </c>
      <c r="G1639" s="3">
        <v>225.3</v>
      </c>
      <c r="H1639" s="3">
        <v>2027.65</v>
      </c>
      <c r="I1639" s="3" t="s">
        <v>29</v>
      </c>
      <c r="J1639" s="5">
        <v>1.11111385100979</v>
      </c>
      <c r="K1639" t="str">
        <f>_xlfn.XLOOKUP(D1639, dim_channels!A:A, dim_channels!C:C, "Not Found")</f>
        <v>Offline</v>
      </c>
      <c r="L1639" t="str">
        <f>_xlfn.XLOOKUP(D1639, dim_channels!A:A, dim_channels!B:B, "Not Found")</f>
        <v>Travel Agency</v>
      </c>
    </row>
    <row r="1640" spans="1:12" x14ac:dyDescent="0.2">
      <c r="A1640" s="2" t="s">
        <v>2071</v>
      </c>
      <c r="B1640" s="2" t="s">
        <v>1101</v>
      </c>
      <c r="C1640" s="2" t="s">
        <v>603</v>
      </c>
      <c r="D1640" s="2" t="s">
        <v>45</v>
      </c>
      <c r="E1640" s="2" t="s">
        <v>89</v>
      </c>
      <c r="F1640" s="2">
        <v>13573.7</v>
      </c>
      <c r="G1640" s="2">
        <v>0</v>
      </c>
      <c r="H1640" s="2">
        <v>13573.7</v>
      </c>
      <c r="I1640" s="2" t="s">
        <v>29</v>
      </c>
      <c r="J1640" s="4">
        <v>1</v>
      </c>
      <c r="K1640" t="str">
        <f>_xlfn.XLOOKUP(D1640, dim_channels!A:A, dim_channels!C:C, "Not Found")</f>
        <v>Corporate</v>
      </c>
      <c r="L1640" t="str">
        <f>_xlfn.XLOOKUP(D1640, dim_channels!A:A, dim_channels!B:B, "Not Found")</f>
        <v>Corporate Direct</v>
      </c>
    </row>
    <row r="1641" spans="1:12" x14ac:dyDescent="0.2">
      <c r="A1641" s="3" t="s">
        <v>2072</v>
      </c>
      <c r="B1641" s="3" t="s">
        <v>130</v>
      </c>
      <c r="C1641" s="3" t="s">
        <v>130</v>
      </c>
      <c r="D1641" s="3" t="s">
        <v>33</v>
      </c>
      <c r="E1641" s="3" t="s">
        <v>28</v>
      </c>
      <c r="F1641" s="3">
        <v>8066.52</v>
      </c>
      <c r="G1641" s="3">
        <v>1209.98</v>
      </c>
      <c r="H1641" s="3">
        <v>6856.54</v>
      </c>
      <c r="I1641" s="3" t="s">
        <v>41</v>
      </c>
      <c r="J1641" s="5">
        <v>1.1764709314027191</v>
      </c>
      <c r="K1641" t="str">
        <f>_xlfn.XLOOKUP(D1641, dim_channels!A:A, dim_channels!C:C, "Not Found")</f>
        <v>OTA</v>
      </c>
      <c r="L1641" t="str">
        <f>_xlfn.XLOOKUP(D1641, dim_channels!A:A, dim_channels!B:B, "Not Found")</f>
        <v>Booking.com</v>
      </c>
    </row>
    <row r="1642" spans="1:12" x14ac:dyDescent="0.2">
      <c r="A1642" s="2" t="s">
        <v>2073</v>
      </c>
      <c r="B1642" s="2" t="s">
        <v>302</v>
      </c>
      <c r="C1642" s="2" t="s">
        <v>787</v>
      </c>
      <c r="D1642" s="2" t="s">
        <v>52</v>
      </c>
      <c r="E1642" s="2" t="s">
        <v>34</v>
      </c>
      <c r="F1642" s="2">
        <v>10939.99</v>
      </c>
      <c r="G1642" s="2">
        <v>1312.8</v>
      </c>
      <c r="H1642" s="2">
        <v>9627.19</v>
      </c>
      <c r="I1642" s="2" t="s">
        <v>29</v>
      </c>
      <c r="J1642" s="4">
        <v>1.136363778007913</v>
      </c>
      <c r="K1642" t="str">
        <f>_xlfn.XLOOKUP(D1642, dim_channels!A:A, dim_channels!C:C, "Not Found")</f>
        <v>OTA</v>
      </c>
      <c r="L1642" t="str">
        <f>_xlfn.XLOOKUP(D1642, dim_channels!A:A, dim_channels!B:B, "Not Found")</f>
        <v>Agoda</v>
      </c>
    </row>
    <row r="1643" spans="1:12" x14ac:dyDescent="0.2">
      <c r="A1643" s="3" t="s">
        <v>2074</v>
      </c>
      <c r="B1643" s="3" t="s">
        <v>649</v>
      </c>
      <c r="C1643" s="3" t="s">
        <v>295</v>
      </c>
      <c r="D1643" s="3" t="s">
        <v>52</v>
      </c>
      <c r="E1643" s="3" t="s">
        <v>60</v>
      </c>
      <c r="F1643" s="3">
        <v>4074.39</v>
      </c>
      <c r="G1643" s="3">
        <v>0</v>
      </c>
      <c r="H1643" s="3">
        <v>4074.39</v>
      </c>
      <c r="I1643" s="3" t="s">
        <v>41</v>
      </c>
      <c r="J1643" s="5">
        <v>1</v>
      </c>
      <c r="K1643" t="str">
        <f>_xlfn.XLOOKUP(D1643, dim_channels!A:A, dim_channels!C:C, "Not Found")</f>
        <v>OTA</v>
      </c>
      <c r="L1643" t="str">
        <f>_xlfn.XLOOKUP(D1643, dim_channels!A:A, dim_channels!B:B, "Not Found")</f>
        <v>Agoda</v>
      </c>
    </row>
    <row r="1644" spans="1:12" x14ac:dyDescent="0.2">
      <c r="A1644" s="2" t="s">
        <v>2075</v>
      </c>
      <c r="B1644" s="2" t="s">
        <v>769</v>
      </c>
      <c r="C1644" s="2" t="s">
        <v>317</v>
      </c>
      <c r="D1644" s="2" t="s">
        <v>33</v>
      </c>
      <c r="E1644" s="2" t="s">
        <v>28</v>
      </c>
      <c r="F1644" s="2">
        <v>19586.919999999998</v>
      </c>
      <c r="G1644" s="2">
        <v>2938.04</v>
      </c>
      <c r="H1644" s="2">
        <v>16648.88</v>
      </c>
      <c r="I1644" s="2" t="s">
        <v>41</v>
      </c>
      <c r="J1644" s="4">
        <v>1.1764707295625889</v>
      </c>
      <c r="K1644" t="str">
        <f>_xlfn.XLOOKUP(D1644, dim_channels!A:A, dim_channels!C:C, "Not Found")</f>
        <v>OTA</v>
      </c>
      <c r="L1644" t="str">
        <f>_xlfn.XLOOKUP(D1644, dim_channels!A:A, dim_channels!B:B, "Not Found")</f>
        <v>Booking.com</v>
      </c>
    </row>
    <row r="1645" spans="1:12" x14ac:dyDescent="0.2">
      <c r="A1645" s="3" t="s">
        <v>2076</v>
      </c>
      <c r="B1645" s="3" t="s">
        <v>382</v>
      </c>
      <c r="C1645" s="3" t="s">
        <v>87</v>
      </c>
      <c r="D1645" s="3" t="s">
        <v>64</v>
      </c>
      <c r="E1645" s="3" t="s">
        <v>34</v>
      </c>
      <c r="F1645" s="3">
        <v>4930.9399999999996</v>
      </c>
      <c r="G1645" s="3">
        <v>0</v>
      </c>
      <c r="H1645" s="3">
        <v>4930.9399999999996</v>
      </c>
      <c r="I1645" s="3" t="s">
        <v>29</v>
      </c>
      <c r="J1645" s="5">
        <v>1</v>
      </c>
      <c r="K1645" t="str">
        <f>_xlfn.XLOOKUP(D1645, dim_channels!A:A, dim_channels!C:C, "Not Found")</f>
        <v>Direct</v>
      </c>
      <c r="L1645" t="str">
        <f>_xlfn.XLOOKUP(D1645, dim_channels!A:A, dim_channels!B:B, "Not Found")</f>
        <v>Direct Website</v>
      </c>
    </row>
    <row r="1646" spans="1:12" x14ac:dyDescent="0.2">
      <c r="A1646" s="2" t="s">
        <v>2077</v>
      </c>
      <c r="B1646" s="2" t="s">
        <v>189</v>
      </c>
      <c r="C1646" s="2" t="s">
        <v>749</v>
      </c>
      <c r="D1646" s="2" t="s">
        <v>52</v>
      </c>
      <c r="E1646" s="2" t="s">
        <v>34</v>
      </c>
      <c r="F1646" s="2">
        <v>8058.88</v>
      </c>
      <c r="G1646" s="2">
        <v>967.07</v>
      </c>
      <c r="H1646" s="2">
        <v>7091.81</v>
      </c>
      <c r="I1646" s="2" t="s">
        <v>41</v>
      </c>
      <c r="J1646" s="4">
        <v>1.1363643414022651</v>
      </c>
      <c r="K1646" t="str">
        <f>_xlfn.XLOOKUP(D1646, dim_channels!A:A, dim_channels!C:C, "Not Found")</f>
        <v>OTA</v>
      </c>
      <c r="L1646" t="str">
        <f>_xlfn.XLOOKUP(D1646, dim_channels!A:A, dim_channels!B:B, "Not Found")</f>
        <v>Agoda</v>
      </c>
    </row>
    <row r="1647" spans="1:12" x14ac:dyDescent="0.2">
      <c r="A1647" s="3" t="s">
        <v>2078</v>
      </c>
      <c r="B1647" s="3" t="s">
        <v>104</v>
      </c>
      <c r="C1647" s="3" t="s">
        <v>388</v>
      </c>
      <c r="D1647" s="3" t="s">
        <v>64</v>
      </c>
      <c r="E1647" s="3" t="s">
        <v>34</v>
      </c>
      <c r="F1647" s="3">
        <v>6406.57</v>
      </c>
      <c r="G1647" s="3">
        <v>0</v>
      </c>
      <c r="H1647" s="3">
        <v>6406.57</v>
      </c>
      <c r="I1647" s="3" t="s">
        <v>56</v>
      </c>
      <c r="J1647" s="5">
        <v>1</v>
      </c>
      <c r="K1647" t="str">
        <f>_xlfn.XLOOKUP(D1647, dim_channels!A:A, dim_channels!C:C, "Not Found")</f>
        <v>Direct</v>
      </c>
      <c r="L1647" t="str">
        <f>_xlfn.XLOOKUP(D1647, dim_channels!A:A, dim_channels!B:B, "Not Found")</f>
        <v>Direct Website</v>
      </c>
    </row>
    <row r="1648" spans="1:12" x14ac:dyDescent="0.2">
      <c r="A1648" s="2" t="s">
        <v>2079</v>
      </c>
      <c r="B1648" s="2" t="s">
        <v>118</v>
      </c>
      <c r="C1648" s="2" t="s">
        <v>799</v>
      </c>
      <c r="D1648" s="2" t="s">
        <v>45</v>
      </c>
      <c r="E1648" s="2" t="s">
        <v>89</v>
      </c>
      <c r="F1648" s="2">
        <v>2961.33</v>
      </c>
      <c r="G1648" s="2">
        <v>0</v>
      </c>
      <c r="H1648" s="2">
        <v>2961.33</v>
      </c>
      <c r="I1648" s="2" t="s">
        <v>29</v>
      </c>
      <c r="J1648" s="4">
        <v>1</v>
      </c>
      <c r="K1648" t="str">
        <f>_xlfn.XLOOKUP(D1648, dim_channels!A:A, dim_channels!C:C, "Not Found")</f>
        <v>Corporate</v>
      </c>
      <c r="L1648" t="str">
        <f>_xlfn.XLOOKUP(D1648, dim_channels!A:A, dim_channels!B:B, "Not Found")</f>
        <v>Corporate Direct</v>
      </c>
    </row>
    <row r="1649" spans="1:12" x14ac:dyDescent="0.2">
      <c r="A1649" s="3" t="s">
        <v>2080</v>
      </c>
      <c r="B1649" s="3" t="s">
        <v>224</v>
      </c>
      <c r="C1649" s="3" t="s">
        <v>562</v>
      </c>
      <c r="D1649" s="3" t="s">
        <v>52</v>
      </c>
      <c r="E1649" s="3" t="s">
        <v>60</v>
      </c>
      <c r="F1649" s="3">
        <v>8928.0300000000007</v>
      </c>
      <c r="G1649" s="3">
        <v>0</v>
      </c>
      <c r="H1649" s="3">
        <v>8928.0300000000007</v>
      </c>
      <c r="I1649" s="3" t="s">
        <v>29</v>
      </c>
      <c r="J1649" s="5">
        <v>1</v>
      </c>
      <c r="K1649" t="str">
        <f>_xlfn.XLOOKUP(D1649, dim_channels!A:A, dim_channels!C:C, "Not Found")</f>
        <v>OTA</v>
      </c>
      <c r="L1649" t="str">
        <f>_xlfn.XLOOKUP(D1649, dim_channels!A:A, dim_channels!B:B, "Not Found")</f>
        <v>Agoda</v>
      </c>
    </row>
    <row r="1650" spans="1:12" x14ac:dyDescent="0.2">
      <c r="A1650" s="2" t="s">
        <v>2081</v>
      </c>
      <c r="B1650" s="2" t="s">
        <v>219</v>
      </c>
      <c r="C1650" s="2" t="s">
        <v>212</v>
      </c>
      <c r="D1650" s="2" t="s">
        <v>52</v>
      </c>
      <c r="E1650" s="2" t="s">
        <v>60</v>
      </c>
      <c r="F1650" s="2">
        <v>8101.31</v>
      </c>
      <c r="G1650" s="2">
        <v>0</v>
      </c>
      <c r="H1650" s="2">
        <v>8101.31</v>
      </c>
      <c r="I1650" s="2" t="s">
        <v>56</v>
      </c>
      <c r="J1650" s="4">
        <v>1</v>
      </c>
      <c r="K1650" t="str">
        <f>_xlfn.XLOOKUP(D1650, dim_channels!A:A, dim_channels!C:C, "Not Found")</f>
        <v>OTA</v>
      </c>
      <c r="L1650" t="str">
        <f>_xlfn.XLOOKUP(D1650, dim_channels!A:A, dim_channels!B:B, "Not Found")</f>
        <v>Agoda</v>
      </c>
    </row>
    <row r="1651" spans="1:12" x14ac:dyDescent="0.2">
      <c r="A1651" s="3" t="s">
        <v>2082</v>
      </c>
      <c r="B1651" s="3" t="s">
        <v>81</v>
      </c>
      <c r="C1651" s="3" t="s">
        <v>200</v>
      </c>
      <c r="D1651" s="3" t="s">
        <v>45</v>
      </c>
      <c r="E1651" s="3" t="s">
        <v>89</v>
      </c>
      <c r="F1651" s="3">
        <v>2989.03</v>
      </c>
      <c r="G1651" s="3">
        <v>0</v>
      </c>
      <c r="H1651" s="3">
        <v>2989.03</v>
      </c>
      <c r="I1651" s="3" t="s">
        <v>41</v>
      </c>
      <c r="J1651" s="5">
        <v>1</v>
      </c>
      <c r="K1651" t="str">
        <f>_xlfn.XLOOKUP(D1651, dim_channels!A:A, dim_channels!C:C, "Not Found")</f>
        <v>Corporate</v>
      </c>
      <c r="L1651" t="str">
        <f>_xlfn.XLOOKUP(D1651, dim_channels!A:A, dim_channels!B:B, "Not Found")</f>
        <v>Corporate Direct</v>
      </c>
    </row>
    <row r="1652" spans="1:12" x14ac:dyDescent="0.2">
      <c r="A1652" s="2" t="s">
        <v>2083</v>
      </c>
      <c r="B1652" s="2" t="s">
        <v>37</v>
      </c>
      <c r="C1652" s="2" t="s">
        <v>512</v>
      </c>
      <c r="D1652" s="2" t="s">
        <v>27</v>
      </c>
      <c r="E1652" s="2" t="s">
        <v>60</v>
      </c>
      <c r="F1652" s="2">
        <v>8259.69</v>
      </c>
      <c r="G1652" s="2">
        <v>0</v>
      </c>
      <c r="H1652" s="2">
        <v>8259.69</v>
      </c>
      <c r="I1652" s="2" t="s">
        <v>56</v>
      </c>
      <c r="J1652" s="4">
        <v>1</v>
      </c>
      <c r="K1652" t="str">
        <f>_xlfn.XLOOKUP(D1652, dim_channels!A:A, dim_channels!C:C, "Not Found")</f>
        <v>OTA</v>
      </c>
      <c r="L1652" t="str">
        <f>_xlfn.XLOOKUP(D1652, dim_channels!A:A, dim_channels!B:B, "Not Found")</f>
        <v>Expedia</v>
      </c>
    </row>
    <row r="1653" spans="1:12" x14ac:dyDescent="0.2">
      <c r="A1653" s="3" t="s">
        <v>2084</v>
      </c>
      <c r="B1653" s="3" t="s">
        <v>380</v>
      </c>
      <c r="C1653" s="3" t="s">
        <v>213</v>
      </c>
      <c r="D1653" s="3" t="s">
        <v>52</v>
      </c>
      <c r="E1653" s="3" t="s">
        <v>60</v>
      </c>
      <c r="F1653" s="3">
        <v>22996.55</v>
      </c>
      <c r="G1653" s="3">
        <v>0</v>
      </c>
      <c r="H1653" s="3">
        <v>22996.55</v>
      </c>
      <c r="I1653" s="3" t="s">
        <v>29</v>
      </c>
      <c r="J1653" s="5">
        <v>1</v>
      </c>
      <c r="K1653" t="str">
        <f>_xlfn.XLOOKUP(D1653, dim_channels!A:A, dim_channels!C:C, "Not Found")</f>
        <v>OTA</v>
      </c>
      <c r="L1653" t="str">
        <f>_xlfn.XLOOKUP(D1653, dim_channels!A:A, dim_channels!B:B, "Not Found")</f>
        <v>Agoda</v>
      </c>
    </row>
    <row r="1654" spans="1:12" x14ac:dyDescent="0.2">
      <c r="A1654" s="2" t="s">
        <v>2085</v>
      </c>
      <c r="B1654" s="2" t="s">
        <v>666</v>
      </c>
      <c r="C1654" s="2" t="s">
        <v>285</v>
      </c>
      <c r="D1654" s="2" t="s">
        <v>64</v>
      </c>
      <c r="E1654" s="2" t="s">
        <v>28</v>
      </c>
      <c r="F1654" s="2">
        <v>13121.84</v>
      </c>
      <c r="G1654" s="2">
        <v>0</v>
      </c>
      <c r="H1654" s="2">
        <v>13121.84</v>
      </c>
      <c r="I1654" s="2" t="s">
        <v>29</v>
      </c>
      <c r="J1654" s="4">
        <v>1</v>
      </c>
      <c r="K1654" t="str">
        <f>_xlfn.XLOOKUP(D1654, dim_channels!A:A, dim_channels!C:C, "Not Found")</f>
        <v>Direct</v>
      </c>
      <c r="L1654" t="str">
        <f>_xlfn.XLOOKUP(D1654, dim_channels!A:A, dim_channels!B:B, "Not Found")</f>
        <v>Direct Website</v>
      </c>
    </row>
    <row r="1655" spans="1:12" x14ac:dyDescent="0.2">
      <c r="A1655" s="3" t="s">
        <v>2086</v>
      </c>
      <c r="B1655" s="3" t="s">
        <v>386</v>
      </c>
      <c r="C1655" s="3" t="s">
        <v>708</v>
      </c>
      <c r="D1655" s="3" t="s">
        <v>45</v>
      </c>
      <c r="E1655" s="3" t="s">
        <v>46</v>
      </c>
      <c r="F1655" s="3">
        <v>9502.57</v>
      </c>
      <c r="G1655" s="3">
        <v>475.13</v>
      </c>
      <c r="H1655" s="3">
        <v>9027.44</v>
      </c>
      <c r="I1655" s="3" t="s">
        <v>56</v>
      </c>
      <c r="J1655" s="5">
        <v>1.0526317538526979</v>
      </c>
      <c r="K1655" t="str">
        <f>_xlfn.XLOOKUP(D1655, dim_channels!A:A, dim_channels!C:C, "Not Found")</f>
        <v>Corporate</v>
      </c>
      <c r="L1655" t="str">
        <f>_xlfn.XLOOKUP(D1655, dim_channels!A:A, dim_channels!B:B, "Not Found")</f>
        <v>Corporate Direct</v>
      </c>
    </row>
    <row r="1656" spans="1:12" x14ac:dyDescent="0.2">
      <c r="A1656" s="2" t="s">
        <v>2087</v>
      </c>
      <c r="B1656" s="2" t="s">
        <v>357</v>
      </c>
      <c r="C1656" s="2" t="s">
        <v>167</v>
      </c>
      <c r="D1656" s="2" t="s">
        <v>206</v>
      </c>
      <c r="E1656" s="2" t="s">
        <v>207</v>
      </c>
      <c r="F1656" s="2">
        <v>6922.97</v>
      </c>
      <c r="G1656" s="2">
        <v>0</v>
      </c>
      <c r="H1656" s="2">
        <v>6922.97</v>
      </c>
      <c r="I1656" s="2" t="s">
        <v>29</v>
      </c>
      <c r="J1656" s="4">
        <v>1</v>
      </c>
      <c r="K1656" t="str">
        <f>_xlfn.XLOOKUP(D1656, dim_channels!A:A, dim_channels!C:C, "Not Found")</f>
        <v>Direct</v>
      </c>
      <c r="L1656" t="str">
        <f>_xlfn.XLOOKUP(D1656, dim_channels!A:A, dim_channels!B:B, "Not Found")</f>
        <v>Walk-in</v>
      </c>
    </row>
    <row r="1657" spans="1:12" x14ac:dyDescent="0.2">
      <c r="A1657" s="3" t="s">
        <v>2088</v>
      </c>
      <c r="B1657" s="3" t="s">
        <v>388</v>
      </c>
      <c r="C1657" s="3" t="s">
        <v>789</v>
      </c>
      <c r="D1657" s="3" t="s">
        <v>52</v>
      </c>
      <c r="E1657" s="3" t="s">
        <v>34</v>
      </c>
      <c r="F1657" s="3">
        <v>9292.06</v>
      </c>
      <c r="G1657" s="3">
        <v>1115.05</v>
      </c>
      <c r="H1657" s="3">
        <v>8177.01</v>
      </c>
      <c r="I1657" s="3" t="s">
        <v>29</v>
      </c>
      <c r="J1657" s="5">
        <v>1.1363640254811971</v>
      </c>
      <c r="K1657" t="str">
        <f>_xlfn.XLOOKUP(D1657, dim_channels!A:A, dim_channels!C:C, "Not Found")</f>
        <v>OTA</v>
      </c>
      <c r="L1657" t="str">
        <f>_xlfn.XLOOKUP(D1657, dim_channels!A:A, dim_channels!B:B, "Not Found")</f>
        <v>Agoda</v>
      </c>
    </row>
    <row r="1658" spans="1:12" x14ac:dyDescent="0.2">
      <c r="A1658" s="2" t="s">
        <v>2089</v>
      </c>
      <c r="B1658" s="2" t="s">
        <v>666</v>
      </c>
      <c r="C1658" s="2" t="s">
        <v>43</v>
      </c>
      <c r="D1658" s="2" t="s">
        <v>27</v>
      </c>
      <c r="E1658" s="2" t="s">
        <v>60</v>
      </c>
      <c r="F1658" s="2">
        <v>22913.98</v>
      </c>
      <c r="G1658" s="2">
        <v>0</v>
      </c>
      <c r="H1658" s="2">
        <v>22913.98</v>
      </c>
      <c r="I1658" s="2" t="s">
        <v>29</v>
      </c>
      <c r="J1658" s="4">
        <v>1</v>
      </c>
      <c r="K1658" t="str">
        <f>_xlfn.XLOOKUP(D1658, dim_channels!A:A, dim_channels!C:C, "Not Found")</f>
        <v>OTA</v>
      </c>
      <c r="L1658" t="str">
        <f>_xlfn.XLOOKUP(D1658, dim_channels!A:A, dim_channels!B:B, "Not Found")</f>
        <v>Expedia</v>
      </c>
    </row>
    <row r="1659" spans="1:12" x14ac:dyDescent="0.2">
      <c r="A1659" s="3" t="s">
        <v>2090</v>
      </c>
      <c r="B1659" s="3" t="s">
        <v>817</v>
      </c>
      <c r="C1659" s="3" t="s">
        <v>222</v>
      </c>
      <c r="D1659" s="3" t="s">
        <v>169</v>
      </c>
      <c r="E1659" s="3" t="s">
        <v>46</v>
      </c>
      <c r="F1659" s="3">
        <v>5982.93</v>
      </c>
      <c r="G1659" s="3">
        <v>1196.5899999999999</v>
      </c>
      <c r="H1659" s="3">
        <v>4786.34</v>
      </c>
      <c r="I1659" s="3" t="s">
        <v>29</v>
      </c>
      <c r="J1659" s="5">
        <v>1.2500010446395371</v>
      </c>
      <c r="K1659" t="str">
        <f>_xlfn.XLOOKUP(D1659, dim_channels!A:A, dim_channels!C:C, "Not Found")</f>
        <v>GDS</v>
      </c>
      <c r="L1659" t="str">
        <f>_xlfn.XLOOKUP(D1659, dim_channels!A:A, dim_channels!B:B, "Not Found")</f>
        <v>GDS (Amadeus)</v>
      </c>
    </row>
    <row r="1660" spans="1:12" x14ac:dyDescent="0.2">
      <c r="A1660" s="2" t="s">
        <v>2091</v>
      </c>
      <c r="B1660" s="2" t="s">
        <v>186</v>
      </c>
      <c r="C1660" s="2" t="s">
        <v>139</v>
      </c>
      <c r="D1660" s="2" t="s">
        <v>27</v>
      </c>
      <c r="E1660" s="2" t="s">
        <v>28</v>
      </c>
      <c r="F1660" s="2">
        <v>7010.15</v>
      </c>
      <c r="G1660" s="2">
        <v>1261.83</v>
      </c>
      <c r="H1660" s="2">
        <v>5748.32</v>
      </c>
      <c r="I1660" s="2" t="s">
        <v>29</v>
      </c>
      <c r="J1660" s="4">
        <v>1.219512831575138</v>
      </c>
      <c r="K1660" t="str">
        <f>_xlfn.XLOOKUP(D1660, dim_channels!A:A, dim_channels!C:C, "Not Found")</f>
        <v>OTA</v>
      </c>
      <c r="L1660" t="str">
        <f>_xlfn.XLOOKUP(D1660, dim_channels!A:A, dim_channels!B:B, "Not Found")</f>
        <v>Expedia</v>
      </c>
    </row>
    <row r="1661" spans="1:12" x14ac:dyDescent="0.2">
      <c r="A1661" s="3" t="s">
        <v>2092</v>
      </c>
      <c r="B1661" s="3" t="s">
        <v>118</v>
      </c>
      <c r="C1661" s="3" t="s">
        <v>234</v>
      </c>
      <c r="D1661" s="3" t="s">
        <v>206</v>
      </c>
      <c r="E1661" s="3" t="s">
        <v>207</v>
      </c>
      <c r="F1661" s="3">
        <v>5251.98</v>
      </c>
      <c r="G1661" s="3">
        <v>0</v>
      </c>
      <c r="H1661" s="3">
        <v>5251.98</v>
      </c>
      <c r="I1661" s="3" t="s">
        <v>29</v>
      </c>
      <c r="J1661" s="5">
        <v>1</v>
      </c>
      <c r="K1661" t="str">
        <f>_xlfn.XLOOKUP(D1661, dim_channels!A:A, dim_channels!C:C, "Not Found")</f>
        <v>Direct</v>
      </c>
      <c r="L1661" t="str">
        <f>_xlfn.XLOOKUP(D1661, dim_channels!A:A, dim_channels!B:B, "Not Found")</f>
        <v>Walk-in</v>
      </c>
    </row>
    <row r="1662" spans="1:12" x14ac:dyDescent="0.2">
      <c r="A1662" s="2" t="s">
        <v>2093</v>
      </c>
      <c r="B1662" s="2" t="s">
        <v>1272</v>
      </c>
      <c r="C1662" s="2" t="s">
        <v>50</v>
      </c>
      <c r="D1662" s="2" t="s">
        <v>33</v>
      </c>
      <c r="E1662" s="2" t="s">
        <v>34</v>
      </c>
      <c r="F1662" s="2">
        <v>4687.04</v>
      </c>
      <c r="G1662" s="2">
        <v>703.06</v>
      </c>
      <c r="H1662" s="2">
        <v>3983.98</v>
      </c>
      <c r="I1662" s="2" t="s">
        <v>41</v>
      </c>
      <c r="J1662" s="4">
        <v>1.176471769436594</v>
      </c>
      <c r="K1662" t="str">
        <f>_xlfn.XLOOKUP(D1662, dim_channels!A:A, dim_channels!C:C, "Not Found")</f>
        <v>OTA</v>
      </c>
      <c r="L1662" t="str">
        <f>_xlfn.XLOOKUP(D1662, dim_channels!A:A, dim_channels!B:B, "Not Found")</f>
        <v>Booking.com</v>
      </c>
    </row>
    <row r="1663" spans="1:12" x14ac:dyDescent="0.2">
      <c r="A1663" s="3" t="s">
        <v>2094</v>
      </c>
      <c r="B1663" s="3" t="s">
        <v>1354</v>
      </c>
      <c r="C1663" s="3" t="s">
        <v>410</v>
      </c>
      <c r="D1663" s="3" t="s">
        <v>52</v>
      </c>
      <c r="E1663" s="3" t="s">
        <v>60</v>
      </c>
      <c r="F1663" s="3">
        <v>4526.24</v>
      </c>
      <c r="G1663" s="3">
        <v>0</v>
      </c>
      <c r="H1663" s="3">
        <v>4526.24</v>
      </c>
      <c r="I1663" s="3" t="s">
        <v>29</v>
      </c>
      <c r="J1663" s="5">
        <v>1</v>
      </c>
      <c r="K1663" t="str">
        <f>_xlfn.XLOOKUP(D1663, dim_channels!A:A, dim_channels!C:C, "Not Found")</f>
        <v>OTA</v>
      </c>
      <c r="L1663" t="str">
        <f>_xlfn.XLOOKUP(D1663, dim_channels!A:A, dim_channels!B:B, "Not Found")</f>
        <v>Agoda</v>
      </c>
    </row>
    <row r="1664" spans="1:12" x14ac:dyDescent="0.2">
      <c r="A1664" s="2" t="s">
        <v>2095</v>
      </c>
      <c r="B1664" s="2" t="s">
        <v>724</v>
      </c>
      <c r="C1664" s="2" t="s">
        <v>367</v>
      </c>
      <c r="D1664" s="2" t="s">
        <v>33</v>
      </c>
      <c r="E1664" s="2" t="s">
        <v>60</v>
      </c>
      <c r="F1664" s="2">
        <v>5554.22</v>
      </c>
      <c r="G1664" s="2">
        <v>0</v>
      </c>
      <c r="H1664" s="2">
        <v>5554.22</v>
      </c>
      <c r="I1664" s="2" t="s">
        <v>56</v>
      </c>
      <c r="J1664" s="4">
        <v>1</v>
      </c>
      <c r="K1664" t="str">
        <f>_xlfn.XLOOKUP(D1664, dim_channels!A:A, dim_channels!C:C, "Not Found")</f>
        <v>OTA</v>
      </c>
      <c r="L1664" t="str">
        <f>_xlfn.XLOOKUP(D1664, dim_channels!A:A, dim_channels!B:B, "Not Found")</f>
        <v>Booking.com</v>
      </c>
    </row>
    <row r="1665" spans="1:12" x14ac:dyDescent="0.2">
      <c r="A1665" s="3" t="s">
        <v>2096</v>
      </c>
      <c r="B1665" s="3" t="s">
        <v>135</v>
      </c>
      <c r="C1665" s="3" t="s">
        <v>649</v>
      </c>
      <c r="D1665" s="3" t="s">
        <v>52</v>
      </c>
      <c r="E1665" s="3" t="s">
        <v>60</v>
      </c>
      <c r="F1665" s="3">
        <v>8140.68</v>
      </c>
      <c r="G1665" s="3">
        <v>0</v>
      </c>
      <c r="H1665" s="3">
        <v>8140.68</v>
      </c>
      <c r="I1665" s="3" t="s">
        <v>41</v>
      </c>
      <c r="J1665" s="5">
        <v>1</v>
      </c>
      <c r="K1665" t="str">
        <f>_xlfn.XLOOKUP(D1665, dim_channels!A:A, dim_channels!C:C, "Not Found")</f>
        <v>OTA</v>
      </c>
      <c r="L1665" t="str">
        <f>_xlfn.XLOOKUP(D1665, dim_channels!A:A, dim_channels!B:B, "Not Found")</f>
        <v>Agoda</v>
      </c>
    </row>
    <row r="1666" spans="1:12" x14ac:dyDescent="0.2">
      <c r="A1666" s="2" t="s">
        <v>2097</v>
      </c>
      <c r="B1666" s="2" t="s">
        <v>95</v>
      </c>
      <c r="C1666" s="2" t="s">
        <v>353</v>
      </c>
      <c r="D1666" s="2" t="s">
        <v>169</v>
      </c>
      <c r="E1666" s="2" t="s">
        <v>46</v>
      </c>
      <c r="F1666" s="2">
        <v>3531.29</v>
      </c>
      <c r="G1666" s="2">
        <v>706.26</v>
      </c>
      <c r="H1666" s="2">
        <v>2825.03</v>
      </c>
      <c r="I1666" s="2" t="s">
        <v>41</v>
      </c>
      <c r="J1666" s="4">
        <v>1.250000884946354</v>
      </c>
      <c r="K1666" t="str">
        <f>_xlfn.XLOOKUP(D1666, dim_channels!A:A, dim_channels!C:C, "Not Found")</f>
        <v>GDS</v>
      </c>
      <c r="L1666" t="str">
        <f>_xlfn.XLOOKUP(D1666, dim_channels!A:A, dim_channels!B:B, "Not Found")</f>
        <v>GDS (Amadeus)</v>
      </c>
    </row>
    <row r="1667" spans="1:12" x14ac:dyDescent="0.2">
      <c r="A1667" s="3" t="s">
        <v>2098</v>
      </c>
      <c r="B1667" s="3" t="s">
        <v>498</v>
      </c>
      <c r="C1667" s="3" t="s">
        <v>171</v>
      </c>
      <c r="D1667" s="3" t="s">
        <v>64</v>
      </c>
      <c r="E1667" s="3" t="s">
        <v>28</v>
      </c>
      <c r="F1667" s="3">
        <v>3573.67</v>
      </c>
      <c r="G1667" s="3">
        <v>0</v>
      </c>
      <c r="H1667" s="3">
        <v>3573.67</v>
      </c>
      <c r="I1667" s="3" t="s">
        <v>29</v>
      </c>
      <c r="J1667" s="5">
        <v>1</v>
      </c>
      <c r="K1667" t="str">
        <f>_xlfn.XLOOKUP(D1667, dim_channels!A:A, dim_channels!C:C, "Not Found")</f>
        <v>Direct</v>
      </c>
      <c r="L1667" t="str">
        <f>_xlfn.XLOOKUP(D1667, dim_channels!A:A, dim_channels!B:B, "Not Found")</f>
        <v>Direct Website</v>
      </c>
    </row>
    <row r="1668" spans="1:12" x14ac:dyDescent="0.2">
      <c r="A1668" s="2" t="s">
        <v>2099</v>
      </c>
      <c r="B1668" s="2" t="s">
        <v>448</v>
      </c>
      <c r="C1668" s="2" t="s">
        <v>232</v>
      </c>
      <c r="D1668" s="2" t="s">
        <v>64</v>
      </c>
      <c r="E1668" s="2" t="s">
        <v>34</v>
      </c>
      <c r="F1668" s="2">
        <v>3779.51</v>
      </c>
      <c r="G1668" s="2">
        <v>0</v>
      </c>
      <c r="H1668" s="2">
        <v>3779.51</v>
      </c>
      <c r="I1668" s="2" t="s">
        <v>29</v>
      </c>
      <c r="J1668" s="4">
        <v>1</v>
      </c>
      <c r="K1668" t="str">
        <f>_xlfn.XLOOKUP(D1668, dim_channels!A:A, dim_channels!C:C, "Not Found")</f>
        <v>Direct</v>
      </c>
      <c r="L1668" t="str">
        <f>_xlfn.XLOOKUP(D1668, dim_channels!A:A, dim_channels!B:B, "Not Found")</f>
        <v>Direct Website</v>
      </c>
    </row>
    <row r="1669" spans="1:12" x14ac:dyDescent="0.2">
      <c r="A1669" s="3" t="s">
        <v>2100</v>
      </c>
      <c r="B1669" s="3" t="s">
        <v>351</v>
      </c>
      <c r="C1669" s="3" t="s">
        <v>195</v>
      </c>
      <c r="D1669" s="3" t="s">
        <v>33</v>
      </c>
      <c r="E1669" s="3" t="s">
        <v>60</v>
      </c>
      <c r="F1669" s="3">
        <v>16218.81</v>
      </c>
      <c r="G1669" s="3">
        <v>0</v>
      </c>
      <c r="H1669" s="3">
        <v>16218.81</v>
      </c>
      <c r="I1669" s="3" t="s">
        <v>29</v>
      </c>
      <c r="J1669" s="5">
        <v>1</v>
      </c>
      <c r="K1669" t="str">
        <f>_xlfn.XLOOKUP(D1669, dim_channels!A:A, dim_channels!C:C, "Not Found")</f>
        <v>OTA</v>
      </c>
      <c r="L1669" t="str">
        <f>_xlfn.XLOOKUP(D1669, dim_channels!A:A, dim_channels!B:B, "Not Found")</f>
        <v>Booking.com</v>
      </c>
    </row>
    <row r="1670" spans="1:12" x14ac:dyDescent="0.2">
      <c r="A1670" s="2" t="s">
        <v>2101</v>
      </c>
      <c r="B1670" s="2" t="s">
        <v>783</v>
      </c>
      <c r="C1670" s="2" t="s">
        <v>329</v>
      </c>
      <c r="D1670" s="2" t="s">
        <v>33</v>
      </c>
      <c r="E1670" s="2" t="s">
        <v>34</v>
      </c>
      <c r="F1670" s="2">
        <v>9205.43</v>
      </c>
      <c r="G1670" s="2">
        <v>1380.81</v>
      </c>
      <c r="H1670" s="2">
        <v>7824.62</v>
      </c>
      <c r="I1670" s="2" t="s">
        <v>29</v>
      </c>
      <c r="J1670" s="4">
        <v>1.1764699116378821</v>
      </c>
      <c r="K1670" t="str">
        <f>_xlfn.XLOOKUP(D1670, dim_channels!A:A, dim_channels!C:C, "Not Found")</f>
        <v>OTA</v>
      </c>
      <c r="L1670" t="str">
        <f>_xlfn.XLOOKUP(D1670, dim_channels!A:A, dim_channels!B:B, "Not Found")</f>
        <v>Booking.com</v>
      </c>
    </row>
    <row r="1671" spans="1:12" x14ac:dyDescent="0.2">
      <c r="A1671" s="3" t="s">
        <v>2102</v>
      </c>
      <c r="B1671" s="3" t="s">
        <v>603</v>
      </c>
      <c r="C1671" s="3" t="s">
        <v>863</v>
      </c>
      <c r="D1671" s="3" t="s">
        <v>33</v>
      </c>
      <c r="E1671" s="3" t="s">
        <v>28</v>
      </c>
      <c r="F1671" s="3">
        <v>19109.68</v>
      </c>
      <c r="G1671" s="3">
        <v>2866.45</v>
      </c>
      <c r="H1671" s="3">
        <v>16243.23</v>
      </c>
      <c r="I1671" s="3" t="s">
        <v>29</v>
      </c>
      <c r="J1671" s="5">
        <v>1.176470443378564</v>
      </c>
      <c r="K1671" t="str">
        <f>_xlfn.XLOOKUP(D1671, dim_channels!A:A, dim_channels!C:C, "Not Found")</f>
        <v>OTA</v>
      </c>
      <c r="L1671" t="str">
        <f>_xlfn.XLOOKUP(D1671, dim_channels!A:A, dim_channels!B:B, "Not Found")</f>
        <v>Booking.com</v>
      </c>
    </row>
    <row r="1672" spans="1:12" x14ac:dyDescent="0.2">
      <c r="A1672" s="2" t="s">
        <v>2103</v>
      </c>
      <c r="B1672" s="2" t="s">
        <v>355</v>
      </c>
      <c r="C1672" s="2" t="s">
        <v>283</v>
      </c>
      <c r="D1672" s="2" t="s">
        <v>33</v>
      </c>
      <c r="E1672" s="2" t="s">
        <v>34</v>
      </c>
      <c r="F1672" s="2">
        <v>4327.32</v>
      </c>
      <c r="G1672" s="2">
        <v>649.1</v>
      </c>
      <c r="H1672" s="2">
        <v>3678.22</v>
      </c>
      <c r="I1672" s="2" t="s">
        <v>29</v>
      </c>
      <c r="J1672" s="4">
        <v>1.1764712279309011</v>
      </c>
      <c r="K1672" t="str">
        <f>_xlfn.XLOOKUP(D1672, dim_channels!A:A, dim_channels!C:C, "Not Found")</f>
        <v>OTA</v>
      </c>
      <c r="L1672" t="str">
        <f>_xlfn.XLOOKUP(D1672, dim_channels!A:A, dim_channels!B:B, "Not Found")</f>
        <v>Booking.com</v>
      </c>
    </row>
    <row r="1673" spans="1:12" x14ac:dyDescent="0.2">
      <c r="A1673" s="3" t="s">
        <v>2104</v>
      </c>
      <c r="B1673" s="3" t="s">
        <v>863</v>
      </c>
      <c r="C1673" s="3" t="s">
        <v>614</v>
      </c>
      <c r="D1673" s="3" t="s">
        <v>52</v>
      </c>
      <c r="E1673" s="3" t="s">
        <v>34</v>
      </c>
      <c r="F1673" s="3">
        <v>2866.76</v>
      </c>
      <c r="G1673" s="3">
        <v>344.01</v>
      </c>
      <c r="H1673" s="3">
        <v>2522.75</v>
      </c>
      <c r="I1673" s="3" t="s">
        <v>56</v>
      </c>
      <c r="J1673" s="5">
        <v>1.136363095827966</v>
      </c>
      <c r="K1673" t="str">
        <f>_xlfn.XLOOKUP(D1673, dim_channels!A:A, dim_channels!C:C, "Not Found")</f>
        <v>OTA</v>
      </c>
      <c r="L1673" t="str">
        <f>_xlfn.XLOOKUP(D1673, dim_channels!A:A, dim_channels!B:B, "Not Found")</f>
        <v>Agoda</v>
      </c>
    </row>
    <row r="1674" spans="1:12" x14ac:dyDescent="0.2">
      <c r="A1674" s="2" t="s">
        <v>2105</v>
      </c>
      <c r="B1674" s="2" t="s">
        <v>100</v>
      </c>
      <c r="C1674" s="2" t="s">
        <v>244</v>
      </c>
      <c r="D1674" s="2" t="s">
        <v>27</v>
      </c>
      <c r="E1674" s="2" t="s">
        <v>60</v>
      </c>
      <c r="F1674" s="2">
        <v>2847.5</v>
      </c>
      <c r="G1674" s="2">
        <v>0</v>
      </c>
      <c r="H1674" s="2">
        <v>2847.5</v>
      </c>
      <c r="I1674" s="2" t="s">
        <v>29</v>
      </c>
      <c r="J1674" s="4">
        <v>1</v>
      </c>
      <c r="K1674" t="str">
        <f>_xlfn.XLOOKUP(D1674, dim_channels!A:A, dim_channels!C:C, "Not Found")</f>
        <v>OTA</v>
      </c>
      <c r="L1674" t="str">
        <f>_xlfn.XLOOKUP(D1674, dim_channels!A:A, dim_channels!B:B, "Not Found")</f>
        <v>Expedia</v>
      </c>
    </row>
    <row r="1675" spans="1:12" x14ac:dyDescent="0.2">
      <c r="A1675" s="3" t="s">
        <v>2106</v>
      </c>
      <c r="B1675" s="3" t="s">
        <v>217</v>
      </c>
      <c r="C1675" s="3" t="s">
        <v>183</v>
      </c>
      <c r="D1675" s="3" t="s">
        <v>206</v>
      </c>
      <c r="E1675" s="3" t="s">
        <v>207</v>
      </c>
      <c r="F1675" s="3">
        <v>3950.69</v>
      </c>
      <c r="G1675" s="3">
        <v>0</v>
      </c>
      <c r="H1675" s="3">
        <v>3950.69</v>
      </c>
      <c r="I1675" s="3" t="s">
        <v>41</v>
      </c>
      <c r="J1675" s="5">
        <v>1</v>
      </c>
      <c r="K1675" t="str">
        <f>_xlfn.XLOOKUP(D1675, dim_channels!A:A, dim_channels!C:C, "Not Found")</f>
        <v>Direct</v>
      </c>
      <c r="L1675" t="str">
        <f>_xlfn.XLOOKUP(D1675, dim_channels!A:A, dim_channels!B:B, "Not Found")</f>
        <v>Walk-in</v>
      </c>
    </row>
    <row r="1676" spans="1:12" x14ac:dyDescent="0.2">
      <c r="A1676" s="2" t="s">
        <v>2107</v>
      </c>
      <c r="B1676" s="2" t="s">
        <v>1610</v>
      </c>
      <c r="C1676" s="2" t="s">
        <v>983</v>
      </c>
      <c r="D1676" s="2" t="s">
        <v>27</v>
      </c>
      <c r="E1676" s="2" t="s">
        <v>28</v>
      </c>
      <c r="F1676" s="2">
        <v>7487.62</v>
      </c>
      <c r="G1676" s="2">
        <v>1347.77</v>
      </c>
      <c r="H1676" s="2">
        <v>6139.85</v>
      </c>
      <c r="I1676" s="2" t="s">
        <v>29</v>
      </c>
      <c r="J1676" s="4">
        <v>1.219511877325993</v>
      </c>
      <c r="K1676" t="str">
        <f>_xlfn.XLOOKUP(D1676, dim_channels!A:A, dim_channels!C:C, "Not Found")</f>
        <v>OTA</v>
      </c>
      <c r="L1676" t="str">
        <f>_xlfn.XLOOKUP(D1676, dim_channels!A:A, dim_channels!B:B, "Not Found")</f>
        <v>Expedia</v>
      </c>
    </row>
    <row r="1677" spans="1:12" x14ac:dyDescent="0.2">
      <c r="A1677" s="3" t="s">
        <v>2108</v>
      </c>
      <c r="B1677" s="3" t="s">
        <v>520</v>
      </c>
      <c r="C1677" s="3" t="s">
        <v>258</v>
      </c>
      <c r="D1677" s="3" t="s">
        <v>33</v>
      </c>
      <c r="E1677" s="3" t="s">
        <v>60</v>
      </c>
      <c r="F1677" s="3">
        <v>6091.87</v>
      </c>
      <c r="G1677" s="3">
        <v>0</v>
      </c>
      <c r="H1677" s="3">
        <v>6091.87</v>
      </c>
      <c r="I1677" s="3" t="s">
        <v>56</v>
      </c>
      <c r="J1677" s="5">
        <v>1</v>
      </c>
      <c r="K1677" t="str">
        <f>_xlfn.XLOOKUP(D1677, dim_channels!A:A, dim_channels!C:C, "Not Found")</f>
        <v>OTA</v>
      </c>
      <c r="L1677" t="str">
        <f>_xlfn.XLOOKUP(D1677, dim_channels!A:A, dim_channels!B:B, "Not Found")</f>
        <v>Booking.com</v>
      </c>
    </row>
    <row r="1678" spans="1:12" x14ac:dyDescent="0.2">
      <c r="A1678" s="2" t="s">
        <v>2109</v>
      </c>
      <c r="B1678" s="2" t="s">
        <v>181</v>
      </c>
      <c r="C1678" s="2" t="s">
        <v>120</v>
      </c>
      <c r="D1678" s="2" t="s">
        <v>27</v>
      </c>
      <c r="E1678" s="2" t="s">
        <v>34</v>
      </c>
      <c r="F1678" s="2">
        <v>6356.19</v>
      </c>
      <c r="G1678" s="2">
        <v>1144.1099999999999</v>
      </c>
      <c r="H1678" s="2">
        <v>5212.08</v>
      </c>
      <c r="I1678" s="2" t="s">
        <v>29</v>
      </c>
      <c r="J1678" s="4">
        <v>1.219511212414238</v>
      </c>
      <c r="K1678" t="str">
        <f>_xlfn.XLOOKUP(D1678, dim_channels!A:A, dim_channels!C:C, "Not Found")</f>
        <v>OTA</v>
      </c>
      <c r="L1678" t="str">
        <f>_xlfn.XLOOKUP(D1678, dim_channels!A:A, dim_channels!B:B, "Not Found")</f>
        <v>Expedia</v>
      </c>
    </row>
    <row r="1679" spans="1:12" x14ac:dyDescent="0.2">
      <c r="A1679" s="3" t="s">
        <v>2110</v>
      </c>
      <c r="B1679" s="3" t="s">
        <v>48</v>
      </c>
      <c r="C1679" s="3" t="s">
        <v>91</v>
      </c>
      <c r="D1679" s="3" t="s">
        <v>45</v>
      </c>
      <c r="E1679" s="3" t="s">
        <v>46</v>
      </c>
      <c r="F1679" s="3">
        <v>7625.43</v>
      </c>
      <c r="G1679" s="3">
        <v>381.27</v>
      </c>
      <c r="H1679" s="3">
        <v>7244.16</v>
      </c>
      <c r="I1679" s="3" t="s">
        <v>29</v>
      </c>
      <c r="J1679" s="5">
        <v>1.052631360985953</v>
      </c>
      <c r="K1679" t="str">
        <f>_xlfn.XLOOKUP(D1679, dim_channels!A:A, dim_channels!C:C, "Not Found")</f>
        <v>Corporate</v>
      </c>
      <c r="L1679" t="str">
        <f>_xlfn.XLOOKUP(D1679, dim_channels!A:A, dim_channels!B:B, "Not Found")</f>
        <v>Corporate Direct</v>
      </c>
    </row>
    <row r="1680" spans="1:12" x14ac:dyDescent="0.2">
      <c r="A1680" s="2" t="s">
        <v>2111</v>
      </c>
      <c r="B1680" s="2" t="s">
        <v>242</v>
      </c>
      <c r="C1680" s="2" t="s">
        <v>359</v>
      </c>
      <c r="D1680" s="2" t="s">
        <v>64</v>
      </c>
      <c r="E1680" s="2" t="s">
        <v>115</v>
      </c>
      <c r="F1680" s="2">
        <v>6518.65</v>
      </c>
      <c r="G1680" s="2">
        <v>0</v>
      </c>
      <c r="H1680" s="2">
        <v>6518.65</v>
      </c>
      <c r="I1680" s="2" t="s">
        <v>29</v>
      </c>
      <c r="J1680" s="4">
        <v>1</v>
      </c>
      <c r="K1680" t="str">
        <f>_xlfn.XLOOKUP(D1680, dim_channels!A:A, dim_channels!C:C, "Not Found")</f>
        <v>Direct</v>
      </c>
      <c r="L1680" t="str">
        <f>_xlfn.XLOOKUP(D1680, dim_channels!A:A, dim_channels!B:B, "Not Found")</f>
        <v>Direct Website</v>
      </c>
    </row>
    <row r="1681" spans="1:12" x14ac:dyDescent="0.2">
      <c r="A1681" s="3" t="s">
        <v>2112</v>
      </c>
      <c r="B1681" s="3" t="s">
        <v>405</v>
      </c>
      <c r="C1681" s="3" t="s">
        <v>88</v>
      </c>
      <c r="D1681" s="3" t="s">
        <v>33</v>
      </c>
      <c r="E1681" s="3" t="s">
        <v>60</v>
      </c>
      <c r="F1681" s="3">
        <v>7254.68</v>
      </c>
      <c r="G1681" s="3">
        <v>0</v>
      </c>
      <c r="H1681" s="3">
        <v>7254.68</v>
      </c>
      <c r="I1681" s="3" t="s">
        <v>56</v>
      </c>
      <c r="J1681" s="5">
        <v>1</v>
      </c>
      <c r="K1681" t="str">
        <f>_xlfn.XLOOKUP(D1681, dim_channels!A:A, dim_channels!C:C, "Not Found")</f>
        <v>OTA</v>
      </c>
      <c r="L1681" t="str">
        <f>_xlfn.XLOOKUP(D1681, dim_channels!A:A, dim_channels!B:B, "Not Found")</f>
        <v>Booking.com</v>
      </c>
    </row>
    <row r="1682" spans="1:12" x14ac:dyDescent="0.2">
      <c r="A1682" s="2" t="s">
        <v>2113</v>
      </c>
      <c r="B1682" s="2" t="s">
        <v>274</v>
      </c>
      <c r="C1682" s="2" t="s">
        <v>527</v>
      </c>
      <c r="D1682" s="2" t="s">
        <v>27</v>
      </c>
      <c r="E1682" s="2" t="s">
        <v>34</v>
      </c>
      <c r="F1682" s="2">
        <v>8176.48</v>
      </c>
      <c r="G1682" s="2">
        <v>1471.77</v>
      </c>
      <c r="H1682" s="2">
        <v>6704.71</v>
      </c>
      <c r="I1682" s="2" t="s">
        <v>41</v>
      </c>
      <c r="J1682" s="4">
        <v>1.219512849921921</v>
      </c>
      <c r="K1682" t="str">
        <f>_xlfn.XLOOKUP(D1682, dim_channels!A:A, dim_channels!C:C, "Not Found")</f>
        <v>OTA</v>
      </c>
      <c r="L1682" t="str">
        <f>_xlfn.XLOOKUP(D1682, dim_channels!A:A, dim_channels!B:B, "Not Found")</f>
        <v>Expedia</v>
      </c>
    </row>
    <row r="1683" spans="1:12" x14ac:dyDescent="0.2">
      <c r="A1683" s="3" t="s">
        <v>2114</v>
      </c>
      <c r="B1683" s="3" t="s">
        <v>253</v>
      </c>
      <c r="C1683" s="3" t="s">
        <v>824</v>
      </c>
      <c r="D1683" s="3" t="s">
        <v>45</v>
      </c>
      <c r="E1683" s="3" t="s">
        <v>46</v>
      </c>
      <c r="F1683" s="3">
        <v>6071.52</v>
      </c>
      <c r="G1683" s="3">
        <v>303.58</v>
      </c>
      <c r="H1683" s="3">
        <v>5767.94</v>
      </c>
      <c r="I1683" s="3" t="s">
        <v>29</v>
      </c>
      <c r="J1683" s="5">
        <v>1.0526323089352529</v>
      </c>
      <c r="K1683" t="str">
        <f>_xlfn.XLOOKUP(D1683, dim_channels!A:A, dim_channels!C:C, "Not Found")</f>
        <v>Corporate</v>
      </c>
      <c r="L1683" t="str">
        <f>_xlfn.XLOOKUP(D1683, dim_channels!A:A, dim_channels!B:B, "Not Found")</f>
        <v>Corporate Direct</v>
      </c>
    </row>
    <row r="1684" spans="1:12" x14ac:dyDescent="0.2">
      <c r="A1684" s="2" t="s">
        <v>2115</v>
      </c>
      <c r="B1684" s="2" t="s">
        <v>420</v>
      </c>
      <c r="C1684" s="2" t="s">
        <v>112</v>
      </c>
      <c r="D1684" s="2" t="s">
        <v>52</v>
      </c>
      <c r="E1684" s="2" t="s">
        <v>34</v>
      </c>
      <c r="F1684" s="2">
        <v>8437.76</v>
      </c>
      <c r="G1684" s="2">
        <v>1012.53</v>
      </c>
      <c r="H1684" s="2">
        <v>7425.23</v>
      </c>
      <c r="I1684" s="2" t="s">
        <v>56</v>
      </c>
      <c r="J1684" s="4">
        <v>1.136363452714596</v>
      </c>
      <c r="K1684" t="str">
        <f>_xlfn.XLOOKUP(D1684, dim_channels!A:A, dim_channels!C:C, "Not Found")</f>
        <v>OTA</v>
      </c>
      <c r="L1684" t="str">
        <f>_xlfn.XLOOKUP(D1684, dim_channels!A:A, dim_channels!B:B, "Not Found")</f>
        <v>Agoda</v>
      </c>
    </row>
    <row r="1685" spans="1:12" x14ac:dyDescent="0.2">
      <c r="A1685" s="3" t="s">
        <v>2116</v>
      </c>
      <c r="B1685" s="3" t="s">
        <v>401</v>
      </c>
      <c r="C1685" s="3" t="s">
        <v>54</v>
      </c>
      <c r="D1685" s="3" t="s">
        <v>64</v>
      </c>
      <c r="E1685" s="3" t="s">
        <v>34</v>
      </c>
      <c r="F1685" s="3">
        <v>13784.91</v>
      </c>
      <c r="G1685" s="3">
        <v>0</v>
      </c>
      <c r="H1685" s="3">
        <v>13784.91</v>
      </c>
      <c r="I1685" s="3" t="s">
        <v>41</v>
      </c>
      <c r="J1685" s="5">
        <v>1</v>
      </c>
      <c r="K1685" t="str">
        <f>_xlfn.XLOOKUP(D1685, dim_channels!A:A, dim_channels!C:C, "Not Found")</f>
        <v>Direct</v>
      </c>
      <c r="L1685" t="str">
        <f>_xlfn.XLOOKUP(D1685, dim_channels!A:A, dim_channels!B:B, "Not Found")</f>
        <v>Direct Website</v>
      </c>
    </row>
    <row r="1686" spans="1:12" x14ac:dyDescent="0.2">
      <c r="A1686" s="2" t="s">
        <v>2117</v>
      </c>
      <c r="B1686" s="2" t="s">
        <v>219</v>
      </c>
      <c r="C1686" s="2" t="s">
        <v>567</v>
      </c>
      <c r="D1686" s="2" t="s">
        <v>33</v>
      </c>
      <c r="E1686" s="2" t="s">
        <v>34</v>
      </c>
      <c r="F1686" s="2">
        <v>8967.5</v>
      </c>
      <c r="G1686" s="2">
        <v>1345.12</v>
      </c>
      <c r="H1686" s="2">
        <v>7622.38</v>
      </c>
      <c r="I1686" s="2" t="s">
        <v>29</v>
      </c>
      <c r="J1686" s="4">
        <v>1.176469816514002</v>
      </c>
      <c r="K1686" t="str">
        <f>_xlfn.XLOOKUP(D1686, dim_channels!A:A, dim_channels!C:C, "Not Found")</f>
        <v>OTA</v>
      </c>
      <c r="L1686" t="str">
        <f>_xlfn.XLOOKUP(D1686, dim_channels!A:A, dim_channels!B:B, "Not Found")</f>
        <v>Booking.com</v>
      </c>
    </row>
    <row r="1687" spans="1:12" x14ac:dyDescent="0.2">
      <c r="A1687" s="3" t="s">
        <v>2118</v>
      </c>
      <c r="B1687" s="3" t="s">
        <v>562</v>
      </c>
      <c r="C1687" s="3" t="s">
        <v>123</v>
      </c>
      <c r="D1687" s="3" t="s">
        <v>52</v>
      </c>
      <c r="E1687" s="3" t="s">
        <v>34</v>
      </c>
      <c r="F1687" s="3">
        <v>5514.03</v>
      </c>
      <c r="G1687" s="3">
        <v>661.68</v>
      </c>
      <c r="H1687" s="3">
        <v>4852.3500000000004</v>
      </c>
      <c r="I1687" s="3" t="s">
        <v>41</v>
      </c>
      <c r="J1687" s="5">
        <v>1.136362793285727</v>
      </c>
      <c r="K1687" t="str">
        <f>_xlfn.XLOOKUP(D1687, dim_channels!A:A, dim_channels!C:C, "Not Found")</f>
        <v>OTA</v>
      </c>
      <c r="L1687" t="str">
        <f>_xlfn.XLOOKUP(D1687, dim_channels!A:A, dim_channels!B:B, "Not Found")</f>
        <v>Agoda</v>
      </c>
    </row>
    <row r="1688" spans="1:12" x14ac:dyDescent="0.2">
      <c r="A1688" s="2" t="s">
        <v>2119</v>
      </c>
      <c r="B1688" s="2" t="s">
        <v>807</v>
      </c>
      <c r="C1688" s="2" t="s">
        <v>437</v>
      </c>
      <c r="D1688" s="2" t="s">
        <v>64</v>
      </c>
      <c r="E1688" s="2" t="s">
        <v>28</v>
      </c>
      <c r="F1688" s="2">
        <v>19740.82</v>
      </c>
      <c r="G1688" s="2">
        <v>0</v>
      </c>
      <c r="H1688" s="2">
        <v>19740.82</v>
      </c>
      <c r="I1688" s="2" t="s">
        <v>29</v>
      </c>
      <c r="J1688" s="4">
        <v>1</v>
      </c>
      <c r="K1688" t="str">
        <f>_xlfn.XLOOKUP(D1688, dim_channels!A:A, dim_channels!C:C, "Not Found")</f>
        <v>Direct</v>
      </c>
      <c r="L1688" t="str">
        <f>_xlfn.XLOOKUP(D1688, dim_channels!A:A, dim_channels!B:B, "Not Found")</f>
        <v>Direct Website</v>
      </c>
    </row>
    <row r="1689" spans="1:12" x14ac:dyDescent="0.2">
      <c r="A1689" s="3" t="s">
        <v>2120</v>
      </c>
      <c r="B1689" s="3" t="s">
        <v>489</v>
      </c>
      <c r="C1689" s="3" t="s">
        <v>220</v>
      </c>
      <c r="D1689" s="3" t="s">
        <v>52</v>
      </c>
      <c r="E1689" s="3" t="s">
        <v>60</v>
      </c>
      <c r="F1689" s="3">
        <v>2919.83</v>
      </c>
      <c r="G1689" s="3">
        <v>0</v>
      </c>
      <c r="H1689" s="3">
        <v>2919.83</v>
      </c>
      <c r="I1689" s="3" t="s">
        <v>29</v>
      </c>
      <c r="J1689" s="5">
        <v>1</v>
      </c>
      <c r="K1689" t="str">
        <f>_xlfn.XLOOKUP(D1689, dim_channels!A:A, dim_channels!C:C, "Not Found")</f>
        <v>OTA</v>
      </c>
      <c r="L1689" t="str">
        <f>_xlfn.XLOOKUP(D1689, dim_channels!A:A, dim_channels!B:B, "Not Found")</f>
        <v>Agoda</v>
      </c>
    </row>
    <row r="1690" spans="1:12" x14ac:dyDescent="0.2">
      <c r="A1690" s="2" t="s">
        <v>2121</v>
      </c>
      <c r="B1690" s="2" t="s">
        <v>348</v>
      </c>
      <c r="C1690" s="2" t="s">
        <v>1610</v>
      </c>
      <c r="D1690" s="2" t="s">
        <v>27</v>
      </c>
      <c r="E1690" s="2" t="s">
        <v>28</v>
      </c>
      <c r="F1690" s="2">
        <v>7185.93</v>
      </c>
      <c r="G1690" s="2">
        <v>1293.47</v>
      </c>
      <c r="H1690" s="2">
        <v>5892.46</v>
      </c>
      <c r="I1690" s="2" t="s">
        <v>41</v>
      </c>
      <c r="J1690" s="4">
        <v>1.2195127332217779</v>
      </c>
      <c r="K1690" t="str">
        <f>_xlfn.XLOOKUP(D1690, dim_channels!A:A, dim_channels!C:C, "Not Found")</f>
        <v>OTA</v>
      </c>
      <c r="L1690" t="str">
        <f>_xlfn.XLOOKUP(D1690, dim_channels!A:A, dim_channels!B:B, "Not Found")</f>
        <v>Expedia</v>
      </c>
    </row>
    <row r="1691" spans="1:12" x14ac:dyDescent="0.2">
      <c r="A1691" s="3" t="s">
        <v>2122</v>
      </c>
      <c r="B1691" s="3" t="s">
        <v>251</v>
      </c>
      <c r="C1691" s="3" t="s">
        <v>357</v>
      </c>
      <c r="D1691" s="3" t="s">
        <v>52</v>
      </c>
      <c r="E1691" s="3" t="s">
        <v>60</v>
      </c>
      <c r="F1691" s="3">
        <v>4850.09</v>
      </c>
      <c r="G1691" s="3">
        <v>0</v>
      </c>
      <c r="H1691" s="3">
        <v>4850.09</v>
      </c>
      <c r="I1691" s="3" t="s">
        <v>29</v>
      </c>
      <c r="J1691" s="5">
        <v>1</v>
      </c>
      <c r="K1691" t="str">
        <f>_xlfn.XLOOKUP(D1691, dim_channels!A:A, dim_channels!C:C, "Not Found")</f>
        <v>OTA</v>
      </c>
      <c r="L1691" t="str">
        <f>_xlfn.XLOOKUP(D1691, dim_channels!A:A, dim_channels!B:B, "Not Found")</f>
        <v>Agoda</v>
      </c>
    </row>
    <row r="1692" spans="1:12" x14ac:dyDescent="0.2">
      <c r="A1692" s="2" t="s">
        <v>2123</v>
      </c>
      <c r="B1692" s="2" t="s">
        <v>242</v>
      </c>
      <c r="C1692" s="2" t="s">
        <v>242</v>
      </c>
      <c r="D1692" s="2" t="s">
        <v>27</v>
      </c>
      <c r="E1692" s="2" t="s">
        <v>28</v>
      </c>
      <c r="F1692" s="2">
        <v>6291.03</v>
      </c>
      <c r="G1692" s="2">
        <v>1132.3900000000001</v>
      </c>
      <c r="H1692" s="2">
        <v>5158.6400000000003</v>
      </c>
      <c r="I1692" s="2" t="s">
        <v>56</v>
      </c>
      <c r="J1692" s="4">
        <v>1.2195132825706001</v>
      </c>
      <c r="K1692" t="str">
        <f>_xlfn.XLOOKUP(D1692, dim_channels!A:A, dim_channels!C:C, "Not Found")</f>
        <v>OTA</v>
      </c>
      <c r="L1692" t="str">
        <f>_xlfn.XLOOKUP(D1692, dim_channels!A:A, dim_channels!B:B, "Not Found")</f>
        <v>Expedia</v>
      </c>
    </row>
    <row r="1693" spans="1:12" x14ac:dyDescent="0.2">
      <c r="A1693" s="3" t="s">
        <v>2124</v>
      </c>
      <c r="B1693" s="3" t="s">
        <v>538</v>
      </c>
      <c r="C1693" s="3" t="s">
        <v>831</v>
      </c>
      <c r="D1693" s="3" t="s">
        <v>33</v>
      </c>
      <c r="E1693" s="3" t="s">
        <v>34</v>
      </c>
      <c r="F1693" s="3">
        <v>16418.88</v>
      </c>
      <c r="G1693" s="3">
        <v>2462.83</v>
      </c>
      <c r="H1693" s="3">
        <v>13956.05</v>
      </c>
      <c r="I1693" s="3" t="s">
        <v>29</v>
      </c>
      <c r="J1693" s="5">
        <v>1.176470419638795</v>
      </c>
      <c r="K1693" t="str">
        <f>_xlfn.XLOOKUP(D1693, dim_channels!A:A, dim_channels!C:C, "Not Found")</f>
        <v>OTA</v>
      </c>
      <c r="L1693" t="str">
        <f>_xlfn.XLOOKUP(D1693, dim_channels!A:A, dim_channels!B:B, "Not Found")</f>
        <v>Booking.com</v>
      </c>
    </row>
    <row r="1694" spans="1:12" x14ac:dyDescent="0.2">
      <c r="A1694" s="2" t="s">
        <v>2125</v>
      </c>
      <c r="B1694" s="2" t="s">
        <v>478</v>
      </c>
      <c r="C1694" s="2" t="s">
        <v>509</v>
      </c>
      <c r="D1694" s="2" t="s">
        <v>45</v>
      </c>
      <c r="E1694" s="2" t="s">
        <v>46</v>
      </c>
      <c r="F1694" s="2">
        <v>11198.4</v>
      </c>
      <c r="G1694" s="2">
        <v>559.91999999999996</v>
      </c>
      <c r="H1694" s="2">
        <v>10638.48</v>
      </c>
      <c r="I1694" s="2" t="s">
        <v>29</v>
      </c>
      <c r="J1694" s="4">
        <v>1.0526315789473679</v>
      </c>
      <c r="K1694" t="str">
        <f>_xlfn.XLOOKUP(D1694, dim_channels!A:A, dim_channels!C:C, "Not Found")</f>
        <v>Corporate</v>
      </c>
      <c r="L1694" t="str">
        <f>_xlfn.XLOOKUP(D1694, dim_channels!A:A, dim_channels!B:B, "Not Found")</f>
        <v>Corporate Direct</v>
      </c>
    </row>
    <row r="1695" spans="1:12" x14ac:dyDescent="0.2">
      <c r="A1695" s="3" t="s">
        <v>2126</v>
      </c>
      <c r="B1695" s="3" t="s">
        <v>590</v>
      </c>
      <c r="C1695" s="3" t="s">
        <v>949</v>
      </c>
      <c r="D1695" s="3" t="s">
        <v>45</v>
      </c>
      <c r="E1695" s="3" t="s">
        <v>46</v>
      </c>
      <c r="F1695" s="3">
        <v>7298.48</v>
      </c>
      <c r="G1695" s="3">
        <v>364.92</v>
      </c>
      <c r="H1695" s="3">
        <v>6933.56</v>
      </c>
      <c r="I1695" s="3" t="s">
        <v>29</v>
      </c>
      <c r="J1695" s="5">
        <v>1.0526309716797719</v>
      </c>
      <c r="K1695" t="str">
        <f>_xlfn.XLOOKUP(D1695, dim_channels!A:A, dim_channels!C:C, "Not Found")</f>
        <v>Corporate</v>
      </c>
      <c r="L1695" t="str">
        <f>_xlfn.XLOOKUP(D1695, dim_channels!A:A, dim_channels!B:B, "Not Found")</f>
        <v>Corporate Direct</v>
      </c>
    </row>
    <row r="1696" spans="1:12" x14ac:dyDescent="0.2">
      <c r="A1696" s="2" t="s">
        <v>2127</v>
      </c>
      <c r="B1696" s="2" t="s">
        <v>958</v>
      </c>
      <c r="C1696" s="2" t="s">
        <v>241</v>
      </c>
      <c r="D1696" s="2" t="s">
        <v>64</v>
      </c>
      <c r="E1696" s="2" t="s">
        <v>28</v>
      </c>
      <c r="F1696" s="2">
        <v>5996.32</v>
      </c>
      <c r="G1696" s="2">
        <v>0</v>
      </c>
      <c r="H1696" s="2">
        <v>5996.32</v>
      </c>
      <c r="I1696" s="2" t="s">
        <v>29</v>
      </c>
      <c r="J1696" s="4">
        <v>1</v>
      </c>
      <c r="K1696" t="str">
        <f>_xlfn.XLOOKUP(D1696, dim_channels!A:A, dim_channels!C:C, "Not Found")</f>
        <v>Direct</v>
      </c>
      <c r="L1696" t="str">
        <f>_xlfn.XLOOKUP(D1696, dim_channels!A:A, dim_channels!B:B, "Not Found")</f>
        <v>Direct Website</v>
      </c>
    </row>
    <row r="1697" spans="1:12" x14ac:dyDescent="0.2">
      <c r="A1697" s="3" t="s">
        <v>2128</v>
      </c>
      <c r="B1697" s="3" t="s">
        <v>360</v>
      </c>
      <c r="C1697" s="3" t="s">
        <v>1278</v>
      </c>
      <c r="D1697" s="3" t="s">
        <v>64</v>
      </c>
      <c r="E1697" s="3" t="s">
        <v>115</v>
      </c>
      <c r="F1697" s="3">
        <v>3212.44</v>
      </c>
      <c r="G1697" s="3">
        <v>0</v>
      </c>
      <c r="H1697" s="3">
        <v>3212.44</v>
      </c>
      <c r="I1697" s="3" t="s">
        <v>56</v>
      </c>
      <c r="J1697" s="5">
        <v>1</v>
      </c>
      <c r="K1697" t="str">
        <f>_xlfn.XLOOKUP(D1697, dim_channels!A:A, dim_channels!C:C, "Not Found")</f>
        <v>Direct</v>
      </c>
      <c r="L1697" t="str">
        <f>_xlfn.XLOOKUP(D1697, dim_channels!A:A, dim_channels!B:B, "Not Found")</f>
        <v>Direct Website</v>
      </c>
    </row>
    <row r="1698" spans="1:12" x14ac:dyDescent="0.2">
      <c r="A1698" s="2" t="s">
        <v>2129</v>
      </c>
      <c r="B1698" s="2" t="s">
        <v>310</v>
      </c>
      <c r="C1698" s="2" t="s">
        <v>487</v>
      </c>
      <c r="D1698" s="2" t="s">
        <v>52</v>
      </c>
      <c r="E1698" s="2" t="s">
        <v>34</v>
      </c>
      <c r="F1698" s="2">
        <v>4518.5200000000004</v>
      </c>
      <c r="G1698" s="2">
        <v>542.22</v>
      </c>
      <c r="H1698" s="2">
        <v>3976.3</v>
      </c>
      <c r="I1698" s="2" t="s">
        <v>56</v>
      </c>
      <c r="J1698" s="4">
        <v>1.136362950481604</v>
      </c>
      <c r="K1698" t="str">
        <f>_xlfn.XLOOKUP(D1698, dim_channels!A:A, dim_channels!C:C, "Not Found")</f>
        <v>OTA</v>
      </c>
      <c r="L1698" t="str">
        <f>_xlfn.XLOOKUP(D1698, dim_channels!A:A, dim_channels!B:B, "Not Found")</f>
        <v>Agoda</v>
      </c>
    </row>
    <row r="1699" spans="1:12" x14ac:dyDescent="0.2">
      <c r="A1699" s="3" t="s">
        <v>2130</v>
      </c>
      <c r="B1699" s="3" t="s">
        <v>110</v>
      </c>
      <c r="C1699" s="3" t="s">
        <v>348</v>
      </c>
      <c r="D1699" s="3" t="s">
        <v>64</v>
      </c>
      <c r="E1699" s="3" t="s">
        <v>28</v>
      </c>
      <c r="F1699" s="3">
        <v>17560.64</v>
      </c>
      <c r="G1699" s="3">
        <v>0</v>
      </c>
      <c r="H1699" s="3">
        <v>17560.64</v>
      </c>
      <c r="I1699" s="3" t="s">
        <v>29</v>
      </c>
      <c r="J1699" s="5">
        <v>1</v>
      </c>
      <c r="K1699" t="str">
        <f>_xlfn.XLOOKUP(D1699, dim_channels!A:A, dim_channels!C:C, "Not Found")</f>
        <v>Direct</v>
      </c>
      <c r="L1699" t="str">
        <f>_xlfn.XLOOKUP(D1699, dim_channels!A:A, dim_channels!B:B, "Not Found")</f>
        <v>Direct Website</v>
      </c>
    </row>
    <row r="1700" spans="1:12" x14ac:dyDescent="0.2">
      <c r="A1700" s="2" t="s">
        <v>2131</v>
      </c>
      <c r="B1700" s="2" t="s">
        <v>608</v>
      </c>
      <c r="C1700" s="2" t="s">
        <v>685</v>
      </c>
      <c r="D1700" s="2" t="s">
        <v>33</v>
      </c>
      <c r="E1700" s="2" t="s">
        <v>34</v>
      </c>
      <c r="F1700" s="2">
        <v>2003.12</v>
      </c>
      <c r="G1700" s="2">
        <v>300.47000000000003</v>
      </c>
      <c r="H1700" s="2">
        <v>1702.65</v>
      </c>
      <c r="I1700" s="2" t="s">
        <v>41</v>
      </c>
      <c r="J1700" s="4">
        <v>1.1764719701641559</v>
      </c>
      <c r="K1700" t="str">
        <f>_xlfn.XLOOKUP(D1700, dim_channels!A:A, dim_channels!C:C, "Not Found")</f>
        <v>OTA</v>
      </c>
      <c r="L1700" t="str">
        <f>_xlfn.XLOOKUP(D1700, dim_channels!A:A, dim_channels!B:B, "Not Found")</f>
        <v>Booking.com</v>
      </c>
    </row>
    <row r="1701" spans="1:12" x14ac:dyDescent="0.2">
      <c r="A1701" s="3" t="s">
        <v>2132</v>
      </c>
      <c r="B1701" s="3" t="s">
        <v>239</v>
      </c>
      <c r="C1701" s="3" t="s">
        <v>614</v>
      </c>
      <c r="D1701" s="3" t="s">
        <v>33</v>
      </c>
      <c r="E1701" s="3" t="s">
        <v>28</v>
      </c>
      <c r="F1701" s="3">
        <v>14118.85</v>
      </c>
      <c r="G1701" s="3">
        <v>2117.83</v>
      </c>
      <c r="H1701" s="3">
        <v>12001.02</v>
      </c>
      <c r="I1701" s="3" t="s">
        <v>41</v>
      </c>
      <c r="J1701" s="5">
        <v>1.176470833312502</v>
      </c>
      <c r="K1701" t="str">
        <f>_xlfn.XLOOKUP(D1701, dim_channels!A:A, dim_channels!C:C, "Not Found")</f>
        <v>OTA</v>
      </c>
      <c r="L1701" t="str">
        <f>_xlfn.XLOOKUP(D1701, dim_channels!A:A, dim_channels!B:B, "Not Found")</f>
        <v>Booking.com</v>
      </c>
    </row>
    <row r="1702" spans="1:12" x14ac:dyDescent="0.2">
      <c r="A1702" s="2" t="s">
        <v>2133</v>
      </c>
      <c r="B1702" s="2" t="s">
        <v>37</v>
      </c>
      <c r="C1702" s="2" t="s">
        <v>351</v>
      </c>
      <c r="D1702" s="2" t="s">
        <v>45</v>
      </c>
      <c r="E1702" s="2" t="s">
        <v>89</v>
      </c>
      <c r="F1702" s="2">
        <v>13413.28</v>
      </c>
      <c r="G1702" s="2">
        <v>0</v>
      </c>
      <c r="H1702" s="2">
        <v>13413.28</v>
      </c>
      <c r="I1702" s="2" t="s">
        <v>29</v>
      </c>
      <c r="J1702" s="4">
        <v>1</v>
      </c>
      <c r="K1702" t="str">
        <f>_xlfn.XLOOKUP(D1702, dim_channels!A:A, dim_channels!C:C, "Not Found")</f>
        <v>Corporate</v>
      </c>
      <c r="L1702" t="str">
        <f>_xlfn.XLOOKUP(D1702, dim_channels!A:A, dim_channels!B:B, "Not Found")</f>
        <v>Corporate Direct</v>
      </c>
    </row>
    <row r="1703" spans="1:12" x14ac:dyDescent="0.2">
      <c r="A1703" s="3" t="s">
        <v>2134</v>
      </c>
      <c r="B1703" s="3" t="s">
        <v>1035</v>
      </c>
      <c r="C1703" s="3" t="s">
        <v>400</v>
      </c>
      <c r="D1703" s="3" t="s">
        <v>33</v>
      </c>
      <c r="E1703" s="3" t="s">
        <v>28</v>
      </c>
      <c r="F1703" s="3">
        <v>2866.5</v>
      </c>
      <c r="G1703" s="3">
        <v>429.98</v>
      </c>
      <c r="H1703" s="3">
        <v>2436.52</v>
      </c>
      <c r="I1703" s="3" t="s">
        <v>41</v>
      </c>
      <c r="J1703" s="5">
        <v>1.1764730024789449</v>
      </c>
      <c r="K1703" t="str">
        <f>_xlfn.XLOOKUP(D1703, dim_channels!A:A, dim_channels!C:C, "Not Found")</f>
        <v>OTA</v>
      </c>
      <c r="L1703" t="str">
        <f>_xlfn.XLOOKUP(D1703, dim_channels!A:A, dim_channels!B:B, "Not Found")</f>
        <v>Booking.com</v>
      </c>
    </row>
    <row r="1704" spans="1:12" x14ac:dyDescent="0.2">
      <c r="A1704" s="2" t="s">
        <v>2135</v>
      </c>
      <c r="B1704" s="2" t="s">
        <v>230</v>
      </c>
      <c r="C1704" s="2" t="s">
        <v>769</v>
      </c>
      <c r="D1704" s="2" t="s">
        <v>27</v>
      </c>
      <c r="E1704" s="2" t="s">
        <v>34</v>
      </c>
      <c r="F1704" s="2">
        <v>2752.94</v>
      </c>
      <c r="G1704" s="2">
        <v>495.53</v>
      </c>
      <c r="H1704" s="2">
        <v>2257.41</v>
      </c>
      <c r="I1704" s="2" t="s">
        <v>29</v>
      </c>
      <c r="J1704" s="4">
        <v>1.2195126273029711</v>
      </c>
      <c r="K1704" t="str">
        <f>_xlfn.XLOOKUP(D1704, dim_channels!A:A, dim_channels!C:C, "Not Found")</f>
        <v>OTA</v>
      </c>
      <c r="L1704" t="str">
        <f>_xlfn.XLOOKUP(D1704, dim_channels!A:A, dim_channels!B:B, "Not Found")</f>
        <v>Expedia</v>
      </c>
    </row>
    <row r="1705" spans="1:12" x14ac:dyDescent="0.2">
      <c r="A1705" s="3" t="s">
        <v>2136</v>
      </c>
      <c r="B1705" s="3" t="s">
        <v>649</v>
      </c>
      <c r="C1705" s="3" t="s">
        <v>241</v>
      </c>
      <c r="D1705" s="3" t="s">
        <v>169</v>
      </c>
      <c r="E1705" s="3" t="s">
        <v>46</v>
      </c>
      <c r="F1705" s="3">
        <v>7701.14</v>
      </c>
      <c r="G1705" s="3">
        <v>1540.23</v>
      </c>
      <c r="H1705" s="3">
        <v>6160.91</v>
      </c>
      <c r="I1705" s="3" t="s">
        <v>41</v>
      </c>
      <c r="J1705" s="5">
        <v>1.25000040578421</v>
      </c>
      <c r="K1705" t="str">
        <f>_xlfn.XLOOKUP(D1705, dim_channels!A:A, dim_channels!C:C, "Not Found")</f>
        <v>GDS</v>
      </c>
      <c r="L1705" t="str">
        <f>_xlfn.XLOOKUP(D1705, dim_channels!A:A, dim_channels!B:B, "Not Found")</f>
        <v>GDS (Amadeus)</v>
      </c>
    </row>
    <row r="1706" spans="1:12" x14ac:dyDescent="0.2">
      <c r="A1706" s="2" t="s">
        <v>2137</v>
      </c>
      <c r="B1706" s="2" t="s">
        <v>244</v>
      </c>
      <c r="C1706" s="2" t="s">
        <v>817</v>
      </c>
      <c r="D1706" s="2" t="s">
        <v>45</v>
      </c>
      <c r="E1706" s="2" t="s">
        <v>46</v>
      </c>
      <c r="F1706" s="2">
        <v>8415.26</v>
      </c>
      <c r="G1706" s="2">
        <v>420.76</v>
      </c>
      <c r="H1706" s="2">
        <v>7994.5</v>
      </c>
      <c r="I1706" s="2" t="s">
        <v>41</v>
      </c>
      <c r="J1706" s="4">
        <v>1.0526311839389579</v>
      </c>
      <c r="K1706" t="str">
        <f>_xlfn.XLOOKUP(D1706, dim_channels!A:A, dim_channels!C:C, "Not Found")</f>
        <v>Corporate</v>
      </c>
      <c r="L1706" t="str">
        <f>_xlfn.XLOOKUP(D1706, dim_channels!A:A, dim_channels!B:B, "Not Found")</f>
        <v>Corporate Direct</v>
      </c>
    </row>
    <row r="1707" spans="1:12" x14ac:dyDescent="0.2">
      <c r="A1707" s="3" t="s">
        <v>2138</v>
      </c>
      <c r="B1707" s="3" t="s">
        <v>904</v>
      </c>
      <c r="C1707" s="3" t="s">
        <v>103</v>
      </c>
      <c r="D1707" s="3" t="s">
        <v>27</v>
      </c>
      <c r="E1707" s="3" t="s">
        <v>60</v>
      </c>
      <c r="F1707" s="3">
        <v>8424.66</v>
      </c>
      <c r="G1707" s="3">
        <v>0</v>
      </c>
      <c r="H1707" s="3">
        <v>8424.66</v>
      </c>
      <c r="I1707" s="3" t="s">
        <v>29</v>
      </c>
      <c r="J1707" s="5">
        <v>1</v>
      </c>
      <c r="K1707" t="str">
        <f>_xlfn.XLOOKUP(D1707, dim_channels!A:A, dim_channels!C:C, "Not Found")</f>
        <v>OTA</v>
      </c>
      <c r="L1707" t="str">
        <f>_xlfn.XLOOKUP(D1707, dim_channels!A:A, dim_channels!B:B, "Not Found")</f>
        <v>Expedia</v>
      </c>
    </row>
    <row r="1708" spans="1:12" x14ac:dyDescent="0.2">
      <c r="A1708" s="2" t="s">
        <v>2139</v>
      </c>
      <c r="B1708" s="2" t="s">
        <v>441</v>
      </c>
      <c r="C1708" s="2" t="s">
        <v>655</v>
      </c>
      <c r="D1708" s="2" t="s">
        <v>27</v>
      </c>
      <c r="E1708" s="2" t="s">
        <v>28</v>
      </c>
      <c r="F1708" s="2">
        <v>25285.919999999998</v>
      </c>
      <c r="G1708" s="2">
        <v>4551.47</v>
      </c>
      <c r="H1708" s="2">
        <v>20734.45</v>
      </c>
      <c r="I1708" s="2" t="s">
        <v>29</v>
      </c>
      <c r="J1708" s="4">
        <v>1.2195124539112441</v>
      </c>
      <c r="K1708" t="str">
        <f>_xlfn.XLOOKUP(D1708, dim_channels!A:A, dim_channels!C:C, "Not Found")</f>
        <v>OTA</v>
      </c>
      <c r="L1708" t="str">
        <f>_xlfn.XLOOKUP(D1708, dim_channels!A:A, dim_channels!B:B, "Not Found")</f>
        <v>Expedia</v>
      </c>
    </row>
    <row r="1709" spans="1:12" x14ac:dyDescent="0.2">
      <c r="A1709" s="3" t="s">
        <v>2140</v>
      </c>
      <c r="B1709" s="3" t="s">
        <v>292</v>
      </c>
      <c r="C1709" s="3" t="s">
        <v>282</v>
      </c>
      <c r="D1709" s="3" t="s">
        <v>114</v>
      </c>
      <c r="E1709" s="3" t="s">
        <v>46</v>
      </c>
      <c r="F1709" s="3">
        <v>3462.02</v>
      </c>
      <c r="G1709" s="3">
        <v>346.2</v>
      </c>
      <c r="H1709" s="3">
        <v>3115.82</v>
      </c>
      <c r="I1709" s="3" t="s">
        <v>29</v>
      </c>
      <c r="J1709" s="5">
        <v>1.1111103979048851</v>
      </c>
      <c r="K1709" t="str">
        <f>_xlfn.XLOOKUP(D1709, dim_channels!A:A, dim_channels!C:C, "Not Found")</f>
        <v>Offline</v>
      </c>
      <c r="L1709" t="str">
        <f>_xlfn.XLOOKUP(D1709, dim_channels!A:A, dim_channels!B:B, "Not Found")</f>
        <v>Travel Agency</v>
      </c>
    </row>
    <row r="1710" spans="1:12" x14ac:dyDescent="0.2">
      <c r="A1710" s="2" t="s">
        <v>2141</v>
      </c>
      <c r="B1710" s="2" t="s">
        <v>173</v>
      </c>
      <c r="C1710" s="2" t="s">
        <v>2142</v>
      </c>
      <c r="D1710" s="2" t="s">
        <v>64</v>
      </c>
      <c r="E1710" s="2" t="s">
        <v>34</v>
      </c>
      <c r="F1710" s="2">
        <v>13717.86</v>
      </c>
      <c r="G1710" s="2">
        <v>0</v>
      </c>
      <c r="H1710" s="2">
        <v>13717.86</v>
      </c>
      <c r="I1710" s="2" t="s">
        <v>29</v>
      </c>
      <c r="J1710" s="4">
        <v>1</v>
      </c>
      <c r="K1710" t="str">
        <f>_xlfn.XLOOKUP(D1710, dim_channels!A:A, dim_channels!C:C, "Not Found")</f>
        <v>Direct</v>
      </c>
      <c r="L1710" t="str">
        <f>_xlfn.XLOOKUP(D1710, dim_channels!A:A, dim_channels!B:B, "Not Found")</f>
        <v>Direct Website</v>
      </c>
    </row>
    <row r="1711" spans="1:12" x14ac:dyDescent="0.2">
      <c r="A1711" s="3" t="s">
        <v>2143</v>
      </c>
      <c r="B1711" s="3" t="s">
        <v>158</v>
      </c>
      <c r="C1711" s="3" t="s">
        <v>597</v>
      </c>
      <c r="D1711" s="3" t="s">
        <v>64</v>
      </c>
      <c r="E1711" s="3" t="s">
        <v>115</v>
      </c>
      <c r="F1711" s="3">
        <v>3611.62</v>
      </c>
      <c r="G1711" s="3">
        <v>0</v>
      </c>
      <c r="H1711" s="3">
        <v>3611.62</v>
      </c>
      <c r="I1711" s="3" t="s">
        <v>29</v>
      </c>
      <c r="J1711" s="5">
        <v>1</v>
      </c>
      <c r="K1711" t="str">
        <f>_xlfn.XLOOKUP(D1711, dim_channels!A:A, dim_channels!C:C, "Not Found")</f>
        <v>Direct</v>
      </c>
      <c r="L1711" t="str">
        <f>_xlfn.XLOOKUP(D1711, dim_channels!A:A, dim_channels!B:B, "Not Found")</f>
        <v>Direct Website</v>
      </c>
    </row>
    <row r="1712" spans="1:12" x14ac:dyDescent="0.2">
      <c r="A1712" s="2" t="s">
        <v>2144</v>
      </c>
      <c r="B1712" s="2" t="s">
        <v>949</v>
      </c>
      <c r="C1712" s="2" t="s">
        <v>454</v>
      </c>
      <c r="D1712" s="2" t="s">
        <v>64</v>
      </c>
      <c r="E1712" s="2" t="s">
        <v>28</v>
      </c>
      <c r="F1712" s="2">
        <v>29785.77</v>
      </c>
      <c r="G1712" s="2">
        <v>0</v>
      </c>
      <c r="H1712" s="2">
        <v>29785.77</v>
      </c>
      <c r="I1712" s="2" t="s">
        <v>41</v>
      </c>
      <c r="J1712" s="4">
        <v>1</v>
      </c>
      <c r="K1712" t="str">
        <f>_xlfn.XLOOKUP(D1712, dim_channels!A:A, dim_channels!C:C, "Not Found")</f>
        <v>Direct</v>
      </c>
      <c r="L1712" t="str">
        <f>_xlfn.XLOOKUP(D1712, dim_channels!A:A, dim_channels!B:B, "Not Found")</f>
        <v>Direct Website</v>
      </c>
    </row>
    <row r="1713" spans="1:12" x14ac:dyDescent="0.2">
      <c r="A1713" s="3" t="s">
        <v>2145</v>
      </c>
      <c r="B1713" s="3" t="s">
        <v>132</v>
      </c>
      <c r="C1713" s="3" t="s">
        <v>497</v>
      </c>
      <c r="D1713" s="3" t="s">
        <v>33</v>
      </c>
      <c r="E1713" s="3" t="s">
        <v>28</v>
      </c>
      <c r="F1713" s="3">
        <v>6169.1</v>
      </c>
      <c r="G1713" s="3">
        <v>925.36</v>
      </c>
      <c r="H1713" s="3">
        <v>5243.74</v>
      </c>
      <c r="I1713" s="3" t="s">
        <v>29</v>
      </c>
      <c r="J1713" s="5">
        <v>1.176469466449519</v>
      </c>
      <c r="K1713" t="str">
        <f>_xlfn.XLOOKUP(D1713, dim_channels!A:A, dim_channels!C:C, "Not Found")</f>
        <v>OTA</v>
      </c>
      <c r="L1713" t="str">
        <f>_xlfn.XLOOKUP(D1713, dim_channels!A:A, dim_channels!B:B, "Not Found")</f>
        <v>Booking.com</v>
      </c>
    </row>
    <row r="1714" spans="1:12" x14ac:dyDescent="0.2">
      <c r="A1714" s="2" t="s">
        <v>2146</v>
      </c>
      <c r="B1714" s="2" t="s">
        <v>368</v>
      </c>
      <c r="C1714" s="2" t="s">
        <v>357</v>
      </c>
      <c r="D1714" s="2" t="s">
        <v>45</v>
      </c>
      <c r="E1714" s="2" t="s">
        <v>89</v>
      </c>
      <c r="F1714" s="2">
        <v>7450.37</v>
      </c>
      <c r="G1714" s="2">
        <v>0</v>
      </c>
      <c r="H1714" s="2">
        <v>7450.37</v>
      </c>
      <c r="I1714" s="2" t="s">
        <v>29</v>
      </c>
      <c r="J1714" s="4">
        <v>1</v>
      </c>
      <c r="K1714" t="str">
        <f>_xlfn.XLOOKUP(D1714, dim_channels!A:A, dim_channels!C:C, "Not Found")</f>
        <v>Corporate</v>
      </c>
      <c r="L1714" t="str">
        <f>_xlfn.XLOOKUP(D1714, dim_channels!A:A, dim_channels!B:B, "Not Found")</f>
        <v>Corporate Direct</v>
      </c>
    </row>
    <row r="1715" spans="1:12" x14ac:dyDescent="0.2">
      <c r="A1715" s="3" t="s">
        <v>2147</v>
      </c>
      <c r="B1715" s="3" t="s">
        <v>292</v>
      </c>
      <c r="C1715" s="3" t="s">
        <v>186</v>
      </c>
      <c r="D1715" s="3" t="s">
        <v>52</v>
      </c>
      <c r="E1715" s="3" t="s">
        <v>60</v>
      </c>
      <c r="F1715" s="3">
        <v>6968.55</v>
      </c>
      <c r="G1715" s="3">
        <v>0</v>
      </c>
      <c r="H1715" s="3">
        <v>6968.55</v>
      </c>
      <c r="I1715" s="3" t="s">
        <v>29</v>
      </c>
      <c r="J1715" s="5">
        <v>1</v>
      </c>
      <c r="K1715" t="str">
        <f>_xlfn.XLOOKUP(D1715, dim_channels!A:A, dim_channels!C:C, "Not Found")</f>
        <v>OTA</v>
      </c>
      <c r="L1715" t="str">
        <f>_xlfn.XLOOKUP(D1715, dim_channels!A:A, dim_channels!B:B, "Not Found")</f>
        <v>Agoda</v>
      </c>
    </row>
    <row r="1716" spans="1:12" x14ac:dyDescent="0.2">
      <c r="A1716" s="2" t="s">
        <v>2148</v>
      </c>
      <c r="B1716" s="2" t="s">
        <v>289</v>
      </c>
      <c r="C1716" s="2" t="s">
        <v>826</v>
      </c>
      <c r="D1716" s="2" t="s">
        <v>114</v>
      </c>
      <c r="E1716" s="2" t="s">
        <v>46</v>
      </c>
      <c r="F1716" s="2">
        <v>8973.6</v>
      </c>
      <c r="G1716" s="2">
        <v>897.36</v>
      </c>
      <c r="H1716" s="2">
        <v>8076.24</v>
      </c>
      <c r="I1716" s="2" t="s">
        <v>29</v>
      </c>
      <c r="J1716" s="4">
        <v>1.1111111111111109</v>
      </c>
      <c r="K1716" t="str">
        <f>_xlfn.XLOOKUP(D1716, dim_channels!A:A, dim_channels!C:C, "Not Found")</f>
        <v>Offline</v>
      </c>
      <c r="L1716" t="str">
        <f>_xlfn.XLOOKUP(D1716, dim_channels!A:A, dim_channels!B:B, "Not Found")</f>
        <v>Travel Agency</v>
      </c>
    </row>
    <row r="1717" spans="1:12" x14ac:dyDescent="0.2">
      <c r="A1717" s="3" t="s">
        <v>2149</v>
      </c>
      <c r="B1717" s="3" t="s">
        <v>433</v>
      </c>
      <c r="C1717" s="3" t="s">
        <v>866</v>
      </c>
      <c r="D1717" s="3" t="s">
        <v>33</v>
      </c>
      <c r="E1717" s="3" t="s">
        <v>60</v>
      </c>
      <c r="F1717" s="3">
        <v>15014.63</v>
      </c>
      <c r="G1717" s="3">
        <v>0</v>
      </c>
      <c r="H1717" s="3">
        <v>15014.63</v>
      </c>
      <c r="I1717" s="3" t="s">
        <v>29</v>
      </c>
      <c r="J1717" s="5">
        <v>1</v>
      </c>
      <c r="K1717" t="str">
        <f>_xlfn.XLOOKUP(D1717, dim_channels!A:A, dim_channels!C:C, "Not Found")</f>
        <v>OTA</v>
      </c>
      <c r="L1717" t="str">
        <f>_xlfn.XLOOKUP(D1717, dim_channels!A:A, dim_channels!B:B, "Not Found")</f>
        <v>Booking.com</v>
      </c>
    </row>
    <row r="1718" spans="1:12" x14ac:dyDescent="0.2">
      <c r="A1718" s="2" t="s">
        <v>2150</v>
      </c>
      <c r="B1718" s="2" t="s">
        <v>164</v>
      </c>
      <c r="C1718" s="2" t="s">
        <v>741</v>
      </c>
      <c r="D1718" s="2" t="s">
        <v>27</v>
      </c>
      <c r="E1718" s="2" t="s">
        <v>34</v>
      </c>
      <c r="F1718" s="2">
        <v>6986.18</v>
      </c>
      <c r="G1718" s="2">
        <v>1257.51</v>
      </c>
      <c r="H1718" s="2">
        <v>5728.67</v>
      </c>
      <c r="I1718" s="2" t="s">
        <v>56</v>
      </c>
      <c r="J1718" s="4">
        <v>1.219511684212915</v>
      </c>
      <c r="K1718" t="str">
        <f>_xlfn.XLOOKUP(D1718, dim_channels!A:A, dim_channels!C:C, "Not Found")</f>
        <v>OTA</v>
      </c>
      <c r="L1718" t="str">
        <f>_xlfn.XLOOKUP(D1718, dim_channels!A:A, dim_channels!B:B, "Not Found")</f>
        <v>Expedia</v>
      </c>
    </row>
    <row r="1719" spans="1:12" x14ac:dyDescent="0.2">
      <c r="A1719" s="3" t="s">
        <v>2151</v>
      </c>
      <c r="B1719" s="3" t="s">
        <v>634</v>
      </c>
      <c r="C1719" s="3" t="s">
        <v>262</v>
      </c>
      <c r="D1719" s="3" t="s">
        <v>64</v>
      </c>
      <c r="E1719" s="3" t="s">
        <v>28</v>
      </c>
      <c r="F1719" s="3">
        <v>8348.8700000000008</v>
      </c>
      <c r="G1719" s="3">
        <v>0</v>
      </c>
      <c r="H1719" s="3">
        <v>8348.8700000000008</v>
      </c>
      <c r="I1719" s="3" t="s">
        <v>29</v>
      </c>
      <c r="J1719" s="5">
        <v>1</v>
      </c>
      <c r="K1719" t="str">
        <f>_xlfn.XLOOKUP(D1719, dim_channels!A:A, dim_channels!C:C, "Not Found")</f>
        <v>Direct</v>
      </c>
      <c r="L1719" t="str">
        <f>_xlfn.XLOOKUP(D1719, dim_channels!A:A, dim_channels!B:B, "Not Found")</f>
        <v>Direct Website</v>
      </c>
    </row>
    <row r="1720" spans="1:12" x14ac:dyDescent="0.2">
      <c r="A1720" s="2" t="s">
        <v>2152</v>
      </c>
      <c r="B1720" s="2" t="s">
        <v>454</v>
      </c>
      <c r="C1720" s="2" t="s">
        <v>291</v>
      </c>
      <c r="D1720" s="2" t="s">
        <v>27</v>
      </c>
      <c r="E1720" s="2" t="s">
        <v>28</v>
      </c>
      <c r="F1720" s="2">
        <v>8440.56</v>
      </c>
      <c r="G1720" s="2">
        <v>1519.3</v>
      </c>
      <c r="H1720" s="2">
        <v>6921.26</v>
      </c>
      <c r="I1720" s="2" t="s">
        <v>29</v>
      </c>
      <c r="J1720" s="4">
        <v>1.219512054163548</v>
      </c>
      <c r="K1720" t="str">
        <f>_xlfn.XLOOKUP(D1720, dim_channels!A:A, dim_channels!C:C, "Not Found")</f>
        <v>OTA</v>
      </c>
      <c r="L1720" t="str">
        <f>_xlfn.XLOOKUP(D1720, dim_channels!A:A, dim_channels!B:B, "Not Found")</f>
        <v>Expedia</v>
      </c>
    </row>
    <row r="1721" spans="1:12" x14ac:dyDescent="0.2">
      <c r="A1721" s="3" t="s">
        <v>2153</v>
      </c>
      <c r="B1721" s="3" t="s">
        <v>173</v>
      </c>
      <c r="C1721" s="3" t="s">
        <v>1141</v>
      </c>
      <c r="D1721" s="3" t="s">
        <v>33</v>
      </c>
      <c r="E1721" s="3" t="s">
        <v>60</v>
      </c>
      <c r="F1721" s="3">
        <v>10191.040000000001</v>
      </c>
      <c r="G1721" s="3">
        <v>0</v>
      </c>
      <c r="H1721" s="3">
        <v>10191.040000000001</v>
      </c>
      <c r="I1721" s="3" t="s">
        <v>41</v>
      </c>
      <c r="J1721" s="5">
        <v>1</v>
      </c>
      <c r="K1721" t="str">
        <f>_xlfn.XLOOKUP(D1721, dim_channels!A:A, dim_channels!C:C, "Not Found")</f>
        <v>OTA</v>
      </c>
      <c r="L1721" t="str">
        <f>_xlfn.XLOOKUP(D1721, dim_channels!A:A, dim_channels!B:B, "Not Found")</f>
        <v>Booking.com</v>
      </c>
    </row>
    <row r="1722" spans="1:12" x14ac:dyDescent="0.2">
      <c r="A1722" s="2" t="s">
        <v>2154</v>
      </c>
      <c r="B1722" s="2" t="s">
        <v>215</v>
      </c>
      <c r="C1722" s="2" t="s">
        <v>190</v>
      </c>
      <c r="D1722" s="2" t="s">
        <v>45</v>
      </c>
      <c r="E1722" s="2" t="s">
        <v>46</v>
      </c>
      <c r="F1722" s="2">
        <v>10614.52</v>
      </c>
      <c r="G1722" s="2">
        <v>530.73</v>
      </c>
      <c r="H1722" s="2">
        <v>10083.790000000001</v>
      </c>
      <c r="I1722" s="2" t="s">
        <v>29</v>
      </c>
      <c r="J1722" s="4">
        <v>1.0526319965013149</v>
      </c>
      <c r="K1722" t="str">
        <f>_xlfn.XLOOKUP(D1722, dim_channels!A:A, dim_channels!C:C, "Not Found")</f>
        <v>Corporate</v>
      </c>
      <c r="L1722" t="str">
        <f>_xlfn.XLOOKUP(D1722, dim_channels!A:A, dim_channels!B:B, "Not Found")</f>
        <v>Corporate Direct</v>
      </c>
    </row>
    <row r="1723" spans="1:12" x14ac:dyDescent="0.2">
      <c r="A1723" s="3" t="s">
        <v>2155</v>
      </c>
      <c r="B1723" s="3" t="s">
        <v>724</v>
      </c>
      <c r="C1723" s="3" t="s">
        <v>388</v>
      </c>
      <c r="D1723" s="3" t="s">
        <v>33</v>
      </c>
      <c r="E1723" s="3" t="s">
        <v>28</v>
      </c>
      <c r="F1723" s="3">
        <v>6151.69</v>
      </c>
      <c r="G1723" s="3">
        <v>922.75</v>
      </c>
      <c r="H1723" s="3">
        <v>5228.9399999999996</v>
      </c>
      <c r="I1723" s="3" t="s">
        <v>29</v>
      </c>
      <c r="J1723" s="5">
        <v>1.176469800762679</v>
      </c>
      <c r="K1723" t="str">
        <f>_xlfn.XLOOKUP(D1723, dim_channels!A:A, dim_channels!C:C, "Not Found")</f>
        <v>OTA</v>
      </c>
      <c r="L1723" t="str">
        <f>_xlfn.XLOOKUP(D1723, dim_channels!A:A, dim_channels!B:B, "Not Found")</f>
        <v>Booking.com</v>
      </c>
    </row>
    <row r="1724" spans="1:12" x14ac:dyDescent="0.2">
      <c r="A1724" s="2" t="s">
        <v>2156</v>
      </c>
      <c r="B1724" s="2" t="s">
        <v>741</v>
      </c>
      <c r="C1724" s="2" t="s">
        <v>278</v>
      </c>
      <c r="D1724" s="2" t="s">
        <v>45</v>
      </c>
      <c r="E1724" s="2" t="s">
        <v>46</v>
      </c>
      <c r="F1724" s="2">
        <v>3080.2</v>
      </c>
      <c r="G1724" s="2">
        <v>154.01</v>
      </c>
      <c r="H1724" s="2">
        <v>2926.19</v>
      </c>
      <c r="I1724" s="2" t="s">
        <v>41</v>
      </c>
      <c r="J1724" s="4">
        <v>1.0526315789473679</v>
      </c>
      <c r="K1724" t="str">
        <f>_xlfn.XLOOKUP(D1724, dim_channels!A:A, dim_channels!C:C, "Not Found")</f>
        <v>Corporate</v>
      </c>
      <c r="L1724" t="str">
        <f>_xlfn.XLOOKUP(D1724, dim_channels!A:A, dim_channels!B:B, "Not Found")</f>
        <v>Corporate Direct</v>
      </c>
    </row>
    <row r="1725" spans="1:12" x14ac:dyDescent="0.2">
      <c r="A1725" s="3" t="s">
        <v>2157</v>
      </c>
      <c r="B1725" s="3" t="s">
        <v>720</v>
      </c>
      <c r="C1725" s="3" t="s">
        <v>1179</v>
      </c>
      <c r="D1725" s="3" t="s">
        <v>114</v>
      </c>
      <c r="E1725" s="3" t="s">
        <v>115</v>
      </c>
      <c r="F1725" s="3">
        <v>3786.96</v>
      </c>
      <c r="G1725" s="3">
        <v>378.7</v>
      </c>
      <c r="H1725" s="3">
        <v>3408.26</v>
      </c>
      <c r="I1725" s="3" t="s">
        <v>29</v>
      </c>
      <c r="J1725" s="5">
        <v>1.1111124151326479</v>
      </c>
      <c r="K1725" t="str">
        <f>_xlfn.XLOOKUP(D1725, dim_channels!A:A, dim_channels!C:C, "Not Found")</f>
        <v>Offline</v>
      </c>
      <c r="L1725" t="str">
        <f>_xlfn.XLOOKUP(D1725, dim_channels!A:A, dim_channels!B:B, "Not Found")</f>
        <v>Travel Agency</v>
      </c>
    </row>
    <row r="1726" spans="1:12" x14ac:dyDescent="0.2">
      <c r="A1726" s="2" t="s">
        <v>2158</v>
      </c>
      <c r="B1726" s="2" t="s">
        <v>949</v>
      </c>
      <c r="C1726" s="2" t="s">
        <v>292</v>
      </c>
      <c r="D1726" s="2" t="s">
        <v>64</v>
      </c>
      <c r="E1726" s="2" t="s">
        <v>28</v>
      </c>
      <c r="F1726" s="2">
        <v>4606.1000000000004</v>
      </c>
      <c r="G1726" s="2">
        <v>0</v>
      </c>
      <c r="H1726" s="2">
        <v>4606.1000000000004</v>
      </c>
      <c r="I1726" s="2" t="s">
        <v>29</v>
      </c>
      <c r="J1726" s="4">
        <v>1</v>
      </c>
      <c r="K1726" t="str">
        <f>_xlfn.XLOOKUP(D1726, dim_channels!A:A, dim_channels!C:C, "Not Found")</f>
        <v>Direct</v>
      </c>
      <c r="L1726" t="str">
        <f>_xlfn.XLOOKUP(D1726, dim_channels!A:A, dim_channels!B:B, "Not Found")</f>
        <v>Direct Website</v>
      </c>
    </row>
    <row r="1727" spans="1:12" x14ac:dyDescent="0.2">
      <c r="A1727" s="3" t="s">
        <v>2159</v>
      </c>
      <c r="B1727" s="3" t="s">
        <v>76</v>
      </c>
      <c r="C1727" s="3" t="s">
        <v>94</v>
      </c>
      <c r="D1727" s="3" t="s">
        <v>33</v>
      </c>
      <c r="E1727" s="3" t="s">
        <v>28</v>
      </c>
      <c r="F1727" s="3">
        <v>12114.23</v>
      </c>
      <c r="G1727" s="3">
        <v>1817.13</v>
      </c>
      <c r="H1727" s="3">
        <v>10297.1</v>
      </c>
      <c r="I1727" s="3" t="s">
        <v>29</v>
      </c>
      <c r="J1727" s="5">
        <v>1.176470074098533</v>
      </c>
      <c r="K1727" t="str">
        <f>_xlfn.XLOOKUP(D1727, dim_channels!A:A, dim_channels!C:C, "Not Found")</f>
        <v>OTA</v>
      </c>
      <c r="L1727" t="str">
        <f>_xlfn.XLOOKUP(D1727, dim_channels!A:A, dim_channels!B:B, "Not Found")</f>
        <v>Booking.com</v>
      </c>
    </row>
    <row r="1728" spans="1:12" x14ac:dyDescent="0.2">
      <c r="A1728" s="2" t="s">
        <v>2160</v>
      </c>
      <c r="B1728" s="2" t="s">
        <v>917</v>
      </c>
      <c r="C1728" s="2" t="s">
        <v>854</v>
      </c>
      <c r="D1728" s="2" t="s">
        <v>52</v>
      </c>
      <c r="E1728" s="2" t="s">
        <v>60</v>
      </c>
      <c r="F1728" s="2">
        <v>6280.15</v>
      </c>
      <c r="G1728" s="2">
        <v>0</v>
      </c>
      <c r="H1728" s="2">
        <v>6280.15</v>
      </c>
      <c r="I1728" s="2" t="s">
        <v>29</v>
      </c>
      <c r="J1728" s="4">
        <v>1</v>
      </c>
      <c r="K1728" t="str">
        <f>_xlfn.XLOOKUP(D1728, dim_channels!A:A, dim_channels!C:C, "Not Found")</f>
        <v>OTA</v>
      </c>
      <c r="L1728" t="str">
        <f>_xlfn.XLOOKUP(D1728, dim_channels!A:A, dim_channels!B:B, "Not Found")</f>
        <v>Agoda</v>
      </c>
    </row>
    <row r="1729" spans="1:12" x14ac:dyDescent="0.2">
      <c r="A1729" s="3" t="s">
        <v>2161</v>
      </c>
      <c r="B1729" s="3" t="s">
        <v>425</v>
      </c>
      <c r="C1729" s="3" t="s">
        <v>441</v>
      </c>
      <c r="D1729" s="3" t="s">
        <v>45</v>
      </c>
      <c r="E1729" s="3" t="s">
        <v>46</v>
      </c>
      <c r="F1729" s="3">
        <v>11066.07</v>
      </c>
      <c r="G1729" s="3">
        <v>553.29999999999995</v>
      </c>
      <c r="H1729" s="3">
        <v>10512.77</v>
      </c>
      <c r="I1729" s="3" t="s">
        <v>29</v>
      </c>
      <c r="J1729" s="5">
        <v>1.052631228496391</v>
      </c>
      <c r="K1729" t="str">
        <f>_xlfn.XLOOKUP(D1729, dim_channels!A:A, dim_channels!C:C, "Not Found")</f>
        <v>Corporate</v>
      </c>
      <c r="L1729" t="str">
        <f>_xlfn.XLOOKUP(D1729, dim_channels!A:A, dim_channels!B:B, "Not Found")</f>
        <v>Corporate Direct</v>
      </c>
    </row>
    <row r="1730" spans="1:12" x14ac:dyDescent="0.2">
      <c r="A1730" s="2" t="s">
        <v>2162</v>
      </c>
      <c r="B1730" s="2" t="s">
        <v>754</v>
      </c>
      <c r="C1730" s="2" t="s">
        <v>364</v>
      </c>
      <c r="D1730" s="2" t="s">
        <v>33</v>
      </c>
      <c r="E1730" s="2" t="s">
        <v>28</v>
      </c>
      <c r="F1730" s="2">
        <v>3186.29</v>
      </c>
      <c r="G1730" s="2">
        <v>477.94</v>
      </c>
      <c r="H1730" s="2">
        <v>2708.35</v>
      </c>
      <c r="I1730" s="2" t="s">
        <v>29</v>
      </c>
      <c r="J1730" s="4">
        <v>1.176469067882659</v>
      </c>
      <c r="K1730" t="str">
        <f>_xlfn.XLOOKUP(D1730, dim_channels!A:A, dim_channels!C:C, "Not Found")</f>
        <v>OTA</v>
      </c>
      <c r="L1730" t="str">
        <f>_xlfn.XLOOKUP(D1730, dim_channels!A:A, dim_channels!B:B, "Not Found")</f>
        <v>Booking.com</v>
      </c>
    </row>
    <row r="1731" spans="1:12" x14ac:dyDescent="0.2">
      <c r="A1731" s="3" t="s">
        <v>2163</v>
      </c>
      <c r="B1731" s="3" t="s">
        <v>773</v>
      </c>
      <c r="C1731" s="3" t="s">
        <v>247</v>
      </c>
      <c r="D1731" s="3" t="s">
        <v>33</v>
      </c>
      <c r="E1731" s="3" t="s">
        <v>60</v>
      </c>
      <c r="F1731" s="3">
        <v>2899.65</v>
      </c>
      <c r="G1731" s="3">
        <v>0</v>
      </c>
      <c r="H1731" s="3">
        <v>2899.65</v>
      </c>
      <c r="I1731" s="3" t="s">
        <v>29</v>
      </c>
      <c r="J1731" s="5">
        <v>1</v>
      </c>
      <c r="K1731" t="str">
        <f>_xlfn.XLOOKUP(D1731, dim_channels!A:A, dim_channels!C:C, "Not Found")</f>
        <v>OTA</v>
      </c>
      <c r="L1731" t="str">
        <f>_xlfn.XLOOKUP(D1731, dim_channels!A:A, dim_channels!B:B, "Not Found")</f>
        <v>Booking.com</v>
      </c>
    </row>
    <row r="1732" spans="1:12" x14ac:dyDescent="0.2">
      <c r="A1732" s="2" t="s">
        <v>2164</v>
      </c>
      <c r="B1732" s="2" t="s">
        <v>129</v>
      </c>
      <c r="C1732" s="2" t="s">
        <v>109</v>
      </c>
      <c r="D1732" s="2" t="s">
        <v>64</v>
      </c>
      <c r="E1732" s="2" t="s">
        <v>115</v>
      </c>
      <c r="F1732" s="2">
        <v>14880.6</v>
      </c>
      <c r="G1732" s="2">
        <v>0</v>
      </c>
      <c r="H1732" s="2">
        <v>14880.6</v>
      </c>
      <c r="I1732" s="2" t="s">
        <v>29</v>
      </c>
      <c r="J1732" s="4">
        <v>1</v>
      </c>
      <c r="K1732" t="str">
        <f>_xlfn.XLOOKUP(D1732, dim_channels!A:A, dim_channels!C:C, "Not Found")</f>
        <v>Direct</v>
      </c>
      <c r="L1732" t="str">
        <f>_xlfn.XLOOKUP(D1732, dim_channels!A:A, dim_channels!B:B, "Not Found")</f>
        <v>Direct Website</v>
      </c>
    </row>
    <row r="1733" spans="1:12" x14ac:dyDescent="0.2">
      <c r="A1733" s="3" t="s">
        <v>2165</v>
      </c>
      <c r="B1733" s="3" t="s">
        <v>612</v>
      </c>
      <c r="C1733" s="3" t="s">
        <v>165</v>
      </c>
      <c r="D1733" s="3" t="s">
        <v>64</v>
      </c>
      <c r="E1733" s="3" t="s">
        <v>28</v>
      </c>
      <c r="F1733" s="3">
        <v>5376.16</v>
      </c>
      <c r="G1733" s="3">
        <v>0</v>
      </c>
      <c r="H1733" s="3">
        <v>5376.16</v>
      </c>
      <c r="I1733" s="3" t="s">
        <v>29</v>
      </c>
      <c r="J1733" s="5">
        <v>1</v>
      </c>
      <c r="K1733" t="str">
        <f>_xlfn.XLOOKUP(D1733, dim_channels!A:A, dim_channels!C:C, "Not Found")</f>
        <v>Direct</v>
      </c>
      <c r="L1733" t="str">
        <f>_xlfn.XLOOKUP(D1733, dim_channels!A:A, dim_channels!B:B, "Not Found")</f>
        <v>Direct Website</v>
      </c>
    </row>
    <row r="1734" spans="1:12" x14ac:dyDescent="0.2">
      <c r="A1734" s="2" t="s">
        <v>2166</v>
      </c>
      <c r="B1734" s="2" t="s">
        <v>346</v>
      </c>
      <c r="C1734" s="2" t="s">
        <v>1234</v>
      </c>
      <c r="D1734" s="2" t="s">
        <v>33</v>
      </c>
      <c r="E1734" s="2" t="s">
        <v>34</v>
      </c>
      <c r="F1734" s="2">
        <v>9598.11</v>
      </c>
      <c r="G1734" s="2">
        <v>1439.72</v>
      </c>
      <c r="H1734" s="2">
        <v>8158.39</v>
      </c>
      <c r="I1734" s="2" t="s">
        <v>41</v>
      </c>
      <c r="J1734" s="4">
        <v>1.1764710929484861</v>
      </c>
      <c r="K1734" t="str">
        <f>_xlfn.XLOOKUP(D1734, dim_channels!A:A, dim_channels!C:C, "Not Found")</f>
        <v>OTA</v>
      </c>
      <c r="L1734" t="str">
        <f>_xlfn.XLOOKUP(D1734, dim_channels!A:A, dim_channels!B:B, "Not Found")</f>
        <v>Booking.com</v>
      </c>
    </row>
    <row r="1735" spans="1:12" x14ac:dyDescent="0.2">
      <c r="A1735" s="3" t="s">
        <v>2167</v>
      </c>
      <c r="B1735" s="3" t="s">
        <v>364</v>
      </c>
      <c r="C1735" s="3" t="s">
        <v>262</v>
      </c>
      <c r="D1735" s="3" t="s">
        <v>206</v>
      </c>
      <c r="E1735" s="3" t="s">
        <v>207</v>
      </c>
      <c r="F1735" s="3">
        <v>16037.75</v>
      </c>
      <c r="G1735" s="3">
        <v>0</v>
      </c>
      <c r="H1735" s="3">
        <v>16037.75</v>
      </c>
      <c r="I1735" s="3" t="s">
        <v>56</v>
      </c>
      <c r="J1735" s="5">
        <v>1</v>
      </c>
      <c r="K1735" t="str">
        <f>_xlfn.XLOOKUP(D1735, dim_channels!A:A, dim_channels!C:C, "Not Found")</f>
        <v>Direct</v>
      </c>
      <c r="L1735" t="str">
        <f>_xlfn.XLOOKUP(D1735, dim_channels!A:A, dim_channels!B:B, "Not Found")</f>
        <v>Walk-in</v>
      </c>
    </row>
    <row r="1736" spans="1:12" x14ac:dyDescent="0.2">
      <c r="A1736" s="2" t="s">
        <v>2168</v>
      </c>
      <c r="B1736" s="2" t="s">
        <v>113</v>
      </c>
      <c r="C1736" s="2" t="s">
        <v>106</v>
      </c>
      <c r="D1736" s="2" t="s">
        <v>33</v>
      </c>
      <c r="E1736" s="2" t="s">
        <v>28</v>
      </c>
      <c r="F1736" s="2">
        <v>6171.25</v>
      </c>
      <c r="G1736" s="2">
        <v>925.69</v>
      </c>
      <c r="H1736" s="2">
        <v>5245.56</v>
      </c>
      <c r="I1736" s="2" t="s">
        <v>29</v>
      </c>
      <c r="J1736" s="4">
        <v>1.176471148933574</v>
      </c>
      <c r="K1736" t="str">
        <f>_xlfn.XLOOKUP(D1736, dim_channels!A:A, dim_channels!C:C, "Not Found")</f>
        <v>OTA</v>
      </c>
      <c r="L1736" t="str">
        <f>_xlfn.XLOOKUP(D1736, dim_channels!A:A, dim_channels!B:B, "Not Found")</f>
        <v>Booking.com</v>
      </c>
    </row>
    <row r="1737" spans="1:12" x14ac:dyDescent="0.2">
      <c r="A1737" s="3" t="s">
        <v>2169</v>
      </c>
      <c r="B1737" s="3" t="s">
        <v>1110</v>
      </c>
      <c r="C1737" s="3" t="s">
        <v>1354</v>
      </c>
      <c r="D1737" s="3" t="s">
        <v>169</v>
      </c>
      <c r="E1737" s="3" t="s">
        <v>46</v>
      </c>
      <c r="F1737" s="3">
        <v>9766.1299999999992</v>
      </c>
      <c r="G1737" s="3">
        <v>1953.23</v>
      </c>
      <c r="H1737" s="3">
        <v>7812.9</v>
      </c>
      <c r="I1737" s="3" t="s">
        <v>29</v>
      </c>
      <c r="J1737" s="5">
        <v>1.2500006399672341</v>
      </c>
      <c r="K1737" t="str">
        <f>_xlfn.XLOOKUP(D1737, dim_channels!A:A, dim_channels!C:C, "Not Found")</f>
        <v>GDS</v>
      </c>
      <c r="L1737" t="str">
        <f>_xlfn.XLOOKUP(D1737, dim_channels!A:A, dim_channels!B:B, "Not Found")</f>
        <v>GDS (Amadeus)</v>
      </c>
    </row>
    <row r="1738" spans="1:12" x14ac:dyDescent="0.2">
      <c r="A1738" s="2" t="s">
        <v>2170</v>
      </c>
      <c r="B1738" s="2" t="s">
        <v>343</v>
      </c>
      <c r="C1738" s="2" t="s">
        <v>190</v>
      </c>
      <c r="D1738" s="2" t="s">
        <v>33</v>
      </c>
      <c r="E1738" s="2" t="s">
        <v>60</v>
      </c>
      <c r="F1738" s="2">
        <v>2908.59</v>
      </c>
      <c r="G1738" s="2">
        <v>0</v>
      </c>
      <c r="H1738" s="2">
        <v>2908.59</v>
      </c>
      <c r="I1738" s="2" t="s">
        <v>29</v>
      </c>
      <c r="J1738" s="4">
        <v>1</v>
      </c>
      <c r="K1738" t="str">
        <f>_xlfn.XLOOKUP(D1738, dim_channels!A:A, dim_channels!C:C, "Not Found")</f>
        <v>OTA</v>
      </c>
      <c r="L1738" t="str">
        <f>_xlfn.XLOOKUP(D1738, dim_channels!A:A, dim_channels!B:B, "Not Found")</f>
        <v>Booking.com</v>
      </c>
    </row>
    <row r="1739" spans="1:12" x14ac:dyDescent="0.2">
      <c r="A1739" s="3" t="s">
        <v>2171</v>
      </c>
      <c r="B1739" s="3" t="s">
        <v>353</v>
      </c>
      <c r="C1739" s="3" t="s">
        <v>509</v>
      </c>
      <c r="D1739" s="3" t="s">
        <v>64</v>
      </c>
      <c r="E1739" s="3" t="s">
        <v>115</v>
      </c>
      <c r="F1739" s="3">
        <v>14771.94</v>
      </c>
      <c r="G1739" s="3">
        <v>0</v>
      </c>
      <c r="H1739" s="3">
        <v>14771.94</v>
      </c>
      <c r="I1739" s="3" t="s">
        <v>29</v>
      </c>
      <c r="J1739" s="5">
        <v>1</v>
      </c>
      <c r="K1739" t="str">
        <f>_xlfn.XLOOKUP(D1739, dim_channels!A:A, dim_channels!C:C, "Not Found")</f>
        <v>Direct</v>
      </c>
      <c r="L1739" t="str">
        <f>_xlfn.XLOOKUP(D1739, dim_channels!A:A, dim_channels!B:B, "Not Found")</f>
        <v>Direct Website</v>
      </c>
    </row>
    <row r="1740" spans="1:12" x14ac:dyDescent="0.2">
      <c r="A1740" s="2" t="s">
        <v>2172</v>
      </c>
      <c r="B1740" s="2" t="s">
        <v>322</v>
      </c>
      <c r="C1740" s="2" t="s">
        <v>769</v>
      </c>
      <c r="D1740" s="2" t="s">
        <v>206</v>
      </c>
      <c r="E1740" s="2" t="s">
        <v>207</v>
      </c>
      <c r="F1740" s="2">
        <v>13225.23</v>
      </c>
      <c r="G1740" s="2">
        <v>0</v>
      </c>
      <c r="H1740" s="2">
        <v>13225.23</v>
      </c>
      <c r="I1740" s="2" t="s">
        <v>29</v>
      </c>
      <c r="J1740" s="4">
        <v>1</v>
      </c>
      <c r="K1740" t="str">
        <f>_xlfn.XLOOKUP(D1740, dim_channels!A:A, dim_channels!C:C, "Not Found")</f>
        <v>Direct</v>
      </c>
      <c r="L1740" t="str">
        <f>_xlfn.XLOOKUP(D1740, dim_channels!A:A, dim_channels!B:B, "Not Found")</f>
        <v>Walk-in</v>
      </c>
    </row>
    <row r="1741" spans="1:12" x14ac:dyDescent="0.2">
      <c r="A1741" s="3" t="s">
        <v>2173</v>
      </c>
      <c r="B1741" s="3" t="s">
        <v>781</v>
      </c>
      <c r="C1741" s="3" t="s">
        <v>165</v>
      </c>
      <c r="D1741" s="3" t="s">
        <v>64</v>
      </c>
      <c r="E1741" s="3" t="s">
        <v>115</v>
      </c>
      <c r="F1741" s="3">
        <v>6981.04</v>
      </c>
      <c r="G1741" s="3">
        <v>0</v>
      </c>
      <c r="H1741" s="3">
        <v>6981.04</v>
      </c>
      <c r="I1741" s="3" t="s">
        <v>29</v>
      </c>
      <c r="J1741" s="5">
        <v>1</v>
      </c>
      <c r="K1741" t="str">
        <f>_xlfn.XLOOKUP(D1741, dim_channels!A:A, dim_channels!C:C, "Not Found")</f>
        <v>Direct</v>
      </c>
      <c r="L1741" t="str">
        <f>_xlfn.XLOOKUP(D1741, dim_channels!A:A, dim_channels!B:B, "Not Found")</f>
        <v>Direct Website</v>
      </c>
    </row>
    <row r="1742" spans="1:12" x14ac:dyDescent="0.2">
      <c r="A1742" s="2" t="s">
        <v>2174</v>
      </c>
      <c r="B1742" s="2" t="s">
        <v>204</v>
      </c>
      <c r="C1742" s="2" t="s">
        <v>159</v>
      </c>
      <c r="D1742" s="2" t="s">
        <v>169</v>
      </c>
      <c r="E1742" s="2" t="s">
        <v>46</v>
      </c>
      <c r="F1742" s="2">
        <v>2655.64</v>
      </c>
      <c r="G1742" s="2">
        <v>531.13</v>
      </c>
      <c r="H1742" s="2">
        <v>2124.5100000000002</v>
      </c>
      <c r="I1742" s="2" t="s">
        <v>29</v>
      </c>
      <c r="J1742" s="4">
        <v>1.250001176741931</v>
      </c>
      <c r="K1742" t="str">
        <f>_xlfn.XLOOKUP(D1742, dim_channels!A:A, dim_channels!C:C, "Not Found")</f>
        <v>GDS</v>
      </c>
      <c r="L1742" t="str">
        <f>_xlfn.XLOOKUP(D1742, dim_channels!A:A, dim_channels!B:B, "Not Found")</f>
        <v>GDS (Amadeus)</v>
      </c>
    </row>
    <row r="1743" spans="1:12" x14ac:dyDescent="0.2">
      <c r="A1743" s="3" t="s">
        <v>2175</v>
      </c>
      <c r="B1743" s="3" t="s">
        <v>1272</v>
      </c>
      <c r="C1743" s="3" t="s">
        <v>66</v>
      </c>
      <c r="D1743" s="3" t="s">
        <v>206</v>
      </c>
      <c r="E1743" s="3" t="s">
        <v>207</v>
      </c>
      <c r="F1743" s="3">
        <v>3620.04</v>
      </c>
      <c r="G1743" s="3">
        <v>0</v>
      </c>
      <c r="H1743" s="3">
        <v>3620.04</v>
      </c>
      <c r="I1743" s="3" t="s">
        <v>29</v>
      </c>
      <c r="J1743" s="5">
        <v>1</v>
      </c>
      <c r="K1743" t="str">
        <f>_xlfn.XLOOKUP(D1743, dim_channels!A:A, dim_channels!C:C, "Not Found")</f>
        <v>Direct</v>
      </c>
      <c r="L1743" t="str">
        <f>_xlfn.XLOOKUP(D1743, dim_channels!A:A, dim_channels!B:B, "Not Found")</f>
        <v>Walk-in</v>
      </c>
    </row>
    <row r="1744" spans="1:12" x14ac:dyDescent="0.2">
      <c r="A1744" s="2" t="s">
        <v>2176</v>
      </c>
      <c r="B1744" s="2" t="s">
        <v>126</v>
      </c>
      <c r="C1744" s="2" t="s">
        <v>84</v>
      </c>
      <c r="D1744" s="2" t="s">
        <v>27</v>
      </c>
      <c r="E1744" s="2" t="s">
        <v>60</v>
      </c>
      <c r="F1744" s="2">
        <v>6302.9</v>
      </c>
      <c r="G1744" s="2">
        <v>0</v>
      </c>
      <c r="H1744" s="2">
        <v>6302.9</v>
      </c>
      <c r="I1744" s="2" t="s">
        <v>56</v>
      </c>
      <c r="J1744" s="4">
        <v>1</v>
      </c>
      <c r="K1744" t="str">
        <f>_xlfn.XLOOKUP(D1744, dim_channels!A:A, dim_channels!C:C, "Not Found")</f>
        <v>OTA</v>
      </c>
      <c r="L1744" t="str">
        <f>_xlfn.XLOOKUP(D1744, dim_channels!A:A, dim_channels!B:B, "Not Found")</f>
        <v>Expedia</v>
      </c>
    </row>
    <row r="1745" spans="1:12" x14ac:dyDescent="0.2">
      <c r="A1745" s="3" t="s">
        <v>2177</v>
      </c>
      <c r="B1745" s="3" t="s">
        <v>76</v>
      </c>
      <c r="C1745" s="3" t="s">
        <v>210</v>
      </c>
      <c r="D1745" s="3" t="s">
        <v>52</v>
      </c>
      <c r="E1745" s="3" t="s">
        <v>60</v>
      </c>
      <c r="F1745" s="3">
        <v>12098.44</v>
      </c>
      <c r="G1745" s="3">
        <v>0</v>
      </c>
      <c r="H1745" s="3">
        <v>12098.44</v>
      </c>
      <c r="I1745" s="3" t="s">
        <v>29</v>
      </c>
      <c r="J1745" s="5">
        <v>1</v>
      </c>
      <c r="K1745" t="str">
        <f>_xlfn.XLOOKUP(D1745, dim_channels!A:A, dim_channels!C:C, "Not Found")</f>
        <v>OTA</v>
      </c>
      <c r="L1745" t="str">
        <f>_xlfn.XLOOKUP(D1745, dim_channels!A:A, dim_channels!B:B, "Not Found")</f>
        <v>Agoda</v>
      </c>
    </row>
    <row r="1746" spans="1:12" x14ac:dyDescent="0.2">
      <c r="A1746" s="2" t="s">
        <v>2178</v>
      </c>
      <c r="B1746" s="2" t="s">
        <v>145</v>
      </c>
      <c r="C1746" s="2" t="s">
        <v>355</v>
      </c>
      <c r="D1746" s="2" t="s">
        <v>33</v>
      </c>
      <c r="E1746" s="2" t="s">
        <v>60</v>
      </c>
      <c r="F1746" s="2">
        <v>10538.04</v>
      </c>
      <c r="G1746" s="2">
        <v>0</v>
      </c>
      <c r="H1746" s="2">
        <v>10538.04</v>
      </c>
      <c r="I1746" s="2" t="s">
        <v>29</v>
      </c>
      <c r="J1746" s="4">
        <v>1</v>
      </c>
      <c r="K1746" t="str">
        <f>_xlfn.XLOOKUP(D1746, dim_channels!A:A, dim_channels!C:C, "Not Found")</f>
        <v>OTA</v>
      </c>
      <c r="L1746" t="str">
        <f>_xlfn.XLOOKUP(D1746, dim_channels!A:A, dim_channels!B:B, "Not Found")</f>
        <v>Booking.com</v>
      </c>
    </row>
    <row r="1747" spans="1:12" x14ac:dyDescent="0.2">
      <c r="A1747" s="3" t="s">
        <v>2179</v>
      </c>
      <c r="B1747" s="3" t="s">
        <v>70</v>
      </c>
      <c r="C1747" s="3" t="s">
        <v>197</v>
      </c>
      <c r="D1747" s="3" t="s">
        <v>64</v>
      </c>
      <c r="E1747" s="3" t="s">
        <v>28</v>
      </c>
      <c r="F1747" s="3">
        <v>9071.65</v>
      </c>
      <c r="G1747" s="3">
        <v>0</v>
      </c>
      <c r="H1747" s="3">
        <v>9071.65</v>
      </c>
      <c r="I1747" s="3" t="s">
        <v>29</v>
      </c>
      <c r="J1747" s="5">
        <v>1</v>
      </c>
      <c r="K1747" t="str">
        <f>_xlfn.XLOOKUP(D1747, dim_channels!A:A, dim_channels!C:C, "Not Found")</f>
        <v>Direct</v>
      </c>
      <c r="L1747" t="str">
        <f>_xlfn.XLOOKUP(D1747, dim_channels!A:A, dim_channels!B:B, "Not Found")</f>
        <v>Direct Website</v>
      </c>
    </row>
    <row r="1748" spans="1:12" x14ac:dyDescent="0.2">
      <c r="A1748" s="2" t="s">
        <v>2180</v>
      </c>
      <c r="B1748" s="2" t="s">
        <v>164</v>
      </c>
      <c r="C1748" s="2" t="s">
        <v>357</v>
      </c>
      <c r="D1748" s="2" t="s">
        <v>45</v>
      </c>
      <c r="E1748" s="2" t="s">
        <v>46</v>
      </c>
      <c r="F1748" s="2">
        <v>3994.05</v>
      </c>
      <c r="G1748" s="2">
        <v>199.7</v>
      </c>
      <c r="H1748" s="2">
        <v>3794.35</v>
      </c>
      <c r="I1748" s="2" t="s">
        <v>56</v>
      </c>
      <c r="J1748" s="4">
        <v>1.052630885395391</v>
      </c>
      <c r="K1748" t="str">
        <f>_xlfn.XLOOKUP(D1748, dim_channels!A:A, dim_channels!C:C, "Not Found")</f>
        <v>Corporate</v>
      </c>
      <c r="L1748" t="str">
        <f>_xlfn.XLOOKUP(D1748, dim_channels!A:A, dim_channels!B:B, "Not Found")</f>
        <v>Corporate Direct</v>
      </c>
    </row>
    <row r="1749" spans="1:12" x14ac:dyDescent="0.2">
      <c r="A1749" s="3" t="s">
        <v>2181</v>
      </c>
      <c r="B1749" s="3" t="s">
        <v>509</v>
      </c>
      <c r="C1749" s="3" t="s">
        <v>63</v>
      </c>
      <c r="D1749" s="3" t="s">
        <v>169</v>
      </c>
      <c r="E1749" s="3" t="s">
        <v>46</v>
      </c>
      <c r="F1749" s="3">
        <v>5311.52</v>
      </c>
      <c r="G1749" s="3">
        <v>1062.3</v>
      </c>
      <c r="H1749" s="3">
        <v>4249.22</v>
      </c>
      <c r="I1749" s="3" t="s">
        <v>29</v>
      </c>
      <c r="J1749" s="5">
        <v>1.2499988233134549</v>
      </c>
      <c r="K1749" t="str">
        <f>_xlfn.XLOOKUP(D1749, dim_channels!A:A, dim_channels!C:C, "Not Found")</f>
        <v>GDS</v>
      </c>
      <c r="L1749" t="str">
        <f>_xlfn.XLOOKUP(D1749, dim_channels!A:A, dim_channels!B:B, "Not Found")</f>
        <v>GDS (Amadeus)</v>
      </c>
    </row>
    <row r="1750" spans="1:12" x14ac:dyDescent="0.2">
      <c r="A1750" s="2" t="s">
        <v>2182</v>
      </c>
      <c r="B1750" s="2" t="s">
        <v>110</v>
      </c>
      <c r="C1750" s="2" t="s">
        <v>653</v>
      </c>
      <c r="D1750" s="2" t="s">
        <v>27</v>
      </c>
      <c r="E1750" s="2" t="s">
        <v>60</v>
      </c>
      <c r="F1750" s="2">
        <v>6560.75</v>
      </c>
      <c r="G1750" s="2">
        <v>0</v>
      </c>
      <c r="H1750" s="2">
        <v>6560.75</v>
      </c>
      <c r="I1750" s="2" t="s">
        <v>41</v>
      </c>
      <c r="J1750" s="4">
        <v>1</v>
      </c>
      <c r="K1750" t="str">
        <f>_xlfn.XLOOKUP(D1750, dim_channels!A:A, dim_channels!C:C, "Not Found")</f>
        <v>OTA</v>
      </c>
      <c r="L1750" t="str">
        <f>_xlfn.XLOOKUP(D1750, dim_channels!A:A, dim_channels!B:B, "Not Found")</f>
        <v>Expedia</v>
      </c>
    </row>
    <row r="1751" spans="1:12" x14ac:dyDescent="0.2">
      <c r="A1751" s="3" t="s">
        <v>2183</v>
      </c>
      <c r="B1751" s="3" t="s">
        <v>92</v>
      </c>
      <c r="C1751" s="3" t="s">
        <v>92</v>
      </c>
      <c r="D1751" s="3" t="s">
        <v>114</v>
      </c>
      <c r="E1751" s="3" t="s">
        <v>115</v>
      </c>
      <c r="F1751" s="3">
        <v>8218.0499999999993</v>
      </c>
      <c r="G1751" s="3">
        <v>821.8</v>
      </c>
      <c r="H1751" s="3">
        <v>7396.25</v>
      </c>
      <c r="I1751" s="3" t="s">
        <v>41</v>
      </c>
      <c r="J1751" s="5">
        <v>1.111110359979719</v>
      </c>
      <c r="K1751" t="str">
        <f>_xlfn.XLOOKUP(D1751, dim_channels!A:A, dim_channels!C:C, "Not Found")</f>
        <v>Offline</v>
      </c>
      <c r="L1751" t="str">
        <f>_xlfn.XLOOKUP(D1751, dim_channels!A:A, dim_channels!B:B, "Not Found")</f>
        <v>Travel Agency</v>
      </c>
    </row>
    <row r="1752" spans="1:12" x14ac:dyDescent="0.2">
      <c r="A1752" s="2" t="s">
        <v>2184</v>
      </c>
      <c r="B1752" s="2" t="s">
        <v>813</v>
      </c>
      <c r="C1752" s="2" t="s">
        <v>98</v>
      </c>
      <c r="D1752" s="2" t="s">
        <v>114</v>
      </c>
      <c r="E1752" s="2" t="s">
        <v>46</v>
      </c>
      <c r="F1752" s="2">
        <v>4239.38</v>
      </c>
      <c r="G1752" s="2">
        <v>423.94</v>
      </c>
      <c r="H1752" s="2">
        <v>3815.44</v>
      </c>
      <c r="I1752" s="2" t="s">
        <v>29</v>
      </c>
      <c r="J1752" s="4">
        <v>1.111111693539933</v>
      </c>
      <c r="K1752" t="str">
        <f>_xlfn.XLOOKUP(D1752, dim_channels!A:A, dim_channels!C:C, "Not Found")</f>
        <v>Offline</v>
      </c>
      <c r="L1752" t="str">
        <f>_xlfn.XLOOKUP(D1752, dim_channels!A:A, dim_channels!B:B, "Not Found")</f>
        <v>Travel Agency</v>
      </c>
    </row>
    <row r="1753" spans="1:12" x14ac:dyDescent="0.2">
      <c r="A1753" s="3" t="s">
        <v>2185</v>
      </c>
      <c r="B1753" s="3" t="s">
        <v>205</v>
      </c>
      <c r="C1753" s="3" t="s">
        <v>219</v>
      </c>
      <c r="D1753" s="3" t="s">
        <v>33</v>
      </c>
      <c r="E1753" s="3" t="s">
        <v>34</v>
      </c>
      <c r="F1753" s="3">
        <v>20224.73</v>
      </c>
      <c r="G1753" s="3">
        <v>3033.71</v>
      </c>
      <c r="H1753" s="3">
        <v>17191.02</v>
      </c>
      <c r="I1753" s="3" t="s">
        <v>29</v>
      </c>
      <c r="J1753" s="5">
        <v>1.1764706224528849</v>
      </c>
      <c r="K1753" t="str">
        <f>_xlfn.XLOOKUP(D1753, dim_channels!A:A, dim_channels!C:C, "Not Found")</f>
        <v>OTA</v>
      </c>
      <c r="L1753" t="str">
        <f>_xlfn.XLOOKUP(D1753, dim_channels!A:A, dim_channels!B:B, "Not Found")</f>
        <v>Booking.com</v>
      </c>
    </row>
    <row r="1754" spans="1:12" x14ac:dyDescent="0.2">
      <c r="A1754" s="2" t="s">
        <v>2186</v>
      </c>
      <c r="B1754" s="2" t="s">
        <v>224</v>
      </c>
      <c r="C1754" s="2" t="s">
        <v>781</v>
      </c>
      <c r="D1754" s="2" t="s">
        <v>52</v>
      </c>
      <c r="E1754" s="2" t="s">
        <v>34</v>
      </c>
      <c r="F1754" s="2">
        <v>11148.29</v>
      </c>
      <c r="G1754" s="2">
        <v>1337.79</v>
      </c>
      <c r="H1754" s="2">
        <v>9810.5</v>
      </c>
      <c r="I1754" s="2" t="s">
        <v>29</v>
      </c>
      <c r="J1754" s="4">
        <v>1.13636308037307</v>
      </c>
      <c r="K1754" t="str">
        <f>_xlfn.XLOOKUP(D1754, dim_channels!A:A, dim_channels!C:C, "Not Found")</f>
        <v>OTA</v>
      </c>
      <c r="L1754" t="str">
        <f>_xlfn.XLOOKUP(D1754, dim_channels!A:A, dim_channels!B:B, "Not Found")</f>
        <v>Agoda</v>
      </c>
    </row>
    <row r="1755" spans="1:12" x14ac:dyDescent="0.2">
      <c r="A1755" s="3" t="s">
        <v>2187</v>
      </c>
      <c r="B1755" s="3" t="s">
        <v>375</v>
      </c>
      <c r="C1755" s="3" t="s">
        <v>589</v>
      </c>
      <c r="D1755" s="3" t="s">
        <v>33</v>
      </c>
      <c r="E1755" s="3" t="s">
        <v>28</v>
      </c>
      <c r="F1755" s="3">
        <v>6310.85</v>
      </c>
      <c r="G1755" s="3">
        <v>946.63</v>
      </c>
      <c r="H1755" s="3">
        <v>5364.22</v>
      </c>
      <c r="I1755" s="3" t="s">
        <v>41</v>
      </c>
      <c r="J1755" s="5">
        <v>1.1764711365305669</v>
      </c>
      <c r="K1755" t="str">
        <f>_xlfn.XLOOKUP(D1755, dim_channels!A:A, dim_channels!C:C, "Not Found")</f>
        <v>OTA</v>
      </c>
      <c r="L1755" t="str">
        <f>_xlfn.XLOOKUP(D1755, dim_channels!A:A, dim_channels!B:B, "Not Found")</f>
        <v>Booking.com</v>
      </c>
    </row>
    <row r="1756" spans="1:12" x14ac:dyDescent="0.2">
      <c r="A1756" s="2" t="s">
        <v>2188</v>
      </c>
      <c r="B1756" s="2" t="s">
        <v>375</v>
      </c>
      <c r="C1756" s="2" t="s">
        <v>179</v>
      </c>
      <c r="D1756" s="2" t="s">
        <v>33</v>
      </c>
      <c r="E1756" s="2" t="s">
        <v>28</v>
      </c>
      <c r="F1756" s="2">
        <v>2740.22</v>
      </c>
      <c r="G1756" s="2">
        <v>411.03</v>
      </c>
      <c r="H1756" s="2">
        <v>2329.19</v>
      </c>
      <c r="I1756" s="2" t="s">
        <v>29</v>
      </c>
      <c r="J1756" s="4">
        <v>1.17646907293952</v>
      </c>
      <c r="K1756" t="str">
        <f>_xlfn.XLOOKUP(D1756, dim_channels!A:A, dim_channels!C:C, "Not Found")</f>
        <v>OTA</v>
      </c>
      <c r="L1756" t="str">
        <f>_xlfn.XLOOKUP(D1756, dim_channels!A:A, dim_channels!B:B, "Not Found")</f>
        <v>Booking.com</v>
      </c>
    </row>
    <row r="1757" spans="1:12" x14ac:dyDescent="0.2">
      <c r="A1757" s="3" t="s">
        <v>2189</v>
      </c>
      <c r="B1757" s="3" t="s">
        <v>570</v>
      </c>
      <c r="C1757" s="3" t="s">
        <v>318</v>
      </c>
      <c r="D1757" s="3" t="s">
        <v>45</v>
      </c>
      <c r="E1757" s="3" t="s">
        <v>89</v>
      </c>
      <c r="F1757" s="3">
        <v>2404.25</v>
      </c>
      <c r="G1757" s="3">
        <v>0</v>
      </c>
      <c r="H1757" s="3">
        <v>2404.25</v>
      </c>
      <c r="I1757" s="3" t="s">
        <v>56</v>
      </c>
      <c r="J1757" s="5">
        <v>1</v>
      </c>
      <c r="K1757" t="str">
        <f>_xlfn.XLOOKUP(D1757, dim_channels!A:A, dim_channels!C:C, "Not Found")</f>
        <v>Corporate</v>
      </c>
      <c r="L1757" t="str">
        <f>_xlfn.XLOOKUP(D1757, dim_channels!A:A, dim_channels!B:B, "Not Found")</f>
        <v>Corporate Direct</v>
      </c>
    </row>
    <row r="1758" spans="1:12" x14ac:dyDescent="0.2">
      <c r="A1758" s="2" t="s">
        <v>2190</v>
      </c>
      <c r="B1758" s="2" t="s">
        <v>50</v>
      </c>
      <c r="C1758" s="2" t="s">
        <v>294</v>
      </c>
      <c r="D1758" s="2" t="s">
        <v>33</v>
      </c>
      <c r="E1758" s="2" t="s">
        <v>28</v>
      </c>
      <c r="F1758" s="2">
        <v>7908.39</v>
      </c>
      <c r="G1758" s="2">
        <v>1186.26</v>
      </c>
      <c r="H1758" s="2">
        <v>6722.13</v>
      </c>
      <c r="I1758" s="2" t="s">
        <v>29</v>
      </c>
      <c r="J1758" s="4">
        <v>1.176470850757126</v>
      </c>
      <c r="K1758" t="str">
        <f>_xlfn.XLOOKUP(D1758, dim_channels!A:A, dim_channels!C:C, "Not Found")</f>
        <v>OTA</v>
      </c>
      <c r="L1758" t="str">
        <f>_xlfn.XLOOKUP(D1758, dim_channels!A:A, dim_channels!B:B, "Not Found")</f>
        <v>Booking.com</v>
      </c>
    </row>
    <row r="1759" spans="1:12" x14ac:dyDescent="0.2">
      <c r="A1759" s="3" t="s">
        <v>2191</v>
      </c>
      <c r="B1759" s="3" t="s">
        <v>955</v>
      </c>
      <c r="C1759" s="3" t="s">
        <v>685</v>
      </c>
      <c r="D1759" s="3" t="s">
        <v>64</v>
      </c>
      <c r="E1759" s="3" t="s">
        <v>115</v>
      </c>
      <c r="F1759" s="3">
        <v>7225.09</v>
      </c>
      <c r="G1759" s="3">
        <v>0</v>
      </c>
      <c r="H1759" s="3">
        <v>7225.09</v>
      </c>
      <c r="I1759" s="3" t="s">
        <v>29</v>
      </c>
      <c r="J1759" s="5">
        <v>1</v>
      </c>
      <c r="K1759" t="str">
        <f>_xlfn.XLOOKUP(D1759, dim_channels!A:A, dim_channels!C:C, "Not Found")</f>
        <v>Direct</v>
      </c>
      <c r="L1759" t="str">
        <f>_xlfn.XLOOKUP(D1759, dim_channels!A:A, dim_channels!B:B, "Not Found")</f>
        <v>Direct Website</v>
      </c>
    </row>
    <row r="1760" spans="1:12" x14ac:dyDescent="0.2">
      <c r="A1760" s="2" t="s">
        <v>2192</v>
      </c>
      <c r="B1760" s="2" t="s">
        <v>36</v>
      </c>
      <c r="C1760" s="2" t="s">
        <v>168</v>
      </c>
      <c r="D1760" s="2" t="s">
        <v>64</v>
      </c>
      <c r="E1760" s="2" t="s">
        <v>28</v>
      </c>
      <c r="F1760" s="2">
        <v>10801.59</v>
      </c>
      <c r="G1760" s="2">
        <v>0</v>
      </c>
      <c r="H1760" s="2">
        <v>10801.59</v>
      </c>
      <c r="I1760" s="2" t="s">
        <v>29</v>
      </c>
      <c r="J1760" s="4">
        <v>1</v>
      </c>
      <c r="K1760" t="str">
        <f>_xlfn.XLOOKUP(D1760, dim_channels!A:A, dim_channels!C:C, "Not Found")</f>
        <v>Direct</v>
      </c>
      <c r="L1760" t="str">
        <f>_xlfn.XLOOKUP(D1760, dim_channels!A:A, dim_channels!B:B, "Not Found")</f>
        <v>Direct Website</v>
      </c>
    </row>
    <row r="1761" spans="1:12" x14ac:dyDescent="0.2">
      <c r="A1761" s="3" t="s">
        <v>2193</v>
      </c>
      <c r="B1761" s="3" t="s">
        <v>949</v>
      </c>
      <c r="C1761" s="3" t="s">
        <v>129</v>
      </c>
      <c r="D1761" s="3" t="s">
        <v>33</v>
      </c>
      <c r="E1761" s="3" t="s">
        <v>34</v>
      </c>
      <c r="F1761" s="3">
        <v>8252.9699999999993</v>
      </c>
      <c r="G1761" s="3">
        <v>1237.95</v>
      </c>
      <c r="H1761" s="3">
        <v>7015.02</v>
      </c>
      <c r="I1761" s="3" t="s">
        <v>29</v>
      </c>
      <c r="J1761" s="5">
        <v>1.176471342918481</v>
      </c>
      <c r="K1761" t="str">
        <f>_xlfn.XLOOKUP(D1761, dim_channels!A:A, dim_channels!C:C, "Not Found")</f>
        <v>OTA</v>
      </c>
      <c r="L1761" t="str">
        <f>_xlfn.XLOOKUP(D1761, dim_channels!A:A, dim_channels!B:B, "Not Found")</f>
        <v>Booking.com</v>
      </c>
    </row>
    <row r="1762" spans="1:12" x14ac:dyDescent="0.2">
      <c r="A1762" s="2" t="s">
        <v>2194</v>
      </c>
      <c r="B1762" s="2" t="s">
        <v>168</v>
      </c>
      <c r="C1762" s="2" t="s">
        <v>118</v>
      </c>
      <c r="D1762" s="2" t="s">
        <v>114</v>
      </c>
      <c r="E1762" s="2" t="s">
        <v>115</v>
      </c>
      <c r="F1762" s="2">
        <v>12450.87</v>
      </c>
      <c r="G1762" s="2">
        <v>1245.0899999999999</v>
      </c>
      <c r="H1762" s="2">
        <v>11205.78</v>
      </c>
      <c r="I1762" s="2" t="s">
        <v>29</v>
      </c>
      <c r="J1762" s="4">
        <v>1.1111114085766449</v>
      </c>
      <c r="K1762" t="str">
        <f>_xlfn.XLOOKUP(D1762, dim_channels!A:A, dim_channels!C:C, "Not Found")</f>
        <v>Offline</v>
      </c>
      <c r="L1762" t="str">
        <f>_xlfn.XLOOKUP(D1762, dim_channels!A:A, dim_channels!B:B, "Not Found")</f>
        <v>Travel Agency</v>
      </c>
    </row>
    <row r="1763" spans="1:12" x14ac:dyDescent="0.2">
      <c r="A1763" s="3" t="s">
        <v>2195</v>
      </c>
      <c r="B1763" s="3" t="s">
        <v>679</v>
      </c>
      <c r="C1763" s="3" t="s">
        <v>373</v>
      </c>
      <c r="D1763" s="3" t="s">
        <v>64</v>
      </c>
      <c r="E1763" s="3" t="s">
        <v>34</v>
      </c>
      <c r="F1763" s="3">
        <v>20038.66</v>
      </c>
      <c r="G1763" s="3">
        <v>0</v>
      </c>
      <c r="H1763" s="3">
        <v>20038.66</v>
      </c>
      <c r="I1763" s="3" t="s">
        <v>29</v>
      </c>
      <c r="J1763" s="5">
        <v>1</v>
      </c>
      <c r="K1763" t="str">
        <f>_xlfn.XLOOKUP(D1763, dim_channels!A:A, dim_channels!C:C, "Not Found")</f>
        <v>Direct</v>
      </c>
      <c r="L1763" t="str">
        <f>_xlfn.XLOOKUP(D1763, dim_channels!A:A, dim_channels!B:B, "Not Found")</f>
        <v>Direct Website</v>
      </c>
    </row>
    <row r="1764" spans="1:12" x14ac:dyDescent="0.2">
      <c r="A1764" s="2" t="s">
        <v>2196</v>
      </c>
      <c r="B1764" s="2" t="s">
        <v>445</v>
      </c>
      <c r="C1764" s="2" t="s">
        <v>794</v>
      </c>
      <c r="D1764" s="2" t="s">
        <v>169</v>
      </c>
      <c r="E1764" s="2" t="s">
        <v>46</v>
      </c>
      <c r="F1764" s="2">
        <v>10128.58</v>
      </c>
      <c r="G1764" s="2">
        <v>2025.72</v>
      </c>
      <c r="H1764" s="2">
        <v>8102.86</v>
      </c>
      <c r="I1764" s="2" t="s">
        <v>41</v>
      </c>
      <c r="J1764" s="4">
        <v>1.2500006170660729</v>
      </c>
      <c r="K1764" t="str">
        <f>_xlfn.XLOOKUP(D1764, dim_channels!A:A, dim_channels!C:C, "Not Found")</f>
        <v>GDS</v>
      </c>
      <c r="L1764" t="str">
        <f>_xlfn.XLOOKUP(D1764, dim_channels!A:A, dim_channels!B:B, "Not Found")</f>
        <v>GDS (Amadeus)</v>
      </c>
    </row>
    <row r="1765" spans="1:12" x14ac:dyDescent="0.2">
      <c r="A1765" s="3" t="s">
        <v>2197</v>
      </c>
      <c r="B1765" s="3" t="s">
        <v>67</v>
      </c>
      <c r="C1765" s="3" t="s">
        <v>299</v>
      </c>
      <c r="D1765" s="3" t="s">
        <v>33</v>
      </c>
      <c r="E1765" s="3" t="s">
        <v>28</v>
      </c>
      <c r="F1765" s="3">
        <v>10343.08</v>
      </c>
      <c r="G1765" s="3">
        <v>1551.46</v>
      </c>
      <c r="H1765" s="3">
        <v>8791.6200000000008</v>
      </c>
      <c r="I1765" s="3" t="s">
        <v>29</v>
      </c>
      <c r="J1765" s="5">
        <v>1.1764703206007541</v>
      </c>
      <c r="K1765" t="str">
        <f>_xlfn.XLOOKUP(D1765, dim_channels!A:A, dim_channels!C:C, "Not Found")</f>
        <v>OTA</v>
      </c>
      <c r="L1765" t="str">
        <f>_xlfn.XLOOKUP(D1765, dim_channels!A:A, dim_channels!B:B, "Not Found")</f>
        <v>Booking.com</v>
      </c>
    </row>
    <row r="1766" spans="1:12" x14ac:dyDescent="0.2">
      <c r="A1766" s="2" t="s">
        <v>2198</v>
      </c>
      <c r="B1766" s="2" t="s">
        <v>1610</v>
      </c>
      <c r="C1766" s="2" t="s">
        <v>548</v>
      </c>
      <c r="D1766" s="2" t="s">
        <v>114</v>
      </c>
      <c r="E1766" s="2" t="s">
        <v>115</v>
      </c>
      <c r="F1766" s="2">
        <v>6852.63</v>
      </c>
      <c r="G1766" s="2">
        <v>685.26</v>
      </c>
      <c r="H1766" s="2">
        <v>6167.37</v>
      </c>
      <c r="I1766" s="2" t="s">
        <v>29</v>
      </c>
      <c r="J1766" s="4">
        <v>1.111110570632214</v>
      </c>
      <c r="K1766" t="str">
        <f>_xlfn.XLOOKUP(D1766, dim_channels!A:A, dim_channels!C:C, "Not Found")</f>
        <v>Offline</v>
      </c>
      <c r="L1766" t="str">
        <f>_xlfn.XLOOKUP(D1766, dim_channels!A:A, dim_channels!B:B, "Not Found")</f>
        <v>Travel Agency</v>
      </c>
    </row>
    <row r="1767" spans="1:12" x14ac:dyDescent="0.2">
      <c r="A1767" s="3" t="s">
        <v>2199</v>
      </c>
      <c r="B1767" s="3" t="s">
        <v>386</v>
      </c>
      <c r="C1767" s="3" t="s">
        <v>708</v>
      </c>
      <c r="D1767" s="3" t="s">
        <v>52</v>
      </c>
      <c r="E1767" s="3" t="s">
        <v>34</v>
      </c>
      <c r="F1767" s="3">
        <v>8658.6299999999992</v>
      </c>
      <c r="G1767" s="3">
        <v>1039.04</v>
      </c>
      <c r="H1767" s="3">
        <v>7619.59</v>
      </c>
      <c r="I1767" s="3" t="s">
        <v>29</v>
      </c>
      <c r="J1767" s="5">
        <v>1.1363642925669231</v>
      </c>
      <c r="K1767" t="str">
        <f>_xlfn.XLOOKUP(D1767, dim_channels!A:A, dim_channels!C:C, "Not Found")</f>
        <v>OTA</v>
      </c>
      <c r="L1767" t="str">
        <f>_xlfn.XLOOKUP(D1767, dim_channels!A:A, dim_channels!B:B, "Not Found")</f>
        <v>Agoda</v>
      </c>
    </row>
    <row r="1768" spans="1:12" x14ac:dyDescent="0.2">
      <c r="A1768" s="2" t="s">
        <v>2200</v>
      </c>
      <c r="B1768" s="2" t="s">
        <v>368</v>
      </c>
      <c r="C1768" s="2" t="s">
        <v>794</v>
      </c>
      <c r="D1768" s="2" t="s">
        <v>45</v>
      </c>
      <c r="E1768" s="2" t="s">
        <v>46</v>
      </c>
      <c r="F1768" s="2">
        <v>14099.74</v>
      </c>
      <c r="G1768" s="2">
        <v>704.99</v>
      </c>
      <c r="H1768" s="2">
        <v>13394.75</v>
      </c>
      <c r="I1768" s="2" t="s">
        <v>29</v>
      </c>
      <c r="J1768" s="4">
        <v>1.0526318147035221</v>
      </c>
      <c r="K1768" t="str">
        <f>_xlfn.XLOOKUP(D1768, dim_channels!A:A, dim_channels!C:C, "Not Found")</f>
        <v>Corporate</v>
      </c>
      <c r="L1768" t="str">
        <f>_xlfn.XLOOKUP(D1768, dim_channels!A:A, dim_channels!B:B, "Not Found")</f>
        <v>Corporate Direct</v>
      </c>
    </row>
    <row r="1769" spans="1:12" x14ac:dyDescent="0.2">
      <c r="A1769" s="3" t="s">
        <v>2201</v>
      </c>
      <c r="B1769" s="3" t="s">
        <v>44</v>
      </c>
      <c r="C1769" s="3" t="s">
        <v>72</v>
      </c>
      <c r="D1769" s="3" t="s">
        <v>27</v>
      </c>
      <c r="E1769" s="3" t="s">
        <v>60</v>
      </c>
      <c r="F1769" s="3">
        <v>4333.9799999999996</v>
      </c>
      <c r="G1769" s="3">
        <v>0</v>
      </c>
      <c r="H1769" s="3">
        <v>4333.9799999999996</v>
      </c>
      <c r="I1769" s="3" t="s">
        <v>56</v>
      </c>
      <c r="J1769" s="5">
        <v>1</v>
      </c>
      <c r="K1769" t="str">
        <f>_xlfn.XLOOKUP(D1769, dim_channels!A:A, dim_channels!C:C, "Not Found")</f>
        <v>OTA</v>
      </c>
      <c r="L1769" t="str">
        <f>_xlfn.XLOOKUP(D1769, dim_channels!A:A, dim_channels!B:B, "Not Found")</f>
        <v>Expedia</v>
      </c>
    </row>
    <row r="1770" spans="1:12" x14ac:dyDescent="0.2">
      <c r="A1770" s="2" t="s">
        <v>2202</v>
      </c>
      <c r="B1770" s="2" t="s">
        <v>79</v>
      </c>
      <c r="C1770" s="2" t="s">
        <v>230</v>
      </c>
      <c r="D1770" s="2" t="s">
        <v>27</v>
      </c>
      <c r="E1770" s="2" t="s">
        <v>60</v>
      </c>
      <c r="F1770" s="2">
        <v>17507.73</v>
      </c>
      <c r="G1770" s="2">
        <v>0</v>
      </c>
      <c r="H1770" s="2">
        <v>17507.73</v>
      </c>
      <c r="I1770" s="2" t="s">
        <v>41</v>
      </c>
      <c r="J1770" s="4">
        <v>1</v>
      </c>
      <c r="K1770" t="str">
        <f>_xlfn.XLOOKUP(D1770, dim_channels!A:A, dim_channels!C:C, "Not Found")</f>
        <v>OTA</v>
      </c>
      <c r="L1770" t="str">
        <f>_xlfn.XLOOKUP(D1770, dim_channels!A:A, dim_channels!B:B, "Not Found")</f>
        <v>Expedia</v>
      </c>
    </row>
    <row r="1771" spans="1:12" x14ac:dyDescent="0.2">
      <c r="A1771" s="3" t="s">
        <v>2203</v>
      </c>
      <c r="B1771" s="3" t="s">
        <v>129</v>
      </c>
      <c r="C1771" s="3" t="s">
        <v>138</v>
      </c>
      <c r="D1771" s="3" t="s">
        <v>27</v>
      </c>
      <c r="E1771" s="3" t="s">
        <v>28</v>
      </c>
      <c r="F1771" s="3">
        <v>13373.77</v>
      </c>
      <c r="G1771" s="3">
        <v>2407.2800000000002</v>
      </c>
      <c r="H1771" s="3">
        <v>10966.49</v>
      </c>
      <c r="I1771" s="3" t="s">
        <v>56</v>
      </c>
      <c r="J1771" s="5">
        <v>1.219512350806867</v>
      </c>
      <c r="K1771" t="str">
        <f>_xlfn.XLOOKUP(D1771, dim_channels!A:A, dim_channels!C:C, "Not Found")</f>
        <v>OTA</v>
      </c>
      <c r="L1771" t="str">
        <f>_xlfn.XLOOKUP(D1771, dim_channels!A:A, dim_channels!B:B, "Not Found")</f>
        <v>Expedia</v>
      </c>
    </row>
    <row r="1772" spans="1:12" x14ac:dyDescent="0.2">
      <c r="A1772" s="2" t="s">
        <v>2204</v>
      </c>
      <c r="B1772" s="2" t="s">
        <v>210</v>
      </c>
      <c r="C1772" s="2" t="s">
        <v>143</v>
      </c>
      <c r="D1772" s="2" t="s">
        <v>33</v>
      </c>
      <c r="E1772" s="2" t="s">
        <v>28</v>
      </c>
      <c r="F1772" s="2">
        <v>4924.24</v>
      </c>
      <c r="G1772" s="2">
        <v>738.64</v>
      </c>
      <c r="H1772" s="2">
        <v>4185.6000000000004</v>
      </c>
      <c r="I1772" s="2" t="s">
        <v>29</v>
      </c>
      <c r="J1772" s="4">
        <v>1.176471712538226</v>
      </c>
      <c r="K1772" t="str">
        <f>_xlfn.XLOOKUP(D1772, dim_channels!A:A, dim_channels!C:C, "Not Found")</f>
        <v>OTA</v>
      </c>
      <c r="L1772" t="str">
        <f>_xlfn.XLOOKUP(D1772, dim_channels!A:A, dim_channels!B:B, "Not Found")</f>
        <v>Booking.com</v>
      </c>
    </row>
    <row r="1773" spans="1:12" x14ac:dyDescent="0.2">
      <c r="A1773" s="3" t="s">
        <v>2205</v>
      </c>
      <c r="B1773" s="3" t="s">
        <v>44</v>
      </c>
      <c r="C1773" s="3" t="s">
        <v>454</v>
      </c>
      <c r="D1773" s="3" t="s">
        <v>45</v>
      </c>
      <c r="E1773" s="3" t="s">
        <v>46</v>
      </c>
      <c r="F1773" s="3">
        <v>3802.54</v>
      </c>
      <c r="G1773" s="3">
        <v>190.13</v>
      </c>
      <c r="H1773" s="3">
        <v>3612.41</v>
      </c>
      <c r="I1773" s="3" t="s">
        <v>29</v>
      </c>
      <c r="J1773" s="5">
        <v>1.05263245312686</v>
      </c>
      <c r="K1773" t="str">
        <f>_xlfn.XLOOKUP(D1773, dim_channels!A:A, dim_channels!C:C, "Not Found")</f>
        <v>Corporate</v>
      </c>
      <c r="L1773" t="str">
        <f>_xlfn.XLOOKUP(D1773, dim_channels!A:A, dim_channels!B:B, "Not Found")</f>
        <v>Corporate Direct</v>
      </c>
    </row>
    <row r="1774" spans="1:12" x14ac:dyDescent="0.2">
      <c r="A1774" s="2" t="s">
        <v>2206</v>
      </c>
      <c r="B1774" s="2" t="s">
        <v>234</v>
      </c>
      <c r="C1774" s="2" t="s">
        <v>234</v>
      </c>
      <c r="D1774" s="2" t="s">
        <v>64</v>
      </c>
      <c r="E1774" s="2" t="s">
        <v>28</v>
      </c>
      <c r="F1774" s="2">
        <v>7710.68</v>
      </c>
      <c r="G1774" s="2">
        <v>0</v>
      </c>
      <c r="H1774" s="2">
        <v>7710.68</v>
      </c>
      <c r="I1774" s="2" t="s">
        <v>29</v>
      </c>
      <c r="J1774" s="4">
        <v>1</v>
      </c>
      <c r="K1774" t="str">
        <f>_xlfn.XLOOKUP(D1774, dim_channels!A:A, dim_channels!C:C, "Not Found")</f>
        <v>Direct</v>
      </c>
      <c r="L1774" t="str">
        <f>_xlfn.XLOOKUP(D1774, dim_channels!A:A, dim_channels!B:B, "Not Found")</f>
        <v>Direct Website</v>
      </c>
    </row>
    <row r="1775" spans="1:12" x14ac:dyDescent="0.2">
      <c r="A1775" s="3" t="s">
        <v>2207</v>
      </c>
      <c r="B1775" s="3" t="s">
        <v>702</v>
      </c>
      <c r="C1775" s="3" t="s">
        <v>141</v>
      </c>
      <c r="D1775" s="3" t="s">
        <v>33</v>
      </c>
      <c r="E1775" s="3" t="s">
        <v>34</v>
      </c>
      <c r="F1775" s="3">
        <v>14368.43</v>
      </c>
      <c r="G1775" s="3">
        <v>2155.2600000000002</v>
      </c>
      <c r="H1775" s="3">
        <v>12213.17</v>
      </c>
      <c r="I1775" s="3" t="s">
        <v>41</v>
      </c>
      <c r="J1775" s="5">
        <v>1.1764701547591661</v>
      </c>
      <c r="K1775" t="str">
        <f>_xlfn.XLOOKUP(D1775, dim_channels!A:A, dim_channels!C:C, "Not Found")</f>
        <v>OTA</v>
      </c>
      <c r="L1775" t="str">
        <f>_xlfn.XLOOKUP(D1775, dim_channels!A:A, dim_channels!B:B, "Not Found")</f>
        <v>Booking.com</v>
      </c>
    </row>
    <row r="1776" spans="1:12" x14ac:dyDescent="0.2">
      <c r="A1776" s="2" t="s">
        <v>2208</v>
      </c>
      <c r="B1776" s="2" t="s">
        <v>435</v>
      </c>
      <c r="C1776" s="2" t="s">
        <v>210</v>
      </c>
      <c r="D1776" s="2" t="s">
        <v>27</v>
      </c>
      <c r="E1776" s="2" t="s">
        <v>60</v>
      </c>
      <c r="F1776" s="2">
        <v>13227.55</v>
      </c>
      <c r="G1776" s="2">
        <v>0</v>
      </c>
      <c r="H1776" s="2">
        <v>13227.55</v>
      </c>
      <c r="I1776" s="2" t="s">
        <v>29</v>
      </c>
      <c r="J1776" s="4">
        <v>1</v>
      </c>
      <c r="K1776" t="str">
        <f>_xlfn.XLOOKUP(D1776, dim_channels!A:A, dim_channels!C:C, "Not Found")</f>
        <v>OTA</v>
      </c>
      <c r="L1776" t="str">
        <f>_xlfn.XLOOKUP(D1776, dim_channels!A:A, dim_channels!B:B, "Not Found")</f>
        <v>Expedia</v>
      </c>
    </row>
    <row r="1777" spans="1:12" x14ac:dyDescent="0.2">
      <c r="A1777" s="3" t="s">
        <v>2209</v>
      </c>
      <c r="B1777" s="3" t="s">
        <v>410</v>
      </c>
      <c r="C1777" s="3" t="s">
        <v>410</v>
      </c>
      <c r="D1777" s="3" t="s">
        <v>169</v>
      </c>
      <c r="E1777" s="3" t="s">
        <v>46</v>
      </c>
      <c r="F1777" s="3">
        <v>13213.72</v>
      </c>
      <c r="G1777" s="3">
        <v>2642.74</v>
      </c>
      <c r="H1777" s="3">
        <v>10570.98</v>
      </c>
      <c r="I1777" s="3" t="s">
        <v>29</v>
      </c>
      <c r="J1777" s="5">
        <v>1.249999527006957</v>
      </c>
      <c r="K1777" t="str">
        <f>_xlfn.XLOOKUP(D1777, dim_channels!A:A, dim_channels!C:C, "Not Found")</f>
        <v>GDS</v>
      </c>
      <c r="L1777" t="str">
        <f>_xlfn.XLOOKUP(D1777, dim_channels!A:A, dim_channels!B:B, "Not Found")</f>
        <v>GDS (Amadeus)</v>
      </c>
    </row>
    <row r="1778" spans="1:12" x14ac:dyDescent="0.2">
      <c r="A1778" s="2" t="s">
        <v>2210</v>
      </c>
      <c r="B1778" s="2" t="s">
        <v>614</v>
      </c>
      <c r="C1778" s="2" t="s">
        <v>458</v>
      </c>
      <c r="D1778" s="2" t="s">
        <v>52</v>
      </c>
      <c r="E1778" s="2" t="s">
        <v>60</v>
      </c>
      <c r="F1778" s="2">
        <v>13035.17</v>
      </c>
      <c r="G1778" s="2">
        <v>0</v>
      </c>
      <c r="H1778" s="2">
        <v>13035.17</v>
      </c>
      <c r="I1778" s="2" t="s">
        <v>41</v>
      </c>
      <c r="J1778" s="4">
        <v>1</v>
      </c>
      <c r="K1778" t="str">
        <f>_xlfn.XLOOKUP(D1778, dim_channels!A:A, dim_channels!C:C, "Not Found")</f>
        <v>OTA</v>
      </c>
      <c r="L1778" t="str">
        <f>_xlfn.XLOOKUP(D1778, dim_channels!A:A, dim_channels!B:B, "Not Found")</f>
        <v>Agoda</v>
      </c>
    </row>
    <row r="1779" spans="1:12" x14ac:dyDescent="0.2">
      <c r="A1779" s="3" t="s">
        <v>2211</v>
      </c>
      <c r="B1779" s="3" t="s">
        <v>297</v>
      </c>
      <c r="C1779" s="3" t="s">
        <v>198</v>
      </c>
      <c r="D1779" s="3" t="s">
        <v>27</v>
      </c>
      <c r="E1779" s="3" t="s">
        <v>60</v>
      </c>
      <c r="F1779" s="3">
        <v>11569.18</v>
      </c>
      <c r="G1779" s="3">
        <v>0</v>
      </c>
      <c r="H1779" s="3">
        <v>11569.18</v>
      </c>
      <c r="I1779" s="3" t="s">
        <v>41</v>
      </c>
      <c r="J1779" s="5">
        <v>1</v>
      </c>
      <c r="K1779" t="str">
        <f>_xlfn.XLOOKUP(D1779, dim_channels!A:A, dim_channels!C:C, "Not Found")</f>
        <v>OTA</v>
      </c>
      <c r="L1779" t="str">
        <f>_xlfn.XLOOKUP(D1779, dim_channels!A:A, dim_channels!B:B, "Not Found")</f>
        <v>Expedia</v>
      </c>
    </row>
    <row r="1780" spans="1:12" x14ac:dyDescent="0.2">
      <c r="A1780" s="2" t="s">
        <v>2212</v>
      </c>
      <c r="B1780" s="2" t="s">
        <v>76</v>
      </c>
      <c r="C1780" s="2" t="s">
        <v>271</v>
      </c>
      <c r="D1780" s="2" t="s">
        <v>27</v>
      </c>
      <c r="E1780" s="2" t="s">
        <v>28</v>
      </c>
      <c r="F1780" s="2">
        <v>2576.29</v>
      </c>
      <c r="G1780" s="2">
        <v>463.73</v>
      </c>
      <c r="H1780" s="2">
        <v>2112.56</v>
      </c>
      <c r="I1780" s="2" t="s">
        <v>41</v>
      </c>
      <c r="J1780" s="4">
        <v>1.219510925133487</v>
      </c>
      <c r="K1780" t="str">
        <f>_xlfn.XLOOKUP(D1780, dim_channels!A:A, dim_channels!C:C, "Not Found")</f>
        <v>OTA</v>
      </c>
      <c r="L1780" t="str">
        <f>_xlfn.XLOOKUP(D1780, dim_channels!A:A, dim_channels!B:B, "Not Found")</f>
        <v>Expedia</v>
      </c>
    </row>
    <row r="1781" spans="1:12" x14ac:dyDescent="0.2">
      <c r="A1781" s="3" t="s">
        <v>2213</v>
      </c>
      <c r="B1781" s="3" t="s">
        <v>902</v>
      </c>
      <c r="C1781" s="3" t="s">
        <v>136</v>
      </c>
      <c r="D1781" s="3" t="s">
        <v>33</v>
      </c>
      <c r="E1781" s="3" t="s">
        <v>28</v>
      </c>
      <c r="F1781" s="3">
        <v>23881.919999999998</v>
      </c>
      <c r="G1781" s="3">
        <v>3582.29</v>
      </c>
      <c r="H1781" s="3">
        <v>20299.63</v>
      </c>
      <c r="I1781" s="3" t="s">
        <v>29</v>
      </c>
      <c r="J1781" s="5">
        <v>1.1764707041458391</v>
      </c>
      <c r="K1781" t="str">
        <f>_xlfn.XLOOKUP(D1781, dim_channels!A:A, dim_channels!C:C, "Not Found")</f>
        <v>OTA</v>
      </c>
      <c r="L1781" t="str">
        <f>_xlfn.XLOOKUP(D1781, dim_channels!A:A, dim_channels!B:B, "Not Found")</f>
        <v>Booking.com</v>
      </c>
    </row>
    <row r="1782" spans="1:12" x14ac:dyDescent="0.2">
      <c r="A1782" s="2" t="s">
        <v>2214</v>
      </c>
      <c r="B1782" s="2" t="s">
        <v>286</v>
      </c>
      <c r="C1782" s="2" t="s">
        <v>799</v>
      </c>
      <c r="D1782" s="2" t="s">
        <v>45</v>
      </c>
      <c r="E1782" s="2" t="s">
        <v>46</v>
      </c>
      <c r="F1782" s="2">
        <v>7473.24</v>
      </c>
      <c r="G1782" s="2">
        <v>373.66</v>
      </c>
      <c r="H1782" s="2">
        <v>7099.58</v>
      </c>
      <c r="I1782" s="2" t="s">
        <v>29</v>
      </c>
      <c r="J1782" s="4">
        <v>1.052631282413889</v>
      </c>
      <c r="K1782" t="str">
        <f>_xlfn.XLOOKUP(D1782, dim_channels!A:A, dim_channels!C:C, "Not Found")</f>
        <v>Corporate</v>
      </c>
      <c r="L1782" t="str">
        <f>_xlfn.XLOOKUP(D1782, dim_channels!A:A, dim_channels!B:B, "Not Found")</f>
        <v>Corporate Direct</v>
      </c>
    </row>
    <row r="1783" spans="1:12" x14ac:dyDescent="0.2">
      <c r="A1783" s="3" t="s">
        <v>2215</v>
      </c>
      <c r="B1783" s="3" t="s">
        <v>724</v>
      </c>
      <c r="C1783" s="3" t="s">
        <v>251</v>
      </c>
      <c r="D1783" s="3" t="s">
        <v>114</v>
      </c>
      <c r="E1783" s="3" t="s">
        <v>46</v>
      </c>
      <c r="F1783" s="3">
        <v>5114.76</v>
      </c>
      <c r="G1783" s="3">
        <v>511.48</v>
      </c>
      <c r="H1783" s="3">
        <v>4603.28</v>
      </c>
      <c r="I1783" s="3" t="s">
        <v>29</v>
      </c>
      <c r="J1783" s="5">
        <v>1.1111120766062459</v>
      </c>
      <c r="K1783" t="str">
        <f>_xlfn.XLOOKUP(D1783, dim_channels!A:A, dim_channels!C:C, "Not Found")</f>
        <v>Offline</v>
      </c>
      <c r="L1783" t="str">
        <f>_xlfn.XLOOKUP(D1783, dim_channels!A:A, dim_channels!B:B, "Not Found")</f>
        <v>Travel Agency</v>
      </c>
    </row>
    <row r="1784" spans="1:12" x14ac:dyDescent="0.2">
      <c r="A1784" s="2" t="s">
        <v>2216</v>
      </c>
      <c r="B1784" s="2" t="s">
        <v>282</v>
      </c>
      <c r="C1784" s="2" t="s">
        <v>92</v>
      </c>
      <c r="D1784" s="2" t="s">
        <v>45</v>
      </c>
      <c r="E1784" s="2" t="s">
        <v>89</v>
      </c>
      <c r="F1784" s="2">
        <v>8183.62</v>
      </c>
      <c r="G1784" s="2">
        <v>0</v>
      </c>
      <c r="H1784" s="2">
        <v>8183.62</v>
      </c>
      <c r="I1784" s="2" t="s">
        <v>56</v>
      </c>
      <c r="J1784" s="4">
        <v>1</v>
      </c>
      <c r="K1784" t="str">
        <f>_xlfn.XLOOKUP(D1784, dim_channels!A:A, dim_channels!C:C, "Not Found")</f>
        <v>Corporate</v>
      </c>
      <c r="L1784" t="str">
        <f>_xlfn.XLOOKUP(D1784, dim_channels!A:A, dim_channels!B:B, "Not Found")</f>
        <v>Corporate Direct</v>
      </c>
    </row>
    <row r="1785" spans="1:12" x14ac:dyDescent="0.2">
      <c r="A1785" s="3" t="s">
        <v>2217</v>
      </c>
      <c r="B1785" s="3" t="s">
        <v>322</v>
      </c>
      <c r="C1785" s="3" t="s">
        <v>463</v>
      </c>
      <c r="D1785" s="3" t="s">
        <v>33</v>
      </c>
      <c r="E1785" s="3" t="s">
        <v>28</v>
      </c>
      <c r="F1785" s="3">
        <v>6217.51</v>
      </c>
      <c r="G1785" s="3">
        <v>932.63</v>
      </c>
      <c r="H1785" s="3">
        <v>5284.88</v>
      </c>
      <c r="I1785" s="3" t="s">
        <v>29</v>
      </c>
      <c r="J1785" s="5">
        <v>1.17647136737258</v>
      </c>
      <c r="K1785" t="str">
        <f>_xlfn.XLOOKUP(D1785, dim_channels!A:A, dim_channels!C:C, "Not Found")</f>
        <v>OTA</v>
      </c>
      <c r="L1785" t="str">
        <f>_xlfn.XLOOKUP(D1785, dim_channels!A:A, dim_channels!B:B, "Not Found")</f>
        <v>Booking.com</v>
      </c>
    </row>
    <row r="1786" spans="1:12" x14ac:dyDescent="0.2">
      <c r="A1786" s="2" t="s">
        <v>2218</v>
      </c>
      <c r="B1786" s="2" t="s">
        <v>136</v>
      </c>
      <c r="C1786" s="2" t="s">
        <v>204</v>
      </c>
      <c r="D1786" s="2" t="s">
        <v>64</v>
      </c>
      <c r="E1786" s="2" t="s">
        <v>34</v>
      </c>
      <c r="F1786" s="2">
        <v>3409.58</v>
      </c>
      <c r="G1786" s="2">
        <v>0</v>
      </c>
      <c r="H1786" s="2">
        <v>3409.58</v>
      </c>
      <c r="I1786" s="2" t="s">
        <v>29</v>
      </c>
      <c r="J1786" s="4">
        <v>1</v>
      </c>
      <c r="K1786" t="str">
        <f>_xlfn.XLOOKUP(D1786, dim_channels!A:A, dim_channels!C:C, "Not Found")</f>
        <v>Direct</v>
      </c>
      <c r="L1786" t="str">
        <f>_xlfn.XLOOKUP(D1786, dim_channels!A:A, dim_channels!B:B, "Not Found")</f>
        <v>Direct Website</v>
      </c>
    </row>
    <row r="1787" spans="1:12" x14ac:dyDescent="0.2">
      <c r="A1787" s="3" t="s">
        <v>2219</v>
      </c>
      <c r="B1787" s="3" t="s">
        <v>215</v>
      </c>
      <c r="C1787" s="3" t="s">
        <v>189</v>
      </c>
      <c r="D1787" s="3" t="s">
        <v>169</v>
      </c>
      <c r="E1787" s="3" t="s">
        <v>46</v>
      </c>
      <c r="F1787" s="3">
        <v>4584.3500000000004</v>
      </c>
      <c r="G1787" s="3">
        <v>916.87</v>
      </c>
      <c r="H1787" s="3">
        <v>3667.48</v>
      </c>
      <c r="I1787" s="3" t="s">
        <v>29</v>
      </c>
      <c r="J1787" s="5">
        <v>1.25</v>
      </c>
      <c r="K1787" t="str">
        <f>_xlfn.XLOOKUP(D1787, dim_channels!A:A, dim_channels!C:C, "Not Found")</f>
        <v>GDS</v>
      </c>
      <c r="L1787" t="str">
        <f>_xlfn.XLOOKUP(D1787, dim_channels!A:A, dim_channels!B:B, "Not Found")</f>
        <v>GDS (Amadeus)</v>
      </c>
    </row>
    <row r="1788" spans="1:12" x14ac:dyDescent="0.2">
      <c r="A1788" s="2" t="s">
        <v>2220</v>
      </c>
      <c r="B1788" s="2" t="s">
        <v>81</v>
      </c>
      <c r="C1788" s="2" t="s">
        <v>467</v>
      </c>
      <c r="D1788" s="2" t="s">
        <v>45</v>
      </c>
      <c r="E1788" s="2" t="s">
        <v>46</v>
      </c>
      <c r="F1788" s="2">
        <v>5673.31</v>
      </c>
      <c r="G1788" s="2">
        <v>283.67</v>
      </c>
      <c r="H1788" s="2">
        <v>5389.64</v>
      </c>
      <c r="I1788" s="2" t="s">
        <v>29</v>
      </c>
      <c r="J1788" s="4">
        <v>1.0526324578264969</v>
      </c>
      <c r="K1788" t="str">
        <f>_xlfn.XLOOKUP(D1788, dim_channels!A:A, dim_channels!C:C, "Not Found")</f>
        <v>Corporate</v>
      </c>
      <c r="L1788" t="str">
        <f>_xlfn.XLOOKUP(D1788, dim_channels!A:A, dim_channels!B:B, "Not Found")</f>
        <v>Corporate Direct</v>
      </c>
    </row>
    <row r="1789" spans="1:12" x14ac:dyDescent="0.2">
      <c r="A1789" s="3" t="s">
        <v>2221</v>
      </c>
      <c r="B1789" s="3" t="s">
        <v>143</v>
      </c>
      <c r="C1789" s="3" t="s">
        <v>272</v>
      </c>
      <c r="D1789" s="3" t="s">
        <v>114</v>
      </c>
      <c r="E1789" s="3" t="s">
        <v>46</v>
      </c>
      <c r="F1789" s="3">
        <v>6711.89</v>
      </c>
      <c r="G1789" s="3">
        <v>671.19</v>
      </c>
      <c r="H1789" s="3">
        <v>6040.7</v>
      </c>
      <c r="I1789" s="3" t="s">
        <v>29</v>
      </c>
      <c r="J1789" s="5">
        <v>1.1111112950485871</v>
      </c>
      <c r="K1789" t="str">
        <f>_xlfn.XLOOKUP(D1789, dim_channels!A:A, dim_channels!C:C, "Not Found")</f>
        <v>Offline</v>
      </c>
      <c r="L1789" t="str">
        <f>_xlfn.XLOOKUP(D1789, dim_channels!A:A, dim_channels!B:B, "Not Found")</f>
        <v>Travel Agency</v>
      </c>
    </row>
    <row r="1790" spans="1:12" x14ac:dyDescent="0.2">
      <c r="A1790" s="2" t="s">
        <v>2222</v>
      </c>
      <c r="B1790" s="2" t="s">
        <v>515</v>
      </c>
      <c r="C1790" s="2" t="s">
        <v>39</v>
      </c>
      <c r="D1790" s="2" t="s">
        <v>64</v>
      </c>
      <c r="E1790" s="2" t="s">
        <v>28</v>
      </c>
      <c r="F1790" s="2">
        <v>8341.85</v>
      </c>
      <c r="G1790" s="2">
        <v>0</v>
      </c>
      <c r="H1790" s="2">
        <v>8341.85</v>
      </c>
      <c r="I1790" s="2" t="s">
        <v>29</v>
      </c>
      <c r="J1790" s="4">
        <v>1</v>
      </c>
      <c r="K1790" t="str">
        <f>_xlfn.XLOOKUP(D1790, dim_channels!A:A, dim_channels!C:C, "Not Found")</f>
        <v>Direct</v>
      </c>
      <c r="L1790" t="str">
        <f>_xlfn.XLOOKUP(D1790, dim_channels!A:A, dim_channels!B:B, "Not Found")</f>
        <v>Direct Website</v>
      </c>
    </row>
    <row r="1791" spans="1:12" x14ac:dyDescent="0.2">
      <c r="A1791" s="3" t="s">
        <v>2223</v>
      </c>
      <c r="B1791" s="3" t="s">
        <v>70</v>
      </c>
      <c r="C1791" s="3" t="s">
        <v>54</v>
      </c>
      <c r="D1791" s="3" t="s">
        <v>33</v>
      </c>
      <c r="E1791" s="3" t="s">
        <v>60</v>
      </c>
      <c r="F1791" s="3">
        <v>2714.76</v>
      </c>
      <c r="G1791" s="3">
        <v>0</v>
      </c>
      <c r="H1791" s="3">
        <v>2714.76</v>
      </c>
      <c r="I1791" s="3" t="s">
        <v>56</v>
      </c>
      <c r="J1791" s="5">
        <v>1</v>
      </c>
      <c r="K1791" t="str">
        <f>_xlfn.XLOOKUP(D1791, dim_channels!A:A, dim_channels!C:C, "Not Found")</f>
        <v>OTA</v>
      </c>
      <c r="L1791" t="str">
        <f>_xlfn.XLOOKUP(D1791, dim_channels!A:A, dim_channels!B:B, "Not Found")</f>
        <v>Booking.com</v>
      </c>
    </row>
    <row r="1792" spans="1:12" x14ac:dyDescent="0.2">
      <c r="A1792" s="2" t="s">
        <v>2224</v>
      </c>
      <c r="B1792" s="2" t="s">
        <v>754</v>
      </c>
      <c r="C1792" s="2" t="s">
        <v>147</v>
      </c>
      <c r="D1792" s="2" t="s">
        <v>114</v>
      </c>
      <c r="E1792" s="2" t="s">
        <v>115</v>
      </c>
      <c r="F1792" s="2">
        <v>3138.85</v>
      </c>
      <c r="G1792" s="2">
        <v>313.88</v>
      </c>
      <c r="H1792" s="2">
        <v>2824.97</v>
      </c>
      <c r="I1792" s="2" t="s">
        <v>29</v>
      </c>
      <c r="J1792" s="4">
        <v>1.111109144521889</v>
      </c>
      <c r="K1792" t="str">
        <f>_xlfn.XLOOKUP(D1792, dim_channels!A:A, dim_channels!C:C, "Not Found")</f>
        <v>Offline</v>
      </c>
      <c r="L1792" t="str">
        <f>_xlfn.XLOOKUP(D1792, dim_channels!A:A, dim_channels!B:B, "Not Found")</f>
        <v>Travel Agency</v>
      </c>
    </row>
    <row r="1793" spans="1:12" x14ac:dyDescent="0.2">
      <c r="A1793" s="3" t="s">
        <v>2225</v>
      </c>
      <c r="B1793" s="3" t="s">
        <v>725</v>
      </c>
      <c r="C1793" s="3" t="s">
        <v>368</v>
      </c>
      <c r="D1793" s="3" t="s">
        <v>27</v>
      </c>
      <c r="E1793" s="3" t="s">
        <v>60</v>
      </c>
      <c r="F1793" s="3">
        <v>5396</v>
      </c>
      <c r="G1793" s="3">
        <v>0</v>
      </c>
      <c r="H1793" s="3">
        <v>5396</v>
      </c>
      <c r="I1793" s="3" t="s">
        <v>29</v>
      </c>
      <c r="J1793" s="5">
        <v>1</v>
      </c>
      <c r="K1793" t="str">
        <f>_xlfn.XLOOKUP(D1793, dim_channels!A:A, dim_channels!C:C, "Not Found")</f>
        <v>OTA</v>
      </c>
      <c r="L1793" t="str">
        <f>_xlfn.XLOOKUP(D1793, dim_channels!A:A, dim_channels!B:B, "Not Found")</f>
        <v>Expedia</v>
      </c>
    </row>
    <row r="1794" spans="1:12" x14ac:dyDescent="0.2">
      <c r="A1794" s="2" t="s">
        <v>2226</v>
      </c>
      <c r="B1794" s="2" t="s">
        <v>190</v>
      </c>
      <c r="C1794" s="2" t="s">
        <v>317</v>
      </c>
      <c r="D1794" s="2" t="s">
        <v>33</v>
      </c>
      <c r="E1794" s="2" t="s">
        <v>60</v>
      </c>
      <c r="F1794" s="2">
        <v>22991.45</v>
      </c>
      <c r="G1794" s="2">
        <v>0</v>
      </c>
      <c r="H1794" s="2">
        <v>22991.45</v>
      </c>
      <c r="I1794" s="2" t="s">
        <v>41</v>
      </c>
      <c r="J1794" s="4">
        <v>1</v>
      </c>
      <c r="K1794" t="str">
        <f>_xlfn.XLOOKUP(D1794, dim_channels!A:A, dim_channels!C:C, "Not Found")</f>
        <v>OTA</v>
      </c>
      <c r="L1794" t="str">
        <f>_xlfn.XLOOKUP(D1794, dim_channels!A:A, dim_channels!B:B, "Not Found")</f>
        <v>Booking.com</v>
      </c>
    </row>
    <row r="1795" spans="1:12" x14ac:dyDescent="0.2">
      <c r="A1795" s="3" t="s">
        <v>2227</v>
      </c>
      <c r="B1795" s="3" t="s">
        <v>95</v>
      </c>
      <c r="C1795" s="3" t="s">
        <v>79</v>
      </c>
      <c r="D1795" s="3" t="s">
        <v>33</v>
      </c>
      <c r="E1795" s="3" t="s">
        <v>34</v>
      </c>
      <c r="F1795" s="3">
        <v>2627.84</v>
      </c>
      <c r="G1795" s="3">
        <v>394.18</v>
      </c>
      <c r="H1795" s="3">
        <v>2233.66</v>
      </c>
      <c r="I1795" s="3" t="s">
        <v>29</v>
      </c>
      <c r="J1795" s="5">
        <v>1.1764726950386359</v>
      </c>
      <c r="K1795" t="str">
        <f>_xlfn.XLOOKUP(D1795, dim_channels!A:A, dim_channels!C:C, "Not Found")</f>
        <v>OTA</v>
      </c>
      <c r="L1795" t="str">
        <f>_xlfn.XLOOKUP(D1795, dim_channels!A:A, dim_channels!B:B, "Not Found")</f>
        <v>Booking.com</v>
      </c>
    </row>
    <row r="1796" spans="1:12" x14ac:dyDescent="0.2">
      <c r="A1796" s="2" t="s">
        <v>2228</v>
      </c>
      <c r="B1796" s="2" t="s">
        <v>443</v>
      </c>
      <c r="C1796" s="2" t="s">
        <v>371</v>
      </c>
      <c r="D1796" s="2" t="s">
        <v>33</v>
      </c>
      <c r="E1796" s="2" t="s">
        <v>60</v>
      </c>
      <c r="F1796" s="2">
        <v>12899.51</v>
      </c>
      <c r="G1796" s="2">
        <v>0</v>
      </c>
      <c r="H1796" s="2">
        <v>12899.51</v>
      </c>
      <c r="I1796" s="2" t="s">
        <v>41</v>
      </c>
      <c r="J1796" s="4">
        <v>1</v>
      </c>
      <c r="K1796" t="str">
        <f>_xlfn.XLOOKUP(D1796, dim_channels!A:A, dim_channels!C:C, "Not Found")</f>
        <v>OTA</v>
      </c>
      <c r="L1796" t="str">
        <f>_xlfn.XLOOKUP(D1796, dim_channels!A:A, dim_channels!B:B, "Not Found")</f>
        <v>Booking.com</v>
      </c>
    </row>
    <row r="1797" spans="1:12" x14ac:dyDescent="0.2">
      <c r="A1797" s="3" t="s">
        <v>2229</v>
      </c>
      <c r="B1797" s="3" t="s">
        <v>183</v>
      </c>
      <c r="C1797" s="3" t="s">
        <v>458</v>
      </c>
      <c r="D1797" s="3" t="s">
        <v>33</v>
      </c>
      <c r="E1797" s="3" t="s">
        <v>28</v>
      </c>
      <c r="F1797" s="3">
        <v>4985.8100000000004</v>
      </c>
      <c r="G1797" s="3">
        <v>747.87</v>
      </c>
      <c r="H1797" s="3">
        <v>4237.9399999999996</v>
      </c>
      <c r="I1797" s="3" t="s">
        <v>41</v>
      </c>
      <c r="J1797" s="5">
        <v>1.176470171828766</v>
      </c>
      <c r="K1797" t="str">
        <f>_xlfn.XLOOKUP(D1797, dim_channels!A:A, dim_channels!C:C, "Not Found")</f>
        <v>OTA</v>
      </c>
      <c r="L1797" t="str">
        <f>_xlfn.XLOOKUP(D1797, dim_channels!A:A, dim_channels!B:B, "Not Found")</f>
        <v>Booking.com</v>
      </c>
    </row>
    <row r="1798" spans="1:12" x14ac:dyDescent="0.2">
      <c r="A1798" s="2" t="s">
        <v>2230</v>
      </c>
      <c r="B1798" s="2" t="s">
        <v>348</v>
      </c>
      <c r="C1798" s="2" t="s">
        <v>371</v>
      </c>
      <c r="D1798" s="2" t="s">
        <v>206</v>
      </c>
      <c r="E1798" s="2" t="s">
        <v>207</v>
      </c>
      <c r="F1798" s="2">
        <v>8443.77</v>
      </c>
      <c r="G1798" s="2">
        <v>0</v>
      </c>
      <c r="H1798" s="2">
        <v>8443.77</v>
      </c>
      <c r="I1798" s="2" t="s">
        <v>29</v>
      </c>
      <c r="J1798" s="4">
        <v>1</v>
      </c>
      <c r="K1798" t="str">
        <f>_xlfn.XLOOKUP(D1798, dim_channels!A:A, dim_channels!C:C, "Not Found")</f>
        <v>Direct</v>
      </c>
      <c r="L1798" t="str">
        <f>_xlfn.XLOOKUP(D1798, dim_channels!A:A, dim_channels!B:B, "Not Found")</f>
        <v>Walk-in</v>
      </c>
    </row>
    <row r="1799" spans="1:12" x14ac:dyDescent="0.2">
      <c r="A1799" s="3" t="s">
        <v>2231</v>
      </c>
      <c r="B1799" s="3" t="s">
        <v>706</v>
      </c>
      <c r="C1799" s="3" t="s">
        <v>706</v>
      </c>
      <c r="D1799" s="3" t="s">
        <v>45</v>
      </c>
      <c r="E1799" s="3" t="s">
        <v>89</v>
      </c>
      <c r="F1799" s="3">
        <v>11947.75</v>
      </c>
      <c r="G1799" s="3">
        <v>0</v>
      </c>
      <c r="H1799" s="3">
        <v>11947.75</v>
      </c>
      <c r="I1799" s="3" t="s">
        <v>29</v>
      </c>
      <c r="J1799" s="5">
        <v>1</v>
      </c>
      <c r="K1799" t="str">
        <f>_xlfn.XLOOKUP(D1799, dim_channels!A:A, dim_channels!C:C, "Not Found")</f>
        <v>Corporate</v>
      </c>
      <c r="L1799" t="str">
        <f>_xlfn.XLOOKUP(D1799, dim_channels!A:A, dim_channels!B:B, "Not Found")</f>
        <v>Corporate Direct</v>
      </c>
    </row>
    <row r="1800" spans="1:12" x14ac:dyDescent="0.2">
      <c r="A1800" s="2" t="s">
        <v>2232</v>
      </c>
      <c r="B1800" s="2" t="s">
        <v>515</v>
      </c>
      <c r="C1800" s="2" t="s">
        <v>331</v>
      </c>
      <c r="D1800" s="2" t="s">
        <v>33</v>
      </c>
      <c r="E1800" s="2" t="s">
        <v>34</v>
      </c>
      <c r="F1800" s="2">
        <v>3168.28</v>
      </c>
      <c r="G1800" s="2">
        <v>475.24</v>
      </c>
      <c r="H1800" s="2">
        <v>2693.04</v>
      </c>
      <c r="I1800" s="2" t="s">
        <v>41</v>
      </c>
      <c r="J1800" s="4">
        <v>1.176469714523364</v>
      </c>
      <c r="K1800" t="str">
        <f>_xlfn.XLOOKUP(D1800, dim_channels!A:A, dim_channels!C:C, "Not Found")</f>
        <v>OTA</v>
      </c>
      <c r="L1800" t="str">
        <f>_xlfn.XLOOKUP(D1800, dim_channels!A:A, dim_channels!B:B, "Not Found")</f>
        <v>Booking.com</v>
      </c>
    </row>
    <row r="1801" spans="1:12" x14ac:dyDescent="0.2">
      <c r="A1801" s="3" t="s">
        <v>2233</v>
      </c>
      <c r="B1801" s="3" t="s">
        <v>1610</v>
      </c>
      <c r="C1801" s="3" t="s">
        <v>917</v>
      </c>
      <c r="D1801" s="3" t="s">
        <v>52</v>
      </c>
      <c r="E1801" s="3" t="s">
        <v>60</v>
      </c>
      <c r="F1801" s="3">
        <v>7378.29</v>
      </c>
      <c r="G1801" s="3">
        <v>0</v>
      </c>
      <c r="H1801" s="3">
        <v>7378.29</v>
      </c>
      <c r="I1801" s="3" t="s">
        <v>56</v>
      </c>
      <c r="J1801" s="5">
        <v>1</v>
      </c>
      <c r="K1801" t="str">
        <f>_xlfn.XLOOKUP(D1801, dim_channels!A:A, dim_channels!C:C, "Not Found")</f>
        <v>OTA</v>
      </c>
      <c r="L1801" t="str">
        <f>_xlfn.XLOOKUP(D1801, dim_channels!A:A, dim_channels!B:B, "Not Found")</f>
        <v>Agoda</v>
      </c>
    </row>
    <row r="1802" spans="1:12" x14ac:dyDescent="0.2">
      <c r="A1802" s="2" t="s">
        <v>2234</v>
      </c>
      <c r="B1802" s="2" t="s">
        <v>642</v>
      </c>
      <c r="C1802" s="2" t="s">
        <v>143</v>
      </c>
      <c r="D1802" s="2" t="s">
        <v>45</v>
      </c>
      <c r="E1802" s="2" t="s">
        <v>89</v>
      </c>
      <c r="F1802" s="2">
        <v>7439.79</v>
      </c>
      <c r="G1802" s="2">
        <v>0</v>
      </c>
      <c r="H1802" s="2">
        <v>7439.79</v>
      </c>
      <c r="I1802" s="2" t="s">
        <v>41</v>
      </c>
      <c r="J1802" s="4">
        <v>1</v>
      </c>
      <c r="K1802" t="str">
        <f>_xlfn.XLOOKUP(D1802, dim_channels!A:A, dim_channels!C:C, "Not Found")</f>
        <v>Corporate</v>
      </c>
      <c r="L1802" t="str">
        <f>_xlfn.XLOOKUP(D1802, dim_channels!A:A, dim_channels!B:B, "Not Found")</f>
        <v>Corporate Direct</v>
      </c>
    </row>
    <row r="1803" spans="1:12" x14ac:dyDescent="0.2">
      <c r="A1803" s="3" t="s">
        <v>2235</v>
      </c>
      <c r="B1803" s="3" t="s">
        <v>219</v>
      </c>
      <c r="C1803" s="3" t="s">
        <v>202</v>
      </c>
      <c r="D1803" s="3" t="s">
        <v>33</v>
      </c>
      <c r="E1803" s="3" t="s">
        <v>28</v>
      </c>
      <c r="F1803" s="3">
        <v>5462.43</v>
      </c>
      <c r="G1803" s="3">
        <v>819.36</v>
      </c>
      <c r="H1803" s="3">
        <v>4643.07</v>
      </c>
      <c r="I1803" s="3" t="s">
        <v>29</v>
      </c>
      <c r="J1803" s="5">
        <v>1.176469448016076</v>
      </c>
      <c r="K1803" t="str">
        <f>_xlfn.XLOOKUP(D1803, dim_channels!A:A, dim_channels!C:C, "Not Found")</f>
        <v>OTA</v>
      </c>
      <c r="L1803" t="str">
        <f>_xlfn.XLOOKUP(D1803, dim_channels!A:A, dim_channels!B:B, "Not Found")</f>
        <v>Booking.com</v>
      </c>
    </row>
    <row r="1804" spans="1:12" x14ac:dyDescent="0.2">
      <c r="A1804" s="2" t="s">
        <v>2236</v>
      </c>
      <c r="B1804" s="2" t="s">
        <v>346</v>
      </c>
      <c r="C1804" s="2" t="s">
        <v>310</v>
      </c>
      <c r="D1804" s="2" t="s">
        <v>27</v>
      </c>
      <c r="E1804" s="2" t="s">
        <v>28</v>
      </c>
      <c r="F1804" s="2">
        <v>15916.31</v>
      </c>
      <c r="G1804" s="2">
        <v>2864.94</v>
      </c>
      <c r="H1804" s="2">
        <v>13051.37</v>
      </c>
      <c r="I1804" s="2" t="s">
        <v>29</v>
      </c>
      <c r="J1804" s="4">
        <v>1.2195125875674351</v>
      </c>
      <c r="K1804" t="str">
        <f>_xlfn.XLOOKUP(D1804, dim_channels!A:A, dim_channels!C:C, "Not Found")</f>
        <v>OTA</v>
      </c>
      <c r="L1804" t="str">
        <f>_xlfn.XLOOKUP(D1804, dim_channels!A:A, dim_channels!B:B, "Not Found")</f>
        <v>Expedia</v>
      </c>
    </row>
    <row r="1805" spans="1:12" x14ac:dyDescent="0.2">
      <c r="A1805" s="3" t="s">
        <v>2237</v>
      </c>
      <c r="B1805" s="3" t="s">
        <v>471</v>
      </c>
      <c r="C1805" s="3" t="s">
        <v>2238</v>
      </c>
      <c r="D1805" s="3" t="s">
        <v>64</v>
      </c>
      <c r="E1805" s="3" t="s">
        <v>34</v>
      </c>
      <c r="F1805" s="3">
        <v>14258.61</v>
      </c>
      <c r="G1805" s="3">
        <v>0</v>
      </c>
      <c r="H1805" s="3">
        <v>14258.61</v>
      </c>
      <c r="I1805" s="3" t="s">
        <v>41</v>
      </c>
      <c r="J1805" s="5">
        <v>1</v>
      </c>
      <c r="K1805" t="str">
        <f>_xlfn.XLOOKUP(D1805, dim_channels!A:A, dim_channels!C:C, "Not Found")</f>
        <v>Direct</v>
      </c>
      <c r="L1805" t="str">
        <f>_xlfn.XLOOKUP(D1805, dim_channels!A:A, dim_channels!B:B, "Not Found")</f>
        <v>Direct Website</v>
      </c>
    </row>
    <row r="1806" spans="1:12" x14ac:dyDescent="0.2">
      <c r="A1806" s="2" t="s">
        <v>2239</v>
      </c>
      <c r="B1806" s="2" t="s">
        <v>121</v>
      </c>
      <c r="C1806" s="2" t="s">
        <v>104</v>
      </c>
      <c r="D1806" s="2" t="s">
        <v>45</v>
      </c>
      <c r="E1806" s="2" t="s">
        <v>46</v>
      </c>
      <c r="F1806" s="2">
        <v>5812.99</v>
      </c>
      <c r="G1806" s="2">
        <v>290.64999999999998</v>
      </c>
      <c r="H1806" s="2">
        <v>5522.34</v>
      </c>
      <c r="I1806" s="2" t="s">
        <v>29</v>
      </c>
      <c r="J1806" s="4">
        <v>1.05263167425403</v>
      </c>
      <c r="K1806" t="str">
        <f>_xlfn.XLOOKUP(D1806, dim_channels!A:A, dim_channels!C:C, "Not Found")</f>
        <v>Corporate</v>
      </c>
      <c r="L1806" t="str">
        <f>_xlfn.XLOOKUP(D1806, dim_channels!A:A, dim_channels!B:B, "Not Found")</f>
        <v>Corporate Direct</v>
      </c>
    </row>
    <row r="1807" spans="1:12" x14ac:dyDescent="0.2">
      <c r="A1807" s="3" t="s">
        <v>2240</v>
      </c>
      <c r="B1807" s="3" t="s">
        <v>126</v>
      </c>
      <c r="C1807" s="3" t="s">
        <v>147</v>
      </c>
      <c r="D1807" s="3" t="s">
        <v>52</v>
      </c>
      <c r="E1807" s="3" t="s">
        <v>60</v>
      </c>
      <c r="F1807" s="3">
        <v>3104.29</v>
      </c>
      <c r="G1807" s="3">
        <v>0</v>
      </c>
      <c r="H1807" s="3">
        <v>3104.29</v>
      </c>
      <c r="I1807" s="3" t="s">
        <v>41</v>
      </c>
      <c r="J1807" s="5">
        <v>1</v>
      </c>
      <c r="K1807" t="str">
        <f>_xlfn.XLOOKUP(D1807, dim_channels!A:A, dim_channels!C:C, "Not Found")</f>
        <v>OTA</v>
      </c>
      <c r="L1807" t="str">
        <f>_xlfn.XLOOKUP(D1807, dim_channels!A:A, dim_channels!B:B, "Not Found")</f>
        <v>Agoda</v>
      </c>
    </row>
    <row r="1808" spans="1:12" x14ac:dyDescent="0.2">
      <c r="A1808" s="2" t="s">
        <v>2241</v>
      </c>
      <c r="B1808" s="2" t="s">
        <v>132</v>
      </c>
      <c r="C1808" s="2" t="s">
        <v>123</v>
      </c>
      <c r="D1808" s="2" t="s">
        <v>52</v>
      </c>
      <c r="E1808" s="2" t="s">
        <v>34</v>
      </c>
      <c r="F1808" s="2">
        <v>2522.4299999999998</v>
      </c>
      <c r="G1808" s="2">
        <v>302.69</v>
      </c>
      <c r="H1808" s="2">
        <v>2219.7399999999998</v>
      </c>
      <c r="I1808" s="2" t="s">
        <v>29</v>
      </c>
      <c r="J1808" s="4">
        <v>1.1363628172668869</v>
      </c>
      <c r="K1808" t="str">
        <f>_xlfn.XLOOKUP(D1808, dim_channels!A:A, dim_channels!C:C, "Not Found")</f>
        <v>OTA</v>
      </c>
      <c r="L1808" t="str">
        <f>_xlfn.XLOOKUP(D1808, dim_channels!A:A, dim_channels!B:B, "Not Found")</f>
        <v>Agoda</v>
      </c>
    </row>
    <row r="1809" spans="1:12" x14ac:dyDescent="0.2">
      <c r="A1809" s="3" t="s">
        <v>2242</v>
      </c>
      <c r="B1809" s="3" t="s">
        <v>310</v>
      </c>
      <c r="C1809" s="3" t="s">
        <v>396</v>
      </c>
      <c r="D1809" s="3" t="s">
        <v>169</v>
      </c>
      <c r="E1809" s="3" t="s">
        <v>46</v>
      </c>
      <c r="F1809" s="3">
        <v>6666.2</v>
      </c>
      <c r="G1809" s="3">
        <v>1333.24</v>
      </c>
      <c r="H1809" s="3">
        <v>5332.96</v>
      </c>
      <c r="I1809" s="3" t="s">
        <v>29</v>
      </c>
      <c r="J1809" s="5">
        <v>1.25</v>
      </c>
      <c r="K1809" t="str">
        <f>_xlfn.XLOOKUP(D1809, dim_channels!A:A, dim_channels!C:C, "Not Found")</f>
        <v>GDS</v>
      </c>
      <c r="L1809" t="str">
        <f>_xlfn.XLOOKUP(D1809, dim_channels!A:A, dim_channels!B:B, "Not Found")</f>
        <v>GDS (Amadeus)</v>
      </c>
    </row>
    <row r="1810" spans="1:12" x14ac:dyDescent="0.2">
      <c r="A1810" s="2" t="s">
        <v>2243</v>
      </c>
      <c r="B1810" s="2" t="s">
        <v>396</v>
      </c>
      <c r="C1810" s="2" t="s">
        <v>181</v>
      </c>
      <c r="D1810" s="2" t="s">
        <v>64</v>
      </c>
      <c r="E1810" s="2" t="s">
        <v>115</v>
      </c>
      <c r="F1810" s="2">
        <v>6157.85</v>
      </c>
      <c r="G1810" s="2">
        <v>0</v>
      </c>
      <c r="H1810" s="2">
        <v>6157.85</v>
      </c>
      <c r="I1810" s="2" t="s">
        <v>56</v>
      </c>
      <c r="J1810" s="4">
        <v>1</v>
      </c>
      <c r="K1810" t="str">
        <f>_xlfn.XLOOKUP(D1810, dim_channels!A:A, dim_channels!C:C, "Not Found")</f>
        <v>Direct</v>
      </c>
      <c r="L1810" t="str">
        <f>_xlfn.XLOOKUP(D1810, dim_channels!A:A, dim_channels!B:B, "Not Found")</f>
        <v>Direct Website</v>
      </c>
    </row>
    <row r="1811" spans="1:12" x14ac:dyDescent="0.2">
      <c r="A1811" s="3" t="s">
        <v>2244</v>
      </c>
      <c r="B1811" s="3" t="s">
        <v>310</v>
      </c>
      <c r="C1811" s="3" t="s">
        <v>396</v>
      </c>
      <c r="D1811" s="3" t="s">
        <v>33</v>
      </c>
      <c r="E1811" s="3" t="s">
        <v>34</v>
      </c>
      <c r="F1811" s="3">
        <v>7451.45</v>
      </c>
      <c r="G1811" s="3">
        <v>1117.72</v>
      </c>
      <c r="H1811" s="3">
        <v>6333.73</v>
      </c>
      <c r="I1811" s="3" t="s">
        <v>41</v>
      </c>
      <c r="J1811" s="5">
        <v>1.1764710526024951</v>
      </c>
      <c r="K1811" t="str">
        <f>_xlfn.XLOOKUP(D1811, dim_channels!A:A, dim_channels!C:C, "Not Found")</f>
        <v>OTA</v>
      </c>
      <c r="L1811" t="str">
        <f>_xlfn.XLOOKUP(D1811, dim_channels!A:A, dim_channels!B:B, "Not Found")</f>
        <v>Booking.com</v>
      </c>
    </row>
    <row r="1812" spans="1:12" x14ac:dyDescent="0.2">
      <c r="A1812" s="2" t="s">
        <v>2245</v>
      </c>
      <c r="B1812" s="2" t="s">
        <v>478</v>
      </c>
      <c r="C1812" s="2" t="s">
        <v>190</v>
      </c>
      <c r="D1812" s="2" t="s">
        <v>52</v>
      </c>
      <c r="E1812" s="2" t="s">
        <v>34</v>
      </c>
      <c r="F1812" s="2">
        <v>9694.16</v>
      </c>
      <c r="G1812" s="2">
        <v>1163.3</v>
      </c>
      <c r="H1812" s="2">
        <v>8530.86</v>
      </c>
      <c r="I1812" s="2" t="s">
        <v>56</v>
      </c>
      <c r="J1812" s="4">
        <v>1.136363742928614</v>
      </c>
      <c r="K1812" t="str">
        <f>_xlfn.XLOOKUP(D1812, dim_channels!A:A, dim_channels!C:C, "Not Found")</f>
        <v>OTA</v>
      </c>
      <c r="L1812" t="str">
        <f>_xlfn.XLOOKUP(D1812, dim_channels!A:A, dim_channels!B:B, "Not Found")</f>
        <v>Agoda</v>
      </c>
    </row>
    <row r="1813" spans="1:12" x14ac:dyDescent="0.2">
      <c r="A1813" s="3" t="s">
        <v>2246</v>
      </c>
      <c r="B1813" s="3" t="s">
        <v>328</v>
      </c>
      <c r="C1813" s="3" t="s">
        <v>409</v>
      </c>
      <c r="D1813" s="3" t="s">
        <v>52</v>
      </c>
      <c r="E1813" s="3" t="s">
        <v>34</v>
      </c>
      <c r="F1813" s="3">
        <v>12264.75</v>
      </c>
      <c r="G1813" s="3">
        <v>1471.77</v>
      </c>
      <c r="H1813" s="3">
        <v>10792.98</v>
      </c>
      <c r="I1813" s="3" t="s">
        <v>41</v>
      </c>
      <c r="J1813" s="5">
        <v>1.136363636363636</v>
      </c>
      <c r="K1813" t="str">
        <f>_xlfn.XLOOKUP(D1813, dim_channels!A:A, dim_channels!C:C, "Not Found")</f>
        <v>OTA</v>
      </c>
      <c r="L1813" t="str">
        <f>_xlfn.XLOOKUP(D1813, dim_channels!A:A, dim_channels!B:B, "Not Found")</f>
        <v>Agoda</v>
      </c>
    </row>
    <row r="1814" spans="1:12" x14ac:dyDescent="0.2">
      <c r="A1814" s="2" t="s">
        <v>2247</v>
      </c>
      <c r="B1814" s="2" t="s">
        <v>118</v>
      </c>
      <c r="C1814" s="2" t="s">
        <v>187</v>
      </c>
      <c r="D1814" s="2" t="s">
        <v>206</v>
      </c>
      <c r="E1814" s="2" t="s">
        <v>207</v>
      </c>
      <c r="F1814" s="2">
        <v>8479.1</v>
      </c>
      <c r="G1814" s="2">
        <v>0</v>
      </c>
      <c r="H1814" s="2">
        <v>8479.1</v>
      </c>
      <c r="I1814" s="2" t="s">
        <v>56</v>
      </c>
      <c r="J1814" s="4">
        <v>1</v>
      </c>
      <c r="K1814" t="str">
        <f>_xlfn.XLOOKUP(D1814, dim_channels!A:A, dim_channels!C:C, "Not Found")</f>
        <v>Direct</v>
      </c>
      <c r="L1814" t="str">
        <f>_xlfn.XLOOKUP(D1814, dim_channels!A:A, dim_channels!B:B, "Not Found")</f>
        <v>Walk-in</v>
      </c>
    </row>
    <row r="1815" spans="1:12" x14ac:dyDescent="0.2">
      <c r="A1815" s="3" t="s">
        <v>2248</v>
      </c>
      <c r="B1815" s="3" t="s">
        <v>451</v>
      </c>
      <c r="C1815" s="3" t="s">
        <v>242</v>
      </c>
      <c r="D1815" s="3" t="s">
        <v>169</v>
      </c>
      <c r="E1815" s="3" t="s">
        <v>46</v>
      </c>
      <c r="F1815" s="3">
        <v>9339.69</v>
      </c>
      <c r="G1815" s="3">
        <v>1867.94</v>
      </c>
      <c r="H1815" s="3">
        <v>7471.75</v>
      </c>
      <c r="I1815" s="3" t="s">
        <v>29</v>
      </c>
      <c r="J1815" s="5">
        <v>1.2500003345936359</v>
      </c>
      <c r="K1815" t="str">
        <f>_xlfn.XLOOKUP(D1815, dim_channels!A:A, dim_channels!C:C, "Not Found")</f>
        <v>GDS</v>
      </c>
      <c r="L1815" t="str">
        <f>_xlfn.XLOOKUP(D1815, dim_channels!A:A, dim_channels!B:B, "Not Found")</f>
        <v>GDS (Amadeus)</v>
      </c>
    </row>
    <row r="1816" spans="1:12" x14ac:dyDescent="0.2">
      <c r="A1816" s="2" t="s">
        <v>2249</v>
      </c>
      <c r="B1816" s="2" t="s">
        <v>346</v>
      </c>
      <c r="C1816" s="2" t="s">
        <v>95</v>
      </c>
      <c r="D1816" s="2" t="s">
        <v>27</v>
      </c>
      <c r="E1816" s="2" t="s">
        <v>60</v>
      </c>
      <c r="F1816" s="2">
        <v>9518.68</v>
      </c>
      <c r="G1816" s="2">
        <v>0</v>
      </c>
      <c r="H1816" s="2">
        <v>9518.68</v>
      </c>
      <c r="I1816" s="2" t="s">
        <v>29</v>
      </c>
      <c r="J1816" s="4">
        <v>1</v>
      </c>
      <c r="K1816" t="str">
        <f>_xlfn.XLOOKUP(D1816, dim_channels!A:A, dim_channels!C:C, "Not Found")</f>
        <v>OTA</v>
      </c>
      <c r="L1816" t="str">
        <f>_xlfn.XLOOKUP(D1816, dim_channels!A:A, dim_channels!B:B, "Not Found")</f>
        <v>Expedia</v>
      </c>
    </row>
    <row r="1817" spans="1:12" x14ac:dyDescent="0.2">
      <c r="A1817" s="3" t="s">
        <v>2250</v>
      </c>
      <c r="B1817" s="3" t="s">
        <v>393</v>
      </c>
      <c r="C1817" s="3" t="s">
        <v>271</v>
      </c>
      <c r="D1817" s="3" t="s">
        <v>27</v>
      </c>
      <c r="E1817" s="3" t="s">
        <v>60</v>
      </c>
      <c r="F1817" s="3">
        <v>7860.48</v>
      </c>
      <c r="G1817" s="3">
        <v>0</v>
      </c>
      <c r="H1817" s="3">
        <v>7860.48</v>
      </c>
      <c r="I1817" s="3" t="s">
        <v>41</v>
      </c>
      <c r="J1817" s="5">
        <v>1</v>
      </c>
      <c r="K1817" t="str">
        <f>_xlfn.XLOOKUP(D1817, dim_channels!A:A, dim_channels!C:C, "Not Found")</f>
        <v>OTA</v>
      </c>
      <c r="L1817" t="str">
        <f>_xlfn.XLOOKUP(D1817, dim_channels!A:A, dim_channels!B:B, "Not Found")</f>
        <v>Expedia</v>
      </c>
    </row>
    <row r="1818" spans="1:12" x14ac:dyDescent="0.2">
      <c r="A1818" s="2" t="s">
        <v>2251</v>
      </c>
      <c r="B1818" s="2" t="s">
        <v>48</v>
      </c>
      <c r="C1818" s="2" t="s">
        <v>292</v>
      </c>
      <c r="D1818" s="2" t="s">
        <v>45</v>
      </c>
      <c r="E1818" s="2" t="s">
        <v>46</v>
      </c>
      <c r="F1818" s="2">
        <v>12065.38</v>
      </c>
      <c r="G1818" s="2">
        <v>603.27</v>
      </c>
      <c r="H1818" s="2">
        <v>11462.11</v>
      </c>
      <c r="I1818" s="2" t="s">
        <v>29</v>
      </c>
      <c r="J1818" s="4">
        <v>1.052631670783128</v>
      </c>
      <c r="K1818" t="str">
        <f>_xlfn.XLOOKUP(D1818, dim_channels!A:A, dim_channels!C:C, "Not Found")</f>
        <v>Corporate</v>
      </c>
      <c r="L1818" t="str">
        <f>_xlfn.XLOOKUP(D1818, dim_channels!A:A, dim_channels!B:B, "Not Found")</f>
        <v>Corporate Direct</v>
      </c>
    </row>
    <row r="1819" spans="1:12" x14ac:dyDescent="0.2">
      <c r="A1819" s="3" t="s">
        <v>2252</v>
      </c>
      <c r="B1819" s="3" t="s">
        <v>822</v>
      </c>
      <c r="C1819" s="3" t="s">
        <v>258</v>
      </c>
      <c r="D1819" s="3" t="s">
        <v>33</v>
      </c>
      <c r="E1819" s="3" t="s">
        <v>60</v>
      </c>
      <c r="F1819" s="3">
        <v>5768.88</v>
      </c>
      <c r="G1819" s="3">
        <v>0</v>
      </c>
      <c r="H1819" s="3">
        <v>5768.88</v>
      </c>
      <c r="I1819" s="3" t="s">
        <v>29</v>
      </c>
      <c r="J1819" s="5">
        <v>1</v>
      </c>
      <c r="K1819" t="str">
        <f>_xlfn.XLOOKUP(D1819, dim_channels!A:A, dim_channels!C:C, "Not Found")</f>
        <v>OTA</v>
      </c>
      <c r="L1819" t="str">
        <f>_xlfn.XLOOKUP(D1819, dim_channels!A:A, dim_channels!B:B, "Not Found")</f>
        <v>Booking.com</v>
      </c>
    </row>
    <row r="1820" spans="1:12" x14ac:dyDescent="0.2">
      <c r="A1820" s="2" t="s">
        <v>2253</v>
      </c>
      <c r="B1820" s="2" t="s">
        <v>97</v>
      </c>
      <c r="C1820" s="2" t="s">
        <v>97</v>
      </c>
      <c r="D1820" s="2" t="s">
        <v>27</v>
      </c>
      <c r="E1820" s="2" t="s">
        <v>28</v>
      </c>
      <c r="F1820" s="2">
        <v>33354.46</v>
      </c>
      <c r="G1820" s="2">
        <v>6003.8</v>
      </c>
      <c r="H1820" s="2">
        <v>27350.66</v>
      </c>
      <c r="I1820" s="2" t="s">
        <v>29</v>
      </c>
      <c r="J1820" s="4">
        <v>1.2195120702754521</v>
      </c>
      <c r="K1820" t="str">
        <f>_xlfn.XLOOKUP(D1820, dim_channels!A:A, dim_channels!C:C, "Not Found")</f>
        <v>OTA</v>
      </c>
      <c r="L1820" t="str">
        <f>_xlfn.XLOOKUP(D1820, dim_channels!A:A, dim_channels!B:B, "Not Found")</f>
        <v>Expedia</v>
      </c>
    </row>
    <row r="1821" spans="1:12" x14ac:dyDescent="0.2">
      <c r="A1821" s="3" t="s">
        <v>2254</v>
      </c>
      <c r="B1821" s="3" t="s">
        <v>324</v>
      </c>
      <c r="C1821" s="3" t="s">
        <v>773</v>
      </c>
      <c r="D1821" s="3" t="s">
        <v>64</v>
      </c>
      <c r="E1821" s="3" t="s">
        <v>115</v>
      </c>
      <c r="F1821" s="3">
        <v>2931.39</v>
      </c>
      <c r="G1821" s="3">
        <v>0</v>
      </c>
      <c r="H1821" s="3">
        <v>2931.39</v>
      </c>
      <c r="I1821" s="3" t="s">
        <v>56</v>
      </c>
      <c r="J1821" s="5">
        <v>1</v>
      </c>
      <c r="K1821" t="str">
        <f>_xlfn.XLOOKUP(D1821, dim_channels!A:A, dim_channels!C:C, "Not Found")</f>
        <v>Direct</v>
      </c>
      <c r="L1821" t="str">
        <f>_xlfn.XLOOKUP(D1821, dim_channels!A:A, dim_channels!B:B, "Not Found")</f>
        <v>Direct Website</v>
      </c>
    </row>
    <row r="1822" spans="1:12" x14ac:dyDescent="0.2">
      <c r="A1822" s="2" t="s">
        <v>2255</v>
      </c>
      <c r="B1822" s="2" t="s">
        <v>904</v>
      </c>
      <c r="C1822" s="2" t="s">
        <v>388</v>
      </c>
      <c r="D1822" s="2" t="s">
        <v>27</v>
      </c>
      <c r="E1822" s="2" t="s">
        <v>60</v>
      </c>
      <c r="F1822" s="2">
        <v>4960.6000000000004</v>
      </c>
      <c r="G1822" s="2">
        <v>0</v>
      </c>
      <c r="H1822" s="2">
        <v>4960.6000000000004</v>
      </c>
      <c r="I1822" s="2" t="s">
        <v>41</v>
      </c>
      <c r="J1822" s="4">
        <v>1</v>
      </c>
      <c r="K1822" t="str">
        <f>_xlfn.XLOOKUP(D1822, dim_channels!A:A, dim_channels!C:C, "Not Found")</f>
        <v>OTA</v>
      </c>
      <c r="L1822" t="str">
        <f>_xlfn.XLOOKUP(D1822, dim_channels!A:A, dim_channels!B:B, "Not Found")</f>
        <v>Expedia</v>
      </c>
    </row>
    <row r="1823" spans="1:12" x14ac:dyDescent="0.2">
      <c r="A1823" s="3" t="s">
        <v>2256</v>
      </c>
      <c r="B1823" s="3" t="s">
        <v>475</v>
      </c>
      <c r="C1823" s="3" t="s">
        <v>590</v>
      </c>
      <c r="D1823" s="3" t="s">
        <v>33</v>
      </c>
      <c r="E1823" s="3" t="s">
        <v>28</v>
      </c>
      <c r="F1823" s="3">
        <v>13188.71</v>
      </c>
      <c r="G1823" s="3">
        <v>1978.31</v>
      </c>
      <c r="H1823" s="3">
        <v>11210.4</v>
      </c>
      <c r="I1823" s="3" t="s">
        <v>29</v>
      </c>
      <c r="J1823" s="5">
        <v>1.1764709555412829</v>
      </c>
      <c r="K1823" t="str">
        <f>_xlfn.XLOOKUP(D1823, dim_channels!A:A, dim_channels!C:C, "Not Found")</f>
        <v>OTA</v>
      </c>
      <c r="L1823" t="str">
        <f>_xlfn.XLOOKUP(D1823, dim_channels!A:A, dim_channels!B:B, "Not Found")</f>
        <v>Booking.com</v>
      </c>
    </row>
    <row r="1824" spans="1:12" x14ac:dyDescent="0.2">
      <c r="A1824" s="2" t="s">
        <v>2257</v>
      </c>
      <c r="B1824" s="2" t="s">
        <v>171</v>
      </c>
      <c r="C1824" s="2" t="s">
        <v>512</v>
      </c>
      <c r="D1824" s="2" t="s">
        <v>169</v>
      </c>
      <c r="E1824" s="2" t="s">
        <v>34</v>
      </c>
      <c r="F1824" s="2">
        <v>9325.49</v>
      </c>
      <c r="G1824" s="2">
        <v>1865.1</v>
      </c>
      <c r="H1824" s="2">
        <v>7460.39</v>
      </c>
      <c r="I1824" s="2" t="s">
        <v>41</v>
      </c>
      <c r="J1824" s="4">
        <v>1.250000335103125</v>
      </c>
      <c r="K1824" t="str">
        <f>_xlfn.XLOOKUP(D1824, dim_channels!A:A, dim_channels!C:C, "Not Found")</f>
        <v>GDS</v>
      </c>
      <c r="L1824" t="str">
        <f>_xlfn.XLOOKUP(D1824, dim_channels!A:A, dim_channels!B:B, "Not Found")</f>
        <v>GDS (Amadeus)</v>
      </c>
    </row>
    <row r="1825" spans="1:12" x14ac:dyDescent="0.2">
      <c r="A1825" s="3" t="s">
        <v>2258</v>
      </c>
      <c r="B1825" s="3" t="s">
        <v>741</v>
      </c>
      <c r="C1825" s="3" t="s">
        <v>482</v>
      </c>
      <c r="D1825" s="3" t="s">
        <v>33</v>
      </c>
      <c r="E1825" s="3" t="s">
        <v>28</v>
      </c>
      <c r="F1825" s="3">
        <v>2977.04</v>
      </c>
      <c r="G1825" s="3">
        <v>446.56</v>
      </c>
      <c r="H1825" s="3">
        <v>2530.48</v>
      </c>
      <c r="I1825" s="3" t="s">
        <v>29</v>
      </c>
      <c r="J1825" s="5">
        <v>1.1764724479150199</v>
      </c>
      <c r="K1825" t="str">
        <f>_xlfn.XLOOKUP(D1825, dim_channels!A:A, dim_channels!C:C, "Not Found")</f>
        <v>OTA</v>
      </c>
      <c r="L1825" t="str">
        <f>_xlfn.XLOOKUP(D1825, dim_channels!A:A, dim_channels!B:B, "Not Found")</f>
        <v>Booking.com</v>
      </c>
    </row>
    <row r="1826" spans="1:12" x14ac:dyDescent="0.2">
      <c r="A1826" s="2" t="s">
        <v>2259</v>
      </c>
      <c r="B1826" s="2" t="s">
        <v>478</v>
      </c>
      <c r="C1826" s="2" t="s">
        <v>401</v>
      </c>
      <c r="D1826" s="2" t="s">
        <v>45</v>
      </c>
      <c r="E1826" s="2" t="s">
        <v>89</v>
      </c>
      <c r="F1826" s="2">
        <v>8222.7800000000007</v>
      </c>
      <c r="G1826" s="2">
        <v>0</v>
      </c>
      <c r="H1826" s="2">
        <v>8222.7800000000007</v>
      </c>
      <c r="I1826" s="2" t="s">
        <v>29</v>
      </c>
      <c r="J1826" s="4">
        <v>1</v>
      </c>
      <c r="K1826" t="str">
        <f>_xlfn.XLOOKUP(D1826, dim_channels!A:A, dim_channels!C:C, "Not Found")</f>
        <v>Corporate</v>
      </c>
      <c r="L1826" t="str">
        <f>_xlfn.XLOOKUP(D1826, dim_channels!A:A, dim_channels!B:B, "Not Found")</f>
        <v>Corporate Direct</v>
      </c>
    </row>
    <row r="1827" spans="1:12" x14ac:dyDescent="0.2">
      <c r="A1827" s="3" t="s">
        <v>2260</v>
      </c>
      <c r="B1827" s="3" t="s">
        <v>186</v>
      </c>
      <c r="C1827" s="3" t="s">
        <v>504</v>
      </c>
      <c r="D1827" s="3" t="s">
        <v>27</v>
      </c>
      <c r="E1827" s="3" t="s">
        <v>34</v>
      </c>
      <c r="F1827" s="3">
        <v>7644</v>
      </c>
      <c r="G1827" s="3">
        <v>1375.92</v>
      </c>
      <c r="H1827" s="3">
        <v>6268.08</v>
      </c>
      <c r="I1827" s="3" t="s">
        <v>29</v>
      </c>
      <c r="J1827" s="5">
        <v>1.219512195121951</v>
      </c>
      <c r="K1827" t="str">
        <f>_xlfn.XLOOKUP(D1827, dim_channels!A:A, dim_channels!C:C, "Not Found")</f>
        <v>OTA</v>
      </c>
      <c r="L1827" t="str">
        <f>_xlfn.XLOOKUP(D1827, dim_channels!A:A, dim_channels!B:B, "Not Found")</f>
        <v>Expedia</v>
      </c>
    </row>
    <row r="1828" spans="1:12" x14ac:dyDescent="0.2">
      <c r="A1828" s="2" t="s">
        <v>2261</v>
      </c>
      <c r="B1828" s="2" t="s">
        <v>165</v>
      </c>
      <c r="C1828" s="2" t="s">
        <v>151</v>
      </c>
      <c r="D1828" s="2" t="s">
        <v>45</v>
      </c>
      <c r="E1828" s="2" t="s">
        <v>89</v>
      </c>
      <c r="F1828" s="2">
        <v>11548.26</v>
      </c>
      <c r="G1828" s="2">
        <v>0</v>
      </c>
      <c r="H1828" s="2">
        <v>11548.26</v>
      </c>
      <c r="I1828" s="2" t="s">
        <v>29</v>
      </c>
      <c r="J1828" s="4">
        <v>1</v>
      </c>
      <c r="K1828" t="str">
        <f>_xlfn.XLOOKUP(D1828, dim_channels!A:A, dim_channels!C:C, "Not Found")</f>
        <v>Corporate</v>
      </c>
      <c r="L1828" t="str">
        <f>_xlfn.XLOOKUP(D1828, dim_channels!A:A, dim_channels!B:B, "Not Found")</f>
        <v>Corporate Direct</v>
      </c>
    </row>
    <row r="1829" spans="1:12" x14ac:dyDescent="0.2">
      <c r="A1829" s="3" t="s">
        <v>2262</v>
      </c>
      <c r="B1829" s="3" t="s">
        <v>251</v>
      </c>
      <c r="C1829" s="3" t="s">
        <v>498</v>
      </c>
      <c r="D1829" s="3" t="s">
        <v>52</v>
      </c>
      <c r="E1829" s="3" t="s">
        <v>60</v>
      </c>
      <c r="F1829" s="3">
        <v>10239.43</v>
      </c>
      <c r="G1829" s="3">
        <v>0</v>
      </c>
      <c r="H1829" s="3">
        <v>10239.43</v>
      </c>
      <c r="I1829" s="3" t="s">
        <v>29</v>
      </c>
      <c r="J1829" s="5">
        <v>1</v>
      </c>
      <c r="K1829" t="str">
        <f>_xlfn.XLOOKUP(D1829, dim_channels!A:A, dim_channels!C:C, "Not Found")</f>
        <v>OTA</v>
      </c>
      <c r="L1829" t="str">
        <f>_xlfn.XLOOKUP(D1829, dim_channels!A:A, dim_channels!B:B, "Not Found")</f>
        <v>Agoda</v>
      </c>
    </row>
    <row r="1830" spans="1:12" x14ac:dyDescent="0.2">
      <c r="A1830" s="2" t="s">
        <v>2263</v>
      </c>
      <c r="B1830" s="2" t="s">
        <v>1021</v>
      </c>
      <c r="C1830" s="2" t="s">
        <v>360</v>
      </c>
      <c r="D1830" s="2" t="s">
        <v>52</v>
      </c>
      <c r="E1830" s="2" t="s">
        <v>60</v>
      </c>
      <c r="F1830" s="2">
        <v>12050.97</v>
      </c>
      <c r="G1830" s="2">
        <v>0</v>
      </c>
      <c r="H1830" s="2">
        <v>12050.97</v>
      </c>
      <c r="I1830" s="2" t="s">
        <v>41</v>
      </c>
      <c r="J1830" s="4">
        <v>1</v>
      </c>
      <c r="K1830" t="str">
        <f>_xlfn.XLOOKUP(D1830, dim_channels!A:A, dim_channels!C:C, "Not Found")</f>
        <v>OTA</v>
      </c>
      <c r="L1830" t="str">
        <f>_xlfn.XLOOKUP(D1830, dim_channels!A:A, dim_channels!B:B, "Not Found")</f>
        <v>Agoda</v>
      </c>
    </row>
    <row r="1831" spans="1:12" x14ac:dyDescent="0.2">
      <c r="A1831" s="3" t="s">
        <v>2264</v>
      </c>
      <c r="B1831" s="3" t="s">
        <v>139</v>
      </c>
      <c r="C1831" s="3" t="s">
        <v>73</v>
      </c>
      <c r="D1831" s="3" t="s">
        <v>45</v>
      </c>
      <c r="E1831" s="3" t="s">
        <v>89</v>
      </c>
      <c r="F1831" s="3">
        <v>15616.69</v>
      </c>
      <c r="G1831" s="3">
        <v>0</v>
      </c>
      <c r="H1831" s="3">
        <v>15616.69</v>
      </c>
      <c r="I1831" s="3" t="s">
        <v>29</v>
      </c>
      <c r="J1831" s="5">
        <v>1</v>
      </c>
      <c r="K1831" t="str">
        <f>_xlfn.XLOOKUP(D1831, dim_channels!A:A, dim_channels!C:C, "Not Found")</f>
        <v>Corporate</v>
      </c>
      <c r="L1831" t="str">
        <f>_xlfn.XLOOKUP(D1831, dim_channels!A:A, dim_channels!B:B, "Not Found")</f>
        <v>Corporate Direct</v>
      </c>
    </row>
    <row r="1832" spans="1:12" x14ac:dyDescent="0.2">
      <c r="A1832" s="2" t="s">
        <v>2265</v>
      </c>
      <c r="B1832" s="2" t="s">
        <v>244</v>
      </c>
      <c r="C1832" s="2" t="s">
        <v>460</v>
      </c>
      <c r="D1832" s="2" t="s">
        <v>27</v>
      </c>
      <c r="E1832" s="2" t="s">
        <v>60</v>
      </c>
      <c r="F1832" s="2">
        <v>27018.7</v>
      </c>
      <c r="G1832" s="2">
        <v>0</v>
      </c>
      <c r="H1832" s="2">
        <v>27018.7</v>
      </c>
      <c r="I1832" s="2" t="s">
        <v>29</v>
      </c>
      <c r="J1832" s="4">
        <v>1</v>
      </c>
      <c r="K1832" t="str">
        <f>_xlfn.XLOOKUP(D1832, dim_channels!A:A, dim_channels!C:C, "Not Found")</f>
        <v>OTA</v>
      </c>
      <c r="L1832" t="str">
        <f>_xlfn.XLOOKUP(D1832, dim_channels!A:A, dim_channels!B:B, "Not Found")</f>
        <v>Expedia</v>
      </c>
    </row>
    <row r="1833" spans="1:12" x14ac:dyDescent="0.2">
      <c r="A1833" s="3" t="s">
        <v>2266</v>
      </c>
      <c r="B1833" s="3" t="s">
        <v>205</v>
      </c>
      <c r="C1833" s="3" t="s">
        <v>212</v>
      </c>
      <c r="D1833" s="3" t="s">
        <v>64</v>
      </c>
      <c r="E1833" s="3" t="s">
        <v>28</v>
      </c>
      <c r="F1833" s="3">
        <v>3654.75</v>
      </c>
      <c r="G1833" s="3">
        <v>0</v>
      </c>
      <c r="H1833" s="3">
        <v>3654.75</v>
      </c>
      <c r="I1833" s="3" t="s">
        <v>29</v>
      </c>
      <c r="J1833" s="5">
        <v>1</v>
      </c>
      <c r="K1833" t="str">
        <f>_xlfn.XLOOKUP(D1833, dim_channels!A:A, dim_channels!C:C, "Not Found")</f>
        <v>Direct</v>
      </c>
      <c r="L1833" t="str">
        <f>_xlfn.XLOOKUP(D1833, dim_channels!A:A, dim_channels!B:B, "Not Found")</f>
        <v>Direct Website</v>
      </c>
    </row>
    <row r="1834" spans="1:12" x14ac:dyDescent="0.2">
      <c r="A1834" s="2" t="s">
        <v>2267</v>
      </c>
      <c r="B1834" s="2" t="s">
        <v>212</v>
      </c>
      <c r="C1834" s="2" t="s">
        <v>679</v>
      </c>
      <c r="D1834" s="2" t="s">
        <v>169</v>
      </c>
      <c r="E1834" s="2" t="s">
        <v>34</v>
      </c>
      <c r="F1834" s="2">
        <v>3368.89</v>
      </c>
      <c r="G1834" s="2">
        <v>673.78</v>
      </c>
      <c r="H1834" s="2">
        <v>2695.11</v>
      </c>
      <c r="I1834" s="2" t="s">
        <v>56</v>
      </c>
      <c r="J1834" s="4">
        <v>1.250000927605923</v>
      </c>
      <c r="K1834" t="str">
        <f>_xlfn.XLOOKUP(D1834, dim_channels!A:A, dim_channels!C:C, "Not Found")</f>
        <v>GDS</v>
      </c>
      <c r="L1834" t="str">
        <f>_xlfn.XLOOKUP(D1834, dim_channels!A:A, dim_channels!B:B, "Not Found")</f>
        <v>GDS (Amadeus)</v>
      </c>
    </row>
    <row r="1835" spans="1:12" x14ac:dyDescent="0.2">
      <c r="A1835" s="3" t="s">
        <v>2268</v>
      </c>
      <c r="B1835" s="3" t="s">
        <v>425</v>
      </c>
      <c r="C1835" s="3" t="s">
        <v>195</v>
      </c>
      <c r="D1835" s="3" t="s">
        <v>64</v>
      </c>
      <c r="E1835" s="3" t="s">
        <v>115</v>
      </c>
      <c r="F1835" s="3">
        <v>17511.830000000002</v>
      </c>
      <c r="G1835" s="3">
        <v>0</v>
      </c>
      <c r="H1835" s="3">
        <v>17511.830000000002</v>
      </c>
      <c r="I1835" s="3" t="s">
        <v>29</v>
      </c>
      <c r="J1835" s="5">
        <v>1</v>
      </c>
      <c r="K1835" t="str">
        <f>_xlfn.XLOOKUP(D1835, dim_channels!A:A, dim_channels!C:C, "Not Found")</f>
        <v>Direct</v>
      </c>
      <c r="L1835" t="str">
        <f>_xlfn.XLOOKUP(D1835, dim_channels!A:A, dim_channels!B:B, "Not Found")</f>
        <v>Direct Website</v>
      </c>
    </row>
    <row r="1836" spans="1:12" x14ac:dyDescent="0.2">
      <c r="A1836" s="2" t="s">
        <v>2269</v>
      </c>
      <c r="B1836" s="2" t="s">
        <v>171</v>
      </c>
      <c r="C1836" s="2" t="s">
        <v>162</v>
      </c>
      <c r="D1836" s="2" t="s">
        <v>33</v>
      </c>
      <c r="E1836" s="2" t="s">
        <v>34</v>
      </c>
      <c r="F1836" s="2">
        <v>7486.59</v>
      </c>
      <c r="G1836" s="2">
        <v>1122.99</v>
      </c>
      <c r="H1836" s="2">
        <v>6363.6</v>
      </c>
      <c r="I1836" s="2" t="s">
        <v>56</v>
      </c>
      <c r="J1836" s="4">
        <v>1.1764708655478029</v>
      </c>
      <c r="K1836" t="str">
        <f>_xlfn.XLOOKUP(D1836, dim_channels!A:A, dim_channels!C:C, "Not Found")</f>
        <v>OTA</v>
      </c>
      <c r="L1836" t="str">
        <f>_xlfn.XLOOKUP(D1836, dim_channels!A:A, dim_channels!B:B, "Not Found")</f>
        <v>Booking.com</v>
      </c>
    </row>
    <row r="1837" spans="1:12" x14ac:dyDescent="0.2">
      <c r="A1837" s="3" t="s">
        <v>2270</v>
      </c>
      <c r="B1837" s="3" t="s">
        <v>846</v>
      </c>
      <c r="C1837" s="3" t="s">
        <v>123</v>
      </c>
      <c r="D1837" s="3" t="s">
        <v>33</v>
      </c>
      <c r="E1837" s="3" t="s">
        <v>28</v>
      </c>
      <c r="F1837" s="3">
        <v>5204.21</v>
      </c>
      <c r="G1837" s="3">
        <v>780.63</v>
      </c>
      <c r="H1837" s="3">
        <v>4423.58</v>
      </c>
      <c r="I1837" s="3" t="s">
        <v>29</v>
      </c>
      <c r="J1837" s="5">
        <v>1.176470189303686</v>
      </c>
      <c r="K1837" t="str">
        <f>_xlfn.XLOOKUP(D1837, dim_channels!A:A, dim_channels!C:C, "Not Found")</f>
        <v>OTA</v>
      </c>
      <c r="L1837" t="str">
        <f>_xlfn.XLOOKUP(D1837, dim_channels!A:A, dim_channels!B:B, "Not Found")</f>
        <v>Booking.com</v>
      </c>
    </row>
    <row r="1838" spans="1:12" x14ac:dyDescent="0.2">
      <c r="A1838" s="2" t="s">
        <v>2271</v>
      </c>
      <c r="B1838" s="2" t="s">
        <v>181</v>
      </c>
      <c r="C1838" s="2" t="s">
        <v>484</v>
      </c>
      <c r="D1838" s="2" t="s">
        <v>52</v>
      </c>
      <c r="E1838" s="2" t="s">
        <v>60</v>
      </c>
      <c r="F1838" s="2">
        <v>8916.17</v>
      </c>
      <c r="G1838" s="2">
        <v>0</v>
      </c>
      <c r="H1838" s="2">
        <v>8916.17</v>
      </c>
      <c r="I1838" s="2" t="s">
        <v>56</v>
      </c>
      <c r="J1838" s="4">
        <v>1</v>
      </c>
      <c r="K1838" t="str">
        <f>_xlfn.XLOOKUP(D1838, dim_channels!A:A, dim_channels!C:C, "Not Found")</f>
        <v>OTA</v>
      </c>
      <c r="L1838" t="str">
        <f>_xlfn.XLOOKUP(D1838, dim_channels!A:A, dim_channels!B:B, "Not Found")</f>
        <v>Agoda</v>
      </c>
    </row>
    <row r="1839" spans="1:12" x14ac:dyDescent="0.2">
      <c r="A1839" s="3" t="s">
        <v>2272</v>
      </c>
      <c r="B1839" s="3" t="s">
        <v>294</v>
      </c>
      <c r="C1839" s="3" t="s">
        <v>520</v>
      </c>
      <c r="D1839" s="3" t="s">
        <v>64</v>
      </c>
      <c r="E1839" s="3" t="s">
        <v>115</v>
      </c>
      <c r="F1839" s="3">
        <v>3180.85</v>
      </c>
      <c r="G1839" s="3">
        <v>0</v>
      </c>
      <c r="H1839" s="3">
        <v>3180.85</v>
      </c>
      <c r="I1839" s="3" t="s">
        <v>41</v>
      </c>
      <c r="J1839" s="5">
        <v>1</v>
      </c>
      <c r="K1839" t="str">
        <f>_xlfn.XLOOKUP(D1839, dim_channels!A:A, dim_channels!C:C, "Not Found")</f>
        <v>Direct</v>
      </c>
      <c r="L1839" t="str">
        <f>_xlfn.XLOOKUP(D1839, dim_channels!A:A, dim_channels!B:B, "Not Found")</f>
        <v>Direct Website</v>
      </c>
    </row>
    <row r="1840" spans="1:12" x14ac:dyDescent="0.2">
      <c r="A1840" s="2" t="s">
        <v>2273</v>
      </c>
      <c r="B1840" s="2" t="s">
        <v>653</v>
      </c>
      <c r="C1840" s="2" t="s">
        <v>174</v>
      </c>
      <c r="D1840" s="2" t="s">
        <v>114</v>
      </c>
      <c r="E1840" s="2" t="s">
        <v>46</v>
      </c>
      <c r="F1840" s="2">
        <v>10630.33</v>
      </c>
      <c r="G1840" s="2">
        <v>1063.03</v>
      </c>
      <c r="H1840" s="2">
        <v>9567.2999999999993</v>
      </c>
      <c r="I1840" s="2" t="s">
        <v>29</v>
      </c>
      <c r="J1840" s="4">
        <v>1.1111107627021211</v>
      </c>
      <c r="K1840" t="str">
        <f>_xlfn.XLOOKUP(D1840, dim_channels!A:A, dim_channels!C:C, "Not Found")</f>
        <v>Offline</v>
      </c>
      <c r="L1840" t="str">
        <f>_xlfn.XLOOKUP(D1840, dim_channels!A:A, dim_channels!B:B, "Not Found")</f>
        <v>Travel Agency</v>
      </c>
    </row>
    <row r="1841" spans="1:12" x14ac:dyDescent="0.2">
      <c r="A1841" s="3" t="s">
        <v>2274</v>
      </c>
      <c r="B1841" s="3" t="s">
        <v>162</v>
      </c>
      <c r="C1841" s="3" t="s">
        <v>425</v>
      </c>
      <c r="D1841" s="3" t="s">
        <v>64</v>
      </c>
      <c r="E1841" s="3" t="s">
        <v>34</v>
      </c>
      <c r="F1841" s="3">
        <v>8675.26</v>
      </c>
      <c r="G1841" s="3">
        <v>0</v>
      </c>
      <c r="H1841" s="3">
        <v>8675.26</v>
      </c>
      <c r="I1841" s="3" t="s">
        <v>29</v>
      </c>
      <c r="J1841" s="5">
        <v>1</v>
      </c>
      <c r="K1841" t="str">
        <f>_xlfn.XLOOKUP(D1841, dim_channels!A:A, dim_channels!C:C, "Not Found")</f>
        <v>Direct</v>
      </c>
      <c r="L1841" t="str">
        <f>_xlfn.XLOOKUP(D1841, dim_channels!A:A, dim_channels!B:B, "Not Found")</f>
        <v>Direct Website</v>
      </c>
    </row>
    <row r="1842" spans="1:12" x14ac:dyDescent="0.2">
      <c r="A1842" s="2" t="s">
        <v>2275</v>
      </c>
      <c r="B1842" s="2" t="s">
        <v>679</v>
      </c>
      <c r="C1842" s="2" t="s">
        <v>634</v>
      </c>
      <c r="D1842" s="2" t="s">
        <v>45</v>
      </c>
      <c r="E1842" s="2" t="s">
        <v>46</v>
      </c>
      <c r="F1842" s="2">
        <v>10802.1</v>
      </c>
      <c r="G1842" s="2">
        <v>540.1</v>
      </c>
      <c r="H1842" s="2">
        <v>10262</v>
      </c>
      <c r="I1842" s="2" t="s">
        <v>29</v>
      </c>
      <c r="J1842" s="4">
        <v>1.0526310660689919</v>
      </c>
      <c r="K1842" t="str">
        <f>_xlfn.XLOOKUP(D1842, dim_channels!A:A, dim_channels!C:C, "Not Found")</f>
        <v>Corporate</v>
      </c>
      <c r="L1842" t="str">
        <f>_xlfn.XLOOKUP(D1842, dim_channels!A:A, dim_channels!B:B, "Not Found")</f>
        <v>Corporate Direct</v>
      </c>
    </row>
    <row r="1843" spans="1:12" x14ac:dyDescent="0.2">
      <c r="A1843" s="3" t="s">
        <v>2276</v>
      </c>
      <c r="B1843" s="3" t="s">
        <v>72</v>
      </c>
      <c r="C1843" s="3" t="s">
        <v>302</v>
      </c>
      <c r="D1843" s="3" t="s">
        <v>52</v>
      </c>
      <c r="E1843" s="3" t="s">
        <v>34</v>
      </c>
      <c r="F1843" s="3">
        <v>14738.81</v>
      </c>
      <c r="G1843" s="3">
        <v>1768.66</v>
      </c>
      <c r="H1843" s="3">
        <v>12970.15</v>
      </c>
      <c r="I1843" s="3" t="s">
        <v>56</v>
      </c>
      <c r="J1843" s="5">
        <v>1.13636388168217</v>
      </c>
      <c r="K1843" t="str">
        <f>_xlfn.XLOOKUP(D1843, dim_channels!A:A, dim_channels!C:C, "Not Found")</f>
        <v>OTA</v>
      </c>
      <c r="L1843" t="str">
        <f>_xlfn.XLOOKUP(D1843, dim_channels!A:A, dim_channels!B:B, "Not Found")</f>
        <v>Agoda</v>
      </c>
    </row>
    <row r="1844" spans="1:12" x14ac:dyDescent="0.2">
      <c r="A1844" s="2" t="s">
        <v>2277</v>
      </c>
      <c r="B1844" s="2" t="s">
        <v>817</v>
      </c>
      <c r="C1844" s="2" t="s">
        <v>817</v>
      </c>
      <c r="D1844" s="2" t="s">
        <v>33</v>
      </c>
      <c r="E1844" s="2" t="s">
        <v>28</v>
      </c>
      <c r="F1844" s="2">
        <v>5016.53</v>
      </c>
      <c r="G1844" s="2">
        <v>752.48</v>
      </c>
      <c r="H1844" s="2">
        <v>4264.05</v>
      </c>
      <c r="I1844" s="2" t="s">
        <v>41</v>
      </c>
      <c r="J1844" s="4">
        <v>1.1764707261875449</v>
      </c>
      <c r="K1844" t="str">
        <f>_xlfn.XLOOKUP(D1844, dim_channels!A:A, dim_channels!C:C, "Not Found")</f>
        <v>OTA</v>
      </c>
      <c r="L1844" t="str">
        <f>_xlfn.XLOOKUP(D1844, dim_channels!A:A, dim_channels!B:B, "Not Found")</f>
        <v>Booking.com</v>
      </c>
    </row>
    <row r="1845" spans="1:12" x14ac:dyDescent="0.2">
      <c r="A1845" s="3" t="s">
        <v>2278</v>
      </c>
      <c r="B1845" s="3" t="s">
        <v>155</v>
      </c>
      <c r="C1845" s="3" t="s">
        <v>62</v>
      </c>
      <c r="D1845" s="3" t="s">
        <v>52</v>
      </c>
      <c r="E1845" s="3" t="s">
        <v>60</v>
      </c>
      <c r="F1845" s="3">
        <v>10522.07</v>
      </c>
      <c r="G1845" s="3">
        <v>0</v>
      </c>
      <c r="H1845" s="3">
        <v>10522.07</v>
      </c>
      <c r="I1845" s="3" t="s">
        <v>29</v>
      </c>
      <c r="J1845" s="5">
        <v>1</v>
      </c>
      <c r="K1845" t="str">
        <f>_xlfn.XLOOKUP(D1845, dim_channels!A:A, dim_channels!C:C, "Not Found")</f>
        <v>OTA</v>
      </c>
      <c r="L1845" t="str">
        <f>_xlfn.XLOOKUP(D1845, dim_channels!A:A, dim_channels!B:B, "Not Found")</f>
        <v>Agoda</v>
      </c>
    </row>
    <row r="1846" spans="1:12" x14ac:dyDescent="0.2">
      <c r="A1846" s="2" t="s">
        <v>2279</v>
      </c>
      <c r="B1846" s="2" t="s">
        <v>118</v>
      </c>
      <c r="C1846" s="2" t="s">
        <v>302</v>
      </c>
      <c r="D1846" s="2" t="s">
        <v>45</v>
      </c>
      <c r="E1846" s="2" t="s">
        <v>89</v>
      </c>
      <c r="F1846" s="2">
        <v>3541.81</v>
      </c>
      <c r="G1846" s="2">
        <v>0</v>
      </c>
      <c r="H1846" s="2">
        <v>3541.81</v>
      </c>
      <c r="I1846" s="2" t="s">
        <v>29</v>
      </c>
      <c r="J1846" s="4">
        <v>1</v>
      </c>
      <c r="K1846" t="str">
        <f>_xlfn.XLOOKUP(D1846, dim_channels!A:A, dim_channels!C:C, "Not Found")</f>
        <v>Corporate</v>
      </c>
      <c r="L1846" t="str">
        <f>_xlfn.XLOOKUP(D1846, dim_channels!A:A, dim_channels!B:B, "Not Found")</f>
        <v>Corporate Direct</v>
      </c>
    </row>
    <row r="1847" spans="1:12" x14ac:dyDescent="0.2">
      <c r="A1847" s="3" t="s">
        <v>2280</v>
      </c>
      <c r="B1847" s="3" t="s">
        <v>244</v>
      </c>
      <c r="C1847" s="3" t="s">
        <v>26</v>
      </c>
      <c r="D1847" s="3" t="s">
        <v>114</v>
      </c>
      <c r="E1847" s="3" t="s">
        <v>115</v>
      </c>
      <c r="F1847" s="3">
        <v>2758.4</v>
      </c>
      <c r="G1847" s="3">
        <v>275.83999999999997</v>
      </c>
      <c r="H1847" s="3">
        <v>2482.56</v>
      </c>
      <c r="I1847" s="3" t="s">
        <v>29</v>
      </c>
      <c r="J1847" s="5">
        <v>1.1111111111111109</v>
      </c>
      <c r="K1847" t="str">
        <f>_xlfn.XLOOKUP(D1847, dim_channels!A:A, dim_channels!C:C, "Not Found")</f>
        <v>Offline</v>
      </c>
      <c r="L1847" t="str">
        <f>_xlfn.XLOOKUP(D1847, dim_channels!A:A, dim_channels!B:B, "Not Found")</f>
        <v>Travel Agency</v>
      </c>
    </row>
    <row r="1848" spans="1:12" x14ac:dyDescent="0.2">
      <c r="A1848" s="2" t="s">
        <v>2281</v>
      </c>
      <c r="B1848" s="2" t="s">
        <v>574</v>
      </c>
      <c r="C1848" s="2" t="s">
        <v>26</v>
      </c>
      <c r="D1848" s="2" t="s">
        <v>206</v>
      </c>
      <c r="E1848" s="2" t="s">
        <v>207</v>
      </c>
      <c r="F1848" s="2">
        <v>2871.15</v>
      </c>
      <c r="G1848" s="2">
        <v>0</v>
      </c>
      <c r="H1848" s="2">
        <v>2871.15</v>
      </c>
      <c r="I1848" s="2" t="s">
        <v>56</v>
      </c>
      <c r="J1848" s="4">
        <v>1</v>
      </c>
      <c r="K1848" t="str">
        <f>_xlfn.XLOOKUP(D1848, dim_channels!A:A, dim_channels!C:C, "Not Found")</f>
        <v>Direct</v>
      </c>
      <c r="L1848" t="str">
        <f>_xlfn.XLOOKUP(D1848, dim_channels!A:A, dim_channels!B:B, "Not Found")</f>
        <v>Walk-in</v>
      </c>
    </row>
    <row r="1849" spans="1:12" x14ac:dyDescent="0.2">
      <c r="A1849" s="3" t="s">
        <v>2282</v>
      </c>
      <c r="B1849" s="3" t="s">
        <v>653</v>
      </c>
      <c r="C1849" s="3" t="s">
        <v>87</v>
      </c>
      <c r="D1849" s="3" t="s">
        <v>45</v>
      </c>
      <c r="E1849" s="3" t="s">
        <v>89</v>
      </c>
      <c r="F1849" s="3">
        <v>4205.28</v>
      </c>
      <c r="G1849" s="3">
        <v>0</v>
      </c>
      <c r="H1849" s="3">
        <v>4205.28</v>
      </c>
      <c r="I1849" s="3" t="s">
        <v>29</v>
      </c>
      <c r="J1849" s="5">
        <v>1</v>
      </c>
      <c r="K1849" t="str">
        <f>_xlfn.XLOOKUP(D1849, dim_channels!A:A, dim_channels!C:C, "Not Found")</f>
        <v>Corporate</v>
      </c>
      <c r="L1849" t="str">
        <f>_xlfn.XLOOKUP(D1849, dim_channels!A:A, dim_channels!B:B, "Not Found")</f>
        <v>Corporate Direct</v>
      </c>
    </row>
    <row r="1850" spans="1:12" x14ac:dyDescent="0.2">
      <c r="A1850" s="2" t="s">
        <v>2283</v>
      </c>
      <c r="B1850" s="2" t="s">
        <v>454</v>
      </c>
      <c r="C1850" s="2" t="s">
        <v>91</v>
      </c>
      <c r="D1850" s="2" t="s">
        <v>64</v>
      </c>
      <c r="E1850" s="2" t="s">
        <v>115</v>
      </c>
      <c r="F1850" s="2">
        <v>4668.34</v>
      </c>
      <c r="G1850" s="2">
        <v>0</v>
      </c>
      <c r="H1850" s="2">
        <v>4668.34</v>
      </c>
      <c r="I1850" s="2" t="s">
        <v>56</v>
      </c>
      <c r="J1850" s="4">
        <v>1</v>
      </c>
      <c r="K1850" t="str">
        <f>_xlfn.XLOOKUP(D1850, dim_channels!A:A, dim_channels!C:C, "Not Found")</f>
        <v>Direct</v>
      </c>
      <c r="L1850" t="str">
        <f>_xlfn.XLOOKUP(D1850, dim_channels!A:A, dim_channels!B:B, "Not Found")</f>
        <v>Direct Website</v>
      </c>
    </row>
    <row r="1851" spans="1:12" x14ac:dyDescent="0.2">
      <c r="A1851" s="3" t="s">
        <v>2284</v>
      </c>
      <c r="B1851" s="3" t="s">
        <v>630</v>
      </c>
      <c r="C1851" s="3" t="s">
        <v>753</v>
      </c>
      <c r="D1851" s="3" t="s">
        <v>33</v>
      </c>
      <c r="E1851" s="3" t="s">
        <v>34</v>
      </c>
      <c r="F1851" s="3">
        <v>11716.37</v>
      </c>
      <c r="G1851" s="3">
        <v>1757.46</v>
      </c>
      <c r="H1851" s="3">
        <v>9958.91</v>
      </c>
      <c r="I1851" s="3" t="s">
        <v>41</v>
      </c>
      <c r="J1851" s="5">
        <v>1.1764711198313871</v>
      </c>
      <c r="K1851" t="str">
        <f>_xlfn.XLOOKUP(D1851, dim_channels!A:A, dim_channels!C:C, "Not Found")</f>
        <v>OTA</v>
      </c>
      <c r="L1851" t="str">
        <f>_xlfn.XLOOKUP(D1851, dim_channels!A:A, dim_channels!B:B, "Not Found")</f>
        <v>Booking.com</v>
      </c>
    </row>
    <row r="1852" spans="1:12" x14ac:dyDescent="0.2">
      <c r="A1852" s="2" t="s">
        <v>2285</v>
      </c>
      <c r="B1852" s="2" t="s">
        <v>567</v>
      </c>
      <c r="C1852" s="2" t="s">
        <v>597</v>
      </c>
      <c r="D1852" s="2" t="s">
        <v>64</v>
      </c>
      <c r="E1852" s="2" t="s">
        <v>34</v>
      </c>
      <c r="F1852" s="2">
        <v>2745.71</v>
      </c>
      <c r="G1852" s="2">
        <v>0</v>
      </c>
      <c r="H1852" s="2">
        <v>2745.71</v>
      </c>
      <c r="I1852" s="2" t="s">
        <v>56</v>
      </c>
      <c r="J1852" s="4">
        <v>1</v>
      </c>
      <c r="K1852" t="str">
        <f>_xlfn.XLOOKUP(D1852, dim_channels!A:A, dim_channels!C:C, "Not Found")</f>
        <v>Direct</v>
      </c>
      <c r="L1852" t="str">
        <f>_xlfn.XLOOKUP(D1852, dim_channels!A:A, dim_channels!B:B, "Not Found")</f>
        <v>Direct Website</v>
      </c>
    </row>
    <row r="1853" spans="1:12" x14ac:dyDescent="0.2">
      <c r="A1853" s="3" t="s">
        <v>2286</v>
      </c>
      <c r="B1853" s="3" t="s">
        <v>359</v>
      </c>
      <c r="C1853" s="3" t="s">
        <v>305</v>
      </c>
      <c r="D1853" s="3" t="s">
        <v>206</v>
      </c>
      <c r="E1853" s="3" t="s">
        <v>207</v>
      </c>
      <c r="F1853" s="3">
        <v>13575.36</v>
      </c>
      <c r="G1853" s="3">
        <v>0</v>
      </c>
      <c r="H1853" s="3">
        <v>13575.36</v>
      </c>
      <c r="I1853" s="3" t="s">
        <v>29</v>
      </c>
      <c r="J1853" s="5">
        <v>1</v>
      </c>
      <c r="K1853" t="str">
        <f>_xlfn.XLOOKUP(D1853, dim_channels!A:A, dim_channels!C:C, "Not Found")</f>
        <v>Direct</v>
      </c>
      <c r="L1853" t="str">
        <f>_xlfn.XLOOKUP(D1853, dim_channels!A:A, dim_channels!B:B, "Not Found")</f>
        <v>Walk-in</v>
      </c>
    </row>
    <row r="1854" spans="1:12" x14ac:dyDescent="0.2">
      <c r="A1854" s="2" t="s">
        <v>2287</v>
      </c>
      <c r="B1854" s="2" t="s">
        <v>376</v>
      </c>
      <c r="C1854" s="2" t="s">
        <v>178</v>
      </c>
      <c r="D1854" s="2" t="s">
        <v>33</v>
      </c>
      <c r="E1854" s="2" t="s">
        <v>34</v>
      </c>
      <c r="F1854" s="2">
        <v>6033.83</v>
      </c>
      <c r="G1854" s="2">
        <v>905.07</v>
      </c>
      <c r="H1854" s="2">
        <v>5128.76</v>
      </c>
      <c r="I1854" s="2" t="s">
        <v>29</v>
      </c>
      <c r="J1854" s="4">
        <v>1.176469555994041</v>
      </c>
      <c r="K1854" t="str">
        <f>_xlfn.XLOOKUP(D1854, dim_channels!A:A, dim_channels!C:C, "Not Found")</f>
        <v>OTA</v>
      </c>
      <c r="L1854" t="str">
        <f>_xlfn.XLOOKUP(D1854, dim_channels!A:A, dim_channels!B:B, "Not Found")</f>
        <v>Booking.com</v>
      </c>
    </row>
    <row r="1855" spans="1:12" x14ac:dyDescent="0.2">
      <c r="A1855" s="3" t="s">
        <v>2288</v>
      </c>
      <c r="B1855" s="3" t="s">
        <v>875</v>
      </c>
      <c r="C1855" s="3" t="s">
        <v>212</v>
      </c>
      <c r="D1855" s="3" t="s">
        <v>52</v>
      </c>
      <c r="E1855" s="3" t="s">
        <v>60</v>
      </c>
      <c r="F1855" s="3">
        <v>5212.09</v>
      </c>
      <c r="G1855" s="3">
        <v>0</v>
      </c>
      <c r="H1855" s="3">
        <v>5212.09</v>
      </c>
      <c r="I1855" s="3" t="s">
        <v>29</v>
      </c>
      <c r="J1855" s="5">
        <v>1</v>
      </c>
      <c r="K1855" t="str">
        <f>_xlfn.XLOOKUP(D1855, dim_channels!A:A, dim_channels!C:C, "Not Found")</f>
        <v>OTA</v>
      </c>
      <c r="L1855" t="str">
        <f>_xlfn.XLOOKUP(D1855, dim_channels!A:A, dim_channels!B:B, "Not Found")</f>
        <v>Agoda</v>
      </c>
    </row>
    <row r="1856" spans="1:12" x14ac:dyDescent="0.2">
      <c r="A1856" s="2" t="s">
        <v>2289</v>
      </c>
      <c r="B1856" s="2" t="s">
        <v>141</v>
      </c>
      <c r="C1856" s="2" t="s">
        <v>141</v>
      </c>
      <c r="D1856" s="2" t="s">
        <v>45</v>
      </c>
      <c r="E1856" s="2" t="s">
        <v>89</v>
      </c>
      <c r="F1856" s="2">
        <v>4690.26</v>
      </c>
      <c r="G1856" s="2">
        <v>0</v>
      </c>
      <c r="H1856" s="2">
        <v>4690.26</v>
      </c>
      <c r="I1856" s="2" t="s">
        <v>29</v>
      </c>
      <c r="J1856" s="4">
        <v>1</v>
      </c>
      <c r="K1856" t="str">
        <f>_xlfn.XLOOKUP(D1856, dim_channels!A:A, dim_channels!C:C, "Not Found")</f>
        <v>Corporate</v>
      </c>
      <c r="L1856" t="str">
        <f>_xlfn.XLOOKUP(D1856, dim_channels!A:A, dim_channels!B:B, "Not Found")</f>
        <v>Corporate Direct</v>
      </c>
    </row>
    <row r="1857" spans="1:12" x14ac:dyDescent="0.2">
      <c r="A1857" s="3" t="s">
        <v>2290</v>
      </c>
      <c r="B1857" s="3" t="s">
        <v>50</v>
      </c>
      <c r="C1857" s="3" t="s">
        <v>50</v>
      </c>
      <c r="D1857" s="3" t="s">
        <v>45</v>
      </c>
      <c r="E1857" s="3" t="s">
        <v>46</v>
      </c>
      <c r="F1857" s="3">
        <v>6682.99</v>
      </c>
      <c r="G1857" s="3">
        <v>334.15</v>
      </c>
      <c r="H1857" s="3">
        <v>6348.84</v>
      </c>
      <c r="I1857" s="3" t="s">
        <v>56</v>
      </c>
      <c r="J1857" s="5">
        <v>1.0526316618468889</v>
      </c>
      <c r="K1857" t="str">
        <f>_xlfn.XLOOKUP(D1857, dim_channels!A:A, dim_channels!C:C, "Not Found")</f>
        <v>Corporate</v>
      </c>
      <c r="L1857" t="str">
        <f>_xlfn.XLOOKUP(D1857, dim_channels!A:A, dim_channels!B:B, "Not Found")</f>
        <v>Corporate Direct</v>
      </c>
    </row>
    <row r="1858" spans="1:12" x14ac:dyDescent="0.2">
      <c r="A1858" s="2" t="s">
        <v>2291</v>
      </c>
      <c r="B1858" s="2" t="s">
        <v>405</v>
      </c>
      <c r="C1858" s="2" t="s">
        <v>1560</v>
      </c>
      <c r="D1858" s="2" t="s">
        <v>52</v>
      </c>
      <c r="E1858" s="2" t="s">
        <v>60</v>
      </c>
      <c r="F1858" s="2">
        <v>9341</v>
      </c>
      <c r="G1858" s="2">
        <v>0</v>
      </c>
      <c r="H1858" s="2">
        <v>9341</v>
      </c>
      <c r="I1858" s="2" t="s">
        <v>29</v>
      </c>
      <c r="J1858" s="4">
        <v>1</v>
      </c>
      <c r="K1858" t="str">
        <f>_xlfn.XLOOKUP(D1858, dim_channels!A:A, dim_channels!C:C, "Not Found")</f>
        <v>OTA</v>
      </c>
      <c r="L1858" t="str">
        <f>_xlfn.XLOOKUP(D1858, dim_channels!A:A, dim_channels!B:B, "Not Found")</f>
        <v>Agoda</v>
      </c>
    </row>
    <row r="1859" spans="1:12" x14ac:dyDescent="0.2">
      <c r="A1859" s="3" t="s">
        <v>2292</v>
      </c>
      <c r="B1859" s="3" t="s">
        <v>104</v>
      </c>
      <c r="C1859" s="3" t="s">
        <v>251</v>
      </c>
      <c r="D1859" s="3" t="s">
        <v>27</v>
      </c>
      <c r="E1859" s="3" t="s">
        <v>60</v>
      </c>
      <c r="F1859" s="3">
        <v>11559.92</v>
      </c>
      <c r="G1859" s="3">
        <v>0</v>
      </c>
      <c r="H1859" s="3">
        <v>11559.92</v>
      </c>
      <c r="I1859" s="3" t="s">
        <v>29</v>
      </c>
      <c r="J1859" s="5">
        <v>1</v>
      </c>
      <c r="K1859" t="str">
        <f>_xlfn.XLOOKUP(D1859, dim_channels!A:A, dim_channels!C:C, "Not Found")</f>
        <v>OTA</v>
      </c>
      <c r="L1859" t="str">
        <f>_xlfn.XLOOKUP(D1859, dim_channels!A:A, dim_channels!B:B, "Not Found")</f>
        <v>Expedia</v>
      </c>
    </row>
    <row r="1860" spans="1:12" x14ac:dyDescent="0.2">
      <c r="A1860" s="2" t="s">
        <v>2293</v>
      </c>
      <c r="B1860" s="2" t="s">
        <v>712</v>
      </c>
      <c r="C1860" s="2" t="s">
        <v>505</v>
      </c>
      <c r="D1860" s="2" t="s">
        <v>52</v>
      </c>
      <c r="E1860" s="2" t="s">
        <v>34</v>
      </c>
      <c r="F1860" s="2">
        <v>6796.25</v>
      </c>
      <c r="G1860" s="2">
        <v>815.55</v>
      </c>
      <c r="H1860" s="2">
        <v>5980.7</v>
      </c>
      <c r="I1860" s="2" t="s">
        <v>41</v>
      </c>
      <c r="J1860" s="4">
        <v>1.136363636363636</v>
      </c>
      <c r="K1860" t="str">
        <f>_xlfn.XLOOKUP(D1860, dim_channels!A:A, dim_channels!C:C, "Not Found")</f>
        <v>OTA</v>
      </c>
      <c r="L1860" t="str">
        <f>_xlfn.XLOOKUP(D1860, dim_channels!A:A, dim_channels!B:B, "Not Found")</f>
        <v>Agoda</v>
      </c>
    </row>
    <row r="1861" spans="1:12" x14ac:dyDescent="0.2">
      <c r="A1861" s="3" t="s">
        <v>2294</v>
      </c>
      <c r="B1861" s="3" t="s">
        <v>525</v>
      </c>
      <c r="C1861" s="3" t="s">
        <v>37</v>
      </c>
      <c r="D1861" s="3" t="s">
        <v>169</v>
      </c>
      <c r="E1861" s="3" t="s">
        <v>46</v>
      </c>
      <c r="F1861" s="3">
        <v>5902.49</v>
      </c>
      <c r="G1861" s="3">
        <v>1180.5</v>
      </c>
      <c r="H1861" s="3">
        <v>4721.99</v>
      </c>
      <c r="I1861" s="3" t="s">
        <v>29</v>
      </c>
      <c r="J1861" s="5">
        <v>1.2500005294378</v>
      </c>
      <c r="K1861" t="str">
        <f>_xlfn.XLOOKUP(D1861, dim_channels!A:A, dim_channels!C:C, "Not Found")</f>
        <v>GDS</v>
      </c>
      <c r="L1861" t="str">
        <f>_xlfn.XLOOKUP(D1861, dim_channels!A:A, dim_channels!B:B, "Not Found")</f>
        <v>GDS (Amadeus)</v>
      </c>
    </row>
    <row r="1862" spans="1:12" x14ac:dyDescent="0.2">
      <c r="A1862" s="2" t="s">
        <v>2295</v>
      </c>
      <c r="B1862" s="2" t="s">
        <v>118</v>
      </c>
      <c r="C1862" s="2" t="s">
        <v>283</v>
      </c>
      <c r="D1862" s="2" t="s">
        <v>33</v>
      </c>
      <c r="E1862" s="2" t="s">
        <v>34</v>
      </c>
      <c r="F1862" s="2">
        <v>8001.07</v>
      </c>
      <c r="G1862" s="2">
        <v>1200.1600000000001</v>
      </c>
      <c r="H1862" s="2">
        <v>6800.91</v>
      </c>
      <c r="I1862" s="2" t="s">
        <v>41</v>
      </c>
      <c r="J1862" s="4">
        <v>1.176470501741679</v>
      </c>
      <c r="K1862" t="str">
        <f>_xlfn.XLOOKUP(D1862, dim_channels!A:A, dim_channels!C:C, "Not Found")</f>
        <v>OTA</v>
      </c>
      <c r="L1862" t="str">
        <f>_xlfn.XLOOKUP(D1862, dim_channels!A:A, dim_channels!B:B, "Not Found")</f>
        <v>Booking.com</v>
      </c>
    </row>
    <row r="1863" spans="1:12" x14ac:dyDescent="0.2">
      <c r="A1863" s="3" t="s">
        <v>2296</v>
      </c>
      <c r="B1863" s="3" t="s">
        <v>133</v>
      </c>
      <c r="C1863" s="3" t="s">
        <v>863</v>
      </c>
      <c r="D1863" s="3" t="s">
        <v>64</v>
      </c>
      <c r="E1863" s="3" t="s">
        <v>34</v>
      </c>
      <c r="F1863" s="3">
        <v>4902.88</v>
      </c>
      <c r="G1863" s="3">
        <v>0</v>
      </c>
      <c r="H1863" s="3">
        <v>4902.88</v>
      </c>
      <c r="I1863" s="3" t="s">
        <v>29</v>
      </c>
      <c r="J1863" s="5">
        <v>1</v>
      </c>
      <c r="K1863" t="str">
        <f>_xlfn.XLOOKUP(D1863, dim_channels!A:A, dim_channels!C:C, "Not Found")</f>
        <v>Direct</v>
      </c>
      <c r="L1863" t="str">
        <f>_xlfn.XLOOKUP(D1863, dim_channels!A:A, dim_channels!B:B, "Not Found")</f>
        <v>Direct Website</v>
      </c>
    </row>
    <row r="1864" spans="1:12" x14ac:dyDescent="0.2">
      <c r="A1864" s="2" t="s">
        <v>2297</v>
      </c>
      <c r="B1864" s="2" t="s">
        <v>769</v>
      </c>
      <c r="C1864" s="2" t="s">
        <v>401</v>
      </c>
      <c r="D1864" s="2" t="s">
        <v>52</v>
      </c>
      <c r="E1864" s="2" t="s">
        <v>34</v>
      </c>
      <c r="F1864" s="2">
        <v>15152.34</v>
      </c>
      <c r="G1864" s="2">
        <v>1818.28</v>
      </c>
      <c r="H1864" s="2">
        <v>13334.06</v>
      </c>
      <c r="I1864" s="2" t="s">
        <v>41</v>
      </c>
      <c r="J1864" s="4">
        <v>1.136363568185534</v>
      </c>
      <c r="K1864" t="str">
        <f>_xlfn.XLOOKUP(D1864, dim_channels!A:A, dim_channels!C:C, "Not Found")</f>
        <v>OTA</v>
      </c>
      <c r="L1864" t="str">
        <f>_xlfn.XLOOKUP(D1864, dim_channels!A:A, dim_channels!B:B, "Not Found")</f>
        <v>Agoda</v>
      </c>
    </row>
    <row r="1865" spans="1:12" x14ac:dyDescent="0.2">
      <c r="A1865" s="3" t="s">
        <v>2298</v>
      </c>
      <c r="B1865" s="3" t="s">
        <v>75</v>
      </c>
      <c r="C1865" s="3" t="s">
        <v>971</v>
      </c>
      <c r="D1865" s="3" t="s">
        <v>27</v>
      </c>
      <c r="E1865" s="3" t="s">
        <v>34</v>
      </c>
      <c r="F1865" s="3">
        <v>5490.3</v>
      </c>
      <c r="G1865" s="3">
        <v>988.25</v>
      </c>
      <c r="H1865" s="3">
        <v>4502.05</v>
      </c>
      <c r="I1865" s="3" t="s">
        <v>29</v>
      </c>
      <c r="J1865" s="5">
        <v>1.219511111604713</v>
      </c>
      <c r="K1865" t="str">
        <f>_xlfn.XLOOKUP(D1865, dim_channels!A:A, dim_channels!C:C, "Not Found")</f>
        <v>OTA</v>
      </c>
      <c r="L1865" t="str">
        <f>_xlfn.XLOOKUP(D1865, dim_channels!A:A, dim_channels!B:B, "Not Found")</f>
        <v>Expedia</v>
      </c>
    </row>
    <row r="1866" spans="1:12" x14ac:dyDescent="0.2">
      <c r="A1866" s="2" t="s">
        <v>2299</v>
      </c>
      <c r="B1866" s="2" t="s">
        <v>72</v>
      </c>
      <c r="C1866" s="2" t="s">
        <v>97</v>
      </c>
      <c r="D1866" s="2" t="s">
        <v>45</v>
      </c>
      <c r="E1866" s="2" t="s">
        <v>46</v>
      </c>
      <c r="F1866" s="2">
        <v>4269.3</v>
      </c>
      <c r="G1866" s="2">
        <v>213.47</v>
      </c>
      <c r="H1866" s="2">
        <v>4055.83</v>
      </c>
      <c r="I1866" s="2" t="s">
        <v>29</v>
      </c>
      <c r="J1866" s="4">
        <v>1.052632876624513</v>
      </c>
      <c r="K1866" t="str">
        <f>_xlfn.XLOOKUP(D1866, dim_channels!A:A, dim_channels!C:C, "Not Found")</f>
        <v>Corporate</v>
      </c>
      <c r="L1866" t="str">
        <f>_xlfn.XLOOKUP(D1866, dim_channels!A:A, dim_channels!B:B, "Not Found")</f>
        <v>Corporate Direct</v>
      </c>
    </row>
    <row r="1867" spans="1:12" x14ac:dyDescent="0.2">
      <c r="A1867" s="3" t="s">
        <v>2300</v>
      </c>
      <c r="B1867" s="3" t="s">
        <v>498</v>
      </c>
      <c r="C1867" s="3" t="s">
        <v>590</v>
      </c>
      <c r="D1867" s="3" t="s">
        <v>27</v>
      </c>
      <c r="E1867" s="3" t="s">
        <v>28</v>
      </c>
      <c r="F1867" s="3">
        <v>8547.01</v>
      </c>
      <c r="G1867" s="3">
        <v>1538.46</v>
      </c>
      <c r="H1867" s="3">
        <v>7008.55</v>
      </c>
      <c r="I1867" s="3" t="s">
        <v>29</v>
      </c>
      <c r="J1867" s="5">
        <v>1.2195118819156601</v>
      </c>
      <c r="K1867" t="str">
        <f>_xlfn.XLOOKUP(D1867, dim_channels!A:A, dim_channels!C:C, "Not Found")</f>
        <v>OTA</v>
      </c>
      <c r="L1867" t="str">
        <f>_xlfn.XLOOKUP(D1867, dim_channels!A:A, dim_channels!B:B, "Not Found")</f>
        <v>Expedia</v>
      </c>
    </row>
    <row r="1868" spans="1:12" x14ac:dyDescent="0.2">
      <c r="A1868" s="2" t="s">
        <v>2301</v>
      </c>
      <c r="B1868" s="2" t="s">
        <v>787</v>
      </c>
      <c r="C1868" s="2" t="s">
        <v>110</v>
      </c>
      <c r="D1868" s="2" t="s">
        <v>33</v>
      </c>
      <c r="E1868" s="2" t="s">
        <v>28</v>
      </c>
      <c r="F1868" s="2">
        <v>11758.24</v>
      </c>
      <c r="G1868" s="2">
        <v>1763.74</v>
      </c>
      <c r="H1868" s="2">
        <v>9994.5</v>
      </c>
      <c r="I1868" s="2" t="s">
        <v>41</v>
      </c>
      <c r="J1868" s="4">
        <v>1.1764710590824949</v>
      </c>
      <c r="K1868" t="str">
        <f>_xlfn.XLOOKUP(D1868, dim_channels!A:A, dim_channels!C:C, "Not Found")</f>
        <v>OTA</v>
      </c>
      <c r="L1868" t="str">
        <f>_xlfn.XLOOKUP(D1868, dim_channels!A:A, dim_channels!B:B, "Not Found")</f>
        <v>Booking.com</v>
      </c>
    </row>
    <row r="1869" spans="1:12" x14ac:dyDescent="0.2">
      <c r="A1869" s="3" t="s">
        <v>2302</v>
      </c>
      <c r="B1869" s="3" t="s">
        <v>26</v>
      </c>
      <c r="C1869" s="3" t="s">
        <v>449</v>
      </c>
      <c r="D1869" s="3" t="s">
        <v>27</v>
      </c>
      <c r="E1869" s="3" t="s">
        <v>34</v>
      </c>
      <c r="F1869" s="3">
        <v>8732.43</v>
      </c>
      <c r="G1869" s="3">
        <v>1571.84</v>
      </c>
      <c r="H1869" s="3">
        <v>7160.59</v>
      </c>
      <c r="I1869" s="3" t="s">
        <v>41</v>
      </c>
      <c r="J1869" s="5">
        <v>1.2195126379250869</v>
      </c>
      <c r="K1869" t="str">
        <f>_xlfn.XLOOKUP(D1869, dim_channels!A:A, dim_channels!C:C, "Not Found")</f>
        <v>OTA</v>
      </c>
      <c r="L1869" t="str">
        <f>_xlfn.XLOOKUP(D1869, dim_channels!A:A, dim_channels!B:B, "Not Found")</f>
        <v>Expedia</v>
      </c>
    </row>
    <row r="1870" spans="1:12" x14ac:dyDescent="0.2">
      <c r="A1870" s="2" t="s">
        <v>2303</v>
      </c>
      <c r="B1870" s="2" t="s">
        <v>794</v>
      </c>
      <c r="C1870" s="2" t="s">
        <v>498</v>
      </c>
      <c r="D1870" s="2" t="s">
        <v>27</v>
      </c>
      <c r="E1870" s="2" t="s">
        <v>60</v>
      </c>
      <c r="F1870" s="2">
        <v>14715.05</v>
      </c>
      <c r="G1870" s="2">
        <v>0</v>
      </c>
      <c r="H1870" s="2">
        <v>14715.05</v>
      </c>
      <c r="I1870" s="2" t="s">
        <v>41</v>
      </c>
      <c r="J1870" s="4">
        <v>1</v>
      </c>
      <c r="K1870" t="str">
        <f>_xlfn.XLOOKUP(D1870, dim_channels!A:A, dim_channels!C:C, "Not Found")</f>
        <v>OTA</v>
      </c>
      <c r="L1870" t="str">
        <f>_xlfn.XLOOKUP(D1870, dim_channels!A:A, dim_channels!B:B, "Not Found")</f>
        <v>Expedia</v>
      </c>
    </row>
    <row r="1871" spans="1:12" x14ac:dyDescent="0.2">
      <c r="A1871" s="3" t="s">
        <v>2304</v>
      </c>
      <c r="B1871" s="3" t="s">
        <v>51</v>
      </c>
      <c r="C1871" s="3" t="s">
        <v>219</v>
      </c>
      <c r="D1871" s="3" t="s">
        <v>52</v>
      </c>
      <c r="E1871" s="3" t="s">
        <v>60</v>
      </c>
      <c r="F1871" s="3">
        <v>2542.64</v>
      </c>
      <c r="G1871" s="3">
        <v>0</v>
      </c>
      <c r="H1871" s="3">
        <v>2542.64</v>
      </c>
      <c r="I1871" s="3" t="s">
        <v>56</v>
      </c>
      <c r="J1871" s="5">
        <v>1</v>
      </c>
      <c r="K1871" t="str">
        <f>_xlfn.XLOOKUP(D1871, dim_channels!A:A, dim_channels!C:C, "Not Found")</f>
        <v>OTA</v>
      </c>
      <c r="L1871" t="str">
        <f>_xlfn.XLOOKUP(D1871, dim_channels!A:A, dim_channels!B:B, "Not Found")</f>
        <v>Agoda</v>
      </c>
    </row>
    <row r="1872" spans="1:12" x14ac:dyDescent="0.2">
      <c r="A1872" s="2" t="s">
        <v>2305</v>
      </c>
      <c r="B1872" s="2" t="s">
        <v>312</v>
      </c>
      <c r="C1872" s="2" t="s">
        <v>846</v>
      </c>
      <c r="D1872" s="2" t="s">
        <v>33</v>
      </c>
      <c r="E1872" s="2" t="s">
        <v>34</v>
      </c>
      <c r="F1872" s="2">
        <v>13894.75</v>
      </c>
      <c r="G1872" s="2">
        <v>2084.21</v>
      </c>
      <c r="H1872" s="2">
        <v>11810.54</v>
      </c>
      <c r="I1872" s="2" t="s">
        <v>56</v>
      </c>
      <c r="J1872" s="4">
        <v>1.1764703392054889</v>
      </c>
      <c r="K1872" t="str">
        <f>_xlfn.XLOOKUP(D1872, dim_channels!A:A, dim_channels!C:C, "Not Found")</f>
        <v>OTA</v>
      </c>
      <c r="L1872" t="str">
        <f>_xlfn.XLOOKUP(D1872, dim_channels!A:A, dim_channels!B:B, "Not Found")</f>
        <v>Booking.com</v>
      </c>
    </row>
    <row r="1873" spans="1:12" x14ac:dyDescent="0.2">
      <c r="A1873" s="3" t="s">
        <v>2306</v>
      </c>
      <c r="B1873" s="3" t="s">
        <v>66</v>
      </c>
      <c r="C1873" s="3" t="s">
        <v>649</v>
      </c>
      <c r="D1873" s="3" t="s">
        <v>114</v>
      </c>
      <c r="E1873" s="3" t="s">
        <v>46</v>
      </c>
      <c r="F1873" s="3">
        <v>5967.9</v>
      </c>
      <c r="G1873" s="3">
        <v>596.79</v>
      </c>
      <c r="H1873" s="3">
        <v>5371.11</v>
      </c>
      <c r="I1873" s="3" t="s">
        <v>29</v>
      </c>
      <c r="J1873" s="5">
        <v>1.1111111111111109</v>
      </c>
      <c r="K1873" t="str">
        <f>_xlfn.XLOOKUP(D1873, dim_channels!A:A, dim_channels!C:C, "Not Found")</f>
        <v>Offline</v>
      </c>
      <c r="L1873" t="str">
        <f>_xlfn.XLOOKUP(D1873, dim_channels!A:A, dim_channels!B:B, "Not Found")</f>
        <v>Travel Agency</v>
      </c>
    </row>
    <row r="1874" spans="1:12" x14ac:dyDescent="0.2">
      <c r="A1874" s="2" t="s">
        <v>2307</v>
      </c>
      <c r="B1874" s="2" t="s">
        <v>1021</v>
      </c>
      <c r="C1874" s="2" t="s">
        <v>373</v>
      </c>
      <c r="D1874" s="2" t="s">
        <v>27</v>
      </c>
      <c r="E1874" s="2" t="s">
        <v>28</v>
      </c>
      <c r="F1874" s="2">
        <v>9938.27</v>
      </c>
      <c r="G1874" s="2">
        <v>1788.89</v>
      </c>
      <c r="H1874" s="2">
        <v>8149.38</v>
      </c>
      <c r="I1874" s="2" t="s">
        <v>29</v>
      </c>
      <c r="J1874" s="4">
        <v>1.2195124046246459</v>
      </c>
      <c r="K1874" t="str">
        <f>_xlfn.XLOOKUP(D1874, dim_channels!A:A, dim_channels!C:C, "Not Found")</f>
        <v>OTA</v>
      </c>
      <c r="L1874" t="str">
        <f>_xlfn.XLOOKUP(D1874, dim_channels!A:A, dim_channels!B:B, "Not Found")</f>
        <v>Expedia</v>
      </c>
    </row>
    <row r="1875" spans="1:12" x14ac:dyDescent="0.2">
      <c r="A1875" s="3" t="s">
        <v>2308</v>
      </c>
      <c r="B1875" s="3" t="s">
        <v>577</v>
      </c>
      <c r="C1875" s="3" t="s">
        <v>590</v>
      </c>
      <c r="D1875" s="3" t="s">
        <v>33</v>
      </c>
      <c r="E1875" s="3" t="s">
        <v>60</v>
      </c>
      <c r="F1875" s="3">
        <v>2401.39</v>
      </c>
      <c r="G1875" s="3">
        <v>0</v>
      </c>
      <c r="H1875" s="3">
        <v>2401.39</v>
      </c>
      <c r="I1875" s="3" t="s">
        <v>41</v>
      </c>
      <c r="J1875" s="5">
        <v>1</v>
      </c>
      <c r="K1875" t="str">
        <f>_xlfn.XLOOKUP(D1875, dim_channels!A:A, dim_channels!C:C, "Not Found")</f>
        <v>OTA</v>
      </c>
      <c r="L1875" t="str">
        <f>_xlfn.XLOOKUP(D1875, dim_channels!A:A, dim_channels!B:B, "Not Found")</f>
        <v>Booking.com</v>
      </c>
    </row>
    <row r="1876" spans="1:12" x14ac:dyDescent="0.2">
      <c r="A1876" s="2" t="s">
        <v>2309</v>
      </c>
      <c r="B1876" s="2" t="s">
        <v>546</v>
      </c>
      <c r="C1876" s="2" t="s">
        <v>603</v>
      </c>
      <c r="D1876" s="2" t="s">
        <v>33</v>
      </c>
      <c r="E1876" s="2" t="s">
        <v>34</v>
      </c>
      <c r="F1876" s="2">
        <v>20982.639999999999</v>
      </c>
      <c r="G1876" s="2">
        <v>3147.4</v>
      </c>
      <c r="H1876" s="2">
        <v>17835.240000000002</v>
      </c>
      <c r="I1876" s="2" t="s">
        <v>29</v>
      </c>
      <c r="J1876" s="4">
        <v>1.1764708520883369</v>
      </c>
      <c r="K1876" t="str">
        <f>_xlfn.XLOOKUP(D1876, dim_channels!A:A, dim_channels!C:C, "Not Found")</f>
        <v>OTA</v>
      </c>
      <c r="L1876" t="str">
        <f>_xlfn.XLOOKUP(D1876, dim_channels!A:A, dim_channels!B:B, "Not Found")</f>
        <v>Booking.com</v>
      </c>
    </row>
    <row r="1877" spans="1:12" x14ac:dyDescent="0.2">
      <c r="A1877" s="3" t="s">
        <v>2310</v>
      </c>
      <c r="B1877" s="3" t="s">
        <v>971</v>
      </c>
      <c r="C1877" s="3" t="s">
        <v>495</v>
      </c>
      <c r="D1877" s="3" t="s">
        <v>52</v>
      </c>
      <c r="E1877" s="3" t="s">
        <v>34</v>
      </c>
      <c r="F1877" s="3">
        <v>5586.72</v>
      </c>
      <c r="G1877" s="3">
        <v>670.41</v>
      </c>
      <c r="H1877" s="3">
        <v>4916.3100000000004</v>
      </c>
      <c r="I1877" s="3" t="s">
        <v>29</v>
      </c>
      <c r="J1877" s="5">
        <v>1.1363644684733061</v>
      </c>
      <c r="K1877" t="str">
        <f>_xlfn.XLOOKUP(D1877, dim_channels!A:A, dim_channels!C:C, "Not Found")</f>
        <v>OTA</v>
      </c>
      <c r="L1877" t="str">
        <f>_xlfn.XLOOKUP(D1877, dim_channels!A:A, dim_channels!B:B, "Not Found")</f>
        <v>Agoda</v>
      </c>
    </row>
    <row r="1878" spans="1:12" x14ac:dyDescent="0.2">
      <c r="A1878" s="2" t="s">
        <v>2311</v>
      </c>
      <c r="B1878" s="2" t="s">
        <v>1278</v>
      </c>
      <c r="C1878" s="2" t="s">
        <v>310</v>
      </c>
      <c r="D1878" s="2" t="s">
        <v>33</v>
      </c>
      <c r="E1878" s="2" t="s">
        <v>60</v>
      </c>
      <c r="F1878" s="2">
        <v>6507.77</v>
      </c>
      <c r="G1878" s="2">
        <v>0</v>
      </c>
      <c r="H1878" s="2">
        <v>6507.77</v>
      </c>
      <c r="I1878" s="2" t="s">
        <v>41</v>
      </c>
      <c r="J1878" s="4">
        <v>1</v>
      </c>
      <c r="K1878" t="str">
        <f>_xlfn.XLOOKUP(D1878, dim_channels!A:A, dim_channels!C:C, "Not Found")</f>
        <v>OTA</v>
      </c>
      <c r="L1878" t="str">
        <f>_xlfn.XLOOKUP(D1878, dim_channels!A:A, dim_channels!B:B, "Not Found")</f>
        <v>Booking.com</v>
      </c>
    </row>
    <row r="1879" spans="1:12" x14ac:dyDescent="0.2">
      <c r="A1879" s="3" t="s">
        <v>2312</v>
      </c>
      <c r="B1879" s="3" t="s">
        <v>489</v>
      </c>
      <c r="C1879" s="3" t="s">
        <v>26</v>
      </c>
      <c r="D1879" s="3" t="s">
        <v>52</v>
      </c>
      <c r="E1879" s="3" t="s">
        <v>60</v>
      </c>
      <c r="F1879" s="3">
        <v>2396.0500000000002</v>
      </c>
      <c r="G1879" s="3">
        <v>0</v>
      </c>
      <c r="H1879" s="3">
        <v>2396.0500000000002</v>
      </c>
      <c r="I1879" s="3" t="s">
        <v>29</v>
      </c>
      <c r="J1879" s="5">
        <v>1</v>
      </c>
      <c r="K1879" t="str">
        <f>_xlfn.XLOOKUP(D1879, dim_channels!A:A, dim_channels!C:C, "Not Found")</f>
        <v>OTA</v>
      </c>
      <c r="L1879" t="str">
        <f>_xlfn.XLOOKUP(D1879, dim_channels!A:A, dim_channels!B:B, "Not Found")</f>
        <v>Agoda</v>
      </c>
    </row>
    <row r="1880" spans="1:12" x14ac:dyDescent="0.2">
      <c r="A1880" s="2" t="s">
        <v>2313</v>
      </c>
      <c r="B1880" s="2" t="s">
        <v>121</v>
      </c>
      <c r="C1880" s="2" t="s">
        <v>200</v>
      </c>
      <c r="D1880" s="2" t="s">
        <v>33</v>
      </c>
      <c r="E1880" s="2" t="s">
        <v>34</v>
      </c>
      <c r="F1880" s="2">
        <v>3030.36</v>
      </c>
      <c r="G1880" s="2">
        <v>454.55</v>
      </c>
      <c r="H1880" s="2">
        <v>2575.81</v>
      </c>
      <c r="I1880" s="2" t="s">
        <v>41</v>
      </c>
      <c r="J1880" s="4">
        <v>1.176468761282859</v>
      </c>
      <c r="K1880" t="str">
        <f>_xlfn.XLOOKUP(D1880, dim_channels!A:A, dim_channels!C:C, "Not Found")</f>
        <v>OTA</v>
      </c>
      <c r="L1880" t="str">
        <f>_xlfn.XLOOKUP(D1880, dim_channels!A:A, dim_channels!B:B, "Not Found")</f>
        <v>Booking.com</v>
      </c>
    </row>
    <row r="1881" spans="1:12" x14ac:dyDescent="0.2">
      <c r="A1881" s="3" t="s">
        <v>2314</v>
      </c>
      <c r="B1881" s="3" t="s">
        <v>117</v>
      </c>
      <c r="C1881" s="3" t="s">
        <v>708</v>
      </c>
      <c r="D1881" s="3" t="s">
        <v>64</v>
      </c>
      <c r="E1881" s="3" t="s">
        <v>28</v>
      </c>
      <c r="F1881" s="3">
        <v>16986.28</v>
      </c>
      <c r="G1881" s="3">
        <v>0</v>
      </c>
      <c r="H1881" s="3">
        <v>16986.28</v>
      </c>
      <c r="I1881" s="3" t="s">
        <v>41</v>
      </c>
      <c r="J1881" s="5">
        <v>1</v>
      </c>
      <c r="K1881" t="str">
        <f>_xlfn.XLOOKUP(D1881, dim_channels!A:A, dim_channels!C:C, "Not Found")</f>
        <v>Direct</v>
      </c>
      <c r="L1881" t="str">
        <f>_xlfn.XLOOKUP(D1881, dim_channels!A:A, dim_channels!B:B, "Not Found")</f>
        <v>Direct Website</v>
      </c>
    </row>
    <row r="1882" spans="1:12" x14ac:dyDescent="0.2">
      <c r="A1882" s="2" t="s">
        <v>2315</v>
      </c>
      <c r="B1882" s="2" t="s">
        <v>460</v>
      </c>
      <c r="C1882" s="2" t="s">
        <v>141</v>
      </c>
      <c r="D1882" s="2" t="s">
        <v>52</v>
      </c>
      <c r="E1882" s="2" t="s">
        <v>34</v>
      </c>
      <c r="F1882" s="2">
        <v>4849.41</v>
      </c>
      <c r="G1882" s="2">
        <v>581.92999999999995</v>
      </c>
      <c r="H1882" s="2">
        <v>4267.4799999999996</v>
      </c>
      <c r="I1882" s="2" t="s">
        <v>29</v>
      </c>
      <c r="J1882" s="4">
        <v>1.13636384939121</v>
      </c>
      <c r="K1882" t="str">
        <f>_xlfn.XLOOKUP(D1882, dim_channels!A:A, dim_channels!C:C, "Not Found")</f>
        <v>OTA</v>
      </c>
      <c r="L1882" t="str">
        <f>_xlfn.XLOOKUP(D1882, dim_channels!A:A, dim_channels!B:B, "Not Found")</f>
        <v>Agoda</v>
      </c>
    </row>
    <row r="1883" spans="1:12" x14ac:dyDescent="0.2">
      <c r="A1883" s="3" t="s">
        <v>2316</v>
      </c>
      <c r="B1883" s="3" t="s">
        <v>328</v>
      </c>
      <c r="C1883" s="3" t="s">
        <v>986</v>
      </c>
      <c r="D1883" s="3" t="s">
        <v>52</v>
      </c>
      <c r="E1883" s="3" t="s">
        <v>34</v>
      </c>
      <c r="F1883" s="3">
        <v>5499.12</v>
      </c>
      <c r="G1883" s="3">
        <v>659.89</v>
      </c>
      <c r="H1883" s="3">
        <v>4839.2299999999996</v>
      </c>
      <c r="I1883" s="3" t="s">
        <v>29</v>
      </c>
      <c r="J1883" s="5">
        <v>1.1363626031414089</v>
      </c>
      <c r="K1883" t="str">
        <f>_xlfn.XLOOKUP(D1883, dim_channels!A:A, dim_channels!C:C, "Not Found")</f>
        <v>OTA</v>
      </c>
      <c r="L1883" t="str">
        <f>_xlfn.XLOOKUP(D1883, dim_channels!A:A, dim_channels!B:B, "Not Found")</f>
        <v>Agoda</v>
      </c>
    </row>
    <row r="1884" spans="1:12" x14ac:dyDescent="0.2">
      <c r="A1884" s="2" t="s">
        <v>2317</v>
      </c>
      <c r="B1884" s="2" t="s">
        <v>783</v>
      </c>
      <c r="C1884" s="2" t="s">
        <v>315</v>
      </c>
      <c r="D1884" s="2" t="s">
        <v>64</v>
      </c>
      <c r="E1884" s="2" t="s">
        <v>28</v>
      </c>
      <c r="F1884" s="2">
        <v>18268.61</v>
      </c>
      <c r="G1884" s="2">
        <v>0</v>
      </c>
      <c r="H1884" s="2">
        <v>18268.61</v>
      </c>
      <c r="I1884" s="2" t="s">
        <v>29</v>
      </c>
      <c r="J1884" s="4">
        <v>1</v>
      </c>
      <c r="K1884" t="str">
        <f>_xlfn.XLOOKUP(D1884, dim_channels!A:A, dim_channels!C:C, "Not Found")</f>
        <v>Direct</v>
      </c>
      <c r="L1884" t="str">
        <f>_xlfn.XLOOKUP(D1884, dim_channels!A:A, dim_channels!B:B, "Not Found")</f>
        <v>Direct Website</v>
      </c>
    </row>
    <row r="1885" spans="1:12" x14ac:dyDescent="0.2">
      <c r="A1885" s="3" t="s">
        <v>2318</v>
      </c>
      <c r="B1885" s="3" t="s">
        <v>986</v>
      </c>
      <c r="C1885" s="3" t="s">
        <v>314</v>
      </c>
      <c r="D1885" s="3" t="s">
        <v>33</v>
      </c>
      <c r="E1885" s="3" t="s">
        <v>60</v>
      </c>
      <c r="F1885" s="3">
        <v>3587.47</v>
      </c>
      <c r="G1885" s="3">
        <v>0</v>
      </c>
      <c r="H1885" s="3">
        <v>3587.47</v>
      </c>
      <c r="I1885" s="3" t="s">
        <v>41</v>
      </c>
      <c r="J1885" s="5">
        <v>1</v>
      </c>
      <c r="K1885" t="str">
        <f>_xlfn.XLOOKUP(D1885, dim_channels!A:A, dim_channels!C:C, "Not Found")</f>
        <v>OTA</v>
      </c>
      <c r="L1885" t="str">
        <f>_xlfn.XLOOKUP(D1885, dim_channels!A:A, dim_channels!B:B, "Not Found")</f>
        <v>Booking.com</v>
      </c>
    </row>
    <row r="1886" spans="1:12" x14ac:dyDescent="0.2">
      <c r="A1886" s="2" t="s">
        <v>2319</v>
      </c>
      <c r="B1886" s="2" t="s">
        <v>351</v>
      </c>
      <c r="C1886" s="2" t="s">
        <v>48</v>
      </c>
      <c r="D1886" s="2" t="s">
        <v>33</v>
      </c>
      <c r="E1886" s="2" t="s">
        <v>28</v>
      </c>
      <c r="F1886" s="2">
        <v>4174.97</v>
      </c>
      <c r="G1886" s="2">
        <v>626.25</v>
      </c>
      <c r="H1886" s="2">
        <v>3548.72</v>
      </c>
      <c r="I1886" s="2" t="s">
        <v>56</v>
      </c>
      <c r="J1886" s="4">
        <v>1.1764720800739421</v>
      </c>
      <c r="K1886" t="str">
        <f>_xlfn.XLOOKUP(D1886, dim_channels!A:A, dim_channels!C:C, "Not Found")</f>
        <v>OTA</v>
      </c>
      <c r="L1886" t="str">
        <f>_xlfn.XLOOKUP(D1886, dim_channels!A:A, dim_channels!B:B, "Not Found")</f>
        <v>Booking.com</v>
      </c>
    </row>
    <row r="1887" spans="1:12" x14ac:dyDescent="0.2">
      <c r="A1887" s="3" t="s">
        <v>2320</v>
      </c>
      <c r="B1887" s="3" t="s">
        <v>445</v>
      </c>
      <c r="C1887" s="3" t="s">
        <v>584</v>
      </c>
      <c r="D1887" s="3" t="s">
        <v>33</v>
      </c>
      <c r="E1887" s="3" t="s">
        <v>34</v>
      </c>
      <c r="F1887" s="3">
        <v>12475.2</v>
      </c>
      <c r="G1887" s="3">
        <v>1871.28</v>
      </c>
      <c r="H1887" s="3">
        <v>10603.92</v>
      </c>
      <c r="I1887" s="3" t="s">
        <v>56</v>
      </c>
      <c r="J1887" s="5">
        <v>1.1764705882352939</v>
      </c>
      <c r="K1887" t="str">
        <f>_xlfn.XLOOKUP(D1887, dim_channels!A:A, dim_channels!C:C, "Not Found")</f>
        <v>OTA</v>
      </c>
      <c r="L1887" t="str">
        <f>_xlfn.XLOOKUP(D1887, dim_channels!A:A, dim_channels!B:B, "Not Found")</f>
        <v>Booking.com</v>
      </c>
    </row>
    <row r="1888" spans="1:12" x14ac:dyDescent="0.2">
      <c r="A1888" s="2" t="s">
        <v>2321</v>
      </c>
      <c r="B1888" s="2" t="s">
        <v>416</v>
      </c>
      <c r="C1888" s="2" t="s">
        <v>608</v>
      </c>
      <c r="D1888" s="2" t="s">
        <v>33</v>
      </c>
      <c r="E1888" s="2" t="s">
        <v>60</v>
      </c>
      <c r="F1888" s="2">
        <v>5138.33</v>
      </c>
      <c r="G1888" s="2">
        <v>0</v>
      </c>
      <c r="H1888" s="2">
        <v>5138.33</v>
      </c>
      <c r="I1888" s="2" t="s">
        <v>56</v>
      </c>
      <c r="J1888" s="4">
        <v>1</v>
      </c>
      <c r="K1888" t="str">
        <f>_xlfn.XLOOKUP(D1888, dim_channels!A:A, dim_channels!C:C, "Not Found")</f>
        <v>OTA</v>
      </c>
      <c r="L1888" t="str">
        <f>_xlfn.XLOOKUP(D1888, dim_channels!A:A, dim_channels!B:B, "Not Found")</f>
        <v>Booking.com</v>
      </c>
    </row>
    <row r="1889" spans="1:12" x14ac:dyDescent="0.2">
      <c r="A1889" s="3" t="s">
        <v>2322</v>
      </c>
      <c r="B1889" s="3" t="s">
        <v>282</v>
      </c>
      <c r="C1889" s="3" t="s">
        <v>370</v>
      </c>
      <c r="D1889" s="3" t="s">
        <v>27</v>
      </c>
      <c r="E1889" s="3" t="s">
        <v>34</v>
      </c>
      <c r="F1889" s="3">
        <v>6787.26</v>
      </c>
      <c r="G1889" s="3">
        <v>1221.71</v>
      </c>
      <c r="H1889" s="3">
        <v>5565.55</v>
      </c>
      <c r="I1889" s="3" t="s">
        <v>29</v>
      </c>
      <c r="J1889" s="5">
        <v>1.2195128962995569</v>
      </c>
      <c r="K1889" t="str">
        <f>_xlfn.XLOOKUP(D1889, dim_channels!A:A, dim_channels!C:C, "Not Found")</f>
        <v>OTA</v>
      </c>
      <c r="L1889" t="str">
        <f>_xlfn.XLOOKUP(D1889, dim_channels!A:A, dim_channels!B:B, "Not Found")</f>
        <v>Expedia</v>
      </c>
    </row>
    <row r="1890" spans="1:12" x14ac:dyDescent="0.2">
      <c r="A1890" s="2" t="s">
        <v>2323</v>
      </c>
      <c r="B1890" s="2" t="s">
        <v>560</v>
      </c>
      <c r="C1890" s="2" t="s">
        <v>118</v>
      </c>
      <c r="D1890" s="2" t="s">
        <v>52</v>
      </c>
      <c r="E1890" s="2" t="s">
        <v>60</v>
      </c>
      <c r="F1890" s="2">
        <v>25003.22</v>
      </c>
      <c r="G1890" s="2">
        <v>0</v>
      </c>
      <c r="H1890" s="2">
        <v>25003.22</v>
      </c>
      <c r="I1890" s="2" t="s">
        <v>29</v>
      </c>
      <c r="J1890" s="4">
        <v>1</v>
      </c>
      <c r="K1890" t="str">
        <f>_xlfn.XLOOKUP(D1890, dim_channels!A:A, dim_channels!C:C, "Not Found")</f>
        <v>OTA</v>
      </c>
      <c r="L1890" t="str">
        <f>_xlfn.XLOOKUP(D1890, dim_channels!A:A, dim_channels!B:B, "Not Found")</f>
        <v>Agoda</v>
      </c>
    </row>
    <row r="1891" spans="1:12" x14ac:dyDescent="0.2">
      <c r="A1891" s="3" t="s">
        <v>2324</v>
      </c>
      <c r="B1891" s="3" t="s">
        <v>63</v>
      </c>
      <c r="C1891" s="3" t="s">
        <v>789</v>
      </c>
      <c r="D1891" s="3" t="s">
        <v>33</v>
      </c>
      <c r="E1891" s="3" t="s">
        <v>34</v>
      </c>
      <c r="F1891" s="3">
        <v>10498.26</v>
      </c>
      <c r="G1891" s="3">
        <v>1574.74</v>
      </c>
      <c r="H1891" s="3">
        <v>8923.52</v>
      </c>
      <c r="I1891" s="3" t="s">
        <v>29</v>
      </c>
      <c r="J1891" s="5">
        <v>1.176470720074589</v>
      </c>
      <c r="K1891" t="str">
        <f>_xlfn.XLOOKUP(D1891, dim_channels!A:A, dim_channels!C:C, "Not Found")</f>
        <v>OTA</v>
      </c>
      <c r="L1891" t="str">
        <f>_xlfn.XLOOKUP(D1891, dim_channels!A:A, dim_channels!B:B, "Not Found")</f>
        <v>Booking.com</v>
      </c>
    </row>
    <row r="1892" spans="1:12" x14ac:dyDescent="0.2">
      <c r="A1892" s="2" t="s">
        <v>2325</v>
      </c>
      <c r="B1892" s="2" t="s">
        <v>614</v>
      </c>
      <c r="C1892" s="2" t="s">
        <v>302</v>
      </c>
      <c r="D1892" s="2" t="s">
        <v>52</v>
      </c>
      <c r="E1892" s="2" t="s">
        <v>60</v>
      </c>
      <c r="F1892" s="2">
        <v>5971.6</v>
      </c>
      <c r="G1892" s="2">
        <v>0</v>
      </c>
      <c r="H1892" s="2">
        <v>5971.6</v>
      </c>
      <c r="I1892" s="2" t="s">
        <v>29</v>
      </c>
      <c r="J1892" s="4">
        <v>1</v>
      </c>
      <c r="K1892" t="str">
        <f>_xlfn.XLOOKUP(D1892, dim_channels!A:A, dim_channels!C:C, "Not Found")</f>
        <v>OTA</v>
      </c>
      <c r="L1892" t="str">
        <f>_xlfn.XLOOKUP(D1892, dim_channels!A:A, dim_channels!B:B, "Not Found")</f>
        <v>Agoda</v>
      </c>
    </row>
    <row r="1893" spans="1:12" x14ac:dyDescent="0.2">
      <c r="A1893" s="3" t="s">
        <v>2326</v>
      </c>
      <c r="B1893" s="3" t="s">
        <v>671</v>
      </c>
      <c r="C1893" s="3" t="s">
        <v>295</v>
      </c>
      <c r="D1893" s="3" t="s">
        <v>33</v>
      </c>
      <c r="E1893" s="3" t="s">
        <v>60</v>
      </c>
      <c r="F1893" s="3">
        <v>5756.49</v>
      </c>
      <c r="G1893" s="3">
        <v>0</v>
      </c>
      <c r="H1893" s="3">
        <v>5756.49</v>
      </c>
      <c r="I1893" s="3" t="s">
        <v>56</v>
      </c>
      <c r="J1893" s="5">
        <v>1</v>
      </c>
      <c r="K1893" t="str">
        <f>_xlfn.XLOOKUP(D1893, dim_channels!A:A, dim_channels!C:C, "Not Found")</f>
        <v>OTA</v>
      </c>
      <c r="L1893" t="str">
        <f>_xlfn.XLOOKUP(D1893, dim_channels!A:A, dim_channels!B:B, "Not Found")</f>
        <v>Booking.com</v>
      </c>
    </row>
    <row r="1894" spans="1:12" x14ac:dyDescent="0.2">
      <c r="A1894" s="2" t="s">
        <v>2327</v>
      </c>
      <c r="B1894" s="2" t="s">
        <v>112</v>
      </c>
      <c r="C1894" s="2" t="s">
        <v>264</v>
      </c>
      <c r="D1894" s="2" t="s">
        <v>64</v>
      </c>
      <c r="E1894" s="2" t="s">
        <v>34</v>
      </c>
      <c r="F1894" s="2">
        <v>2938.35</v>
      </c>
      <c r="G1894" s="2">
        <v>0</v>
      </c>
      <c r="H1894" s="2">
        <v>2938.35</v>
      </c>
      <c r="I1894" s="2" t="s">
        <v>29</v>
      </c>
      <c r="J1894" s="4">
        <v>1</v>
      </c>
      <c r="K1894" t="str">
        <f>_xlfn.XLOOKUP(D1894, dim_channels!A:A, dim_channels!C:C, "Not Found")</f>
        <v>Direct</v>
      </c>
      <c r="L1894" t="str">
        <f>_xlfn.XLOOKUP(D1894, dim_channels!A:A, dim_channels!B:B, "Not Found")</f>
        <v>Direct Website</v>
      </c>
    </row>
    <row r="1895" spans="1:12" x14ac:dyDescent="0.2">
      <c r="A1895" s="3" t="s">
        <v>2328</v>
      </c>
      <c r="B1895" s="3" t="s">
        <v>614</v>
      </c>
      <c r="C1895" s="3" t="s">
        <v>176</v>
      </c>
      <c r="D1895" s="3" t="s">
        <v>33</v>
      </c>
      <c r="E1895" s="3" t="s">
        <v>34</v>
      </c>
      <c r="F1895" s="3">
        <v>4219.01</v>
      </c>
      <c r="G1895" s="3">
        <v>632.85</v>
      </c>
      <c r="H1895" s="3">
        <v>3586.16</v>
      </c>
      <c r="I1895" s="3" t="s">
        <v>41</v>
      </c>
      <c r="J1895" s="5">
        <v>1.176470096147411</v>
      </c>
      <c r="K1895" t="str">
        <f>_xlfn.XLOOKUP(D1895, dim_channels!A:A, dim_channels!C:C, "Not Found")</f>
        <v>OTA</v>
      </c>
      <c r="L1895" t="str">
        <f>_xlfn.XLOOKUP(D1895, dim_channels!A:A, dim_channels!B:B, "Not Found")</f>
        <v>Booking.com</v>
      </c>
    </row>
    <row r="1896" spans="1:12" x14ac:dyDescent="0.2">
      <c r="A1896" s="2" t="s">
        <v>2329</v>
      </c>
      <c r="B1896" s="2" t="s">
        <v>1014</v>
      </c>
      <c r="C1896" s="2" t="s">
        <v>39</v>
      </c>
      <c r="D1896" s="2" t="s">
        <v>64</v>
      </c>
      <c r="E1896" s="2" t="s">
        <v>115</v>
      </c>
      <c r="F1896" s="2">
        <v>8618.0499999999993</v>
      </c>
      <c r="G1896" s="2">
        <v>0</v>
      </c>
      <c r="H1896" s="2">
        <v>8618.0499999999993</v>
      </c>
      <c r="I1896" s="2" t="s">
        <v>29</v>
      </c>
      <c r="J1896" s="4">
        <v>1</v>
      </c>
      <c r="K1896" t="str">
        <f>_xlfn.XLOOKUP(D1896, dim_channels!A:A, dim_channels!C:C, "Not Found")</f>
        <v>Direct</v>
      </c>
      <c r="L1896" t="str">
        <f>_xlfn.XLOOKUP(D1896, dim_channels!A:A, dim_channels!B:B, "Not Found")</f>
        <v>Direct Website</v>
      </c>
    </row>
    <row r="1897" spans="1:12" x14ac:dyDescent="0.2">
      <c r="A1897" s="3" t="s">
        <v>2330</v>
      </c>
      <c r="B1897" s="3" t="s">
        <v>368</v>
      </c>
      <c r="C1897" s="3" t="s">
        <v>577</v>
      </c>
      <c r="D1897" s="3" t="s">
        <v>27</v>
      </c>
      <c r="E1897" s="3" t="s">
        <v>34</v>
      </c>
      <c r="F1897" s="3">
        <v>12684.53</v>
      </c>
      <c r="G1897" s="3">
        <v>2283.2199999999998</v>
      </c>
      <c r="H1897" s="3">
        <v>10401.31</v>
      </c>
      <c r="I1897" s="3" t="s">
        <v>29</v>
      </c>
      <c r="J1897" s="5">
        <v>1.2195127344536409</v>
      </c>
      <c r="K1897" t="str">
        <f>_xlfn.XLOOKUP(D1897, dim_channels!A:A, dim_channels!C:C, "Not Found")</f>
        <v>OTA</v>
      </c>
      <c r="L1897" t="str">
        <f>_xlfn.XLOOKUP(D1897, dim_channels!A:A, dim_channels!B:B, "Not Found")</f>
        <v>Expedia</v>
      </c>
    </row>
    <row r="1898" spans="1:12" x14ac:dyDescent="0.2">
      <c r="A1898" s="2" t="s">
        <v>2331</v>
      </c>
      <c r="B1898" s="2" t="s">
        <v>375</v>
      </c>
      <c r="C1898" s="2" t="s">
        <v>224</v>
      </c>
      <c r="D1898" s="2" t="s">
        <v>33</v>
      </c>
      <c r="E1898" s="2" t="s">
        <v>34</v>
      </c>
      <c r="F1898" s="2">
        <v>2540.6799999999998</v>
      </c>
      <c r="G1898" s="2">
        <v>381.1</v>
      </c>
      <c r="H1898" s="2">
        <v>2159.58</v>
      </c>
      <c r="I1898" s="2" t="s">
        <v>56</v>
      </c>
      <c r="J1898" s="4">
        <v>1.1764694986988209</v>
      </c>
      <c r="K1898" t="str">
        <f>_xlfn.XLOOKUP(D1898, dim_channels!A:A, dim_channels!C:C, "Not Found")</f>
        <v>OTA</v>
      </c>
      <c r="L1898" t="str">
        <f>_xlfn.XLOOKUP(D1898, dim_channels!A:A, dim_channels!B:B, "Not Found")</f>
        <v>Booking.com</v>
      </c>
    </row>
    <row r="1899" spans="1:12" x14ac:dyDescent="0.2">
      <c r="A1899" s="3" t="s">
        <v>2332</v>
      </c>
      <c r="B1899" s="3" t="s">
        <v>178</v>
      </c>
      <c r="C1899" s="3" t="s">
        <v>741</v>
      </c>
      <c r="D1899" s="3" t="s">
        <v>114</v>
      </c>
      <c r="E1899" s="3" t="s">
        <v>115</v>
      </c>
      <c r="F1899" s="3">
        <v>10380.34</v>
      </c>
      <c r="G1899" s="3">
        <v>1038.03</v>
      </c>
      <c r="H1899" s="3">
        <v>9342.31</v>
      </c>
      <c r="I1899" s="3" t="s">
        <v>56</v>
      </c>
      <c r="J1899" s="5">
        <v>1.1111106353781881</v>
      </c>
      <c r="K1899" t="str">
        <f>_xlfn.XLOOKUP(D1899, dim_channels!A:A, dim_channels!C:C, "Not Found")</f>
        <v>Offline</v>
      </c>
      <c r="L1899" t="str">
        <f>_xlfn.XLOOKUP(D1899, dim_channels!A:A, dim_channels!B:B, "Not Found")</f>
        <v>Travel Agency</v>
      </c>
    </row>
    <row r="1900" spans="1:12" x14ac:dyDescent="0.2">
      <c r="A1900" s="2" t="s">
        <v>2333</v>
      </c>
      <c r="B1900" s="2" t="s">
        <v>515</v>
      </c>
      <c r="C1900" s="2" t="s">
        <v>100</v>
      </c>
      <c r="D1900" s="2" t="s">
        <v>33</v>
      </c>
      <c r="E1900" s="2" t="s">
        <v>28</v>
      </c>
      <c r="F1900" s="2">
        <v>12618.91</v>
      </c>
      <c r="G1900" s="2">
        <v>1892.84</v>
      </c>
      <c r="H1900" s="2">
        <v>10726.07</v>
      </c>
      <c r="I1900" s="2" t="s">
        <v>29</v>
      </c>
      <c r="J1900" s="4">
        <v>1.1764709721267901</v>
      </c>
      <c r="K1900" t="str">
        <f>_xlfn.XLOOKUP(D1900, dim_channels!A:A, dim_channels!C:C, "Not Found")</f>
        <v>OTA</v>
      </c>
      <c r="L1900" t="str">
        <f>_xlfn.XLOOKUP(D1900, dim_channels!A:A, dim_channels!B:B, "Not Found")</f>
        <v>Booking.com</v>
      </c>
    </row>
    <row r="1901" spans="1:12" x14ac:dyDescent="0.2">
      <c r="A1901" s="3" t="s">
        <v>2334</v>
      </c>
      <c r="B1901" s="3" t="s">
        <v>261</v>
      </c>
      <c r="C1901" s="3" t="s">
        <v>147</v>
      </c>
      <c r="D1901" s="3" t="s">
        <v>52</v>
      </c>
      <c r="E1901" s="3" t="s">
        <v>60</v>
      </c>
      <c r="F1901" s="3">
        <v>2219.58</v>
      </c>
      <c r="G1901" s="3">
        <v>0</v>
      </c>
      <c r="H1901" s="3">
        <v>2219.58</v>
      </c>
      <c r="I1901" s="3" t="s">
        <v>56</v>
      </c>
      <c r="J1901" s="5">
        <v>1</v>
      </c>
      <c r="K1901" t="str">
        <f>_xlfn.XLOOKUP(D1901, dim_channels!A:A, dim_channels!C:C, "Not Found")</f>
        <v>OTA</v>
      </c>
      <c r="L1901" t="str">
        <f>_xlfn.XLOOKUP(D1901, dim_channels!A:A, dim_channels!B:B, "Not Found")</f>
        <v>Agoda</v>
      </c>
    </row>
    <row r="1902" spans="1:12" x14ac:dyDescent="0.2">
      <c r="A1902" s="2" t="s">
        <v>2335</v>
      </c>
      <c r="B1902" s="2" t="s">
        <v>1072</v>
      </c>
      <c r="C1902" s="2" t="s">
        <v>630</v>
      </c>
      <c r="D1902" s="2" t="s">
        <v>52</v>
      </c>
      <c r="E1902" s="2" t="s">
        <v>60</v>
      </c>
      <c r="F1902" s="2">
        <v>2073.19</v>
      </c>
      <c r="G1902" s="2">
        <v>0</v>
      </c>
      <c r="H1902" s="2">
        <v>2073.19</v>
      </c>
      <c r="I1902" s="2" t="s">
        <v>29</v>
      </c>
      <c r="J1902" s="4">
        <v>1</v>
      </c>
      <c r="K1902" t="str">
        <f>_xlfn.XLOOKUP(D1902, dim_channels!A:A, dim_channels!C:C, "Not Found")</f>
        <v>OTA</v>
      </c>
      <c r="L1902" t="str">
        <f>_xlfn.XLOOKUP(D1902, dim_channels!A:A, dim_channels!B:B, "Not Found")</f>
        <v>Agoda</v>
      </c>
    </row>
    <row r="1903" spans="1:12" x14ac:dyDescent="0.2">
      <c r="A1903" s="3" t="s">
        <v>2336</v>
      </c>
      <c r="B1903" s="3" t="s">
        <v>983</v>
      </c>
      <c r="C1903" s="3" t="s">
        <v>174</v>
      </c>
      <c r="D1903" s="3" t="s">
        <v>45</v>
      </c>
      <c r="E1903" s="3" t="s">
        <v>46</v>
      </c>
      <c r="F1903" s="3">
        <v>12620.37</v>
      </c>
      <c r="G1903" s="3">
        <v>631.02</v>
      </c>
      <c r="H1903" s="3">
        <v>11989.35</v>
      </c>
      <c r="I1903" s="3" t="s">
        <v>29</v>
      </c>
      <c r="J1903" s="5">
        <v>1.0526317106431959</v>
      </c>
      <c r="K1903" t="str">
        <f>_xlfn.XLOOKUP(D1903, dim_channels!A:A, dim_channels!C:C, "Not Found")</f>
        <v>Corporate</v>
      </c>
      <c r="L1903" t="str">
        <f>_xlfn.XLOOKUP(D1903, dim_channels!A:A, dim_channels!B:B, "Not Found")</f>
        <v>Corporate Direct</v>
      </c>
    </row>
    <row r="1904" spans="1:12" x14ac:dyDescent="0.2">
      <c r="A1904" s="2" t="s">
        <v>2337</v>
      </c>
      <c r="B1904" s="2" t="s">
        <v>291</v>
      </c>
      <c r="C1904" s="2" t="s">
        <v>291</v>
      </c>
      <c r="D1904" s="2" t="s">
        <v>33</v>
      </c>
      <c r="E1904" s="2" t="s">
        <v>28</v>
      </c>
      <c r="F1904" s="2">
        <v>6627.94</v>
      </c>
      <c r="G1904" s="2">
        <v>994.19</v>
      </c>
      <c r="H1904" s="2">
        <v>5633.75</v>
      </c>
      <c r="I1904" s="2" t="s">
        <v>29</v>
      </c>
      <c r="J1904" s="4">
        <v>1.176470379409807</v>
      </c>
      <c r="K1904" t="str">
        <f>_xlfn.XLOOKUP(D1904, dim_channels!A:A, dim_channels!C:C, "Not Found")</f>
        <v>OTA</v>
      </c>
      <c r="L1904" t="str">
        <f>_xlfn.XLOOKUP(D1904, dim_channels!A:A, dim_channels!B:B, "Not Found")</f>
        <v>Booking.com</v>
      </c>
    </row>
    <row r="1905" spans="1:12" x14ac:dyDescent="0.2">
      <c r="A1905" s="3" t="s">
        <v>2338</v>
      </c>
      <c r="B1905" s="3" t="s">
        <v>762</v>
      </c>
      <c r="C1905" s="3" t="s">
        <v>595</v>
      </c>
      <c r="D1905" s="3" t="s">
        <v>45</v>
      </c>
      <c r="E1905" s="3" t="s">
        <v>89</v>
      </c>
      <c r="F1905" s="3">
        <v>7737.18</v>
      </c>
      <c r="G1905" s="3">
        <v>0</v>
      </c>
      <c r="H1905" s="3">
        <v>7737.18</v>
      </c>
      <c r="I1905" s="3" t="s">
        <v>29</v>
      </c>
      <c r="J1905" s="5">
        <v>1</v>
      </c>
      <c r="K1905" t="str">
        <f>_xlfn.XLOOKUP(D1905, dim_channels!A:A, dim_channels!C:C, "Not Found")</f>
        <v>Corporate</v>
      </c>
      <c r="L1905" t="str">
        <f>_xlfn.XLOOKUP(D1905, dim_channels!A:A, dim_channels!B:B, "Not Found")</f>
        <v>Corporate Direct</v>
      </c>
    </row>
    <row r="1906" spans="1:12" x14ac:dyDescent="0.2">
      <c r="A1906" s="2" t="s">
        <v>2339</v>
      </c>
      <c r="B1906" s="2" t="s">
        <v>297</v>
      </c>
      <c r="C1906" s="2" t="s">
        <v>247</v>
      </c>
      <c r="D1906" s="2" t="s">
        <v>33</v>
      </c>
      <c r="E1906" s="2" t="s">
        <v>34</v>
      </c>
      <c r="F1906" s="2">
        <v>5779.99</v>
      </c>
      <c r="G1906" s="2">
        <v>867</v>
      </c>
      <c r="H1906" s="2">
        <v>4912.99</v>
      </c>
      <c r="I1906" s="2" t="s">
        <v>29</v>
      </c>
      <c r="J1906" s="4">
        <v>1.1764709474271271</v>
      </c>
      <c r="K1906" t="str">
        <f>_xlfn.XLOOKUP(D1906, dim_channels!A:A, dim_channels!C:C, "Not Found")</f>
        <v>OTA</v>
      </c>
      <c r="L1906" t="str">
        <f>_xlfn.XLOOKUP(D1906, dim_channels!A:A, dim_channels!B:B, "Not Found")</f>
        <v>Booking.com</v>
      </c>
    </row>
    <row r="1907" spans="1:12" x14ac:dyDescent="0.2">
      <c r="A1907" s="3" t="s">
        <v>2340</v>
      </c>
      <c r="B1907" s="3" t="s">
        <v>1272</v>
      </c>
      <c r="C1907" s="3" t="s">
        <v>51</v>
      </c>
      <c r="D1907" s="3" t="s">
        <v>33</v>
      </c>
      <c r="E1907" s="3" t="s">
        <v>28</v>
      </c>
      <c r="F1907" s="3">
        <v>17663.05</v>
      </c>
      <c r="G1907" s="3">
        <v>2649.46</v>
      </c>
      <c r="H1907" s="3">
        <v>15013.59</v>
      </c>
      <c r="I1907" s="3" t="s">
        <v>29</v>
      </c>
      <c r="J1907" s="5">
        <v>1.176470784136239</v>
      </c>
      <c r="K1907" t="str">
        <f>_xlfn.XLOOKUP(D1907, dim_channels!A:A, dim_channels!C:C, "Not Found")</f>
        <v>OTA</v>
      </c>
      <c r="L1907" t="str">
        <f>_xlfn.XLOOKUP(D1907, dim_channels!A:A, dim_channels!B:B, "Not Found")</f>
        <v>Booking.com</v>
      </c>
    </row>
    <row r="1908" spans="1:12" x14ac:dyDescent="0.2">
      <c r="A1908" s="2" t="s">
        <v>2341</v>
      </c>
      <c r="B1908" s="2" t="s">
        <v>504</v>
      </c>
      <c r="C1908" s="2" t="s">
        <v>256</v>
      </c>
      <c r="D1908" s="2" t="s">
        <v>45</v>
      </c>
      <c r="E1908" s="2" t="s">
        <v>89</v>
      </c>
      <c r="F1908" s="2">
        <v>8013.56</v>
      </c>
      <c r="G1908" s="2">
        <v>0</v>
      </c>
      <c r="H1908" s="2">
        <v>8013.56</v>
      </c>
      <c r="I1908" s="2" t="s">
        <v>29</v>
      </c>
      <c r="J1908" s="4">
        <v>1</v>
      </c>
      <c r="K1908" t="str">
        <f>_xlfn.XLOOKUP(D1908, dim_channels!A:A, dim_channels!C:C, "Not Found")</f>
        <v>Corporate</v>
      </c>
      <c r="L1908" t="str">
        <f>_xlfn.XLOOKUP(D1908, dim_channels!A:A, dim_channels!B:B, "Not Found")</f>
        <v>Corporate Direct</v>
      </c>
    </row>
    <row r="1909" spans="1:12" x14ac:dyDescent="0.2">
      <c r="A1909" s="3" t="s">
        <v>2342</v>
      </c>
      <c r="B1909" s="3" t="s">
        <v>388</v>
      </c>
      <c r="C1909" s="3" t="s">
        <v>497</v>
      </c>
      <c r="D1909" s="3" t="s">
        <v>64</v>
      </c>
      <c r="E1909" s="3" t="s">
        <v>28</v>
      </c>
      <c r="F1909" s="3">
        <v>3260.66</v>
      </c>
      <c r="G1909" s="3">
        <v>0</v>
      </c>
      <c r="H1909" s="3">
        <v>3260.66</v>
      </c>
      <c r="I1909" s="3" t="s">
        <v>56</v>
      </c>
      <c r="J1909" s="5">
        <v>1</v>
      </c>
      <c r="K1909" t="str">
        <f>_xlfn.XLOOKUP(D1909, dim_channels!A:A, dim_channels!C:C, "Not Found")</f>
        <v>Direct</v>
      </c>
      <c r="L1909" t="str">
        <f>_xlfn.XLOOKUP(D1909, dim_channels!A:A, dim_channels!B:B, "Not Found")</f>
        <v>Direct Website</v>
      </c>
    </row>
    <row r="1910" spans="1:12" x14ac:dyDescent="0.2">
      <c r="A1910" s="2" t="s">
        <v>2343</v>
      </c>
      <c r="B1910" s="2" t="s">
        <v>437</v>
      </c>
      <c r="C1910" s="2" t="s">
        <v>560</v>
      </c>
      <c r="D1910" s="2" t="s">
        <v>27</v>
      </c>
      <c r="E1910" s="2" t="s">
        <v>28</v>
      </c>
      <c r="F1910" s="2">
        <v>18826.57</v>
      </c>
      <c r="G1910" s="2">
        <v>3388.78</v>
      </c>
      <c r="H1910" s="2">
        <v>15437.79</v>
      </c>
      <c r="I1910" s="2" t="s">
        <v>29</v>
      </c>
      <c r="J1910" s="4">
        <v>1.2195119897342821</v>
      </c>
      <c r="K1910" t="str">
        <f>_xlfn.XLOOKUP(D1910, dim_channels!A:A, dim_channels!C:C, "Not Found")</f>
        <v>OTA</v>
      </c>
      <c r="L1910" t="str">
        <f>_xlfn.XLOOKUP(D1910, dim_channels!A:A, dim_channels!B:B, "Not Found")</f>
        <v>Expedia</v>
      </c>
    </row>
    <row r="1911" spans="1:12" x14ac:dyDescent="0.2">
      <c r="A1911" s="3" t="s">
        <v>2344</v>
      </c>
      <c r="B1911" s="3" t="s">
        <v>302</v>
      </c>
      <c r="C1911" s="3" t="s">
        <v>443</v>
      </c>
      <c r="D1911" s="3" t="s">
        <v>45</v>
      </c>
      <c r="E1911" s="3" t="s">
        <v>46</v>
      </c>
      <c r="F1911" s="3">
        <v>21052.23</v>
      </c>
      <c r="G1911" s="3">
        <v>1052.6099999999999</v>
      </c>
      <c r="H1911" s="3">
        <v>19999.62</v>
      </c>
      <c r="I1911" s="3" t="s">
        <v>29</v>
      </c>
      <c r="J1911" s="5">
        <v>1.0526314999985</v>
      </c>
      <c r="K1911" t="str">
        <f>_xlfn.XLOOKUP(D1911, dim_channels!A:A, dim_channels!C:C, "Not Found")</f>
        <v>Corporate</v>
      </c>
      <c r="L1911" t="str">
        <f>_xlfn.XLOOKUP(D1911, dim_channels!A:A, dim_channels!B:B, "Not Found")</f>
        <v>Corporate Direct</v>
      </c>
    </row>
    <row r="1912" spans="1:12" x14ac:dyDescent="0.2">
      <c r="A1912" s="2" t="s">
        <v>2345</v>
      </c>
      <c r="B1912" s="2" t="s">
        <v>577</v>
      </c>
      <c r="C1912" s="2" t="s">
        <v>44</v>
      </c>
      <c r="D1912" s="2" t="s">
        <v>114</v>
      </c>
      <c r="E1912" s="2" t="s">
        <v>115</v>
      </c>
      <c r="F1912" s="2">
        <v>3478.98</v>
      </c>
      <c r="G1912" s="2">
        <v>347.9</v>
      </c>
      <c r="H1912" s="2">
        <v>3131.08</v>
      </c>
      <c r="I1912" s="2" t="s">
        <v>29</v>
      </c>
      <c r="J1912" s="4">
        <v>1.1111118208413711</v>
      </c>
      <c r="K1912" t="str">
        <f>_xlfn.XLOOKUP(D1912, dim_channels!A:A, dim_channels!C:C, "Not Found")</f>
        <v>Offline</v>
      </c>
      <c r="L1912" t="str">
        <f>_xlfn.XLOOKUP(D1912, dim_channels!A:A, dim_channels!B:B, "Not Found")</f>
        <v>Travel Agency</v>
      </c>
    </row>
    <row r="1913" spans="1:12" x14ac:dyDescent="0.2">
      <c r="A1913" s="3" t="s">
        <v>2346</v>
      </c>
      <c r="B1913" s="3" t="s">
        <v>136</v>
      </c>
      <c r="C1913" s="3" t="s">
        <v>241</v>
      </c>
      <c r="D1913" s="3" t="s">
        <v>45</v>
      </c>
      <c r="E1913" s="3" t="s">
        <v>89</v>
      </c>
      <c r="F1913" s="3">
        <v>8396.7000000000007</v>
      </c>
      <c r="G1913" s="3">
        <v>0</v>
      </c>
      <c r="H1913" s="3">
        <v>8396.7000000000007</v>
      </c>
      <c r="I1913" s="3" t="s">
        <v>29</v>
      </c>
      <c r="J1913" s="5">
        <v>1</v>
      </c>
      <c r="K1913" t="str">
        <f>_xlfn.XLOOKUP(D1913, dim_channels!A:A, dim_channels!C:C, "Not Found")</f>
        <v>Corporate</v>
      </c>
      <c r="L1913" t="str">
        <f>_xlfn.XLOOKUP(D1913, dim_channels!A:A, dim_channels!B:B, "Not Found")</f>
        <v>Corporate Direct</v>
      </c>
    </row>
    <row r="1914" spans="1:12" x14ac:dyDescent="0.2">
      <c r="A1914" s="2" t="s">
        <v>2347</v>
      </c>
      <c r="B1914" s="2" t="s">
        <v>72</v>
      </c>
      <c r="C1914" s="2" t="s">
        <v>302</v>
      </c>
      <c r="D1914" s="2" t="s">
        <v>33</v>
      </c>
      <c r="E1914" s="2" t="s">
        <v>60</v>
      </c>
      <c r="F1914" s="2">
        <v>14306.16</v>
      </c>
      <c r="G1914" s="2">
        <v>0</v>
      </c>
      <c r="H1914" s="2">
        <v>14306.16</v>
      </c>
      <c r="I1914" s="2" t="s">
        <v>56</v>
      </c>
      <c r="J1914" s="4">
        <v>1</v>
      </c>
      <c r="K1914" t="str">
        <f>_xlfn.XLOOKUP(D1914, dim_channels!A:A, dim_channels!C:C, "Not Found")</f>
        <v>OTA</v>
      </c>
      <c r="L1914" t="str">
        <f>_xlfn.XLOOKUP(D1914, dim_channels!A:A, dim_channels!B:B, "Not Found")</f>
        <v>Booking.com</v>
      </c>
    </row>
    <row r="1915" spans="1:12" x14ac:dyDescent="0.2">
      <c r="A1915" s="3" t="s">
        <v>2348</v>
      </c>
      <c r="B1915" s="3" t="s">
        <v>92</v>
      </c>
      <c r="C1915" s="3" t="s">
        <v>655</v>
      </c>
      <c r="D1915" s="3" t="s">
        <v>52</v>
      </c>
      <c r="E1915" s="3" t="s">
        <v>60</v>
      </c>
      <c r="F1915" s="3">
        <v>3610.48</v>
      </c>
      <c r="G1915" s="3">
        <v>0</v>
      </c>
      <c r="H1915" s="3">
        <v>3610.48</v>
      </c>
      <c r="I1915" s="3" t="s">
        <v>29</v>
      </c>
      <c r="J1915" s="5">
        <v>1</v>
      </c>
      <c r="K1915" t="str">
        <f>_xlfn.XLOOKUP(D1915, dim_channels!A:A, dim_channels!C:C, "Not Found")</f>
        <v>OTA</v>
      </c>
      <c r="L1915" t="str">
        <f>_xlfn.XLOOKUP(D1915, dim_channels!A:A, dim_channels!B:B, "Not Found")</f>
        <v>Agoda</v>
      </c>
    </row>
    <row r="1916" spans="1:12" x14ac:dyDescent="0.2">
      <c r="A1916" s="2" t="s">
        <v>2349</v>
      </c>
      <c r="B1916" s="2" t="s">
        <v>256</v>
      </c>
      <c r="C1916" s="2" t="s">
        <v>1075</v>
      </c>
      <c r="D1916" s="2" t="s">
        <v>27</v>
      </c>
      <c r="E1916" s="2" t="s">
        <v>28</v>
      </c>
      <c r="F1916" s="2">
        <v>4582.92</v>
      </c>
      <c r="G1916" s="2">
        <v>824.93</v>
      </c>
      <c r="H1916" s="2">
        <v>3757.99</v>
      </c>
      <c r="I1916" s="2" t="s">
        <v>41</v>
      </c>
      <c r="J1916" s="4">
        <v>1.219513622973984</v>
      </c>
      <c r="K1916" t="str">
        <f>_xlfn.XLOOKUP(D1916, dim_channels!A:A, dim_channels!C:C, "Not Found")</f>
        <v>OTA</v>
      </c>
      <c r="L1916" t="str">
        <f>_xlfn.XLOOKUP(D1916, dim_channels!A:A, dim_channels!B:B, "Not Found")</f>
        <v>Expedia</v>
      </c>
    </row>
    <row r="1917" spans="1:12" x14ac:dyDescent="0.2">
      <c r="A1917" s="3" t="s">
        <v>2350</v>
      </c>
      <c r="B1917" s="3" t="s">
        <v>430</v>
      </c>
      <c r="C1917" s="3" t="s">
        <v>274</v>
      </c>
      <c r="D1917" s="3" t="s">
        <v>64</v>
      </c>
      <c r="E1917" s="3" t="s">
        <v>28</v>
      </c>
      <c r="F1917" s="3">
        <v>7075.68</v>
      </c>
      <c r="G1917" s="3">
        <v>0</v>
      </c>
      <c r="H1917" s="3">
        <v>7075.68</v>
      </c>
      <c r="I1917" s="3" t="s">
        <v>41</v>
      </c>
      <c r="J1917" s="5">
        <v>1</v>
      </c>
      <c r="K1917" t="str">
        <f>_xlfn.XLOOKUP(D1917, dim_channels!A:A, dim_channels!C:C, "Not Found")</f>
        <v>Direct</v>
      </c>
      <c r="L1917" t="str">
        <f>_xlfn.XLOOKUP(D1917, dim_channels!A:A, dim_channels!B:B, "Not Found")</f>
        <v>Direct Website</v>
      </c>
    </row>
    <row r="1918" spans="1:12" x14ac:dyDescent="0.2">
      <c r="A1918" s="2" t="s">
        <v>2351</v>
      </c>
      <c r="B1918" s="2" t="s">
        <v>168</v>
      </c>
      <c r="C1918" s="2" t="s">
        <v>187</v>
      </c>
      <c r="D1918" s="2" t="s">
        <v>45</v>
      </c>
      <c r="E1918" s="2" t="s">
        <v>89</v>
      </c>
      <c r="F1918" s="2">
        <v>3646.38</v>
      </c>
      <c r="G1918" s="2">
        <v>0</v>
      </c>
      <c r="H1918" s="2">
        <v>3646.38</v>
      </c>
      <c r="I1918" s="2" t="s">
        <v>29</v>
      </c>
      <c r="J1918" s="4">
        <v>1</v>
      </c>
      <c r="K1918" t="str">
        <f>_xlfn.XLOOKUP(D1918, dim_channels!A:A, dim_channels!C:C, "Not Found")</f>
        <v>Corporate</v>
      </c>
      <c r="L1918" t="str">
        <f>_xlfn.XLOOKUP(D1918, dim_channels!A:A, dim_channels!B:B, "Not Found")</f>
        <v>Corporate Direct</v>
      </c>
    </row>
    <row r="1919" spans="1:12" x14ac:dyDescent="0.2">
      <c r="A1919" s="3" t="s">
        <v>2352</v>
      </c>
      <c r="B1919" s="3" t="s">
        <v>826</v>
      </c>
      <c r="C1919" s="3" t="s">
        <v>94</v>
      </c>
      <c r="D1919" s="3" t="s">
        <v>169</v>
      </c>
      <c r="E1919" s="3" t="s">
        <v>34</v>
      </c>
      <c r="F1919" s="3">
        <v>3557.56</v>
      </c>
      <c r="G1919" s="3">
        <v>711.51</v>
      </c>
      <c r="H1919" s="3">
        <v>2846.05</v>
      </c>
      <c r="I1919" s="3" t="s">
        <v>29</v>
      </c>
      <c r="J1919" s="5">
        <v>1.2499991215895709</v>
      </c>
      <c r="K1919" t="str">
        <f>_xlfn.XLOOKUP(D1919, dim_channels!A:A, dim_channels!C:C, "Not Found")</f>
        <v>GDS</v>
      </c>
      <c r="L1919" t="str">
        <f>_xlfn.XLOOKUP(D1919, dim_channels!A:A, dim_channels!B:B, "Not Found")</f>
        <v>GDS (Amadeus)</v>
      </c>
    </row>
    <row r="1920" spans="1:12" x14ac:dyDescent="0.2">
      <c r="A1920" s="2" t="s">
        <v>2353</v>
      </c>
      <c r="B1920" s="2" t="s">
        <v>238</v>
      </c>
      <c r="C1920" s="2" t="s">
        <v>266</v>
      </c>
      <c r="D1920" s="2" t="s">
        <v>27</v>
      </c>
      <c r="E1920" s="2" t="s">
        <v>60</v>
      </c>
      <c r="F1920" s="2">
        <v>9634.24</v>
      </c>
      <c r="G1920" s="2">
        <v>0</v>
      </c>
      <c r="H1920" s="2">
        <v>9634.24</v>
      </c>
      <c r="I1920" s="2" t="s">
        <v>29</v>
      </c>
      <c r="J1920" s="4">
        <v>1</v>
      </c>
      <c r="K1920" t="str">
        <f>_xlfn.XLOOKUP(D1920, dim_channels!A:A, dim_channels!C:C, "Not Found")</f>
        <v>OTA</v>
      </c>
      <c r="L1920" t="str">
        <f>_xlfn.XLOOKUP(D1920, dim_channels!A:A, dim_channels!B:B, "Not Found")</f>
        <v>Expedia</v>
      </c>
    </row>
    <row r="1921" spans="1:12" x14ac:dyDescent="0.2">
      <c r="A1921" s="3" t="s">
        <v>2354</v>
      </c>
      <c r="B1921" s="3" t="s">
        <v>574</v>
      </c>
      <c r="C1921" s="3" t="s">
        <v>205</v>
      </c>
      <c r="D1921" s="3" t="s">
        <v>33</v>
      </c>
      <c r="E1921" s="3" t="s">
        <v>34</v>
      </c>
      <c r="F1921" s="3">
        <v>5461.82</v>
      </c>
      <c r="G1921" s="3">
        <v>819.27</v>
      </c>
      <c r="H1921" s="3">
        <v>4642.55</v>
      </c>
      <c r="I1921" s="3" t="s">
        <v>56</v>
      </c>
      <c r="J1921" s="5">
        <v>1.176469828004006</v>
      </c>
      <c r="K1921" t="str">
        <f>_xlfn.XLOOKUP(D1921, dim_channels!A:A, dim_channels!C:C, "Not Found")</f>
        <v>OTA</v>
      </c>
      <c r="L1921" t="str">
        <f>_xlfn.XLOOKUP(D1921, dim_channels!A:A, dim_channels!B:B, "Not Found")</f>
        <v>Booking.com</v>
      </c>
    </row>
    <row r="1922" spans="1:12" x14ac:dyDescent="0.2">
      <c r="A1922" s="2" t="s">
        <v>2355</v>
      </c>
      <c r="B1922" s="2" t="s">
        <v>562</v>
      </c>
      <c r="C1922" s="2" t="s">
        <v>161</v>
      </c>
      <c r="D1922" s="2" t="s">
        <v>64</v>
      </c>
      <c r="E1922" s="2" t="s">
        <v>28</v>
      </c>
      <c r="F1922" s="2">
        <v>8747.7800000000007</v>
      </c>
      <c r="G1922" s="2">
        <v>0</v>
      </c>
      <c r="H1922" s="2">
        <v>8747.7800000000007</v>
      </c>
      <c r="I1922" s="2" t="s">
        <v>29</v>
      </c>
      <c r="J1922" s="4">
        <v>1</v>
      </c>
      <c r="K1922" t="str">
        <f>_xlfn.XLOOKUP(D1922, dim_channels!A:A, dim_channels!C:C, "Not Found")</f>
        <v>Direct</v>
      </c>
      <c r="L1922" t="str">
        <f>_xlfn.XLOOKUP(D1922, dim_channels!A:A, dim_channels!B:B, "Not Found")</f>
        <v>Direct Website</v>
      </c>
    </row>
    <row r="1923" spans="1:12" x14ac:dyDescent="0.2">
      <c r="A1923" s="3" t="s">
        <v>2356</v>
      </c>
      <c r="B1923" s="3" t="s">
        <v>256</v>
      </c>
      <c r="C1923" s="3" t="s">
        <v>729</v>
      </c>
      <c r="D1923" s="3" t="s">
        <v>45</v>
      </c>
      <c r="E1923" s="3" t="s">
        <v>89</v>
      </c>
      <c r="F1923" s="3">
        <v>3061.24</v>
      </c>
      <c r="G1923" s="3">
        <v>0</v>
      </c>
      <c r="H1923" s="3">
        <v>3061.24</v>
      </c>
      <c r="I1923" s="3" t="s">
        <v>29</v>
      </c>
      <c r="J1923" s="5">
        <v>1</v>
      </c>
      <c r="K1923" t="str">
        <f>_xlfn.XLOOKUP(D1923, dim_channels!A:A, dim_channels!C:C, "Not Found")</f>
        <v>Corporate</v>
      </c>
      <c r="L1923" t="str">
        <f>_xlfn.XLOOKUP(D1923, dim_channels!A:A, dim_channels!B:B, "Not Found")</f>
        <v>Corporate Direct</v>
      </c>
    </row>
    <row r="1924" spans="1:12" x14ac:dyDescent="0.2">
      <c r="A1924" s="2" t="s">
        <v>2357</v>
      </c>
      <c r="B1924" s="2" t="s">
        <v>178</v>
      </c>
      <c r="C1924" s="2" t="s">
        <v>153</v>
      </c>
      <c r="D1924" s="2" t="s">
        <v>45</v>
      </c>
      <c r="E1924" s="2" t="s">
        <v>89</v>
      </c>
      <c r="F1924" s="2">
        <v>8867.7999999999993</v>
      </c>
      <c r="G1924" s="2">
        <v>0</v>
      </c>
      <c r="H1924" s="2">
        <v>8867.7999999999993</v>
      </c>
      <c r="I1924" s="2" t="s">
        <v>29</v>
      </c>
      <c r="J1924" s="4">
        <v>1</v>
      </c>
      <c r="K1924" t="str">
        <f>_xlfn.XLOOKUP(D1924, dim_channels!A:A, dim_channels!C:C, "Not Found")</f>
        <v>Corporate</v>
      </c>
      <c r="L1924" t="str">
        <f>_xlfn.XLOOKUP(D1924, dim_channels!A:A, dim_channels!B:B, "Not Found")</f>
        <v>Corporate Direct</v>
      </c>
    </row>
    <row r="1925" spans="1:12" x14ac:dyDescent="0.2">
      <c r="A1925" s="3" t="s">
        <v>2358</v>
      </c>
      <c r="B1925" s="3" t="s">
        <v>712</v>
      </c>
      <c r="C1925" s="3" t="s">
        <v>2359</v>
      </c>
      <c r="D1925" s="3" t="s">
        <v>33</v>
      </c>
      <c r="E1925" s="3" t="s">
        <v>28</v>
      </c>
      <c r="F1925" s="3">
        <v>12659.39</v>
      </c>
      <c r="G1925" s="3">
        <v>1898.91</v>
      </c>
      <c r="H1925" s="3">
        <v>10760.48</v>
      </c>
      <c r="I1925" s="3" t="s">
        <v>29</v>
      </c>
      <c r="J1925" s="5">
        <v>1.1764707522341009</v>
      </c>
      <c r="K1925" t="str">
        <f>_xlfn.XLOOKUP(D1925, dim_channels!A:A, dim_channels!C:C, "Not Found")</f>
        <v>OTA</v>
      </c>
      <c r="L1925" t="str">
        <f>_xlfn.XLOOKUP(D1925, dim_channels!A:A, dim_channels!B:B, "Not Found")</f>
        <v>Booking.com</v>
      </c>
    </row>
    <row r="1926" spans="1:12" x14ac:dyDescent="0.2">
      <c r="A1926" s="2" t="s">
        <v>2360</v>
      </c>
      <c r="B1926" s="2" t="s">
        <v>262</v>
      </c>
      <c r="C1926" s="2" t="s">
        <v>495</v>
      </c>
      <c r="D1926" s="2" t="s">
        <v>45</v>
      </c>
      <c r="E1926" s="2" t="s">
        <v>46</v>
      </c>
      <c r="F1926" s="2">
        <v>5366.61</v>
      </c>
      <c r="G1926" s="2">
        <v>268.33</v>
      </c>
      <c r="H1926" s="2">
        <v>5098.28</v>
      </c>
      <c r="I1926" s="2" t="s">
        <v>29</v>
      </c>
      <c r="J1926" s="4">
        <v>1.0526314757133779</v>
      </c>
      <c r="K1926" t="str">
        <f>_xlfn.XLOOKUP(D1926, dim_channels!A:A, dim_channels!C:C, "Not Found")</f>
        <v>Corporate</v>
      </c>
      <c r="L1926" t="str">
        <f>_xlfn.XLOOKUP(D1926, dim_channels!A:A, dim_channels!B:B, "Not Found")</f>
        <v>Corporate Direct</v>
      </c>
    </row>
    <row r="1927" spans="1:12" x14ac:dyDescent="0.2">
      <c r="A1927" s="3" t="s">
        <v>2361</v>
      </c>
      <c r="B1927" s="3" t="s">
        <v>753</v>
      </c>
      <c r="C1927" s="3" t="s">
        <v>619</v>
      </c>
      <c r="D1927" s="3" t="s">
        <v>33</v>
      </c>
      <c r="E1927" s="3" t="s">
        <v>34</v>
      </c>
      <c r="F1927" s="3">
        <v>5938.08</v>
      </c>
      <c r="G1927" s="3">
        <v>890.71</v>
      </c>
      <c r="H1927" s="3">
        <v>5047.37</v>
      </c>
      <c r="I1927" s="3" t="s">
        <v>29</v>
      </c>
      <c r="J1927" s="5">
        <v>1.17647012206357</v>
      </c>
      <c r="K1927" t="str">
        <f>_xlfn.XLOOKUP(D1927, dim_channels!A:A, dim_channels!C:C, "Not Found")</f>
        <v>OTA</v>
      </c>
      <c r="L1927" t="str">
        <f>_xlfn.XLOOKUP(D1927, dim_channels!A:A, dim_channels!B:B, "Not Found")</f>
        <v>Booking.com</v>
      </c>
    </row>
    <row r="1928" spans="1:12" x14ac:dyDescent="0.2">
      <c r="A1928" s="2" t="s">
        <v>2362</v>
      </c>
      <c r="B1928" s="2" t="s">
        <v>1048</v>
      </c>
      <c r="C1928" s="2" t="s">
        <v>159</v>
      </c>
      <c r="D1928" s="2" t="s">
        <v>169</v>
      </c>
      <c r="E1928" s="2" t="s">
        <v>46</v>
      </c>
      <c r="F1928" s="2">
        <v>5712.17</v>
      </c>
      <c r="G1928" s="2">
        <v>1142.43</v>
      </c>
      <c r="H1928" s="2">
        <v>4569.74</v>
      </c>
      <c r="I1928" s="2" t="s">
        <v>41</v>
      </c>
      <c r="J1928" s="4">
        <v>1.2499989058458469</v>
      </c>
      <c r="K1928" t="str">
        <f>_xlfn.XLOOKUP(D1928, dim_channels!A:A, dim_channels!C:C, "Not Found")</f>
        <v>GDS</v>
      </c>
      <c r="L1928" t="str">
        <f>_xlfn.XLOOKUP(D1928, dim_channels!A:A, dim_channels!B:B, "Not Found")</f>
        <v>GDS (Amadeus)</v>
      </c>
    </row>
    <row r="1929" spans="1:12" x14ac:dyDescent="0.2">
      <c r="A1929" s="3" t="s">
        <v>2363</v>
      </c>
      <c r="B1929" s="3" t="s">
        <v>370</v>
      </c>
      <c r="C1929" s="3" t="s">
        <v>983</v>
      </c>
      <c r="D1929" s="3" t="s">
        <v>206</v>
      </c>
      <c r="E1929" s="3" t="s">
        <v>207</v>
      </c>
      <c r="F1929" s="3">
        <v>11478.38</v>
      </c>
      <c r="G1929" s="3">
        <v>0</v>
      </c>
      <c r="H1929" s="3">
        <v>11478.38</v>
      </c>
      <c r="I1929" s="3" t="s">
        <v>29</v>
      </c>
      <c r="J1929" s="5">
        <v>1</v>
      </c>
      <c r="K1929" t="str">
        <f>_xlfn.XLOOKUP(D1929, dim_channels!A:A, dim_channels!C:C, "Not Found")</f>
        <v>Direct</v>
      </c>
      <c r="L1929" t="str">
        <f>_xlfn.XLOOKUP(D1929, dim_channels!A:A, dim_channels!B:B, "Not Found")</f>
        <v>Walk-in</v>
      </c>
    </row>
    <row r="1930" spans="1:12" x14ac:dyDescent="0.2">
      <c r="A1930" s="2" t="s">
        <v>2364</v>
      </c>
      <c r="B1930" s="2" t="s">
        <v>590</v>
      </c>
      <c r="C1930" s="2" t="s">
        <v>162</v>
      </c>
      <c r="D1930" s="2" t="s">
        <v>45</v>
      </c>
      <c r="E1930" s="2" t="s">
        <v>46</v>
      </c>
      <c r="F1930" s="2">
        <v>6390.63</v>
      </c>
      <c r="G1930" s="2">
        <v>319.52999999999997</v>
      </c>
      <c r="H1930" s="2">
        <v>6071.1</v>
      </c>
      <c r="I1930" s="2" t="s">
        <v>29</v>
      </c>
      <c r="J1930" s="4">
        <v>1.0526313188713741</v>
      </c>
      <c r="K1930" t="str">
        <f>_xlfn.XLOOKUP(D1930, dim_channels!A:A, dim_channels!C:C, "Not Found")</f>
        <v>Corporate</v>
      </c>
      <c r="L1930" t="str">
        <f>_xlfn.XLOOKUP(D1930, dim_channels!A:A, dim_channels!B:B, "Not Found")</f>
        <v>Corporate Direct</v>
      </c>
    </row>
    <row r="1931" spans="1:12" x14ac:dyDescent="0.2">
      <c r="A1931" s="3" t="s">
        <v>2365</v>
      </c>
      <c r="B1931" s="3" t="s">
        <v>104</v>
      </c>
      <c r="C1931" s="3" t="s">
        <v>179</v>
      </c>
      <c r="D1931" s="3" t="s">
        <v>52</v>
      </c>
      <c r="E1931" s="3" t="s">
        <v>34</v>
      </c>
      <c r="F1931" s="3">
        <v>5149.43</v>
      </c>
      <c r="G1931" s="3">
        <v>617.92999999999995</v>
      </c>
      <c r="H1931" s="3">
        <v>4531.5</v>
      </c>
      <c r="I1931" s="3" t="s">
        <v>29</v>
      </c>
      <c r="J1931" s="5">
        <v>1.1363632351318551</v>
      </c>
      <c r="K1931" t="str">
        <f>_xlfn.XLOOKUP(D1931, dim_channels!A:A, dim_channels!C:C, "Not Found")</f>
        <v>OTA</v>
      </c>
      <c r="L1931" t="str">
        <f>_xlfn.XLOOKUP(D1931, dim_channels!A:A, dim_channels!B:B, "Not Found")</f>
        <v>Agoda</v>
      </c>
    </row>
    <row r="1932" spans="1:12" x14ac:dyDescent="0.2">
      <c r="A1932" s="2" t="s">
        <v>2366</v>
      </c>
      <c r="B1932" s="2" t="s">
        <v>497</v>
      </c>
      <c r="C1932" s="2" t="s">
        <v>612</v>
      </c>
      <c r="D1932" s="2" t="s">
        <v>27</v>
      </c>
      <c r="E1932" s="2" t="s">
        <v>34</v>
      </c>
      <c r="F1932" s="2">
        <v>6992.5</v>
      </c>
      <c r="G1932" s="2">
        <v>1258.6500000000001</v>
      </c>
      <c r="H1932" s="2">
        <v>5733.85</v>
      </c>
      <c r="I1932" s="2" t="s">
        <v>29</v>
      </c>
      <c r="J1932" s="4">
        <v>1.219512195121951</v>
      </c>
      <c r="K1932" t="str">
        <f>_xlfn.XLOOKUP(D1932, dim_channels!A:A, dim_channels!C:C, "Not Found")</f>
        <v>OTA</v>
      </c>
      <c r="L1932" t="str">
        <f>_xlfn.XLOOKUP(D1932, dim_channels!A:A, dim_channels!B:B, "Not Found")</f>
        <v>Expedia</v>
      </c>
    </row>
    <row r="1933" spans="1:12" x14ac:dyDescent="0.2">
      <c r="A1933" s="3" t="s">
        <v>2367</v>
      </c>
      <c r="B1933" s="3" t="s">
        <v>355</v>
      </c>
      <c r="C1933" s="3" t="s">
        <v>355</v>
      </c>
      <c r="D1933" s="3" t="s">
        <v>27</v>
      </c>
      <c r="E1933" s="3" t="s">
        <v>28</v>
      </c>
      <c r="F1933" s="3">
        <v>8212.58</v>
      </c>
      <c r="G1933" s="3">
        <v>1478.26</v>
      </c>
      <c r="H1933" s="3">
        <v>6734.32</v>
      </c>
      <c r="I1933" s="3" t="s">
        <v>56</v>
      </c>
      <c r="J1933" s="5">
        <v>1.2195113983297501</v>
      </c>
      <c r="K1933" t="str">
        <f>_xlfn.XLOOKUP(D1933, dim_channels!A:A, dim_channels!C:C, "Not Found")</f>
        <v>OTA</v>
      </c>
      <c r="L1933" t="str">
        <f>_xlfn.XLOOKUP(D1933, dim_channels!A:A, dim_channels!B:B, "Not Found")</f>
        <v>Expedia</v>
      </c>
    </row>
    <row r="1934" spans="1:12" x14ac:dyDescent="0.2">
      <c r="A1934" s="2" t="s">
        <v>2368</v>
      </c>
      <c r="B1934" s="2" t="s">
        <v>958</v>
      </c>
      <c r="C1934" s="2" t="s">
        <v>618</v>
      </c>
      <c r="D1934" s="2" t="s">
        <v>64</v>
      </c>
      <c r="E1934" s="2" t="s">
        <v>34</v>
      </c>
      <c r="F1934" s="2">
        <v>6620.24</v>
      </c>
      <c r="G1934" s="2">
        <v>0</v>
      </c>
      <c r="H1934" s="2">
        <v>6620.24</v>
      </c>
      <c r="I1934" s="2" t="s">
        <v>29</v>
      </c>
      <c r="J1934" s="4">
        <v>1</v>
      </c>
      <c r="K1934" t="str">
        <f>_xlfn.XLOOKUP(D1934, dim_channels!A:A, dim_channels!C:C, "Not Found")</f>
        <v>Direct</v>
      </c>
      <c r="L1934" t="str">
        <f>_xlfn.XLOOKUP(D1934, dim_channels!A:A, dim_channels!B:B, "Not Found")</f>
        <v>Direct Website</v>
      </c>
    </row>
    <row r="1935" spans="1:12" x14ac:dyDescent="0.2">
      <c r="A1935" s="3" t="s">
        <v>2369</v>
      </c>
      <c r="B1935" s="3" t="s">
        <v>63</v>
      </c>
      <c r="C1935" s="3" t="s">
        <v>602</v>
      </c>
      <c r="D1935" s="3" t="s">
        <v>206</v>
      </c>
      <c r="E1935" s="3" t="s">
        <v>207</v>
      </c>
      <c r="F1935" s="3">
        <v>10314.52</v>
      </c>
      <c r="G1935" s="3">
        <v>0</v>
      </c>
      <c r="H1935" s="3">
        <v>10314.52</v>
      </c>
      <c r="I1935" s="3" t="s">
        <v>29</v>
      </c>
      <c r="J1935" s="5">
        <v>1</v>
      </c>
      <c r="K1935" t="str">
        <f>_xlfn.XLOOKUP(D1935, dim_channels!A:A, dim_channels!C:C, "Not Found")</f>
        <v>Direct</v>
      </c>
      <c r="L1935" t="str">
        <f>_xlfn.XLOOKUP(D1935, dim_channels!A:A, dim_channels!B:B, "Not Found")</f>
        <v>Walk-in</v>
      </c>
    </row>
    <row r="1936" spans="1:12" x14ac:dyDescent="0.2">
      <c r="A1936" s="2" t="s">
        <v>2370</v>
      </c>
      <c r="B1936" s="2" t="s">
        <v>107</v>
      </c>
      <c r="C1936" s="2" t="s">
        <v>485</v>
      </c>
      <c r="D1936" s="2" t="s">
        <v>64</v>
      </c>
      <c r="E1936" s="2" t="s">
        <v>115</v>
      </c>
      <c r="F1936" s="2">
        <v>3273.96</v>
      </c>
      <c r="G1936" s="2">
        <v>0</v>
      </c>
      <c r="H1936" s="2">
        <v>3273.96</v>
      </c>
      <c r="I1936" s="2" t="s">
        <v>29</v>
      </c>
      <c r="J1936" s="4">
        <v>1</v>
      </c>
      <c r="K1936" t="str">
        <f>_xlfn.XLOOKUP(D1936, dim_channels!A:A, dim_channels!C:C, "Not Found")</f>
        <v>Direct</v>
      </c>
      <c r="L1936" t="str">
        <f>_xlfn.XLOOKUP(D1936, dim_channels!A:A, dim_channels!B:B, "Not Found")</f>
        <v>Direct Website</v>
      </c>
    </row>
    <row r="1937" spans="1:12" x14ac:dyDescent="0.2">
      <c r="A1937" s="3" t="s">
        <v>2371</v>
      </c>
      <c r="B1937" s="3" t="s">
        <v>179</v>
      </c>
      <c r="C1937" s="3" t="s">
        <v>164</v>
      </c>
      <c r="D1937" s="3" t="s">
        <v>52</v>
      </c>
      <c r="E1937" s="3" t="s">
        <v>34</v>
      </c>
      <c r="F1937" s="3">
        <v>6692.68</v>
      </c>
      <c r="G1937" s="3">
        <v>803.12</v>
      </c>
      <c r="H1937" s="3">
        <v>5889.56</v>
      </c>
      <c r="I1937" s="3" t="s">
        <v>29</v>
      </c>
      <c r="J1937" s="5">
        <v>1.1363633276509619</v>
      </c>
      <c r="K1937" t="str">
        <f>_xlfn.XLOOKUP(D1937, dim_channels!A:A, dim_channels!C:C, "Not Found")</f>
        <v>OTA</v>
      </c>
      <c r="L1937" t="str">
        <f>_xlfn.XLOOKUP(D1937, dim_channels!A:A, dim_channels!B:B, "Not Found")</f>
        <v>Agoda</v>
      </c>
    </row>
    <row r="1938" spans="1:12" x14ac:dyDescent="0.2">
      <c r="A1938" s="2" t="s">
        <v>2372</v>
      </c>
      <c r="B1938" s="2" t="s">
        <v>634</v>
      </c>
      <c r="C1938" s="2" t="s">
        <v>416</v>
      </c>
      <c r="D1938" s="2" t="s">
        <v>33</v>
      </c>
      <c r="E1938" s="2" t="s">
        <v>60</v>
      </c>
      <c r="F1938" s="2">
        <v>2761.43</v>
      </c>
      <c r="G1938" s="2">
        <v>0</v>
      </c>
      <c r="H1938" s="2">
        <v>2761.43</v>
      </c>
      <c r="I1938" s="2" t="s">
        <v>41</v>
      </c>
      <c r="J1938" s="4">
        <v>1</v>
      </c>
      <c r="K1938" t="str">
        <f>_xlfn.XLOOKUP(D1938, dim_channels!A:A, dim_channels!C:C, "Not Found")</f>
        <v>OTA</v>
      </c>
      <c r="L1938" t="str">
        <f>_xlfn.XLOOKUP(D1938, dim_channels!A:A, dim_channels!B:B, "Not Found")</f>
        <v>Booking.com</v>
      </c>
    </row>
    <row r="1939" spans="1:12" x14ac:dyDescent="0.2">
      <c r="A1939" s="3" t="s">
        <v>2373</v>
      </c>
      <c r="B1939" s="3" t="s">
        <v>253</v>
      </c>
      <c r="C1939" s="3" t="s">
        <v>324</v>
      </c>
      <c r="D1939" s="3" t="s">
        <v>52</v>
      </c>
      <c r="E1939" s="3" t="s">
        <v>34</v>
      </c>
      <c r="F1939" s="3">
        <v>2776.83</v>
      </c>
      <c r="G1939" s="3">
        <v>333.22</v>
      </c>
      <c r="H1939" s="3">
        <v>2443.61</v>
      </c>
      <c r="I1939" s="3" t="s">
        <v>29</v>
      </c>
      <c r="J1939" s="5">
        <v>1.1363638223775481</v>
      </c>
      <c r="K1939" t="str">
        <f>_xlfn.XLOOKUP(D1939, dim_channels!A:A, dim_channels!C:C, "Not Found")</f>
        <v>OTA</v>
      </c>
      <c r="L1939" t="str">
        <f>_xlfn.XLOOKUP(D1939, dim_channels!A:A, dim_channels!B:B, "Not Found")</f>
        <v>Agoda</v>
      </c>
    </row>
    <row r="1940" spans="1:12" x14ac:dyDescent="0.2">
      <c r="A1940" s="2" t="s">
        <v>2374</v>
      </c>
      <c r="B1940" s="2" t="s">
        <v>364</v>
      </c>
      <c r="C1940" s="2" t="s">
        <v>359</v>
      </c>
      <c r="D1940" s="2" t="s">
        <v>33</v>
      </c>
      <c r="E1940" s="2" t="s">
        <v>34</v>
      </c>
      <c r="F1940" s="2">
        <v>9117.1</v>
      </c>
      <c r="G1940" s="2">
        <v>1367.56</v>
      </c>
      <c r="H1940" s="2">
        <v>7749.54</v>
      </c>
      <c r="I1940" s="2" t="s">
        <v>56</v>
      </c>
      <c r="J1940" s="4">
        <v>1.176469829176958</v>
      </c>
      <c r="K1940" t="str">
        <f>_xlfn.XLOOKUP(D1940, dim_channels!A:A, dim_channels!C:C, "Not Found")</f>
        <v>OTA</v>
      </c>
      <c r="L1940" t="str">
        <f>_xlfn.XLOOKUP(D1940, dim_channels!A:A, dim_channels!B:B, "Not Found")</f>
        <v>Booking.com</v>
      </c>
    </row>
    <row r="1941" spans="1:12" x14ac:dyDescent="0.2">
      <c r="A1941" s="3" t="s">
        <v>2375</v>
      </c>
      <c r="B1941" s="3" t="s">
        <v>72</v>
      </c>
      <c r="C1941" s="3" t="s">
        <v>443</v>
      </c>
      <c r="D1941" s="3" t="s">
        <v>27</v>
      </c>
      <c r="E1941" s="3" t="s">
        <v>34</v>
      </c>
      <c r="F1941" s="3">
        <v>16688.62</v>
      </c>
      <c r="G1941" s="3">
        <v>3003.95</v>
      </c>
      <c r="H1941" s="3">
        <v>13684.67</v>
      </c>
      <c r="I1941" s="3" t="s">
        <v>41</v>
      </c>
      <c r="J1941" s="5">
        <v>1.21951205253762</v>
      </c>
      <c r="K1941" t="str">
        <f>_xlfn.XLOOKUP(D1941, dim_channels!A:A, dim_channels!C:C, "Not Found")</f>
        <v>OTA</v>
      </c>
      <c r="L1941" t="str">
        <f>_xlfn.XLOOKUP(D1941, dim_channels!A:A, dim_channels!B:B, "Not Found")</f>
        <v>Expedia</v>
      </c>
    </row>
    <row r="1942" spans="1:12" x14ac:dyDescent="0.2">
      <c r="A1942" s="2" t="s">
        <v>2376</v>
      </c>
      <c r="B1942" s="2" t="s">
        <v>229</v>
      </c>
      <c r="C1942" s="2" t="s">
        <v>664</v>
      </c>
      <c r="D1942" s="2" t="s">
        <v>33</v>
      </c>
      <c r="E1942" s="2" t="s">
        <v>28</v>
      </c>
      <c r="F1942" s="2">
        <v>2196.66</v>
      </c>
      <c r="G1942" s="2">
        <v>329.5</v>
      </c>
      <c r="H1942" s="2">
        <v>1867.16</v>
      </c>
      <c r="I1942" s="2" t="s">
        <v>29</v>
      </c>
      <c r="J1942" s="4">
        <v>1.1764712183208721</v>
      </c>
      <c r="K1942" t="str">
        <f>_xlfn.XLOOKUP(D1942, dim_channels!A:A, dim_channels!C:C, "Not Found")</f>
        <v>OTA</v>
      </c>
      <c r="L1942" t="str">
        <f>_xlfn.XLOOKUP(D1942, dim_channels!A:A, dim_channels!B:B, "Not Found")</f>
        <v>Booking.com</v>
      </c>
    </row>
    <row r="1943" spans="1:12" x14ac:dyDescent="0.2">
      <c r="A1943" s="3" t="s">
        <v>2377</v>
      </c>
      <c r="B1943" s="3" t="s">
        <v>712</v>
      </c>
      <c r="C1943" s="3" t="s">
        <v>854</v>
      </c>
      <c r="D1943" s="3" t="s">
        <v>27</v>
      </c>
      <c r="E1943" s="3" t="s">
        <v>28</v>
      </c>
      <c r="F1943" s="3">
        <v>11668.73</v>
      </c>
      <c r="G1943" s="3">
        <v>2100.37</v>
      </c>
      <c r="H1943" s="3">
        <v>9568.36</v>
      </c>
      <c r="I1943" s="3" t="s">
        <v>29</v>
      </c>
      <c r="J1943" s="5">
        <v>1.2195120166883351</v>
      </c>
      <c r="K1943" t="str">
        <f>_xlfn.XLOOKUP(D1943, dim_channels!A:A, dim_channels!C:C, "Not Found")</f>
        <v>OTA</v>
      </c>
      <c r="L1943" t="str">
        <f>_xlfn.XLOOKUP(D1943, dim_channels!A:A, dim_channels!B:B, "Not Found")</f>
        <v>Expedia</v>
      </c>
    </row>
    <row r="1944" spans="1:12" x14ac:dyDescent="0.2">
      <c r="A1944" s="2" t="s">
        <v>2378</v>
      </c>
      <c r="B1944" s="2" t="s">
        <v>449</v>
      </c>
      <c r="C1944" s="2" t="s">
        <v>148</v>
      </c>
      <c r="D1944" s="2" t="s">
        <v>64</v>
      </c>
      <c r="E1944" s="2" t="s">
        <v>34</v>
      </c>
      <c r="F1944" s="2">
        <v>11672.22</v>
      </c>
      <c r="G1944" s="2">
        <v>0</v>
      </c>
      <c r="H1944" s="2">
        <v>11672.22</v>
      </c>
      <c r="I1944" s="2" t="s">
        <v>41</v>
      </c>
      <c r="J1944" s="4">
        <v>1</v>
      </c>
      <c r="K1944" t="str">
        <f>_xlfn.XLOOKUP(D1944, dim_channels!A:A, dim_channels!C:C, "Not Found")</f>
        <v>Direct</v>
      </c>
      <c r="L1944" t="str">
        <f>_xlfn.XLOOKUP(D1944, dim_channels!A:A, dim_channels!B:B, "Not Found")</f>
        <v>Direct Website</v>
      </c>
    </row>
    <row r="1945" spans="1:12" x14ac:dyDescent="0.2">
      <c r="A1945" s="3" t="s">
        <v>2379</v>
      </c>
      <c r="B1945" s="3" t="s">
        <v>454</v>
      </c>
      <c r="C1945" s="3" t="s">
        <v>291</v>
      </c>
      <c r="D1945" s="3" t="s">
        <v>27</v>
      </c>
      <c r="E1945" s="3" t="s">
        <v>60</v>
      </c>
      <c r="F1945" s="3">
        <v>27868.52</v>
      </c>
      <c r="G1945" s="3">
        <v>0</v>
      </c>
      <c r="H1945" s="3">
        <v>27868.52</v>
      </c>
      <c r="I1945" s="3" t="s">
        <v>29</v>
      </c>
      <c r="J1945" s="5">
        <v>1</v>
      </c>
      <c r="K1945" t="str">
        <f>_xlfn.XLOOKUP(D1945, dim_channels!A:A, dim_channels!C:C, "Not Found")</f>
        <v>OTA</v>
      </c>
      <c r="L1945" t="str">
        <f>_xlfn.XLOOKUP(D1945, dim_channels!A:A, dim_channels!B:B, "Not Found")</f>
        <v>Expedia</v>
      </c>
    </row>
    <row r="1946" spans="1:12" x14ac:dyDescent="0.2">
      <c r="A1946" s="2" t="s">
        <v>2380</v>
      </c>
      <c r="B1946" s="2" t="s">
        <v>85</v>
      </c>
      <c r="C1946" s="2" t="s">
        <v>1110</v>
      </c>
      <c r="D1946" s="2" t="s">
        <v>64</v>
      </c>
      <c r="E1946" s="2" t="s">
        <v>28</v>
      </c>
      <c r="F1946" s="2">
        <v>9610.1200000000008</v>
      </c>
      <c r="G1946" s="2">
        <v>0</v>
      </c>
      <c r="H1946" s="2">
        <v>9610.1200000000008</v>
      </c>
      <c r="I1946" s="2" t="s">
        <v>29</v>
      </c>
      <c r="J1946" s="4">
        <v>1</v>
      </c>
      <c r="K1946" t="str">
        <f>_xlfn.XLOOKUP(D1946, dim_channels!A:A, dim_channels!C:C, "Not Found")</f>
        <v>Direct</v>
      </c>
      <c r="L1946" t="str">
        <f>_xlfn.XLOOKUP(D1946, dim_channels!A:A, dim_channels!B:B, "Not Found")</f>
        <v>Direct Website</v>
      </c>
    </row>
    <row r="1947" spans="1:12" x14ac:dyDescent="0.2">
      <c r="A1947" s="3" t="s">
        <v>2381</v>
      </c>
      <c r="B1947" s="3" t="s">
        <v>303</v>
      </c>
      <c r="C1947" s="3" t="s">
        <v>1610</v>
      </c>
      <c r="D1947" s="3" t="s">
        <v>33</v>
      </c>
      <c r="E1947" s="3" t="s">
        <v>34</v>
      </c>
      <c r="F1947" s="3">
        <v>11016.56</v>
      </c>
      <c r="G1947" s="3">
        <v>1652.48</v>
      </c>
      <c r="H1947" s="3">
        <v>9364.08</v>
      </c>
      <c r="I1947" s="3" t="s">
        <v>29</v>
      </c>
      <c r="J1947" s="5">
        <v>1.1764700856891439</v>
      </c>
      <c r="K1947" t="str">
        <f>_xlfn.XLOOKUP(D1947, dim_channels!A:A, dim_channels!C:C, "Not Found")</f>
        <v>OTA</v>
      </c>
      <c r="L1947" t="str">
        <f>_xlfn.XLOOKUP(D1947, dim_channels!A:A, dim_channels!B:B, "Not Found")</f>
        <v>Booking.com</v>
      </c>
    </row>
    <row r="1948" spans="1:12" x14ac:dyDescent="0.2">
      <c r="A1948" s="2" t="s">
        <v>2382</v>
      </c>
      <c r="B1948" s="2" t="s">
        <v>253</v>
      </c>
      <c r="C1948" s="2" t="s">
        <v>824</v>
      </c>
      <c r="D1948" s="2" t="s">
        <v>114</v>
      </c>
      <c r="E1948" s="2" t="s">
        <v>115</v>
      </c>
      <c r="F1948" s="2">
        <v>15172.83</v>
      </c>
      <c r="G1948" s="2">
        <v>1517.28</v>
      </c>
      <c r="H1948" s="2">
        <v>13655.55</v>
      </c>
      <c r="I1948" s="2" t="s">
        <v>29</v>
      </c>
      <c r="J1948" s="4">
        <v>1.1111108670101171</v>
      </c>
      <c r="K1948" t="str">
        <f>_xlfn.XLOOKUP(D1948, dim_channels!A:A, dim_channels!C:C, "Not Found")</f>
        <v>Offline</v>
      </c>
      <c r="L1948" t="str">
        <f>_xlfn.XLOOKUP(D1948, dim_channels!A:A, dim_channels!B:B, "Not Found")</f>
        <v>Travel Agency</v>
      </c>
    </row>
    <row r="1949" spans="1:12" x14ac:dyDescent="0.2">
      <c r="A1949" s="3" t="s">
        <v>2383</v>
      </c>
      <c r="B1949" s="3" t="s">
        <v>165</v>
      </c>
      <c r="C1949" s="3" t="s">
        <v>285</v>
      </c>
      <c r="D1949" s="3" t="s">
        <v>169</v>
      </c>
      <c r="E1949" s="3" t="s">
        <v>34</v>
      </c>
      <c r="F1949" s="3">
        <v>11579.07</v>
      </c>
      <c r="G1949" s="3">
        <v>2315.81</v>
      </c>
      <c r="H1949" s="3">
        <v>9263.26</v>
      </c>
      <c r="I1949" s="3" t="s">
        <v>41</v>
      </c>
      <c r="J1949" s="5">
        <v>1.2499994602332221</v>
      </c>
      <c r="K1949" t="str">
        <f>_xlfn.XLOOKUP(D1949, dim_channels!A:A, dim_channels!C:C, "Not Found")</f>
        <v>GDS</v>
      </c>
      <c r="L1949" t="str">
        <f>_xlfn.XLOOKUP(D1949, dim_channels!A:A, dim_channels!B:B, "Not Found")</f>
        <v>GDS (Amadeus)</v>
      </c>
    </row>
    <row r="1950" spans="1:12" x14ac:dyDescent="0.2">
      <c r="A1950" s="2" t="s">
        <v>2384</v>
      </c>
      <c r="B1950" s="2" t="s">
        <v>773</v>
      </c>
      <c r="C1950" s="2" t="s">
        <v>589</v>
      </c>
      <c r="D1950" s="2" t="s">
        <v>33</v>
      </c>
      <c r="E1950" s="2" t="s">
        <v>34</v>
      </c>
      <c r="F1950" s="2">
        <v>5475.06</v>
      </c>
      <c r="G1950" s="2">
        <v>821.26</v>
      </c>
      <c r="H1950" s="2">
        <v>4653.8</v>
      </c>
      <c r="I1950" s="2" t="s">
        <v>29</v>
      </c>
      <c r="J1950" s="4">
        <v>1.1764708410331339</v>
      </c>
      <c r="K1950" t="str">
        <f>_xlfn.XLOOKUP(D1950, dim_channels!A:A, dim_channels!C:C, "Not Found")</f>
        <v>OTA</v>
      </c>
      <c r="L1950" t="str">
        <f>_xlfn.XLOOKUP(D1950, dim_channels!A:A, dim_channels!B:B, "Not Found")</f>
        <v>Booking.com</v>
      </c>
    </row>
    <row r="1951" spans="1:12" x14ac:dyDescent="0.2">
      <c r="A1951" s="3" t="s">
        <v>2385</v>
      </c>
      <c r="B1951" s="3" t="s">
        <v>179</v>
      </c>
      <c r="C1951" s="3" t="s">
        <v>577</v>
      </c>
      <c r="D1951" s="3" t="s">
        <v>52</v>
      </c>
      <c r="E1951" s="3" t="s">
        <v>60</v>
      </c>
      <c r="F1951" s="3">
        <v>6302.97</v>
      </c>
      <c r="G1951" s="3">
        <v>0</v>
      </c>
      <c r="H1951" s="3">
        <v>6302.97</v>
      </c>
      <c r="I1951" s="3" t="s">
        <v>56</v>
      </c>
      <c r="J1951" s="5">
        <v>1</v>
      </c>
      <c r="K1951" t="str">
        <f>_xlfn.XLOOKUP(D1951, dim_channels!A:A, dim_channels!C:C, "Not Found")</f>
        <v>OTA</v>
      </c>
      <c r="L1951" t="str">
        <f>_xlfn.XLOOKUP(D1951, dim_channels!A:A, dim_channels!B:B, "Not Found")</f>
        <v>Agoda</v>
      </c>
    </row>
    <row r="1952" spans="1:12" x14ac:dyDescent="0.2">
      <c r="A1952" s="2" t="s">
        <v>2386</v>
      </c>
      <c r="B1952" s="2" t="s">
        <v>36</v>
      </c>
      <c r="C1952" s="2" t="s">
        <v>560</v>
      </c>
      <c r="D1952" s="2" t="s">
        <v>27</v>
      </c>
      <c r="E1952" s="2" t="s">
        <v>34</v>
      </c>
      <c r="F1952" s="2">
        <v>4676</v>
      </c>
      <c r="G1952" s="2">
        <v>841.68</v>
      </c>
      <c r="H1952" s="2">
        <v>3834.32</v>
      </c>
      <c r="I1952" s="2" t="s">
        <v>56</v>
      </c>
      <c r="J1952" s="4">
        <v>1.219512195121951</v>
      </c>
      <c r="K1952" t="str">
        <f>_xlfn.XLOOKUP(D1952, dim_channels!A:A, dim_channels!C:C, "Not Found")</f>
        <v>OTA</v>
      </c>
      <c r="L1952" t="str">
        <f>_xlfn.XLOOKUP(D1952, dim_channels!A:A, dim_channels!B:B, "Not Found")</f>
        <v>Expedia</v>
      </c>
    </row>
    <row r="1953" spans="1:12" x14ac:dyDescent="0.2">
      <c r="A1953" s="3" t="s">
        <v>2387</v>
      </c>
      <c r="B1953" s="3" t="s">
        <v>664</v>
      </c>
      <c r="C1953" s="3" t="s">
        <v>433</v>
      </c>
      <c r="D1953" s="3" t="s">
        <v>64</v>
      </c>
      <c r="E1953" s="3" t="s">
        <v>115</v>
      </c>
      <c r="F1953" s="3">
        <v>6411.14</v>
      </c>
      <c r="G1953" s="3">
        <v>0</v>
      </c>
      <c r="H1953" s="3">
        <v>6411.14</v>
      </c>
      <c r="I1953" s="3" t="s">
        <v>29</v>
      </c>
      <c r="J1953" s="5">
        <v>1</v>
      </c>
      <c r="K1953" t="str">
        <f>_xlfn.XLOOKUP(D1953, dim_channels!A:A, dim_channels!C:C, "Not Found")</f>
        <v>Direct</v>
      </c>
      <c r="L1953" t="str">
        <f>_xlfn.XLOOKUP(D1953, dim_channels!A:A, dim_channels!B:B, "Not Found")</f>
        <v>Direct Website</v>
      </c>
    </row>
    <row r="1954" spans="1:12" x14ac:dyDescent="0.2">
      <c r="A1954" s="2" t="s">
        <v>2388</v>
      </c>
      <c r="B1954" s="2" t="s">
        <v>578</v>
      </c>
      <c r="C1954" s="2" t="s">
        <v>118</v>
      </c>
      <c r="D1954" s="2" t="s">
        <v>114</v>
      </c>
      <c r="E1954" s="2" t="s">
        <v>115</v>
      </c>
      <c r="F1954" s="2">
        <v>21292.12</v>
      </c>
      <c r="G1954" s="2">
        <v>2129.21</v>
      </c>
      <c r="H1954" s="2">
        <v>19162.91</v>
      </c>
      <c r="I1954" s="2" t="s">
        <v>29</v>
      </c>
      <c r="J1954" s="4">
        <v>1.1111109951463529</v>
      </c>
      <c r="K1954" t="str">
        <f>_xlfn.XLOOKUP(D1954, dim_channels!A:A, dim_channels!C:C, "Not Found")</f>
        <v>Offline</v>
      </c>
      <c r="L1954" t="str">
        <f>_xlfn.XLOOKUP(D1954, dim_channels!A:A, dim_channels!B:B, "Not Found")</f>
        <v>Travel Agency</v>
      </c>
    </row>
    <row r="1955" spans="1:12" x14ac:dyDescent="0.2">
      <c r="A1955" s="3" t="s">
        <v>2389</v>
      </c>
      <c r="B1955" s="3" t="s">
        <v>181</v>
      </c>
      <c r="C1955" s="3" t="s">
        <v>70</v>
      </c>
      <c r="D1955" s="3" t="s">
        <v>169</v>
      </c>
      <c r="E1955" s="3" t="s">
        <v>46</v>
      </c>
      <c r="F1955" s="3">
        <v>16501.490000000002</v>
      </c>
      <c r="G1955" s="3">
        <v>3300.3</v>
      </c>
      <c r="H1955" s="3">
        <v>13201.19</v>
      </c>
      <c r="I1955" s="3" t="s">
        <v>41</v>
      </c>
      <c r="J1955" s="5">
        <v>1.2500001893768671</v>
      </c>
      <c r="K1955" t="str">
        <f>_xlfn.XLOOKUP(D1955, dim_channels!A:A, dim_channels!C:C, "Not Found")</f>
        <v>GDS</v>
      </c>
      <c r="L1955" t="str">
        <f>_xlfn.XLOOKUP(D1955, dim_channels!A:A, dim_channels!B:B, "Not Found")</f>
        <v>GDS (Amadeus)</v>
      </c>
    </row>
    <row r="1956" spans="1:12" x14ac:dyDescent="0.2">
      <c r="A1956" s="2" t="s">
        <v>2390</v>
      </c>
      <c r="B1956" s="2" t="s">
        <v>551</v>
      </c>
      <c r="C1956" s="2" t="s">
        <v>516</v>
      </c>
      <c r="D1956" s="2" t="s">
        <v>64</v>
      </c>
      <c r="E1956" s="2" t="s">
        <v>28</v>
      </c>
      <c r="F1956" s="2">
        <v>8078.15</v>
      </c>
      <c r="G1956" s="2">
        <v>0</v>
      </c>
      <c r="H1956" s="2">
        <v>8078.15</v>
      </c>
      <c r="I1956" s="2" t="s">
        <v>29</v>
      </c>
      <c r="J1956" s="4">
        <v>1</v>
      </c>
      <c r="K1956" t="str">
        <f>_xlfn.XLOOKUP(D1956, dim_channels!A:A, dim_channels!C:C, "Not Found")</f>
        <v>Direct</v>
      </c>
      <c r="L1956" t="str">
        <f>_xlfn.XLOOKUP(D1956, dim_channels!A:A, dim_channels!B:B, "Not Found")</f>
        <v>Direct Website</v>
      </c>
    </row>
    <row r="1957" spans="1:12" x14ac:dyDescent="0.2">
      <c r="A1957" s="3" t="s">
        <v>2391</v>
      </c>
      <c r="B1957" s="3" t="s">
        <v>155</v>
      </c>
      <c r="C1957" s="3" t="s">
        <v>155</v>
      </c>
      <c r="D1957" s="3" t="s">
        <v>64</v>
      </c>
      <c r="E1957" s="3" t="s">
        <v>34</v>
      </c>
      <c r="F1957" s="3">
        <v>8808.9</v>
      </c>
      <c r="G1957" s="3">
        <v>0</v>
      </c>
      <c r="H1957" s="3">
        <v>8808.9</v>
      </c>
      <c r="I1957" s="3" t="s">
        <v>29</v>
      </c>
      <c r="J1957" s="5">
        <v>1</v>
      </c>
      <c r="K1957" t="str">
        <f>_xlfn.XLOOKUP(D1957, dim_channels!A:A, dim_channels!C:C, "Not Found")</f>
        <v>Direct</v>
      </c>
      <c r="L1957" t="str">
        <f>_xlfn.XLOOKUP(D1957, dim_channels!A:A, dim_channels!B:B, "Not Found")</f>
        <v>Direct Website</v>
      </c>
    </row>
    <row r="1958" spans="1:12" x14ac:dyDescent="0.2">
      <c r="A1958" s="2" t="s">
        <v>2392</v>
      </c>
      <c r="B1958" s="2" t="s">
        <v>602</v>
      </c>
      <c r="C1958" s="2" t="s">
        <v>132</v>
      </c>
      <c r="D1958" s="2" t="s">
        <v>27</v>
      </c>
      <c r="E1958" s="2" t="s">
        <v>34</v>
      </c>
      <c r="F1958" s="2">
        <v>8815.98</v>
      </c>
      <c r="G1958" s="2">
        <v>1586.88</v>
      </c>
      <c r="H1958" s="2">
        <v>7229.1</v>
      </c>
      <c r="I1958" s="2" t="s">
        <v>41</v>
      </c>
      <c r="J1958" s="4">
        <v>1.219512802423538</v>
      </c>
      <c r="K1958" t="str">
        <f>_xlfn.XLOOKUP(D1958, dim_channels!A:A, dim_channels!C:C, "Not Found")</f>
        <v>OTA</v>
      </c>
      <c r="L1958" t="str">
        <f>_xlfn.XLOOKUP(D1958, dim_channels!A:A, dim_channels!B:B, "Not Found")</f>
        <v>Expedia</v>
      </c>
    </row>
    <row r="1959" spans="1:12" x14ac:dyDescent="0.2">
      <c r="A1959" s="3" t="s">
        <v>2393</v>
      </c>
      <c r="B1959" s="3" t="s">
        <v>91</v>
      </c>
      <c r="C1959" s="3" t="s">
        <v>92</v>
      </c>
      <c r="D1959" s="3" t="s">
        <v>45</v>
      </c>
      <c r="E1959" s="3" t="s">
        <v>46</v>
      </c>
      <c r="F1959" s="3">
        <v>9868.41</v>
      </c>
      <c r="G1959" s="3">
        <v>493.42</v>
      </c>
      <c r="H1959" s="3">
        <v>9374.99</v>
      </c>
      <c r="I1959" s="3" t="s">
        <v>56</v>
      </c>
      <c r="J1959" s="5">
        <v>1.052631522806958</v>
      </c>
      <c r="K1959" t="str">
        <f>_xlfn.XLOOKUP(D1959, dim_channels!A:A, dim_channels!C:C, "Not Found")</f>
        <v>Corporate</v>
      </c>
      <c r="L1959" t="str">
        <f>_xlfn.XLOOKUP(D1959, dim_channels!A:A, dim_channels!B:B, "Not Found")</f>
        <v>Corporate Direct</v>
      </c>
    </row>
    <row r="1960" spans="1:12" x14ac:dyDescent="0.2">
      <c r="A1960" s="2" t="s">
        <v>2394</v>
      </c>
      <c r="B1960" s="2" t="s">
        <v>432</v>
      </c>
      <c r="C1960" s="2" t="s">
        <v>78</v>
      </c>
      <c r="D1960" s="2" t="s">
        <v>169</v>
      </c>
      <c r="E1960" s="2" t="s">
        <v>34</v>
      </c>
      <c r="F1960" s="2">
        <v>4656.58</v>
      </c>
      <c r="G1960" s="2">
        <v>931.32</v>
      </c>
      <c r="H1960" s="2">
        <v>3725.26</v>
      </c>
      <c r="I1960" s="2" t="s">
        <v>41</v>
      </c>
      <c r="J1960" s="4">
        <v>1.2500013421881959</v>
      </c>
      <c r="K1960" t="str">
        <f>_xlfn.XLOOKUP(D1960, dim_channels!A:A, dim_channels!C:C, "Not Found")</f>
        <v>GDS</v>
      </c>
      <c r="L1960" t="str">
        <f>_xlfn.XLOOKUP(D1960, dim_channels!A:A, dim_channels!B:B, "Not Found")</f>
        <v>GDS (Amadeus)</v>
      </c>
    </row>
    <row r="1961" spans="1:12" x14ac:dyDescent="0.2">
      <c r="A1961" s="3" t="s">
        <v>2395</v>
      </c>
      <c r="B1961" s="3" t="s">
        <v>348</v>
      </c>
      <c r="C1961" s="3" t="s">
        <v>406</v>
      </c>
      <c r="D1961" s="3" t="s">
        <v>52</v>
      </c>
      <c r="E1961" s="3" t="s">
        <v>34</v>
      </c>
      <c r="F1961" s="3">
        <v>14002.88</v>
      </c>
      <c r="G1961" s="3">
        <v>1680.35</v>
      </c>
      <c r="H1961" s="3">
        <v>12322.53</v>
      </c>
      <c r="I1961" s="3" t="s">
        <v>29</v>
      </c>
      <c r="J1961" s="5">
        <v>1.1363640421244661</v>
      </c>
      <c r="K1961" t="str">
        <f>_xlfn.XLOOKUP(D1961, dim_channels!A:A, dim_channels!C:C, "Not Found")</f>
        <v>OTA</v>
      </c>
      <c r="L1961" t="str">
        <f>_xlfn.XLOOKUP(D1961, dim_channels!A:A, dim_channels!B:B, "Not Found")</f>
        <v>Agoda</v>
      </c>
    </row>
    <row r="1962" spans="1:12" x14ac:dyDescent="0.2">
      <c r="A1962" s="2" t="s">
        <v>2396</v>
      </c>
      <c r="B1962" s="2" t="s">
        <v>1825</v>
      </c>
      <c r="C1962" s="2" t="s">
        <v>773</v>
      </c>
      <c r="D1962" s="2" t="s">
        <v>64</v>
      </c>
      <c r="E1962" s="2" t="s">
        <v>115</v>
      </c>
      <c r="F1962" s="2">
        <v>16655.990000000002</v>
      </c>
      <c r="G1962" s="2">
        <v>0</v>
      </c>
      <c r="H1962" s="2">
        <v>16655.990000000002</v>
      </c>
      <c r="I1962" s="2" t="s">
        <v>29</v>
      </c>
      <c r="J1962" s="4">
        <v>1</v>
      </c>
      <c r="K1962" t="str">
        <f>_xlfn.XLOOKUP(D1962, dim_channels!A:A, dim_channels!C:C, "Not Found")</f>
        <v>Direct</v>
      </c>
      <c r="L1962" t="str">
        <f>_xlfn.XLOOKUP(D1962, dim_channels!A:A, dim_channels!B:B, "Not Found")</f>
        <v>Direct Website</v>
      </c>
    </row>
    <row r="1963" spans="1:12" x14ac:dyDescent="0.2">
      <c r="A1963" s="3" t="s">
        <v>2397</v>
      </c>
      <c r="B1963" s="3" t="s">
        <v>553</v>
      </c>
      <c r="C1963" s="3" t="s">
        <v>458</v>
      </c>
      <c r="D1963" s="3" t="s">
        <v>33</v>
      </c>
      <c r="E1963" s="3" t="s">
        <v>28</v>
      </c>
      <c r="F1963" s="3">
        <v>18284.66</v>
      </c>
      <c r="G1963" s="3">
        <v>2742.7</v>
      </c>
      <c r="H1963" s="3">
        <v>15541.96</v>
      </c>
      <c r="I1963" s="3" t="s">
        <v>29</v>
      </c>
      <c r="J1963" s="5">
        <v>1.1764706639317051</v>
      </c>
      <c r="K1963" t="str">
        <f>_xlfn.XLOOKUP(D1963, dim_channels!A:A, dim_channels!C:C, "Not Found")</f>
        <v>OTA</v>
      </c>
      <c r="L1963" t="str">
        <f>_xlfn.XLOOKUP(D1963, dim_channels!A:A, dim_channels!B:B, "Not Found")</f>
        <v>Booking.com</v>
      </c>
    </row>
    <row r="1964" spans="1:12" x14ac:dyDescent="0.2">
      <c r="A1964" s="2" t="s">
        <v>2398</v>
      </c>
      <c r="B1964" s="2" t="s">
        <v>509</v>
      </c>
      <c r="C1964" s="2" t="s">
        <v>644</v>
      </c>
      <c r="D1964" s="2" t="s">
        <v>27</v>
      </c>
      <c r="E1964" s="2" t="s">
        <v>28</v>
      </c>
      <c r="F1964" s="2">
        <v>6510.73</v>
      </c>
      <c r="G1964" s="2">
        <v>1171.93</v>
      </c>
      <c r="H1964" s="2">
        <v>5338.8</v>
      </c>
      <c r="I1964" s="2" t="s">
        <v>41</v>
      </c>
      <c r="J1964" s="4">
        <v>1.2195118753277889</v>
      </c>
      <c r="K1964" t="str">
        <f>_xlfn.XLOOKUP(D1964, dim_channels!A:A, dim_channels!C:C, "Not Found")</f>
        <v>OTA</v>
      </c>
      <c r="L1964" t="str">
        <f>_xlfn.XLOOKUP(D1964, dim_channels!A:A, dim_channels!B:B, "Not Found")</f>
        <v>Expedia</v>
      </c>
    </row>
    <row r="1965" spans="1:12" x14ac:dyDescent="0.2">
      <c r="A1965" s="3" t="s">
        <v>2399</v>
      </c>
      <c r="B1965" s="3" t="s">
        <v>297</v>
      </c>
      <c r="C1965" s="3" t="s">
        <v>1825</v>
      </c>
      <c r="D1965" s="3" t="s">
        <v>33</v>
      </c>
      <c r="E1965" s="3" t="s">
        <v>60</v>
      </c>
      <c r="F1965" s="3">
        <v>5613.08</v>
      </c>
      <c r="G1965" s="3">
        <v>0</v>
      </c>
      <c r="H1965" s="3">
        <v>5613.08</v>
      </c>
      <c r="I1965" s="3" t="s">
        <v>56</v>
      </c>
      <c r="J1965" s="5">
        <v>1</v>
      </c>
      <c r="K1965" t="str">
        <f>_xlfn.XLOOKUP(D1965, dim_channels!A:A, dim_channels!C:C, "Not Found")</f>
        <v>OTA</v>
      </c>
      <c r="L1965" t="str">
        <f>_xlfn.XLOOKUP(D1965, dim_channels!A:A, dim_channels!B:B, "Not Found")</f>
        <v>Booking.com</v>
      </c>
    </row>
    <row r="1966" spans="1:12" x14ac:dyDescent="0.2">
      <c r="A1966" s="2" t="s">
        <v>2400</v>
      </c>
      <c r="B1966" s="2" t="s">
        <v>322</v>
      </c>
      <c r="C1966" s="2" t="s">
        <v>661</v>
      </c>
      <c r="D1966" s="2" t="s">
        <v>45</v>
      </c>
      <c r="E1966" s="2" t="s">
        <v>89</v>
      </c>
      <c r="F1966" s="2">
        <v>5182.76</v>
      </c>
      <c r="G1966" s="2">
        <v>0</v>
      </c>
      <c r="H1966" s="2">
        <v>5182.76</v>
      </c>
      <c r="I1966" s="2" t="s">
        <v>29</v>
      </c>
      <c r="J1966" s="4">
        <v>1</v>
      </c>
      <c r="K1966" t="str">
        <f>_xlfn.XLOOKUP(D1966, dim_channels!A:A, dim_channels!C:C, "Not Found")</f>
        <v>Corporate</v>
      </c>
      <c r="L1966" t="str">
        <f>_xlfn.XLOOKUP(D1966, dim_channels!A:A, dim_channels!B:B, "Not Found")</f>
        <v>Corporate Direct</v>
      </c>
    </row>
    <row r="1967" spans="1:12" x14ac:dyDescent="0.2">
      <c r="A1967" s="3" t="s">
        <v>2401</v>
      </c>
      <c r="B1967" s="3" t="s">
        <v>43</v>
      </c>
      <c r="C1967" s="3" t="s">
        <v>578</v>
      </c>
      <c r="D1967" s="3" t="s">
        <v>52</v>
      </c>
      <c r="E1967" s="3" t="s">
        <v>34</v>
      </c>
      <c r="F1967" s="3">
        <v>14725.72</v>
      </c>
      <c r="G1967" s="3">
        <v>1767.09</v>
      </c>
      <c r="H1967" s="3">
        <v>12958.63</v>
      </c>
      <c r="I1967" s="3" t="s">
        <v>41</v>
      </c>
      <c r="J1967" s="5">
        <v>1.136363952053574</v>
      </c>
      <c r="K1967" t="str">
        <f>_xlfn.XLOOKUP(D1967, dim_channels!A:A, dim_channels!C:C, "Not Found")</f>
        <v>OTA</v>
      </c>
      <c r="L1967" t="str">
        <f>_xlfn.XLOOKUP(D1967, dim_channels!A:A, dim_channels!B:B, "Not Found")</f>
        <v>Agoda</v>
      </c>
    </row>
    <row r="1968" spans="1:12" x14ac:dyDescent="0.2">
      <c r="A1968" s="2" t="s">
        <v>2402</v>
      </c>
      <c r="B1968" s="2" t="s">
        <v>367</v>
      </c>
      <c r="C1968" s="2" t="s">
        <v>789</v>
      </c>
      <c r="D1968" s="2" t="s">
        <v>45</v>
      </c>
      <c r="E1968" s="2" t="s">
        <v>89</v>
      </c>
      <c r="F1968" s="2">
        <v>5386.68</v>
      </c>
      <c r="G1968" s="2">
        <v>0</v>
      </c>
      <c r="H1968" s="2">
        <v>5386.68</v>
      </c>
      <c r="I1968" s="2" t="s">
        <v>29</v>
      </c>
      <c r="J1968" s="4">
        <v>1</v>
      </c>
      <c r="K1968" t="str">
        <f>_xlfn.XLOOKUP(D1968, dim_channels!A:A, dim_channels!C:C, "Not Found")</f>
        <v>Corporate</v>
      </c>
      <c r="L1968" t="str">
        <f>_xlfn.XLOOKUP(D1968, dim_channels!A:A, dim_channels!B:B, "Not Found")</f>
        <v>Corporate Direct</v>
      </c>
    </row>
    <row r="1969" spans="1:12" x14ac:dyDescent="0.2">
      <c r="A1969" s="3" t="s">
        <v>2403</v>
      </c>
      <c r="B1969" s="3" t="s">
        <v>375</v>
      </c>
      <c r="C1969" s="3" t="s">
        <v>368</v>
      </c>
      <c r="D1969" s="3" t="s">
        <v>33</v>
      </c>
      <c r="E1969" s="3" t="s">
        <v>34</v>
      </c>
      <c r="F1969" s="3">
        <v>5794.33</v>
      </c>
      <c r="G1969" s="3">
        <v>869.15</v>
      </c>
      <c r="H1969" s="3">
        <v>4925.18</v>
      </c>
      <c r="I1969" s="3" t="s">
        <v>29</v>
      </c>
      <c r="J1969" s="5">
        <v>1.1764707076695671</v>
      </c>
      <c r="K1969" t="str">
        <f>_xlfn.XLOOKUP(D1969, dim_channels!A:A, dim_channels!C:C, "Not Found")</f>
        <v>OTA</v>
      </c>
      <c r="L1969" t="str">
        <f>_xlfn.XLOOKUP(D1969, dim_channels!A:A, dim_channels!B:B, "Not Found")</f>
        <v>Booking.com</v>
      </c>
    </row>
    <row r="1970" spans="1:12" x14ac:dyDescent="0.2">
      <c r="A1970" s="2" t="s">
        <v>2404</v>
      </c>
      <c r="B1970" s="2" t="s">
        <v>151</v>
      </c>
      <c r="C1970" s="2" t="s">
        <v>234</v>
      </c>
      <c r="D1970" s="2" t="s">
        <v>52</v>
      </c>
      <c r="E1970" s="2" t="s">
        <v>60</v>
      </c>
      <c r="F1970" s="2">
        <v>3766.73</v>
      </c>
      <c r="G1970" s="2">
        <v>0</v>
      </c>
      <c r="H1970" s="2">
        <v>3766.73</v>
      </c>
      <c r="I1970" s="2" t="s">
        <v>41</v>
      </c>
      <c r="J1970" s="4">
        <v>1</v>
      </c>
      <c r="K1970" t="str">
        <f>_xlfn.XLOOKUP(D1970, dim_channels!A:A, dim_channels!C:C, "Not Found")</f>
        <v>OTA</v>
      </c>
      <c r="L1970" t="str">
        <f>_xlfn.XLOOKUP(D1970, dim_channels!A:A, dim_channels!B:B, "Not Found")</f>
        <v>Agoda</v>
      </c>
    </row>
    <row r="1971" spans="1:12" x14ac:dyDescent="0.2">
      <c r="A1971" s="3" t="s">
        <v>2405</v>
      </c>
      <c r="B1971" s="3" t="s">
        <v>353</v>
      </c>
      <c r="C1971" s="3" t="s">
        <v>478</v>
      </c>
      <c r="D1971" s="3" t="s">
        <v>206</v>
      </c>
      <c r="E1971" s="3" t="s">
        <v>207</v>
      </c>
      <c r="F1971" s="3">
        <v>14233.72</v>
      </c>
      <c r="G1971" s="3">
        <v>0</v>
      </c>
      <c r="H1971" s="3">
        <v>14233.72</v>
      </c>
      <c r="I1971" s="3" t="s">
        <v>29</v>
      </c>
      <c r="J1971" s="5">
        <v>1</v>
      </c>
      <c r="K1971" t="str">
        <f>_xlfn.XLOOKUP(D1971, dim_channels!A:A, dim_channels!C:C, "Not Found")</f>
        <v>Direct</v>
      </c>
      <c r="L1971" t="str">
        <f>_xlfn.XLOOKUP(D1971, dim_channels!A:A, dim_channels!B:B, "Not Found")</f>
        <v>Walk-in</v>
      </c>
    </row>
    <row r="1972" spans="1:12" x14ac:dyDescent="0.2">
      <c r="A1972" s="2" t="s">
        <v>2406</v>
      </c>
      <c r="B1972" s="2" t="s">
        <v>520</v>
      </c>
      <c r="C1972" s="2" t="s">
        <v>380</v>
      </c>
      <c r="D1972" s="2" t="s">
        <v>114</v>
      </c>
      <c r="E1972" s="2" t="s">
        <v>46</v>
      </c>
      <c r="F1972" s="2">
        <v>6032.77</v>
      </c>
      <c r="G1972" s="2">
        <v>603.28</v>
      </c>
      <c r="H1972" s="2">
        <v>5429.49</v>
      </c>
      <c r="I1972" s="2" t="s">
        <v>29</v>
      </c>
      <c r="J1972" s="4">
        <v>1.111111725042315</v>
      </c>
      <c r="K1972" t="str">
        <f>_xlfn.XLOOKUP(D1972, dim_channels!A:A, dim_channels!C:C, "Not Found")</f>
        <v>Offline</v>
      </c>
      <c r="L1972" t="str">
        <f>_xlfn.XLOOKUP(D1972, dim_channels!A:A, dim_channels!B:B, "Not Found")</f>
        <v>Travel Agency</v>
      </c>
    </row>
    <row r="1973" spans="1:12" x14ac:dyDescent="0.2">
      <c r="A1973" s="3" t="s">
        <v>2407</v>
      </c>
      <c r="B1973" s="3" t="s">
        <v>67</v>
      </c>
      <c r="C1973" s="3" t="s">
        <v>67</v>
      </c>
      <c r="D1973" s="3" t="s">
        <v>64</v>
      </c>
      <c r="E1973" s="3" t="s">
        <v>28</v>
      </c>
      <c r="F1973" s="3">
        <v>3767.58</v>
      </c>
      <c r="G1973" s="3">
        <v>0</v>
      </c>
      <c r="H1973" s="3">
        <v>3767.58</v>
      </c>
      <c r="I1973" s="3" t="s">
        <v>29</v>
      </c>
      <c r="J1973" s="5">
        <v>1</v>
      </c>
      <c r="K1973" t="str">
        <f>_xlfn.XLOOKUP(D1973, dim_channels!A:A, dim_channels!C:C, "Not Found")</f>
        <v>Direct</v>
      </c>
      <c r="L1973" t="str">
        <f>_xlfn.XLOOKUP(D1973, dim_channels!A:A, dim_channels!B:B, "Not Found")</f>
        <v>Direct Website</v>
      </c>
    </row>
    <row r="1974" spans="1:12" x14ac:dyDescent="0.2">
      <c r="A1974" s="2" t="s">
        <v>2408</v>
      </c>
      <c r="B1974" s="2" t="s">
        <v>367</v>
      </c>
      <c r="C1974" s="2" t="s">
        <v>375</v>
      </c>
      <c r="D1974" s="2" t="s">
        <v>33</v>
      </c>
      <c r="E1974" s="2" t="s">
        <v>60</v>
      </c>
      <c r="F1974" s="2">
        <v>6242.63</v>
      </c>
      <c r="G1974" s="2">
        <v>0</v>
      </c>
      <c r="H1974" s="2">
        <v>6242.63</v>
      </c>
      <c r="I1974" s="2" t="s">
        <v>29</v>
      </c>
      <c r="J1974" s="4">
        <v>1</v>
      </c>
      <c r="K1974" t="str">
        <f>_xlfn.XLOOKUP(D1974, dim_channels!A:A, dim_channels!C:C, "Not Found")</f>
        <v>OTA</v>
      </c>
      <c r="L1974" t="str">
        <f>_xlfn.XLOOKUP(D1974, dim_channels!A:A, dim_channels!B:B, "Not Found")</f>
        <v>Booking.com</v>
      </c>
    </row>
    <row r="1975" spans="1:12" x14ac:dyDescent="0.2">
      <c r="A1975" s="3" t="s">
        <v>2409</v>
      </c>
      <c r="B1975" s="3" t="s">
        <v>839</v>
      </c>
      <c r="C1975" s="3" t="s">
        <v>360</v>
      </c>
      <c r="D1975" s="3" t="s">
        <v>169</v>
      </c>
      <c r="E1975" s="3" t="s">
        <v>34</v>
      </c>
      <c r="F1975" s="3">
        <v>7929.56</v>
      </c>
      <c r="G1975" s="3">
        <v>1585.91</v>
      </c>
      <c r="H1975" s="3">
        <v>6343.65</v>
      </c>
      <c r="I1975" s="3" t="s">
        <v>29</v>
      </c>
      <c r="J1975" s="5">
        <v>1.2499996059051179</v>
      </c>
      <c r="K1975" t="str">
        <f>_xlfn.XLOOKUP(D1975, dim_channels!A:A, dim_channels!C:C, "Not Found")</f>
        <v>GDS</v>
      </c>
      <c r="L1975" t="str">
        <f>_xlfn.XLOOKUP(D1975, dim_channels!A:A, dim_channels!B:B, "Not Found")</f>
        <v>GDS (Amadeus)</v>
      </c>
    </row>
    <row r="1976" spans="1:12" x14ac:dyDescent="0.2">
      <c r="A1976" s="2" t="s">
        <v>2410</v>
      </c>
      <c r="B1976" s="2" t="s">
        <v>512</v>
      </c>
      <c r="C1976" s="2" t="s">
        <v>291</v>
      </c>
      <c r="D1976" s="2" t="s">
        <v>33</v>
      </c>
      <c r="E1976" s="2" t="s">
        <v>60</v>
      </c>
      <c r="F1976" s="2">
        <v>8862.31</v>
      </c>
      <c r="G1976" s="2">
        <v>0</v>
      </c>
      <c r="H1976" s="2">
        <v>8862.31</v>
      </c>
      <c r="I1976" s="2" t="s">
        <v>41</v>
      </c>
      <c r="J1976" s="4">
        <v>1</v>
      </c>
      <c r="K1976" t="str">
        <f>_xlfn.XLOOKUP(D1976, dim_channels!A:A, dim_channels!C:C, "Not Found")</f>
        <v>OTA</v>
      </c>
      <c r="L1976" t="str">
        <f>_xlfn.XLOOKUP(D1976, dim_channels!A:A, dim_channels!B:B, "Not Found")</f>
        <v>Booking.com</v>
      </c>
    </row>
    <row r="1977" spans="1:12" x14ac:dyDescent="0.2">
      <c r="A1977" s="3" t="s">
        <v>2411</v>
      </c>
      <c r="B1977" s="3" t="s">
        <v>117</v>
      </c>
      <c r="C1977" s="3" t="s">
        <v>184</v>
      </c>
      <c r="D1977" s="3" t="s">
        <v>114</v>
      </c>
      <c r="E1977" s="3" t="s">
        <v>46</v>
      </c>
      <c r="F1977" s="3">
        <v>3583.43</v>
      </c>
      <c r="G1977" s="3">
        <v>358.34</v>
      </c>
      <c r="H1977" s="3">
        <v>3225.09</v>
      </c>
      <c r="I1977" s="3" t="s">
        <v>29</v>
      </c>
      <c r="J1977" s="5">
        <v>1.111110077548223</v>
      </c>
      <c r="K1977" t="str">
        <f>_xlfn.XLOOKUP(D1977, dim_channels!A:A, dim_channels!C:C, "Not Found")</f>
        <v>Offline</v>
      </c>
      <c r="L1977" t="str">
        <f>_xlfn.XLOOKUP(D1977, dim_channels!A:A, dim_channels!B:B, "Not Found")</f>
        <v>Travel Agency</v>
      </c>
    </row>
    <row r="1978" spans="1:12" x14ac:dyDescent="0.2">
      <c r="A1978" s="2" t="s">
        <v>2412</v>
      </c>
      <c r="B1978" s="2" t="s">
        <v>789</v>
      </c>
      <c r="C1978" s="2" t="s">
        <v>389</v>
      </c>
      <c r="D1978" s="2" t="s">
        <v>64</v>
      </c>
      <c r="E1978" s="2" t="s">
        <v>115</v>
      </c>
      <c r="F1978" s="2">
        <v>6311.6</v>
      </c>
      <c r="G1978" s="2">
        <v>0</v>
      </c>
      <c r="H1978" s="2">
        <v>6311.6</v>
      </c>
      <c r="I1978" s="2" t="s">
        <v>41</v>
      </c>
      <c r="J1978" s="4">
        <v>1</v>
      </c>
      <c r="K1978" t="str">
        <f>_xlfn.XLOOKUP(D1978, dim_channels!A:A, dim_channels!C:C, "Not Found")</f>
        <v>Direct</v>
      </c>
      <c r="L1978" t="str">
        <f>_xlfn.XLOOKUP(D1978, dim_channels!A:A, dim_channels!B:B, "Not Found")</f>
        <v>Direct Website</v>
      </c>
    </row>
    <row r="1979" spans="1:12" x14ac:dyDescent="0.2">
      <c r="A1979" s="3" t="s">
        <v>2413</v>
      </c>
      <c r="B1979" s="3" t="s">
        <v>147</v>
      </c>
      <c r="C1979" s="3" t="s">
        <v>359</v>
      </c>
      <c r="D1979" s="3" t="s">
        <v>27</v>
      </c>
      <c r="E1979" s="3" t="s">
        <v>34</v>
      </c>
      <c r="F1979" s="3">
        <v>8626.41</v>
      </c>
      <c r="G1979" s="3">
        <v>1552.75</v>
      </c>
      <c r="H1979" s="3">
        <v>7073.66</v>
      </c>
      <c r="I1979" s="3" t="s">
        <v>56</v>
      </c>
      <c r="J1979" s="5">
        <v>1.219511539994854</v>
      </c>
      <c r="K1979" t="str">
        <f>_xlfn.XLOOKUP(D1979, dim_channels!A:A, dim_channels!C:C, "Not Found")</f>
        <v>OTA</v>
      </c>
      <c r="L1979" t="str">
        <f>_xlfn.XLOOKUP(D1979, dim_channels!A:A, dim_channels!B:B, "Not Found")</f>
        <v>Expedia</v>
      </c>
    </row>
    <row r="1980" spans="1:12" x14ac:dyDescent="0.2">
      <c r="A1980" s="2" t="s">
        <v>2414</v>
      </c>
      <c r="B1980" s="2" t="s">
        <v>300</v>
      </c>
      <c r="C1980" s="2" t="s">
        <v>84</v>
      </c>
      <c r="D1980" s="2" t="s">
        <v>169</v>
      </c>
      <c r="E1980" s="2" t="s">
        <v>46</v>
      </c>
      <c r="F1980" s="2">
        <v>5629.45</v>
      </c>
      <c r="G1980" s="2">
        <v>1125.8900000000001</v>
      </c>
      <c r="H1980" s="2">
        <v>4503.5600000000004</v>
      </c>
      <c r="I1980" s="2" t="s">
        <v>29</v>
      </c>
      <c r="J1980" s="4">
        <v>1.25</v>
      </c>
      <c r="K1980" t="str">
        <f>_xlfn.XLOOKUP(D1980, dim_channels!A:A, dim_channels!C:C, "Not Found")</f>
        <v>GDS</v>
      </c>
      <c r="L1980" t="str">
        <f>_xlfn.XLOOKUP(D1980, dim_channels!A:A, dim_channels!B:B, "Not Found")</f>
        <v>GDS (Amadeus)</v>
      </c>
    </row>
    <row r="1981" spans="1:12" x14ac:dyDescent="0.2">
      <c r="A1981" s="3" t="s">
        <v>2415</v>
      </c>
      <c r="B1981" s="3" t="s">
        <v>104</v>
      </c>
      <c r="C1981" s="3" t="s">
        <v>388</v>
      </c>
      <c r="D1981" s="3" t="s">
        <v>114</v>
      </c>
      <c r="E1981" s="3" t="s">
        <v>46</v>
      </c>
      <c r="F1981" s="3">
        <v>11694.76</v>
      </c>
      <c r="G1981" s="3">
        <v>1169.48</v>
      </c>
      <c r="H1981" s="3">
        <v>10525.28</v>
      </c>
      <c r="I1981" s="3" t="s">
        <v>29</v>
      </c>
      <c r="J1981" s="5">
        <v>1.111111533374884</v>
      </c>
      <c r="K1981" t="str">
        <f>_xlfn.XLOOKUP(D1981, dim_channels!A:A, dim_channels!C:C, "Not Found")</f>
        <v>Offline</v>
      </c>
      <c r="L1981" t="str">
        <f>_xlfn.XLOOKUP(D1981, dim_channels!A:A, dim_channels!B:B, "Not Found")</f>
        <v>Travel Agency</v>
      </c>
    </row>
    <row r="1982" spans="1:12" x14ac:dyDescent="0.2">
      <c r="A1982" s="2" t="s">
        <v>2416</v>
      </c>
      <c r="B1982" s="2" t="s">
        <v>355</v>
      </c>
      <c r="C1982" s="2" t="s">
        <v>787</v>
      </c>
      <c r="D1982" s="2" t="s">
        <v>64</v>
      </c>
      <c r="E1982" s="2" t="s">
        <v>115</v>
      </c>
      <c r="F1982" s="2">
        <v>17794.93</v>
      </c>
      <c r="G1982" s="2">
        <v>0</v>
      </c>
      <c r="H1982" s="2">
        <v>17794.93</v>
      </c>
      <c r="I1982" s="2" t="s">
        <v>41</v>
      </c>
      <c r="J1982" s="4">
        <v>1</v>
      </c>
      <c r="K1982" t="str">
        <f>_xlfn.XLOOKUP(D1982, dim_channels!A:A, dim_channels!C:C, "Not Found")</f>
        <v>Direct</v>
      </c>
      <c r="L1982" t="str">
        <f>_xlfn.XLOOKUP(D1982, dim_channels!A:A, dim_channels!B:B, "Not Found")</f>
        <v>Direct Website</v>
      </c>
    </row>
    <row r="1983" spans="1:12" x14ac:dyDescent="0.2">
      <c r="A1983" s="3" t="s">
        <v>2417</v>
      </c>
      <c r="B1983" s="3" t="s">
        <v>584</v>
      </c>
      <c r="C1983" s="3" t="s">
        <v>794</v>
      </c>
      <c r="D1983" s="3" t="s">
        <v>206</v>
      </c>
      <c r="E1983" s="3" t="s">
        <v>207</v>
      </c>
      <c r="F1983" s="3">
        <v>17664.05</v>
      </c>
      <c r="G1983" s="3">
        <v>0</v>
      </c>
      <c r="H1983" s="3">
        <v>17664.05</v>
      </c>
      <c r="I1983" s="3" t="s">
        <v>29</v>
      </c>
      <c r="J1983" s="5">
        <v>1</v>
      </c>
      <c r="K1983" t="str">
        <f>_xlfn.XLOOKUP(D1983, dim_channels!A:A, dim_channels!C:C, "Not Found")</f>
        <v>Direct</v>
      </c>
      <c r="L1983" t="str">
        <f>_xlfn.XLOOKUP(D1983, dim_channels!A:A, dim_channels!B:B, "Not Found")</f>
        <v>Walk-in</v>
      </c>
    </row>
    <row r="1984" spans="1:12" x14ac:dyDescent="0.2">
      <c r="A1984" s="2" t="s">
        <v>2418</v>
      </c>
      <c r="B1984" s="2" t="s">
        <v>168</v>
      </c>
      <c r="C1984" s="2" t="s">
        <v>118</v>
      </c>
      <c r="D1984" s="2" t="s">
        <v>52</v>
      </c>
      <c r="E1984" s="2" t="s">
        <v>34</v>
      </c>
      <c r="F1984" s="2">
        <v>3057.76</v>
      </c>
      <c r="G1984" s="2">
        <v>366.93</v>
      </c>
      <c r="H1984" s="2">
        <v>2690.83</v>
      </c>
      <c r="I1984" s="2" t="s">
        <v>29</v>
      </c>
      <c r="J1984" s="4">
        <v>1.1363631295919849</v>
      </c>
      <c r="K1984" t="str">
        <f>_xlfn.XLOOKUP(D1984, dim_channels!A:A, dim_channels!C:C, "Not Found")</f>
        <v>OTA</v>
      </c>
      <c r="L1984" t="str">
        <f>_xlfn.XLOOKUP(D1984, dim_channels!A:A, dim_channels!B:B, "Not Found")</f>
        <v>Agoda</v>
      </c>
    </row>
    <row r="1985" spans="1:12" x14ac:dyDescent="0.2">
      <c r="A1985" s="3" t="s">
        <v>2419</v>
      </c>
      <c r="B1985" s="3" t="s">
        <v>426</v>
      </c>
      <c r="C1985" s="3" t="s">
        <v>192</v>
      </c>
      <c r="D1985" s="3" t="s">
        <v>64</v>
      </c>
      <c r="E1985" s="3" t="s">
        <v>28</v>
      </c>
      <c r="F1985" s="3">
        <v>8724.07</v>
      </c>
      <c r="G1985" s="3">
        <v>0</v>
      </c>
      <c r="H1985" s="3">
        <v>8724.07</v>
      </c>
      <c r="I1985" s="3" t="s">
        <v>29</v>
      </c>
      <c r="J1985" s="5">
        <v>1</v>
      </c>
      <c r="K1985" t="str">
        <f>_xlfn.XLOOKUP(D1985, dim_channels!A:A, dim_channels!C:C, "Not Found")</f>
        <v>Direct</v>
      </c>
      <c r="L1985" t="str">
        <f>_xlfn.XLOOKUP(D1985, dim_channels!A:A, dim_channels!B:B, "Not Found")</f>
        <v>Direct Website</v>
      </c>
    </row>
    <row r="1986" spans="1:12" x14ac:dyDescent="0.2">
      <c r="A1986" s="2" t="s">
        <v>2420</v>
      </c>
      <c r="B1986" s="2" t="s">
        <v>567</v>
      </c>
      <c r="C1986" s="2" t="s">
        <v>679</v>
      </c>
      <c r="D1986" s="2" t="s">
        <v>64</v>
      </c>
      <c r="E1986" s="2" t="s">
        <v>115</v>
      </c>
      <c r="F1986" s="2">
        <v>3184.68</v>
      </c>
      <c r="G1986" s="2">
        <v>0</v>
      </c>
      <c r="H1986" s="2">
        <v>3184.68</v>
      </c>
      <c r="I1986" s="2" t="s">
        <v>29</v>
      </c>
      <c r="J1986" s="4">
        <v>1</v>
      </c>
      <c r="K1986" t="str">
        <f>_xlfn.XLOOKUP(D1986, dim_channels!A:A, dim_channels!C:C, "Not Found")</f>
        <v>Direct</v>
      </c>
      <c r="L1986" t="str">
        <f>_xlfn.XLOOKUP(D1986, dim_channels!A:A, dim_channels!B:B, "Not Found")</f>
        <v>Direct Website</v>
      </c>
    </row>
    <row r="1987" spans="1:12" x14ac:dyDescent="0.2">
      <c r="A1987" s="3" t="s">
        <v>2421</v>
      </c>
      <c r="B1987" s="3" t="s">
        <v>393</v>
      </c>
      <c r="C1987" s="3" t="s">
        <v>1234</v>
      </c>
      <c r="D1987" s="3" t="s">
        <v>169</v>
      </c>
      <c r="E1987" s="3" t="s">
        <v>34</v>
      </c>
      <c r="F1987" s="3">
        <v>5155.25</v>
      </c>
      <c r="G1987" s="3">
        <v>1031.05</v>
      </c>
      <c r="H1987" s="3">
        <v>4124.2</v>
      </c>
      <c r="I1987" s="3" t="s">
        <v>29</v>
      </c>
      <c r="J1987" s="5">
        <v>1.25</v>
      </c>
      <c r="K1987" t="str">
        <f>_xlfn.XLOOKUP(D1987, dim_channels!A:A, dim_channels!C:C, "Not Found")</f>
        <v>GDS</v>
      </c>
      <c r="L1987" t="str">
        <f>_xlfn.XLOOKUP(D1987, dim_channels!A:A, dim_channels!B:B, "Not Found")</f>
        <v>GDS (Amadeus)</v>
      </c>
    </row>
    <row r="1988" spans="1:12" x14ac:dyDescent="0.2">
      <c r="A1988" s="2" t="s">
        <v>2422</v>
      </c>
      <c r="B1988" s="2" t="s">
        <v>400</v>
      </c>
      <c r="C1988" s="2" t="s">
        <v>463</v>
      </c>
      <c r="D1988" s="2" t="s">
        <v>52</v>
      </c>
      <c r="E1988" s="2" t="s">
        <v>60</v>
      </c>
      <c r="F1988" s="2">
        <v>6318.85</v>
      </c>
      <c r="G1988" s="2">
        <v>0</v>
      </c>
      <c r="H1988" s="2">
        <v>6318.85</v>
      </c>
      <c r="I1988" s="2" t="s">
        <v>29</v>
      </c>
      <c r="J1988" s="4">
        <v>1</v>
      </c>
      <c r="K1988" t="str">
        <f>_xlfn.XLOOKUP(D1988, dim_channels!A:A, dim_channels!C:C, "Not Found")</f>
        <v>OTA</v>
      </c>
      <c r="L1988" t="str">
        <f>_xlfn.XLOOKUP(D1988, dim_channels!A:A, dim_channels!B:B, "Not Found")</f>
        <v>Agoda</v>
      </c>
    </row>
    <row r="1989" spans="1:12" x14ac:dyDescent="0.2">
      <c r="A1989" s="3" t="s">
        <v>2423</v>
      </c>
      <c r="B1989" s="3" t="s">
        <v>485</v>
      </c>
      <c r="C1989" s="3" t="s">
        <v>661</v>
      </c>
      <c r="D1989" s="3" t="s">
        <v>52</v>
      </c>
      <c r="E1989" s="3" t="s">
        <v>60</v>
      </c>
      <c r="F1989" s="3">
        <v>2854.85</v>
      </c>
      <c r="G1989" s="3">
        <v>0</v>
      </c>
      <c r="H1989" s="3">
        <v>2854.85</v>
      </c>
      <c r="I1989" s="3" t="s">
        <v>41</v>
      </c>
      <c r="J1989" s="5">
        <v>1</v>
      </c>
      <c r="K1989" t="str">
        <f>_xlfn.XLOOKUP(D1989, dim_channels!A:A, dim_channels!C:C, "Not Found")</f>
        <v>OTA</v>
      </c>
      <c r="L1989" t="str">
        <f>_xlfn.XLOOKUP(D1989, dim_channels!A:A, dim_channels!B:B, "Not Found")</f>
        <v>Agoda</v>
      </c>
    </row>
    <row r="1990" spans="1:12" x14ac:dyDescent="0.2">
      <c r="A1990" s="2" t="s">
        <v>2424</v>
      </c>
      <c r="B1990" s="2" t="s">
        <v>198</v>
      </c>
      <c r="C1990" s="2" t="s">
        <v>179</v>
      </c>
      <c r="D1990" s="2" t="s">
        <v>169</v>
      </c>
      <c r="E1990" s="2" t="s">
        <v>46</v>
      </c>
      <c r="F1990" s="2">
        <v>3004.17</v>
      </c>
      <c r="G1990" s="2">
        <v>600.83000000000004</v>
      </c>
      <c r="H1990" s="2">
        <v>2403.34</v>
      </c>
      <c r="I1990" s="2" t="s">
        <v>29</v>
      </c>
      <c r="J1990" s="4">
        <v>1.2499979195619431</v>
      </c>
      <c r="K1990" t="str">
        <f>_xlfn.XLOOKUP(D1990, dim_channels!A:A, dim_channels!C:C, "Not Found")</f>
        <v>GDS</v>
      </c>
      <c r="L1990" t="str">
        <f>_xlfn.XLOOKUP(D1990, dim_channels!A:A, dim_channels!B:B, "Not Found")</f>
        <v>GDS (Amadeus)</v>
      </c>
    </row>
    <row r="1991" spans="1:12" x14ac:dyDescent="0.2">
      <c r="A1991" s="3" t="s">
        <v>2425</v>
      </c>
      <c r="B1991" s="3" t="s">
        <v>516</v>
      </c>
      <c r="C1991" s="3" t="s">
        <v>520</v>
      </c>
      <c r="D1991" s="3" t="s">
        <v>27</v>
      </c>
      <c r="E1991" s="3" t="s">
        <v>60</v>
      </c>
      <c r="F1991" s="3">
        <v>11899.73</v>
      </c>
      <c r="G1991" s="3">
        <v>0</v>
      </c>
      <c r="H1991" s="3">
        <v>11899.73</v>
      </c>
      <c r="I1991" s="3" t="s">
        <v>56</v>
      </c>
      <c r="J1991" s="5">
        <v>1</v>
      </c>
      <c r="K1991" t="str">
        <f>_xlfn.XLOOKUP(D1991, dim_channels!A:A, dim_channels!C:C, "Not Found")</f>
        <v>OTA</v>
      </c>
      <c r="L1991" t="str">
        <f>_xlfn.XLOOKUP(D1991, dim_channels!A:A, dim_channels!B:B, "Not Found")</f>
        <v>Expedia</v>
      </c>
    </row>
    <row r="1992" spans="1:12" x14ac:dyDescent="0.2">
      <c r="A1992" s="2" t="s">
        <v>2426</v>
      </c>
      <c r="B1992" s="2" t="s">
        <v>1048</v>
      </c>
      <c r="C1992" s="2" t="s">
        <v>451</v>
      </c>
      <c r="D1992" s="2" t="s">
        <v>33</v>
      </c>
      <c r="E1992" s="2" t="s">
        <v>28</v>
      </c>
      <c r="F1992" s="2">
        <v>2708.03</v>
      </c>
      <c r="G1992" s="2">
        <v>406.2</v>
      </c>
      <c r="H1992" s="2">
        <v>2301.83</v>
      </c>
      <c r="I1992" s="2" t="s">
        <v>41</v>
      </c>
      <c r="J1992" s="4">
        <v>1.1764682882749811</v>
      </c>
      <c r="K1992" t="str">
        <f>_xlfn.XLOOKUP(D1992, dim_channels!A:A, dim_channels!C:C, "Not Found")</f>
        <v>OTA</v>
      </c>
      <c r="L1992" t="str">
        <f>_xlfn.XLOOKUP(D1992, dim_channels!A:A, dim_channels!B:B, "Not Found")</f>
        <v>Booking.com</v>
      </c>
    </row>
    <row r="1993" spans="1:12" x14ac:dyDescent="0.2">
      <c r="A1993" s="3" t="s">
        <v>2427</v>
      </c>
      <c r="B1993" s="3" t="s">
        <v>289</v>
      </c>
      <c r="C1993" s="3" t="s">
        <v>1278</v>
      </c>
      <c r="D1993" s="3" t="s">
        <v>33</v>
      </c>
      <c r="E1993" s="3" t="s">
        <v>28</v>
      </c>
      <c r="F1993" s="3">
        <v>11180.82</v>
      </c>
      <c r="G1993" s="3">
        <v>1677.12</v>
      </c>
      <c r="H1993" s="3">
        <v>9503.7000000000007</v>
      </c>
      <c r="I1993" s="3" t="s">
        <v>41</v>
      </c>
      <c r="J1993" s="5">
        <v>1.176470216862906</v>
      </c>
      <c r="K1993" t="str">
        <f>_xlfn.XLOOKUP(D1993, dim_channels!A:A, dim_channels!C:C, "Not Found")</f>
        <v>OTA</v>
      </c>
      <c r="L1993" t="str">
        <f>_xlfn.XLOOKUP(D1993, dim_channels!A:A, dim_channels!B:B, "Not Found")</f>
        <v>Booking.com</v>
      </c>
    </row>
    <row r="1994" spans="1:12" x14ac:dyDescent="0.2">
      <c r="A1994" s="2" t="s">
        <v>2428</v>
      </c>
      <c r="B1994" s="2" t="s">
        <v>266</v>
      </c>
      <c r="C1994" s="2" t="s">
        <v>891</v>
      </c>
      <c r="D1994" s="2" t="s">
        <v>45</v>
      </c>
      <c r="E1994" s="2" t="s">
        <v>46</v>
      </c>
      <c r="F1994" s="2">
        <v>19178.54</v>
      </c>
      <c r="G1994" s="2">
        <v>958.93</v>
      </c>
      <c r="H1994" s="2">
        <v>18219.61</v>
      </c>
      <c r="I1994" s="2" t="s">
        <v>29</v>
      </c>
      <c r="J1994" s="4">
        <v>1.052631752271316</v>
      </c>
      <c r="K1994" t="str">
        <f>_xlfn.XLOOKUP(D1994, dim_channels!A:A, dim_channels!C:C, "Not Found")</f>
        <v>Corporate</v>
      </c>
      <c r="L1994" t="str">
        <f>_xlfn.XLOOKUP(D1994, dim_channels!A:A, dim_channels!B:B, "Not Found")</f>
        <v>Corporate Direct</v>
      </c>
    </row>
    <row r="1995" spans="1:12" x14ac:dyDescent="0.2">
      <c r="A1995" s="3" t="s">
        <v>2429</v>
      </c>
      <c r="B1995" s="3" t="s">
        <v>215</v>
      </c>
      <c r="C1995" s="3" t="s">
        <v>384</v>
      </c>
      <c r="D1995" s="3" t="s">
        <v>33</v>
      </c>
      <c r="E1995" s="3" t="s">
        <v>28</v>
      </c>
      <c r="F1995" s="3">
        <v>12334.12</v>
      </c>
      <c r="G1995" s="3">
        <v>1850.12</v>
      </c>
      <c r="H1995" s="3">
        <v>10484</v>
      </c>
      <c r="I1995" s="3" t="s">
        <v>29</v>
      </c>
      <c r="J1995" s="5">
        <v>1.176470812666921</v>
      </c>
      <c r="K1995" t="str">
        <f>_xlfn.XLOOKUP(D1995, dim_channels!A:A, dim_channels!C:C, "Not Found")</f>
        <v>OTA</v>
      </c>
      <c r="L1995" t="str">
        <f>_xlfn.XLOOKUP(D1995, dim_channels!A:A, dim_channels!B:B, "Not Found")</f>
        <v>Booking.com</v>
      </c>
    </row>
    <row r="1996" spans="1:12" x14ac:dyDescent="0.2">
      <c r="A1996" s="2" t="s">
        <v>2430</v>
      </c>
      <c r="B1996" s="2" t="s">
        <v>754</v>
      </c>
      <c r="C1996" s="2" t="s">
        <v>817</v>
      </c>
      <c r="D1996" s="2" t="s">
        <v>45</v>
      </c>
      <c r="E1996" s="2" t="s">
        <v>89</v>
      </c>
      <c r="F1996" s="2">
        <v>8749.44</v>
      </c>
      <c r="G1996" s="2">
        <v>0</v>
      </c>
      <c r="H1996" s="2">
        <v>8749.44</v>
      </c>
      <c r="I1996" s="2" t="s">
        <v>29</v>
      </c>
      <c r="J1996" s="4">
        <v>1</v>
      </c>
      <c r="K1996" t="str">
        <f>_xlfn.XLOOKUP(D1996, dim_channels!A:A, dim_channels!C:C, "Not Found")</f>
        <v>Corporate</v>
      </c>
      <c r="L1996" t="str">
        <f>_xlfn.XLOOKUP(D1996, dim_channels!A:A, dim_channels!B:B, "Not Found")</f>
        <v>Corporate Direct</v>
      </c>
    </row>
    <row r="1997" spans="1:12" x14ac:dyDescent="0.2">
      <c r="A1997" s="3" t="s">
        <v>2431</v>
      </c>
      <c r="B1997" s="3" t="s">
        <v>515</v>
      </c>
      <c r="C1997" s="3" t="s">
        <v>557</v>
      </c>
      <c r="D1997" s="3" t="s">
        <v>45</v>
      </c>
      <c r="E1997" s="3" t="s">
        <v>46</v>
      </c>
      <c r="F1997" s="3">
        <v>8148.82</v>
      </c>
      <c r="G1997" s="3">
        <v>407.44</v>
      </c>
      <c r="H1997" s="3">
        <v>7741.38</v>
      </c>
      <c r="I1997" s="3" t="s">
        <v>29</v>
      </c>
      <c r="J1997" s="5">
        <v>1.0526314429726999</v>
      </c>
      <c r="K1997" t="str">
        <f>_xlfn.XLOOKUP(D1997, dim_channels!A:A, dim_channels!C:C, "Not Found")</f>
        <v>Corporate</v>
      </c>
      <c r="L1997" t="str">
        <f>_xlfn.XLOOKUP(D1997, dim_channels!A:A, dim_channels!B:B, "Not Found")</f>
        <v>Corporate Direct</v>
      </c>
    </row>
    <row r="1998" spans="1:12" x14ac:dyDescent="0.2">
      <c r="A1998" s="2" t="s">
        <v>2432</v>
      </c>
      <c r="B1998" s="2" t="s">
        <v>418</v>
      </c>
      <c r="C1998" s="2" t="s">
        <v>781</v>
      </c>
      <c r="D1998" s="2" t="s">
        <v>169</v>
      </c>
      <c r="E1998" s="2" t="s">
        <v>46</v>
      </c>
      <c r="F1998" s="2">
        <v>2842.45</v>
      </c>
      <c r="G1998" s="2">
        <v>568.49</v>
      </c>
      <c r="H1998" s="2">
        <v>2273.96</v>
      </c>
      <c r="I1998" s="2" t="s">
        <v>29</v>
      </c>
      <c r="J1998" s="4">
        <v>1.25</v>
      </c>
      <c r="K1998" t="str">
        <f>_xlfn.XLOOKUP(D1998, dim_channels!A:A, dim_channels!C:C, "Not Found")</f>
        <v>GDS</v>
      </c>
      <c r="L1998" t="str">
        <f>_xlfn.XLOOKUP(D1998, dim_channels!A:A, dim_channels!B:B, "Not Found")</f>
        <v>GDS (Amadeus)</v>
      </c>
    </row>
    <row r="1999" spans="1:12" x14ac:dyDescent="0.2">
      <c r="A1999" s="3" t="s">
        <v>2433</v>
      </c>
      <c r="B1999" s="3" t="s">
        <v>299</v>
      </c>
      <c r="C1999" s="3" t="s">
        <v>448</v>
      </c>
      <c r="D1999" s="3" t="s">
        <v>45</v>
      </c>
      <c r="E1999" s="3" t="s">
        <v>46</v>
      </c>
      <c r="F1999" s="3">
        <v>2486.4699999999998</v>
      </c>
      <c r="G1999" s="3">
        <v>124.32</v>
      </c>
      <c r="H1999" s="3">
        <v>2362.15</v>
      </c>
      <c r="I1999" s="3" t="s">
        <v>56</v>
      </c>
      <c r="J1999" s="5">
        <v>1.052630019262113</v>
      </c>
      <c r="K1999" t="str">
        <f>_xlfn.XLOOKUP(D1999, dim_channels!A:A, dim_channels!C:C, "Not Found")</f>
        <v>Corporate</v>
      </c>
      <c r="L1999" t="str">
        <f>_xlfn.XLOOKUP(D1999, dim_channels!A:A, dim_channels!B:B, "Not Found")</f>
        <v>Corporate Direct</v>
      </c>
    </row>
    <row r="2000" spans="1:12" x14ac:dyDescent="0.2">
      <c r="A2000" s="2" t="s">
        <v>2434</v>
      </c>
      <c r="B2000" s="2" t="s">
        <v>262</v>
      </c>
      <c r="C2000" s="2" t="s">
        <v>955</v>
      </c>
      <c r="D2000" s="2" t="s">
        <v>33</v>
      </c>
      <c r="E2000" s="2" t="s">
        <v>34</v>
      </c>
      <c r="F2000" s="2">
        <v>22031.69</v>
      </c>
      <c r="G2000" s="2">
        <v>3304.75</v>
      </c>
      <c r="H2000" s="2">
        <v>18726.939999999999</v>
      </c>
      <c r="I2000" s="2" t="s">
        <v>29</v>
      </c>
      <c r="J2000" s="4">
        <v>1.1764703683570299</v>
      </c>
      <c r="K2000" t="str">
        <f>_xlfn.XLOOKUP(D2000, dim_channels!A:A, dim_channels!C:C, "Not Found")</f>
        <v>OTA</v>
      </c>
      <c r="L2000" t="str">
        <f>_xlfn.XLOOKUP(D2000, dim_channels!A:A, dim_channels!B:B, "Not Found")</f>
        <v>Booking.com</v>
      </c>
    </row>
    <row r="2001" spans="1:12" x14ac:dyDescent="0.2">
      <c r="A2001" s="3" t="s">
        <v>2435</v>
      </c>
      <c r="B2001" s="3" t="s">
        <v>504</v>
      </c>
      <c r="C2001" s="3" t="s">
        <v>2359</v>
      </c>
      <c r="D2001" s="3" t="s">
        <v>64</v>
      </c>
      <c r="E2001" s="3" t="s">
        <v>115</v>
      </c>
      <c r="F2001" s="3">
        <v>20543.86</v>
      </c>
      <c r="G2001" s="3">
        <v>0</v>
      </c>
      <c r="H2001" s="3">
        <v>20543.86</v>
      </c>
      <c r="I2001" s="3" t="s">
        <v>29</v>
      </c>
      <c r="J2001" s="5">
        <v>1</v>
      </c>
      <c r="K2001" t="str">
        <f>_xlfn.XLOOKUP(D2001, dim_channels!A:A, dim_channels!C:C, "Not Found")</f>
        <v>Direct</v>
      </c>
      <c r="L2001" t="str">
        <f>_xlfn.XLOOKUP(D2001, dim_channels!A:A, dim_channels!B:B, "Not Found")</f>
        <v>Direct Website</v>
      </c>
    </row>
    <row r="2002" spans="1:12" x14ac:dyDescent="0.2">
      <c r="A2002" s="2" t="s">
        <v>2436</v>
      </c>
      <c r="B2002" s="2" t="s">
        <v>104</v>
      </c>
      <c r="C2002" s="2" t="s">
        <v>546</v>
      </c>
      <c r="D2002" s="2" t="s">
        <v>114</v>
      </c>
      <c r="E2002" s="2" t="s">
        <v>115</v>
      </c>
      <c r="F2002" s="2">
        <v>2856.75</v>
      </c>
      <c r="G2002" s="2">
        <v>285.68</v>
      </c>
      <c r="H2002" s="2">
        <v>2571.0700000000002</v>
      </c>
      <c r="I2002" s="2" t="s">
        <v>29</v>
      </c>
      <c r="J2002" s="4">
        <v>1.1111132719062491</v>
      </c>
      <c r="K2002" t="str">
        <f>_xlfn.XLOOKUP(D2002, dim_channels!A:A, dim_channels!C:C, "Not Found")</f>
        <v>Offline</v>
      </c>
      <c r="L2002" t="str">
        <f>_xlfn.XLOOKUP(D2002, dim_channels!A:A, dim_channels!B:B, "Not Found")</f>
        <v>Travel Agency</v>
      </c>
    </row>
    <row r="2003" spans="1:12" x14ac:dyDescent="0.2">
      <c r="A2003" s="3" t="s">
        <v>2437</v>
      </c>
      <c r="B2003" s="3" t="s">
        <v>261</v>
      </c>
      <c r="C2003" s="3" t="s">
        <v>262</v>
      </c>
      <c r="D2003" s="3" t="s">
        <v>64</v>
      </c>
      <c r="E2003" s="3" t="s">
        <v>34</v>
      </c>
      <c r="F2003" s="3">
        <v>15594.14</v>
      </c>
      <c r="G2003" s="3">
        <v>0</v>
      </c>
      <c r="H2003" s="3">
        <v>15594.14</v>
      </c>
      <c r="I2003" s="3" t="s">
        <v>41</v>
      </c>
      <c r="J2003" s="5">
        <v>1</v>
      </c>
      <c r="K2003" t="str">
        <f>_xlfn.XLOOKUP(D2003, dim_channels!A:A, dim_channels!C:C, "Not Found")</f>
        <v>Direct</v>
      </c>
      <c r="L2003" t="str">
        <f>_xlfn.XLOOKUP(D2003, dim_channels!A:A, dim_channels!B:B, "Not Found")</f>
        <v>Direct Website</v>
      </c>
    </row>
    <row r="2004" spans="1:12" x14ac:dyDescent="0.2">
      <c r="A2004" s="2" t="s">
        <v>2438</v>
      </c>
      <c r="B2004" s="2" t="s">
        <v>230</v>
      </c>
      <c r="C2004" s="2" t="s">
        <v>570</v>
      </c>
      <c r="D2004" s="2" t="s">
        <v>52</v>
      </c>
      <c r="E2004" s="2" t="s">
        <v>34</v>
      </c>
      <c r="F2004" s="2">
        <v>8284.94</v>
      </c>
      <c r="G2004" s="2">
        <v>994.19</v>
      </c>
      <c r="H2004" s="2">
        <v>7290.75</v>
      </c>
      <c r="I2004" s="2" t="s">
        <v>56</v>
      </c>
      <c r="J2004" s="4">
        <v>1.136363199945136</v>
      </c>
      <c r="K2004" t="str">
        <f>_xlfn.XLOOKUP(D2004, dim_channels!A:A, dim_channels!C:C, "Not Found")</f>
        <v>OTA</v>
      </c>
      <c r="L2004" t="str">
        <f>_xlfn.XLOOKUP(D2004, dim_channels!A:A, dim_channels!B:B, "Not Found")</f>
        <v>Agoda</v>
      </c>
    </row>
    <row r="2005" spans="1:12" x14ac:dyDescent="0.2">
      <c r="A2005" s="3" t="s">
        <v>2439</v>
      </c>
      <c r="B2005" s="3" t="s">
        <v>129</v>
      </c>
      <c r="C2005" s="3" t="s">
        <v>426</v>
      </c>
      <c r="D2005" s="3" t="s">
        <v>169</v>
      </c>
      <c r="E2005" s="3" t="s">
        <v>46</v>
      </c>
      <c r="F2005" s="3">
        <v>7838.47</v>
      </c>
      <c r="G2005" s="3">
        <v>1567.69</v>
      </c>
      <c r="H2005" s="3">
        <v>6270.78</v>
      </c>
      <c r="I2005" s="3" t="s">
        <v>29</v>
      </c>
      <c r="J2005" s="5">
        <v>1.249999202651026</v>
      </c>
      <c r="K2005" t="str">
        <f>_xlfn.XLOOKUP(D2005, dim_channels!A:A, dim_channels!C:C, "Not Found")</f>
        <v>GDS</v>
      </c>
      <c r="L2005" t="str">
        <f>_xlfn.XLOOKUP(D2005, dim_channels!A:A, dim_channels!B:B, "Not Found")</f>
        <v>GDS (Amadeus)</v>
      </c>
    </row>
    <row r="2006" spans="1:12" x14ac:dyDescent="0.2">
      <c r="A2006" s="2" t="s">
        <v>2440</v>
      </c>
      <c r="B2006" s="2" t="s">
        <v>532</v>
      </c>
      <c r="C2006" s="2" t="s">
        <v>420</v>
      </c>
      <c r="D2006" s="2" t="s">
        <v>52</v>
      </c>
      <c r="E2006" s="2" t="s">
        <v>34</v>
      </c>
      <c r="F2006" s="2">
        <v>2642.85</v>
      </c>
      <c r="G2006" s="2">
        <v>317.14</v>
      </c>
      <c r="H2006" s="2">
        <v>2325.71</v>
      </c>
      <c r="I2006" s="2" t="s">
        <v>56</v>
      </c>
      <c r="J2006" s="4">
        <v>1.1363626591449489</v>
      </c>
      <c r="K2006" t="str">
        <f>_xlfn.XLOOKUP(D2006, dim_channels!A:A, dim_channels!C:C, "Not Found")</f>
        <v>OTA</v>
      </c>
      <c r="L2006" t="str">
        <f>_xlfn.XLOOKUP(D2006, dim_channels!A:A, dim_channels!B:B, "Not Found")</f>
        <v>Agoda</v>
      </c>
    </row>
    <row r="2007" spans="1:12" x14ac:dyDescent="0.2">
      <c r="A2007" s="3" t="s">
        <v>2441</v>
      </c>
      <c r="B2007" s="3" t="s">
        <v>127</v>
      </c>
      <c r="C2007" s="3" t="s">
        <v>261</v>
      </c>
      <c r="D2007" s="3" t="s">
        <v>33</v>
      </c>
      <c r="E2007" s="3" t="s">
        <v>28</v>
      </c>
      <c r="F2007" s="3">
        <v>7561.01</v>
      </c>
      <c r="G2007" s="3">
        <v>1134.1500000000001</v>
      </c>
      <c r="H2007" s="3">
        <v>6426.86</v>
      </c>
      <c r="I2007" s="3" t="s">
        <v>41</v>
      </c>
      <c r="J2007" s="5">
        <v>1.17647031365239</v>
      </c>
      <c r="K2007" t="str">
        <f>_xlfn.XLOOKUP(D2007, dim_channels!A:A, dim_channels!C:C, "Not Found")</f>
        <v>OTA</v>
      </c>
      <c r="L2007" t="str">
        <f>_xlfn.XLOOKUP(D2007, dim_channels!A:A, dim_channels!B:B, "Not Found")</f>
        <v>Booking.com</v>
      </c>
    </row>
    <row r="2008" spans="1:12" x14ac:dyDescent="0.2">
      <c r="A2008" s="2" t="s">
        <v>2442</v>
      </c>
      <c r="B2008" s="2" t="s">
        <v>679</v>
      </c>
      <c r="C2008" s="2" t="s">
        <v>85</v>
      </c>
      <c r="D2008" s="2" t="s">
        <v>27</v>
      </c>
      <c r="E2008" s="2" t="s">
        <v>28</v>
      </c>
      <c r="F2008" s="2">
        <v>5933.79</v>
      </c>
      <c r="G2008" s="2">
        <v>1068.08</v>
      </c>
      <c r="H2008" s="2">
        <v>4865.71</v>
      </c>
      <c r="I2008" s="2" t="s">
        <v>41</v>
      </c>
      <c r="J2008" s="4">
        <v>1.219511643727226</v>
      </c>
      <c r="K2008" t="str">
        <f>_xlfn.XLOOKUP(D2008, dim_channels!A:A, dim_channels!C:C, "Not Found")</f>
        <v>OTA</v>
      </c>
      <c r="L2008" t="str">
        <f>_xlfn.XLOOKUP(D2008, dim_channels!A:A, dim_channels!B:B, "Not Found")</f>
        <v>Expedia</v>
      </c>
    </row>
    <row r="2009" spans="1:12" x14ac:dyDescent="0.2">
      <c r="A2009" s="3" t="s">
        <v>2443</v>
      </c>
      <c r="B2009" s="3" t="s">
        <v>360</v>
      </c>
      <c r="C2009" s="3" t="s">
        <v>346</v>
      </c>
      <c r="D2009" s="3" t="s">
        <v>45</v>
      </c>
      <c r="E2009" s="3" t="s">
        <v>46</v>
      </c>
      <c r="F2009" s="3">
        <v>8115.58</v>
      </c>
      <c r="G2009" s="3">
        <v>405.78</v>
      </c>
      <c r="H2009" s="3">
        <v>7709.8</v>
      </c>
      <c r="I2009" s="3" t="s">
        <v>29</v>
      </c>
      <c r="J2009" s="5">
        <v>1.052631715479001</v>
      </c>
      <c r="K2009" t="str">
        <f>_xlfn.XLOOKUP(D2009, dim_channels!A:A, dim_channels!C:C, "Not Found")</f>
        <v>Corporate</v>
      </c>
      <c r="L2009" t="str">
        <f>_xlfn.XLOOKUP(D2009, dim_channels!A:A, dim_channels!B:B, "Not Found")</f>
        <v>Corporate Direct</v>
      </c>
    </row>
    <row r="2010" spans="1:12" x14ac:dyDescent="0.2">
      <c r="A2010" s="2" t="s">
        <v>2444</v>
      </c>
      <c r="B2010" s="2" t="s">
        <v>504</v>
      </c>
      <c r="C2010" s="2" t="s">
        <v>791</v>
      </c>
      <c r="D2010" s="2" t="s">
        <v>27</v>
      </c>
      <c r="E2010" s="2" t="s">
        <v>60</v>
      </c>
      <c r="F2010" s="2">
        <v>3677.67</v>
      </c>
      <c r="G2010" s="2">
        <v>0</v>
      </c>
      <c r="H2010" s="2">
        <v>3677.67</v>
      </c>
      <c r="I2010" s="2" t="s">
        <v>29</v>
      </c>
      <c r="J2010" s="4">
        <v>1</v>
      </c>
      <c r="K2010" t="str">
        <f>_xlfn.XLOOKUP(D2010, dim_channels!A:A, dim_channels!C:C, "Not Found")</f>
        <v>OTA</v>
      </c>
      <c r="L2010" t="str">
        <f>_xlfn.XLOOKUP(D2010, dim_channels!A:A, dim_channels!B:B, "Not Found")</f>
        <v>Expedia</v>
      </c>
    </row>
    <row r="2011" spans="1:12" x14ac:dyDescent="0.2">
      <c r="A2011" s="3" t="s">
        <v>2445</v>
      </c>
      <c r="B2011" s="3" t="s">
        <v>822</v>
      </c>
      <c r="C2011" s="3" t="s">
        <v>520</v>
      </c>
      <c r="D2011" s="3" t="s">
        <v>33</v>
      </c>
      <c r="E2011" s="3" t="s">
        <v>34</v>
      </c>
      <c r="F2011" s="3">
        <v>7262.91</v>
      </c>
      <c r="G2011" s="3">
        <v>1089.44</v>
      </c>
      <c r="H2011" s="3">
        <v>6173.47</v>
      </c>
      <c r="I2011" s="3" t="s">
        <v>29</v>
      </c>
      <c r="J2011" s="5">
        <v>1.1764712552259911</v>
      </c>
      <c r="K2011" t="str">
        <f>_xlfn.XLOOKUP(D2011, dim_channels!A:A, dim_channels!C:C, "Not Found")</f>
        <v>OTA</v>
      </c>
      <c r="L2011" t="str">
        <f>_xlfn.XLOOKUP(D2011, dim_channels!A:A, dim_channels!B:B, "Not Found")</f>
        <v>Booking.com</v>
      </c>
    </row>
    <row r="2012" spans="1:12" x14ac:dyDescent="0.2">
      <c r="A2012" s="2" t="s">
        <v>2446</v>
      </c>
      <c r="B2012" s="2" t="s">
        <v>294</v>
      </c>
      <c r="C2012" s="2" t="s">
        <v>51</v>
      </c>
      <c r="D2012" s="2" t="s">
        <v>33</v>
      </c>
      <c r="E2012" s="2" t="s">
        <v>60</v>
      </c>
      <c r="F2012" s="2">
        <v>5969.39</v>
      </c>
      <c r="G2012" s="2">
        <v>0</v>
      </c>
      <c r="H2012" s="2">
        <v>5969.39</v>
      </c>
      <c r="I2012" s="2" t="s">
        <v>41</v>
      </c>
      <c r="J2012" s="4">
        <v>1</v>
      </c>
      <c r="K2012" t="str">
        <f>_xlfn.XLOOKUP(D2012, dim_channels!A:A, dim_channels!C:C, "Not Found")</f>
        <v>OTA</v>
      </c>
      <c r="L2012" t="str">
        <f>_xlfn.XLOOKUP(D2012, dim_channels!A:A, dim_channels!B:B, "Not Found")</f>
        <v>Booking.com</v>
      </c>
    </row>
    <row r="2013" spans="1:12" x14ac:dyDescent="0.2">
      <c r="A2013" s="3" t="s">
        <v>2447</v>
      </c>
      <c r="B2013" s="3" t="s">
        <v>368</v>
      </c>
      <c r="C2013" s="3" t="s">
        <v>164</v>
      </c>
      <c r="D2013" s="3" t="s">
        <v>52</v>
      </c>
      <c r="E2013" s="3" t="s">
        <v>60</v>
      </c>
      <c r="F2013" s="3">
        <v>6324.09</v>
      </c>
      <c r="G2013" s="3">
        <v>0</v>
      </c>
      <c r="H2013" s="3">
        <v>6324.09</v>
      </c>
      <c r="I2013" s="3" t="s">
        <v>29</v>
      </c>
      <c r="J2013" s="5">
        <v>1</v>
      </c>
      <c r="K2013" t="str">
        <f>_xlfn.XLOOKUP(D2013, dim_channels!A:A, dim_channels!C:C, "Not Found")</f>
        <v>OTA</v>
      </c>
      <c r="L2013" t="str">
        <f>_xlfn.XLOOKUP(D2013, dim_channels!A:A, dim_channels!B:B, "Not Found")</f>
        <v>Agoda</v>
      </c>
    </row>
    <row r="2014" spans="1:12" x14ac:dyDescent="0.2">
      <c r="A2014" s="2" t="s">
        <v>2448</v>
      </c>
      <c r="B2014" s="2" t="s">
        <v>520</v>
      </c>
      <c r="C2014" s="2" t="s">
        <v>159</v>
      </c>
      <c r="D2014" s="2" t="s">
        <v>64</v>
      </c>
      <c r="E2014" s="2" t="s">
        <v>34</v>
      </c>
      <c r="F2014" s="2">
        <v>3283.97</v>
      </c>
      <c r="G2014" s="2">
        <v>0</v>
      </c>
      <c r="H2014" s="2">
        <v>3283.97</v>
      </c>
      <c r="I2014" s="2" t="s">
        <v>29</v>
      </c>
      <c r="J2014" s="4">
        <v>1</v>
      </c>
      <c r="K2014" t="str">
        <f>_xlfn.XLOOKUP(D2014, dim_channels!A:A, dim_channels!C:C, "Not Found")</f>
        <v>Direct</v>
      </c>
      <c r="L2014" t="str">
        <f>_xlfn.XLOOKUP(D2014, dim_channels!A:A, dim_channels!B:B, "Not Found")</f>
        <v>Direct Website</v>
      </c>
    </row>
    <row r="2015" spans="1:12" x14ac:dyDescent="0.2">
      <c r="A2015" s="3" t="s">
        <v>2449</v>
      </c>
      <c r="B2015" s="3" t="s">
        <v>300</v>
      </c>
      <c r="C2015" s="3" t="s">
        <v>564</v>
      </c>
      <c r="D2015" s="3" t="s">
        <v>114</v>
      </c>
      <c r="E2015" s="3" t="s">
        <v>115</v>
      </c>
      <c r="F2015" s="3">
        <v>5489.36</v>
      </c>
      <c r="G2015" s="3">
        <v>548.94000000000005</v>
      </c>
      <c r="H2015" s="3">
        <v>4940.42</v>
      </c>
      <c r="I2015" s="3" t="s">
        <v>29</v>
      </c>
      <c r="J2015" s="5">
        <v>1.1111120107197361</v>
      </c>
      <c r="K2015" t="str">
        <f>_xlfn.XLOOKUP(D2015, dim_channels!A:A, dim_channels!C:C, "Not Found")</f>
        <v>Offline</v>
      </c>
      <c r="L2015" t="str">
        <f>_xlfn.XLOOKUP(D2015, dim_channels!A:A, dim_channels!B:B, "Not Found")</f>
        <v>Travel Agency</v>
      </c>
    </row>
    <row r="2016" spans="1:12" x14ac:dyDescent="0.2">
      <c r="A2016" s="2" t="s">
        <v>2450</v>
      </c>
      <c r="B2016" s="2" t="s">
        <v>839</v>
      </c>
      <c r="C2016" s="2" t="s">
        <v>360</v>
      </c>
      <c r="D2016" s="2" t="s">
        <v>27</v>
      </c>
      <c r="E2016" s="2" t="s">
        <v>28</v>
      </c>
      <c r="F2016" s="2">
        <v>8601.5499999999993</v>
      </c>
      <c r="G2016" s="2">
        <v>1548.28</v>
      </c>
      <c r="H2016" s="2">
        <v>7053.27</v>
      </c>
      <c r="I2016" s="2" t="s">
        <v>29</v>
      </c>
      <c r="J2016" s="4">
        <v>1.219512368022208</v>
      </c>
      <c r="K2016" t="str">
        <f>_xlfn.XLOOKUP(D2016, dim_channels!A:A, dim_channels!C:C, "Not Found")</f>
        <v>OTA</v>
      </c>
      <c r="L2016" t="str">
        <f>_xlfn.XLOOKUP(D2016, dim_channels!A:A, dim_channels!B:B, "Not Found")</f>
        <v>Expedia</v>
      </c>
    </row>
    <row r="2017" spans="1:12" x14ac:dyDescent="0.2">
      <c r="A2017" s="3" t="s">
        <v>2451</v>
      </c>
      <c r="B2017" s="3" t="s">
        <v>566</v>
      </c>
      <c r="C2017" s="3" t="s">
        <v>489</v>
      </c>
      <c r="D2017" s="3" t="s">
        <v>64</v>
      </c>
      <c r="E2017" s="3" t="s">
        <v>34</v>
      </c>
      <c r="F2017" s="3">
        <v>6564.21</v>
      </c>
      <c r="G2017" s="3">
        <v>0</v>
      </c>
      <c r="H2017" s="3">
        <v>6564.21</v>
      </c>
      <c r="I2017" s="3" t="s">
        <v>29</v>
      </c>
      <c r="J2017" s="5">
        <v>1</v>
      </c>
      <c r="K2017" t="str">
        <f>_xlfn.XLOOKUP(D2017, dim_channels!A:A, dim_channels!C:C, "Not Found")</f>
        <v>Direct</v>
      </c>
      <c r="L2017" t="str">
        <f>_xlfn.XLOOKUP(D2017, dim_channels!A:A, dim_channels!B:B, "Not Found")</f>
        <v>Direct Website</v>
      </c>
    </row>
    <row r="2018" spans="1:12" x14ac:dyDescent="0.2">
      <c r="A2018" s="2" t="s">
        <v>2452</v>
      </c>
      <c r="B2018" s="2" t="s">
        <v>162</v>
      </c>
      <c r="C2018" s="2" t="s">
        <v>130</v>
      </c>
      <c r="D2018" s="2" t="s">
        <v>52</v>
      </c>
      <c r="E2018" s="2" t="s">
        <v>34</v>
      </c>
      <c r="F2018" s="2">
        <v>3744.2</v>
      </c>
      <c r="G2018" s="2">
        <v>449.3</v>
      </c>
      <c r="H2018" s="2">
        <v>3294.9</v>
      </c>
      <c r="I2018" s="2" t="s">
        <v>56</v>
      </c>
      <c r="J2018" s="4">
        <v>1.136362256821148</v>
      </c>
      <c r="K2018" t="str">
        <f>_xlfn.XLOOKUP(D2018, dim_channels!A:A, dim_channels!C:C, "Not Found")</f>
        <v>OTA</v>
      </c>
      <c r="L2018" t="str">
        <f>_xlfn.XLOOKUP(D2018, dim_channels!A:A, dim_channels!B:B, "Not Found")</f>
        <v>Agoda</v>
      </c>
    </row>
    <row r="2019" spans="1:12" x14ac:dyDescent="0.2">
      <c r="A2019" s="3" t="s">
        <v>2453</v>
      </c>
      <c r="B2019" s="3" t="s">
        <v>278</v>
      </c>
      <c r="C2019" s="3" t="s">
        <v>171</v>
      </c>
      <c r="D2019" s="3" t="s">
        <v>52</v>
      </c>
      <c r="E2019" s="3" t="s">
        <v>60</v>
      </c>
      <c r="F2019" s="3">
        <v>4831.04</v>
      </c>
      <c r="G2019" s="3">
        <v>0</v>
      </c>
      <c r="H2019" s="3">
        <v>4831.04</v>
      </c>
      <c r="I2019" s="3" t="s">
        <v>41</v>
      </c>
      <c r="J2019" s="5">
        <v>1</v>
      </c>
      <c r="K2019" t="str">
        <f>_xlfn.XLOOKUP(D2019, dim_channels!A:A, dim_channels!C:C, "Not Found")</f>
        <v>OTA</v>
      </c>
      <c r="L2019" t="str">
        <f>_xlfn.XLOOKUP(D2019, dim_channels!A:A, dim_channels!B:B, "Not Found")</f>
        <v>Agoda</v>
      </c>
    </row>
    <row r="2020" spans="1:12" x14ac:dyDescent="0.2">
      <c r="A2020" s="2" t="s">
        <v>2454</v>
      </c>
      <c r="B2020" s="2" t="s">
        <v>167</v>
      </c>
      <c r="C2020" s="2" t="s">
        <v>171</v>
      </c>
      <c r="D2020" s="2" t="s">
        <v>52</v>
      </c>
      <c r="E2020" s="2" t="s">
        <v>60</v>
      </c>
      <c r="F2020" s="2">
        <v>9343.65</v>
      </c>
      <c r="G2020" s="2">
        <v>0</v>
      </c>
      <c r="H2020" s="2">
        <v>9343.65</v>
      </c>
      <c r="I2020" s="2" t="s">
        <v>29</v>
      </c>
      <c r="J2020" s="4">
        <v>1</v>
      </c>
      <c r="K2020" t="str">
        <f>_xlfn.XLOOKUP(D2020, dim_channels!A:A, dim_channels!C:C, "Not Found")</f>
        <v>OTA</v>
      </c>
      <c r="L2020" t="str">
        <f>_xlfn.XLOOKUP(D2020, dim_channels!A:A, dim_channels!B:B, "Not Found")</f>
        <v>Agoda</v>
      </c>
    </row>
    <row r="2021" spans="1:12" x14ac:dyDescent="0.2">
      <c r="A2021" s="3" t="s">
        <v>2455</v>
      </c>
      <c r="B2021" s="3" t="s">
        <v>634</v>
      </c>
      <c r="C2021" s="3" t="s">
        <v>826</v>
      </c>
      <c r="D2021" s="3" t="s">
        <v>33</v>
      </c>
      <c r="E2021" s="3" t="s">
        <v>60</v>
      </c>
      <c r="F2021" s="3">
        <v>6222.05</v>
      </c>
      <c r="G2021" s="3">
        <v>0</v>
      </c>
      <c r="H2021" s="3">
        <v>6222.05</v>
      </c>
      <c r="I2021" s="3" t="s">
        <v>29</v>
      </c>
      <c r="J2021" s="5">
        <v>1</v>
      </c>
      <c r="K2021" t="str">
        <f>_xlfn.XLOOKUP(D2021, dim_channels!A:A, dim_channels!C:C, "Not Found")</f>
        <v>OTA</v>
      </c>
      <c r="L2021" t="str">
        <f>_xlfn.XLOOKUP(D2021, dim_channels!A:A, dim_channels!B:B, "Not Found")</f>
        <v>Booking.com</v>
      </c>
    </row>
    <row r="2022" spans="1:12" x14ac:dyDescent="0.2">
      <c r="A2022" s="2" t="s">
        <v>2456</v>
      </c>
      <c r="B2022" s="2" t="s">
        <v>489</v>
      </c>
      <c r="C2022" s="2" t="s">
        <v>232</v>
      </c>
      <c r="D2022" s="2" t="s">
        <v>114</v>
      </c>
      <c r="E2022" s="2" t="s">
        <v>115</v>
      </c>
      <c r="F2022" s="2">
        <v>11186.51</v>
      </c>
      <c r="G2022" s="2">
        <v>1118.6500000000001</v>
      </c>
      <c r="H2022" s="2">
        <v>10067.86</v>
      </c>
      <c r="I2022" s="2" t="s">
        <v>56</v>
      </c>
      <c r="J2022" s="4">
        <v>1.111111000748918</v>
      </c>
      <c r="K2022" t="str">
        <f>_xlfn.XLOOKUP(D2022, dim_channels!A:A, dim_channels!C:C, "Not Found")</f>
        <v>Offline</v>
      </c>
      <c r="L2022" t="str">
        <f>_xlfn.XLOOKUP(D2022, dim_channels!A:A, dim_channels!B:B, "Not Found")</f>
        <v>Travel Agency</v>
      </c>
    </row>
    <row r="2023" spans="1:12" x14ac:dyDescent="0.2">
      <c r="A2023" s="3" t="s">
        <v>2457</v>
      </c>
      <c r="B2023" s="3" t="s">
        <v>471</v>
      </c>
      <c r="C2023" s="3" t="s">
        <v>791</v>
      </c>
      <c r="D2023" s="3" t="s">
        <v>27</v>
      </c>
      <c r="E2023" s="3" t="s">
        <v>28</v>
      </c>
      <c r="F2023" s="3">
        <v>17808.150000000001</v>
      </c>
      <c r="G2023" s="3">
        <v>3205.47</v>
      </c>
      <c r="H2023" s="3">
        <v>14602.68</v>
      </c>
      <c r="I2023" s="3" t="s">
        <v>56</v>
      </c>
      <c r="J2023" s="5">
        <v>1.2195124456606601</v>
      </c>
      <c r="K2023" t="str">
        <f>_xlfn.XLOOKUP(D2023, dim_channels!A:A, dim_channels!C:C, "Not Found")</f>
        <v>OTA</v>
      </c>
      <c r="L2023" t="str">
        <f>_xlfn.XLOOKUP(D2023, dim_channels!A:A, dim_channels!B:B, "Not Found")</f>
        <v>Expedia</v>
      </c>
    </row>
    <row r="2024" spans="1:12" x14ac:dyDescent="0.2">
      <c r="A2024" s="2" t="s">
        <v>2458</v>
      </c>
      <c r="B2024" s="2" t="s">
        <v>335</v>
      </c>
      <c r="C2024" s="2" t="s">
        <v>741</v>
      </c>
      <c r="D2024" s="2" t="s">
        <v>52</v>
      </c>
      <c r="E2024" s="2" t="s">
        <v>60</v>
      </c>
      <c r="F2024" s="2">
        <v>2633.44</v>
      </c>
      <c r="G2024" s="2">
        <v>0</v>
      </c>
      <c r="H2024" s="2">
        <v>2633.44</v>
      </c>
      <c r="I2024" s="2" t="s">
        <v>29</v>
      </c>
      <c r="J2024" s="4">
        <v>1</v>
      </c>
      <c r="K2024" t="str">
        <f>_xlfn.XLOOKUP(D2024, dim_channels!A:A, dim_channels!C:C, "Not Found")</f>
        <v>OTA</v>
      </c>
      <c r="L2024" t="str">
        <f>_xlfn.XLOOKUP(D2024, dim_channels!A:A, dim_channels!B:B, "Not Found")</f>
        <v>Agoda</v>
      </c>
    </row>
    <row r="2025" spans="1:12" x14ac:dyDescent="0.2">
      <c r="A2025" s="3" t="s">
        <v>2459</v>
      </c>
      <c r="B2025" s="3" t="s">
        <v>570</v>
      </c>
      <c r="C2025" s="3" t="s">
        <v>69</v>
      </c>
      <c r="D2025" s="3" t="s">
        <v>114</v>
      </c>
      <c r="E2025" s="3" t="s">
        <v>115</v>
      </c>
      <c r="F2025" s="3">
        <v>5049.3599999999997</v>
      </c>
      <c r="G2025" s="3">
        <v>504.94</v>
      </c>
      <c r="H2025" s="3">
        <v>4544.42</v>
      </c>
      <c r="I2025" s="3" t="s">
        <v>29</v>
      </c>
      <c r="J2025" s="5">
        <v>1.1111120891114821</v>
      </c>
      <c r="K2025" t="str">
        <f>_xlfn.XLOOKUP(D2025, dim_channels!A:A, dim_channels!C:C, "Not Found")</f>
        <v>Offline</v>
      </c>
      <c r="L2025" t="str">
        <f>_xlfn.XLOOKUP(D2025, dim_channels!A:A, dim_channels!B:B, "Not Found")</f>
        <v>Travel Agency</v>
      </c>
    </row>
    <row r="2026" spans="1:12" x14ac:dyDescent="0.2">
      <c r="A2026" s="2" t="s">
        <v>2460</v>
      </c>
      <c r="B2026" s="2" t="s">
        <v>197</v>
      </c>
      <c r="C2026" s="2" t="s">
        <v>724</v>
      </c>
      <c r="D2026" s="2" t="s">
        <v>45</v>
      </c>
      <c r="E2026" s="2" t="s">
        <v>46</v>
      </c>
      <c r="F2026" s="2">
        <v>11177.09</v>
      </c>
      <c r="G2026" s="2">
        <v>558.85</v>
      </c>
      <c r="H2026" s="2">
        <v>10618.24</v>
      </c>
      <c r="I2026" s="2" t="s">
        <v>29</v>
      </c>
      <c r="J2026" s="4">
        <v>1.0526311328431079</v>
      </c>
      <c r="K2026" t="str">
        <f>_xlfn.XLOOKUP(D2026, dim_channels!A:A, dim_channels!C:C, "Not Found")</f>
        <v>Corporate</v>
      </c>
      <c r="L2026" t="str">
        <f>_xlfn.XLOOKUP(D2026, dim_channels!A:A, dim_channels!B:B, "Not Found")</f>
        <v>Corporate Direct</v>
      </c>
    </row>
    <row r="2027" spans="1:12" x14ac:dyDescent="0.2">
      <c r="A2027" s="3" t="s">
        <v>2461</v>
      </c>
      <c r="B2027" s="3" t="s">
        <v>300</v>
      </c>
      <c r="C2027" s="3" t="s">
        <v>403</v>
      </c>
      <c r="D2027" s="3" t="s">
        <v>33</v>
      </c>
      <c r="E2027" s="3" t="s">
        <v>60</v>
      </c>
      <c r="F2027" s="3">
        <v>5259.29</v>
      </c>
      <c r="G2027" s="3">
        <v>0</v>
      </c>
      <c r="H2027" s="3">
        <v>5259.29</v>
      </c>
      <c r="I2027" s="3" t="s">
        <v>41</v>
      </c>
      <c r="J2027" s="5">
        <v>1</v>
      </c>
      <c r="K2027" t="str">
        <f>_xlfn.XLOOKUP(D2027, dim_channels!A:A, dim_channels!C:C, "Not Found")</f>
        <v>OTA</v>
      </c>
      <c r="L2027" t="str">
        <f>_xlfn.XLOOKUP(D2027, dim_channels!A:A, dim_channels!B:B, "Not Found")</f>
        <v>Booking.com</v>
      </c>
    </row>
    <row r="2028" spans="1:12" x14ac:dyDescent="0.2">
      <c r="A2028" s="2" t="s">
        <v>2462</v>
      </c>
      <c r="B2028" s="2" t="s">
        <v>612</v>
      </c>
      <c r="C2028" s="2" t="s">
        <v>437</v>
      </c>
      <c r="D2028" s="2" t="s">
        <v>52</v>
      </c>
      <c r="E2028" s="2" t="s">
        <v>60</v>
      </c>
      <c r="F2028" s="2">
        <v>7589.54</v>
      </c>
      <c r="G2028" s="2">
        <v>0</v>
      </c>
      <c r="H2028" s="2">
        <v>7589.54</v>
      </c>
      <c r="I2028" s="2" t="s">
        <v>56</v>
      </c>
      <c r="J2028" s="4">
        <v>1</v>
      </c>
      <c r="K2028" t="str">
        <f>_xlfn.XLOOKUP(D2028, dim_channels!A:A, dim_channels!C:C, "Not Found")</f>
        <v>OTA</v>
      </c>
      <c r="L2028" t="str">
        <f>_xlfn.XLOOKUP(D2028, dim_channels!A:A, dim_channels!B:B, "Not Found")</f>
        <v>Agoda</v>
      </c>
    </row>
    <row r="2029" spans="1:12" x14ac:dyDescent="0.2">
      <c r="A2029" s="3" t="s">
        <v>2463</v>
      </c>
      <c r="B2029" s="3" t="s">
        <v>669</v>
      </c>
      <c r="C2029" s="3" t="s">
        <v>184</v>
      </c>
      <c r="D2029" s="3" t="s">
        <v>52</v>
      </c>
      <c r="E2029" s="3" t="s">
        <v>34</v>
      </c>
      <c r="F2029" s="3">
        <v>6237.59</v>
      </c>
      <c r="G2029" s="3">
        <v>748.51</v>
      </c>
      <c r="H2029" s="3">
        <v>5489.08</v>
      </c>
      <c r="I2029" s="3" t="s">
        <v>41</v>
      </c>
      <c r="J2029" s="5">
        <v>1.136363470745553</v>
      </c>
      <c r="K2029" t="str">
        <f>_xlfn.XLOOKUP(D2029, dim_channels!A:A, dim_channels!C:C, "Not Found")</f>
        <v>OTA</v>
      </c>
      <c r="L2029" t="str">
        <f>_xlfn.XLOOKUP(D2029, dim_channels!A:A, dim_channels!B:B, "Not Found")</f>
        <v>Agoda</v>
      </c>
    </row>
    <row r="2030" spans="1:12" x14ac:dyDescent="0.2">
      <c r="A2030" s="2" t="s">
        <v>2464</v>
      </c>
      <c r="B2030" s="2" t="s">
        <v>584</v>
      </c>
      <c r="C2030" s="2" t="s">
        <v>133</v>
      </c>
      <c r="D2030" s="2" t="s">
        <v>45</v>
      </c>
      <c r="E2030" s="2" t="s">
        <v>89</v>
      </c>
      <c r="F2030" s="2">
        <v>2894.47</v>
      </c>
      <c r="G2030" s="2">
        <v>0</v>
      </c>
      <c r="H2030" s="2">
        <v>2894.47</v>
      </c>
      <c r="I2030" s="2" t="s">
        <v>29</v>
      </c>
      <c r="J2030" s="4">
        <v>1</v>
      </c>
      <c r="K2030" t="str">
        <f>_xlfn.XLOOKUP(D2030, dim_channels!A:A, dim_channels!C:C, "Not Found")</f>
        <v>Corporate</v>
      </c>
      <c r="L2030" t="str">
        <f>_xlfn.XLOOKUP(D2030, dim_channels!A:A, dim_channels!B:B, "Not Found")</f>
        <v>Corporate Direct</v>
      </c>
    </row>
    <row r="2031" spans="1:12" x14ac:dyDescent="0.2">
      <c r="A2031" s="3" t="s">
        <v>2465</v>
      </c>
      <c r="B2031" s="3" t="s">
        <v>130</v>
      </c>
      <c r="C2031" s="3" t="s">
        <v>355</v>
      </c>
      <c r="D2031" s="3" t="s">
        <v>64</v>
      </c>
      <c r="E2031" s="3" t="s">
        <v>28</v>
      </c>
      <c r="F2031" s="3">
        <v>14449.78</v>
      </c>
      <c r="G2031" s="3">
        <v>0</v>
      </c>
      <c r="H2031" s="3">
        <v>14449.78</v>
      </c>
      <c r="I2031" s="3" t="s">
        <v>29</v>
      </c>
      <c r="J2031" s="5">
        <v>1</v>
      </c>
      <c r="K2031" t="str">
        <f>_xlfn.XLOOKUP(D2031, dim_channels!A:A, dim_channels!C:C, "Not Found")</f>
        <v>Direct</v>
      </c>
      <c r="L2031" t="str">
        <f>_xlfn.XLOOKUP(D2031, dim_channels!A:A, dim_channels!B:B, "Not Found")</f>
        <v>Direct Website</v>
      </c>
    </row>
    <row r="2032" spans="1:12" x14ac:dyDescent="0.2">
      <c r="A2032" s="2" t="s">
        <v>2466</v>
      </c>
      <c r="B2032" s="2" t="s">
        <v>826</v>
      </c>
      <c r="C2032" s="2" t="s">
        <v>393</v>
      </c>
      <c r="D2032" s="2" t="s">
        <v>52</v>
      </c>
      <c r="E2032" s="2" t="s">
        <v>34</v>
      </c>
      <c r="F2032" s="2">
        <v>2696.04</v>
      </c>
      <c r="G2032" s="2">
        <v>323.52</v>
      </c>
      <c r="H2032" s="2">
        <v>2372.52</v>
      </c>
      <c r="I2032" s="2" t="s">
        <v>29</v>
      </c>
      <c r="J2032" s="4">
        <v>1.136361337312225</v>
      </c>
      <c r="K2032" t="str">
        <f>_xlfn.XLOOKUP(D2032, dim_channels!A:A, dim_channels!C:C, "Not Found")</f>
        <v>OTA</v>
      </c>
      <c r="L2032" t="str">
        <f>_xlfn.XLOOKUP(D2032, dim_channels!A:A, dim_channels!B:B, "Not Found")</f>
        <v>Agoda</v>
      </c>
    </row>
    <row r="2033" spans="1:12" x14ac:dyDescent="0.2">
      <c r="A2033" s="3" t="s">
        <v>2467</v>
      </c>
      <c r="B2033" s="3" t="s">
        <v>262</v>
      </c>
      <c r="C2033" s="3" t="s">
        <v>722</v>
      </c>
      <c r="D2033" s="3" t="s">
        <v>64</v>
      </c>
      <c r="E2033" s="3" t="s">
        <v>28</v>
      </c>
      <c r="F2033" s="3">
        <v>7988.4</v>
      </c>
      <c r="G2033" s="3">
        <v>0</v>
      </c>
      <c r="H2033" s="3">
        <v>7988.4</v>
      </c>
      <c r="I2033" s="3" t="s">
        <v>41</v>
      </c>
      <c r="J2033" s="5">
        <v>1</v>
      </c>
      <c r="K2033" t="str">
        <f>_xlfn.XLOOKUP(D2033, dim_channels!A:A, dim_channels!C:C, "Not Found")</f>
        <v>Direct</v>
      </c>
      <c r="L2033" t="str">
        <f>_xlfn.XLOOKUP(D2033, dim_channels!A:A, dim_channels!B:B, "Not Found")</f>
        <v>Direct Website</v>
      </c>
    </row>
    <row r="2034" spans="1:12" x14ac:dyDescent="0.2">
      <c r="A2034" s="2" t="s">
        <v>2468</v>
      </c>
      <c r="B2034" s="2" t="s">
        <v>653</v>
      </c>
      <c r="C2034" s="2" t="s">
        <v>505</v>
      </c>
      <c r="D2034" s="2" t="s">
        <v>114</v>
      </c>
      <c r="E2034" s="2" t="s">
        <v>46</v>
      </c>
      <c r="F2034" s="2">
        <v>11601.25</v>
      </c>
      <c r="G2034" s="2">
        <v>1160.1199999999999</v>
      </c>
      <c r="H2034" s="2">
        <v>10441.129999999999</v>
      </c>
      <c r="I2034" s="2" t="s">
        <v>56</v>
      </c>
      <c r="J2034" s="4">
        <v>1.1111105790273661</v>
      </c>
      <c r="K2034" t="str">
        <f>_xlfn.XLOOKUP(D2034, dim_channels!A:A, dim_channels!C:C, "Not Found")</f>
        <v>Offline</v>
      </c>
      <c r="L2034" t="str">
        <f>_xlfn.XLOOKUP(D2034, dim_channels!A:A, dim_channels!B:B, "Not Found")</f>
        <v>Travel Agency</v>
      </c>
    </row>
    <row r="2035" spans="1:12" x14ac:dyDescent="0.2">
      <c r="A2035" s="3" t="s">
        <v>2469</v>
      </c>
      <c r="B2035" s="3" t="s">
        <v>73</v>
      </c>
      <c r="C2035" s="3" t="s">
        <v>653</v>
      </c>
      <c r="D2035" s="3" t="s">
        <v>45</v>
      </c>
      <c r="E2035" s="3" t="s">
        <v>89</v>
      </c>
      <c r="F2035" s="3">
        <v>13106.08</v>
      </c>
      <c r="G2035" s="3">
        <v>0</v>
      </c>
      <c r="H2035" s="3">
        <v>13106.08</v>
      </c>
      <c r="I2035" s="3" t="s">
        <v>29</v>
      </c>
      <c r="J2035" s="5">
        <v>1</v>
      </c>
      <c r="K2035" t="str">
        <f>_xlfn.XLOOKUP(D2035, dim_channels!A:A, dim_channels!C:C, "Not Found")</f>
        <v>Corporate</v>
      </c>
      <c r="L2035" t="str">
        <f>_xlfn.XLOOKUP(D2035, dim_channels!A:A, dim_channels!B:B, "Not Found")</f>
        <v>Corporate Direct</v>
      </c>
    </row>
    <row r="2036" spans="1:12" x14ac:dyDescent="0.2">
      <c r="A2036" s="2" t="s">
        <v>2470</v>
      </c>
      <c r="B2036" s="2" t="s">
        <v>567</v>
      </c>
      <c r="C2036" s="2" t="s">
        <v>714</v>
      </c>
      <c r="D2036" s="2" t="s">
        <v>52</v>
      </c>
      <c r="E2036" s="2" t="s">
        <v>60</v>
      </c>
      <c r="F2036" s="2">
        <v>12064.28</v>
      </c>
      <c r="G2036" s="2">
        <v>0</v>
      </c>
      <c r="H2036" s="2">
        <v>12064.28</v>
      </c>
      <c r="I2036" s="2" t="s">
        <v>29</v>
      </c>
      <c r="J2036" s="4">
        <v>1</v>
      </c>
      <c r="K2036" t="str">
        <f>_xlfn.XLOOKUP(D2036, dim_channels!A:A, dim_channels!C:C, "Not Found")</f>
        <v>OTA</v>
      </c>
      <c r="L2036" t="str">
        <f>_xlfn.XLOOKUP(D2036, dim_channels!A:A, dim_channels!B:B, "Not Found")</f>
        <v>Agoda</v>
      </c>
    </row>
    <row r="2037" spans="1:12" x14ac:dyDescent="0.2">
      <c r="A2037" s="3" t="s">
        <v>2471</v>
      </c>
      <c r="B2037" s="3" t="s">
        <v>359</v>
      </c>
      <c r="C2037" s="3" t="s">
        <v>532</v>
      </c>
      <c r="D2037" s="3" t="s">
        <v>114</v>
      </c>
      <c r="E2037" s="3" t="s">
        <v>115</v>
      </c>
      <c r="F2037" s="3">
        <v>11787.71</v>
      </c>
      <c r="G2037" s="3">
        <v>1178.77</v>
      </c>
      <c r="H2037" s="3">
        <v>10608.94</v>
      </c>
      <c r="I2037" s="3" t="s">
        <v>29</v>
      </c>
      <c r="J2037" s="5">
        <v>1.1111110063776399</v>
      </c>
      <c r="K2037" t="str">
        <f>_xlfn.XLOOKUP(D2037, dim_channels!A:A, dim_channels!C:C, "Not Found")</f>
        <v>Offline</v>
      </c>
      <c r="L2037" t="str">
        <f>_xlfn.XLOOKUP(D2037, dim_channels!A:A, dim_channels!B:B, "Not Found")</f>
        <v>Travel Agency</v>
      </c>
    </row>
    <row r="2038" spans="1:12" x14ac:dyDescent="0.2">
      <c r="A2038" s="2" t="s">
        <v>2472</v>
      </c>
      <c r="B2038" s="2" t="s">
        <v>181</v>
      </c>
      <c r="C2038" s="2" t="s">
        <v>317</v>
      </c>
      <c r="D2038" s="2" t="s">
        <v>64</v>
      </c>
      <c r="E2038" s="2" t="s">
        <v>34</v>
      </c>
      <c r="F2038" s="2">
        <v>11316.56</v>
      </c>
      <c r="G2038" s="2">
        <v>0</v>
      </c>
      <c r="H2038" s="2">
        <v>11316.56</v>
      </c>
      <c r="I2038" s="2" t="s">
        <v>29</v>
      </c>
      <c r="J2038" s="4">
        <v>1</v>
      </c>
      <c r="K2038" t="str">
        <f>_xlfn.XLOOKUP(D2038, dim_channels!A:A, dim_channels!C:C, "Not Found")</f>
        <v>Direct</v>
      </c>
      <c r="L2038" t="str">
        <f>_xlfn.XLOOKUP(D2038, dim_channels!A:A, dim_channels!B:B, "Not Found")</f>
        <v>Direct Website</v>
      </c>
    </row>
    <row r="2039" spans="1:12" x14ac:dyDescent="0.2">
      <c r="A2039" s="3" t="s">
        <v>2473</v>
      </c>
      <c r="B2039" s="3" t="s">
        <v>380</v>
      </c>
      <c r="C2039" s="3" t="s">
        <v>597</v>
      </c>
      <c r="D2039" s="3" t="s">
        <v>27</v>
      </c>
      <c r="E2039" s="3" t="s">
        <v>60</v>
      </c>
      <c r="F2039" s="3">
        <v>5612.23</v>
      </c>
      <c r="G2039" s="3">
        <v>0</v>
      </c>
      <c r="H2039" s="3">
        <v>5612.23</v>
      </c>
      <c r="I2039" s="3" t="s">
        <v>29</v>
      </c>
      <c r="J2039" s="5">
        <v>1</v>
      </c>
      <c r="K2039" t="str">
        <f>_xlfn.XLOOKUP(D2039, dim_channels!A:A, dim_channels!C:C, "Not Found")</f>
        <v>OTA</v>
      </c>
      <c r="L2039" t="str">
        <f>_xlfn.XLOOKUP(D2039, dim_channels!A:A, dim_channels!B:B, "Not Found")</f>
        <v>Expedia</v>
      </c>
    </row>
    <row r="2040" spans="1:12" x14ac:dyDescent="0.2">
      <c r="A2040" s="2" t="s">
        <v>2474</v>
      </c>
      <c r="B2040" s="2" t="s">
        <v>133</v>
      </c>
      <c r="C2040" s="2" t="s">
        <v>577</v>
      </c>
      <c r="D2040" s="2" t="s">
        <v>27</v>
      </c>
      <c r="E2040" s="2" t="s">
        <v>28</v>
      </c>
      <c r="F2040" s="2">
        <v>5703.02</v>
      </c>
      <c r="G2040" s="2">
        <v>1026.54</v>
      </c>
      <c r="H2040" s="2">
        <v>4676.4799999999996</v>
      </c>
      <c r="I2040" s="2" t="s">
        <v>29</v>
      </c>
      <c r="J2040" s="4">
        <v>1.2195112563295469</v>
      </c>
      <c r="K2040" t="str">
        <f>_xlfn.XLOOKUP(D2040, dim_channels!A:A, dim_channels!C:C, "Not Found")</f>
        <v>OTA</v>
      </c>
      <c r="L2040" t="str">
        <f>_xlfn.XLOOKUP(D2040, dim_channels!A:A, dim_channels!B:B, "Not Found")</f>
        <v>Expedia</v>
      </c>
    </row>
    <row r="2041" spans="1:12" x14ac:dyDescent="0.2">
      <c r="A2041" s="3" t="s">
        <v>2475</v>
      </c>
      <c r="B2041" s="3" t="s">
        <v>425</v>
      </c>
      <c r="C2041" s="3" t="s">
        <v>91</v>
      </c>
      <c r="D2041" s="3" t="s">
        <v>64</v>
      </c>
      <c r="E2041" s="3" t="s">
        <v>115</v>
      </c>
      <c r="F2041" s="3">
        <v>7874.12</v>
      </c>
      <c r="G2041" s="3">
        <v>0</v>
      </c>
      <c r="H2041" s="3">
        <v>7874.12</v>
      </c>
      <c r="I2041" s="3" t="s">
        <v>29</v>
      </c>
      <c r="J2041" s="5">
        <v>1</v>
      </c>
      <c r="K2041" t="str">
        <f>_xlfn.XLOOKUP(D2041, dim_channels!A:A, dim_channels!C:C, "Not Found")</f>
        <v>Direct</v>
      </c>
      <c r="L2041" t="str">
        <f>_xlfn.XLOOKUP(D2041, dim_channels!A:A, dim_channels!B:B, "Not Found")</f>
        <v>Direct Website</v>
      </c>
    </row>
    <row r="2042" spans="1:12" x14ac:dyDescent="0.2">
      <c r="A2042" s="2" t="s">
        <v>2476</v>
      </c>
      <c r="B2042" s="2" t="s">
        <v>824</v>
      </c>
      <c r="C2042" s="2" t="s">
        <v>467</v>
      </c>
      <c r="D2042" s="2" t="s">
        <v>27</v>
      </c>
      <c r="E2042" s="2" t="s">
        <v>28</v>
      </c>
      <c r="F2042" s="2">
        <v>9294.2199999999993</v>
      </c>
      <c r="G2042" s="2">
        <v>1672.96</v>
      </c>
      <c r="H2042" s="2">
        <v>7621.26</v>
      </c>
      <c r="I2042" s="2" t="s">
        <v>29</v>
      </c>
      <c r="J2042" s="4">
        <v>1.2195122591277561</v>
      </c>
      <c r="K2042" t="str">
        <f>_xlfn.XLOOKUP(D2042, dim_channels!A:A, dim_channels!C:C, "Not Found")</f>
        <v>OTA</v>
      </c>
      <c r="L2042" t="str">
        <f>_xlfn.XLOOKUP(D2042, dim_channels!A:A, dim_channels!B:B, "Not Found")</f>
        <v>Expedia</v>
      </c>
    </row>
    <row r="2043" spans="1:12" x14ac:dyDescent="0.2">
      <c r="A2043" s="3" t="s">
        <v>2477</v>
      </c>
      <c r="B2043" s="3" t="s">
        <v>773</v>
      </c>
      <c r="C2043" s="3" t="s">
        <v>312</v>
      </c>
      <c r="D2043" s="3" t="s">
        <v>27</v>
      </c>
      <c r="E2043" s="3" t="s">
        <v>28</v>
      </c>
      <c r="F2043" s="3">
        <v>9450.86</v>
      </c>
      <c r="G2043" s="3">
        <v>1701.15</v>
      </c>
      <c r="H2043" s="3">
        <v>7749.71</v>
      </c>
      <c r="I2043" s="3" t="s">
        <v>29</v>
      </c>
      <c r="J2043" s="5">
        <v>1.2195114397829081</v>
      </c>
      <c r="K2043" t="str">
        <f>_xlfn.XLOOKUP(D2043, dim_channels!A:A, dim_channels!C:C, "Not Found")</f>
        <v>OTA</v>
      </c>
      <c r="L2043" t="str">
        <f>_xlfn.XLOOKUP(D2043, dim_channels!A:A, dim_channels!B:B, "Not Found")</f>
        <v>Expedia</v>
      </c>
    </row>
    <row r="2044" spans="1:12" x14ac:dyDescent="0.2">
      <c r="A2044" s="2" t="s">
        <v>2478</v>
      </c>
      <c r="B2044" s="2" t="s">
        <v>1101</v>
      </c>
      <c r="C2044" s="2" t="s">
        <v>251</v>
      </c>
      <c r="D2044" s="2" t="s">
        <v>33</v>
      </c>
      <c r="E2044" s="2" t="s">
        <v>34</v>
      </c>
      <c r="F2044" s="2">
        <v>3166.95</v>
      </c>
      <c r="G2044" s="2">
        <v>475.04</v>
      </c>
      <c r="H2044" s="2">
        <v>2691.91</v>
      </c>
      <c r="I2044" s="2" t="s">
        <v>41</v>
      </c>
      <c r="J2044" s="4">
        <v>1.176469495636927</v>
      </c>
      <c r="K2044" t="str">
        <f>_xlfn.XLOOKUP(D2044, dim_channels!A:A, dim_channels!C:C, "Not Found")</f>
        <v>OTA</v>
      </c>
      <c r="L2044" t="str">
        <f>_xlfn.XLOOKUP(D2044, dim_channels!A:A, dim_channels!B:B, "Not Found")</f>
        <v>Booking.com</v>
      </c>
    </row>
    <row r="2045" spans="1:12" x14ac:dyDescent="0.2">
      <c r="A2045" s="3" t="s">
        <v>2479</v>
      </c>
      <c r="B2045" s="3" t="s">
        <v>794</v>
      </c>
      <c r="C2045" s="3" t="s">
        <v>781</v>
      </c>
      <c r="D2045" s="3" t="s">
        <v>27</v>
      </c>
      <c r="E2045" s="3" t="s">
        <v>60</v>
      </c>
      <c r="F2045" s="3">
        <v>2802.75</v>
      </c>
      <c r="G2045" s="3">
        <v>0</v>
      </c>
      <c r="H2045" s="3">
        <v>2802.75</v>
      </c>
      <c r="I2045" s="3" t="s">
        <v>29</v>
      </c>
      <c r="J2045" s="5">
        <v>1</v>
      </c>
      <c r="K2045" t="str">
        <f>_xlfn.XLOOKUP(D2045, dim_channels!A:A, dim_channels!C:C, "Not Found")</f>
        <v>OTA</v>
      </c>
      <c r="L2045" t="str">
        <f>_xlfn.XLOOKUP(D2045, dim_channels!A:A, dim_channels!B:B, "Not Found")</f>
        <v>Expedia</v>
      </c>
    </row>
    <row r="2046" spans="1:12" x14ac:dyDescent="0.2">
      <c r="A2046" s="2" t="s">
        <v>2480</v>
      </c>
      <c r="B2046" s="2" t="s">
        <v>39</v>
      </c>
      <c r="C2046" s="2" t="s">
        <v>573</v>
      </c>
      <c r="D2046" s="2" t="s">
        <v>33</v>
      </c>
      <c r="E2046" s="2" t="s">
        <v>34</v>
      </c>
      <c r="F2046" s="2">
        <v>9404.6</v>
      </c>
      <c r="G2046" s="2">
        <v>1410.69</v>
      </c>
      <c r="H2046" s="2">
        <v>7993.91</v>
      </c>
      <c r="I2046" s="2" t="s">
        <v>29</v>
      </c>
      <c r="J2046" s="4">
        <v>1.1764705882352939</v>
      </c>
      <c r="K2046" t="str">
        <f>_xlfn.XLOOKUP(D2046, dim_channels!A:A, dim_channels!C:C, "Not Found")</f>
        <v>OTA</v>
      </c>
      <c r="L2046" t="str">
        <f>_xlfn.XLOOKUP(D2046, dim_channels!A:A, dim_channels!B:B, "Not Found")</f>
        <v>Booking.com</v>
      </c>
    </row>
    <row r="2047" spans="1:12" x14ac:dyDescent="0.2">
      <c r="A2047" s="3" t="s">
        <v>2481</v>
      </c>
      <c r="B2047" s="3" t="s">
        <v>133</v>
      </c>
      <c r="C2047" s="3" t="s">
        <v>171</v>
      </c>
      <c r="D2047" s="3" t="s">
        <v>64</v>
      </c>
      <c r="E2047" s="3" t="s">
        <v>34</v>
      </c>
      <c r="F2047" s="3">
        <v>6956.14</v>
      </c>
      <c r="G2047" s="3">
        <v>0</v>
      </c>
      <c r="H2047" s="3">
        <v>6956.14</v>
      </c>
      <c r="I2047" s="3" t="s">
        <v>41</v>
      </c>
      <c r="J2047" s="5">
        <v>1</v>
      </c>
      <c r="K2047" t="str">
        <f>_xlfn.XLOOKUP(D2047, dim_channels!A:A, dim_channels!C:C, "Not Found")</f>
        <v>Direct</v>
      </c>
      <c r="L2047" t="str">
        <f>_xlfn.XLOOKUP(D2047, dim_channels!A:A, dim_channels!B:B, "Not Found")</f>
        <v>Direct Website</v>
      </c>
    </row>
    <row r="2048" spans="1:12" x14ac:dyDescent="0.2">
      <c r="A2048" s="2" t="s">
        <v>2482</v>
      </c>
      <c r="B2048" s="2" t="s">
        <v>70</v>
      </c>
      <c r="C2048" s="2" t="s">
        <v>198</v>
      </c>
      <c r="D2048" s="2" t="s">
        <v>64</v>
      </c>
      <c r="E2048" s="2" t="s">
        <v>34</v>
      </c>
      <c r="F2048" s="2">
        <v>3042.64</v>
      </c>
      <c r="G2048" s="2">
        <v>0</v>
      </c>
      <c r="H2048" s="2">
        <v>3042.64</v>
      </c>
      <c r="I2048" s="2" t="s">
        <v>29</v>
      </c>
      <c r="J2048" s="4">
        <v>1</v>
      </c>
      <c r="K2048" t="str">
        <f>_xlfn.XLOOKUP(D2048, dim_channels!A:A, dim_channels!C:C, "Not Found")</f>
        <v>Direct</v>
      </c>
      <c r="L2048" t="str">
        <f>_xlfn.XLOOKUP(D2048, dim_channels!A:A, dim_channels!B:B, "Not Found")</f>
        <v>Direct Website</v>
      </c>
    </row>
    <row r="2049" spans="1:12" x14ac:dyDescent="0.2">
      <c r="A2049" s="3" t="s">
        <v>2483</v>
      </c>
      <c r="B2049" s="3" t="s">
        <v>353</v>
      </c>
      <c r="C2049" s="3" t="s">
        <v>484</v>
      </c>
      <c r="D2049" s="3" t="s">
        <v>64</v>
      </c>
      <c r="E2049" s="3" t="s">
        <v>34</v>
      </c>
      <c r="F2049" s="3">
        <v>3500.81</v>
      </c>
      <c r="G2049" s="3">
        <v>0</v>
      </c>
      <c r="H2049" s="3">
        <v>3500.81</v>
      </c>
      <c r="I2049" s="3" t="s">
        <v>29</v>
      </c>
      <c r="J2049" s="5">
        <v>1</v>
      </c>
      <c r="K2049" t="str">
        <f>_xlfn.XLOOKUP(D2049, dim_channels!A:A, dim_channels!C:C, "Not Found")</f>
        <v>Direct</v>
      </c>
      <c r="L2049" t="str">
        <f>_xlfn.XLOOKUP(D2049, dim_channels!A:A, dim_channels!B:B, "Not Found")</f>
        <v>Direct Website</v>
      </c>
    </row>
    <row r="2050" spans="1:12" x14ac:dyDescent="0.2">
      <c r="A2050" s="2" t="s">
        <v>2484</v>
      </c>
      <c r="B2050" s="2" t="s">
        <v>139</v>
      </c>
      <c r="C2050" s="2" t="s">
        <v>471</v>
      </c>
      <c r="D2050" s="2" t="s">
        <v>27</v>
      </c>
      <c r="E2050" s="2" t="s">
        <v>34</v>
      </c>
      <c r="F2050" s="2">
        <v>7345.85</v>
      </c>
      <c r="G2050" s="2">
        <v>1322.25</v>
      </c>
      <c r="H2050" s="2">
        <v>6023.6</v>
      </c>
      <c r="I2050" s="2" t="s">
        <v>29</v>
      </c>
      <c r="J2050" s="4">
        <v>1.219511587754831</v>
      </c>
      <c r="K2050" t="str">
        <f>_xlfn.XLOOKUP(D2050, dim_channels!A:A, dim_channels!C:C, "Not Found")</f>
        <v>OTA</v>
      </c>
      <c r="L2050" t="str">
        <f>_xlfn.XLOOKUP(D2050, dim_channels!A:A, dim_channels!B:B, "Not Found")</f>
        <v>Expedia</v>
      </c>
    </row>
    <row r="2051" spans="1:12" x14ac:dyDescent="0.2">
      <c r="A2051" s="3" t="s">
        <v>2485</v>
      </c>
      <c r="B2051" s="3" t="s">
        <v>445</v>
      </c>
      <c r="C2051" s="3" t="s">
        <v>389</v>
      </c>
      <c r="D2051" s="3" t="s">
        <v>45</v>
      </c>
      <c r="E2051" s="3" t="s">
        <v>89</v>
      </c>
      <c r="F2051" s="3">
        <v>2725.58</v>
      </c>
      <c r="G2051" s="3">
        <v>0</v>
      </c>
      <c r="H2051" s="3">
        <v>2725.58</v>
      </c>
      <c r="I2051" s="3" t="s">
        <v>29</v>
      </c>
      <c r="J2051" s="5">
        <v>1</v>
      </c>
      <c r="K2051" t="str">
        <f>_xlfn.XLOOKUP(D2051, dim_channels!A:A, dim_channels!C:C, "Not Found")</f>
        <v>Corporate</v>
      </c>
      <c r="L2051" t="str">
        <f>_xlfn.XLOOKUP(D2051, dim_channels!A:A, dim_channels!B:B, "Not Found")</f>
        <v>Corporate Direct</v>
      </c>
    </row>
    <row r="2052" spans="1:12" x14ac:dyDescent="0.2">
      <c r="A2052" s="2" t="s">
        <v>2486</v>
      </c>
      <c r="B2052" s="2" t="s">
        <v>475</v>
      </c>
      <c r="C2052" s="2" t="s">
        <v>525</v>
      </c>
      <c r="D2052" s="2" t="s">
        <v>64</v>
      </c>
      <c r="E2052" s="2" t="s">
        <v>28</v>
      </c>
      <c r="F2052" s="2">
        <v>15286.46</v>
      </c>
      <c r="G2052" s="2">
        <v>0</v>
      </c>
      <c r="H2052" s="2">
        <v>15286.46</v>
      </c>
      <c r="I2052" s="2" t="s">
        <v>56</v>
      </c>
      <c r="J2052" s="4">
        <v>1</v>
      </c>
      <c r="K2052" t="str">
        <f>_xlfn.XLOOKUP(D2052, dim_channels!A:A, dim_channels!C:C, "Not Found")</f>
        <v>Direct</v>
      </c>
      <c r="L2052" t="str">
        <f>_xlfn.XLOOKUP(D2052, dim_channels!A:A, dim_channels!B:B, "Not Found")</f>
        <v>Direct Website</v>
      </c>
    </row>
    <row r="2053" spans="1:12" x14ac:dyDescent="0.2">
      <c r="A2053" s="3" t="s">
        <v>2487</v>
      </c>
      <c r="B2053" s="3" t="s">
        <v>171</v>
      </c>
      <c r="C2053" s="3" t="s">
        <v>44</v>
      </c>
      <c r="D2053" s="3" t="s">
        <v>64</v>
      </c>
      <c r="E2053" s="3" t="s">
        <v>28</v>
      </c>
      <c r="F2053" s="3">
        <v>9071.1299999999992</v>
      </c>
      <c r="G2053" s="3">
        <v>0</v>
      </c>
      <c r="H2053" s="3">
        <v>9071.1299999999992</v>
      </c>
      <c r="I2053" s="3" t="s">
        <v>41</v>
      </c>
      <c r="J2053" s="5">
        <v>1</v>
      </c>
      <c r="K2053" t="str">
        <f>_xlfn.XLOOKUP(D2053, dim_channels!A:A, dim_channels!C:C, "Not Found")</f>
        <v>Direct</v>
      </c>
      <c r="L2053" t="str">
        <f>_xlfn.XLOOKUP(D2053, dim_channels!A:A, dim_channels!B:B, "Not Found")</f>
        <v>Direct Website</v>
      </c>
    </row>
    <row r="2054" spans="1:12" x14ac:dyDescent="0.2">
      <c r="A2054" s="2" t="s">
        <v>2488</v>
      </c>
      <c r="B2054" s="2" t="s">
        <v>200</v>
      </c>
      <c r="C2054" s="2" t="s">
        <v>418</v>
      </c>
      <c r="D2054" s="2" t="s">
        <v>45</v>
      </c>
      <c r="E2054" s="2" t="s">
        <v>46</v>
      </c>
      <c r="F2054" s="2">
        <v>6419.78</v>
      </c>
      <c r="G2054" s="2">
        <v>320.99</v>
      </c>
      <c r="H2054" s="2">
        <v>6098.79</v>
      </c>
      <c r="I2054" s="2" t="s">
        <v>29</v>
      </c>
      <c r="J2054" s="4">
        <v>1.052631751544159</v>
      </c>
      <c r="K2054" t="str">
        <f>_xlfn.XLOOKUP(D2054, dim_channels!A:A, dim_channels!C:C, "Not Found")</f>
        <v>Corporate</v>
      </c>
      <c r="L2054" t="str">
        <f>_xlfn.XLOOKUP(D2054, dim_channels!A:A, dim_channels!B:B, "Not Found")</f>
        <v>Corporate Direct</v>
      </c>
    </row>
    <row r="2055" spans="1:12" x14ac:dyDescent="0.2">
      <c r="A2055" s="3" t="s">
        <v>2489</v>
      </c>
      <c r="B2055" s="3" t="s">
        <v>846</v>
      </c>
      <c r="C2055" s="3" t="s">
        <v>368</v>
      </c>
      <c r="D2055" s="3" t="s">
        <v>27</v>
      </c>
      <c r="E2055" s="3" t="s">
        <v>60</v>
      </c>
      <c r="F2055" s="3">
        <v>6328.82</v>
      </c>
      <c r="G2055" s="3">
        <v>0</v>
      </c>
      <c r="H2055" s="3">
        <v>6328.82</v>
      </c>
      <c r="I2055" s="3" t="s">
        <v>29</v>
      </c>
      <c r="J2055" s="5">
        <v>1</v>
      </c>
      <c r="K2055" t="str">
        <f>_xlfn.XLOOKUP(D2055, dim_channels!A:A, dim_channels!C:C, "Not Found")</f>
        <v>OTA</v>
      </c>
      <c r="L2055" t="str">
        <f>_xlfn.XLOOKUP(D2055, dim_channels!A:A, dim_channels!B:B, "Not Found")</f>
        <v>Expedia</v>
      </c>
    </row>
    <row r="2056" spans="1:12" x14ac:dyDescent="0.2">
      <c r="A2056" s="2" t="s">
        <v>2490</v>
      </c>
      <c r="B2056" s="2" t="s">
        <v>251</v>
      </c>
      <c r="C2056" s="2" t="s">
        <v>589</v>
      </c>
      <c r="D2056" s="2" t="s">
        <v>52</v>
      </c>
      <c r="E2056" s="2" t="s">
        <v>34</v>
      </c>
      <c r="F2056" s="2">
        <v>10499.31</v>
      </c>
      <c r="G2056" s="2">
        <v>1259.92</v>
      </c>
      <c r="H2056" s="2">
        <v>9239.39</v>
      </c>
      <c r="I2056" s="2" t="s">
        <v>41</v>
      </c>
      <c r="J2056" s="4">
        <v>1.136363980738988</v>
      </c>
      <c r="K2056" t="str">
        <f>_xlfn.XLOOKUP(D2056, dim_channels!A:A, dim_channels!C:C, "Not Found")</f>
        <v>OTA</v>
      </c>
      <c r="L2056" t="str">
        <f>_xlfn.XLOOKUP(D2056, dim_channels!A:A, dim_channels!B:B, "Not Found")</f>
        <v>Agoda</v>
      </c>
    </row>
    <row r="2057" spans="1:12" x14ac:dyDescent="0.2">
      <c r="A2057" s="3" t="s">
        <v>2491</v>
      </c>
      <c r="B2057" s="3" t="s">
        <v>787</v>
      </c>
      <c r="C2057" s="3" t="s">
        <v>917</v>
      </c>
      <c r="D2057" s="3" t="s">
        <v>64</v>
      </c>
      <c r="E2057" s="3" t="s">
        <v>115</v>
      </c>
      <c r="F2057" s="3">
        <v>23566.87</v>
      </c>
      <c r="G2057" s="3">
        <v>0</v>
      </c>
      <c r="H2057" s="3">
        <v>23566.87</v>
      </c>
      <c r="I2057" s="3" t="s">
        <v>29</v>
      </c>
      <c r="J2057" s="5">
        <v>1</v>
      </c>
      <c r="K2057" t="str">
        <f>_xlfn.XLOOKUP(D2057, dim_channels!A:A, dim_channels!C:C, "Not Found")</f>
        <v>Direct</v>
      </c>
      <c r="L2057" t="str">
        <f>_xlfn.XLOOKUP(D2057, dim_channels!A:A, dim_channels!B:B, "Not Found")</f>
        <v>Direct Website</v>
      </c>
    </row>
    <row r="2058" spans="1:12" x14ac:dyDescent="0.2">
      <c r="A2058" s="2" t="s">
        <v>2492</v>
      </c>
      <c r="B2058" s="2" t="s">
        <v>213</v>
      </c>
      <c r="C2058" s="2" t="s">
        <v>783</v>
      </c>
      <c r="D2058" s="2" t="s">
        <v>33</v>
      </c>
      <c r="E2058" s="2" t="s">
        <v>28</v>
      </c>
      <c r="F2058" s="2">
        <v>3088.25</v>
      </c>
      <c r="G2058" s="2">
        <v>463.24</v>
      </c>
      <c r="H2058" s="2">
        <v>2625.01</v>
      </c>
      <c r="I2058" s="2" t="s">
        <v>29</v>
      </c>
      <c r="J2058" s="4">
        <v>1.1764717086792049</v>
      </c>
      <c r="K2058" t="str">
        <f>_xlfn.XLOOKUP(D2058, dim_channels!A:A, dim_channels!C:C, "Not Found")</f>
        <v>OTA</v>
      </c>
      <c r="L2058" t="str">
        <f>_xlfn.XLOOKUP(D2058, dim_channels!A:A, dim_channels!B:B, "Not Found")</f>
        <v>Booking.com</v>
      </c>
    </row>
    <row r="2059" spans="1:12" x14ac:dyDescent="0.2">
      <c r="A2059" s="3" t="s">
        <v>2493</v>
      </c>
      <c r="B2059" s="3" t="s">
        <v>324</v>
      </c>
      <c r="C2059" s="3" t="s">
        <v>198</v>
      </c>
      <c r="D2059" s="3" t="s">
        <v>45</v>
      </c>
      <c r="E2059" s="3" t="s">
        <v>89</v>
      </c>
      <c r="F2059" s="3">
        <v>5758.71</v>
      </c>
      <c r="G2059" s="3">
        <v>0</v>
      </c>
      <c r="H2059" s="3">
        <v>5758.71</v>
      </c>
      <c r="I2059" s="3" t="s">
        <v>29</v>
      </c>
      <c r="J2059" s="5">
        <v>1</v>
      </c>
      <c r="K2059" t="str">
        <f>_xlfn.XLOOKUP(D2059, dim_channels!A:A, dim_channels!C:C, "Not Found")</f>
        <v>Corporate</v>
      </c>
      <c r="L2059" t="str">
        <f>_xlfn.XLOOKUP(D2059, dim_channels!A:A, dim_channels!B:B, "Not Found")</f>
        <v>Corporate Direct</v>
      </c>
    </row>
    <row r="2060" spans="1:12" x14ac:dyDescent="0.2">
      <c r="A2060" s="2" t="s">
        <v>2494</v>
      </c>
      <c r="B2060" s="2" t="s">
        <v>443</v>
      </c>
      <c r="C2060" s="2" t="s">
        <v>983</v>
      </c>
      <c r="D2060" s="2" t="s">
        <v>33</v>
      </c>
      <c r="E2060" s="2" t="s">
        <v>28</v>
      </c>
      <c r="F2060" s="2">
        <v>6871.46</v>
      </c>
      <c r="G2060" s="2">
        <v>1030.72</v>
      </c>
      <c r="H2060" s="2">
        <v>5840.74</v>
      </c>
      <c r="I2060" s="2" t="s">
        <v>29</v>
      </c>
      <c r="J2060" s="4">
        <v>1.176470789660214</v>
      </c>
      <c r="K2060" t="str">
        <f>_xlfn.XLOOKUP(D2060, dim_channels!A:A, dim_channels!C:C, "Not Found")</f>
        <v>OTA</v>
      </c>
      <c r="L2060" t="str">
        <f>_xlfn.XLOOKUP(D2060, dim_channels!A:A, dim_channels!B:B, "Not Found")</f>
        <v>Booking.com</v>
      </c>
    </row>
    <row r="2061" spans="1:12" x14ac:dyDescent="0.2">
      <c r="A2061" s="3" t="s">
        <v>2495</v>
      </c>
      <c r="B2061" s="3" t="s">
        <v>164</v>
      </c>
      <c r="C2061" s="3" t="s">
        <v>123</v>
      </c>
      <c r="D2061" s="3" t="s">
        <v>45</v>
      </c>
      <c r="E2061" s="3" t="s">
        <v>89</v>
      </c>
      <c r="F2061" s="3">
        <v>2382.89</v>
      </c>
      <c r="G2061" s="3">
        <v>0</v>
      </c>
      <c r="H2061" s="3">
        <v>2382.89</v>
      </c>
      <c r="I2061" s="3" t="s">
        <v>29</v>
      </c>
      <c r="J2061" s="5">
        <v>1</v>
      </c>
      <c r="K2061" t="str">
        <f>_xlfn.XLOOKUP(D2061, dim_channels!A:A, dim_channels!C:C, "Not Found")</f>
        <v>Corporate</v>
      </c>
      <c r="L2061" t="str">
        <f>_xlfn.XLOOKUP(D2061, dim_channels!A:A, dim_channels!B:B, "Not Found")</f>
        <v>Corporate Direct</v>
      </c>
    </row>
    <row r="2062" spans="1:12" x14ac:dyDescent="0.2">
      <c r="A2062" s="2" t="s">
        <v>2496</v>
      </c>
      <c r="B2062" s="2" t="s">
        <v>904</v>
      </c>
      <c r="C2062" s="2" t="s">
        <v>197</v>
      </c>
      <c r="D2062" s="2" t="s">
        <v>45</v>
      </c>
      <c r="E2062" s="2" t="s">
        <v>46</v>
      </c>
      <c r="F2062" s="2">
        <v>4878.3</v>
      </c>
      <c r="G2062" s="2">
        <v>243.92</v>
      </c>
      <c r="H2062" s="2">
        <v>4634.38</v>
      </c>
      <c r="I2062" s="2" t="s">
        <v>29</v>
      </c>
      <c r="J2062" s="4">
        <v>1.052632714624179</v>
      </c>
      <c r="K2062" t="str">
        <f>_xlfn.XLOOKUP(D2062, dim_channels!A:A, dim_channels!C:C, "Not Found")</f>
        <v>Corporate</v>
      </c>
      <c r="L2062" t="str">
        <f>_xlfn.XLOOKUP(D2062, dim_channels!A:A, dim_channels!B:B, "Not Found")</f>
        <v>Corporate Direct</v>
      </c>
    </row>
    <row r="2063" spans="1:12" x14ac:dyDescent="0.2">
      <c r="A2063" s="3" t="s">
        <v>2497</v>
      </c>
      <c r="B2063" s="3" t="s">
        <v>292</v>
      </c>
      <c r="C2063" s="3" t="s">
        <v>813</v>
      </c>
      <c r="D2063" s="3" t="s">
        <v>27</v>
      </c>
      <c r="E2063" s="3" t="s">
        <v>60</v>
      </c>
      <c r="F2063" s="3">
        <v>4141.6000000000004</v>
      </c>
      <c r="G2063" s="3">
        <v>0</v>
      </c>
      <c r="H2063" s="3">
        <v>4141.6000000000004</v>
      </c>
      <c r="I2063" s="3" t="s">
        <v>56</v>
      </c>
      <c r="J2063" s="5">
        <v>1</v>
      </c>
      <c r="K2063" t="str">
        <f>_xlfn.XLOOKUP(D2063, dim_channels!A:A, dim_channels!C:C, "Not Found")</f>
        <v>OTA</v>
      </c>
      <c r="L2063" t="str">
        <f>_xlfn.XLOOKUP(D2063, dim_channels!A:A, dim_channels!B:B, "Not Found")</f>
        <v>Expedia</v>
      </c>
    </row>
    <row r="2064" spans="1:12" x14ac:dyDescent="0.2">
      <c r="A2064" s="2" t="s">
        <v>2498</v>
      </c>
      <c r="B2064" s="2" t="s">
        <v>156</v>
      </c>
      <c r="C2064" s="2" t="s">
        <v>396</v>
      </c>
      <c r="D2064" s="2" t="s">
        <v>169</v>
      </c>
      <c r="E2064" s="2" t="s">
        <v>46</v>
      </c>
      <c r="F2064" s="2">
        <v>10153.06</v>
      </c>
      <c r="G2064" s="2">
        <v>2030.61</v>
      </c>
      <c r="H2064" s="2">
        <v>8122.45</v>
      </c>
      <c r="I2064" s="2" t="s">
        <v>41</v>
      </c>
      <c r="J2064" s="4">
        <v>1.2499996922110941</v>
      </c>
      <c r="K2064" t="str">
        <f>_xlfn.XLOOKUP(D2064, dim_channels!A:A, dim_channels!C:C, "Not Found")</f>
        <v>GDS</v>
      </c>
      <c r="L2064" t="str">
        <f>_xlfn.XLOOKUP(D2064, dim_channels!A:A, dim_channels!B:B, "Not Found")</f>
        <v>GDS (Amadeus)</v>
      </c>
    </row>
    <row r="2065" spans="1:12" x14ac:dyDescent="0.2">
      <c r="A2065" s="3" t="s">
        <v>2499</v>
      </c>
      <c r="B2065" s="3" t="s">
        <v>714</v>
      </c>
      <c r="C2065" s="3" t="s">
        <v>328</v>
      </c>
      <c r="D2065" s="3" t="s">
        <v>114</v>
      </c>
      <c r="E2065" s="3" t="s">
        <v>115</v>
      </c>
      <c r="F2065" s="3">
        <v>5646.51</v>
      </c>
      <c r="G2065" s="3">
        <v>564.65</v>
      </c>
      <c r="H2065" s="3">
        <v>5081.8599999999997</v>
      </c>
      <c r="I2065" s="3" t="s">
        <v>29</v>
      </c>
      <c r="J2065" s="5">
        <v>1.111110892468506</v>
      </c>
      <c r="K2065" t="str">
        <f>_xlfn.XLOOKUP(D2065, dim_channels!A:A, dim_channels!C:C, "Not Found")</f>
        <v>Offline</v>
      </c>
      <c r="L2065" t="str">
        <f>_xlfn.XLOOKUP(D2065, dim_channels!A:A, dim_channels!B:B, "Not Found")</f>
        <v>Travel Agency</v>
      </c>
    </row>
    <row r="2066" spans="1:12" x14ac:dyDescent="0.2">
      <c r="A2066" s="2" t="s">
        <v>2500</v>
      </c>
      <c r="B2066" s="2" t="s">
        <v>291</v>
      </c>
      <c r="C2066" s="2" t="s">
        <v>291</v>
      </c>
      <c r="D2066" s="2" t="s">
        <v>33</v>
      </c>
      <c r="E2066" s="2" t="s">
        <v>28</v>
      </c>
      <c r="F2066" s="2">
        <v>12815.38</v>
      </c>
      <c r="G2066" s="2">
        <v>1922.31</v>
      </c>
      <c r="H2066" s="2">
        <v>10893.07</v>
      </c>
      <c r="I2066" s="2" t="s">
        <v>29</v>
      </c>
      <c r="J2066" s="4">
        <v>1.176470912240535</v>
      </c>
      <c r="K2066" t="str">
        <f>_xlfn.XLOOKUP(D2066, dim_channels!A:A, dim_channels!C:C, "Not Found")</f>
        <v>OTA</v>
      </c>
      <c r="L2066" t="str">
        <f>_xlfn.XLOOKUP(D2066, dim_channels!A:A, dim_channels!B:B, "Not Found")</f>
        <v>Booking.com</v>
      </c>
    </row>
    <row r="2067" spans="1:12" x14ac:dyDescent="0.2">
      <c r="A2067" s="3" t="s">
        <v>2501</v>
      </c>
      <c r="B2067" s="3" t="s">
        <v>81</v>
      </c>
      <c r="C2067" s="3" t="s">
        <v>334</v>
      </c>
      <c r="D2067" s="3" t="s">
        <v>52</v>
      </c>
      <c r="E2067" s="3" t="s">
        <v>34</v>
      </c>
      <c r="F2067" s="3">
        <v>18659.3</v>
      </c>
      <c r="G2067" s="3">
        <v>2239.12</v>
      </c>
      <c r="H2067" s="3">
        <v>16420.18</v>
      </c>
      <c r="I2067" s="3" t="s">
        <v>29</v>
      </c>
      <c r="J2067" s="5">
        <v>1.136363913184874</v>
      </c>
      <c r="K2067" t="str">
        <f>_xlfn.XLOOKUP(D2067, dim_channels!A:A, dim_channels!C:C, "Not Found")</f>
        <v>OTA</v>
      </c>
      <c r="L2067" t="str">
        <f>_xlfn.XLOOKUP(D2067, dim_channels!A:A, dim_channels!B:B, "Not Found")</f>
        <v>Agoda</v>
      </c>
    </row>
    <row r="2068" spans="1:12" x14ac:dyDescent="0.2">
      <c r="A2068" s="2" t="s">
        <v>2502</v>
      </c>
      <c r="B2068" s="2" t="s">
        <v>63</v>
      </c>
      <c r="C2068" s="2" t="s">
        <v>725</v>
      </c>
      <c r="D2068" s="2" t="s">
        <v>64</v>
      </c>
      <c r="E2068" s="2" t="s">
        <v>28</v>
      </c>
      <c r="F2068" s="2">
        <v>3382.63</v>
      </c>
      <c r="G2068" s="2">
        <v>0</v>
      </c>
      <c r="H2068" s="2">
        <v>3382.63</v>
      </c>
      <c r="I2068" s="2" t="s">
        <v>41</v>
      </c>
      <c r="J2068" s="4">
        <v>1</v>
      </c>
      <c r="K2068" t="str">
        <f>_xlfn.XLOOKUP(D2068, dim_channels!A:A, dim_channels!C:C, "Not Found")</f>
        <v>Direct</v>
      </c>
      <c r="L2068" t="str">
        <f>_xlfn.XLOOKUP(D2068, dim_channels!A:A, dim_channels!B:B, "Not Found")</f>
        <v>Direct Website</v>
      </c>
    </row>
    <row r="2069" spans="1:12" x14ac:dyDescent="0.2">
      <c r="A2069" s="3" t="s">
        <v>2503</v>
      </c>
      <c r="B2069" s="3" t="s">
        <v>112</v>
      </c>
      <c r="C2069" s="3" t="s">
        <v>210</v>
      </c>
      <c r="D2069" s="3" t="s">
        <v>27</v>
      </c>
      <c r="E2069" s="3" t="s">
        <v>34</v>
      </c>
      <c r="F2069" s="3">
        <v>2371.12</v>
      </c>
      <c r="G2069" s="3">
        <v>426.8</v>
      </c>
      <c r="H2069" s="3">
        <v>1944.32</v>
      </c>
      <c r="I2069" s="3" t="s">
        <v>29</v>
      </c>
      <c r="J2069" s="5">
        <v>1.219511191573404</v>
      </c>
      <c r="K2069" t="str">
        <f>_xlfn.XLOOKUP(D2069, dim_channels!A:A, dim_channels!C:C, "Not Found")</f>
        <v>OTA</v>
      </c>
      <c r="L2069" t="str">
        <f>_xlfn.XLOOKUP(D2069, dim_channels!A:A, dim_channels!B:B, "Not Found")</f>
        <v>Expedia</v>
      </c>
    </row>
    <row r="2070" spans="1:12" x14ac:dyDescent="0.2">
      <c r="A2070" s="2" t="s">
        <v>2504</v>
      </c>
      <c r="B2070" s="2" t="s">
        <v>205</v>
      </c>
      <c r="C2070" s="2" t="s">
        <v>679</v>
      </c>
      <c r="D2070" s="2" t="s">
        <v>33</v>
      </c>
      <c r="E2070" s="2" t="s">
        <v>28</v>
      </c>
      <c r="F2070" s="2">
        <v>5772.15</v>
      </c>
      <c r="G2070" s="2">
        <v>865.82</v>
      </c>
      <c r="H2070" s="2">
        <v>4906.33</v>
      </c>
      <c r="I2070" s="2" t="s">
        <v>29</v>
      </c>
      <c r="J2070" s="4">
        <v>1.17646998876961</v>
      </c>
      <c r="K2070" t="str">
        <f>_xlfn.XLOOKUP(D2070, dim_channels!A:A, dim_channels!C:C, "Not Found")</f>
        <v>OTA</v>
      </c>
      <c r="L2070" t="str">
        <f>_xlfn.XLOOKUP(D2070, dim_channels!A:A, dim_channels!B:B, "Not Found")</f>
        <v>Booking.com</v>
      </c>
    </row>
    <row r="2071" spans="1:12" x14ac:dyDescent="0.2">
      <c r="A2071" s="3" t="s">
        <v>2505</v>
      </c>
      <c r="B2071" s="3" t="s">
        <v>448</v>
      </c>
      <c r="C2071" s="3" t="s">
        <v>875</v>
      </c>
      <c r="D2071" s="3" t="s">
        <v>169</v>
      </c>
      <c r="E2071" s="3" t="s">
        <v>46</v>
      </c>
      <c r="F2071" s="3">
        <v>7087.82</v>
      </c>
      <c r="G2071" s="3">
        <v>1417.56</v>
      </c>
      <c r="H2071" s="3">
        <v>5670.26</v>
      </c>
      <c r="I2071" s="3" t="s">
        <v>41</v>
      </c>
      <c r="J2071" s="5">
        <v>1.24999911820622</v>
      </c>
      <c r="K2071" t="str">
        <f>_xlfn.XLOOKUP(D2071, dim_channels!A:A, dim_channels!C:C, "Not Found")</f>
        <v>GDS</v>
      </c>
      <c r="L2071" t="str">
        <f>_xlfn.XLOOKUP(D2071, dim_channels!A:A, dim_channels!B:B, "Not Found")</f>
        <v>GDS (Amadeus)</v>
      </c>
    </row>
    <row r="2072" spans="1:12" x14ac:dyDescent="0.2">
      <c r="A2072" s="2" t="s">
        <v>2506</v>
      </c>
      <c r="B2072" s="2" t="s">
        <v>433</v>
      </c>
      <c r="C2072" s="2" t="s">
        <v>107</v>
      </c>
      <c r="D2072" s="2" t="s">
        <v>27</v>
      </c>
      <c r="E2072" s="2" t="s">
        <v>28</v>
      </c>
      <c r="F2072" s="2">
        <v>2815.49</v>
      </c>
      <c r="G2072" s="2">
        <v>506.79</v>
      </c>
      <c r="H2072" s="2">
        <v>2308.6999999999998</v>
      </c>
      <c r="I2072" s="2" t="s">
        <v>29</v>
      </c>
      <c r="J2072" s="4">
        <v>1.2195131459262789</v>
      </c>
      <c r="K2072" t="str">
        <f>_xlfn.XLOOKUP(D2072, dim_channels!A:A, dim_channels!C:C, "Not Found")</f>
        <v>OTA</v>
      </c>
      <c r="L2072" t="str">
        <f>_xlfn.XLOOKUP(D2072, dim_channels!A:A, dim_channels!B:B, "Not Found")</f>
        <v>Expedia</v>
      </c>
    </row>
    <row r="2073" spans="1:12" x14ac:dyDescent="0.2">
      <c r="A2073" s="3" t="s">
        <v>2507</v>
      </c>
      <c r="B2073" s="3" t="s">
        <v>949</v>
      </c>
      <c r="C2073" s="3" t="s">
        <v>605</v>
      </c>
      <c r="D2073" s="3" t="s">
        <v>45</v>
      </c>
      <c r="E2073" s="3" t="s">
        <v>89</v>
      </c>
      <c r="F2073" s="3">
        <v>16472.060000000001</v>
      </c>
      <c r="G2073" s="3">
        <v>0</v>
      </c>
      <c r="H2073" s="3">
        <v>16472.060000000001</v>
      </c>
      <c r="I2073" s="3" t="s">
        <v>29</v>
      </c>
      <c r="J2073" s="5">
        <v>1</v>
      </c>
      <c r="K2073" t="str">
        <f>_xlfn.XLOOKUP(D2073, dim_channels!A:A, dim_channels!C:C, "Not Found")</f>
        <v>Corporate</v>
      </c>
      <c r="L2073" t="str">
        <f>_xlfn.XLOOKUP(D2073, dim_channels!A:A, dim_channels!B:B, "Not Found")</f>
        <v>Corporate Direct</v>
      </c>
    </row>
    <row r="2074" spans="1:12" x14ac:dyDescent="0.2">
      <c r="A2074" s="2" t="s">
        <v>2508</v>
      </c>
      <c r="B2074" s="2" t="s">
        <v>557</v>
      </c>
      <c r="C2074" s="2" t="s">
        <v>574</v>
      </c>
      <c r="D2074" s="2" t="s">
        <v>169</v>
      </c>
      <c r="E2074" s="2" t="s">
        <v>46</v>
      </c>
      <c r="F2074" s="2">
        <v>2970.85</v>
      </c>
      <c r="G2074" s="2">
        <v>594.16999999999996</v>
      </c>
      <c r="H2074" s="2">
        <v>2376.6799999999998</v>
      </c>
      <c r="I2074" s="2" t="s">
        <v>29</v>
      </c>
      <c r="J2074" s="4">
        <v>1.25</v>
      </c>
      <c r="K2074" t="str">
        <f>_xlfn.XLOOKUP(D2074, dim_channels!A:A, dim_channels!C:C, "Not Found")</f>
        <v>GDS</v>
      </c>
      <c r="L2074" t="str">
        <f>_xlfn.XLOOKUP(D2074, dim_channels!A:A, dim_channels!B:B, "Not Found")</f>
        <v>GDS (Amadeus)</v>
      </c>
    </row>
    <row r="2075" spans="1:12" x14ac:dyDescent="0.2">
      <c r="A2075" s="3" t="s">
        <v>2509</v>
      </c>
      <c r="B2075" s="3" t="s">
        <v>384</v>
      </c>
      <c r="C2075" s="3" t="s">
        <v>484</v>
      </c>
      <c r="D2075" s="3" t="s">
        <v>33</v>
      </c>
      <c r="E2075" s="3" t="s">
        <v>34</v>
      </c>
      <c r="F2075" s="3">
        <v>15294.95</v>
      </c>
      <c r="G2075" s="3">
        <v>2294.2399999999998</v>
      </c>
      <c r="H2075" s="3">
        <v>13000.71</v>
      </c>
      <c r="I2075" s="3" t="s">
        <v>29</v>
      </c>
      <c r="J2075" s="5">
        <v>1.1764703620033059</v>
      </c>
      <c r="K2075" t="str">
        <f>_xlfn.XLOOKUP(D2075, dim_channels!A:A, dim_channels!C:C, "Not Found")</f>
        <v>OTA</v>
      </c>
      <c r="L2075" t="str">
        <f>_xlfn.XLOOKUP(D2075, dim_channels!A:A, dim_channels!B:B, "Not Found")</f>
        <v>Booking.com</v>
      </c>
    </row>
    <row r="2076" spans="1:12" x14ac:dyDescent="0.2">
      <c r="A2076" s="2" t="s">
        <v>2510</v>
      </c>
      <c r="B2076" s="2" t="s">
        <v>44</v>
      </c>
      <c r="C2076" s="2" t="s">
        <v>162</v>
      </c>
      <c r="D2076" s="2" t="s">
        <v>64</v>
      </c>
      <c r="E2076" s="2" t="s">
        <v>28</v>
      </c>
      <c r="F2076" s="2">
        <v>3437.73</v>
      </c>
      <c r="G2076" s="2">
        <v>0</v>
      </c>
      <c r="H2076" s="2">
        <v>3437.73</v>
      </c>
      <c r="I2076" s="2" t="s">
        <v>29</v>
      </c>
      <c r="J2076" s="4">
        <v>1</v>
      </c>
      <c r="K2076" t="str">
        <f>_xlfn.XLOOKUP(D2076, dim_channels!A:A, dim_channels!C:C, "Not Found")</f>
        <v>Direct</v>
      </c>
      <c r="L2076" t="str">
        <f>_xlfn.XLOOKUP(D2076, dim_channels!A:A, dim_channels!B:B, "Not Found")</f>
        <v>Direct Website</v>
      </c>
    </row>
    <row r="2077" spans="1:12" x14ac:dyDescent="0.2">
      <c r="A2077" s="3" t="s">
        <v>2511</v>
      </c>
      <c r="B2077" s="3" t="s">
        <v>504</v>
      </c>
      <c r="C2077" s="3" t="s">
        <v>174</v>
      </c>
      <c r="D2077" s="3" t="s">
        <v>206</v>
      </c>
      <c r="E2077" s="3" t="s">
        <v>207</v>
      </c>
      <c r="F2077" s="3">
        <v>8813.44</v>
      </c>
      <c r="G2077" s="3">
        <v>0</v>
      </c>
      <c r="H2077" s="3">
        <v>8813.44</v>
      </c>
      <c r="I2077" s="3" t="s">
        <v>56</v>
      </c>
      <c r="J2077" s="5">
        <v>1</v>
      </c>
      <c r="K2077" t="str">
        <f>_xlfn.XLOOKUP(D2077, dim_channels!A:A, dim_channels!C:C, "Not Found")</f>
        <v>Direct</v>
      </c>
      <c r="L2077" t="str">
        <f>_xlfn.XLOOKUP(D2077, dim_channels!A:A, dim_channels!B:B, "Not Found")</f>
        <v>Walk-in</v>
      </c>
    </row>
    <row r="2078" spans="1:12" x14ac:dyDescent="0.2">
      <c r="A2078" s="2" t="s">
        <v>2512</v>
      </c>
      <c r="B2078" s="2" t="s">
        <v>238</v>
      </c>
      <c r="C2078" s="2" t="s">
        <v>285</v>
      </c>
      <c r="D2078" s="2" t="s">
        <v>169</v>
      </c>
      <c r="E2078" s="2" t="s">
        <v>46</v>
      </c>
      <c r="F2078" s="2">
        <v>2997.77</v>
      </c>
      <c r="G2078" s="2">
        <v>599.54999999999995</v>
      </c>
      <c r="H2078" s="2">
        <v>2398.2199999999998</v>
      </c>
      <c r="I2078" s="2" t="s">
        <v>29</v>
      </c>
      <c r="J2078" s="4">
        <v>1.2499979151203811</v>
      </c>
      <c r="K2078" t="str">
        <f>_xlfn.XLOOKUP(D2078, dim_channels!A:A, dim_channels!C:C, "Not Found")</f>
        <v>GDS</v>
      </c>
      <c r="L2078" t="str">
        <f>_xlfn.XLOOKUP(D2078, dim_channels!A:A, dim_channels!B:B, "Not Found")</f>
        <v>GDS (Amadeus)</v>
      </c>
    </row>
    <row r="2079" spans="1:12" x14ac:dyDescent="0.2">
      <c r="A2079" s="3" t="s">
        <v>2513</v>
      </c>
      <c r="B2079" s="3" t="s">
        <v>222</v>
      </c>
      <c r="C2079" s="3" t="s">
        <v>276</v>
      </c>
      <c r="D2079" s="3" t="s">
        <v>52</v>
      </c>
      <c r="E2079" s="3" t="s">
        <v>34</v>
      </c>
      <c r="F2079" s="3">
        <v>3826.42</v>
      </c>
      <c r="G2079" s="3">
        <v>459.17</v>
      </c>
      <c r="H2079" s="3">
        <v>3367.25</v>
      </c>
      <c r="I2079" s="3" t="s">
        <v>56</v>
      </c>
      <c r="J2079" s="5">
        <v>1.136363501373524</v>
      </c>
      <c r="K2079" t="str">
        <f>_xlfn.XLOOKUP(D2079, dim_channels!A:A, dim_channels!C:C, "Not Found")</f>
        <v>OTA</v>
      </c>
      <c r="L2079" t="str">
        <f>_xlfn.XLOOKUP(D2079, dim_channels!A:A, dim_channels!B:B, "Not Found")</f>
        <v>Agoda</v>
      </c>
    </row>
    <row r="2080" spans="1:12" x14ac:dyDescent="0.2">
      <c r="A2080" s="2" t="s">
        <v>2514</v>
      </c>
      <c r="B2080" s="2" t="s">
        <v>986</v>
      </c>
      <c r="C2080" s="2" t="s">
        <v>32</v>
      </c>
      <c r="D2080" s="2" t="s">
        <v>206</v>
      </c>
      <c r="E2080" s="2" t="s">
        <v>207</v>
      </c>
      <c r="F2080" s="2">
        <v>22314.87</v>
      </c>
      <c r="G2080" s="2">
        <v>0</v>
      </c>
      <c r="H2080" s="2">
        <v>22314.87</v>
      </c>
      <c r="I2080" s="2" t="s">
        <v>29</v>
      </c>
      <c r="J2080" s="4">
        <v>1</v>
      </c>
      <c r="K2080" t="str">
        <f>_xlfn.XLOOKUP(D2080, dim_channels!A:A, dim_channels!C:C, "Not Found")</f>
        <v>Direct</v>
      </c>
      <c r="L2080" t="str">
        <f>_xlfn.XLOOKUP(D2080, dim_channels!A:A, dim_channels!B:B, "Not Found")</f>
        <v>Walk-in</v>
      </c>
    </row>
    <row r="2081" spans="1:12" x14ac:dyDescent="0.2">
      <c r="A2081" s="3" t="s">
        <v>2515</v>
      </c>
      <c r="B2081" s="3" t="s">
        <v>863</v>
      </c>
      <c r="C2081" s="3" t="s">
        <v>706</v>
      </c>
      <c r="D2081" s="3" t="s">
        <v>45</v>
      </c>
      <c r="E2081" s="3" t="s">
        <v>46</v>
      </c>
      <c r="F2081" s="3">
        <v>8306.74</v>
      </c>
      <c r="G2081" s="3">
        <v>415.34</v>
      </c>
      <c r="H2081" s="3">
        <v>7891.4</v>
      </c>
      <c r="I2081" s="3" t="s">
        <v>29</v>
      </c>
      <c r="J2081" s="5">
        <v>1.0526319791165071</v>
      </c>
      <c r="K2081" t="str">
        <f>_xlfn.XLOOKUP(D2081, dim_channels!A:A, dim_channels!C:C, "Not Found")</f>
        <v>Corporate</v>
      </c>
      <c r="L2081" t="str">
        <f>_xlfn.XLOOKUP(D2081, dim_channels!A:A, dim_channels!B:B, "Not Found")</f>
        <v>Corporate Direct</v>
      </c>
    </row>
    <row r="2082" spans="1:12" x14ac:dyDescent="0.2">
      <c r="A2082" s="2" t="s">
        <v>2516</v>
      </c>
      <c r="B2082" s="2" t="s">
        <v>527</v>
      </c>
      <c r="C2082" s="2" t="s">
        <v>478</v>
      </c>
      <c r="D2082" s="2" t="s">
        <v>52</v>
      </c>
      <c r="E2082" s="2" t="s">
        <v>60</v>
      </c>
      <c r="F2082" s="2">
        <v>4072.41</v>
      </c>
      <c r="G2082" s="2">
        <v>0</v>
      </c>
      <c r="H2082" s="2">
        <v>4072.41</v>
      </c>
      <c r="I2082" s="2" t="s">
        <v>29</v>
      </c>
      <c r="J2082" s="4">
        <v>1</v>
      </c>
      <c r="K2082" t="str">
        <f>_xlfn.XLOOKUP(D2082, dim_channels!A:A, dim_channels!C:C, "Not Found")</f>
        <v>OTA</v>
      </c>
      <c r="L2082" t="str">
        <f>_xlfn.XLOOKUP(D2082, dim_channels!A:A, dim_channels!B:B, "Not Found")</f>
        <v>Agoda</v>
      </c>
    </row>
    <row r="2083" spans="1:12" x14ac:dyDescent="0.2">
      <c r="A2083" s="3" t="s">
        <v>2517</v>
      </c>
      <c r="B2083" s="3" t="s">
        <v>234</v>
      </c>
      <c r="C2083" s="3" t="s">
        <v>192</v>
      </c>
      <c r="D2083" s="3" t="s">
        <v>169</v>
      </c>
      <c r="E2083" s="3" t="s">
        <v>34</v>
      </c>
      <c r="F2083" s="3">
        <v>8093.95</v>
      </c>
      <c r="G2083" s="3">
        <v>1618.79</v>
      </c>
      <c r="H2083" s="3">
        <v>6475.16</v>
      </c>
      <c r="I2083" s="3" t="s">
        <v>29</v>
      </c>
      <c r="J2083" s="5">
        <v>1.25</v>
      </c>
      <c r="K2083" t="str">
        <f>_xlfn.XLOOKUP(D2083, dim_channels!A:A, dim_channels!C:C, "Not Found")</f>
        <v>GDS</v>
      </c>
      <c r="L2083" t="str">
        <f>_xlfn.XLOOKUP(D2083, dim_channels!A:A, dim_channels!B:B, "Not Found")</f>
        <v>GDS (Amadeus)</v>
      </c>
    </row>
    <row r="2084" spans="1:12" x14ac:dyDescent="0.2">
      <c r="A2084" s="2" t="s">
        <v>2518</v>
      </c>
      <c r="B2084" s="2" t="s">
        <v>162</v>
      </c>
      <c r="C2084" s="2" t="s">
        <v>117</v>
      </c>
      <c r="D2084" s="2" t="s">
        <v>33</v>
      </c>
      <c r="E2084" s="2" t="s">
        <v>28</v>
      </c>
      <c r="F2084" s="2">
        <v>7387.41</v>
      </c>
      <c r="G2084" s="2">
        <v>1108.1099999999999</v>
      </c>
      <c r="H2084" s="2">
        <v>6279.3</v>
      </c>
      <c r="I2084" s="2" t="s">
        <v>29</v>
      </c>
      <c r="J2084" s="4">
        <v>1.176470307199847</v>
      </c>
      <c r="K2084" t="str">
        <f>_xlfn.XLOOKUP(D2084, dim_channels!A:A, dim_channels!C:C, "Not Found")</f>
        <v>OTA</v>
      </c>
      <c r="L2084" t="str">
        <f>_xlfn.XLOOKUP(D2084, dim_channels!A:A, dim_channels!B:B, "Not Found")</f>
        <v>Booking.com</v>
      </c>
    </row>
    <row r="2085" spans="1:12" x14ac:dyDescent="0.2">
      <c r="A2085" s="3" t="s">
        <v>2519</v>
      </c>
      <c r="B2085" s="3" t="s">
        <v>558</v>
      </c>
      <c r="C2085" s="3" t="s">
        <v>299</v>
      </c>
      <c r="D2085" s="3" t="s">
        <v>52</v>
      </c>
      <c r="E2085" s="3" t="s">
        <v>34</v>
      </c>
      <c r="F2085" s="3">
        <v>8531.19</v>
      </c>
      <c r="G2085" s="3">
        <v>1023.74</v>
      </c>
      <c r="H2085" s="3">
        <v>7507.45</v>
      </c>
      <c r="I2085" s="3" t="s">
        <v>29</v>
      </c>
      <c r="J2085" s="5">
        <v>1.1363632125422081</v>
      </c>
      <c r="K2085" t="str">
        <f>_xlfn.XLOOKUP(D2085, dim_channels!A:A, dim_channels!C:C, "Not Found")</f>
        <v>OTA</v>
      </c>
      <c r="L2085" t="str">
        <f>_xlfn.XLOOKUP(D2085, dim_channels!A:A, dim_channels!B:B, "Not Found")</f>
        <v>Agoda</v>
      </c>
    </row>
    <row r="2086" spans="1:12" x14ac:dyDescent="0.2">
      <c r="A2086" s="2" t="s">
        <v>2520</v>
      </c>
      <c r="B2086" s="2" t="s">
        <v>388</v>
      </c>
      <c r="C2086" s="2" t="s">
        <v>376</v>
      </c>
      <c r="D2086" s="2" t="s">
        <v>206</v>
      </c>
      <c r="E2086" s="2" t="s">
        <v>207</v>
      </c>
      <c r="F2086" s="2">
        <v>5956.51</v>
      </c>
      <c r="G2086" s="2">
        <v>0</v>
      </c>
      <c r="H2086" s="2">
        <v>5956.51</v>
      </c>
      <c r="I2086" s="2" t="s">
        <v>29</v>
      </c>
      <c r="J2086" s="4">
        <v>1</v>
      </c>
      <c r="K2086" t="str">
        <f>_xlfn.XLOOKUP(D2086, dim_channels!A:A, dim_channels!C:C, "Not Found")</f>
        <v>Direct</v>
      </c>
      <c r="L2086" t="str">
        <f>_xlfn.XLOOKUP(D2086, dim_channels!A:A, dim_channels!B:B, "Not Found")</f>
        <v>Walk-in</v>
      </c>
    </row>
    <row r="2087" spans="1:12" x14ac:dyDescent="0.2">
      <c r="A2087" s="3" t="s">
        <v>2521</v>
      </c>
      <c r="B2087" s="3" t="s">
        <v>799</v>
      </c>
      <c r="C2087" s="3" t="s">
        <v>87</v>
      </c>
      <c r="D2087" s="3" t="s">
        <v>45</v>
      </c>
      <c r="E2087" s="3" t="s">
        <v>46</v>
      </c>
      <c r="F2087" s="3">
        <v>3152.67</v>
      </c>
      <c r="G2087" s="3">
        <v>157.63</v>
      </c>
      <c r="H2087" s="3">
        <v>2995.04</v>
      </c>
      <c r="I2087" s="3" t="s">
        <v>29</v>
      </c>
      <c r="J2087" s="5">
        <v>1.052630348843421</v>
      </c>
      <c r="K2087" t="str">
        <f>_xlfn.XLOOKUP(D2087, dim_channels!A:A, dim_channels!C:C, "Not Found")</f>
        <v>Corporate</v>
      </c>
      <c r="L2087" t="str">
        <f>_xlfn.XLOOKUP(D2087, dim_channels!A:A, dim_channels!B:B, "Not Found")</f>
        <v>Corporate Direct</v>
      </c>
    </row>
    <row r="2088" spans="1:12" x14ac:dyDescent="0.2">
      <c r="A2088" s="2" t="s">
        <v>2522</v>
      </c>
      <c r="B2088" s="2" t="s">
        <v>725</v>
      </c>
      <c r="C2088" s="2" t="s">
        <v>497</v>
      </c>
      <c r="D2088" s="2" t="s">
        <v>33</v>
      </c>
      <c r="E2088" s="2" t="s">
        <v>60</v>
      </c>
      <c r="F2088" s="2">
        <v>9726.68</v>
      </c>
      <c r="G2088" s="2">
        <v>0</v>
      </c>
      <c r="H2088" s="2">
        <v>9726.68</v>
      </c>
      <c r="I2088" s="2" t="s">
        <v>29</v>
      </c>
      <c r="J2088" s="4">
        <v>1</v>
      </c>
      <c r="K2088" t="str">
        <f>_xlfn.XLOOKUP(D2088, dim_channels!A:A, dim_channels!C:C, "Not Found")</f>
        <v>OTA</v>
      </c>
      <c r="L2088" t="str">
        <f>_xlfn.XLOOKUP(D2088, dim_channels!A:A, dim_channels!B:B, "Not Found")</f>
        <v>Booking.com</v>
      </c>
    </row>
    <row r="2089" spans="1:12" x14ac:dyDescent="0.2">
      <c r="A2089" s="3" t="s">
        <v>2523</v>
      </c>
      <c r="B2089" s="3" t="s">
        <v>367</v>
      </c>
      <c r="C2089" s="3" t="s">
        <v>376</v>
      </c>
      <c r="D2089" s="3" t="s">
        <v>27</v>
      </c>
      <c r="E2089" s="3" t="s">
        <v>34</v>
      </c>
      <c r="F2089" s="3">
        <v>14877.83</v>
      </c>
      <c r="G2089" s="3">
        <v>2678.01</v>
      </c>
      <c r="H2089" s="3">
        <v>12199.82</v>
      </c>
      <c r="I2089" s="3" t="s">
        <v>41</v>
      </c>
      <c r="J2089" s="5">
        <v>1.219512255098846</v>
      </c>
      <c r="K2089" t="str">
        <f>_xlfn.XLOOKUP(D2089, dim_channels!A:A, dim_channels!C:C, "Not Found")</f>
        <v>OTA</v>
      </c>
      <c r="L2089" t="str">
        <f>_xlfn.XLOOKUP(D2089, dim_channels!A:A, dim_channels!B:B, "Not Found")</f>
        <v>Expedia</v>
      </c>
    </row>
    <row r="2090" spans="1:12" x14ac:dyDescent="0.2">
      <c r="A2090" s="2" t="s">
        <v>2524</v>
      </c>
      <c r="B2090" s="2" t="s">
        <v>110</v>
      </c>
      <c r="C2090" s="2" t="s">
        <v>406</v>
      </c>
      <c r="D2090" s="2" t="s">
        <v>45</v>
      </c>
      <c r="E2090" s="2" t="s">
        <v>89</v>
      </c>
      <c r="F2090" s="2">
        <v>14309.97</v>
      </c>
      <c r="G2090" s="2">
        <v>0</v>
      </c>
      <c r="H2090" s="2">
        <v>14309.97</v>
      </c>
      <c r="I2090" s="2" t="s">
        <v>29</v>
      </c>
      <c r="J2090" s="4">
        <v>1</v>
      </c>
      <c r="K2090" t="str">
        <f>_xlfn.XLOOKUP(D2090, dim_channels!A:A, dim_channels!C:C, "Not Found")</f>
        <v>Corporate</v>
      </c>
      <c r="L2090" t="str">
        <f>_xlfn.XLOOKUP(D2090, dim_channels!A:A, dim_channels!B:B, "Not Found")</f>
        <v>Corporate Direct</v>
      </c>
    </row>
    <row r="2091" spans="1:12" x14ac:dyDescent="0.2">
      <c r="A2091" s="3" t="s">
        <v>2525</v>
      </c>
      <c r="B2091" s="3" t="s">
        <v>426</v>
      </c>
      <c r="C2091" s="3" t="s">
        <v>110</v>
      </c>
      <c r="D2091" s="3" t="s">
        <v>169</v>
      </c>
      <c r="E2091" s="3" t="s">
        <v>34</v>
      </c>
      <c r="F2091" s="3">
        <v>21387.35</v>
      </c>
      <c r="G2091" s="3">
        <v>4277.47</v>
      </c>
      <c r="H2091" s="3">
        <v>17109.88</v>
      </c>
      <c r="I2091" s="3" t="s">
        <v>29</v>
      </c>
      <c r="J2091" s="5">
        <v>1.25</v>
      </c>
      <c r="K2091" t="str">
        <f>_xlfn.XLOOKUP(D2091, dim_channels!A:A, dim_channels!C:C, "Not Found")</f>
        <v>GDS</v>
      </c>
      <c r="L2091" t="str">
        <f>_xlfn.XLOOKUP(D2091, dim_channels!A:A, dim_channels!B:B, "Not Found")</f>
        <v>GDS (Amadeus)</v>
      </c>
    </row>
    <row r="2092" spans="1:12" x14ac:dyDescent="0.2">
      <c r="A2092" s="2" t="s">
        <v>2526</v>
      </c>
      <c r="B2092" s="2" t="s">
        <v>560</v>
      </c>
      <c r="C2092" s="2" t="s">
        <v>195</v>
      </c>
      <c r="D2092" s="2" t="s">
        <v>33</v>
      </c>
      <c r="E2092" s="2" t="s">
        <v>34</v>
      </c>
      <c r="F2092" s="2">
        <v>14056.01</v>
      </c>
      <c r="G2092" s="2">
        <v>2108.4</v>
      </c>
      <c r="H2092" s="2">
        <v>11947.61</v>
      </c>
      <c r="I2092" s="2" t="s">
        <v>41</v>
      </c>
      <c r="J2092" s="4">
        <v>1.1764704405316211</v>
      </c>
      <c r="K2092" t="str">
        <f>_xlfn.XLOOKUP(D2092, dim_channels!A:A, dim_channels!C:C, "Not Found")</f>
        <v>OTA</v>
      </c>
      <c r="L2092" t="str">
        <f>_xlfn.XLOOKUP(D2092, dim_channels!A:A, dim_channels!B:B, "Not Found")</f>
        <v>Booking.com</v>
      </c>
    </row>
    <row r="2093" spans="1:12" x14ac:dyDescent="0.2">
      <c r="A2093" s="3" t="s">
        <v>2527</v>
      </c>
      <c r="B2093" s="3" t="s">
        <v>132</v>
      </c>
      <c r="C2093" s="3" t="s">
        <v>357</v>
      </c>
      <c r="D2093" s="3" t="s">
        <v>64</v>
      </c>
      <c r="E2093" s="3" t="s">
        <v>115</v>
      </c>
      <c r="F2093" s="3">
        <v>5924.02</v>
      </c>
      <c r="G2093" s="3">
        <v>0</v>
      </c>
      <c r="H2093" s="3">
        <v>5924.02</v>
      </c>
      <c r="I2093" s="3" t="s">
        <v>29</v>
      </c>
      <c r="J2093" s="5">
        <v>1</v>
      </c>
      <c r="K2093" t="str">
        <f>_xlfn.XLOOKUP(D2093, dim_channels!A:A, dim_channels!C:C, "Not Found")</f>
        <v>Direct</v>
      </c>
      <c r="L2093" t="str">
        <f>_xlfn.XLOOKUP(D2093, dim_channels!A:A, dim_channels!B:B, "Not Found")</f>
        <v>Direct Website</v>
      </c>
    </row>
    <row r="2094" spans="1:12" x14ac:dyDescent="0.2">
      <c r="A2094" s="2" t="s">
        <v>2528</v>
      </c>
      <c r="B2094" s="2" t="s">
        <v>578</v>
      </c>
      <c r="C2094" s="2" t="s">
        <v>118</v>
      </c>
      <c r="D2094" s="2" t="s">
        <v>114</v>
      </c>
      <c r="E2094" s="2" t="s">
        <v>46</v>
      </c>
      <c r="F2094" s="2">
        <v>4310.71</v>
      </c>
      <c r="G2094" s="2">
        <v>431.07</v>
      </c>
      <c r="H2094" s="2">
        <v>3879.64</v>
      </c>
      <c r="I2094" s="2" t="s">
        <v>29</v>
      </c>
      <c r="J2094" s="4">
        <v>1.1111108247156949</v>
      </c>
      <c r="K2094" t="str">
        <f>_xlfn.XLOOKUP(D2094, dim_channels!A:A, dim_channels!C:C, "Not Found")</f>
        <v>Offline</v>
      </c>
      <c r="L2094" t="str">
        <f>_xlfn.XLOOKUP(D2094, dim_channels!A:A, dim_channels!B:B, "Not Found")</f>
        <v>Travel Agency</v>
      </c>
    </row>
    <row r="2095" spans="1:12" x14ac:dyDescent="0.2">
      <c r="A2095" s="3" t="s">
        <v>2529</v>
      </c>
      <c r="B2095" s="3" t="s">
        <v>340</v>
      </c>
      <c r="C2095" s="3" t="s">
        <v>904</v>
      </c>
      <c r="D2095" s="3" t="s">
        <v>114</v>
      </c>
      <c r="E2095" s="3" t="s">
        <v>115</v>
      </c>
      <c r="F2095" s="3">
        <v>2908.07</v>
      </c>
      <c r="G2095" s="3">
        <v>290.81</v>
      </c>
      <c r="H2095" s="3">
        <v>2617.2600000000002</v>
      </c>
      <c r="I2095" s="3" t="s">
        <v>41</v>
      </c>
      <c r="J2095" s="5">
        <v>1.1111123847076709</v>
      </c>
      <c r="K2095" t="str">
        <f>_xlfn.XLOOKUP(D2095, dim_channels!A:A, dim_channels!C:C, "Not Found")</f>
        <v>Offline</v>
      </c>
      <c r="L2095" t="str">
        <f>_xlfn.XLOOKUP(D2095, dim_channels!A:A, dim_channels!B:B, "Not Found")</f>
        <v>Travel Agency</v>
      </c>
    </row>
    <row r="2096" spans="1:12" x14ac:dyDescent="0.2">
      <c r="A2096" s="2" t="s">
        <v>2530</v>
      </c>
      <c r="B2096" s="2" t="s">
        <v>1610</v>
      </c>
      <c r="C2096" s="2" t="s">
        <v>174</v>
      </c>
      <c r="D2096" s="2" t="s">
        <v>27</v>
      </c>
      <c r="E2096" s="2" t="s">
        <v>34</v>
      </c>
      <c r="F2096" s="2">
        <v>10209.83</v>
      </c>
      <c r="G2096" s="2">
        <v>1837.77</v>
      </c>
      <c r="H2096" s="2">
        <v>8372.06</v>
      </c>
      <c r="I2096" s="2" t="s">
        <v>56</v>
      </c>
      <c r="J2096" s="4">
        <v>1.2195122825206699</v>
      </c>
      <c r="K2096" t="str">
        <f>_xlfn.XLOOKUP(D2096, dim_channels!A:A, dim_channels!C:C, "Not Found")</f>
        <v>OTA</v>
      </c>
      <c r="L2096" t="str">
        <f>_xlfn.XLOOKUP(D2096, dim_channels!A:A, dim_channels!B:B, "Not Found")</f>
        <v>Expedia</v>
      </c>
    </row>
    <row r="2097" spans="1:12" x14ac:dyDescent="0.2">
      <c r="A2097" s="3" t="s">
        <v>2531</v>
      </c>
      <c r="B2097" s="3" t="s">
        <v>63</v>
      </c>
      <c r="C2097" s="3" t="s">
        <v>200</v>
      </c>
      <c r="D2097" s="3" t="s">
        <v>64</v>
      </c>
      <c r="E2097" s="3" t="s">
        <v>28</v>
      </c>
      <c r="F2097" s="3">
        <v>2363.66</v>
      </c>
      <c r="G2097" s="3">
        <v>0</v>
      </c>
      <c r="H2097" s="3">
        <v>2363.66</v>
      </c>
      <c r="I2097" s="3" t="s">
        <v>29</v>
      </c>
      <c r="J2097" s="5">
        <v>1</v>
      </c>
      <c r="K2097" t="str">
        <f>_xlfn.XLOOKUP(D2097, dim_channels!A:A, dim_channels!C:C, "Not Found")</f>
        <v>Direct</v>
      </c>
      <c r="L2097" t="str">
        <f>_xlfn.XLOOKUP(D2097, dim_channels!A:A, dim_channels!B:B, "Not Found")</f>
        <v>Direct Website</v>
      </c>
    </row>
    <row r="2098" spans="1:12" x14ac:dyDescent="0.2">
      <c r="A2098" s="2" t="s">
        <v>2532</v>
      </c>
      <c r="B2098" s="2" t="s">
        <v>187</v>
      </c>
      <c r="C2098" s="2" t="s">
        <v>355</v>
      </c>
      <c r="D2098" s="2" t="s">
        <v>27</v>
      </c>
      <c r="E2098" s="2" t="s">
        <v>34</v>
      </c>
      <c r="F2098" s="2">
        <v>20499.95</v>
      </c>
      <c r="G2098" s="2">
        <v>3689.99</v>
      </c>
      <c r="H2098" s="2">
        <v>16809.96</v>
      </c>
      <c r="I2098" s="2" t="s">
        <v>29</v>
      </c>
      <c r="J2098" s="4">
        <v>1.2195121225749499</v>
      </c>
      <c r="K2098" t="str">
        <f>_xlfn.XLOOKUP(D2098, dim_channels!A:A, dim_channels!C:C, "Not Found")</f>
        <v>OTA</v>
      </c>
      <c r="L2098" t="str">
        <f>_xlfn.XLOOKUP(D2098, dim_channels!A:A, dim_channels!B:B, "Not Found")</f>
        <v>Expedia</v>
      </c>
    </row>
    <row r="2099" spans="1:12" x14ac:dyDescent="0.2">
      <c r="A2099" s="3" t="s">
        <v>2533</v>
      </c>
      <c r="B2099" s="3" t="s">
        <v>229</v>
      </c>
      <c r="C2099" s="3" t="s">
        <v>433</v>
      </c>
      <c r="D2099" s="3" t="s">
        <v>33</v>
      </c>
      <c r="E2099" s="3" t="s">
        <v>60</v>
      </c>
      <c r="F2099" s="3">
        <v>5700.36</v>
      </c>
      <c r="G2099" s="3">
        <v>0</v>
      </c>
      <c r="H2099" s="3">
        <v>5700.36</v>
      </c>
      <c r="I2099" s="3" t="s">
        <v>41</v>
      </c>
      <c r="J2099" s="5">
        <v>1</v>
      </c>
      <c r="K2099" t="str">
        <f>_xlfn.XLOOKUP(D2099, dim_channels!A:A, dim_channels!C:C, "Not Found")</f>
        <v>OTA</v>
      </c>
      <c r="L2099" t="str">
        <f>_xlfn.XLOOKUP(D2099, dim_channels!A:A, dim_channels!B:B, "Not Found")</f>
        <v>Booking.com</v>
      </c>
    </row>
    <row r="2100" spans="1:12" x14ac:dyDescent="0.2">
      <c r="A2100" s="2" t="s">
        <v>2534</v>
      </c>
      <c r="B2100" s="2" t="s">
        <v>130</v>
      </c>
      <c r="C2100" s="2" t="s">
        <v>708</v>
      </c>
      <c r="D2100" s="2" t="s">
        <v>64</v>
      </c>
      <c r="E2100" s="2" t="s">
        <v>115</v>
      </c>
      <c r="F2100" s="2">
        <v>8888.4500000000007</v>
      </c>
      <c r="G2100" s="2">
        <v>0</v>
      </c>
      <c r="H2100" s="2">
        <v>8888.4500000000007</v>
      </c>
      <c r="I2100" s="2" t="s">
        <v>29</v>
      </c>
      <c r="J2100" s="4">
        <v>1</v>
      </c>
      <c r="K2100" t="str">
        <f>_xlfn.XLOOKUP(D2100, dim_channels!A:A, dim_channels!C:C, "Not Found")</f>
        <v>Direct</v>
      </c>
      <c r="L2100" t="str">
        <f>_xlfn.XLOOKUP(D2100, dim_channels!A:A, dim_channels!B:B, "Not Found")</f>
        <v>Direct Website</v>
      </c>
    </row>
    <row r="2101" spans="1:12" x14ac:dyDescent="0.2">
      <c r="A2101" s="3" t="s">
        <v>2535</v>
      </c>
      <c r="B2101" s="3" t="s">
        <v>220</v>
      </c>
      <c r="C2101" s="3" t="s">
        <v>449</v>
      </c>
      <c r="D2101" s="3" t="s">
        <v>33</v>
      </c>
      <c r="E2101" s="3" t="s">
        <v>34</v>
      </c>
      <c r="F2101" s="3">
        <v>15231.53</v>
      </c>
      <c r="G2101" s="3">
        <v>2284.73</v>
      </c>
      <c r="H2101" s="3">
        <v>12946.8</v>
      </c>
      <c r="I2101" s="3" t="s">
        <v>41</v>
      </c>
      <c r="J2101" s="5">
        <v>1.1764706336700961</v>
      </c>
      <c r="K2101" t="str">
        <f>_xlfn.XLOOKUP(D2101, dim_channels!A:A, dim_channels!C:C, "Not Found")</f>
        <v>OTA</v>
      </c>
      <c r="L2101" t="str">
        <f>_xlfn.XLOOKUP(D2101, dim_channels!A:A, dim_channels!B:B, "Not Found")</f>
        <v>Booking.com</v>
      </c>
    </row>
    <row r="2102" spans="1:12" x14ac:dyDescent="0.2">
      <c r="A2102" s="2" t="s">
        <v>2536</v>
      </c>
      <c r="B2102" s="2" t="s">
        <v>789</v>
      </c>
      <c r="C2102" s="2" t="s">
        <v>584</v>
      </c>
      <c r="D2102" s="2" t="s">
        <v>169</v>
      </c>
      <c r="E2102" s="2" t="s">
        <v>46</v>
      </c>
      <c r="F2102" s="2">
        <v>2395.89</v>
      </c>
      <c r="G2102" s="2">
        <v>479.18</v>
      </c>
      <c r="H2102" s="2">
        <v>1916.71</v>
      </c>
      <c r="I2102" s="2" t="s">
        <v>29</v>
      </c>
      <c r="J2102" s="4">
        <v>1.2500013043183369</v>
      </c>
      <c r="K2102" t="str">
        <f>_xlfn.XLOOKUP(D2102, dim_channels!A:A, dim_channels!C:C, "Not Found")</f>
        <v>GDS</v>
      </c>
      <c r="L2102" t="str">
        <f>_xlfn.XLOOKUP(D2102, dim_channels!A:A, dim_channels!B:B, "Not Found")</f>
        <v>GDS (Amadeus)</v>
      </c>
    </row>
    <row r="2103" spans="1:12" x14ac:dyDescent="0.2">
      <c r="A2103" s="3" t="s">
        <v>2537</v>
      </c>
      <c r="B2103" s="3" t="s">
        <v>54</v>
      </c>
      <c r="C2103" s="3" t="s">
        <v>589</v>
      </c>
      <c r="D2103" s="3" t="s">
        <v>52</v>
      </c>
      <c r="E2103" s="3" t="s">
        <v>34</v>
      </c>
      <c r="F2103" s="3">
        <v>2697.19</v>
      </c>
      <c r="G2103" s="3">
        <v>323.66000000000003</v>
      </c>
      <c r="H2103" s="3">
        <v>2373.5300000000002</v>
      </c>
      <c r="I2103" s="3" t="s">
        <v>29</v>
      </c>
      <c r="J2103" s="5">
        <v>1.136362295820992</v>
      </c>
      <c r="K2103" t="str">
        <f>_xlfn.XLOOKUP(D2103, dim_channels!A:A, dim_channels!C:C, "Not Found")</f>
        <v>OTA</v>
      </c>
      <c r="L2103" t="str">
        <f>_xlfn.XLOOKUP(D2103, dim_channels!A:A, dim_channels!B:B, "Not Found")</f>
        <v>Agoda</v>
      </c>
    </row>
    <row r="2104" spans="1:12" x14ac:dyDescent="0.2">
      <c r="A2104" s="2" t="s">
        <v>2538</v>
      </c>
      <c r="B2104" s="2" t="s">
        <v>391</v>
      </c>
      <c r="C2104" s="2" t="s">
        <v>148</v>
      </c>
      <c r="D2104" s="2" t="s">
        <v>64</v>
      </c>
      <c r="E2104" s="2" t="s">
        <v>34</v>
      </c>
      <c r="F2104" s="2">
        <v>20111.060000000001</v>
      </c>
      <c r="G2104" s="2">
        <v>0</v>
      </c>
      <c r="H2104" s="2">
        <v>20111.060000000001</v>
      </c>
      <c r="I2104" s="2" t="s">
        <v>56</v>
      </c>
      <c r="J2104" s="4">
        <v>1</v>
      </c>
      <c r="K2104" t="str">
        <f>_xlfn.XLOOKUP(D2104, dim_channels!A:A, dim_channels!C:C, "Not Found")</f>
        <v>Direct</v>
      </c>
      <c r="L2104" t="str">
        <f>_xlfn.XLOOKUP(D2104, dim_channels!A:A, dim_channels!B:B, "Not Found")</f>
        <v>Direct Website</v>
      </c>
    </row>
    <row r="2105" spans="1:12" x14ac:dyDescent="0.2">
      <c r="A2105" s="3" t="s">
        <v>2539</v>
      </c>
      <c r="B2105" s="3" t="s">
        <v>432</v>
      </c>
      <c r="C2105" s="3" t="s">
        <v>400</v>
      </c>
      <c r="D2105" s="3" t="s">
        <v>64</v>
      </c>
      <c r="E2105" s="3" t="s">
        <v>28</v>
      </c>
      <c r="F2105" s="3">
        <v>6404.82</v>
      </c>
      <c r="G2105" s="3">
        <v>0</v>
      </c>
      <c r="H2105" s="3">
        <v>6404.82</v>
      </c>
      <c r="I2105" s="3" t="s">
        <v>29</v>
      </c>
      <c r="J2105" s="5">
        <v>1</v>
      </c>
      <c r="K2105" t="str">
        <f>_xlfn.XLOOKUP(D2105, dim_channels!A:A, dim_channels!C:C, "Not Found")</f>
        <v>Direct</v>
      </c>
      <c r="L2105" t="str">
        <f>_xlfn.XLOOKUP(D2105, dim_channels!A:A, dim_channels!B:B, "Not Found")</f>
        <v>Direct Website</v>
      </c>
    </row>
    <row r="2106" spans="1:12" x14ac:dyDescent="0.2">
      <c r="A2106" s="2" t="s">
        <v>2540</v>
      </c>
      <c r="B2106" s="2" t="s">
        <v>418</v>
      </c>
      <c r="C2106" s="2" t="s">
        <v>165</v>
      </c>
      <c r="D2106" s="2" t="s">
        <v>45</v>
      </c>
      <c r="E2106" s="2" t="s">
        <v>46</v>
      </c>
      <c r="F2106" s="2">
        <v>5058.8100000000004</v>
      </c>
      <c r="G2106" s="2">
        <v>252.94</v>
      </c>
      <c r="H2106" s="2">
        <v>4805.87</v>
      </c>
      <c r="I2106" s="2" t="s">
        <v>41</v>
      </c>
      <c r="J2106" s="4">
        <v>1.0526314694321739</v>
      </c>
      <c r="K2106" t="str">
        <f>_xlfn.XLOOKUP(D2106, dim_channels!A:A, dim_channels!C:C, "Not Found")</f>
        <v>Corporate</v>
      </c>
      <c r="L2106" t="str">
        <f>_xlfn.XLOOKUP(D2106, dim_channels!A:A, dim_channels!B:B, "Not Found")</f>
        <v>Corporate Direct</v>
      </c>
    </row>
    <row r="2107" spans="1:12" x14ac:dyDescent="0.2">
      <c r="A2107" s="3" t="s">
        <v>2541</v>
      </c>
      <c r="B2107" s="3" t="s">
        <v>236</v>
      </c>
      <c r="C2107" s="3" t="s">
        <v>317</v>
      </c>
      <c r="D2107" s="3" t="s">
        <v>45</v>
      </c>
      <c r="E2107" s="3" t="s">
        <v>46</v>
      </c>
      <c r="F2107" s="3">
        <v>5060.72</v>
      </c>
      <c r="G2107" s="3">
        <v>253.04</v>
      </c>
      <c r="H2107" s="3">
        <v>4807.68</v>
      </c>
      <c r="I2107" s="3" t="s">
        <v>29</v>
      </c>
      <c r="J2107" s="5">
        <v>1.052632454739084</v>
      </c>
      <c r="K2107" t="str">
        <f>_xlfn.XLOOKUP(D2107, dim_channels!A:A, dim_channels!C:C, "Not Found")</f>
        <v>Corporate</v>
      </c>
      <c r="L2107" t="str">
        <f>_xlfn.XLOOKUP(D2107, dim_channels!A:A, dim_channels!B:B, "Not Found")</f>
        <v>Corporate Direct</v>
      </c>
    </row>
    <row r="2108" spans="1:12" x14ac:dyDescent="0.2">
      <c r="A2108" s="2" t="s">
        <v>2542</v>
      </c>
      <c r="B2108" s="2" t="s">
        <v>197</v>
      </c>
      <c r="C2108" s="2" t="s">
        <v>589</v>
      </c>
      <c r="D2108" s="2" t="s">
        <v>45</v>
      </c>
      <c r="E2108" s="2" t="s">
        <v>46</v>
      </c>
      <c r="F2108" s="2">
        <v>2576.09</v>
      </c>
      <c r="G2108" s="2">
        <v>128.80000000000001</v>
      </c>
      <c r="H2108" s="2">
        <v>2447.29</v>
      </c>
      <c r="I2108" s="2" t="s">
        <v>29</v>
      </c>
      <c r="J2108" s="4">
        <v>1.052629643401477</v>
      </c>
      <c r="K2108" t="str">
        <f>_xlfn.XLOOKUP(D2108, dim_channels!A:A, dim_channels!C:C, "Not Found")</f>
        <v>Corporate</v>
      </c>
      <c r="L2108" t="str">
        <f>_xlfn.XLOOKUP(D2108, dim_channels!A:A, dim_channels!B:B, "Not Found")</f>
        <v>Corporate Direct</v>
      </c>
    </row>
    <row r="2109" spans="1:12" x14ac:dyDescent="0.2">
      <c r="A2109" s="3" t="s">
        <v>2543</v>
      </c>
      <c r="B2109" s="3" t="s">
        <v>456</v>
      </c>
      <c r="C2109" s="3" t="s">
        <v>224</v>
      </c>
      <c r="D2109" s="3" t="s">
        <v>169</v>
      </c>
      <c r="E2109" s="3" t="s">
        <v>34</v>
      </c>
      <c r="F2109" s="3">
        <v>11824.71</v>
      </c>
      <c r="G2109" s="3">
        <v>2364.94</v>
      </c>
      <c r="H2109" s="3">
        <v>9459.77</v>
      </c>
      <c r="I2109" s="3" t="s">
        <v>29</v>
      </c>
      <c r="J2109" s="5">
        <v>1.2499997357229611</v>
      </c>
      <c r="K2109" t="str">
        <f>_xlfn.XLOOKUP(D2109, dim_channels!A:A, dim_channels!C:C, "Not Found")</f>
        <v>GDS</v>
      </c>
      <c r="L2109" t="str">
        <f>_xlfn.XLOOKUP(D2109, dim_channels!A:A, dim_channels!B:B, "Not Found")</f>
        <v>GDS (Amadeus)</v>
      </c>
    </row>
    <row r="2110" spans="1:12" x14ac:dyDescent="0.2">
      <c r="A2110" s="2" t="s">
        <v>2544</v>
      </c>
      <c r="B2110" s="2" t="s">
        <v>76</v>
      </c>
      <c r="C2110" s="2" t="s">
        <v>722</v>
      </c>
      <c r="D2110" s="2" t="s">
        <v>33</v>
      </c>
      <c r="E2110" s="2" t="s">
        <v>34</v>
      </c>
      <c r="F2110" s="2">
        <v>5622.78</v>
      </c>
      <c r="G2110" s="2">
        <v>843.42</v>
      </c>
      <c r="H2110" s="2">
        <v>4779.3599999999997</v>
      </c>
      <c r="I2110" s="2" t="s">
        <v>29</v>
      </c>
      <c r="J2110" s="4">
        <v>1.176471326704831</v>
      </c>
      <c r="K2110" t="str">
        <f>_xlfn.XLOOKUP(D2110, dim_channels!A:A, dim_channels!C:C, "Not Found")</f>
        <v>OTA</v>
      </c>
      <c r="L2110" t="str">
        <f>_xlfn.XLOOKUP(D2110, dim_channels!A:A, dim_channels!B:B, "Not Found")</f>
        <v>Booking.com</v>
      </c>
    </row>
    <row r="2111" spans="1:12" x14ac:dyDescent="0.2">
      <c r="A2111" s="3" t="s">
        <v>2545</v>
      </c>
      <c r="B2111" s="3" t="s">
        <v>525</v>
      </c>
      <c r="C2111" s="3" t="s">
        <v>891</v>
      </c>
      <c r="D2111" s="3" t="s">
        <v>52</v>
      </c>
      <c r="E2111" s="3" t="s">
        <v>60</v>
      </c>
      <c r="F2111" s="3">
        <v>11142.96</v>
      </c>
      <c r="G2111" s="3">
        <v>0</v>
      </c>
      <c r="H2111" s="3">
        <v>11142.96</v>
      </c>
      <c r="I2111" s="3" t="s">
        <v>29</v>
      </c>
      <c r="J2111" s="5">
        <v>1</v>
      </c>
      <c r="K2111" t="str">
        <f>_xlfn.XLOOKUP(D2111, dim_channels!A:A, dim_channels!C:C, "Not Found")</f>
        <v>OTA</v>
      </c>
      <c r="L2111" t="str">
        <f>_xlfn.XLOOKUP(D2111, dim_channels!A:A, dim_channels!B:B, "Not Found")</f>
        <v>Agoda</v>
      </c>
    </row>
    <row r="2112" spans="1:12" x14ac:dyDescent="0.2">
      <c r="A2112" s="2" t="s">
        <v>2546</v>
      </c>
      <c r="B2112" s="2" t="s">
        <v>794</v>
      </c>
      <c r="C2112" s="2" t="s">
        <v>285</v>
      </c>
      <c r="D2112" s="2" t="s">
        <v>114</v>
      </c>
      <c r="E2112" s="2" t="s">
        <v>46</v>
      </c>
      <c r="F2112" s="2">
        <v>6470.88</v>
      </c>
      <c r="G2112" s="2">
        <v>647.09</v>
      </c>
      <c r="H2112" s="2">
        <v>5823.79</v>
      </c>
      <c r="I2112" s="2" t="s">
        <v>41</v>
      </c>
      <c r="J2112" s="4">
        <v>1.111111492687751</v>
      </c>
      <c r="K2112" t="str">
        <f>_xlfn.XLOOKUP(D2112, dim_channels!A:A, dim_channels!C:C, "Not Found")</f>
        <v>Offline</v>
      </c>
      <c r="L2112" t="str">
        <f>_xlfn.XLOOKUP(D2112, dim_channels!A:A, dim_channels!B:B, "Not Found")</f>
        <v>Travel Agency</v>
      </c>
    </row>
    <row r="2113" spans="1:12" x14ac:dyDescent="0.2">
      <c r="A2113" s="3" t="s">
        <v>2547</v>
      </c>
      <c r="B2113" s="3" t="s">
        <v>236</v>
      </c>
      <c r="C2113" s="3" t="s">
        <v>478</v>
      </c>
      <c r="D2113" s="3" t="s">
        <v>45</v>
      </c>
      <c r="E2113" s="3" t="s">
        <v>46</v>
      </c>
      <c r="F2113" s="3">
        <v>2693.49</v>
      </c>
      <c r="G2113" s="3">
        <v>134.66999999999999</v>
      </c>
      <c r="H2113" s="3">
        <v>2558.8200000000002</v>
      </c>
      <c r="I2113" s="3" t="s">
        <v>29</v>
      </c>
      <c r="J2113" s="5">
        <v>1.052629727765142</v>
      </c>
      <c r="K2113" t="str">
        <f>_xlfn.XLOOKUP(D2113, dim_channels!A:A, dim_channels!C:C, "Not Found")</f>
        <v>Corporate</v>
      </c>
      <c r="L2113" t="str">
        <f>_xlfn.XLOOKUP(D2113, dim_channels!A:A, dim_channels!B:B, "Not Found")</f>
        <v>Corporate Direct</v>
      </c>
    </row>
    <row r="2114" spans="1:12" x14ac:dyDescent="0.2">
      <c r="A2114" s="2" t="s">
        <v>2548</v>
      </c>
      <c r="B2114" s="2" t="s">
        <v>324</v>
      </c>
      <c r="C2114" s="2" t="s">
        <v>376</v>
      </c>
      <c r="D2114" s="2" t="s">
        <v>27</v>
      </c>
      <c r="E2114" s="2" t="s">
        <v>28</v>
      </c>
      <c r="F2114" s="2">
        <v>5506.04</v>
      </c>
      <c r="G2114" s="2">
        <v>991.09</v>
      </c>
      <c r="H2114" s="2">
        <v>4514.95</v>
      </c>
      <c r="I2114" s="2" t="s">
        <v>29</v>
      </c>
      <c r="J2114" s="4">
        <v>1.2195129514169589</v>
      </c>
      <c r="K2114" t="str">
        <f>_xlfn.XLOOKUP(D2114, dim_channels!A:A, dim_channels!C:C, "Not Found")</f>
        <v>OTA</v>
      </c>
      <c r="L2114" t="str">
        <f>_xlfn.XLOOKUP(D2114, dim_channels!A:A, dim_channels!B:B, "Not Found")</f>
        <v>Expedia</v>
      </c>
    </row>
    <row r="2115" spans="1:12" x14ac:dyDescent="0.2">
      <c r="A2115" s="3" t="s">
        <v>2549</v>
      </c>
      <c r="B2115" s="3" t="s">
        <v>54</v>
      </c>
      <c r="C2115" s="3" t="s">
        <v>312</v>
      </c>
      <c r="D2115" s="3" t="s">
        <v>33</v>
      </c>
      <c r="E2115" s="3" t="s">
        <v>34</v>
      </c>
      <c r="F2115" s="3">
        <v>7777.85</v>
      </c>
      <c r="G2115" s="3">
        <v>1166.68</v>
      </c>
      <c r="H2115" s="3">
        <v>6611.17</v>
      </c>
      <c r="I2115" s="3" t="s">
        <v>41</v>
      </c>
      <c r="J2115" s="5">
        <v>1.1764710331151671</v>
      </c>
      <c r="K2115" t="str">
        <f>_xlfn.XLOOKUP(D2115, dim_channels!A:A, dim_channels!C:C, "Not Found")</f>
        <v>OTA</v>
      </c>
      <c r="L2115" t="str">
        <f>_xlfn.XLOOKUP(D2115, dim_channels!A:A, dim_channels!B:B, "Not Found")</f>
        <v>Booking.com</v>
      </c>
    </row>
    <row r="2116" spans="1:12" x14ac:dyDescent="0.2">
      <c r="A2116" s="2" t="s">
        <v>2550</v>
      </c>
      <c r="B2116" s="2" t="s">
        <v>329</v>
      </c>
      <c r="C2116" s="2" t="s">
        <v>1278</v>
      </c>
      <c r="D2116" s="2" t="s">
        <v>27</v>
      </c>
      <c r="E2116" s="2" t="s">
        <v>34</v>
      </c>
      <c r="F2116" s="2">
        <v>3247.66</v>
      </c>
      <c r="G2116" s="2">
        <v>584.58000000000004</v>
      </c>
      <c r="H2116" s="2">
        <v>2663.08</v>
      </c>
      <c r="I2116" s="2" t="s">
        <v>29</v>
      </c>
      <c r="J2116" s="4">
        <v>1.219512744641543</v>
      </c>
      <c r="K2116" t="str">
        <f>_xlfn.XLOOKUP(D2116, dim_channels!A:A, dim_channels!C:C, "Not Found")</f>
        <v>OTA</v>
      </c>
      <c r="L2116" t="str">
        <f>_xlfn.XLOOKUP(D2116, dim_channels!A:A, dim_channels!B:B, "Not Found")</f>
        <v>Expedia</v>
      </c>
    </row>
    <row r="2117" spans="1:12" x14ac:dyDescent="0.2">
      <c r="A2117" s="3" t="s">
        <v>2551</v>
      </c>
      <c r="B2117" s="3" t="s">
        <v>183</v>
      </c>
      <c r="C2117" s="3" t="s">
        <v>614</v>
      </c>
      <c r="D2117" s="3" t="s">
        <v>45</v>
      </c>
      <c r="E2117" s="3" t="s">
        <v>89</v>
      </c>
      <c r="F2117" s="3">
        <v>6753.76</v>
      </c>
      <c r="G2117" s="3">
        <v>0</v>
      </c>
      <c r="H2117" s="3">
        <v>6753.76</v>
      </c>
      <c r="I2117" s="3" t="s">
        <v>29</v>
      </c>
      <c r="J2117" s="5">
        <v>1</v>
      </c>
      <c r="K2117" t="str">
        <f>_xlfn.XLOOKUP(D2117, dim_channels!A:A, dim_channels!C:C, "Not Found")</f>
        <v>Corporate</v>
      </c>
      <c r="L2117" t="str">
        <f>_xlfn.XLOOKUP(D2117, dim_channels!A:A, dim_channels!B:B, "Not Found")</f>
        <v>Corporate Direct</v>
      </c>
    </row>
    <row r="2118" spans="1:12" x14ac:dyDescent="0.2">
      <c r="A2118" s="2" t="s">
        <v>2552</v>
      </c>
      <c r="B2118" s="2" t="s">
        <v>505</v>
      </c>
      <c r="C2118" s="2" t="s">
        <v>88</v>
      </c>
      <c r="D2118" s="2" t="s">
        <v>52</v>
      </c>
      <c r="E2118" s="2" t="s">
        <v>34</v>
      </c>
      <c r="F2118" s="2">
        <v>22795.23</v>
      </c>
      <c r="G2118" s="2">
        <v>2735.43</v>
      </c>
      <c r="H2118" s="2">
        <v>20059.8</v>
      </c>
      <c r="I2118" s="2" t="s">
        <v>41</v>
      </c>
      <c r="J2118" s="4">
        <v>1.1363637723207609</v>
      </c>
      <c r="K2118" t="str">
        <f>_xlfn.XLOOKUP(D2118, dim_channels!A:A, dim_channels!C:C, "Not Found")</f>
        <v>OTA</v>
      </c>
      <c r="L2118" t="str">
        <f>_xlfn.XLOOKUP(D2118, dim_channels!A:A, dim_channels!B:B, "Not Found")</f>
        <v>Agoda</v>
      </c>
    </row>
    <row r="2119" spans="1:12" x14ac:dyDescent="0.2">
      <c r="A2119" s="3" t="s">
        <v>2553</v>
      </c>
      <c r="B2119" s="3" t="s">
        <v>54</v>
      </c>
      <c r="C2119" s="3" t="s">
        <v>178</v>
      </c>
      <c r="D2119" s="3" t="s">
        <v>27</v>
      </c>
      <c r="E2119" s="3" t="s">
        <v>28</v>
      </c>
      <c r="F2119" s="3">
        <v>2772.04</v>
      </c>
      <c r="G2119" s="3">
        <v>498.97</v>
      </c>
      <c r="H2119" s="3">
        <v>2273.0700000000002</v>
      </c>
      <c r="I2119" s="3" t="s">
        <v>29</v>
      </c>
      <c r="J2119" s="5">
        <v>1.219513697334442</v>
      </c>
      <c r="K2119" t="str">
        <f>_xlfn.XLOOKUP(D2119, dim_channels!A:A, dim_channels!C:C, "Not Found")</f>
        <v>OTA</v>
      </c>
      <c r="L2119" t="str">
        <f>_xlfn.XLOOKUP(D2119, dim_channels!A:A, dim_channels!B:B, "Not Found")</f>
        <v>Expedia</v>
      </c>
    </row>
    <row r="2120" spans="1:12" x14ac:dyDescent="0.2">
      <c r="A2120" s="2" t="s">
        <v>2554</v>
      </c>
      <c r="B2120" s="2" t="s">
        <v>460</v>
      </c>
      <c r="C2120" s="2" t="s">
        <v>222</v>
      </c>
      <c r="D2120" s="2" t="s">
        <v>27</v>
      </c>
      <c r="E2120" s="2" t="s">
        <v>60</v>
      </c>
      <c r="F2120" s="2">
        <v>12570.41</v>
      </c>
      <c r="G2120" s="2">
        <v>0</v>
      </c>
      <c r="H2120" s="2">
        <v>12570.41</v>
      </c>
      <c r="I2120" s="2" t="s">
        <v>29</v>
      </c>
      <c r="J2120" s="4">
        <v>1</v>
      </c>
      <c r="K2120" t="str">
        <f>_xlfn.XLOOKUP(D2120, dim_channels!A:A, dim_channels!C:C, "Not Found")</f>
        <v>OTA</v>
      </c>
      <c r="L2120" t="str">
        <f>_xlfn.XLOOKUP(D2120, dim_channels!A:A, dim_channels!B:B, "Not Found")</f>
        <v>Expedia</v>
      </c>
    </row>
    <row r="2121" spans="1:12" x14ac:dyDescent="0.2">
      <c r="A2121" s="3" t="s">
        <v>2555</v>
      </c>
      <c r="B2121" s="3" t="s">
        <v>155</v>
      </c>
      <c r="C2121" s="3" t="s">
        <v>155</v>
      </c>
      <c r="D2121" s="3" t="s">
        <v>114</v>
      </c>
      <c r="E2121" s="3" t="s">
        <v>46</v>
      </c>
      <c r="F2121" s="3">
        <v>3515.32</v>
      </c>
      <c r="G2121" s="3">
        <v>351.53</v>
      </c>
      <c r="H2121" s="3">
        <v>3163.79</v>
      </c>
      <c r="I2121" s="3" t="s">
        <v>29</v>
      </c>
      <c r="J2121" s="5">
        <v>1.111110408718657</v>
      </c>
      <c r="K2121" t="str">
        <f>_xlfn.XLOOKUP(D2121, dim_channels!A:A, dim_channels!C:C, "Not Found")</f>
        <v>Offline</v>
      </c>
      <c r="L2121" t="str">
        <f>_xlfn.XLOOKUP(D2121, dim_channels!A:A, dim_channels!B:B, "Not Found")</f>
        <v>Travel Agency</v>
      </c>
    </row>
    <row r="2122" spans="1:12" x14ac:dyDescent="0.2">
      <c r="A2122" s="2" t="s">
        <v>2556</v>
      </c>
      <c r="B2122" s="2" t="s">
        <v>40</v>
      </c>
      <c r="C2122" s="2" t="s">
        <v>205</v>
      </c>
      <c r="D2122" s="2" t="s">
        <v>33</v>
      </c>
      <c r="E2122" s="2" t="s">
        <v>28</v>
      </c>
      <c r="F2122" s="2">
        <v>7954.62</v>
      </c>
      <c r="G2122" s="2">
        <v>1193.19</v>
      </c>
      <c r="H2122" s="2">
        <v>6761.43</v>
      </c>
      <c r="I2122" s="2" t="s">
        <v>29</v>
      </c>
      <c r="J2122" s="4">
        <v>1.1764700662433829</v>
      </c>
      <c r="K2122" t="str">
        <f>_xlfn.XLOOKUP(D2122, dim_channels!A:A, dim_channels!C:C, "Not Found")</f>
        <v>OTA</v>
      </c>
      <c r="L2122" t="str">
        <f>_xlfn.XLOOKUP(D2122, dim_channels!A:A, dim_channels!B:B, "Not Found")</f>
        <v>Booking.com</v>
      </c>
    </row>
    <row r="2123" spans="1:12" x14ac:dyDescent="0.2">
      <c r="A2123" s="3" t="s">
        <v>2557</v>
      </c>
      <c r="B2123" s="3" t="s">
        <v>504</v>
      </c>
      <c r="C2123" s="3" t="s">
        <v>854</v>
      </c>
      <c r="D2123" s="3" t="s">
        <v>52</v>
      </c>
      <c r="E2123" s="3" t="s">
        <v>60</v>
      </c>
      <c r="F2123" s="3">
        <v>10670.12</v>
      </c>
      <c r="G2123" s="3">
        <v>0</v>
      </c>
      <c r="H2123" s="3">
        <v>10670.12</v>
      </c>
      <c r="I2123" s="3" t="s">
        <v>29</v>
      </c>
      <c r="J2123" s="5">
        <v>1</v>
      </c>
      <c r="K2123" t="str">
        <f>_xlfn.XLOOKUP(D2123, dim_channels!A:A, dim_channels!C:C, "Not Found")</f>
        <v>OTA</v>
      </c>
      <c r="L2123" t="str">
        <f>_xlfn.XLOOKUP(D2123, dim_channels!A:A, dim_channels!B:B, "Not Found")</f>
        <v>Agoda</v>
      </c>
    </row>
    <row r="2124" spans="1:12" x14ac:dyDescent="0.2">
      <c r="A2124" s="2" t="s">
        <v>2558</v>
      </c>
      <c r="B2124" s="2" t="s">
        <v>435</v>
      </c>
      <c r="C2124" s="2" t="s">
        <v>229</v>
      </c>
      <c r="D2124" s="2" t="s">
        <v>64</v>
      </c>
      <c r="E2124" s="2" t="s">
        <v>34</v>
      </c>
      <c r="F2124" s="2">
        <v>8875.7900000000009</v>
      </c>
      <c r="G2124" s="2">
        <v>0</v>
      </c>
      <c r="H2124" s="2">
        <v>8875.7900000000009</v>
      </c>
      <c r="I2124" s="2" t="s">
        <v>29</v>
      </c>
      <c r="J2124" s="4">
        <v>1</v>
      </c>
      <c r="K2124" t="str">
        <f>_xlfn.XLOOKUP(D2124, dim_channels!A:A, dim_channels!C:C, "Not Found")</f>
        <v>Direct</v>
      </c>
      <c r="L2124" t="str">
        <f>_xlfn.XLOOKUP(D2124, dim_channels!A:A, dim_channels!B:B, "Not Found")</f>
        <v>Direct Website</v>
      </c>
    </row>
    <row r="2125" spans="1:12" x14ac:dyDescent="0.2">
      <c r="A2125" s="3" t="s">
        <v>2559</v>
      </c>
      <c r="B2125" s="3" t="s">
        <v>1610</v>
      </c>
      <c r="C2125" s="3" t="s">
        <v>504</v>
      </c>
      <c r="D2125" s="3" t="s">
        <v>52</v>
      </c>
      <c r="E2125" s="3" t="s">
        <v>34</v>
      </c>
      <c r="F2125" s="3">
        <v>3393.11</v>
      </c>
      <c r="G2125" s="3">
        <v>407.17</v>
      </c>
      <c r="H2125" s="3">
        <v>2985.94</v>
      </c>
      <c r="I2125" s="3" t="s">
        <v>29</v>
      </c>
      <c r="J2125" s="5">
        <v>1.1363624185348671</v>
      </c>
      <c r="K2125" t="str">
        <f>_xlfn.XLOOKUP(D2125, dim_channels!A:A, dim_channels!C:C, "Not Found")</f>
        <v>OTA</v>
      </c>
      <c r="L2125" t="str">
        <f>_xlfn.XLOOKUP(D2125, dim_channels!A:A, dim_channels!B:B, "Not Found")</f>
        <v>Agoda</v>
      </c>
    </row>
    <row r="2126" spans="1:12" x14ac:dyDescent="0.2">
      <c r="A2126" s="2" t="s">
        <v>2560</v>
      </c>
      <c r="B2126" s="2" t="s">
        <v>55</v>
      </c>
      <c r="C2126" s="2" t="s">
        <v>445</v>
      </c>
      <c r="D2126" s="2" t="s">
        <v>169</v>
      </c>
      <c r="E2126" s="2" t="s">
        <v>34</v>
      </c>
      <c r="F2126" s="2">
        <v>7011.1</v>
      </c>
      <c r="G2126" s="2">
        <v>1402.22</v>
      </c>
      <c r="H2126" s="2">
        <v>5608.88</v>
      </c>
      <c r="I2126" s="2" t="s">
        <v>41</v>
      </c>
      <c r="J2126" s="4">
        <v>1.25</v>
      </c>
      <c r="K2126" t="str">
        <f>_xlfn.XLOOKUP(D2126, dim_channels!A:A, dim_channels!C:C, "Not Found")</f>
        <v>GDS</v>
      </c>
      <c r="L2126" t="str">
        <f>_xlfn.XLOOKUP(D2126, dim_channels!A:A, dim_channels!B:B, "Not Found")</f>
        <v>GDS (Amadeus)</v>
      </c>
    </row>
    <row r="2127" spans="1:12" x14ac:dyDescent="0.2">
      <c r="A2127" s="3" t="s">
        <v>2561</v>
      </c>
      <c r="B2127" s="3" t="s">
        <v>95</v>
      </c>
      <c r="C2127" s="3" t="s">
        <v>274</v>
      </c>
      <c r="D2127" s="3" t="s">
        <v>52</v>
      </c>
      <c r="E2127" s="3" t="s">
        <v>34</v>
      </c>
      <c r="F2127" s="3">
        <v>4733.1899999999996</v>
      </c>
      <c r="G2127" s="3">
        <v>567.98</v>
      </c>
      <c r="H2127" s="3">
        <v>4165.21</v>
      </c>
      <c r="I2127" s="3" t="s">
        <v>41</v>
      </c>
      <c r="J2127" s="5">
        <v>1.1363628724602119</v>
      </c>
      <c r="K2127" t="str">
        <f>_xlfn.XLOOKUP(D2127, dim_channels!A:A, dim_channels!C:C, "Not Found")</f>
        <v>OTA</v>
      </c>
      <c r="L2127" t="str">
        <f>_xlfn.XLOOKUP(D2127, dim_channels!A:A, dim_channels!B:B, "Not Found")</f>
        <v>Agoda</v>
      </c>
    </row>
    <row r="2128" spans="1:12" x14ac:dyDescent="0.2">
      <c r="A2128" s="2" t="s">
        <v>2562</v>
      </c>
      <c r="B2128" s="2" t="s">
        <v>527</v>
      </c>
      <c r="C2128" s="2" t="s">
        <v>487</v>
      </c>
      <c r="D2128" s="2" t="s">
        <v>45</v>
      </c>
      <c r="E2128" s="2" t="s">
        <v>46</v>
      </c>
      <c r="F2128" s="2">
        <v>10376.629999999999</v>
      </c>
      <c r="G2128" s="2">
        <v>518.83000000000004</v>
      </c>
      <c r="H2128" s="2">
        <v>9857.7999999999993</v>
      </c>
      <c r="I2128" s="2" t="s">
        <v>29</v>
      </c>
      <c r="J2128" s="4">
        <v>1.0526314187749799</v>
      </c>
      <c r="K2128" t="str">
        <f>_xlfn.XLOOKUP(D2128, dim_channels!A:A, dim_channels!C:C, "Not Found")</f>
        <v>Corporate</v>
      </c>
      <c r="L2128" t="str">
        <f>_xlfn.XLOOKUP(D2128, dim_channels!A:A, dim_channels!B:B, "Not Found")</f>
        <v>Corporate Direct</v>
      </c>
    </row>
    <row r="2129" spans="1:12" x14ac:dyDescent="0.2">
      <c r="A2129" s="3" t="s">
        <v>2563</v>
      </c>
      <c r="B2129" s="3" t="s">
        <v>376</v>
      </c>
      <c r="C2129" s="3" t="s">
        <v>389</v>
      </c>
      <c r="D2129" s="3" t="s">
        <v>64</v>
      </c>
      <c r="E2129" s="3" t="s">
        <v>34</v>
      </c>
      <c r="F2129" s="3">
        <v>12991.62</v>
      </c>
      <c r="G2129" s="3">
        <v>0</v>
      </c>
      <c r="H2129" s="3">
        <v>12991.62</v>
      </c>
      <c r="I2129" s="3" t="s">
        <v>29</v>
      </c>
      <c r="J2129" s="5">
        <v>1</v>
      </c>
      <c r="K2129" t="str">
        <f>_xlfn.XLOOKUP(D2129, dim_channels!A:A, dim_channels!C:C, "Not Found")</f>
        <v>Direct</v>
      </c>
      <c r="L2129" t="str">
        <f>_xlfn.XLOOKUP(D2129, dim_channels!A:A, dim_channels!B:B, "Not Found")</f>
        <v>Direct Website</v>
      </c>
    </row>
    <row r="2130" spans="1:12" x14ac:dyDescent="0.2">
      <c r="A2130" s="2" t="s">
        <v>2564</v>
      </c>
      <c r="B2130" s="2" t="s">
        <v>197</v>
      </c>
      <c r="C2130" s="2" t="s">
        <v>224</v>
      </c>
      <c r="D2130" s="2" t="s">
        <v>33</v>
      </c>
      <c r="E2130" s="2" t="s">
        <v>28</v>
      </c>
      <c r="F2130" s="2">
        <v>2742.93</v>
      </c>
      <c r="G2130" s="2">
        <v>411.44</v>
      </c>
      <c r="H2130" s="2">
        <v>2331.4899999999998</v>
      </c>
      <c r="I2130" s="2" t="s">
        <v>41</v>
      </c>
      <c r="J2130" s="4">
        <v>1.176470840535452</v>
      </c>
      <c r="K2130" t="str">
        <f>_xlfn.XLOOKUP(D2130, dim_channels!A:A, dim_channels!C:C, "Not Found")</f>
        <v>OTA</v>
      </c>
      <c r="L2130" t="str">
        <f>_xlfn.XLOOKUP(D2130, dim_channels!A:A, dim_channels!B:B, "Not Found")</f>
        <v>Booking.com</v>
      </c>
    </row>
    <row r="2131" spans="1:12" x14ac:dyDescent="0.2">
      <c r="A2131" s="3" t="s">
        <v>2565</v>
      </c>
      <c r="B2131" s="3" t="s">
        <v>475</v>
      </c>
      <c r="C2131" s="3" t="s">
        <v>590</v>
      </c>
      <c r="D2131" s="3" t="s">
        <v>52</v>
      </c>
      <c r="E2131" s="3" t="s">
        <v>60</v>
      </c>
      <c r="F2131" s="3">
        <v>3110.66</v>
      </c>
      <c r="G2131" s="3">
        <v>0</v>
      </c>
      <c r="H2131" s="3">
        <v>3110.66</v>
      </c>
      <c r="I2131" s="3" t="s">
        <v>29</v>
      </c>
      <c r="J2131" s="5">
        <v>1</v>
      </c>
      <c r="K2131" t="str">
        <f>_xlfn.XLOOKUP(D2131, dim_channels!A:A, dim_channels!C:C, "Not Found")</f>
        <v>OTA</v>
      </c>
      <c r="L2131" t="str">
        <f>_xlfn.XLOOKUP(D2131, dim_channels!A:A, dim_channels!B:B, "Not Found")</f>
        <v>Agoda</v>
      </c>
    </row>
    <row r="2132" spans="1:12" x14ac:dyDescent="0.2">
      <c r="A2132" s="2" t="s">
        <v>2566</v>
      </c>
      <c r="B2132" s="2" t="s">
        <v>54</v>
      </c>
      <c r="C2132" s="2" t="s">
        <v>389</v>
      </c>
      <c r="D2132" s="2" t="s">
        <v>45</v>
      </c>
      <c r="E2132" s="2" t="s">
        <v>89</v>
      </c>
      <c r="F2132" s="2">
        <v>6669.97</v>
      </c>
      <c r="G2132" s="2">
        <v>0</v>
      </c>
      <c r="H2132" s="2">
        <v>6669.97</v>
      </c>
      <c r="I2132" s="2" t="s">
        <v>29</v>
      </c>
      <c r="J2132" s="4">
        <v>1</v>
      </c>
      <c r="K2132" t="str">
        <f>_xlfn.XLOOKUP(D2132, dim_channels!A:A, dim_channels!C:C, "Not Found")</f>
        <v>Corporate</v>
      </c>
      <c r="L2132" t="str">
        <f>_xlfn.XLOOKUP(D2132, dim_channels!A:A, dim_channels!B:B, "Not Found")</f>
        <v>Corporate Direct</v>
      </c>
    </row>
    <row r="2133" spans="1:12" x14ac:dyDescent="0.2">
      <c r="A2133" s="3" t="s">
        <v>2567</v>
      </c>
      <c r="B2133" s="3" t="s">
        <v>449</v>
      </c>
      <c r="C2133" s="3" t="s">
        <v>276</v>
      </c>
      <c r="D2133" s="3" t="s">
        <v>206</v>
      </c>
      <c r="E2133" s="3" t="s">
        <v>207</v>
      </c>
      <c r="F2133" s="3">
        <v>32281</v>
      </c>
      <c r="G2133" s="3">
        <v>0</v>
      </c>
      <c r="H2133" s="3">
        <v>32281</v>
      </c>
      <c r="I2133" s="3" t="s">
        <v>29</v>
      </c>
      <c r="J2133" s="5">
        <v>1</v>
      </c>
      <c r="K2133" t="str">
        <f>_xlfn.XLOOKUP(D2133, dim_channels!A:A, dim_channels!C:C, "Not Found")</f>
        <v>Direct</v>
      </c>
      <c r="L2133" t="str">
        <f>_xlfn.XLOOKUP(D2133, dim_channels!A:A, dim_channels!B:B, "Not Found")</f>
        <v>Walk-in</v>
      </c>
    </row>
    <row r="2134" spans="1:12" x14ac:dyDescent="0.2">
      <c r="A2134" s="2" t="s">
        <v>2568</v>
      </c>
      <c r="B2134" s="2" t="s">
        <v>866</v>
      </c>
      <c r="C2134" s="2" t="s">
        <v>69</v>
      </c>
      <c r="D2134" s="2" t="s">
        <v>52</v>
      </c>
      <c r="E2134" s="2" t="s">
        <v>60</v>
      </c>
      <c r="F2134" s="2">
        <v>5283.72</v>
      </c>
      <c r="G2134" s="2">
        <v>0</v>
      </c>
      <c r="H2134" s="2">
        <v>5283.72</v>
      </c>
      <c r="I2134" s="2" t="s">
        <v>29</v>
      </c>
      <c r="J2134" s="4">
        <v>1</v>
      </c>
      <c r="K2134" t="str">
        <f>_xlfn.XLOOKUP(D2134, dim_channels!A:A, dim_channels!C:C, "Not Found")</f>
        <v>OTA</v>
      </c>
      <c r="L2134" t="str">
        <f>_xlfn.XLOOKUP(D2134, dim_channels!A:A, dim_channels!B:B, "Not Found")</f>
        <v>Agoda</v>
      </c>
    </row>
    <row r="2135" spans="1:12" x14ac:dyDescent="0.2">
      <c r="A2135" s="3" t="s">
        <v>2569</v>
      </c>
      <c r="B2135" s="3" t="s">
        <v>107</v>
      </c>
      <c r="C2135" s="3" t="s">
        <v>570</v>
      </c>
      <c r="D2135" s="3" t="s">
        <v>27</v>
      </c>
      <c r="E2135" s="3" t="s">
        <v>28</v>
      </c>
      <c r="F2135" s="3">
        <v>3154.2</v>
      </c>
      <c r="G2135" s="3">
        <v>567.76</v>
      </c>
      <c r="H2135" s="3">
        <v>2586.44</v>
      </c>
      <c r="I2135" s="3" t="s">
        <v>29</v>
      </c>
      <c r="J2135" s="5">
        <v>1.2195140811308209</v>
      </c>
      <c r="K2135" t="str">
        <f>_xlfn.XLOOKUP(D2135, dim_channels!A:A, dim_channels!C:C, "Not Found")</f>
        <v>OTA</v>
      </c>
      <c r="L2135" t="str">
        <f>_xlfn.XLOOKUP(D2135, dim_channels!A:A, dim_channels!B:B, "Not Found")</f>
        <v>Expedia</v>
      </c>
    </row>
    <row r="2136" spans="1:12" x14ac:dyDescent="0.2">
      <c r="A2136" s="2" t="s">
        <v>2570</v>
      </c>
      <c r="B2136" s="2" t="s">
        <v>138</v>
      </c>
      <c r="C2136" s="2" t="s">
        <v>655</v>
      </c>
      <c r="D2136" s="2" t="s">
        <v>45</v>
      </c>
      <c r="E2136" s="2" t="s">
        <v>46</v>
      </c>
      <c r="F2136" s="2">
        <v>6958.66</v>
      </c>
      <c r="G2136" s="2">
        <v>347.93</v>
      </c>
      <c r="H2136" s="2">
        <v>6610.73</v>
      </c>
      <c r="I2136" s="2" t="s">
        <v>56</v>
      </c>
      <c r="J2136" s="4">
        <v>1.0526311012550811</v>
      </c>
      <c r="K2136" t="str">
        <f>_xlfn.XLOOKUP(D2136, dim_channels!A:A, dim_channels!C:C, "Not Found")</f>
        <v>Corporate</v>
      </c>
      <c r="L2136" t="str">
        <f>_xlfn.XLOOKUP(D2136, dim_channels!A:A, dim_channels!B:B, "Not Found")</f>
        <v>Corporate Direct</v>
      </c>
    </row>
    <row r="2137" spans="1:12" x14ac:dyDescent="0.2">
      <c r="A2137" s="3" t="s">
        <v>2571</v>
      </c>
      <c r="B2137" s="3" t="s">
        <v>138</v>
      </c>
      <c r="C2137" s="3" t="s">
        <v>176</v>
      </c>
      <c r="D2137" s="3" t="s">
        <v>33</v>
      </c>
      <c r="E2137" s="3" t="s">
        <v>60</v>
      </c>
      <c r="F2137" s="3">
        <v>14174.08</v>
      </c>
      <c r="G2137" s="3">
        <v>0</v>
      </c>
      <c r="H2137" s="3">
        <v>14174.08</v>
      </c>
      <c r="I2137" s="3" t="s">
        <v>41</v>
      </c>
      <c r="J2137" s="5">
        <v>1</v>
      </c>
      <c r="K2137" t="str">
        <f>_xlfn.XLOOKUP(D2137, dim_channels!A:A, dim_channels!C:C, "Not Found")</f>
        <v>OTA</v>
      </c>
      <c r="L2137" t="str">
        <f>_xlfn.XLOOKUP(D2137, dim_channels!A:A, dim_channels!B:B, "Not Found")</f>
        <v>Booking.com</v>
      </c>
    </row>
    <row r="2138" spans="1:12" x14ac:dyDescent="0.2">
      <c r="A2138" s="2" t="s">
        <v>2572</v>
      </c>
      <c r="B2138" s="2" t="s">
        <v>426</v>
      </c>
      <c r="C2138" s="2" t="s">
        <v>355</v>
      </c>
      <c r="D2138" s="2" t="s">
        <v>33</v>
      </c>
      <c r="E2138" s="2" t="s">
        <v>34</v>
      </c>
      <c r="F2138" s="2">
        <v>5569.26</v>
      </c>
      <c r="G2138" s="2">
        <v>835.39</v>
      </c>
      <c r="H2138" s="2">
        <v>4733.87</v>
      </c>
      <c r="I2138" s="2" t="s">
        <v>56</v>
      </c>
      <c r="J2138" s="4">
        <v>1.176470836757241</v>
      </c>
      <c r="K2138" t="str">
        <f>_xlfn.XLOOKUP(D2138, dim_channels!A:A, dim_channels!C:C, "Not Found")</f>
        <v>OTA</v>
      </c>
      <c r="L2138" t="str">
        <f>_xlfn.XLOOKUP(D2138, dim_channels!A:A, dim_channels!B:B, "Not Found")</f>
        <v>Booking.com</v>
      </c>
    </row>
    <row r="2139" spans="1:12" x14ac:dyDescent="0.2">
      <c r="A2139" s="3" t="s">
        <v>2573</v>
      </c>
      <c r="B2139" s="3" t="s">
        <v>126</v>
      </c>
      <c r="C2139" s="3" t="s">
        <v>567</v>
      </c>
      <c r="D2139" s="3" t="s">
        <v>206</v>
      </c>
      <c r="E2139" s="3" t="s">
        <v>207</v>
      </c>
      <c r="F2139" s="3">
        <v>16687.11</v>
      </c>
      <c r="G2139" s="3">
        <v>0</v>
      </c>
      <c r="H2139" s="3">
        <v>16687.11</v>
      </c>
      <c r="I2139" s="3" t="s">
        <v>29</v>
      </c>
      <c r="J2139" s="5">
        <v>1</v>
      </c>
      <c r="K2139" t="str">
        <f>_xlfn.XLOOKUP(D2139, dim_channels!A:A, dim_channels!C:C, "Not Found")</f>
        <v>Direct</v>
      </c>
      <c r="L2139" t="str">
        <f>_xlfn.XLOOKUP(D2139, dim_channels!A:A, dim_channels!B:B, "Not Found")</f>
        <v>Walk-in</v>
      </c>
    </row>
    <row r="2140" spans="1:12" x14ac:dyDescent="0.2">
      <c r="A2140" s="2" t="s">
        <v>2574</v>
      </c>
      <c r="B2140" s="2" t="s">
        <v>286</v>
      </c>
      <c r="C2140" s="2" t="s">
        <v>458</v>
      </c>
      <c r="D2140" s="2" t="s">
        <v>45</v>
      </c>
      <c r="E2140" s="2" t="s">
        <v>46</v>
      </c>
      <c r="F2140" s="2">
        <v>3717.35</v>
      </c>
      <c r="G2140" s="2">
        <v>185.87</v>
      </c>
      <c r="H2140" s="2">
        <v>3531.48</v>
      </c>
      <c r="I2140" s="2" t="s">
        <v>29</v>
      </c>
      <c r="J2140" s="4">
        <v>1.05263232412473</v>
      </c>
      <c r="K2140" t="str">
        <f>_xlfn.XLOOKUP(D2140, dim_channels!A:A, dim_channels!C:C, "Not Found")</f>
        <v>Corporate</v>
      </c>
      <c r="L2140" t="str">
        <f>_xlfn.XLOOKUP(D2140, dim_channels!A:A, dim_channels!B:B, "Not Found")</f>
        <v>Corporate Direct</v>
      </c>
    </row>
    <row r="2141" spans="1:12" x14ac:dyDescent="0.2">
      <c r="A2141" s="3" t="s">
        <v>2575</v>
      </c>
      <c r="B2141" s="3" t="s">
        <v>178</v>
      </c>
      <c r="C2141" s="3" t="s">
        <v>741</v>
      </c>
      <c r="D2141" s="3" t="s">
        <v>114</v>
      </c>
      <c r="E2141" s="3" t="s">
        <v>46</v>
      </c>
      <c r="F2141" s="3">
        <v>9676.23</v>
      </c>
      <c r="G2141" s="3">
        <v>967.62</v>
      </c>
      <c r="H2141" s="3">
        <v>8708.61</v>
      </c>
      <c r="I2141" s="3" t="s">
        <v>29</v>
      </c>
      <c r="J2141" s="5">
        <v>1.1111107283481521</v>
      </c>
      <c r="K2141" t="str">
        <f>_xlfn.XLOOKUP(D2141, dim_channels!A:A, dim_channels!C:C, "Not Found")</f>
        <v>Offline</v>
      </c>
      <c r="L2141" t="str">
        <f>_xlfn.XLOOKUP(D2141, dim_channels!A:A, dim_channels!B:B, "Not Found")</f>
        <v>Travel Agency</v>
      </c>
    </row>
    <row r="2142" spans="1:12" x14ac:dyDescent="0.2">
      <c r="A2142" s="2" t="s">
        <v>2576</v>
      </c>
      <c r="B2142" s="2" t="s">
        <v>210</v>
      </c>
      <c r="C2142" s="2" t="s">
        <v>272</v>
      </c>
      <c r="D2142" s="2" t="s">
        <v>45</v>
      </c>
      <c r="E2142" s="2" t="s">
        <v>46</v>
      </c>
      <c r="F2142" s="2">
        <v>4718.8100000000004</v>
      </c>
      <c r="G2142" s="2">
        <v>235.94</v>
      </c>
      <c r="H2142" s="2">
        <v>4482.87</v>
      </c>
      <c r="I2142" s="2" t="s">
        <v>29</v>
      </c>
      <c r="J2142" s="4">
        <v>1.052631461541379</v>
      </c>
      <c r="K2142" t="str">
        <f>_xlfn.XLOOKUP(D2142, dim_channels!A:A, dim_channels!C:C, "Not Found")</f>
        <v>Corporate</v>
      </c>
      <c r="L2142" t="str">
        <f>_xlfn.XLOOKUP(D2142, dim_channels!A:A, dim_channels!B:B, "Not Found")</f>
        <v>Corporate Direct</v>
      </c>
    </row>
    <row r="2143" spans="1:12" x14ac:dyDescent="0.2">
      <c r="A2143" s="3" t="s">
        <v>2577</v>
      </c>
      <c r="B2143" s="3" t="s">
        <v>249</v>
      </c>
      <c r="C2143" s="3" t="s">
        <v>79</v>
      </c>
      <c r="D2143" s="3" t="s">
        <v>33</v>
      </c>
      <c r="E2143" s="3" t="s">
        <v>60</v>
      </c>
      <c r="F2143" s="3">
        <v>1949.33</v>
      </c>
      <c r="G2143" s="3">
        <v>0</v>
      </c>
      <c r="H2143" s="3">
        <v>1949.33</v>
      </c>
      <c r="I2143" s="3" t="s">
        <v>41</v>
      </c>
      <c r="J2143" s="5">
        <v>1</v>
      </c>
      <c r="K2143" t="str">
        <f>_xlfn.XLOOKUP(D2143, dim_channels!A:A, dim_channels!C:C, "Not Found")</f>
        <v>OTA</v>
      </c>
      <c r="L2143" t="str">
        <f>_xlfn.XLOOKUP(D2143, dim_channels!A:A, dim_channels!B:B, "Not Found")</f>
        <v>Booking.com</v>
      </c>
    </row>
    <row r="2144" spans="1:12" x14ac:dyDescent="0.2">
      <c r="A2144" s="2" t="s">
        <v>2578</v>
      </c>
      <c r="B2144" s="2" t="s">
        <v>289</v>
      </c>
      <c r="C2144" s="2" t="s">
        <v>409</v>
      </c>
      <c r="D2144" s="2" t="s">
        <v>169</v>
      </c>
      <c r="E2144" s="2" t="s">
        <v>46</v>
      </c>
      <c r="F2144" s="2">
        <v>3015.52</v>
      </c>
      <c r="G2144" s="2">
        <v>603.1</v>
      </c>
      <c r="H2144" s="2">
        <v>2412.42</v>
      </c>
      <c r="I2144" s="2" t="s">
        <v>29</v>
      </c>
      <c r="J2144" s="4">
        <v>1.2499979273924109</v>
      </c>
      <c r="K2144" t="str">
        <f>_xlfn.XLOOKUP(D2144, dim_channels!A:A, dim_channels!C:C, "Not Found")</f>
        <v>GDS</v>
      </c>
      <c r="L2144" t="str">
        <f>_xlfn.XLOOKUP(D2144, dim_channels!A:A, dim_channels!B:B, "Not Found")</f>
        <v>GDS (Amadeus)</v>
      </c>
    </row>
    <row r="2145" spans="1:12" x14ac:dyDescent="0.2">
      <c r="A2145" s="3" t="s">
        <v>2579</v>
      </c>
      <c r="B2145" s="3" t="s">
        <v>557</v>
      </c>
      <c r="C2145" s="3" t="s">
        <v>158</v>
      </c>
      <c r="D2145" s="3" t="s">
        <v>114</v>
      </c>
      <c r="E2145" s="3" t="s">
        <v>115</v>
      </c>
      <c r="F2145" s="3">
        <v>8552.01</v>
      </c>
      <c r="G2145" s="3">
        <v>855.2</v>
      </c>
      <c r="H2145" s="3">
        <v>7696.81</v>
      </c>
      <c r="I2145" s="3" t="s">
        <v>41</v>
      </c>
      <c r="J2145" s="5">
        <v>1.1111109667511609</v>
      </c>
      <c r="K2145" t="str">
        <f>_xlfn.XLOOKUP(D2145, dim_channels!A:A, dim_channels!C:C, "Not Found")</f>
        <v>Offline</v>
      </c>
      <c r="L2145" t="str">
        <f>_xlfn.XLOOKUP(D2145, dim_channels!A:A, dim_channels!B:B, "Not Found")</f>
        <v>Travel Agency</v>
      </c>
    </row>
    <row r="2146" spans="1:12" x14ac:dyDescent="0.2">
      <c r="A2146" s="2" t="s">
        <v>2580</v>
      </c>
      <c r="B2146" s="2" t="s">
        <v>92</v>
      </c>
      <c r="C2146" s="2" t="s">
        <v>1610</v>
      </c>
      <c r="D2146" s="2" t="s">
        <v>64</v>
      </c>
      <c r="E2146" s="2" t="s">
        <v>115</v>
      </c>
      <c r="F2146" s="2">
        <v>24698.82</v>
      </c>
      <c r="G2146" s="2">
        <v>0</v>
      </c>
      <c r="H2146" s="2">
        <v>24698.82</v>
      </c>
      <c r="I2146" s="2" t="s">
        <v>29</v>
      </c>
      <c r="J2146" s="4">
        <v>1</v>
      </c>
      <c r="K2146" t="str">
        <f>_xlfn.XLOOKUP(D2146, dim_channels!A:A, dim_channels!C:C, "Not Found")</f>
        <v>Direct</v>
      </c>
      <c r="L2146" t="str">
        <f>_xlfn.XLOOKUP(D2146, dim_channels!A:A, dim_channels!B:B, "Not Found")</f>
        <v>Direct Website</v>
      </c>
    </row>
    <row r="2147" spans="1:12" x14ac:dyDescent="0.2">
      <c r="A2147" s="3" t="s">
        <v>2581</v>
      </c>
      <c r="B2147" s="3" t="s">
        <v>589</v>
      </c>
      <c r="C2147" s="3" t="s">
        <v>497</v>
      </c>
      <c r="D2147" s="3" t="s">
        <v>33</v>
      </c>
      <c r="E2147" s="3" t="s">
        <v>34</v>
      </c>
      <c r="F2147" s="3">
        <v>2289.63</v>
      </c>
      <c r="G2147" s="3">
        <v>343.44</v>
      </c>
      <c r="H2147" s="3">
        <v>1946.19</v>
      </c>
      <c r="I2147" s="3" t="s">
        <v>41</v>
      </c>
      <c r="J2147" s="5">
        <v>1.176467867988223</v>
      </c>
      <c r="K2147" t="str">
        <f>_xlfn.XLOOKUP(D2147, dim_channels!A:A, dim_channels!C:C, "Not Found")</f>
        <v>OTA</v>
      </c>
      <c r="L2147" t="str">
        <f>_xlfn.XLOOKUP(D2147, dim_channels!A:A, dim_channels!B:B, "Not Found")</f>
        <v>Booking.com</v>
      </c>
    </row>
    <row r="2148" spans="1:12" x14ac:dyDescent="0.2">
      <c r="A2148" s="2" t="s">
        <v>2582</v>
      </c>
      <c r="B2148" s="2" t="s">
        <v>649</v>
      </c>
      <c r="C2148" s="2" t="s">
        <v>258</v>
      </c>
      <c r="D2148" s="2" t="s">
        <v>45</v>
      </c>
      <c r="E2148" s="2" t="s">
        <v>46</v>
      </c>
      <c r="F2148" s="2">
        <v>9193.5300000000007</v>
      </c>
      <c r="G2148" s="2">
        <v>459.68</v>
      </c>
      <c r="H2148" s="2">
        <v>8733.85</v>
      </c>
      <c r="I2148" s="2" t="s">
        <v>29</v>
      </c>
      <c r="J2148" s="4">
        <v>1.0526320007785801</v>
      </c>
      <c r="K2148" t="str">
        <f>_xlfn.XLOOKUP(D2148, dim_channels!A:A, dim_channels!C:C, "Not Found")</f>
        <v>Corporate</v>
      </c>
      <c r="L2148" t="str">
        <f>_xlfn.XLOOKUP(D2148, dim_channels!A:A, dim_channels!B:B, "Not Found")</f>
        <v>Corporate Direct</v>
      </c>
    </row>
    <row r="2149" spans="1:12" x14ac:dyDescent="0.2">
      <c r="A2149" s="3" t="s">
        <v>2583</v>
      </c>
      <c r="B2149" s="3" t="s">
        <v>220</v>
      </c>
      <c r="C2149" s="3" t="s">
        <v>147</v>
      </c>
      <c r="D2149" s="3" t="s">
        <v>52</v>
      </c>
      <c r="E2149" s="3" t="s">
        <v>34</v>
      </c>
      <c r="F2149" s="3">
        <v>2131.1</v>
      </c>
      <c r="G2149" s="3">
        <v>255.73</v>
      </c>
      <c r="H2149" s="3">
        <v>1875.37</v>
      </c>
      <c r="I2149" s="3" t="s">
        <v>29</v>
      </c>
      <c r="J2149" s="5">
        <v>1.1363624244815691</v>
      </c>
      <c r="K2149" t="str">
        <f>_xlfn.XLOOKUP(D2149, dim_channels!A:A, dim_channels!C:C, "Not Found")</f>
        <v>OTA</v>
      </c>
      <c r="L2149" t="str">
        <f>_xlfn.XLOOKUP(D2149, dim_channels!A:A, dim_channels!B:B, "Not Found")</f>
        <v>Agoda</v>
      </c>
    </row>
    <row r="2150" spans="1:12" x14ac:dyDescent="0.2">
      <c r="A2150" s="2" t="s">
        <v>2584</v>
      </c>
      <c r="B2150" s="2" t="s">
        <v>949</v>
      </c>
      <c r="C2150" s="2" t="s">
        <v>44</v>
      </c>
      <c r="D2150" s="2" t="s">
        <v>27</v>
      </c>
      <c r="E2150" s="2" t="s">
        <v>34</v>
      </c>
      <c r="F2150" s="2">
        <v>4416.16</v>
      </c>
      <c r="G2150" s="2">
        <v>794.91</v>
      </c>
      <c r="H2150" s="2">
        <v>3621.25</v>
      </c>
      <c r="I2150" s="2" t="s">
        <v>41</v>
      </c>
      <c r="J2150" s="4">
        <v>1.219512599240594</v>
      </c>
      <c r="K2150" t="str">
        <f>_xlfn.XLOOKUP(D2150, dim_channels!A:A, dim_channels!C:C, "Not Found")</f>
        <v>OTA</v>
      </c>
      <c r="L2150" t="str">
        <f>_xlfn.XLOOKUP(D2150, dim_channels!A:A, dim_channels!B:B, "Not Found")</f>
        <v>Expedia</v>
      </c>
    </row>
    <row r="2151" spans="1:12" x14ac:dyDescent="0.2">
      <c r="A2151" s="3" t="s">
        <v>2585</v>
      </c>
      <c r="B2151" s="3" t="s">
        <v>312</v>
      </c>
      <c r="C2151" s="3" t="s">
        <v>741</v>
      </c>
      <c r="D2151" s="3" t="s">
        <v>27</v>
      </c>
      <c r="E2151" s="3" t="s">
        <v>28</v>
      </c>
      <c r="F2151" s="3">
        <v>2778.77</v>
      </c>
      <c r="G2151" s="3">
        <v>500.18</v>
      </c>
      <c r="H2151" s="3">
        <v>2278.59</v>
      </c>
      <c r="I2151" s="3" t="s">
        <v>29</v>
      </c>
      <c r="J2151" s="5">
        <v>1.219512944408603</v>
      </c>
      <c r="K2151" t="str">
        <f>_xlfn.XLOOKUP(D2151, dim_channels!A:A, dim_channels!C:C, "Not Found")</f>
        <v>OTA</v>
      </c>
      <c r="L2151" t="str">
        <f>_xlfn.XLOOKUP(D2151, dim_channels!A:A, dim_channels!B:B, "Not Found")</f>
        <v>Expedia</v>
      </c>
    </row>
    <row r="2152" spans="1:12" x14ac:dyDescent="0.2">
      <c r="A2152" s="2" t="s">
        <v>2586</v>
      </c>
      <c r="B2152" s="2" t="s">
        <v>73</v>
      </c>
      <c r="C2152" s="2" t="s">
        <v>87</v>
      </c>
      <c r="D2152" s="2" t="s">
        <v>52</v>
      </c>
      <c r="E2152" s="2" t="s">
        <v>34</v>
      </c>
      <c r="F2152" s="2">
        <v>13738</v>
      </c>
      <c r="G2152" s="2">
        <v>1648.56</v>
      </c>
      <c r="H2152" s="2">
        <v>12089.44</v>
      </c>
      <c r="I2152" s="2" t="s">
        <v>41</v>
      </c>
      <c r="J2152" s="4">
        <v>1.136363636363636</v>
      </c>
      <c r="K2152" t="str">
        <f>_xlfn.XLOOKUP(D2152, dim_channels!A:A, dim_channels!C:C, "Not Found")</f>
        <v>OTA</v>
      </c>
      <c r="L2152" t="str">
        <f>_xlfn.XLOOKUP(D2152, dim_channels!A:A, dim_channels!B:B, "Not Found")</f>
        <v>Agoda</v>
      </c>
    </row>
    <row r="2153" spans="1:12" x14ac:dyDescent="0.2">
      <c r="A2153" s="3" t="s">
        <v>2587</v>
      </c>
      <c r="B2153" s="3" t="s">
        <v>276</v>
      </c>
      <c r="C2153" s="3" t="s">
        <v>420</v>
      </c>
      <c r="D2153" s="3" t="s">
        <v>27</v>
      </c>
      <c r="E2153" s="3" t="s">
        <v>28</v>
      </c>
      <c r="F2153" s="3">
        <v>8881.19</v>
      </c>
      <c r="G2153" s="3">
        <v>1598.61</v>
      </c>
      <c r="H2153" s="3">
        <v>7282.58</v>
      </c>
      <c r="I2153" s="3" t="s">
        <v>29</v>
      </c>
      <c r="J2153" s="5">
        <v>1.2195114918064749</v>
      </c>
      <c r="K2153" t="str">
        <f>_xlfn.XLOOKUP(D2153, dim_channels!A:A, dim_channels!C:C, "Not Found")</f>
        <v>OTA</v>
      </c>
      <c r="L2153" t="str">
        <f>_xlfn.XLOOKUP(D2153, dim_channels!A:A, dim_channels!B:B, "Not Found")</f>
        <v>Expedia</v>
      </c>
    </row>
    <row r="2154" spans="1:12" x14ac:dyDescent="0.2">
      <c r="A2154" s="2" t="s">
        <v>2588</v>
      </c>
      <c r="B2154" s="2" t="s">
        <v>501</v>
      </c>
      <c r="C2154" s="2" t="s">
        <v>478</v>
      </c>
      <c r="D2154" s="2" t="s">
        <v>64</v>
      </c>
      <c r="E2154" s="2" t="s">
        <v>28</v>
      </c>
      <c r="F2154" s="2">
        <v>12553.6</v>
      </c>
      <c r="G2154" s="2">
        <v>0</v>
      </c>
      <c r="H2154" s="2">
        <v>12553.6</v>
      </c>
      <c r="I2154" s="2" t="s">
        <v>29</v>
      </c>
      <c r="J2154" s="4">
        <v>1</v>
      </c>
      <c r="K2154" t="str">
        <f>_xlfn.XLOOKUP(D2154, dim_channels!A:A, dim_channels!C:C, "Not Found")</f>
        <v>Direct</v>
      </c>
      <c r="L2154" t="str">
        <f>_xlfn.XLOOKUP(D2154, dim_channels!A:A, dim_channels!B:B, "Not Found")</f>
        <v>Direct Website</v>
      </c>
    </row>
    <row r="2155" spans="1:12" x14ac:dyDescent="0.2">
      <c r="A2155" s="3" t="s">
        <v>2589</v>
      </c>
      <c r="B2155" s="3" t="s">
        <v>200</v>
      </c>
      <c r="C2155" s="3" t="s">
        <v>357</v>
      </c>
      <c r="D2155" s="3" t="s">
        <v>33</v>
      </c>
      <c r="E2155" s="3" t="s">
        <v>34</v>
      </c>
      <c r="F2155" s="3">
        <v>25482.12</v>
      </c>
      <c r="G2155" s="3">
        <v>3822.32</v>
      </c>
      <c r="H2155" s="3">
        <v>21659.8</v>
      </c>
      <c r="I2155" s="3" t="s">
        <v>41</v>
      </c>
      <c r="J2155" s="5">
        <v>1.1764706968670069</v>
      </c>
      <c r="K2155" t="str">
        <f>_xlfn.XLOOKUP(D2155, dim_channels!A:A, dim_channels!C:C, "Not Found")</f>
        <v>OTA</v>
      </c>
      <c r="L2155" t="str">
        <f>_xlfn.XLOOKUP(D2155, dim_channels!A:A, dim_channels!B:B, "Not Found")</f>
        <v>Booking.com</v>
      </c>
    </row>
    <row r="2156" spans="1:12" x14ac:dyDescent="0.2">
      <c r="A2156" s="2" t="s">
        <v>2590</v>
      </c>
      <c r="B2156" s="2" t="s">
        <v>249</v>
      </c>
      <c r="C2156" s="2" t="s">
        <v>107</v>
      </c>
      <c r="D2156" s="2" t="s">
        <v>52</v>
      </c>
      <c r="E2156" s="2" t="s">
        <v>60</v>
      </c>
      <c r="F2156" s="2">
        <v>2215.48</v>
      </c>
      <c r="G2156" s="2">
        <v>0</v>
      </c>
      <c r="H2156" s="2">
        <v>2215.48</v>
      </c>
      <c r="I2156" s="2" t="s">
        <v>29</v>
      </c>
      <c r="J2156" s="4">
        <v>1</v>
      </c>
      <c r="K2156" t="str">
        <f>_xlfn.XLOOKUP(D2156, dim_channels!A:A, dim_channels!C:C, "Not Found")</f>
        <v>OTA</v>
      </c>
      <c r="L2156" t="str">
        <f>_xlfn.XLOOKUP(D2156, dim_channels!A:A, dim_channels!B:B, "Not Found")</f>
        <v>Agoda</v>
      </c>
    </row>
    <row r="2157" spans="1:12" x14ac:dyDescent="0.2">
      <c r="A2157" s="3" t="s">
        <v>2591</v>
      </c>
      <c r="B2157" s="3" t="s">
        <v>564</v>
      </c>
      <c r="C2157" s="3" t="s">
        <v>409</v>
      </c>
      <c r="D2157" s="3" t="s">
        <v>64</v>
      </c>
      <c r="E2157" s="3" t="s">
        <v>28</v>
      </c>
      <c r="F2157" s="3">
        <v>10697.24</v>
      </c>
      <c r="G2157" s="3">
        <v>0</v>
      </c>
      <c r="H2157" s="3">
        <v>10697.24</v>
      </c>
      <c r="I2157" s="3" t="s">
        <v>29</v>
      </c>
      <c r="J2157" s="5">
        <v>1</v>
      </c>
      <c r="K2157" t="str">
        <f>_xlfn.XLOOKUP(D2157, dim_channels!A:A, dim_channels!C:C, "Not Found")</f>
        <v>Direct</v>
      </c>
      <c r="L2157" t="str">
        <f>_xlfn.XLOOKUP(D2157, dim_channels!A:A, dim_channels!B:B, "Not Found")</f>
        <v>Direct Website</v>
      </c>
    </row>
    <row r="2158" spans="1:12" x14ac:dyDescent="0.2">
      <c r="A2158" s="2" t="s">
        <v>2592</v>
      </c>
      <c r="B2158" s="2" t="s">
        <v>78</v>
      </c>
      <c r="C2158" s="2" t="s">
        <v>394</v>
      </c>
      <c r="D2158" s="2" t="s">
        <v>52</v>
      </c>
      <c r="E2158" s="2" t="s">
        <v>60</v>
      </c>
      <c r="F2158" s="2">
        <v>9944.18</v>
      </c>
      <c r="G2158" s="2">
        <v>0</v>
      </c>
      <c r="H2158" s="2">
        <v>9944.18</v>
      </c>
      <c r="I2158" s="2" t="s">
        <v>56</v>
      </c>
      <c r="J2158" s="4">
        <v>1</v>
      </c>
      <c r="K2158" t="str">
        <f>_xlfn.XLOOKUP(D2158, dim_channels!A:A, dim_channels!C:C, "Not Found")</f>
        <v>OTA</v>
      </c>
      <c r="L2158" t="str">
        <f>_xlfn.XLOOKUP(D2158, dim_channels!A:A, dim_channels!B:B, "Not Found")</f>
        <v>Agoda</v>
      </c>
    </row>
    <row r="2159" spans="1:12" x14ac:dyDescent="0.2">
      <c r="A2159" s="3" t="s">
        <v>2593</v>
      </c>
      <c r="B2159" s="3" t="s">
        <v>209</v>
      </c>
      <c r="C2159" s="3" t="s">
        <v>272</v>
      </c>
      <c r="D2159" s="3" t="s">
        <v>52</v>
      </c>
      <c r="E2159" s="3" t="s">
        <v>34</v>
      </c>
      <c r="F2159" s="3">
        <v>6235.79</v>
      </c>
      <c r="G2159" s="3">
        <v>748.29</v>
      </c>
      <c r="H2159" s="3">
        <v>5487.5</v>
      </c>
      <c r="I2159" s="3" t="s">
        <v>29</v>
      </c>
      <c r="J2159" s="5">
        <v>1.136362642369021</v>
      </c>
      <c r="K2159" t="str">
        <f>_xlfn.XLOOKUP(D2159, dim_channels!A:A, dim_channels!C:C, "Not Found")</f>
        <v>OTA</v>
      </c>
      <c r="L2159" t="str">
        <f>_xlfn.XLOOKUP(D2159, dim_channels!A:A, dim_channels!B:B, "Not Found")</f>
        <v>Agoda</v>
      </c>
    </row>
    <row r="2160" spans="1:12" x14ac:dyDescent="0.2">
      <c r="A2160" s="2" t="s">
        <v>2594</v>
      </c>
      <c r="B2160" s="2" t="s">
        <v>205</v>
      </c>
      <c r="C2160" s="2" t="s">
        <v>205</v>
      </c>
      <c r="D2160" s="2" t="s">
        <v>45</v>
      </c>
      <c r="E2160" s="2" t="s">
        <v>89</v>
      </c>
      <c r="F2160" s="2">
        <v>4769.6499999999996</v>
      </c>
      <c r="G2160" s="2">
        <v>0</v>
      </c>
      <c r="H2160" s="2">
        <v>4769.6499999999996</v>
      </c>
      <c r="I2160" s="2" t="s">
        <v>29</v>
      </c>
      <c r="J2160" s="4">
        <v>1</v>
      </c>
      <c r="K2160" t="str">
        <f>_xlfn.XLOOKUP(D2160, dim_channels!A:A, dim_channels!C:C, "Not Found")</f>
        <v>Corporate</v>
      </c>
      <c r="L2160" t="str">
        <f>_xlfn.XLOOKUP(D2160, dim_channels!A:A, dim_channels!B:B, "Not Found")</f>
        <v>Corporate Direct</v>
      </c>
    </row>
    <row r="2161" spans="1:12" x14ac:dyDescent="0.2">
      <c r="A2161" s="3" t="s">
        <v>2595</v>
      </c>
      <c r="B2161" s="3" t="s">
        <v>712</v>
      </c>
      <c r="C2161" s="3" t="s">
        <v>472</v>
      </c>
      <c r="D2161" s="3" t="s">
        <v>114</v>
      </c>
      <c r="E2161" s="3" t="s">
        <v>46</v>
      </c>
      <c r="F2161" s="3">
        <v>8212.06</v>
      </c>
      <c r="G2161" s="3">
        <v>821.21</v>
      </c>
      <c r="H2161" s="3">
        <v>7390.85</v>
      </c>
      <c r="I2161" s="3" t="s">
        <v>29</v>
      </c>
      <c r="J2161" s="5">
        <v>1.111111712455265</v>
      </c>
      <c r="K2161" t="str">
        <f>_xlfn.XLOOKUP(D2161, dim_channels!A:A, dim_channels!C:C, "Not Found")</f>
        <v>Offline</v>
      </c>
      <c r="L2161" t="str">
        <f>_xlfn.XLOOKUP(D2161, dim_channels!A:A, dim_channels!B:B, "Not Found")</f>
        <v>Travel Agency</v>
      </c>
    </row>
    <row r="2162" spans="1:12" x14ac:dyDescent="0.2">
      <c r="A2162" s="2" t="s">
        <v>2596</v>
      </c>
      <c r="B2162" s="2" t="s">
        <v>471</v>
      </c>
      <c r="C2162" s="2" t="s">
        <v>2002</v>
      </c>
      <c r="D2162" s="2" t="s">
        <v>206</v>
      </c>
      <c r="E2162" s="2" t="s">
        <v>207</v>
      </c>
      <c r="F2162" s="2">
        <v>5861.19</v>
      </c>
      <c r="G2162" s="2">
        <v>0</v>
      </c>
      <c r="H2162" s="2">
        <v>5861.19</v>
      </c>
      <c r="I2162" s="2" t="s">
        <v>29</v>
      </c>
      <c r="J2162" s="4">
        <v>1</v>
      </c>
      <c r="K2162" t="str">
        <f>_xlfn.XLOOKUP(D2162, dim_channels!A:A, dim_channels!C:C, "Not Found")</f>
        <v>Direct</v>
      </c>
      <c r="L2162" t="str">
        <f>_xlfn.XLOOKUP(D2162, dim_channels!A:A, dim_channels!B:B, "Not Found")</f>
        <v>Walk-in</v>
      </c>
    </row>
    <row r="2163" spans="1:12" x14ac:dyDescent="0.2">
      <c r="A2163" s="3" t="s">
        <v>2597</v>
      </c>
      <c r="B2163" s="3" t="s">
        <v>258</v>
      </c>
      <c r="C2163" s="3" t="s">
        <v>158</v>
      </c>
      <c r="D2163" s="3" t="s">
        <v>114</v>
      </c>
      <c r="E2163" s="3" t="s">
        <v>46</v>
      </c>
      <c r="F2163" s="3">
        <v>4790.1499999999996</v>
      </c>
      <c r="G2163" s="3">
        <v>479.02</v>
      </c>
      <c r="H2163" s="3">
        <v>4311.13</v>
      </c>
      <c r="I2163" s="3" t="s">
        <v>29</v>
      </c>
      <c r="J2163" s="5">
        <v>1.111112399765259</v>
      </c>
      <c r="K2163" t="str">
        <f>_xlfn.XLOOKUP(D2163, dim_channels!A:A, dim_channels!C:C, "Not Found")</f>
        <v>Offline</v>
      </c>
      <c r="L2163" t="str">
        <f>_xlfn.XLOOKUP(D2163, dim_channels!A:A, dim_channels!B:B, "Not Found")</f>
        <v>Travel Agency</v>
      </c>
    </row>
    <row r="2164" spans="1:12" x14ac:dyDescent="0.2">
      <c r="A2164" s="2" t="s">
        <v>2598</v>
      </c>
      <c r="B2164" s="2" t="s">
        <v>478</v>
      </c>
      <c r="C2164" s="2" t="s">
        <v>324</v>
      </c>
      <c r="D2164" s="2" t="s">
        <v>114</v>
      </c>
      <c r="E2164" s="2" t="s">
        <v>115</v>
      </c>
      <c r="F2164" s="2">
        <v>5072.3100000000004</v>
      </c>
      <c r="G2164" s="2">
        <v>507.23</v>
      </c>
      <c r="H2164" s="2">
        <v>4565.08</v>
      </c>
      <c r="I2164" s="2" t="s">
        <v>56</v>
      </c>
      <c r="J2164" s="4">
        <v>1.111110867717543</v>
      </c>
      <c r="K2164" t="str">
        <f>_xlfn.XLOOKUP(D2164, dim_channels!A:A, dim_channels!C:C, "Not Found")</f>
        <v>Offline</v>
      </c>
      <c r="L2164" t="str">
        <f>_xlfn.XLOOKUP(D2164, dim_channels!A:A, dim_channels!B:B, "Not Found")</f>
        <v>Travel Agency</v>
      </c>
    </row>
    <row r="2165" spans="1:12" x14ac:dyDescent="0.2">
      <c r="A2165" s="3" t="s">
        <v>2599</v>
      </c>
      <c r="B2165" s="3" t="s">
        <v>195</v>
      </c>
      <c r="C2165" s="3" t="s">
        <v>303</v>
      </c>
      <c r="D2165" s="3" t="s">
        <v>45</v>
      </c>
      <c r="E2165" s="3" t="s">
        <v>89</v>
      </c>
      <c r="F2165" s="3">
        <v>3633.51</v>
      </c>
      <c r="G2165" s="3">
        <v>0</v>
      </c>
      <c r="H2165" s="3">
        <v>3633.51</v>
      </c>
      <c r="I2165" s="3" t="s">
        <v>29</v>
      </c>
      <c r="J2165" s="5">
        <v>1</v>
      </c>
      <c r="K2165" t="str">
        <f>_xlfn.XLOOKUP(D2165, dim_channels!A:A, dim_channels!C:C, "Not Found")</f>
        <v>Corporate</v>
      </c>
      <c r="L2165" t="str">
        <f>_xlfn.XLOOKUP(D2165, dim_channels!A:A, dim_channels!B:B, "Not Found")</f>
        <v>Corporate Direct</v>
      </c>
    </row>
    <row r="2166" spans="1:12" x14ac:dyDescent="0.2">
      <c r="A2166" s="2" t="s">
        <v>2600</v>
      </c>
      <c r="B2166" s="2" t="s">
        <v>1014</v>
      </c>
      <c r="C2166" s="2" t="s">
        <v>557</v>
      </c>
      <c r="D2166" s="2" t="s">
        <v>114</v>
      </c>
      <c r="E2166" s="2" t="s">
        <v>115</v>
      </c>
      <c r="F2166" s="2">
        <v>14554.8</v>
      </c>
      <c r="G2166" s="2">
        <v>1455.48</v>
      </c>
      <c r="H2166" s="2">
        <v>13099.32</v>
      </c>
      <c r="I2166" s="2" t="s">
        <v>29</v>
      </c>
      <c r="J2166" s="4">
        <v>1.1111111111111109</v>
      </c>
      <c r="K2166" t="str">
        <f>_xlfn.XLOOKUP(D2166, dim_channels!A:A, dim_channels!C:C, "Not Found")</f>
        <v>Offline</v>
      </c>
      <c r="L2166" t="str">
        <f>_xlfn.XLOOKUP(D2166, dim_channels!A:A, dim_channels!B:B, "Not Found")</f>
        <v>Travel Agency</v>
      </c>
    </row>
    <row r="2167" spans="1:12" x14ac:dyDescent="0.2">
      <c r="A2167" s="3" t="s">
        <v>2601</v>
      </c>
      <c r="B2167" s="3" t="s">
        <v>215</v>
      </c>
      <c r="C2167" s="3" t="s">
        <v>433</v>
      </c>
      <c r="D2167" s="3" t="s">
        <v>64</v>
      </c>
      <c r="E2167" s="3" t="s">
        <v>28</v>
      </c>
      <c r="F2167" s="3">
        <v>13859.95</v>
      </c>
      <c r="G2167" s="3">
        <v>0</v>
      </c>
      <c r="H2167" s="3">
        <v>13859.95</v>
      </c>
      <c r="I2167" s="3" t="s">
        <v>29</v>
      </c>
      <c r="J2167" s="5">
        <v>1</v>
      </c>
      <c r="K2167" t="str">
        <f>_xlfn.XLOOKUP(D2167, dim_channels!A:A, dim_channels!C:C, "Not Found")</f>
        <v>Direct</v>
      </c>
      <c r="L2167" t="str">
        <f>_xlfn.XLOOKUP(D2167, dim_channels!A:A, dim_channels!B:B, "Not Found")</f>
        <v>Direct Website</v>
      </c>
    </row>
    <row r="2168" spans="1:12" x14ac:dyDescent="0.2">
      <c r="A2168" s="2" t="s">
        <v>2602</v>
      </c>
      <c r="B2168" s="2" t="s">
        <v>239</v>
      </c>
      <c r="C2168" s="2" t="s">
        <v>43</v>
      </c>
      <c r="D2168" s="2" t="s">
        <v>33</v>
      </c>
      <c r="E2168" s="2" t="s">
        <v>34</v>
      </c>
      <c r="F2168" s="2">
        <v>11336.21</v>
      </c>
      <c r="G2168" s="2">
        <v>1700.43</v>
      </c>
      <c r="H2168" s="2">
        <v>9635.7800000000007</v>
      </c>
      <c r="I2168" s="2" t="s">
        <v>29</v>
      </c>
      <c r="J2168" s="4">
        <v>1.176470405094346</v>
      </c>
      <c r="K2168" t="str">
        <f>_xlfn.XLOOKUP(D2168, dim_channels!A:A, dim_channels!C:C, "Not Found")</f>
        <v>OTA</v>
      </c>
      <c r="L2168" t="str">
        <f>_xlfn.XLOOKUP(D2168, dim_channels!A:A, dim_channels!B:B, "Not Found")</f>
        <v>Booking.com</v>
      </c>
    </row>
    <row r="2169" spans="1:12" x14ac:dyDescent="0.2">
      <c r="A2169" s="3" t="s">
        <v>2603</v>
      </c>
      <c r="B2169" s="3" t="s">
        <v>359</v>
      </c>
      <c r="C2169" s="3" t="s">
        <v>839</v>
      </c>
      <c r="D2169" s="3" t="s">
        <v>33</v>
      </c>
      <c r="E2169" s="3" t="s">
        <v>60</v>
      </c>
      <c r="F2169" s="3">
        <v>2620.88</v>
      </c>
      <c r="G2169" s="3">
        <v>0</v>
      </c>
      <c r="H2169" s="3">
        <v>2620.88</v>
      </c>
      <c r="I2169" s="3" t="s">
        <v>29</v>
      </c>
      <c r="J2169" s="5">
        <v>1</v>
      </c>
      <c r="K2169" t="str">
        <f>_xlfn.XLOOKUP(D2169, dim_channels!A:A, dim_channels!C:C, "Not Found")</f>
        <v>OTA</v>
      </c>
      <c r="L2169" t="str">
        <f>_xlfn.XLOOKUP(D2169, dim_channels!A:A, dim_channels!B:B, "Not Found")</f>
        <v>Booking.com</v>
      </c>
    </row>
    <row r="2170" spans="1:12" x14ac:dyDescent="0.2">
      <c r="A2170" s="2" t="s">
        <v>2604</v>
      </c>
      <c r="B2170" s="2" t="s">
        <v>132</v>
      </c>
      <c r="C2170" s="2" t="s">
        <v>164</v>
      </c>
      <c r="D2170" s="2" t="s">
        <v>27</v>
      </c>
      <c r="E2170" s="2" t="s">
        <v>60</v>
      </c>
      <c r="F2170" s="2">
        <v>5518.94</v>
      </c>
      <c r="G2170" s="2">
        <v>0</v>
      </c>
      <c r="H2170" s="2">
        <v>5518.94</v>
      </c>
      <c r="I2170" s="2" t="s">
        <v>41</v>
      </c>
      <c r="J2170" s="4">
        <v>1</v>
      </c>
      <c r="K2170" t="str">
        <f>_xlfn.XLOOKUP(D2170, dim_channels!A:A, dim_channels!C:C, "Not Found")</f>
        <v>OTA</v>
      </c>
      <c r="L2170" t="str">
        <f>_xlfn.XLOOKUP(D2170, dim_channels!A:A, dim_channels!B:B, "Not Found")</f>
        <v>Expedia</v>
      </c>
    </row>
    <row r="2171" spans="1:12" x14ac:dyDescent="0.2">
      <c r="A2171" s="3" t="s">
        <v>2605</v>
      </c>
      <c r="B2171" s="3" t="s">
        <v>679</v>
      </c>
      <c r="C2171" s="3" t="s">
        <v>141</v>
      </c>
      <c r="D2171" s="3" t="s">
        <v>52</v>
      </c>
      <c r="E2171" s="3" t="s">
        <v>34</v>
      </c>
      <c r="F2171" s="3">
        <v>2660.33</v>
      </c>
      <c r="G2171" s="3">
        <v>319.24</v>
      </c>
      <c r="H2171" s="3">
        <v>2341.09</v>
      </c>
      <c r="I2171" s="3" t="s">
        <v>41</v>
      </c>
      <c r="J2171" s="5">
        <v>1.136363830523389</v>
      </c>
      <c r="K2171" t="str">
        <f>_xlfn.XLOOKUP(D2171, dim_channels!A:A, dim_channels!C:C, "Not Found")</f>
        <v>OTA</v>
      </c>
      <c r="L2171" t="str">
        <f>_xlfn.XLOOKUP(D2171, dim_channels!A:A, dim_channels!B:B, "Not Found")</f>
        <v>Agoda</v>
      </c>
    </row>
    <row r="2172" spans="1:12" x14ac:dyDescent="0.2">
      <c r="A2172" s="2" t="s">
        <v>2606</v>
      </c>
      <c r="B2172" s="2" t="s">
        <v>714</v>
      </c>
      <c r="C2172" s="2" t="s">
        <v>141</v>
      </c>
      <c r="D2172" s="2" t="s">
        <v>64</v>
      </c>
      <c r="E2172" s="2" t="s">
        <v>34</v>
      </c>
      <c r="F2172" s="2">
        <v>11493.36</v>
      </c>
      <c r="G2172" s="2">
        <v>0</v>
      </c>
      <c r="H2172" s="2">
        <v>11493.36</v>
      </c>
      <c r="I2172" s="2" t="s">
        <v>29</v>
      </c>
      <c r="J2172" s="4">
        <v>1</v>
      </c>
      <c r="K2172" t="str">
        <f>_xlfn.XLOOKUP(D2172, dim_channels!A:A, dim_channels!C:C, "Not Found")</f>
        <v>Direct</v>
      </c>
      <c r="L2172" t="str">
        <f>_xlfn.XLOOKUP(D2172, dim_channels!A:A, dim_channels!B:B, "Not Found")</f>
        <v>Direct Website</v>
      </c>
    </row>
    <row r="2173" spans="1:12" x14ac:dyDescent="0.2">
      <c r="A2173" s="3" t="s">
        <v>2607</v>
      </c>
      <c r="B2173" s="3" t="s">
        <v>509</v>
      </c>
      <c r="C2173" s="3" t="s">
        <v>104</v>
      </c>
      <c r="D2173" s="3" t="s">
        <v>27</v>
      </c>
      <c r="E2173" s="3" t="s">
        <v>60</v>
      </c>
      <c r="F2173" s="3">
        <v>12563.22</v>
      </c>
      <c r="G2173" s="3">
        <v>0</v>
      </c>
      <c r="H2173" s="3">
        <v>12563.22</v>
      </c>
      <c r="I2173" s="3" t="s">
        <v>29</v>
      </c>
      <c r="J2173" s="5">
        <v>1</v>
      </c>
      <c r="K2173" t="str">
        <f>_xlfn.XLOOKUP(D2173, dim_channels!A:A, dim_channels!C:C, "Not Found")</f>
        <v>OTA</v>
      </c>
      <c r="L2173" t="str">
        <f>_xlfn.XLOOKUP(D2173, dim_channels!A:A, dim_channels!B:B, "Not Found")</f>
        <v>Expedia</v>
      </c>
    </row>
    <row r="2174" spans="1:12" x14ac:dyDescent="0.2">
      <c r="A2174" s="2" t="s">
        <v>2608</v>
      </c>
      <c r="B2174" s="2" t="s">
        <v>386</v>
      </c>
      <c r="C2174" s="2" t="s">
        <v>269</v>
      </c>
      <c r="D2174" s="2" t="s">
        <v>52</v>
      </c>
      <c r="E2174" s="2" t="s">
        <v>34</v>
      </c>
      <c r="F2174" s="2">
        <v>8019.21</v>
      </c>
      <c r="G2174" s="2">
        <v>962.31</v>
      </c>
      <c r="H2174" s="2">
        <v>7056.9</v>
      </c>
      <c r="I2174" s="2" t="s">
        <v>29</v>
      </c>
      <c r="J2174" s="4">
        <v>1.136364409301535</v>
      </c>
      <c r="K2174" t="str">
        <f>_xlfn.XLOOKUP(D2174, dim_channels!A:A, dim_channels!C:C, "Not Found")</f>
        <v>OTA</v>
      </c>
      <c r="L2174" t="str">
        <f>_xlfn.XLOOKUP(D2174, dim_channels!A:A, dim_channels!B:B, "Not Found")</f>
        <v>Agoda</v>
      </c>
    </row>
    <row r="2175" spans="1:12" x14ac:dyDescent="0.2">
      <c r="A2175" s="3" t="s">
        <v>2609</v>
      </c>
      <c r="B2175" s="3" t="s">
        <v>996</v>
      </c>
      <c r="C2175" s="3" t="s">
        <v>863</v>
      </c>
      <c r="D2175" s="3" t="s">
        <v>27</v>
      </c>
      <c r="E2175" s="3" t="s">
        <v>60</v>
      </c>
      <c r="F2175" s="3">
        <v>3554.52</v>
      </c>
      <c r="G2175" s="3">
        <v>0</v>
      </c>
      <c r="H2175" s="3">
        <v>3554.52</v>
      </c>
      <c r="I2175" s="3" t="s">
        <v>29</v>
      </c>
      <c r="J2175" s="5">
        <v>1</v>
      </c>
      <c r="K2175" t="str">
        <f>_xlfn.XLOOKUP(D2175, dim_channels!A:A, dim_channels!C:C, "Not Found")</f>
        <v>OTA</v>
      </c>
      <c r="L2175" t="str">
        <f>_xlfn.XLOOKUP(D2175, dim_channels!A:A, dim_channels!B:B, "Not Found")</f>
        <v>Expedia</v>
      </c>
    </row>
    <row r="2176" spans="1:12" x14ac:dyDescent="0.2">
      <c r="A2176" s="2" t="s">
        <v>2610</v>
      </c>
      <c r="B2176" s="2" t="s">
        <v>106</v>
      </c>
      <c r="C2176" s="2" t="s">
        <v>509</v>
      </c>
      <c r="D2176" s="2" t="s">
        <v>33</v>
      </c>
      <c r="E2176" s="2" t="s">
        <v>34</v>
      </c>
      <c r="F2176" s="2">
        <v>12733.51</v>
      </c>
      <c r="G2176" s="2">
        <v>1910.03</v>
      </c>
      <c r="H2176" s="2">
        <v>10823.48</v>
      </c>
      <c r="I2176" s="2" t="s">
        <v>29</v>
      </c>
      <c r="J2176" s="4">
        <v>1.176470968671814</v>
      </c>
      <c r="K2176" t="str">
        <f>_xlfn.XLOOKUP(D2176, dim_channels!A:A, dim_channels!C:C, "Not Found")</f>
        <v>OTA</v>
      </c>
      <c r="L2176" t="str">
        <f>_xlfn.XLOOKUP(D2176, dim_channels!A:A, dim_channels!B:B, "Not Found")</f>
        <v>Booking.com</v>
      </c>
    </row>
    <row r="2177" spans="1:12" x14ac:dyDescent="0.2">
      <c r="A2177" s="3" t="s">
        <v>2611</v>
      </c>
      <c r="B2177" s="3" t="s">
        <v>217</v>
      </c>
      <c r="C2177" s="3" t="s">
        <v>91</v>
      </c>
      <c r="D2177" s="3" t="s">
        <v>27</v>
      </c>
      <c r="E2177" s="3" t="s">
        <v>34</v>
      </c>
      <c r="F2177" s="3">
        <v>12707.91</v>
      </c>
      <c r="G2177" s="3">
        <v>2287.42</v>
      </c>
      <c r="H2177" s="3">
        <v>10420.49</v>
      </c>
      <c r="I2177" s="3" t="s">
        <v>29</v>
      </c>
      <c r="J2177" s="5">
        <v>1.2195117504071309</v>
      </c>
      <c r="K2177" t="str">
        <f>_xlfn.XLOOKUP(D2177, dim_channels!A:A, dim_channels!C:C, "Not Found")</f>
        <v>OTA</v>
      </c>
      <c r="L2177" t="str">
        <f>_xlfn.XLOOKUP(D2177, dim_channels!A:A, dim_channels!B:B, "Not Found")</f>
        <v>Expedia</v>
      </c>
    </row>
    <row r="2178" spans="1:12" x14ac:dyDescent="0.2">
      <c r="A2178" s="2" t="s">
        <v>2612</v>
      </c>
      <c r="B2178" s="2" t="s">
        <v>51</v>
      </c>
      <c r="C2178" s="2" t="s">
        <v>520</v>
      </c>
      <c r="D2178" s="2" t="s">
        <v>45</v>
      </c>
      <c r="E2178" s="2" t="s">
        <v>89</v>
      </c>
      <c r="F2178" s="2">
        <v>2832.66</v>
      </c>
      <c r="G2178" s="2">
        <v>0</v>
      </c>
      <c r="H2178" s="2">
        <v>2832.66</v>
      </c>
      <c r="I2178" s="2" t="s">
        <v>56</v>
      </c>
      <c r="J2178" s="4">
        <v>1</v>
      </c>
      <c r="K2178" t="str">
        <f>_xlfn.XLOOKUP(D2178, dim_channels!A:A, dim_channels!C:C, "Not Found")</f>
        <v>Corporate</v>
      </c>
      <c r="L2178" t="str">
        <f>_xlfn.XLOOKUP(D2178, dim_channels!A:A, dim_channels!B:B, "Not Found")</f>
        <v>Corporate Direct</v>
      </c>
    </row>
    <row r="2179" spans="1:12" x14ac:dyDescent="0.2">
      <c r="A2179" s="3" t="s">
        <v>2613</v>
      </c>
      <c r="B2179" s="3" t="s">
        <v>289</v>
      </c>
      <c r="C2179" s="3" t="s">
        <v>85</v>
      </c>
      <c r="D2179" s="3" t="s">
        <v>33</v>
      </c>
      <c r="E2179" s="3" t="s">
        <v>34</v>
      </c>
      <c r="F2179" s="3">
        <v>2707.04</v>
      </c>
      <c r="G2179" s="3">
        <v>406.06</v>
      </c>
      <c r="H2179" s="3">
        <v>2300.98</v>
      </c>
      <c r="I2179" s="3" t="s">
        <v>29</v>
      </c>
      <c r="J2179" s="5">
        <v>1.176472633399682</v>
      </c>
      <c r="K2179" t="str">
        <f>_xlfn.XLOOKUP(D2179, dim_channels!A:A, dim_channels!C:C, "Not Found")</f>
        <v>OTA</v>
      </c>
      <c r="L2179" t="str">
        <f>_xlfn.XLOOKUP(D2179, dim_channels!A:A, dim_channels!B:B, "Not Found")</f>
        <v>Booking.com</v>
      </c>
    </row>
    <row r="2180" spans="1:12" x14ac:dyDescent="0.2">
      <c r="A2180" s="2" t="s">
        <v>2614</v>
      </c>
      <c r="B2180" s="2" t="s">
        <v>405</v>
      </c>
      <c r="C2180" s="2" t="s">
        <v>2002</v>
      </c>
      <c r="D2180" s="2" t="s">
        <v>169</v>
      </c>
      <c r="E2180" s="2" t="s">
        <v>34</v>
      </c>
      <c r="F2180" s="2">
        <v>12271.45</v>
      </c>
      <c r="G2180" s="2">
        <v>2454.29</v>
      </c>
      <c r="H2180" s="2">
        <v>9817.16</v>
      </c>
      <c r="I2180" s="2" t="s">
        <v>29</v>
      </c>
      <c r="J2180" s="4">
        <v>1.25</v>
      </c>
      <c r="K2180" t="str">
        <f>_xlfn.XLOOKUP(D2180, dim_channels!A:A, dim_channels!C:C, "Not Found")</f>
        <v>GDS</v>
      </c>
      <c r="L2180" t="str">
        <f>_xlfn.XLOOKUP(D2180, dim_channels!A:A, dim_channels!B:B, "Not Found")</f>
        <v>GDS (Amadeus)</v>
      </c>
    </row>
    <row r="2181" spans="1:12" x14ac:dyDescent="0.2">
      <c r="A2181" s="3" t="s">
        <v>2615</v>
      </c>
      <c r="B2181" s="3" t="s">
        <v>551</v>
      </c>
      <c r="C2181" s="3" t="s">
        <v>558</v>
      </c>
      <c r="D2181" s="3" t="s">
        <v>33</v>
      </c>
      <c r="E2181" s="3" t="s">
        <v>60</v>
      </c>
      <c r="F2181" s="3">
        <v>2765.19</v>
      </c>
      <c r="G2181" s="3">
        <v>0</v>
      </c>
      <c r="H2181" s="3">
        <v>2765.19</v>
      </c>
      <c r="I2181" s="3" t="s">
        <v>56</v>
      </c>
      <c r="J2181" s="5">
        <v>1</v>
      </c>
      <c r="K2181" t="str">
        <f>_xlfn.XLOOKUP(D2181, dim_channels!A:A, dim_channels!C:C, "Not Found")</f>
        <v>OTA</v>
      </c>
      <c r="L2181" t="str">
        <f>_xlfn.XLOOKUP(D2181, dim_channels!A:A, dim_channels!B:B, "Not Found")</f>
        <v>Booking.com</v>
      </c>
    </row>
    <row r="2182" spans="1:12" x14ac:dyDescent="0.2">
      <c r="A2182" s="2" t="s">
        <v>2616</v>
      </c>
      <c r="B2182" s="2" t="s">
        <v>179</v>
      </c>
      <c r="C2182" s="2" t="s">
        <v>482</v>
      </c>
      <c r="D2182" s="2" t="s">
        <v>114</v>
      </c>
      <c r="E2182" s="2" t="s">
        <v>46</v>
      </c>
      <c r="F2182" s="2">
        <v>6091.46</v>
      </c>
      <c r="G2182" s="2">
        <v>609.15</v>
      </c>
      <c r="H2182" s="2">
        <v>5482.31</v>
      </c>
      <c r="I2182" s="2" t="s">
        <v>41</v>
      </c>
      <c r="J2182" s="4">
        <v>1.111111921799387</v>
      </c>
      <c r="K2182" t="str">
        <f>_xlfn.XLOOKUP(D2182, dim_channels!A:A, dim_channels!C:C, "Not Found")</f>
        <v>Offline</v>
      </c>
      <c r="L2182" t="str">
        <f>_xlfn.XLOOKUP(D2182, dim_channels!A:A, dim_channels!B:B, "Not Found")</f>
        <v>Travel Agency</v>
      </c>
    </row>
    <row r="2183" spans="1:12" x14ac:dyDescent="0.2">
      <c r="A2183" s="3" t="s">
        <v>2617</v>
      </c>
      <c r="B2183" s="3" t="s">
        <v>300</v>
      </c>
      <c r="C2183" s="3" t="s">
        <v>460</v>
      </c>
      <c r="D2183" s="3" t="s">
        <v>52</v>
      </c>
      <c r="E2183" s="3" t="s">
        <v>60</v>
      </c>
      <c r="F2183" s="3">
        <v>2668.82</v>
      </c>
      <c r="G2183" s="3">
        <v>0</v>
      </c>
      <c r="H2183" s="3">
        <v>2668.82</v>
      </c>
      <c r="I2183" s="3" t="s">
        <v>41</v>
      </c>
      <c r="J2183" s="5">
        <v>1</v>
      </c>
      <c r="K2183" t="str">
        <f>_xlfn.XLOOKUP(D2183, dim_channels!A:A, dim_channels!C:C, "Not Found")</f>
        <v>OTA</v>
      </c>
      <c r="L2183" t="str">
        <f>_xlfn.XLOOKUP(D2183, dim_channels!A:A, dim_channels!B:B, "Not Found")</f>
        <v>Agoda</v>
      </c>
    </row>
    <row r="2184" spans="1:12" x14ac:dyDescent="0.2">
      <c r="A2184" s="2" t="s">
        <v>2618</v>
      </c>
      <c r="B2184" s="2" t="s">
        <v>564</v>
      </c>
      <c r="C2184" s="2" t="s">
        <v>32</v>
      </c>
      <c r="D2184" s="2" t="s">
        <v>52</v>
      </c>
      <c r="E2184" s="2" t="s">
        <v>34</v>
      </c>
      <c r="F2184" s="2">
        <v>14028.87</v>
      </c>
      <c r="G2184" s="2">
        <v>1683.46</v>
      </c>
      <c r="H2184" s="2">
        <v>12345.41</v>
      </c>
      <c r="I2184" s="2" t="s">
        <v>41</v>
      </c>
      <c r="J2184" s="4">
        <v>1.1363632313548111</v>
      </c>
      <c r="K2184" t="str">
        <f>_xlfn.XLOOKUP(D2184, dim_channels!A:A, dim_channels!C:C, "Not Found")</f>
        <v>OTA</v>
      </c>
      <c r="L2184" t="str">
        <f>_xlfn.XLOOKUP(D2184, dim_channels!A:A, dim_channels!B:B, "Not Found")</f>
        <v>Agoda</v>
      </c>
    </row>
    <row r="2185" spans="1:12" x14ac:dyDescent="0.2">
      <c r="A2185" s="3" t="s">
        <v>2619</v>
      </c>
      <c r="B2185" s="3" t="s">
        <v>891</v>
      </c>
      <c r="C2185" s="3" t="s">
        <v>72</v>
      </c>
      <c r="D2185" s="3" t="s">
        <v>114</v>
      </c>
      <c r="E2185" s="3" t="s">
        <v>46</v>
      </c>
      <c r="F2185" s="3">
        <v>4744.91</v>
      </c>
      <c r="G2185" s="3">
        <v>474.49</v>
      </c>
      <c r="H2185" s="3">
        <v>4270.42</v>
      </c>
      <c r="I2185" s="3" t="s">
        <v>29</v>
      </c>
      <c r="J2185" s="5">
        <v>1.1111108509233281</v>
      </c>
      <c r="K2185" t="str">
        <f>_xlfn.XLOOKUP(D2185, dim_channels!A:A, dim_channels!C:C, "Not Found")</f>
        <v>Offline</v>
      </c>
      <c r="L2185" t="str">
        <f>_xlfn.XLOOKUP(D2185, dim_channels!A:A, dim_channels!B:B, "Not Found")</f>
        <v>Travel Agency</v>
      </c>
    </row>
    <row r="2186" spans="1:12" x14ac:dyDescent="0.2">
      <c r="A2186" s="2" t="s">
        <v>2620</v>
      </c>
      <c r="B2186" s="2" t="s">
        <v>291</v>
      </c>
      <c r="C2186" s="2" t="s">
        <v>291</v>
      </c>
      <c r="D2186" s="2" t="s">
        <v>52</v>
      </c>
      <c r="E2186" s="2" t="s">
        <v>60</v>
      </c>
      <c r="F2186" s="2">
        <v>16473.86</v>
      </c>
      <c r="G2186" s="2">
        <v>0</v>
      </c>
      <c r="H2186" s="2">
        <v>16473.86</v>
      </c>
      <c r="I2186" s="2" t="s">
        <v>29</v>
      </c>
      <c r="J2186" s="4">
        <v>1</v>
      </c>
      <c r="K2186" t="str">
        <f>_xlfn.XLOOKUP(D2186, dim_channels!A:A, dim_channels!C:C, "Not Found")</f>
        <v>OTA</v>
      </c>
      <c r="L2186" t="str">
        <f>_xlfn.XLOOKUP(D2186, dim_channels!A:A, dim_channels!B:B, "Not Found")</f>
        <v>Agoda</v>
      </c>
    </row>
    <row r="2187" spans="1:12" x14ac:dyDescent="0.2">
      <c r="A2187" s="3" t="s">
        <v>2621</v>
      </c>
      <c r="B2187" s="3" t="s">
        <v>564</v>
      </c>
      <c r="C2187" s="3" t="s">
        <v>409</v>
      </c>
      <c r="D2187" s="3" t="s">
        <v>33</v>
      </c>
      <c r="E2187" s="3" t="s">
        <v>28</v>
      </c>
      <c r="F2187" s="3">
        <v>3884.01</v>
      </c>
      <c r="G2187" s="3">
        <v>582.6</v>
      </c>
      <c r="H2187" s="3">
        <v>3301.41</v>
      </c>
      <c r="I2187" s="3" t="s">
        <v>29</v>
      </c>
      <c r="J2187" s="5">
        <v>1.176470053704326</v>
      </c>
      <c r="K2187" t="str">
        <f>_xlfn.XLOOKUP(D2187, dim_channels!A:A, dim_channels!C:C, "Not Found")</f>
        <v>OTA</v>
      </c>
      <c r="L2187" t="str">
        <f>_xlfn.XLOOKUP(D2187, dim_channels!A:A, dim_channels!B:B, "Not Found")</f>
        <v>Booking.com</v>
      </c>
    </row>
    <row r="2188" spans="1:12" x14ac:dyDescent="0.2">
      <c r="A2188" s="2" t="s">
        <v>2622</v>
      </c>
      <c r="B2188" s="2" t="s">
        <v>133</v>
      </c>
      <c r="C2188" s="2" t="s">
        <v>171</v>
      </c>
      <c r="D2188" s="2" t="s">
        <v>27</v>
      </c>
      <c r="E2188" s="2" t="s">
        <v>34</v>
      </c>
      <c r="F2188" s="2">
        <v>14423.31</v>
      </c>
      <c r="G2188" s="2">
        <v>2596.1999999999998</v>
      </c>
      <c r="H2188" s="2">
        <v>11827.11</v>
      </c>
      <c r="I2188" s="2" t="s">
        <v>41</v>
      </c>
      <c r="J2188" s="4">
        <v>1.219512628190657</v>
      </c>
      <c r="K2188" t="str">
        <f>_xlfn.XLOOKUP(D2188, dim_channels!A:A, dim_channels!C:C, "Not Found")</f>
        <v>OTA</v>
      </c>
      <c r="L2188" t="str">
        <f>_xlfn.XLOOKUP(D2188, dim_channels!A:A, dim_channels!B:B, "Not Found")</f>
        <v>Expedia</v>
      </c>
    </row>
    <row r="2189" spans="1:12" x14ac:dyDescent="0.2">
      <c r="A2189" s="3" t="s">
        <v>2623</v>
      </c>
      <c r="B2189" s="3" t="s">
        <v>227</v>
      </c>
      <c r="C2189" s="3" t="s">
        <v>66</v>
      </c>
      <c r="D2189" s="3" t="s">
        <v>64</v>
      </c>
      <c r="E2189" s="3" t="s">
        <v>28</v>
      </c>
      <c r="F2189" s="3">
        <v>2516.71</v>
      </c>
      <c r="G2189" s="3">
        <v>0</v>
      </c>
      <c r="H2189" s="3">
        <v>2516.71</v>
      </c>
      <c r="I2189" s="3" t="s">
        <v>29</v>
      </c>
      <c r="J2189" s="5">
        <v>1</v>
      </c>
      <c r="K2189" t="str">
        <f>_xlfn.XLOOKUP(D2189, dim_channels!A:A, dim_channels!C:C, "Not Found")</f>
        <v>Direct</v>
      </c>
      <c r="L2189" t="str">
        <f>_xlfn.XLOOKUP(D2189, dim_channels!A:A, dim_channels!B:B, "Not Found")</f>
        <v>Direct Website</v>
      </c>
    </row>
    <row r="2190" spans="1:12" x14ac:dyDescent="0.2">
      <c r="A2190" s="2" t="s">
        <v>2624</v>
      </c>
      <c r="B2190" s="2" t="s">
        <v>1825</v>
      </c>
      <c r="C2190" s="2" t="s">
        <v>367</v>
      </c>
      <c r="D2190" s="2" t="s">
        <v>52</v>
      </c>
      <c r="E2190" s="2" t="s">
        <v>60</v>
      </c>
      <c r="F2190" s="2">
        <v>8106.83</v>
      </c>
      <c r="G2190" s="2">
        <v>0</v>
      </c>
      <c r="H2190" s="2">
        <v>8106.83</v>
      </c>
      <c r="I2190" s="2" t="s">
        <v>29</v>
      </c>
      <c r="J2190" s="4">
        <v>1</v>
      </c>
      <c r="K2190" t="str">
        <f>_xlfn.XLOOKUP(D2190, dim_channels!A:A, dim_channels!C:C, "Not Found")</f>
        <v>OTA</v>
      </c>
      <c r="L2190" t="str">
        <f>_xlfn.XLOOKUP(D2190, dim_channels!A:A, dim_channels!B:B, "Not Found")</f>
        <v>Agoda</v>
      </c>
    </row>
    <row r="2191" spans="1:12" x14ac:dyDescent="0.2">
      <c r="A2191" s="3" t="s">
        <v>2625</v>
      </c>
      <c r="B2191" s="3" t="s">
        <v>396</v>
      </c>
      <c r="C2191" s="3" t="s">
        <v>189</v>
      </c>
      <c r="D2191" s="3" t="s">
        <v>64</v>
      </c>
      <c r="E2191" s="3" t="s">
        <v>34</v>
      </c>
      <c r="F2191" s="3">
        <v>3565.75</v>
      </c>
      <c r="G2191" s="3">
        <v>0</v>
      </c>
      <c r="H2191" s="3">
        <v>3565.75</v>
      </c>
      <c r="I2191" s="3" t="s">
        <v>41</v>
      </c>
      <c r="J2191" s="5">
        <v>1</v>
      </c>
      <c r="K2191" t="str">
        <f>_xlfn.XLOOKUP(D2191, dim_channels!A:A, dim_channels!C:C, "Not Found")</f>
        <v>Direct</v>
      </c>
      <c r="L2191" t="str">
        <f>_xlfn.XLOOKUP(D2191, dim_channels!A:A, dim_channels!B:B, "Not Found")</f>
        <v>Direct Website</v>
      </c>
    </row>
    <row r="2192" spans="1:12" x14ac:dyDescent="0.2">
      <c r="A2192" s="2" t="s">
        <v>2626</v>
      </c>
      <c r="B2192" s="2" t="s">
        <v>471</v>
      </c>
      <c r="C2192" s="2" t="s">
        <v>771</v>
      </c>
      <c r="D2192" s="2" t="s">
        <v>169</v>
      </c>
      <c r="E2192" s="2" t="s">
        <v>46</v>
      </c>
      <c r="F2192" s="2">
        <v>3813.13</v>
      </c>
      <c r="G2192" s="2">
        <v>762.63</v>
      </c>
      <c r="H2192" s="2">
        <v>3050.5</v>
      </c>
      <c r="I2192" s="2" t="s">
        <v>29</v>
      </c>
      <c r="J2192" s="4">
        <v>1.2500016390755611</v>
      </c>
      <c r="K2192" t="str">
        <f>_xlfn.XLOOKUP(D2192, dim_channels!A:A, dim_channels!C:C, "Not Found")</f>
        <v>GDS</v>
      </c>
      <c r="L2192" t="str">
        <f>_xlfn.XLOOKUP(D2192, dim_channels!A:A, dim_channels!B:B, "Not Found")</f>
        <v>GDS (Amadeus)</v>
      </c>
    </row>
    <row r="2193" spans="1:12" x14ac:dyDescent="0.2">
      <c r="A2193" s="3" t="s">
        <v>2627</v>
      </c>
      <c r="B2193" s="3" t="s">
        <v>286</v>
      </c>
      <c r="C2193" s="3" t="s">
        <v>458</v>
      </c>
      <c r="D2193" s="3" t="s">
        <v>114</v>
      </c>
      <c r="E2193" s="3" t="s">
        <v>46</v>
      </c>
      <c r="F2193" s="3">
        <v>12963.88</v>
      </c>
      <c r="G2193" s="3">
        <v>1296.3900000000001</v>
      </c>
      <c r="H2193" s="3">
        <v>11667.49</v>
      </c>
      <c r="I2193" s="3" t="s">
        <v>41</v>
      </c>
      <c r="J2193" s="5">
        <v>1.1111113015738601</v>
      </c>
      <c r="K2193" t="str">
        <f>_xlfn.XLOOKUP(D2193, dim_channels!A:A, dim_channels!C:C, "Not Found")</f>
        <v>Offline</v>
      </c>
      <c r="L2193" t="str">
        <f>_xlfn.XLOOKUP(D2193, dim_channels!A:A, dim_channels!B:B, "Not Found")</f>
        <v>Travel Agency</v>
      </c>
    </row>
    <row r="2194" spans="1:12" x14ac:dyDescent="0.2">
      <c r="A2194" s="2" t="s">
        <v>2628</v>
      </c>
      <c r="B2194" s="2" t="s">
        <v>423</v>
      </c>
      <c r="C2194" s="2" t="s">
        <v>712</v>
      </c>
      <c r="D2194" s="2" t="s">
        <v>45</v>
      </c>
      <c r="E2194" s="2" t="s">
        <v>46</v>
      </c>
      <c r="F2194" s="2">
        <v>4556.8500000000004</v>
      </c>
      <c r="G2194" s="2">
        <v>227.84</v>
      </c>
      <c r="H2194" s="2">
        <v>4329.01</v>
      </c>
      <c r="I2194" s="2" t="s">
        <v>29</v>
      </c>
      <c r="J2194" s="4">
        <v>1.0526309710534281</v>
      </c>
      <c r="K2194" t="str">
        <f>_xlfn.XLOOKUP(D2194, dim_channels!A:A, dim_channels!C:C, "Not Found")</f>
        <v>Corporate</v>
      </c>
      <c r="L2194" t="str">
        <f>_xlfn.XLOOKUP(D2194, dim_channels!A:A, dim_channels!B:B, "Not Found")</f>
        <v>Corporate Direct</v>
      </c>
    </row>
    <row r="2195" spans="1:12" x14ac:dyDescent="0.2">
      <c r="A2195" s="3" t="s">
        <v>2629</v>
      </c>
      <c r="B2195" s="3" t="s">
        <v>351</v>
      </c>
      <c r="C2195" s="3" t="s">
        <v>560</v>
      </c>
      <c r="D2195" s="3" t="s">
        <v>45</v>
      </c>
      <c r="E2195" s="3" t="s">
        <v>89</v>
      </c>
      <c r="F2195" s="3">
        <v>3204.14</v>
      </c>
      <c r="G2195" s="3">
        <v>0</v>
      </c>
      <c r="H2195" s="3">
        <v>3204.14</v>
      </c>
      <c r="I2195" s="3" t="s">
        <v>56</v>
      </c>
      <c r="J2195" s="5">
        <v>1</v>
      </c>
      <c r="K2195" t="str">
        <f>_xlfn.XLOOKUP(D2195, dim_channels!A:A, dim_channels!C:C, "Not Found")</f>
        <v>Corporate</v>
      </c>
      <c r="L2195" t="str">
        <f>_xlfn.XLOOKUP(D2195, dim_channels!A:A, dim_channels!B:B, "Not Found")</f>
        <v>Corporate Direct</v>
      </c>
    </row>
    <row r="2196" spans="1:12" x14ac:dyDescent="0.2">
      <c r="A2196" s="2" t="s">
        <v>2630</v>
      </c>
      <c r="B2196" s="2" t="s">
        <v>109</v>
      </c>
      <c r="C2196" s="2" t="s">
        <v>139</v>
      </c>
      <c r="D2196" s="2" t="s">
        <v>169</v>
      </c>
      <c r="E2196" s="2" t="s">
        <v>34</v>
      </c>
      <c r="F2196" s="2">
        <v>22899.67</v>
      </c>
      <c r="G2196" s="2">
        <v>4579.93</v>
      </c>
      <c r="H2196" s="2">
        <v>18319.740000000002</v>
      </c>
      <c r="I2196" s="2" t="s">
        <v>56</v>
      </c>
      <c r="J2196" s="4">
        <v>1.249999727070362</v>
      </c>
      <c r="K2196" t="str">
        <f>_xlfn.XLOOKUP(D2196, dim_channels!A:A, dim_channels!C:C, "Not Found")</f>
        <v>GDS</v>
      </c>
      <c r="L2196" t="str">
        <f>_xlfn.XLOOKUP(D2196, dim_channels!A:A, dim_channels!B:B, "Not Found")</f>
        <v>GDS (Amadeus)</v>
      </c>
    </row>
    <row r="2197" spans="1:12" x14ac:dyDescent="0.2">
      <c r="A2197" s="3" t="s">
        <v>2631</v>
      </c>
      <c r="B2197" s="3" t="s">
        <v>543</v>
      </c>
      <c r="C2197" s="3" t="s">
        <v>619</v>
      </c>
      <c r="D2197" s="3" t="s">
        <v>52</v>
      </c>
      <c r="E2197" s="3" t="s">
        <v>60</v>
      </c>
      <c r="F2197" s="3">
        <v>4850.84</v>
      </c>
      <c r="G2197" s="3">
        <v>0</v>
      </c>
      <c r="H2197" s="3">
        <v>4850.84</v>
      </c>
      <c r="I2197" s="3" t="s">
        <v>29</v>
      </c>
      <c r="J2197" s="5">
        <v>1</v>
      </c>
      <c r="K2197" t="str">
        <f>_xlfn.XLOOKUP(D2197, dim_channels!A:A, dim_channels!C:C, "Not Found")</f>
        <v>OTA</v>
      </c>
      <c r="L2197" t="str">
        <f>_xlfn.XLOOKUP(D2197, dim_channels!A:A, dim_channels!B:B, "Not Found")</f>
        <v>Agoda</v>
      </c>
    </row>
    <row r="2198" spans="1:12" x14ac:dyDescent="0.2">
      <c r="A2198" s="2" t="s">
        <v>2632</v>
      </c>
      <c r="B2198" s="2" t="s">
        <v>219</v>
      </c>
      <c r="C2198" s="2" t="s">
        <v>242</v>
      </c>
      <c r="D2198" s="2" t="s">
        <v>27</v>
      </c>
      <c r="E2198" s="2" t="s">
        <v>60</v>
      </c>
      <c r="F2198" s="2">
        <v>8343.83</v>
      </c>
      <c r="G2198" s="2">
        <v>0</v>
      </c>
      <c r="H2198" s="2">
        <v>8343.83</v>
      </c>
      <c r="I2198" s="2" t="s">
        <v>41</v>
      </c>
      <c r="J2198" s="4">
        <v>1</v>
      </c>
      <c r="K2198" t="str">
        <f>_xlfn.XLOOKUP(D2198, dim_channels!A:A, dim_channels!C:C, "Not Found")</f>
        <v>OTA</v>
      </c>
      <c r="L2198" t="str">
        <f>_xlfn.XLOOKUP(D2198, dim_channels!A:A, dim_channels!B:B, "Not Found")</f>
        <v>Expedia</v>
      </c>
    </row>
    <row r="2199" spans="1:12" x14ac:dyDescent="0.2">
      <c r="A2199" s="3" t="s">
        <v>2633</v>
      </c>
      <c r="B2199" s="3" t="s">
        <v>824</v>
      </c>
      <c r="C2199" s="3" t="s">
        <v>246</v>
      </c>
      <c r="D2199" s="3" t="s">
        <v>64</v>
      </c>
      <c r="E2199" s="3" t="s">
        <v>34</v>
      </c>
      <c r="F2199" s="3">
        <v>11406.55</v>
      </c>
      <c r="G2199" s="3">
        <v>0</v>
      </c>
      <c r="H2199" s="3">
        <v>11406.55</v>
      </c>
      <c r="I2199" s="3" t="s">
        <v>41</v>
      </c>
      <c r="J2199" s="5">
        <v>1</v>
      </c>
      <c r="K2199" t="str">
        <f>_xlfn.XLOOKUP(D2199, dim_channels!A:A, dim_channels!C:C, "Not Found")</f>
        <v>Direct</v>
      </c>
      <c r="L2199" t="str">
        <f>_xlfn.XLOOKUP(D2199, dim_channels!A:A, dim_channels!B:B, "Not Found")</f>
        <v>Direct Website</v>
      </c>
    </row>
    <row r="2200" spans="1:12" x14ac:dyDescent="0.2">
      <c r="A2200" s="2" t="s">
        <v>2634</v>
      </c>
      <c r="B2200" s="2" t="s">
        <v>84</v>
      </c>
      <c r="C2200" s="2" t="s">
        <v>373</v>
      </c>
      <c r="D2200" s="2" t="s">
        <v>206</v>
      </c>
      <c r="E2200" s="2" t="s">
        <v>207</v>
      </c>
      <c r="F2200" s="2">
        <v>4306.26</v>
      </c>
      <c r="G2200" s="2">
        <v>0</v>
      </c>
      <c r="H2200" s="2">
        <v>4306.26</v>
      </c>
      <c r="I2200" s="2" t="s">
        <v>29</v>
      </c>
      <c r="J2200" s="4">
        <v>1</v>
      </c>
      <c r="K2200" t="str">
        <f>_xlfn.XLOOKUP(D2200, dim_channels!A:A, dim_channels!C:C, "Not Found")</f>
        <v>Direct</v>
      </c>
      <c r="L2200" t="str">
        <f>_xlfn.XLOOKUP(D2200, dim_channels!A:A, dim_channels!B:B, "Not Found")</f>
        <v>Walk-in</v>
      </c>
    </row>
    <row r="2201" spans="1:12" x14ac:dyDescent="0.2">
      <c r="A2201" s="3" t="s">
        <v>2635</v>
      </c>
      <c r="B2201" s="3" t="s">
        <v>92</v>
      </c>
      <c r="C2201" s="3" t="s">
        <v>720</v>
      </c>
      <c r="D2201" s="3" t="s">
        <v>27</v>
      </c>
      <c r="E2201" s="3" t="s">
        <v>60</v>
      </c>
      <c r="F2201" s="3">
        <v>4598.32</v>
      </c>
      <c r="G2201" s="3">
        <v>0</v>
      </c>
      <c r="H2201" s="3">
        <v>4598.32</v>
      </c>
      <c r="I2201" s="3" t="s">
        <v>29</v>
      </c>
      <c r="J2201" s="5">
        <v>1</v>
      </c>
      <c r="K2201" t="str">
        <f>_xlfn.XLOOKUP(D2201, dim_channels!A:A, dim_channels!C:C, "Not Found")</f>
        <v>OTA</v>
      </c>
      <c r="L2201" t="str">
        <f>_xlfn.XLOOKUP(D2201, dim_channels!A:A, dim_channels!B:B, "Not Found")</f>
        <v>Expedia</v>
      </c>
    </row>
    <row r="2202" spans="1:12" x14ac:dyDescent="0.2">
      <c r="A2202" s="2" t="s">
        <v>2636</v>
      </c>
      <c r="B2202" s="2" t="s">
        <v>567</v>
      </c>
      <c r="C2202" s="2" t="s">
        <v>762</v>
      </c>
      <c r="D2202" s="2" t="s">
        <v>52</v>
      </c>
      <c r="E2202" s="2" t="s">
        <v>60</v>
      </c>
      <c r="F2202" s="2">
        <v>15150.41</v>
      </c>
      <c r="G2202" s="2">
        <v>0</v>
      </c>
      <c r="H2202" s="2">
        <v>15150.41</v>
      </c>
      <c r="I2202" s="2" t="s">
        <v>29</v>
      </c>
      <c r="J2202" s="4">
        <v>1</v>
      </c>
      <c r="K2202" t="str">
        <f>_xlfn.XLOOKUP(D2202, dim_channels!A:A, dim_channels!C:C, "Not Found")</f>
        <v>OTA</v>
      </c>
      <c r="L2202" t="str">
        <f>_xlfn.XLOOKUP(D2202, dim_channels!A:A, dim_channels!B:B, "Not Found")</f>
        <v>Agoda</v>
      </c>
    </row>
    <row r="2203" spans="1:12" x14ac:dyDescent="0.2">
      <c r="A2203" s="3" t="s">
        <v>2637</v>
      </c>
      <c r="B2203" s="3" t="s">
        <v>487</v>
      </c>
      <c r="C2203" s="3" t="s">
        <v>340</v>
      </c>
      <c r="D2203" s="3" t="s">
        <v>33</v>
      </c>
      <c r="E2203" s="3" t="s">
        <v>60</v>
      </c>
      <c r="F2203" s="3">
        <v>5148.74</v>
      </c>
      <c r="G2203" s="3">
        <v>0</v>
      </c>
      <c r="H2203" s="3">
        <v>5148.74</v>
      </c>
      <c r="I2203" s="3" t="s">
        <v>29</v>
      </c>
      <c r="J2203" s="5">
        <v>1</v>
      </c>
      <c r="K2203" t="str">
        <f>_xlfn.XLOOKUP(D2203, dim_channels!A:A, dim_channels!C:C, "Not Found")</f>
        <v>OTA</v>
      </c>
      <c r="L2203" t="str">
        <f>_xlfn.XLOOKUP(D2203, dim_channels!A:A, dim_channels!B:B, "Not Found")</f>
        <v>Booking.com</v>
      </c>
    </row>
    <row r="2204" spans="1:12" x14ac:dyDescent="0.2">
      <c r="A2204" s="2" t="s">
        <v>2638</v>
      </c>
      <c r="B2204" s="2" t="s">
        <v>62</v>
      </c>
      <c r="C2204" s="2" t="s">
        <v>824</v>
      </c>
      <c r="D2204" s="2" t="s">
        <v>169</v>
      </c>
      <c r="E2204" s="2" t="s">
        <v>34</v>
      </c>
      <c r="F2204" s="2">
        <v>12410.96</v>
      </c>
      <c r="G2204" s="2">
        <v>2482.19</v>
      </c>
      <c r="H2204" s="2">
        <v>9928.77</v>
      </c>
      <c r="I2204" s="2" t="s">
        <v>41</v>
      </c>
      <c r="J2204" s="4">
        <v>1.2499997482064751</v>
      </c>
      <c r="K2204" t="str">
        <f>_xlfn.XLOOKUP(D2204, dim_channels!A:A, dim_channels!C:C, "Not Found")</f>
        <v>GDS</v>
      </c>
      <c r="L2204" t="str">
        <f>_xlfn.XLOOKUP(D2204, dim_channels!A:A, dim_channels!B:B, "Not Found")</f>
        <v>GDS (Amadeus)</v>
      </c>
    </row>
    <row r="2205" spans="1:12" x14ac:dyDescent="0.2">
      <c r="A2205" s="3" t="s">
        <v>2639</v>
      </c>
      <c r="B2205" s="3" t="s">
        <v>705</v>
      </c>
      <c r="C2205" s="3" t="s">
        <v>807</v>
      </c>
      <c r="D2205" s="3" t="s">
        <v>27</v>
      </c>
      <c r="E2205" s="3" t="s">
        <v>60</v>
      </c>
      <c r="F2205" s="3">
        <v>4935.45</v>
      </c>
      <c r="G2205" s="3">
        <v>0</v>
      </c>
      <c r="H2205" s="3">
        <v>4935.45</v>
      </c>
      <c r="I2205" s="3" t="s">
        <v>29</v>
      </c>
      <c r="J2205" s="5">
        <v>1</v>
      </c>
      <c r="K2205" t="str">
        <f>_xlfn.XLOOKUP(D2205, dim_channels!A:A, dim_channels!C:C, "Not Found")</f>
        <v>OTA</v>
      </c>
      <c r="L2205" t="str">
        <f>_xlfn.XLOOKUP(D2205, dim_channels!A:A, dim_channels!B:B, "Not Found")</f>
        <v>Expedia</v>
      </c>
    </row>
    <row r="2206" spans="1:12" x14ac:dyDescent="0.2">
      <c r="A2206" s="2" t="s">
        <v>2640</v>
      </c>
      <c r="B2206" s="2" t="s">
        <v>164</v>
      </c>
      <c r="C2206" s="2" t="s">
        <v>475</v>
      </c>
      <c r="D2206" s="2" t="s">
        <v>45</v>
      </c>
      <c r="E2206" s="2" t="s">
        <v>89</v>
      </c>
      <c r="F2206" s="2">
        <v>8557.58</v>
      </c>
      <c r="G2206" s="2">
        <v>0</v>
      </c>
      <c r="H2206" s="2">
        <v>8557.58</v>
      </c>
      <c r="I2206" s="2" t="s">
        <v>29</v>
      </c>
      <c r="J2206" s="4">
        <v>1</v>
      </c>
      <c r="K2206" t="str">
        <f>_xlfn.XLOOKUP(D2206, dim_channels!A:A, dim_channels!C:C, "Not Found")</f>
        <v>Corporate</v>
      </c>
      <c r="L2206" t="str">
        <f>_xlfn.XLOOKUP(D2206, dim_channels!A:A, dim_channels!B:B, "Not Found")</f>
        <v>Corporate Direct</v>
      </c>
    </row>
    <row r="2207" spans="1:12" x14ac:dyDescent="0.2">
      <c r="A2207" s="3" t="s">
        <v>2641</v>
      </c>
      <c r="B2207" s="3" t="s">
        <v>566</v>
      </c>
      <c r="C2207" s="3" t="s">
        <v>762</v>
      </c>
      <c r="D2207" s="3" t="s">
        <v>52</v>
      </c>
      <c r="E2207" s="3" t="s">
        <v>34</v>
      </c>
      <c r="F2207" s="3">
        <v>9048.52</v>
      </c>
      <c r="G2207" s="3">
        <v>1085.82</v>
      </c>
      <c r="H2207" s="3">
        <v>7962.7</v>
      </c>
      <c r="I2207" s="3" t="s">
        <v>29</v>
      </c>
      <c r="J2207" s="5">
        <v>1.1363632938576109</v>
      </c>
      <c r="K2207" t="str">
        <f>_xlfn.XLOOKUP(D2207, dim_channels!A:A, dim_channels!C:C, "Not Found")</f>
        <v>OTA</v>
      </c>
      <c r="L2207" t="str">
        <f>_xlfn.XLOOKUP(D2207, dim_channels!A:A, dim_channels!B:B, "Not Found")</f>
        <v>Agoda</v>
      </c>
    </row>
    <row r="2208" spans="1:12" x14ac:dyDescent="0.2">
      <c r="A2208" s="2" t="s">
        <v>2642</v>
      </c>
      <c r="B2208" s="2" t="s">
        <v>708</v>
      </c>
      <c r="C2208" s="2" t="s">
        <v>234</v>
      </c>
      <c r="D2208" s="2" t="s">
        <v>64</v>
      </c>
      <c r="E2208" s="2" t="s">
        <v>28</v>
      </c>
      <c r="F2208" s="2">
        <v>7272.49</v>
      </c>
      <c r="G2208" s="2">
        <v>0</v>
      </c>
      <c r="H2208" s="2">
        <v>7272.49</v>
      </c>
      <c r="I2208" s="2" t="s">
        <v>29</v>
      </c>
      <c r="J2208" s="4">
        <v>1</v>
      </c>
      <c r="K2208" t="str">
        <f>_xlfn.XLOOKUP(D2208, dim_channels!A:A, dim_channels!C:C, "Not Found")</f>
        <v>Direct</v>
      </c>
      <c r="L2208" t="str">
        <f>_xlfn.XLOOKUP(D2208, dim_channels!A:A, dim_channels!B:B, "Not Found")</f>
        <v>Direct Website</v>
      </c>
    </row>
    <row r="2209" spans="1:12" x14ac:dyDescent="0.2">
      <c r="A2209" s="3" t="s">
        <v>2643</v>
      </c>
      <c r="B2209" s="3" t="s">
        <v>219</v>
      </c>
      <c r="C2209" s="3" t="s">
        <v>202</v>
      </c>
      <c r="D2209" s="3" t="s">
        <v>45</v>
      </c>
      <c r="E2209" s="3" t="s">
        <v>89</v>
      </c>
      <c r="F2209" s="3">
        <v>5413.03</v>
      </c>
      <c r="G2209" s="3">
        <v>0</v>
      </c>
      <c r="H2209" s="3">
        <v>5413.03</v>
      </c>
      <c r="I2209" s="3" t="s">
        <v>29</v>
      </c>
      <c r="J2209" s="5">
        <v>1</v>
      </c>
      <c r="K2209" t="str">
        <f>_xlfn.XLOOKUP(D2209, dim_channels!A:A, dim_channels!C:C, "Not Found")</f>
        <v>Corporate</v>
      </c>
      <c r="L2209" t="str">
        <f>_xlfn.XLOOKUP(D2209, dim_channels!A:A, dim_channels!B:B, "Not Found")</f>
        <v>Corporate Direct</v>
      </c>
    </row>
    <row r="2210" spans="1:12" x14ac:dyDescent="0.2">
      <c r="A2210" s="2" t="s">
        <v>2644</v>
      </c>
      <c r="B2210" s="2" t="s">
        <v>348</v>
      </c>
      <c r="C2210" s="2" t="s">
        <v>504</v>
      </c>
      <c r="D2210" s="2" t="s">
        <v>33</v>
      </c>
      <c r="E2210" s="2" t="s">
        <v>60</v>
      </c>
      <c r="F2210" s="2">
        <v>13394.17</v>
      </c>
      <c r="G2210" s="2">
        <v>0</v>
      </c>
      <c r="H2210" s="2">
        <v>13394.17</v>
      </c>
      <c r="I2210" s="2" t="s">
        <v>29</v>
      </c>
      <c r="J2210" s="4">
        <v>1</v>
      </c>
      <c r="K2210" t="str">
        <f>_xlfn.XLOOKUP(D2210, dim_channels!A:A, dim_channels!C:C, "Not Found")</f>
        <v>OTA</v>
      </c>
      <c r="L2210" t="str">
        <f>_xlfn.XLOOKUP(D2210, dim_channels!A:A, dim_channels!B:B, "Not Found")</f>
        <v>Booking.com</v>
      </c>
    </row>
    <row r="2211" spans="1:12" x14ac:dyDescent="0.2">
      <c r="A2211" s="3" t="s">
        <v>2645</v>
      </c>
      <c r="B2211" s="3" t="s">
        <v>612</v>
      </c>
      <c r="C2211" s="3" t="s">
        <v>666</v>
      </c>
      <c r="D2211" s="3" t="s">
        <v>52</v>
      </c>
      <c r="E2211" s="3" t="s">
        <v>60</v>
      </c>
      <c r="F2211" s="3">
        <v>2493.35</v>
      </c>
      <c r="G2211" s="3">
        <v>0</v>
      </c>
      <c r="H2211" s="3">
        <v>2493.35</v>
      </c>
      <c r="I2211" s="3" t="s">
        <v>29</v>
      </c>
      <c r="J2211" s="5">
        <v>1</v>
      </c>
      <c r="K2211" t="str">
        <f>_xlfn.XLOOKUP(D2211, dim_channels!A:A, dim_channels!C:C, "Not Found")</f>
        <v>OTA</v>
      </c>
      <c r="L2211" t="str">
        <f>_xlfn.XLOOKUP(D2211, dim_channels!A:A, dim_channels!B:B, "Not Found")</f>
        <v>Agoda</v>
      </c>
    </row>
    <row r="2212" spans="1:12" x14ac:dyDescent="0.2">
      <c r="A2212" s="2" t="s">
        <v>2646</v>
      </c>
      <c r="B2212" s="2" t="s">
        <v>78</v>
      </c>
      <c r="C2212" s="2" t="s">
        <v>384</v>
      </c>
      <c r="D2212" s="2" t="s">
        <v>114</v>
      </c>
      <c r="E2212" s="2" t="s">
        <v>115</v>
      </c>
      <c r="F2212" s="2">
        <v>2703.66</v>
      </c>
      <c r="G2212" s="2">
        <v>270.37</v>
      </c>
      <c r="H2212" s="2">
        <v>2433.29</v>
      </c>
      <c r="I2212" s="2" t="s">
        <v>29</v>
      </c>
      <c r="J2212" s="4">
        <v>1.1111129376276561</v>
      </c>
      <c r="K2212" t="str">
        <f>_xlfn.XLOOKUP(D2212, dim_channels!A:A, dim_channels!C:C, "Not Found")</f>
        <v>Offline</v>
      </c>
      <c r="L2212" t="str">
        <f>_xlfn.XLOOKUP(D2212, dim_channels!A:A, dim_channels!B:B, "Not Found")</f>
        <v>Travel Agency</v>
      </c>
    </row>
    <row r="2213" spans="1:12" x14ac:dyDescent="0.2">
      <c r="A2213" s="3" t="s">
        <v>2647</v>
      </c>
      <c r="B2213" s="3" t="s">
        <v>343</v>
      </c>
      <c r="C2213" s="3" t="s">
        <v>155</v>
      </c>
      <c r="D2213" s="3" t="s">
        <v>52</v>
      </c>
      <c r="E2213" s="3" t="s">
        <v>34</v>
      </c>
      <c r="F2213" s="3">
        <v>8535.44</v>
      </c>
      <c r="G2213" s="3">
        <v>1024.25</v>
      </c>
      <c r="H2213" s="3">
        <v>7511.19</v>
      </c>
      <c r="I2213" s="3" t="s">
        <v>29</v>
      </c>
      <c r="J2213" s="5">
        <v>1.136363212753239</v>
      </c>
      <c r="K2213" t="str">
        <f>_xlfn.XLOOKUP(D2213, dim_channels!A:A, dim_channels!C:C, "Not Found")</f>
        <v>OTA</v>
      </c>
      <c r="L2213" t="str">
        <f>_xlfn.XLOOKUP(D2213, dim_channels!A:A, dim_channels!B:B, "Not Found")</f>
        <v>Agoda</v>
      </c>
    </row>
    <row r="2214" spans="1:12" x14ac:dyDescent="0.2">
      <c r="A2214" s="2" t="s">
        <v>2648</v>
      </c>
      <c r="B2214" s="2" t="s">
        <v>209</v>
      </c>
      <c r="C2214" s="2" t="s">
        <v>685</v>
      </c>
      <c r="D2214" s="2" t="s">
        <v>52</v>
      </c>
      <c r="E2214" s="2" t="s">
        <v>34</v>
      </c>
      <c r="F2214" s="2">
        <v>2621.33</v>
      </c>
      <c r="G2214" s="2">
        <v>314.56</v>
      </c>
      <c r="H2214" s="2">
        <v>2306.77</v>
      </c>
      <c r="I2214" s="2" t="s">
        <v>29</v>
      </c>
      <c r="J2214" s="4">
        <v>1.1363638334120869</v>
      </c>
      <c r="K2214" t="str">
        <f>_xlfn.XLOOKUP(D2214, dim_channels!A:A, dim_channels!C:C, "Not Found")</f>
        <v>OTA</v>
      </c>
      <c r="L2214" t="str">
        <f>_xlfn.XLOOKUP(D2214, dim_channels!A:A, dim_channels!B:B, "Not Found")</f>
        <v>Agoda</v>
      </c>
    </row>
    <row r="2215" spans="1:12" x14ac:dyDescent="0.2">
      <c r="A2215" s="3" t="s">
        <v>2649</v>
      </c>
      <c r="B2215" s="3" t="s">
        <v>516</v>
      </c>
      <c r="C2215" s="3" t="s">
        <v>753</v>
      </c>
      <c r="D2215" s="3" t="s">
        <v>33</v>
      </c>
      <c r="E2215" s="3" t="s">
        <v>28</v>
      </c>
      <c r="F2215" s="3">
        <v>6639.56</v>
      </c>
      <c r="G2215" s="3">
        <v>995.93</v>
      </c>
      <c r="H2215" s="3">
        <v>5643.63</v>
      </c>
      <c r="I2215" s="3" t="s">
        <v>41</v>
      </c>
      <c r="J2215" s="5">
        <v>1.1764697543956639</v>
      </c>
      <c r="K2215" t="str">
        <f>_xlfn.XLOOKUP(D2215, dim_channels!A:A, dim_channels!C:C, "Not Found")</f>
        <v>OTA</v>
      </c>
      <c r="L2215" t="str">
        <f>_xlfn.XLOOKUP(D2215, dim_channels!A:A, dim_channels!B:B, "Not Found")</f>
        <v>Booking.com</v>
      </c>
    </row>
    <row r="2216" spans="1:12" x14ac:dyDescent="0.2">
      <c r="A2216" s="2" t="s">
        <v>2650</v>
      </c>
      <c r="B2216" s="2" t="s">
        <v>705</v>
      </c>
      <c r="C2216" s="2" t="s">
        <v>378</v>
      </c>
      <c r="D2216" s="2" t="s">
        <v>64</v>
      </c>
      <c r="E2216" s="2" t="s">
        <v>34</v>
      </c>
      <c r="F2216" s="2">
        <v>9139.32</v>
      </c>
      <c r="G2216" s="2">
        <v>0</v>
      </c>
      <c r="H2216" s="2">
        <v>9139.32</v>
      </c>
      <c r="I2216" s="2" t="s">
        <v>29</v>
      </c>
      <c r="J2216" s="4">
        <v>1</v>
      </c>
      <c r="K2216" t="str">
        <f>_xlfn.XLOOKUP(D2216, dim_channels!A:A, dim_channels!C:C, "Not Found")</f>
        <v>Direct</v>
      </c>
      <c r="L2216" t="str">
        <f>_xlfn.XLOOKUP(D2216, dim_channels!A:A, dim_channels!B:B, "Not Found")</f>
        <v>Direct Website</v>
      </c>
    </row>
    <row r="2217" spans="1:12" x14ac:dyDescent="0.2">
      <c r="A2217" s="3" t="s">
        <v>2651</v>
      </c>
      <c r="B2217" s="3" t="s">
        <v>202</v>
      </c>
      <c r="C2217" s="3" t="s">
        <v>380</v>
      </c>
      <c r="D2217" s="3" t="s">
        <v>114</v>
      </c>
      <c r="E2217" s="3" t="s">
        <v>46</v>
      </c>
      <c r="F2217" s="3">
        <v>18484.77</v>
      </c>
      <c r="G2217" s="3">
        <v>1848.48</v>
      </c>
      <c r="H2217" s="3">
        <v>16636.29</v>
      </c>
      <c r="I2217" s="3" t="s">
        <v>29</v>
      </c>
      <c r="J2217" s="5">
        <v>1.1111113114762969</v>
      </c>
      <c r="K2217" t="str">
        <f>_xlfn.XLOOKUP(D2217, dim_channels!A:A, dim_channels!C:C, "Not Found")</f>
        <v>Offline</v>
      </c>
      <c r="L2217" t="str">
        <f>_xlfn.XLOOKUP(D2217, dim_channels!A:A, dim_channels!B:B, "Not Found")</f>
        <v>Travel Agency</v>
      </c>
    </row>
    <row r="2218" spans="1:12" x14ac:dyDescent="0.2">
      <c r="A2218" s="2" t="s">
        <v>2652</v>
      </c>
      <c r="B2218" s="2" t="s">
        <v>570</v>
      </c>
      <c r="C2218" s="2" t="s">
        <v>297</v>
      </c>
      <c r="D2218" s="2" t="s">
        <v>45</v>
      </c>
      <c r="E2218" s="2" t="s">
        <v>89</v>
      </c>
      <c r="F2218" s="2">
        <v>2665.99</v>
      </c>
      <c r="G2218" s="2">
        <v>0</v>
      </c>
      <c r="H2218" s="2">
        <v>2665.99</v>
      </c>
      <c r="I2218" s="2" t="s">
        <v>29</v>
      </c>
      <c r="J2218" s="4">
        <v>1</v>
      </c>
      <c r="K2218" t="str">
        <f>_xlfn.XLOOKUP(D2218, dim_channels!A:A, dim_channels!C:C, "Not Found")</f>
        <v>Corporate</v>
      </c>
      <c r="L2218" t="str">
        <f>_xlfn.XLOOKUP(D2218, dim_channels!A:A, dim_channels!B:B, "Not Found")</f>
        <v>Corporate Direct</v>
      </c>
    </row>
    <row r="2219" spans="1:12" x14ac:dyDescent="0.2">
      <c r="A2219" s="3" t="s">
        <v>2653</v>
      </c>
      <c r="B2219" s="3" t="s">
        <v>1072</v>
      </c>
      <c r="C2219" s="3" t="s">
        <v>958</v>
      </c>
      <c r="D2219" s="3" t="s">
        <v>33</v>
      </c>
      <c r="E2219" s="3" t="s">
        <v>28</v>
      </c>
      <c r="F2219" s="3">
        <v>6011.8</v>
      </c>
      <c r="G2219" s="3">
        <v>901.77</v>
      </c>
      <c r="H2219" s="3">
        <v>5110.03</v>
      </c>
      <c r="I2219" s="3" t="s">
        <v>29</v>
      </c>
      <c r="J2219" s="5">
        <v>1.1764705882352939</v>
      </c>
      <c r="K2219" t="str">
        <f>_xlfn.XLOOKUP(D2219, dim_channels!A:A, dim_channels!C:C, "Not Found")</f>
        <v>OTA</v>
      </c>
      <c r="L2219" t="str">
        <f>_xlfn.XLOOKUP(D2219, dim_channels!A:A, dim_channels!B:B, "Not Found")</f>
        <v>Booking.com</v>
      </c>
    </row>
    <row r="2220" spans="1:12" x14ac:dyDescent="0.2">
      <c r="A2220" s="2" t="s">
        <v>2654</v>
      </c>
      <c r="B2220" s="2" t="s">
        <v>328</v>
      </c>
      <c r="C2220" s="2" t="s">
        <v>626</v>
      </c>
      <c r="D2220" s="2" t="s">
        <v>33</v>
      </c>
      <c r="E2220" s="2" t="s">
        <v>60</v>
      </c>
      <c r="F2220" s="2">
        <v>5369.37</v>
      </c>
      <c r="G2220" s="2">
        <v>0</v>
      </c>
      <c r="H2220" s="2">
        <v>5369.37</v>
      </c>
      <c r="I2220" s="2" t="s">
        <v>41</v>
      </c>
      <c r="J2220" s="4">
        <v>1</v>
      </c>
      <c r="K2220" t="str">
        <f>_xlfn.XLOOKUP(D2220, dim_channels!A:A, dim_channels!C:C, "Not Found")</f>
        <v>OTA</v>
      </c>
      <c r="L2220" t="str">
        <f>_xlfn.XLOOKUP(D2220, dim_channels!A:A, dim_channels!B:B, "Not Found")</f>
        <v>Booking.com</v>
      </c>
    </row>
    <row r="2221" spans="1:12" x14ac:dyDescent="0.2">
      <c r="A2221" s="3" t="s">
        <v>2655</v>
      </c>
      <c r="B2221" s="3" t="s">
        <v>630</v>
      </c>
      <c r="C2221" s="3" t="s">
        <v>649</v>
      </c>
      <c r="D2221" s="3" t="s">
        <v>64</v>
      </c>
      <c r="E2221" s="3" t="s">
        <v>28</v>
      </c>
      <c r="F2221" s="3">
        <v>9596.2199999999993</v>
      </c>
      <c r="G2221" s="3">
        <v>0</v>
      </c>
      <c r="H2221" s="3">
        <v>9596.2199999999993</v>
      </c>
      <c r="I2221" s="3" t="s">
        <v>29</v>
      </c>
      <c r="J2221" s="5">
        <v>1</v>
      </c>
      <c r="K2221" t="str">
        <f>_xlfn.XLOOKUP(D2221, dim_channels!A:A, dim_channels!C:C, "Not Found")</f>
        <v>Direct</v>
      </c>
      <c r="L2221" t="str">
        <f>_xlfn.XLOOKUP(D2221, dim_channels!A:A, dim_channels!B:B, "Not Found")</f>
        <v>Direct Website</v>
      </c>
    </row>
    <row r="2222" spans="1:12" x14ac:dyDescent="0.2">
      <c r="A2222" s="2" t="s">
        <v>2656</v>
      </c>
      <c r="B2222" s="2" t="s">
        <v>527</v>
      </c>
      <c r="C2222" s="2" t="s">
        <v>384</v>
      </c>
      <c r="D2222" s="2" t="s">
        <v>64</v>
      </c>
      <c r="E2222" s="2" t="s">
        <v>115</v>
      </c>
      <c r="F2222" s="2">
        <v>6466.83</v>
      </c>
      <c r="G2222" s="2">
        <v>0</v>
      </c>
      <c r="H2222" s="2">
        <v>6466.83</v>
      </c>
      <c r="I2222" s="2" t="s">
        <v>29</v>
      </c>
      <c r="J2222" s="4">
        <v>1</v>
      </c>
      <c r="K2222" t="str">
        <f>_xlfn.XLOOKUP(D2222, dim_channels!A:A, dim_channels!C:C, "Not Found")</f>
        <v>Direct</v>
      </c>
      <c r="L2222" t="str">
        <f>_xlfn.XLOOKUP(D2222, dim_channels!A:A, dim_channels!B:B, "Not Found")</f>
        <v>Direct Website</v>
      </c>
    </row>
    <row r="2223" spans="1:12" x14ac:dyDescent="0.2">
      <c r="A2223" s="3" t="s">
        <v>2657</v>
      </c>
      <c r="B2223" s="3" t="s">
        <v>110</v>
      </c>
      <c r="C2223" s="3" t="s">
        <v>193</v>
      </c>
      <c r="D2223" s="3" t="s">
        <v>27</v>
      </c>
      <c r="E2223" s="3" t="s">
        <v>60</v>
      </c>
      <c r="F2223" s="3">
        <v>3546.43</v>
      </c>
      <c r="G2223" s="3">
        <v>0</v>
      </c>
      <c r="H2223" s="3">
        <v>3546.43</v>
      </c>
      <c r="I2223" s="3" t="s">
        <v>29</v>
      </c>
      <c r="J2223" s="5">
        <v>1</v>
      </c>
      <c r="K2223" t="str">
        <f>_xlfn.XLOOKUP(D2223, dim_channels!A:A, dim_channels!C:C, "Not Found")</f>
        <v>OTA</v>
      </c>
      <c r="L2223" t="str">
        <f>_xlfn.XLOOKUP(D2223, dim_channels!A:A, dim_channels!B:B, "Not Found")</f>
        <v>Expedia</v>
      </c>
    </row>
    <row r="2224" spans="1:12" x14ac:dyDescent="0.2">
      <c r="A2224" s="2" t="s">
        <v>2658</v>
      </c>
      <c r="B2224" s="2" t="s">
        <v>484</v>
      </c>
      <c r="C2224" s="2" t="s">
        <v>824</v>
      </c>
      <c r="D2224" s="2" t="s">
        <v>64</v>
      </c>
      <c r="E2224" s="2" t="s">
        <v>28</v>
      </c>
      <c r="F2224" s="2">
        <v>13406.07</v>
      </c>
      <c r="G2224" s="2">
        <v>0</v>
      </c>
      <c r="H2224" s="2">
        <v>13406.07</v>
      </c>
      <c r="I2224" s="2" t="s">
        <v>29</v>
      </c>
      <c r="J2224" s="4">
        <v>1</v>
      </c>
      <c r="K2224" t="str">
        <f>_xlfn.XLOOKUP(D2224, dim_channels!A:A, dim_channels!C:C, "Not Found")</f>
        <v>Direct</v>
      </c>
      <c r="L2224" t="str">
        <f>_xlfn.XLOOKUP(D2224, dim_channels!A:A, dim_channels!B:B, "Not Found")</f>
        <v>Direct Website</v>
      </c>
    </row>
    <row r="2225" spans="1:12" x14ac:dyDescent="0.2">
      <c r="A2225" s="3" t="s">
        <v>2659</v>
      </c>
      <c r="B2225" s="3" t="s">
        <v>305</v>
      </c>
      <c r="C2225" s="3" t="s">
        <v>314</v>
      </c>
      <c r="D2225" s="3" t="s">
        <v>45</v>
      </c>
      <c r="E2225" s="3" t="s">
        <v>46</v>
      </c>
      <c r="F2225" s="3">
        <v>12810.28</v>
      </c>
      <c r="G2225" s="3">
        <v>640.51</v>
      </c>
      <c r="H2225" s="3">
        <v>12169.77</v>
      </c>
      <c r="I2225" s="3" t="s">
        <v>41</v>
      </c>
      <c r="J2225" s="5">
        <v>1.0526312329649621</v>
      </c>
      <c r="K2225" t="str">
        <f>_xlfn.XLOOKUP(D2225, dim_channels!A:A, dim_channels!C:C, "Not Found")</f>
        <v>Corporate</v>
      </c>
      <c r="L2225" t="str">
        <f>_xlfn.XLOOKUP(D2225, dim_channels!A:A, dim_channels!B:B, "Not Found")</f>
        <v>Corporate Direct</v>
      </c>
    </row>
    <row r="2226" spans="1:12" x14ac:dyDescent="0.2">
      <c r="A2226" s="2" t="s">
        <v>2660</v>
      </c>
      <c r="B2226" s="2" t="s">
        <v>393</v>
      </c>
      <c r="C2226" s="2" t="s">
        <v>230</v>
      </c>
      <c r="D2226" s="2" t="s">
        <v>27</v>
      </c>
      <c r="E2226" s="2" t="s">
        <v>28</v>
      </c>
      <c r="F2226" s="2">
        <v>16000.69</v>
      </c>
      <c r="G2226" s="2">
        <v>2880.12</v>
      </c>
      <c r="H2226" s="2">
        <v>13120.57</v>
      </c>
      <c r="I2226" s="2" t="s">
        <v>29</v>
      </c>
      <c r="J2226" s="4">
        <v>1.2195118047462881</v>
      </c>
      <c r="K2226" t="str">
        <f>_xlfn.XLOOKUP(D2226, dim_channels!A:A, dim_channels!C:C, "Not Found")</f>
        <v>OTA</v>
      </c>
      <c r="L2226" t="str">
        <f>_xlfn.XLOOKUP(D2226, dim_channels!A:A, dim_channels!B:B, "Not Found")</f>
        <v>Expedia</v>
      </c>
    </row>
    <row r="2227" spans="1:12" x14ac:dyDescent="0.2">
      <c r="A2227" s="3" t="s">
        <v>2661</v>
      </c>
      <c r="B2227" s="3" t="s">
        <v>165</v>
      </c>
      <c r="C2227" s="3" t="s">
        <v>165</v>
      </c>
      <c r="D2227" s="3" t="s">
        <v>33</v>
      </c>
      <c r="E2227" s="3" t="s">
        <v>60</v>
      </c>
      <c r="F2227" s="3">
        <v>2159.94</v>
      </c>
      <c r="G2227" s="3">
        <v>0</v>
      </c>
      <c r="H2227" s="3">
        <v>2159.94</v>
      </c>
      <c r="I2227" s="3" t="s">
        <v>41</v>
      </c>
      <c r="J2227" s="5">
        <v>1</v>
      </c>
      <c r="K2227" t="str">
        <f>_xlfn.XLOOKUP(D2227, dim_channels!A:A, dim_channels!C:C, "Not Found")</f>
        <v>OTA</v>
      </c>
      <c r="L2227" t="str">
        <f>_xlfn.XLOOKUP(D2227, dim_channels!A:A, dim_channels!B:B, "Not Found")</f>
        <v>Booking.com</v>
      </c>
    </row>
    <row r="2228" spans="1:12" x14ac:dyDescent="0.2">
      <c r="A2228" s="2" t="s">
        <v>2662</v>
      </c>
      <c r="B2228" s="2" t="s">
        <v>515</v>
      </c>
      <c r="C2228" s="2" t="s">
        <v>958</v>
      </c>
      <c r="D2228" s="2" t="s">
        <v>206</v>
      </c>
      <c r="E2228" s="2" t="s">
        <v>207</v>
      </c>
      <c r="F2228" s="2">
        <v>7944.58</v>
      </c>
      <c r="G2228" s="2">
        <v>0</v>
      </c>
      <c r="H2228" s="2">
        <v>7944.58</v>
      </c>
      <c r="I2228" s="2" t="s">
        <v>29</v>
      </c>
      <c r="J2228" s="4">
        <v>1</v>
      </c>
      <c r="K2228" t="str">
        <f>_xlfn.XLOOKUP(D2228, dim_channels!A:A, dim_channels!C:C, "Not Found")</f>
        <v>Direct</v>
      </c>
      <c r="L2228" t="str">
        <f>_xlfn.XLOOKUP(D2228, dim_channels!A:A, dim_channels!B:B, "Not Found")</f>
        <v>Walk-in</v>
      </c>
    </row>
    <row r="2229" spans="1:12" x14ac:dyDescent="0.2">
      <c r="A2229" s="3" t="s">
        <v>2663</v>
      </c>
      <c r="B2229" s="3" t="s">
        <v>712</v>
      </c>
      <c r="C2229" s="3" t="s">
        <v>472</v>
      </c>
      <c r="D2229" s="3" t="s">
        <v>64</v>
      </c>
      <c r="E2229" s="3" t="s">
        <v>28</v>
      </c>
      <c r="F2229" s="3">
        <v>4006.97</v>
      </c>
      <c r="G2229" s="3">
        <v>0</v>
      </c>
      <c r="H2229" s="3">
        <v>4006.97</v>
      </c>
      <c r="I2229" s="3" t="s">
        <v>29</v>
      </c>
      <c r="J2229" s="5">
        <v>1</v>
      </c>
      <c r="K2229" t="str">
        <f>_xlfn.XLOOKUP(D2229, dim_channels!A:A, dim_channels!C:C, "Not Found")</f>
        <v>Direct</v>
      </c>
      <c r="L2229" t="str">
        <f>_xlfn.XLOOKUP(D2229, dim_channels!A:A, dim_channels!B:B, "Not Found")</f>
        <v>Direct Website</v>
      </c>
    </row>
    <row r="2230" spans="1:12" x14ac:dyDescent="0.2">
      <c r="A2230" s="2" t="s">
        <v>2664</v>
      </c>
      <c r="B2230" s="2" t="s">
        <v>353</v>
      </c>
      <c r="C2230" s="2" t="s">
        <v>484</v>
      </c>
      <c r="D2230" s="2" t="s">
        <v>45</v>
      </c>
      <c r="E2230" s="2" t="s">
        <v>89</v>
      </c>
      <c r="F2230" s="2">
        <v>2554.86</v>
      </c>
      <c r="G2230" s="2">
        <v>0</v>
      </c>
      <c r="H2230" s="2">
        <v>2554.86</v>
      </c>
      <c r="I2230" s="2" t="s">
        <v>29</v>
      </c>
      <c r="J2230" s="4">
        <v>1</v>
      </c>
      <c r="K2230" t="str">
        <f>_xlfn.XLOOKUP(D2230, dim_channels!A:A, dim_channels!C:C, "Not Found")</f>
        <v>Corporate</v>
      </c>
      <c r="L2230" t="str">
        <f>_xlfn.XLOOKUP(D2230, dim_channels!A:A, dim_channels!B:B, "Not Found")</f>
        <v>Corporate Direct</v>
      </c>
    </row>
    <row r="2231" spans="1:12" x14ac:dyDescent="0.2">
      <c r="A2231" s="3" t="s">
        <v>2665</v>
      </c>
      <c r="B2231" s="3" t="s">
        <v>504</v>
      </c>
      <c r="C2231" s="3" t="s">
        <v>174</v>
      </c>
      <c r="D2231" s="3" t="s">
        <v>52</v>
      </c>
      <c r="E2231" s="3" t="s">
        <v>34</v>
      </c>
      <c r="F2231" s="3">
        <v>5996.65</v>
      </c>
      <c r="G2231" s="3">
        <v>719.6</v>
      </c>
      <c r="H2231" s="3">
        <v>5277.05</v>
      </c>
      <c r="I2231" s="3" t="s">
        <v>29</v>
      </c>
      <c r="J2231" s="5">
        <v>1.136364067045035</v>
      </c>
      <c r="K2231" t="str">
        <f>_xlfn.XLOOKUP(D2231, dim_channels!A:A, dim_channels!C:C, "Not Found")</f>
        <v>OTA</v>
      </c>
      <c r="L2231" t="str">
        <f>_xlfn.XLOOKUP(D2231, dim_channels!A:A, dim_channels!B:B, "Not Found")</f>
        <v>Agoda</v>
      </c>
    </row>
    <row r="2232" spans="1:12" x14ac:dyDescent="0.2">
      <c r="A2232" s="2" t="s">
        <v>2666</v>
      </c>
      <c r="B2232" s="2" t="s">
        <v>82</v>
      </c>
      <c r="C2232" s="2" t="s">
        <v>546</v>
      </c>
      <c r="D2232" s="2" t="s">
        <v>27</v>
      </c>
      <c r="E2232" s="2" t="s">
        <v>28</v>
      </c>
      <c r="F2232" s="2">
        <v>20634.91</v>
      </c>
      <c r="G2232" s="2">
        <v>3714.28</v>
      </c>
      <c r="H2232" s="2">
        <v>16920.63</v>
      </c>
      <c r="I2232" s="2" t="s">
        <v>56</v>
      </c>
      <c r="J2232" s="4">
        <v>1.2195119212464309</v>
      </c>
      <c r="K2232" t="str">
        <f>_xlfn.XLOOKUP(D2232, dim_channels!A:A, dim_channels!C:C, "Not Found")</f>
        <v>OTA</v>
      </c>
      <c r="L2232" t="str">
        <f>_xlfn.XLOOKUP(D2232, dim_channels!A:A, dim_channels!B:B, "Not Found")</f>
        <v>Expedia</v>
      </c>
    </row>
    <row r="2233" spans="1:12" x14ac:dyDescent="0.2">
      <c r="A2233" s="3" t="s">
        <v>2667</v>
      </c>
      <c r="B2233" s="3" t="s">
        <v>597</v>
      </c>
      <c r="C2233" s="3" t="s">
        <v>597</v>
      </c>
      <c r="D2233" s="3" t="s">
        <v>52</v>
      </c>
      <c r="E2233" s="3" t="s">
        <v>60</v>
      </c>
      <c r="F2233" s="3">
        <v>13067.14</v>
      </c>
      <c r="G2233" s="3">
        <v>0</v>
      </c>
      <c r="H2233" s="3">
        <v>13067.14</v>
      </c>
      <c r="I2233" s="3" t="s">
        <v>41</v>
      </c>
      <c r="J2233" s="5">
        <v>1</v>
      </c>
      <c r="K2233" t="str">
        <f>_xlfn.XLOOKUP(D2233, dim_channels!A:A, dim_channels!C:C, "Not Found")</f>
        <v>OTA</v>
      </c>
      <c r="L2233" t="str">
        <f>_xlfn.XLOOKUP(D2233, dim_channels!A:A, dim_channels!B:B, "Not Found")</f>
        <v>Agoda</v>
      </c>
    </row>
    <row r="2234" spans="1:12" x14ac:dyDescent="0.2">
      <c r="A2234" s="2" t="s">
        <v>2668</v>
      </c>
      <c r="B2234" s="2" t="s">
        <v>370</v>
      </c>
      <c r="C2234" s="2" t="s">
        <v>471</v>
      </c>
      <c r="D2234" s="2" t="s">
        <v>27</v>
      </c>
      <c r="E2234" s="2" t="s">
        <v>34</v>
      </c>
      <c r="F2234" s="2">
        <v>4331.5600000000004</v>
      </c>
      <c r="G2234" s="2">
        <v>779.68</v>
      </c>
      <c r="H2234" s="2">
        <v>3551.88</v>
      </c>
      <c r="I2234" s="2" t="s">
        <v>29</v>
      </c>
      <c r="J2234" s="4">
        <v>1.2195119204477629</v>
      </c>
      <c r="K2234" t="str">
        <f>_xlfn.XLOOKUP(D2234, dim_channels!A:A, dim_channels!C:C, "Not Found")</f>
        <v>OTA</v>
      </c>
      <c r="L2234" t="str">
        <f>_xlfn.XLOOKUP(D2234, dim_channels!A:A, dim_channels!B:B, "Not Found")</f>
        <v>Expedia</v>
      </c>
    </row>
    <row r="2235" spans="1:12" x14ac:dyDescent="0.2">
      <c r="A2235" s="3" t="s">
        <v>2669</v>
      </c>
      <c r="B2235" s="3" t="s">
        <v>741</v>
      </c>
      <c r="C2235" s="3" t="s">
        <v>590</v>
      </c>
      <c r="D2235" s="3" t="s">
        <v>64</v>
      </c>
      <c r="E2235" s="3" t="s">
        <v>34</v>
      </c>
      <c r="F2235" s="3">
        <v>3742.22</v>
      </c>
      <c r="G2235" s="3">
        <v>0</v>
      </c>
      <c r="H2235" s="3">
        <v>3742.22</v>
      </c>
      <c r="I2235" s="3" t="s">
        <v>56</v>
      </c>
      <c r="J2235" s="5">
        <v>1</v>
      </c>
      <c r="K2235" t="str">
        <f>_xlfn.XLOOKUP(D2235, dim_channels!A:A, dim_channels!C:C, "Not Found")</f>
        <v>Direct</v>
      </c>
      <c r="L2235" t="str">
        <f>_xlfn.XLOOKUP(D2235, dim_channels!A:A, dim_channels!B:B, "Not Found")</f>
        <v>Direct Website</v>
      </c>
    </row>
    <row r="2236" spans="1:12" x14ac:dyDescent="0.2">
      <c r="A2236" s="2" t="s">
        <v>2670</v>
      </c>
      <c r="B2236" s="2" t="s">
        <v>534</v>
      </c>
      <c r="C2236" s="2" t="s">
        <v>482</v>
      </c>
      <c r="D2236" s="2" t="s">
        <v>33</v>
      </c>
      <c r="E2236" s="2" t="s">
        <v>34</v>
      </c>
      <c r="F2236" s="2">
        <v>8420.58</v>
      </c>
      <c r="G2236" s="2">
        <v>1263.0899999999999</v>
      </c>
      <c r="H2236" s="2">
        <v>7157.49</v>
      </c>
      <c r="I2236" s="2" t="s">
        <v>29</v>
      </c>
      <c r="J2236" s="4">
        <v>1.176471081342761</v>
      </c>
      <c r="K2236" t="str">
        <f>_xlfn.XLOOKUP(D2236, dim_channels!A:A, dim_channels!C:C, "Not Found")</f>
        <v>OTA</v>
      </c>
      <c r="L2236" t="str">
        <f>_xlfn.XLOOKUP(D2236, dim_channels!A:A, dim_channels!B:B, "Not Found")</f>
        <v>Booking.com</v>
      </c>
    </row>
    <row r="2237" spans="1:12" x14ac:dyDescent="0.2">
      <c r="A2237" s="3" t="s">
        <v>2671</v>
      </c>
      <c r="B2237" s="3" t="s">
        <v>337</v>
      </c>
      <c r="C2237" s="3" t="s">
        <v>619</v>
      </c>
      <c r="D2237" s="3" t="s">
        <v>52</v>
      </c>
      <c r="E2237" s="3" t="s">
        <v>60</v>
      </c>
      <c r="F2237" s="3">
        <v>4285.42</v>
      </c>
      <c r="G2237" s="3">
        <v>0</v>
      </c>
      <c r="H2237" s="3">
        <v>4285.42</v>
      </c>
      <c r="I2237" s="3" t="s">
        <v>29</v>
      </c>
      <c r="J2237" s="5">
        <v>1</v>
      </c>
      <c r="K2237" t="str">
        <f>_xlfn.XLOOKUP(D2237, dim_channels!A:A, dim_channels!C:C, "Not Found")</f>
        <v>OTA</v>
      </c>
      <c r="L2237" t="str">
        <f>_xlfn.XLOOKUP(D2237, dim_channels!A:A, dim_channels!B:B, "Not Found")</f>
        <v>Agoda</v>
      </c>
    </row>
    <row r="2238" spans="1:12" x14ac:dyDescent="0.2">
      <c r="A2238" s="2" t="s">
        <v>2672</v>
      </c>
      <c r="B2238" s="2" t="s">
        <v>497</v>
      </c>
      <c r="C2238" s="2" t="s">
        <v>133</v>
      </c>
      <c r="D2238" s="2" t="s">
        <v>169</v>
      </c>
      <c r="E2238" s="2" t="s">
        <v>34</v>
      </c>
      <c r="F2238" s="2">
        <v>11828.79</v>
      </c>
      <c r="G2238" s="2">
        <v>2365.7600000000002</v>
      </c>
      <c r="H2238" s="2">
        <v>9463.0300000000007</v>
      </c>
      <c r="I2238" s="2" t="s">
        <v>41</v>
      </c>
      <c r="J2238" s="4">
        <v>1.2500002641859951</v>
      </c>
      <c r="K2238" t="str">
        <f>_xlfn.XLOOKUP(D2238, dim_channels!A:A, dim_channels!C:C, "Not Found")</f>
        <v>GDS</v>
      </c>
      <c r="L2238" t="str">
        <f>_xlfn.XLOOKUP(D2238, dim_channels!A:A, dim_channels!B:B, "Not Found")</f>
        <v>GDS (Amadeus)</v>
      </c>
    </row>
    <row r="2239" spans="1:12" x14ac:dyDescent="0.2">
      <c r="A2239" s="3" t="s">
        <v>2673</v>
      </c>
      <c r="B2239" s="3" t="s">
        <v>147</v>
      </c>
      <c r="C2239" s="3" t="s">
        <v>971</v>
      </c>
      <c r="D2239" s="3" t="s">
        <v>33</v>
      </c>
      <c r="E2239" s="3" t="s">
        <v>34</v>
      </c>
      <c r="F2239" s="3">
        <v>5735.93</v>
      </c>
      <c r="G2239" s="3">
        <v>860.39</v>
      </c>
      <c r="H2239" s="3">
        <v>4875.54</v>
      </c>
      <c r="I2239" s="3" t="s">
        <v>29</v>
      </c>
      <c r="J2239" s="5">
        <v>1.1764707088855799</v>
      </c>
      <c r="K2239" t="str">
        <f>_xlfn.XLOOKUP(D2239, dim_channels!A:A, dim_channels!C:C, "Not Found")</f>
        <v>OTA</v>
      </c>
      <c r="L2239" t="str">
        <f>_xlfn.XLOOKUP(D2239, dim_channels!A:A, dim_channels!B:B, "Not Found")</f>
        <v>Booking.com</v>
      </c>
    </row>
    <row r="2240" spans="1:12" x14ac:dyDescent="0.2">
      <c r="A2240" s="2" t="s">
        <v>2674</v>
      </c>
      <c r="B2240" s="2" t="s">
        <v>468</v>
      </c>
      <c r="C2240" s="2" t="s">
        <v>468</v>
      </c>
      <c r="D2240" s="2" t="s">
        <v>33</v>
      </c>
      <c r="E2240" s="2" t="s">
        <v>60</v>
      </c>
      <c r="F2240" s="2">
        <v>19493.560000000001</v>
      </c>
      <c r="G2240" s="2">
        <v>0</v>
      </c>
      <c r="H2240" s="2">
        <v>19493.560000000001</v>
      </c>
      <c r="I2240" s="2" t="s">
        <v>29</v>
      </c>
      <c r="J2240" s="4">
        <v>1</v>
      </c>
      <c r="K2240" t="str">
        <f>_xlfn.XLOOKUP(D2240, dim_channels!A:A, dim_channels!C:C, "Not Found")</f>
        <v>OTA</v>
      </c>
      <c r="L2240" t="str">
        <f>_xlfn.XLOOKUP(D2240, dim_channels!A:A, dim_channels!B:B, "Not Found")</f>
        <v>Booking.com</v>
      </c>
    </row>
    <row r="2241" spans="1:12" x14ac:dyDescent="0.2">
      <c r="A2241" s="3" t="s">
        <v>2675</v>
      </c>
      <c r="B2241" s="3" t="s">
        <v>495</v>
      </c>
      <c r="C2241" s="3" t="s">
        <v>95</v>
      </c>
      <c r="D2241" s="3" t="s">
        <v>27</v>
      </c>
      <c r="E2241" s="3" t="s">
        <v>28</v>
      </c>
      <c r="F2241" s="3">
        <v>7668.25</v>
      </c>
      <c r="G2241" s="3">
        <v>1380.28</v>
      </c>
      <c r="H2241" s="3">
        <v>6287.97</v>
      </c>
      <c r="I2241" s="3" t="s">
        <v>56</v>
      </c>
      <c r="J2241" s="5">
        <v>1.219511225403429</v>
      </c>
      <c r="K2241" t="str">
        <f>_xlfn.XLOOKUP(D2241, dim_channels!A:A, dim_channels!C:C, "Not Found")</f>
        <v>OTA</v>
      </c>
      <c r="L2241" t="str">
        <f>_xlfn.XLOOKUP(D2241, dim_channels!A:A, dim_channels!B:B, "Not Found")</f>
        <v>Expedia</v>
      </c>
    </row>
    <row r="2242" spans="1:12" x14ac:dyDescent="0.2">
      <c r="A2242" s="2" t="s">
        <v>2676</v>
      </c>
      <c r="B2242" s="2" t="s">
        <v>136</v>
      </c>
      <c r="C2242" s="2" t="s">
        <v>543</v>
      </c>
      <c r="D2242" s="2" t="s">
        <v>33</v>
      </c>
      <c r="E2242" s="2" t="s">
        <v>60</v>
      </c>
      <c r="F2242" s="2">
        <v>5983.32</v>
      </c>
      <c r="G2242" s="2">
        <v>0</v>
      </c>
      <c r="H2242" s="2">
        <v>5983.32</v>
      </c>
      <c r="I2242" s="2" t="s">
        <v>41</v>
      </c>
      <c r="J2242" s="4">
        <v>1</v>
      </c>
      <c r="K2242" t="str">
        <f>_xlfn.XLOOKUP(D2242, dim_channels!A:A, dim_channels!C:C, "Not Found")</f>
        <v>OTA</v>
      </c>
      <c r="L2242" t="str">
        <f>_xlfn.XLOOKUP(D2242, dim_channels!A:A, dim_channels!B:B, "Not Found")</f>
        <v>Booking.com</v>
      </c>
    </row>
    <row r="2243" spans="1:12" x14ac:dyDescent="0.2">
      <c r="A2243" s="3" t="s">
        <v>2677</v>
      </c>
      <c r="B2243" s="3" t="s">
        <v>173</v>
      </c>
      <c r="C2243" s="3" t="s">
        <v>831</v>
      </c>
      <c r="D2243" s="3" t="s">
        <v>33</v>
      </c>
      <c r="E2243" s="3" t="s">
        <v>28</v>
      </c>
      <c r="F2243" s="3">
        <v>18148.310000000001</v>
      </c>
      <c r="G2243" s="3">
        <v>2722.25</v>
      </c>
      <c r="H2243" s="3">
        <v>15426.06</v>
      </c>
      <c r="I2243" s="3" t="s">
        <v>29</v>
      </c>
      <c r="J2243" s="5">
        <v>1.1764708551632761</v>
      </c>
      <c r="K2243" t="str">
        <f>_xlfn.XLOOKUP(D2243, dim_channels!A:A, dim_channels!C:C, "Not Found")</f>
        <v>OTA</v>
      </c>
      <c r="L2243" t="str">
        <f>_xlfn.XLOOKUP(D2243, dim_channels!A:A, dim_channels!B:B, "Not Found")</f>
        <v>Booking.com</v>
      </c>
    </row>
    <row r="2244" spans="1:12" x14ac:dyDescent="0.2">
      <c r="A2244" s="2" t="s">
        <v>2678</v>
      </c>
      <c r="B2244" s="2" t="s">
        <v>162</v>
      </c>
      <c r="C2244" s="2" t="s">
        <v>292</v>
      </c>
      <c r="D2244" s="2" t="s">
        <v>45</v>
      </c>
      <c r="E2244" s="2" t="s">
        <v>89</v>
      </c>
      <c r="F2244" s="2">
        <v>7315.75</v>
      </c>
      <c r="G2244" s="2">
        <v>0</v>
      </c>
      <c r="H2244" s="2">
        <v>7315.75</v>
      </c>
      <c r="I2244" s="2" t="s">
        <v>29</v>
      </c>
      <c r="J2244" s="4">
        <v>1</v>
      </c>
      <c r="K2244" t="str">
        <f>_xlfn.XLOOKUP(D2244, dim_channels!A:A, dim_channels!C:C, "Not Found")</f>
        <v>Corporate</v>
      </c>
      <c r="L2244" t="str">
        <f>_xlfn.XLOOKUP(D2244, dim_channels!A:A, dim_channels!B:B, "Not Found")</f>
        <v>Corporate Direct</v>
      </c>
    </row>
    <row r="2245" spans="1:12" x14ac:dyDescent="0.2">
      <c r="A2245" s="3" t="s">
        <v>2679</v>
      </c>
      <c r="B2245" s="3" t="s">
        <v>573</v>
      </c>
      <c r="C2245" s="3" t="s">
        <v>520</v>
      </c>
      <c r="D2245" s="3" t="s">
        <v>27</v>
      </c>
      <c r="E2245" s="3" t="s">
        <v>60</v>
      </c>
      <c r="F2245" s="3">
        <v>6371.98</v>
      </c>
      <c r="G2245" s="3">
        <v>0</v>
      </c>
      <c r="H2245" s="3">
        <v>6371.98</v>
      </c>
      <c r="I2245" s="3" t="s">
        <v>56</v>
      </c>
      <c r="J2245" s="5">
        <v>1</v>
      </c>
      <c r="K2245" t="str">
        <f>_xlfn.XLOOKUP(D2245, dim_channels!A:A, dim_channels!C:C, "Not Found")</f>
        <v>OTA</v>
      </c>
      <c r="L2245" t="str">
        <f>_xlfn.XLOOKUP(D2245, dim_channels!A:A, dim_channels!B:B, "Not Found")</f>
        <v>Expedia</v>
      </c>
    </row>
    <row r="2246" spans="1:12" x14ac:dyDescent="0.2">
      <c r="A2246" s="2" t="s">
        <v>2680</v>
      </c>
      <c r="B2246" s="2" t="s">
        <v>614</v>
      </c>
      <c r="C2246" s="2" t="s">
        <v>458</v>
      </c>
      <c r="D2246" s="2" t="s">
        <v>33</v>
      </c>
      <c r="E2246" s="2" t="s">
        <v>28</v>
      </c>
      <c r="F2246" s="2">
        <v>26800.41</v>
      </c>
      <c r="G2246" s="2">
        <v>4020.06</v>
      </c>
      <c r="H2246" s="2">
        <v>22780.35</v>
      </c>
      <c r="I2246" s="2" t="s">
        <v>29</v>
      </c>
      <c r="J2246" s="4">
        <v>1.17647051076915</v>
      </c>
      <c r="K2246" t="str">
        <f>_xlfn.XLOOKUP(D2246, dim_channels!A:A, dim_channels!C:C, "Not Found")</f>
        <v>OTA</v>
      </c>
      <c r="L2246" t="str">
        <f>_xlfn.XLOOKUP(D2246, dim_channels!A:A, dim_channels!B:B, "Not Found")</f>
        <v>Booking.com</v>
      </c>
    </row>
    <row r="2247" spans="1:12" x14ac:dyDescent="0.2">
      <c r="A2247" s="3" t="s">
        <v>2681</v>
      </c>
      <c r="B2247" s="3" t="s">
        <v>32</v>
      </c>
      <c r="C2247" s="3" t="s">
        <v>608</v>
      </c>
      <c r="D2247" s="3" t="s">
        <v>52</v>
      </c>
      <c r="E2247" s="3" t="s">
        <v>34</v>
      </c>
      <c r="F2247" s="3">
        <v>12502.6</v>
      </c>
      <c r="G2247" s="3">
        <v>1500.31</v>
      </c>
      <c r="H2247" s="3">
        <v>11002.29</v>
      </c>
      <c r="I2247" s="3" t="s">
        <v>41</v>
      </c>
      <c r="J2247" s="5">
        <v>1.13636342979507</v>
      </c>
      <c r="K2247" t="str">
        <f>_xlfn.XLOOKUP(D2247, dim_channels!A:A, dim_channels!C:C, "Not Found")</f>
        <v>OTA</v>
      </c>
      <c r="L2247" t="str">
        <f>_xlfn.XLOOKUP(D2247, dim_channels!A:A, dim_channels!B:B, "Not Found")</f>
        <v>Agoda</v>
      </c>
    </row>
    <row r="2248" spans="1:12" x14ac:dyDescent="0.2">
      <c r="A2248" s="2" t="s">
        <v>2682</v>
      </c>
      <c r="B2248" s="2" t="s">
        <v>54</v>
      </c>
      <c r="C2248" s="2" t="s">
        <v>179</v>
      </c>
      <c r="D2248" s="2" t="s">
        <v>27</v>
      </c>
      <c r="E2248" s="2" t="s">
        <v>34</v>
      </c>
      <c r="F2248" s="2">
        <v>7359.67</v>
      </c>
      <c r="G2248" s="2">
        <v>1324.74</v>
      </c>
      <c r="H2248" s="2">
        <v>6034.93</v>
      </c>
      <c r="I2248" s="2" t="s">
        <v>56</v>
      </c>
      <c r="J2248" s="4">
        <v>1.2195120738765819</v>
      </c>
      <c r="K2248" t="str">
        <f>_xlfn.XLOOKUP(D2248, dim_channels!A:A, dim_channels!C:C, "Not Found")</f>
        <v>OTA</v>
      </c>
      <c r="L2248" t="str">
        <f>_xlfn.XLOOKUP(D2248, dim_channels!A:A, dim_channels!B:B, "Not Found")</f>
        <v>Expedia</v>
      </c>
    </row>
    <row r="2249" spans="1:12" x14ac:dyDescent="0.2">
      <c r="A2249" s="3" t="s">
        <v>2683</v>
      </c>
      <c r="B2249" s="3" t="s">
        <v>1234</v>
      </c>
      <c r="C2249" s="3" t="s">
        <v>396</v>
      </c>
      <c r="D2249" s="3" t="s">
        <v>33</v>
      </c>
      <c r="E2249" s="3" t="s">
        <v>34</v>
      </c>
      <c r="F2249" s="3">
        <v>2744.81</v>
      </c>
      <c r="G2249" s="3">
        <v>411.72</v>
      </c>
      <c r="H2249" s="3">
        <v>2333.09</v>
      </c>
      <c r="I2249" s="3" t="s">
        <v>29</v>
      </c>
      <c r="J2249" s="5">
        <v>1.1764698318538931</v>
      </c>
      <c r="K2249" t="str">
        <f>_xlfn.XLOOKUP(D2249, dim_channels!A:A, dim_channels!C:C, "Not Found")</f>
        <v>OTA</v>
      </c>
      <c r="L2249" t="str">
        <f>_xlfn.XLOOKUP(D2249, dim_channels!A:A, dim_channels!B:B, "Not Found")</f>
        <v>Booking.com</v>
      </c>
    </row>
    <row r="2250" spans="1:12" x14ac:dyDescent="0.2">
      <c r="A2250" s="2" t="s">
        <v>2684</v>
      </c>
      <c r="B2250" s="2" t="s">
        <v>242</v>
      </c>
      <c r="C2250" s="2" t="s">
        <v>460</v>
      </c>
      <c r="D2250" s="2" t="s">
        <v>33</v>
      </c>
      <c r="E2250" s="2" t="s">
        <v>60</v>
      </c>
      <c r="F2250" s="2">
        <v>8710.4699999999993</v>
      </c>
      <c r="G2250" s="2">
        <v>0</v>
      </c>
      <c r="H2250" s="2">
        <v>8710.4699999999993</v>
      </c>
      <c r="I2250" s="2" t="s">
        <v>29</v>
      </c>
      <c r="J2250" s="4">
        <v>1</v>
      </c>
      <c r="K2250" t="str">
        <f>_xlfn.XLOOKUP(D2250, dim_channels!A:A, dim_channels!C:C, "Not Found")</f>
        <v>OTA</v>
      </c>
      <c r="L2250" t="str">
        <f>_xlfn.XLOOKUP(D2250, dim_channels!A:A, dim_channels!B:B, "Not Found")</f>
        <v>Booking.com</v>
      </c>
    </row>
    <row r="2251" spans="1:12" x14ac:dyDescent="0.2">
      <c r="A2251" s="3" t="s">
        <v>2685</v>
      </c>
      <c r="B2251" s="3" t="s">
        <v>463</v>
      </c>
      <c r="C2251" s="3" t="s">
        <v>401</v>
      </c>
      <c r="D2251" s="3" t="s">
        <v>33</v>
      </c>
      <c r="E2251" s="3" t="s">
        <v>28</v>
      </c>
      <c r="F2251" s="3">
        <v>9448.98</v>
      </c>
      <c r="G2251" s="3">
        <v>1417.35</v>
      </c>
      <c r="H2251" s="3">
        <v>8031.63</v>
      </c>
      <c r="I2251" s="3" t="s">
        <v>29</v>
      </c>
      <c r="J2251" s="5">
        <v>1.1764710276743331</v>
      </c>
      <c r="K2251" t="str">
        <f>_xlfn.XLOOKUP(D2251, dim_channels!A:A, dim_channels!C:C, "Not Found")</f>
        <v>OTA</v>
      </c>
      <c r="L2251" t="str">
        <f>_xlfn.XLOOKUP(D2251, dim_channels!A:A, dim_channels!B:B, "Not Found")</f>
        <v>Booking.com</v>
      </c>
    </row>
    <row r="2252" spans="1:12" x14ac:dyDescent="0.2">
      <c r="A2252" s="2" t="s">
        <v>2686</v>
      </c>
      <c r="B2252" s="2" t="s">
        <v>449</v>
      </c>
      <c r="C2252" s="2" t="s">
        <v>328</v>
      </c>
      <c r="D2252" s="2" t="s">
        <v>169</v>
      </c>
      <c r="E2252" s="2" t="s">
        <v>34</v>
      </c>
      <c r="F2252" s="2">
        <v>5282.99</v>
      </c>
      <c r="G2252" s="2">
        <v>1056.5999999999999</v>
      </c>
      <c r="H2252" s="2">
        <v>4226.3900000000003</v>
      </c>
      <c r="I2252" s="2" t="s">
        <v>29</v>
      </c>
      <c r="J2252" s="4">
        <v>1.250000591521369</v>
      </c>
      <c r="K2252" t="str">
        <f>_xlfn.XLOOKUP(D2252, dim_channels!A:A, dim_channels!C:C, "Not Found")</f>
        <v>GDS</v>
      </c>
      <c r="L2252" t="str">
        <f>_xlfn.XLOOKUP(D2252, dim_channels!A:A, dim_channels!B:B, "Not Found")</f>
        <v>GDS (Amadeus)</v>
      </c>
    </row>
    <row r="2253" spans="1:12" x14ac:dyDescent="0.2">
      <c r="A2253" s="3" t="s">
        <v>2687</v>
      </c>
      <c r="B2253" s="3" t="s">
        <v>322</v>
      </c>
      <c r="C2253" s="3" t="s">
        <v>253</v>
      </c>
      <c r="D2253" s="3" t="s">
        <v>33</v>
      </c>
      <c r="E2253" s="3" t="s">
        <v>60</v>
      </c>
      <c r="F2253" s="3">
        <v>5140.0200000000004</v>
      </c>
      <c r="G2253" s="3">
        <v>0</v>
      </c>
      <c r="H2253" s="3">
        <v>5140.0200000000004</v>
      </c>
      <c r="I2253" s="3" t="s">
        <v>41</v>
      </c>
      <c r="J2253" s="5">
        <v>1</v>
      </c>
      <c r="K2253" t="str">
        <f>_xlfn.XLOOKUP(D2253, dim_channels!A:A, dim_channels!C:C, "Not Found")</f>
        <v>OTA</v>
      </c>
      <c r="L2253" t="str">
        <f>_xlfn.XLOOKUP(D2253, dim_channels!A:A, dim_channels!B:B, "Not Found")</f>
        <v>Booking.com</v>
      </c>
    </row>
    <row r="2254" spans="1:12" x14ac:dyDescent="0.2">
      <c r="A2254" s="2" t="s">
        <v>2688</v>
      </c>
      <c r="B2254" s="2" t="s">
        <v>151</v>
      </c>
      <c r="C2254" s="2" t="s">
        <v>109</v>
      </c>
      <c r="D2254" s="2" t="s">
        <v>64</v>
      </c>
      <c r="E2254" s="2" t="s">
        <v>34</v>
      </c>
      <c r="F2254" s="2">
        <v>8496.84</v>
      </c>
      <c r="G2254" s="2">
        <v>0</v>
      </c>
      <c r="H2254" s="2">
        <v>8496.84</v>
      </c>
      <c r="I2254" s="2" t="s">
        <v>29</v>
      </c>
      <c r="J2254" s="4">
        <v>1</v>
      </c>
      <c r="K2254" t="str">
        <f>_xlfn.XLOOKUP(D2254, dim_channels!A:A, dim_channels!C:C, "Not Found")</f>
        <v>Direct</v>
      </c>
      <c r="L2254" t="str">
        <f>_xlfn.XLOOKUP(D2254, dim_channels!A:A, dim_channels!B:B, "Not Found")</f>
        <v>Direct Website</v>
      </c>
    </row>
    <row r="2255" spans="1:12" x14ac:dyDescent="0.2">
      <c r="A2255" s="3" t="s">
        <v>2689</v>
      </c>
      <c r="B2255" s="3" t="s">
        <v>813</v>
      </c>
      <c r="C2255" s="3" t="s">
        <v>1610</v>
      </c>
      <c r="D2255" s="3" t="s">
        <v>64</v>
      </c>
      <c r="E2255" s="3" t="s">
        <v>115</v>
      </c>
      <c r="F2255" s="3">
        <v>9252.89</v>
      </c>
      <c r="G2255" s="3">
        <v>0</v>
      </c>
      <c r="H2255" s="3">
        <v>9252.89</v>
      </c>
      <c r="I2255" s="3" t="s">
        <v>56</v>
      </c>
      <c r="J2255" s="5">
        <v>1</v>
      </c>
      <c r="K2255" t="str">
        <f>_xlfn.XLOOKUP(D2255, dim_channels!A:A, dim_channels!C:C, "Not Found")</f>
        <v>Direct</v>
      </c>
      <c r="L2255" t="str">
        <f>_xlfn.XLOOKUP(D2255, dim_channels!A:A, dim_channels!B:B, "Not Found")</f>
        <v>Direct Website</v>
      </c>
    </row>
    <row r="2256" spans="1:12" x14ac:dyDescent="0.2">
      <c r="A2256" s="2" t="s">
        <v>2690</v>
      </c>
      <c r="B2256" s="2" t="s">
        <v>917</v>
      </c>
      <c r="C2256" s="2" t="s">
        <v>1623</v>
      </c>
      <c r="D2256" s="2" t="s">
        <v>52</v>
      </c>
      <c r="E2256" s="2" t="s">
        <v>34</v>
      </c>
      <c r="F2256" s="2">
        <v>5650.64</v>
      </c>
      <c r="G2256" s="2">
        <v>678.08</v>
      </c>
      <c r="H2256" s="2">
        <v>4972.5600000000004</v>
      </c>
      <c r="I2256" s="2" t="s">
        <v>29</v>
      </c>
      <c r="J2256" s="4">
        <v>1.1363643676496611</v>
      </c>
      <c r="K2256" t="str">
        <f>_xlfn.XLOOKUP(D2256, dim_channels!A:A, dim_channels!C:C, "Not Found")</f>
        <v>OTA</v>
      </c>
      <c r="L2256" t="str">
        <f>_xlfn.XLOOKUP(D2256, dim_channels!A:A, dim_channels!B:B, "Not Found")</f>
        <v>Agoda</v>
      </c>
    </row>
    <row r="2257" spans="1:12" x14ac:dyDescent="0.2">
      <c r="A2257" s="3" t="s">
        <v>2691</v>
      </c>
      <c r="B2257" s="3" t="s">
        <v>468</v>
      </c>
      <c r="C2257" s="3" t="s">
        <v>590</v>
      </c>
      <c r="D2257" s="3" t="s">
        <v>206</v>
      </c>
      <c r="E2257" s="3" t="s">
        <v>207</v>
      </c>
      <c r="F2257" s="3">
        <v>12236.2</v>
      </c>
      <c r="G2257" s="3">
        <v>0</v>
      </c>
      <c r="H2257" s="3">
        <v>12236.2</v>
      </c>
      <c r="I2257" s="3" t="s">
        <v>29</v>
      </c>
      <c r="J2257" s="5">
        <v>1</v>
      </c>
      <c r="K2257" t="str">
        <f>_xlfn.XLOOKUP(D2257, dim_channels!A:A, dim_channels!C:C, "Not Found")</f>
        <v>Direct</v>
      </c>
      <c r="L2257" t="str">
        <f>_xlfn.XLOOKUP(D2257, dim_channels!A:A, dim_channels!B:B, "Not Found")</f>
        <v>Walk-in</v>
      </c>
    </row>
    <row r="2258" spans="1:12" x14ac:dyDescent="0.2">
      <c r="A2258" s="2" t="s">
        <v>2692</v>
      </c>
      <c r="B2258" s="2" t="s">
        <v>422</v>
      </c>
      <c r="C2258" s="2" t="s">
        <v>187</v>
      </c>
      <c r="D2258" s="2" t="s">
        <v>27</v>
      </c>
      <c r="E2258" s="2" t="s">
        <v>34</v>
      </c>
      <c r="F2258" s="2">
        <v>5555.77</v>
      </c>
      <c r="G2258" s="2">
        <v>1000.04</v>
      </c>
      <c r="H2258" s="2">
        <v>4555.7299999999996</v>
      </c>
      <c r="I2258" s="2" t="s">
        <v>56</v>
      </c>
      <c r="J2258" s="4">
        <v>1.2195125698845191</v>
      </c>
      <c r="K2258" t="str">
        <f>_xlfn.XLOOKUP(D2258, dim_channels!A:A, dim_channels!C:C, "Not Found")</f>
        <v>OTA</v>
      </c>
      <c r="L2258" t="str">
        <f>_xlfn.XLOOKUP(D2258, dim_channels!A:A, dim_channels!B:B, "Not Found")</f>
        <v>Expedia</v>
      </c>
    </row>
    <row r="2259" spans="1:12" x14ac:dyDescent="0.2">
      <c r="A2259" s="3" t="s">
        <v>2693</v>
      </c>
      <c r="B2259" s="3" t="s">
        <v>337</v>
      </c>
      <c r="C2259" s="3" t="s">
        <v>714</v>
      </c>
      <c r="D2259" s="3" t="s">
        <v>33</v>
      </c>
      <c r="E2259" s="3" t="s">
        <v>28</v>
      </c>
      <c r="F2259" s="3">
        <v>10853.01</v>
      </c>
      <c r="G2259" s="3">
        <v>1627.95</v>
      </c>
      <c r="H2259" s="3">
        <v>9225.06</v>
      </c>
      <c r="I2259" s="3" t="s">
        <v>29</v>
      </c>
      <c r="J2259" s="5">
        <v>1.1764703969405079</v>
      </c>
      <c r="K2259" t="str">
        <f>_xlfn.XLOOKUP(D2259, dim_channels!A:A, dim_channels!C:C, "Not Found")</f>
        <v>OTA</v>
      </c>
      <c r="L2259" t="str">
        <f>_xlfn.XLOOKUP(D2259, dim_channels!A:A, dim_channels!B:B, "Not Found")</f>
        <v>Booking.com</v>
      </c>
    </row>
    <row r="2260" spans="1:12" x14ac:dyDescent="0.2">
      <c r="A2260" s="2" t="s">
        <v>2694</v>
      </c>
      <c r="B2260" s="2" t="s">
        <v>839</v>
      </c>
      <c r="C2260" s="2" t="s">
        <v>360</v>
      </c>
      <c r="D2260" s="2" t="s">
        <v>169</v>
      </c>
      <c r="E2260" s="2" t="s">
        <v>34</v>
      </c>
      <c r="F2260" s="2">
        <v>16049.13</v>
      </c>
      <c r="G2260" s="2">
        <v>3209.83</v>
      </c>
      <c r="H2260" s="2">
        <v>12839.3</v>
      </c>
      <c r="I2260" s="2" t="s">
        <v>29</v>
      </c>
      <c r="J2260" s="4">
        <v>1.2500003894293299</v>
      </c>
      <c r="K2260" t="str">
        <f>_xlfn.XLOOKUP(D2260, dim_channels!A:A, dim_channels!C:C, "Not Found")</f>
        <v>GDS</v>
      </c>
      <c r="L2260" t="str">
        <f>_xlfn.XLOOKUP(D2260, dim_channels!A:A, dim_channels!B:B, "Not Found")</f>
        <v>GDS (Amadeus)</v>
      </c>
    </row>
    <row r="2261" spans="1:12" x14ac:dyDescent="0.2">
      <c r="A2261" s="3" t="s">
        <v>2695</v>
      </c>
      <c r="B2261" s="3" t="s">
        <v>367</v>
      </c>
      <c r="C2261" s="3" t="s">
        <v>497</v>
      </c>
      <c r="D2261" s="3" t="s">
        <v>206</v>
      </c>
      <c r="E2261" s="3" t="s">
        <v>207</v>
      </c>
      <c r="F2261" s="3">
        <v>6799.88</v>
      </c>
      <c r="G2261" s="3">
        <v>0</v>
      </c>
      <c r="H2261" s="3">
        <v>6799.88</v>
      </c>
      <c r="I2261" s="3" t="s">
        <v>29</v>
      </c>
      <c r="J2261" s="5">
        <v>1</v>
      </c>
      <c r="K2261" t="str">
        <f>_xlfn.XLOOKUP(D2261, dim_channels!A:A, dim_channels!C:C, "Not Found")</f>
        <v>Direct</v>
      </c>
      <c r="L2261" t="str">
        <f>_xlfn.XLOOKUP(D2261, dim_channels!A:A, dim_channels!B:B, "Not Found")</f>
        <v>Walk-in</v>
      </c>
    </row>
    <row r="2262" spans="1:12" x14ac:dyDescent="0.2">
      <c r="A2262" s="2" t="s">
        <v>2696</v>
      </c>
      <c r="B2262" s="2" t="s">
        <v>76</v>
      </c>
      <c r="C2262" s="2" t="s">
        <v>112</v>
      </c>
      <c r="D2262" s="2" t="s">
        <v>52</v>
      </c>
      <c r="E2262" s="2" t="s">
        <v>34</v>
      </c>
      <c r="F2262" s="2">
        <v>7524.34</v>
      </c>
      <c r="G2262" s="2">
        <v>902.92</v>
      </c>
      <c r="H2262" s="2">
        <v>6621.42</v>
      </c>
      <c r="I2262" s="2" t="s">
        <v>29</v>
      </c>
      <c r="J2262" s="4">
        <v>1.1363634990681759</v>
      </c>
      <c r="K2262" t="str">
        <f>_xlfn.XLOOKUP(D2262, dim_channels!A:A, dim_channels!C:C, "Not Found")</f>
        <v>OTA</v>
      </c>
      <c r="L2262" t="str">
        <f>_xlfn.XLOOKUP(D2262, dim_channels!A:A, dim_channels!B:B, "Not Found")</f>
        <v>Agoda</v>
      </c>
    </row>
    <row r="2263" spans="1:12" x14ac:dyDescent="0.2">
      <c r="A2263" s="3" t="s">
        <v>2697</v>
      </c>
      <c r="B2263" s="3" t="s">
        <v>62</v>
      </c>
      <c r="C2263" s="3" t="s">
        <v>724</v>
      </c>
      <c r="D2263" s="3" t="s">
        <v>52</v>
      </c>
      <c r="E2263" s="3" t="s">
        <v>60</v>
      </c>
      <c r="F2263" s="3">
        <v>7462.1</v>
      </c>
      <c r="G2263" s="3">
        <v>0</v>
      </c>
      <c r="H2263" s="3">
        <v>7462.1</v>
      </c>
      <c r="I2263" s="3" t="s">
        <v>56</v>
      </c>
      <c r="J2263" s="5">
        <v>1</v>
      </c>
      <c r="K2263" t="str">
        <f>_xlfn.XLOOKUP(D2263, dim_channels!A:A, dim_channels!C:C, "Not Found")</f>
        <v>OTA</v>
      </c>
      <c r="L2263" t="str">
        <f>_xlfn.XLOOKUP(D2263, dim_channels!A:A, dim_channels!B:B, "Not Found")</f>
        <v>Agoda</v>
      </c>
    </row>
    <row r="2264" spans="1:12" x14ac:dyDescent="0.2">
      <c r="A2264" s="2" t="s">
        <v>2698</v>
      </c>
      <c r="B2264" s="2" t="s">
        <v>391</v>
      </c>
      <c r="C2264" s="2" t="s">
        <v>359</v>
      </c>
      <c r="D2264" s="2" t="s">
        <v>33</v>
      </c>
      <c r="E2264" s="2" t="s">
        <v>28</v>
      </c>
      <c r="F2264" s="2">
        <v>15853.41</v>
      </c>
      <c r="G2264" s="2">
        <v>2378.0100000000002</v>
      </c>
      <c r="H2264" s="2">
        <v>13475.4</v>
      </c>
      <c r="I2264" s="2" t="s">
        <v>29</v>
      </c>
      <c r="J2264" s="4">
        <v>1.176470457277706</v>
      </c>
      <c r="K2264" t="str">
        <f>_xlfn.XLOOKUP(D2264, dim_channels!A:A, dim_channels!C:C, "Not Found")</f>
        <v>OTA</v>
      </c>
      <c r="L2264" t="str">
        <f>_xlfn.XLOOKUP(D2264, dim_channels!A:A, dim_channels!B:B, "Not Found")</f>
        <v>Booking.com</v>
      </c>
    </row>
    <row r="2265" spans="1:12" x14ac:dyDescent="0.2">
      <c r="A2265" s="3" t="s">
        <v>2699</v>
      </c>
      <c r="B2265" s="3" t="s">
        <v>902</v>
      </c>
      <c r="C2265" s="3" t="s">
        <v>753</v>
      </c>
      <c r="D2265" s="3" t="s">
        <v>33</v>
      </c>
      <c r="E2265" s="3" t="s">
        <v>28</v>
      </c>
      <c r="F2265" s="3">
        <v>9853.48</v>
      </c>
      <c r="G2265" s="3">
        <v>1478.02</v>
      </c>
      <c r="H2265" s="3">
        <v>8375.4599999999991</v>
      </c>
      <c r="I2265" s="3" t="s">
        <v>41</v>
      </c>
      <c r="J2265" s="5">
        <v>1.176470307302524</v>
      </c>
      <c r="K2265" t="str">
        <f>_xlfn.XLOOKUP(D2265, dim_channels!A:A, dim_channels!C:C, "Not Found")</f>
        <v>OTA</v>
      </c>
      <c r="L2265" t="str">
        <f>_xlfn.XLOOKUP(D2265, dim_channels!A:A, dim_channels!B:B, "Not Found")</f>
        <v>Booking.com</v>
      </c>
    </row>
    <row r="2266" spans="1:12" x14ac:dyDescent="0.2">
      <c r="A2266" s="2" t="s">
        <v>2700</v>
      </c>
      <c r="B2266" s="2" t="s">
        <v>448</v>
      </c>
      <c r="C2266" s="2" t="s">
        <v>403</v>
      </c>
      <c r="D2266" s="2" t="s">
        <v>33</v>
      </c>
      <c r="E2266" s="2" t="s">
        <v>60</v>
      </c>
      <c r="F2266" s="2">
        <v>1981.74</v>
      </c>
      <c r="G2266" s="2">
        <v>0</v>
      </c>
      <c r="H2266" s="2">
        <v>1981.74</v>
      </c>
      <c r="I2266" s="2" t="s">
        <v>41</v>
      </c>
      <c r="J2266" s="4">
        <v>1</v>
      </c>
      <c r="K2266" t="str">
        <f>_xlfn.XLOOKUP(D2266, dim_channels!A:A, dim_channels!C:C, "Not Found")</f>
        <v>OTA</v>
      </c>
      <c r="L2266" t="str">
        <f>_xlfn.XLOOKUP(D2266, dim_channels!A:A, dim_channels!B:B, "Not Found")</f>
        <v>Booking.com</v>
      </c>
    </row>
    <row r="2267" spans="1:12" x14ac:dyDescent="0.2">
      <c r="A2267" s="3" t="s">
        <v>2701</v>
      </c>
      <c r="B2267" s="3" t="s">
        <v>31</v>
      </c>
      <c r="C2267" s="3" t="s">
        <v>435</v>
      </c>
      <c r="D2267" s="3" t="s">
        <v>64</v>
      </c>
      <c r="E2267" s="3" t="s">
        <v>115</v>
      </c>
      <c r="F2267" s="3">
        <v>3462.72</v>
      </c>
      <c r="G2267" s="3">
        <v>0</v>
      </c>
      <c r="H2267" s="3">
        <v>3462.72</v>
      </c>
      <c r="I2267" s="3" t="s">
        <v>56</v>
      </c>
      <c r="J2267" s="5">
        <v>1</v>
      </c>
      <c r="K2267" t="str">
        <f>_xlfn.XLOOKUP(D2267, dim_channels!A:A, dim_channels!C:C, "Not Found")</f>
        <v>Direct</v>
      </c>
      <c r="L2267" t="str">
        <f>_xlfn.XLOOKUP(D2267, dim_channels!A:A, dim_channels!B:B, "Not Found")</f>
        <v>Direct Website</v>
      </c>
    </row>
    <row r="2268" spans="1:12" x14ac:dyDescent="0.2">
      <c r="A2268" s="2" t="s">
        <v>2702</v>
      </c>
      <c r="B2268" s="2" t="s">
        <v>570</v>
      </c>
      <c r="C2268" s="2" t="s">
        <v>103</v>
      </c>
      <c r="D2268" s="2" t="s">
        <v>52</v>
      </c>
      <c r="E2268" s="2" t="s">
        <v>34</v>
      </c>
      <c r="F2268" s="2">
        <v>2610.52</v>
      </c>
      <c r="G2268" s="2">
        <v>313.26</v>
      </c>
      <c r="H2268" s="2">
        <v>2297.2600000000002</v>
      </c>
      <c r="I2268" s="2" t="s">
        <v>41</v>
      </c>
      <c r="J2268" s="4">
        <v>1.1363624491785871</v>
      </c>
      <c r="K2268" t="str">
        <f>_xlfn.XLOOKUP(D2268, dim_channels!A:A, dim_channels!C:C, "Not Found")</f>
        <v>OTA</v>
      </c>
      <c r="L2268" t="str">
        <f>_xlfn.XLOOKUP(D2268, dim_channels!A:A, dim_channels!B:B, "Not Found")</f>
        <v>Agoda</v>
      </c>
    </row>
    <row r="2269" spans="1:12" x14ac:dyDescent="0.2">
      <c r="A2269" s="3" t="s">
        <v>2703</v>
      </c>
      <c r="B2269" s="3" t="s">
        <v>264</v>
      </c>
      <c r="C2269" s="3" t="s">
        <v>156</v>
      </c>
      <c r="D2269" s="3" t="s">
        <v>64</v>
      </c>
      <c r="E2269" s="3" t="s">
        <v>115</v>
      </c>
      <c r="F2269" s="3">
        <v>6606.28</v>
      </c>
      <c r="G2269" s="3">
        <v>0</v>
      </c>
      <c r="H2269" s="3">
        <v>6606.28</v>
      </c>
      <c r="I2269" s="3" t="s">
        <v>56</v>
      </c>
      <c r="J2269" s="5">
        <v>1</v>
      </c>
      <c r="K2269" t="str">
        <f>_xlfn.XLOOKUP(D2269, dim_channels!A:A, dim_channels!C:C, "Not Found")</f>
        <v>Direct</v>
      </c>
      <c r="L2269" t="str">
        <f>_xlfn.XLOOKUP(D2269, dim_channels!A:A, dim_channels!B:B, "Not Found")</f>
        <v>Direct Website</v>
      </c>
    </row>
    <row r="2270" spans="1:12" x14ac:dyDescent="0.2">
      <c r="A2270" s="2" t="s">
        <v>2704</v>
      </c>
      <c r="B2270" s="2" t="s">
        <v>577</v>
      </c>
      <c r="C2270" s="2" t="s">
        <v>285</v>
      </c>
      <c r="D2270" s="2" t="s">
        <v>33</v>
      </c>
      <c r="E2270" s="2" t="s">
        <v>28</v>
      </c>
      <c r="F2270" s="2">
        <v>18196.099999999999</v>
      </c>
      <c r="G2270" s="2">
        <v>2729.41</v>
      </c>
      <c r="H2270" s="2">
        <v>15466.69</v>
      </c>
      <c r="I2270" s="2" t="s">
        <v>29</v>
      </c>
      <c r="J2270" s="4">
        <v>1.1764702079113241</v>
      </c>
      <c r="K2270" t="str">
        <f>_xlfn.XLOOKUP(D2270, dim_channels!A:A, dim_channels!C:C, "Not Found")</f>
        <v>OTA</v>
      </c>
      <c r="L2270" t="str">
        <f>_xlfn.XLOOKUP(D2270, dim_channels!A:A, dim_channels!B:B, "Not Found")</f>
        <v>Booking.com</v>
      </c>
    </row>
    <row r="2271" spans="1:12" x14ac:dyDescent="0.2">
      <c r="A2271" s="3" t="s">
        <v>2705</v>
      </c>
      <c r="B2271" s="3" t="s">
        <v>649</v>
      </c>
      <c r="C2271" s="3" t="s">
        <v>244</v>
      </c>
      <c r="D2271" s="3" t="s">
        <v>64</v>
      </c>
      <c r="E2271" s="3" t="s">
        <v>115</v>
      </c>
      <c r="F2271" s="3">
        <v>2557</v>
      </c>
      <c r="G2271" s="3">
        <v>0</v>
      </c>
      <c r="H2271" s="3">
        <v>2557</v>
      </c>
      <c r="I2271" s="3" t="s">
        <v>29</v>
      </c>
      <c r="J2271" s="5">
        <v>1</v>
      </c>
      <c r="K2271" t="str">
        <f>_xlfn.XLOOKUP(D2271, dim_channels!A:A, dim_channels!C:C, "Not Found")</f>
        <v>Direct</v>
      </c>
      <c r="L2271" t="str">
        <f>_xlfn.XLOOKUP(D2271, dim_channels!A:A, dim_channels!B:B, "Not Found")</f>
        <v>Direct Website</v>
      </c>
    </row>
    <row r="2272" spans="1:12" x14ac:dyDescent="0.2">
      <c r="A2272" s="2" t="s">
        <v>2706</v>
      </c>
      <c r="B2272" s="2" t="s">
        <v>126</v>
      </c>
      <c r="C2272" s="2" t="s">
        <v>242</v>
      </c>
      <c r="D2272" s="2" t="s">
        <v>45</v>
      </c>
      <c r="E2272" s="2" t="s">
        <v>89</v>
      </c>
      <c r="F2272" s="2">
        <v>5246.78</v>
      </c>
      <c r="G2272" s="2">
        <v>0</v>
      </c>
      <c r="H2272" s="2">
        <v>5246.78</v>
      </c>
      <c r="I2272" s="2" t="s">
        <v>29</v>
      </c>
      <c r="J2272" s="4">
        <v>1</v>
      </c>
      <c r="K2272" t="str">
        <f>_xlfn.XLOOKUP(D2272, dim_channels!A:A, dim_channels!C:C, "Not Found")</f>
        <v>Corporate</v>
      </c>
      <c r="L2272" t="str">
        <f>_xlfn.XLOOKUP(D2272, dim_channels!A:A, dim_channels!B:B, "Not Found")</f>
        <v>Corporate Direct</v>
      </c>
    </row>
    <row r="2273" spans="1:12" x14ac:dyDescent="0.2">
      <c r="A2273" s="3" t="s">
        <v>2707</v>
      </c>
      <c r="B2273" s="3" t="s">
        <v>299</v>
      </c>
      <c r="C2273" s="3" t="s">
        <v>147</v>
      </c>
      <c r="D2273" s="3" t="s">
        <v>33</v>
      </c>
      <c r="E2273" s="3" t="s">
        <v>28</v>
      </c>
      <c r="F2273" s="3">
        <v>13799.04</v>
      </c>
      <c r="G2273" s="3">
        <v>2069.86</v>
      </c>
      <c r="H2273" s="3">
        <v>11729.18</v>
      </c>
      <c r="I2273" s="3" t="s">
        <v>29</v>
      </c>
      <c r="J2273" s="5">
        <v>1.176470989446833</v>
      </c>
      <c r="K2273" t="str">
        <f>_xlfn.XLOOKUP(D2273, dim_channels!A:A, dim_channels!C:C, "Not Found")</f>
        <v>OTA</v>
      </c>
      <c r="L2273" t="str">
        <f>_xlfn.XLOOKUP(D2273, dim_channels!A:A, dim_channels!B:B, "Not Found")</f>
        <v>Booking.com</v>
      </c>
    </row>
    <row r="2274" spans="1:12" x14ac:dyDescent="0.2">
      <c r="A2274" s="2" t="s">
        <v>2708</v>
      </c>
      <c r="B2274" s="2" t="s">
        <v>619</v>
      </c>
      <c r="C2274" s="2" t="s">
        <v>448</v>
      </c>
      <c r="D2274" s="2" t="s">
        <v>64</v>
      </c>
      <c r="E2274" s="2" t="s">
        <v>115</v>
      </c>
      <c r="F2274" s="2">
        <v>3270.77</v>
      </c>
      <c r="G2274" s="2">
        <v>0</v>
      </c>
      <c r="H2274" s="2">
        <v>3270.77</v>
      </c>
      <c r="I2274" s="2" t="s">
        <v>29</v>
      </c>
      <c r="J2274" s="4">
        <v>1</v>
      </c>
      <c r="K2274" t="str">
        <f>_xlfn.XLOOKUP(D2274, dim_channels!A:A, dim_channels!C:C, "Not Found")</f>
        <v>Direct</v>
      </c>
      <c r="L2274" t="str">
        <f>_xlfn.XLOOKUP(D2274, dim_channels!A:A, dim_channels!B:B, "Not Found")</f>
        <v>Direct Website</v>
      </c>
    </row>
    <row r="2275" spans="1:12" x14ac:dyDescent="0.2">
      <c r="A2275" s="3" t="s">
        <v>2709</v>
      </c>
      <c r="B2275" s="3" t="s">
        <v>120</v>
      </c>
      <c r="C2275" s="3" t="s">
        <v>253</v>
      </c>
      <c r="D2275" s="3" t="s">
        <v>64</v>
      </c>
      <c r="E2275" s="3" t="s">
        <v>34</v>
      </c>
      <c r="F2275" s="3">
        <v>6077.42</v>
      </c>
      <c r="G2275" s="3">
        <v>0</v>
      </c>
      <c r="H2275" s="3">
        <v>6077.42</v>
      </c>
      <c r="I2275" s="3" t="s">
        <v>29</v>
      </c>
      <c r="J2275" s="5">
        <v>1</v>
      </c>
      <c r="K2275" t="str">
        <f>_xlfn.XLOOKUP(D2275, dim_channels!A:A, dim_channels!C:C, "Not Found")</f>
        <v>Direct</v>
      </c>
      <c r="L2275" t="str">
        <f>_xlfn.XLOOKUP(D2275, dim_channels!A:A, dim_channels!B:B, "Not Found")</f>
        <v>Direct Website</v>
      </c>
    </row>
    <row r="2276" spans="1:12" x14ac:dyDescent="0.2">
      <c r="A2276" s="2" t="s">
        <v>2710</v>
      </c>
      <c r="B2276" s="2" t="s">
        <v>55</v>
      </c>
      <c r="C2276" s="2" t="s">
        <v>153</v>
      </c>
      <c r="D2276" s="2" t="s">
        <v>27</v>
      </c>
      <c r="E2276" s="2" t="s">
        <v>28</v>
      </c>
      <c r="F2276" s="2">
        <v>3129</v>
      </c>
      <c r="G2276" s="2">
        <v>563.22</v>
      </c>
      <c r="H2276" s="2">
        <v>2565.7800000000002</v>
      </c>
      <c r="I2276" s="2" t="s">
        <v>29</v>
      </c>
      <c r="J2276" s="4">
        <v>1.219512195121951</v>
      </c>
      <c r="K2276" t="str">
        <f>_xlfn.XLOOKUP(D2276, dim_channels!A:A, dim_channels!C:C, "Not Found")</f>
        <v>OTA</v>
      </c>
      <c r="L2276" t="str">
        <f>_xlfn.XLOOKUP(D2276, dim_channels!A:A, dim_channels!B:B, "Not Found")</f>
        <v>Expedia</v>
      </c>
    </row>
    <row r="2277" spans="1:12" x14ac:dyDescent="0.2">
      <c r="A2277" s="3" t="s">
        <v>2711</v>
      </c>
      <c r="B2277" s="3" t="s">
        <v>147</v>
      </c>
      <c r="C2277" s="3" t="s">
        <v>75</v>
      </c>
      <c r="D2277" s="3" t="s">
        <v>52</v>
      </c>
      <c r="E2277" s="3" t="s">
        <v>60</v>
      </c>
      <c r="F2277" s="3">
        <v>4453.3500000000004</v>
      </c>
      <c r="G2277" s="3">
        <v>0</v>
      </c>
      <c r="H2277" s="3">
        <v>4453.3500000000004</v>
      </c>
      <c r="I2277" s="3" t="s">
        <v>56</v>
      </c>
      <c r="J2277" s="5">
        <v>1</v>
      </c>
      <c r="K2277" t="str">
        <f>_xlfn.XLOOKUP(D2277, dim_channels!A:A, dim_channels!C:C, "Not Found")</f>
        <v>OTA</v>
      </c>
      <c r="L2277" t="str">
        <f>_xlfn.XLOOKUP(D2277, dim_channels!A:A, dim_channels!B:B, "Not Found")</f>
        <v>Agoda</v>
      </c>
    </row>
    <row r="2278" spans="1:12" x14ac:dyDescent="0.2">
      <c r="A2278" s="2" t="s">
        <v>2712</v>
      </c>
      <c r="B2278" s="2" t="s">
        <v>380</v>
      </c>
      <c r="C2278" s="2" t="s">
        <v>148</v>
      </c>
      <c r="D2278" s="2" t="s">
        <v>27</v>
      </c>
      <c r="E2278" s="2" t="s">
        <v>34</v>
      </c>
      <c r="F2278" s="2">
        <v>16215.27</v>
      </c>
      <c r="G2278" s="2">
        <v>2918.75</v>
      </c>
      <c r="H2278" s="2">
        <v>13296.52</v>
      </c>
      <c r="I2278" s="2" t="s">
        <v>41</v>
      </c>
      <c r="J2278" s="4">
        <v>1.219512323525253</v>
      </c>
      <c r="K2278" t="str">
        <f>_xlfn.XLOOKUP(D2278, dim_channels!A:A, dim_channels!C:C, "Not Found")</f>
        <v>OTA</v>
      </c>
      <c r="L2278" t="str">
        <f>_xlfn.XLOOKUP(D2278, dim_channels!A:A, dim_channels!B:B, "Not Found")</f>
        <v>Expedia</v>
      </c>
    </row>
    <row r="2279" spans="1:12" x14ac:dyDescent="0.2">
      <c r="A2279" s="3" t="s">
        <v>2713</v>
      </c>
      <c r="B2279" s="3" t="s">
        <v>50</v>
      </c>
      <c r="C2279" s="3" t="s">
        <v>557</v>
      </c>
      <c r="D2279" s="3" t="s">
        <v>27</v>
      </c>
      <c r="E2279" s="3" t="s">
        <v>60</v>
      </c>
      <c r="F2279" s="3">
        <v>2642.03</v>
      </c>
      <c r="G2279" s="3">
        <v>0</v>
      </c>
      <c r="H2279" s="3">
        <v>2642.03</v>
      </c>
      <c r="I2279" s="3" t="s">
        <v>29</v>
      </c>
      <c r="J2279" s="5">
        <v>1</v>
      </c>
      <c r="K2279" t="str">
        <f>_xlfn.XLOOKUP(D2279, dim_channels!A:A, dim_channels!C:C, "Not Found")</f>
        <v>OTA</v>
      </c>
      <c r="L2279" t="str">
        <f>_xlfn.XLOOKUP(D2279, dim_channels!A:A, dim_channels!B:B, "Not Found")</f>
        <v>Expedia</v>
      </c>
    </row>
    <row r="2280" spans="1:12" x14ac:dyDescent="0.2">
      <c r="A2280" s="2" t="s">
        <v>2714</v>
      </c>
      <c r="B2280" s="2" t="s">
        <v>484</v>
      </c>
      <c r="C2280" s="2" t="s">
        <v>62</v>
      </c>
      <c r="D2280" s="2" t="s">
        <v>33</v>
      </c>
      <c r="E2280" s="2" t="s">
        <v>60</v>
      </c>
      <c r="F2280" s="2">
        <v>9017.23</v>
      </c>
      <c r="G2280" s="2">
        <v>0</v>
      </c>
      <c r="H2280" s="2">
        <v>9017.23</v>
      </c>
      <c r="I2280" s="2" t="s">
        <v>29</v>
      </c>
      <c r="J2280" s="4">
        <v>1</v>
      </c>
      <c r="K2280" t="str">
        <f>_xlfn.XLOOKUP(D2280, dim_channels!A:A, dim_channels!C:C, "Not Found")</f>
        <v>OTA</v>
      </c>
      <c r="L2280" t="str">
        <f>_xlfn.XLOOKUP(D2280, dim_channels!A:A, dim_channels!B:B, "Not Found")</f>
        <v>Booking.com</v>
      </c>
    </row>
    <row r="2281" spans="1:12" x14ac:dyDescent="0.2">
      <c r="A2281" s="3" t="s">
        <v>2715</v>
      </c>
      <c r="B2281" s="3" t="s">
        <v>264</v>
      </c>
      <c r="C2281" s="3" t="s">
        <v>501</v>
      </c>
      <c r="D2281" s="3" t="s">
        <v>52</v>
      </c>
      <c r="E2281" s="3" t="s">
        <v>60</v>
      </c>
      <c r="F2281" s="3">
        <v>4589.3599999999997</v>
      </c>
      <c r="G2281" s="3">
        <v>0</v>
      </c>
      <c r="H2281" s="3">
        <v>4589.3599999999997</v>
      </c>
      <c r="I2281" s="3" t="s">
        <v>29</v>
      </c>
      <c r="J2281" s="5">
        <v>1</v>
      </c>
      <c r="K2281" t="str">
        <f>_xlfn.XLOOKUP(D2281, dim_channels!A:A, dim_channels!C:C, "Not Found")</f>
        <v>OTA</v>
      </c>
      <c r="L2281" t="str">
        <f>_xlfn.XLOOKUP(D2281, dim_channels!A:A, dim_channels!B:B, "Not Found")</f>
        <v>Agoda</v>
      </c>
    </row>
    <row r="2282" spans="1:12" x14ac:dyDescent="0.2">
      <c r="A2282" s="2" t="s">
        <v>2716</v>
      </c>
      <c r="B2282" s="2" t="s">
        <v>509</v>
      </c>
      <c r="C2282" s="2" t="s">
        <v>824</v>
      </c>
      <c r="D2282" s="2" t="s">
        <v>52</v>
      </c>
      <c r="E2282" s="2" t="s">
        <v>34</v>
      </c>
      <c r="F2282" s="2">
        <v>5012.1899999999996</v>
      </c>
      <c r="G2282" s="2">
        <v>601.46</v>
      </c>
      <c r="H2282" s="2">
        <v>4410.7299999999996</v>
      </c>
      <c r="I2282" s="2" t="s">
        <v>29</v>
      </c>
      <c r="J2282" s="4">
        <v>1.1363629149823271</v>
      </c>
      <c r="K2282" t="str">
        <f>_xlfn.XLOOKUP(D2282, dim_channels!A:A, dim_channels!C:C, "Not Found")</f>
        <v>OTA</v>
      </c>
      <c r="L2282" t="str">
        <f>_xlfn.XLOOKUP(D2282, dim_channels!A:A, dim_channels!B:B, "Not Found")</f>
        <v>Agoda</v>
      </c>
    </row>
    <row r="2283" spans="1:12" x14ac:dyDescent="0.2">
      <c r="A2283" s="3" t="s">
        <v>2717</v>
      </c>
      <c r="B2283" s="3" t="s">
        <v>150</v>
      </c>
      <c r="C2283" s="3" t="s">
        <v>217</v>
      </c>
      <c r="D2283" s="3" t="s">
        <v>64</v>
      </c>
      <c r="E2283" s="3" t="s">
        <v>34</v>
      </c>
      <c r="F2283" s="3">
        <v>8872.58</v>
      </c>
      <c r="G2283" s="3">
        <v>0</v>
      </c>
      <c r="H2283" s="3">
        <v>8872.58</v>
      </c>
      <c r="I2283" s="3" t="s">
        <v>29</v>
      </c>
      <c r="J2283" s="5">
        <v>1</v>
      </c>
      <c r="K2283" t="str">
        <f>_xlfn.XLOOKUP(D2283, dim_channels!A:A, dim_channels!C:C, "Not Found")</f>
        <v>Direct</v>
      </c>
      <c r="L2283" t="str">
        <f>_xlfn.XLOOKUP(D2283, dim_channels!A:A, dim_channels!B:B, "Not Found")</f>
        <v>Direct Website</v>
      </c>
    </row>
    <row r="2284" spans="1:12" x14ac:dyDescent="0.2">
      <c r="A2284" s="2" t="s">
        <v>2718</v>
      </c>
      <c r="B2284" s="2" t="s">
        <v>740</v>
      </c>
      <c r="C2284" s="2" t="s">
        <v>1101</v>
      </c>
      <c r="D2284" s="2" t="s">
        <v>27</v>
      </c>
      <c r="E2284" s="2" t="s">
        <v>34</v>
      </c>
      <c r="F2284" s="2">
        <v>5591.97</v>
      </c>
      <c r="G2284" s="2">
        <v>1006.55</v>
      </c>
      <c r="H2284" s="2">
        <v>4585.42</v>
      </c>
      <c r="I2284" s="2" t="s">
        <v>29</v>
      </c>
      <c r="J2284" s="4">
        <v>1.219510971732142</v>
      </c>
      <c r="K2284" t="str">
        <f>_xlfn.XLOOKUP(D2284, dim_channels!A:A, dim_channels!C:C, "Not Found")</f>
        <v>OTA</v>
      </c>
      <c r="L2284" t="str">
        <f>_xlfn.XLOOKUP(D2284, dim_channels!A:A, dim_channels!B:B, "Not Found")</f>
        <v>Expedia</v>
      </c>
    </row>
    <row r="2285" spans="1:12" x14ac:dyDescent="0.2">
      <c r="A2285" s="3" t="s">
        <v>2719</v>
      </c>
      <c r="B2285" s="3" t="s">
        <v>996</v>
      </c>
      <c r="C2285" s="3" t="s">
        <v>578</v>
      </c>
      <c r="D2285" s="3" t="s">
        <v>33</v>
      </c>
      <c r="E2285" s="3" t="s">
        <v>60</v>
      </c>
      <c r="F2285" s="3">
        <v>12992.3</v>
      </c>
      <c r="G2285" s="3">
        <v>0</v>
      </c>
      <c r="H2285" s="3">
        <v>12992.3</v>
      </c>
      <c r="I2285" s="3" t="s">
        <v>29</v>
      </c>
      <c r="J2285" s="5">
        <v>1</v>
      </c>
      <c r="K2285" t="str">
        <f>_xlfn.XLOOKUP(D2285, dim_channels!A:A, dim_channels!C:C, "Not Found")</f>
        <v>OTA</v>
      </c>
      <c r="L2285" t="str">
        <f>_xlfn.XLOOKUP(D2285, dim_channels!A:A, dim_channels!B:B, "Not Found")</f>
        <v>Booking.com</v>
      </c>
    </row>
    <row r="2286" spans="1:12" x14ac:dyDescent="0.2">
      <c r="A2286" s="2" t="s">
        <v>2720</v>
      </c>
      <c r="B2286" s="2" t="s">
        <v>55</v>
      </c>
      <c r="C2286" s="2" t="s">
        <v>846</v>
      </c>
      <c r="D2286" s="2" t="s">
        <v>33</v>
      </c>
      <c r="E2286" s="2" t="s">
        <v>34</v>
      </c>
      <c r="F2286" s="2">
        <v>2580.44</v>
      </c>
      <c r="G2286" s="2">
        <v>387.07</v>
      </c>
      <c r="H2286" s="2">
        <v>2193.37</v>
      </c>
      <c r="I2286" s="2" t="s">
        <v>29</v>
      </c>
      <c r="J2286" s="4">
        <v>1.1764727337384939</v>
      </c>
      <c r="K2286" t="str">
        <f>_xlfn.XLOOKUP(D2286, dim_channels!A:A, dim_channels!C:C, "Not Found")</f>
        <v>OTA</v>
      </c>
      <c r="L2286" t="str">
        <f>_xlfn.XLOOKUP(D2286, dim_channels!A:A, dim_channels!B:B, "Not Found")</f>
        <v>Booking.com</v>
      </c>
    </row>
    <row r="2287" spans="1:12" x14ac:dyDescent="0.2">
      <c r="A2287" s="3" t="s">
        <v>2721</v>
      </c>
      <c r="B2287" s="3" t="s">
        <v>996</v>
      </c>
      <c r="C2287" s="3" t="s">
        <v>454</v>
      </c>
      <c r="D2287" s="3" t="s">
        <v>64</v>
      </c>
      <c r="E2287" s="3" t="s">
        <v>115</v>
      </c>
      <c r="F2287" s="3">
        <v>3051.57</v>
      </c>
      <c r="G2287" s="3">
        <v>0</v>
      </c>
      <c r="H2287" s="3">
        <v>3051.57</v>
      </c>
      <c r="I2287" s="3" t="s">
        <v>41</v>
      </c>
      <c r="J2287" s="5">
        <v>1</v>
      </c>
      <c r="K2287" t="str">
        <f>_xlfn.XLOOKUP(D2287, dim_channels!A:A, dim_channels!C:C, "Not Found")</f>
        <v>Direct</v>
      </c>
      <c r="L2287" t="str">
        <f>_xlfn.XLOOKUP(D2287, dim_channels!A:A, dim_channels!B:B, "Not Found")</f>
        <v>Direct Website</v>
      </c>
    </row>
    <row r="2288" spans="1:12" x14ac:dyDescent="0.2">
      <c r="A2288" s="2" t="s">
        <v>2722</v>
      </c>
      <c r="B2288" s="2" t="s">
        <v>106</v>
      </c>
      <c r="C2288" s="2" t="s">
        <v>181</v>
      </c>
      <c r="D2288" s="2" t="s">
        <v>33</v>
      </c>
      <c r="E2288" s="2" t="s">
        <v>60</v>
      </c>
      <c r="F2288" s="2">
        <v>9681.23</v>
      </c>
      <c r="G2288" s="2">
        <v>0</v>
      </c>
      <c r="H2288" s="2">
        <v>9681.23</v>
      </c>
      <c r="I2288" s="2" t="s">
        <v>29</v>
      </c>
      <c r="J2288" s="4">
        <v>1</v>
      </c>
      <c r="K2288" t="str">
        <f>_xlfn.XLOOKUP(D2288, dim_channels!A:A, dim_channels!C:C, "Not Found")</f>
        <v>OTA</v>
      </c>
      <c r="L2288" t="str">
        <f>_xlfn.XLOOKUP(D2288, dim_channels!A:A, dim_channels!B:B, "Not Found")</f>
        <v>Booking.com</v>
      </c>
    </row>
    <row r="2289" spans="1:12" x14ac:dyDescent="0.2">
      <c r="A2289" s="3" t="s">
        <v>2723</v>
      </c>
      <c r="B2289" s="3" t="s">
        <v>312</v>
      </c>
      <c r="C2289" s="3" t="s">
        <v>534</v>
      </c>
      <c r="D2289" s="3" t="s">
        <v>64</v>
      </c>
      <c r="E2289" s="3" t="s">
        <v>34</v>
      </c>
      <c r="F2289" s="3">
        <v>5647.31</v>
      </c>
      <c r="G2289" s="3">
        <v>0</v>
      </c>
      <c r="H2289" s="3">
        <v>5647.31</v>
      </c>
      <c r="I2289" s="3" t="s">
        <v>29</v>
      </c>
      <c r="J2289" s="5">
        <v>1</v>
      </c>
      <c r="K2289" t="str">
        <f>_xlfn.XLOOKUP(D2289, dim_channels!A:A, dim_channels!C:C, "Not Found")</f>
        <v>Direct</v>
      </c>
      <c r="L2289" t="str">
        <f>_xlfn.XLOOKUP(D2289, dim_channels!A:A, dim_channels!B:B, "Not Found")</f>
        <v>Direct Website</v>
      </c>
    </row>
    <row r="2290" spans="1:12" x14ac:dyDescent="0.2">
      <c r="A2290" s="2" t="s">
        <v>2724</v>
      </c>
      <c r="B2290" s="2" t="s">
        <v>139</v>
      </c>
      <c r="C2290" s="2" t="s">
        <v>406</v>
      </c>
      <c r="D2290" s="2" t="s">
        <v>64</v>
      </c>
      <c r="E2290" s="2" t="s">
        <v>34</v>
      </c>
      <c r="F2290" s="2">
        <v>3073.94</v>
      </c>
      <c r="G2290" s="2">
        <v>0</v>
      </c>
      <c r="H2290" s="2">
        <v>3073.94</v>
      </c>
      <c r="I2290" s="2" t="s">
        <v>29</v>
      </c>
      <c r="J2290" s="4">
        <v>1</v>
      </c>
      <c r="K2290" t="str">
        <f>_xlfn.XLOOKUP(D2290, dim_channels!A:A, dim_channels!C:C, "Not Found")</f>
        <v>Direct</v>
      </c>
      <c r="L2290" t="str">
        <f>_xlfn.XLOOKUP(D2290, dim_channels!A:A, dim_channels!B:B, "Not Found")</f>
        <v>Direct Website</v>
      </c>
    </row>
    <row r="2291" spans="1:12" x14ac:dyDescent="0.2">
      <c r="A2291" s="3" t="s">
        <v>2725</v>
      </c>
      <c r="B2291" s="3" t="s">
        <v>241</v>
      </c>
      <c r="C2291" s="3" t="s">
        <v>754</v>
      </c>
      <c r="D2291" s="3" t="s">
        <v>27</v>
      </c>
      <c r="E2291" s="3" t="s">
        <v>28</v>
      </c>
      <c r="F2291" s="3">
        <v>10503.85</v>
      </c>
      <c r="G2291" s="3">
        <v>1890.69</v>
      </c>
      <c r="H2291" s="3">
        <v>8613.16</v>
      </c>
      <c r="I2291" s="3" t="s">
        <v>29</v>
      </c>
      <c r="J2291" s="5">
        <v>1.2195117703607039</v>
      </c>
      <c r="K2291" t="str">
        <f>_xlfn.XLOOKUP(D2291, dim_channels!A:A, dim_channels!C:C, "Not Found")</f>
        <v>OTA</v>
      </c>
      <c r="L2291" t="str">
        <f>_xlfn.XLOOKUP(D2291, dim_channels!A:A, dim_channels!B:B, "Not Found")</f>
        <v>Expedia</v>
      </c>
    </row>
    <row r="2292" spans="1:12" x14ac:dyDescent="0.2">
      <c r="A2292" s="2" t="s">
        <v>2726</v>
      </c>
      <c r="B2292" s="2" t="s">
        <v>198</v>
      </c>
      <c r="C2292" s="2" t="s">
        <v>55</v>
      </c>
      <c r="D2292" s="2" t="s">
        <v>114</v>
      </c>
      <c r="E2292" s="2" t="s">
        <v>46</v>
      </c>
      <c r="F2292" s="2">
        <v>16697.7</v>
      </c>
      <c r="G2292" s="2">
        <v>1669.77</v>
      </c>
      <c r="H2292" s="2">
        <v>15027.93</v>
      </c>
      <c r="I2292" s="2" t="s">
        <v>29</v>
      </c>
      <c r="J2292" s="4">
        <v>1.1111111111111109</v>
      </c>
      <c r="K2292" t="str">
        <f>_xlfn.XLOOKUP(D2292, dim_channels!A:A, dim_channels!C:C, "Not Found")</f>
        <v>Offline</v>
      </c>
      <c r="L2292" t="str">
        <f>_xlfn.XLOOKUP(D2292, dim_channels!A:A, dim_channels!B:B, "Not Found")</f>
        <v>Travel Agency</v>
      </c>
    </row>
    <row r="2293" spans="1:12" x14ac:dyDescent="0.2">
      <c r="A2293" s="3" t="s">
        <v>2727</v>
      </c>
      <c r="B2293" s="3" t="s">
        <v>512</v>
      </c>
      <c r="C2293" s="3" t="s">
        <v>195</v>
      </c>
      <c r="D2293" s="3" t="s">
        <v>27</v>
      </c>
      <c r="E2293" s="3" t="s">
        <v>28</v>
      </c>
      <c r="F2293" s="3">
        <v>9725.44</v>
      </c>
      <c r="G2293" s="3">
        <v>1750.58</v>
      </c>
      <c r="H2293" s="3">
        <v>7974.86</v>
      </c>
      <c r="I2293" s="3" t="s">
        <v>56</v>
      </c>
      <c r="J2293" s="5">
        <v>1.219512317457611</v>
      </c>
      <c r="K2293" t="str">
        <f>_xlfn.XLOOKUP(D2293, dim_channels!A:A, dim_channels!C:C, "Not Found")</f>
        <v>OTA</v>
      </c>
      <c r="L2293" t="str">
        <f>_xlfn.XLOOKUP(D2293, dim_channels!A:A, dim_channels!B:B, "Not Found")</f>
        <v>Expedia</v>
      </c>
    </row>
    <row r="2294" spans="1:12" x14ac:dyDescent="0.2">
      <c r="A2294" s="2" t="s">
        <v>2728</v>
      </c>
      <c r="B2294" s="2" t="s">
        <v>322</v>
      </c>
      <c r="C2294" s="2" t="s">
        <v>322</v>
      </c>
      <c r="D2294" s="2" t="s">
        <v>52</v>
      </c>
      <c r="E2294" s="2" t="s">
        <v>34</v>
      </c>
      <c r="F2294" s="2">
        <v>5057.8999999999996</v>
      </c>
      <c r="G2294" s="2">
        <v>606.95000000000005</v>
      </c>
      <c r="H2294" s="2">
        <v>4450.95</v>
      </c>
      <c r="I2294" s="2" t="s">
        <v>29</v>
      </c>
      <c r="J2294" s="4">
        <v>1.136364146979858</v>
      </c>
      <c r="K2294" t="str">
        <f>_xlfn.XLOOKUP(D2294, dim_channels!A:A, dim_channels!C:C, "Not Found")</f>
        <v>OTA</v>
      </c>
      <c r="L2294" t="str">
        <f>_xlfn.XLOOKUP(D2294, dim_channels!A:A, dim_channels!B:B, "Not Found")</f>
        <v>Agoda</v>
      </c>
    </row>
    <row r="2295" spans="1:12" x14ac:dyDescent="0.2">
      <c r="A2295" s="3" t="s">
        <v>2729</v>
      </c>
      <c r="B2295" s="3" t="s">
        <v>118</v>
      </c>
      <c r="C2295" s="3" t="s">
        <v>382</v>
      </c>
      <c r="D2295" s="3" t="s">
        <v>27</v>
      </c>
      <c r="E2295" s="3" t="s">
        <v>28</v>
      </c>
      <c r="F2295" s="3">
        <v>8795.4599999999991</v>
      </c>
      <c r="G2295" s="3">
        <v>1583.18</v>
      </c>
      <c r="H2295" s="3">
        <v>7212.28</v>
      </c>
      <c r="I2295" s="3" t="s">
        <v>41</v>
      </c>
      <c r="J2295" s="5">
        <v>1.2195117216746989</v>
      </c>
      <c r="K2295" t="str">
        <f>_xlfn.XLOOKUP(D2295, dim_channels!A:A, dim_channels!C:C, "Not Found")</f>
        <v>OTA</v>
      </c>
      <c r="L2295" t="str">
        <f>_xlfn.XLOOKUP(D2295, dim_channels!A:A, dim_channels!B:B, "Not Found")</f>
        <v>Expedia</v>
      </c>
    </row>
    <row r="2296" spans="1:12" x14ac:dyDescent="0.2">
      <c r="A2296" s="2" t="s">
        <v>2730</v>
      </c>
      <c r="B2296" s="2" t="s">
        <v>602</v>
      </c>
      <c r="C2296" s="2" t="s">
        <v>418</v>
      </c>
      <c r="D2296" s="2" t="s">
        <v>45</v>
      </c>
      <c r="E2296" s="2" t="s">
        <v>89</v>
      </c>
      <c r="F2296" s="2">
        <v>6572.84</v>
      </c>
      <c r="G2296" s="2">
        <v>0</v>
      </c>
      <c r="H2296" s="2">
        <v>6572.84</v>
      </c>
      <c r="I2296" s="2" t="s">
        <v>56</v>
      </c>
      <c r="J2296" s="4">
        <v>1</v>
      </c>
      <c r="K2296" t="str">
        <f>_xlfn.XLOOKUP(D2296, dim_channels!A:A, dim_channels!C:C, "Not Found")</f>
        <v>Corporate</v>
      </c>
      <c r="L2296" t="str">
        <f>_xlfn.XLOOKUP(D2296, dim_channels!A:A, dim_channels!B:B, "Not Found")</f>
        <v>Corporate Direct</v>
      </c>
    </row>
    <row r="2297" spans="1:12" x14ac:dyDescent="0.2">
      <c r="A2297" s="3" t="s">
        <v>2731</v>
      </c>
      <c r="B2297" s="3" t="s">
        <v>193</v>
      </c>
      <c r="C2297" s="3" t="s">
        <v>371</v>
      </c>
      <c r="D2297" s="3" t="s">
        <v>45</v>
      </c>
      <c r="E2297" s="3" t="s">
        <v>89</v>
      </c>
      <c r="F2297" s="3">
        <v>4118.05</v>
      </c>
      <c r="G2297" s="3">
        <v>0</v>
      </c>
      <c r="H2297" s="3">
        <v>4118.05</v>
      </c>
      <c r="I2297" s="3" t="s">
        <v>29</v>
      </c>
      <c r="J2297" s="5">
        <v>1</v>
      </c>
      <c r="K2297" t="str">
        <f>_xlfn.XLOOKUP(D2297, dim_channels!A:A, dim_channels!C:C, "Not Found")</f>
        <v>Corporate</v>
      </c>
      <c r="L2297" t="str">
        <f>_xlfn.XLOOKUP(D2297, dim_channels!A:A, dim_channels!B:B, "Not Found")</f>
        <v>Corporate Direct</v>
      </c>
    </row>
    <row r="2298" spans="1:12" x14ac:dyDescent="0.2">
      <c r="A2298" s="2" t="s">
        <v>2732</v>
      </c>
      <c r="B2298" s="2" t="s">
        <v>971</v>
      </c>
      <c r="C2298" s="2" t="s">
        <v>435</v>
      </c>
      <c r="D2298" s="2" t="s">
        <v>114</v>
      </c>
      <c r="E2298" s="2" t="s">
        <v>46</v>
      </c>
      <c r="F2298" s="2">
        <v>5751.13</v>
      </c>
      <c r="G2298" s="2">
        <v>575.11</v>
      </c>
      <c r="H2298" s="2">
        <v>5176.0200000000004</v>
      </c>
      <c r="I2298" s="2" t="s">
        <v>29</v>
      </c>
      <c r="J2298" s="4">
        <v>1.11111046711566</v>
      </c>
      <c r="K2298" t="str">
        <f>_xlfn.XLOOKUP(D2298, dim_channels!A:A, dim_channels!C:C, "Not Found")</f>
        <v>Offline</v>
      </c>
      <c r="L2298" t="str">
        <f>_xlfn.XLOOKUP(D2298, dim_channels!A:A, dim_channels!B:B, "Not Found")</f>
        <v>Travel Agency</v>
      </c>
    </row>
    <row r="2299" spans="1:12" x14ac:dyDescent="0.2">
      <c r="A2299" s="3" t="s">
        <v>2733</v>
      </c>
      <c r="B2299" s="3" t="s">
        <v>124</v>
      </c>
      <c r="C2299" s="3" t="s">
        <v>669</v>
      </c>
      <c r="D2299" s="3" t="s">
        <v>64</v>
      </c>
      <c r="E2299" s="3" t="s">
        <v>34</v>
      </c>
      <c r="F2299" s="3">
        <v>3012.45</v>
      </c>
      <c r="G2299" s="3">
        <v>0</v>
      </c>
      <c r="H2299" s="3">
        <v>3012.45</v>
      </c>
      <c r="I2299" s="3" t="s">
        <v>29</v>
      </c>
      <c r="J2299" s="5">
        <v>1</v>
      </c>
      <c r="K2299" t="str">
        <f>_xlfn.XLOOKUP(D2299, dim_channels!A:A, dim_channels!C:C, "Not Found")</f>
        <v>Direct</v>
      </c>
      <c r="L2299" t="str">
        <f>_xlfn.XLOOKUP(D2299, dim_channels!A:A, dim_channels!B:B, "Not Found")</f>
        <v>Direct Website</v>
      </c>
    </row>
    <row r="2300" spans="1:12" x14ac:dyDescent="0.2">
      <c r="A2300" s="2" t="s">
        <v>2734</v>
      </c>
      <c r="B2300" s="2" t="s">
        <v>590</v>
      </c>
      <c r="C2300" s="2" t="s">
        <v>512</v>
      </c>
      <c r="D2300" s="2" t="s">
        <v>114</v>
      </c>
      <c r="E2300" s="2" t="s">
        <v>115</v>
      </c>
      <c r="F2300" s="2">
        <v>5177.95</v>
      </c>
      <c r="G2300" s="2">
        <v>517.79</v>
      </c>
      <c r="H2300" s="2">
        <v>4660.16</v>
      </c>
      <c r="I2300" s="2" t="s">
        <v>56</v>
      </c>
      <c r="J2300" s="4">
        <v>1.1111099189727389</v>
      </c>
      <c r="K2300" t="str">
        <f>_xlfn.XLOOKUP(D2300, dim_channels!A:A, dim_channels!C:C, "Not Found")</f>
        <v>Offline</v>
      </c>
      <c r="L2300" t="str">
        <f>_xlfn.XLOOKUP(D2300, dim_channels!A:A, dim_channels!B:B, "Not Found")</f>
        <v>Travel Agency</v>
      </c>
    </row>
    <row r="2301" spans="1:12" x14ac:dyDescent="0.2">
      <c r="A2301" s="3" t="s">
        <v>2735</v>
      </c>
      <c r="B2301" s="3" t="s">
        <v>781</v>
      </c>
      <c r="C2301" s="3" t="s">
        <v>266</v>
      </c>
      <c r="D2301" s="3" t="s">
        <v>52</v>
      </c>
      <c r="E2301" s="3" t="s">
        <v>60</v>
      </c>
      <c r="F2301" s="3">
        <v>4957.91</v>
      </c>
      <c r="G2301" s="3">
        <v>0</v>
      </c>
      <c r="H2301" s="3">
        <v>4957.91</v>
      </c>
      <c r="I2301" s="3" t="s">
        <v>56</v>
      </c>
      <c r="J2301" s="5">
        <v>1</v>
      </c>
      <c r="K2301" t="str">
        <f>_xlfn.XLOOKUP(D2301, dim_channels!A:A, dim_channels!C:C, "Not Found")</f>
        <v>OTA</v>
      </c>
      <c r="L2301" t="str">
        <f>_xlfn.XLOOKUP(D2301, dim_channels!A:A, dim_channels!B:B, "Not Found")</f>
        <v>Agoda</v>
      </c>
    </row>
    <row r="2302" spans="1:12" x14ac:dyDescent="0.2">
      <c r="A2302" s="2" t="s">
        <v>2736</v>
      </c>
      <c r="B2302" s="2" t="s">
        <v>458</v>
      </c>
      <c r="C2302" s="2" t="s">
        <v>355</v>
      </c>
      <c r="D2302" s="2" t="s">
        <v>52</v>
      </c>
      <c r="E2302" s="2" t="s">
        <v>34</v>
      </c>
      <c r="F2302" s="2">
        <v>11169.05</v>
      </c>
      <c r="G2302" s="2">
        <v>1340.29</v>
      </c>
      <c r="H2302" s="2">
        <v>9828.76</v>
      </c>
      <c r="I2302" s="2" t="s">
        <v>41</v>
      </c>
      <c r="J2302" s="4">
        <v>1.1363640988283359</v>
      </c>
      <c r="K2302" t="str">
        <f>_xlfn.XLOOKUP(D2302, dim_channels!A:A, dim_channels!C:C, "Not Found")</f>
        <v>OTA</v>
      </c>
      <c r="L2302" t="str">
        <f>_xlfn.XLOOKUP(D2302, dim_channels!A:A, dim_channels!B:B, "Not Found")</f>
        <v>Agoda</v>
      </c>
    </row>
    <row r="2303" spans="1:12" x14ac:dyDescent="0.2">
      <c r="A2303" s="3" t="s">
        <v>2737</v>
      </c>
      <c r="B2303" s="3" t="s">
        <v>425</v>
      </c>
      <c r="C2303" s="3" t="s">
        <v>91</v>
      </c>
      <c r="D2303" s="3" t="s">
        <v>64</v>
      </c>
      <c r="E2303" s="3" t="s">
        <v>115</v>
      </c>
      <c r="F2303" s="3">
        <v>17100.22</v>
      </c>
      <c r="G2303" s="3">
        <v>0</v>
      </c>
      <c r="H2303" s="3">
        <v>17100.22</v>
      </c>
      <c r="I2303" s="3" t="s">
        <v>56</v>
      </c>
      <c r="J2303" s="5">
        <v>1</v>
      </c>
      <c r="K2303" t="str">
        <f>_xlfn.XLOOKUP(D2303, dim_channels!A:A, dim_channels!C:C, "Not Found")</f>
        <v>Direct</v>
      </c>
      <c r="L2303" t="str">
        <f>_xlfn.XLOOKUP(D2303, dim_channels!A:A, dim_channels!B:B, "Not Found")</f>
        <v>Direct Website</v>
      </c>
    </row>
    <row r="2304" spans="1:12" x14ac:dyDescent="0.2">
      <c r="A2304" s="2" t="s">
        <v>2738</v>
      </c>
      <c r="B2304" s="2" t="s">
        <v>54</v>
      </c>
      <c r="C2304" s="2" t="s">
        <v>1101</v>
      </c>
      <c r="D2304" s="2" t="s">
        <v>33</v>
      </c>
      <c r="E2304" s="2" t="s">
        <v>60</v>
      </c>
      <c r="F2304" s="2">
        <v>6136.16</v>
      </c>
      <c r="G2304" s="2">
        <v>0</v>
      </c>
      <c r="H2304" s="2">
        <v>6136.16</v>
      </c>
      <c r="I2304" s="2" t="s">
        <v>41</v>
      </c>
      <c r="J2304" s="4">
        <v>1</v>
      </c>
      <c r="K2304" t="str">
        <f>_xlfn.XLOOKUP(D2304, dim_channels!A:A, dim_channels!C:C, "Not Found")</f>
        <v>OTA</v>
      </c>
      <c r="L2304" t="str">
        <f>_xlfn.XLOOKUP(D2304, dim_channels!A:A, dim_channels!B:B, "Not Found")</f>
        <v>Booking.com</v>
      </c>
    </row>
    <row r="2305" spans="1:12" x14ac:dyDescent="0.2">
      <c r="A2305" s="3" t="s">
        <v>2739</v>
      </c>
      <c r="B2305" s="3" t="s">
        <v>253</v>
      </c>
      <c r="C2305" s="3" t="s">
        <v>749</v>
      </c>
      <c r="D2305" s="3" t="s">
        <v>45</v>
      </c>
      <c r="E2305" s="3" t="s">
        <v>46</v>
      </c>
      <c r="F2305" s="3">
        <v>2093.0100000000002</v>
      </c>
      <c r="G2305" s="3">
        <v>104.65</v>
      </c>
      <c r="H2305" s="3">
        <v>1988.36</v>
      </c>
      <c r="I2305" s="3" t="s">
        <v>29</v>
      </c>
      <c r="J2305" s="5">
        <v>1.052631314248929</v>
      </c>
      <c r="K2305" t="str">
        <f>_xlfn.XLOOKUP(D2305, dim_channels!A:A, dim_channels!C:C, "Not Found")</f>
        <v>Corporate</v>
      </c>
      <c r="L2305" t="str">
        <f>_xlfn.XLOOKUP(D2305, dim_channels!A:A, dim_channels!B:B, "Not Found")</f>
        <v>Corporate Direct</v>
      </c>
    </row>
    <row r="2306" spans="1:12" x14ac:dyDescent="0.2">
      <c r="A2306" s="2" t="s">
        <v>2740</v>
      </c>
      <c r="B2306" s="2" t="s">
        <v>300</v>
      </c>
      <c r="C2306" s="2" t="s">
        <v>702</v>
      </c>
      <c r="D2306" s="2" t="s">
        <v>33</v>
      </c>
      <c r="E2306" s="2" t="s">
        <v>60</v>
      </c>
      <c r="F2306" s="2">
        <v>12068.08</v>
      </c>
      <c r="G2306" s="2">
        <v>0</v>
      </c>
      <c r="H2306" s="2">
        <v>12068.08</v>
      </c>
      <c r="I2306" s="2" t="s">
        <v>29</v>
      </c>
      <c r="J2306" s="4">
        <v>1</v>
      </c>
      <c r="K2306" t="str">
        <f>_xlfn.XLOOKUP(D2306, dim_channels!A:A, dim_channels!C:C, "Not Found")</f>
        <v>OTA</v>
      </c>
      <c r="L2306" t="str">
        <f>_xlfn.XLOOKUP(D2306, dim_channels!A:A, dim_channels!B:B, "Not Found")</f>
        <v>Booking.com</v>
      </c>
    </row>
    <row r="2307" spans="1:12" x14ac:dyDescent="0.2">
      <c r="A2307" s="3" t="s">
        <v>2741</v>
      </c>
      <c r="B2307" s="3" t="s">
        <v>778</v>
      </c>
      <c r="C2307" s="3" t="s">
        <v>445</v>
      </c>
      <c r="D2307" s="3" t="s">
        <v>52</v>
      </c>
      <c r="E2307" s="3" t="s">
        <v>60</v>
      </c>
      <c r="F2307" s="3">
        <v>9028.39</v>
      </c>
      <c r="G2307" s="3">
        <v>0</v>
      </c>
      <c r="H2307" s="3">
        <v>9028.39</v>
      </c>
      <c r="I2307" s="3" t="s">
        <v>29</v>
      </c>
      <c r="J2307" s="5">
        <v>1</v>
      </c>
      <c r="K2307" t="str">
        <f>_xlfn.XLOOKUP(D2307, dim_channels!A:A, dim_channels!C:C, "Not Found")</f>
        <v>OTA</v>
      </c>
      <c r="L2307" t="str">
        <f>_xlfn.XLOOKUP(D2307, dim_channels!A:A, dim_channels!B:B, "Not Found")</f>
        <v>Agoda</v>
      </c>
    </row>
    <row r="2308" spans="1:12" x14ac:dyDescent="0.2">
      <c r="A2308" s="2" t="s">
        <v>2742</v>
      </c>
      <c r="B2308" s="2" t="s">
        <v>1101</v>
      </c>
      <c r="C2308" s="2" t="s">
        <v>497</v>
      </c>
      <c r="D2308" s="2" t="s">
        <v>33</v>
      </c>
      <c r="E2308" s="2" t="s">
        <v>34</v>
      </c>
      <c r="F2308" s="2">
        <v>3016.43</v>
      </c>
      <c r="G2308" s="2">
        <v>452.46</v>
      </c>
      <c r="H2308" s="2">
        <v>2563.9699999999998</v>
      </c>
      <c r="I2308" s="2" t="s">
        <v>29</v>
      </c>
      <c r="J2308" s="4">
        <v>1.1764685234226611</v>
      </c>
      <c r="K2308" t="str">
        <f>_xlfn.XLOOKUP(D2308, dim_channels!A:A, dim_channels!C:C, "Not Found")</f>
        <v>OTA</v>
      </c>
      <c r="L2308" t="str">
        <f>_xlfn.XLOOKUP(D2308, dim_channels!A:A, dim_channels!B:B, "Not Found")</f>
        <v>Booking.com</v>
      </c>
    </row>
    <row r="2309" spans="1:12" x14ac:dyDescent="0.2">
      <c r="A2309" s="3" t="s">
        <v>2743</v>
      </c>
      <c r="B2309" s="3" t="s">
        <v>317</v>
      </c>
      <c r="C2309" s="3" t="s">
        <v>318</v>
      </c>
      <c r="D2309" s="3" t="s">
        <v>52</v>
      </c>
      <c r="E2309" s="3" t="s">
        <v>60</v>
      </c>
      <c r="F2309" s="3">
        <v>5251.16</v>
      </c>
      <c r="G2309" s="3">
        <v>0</v>
      </c>
      <c r="H2309" s="3">
        <v>5251.16</v>
      </c>
      <c r="I2309" s="3" t="s">
        <v>56</v>
      </c>
      <c r="J2309" s="5">
        <v>1</v>
      </c>
      <c r="K2309" t="str">
        <f>_xlfn.XLOOKUP(D2309, dim_channels!A:A, dim_channels!C:C, "Not Found")</f>
        <v>OTA</v>
      </c>
      <c r="L2309" t="str">
        <f>_xlfn.XLOOKUP(D2309, dim_channels!A:A, dim_channels!B:B, "Not Found")</f>
        <v>Agoda</v>
      </c>
    </row>
    <row r="2310" spans="1:12" x14ac:dyDescent="0.2">
      <c r="A2310" s="2" t="s">
        <v>2744</v>
      </c>
      <c r="B2310" s="2" t="s">
        <v>44</v>
      </c>
      <c r="C2310" s="2" t="s">
        <v>708</v>
      </c>
      <c r="D2310" s="2" t="s">
        <v>64</v>
      </c>
      <c r="E2310" s="2" t="s">
        <v>115</v>
      </c>
      <c r="F2310" s="2">
        <v>24661.13</v>
      </c>
      <c r="G2310" s="2">
        <v>0</v>
      </c>
      <c r="H2310" s="2">
        <v>24661.13</v>
      </c>
      <c r="I2310" s="2" t="s">
        <v>56</v>
      </c>
      <c r="J2310" s="4">
        <v>1</v>
      </c>
      <c r="K2310" t="str">
        <f>_xlfn.XLOOKUP(D2310, dim_channels!A:A, dim_channels!C:C, "Not Found")</f>
        <v>Direct</v>
      </c>
      <c r="L2310" t="str">
        <f>_xlfn.XLOOKUP(D2310, dim_channels!A:A, dim_channels!B:B, "Not Found")</f>
        <v>Direct Website</v>
      </c>
    </row>
    <row r="2311" spans="1:12" x14ac:dyDescent="0.2">
      <c r="A2311" s="3" t="s">
        <v>2745</v>
      </c>
      <c r="B2311" s="3" t="s">
        <v>590</v>
      </c>
      <c r="C2311" s="3" t="s">
        <v>578</v>
      </c>
      <c r="D2311" s="3" t="s">
        <v>27</v>
      </c>
      <c r="E2311" s="3" t="s">
        <v>60</v>
      </c>
      <c r="F2311" s="3">
        <v>3145.18</v>
      </c>
      <c r="G2311" s="3">
        <v>0</v>
      </c>
      <c r="H2311" s="3">
        <v>3145.18</v>
      </c>
      <c r="I2311" s="3" t="s">
        <v>41</v>
      </c>
      <c r="J2311" s="5">
        <v>1</v>
      </c>
      <c r="K2311" t="str">
        <f>_xlfn.XLOOKUP(D2311, dim_channels!A:A, dim_channels!C:C, "Not Found")</f>
        <v>OTA</v>
      </c>
      <c r="L2311" t="str">
        <f>_xlfn.XLOOKUP(D2311, dim_channels!A:A, dim_channels!B:B, "Not Found")</f>
        <v>Expedia</v>
      </c>
    </row>
    <row r="2312" spans="1:12" x14ac:dyDescent="0.2">
      <c r="A2312" s="2" t="s">
        <v>2746</v>
      </c>
      <c r="B2312" s="2" t="s">
        <v>996</v>
      </c>
      <c r="C2312" s="2" t="s">
        <v>285</v>
      </c>
      <c r="D2312" s="2" t="s">
        <v>45</v>
      </c>
      <c r="E2312" s="2" t="s">
        <v>89</v>
      </c>
      <c r="F2312" s="2">
        <v>2733.35</v>
      </c>
      <c r="G2312" s="2">
        <v>0</v>
      </c>
      <c r="H2312" s="2">
        <v>2733.35</v>
      </c>
      <c r="I2312" s="2" t="s">
        <v>56</v>
      </c>
      <c r="J2312" s="4">
        <v>1</v>
      </c>
      <c r="K2312" t="str">
        <f>_xlfn.XLOOKUP(D2312, dim_channels!A:A, dim_channels!C:C, "Not Found")</f>
        <v>Corporate</v>
      </c>
      <c r="L2312" t="str">
        <f>_xlfn.XLOOKUP(D2312, dim_channels!A:A, dim_channels!B:B, "Not Found")</f>
        <v>Corporate Direct</v>
      </c>
    </row>
    <row r="2313" spans="1:12" x14ac:dyDescent="0.2">
      <c r="A2313" s="3" t="s">
        <v>2747</v>
      </c>
      <c r="B2313" s="3" t="s">
        <v>1101</v>
      </c>
      <c r="C2313" s="3" t="s">
        <v>251</v>
      </c>
      <c r="D2313" s="3" t="s">
        <v>64</v>
      </c>
      <c r="E2313" s="3" t="s">
        <v>28</v>
      </c>
      <c r="F2313" s="3">
        <v>6934.22</v>
      </c>
      <c r="G2313" s="3">
        <v>0</v>
      </c>
      <c r="H2313" s="3">
        <v>6934.22</v>
      </c>
      <c r="I2313" s="3" t="s">
        <v>56</v>
      </c>
      <c r="J2313" s="5">
        <v>1</v>
      </c>
      <c r="K2313" t="str">
        <f>_xlfn.XLOOKUP(D2313, dim_channels!A:A, dim_channels!C:C, "Not Found")</f>
        <v>Direct</v>
      </c>
      <c r="L2313" t="str">
        <f>_xlfn.XLOOKUP(D2313, dim_channels!A:A, dim_channels!B:B, "Not Found")</f>
        <v>Direct Website</v>
      </c>
    </row>
    <row r="2314" spans="1:12" x14ac:dyDescent="0.2">
      <c r="A2314" s="2" t="s">
        <v>2748</v>
      </c>
      <c r="B2314" s="2" t="s">
        <v>63</v>
      </c>
      <c r="C2314" s="2" t="s">
        <v>367</v>
      </c>
      <c r="D2314" s="2" t="s">
        <v>27</v>
      </c>
      <c r="E2314" s="2" t="s">
        <v>60</v>
      </c>
      <c r="F2314" s="2">
        <v>10344.129999999999</v>
      </c>
      <c r="G2314" s="2">
        <v>0</v>
      </c>
      <c r="H2314" s="2">
        <v>10344.129999999999</v>
      </c>
      <c r="I2314" s="2" t="s">
        <v>41</v>
      </c>
      <c r="J2314" s="4">
        <v>1</v>
      </c>
      <c r="K2314" t="str">
        <f>_xlfn.XLOOKUP(D2314, dim_channels!A:A, dim_channels!C:C, "Not Found")</f>
        <v>OTA</v>
      </c>
      <c r="L2314" t="str">
        <f>_xlfn.XLOOKUP(D2314, dim_channels!A:A, dim_channels!B:B, "Not Found")</f>
        <v>Expedia</v>
      </c>
    </row>
    <row r="2315" spans="1:12" x14ac:dyDescent="0.2">
      <c r="A2315" s="3" t="s">
        <v>2749</v>
      </c>
      <c r="B2315" s="3" t="s">
        <v>817</v>
      </c>
      <c r="C2315" s="3" t="s">
        <v>391</v>
      </c>
      <c r="D2315" s="3" t="s">
        <v>64</v>
      </c>
      <c r="E2315" s="3" t="s">
        <v>28</v>
      </c>
      <c r="F2315" s="3">
        <v>8113.79</v>
      </c>
      <c r="G2315" s="3">
        <v>0</v>
      </c>
      <c r="H2315" s="3">
        <v>8113.79</v>
      </c>
      <c r="I2315" s="3" t="s">
        <v>56</v>
      </c>
      <c r="J2315" s="5">
        <v>1</v>
      </c>
      <c r="K2315" t="str">
        <f>_xlfn.XLOOKUP(D2315, dim_channels!A:A, dim_channels!C:C, "Not Found")</f>
        <v>Direct</v>
      </c>
      <c r="L2315" t="str">
        <f>_xlfn.XLOOKUP(D2315, dim_channels!A:A, dim_channels!B:B, "Not Found")</f>
        <v>Direct Website</v>
      </c>
    </row>
    <row r="2316" spans="1:12" x14ac:dyDescent="0.2">
      <c r="A2316" s="2" t="s">
        <v>2750</v>
      </c>
      <c r="B2316" s="2" t="s">
        <v>297</v>
      </c>
      <c r="C2316" s="2" t="s">
        <v>63</v>
      </c>
      <c r="D2316" s="2" t="s">
        <v>33</v>
      </c>
      <c r="E2316" s="2" t="s">
        <v>34</v>
      </c>
      <c r="F2316" s="2">
        <v>2800.37</v>
      </c>
      <c r="G2316" s="2">
        <v>420.06</v>
      </c>
      <c r="H2316" s="2">
        <v>2380.31</v>
      </c>
      <c r="I2316" s="2" t="s">
        <v>29</v>
      </c>
      <c r="J2316" s="4">
        <v>1.1764728123647761</v>
      </c>
      <c r="K2316" t="str">
        <f>_xlfn.XLOOKUP(D2316, dim_channels!A:A, dim_channels!C:C, "Not Found")</f>
        <v>OTA</v>
      </c>
      <c r="L2316" t="str">
        <f>_xlfn.XLOOKUP(D2316, dim_channels!A:A, dim_channels!B:B, "Not Found")</f>
        <v>Booking.com</v>
      </c>
    </row>
    <row r="2317" spans="1:12" x14ac:dyDescent="0.2">
      <c r="A2317" s="3" t="s">
        <v>2751</v>
      </c>
      <c r="B2317" s="3" t="s">
        <v>271</v>
      </c>
      <c r="C2317" s="3" t="s">
        <v>343</v>
      </c>
      <c r="D2317" s="3" t="s">
        <v>45</v>
      </c>
      <c r="E2317" s="3" t="s">
        <v>89</v>
      </c>
      <c r="F2317" s="3">
        <v>6598.81</v>
      </c>
      <c r="G2317" s="3">
        <v>0</v>
      </c>
      <c r="H2317" s="3">
        <v>6598.81</v>
      </c>
      <c r="I2317" s="3" t="s">
        <v>29</v>
      </c>
      <c r="J2317" s="5">
        <v>1</v>
      </c>
      <c r="K2317" t="str">
        <f>_xlfn.XLOOKUP(D2317, dim_channels!A:A, dim_channels!C:C, "Not Found")</f>
        <v>Corporate</v>
      </c>
      <c r="L2317" t="str">
        <f>_xlfn.XLOOKUP(D2317, dim_channels!A:A, dim_channels!B:B, "Not Found")</f>
        <v>Corporate Direct</v>
      </c>
    </row>
    <row r="2318" spans="1:12" x14ac:dyDescent="0.2">
      <c r="A2318" s="2" t="s">
        <v>2752</v>
      </c>
      <c r="B2318" s="2" t="s">
        <v>335</v>
      </c>
      <c r="C2318" s="2" t="s">
        <v>357</v>
      </c>
      <c r="D2318" s="2" t="s">
        <v>45</v>
      </c>
      <c r="E2318" s="2" t="s">
        <v>89</v>
      </c>
      <c r="F2318" s="2">
        <v>4319.9399999999996</v>
      </c>
      <c r="G2318" s="2">
        <v>0</v>
      </c>
      <c r="H2318" s="2">
        <v>4319.9399999999996</v>
      </c>
      <c r="I2318" s="2" t="s">
        <v>29</v>
      </c>
      <c r="J2318" s="4">
        <v>1</v>
      </c>
      <c r="K2318" t="str">
        <f>_xlfn.XLOOKUP(D2318, dim_channels!A:A, dim_channels!C:C, "Not Found")</f>
        <v>Corporate</v>
      </c>
      <c r="L2318" t="str">
        <f>_xlfn.XLOOKUP(D2318, dim_channels!A:A, dim_channels!B:B, "Not Found")</f>
        <v>Corporate Direct</v>
      </c>
    </row>
    <row r="2319" spans="1:12" x14ac:dyDescent="0.2">
      <c r="A2319" s="3" t="s">
        <v>2753</v>
      </c>
      <c r="B2319" s="3" t="s">
        <v>104</v>
      </c>
      <c r="C2319" s="3" t="s">
        <v>132</v>
      </c>
      <c r="D2319" s="3" t="s">
        <v>33</v>
      </c>
      <c r="E2319" s="3" t="s">
        <v>60</v>
      </c>
      <c r="F2319" s="3">
        <v>2297.7600000000002</v>
      </c>
      <c r="G2319" s="3">
        <v>0</v>
      </c>
      <c r="H2319" s="3">
        <v>2297.7600000000002</v>
      </c>
      <c r="I2319" s="3" t="s">
        <v>41</v>
      </c>
      <c r="J2319" s="5">
        <v>1</v>
      </c>
      <c r="K2319" t="str">
        <f>_xlfn.XLOOKUP(D2319, dim_channels!A:A, dim_channels!C:C, "Not Found")</f>
        <v>OTA</v>
      </c>
      <c r="L2319" t="str">
        <f>_xlfn.XLOOKUP(D2319, dim_channels!A:A, dim_channels!B:B, "Not Found")</f>
        <v>Booking.com</v>
      </c>
    </row>
    <row r="2320" spans="1:12" x14ac:dyDescent="0.2">
      <c r="A2320" s="2" t="s">
        <v>2754</v>
      </c>
      <c r="B2320" s="2" t="s">
        <v>714</v>
      </c>
      <c r="C2320" s="2" t="s">
        <v>141</v>
      </c>
      <c r="D2320" s="2" t="s">
        <v>64</v>
      </c>
      <c r="E2320" s="2" t="s">
        <v>115</v>
      </c>
      <c r="F2320" s="2">
        <v>20473.849999999999</v>
      </c>
      <c r="G2320" s="2">
        <v>0</v>
      </c>
      <c r="H2320" s="2">
        <v>20473.849999999999</v>
      </c>
      <c r="I2320" s="2" t="s">
        <v>29</v>
      </c>
      <c r="J2320" s="4">
        <v>1</v>
      </c>
      <c r="K2320" t="str">
        <f>_xlfn.XLOOKUP(D2320, dim_channels!A:A, dim_channels!C:C, "Not Found")</f>
        <v>Direct</v>
      </c>
      <c r="L2320" t="str">
        <f>_xlfn.XLOOKUP(D2320, dim_channels!A:A, dim_channels!B:B, "Not Found")</f>
        <v>Direct Website</v>
      </c>
    </row>
    <row r="2321" spans="1:12" x14ac:dyDescent="0.2">
      <c r="A2321" s="3" t="s">
        <v>2755</v>
      </c>
      <c r="B2321" s="3" t="s">
        <v>983</v>
      </c>
      <c r="C2321" s="3" t="s">
        <v>1623</v>
      </c>
      <c r="D2321" s="3" t="s">
        <v>45</v>
      </c>
      <c r="E2321" s="3" t="s">
        <v>46</v>
      </c>
      <c r="F2321" s="3">
        <v>11997.35</v>
      </c>
      <c r="G2321" s="3">
        <v>599.87</v>
      </c>
      <c r="H2321" s="3">
        <v>11397.48</v>
      </c>
      <c r="I2321" s="3" t="s">
        <v>29</v>
      </c>
      <c r="J2321" s="5">
        <v>1.052631809838666</v>
      </c>
      <c r="K2321" t="str">
        <f>_xlfn.XLOOKUP(D2321, dim_channels!A:A, dim_channels!C:C, "Not Found")</f>
        <v>Corporate</v>
      </c>
      <c r="L2321" t="str">
        <f>_xlfn.XLOOKUP(D2321, dim_channels!A:A, dim_channels!B:B, "Not Found")</f>
        <v>Corporate Direct</v>
      </c>
    </row>
    <row r="2322" spans="1:12" x14ac:dyDescent="0.2">
      <c r="A2322" s="2" t="s">
        <v>2756</v>
      </c>
      <c r="B2322" s="2" t="s">
        <v>720</v>
      </c>
      <c r="C2322" s="2" t="s">
        <v>405</v>
      </c>
      <c r="D2322" s="2" t="s">
        <v>169</v>
      </c>
      <c r="E2322" s="2" t="s">
        <v>34</v>
      </c>
      <c r="F2322" s="2">
        <v>7922.39</v>
      </c>
      <c r="G2322" s="2">
        <v>1584.48</v>
      </c>
      <c r="H2322" s="2">
        <v>6337.91</v>
      </c>
      <c r="I2322" s="2" t="s">
        <v>29</v>
      </c>
      <c r="J2322" s="4">
        <v>1.250000394451799</v>
      </c>
      <c r="K2322" t="str">
        <f>_xlfn.XLOOKUP(D2322, dim_channels!A:A, dim_channels!C:C, "Not Found")</f>
        <v>GDS</v>
      </c>
      <c r="L2322" t="str">
        <f>_xlfn.XLOOKUP(D2322, dim_channels!A:A, dim_channels!B:B, "Not Found")</f>
        <v>GDS (Amadeus)</v>
      </c>
    </row>
    <row r="2323" spans="1:12" x14ac:dyDescent="0.2">
      <c r="A2323" s="3" t="s">
        <v>2757</v>
      </c>
      <c r="B2323" s="3" t="s">
        <v>141</v>
      </c>
      <c r="C2323" s="3" t="s">
        <v>420</v>
      </c>
      <c r="D2323" s="3" t="s">
        <v>64</v>
      </c>
      <c r="E2323" s="3" t="s">
        <v>34</v>
      </c>
      <c r="F2323" s="3">
        <v>7977.33</v>
      </c>
      <c r="G2323" s="3">
        <v>0</v>
      </c>
      <c r="H2323" s="3">
        <v>7977.33</v>
      </c>
      <c r="I2323" s="3" t="s">
        <v>29</v>
      </c>
      <c r="J2323" s="5">
        <v>1</v>
      </c>
      <c r="K2323" t="str">
        <f>_xlfn.XLOOKUP(D2323, dim_channels!A:A, dim_channels!C:C, "Not Found")</f>
        <v>Direct</v>
      </c>
      <c r="L2323" t="str">
        <f>_xlfn.XLOOKUP(D2323, dim_channels!A:A, dim_channels!B:B, "Not Found")</f>
        <v>Direct Website</v>
      </c>
    </row>
    <row r="2324" spans="1:12" x14ac:dyDescent="0.2">
      <c r="A2324" s="2" t="s">
        <v>2758</v>
      </c>
      <c r="B2324" s="2" t="s">
        <v>184</v>
      </c>
      <c r="C2324" s="2" t="s">
        <v>423</v>
      </c>
      <c r="D2324" s="2" t="s">
        <v>33</v>
      </c>
      <c r="E2324" s="2" t="s">
        <v>34</v>
      </c>
      <c r="F2324" s="2">
        <v>8801.1200000000008</v>
      </c>
      <c r="G2324" s="2">
        <v>1320.17</v>
      </c>
      <c r="H2324" s="2">
        <v>7480.95</v>
      </c>
      <c r="I2324" s="2" t="s">
        <v>56</v>
      </c>
      <c r="J2324" s="4">
        <v>1.176470902759676</v>
      </c>
      <c r="K2324" t="str">
        <f>_xlfn.XLOOKUP(D2324, dim_channels!A:A, dim_channels!C:C, "Not Found")</f>
        <v>OTA</v>
      </c>
      <c r="L2324" t="str">
        <f>_xlfn.XLOOKUP(D2324, dim_channels!A:A, dim_channels!B:B, "Not Found")</f>
        <v>Booking.com</v>
      </c>
    </row>
    <row r="2325" spans="1:12" x14ac:dyDescent="0.2">
      <c r="A2325" s="3" t="s">
        <v>2759</v>
      </c>
      <c r="B2325" s="3" t="s">
        <v>297</v>
      </c>
      <c r="C2325" s="3" t="s">
        <v>773</v>
      </c>
      <c r="D2325" s="3" t="s">
        <v>206</v>
      </c>
      <c r="E2325" s="3" t="s">
        <v>207</v>
      </c>
      <c r="F2325" s="3">
        <v>10658.64</v>
      </c>
      <c r="G2325" s="3">
        <v>0</v>
      </c>
      <c r="H2325" s="3">
        <v>10658.64</v>
      </c>
      <c r="I2325" s="3" t="s">
        <v>29</v>
      </c>
      <c r="J2325" s="5">
        <v>1</v>
      </c>
      <c r="K2325" t="str">
        <f>_xlfn.XLOOKUP(D2325, dim_channels!A:A, dim_channels!C:C, "Not Found")</f>
        <v>Direct</v>
      </c>
      <c r="L2325" t="str">
        <f>_xlfn.XLOOKUP(D2325, dim_channels!A:A, dim_channels!B:B, "Not Found")</f>
        <v>Walk-in</v>
      </c>
    </row>
    <row r="2326" spans="1:12" x14ac:dyDescent="0.2">
      <c r="A2326" s="2" t="s">
        <v>2760</v>
      </c>
      <c r="B2326" s="2" t="s">
        <v>147</v>
      </c>
      <c r="C2326" s="2" t="s">
        <v>391</v>
      </c>
      <c r="D2326" s="2" t="s">
        <v>33</v>
      </c>
      <c r="E2326" s="2" t="s">
        <v>28</v>
      </c>
      <c r="F2326" s="2">
        <v>9383.52</v>
      </c>
      <c r="G2326" s="2">
        <v>1407.53</v>
      </c>
      <c r="H2326" s="2">
        <v>7975.99</v>
      </c>
      <c r="I2326" s="2" t="s">
        <v>56</v>
      </c>
      <c r="J2326" s="4">
        <v>1.1764708832383191</v>
      </c>
      <c r="K2326" t="str">
        <f>_xlfn.XLOOKUP(D2326, dim_channels!A:A, dim_channels!C:C, "Not Found")</f>
        <v>OTA</v>
      </c>
      <c r="L2326" t="str">
        <f>_xlfn.XLOOKUP(D2326, dim_channels!A:A, dim_channels!B:B, "Not Found")</f>
        <v>Booking.com</v>
      </c>
    </row>
    <row r="2327" spans="1:12" x14ac:dyDescent="0.2">
      <c r="A2327" s="3" t="s">
        <v>2761</v>
      </c>
      <c r="B2327" s="3" t="s">
        <v>353</v>
      </c>
      <c r="C2327" s="3" t="s">
        <v>156</v>
      </c>
      <c r="D2327" s="3" t="s">
        <v>114</v>
      </c>
      <c r="E2327" s="3" t="s">
        <v>46</v>
      </c>
      <c r="F2327" s="3">
        <v>2900.26</v>
      </c>
      <c r="G2327" s="3">
        <v>290.02999999999997</v>
      </c>
      <c r="H2327" s="3">
        <v>2610.23</v>
      </c>
      <c r="I2327" s="3" t="s">
        <v>29</v>
      </c>
      <c r="J2327" s="5">
        <v>1.1111128138133419</v>
      </c>
      <c r="K2327" t="str">
        <f>_xlfn.XLOOKUP(D2327, dim_channels!A:A, dim_channels!C:C, "Not Found")</f>
        <v>Offline</v>
      </c>
      <c r="L2327" t="str">
        <f>_xlfn.XLOOKUP(D2327, dim_channels!A:A, dim_channels!B:B, "Not Found")</f>
        <v>Travel Agency</v>
      </c>
    </row>
    <row r="2328" spans="1:12" x14ac:dyDescent="0.2">
      <c r="A2328" s="2" t="s">
        <v>2762</v>
      </c>
      <c r="B2328" s="2" t="s">
        <v>679</v>
      </c>
      <c r="C2328" s="2" t="s">
        <v>595</v>
      </c>
      <c r="D2328" s="2" t="s">
        <v>45</v>
      </c>
      <c r="E2328" s="2" t="s">
        <v>46</v>
      </c>
      <c r="F2328" s="2">
        <v>2922.22</v>
      </c>
      <c r="G2328" s="2">
        <v>146.11000000000001</v>
      </c>
      <c r="H2328" s="2">
        <v>2776.11</v>
      </c>
      <c r="I2328" s="2" t="s">
        <v>29</v>
      </c>
      <c r="J2328" s="4">
        <v>1.052631199772343</v>
      </c>
      <c r="K2328" t="str">
        <f>_xlfn.XLOOKUP(D2328, dim_channels!A:A, dim_channels!C:C, "Not Found")</f>
        <v>Corporate</v>
      </c>
      <c r="L2328" t="str">
        <f>_xlfn.XLOOKUP(D2328, dim_channels!A:A, dim_channels!B:B, "Not Found")</f>
        <v>Corporate Direct</v>
      </c>
    </row>
    <row r="2329" spans="1:12" x14ac:dyDescent="0.2">
      <c r="A2329" s="3" t="s">
        <v>2763</v>
      </c>
      <c r="B2329" s="3" t="s">
        <v>394</v>
      </c>
      <c r="C2329" s="3" t="s">
        <v>509</v>
      </c>
      <c r="D2329" s="3" t="s">
        <v>33</v>
      </c>
      <c r="E2329" s="3" t="s">
        <v>34</v>
      </c>
      <c r="F2329" s="3">
        <v>6229.04</v>
      </c>
      <c r="G2329" s="3">
        <v>934.36</v>
      </c>
      <c r="H2329" s="3">
        <v>5294.68</v>
      </c>
      <c r="I2329" s="3" t="s">
        <v>56</v>
      </c>
      <c r="J2329" s="5">
        <v>1.1764714770297731</v>
      </c>
      <c r="K2329" t="str">
        <f>_xlfn.XLOOKUP(D2329, dim_channels!A:A, dim_channels!C:C, "Not Found")</f>
        <v>OTA</v>
      </c>
      <c r="L2329" t="str">
        <f>_xlfn.XLOOKUP(D2329, dim_channels!A:A, dim_channels!B:B, "Not Found")</f>
        <v>Booking.com</v>
      </c>
    </row>
    <row r="2330" spans="1:12" x14ac:dyDescent="0.2">
      <c r="A2330" s="2" t="s">
        <v>2764</v>
      </c>
      <c r="B2330" s="2" t="s">
        <v>153</v>
      </c>
      <c r="C2330" s="2" t="s">
        <v>153</v>
      </c>
      <c r="D2330" s="2" t="s">
        <v>33</v>
      </c>
      <c r="E2330" s="2" t="s">
        <v>34</v>
      </c>
      <c r="F2330" s="2">
        <v>3355.51</v>
      </c>
      <c r="G2330" s="2">
        <v>503.33</v>
      </c>
      <c r="H2330" s="2">
        <v>2852.18</v>
      </c>
      <c r="I2330" s="2" t="s">
        <v>41</v>
      </c>
      <c r="J2330" s="4">
        <v>1.1764720319194439</v>
      </c>
      <c r="K2330" t="str">
        <f>_xlfn.XLOOKUP(D2330, dim_channels!A:A, dim_channels!C:C, "Not Found")</f>
        <v>OTA</v>
      </c>
      <c r="L2330" t="str">
        <f>_xlfn.XLOOKUP(D2330, dim_channels!A:A, dim_channels!B:B, "Not Found")</f>
        <v>Booking.com</v>
      </c>
    </row>
    <row r="2331" spans="1:12" x14ac:dyDescent="0.2">
      <c r="A2331" s="3" t="s">
        <v>2765</v>
      </c>
      <c r="B2331" s="3" t="s">
        <v>558</v>
      </c>
      <c r="C2331" s="3" t="s">
        <v>567</v>
      </c>
      <c r="D2331" s="3" t="s">
        <v>114</v>
      </c>
      <c r="E2331" s="3" t="s">
        <v>46</v>
      </c>
      <c r="F2331" s="3">
        <v>9350.5</v>
      </c>
      <c r="G2331" s="3">
        <v>935.05</v>
      </c>
      <c r="H2331" s="3">
        <v>8415.4500000000007</v>
      </c>
      <c r="I2331" s="3" t="s">
        <v>41</v>
      </c>
      <c r="J2331" s="5">
        <v>1.1111111111111109</v>
      </c>
      <c r="K2331" t="str">
        <f>_xlfn.XLOOKUP(D2331, dim_channels!A:A, dim_channels!C:C, "Not Found")</f>
        <v>Offline</v>
      </c>
      <c r="L2331" t="str">
        <f>_xlfn.XLOOKUP(D2331, dim_channels!A:A, dim_channels!B:B, "Not Found")</f>
        <v>Travel Agency</v>
      </c>
    </row>
    <row r="2332" spans="1:12" x14ac:dyDescent="0.2">
      <c r="A2332" s="2" t="s">
        <v>2766</v>
      </c>
      <c r="B2332" s="2" t="s">
        <v>44</v>
      </c>
      <c r="C2332" s="2" t="s">
        <v>614</v>
      </c>
      <c r="D2332" s="2" t="s">
        <v>64</v>
      </c>
      <c r="E2332" s="2" t="s">
        <v>28</v>
      </c>
      <c r="F2332" s="2">
        <v>10704.65</v>
      </c>
      <c r="G2332" s="2">
        <v>0</v>
      </c>
      <c r="H2332" s="2">
        <v>10704.65</v>
      </c>
      <c r="I2332" s="2" t="s">
        <v>29</v>
      </c>
      <c r="J2332" s="4">
        <v>1</v>
      </c>
      <c r="K2332" t="str">
        <f>_xlfn.XLOOKUP(D2332, dim_channels!A:A, dim_channels!C:C, "Not Found")</f>
        <v>Direct</v>
      </c>
      <c r="L2332" t="str">
        <f>_xlfn.XLOOKUP(D2332, dim_channels!A:A, dim_channels!B:B, "Not Found")</f>
        <v>Direct Website</v>
      </c>
    </row>
    <row r="2333" spans="1:12" x14ac:dyDescent="0.2">
      <c r="A2333" s="3" t="s">
        <v>2767</v>
      </c>
      <c r="B2333" s="3" t="s">
        <v>69</v>
      </c>
      <c r="C2333" s="3" t="s">
        <v>197</v>
      </c>
      <c r="D2333" s="3" t="s">
        <v>52</v>
      </c>
      <c r="E2333" s="3" t="s">
        <v>34</v>
      </c>
      <c r="F2333" s="3">
        <v>8167.77</v>
      </c>
      <c r="G2333" s="3">
        <v>980.13</v>
      </c>
      <c r="H2333" s="3">
        <v>7187.64</v>
      </c>
      <c r="I2333" s="3" t="s">
        <v>29</v>
      </c>
      <c r="J2333" s="5">
        <v>1.1363632569243871</v>
      </c>
      <c r="K2333" t="str">
        <f>_xlfn.XLOOKUP(D2333, dim_channels!A:A, dim_channels!C:C, "Not Found")</f>
        <v>OTA</v>
      </c>
      <c r="L2333" t="str">
        <f>_xlfn.XLOOKUP(D2333, dim_channels!A:A, dim_channels!B:B, "Not Found")</f>
        <v>Agoda</v>
      </c>
    </row>
    <row r="2334" spans="1:12" x14ac:dyDescent="0.2">
      <c r="A2334" s="2" t="s">
        <v>2768</v>
      </c>
      <c r="B2334" s="2" t="s">
        <v>762</v>
      </c>
      <c r="C2334" s="2" t="s">
        <v>359</v>
      </c>
      <c r="D2334" s="2" t="s">
        <v>52</v>
      </c>
      <c r="E2334" s="2" t="s">
        <v>60</v>
      </c>
      <c r="F2334" s="2">
        <v>2735.7</v>
      </c>
      <c r="G2334" s="2">
        <v>0</v>
      </c>
      <c r="H2334" s="2">
        <v>2735.7</v>
      </c>
      <c r="I2334" s="2" t="s">
        <v>29</v>
      </c>
      <c r="J2334" s="4">
        <v>1</v>
      </c>
      <c r="K2334" t="str">
        <f>_xlfn.XLOOKUP(D2334, dim_channels!A:A, dim_channels!C:C, "Not Found")</f>
        <v>OTA</v>
      </c>
      <c r="L2334" t="str">
        <f>_xlfn.XLOOKUP(D2334, dim_channels!A:A, dim_channels!B:B, "Not Found")</f>
        <v>Agoda</v>
      </c>
    </row>
    <row r="2335" spans="1:12" x14ac:dyDescent="0.2">
      <c r="A2335" s="3" t="s">
        <v>2769</v>
      </c>
      <c r="B2335" s="3" t="s">
        <v>382</v>
      </c>
      <c r="C2335" s="3" t="s">
        <v>720</v>
      </c>
      <c r="D2335" s="3" t="s">
        <v>206</v>
      </c>
      <c r="E2335" s="3" t="s">
        <v>207</v>
      </c>
      <c r="F2335" s="3">
        <v>28135.06</v>
      </c>
      <c r="G2335" s="3">
        <v>0</v>
      </c>
      <c r="H2335" s="3">
        <v>28135.06</v>
      </c>
      <c r="I2335" s="3" t="s">
        <v>56</v>
      </c>
      <c r="J2335" s="5">
        <v>1</v>
      </c>
      <c r="K2335" t="str">
        <f>_xlfn.XLOOKUP(D2335, dim_channels!A:A, dim_channels!C:C, "Not Found")</f>
        <v>Direct</v>
      </c>
      <c r="L2335" t="str">
        <f>_xlfn.XLOOKUP(D2335, dim_channels!A:A, dim_channels!B:B, "Not Found")</f>
        <v>Walk-in</v>
      </c>
    </row>
    <row r="2336" spans="1:12" x14ac:dyDescent="0.2">
      <c r="A2336" s="2" t="s">
        <v>2770</v>
      </c>
      <c r="B2336" s="2" t="s">
        <v>433</v>
      </c>
      <c r="C2336" s="2" t="s">
        <v>321</v>
      </c>
      <c r="D2336" s="2" t="s">
        <v>33</v>
      </c>
      <c r="E2336" s="2" t="s">
        <v>28</v>
      </c>
      <c r="F2336" s="2">
        <v>17251.98</v>
      </c>
      <c r="G2336" s="2">
        <v>2587.8000000000002</v>
      </c>
      <c r="H2336" s="2">
        <v>14664.18</v>
      </c>
      <c r="I2336" s="2" t="s">
        <v>29</v>
      </c>
      <c r="J2336" s="4">
        <v>1.1764708289178121</v>
      </c>
      <c r="K2336" t="str">
        <f>_xlfn.XLOOKUP(D2336, dim_channels!A:A, dim_channels!C:C, "Not Found")</f>
        <v>OTA</v>
      </c>
      <c r="L2336" t="str">
        <f>_xlfn.XLOOKUP(D2336, dim_channels!A:A, dim_channels!B:B, "Not Found")</f>
        <v>Booking.com</v>
      </c>
    </row>
    <row r="2337" spans="1:12" x14ac:dyDescent="0.2">
      <c r="A2337" s="3" t="s">
        <v>2771</v>
      </c>
      <c r="B2337" s="3" t="s">
        <v>234</v>
      </c>
      <c r="C2337" s="3" t="s">
        <v>176</v>
      </c>
      <c r="D2337" s="3" t="s">
        <v>64</v>
      </c>
      <c r="E2337" s="3" t="s">
        <v>115</v>
      </c>
      <c r="F2337" s="3">
        <v>22944.71</v>
      </c>
      <c r="G2337" s="3">
        <v>0</v>
      </c>
      <c r="H2337" s="3">
        <v>22944.71</v>
      </c>
      <c r="I2337" s="3" t="s">
        <v>29</v>
      </c>
      <c r="J2337" s="5">
        <v>1</v>
      </c>
      <c r="K2337" t="str">
        <f>_xlfn.XLOOKUP(D2337, dim_channels!A:A, dim_channels!C:C, "Not Found")</f>
        <v>Direct</v>
      </c>
      <c r="L2337" t="str">
        <f>_xlfn.XLOOKUP(D2337, dim_channels!A:A, dim_channels!B:B, "Not Found")</f>
        <v>Direct Website</v>
      </c>
    </row>
    <row r="2338" spans="1:12" x14ac:dyDescent="0.2">
      <c r="A2338" s="2" t="s">
        <v>2772</v>
      </c>
      <c r="B2338" s="2" t="s">
        <v>181</v>
      </c>
      <c r="C2338" s="2" t="s">
        <v>253</v>
      </c>
      <c r="D2338" s="2" t="s">
        <v>27</v>
      </c>
      <c r="E2338" s="2" t="s">
        <v>60</v>
      </c>
      <c r="F2338" s="2">
        <v>9505.39</v>
      </c>
      <c r="G2338" s="2">
        <v>0</v>
      </c>
      <c r="H2338" s="2">
        <v>9505.39</v>
      </c>
      <c r="I2338" s="2" t="s">
        <v>41</v>
      </c>
      <c r="J2338" s="4">
        <v>1</v>
      </c>
      <c r="K2338" t="str">
        <f>_xlfn.XLOOKUP(D2338, dim_channels!A:A, dim_channels!C:C, "Not Found")</f>
        <v>OTA</v>
      </c>
      <c r="L2338" t="str">
        <f>_xlfn.XLOOKUP(D2338, dim_channels!A:A, dim_channels!B:B, "Not Found")</f>
        <v>Expedia</v>
      </c>
    </row>
    <row r="2339" spans="1:12" x14ac:dyDescent="0.2">
      <c r="A2339" s="3" t="s">
        <v>2773</v>
      </c>
      <c r="B2339" s="3" t="s">
        <v>55</v>
      </c>
      <c r="C2339" s="3" t="s">
        <v>482</v>
      </c>
      <c r="D2339" s="3" t="s">
        <v>27</v>
      </c>
      <c r="E2339" s="3" t="s">
        <v>28</v>
      </c>
      <c r="F2339" s="3">
        <v>2578.6999999999998</v>
      </c>
      <c r="G2339" s="3">
        <v>464.17</v>
      </c>
      <c r="H2339" s="3">
        <v>2114.5300000000002</v>
      </c>
      <c r="I2339" s="3" t="s">
        <v>56</v>
      </c>
      <c r="J2339" s="5">
        <v>1.2195145020406419</v>
      </c>
      <c r="K2339" t="str">
        <f>_xlfn.XLOOKUP(D2339, dim_channels!A:A, dim_channels!C:C, "Not Found")</f>
        <v>OTA</v>
      </c>
      <c r="L2339" t="str">
        <f>_xlfn.XLOOKUP(D2339, dim_channels!A:A, dim_channels!B:B, "Not Found")</f>
        <v>Expedia</v>
      </c>
    </row>
    <row r="2340" spans="1:12" x14ac:dyDescent="0.2">
      <c r="A2340" s="2" t="s">
        <v>2774</v>
      </c>
      <c r="B2340" s="2" t="s">
        <v>213</v>
      </c>
      <c r="C2340" s="2" t="s">
        <v>1354</v>
      </c>
      <c r="D2340" s="2" t="s">
        <v>27</v>
      </c>
      <c r="E2340" s="2" t="s">
        <v>34</v>
      </c>
      <c r="F2340" s="2">
        <v>2922.91</v>
      </c>
      <c r="G2340" s="2">
        <v>526.12</v>
      </c>
      <c r="H2340" s="2">
        <v>2396.79</v>
      </c>
      <c r="I2340" s="2" t="s">
        <v>41</v>
      </c>
      <c r="J2340" s="4">
        <v>1.219510261641612</v>
      </c>
      <c r="K2340" t="str">
        <f>_xlfn.XLOOKUP(D2340, dim_channels!A:A, dim_channels!C:C, "Not Found")</f>
        <v>OTA</v>
      </c>
      <c r="L2340" t="str">
        <f>_xlfn.XLOOKUP(D2340, dim_channels!A:A, dim_channels!B:B, "Not Found")</f>
        <v>Expedia</v>
      </c>
    </row>
    <row r="2341" spans="1:12" x14ac:dyDescent="0.2">
      <c r="A2341" s="3" t="s">
        <v>2775</v>
      </c>
      <c r="B2341" s="3" t="s">
        <v>471</v>
      </c>
      <c r="C2341" s="3" t="s">
        <v>555</v>
      </c>
      <c r="D2341" s="3" t="s">
        <v>27</v>
      </c>
      <c r="E2341" s="3" t="s">
        <v>28</v>
      </c>
      <c r="F2341" s="3">
        <v>8913.7099999999991</v>
      </c>
      <c r="G2341" s="3">
        <v>1604.47</v>
      </c>
      <c r="H2341" s="3">
        <v>7309.24</v>
      </c>
      <c r="I2341" s="3" t="s">
        <v>29</v>
      </c>
      <c r="J2341" s="5">
        <v>1.219512562181567</v>
      </c>
      <c r="K2341" t="str">
        <f>_xlfn.XLOOKUP(D2341, dim_channels!A:A, dim_channels!C:C, "Not Found")</f>
        <v>OTA</v>
      </c>
      <c r="L2341" t="str">
        <f>_xlfn.XLOOKUP(D2341, dim_channels!A:A, dim_channels!B:B, "Not Found")</f>
        <v>Expedia</v>
      </c>
    </row>
    <row r="2342" spans="1:12" x14ac:dyDescent="0.2">
      <c r="A2342" s="2" t="s">
        <v>2776</v>
      </c>
      <c r="B2342" s="2" t="s">
        <v>109</v>
      </c>
      <c r="C2342" s="2" t="s">
        <v>348</v>
      </c>
      <c r="D2342" s="2" t="s">
        <v>27</v>
      </c>
      <c r="E2342" s="2" t="s">
        <v>34</v>
      </c>
      <c r="F2342" s="2">
        <v>12064.39</v>
      </c>
      <c r="G2342" s="2">
        <v>2171.59</v>
      </c>
      <c r="H2342" s="2">
        <v>9892.7999999999993</v>
      </c>
      <c r="I2342" s="2" t="s">
        <v>41</v>
      </c>
      <c r="J2342" s="4">
        <v>1.219512170467411</v>
      </c>
      <c r="K2342" t="str">
        <f>_xlfn.XLOOKUP(D2342, dim_channels!A:A, dim_channels!C:C, "Not Found")</f>
        <v>OTA</v>
      </c>
      <c r="L2342" t="str">
        <f>_xlfn.XLOOKUP(D2342, dim_channels!A:A, dim_channels!B:B, "Not Found")</f>
        <v>Expedia</v>
      </c>
    </row>
    <row r="2343" spans="1:12" x14ac:dyDescent="0.2">
      <c r="A2343" s="3" t="s">
        <v>2777</v>
      </c>
      <c r="B2343" s="3" t="s">
        <v>351</v>
      </c>
      <c r="C2343" s="3" t="s">
        <v>130</v>
      </c>
      <c r="D2343" s="3" t="s">
        <v>45</v>
      </c>
      <c r="E2343" s="3" t="s">
        <v>46</v>
      </c>
      <c r="F2343" s="3">
        <v>11520.95</v>
      </c>
      <c r="G2343" s="3">
        <v>576.04999999999995</v>
      </c>
      <c r="H2343" s="3">
        <v>10944.9</v>
      </c>
      <c r="I2343" s="3" t="s">
        <v>56</v>
      </c>
      <c r="J2343" s="5">
        <v>1.0526318193861981</v>
      </c>
      <c r="K2343" t="str">
        <f>_xlfn.XLOOKUP(D2343, dim_channels!A:A, dim_channels!C:C, "Not Found")</f>
        <v>Corporate</v>
      </c>
      <c r="L2343" t="str">
        <f>_xlfn.XLOOKUP(D2343, dim_channels!A:A, dim_channels!B:B, "Not Found")</f>
        <v>Corporate Direct</v>
      </c>
    </row>
    <row r="2344" spans="1:12" x14ac:dyDescent="0.2">
      <c r="A2344" s="2" t="s">
        <v>2778</v>
      </c>
      <c r="B2344" s="2" t="s">
        <v>238</v>
      </c>
      <c r="C2344" s="2" t="s">
        <v>669</v>
      </c>
      <c r="D2344" s="2" t="s">
        <v>33</v>
      </c>
      <c r="E2344" s="2" t="s">
        <v>60</v>
      </c>
      <c r="F2344" s="2">
        <v>10595.99</v>
      </c>
      <c r="G2344" s="2">
        <v>0</v>
      </c>
      <c r="H2344" s="2">
        <v>10595.99</v>
      </c>
      <c r="I2344" s="2" t="s">
        <v>41</v>
      </c>
      <c r="J2344" s="4">
        <v>1</v>
      </c>
      <c r="K2344" t="str">
        <f>_xlfn.XLOOKUP(D2344, dim_channels!A:A, dim_channels!C:C, "Not Found")</f>
        <v>OTA</v>
      </c>
      <c r="L2344" t="str">
        <f>_xlfn.XLOOKUP(D2344, dim_channels!A:A, dim_channels!B:B, "Not Found")</f>
        <v>Booking.com</v>
      </c>
    </row>
    <row r="2345" spans="1:12" x14ac:dyDescent="0.2">
      <c r="A2345" s="3" t="s">
        <v>2779</v>
      </c>
      <c r="B2345" s="3" t="s">
        <v>822</v>
      </c>
      <c r="C2345" s="3" t="s">
        <v>40</v>
      </c>
      <c r="D2345" s="3" t="s">
        <v>114</v>
      </c>
      <c r="E2345" s="3" t="s">
        <v>115</v>
      </c>
      <c r="F2345" s="3">
        <v>5935.26</v>
      </c>
      <c r="G2345" s="3">
        <v>593.53</v>
      </c>
      <c r="H2345" s="3">
        <v>5341.73</v>
      </c>
      <c r="I2345" s="3" t="s">
        <v>29</v>
      </c>
      <c r="J2345" s="5">
        <v>1.111111943134528</v>
      </c>
      <c r="K2345" t="str">
        <f>_xlfn.XLOOKUP(D2345, dim_channels!A:A, dim_channels!C:C, "Not Found")</f>
        <v>Offline</v>
      </c>
      <c r="L2345" t="str">
        <f>_xlfn.XLOOKUP(D2345, dim_channels!A:A, dim_channels!B:B, "Not Found")</f>
        <v>Travel Agency</v>
      </c>
    </row>
    <row r="2346" spans="1:12" x14ac:dyDescent="0.2">
      <c r="A2346" s="2" t="s">
        <v>2780</v>
      </c>
      <c r="B2346" s="2" t="s">
        <v>405</v>
      </c>
      <c r="C2346" s="2" t="s">
        <v>1075</v>
      </c>
      <c r="D2346" s="2" t="s">
        <v>114</v>
      </c>
      <c r="E2346" s="2" t="s">
        <v>115</v>
      </c>
      <c r="F2346" s="2">
        <v>20343.310000000001</v>
      </c>
      <c r="G2346" s="2">
        <v>2034.33</v>
      </c>
      <c r="H2346" s="2">
        <v>18308.98</v>
      </c>
      <c r="I2346" s="2" t="s">
        <v>29</v>
      </c>
      <c r="J2346" s="4">
        <v>1.111111050424437</v>
      </c>
      <c r="K2346" t="str">
        <f>_xlfn.XLOOKUP(D2346, dim_channels!A:A, dim_channels!C:C, "Not Found")</f>
        <v>Offline</v>
      </c>
      <c r="L2346" t="str">
        <f>_xlfn.XLOOKUP(D2346, dim_channels!A:A, dim_channels!B:B, "Not Found")</f>
        <v>Travel Agency</v>
      </c>
    </row>
    <row r="2347" spans="1:12" x14ac:dyDescent="0.2">
      <c r="A2347" s="3" t="s">
        <v>2781</v>
      </c>
      <c r="B2347" s="3" t="s">
        <v>205</v>
      </c>
      <c r="C2347" s="3" t="s">
        <v>875</v>
      </c>
      <c r="D2347" s="3" t="s">
        <v>27</v>
      </c>
      <c r="E2347" s="3" t="s">
        <v>60</v>
      </c>
      <c r="F2347" s="3">
        <v>20306.689999999999</v>
      </c>
      <c r="G2347" s="3">
        <v>0</v>
      </c>
      <c r="H2347" s="3">
        <v>20306.689999999999</v>
      </c>
      <c r="I2347" s="3" t="s">
        <v>29</v>
      </c>
      <c r="J2347" s="5">
        <v>1</v>
      </c>
      <c r="K2347" t="str">
        <f>_xlfn.XLOOKUP(D2347, dim_channels!A:A, dim_channels!C:C, "Not Found")</f>
        <v>OTA</v>
      </c>
      <c r="L2347" t="str">
        <f>_xlfn.XLOOKUP(D2347, dim_channels!A:A, dim_channels!B:B, "Not Found")</f>
        <v>Expedia</v>
      </c>
    </row>
    <row r="2348" spans="1:12" x14ac:dyDescent="0.2">
      <c r="A2348" s="2" t="s">
        <v>2782</v>
      </c>
      <c r="B2348" s="2" t="s">
        <v>103</v>
      </c>
      <c r="C2348" s="2" t="s">
        <v>534</v>
      </c>
      <c r="D2348" s="2" t="s">
        <v>64</v>
      </c>
      <c r="E2348" s="2" t="s">
        <v>28</v>
      </c>
      <c r="F2348" s="2">
        <v>3611.46</v>
      </c>
      <c r="G2348" s="2">
        <v>0</v>
      </c>
      <c r="H2348" s="2">
        <v>3611.46</v>
      </c>
      <c r="I2348" s="2" t="s">
        <v>41</v>
      </c>
      <c r="J2348" s="4">
        <v>1</v>
      </c>
      <c r="K2348" t="str">
        <f>_xlfn.XLOOKUP(D2348, dim_channels!A:A, dim_channels!C:C, "Not Found")</f>
        <v>Direct</v>
      </c>
      <c r="L2348" t="str">
        <f>_xlfn.XLOOKUP(D2348, dim_channels!A:A, dim_channels!B:B, "Not Found")</f>
        <v>Direct Website</v>
      </c>
    </row>
    <row r="2349" spans="1:12" x14ac:dyDescent="0.2">
      <c r="A2349" s="3" t="s">
        <v>2783</v>
      </c>
      <c r="B2349" s="3" t="s">
        <v>484</v>
      </c>
      <c r="C2349" s="3" t="s">
        <v>661</v>
      </c>
      <c r="D2349" s="3" t="s">
        <v>33</v>
      </c>
      <c r="E2349" s="3" t="s">
        <v>34</v>
      </c>
      <c r="F2349" s="3">
        <v>2293.8000000000002</v>
      </c>
      <c r="G2349" s="3">
        <v>344.07</v>
      </c>
      <c r="H2349" s="3">
        <v>1949.73</v>
      </c>
      <c r="I2349" s="3" t="s">
        <v>41</v>
      </c>
      <c r="J2349" s="5">
        <v>1.1764705882352939</v>
      </c>
      <c r="K2349" t="str">
        <f>_xlfn.XLOOKUP(D2349, dim_channels!A:A, dim_channels!C:C, "Not Found")</f>
        <v>OTA</v>
      </c>
      <c r="L2349" t="str">
        <f>_xlfn.XLOOKUP(D2349, dim_channels!A:A, dim_channels!B:B, "Not Found")</f>
        <v>Booking.com</v>
      </c>
    </row>
    <row r="2350" spans="1:12" x14ac:dyDescent="0.2">
      <c r="A2350" s="2" t="s">
        <v>2784</v>
      </c>
      <c r="B2350" s="2" t="s">
        <v>167</v>
      </c>
      <c r="C2350" s="2" t="s">
        <v>706</v>
      </c>
      <c r="D2350" s="2" t="s">
        <v>52</v>
      </c>
      <c r="E2350" s="2" t="s">
        <v>60</v>
      </c>
      <c r="F2350" s="2">
        <v>4180.43</v>
      </c>
      <c r="G2350" s="2">
        <v>0</v>
      </c>
      <c r="H2350" s="2">
        <v>4180.43</v>
      </c>
      <c r="I2350" s="2" t="s">
        <v>29</v>
      </c>
      <c r="J2350" s="4">
        <v>1</v>
      </c>
      <c r="K2350" t="str">
        <f>_xlfn.XLOOKUP(D2350, dim_channels!A:A, dim_channels!C:C, "Not Found")</f>
        <v>OTA</v>
      </c>
      <c r="L2350" t="str">
        <f>_xlfn.XLOOKUP(D2350, dim_channels!A:A, dim_channels!B:B, "Not Found")</f>
        <v>Agoda</v>
      </c>
    </row>
    <row r="2351" spans="1:12" x14ac:dyDescent="0.2">
      <c r="A2351" s="3" t="s">
        <v>2785</v>
      </c>
      <c r="B2351" s="3" t="s">
        <v>448</v>
      </c>
      <c r="C2351" s="3" t="s">
        <v>567</v>
      </c>
      <c r="D2351" s="3" t="s">
        <v>33</v>
      </c>
      <c r="E2351" s="3" t="s">
        <v>34</v>
      </c>
      <c r="F2351" s="3">
        <v>7971.77</v>
      </c>
      <c r="G2351" s="3">
        <v>1195.77</v>
      </c>
      <c r="H2351" s="3">
        <v>6776</v>
      </c>
      <c r="I2351" s="3" t="s">
        <v>29</v>
      </c>
      <c r="J2351" s="5">
        <v>1.176471369539551</v>
      </c>
      <c r="K2351" t="str">
        <f>_xlfn.XLOOKUP(D2351, dim_channels!A:A, dim_channels!C:C, "Not Found")</f>
        <v>OTA</v>
      </c>
      <c r="L2351" t="str">
        <f>_xlfn.XLOOKUP(D2351, dim_channels!A:A, dim_channels!B:B, "Not Found")</f>
        <v>Booking.com</v>
      </c>
    </row>
    <row r="2352" spans="1:12" x14ac:dyDescent="0.2">
      <c r="A2352" s="2" t="s">
        <v>2786</v>
      </c>
      <c r="B2352" s="2" t="s">
        <v>452</v>
      </c>
      <c r="C2352" s="2" t="s">
        <v>147</v>
      </c>
      <c r="D2352" s="2" t="s">
        <v>52</v>
      </c>
      <c r="E2352" s="2" t="s">
        <v>34</v>
      </c>
      <c r="F2352" s="2">
        <v>2869.11</v>
      </c>
      <c r="G2352" s="2">
        <v>344.29</v>
      </c>
      <c r="H2352" s="2">
        <v>2524.8200000000002</v>
      </c>
      <c r="I2352" s="2" t="s">
        <v>56</v>
      </c>
      <c r="J2352" s="4">
        <v>1.136362196116951</v>
      </c>
      <c r="K2352" t="str">
        <f>_xlfn.XLOOKUP(D2352, dim_channels!A:A, dim_channels!C:C, "Not Found")</f>
        <v>OTA</v>
      </c>
      <c r="L2352" t="str">
        <f>_xlfn.XLOOKUP(D2352, dim_channels!A:A, dim_channels!B:B, "Not Found")</f>
        <v>Agoda</v>
      </c>
    </row>
    <row r="2353" spans="1:12" x14ac:dyDescent="0.2">
      <c r="A2353" s="3" t="s">
        <v>2787</v>
      </c>
      <c r="B2353" s="3" t="s">
        <v>147</v>
      </c>
      <c r="C2353" s="3" t="s">
        <v>634</v>
      </c>
      <c r="D2353" s="3" t="s">
        <v>33</v>
      </c>
      <c r="E2353" s="3" t="s">
        <v>34</v>
      </c>
      <c r="F2353" s="3">
        <v>2230.4899999999998</v>
      </c>
      <c r="G2353" s="3">
        <v>334.57</v>
      </c>
      <c r="H2353" s="3">
        <v>1895.92</v>
      </c>
      <c r="I2353" s="3" t="s">
        <v>29</v>
      </c>
      <c r="J2353" s="5">
        <v>1.176468416388877</v>
      </c>
      <c r="K2353" t="str">
        <f>_xlfn.XLOOKUP(D2353, dim_channels!A:A, dim_channels!C:C, "Not Found")</f>
        <v>OTA</v>
      </c>
      <c r="L2353" t="str">
        <f>_xlfn.XLOOKUP(D2353, dim_channels!A:A, dim_channels!B:B, "Not Found")</f>
        <v>Booking.com</v>
      </c>
    </row>
    <row r="2354" spans="1:12" x14ac:dyDescent="0.2">
      <c r="A2354" s="2" t="s">
        <v>2788</v>
      </c>
      <c r="B2354" s="2" t="s">
        <v>359</v>
      </c>
      <c r="C2354" s="2" t="s">
        <v>634</v>
      </c>
      <c r="D2354" s="2" t="s">
        <v>33</v>
      </c>
      <c r="E2354" s="2" t="s">
        <v>28</v>
      </c>
      <c r="F2354" s="2">
        <v>12302.39</v>
      </c>
      <c r="G2354" s="2">
        <v>1845.36</v>
      </c>
      <c r="H2354" s="2">
        <v>10457.030000000001</v>
      </c>
      <c r="I2354" s="2" t="s">
        <v>29</v>
      </c>
      <c r="J2354" s="4">
        <v>1.1764707569931421</v>
      </c>
      <c r="K2354" t="str">
        <f>_xlfn.XLOOKUP(D2354, dim_channels!A:A, dim_channels!C:C, "Not Found")</f>
        <v>OTA</v>
      </c>
      <c r="L2354" t="str">
        <f>_xlfn.XLOOKUP(D2354, dim_channels!A:A, dim_channels!B:B, "Not Found")</f>
        <v>Booking.com</v>
      </c>
    </row>
    <row r="2355" spans="1:12" x14ac:dyDescent="0.2">
      <c r="A2355" s="3" t="s">
        <v>2789</v>
      </c>
      <c r="B2355" s="3" t="s">
        <v>564</v>
      </c>
      <c r="C2355" s="3" t="s">
        <v>564</v>
      </c>
      <c r="D2355" s="3" t="s">
        <v>206</v>
      </c>
      <c r="E2355" s="3" t="s">
        <v>207</v>
      </c>
      <c r="F2355" s="3">
        <v>11529.81</v>
      </c>
      <c r="G2355" s="3">
        <v>0</v>
      </c>
      <c r="H2355" s="3">
        <v>11529.81</v>
      </c>
      <c r="I2355" s="3" t="s">
        <v>29</v>
      </c>
      <c r="J2355" s="5">
        <v>1</v>
      </c>
      <c r="K2355" t="str">
        <f>_xlfn.XLOOKUP(D2355, dim_channels!A:A, dim_channels!C:C, "Not Found")</f>
        <v>Direct</v>
      </c>
      <c r="L2355" t="str">
        <f>_xlfn.XLOOKUP(D2355, dim_channels!A:A, dim_channels!B:B, "Not Found")</f>
        <v>Walk-in</v>
      </c>
    </row>
    <row r="2356" spans="1:12" x14ac:dyDescent="0.2">
      <c r="A2356" s="2" t="s">
        <v>2790</v>
      </c>
      <c r="B2356" s="2" t="s">
        <v>324</v>
      </c>
      <c r="C2356" s="2" t="s">
        <v>82</v>
      </c>
      <c r="D2356" s="2" t="s">
        <v>52</v>
      </c>
      <c r="E2356" s="2" t="s">
        <v>34</v>
      </c>
      <c r="F2356" s="2">
        <v>7902.56</v>
      </c>
      <c r="G2356" s="2">
        <v>948.31</v>
      </c>
      <c r="H2356" s="2">
        <v>6954.25</v>
      </c>
      <c r="I2356" s="2" t="s">
        <v>56</v>
      </c>
      <c r="J2356" s="4">
        <v>1.136364093899414</v>
      </c>
      <c r="K2356" t="str">
        <f>_xlfn.XLOOKUP(D2356, dim_channels!A:A, dim_channels!C:C, "Not Found")</f>
        <v>OTA</v>
      </c>
      <c r="L2356" t="str">
        <f>_xlfn.XLOOKUP(D2356, dim_channels!A:A, dim_channels!B:B, "Not Found")</f>
        <v>Agoda</v>
      </c>
    </row>
    <row r="2357" spans="1:12" x14ac:dyDescent="0.2">
      <c r="A2357" s="3" t="s">
        <v>2791</v>
      </c>
      <c r="B2357" s="3" t="s">
        <v>396</v>
      </c>
      <c r="C2357" s="3" t="s">
        <v>181</v>
      </c>
      <c r="D2357" s="3" t="s">
        <v>45</v>
      </c>
      <c r="E2357" s="3" t="s">
        <v>89</v>
      </c>
      <c r="F2357" s="3">
        <v>5130.1499999999996</v>
      </c>
      <c r="G2357" s="3">
        <v>0</v>
      </c>
      <c r="H2357" s="3">
        <v>5130.1499999999996</v>
      </c>
      <c r="I2357" s="3" t="s">
        <v>29</v>
      </c>
      <c r="J2357" s="5">
        <v>1</v>
      </c>
      <c r="K2357" t="str">
        <f>_xlfn.XLOOKUP(D2357, dim_channels!A:A, dim_channels!C:C, "Not Found")</f>
        <v>Corporate</v>
      </c>
      <c r="L2357" t="str">
        <f>_xlfn.XLOOKUP(D2357, dim_channels!A:A, dim_channels!B:B, "Not Found")</f>
        <v>Corporate Direct</v>
      </c>
    </row>
    <row r="2358" spans="1:12" x14ac:dyDescent="0.2">
      <c r="A2358" s="2" t="s">
        <v>2792</v>
      </c>
      <c r="B2358" s="2" t="s">
        <v>136</v>
      </c>
      <c r="C2358" s="2" t="s">
        <v>574</v>
      </c>
      <c r="D2358" s="2" t="s">
        <v>27</v>
      </c>
      <c r="E2358" s="2" t="s">
        <v>34</v>
      </c>
      <c r="F2358" s="2">
        <v>6991.57</v>
      </c>
      <c r="G2358" s="2">
        <v>1258.48</v>
      </c>
      <c r="H2358" s="2">
        <v>5733.09</v>
      </c>
      <c r="I2358" s="2" t="s">
        <v>41</v>
      </c>
      <c r="J2358" s="4">
        <v>1.2195116420638781</v>
      </c>
      <c r="K2358" t="str">
        <f>_xlfn.XLOOKUP(D2358, dim_channels!A:A, dim_channels!C:C, "Not Found")</f>
        <v>OTA</v>
      </c>
      <c r="L2358" t="str">
        <f>_xlfn.XLOOKUP(D2358, dim_channels!A:A, dim_channels!B:B, "Not Found")</f>
        <v>Expedia</v>
      </c>
    </row>
    <row r="2359" spans="1:12" x14ac:dyDescent="0.2">
      <c r="A2359" s="3" t="s">
        <v>2793</v>
      </c>
      <c r="B2359" s="3" t="s">
        <v>584</v>
      </c>
      <c r="C2359" s="3" t="s">
        <v>807</v>
      </c>
      <c r="D2359" s="3" t="s">
        <v>114</v>
      </c>
      <c r="E2359" s="3" t="s">
        <v>115</v>
      </c>
      <c r="F2359" s="3">
        <v>6509.95</v>
      </c>
      <c r="G2359" s="3">
        <v>651</v>
      </c>
      <c r="H2359" s="3">
        <v>5858.95</v>
      </c>
      <c r="I2359" s="3" t="s">
        <v>29</v>
      </c>
      <c r="J2359" s="5">
        <v>1.111112059328037</v>
      </c>
      <c r="K2359" t="str">
        <f>_xlfn.XLOOKUP(D2359, dim_channels!A:A, dim_channels!C:C, "Not Found")</f>
        <v>Offline</v>
      </c>
      <c r="L2359" t="str">
        <f>_xlfn.XLOOKUP(D2359, dim_channels!A:A, dim_channels!B:B, "Not Found")</f>
        <v>Travel Agency</v>
      </c>
    </row>
    <row r="2360" spans="1:12" x14ac:dyDescent="0.2">
      <c r="A2360" s="2" t="s">
        <v>2794</v>
      </c>
      <c r="B2360" s="2" t="s">
        <v>448</v>
      </c>
      <c r="C2360" s="2" t="s">
        <v>817</v>
      </c>
      <c r="D2360" s="2" t="s">
        <v>45</v>
      </c>
      <c r="E2360" s="2" t="s">
        <v>89</v>
      </c>
      <c r="F2360" s="2">
        <v>8172.42</v>
      </c>
      <c r="G2360" s="2">
        <v>0</v>
      </c>
      <c r="H2360" s="2">
        <v>8172.42</v>
      </c>
      <c r="I2360" s="2" t="s">
        <v>41</v>
      </c>
      <c r="J2360" s="4">
        <v>1</v>
      </c>
      <c r="K2360" t="str">
        <f>_xlfn.XLOOKUP(D2360, dim_channels!A:A, dim_channels!C:C, "Not Found")</f>
        <v>Corporate</v>
      </c>
      <c r="L2360" t="str">
        <f>_xlfn.XLOOKUP(D2360, dim_channels!A:A, dim_channels!B:B, "Not Found")</f>
        <v>Corporate Direct</v>
      </c>
    </row>
    <row r="2361" spans="1:12" x14ac:dyDescent="0.2">
      <c r="A2361" s="3" t="s">
        <v>2795</v>
      </c>
      <c r="B2361" s="3" t="s">
        <v>512</v>
      </c>
      <c r="C2361" s="3" t="s">
        <v>162</v>
      </c>
      <c r="D2361" s="3" t="s">
        <v>52</v>
      </c>
      <c r="E2361" s="3" t="s">
        <v>34</v>
      </c>
      <c r="F2361" s="3">
        <v>11825.99</v>
      </c>
      <c r="G2361" s="3">
        <v>1419.12</v>
      </c>
      <c r="H2361" s="3">
        <v>10406.870000000001</v>
      </c>
      <c r="I2361" s="3" t="s">
        <v>41</v>
      </c>
      <c r="J2361" s="5">
        <v>1.1363637673959599</v>
      </c>
      <c r="K2361" t="str">
        <f>_xlfn.XLOOKUP(D2361, dim_channels!A:A, dim_channels!C:C, "Not Found")</f>
        <v>OTA</v>
      </c>
      <c r="L2361" t="str">
        <f>_xlfn.XLOOKUP(D2361, dim_channels!A:A, dim_channels!B:B, "Not Found")</f>
        <v>Agoda</v>
      </c>
    </row>
    <row r="2362" spans="1:12" x14ac:dyDescent="0.2">
      <c r="A2362" s="2" t="s">
        <v>2796</v>
      </c>
      <c r="B2362" s="2" t="s">
        <v>197</v>
      </c>
      <c r="C2362" s="2" t="s">
        <v>602</v>
      </c>
      <c r="D2362" s="2" t="s">
        <v>206</v>
      </c>
      <c r="E2362" s="2" t="s">
        <v>207</v>
      </c>
      <c r="F2362" s="2">
        <v>30806.28</v>
      </c>
      <c r="G2362" s="2">
        <v>0</v>
      </c>
      <c r="H2362" s="2">
        <v>30806.28</v>
      </c>
      <c r="I2362" s="2" t="s">
        <v>29</v>
      </c>
      <c r="J2362" s="4">
        <v>1</v>
      </c>
      <c r="K2362" t="str">
        <f>_xlfn.XLOOKUP(D2362, dim_channels!A:A, dim_channels!C:C, "Not Found")</f>
        <v>Direct</v>
      </c>
      <c r="L2362" t="str">
        <f>_xlfn.XLOOKUP(D2362, dim_channels!A:A, dim_channels!B:B, "Not Found")</f>
        <v>Walk-in</v>
      </c>
    </row>
    <row r="2363" spans="1:12" x14ac:dyDescent="0.2">
      <c r="A2363" s="3" t="s">
        <v>2797</v>
      </c>
      <c r="B2363" s="3" t="s">
        <v>1234</v>
      </c>
      <c r="C2363" s="3" t="s">
        <v>215</v>
      </c>
      <c r="D2363" s="3" t="s">
        <v>64</v>
      </c>
      <c r="E2363" s="3" t="s">
        <v>34</v>
      </c>
      <c r="F2363" s="3">
        <v>6954.84</v>
      </c>
      <c r="G2363" s="3">
        <v>0</v>
      </c>
      <c r="H2363" s="3">
        <v>6954.84</v>
      </c>
      <c r="I2363" s="3" t="s">
        <v>29</v>
      </c>
      <c r="J2363" s="5">
        <v>1</v>
      </c>
      <c r="K2363" t="str">
        <f>_xlfn.XLOOKUP(D2363, dim_channels!A:A, dim_channels!C:C, "Not Found")</f>
        <v>Direct</v>
      </c>
      <c r="L2363" t="str">
        <f>_xlfn.XLOOKUP(D2363, dim_channels!A:A, dim_channels!B:B, "Not Found")</f>
        <v>Direct Website</v>
      </c>
    </row>
    <row r="2364" spans="1:12" x14ac:dyDescent="0.2">
      <c r="A2364" s="2" t="s">
        <v>2798</v>
      </c>
      <c r="B2364" s="2" t="s">
        <v>465</v>
      </c>
      <c r="C2364" s="2" t="s">
        <v>448</v>
      </c>
      <c r="D2364" s="2" t="s">
        <v>33</v>
      </c>
      <c r="E2364" s="2" t="s">
        <v>28</v>
      </c>
      <c r="F2364" s="2">
        <v>10076.83</v>
      </c>
      <c r="G2364" s="2">
        <v>1511.52</v>
      </c>
      <c r="H2364" s="2">
        <v>8565.31</v>
      </c>
      <c r="I2364" s="2" t="s">
        <v>29</v>
      </c>
      <c r="J2364" s="4">
        <v>1.1764699701470229</v>
      </c>
      <c r="K2364" t="str">
        <f>_xlfn.XLOOKUP(D2364, dim_channels!A:A, dim_channels!C:C, "Not Found")</f>
        <v>OTA</v>
      </c>
      <c r="L2364" t="str">
        <f>_xlfn.XLOOKUP(D2364, dim_channels!A:A, dim_channels!B:B, "Not Found")</f>
        <v>Booking.com</v>
      </c>
    </row>
    <row r="2365" spans="1:12" x14ac:dyDescent="0.2">
      <c r="A2365" s="3" t="s">
        <v>2799</v>
      </c>
      <c r="B2365" s="3" t="s">
        <v>702</v>
      </c>
      <c r="C2365" s="3" t="s">
        <v>452</v>
      </c>
      <c r="D2365" s="3" t="s">
        <v>27</v>
      </c>
      <c r="E2365" s="3" t="s">
        <v>28</v>
      </c>
      <c r="F2365" s="3">
        <v>13580</v>
      </c>
      <c r="G2365" s="3">
        <v>2444.4</v>
      </c>
      <c r="H2365" s="3">
        <v>11135.6</v>
      </c>
      <c r="I2365" s="3" t="s">
        <v>29</v>
      </c>
      <c r="J2365" s="5">
        <v>1.219512195121951</v>
      </c>
      <c r="K2365" t="str">
        <f>_xlfn.XLOOKUP(D2365, dim_channels!A:A, dim_channels!C:C, "Not Found")</f>
        <v>OTA</v>
      </c>
      <c r="L2365" t="str">
        <f>_xlfn.XLOOKUP(D2365, dim_channels!A:A, dim_channels!B:B, "Not Found")</f>
        <v>Expedia</v>
      </c>
    </row>
    <row r="2366" spans="1:12" x14ac:dyDescent="0.2">
      <c r="A2366" s="2" t="s">
        <v>2800</v>
      </c>
      <c r="B2366" s="2" t="s">
        <v>159</v>
      </c>
      <c r="C2366" s="2" t="s">
        <v>597</v>
      </c>
      <c r="D2366" s="2" t="s">
        <v>33</v>
      </c>
      <c r="E2366" s="2" t="s">
        <v>60</v>
      </c>
      <c r="F2366" s="2">
        <v>14968.44</v>
      </c>
      <c r="G2366" s="2">
        <v>0</v>
      </c>
      <c r="H2366" s="2">
        <v>14968.44</v>
      </c>
      <c r="I2366" s="2" t="s">
        <v>29</v>
      </c>
      <c r="J2366" s="4">
        <v>1</v>
      </c>
      <c r="K2366" t="str">
        <f>_xlfn.XLOOKUP(D2366, dim_channels!A:A, dim_channels!C:C, "Not Found")</f>
        <v>OTA</v>
      </c>
      <c r="L2366" t="str">
        <f>_xlfn.XLOOKUP(D2366, dim_channels!A:A, dim_channels!B:B, "Not Found")</f>
        <v>Booking.com</v>
      </c>
    </row>
    <row r="2367" spans="1:12" x14ac:dyDescent="0.2">
      <c r="A2367" s="3" t="s">
        <v>2801</v>
      </c>
      <c r="B2367" s="3" t="s">
        <v>679</v>
      </c>
      <c r="C2367" s="3" t="s">
        <v>84</v>
      </c>
      <c r="D2367" s="3" t="s">
        <v>114</v>
      </c>
      <c r="E2367" s="3" t="s">
        <v>115</v>
      </c>
      <c r="F2367" s="3">
        <v>7125.07</v>
      </c>
      <c r="G2367" s="3">
        <v>712.51</v>
      </c>
      <c r="H2367" s="3">
        <v>6412.56</v>
      </c>
      <c r="I2367" s="3" t="s">
        <v>29</v>
      </c>
      <c r="J2367" s="5">
        <v>1.111111630924311</v>
      </c>
      <c r="K2367" t="str">
        <f>_xlfn.XLOOKUP(D2367, dim_channels!A:A, dim_channels!C:C, "Not Found")</f>
        <v>Offline</v>
      </c>
      <c r="L2367" t="str">
        <f>_xlfn.XLOOKUP(D2367, dim_channels!A:A, dim_channels!B:B, "Not Found")</f>
        <v>Travel Agency</v>
      </c>
    </row>
    <row r="2368" spans="1:12" x14ac:dyDescent="0.2">
      <c r="A2368" s="2" t="s">
        <v>2802</v>
      </c>
      <c r="B2368" s="2" t="s">
        <v>94</v>
      </c>
      <c r="C2368" s="2" t="s">
        <v>432</v>
      </c>
      <c r="D2368" s="2" t="s">
        <v>52</v>
      </c>
      <c r="E2368" s="2" t="s">
        <v>60</v>
      </c>
      <c r="F2368" s="2">
        <v>6603.46</v>
      </c>
      <c r="G2368" s="2">
        <v>0</v>
      </c>
      <c r="H2368" s="2">
        <v>6603.46</v>
      </c>
      <c r="I2368" s="2" t="s">
        <v>29</v>
      </c>
      <c r="J2368" s="4">
        <v>1</v>
      </c>
      <c r="K2368" t="str">
        <f>_xlfn.XLOOKUP(D2368, dim_channels!A:A, dim_channels!C:C, "Not Found")</f>
        <v>OTA</v>
      </c>
      <c r="L2368" t="str">
        <f>_xlfn.XLOOKUP(D2368, dim_channels!A:A, dim_channels!B:B, "Not Found")</f>
        <v>Agoda</v>
      </c>
    </row>
    <row r="2369" spans="1:12" x14ac:dyDescent="0.2">
      <c r="A2369" s="3" t="s">
        <v>2803</v>
      </c>
      <c r="B2369" s="3" t="s">
        <v>294</v>
      </c>
      <c r="C2369" s="3" t="s">
        <v>294</v>
      </c>
      <c r="D2369" s="3" t="s">
        <v>169</v>
      </c>
      <c r="E2369" s="3" t="s">
        <v>46</v>
      </c>
      <c r="F2369" s="3">
        <v>11067.6</v>
      </c>
      <c r="G2369" s="3">
        <v>2213.52</v>
      </c>
      <c r="H2369" s="3">
        <v>8854.08</v>
      </c>
      <c r="I2369" s="3" t="s">
        <v>29</v>
      </c>
      <c r="J2369" s="5">
        <v>1.25</v>
      </c>
      <c r="K2369" t="str">
        <f>_xlfn.XLOOKUP(D2369, dim_channels!A:A, dim_channels!C:C, "Not Found")</f>
        <v>GDS</v>
      </c>
      <c r="L2369" t="str">
        <f>_xlfn.XLOOKUP(D2369, dim_channels!A:A, dim_channels!B:B, "Not Found")</f>
        <v>GDS (Amadeus)</v>
      </c>
    </row>
    <row r="2370" spans="1:12" x14ac:dyDescent="0.2">
      <c r="A2370" s="2" t="s">
        <v>2804</v>
      </c>
      <c r="B2370" s="2" t="s">
        <v>78</v>
      </c>
      <c r="C2370" s="2" t="s">
        <v>321</v>
      </c>
      <c r="D2370" s="2" t="s">
        <v>64</v>
      </c>
      <c r="E2370" s="2" t="s">
        <v>115</v>
      </c>
      <c r="F2370" s="2">
        <v>7589.35</v>
      </c>
      <c r="G2370" s="2">
        <v>0</v>
      </c>
      <c r="H2370" s="2">
        <v>7589.35</v>
      </c>
      <c r="I2370" s="2" t="s">
        <v>29</v>
      </c>
      <c r="J2370" s="4">
        <v>1</v>
      </c>
      <c r="K2370" t="str">
        <f>_xlfn.XLOOKUP(D2370, dim_channels!A:A, dim_channels!C:C, "Not Found")</f>
        <v>Direct</v>
      </c>
      <c r="L2370" t="str">
        <f>_xlfn.XLOOKUP(D2370, dim_channels!A:A, dim_channels!B:B, "Not Found")</f>
        <v>Direct Website</v>
      </c>
    </row>
    <row r="2371" spans="1:12" x14ac:dyDescent="0.2">
      <c r="A2371" s="3" t="s">
        <v>2805</v>
      </c>
      <c r="B2371" s="3" t="s">
        <v>295</v>
      </c>
      <c r="C2371" s="3" t="s">
        <v>242</v>
      </c>
      <c r="D2371" s="3" t="s">
        <v>52</v>
      </c>
      <c r="E2371" s="3" t="s">
        <v>60</v>
      </c>
      <c r="F2371" s="3">
        <v>10799.63</v>
      </c>
      <c r="G2371" s="3">
        <v>0</v>
      </c>
      <c r="H2371" s="3">
        <v>10799.63</v>
      </c>
      <c r="I2371" s="3" t="s">
        <v>29</v>
      </c>
      <c r="J2371" s="5">
        <v>1</v>
      </c>
      <c r="K2371" t="str">
        <f>_xlfn.XLOOKUP(D2371, dim_channels!A:A, dim_channels!C:C, "Not Found")</f>
        <v>OTA</v>
      </c>
      <c r="L2371" t="str">
        <f>_xlfn.XLOOKUP(D2371, dim_channels!A:A, dim_channels!B:B, "Not Found")</f>
        <v>Agoda</v>
      </c>
    </row>
    <row r="2372" spans="1:12" x14ac:dyDescent="0.2">
      <c r="A2372" s="2" t="s">
        <v>2806</v>
      </c>
      <c r="B2372" s="2" t="s">
        <v>605</v>
      </c>
      <c r="C2372" s="2" t="s">
        <v>708</v>
      </c>
      <c r="D2372" s="2" t="s">
        <v>33</v>
      </c>
      <c r="E2372" s="2" t="s">
        <v>60</v>
      </c>
      <c r="F2372" s="2">
        <v>7278.41</v>
      </c>
      <c r="G2372" s="2">
        <v>0</v>
      </c>
      <c r="H2372" s="2">
        <v>7278.41</v>
      </c>
      <c r="I2372" s="2" t="s">
        <v>29</v>
      </c>
      <c r="J2372" s="4">
        <v>1</v>
      </c>
      <c r="K2372" t="str">
        <f>_xlfn.XLOOKUP(D2372, dim_channels!A:A, dim_channels!C:C, "Not Found")</f>
        <v>OTA</v>
      </c>
      <c r="L2372" t="str">
        <f>_xlfn.XLOOKUP(D2372, dim_channels!A:A, dim_channels!B:B, "Not Found")</f>
        <v>Booking.com</v>
      </c>
    </row>
    <row r="2373" spans="1:12" x14ac:dyDescent="0.2">
      <c r="A2373" s="3" t="s">
        <v>2807</v>
      </c>
      <c r="B2373" s="3" t="s">
        <v>317</v>
      </c>
      <c r="C2373" s="3" t="s">
        <v>103</v>
      </c>
      <c r="D2373" s="3" t="s">
        <v>33</v>
      </c>
      <c r="E2373" s="3" t="s">
        <v>60</v>
      </c>
      <c r="F2373" s="3">
        <v>15959.57</v>
      </c>
      <c r="G2373" s="3">
        <v>0</v>
      </c>
      <c r="H2373" s="3">
        <v>15959.57</v>
      </c>
      <c r="I2373" s="3" t="s">
        <v>29</v>
      </c>
      <c r="J2373" s="5">
        <v>1</v>
      </c>
      <c r="K2373" t="str">
        <f>_xlfn.XLOOKUP(D2373, dim_channels!A:A, dim_channels!C:C, "Not Found")</f>
        <v>OTA</v>
      </c>
      <c r="L2373" t="str">
        <f>_xlfn.XLOOKUP(D2373, dim_channels!A:A, dim_channels!B:B, "Not Found")</f>
        <v>Booking.com</v>
      </c>
    </row>
    <row r="2374" spans="1:12" x14ac:dyDescent="0.2">
      <c r="A2374" s="2" t="s">
        <v>2808</v>
      </c>
      <c r="B2374" s="2" t="s">
        <v>781</v>
      </c>
      <c r="C2374" s="2" t="s">
        <v>167</v>
      </c>
      <c r="D2374" s="2" t="s">
        <v>27</v>
      </c>
      <c r="E2374" s="2" t="s">
        <v>28</v>
      </c>
      <c r="F2374" s="2">
        <v>15475.66</v>
      </c>
      <c r="G2374" s="2">
        <v>2785.62</v>
      </c>
      <c r="H2374" s="2">
        <v>12690.04</v>
      </c>
      <c r="I2374" s="2" t="s">
        <v>41</v>
      </c>
      <c r="J2374" s="4">
        <v>1.2195123104418899</v>
      </c>
      <c r="K2374" t="str">
        <f>_xlfn.XLOOKUP(D2374, dim_channels!A:A, dim_channels!C:C, "Not Found")</f>
        <v>OTA</v>
      </c>
      <c r="L2374" t="str">
        <f>_xlfn.XLOOKUP(D2374, dim_channels!A:A, dim_channels!B:B, "Not Found")</f>
        <v>Expedia</v>
      </c>
    </row>
    <row r="2375" spans="1:12" x14ac:dyDescent="0.2">
      <c r="A2375" s="3" t="s">
        <v>2809</v>
      </c>
      <c r="B2375" s="3" t="s">
        <v>165</v>
      </c>
      <c r="C2375" s="3" t="s">
        <v>351</v>
      </c>
      <c r="D2375" s="3" t="s">
        <v>64</v>
      </c>
      <c r="E2375" s="3" t="s">
        <v>115</v>
      </c>
      <c r="F2375" s="3">
        <v>15922.56</v>
      </c>
      <c r="G2375" s="3">
        <v>0</v>
      </c>
      <c r="H2375" s="3">
        <v>15922.56</v>
      </c>
      <c r="I2375" s="3" t="s">
        <v>41</v>
      </c>
      <c r="J2375" s="5">
        <v>1</v>
      </c>
      <c r="K2375" t="str">
        <f>_xlfn.XLOOKUP(D2375, dim_channels!A:A, dim_channels!C:C, "Not Found")</f>
        <v>Direct</v>
      </c>
      <c r="L2375" t="str">
        <f>_xlfn.XLOOKUP(D2375, dim_channels!A:A, dim_channels!B:B, "Not Found")</f>
        <v>Direct Website</v>
      </c>
    </row>
    <row r="2376" spans="1:12" x14ac:dyDescent="0.2">
      <c r="A2376" s="2" t="s">
        <v>2810</v>
      </c>
      <c r="B2376" s="2" t="s">
        <v>82</v>
      </c>
      <c r="C2376" s="2" t="s">
        <v>376</v>
      </c>
      <c r="D2376" s="2" t="s">
        <v>33</v>
      </c>
      <c r="E2376" s="2" t="s">
        <v>34</v>
      </c>
      <c r="F2376" s="2">
        <v>8235.99</v>
      </c>
      <c r="G2376" s="2">
        <v>1235.4000000000001</v>
      </c>
      <c r="H2376" s="2">
        <v>7000.59</v>
      </c>
      <c r="I2376" s="2" t="s">
        <v>41</v>
      </c>
      <c r="J2376" s="4">
        <v>1.176470840314888</v>
      </c>
      <c r="K2376" t="str">
        <f>_xlfn.XLOOKUP(D2376, dim_channels!A:A, dim_channels!C:C, "Not Found")</f>
        <v>OTA</v>
      </c>
      <c r="L2376" t="str">
        <f>_xlfn.XLOOKUP(D2376, dim_channels!A:A, dim_channels!B:B, "Not Found")</f>
        <v>Booking.com</v>
      </c>
    </row>
    <row r="2377" spans="1:12" x14ac:dyDescent="0.2">
      <c r="A2377" s="3" t="s">
        <v>2811</v>
      </c>
      <c r="B2377" s="3" t="s">
        <v>217</v>
      </c>
      <c r="C2377" s="3" t="s">
        <v>48</v>
      </c>
      <c r="D2377" s="3" t="s">
        <v>114</v>
      </c>
      <c r="E2377" s="3" t="s">
        <v>115</v>
      </c>
      <c r="F2377" s="3">
        <v>7011.43</v>
      </c>
      <c r="G2377" s="3">
        <v>701.14</v>
      </c>
      <c r="H2377" s="3">
        <v>6310.29</v>
      </c>
      <c r="I2377" s="3" t="s">
        <v>29</v>
      </c>
      <c r="J2377" s="5">
        <v>1.1111105828733701</v>
      </c>
      <c r="K2377" t="str">
        <f>_xlfn.XLOOKUP(D2377, dim_channels!A:A, dim_channels!C:C, "Not Found")</f>
        <v>Offline</v>
      </c>
      <c r="L2377" t="str">
        <f>_xlfn.XLOOKUP(D2377, dim_channels!A:A, dim_channels!B:B, "Not Found")</f>
        <v>Travel Agency</v>
      </c>
    </row>
    <row r="2378" spans="1:12" x14ac:dyDescent="0.2">
      <c r="A2378" s="2" t="s">
        <v>2812</v>
      </c>
      <c r="B2378" s="2" t="s">
        <v>118</v>
      </c>
      <c r="C2378" s="2" t="s">
        <v>138</v>
      </c>
      <c r="D2378" s="2" t="s">
        <v>52</v>
      </c>
      <c r="E2378" s="2" t="s">
        <v>60</v>
      </c>
      <c r="F2378" s="2">
        <v>3608.16</v>
      </c>
      <c r="G2378" s="2">
        <v>0</v>
      </c>
      <c r="H2378" s="2">
        <v>3608.16</v>
      </c>
      <c r="I2378" s="2" t="s">
        <v>29</v>
      </c>
      <c r="J2378" s="4">
        <v>1</v>
      </c>
      <c r="K2378" t="str">
        <f>_xlfn.XLOOKUP(D2378, dim_channels!A:A, dim_channels!C:C, "Not Found")</f>
        <v>OTA</v>
      </c>
      <c r="L2378" t="str">
        <f>_xlfn.XLOOKUP(D2378, dim_channels!A:A, dim_channels!B:B, "Not Found")</f>
        <v>Agoda</v>
      </c>
    </row>
    <row r="2379" spans="1:12" x14ac:dyDescent="0.2">
      <c r="A2379" s="3" t="s">
        <v>2813</v>
      </c>
      <c r="B2379" s="3" t="s">
        <v>98</v>
      </c>
      <c r="C2379" s="3" t="s">
        <v>2359</v>
      </c>
      <c r="D2379" s="3" t="s">
        <v>114</v>
      </c>
      <c r="E2379" s="3" t="s">
        <v>46</v>
      </c>
      <c r="F2379" s="3">
        <v>3577.65</v>
      </c>
      <c r="G2379" s="3">
        <v>357.77</v>
      </c>
      <c r="H2379" s="3">
        <v>3219.88</v>
      </c>
      <c r="I2379" s="3" t="s">
        <v>29</v>
      </c>
      <c r="J2379" s="5">
        <v>1.1111128365032239</v>
      </c>
      <c r="K2379" t="str">
        <f>_xlfn.XLOOKUP(D2379, dim_channels!A:A, dim_channels!C:C, "Not Found")</f>
        <v>Offline</v>
      </c>
      <c r="L2379" t="str">
        <f>_xlfn.XLOOKUP(D2379, dim_channels!A:A, dim_channels!B:B, "Not Found")</f>
        <v>Travel Agency</v>
      </c>
    </row>
    <row r="2380" spans="1:12" x14ac:dyDescent="0.2">
      <c r="A2380" s="2" t="s">
        <v>2814</v>
      </c>
      <c r="B2380" s="2" t="s">
        <v>471</v>
      </c>
      <c r="C2380" s="2" t="s">
        <v>1623</v>
      </c>
      <c r="D2380" s="2" t="s">
        <v>64</v>
      </c>
      <c r="E2380" s="2" t="s">
        <v>28</v>
      </c>
      <c r="F2380" s="2">
        <v>3732.43</v>
      </c>
      <c r="G2380" s="2">
        <v>0</v>
      </c>
      <c r="H2380" s="2">
        <v>3732.43</v>
      </c>
      <c r="I2380" s="2" t="s">
        <v>29</v>
      </c>
      <c r="J2380" s="4">
        <v>1</v>
      </c>
      <c r="K2380" t="str">
        <f>_xlfn.XLOOKUP(D2380, dim_channels!A:A, dim_channels!C:C, "Not Found")</f>
        <v>Direct</v>
      </c>
      <c r="L2380" t="str">
        <f>_xlfn.XLOOKUP(D2380, dim_channels!A:A, dim_channels!B:B, "Not Found")</f>
        <v>Direct Website</v>
      </c>
    </row>
    <row r="2381" spans="1:12" x14ac:dyDescent="0.2">
      <c r="A2381" s="3" t="s">
        <v>2815</v>
      </c>
      <c r="B2381" s="3" t="s">
        <v>484</v>
      </c>
      <c r="C2381" s="3" t="s">
        <v>866</v>
      </c>
      <c r="D2381" s="3" t="s">
        <v>206</v>
      </c>
      <c r="E2381" s="3" t="s">
        <v>207</v>
      </c>
      <c r="F2381" s="3">
        <v>9117.42</v>
      </c>
      <c r="G2381" s="3">
        <v>0</v>
      </c>
      <c r="H2381" s="3">
        <v>9117.42</v>
      </c>
      <c r="I2381" s="3" t="s">
        <v>29</v>
      </c>
      <c r="J2381" s="5">
        <v>1</v>
      </c>
      <c r="K2381" t="str">
        <f>_xlfn.XLOOKUP(D2381, dim_channels!A:A, dim_channels!C:C, "Not Found")</f>
        <v>Direct</v>
      </c>
      <c r="L2381" t="str">
        <f>_xlfn.XLOOKUP(D2381, dim_channels!A:A, dim_channels!B:B, "Not Found")</f>
        <v>Walk-in</v>
      </c>
    </row>
    <row r="2382" spans="1:12" x14ac:dyDescent="0.2">
      <c r="A2382" s="2" t="s">
        <v>2816</v>
      </c>
      <c r="B2382" s="2" t="s">
        <v>1072</v>
      </c>
      <c r="C2382" s="2" t="s">
        <v>258</v>
      </c>
      <c r="D2382" s="2" t="s">
        <v>52</v>
      </c>
      <c r="E2382" s="2" t="s">
        <v>34</v>
      </c>
      <c r="F2382" s="2">
        <v>8300.02</v>
      </c>
      <c r="G2382" s="2">
        <v>996</v>
      </c>
      <c r="H2382" s="2">
        <v>7304.02</v>
      </c>
      <c r="I2382" s="2" t="s">
        <v>29</v>
      </c>
      <c r="J2382" s="4">
        <v>1.1363632629702549</v>
      </c>
      <c r="K2382" t="str">
        <f>_xlfn.XLOOKUP(D2382, dim_channels!A:A, dim_channels!C:C, "Not Found")</f>
        <v>OTA</v>
      </c>
      <c r="L2382" t="str">
        <f>_xlfn.XLOOKUP(D2382, dim_channels!A:A, dim_channels!B:B, "Not Found")</f>
        <v>Agoda</v>
      </c>
    </row>
    <row r="2383" spans="1:12" x14ac:dyDescent="0.2">
      <c r="A2383" s="3" t="s">
        <v>2817</v>
      </c>
      <c r="B2383" s="3" t="s">
        <v>226</v>
      </c>
      <c r="C2383" s="3" t="s">
        <v>551</v>
      </c>
      <c r="D2383" s="3" t="s">
        <v>27</v>
      </c>
      <c r="E2383" s="3" t="s">
        <v>28</v>
      </c>
      <c r="F2383" s="3">
        <v>8215.1200000000008</v>
      </c>
      <c r="G2383" s="3">
        <v>1478.72</v>
      </c>
      <c r="H2383" s="3">
        <v>6736.4</v>
      </c>
      <c r="I2383" s="3" t="s">
        <v>29</v>
      </c>
      <c r="J2383" s="5">
        <v>1.2195119054687971</v>
      </c>
      <c r="K2383" t="str">
        <f>_xlfn.XLOOKUP(D2383, dim_channels!A:A, dim_channels!C:C, "Not Found")</f>
        <v>OTA</v>
      </c>
      <c r="L2383" t="str">
        <f>_xlfn.XLOOKUP(D2383, dim_channels!A:A, dim_channels!B:B, "Not Found")</f>
        <v>Expedia</v>
      </c>
    </row>
    <row r="2384" spans="1:12" x14ac:dyDescent="0.2">
      <c r="A2384" s="2" t="s">
        <v>2818</v>
      </c>
      <c r="B2384" s="2" t="s">
        <v>73</v>
      </c>
      <c r="C2384" s="2" t="s">
        <v>98</v>
      </c>
      <c r="D2384" s="2" t="s">
        <v>33</v>
      </c>
      <c r="E2384" s="2" t="s">
        <v>34</v>
      </c>
      <c r="F2384" s="2">
        <v>11058.34</v>
      </c>
      <c r="G2384" s="2">
        <v>1658.75</v>
      </c>
      <c r="H2384" s="2">
        <v>9399.59</v>
      </c>
      <c r="I2384" s="2" t="s">
        <v>56</v>
      </c>
      <c r="J2384" s="4">
        <v>1.1764704630733891</v>
      </c>
      <c r="K2384" t="str">
        <f>_xlfn.XLOOKUP(D2384, dim_channels!A:A, dim_channels!C:C, "Not Found")</f>
        <v>OTA</v>
      </c>
      <c r="L2384" t="str">
        <f>_xlfn.XLOOKUP(D2384, dim_channels!A:A, dim_channels!B:B, "Not Found")</f>
        <v>Booking.com</v>
      </c>
    </row>
    <row r="2385" spans="1:12" x14ac:dyDescent="0.2">
      <c r="A2385" s="3" t="s">
        <v>2819</v>
      </c>
      <c r="B2385" s="3" t="s">
        <v>983</v>
      </c>
      <c r="C2385" s="3" t="s">
        <v>2002</v>
      </c>
      <c r="D2385" s="3" t="s">
        <v>27</v>
      </c>
      <c r="E2385" s="3" t="s">
        <v>28</v>
      </c>
      <c r="F2385" s="3">
        <v>10646.77</v>
      </c>
      <c r="G2385" s="3">
        <v>1916.42</v>
      </c>
      <c r="H2385" s="3">
        <v>8730.35</v>
      </c>
      <c r="I2385" s="3" t="s">
        <v>29</v>
      </c>
      <c r="J2385" s="5">
        <v>1.2195123906830769</v>
      </c>
      <c r="K2385" t="str">
        <f>_xlfn.XLOOKUP(D2385, dim_channels!A:A, dim_channels!C:C, "Not Found")</f>
        <v>OTA</v>
      </c>
      <c r="L2385" t="str">
        <f>_xlfn.XLOOKUP(D2385, dim_channels!A:A, dim_channels!B:B, "Not Found")</f>
        <v>Expedia</v>
      </c>
    </row>
    <row r="2386" spans="1:12" x14ac:dyDescent="0.2">
      <c r="A2386" s="2" t="s">
        <v>2820</v>
      </c>
      <c r="B2386" s="2" t="s">
        <v>753</v>
      </c>
      <c r="C2386" s="2" t="s">
        <v>817</v>
      </c>
      <c r="D2386" s="2" t="s">
        <v>27</v>
      </c>
      <c r="E2386" s="2" t="s">
        <v>28</v>
      </c>
      <c r="F2386" s="2">
        <v>14793.95</v>
      </c>
      <c r="G2386" s="2">
        <v>2662.91</v>
      </c>
      <c r="H2386" s="2">
        <v>12131.04</v>
      </c>
      <c r="I2386" s="2" t="s">
        <v>29</v>
      </c>
      <c r="J2386" s="4">
        <v>1.219512094593703</v>
      </c>
      <c r="K2386" t="str">
        <f>_xlfn.XLOOKUP(D2386, dim_channels!A:A, dim_channels!C:C, "Not Found")</f>
        <v>OTA</v>
      </c>
      <c r="L2386" t="str">
        <f>_xlfn.XLOOKUP(D2386, dim_channels!A:A, dim_channels!B:B, "Not Found")</f>
        <v>Expedia</v>
      </c>
    </row>
    <row r="2387" spans="1:12" x14ac:dyDescent="0.2">
      <c r="A2387" s="3" t="s">
        <v>2821</v>
      </c>
      <c r="B2387" s="3" t="s">
        <v>1048</v>
      </c>
      <c r="C2387" s="3" t="s">
        <v>126</v>
      </c>
      <c r="D2387" s="3" t="s">
        <v>64</v>
      </c>
      <c r="E2387" s="3" t="s">
        <v>115</v>
      </c>
      <c r="F2387" s="3">
        <v>3256.74</v>
      </c>
      <c r="G2387" s="3">
        <v>0</v>
      </c>
      <c r="H2387" s="3">
        <v>3256.74</v>
      </c>
      <c r="I2387" s="3" t="s">
        <v>41</v>
      </c>
      <c r="J2387" s="5">
        <v>1</v>
      </c>
      <c r="K2387" t="str">
        <f>_xlfn.XLOOKUP(D2387, dim_channels!A:A, dim_channels!C:C, "Not Found")</f>
        <v>Direct</v>
      </c>
      <c r="L2387" t="str">
        <f>_xlfn.XLOOKUP(D2387, dim_channels!A:A, dim_channels!B:B, "Not Found")</f>
        <v>Direct Website</v>
      </c>
    </row>
    <row r="2388" spans="1:12" x14ac:dyDescent="0.2">
      <c r="A2388" s="2" t="s">
        <v>2822</v>
      </c>
      <c r="B2388" s="2" t="s">
        <v>73</v>
      </c>
      <c r="C2388" s="2" t="s">
        <v>653</v>
      </c>
      <c r="D2388" s="2" t="s">
        <v>52</v>
      </c>
      <c r="E2388" s="2" t="s">
        <v>34</v>
      </c>
      <c r="F2388" s="2">
        <v>12010.7</v>
      </c>
      <c r="G2388" s="2">
        <v>1441.28</v>
      </c>
      <c r="H2388" s="2">
        <v>10569.42</v>
      </c>
      <c r="I2388" s="2" t="s">
        <v>56</v>
      </c>
      <c r="J2388" s="4">
        <v>1.1363632063064959</v>
      </c>
      <c r="K2388" t="str">
        <f>_xlfn.XLOOKUP(D2388, dim_channels!A:A, dim_channels!C:C, "Not Found")</f>
        <v>OTA</v>
      </c>
      <c r="L2388" t="str">
        <f>_xlfn.XLOOKUP(D2388, dim_channels!A:A, dim_channels!B:B, "Not Found")</f>
        <v>Agoda</v>
      </c>
    </row>
    <row r="2389" spans="1:12" x14ac:dyDescent="0.2">
      <c r="A2389" s="3" t="s">
        <v>2823</v>
      </c>
      <c r="B2389" s="3" t="s">
        <v>130</v>
      </c>
      <c r="C2389" s="3" t="s">
        <v>422</v>
      </c>
      <c r="D2389" s="3" t="s">
        <v>27</v>
      </c>
      <c r="E2389" s="3" t="s">
        <v>60</v>
      </c>
      <c r="F2389" s="3">
        <v>9556.15</v>
      </c>
      <c r="G2389" s="3">
        <v>0</v>
      </c>
      <c r="H2389" s="3">
        <v>9556.15</v>
      </c>
      <c r="I2389" s="3" t="s">
        <v>56</v>
      </c>
      <c r="J2389" s="5">
        <v>1</v>
      </c>
      <c r="K2389" t="str">
        <f>_xlfn.XLOOKUP(D2389, dim_channels!A:A, dim_channels!C:C, "Not Found")</f>
        <v>OTA</v>
      </c>
      <c r="L2389" t="str">
        <f>_xlfn.XLOOKUP(D2389, dim_channels!A:A, dim_channels!B:B, "Not Found")</f>
        <v>Expedia</v>
      </c>
    </row>
    <row r="2390" spans="1:12" x14ac:dyDescent="0.2">
      <c r="A2390" s="2" t="s">
        <v>2824</v>
      </c>
      <c r="B2390" s="2" t="s">
        <v>1275</v>
      </c>
      <c r="C2390" s="2" t="s">
        <v>671</v>
      </c>
      <c r="D2390" s="2" t="s">
        <v>33</v>
      </c>
      <c r="E2390" s="2" t="s">
        <v>28</v>
      </c>
      <c r="F2390" s="2">
        <v>10283.549999999999</v>
      </c>
      <c r="G2390" s="2">
        <v>1542.53</v>
      </c>
      <c r="H2390" s="2">
        <v>8741.02</v>
      </c>
      <c r="I2390" s="2" t="s">
        <v>29</v>
      </c>
      <c r="J2390" s="4">
        <v>1.1764702517555159</v>
      </c>
      <c r="K2390" t="str">
        <f>_xlfn.XLOOKUP(D2390, dim_channels!A:A, dim_channels!C:C, "Not Found")</f>
        <v>OTA</v>
      </c>
      <c r="L2390" t="str">
        <f>_xlfn.XLOOKUP(D2390, dim_channels!A:A, dim_channels!B:B, "Not Found")</f>
        <v>Booking.com</v>
      </c>
    </row>
    <row r="2391" spans="1:12" x14ac:dyDescent="0.2">
      <c r="A2391" s="3" t="s">
        <v>2825</v>
      </c>
      <c r="B2391" s="3" t="s">
        <v>546</v>
      </c>
      <c r="C2391" s="3" t="s">
        <v>546</v>
      </c>
      <c r="D2391" s="3" t="s">
        <v>27</v>
      </c>
      <c r="E2391" s="3" t="s">
        <v>34</v>
      </c>
      <c r="F2391" s="3">
        <v>6025.06</v>
      </c>
      <c r="G2391" s="3">
        <v>1084.51</v>
      </c>
      <c r="H2391" s="3">
        <v>4940.55</v>
      </c>
      <c r="I2391" s="3" t="s">
        <v>41</v>
      </c>
      <c r="J2391" s="5">
        <v>1.219511997652083</v>
      </c>
      <c r="K2391" t="str">
        <f>_xlfn.XLOOKUP(D2391, dim_channels!A:A, dim_channels!C:C, "Not Found")</f>
        <v>OTA</v>
      </c>
      <c r="L2391" t="str">
        <f>_xlfn.XLOOKUP(D2391, dim_channels!A:A, dim_channels!B:B, "Not Found")</f>
        <v>Expedia</v>
      </c>
    </row>
    <row r="2392" spans="1:12" x14ac:dyDescent="0.2">
      <c r="A2392" s="2" t="s">
        <v>2826</v>
      </c>
      <c r="B2392" s="2" t="s">
        <v>685</v>
      </c>
      <c r="C2392" s="2" t="s">
        <v>156</v>
      </c>
      <c r="D2392" s="2" t="s">
        <v>27</v>
      </c>
      <c r="E2392" s="2" t="s">
        <v>34</v>
      </c>
      <c r="F2392" s="2">
        <v>3392.37</v>
      </c>
      <c r="G2392" s="2">
        <v>610.63</v>
      </c>
      <c r="H2392" s="2">
        <v>2781.74</v>
      </c>
      <c r="I2392" s="2" t="s">
        <v>29</v>
      </c>
      <c r="J2392" s="4">
        <v>1.2195136856787481</v>
      </c>
      <c r="K2392" t="str">
        <f>_xlfn.XLOOKUP(D2392, dim_channels!A:A, dim_channels!C:C, "Not Found")</f>
        <v>OTA</v>
      </c>
      <c r="L2392" t="str">
        <f>_xlfn.XLOOKUP(D2392, dim_channels!A:A, dim_channels!B:B, "Not Found")</f>
        <v>Expedia</v>
      </c>
    </row>
    <row r="2393" spans="1:12" x14ac:dyDescent="0.2">
      <c r="A2393" s="3" t="s">
        <v>2827</v>
      </c>
      <c r="B2393" s="3" t="s">
        <v>75</v>
      </c>
      <c r="C2393" s="3" t="s">
        <v>1110</v>
      </c>
      <c r="D2393" s="3" t="s">
        <v>114</v>
      </c>
      <c r="E2393" s="3" t="s">
        <v>46</v>
      </c>
      <c r="F2393" s="3">
        <v>5402.46</v>
      </c>
      <c r="G2393" s="3">
        <v>540.25</v>
      </c>
      <c r="H2393" s="3">
        <v>4862.21</v>
      </c>
      <c r="I2393" s="3" t="s">
        <v>29</v>
      </c>
      <c r="J2393" s="5">
        <v>1.1111120251901909</v>
      </c>
      <c r="K2393" t="str">
        <f>_xlfn.XLOOKUP(D2393, dim_channels!A:A, dim_channels!C:C, "Not Found")</f>
        <v>Offline</v>
      </c>
      <c r="L2393" t="str">
        <f>_xlfn.XLOOKUP(D2393, dim_channels!A:A, dim_channels!B:B, "Not Found")</f>
        <v>Travel Agency</v>
      </c>
    </row>
    <row r="2394" spans="1:12" x14ac:dyDescent="0.2">
      <c r="A2394" s="2" t="s">
        <v>2828</v>
      </c>
      <c r="B2394" s="2" t="s">
        <v>314</v>
      </c>
      <c r="C2394" s="2" t="s">
        <v>76</v>
      </c>
      <c r="D2394" s="2" t="s">
        <v>52</v>
      </c>
      <c r="E2394" s="2" t="s">
        <v>34</v>
      </c>
      <c r="F2394" s="2">
        <v>2594.83</v>
      </c>
      <c r="G2394" s="2">
        <v>311.38</v>
      </c>
      <c r="H2394" s="2">
        <v>2283.4499999999998</v>
      </c>
      <c r="I2394" s="2" t="s">
        <v>29</v>
      </c>
      <c r="J2394" s="4">
        <v>1.136363835424467</v>
      </c>
      <c r="K2394" t="str">
        <f>_xlfn.XLOOKUP(D2394, dim_channels!A:A, dim_channels!C:C, "Not Found")</f>
        <v>OTA</v>
      </c>
      <c r="L2394" t="str">
        <f>_xlfn.XLOOKUP(D2394, dim_channels!A:A, dim_channels!B:B, "Not Found")</f>
        <v>Agoda</v>
      </c>
    </row>
    <row r="2395" spans="1:12" x14ac:dyDescent="0.2">
      <c r="A2395" s="3" t="s">
        <v>2829</v>
      </c>
      <c r="B2395" s="3" t="s">
        <v>573</v>
      </c>
      <c r="C2395" s="3" t="s">
        <v>136</v>
      </c>
      <c r="D2395" s="3" t="s">
        <v>27</v>
      </c>
      <c r="E2395" s="3" t="s">
        <v>60</v>
      </c>
      <c r="F2395" s="3">
        <v>16229.98</v>
      </c>
      <c r="G2395" s="3">
        <v>0</v>
      </c>
      <c r="H2395" s="3">
        <v>16229.98</v>
      </c>
      <c r="I2395" s="3" t="s">
        <v>29</v>
      </c>
      <c r="J2395" s="5">
        <v>1</v>
      </c>
      <c r="K2395" t="str">
        <f>_xlfn.XLOOKUP(D2395, dim_channels!A:A, dim_channels!C:C, "Not Found")</f>
        <v>OTA</v>
      </c>
      <c r="L2395" t="str">
        <f>_xlfn.XLOOKUP(D2395, dim_channels!A:A, dim_channels!B:B, "Not Found")</f>
        <v>Expedia</v>
      </c>
    </row>
    <row r="2396" spans="1:12" x14ac:dyDescent="0.2">
      <c r="A2396" s="2" t="s">
        <v>2830</v>
      </c>
      <c r="B2396" s="2" t="s">
        <v>405</v>
      </c>
      <c r="C2396" s="2" t="s">
        <v>729</v>
      </c>
      <c r="D2396" s="2" t="s">
        <v>33</v>
      </c>
      <c r="E2396" s="2" t="s">
        <v>28</v>
      </c>
      <c r="F2396" s="2">
        <v>9329.27</v>
      </c>
      <c r="G2396" s="2">
        <v>1399.39</v>
      </c>
      <c r="H2396" s="2">
        <v>7929.88</v>
      </c>
      <c r="I2396" s="2" t="s">
        <v>41</v>
      </c>
      <c r="J2396" s="4">
        <v>1.1764705140556979</v>
      </c>
      <c r="K2396" t="str">
        <f>_xlfn.XLOOKUP(D2396, dim_channels!A:A, dim_channels!C:C, "Not Found")</f>
        <v>OTA</v>
      </c>
      <c r="L2396" t="str">
        <f>_xlfn.XLOOKUP(D2396, dim_channels!A:A, dim_channels!B:B, "Not Found")</f>
        <v>Booking.com</v>
      </c>
    </row>
    <row r="2397" spans="1:12" x14ac:dyDescent="0.2">
      <c r="A2397" s="3" t="s">
        <v>2831</v>
      </c>
      <c r="B2397" s="3" t="s">
        <v>282</v>
      </c>
      <c r="C2397" s="3" t="s">
        <v>139</v>
      </c>
      <c r="D2397" s="3" t="s">
        <v>52</v>
      </c>
      <c r="E2397" s="3" t="s">
        <v>60</v>
      </c>
      <c r="F2397" s="3">
        <v>10855.5</v>
      </c>
      <c r="G2397" s="3">
        <v>0</v>
      </c>
      <c r="H2397" s="3">
        <v>10855.5</v>
      </c>
      <c r="I2397" s="3" t="s">
        <v>41</v>
      </c>
      <c r="J2397" s="5">
        <v>1</v>
      </c>
      <c r="K2397" t="str">
        <f>_xlfn.XLOOKUP(D2397, dim_channels!A:A, dim_channels!C:C, "Not Found")</f>
        <v>OTA</v>
      </c>
      <c r="L2397" t="str">
        <f>_xlfn.XLOOKUP(D2397, dim_channels!A:A, dim_channels!B:B, "Not Found")</f>
        <v>Agoda</v>
      </c>
    </row>
    <row r="2398" spans="1:12" x14ac:dyDescent="0.2">
      <c r="A2398" s="2" t="s">
        <v>2832</v>
      </c>
      <c r="B2398" s="2" t="s">
        <v>351</v>
      </c>
      <c r="C2398" s="2" t="s">
        <v>130</v>
      </c>
      <c r="D2398" s="2" t="s">
        <v>206</v>
      </c>
      <c r="E2398" s="2" t="s">
        <v>207</v>
      </c>
      <c r="F2398" s="2">
        <v>4286.6899999999996</v>
      </c>
      <c r="G2398" s="2">
        <v>0</v>
      </c>
      <c r="H2398" s="2">
        <v>4286.6899999999996</v>
      </c>
      <c r="I2398" s="2" t="s">
        <v>29</v>
      </c>
      <c r="J2398" s="4">
        <v>1</v>
      </c>
      <c r="K2398" t="str">
        <f>_xlfn.XLOOKUP(D2398, dim_channels!A:A, dim_channels!C:C, "Not Found")</f>
        <v>Direct</v>
      </c>
      <c r="L2398" t="str">
        <f>_xlfn.XLOOKUP(D2398, dim_channels!A:A, dim_channels!B:B, "Not Found")</f>
        <v>Walk-in</v>
      </c>
    </row>
    <row r="2399" spans="1:12" x14ac:dyDescent="0.2">
      <c r="A2399" s="3" t="s">
        <v>2833</v>
      </c>
      <c r="B2399" s="3" t="s">
        <v>783</v>
      </c>
      <c r="C2399" s="3" t="s">
        <v>76</v>
      </c>
      <c r="D2399" s="3" t="s">
        <v>33</v>
      </c>
      <c r="E2399" s="3" t="s">
        <v>28</v>
      </c>
      <c r="F2399" s="3">
        <v>2507.44</v>
      </c>
      <c r="G2399" s="3">
        <v>376.12</v>
      </c>
      <c r="H2399" s="3">
        <v>2131.3200000000002</v>
      </c>
      <c r="I2399" s="3" t="s">
        <v>29</v>
      </c>
      <c r="J2399" s="5">
        <v>1.176472796201415</v>
      </c>
      <c r="K2399" t="str">
        <f>_xlfn.XLOOKUP(D2399, dim_channels!A:A, dim_channels!C:C, "Not Found")</f>
        <v>OTA</v>
      </c>
      <c r="L2399" t="str">
        <f>_xlfn.XLOOKUP(D2399, dim_channels!A:A, dim_channels!B:B, "Not Found")</f>
        <v>Booking.com</v>
      </c>
    </row>
    <row r="2400" spans="1:12" x14ac:dyDescent="0.2">
      <c r="A2400" s="2" t="s">
        <v>2834</v>
      </c>
      <c r="B2400" s="2" t="s">
        <v>520</v>
      </c>
      <c r="C2400" s="2" t="s">
        <v>465</v>
      </c>
      <c r="D2400" s="2" t="s">
        <v>169</v>
      </c>
      <c r="E2400" s="2" t="s">
        <v>34</v>
      </c>
      <c r="F2400" s="2">
        <v>6739.1</v>
      </c>
      <c r="G2400" s="2">
        <v>1347.82</v>
      </c>
      <c r="H2400" s="2">
        <v>5391.28</v>
      </c>
      <c r="I2400" s="2" t="s">
        <v>41</v>
      </c>
      <c r="J2400" s="4">
        <v>1.25</v>
      </c>
      <c r="K2400" t="str">
        <f>_xlfn.XLOOKUP(D2400, dim_channels!A:A, dim_channels!C:C, "Not Found")</f>
        <v>GDS</v>
      </c>
      <c r="L2400" t="str">
        <f>_xlfn.XLOOKUP(D2400, dim_channels!A:A, dim_channels!B:B, "Not Found")</f>
        <v>GDS (Amadeus)</v>
      </c>
    </row>
    <row r="2401" spans="1:12" x14ac:dyDescent="0.2">
      <c r="A2401" s="3" t="s">
        <v>2835</v>
      </c>
      <c r="B2401" s="3" t="s">
        <v>714</v>
      </c>
      <c r="C2401" s="3" t="s">
        <v>452</v>
      </c>
      <c r="D2401" s="3" t="s">
        <v>27</v>
      </c>
      <c r="E2401" s="3" t="s">
        <v>34</v>
      </c>
      <c r="F2401" s="3">
        <v>3161.45</v>
      </c>
      <c r="G2401" s="3">
        <v>569.05999999999995</v>
      </c>
      <c r="H2401" s="3">
        <v>2592.39</v>
      </c>
      <c r="I2401" s="3" t="s">
        <v>29</v>
      </c>
      <c r="J2401" s="5">
        <v>1.219511724701916</v>
      </c>
      <c r="K2401" t="str">
        <f>_xlfn.XLOOKUP(D2401, dim_channels!A:A, dim_channels!C:C, "Not Found")</f>
        <v>OTA</v>
      </c>
      <c r="L2401" t="str">
        <f>_xlfn.XLOOKUP(D2401, dim_channels!A:A, dim_channels!B:B, "Not Found")</f>
        <v>Expedia</v>
      </c>
    </row>
    <row r="2402" spans="1:12" x14ac:dyDescent="0.2">
      <c r="A2402" s="2" t="s">
        <v>2836</v>
      </c>
      <c r="B2402" s="2" t="s">
        <v>525</v>
      </c>
      <c r="C2402" s="2" t="s">
        <v>949</v>
      </c>
      <c r="D2402" s="2" t="s">
        <v>27</v>
      </c>
      <c r="E2402" s="2" t="s">
        <v>34</v>
      </c>
      <c r="F2402" s="2">
        <v>2942.93</v>
      </c>
      <c r="G2402" s="2">
        <v>529.73</v>
      </c>
      <c r="H2402" s="2">
        <v>2413.1999999999998</v>
      </c>
      <c r="I2402" s="2" t="s">
        <v>29</v>
      </c>
      <c r="J2402" s="4">
        <v>1.219513509033648</v>
      </c>
      <c r="K2402" t="str">
        <f>_xlfn.XLOOKUP(D2402, dim_channels!A:A, dim_channels!C:C, "Not Found")</f>
        <v>OTA</v>
      </c>
      <c r="L2402" t="str">
        <f>_xlfn.XLOOKUP(D2402, dim_channels!A:A, dim_channels!B:B, "Not Found")</f>
        <v>Expedia</v>
      </c>
    </row>
    <row r="2403" spans="1:12" x14ac:dyDescent="0.2">
      <c r="A2403" s="3" t="s">
        <v>2837</v>
      </c>
      <c r="B2403" s="3" t="s">
        <v>653</v>
      </c>
      <c r="C2403" s="3" t="s">
        <v>653</v>
      </c>
      <c r="D2403" s="3" t="s">
        <v>27</v>
      </c>
      <c r="E2403" s="3" t="s">
        <v>34</v>
      </c>
      <c r="F2403" s="3">
        <v>7207.69</v>
      </c>
      <c r="G2403" s="3">
        <v>1297.3800000000001</v>
      </c>
      <c r="H2403" s="3">
        <v>5910.31</v>
      </c>
      <c r="I2403" s="3" t="s">
        <v>29</v>
      </c>
      <c r="J2403" s="5">
        <v>1.2195113285089949</v>
      </c>
      <c r="K2403" t="str">
        <f>_xlfn.XLOOKUP(D2403, dim_channels!A:A, dim_channels!C:C, "Not Found")</f>
        <v>OTA</v>
      </c>
      <c r="L2403" t="str">
        <f>_xlfn.XLOOKUP(D2403, dim_channels!A:A, dim_channels!B:B, "Not Found")</f>
        <v>Expedia</v>
      </c>
    </row>
    <row r="2404" spans="1:12" x14ac:dyDescent="0.2">
      <c r="A2404" s="2" t="s">
        <v>2838</v>
      </c>
      <c r="B2404" s="2" t="s">
        <v>653</v>
      </c>
      <c r="C2404" s="2" t="s">
        <v>917</v>
      </c>
      <c r="D2404" s="2" t="s">
        <v>27</v>
      </c>
      <c r="E2404" s="2" t="s">
        <v>28</v>
      </c>
      <c r="F2404" s="2">
        <v>20598.53</v>
      </c>
      <c r="G2404" s="2">
        <v>3707.74</v>
      </c>
      <c r="H2404" s="2">
        <v>16890.79</v>
      </c>
      <c r="I2404" s="2" t="s">
        <v>29</v>
      </c>
      <c r="J2404" s="4">
        <v>1.2195125272411771</v>
      </c>
      <c r="K2404" t="str">
        <f>_xlfn.XLOOKUP(D2404, dim_channels!A:A, dim_channels!C:C, "Not Found")</f>
        <v>OTA</v>
      </c>
      <c r="L2404" t="str">
        <f>_xlfn.XLOOKUP(D2404, dim_channels!A:A, dim_channels!B:B, "Not Found")</f>
        <v>Expedia</v>
      </c>
    </row>
    <row r="2405" spans="1:12" x14ac:dyDescent="0.2">
      <c r="A2405" s="3" t="s">
        <v>2839</v>
      </c>
      <c r="B2405" s="3" t="s">
        <v>239</v>
      </c>
      <c r="C2405" s="3" t="s">
        <v>708</v>
      </c>
      <c r="D2405" s="3" t="s">
        <v>27</v>
      </c>
      <c r="E2405" s="3" t="s">
        <v>28</v>
      </c>
      <c r="F2405" s="3">
        <v>8947.1200000000008</v>
      </c>
      <c r="G2405" s="3">
        <v>1610.48</v>
      </c>
      <c r="H2405" s="3">
        <v>7336.64</v>
      </c>
      <c r="I2405" s="3" t="s">
        <v>29</v>
      </c>
      <c r="J2405" s="5">
        <v>1.2195119291664851</v>
      </c>
      <c r="K2405" t="str">
        <f>_xlfn.XLOOKUP(D2405, dim_channels!A:A, dim_channels!C:C, "Not Found")</f>
        <v>OTA</v>
      </c>
      <c r="L2405" t="str">
        <f>_xlfn.XLOOKUP(D2405, dim_channels!A:A, dim_channels!B:B, "Not Found")</f>
        <v>Expedia</v>
      </c>
    </row>
    <row r="2406" spans="1:12" x14ac:dyDescent="0.2">
      <c r="A2406" s="2" t="s">
        <v>2840</v>
      </c>
      <c r="B2406" s="2" t="s">
        <v>138</v>
      </c>
      <c r="C2406" s="2" t="s">
        <v>98</v>
      </c>
      <c r="D2406" s="2" t="s">
        <v>52</v>
      </c>
      <c r="E2406" s="2" t="s">
        <v>34</v>
      </c>
      <c r="F2406" s="2">
        <v>11965.38</v>
      </c>
      <c r="G2406" s="2">
        <v>1435.85</v>
      </c>
      <c r="H2406" s="2">
        <v>10529.53</v>
      </c>
      <c r="I2406" s="2" t="s">
        <v>29</v>
      </c>
      <c r="J2406" s="4">
        <v>1.1363641112186389</v>
      </c>
      <c r="K2406" t="str">
        <f>_xlfn.XLOOKUP(D2406, dim_channels!A:A, dim_channels!C:C, "Not Found")</f>
        <v>OTA</v>
      </c>
      <c r="L2406" t="str">
        <f>_xlfn.XLOOKUP(D2406, dim_channels!A:A, dim_channels!B:B, "Not Found")</f>
        <v>Agoda</v>
      </c>
    </row>
    <row r="2407" spans="1:12" x14ac:dyDescent="0.2">
      <c r="A2407" s="3" t="s">
        <v>2841</v>
      </c>
      <c r="B2407" s="3" t="s">
        <v>396</v>
      </c>
      <c r="C2407" s="3" t="s">
        <v>769</v>
      </c>
      <c r="D2407" s="3" t="s">
        <v>169</v>
      </c>
      <c r="E2407" s="3" t="s">
        <v>34</v>
      </c>
      <c r="F2407" s="3">
        <v>6085.43</v>
      </c>
      <c r="G2407" s="3">
        <v>1217.0899999999999</v>
      </c>
      <c r="H2407" s="3">
        <v>4868.34</v>
      </c>
      <c r="I2407" s="3" t="s">
        <v>29</v>
      </c>
      <c r="J2407" s="5">
        <v>1.250001027044126</v>
      </c>
      <c r="K2407" t="str">
        <f>_xlfn.XLOOKUP(D2407, dim_channels!A:A, dim_channels!C:C, "Not Found")</f>
        <v>GDS</v>
      </c>
      <c r="L2407" t="str">
        <f>_xlfn.XLOOKUP(D2407, dim_channels!A:A, dim_channels!B:B, "Not Found")</f>
        <v>GDS (Amadeus)</v>
      </c>
    </row>
    <row r="2408" spans="1:12" x14ac:dyDescent="0.2">
      <c r="A2408" s="2" t="s">
        <v>2842</v>
      </c>
      <c r="B2408" s="2" t="s">
        <v>608</v>
      </c>
      <c r="C2408" s="2" t="s">
        <v>685</v>
      </c>
      <c r="D2408" s="2" t="s">
        <v>64</v>
      </c>
      <c r="E2408" s="2" t="s">
        <v>28</v>
      </c>
      <c r="F2408" s="2">
        <v>3053.51</v>
      </c>
      <c r="G2408" s="2">
        <v>0</v>
      </c>
      <c r="H2408" s="2">
        <v>3053.51</v>
      </c>
      <c r="I2408" s="2" t="s">
        <v>29</v>
      </c>
      <c r="J2408" s="4">
        <v>1</v>
      </c>
      <c r="K2408" t="str">
        <f>_xlfn.XLOOKUP(D2408, dim_channels!A:A, dim_channels!C:C, "Not Found")</f>
        <v>Direct</v>
      </c>
      <c r="L2408" t="str">
        <f>_xlfn.XLOOKUP(D2408, dim_channels!A:A, dim_channels!B:B, "Not Found")</f>
        <v>Direct Website</v>
      </c>
    </row>
    <row r="2409" spans="1:12" x14ac:dyDescent="0.2">
      <c r="A2409" s="3" t="s">
        <v>2843</v>
      </c>
      <c r="B2409" s="3" t="s">
        <v>612</v>
      </c>
      <c r="C2409" s="3" t="s">
        <v>996</v>
      </c>
      <c r="D2409" s="3" t="s">
        <v>33</v>
      </c>
      <c r="E2409" s="3" t="s">
        <v>60</v>
      </c>
      <c r="F2409" s="3">
        <v>11781.57</v>
      </c>
      <c r="G2409" s="3">
        <v>0</v>
      </c>
      <c r="H2409" s="3">
        <v>11781.57</v>
      </c>
      <c r="I2409" s="3" t="s">
        <v>29</v>
      </c>
      <c r="J2409" s="5">
        <v>1</v>
      </c>
      <c r="K2409" t="str">
        <f>_xlfn.XLOOKUP(D2409, dim_channels!A:A, dim_channels!C:C, "Not Found")</f>
        <v>OTA</v>
      </c>
      <c r="L2409" t="str">
        <f>_xlfn.XLOOKUP(D2409, dim_channels!A:A, dim_channels!B:B, "Not Found")</f>
        <v>Booking.com</v>
      </c>
    </row>
    <row r="2410" spans="1:12" x14ac:dyDescent="0.2">
      <c r="A2410" s="2" t="s">
        <v>2844</v>
      </c>
      <c r="B2410" s="2" t="s">
        <v>31</v>
      </c>
      <c r="C2410" s="2" t="s">
        <v>826</v>
      </c>
      <c r="D2410" s="2" t="s">
        <v>33</v>
      </c>
      <c r="E2410" s="2" t="s">
        <v>34</v>
      </c>
      <c r="F2410" s="2">
        <v>6669.42</v>
      </c>
      <c r="G2410" s="2">
        <v>1000.41</v>
      </c>
      <c r="H2410" s="2">
        <v>5669.01</v>
      </c>
      <c r="I2410" s="2" t="s">
        <v>41</v>
      </c>
      <c r="J2410" s="4">
        <v>1.176469965655379</v>
      </c>
      <c r="K2410" t="str">
        <f>_xlfn.XLOOKUP(D2410, dim_channels!A:A, dim_channels!C:C, "Not Found")</f>
        <v>OTA</v>
      </c>
      <c r="L2410" t="str">
        <f>_xlfn.XLOOKUP(D2410, dim_channels!A:A, dim_channels!B:B, "Not Found")</f>
        <v>Booking.com</v>
      </c>
    </row>
    <row r="2411" spans="1:12" x14ac:dyDescent="0.2">
      <c r="A2411" s="3" t="s">
        <v>2845</v>
      </c>
      <c r="B2411" s="3" t="s">
        <v>161</v>
      </c>
      <c r="C2411" s="3" t="s">
        <v>239</v>
      </c>
      <c r="D2411" s="3" t="s">
        <v>52</v>
      </c>
      <c r="E2411" s="3" t="s">
        <v>34</v>
      </c>
      <c r="F2411" s="3">
        <v>11494.14</v>
      </c>
      <c r="G2411" s="3">
        <v>1379.3</v>
      </c>
      <c r="H2411" s="3">
        <v>10114.84</v>
      </c>
      <c r="I2411" s="3" t="s">
        <v>56</v>
      </c>
      <c r="J2411" s="5">
        <v>1.1363639958714129</v>
      </c>
      <c r="K2411" t="str">
        <f>_xlfn.XLOOKUP(D2411, dim_channels!A:A, dim_channels!C:C, "Not Found")</f>
        <v>OTA</v>
      </c>
      <c r="L2411" t="str">
        <f>_xlfn.XLOOKUP(D2411, dim_channels!A:A, dim_channels!B:B, "Not Found")</f>
        <v>Agoda</v>
      </c>
    </row>
    <row r="2412" spans="1:12" x14ac:dyDescent="0.2">
      <c r="A2412" s="2" t="s">
        <v>2846</v>
      </c>
      <c r="B2412" s="2" t="s">
        <v>783</v>
      </c>
      <c r="C2412" s="2" t="s">
        <v>329</v>
      </c>
      <c r="D2412" s="2" t="s">
        <v>64</v>
      </c>
      <c r="E2412" s="2" t="s">
        <v>28</v>
      </c>
      <c r="F2412" s="2">
        <v>6353.08</v>
      </c>
      <c r="G2412" s="2">
        <v>0</v>
      </c>
      <c r="H2412" s="2">
        <v>6353.08</v>
      </c>
      <c r="I2412" s="2" t="s">
        <v>41</v>
      </c>
      <c r="J2412" s="4">
        <v>1</v>
      </c>
      <c r="K2412" t="str">
        <f>_xlfn.XLOOKUP(D2412, dim_channels!A:A, dim_channels!C:C, "Not Found")</f>
        <v>Direct</v>
      </c>
      <c r="L2412" t="str">
        <f>_xlfn.XLOOKUP(D2412, dim_channels!A:A, dim_channels!B:B, "Not Found")</f>
        <v>Direct Website</v>
      </c>
    </row>
    <row r="2413" spans="1:12" x14ac:dyDescent="0.2">
      <c r="A2413" s="3" t="s">
        <v>2847</v>
      </c>
      <c r="B2413" s="3" t="s">
        <v>826</v>
      </c>
      <c r="C2413" s="3" t="s">
        <v>1234</v>
      </c>
      <c r="D2413" s="3" t="s">
        <v>45</v>
      </c>
      <c r="E2413" s="3" t="s">
        <v>46</v>
      </c>
      <c r="F2413" s="3">
        <v>7372.17</v>
      </c>
      <c r="G2413" s="3">
        <v>368.61</v>
      </c>
      <c r="H2413" s="3">
        <v>7003.56</v>
      </c>
      <c r="I2413" s="3" t="s">
        <v>29</v>
      </c>
      <c r="J2413" s="5">
        <v>1.052631804396621</v>
      </c>
      <c r="K2413" t="str">
        <f>_xlfn.XLOOKUP(D2413, dim_channels!A:A, dim_channels!C:C, "Not Found")</f>
        <v>Corporate</v>
      </c>
      <c r="L2413" t="str">
        <f>_xlfn.XLOOKUP(D2413, dim_channels!A:A, dim_channels!B:B, "Not Found")</f>
        <v>Corporate Direct</v>
      </c>
    </row>
    <row r="2414" spans="1:12" x14ac:dyDescent="0.2">
      <c r="A2414" s="2" t="s">
        <v>2848</v>
      </c>
      <c r="B2414" s="2" t="s">
        <v>209</v>
      </c>
      <c r="C2414" s="2" t="s">
        <v>210</v>
      </c>
      <c r="D2414" s="2" t="s">
        <v>45</v>
      </c>
      <c r="E2414" s="2" t="s">
        <v>46</v>
      </c>
      <c r="F2414" s="2">
        <v>6101.78</v>
      </c>
      <c r="G2414" s="2">
        <v>305.08999999999997</v>
      </c>
      <c r="H2414" s="2">
        <v>5796.69</v>
      </c>
      <c r="I2414" s="2" t="s">
        <v>56</v>
      </c>
      <c r="J2414" s="4">
        <v>1.0526317605392039</v>
      </c>
      <c r="K2414" t="str">
        <f>_xlfn.XLOOKUP(D2414, dim_channels!A:A, dim_channels!C:C, "Not Found")</f>
        <v>Corporate</v>
      </c>
      <c r="L2414" t="str">
        <f>_xlfn.XLOOKUP(D2414, dim_channels!A:A, dim_channels!B:B, "Not Found")</f>
        <v>Corporate Direct</v>
      </c>
    </row>
    <row r="2415" spans="1:12" x14ac:dyDescent="0.2">
      <c r="A2415" s="3" t="s">
        <v>2849</v>
      </c>
      <c r="B2415" s="3" t="s">
        <v>574</v>
      </c>
      <c r="C2415" s="3" t="s">
        <v>299</v>
      </c>
      <c r="D2415" s="3" t="s">
        <v>45</v>
      </c>
      <c r="E2415" s="3" t="s">
        <v>89</v>
      </c>
      <c r="F2415" s="3">
        <v>4702.5</v>
      </c>
      <c r="G2415" s="3">
        <v>0</v>
      </c>
      <c r="H2415" s="3">
        <v>4702.5</v>
      </c>
      <c r="I2415" s="3" t="s">
        <v>29</v>
      </c>
      <c r="J2415" s="5">
        <v>1</v>
      </c>
      <c r="K2415" t="str">
        <f>_xlfn.XLOOKUP(D2415, dim_channels!A:A, dim_channels!C:C, "Not Found")</f>
        <v>Corporate</v>
      </c>
      <c r="L2415" t="str">
        <f>_xlfn.XLOOKUP(D2415, dim_channels!A:A, dim_channels!B:B, "Not Found")</f>
        <v>Corporate Direct</v>
      </c>
    </row>
    <row r="2416" spans="1:12" x14ac:dyDescent="0.2">
      <c r="A2416" s="2" t="s">
        <v>2850</v>
      </c>
      <c r="B2416" s="2" t="s">
        <v>603</v>
      </c>
      <c r="C2416" s="2" t="s">
        <v>278</v>
      </c>
      <c r="D2416" s="2" t="s">
        <v>52</v>
      </c>
      <c r="E2416" s="2" t="s">
        <v>60</v>
      </c>
      <c r="F2416" s="2">
        <v>4307.16</v>
      </c>
      <c r="G2416" s="2">
        <v>0</v>
      </c>
      <c r="H2416" s="2">
        <v>4307.16</v>
      </c>
      <c r="I2416" s="2" t="s">
        <v>29</v>
      </c>
      <c r="J2416" s="4">
        <v>1</v>
      </c>
      <c r="K2416" t="str">
        <f>_xlfn.XLOOKUP(D2416, dim_channels!A:A, dim_channels!C:C, "Not Found")</f>
        <v>OTA</v>
      </c>
      <c r="L2416" t="str">
        <f>_xlfn.XLOOKUP(D2416, dim_channels!A:A, dim_channels!B:B, "Not Found")</f>
        <v>Agoda</v>
      </c>
    </row>
    <row r="2417" spans="1:12" x14ac:dyDescent="0.2">
      <c r="A2417" s="3" t="s">
        <v>2851</v>
      </c>
      <c r="B2417" s="3" t="s">
        <v>145</v>
      </c>
      <c r="C2417" s="3" t="s">
        <v>98</v>
      </c>
      <c r="D2417" s="3" t="s">
        <v>33</v>
      </c>
      <c r="E2417" s="3" t="s">
        <v>28</v>
      </c>
      <c r="F2417" s="3">
        <v>3563.84</v>
      </c>
      <c r="G2417" s="3">
        <v>534.58000000000004</v>
      </c>
      <c r="H2417" s="3">
        <v>3029.26</v>
      </c>
      <c r="I2417" s="3" t="s">
        <v>56</v>
      </c>
      <c r="J2417" s="5">
        <v>1.176472141711177</v>
      </c>
      <c r="K2417" t="str">
        <f>_xlfn.XLOOKUP(D2417, dim_channels!A:A, dim_channels!C:C, "Not Found")</f>
        <v>OTA</v>
      </c>
      <c r="L2417" t="str">
        <f>_xlfn.XLOOKUP(D2417, dim_channels!A:A, dim_channels!B:B, "Not Found")</f>
        <v>Booking.com</v>
      </c>
    </row>
    <row r="2418" spans="1:12" x14ac:dyDescent="0.2">
      <c r="A2418" s="2" t="s">
        <v>2852</v>
      </c>
      <c r="B2418" s="2" t="s">
        <v>112</v>
      </c>
      <c r="C2418" s="2" t="s">
        <v>435</v>
      </c>
      <c r="D2418" s="2" t="s">
        <v>33</v>
      </c>
      <c r="E2418" s="2" t="s">
        <v>60</v>
      </c>
      <c r="F2418" s="2">
        <v>2614.44</v>
      </c>
      <c r="G2418" s="2">
        <v>0</v>
      </c>
      <c r="H2418" s="2">
        <v>2614.44</v>
      </c>
      <c r="I2418" s="2" t="s">
        <v>29</v>
      </c>
      <c r="J2418" s="4">
        <v>1</v>
      </c>
      <c r="K2418" t="str">
        <f>_xlfn.XLOOKUP(D2418, dim_channels!A:A, dim_channels!C:C, "Not Found")</f>
        <v>OTA</v>
      </c>
      <c r="L2418" t="str">
        <f>_xlfn.XLOOKUP(D2418, dim_channels!A:A, dim_channels!B:B, "Not Found")</f>
        <v>Booking.com</v>
      </c>
    </row>
    <row r="2419" spans="1:12" x14ac:dyDescent="0.2">
      <c r="A2419" s="3" t="s">
        <v>2853</v>
      </c>
      <c r="B2419" s="3" t="s">
        <v>51</v>
      </c>
      <c r="C2419" s="3" t="s">
        <v>619</v>
      </c>
      <c r="D2419" s="3" t="s">
        <v>27</v>
      </c>
      <c r="E2419" s="3" t="s">
        <v>60</v>
      </c>
      <c r="F2419" s="3">
        <v>2605.0300000000002</v>
      </c>
      <c r="G2419" s="3">
        <v>0</v>
      </c>
      <c r="H2419" s="3">
        <v>2605.0300000000002</v>
      </c>
      <c r="I2419" s="3" t="s">
        <v>56</v>
      </c>
      <c r="J2419" s="5">
        <v>1</v>
      </c>
      <c r="K2419" t="str">
        <f>_xlfn.XLOOKUP(D2419, dim_channels!A:A, dim_channels!C:C, "Not Found")</f>
        <v>OTA</v>
      </c>
      <c r="L2419" t="str">
        <f>_xlfn.XLOOKUP(D2419, dim_channels!A:A, dim_channels!B:B, "Not Found")</f>
        <v>Expedia</v>
      </c>
    </row>
    <row r="2420" spans="1:12" x14ac:dyDescent="0.2">
      <c r="A2420" s="2" t="s">
        <v>2854</v>
      </c>
      <c r="B2420" s="2" t="s">
        <v>258</v>
      </c>
      <c r="C2420" s="2" t="s">
        <v>567</v>
      </c>
      <c r="D2420" s="2" t="s">
        <v>45</v>
      </c>
      <c r="E2420" s="2" t="s">
        <v>46</v>
      </c>
      <c r="F2420" s="2">
        <v>3442.58</v>
      </c>
      <c r="G2420" s="2">
        <v>172.13</v>
      </c>
      <c r="H2420" s="2">
        <v>3270.45</v>
      </c>
      <c r="I2420" s="2" t="s">
        <v>29</v>
      </c>
      <c r="J2420" s="4">
        <v>1.052631900808757</v>
      </c>
      <c r="K2420" t="str">
        <f>_xlfn.XLOOKUP(D2420, dim_channels!A:A, dim_channels!C:C, "Not Found")</f>
        <v>Corporate</v>
      </c>
      <c r="L2420" t="str">
        <f>_xlfn.XLOOKUP(D2420, dim_channels!A:A, dim_channels!B:B, "Not Found")</f>
        <v>Corporate Direct</v>
      </c>
    </row>
    <row r="2421" spans="1:12" x14ac:dyDescent="0.2">
      <c r="A2421" s="3" t="s">
        <v>2855</v>
      </c>
      <c r="B2421" s="3" t="s">
        <v>202</v>
      </c>
      <c r="C2421" s="3" t="s">
        <v>875</v>
      </c>
      <c r="D2421" s="3" t="s">
        <v>64</v>
      </c>
      <c r="E2421" s="3" t="s">
        <v>28</v>
      </c>
      <c r="F2421" s="3">
        <v>7834.21</v>
      </c>
      <c r="G2421" s="3">
        <v>0</v>
      </c>
      <c r="H2421" s="3">
        <v>7834.21</v>
      </c>
      <c r="I2421" s="3" t="s">
        <v>29</v>
      </c>
      <c r="J2421" s="5">
        <v>1</v>
      </c>
      <c r="K2421" t="str">
        <f>_xlfn.XLOOKUP(D2421, dim_channels!A:A, dim_channels!C:C, "Not Found")</f>
        <v>Direct</v>
      </c>
      <c r="L2421" t="str">
        <f>_xlfn.XLOOKUP(D2421, dim_channels!A:A, dim_channels!B:B, "Not Found")</f>
        <v>Direct Website</v>
      </c>
    </row>
    <row r="2422" spans="1:12" x14ac:dyDescent="0.2">
      <c r="A2422" s="2" t="s">
        <v>2856</v>
      </c>
      <c r="B2422" s="2" t="s">
        <v>205</v>
      </c>
      <c r="C2422" s="2" t="s">
        <v>337</v>
      </c>
      <c r="D2422" s="2" t="s">
        <v>64</v>
      </c>
      <c r="E2422" s="2" t="s">
        <v>34</v>
      </c>
      <c r="F2422" s="2">
        <v>3175.7</v>
      </c>
      <c r="G2422" s="2">
        <v>0</v>
      </c>
      <c r="H2422" s="2">
        <v>3175.7</v>
      </c>
      <c r="I2422" s="2" t="s">
        <v>29</v>
      </c>
      <c r="J2422" s="4">
        <v>1</v>
      </c>
      <c r="K2422" t="str">
        <f>_xlfn.XLOOKUP(D2422, dim_channels!A:A, dim_channels!C:C, "Not Found")</f>
        <v>Direct</v>
      </c>
      <c r="L2422" t="str">
        <f>_xlfn.XLOOKUP(D2422, dim_channels!A:A, dim_channels!B:B, "Not Found")</f>
        <v>Direct Website</v>
      </c>
    </row>
    <row r="2423" spans="1:12" x14ac:dyDescent="0.2">
      <c r="A2423" s="3" t="s">
        <v>2857</v>
      </c>
      <c r="B2423" s="3" t="s">
        <v>236</v>
      </c>
      <c r="C2423" s="3" t="s">
        <v>318</v>
      </c>
      <c r="D2423" s="3" t="s">
        <v>52</v>
      </c>
      <c r="E2423" s="3" t="s">
        <v>34</v>
      </c>
      <c r="F2423" s="3">
        <v>11970.79</v>
      </c>
      <c r="G2423" s="3">
        <v>1436.49</v>
      </c>
      <c r="H2423" s="3">
        <v>10534.3</v>
      </c>
      <c r="I2423" s="3" t="s">
        <v>29</v>
      </c>
      <c r="J2423" s="5">
        <v>1.1363631185745611</v>
      </c>
      <c r="K2423" t="str">
        <f>_xlfn.XLOOKUP(D2423, dim_channels!A:A, dim_channels!C:C, "Not Found")</f>
        <v>OTA</v>
      </c>
      <c r="L2423" t="str">
        <f>_xlfn.XLOOKUP(D2423, dim_channels!A:A, dim_channels!B:B, "Not Found")</f>
        <v>Agoda</v>
      </c>
    </row>
    <row r="2424" spans="1:12" x14ac:dyDescent="0.2">
      <c r="A2424" s="2" t="s">
        <v>2858</v>
      </c>
      <c r="B2424" s="2" t="s">
        <v>714</v>
      </c>
      <c r="C2424" s="2" t="s">
        <v>817</v>
      </c>
      <c r="D2424" s="2" t="s">
        <v>33</v>
      </c>
      <c r="E2424" s="2" t="s">
        <v>34</v>
      </c>
      <c r="F2424" s="2">
        <v>10559.51</v>
      </c>
      <c r="G2424" s="2">
        <v>1583.93</v>
      </c>
      <c r="H2424" s="2">
        <v>8975.58</v>
      </c>
      <c r="I2424" s="2" t="s">
        <v>29</v>
      </c>
      <c r="J2424" s="4">
        <v>1.1764710469964059</v>
      </c>
      <c r="K2424" t="str">
        <f>_xlfn.XLOOKUP(D2424, dim_channels!A:A, dim_channels!C:C, "Not Found")</f>
        <v>OTA</v>
      </c>
      <c r="L2424" t="str">
        <f>_xlfn.XLOOKUP(D2424, dim_channels!A:A, dim_channels!B:B, "Not Found")</f>
        <v>Booking.com</v>
      </c>
    </row>
    <row r="2425" spans="1:12" x14ac:dyDescent="0.2">
      <c r="A2425" s="3" t="s">
        <v>2859</v>
      </c>
      <c r="B2425" s="3" t="s">
        <v>100</v>
      </c>
      <c r="C2425" s="3" t="s">
        <v>258</v>
      </c>
      <c r="D2425" s="3" t="s">
        <v>27</v>
      </c>
      <c r="E2425" s="3" t="s">
        <v>60</v>
      </c>
      <c r="F2425" s="3">
        <v>5060.7</v>
      </c>
      <c r="G2425" s="3">
        <v>0</v>
      </c>
      <c r="H2425" s="3">
        <v>5060.7</v>
      </c>
      <c r="I2425" s="3" t="s">
        <v>29</v>
      </c>
      <c r="J2425" s="5">
        <v>1</v>
      </c>
      <c r="K2425" t="str">
        <f>_xlfn.XLOOKUP(D2425, dim_channels!A:A, dim_channels!C:C, "Not Found")</f>
        <v>OTA</v>
      </c>
      <c r="L2425" t="str">
        <f>_xlfn.XLOOKUP(D2425, dim_channels!A:A, dim_channels!B:B, "Not Found")</f>
        <v>Expedia</v>
      </c>
    </row>
    <row r="2426" spans="1:12" x14ac:dyDescent="0.2">
      <c r="A2426" s="2" t="s">
        <v>2860</v>
      </c>
      <c r="B2426" s="2" t="s">
        <v>520</v>
      </c>
      <c r="C2426" s="2" t="s">
        <v>543</v>
      </c>
      <c r="D2426" s="2" t="s">
        <v>33</v>
      </c>
      <c r="E2426" s="2" t="s">
        <v>60</v>
      </c>
      <c r="F2426" s="2">
        <v>5421.54</v>
      </c>
      <c r="G2426" s="2">
        <v>0</v>
      </c>
      <c r="H2426" s="2">
        <v>5421.54</v>
      </c>
      <c r="I2426" s="2" t="s">
        <v>29</v>
      </c>
      <c r="J2426" s="4">
        <v>1</v>
      </c>
      <c r="K2426" t="str">
        <f>_xlfn.XLOOKUP(D2426, dim_channels!A:A, dim_channels!C:C, "Not Found")</f>
        <v>OTA</v>
      </c>
      <c r="L2426" t="str">
        <f>_xlfn.XLOOKUP(D2426, dim_channels!A:A, dim_channels!B:B, "Not Found")</f>
        <v>Booking.com</v>
      </c>
    </row>
    <row r="2427" spans="1:12" x14ac:dyDescent="0.2">
      <c r="A2427" s="3" t="s">
        <v>2861</v>
      </c>
      <c r="B2427" s="3" t="s">
        <v>79</v>
      </c>
      <c r="C2427" s="3" t="s">
        <v>463</v>
      </c>
      <c r="D2427" s="3" t="s">
        <v>52</v>
      </c>
      <c r="E2427" s="3" t="s">
        <v>60</v>
      </c>
      <c r="F2427" s="3">
        <v>12109.89</v>
      </c>
      <c r="G2427" s="3">
        <v>0</v>
      </c>
      <c r="H2427" s="3">
        <v>12109.89</v>
      </c>
      <c r="I2427" s="3" t="s">
        <v>29</v>
      </c>
      <c r="J2427" s="5">
        <v>1</v>
      </c>
      <c r="K2427" t="str">
        <f>_xlfn.XLOOKUP(D2427, dim_channels!A:A, dim_channels!C:C, "Not Found")</f>
        <v>OTA</v>
      </c>
      <c r="L2427" t="str">
        <f>_xlfn.XLOOKUP(D2427, dim_channels!A:A, dim_channels!B:B, "Not Found")</f>
        <v>Agoda</v>
      </c>
    </row>
    <row r="2428" spans="1:12" x14ac:dyDescent="0.2">
      <c r="A2428" s="2" t="s">
        <v>2862</v>
      </c>
      <c r="B2428" s="2" t="s">
        <v>72</v>
      </c>
      <c r="C2428" s="2" t="s">
        <v>303</v>
      </c>
      <c r="D2428" s="2" t="s">
        <v>206</v>
      </c>
      <c r="E2428" s="2" t="s">
        <v>207</v>
      </c>
      <c r="F2428" s="2">
        <v>10040.540000000001</v>
      </c>
      <c r="G2428" s="2">
        <v>0</v>
      </c>
      <c r="H2428" s="2">
        <v>10040.540000000001</v>
      </c>
      <c r="I2428" s="2" t="s">
        <v>29</v>
      </c>
      <c r="J2428" s="4">
        <v>1</v>
      </c>
      <c r="K2428" t="str">
        <f>_xlfn.XLOOKUP(D2428, dim_channels!A:A, dim_channels!C:C, "Not Found")</f>
        <v>Direct</v>
      </c>
      <c r="L2428" t="str">
        <f>_xlfn.XLOOKUP(D2428, dim_channels!A:A, dim_channels!B:B, "Not Found")</f>
        <v>Walk-in</v>
      </c>
    </row>
    <row r="2429" spans="1:12" x14ac:dyDescent="0.2">
      <c r="A2429" s="3" t="s">
        <v>2863</v>
      </c>
      <c r="B2429" s="3" t="s">
        <v>787</v>
      </c>
      <c r="C2429" s="3" t="s">
        <v>370</v>
      </c>
      <c r="D2429" s="3" t="s">
        <v>64</v>
      </c>
      <c r="E2429" s="3" t="s">
        <v>115</v>
      </c>
      <c r="F2429" s="3">
        <v>4150.07</v>
      </c>
      <c r="G2429" s="3">
        <v>0</v>
      </c>
      <c r="H2429" s="3">
        <v>4150.07</v>
      </c>
      <c r="I2429" s="3" t="s">
        <v>41</v>
      </c>
      <c r="J2429" s="5">
        <v>1</v>
      </c>
      <c r="K2429" t="str">
        <f>_xlfn.XLOOKUP(D2429, dim_channels!A:A, dim_channels!C:C, "Not Found")</f>
        <v>Direct</v>
      </c>
      <c r="L2429" t="str">
        <f>_xlfn.XLOOKUP(D2429, dim_channels!A:A, dim_channels!B:B, "Not Found")</f>
        <v>Direct Website</v>
      </c>
    </row>
    <row r="2430" spans="1:12" x14ac:dyDescent="0.2">
      <c r="A2430" s="2" t="s">
        <v>2864</v>
      </c>
      <c r="B2430" s="2" t="s">
        <v>789</v>
      </c>
      <c r="C2430" s="2" t="s">
        <v>705</v>
      </c>
      <c r="D2430" s="2" t="s">
        <v>27</v>
      </c>
      <c r="E2430" s="2" t="s">
        <v>60</v>
      </c>
      <c r="F2430" s="2">
        <v>12419.33</v>
      </c>
      <c r="G2430" s="2">
        <v>0</v>
      </c>
      <c r="H2430" s="2">
        <v>12419.33</v>
      </c>
      <c r="I2430" s="2" t="s">
        <v>29</v>
      </c>
      <c r="J2430" s="4">
        <v>1</v>
      </c>
      <c r="K2430" t="str">
        <f>_xlfn.XLOOKUP(D2430, dim_channels!A:A, dim_channels!C:C, "Not Found")</f>
        <v>OTA</v>
      </c>
      <c r="L2430" t="str">
        <f>_xlfn.XLOOKUP(D2430, dim_channels!A:A, dim_channels!B:B, "Not Found")</f>
        <v>Expedia</v>
      </c>
    </row>
    <row r="2431" spans="1:12" x14ac:dyDescent="0.2">
      <c r="A2431" s="3" t="s">
        <v>2865</v>
      </c>
      <c r="B2431" s="3" t="s">
        <v>181</v>
      </c>
      <c r="C2431" s="3" t="s">
        <v>69</v>
      </c>
      <c r="D2431" s="3" t="s">
        <v>52</v>
      </c>
      <c r="E2431" s="3" t="s">
        <v>60</v>
      </c>
      <c r="F2431" s="3">
        <v>4973.13</v>
      </c>
      <c r="G2431" s="3">
        <v>0</v>
      </c>
      <c r="H2431" s="3">
        <v>4973.13</v>
      </c>
      <c r="I2431" s="3" t="s">
        <v>29</v>
      </c>
      <c r="J2431" s="5">
        <v>1</v>
      </c>
      <c r="K2431" t="str">
        <f>_xlfn.XLOOKUP(D2431, dim_channels!A:A, dim_channels!C:C, "Not Found")</f>
        <v>OTA</v>
      </c>
      <c r="L2431" t="str">
        <f>_xlfn.XLOOKUP(D2431, dim_channels!A:A, dim_channels!B:B, "Not Found")</f>
        <v>Agoda</v>
      </c>
    </row>
    <row r="2432" spans="1:12" x14ac:dyDescent="0.2">
      <c r="A2432" s="2" t="s">
        <v>2866</v>
      </c>
      <c r="B2432" s="2" t="s">
        <v>1101</v>
      </c>
      <c r="C2432" s="2" t="s">
        <v>418</v>
      </c>
      <c r="D2432" s="2" t="s">
        <v>114</v>
      </c>
      <c r="E2432" s="2" t="s">
        <v>115</v>
      </c>
      <c r="F2432" s="2">
        <v>5360.54</v>
      </c>
      <c r="G2432" s="2">
        <v>536.04999999999995</v>
      </c>
      <c r="H2432" s="2">
        <v>4824.49</v>
      </c>
      <c r="I2432" s="2" t="s">
        <v>29</v>
      </c>
      <c r="J2432" s="4">
        <v>1.1111101898853559</v>
      </c>
      <c r="K2432" t="str">
        <f>_xlfn.XLOOKUP(D2432, dim_channels!A:A, dim_channels!C:C, "Not Found")</f>
        <v>Offline</v>
      </c>
      <c r="L2432" t="str">
        <f>_xlfn.XLOOKUP(D2432, dim_channels!A:A, dim_channels!B:B, "Not Found")</f>
        <v>Travel Agency</v>
      </c>
    </row>
    <row r="2433" spans="1:12" x14ac:dyDescent="0.2">
      <c r="A2433" s="3" t="s">
        <v>2867</v>
      </c>
      <c r="B2433" s="3" t="s">
        <v>451</v>
      </c>
      <c r="C2433" s="3" t="s">
        <v>448</v>
      </c>
      <c r="D2433" s="3" t="s">
        <v>33</v>
      </c>
      <c r="E2433" s="3" t="s">
        <v>34</v>
      </c>
      <c r="F2433" s="3">
        <v>2817.65</v>
      </c>
      <c r="G2433" s="3">
        <v>422.65</v>
      </c>
      <c r="H2433" s="3">
        <v>2395</v>
      </c>
      <c r="I2433" s="3" t="s">
        <v>41</v>
      </c>
      <c r="J2433" s="5">
        <v>1.1764718162839249</v>
      </c>
      <c r="K2433" t="str">
        <f>_xlfn.XLOOKUP(D2433, dim_channels!A:A, dim_channels!C:C, "Not Found")</f>
        <v>OTA</v>
      </c>
      <c r="L2433" t="str">
        <f>_xlfn.XLOOKUP(D2433, dim_channels!A:A, dim_channels!B:B, "Not Found")</f>
        <v>Booking.com</v>
      </c>
    </row>
    <row r="2434" spans="1:12" x14ac:dyDescent="0.2">
      <c r="A2434" s="2" t="s">
        <v>2868</v>
      </c>
      <c r="B2434" s="2" t="s">
        <v>558</v>
      </c>
      <c r="C2434" s="2" t="s">
        <v>299</v>
      </c>
      <c r="D2434" s="2" t="s">
        <v>64</v>
      </c>
      <c r="E2434" s="2" t="s">
        <v>115</v>
      </c>
      <c r="F2434" s="2">
        <v>3116.86</v>
      </c>
      <c r="G2434" s="2">
        <v>0</v>
      </c>
      <c r="H2434" s="2">
        <v>3116.86</v>
      </c>
      <c r="I2434" s="2" t="s">
        <v>29</v>
      </c>
      <c r="J2434" s="4">
        <v>1</v>
      </c>
      <c r="K2434" t="str">
        <f>_xlfn.XLOOKUP(D2434, dim_channels!A:A, dim_channels!C:C, "Not Found")</f>
        <v>Direct</v>
      </c>
      <c r="L2434" t="str">
        <f>_xlfn.XLOOKUP(D2434, dim_channels!A:A, dim_channels!B:B, "Not Found")</f>
        <v>Direct Website</v>
      </c>
    </row>
    <row r="2435" spans="1:12" x14ac:dyDescent="0.2">
      <c r="A2435" s="3" t="s">
        <v>2869</v>
      </c>
      <c r="B2435" s="3" t="s">
        <v>44</v>
      </c>
      <c r="C2435" s="3" t="s">
        <v>168</v>
      </c>
      <c r="D2435" s="3" t="s">
        <v>64</v>
      </c>
      <c r="E2435" s="3" t="s">
        <v>34</v>
      </c>
      <c r="F2435" s="3">
        <v>11499.29</v>
      </c>
      <c r="G2435" s="3">
        <v>0</v>
      </c>
      <c r="H2435" s="3">
        <v>11499.29</v>
      </c>
      <c r="I2435" s="3" t="s">
        <v>29</v>
      </c>
      <c r="J2435" s="5">
        <v>1</v>
      </c>
      <c r="K2435" t="str">
        <f>_xlfn.XLOOKUP(D2435, dim_channels!A:A, dim_channels!C:C, "Not Found")</f>
        <v>Direct</v>
      </c>
      <c r="L2435" t="str">
        <f>_xlfn.XLOOKUP(D2435, dim_channels!A:A, dim_channels!B:B, "Not Found")</f>
        <v>Direct Website</v>
      </c>
    </row>
    <row r="2436" spans="1:12" x14ac:dyDescent="0.2">
      <c r="A2436" s="2" t="s">
        <v>2870</v>
      </c>
      <c r="B2436" s="2" t="s">
        <v>570</v>
      </c>
      <c r="C2436" s="2" t="s">
        <v>81</v>
      </c>
      <c r="D2436" s="2" t="s">
        <v>33</v>
      </c>
      <c r="E2436" s="2" t="s">
        <v>60</v>
      </c>
      <c r="F2436" s="2">
        <v>2596.75</v>
      </c>
      <c r="G2436" s="2">
        <v>0</v>
      </c>
      <c r="H2436" s="2">
        <v>2596.75</v>
      </c>
      <c r="I2436" s="2" t="s">
        <v>29</v>
      </c>
      <c r="J2436" s="4">
        <v>1</v>
      </c>
      <c r="K2436" t="str">
        <f>_xlfn.XLOOKUP(D2436, dim_channels!A:A, dim_channels!C:C, "Not Found")</f>
        <v>OTA</v>
      </c>
      <c r="L2436" t="str">
        <f>_xlfn.XLOOKUP(D2436, dim_channels!A:A, dim_channels!B:B, "Not Found")</f>
        <v>Booking.com</v>
      </c>
    </row>
    <row r="2437" spans="1:12" x14ac:dyDescent="0.2">
      <c r="A2437" s="3" t="s">
        <v>2871</v>
      </c>
      <c r="B2437" s="3" t="s">
        <v>373</v>
      </c>
      <c r="C2437" s="3" t="s">
        <v>839</v>
      </c>
      <c r="D2437" s="3" t="s">
        <v>45</v>
      </c>
      <c r="E2437" s="3" t="s">
        <v>89</v>
      </c>
      <c r="F2437" s="3">
        <v>11445.13</v>
      </c>
      <c r="G2437" s="3">
        <v>0</v>
      </c>
      <c r="H2437" s="3">
        <v>11445.13</v>
      </c>
      <c r="I2437" s="3" t="s">
        <v>56</v>
      </c>
      <c r="J2437" s="5">
        <v>1</v>
      </c>
      <c r="K2437" t="str">
        <f>_xlfn.XLOOKUP(D2437, dim_channels!A:A, dim_channels!C:C, "Not Found")</f>
        <v>Corporate</v>
      </c>
      <c r="L2437" t="str">
        <f>_xlfn.XLOOKUP(D2437, dim_channels!A:A, dim_channels!B:B, "Not Found")</f>
        <v>Corporate Direct</v>
      </c>
    </row>
    <row r="2438" spans="1:12" x14ac:dyDescent="0.2">
      <c r="A2438" s="2" t="s">
        <v>2872</v>
      </c>
      <c r="B2438" s="2" t="s">
        <v>295</v>
      </c>
      <c r="C2438" s="2" t="s">
        <v>558</v>
      </c>
      <c r="D2438" s="2" t="s">
        <v>64</v>
      </c>
      <c r="E2438" s="2" t="s">
        <v>34</v>
      </c>
      <c r="F2438" s="2">
        <v>5962.47</v>
      </c>
      <c r="G2438" s="2">
        <v>0</v>
      </c>
      <c r="H2438" s="2">
        <v>5962.47</v>
      </c>
      <c r="I2438" s="2" t="s">
        <v>29</v>
      </c>
      <c r="J2438" s="4">
        <v>1</v>
      </c>
      <c r="K2438" t="str">
        <f>_xlfn.XLOOKUP(D2438, dim_channels!A:A, dim_channels!C:C, "Not Found")</f>
        <v>Direct</v>
      </c>
      <c r="L2438" t="str">
        <f>_xlfn.XLOOKUP(D2438, dim_channels!A:A, dim_channels!B:B, "Not Found")</f>
        <v>Direct Website</v>
      </c>
    </row>
    <row r="2439" spans="1:12" x14ac:dyDescent="0.2">
      <c r="A2439" s="3" t="s">
        <v>2873</v>
      </c>
      <c r="B2439" s="3" t="s">
        <v>705</v>
      </c>
      <c r="C2439" s="3" t="s">
        <v>48</v>
      </c>
      <c r="D2439" s="3" t="s">
        <v>52</v>
      </c>
      <c r="E2439" s="3" t="s">
        <v>34</v>
      </c>
      <c r="F2439" s="3">
        <v>7465.07</v>
      </c>
      <c r="G2439" s="3">
        <v>895.81</v>
      </c>
      <c r="H2439" s="3">
        <v>6569.26</v>
      </c>
      <c r="I2439" s="3" t="s">
        <v>29</v>
      </c>
      <c r="J2439" s="5">
        <v>1.1363639131348131</v>
      </c>
      <c r="K2439" t="str">
        <f>_xlfn.XLOOKUP(D2439, dim_channels!A:A, dim_channels!C:C, "Not Found")</f>
        <v>OTA</v>
      </c>
      <c r="L2439" t="str">
        <f>_xlfn.XLOOKUP(D2439, dim_channels!A:A, dim_channels!B:B, "Not Found")</f>
        <v>Agoda</v>
      </c>
    </row>
    <row r="2440" spans="1:12" x14ac:dyDescent="0.2">
      <c r="A2440" s="2" t="s">
        <v>2874</v>
      </c>
      <c r="B2440" s="2" t="s">
        <v>230</v>
      </c>
      <c r="C2440" s="2" t="s">
        <v>463</v>
      </c>
      <c r="D2440" s="2" t="s">
        <v>27</v>
      </c>
      <c r="E2440" s="2" t="s">
        <v>60</v>
      </c>
      <c r="F2440" s="2">
        <v>7000.63</v>
      </c>
      <c r="G2440" s="2">
        <v>0</v>
      </c>
      <c r="H2440" s="2">
        <v>7000.63</v>
      </c>
      <c r="I2440" s="2" t="s">
        <v>29</v>
      </c>
      <c r="J2440" s="4">
        <v>1</v>
      </c>
      <c r="K2440" t="str">
        <f>_xlfn.XLOOKUP(D2440, dim_channels!A:A, dim_channels!C:C, "Not Found")</f>
        <v>OTA</v>
      </c>
      <c r="L2440" t="str">
        <f>_xlfn.XLOOKUP(D2440, dim_channels!A:A, dim_channels!B:B, "Not Found")</f>
        <v>Expedia</v>
      </c>
    </row>
    <row r="2441" spans="1:12" x14ac:dyDescent="0.2">
      <c r="A2441" s="3" t="s">
        <v>2875</v>
      </c>
      <c r="B2441" s="3" t="s">
        <v>364</v>
      </c>
      <c r="C2441" s="3" t="s">
        <v>1021</v>
      </c>
      <c r="D2441" s="3" t="s">
        <v>114</v>
      </c>
      <c r="E2441" s="3" t="s">
        <v>115</v>
      </c>
      <c r="F2441" s="3">
        <v>2431.87</v>
      </c>
      <c r="G2441" s="3">
        <v>243.19</v>
      </c>
      <c r="H2441" s="3">
        <v>2188.6799999999998</v>
      </c>
      <c r="I2441" s="3" t="s">
        <v>29</v>
      </c>
      <c r="J2441" s="5">
        <v>1.111112634099092</v>
      </c>
      <c r="K2441" t="str">
        <f>_xlfn.XLOOKUP(D2441, dim_channels!A:A, dim_channels!C:C, "Not Found")</f>
        <v>Offline</v>
      </c>
      <c r="L2441" t="str">
        <f>_xlfn.XLOOKUP(D2441, dim_channels!A:A, dim_channels!B:B, "Not Found")</f>
        <v>Travel Agency</v>
      </c>
    </row>
    <row r="2442" spans="1:12" x14ac:dyDescent="0.2">
      <c r="A2442" s="2" t="s">
        <v>2876</v>
      </c>
      <c r="B2442" s="2" t="s">
        <v>113</v>
      </c>
      <c r="C2442" s="2" t="s">
        <v>236</v>
      </c>
      <c r="D2442" s="2" t="s">
        <v>52</v>
      </c>
      <c r="E2442" s="2" t="s">
        <v>34</v>
      </c>
      <c r="F2442" s="2">
        <v>3041.92</v>
      </c>
      <c r="G2442" s="2">
        <v>365.03</v>
      </c>
      <c r="H2442" s="2">
        <v>2676.89</v>
      </c>
      <c r="I2442" s="2" t="s">
        <v>29</v>
      </c>
      <c r="J2442" s="4">
        <v>1.136363466560075</v>
      </c>
      <c r="K2442" t="str">
        <f>_xlfn.XLOOKUP(D2442, dim_channels!A:A, dim_channels!C:C, "Not Found")</f>
        <v>OTA</v>
      </c>
      <c r="L2442" t="str">
        <f>_xlfn.XLOOKUP(D2442, dim_channels!A:A, dim_channels!B:B, "Not Found")</f>
        <v>Agoda</v>
      </c>
    </row>
    <row r="2443" spans="1:12" x14ac:dyDescent="0.2">
      <c r="A2443" s="3" t="s">
        <v>2877</v>
      </c>
      <c r="B2443" s="3" t="s">
        <v>241</v>
      </c>
      <c r="C2443" s="3" t="s">
        <v>543</v>
      </c>
      <c r="D2443" s="3" t="s">
        <v>114</v>
      </c>
      <c r="E2443" s="3" t="s">
        <v>115</v>
      </c>
      <c r="F2443" s="3">
        <v>6338.18</v>
      </c>
      <c r="G2443" s="3">
        <v>633.82000000000005</v>
      </c>
      <c r="H2443" s="3">
        <v>5704.36</v>
      </c>
      <c r="I2443" s="3" t="s">
        <v>29</v>
      </c>
      <c r="J2443" s="5">
        <v>1.111111500676675</v>
      </c>
      <c r="K2443" t="str">
        <f>_xlfn.XLOOKUP(D2443, dim_channels!A:A, dim_channels!C:C, "Not Found")</f>
        <v>Offline</v>
      </c>
      <c r="L2443" t="str">
        <f>_xlfn.XLOOKUP(D2443, dim_channels!A:A, dim_channels!B:B, "Not Found")</f>
        <v>Travel Agency</v>
      </c>
    </row>
    <row r="2444" spans="1:12" x14ac:dyDescent="0.2">
      <c r="A2444" s="2" t="s">
        <v>2878</v>
      </c>
      <c r="B2444" s="2" t="s">
        <v>54</v>
      </c>
      <c r="C2444" s="2" t="s">
        <v>546</v>
      </c>
      <c r="D2444" s="2" t="s">
        <v>169</v>
      </c>
      <c r="E2444" s="2" t="s">
        <v>34</v>
      </c>
      <c r="F2444" s="2">
        <v>2876.66</v>
      </c>
      <c r="G2444" s="2">
        <v>575.33000000000004</v>
      </c>
      <c r="H2444" s="2">
        <v>2301.33</v>
      </c>
      <c r="I2444" s="2" t="s">
        <v>56</v>
      </c>
      <c r="J2444" s="4">
        <v>1.2499989136716589</v>
      </c>
      <c r="K2444" t="str">
        <f>_xlfn.XLOOKUP(D2444, dim_channels!A:A, dim_channels!C:C, "Not Found")</f>
        <v>GDS</v>
      </c>
      <c r="L2444" t="str">
        <f>_xlfn.XLOOKUP(D2444, dim_channels!A:A, dim_channels!B:B, "Not Found")</f>
        <v>GDS (Amadeus)</v>
      </c>
    </row>
    <row r="2445" spans="1:12" x14ac:dyDescent="0.2">
      <c r="A2445" s="3" t="s">
        <v>2879</v>
      </c>
      <c r="B2445" s="3" t="s">
        <v>97</v>
      </c>
      <c r="C2445" s="3" t="s">
        <v>370</v>
      </c>
      <c r="D2445" s="3" t="s">
        <v>114</v>
      </c>
      <c r="E2445" s="3" t="s">
        <v>115</v>
      </c>
      <c r="F2445" s="3">
        <v>7961.22</v>
      </c>
      <c r="G2445" s="3">
        <v>796.12</v>
      </c>
      <c r="H2445" s="3">
        <v>7165.1</v>
      </c>
      <c r="I2445" s="3" t="s">
        <v>56</v>
      </c>
      <c r="J2445" s="5">
        <v>1.111110800965792</v>
      </c>
      <c r="K2445" t="str">
        <f>_xlfn.XLOOKUP(D2445, dim_channels!A:A, dim_channels!C:C, "Not Found")</f>
        <v>Offline</v>
      </c>
      <c r="L2445" t="str">
        <f>_xlfn.XLOOKUP(D2445, dim_channels!A:A, dim_channels!B:B, "Not Found")</f>
        <v>Travel Agency</v>
      </c>
    </row>
    <row r="2446" spans="1:12" x14ac:dyDescent="0.2">
      <c r="A2446" s="2" t="s">
        <v>2880</v>
      </c>
      <c r="B2446" s="2" t="s">
        <v>484</v>
      </c>
      <c r="C2446" s="2" t="s">
        <v>866</v>
      </c>
      <c r="D2446" s="2" t="s">
        <v>64</v>
      </c>
      <c r="E2446" s="2" t="s">
        <v>34</v>
      </c>
      <c r="F2446" s="2">
        <v>12243.43</v>
      </c>
      <c r="G2446" s="2">
        <v>0</v>
      </c>
      <c r="H2446" s="2">
        <v>12243.43</v>
      </c>
      <c r="I2446" s="2" t="s">
        <v>29</v>
      </c>
      <c r="J2446" s="4">
        <v>1</v>
      </c>
      <c r="K2446" t="str">
        <f>_xlfn.XLOOKUP(D2446, dim_channels!A:A, dim_channels!C:C, "Not Found")</f>
        <v>Direct</v>
      </c>
      <c r="L2446" t="str">
        <f>_xlfn.XLOOKUP(D2446, dim_channels!A:A, dim_channels!B:B, "Not Found")</f>
        <v>Direct Website</v>
      </c>
    </row>
    <row r="2447" spans="1:12" x14ac:dyDescent="0.2">
      <c r="A2447" s="3" t="s">
        <v>2881</v>
      </c>
      <c r="B2447" s="3" t="s">
        <v>712</v>
      </c>
      <c r="C2447" s="3" t="s">
        <v>371</v>
      </c>
      <c r="D2447" s="3" t="s">
        <v>33</v>
      </c>
      <c r="E2447" s="3" t="s">
        <v>28</v>
      </c>
      <c r="F2447" s="3">
        <v>8232.98</v>
      </c>
      <c r="G2447" s="3">
        <v>1234.95</v>
      </c>
      <c r="H2447" s="3">
        <v>6998.03</v>
      </c>
      <c r="I2447" s="3" t="s">
        <v>29</v>
      </c>
      <c r="J2447" s="5">
        <v>1.176471092578911</v>
      </c>
      <c r="K2447" t="str">
        <f>_xlfn.XLOOKUP(D2447, dim_channels!A:A, dim_channels!C:C, "Not Found")</f>
        <v>OTA</v>
      </c>
      <c r="L2447" t="str">
        <f>_xlfn.XLOOKUP(D2447, dim_channels!A:A, dim_channels!B:B, "Not Found")</f>
        <v>Booking.com</v>
      </c>
    </row>
    <row r="2448" spans="1:12" x14ac:dyDescent="0.2">
      <c r="A2448" s="2" t="s">
        <v>2882</v>
      </c>
      <c r="B2448" s="2" t="s">
        <v>162</v>
      </c>
      <c r="C2448" s="2" t="s">
        <v>708</v>
      </c>
      <c r="D2448" s="2" t="s">
        <v>64</v>
      </c>
      <c r="E2448" s="2" t="s">
        <v>28</v>
      </c>
      <c r="F2448" s="2">
        <v>4791.8599999999997</v>
      </c>
      <c r="G2448" s="2">
        <v>0</v>
      </c>
      <c r="H2448" s="2">
        <v>4791.8599999999997</v>
      </c>
      <c r="I2448" s="2" t="s">
        <v>29</v>
      </c>
      <c r="J2448" s="4">
        <v>1</v>
      </c>
      <c r="K2448" t="str">
        <f>_xlfn.XLOOKUP(D2448, dim_channels!A:A, dim_channels!C:C, "Not Found")</f>
        <v>Direct</v>
      </c>
      <c r="L2448" t="str">
        <f>_xlfn.XLOOKUP(D2448, dim_channels!A:A, dim_channels!B:B, "Not Found")</f>
        <v>Direct Website</v>
      </c>
    </row>
    <row r="2449" spans="1:12" x14ac:dyDescent="0.2">
      <c r="A2449" s="3" t="s">
        <v>2883</v>
      </c>
      <c r="B2449" s="3" t="s">
        <v>198</v>
      </c>
      <c r="C2449" s="3" t="s">
        <v>376</v>
      </c>
      <c r="D2449" s="3" t="s">
        <v>169</v>
      </c>
      <c r="E2449" s="3" t="s">
        <v>46</v>
      </c>
      <c r="F2449" s="3">
        <v>9095.18</v>
      </c>
      <c r="G2449" s="3">
        <v>1819.04</v>
      </c>
      <c r="H2449" s="3">
        <v>7276.14</v>
      </c>
      <c r="I2449" s="3" t="s">
        <v>41</v>
      </c>
      <c r="J2449" s="5">
        <v>1.250000687177542</v>
      </c>
      <c r="K2449" t="str">
        <f>_xlfn.XLOOKUP(D2449, dim_channels!A:A, dim_channels!C:C, "Not Found")</f>
        <v>GDS</v>
      </c>
      <c r="L2449" t="str">
        <f>_xlfn.XLOOKUP(D2449, dim_channels!A:A, dim_channels!B:B, "Not Found")</f>
        <v>GDS (Amadeus)</v>
      </c>
    </row>
    <row r="2450" spans="1:12" x14ac:dyDescent="0.2">
      <c r="A2450" s="2" t="s">
        <v>2884</v>
      </c>
      <c r="B2450" s="2" t="s">
        <v>294</v>
      </c>
      <c r="C2450" s="2" t="s">
        <v>543</v>
      </c>
      <c r="D2450" s="2" t="s">
        <v>33</v>
      </c>
      <c r="E2450" s="2" t="s">
        <v>60</v>
      </c>
      <c r="F2450" s="2">
        <v>11968.55</v>
      </c>
      <c r="G2450" s="2">
        <v>0</v>
      </c>
      <c r="H2450" s="2">
        <v>11968.55</v>
      </c>
      <c r="I2450" s="2" t="s">
        <v>41</v>
      </c>
      <c r="J2450" s="4">
        <v>1</v>
      </c>
      <c r="K2450" t="str">
        <f>_xlfn.XLOOKUP(D2450, dim_channels!A:A, dim_channels!C:C, "Not Found")</f>
        <v>OTA</v>
      </c>
      <c r="L2450" t="str">
        <f>_xlfn.XLOOKUP(D2450, dim_channels!A:A, dim_channels!B:B, "Not Found")</f>
        <v>Booking.com</v>
      </c>
    </row>
    <row r="2451" spans="1:12" x14ac:dyDescent="0.2">
      <c r="A2451" s="3" t="s">
        <v>2885</v>
      </c>
      <c r="B2451" s="3" t="s">
        <v>97</v>
      </c>
      <c r="C2451" s="3" t="s">
        <v>283</v>
      </c>
      <c r="D2451" s="3" t="s">
        <v>114</v>
      </c>
      <c r="E2451" s="3" t="s">
        <v>115</v>
      </c>
      <c r="F2451" s="3">
        <v>15766.63</v>
      </c>
      <c r="G2451" s="3">
        <v>1576.66</v>
      </c>
      <c r="H2451" s="3">
        <v>14189.97</v>
      </c>
      <c r="I2451" s="3" t="s">
        <v>29</v>
      </c>
      <c r="J2451" s="5">
        <v>1.111110876203403</v>
      </c>
      <c r="K2451" t="str">
        <f>_xlfn.XLOOKUP(D2451, dim_channels!A:A, dim_channels!C:C, "Not Found")</f>
        <v>Offline</v>
      </c>
      <c r="L2451" t="str">
        <f>_xlfn.XLOOKUP(D2451, dim_channels!A:A, dim_channels!B:B, "Not Found")</f>
        <v>Travel Agency</v>
      </c>
    </row>
    <row r="2452" spans="1:12" x14ac:dyDescent="0.2">
      <c r="A2452" s="2" t="s">
        <v>2886</v>
      </c>
      <c r="B2452" s="2" t="s">
        <v>234</v>
      </c>
      <c r="C2452" s="2" t="s">
        <v>458</v>
      </c>
      <c r="D2452" s="2" t="s">
        <v>206</v>
      </c>
      <c r="E2452" s="2" t="s">
        <v>207</v>
      </c>
      <c r="F2452" s="2">
        <v>13164.25</v>
      </c>
      <c r="G2452" s="2">
        <v>0</v>
      </c>
      <c r="H2452" s="2">
        <v>13164.25</v>
      </c>
      <c r="I2452" s="2" t="s">
        <v>29</v>
      </c>
      <c r="J2452" s="4">
        <v>1</v>
      </c>
      <c r="K2452" t="str">
        <f>_xlfn.XLOOKUP(D2452, dim_channels!A:A, dim_channels!C:C, "Not Found")</f>
        <v>Direct</v>
      </c>
      <c r="L2452" t="str">
        <f>_xlfn.XLOOKUP(D2452, dim_channels!A:A, dim_channels!B:B, "Not Found")</f>
        <v>Walk-in</v>
      </c>
    </row>
    <row r="2453" spans="1:12" x14ac:dyDescent="0.2">
      <c r="A2453" s="3" t="s">
        <v>2887</v>
      </c>
      <c r="B2453" s="3" t="s">
        <v>189</v>
      </c>
      <c r="C2453" s="3" t="s">
        <v>81</v>
      </c>
      <c r="D2453" s="3" t="s">
        <v>64</v>
      </c>
      <c r="E2453" s="3" t="s">
        <v>115</v>
      </c>
      <c r="F2453" s="3">
        <v>2963.4</v>
      </c>
      <c r="G2453" s="3">
        <v>0</v>
      </c>
      <c r="H2453" s="3">
        <v>2963.4</v>
      </c>
      <c r="I2453" s="3" t="s">
        <v>29</v>
      </c>
      <c r="J2453" s="5">
        <v>1</v>
      </c>
      <c r="K2453" t="str">
        <f>_xlfn.XLOOKUP(D2453, dim_channels!A:A, dim_channels!C:C, "Not Found")</f>
        <v>Direct</v>
      </c>
      <c r="L2453" t="str">
        <f>_xlfn.XLOOKUP(D2453, dim_channels!A:A, dim_channels!B:B, "Not Found")</f>
        <v>Direct Website</v>
      </c>
    </row>
    <row r="2454" spans="1:12" x14ac:dyDescent="0.2">
      <c r="A2454" s="2" t="s">
        <v>2888</v>
      </c>
      <c r="B2454" s="2" t="s">
        <v>824</v>
      </c>
      <c r="C2454" s="2" t="s">
        <v>247</v>
      </c>
      <c r="D2454" s="2" t="s">
        <v>52</v>
      </c>
      <c r="E2454" s="2" t="s">
        <v>60</v>
      </c>
      <c r="F2454" s="2">
        <v>10098.69</v>
      </c>
      <c r="G2454" s="2">
        <v>0</v>
      </c>
      <c r="H2454" s="2">
        <v>10098.69</v>
      </c>
      <c r="I2454" s="2" t="s">
        <v>29</v>
      </c>
      <c r="J2454" s="4">
        <v>1</v>
      </c>
      <c r="K2454" t="str">
        <f>_xlfn.XLOOKUP(D2454, dim_channels!A:A, dim_channels!C:C, "Not Found")</f>
        <v>OTA</v>
      </c>
      <c r="L2454" t="str">
        <f>_xlfn.XLOOKUP(D2454, dim_channels!A:A, dim_channels!B:B, "Not Found")</f>
        <v>Agoda</v>
      </c>
    </row>
    <row r="2455" spans="1:12" x14ac:dyDescent="0.2">
      <c r="A2455" s="3" t="s">
        <v>2889</v>
      </c>
      <c r="B2455" s="3" t="s">
        <v>120</v>
      </c>
      <c r="C2455" s="3" t="s">
        <v>120</v>
      </c>
      <c r="D2455" s="3" t="s">
        <v>45</v>
      </c>
      <c r="E2455" s="3" t="s">
        <v>46</v>
      </c>
      <c r="F2455" s="3">
        <v>12700.95</v>
      </c>
      <c r="G2455" s="3">
        <v>635.04999999999995</v>
      </c>
      <c r="H2455" s="3">
        <v>12065.9</v>
      </c>
      <c r="I2455" s="3" t="s">
        <v>41</v>
      </c>
      <c r="J2455" s="5">
        <v>1.0526317970478789</v>
      </c>
      <c r="K2455" t="str">
        <f>_xlfn.XLOOKUP(D2455, dim_channels!A:A, dim_channels!C:C, "Not Found")</f>
        <v>Corporate</v>
      </c>
      <c r="L2455" t="str">
        <f>_xlfn.XLOOKUP(D2455, dim_channels!A:A, dim_channels!B:B, "Not Found")</f>
        <v>Corporate Direct</v>
      </c>
    </row>
    <row r="2456" spans="1:12" x14ac:dyDescent="0.2">
      <c r="A2456" s="2" t="s">
        <v>2890</v>
      </c>
      <c r="B2456" s="2" t="s">
        <v>217</v>
      </c>
      <c r="C2456" s="2" t="s">
        <v>43</v>
      </c>
      <c r="D2456" s="2" t="s">
        <v>64</v>
      </c>
      <c r="E2456" s="2" t="s">
        <v>34</v>
      </c>
      <c r="F2456" s="2">
        <v>3838.34</v>
      </c>
      <c r="G2456" s="2">
        <v>0</v>
      </c>
      <c r="H2456" s="2">
        <v>3838.34</v>
      </c>
      <c r="I2456" s="2" t="s">
        <v>56</v>
      </c>
      <c r="J2456" s="4">
        <v>1</v>
      </c>
      <c r="K2456" t="str">
        <f>_xlfn.XLOOKUP(D2456, dim_channels!A:A, dim_channels!C:C, "Not Found")</f>
        <v>Direct</v>
      </c>
      <c r="L2456" t="str">
        <f>_xlfn.XLOOKUP(D2456, dim_channels!A:A, dim_channels!B:B, "Not Found")</f>
        <v>Direct Website</v>
      </c>
    </row>
    <row r="2457" spans="1:12" x14ac:dyDescent="0.2">
      <c r="A2457" s="3" t="s">
        <v>2891</v>
      </c>
      <c r="B2457" s="3" t="s">
        <v>783</v>
      </c>
      <c r="C2457" s="3" t="s">
        <v>315</v>
      </c>
      <c r="D2457" s="3" t="s">
        <v>33</v>
      </c>
      <c r="E2457" s="3" t="s">
        <v>60</v>
      </c>
      <c r="F2457" s="3">
        <v>4837.9399999999996</v>
      </c>
      <c r="G2457" s="3">
        <v>0</v>
      </c>
      <c r="H2457" s="3">
        <v>4837.9399999999996</v>
      </c>
      <c r="I2457" s="3" t="s">
        <v>29</v>
      </c>
      <c r="J2457" s="5">
        <v>1</v>
      </c>
      <c r="K2457" t="str">
        <f>_xlfn.XLOOKUP(D2457, dim_channels!A:A, dim_channels!C:C, "Not Found")</f>
        <v>OTA</v>
      </c>
      <c r="L2457" t="str">
        <f>_xlfn.XLOOKUP(D2457, dim_channels!A:A, dim_channels!B:B, "Not Found")</f>
        <v>Booking.com</v>
      </c>
    </row>
    <row r="2458" spans="1:12" x14ac:dyDescent="0.2">
      <c r="A2458" s="2" t="s">
        <v>2892</v>
      </c>
      <c r="B2458" s="2" t="s">
        <v>66</v>
      </c>
      <c r="C2458" s="2" t="s">
        <v>66</v>
      </c>
      <c r="D2458" s="2" t="s">
        <v>33</v>
      </c>
      <c r="E2458" s="2" t="s">
        <v>60</v>
      </c>
      <c r="F2458" s="2">
        <v>6244.32</v>
      </c>
      <c r="G2458" s="2">
        <v>0</v>
      </c>
      <c r="H2458" s="2">
        <v>6244.32</v>
      </c>
      <c r="I2458" s="2" t="s">
        <v>41</v>
      </c>
      <c r="J2458" s="4">
        <v>1</v>
      </c>
      <c r="K2458" t="str">
        <f>_xlfn.XLOOKUP(D2458, dim_channels!A:A, dim_channels!C:C, "Not Found")</f>
        <v>OTA</v>
      </c>
      <c r="L2458" t="str">
        <f>_xlfn.XLOOKUP(D2458, dim_channels!A:A, dim_channels!B:B, "Not Found")</f>
        <v>Booking.com</v>
      </c>
    </row>
    <row r="2459" spans="1:12" x14ac:dyDescent="0.2">
      <c r="A2459" s="3" t="s">
        <v>2893</v>
      </c>
      <c r="B2459" s="3" t="s">
        <v>148</v>
      </c>
      <c r="C2459" s="3" t="s">
        <v>262</v>
      </c>
      <c r="D2459" s="3" t="s">
        <v>33</v>
      </c>
      <c r="E2459" s="3" t="s">
        <v>60</v>
      </c>
      <c r="F2459" s="3">
        <v>15894.51</v>
      </c>
      <c r="G2459" s="3">
        <v>0</v>
      </c>
      <c r="H2459" s="3">
        <v>15894.51</v>
      </c>
      <c r="I2459" s="3" t="s">
        <v>29</v>
      </c>
      <c r="J2459" s="5">
        <v>1</v>
      </c>
      <c r="K2459" t="str">
        <f>_xlfn.XLOOKUP(D2459, dim_channels!A:A, dim_channels!C:C, "Not Found")</f>
        <v>OTA</v>
      </c>
      <c r="L2459" t="str">
        <f>_xlfn.XLOOKUP(D2459, dim_channels!A:A, dim_channels!B:B, "Not Found")</f>
        <v>Booking.com</v>
      </c>
    </row>
    <row r="2460" spans="1:12" x14ac:dyDescent="0.2">
      <c r="A2460" s="2" t="s">
        <v>2894</v>
      </c>
      <c r="B2460" s="2" t="s">
        <v>148</v>
      </c>
      <c r="C2460" s="2" t="s">
        <v>783</v>
      </c>
      <c r="D2460" s="2" t="s">
        <v>64</v>
      </c>
      <c r="E2460" s="2" t="s">
        <v>115</v>
      </c>
      <c r="F2460" s="2">
        <v>5777.51</v>
      </c>
      <c r="G2460" s="2">
        <v>0</v>
      </c>
      <c r="H2460" s="2">
        <v>5777.51</v>
      </c>
      <c r="I2460" s="2" t="s">
        <v>29</v>
      </c>
      <c r="J2460" s="4">
        <v>1</v>
      </c>
      <c r="K2460" t="str">
        <f>_xlfn.XLOOKUP(D2460, dim_channels!A:A, dim_channels!C:C, "Not Found")</f>
        <v>Direct</v>
      </c>
      <c r="L2460" t="str">
        <f>_xlfn.XLOOKUP(D2460, dim_channels!A:A, dim_channels!B:B, "Not Found")</f>
        <v>Direct Website</v>
      </c>
    </row>
    <row r="2461" spans="1:12" x14ac:dyDescent="0.2">
      <c r="A2461" s="3" t="s">
        <v>2895</v>
      </c>
      <c r="B2461" s="3" t="s">
        <v>328</v>
      </c>
      <c r="C2461" s="3" t="s">
        <v>595</v>
      </c>
      <c r="D2461" s="3" t="s">
        <v>64</v>
      </c>
      <c r="E2461" s="3" t="s">
        <v>34</v>
      </c>
      <c r="F2461" s="3">
        <v>3529.08</v>
      </c>
      <c r="G2461" s="3">
        <v>0</v>
      </c>
      <c r="H2461" s="3">
        <v>3529.08</v>
      </c>
      <c r="I2461" s="3" t="s">
        <v>41</v>
      </c>
      <c r="J2461" s="5">
        <v>1</v>
      </c>
      <c r="K2461" t="str">
        <f>_xlfn.XLOOKUP(D2461, dim_channels!A:A, dim_channels!C:C, "Not Found")</f>
        <v>Direct</v>
      </c>
      <c r="L2461" t="str">
        <f>_xlfn.XLOOKUP(D2461, dim_channels!A:A, dim_channels!B:B, "Not Found")</f>
        <v>Direct Website</v>
      </c>
    </row>
    <row r="2462" spans="1:12" x14ac:dyDescent="0.2">
      <c r="A2462" s="2" t="s">
        <v>2896</v>
      </c>
      <c r="B2462" s="2" t="s">
        <v>465</v>
      </c>
      <c r="C2462" s="2" t="s">
        <v>465</v>
      </c>
      <c r="D2462" s="2" t="s">
        <v>45</v>
      </c>
      <c r="E2462" s="2" t="s">
        <v>89</v>
      </c>
      <c r="F2462" s="2">
        <v>4596.75</v>
      </c>
      <c r="G2462" s="2">
        <v>0</v>
      </c>
      <c r="H2462" s="2">
        <v>4596.75</v>
      </c>
      <c r="I2462" s="2" t="s">
        <v>29</v>
      </c>
      <c r="J2462" s="4">
        <v>1</v>
      </c>
      <c r="K2462" t="str">
        <f>_xlfn.XLOOKUP(D2462, dim_channels!A:A, dim_channels!C:C, "Not Found")</f>
        <v>Corporate</v>
      </c>
      <c r="L2462" t="str">
        <f>_xlfn.XLOOKUP(D2462, dim_channels!A:A, dim_channels!B:B, "Not Found")</f>
        <v>Corporate Direct</v>
      </c>
    </row>
    <row r="2463" spans="1:12" x14ac:dyDescent="0.2">
      <c r="A2463" s="3" t="s">
        <v>2897</v>
      </c>
      <c r="B2463" s="3" t="s">
        <v>81</v>
      </c>
      <c r="C2463" s="3" t="s">
        <v>198</v>
      </c>
      <c r="D2463" s="3" t="s">
        <v>64</v>
      </c>
      <c r="E2463" s="3" t="s">
        <v>34</v>
      </c>
      <c r="F2463" s="3">
        <v>13733.64</v>
      </c>
      <c r="G2463" s="3">
        <v>0</v>
      </c>
      <c r="H2463" s="3">
        <v>13733.64</v>
      </c>
      <c r="I2463" s="3" t="s">
        <v>29</v>
      </c>
      <c r="J2463" s="5">
        <v>1</v>
      </c>
      <c r="K2463" t="str">
        <f>_xlfn.XLOOKUP(D2463, dim_channels!A:A, dim_channels!C:C, "Not Found")</f>
        <v>Direct</v>
      </c>
      <c r="L2463" t="str">
        <f>_xlfn.XLOOKUP(D2463, dim_channels!A:A, dim_channels!B:B, "Not Found")</f>
        <v>Direct Website</v>
      </c>
    </row>
    <row r="2464" spans="1:12" x14ac:dyDescent="0.2">
      <c r="A2464" s="2" t="s">
        <v>2898</v>
      </c>
      <c r="B2464" s="2" t="s">
        <v>181</v>
      </c>
      <c r="C2464" s="2" t="s">
        <v>82</v>
      </c>
      <c r="D2464" s="2" t="s">
        <v>52</v>
      </c>
      <c r="E2464" s="2" t="s">
        <v>60</v>
      </c>
      <c r="F2464" s="2">
        <v>8696.0400000000009</v>
      </c>
      <c r="G2464" s="2">
        <v>0</v>
      </c>
      <c r="H2464" s="2">
        <v>8696.0400000000009</v>
      </c>
      <c r="I2464" s="2" t="s">
        <v>41</v>
      </c>
      <c r="J2464" s="4">
        <v>1</v>
      </c>
      <c r="K2464" t="str">
        <f>_xlfn.XLOOKUP(D2464, dim_channels!A:A, dim_channels!C:C, "Not Found")</f>
        <v>OTA</v>
      </c>
      <c r="L2464" t="str">
        <f>_xlfn.XLOOKUP(D2464, dim_channels!A:A, dim_channels!B:B, "Not Found")</f>
        <v>Agoda</v>
      </c>
    </row>
    <row r="2465" spans="1:12" x14ac:dyDescent="0.2">
      <c r="A2465" s="3" t="s">
        <v>2899</v>
      </c>
      <c r="B2465" s="3" t="s">
        <v>430</v>
      </c>
      <c r="C2465" s="3" t="s">
        <v>210</v>
      </c>
      <c r="D2465" s="3" t="s">
        <v>52</v>
      </c>
      <c r="E2465" s="3" t="s">
        <v>34</v>
      </c>
      <c r="F2465" s="3">
        <v>10267.6</v>
      </c>
      <c r="G2465" s="3">
        <v>1232.1099999999999</v>
      </c>
      <c r="H2465" s="3">
        <v>9035.49</v>
      </c>
      <c r="I2465" s="3" t="s">
        <v>29</v>
      </c>
      <c r="J2465" s="5">
        <v>1.1363633848302639</v>
      </c>
      <c r="K2465" t="str">
        <f>_xlfn.XLOOKUP(D2465, dim_channels!A:A, dim_channels!C:C, "Not Found")</f>
        <v>OTA</v>
      </c>
      <c r="L2465" t="str">
        <f>_xlfn.XLOOKUP(D2465, dim_channels!A:A, dim_channels!B:B, "Not Found")</f>
        <v>Agoda</v>
      </c>
    </row>
    <row r="2466" spans="1:12" x14ac:dyDescent="0.2">
      <c r="A2466" s="2" t="s">
        <v>2900</v>
      </c>
      <c r="B2466" s="2" t="s">
        <v>666</v>
      </c>
      <c r="C2466" s="2" t="s">
        <v>454</v>
      </c>
      <c r="D2466" s="2" t="s">
        <v>45</v>
      </c>
      <c r="E2466" s="2" t="s">
        <v>46</v>
      </c>
      <c r="F2466" s="2">
        <v>5081.47</v>
      </c>
      <c r="G2466" s="2">
        <v>254.07</v>
      </c>
      <c r="H2466" s="2">
        <v>4827.3999999999996</v>
      </c>
      <c r="I2466" s="2" t="s">
        <v>29</v>
      </c>
      <c r="J2466" s="4">
        <v>1.052630815760037</v>
      </c>
      <c r="K2466" t="str">
        <f>_xlfn.XLOOKUP(D2466, dim_channels!A:A, dim_channels!C:C, "Not Found")</f>
        <v>Corporate</v>
      </c>
      <c r="L2466" t="str">
        <f>_xlfn.XLOOKUP(D2466, dim_channels!A:A, dim_channels!B:B, "Not Found")</f>
        <v>Corporate Direct</v>
      </c>
    </row>
    <row r="2467" spans="1:12" x14ac:dyDescent="0.2">
      <c r="A2467" s="3" t="s">
        <v>2901</v>
      </c>
      <c r="B2467" s="3" t="s">
        <v>917</v>
      </c>
      <c r="C2467" s="3" t="s">
        <v>472</v>
      </c>
      <c r="D2467" s="3" t="s">
        <v>45</v>
      </c>
      <c r="E2467" s="3" t="s">
        <v>89</v>
      </c>
      <c r="F2467" s="3">
        <v>3027.07</v>
      </c>
      <c r="G2467" s="3">
        <v>0</v>
      </c>
      <c r="H2467" s="3">
        <v>3027.07</v>
      </c>
      <c r="I2467" s="3" t="s">
        <v>56</v>
      </c>
      <c r="J2467" s="5">
        <v>1</v>
      </c>
      <c r="K2467" t="str">
        <f>_xlfn.XLOOKUP(D2467, dim_channels!A:A, dim_channels!C:C, "Not Found")</f>
        <v>Corporate</v>
      </c>
      <c r="L2467" t="str">
        <f>_xlfn.XLOOKUP(D2467, dim_channels!A:A, dim_channels!B:B, "Not Found")</f>
        <v>Corporate Direct</v>
      </c>
    </row>
    <row r="2468" spans="1:12" x14ac:dyDescent="0.2">
      <c r="A2468" s="2" t="s">
        <v>2902</v>
      </c>
      <c r="B2468" s="2" t="s">
        <v>595</v>
      </c>
      <c r="C2468" s="2" t="s">
        <v>986</v>
      </c>
      <c r="D2468" s="2" t="s">
        <v>52</v>
      </c>
      <c r="E2468" s="2" t="s">
        <v>60</v>
      </c>
      <c r="F2468" s="2">
        <v>12045.11</v>
      </c>
      <c r="G2468" s="2">
        <v>0</v>
      </c>
      <c r="H2468" s="2">
        <v>12045.11</v>
      </c>
      <c r="I2468" s="2" t="s">
        <v>29</v>
      </c>
      <c r="J2468" s="4">
        <v>1</v>
      </c>
      <c r="K2468" t="str">
        <f>_xlfn.XLOOKUP(D2468, dim_channels!A:A, dim_channels!C:C, "Not Found")</f>
        <v>OTA</v>
      </c>
      <c r="L2468" t="str">
        <f>_xlfn.XLOOKUP(D2468, dim_channels!A:A, dim_channels!B:B, "Not Found")</f>
        <v>Agoda</v>
      </c>
    </row>
    <row r="2469" spans="1:12" x14ac:dyDescent="0.2">
      <c r="A2469" s="3" t="s">
        <v>2903</v>
      </c>
      <c r="B2469" s="3" t="s">
        <v>401</v>
      </c>
      <c r="C2469" s="3" t="s">
        <v>1825</v>
      </c>
      <c r="D2469" s="3" t="s">
        <v>27</v>
      </c>
      <c r="E2469" s="3" t="s">
        <v>28</v>
      </c>
      <c r="F2469" s="3">
        <v>2511.06</v>
      </c>
      <c r="G2469" s="3">
        <v>451.99</v>
      </c>
      <c r="H2469" s="3">
        <v>2059.0700000000002</v>
      </c>
      <c r="I2469" s="3" t="s">
        <v>29</v>
      </c>
      <c r="J2469" s="5">
        <v>1.2195117213110771</v>
      </c>
      <c r="K2469" t="str">
        <f>_xlfn.XLOOKUP(D2469, dim_channels!A:A, dim_channels!C:C, "Not Found")</f>
        <v>OTA</v>
      </c>
      <c r="L2469" t="str">
        <f>_xlfn.XLOOKUP(D2469, dim_channels!A:A, dim_channels!B:B, "Not Found")</f>
        <v>Expedia</v>
      </c>
    </row>
    <row r="2470" spans="1:12" x14ac:dyDescent="0.2">
      <c r="A2470" s="2" t="s">
        <v>2904</v>
      </c>
      <c r="B2470" s="2" t="s">
        <v>630</v>
      </c>
      <c r="C2470" s="2" t="s">
        <v>219</v>
      </c>
      <c r="D2470" s="2" t="s">
        <v>45</v>
      </c>
      <c r="E2470" s="2" t="s">
        <v>46</v>
      </c>
      <c r="F2470" s="2">
        <v>2923.86</v>
      </c>
      <c r="G2470" s="2">
        <v>146.19</v>
      </c>
      <c r="H2470" s="2">
        <v>2777.67</v>
      </c>
      <c r="I2470" s="2" t="s">
        <v>29</v>
      </c>
      <c r="J2470" s="4">
        <v>1.0526304420611521</v>
      </c>
      <c r="K2470" t="str">
        <f>_xlfn.XLOOKUP(D2470, dim_channels!A:A, dim_channels!C:C, "Not Found")</f>
        <v>Corporate</v>
      </c>
      <c r="L2470" t="str">
        <f>_xlfn.XLOOKUP(D2470, dim_channels!A:A, dim_channels!B:B, "Not Found")</f>
        <v>Corporate Direct</v>
      </c>
    </row>
    <row r="2471" spans="1:12" x14ac:dyDescent="0.2">
      <c r="A2471" s="3" t="s">
        <v>2905</v>
      </c>
      <c r="B2471" s="3" t="s">
        <v>863</v>
      </c>
      <c r="C2471" s="3" t="s">
        <v>512</v>
      </c>
      <c r="D2471" s="3" t="s">
        <v>27</v>
      </c>
      <c r="E2471" s="3" t="s">
        <v>34</v>
      </c>
      <c r="F2471" s="3">
        <v>26836.77</v>
      </c>
      <c r="G2471" s="3">
        <v>4830.62</v>
      </c>
      <c r="H2471" s="3">
        <v>22006.15</v>
      </c>
      <c r="I2471" s="3" t="s">
        <v>29</v>
      </c>
      <c r="J2471" s="5">
        <v>1.219512272705584</v>
      </c>
      <c r="K2471" t="str">
        <f>_xlfn.XLOOKUP(D2471, dim_channels!A:A, dim_channels!C:C, "Not Found")</f>
        <v>OTA</v>
      </c>
      <c r="L2471" t="str">
        <f>_xlfn.XLOOKUP(D2471, dim_channels!A:A, dim_channels!B:B, "Not Found")</f>
        <v>Expedia</v>
      </c>
    </row>
    <row r="2472" spans="1:12" x14ac:dyDescent="0.2">
      <c r="A2472" s="2" t="s">
        <v>2906</v>
      </c>
      <c r="B2472" s="2" t="s">
        <v>112</v>
      </c>
      <c r="C2472" s="2" t="s">
        <v>209</v>
      </c>
      <c r="D2472" s="2" t="s">
        <v>169</v>
      </c>
      <c r="E2472" s="2" t="s">
        <v>46</v>
      </c>
      <c r="F2472" s="2">
        <v>5511.14</v>
      </c>
      <c r="G2472" s="2">
        <v>1102.23</v>
      </c>
      <c r="H2472" s="2">
        <v>4408.91</v>
      </c>
      <c r="I2472" s="2" t="s">
        <v>29</v>
      </c>
      <c r="J2472" s="4">
        <v>1.250000567033575</v>
      </c>
      <c r="K2472" t="str">
        <f>_xlfn.XLOOKUP(D2472, dim_channels!A:A, dim_channels!C:C, "Not Found")</f>
        <v>GDS</v>
      </c>
      <c r="L2472" t="str">
        <f>_xlfn.XLOOKUP(D2472, dim_channels!A:A, dim_channels!B:B, "Not Found")</f>
        <v>GDS (Amadeus)</v>
      </c>
    </row>
    <row r="2473" spans="1:12" x14ac:dyDescent="0.2">
      <c r="A2473" s="3" t="s">
        <v>2907</v>
      </c>
      <c r="B2473" s="3" t="s">
        <v>702</v>
      </c>
      <c r="C2473" s="3" t="s">
        <v>328</v>
      </c>
      <c r="D2473" s="3" t="s">
        <v>206</v>
      </c>
      <c r="E2473" s="3" t="s">
        <v>207</v>
      </c>
      <c r="F2473" s="3">
        <v>3452.26</v>
      </c>
      <c r="G2473" s="3">
        <v>0</v>
      </c>
      <c r="H2473" s="3">
        <v>3452.26</v>
      </c>
      <c r="I2473" s="3" t="s">
        <v>29</v>
      </c>
      <c r="J2473" s="5">
        <v>1</v>
      </c>
      <c r="K2473" t="str">
        <f>_xlfn.XLOOKUP(D2473, dim_channels!A:A, dim_channels!C:C, "Not Found")</f>
        <v>Direct</v>
      </c>
      <c r="L2473" t="str">
        <f>_xlfn.XLOOKUP(D2473, dim_channels!A:A, dim_channels!B:B, "Not Found")</f>
        <v>Walk-in</v>
      </c>
    </row>
    <row r="2474" spans="1:12" x14ac:dyDescent="0.2">
      <c r="A2474" s="2" t="s">
        <v>2908</v>
      </c>
      <c r="B2474" s="2" t="s">
        <v>360</v>
      </c>
      <c r="C2474" s="2" t="s">
        <v>95</v>
      </c>
      <c r="D2474" s="2" t="s">
        <v>114</v>
      </c>
      <c r="E2474" s="2" t="s">
        <v>46</v>
      </c>
      <c r="F2474" s="2">
        <v>2850.01</v>
      </c>
      <c r="G2474" s="2">
        <v>285</v>
      </c>
      <c r="H2474" s="2">
        <v>2565.0100000000002</v>
      </c>
      <c r="I2474" s="2" t="s">
        <v>41</v>
      </c>
      <c r="J2474" s="4">
        <v>1.11111067793108</v>
      </c>
      <c r="K2474" t="str">
        <f>_xlfn.XLOOKUP(D2474, dim_channels!A:A, dim_channels!C:C, "Not Found")</f>
        <v>Offline</v>
      </c>
      <c r="L2474" t="str">
        <f>_xlfn.XLOOKUP(D2474, dim_channels!A:A, dim_channels!B:B, "Not Found")</f>
        <v>Travel Agency</v>
      </c>
    </row>
    <row r="2475" spans="1:12" x14ac:dyDescent="0.2">
      <c r="A2475" s="3" t="s">
        <v>2909</v>
      </c>
      <c r="B2475" s="3" t="s">
        <v>269</v>
      </c>
      <c r="C2475" s="3" t="s">
        <v>505</v>
      </c>
      <c r="D2475" s="3" t="s">
        <v>169</v>
      </c>
      <c r="E2475" s="3" t="s">
        <v>46</v>
      </c>
      <c r="F2475" s="3">
        <v>12306.29</v>
      </c>
      <c r="G2475" s="3">
        <v>2461.2600000000002</v>
      </c>
      <c r="H2475" s="3">
        <v>9845.0300000000007</v>
      </c>
      <c r="I2475" s="3" t="s">
        <v>41</v>
      </c>
      <c r="J2475" s="5">
        <v>1.250000253935234</v>
      </c>
      <c r="K2475" t="str">
        <f>_xlfn.XLOOKUP(D2475, dim_channels!A:A, dim_channels!C:C, "Not Found")</f>
        <v>GDS</v>
      </c>
      <c r="L2475" t="str">
        <f>_xlfn.XLOOKUP(D2475, dim_channels!A:A, dim_channels!B:B, "Not Found")</f>
        <v>GDS (Amadeus)</v>
      </c>
    </row>
    <row r="2476" spans="1:12" x14ac:dyDescent="0.2">
      <c r="A2476" s="2" t="s">
        <v>2910</v>
      </c>
      <c r="B2476" s="2" t="s">
        <v>355</v>
      </c>
      <c r="C2476" s="2" t="s">
        <v>712</v>
      </c>
      <c r="D2476" s="2" t="s">
        <v>45</v>
      </c>
      <c r="E2476" s="2" t="s">
        <v>89</v>
      </c>
      <c r="F2476" s="2">
        <v>6266.94</v>
      </c>
      <c r="G2476" s="2">
        <v>0</v>
      </c>
      <c r="H2476" s="2">
        <v>6266.94</v>
      </c>
      <c r="I2476" s="2" t="s">
        <v>29</v>
      </c>
      <c r="J2476" s="4">
        <v>1</v>
      </c>
      <c r="K2476" t="str">
        <f>_xlfn.XLOOKUP(D2476, dim_channels!A:A, dim_channels!C:C, "Not Found")</f>
        <v>Corporate</v>
      </c>
      <c r="L2476" t="str">
        <f>_xlfn.XLOOKUP(D2476, dim_channels!A:A, dim_channels!B:B, "Not Found")</f>
        <v>Corporate Direct</v>
      </c>
    </row>
    <row r="2477" spans="1:12" x14ac:dyDescent="0.2">
      <c r="A2477" s="3" t="s">
        <v>2911</v>
      </c>
      <c r="B2477" s="3" t="s">
        <v>378</v>
      </c>
      <c r="C2477" s="3" t="s">
        <v>36</v>
      </c>
      <c r="D2477" s="3" t="s">
        <v>52</v>
      </c>
      <c r="E2477" s="3" t="s">
        <v>34</v>
      </c>
      <c r="F2477" s="3">
        <v>7125.17</v>
      </c>
      <c r="G2477" s="3">
        <v>855.02</v>
      </c>
      <c r="H2477" s="3">
        <v>6270.15</v>
      </c>
      <c r="I2477" s="3" t="s">
        <v>41</v>
      </c>
      <c r="J2477" s="5">
        <v>1.1363635638700831</v>
      </c>
      <c r="K2477" t="str">
        <f>_xlfn.XLOOKUP(D2477, dim_channels!A:A, dim_channels!C:C, "Not Found")</f>
        <v>OTA</v>
      </c>
      <c r="L2477" t="str">
        <f>_xlfn.XLOOKUP(D2477, dim_channels!A:A, dim_channels!B:B, "Not Found")</f>
        <v>Agoda</v>
      </c>
    </row>
    <row r="2478" spans="1:12" x14ac:dyDescent="0.2">
      <c r="A2478" s="2" t="s">
        <v>2912</v>
      </c>
      <c r="B2478" s="2" t="s">
        <v>401</v>
      </c>
      <c r="C2478" s="2" t="s">
        <v>773</v>
      </c>
      <c r="D2478" s="2" t="s">
        <v>64</v>
      </c>
      <c r="E2478" s="2" t="s">
        <v>115</v>
      </c>
      <c r="F2478" s="2">
        <v>4804.7700000000004</v>
      </c>
      <c r="G2478" s="2">
        <v>0</v>
      </c>
      <c r="H2478" s="2">
        <v>4804.7700000000004</v>
      </c>
      <c r="I2478" s="2" t="s">
        <v>29</v>
      </c>
      <c r="J2478" s="4">
        <v>1</v>
      </c>
      <c r="K2478" t="str">
        <f>_xlfn.XLOOKUP(D2478, dim_channels!A:A, dim_channels!C:C, "Not Found")</f>
        <v>Direct</v>
      </c>
      <c r="L2478" t="str">
        <f>_xlfn.XLOOKUP(D2478, dim_channels!A:A, dim_channels!B:B, "Not Found")</f>
        <v>Direct Website</v>
      </c>
    </row>
    <row r="2479" spans="1:12" x14ac:dyDescent="0.2">
      <c r="A2479" s="3" t="s">
        <v>2913</v>
      </c>
      <c r="B2479" s="3" t="s">
        <v>497</v>
      </c>
      <c r="C2479" s="3" t="s">
        <v>153</v>
      </c>
      <c r="D2479" s="3" t="s">
        <v>52</v>
      </c>
      <c r="E2479" s="3" t="s">
        <v>34</v>
      </c>
      <c r="F2479" s="3">
        <v>7579.78</v>
      </c>
      <c r="G2479" s="3">
        <v>909.57</v>
      </c>
      <c r="H2479" s="3">
        <v>6670.21</v>
      </c>
      <c r="I2479" s="3" t="s">
        <v>29</v>
      </c>
      <c r="J2479" s="5">
        <v>1.1363630230532471</v>
      </c>
      <c r="K2479" t="str">
        <f>_xlfn.XLOOKUP(D2479, dim_channels!A:A, dim_channels!C:C, "Not Found")</f>
        <v>OTA</v>
      </c>
      <c r="L2479" t="str">
        <f>_xlfn.XLOOKUP(D2479, dim_channels!A:A, dim_channels!B:B, "Not Found")</f>
        <v>Agoda</v>
      </c>
    </row>
    <row r="2480" spans="1:12" x14ac:dyDescent="0.2">
      <c r="A2480" s="2" t="s">
        <v>2914</v>
      </c>
      <c r="B2480" s="2" t="s">
        <v>1354</v>
      </c>
      <c r="C2480" s="2" t="s">
        <v>314</v>
      </c>
      <c r="D2480" s="2" t="s">
        <v>52</v>
      </c>
      <c r="E2480" s="2" t="s">
        <v>60</v>
      </c>
      <c r="F2480" s="2">
        <v>5760.58</v>
      </c>
      <c r="G2480" s="2">
        <v>0</v>
      </c>
      <c r="H2480" s="2">
        <v>5760.58</v>
      </c>
      <c r="I2480" s="2" t="s">
        <v>29</v>
      </c>
      <c r="J2480" s="4">
        <v>1</v>
      </c>
      <c r="K2480" t="str">
        <f>_xlfn.XLOOKUP(D2480, dim_channels!A:A, dim_channels!C:C, "Not Found")</f>
        <v>OTA</v>
      </c>
      <c r="L2480" t="str">
        <f>_xlfn.XLOOKUP(D2480, dim_channels!A:A, dim_channels!B:B, "Not Found")</f>
        <v>Agoda</v>
      </c>
    </row>
    <row r="2481" spans="1:12" x14ac:dyDescent="0.2">
      <c r="A2481" s="3" t="s">
        <v>2915</v>
      </c>
      <c r="B2481" s="3" t="s">
        <v>76</v>
      </c>
      <c r="C2481" s="3" t="s">
        <v>393</v>
      </c>
      <c r="D2481" s="3" t="s">
        <v>45</v>
      </c>
      <c r="E2481" s="3" t="s">
        <v>89</v>
      </c>
      <c r="F2481" s="3">
        <v>3064.43</v>
      </c>
      <c r="G2481" s="3">
        <v>0</v>
      </c>
      <c r="H2481" s="3">
        <v>3064.43</v>
      </c>
      <c r="I2481" s="3" t="s">
        <v>56</v>
      </c>
      <c r="J2481" s="5">
        <v>1</v>
      </c>
      <c r="K2481" t="str">
        <f>_xlfn.XLOOKUP(D2481, dim_channels!A:A, dim_channels!C:C, "Not Found")</f>
        <v>Corporate</v>
      </c>
      <c r="L2481" t="str">
        <f>_xlfn.XLOOKUP(D2481, dim_channels!A:A, dim_channels!B:B, "Not Found")</f>
        <v>Corporate Direct</v>
      </c>
    </row>
    <row r="2482" spans="1:12" x14ac:dyDescent="0.2">
      <c r="A2482" s="2" t="s">
        <v>2916</v>
      </c>
      <c r="B2482" s="2" t="s">
        <v>69</v>
      </c>
      <c r="C2482" s="2" t="s">
        <v>724</v>
      </c>
      <c r="D2482" s="2" t="s">
        <v>64</v>
      </c>
      <c r="E2482" s="2" t="s">
        <v>28</v>
      </c>
      <c r="F2482" s="2">
        <v>9316.2199999999993</v>
      </c>
      <c r="G2482" s="2">
        <v>0</v>
      </c>
      <c r="H2482" s="2">
        <v>9316.2199999999993</v>
      </c>
      <c r="I2482" s="2" t="s">
        <v>56</v>
      </c>
      <c r="J2482" s="4">
        <v>1</v>
      </c>
      <c r="K2482" t="str">
        <f>_xlfn.XLOOKUP(D2482, dim_channels!A:A, dim_channels!C:C, "Not Found")</f>
        <v>Direct</v>
      </c>
      <c r="L2482" t="str">
        <f>_xlfn.XLOOKUP(D2482, dim_channels!A:A, dim_channels!B:B, "Not Found")</f>
        <v>Direct Website</v>
      </c>
    </row>
    <row r="2483" spans="1:12" x14ac:dyDescent="0.2">
      <c r="A2483" s="3" t="s">
        <v>2917</v>
      </c>
      <c r="B2483" s="3" t="s">
        <v>95</v>
      </c>
      <c r="C2483" s="3" t="s">
        <v>501</v>
      </c>
      <c r="D2483" s="3" t="s">
        <v>27</v>
      </c>
      <c r="E2483" s="3" t="s">
        <v>60</v>
      </c>
      <c r="F2483" s="3">
        <v>2171.4699999999998</v>
      </c>
      <c r="G2483" s="3">
        <v>0</v>
      </c>
      <c r="H2483" s="3">
        <v>2171.4699999999998</v>
      </c>
      <c r="I2483" s="3" t="s">
        <v>41</v>
      </c>
      <c r="J2483" s="5">
        <v>1</v>
      </c>
      <c r="K2483" t="str">
        <f>_xlfn.XLOOKUP(D2483, dim_channels!A:A, dim_channels!C:C, "Not Found")</f>
        <v>OTA</v>
      </c>
      <c r="L2483" t="str">
        <f>_xlfn.XLOOKUP(D2483, dim_channels!A:A, dim_channels!B:B, "Not Found")</f>
        <v>Expedia</v>
      </c>
    </row>
    <row r="2484" spans="1:12" x14ac:dyDescent="0.2">
      <c r="A2484" s="2" t="s">
        <v>2918</v>
      </c>
      <c r="B2484" s="2" t="s">
        <v>664</v>
      </c>
      <c r="C2484" s="2" t="s">
        <v>396</v>
      </c>
      <c r="D2484" s="2" t="s">
        <v>33</v>
      </c>
      <c r="E2484" s="2" t="s">
        <v>34</v>
      </c>
      <c r="F2484" s="2">
        <v>3175.95</v>
      </c>
      <c r="G2484" s="2">
        <v>476.39</v>
      </c>
      <c r="H2484" s="2">
        <v>2699.56</v>
      </c>
      <c r="I2484" s="2" t="s">
        <v>29</v>
      </c>
      <c r="J2484" s="4">
        <v>1.176469498733127</v>
      </c>
      <c r="K2484" t="str">
        <f>_xlfn.XLOOKUP(D2484, dim_channels!A:A, dim_channels!C:C, "Not Found")</f>
        <v>OTA</v>
      </c>
      <c r="L2484" t="str">
        <f>_xlfn.XLOOKUP(D2484, dim_channels!A:A, dim_channels!B:B, "Not Found")</f>
        <v>Booking.com</v>
      </c>
    </row>
    <row r="2485" spans="1:12" x14ac:dyDescent="0.2">
      <c r="A2485" s="3" t="s">
        <v>2919</v>
      </c>
      <c r="B2485" s="3" t="s">
        <v>291</v>
      </c>
      <c r="C2485" s="3" t="s">
        <v>117</v>
      </c>
      <c r="D2485" s="3" t="s">
        <v>169</v>
      </c>
      <c r="E2485" s="3" t="s">
        <v>34</v>
      </c>
      <c r="F2485" s="3">
        <v>14475.05</v>
      </c>
      <c r="G2485" s="3">
        <v>2895.01</v>
      </c>
      <c r="H2485" s="3">
        <v>11580.04</v>
      </c>
      <c r="I2485" s="3" t="s">
        <v>29</v>
      </c>
      <c r="J2485" s="5">
        <v>1.25</v>
      </c>
      <c r="K2485" t="str">
        <f>_xlfn.XLOOKUP(D2485, dim_channels!A:A, dim_channels!C:C, "Not Found")</f>
        <v>GDS</v>
      </c>
      <c r="L2485" t="str">
        <f>_xlfn.XLOOKUP(D2485, dim_channels!A:A, dim_channels!B:B, "Not Found")</f>
        <v>GDS (Amadeus)</v>
      </c>
    </row>
    <row r="2486" spans="1:12" x14ac:dyDescent="0.2">
      <c r="A2486" s="2" t="s">
        <v>2920</v>
      </c>
      <c r="B2486" s="2" t="s">
        <v>58</v>
      </c>
      <c r="C2486" s="2" t="s">
        <v>120</v>
      </c>
      <c r="D2486" s="2" t="s">
        <v>33</v>
      </c>
      <c r="E2486" s="2" t="s">
        <v>28</v>
      </c>
      <c r="F2486" s="2">
        <v>13711.59</v>
      </c>
      <c r="G2486" s="2">
        <v>2056.7399999999998</v>
      </c>
      <c r="H2486" s="2">
        <v>11654.85</v>
      </c>
      <c r="I2486" s="2" t="s">
        <v>29</v>
      </c>
      <c r="J2486" s="4">
        <v>1.1764707396491589</v>
      </c>
      <c r="K2486" t="str">
        <f>_xlfn.XLOOKUP(D2486, dim_channels!A:A, dim_channels!C:C, "Not Found")</f>
        <v>OTA</v>
      </c>
      <c r="L2486" t="str">
        <f>_xlfn.XLOOKUP(D2486, dim_channels!A:A, dim_channels!B:B, "Not Found")</f>
        <v>Booking.com</v>
      </c>
    </row>
    <row r="2487" spans="1:12" x14ac:dyDescent="0.2">
      <c r="A2487" s="3" t="s">
        <v>2921</v>
      </c>
      <c r="B2487" s="3" t="s">
        <v>247</v>
      </c>
      <c r="C2487" s="3" t="s">
        <v>200</v>
      </c>
      <c r="D2487" s="3" t="s">
        <v>64</v>
      </c>
      <c r="E2487" s="3" t="s">
        <v>28</v>
      </c>
      <c r="F2487" s="3">
        <v>25352.73</v>
      </c>
      <c r="G2487" s="3">
        <v>0</v>
      </c>
      <c r="H2487" s="3">
        <v>25352.73</v>
      </c>
      <c r="I2487" s="3" t="s">
        <v>29</v>
      </c>
      <c r="J2487" s="5">
        <v>1</v>
      </c>
      <c r="K2487" t="str">
        <f>_xlfn.XLOOKUP(D2487, dim_channels!A:A, dim_channels!C:C, "Not Found")</f>
        <v>Direct</v>
      </c>
      <c r="L2487" t="str">
        <f>_xlfn.XLOOKUP(D2487, dim_channels!A:A, dim_channels!B:B, "Not Found")</f>
        <v>Direct Website</v>
      </c>
    </row>
    <row r="2488" spans="1:12" x14ac:dyDescent="0.2">
      <c r="A2488" s="2" t="s">
        <v>2922</v>
      </c>
      <c r="B2488" s="2" t="s">
        <v>274</v>
      </c>
      <c r="C2488" s="2" t="s">
        <v>664</v>
      </c>
      <c r="D2488" s="2" t="s">
        <v>52</v>
      </c>
      <c r="E2488" s="2" t="s">
        <v>34</v>
      </c>
      <c r="F2488" s="2">
        <v>16210.19</v>
      </c>
      <c r="G2488" s="2">
        <v>1945.22</v>
      </c>
      <c r="H2488" s="2">
        <v>14264.97</v>
      </c>
      <c r="I2488" s="2" t="s">
        <v>41</v>
      </c>
      <c r="J2488" s="4">
        <v>1.1363634133124709</v>
      </c>
      <c r="K2488" t="str">
        <f>_xlfn.XLOOKUP(D2488, dim_channels!A:A, dim_channels!C:C, "Not Found")</f>
        <v>OTA</v>
      </c>
      <c r="L2488" t="str">
        <f>_xlfn.XLOOKUP(D2488, dim_channels!A:A, dim_channels!B:B, "Not Found")</f>
        <v>Agoda</v>
      </c>
    </row>
    <row r="2489" spans="1:12" x14ac:dyDescent="0.2">
      <c r="A2489" s="3" t="s">
        <v>2923</v>
      </c>
      <c r="B2489" s="3" t="s">
        <v>315</v>
      </c>
      <c r="C2489" s="3" t="s">
        <v>209</v>
      </c>
      <c r="D2489" s="3" t="s">
        <v>45</v>
      </c>
      <c r="E2489" s="3" t="s">
        <v>89</v>
      </c>
      <c r="F2489" s="3">
        <v>15637.68</v>
      </c>
      <c r="G2489" s="3">
        <v>0</v>
      </c>
      <c r="H2489" s="3">
        <v>15637.68</v>
      </c>
      <c r="I2489" s="3" t="s">
        <v>29</v>
      </c>
      <c r="J2489" s="5">
        <v>1</v>
      </c>
      <c r="K2489" t="str">
        <f>_xlfn.XLOOKUP(D2489, dim_channels!A:A, dim_channels!C:C, "Not Found")</f>
        <v>Corporate</v>
      </c>
      <c r="L2489" t="str">
        <f>_xlfn.XLOOKUP(D2489, dim_channels!A:A, dim_channels!B:B, "Not Found")</f>
        <v>Corporate Direct</v>
      </c>
    </row>
    <row r="2490" spans="1:12" x14ac:dyDescent="0.2">
      <c r="A2490" s="2" t="s">
        <v>2924</v>
      </c>
      <c r="B2490" s="2" t="s">
        <v>159</v>
      </c>
      <c r="C2490" s="2" t="s">
        <v>465</v>
      </c>
      <c r="D2490" s="2" t="s">
        <v>52</v>
      </c>
      <c r="E2490" s="2" t="s">
        <v>34</v>
      </c>
      <c r="F2490" s="2">
        <v>2737.11</v>
      </c>
      <c r="G2490" s="2">
        <v>328.45</v>
      </c>
      <c r="H2490" s="2">
        <v>2408.66</v>
      </c>
      <c r="I2490" s="2" t="s">
        <v>29</v>
      </c>
      <c r="J2490" s="4">
        <v>1.1363621266596371</v>
      </c>
      <c r="K2490" t="str">
        <f>_xlfn.XLOOKUP(D2490, dim_channels!A:A, dim_channels!C:C, "Not Found")</f>
        <v>OTA</v>
      </c>
      <c r="L2490" t="str">
        <f>_xlfn.XLOOKUP(D2490, dim_channels!A:A, dim_channels!B:B, "Not Found")</f>
        <v>Agoda</v>
      </c>
    </row>
    <row r="2491" spans="1:12" x14ac:dyDescent="0.2">
      <c r="A2491" s="3" t="s">
        <v>2925</v>
      </c>
      <c r="B2491" s="3" t="s">
        <v>36</v>
      </c>
      <c r="C2491" s="3" t="s">
        <v>117</v>
      </c>
      <c r="D2491" s="3" t="s">
        <v>33</v>
      </c>
      <c r="E2491" s="3" t="s">
        <v>28</v>
      </c>
      <c r="F2491" s="3">
        <v>8710.2900000000009</v>
      </c>
      <c r="G2491" s="3">
        <v>1306.54</v>
      </c>
      <c r="H2491" s="3">
        <v>7403.75</v>
      </c>
      <c r="I2491" s="3" t="s">
        <v>41</v>
      </c>
      <c r="J2491" s="5">
        <v>1.176470032078339</v>
      </c>
      <c r="K2491" t="str">
        <f>_xlfn.XLOOKUP(D2491, dim_channels!A:A, dim_channels!C:C, "Not Found")</f>
        <v>OTA</v>
      </c>
      <c r="L2491" t="str">
        <f>_xlfn.XLOOKUP(D2491, dim_channels!A:A, dim_channels!B:B, "Not Found")</f>
        <v>Booking.com</v>
      </c>
    </row>
    <row r="2492" spans="1:12" x14ac:dyDescent="0.2">
      <c r="A2492" s="2" t="s">
        <v>2926</v>
      </c>
      <c r="B2492" s="2" t="s">
        <v>626</v>
      </c>
      <c r="C2492" s="2" t="s">
        <v>315</v>
      </c>
      <c r="D2492" s="2" t="s">
        <v>206</v>
      </c>
      <c r="E2492" s="2" t="s">
        <v>207</v>
      </c>
      <c r="F2492" s="2">
        <v>10737.68</v>
      </c>
      <c r="G2492" s="2">
        <v>0</v>
      </c>
      <c r="H2492" s="2">
        <v>10737.68</v>
      </c>
      <c r="I2492" s="2" t="s">
        <v>56</v>
      </c>
      <c r="J2492" s="4">
        <v>1</v>
      </c>
      <c r="K2492" t="str">
        <f>_xlfn.XLOOKUP(D2492, dim_channels!A:A, dim_channels!C:C, "Not Found")</f>
        <v>Direct</v>
      </c>
      <c r="L2492" t="str">
        <f>_xlfn.XLOOKUP(D2492, dim_channels!A:A, dim_channels!B:B, "Not Found")</f>
        <v>Walk-in</v>
      </c>
    </row>
    <row r="2493" spans="1:12" x14ac:dyDescent="0.2">
      <c r="A2493" s="3" t="s">
        <v>2927</v>
      </c>
      <c r="B2493" s="3" t="s">
        <v>331</v>
      </c>
      <c r="C2493" s="3" t="s">
        <v>543</v>
      </c>
      <c r="D2493" s="3" t="s">
        <v>169</v>
      </c>
      <c r="E2493" s="3" t="s">
        <v>46</v>
      </c>
      <c r="F2493" s="3">
        <v>9295.75</v>
      </c>
      <c r="G2493" s="3">
        <v>1859.15</v>
      </c>
      <c r="H2493" s="3">
        <v>7436.6</v>
      </c>
      <c r="I2493" s="3" t="s">
        <v>56</v>
      </c>
      <c r="J2493" s="5">
        <v>1.25</v>
      </c>
      <c r="K2493" t="str">
        <f>_xlfn.XLOOKUP(D2493, dim_channels!A:A, dim_channels!C:C, "Not Found")</f>
        <v>GDS</v>
      </c>
      <c r="L2493" t="str">
        <f>_xlfn.XLOOKUP(D2493, dim_channels!A:A, dim_channels!B:B, "Not Found")</f>
        <v>GDS (Amadeus)</v>
      </c>
    </row>
    <row r="2494" spans="1:12" x14ac:dyDescent="0.2">
      <c r="A2494" s="2" t="s">
        <v>2928</v>
      </c>
      <c r="B2494" s="2" t="s">
        <v>443</v>
      </c>
      <c r="C2494" s="2" t="s">
        <v>720</v>
      </c>
      <c r="D2494" s="2" t="s">
        <v>52</v>
      </c>
      <c r="E2494" s="2" t="s">
        <v>60</v>
      </c>
      <c r="F2494" s="2">
        <v>6259.47</v>
      </c>
      <c r="G2494" s="2">
        <v>0</v>
      </c>
      <c r="H2494" s="2">
        <v>6259.47</v>
      </c>
      <c r="I2494" s="2" t="s">
        <v>56</v>
      </c>
      <c r="J2494" s="4">
        <v>1</v>
      </c>
      <c r="K2494" t="str">
        <f>_xlfn.XLOOKUP(D2494, dim_channels!A:A, dim_channels!C:C, "Not Found")</f>
        <v>OTA</v>
      </c>
      <c r="L2494" t="str">
        <f>_xlfn.XLOOKUP(D2494, dim_channels!A:A, dim_channels!B:B, "Not Found")</f>
        <v>Agoda</v>
      </c>
    </row>
    <row r="2495" spans="1:12" x14ac:dyDescent="0.2">
      <c r="A2495" s="3" t="s">
        <v>2929</v>
      </c>
      <c r="B2495" s="3" t="s">
        <v>98</v>
      </c>
      <c r="C2495" s="3" t="s">
        <v>1623</v>
      </c>
      <c r="D2495" s="3" t="s">
        <v>33</v>
      </c>
      <c r="E2495" s="3" t="s">
        <v>28</v>
      </c>
      <c r="F2495" s="3">
        <v>8294.16</v>
      </c>
      <c r="G2495" s="3">
        <v>1244.1199999999999</v>
      </c>
      <c r="H2495" s="3">
        <v>7050.04</v>
      </c>
      <c r="I2495" s="3" t="s">
        <v>41</v>
      </c>
      <c r="J2495" s="5">
        <v>1.176469920738038</v>
      </c>
      <c r="K2495" t="str">
        <f>_xlfn.XLOOKUP(D2495, dim_channels!A:A, dim_channels!C:C, "Not Found")</f>
        <v>OTA</v>
      </c>
      <c r="L2495" t="str">
        <f>_xlfn.XLOOKUP(D2495, dim_channels!A:A, dim_channels!B:B, "Not Found")</f>
        <v>Booking.com</v>
      </c>
    </row>
    <row r="2496" spans="1:12" x14ac:dyDescent="0.2">
      <c r="A2496" s="2" t="s">
        <v>2930</v>
      </c>
      <c r="B2496" s="2" t="s">
        <v>553</v>
      </c>
      <c r="C2496" s="2" t="s">
        <v>386</v>
      </c>
      <c r="D2496" s="2" t="s">
        <v>27</v>
      </c>
      <c r="E2496" s="2" t="s">
        <v>28</v>
      </c>
      <c r="F2496" s="2">
        <v>12631.31</v>
      </c>
      <c r="G2496" s="2">
        <v>2273.64</v>
      </c>
      <c r="H2496" s="2">
        <v>10357.67</v>
      </c>
      <c r="I2496" s="2" t="s">
        <v>29</v>
      </c>
      <c r="J2496" s="4">
        <v>1.2195126896300039</v>
      </c>
      <c r="K2496" t="str">
        <f>_xlfn.XLOOKUP(D2496, dim_channels!A:A, dim_channels!C:C, "Not Found")</f>
        <v>OTA</v>
      </c>
      <c r="L2496" t="str">
        <f>_xlfn.XLOOKUP(D2496, dim_channels!A:A, dim_channels!B:B, "Not Found")</f>
        <v>Expedia</v>
      </c>
    </row>
    <row r="2497" spans="1:12" x14ac:dyDescent="0.2">
      <c r="A2497" s="3" t="s">
        <v>2931</v>
      </c>
      <c r="B2497" s="3" t="s">
        <v>266</v>
      </c>
      <c r="C2497" s="3" t="s">
        <v>130</v>
      </c>
      <c r="D2497" s="3" t="s">
        <v>27</v>
      </c>
      <c r="E2497" s="3" t="s">
        <v>28</v>
      </c>
      <c r="F2497" s="3">
        <v>3654.39</v>
      </c>
      <c r="G2497" s="3">
        <v>657.79</v>
      </c>
      <c r="H2497" s="3">
        <v>2996.6</v>
      </c>
      <c r="I2497" s="3" t="s">
        <v>56</v>
      </c>
      <c r="J2497" s="5">
        <v>1.2195121137288929</v>
      </c>
      <c r="K2497" t="str">
        <f>_xlfn.XLOOKUP(D2497, dim_channels!A:A, dim_channels!C:C, "Not Found")</f>
        <v>OTA</v>
      </c>
      <c r="L2497" t="str">
        <f>_xlfn.XLOOKUP(D2497, dim_channels!A:A, dim_channels!B:B, "Not Found")</f>
        <v>Expedia</v>
      </c>
    </row>
    <row r="2498" spans="1:12" x14ac:dyDescent="0.2">
      <c r="A2498" s="2" t="s">
        <v>2932</v>
      </c>
      <c r="B2498" s="2" t="s">
        <v>249</v>
      </c>
      <c r="C2498" s="2" t="s">
        <v>478</v>
      </c>
      <c r="D2498" s="2" t="s">
        <v>33</v>
      </c>
      <c r="E2498" s="2" t="s">
        <v>60</v>
      </c>
      <c r="F2498" s="2">
        <v>13385.66</v>
      </c>
      <c r="G2498" s="2">
        <v>0</v>
      </c>
      <c r="H2498" s="2">
        <v>13385.66</v>
      </c>
      <c r="I2498" s="2" t="s">
        <v>56</v>
      </c>
      <c r="J2498" s="4">
        <v>1</v>
      </c>
      <c r="K2498" t="str">
        <f>_xlfn.XLOOKUP(D2498, dim_channels!A:A, dim_channels!C:C, "Not Found")</f>
        <v>OTA</v>
      </c>
      <c r="L2498" t="str">
        <f>_xlfn.XLOOKUP(D2498, dim_channels!A:A, dim_channels!B:B, "Not Found")</f>
        <v>Booking.com</v>
      </c>
    </row>
    <row r="2499" spans="1:12" x14ac:dyDescent="0.2">
      <c r="A2499" s="3" t="s">
        <v>2933</v>
      </c>
      <c r="B2499" s="3" t="s">
        <v>773</v>
      </c>
      <c r="C2499" s="3" t="s">
        <v>224</v>
      </c>
      <c r="D2499" s="3" t="s">
        <v>45</v>
      </c>
      <c r="E2499" s="3" t="s">
        <v>89</v>
      </c>
      <c r="F2499" s="3">
        <v>8590.15</v>
      </c>
      <c r="G2499" s="3">
        <v>0</v>
      </c>
      <c r="H2499" s="3">
        <v>8590.15</v>
      </c>
      <c r="I2499" s="3" t="s">
        <v>29</v>
      </c>
      <c r="J2499" s="5">
        <v>1</v>
      </c>
      <c r="K2499" t="str">
        <f>_xlfn.XLOOKUP(D2499, dim_channels!A:A, dim_channels!C:C, "Not Found")</f>
        <v>Corporate</v>
      </c>
      <c r="L2499" t="str">
        <f>_xlfn.XLOOKUP(D2499, dim_channels!A:A, dim_channels!B:B, "Not Found")</f>
        <v>Corporate Direct</v>
      </c>
    </row>
    <row r="2500" spans="1:12" x14ac:dyDescent="0.2">
      <c r="A2500" s="2" t="s">
        <v>2934</v>
      </c>
      <c r="B2500" s="2" t="s">
        <v>468</v>
      </c>
      <c r="C2500" s="2" t="s">
        <v>781</v>
      </c>
      <c r="D2500" s="2" t="s">
        <v>169</v>
      </c>
      <c r="E2500" s="2" t="s">
        <v>34</v>
      </c>
      <c r="F2500" s="2">
        <v>5874.32</v>
      </c>
      <c r="G2500" s="2">
        <v>1174.8599999999999</v>
      </c>
      <c r="H2500" s="2">
        <v>4699.46</v>
      </c>
      <c r="I2500" s="2" t="s">
        <v>29</v>
      </c>
      <c r="J2500" s="4">
        <v>1.2499989360479711</v>
      </c>
      <c r="K2500" t="str">
        <f>_xlfn.XLOOKUP(D2500, dim_channels!A:A, dim_channels!C:C, "Not Found")</f>
        <v>GDS</v>
      </c>
      <c r="L2500" t="str">
        <f>_xlfn.XLOOKUP(D2500, dim_channels!A:A, dim_channels!B:B, "Not Found")</f>
        <v>GDS (Amadeus)</v>
      </c>
    </row>
    <row r="2501" spans="1:12" x14ac:dyDescent="0.2">
      <c r="A2501" s="3" t="s">
        <v>2935</v>
      </c>
      <c r="B2501" s="3" t="s">
        <v>456</v>
      </c>
      <c r="C2501" s="3" t="s">
        <v>63</v>
      </c>
      <c r="D2501" s="3" t="s">
        <v>52</v>
      </c>
      <c r="E2501" s="3" t="s">
        <v>60</v>
      </c>
      <c r="F2501" s="3">
        <v>18597.47</v>
      </c>
      <c r="G2501" s="3">
        <v>0</v>
      </c>
      <c r="H2501" s="3">
        <v>18597.47</v>
      </c>
      <c r="I2501" s="3" t="s">
        <v>56</v>
      </c>
      <c r="J2501" s="5">
        <v>1</v>
      </c>
      <c r="K2501" t="str">
        <f>_xlfn.XLOOKUP(D2501, dim_channels!A:A, dim_channels!C:C, "Not Found")</f>
        <v>OTA</v>
      </c>
      <c r="L2501" t="str">
        <f>_xlfn.XLOOKUP(D2501, dim_channels!A:A, dim_channels!B:B, "Not Found")</f>
        <v>Agoda</v>
      </c>
    </row>
    <row r="2502" spans="1:12" x14ac:dyDescent="0.2">
      <c r="A2502" s="2" t="s">
        <v>2936</v>
      </c>
      <c r="B2502" s="2" t="s">
        <v>497</v>
      </c>
      <c r="C2502" s="2" t="s">
        <v>482</v>
      </c>
      <c r="D2502" s="2" t="s">
        <v>52</v>
      </c>
      <c r="E2502" s="2" t="s">
        <v>60</v>
      </c>
      <c r="F2502" s="2">
        <v>5427.49</v>
      </c>
      <c r="G2502" s="2">
        <v>0</v>
      </c>
      <c r="H2502" s="2">
        <v>5427.49</v>
      </c>
      <c r="I2502" s="2" t="s">
        <v>29</v>
      </c>
      <c r="J2502" s="4">
        <v>1</v>
      </c>
      <c r="K2502" t="str">
        <f>_xlfn.XLOOKUP(D2502, dim_channels!A:A, dim_channels!C:C, "Not Found")</f>
        <v>OTA</v>
      </c>
      <c r="L2502" t="str">
        <f>_xlfn.XLOOKUP(D2502, dim_channels!A:A, dim_channels!B:B, "Not Found")</f>
        <v>Agoda</v>
      </c>
    </row>
    <row r="2503" spans="1:12" x14ac:dyDescent="0.2">
      <c r="A2503" s="3" t="s">
        <v>2937</v>
      </c>
      <c r="B2503" s="3" t="s">
        <v>132</v>
      </c>
      <c r="C2503" s="3" t="s">
        <v>705</v>
      </c>
      <c r="D2503" s="3" t="s">
        <v>64</v>
      </c>
      <c r="E2503" s="3" t="s">
        <v>115</v>
      </c>
      <c r="F2503" s="3">
        <v>5877.63</v>
      </c>
      <c r="G2503" s="3">
        <v>0</v>
      </c>
      <c r="H2503" s="3">
        <v>5877.63</v>
      </c>
      <c r="I2503" s="3" t="s">
        <v>29</v>
      </c>
      <c r="J2503" s="5">
        <v>1</v>
      </c>
      <c r="K2503" t="str">
        <f>_xlfn.XLOOKUP(D2503, dim_channels!A:A, dim_channels!C:C, "Not Found")</f>
        <v>Direct</v>
      </c>
      <c r="L2503" t="str">
        <f>_xlfn.XLOOKUP(D2503, dim_channels!A:A, dim_channels!B:B, "Not Found")</f>
        <v>Direct Website</v>
      </c>
    </row>
    <row r="2504" spans="1:12" x14ac:dyDescent="0.2">
      <c r="A2504" s="2" t="s">
        <v>2938</v>
      </c>
      <c r="B2504" s="2" t="s">
        <v>205</v>
      </c>
      <c r="C2504" s="2" t="s">
        <v>619</v>
      </c>
      <c r="D2504" s="2" t="s">
        <v>169</v>
      </c>
      <c r="E2504" s="2" t="s">
        <v>46</v>
      </c>
      <c r="F2504" s="2">
        <v>3282.82</v>
      </c>
      <c r="G2504" s="2">
        <v>656.56</v>
      </c>
      <c r="H2504" s="2">
        <v>2626.26</v>
      </c>
      <c r="I2504" s="2" t="s">
        <v>29</v>
      </c>
      <c r="J2504" s="4">
        <v>1.2499980961519419</v>
      </c>
      <c r="K2504" t="str">
        <f>_xlfn.XLOOKUP(D2504, dim_channels!A:A, dim_channels!C:C, "Not Found")</f>
        <v>GDS</v>
      </c>
      <c r="L2504" t="str">
        <f>_xlfn.XLOOKUP(D2504, dim_channels!A:A, dim_channels!B:B, "Not Found")</f>
        <v>GDS (Amadeus)</v>
      </c>
    </row>
    <row r="2505" spans="1:12" x14ac:dyDescent="0.2">
      <c r="A2505" s="3" t="s">
        <v>2939</v>
      </c>
      <c r="B2505" s="3" t="s">
        <v>193</v>
      </c>
      <c r="C2505" s="3" t="s">
        <v>548</v>
      </c>
      <c r="D2505" s="3" t="s">
        <v>27</v>
      </c>
      <c r="E2505" s="3" t="s">
        <v>60</v>
      </c>
      <c r="F2505" s="3">
        <v>7877.33</v>
      </c>
      <c r="G2505" s="3">
        <v>0</v>
      </c>
      <c r="H2505" s="3">
        <v>7877.33</v>
      </c>
      <c r="I2505" s="3" t="s">
        <v>41</v>
      </c>
      <c r="J2505" s="5">
        <v>1</v>
      </c>
      <c r="K2505" t="str">
        <f>_xlfn.XLOOKUP(D2505, dim_channels!A:A, dim_channels!C:C, "Not Found")</f>
        <v>OTA</v>
      </c>
      <c r="L2505" t="str">
        <f>_xlfn.XLOOKUP(D2505, dim_channels!A:A, dim_channels!B:B, "Not Found")</f>
        <v>Expedia</v>
      </c>
    </row>
    <row r="2506" spans="1:12" x14ac:dyDescent="0.2">
      <c r="A2506" s="2" t="s">
        <v>2940</v>
      </c>
      <c r="B2506" s="2" t="s">
        <v>669</v>
      </c>
      <c r="C2506" s="2" t="s">
        <v>669</v>
      </c>
      <c r="D2506" s="2" t="s">
        <v>52</v>
      </c>
      <c r="E2506" s="2" t="s">
        <v>34</v>
      </c>
      <c r="F2506" s="2">
        <v>13112.37</v>
      </c>
      <c r="G2506" s="2">
        <v>1573.48</v>
      </c>
      <c r="H2506" s="2">
        <v>11538.89</v>
      </c>
      <c r="I2506" s="2" t="s">
        <v>29</v>
      </c>
      <c r="J2506" s="4">
        <v>1.1363632030463939</v>
      </c>
      <c r="K2506" t="str">
        <f>_xlfn.XLOOKUP(D2506, dim_channels!A:A, dim_channels!C:C, "Not Found")</f>
        <v>OTA</v>
      </c>
      <c r="L2506" t="str">
        <f>_xlfn.XLOOKUP(D2506, dim_channels!A:A, dim_channels!B:B, "Not Found")</f>
        <v>Agoda</v>
      </c>
    </row>
    <row r="2507" spans="1:12" x14ac:dyDescent="0.2">
      <c r="A2507" s="3" t="s">
        <v>2941</v>
      </c>
      <c r="B2507" s="3" t="s">
        <v>394</v>
      </c>
      <c r="C2507" s="3" t="s">
        <v>340</v>
      </c>
      <c r="D2507" s="3" t="s">
        <v>206</v>
      </c>
      <c r="E2507" s="3" t="s">
        <v>207</v>
      </c>
      <c r="F2507" s="3">
        <v>7428.14</v>
      </c>
      <c r="G2507" s="3">
        <v>0</v>
      </c>
      <c r="H2507" s="3">
        <v>7428.14</v>
      </c>
      <c r="I2507" s="3" t="s">
        <v>29</v>
      </c>
      <c r="J2507" s="5">
        <v>1</v>
      </c>
      <c r="K2507" t="str">
        <f>_xlfn.XLOOKUP(D2507, dim_channels!A:A, dim_channels!C:C, "Not Found")</f>
        <v>Direct</v>
      </c>
      <c r="L2507" t="str">
        <f>_xlfn.XLOOKUP(D2507, dim_channels!A:A, dim_channels!B:B, "Not Found")</f>
        <v>Walk-in</v>
      </c>
    </row>
    <row r="2508" spans="1:12" x14ac:dyDescent="0.2">
      <c r="A2508" s="2" t="s">
        <v>2942</v>
      </c>
      <c r="B2508" s="2" t="s">
        <v>787</v>
      </c>
      <c r="C2508" s="2" t="s">
        <v>256</v>
      </c>
      <c r="D2508" s="2" t="s">
        <v>52</v>
      </c>
      <c r="E2508" s="2" t="s">
        <v>34</v>
      </c>
      <c r="F2508" s="2">
        <v>12980.82</v>
      </c>
      <c r="G2508" s="2">
        <v>1557.7</v>
      </c>
      <c r="H2508" s="2">
        <v>11423.12</v>
      </c>
      <c r="I2508" s="2" t="s">
        <v>56</v>
      </c>
      <c r="J2508" s="4">
        <v>1.136363795530468</v>
      </c>
      <c r="K2508" t="str">
        <f>_xlfn.XLOOKUP(D2508, dim_channels!A:A, dim_channels!C:C, "Not Found")</f>
        <v>OTA</v>
      </c>
      <c r="L2508" t="str">
        <f>_xlfn.XLOOKUP(D2508, dim_channels!A:A, dim_channels!B:B, "Not Found")</f>
        <v>Agoda</v>
      </c>
    </row>
    <row r="2509" spans="1:12" x14ac:dyDescent="0.2">
      <c r="A2509" s="3" t="s">
        <v>2943</v>
      </c>
      <c r="B2509" s="3" t="s">
        <v>198</v>
      </c>
      <c r="C2509" s="3" t="s">
        <v>546</v>
      </c>
      <c r="D2509" s="3" t="s">
        <v>27</v>
      </c>
      <c r="E2509" s="3" t="s">
        <v>34</v>
      </c>
      <c r="F2509" s="3">
        <v>4114.9399999999996</v>
      </c>
      <c r="G2509" s="3">
        <v>740.69</v>
      </c>
      <c r="H2509" s="3">
        <v>3374.25</v>
      </c>
      <c r="I2509" s="3" t="s">
        <v>29</v>
      </c>
      <c r="J2509" s="5">
        <v>1.219512484255761</v>
      </c>
      <c r="K2509" t="str">
        <f>_xlfn.XLOOKUP(D2509, dim_channels!A:A, dim_channels!C:C, "Not Found")</f>
        <v>OTA</v>
      </c>
      <c r="L2509" t="str">
        <f>_xlfn.XLOOKUP(D2509, dim_channels!A:A, dim_channels!B:B, "Not Found")</f>
        <v>Expedia</v>
      </c>
    </row>
    <row r="2510" spans="1:12" x14ac:dyDescent="0.2">
      <c r="A2510" s="2" t="s">
        <v>2944</v>
      </c>
      <c r="B2510" s="2" t="s">
        <v>504</v>
      </c>
      <c r="C2510" s="2" t="s">
        <v>548</v>
      </c>
      <c r="D2510" s="2" t="s">
        <v>33</v>
      </c>
      <c r="E2510" s="2" t="s">
        <v>60</v>
      </c>
      <c r="F2510" s="2">
        <v>9509.27</v>
      </c>
      <c r="G2510" s="2">
        <v>0</v>
      </c>
      <c r="H2510" s="2">
        <v>9509.27</v>
      </c>
      <c r="I2510" s="2" t="s">
        <v>56</v>
      </c>
      <c r="J2510" s="4">
        <v>1</v>
      </c>
      <c r="K2510" t="str">
        <f>_xlfn.XLOOKUP(D2510, dim_channels!A:A, dim_channels!C:C, "Not Found")</f>
        <v>OTA</v>
      </c>
      <c r="L2510" t="str">
        <f>_xlfn.XLOOKUP(D2510, dim_channels!A:A, dim_channels!B:B, "Not Found")</f>
        <v>Booking.com</v>
      </c>
    </row>
    <row r="2511" spans="1:12" x14ac:dyDescent="0.2">
      <c r="A2511" s="3" t="s">
        <v>2945</v>
      </c>
      <c r="B2511" s="3" t="s">
        <v>949</v>
      </c>
      <c r="C2511" s="3" t="s">
        <v>292</v>
      </c>
      <c r="D2511" s="3" t="s">
        <v>45</v>
      </c>
      <c r="E2511" s="3" t="s">
        <v>46</v>
      </c>
      <c r="F2511" s="3">
        <v>14088.08</v>
      </c>
      <c r="G2511" s="3">
        <v>704.4</v>
      </c>
      <c r="H2511" s="3">
        <v>13383.68</v>
      </c>
      <c r="I2511" s="3" t="s">
        <v>41</v>
      </c>
      <c r="J2511" s="5">
        <v>1.05263126434583</v>
      </c>
      <c r="K2511" t="str">
        <f>_xlfn.XLOOKUP(D2511, dim_channels!A:A, dim_channels!C:C, "Not Found")</f>
        <v>Corporate</v>
      </c>
      <c r="L2511" t="str">
        <f>_xlfn.XLOOKUP(D2511, dim_channels!A:A, dim_channels!B:B, "Not Found")</f>
        <v>Corporate Direct</v>
      </c>
    </row>
    <row r="2512" spans="1:12" x14ac:dyDescent="0.2">
      <c r="A2512" s="2" t="s">
        <v>2946</v>
      </c>
      <c r="B2512" s="2" t="s">
        <v>147</v>
      </c>
      <c r="C2512" s="2" t="s">
        <v>305</v>
      </c>
      <c r="D2512" s="2" t="s">
        <v>52</v>
      </c>
      <c r="E2512" s="2" t="s">
        <v>60</v>
      </c>
      <c r="F2512" s="2">
        <v>4336.8</v>
      </c>
      <c r="G2512" s="2">
        <v>0</v>
      </c>
      <c r="H2512" s="2">
        <v>4336.8</v>
      </c>
      <c r="I2512" s="2" t="s">
        <v>29</v>
      </c>
      <c r="J2512" s="4">
        <v>1</v>
      </c>
      <c r="K2512" t="str">
        <f>_xlfn.XLOOKUP(D2512, dim_channels!A:A, dim_channels!C:C, "Not Found")</f>
        <v>OTA</v>
      </c>
      <c r="L2512" t="str">
        <f>_xlfn.XLOOKUP(D2512, dim_channels!A:A, dim_channels!B:B, "Not Found")</f>
        <v>Agoda</v>
      </c>
    </row>
    <row r="2513" spans="1:12" x14ac:dyDescent="0.2">
      <c r="A2513" s="3" t="s">
        <v>2947</v>
      </c>
      <c r="B2513" s="3" t="s">
        <v>441</v>
      </c>
      <c r="C2513" s="3" t="s">
        <v>653</v>
      </c>
      <c r="D2513" s="3" t="s">
        <v>27</v>
      </c>
      <c r="E2513" s="3" t="s">
        <v>28</v>
      </c>
      <c r="F2513" s="3">
        <v>13464.72</v>
      </c>
      <c r="G2513" s="3">
        <v>2423.65</v>
      </c>
      <c r="H2513" s="3">
        <v>11041.07</v>
      </c>
      <c r="I2513" s="3" t="s">
        <v>29</v>
      </c>
      <c r="J2513" s="5">
        <v>1.2195122393028941</v>
      </c>
      <c r="K2513" t="str">
        <f>_xlfn.XLOOKUP(D2513, dim_channels!A:A, dim_channels!C:C, "Not Found")</f>
        <v>OTA</v>
      </c>
      <c r="L2513" t="str">
        <f>_xlfn.XLOOKUP(D2513, dim_channels!A:A, dim_channels!B:B, "Not Found")</f>
        <v>Expedia</v>
      </c>
    </row>
    <row r="2514" spans="1:12" x14ac:dyDescent="0.2">
      <c r="A2514" s="2" t="s">
        <v>2948</v>
      </c>
      <c r="B2514" s="2" t="s">
        <v>44</v>
      </c>
      <c r="C2514" s="2" t="s">
        <v>145</v>
      </c>
      <c r="D2514" s="2" t="s">
        <v>33</v>
      </c>
      <c r="E2514" s="2" t="s">
        <v>28</v>
      </c>
      <c r="F2514" s="2">
        <v>3432.52</v>
      </c>
      <c r="G2514" s="2">
        <v>514.88</v>
      </c>
      <c r="H2514" s="2">
        <v>2917.64</v>
      </c>
      <c r="I2514" s="2" t="s">
        <v>56</v>
      </c>
      <c r="J2514" s="4">
        <v>1.1764713946888581</v>
      </c>
      <c r="K2514" t="str">
        <f>_xlfn.XLOOKUP(D2514, dim_channels!A:A, dim_channels!C:C, "Not Found")</f>
        <v>OTA</v>
      </c>
      <c r="L2514" t="str">
        <f>_xlfn.XLOOKUP(D2514, dim_channels!A:A, dim_channels!B:B, "Not Found")</f>
        <v>Booking.com</v>
      </c>
    </row>
    <row r="2515" spans="1:12" x14ac:dyDescent="0.2">
      <c r="A2515" s="3" t="s">
        <v>2949</v>
      </c>
      <c r="B2515" s="3" t="s">
        <v>276</v>
      </c>
      <c r="C2515" s="3" t="s">
        <v>143</v>
      </c>
      <c r="D2515" s="3" t="s">
        <v>27</v>
      </c>
      <c r="E2515" s="3" t="s">
        <v>60</v>
      </c>
      <c r="F2515" s="3">
        <v>14169.72</v>
      </c>
      <c r="G2515" s="3">
        <v>0</v>
      </c>
      <c r="H2515" s="3">
        <v>14169.72</v>
      </c>
      <c r="I2515" s="3" t="s">
        <v>56</v>
      </c>
      <c r="J2515" s="5">
        <v>1</v>
      </c>
      <c r="K2515" t="str">
        <f>_xlfn.XLOOKUP(D2515, dim_channels!A:A, dim_channels!C:C, "Not Found")</f>
        <v>OTA</v>
      </c>
      <c r="L2515" t="str">
        <f>_xlfn.XLOOKUP(D2515, dim_channels!A:A, dim_channels!B:B, "Not Found")</f>
        <v>Expedia</v>
      </c>
    </row>
    <row r="2516" spans="1:12" x14ac:dyDescent="0.2">
      <c r="A2516" s="2" t="s">
        <v>2950</v>
      </c>
      <c r="B2516" s="2" t="s">
        <v>262</v>
      </c>
      <c r="C2516" s="2" t="s">
        <v>346</v>
      </c>
      <c r="D2516" s="2" t="s">
        <v>52</v>
      </c>
      <c r="E2516" s="2" t="s">
        <v>34</v>
      </c>
      <c r="F2516" s="2">
        <v>5029.75</v>
      </c>
      <c r="G2516" s="2">
        <v>603.57000000000005</v>
      </c>
      <c r="H2516" s="2">
        <v>4426.18</v>
      </c>
      <c r="I2516" s="2" t="s">
        <v>41</v>
      </c>
      <c r="J2516" s="4">
        <v>1.136363636363636</v>
      </c>
      <c r="K2516" t="str">
        <f>_xlfn.XLOOKUP(D2516, dim_channels!A:A, dim_channels!C:C, "Not Found")</f>
        <v>OTA</v>
      </c>
      <c r="L2516" t="str">
        <f>_xlfn.XLOOKUP(D2516, dim_channels!A:A, dim_channels!B:B, "Not Found")</f>
        <v>Agoda</v>
      </c>
    </row>
    <row r="2517" spans="1:12" x14ac:dyDescent="0.2">
      <c r="A2517" s="3" t="s">
        <v>2951</v>
      </c>
      <c r="B2517" s="3" t="s">
        <v>178</v>
      </c>
      <c r="C2517" s="3" t="s">
        <v>475</v>
      </c>
      <c r="D2517" s="3" t="s">
        <v>27</v>
      </c>
      <c r="E2517" s="3" t="s">
        <v>28</v>
      </c>
      <c r="F2517" s="3">
        <v>3349.26</v>
      </c>
      <c r="G2517" s="3">
        <v>602.87</v>
      </c>
      <c r="H2517" s="3">
        <v>2746.39</v>
      </c>
      <c r="I2517" s="3" t="s">
        <v>29</v>
      </c>
      <c r="J2517" s="5">
        <v>1.2195136160559861</v>
      </c>
      <c r="K2517" t="str">
        <f>_xlfn.XLOOKUP(D2517, dim_channels!A:A, dim_channels!C:C, "Not Found")</f>
        <v>OTA</v>
      </c>
      <c r="L2517" t="str">
        <f>_xlfn.XLOOKUP(D2517, dim_channels!A:A, dim_channels!B:B, "Not Found")</f>
        <v>Expedia</v>
      </c>
    </row>
    <row r="2518" spans="1:12" x14ac:dyDescent="0.2">
      <c r="A2518" s="2" t="s">
        <v>2952</v>
      </c>
      <c r="B2518" s="2" t="s">
        <v>634</v>
      </c>
      <c r="C2518" s="2" t="s">
        <v>1021</v>
      </c>
      <c r="D2518" s="2" t="s">
        <v>27</v>
      </c>
      <c r="E2518" s="2" t="s">
        <v>34</v>
      </c>
      <c r="F2518" s="2">
        <v>5148.97</v>
      </c>
      <c r="G2518" s="2">
        <v>926.81</v>
      </c>
      <c r="H2518" s="2">
        <v>4222.16</v>
      </c>
      <c r="I2518" s="2" t="s">
        <v>29</v>
      </c>
      <c r="J2518" s="4">
        <v>1.2195108664759271</v>
      </c>
      <c r="K2518" t="str">
        <f>_xlfn.XLOOKUP(D2518, dim_channels!A:A, dim_channels!C:C, "Not Found")</f>
        <v>OTA</v>
      </c>
      <c r="L2518" t="str">
        <f>_xlfn.XLOOKUP(D2518, dim_channels!A:A, dim_channels!B:B, "Not Found")</f>
        <v>Expedia</v>
      </c>
    </row>
    <row r="2519" spans="1:12" x14ac:dyDescent="0.2">
      <c r="A2519" s="3" t="s">
        <v>2953</v>
      </c>
      <c r="B2519" s="3" t="s">
        <v>902</v>
      </c>
      <c r="C2519" s="3" t="s">
        <v>159</v>
      </c>
      <c r="D2519" s="3" t="s">
        <v>64</v>
      </c>
      <c r="E2519" s="3" t="s">
        <v>34</v>
      </c>
      <c r="F2519" s="3">
        <v>3582.45</v>
      </c>
      <c r="G2519" s="3">
        <v>0</v>
      </c>
      <c r="H2519" s="3">
        <v>3582.45</v>
      </c>
      <c r="I2519" s="3" t="s">
        <v>29</v>
      </c>
      <c r="J2519" s="5">
        <v>1</v>
      </c>
      <c r="K2519" t="str">
        <f>_xlfn.XLOOKUP(D2519, dim_channels!A:A, dim_channels!C:C, "Not Found")</f>
        <v>Direct</v>
      </c>
      <c r="L2519" t="str">
        <f>_xlfn.XLOOKUP(D2519, dim_channels!A:A, dim_channels!B:B, "Not Found")</f>
        <v>Direct Website</v>
      </c>
    </row>
    <row r="2520" spans="1:12" x14ac:dyDescent="0.2">
      <c r="A2520" s="2" t="s">
        <v>2954</v>
      </c>
      <c r="B2520" s="2" t="s">
        <v>227</v>
      </c>
      <c r="C2520" s="2" t="s">
        <v>573</v>
      </c>
      <c r="D2520" s="2" t="s">
        <v>33</v>
      </c>
      <c r="E2520" s="2" t="s">
        <v>60</v>
      </c>
      <c r="F2520" s="2">
        <v>5486.9</v>
      </c>
      <c r="G2520" s="2">
        <v>0</v>
      </c>
      <c r="H2520" s="2">
        <v>5486.9</v>
      </c>
      <c r="I2520" s="2" t="s">
        <v>41</v>
      </c>
      <c r="J2520" s="4">
        <v>1</v>
      </c>
      <c r="K2520" t="str">
        <f>_xlfn.XLOOKUP(D2520, dim_channels!A:A, dim_channels!C:C, "Not Found")</f>
        <v>OTA</v>
      </c>
      <c r="L2520" t="str">
        <f>_xlfn.XLOOKUP(D2520, dim_channels!A:A, dim_channels!B:B, "Not Found")</f>
        <v>Booking.com</v>
      </c>
    </row>
    <row r="2521" spans="1:12" x14ac:dyDescent="0.2">
      <c r="A2521" s="3" t="s">
        <v>2955</v>
      </c>
      <c r="B2521" s="3" t="s">
        <v>1035</v>
      </c>
      <c r="C2521" s="3" t="s">
        <v>664</v>
      </c>
      <c r="D2521" s="3" t="s">
        <v>64</v>
      </c>
      <c r="E2521" s="3" t="s">
        <v>28</v>
      </c>
      <c r="F2521" s="3">
        <v>6860.11</v>
      </c>
      <c r="G2521" s="3">
        <v>0</v>
      </c>
      <c r="H2521" s="3">
        <v>6860.11</v>
      </c>
      <c r="I2521" s="3" t="s">
        <v>56</v>
      </c>
      <c r="J2521" s="5">
        <v>1</v>
      </c>
      <c r="K2521" t="str">
        <f>_xlfn.XLOOKUP(D2521, dim_channels!A:A, dim_channels!C:C, "Not Found")</f>
        <v>Direct</v>
      </c>
      <c r="L2521" t="str">
        <f>_xlfn.XLOOKUP(D2521, dim_channels!A:A, dim_channels!B:B, "Not Found")</f>
        <v>Direct Website</v>
      </c>
    </row>
    <row r="2522" spans="1:12" x14ac:dyDescent="0.2">
      <c r="A2522" s="2" t="s">
        <v>2956</v>
      </c>
      <c r="B2522" s="2" t="s">
        <v>807</v>
      </c>
      <c r="C2522" s="2" t="s">
        <v>167</v>
      </c>
      <c r="D2522" s="2" t="s">
        <v>33</v>
      </c>
      <c r="E2522" s="2" t="s">
        <v>28</v>
      </c>
      <c r="F2522" s="2">
        <v>2514.4899999999998</v>
      </c>
      <c r="G2522" s="2">
        <v>377.17</v>
      </c>
      <c r="H2522" s="2">
        <v>2137.3200000000002</v>
      </c>
      <c r="I2522" s="2" t="s">
        <v>29</v>
      </c>
      <c r="J2522" s="4">
        <v>1.176468661688469</v>
      </c>
      <c r="K2522" t="str">
        <f>_xlfn.XLOOKUP(D2522, dim_channels!A:A, dim_channels!C:C, "Not Found")</f>
        <v>OTA</v>
      </c>
      <c r="L2522" t="str">
        <f>_xlfn.XLOOKUP(D2522, dim_channels!A:A, dim_channels!B:B, "Not Found")</f>
        <v>Booking.com</v>
      </c>
    </row>
    <row r="2523" spans="1:12" x14ac:dyDescent="0.2">
      <c r="A2523" s="3" t="s">
        <v>2957</v>
      </c>
      <c r="B2523" s="3" t="s">
        <v>378</v>
      </c>
      <c r="C2523" s="3" t="s">
        <v>378</v>
      </c>
      <c r="D2523" s="3" t="s">
        <v>33</v>
      </c>
      <c r="E2523" s="3" t="s">
        <v>60</v>
      </c>
      <c r="F2523" s="3">
        <v>10550.87</v>
      </c>
      <c r="G2523" s="3">
        <v>0</v>
      </c>
      <c r="H2523" s="3">
        <v>10550.87</v>
      </c>
      <c r="I2523" s="3" t="s">
        <v>41</v>
      </c>
      <c r="J2523" s="5">
        <v>1</v>
      </c>
      <c r="K2523" t="str">
        <f>_xlfn.XLOOKUP(D2523, dim_channels!A:A, dim_channels!C:C, "Not Found")</f>
        <v>OTA</v>
      </c>
      <c r="L2523" t="str">
        <f>_xlfn.XLOOKUP(D2523, dim_channels!A:A, dim_channels!B:B, "Not Found")</f>
        <v>Booking.com</v>
      </c>
    </row>
    <row r="2524" spans="1:12" x14ac:dyDescent="0.2">
      <c r="A2524" s="2" t="s">
        <v>2958</v>
      </c>
      <c r="B2524" s="2" t="s">
        <v>904</v>
      </c>
      <c r="C2524" s="2" t="s">
        <v>103</v>
      </c>
      <c r="D2524" s="2" t="s">
        <v>33</v>
      </c>
      <c r="E2524" s="2" t="s">
        <v>60</v>
      </c>
      <c r="F2524" s="2">
        <v>8530.4</v>
      </c>
      <c r="G2524" s="2">
        <v>0</v>
      </c>
      <c r="H2524" s="2">
        <v>8530.4</v>
      </c>
      <c r="I2524" s="2" t="s">
        <v>29</v>
      </c>
      <c r="J2524" s="4">
        <v>1</v>
      </c>
      <c r="K2524" t="str">
        <f>_xlfn.XLOOKUP(D2524, dim_channels!A:A, dim_channels!C:C, "Not Found")</f>
        <v>OTA</v>
      </c>
      <c r="L2524" t="str">
        <f>_xlfn.XLOOKUP(D2524, dim_channels!A:A, dim_channels!B:B, "Not Found")</f>
        <v>Booking.com</v>
      </c>
    </row>
    <row r="2525" spans="1:12" x14ac:dyDescent="0.2">
      <c r="A2525" s="3" t="s">
        <v>2959</v>
      </c>
      <c r="B2525" s="3" t="s">
        <v>863</v>
      </c>
      <c r="C2525" s="3" t="s">
        <v>43</v>
      </c>
      <c r="D2525" s="3" t="s">
        <v>64</v>
      </c>
      <c r="E2525" s="3" t="s">
        <v>34</v>
      </c>
      <c r="F2525" s="3">
        <v>6171.65</v>
      </c>
      <c r="G2525" s="3">
        <v>0</v>
      </c>
      <c r="H2525" s="3">
        <v>6171.65</v>
      </c>
      <c r="I2525" s="3" t="s">
        <v>29</v>
      </c>
      <c r="J2525" s="5">
        <v>1</v>
      </c>
      <c r="K2525" t="str">
        <f>_xlfn.XLOOKUP(D2525, dim_channels!A:A, dim_channels!C:C, "Not Found")</f>
        <v>Direct</v>
      </c>
      <c r="L2525" t="str">
        <f>_xlfn.XLOOKUP(D2525, dim_channels!A:A, dim_channels!B:B, "Not Found")</f>
        <v>Direct Website</v>
      </c>
    </row>
    <row r="2526" spans="1:12" x14ac:dyDescent="0.2">
      <c r="A2526" s="2" t="s">
        <v>2960</v>
      </c>
      <c r="B2526" s="2" t="s">
        <v>324</v>
      </c>
      <c r="C2526" s="2" t="s">
        <v>778</v>
      </c>
      <c r="D2526" s="2" t="s">
        <v>27</v>
      </c>
      <c r="E2526" s="2" t="s">
        <v>34</v>
      </c>
      <c r="F2526" s="2">
        <v>8736.4500000000007</v>
      </c>
      <c r="G2526" s="2">
        <v>1572.56</v>
      </c>
      <c r="H2526" s="2">
        <v>7163.89</v>
      </c>
      <c r="I2526" s="2" t="s">
        <v>29</v>
      </c>
      <c r="J2526" s="4">
        <v>1.219512024891505</v>
      </c>
      <c r="K2526" t="str">
        <f>_xlfn.XLOOKUP(D2526, dim_channels!A:A, dim_channels!C:C, "Not Found")</f>
        <v>OTA</v>
      </c>
      <c r="L2526" t="str">
        <f>_xlfn.XLOOKUP(D2526, dim_channels!A:A, dim_channels!B:B, "Not Found")</f>
        <v>Expedia</v>
      </c>
    </row>
    <row r="2527" spans="1:12" x14ac:dyDescent="0.2">
      <c r="A2527" s="3" t="s">
        <v>2961</v>
      </c>
      <c r="B2527" s="3" t="s">
        <v>817</v>
      </c>
      <c r="C2527" s="3" t="s">
        <v>289</v>
      </c>
      <c r="D2527" s="3" t="s">
        <v>33</v>
      </c>
      <c r="E2527" s="3" t="s">
        <v>34</v>
      </c>
      <c r="F2527" s="3">
        <v>14495.13</v>
      </c>
      <c r="G2527" s="3">
        <v>2174.27</v>
      </c>
      <c r="H2527" s="3">
        <v>12320.86</v>
      </c>
      <c r="I2527" s="3" t="s">
        <v>41</v>
      </c>
      <c r="J2527" s="5">
        <v>1.176470635978333</v>
      </c>
      <c r="K2527" t="str">
        <f>_xlfn.XLOOKUP(D2527, dim_channels!A:A, dim_channels!C:C, "Not Found")</f>
        <v>OTA</v>
      </c>
      <c r="L2527" t="str">
        <f>_xlfn.XLOOKUP(D2527, dim_channels!A:A, dim_channels!B:B, "Not Found")</f>
        <v>Booking.com</v>
      </c>
    </row>
    <row r="2528" spans="1:12" x14ac:dyDescent="0.2">
      <c r="A2528" s="2" t="s">
        <v>2962</v>
      </c>
      <c r="B2528" s="2" t="s">
        <v>256</v>
      </c>
      <c r="C2528" s="2" t="s">
        <v>1348</v>
      </c>
      <c r="D2528" s="2" t="s">
        <v>27</v>
      </c>
      <c r="E2528" s="2" t="s">
        <v>60</v>
      </c>
      <c r="F2528" s="2">
        <v>10858.15</v>
      </c>
      <c r="G2528" s="2">
        <v>0</v>
      </c>
      <c r="H2528" s="2">
        <v>10858.15</v>
      </c>
      <c r="I2528" s="2" t="s">
        <v>29</v>
      </c>
      <c r="J2528" s="4">
        <v>1</v>
      </c>
      <c r="K2528" t="str">
        <f>_xlfn.XLOOKUP(D2528, dim_channels!A:A, dim_channels!C:C, "Not Found")</f>
        <v>OTA</v>
      </c>
      <c r="L2528" t="str">
        <f>_xlfn.XLOOKUP(D2528, dim_channels!A:A, dim_channels!B:B, "Not Found")</f>
        <v>Expedia</v>
      </c>
    </row>
    <row r="2529" spans="1:12" x14ac:dyDescent="0.2">
      <c r="A2529" s="3" t="s">
        <v>2963</v>
      </c>
      <c r="B2529" s="3" t="s">
        <v>454</v>
      </c>
      <c r="C2529" s="3" t="s">
        <v>187</v>
      </c>
      <c r="D2529" s="3" t="s">
        <v>64</v>
      </c>
      <c r="E2529" s="3" t="s">
        <v>115</v>
      </c>
      <c r="F2529" s="3">
        <v>8295.18</v>
      </c>
      <c r="G2529" s="3">
        <v>0</v>
      </c>
      <c r="H2529" s="3">
        <v>8295.18</v>
      </c>
      <c r="I2529" s="3" t="s">
        <v>29</v>
      </c>
      <c r="J2529" s="5">
        <v>1</v>
      </c>
      <c r="K2529" t="str">
        <f>_xlfn.XLOOKUP(D2529, dim_channels!A:A, dim_channels!C:C, "Not Found")</f>
        <v>Direct</v>
      </c>
      <c r="L2529" t="str">
        <f>_xlfn.XLOOKUP(D2529, dim_channels!A:A, dim_channels!B:B, "Not Found")</f>
        <v>Direct Website</v>
      </c>
    </row>
    <row r="2530" spans="1:12" x14ac:dyDescent="0.2">
      <c r="A2530" s="2" t="s">
        <v>2964</v>
      </c>
      <c r="B2530" s="2" t="s">
        <v>238</v>
      </c>
      <c r="C2530" s="2" t="s">
        <v>36</v>
      </c>
      <c r="D2530" s="2" t="s">
        <v>33</v>
      </c>
      <c r="E2530" s="2" t="s">
        <v>34</v>
      </c>
      <c r="F2530" s="2">
        <v>5870.32</v>
      </c>
      <c r="G2530" s="2">
        <v>880.55</v>
      </c>
      <c r="H2530" s="2">
        <v>4989.7700000000004</v>
      </c>
      <c r="I2530" s="2" t="s">
        <v>29</v>
      </c>
      <c r="J2530" s="4">
        <v>1.176471059788327</v>
      </c>
      <c r="K2530" t="str">
        <f>_xlfn.XLOOKUP(D2530, dim_channels!A:A, dim_channels!C:C, "Not Found")</f>
        <v>OTA</v>
      </c>
      <c r="L2530" t="str">
        <f>_xlfn.XLOOKUP(D2530, dim_channels!A:A, dim_channels!B:B, "Not Found")</f>
        <v>Booking.com</v>
      </c>
    </row>
    <row r="2531" spans="1:12" x14ac:dyDescent="0.2">
      <c r="A2531" s="3" t="s">
        <v>2965</v>
      </c>
      <c r="B2531" s="3" t="s">
        <v>986</v>
      </c>
      <c r="C2531" s="3" t="s">
        <v>986</v>
      </c>
      <c r="D2531" s="3" t="s">
        <v>33</v>
      </c>
      <c r="E2531" s="3" t="s">
        <v>60</v>
      </c>
      <c r="F2531" s="3">
        <v>6487.71</v>
      </c>
      <c r="G2531" s="3">
        <v>0</v>
      </c>
      <c r="H2531" s="3">
        <v>6487.71</v>
      </c>
      <c r="I2531" s="3" t="s">
        <v>29</v>
      </c>
      <c r="J2531" s="5">
        <v>1</v>
      </c>
      <c r="K2531" t="str">
        <f>_xlfn.XLOOKUP(D2531, dim_channels!A:A, dim_channels!C:C, "Not Found")</f>
        <v>OTA</v>
      </c>
      <c r="L2531" t="str">
        <f>_xlfn.XLOOKUP(D2531, dim_channels!A:A, dim_channels!B:B, "Not Found")</f>
        <v>Booking.com</v>
      </c>
    </row>
    <row r="2532" spans="1:12" x14ac:dyDescent="0.2">
      <c r="A2532" s="2" t="s">
        <v>2966</v>
      </c>
      <c r="B2532" s="2" t="s">
        <v>574</v>
      </c>
      <c r="C2532" s="2" t="s">
        <v>448</v>
      </c>
      <c r="D2532" s="2" t="s">
        <v>206</v>
      </c>
      <c r="E2532" s="2" t="s">
        <v>207</v>
      </c>
      <c r="F2532" s="2">
        <v>12276.18</v>
      </c>
      <c r="G2532" s="2">
        <v>0</v>
      </c>
      <c r="H2532" s="2">
        <v>12276.18</v>
      </c>
      <c r="I2532" s="2" t="s">
        <v>29</v>
      </c>
      <c r="J2532" s="4">
        <v>1</v>
      </c>
      <c r="K2532" t="str">
        <f>_xlfn.XLOOKUP(D2532, dim_channels!A:A, dim_channels!C:C, "Not Found")</f>
        <v>Direct</v>
      </c>
      <c r="L2532" t="str">
        <f>_xlfn.XLOOKUP(D2532, dim_channels!A:A, dim_channels!B:B, "Not Found")</f>
        <v>Walk-in</v>
      </c>
    </row>
    <row r="2533" spans="1:12" x14ac:dyDescent="0.2">
      <c r="A2533" s="3" t="s">
        <v>2967</v>
      </c>
      <c r="B2533" s="3" t="s">
        <v>666</v>
      </c>
      <c r="C2533" s="3" t="s">
        <v>36</v>
      </c>
      <c r="D2533" s="3" t="s">
        <v>206</v>
      </c>
      <c r="E2533" s="3" t="s">
        <v>207</v>
      </c>
      <c r="F2533" s="3">
        <v>10980.6</v>
      </c>
      <c r="G2533" s="3">
        <v>0</v>
      </c>
      <c r="H2533" s="3">
        <v>10980.6</v>
      </c>
      <c r="I2533" s="3" t="s">
        <v>29</v>
      </c>
      <c r="J2533" s="5">
        <v>1</v>
      </c>
      <c r="K2533" t="str">
        <f>_xlfn.XLOOKUP(D2533, dim_channels!A:A, dim_channels!C:C, "Not Found")</f>
        <v>Direct</v>
      </c>
      <c r="L2533" t="str">
        <f>_xlfn.XLOOKUP(D2533, dim_channels!A:A, dim_channels!B:B, "Not Found")</f>
        <v>Walk-in</v>
      </c>
    </row>
    <row r="2534" spans="1:12" x14ac:dyDescent="0.2">
      <c r="A2534" s="2" t="s">
        <v>2968</v>
      </c>
      <c r="B2534" s="2" t="s">
        <v>251</v>
      </c>
      <c r="C2534" s="2" t="s">
        <v>482</v>
      </c>
      <c r="D2534" s="2" t="s">
        <v>33</v>
      </c>
      <c r="E2534" s="2" t="s">
        <v>60</v>
      </c>
      <c r="F2534" s="2">
        <v>6424.73</v>
      </c>
      <c r="G2534" s="2">
        <v>0</v>
      </c>
      <c r="H2534" s="2">
        <v>6424.73</v>
      </c>
      <c r="I2534" s="2" t="s">
        <v>29</v>
      </c>
      <c r="J2534" s="4">
        <v>1</v>
      </c>
      <c r="K2534" t="str">
        <f>_xlfn.XLOOKUP(D2534, dim_channels!A:A, dim_channels!C:C, "Not Found")</f>
        <v>OTA</v>
      </c>
      <c r="L2534" t="str">
        <f>_xlfn.XLOOKUP(D2534, dim_channels!A:A, dim_channels!B:B, "Not Found")</f>
        <v>Booking.com</v>
      </c>
    </row>
    <row r="2535" spans="1:12" x14ac:dyDescent="0.2">
      <c r="A2535" s="3" t="s">
        <v>2969</v>
      </c>
      <c r="B2535" s="3" t="s">
        <v>566</v>
      </c>
      <c r="C2535" s="3" t="s">
        <v>451</v>
      </c>
      <c r="D2535" s="3" t="s">
        <v>33</v>
      </c>
      <c r="E2535" s="3" t="s">
        <v>28</v>
      </c>
      <c r="F2535" s="3">
        <v>7180.16</v>
      </c>
      <c r="G2535" s="3">
        <v>1077.02</v>
      </c>
      <c r="H2535" s="3">
        <v>6103.14</v>
      </c>
      <c r="I2535" s="3" t="s">
        <v>29</v>
      </c>
      <c r="J2535" s="5">
        <v>1.176469817176077</v>
      </c>
      <c r="K2535" t="str">
        <f>_xlfn.XLOOKUP(D2535, dim_channels!A:A, dim_channels!C:C, "Not Found")</f>
        <v>OTA</v>
      </c>
      <c r="L2535" t="str">
        <f>_xlfn.XLOOKUP(D2535, dim_channels!A:A, dim_channels!B:B, "Not Found")</f>
        <v>Booking.com</v>
      </c>
    </row>
    <row r="2536" spans="1:12" x14ac:dyDescent="0.2">
      <c r="A2536" s="2" t="s">
        <v>2970</v>
      </c>
      <c r="B2536" s="2" t="s">
        <v>463</v>
      </c>
      <c r="C2536" s="2" t="s">
        <v>324</v>
      </c>
      <c r="D2536" s="2" t="s">
        <v>114</v>
      </c>
      <c r="E2536" s="2" t="s">
        <v>46</v>
      </c>
      <c r="F2536" s="2">
        <v>13083</v>
      </c>
      <c r="G2536" s="2">
        <v>1308.3</v>
      </c>
      <c r="H2536" s="2">
        <v>11774.7</v>
      </c>
      <c r="I2536" s="2" t="s">
        <v>29</v>
      </c>
      <c r="J2536" s="4">
        <v>1.1111111111111109</v>
      </c>
      <c r="K2536" t="str">
        <f>_xlfn.XLOOKUP(D2536, dim_channels!A:A, dim_channels!C:C, "Not Found")</f>
        <v>Offline</v>
      </c>
      <c r="L2536" t="str">
        <f>_xlfn.XLOOKUP(D2536, dim_channels!A:A, dim_channels!B:B, "Not Found")</f>
        <v>Travel Agency</v>
      </c>
    </row>
    <row r="2537" spans="1:12" x14ac:dyDescent="0.2">
      <c r="A2537" s="3" t="s">
        <v>2971</v>
      </c>
      <c r="B2537" s="3" t="s">
        <v>904</v>
      </c>
      <c r="C2537" s="3" t="s">
        <v>740</v>
      </c>
      <c r="D2537" s="3" t="s">
        <v>27</v>
      </c>
      <c r="E2537" s="3" t="s">
        <v>60</v>
      </c>
      <c r="F2537" s="3">
        <v>20349.73</v>
      </c>
      <c r="G2537" s="3">
        <v>0</v>
      </c>
      <c r="H2537" s="3">
        <v>20349.73</v>
      </c>
      <c r="I2537" s="3" t="s">
        <v>29</v>
      </c>
      <c r="J2537" s="5">
        <v>1</v>
      </c>
      <c r="K2537" t="str">
        <f>_xlfn.XLOOKUP(D2537, dim_channels!A:A, dim_channels!C:C, "Not Found")</f>
        <v>OTA</v>
      </c>
      <c r="L2537" t="str">
        <f>_xlfn.XLOOKUP(D2537, dim_channels!A:A, dim_channels!B:B, "Not Found")</f>
        <v>Expedia</v>
      </c>
    </row>
    <row r="2538" spans="1:12" x14ac:dyDescent="0.2">
      <c r="A2538" s="2" t="s">
        <v>2972</v>
      </c>
      <c r="B2538" s="2" t="s">
        <v>367</v>
      </c>
      <c r="C2538" s="2" t="s">
        <v>740</v>
      </c>
      <c r="D2538" s="2" t="s">
        <v>64</v>
      </c>
      <c r="E2538" s="2" t="s">
        <v>34</v>
      </c>
      <c r="F2538" s="2">
        <v>10921.13</v>
      </c>
      <c r="G2538" s="2">
        <v>0</v>
      </c>
      <c r="H2538" s="2">
        <v>10921.13</v>
      </c>
      <c r="I2538" s="2" t="s">
        <v>56</v>
      </c>
      <c r="J2538" s="4">
        <v>1</v>
      </c>
      <c r="K2538" t="str">
        <f>_xlfn.XLOOKUP(D2538, dim_channels!A:A, dim_channels!C:C, "Not Found")</f>
        <v>Direct</v>
      </c>
      <c r="L2538" t="str">
        <f>_xlfn.XLOOKUP(D2538, dim_channels!A:A, dim_channels!B:B, "Not Found")</f>
        <v>Direct Website</v>
      </c>
    </row>
    <row r="2539" spans="1:12" x14ac:dyDescent="0.2">
      <c r="A2539" s="3" t="s">
        <v>2973</v>
      </c>
      <c r="B2539" s="3" t="s">
        <v>725</v>
      </c>
      <c r="C2539" s="3" t="s">
        <v>251</v>
      </c>
      <c r="D2539" s="3" t="s">
        <v>64</v>
      </c>
      <c r="E2539" s="3" t="s">
        <v>115</v>
      </c>
      <c r="F2539" s="3">
        <v>11241.17</v>
      </c>
      <c r="G2539" s="3">
        <v>0</v>
      </c>
      <c r="H2539" s="3">
        <v>11241.17</v>
      </c>
      <c r="I2539" s="3" t="s">
        <v>29</v>
      </c>
      <c r="J2539" s="5">
        <v>1</v>
      </c>
      <c r="K2539" t="str">
        <f>_xlfn.XLOOKUP(D2539, dim_channels!A:A, dim_channels!C:C, "Not Found")</f>
        <v>Direct</v>
      </c>
      <c r="L2539" t="str">
        <f>_xlfn.XLOOKUP(D2539, dim_channels!A:A, dim_channels!B:B, "Not Found")</f>
        <v>Direct Website</v>
      </c>
    </row>
    <row r="2540" spans="1:12" x14ac:dyDescent="0.2">
      <c r="A2540" s="2" t="s">
        <v>2974</v>
      </c>
      <c r="B2540" s="2" t="s">
        <v>289</v>
      </c>
      <c r="C2540" s="2" t="s">
        <v>826</v>
      </c>
      <c r="D2540" s="2" t="s">
        <v>27</v>
      </c>
      <c r="E2540" s="2" t="s">
        <v>28</v>
      </c>
      <c r="F2540" s="2">
        <v>3052.35</v>
      </c>
      <c r="G2540" s="2">
        <v>549.41999999999996</v>
      </c>
      <c r="H2540" s="2">
        <v>2502.9299999999998</v>
      </c>
      <c r="I2540" s="2" t="s">
        <v>29</v>
      </c>
      <c r="J2540" s="4">
        <v>1.2195107334204309</v>
      </c>
      <c r="K2540" t="str">
        <f>_xlfn.XLOOKUP(D2540, dim_channels!A:A, dim_channels!C:C, "Not Found")</f>
        <v>OTA</v>
      </c>
      <c r="L2540" t="str">
        <f>_xlfn.XLOOKUP(D2540, dim_channels!A:A, dim_channels!B:B, "Not Found")</f>
        <v>Expedia</v>
      </c>
    </row>
    <row r="2541" spans="1:12" x14ac:dyDescent="0.2">
      <c r="A2541" s="3" t="s">
        <v>2975</v>
      </c>
      <c r="B2541" s="3" t="s">
        <v>193</v>
      </c>
      <c r="C2541" s="3" t="s">
        <v>1075</v>
      </c>
      <c r="D2541" s="3" t="s">
        <v>52</v>
      </c>
      <c r="E2541" s="3" t="s">
        <v>34</v>
      </c>
      <c r="F2541" s="3">
        <v>9640.7900000000009</v>
      </c>
      <c r="G2541" s="3">
        <v>1156.8900000000001</v>
      </c>
      <c r="H2541" s="3">
        <v>8483.9</v>
      </c>
      <c r="I2541" s="3" t="s">
        <v>41</v>
      </c>
      <c r="J2541" s="5">
        <v>1.1363629934346231</v>
      </c>
      <c r="K2541" t="str">
        <f>_xlfn.XLOOKUP(D2541, dim_channels!A:A, dim_channels!C:C, "Not Found")</f>
        <v>OTA</v>
      </c>
      <c r="L2541" t="str">
        <f>_xlfn.XLOOKUP(D2541, dim_channels!A:A, dim_channels!B:B, "Not Found")</f>
        <v>Agoda</v>
      </c>
    </row>
    <row r="2542" spans="1:12" x14ac:dyDescent="0.2">
      <c r="A2542" s="2" t="s">
        <v>2976</v>
      </c>
      <c r="B2542" s="2" t="s">
        <v>608</v>
      </c>
      <c r="C2542" s="2" t="s">
        <v>321</v>
      </c>
      <c r="D2542" s="2" t="s">
        <v>52</v>
      </c>
      <c r="E2542" s="2" t="s">
        <v>60</v>
      </c>
      <c r="F2542" s="2">
        <v>4982.75</v>
      </c>
      <c r="G2542" s="2">
        <v>0</v>
      </c>
      <c r="H2542" s="2">
        <v>4982.75</v>
      </c>
      <c r="I2542" s="2" t="s">
        <v>29</v>
      </c>
      <c r="J2542" s="4">
        <v>1</v>
      </c>
      <c r="K2542" t="str">
        <f>_xlfn.XLOOKUP(D2542, dim_channels!A:A, dim_channels!C:C, "Not Found")</f>
        <v>OTA</v>
      </c>
      <c r="L2542" t="str">
        <f>_xlfn.XLOOKUP(D2542, dim_channels!A:A, dim_channels!B:B, "Not Found")</f>
        <v>Agoda</v>
      </c>
    </row>
    <row r="2543" spans="1:12" x14ac:dyDescent="0.2">
      <c r="A2543" s="3" t="s">
        <v>2977</v>
      </c>
      <c r="B2543" s="3" t="s">
        <v>382</v>
      </c>
      <c r="C2543" s="3" t="s">
        <v>548</v>
      </c>
      <c r="D2543" s="3" t="s">
        <v>27</v>
      </c>
      <c r="E2543" s="3" t="s">
        <v>60</v>
      </c>
      <c r="F2543" s="3">
        <v>28095.1</v>
      </c>
      <c r="G2543" s="3">
        <v>0</v>
      </c>
      <c r="H2543" s="3">
        <v>28095.1</v>
      </c>
      <c r="I2543" s="3" t="s">
        <v>41</v>
      </c>
      <c r="J2543" s="5">
        <v>1</v>
      </c>
      <c r="K2543" t="str">
        <f>_xlfn.XLOOKUP(D2543, dim_channels!A:A, dim_channels!C:C, "Not Found")</f>
        <v>OTA</v>
      </c>
      <c r="L2543" t="str">
        <f>_xlfn.XLOOKUP(D2543, dim_channels!A:A, dim_channels!B:B, "Not Found")</f>
        <v>Expedia</v>
      </c>
    </row>
    <row r="2544" spans="1:12" x14ac:dyDescent="0.2">
      <c r="A2544" s="2" t="s">
        <v>2978</v>
      </c>
      <c r="B2544" s="2" t="s">
        <v>584</v>
      </c>
      <c r="C2544" s="2" t="s">
        <v>378</v>
      </c>
      <c r="D2544" s="2" t="s">
        <v>114</v>
      </c>
      <c r="E2544" s="2" t="s">
        <v>115</v>
      </c>
      <c r="F2544" s="2">
        <v>6579.3</v>
      </c>
      <c r="G2544" s="2">
        <v>657.93</v>
      </c>
      <c r="H2544" s="2">
        <v>5921.37</v>
      </c>
      <c r="I2544" s="2" t="s">
        <v>29</v>
      </c>
      <c r="J2544" s="4">
        <v>1.1111111111111109</v>
      </c>
      <c r="K2544" t="str">
        <f>_xlfn.XLOOKUP(D2544, dim_channels!A:A, dim_channels!C:C, "Not Found")</f>
        <v>Offline</v>
      </c>
      <c r="L2544" t="str">
        <f>_xlfn.XLOOKUP(D2544, dim_channels!A:A, dim_channels!B:B, "Not Found")</f>
        <v>Travel Agency</v>
      </c>
    </row>
    <row r="2545" spans="1:12" x14ac:dyDescent="0.2">
      <c r="A2545" s="3" t="s">
        <v>2979</v>
      </c>
      <c r="B2545" s="3" t="s">
        <v>318</v>
      </c>
      <c r="C2545" s="3" t="s">
        <v>253</v>
      </c>
      <c r="D2545" s="3" t="s">
        <v>52</v>
      </c>
      <c r="E2545" s="3" t="s">
        <v>60</v>
      </c>
      <c r="F2545" s="3">
        <v>2688.31</v>
      </c>
      <c r="G2545" s="3">
        <v>0</v>
      </c>
      <c r="H2545" s="3">
        <v>2688.31</v>
      </c>
      <c r="I2545" s="3" t="s">
        <v>29</v>
      </c>
      <c r="J2545" s="5">
        <v>1</v>
      </c>
      <c r="K2545" t="str">
        <f>_xlfn.XLOOKUP(D2545, dim_channels!A:A, dim_channels!C:C, "Not Found")</f>
        <v>OTA</v>
      </c>
      <c r="L2545" t="str">
        <f>_xlfn.XLOOKUP(D2545, dim_channels!A:A, dim_channels!B:B, "Not Found")</f>
        <v>Agoda</v>
      </c>
    </row>
    <row r="2546" spans="1:12" x14ac:dyDescent="0.2">
      <c r="A2546" s="2" t="s">
        <v>2980</v>
      </c>
      <c r="B2546" s="2" t="s">
        <v>433</v>
      </c>
      <c r="C2546" s="2" t="s">
        <v>317</v>
      </c>
      <c r="D2546" s="2" t="s">
        <v>33</v>
      </c>
      <c r="E2546" s="2" t="s">
        <v>28</v>
      </c>
      <c r="F2546" s="2">
        <v>5989.04</v>
      </c>
      <c r="G2546" s="2">
        <v>898.36</v>
      </c>
      <c r="H2546" s="2">
        <v>5090.68</v>
      </c>
      <c r="I2546" s="2" t="s">
        <v>29</v>
      </c>
      <c r="J2546" s="4">
        <v>1.176471512646641</v>
      </c>
      <c r="K2546" t="str">
        <f>_xlfn.XLOOKUP(D2546, dim_channels!A:A, dim_channels!C:C, "Not Found")</f>
        <v>OTA</v>
      </c>
      <c r="L2546" t="str">
        <f>_xlfn.XLOOKUP(D2546, dim_channels!A:A, dim_channels!B:B, "Not Found")</f>
        <v>Booking.com</v>
      </c>
    </row>
    <row r="2547" spans="1:12" x14ac:dyDescent="0.2">
      <c r="A2547" s="3" t="s">
        <v>2981</v>
      </c>
      <c r="B2547" s="3" t="s">
        <v>1354</v>
      </c>
      <c r="C2547" s="3" t="s">
        <v>430</v>
      </c>
      <c r="D2547" s="3" t="s">
        <v>64</v>
      </c>
      <c r="E2547" s="3" t="s">
        <v>28</v>
      </c>
      <c r="F2547" s="3">
        <v>10129.969999999999</v>
      </c>
      <c r="G2547" s="3">
        <v>0</v>
      </c>
      <c r="H2547" s="3">
        <v>10129.969999999999</v>
      </c>
      <c r="I2547" s="3" t="s">
        <v>41</v>
      </c>
      <c r="J2547" s="5">
        <v>1</v>
      </c>
      <c r="K2547" t="str">
        <f>_xlfn.XLOOKUP(D2547, dim_channels!A:A, dim_channels!C:C, "Not Found")</f>
        <v>Direct</v>
      </c>
      <c r="L2547" t="str">
        <f>_xlfn.XLOOKUP(D2547, dim_channels!A:A, dim_channels!B:B, "Not Found")</f>
        <v>Direct Website</v>
      </c>
    </row>
    <row r="2548" spans="1:12" x14ac:dyDescent="0.2">
      <c r="A2548" s="2" t="s">
        <v>2982</v>
      </c>
      <c r="B2548" s="2" t="s">
        <v>258</v>
      </c>
      <c r="C2548" s="2" t="s">
        <v>26</v>
      </c>
      <c r="D2548" s="2" t="s">
        <v>33</v>
      </c>
      <c r="E2548" s="2" t="s">
        <v>34</v>
      </c>
      <c r="F2548" s="2">
        <v>10278.450000000001</v>
      </c>
      <c r="G2548" s="2">
        <v>1541.77</v>
      </c>
      <c r="H2548" s="2">
        <v>8736.68</v>
      </c>
      <c r="I2548" s="2" t="s">
        <v>29</v>
      </c>
      <c r="J2548" s="4">
        <v>1.1764709248822209</v>
      </c>
      <c r="K2548" t="str">
        <f>_xlfn.XLOOKUP(D2548, dim_channels!A:A, dim_channels!C:C, "Not Found")</f>
        <v>OTA</v>
      </c>
      <c r="L2548" t="str">
        <f>_xlfn.XLOOKUP(D2548, dim_channels!A:A, dim_channels!B:B, "Not Found")</f>
        <v>Booking.com</v>
      </c>
    </row>
    <row r="2549" spans="1:12" x14ac:dyDescent="0.2">
      <c r="A2549" s="3" t="s">
        <v>2983</v>
      </c>
      <c r="B2549" s="3" t="s">
        <v>70</v>
      </c>
      <c r="C2549" s="3" t="s">
        <v>103</v>
      </c>
      <c r="D2549" s="3" t="s">
        <v>206</v>
      </c>
      <c r="E2549" s="3" t="s">
        <v>207</v>
      </c>
      <c r="F2549" s="3">
        <v>4805.66</v>
      </c>
      <c r="G2549" s="3">
        <v>0</v>
      </c>
      <c r="H2549" s="3">
        <v>4805.66</v>
      </c>
      <c r="I2549" s="3" t="s">
        <v>29</v>
      </c>
      <c r="J2549" s="5">
        <v>1</v>
      </c>
      <c r="K2549" t="str">
        <f>_xlfn.XLOOKUP(D2549, dim_channels!A:A, dim_channels!C:C, "Not Found")</f>
        <v>Direct</v>
      </c>
      <c r="L2549" t="str">
        <f>_xlfn.XLOOKUP(D2549, dim_channels!A:A, dim_channels!B:B, "Not Found")</f>
        <v>Walk-in</v>
      </c>
    </row>
    <row r="2550" spans="1:12" x14ac:dyDescent="0.2">
      <c r="A2550" s="2" t="s">
        <v>2984</v>
      </c>
      <c r="B2550" s="2" t="s">
        <v>456</v>
      </c>
      <c r="C2550" s="2" t="s">
        <v>824</v>
      </c>
      <c r="D2550" s="2" t="s">
        <v>33</v>
      </c>
      <c r="E2550" s="2" t="s">
        <v>34</v>
      </c>
      <c r="F2550" s="2">
        <v>2626.42</v>
      </c>
      <c r="G2550" s="2">
        <v>393.96</v>
      </c>
      <c r="H2550" s="2">
        <v>2232.46</v>
      </c>
      <c r="I2550" s="2" t="s">
        <v>41</v>
      </c>
      <c r="J2550" s="4">
        <v>1.1764690072834449</v>
      </c>
      <c r="K2550" t="str">
        <f>_xlfn.XLOOKUP(D2550, dim_channels!A:A, dim_channels!C:C, "Not Found")</f>
        <v>OTA</v>
      </c>
      <c r="L2550" t="str">
        <f>_xlfn.XLOOKUP(D2550, dim_channels!A:A, dim_channels!B:B, "Not Found")</f>
        <v>Booking.com</v>
      </c>
    </row>
    <row r="2551" spans="1:12" x14ac:dyDescent="0.2">
      <c r="A2551" s="3" t="s">
        <v>2985</v>
      </c>
      <c r="B2551" s="3" t="s">
        <v>256</v>
      </c>
      <c r="C2551" s="3" t="s">
        <v>2238</v>
      </c>
      <c r="D2551" s="3" t="s">
        <v>52</v>
      </c>
      <c r="E2551" s="3" t="s">
        <v>60</v>
      </c>
      <c r="F2551" s="3">
        <v>6158.01</v>
      </c>
      <c r="G2551" s="3">
        <v>0</v>
      </c>
      <c r="H2551" s="3">
        <v>6158.01</v>
      </c>
      <c r="I2551" s="3" t="s">
        <v>41</v>
      </c>
      <c r="J2551" s="5">
        <v>1</v>
      </c>
      <c r="K2551" t="str">
        <f>_xlfn.XLOOKUP(D2551, dim_channels!A:A, dim_channels!C:C, "Not Found")</f>
        <v>OTA</v>
      </c>
      <c r="L2551" t="str">
        <f>_xlfn.XLOOKUP(D2551, dim_channels!A:A, dim_channels!B:B, "Not Found")</f>
        <v>Agoda</v>
      </c>
    </row>
    <row r="2552" spans="1:12" x14ac:dyDescent="0.2">
      <c r="A2552" s="2" t="s">
        <v>2986</v>
      </c>
      <c r="B2552" s="2" t="s">
        <v>418</v>
      </c>
      <c r="C2552" s="2" t="s">
        <v>705</v>
      </c>
      <c r="D2552" s="2" t="s">
        <v>52</v>
      </c>
      <c r="E2552" s="2" t="s">
        <v>34</v>
      </c>
      <c r="F2552" s="2">
        <v>5251.44</v>
      </c>
      <c r="G2552" s="2">
        <v>630.16999999999996</v>
      </c>
      <c r="H2552" s="2">
        <v>4621.2700000000004</v>
      </c>
      <c r="I2552" s="2" t="s">
        <v>41</v>
      </c>
      <c r="J2552" s="4">
        <v>1.1363629478476689</v>
      </c>
      <c r="K2552" t="str">
        <f>_xlfn.XLOOKUP(D2552, dim_channels!A:A, dim_channels!C:C, "Not Found")</f>
        <v>OTA</v>
      </c>
      <c r="L2552" t="str">
        <f>_xlfn.XLOOKUP(D2552, dim_channels!A:A, dim_channels!B:B, "Not Found")</f>
        <v>Agoda</v>
      </c>
    </row>
    <row r="2553" spans="1:12" x14ac:dyDescent="0.2">
      <c r="A2553" s="3" t="s">
        <v>2987</v>
      </c>
      <c r="B2553" s="3" t="s">
        <v>173</v>
      </c>
      <c r="C2553" s="3" t="s">
        <v>2988</v>
      </c>
      <c r="D2553" s="3" t="s">
        <v>52</v>
      </c>
      <c r="E2553" s="3" t="s">
        <v>60</v>
      </c>
      <c r="F2553" s="3">
        <v>6708.89</v>
      </c>
      <c r="G2553" s="3">
        <v>0</v>
      </c>
      <c r="H2553" s="3">
        <v>6708.89</v>
      </c>
      <c r="I2553" s="3" t="s">
        <v>29</v>
      </c>
      <c r="J2553" s="5">
        <v>1</v>
      </c>
      <c r="K2553" t="str">
        <f>_xlfn.XLOOKUP(D2553, dim_channels!A:A, dim_channels!C:C, "Not Found")</f>
        <v>OTA</v>
      </c>
      <c r="L2553" t="str">
        <f>_xlfn.XLOOKUP(D2553, dim_channels!A:A, dim_channels!B:B, "Not Found")</f>
        <v>Agoda</v>
      </c>
    </row>
    <row r="2554" spans="1:12" x14ac:dyDescent="0.2">
      <c r="A2554" s="2" t="s">
        <v>2989</v>
      </c>
      <c r="B2554" s="2" t="s">
        <v>432</v>
      </c>
      <c r="C2554" s="2" t="s">
        <v>321</v>
      </c>
      <c r="D2554" s="2" t="s">
        <v>45</v>
      </c>
      <c r="E2554" s="2" t="s">
        <v>89</v>
      </c>
      <c r="F2554" s="2">
        <v>8084.23</v>
      </c>
      <c r="G2554" s="2">
        <v>0</v>
      </c>
      <c r="H2554" s="2">
        <v>8084.23</v>
      </c>
      <c r="I2554" s="2" t="s">
        <v>56</v>
      </c>
      <c r="J2554" s="4">
        <v>1</v>
      </c>
      <c r="K2554" t="str">
        <f>_xlfn.XLOOKUP(D2554, dim_channels!A:A, dim_channels!C:C, "Not Found")</f>
        <v>Corporate</v>
      </c>
      <c r="L2554" t="str">
        <f>_xlfn.XLOOKUP(D2554, dim_channels!A:A, dim_channels!B:B, "Not Found")</f>
        <v>Corporate Direct</v>
      </c>
    </row>
    <row r="2555" spans="1:12" x14ac:dyDescent="0.2">
      <c r="A2555" s="3" t="s">
        <v>2990</v>
      </c>
      <c r="B2555" s="3" t="s">
        <v>195</v>
      </c>
      <c r="C2555" s="3" t="s">
        <v>386</v>
      </c>
      <c r="D2555" s="3" t="s">
        <v>33</v>
      </c>
      <c r="E2555" s="3" t="s">
        <v>34</v>
      </c>
      <c r="F2555" s="3">
        <v>12914.22</v>
      </c>
      <c r="G2555" s="3">
        <v>1937.13</v>
      </c>
      <c r="H2555" s="3">
        <v>10977.09</v>
      </c>
      <c r="I2555" s="3" t="s">
        <v>41</v>
      </c>
      <c r="J2555" s="5">
        <v>1.17647026671003</v>
      </c>
      <c r="K2555" t="str">
        <f>_xlfn.XLOOKUP(D2555, dim_channels!A:A, dim_channels!C:C, "Not Found")</f>
        <v>OTA</v>
      </c>
      <c r="L2555" t="str">
        <f>_xlfn.XLOOKUP(D2555, dim_channels!A:A, dim_channels!B:B, "Not Found")</f>
        <v>Booking.com</v>
      </c>
    </row>
    <row r="2556" spans="1:12" x14ac:dyDescent="0.2">
      <c r="A2556" s="2" t="s">
        <v>2991</v>
      </c>
      <c r="B2556" s="2" t="s">
        <v>165</v>
      </c>
      <c r="C2556" s="2" t="s">
        <v>162</v>
      </c>
      <c r="D2556" s="2" t="s">
        <v>33</v>
      </c>
      <c r="E2556" s="2" t="s">
        <v>34</v>
      </c>
      <c r="F2556" s="2">
        <v>5527.33</v>
      </c>
      <c r="G2556" s="2">
        <v>829.1</v>
      </c>
      <c r="H2556" s="2">
        <v>4698.2299999999996</v>
      </c>
      <c r="I2556" s="2" t="s">
        <v>56</v>
      </c>
      <c r="J2556" s="4">
        <v>1.176470713438891</v>
      </c>
      <c r="K2556" t="str">
        <f>_xlfn.XLOOKUP(D2556, dim_channels!A:A, dim_channels!C:C, "Not Found")</f>
        <v>OTA</v>
      </c>
      <c r="L2556" t="str">
        <f>_xlfn.XLOOKUP(D2556, dim_channels!A:A, dim_channels!B:B, "Not Found")</f>
        <v>Booking.com</v>
      </c>
    </row>
    <row r="2557" spans="1:12" x14ac:dyDescent="0.2">
      <c r="A2557" s="3" t="s">
        <v>2992</v>
      </c>
      <c r="B2557" s="3" t="s">
        <v>110</v>
      </c>
      <c r="C2557" s="3" t="s">
        <v>406</v>
      </c>
      <c r="D2557" s="3" t="s">
        <v>206</v>
      </c>
      <c r="E2557" s="3" t="s">
        <v>207</v>
      </c>
      <c r="F2557" s="3">
        <v>16066.68</v>
      </c>
      <c r="G2557" s="3">
        <v>0</v>
      </c>
      <c r="H2557" s="3">
        <v>16066.68</v>
      </c>
      <c r="I2557" s="3" t="s">
        <v>41</v>
      </c>
      <c r="J2557" s="5">
        <v>1</v>
      </c>
      <c r="K2557" t="str">
        <f>_xlfn.XLOOKUP(D2557, dim_channels!A:A, dim_channels!C:C, "Not Found")</f>
        <v>Direct</v>
      </c>
      <c r="L2557" t="str">
        <f>_xlfn.XLOOKUP(D2557, dim_channels!A:A, dim_channels!B:B, "Not Found")</f>
        <v>Walk-in</v>
      </c>
    </row>
    <row r="2558" spans="1:12" x14ac:dyDescent="0.2">
      <c r="A2558" s="2" t="s">
        <v>2993</v>
      </c>
      <c r="B2558" s="2" t="s">
        <v>147</v>
      </c>
      <c r="C2558" s="2" t="s">
        <v>564</v>
      </c>
      <c r="D2558" s="2" t="s">
        <v>45</v>
      </c>
      <c r="E2558" s="2" t="s">
        <v>89</v>
      </c>
      <c r="F2558" s="2">
        <v>5274.74</v>
      </c>
      <c r="G2558" s="2">
        <v>0</v>
      </c>
      <c r="H2558" s="2">
        <v>5274.74</v>
      </c>
      <c r="I2558" s="2" t="s">
        <v>29</v>
      </c>
      <c r="J2558" s="4">
        <v>1</v>
      </c>
      <c r="K2558" t="str">
        <f>_xlfn.XLOOKUP(D2558, dim_channels!A:A, dim_channels!C:C, "Not Found")</f>
        <v>Corporate</v>
      </c>
      <c r="L2558" t="str">
        <f>_xlfn.XLOOKUP(D2558, dim_channels!A:A, dim_channels!B:B, "Not Found")</f>
        <v>Corporate Direct</v>
      </c>
    </row>
    <row r="2559" spans="1:12" x14ac:dyDescent="0.2">
      <c r="A2559" s="3" t="s">
        <v>2994</v>
      </c>
      <c r="B2559" s="3" t="s">
        <v>173</v>
      </c>
      <c r="C2559" s="3" t="s">
        <v>472</v>
      </c>
      <c r="D2559" s="3" t="s">
        <v>169</v>
      </c>
      <c r="E2559" s="3" t="s">
        <v>34</v>
      </c>
      <c r="F2559" s="3">
        <v>9848.06</v>
      </c>
      <c r="G2559" s="3">
        <v>1969.61</v>
      </c>
      <c r="H2559" s="3">
        <v>7878.45</v>
      </c>
      <c r="I2559" s="3" t="s">
        <v>29</v>
      </c>
      <c r="J2559" s="5">
        <v>1.249999682678699</v>
      </c>
      <c r="K2559" t="str">
        <f>_xlfn.XLOOKUP(D2559, dim_channels!A:A, dim_channels!C:C, "Not Found")</f>
        <v>GDS</v>
      </c>
      <c r="L2559" t="str">
        <f>_xlfn.XLOOKUP(D2559, dim_channels!A:A, dim_channels!B:B, "Not Found")</f>
        <v>GDS (Amadeus)</v>
      </c>
    </row>
    <row r="2560" spans="1:12" x14ac:dyDescent="0.2">
      <c r="A2560" s="2" t="s">
        <v>2995</v>
      </c>
      <c r="B2560" s="2" t="s">
        <v>55</v>
      </c>
      <c r="C2560" s="2" t="s">
        <v>418</v>
      </c>
      <c r="D2560" s="2" t="s">
        <v>52</v>
      </c>
      <c r="E2560" s="2" t="s">
        <v>60</v>
      </c>
      <c r="F2560" s="2">
        <v>10672.55</v>
      </c>
      <c r="G2560" s="2">
        <v>0</v>
      </c>
      <c r="H2560" s="2">
        <v>10672.55</v>
      </c>
      <c r="I2560" s="2" t="s">
        <v>41</v>
      </c>
      <c r="J2560" s="4">
        <v>1</v>
      </c>
      <c r="K2560" t="str">
        <f>_xlfn.XLOOKUP(D2560, dim_channels!A:A, dim_channels!C:C, "Not Found")</f>
        <v>OTA</v>
      </c>
      <c r="L2560" t="str">
        <f>_xlfn.XLOOKUP(D2560, dim_channels!A:A, dim_channels!B:B, "Not Found")</f>
        <v>Agoda</v>
      </c>
    </row>
    <row r="2561" spans="1:12" x14ac:dyDescent="0.2">
      <c r="A2561" s="3" t="s">
        <v>2996</v>
      </c>
      <c r="B2561" s="3" t="s">
        <v>525</v>
      </c>
      <c r="C2561" s="3" t="s">
        <v>43</v>
      </c>
      <c r="D2561" s="3" t="s">
        <v>33</v>
      </c>
      <c r="E2561" s="3" t="s">
        <v>28</v>
      </c>
      <c r="F2561" s="3">
        <v>6466.12</v>
      </c>
      <c r="G2561" s="3">
        <v>969.92</v>
      </c>
      <c r="H2561" s="3">
        <v>5496.2</v>
      </c>
      <c r="I2561" s="3" t="s">
        <v>29</v>
      </c>
      <c r="J2561" s="5">
        <v>1.176471016338561</v>
      </c>
      <c r="K2561" t="str">
        <f>_xlfn.XLOOKUP(D2561, dim_channels!A:A, dim_channels!C:C, "Not Found")</f>
        <v>OTA</v>
      </c>
      <c r="L2561" t="str">
        <f>_xlfn.XLOOKUP(D2561, dim_channels!A:A, dim_channels!B:B, "Not Found")</f>
        <v>Booking.com</v>
      </c>
    </row>
    <row r="2562" spans="1:12" x14ac:dyDescent="0.2">
      <c r="A2562" s="2" t="s">
        <v>2997</v>
      </c>
      <c r="B2562" s="2" t="s">
        <v>324</v>
      </c>
      <c r="C2562" s="2" t="s">
        <v>725</v>
      </c>
      <c r="D2562" s="2" t="s">
        <v>169</v>
      </c>
      <c r="E2562" s="2" t="s">
        <v>34</v>
      </c>
      <c r="F2562" s="2">
        <v>15588.79</v>
      </c>
      <c r="G2562" s="2">
        <v>3117.76</v>
      </c>
      <c r="H2562" s="2">
        <v>12471.03</v>
      </c>
      <c r="I2562" s="2" t="s">
        <v>56</v>
      </c>
      <c r="J2562" s="4">
        <v>1.2500002004645969</v>
      </c>
      <c r="K2562" t="str">
        <f>_xlfn.XLOOKUP(D2562, dim_channels!A:A, dim_channels!C:C, "Not Found")</f>
        <v>GDS</v>
      </c>
      <c r="L2562" t="str">
        <f>_xlfn.XLOOKUP(D2562, dim_channels!A:A, dim_channels!B:B, "Not Found")</f>
        <v>GDS (Amadeus)</v>
      </c>
    </row>
    <row r="2563" spans="1:12" x14ac:dyDescent="0.2">
      <c r="A2563" s="3" t="s">
        <v>2998</v>
      </c>
      <c r="B2563" s="3" t="s">
        <v>605</v>
      </c>
      <c r="C2563" s="3" t="s">
        <v>605</v>
      </c>
      <c r="D2563" s="3" t="s">
        <v>45</v>
      </c>
      <c r="E2563" s="3" t="s">
        <v>46</v>
      </c>
      <c r="F2563" s="3">
        <v>3439.53</v>
      </c>
      <c r="G2563" s="3">
        <v>171.98</v>
      </c>
      <c r="H2563" s="3">
        <v>3267.55</v>
      </c>
      <c r="I2563" s="3" t="s">
        <v>41</v>
      </c>
      <c r="J2563" s="5">
        <v>1.052632706462028</v>
      </c>
      <c r="K2563" t="str">
        <f>_xlfn.XLOOKUP(D2563, dim_channels!A:A, dim_channels!C:C, "Not Found")</f>
        <v>Corporate</v>
      </c>
      <c r="L2563" t="str">
        <f>_xlfn.XLOOKUP(D2563, dim_channels!A:A, dim_channels!B:B, "Not Found")</f>
        <v>Corporate Direct</v>
      </c>
    </row>
    <row r="2564" spans="1:12" x14ac:dyDescent="0.2">
      <c r="A2564" s="2" t="s">
        <v>2999</v>
      </c>
      <c r="B2564" s="2" t="s">
        <v>986</v>
      </c>
      <c r="C2564" s="2" t="s">
        <v>393</v>
      </c>
      <c r="D2564" s="2" t="s">
        <v>45</v>
      </c>
      <c r="E2564" s="2" t="s">
        <v>89</v>
      </c>
      <c r="F2564" s="2">
        <v>5005.7</v>
      </c>
      <c r="G2564" s="2">
        <v>0</v>
      </c>
      <c r="H2564" s="2">
        <v>5005.7</v>
      </c>
      <c r="I2564" s="2" t="s">
        <v>56</v>
      </c>
      <c r="J2564" s="4">
        <v>1</v>
      </c>
      <c r="K2564" t="str">
        <f>_xlfn.XLOOKUP(D2564, dim_channels!A:A, dim_channels!C:C, "Not Found")</f>
        <v>Corporate</v>
      </c>
      <c r="L2564" t="str">
        <f>_xlfn.XLOOKUP(D2564, dim_channels!A:A, dim_channels!B:B, "Not Found")</f>
        <v>Corporate Direct</v>
      </c>
    </row>
    <row r="2565" spans="1:12" x14ac:dyDescent="0.2">
      <c r="A2565" s="3" t="s">
        <v>3000</v>
      </c>
      <c r="B2565" s="3" t="s">
        <v>839</v>
      </c>
      <c r="C2565" s="3" t="s">
        <v>276</v>
      </c>
      <c r="D2565" s="3" t="s">
        <v>27</v>
      </c>
      <c r="E2565" s="3" t="s">
        <v>34</v>
      </c>
      <c r="F2565" s="3">
        <v>5274.34</v>
      </c>
      <c r="G2565" s="3">
        <v>949.38</v>
      </c>
      <c r="H2565" s="3">
        <v>4324.96</v>
      </c>
      <c r="I2565" s="3" t="s">
        <v>41</v>
      </c>
      <c r="J2565" s="5">
        <v>1.2195118567570571</v>
      </c>
      <c r="K2565" t="str">
        <f>_xlfn.XLOOKUP(D2565, dim_channels!A:A, dim_channels!C:C, "Not Found")</f>
        <v>OTA</v>
      </c>
      <c r="L2565" t="str">
        <f>_xlfn.XLOOKUP(D2565, dim_channels!A:A, dim_channels!B:B, "Not Found")</f>
        <v>Expedia</v>
      </c>
    </row>
    <row r="2566" spans="1:12" x14ac:dyDescent="0.2">
      <c r="A2566" s="2" t="s">
        <v>3001</v>
      </c>
      <c r="B2566" s="2" t="s">
        <v>671</v>
      </c>
      <c r="C2566" s="2" t="s">
        <v>40</v>
      </c>
      <c r="D2566" s="2" t="s">
        <v>33</v>
      </c>
      <c r="E2566" s="2" t="s">
        <v>34</v>
      </c>
      <c r="F2566" s="2">
        <v>2703.26</v>
      </c>
      <c r="G2566" s="2">
        <v>405.49</v>
      </c>
      <c r="H2566" s="2">
        <v>2297.77</v>
      </c>
      <c r="I2566" s="2" t="s">
        <v>29</v>
      </c>
      <c r="J2566" s="4">
        <v>1.176471100240668</v>
      </c>
      <c r="K2566" t="str">
        <f>_xlfn.XLOOKUP(D2566, dim_channels!A:A, dim_channels!C:C, "Not Found")</f>
        <v>OTA</v>
      </c>
      <c r="L2566" t="str">
        <f>_xlfn.XLOOKUP(D2566, dim_channels!A:A, dim_channels!B:B, "Not Found")</f>
        <v>Booking.com</v>
      </c>
    </row>
    <row r="2567" spans="1:12" x14ac:dyDescent="0.2">
      <c r="A2567" s="3" t="s">
        <v>3002</v>
      </c>
      <c r="B2567" s="3" t="s">
        <v>192</v>
      </c>
      <c r="C2567" s="3" t="s">
        <v>73</v>
      </c>
      <c r="D2567" s="3" t="s">
        <v>27</v>
      </c>
      <c r="E2567" s="3" t="s">
        <v>28</v>
      </c>
      <c r="F2567" s="3">
        <v>8338.18</v>
      </c>
      <c r="G2567" s="3">
        <v>1500.87</v>
      </c>
      <c r="H2567" s="3">
        <v>6837.31</v>
      </c>
      <c r="I2567" s="3" t="s">
        <v>41</v>
      </c>
      <c r="J2567" s="5">
        <v>1.219511767054587</v>
      </c>
      <c r="K2567" t="str">
        <f>_xlfn.XLOOKUP(D2567, dim_channels!A:A, dim_channels!C:C, "Not Found")</f>
        <v>OTA</v>
      </c>
      <c r="L2567" t="str">
        <f>_xlfn.XLOOKUP(D2567, dim_channels!A:A, dim_channels!B:B, "Not Found")</f>
        <v>Expedia</v>
      </c>
    </row>
    <row r="2568" spans="1:12" x14ac:dyDescent="0.2">
      <c r="A2568" s="2" t="s">
        <v>3003</v>
      </c>
      <c r="B2568" s="2" t="s">
        <v>303</v>
      </c>
      <c r="C2568" s="2" t="s">
        <v>443</v>
      </c>
      <c r="D2568" s="2" t="s">
        <v>52</v>
      </c>
      <c r="E2568" s="2" t="s">
        <v>60</v>
      </c>
      <c r="F2568" s="2">
        <v>16451.21</v>
      </c>
      <c r="G2568" s="2">
        <v>0</v>
      </c>
      <c r="H2568" s="2">
        <v>16451.21</v>
      </c>
      <c r="I2568" s="2" t="s">
        <v>29</v>
      </c>
      <c r="J2568" s="4">
        <v>1</v>
      </c>
      <c r="K2568" t="str">
        <f>_xlfn.XLOOKUP(D2568, dim_channels!A:A, dim_channels!C:C, "Not Found")</f>
        <v>OTA</v>
      </c>
      <c r="L2568" t="str">
        <f>_xlfn.XLOOKUP(D2568, dim_channels!A:A, dim_channels!B:B, "Not Found")</f>
        <v>Agoda</v>
      </c>
    </row>
    <row r="2569" spans="1:12" x14ac:dyDescent="0.2">
      <c r="A2569" s="3" t="s">
        <v>3004</v>
      </c>
      <c r="B2569" s="3" t="s">
        <v>367</v>
      </c>
      <c r="C2569" s="3" t="s">
        <v>602</v>
      </c>
      <c r="D2569" s="3" t="s">
        <v>64</v>
      </c>
      <c r="E2569" s="3" t="s">
        <v>34</v>
      </c>
      <c r="F2569" s="3">
        <v>3100.15</v>
      </c>
      <c r="G2569" s="3">
        <v>0</v>
      </c>
      <c r="H2569" s="3">
        <v>3100.15</v>
      </c>
      <c r="I2569" s="3" t="s">
        <v>41</v>
      </c>
      <c r="J2569" s="5">
        <v>1</v>
      </c>
      <c r="K2569" t="str">
        <f>_xlfn.XLOOKUP(D2569, dim_channels!A:A, dim_channels!C:C, "Not Found")</f>
        <v>Direct</v>
      </c>
      <c r="L2569" t="str">
        <f>_xlfn.XLOOKUP(D2569, dim_channels!A:A, dim_channels!B:B, "Not Found")</f>
        <v>Direct Website</v>
      </c>
    </row>
    <row r="2570" spans="1:12" x14ac:dyDescent="0.2">
      <c r="A2570" s="2" t="s">
        <v>3005</v>
      </c>
      <c r="B2570" s="2" t="s">
        <v>396</v>
      </c>
      <c r="C2570" s="2" t="s">
        <v>485</v>
      </c>
      <c r="D2570" s="2" t="s">
        <v>33</v>
      </c>
      <c r="E2570" s="2" t="s">
        <v>60</v>
      </c>
      <c r="F2570" s="2">
        <v>6587.7</v>
      </c>
      <c r="G2570" s="2">
        <v>0</v>
      </c>
      <c r="H2570" s="2">
        <v>6587.7</v>
      </c>
      <c r="I2570" s="2" t="s">
        <v>29</v>
      </c>
      <c r="J2570" s="4">
        <v>1</v>
      </c>
      <c r="K2570" t="str">
        <f>_xlfn.XLOOKUP(D2570, dim_channels!A:A, dim_channels!C:C, "Not Found")</f>
        <v>OTA</v>
      </c>
      <c r="L2570" t="str">
        <f>_xlfn.XLOOKUP(D2570, dim_channels!A:A, dim_channels!B:B, "Not Found")</f>
        <v>Booking.com</v>
      </c>
    </row>
    <row r="2571" spans="1:12" x14ac:dyDescent="0.2">
      <c r="A2571" s="3" t="s">
        <v>3006</v>
      </c>
      <c r="B2571" s="3" t="s">
        <v>1354</v>
      </c>
      <c r="C2571" s="3" t="s">
        <v>271</v>
      </c>
      <c r="D2571" s="3" t="s">
        <v>64</v>
      </c>
      <c r="E2571" s="3" t="s">
        <v>115</v>
      </c>
      <c r="F2571" s="3">
        <v>5922.1</v>
      </c>
      <c r="G2571" s="3">
        <v>0</v>
      </c>
      <c r="H2571" s="3">
        <v>5922.1</v>
      </c>
      <c r="I2571" s="3" t="s">
        <v>29</v>
      </c>
      <c r="J2571" s="5">
        <v>1</v>
      </c>
      <c r="K2571" t="str">
        <f>_xlfn.XLOOKUP(D2571, dim_channels!A:A, dim_channels!C:C, "Not Found")</f>
        <v>Direct</v>
      </c>
      <c r="L2571" t="str">
        <f>_xlfn.XLOOKUP(D2571, dim_channels!A:A, dim_channels!B:B, "Not Found")</f>
        <v>Direct Website</v>
      </c>
    </row>
    <row r="2572" spans="1:12" x14ac:dyDescent="0.2">
      <c r="A2572" s="2" t="s">
        <v>3007</v>
      </c>
      <c r="B2572" s="2" t="s">
        <v>567</v>
      </c>
      <c r="C2572" s="2" t="s">
        <v>875</v>
      </c>
      <c r="D2572" s="2" t="s">
        <v>33</v>
      </c>
      <c r="E2572" s="2" t="s">
        <v>60</v>
      </c>
      <c r="F2572" s="2">
        <v>2206.83</v>
      </c>
      <c r="G2572" s="2">
        <v>0</v>
      </c>
      <c r="H2572" s="2">
        <v>2206.83</v>
      </c>
      <c r="I2572" s="2" t="s">
        <v>41</v>
      </c>
      <c r="J2572" s="4">
        <v>1</v>
      </c>
      <c r="K2572" t="str">
        <f>_xlfn.XLOOKUP(D2572, dim_channels!A:A, dim_channels!C:C, "Not Found")</f>
        <v>OTA</v>
      </c>
      <c r="L2572" t="str">
        <f>_xlfn.XLOOKUP(D2572, dim_channels!A:A, dim_channels!B:B, "Not Found")</f>
        <v>Booking.com</v>
      </c>
    </row>
    <row r="2573" spans="1:12" x14ac:dyDescent="0.2">
      <c r="A2573" s="3" t="s">
        <v>3008</v>
      </c>
      <c r="B2573" s="3" t="s">
        <v>396</v>
      </c>
      <c r="C2573" s="3" t="s">
        <v>478</v>
      </c>
      <c r="D2573" s="3" t="s">
        <v>52</v>
      </c>
      <c r="E2573" s="3" t="s">
        <v>34</v>
      </c>
      <c r="F2573" s="3">
        <v>3143.17</v>
      </c>
      <c r="G2573" s="3">
        <v>377.18</v>
      </c>
      <c r="H2573" s="3">
        <v>2765.99</v>
      </c>
      <c r="I2573" s="3" t="s">
        <v>41</v>
      </c>
      <c r="J2573" s="5">
        <v>1.1363634720299061</v>
      </c>
      <c r="K2573" t="str">
        <f>_xlfn.XLOOKUP(D2573, dim_channels!A:A, dim_channels!C:C, "Not Found")</f>
        <v>OTA</v>
      </c>
      <c r="L2573" t="str">
        <f>_xlfn.XLOOKUP(D2573, dim_channels!A:A, dim_channels!B:B, "Not Found")</f>
        <v>Agoda</v>
      </c>
    </row>
    <row r="2574" spans="1:12" x14ac:dyDescent="0.2">
      <c r="A2574" s="2" t="s">
        <v>3009</v>
      </c>
      <c r="B2574" s="2" t="s">
        <v>106</v>
      </c>
      <c r="C2574" s="2" t="s">
        <v>106</v>
      </c>
      <c r="D2574" s="2" t="s">
        <v>64</v>
      </c>
      <c r="E2574" s="2" t="s">
        <v>115</v>
      </c>
      <c r="F2574" s="2">
        <v>12708.37</v>
      </c>
      <c r="G2574" s="2">
        <v>0</v>
      </c>
      <c r="H2574" s="2">
        <v>12708.37</v>
      </c>
      <c r="I2574" s="2" t="s">
        <v>29</v>
      </c>
      <c r="J2574" s="4">
        <v>1</v>
      </c>
      <c r="K2574" t="str">
        <f>_xlfn.XLOOKUP(D2574, dim_channels!A:A, dim_channels!C:C, "Not Found")</f>
        <v>Direct</v>
      </c>
      <c r="L2574" t="str">
        <f>_xlfn.XLOOKUP(D2574, dim_channels!A:A, dim_channels!B:B, "Not Found")</f>
        <v>Direct Website</v>
      </c>
    </row>
    <row r="2575" spans="1:12" x14ac:dyDescent="0.2">
      <c r="A2575" s="3" t="s">
        <v>3010</v>
      </c>
      <c r="B2575" s="3" t="s">
        <v>416</v>
      </c>
      <c r="C2575" s="3" t="s">
        <v>31</v>
      </c>
      <c r="D2575" s="3" t="s">
        <v>169</v>
      </c>
      <c r="E2575" s="3" t="s">
        <v>46</v>
      </c>
      <c r="F2575" s="3">
        <v>4933.96</v>
      </c>
      <c r="G2575" s="3">
        <v>986.79</v>
      </c>
      <c r="H2575" s="3">
        <v>3947.17</v>
      </c>
      <c r="I2575" s="3" t="s">
        <v>29</v>
      </c>
      <c r="J2575" s="5">
        <v>1.249999366634829</v>
      </c>
      <c r="K2575" t="str">
        <f>_xlfn.XLOOKUP(D2575, dim_channels!A:A, dim_channels!C:C, "Not Found")</f>
        <v>GDS</v>
      </c>
      <c r="L2575" t="str">
        <f>_xlfn.XLOOKUP(D2575, dim_channels!A:A, dim_channels!B:B, "Not Found")</f>
        <v>GDS (Amadeus)</v>
      </c>
    </row>
    <row r="2576" spans="1:12" x14ac:dyDescent="0.2">
      <c r="A2576" s="2" t="s">
        <v>3011</v>
      </c>
      <c r="B2576" s="2" t="s">
        <v>176</v>
      </c>
      <c r="C2576" s="2" t="s">
        <v>538</v>
      </c>
      <c r="D2576" s="2" t="s">
        <v>64</v>
      </c>
      <c r="E2576" s="2" t="s">
        <v>28</v>
      </c>
      <c r="F2576" s="2">
        <v>3911.93</v>
      </c>
      <c r="G2576" s="2">
        <v>0</v>
      </c>
      <c r="H2576" s="2">
        <v>3911.93</v>
      </c>
      <c r="I2576" s="2" t="s">
        <v>29</v>
      </c>
      <c r="J2576" s="4">
        <v>1</v>
      </c>
      <c r="K2576" t="str">
        <f>_xlfn.XLOOKUP(D2576, dim_channels!A:A, dim_channels!C:C, "Not Found")</f>
        <v>Direct</v>
      </c>
      <c r="L2576" t="str">
        <f>_xlfn.XLOOKUP(D2576, dim_channels!A:A, dim_channels!B:B, "Not Found")</f>
        <v>Direct Website</v>
      </c>
    </row>
    <row r="2577" spans="1:12" x14ac:dyDescent="0.2">
      <c r="A2577" s="3" t="s">
        <v>3012</v>
      </c>
      <c r="B2577" s="3" t="s">
        <v>346</v>
      </c>
      <c r="C2577" s="3" t="s">
        <v>495</v>
      </c>
      <c r="D2577" s="3" t="s">
        <v>169</v>
      </c>
      <c r="E2577" s="3" t="s">
        <v>34</v>
      </c>
      <c r="F2577" s="3">
        <v>9526.9500000000007</v>
      </c>
      <c r="G2577" s="3">
        <v>1905.39</v>
      </c>
      <c r="H2577" s="3">
        <v>7621.56</v>
      </c>
      <c r="I2577" s="3" t="s">
        <v>56</v>
      </c>
      <c r="J2577" s="5">
        <v>1.25</v>
      </c>
      <c r="K2577" t="str">
        <f>_xlfn.XLOOKUP(D2577, dim_channels!A:A, dim_channels!C:C, "Not Found")</f>
        <v>GDS</v>
      </c>
      <c r="L2577" t="str">
        <f>_xlfn.XLOOKUP(D2577, dim_channels!A:A, dim_channels!B:B, "Not Found")</f>
        <v>GDS (Amadeus)</v>
      </c>
    </row>
    <row r="2578" spans="1:12" x14ac:dyDescent="0.2">
      <c r="A2578" s="2" t="s">
        <v>3013</v>
      </c>
      <c r="B2578" s="2" t="s">
        <v>299</v>
      </c>
      <c r="C2578" s="2" t="s">
        <v>460</v>
      </c>
      <c r="D2578" s="2" t="s">
        <v>45</v>
      </c>
      <c r="E2578" s="2" t="s">
        <v>89</v>
      </c>
      <c r="F2578" s="2">
        <v>6908.15</v>
      </c>
      <c r="G2578" s="2">
        <v>0</v>
      </c>
      <c r="H2578" s="2">
        <v>6908.15</v>
      </c>
      <c r="I2578" s="2" t="s">
        <v>29</v>
      </c>
      <c r="J2578" s="4">
        <v>1</v>
      </c>
      <c r="K2578" t="str">
        <f>_xlfn.XLOOKUP(D2578, dim_channels!A:A, dim_channels!C:C, "Not Found")</f>
        <v>Corporate</v>
      </c>
      <c r="L2578" t="str">
        <f>_xlfn.XLOOKUP(D2578, dim_channels!A:A, dim_channels!B:B, "Not Found")</f>
        <v>Corporate Direct</v>
      </c>
    </row>
    <row r="2579" spans="1:12" x14ac:dyDescent="0.2">
      <c r="A2579" s="3" t="s">
        <v>3014</v>
      </c>
      <c r="B2579" s="3" t="s">
        <v>642</v>
      </c>
      <c r="C2579" s="3" t="s">
        <v>487</v>
      </c>
      <c r="D2579" s="3" t="s">
        <v>45</v>
      </c>
      <c r="E2579" s="3" t="s">
        <v>46</v>
      </c>
      <c r="F2579" s="3">
        <v>23881.99</v>
      </c>
      <c r="G2579" s="3">
        <v>1194.0999999999999</v>
      </c>
      <c r="H2579" s="3">
        <v>22687.89</v>
      </c>
      <c r="I2579" s="3" t="s">
        <v>41</v>
      </c>
      <c r="J2579" s="5">
        <v>1.052631602145462</v>
      </c>
      <c r="K2579" t="str">
        <f>_xlfn.XLOOKUP(D2579, dim_channels!A:A, dim_channels!C:C, "Not Found")</f>
        <v>Corporate</v>
      </c>
      <c r="L2579" t="str">
        <f>_xlfn.XLOOKUP(D2579, dim_channels!A:A, dim_channels!B:B, "Not Found")</f>
        <v>Corporate Direct</v>
      </c>
    </row>
    <row r="2580" spans="1:12" x14ac:dyDescent="0.2">
      <c r="A2580" s="2" t="s">
        <v>3015</v>
      </c>
      <c r="B2580" s="2" t="s">
        <v>186</v>
      </c>
      <c r="C2580" s="2" t="s">
        <v>443</v>
      </c>
      <c r="D2580" s="2" t="s">
        <v>52</v>
      </c>
      <c r="E2580" s="2" t="s">
        <v>34</v>
      </c>
      <c r="F2580" s="2">
        <v>19844.560000000001</v>
      </c>
      <c r="G2580" s="2">
        <v>2381.35</v>
      </c>
      <c r="H2580" s="2">
        <v>17463.21</v>
      </c>
      <c r="I2580" s="2" t="s">
        <v>29</v>
      </c>
      <c r="J2580" s="4">
        <v>1.136363818564857</v>
      </c>
      <c r="K2580" t="str">
        <f>_xlfn.XLOOKUP(D2580, dim_channels!A:A, dim_channels!C:C, "Not Found")</f>
        <v>OTA</v>
      </c>
      <c r="L2580" t="str">
        <f>_xlfn.XLOOKUP(D2580, dim_channels!A:A, dim_channels!B:B, "Not Found")</f>
        <v>Agoda</v>
      </c>
    </row>
    <row r="2581" spans="1:12" x14ac:dyDescent="0.2">
      <c r="A2581" s="3" t="s">
        <v>3016</v>
      </c>
      <c r="B2581" s="3" t="s">
        <v>478</v>
      </c>
      <c r="C2581" s="3" t="s">
        <v>59</v>
      </c>
      <c r="D2581" s="3" t="s">
        <v>52</v>
      </c>
      <c r="E2581" s="3" t="s">
        <v>60</v>
      </c>
      <c r="F2581" s="3">
        <v>3338.01</v>
      </c>
      <c r="G2581" s="3">
        <v>0</v>
      </c>
      <c r="H2581" s="3">
        <v>3338.01</v>
      </c>
      <c r="I2581" s="3" t="s">
        <v>29</v>
      </c>
      <c r="J2581" s="5">
        <v>1</v>
      </c>
      <c r="K2581" t="str">
        <f>_xlfn.XLOOKUP(D2581, dim_channels!A:A, dim_channels!C:C, "Not Found")</f>
        <v>OTA</v>
      </c>
      <c r="L2581" t="str">
        <f>_xlfn.XLOOKUP(D2581, dim_channels!A:A, dim_channels!B:B, "Not Found")</f>
        <v>Agoda</v>
      </c>
    </row>
    <row r="2582" spans="1:12" x14ac:dyDescent="0.2">
      <c r="A2582" s="2" t="s">
        <v>3017</v>
      </c>
      <c r="B2582" s="2" t="s">
        <v>384</v>
      </c>
      <c r="C2582" s="2" t="s">
        <v>297</v>
      </c>
      <c r="D2582" s="2" t="s">
        <v>33</v>
      </c>
      <c r="E2582" s="2" t="s">
        <v>28</v>
      </c>
      <c r="F2582" s="2">
        <v>2000.85</v>
      </c>
      <c r="G2582" s="2">
        <v>300.13</v>
      </c>
      <c r="H2582" s="2">
        <v>1700.72</v>
      </c>
      <c r="I2582" s="2" t="s">
        <v>29</v>
      </c>
      <c r="J2582" s="4">
        <v>1.1764723176066609</v>
      </c>
      <c r="K2582" t="str">
        <f>_xlfn.XLOOKUP(D2582, dim_channels!A:A, dim_channels!C:C, "Not Found")</f>
        <v>OTA</v>
      </c>
      <c r="L2582" t="str">
        <f>_xlfn.XLOOKUP(D2582, dim_channels!A:A, dim_channels!B:B, "Not Found")</f>
        <v>Booking.com</v>
      </c>
    </row>
    <row r="2583" spans="1:12" x14ac:dyDescent="0.2">
      <c r="A2583" s="3" t="s">
        <v>3018</v>
      </c>
      <c r="B2583" s="3" t="s">
        <v>190</v>
      </c>
      <c r="C2583" s="3" t="s">
        <v>190</v>
      </c>
      <c r="D2583" s="3" t="s">
        <v>52</v>
      </c>
      <c r="E2583" s="3" t="s">
        <v>60</v>
      </c>
      <c r="F2583" s="3">
        <v>18620.75</v>
      </c>
      <c r="G2583" s="3">
        <v>0</v>
      </c>
      <c r="H2583" s="3">
        <v>18620.75</v>
      </c>
      <c r="I2583" s="3" t="s">
        <v>29</v>
      </c>
      <c r="J2583" s="5">
        <v>1</v>
      </c>
      <c r="K2583" t="str">
        <f>_xlfn.XLOOKUP(D2583, dim_channels!A:A, dim_channels!C:C, "Not Found")</f>
        <v>OTA</v>
      </c>
      <c r="L2583" t="str">
        <f>_xlfn.XLOOKUP(D2583, dim_channels!A:A, dim_channels!B:B, "Not Found")</f>
        <v>Agoda</v>
      </c>
    </row>
    <row r="2584" spans="1:12" x14ac:dyDescent="0.2">
      <c r="A2584" s="2" t="s">
        <v>3019</v>
      </c>
      <c r="B2584" s="2" t="s">
        <v>778</v>
      </c>
      <c r="C2584" s="2" t="s">
        <v>468</v>
      </c>
      <c r="D2584" s="2" t="s">
        <v>27</v>
      </c>
      <c r="E2584" s="2" t="s">
        <v>28</v>
      </c>
      <c r="F2584" s="2">
        <v>6268.94</v>
      </c>
      <c r="G2584" s="2">
        <v>1128.4100000000001</v>
      </c>
      <c r="H2584" s="2">
        <v>5140.53</v>
      </c>
      <c r="I2584" s="2" t="s">
        <v>29</v>
      </c>
      <c r="J2584" s="4">
        <v>1.2195123849097269</v>
      </c>
      <c r="K2584" t="str">
        <f>_xlfn.XLOOKUP(D2584, dim_channels!A:A, dim_channels!C:C, "Not Found")</f>
        <v>OTA</v>
      </c>
      <c r="L2584" t="str">
        <f>_xlfn.XLOOKUP(D2584, dim_channels!A:A, dim_channels!B:B, "Not Found")</f>
        <v>Expedia</v>
      </c>
    </row>
    <row r="2585" spans="1:12" x14ac:dyDescent="0.2">
      <c r="A2585" s="3" t="s">
        <v>3020</v>
      </c>
      <c r="B2585" s="3" t="s">
        <v>238</v>
      </c>
      <c r="C2585" s="3" t="s">
        <v>124</v>
      </c>
      <c r="D2585" s="3" t="s">
        <v>45</v>
      </c>
      <c r="E2585" s="3" t="s">
        <v>46</v>
      </c>
      <c r="F2585" s="3">
        <v>3171.56</v>
      </c>
      <c r="G2585" s="3">
        <v>158.58000000000001</v>
      </c>
      <c r="H2585" s="3">
        <v>3012.98</v>
      </c>
      <c r="I2585" s="3" t="s">
        <v>29</v>
      </c>
      <c r="J2585" s="5">
        <v>1.052632277678577</v>
      </c>
      <c r="K2585" t="str">
        <f>_xlfn.XLOOKUP(D2585, dim_channels!A:A, dim_channels!C:C, "Not Found")</f>
        <v>Corporate</v>
      </c>
      <c r="L2585" t="str">
        <f>_xlfn.XLOOKUP(D2585, dim_channels!A:A, dim_channels!B:B, "Not Found")</f>
        <v>Corporate Direct</v>
      </c>
    </row>
    <row r="2586" spans="1:12" x14ac:dyDescent="0.2">
      <c r="A2586" s="2" t="s">
        <v>3021</v>
      </c>
      <c r="B2586" s="2" t="s">
        <v>315</v>
      </c>
      <c r="C2586" s="2" t="s">
        <v>315</v>
      </c>
      <c r="D2586" s="2" t="s">
        <v>64</v>
      </c>
      <c r="E2586" s="2" t="s">
        <v>34</v>
      </c>
      <c r="F2586" s="2">
        <v>6097.88</v>
      </c>
      <c r="G2586" s="2">
        <v>0</v>
      </c>
      <c r="H2586" s="2">
        <v>6097.88</v>
      </c>
      <c r="I2586" s="2" t="s">
        <v>29</v>
      </c>
      <c r="J2586" s="4">
        <v>1</v>
      </c>
      <c r="K2586" t="str">
        <f>_xlfn.XLOOKUP(D2586, dim_channels!A:A, dim_channels!C:C, "Not Found")</f>
        <v>Direct</v>
      </c>
      <c r="L2586" t="str">
        <f>_xlfn.XLOOKUP(D2586, dim_channels!A:A, dim_channels!B:B, "Not Found")</f>
        <v>Direct Website</v>
      </c>
    </row>
    <row r="2587" spans="1:12" x14ac:dyDescent="0.2">
      <c r="A2587" s="3" t="s">
        <v>3022</v>
      </c>
      <c r="B2587" s="3" t="s">
        <v>487</v>
      </c>
      <c r="C2587" s="3" t="s">
        <v>396</v>
      </c>
      <c r="D2587" s="3" t="s">
        <v>33</v>
      </c>
      <c r="E2587" s="3" t="s">
        <v>34</v>
      </c>
      <c r="F2587" s="3">
        <v>17806.79</v>
      </c>
      <c r="G2587" s="3">
        <v>2671.02</v>
      </c>
      <c r="H2587" s="3">
        <v>15135.77</v>
      </c>
      <c r="I2587" s="3" t="s">
        <v>29</v>
      </c>
      <c r="J2587" s="5">
        <v>1.176470704827042</v>
      </c>
      <c r="K2587" t="str">
        <f>_xlfn.XLOOKUP(D2587, dim_channels!A:A, dim_channels!C:C, "Not Found")</f>
        <v>OTA</v>
      </c>
      <c r="L2587" t="str">
        <f>_xlfn.XLOOKUP(D2587, dim_channels!A:A, dim_channels!B:B, "Not Found")</f>
        <v>Booking.com</v>
      </c>
    </row>
    <row r="2588" spans="1:12" x14ac:dyDescent="0.2">
      <c r="A2588" s="2" t="s">
        <v>3023</v>
      </c>
      <c r="B2588" s="2" t="s">
        <v>302</v>
      </c>
      <c r="C2588" s="2" t="s">
        <v>234</v>
      </c>
      <c r="D2588" s="2" t="s">
        <v>27</v>
      </c>
      <c r="E2588" s="2" t="s">
        <v>34</v>
      </c>
      <c r="F2588" s="2">
        <v>4235.8599999999997</v>
      </c>
      <c r="G2588" s="2">
        <v>762.45</v>
      </c>
      <c r="H2588" s="2">
        <v>3473.41</v>
      </c>
      <c r="I2588" s="2" t="s">
        <v>41</v>
      </c>
      <c r="J2588" s="4">
        <v>1.219510509844792</v>
      </c>
      <c r="K2588" t="str">
        <f>_xlfn.XLOOKUP(D2588, dim_channels!A:A, dim_channels!C:C, "Not Found")</f>
        <v>OTA</v>
      </c>
      <c r="L2588" t="str">
        <f>_xlfn.XLOOKUP(D2588, dim_channels!A:A, dim_channels!B:B, "Not Found")</f>
        <v>Expedia</v>
      </c>
    </row>
    <row r="2589" spans="1:12" x14ac:dyDescent="0.2">
      <c r="A2589" s="3" t="s">
        <v>3024</v>
      </c>
      <c r="B2589" s="3" t="s">
        <v>133</v>
      </c>
      <c r="C2589" s="3" t="s">
        <v>996</v>
      </c>
      <c r="D2589" s="3" t="s">
        <v>33</v>
      </c>
      <c r="E2589" s="3" t="s">
        <v>60</v>
      </c>
      <c r="F2589" s="3">
        <v>9436.4500000000007</v>
      </c>
      <c r="G2589" s="3">
        <v>0</v>
      </c>
      <c r="H2589" s="3">
        <v>9436.4500000000007</v>
      </c>
      <c r="I2589" s="3" t="s">
        <v>41</v>
      </c>
      <c r="J2589" s="5">
        <v>1</v>
      </c>
      <c r="K2589" t="str">
        <f>_xlfn.XLOOKUP(D2589, dim_channels!A:A, dim_channels!C:C, "Not Found")</f>
        <v>OTA</v>
      </c>
      <c r="L2589" t="str">
        <f>_xlfn.XLOOKUP(D2589, dim_channels!A:A, dim_channels!B:B, "Not Found")</f>
        <v>Booking.com</v>
      </c>
    </row>
    <row r="2590" spans="1:12" x14ac:dyDescent="0.2">
      <c r="A2590" s="2" t="s">
        <v>3025</v>
      </c>
      <c r="B2590" s="2" t="s">
        <v>276</v>
      </c>
      <c r="C2590" s="2" t="s">
        <v>495</v>
      </c>
      <c r="D2590" s="2" t="s">
        <v>169</v>
      </c>
      <c r="E2590" s="2" t="s">
        <v>46</v>
      </c>
      <c r="F2590" s="2">
        <v>2952.27</v>
      </c>
      <c r="G2590" s="2">
        <v>590.45000000000005</v>
      </c>
      <c r="H2590" s="2">
        <v>2361.8200000000002</v>
      </c>
      <c r="I2590" s="2" t="s">
        <v>41</v>
      </c>
      <c r="J2590" s="4">
        <v>1.249997882988543</v>
      </c>
      <c r="K2590" t="str">
        <f>_xlfn.XLOOKUP(D2590, dim_channels!A:A, dim_channels!C:C, "Not Found")</f>
        <v>GDS</v>
      </c>
      <c r="L2590" t="str">
        <f>_xlfn.XLOOKUP(D2590, dim_channels!A:A, dim_channels!B:B, "Not Found")</f>
        <v>GDS (Amadeus)</v>
      </c>
    </row>
    <row r="2591" spans="1:12" x14ac:dyDescent="0.2">
      <c r="A2591" s="3" t="s">
        <v>3026</v>
      </c>
      <c r="B2591" s="3" t="s">
        <v>605</v>
      </c>
      <c r="C2591" s="3" t="s">
        <v>813</v>
      </c>
      <c r="D2591" s="3" t="s">
        <v>64</v>
      </c>
      <c r="E2591" s="3" t="s">
        <v>115</v>
      </c>
      <c r="F2591" s="3">
        <v>8597</v>
      </c>
      <c r="G2591" s="3">
        <v>0</v>
      </c>
      <c r="H2591" s="3">
        <v>8597</v>
      </c>
      <c r="I2591" s="3" t="s">
        <v>29</v>
      </c>
      <c r="J2591" s="5">
        <v>1</v>
      </c>
      <c r="K2591" t="str">
        <f>_xlfn.XLOOKUP(D2591, dim_channels!A:A, dim_channels!C:C, "Not Found")</f>
        <v>Direct</v>
      </c>
      <c r="L2591" t="str">
        <f>_xlfn.XLOOKUP(D2591, dim_channels!A:A, dim_channels!B:B, "Not Found")</f>
        <v>Direct Website</v>
      </c>
    </row>
    <row r="2592" spans="1:12" x14ac:dyDescent="0.2">
      <c r="A2592" s="2" t="s">
        <v>3027</v>
      </c>
      <c r="B2592" s="2" t="s">
        <v>875</v>
      </c>
      <c r="C2592" s="2" t="s">
        <v>220</v>
      </c>
      <c r="D2592" s="2" t="s">
        <v>27</v>
      </c>
      <c r="E2592" s="2" t="s">
        <v>60</v>
      </c>
      <c r="F2592" s="2">
        <v>2647.81</v>
      </c>
      <c r="G2592" s="2">
        <v>0</v>
      </c>
      <c r="H2592" s="2">
        <v>2647.81</v>
      </c>
      <c r="I2592" s="2" t="s">
        <v>56</v>
      </c>
      <c r="J2592" s="4">
        <v>1</v>
      </c>
      <c r="K2592" t="str">
        <f>_xlfn.XLOOKUP(D2592, dim_channels!A:A, dim_channels!C:C, "Not Found")</f>
        <v>OTA</v>
      </c>
      <c r="L2592" t="str">
        <f>_xlfn.XLOOKUP(D2592, dim_channels!A:A, dim_channels!B:B, "Not Found")</f>
        <v>Expedia</v>
      </c>
    </row>
    <row r="2593" spans="1:12" x14ac:dyDescent="0.2">
      <c r="A2593" s="3" t="s">
        <v>3028</v>
      </c>
      <c r="B2593" s="3" t="s">
        <v>590</v>
      </c>
      <c r="C2593" s="3" t="s">
        <v>351</v>
      </c>
      <c r="D2593" s="3" t="s">
        <v>33</v>
      </c>
      <c r="E2593" s="3" t="s">
        <v>34</v>
      </c>
      <c r="F2593" s="3">
        <v>10212.870000000001</v>
      </c>
      <c r="G2593" s="3">
        <v>1531.93</v>
      </c>
      <c r="H2593" s="3">
        <v>8680.94</v>
      </c>
      <c r="I2593" s="3" t="s">
        <v>29</v>
      </c>
      <c r="J2593" s="5">
        <v>1.176470520473589</v>
      </c>
      <c r="K2593" t="str">
        <f>_xlfn.XLOOKUP(D2593, dim_channels!A:A, dim_channels!C:C, "Not Found")</f>
        <v>OTA</v>
      </c>
      <c r="L2593" t="str">
        <f>_xlfn.XLOOKUP(D2593, dim_channels!A:A, dim_channels!B:B, "Not Found")</f>
        <v>Booking.com</v>
      </c>
    </row>
    <row r="2594" spans="1:12" x14ac:dyDescent="0.2">
      <c r="A2594" s="2" t="s">
        <v>3029</v>
      </c>
      <c r="B2594" s="2" t="s">
        <v>501</v>
      </c>
      <c r="C2594" s="2" t="s">
        <v>190</v>
      </c>
      <c r="D2594" s="2" t="s">
        <v>64</v>
      </c>
      <c r="E2594" s="2" t="s">
        <v>115</v>
      </c>
      <c r="F2594" s="2">
        <v>13195.14</v>
      </c>
      <c r="G2594" s="2">
        <v>0</v>
      </c>
      <c r="H2594" s="2">
        <v>13195.14</v>
      </c>
      <c r="I2594" s="2" t="s">
        <v>41</v>
      </c>
      <c r="J2594" s="4">
        <v>1</v>
      </c>
      <c r="K2594" t="str">
        <f>_xlfn.XLOOKUP(D2594, dim_channels!A:A, dim_channels!C:C, "Not Found")</f>
        <v>Direct</v>
      </c>
      <c r="L2594" t="str">
        <f>_xlfn.XLOOKUP(D2594, dim_channels!A:A, dim_channels!B:B, "Not Found")</f>
        <v>Direct Website</v>
      </c>
    </row>
    <row r="2595" spans="1:12" x14ac:dyDescent="0.2">
      <c r="A2595" s="3" t="s">
        <v>3030</v>
      </c>
      <c r="B2595" s="3" t="s">
        <v>189</v>
      </c>
      <c r="C2595" s="3" t="s">
        <v>317</v>
      </c>
      <c r="D2595" s="3" t="s">
        <v>64</v>
      </c>
      <c r="E2595" s="3" t="s">
        <v>115</v>
      </c>
      <c r="F2595" s="3">
        <v>3067.72</v>
      </c>
      <c r="G2595" s="3">
        <v>0</v>
      </c>
      <c r="H2595" s="3">
        <v>3067.72</v>
      </c>
      <c r="I2595" s="3" t="s">
        <v>56</v>
      </c>
      <c r="J2595" s="5">
        <v>1</v>
      </c>
      <c r="K2595" t="str">
        <f>_xlfn.XLOOKUP(D2595, dim_channels!A:A, dim_channels!C:C, "Not Found")</f>
        <v>Direct</v>
      </c>
      <c r="L2595" t="str">
        <f>_xlfn.XLOOKUP(D2595, dim_channels!A:A, dim_channels!B:B, "Not Found")</f>
        <v>Direct Website</v>
      </c>
    </row>
    <row r="2596" spans="1:12" x14ac:dyDescent="0.2">
      <c r="A2596" s="2" t="s">
        <v>3031</v>
      </c>
      <c r="B2596" s="2" t="s">
        <v>51</v>
      </c>
      <c r="C2596" s="2" t="s">
        <v>126</v>
      </c>
      <c r="D2596" s="2" t="s">
        <v>64</v>
      </c>
      <c r="E2596" s="2" t="s">
        <v>115</v>
      </c>
      <c r="F2596" s="2">
        <v>5425.18</v>
      </c>
      <c r="G2596" s="2">
        <v>0</v>
      </c>
      <c r="H2596" s="2">
        <v>5425.18</v>
      </c>
      <c r="I2596" s="2" t="s">
        <v>29</v>
      </c>
      <c r="J2596" s="4">
        <v>1</v>
      </c>
      <c r="K2596" t="str">
        <f>_xlfn.XLOOKUP(D2596, dim_channels!A:A, dim_channels!C:C, "Not Found")</f>
        <v>Direct</v>
      </c>
      <c r="L2596" t="str">
        <f>_xlfn.XLOOKUP(D2596, dim_channels!A:A, dim_channels!B:B, "Not Found")</f>
        <v>Direct Website</v>
      </c>
    </row>
    <row r="2597" spans="1:12" x14ac:dyDescent="0.2">
      <c r="A2597" s="3" t="s">
        <v>3032</v>
      </c>
      <c r="B2597" s="3" t="s">
        <v>538</v>
      </c>
      <c r="C2597" s="3" t="s">
        <v>1179</v>
      </c>
      <c r="D2597" s="3" t="s">
        <v>169</v>
      </c>
      <c r="E2597" s="3" t="s">
        <v>34</v>
      </c>
      <c r="F2597" s="3">
        <v>9912.92</v>
      </c>
      <c r="G2597" s="3">
        <v>1982.58</v>
      </c>
      <c r="H2597" s="3">
        <v>7930.34</v>
      </c>
      <c r="I2597" s="3" t="s">
        <v>29</v>
      </c>
      <c r="J2597" s="5">
        <v>1.249999369510008</v>
      </c>
      <c r="K2597" t="str">
        <f>_xlfn.XLOOKUP(D2597, dim_channels!A:A, dim_channels!C:C, "Not Found")</f>
        <v>GDS</v>
      </c>
      <c r="L2597" t="str">
        <f>_xlfn.XLOOKUP(D2597, dim_channels!A:A, dim_channels!B:B, "Not Found")</f>
        <v>GDS (Amadeus)</v>
      </c>
    </row>
    <row r="2598" spans="1:12" x14ac:dyDescent="0.2">
      <c r="A2598" s="2" t="s">
        <v>3033</v>
      </c>
      <c r="B2598" s="2" t="s">
        <v>590</v>
      </c>
      <c r="C2598" s="2" t="s">
        <v>171</v>
      </c>
      <c r="D2598" s="2" t="s">
        <v>169</v>
      </c>
      <c r="E2598" s="2" t="s">
        <v>46</v>
      </c>
      <c r="F2598" s="2">
        <v>17049.669999999998</v>
      </c>
      <c r="G2598" s="2">
        <v>3409.93</v>
      </c>
      <c r="H2598" s="2">
        <v>13639.74</v>
      </c>
      <c r="I2598" s="2" t="s">
        <v>56</v>
      </c>
      <c r="J2598" s="4">
        <v>1.249999633424097</v>
      </c>
      <c r="K2598" t="str">
        <f>_xlfn.XLOOKUP(D2598, dim_channels!A:A, dim_channels!C:C, "Not Found")</f>
        <v>GDS</v>
      </c>
      <c r="L2598" t="str">
        <f>_xlfn.XLOOKUP(D2598, dim_channels!A:A, dim_channels!B:B, "Not Found")</f>
        <v>GDS (Amadeus)</v>
      </c>
    </row>
    <row r="2599" spans="1:12" x14ac:dyDescent="0.2">
      <c r="A2599" s="3" t="s">
        <v>3034</v>
      </c>
      <c r="B2599" s="3" t="s">
        <v>520</v>
      </c>
      <c r="C2599" s="3" t="s">
        <v>127</v>
      </c>
      <c r="D2599" s="3" t="s">
        <v>169</v>
      </c>
      <c r="E2599" s="3" t="s">
        <v>34</v>
      </c>
      <c r="F2599" s="3">
        <v>5731.09</v>
      </c>
      <c r="G2599" s="3">
        <v>1146.22</v>
      </c>
      <c r="H2599" s="3">
        <v>4584.87</v>
      </c>
      <c r="I2599" s="3" t="s">
        <v>29</v>
      </c>
      <c r="J2599" s="5">
        <v>1.2500005452717311</v>
      </c>
      <c r="K2599" t="str">
        <f>_xlfn.XLOOKUP(D2599, dim_channels!A:A, dim_channels!C:C, "Not Found")</f>
        <v>GDS</v>
      </c>
      <c r="L2599" t="str">
        <f>_xlfn.XLOOKUP(D2599, dim_channels!A:A, dim_channels!B:B, "Not Found")</f>
        <v>GDS (Amadeus)</v>
      </c>
    </row>
    <row r="2600" spans="1:12" x14ac:dyDescent="0.2">
      <c r="A2600" s="2" t="s">
        <v>3035</v>
      </c>
      <c r="B2600" s="2" t="s">
        <v>136</v>
      </c>
      <c r="C2600" s="2" t="s">
        <v>566</v>
      </c>
      <c r="D2600" s="2" t="s">
        <v>52</v>
      </c>
      <c r="E2600" s="2" t="s">
        <v>60</v>
      </c>
      <c r="F2600" s="2">
        <v>4750.7299999999996</v>
      </c>
      <c r="G2600" s="2">
        <v>0</v>
      </c>
      <c r="H2600" s="2">
        <v>4750.7299999999996</v>
      </c>
      <c r="I2600" s="2" t="s">
        <v>29</v>
      </c>
      <c r="J2600" s="4">
        <v>1</v>
      </c>
      <c r="K2600" t="str">
        <f>_xlfn.XLOOKUP(D2600, dim_channels!A:A, dim_channels!C:C, "Not Found")</f>
        <v>OTA</v>
      </c>
      <c r="L2600" t="str">
        <f>_xlfn.XLOOKUP(D2600, dim_channels!A:A, dim_channels!B:B, "Not Found")</f>
        <v>Agoda</v>
      </c>
    </row>
    <row r="2601" spans="1:12" x14ac:dyDescent="0.2">
      <c r="A2601" s="3" t="s">
        <v>3036</v>
      </c>
      <c r="B2601" s="3" t="s">
        <v>702</v>
      </c>
      <c r="C2601" s="3" t="s">
        <v>817</v>
      </c>
      <c r="D2601" s="3" t="s">
        <v>52</v>
      </c>
      <c r="E2601" s="3" t="s">
        <v>60</v>
      </c>
      <c r="F2601" s="3">
        <v>2311.69</v>
      </c>
      <c r="G2601" s="3">
        <v>0</v>
      </c>
      <c r="H2601" s="3">
        <v>2311.69</v>
      </c>
      <c r="I2601" s="3" t="s">
        <v>41</v>
      </c>
      <c r="J2601" s="5">
        <v>1</v>
      </c>
      <c r="K2601" t="str">
        <f>_xlfn.XLOOKUP(D2601, dim_channels!A:A, dim_channels!C:C, "Not Found")</f>
        <v>OTA</v>
      </c>
      <c r="L2601" t="str">
        <f>_xlfn.XLOOKUP(D2601, dim_channels!A:A, dim_channels!B:B, "Not Found")</f>
        <v>Agoda</v>
      </c>
    </row>
    <row r="2602" spans="1:12" x14ac:dyDescent="0.2">
      <c r="A2602" s="2" t="s">
        <v>3037</v>
      </c>
      <c r="B2602" s="2" t="s">
        <v>76</v>
      </c>
      <c r="C2602" s="2" t="s">
        <v>264</v>
      </c>
      <c r="D2602" s="2" t="s">
        <v>114</v>
      </c>
      <c r="E2602" s="2" t="s">
        <v>115</v>
      </c>
      <c r="F2602" s="2">
        <v>8951.48</v>
      </c>
      <c r="G2602" s="2">
        <v>895.15</v>
      </c>
      <c r="H2602" s="2">
        <v>8056.33</v>
      </c>
      <c r="I2602" s="2" t="s">
        <v>41</v>
      </c>
      <c r="J2602" s="4">
        <v>1.111111386946662</v>
      </c>
      <c r="K2602" t="str">
        <f>_xlfn.XLOOKUP(D2602, dim_channels!A:A, dim_channels!C:C, "Not Found")</f>
        <v>Offline</v>
      </c>
      <c r="L2602" t="str">
        <f>_xlfn.XLOOKUP(D2602, dim_channels!A:A, dim_channels!B:B, "Not Found")</f>
        <v>Travel Agency</v>
      </c>
    </row>
    <row r="2603" spans="1:12" x14ac:dyDescent="0.2">
      <c r="A2603" s="3" t="s">
        <v>3038</v>
      </c>
      <c r="B2603" s="3" t="s">
        <v>132</v>
      </c>
      <c r="C2603" s="3" t="s">
        <v>418</v>
      </c>
      <c r="D2603" s="3" t="s">
        <v>64</v>
      </c>
      <c r="E2603" s="3" t="s">
        <v>115</v>
      </c>
      <c r="F2603" s="3">
        <v>20610.62</v>
      </c>
      <c r="G2603" s="3">
        <v>0</v>
      </c>
      <c r="H2603" s="3">
        <v>20610.62</v>
      </c>
      <c r="I2603" s="3" t="s">
        <v>56</v>
      </c>
      <c r="J2603" s="5">
        <v>1</v>
      </c>
      <c r="K2603" t="str">
        <f>_xlfn.XLOOKUP(D2603, dim_channels!A:A, dim_channels!C:C, "Not Found")</f>
        <v>Direct</v>
      </c>
      <c r="L2603" t="str">
        <f>_xlfn.XLOOKUP(D2603, dim_channels!A:A, dim_channels!B:B, "Not Found")</f>
        <v>Direct Website</v>
      </c>
    </row>
    <row r="2604" spans="1:12" x14ac:dyDescent="0.2">
      <c r="A2604" s="2" t="s">
        <v>3039</v>
      </c>
      <c r="B2604" s="2" t="s">
        <v>94</v>
      </c>
      <c r="C2604" s="2" t="s">
        <v>272</v>
      </c>
      <c r="D2604" s="2" t="s">
        <v>33</v>
      </c>
      <c r="E2604" s="2" t="s">
        <v>34</v>
      </c>
      <c r="F2604" s="2">
        <v>3114.51</v>
      </c>
      <c r="G2604" s="2">
        <v>467.18</v>
      </c>
      <c r="H2604" s="2">
        <v>2647.33</v>
      </c>
      <c r="I2604" s="2" t="s">
        <v>41</v>
      </c>
      <c r="J2604" s="4">
        <v>1.176472143631508</v>
      </c>
      <c r="K2604" t="str">
        <f>_xlfn.XLOOKUP(D2604, dim_channels!A:A, dim_channels!C:C, "Not Found")</f>
        <v>OTA</v>
      </c>
      <c r="L2604" t="str">
        <f>_xlfn.XLOOKUP(D2604, dim_channels!A:A, dim_channels!B:B, "Not Found")</f>
        <v>Booking.com</v>
      </c>
    </row>
    <row r="2605" spans="1:12" x14ac:dyDescent="0.2">
      <c r="A2605" s="3" t="s">
        <v>3040</v>
      </c>
      <c r="B2605" s="3" t="s">
        <v>353</v>
      </c>
      <c r="C2605" s="3" t="s">
        <v>156</v>
      </c>
      <c r="D2605" s="3" t="s">
        <v>33</v>
      </c>
      <c r="E2605" s="3" t="s">
        <v>34</v>
      </c>
      <c r="F2605" s="3">
        <v>6122.1</v>
      </c>
      <c r="G2605" s="3">
        <v>918.32</v>
      </c>
      <c r="H2605" s="3">
        <v>5203.78</v>
      </c>
      <c r="I2605" s="3" t="s">
        <v>29</v>
      </c>
      <c r="J2605" s="5">
        <v>1.1764717186353</v>
      </c>
      <c r="K2605" t="str">
        <f>_xlfn.XLOOKUP(D2605, dim_channels!A:A, dim_channels!C:C, "Not Found")</f>
        <v>OTA</v>
      </c>
      <c r="L2605" t="str">
        <f>_xlfn.XLOOKUP(D2605, dim_channels!A:A, dim_channels!B:B, "Not Found")</f>
        <v>Booking.com</v>
      </c>
    </row>
    <row r="2606" spans="1:12" x14ac:dyDescent="0.2">
      <c r="A2606" s="2" t="s">
        <v>3041</v>
      </c>
      <c r="B2606" s="2" t="s">
        <v>986</v>
      </c>
      <c r="C2606" s="2" t="s">
        <v>346</v>
      </c>
      <c r="D2606" s="2" t="s">
        <v>27</v>
      </c>
      <c r="E2606" s="2" t="s">
        <v>28</v>
      </c>
      <c r="F2606" s="2">
        <v>2886.5</v>
      </c>
      <c r="G2606" s="2">
        <v>519.57000000000005</v>
      </c>
      <c r="H2606" s="2">
        <v>2366.9299999999998</v>
      </c>
      <c r="I2606" s="2" t="s">
        <v>29</v>
      </c>
      <c r="J2606" s="4">
        <v>1.219512195121951</v>
      </c>
      <c r="K2606" t="str">
        <f>_xlfn.XLOOKUP(D2606, dim_channels!A:A, dim_channels!C:C, "Not Found")</f>
        <v>OTA</v>
      </c>
      <c r="L2606" t="str">
        <f>_xlfn.XLOOKUP(D2606, dim_channels!A:A, dim_channels!B:B, "Not Found")</f>
        <v>Expedia</v>
      </c>
    </row>
    <row r="2607" spans="1:12" x14ac:dyDescent="0.2">
      <c r="A2607" s="3" t="s">
        <v>3042</v>
      </c>
      <c r="B2607" s="3" t="s">
        <v>158</v>
      </c>
      <c r="C2607" s="3" t="s">
        <v>762</v>
      </c>
      <c r="D2607" s="3" t="s">
        <v>52</v>
      </c>
      <c r="E2607" s="3" t="s">
        <v>34</v>
      </c>
      <c r="F2607" s="3">
        <v>13418.16</v>
      </c>
      <c r="G2607" s="3">
        <v>1610.18</v>
      </c>
      <c r="H2607" s="3">
        <v>11807.98</v>
      </c>
      <c r="I2607" s="3" t="s">
        <v>29</v>
      </c>
      <c r="J2607" s="5">
        <v>1.136363713353173</v>
      </c>
      <c r="K2607" t="str">
        <f>_xlfn.XLOOKUP(D2607, dim_channels!A:A, dim_channels!C:C, "Not Found")</f>
        <v>OTA</v>
      </c>
      <c r="L2607" t="str">
        <f>_xlfn.XLOOKUP(D2607, dim_channels!A:A, dim_channels!B:B, "Not Found")</f>
        <v>Agoda</v>
      </c>
    </row>
    <row r="2608" spans="1:12" x14ac:dyDescent="0.2">
      <c r="A2608" s="2" t="s">
        <v>3043</v>
      </c>
      <c r="B2608" s="2" t="s">
        <v>69</v>
      </c>
      <c r="C2608" s="2" t="s">
        <v>749</v>
      </c>
      <c r="D2608" s="2" t="s">
        <v>33</v>
      </c>
      <c r="E2608" s="2" t="s">
        <v>60</v>
      </c>
      <c r="F2608" s="2">
        <v>19637.93</v>
      </c>
      <c r="G2608" s="2">
        <v>0</v>
      </c>
      <c r="H2608" s="2">
        <v>19637.93</v>
      </c>
      <c r="I2608" s="2" t="s">
        <v>29</v>
      </c>
      <c r="J2608" s="4">
        <v>1</v>
      </c>
      <c r="K2608" t="str">
        <f>_xlfn.XLOOKUP(D2608, dim_channels!A:A, dim_channels!C:C, "Not Found")</f>
        <v>OTA</v>
      </c>
      <c r="L2608" t="str">
        <f>_xlfn.XLOOKUP(D2608, dim_channels!A:A, dim_channels!B:B, "Not Found")</f>
        <v>Booking.com</v>
      </c>
    </row>
    <row r="2609" spans="1:12" x14ac:dyDescent="0.2">
      <c r="A2609" s="3" t="s">
        <v>3044</v>
      </c>
      <c r="B2609" s="3" t="s">
        <v>278</v>
      </c>
      <c r="C2609" s="3" t="s">
        <v>437</v>
      </c>
      <c r="D2609" s="3" t="s">
        <v>33</v>
      </c>
      <c r="E2609" s="3" t="s">
        <v>60</v>
      </c>
      <c r="F2609" s="3">
        <v>5696.3</v>
      </c>
      <c r="G2609" s="3">
        <v>0</v>
      </c>
      <c r="H2609" s="3">
        <v>5696.3</v>
      </c>
      <c r="I2609" s="3" t="s">
        <v>29</v>
      </c>
      <c r="J2609" s="5">
        <v>1</v>
      </c>
      <c r="K2609" t="str">
        <f>_xlfn.XLOOKUP(D2609, dim_channels!A:A, dim_channels!C:C, "Not Found")</f>
        <v>OTA</v>
      </c>
      <c r="L2609" t="str">
        <f>_xlfn.XLOOKUP(D2609, dim_channels!A:A, dim_channels!B:B, "Not Found")</f>
        <v>Booking.com</v>
      </c>
    </row>
    <row r="2610" spans="1:12" x14ac:dyDescent="0.2">
      <c r="A2610" s="2" t="s">
        <v>3045</v>
      </c>
      <c r="B2610" s="2" t="s">
        <v>741</v>
      </c>
      <c r="C2610" s="2" t="s">
        <v>741</v>
      </c>
      <c r="D2610" s="2" t="s">
        <v>52</v>
      </c>
      <c r="E2610" s="2" t="s">
        <v>60</v>
      </c>
      <c r="F2610" s="2">
        <v>5495.24</v>
      </c>
      <c r="G2610" s="2">
        <v>0</v>
      </c>
      <c r="H2610" s="2">
        <v>5495.24</v>
      </c>
      <c r="I2610" s="2" t="s">
        <v>29</v>
      </c>
      <c r="J2610" s="4">
        <v>1</v>
      </c>
      <c r="K2610" t="str">
        <f>_xlfn.XLOOKUP(D2610, dim_channels!A:A, dim_channels!C:C, "Not Found")</f>
        <v>OTA</v>
      </c>
      <c r="L2610" t="str">
        <f>_xlfn.XLOOKUP(D2610, dim_channels!A:A, dim_channels!B:B, "Not Found")</f>
        <v>Agoda</v>
      </c>
    </row>
    <row r="2611" spans="1:12" x14ac:dyDescent="0.2">
      <c r="A2611" s="3" t="s">
        <v>3046</v>
      </c>
      <c r="B2611" s="3" t="s">
        <v>159</v>
      </c>
      <c r="C2611" s="3" t="s">
        <v>817</v>
      </c>
      <c r="D2611" s="3" t="s">
        <v>33</v>
      </c>
      <c r="E2611" s="3" t="s">
        <v>60</v>
      </c>
      <c r="F2611" s="3">
        <v>7691.47</v>
      </c>
      <c r="G2611" s="3">
        <v>0</v>
      </c>
      <c r="H2611" s="3">
        <v>7691.47</v>
      </c>
      <c r="I2611" s="3" t="s">
        <v>29</v>
      </c>
      <c r="J2611" s="5">
        <v>1</v>
      </c>
      <c r="K2611" t="str">
        <f>_xlfn.XLOOKUP(D2611, dim_channels!A:A, dim_channels!C:C, "Not Found")</f>
        <v>OTA</v>
      </c>
      <c r="L2611" t="str">
        <f>_xlfn.XLOOKUP(D2611, dim_channels!A:A, dim_channels!B:B, "Not Found")</f>
        <v>Booking.com</v>
      </c>
    </row>
    <row r="2612" spans="1:12" x14ac:dyDescent="0.2">
      <c r="A2612" s="2" t="s">
        <v>3047</v>
      </c>
      <c r="B2612" s="2" t="s">
        <v>286</v>
      </c>
      <c r="C2612" s="2" t="s">
        <v>426</v>
      </c>
      <c r="D2612" s="2" t="s">
        <v>114</v>
      </c>
      <c r="E2612" s="2" t="s">
        <v>46</v>
      </c>
      <c r="F2612" s="2">
        <v>8319.24</v>
      </c>
      <c r="G2612" s="2">
        <v>831.92</v>
      </c>
      <c r="H2612" s="2">
        <v>7487.32</v>
      </c>
      <c r="I2612" s="2" t="s">
        <v>56</v>
      </c>
      <c r="J2612" s="4">
        <v>1.1111105175149449</v>
      </c>
      <c r="K2612" t="str">
        <f>_xlfn.XLOOKUP(D2612, dim_channels!A:A, dim_channels!C:C, "Not Found")</f>
        <v>Offline</v>
      </c>
      <c r="L2612" t="str">
        <f>_xlfn.XLOOKUP(D2612, dim_channels!A:A, dim_channels!B:B, "Not Found")</f>
        <v>Travel Agency</v>
      </c>
    </row>
    <row r="2613" spans="1:12" x14ac:dyDescent="0.2">
      <c r="A2613" s="3" t="s">
        <v>3048</v>
      </c>
      <c r="B2613" s="3" t="s">
        <v>410</v>
      </c>
      <c r="C2613" s="3" t="s">
        <v>685</v>
      </c>
      <c r="D2613" s="3" t="s">
        <v>206</v>
      </c>
      <c r="E2613" s="3" t="s">
        <v>207</v>
      </c>
      <c r="F2613" s="3">
        <v>11424.74</v>
      </c>
      <c r="G2613" s="3">
        <v>0</v>
      </c>
      <c r="H2613" s="3">
        <v>11424.74</v>
      </c>
      <c r="I2613" s="3" t="s">
        <v>29</v>
      </c>
      <c r="J2613" s="5">
        <v>1</v>
      </c>
      <c r="K2613" t="str">
        <f>_xlfn.XLOOKUP(D2613, dim_channels!A:A, dim_channels!C:C, "Not Found")</f>
        <v>Direct</v>
      </c>
      <c r="L2613" t="str">
        <f>_xlfn.XLOOKUP(D2613, dim_channels!A:A, dim_channels!B:B, "Not Found")</f>
        <v>Walk-in</v>
      </c>
    </row>
    <row r="2614" spans="1:12" x14ac:dyDescent="0.2">
      <c r="A2614" s="2" t="s">
        <v>3049</v>
      </c>
      <c r="B2614" s="2" t="s">
        <v>1035</v>
      </c>
      <c r="C2614" s="2" t="s">
        <v>155</v>
      </c>
      <c r="D2614" s="2" t="s">
        <v>27</v>
      </c>
      <c r="E2614" s="2" t="s">
        <v>60</v>
      </c>
      <c r="F2614" s="2">
        <v>6857.59</v>
      </c>
      <c r="G2614" s="2">
        <v>0</v>
      </c>
      <c r="H2614" s="2">
        <v>6857.59</v>
      </c>
      <c r="I2614" s="2" t="s">
        <v>29</v>
      </c>
      <c r="J2614" s="4">
        <v>1</v>
      </c>
      <c r="K2614" t="str">
        <f>_xlfn.XLOOKUP(D2614, dim_channels!A:A, dim_channels!C:C, "Not Found")</f>
        <v>OTA</v>
      </c>
      <c r="L2614" t="str">
        <f>_xlfn.XLOOKUP(D2614, dim_channels!A:A, dim_channels!B:B, "Not Found")</f>
        <v>Expedia</v>
      </c>
    </row>
    <row r="2615" spans="1:12" x14ac:dyDescent="0.2">
      <c r="A2615" s="3" t="s">
        <v>3050</v>
      </c>
      <c r="B2615" s="3" t="s">
        <v>543</v>
      </c>
      <c r="C2615" s="3" t="s">
        <v>566</v>
      </c>
      <c r="D2615" s="3" t="s">
        <v>52</v>
      </c>
      <c r="E2615" s="3" t="s">
        <v>34</v>
      </c>
      <c r="F2615" s="3">
        <v>5108.3599999999997</v>
      </c>
      <c r="G2615" s="3">
        <v>613</v>
      </c>
      <c r="H2615" s="3">
        <v>4495.3599999999997</v>
      </c>
      <c r="I2615" s="3" t="s">
        <v>41</v>
      </c>
      <c r="J2615" s="5">
        <v>1.1363628274487469</v>
      </c>
      <c r="K2615" t="str">
        <f>_xlfn.XLOOKUP(D2615, dim_channels!A:A, dim_channels!C:C, "Not Found")</f>
        <v>OTA</v>
      </c>
      <c r="L2615" t="str">
        <f>_xlfn.XLOOKUP(D2615, dim_channels!A:A, dim_channels!B:B, "Not Found")</f>
        <v>Agoda</v>
      </c>
    </row>
    <row r="2616" spans="1:12" x14ac:dyDescent="0.2">
      <c r="A2616" s="2" t="s">
        <v>3051</v>
      </c>
      <c r="B2616" s="2" t="s">
        <v>1110</v>
      </c>
      <c r="C2616" s="2" t="s">
        <v>276</v>
      </c>
      <c r="D2616" s="2" t="s">
        <v>33</v>
      </c>
      <c r="E2616" s="2" t="s">
        <v>60</v>
      </c>
      <c r="F2616" s="2">
        <v>5322.18</v>
      </c>
      <c r="G2616" s="2">
        <v>0</v>
      </c>
      <c r="H2616" s="2">
        <v>5322.18</v>
      </c>
      <c r="I2616" s="2" t="s">
        <v>29</v>
      </c>
      <c r="J2616" s="4">
        <v>1</v>
      </c>
      <c r="K2616" t="str">
        <f>_xlfn.XLOOKUP(D2616, dim_channels!A:A, dim_channels!C:C, "Not Found")</f>
        <v>OTA</v>
      </c>
      <c r="L2616" t="str">
        <f>_xlfn.XLOOKUP(D2616, dim_channels!A:A, dim_channels!B:B, "Not Found")</f>
        <v>Booking.com</v>
      </c>
    </row>
    <row r="2617" spans="1:12" x14ac:dyDescent="0.2">
      <c r="A2617" s="3" t="s">
        <v>3052</v>
      </c>
      <c r="B2617" s="3" t="s">
        <v>515</v>
      </c>
      <c r="C2617" s="3" t="s">
        <v>520</v>
      </c>
      <c r="D2617" s="3" t="s">
        <v>52</v>
      </c>
      <c r="E2617" s="3" t="s">
        <v>60</v>
      </c>
      <c r="F2617" s="3">
        <v>10440.43</v>
      </c>
      <c r="G2617" s="3">
        <v>0</v>
      </c>
      <c r="H2617" s="3">
        <v>10440.43</v>
      </c>
      <c r="I2617" s="3" t="s">
        <v>29</v>
      </c>
      <c r="J2617" s="5">
        <v>1</v>
      </c>
      <c r="K2617" t="str">
        <f>_xlfn.XLOOKUP(D2617, dim_channels!A:A, dim_channels!C:C, "Not Found")</f>
        <v>OTA</v>
      </c>
      <c r="L2617" t="str">
        <f>_xlfn.XLOOKUP(D2617, dim_channels!A:A, dim_channels!B:B, "Not Found")</f>
        <v>Agoda</v>
      </c>
    </row>
    <row r="2618" spans="1:12" x14ac:dyDescent="0.2">
      <c r="A2618" s="2" t="s">
        <v>3053</v>
      </c>
      <c r="B2618" s="2" t="s">
        <v>401</v>
      </c>
      <c r="C2618" s="2" t="s">
        <v>246</v>
      </c>
      <c r="D2618" s="2" t="s">
        <v>64</v>
      </c>
      <c r="E2618" s="2" t="s">
        <v>115</v>
      </c>
      <c r="F2618" s="2">
        <v>11252.32</v>
      </c>
      <c r="G2618" s="2">
        <v>0</v>
      </c>
      <c r="H2618" s="2">
        <v>11252.32</v>
      </c>
      <c r="I2618" s="2" t="s">
        <v>29</v>
      </c>
      <c r="J2618" s="4">
        <v>1</v>
      </c>
      <c r="K2618" t="str">
        <f>_xlfn.XLOOKUP(D2618, dim_channels!A:A, dim_channels!C:C, "Not Found")</f>
        <v>Direct</v>
      </c>
      <c r="L2618" t="str">
        <f>_xlfn.XLOOKUP(D2618, dim_channels!A:A, dim_channels!B:B, "Not Found")</f>
        <v>Direct Website</v>
      </c>
    </row>
    <row r="2619" spans="1:12" x14ac:dyDescent="0.2">
      <c r="A2619" s="3" t="s">
        <v>3054</v>
      </c>
      <c r="B2619" s="3" t="s">
        <v>82</v>
      </c>
      <c r="C2619" s="3" t="s">
        <v>335</v>
      </c>
      <c r="D2619" s="3" t="s">
        <v>52</v>
      </c>
      <c r="E2619" s="3" t="s">
        <v>34</v>
      </c>
      <c r="F2619" s="3">
        <v>5377.69</v>
      </c>
      <c r="G2619" s="3">
        <v>645.32000000000005</v>
      </c>
      <c r="H2619" s="3">
        <v>4732.37</v>
      </c>
      <c r="I2619" s="3" t="s">
        <v>29</v>
      </c>
      <c r="J2619" s="5">
        <v>1.1363629640116899</v>
      </c>
      <c r="K2619" t="str">
        <f>_xlfn.XLOOKUP(D2619, dim_channels!A:A, dim_channels!C:C, "Not Found")</f>
        <v>OTA</v>
      </c>
      <c r="L2619" t="str">
        <f>_xlfn.XLOOKUP(D2619, dim_channels!A:A, dim_channels!B:B, "Not Found")</f>
        <v>Agoda</v>
      </c>
    </row>
    <row r="2620" spans="1:12" x14ac:dyDescent="0.2">
      <c r="A2620" s="2" t="s">
        <v>3055</v>
      </c>
      <c r="B2620" s="2" t="s">
        <v>155</v>
      </c>
      <c r="C2620" s="2" t="s">
        <v>463</v>
      </c>
      <c r="D2620" s="2" t="s">
        <v>33</v>
      </c>
      <c r="E2620" s="2" t="s">
        <v>60</v>
      </c>
      <c r="F2620" s="2">
        <v>15761.31</v>
      </c>
      <c r="G2620" s="2">
        <v>0</v>
      </c>
      <c r="H2620" s="2">
        <v>15761.31</v>
      </c>
      <c r="I2620" s="2" t="s">
        <v>29</v>
      </c>
      <c r="J2620" s="4">
        <v>1</v>
      </c>
      <c r="K2620" t="str">
        <f>_xlfn.XLOOKUP(D2620, dim_channels!A:A, dim_channels!C:C, "Not Found")</f>
        <v>OTA</v>
      </c>
      <c r="L2620" t="str">
        <f>_xlfn.XLOOKUP(D2620, dim_channels!A:A, dim_channels!B:B, "Not Found")</f>
        <v>Booking.com</v>
      </c>
    </row>
    <row r="2621" spans="1:12" x14ac:dyDescent="0.2">
      <c r="A2621" s="3" t="s">
        <v>3056</v>
      </c>
      <c r="B2621" s="3" t="s">
        <v>247</v>
      </c>
      <c r="C2621" s="3" t="s">
        <v>789</v>
      </c>
      <c r="D2621" s="3" t="s">
        <v>64</v>
      </c>
      <c r="E2621" s="3" t="s">
        <v>34</v>
      </c>
      <c r="F2621" s="3">
        <v>9506.61</v>
      </c>
      <c r="G2621" s="3">
        <v>0</v>
      </c>
      <c r="H2621" s="3">
        <v>9506.61</v>
      </c>
      <c r="I2621" s="3" t="s">
        <v>41</v>
      </c>
      <c r="J2621" s="5">
        <v>1</v>
      </c>
      <c r="K2621" t="str">
        <f>_xlfn.XLOOKUP(D2621, dim_channels!A:A, dim_channels!C:C, "Not Found")</f>
        <v>Direct</v>
      </c>
      <c r="L2621" t="str">
        <f>_xlfn.XLOOKUP(D2621, dim_channels!A:A, dim_channels!B:B, "Not Found")</f>
        <v>Direct Website</v>
      </c>
    </row>
    <row r="2622" spans="1:12" x14ac:dyDescent="0.2">
      <c r="A2622" s="2" t="s">
        <v>3057</v>
      </c>
      <c r="B2622" s="2" t="s">
        <v>334</v>
      </c>
      <c r="C2622" s="2" t="s">
        <v>55</v>
      </c>
      <c r="D2622" s="2" t="s">
        <v>45</v>
      </c>
      <c r="E2622" s="2" t="s">
        <v>46</v>
      </c>
      <c r="F2622" s="2">
        <v>8424.0400000000009</v>
      </c>
      <c r="G2622" s="2">
        <v>421.2</v>
      </c>
      <c r="H2622" s="2">
        <v>8002.84</v>
      </c>
      <c r="I2622" s="2" t="s">
        <v>29</v>
      </c>
      <c r="J2622" s="4">
        <v>1.052631315882862</v>
      </c>
      <c r="K2622" t="str">
        <f>_xlfn.XLOOKUP(D2622, dim_channels!A:A, dim_channels!C:C, "Not Found")</f>
        <v>Corporate</v>
      </c>
      <c r="L2622" t="str">
        <f>_xlfn.XLOOKUP(D2622, dim_channels!A:A, dim_channels!B:B, "Not Found")</f>
        <v>Corporate Direct</v>
      </c>
    </row>
    <row r="2623" spans="1:12" x14ac:dyDescent="0.2">
      <c r="A2623" s="3" t="s">
        <v>3058</v>
      </c>
      <c r="B2623" s="3" t="s">
        <v>534</v>
      </c>
      <c r="C2623" s="3" t="s">
        <v>612</v>
      </c>
      <c r="D2623" s="3" t="s">
        <v>45</v>
      </c>
      <c r="E2623" s="3" t="s">
        <v>46</v>
      </c>
      <c r="F2623" s="3">
        <v>3784.66</v>
      </c>
      <c r="G2623" s="3">
        <v>189.23</v>
      </c>
      <c r="H2623" s="3">
        <v>3595.43</v>
      </c>
      <c r="I2623" s="3" t="s">
        <v>29</v>
      </c>
      <c r="J2623" s="5">
        <v>1.0526307006394231</v>
      </c>
      <c r="K2623" t="str">
        <f>_xlfn.XLOOKUP(D2623, dim_channels!A:A, dim_channels!C:C, "Not Found")</f>
        <v>Corporate</v>
      </c>
      <c r="L2623" t="str">
        <f>_xlfn.XLOOKUP(D2623, dim_channels!A:A, dim_channels!B:B, "Not Found")</f>
        <v>Corporate Direct</v>
      </c>
    </row>
    <row r="2624" spans="1:12" x14ac:dyDescent="0.2">
      <c r="A2624" s="2" t="s">
        <v>3059</v>
      </c>
      <c r="B2624" s="2" t="s">
        <v>123</v>
      </c>
      <c r="C2624" s="2" t="s">
        <v>285</v>
      </c>
      <c r="D2624" s="2" t="s">
        <v>52</v>
      </c>
      <c r="E2624" s="2" t="s">
        <v>34</v>
      </c>
      <c r="F2624" s="2">
        <v>2274.0100000000002</v>
      </c>
      <c r="G2624" s="2">
        <v>272.88</v>
      </c>
      <c r="H2624" s="2">
        <v>2001.13</v>
      </c>
      <c r="I2624" s="2" t="s">
        <v>29</v>
      </c>
      <c r="J2624" s="4">
        <v>1.1363629549304639</v>
      </c>
      <c r="K2624" t="str">
        <f>_xlfn.XLOOKUP(D2624, dim_channels!A:A, dim_channels!C:C, "Not Found")</f>
        <v>OTA</v>
      </c>
      <c r="L2624" t="str">
        <f>_xlfn.XLOOKUP(D2624, dim_channels!A:A, dim_channels!B:B, "Not Found")</f>
        <v>Agoda</v>
      </c>
    </row>
    <row r="2625" spans="1:12" x14ac:dyDescent="0.2">
      <c r="A2625" s="3" t="s">
        <v>3060</v>
      </c>
      <c r="B2625" s="3" t="s">
        <v>370</v>
      </c>
      <c r="C2625" s="3" t="s">
        <v>193</v>
      </c>
      <c r="D2625" s="3" t="s">
        <v>52</v>
      </c>
      <c r="E2625" s="3" t="s">
        <v>34</v>
      </c>
      <c r="F2625" s="3">
        <v>12784.16</v>
      </c>
      <c r="G2625" s="3">
        <v>1534.1</v>
      </c>
      <c r="H2625" s="3">
        <v>11250.06</v>
      </c>
      <c r="I2625" s="3" t="s">
        <v>29</v>
      </c>
      <c r="J2625" s="5">
        <v>1.1363637171712859</v>
      </c>
      <c r="K2625" t="str">
        <f>_xlfn.XLOOKUP(D2625, dim_channels!A:A, dim_channels!C:C, "Not Found")</f>
        <v>OTA</v>
      </c>
      <c r="L2625" t="str">
        <f>_xlfn.XLOOKUP(D2625, dim_channels!A:A, dim_channels!B:B, "Not Found")</f>
        <v>Agoda</v>
      </c>
    </row>
    <row r="2626" spans="1:12" x14ac:dyDescent="0.2">
      <c r="A2626" s="2" t="s">
        <v>3061</v>
      </c>
      <c r="B2626" s="2" t="s">
        <v>112</v>
      </c>
      <c r="C2626" s="2" t="s">
        <v>210</v>
      </c>
      <c r="D2626" s="2" t="s">
        <v>33</v>
      </c>
      <c r="E2626" s="2" t="s">
        <v>60</v>
      </c>
      <c r="F2626" s="2">
        <v>9019.86</v>
      </c>
      <c r="G2626" s="2">
        <v>0</v>
      </c>
      <c r="H2626" s="2">
        <v>9019.86</v>
      </c>
      <c r="I2626" s="2" t="s">
        <v>29</v>
      </c>
      <c r="J2626" s="4">
        <v>1</v>
      </c>
      <c r="K2626" t="str">
        <f>_xlfn.XLOOKUP(D2626, dim_channels!A:A, dim_channels!C:C, "Not Found")</f>
        <v>OTA</v>
      </c>
      <c r="L2626" t="str">
        <f>_xlfn.XLOOKUP(D2626, dim_channels!A:A, dim_channels!B:B, "Not Found")</f>
        <v>Booking.com</v>
      </c>
    </row>
    <row r="2627" spans="1:12" x14ac:dyDescent="0.2">
      <c r="A2627" s="3" t="s">
        <v>3062</v>
      </c>
      <c r="B2627" s="3" t="s">
        <v>186</v>
      </c>
      <c r="C2627" s="3" t="s">
        <v>443</v>
      </c>
      <c r="D2627" s="3" t="s">
        <v>33</v>
      </c>
      <c r="E2627" s="3" t="s">
        <v>60</v>
      </c>
      <c r="F2627" s="3">
        <v>20055.96</v>
      </c>
      <c r="G2627" s="3">
        <v>0</v>
      </c>
      <c r="H2627" s="3">
        <v>20055.96</v>
      </c>
      <c r="I2627" s="3" t="s">
        <v>29</v>
      </c>
      <c r="J2627" s="5">
        <v>1</v>
      </c>
      <c r="K2627" t="str">
        <f>_xlfn.XLOOKUP(D2627, dim_channels!A:A, dim_channels!C:C, "Not Found")</f>
        <v>OTA</v>
      </c>
      <c r="L2627" t="str">
        <f>_xlfn.XLOOKUP(D2627, dim_channels!A:A, dim_channels!B:B, "Not Found")</f>
        <v>Booking.com</v>
      </c>
    </row>
    <row r="2628" spans="1:12" x14ac:dyDescent="0.2">
      <c r="A2628" s="2" t="s">
        <v>3063</v>
      </c>
      <c r="B2628" s="2" t="s">
        <v>303</v>
      </c>
      <c r="C2628" s="2" t="s">
        <v>983</v>
      </c>
      <c r="D2628" s="2" t="s">
        <v>64</v>
      </c>
      <c r="E2628" s="2" t="s">
        <v>115</v>
      </c>
      <c r="F2628" s="2">
        <v>29208.57</v>
      </c>
      <c r="G2628" s="2">
        <v>0</v>
      </c>
      <c r="H2628" s="2">
        <v>29208.57</v>
      </c>
      <c r="I2628" s="2" t="s">
        <v>56</v>
      </c>
      <c r="J2628" s="4">
        <v>1</v>
      </c>
      <c r="K2628" t="str">
        <f>_xlfn.XLOOKUP(D2628, dim_channels!A:A, dim_channels!C:C, "Not Found")</f>
        <v>Direct</v>
      </c>
      <c r="L2628" t="str">
        <f>_xlfn.XLOOKUP(D2628, dim_channels!A:A, dim_channels!B:B, "Not Found")</f>
        <v>Direct Website</v>
      </c>
    </row>
    <row r="2629" spans="1:12" x14ac:dyDescent="0.2">
      <c r="A2629" s="3" t="s">
        <v>3064</v>
      </c>
      <c r="B2629" s="3" t="s">
        <v>655</v>
      </c>
      <c r="C2629" s="3" t="s">
        <v>492</v>
      </c>
      <c r="D2629" s="3" t="s">
        <v>114</v>
      </c>
      <c r="E2629" s="3" t="s">
        <v>46</v>
      </c>
      <c r="F2629" s="3">
        <v>17160.41</v>
      </c>
      <c r="G2629" s="3">
        <v>1716.04</v>
      </c>
      <c r="H2629" s="3">
        <v>15444.37</v>
      </c>
      <c r="I2629" s="3" t="s">
        <v>56</v>
      </c>
      <c r="J2629" s="5">
        <v>1.1111110391683181</v>
      </c>
      <c r="K2629" t="str">
        <f>_xlfn.XLOOKUP(D2629, dim_channels!A:A, dim_channels!C:C, "Not Found")</f>
        <v>Offline</v>
      </c>
      <c r="L2629" t="str">
        <f>_xlfn.XLOOKUP(D2629, dim_channels!A:A, dim_channels!B:B, "Not Found")</f>
        <v>Travel Agency</v>
      </c>
    </row>
    <row r="2630" spans="1:12" x14ac:dyDescent="0.2">
      <c r="A2630" s="2" t="s">
        <v>3065</v>
      </c>
      <c r="B2630" s="2" t="s">
        <v>515</v>
      </c>
      <c r="C2630" s="2" t="s">
        <v>822</v>
      </c>
      <c r="D2630" s="2" t="s">
        <v>52</v>
      </c>
      <c r="E2630" s="2" t="s">
        <v>60</v>
      </c>
      <c r="F2630" s="2">
        <v>4221.58</v>
      </c>
      <c r="G2630" s="2">
        <v>0</v>
      </c>
      <c r="H2630" s="2">
        <v>4221.58</v>
      </c>
      <c r="I2630" s="2" t="s">
        <v>29</v>
      </c>
      <c r="J2630" s="4">
        <v>1</v>
      </c>
      <c r="K2630" t="str">
        <f>_xlfn.XLOOKUP(D2630, dim_channels!A:A, dim_channels!C:C, "Not Found")</f>
        <v>OTA</v>
      </c>
      <c r="L2630" t="str">
        <f>_xlfn.XLOOKUP(D2630, dim_channels!A:A, dim_channels!B:B, "Not Found")</f>
        <v>Agoda</v>
      </c>
    </row>
    <row r="2631" spans="1:12" x14ac:dyDescent="0.2">
      <c r="A2631" s="3" t="s">
        <v>3066</v>
      </c>
      <c r="B2631" s="3" t="s">
        <v>917</v>
      </c>
      <c r="C2631" s="3" t="s">
        <v>3067</v>
      </c>
      <c r="D2631" s="3" t="s">
        <v>27</v>
      </c>
      <c r="E2631" s="3" t="s">
        <v>28</v>
      </c>
      <c r="F2631" s="3">
        <v>6649.33</v>
      </c>
      <c r="G2631" s="3">
        <v>1196.8800000000001</v>
      </c>
      <c r="H2631" s="3">
        <v>5452.45</v>
      </c>
      <c r="I2631" s="3" t="s">
        <v>56</v>
      </c>
      <c r="J2631" s="5">
        <v>1.2195123293198471</v>
      </c>
      <c r="K2631" t="str">
        <f>_xlfn.XLOOKUP(D2631, dim_channels!A:A, dim_channels!C:C, "Not Found")</f>
        <v>OTA</v>
      </c>
      <c r="L2631" t="str">
        <f>_xlfn.XLOOKUP(D2631, dim_channels!A:A, dim_channels!B:B, "Not Found")</f>
        <v>Expedia</v>
      </c>
    </row>
    <row r="2632" spans="1:12" x14ac:dyDescent="0.2">
      <c r="A2632" s="2" t="s">
        <v>3068</v>
      </c>
      <c r="B2632" s="2" t="s">
        <v>378</v>
      </c>
      <c r="C2632" s="2" t="s">
        <v>454</v>
      </c>
      <c r="D2632" s="2" t="s">
        <v>45</v>
      </c>
      <c r="E2632" s="2" t="s">
        <v>46</v>
      </c>
      <c r="F2632" s="2">
        <v>2390.6999999999998</v>
      </c>
      <c r="G2632" s="2">
        <v>119.54</v>
      </c>
      <c r="H2632" s="2">
        <v>2271.16</v>
      </c>
      <c r="I2632" s="2" t="s">
        <v>56</v>
      </c>
      <c r="J2632" s="4">
        <v>1.052633896334912</v>
      </c>
      <c r="K2632" t="str">
        <f>_xlfn.XLOOKUP(D2632, dim_channels!A:A, dim_channels!C:C, "Not Found")</f>
        <v>Corporate</v>
      </c>
      <c r="L2632" t="str">
        <f>_xlfn.XLOOKUP(D2632, dim_channels!A:A, dim_channels!B:B, "Not Found")</f>
        <v>Corporate Direct</v>
      </c>
    </row>
    <row r="2633" spans="1:12" x14ac:dyDescent="0.2">
      <c r="A2633" s="3" t="s">
        <v>3069</v>
      </c>
      <c r="B2633" s="3" t="s">
        <v>213</v>
      </c>
      <c r="C2633" s="3" t="s">
        <v>420</v>
      </c>
      <c r="D2633" s="3" t="s">
        <v>27</v>
      </c>
      <c r="E2633" s="3" t="s">
        <v>60</v>
      </c>
      <c r="F2633" s="3">
        <v>3186.56</v>
      </c>
      <c r="G2633" s="3">
        <v>0</v>
      </c>
      <c r="H2633" s="3">
        <v>3186.56</v>
      </c>
      <c r="I2633" s="3" t="s">
        <v>29</v>
      </c>
      <c r="J2633" s="5">
        <v>1</v>
      </c>
      <c r="K2633" t="str">
        <f>_xlfn.XLOOKUP(D2633, dim_channels!A:A, dim_channels!C:C, "Not Found")</f>
        <v>OTA</v>
      </c>
      <c r="L2633" t="str">
        <f>_xlfn.XLOOKUP(D2633, dim_channels!A:A, dim_channels!B:B, "Not Found")</f>
        <v>Expedia</v>
      </c>
    </row>
    <row r="2634" spans="1:12" x14ac:dyDescent="0.2">
      <c r="A2634" s="2" t="s">
        <v>3070</v>
      </c>
      <c r="B2634" s="2" t="s">
        <v>215</v>
      </c>
      <c r="C2634" s="2" t="s">
        <v>478</v>
      </c>
      <c r="D2634" s="2" t="s">
        <v>27</v>
      </c>
      <c r="E2634" s="2" t="s">
        <v>28</v>
      </c>
      <c r="F2634" s="2">
        <v>11619.05</v>
      </c>
      <c r="G2634" s="2">
        <v>2091.4299999999998</v>
      </c>
      <c r="H2634" s="2">
        <v>9527.6200000000008</v>
      </c>
      <c r="I2634" s="2" t="s">
        <v>29</v>
      </c>
      <c r="J2634" s="4">
        <v>1.21951232311952</v>
      </c>
      <c r="K2634" t="str">
        <f>_xlfn.XLOOKUP(D2634, dim_channels!A:A, dim_channels!C:C, "Not Found")</f>
        <v>OTA</v>
      </c>
      <c r="L2634" t="str">
        <f>_xlfn.XLOOKUP(D2634, dim_channels!A:A, dim_channels!B:B, "Not Found")</f>
        <v>Expedia</v>
      </c>
    </row>
    <row r="2635" spans="1:12" x14ac:dyDescent="0.2">
      <c r="A2635" s="3" t="s">
        <v>3071</v>
      </c>
      <c r="B2635" s="3" t="s">
        <v>151</v>
      </c>
      <c r="C2635" s="3" t="s">
        <v>553</v>
      </c>
      <c r="D2635" s="3" t="s">
        <v>52</v>
      </c>
      <c r="E2635" s="3" t="s">
        <v>34</v>
      </c>
      <c r="F2635" s="3">
        <v>7328.12</v>
      </c>
      <c r="G2635" s="3">
        <v>879.37</v>
      </c>
      <c r="H2635" s="3">
        <v>6448.75</v>
      </c>
      <c r="I2635" s="3" t="s">
        <v>29</v>
      </c>
      <c r="J2635" s="5">
        <v>1.136362861019578</v>
      </c>
      <c r="K2635" t="str">
        <f>_xlfn.XLOOKUP(D2635, dim_channels!A:A, dim_channels!C:C, "Not Found")</f>
        <v>OTA</v>
      </c>
      <c r="L2635" t="str">
        <f>_xlfn.XLOOKUP(D2635, dim_channels!A:A, dim_channels!B:B, "Not Found")</f>
        <v>Agoda</v>
      </c>
    </row>
    <row r="2636" spans="1:12" x14ac:dyDescent="0.2">
      <c r="A2636" s="2" t="s">
        <v>3072</v>
      </c>
      <c r="B2636" s="2" t="s">
        <v>451</v>
      </c>
      <c r="C2636" s="2" t="s">
        <v>364</v>
      </c>
      <c r="D2636" s="2" t="s">
        <v>114</v>
      </c>
      <c r="E2636" s="2" t="s">
        <v>115</v>
      </c>
      <c r="F2636" s="2">
        <v>14473.39</v>
      </c>
      <c r="G2636" s="2">
        <v>1447.34</v>
      </c>
      <c r="H2636" s="2">
        <v>13026.05</v>
      </c>
      <c r="I2636" s="2" t="s">
        <v>29</v>
      </c>
      <c r="J2636" s="4">
        <v>1.11111119641027</v>
      </c>
      <c r="K2636" t="str">
        <f>_xlfn.XLOOKUP(D2636, dim_channels!A:A, dim_channels!C:C, "Not Found")</f>
        <v>Offline</v>
      </c>
      <c r="L2636" t="str">
        <f>_xlfn.XLOOKUP(D2636, dim_channels!A:A, dim_channels!B:B, "Not Found")</f>
        <v>Travel Agency</v>
      </c>
    </row>
    <row r="2637" spans="1:12" x14ac:dyDescent="0.2">
      <c r="A2637" s="3" t="s">
        <v>3073</v>
      </c>
      <c r="B2637" s="3" t="s">
        <v>452</v>
      </c>
      <c r="C2637" s="3" t="s">
        <v>391</v>
      </c>
      <c r="D2637" s="3" t="s">
        <v>45</v>
      </c>
      <c r="E2637" s="3" t="s">
        <v>89</v>
      </c>
      <c r="F2637" s="3">
        <v>2751.22</v>
      </c>
      <c r="G2637" s="3">
        <v>0</v>
      </c>
      <c r="H2637" s="3">
        <v>2751.22</v>
      </c>
      <c r="I2637" s="3" t="s">
        <v>29</v>
      </c>
      <c r="J2637" s="5">
        <v>1</v>
      </c>
      <c r="K2637" t="str">
        <f>_xlfn.XLOOKUP(D2637, dim_channels!A:A, dim_channels!C:C, "Not Found")</f>
        <v>Corporate</v>
      </c>
      <c r="L2637" t="str">
        <f>_xlfn.XLOOKUP(D2637, dim_channels!A:A, dim_channels!B:B, "Not Found")</f>
        <v>Corporate Direct</v>
      </c>
    </row>
    <row r="2638" spans="1:12" x14ac:dyDescent="0.2">
      <c r="A2638" s="2" t="s">
        <v>3074</v>
      </c>
      <c r="B2638" s="2" t="s">
        <v>193</v>
      </c>
      <c r="C2638" s="2" t="s">
        <v>472</v>
      </c>
      <c r="D2638" s="2" t="s">
        <v>52</v>
      </c>
      <c r="E2638" s="2" t="s">
        <v>34</v>
      </c>
      <c r="F2638" s="2">
        <v>18175.96</v>
      </c>
      <c r="G2638" s="2">
        <v>2181.12</v>
      </c>
      <c r="H2638" s="2">
        <v>15994.84</v>
      </c>
      <c r="I2638" s="2" t="s">
        <v>41</v>
      </c>
      <c r="J2638" s="4">
        <v>1.1363639773827059</v>
      </c>
      <c r="K2638" t="str">
        <f>_xlfn.XLOOKUP(D2638, dim_channels!A:A, dim_channels!C:C, "Not Found")</f>
        <v>OTA</v>
      </c>
      <c r="L2638" t="str">
        <f>_xlfn.XLOOKUP(D2638, dim_channels!A:A, dim_channels!B:B, "Not Found")</f>
        <v>Agoda</v>
      </c>
    </row>
    <row r="2639" spans="1:12" x14ac:dyDescent="0.2">
      <c r="A2639" s="3" t="s">
        <v>3075</v>
      </c>
      <c r="B2639" s="3" t="s">
        <v>475</v>
      </c>
      <c r="C2639" s="3" t="s">
        <v>475</v>
      </c>
      <c r="D2639" s="3" t="s">
        <v>52</v>
      </c>
      <c r="E2639" s="3" t="s">
        <v>60</v>
      </c>
      <c r="F2639" s="3">
        <v>6240.37</v>
      </c>
      <c r="G2639" s="3">
        <v>0</v>
      </c>
      <c r="H2639" s="3">
        <v>6240.37</v>
      </c>
      <c r="I2639" s="3" t="s">
        <v>41</v>
      </c>
      <c r="J2639" s="5">
        <v>1</v>
      </c>
      <c r="K2639" t="str">
        <f>_xlfn.XLOOKUP(D2639, dim_channels!A:A, dim_channels!C:C, "Not Found")</f>
        <v>OTA</v>
      </c>
      <c r="L2639" t="str">
        <f>_xlfn.XLOOKUP(D2639, dim_channels!A:A, dim_channels!B:B, "Not Found")</f>
        <v>Agoda</v>
      </c>
    </row>
    <row r="2640" spans="1:12" x14ac:dyDescent="0.2">
      <c r="A2640" s="2" t="s">
        <v>3076</v>
      </c>
      <c r="B2640" s="2" t="s">
        <v>807</v>
      </c>
      <c r="C2640" s="2" t="s">
        <v>37</v>
      </c>
      <c r="D2640" s="2" t="s">
        <v>52</v>
      </c>
      <c r="E2640" s="2" t="s">
        <v>34</v>
      </c>
      <c r="F2640" s="2">
        <v>9344.94</v>
      </c>
      <c r="G2640" s="2">
        <v>1121.3900000000001</v>
      </c>
      <c r="H2640" s="2">
        <v>8223.5499999999993</v>
      </c>
      <c r="I2640" s="2" t="s">
        <v>29</v>
      </c>
      <c r="J2640" s="4">
        <v>1.136363249448231</v>
      </c>
      <c r="K2640" t="str">
        <f>_xlfn.XLOOKUP(D2640, dim_channels!A:A, dim_channels!C:C, "Not Found")</f>
        <v>OTA</v>
      </c>
      <c r="L2640" t="str">
        <f>_xlfn.XLOOKUP(D2640, dim_channels!A:A, dim_channels!B:B, "Not Found")</f>
        <v>Agoda</v>
      </c>
    </row>
    <row r="2641" spans="1:12" x14ac:dyDescent="0.2">
      <c r="A2641" s="3" t="s">
        <v>3077</v>
      </c>
      <c r="B2641" s="3" t="s">
        <v>634</v>
      </c>
      <c r="C2641" s="3" t="s">
        <v>564</v>
      </c>
      <c r="D2641" s="3" t="s">
        <v>45</v>
      </c>
      <c r="E2641" s="3" t="s">
        <v>89</v>
      </c>
      <c r="F2641" s="3">
        <v>2496.14</v>
      </c>
      <c r="G2641" s="3">
        <v>0</v>
      </c>
      <c r="H2641" s="3">
        <v>2496.14</v>
      </c>
      <c r="I2641" s="3" t="s">
        <v>29</v>
      </c>
      <c r="J2641" s="5">
        <v>1</v>
      </c>
      <c r="K2641" t="str">
        <f>_xlfn.XLOOKUP(D2641, dim_channels!A:A, dim_channels!C:C, "Not Found")</f>
        <v>Corporate</v>
      </c>
      <c r="L2641" t="str">
        <f>_xlfn.XLOOKUP(D2641, dim_channels!A:A, dim_channels!B:B, "Not Found")</f>
        <v>Corporate Direct</v>
      </c>
    </row>
    <row r="2642" spans="1:12" x14ac:dyDescent="0.2">
      <c r="A2642" s="2" t="s">
        <v>3078</v>
      </c>
      <c r="B2642" s="2" t="s">
        <v>971</v>
      </c>
      <c r="C2642" s="2" t="s">
        <v>626</v>
      </c>
      <c r="D2642" s="2" t="s">
        <v>52</v>
      </c>
      <c r="E2642" s="2" t="s">
        <v>60</v>
      </c>
      <c r="F2642" s="2">
        <v>4515.55</v>
      </c>
      <c r="G2642" s="2">
        <v>0</v>
      </c>
      <c r="H2642" s="2">
        <v>4515.55</v>
      </c>
      <c r="I2642" s="2" t="s">
        <v>41</v>
      </c>
      <c r="J2642" s="4">
        <v>1</v>
      </c>
      <c r="K2642" t="str">
        <f>_xlfn.XLOOKUP(D2642, dim_channels!A:A, dim_channels!C:C, "Not Found")</f>
        <v>OTA</v>
      </c>
      <c r="L2642" t="str">
        <f>_xlfn.XLOOKUP(D2642, dim_channels!A:A, dim_channels!B:B, "Not Found")</f>
        <v>Agoda</v>
      </c>
    </row>
    <row r="2643" spans="1:12" x14ac:dyDescent="0.2">
      <c r="A2643" s="3" t="s">
        <v>3079</v>
      </c>
      <c r="B2643" s="3" t="s">
        <v>846</v>
      </c>
      <c r="C2643" s="3" t="s">
        <v>418</v>
      </c>
      <c r="D2643" s="3" t="s">
        <v>64</v>
      </c>
      <c r="E2643" s="3" t="s">
        <v>34</v>
      </c>
      <c r="F2643" s="3">
        <v>17578.37</v>
      </c>
      <c r="G2643" s="3">
        <v>0</v>
      </c>
      <c r="H2643" s="3">
        <v>17578.37</v>
      </c>
      <c r="I2643" s="3" t="s">
        <v>29</v>
      </c>
      <c r="J2643" s="5">
        <v>1</v>
      </c>
      <c r="K2643" t="str">
        <f>_xlfn.XLOOKUP(D2643, dim_channels!A:A, dim_channels!C:C, "Not Found")</f>
        <v>Direct</v>
      </c>
      <c r="L2643" t="str">
        <f>_xlfn.XLOOKUP(D2643, dim_channels!A:A, dim_channels!B:B, "Not Found")</f>
        <v>Direct Website</v>
      </c>
    </row>
    <row r="2644" spans="1:12" x14ac:dyDescent="0.2">
      <c r="A2644" s="2" t="s">
        <v>3080</v>
      </c>
      <c r="B2644" s="2" t="s">
        <v>839</v>
      </c>
      <c r="C2644" s="2" t="s">
        <v>986</v>
      </c>
      <c r="D2644" s="2" t="s">
        <v>52</v>
      </c>
      <c r="E2644" s="2" t="s">
        <v>60</v>
      </c>
      <c r="F2644" s="2">
        <v>14875.01</v>
      </c>
      <c r="G2644" s="2">
        <v>0</v>
      </c>
      <c r="H2644" s="2">
        <v>14875.01</v>
      </c>
      <c r="I2644" s="2" t="s">
        <v>29</v>
      </c>
      <c r="J2644" s="4">
        <v>1</v>
      </c>
      <c r="K2644" t="str">
        <f>_xlfn.XLOOKUP(D2644, dim_channels!A:A, dim_channels!C:C, "Not Found")</f>
        <v>OTA</v>
      </c>
      <c r="L2644" t="str">
        <f>_xlfn.XLOOKUP(D2644, dim_channels!A:A, dim_channels!B:B, "Not Found")</f>
        <v>Agoda</v>
      </c>
    </row>
    <row r="2645" spans="1:12" x14ac:dyDescent="0.2">
      <c r="A2645" s="3" t="s">
        <v>3081</v>
      </c>
      <c r="B2645" s="3" t="s">
        <v>393</v>
      </c>
      <c r="C2645" s="3" t="s">
        <v>236</v>
      </c>
      <c r="D2645" s="3" t="s">
        <v>33</v>
      </c>
      <c r="E2645" s="3" t="s">
        <v>34</v>
      </c>
      <c r="F2645" s="3">
        <v>8408.86</v>
      </c>
      <c r="G2645" s="3">
        <v>1261.33</v>
      </c>
      <c r="H2645" s="3">
        <v>7147.53</v>
      </c>
      <c r="I2645" s="3" t="s">
        <v>29</v>
      </c>
      <c r="J2645" s="5">
        <v>1.176470752833497</v>
      </c>
      <c r="K2645" t="str">
        <f>_xlfn.XLOOKUP(D2645, dim_channels!A:A, dim_channels!C:C, "Not Found")</f>
        <v>OTA</v>
      </c>
      <c r="L2645" t="str">
        <f>_xlfn.XLOOKUP(D2645, dim_channels!A:A, dim_channels!B:B, "Not Found")</f>
        <v>Booking.com</v>
      </c>
    </row>
    <row r="2646" spans="1:12" x14ac:dyDescent="0.2">
      <c r="A2646" s="2" t="s">
        <v>3082</v>
      </c>
      <c r="B2646" s="2" t="s">
        <v>145</v>
      </c>
      <c r="C2646" s="2" t="s">
        <v>98</v>
      </c>
      <c r="D2646" s="2" t="s">
        <v>27</v>
      </c>
      <c r="E2646" s="2" t="s">
        <v>60</v>
      </c>
      <c r="F2646" s="2">
        <v>18098.18</v>
      </c>
      <c r="G2646" s="2">
        <v>0</v>
      </c>
      <c r="H2646" s="2">
        <v>18098.18</v>
      </c>
      <c r="I2646" s="2" t="s">
        <v>29</v>
      </c>
      <c r="J2646" s="4">
        <v>1</v>
      </c>
      <c r="K2646" t="str">
        <f>_xlfn.XLOOKUP(D2646, dim_channels!A:A, dim_channels!C:C, "Not Found")</f>
        <v>OTA</v>
      </c>
      <c r="L2646" t="str">
        <f>_xlfn.XLOOKUP(D2646, dim_channels!A:A, dim_channels!B:B, "Not Found")</f>
        <v>Expedia</v>
      </c>
    </row>
    <row r="2647" spans="1:12" x14ac:dyDescent="0.2">
      <c r="A2647" s="3" t="s">
        <v>3083</v>
      </c>
      <c r="B2647" s="3" t="s">
        <v>222</v>
      </c>
      <c r="C2647" s="3" t="s">
        <v>634</v>
      </c>
      <c r="D2647" s="3" t="s">
        <v>64</v>
      </c>
      <c r="E2647" s="3" t="s">
        <v>115</v>
      </c>
      <c r="F2647" s="3">
        <v>2765.25</v>
      </c>
      <c r="G2647" s="3">
        <v>0</v>
      </c>
      <c r="H2647" s="3">
        <v>2765.25</v>
      </c>
      <c r="I2647" s="3" t="s">
        <v>29</v>
      </c>
      <c r="J2647" s="5">
        <v>1</v>
      </c>
      <c r="K2647" t="str">
        <f>_xlfn.XLOOKUP(D2647, dim_channels!A:A, dim_channels!C:C, "Not Found")</f>
        <v>Direct</v>
      </c>
      <c r="L2647" t="str">
        <f>_xlfn.XLOOKUP(D2647, dim_channels!A:A, dim_channels!B:B, "Not Found")</f>
        <v>Direct Website</v>
      </c>
    </row>
    <row r="2648" spans="1:12" x14ac:dyDescent="0.2">
      <c r="A2648" s="2" t="s">
        <v>3084</v>
      </c>
      <c r="B2648" s="2" t="s">
        <v>300</v>
      </c>
      <c r="C2648" s="2" t="s">
        <v>212</v>
      </c>
      <c r="D2648" s="2" t="s">
        <v>33</v>
      </c>
      <c r="E2648" s="2" t="s">
        <v>60</v>
      </c>
      <c r="F2648" s="2">
        <v>6198.12</v>
      </c>
      <c r="G2648" s="2">
        <v>0</v>
      </c>
      <c r="H2648" s="2">
        <v>6198.12</v>
      </c>
      <c r="I2648" s="2" t="s">
        <v>41</v>
      </c>
      <c r="J2648" s="4">
        <v>1</v>
      </c>
      <c r="K2648" t="str">
        <f>_xlfn.XLOOKUP(D2648, dim_channels!A:A, dim_channels!C:C, "Not Found")</f>
        <v>OTA</v>
      </c>
      <c r="L2648" t="str">
        <f>_xlfn.XLOOKUP(D2648, dim_channels!A:A, dim_channels!B:B, "Not Found")</f>
        <v>Booking.com</v>
      </c>
    </row>
    <row r="2649" spans="1:12" x14ac:dyDescent="0.2">
      <c r="A2649" s="3" t="s">
        <v>3085</v>
      </c>
      <c r="B2649" s="3" t="s">
        <v>117</v>
      </c>
      <c r="C2649" s="3" t="s">
        <v>605</v>
      </c>
      <c r="D2649" s="3" t="s">
        <v>45</v>
      </c>
      <c r="E2649" s="3" t="s">
        <v>46</v>
      </c>
      <c r="F2649" s="3">
        <v>6758.77</v>
      </c>
      <c r="G2649" s="3">
        <v>337.94</v>
      </c>
      <c r="H2649" s="3">
        <v>6420.83</v>
      </c>
      <c r="I2649" s="3" t="s">
        <v>29</v>
      </c>
      <c r="J2649" s="5">
        <v>1.0526318248575339</v>
      </c>
      <c r="K2649" t="str">
        <f>_xlfn.XLOOKUP(D2649, dim_channels!A:A, dim_channels!C:C, "Not Found")</f>
        <v>Corporate</v>
      </c>
      <c r="L2649" t="str">
        <f>_xlfn.XLOOKUP(D2649, dim_channels!A:A, dim_channels!B:B, "Not Found")</f>
        <v>Corporate Direct</v>
      </c>
    </row>
    <row r="2650" spans="1:12" x14ac:dyDescent="0.2">
      <c r="A2650" s="2" t="s">
        <v>3086</v>
      </c>
      <c r="B2650" s="2" t="s">
        <v>465</v>
      </c>
      <c r="C2650" s="2" t="s">
        <v>465</v>
      </c>
      <c r="D2650" s="2" t="s">
        <v>64</v>
      </c>
      <c r="E2650" s="2" t="s">
        <v>115</v>
      </c>
      <c r="F2650" s="2">
        <v>9274.99</v>
      </c>
      <c r="G2650" s="2">
        <v>0</v>
      </c>
      <c r="H2650" s="2">
        <v>9274.99</v>
      </c>
      <c r="I2650" s="2" t="s">
        <v>41</v>
      </c>
      <c r="J2650" s="4">
        <v>1</v>
      </c>
      <c r="K2650" t="str">
        <f>_xlfn.XLOOKUP(D2650, dim_channels!A:A, dim_channels!C:C, "Not Found")</f>
        <v>Direct</v>
      </c>
      <c r="L2650" t="str">
        <f>_xlfn.XLOOKUP(D2650, dim_channels!A:A, dim_channels!B:B, "Not Found")</f>
        <v>Direct Website</v>
      </c>
    </row>
    <row r="2651" spans="1:12" x14ac:dyDescent="0.2">
      <c r="A2651" s="3" t="s">
        <v>3087</v>
      </c>
      <c r="B2651" s="3" t="s">
        <v>303</v>
      </c>
      <c r="C2651" s="3" t="s">
        <v>505</v>
      </c>
      <c r="D2651" s="3" t="s">
        <v>27</v>
      </c>
      <c r="E2651" s="3" t="s">
        <v>34</v>
      </c>
      <c r="F2651" s="3">
        <v>9296.24</v>
      </c>
      <c r="G2651" s="3">
        <v>1673.32</v>
      </c>
      <c r="H2651" s="3">
        <v>7622.92</v>
      </c>
      <c r="I2651" s="3" t="s">
        <v>29</v>
      </c>
      <c r="J2651" s="5">
        <v>1.2195116831870201</v>
      </c>
      <c r="K2651" t="str">
        <f>_xlfn.XLOOKUP(D2651, dim_channels!A:A, dim_channels!C:C, "Not Found")</f>
        <v>OTA</v>
      </c>
      <c r="L2651" t="str">
        <f>_xlfn.XLOOKUP(D2651, dim_channels!A:A, dim_channels!B:B, "Not Found")</f>
        <v>Expedia</v>
      </c>
    </row>
    <row r="2652" spans="1:12" x14ac:dyDescent="0.2">
      <c r="A2652" s="2" t="s">
        <v>3088</v>
      </c>
      <c r="B2652" s="2" t="s">
        <v>754</v>
      </c>
      <c r="C2652" s="2" t="s">
        <v>451</v>
      </c>
      <c r="D2652" s="2" t="s">
        <v>52</v>
      </c>
      <c r="E2652" s="2" t="s">
        <v>60</v>
      </c>
      <c r="F2652" s="2">
        <v>4660.88</v>
      </c>
      <c r="G2652" s="2">
        <v>0</v>
      </c>
      <c r="H2652" s="2">
        <v>4660.88</v>
      </c>
      <c r="I2652" s="2" t="s">
        <v>29</v>
      </c>
      <c r="J2652" s="4">
        <v>1</v>
      </c>
      <c r="K2652" t="str">
        <f>_xlfn.XLOOKUP(D2652, dim_channels!A:A, dim_channels!C:C, "Not Found")</f>
        <v>OTA</v>
      </c>
      <c r="L2652" t="str">
        <f>_xlfn.XLOOKUP(D2652, dim_channels!A:A, dim_channels!B:B, "Not Found")</f>
        <v>Agoda</v>
      </c>
    </row>
    <row r="2653" spans="1:12" x14ac:dyDescent="0.2">
      <c r="A2653" s="3" t="s">
        <v>3089</v>
      </c>
      <c r="B2653" s="3" t="s">
        <v>121</v>
      </c>
      <c r="C2653" s="3" t="s">
        <v>724</v>
      </c>
      <c r="D2653" s="3" t="s">
        <v>206</v>
      </c>
      <c r="E2653" s="3" t="s">
        <v>207</v>
      </c>
      <c r="F2653" s="3">
        <v>3446.86</v>
      </c>
      <c r="G2653" s="3">
        <v>0</v>
      </c>
      <c r="H2653" s="3">
        <v>3446.86</v>
      </c>
      <c r="I2653" s="3" t="s">
        <v>29</v>
      </c>
      <c r="J2653" s="5">
        <v>1</v>
      </c>
      <c r="K2653" t="str">
        <f>_xlfn.XLOOKUP(D2653, dim_channels!A:A, dim_channels!C:C, "Not Found")</f>
        <v>Direct</v>
      </c>
      <c r="L2653" t="str">
        <f>_xlfn.XLOOKUP(D2653, dim_channels!A:A, dim_channels!B:B, "Not Found")</f>
        <v>Walk-in</v>
      </c>
    </row>
    <row r="2654" spans="1:12" x14ac:dyDescent="0.2">
      <c r="A2654" s="2" t="s">
        <v>3090</v>
      </c>
      <c r="B2654" s="2" t="s">
        <v>418</v>
      </c>
      <c r="C2654" s="2" t="s">
        <v>577</v>
      </c>
      <c r="D2654" s="2" t="s">
        <v>33</v>
      </c>
      <c r="E2654" s="2" t="s">
        <v>60</v>
      </c>
      <c r="F2654" s="2">
        <v>5896.8</v>
      </c>
      <c r="G2654" s="2">
        <v>0</v>
      </c>
      <c r="H2654" s="2">
        <v>5896.8</v>
      </c>
      <c r="I2654" s="2" t="s">
        <v>29</v>
      </c>
      <c r="J2654" s="4">
        <v>1</v>
      </c>
      <c r="K2654" t="str">
        <f>_xlfn.XLOOKUP(D2654, dim_channels!A:A, dim_channels!C:C, "Not Found")</f>
        <v>OTA</v>
      </c>
      <c r="L2654" t="str">
        <f>_xlfn.XLOOKUP(D2654, dim_channels!A:A, dim_channels!B:B, "Not Found")</f>
        <v>Booking.com</v>
      </c>
    </row>
    <row r="2655" spans="1:12" x14ac:dyDescent="0.2">
      <c r="A2655" s="3" t="s">
        <v>3091</v>
      </c>
      <c r="B2655" s="3" t="s">
        <v>740</v>
      </c>
      <c r="C2655" s="3" t="s">
        <v>778</v>
      </c>
      <c r="D2655" s="3" t="s">
        <v>27</v>
      </c>
      <c r="E2655" s="3" t="s">
        <v>28</v>
      </c>
      <c r="F2655" s="3">
        <v>4967.71</v>
      </c>
      <c r="G2655" s="3">
        <v>894.19</v>
      </c>
      <c r="H2655" s="3">
        <v>4073.52</v>
      </c>
      <c r="I2655" s="3" t="s">
        <v>56</v>
      </c>
      <c r="J2655" s="5">
        <v>1.2195128537481099</v>
      </c>
      <c r="K2655" t="str">
        <f>_xlfn.XLOOKUP(D2655, dim_channels!A:A, dim_channels!C:C, "Not Found")</f>
        <v>OTA</v>
      </c>
      <c r="L2655" t="str">
        <f>_xlfn.XLOOKUP(D2655, dim_channels!A:A, dim_channels!B:B, "Not Found")</f>
        <v>Expedia</v>
      </c>
    </row>
    <row r="2656" spans="1:12" x14ac:dyDescent="0.2">
      <c r="A2656" s="2" t="s">
        <v>3092</v>
      </c>
      <c r="B2656" s="2" t="s">
        <v>106</v>
      </c>
      <c r="C2656" s="2" t="s">
        <v>661</v>
      </c>
      <c r="D2656" s="2" t="s">
        <v>52</v>
      </c>
      <c r="E2656" s="2" t="s">
        <v>34</v>
      </c>
      <c r="F2656" s="2">
        <v>1987.06</v>
      </c>
      <c r="G2656" s="2">
        <v>238.45</v>
      </c>
      <c r="H2656" s="2">
        <v>1748.61</v>
      </c>
      <c r="I2656" s="2" t="s">
        <v>56</v>
      </c>
      <c r="J2656" s="4">
        <v>1.1363654559907581</v>
      </c>
      <c r="K2656" t="str">
        <f>_xlfn.XLOOKUP(D2656, dim_channels!A:A, dim_channels!C:C, "Not Found")</f>
        <v>OTA</v>
      </c>
      <c r="L2656" t="str">
        <f>_xlfn.XLOOKUP(D2656, dim_channels!A:A, dim_channels!B:B, "Not Found")</f>
        <v>Agoda</v>
      </c>
    </row>
    <row r="2657" spans="1:12" x14ac:dyDescent="0.2">
      <c r="A2657" s="3" t="s">
        <v>3093</v>
      </c>
      <c r="B2657" s="3" t="s">
        <v>303</v>
      </c>
      <c r="C2657" s="3" t="s">
        <v>492</v>
      </c>
      <c r="D2657" s="3" t="s">
        <v>33</v>
      </c>
      <c r="E2657" s="3" t="s">
        <v>60</v>
      </c>
      <c r="F2657" s="3">
        <v>6216.3</v>
      </c>
      <c r="G2657" s="3">
        <v>0</v>
      </c>
      <c r="H2657" s="3">
        <v>6216.3</v>
      </c>
      <c r="I2657" s="3" t="s">
        <v>56</v>
      </c>
      <c r="J2657" s="5">
        <v>1</v>
      </c>
      <c r="K2657" t="str">
        <f>_xlfn.XLOOKUP(D2657, dim_channels!A:A, dim_channels!C:C, "Not Found")</f>
        <v>OTA</v>
      </c>
      <c r="L2657" t="str">
        <f>_xlfn.XLOOKUP(D2657, dim_channels!A:A, dim_channels!B:B, "Not Found")</f>
        <v>Booking.com</v>
      </c>
    </row>
    <row r="2658" spans="1:12" x14ac:dyDescent="0.2">
      <c r="A2658" s="2" t="s">
        <v>3094</v>
      </c>
      <c r="B2658" s="2" t="s">
        <v>485</v>
      </c>
      <c r="C2658" s="2" t="s">
        <v>247</v>
      </c>
      <c r="D2658" s="2" t="s">
        <v>64</v>
      </c>
      <c r="E2658" s="2" t="s">
        <v>34</v>
      </c>
      <c r="F2658" s="2">
        <v>8600.15</v>
      </c>
      <c r="G2658" s="2">
        <v>0</v>
      </c>
      <c r="H2658" s="2">
        <v>8600.15</v>
      </c>
      <c r="I2658" s="2" t="s">
        <v>29</v>
      </c>
      <c r="J2658" s="4">
        <v>1</v>
      </c>
      <c r="K2658" t="str">
        <f>_xlfn.XLOOKUP(D2658, dim_channels!A:A, dim_channels!C:C, "Not Found")</f>
        <v>Direct</v>
      </c>
      <c r="L2658" t="str">
        <f>_xlfn.XLOOKUP(D2658, dim_channels!A:A, dim_channels!B:B, "Not Found")</f>
        <v>Direct Website</v>
      </c>
    </row>
    <row r="2659" spans="1:12" x14ac:dyDescent="0.2">
      <c r="A2659" s="3" t="s">
        <v>3095</v>
      </c>
      <c r="B2659" s="3" t="s">
        <v>226</v>
      </c>
      <c r="C2659" s="3" t="s">
        <v>39</v>
      </c>
      <c r="D2659" s="3" t="s">
        <v>27</v>
      </c>
      <c r="E2659" s="3" t="s">
        <v>34</v>
      </c>
      <c r="F2659" s="3">
        <v>12802.28</v>
      </c>
      <c r="G2659" s="3">
        <v>2304.41</v>
      </c>
      <c r="H2659" s="3">
        <v>10497.87</v>
      </c>
      <c r="I2659" s="3" t="s">
        <v>29</v>
      </c>
      <c r="J2659" s="5">
        <v>1.2195121486549181</v>
      </c>
      <c r="K2659" t="str">
        <f>_xlfn.XLOOKUP(D2659, dim_channels!A:A, dim_channels!C:C, "Not Found")</f>
        <v>OTA</v>
      </c>
      <c r="L2659" t="str">
        <f>_xlfn.XLOOKUP(D2659, dim_channels!A:A, dim_channels!B:B, "Not Found")</f>
        <v>Expedia</v>
      </c>
    </row>
    <row r="2660" spans="1:12" x14ac:dyDescent="0.2">
      <c r="A2660" s="2" t="s">
        <v>3096</v>
      </c>
      <c r="B2660" s="2" t="s">
        <v>212</v>
      </c>
      <c r="C2660" s="2" t="s">
        <v>212</v>
      </c>
      <c r="D2660" s="2" t="s">
        <v>169</v>
      </c>
      <c r="E2660" s="2" t="s">
        <v>46</v>
      </c>
      <c r="F2660" s="2">
        <v>2543.66</v>
      </c>
      <c r="G2660" s="2">
        <v>508.73</v>
      </c>
      <c r="H2660" s="2">
        <v>2034.93</v>
      </c>
      <c r="I2660" s="2" t="s">
        <v>29</v>
      </c>
      <c r="J2660" s="4">
        <v>1.2499987714565119</v>
      </c>
      <c r="K2660" t="str">
        <f>_xlfn.XLOOKUP(D2660, dim_channels!A:A, dim_channels!C:C, "Not Found")</f>
        <v>GDS</v>
      </c>
      <c r="L2660" t="str">
        <f>_xlfn.XLOOKUP(D2660, dim_channels!A:A, dim_channels!B:B, "Not Found")</f>
        <v>GDS (Amadeus)</v>
      </c>
    </row>
    <row r="2661" spans="1:12" x14ac:dyDescent="0.2">
      <c r="A2661" s="3" t="s">
        <v>3097</v>
      </c>
      <c r="B2661" s="3" t="s">
        <v>685</v>
      </c>
      <c r="C2661" s="3" t="s">
        <v>181</v>
      </c>
      <c r="D2661" s="3" t="s">
        <v>33</v>
      </c>
      <c r="E2661" s="3" t="s">
        <v>28</v>
      </c>
      <c r="F2661" s="3">
        <v>5591.74</v>
      </c>
      <c r="G2661" s="3">
        <v>838.76</v>
      </c>
      <c r="H2661" s="3">
        <v>4752.9799999999996</v>
      </c>
      <c r="I2661" s="3" t="s">
        <v>29</v>
      </c>
      <c r="J2661" s="5">
        <v>1.1764703407125641</v>
      </c>
      <c r="K2661" t="str">
        <f>_xlfn.XLOOKUP(D2661, dim_channels!A:A, dim_channels!C:C, "Not Found")</f>
        <v>OTA</v>
      </c>
      <c r="L2661" t="str">
        <f>_xlfn.XLOOKUP(D2661, dim_channels!A:A, dim_channels!B:B, "Not Found")</f>
        <v>Booking.com</v>
      </c>
    </row>
    <row r="2662" spans="1:12" x14ac:dyDescent="0.2">
      <c r="A2662" s="2" t="s">
        <v>3098</v>
      </c>
      <c r="B2662" s="2" t="s">
        <v>318</v>
      </c>
      <c r="C2662" s="2" t="s">
        <v>82</v>
      </c>
      <c r="D2662" s="2" t="s">
        <v>33</v>
      </c>
      <c r="E2662" s="2" t="s">
        <v>34</v>
      </c>
      <c r="F2662" s="2">
        <v>7238.79</v>
      </c>
      <c r="G2662" s="2">
        <v>1085.82</v>
      </c>
      <c r="H2662" s="2">
        <v>6152.97</v>
      </c>
      <c r="I2662" s="2" t="s">
        <v>29</v>
      </c>
      <c r="J2662" s="4">
        <v>1.1764708750408339</v>
      </c>
      <c r="K2662" t="str">
        <f>_xlfn.XLOOKUP(D2662, dim_channels!A:A, dim_channels!C:C, "Not Found")</f>
        <v>OTA</v>
      </c>
      <c r="L2662" t="str">
        <f>_xlfn.XLOOKUP(D2662, dim_channels!A:A, dim_channels!B:B, "Not Found")</f>
        <v>Booking.com</v>
      </c>
    </row>
    <row r="2663" spans="1:12" x14ac:dyDescent="0.2">
      <c r="A2663" s="3" t="s">
        <v>3099</v>
      </c>
      <c r="B2663" s="3" t="s">
        <v>164</v>
      </c>
      <c r="C2663" s="3" t="s">
        <v>498</v>
      </c>
      <c r="D2663" s="3" t="s">
        <v>33</v>
      </c>
      <c r="E2663" s="3" t="s">
        <v>28</v>
      </c>
      <c r="F2663" s="3">
        <v>11346.61</v>
      </c>
      <c r="G2663" s="3">
        <v>1701.99</v>
      </c>
      <c r="H2663" s="3">
        <v>9644.6200000000008</v>
      </c>
      <c r="I2663" s="3" t="s">
        <v>56</v>
      </c>
      <c r="J2663" s="5">
        <v>1.1764704052622079</v>
      </c>
      <c r="K2663" t="str">
        <f>_xlfn.XLOOKUP(D2663, dim_channels!A:A, dim_channels!C:C, "Not Found")</f>
        <v>OTA</v>
      </c>
      <c r="L2663" t="str">
        <f>_xlfn.XLOOKUP(D2663, dim_channels!A:A, dim_channels!B:B, "Not Found")</f>
        <v>Booking.com</v>
      </c>
    </row>
    <row r="2664" spans="1:12" x14ac:dyDescent="0.2">
      <c r="A2664" s="2" t="s">
        <v>3100</v>
      </c>
      <c r="B2664" s="2" t="s">
        <v>226</v>
      </c>
      <c r="C2664" s="2" t="s">
        <v>294</v>
      </c>
      <c r="D2664" s="2" t="s">
        <v>33</v>
      </c>
      <c r="E2664" s="2" t="s">
        <v>34</v>
      </c>
      <c r="F2664" s="2">
        <v>9335.52</v>
      </c>
      <c r="G2664" s="2">
        <v>1400.33</v>
      </c>
      <c r="H2664" s="2">
        <v>7935.19</v>
      </c>
      <c r="I2664" s="2" t="s">
        <v>29</v>
      </c>
      <c r="J2664" s="4">
        <v>1.1764708847551231</v>
      </c>
      <c r="K2664" t="str">
        <f>_xlfn.XLOOKUP(D2664, dim_channels!A:A, dim_channels!C:C, "Not Found")</f>
        <v>OTA</v>
      </c>
      <c r="L2664" t="str">
        <f>_xlfn.XLOOKUP(D2664, dim_channels!A:A, dim_channels!B:B, "Not Found")</f>
        <v>Booking.com</v>
      </c>
    </row>
    <row r="2665" spans="1:12" x14ac:dyDescent="0.2">
      <c r="A2665" s="3" t="s">
        <v>3101</v>
      </c>
      <c r="B2665" s="3" t="s">
        <v>1072</v>
      </c>
      <c r="C2665" s="3" t="s">
        <v>100</v>
      </c>
      <c r="D2665" s="3" t="s">
        <v>27</v>
      </c>
      <c r="E2665" s="3" t="s">
        <v>60</v>
      </c>
      <c r="F2665" s="3">
        <v>2362.63</v>
      </c>
      <c r="G2665" s="3">
        <v>0</v>
      </c>
      <c r="H2665" s="3">
        <v>2362.63</v>
      </c>
      <c r="I2665" s="3" t="s">
        <v>56</v>
      </c>
      <c r="J2665" s="5">
        <v>1</v>
      </c>
      <c r="K2665" t="str">
        <f>_xlfn.XLOOKUP(D2665, dim_channels!A:A, dim_channels!C:C, "Not Found")</f>
        <v>OTA</v>
      </c>
      <c r="L2665" t="str">
        <f>_xlfn.XLOOKUP(D2665, dim_channels!A:A, dim_channels!B:B, "Not Found")</f>
        <v>Expedia</v>
      </c>
    </row>
    <row r="2666" spans="1:12" x14ac:dyDescent="0.2">
      <c r="A2666" s="2" t="s">
        <v>3102</v>
      </c>
      <c r="B2666" s="2" t="s">
        <v>433</v>
      </c>
      <c r="C2666" s="2" t="s">
        <v>661</v>
      </c>
      <c r="D2666" s="2" t="s">
        <v>27</v>
      </c>
      <c r="E2666" s="2" t="s">
        <v>34</v>
      </c>
      <c r="F2666" s="2">
        <v>3673.59</v>
      </c>
      <c r="G2666" s="2">
        <v>661.25</v>
      </c>
      <c r="H2666" s="2">
        <v>3012.34</v>
      </c>
      <c r="I2666" s="2" t="s">
        <v>29</v>
      </c>
      <c r="J2666" s="4">
        <v>1.2195137335094981</v>
      </c>
      <c r="K2666" t="str">
        <f>_xlfn.XLOOKUP(D2666, dim_channels!A:A, dim_channels!C:C, "Not Found")</f>
        <v>OTA</v>
      </c>
      <c r="L2666" t="str">
        <f>_xlfn.XLOOKUP(D2666, dim_channels!A:A, dim_channels!B:B, "Not Found")</f>
        <v>Expedia</v>
      </c>
    </row>
    <row r="2667" spans="1:12" x14ac:dyDescent="0.2">
      <c r="A2667" s="3" t="s">
        <v>3103</v>
      </c>
      <c r="B2667" s="3" t="s">
        <v>418</v>
      </c>
      <c r="C2667" s="3" t="s">
        <v>123</v>
      </c>
      <c r="D2667" s="3" t="s">
        <v>27</v>
      </c>
      <c r="E2667" s="3" t="s">
        <v>28</v>
      </c>
      <c r="F2667" s="3">
        <v>2693.68</v>
      </c>
      <c r="G2667" s="3">
        <v>484.86</v>
      </c>
      <c r="H2667" s="3">
        <v>2208.8200000000002</v>
      </c>
      <c r="I2667" s="3" t="s">
        <v>29</v>
      </c>
      <c r="J2667" s="5">
        <v>1.219510870057315</v>
      </c>
      <c r="K2667" t="str">
        <f>_xlfn.XLOOKUP(D2667, dim_channels!A:A, dim_channels!C:C, "Not Found")</f>
        <v>OTA</v>
      </c>
      <c r="L2667" t="str">
        <f>_xlfn.XLOOKUP(D2667, dim_channels!A:A, dim_channels!B:B, "Not Found")</f>
        <v>Expedia</v>
      </c>
    </row>
    <row r="2668" spans="1:12" x14ac:dyDescent="0.2">
      <c r="A2668" s="2" t="s">
        <v>3104</v>
      </c>
      <c r="B2668" s="2" t="s">
        <v>769</v>
      </c>
      <c r="C2668" s="2" t="s">
        <v>401</v>
      </c>
      <c r="D2668" s="2" t="s">
        <v>52</v>
      </c>
      <c r="E2668" s="2" t="s">
        <v>60</v>
      </c>
      <c r="F2668" s="2">
        <v>7886.16</v>
      </c>
      <c r="G2668" s="2">
        <v>0</v>
      </c>
      <c r="H2668" s="2">
        <v>7886.16</v>
      </c>
      <c r="I2668" s="2" t="s">
        <v>29</v>
      </c>
      <c r="J2668" s="4">
        <v>1</v>
      </c>
      <c r="K2668" t="str">
        <f>_xlfn.XLOOKUP(D2668, dim_channels!A:A, dim_channels!C:C, "Not Found")</f>
        <v>OTA</v>
      </c>
      <c r="L2668" t="str">
        <f>_xlfn.XLOOKUP(D2668, dim_channels!A:A, dim_channels!B:B, "Not Found")</f>
        <v>Agoda</v>
      </c>
    </row>
    <row r="2669" spans="1:12" x14ac:dyDescent="0.2">
      <c r="A2669" s="3" t="s">
        <v>3105</v>
      </c>
      <c r="B2669" s="3" t="s">
        <v>787</v>
      </c>
      <c r="C2669" s="3" t="s">
        <v>917</v>
      </c>
      <c r="D2669" s="3" t="s">
        <v>52</v>
      </c>
      <c r="E2669" s="3" t="s">
        <v>34</v>
      </c>
      <c r="F2669" s="3">
        <v>11131.78</v>
      </c>
      <c r="G2669" s="3">
        <v>1335.81</v>
      </c>
      <c r="H2669" s="3">
        <v>9795.9699999999993</v>
      </c>
      <c r="I2669" s="3" t="s">
        <v>29</v>
      </c>
      <c r="J2669" s="5">
        <v>1.136363218752201</v>
      </c>
      <c r="K2669" t="str">
        <f>_xlfn.XLOOKUP(D2669, dim_channels!A:A, dim_channels!C:C, "Not Found")</f>
        <v>OTA</v>
      </c>
      <c r="L2669" t="str">
        <f>_xlfn.XLOOKUP(D2669, dim_channels!A:A, dim_channels!B:B, "Not Found")</f>
        <v>Agoda</v>
      </c>
    </row>
    <row r="2670" spans="1:12" x14ac:dyDescent="0.2">
      <c r="A2670" s="2" t="s">
        <v>3106</v>
      </c>
      <c r="B2670" s="2" t="s">
        <v>334</v>
      </c>
      <c r="C2670" s="2" t="s">
        <v>246</v>
      </c>
      <c r="D2670" s="2" t="s">
        <v>114</v>
      </c>
      <c r="E2670" s="2" t="s">
        <v>115</v>
      </c>
      <c r="F2670" s="2">
        <v>10040.379999999999</v>
      </c>
      <c r="G2670" s="2">
        <v>1004.04</v>
      </c>
      <c r="H2670" s="2">
        <v>9036.34</v>
      </c>
      <c r="I2670" s="2" t="s">
        <v>29</v>
      </c>
      <c r="J2670" s="4">
        <v>1.111111357031719</v>
      </c>
      <c r="K2670" t="str">
        <f>_xlfn.XLOOKUP(D2670, dim_channels!A:A, dim_channels!C:C, "Not Found")</f>
        <v>Offline</v>
      </c>
      <c r="L2670" t="str">
        <f>_xlfn.XLOOKUP(D2670, dim_channels!A:A, dim_channels!B:B, "Not Found")</f>
        <v>Travel Agency</v>
      </c>
    </row>
    <row r="2671" spans="1:12" x14ac:dyDescent="0.2">
      <c r="A2671" s="3" t="s">
        <v>3107</v>
      </c>
      <c r="B2671" s="3" t="s">
        <v>452</v>
      </c>
      <c r="C2671" s="3" t="s">
        <v>1110</v>
      </c>
      <c r="D2671" s="3" t="s">
        <v>27</v>
      </c>
      <c r="E2671" s="3" t="s">
        <v>28</v>
      </c>
      <c r="F2671" s="3">
        <v>5456.5</v>
      </c>
      <c r="G2671" s="3">
        <v>982.17</v>
      </c>
      <c r="H2671" s="3">
        <v>4474.33</v>
      </c>
      <c r="I2671" s="3" t="s">
        <v>29</v>
      </c>
      <c r="J2671" s="5">
        <v>1.219512195121951</v>
      </c>
      <c r="K2671" t="str">
        <f>_xlfn.XLOOKUP(D2671, dim_channels!A:A, dim_channels!C:C, "Not Found")</f>
        <v>OTA</v>
      </c>
      <c r="L2671" t="str">
        <f>_xlfn.XLOOKUP(D2671, dim_channels!A:A, dim_channels!B:B, "Not Found")</f>
        <v>Expedia</v>
      </c>
    </row>
    <row r="2672" spans="1:12" x14ac:dyDescent="0.2">
      <c r="A2672" s="2" t="s">
        <v>3108</v>
      </c>
      <c r="B2672" s="2" t="s">
        <v>714</v>
      </c>
      <c r="C2672" s="2" t="s">
        <v>141</v>
      </c>
      <c r="D2672" s="2" t="s">
        <v>206</v>
      </c>
      <c r="E2672" s="2" t="s">
        <v>207</v>
      </c>
      <c r="F2672" s="2">
        <v>7127.18</v>
      </c>
      <c r="G2672" s="2">
        <v>0</v>
      </c>
      <c r="H2672" s="2">
        <v>7127.18</v>
      </c>
      <c r="I2672" s="2" t="s">
        <v>29</v>
      </c>
      <c r="J2672" s="4">
        <v>1</v>
      </c>
      <c r="K2672" t="str">
        <f>_xlfn.XLOOKUP(D2672, dim_channels!A:A, dim_channels!C:C, "Not Found")</f>
        <v>Direct</v>
      </c>
      <c r="L2672" t="str">
        <f>_xlfn.XLOOKUP(D2672, dim_channels!A:A, dim_channels!B:B, "Not Found")</f>
        <v>Walk-in</v>
      </c>
    </row>
    <row r="2673" spans="1:12" x14ac:dyDescent="0.2">
      <c r="A2673" s="3" t="s">
        <v>3109</v>
      </c>
      <c r="B2673" s="3" t="s">
        <v>73</v>
      </c>
      <c r="C2673" s="3" t="s">
        <v>405</v>
      </c>
      <c r="D2673" s="3" t="s">
        <v>45</v>
      </c>
      <c r="E2673" s="3" t="s">
        <v>89</v>
      </c>
      <c r="F2673" s="3">
        <v>7033.96</v>
      </c>
      <c r="G2673" s="3">
        <v>0</v>
      </c>
      <c r="H2673" s="3">
        <v>7033.96</v>
      </c>
      <c r="I2673" s="3" t="s">
        <v>29</v>
      </c>
      <c r="J2673" s="5">
        <v>1</v>
      </c>
      <c r="K2673" t="str">
        <f>_xlfn.XLOOKUP(D2673, dim_channels!A:A, dim_channels!C:C, "Not Found")</f>
        <v>Corporate</v>
      </c>
      <c r="L2673" t="str">
        <f>_xlfn.XLOOKUP(D2673, dim_channels!A:A, dim_channels!B:B, "Not Found")</f>
        <v>Corporate Direct</v>
      </c>
    </row>
    <row r="2674" spans="1:12" x14ac:dyDescent="0.2">
      <c r="A2674" s="2" t="s">
        <v>3110</v>
      </c>
      <c r="B2674" s="2" t="s">
        <v>359</v>
      </c>
      <c r="C2674" s="2" t="s">
        <v>31</v>
      </c>
      <c r="D2674" s="2" t="s">
        <v>64</v>
      </c>
      <c r="E2674" s="2" t="s">
        <v>28</v>
      </c>
      <c r="F2674" s="2">
        <v>7884.82</v>
      </c>
      <c r="G2674" s="2">
        <v>0</v>
      </c>
      <c r="H2674" s="2">
        <v>7884.82</v>
      </c>
      <c r="I2674" s="2" t="s">
        <v>29</v>
      </c>
      <c r="J2674" s="4">
        <v>1</v>
      </c>
      <c r="K2674" t="str">
        <f>_xlfn.XLOOKUP(D2674, dim_channels!A:A, dim_channels!C:C, "Not Found")</f>
        <v>Direct</v>
      </c>
      <c r="L2674" t="str">
        <f>_xlfn.XLOOKUP(D2674, dim_channels!A:A, dim_channels!B:B, "Not Found")</f>
        <v>Direct Website</v>
      </c>
    </row>
    <row r="2675" spans="1:12" x14ac:dyDescent="0.2">
      <c r="A2675" s="3" t="s">
        <v>3111</v>
      </c>
      <c r="B2675" s="3" t="s">
        <v>741</v>
      </c>
      <c r="C2675" s="3" t="s">
        <v>525</v>
      </c>
      <c r="D2675" s="3" t="s">
        <v>114</v>
      </c>
      <c r="E2675" s="3" t="s">
        <v>115</v>
      </c>
      <c r="F2675" s="3">
        <v>5978.7</v>
      </c>
      <c r="G2675" s="3">
        <v>597.87</v>
      </c>
      <c r="H2675" s="3">
        <v>5380.83</v>
      </c>
      <c r="I2675" s="3" t="s">
        <v>29</v>
      </c>
      <c r="J2675" s="5">
        <v>1.1111111111111109</v>
      </c>
      <c r="K2675" t="str">
        <f>_xlfn.XLOOKUP(D2675, dim_channels!A:A, dim_channels!C:C, "Not Found")</f>
        <v>Offline</v>
      </c>
      <c r="L2675" t="str">
        <f>_xlfn.XLOOKUP(D2675, dim_channels!A:A, dim_channels!B:B, "Not Found")</f>
        <v>Travel Agency</v>
      </c>
    </row>
    <row r="2676" spans="1:12" x14ac:dyDescent="0.2">
      <c r="A2676" s="2" t="s">
        <v>3112</v>
      </c>
      <c r="B2676" s="2" t="s">
        <v>305</v>
      </c>
      <c r="C2676" s="2" t="s">
        <v>314</v>
      </c>
      <c r="D2676" s="2" t="s">
        <v>27</v>
      </c>
      <c r="E2676" s="2" t="s">
        <v>34</v>
      </c>
      <c r="F2676" s="2">
        <v>11241.76</v>
      </c>
      <c r="G2676" s="2">
        <v>2023.52</v>
      </c>
      <c r="H2676" s="2">
        <v>9218.24</v>
      </c>
      <c r="I2676" s="2" t="s">
        <v>29</v>
      </c>
      <c r="J2676" s="4">
        <v>1.219512618460791</v>
      </c>
      <c r="K2676" t="str">
        <f>_xlfn.XLOOKUP(D2676, dim_channels!A:A, dim_channels!C:C, "Not Found")</f>
        <v>OTA</v>
      </c>
      <c r="L2676" t="str">
        <f>_xlfn.XLOOKUP(D2676, dim_channels!A:A, dim_channels!B:B, "Not Found")</f>
        <v>Expedia</v>
      </c>
    </row>
    <row r="2677" spans="1:12" x14ac:dyDescent="0.2">
      <c r="A2677" s="3" t="s">
        <v>3113</v>
      </c>
      <c r="B2677" s="3" t="s">
        <v>244</v>
      </c>
      <c r="C2677" s="3" t="s">
        <v>261</v>
      </c>
      <c r="D2677" s="3" t="s">
        <v>45</v>
      </c>
      <c r="E2677" s="3" t="s">
        <v>46</v>
      </c>
      <c r="F2677" s="3">
        <v>6814.68</v>
      </c>
      <c r="G2677" s="3">
        <v>340.73</v>
      </c>
      <c r="H2677" s="3">
        <v>6473.95</v>
      </c>
      <c r="I2677" s="3" t="s">
        <v>29</v>
      </c>
      <c r="J2677" s="5">
        <v>1.052630928567567</v>
      </c>
      <c r="K2677" t="str">
        <f>_xlfn.XLOOKUP(D2677, dim_channels!A:A, dim_channels!C:C, "Not Found")</f>
        <v>Corporate</v>
      </c>
      <c r="L2677" t="str">
        <f>_xlfn.XLOOKUP(D2677, dim_channels!A:A, dim_channels!B:B, "Not Found")</f>
        <v>Corporate Direct</v>
      </c>
    </row>
    <row r="2678" spans="1:12" x14ac:dyDescent="0.2">
      <c r="A2678" s="2" t="s">
        <v>3114</v>
      </c>
      <c r="B2678" s="2" t="s">
        <v>449</v>
      </c>
      <c r="C2678" s="2" t="s">
        <v>346</v>
      </c>
      <c r="D2678" s="2" t="s">
        <v>52</v>
      </c>
      <c r="E2678" s="2" t="s">
        <v>60</v>
      </c>
      <c r="F2678" s="2">
        <v>2179.66</v>
      </c>
      <c r="G2678" s="2">
        <v>0</v>
      </c>
      <c r="H2678" s="2">
        <v>2179.66</v>
      </c>
      <c r="I2678" s="2" t="s">
        <v>29</v>
      </c>
      <c r="J2678" s="4">
        <v>1</v>
      </c>
      <c r="K2678" t="str">
        <f>_xlfn.XLOOKUP(D2678, dim_channels!A:A, dim_channels!C:C, "Not Found")</f>
        <v>OTA</v>
      </c>
      <c r="L2678" t="str">
        <f>_xlfn.XLOOKUP(D2678, dim_channels!A:A, dim_channels!B:B, "Not Found")</f>
        <v>Agoda</v>
      </c>
    </row>
    <row r="2679" spans="1:12" x14ac:dyDescent="0.2">
      <c r="A2679" s="3" t="s">
        <v>3115</v>
      </c>
      <c r="B2679" s="3" t="s">
        <v>685</v>
      </c>
      <c r="C2679" s="3" t="s">
        <v>79</v>
      </c>
      <c r="D2679" s="3" t="s">
        <v>33</v>
      </c>
      <c r="E2679" s="3" t="s">
        <v>60</v>
      </c>
      <c r="F2679" s="3">
        <v>7494.01</v>
      </c>
      <c r="G2679" s="3">
        <v>0</v>
      </c>
      <c r="H2679" s="3">
        <v>7494.01</v>
      </c>
      <c r="I2679" s="3" t="s">
        <v>29</v>
      </c>
      <c r="J2679" s="5">
        <v>1</v>
      </c>
      <c r="K2679" t="str">
        <f>_xlfn.XLOOKUP(D2679, dim_channels!A:A, dim_channels!C:C, "Not Found")</f>
        <v>OTA</v>
      </c>
      <c r="L2679" t="str">
        <f>_xlfn.XLOOKUP(D2679, dim_channels!A:A, dim_channels!B:B, "Not Found")</f>
        <v>Booking.com</v>
      </c>
    </row>
    <row r="2680" spans="1:12" x14ac:dyDescent="0.2">
      <c r="A2680" s="2" t="s">
        <v>3116</v>
      </c>
      <c r="B2680" s="2" t="s">
        <v>164</v>
      </c>
      <c r="C2680" s="2" t="s">
        <v>165</v>
      </c>
      <c r="D2680" s="2" t="s">
        <v>27</v>
      </c>
      <c r="E2680" s="2" t="s">
        <v>28</v>
      </c>
      <c r="F2680" s="2">
        <v>6134.63</v>
      </c>
      <c r="G2680" s="2">
        <v>1104.23</v>
      </c>
      <c r="H2680" s="2">
        <v>5030.3999999999996</v>
      </c>
      <c r="I2680" s="2" t="s">
        <v>29</v>
      </c>
      <c r="J2680" s="4">
        <v>1.2195113708651399</v>
      </c>
      <c r="K2680" t="str">
        <f>_xlfn.XLOOKUP(D2680, dim_channels!A:A, dim_channels!C:C, "Not Found")</f>
        <v>OTA</v>
      </c>
      <c r="L2680" t="str">
        <f>_xlfn.XLOOKUP(D2680, dim_channels!A:A, dim_channels!B:B, "Not Found")</f>
        <v>Expedia</v>
      </c>
    </row>
    <row r="2681" spans="1:12" x14ac:dyDescent="0.2">
      <c r="A2681" s="3" t="s">
        <v>3117</v>
      </c>
      <c r="B2681" s="3" t="s">
        <v>303</v>
      </c>
      <c r="C2681" s="3" t="s">
        <v>73</v>
      </c>
      <c r="D2681" s="3" t="s">
        <v>52</v>
      </c>
      <c r="E2681" s="3" t="s">
        <v>60</v>
      </c>
      <c r="F2681" s="3">
        <v>3491.35</v>
      </c>
      <c r="G2681" s="3">
        <v>0</v>
      </c>
      <c r="H2681" s="3">
        <v>3491.35</v>
      </c>
      <c r="I2681" s="3" t="s">
        <v>29</v>
      </c>
      <c r="J2681" s="5">
        <v>1</v>
      </c>
      <c r="K2681" t="str">
        <f>_xlfn.XLOOKUP(D2681, dim_channels!A:A, dim_channels!C:C, "Not Found")</f>
        <v>OTA</v>
      </c>
      <c r="L2681" t="str">
        <f>_xlfn.XLOOKUP(D2681, dim_channels!A:A, dim_channels!B:B, "Not Found")</f>
        <v>Agoda</v>
      </c>
    </row>
    <row r="2682" spans="1:12" x14ac:dyDescent="0.2">
      <c r="A2682" s="2" t="s">
        <v>3118</v>
      </c>
      <c r="B2682" s="2" t="s">
        <v>475</v>
      </c>
      <c r="C2682" s="2" t="s">
        <v>612</v>
      </c>
      <c r="D2682" s="2" t="s">
        <v>33</v>
      </c>
      <c r="E2682" s="2" t="s">
        <v>28</v>
      </c>
      <c r="F2682" s="2">
        <v>6911.93</v>
      </c>
      <c r="G2682" s="2">
        <v>1036.79</v>
      </c>
      <c r="H2682" s="2">
        <v>5875.14</v>
      </c>
      <c r="I2682" s="2" t="s">
        <v>29</v>
      </c>
      <c r="J2682" s="4">
        <v>1.1764706883580649</v>
      </c>
      <c r="K2682" t="str">
        <f>_xlfn.XLOOKUP(D2682, dim_channels!A:A, dim_channels!C:C, "Not Found")</f>
        <v>OTA</v>
      </c>
      <c r="L2682" t="str">
        <f>_xlfn.XLOOKUP(D2682, dim_channels!A:A, dim_channels!B:B, "Not Found")</f>
        <v>Booking.com</v>
      </c>
    </row>
    <row r="2683" spans="1:12" x14ac:dyDescent="0.2">
      <c r="A2683" s="3" t="s">
        <v>3119</v>
      </c>
      <c r="B2683" s="3" t="s">
        <v>31</v>
      </c>
      <c r="C2683" s="3" t="s">
        <v>685</v>
      </c>
      <c r="D2683" s="3" t="s">
        <v>52</v>
      </c>
      <c r="E2683" s="3" t="s">
        <v>34</v>
      </c>
      <c r="F2683" s="3">
        <v>3163.34</v>
      </c>
      <c r="G2683" s="3">
        <v>379.6</v>
      </c>
      <c r="H2683" s="3">
        <v>2783.74</v>
      </c>
      <c r="I2683" s="3" t="s">
        <v>29</v>
      </c>
      <c r="J2683" s="5">
        <v>1.1363633097918631</v>
      </c>
      <c r="K2683" t="str">
        <f>_xlfn.XLOOKUP(D2683, dim_channels!A:A, dim_channels!C:C, "Not Found")</f>
        <v>OTA</v>
      </c>
      <c r="L2683" t="str">
        <f>_xlfn.XLOOKUP(D2683, dim_channels!A:A, dim_channels!B:B, "Not Found")</f>
        <v>Agoda</v>
      </c>
    </row>
    <row r="2684" spans="1:12" x14ac:dyDescent="0.2">
      <c r="A2684" s="2" t="s">
        <v>3120</v>
      </c>
      <c r="B2684" s="2" t="s">
        <v>109</v>
      </c>
      <c r="C2684" s="2" t="s">
        <v>269</v>
      </c>
      <c r="D2684" s="2" t="s">
        <v>52</v>
      </c>
      <c r="E2684" s="2" t="s">
        <v>60</v>
      </c>
      <c r="F2684" s="2">
        <v>5971.64</v>
      </c>
      <c r="G2684" s="2">
        <v>0</v>
      </c>
      <c r="H2684" s="2">
        <v>5971.64</v>
      </c>
      <c r="I2684" s="2" t="s">
        <v>29</v>
      </c>
      <c r="J2684" s="4">
        <v>1</v>
      </c>
      <c r="K2684" t="str">
        <f>_xlfn.XLOOKUP(D2684, dim_channels!A:A, dim_channels!C:C, "Not Found")</f>
        <v>OTA</v>
      </c>
      <c r="L2684" t="str">
        <f>_xlfn.XLOOKUP(D2684, dim_channels!A:A, dim_channels!B:B, "Not Found")</f>
        <v>Agoda</v>
      </c>
    </row>
    <row r="2685" spans="1:12" x14ac:dyDescent="0.2">
      <c r="A2685" s="3" t="s">
        <v>3121</v>
      </c>
      <c r="B2685" s="3" t="s">
        <v>70</v>
      </c>
      <c r="C2685" s="3" t="s">
        <v>467</v>
      </c>
      <c r="D2685" s="3" t="s">
        <v>27</v>
      </c>
      <c r="E2685" s="3" t="s">
        <v>28</v>
      </c>
      <c r="F2685" s="3">
        <v>3161.94</v>
      </c>
      <c r="G2685" s="3">
        <v>569.15</v>
      </c>
      <c r="H2685" s="3">
        <v>2592.79</v>
      </c>
      <c r="I2685" s="3" t="s">
        <v>29</v>
      </c>
      <c r="J2685" s="5">
        <v>1.2195125713999211</v>
      </c>
      <c r="K2685" t="str">
        <f>_xlfn.XLOOKUP(D2685, dim_channels!A:A, dim_channels!C:C, "Not Found")</f>
        <v>OTA</v>
      </c>
      <c r="L2685" t="str">
        <f>_xlfn.XLOOKUP(D2685, dim_channels!A:A, dim_channels!B:B, "Not Found")</f>
        <v>Expedia</v>
      </c>
    </row>
    <row r="2686" spans="1:12" x14ac:dyDescent="0.2">
      <c r="A2686" s="2" t="s">
        <v>3122</v>
      </c>
      <c r="B2686" s="2" t="s">
        <v>315</v>
      </c>
      <c r="C2686" s="2" t="s">
        <v>112</v>
      </c>
      <c r="D2686" s="2" t="s">
        <v>169</v>
      </c>
      <c r="E2686" s="2" t="s">
        <v>46</v>
      </c>
      <c r="F2686" s="2">
        <v>11328.32</v>
      </c>
      <c r="G2686" s="2">
        <v>2265.66</v>
      </c>
      <c r="H2686" s="2">
        <v>9062.66</v>
      </c>
      <c r="I2686" s="2" t="s">
        <v>56</v>
      </c>
      <c r="J2686" s="4">
        <v>1.2499994482856029</v>
      </c>
      <c r="K2686" t="str">
        <f>_xlfn.XLOOKUP(D2686, dim_channels!A:A, dim_channels!C:C, "Not Found")</f>
        <v>GDS</v>
      </c>
      <c r="L2686" t="str">
        <f>_xlfn.XLOOKUP(D2686, dim_channels!A:A, dim_channels!B:B, "Not Found")</f>
        <v>GDS (Amadeus)</v>
      </c>
    </row>
    <row r="2687" spans="1:12" x14ac:dyDescent="0.2">
      <c r="A2687" s="3" t="s">
        <v>3123</v>
      </c>
      <c r="B2687" s="3" t="s">
        <v>337</v>
      </c>
      <c r="C2687" s="3" t="s">
        <v>219</v>
      </c>
      <c r="D2687" s="3" t="s">
        <v>33</v>
      </c>
      <c r="E2687" s="3" t="s">
        <v>60</v>
      </c>
      <c r="F2687" s="3">
        <v>4843.5600000000004</v>
      </c>
      <c r="G2687" s="3">
        <v>0</v>
      </c>
      <c r="H2687" s="3">
        <v>4843.5600000000004</v>
      </c>
      <c r="I2687" s="3" t="s">
        <v>41</v>
      </c>
      <c r="J2687" s="5">
        <v>1</v>
      </c>
      <c r="K2687" t="str">
        <f>_xlfn.XLOOKUP(D2687, dim_channels!A:A, dim_channels!C:C, "Not Found")</f>
        <v>OTA</v>
      </c>
      <c r="L2687" t="str">
        <f>_xlfn.XLOOKUP(D2687, dim_channels!A:A, dim_channels!B:B, "Not Found")</f>
        <v>Booking.com</v>
      </c>
    </row>
    <row r="2688" spans="1:12" x14ac:dyDescent="0.2">
      <c r="A2688" s="2" t="s">
        <v>3124</v>
      </c>
      <c r="B2688" s="2" t="s">
        <v>425</v>
      </c>
      <c r="C2688" s="2" t="s">
        <v>176</v>
      </c>
      <c r="D2688" s="2" t="s">
        <v>33</v>
      </c>
      <c r="E2688" s="2" t="s">
        <v>28</v>
      </c>
      <c r="F2688" s="2">
        <v>12628.42</v>
      </c>
      <c r="G2688" s="2">
        <v>1894.26</v>
      </c>
      <c r="H2688" s="2">
        <v>10734.16</v>
      </c>
      <c r="I2688" s="2" t="s">
        <v>41</v>
      </c>
      <c r="J2688" s="4">
        <v>1.1764702594334351</v>
      </c>
      <c r="K2688" t="str">
        <f>_xlfn.XLOOKUP(D2688, dim_channels!A:A, dim_channels!C:C, "Not Found")</f>
        <v>OTA</v>
      </c>
      <c r="L2688" t="str">
        <f>_xlfn.XLOOKUP(D2688, dim_channels!A:A, dim_channels!B:B, "Not Found")</f>
        <v>Booking.com</v>
      </c>
    </row>
    <row r="2689" spans="1:12" x14ac:dyDescent="0.2">
      <c r="A2689" s="3" t="s">
        <v>3125</v>
      </c>
      <c r="B2689" s="3" t="s">
        <v>44</v>
      </c>
      <c r="C2689" s="3" t="s">
        <v>286</v>
      </c>
      <c r="D2689" s="3" t="s">
        <v>33</v>
      </c>
      <c r="E2689" s="3" t="s">
        <v>34</v>
      </c>
      <c r="F2689" s="3">
        <v>15219.8</v>
      </c>
      <c r="G2689" s="3">
        <v>2282.9699999999998</v>
      </c>
      <c r="H2689" s="3">
        <v>12936.83</v>
      </c>
      <c r="I2689" s="3" t="s">
        <v>41</v>
      </c>
      <c r="J2689" s="5">
        <v>1.1764705882352939</v>
      </c>
      <c r="K2689" t="str">
        <f>_xlfn.XLOOKUP(D2689, dim_channels!A:A, dim_channels!C:C, "Not Found")</f>
        <v>OTA</v>
      </c>
      <c r="L2689" t="str">
        <f>_xlfn.XLOOKUP(D2689, dim_channels!A:A, dim_channels!B:B, "Not Found")</f>
        <v>Booking.com</v>
      </c>
    </row>
    <row r="2690" spans="1:12" x14ac:dyDescent="0.2">
      <c r="A2690" s="2" t="s">
        <v>3126</v>
      </c>
      <c r="B2690" s="2" t="s">
        <v>81</v>
      </c>
      <c r="C2690" s="2" t="s">
        <v>367</v>
      </c>
      <c r="D2690" s="2" t="s">
        <v>45</v>
      </c>
      <c r="E2690" s="2" t="s">
        <v>89</v>
      </c>
      <c r="F2690" s="2">
        <v>2322.85</v>
      </c>
      <c r="G2690" s="2">
        <v>0</v>
      </c>
      <c r="H2690" s="2">
        <v>2322.85</v>
      </c>
      <c r="I2690" s="2" t="s">
        <v>29</v>
      </c>
      <c r="J2690" s="4">
        <v>1</v>
      </c>
      <c r="K2690" t="str">
        <f>_xlfn.XLOOKUP(D2690, dim_channels!A:A, dim_channels!C:C, "Not Found")</f>
        <v>Corporate</v>
      </c>
      <c r="L2690" t="str">
        <f>_xlfn.XLOOKUP(D2690, dim_channels!A:A, dim_channels!B:B, "Not Found")</f>
        <v>Corporate Direct</v>
      </c>
    </row>
    <row r="2691" spans="1:12" x14ac:dyDescent="0.2">
      <c r="A2691" s="3" t="s">
        <v>3127</v>
      </c>
      <c r="B2691" s="3" t="s">
        <v>204</v>
      </c>
      <c r="C2691" s="3" t="s">
        <v>754</v>
      </c>
      <c r="D2691" s="3" t="s">
        <v>27</v>
      </c>
      <c r="E2691" s="3" t="s">
        <v>60</v>
      </c>
      <c r="F2691" s="3">
        <v>5742.25</v>
      </c>
      <c r="G2691" s="3">
        <v>0</v>
      </c>
      <c r="H2691" s="3">
        <v>5742.25</v>
      </c>
      <c r="I2691" s="3" t="s">
        <v>29</v>
      </c>
      <c r="J2691" s="5">
        <v>1</v>
      </c>
      <c r="K2691" t="str">
        <f>_xlfn.XLOOKUP(D2691, dim_channels!A:A, dim_channels!C:C, "Not Found")</f>
        <v>OTA</v>
      </c>
      <c r="L2691" t="str">
        <f>_xlfn.XLOOKUP(D2691, dim_channels!A:A, dim_channels!B:B, "Not Found")</f>
        <v>Expedia</v>
      </c>
    </row>
    <row r="2692" spans="1:12" x14ac:dyDescent="0.2">
      <c r="A2692" s="2" t="s">
        <v>3128</v>
      </c>
      <c r="B2692" s="2" t="s">
        <v>54</v>
      </c>
      <c r="C2692" s="2" t="s">
        <v>55</v>
      </c>
      <c r="D2692" s="2" t="s">
        <v>64</v>
      </c>
      <c r="E2692" s="2" t="s">
        <v>28</v>
      </c>
      <c r="F2692" s="2">
        <v>5872.74</v>
      </c>
      <c r="G2692" s="2">
        <v>0</v>
      </c>
      <c r="H2692" s="2">
        <v>5872.74</v>
      </c>
      <c r="I2692" s="2" t="s">
        <v>29</v>
      </c>
      <c r="J2692" s="4">
        <v>1</v>
      </c>
      <c r="K2692" t="str">
        <f>_xlfn.XLOOKUP(D2692, dim_channels!A:A, dim_channels!C:C, "Not Found")</f>
        <v>Direct</v>
      </c>
      <c r="L2692" t="str">
        <f>_xlfn.XLOOKUP(D2692, dim_channels!A:A, dim_channels!B:B, "Not Found")</f>
        <v>Direct Website</v>
      </c>
    </row>
    <row r="2693" spans="1:12" x14ac:dyDescent="0.2">
      <c r="A2693" s="3" t="s">
        <v>3129</v>
      </c>
      <c r="B2693" s="3" t="s">
        <v>702</v>
      </c>
      <c r="C2693" s="3" t="s">
        <v>141</v>
      </c>
      <c r="D2693" s="3" t="s">
        <v>33</v>
      </c>
      <c r="E2693" s="3" t="s">
        <v>28</v>
      </c>
      <c r="F2693" s="3">
        <v>12763.58</v>
      </c>
      <c r="G2693" s="3">
        <v>1914.54</v>
      </c>
      <c r="H2693" s="3">
        <v>10849.04</v>
      </c>
      <c r="I2693" s="3" t="s">
        <v>29</v>
      </c>
      <c r="J2693" s="5">
        <v>1.1764709135554849</v>
      </c>
      <c r="K2693" t="str">
        <f>_xlfn.XLOOKUP(D2693, dim_channels!A:A, dim_channels!C:C, "Not Found")</f>
        <v>OTA</v>
      </c>
      <c r="L2693" t="str">
        <f>_xlfn.XLOOKUP(D2693, dim_channels!A:A, dim_channels!B:B, "Not Found")</f>
        <v>Booking.com</v>
      </c>
    </row>
    <row r="2694" spans="1:12" x14ac:dyDescent="0.2">
      <c r="A2694" s="2" t="s">
        <v>3130</v>
      </c>
      <c r="B2694" s="2" t="s">
        <v>314</v>
      </c>
      <c r="C2694" s="2" t="s">
        <v>626</v>
      </c>
      <c r="D2694" s="2" t="s">
        <v>27</v>
      </c>
      <c r="E2694" s="2" t="s">
        <v>28</v>
      </c>
      <c r="F2694" s="2">
        <v>7824.52</v>
      </c>
      <c r="G2694" s="2">
        <v>1408.41</v>
      </c>
      <c r="H2694" s="2">
        <v>6416.11</v>
      </c>
      <c r="I2694" s="2" t="s">
        <v>56</v>
      </c>
      <c r="J2694" s="4">
        <v>1.2195115108687351</v>
      </c>
      <c r="K2694" t="str">
        <f>_xlfn.XLOOKUP(D2694, dim_channels!A:A, dim_channels!C:C, "Not Found")</f>
        <v>OTA</v>
      </c>
      <c r="L2694" t="str">
        <f>_xlfn.XLOOKUP(D2694, dim_channels!A:A, dim_channels!B:B, "Not Found")</f>
        <v>Expedia</v>
      </c>
    </row>
    <row r="2695" spans="1:12" x14ac:dyDescent="0.2">
      <c r="A2695" s="3" t="s">
        <v>3131</v>
      </c>
      <c r="B2695" s="3" t="s">
        <v>106</v>
      </c>
      <c r="C2695" s="3" t="s">
        <v>396</v>
      </c>
      <c r="D2695" s="3" t="s">
        <v>52</v>
      </c>
      <c r="E2695" s="3" t="s">
        <v>34</v>
      </c>
      <c r="F2695" s="3">
        <v>10196.629999999999</v>
      </c>
      <c r="G2695" s="3">
        <v>1223.5999999999999</v>
      </c>
      <c r="H2695" s="3">
        <v>8973.0300000000007</v>
      </c>
      <c r="I2695" s="3" t="s">
        <v>29</v>
      </c>
      <c r="J2695" s="5">
        <v>1.136364193589011</v>
      </c>
      <c r="K2695" t="str">
        <f>_xlfn.XLOOKUP(D2695, dim_channels!A:A, dim_channels!C:C, "Not Found")</f>
        <v>OTA</v>
      </c>
      <c r="L2695" t="str">
        <f>_xlfn.XLOOKUP(D2695, dim_channels!A:A, dim_channels!B:B, "Not Found")</f>
        <v>Agoda</v>
      </c>
    </row>
    <row r="2696" spans="1:12" x14ac:dyDescent="0.2">
      <c r="A2696" s="2" t="s">
        <v>3132</v>
      </c>
      <c r="B2696" s="2" t="s">
        <v>416</v>
      </c>
      <c r="C2696" s="2" t="s">
        <v>209</v>
      </c>
      <c r="D2696" s="2" t="s">
        <v>33</v>
      </c>
      <c r="E2696" s="2" t="s">
        <v>60</v>
      </c>
      <c r="F2696" s="2">
        <v>8835.81</v>
      </c>
      <c r="G2696" s="2">
        <v>0</v>
      </c>
      <c r="H2696" s="2">
        <v>8835.81</v>
      </c>
      <c r="I2696" s="2" t="s">
        <v>29</v>
      </c>
      <c r="J2696" s="4">
        <v>1</v>
      </c>
      <c r="K2696" t="str">
        <f>_xlfn.XLOOKUP(D2696, dim_channels!A:A, dim_channels!C:C, "Not Found")</f>
        <v>OTA</v>
      </c>
      <c r="L2696" t="str">
        <f>_xlfn.XLOOKUP(D2696, dim_channels!A:A, dim_channels!B:B, "Not Found")</f>
        <v>Booking.com</v>
      </c>
    </row>
    <row r="2697" spans="1:12" x14ac:dyDescent="0.2">
      <c r="A2697" s="3" t="s">
        <v>3133</v>
      </c>
      <c r="B2697" s="3" t="s">
        <v>130</v>
      </c>
      <c r="C2697" s="3" t="s">
        <v>72</v>
      </c>
      <c r="D2697" s="3" t="s">
        <v>52</v>
      </c>
      <c r="E2697" s="3" t="s">
        <v>60</v>
      </c>
      <c r="F2697" s="3">
        <v>6415.85</v>
      </c>
      <c r="G2697" s="3">
        <v>0</v>
      </c>
      <c r="H2697" s="3">
        <v>6415.85</v>
      </c>
      <c r="I2697" s="3" t="s">
        <v>41</v>
      </c>
      <c r="J2697" s="5">
        <v>1</v>
      </c>
      <c r="K2697" t="str">
        <f>_xlfn.XLOOKUP(D2697, dim_channels!A:A, dim_channels!C:C, "Not Found")</f>
        <v>OTA</v>
      </c>
      <c r="L2697" t="str">
        <f>_xlfn.XLOOKUP(D2697, dim_channels!A:A, dim_channels!B:B, "Not Found")</f>
        <v>Agoda</v>
      </c>
    </row>
    <row r="2698" spans="1:12" x14ac:dyDescent="0.2">
      <c r="A2698" s="2" t="s">
        <v>3134</v>
      </c>
      <c r="B2698" s="2" t="s">
        <v>87</v>
      </c>
      <c r="C2698" s="2" t="s">
        <v>983</v>
      </c>
      <c r="D2698" s="2" t="s">
        <v>33</v>
      </c>
      <c r="E2698" s="2" t="s">
        <v>28</v>
      </c>
      <c r="F2698" s="2">
        <v>7498.97</v>
      </c>
      <c r="G2698" s="2">
        <v>1124.8499999999999</v>
      </c>
      <c r="H2698" s="2">
        <v>6374.12</v>
      </c>
      <c r="I2698" s="2" t="s">
        <v>29</v>
      </c>
      <c r="J2698" s="4">
        <v>1.176471418799772</v>
      </c>
      <c r="K2698" t="str">
        <f>_xlfn.XLOOKUP(D2698, dim_channels!A:A, dim_channels!C:C, "Not Found")</f>
        <v>OTA</v>
      </c>
      <c r="L2698" t="str">
        <f>_xlfn.XLOOKUP(D2698, dim_channels!A:A, dim_channels!B:B, "Not Found")</f>
        <v>Booking.com</v>
      </c>
    </row>
    <row r="2699" spans="1:12" x14ac:dyDescent="0.2">
      <c r="A2699" s="3" t="s">
        <v>3135</v>
      </c>
      <c r="B2699" s="3" t="s">
        <v>238</v>
      </c>
      <c r="C2699" s="3" t="s">
        <v>36</v>
      </c>
      <c r="D2699" s="3" t="s">
        <v>45</v>
      </c>
      <c r="E2699" s="3" t="s">
        <v>89</v>
      </c>
      <c r="F2699" s="3">
        <v>4703.62</v>
      </c>
      <c r="G2699" s="3">
        <v>0</v>
      </c>
      <c r="H2699" s="3">
        <v>4703.62</v>
      </c>
      <c r="I2699" s="3" t="s">
        <v>56</v>
      </c>
      <c r="J2699" s="5">
        <v>1</v>
      </c>
      <c r="K2699" t="str">
        <f>_xlfn.XLOOKUP(D2699, dim_channels!A:A, dim_channels!C:C, "Not Found")</f>
        <v>Corporate</v>
      </c>
      <c r="L2699" t="str">
        <f>_xlfn.XLOOKUP(D2699, dim_channels!A:A, dim_channels!B:B, "Not Found")</f>
        <v>Corporate Direct</v>
      </c>
    </row>
    <row r="2700" spans="1:12" x14ac:dyDescent="0.2">
      <c r="A2700" s="2" t="s">
        <v>3136</v>
      </c>
      <c r="B2700" s="2" t="s">
        <v>186</v>
      </c>
      <c r="C2700" s="2" t="s">
        <v>98</v>
      </c>
      <c r="D2700" s="2" t="s">
        <v>52</v>
      </c>
      <c r="E2700" s="2" t="s">
        <v>34</v>
      </c>
      <c r="F2700" s="2">
        <v>27161.54</v>
      </c>
      <c r="G2700" s="2">
        <v>3259.38</v>
      </c>
      <c r="H2700" s="2">
        <v>23902.16</v>
      </c>
      <c r="I2700" s="2" t="s">
        <v>41</v>
      </c>
      <c r="J2700" s="4">
        <v>1.1363634081606011</v>
      </c>
      <c r="K2700" t="str">
        <f>_xlfn.XLOOKUP(D2700, dim_channels!A:A, dim_channels!C:C, "Not Found")</f>
        <v>OTA</v>
      </c>
      <c r="L2700" t="str">
        <f>_xlfn.XLOOKUP(D2700, dim_channels!A:A, dim_channels!B:B, "Not Found")</f>
        <v>Agoda</v>
      </c>
    </row>
    <row r="2701" spans="1:12" x14ac:dyDescent="0.2">
      <c r="A2701" s="3" t="s">
        <v>3137</v>
      </c>
      <c r="B2701" s="3" t="s">
        <v>983</v>
      </c>
      <c r="C2701" s="3" t="s">
        <v>1141</v>
      </c>
      <c r="D2701" s="3" t="s">
        <v>52</v>
      </c>
      <c r="E2701" s="3" t="s">
        <v>34</v>
      </c>
      <c r="F2701" s="3">
        <v>14849.73</v>
      </c>
      <c r="G2701" s="3">
        <v>1781.97</v>
      </c>
      <c r="H2701" s="3">
        <v>13067.76</v>
      </c>
      <c r="I2701" s="3" t="s">
        <v>29</v>
      </c>
      <c r="J2701" s="5">
        <v>1.1363638450660249</v>
      </c>
      <c r="K2701" t="str">
        <f>_xlfn.XLOOKUP(D2701, dim_channels!A:A, dim_channels!C:C, "Not Found")</f>
        <v>OTA</v>
      </c>
      <c r="L2701" t="str">
        <f>_xlfn.XLOOKUP(D2701, dim_channels!A:A, dim_channels!B:B, "Not Found")</f>
        <v>Agoda</v>
      </c>
    </row>
    <row r="2702" spans="1:12" x14ac:dyDescent="0.2">
      <c r="A2702" s="2" t="s">
        <v>3138</v>
      </c>
      <c r="B2702" s="2" t="s">
        <v>147</v>
      </c>
      <c r="C2702" s="2" t="s">
        <v>276</v>
      </c>
      <c r="D2702" s="2" t="s">
        <v>33</v>
      </c>
      <c r="E2702" s="2" t="s">
        <v>60</v>
      </c>
      <c r="F2702" s="2">
        <v>2655.64</v>
      </c>
      <c r="G2702" s="2">
        <v>0</v>
      </c>
      <c r="H2702" s="2">
        <v>2655.64</v>
      </c>
      <c r="I2702" s="2" t="s">
        <v>29</v>
      </c>
      <c r="J2702" s="4">
        <v>1</v>
      </c>
      <c r="K2702" t="str">
        <f>_xlfn.XLOOKUP(D2702, dim_channels!A:A, dim_channels!C:C, "Not Found")</f>
        <v>OTA</v>
      </c>
      <c r="L2702" t="str">
        <f>_xlfn.XLOOKUP(D2702, dim_channels!A:A, dim_channels!B:B, "Not Found")</f>
        <v>Booking.com</v>
      </c>
    </row>
    <row r="2703" spans="1:12" x14ac:dyDescent="0.2">
      <c r="A2703" s="3" t="s">
        <v>3139</v>
      </c>
      <c r="B2703" s="3" t="s">
        <v>505</v>
      </c>
      <c r="C2703" s="3" t="s">
        <v>1560</v>
      </c>
      <c r="D2703" s="3" t="s">
        <v>45</v>
      </c>
      <c r="E2703" s="3" t="s">
        <v>46</v>
      </c>
      <c r="F2703" s="3">
        <v>6151.79</v>
      </c>
      <c r="G2703" s="3">
        <v>307.58999999999997</v>
      </c>
      <c r="H2703" s="3">
        <v>5844.2</v>
      </c>
      <c r="I2703" s="3" t="s">
        <v>41</v>
      </c>
      <c r="J2703" s="5">
        <v>1.052631669005168</v>
      </c>
      <c r="K2703" t="str">
        <f>_xlfn.XLOOKUP(D2703, dim_channels!A:A, dim_channels!C:C, "Not Found")</f>
        <v>Corporate</v>
      </c>
      <c r="L2703" t="str">
        <f>_xlfn.XLOOKUP(D2703, dim_channels!A:A, dim_channels!B:B, "Not Found")</f>
        <v>Corporate Direct</v>
      </c>
    </row>
    <row r="2704" spans="1:12" x14ac:dyDescent="0.2">
      <c r="A2704" s="2" t="s">
        <v>3140</v>
      </c>
      <c r="B2704" s="2" t="s">
        <v>482</v>
      </c>
      <c r="C2704" s="2" t="s">
        <v>161</v>
      </c>
      <c r="D2704" s="2" t="s">
        <v>64</v>
      </c>
      <c r="E2704" s="2" t="s">
        <v>34</v>
      </c>
      <c r="F2704" s="2">
        <v>7533.09</v>
      </c>
      <c r="G2704" s="2">
        <v>0</v>
      </c>
      <c r="H2704" s="2">
        <v>7533.09</v>
      </c>
      <c r="I2704" s="2" t="s">
        <v>29</v>
      </c>
      <c r="J2704" s="4">
        <v>1</v>
      </c>
      <c r="K2704" t="str">
        <f>_xlfn.XLOOKUP(D2704, dim_channels!A:A, dim_channels!C:C, "Not Found")</f>
        <v>Direct</v>
      </c>
      <c r="L2704" t="str">
        <f>_xlfn.XLOOKUP(D2704, dim_channels!A:A, dim_channels!B:B, "Not Found")</f>
        <v>Direct Website</v>
      </c>
    </row>
    <row r="2705" spans="1:12" x14ac:dyDescent="0.2">
      <c r="A2705" s="3" t="s">
        <v>3141</v>
      </c>
      <c r="B2705" s="3" t="s">
        <v>391</v>
      </c>
      <c r="C2705" s="3" t="s">
        <v>391</v>
      </c>
      <c r="D2705" s="3" t="s">
        <v>64</v>
      </c>
      <c r="E2705" s="3" t="s">
        <v>115</v>
      </c>
      <c r="F2705" s="3">
        <v>7231.86</v>
      </c>
      <c r="G2705" s="3">
        <v>0</v>
      </c>
      <c r="H2705" s="3">
        <v>7231.86</v>
      </c>
      <c r="I2705" s="3" t="s">
        <v>29</v>
      </c>
      <c r="J2705" s="5">
        <v>1</v>
      </c>
      <c r="K2705" t="str">
        <f>_xlfn.XLOOKUP(D2705, dim_channels!A:A, dim_channels!C:C, "Not Found")</f>
        <v>Direct</v>
      </c>
      <c r="L2705" t="str">
        <f>_xlfn.XLOOKUP(D2705, dim_channels!A:A, dim_channels!B:B, "Not Found")</f>
        <v>Direct Website</v>
      </c>
    </row>
    <row r="2706" spans="1:12" x14ac:dyDescent="0.2">
      <c r="A2706" s="2" t="s">
        <v>3142</v>
      </c>
      <c r="B2706" s="2" t="s">
        <v>54</v>
      </c>
      <c r="C2706" s="2" t="s">
        <v>789</v>
      </c>
      <c r="D2706" s="2" t="s">
        <v>33</v>
      </c>
      <c r="E2706" s="2" t="s">
        <v>60</v>
      </c>
      <c r="F2706" s="2">
        <v>18734.97</v>
      </c>
      <c r="G2706" s="2">
        <v>0</v>
      </c>
      <c r="H2706" s="2">
        <v>18734.97</v>
      </c>
      <c r="I2706" s="2" t="s">
        <v>29</v>
      </c>
      <c r="J2706" s="4">
        <v>1</v>
      </c>
      <c r="K2706" t="str">
        <f>_xlfn.XLOOKUP(D2706, dim_channels!A:A, dim_channels!C:C, "Not Found")</f>
        <v>OTA</v>
      </c>
      <c r="L2706" t="str">
        <f>_xlfn.XLOOKUP(D2706, dim_channels!A:A, dim_channels!B:B, "Not Found")</f>
        <v>Booking.com</v>
      </c>
    </row>
    <row r="2707" spans="1:12" x14ac:dyDescent="0.2">
      <c r="A2707" s="3" t="s">
        <v>3143</v>
      </c>
      <c r="B2707" s="3" t="s">
        <v>904</v>
      </c>
      <c r="C2707" s="3" t="s">
        <v>367</v>
      </c>
      <c r="D2707" s="3" t="s">
        <v>64</v>
      </c>
      <c r="E2707" s="3" t="s">
        <v>28</v>
      </c>
      <c r="F2707" s="3">
        <v>6939.55</v>
      </c>
      <c r="G2707" s="3">
        <v>0</v>
      </c>
      <c r="H2707" s="3">
        <v>6939.55</v>
      </c>
      <c r="I2707" s="3" t="s">
        <v>41</v>
      </c>
      <c r="J2707" s="5">
        <v>1</v>
      </c>
      <c r="K2707" t="str">
        <f>_xlfn.XLOOKUP(D2707, dim_channels!A:A, dim_channels!C:C, "Not Found")</f>
        <v>Direct</v>
      </c>
      <c r="L2707" t="str">
        <f>_xlfn.XLOOKUP(D2707, dim_channels!A:A, dim_channels!B:B, "Not Found")</f>
        <v>Direct Website</v>
      </c>
    </row>
    <row r="2708" spans="1:12" x14ac:dyDescent="0.2">
      <c r="A2708" s="2" t="s">
        <v>3144</v>
      </c>
      <c r="B2708" s="2" t="s">
        <v>249</v>
      </c>
      <c r="C2708" s="2" t="s">
        <v>433</v>
      </c>
      <c r="D2708" s="2" t="s">
        <v>52</v>
      </c>
      <c r="E2708" s="2" t="s">
        <v>34</v>
      </c>
      <c r="F2708" s="2">
        <v>4577.1899999999996</v>
      </c>
      <c r="G2708" s="2">
        <v>549.26</v>
      </c>
      <c r="H2708" s="2">
        <v>4027.93</v>
      </c>
      <c r="I2708" s="2" t="s">
        <v>29</v>
      </c>
      <c r="J2708" s="4">
        <v>1.136362846424839</v>
      </c>
      <c r="K2708" t="str">
        <f>_xlfn.XLOOKUP(D2708, dim_channels!A:A, dim_channels!C:C, "Not Found")</f>
        <v>OTA</v>
      </c>
      <c r="L2708" t="str">
        <f>_xlfn.XLOOKUP(D2708, dim_channels!A:A, dim_channels!B:B, "Not Found")</f>
        <v>Agoda</v>
      </c>
    </row>
    <row r="2709" spans="1:12" x14ac:dyDescent="0.2">
      <c r="A2709" s="3" t="s">
        <v>3145</v>
      </c>
      <c r="B2709" s="3" t="s">
        <v>754</v>
      </c>
      <c r="C2709" s="3" t="s">
        <v>619</v>
      </c>
      <c r="D2709" s="3" t="s">
        <v>206</v>
      </c>
      <c r="E2709" s="3" t="s">
        <v>207</v>
      </c>
      <c r="F2709" s="3">
        <v>5526.4</v>
      </c>
      <c r="G2709" s="3">
        <v>0</v>
      </c>
      <c r="H2709" s="3">
        <v>5526.4</v>
      </c>
      <c r="I2709" s="3" t="s">
        <v>29</v>
      </c>
      <c r="J2709" s="5">
        <v>1</v>
      </c>
      <c r="K2709" t="str">
        <f>_xlfn.XLOOKUP(D2709, dim_channels!A:A, dim_channels!C:C, "Not Found")</f>
        <v>Direct</v>
      </c>
      <c r="L2709" t="str">
        <f>_xlfn.XLOOKUP(D2709, dim_channels!A:A, dim_channels!B:B, "Not Found")</f>
        <v>Walk-in</v>
      </c>
    </row>
    <row r="2710" spans="1:12" x14ac:dyDescent="0.2">
      <c r="A2710" s="2" t="s">
        <v>3146</v>
      </c>
      <c r="B2710" s="2" t="s">
        <v>256</v>
      </c>
      <c r="C2710" s="2" t="s">
        <v>1340</v>
      </c>
      <c r="D2710" s="2" t="s">
        <v>169</v>
      </c>
      <c r="E2710" s="2" t="s">
        <v>34</v>
      </c>
      <c r="F2710" s="2">
        <v>5524.32</v>
      </c>
      <c r="G2710" s="2">
        <v>1104.8599999999999</v>
      </c>
      <c r="H2710" s="2">
        <v>4419.46</v>
      </c>
      <c r="I2710" s="2" t="s">
        <v>29</v>
      </c>
      <c r="J2710" s="4">
        <v>1.24999886864006</v>
      </c>
      <c r="K2710" t="str">
        <f>_xlfn.XLOOKUP(D2710, dim_channels!A:A, dim_channels!C:C, "Not Found")</f>
        <v>GDS</v>
      </c>
      <c r="L2710" t="str">
        <f>_xlfn.XLOOKUP(D2710, dim_channels!A:A, dim_channels!B:B, "Not Found")</f>
        <v>GDS (Amadeus)</v>
      </c>
    </row>
    <row r="2711" spans="1:12" x14ac:dyDescent="0.2">
      <c r="A2711" s="3" t="s">
        <v>3147</v>
      </c>
      <c r="B2711" s="3" t="s">
        <v>560</v>
      </c>
      <c r="C2711" s="3" t="s">
        <v>117</v>
      </c>
      <c r="D2711" s="3" t="s">
        <v>114</v>
      </c>
      <c r="E2711" s="3" t="s">
        <v>115</v>
      </c>
      <c r="F2711" s="3">
        <v>3960.64</v>
      </c>
      <c r="G2711" s="3">
        <v>396.06</v>
      </c>
      <c r="H2711" s="3">
        <v>3564.58</v>
      </c>
      <c r="I2711" s="3" t="s">
        <v>29</v>
      </c>
      <c r="J2711" s="5">
        <v>1.1111098642757351</v>
      </c>
      <c r="K2711" t="str">
        <f>_xlfn.XLOOKUP(D2711, dim_channels!A:A, dim_channels!C:C, "Not Found")</f>
        <v>Offline</v>
      </c>
      <c r="L2711" t="str">
        <f>_xlfn.XLOOKUP(D2711, dim_channels!A:A, dim_channels!B:B, "Not Found")</f>
        <v>Travel Agency</v>
      </c>
    </row>
    <row r="2712" spans="1:12" x14ac:dyDescent="0.2">
      <c r="A2712" s="2" t="s">
        <v>3148</v>
      </c>
      <c r="B2712" s="2" t="s">
        <v>113</v>
      </c>
      <c r="C2712" s="2" t="s">
        <v>463</v>
      </c>
      <c r="D2712" s="2" t="s">
        <v>64</v>
      </c>
      <c r="E2712" s="2" t="s">
        <v>28</v>
      </c>
      <c r="F2712" s="2">
        <v>13566.28</v>
      </c>
      <c r="G2712" s="2">
        <v>0</v>
      </c>
      <c r="H2712" s="2">
        <v>13566.28</v>
      </c>
      <c r="I2712" s="2" t="s">
        <v>56</v>
      </c>
      <c r="J2712" s="4">
        <v>1</v>
      </c>
      <c r="K2712" t="str">
        <f>_xlfn.XLOOKUP(D2712, dim_channels!A:A, dim_channels!C:C, "Not Found")</f>
        <v>Direct</v>
      </c>
      <c r="L2712" t="str">
        <f>_xlfn.XLOOKUP(D2712, dim_channels!A:A, dim_channels!B:B, "Not Found")</f>
        <v>Direct Website</v>
      </c>
    </row>
    <row r="2713" spans="1:12" x14ac:dyDescent="0.2">
      <c r="A2713" s="3" t="s">
        <v>3149</v>
      </c>
      <c r="B2713" s="3" t="s">
        <v>1110</v>
      </c>
      <c r="C2713" s="3" t="s">
        <v>722</v>
      </c>
      <c r="D2713" s="3" t="s">
        <v>33</v>
      </c>
      <c r="E2713" s="3" t="s">
        <v>34</v>
      </c>
      <c r="F2713" s="3">
        <v>8055.11</v>
      </c>
      <c r="G2713" s="3">
        <v>1208.27</v>
      </c>
      <c r="H2713" s="3">
        <v>6846.84</v>
      </c>
      <c r="I2713" s="3" t="s">
        <v>29</v>
      </c>
      <c r="J2713" s="5">
        <v>1.176471189629084</v>
      </c>
      <c r="K2713" t="str">
        <f>_xlfn.XLOOKUP(D2713, dim_channels!A:A, dim_channels!C:C, "Not Found")</f>
        <v>OTA</v>
      </c>
      <c r="L2713" t="str">
        <f>_xlfn.XLOOKUP(D2713, dim_channels!A:A, dim_channels!B:B, "Not Found")</f>
        <v>Booking.com</v>
      </c>
    </row>
    <row r="2714" spans="1:12" x14ac:dyDescent="0.2">
      <c r="A2714" s="2" t="s">
        <v>3150</v>
      </c>
      <c r="B2714" s="2" t="s">
        <v>454</v>
      </c>
      <c r="C2714" s="2" t="s">
        <v>168</v>
      </c>
      <c r="D2714" s="2" t="s">
        <v>114</v>
      </c>
      <c r="E2714" s="2" t="s">
        <v>46</v>
      </c>
      <c r="F2714" s="2">
        <v>10929.72</v>
      </c>
      <c r="G2714" s="2">
        <v>1092.97</v>
      </c>
      <c r="H2714" s="2">
        <v>9836.75</v>
      </c>
      <c r="I2714" s="2" t="s">
        <v>29</v>
      </c>
      <c r="J2714" s="4">
        <v>1.1111108852009051</v>
      </c>
      <c r="K2714" t="str">
        <f>_xlfn.XLOOKUP(D2714, dim_channels!A:A, dim_channels!C:C, "Not Found")</f>
        <v>Offline</v>
      </c>
      <c r="L2714" t="str">
        <f>_xlfn.XLOOKUP(D2714, dim_channels!A:A, dim_channels!B:B, "Not Found")</f>
        <v>Travel Agency</v>
      </c>
    </row>
    <row r="2715" spans="1:12" x14ac:dyDescent="0.2">
      <c r="A2715" s="3" t="s">
        <v>3151</v>
      </c>
      <c r="B2715" s="3" t="s">
        <v>121</v>
      </c>
      <c r="C2715" s="3" t="s">
        <v>312</v>
      </c>
      <c r="D2715" s="3" t="s">
        <v>114</v>
      </c>
      <c r="E2715" s="3" t="s">
        <v>115</v>
      </c>
      <c r="F2715" s="3">
        <v>5746.06</v>
      </c>
      <c r="G2715" s="3">
        <v>574.61</v>
      </c>
      <c r="H2715" s="3">
        <v>5171.45</v>
      </c>
      <c r="I2715" s="3" t="s">
        <v>29</v>
      </c>
      <c r="J2715" s="5">
        <v>1.111111970530509</v>
      </c>
      <c r="K2715" t="str">
        <f>_xlfn.XLOOKUP(D2715, dim_channels!A:A, dim_channels!C:C, "Not Found")</f>
        <v>Offline</v>
      </c>
      <c r="L2715" t="str">
        <f>_xlfn.XLOOKUP(D2715, dim_channels!A:A, dim_channels!B:B, "Not Found")</f>
        <v>Travel Agency</v>
      </c>
    </row>
    <row r="2716" spans="1:12" x14ac:dyDescent="0.2">
      <c r="A2716" s="2" t="s">
        <v>3152</v>
      </c>
      <c r="B2716" s="2" t="s">
        <v>359</v>
      </c>
      <c r="C2716" s="2" t="s">
        <v>826</v>
      </c>
      <c r="D2716" s="2" t="s">
        <v>33</v>
      </c>
      <c r="E2716" s="2" t="s">
        <v>28</v>
      </c>
      <c r="F2716" s="2">
        <v>7325.44</v>
      </c>
      <c r="G2716" s="2">
        <v>1098.82</v>
      </c>
      <c r="H2716" s="2">
        <v>6226.62</v>
      </c>
      <c r="I2716" s="2" t="s">
        <v>41</v>
      </c>
      <c r="J2716" s="4">
        <v>1.1764713440036489</v>
      </c>
      <c r="K2716" t="str">
        <f>_xlfn.XLOOKUP(D2716, dim_channels!A:A, dim_channels!C:C, "Not Found")</f>
        <v>OTA</v>
      </c>
      <c r="L2716" t="str">
        <f>_xlfn.XLOOKUP(D2716, dim_channels!A:A, dim_channels!B:B, "Not Found")</f>
        <v>Booking.com</v>
      </c>
    </row>
    <row r="2717" spans="1:12" x14ac:dyDescent="0.2">
      <c r="A2717" s="3" t="s">
        <v>3153</v>
      </c>
      <c r="B2717" s="3" t="s">
        <v>497</v>
      </c>
      <c r="C2717" s="3" t="s">
        <v>357</v>
      </c>
      <c r="D2717" s="3" t="s">
        <v>33</v>
      </c>
      <c r="E2717" s="3" t="s">
        <v>60</v>
      </c>
      <c r="F2717" s="3">
        <v>2782.68</v>
      </c>
      <c r="G2717" s="3">
        <v>0</v>
      </c>
      <c r="H2717" s="3">
        <v>2782.68</v>
      </c>
      <c r="I2717" s="3" t="s">
        <v>29</v>
      </c>
      <c r="J2717" s="5">
        <v>1</v>
      </c>
      <c r="K2717" t="str">
        <f>_xlfn.XLOOKUP(D2717, dim_channels!A:A, dim_channels!C:C, "Not Found")</f>
        <v>OTA</v>
      </c>
      <c r="L2717" t="str">
        <f>_xlfn.XLOOKUP(D2717, dim_channels!A:A, dim_channels!B:B, "Not Found")</f>
        <v>Booking.com</v>
      </c>
    </row>
    <row r="2718" spans="1:12" x14ac:dyDescent="0.2">
      <c r="A2718" s="2" t="s">
        <v>3154</v>
      </c>
      <c r="B2718" s="2" t="s">
        <v>577</v>
      </c>
      <c r="C2718" s="2" t="s">
        <v>512</v>
      </c>
      <c r="D2718" s="2" t="s">
        <v>64</v>
      </c>
      <c r="E2718" s="2" t="s">
        <v>34</v>
      </c>
      <c r="F2718" s="2">
        <v>11154.25</v>
      </c>
      <c r="G2718" s="2">
        <v>0</v>
      </c>
      <c r="H2718" s="2">
        <v>11154.25</v>
      </c>
      <c r="I2718" s="2" t="s">
        <v>29</v>
      </c>
      <c r="J2718" s="4">
        <v>1</v>
      </c>
      <c r="K2718" t="str">
        <f>_xlfn.XLOOKUP(D2718, dim_channels!A:A, dim_channels!C:C, "Not Found")</f>
        <v>Direct</v>
      </c>
      <c r="L2718" t="str">
        <f>_xlfn.XLOOKUP(D2718, dim_channels!A:A, dim_channels!B:B, "Not Found")</f>
        <v>Direct Website</v>
      </c>
    </row>
    <row r="2719" spans="1:12" x14ac:dyDescent="0.2">
      <c r="A2719" s="3" t="s">
        <v>3155</v>
      </c>
      <c r="B2719" s="3" t="s">
        <v>220</v>
      </c>
      <c r="C2719" s="3" t="s">
        <v>262</v>
      </c>
      <c r="D2719" s="3" t="s">
        <v>45</v>
      </c>
      <c r="E2719" s="3" t="s">
        <v>89</v>
      </c>
      <c r="F2719" s="3">
        <v>8123.75</v>
      </c>
      <c r="G2719" s="3">
        <v>0</v>
      </c>
      <c r="H2719" s="3">
        <v>8123.75</v>
      </c>
      <c r="I2719" s="3" t="s">
        <v>29</v>
      </c>
      <c r="J2719" s="5">
        <v>1</v>
      </c>
      <c r="K2719" t="str">
        <f>_xlfn.XLOOKUP(D2719, dim_channels!A:A, dim_channels!C:C, "Not Found")</f>
        <v>Corporate</v>
      </c>
      <c r="L2719" t="str">
        <f>_xlfn.XLOOKUP(D2719, dim_channels!A:A, dim_channels!B:B, "Not Found")</f>
        <v>Corporate Direct</v>
      </c>
    </row>
    <row r="2720" spans="1:12" x14ac:dyDescent="0.2">
      <c r="A2720" s="2" t="s">
        <v>3156</v>
      </c>
      <c r="B2720" s="2" t="s">
        <v>40</v>
      </c>
      <c r="C2720" s="2" t="s">
        <v>551</v>
      </c>
      <c r="D2720" s="2" t="s">
        <v>33</v>
      </c>
      <c r="E2720" s="2" t="s">
        <v>34</v>
      </c>
      <c r="F2720" s="2">
        <v>9972.74</v>
      </c>
      <c r="G2720" s="2">
        <v>1495.91</v>
      </c>
      <c r="H2720" s="2">
        <v>8476.83</v>
      </c>
      <c r="I2720" s="2" t="s">
        <v>41</v>
      </c>
      <c r="J2720" s="4">
        <v>1.176470449448674</v>
      </c>
      <c r="K2720" t="str">
        <f>_xlfn.XLOOKUP(D2720, dim_channels!A:A, dim_channels!C:C, "Not Found")</f>
        <v>OTA</v>
      </c>
      <c r="L2720" t="str">
        <f>_xlfn.XLOOKUP(D2720, dim_channels!A:A, dim_channels!B:B, "Not Found")</f>
        <v>Booking.com</v>
      </c>
    </row>
    <row r="2721" spans="1:12" x14ac:dyDescent="0.2">
      <c r="A2721" s="3" t="s">
        <v>3157</v>
      </c>
      <c r="B2721" s="3" t="s">
        <v>215</v>
      </c>
      <c r="C2721" s="3" t="s">
        <v>322</v>
      </c>
      <c r="D2721" s="3" t="s">
        <v>64</v>
      </c>
      <c r="E2721" s="3" t="s">
        <v>28</v>
      </c>
      <c r="F2721" s="3">
        <v>4901.17</v>
      </c>
      <c r="G2721" s="3">
        <v>0</v>
      </c>
      <c r="H2721" s="3">
        <v>4901.17</v>
      </c>
      <c r="I2721" s="3" t="s">
        <v>29</v>
      </c>
      <c r="J2721" s="5">
        <v>1</v>
      </c>
      <c r="K2721" t="str">
        <f>_xlfn.XLOOKUP(D2721, dim_channels!A:A, dim_channels!C:C, "Not Found")</f>
        <v>Direct</v>
      </c>
      <c r="L2721" t="str">
        <f>_xlfn.XLOOKUP(D2721, dim_channels!A:A, dim_channels!B:B, "Not Found")</f>
        <v>Direct Website</v>
      </c>
    </row>
    <row r="2722" spans="1:12" x14ac:dyDescent="0.2">
      <c r="A2722" s="2" t="s">
        <v>3158</v>
      </c>
      <c r="B2722" s="2" t="s">
        <v>283</v>
      </c>
      <c r="C2722" s="2" t="s">
        <v>193</v>
      </c>
      <c r="D2722" s="2" t="s">
        <v>114</v>
      </c>
      <c r="E2722" s="2" t="s">
        <v>115</v>
      </c>
      <c r="F2722" s="2">
        <v>3784.92</v>
      </c>
      <c r="G2722" s="2">
        <v>378.49</v>
      </c>
      <c r="H2722" s="2">
        <v>3406.43</v>
      </c>
      <c r="I2722" s="2" t="s">
        <v>29</v>
      </c>
      <c r="J2722" s="4">
        <v>1.11111045875007</v>
      </c>
      <c r="K2722" t="str">
        <f>_xlfn.XLOOKUP(D2722, dim_channels!A:A, dim_channels!C:C, "Not Found")</f>
        <v>Offline</v>
      </c>
      <c r="L2722" t="str">
        <f>_xlfn.XLOOKUP(D2722, dim_channels!A:A, dim_channels!B:B, "Not Found")</f>
        <v>Travel Agency</v>
      </c>
    </row>
    <row r="2723" spans="1:12" x14ac:dyDescent="0.2">
      <c r="A2723" s="3" t="s">
        <v>3159</v>
      </c>
      <c r="B2723" s="3" t="s">
        <v>110</v>
      </c>
      <c r="C2723" s="3" t="s">
        <v>917</v>
      </c>
      <c r="D2723" s="3" t="s">
        <v>27</v>
      </c>
      <c r="E2723" s="3" t="s">
        <v>28</v>
      </c>
      <c r="F2723" s="3">
        <v>3723.54</v>
      </c>
      <c r="G2723" s="3">
        <v>670.24</v>
      </c>
      <c r="H2723" s="3">
        <v>3053.3</v>
      </c>
      <c r="I2723" s="3" t="s">
        <v>41</v>
      </c>
      <c r="J2723" s="5">
        <v>1.219513313464121</v>
      </c>
      <c r="K2723" t="str">
        <f>_xlfn.XLOOKUP(D2723, dim_channels!A:A, dim_channels!C:C, "Not Found")</f>
        <v>OTA</v>
      </c>
      <c r="L2723" t="str">
        <f>_xlfn.XLOOKUP(D2723, dim_channels!A:A, dim_channels!B:B, "Not Found")</f>
        <v>Expedia</v>
      </c>
    </row>
    <row r="2724" spans="1:12" x14ac:dyDescent="0.2">
      <c r="A2724" s="2" t="s">
        <v>3160</v>
      </c>
      <c r="B2724" s="2" t="s">
        <v>176</v>
      </c>
      <c r="C2724" s="2" t="s">
        <v>73</v>
      </c>
      <c r="D2724" s="2" t="s">
        <v>64</v>
      </c>
      <c r="E2724" s="2" t="s">
        <v>28</v>
      </c>
      <c r="F2724" s="2">
        <v>8616.74</v>
      </c>
      <c r="G2724" s="2">
        <v>0</v>
      </c>
      <c r="H2724" s="2">
        <v>8616.74</v>
      </c>
      <c r="I2724" s="2" t="s">
        <v>29</v>
      </c>
      <c r="J2724" s="4">
        <v>1</v>
      </c>
      <c r="K2724" t="str">
        <f>_xlfn.XLOOKUP(D2724, dim_channels!A:A, dim_channels!C:C, "Not Found")</f>
        <v>Direct</v>
      </c>
      <c r="L2724" t="str">
        <f>_xlfn.XLOOKUP(D2724, dim_channels!A:A, dim_channels!B:B, "Not Found")</f>
        <v>Direct Website</v>
      </c>
    </row>
    <row r="2725" spans="1:12" x14ac:dyDescent="0.2">
      <c r="A2725" s="3" t="s">
        <v>3161</v>
      </c>
      <c r="B2725" s="3" t="s">
        <v>318</v>
      </c>
      <c r="C2725" s="3" t="s">
        <v>318</v>
      </c>
      <c r="D2725" s="3" t="s">
        <v>45</v>
      </c>
      <c r="E2725" s="3" t="s">
        <v>89</v>
      </c>
      <c r="F2725" s="3">
        <v>8043.67</v>
      </c>
      <c r="G2725" s="3">
        <v>0</v>
      </c>
      <c r="H2725" s="3">
        <v>8043.67</v>
      </c>
      <c r="I2725" s="3" t="s">
        <v>56</v>
      </c>
      <c r="J2725" s="5">
        <v>1</v>
      </c>
      <c r="K2725" t="str">
        <f>_xlfn.XLOOKUP(D2725, dim_channels!A:A, dim_channels!C:C, "Not Found")</f>
        <v>Corporate</v>
      </c>
      <c r="L2725" t="str">
        <f>_xlfn.XLOOKUP(D2725, dim_channels!A:A, dim_channels!B:B, "Not Found")</f>
        <v>Corporate Direct</v>
      </c>
    </row>
    <row r="2726" spans="1:12" x14ac:dyDescent="0.2">
      <c r="A2726" s="2" t="s">
        <v>3162</v>
      </c>
      <c r="B2726" s="2" t="s">
        <v>380</v>
      </c>
      <c r="C2726" s="2" t="s">
        <v>403</v>
      </c>
      <c r="D2726" s="2" t="s">
        <v>206</v>
      </c>
      <c r="E2726" s="2" t="s">
        <v>207</v>
      </c>
      <c r="F2726" s="2">
        <v>12131.42</v>
      </c>
      <c r="G2726" s="2">
        <v>0</v>
      </c>
      <c r="H2726" s="2">
        <v>12131.42</v>
      </c>
      <c r="I2726" s="2" t="s">
        <v>29</v>
      </c>
      <c r="J2726" s="4">
        <v>1</v>
      </c>
      <c r="K2726" t="str">
        <f>_xlfn.XLOOKUP(D2726, dim_channels!A:A, dim_channels!C:C, "Not Found")</f>
        <v>Direct</v>
      </c>
      <c r="L2726" t="str">
        <f>_xlfn.XLOOKUP(D2726, dim_channels!A:A, dim_channels!B:B, "Not Found")</f>
        <v>Walk-in</v>
      </c>
    </row>
    <row r="2727" spans="1:12" x14ac:dyDescent="0.2">
      <c r="A2727" s="3" t="s">
        <v>3163</v>
      </c>
      <c r="B2727" s="3" t="s">
        <v>826</v>
      </c>
      <c r="C2727" s="3" t="s">
        <v>826</v>
      </c>
      <c r="D2727" s="3" t="s">
        <v>27</v>
      </c>
      <c r="E2727" s="3" t="s">
        <v>28</v>
      </c>
      <c r="F2727" s="3">
        <v>11571.07</v>
      </c>
      <c r="G2727" s="3">
        <v>2082.79</v>
      </c>
      <c r="H2727" s="3">
        <v>9488.2800000000007</v>
      </c>
      <c r="I2727" s="3" t="s">
        <v>29</v>
      </c>
      <c r="J2727" s="5">
        <v>1.2195118609484541</v>
      </c>
      <c r="K2727" t="str">
        <f>_xlfn.XLOOKUP(D2727, dim_channels!A:A, dim_channels!C:C, "Not Found")</f>
        <v>OTA</v>
      </c>
      <c r="L2727" t="str">
        <f>_xlfn.XLOOKUP(D2727, dim_channels!A:A, dim_channels!B:B, "Not Found")</f>
        <v>Expedia</v>
      </c>
    </row>
    <row r="2728" spans="1:12" x14ac:dyDescent="0.2">
      <c r="A2728" s="2" t="s">
        <v>3164</v>
      </c>
      <c r="B2728" s="2" t="s">
        <v>608</v>
      </c>
      <c r="C2728" s="2" t="s">
        <v>384</v>
      </c>
      <c r="D2728" s="2" t="s">
        <v>169</v>
      </c>
      <c r="E2728" s="2" t="s">
        <v>46</v>
      </c>
      <c r="F2728" s="2">
        <v>6784.18</v>
      </c>
      <c r="G2728" s="2">
        <v>1356.84</v>
      </c>
      <c r="H2728" s="2">
        <v>5427.34</v>
      </c>
      <c r="I2728" s="2" t="s">
        <v>29</v>
      </c>
      <c r="J2728" s="4">
        <v>1.250000921261613</v>
      </c>
      <c r="K2728" t="str">
        <f>_xlfn.XLOOKUP(D2728, dim_channels!A:A, dim_channels!C:C, "Not Found")</f>
        <v>GDS</v>
      </c>
      <c r="L2728" t="str">
        <f>_xlfn.XLOOKUP(D2728, dim_channels!A:A, dim_channels!B:B, "Not Found")</f>
        <v>GDS (Amadeus)</v>
      </c>
    </row>
    <row r="2729" spans="1:12" x14ac:dyDescent="0.2">
      <c r="A2729" s="3" t="s">
        <v>3165</v>
      </c>
      <c r="B2729" s="3" t="s">
        <v>564</v>
      </c>
      <c r="C2729" s="3" t="s">
        <v>276</v>
      </c>
      <c r="D2729" s="3" t="s">
        <v>33</v>
      </c>
      <c r="E2729" s="3" t="s">
        <v>28</v>
      </c>
      <c r="F2729" s="3">
        <v>11013.5</v>
      </c>
      <c r="G2729" s="3">
        <v>1652.02</v>
      </c>
      <c r="H2729" s="3">
        <v>9361.48</v>
      </c>
      <c r="I2729" s="3" t="s">
        <v>29</v>
      </c>
      <c r="J2729" s="5">
        <v>1.176469959878139</v>
      </c>
      <c r="K2729" t="str">
        <f>_xlfn.XLOOKUP(D2729, dim_channels!A:A, dim_channels!C:C, "Not Found")</f>
        <v>OTA</v>
      </c>
      <c r="L2729" t="str">
        <f>_xlfn.XLOOKUP(D2729, dim_channels!A:A, dim_channels!B:B, "Not Found")</f>
        <v>Booking.com</v>
      </c>
    </row>
    <row r="2730" spans="1:12" x14ac:dyDescent="0.2">
      <c r="A2730" s="2" t="s">
        <v>3166</v>
      </c>
      <c r="B2730" s="2" t="s">
        <v>87</v>
      </c>
      <c r="C2730" s="2" t="s">
        <v>1340</v>
      </c>
      <c r="D2730" s="2" t="s">
        <v>27</v>
      </c>
      <c r="E2730" s="2" t="s">
        <v>28</v>
      </c>
      <c r="F2730" s="2">
        <v>21969.119999999999</v>
      </c>
      <c r="G2730" s="2">
        <v>3954.44</v>
      </c>
      <c r="H2730" s="2">
        <v>18014.68</v>
      </c>
      <c r="I2730" s="2" t="s">
        <v>56</v>
      </c>
      <c r="J2730" s="4">
        <v>1.219512086809202</v>
      </c>
      <c r="K2730" t="str">
        <f>_xlfn.XLOOKUP(D2730, dim_channels!A:A, dim_channels!C:C, "Not Found")</f>
        <v>OTA</v>
      </c>
      <c r="L2730" t="str">
        <f>_xlfn.XLOOKUP(D2730, dim_channels!A:A, dim_channels!B:B, "Not Found")</f>
        <v>Expedia</v>
      </c>
    </row>
    <row r="2731" spans="1:12" x14ac:dyDescent="0.2">
      <c r="A2731" s="3" t="s">
        <v>3167</v>
      </c>
      <c r="B2731" s="3" t="s">
        <v>489</v>
      </c>
      <c r="C2731" s="3" t="s">
        <v>127</v>
      </c>
      <c r="D2731" s="3" t="s">
        <v>64</v>
      </c>
      <c r="E2731" s="3" t="s">
        <v>34</v>
      </c>
      <c r="F2731" s="3">
        <v>10495.03</v>
      </c>
      <c r="G2731" s="3">
        <v>0</v>
      </c>
      <c r="H2731" s="3">
        <v>10495.03</v>
      </c>
      <c r="I2731" s="3" t="s">
        <v>41</v>
      </c>
      <c r="J2731" s="5">
        <v>1</v>
      </c>
      <c r="K2731" t="str">
        <f>_xlfn.XLOOKUP(D2731, dim_channels!A:A, dim_channels!C:C, "Not Found")</f>
        <v>Direct</v>
      </c>
      <c r="L2731" t="str">
        <f>_xlfn.XLOOKUP(D2731, dim_channels!A:A, dim_channels!B:B, "Not Found")</f>
        <v>Direct Website</v>
      </c>
    </row>
    <row r="2732" spans="1:12" x14ac:dyDescent="0.2">
      <c r="A2732" s="2" t="s">
        <v>3168</v>
      </c>
      <c r="B2732" s="2" t="s">
        <v>85</v>
      </c>
      <c r="C2732" s="2" t="s">
        <v>1354</v>
      </c>
      <c r="D2732" s="2" t="s">
        <v>64</v>
      </c>
      <c r="E2732" s="2" t="s">
        <v>115</v>
      </c>
      <c r="F2732" s="2">
        <v>9935.67</v>
      </c>
      <c r="G2732" s="2">
        <v>0</v>
      </c>
      <c r="H2732" s="2">
        <v>9935.67</v>
      </c>
      <c r="I2732" s="2" t="s">
        <v>29</v>
      </c>
      <c r="J2732" s="4">
        <v>1</v>
      </c>
      <c r="K2732" t="str">
        <f>_xlfn.XLOOKUP(D2732, dim_channels!A:A, dim_channels!C:C, "Not Found")</f>
        <v>Direct</v>
      </c>
      <c r="L2732" t="str">
        <f>_xlfn.XLOOKUP(D2732, dim_channels!A:A, dim_channels!B:B, "Not Found")</f>
        <v>Direct Website</v>
      </c>
    </row>
    <row r="2733" spans="1:12" x14ac:dyDescent="0.2">
      <c r="A2733" s="3" t="s">
        <v>3169</v>
      </c>
      <c r="B2733" s="3" t="s">
        <v>1825</v>
      </c>
      <c r="C2733" s="3" t="s">
        <v>388</v>
      </c>
      <c r="D2733" s="3" t="s">
        <v>206</v>
      </c>
      <c r="E2733" s="3" t="s">
        <v>207</v>
      </c>
      <c r="F2733" s="3">
        <v>17567.59</v>
      </c>
      <c r="G2733" s="3">
        <v>0</v>
      </c>
      <c r="H2733" s="3">
        <v>17567.59</v>
      </c>
      <c r="I2733" s="3" t="s">
        <v>29</v>
      </c>
      <c r="J2733" s="5">
        <v>1</v>
      </c>
      <c r="K2733" t="str">
        <f>_xlfn.XLOOKUP(D2733, dim_channels!A:A, dim_channels!C:C, "Not Found")</f>
        <v>Direct</v>
      </c>
      <c r="L2733" t="str">
        <f>_xlfn.XLOOKUP(D2733, dim_channels!A:A, dim_channels!B:B, "Not Found")</f>
        <v>Walk-in</v>
      </c>
    </row>
    <row r="2734" spans="1:12" x14ac:dyDescent="0.2">
      <c r="A2734" s="2" t="s">
        <v>3170</v>
      </c>
      <c r="B2734" s="2" t="s">
        <v>574</v>
      </c>
      <c r="C2734" s="2" t="s">
        <v>202</v>
      </c>
      <c r="D2734" s="2" t="s">
        <v>114</v>
      </c>
      <c r="E2734" s="2" t="s">
        <v>46</v>
      </c>
      <c r="F2734" s="2">
        <v>2887.79</v>
      </c>
      <c r="G2734" s="2">
        <v>288.77999999999997</v>
      </c>
      <c r="H2734" s="2">
        <v>2599.0100000000002</v>
      </c>
      <c r="I2734" s="2" t="s">
        <v>29</v>
      </c>
      <c r="J2734" s="4">
        <v>1.111111538624322</v>
      </c>
      <c r="K2734" t="str">
        <f>_xlfn.XLOOKUP(D2734, dim_channels!A:A, dim_channels!C:C, "Not Found")</f>
        <v>Offline</v>
      </c>
      <c r="L2734" t="str">
        <f>_xlfn.XLOOKUP(D2734, dim_channels!A:A, dim_channels!B:B, "Not Found")</f>
        <v>Travel Agency</v>
      </c>
    </row>
    <row r="2735" spans="1:12" x14ac:dyDescent="0.2">
      <c r="A2735" s="3" t="s">
        <v>3171</v>
      </c>
      <c r="B2735" s="3" t="s">
        <v>1354</v>
      </c>
      <c r="C2735" s="3" t="s">
        <v>264</v>
      </c>
      <c r="D2735" s="3" t="s">
        <v>52</v>
      </c>
      <c r="E2735" s="3" t="s">
        <v>60</v>
      </c>
      <c r="F2735" s="3">
        <v>9334.2900000000009</v>
      </c>
      <c r="G2735" s="3">
        <v>0</v>
      </c>
      <c r="H2735" s="3">
        <v>9334.2900000000009</v>
      </c>
      <c r="I2735" s="3" t="s">
        <v>29</v>
      </c>
      <c r="J2735" s="5">
        <v>1</v>
      </c>
      <c r="K2735" t="str">
        <f>_xlfn.XLOOKUP(D2735, dim_channels!A:A, dim_channels!C:C, "Not Found")</f>
        <v>OTA</v>
      </c>
      <c r="L2735" t="str">
        <f>_xlfn.XLOOKUP(D2735, dim_channels!A:A, dim_channels!B:B, "Not Found")</f>
        <v>Agoda</v>
      </c>
    </row>
    <row r="2736" spans="1:12" x14ac:dyDescent="0.2">
      <c r="A2736" s="2" t="s">
        <v>3172</v>
      </c>
      <c r="B2736" s="2" t="s">
        <v>564</v>
      </c>
      <c r="C2736" s="2" t="s">
        <v>315</v>
      </c>
      <c r="D2736" s="2" t="s">
        <v>52</v>
      </c>
      <c r="E2736" s="2" t="s">
        <v>60</v>
      </c>
      <c r="F2736" s="2">
        <v>7278.86</v>
      </c>
      <c r="G2736" s="2">
        <v>0</v>
      </c>
      <c r="H2736" s="2">
        <v>7278.86</v>
      </c>
      <c r="I2736" s="2" t="s">
        <v>29</v>
      </c>
      <c r="J2736" s="4">
        <v>1</v>
      </c>
      <c r="K2736" t="str">
        <f>_xlfn.XLOOKUP(D2736, dim_channels!A:A, dim_channels!C:C, "Not Found")</f>
        <v>OTA</v>
      </c>
      <c r="L2736" t="str">
        <f>_xlfn.XLOOKUP(D2736, dim_channels!A:A, dim_channels!B:B, "Not Found")</f>
        <v>Agoda</v>
      </c>
    </row>
    <row r="2737" spans="1:12" x14ac:dyDescent="0.2">
      <c r="A2737" s="3" t="s">
        <v>3173</v>
      </c>
      <c r="B2737" s="3" t="s">
        <v>1014</v>
      </c>
      <c r="C2737" s="3" t="s">
        <v>331</v>
      </c>
      <c r="D2737" s="3" t="s">
        <v>64</v>
      </c>
      <c r="E2737" s="3" t="s">
        <v>34</v>
      </c>
      <c r="F2737" s="3">
        <v>12850.13</v>
      </c>
      <c r="G2737" s="3">
        <v>0</v>
      </c>
      <c r="H2737" s="3">
        <v>12850.13</v>
      </c>
      <c r="I2737" s="3" t="s">
        <v>29</v>
      </c>
      <c r="J2737" s="5">
        <v>1</v>
      </c>
      <c r="K2737" t="str">
        <f>_xlfn.XLOOKUP(D2737, dim_channels!A:A, dim_channels!C:C, "Not Found")</f>
        <v>Direct</v>
      </c>
      <c r="L2737" t="str">
        <f>_xlfn.XLOOKUP(D2737, dim_channels!A:A, dim_channels!B:B, "Not Found")</f>
        <v>Direct Website</v>
      </c>
    </row>
    <row r="2738" spans="1:12" x14ac:dyDescent="0.2">
      <c r="A2738" s="2" t="s">
        <v>3174</v>
      </c>
      <c r="B2738" s="2" t="s">
        <v>380</v>
      </c>
      <c r="C2738" s="2" t="s">
        <v>300</v>
      </c>
      <c r="D2738" s="2" t="s">
        <v>33</v>
      </c>
      <c r="E2738" s="2" t="s">
        <v>60</v>
      </c>
      <c r="F2738" s="2">
        <v>7233.8</v>
      </c>
      <c r="G2738" s="2">
        <v>0</v>
      </c>
      <c r="H2738" s="2">
        <v>7233.8</v>
      </c>
      <c r="I2738" s="2" t="s">
        <v>41</v>
      </c>
      <c r="J2738" s="4">
        <v>1</v>
      </c>
      <c r="K2738" t="str">
        <f>_xlfn.XLOOKUP(D2738, dim_channels!A:A, dim_channels!C:C, "Not Found")</f>
        <v>OTA</v>
      </c>
      <c r="L2738" t="str">
        <f>_xlfn.XLOOKUP(D2738, dim_channels!A:A, dim_channels!B:B, "Not Found")</f>
        <v>Booking.com</v>
      </c>
    </row>
    <row r="2739" spans="1:12" x14ac:dyDescent="0.2">
      <c r="A2739" s="3" t="s">
        <v>3175</v>
      </c>
      <c r="B2739" s="3" t="s">
        <v>283</v>
      </c>
      <c r="C2739" s="3" t="s">
        <v>269</v>
      </c>
      <c r="D2739" s="3" t="s">
        <v>33</v>
      </c>
      <c r="E2739" s="3" t="s">
        <v>34</v>
      </c>
      <c r="F2739" s="3">
        <v>27484.02</v>
      </c>
      <c r="G2739" s="3">
        <v>4122.6000000000004</v>
      </c>
      <c r="H2739" s="3">
        <v>23361.42</v>
      </c>
      <c r="I2739" s="3" t="s">
        <v>41</v>
      </c>
      <c r="J2739" s="5">
        <v>1.176470437156645</v>
      </c>
      <c r="K2739" t="str">
        <f>_xlfn.XLOOKUP(D2739, dim_channels!A:A, dim_channels!C:C, "Not Found")</f>
        <v>OTA</v>
      </c>
      <c r="L2739" t="str">
        <f>_xlfn.XLOOKUP(D2739, dim_channels!A:A, dim_channels!B:B, "Not Found")</f>
        <v>Booking.com</v>
      </c>
    </row>
    <row r="2740" spans="1:12" x14ac:dyDescent="0.2">
      <c r="A2740" s="2" t="s">
        <v>3176</v>
      </c>
      <c r="B2740" s="2" t="s">
        <v>40</v>
      </c>
      <c r="C2740" s="2" t="s">
        <v>331</v>
      </c>
      <c r="D2740" s="2" t="s">
        <v>52</v>
      </c>
      <c r="E2740" s="2" t="s">
        <v>34</v>
      </c>
      <c r="F2740" s="2">
        <v>2756.29</v>
      </c>
      <c r="G2740" s="2">
        <v>330.75</v>
      </c>
      <c r="H2740" s="2">
        <v>2425.54</v>
      </c>
      <c r="I2740" s="2" t="s">
        <v>29</v>
      </c>
      <c r="J2740" s="4">
        <v>1.1363613875673051</v>
      </c>
      <c r="K2740" t="str">
        <f>_xlfn.XLOOKUP(D2740, dim_channels!A:A, dim_channels!C:C, "Not Found")</f>
        <v>OTA</v>
      </c>
      <c r="L2740" t="str">
        <f>_xlfn.XLOOKUP(D2740, dim_channels!A:A, dim_channels!B:B, "Not Found")</f>
        <v>Agoda</v>
      </c>
    </row>
    <row r="2741" spans="1:12" x14ac:dyDescent="0.2">
      <c r="A2741" s="3" t="s">
        <v>3177</v>
      </c>
      <c r="B2741" s="3" t="s">
        <v>527</v>
      </c>
      <c r="C2741" s="3" t="s">
        <v>400</v>
      </c>
      <c r="D2741" s="3" t="s">
        <v>64</v>
      </c>
      <c r="E2741" s="3" t="s">
        <v>115</v>
      </c>
      <c r="F2741" s="3">
        <v>8468.36</v>
      </c>
      <c r="G2741" s="3">
        <v>0</v>
      </c>
      <c r="H2741" s="3">
        <v>8468.36</v>
      </c>
      <c r="I2741" s="3" t="s">
        <v>29</v>
      </c>
      <c r="J2741" s="5">
        <v>1</v>
      </c>
      <c r="K2741" t="str">
        <f>_xlfn.XLOOKUP(D2741, dim_channels!A:A, dim_channels!C:C, "Not Found")</f>
        <v>Direct</v>
      </c>
      <c r="L2741" t="str">
        <f>_xlfn.XLOOKUP(D2741, dim_channels!A:A, dim_channels!B:B, "Not Found")</f>
        <v>Direct Website</v>
      </c>
    </row>
    <row r="2742" spans="1:12" x14ac:dyDescent="0.2">
      <c r="A2742" s="2" t="s">
        <v>3178</v>
      </c>
      <c r="B2742" s="2" t="s">
        <v>54</v>
      </c>
      <c r="C2742" s="2" t="s">
        <v>741</v>
      </c>
      <c r="D2742" s="2" t="s">
        <v>33</v>
      </c>
      <c r="E2742" s="2" t="s">
        <v>34</v>
      </c>
      <c r="F2742" s="2">
        <v>11360.01</v>
      </c>
      <c r="G2742" s="2">
        <v>1704</v>
      </c>
      <c r="H2742" s="2">
        <v>9656.01</v>
      </c>
      <c r="I2742" s="2" t="s">
        <v>29</v>
      </c>
      <c r="J2742" s="4">
        <v>1.176470405478039</v>
      </c>
      <c r="K2742" t="str">
        <f>_xlfn.XLOOKUP(D2742, dim_channels!A:A, dim_channels!C:C, "Not Found")</f>
        <v>OTA</v>
      </c>
      <c r="L2742" t="str">
        <f>_xlfn.XLOOKUP(D2742, dim_channels!A:A, dim_channels!B:B, "Not Found")</f>
        <v>Booking.com</v>
      </c>
    </row>
    <row r="2743" spans="1:12" x14ac:dyDescent="0.2">
      <c r="A2743" s="3" t="s">
        <v>3179</v>
      </c>
      <c r="B2743" s="3" t="s">
        <v>343</v>
      </c>
      <c r="C2743" s="3" t="s">
        <v>215</v>
      </c>
      <c r="D2743" s="3" t="s">
        <v>52</v>
      </c>
      <c r="E2743" s="3" t="s">
        <v>60</v>
      </c>
      <c r="F2743" s="3">
        <v>4618.2</v>
      </c>
      <c r="G2743" s="3">
        <v>0</v>
      </c>
      <c r="H2743" s="3">
        <v>4618.2</v>
      </c>
      <c r="I2743" s="3" t="s">
        <v>29</v>
      </c>
      <c r="J2743" s="5">
        <v>1</v>
      </c>
      <c r="K2743" t="str">
        <f>_xlfn.XLOOKUP(D2743, dim_channels!A:A, dim_channels!C:C, "Not Found")</f>
        <v>OTA</v>
      </c>
      <c r="L2743" t="str">
        <f>_xlfn.XLOOKUP(D2743, dim_channels!A:A, dim_channels!B:B, "Not Found")</f>
        <v>Agoda</v>
      </c>
    </row>
    <row r="2744" spans="1:12" x14ac:dyDescent="0.2">
      <c r="A2744" s="2" t="s">
        <v>3180</v>
      </c>
      <c r="B2744" s="2" t="s">
        <v>787</v>
      </c>
      <c r="C2744" s="2" t="s">
        <v>712</v>
      </c>
      <c r="D2744" s="2" t="s">
        <v>45</v>
      </c>
      <c r="E2744" s="2" t="s">
        <v>89</v>
      </c>
      <c r="F2744" s="2">
        <v>19901.09</v>
      </c>
      <c r="G2744" s="2">
        <v>0</v>
      </c>
      <c r="H2744" s="2">
        <v>19901.09</v>
      </c>
      <c r="I2744" s="2" t="s">
        <v>29</v>
      </c>
      <c r="J2744" s="4">
        <v>1</v>
      </c>
      <c r="K2744" t="str">
        <f>_xlfn.XLOOKUP(D2744, dim_channels!A:A, dim_channels!C:C, "Not Found")</f>
        <v>Corporate</v>
      </c>
      <c r="L2744" t="str">
        <f>_xlfn.XLOOKUP(D2744, dim_channels!A:A, dim_channels!B:B, "Not Found")</f>
        <v>Corporate Direct</v>
      </c>
    </row>
    <row r="2745" spans="1:12" x14ac:dyDescent="0.2">
      <c r="A2745" s="3" t="s">
        <v>3181</v>
      </c>
      <c r="B2745" s="3" t="s">
        <v>720</v>
      </c>
      <c r="C2745" s="3" t="s">
        <v>173</v>
      </c>
      <c r="D2745" s="3" t="s">
        <v>45</v>
      </c>
      <c r="E2745" s="3" t="s">
        <v>89</v>
      </c>
      <c r="F2745" s="3">
        <v>17319.810000000001</v>
      </c>
      <c r="G2745" s="3">
        <v>0</v>
      </c>
      <c r="H2745" s="3">
        <v>17319.810000000001</v>
      </c>
      <c r="I2745" s="3" t="s">
        <v>29</v>
      </c>
      <c r="J2745" s="5">
        <v>1</v>
      </c>
      <c r="K2745" t="str">
        <f>_xlfn.XLOOKUP(D2745, dim_channels!A:A, dim_channels!C:C, "Not Found")</f>
        <v>Corporate</v>
      </c>
      <c r="L2745" t="str">
        <f>_xlfn.XLOOKUP(D2745, dim_channels!A:A, dim_channels!B:B, "Not Found")</f>
        <v>Corporate Direct</v>
      </c>
    </row>
    <row r="2746" spans="1:12" x14ac:dyDescent="0.2">
      <c r="A2746" s="2" t="s">
        <v>3182</v>
      </c>
      <c r="B2746" s="2" t="s">
        <v>195</v>
      </c>
      <c r="C2746" s="2" t="s">
        <v>97</v>
      </c>
      <c r="D2746" s="2" t="s">
        <v>27</v>
      </c>
      <c r="E2746" s="2" t="s">
        <v>60</v>
      </c>
      <c r="F2746" s="2">
        <v>13313.45</v>
      </c>
      <c r="G2746" s="2">
        <v>0</v>
      </c>
      <c r="H2746" s="2">
        <v>13313.45</v>
      </c>
      <c r="I2746" s="2" t="s">
        <v>29</v>
      </c>
      <c r="J2746" s="4">
        <v>1</v>
      </c>
      <c r="K2746" t="str">
        <f>_xlfn.XLOOKUP(D2746, dim_channels!A:A, dim_channels!C:C, "Not Found")</f>
        <v>OTA</v>
      </c>
      <c r="L2746" t="str">
        <f>_xlfn.XLOOKUP(D2746, dim_channels!A:A, dim_channels!B:B, "Not Found")</f>
        <v>Expedia</v>
      </c>
    </row>
    <row r="2747" spans="1:12" x14ac:dyDescent="0.2">
      <c r="A2747" s="3" t="s">
        <v>3183</v>
      </c>
      <c r="B2747" s="3" t="s">
        <v>489</v>
      </c>
      <c r="C2747" s="3" t="s">
        <v>212</v>
      </c>
      <c r="D2747" s="3" t="s">
        <v>33</v>
      </c>
      <c r="E2747" s="3" t="s">
        <v>28</v>
      </c>
      <c r="F2747" s="3">
        <v>7840.45</v>
      </c>
      <c r="G2747" s="3">
        <v>1176.07</v>
      </c>
      <c r="H2747" s="3">
        <v>6664.38</v>
      </c>
      <c r="I2747" s="3" t="s">
        <v>29</v>
      </c>
      <c r="J2747" s="5">
        <v>1.17647102956314</v>
      </c>
      <c r="K2747" t="str">
        <f>_xlfn.XLOOKUP(D2747, dim_channels!A:A, dim_channels!C:C, "Not Found")</f>
        <v>OTA</v>
      </c>
      <c r="L2747" t="str">
        <f>_xlfn.XLOOKUP(D2747, dim_channels!A:A, dim_channels!B:B, "Not Found")</f>
        <v>Booking.com</v>
      </c>
    </row>
    <row r="2748" spans="1:12" x14ac:dyDescent="0.2">
      <c r="A2748" s="2" t="s">
        <v>3184</v>
      </c>
      <c r="B2748" s="2" t="s">
        <v>573</v>
      </c>
      <c r="C2748" s="2" t="s">
        <v>516</v>
      </c>
      <c r="D2748" s="2" t="s">
        <v>27</v>
      </c>
      <c r="E2748" s="2" t="s">
        <v>34</v>
      </c>
      <c r="F2748" s="2">
        <v>6696.81</v>
      </c>
      <c r="G2748" s="2">
        <v>1205.43</v>
      </c>
      <c r="H2748" s="2">
        <v>5491.38</v>
      </c>
      <c r="I2748" s="2" t="s">
        <v>41</v>
      </c>
      <c r="J2748" s="4">
        <v>1.219513127847645</v>
      </c>
      <c r="K2748" t="str">
        <f>_xlfn.XLOOKUP(D2748, dim_channels!A:A, dim_channels!C:C, "Not Found")</f>
        <v>OTA</v>
      </c>
      <c r="L2748" t="str">
        <f>_xlfn.XLOOKUP(D2748, dim_channels!A:A, dim_channels!B:B, "Not Found")</f>
        <v>Expedia</v>
      </c>
    </row>
    <row r="2749" spans="1:12" x14ac:dyDescent="0.2">
      <c r="A2749" s="3" t="s">
        <v>3185</v>
      </c>
      <c r="B2749" s="3" t="s">
        <v>875</v>
      </c>
      <c r="C2749" s="3" t="s">
        <v>634</v>
      </c>
      <c r="D2749" s="3" t="s">
        <v>64</v>
      </c>
      <c r="E2749" s="3" t="s">
        <v>34</v>
      </c>
      <c r="F2749" s="3">
        <v>13412.85</v>
      </c>
      <c r="G2749" s="3">
        <v>0</v>
      </c>
      <c r="H2749" s="3">
        <v>13412.85</v>
      </c>
      <c r="I2749" s="3" t="s">
        <v>29</v>
      </c>
      <c r="J2749" s="5">
        <v>1</v>
      </c>
      <c r="K2749" t="str">
        <f>_xlfn.XLOOKUP(D2749, dim_channels!A:A, dim_channels!C:C, "Not Found")</f>
        <v>Direct</v>
      </c>
      <c r="L2749" t="str">
        <f>_xlfn.XLOOKUP(D2749, dim_channels!A:A, dim_channels!B:B, "Not Found")</f>
        <v>Direct Website</v>
      </c>
    </row>
    <row r="2750" spans="1:12" x14ac:dyDescent="0.2">
      <c r="A2750" s="2" t="s">
        <v>3186</v>
      </c>
      <c r="B2750" s="2" t="s">
        <v>62</v>
      </c>
      <c r="C2750" s="2" t="s">
        <v>401</v>
      </c>
      <c r="D2750" s="2" t="s">
        <v>27</v>
      </c>
      <c r="E2750" s="2" t="s">
        <v>28</v>
      </c>
      <c r="F2750" s="2">
        <v>5805.34</v>
      </c>
      <c r="G2750" s="2">
        <v>1044.96</v>
      </c>
      <c r="H2750" s="2">
        <v>4760.38</v>
      </c>
      <c r="I2750" s="2" t="s">
        <v>41</v>
      </c>
      <c r="J2750" s="4">
        <v>1.2195118877064439</v>
      </c>
      <c r="K2750" t="str">
        <f>_xlfn.XLOOKUP(D2750, dim_channels!A:A, dim_channels!C:C, "Not Found")</f>
        <v>OTA</v>
      </c>
      <c r="L2750" t="str">
        <f>_xlfn.XLOOKUP(D2750, dim_channels!A:A, dim_channels!B:B, "Not Found")</f>
        <v>Expedia</v>
      </c>
    </row>
    <row r="2751" spans="1:12" x14ac:dyDescent="0.2">
      <c r="A2751" s="3" t="s">
        <v>3187</v>
      </c>
      <c r="B2751" s="3" t="s">
        <v>54</v>
      </c>
      <c r="C2751" s="3" t="s">
        <v>388</v>
      </c>
      <c r="D2751" s="3" t="s">
        <v>64</v>
      </c>
      <c r="E2751" s="3" t="s">
        <v>115</v>
      </c>
      <c r="F2751" s="3">
        <v>9568.4500000000007</v>
      </c>
      <c r="G2751" s="3">
        <v>0</v>
      </c>
      <c r="H2751" s="3">
        <v>9568.4500000000007</v>
      </c>
      <c r="I2751" s="3" t="s">
        <v>29</v>
      </c>
      <c r="J2751" s="5">
        <v>1</v>
      </c>
      <c r="K2751" t="str">
        <f>_xlfn.XLOOKUP(D2751, dim_channels!A:A, dim_channels!C:C, "Not Found")</f>
        <v>Direct</v>
      </c>
      <c r="L2751" t="str">
        <f>_xlfn.XLOOKUP(D2751, dim_channels!A:A, dim_channels!B:B, "Not Found")</f>
        <v>Direct Website</v>
      </c>
    </row>
    <row r="2752" spans="1:12" x14ac:dyDescent="0.2">
      <c r="A2752" s="2" t="s">
        <v>3188</v>
      </c>
      <c r="B2752" s="2" t="s">
        <v>70</v>
      </c>
      <c r="C2752" s="2" t="s">
        <v>467</v>
      </c>
      <c r="D2752" s="2" t="s">
        <v>64</v>
      </c>
      <c r="E2752" s="2" t="s">
        <v>28</v>
      </c>
      <c r="F2752" s="2">
        <v>8780.58</v>
      </c>
      <c r="G2752" s="2">
        <v>0</v>
      </c>
      <c r="H2752" s="2">
        <v>8780.58</v>
      </c>
      <c r="I2752" s="2" t="s">
        <v>29</v>
      </c>
      <c r="J2752" s="4">
        <v>1</v>
      </c>
      <c r="K2752" t="str">
        <f>_xlfn.XLOOKUP(D2752, dim_channels!A:A, dim_channels!C:C, "Not Found")</f>
        <v>Direct</v>
      </c>
      <c r="L2752" t="str">
        <f>_xlfn.XLOOKUP(D2752, dim_channels!A:A, dim_channels!B:B, "Not Found")</f>
        <v>Direct Website</v>
      </c>
    </row>
    <row r="2753" spans="1:12" x14ac:dyDescent="0.2">
      <c r="A2753" s="3" t="s">
        <v>3189</v>
      </c>
      <c r="B2753" s="3" t="s">
        <v>224</v>
      </c>
      <c r="C2753" s="3" t="s">
        <v>251</v>
      </c>
      <c r="D2753" s="3" t="s">
        <v>33</v>
      </c>
      <c r="E2753" s="3" t="s">
        <v>60</v>
      </c>
      <c r="F2753" s="3">
        <v>8518.06</v>
      </c>
      <c r="G2753" s="3">
        <v>0</v>
      </c>
      <c r="H2753" s="3">
        <v>8518.06</v>
      </c>
      <c r="I2753" s="3" t="s">
        <v>29</v>
      </c>
      <c r="J2753" s="5">
        <v>1</v>
      </c>
      <c r="K2753" t="str">
        <f>_xlfn.XLOOKUP(D2753, dim_channels!A:A, dim_channels!C:C, "Not Found")</f>
        <v>OTA</v>
      </c>
      <c r="L2753" t="str">
        <f>_xlfn.XLOOKUP(D2753, dim_channels!A:A, dim_channels!B:B, "Not Found")</f>
        <v>Booking.com</v>
      </c>
    </row>
    <row r="2754" spans="1:12" x14ac:dyDescent="0.2">
      <c r="A2754" s="2" t="s">
        <v>3190</v>
      </c>
      <c r="B2754" s="2" t="s">
        <v>375</v>
      </c>
      <c r="C2754" s="2" t="s">
        <v>357</v>
      </c>
      <c r="D2754" s="2" t="s">
        <v>27</v>
      </c>
      <c r="E2754" s="2" t="s">
        <v>28</v>
      </c>
      <c r="F2754" s="2">
        <v>3578.02</v>
      </c>
      <c r="G2754" s="2">
        <v>644.04</v>
      </c>
      <c r="H2754" s="2">
        <v>2933.98</v>
      </c>
      <c r="I2754" s="2" t="s">
        <v>29</v>
      </c>
      <c r="J2754" s="4">
        <v>1.21951069877777</v>
      </c>
      <c r="K2754" t="str">
        <f>_xlfn.XLOOKUP(D2754, dim_channels!A:A, dim_channels!C:C, "Not Found")</f>
        <v>OTA</v>
      </c>
      <c r="L2754" t="str">
        <f>_xlfn.XLOOKUP(D2754, dim_channels!A:A, dim_channels!B:B, "Not Found")</f>
        <v>Expedia</v>
      </c>
    </row>
    <row r="2755" spans="1:12" x14ac:dyDescent="0.2">
      <c r="A2755" s="3" t="s">
        <v>3191</v>
      </c>
      <c r="B2755" s="3" t="s">
        <v>276</v>
      </c>
      <c r="C2755" s="3" t="s">
        <v>1354</v>
      </c>
      <c r="D2755" s="3" t="s">
        <v>27</v>
      </c>
      <c r="E2755" s="3" t="s">
        <v>28</v>
      </c>
      <c r="F2755" s="3">
        <v>6752.8</v>
      </c>
      <c r="G2755" s="3">
        <v>1215.5</v>
      </c>
      <c r="H2755" s="3">
        <v>5537.3</v>
      </c>
      <c r="I2755" s="3" t="s">
        <v>29</v>
      </c>
      <c r="J2755" s="5">
        <v>1.21951131417839</v>
      </c>
      <c r="K2755" t="str">
        <f>_xlfn.XLOOKUP(D2755, dim_channels!A:A, dim_channels!C:C, "Not Found")</f>
        <v>OTA</v>
      </c>
      <c r="L2755" t="str">
        <f>_xlfn.XLOOKUP(D2755, dim_channels!A:A, dim_channels!B:B, "Not Found")</f>
        <v>Expedia</v>
      </c>
    </row>
    <row r="2756" spans="1:12" x14ac:dyDescent="0.2">
      <c r="A2756" s="2" t="s">
        <v>3192</v>
      </c>
      <c r="B2756" s="2" t="s">
        <v>187</v>
      </c>
      <c r="C2756" s="2" t="s">
        <v>348</v>
      </c>
      <c r="D2756" s="2" t="s">
        <v>64</v>
      </c>
      <c r="E2756" s="2" t="s">
        <v>28</v>
      </c>
      <c r="F2756" s="2">
        <v>9398.83</v>
      </c>
      <c r="G2756" s="2">
        <v>0</v>
      </c>
      <c r="H2756" s="2">
        <v>9398.83</v>
      </c>
      <c r="I2756" s="2" t="s">
        <v>29</v>
      </c>
      <c r="J2756" s="4">
        <v>1</v>
      </c>
      <c r="K2756" t="str">
        <f>_xlfn.XLOOKUP(D2756, dim_channels!A:A, dim_channels!C:C, "Not Found")</f>
        <v>Direct</v>
      </c>
      <c r="L2756" t="str">
        <f>_xlfn.XLOOKUP(D2756, dim_channels!A:A, dim_channels!B:B, "Not Found")</f>
        <v>Direct Website</v>
      </c>
    </row>
    <row r="2757" spans="1:12" x14ac:dyDescent="0.2">
      <c r="A2757" s="3" t="s">
        <v>3193</v>
      </c>
      <c r="B2757" s="3" t="s">
        <v>253</v>
      </c>
      <c r="C2757" s="3" t="s">
        <v>197</v>
      </c>
      <c r="D2757" s="3" t="s">
        <v>64</v>
      </c>
      <c r="E2757" s="3" t="s">
        <v>115</v>
      </c>
      <c r="F2757" s="3">
        <v>11045.21</v>
      </c>
      <c r="G2757" s="3">
        <v>0</v>
      </c>
      <c r="H2757" s="3">
        <v>11045.21</v>
      </c>
      <c r="I2757" s="3" t="s">
        <v>29</v>
      </c>
      <c r="J2757" s="5">
        <v>1</v>
      </c>
      <c r="K2757" t="str">
        <f>_xlfn.XLOOKUP(D2757, dim_channels!A:A, dim_channels!C:C, "Not Found")</f>
        <v>Direct</v>
      </c>
      <c r="L2757" t="str">
        <f>_xlfn.XLOOKUP(D2757, dim_channels!A:A, dim_channels!B:B, "Not Found")</f>
        <v>Direct Website</v>
      </c>
    </row>
    <row r="2758" spans="1:12" x14ac:dyDescent="0.2">
      <c r="A2758" s="2" t="s">
        <v>3194</v>
      </c>
      <c r="B2758" s="2" t="s">
        <v>553</v>
      </c>
      <c r="C2758" s="2" t="s">
        <v>708</v>
      </c>
      <c r="D2758" s="2" t="s">
        <v>33</v>
      </c>
      <c r="E2758" s="2" t="s">
        <v>28</v>
      </c>
      <c r="F2758" s="2">
        <v>12100.31</v>
      </c>
      <c r="G2758" s="2">
        <v>1815.05</v>
      </c>
      <c r="H2758" s="2">
        <v>10285.26</v>
      </c>
      <c r="I2758" s="2" t="s">
        <v>56</v>
      </c>
      <c r="J2758" s="4">
        <v>1.1764709885797731</v>
      </c>
      <c r="K2758" t="str">
        <f>_xlfn.XLOOKUP(D2758, dim_channels!A:A, dim_channels!C:C, "Not Found")</f>
        <v>OTA</v>
      </c>
      <c r="L2758" t="str">
        <f>_xlfn.XLOOKUP(D2758, dim_channels!A:A, dim_channels!B:B, "Not Found")</f>
        <v>Booking.com</v>
      </c>
    </row>
    <row r="2759" spans="1:12" x14ac:dyDescent="0.2">
      <c r="A2759" s="3" t="s">
        <v>3195</v>
      </c>
      <c r="B2759" s="3" t="s">
        <v>106</v>
      </c>
      <c r="C2759" s="3" t="s">
        <v>340</v>
      </c>
      <c r="D2759" s="3" t="s">
        <v>45</v>
      </c>
      <c r="E2759" s="3" t="s">
        <v>46</v>
      </c>
      <c r="F2759" s="3">
        <v>7947.9</v>
      </c>
      <c r="G2759" s="3">
        <v>397.4</v>
      </c>
      <c r="H2759" s="3">
        <v>7550.5</v>
      </c>
      <c r="I2759" s="3" t="s">
        <v>29</v>
      </c>
      <c r="J2759" s="5">
        <v>1.052632276008211</v>
      </c>
      <c r="K2759" t="str">
        <f>_xlfn.XLOOKUP(D2759, dim_channels!A:A, dim_channels!C:C, "Not Found")</f>
        <v>Corporate</v>
      </c>
      <c r="L2759" t="str">
        <f>_xlfn.XLOOKUP(D2759, dim_channels!A:A, dim_channels!B:B, "Not Found")</f>
        <v>Corporate Direct</v>
      </c>
    </row>
    <row r="2760" spans="1:12" x14ac:dyDescent="0.2">
      <c r="A2760" s="2" t="s">
        <v>3196</v>
      </c>
      <c r="B2760" s="2" t="s">
        <v>553</v>
      </c>
      <c r="C2760" s="2" t="s">
        <v>72</v>
      </c>
      <c r="D2760" s="2" t="s">
        <v>27</v>
      </c>
      <c r="E2760" s="2" t="s">
        <v>34</v>
      </c>
      <c r="F2760" s="2">
        <v>3899.85</v>
      </c>
      <c r="G2760" s="2">
        <v>701.97</v>
      </c>
      <c r="H2760" s="2">
        <v>3197.88</v>
      </c>
      <c r="I2760" s="2" t="s">
        <v>41</v>
      </c>
      <c r="J2760" s="4">
        <v>1.219511051071335</v>
      </c>
      <c r="K2760" t="str">
        <f>_xlfn.XLOOKUP(D2760, dim_channels!A:A, dim_channels!C:C, "Not Found")</f>
        <v>OTA</v>
      </c>
      <c r="L2760" t="str">
        <f>_xlfn.XLOOKUP(D2760, dim_channels!A:A, dim_channels!B:B, "Not Found")</f>
        <v>Expedia</v>
      </c>
    </row>
    <row r="2761" spans="1:12" x14ac:dyDescent="0.2">
      <c r="A2761" s="3" t="s">
        <v>3197</v>
      </c>
      <c r="B2761" s="3" t="s">
        <v>161</v>
      </c>
      <c r="C2761" s="3" t="s">
        <v>124</v>
      </c>
      <c r="D2761" s="3" t="s">
        <v>27</v>
      </c>
      <c r="E2761" s="3" t="s">
        <v>34</v>
      </c>
      <c r="F2761" s="3">
        <v>4484.7</v>
      </c>
      <c r="G2761" s="3">
        <v>807.25</v>
      </c>
      <c r="H2761" s="3">
        <v>3677.45</v>
      </c>
      <c r="I2761" s="3" t="s">
        <v>29</v>
      </c>
      <c r="J2761" s="5">
        <v>1.2195135215978461</v>
      </c>
      <c r="K2761" t="str">
        <f>_xlfn.XLOOKUP(D2761, dim_channels!A:A, dim_channels!C:C, "Not Found")</f>
        <v>OTA</v>
      </c>
      <c r="L2761" t="str">
        <f>_xlfn.XLOOKUP(D2761, dim_channels!A:A, dim_channels!B:B, "Not Found")</f>
        <v>Expedia</v>
      </c>
    </row>
    <row r="2762" spans="1:12" x14ac:dyDescent="0.2">
      <c r="A2762" s="2" t="s">
        <v>3198</v>
      </c>
      <c r="B2762" s="2" t="s">
        <v>520</v>
      </c>
      <c r="C2762" s="2" t="s">
        <v>205</v>
      </c>
      <c r="D2762" s="2" t="s">
        <v>33</v>
      </c>
      <c r="E2762" s="2" t="s">
        <v>60</v>
      </c>
      <c r="F2762" s="2">
        <v>19724.8</v>
      </c>
      <c r="G2762" s="2">
        <v>0</v>
      </c>
      <c r="H2762" s="2">
        <v>19724.8</v>
      </c>
      <c r="I2762" s="2" t="s">
        <v>29</v>
      </c>
      <c r="J2762" s="4">
        <v>1</v>
      </c>
      <c r="K2762" t="str">
        <f>_xlfn.XLOOKUP(D2762, dim_channels!A:A, dim_channels!C:C, "Not Found")</f>
        <v>OTA</v>
      </c>
      <c r="L2762" t="str">
        <f>_xlfn.XLOOKUP(D2762, dim_channels!A:A, dim_channels!B:B, "Not Found")</f>
        <v>Booking.com</v>
      </c>
    </row>
    <row r="2763" spans="1:12" x14ac:dyDescent="0.2">
      <c r="A2763" s="3" t="s">
        <v>3199</v>
      </c>
      <c r="B2763" s="3" t="s">
        <v>478</v>
      </c>
      <c r="C2763" s="3" t="s">
        <v>81</v>
      </c>
      <c r="D2763" s="3" t="s">
        <v>206</v>
      </c>
      <c r="E2763" s="3" t="s">
        <v>207</v>
      </c>
      <c r="F2763" s="3">
        <v>7726.84</v>
      </c>
      <c r="G2763" s="3">
        <v>0</v>
      </c>
      <c r="H2763" s="3">
        <v>7726.84</v>
      </c>
      <c r="I2763" s="3" t="s">
        <v>29</v>
      </c>
      <c r="J2763" s="5">
        <v>1</v>
      </c>
      <c r="K2763" t="str">
        <f>_xlfn.XLOOKUP(D2763, dim_channels!A:A, dim_channels!C:C, "Not Found")</f>
        <v>Direct</v>
      </c>
      <c r="L2763" t="str">
        <f>_xlfn.XLOOKUP(D2763, dim_channels!A:A, dim_channels!B:B, "Not Found")</f>
        <v>Walk-in</v>
      </c>
    </row>
    <row r="2764" spans="1:12" x14ac:dyDescent="0.2">
      <c r="A2764" s="2" t="s">
        <v>3200</v>
      </c>
      <c r="B2764" s="2" t="s">
        <v>608</v>
      </c>
      <c r="C2764" s="2" t="s">
        <v>608</v>
      </c>
      <c r="D2764" s="2" t="s">
        <v>64</v>
      </c>
      <c r="E2764" s="2" t="s">
        <v>34</v>
      </c>
      <c r="F2764" s="2">
        <v>6918.51</v>
      </c>
      <c r="G2764" s="2">
        <v>0</v>
      </c>
      <c r="H2764" s="2">
        <v>6918.51</v>
      </c>
      <c r="I2764" s="2" t="s">
        <v>41</v>
      </c>
      <c r="J2764" s="4">
        <v>1</v>
      </c>
      <c r="K2764" t="str">
        <f>_xlfn.XLOOKUP(D2764, dim_channels!A:A, dim_channels!C:C, "Not Found")</f>
        <v>Direct</v>
      </c>
      <c r="L2764" t="str">
        <f>_xlfn.XLOOKUP(D2764, dim_channels!A:A, dim_channels!B:B, "Not Found")</f>
        <v>Direct Website</v>
      </c>
    </row>
    <row r="2765" spans="1:12" x14ac:dyDescent="0.2">
      <c r="A2765" s="3" t="s">
        <v>3201</v>
      </c>
      <c r="B2765" s="3" t="s">
        <v>69</v>
      </c>
      <c r="C2765" s="3" t="s">
        <v>534</v>
      </c>
      <c r="D2765" s="3" t="s">
        <v>52</v>
      </c>
      <c r="E2765" s="3" t="s">
        <v>60</v>
      </c>
      <c r="F2765" s="3">
        <v>6193.79</v>
      </c>
      <c r="G2765" s="3">
        <v>0</v>
      </c>
      <c r="H2765" s="3">
        <v>6193.79</v>
      </c>
      <c r="I2765" s="3" t="s">
        <v>41</v>
      </c>
      <c r="J2765" s="5">
        <v>1</v>
      </c>
      <c r="K2765" t="str">
        <f>_xlfn.XLOOKUP(D2765, dim_channels!A:A, dim_channels!C:C, "Not Found")</f>
        <v>OTA</v>
      </c>
      <c r="L2765" t="str">
        <f>_xlfn.XLOOKUP(D2765, dim_channels!A:A, dim_channels!B:B, "Not Found")</f>
        <v>Agoda</v>
      </c>
    </row>
    <row r="2766" spans="1:12" x14ac:dyDescent="0.2">
      <c r="A2766" s="2" t="s">
        <v>3202</v>
      </c>
      <c r="B2766" s="2" t="s">
        <v>148</v>
      </c>
      <c r="C2766" s="2" t="s">
        <v>409</v>
      </c>
      <c r="D2766" s="2" t="s">
        <v>27</v>
      </c>
      <c r="E2766" s="2" t="s">
        <v>34</v>
      </c>
      <c r="F2766" s="2">
        <v>5841.59</v>
      </c>
      <c r="G2766" s="2">
        <v>1051.49</v>
      </c>
      <c r="H2766" s="2">
        <v>4790.1000000000004</v>
      </c>
      <c r="I2766" s="2" t="s">
        <v>29</v>
      </c>
      <c r="J2766" s="4">
        <v>1.219513162564456</v>
      </c>
      <c r="K2766" t="str">
        <f>_xlfn.XLOOKUP(D2766, dim_channels!A:A, dim_channels!C:C, "Not Found")</f>
        <v>OTA</v>
      </c>
      <c r="L2766" t="str">
        <f>_xlfn.XLOOKUP(D2766, dim_channels!A:A, dim_channels!B:B, "Not Found")</f>
        <v>Expedia</v>
      </c>
    </row>
    <row r="2767" spans="1:12" x14ac:dyDescent="0.2">
      <c r="A2767" s="3" t="s">
        <v>3203</v>
      </c>
      <c r="B2767" s="3" t="s">
        <v>183</v>
      </c>
      <c r="C2767" s="3" t="s">
        <v>97</v>
      </c>
      <c r="D2767" s="3" t="s">
        <v>33</v>
      </c>
      <c r="E2767" s="3" t="s">
        <v>60</v>
      </c>
      <c r="F2767" s="3">
        <v>14888.83</v>
      </c>
      <c r="G2767" s="3">
        <v>0</v>
      </c>
      <c r="H2767" s="3">
        <v>14888.83</v>
      </c>
      <c r="I2767" s="3" t="s">
        <v>29</v>
      </c>
      <c r="J2767" s="5">
        <v>1</v>
      </c>
      <c r="K2767" t="str">
        <f>_xlfn.XLOOKUP(D2767, dim_channels!A:A, dim_channels!C:C, "Not Found")</f>
        <v>OTA</v>
      </c>
      <c r="L2767" t="str">
        <f>_xlfn.XLOOKUP(D2767, dim_channels!A:A, dim_channels!B:B, "Not Found")</f>
        <v>Booking.com</v>
      </c>
    </row>
    <row r="2768" spans="1:12" x14ac:dyDescent="0.2">
      <c r="A2768" s="2" t="s">
        <v>3204</v>
      </c>
      <c r="B2768" s="2" t="s">
        <v>167</v>
      </c>
      <c r="C2768" s="2" t="s">
        <v>37</v>
      </c>
      <c r="D2768" s="2" t="s">
        <v>33</v>
      </c>
      <c r="E2768" s="2" t="s">
        <v>34</v>
      </c>
      <c r="F2768" s="2">
        <v>9038.2900000000009</v>
      </c>
      <c r="G2768" s="2">
        <v>1355.74</v>
      </c>
      <c r="H2768" s="2">
        <v>7682.55</v>
      </c>
      <c r="I2768" s="2" t="s">
        <v>29</v>
      </c>
      <c r="J2768" s="4">
        <v>1.1764700522612941</v>
      </c>
      <c r="K2768" t="str">
        <f>_xlfn.XLOOKUP(D2768, dim_channels!A:A, dim_channels!C:C, "Not Found")</f>
        <v>OTA</v>
      </c>
      <c r="L2768" t="str">
        <f>_xlfn.XLOOKUP(D2768, dim_channels!A:A, dim_channels!B:B, "Not Found")</f>
        <v>Booking.com</v>
      </c>
    </row>
    <row r="2769" spans="1:12" x14ac:dyDescent="0.2">
      <c r="A2769" s="3" t="s">
        <v>3205</v>
      </c>
      <c r="B2769" s="3" t="s">
        <v>285</v>
      </c>
      <c r="C2769" s="3" t="s">
        <v>949</v>
      </c>
      <c r="D2769" s="3" t="s">
        <v>52</v>
      </c>
      <c r="E2769" s="3" t="s">
        <v>34</v>
      </c>
      <c r="F2769" s="3">
        <v>6693.46</v>
      </c>
      <c r="G2769" s="3">
        <v>803.22</v>
      </c>
      <c r="H2769" s="3">
        <v>5890.24</v>
      </c>
      <c r="I2769" s="3" t="s">
        <v>29</v>
      </c>
      <c r="J2769" s="5">
        <v>1.1363645623947409</v>
      </c>
      <c r="K2769" t="str">
        <f>_xlfn.XLOOKUP(D2769, dim_channels!A:A, dim_channels!C:C, "Not Found")</f>
        <v>OTA</v>
      </c>
      <c r="L2769" t="str">
        <f>_xlfn.XLOOKUP(D2769, dim_channels!A:A, dim_channels!B:B, "Not Found")</f>
        <v>Agoda</v>
      </c>
    </row>
    <row r="2770" spans="1:12" x14ac:dyDescent="0.2">
      <c r="A2770" s="2" t="s">
        <v>3206</v>
      </c>
      <c r="B2770" s="2" t="s">
        <v>634</v>
      </c>
      <c r="C2770" s="2" t="s">
        <v>595</v>
      </c>
      <c r="D2770" s="2" t="s">
        <v>52</v>
      </c>
      <c r="E2770" s="2" t="s">
        <v>60</v>
      </c>
      <c r="F2770" s="2">
        <v>4588.92</v>
      </c>
      <c r="G2770" s="2">
        <v>0</v>
      </c>
      <c r="H2770" s="2">
        <v>4588.92</v>
      </c>
      <c r="I2770" s="2" t="s">
        <v>29</v>
      </c>
      <c r="J2770" s="4">
        <v>1</v>
      </c>
      <c r="K2770" t="str">
        <f>_xlfn.XLOOKUP(D2770, dim_channels!A:A, dim_channels!C:C, "Not Found")</f>
        <v>OTA</v>
      </c>
      <c r="L2770" t="str">
        <f>_xlfn.XLOOKUP(D2770, dim_channels!A:A, dim_channels!B:B, "Not Found")</f>
        <v>Agoda</v>
      </c>
    </row>
    <row r="2771" spans="1:12" x14ac:dyDescent="0.2">
      <c r="A2771" s="3" t="s">
        <v>3207</v>
      </c>
      <c r="B2771" s="3" t="s">
        <v>564</v>
      </c>
      <c r="C2771" s="3" t="s">
        <v>986</v>
      </c>
      <c r="D2771" s="3" t="s">
        <v>169</v>
      </c>
      <c r="E2771" s="3" t="s">
        <v>46</v>
      </c>
      <c r="F2771" s="3">
        <v>6321.54</v>
      </c>
      <c r="G2771" s="3">
        <v>1264.31</v>
      </c>
      <c r="H2771" s="3">
        <v>5057.2299999999996</v>
      </c>
      <c r="I2771" s="3" t="s">
        <v>29</v>
      </c>
      <c r="J2771" s="5">
        <v>1.250000494341764</v>
      </c>
      <c r="K2771" t="str">
        <f>_xlfn.XLOOKUP(D2771, dim_channels!A:A, dim_channels!C:C, "Not Found")</f>
        <v>GDS</v>
      </c>
      <c r="L2771" t="str">
        <f>_xlfn.XLOOKUP(D2771, dim_channels!A:A, dim_channels!B:B, "Not Found")</f>
        <v>GDS (Amadeus)</v>
      </c>
    </row>
    <row r="2772" spans="1:12" x14ac:dyDescent="0.2">
      <c r="A2772" s="2" t="s">
        <v>3208</v>
      </c>
      <c r="B2772" s="2" t="s">
        <v>161</v>
      </c>
      <c r="C2772" s="2" t="s">
        <v>578</v>
      </c>
      <c r="D2772" s="2" t="s">
        <v>27</v>
      </c>
      <c r="E2772" s="2" t="s">
        <v>28</v>
      </c>
      <c r="F2772" s="2">
        <v>10146.16</v>
      </c>
      <c r="G2772" s="2">
        <v>1826.31</v>
      </c>
      <c r="H2772" s="2">
        <v>8319.85</v>
      </c>
      <c r="I2772" s="2" t="s">
        <v>29</v>
      </c>
      <c r="J2772" s="4">
        <v>1.2195123710163041</v>
      </c>
      <c r="K2772" t="str">
        <f>_xlfn.XLOOKUP(D2772, dim_channels!A:A, dim_channels!C:C, "Not Found")</f>
        <v>OTA</v>
      </c>
      <c r="L2772" t="str">
        <f>_xlfn.XLOOKUP(D2772, dim_channels!A:A, dim_channels!B:B, "Not Found")</f>
        <v>Expedia</v>
      </c>
    </row>
    <row r="2773" spans="1:12" x14ac:dyDescent="0.2">
      <c r="A2773" s="3" t="s">
        <v>3209</v>
      </c>
      <c r="B2773" s="3" t="s">
        <v>389</v>
      </c>
      <c r="C2773" s="3" t="s">
        <v>705</v>
      </c>
      <c r="D2773" s="3" t="s">
        <v>52</v>
      </c>
      <c r="E2773" s="3" t="s">
        <v>34</v>
      </c>
      <c r="F2773" s="3">
        <v>7394.35</v>
      </c>
      <c r="G2773" s="3">
        <v>887.32</v>
      </c>
      <c r="H2773" s="3">
        <v>6507.03</v>
      </c>
      <c r="I2773" s="3" t="s">
        <v>41</v>
      </c>
      <c r="J2773" s="5">
        <v>1.136363287091039</v>
      </c>
      <c r="K2773" t="str">
        <f>_xlfn.XLOOKUP(D2773, dim_channels!A:A, dim_channels!C:C, "Not Found")</f>
        <v>OTA</v>
      </c>
      <c r="L2773" t="str">
        <f>_xlfn.XLOOKUP(D2773, dim_channels!A:A, dim_channels!B:B, "Not Found")</f>
        <v>Agoda</v>
      </c>
    </row>
    <row r="2774" spans="1:12" x14ac:dyDescent="0.2">
      <c r="A2774" s="2" t="s">
        <v>3210</v>
      </c>
      <c r="B2774" s="2" t="s">
        <v>538</v>
      </c>
      <c r="C2774" s="2" t="s">
        <v>406</v>
      </c>
      <c r="D2774" s="2" t="s">
        <v>33</v>
      </c>
      <c r="E2774" s="2" t="s">
        <v>34</v>
      </c>
      <c r="F2774" s="2">
        <v>13595.01</v>
      </c>
      <c r="G2774" s="2">
        <v>2039.25</v>
      </c>
      <c r="H2774" s="2">
        <v>11555.76</v>
      </c>
      <c r="I2774" s="2" t="s">
        <v>29</v>
      </c>
      <c r="J2774" s="4">
        <v>1.176470435523064</v>
      </c>
      <c r="K2774" t="str">
        <f>_xlfn.XLOOKUP(D2774, dim_channels!A:A, dim_channels!C:C, "Not Found")</f>
        <v>OTA</v>
      </c>
      <c r="L2774" t="str">
        <f>_xlfn.XLOOKUP(D2774, dim_channels!A:A, dim_channels!B:B, "Not Found")</f>
        <v>Booking.com</v>
      </c>
    </row>
    <row r="2775" spans="1:12" x14ac:dyDescent="0.2">
      <c r="A2775" s="3" t="s">
        <v>3211</v>
      </c>
      <c r="B2775" s="3" t="s">
        <v>702</v>
      </c>
      <c r="C2775" s="3" t="s">
        <v>875</v>
      </c>
      <c r="D2775" s="3" t="s">
        <v>33</v>
      </c>
      <c r="E2775" s="3" t="s">
        <v>28</v>
      </c>
      <c r="F2775" s="3">
        <v>6061.82</v>
      </c>
      <c r="G2775" s="3">
        <v>909.27</v>
      </c>
      <c r="H2775" s="3">
        <v>5152.55</v>
      </c>
      <c r="I2775" s="3" t="s">
        <v>56</v>
      </c>
      <c r="J2775" s="5">
        <v>1.176469903251788</v>
      </c>
      <c r="K2775" t="str">
        <f>_xlfn.XLOOKUP(D2775, dim_channels!A:A, dim_channels!C:C, "Not Found")</f>
        <v>OTA</v>
      </c>
      <c r="L2775" t="str">
        <f>_xlfn.XLOOKUP(D2775, dim_channels!A:A, dim_channels!B:B, "Not Found")</f>
        <v>Booking.com</v>
      </c>
    </row>
    <row r="2776" spans="1:12" x14ac:dyDescent="0.2">
      <c r="A2776" s="2" t="s">
        <v>3212</v>
      </c>
      <c r="B2776" s="2" t="s">
        <v>51</v>
      </c>
      <c r="C2776" s="2" t="s">
        <v>126</v>
      </c>
      <c r="D2776" s="2" t="s">
        <v>169</v>
      </c>
      <c r="E2776" s="2" t="s">
        <v>46</v>
      </c>
      <c r="F2776" s="2">
        <v>5844.49</v>
      </c>
      <c r="G2776" s="2">
        <v>1168.9000000000001</v>
      </c>
      <c r="H2776" s="2">
        <v>4675.59</v>
      </c>
      <c r="I2776" s="2" t="s">
        <v>29</v>
      </c>
      <c r="J2776" s="4">
        <v>1.2500005346918781</v>
      </c>
      <c r="K2776" t="str">
        <f>_xlfn.XLOOKUP(D2776, dim_channels!A:A, dim_channels!C:C, "Not Found")</f>
        <v>GDS</v>
      </c>
      <c r="L2776" t="str">
        <f>_xlfn.XLOOKUP(D2776, dim_channels!A:A, dim_channels!B:B, "Not Found")</f>
        <v>GDS (Amadeus)</v>
      </c>
    </row>
    <row r="2777" spans="1:12" x14ac:dyDescent="0.2">
      <c r="A2777" s="3" t="s">
        <v>3213</v>
      </c>
      <c r="B2777" s="3" t="s">
        <v>471</v>
      </c>
      <c r="C2777" s="3" t="s">
        <v>918</v>
      </c>
      <c r="D2777" s="3" t="s">
        <v>52</v>
      </c>
      <c r="E2777" s="3" t="s">
        <v>34</v>
      </c>
      <c r="F2777" s="3">
        <v>10473.64</v>
      </c>
      <c r="G2777" s="3">
        <v>1256.8399999999999</v>
      </c>
      <c r="H2777" s="3">
        <v>9216.7999999999993</v>
      </c>
      <c r="I2777" s="3" t="s">
        <v>56</v>
      </c>
      <c r="J2777" s="5">
        <v>1.136364030900096</v>
      </c>
      <c r="K2777" t="str">
        <f>_xlfn.XLOOKUP(D2777, dim_channels!A:A, dim_channels!C:C, "Not Found")</f>
        <v>OTA</v>
      </c>
      <c r="L2777" t="str">
        <f>_xlfn.XLOOKUP(D2777, dim_channels!A:A, dim_channels!B:B, "Not Found")</f>
        <v>Agoda</v>
      </c>
    </row>
    <row r="2778" spans="1:12" x14ac:dyDescent="0.2">
      <c r="A2778" s="2" t="s">
        <v>3214</v>
      </c>
      <c r="B2778" s="2" t="s">
        <v>405</v>
      </c>
      <c r="C2778" s="2" t="s">
        <v>2002</v>
      </c>
      <c r="D2778" s="2" t="s">
        <v>169</v>
      </c>
      <c r="E2778" s="2" t="s">
        <v>46</v>
      </c>
      <c r="F2778" s="2">
        <v>8564.2999999999993</v>
      </c>
      <c r="G2778" s="2">
        <v>1712.86</v>
      </c>
      <c r="H2778" s="2">
        <v>6851.44</v>
      </c>
      <c r="I2778" s="2" t="s">
        <v>56</v>
      </c>
      <c r="J2778" s="4">
        <v>1.25</v>
      </c>
      <c r="K2778" t="str">
        <f>_xlfn.XLOOKUP(D2778, dim_channels!A:A, dim_channels!C:C, "Not Found")</f>
        <v>GDS</v>
      </c>
      <c r="L2778" t="str">
        <f>_xlfn.XLOOKUP(D2778, dim_channels!A:A, dim_channels!B:B, "Not Found")</f>
        <v>GDS (Amadeus)</v>
      </c>
    </row>
    <row r="2779" spans="1:12" x14ac:dyDescent="0.2">
      <c r="A2779" s="3" t="s">
        <v>3215</v>
      </c>
      <c r="B2779" s="3" t="s">
        <v>132</v>
      </c>
      <c r="C2779" s="3" t="s">
        <v>133</v>
      </c>
      <c r="D2779" s="3" t="s">
        <v>33</v>
      </c>
      <c r="E2779" s="3" t="s">
        <v>60</v>
      </c>
      <c r="F2779" s="3">
        <v>6480.23</v>
      </c>
      <c r="G2779" s="3">
        <v>0</v>
      </c>
      <c r="H2779" s="3">
        <v>6480.23</v>
      </c>
      <c r="I2779" s="3" t="s">
        <v>56</v>
      </c>
      <c r="J2779" s="5">
        <v>1</v>
      </c>
      <c r="K2779" t="str">
        <f>_xlfn.XLOOKUP(D2779, dim_channels!A:A, dim_channels!C:C, "Not Found")</f>
        <v>OTA</v>
      </c>
      <c r="L2779" t="str">
        <f>_xlfn.XLOOKUP(D2779, dim_channels!A:A, dim_channels!B:B, "Not Found")</f>
        <v>Booking.com</v>
      </c>
    </row>
    <row r="2780" spans="1:12" x14ac:dyDescent="0.2">
      <c r="A2780" s="2" t="s">
        <v>3216</v>
      </c>
      <c r="B2780" s="2" t="s">
        <v>590</v>
      </c>
      <c r="C2780" s="2" t="s">
        <v>162</v>
      </c>
      <c r="D2780" s="2" t="s">
        <v>64</v>
      </c>
      <c r="E2780" s="2" t="s">
        <v>28</v>
      </c>
      <c r="F2780" s="2">
        <v>21350.58</v>
      </c>
      <c r="G2780" s="2">
        <v>0</v>
      </c>
      <c r="H2780" s="2">
        <v>21350.58</v>
      </c>
      <c r="I2780" s="2" t="s">
        <v>29</v>
      </c>
      <c r="J2780" s="4">
        <v>1</v>
      </c>
      <c r="K2780" t="str">
        <f>_xlfn.XLOOKUP(D2780, dim_channels!A:A, dim_channels!C:C, "Not Found")</f>
        <v>Direct</v>
      </c>
      <c r="L2780" t="str">
        <f>_xlfn.XLOOKUP(D2780, dim_channels!A:A, dim_channels!B:B, "Not Found")</f>
        <v>Direct Website</v>
      </c>
    </row>
    <row r="2781" spans="1:12" x14ac:dyDescent="0.2">
      <c r="A2781" s="3" t="s">
        <v>3217</v>
      </c>
      <c r="B2781" s="3" t="s">
        <v>394</v>
      </c>
      <c r="C2781" s="3" t="s">
        <v>322</v>
      </c>
      <c r="D2781" s="3" t="s">
        <v>27</v>
      </c>
      <c r="E2781" s="3" t="s">
        <v>34</v>
      </c>
      <c r="F2781" s="3">
        <v>3185.81</v>
      </c>
      <c r="G2781" s="3">
        <v>573.45000000000005</v>
      </c>
      <c r="H2781" s="3">
        <v>2612.36</v>
      </c>
      <c r="I2781" s="3" t="s">
        <v>29</v>
      </c>
      <c r="J2781" s="5">
        <v>1.2195141557825111</v>
      </c>
      <c r="K2781" t="str">
        <f>_xlfn.XLOOKUP(D2781, dim_channels!A:A, dim_channels!C:C, "Not Found")</f>
        <v>OTA</v>
      </c>
      <c r="L2781" t="str">
        <f>_xlfn.XLOOKUP(D2781, dim_channels!A:A, dim_channels!B:B, "Not Found")</f>
        <v>Expedia</v>
      </c>
    </row>
    <row r="2782" spans="1:12" x14ac:dyDescent="0.2">
      <c r="A2782" s="2" t="s">
        <v>3218</v>
      </c>
      <c r="B2782" s="2" t="s">
        <v>197</v>
      </c>
      <c r="C2782" s="2" t="s">
        <v>1101</v>
      </c>
      <c r="D2782" s="2" t="s">
        <v>114</v>
      </c>
      <c r="E2782" s="2" t="s">
        <v>46</v>
      </c>
      <c r="F2782" s="2">
        <v>10865.03</v>
      </c>
      <c r="G2782" s="2">
        <v>1086.5</v>
      </c>
      <c r="H2782" s="2">
        <v>9778.5300000000007</v>
      </c>
      <c r="I2782" s="2" t="s">
        <v>29</v>
      </c>
      <c r="J2782" s="4">
        <v>1.111110770228245</v>
      </c>
      <c r="K2782" t="str">
        <f>_xlfn.XLOOKUP(D2782, dim_channels!A:A, dim_channels!C:C, "Not Found")</f>
        <v>Offline</v>
      </c>
      <c r="L2782" t="str">
        <f>_xlfn.XLOOKUP(D2782, dim_channels!A:A, dim_channels!B:B, "Not Found")</f>
        <v>Travel Agency</v>
      </c>
    </row>
    <row r="2783" spans="1:12" x14ac:dyDescent="0.2">
      <c r="A2783" s="3" t="s">
        <v>3219</v>
      </c>
      <c r="B2783" s="3" t="s">
        <v>187</v>
      </c>
      <c r="C2783" s="3" t="s">
        <v>282</v>
      </c>
      <c r="D2783" s="3" t="s">
        <v>52</v>
      </c>
      <c r="E2783" s="3" t="s">
        <v>60</v>
      </c>
      <c r="F2783" s="3">
        <v>8159.83</v>
      </c>
      <c r="G2783" s="3">
        <v>0</v>
      </c>
      <c r="H2783" s="3">
        <v>8159.83</v>
      </c>
      <c r="I2783" s="3" t="s">
        <v>41</v>
      </c>
      <c r="J2783" s="5">
        <v>1</v>
      </c>
      <c r="K2783" t="str">
        <f>_xlfn.XLOOKUP(D2783, dim_channels!A:A, dim_channels!C:C, "Not Found")</f>
        <v>OTA</v>
      </c>
      <c r="L2783" t="str">
        <f>_xlfn.XLOOKUP(D2783, dim_channels!A:A, dim_channels!B:B, "Not Found")</f>
        <v>Agoda</v>
      </c>
    </row>
    <row r="2784" spans="1:12" x14ac:dyDescent="0.2">
      <c r="A2784" s="2" t="s">
        <v>3220</v>
      </c>
      <c r="B2784" s="2" t="s">
        <v>219</v>
      </c>
      <c r="C2784" s="2" t="s">
        <v>299</v>
      </c>
      <c r="D2784" s="2" t="s">
        <v>27</v>
      </c>
      <c r="E2784" s="2" t="s">
        <v>34</v>
      </c>
      <c r="F2784" s="2">
        <v>6223</v>
      </c>
      <c r="G2784" s="2">
        <v>1120.1400000000001</v>
      </c>
      <c r="H2784" s="2">
        <v>5102.8599999999997</v>
      </c>
      <c r="I2784" s="2" t="s">
        <v>29</v>
      </c>
      <c r="J2784" s="4">
        <v>1.219512195121951</v>
      </c>
      <c r="K2784" t="str">
        <f>_xlfn.XLOOKUP(D2784, dim_channels!A:A, dim_channels!C:C, "Not Found")</f>
        <v>OTA</v>
      </c>
      <c r="L2784" t="str">
        <f>_xlfn.XLOOKUP(D2784, dim_channels!A:A, dim_channels!B:B, "Not Found")</f>
        <v>Expedia</v>
      </c>
    </row>
    <row r="2785" spans="1:12" x14ac:dyDescent="0.2">
      <c r="A2785" s="3" t="s">
        <v>3221</v>
      </c>
      <c r="B2785" s="3" t="s">
        <v>229</v>
      </c>
      <c r="C2785" s="3" t="s">
        <v>400</v>
      </c>
      <c r="D2785" s="3" t="s">
        <v>52</v>
      </c>
      <c r="E2785" s="3" t="s">
        <v>60</v>
      </c>
      <c r="F2785" s="3">
        <v>5496.87</v>
      </c>
      <c r="G2785" s="3">
        <v>0</v>
      </c>
      <c r="H2785" s="3">
        <v>5496.87</v>
      </c>
      <c r="I2785" s="3" t="s">
        <v>29</v>
      </c>
      <c r="J2785" s="5">
        <v>1</v>
      </c>
      <c r="K2785" t="str">
        <f>_xlfn.XLOOKUP(D2785, dim_channels!A:A, dim_channels!C:C, "Not Found")</f>
        <v>OTA</v>
      </c>
      <c r="L2785" t="str">
        <f>_xlfn.XLOOKUP(D2785, dim_channels!A:A, dim_channels!B:B, "Not Found")</f>
        <v>Agoda</v>
      </c>
    </row>
    <row r="2786" spans="1:12" x14ac:dyDescent="0.2">
      <c r="A2786" s="2" t="s">
        <v>3222</v>
      </c>
      <c r="B2786" s="2" t="s">
        <v>375</v>
      </c>
      <c r="C2786" s="2" t="s">
        <v>445</v>
      </c>
      <c r="D2786" s="2" t="s">
        <v>27</v>
      </c>
      <c r="E2786" s="2" t="s">
        <v>34</v>
      </c>
      <c r="F2786" s="2">
        <v>9741.49</v>
      </c>
      <c r="G2786" s="2">
        <v>1753.47</v>
      </c>
      <c r="H2786" s="2">
        <v>7988.02</v>
      </c>
      <c r="I2786" s="2" t="s">
        <v>29</v>
      </c>
      <c r="J2786" s="4">
        <v>1.219512469923711</v>
      </c>
      <c r="K2786" t="str">
        <f>_xlfn.XLOOKUP(D2786, dim_channels!A:A, dim_channels!C:C, "Not Found")</f>
        <v>OTA</v>
      </c>
      <c r="L2786" t="str">
        <f>_xlfn.XLOOKUP(D2786, dim_channels!A:A, dim_channels!B:B, "Not Found")</f>
        <v>Expedia</v>
      </c>
    </row>
    <row r="2787" spans="1:12" x14ac:dyDescent="0.2">
      <c r="A2787" s="3" t="s">
        <v>3223</v>
      </c>
      <c r="B2787" s="3" t="s">
        <v>603</v>
      </c>
      <c r="C2787" s="3" t="s">
        <v>123</v>
      </c>
      <c r="D2787" s="3" t="s">
        <v>206</v>
      </c>
      <c r="E2787" s="3" t="s">
        <v>207</v>
      </c>
      <c r="F2787" s="3">
        <v>3811.25</v>
      </c>
      <c r="G2787" s="3">
        <v>0</v>
      </c>
      <c r="H2787" s="3">
        <v>3811.25</v>
      </c>
      <c r="I2787" s="3" t="s">
        <v>29</v>
      </c>
      <c r="J2787" s="5">
        <v>1</v>
      </c>
      <c r="K2787" t="str">
        <f>_xlfn.XLOOKUP(D2787, dim_channels!A:A, dim_channels!C:C, "Not Found")</f>
        <v>Direct</v>
      </c>
      <c r="L2787" t="str">
        <f>_xlfn.XLOOKUP(D2787, dim_channels!A:A, dim_channels!B:B, "Not Found")</f>
        <v>Walk-in</v>
      </c>
    </row>
    <row r="2788" spans="1:12" x14ac:dyDescent="0.2">
      <c r="A2788" s="2" t="s">
        <v>3224</v>
      </c>
      <c r="B2788" s="2" t="s">
        <v>161</v>
      </c>
      <c r="C2788" s="2" t="s">
        <v>454</v>
      </c>
      <c r="D2788" s="2" t="s">
        <v>27</v>
      </c>
      <c r="E2788" s="2" t="s">
        <v>28</v>
      </c>
      <c r="F2788" s="2">
        <v>6840.77</v>
      </c>
      <c r="G2788" s="2">
        <v>1231.3399999999999</v>
      </c>
      <c r="H2788" s="2">
        <v>5609.43</v>
      </c>
      <c r="I2788" s="2" t="s">
        <v>41</v>
      </c>
      <c r="J2788" s="4">
        <v>1.21951249948747</v>
      </c>
      <c r="K2788" t="str">
        <f>_xlfn.XLOOKUP(D2788, dim_channels!A:A, dim_channels!C:C, "Not Found")</f>
        <v>OTA</v>
      </c>
      <c r="L2788" t="str">
        <f>_xlfn.XLOOKUP(D2788, dim_channels!A:A, dim_channels!B:B, "Not Found")</f>
        <v>Expedia</v>
      </c>
    </row>
    <row r="2789" spans="1:12" x14ac:dyDescent="0.2">
      <c r="A2789" s="3" t="s">
        <v>3225</v>
      </c>
      <c r="B2789" s="3" t="s">
        <v>292</v>
      </c>
      <c r="C2789" s="3" t="s">
        <v>426</v>
      </c>
      <c r="D2789" s="3" t="s">
        <v>27</v>
      </c>
      <c r="E2789" s="3" t="s">
        <v>34</v>
      </c>
      <c r="F2789" s="3">
        <v>3673.33</v>
      </c>
      <c r="G2789" s="3">
        <v>661.2</v>
      </c>
      <c r="H2789" s="3">
        <v>3012.13</v>
      </c>
      <c r="I2789" s="3" t="s">
        <v>29</v>
      </c>
      <c r="J2789" s="5">
        <v>1.2195124380421829</v>
      </c>
      <c r="K2789" t="str">
        <f>_xlfn.XLOOKUP(D2789, dim_channels!A:A, dim_channels!C:C, "Not Found")</f>
        <v>OTA</v>
      </c>
      <c r="L2789" t="str">
        <f>_xlfn.XLOOKUP(D2789, dim_channels!A:A, dim_channels!B:B, "Not Found")</f>
        <v>Expedia</v>
      </c>
    </row>
    <row r="2790" spans="1:12" x14ac:dyDescent="0.2">
      <c r="A2790" s="2" t="s">
        <v>3226</v>
      </c>
      <c r="B2790" s="2" t="s">
        <v>173</v>
      </c>
      <c r="C2790" s="2" t="s">
        <v>831</v>
      </c>
      <c r="D2790" s="2" t="s">
        <v>52</v>
      </c>
      <c r="E2790" s="2" t="s">
        <v>60</v>
      </c>
      <c r="F2790" s="2">
        <v>26185.919999999998</v>
      </c>
      <c r="G2790" s="2">
        <v>0</v>
      </c>
      <c r="H2790" s="2">
        <v>26185.919999999998</v>
      </c>
      <c r="I2790" s="2" t="s">
        <v>29</v>
      </c>
      <c r="J2790" s="4">
        <v>1</v>
      </c>
      <c r="K2790" t="str">
        <f>_xlfn.XLOOKUP(D2790, dim_channels!A:A, dim_channels!C:C, "Not Found")</f>
        <v>OTA</v>
      </c>
      <c r="L2790" t="str">
        <f>_xlfn.XLOOKUP(D2790, dim_channels!A:A, dim_channels!B:B, "Not Found")</f>
        <v>Agoda</v>
      </c>
    </row>
    <row r="2791" spans="1:12" x14ac:dyDescent="0.2">
      <c r="A2791" s="3" t="s">
        <v>3227</v>
      </c>
      <c r="B2791" s="3" t="s">
        <v>94</v>
      </c>
      <c r="C2791" s="3" t="s">
        <v>78</v>
      </c>
      <c r="D2791" s="3" t="s">
        <v>52</v>
      </c>
      <c r="E2791" s="3" t="s">
        <v>34</v>
      </c>
      <c r="F2791" s="3">
        <v>2182.08</v>
      </c>
      <c r="G2791" s="3">
        <v>261.85000000000002</v>
      </c>
      <c r="H2791" s="3">
        <v>1920.23</v>
      </c>
      <c r="I2791" s="3" t="s">
        <v>29</v>
      </c>
      <c r="J2791" s="5">
        <v>1.1363638730777039</v>
      </c>
      <c r="K2791" t="str">
        <f>_xlfn.XLOOKUP(D2791, dim_channels!A:A, dim_channels!C:C, "Not Found")</f>
        <v>OTA</v>
      </c>
      <c r="L2791" t="str">
        <f>_xlfn.XLOOKUP(D2791, dim_channels!A:A, dim_channels!B:B, "Not Found")</f>
        <v>Agoda</v>
      </c>
    </row>
    <row r="2792" spans="1:12" x14ac:dyDescent="0.2">
      <c r="A2792" s="2" t="s">
        <v>3228</v>
      </c>
      <c r="B2792" s="2" t="s">
        <v>195</v>
      </c>
      <c r="C2792" s="2" t="s">
        <v>187</v>
      </c>
      <c r="D2792" s="2" t="s">
        <v>52</v>
      </c>
      <c r="E2792" s="2" t="s">
        <v>60</v>
      </c>
      <c r="F2792" s="2">
        <v>11901.29</v>
      </c>
      <c r="G2792" s="2">
        <v>0</v>
      </c>
      <c r="H2792" s="2">
        <v>11901.29</v>
      </c>
      <c r="I2792" s="2" t="s">
        <v>29</v>
      </c>
      <c r="J2792" s="4">
        <v>1</v>
      </c>
      <c r="K2792" t="str">
        <f>_xlfn.XLOOKUP(D2792, dim_channels!A:A, dim_channels!C:C, "Not Found")</f>
        <v>OTA</v>
      </c>
      <c r="L2792" t="str">
        <f>_xlfn.XLOOKUP(D2792, dim_channels!A:A, dim_channels!B:B, "Not Found")</f>
        <v>Agoda</v>
      </c>
    </row>
    <row r="2793" spans="1:12" x14ac:dyDescent="0.2">
      <c r="A2793" s="3" t="s">
        <v>3229</v>
      </c>
      <c r="B2793" s="3" t="s">
        <v>807</v>
      </c>
      <c r="C2793" s="3" t="s">
        <v>162</v>
      </c>
      <c r="D2793" s="3" t="s">
        <v>27</v>
      </c>
      <c r="E2793" s="3" t="s">
        <v>28</v>
      </c>
      <c r="F2793" s="3">
        <v>3013.88</v>
      </c>
      <c r="G2793" s="3">
        <v>542.5</v>
      </c>
      <c r="H2793" s="3">
        <v>2471.38</v>
      </c>
      <c r="I2793" s="3" t="s">
        <v>41</v>
      </c>
      <c r="J2793" s="5">
        <v>1.2195129846482531</v>
      </c>
      <c r="K2793" t="str">
        <f>_xlfn.XLOOKUP(D2793, dim_channels!A:A, dim_channels!C:C, "Not Found")</f>
        <v>OTA</v>
      </c>
      <c r="L2793" t="str">
        <f>_xlfn.XLOOKUP(D2793, dim_channels!A:A, dim_channels!B:B, "Not Found")</f>
        <v>Expedia</v>
      </c>
    </row>
    <row r="2794" spans="1:12" x14ac:dyDescent="0.2">
      <c r="A2794" s="2" t="s">
        <v>3230</v>
      </c>
      <c r="B2794" s="2" t="s">
        <v>661</v>
      </c>
      <c r="C2794" s="2" t="s">
        <v>104</v>
      </c>
      <c r="D2794" s="2" t="s">
        <v>114</v>
      </c>
      <c r="E2794" s="2" t="s">
        <v>115</v>
      </c>
      <c r="F2794" s="2">
        <v>6756.73</v>
      </c>
      <c r="G2794" s="2">
        <v>675.67</v>
      </c>
      <c r="H2794" s="2">
        <v>6081.06</v>
      </c>
      <c r="I2794" s="2" t="s">
        <v>41</v>
      </c>
      <c r="J2794" s="4">
        <v>1.111110562961062</v>
      </c>
      <c r="K2794" t="str">
        <f>_xlfn.XLOOKUP(D2794, dim_channels!A:A, dim_channels!C:C, "Not Found")</f>
        <v>Offline</v>
      </c>
      <c r="L2794" t="str">
        <f>_xlfn.XLOOKUP(D2794, dim_channels!A:A, dim_channels!B:B, "Not Found")</f>
        <v>Travel Agency</v>
      </c>
    </row>
    <row r="2795" spans="1:12" x14ac:dyDescent="0.2">
      <c r="A2795" s="3" t="s">
        <v>3231</v>
      </c>
      <c r="B2795" s="3" t="s">
        <v>136</v>
      </c>
      <c r="C2795" s="3" t="s">
        <v>1048</v>
      </c>
      <c r="D2795" s="3" t="s">
        <v>27</v>
      </c>
      <c r="E2795" s="3" t="s">
        <v>60</v>
      </c>
      <c r="F2795" s="3">
        <v>9388.4599999999991</v>
      </c>
      <c r="G2795" s="3">
        <v>0</v>
      </c>
      <c r="H2795" s="3">
        <v>9388.4599999999991</v>
      </c>
      <c r="I2795" s="3" t="s">
        <v>29</v>
      </c>
      <c r="J2795" s="5">
        <v>1</v>
      </c>
      <c r="K2795" t="str">
        <f>_xlfn.XLOOKUP(D2795, dim_channels!A:A, dim_channels!C:C, "Not Found")</f>
        <v>OTA</v>
      </c>
      <c r="L2795" t="str">
        <f>_xlfn.XLOOKUP(D2795, dim_channels!A:A, dim_channels!B:B, "Not Found")</f>
        <v>Expedia</v>
      </c>
    </row>
    <row r="2796" spans="1:12" x14ac:dyDescent="0.2">
      <c r="A2796" s="2" t="s">
        <v>3232</v>
      </c>
      <c r="B2796" s="2" t="s">
        <v>401</v>
      </c>
      <c r="C2796" s="2" t="s">
        <v>81</v>
      </c>
      <c r="D2796" s="2" t="s">
        <v>33</v>
      </c>
      <c r="E2796" s="2" t="s">
        <v>34</v>
      </c>
      <c r="F2796" s="2">
        <v>5811.31</v>
      </c>
      <c r="G2796" s="2">
        <v>871.7</v>
      </c>
      <c r="H2796" s="2">
        <v>4939.6099999999997</v>
      </c>
      <c r="I2796" s="2" t="s">
        <v>56</v>
      </c>
      <c r="J2796" s="4">
        <v>1.176471421832898</v>
      </c>
      <c r="K2796" t="str">
        <f>_xlfn.XLOOKUP(D2796, dim_channels!A:A, dim_channels!C:C, "Not Found")</f>
        <v>OTA</v>
      </c>
      <c r="L2796" t="str">
        <f>_xlfn.XLOOKUP(D2796, dim_channels!A:A, dim_channels!B:B, "Not Found")</f>
        <v>Booking.com</v>
      </c>
    </row>
    <row r="2797" spans="1:12" x14ac:dyDescent="0.2">
      <c r="A2797" s="3" t="s">
        <v>3233</v>
      </c>
      <c r="B2797" s="3" t="s">
        <v>209</v>
      </c>
      <c r="C2797" s="3" t="s">
        <v>343</v>
      </c>
      <c r="D2797" s="3" t="s">
        <v>27</v>
      </c>
      <c r="E2797" s="3" t="s">
        <v>28</v>
      </c>
      <c r="F2797" s="3">
        <v>8612.32</v>
      </c>
      <c r="G2797" s="3">
        <v>1550.22</v>
      </c>
      <c r="H2797" s="3">
        <v>7062.1</v>
      </c>
      <c r="I2797" s="3" t="s">
        <v>29</v>
      </c>
      <c r="J2797" s="5">
        <v>1.219512609563727</v>
      </c>
      <c r="K2797" t="str">
        <f>_xlfn.XLOOKUP(D2797, dim_channels!A:A, dim_channels!C:C, "Not Found")</f>
        <v>OTA</v>
      </c>
      <c r="L2797" t="str">
        <f>_xlfn.XLOOKUP(D2797, dim_channels!A:A, dim_channels!B:B, "Not Found")</f>
        <v>Expedia</v>
      </c>
    </row>
    <row r="2798" spans="1:12" x14ac:dyDescent="0.2">
      <c r="A2798" s="2" t="s">
        <v>3234</v>
      </c>
      <c r="B2798" s="2" t="s">
        <v>78</v>
      </c>
      <c r="C2798" s="2" t="s">
        <v>155</v>
      </c>
      <c r="D2798" s="2" t="s">
        <v>169</v>
      </c>
      <c r="E2798" s="2" t="s">
        <v>34</v>
      </c>
      <c r="F2798" s="2">
        <v>4663.41</v>
      </c>
      <c r="G2798" s="2">
        <v>932.68</v>
      </c>
      <c r="H2798" s="2">
        <v>3730.73</v>
      </c>
      <c r="I2798" s="2" t="s">
        <v>29</v>
      </c>
      <c r="J2798" s="4">
        <v>1.2499993298898611</v>
      </c>
      <c r="K2798" t="str">
        <f>_xlfn.XLOOKUP(D2798, dim_channels!A:A, dim_channels!C:C, "Not Found")</f>
        <v>GDS</v>
      </c>
      <c r="L2798" t="str">
        <f>_xlfn.XLOOKUP(D2798, dim_channels!A:A, dim_channels!B:B, "Not Found")</f>
        <v>GDS (Amadeus)</v>
      </c>
    </row>
    <row r="2799" spans="1:12" x14ac:dyDescent="0.2">
      <c r="A2799" s="3" t="s">
        <v>3235</v>
      </c>
      <c r="B2799" s="3" t="s">
        <v>329</v>
      </c>
      <c r="C2799" s="3" t="s">
        <v>329</v>
      </c>
      <c r="D2799" s="3" t="s">
        <v>27</v>
      </c>
      <c r="E2799" s="3" t="s">
        <v>60</v>
      </c>
      <c r="F2799" s="3">
        <v>7527.57</v>
      </c>
      <c r="G2799" s="3">
        <v>0</v>
      </c>
      <c r="H2799" s="3">
        <v>7527.57</v>
      </c>
      <c r="I2799" s="3" t="s">
        <v>29</v>
      </c>
      <c r="J2799" s="5">
        <v>1</v>
      </c>
      <c r="K2799" t="str">
        <f>_xlfn.XLOOKUP(D2799, dim_channels!A:A, dim_channels!C:C, "Not Found")</f>
        <v>OTA</v>
      </c>
      <c r="L2799" t="str">
        <f>_xlfn.XLOOKUP(D2799, dim_channels!A:A, dim_channels!B:B, "Not Found")</f>
        <v>Expedia</v>
      </c>
    </row>
    <row r="2800" spans="1:12" x14ac:dyDescent="0.2">
      <c r="A2800" s="2" t="s">
        <v>3236</v>
      </c>
      <c r="B2800" s="2" t="s">
        <v>1825</v>
      </c>
      <c r="C2800" s="2" t="s">
        <v>773</v>
      </c>
      <c r="D2800" s="2" t="s">
        <v>64</v>
      </c>
      <c r="E2800" s="2" t="s">
        <v>115</v>
      </c>
      <c r="F2800" s="2">
        <v>22179.87</v>
      </c>
      <c r="G2800" s="2">
        <v>0</v>
      </c>
      <c r="H2800" s="2">
        <v>22179.87</v>
      </c>
      <c r="I2800" s="2" t="s">
        <v>29</v>
      </c>
      <c r="J2800" s="4">
        <v>1</v>
      </c>
      <c r="K2800" t="str">
        <f>_xlfn.XLOOKUP(D2800, dim_channels!A:A, dim_channels!C:C, "Not Found")</f>
        <v>Direct</v>
      </c>
      <c r="L2800" t="str">
        <f>_xlfn.XLOOKUP(D2800, dim_channels!A:A, dim_channels!B:B, "Not Found")</f>
        <v>Direct Website</v>
      </c>
    </row>
    <row r="2801" spans="1:12" x14ac:dyDescent="0.2">
      <c r="A2801" s="3" t="s">
        <v>3237</v>
      </c>
      <c r="B2801" s="3" t="s">
        <v>577</v>
      </c>
      <c r="C2801" s="3" t="s">
        <v>578</v>
      </c>
      <c r="D2801" s="3" t="s">
        <v>64</v>
      </c>
      <c r="E2801" s="3" t="s">
        <v>115</v>
      </c>
      <c r="F2801" s="3">
        <v>17903.09</v>
      </c>
      <c r="G2801" s="3">
        <v>0</v>
      </c>
      <c r="H2801" s="3">
        <v>17903.09</v>
      </c>
      <c r="I2801" s="3" t="s">
        <v>29</v>
      </c>
      <c r="J2801" s="5">
        <v>1</v>
      </c>
      <c r="K2801" t="str">
        <f>_xlfn.XLOOKUP(D2801, dim_channels!A:A, dim_channels!C:C, "Not Found")</f>
        <v>Direct</v>
      </c>
      <c r="L2801" t="str">
        <f>_xlfn.XLOOKUP(D2801, dim_channels!A:A, dim_channels!B:B, "Not Found")</f>
        <v>Direct Website</v>
      </c>
    </row>
    <row r="2802" spans="1:12" x14ac:dyDescent="0.2">
      <c r="A2802" s="2" t="s">
        <v>3238</v>
      </c>
      <c r="B2802" s="2" t="s">
        <v>72</v>
      </c>
      <c r="C2802" s="2" t="s">
        <v>110</v>
      </c>
      <c r="D2802" s="2" t="s">
        <v>52</v>
      </c>
      <c r="E2802" s="2" t="s">
        <v>34</v>
      </c>
      <c r="F2802" s="2">
        <v>29804.86</v>
      </c>
      <c r="G2802" s="2">
        <v>3576.58</v>
      </c>
      <c r="H2802" s="2">
        <v>26228.28</v>
      </c>
      <c r="I2802" s="2" t="s">
        <v>29</v>
      </c>
      <c r="J2802" s="4">
        <v>1.136363497720781</v>
      </c>
      <c r="K2802" t="str">
        <f>_xlfn.XLOOKUP(D2802, dim_channels!A:A, dim_channels!C:C, "Not Found")</f>
        <v>OTA</v>
      </c>
      <c r="L2802" t="str">
        <f>_xlfn.XLOOKUP(D2802, dim_channels!A:A, dim_channels!B:B, "Not Found")</f>
        <v>Agoda</v>
      </c>
    </row>
    <row r="2803" spans="1:12" x14ac:dyDescent="0.2">
      <c r="A2803" s="3" t="s">
        <v>3239</v>
      </c>
      <c r="B2803" s="3" t="s">
        <v>50</v>
      </c>
      <c r="C2803" s="3" t="s">
        <v>66</v>
      </c>
      <c r="D2803" s="3" t="s">
        <v>206</v>
      </c>
      <c r="E2803" s="3" t="s">
        <v>207</v>
      </c>
      <c r="F2803" s="3">
        <v>20151.16</v>
      </c>
      <c r="G2803" s="3">
        <v>0</v>
      </c>
      <c r="H2803" s="3">
        <v>20151.16</v>
      </c>
      <c r="I2803" s="3" t="s">
        <v>29</v>
      </c>
      <c r="J2803" s="5">
        <v>1</v>
      </c>
      <c r="K2803" t="str">
        <f>_xlfn.XLOOKUP(D2803, dim_channels!A:A, dim_channels!C:C, "Not Found")</f>
        <v>Direct</v>
      </c>
      <c r="L2803" t="str">
        <f>_xlfn.XLOOKUP(D2803, dim_channels!A:A, dim_channels!B:B, "Not Found")</f>
        <v>Walk-in</v>
      </c>
    </row>
    <row r="2804" spans="1:12" x14ac:dyDescent="0.2">
      <c r="A2804" s="2" t="s">
        <v>3240</v>
      </c>
      <c r="B2804" s="2" t="s">
        <v>570</v>
      </c>
      <c r="C2804" s="2" t="s">
        <v>509</v>
      </c>
      <c r="D2804" s="2" t="s">
        <v>27</v>
      </c>
      <c r="E2804" s="2" t="s">
        <v>60</v>
      </c>
      <c r="F2804" s="2">
        <v>7116.83</v>
      </c>
      <c r="G2804" s="2">
        <v>0</v>
      </c>
      <c r="H2804" s="2">
        <v>7116.83</v>
      </c>
      <c r="I2804" s="2" t="s">
        <v>41</v>
      </c>
      <c r="J2804" s="4">
        <v>1</v>
      </c>
      <c r="K2804" t="str">
        <f>_xlfn.XLOOKUP(D2804, dim_channels!A:A, dim_channels!C:C, "Not Found")</f>
        <v>OTA</v>
      </c>
      <c r="L2804" t="str">
        <f>_xlfn.XLOOKUP(D2804, dim_channels!A:A, dim_channels!B:B, "Not Found")</f>
        <v>Expedia</v>
      </c>
    </row>
    <row r="2805" spans="1:12" x14ac:dyDescent="0.2">
      <c r="A2805" s="3" t="s">
        <v>3241</v>
      </c>
      <c r="B2805" s="3" t="s">
        <v>103</v>
      </c>
      <c r="C2805" s="3" t="s">
        <v>54</v>
      </c>
      <c r="D2805" s="3" t="s">
        <v>45</v>
      </c>
      <c r="E2805" s="3" t="s">
        <v>46</v>
      </c>
      <c r="F2805" s="3">
        <v>8252.43</v>
      </c>
      <c r="G2805" s="3">
        <v>412.62</v>
      </c>
      <c r="H2805" s="3">
        <v>7839.81</v>
      </c>
      <c r="I2805" s="3" t="s">
        <v>41</v>
      </c>
      <c r="J2805" s="5">
        <v>1.05263137754614</v>
      </c>
      <c r="K2805" t="str">
        <f>_xlfn.XLOOKUP(D2805, dim_channels!A:A, dim_channels!C:C, "Not Found")</f>
        <v>Corporate</v>
      </c>
      <c r="L2805" t="str">
        <f>_xlfn.XLOOKUP(D2805, dim_channels!A:A, dim_channels!B:B, "Not Found")</f>
        <v>Corporate Direct</v>
      </c>
    </row>
    <row r="2806" spans="1:12" x14ac:dyDescent="0.2">
      <c r="A2806" s="2" t="s">
        <v>3242</v>
      </c>
      <c r="B2806" s="2" t="s">
        <v>475</v>
      </c>
      <c r="C2806" s="2" t="s">
        <v>238</v>
      </c>
      <c r="D2806" s="2" t="s">
        <v>64</v>
      </c>
      <c r="E2806" s="2" t="s">
        <v>28</v>
      </c>
      <c r="F2806" s="2">
        <v>8218.17</v>
      </c>
      <c r="G2806" s="2">
        <v>0</v>
      </c>
      <c r="H2806" s="2">
        <v>8218.17</v>
      </c>
      <c r="I2806" s="2" t="s">
        <v>41</v>
      </c>
      <c r="J2806" s="4">
        <v>1</v>
      </c>
      <c r="K2806" t="str">
        <f>_xlfn.XLOOKUP(D2806, dim_channels!A:A, dim_channels!C:C, "Not Found")</f>
        <v>Direct</v>
      </c>
      <c r="L2806" t="str">
        <f>_xlfn.XLOOKUP(D2806, dim_channels!A:A, dim_channels!B:B, "Not Found")</f>
        <v>Direct Website</v>
      </c>
    </row>
    <row r="2807" spans="1:12" x14ac:dyDescent="0.2">
      <c r="A2807" s="3" t="s">
        <v>3243</v>
      </c>
      <c r="B2807" s="3" t="s">
        <v>63</v>
      </c>
      <c r="C2807" s="3" t="s">
        <v>104</v>
      </c>
      <c r="D2807" s="3" t="s">
        <v>52</v>
      </c>
      <c r="E2807" s="3" t="s">
        <v>60</v>
      </c>
      <c r="F2807" s="3">
        <v>2482.14</v>
      </c>
      <c r="G2807" s="3">
        <v>0</v>
      </c>
      <c r="H2807" s="3">
        <v>2482.14</v>
      </c>
      <c r="I2807" s="3" t="s">
        <v>29</v>
      </c>
      <c r="J2807" s="5">
        <v>1</v>
      </c>
      <c r="K2807" t="str">
        <f>_xlfn.XLOOKUP(D2807, dim_channels!A:A, dim_channels!C:C, "Not Found")</f>
        <v>OTA</v>
      </c>
      <c r="L2807" t="str">
        <f>_xlfn.XLOOKUP(D2807, dim_channels!A:A, dim_channels!B:B, "Not Found")</f>
        <v>Agoda</v>
      </c>
    </row>
    <row r="2808" spans="1:12" x14ac:dyDescent="0.2">
      <c r="A2808" s="2" t="s">
        <v>3244</v>
      </c>
      <c r="B2808" s="2" t="s">
        <v>232</v>
      </c>
      <c r="C2808" s="2" t="s">
        <v>986</v>
      </c>
      <c r="D2808" s="2" t="s">
        <v>169</v>
      </c>
      <c r="E2808" s="2" t="s">
        <v>34</v>
      </c>
      <c r="F2808" s="2">
        <v>5760</v>
      </c>
      <c r="G2808" s="2">
        <v>1152</v>
      </c>
      <c r="H2808" s="2">
        <v>4608</v>
      </c>
      <c r="I2808" s="2" t="s">
        <v>29</v>
      </c>
      <c r="J2808" s="4">
        <v>1.25</v>
      </c>
      <c r="K2808" t="str">
        <f>_xlfn.XLOOKUP(D2808, dim_channels!A:A, dim_channels!C:C, "Not Found")</f>
        <v>GDS</v>
      </c>
      <c r="L2808" t="str">
        <f>_xlfn.XLOOKUP(D2808, dim_channels!A:A, dim_channels!B:B, "Not Found")</f>
        <v>GDS (Amadeus)</v>
      </c>
    </row>
    <row r="2809" spans="1:12" x14ac:dyDescent="0.2">
      <c r="A2809" s="3" t="s">
        <v>3245</v>
      </c>
      <c r="B2809" s="3" t="s">
        <v>368</v>
      </c>
      <c r="C2809" s="3" t="s">
        <v>584</v>
      </c>
      <c r="D2809" s="3" t="s">
        <v>27</v>
      </c>
      <c r="E2809" s="3" t="s">
        <v>34</v>
      </c>
      <c r="F2809" s="3">
        <v>7119.74</v>
      </c>
      <c r="G2809" s="3">
        <v>1281.55</v>
      </c>
      <c r="H2809" s="3">
        <v>5838.19</v>
      </c>
      <c r="I2809" s="3" t="s">
        <v>56</v>
      </c>
      <c r="J2809" s="5">
        <v>1.219511526688922</v>
      </c>
      <c r="K2809" t="str">
        <f>_xlfn.XLOOKUP(D2809, dim_channels!A:A, dim_channels!C:C, "Not Found")</f>
        <v>OTA</v>
      </c>
      <c r="L2809" t="str">
        <f>_xlfn.XLOOKUP(D2809, dim_channels!A:A, dim_channels!B:B, "Not Found")</f>
        <v>Expedia</v>
      </c>
    </row>
    <row r="2810" spans="1:12" x14ac:dyDescent="0.2">
      <c r="A2810" s="2" t="s">
        <v>3246</v>
      </c>
      <c r="B2810" s="2" t="s">
        <v>740</v>
      </c>
      <c r="C2810" s="2" t="s">
        <v>357</v>
      </c>
      <c r="D2810" s="2" t="s">
        <v>52</v>
      </c>
      <c r="E2810" s="2" t="s">
        <v>34</v>
      </c>
      <c r="F2810" s="2">
        <v>5072.62</v>
      </c>
      <c r="G2810" s="2">
        <v>608.71</v>
      </c>
      <c r="H2810" s="2">
        <v>4463.91</v>
      </c>
      <c r="I2810" s="2" t="s">
        <v>41</v>
      </c>
      <c r="J2810" s="4">
        <v>1.1363625162693689</v>
      </c>
      <c r="K2810" t="str">
        <f>_xlfn.XLOOKUP(D2810, dim_channels!A:A, dim_channels!C:C, "Not Found")</f>
        <v>OTA</v>
      </c>
      <c r="L2810" t="str">
        <f>_xlfn.XLOOKUP(D2810, dim_channels!A:A, dim_channels!B:B, "Not Found")</f>
        <v>Agoda</v>
      </c>
    </row>
    <row r="2811" spans="1:12" x14ac:dyDescent="0.2">
      <c r="A2811" s="3" t="s">
        <v>3247</v>
      </c>
      <c r="B2811" s="3" t="s">
        <v>451</v>
      </c>
      <c r="C2811" s="3" t="s">
        <v>597</v>
      </c>
      <c r="D2811" s="3" t="s">
        <v>33</v>
      </c>
      <c r="E2811" s="3" t="s">
        <v>60</v>
      </c>
      <c r="F2811" s="3">
        <v>7695.08</v>
      </c>
      <c r="G2811" s="3">
        <v>0</v>
      </c>
      <c r="H2811" s="3">
        <v>7695.08</v>
      </c>
      <c r="I2811" s="3" t="s">
        <v>29</v>
      </c>
      <c r="J2811" s="5">
        <v>1</v>
      </c>
      <c r="K2811" t="str">
        <f>_xlfn.XLOOKUP(D2811, dim_channels!A:A, dim_channels!C:C, "Not Found")</f>
        <v>OTA</v>
      </c>
      <c r="L2811" t="str">
        <f>_xlfn.XLOOKUP(D2811, dim_channels!A:A, dim_channels!B:B, "Not Found")</f>
        <v>Booking.com</v>
      </c>
    </row>
    <row r="2812" spans="1:12" x14ac:dyDescent="0.2">
      <c r="A2812" s="2" t="s">
        <v>3248</v>
      </c>
      <c r="B2812" s="2" t="s">
        <v>449</v>
      </c>
      <c r="C2812" s="2" t="s">
        <v>359</v>
      </c>
      <c r="D2812" s="2" t="s">
        <v>33</v>
      </c>
      <c r="E2812" s="2" t="s">
        <v>60</v>
      </c>
      <c r="F2812" s="2">
        <v>2853.98</v>
      </c>
      <c r="G2812" s="2">
        <v>0</v>
      </c>
      <c r="H2812" s="2">
        <v>2853.98</v>
      </c>
      <c r="I2812" s="2" t="s">
        <v>56</v>
      </c>
      <c r="J2812" s="4">
        <v>1</v>
      </c>
      <c r="K2812" t="str">
        <f>_xlfn.XLOOKUP(D2812, dim_channels!A:A, dim_channels!C:C, "Not Found")</f>
        <v>OTA</v>
      </c>
      <c r="L2812" t="str">
        <f>_xlfn.XLOOKUP(D2812, dim_channels!A:A, dim_channels!B:B, "Not Found")</f>
        <v>Booking.com</v>
      </c>
    </row>
    <row r="2813" spans="1:12" x14ac:dyDescent="0.2">
      <c r="A2813" s="3" t="s">
        <v>3249</v>
      </c>
      <c r="B2813" s="3" t="s">
        <v>1014</v>
      </c>
      <c r="C2813" s="3" t="s">
        <v>227</v>
      </c>
      <c r="D2813" s="3" t="s">
        <v>64</v>
      </c>
      <c r="E2813" s="3" t="s">
        <v>28</v>
      </c>
      <c r="F2813" s="3">
        <v>6908.62</v>
      </c>
      <c r="G2813" s="3">
        <v>0</v>
      </c>
      <c r="H2813" s="3">
        <v>6908.62</v>
      </c>
      <c r="I2813" s="3" t="s">
        <v>29</v>
      </c>
      <c r="J2813" s="5">
        <v>1</v>
      </c>
      <c r="K2813" t="str">
        <f>_xlfn.XLOOKUP(D2813, dim_channels!A:A, dim_channels!C:C, "Not Found")</f>
        <v>Direct</v>
      </c>
      <c r="L2813" t="str">
        <f>_xlfn.XLOOKUP(D2813, dim_channels!A:A, dim_channels!B:B, "Not Found")</f>
        <v>Direct Website</v>
      </c>
    </row>
    <row r="2814" spans="1:12" x14ac:dyDescent="0.2">
      <c r="A2814" s="2" t="s">
        <v>3250</v>
      </c>
      <c r="B2814" s="2" t="s">
        <v>126</v>
      </c>
      <c r="C2814" s="2" t="s">
        <v>380</v>
      </c>
      <c r="D2814" s="2" t="s">
        <v>114</v>
      </c>
      <c r="E2814" s="2" t="s">
        <v>115</v>
      </c>
      <c r="F2814" s="2">
        <v>8044.21</v>
      </c>
      <c r="G2814" s="2">
        <v>804.42</v>
      </c>
      <c r="H2814" s="2">
        <v>7239.79</v>
      </c>
      <c r="I2814" s="2" t="s">
        <v>56</v>
      </c>
      <c r="J2814" s="4">
        <v>1.1111109576382741</v>
      </c>
      <c r="K2814" t="str">
        <f>_xlfn.XLOOKUP(D2814, dim_channels!A:A, dim_channels!C:C, "Not Found")</f>
        <v>Offline</v>
      </c>
      <c r="L2814" t="str">
        <f>_xlfn.XLOOKUP(D2814, dim_channels!A:A, dim_channels!B:B, "Not Found")</f>
        <v>Travel Agency</v>
      </c>
    </row>
    <row r="2815" spans="1:12" x14ac:dyDescent="0.2">
      <c r="A2815" s="3" t="s">
        <v>3251</v>
      </c>
      <c r="B2815" s="3" t="s">
        <v>82</v>
      </c>
      <c r="C2815" s="3" t="s">
        <v>467</v>
      </c>
      <c r="D2815" s="3" t="s">
        <v>169</v>
      </c>
      <c r="E2815" s="3" t="s">
        <v>34</v>
      </c>
      <c r="F2815" s="3">
        <v>14314.14</v>
      </c>
      <c r="G2815" s="3">
        <v>2862.83</v>
      </c>
      <c r="H2815" s="3">
        <v>11451.31</v>
      </c>
      <c r="I2815" s="3" t="s">
        <v>29</v>
      </c>
      <c r="J2815" s="5">
        <v>1.250000218315634</v>
      </c>
      <c r="K2815" t="str">
        <f>_xlfn.XLOOKUP(D2815, dim_channels!A:A, dim_channels!C:C, "Not Found")</f>
        <v>GDS</v>
      </c>
      <c r="L2815" t="str">
        <f>_xlfn.XLOOKUP(D2815, dim_channels!A:A, dim_channels!B:B, "Not Found")</f>
        <v>GDS (Amadeus)</v>
      </c>
    </row>
    <row r="2816" spans="1:12" x14ac:dyDescent="0.2">
      <c r="A2816" s="2" t="s">
        <v>3252</v>
      </c>
      <c r="B2816" s="2" t="s">
        <v>449</v>
      </c>
      <c r="C2816" s="2" t="s">
        <v>986</v>
      </c>
      <c r="D2816" s="2" t="s">
        <v>45</v>
      </c>
      <c r="E2816" s="2" t="s">
        <v>46</v>
      </c>
      <c r="F2816" s="2">
        <v>2397.67</v>
      </c>
      <c r="G2816" s="2">
        <v>119.88</v>
      </c>
      <c r="H2816" s="2">
        <v>2277.79</v>
      </c>
      <c r="I2816" s="2" t="s">
        <v>56</v>
      </c>
      <c r="J2816" s="4">
        <v>1.0526299614977681</v>
      </c>
      <c r="K2816" t="str">
        <f>_xlfn.XLOOKUP(D2816, dim_channels!A:A, dim_channels!C:C, "Not Found")</f>
        <v>Corporate</v>
      </c>
      <c r="L2816" t="str">
        <f>_xlfn.XLOOKUP(D2816, dim_channels!A:A, dim_channels!B:B, "Not Found")</f>
        <v>Corporate Direct</v>
      </c>
    </row>
    <row r="2817" spans="1:12" x14ac:dyDescent="0.2">
      <c r="A2817" s="3" t="s">
        <v>3253</v>
      </c>
      <c r="B2817" s="3" t="s">
        <v>303</v>
      </c>
      <c r="C2817" s="3" t="s">
        <v>655</v>
      </c>
      <c r="D2817" s="3" t="s">
        <v>27</v>
      </c>
      <c r="E2817" s="3" t="s">
        <v>60</v>
      </c>
      <c r="F2817" s="3">
        <v>14261.96</v>
      </c>
      <c r="G2817" s="3">
        <v>0</v>
      </c>
      <c r="H2817" s="3">
        <v>14261.96</v>
      </c>
      <c r="I2817" s="3" t="s">
        <v>41</v>
      </c>
      <c r="J2817" s="5">
        <v>1</v>
      </c>
      <c r="K2817" t="str">
        <f>_xlfn.XLOOKUP(D2817, dim_channels!A:A, dim_channels!C:C, "Not Found")</f>
        <v>OTA</v>
      </c>
      <c r="L2817" t="str">
        <f>_xlfn.XLOOKUP(D2817, dim_channels!A:A, dim_channels!B:B, "Not Found")</f>
        <v>Expedia</v>
      </c>
    </row>
    <row r="2818" spans="1:12" x14ac:dyDescent="0.2">
      <c r="A2818" s="2" t="s">
        <v>3254</v>
      </c>
      <c r="B2818" s="2" t="s">
        <v>37</v>
      </c>
      <c r="C2818" s="2" t="s">
        <v>162</v>
      </c>
      <c r="D2818" s="2" t="s">
        <v>33</v>
      </c>
      <c r="E2818" s="2" t="s">
        <v>60</v>
      </c>
      <c r="F2818" s="2">
        <v>3392.71</v>
      </c>
      <c r="G2818" s="2">
        <v>0</v>
      </c>
      <c r="H2818" s="2">
        <v>3392.71</v>
      </c>
      <c r="I2818" s="2" t="s">
        <v>29</v>
      </c>
      <c r="J2818" s="4">
        <v>1</v>
      </c>
      <c r="K2818" t="str">
        <f>_xlfn.XLOOKUP(D2818, dim_channels!A:A, dim_channels!C:C, "Not Found")</f>
        <v>OTA</v>
      </c>
      <c r="L2818" t="str">
        <f>_xlfn.XLOOKUP(D2818, dim_channels!A:A, dim_channels!B:B, "Not Found")</f>
        <v>Booking.com</v>
      </c>
    </row>
    <row r="2819" spans="1:12" x14ac:dyDescent="0.2">
      <c r="A2819" s="3" t="s">
        <v>3255</v>
      </c>
      <c r="B2819" s="3" t="s">
        <v>714</v>
      </c>
      <c r="C2819" s="3" t="s">
        <v>364</v>
      </c>
      <c r="D2819" s="3" t="s">
        <v>27</v>
      </c>
      <c r="E2819" s="3" t="s">
        <v>28</v>
      </c>
      <c r="F2819" s="3">
        <v>11073.82</v>
      </c>
      <c r="G2819" s="3">
        <v>1993.29</v>
      </c>
      <c r="H2819" s="3">
        <v>9080.5300000000007</v>
      </c>
      <c r="I2819" s="3" t="s">
        <v>29</v>
      </c>
      <c r="J2819" s="5">
        <v>1.219512517441163</v>
      </c>
      <c r="K2819" t="str">
        <f>_xlfn.XLOOKUP(D2819, dim_channels!A:A, dim_channels!C:C, "Not Found")</f>
        <v>OTA</v>
      </c>
      <c r="L2819" t="str">
        <f>_xlfn.XLOOKUP(D2819, dim_channels!A:A, dim_channels!B:B, "Not Found")</f>
        <v>Expedia</v>
      </c>
    </row>
    <row r="2820" spans="1:12" x14ac:dyDescent="0.2">
      <c r="A2820" s="2" t="s">
        <v>3256</v>
      </c>
      <c r="B2820" s="2" t="s">
        <v>562</v>
      </c>
      <c r="C2820" s="2" t="s">
        <v>36</v>
      </c>
      <c r="D2820" s="2" t="s">
        <v>64</v>
      </c>
      <c r="E2820" s="2" t="s">
        <v>28</v>
      </c>
      <c r="F2820" s="2">
        <v>2463.7399999999998</v>
      </c>
      <c r="G2820" s="2">
        <v>0</v>
      </c>
      <c r="H2820" s="2">
        <v>2463.7399999999998</v>
      </c>
      <c r="I2820" s="2" t="s">
        <v>29</v>
      </c>
      <c r="J2820" s="4">
        <v>1</v>
      </c>
      <c r="K2820" t="str">
        <f>_xlfn.XLOOKUP(D2820, dim_channels!A:A, dim_channels!C:C, "Not Found")</f>
        <v>Direct</v>
      </c>
      <c r="L2820" t="str">
        <f>_xlfn.XLOOKUP(D2820, dim_channels!A:A, dim_channels!B:B, "Not Found")</f>
        <v>Direct Website</v>
      </c>
    </row>
    <row r="2821" spans="1:12" x14ac:dyDescent="0.2">
      <c r="A2821" s="3" t="s">
        <v>3257</v>
      </c>
      <c r="B2821" s="3" t="s">
        <v>261</v>
      </c>
      <c r="C2821" s="3" t="s">
        <v>762</v>
      </c>
      <c r="D2821" s="3" t="s">
        <v>33</v>
      </c>
      <c r="E2821" s="3" t="s">
        <v>60</v>
      </c>
      <c r="F2821" s="3">
        <v>6917.1</v>
      </c>
      <c r="G2821" s="3">
        <v>0</v>
      </c>
      <c r="H2821" s="3">
        <v>6917.1</v>
      </c>
      <c r="I2821" s="3" t="s">
        <v>29</v>
      </c>
      <c r="J2821" s="5">
        <v>1</v>
      </c>
      <c r="K2821" t="str">
        <f>_xlfn.XLOOKUP(D2821, dim_channels!A:A, dim_channels!C:C, "Not Found")</f>
        <v>OTA</v>
      </c>
      <c r="L2821" t="str">
        <f>_xlfn.XLOOKUP(D2821, dim_channels!A:A, dim_channels!B:B, "Not Found")</f>
        <v>Booking.com</v>
      </c>
    </row>
    <row r="2822" spans="1:12" x14ac:dyDescent="0.2">
      <c r="A2822" s="2" t="s">
        <v>3258</v>
      </c>
      <c r="B2822" s="2" t="s">
        <v>702</v>
      </c>
      <c r="C2822" s="2" t="s">
        <v>875</v>
      </c>
      <c r="D2822" s="2" t="s">
        <v>206</v>
      </c>
      <c r="E2822" s="2" t="s">
        <v>207</v>
      </c>
      <c r="F2822" s="2">
        <v>11406.15</v>
      </c>
      <c r="G2822" s="2">
        <v>0</v>
      </c>
      <c r="H2822" s="2">
        <v>11406.15</v>
      </c>
      <c r="I2822" s="2" t="s">
        <v>29</v>
      </c>
      <c r="J2822" s="4">
        <v>1</v>
      </c>
      <c r="K2822" t="str">
        <f>_xlfn.XLOOKUP(D2822, dim_channels!A:A, dim_channels!C:C, "Not Found")</f>
        <v>Direct</v>
      </c>
      <c r="L2822" t="str">
        <f>_xlfn.XLOOKUP(D2822, dim_channels!A:A, dim_channels!B:B, "Not Found")</f>
        <v>Walk-in</v>
      </c>
    </row>
    <row r="2823" spans="1:12" x14ac:dyDescent="0.2">
      <c r="A2823" s="3" t="s">
        <v>3259</v>
      </c>
      <c r="B2823" s="3" t="s">
        <v>1610</v>
      </c>
      <c r="C2823" s="3" t="s">
        <v>193</v>
      </c>
      <c r="D2823" s="3" t="s">
        <v>169</v>
      </c>
      <c r="E2823" s="3" t="s">
        <v>34</v>
      </c>
      <c r="F2823" s="3">
        <v>10197.780000000001</v>
      </c>
      <c r="G2823" s="3">
        <v>2039.56</v>
      </c>
      <c r="H2823" s="3">
        <v>8158.22</v>
      </c>
      <c r="I2823" s="3" t="s">
        <v>41</v>
      </c>
      <c r="J2823" s="5">
        <v>1.2500006128787899</v>
      </c>
      <c r="K2823" t="str">
        <f>_xlfn.XLOOKUP(D2823, dim_channels!A:A, dim_channels!C:C, "Not Found")</f>
        <v>GDS</v>
      </c>
      <c r="L2823" t="str">
        <f>_xlfn.XLOOKUP(D2823, dim_channels!A:A, dim_channels!B:B, "Not Found")</f>
        <v>GDS (Amadeus)</v>
      </c>
    </row>
    <row r="2824" spans="1:12" x14ac:dyDescent="0.2">
      <c r="A2824" s="2" t="s">
        <v>3260</v>
      </c>
      <c r="B2824" s="2" t="s">
        <v>740</v>
      </c>
      <c r="C2824" s="2" t="s">
        <v>445</v>
      </c>
      <c r="D2824" s="2" t="s">
        <v>64</v>
      </c>
      <c r="E2824" s="2" t="s">
        <v>28</v>
      </c>
      <c r="F2824" s="2">
        <v>7923.43</v>
      </c>
      <c r="G2824" s="2">
        <v>0</v>
      </c>
      <c r="H2824" s="2">
        <v>7923.43</v>
      </c>
      <c r="I2824" s="2" t="s">
        <v>29</v>
      </c>
      <c r="J2824" s="4">
        <v>1</v>
      </c>
      <c r="K2824" t="str">
        <f>_xlfn.XLOOKUP(D2824, dim_channels!A:A, dim_channels!C:C, "Not Found")</f>
        <v>Direct</v>
      </c>
      <c r="L2824" t="str">
        <f>_xlfn.XLOOKUP(D2824, dim_channels!A:A, dim_channels!B:B, "Not Found")</f>
        <v>Direct Website</v>
      </c>
    </row>
    <row r="2825" spans="1:12" x14ac:dyDescent="0.2">
      <c r="A2825" s="3" t="s">
        <v>3261</v>
      </c>
      <c r="B2825" s="3" t="s">
        <v>603</v>
      </c>
      <c r="C2825" s="3" t="s">
        <v>794</v>
      </c>
      <c r="D2825" s="3" t="s">
        <v>45</v>
      </c>
      <c r="E2825" s="3" t="s">
        <v>89</v>
      </c>
      <c r="F2825" s="3">
        <v>8111.55</v>
      </c>
      <c r="G2825" s="3">
        <v>0</v>
      </c>
      <c r="H2825" s="3">
        <v>8111.55</v>
      </c>
      <c r="I2825" s="3" t="s">
        <v>29</v>
      </c>
      <c r="J2825" s="5">
        <v>1</v>
      </c>
      <c r="K2825" t="str">
        <f>_xlfn.XLOOKUP(D2825, dim_channels!A:A, dim_channels!C:C, "Not Found")</f>
        <v>Corporate</v>
      </c>
      <c r="L2825" t="str">
        <f>_xlfn.XLOOKUP(D2825, dim_channels!A:A, dim_channels!B:B, "Not Found")</f>
        <v>Corporate Direct</v>
      </c>
    </row>
    <row r="2826" spans="1:12" x14ac:dyDescent="0.2">
      <c r="A2826" s="2" t="s">
        <v>3262</v>
      </c>
      <c r="B2826" s="2" t="s">
        <v>740</v>
      </c>
      <c r="C2826" s="2" t="s">
        <v>55</v>
      </c>
      <c r="D2826" s="2" t="s">
        <v>114</v>
      </c>
      <c r="E2826" s="2" t="s">
        <v>115</v>
      </c>
      <c r="F2826" s="2">
        <v>14243.98</v>
      </c>
      <c r="G2826" s="2">
        <v>1424.4</v>
      </c>
      <c r="H2826" s="2">
        <v>12819.58</v>
      </c>
      <c r="I2826" s="2" t="s">
        <v>29</v>
      </c>
      <c r="J2826" s="4">
        <v>1.111111284457057</v>
      </c>
      <c r="K2826" t="str">
        <f>_xlfn.XLOOKUP(D2826, dim_channels!A:A, dim_channels!C:C, "Not Found")</f>
        <v>Offline</v>
      </c>
      <c r="L2826" t="str">
        <f>_xlfn.XLOOKUP(D2826, dim_channels!A:A, dim_channels!B:B, "Not Found")</f>
        <v>Travel Agency</v>
      </c>
    </row>
    <row r="2827" spans="1:12" x14ac:dyDescent="0.2">
      <c r="A2827" s="3" t="s">
        <v>3263</v>
      </c>
      <c r="B2827" s="3" t="s">
        <v>781</v>
      </c>
      <c r="C2827" s="3" t="s">
        <v>590</v>
      </c>
      <c r="D2827" s="3" t="s">
        <v>33</v>
      </c>
      <c r="E2827" s="3" t="s">
        <v>28</v>
      </c>
      <c r="F2827" s="3">
        <v>5158.75</v>
      </c>
      <c r="G2827" s="3">
        <v>773.81</v>
      </c>
      <c r="H2827" s="3">
        <v>4384.9399999999996</v>
      </c>
      <c r="I2827" s="3" t="s">
        <v>41</v>
      </c>
      <c r="J2827" s="5">
        <v>1.176469917490319</v>
      </c>
      <c r="K2827" t="str">
        <f>_xlfn.XLOOKUP(D2827, dim_channels!A:A, dim_channels!C:C, "Not Found")</f>
        <v>OTA</v>
      </c>
      <c r="L2827" t="str">
        <f>_xlfn.XLOOKUP(D2827, dim_channels!A:A, dim_channels!B:B, "Not Found")</f>
        <v>Booking.com</v>
      </c>
    </row>
    <row r="2828" spans="1:12" x14ac:dyDescent="0.2">
      <c r="A2828" s="2" t="s">
        <v>3264</v>
      </c>
      <c r="B2828" s="2" t="s">
        <v>143</v>
      </c>
      <c r="C2828" s="2" t="s">
        <v>394</v>
      </c>
      <c r="D2828" s="2" t="s">
        <v>52</v>
      </c>
      <c r="E2828" s="2" t="s">
        <v>60</v>
      </c>
      <c r="F2828" s="2">
        <v>13285.47</v>
      </c>
      <c r="G2828" s="2">
        <v>0</v>
      </c>
      <c r="H2828" s="2">
        <v>13285.47</v>
      </c>
      <c r="I2828" s="2" t="s">
        <v>56</v>
      </c>
      <c r="J2828" s="4">
        <v>1</v>
      </c>
      <c r="K2828" t="str">
        <f>_xlfn.XLOOKUP(D2828, dim_channels!A:A, dim_channels!C:C, "Not Found")</f>
        <v>OTA</v>
      </c>
      <c r="L2828" t="str">
        <f>_xlfn.XLOOKUP(D2828, dim_channels!A:A, dim_channels!B:B, "Not Found")</f>
        <v>Agoda</v>
      </c>
    </row>
    <row r="2829" spans="1:12" x14ac:dyDescent="0.2">
      <c r="A2829" s="3" t="s">
        <v>3265</v>
      </c>
      <c r="B2829" s="3" t="s">
        <v>971</v>
      </c>
      <c r="C2829" s="3" t="s">
        <v>626</v>
      </c>
      <c r="D2829" s="3" t="s">
        <v>52</v>
      </c>
      <c r="E2829" s="3" t="s">
        <v>34</v>
      </c>
      <c r="F2829" s="3">
        <v>4679.41</v>
      </c>
      <c r="G2829" s="3">
        <v>561.53</v>
      </c>
      <c r="H2829" s="3">
        <v>4117.88</v>
      </c>
      <c r="I2829" s="3" t="s">
        <v>29</v>
      </c>
      <c r="J2829" s="5">
        <v>1.136363857130368</v>
      </c>
      <c r="K2829" t="str">
        <f>_xlfn.XLOOKUP(D2829, dim_channels!A:A, dim_channels!C:C, "Not Found")</f>
        <v>OTA</v>
      </c>
      <c r="L2829" t="str">
        <f>_xlfn.XLOOKUP(D2829, dim_channels!A:A, dim_channels!B:B, "Not Found")</f>
        <v>Agoda</v>
      </c>
    </row>
    <row r="2830" spans="1:12" x14ac:dyDescent="0.2">
      <c r="A2830" s="2" t="s">
        <v>3266</v>
      </c>
      <c r="B2830" s="2" t="s">
        <v>505</v>
      </c>
      <c r="C2830" s="2" t="s">
        <v>1560</v>
      </c>
      <c r="D2830" s="2" t="s">
        <v>114</v>
      </c>
      <c r="E2830" s="2" t="s">
        <v>115</v>
      </c>
      <c r="F2830" s="2">
        <v>21700.76</v>
      </c>
      <c r="G2830" s="2">
        <v>2170.08</v>
      </c>
      <c r="H2830" s="2">
        <v>19530.68</v>
      </c>
      <c r="I2830" s="2" t="s">
        <v>29</v>
      </c>
      <c r="J2830" s="4">
        <v>1.111111338673308</v>
      </c>
      <c r="K2830" t="str">
        <f>_xlfn.XLOOKUP(D2830, dim_channels!A:A, dim_channels!C:C, "Not Found")</f>
        <v>Offline</v>
      </c>
      <c r="L2830" t="str">
        <f>_xlfn.XLOOKUP(D2830, dim_channels!A:A, dim_channels!B:B, "Not Found")</f>
        <v>Travel Agency</v>
      </c>
    </row>
    <row r="2831" spans="1:12" x14ac:dyDescent="0.2">
      <c r="A2831" s="3" t="s">
        <v>3267</v>
      </c>
      <c r="B2831" s="3" t="s">
        <v>262</v>
      </c>
      <c r="C2831" s="3" t="s">
        <v>722</v>
      </c>
      <c r="D2831" s="3" t="s">
        <v>52</v>
      </c>
      <c r="E2831" s="3" t="s">
        <v>60</v>
      </c>
      <c r="F2831" s="3">
        <v>7588.64</v>
      </c>
      <c r="G2831" s="3">
        <v>0</v>
      </c>
      <c r="H2831" s="3">
        <v>7588.64</v>
      </c>
      <c r="I2831" s="3" t="s">
        <v>29</v>
      </c>
      <c r="J2831" s="5">
        <v>1</v>
      </c>
      <c r="K2831" t="str">
        <f>_xlfn.XLOOKUP(D2831, dim_channels!A:A, dim_channels!C:C, "Not Found")</f>
        <v>OTA</v>
      </c>
      <c r="L2831" t="str">
        <f>_xlfn.XLOOKUP(D2831, dim_channels!A:A, dim_channels!B:B, "Not Found")</f>
        <v>Agoda</v>
      </c>
    </row>
    <row r="2832" spans="1:12" x14ac:dyDescent="0.2">
      <c r="A2832" s="2" t="s">
        <v>3268</v>
      </c>
      <c r="B2832" s="2" t="s">
        <v>1278</v>
      </c>
      <c r="C2832" s="2" t="s">
        <v>76</v>
      </c>
      <c r="D2832" s="2" t="s">
        <v>52</v>
      </c>
      <c r="E2832" s="2" t="s">
        <v>60</v>
      </c>
      <c r="F2832" s="2">
        <v>2574.23</v>
      </c>
      <c r="G2832" s="2">
        <v>0</v>
      </c>
      <c r="H2832" s="2">
        <v>2574.23</v>
      </c>
      <c r="I2832" s="2" t="s">
        <v>41</v>
      </c>
      <c r="J2832" s="4">
        <v>1</v>
      </c>
      <c r="K2832" t="str">
        <f>_xlfn.XLOOKUP(D2832, dim_channels!A:A, dim_channels!C:C, "Not Found")</f>
        <v>OTA</v>
      </c>
      <c r="L2832" t="str">
        <f>_xlfn.XLOOKUP(D2832, dim_channels!A:A, dim_channels!B:B, "Not Found")</f>
        <v>Agoda</v>
      </c>
    </row>
    <row r="2833" spans="1:12" x14ac:dyDescent="0.2">
      <c r="A2833" s="3" t="s">
        <v>3269</v>
      </c>
      <c r="B2833" s="3" t="s">
        <v>608</v>
      </c>
      <c r="C2833" s="3" t="s">
        <v>229</v>
      </c>
      <c r="D2833" s="3" t="s">
        <v>206</v>
      </c>
      <c r="E2833" s="3" t="s">
        <v>207</v>
      </c>
      <c r="F2833" s="3">
        <v>7646.77</v>
      </c>
      <c r="G2833" s="3">
        <v>0</v>
      </c>
      <c r="H2833" s="3">
        <v>7646.77</v>
      </c>
      <c r="I2833" s="3" t="s">
        <v>29</v>
      </c>
      <c r="J2833" s="5">
        <v>1</v>
      </c>
      <c r="K2833" t="str">
        <f>_xlfn.XLOOKUP(D2833, dim_channels!A:A, dim_channels!C:C, "Not Found")</f>
        <v>Direct</v>
      </c>
      <c r="L2833" t="str">
        <f>_xlfn.XLOOKUP(D2833, dim_channels!A:A, dim_channels!B:B, "Not Found")</f>
        <v>Walk-in</v>
      </c>
    </row>
    <row r="2834" spans="1:12" x14ac:dyDescent="0.2">
      <c r="A2834" s="2" t="s">
        <v>3270</v>
      </c>
      <c r="B2834" s="2" t="s">
        <v>822</v>
      </c>
      <c r="C2834" s="2" t="s">
        <v>100</v>
      </c>
      <c r="D2834" s="2" t="s">
        <v>33</v>
      </c>
      <c r="E2834" s="2" t="s">
        <v>60</v>
      </c>
      <c r="F2834" s="2">
        <v>3460.88</v>
      </c>
      <c r="G2834" s="2">
        <v>0</v>
      </c>
      <c r="H2834" s="2">
        <v>3460.88</v>
      </c>
      <c r="I2834" s="2" t="s">
        <v>41</v>
      </c>
      <c r="J2834" s="4">
        <v>1</v>
      </c>
      <c r="K2834" t="str">
        <f>_xlfn.XLOOKUP(D2834, dim_channels!A:A, dim_channels!C:C, "Not Found")</f>
        <v>OTA</v>
      </c>
      <c r="L2834" t="str">
        <f>_xlfn.XLOOKUP(D2834, dim_channels!A:A, dim_channels!B:B, "Not Found")</f>
        <v>Booking.com</v>
      </c>
    </row>
    <row r="2835" spans="1:12" x14ac:dyDescent="0.2">
      <c r="A2835" s="3" t="s">
        <v>3271</v>
      </c>
      <c r="B2835" s="3" t="s">
        <v>81</v>
      </c>
      <c r="C2835" s="3" t="s">
        <v>773</v>
      </c>
      <c r="D2835" s="3" t="s">
        <v>27</v>
      </c>
      <c r="E2835" s="3" t="s">
        <v>34</v>
      </c>
      <c r="F2835" s="3">
        <v>8957.7199999999993</v>
      </c>
      <c r="G2835" s="3">
        <v>1612.39</v>
      </c>
      <c r="H2835" s="3">
        <v>7345.33</v>
      </c>
      <c r="I2835" s="3" t="s">
        <v>29</v>
      </c>
      <c r="J2835" s="5">
        <v>1.219512261532157</v>
      </c>
      <c r="K2835" t="str">
        <f>_xlfn.XLOOKUP(D2835, dim_channels!A:A, dim_channels!C:C, "Not Found")</f>
        <v>OTA</v>
      </c>
      <c r="L2835" t="str">
        <f>_xlfn.XLOOKUP(D2835, dim_channels!A:A, dim_channels!B:B, "Not Found")</f>
        <v>Expedia</v>
      </c>
    </row>
    <row r="2836" spans="1:12" x14ac:dyDescent="0.2">
      <c r="A2836" s="2" t="s">
        <v>3272</v>
      </c>
      <c r="B2836" s="2" t="s">
        <v>187</v>
      </c>
      <c r="C2836" s="2" t="s">
        <v>92</v>
      </c>
      <c r="D2836" s="2" t="s">
        <v>64</v>
      </c>
      <c r="E2836" s="2" t="s">
        <v>115</v>
      </c>
      <c r="F2836" s="2">
        <v>14302.82</v>
      </c>
      <c r="G2836" s="2">
        <v>0</v>
      </c>
      <c r="H2836" s="2">
        <v>14302.82</v>
      </c>
      <c r="I2836" s="2" t="s">
        <v>56</v>
      </c>
      <c r="J2836" s="4">
        <v>1</v>
      </c>
      <c r="K2836" t="str">
        <f>_xlfn.XLOOKUP(D2836, dim_channels!A:A, dim_channels!C:C, "Not Found")</f>
        <v>Direct</v>
      </c>
      <c r="L2836" t="str">
        <f>_xlfn.XLOOKUP(D2836, dim_channels!A:A, dim_channels!B:B, "Not Found")</f>
        <v>Direct Website</v>
      </c>
    </row>
    <row r="2837" spans="1:12" x14ac:dyDescent="0.2">
      <c r="A2837" s="3" t="s">
        <v>3273</v>
      </c>
      <c r="B2837" s="3" t="s">
        <v>603</v>
      </c>
      <c r="C2837" s="3" t="s">
        <v>741</v>
      </c>
      <c r="D2837" s="3" t="s">
        <v>52</v>
      </c>
      <c r="E2837" s="3" t="s">
        <v>34</v>
      </c>
      <c r="F2837" s="3">
        <v>5190.29</v>
      </c>
      <c r="G2837" s="3">
        <v>622.83000000000004</v>
      </c>
      <c r="H2837" s="3">
        <v>4567.46</v>
      </c>
      <c r="I2837" s="3" t="s">
        <v>29</v>
      </c>
      <c r="J2837" s="5">
        <v>1.1363624421450871</v>
      </c>
      <c r="K2837" t="str">
        <f>_xlfn.XLOOKUP(D2837, dim_channels!A:A, dim_channels!C:C, "Not Found")</f>
        <v>OTA</v>
      </c>
      <c r="L2837" t="str">
        <f>_xlfn.XLOOKUP(D2837, dim_channels!A:A, dim_channels!B:B, "Not Found")</f>
        <v>Agoda</v>
      </c>
    </row>
    <row r="2838" spans="1:12" x14ac:dyDescent="0.2">
      <c r="A2838" s="2" t="s">
        <v>3274</v>
      </c>
      <c r="B2838" s="2" t="s">
        <v>136</v>
      </c>
      <c r="C2838" s="2" t="s">
        <v>101</v>
      </c>
      <c r="D2838" s="2" t="s">
        <v>33</v>
      </c>
      <c r="E2838" s="2" t="s">
        <v>28</v>
      </c>
      <c r="F2838" s="2">
        <v>5682.15</v>
      </c>
      <c r="G2838" s="2">
        <v>852.32</v>
      </c>
      <c r="H2838" s="2">
        <v>4829.83</v>
      </c>
      <c r="I2838" s="2" t="s">
        <v>41</v>
      </c>
      <c r="J2838" s="4">
        <v>1.1764699792746329</v>
      </c>
      <c r="K2838" t="str">
        <f>_xlfn.XLOOKUP(D2838, dim_channels!A:A, dim_channels!C:C, "Not Found")</f>
        <v>OTA</v>
      </c>
      <c r="L2838" t="str">
        <f>_xlfn.XLOOKUP(D2838, dim_channels!A:A, dim_channels!B:B, "Not Found")</f>
        <v>Booking.com</v>
      </c>
    </row>
    <row r="2839" spans="1:12" x14ac:dyDescent="0.2">
      <c r="A2839" s="3" t="s">
        <v>3275</v>
      </c>
      <c r="B2839" s="3" t="s">
        <v>685</v>
      </c>
      <c r="C2839" s="3" t="s">
        <v>181</v>
      </c>
      <c r="D2839" s="3" t="s">
        <v>27</v>
      </c>
      <c r="E2839" s="3" t="s">
        <v>60</v>
      </c>
      <c r="F2839" s="3">
        <v>5698.35</v>
      </c>
      <c r="G2839" s="3">
        <v>0</v>
      </c>
      <c r="H2839" s="3">
        <v>5698.35</v>
      </c>
      <c r="I2839" s="3" t="s">
        <v>56</v>
      </c>
      <c r="J2839" s="5">
        <v>1</v>
      </c>
      <c r="K2839" t="str">
        <f>_xlfn.XLOOKUP(D2839, dim_channels!A:A, dim_channels!C:C, "Not Found")</f>
        <v>OTA</v>
      </c>
      <c r="L2839" t="str">
        <f>_xlfn.XLOOKUP(D2839, dim_channels!A:A, dim_channels!B:B, "Not Found")</f>
        <v>Expedia</v>
      </c>
    </row>
    <row r="2840" spans="1:12" x14ac:dyDescent="0.2">
      <c r="A2840" s="2" t="s">
        <v>3276</v>
      </c>
      <c r="B2840" s="2" t="s">
        <v>112</v>
      </c>
      <c r="C2840" s="2" t="s">
        <v>264</v>
      </c>
      <c r="D2840" s="2" t="s">
        <v>45</v>
      </c>
      <c r="E2840" s="2" t="s">
        <v>89</v>
      </c>
      <c r="F2840" s="2">
        <v>4971.66</v>
      </c>
      <c r="G2840" s="2">
        <v>0</v>
      </c>
      <c r="H2840" s="2">
        <v>4971.66</v>
      </c>
      <c r="I2840" s="2" t="s">
        <v>29</v>
      </c>
      <c r="J2840" s="4">
        <v>1</v>
      </c>
      <c r="K2840" t="str">
        <f>_xlfn.XLOOKUP(D2840, dim_channels!A:A, dim_channels!C:C, "Not Found")</f>
        <v>Corporate</v>
      </c>
      <c r="L2840" t="str">
        <f>_xlfn.XLOOKUP(D2840, dim_channels!A:A, dim_channels!B:B, "Not Found")</f>
        <v>Corporate Direct</v>
      </c>
    </row>
    <row r="2841" spans="1:12" x14ac:dyDescent="0.2">
      <c r="A2841" s="3" t="s">
        <v>3277</v>
      </c>
      <c r="B2841" s="3" t="s">
        <v>551</v>
      </c>
      <c r="C2841" s="3" t="s">
        <v>551</v>
      </c>
      <c r="D2841" s="3" t="s">
        <v>45</v>
      </c>
      <c r="E2841" s="3" t="s">
        <v>46</v>
      </c>
      <c r="F2841" s="3">
        <v>2533.16</v>
      </c>
      <c r="G2841" s="3">
        <v>126.66</v>
      </c>
      <c r="H2841" s="3">
        <v>2406.5</v>
      </c>
      <c r="I2841" s="3" t="s">
        <v>41</v>
      </c>
      <c r="J2841" s="5">
        <v>1.052632453771037</v>
      </c>
      <c r="K2841" t="str">
        <f>_xlfn.XLOOKUP(D2841, dim_channels!A:A, dim_channels!C:C, "Not Found")</f>
        <v>Corporate</v>
      </c>
      <c r="L2841" t="str">
        <f>_xlfn.XLOOKUP(D2841, dim_channels!A:A, dim_channels!B:B, "Not Found")</f>
        <v>Corporate Direct</v>
      </c>
    </row>
    <row r="2842" spans="1:12" x14ac:dyDescent="0.2">
      <c r="A2842" s="2" t="s">
        <v>3278</v>
      </c>
      <c r="B2842" s="2" t="s">
        <v>305</v>
      </c>
      <c r="C2842" s="2" t="s">
        <v>1278</v>
      </c>
      <c r="D2842" s="2" t="s">
        <v>52</v>
      </c>
      <c r="E2842" s="2" t="s">
        <v>34</v>
      </c>
      <c r="F2842" s="2">
        <v>5837.5</v>
      </c>
      <c r="G2842" s="2">
        <v>700.5</v>
      </c>
      <c r="H2842" s="2">
        <v>5137</v>
      </c>
      <c r="I2842" s="2" t="s">
        <v>29</v>
      </c>
      <c r="J2842" s="4">
        <v>1.136363636363636</v>
      </c>
      <c r="K2842" t="str">
        <f>_xlfn.XLOOKUP(D2842, dim_channels!A:A, dim_channels!C:C, "Not Found")</f>
        <v>OTA</v>
      </c>
      <c r="L2842" t="str">
        <f>_xlfn.XLOOKUP(D2842, dim_channels!A:A, dim_channels!B:B, "Not Found")</f>
        <v>Agoda</v>
      </c>
    </row>
    <row r="2843" spans="1:12" x14ac:dyDescent="0.2">
      <c r="A2843" s="3" t="s">
        <v>3279</v>
      </c>
      <c r="B2843" s="3" t="s">
        <v>200</v>
      </c>
      <c r="C2843" s="3" t="s">
        <v>335</v>
      </c>
      <c r="D2843" s="3" t="s">
        <v>45</v>
      </c>
      <c r="E2843" s="3" t="s">
        <v>46</v>
      </c>
      <c r="F2843" s="3">
        <v>3165.38</v>
      </c>
      <c r="G2843" s="3">
        <v>158.27000000000001</v>
      </c>
      <c r="H2843" s="3">
        <v>3007.11</v>
      </c>
      <c r="I2843" s="3" t="s">
        <v>29</v>
      </c>
      <c r="J2843" s="5">
        <v>1.0526319289949491</v>
      </c>
      <c r="K2843" t="str">
        <f>_xlfn.XLOOKUP(D2843, dim_channels!A:A, dim_channels!C:C, "Not Found")</f>
        <v>Corporate</v>
      </c>
      <c r="L2843" t="str">
        <f>_xlfn.XLOOKUP(D2843, dim_channels!A:A, dim_channels!B:B, "Not Found")</f>
        <v>Corporate Direct</v>
      </c>
    </row>
    <row r="2844" spans="1:12" x14ac:dyDescent="0.2">
      <c r="A2844" s="2" t="s">
        <v>3280</v>
      </c>
      <c r="B2844" s="2" t="s">
        <v>340</v>
      </c>
      <c r="C2844" s="2" t="s">
        <v>644</v>
      </c>
      <c r="D2844" s="2" t="s">
        <v>27</v>
      </c>
      <c r="E2844" s="2" t="s">
        <v>60</v>
      </c>
      <c r="F2844" s="2">
        <v>5675.82</v>
      </c>
      <c r="G2844" s="2">
        <v>0</v>
      </c>
      <c r="H2844" s="2">
        <v>5675.82</v>
      </c>
      <c r="I2844" s="2" t="s">
        <v>56</v>
      </c>
      <c r="J2844" s="4">
        <v>1</v>
      </c>
      <c r="K2844" t="str">
        <f>_xlfn.XLOOKUP(D2844, dim_channels!A:A, dim_channels!C:C, "Not Found")</f>
        <v>OTA</v>
      </c>
      <c r="L2844" t="str">
        <f>_xlfn.XLOOKUP(D2844, dim_channels!A:A, dim_channels!B:B, "Not Found")</f>
        <v>Expedia</v>
      </c>
    </row>
    <row r="2845" spans="1:12" x14ac:dyDescent="0.2">
      <c r="A2845" s="3" t="s">
        <v>3281</v>
      </c>
      <c r="B2845" s="3" t="s">
        <v>192</v>
      </c>
      <c r="C2845" s="3" t="s">
        <v>192</v>
      </c>
      <c r="D2845" s="3" t="s">
        <v>27</v>
      </c>
      <c r="E2845" s="3" t="s">
        <v>34</v>
      </c>
      <c r="F2845" s="3">
        <v>7365.16</v>
      </c>
      <c r="G2845" s="3">
        <v>1325.73</v>
      </c>
      <c r="H2845" s="3">
        <v>6039.43</v>
      </c>
      <c r="I2845" s="3" t="s">
        <v>29</v>
      </c>
      <c r="J2845" s="5">
        <v>1.219512437432009</v>
      </c>
      <c r="K2845" t="str">
        <f>_xlfn.XLOOKUP(D2845, dim_channels!A:A, dim_channels!C:C, "Not Found")</f>
        <v>OTA</v>
      </c>
      <c r="L2845" t="str">
        <f>_xlfn.XLOOKUP(D2845, dim_channels!A:A, dim_channels!B:B, "Not Found")</f>
        <v>Expedia</v>
      </c>
    </row>
    <row r="2846" spans="1:12" x14ac:dyDescent="0.2">
      <c r="A2846" s="2" t="s">
        <v>3282</v>
      </c>
      <c r="B2846" s="2" t="s">
        <v>189</v>
      </c>
      <c r="C2846" s="2" t="s">
        <v>866</v>
      </c>
      <c r="D2846" s="2" t="s">
        <v>64</v>
      </c>
      <c r="E2846" s="2" t="s">
        <v>34</v>
      </c>
      <c r="F2846" s="2">
        <v>5687.13</v>
      </c>
      <c r="G2846" s="2">
        <v>0</v>
      </c>
      <c r="H2846" s="2">
        <v>5687.13</v>
      </c>
      <c r="I2846" s="2" t="s">
        <v>29</v>
      </c>
      <c r="J2846" s="4">
        <v>1</v>
      </c>
      <c r="K2846" t="str">
        <f>_xlfn.XLOOKUP(D2846, dim_channels!A:A, dim_channels!C:C, "Not Found")</f>
        <v>Direct</v>
      </c>
      <c r="L2846" t="str">
        <f>_xlfn.XLOOKUP(D2846, dim_channels!A:A, dim_channels!B:B, "Not Found")</f>
        <v>Direct Website</v>
      </c>
    </row>
    <row r="2847" spans="1:12" x14ac:dyDescent="0.2">
      <c r="A2847" s="3" t="s">
        <v>3283</v>
      </c>
      <c r="B2847" s="3" t="s">
        <v>183</v>
      </c>
      <c r="C2847" s="3" t="s">
        <v>302</v>
      </c>
      <c r="D2847" s="3" t="s">
        <v>27</v>
      </c>
      <c r="E2847" s="3" t="s">
        <v>60</v>
      </c>
      <c r="F2847" s="3">
        <v>9308.61</v>
      </c>
      <c r="G2847" s="3">
        <v>0</v>
      </c>
      <c r="H2847" s="3">
        <v>9308.61</v>
      </c>
      <c r="I2847" s="3" t="s">
        <v>29</v>
      </c>
      <c r="J2847" s="5">
        <v>1</v>
      </c>
      <c r="K2847" t="str">
        <f>_xlfn.XLOOKUP(D2847, dim_channels!A:A, dim_channels!C:C, "Not Found")</f>
        <v>OTA</v>
      </c>
      <c r="L2847" t="str">
        <f>_xlfn.XLOOKUP(D2847, dim_channels!A:A, dim_channels!B:B, "Not Found")</f>
        <v>Expedia</v>
      </c>
    </row>
    <row r="2848" spans="1:12" x14ac:dyDescent="0.2">
      <c r="A2848" s="2" t="s">
        <v>3284</v>
      </c>
      <c r="B2848" s="2" t="s">
        <v>176</v>
      </c>
      <c r="C2848" s="2" t="s">
        <v>303</v>
      </c>
      <c r="D2848" s="2" t="s">
        <v>33</v>
      </c>
      <c r="E2848" s="2" t="s">
        <v>34</v>
      </c>
      <c r="F2848" s="2">
        <v>4068.19</v>
      </c>
      <c r="G2848" s="2">
        <v>610.23</v>
      </c>
      <c r="H2848" s="2">
        <v>3457.96</v>
      </c>
      <c r="I2848" s="2" t="s">
        <v>41</v>
      </c>
      <c r="J2848" s="4">
        <v>1.176471098566785</v>
      </c>
      <c r="K2848" t="str">
        <f>_xlfn.XLOOKUP(D2848, dim_channels!A:A, dim_channels!C:C, "Not Found")</f>
        <v>OTA</v>
      </c>
      <c r="L2848" t="str">
        <f>_xlfn.XLOOKUP(D2848, dim_channels!A:A, dim_channels!B:B, "Not Found")</f>
        <v>Booking.com</v>
      </c>
    </row>
    <row r="2849" spans="1:12" x14ac:dyDescent="0.2">
      <c r="A2849" s="3" t="s">
        <v>3285</v>
      </c>
      <c r="B2849" s="3" t="s">
        <v>337</v>
      </c>
      <c r="C2849" s="3" t="s">
        <v>679</v>
      </c>
      <c r="D2849" s="3" t="s">
        <v>206</v>
      </c>
      <c r="E2849" s="3" t="s">
        <v>207</v>
      </c>
      <c r="F2849" s="3">
        <v>3450.58</v>
      </c>
      <c r="G2849" s="3">
        <v>0</v>
      </c>
      <c r="H2849" s="3">
        <v>3450.58</v>
      </c>
      <c r="I2849" s="3" t="s">
        <v>56</v>
      </c>
      <c r="J2849" s="5">
        <v>1</v>
      </c>
      <c r="K2849" t="str">
        <f>_xlfn.XLOOKUP(D2849, dim_channels!A:A, dim_channels!C:C, "Not Found")</f>
        <v>Direct</v>
      </c>
      <c r="L2849" t="str">
        <f>_xlfn.XLOOKUP(D2849, dim_channels!A:A, dim_channels!B:B, "Not Found")</f>
        <v>Walk-in</v>
      </c>
    </row>
    <row r="2850" spans="1:12" x14ac:dyDescent="0.2">
      <c r="A2850" s="2" t="s">
        <v>3286</v>
      </c>
      <c r="B2850" s="2" t="s">
        <v>294</v>
      </c>
      <c r="C2850" s="2" t="s">
        <v>1048</v>
      </c>
      <c r="D2850" s="2" t="s">
        <v>45</v>
      </c>
      <c r="E2850" s="2" t="s">
        <v>46</v>
      </c>
      <c r="F2850" s="2">
        <v>9245.26</v>
      </c>
      <c r="G2850" s="2">
        <v>462.26</v>
      </c>
      <c r="H2850" s="2">
        <v>8783</v>
      </c>
      <c r="I2850" s="2" t="s">
        <v>29</v>
      </c>
      <c r="J2850" s="4">
        <v>1.052631219401116</v>
      </c>
      <c r="K2850" t="str">
        <f>_xlfn.XLOOKUP(D2850, dim_channels!A:A, dim_channels!C:C, "Not Found")</f>
        <v>Corporate</v>
      </c>
      <c r="L2850" t="str">
        <f>_xlfn.XLOOKUP(D2850, dim_channels!A:A, dim_channels!B:B, "Not Found")</f>
        <v>Corporate Direct</v>
      </c>
    </row>
    <row r="2851" spans="1:12" x14ac:dyDescent="0.2">
      <c r="A2851" s="3" t="s">
        <v>3287</v>
      </c>
      <c r="B2851" s="3" t="s">
        <v>75</v>
      </c>
      <c r="C2851" s="3" t="s">
        <v>76</v>
      </c>
      <c r="D2851" s="3" t="s">
        <v>52</v>
      </c>
      <c r="E2851" s="3" t="s">
        <v>60</v>
      </c>
      <c r="F2851" s="3">
        <v>2727.34</v>
      </c>
      <c r="G2851" s="3">
        <v>0</v>
      </c>
      <c r="H2851" s="3">
        <v>2727.34</v>
      </c>
      <c r="I2851" s="3" t="s">
        <v>29</v>
      </c>
      <c r="J2851" s="5">
        <v>1</v>
      </c>
      <c r="K2851" t="str">
        <f>_xlfn.XLOOKUP(D2851, dim_channels!A:A, dim_channels!C:C, "Not Found")</f>
        <v>OTA</v>
      </c>
      <c r="L2851" t="str">
        <f>_xlfn.XLOOKUP(D2851, dim_channels!A:A, dim_channels!B:B, "Not Found")</f>
        <v>Agoda</v>
      </c>
    </row>
    <row r="2852" spans="1:12" x14ac:dyDescent="0.2">
      <c r="A2852" s="2" t="s">
        <v>3288</v>
      </c>
      <c r="B2852" s="2" t="s">
        <v>618</v>
      </c>
      <c r="C2852" s="2" t="s">
        <v>875</v>
      </c>
      <c r="D2852" s="2" t="s">
        <v>52</v>
      </c>
      <c r="E2852" s="2" t="s">
        <v>60</v>
      </c>
      <c r="F2852" s="2">
        <v>6678.44</v>
      </c>
      <c r="G2852" s="2">
        <v>0</v>
      </c>
      <c r="H2852" s="2">
        <v>6678.44</v>
      </c>
      <c r="I2852" s="2" t="s">
        <v>29</v>
      </c>
      <c r="J2852" s="4">
        <v>1</v>
      </c>
      <c r="K2852" t="str">
        <f>_xlfn.XLOOKUP(D2852, dim_channels!A:A, dim_channels!C:C, "Not Found")</f>
        <v>OTA</v>
      </c>
      <c r="L2852" t="str">
        <f>_xlfn.XLOOKUP(D2852, dim_channels!A:A, dim_channels!B:B, "Not Found")</f>
        <v>Agoda</v>
      </c>
    </row>
    <row r="2853" spans="1:12" x14ac:dyDescent="0.2">
      <c r="A2853" s="3" t="s">
        <v>3289</v>
      </c>
      <c r="B2853" s="3" t="s">
        <v>215</v>
      </c>
      <c r="C2853" s="3" t="s">
        <v>463</v>
      </c>
      <c r="D2853" s="3" t="s">
        <v>169</v>
      </c>
      <c r="E2853" s="3" t="s">
        <v>46</v>
      </c>
      <c r="F2853" s="3">
        <v>18095.509999999998</v>
      </c>
      <c r="G2853" s="3">
        <v>3619.1</v>
      </c>
      <c r="H2853" s="3">
        <v>14476.41</v>
      </c>
      <c r="I2853" s="3" t="s">
        <v>29</v>
      </c>
      <c r="J2853" s="5">
        <v>1.2499998273052499</v>
      </c>
      <c r="K2853" t="str">
        <f>_xlfn.XLOOKUP(D2853, dim_channels!A:A, dim_channels!C:C, "Not Found")</f>
        <v>GDS</v>
      </c>
      <c r="L2853" t="str">
        <f>_xlfn.XLOOKUP(D2853, dim_channels!A:A, dim_channels!B:B, "Not Found")</f>
        <v>GDS (Amadeus)</v>
      </c>
    </row>
    <row r="2854" spans="1:12" x14ac:dyDescent="0.2">
      <c r="A2854" s="2" t="s">
        <v>3290</v>
      </c>
      <c r="B2854" s="2" t="s">
        <v>165</v>
      </c>
      <c r="C2854" s="2" t="s">
        <v>162</v>
      </c>
      <c r="D2854" s="2" t="s">
        <v>114</v>
      </c>
      <c r="E2854" s="2" t="s">
        <v>115</v>
      </c>
      <c r="F2854" s="2">
        <v>11549.08</v>
      </c>
      <c r="G2854" s="2">
        <v>1154.9100000000001</v>
      </c>
      <c r="H2854" s="2">
        <v>10394.17</v>
      </c>
      <c r="I2854" s="2" t="s">
        <v>56</v>
      </c>
      <c r="J2854" s="4">
        <v>1.111111324906173</v>
      </c>
      <c r="K2854" t="str">
        <f>_xlfn.XLOOKUP(D2854, dim_channels!A:A, dim_channels!C:C, "Not Found")</f>
        <v>Offline</v>
      </c>
      <c r="L2854" t="str">
        <f>_xlfn.XLOOKUP(D2854, dim_channels!A:A, dim_channels!B:B, "Not Found")</f>
        <v>Travel Agency</v>
      </c>
    </row>
    <row r="2855" spans="1:12" x14ac:dyDescent="0.2">
      <c r="A2855" s="3" t="s">
        <v>3291</v>
      </c>
      <c r="B2855" s="3" t="s">
        <v>75</v>
      </c>
      <c r="C2855" s="3" t="s">
        <v>346</v>
      </c>
      <c r="D2855" s="3" t="s">
        <v>45</v>
      </c>
      <c r="E2855" s="3" t="s">
        <v>46</v>
      </c>
      <c r="F2855" s="3">
        <v>4273.8999999999996</v>
      </c>
      <c r="G2855" s="3">
        <v>213.7</v>
      </c>
      <c r="H2855" s="3">
        <v>4060.2</v>
      </c>
      <c r="I2855" s="3" t="s">
        <v>29</v>
      </c>
      <c r="J2855" s="5">
        <v>1.0526328752278209</v>
      </c>
      <c r="K2855" t="str">
        <f>_xlfn.XLOOKUP(D2855, dim_channels!A:A, dim_channels!C:C, "Not Found")</f>
        <v>Corporate</v>
      </c>
      <c r="L2855" t="str">
        <f>_xlfn.XLOOKUP(D2855, dim_channels!A:A, dim_channels!B:B, "Not Found")</f>
        <v>Corporate Direct</v>
      </c>
    </row>
    <row r="2856" spans="1:12" x14ac:dyDescent="0.2">
      <c r="A2856" s="2" t="s">
        <v>3292</v>
      </c>
      <c r="B2856" s="2" t="s">
        <v>239</v>
      </c>
      <c r="C2856" s="2" t="s">
        <v>168</v>
      </c>
      <c r="D2856" s="2" t="s">
        <v>206</v>
      </c>
      <c r="E2856" s="2" t="s">
        <v>207</v>
      </c>
      <c r="F2856" s="2">
        <v>6509.82</v>
      </c>
      <c r="G2856" s="2">
        <v>0</v>
      </c>
      <c r="H2856" s="2">
        <v>6509.82</v>
      </c>
      <c r="I2856" s="2" t="s">
        <v>29</v>
      </c>
      <c r="J2856" s="4">
        <v>1</v>
      </c>
      <c r="K2856" t="str">
        <f>_xlfn.XLOOKUP(D2856, dim_channels!A:A, dim_channels!C:C, "Not Found")</f>
        <v>Direct</v>
      </c>
      <c r="L2856" t="str">
        <f>_xlfn.XLOOKUP(D2856, dim_channels!A:A, dim_channels!B:B, "Not Found")</f>
        <v>Walk-in</v>
      </c>
    </row>
    <row r="2857" spans="1:12" x14ac:dyDescent="0.2">
      <c r="A2857" s="3" t="s">
        <v>3293</v>
      </c>
      <c r="B2857" s="3" t="s">
        <v>441</v>
      </c>
      <c r="C2857" s="3" t="s">
        <v>73</v>
      </c>
      <c r="D2857" s="3" t="s">
        <v>33</v>
      </c>
      <c r="E2857" s="3" t="s">
        <v>60</v>
      </c>
      <c r="F2857" s="3">
        <v>6734.74</v>
      </c>
      <c r="G2857" s="3">
        <v>0</v>
      </c>
      <c r="H2857" s="3">
        <v>6734.74</v>
      </c>
      <c r="I2857" s="3" t="s">
        <v>41</v>
      </c>
      <c r="J2857" s="5">
        <v>1</v>
      </c>
      <c r="K2857" t="str">
        <f>_xlfn.XLOOKUP(D2857, dim_channels!A:A, dim_channels!C:C, "Not Found")</f>
        <v>OTA</v>
      </c>
      <c r="L2857" t="str">
        <f>_xlfn.XLOOKUP(D2857, dim_channels!A:A, dim_channels!B:B, "Not Found")</f>
        <v>Booking.com</v>
      </c>
    </row>
    <row r="2858" spans="1:12" x14ac:dyDescent="0.2">
      <c r="A2858" s="2" t="s">
        <v>3294</v>
      </c>
      <c r="B2858" s="2" t="s">
        <v>558</v>
      </c>
      <c r="C2858" s="2" t="s">
        <v>754</v>
      </c>
      <c r="D2858" s="2" t="s">
        <v>27</v>
      </c>
      <c r="E2858" s="2" t="s">
        <v>60</v>
      </c>
      <c r="F2858" s="2">
        <v>5351.68</v>
      </c>
      <c r="G2858" s="2">
        <v>0</v>
      </c>
      <c r="H2858" s="2">
        <v>5351.68</v>
      </c>
      <c r="I2858" s="2" t="s">
        <v>29</v>
      </c>
      <c r="J2858" s="4">
        <v>1</v>
      </c>
      <c r="K2858" t="str">
        <f>_xlfn.XLOOKUP(D2858, dim_channels!A:A, dim_channels!C:C, "Not Found")</f>
        <v>OTA</v>
      </c>
      <c r="L2858" t="str">
        <f>_xlfn.XLOOKUP(D2858, dim_channels!A:A, dim_channels!B:B, "Not Found")</f>
        <v>Expedia</v>
      </c>
    </row>
    <row r="2859" spans="1:12" x14ac:dyDescent="0.2">
      <c r="A2859" s="3" t="s">
        <v>3295</v>
      </c>
      <c r="B2859" s="3" t="s">
        <v>958</v>
      </c>
      <c r="C2859" s="3" t="s">
        <v>902</v>
      </c>
      <c r="D2859" s="3" t="s">
        <v>64</v>
      </c>
      <c r="E2859" s="3" t="s">
        <v>115</v>
      </c>
      <c r="F2859" s="3">
        <v>3745.07</v>
      </c>
      <c r="G2859" s="3">
        <v>0</v>
      </c>
      <c r="H2859" s="3">
        <v>3745.07</v>
      </c>
      <c r="I2859" s="3" t="s">
        <v>29</v>
      </c>
      <c r="J2859" s="5">
        <v>1</v>
      </c>
      <c r="K2859" t="str">
        <f>_xlfn.XLOOKUP(D2859, dim_channels!A:A, dim_channels!C:C, "Not Found")</f>
        <v>Direct</v>
      </c>
      <c r="L2859" t="str">
        <f>_xlfn.XLOOKUP(D2859, dim_channels!A:A, dim_channels!B:B, "Not Found")</f>
        <v>Direct Website</v>
      </c>
    </row>
    <row r="2860" spans="1:12" x14ac:dyDescent="0.2">
      <c r="A2860" s="2" t="s">
        <v>3296</v>
      </c>
      <c r="B2860" s="2" t="s">
        <v>78</v>
      </c>
      <c r="C2860" s="2" t="s">
        <v>113</v>
      </c>
      <c r="D2860" s="2" t="s">
        <v>45</v>
      </c>
      <c r="E2860" s="2" t="s">
        <v>46</v>
      </c>
      <c r="F2860" s="2">
        <v>6249.63</v>
      </c>
      <c r="G2860" s="2">
        <v>312.48</v>
      </c>
      <c r="H2860" s="2">
        <v>5937.15</v>
      </c>
      <c r="I2860" s="2" t="s">
        <v>29</v>
      </c>
      <c r="J2860" s="4">
        <v>1.0526313130037139</v>
      </c>
      <c r="K2860" t="str">
        <f>_xlfn.XLOOKUP(D2860, dim_channels!A:A, dim_channels!C:C, "Not Found")</f>
        <v>Corporate</v>
      </c>
      <c r="L2860" t="str">
        <f>_xlfn.XLOOKUP(D2860, dim_channels!A:A, dim_channels!B:B, "Not Found")</f>
        <v>Corporate Direct</v>
      </c>
    </row>
    <row r="2861" spans="1:12" x14ac:dyDescent="0.2">
      <c r="A2861" s="3" t="s">
        <v>3297</v>
      </c>
      <c r="B2861" s="3" t="s">
        <v>720</v>
      </c>
      <c r="C2861" s="3" t="s">
        <v>405</v>
      </c>
      <c r="D2861" s="3" t="s">
        <v>33</v>
      </c>
      <c r="E2861" s="3" t="s">
        <v>34</v>
      </c>
      <c r="F2861" s="3">
        <v>20859.71</v>
      </c>
      <c r="G2861" s="3">
        <v>3128.96</v>
      </c>
      <c r="H2861" s="3">
        <v>17730.75</v>
      </c>
      <c r="I2861" s="3" t="s">
        <v>29</v>
      </c>
      <c r="J2861" s="5">
        <v>1.1764708204672669</v>
      </c>
      <c r="K2861" t="str">
        <f>_xlfn.XLOOKUP(D2861, dim_channels!A:A, dim_channels!C:C, "Not Found")</f>
        <v>OTA</v>
      </c>
      <c r="L2861" t="str">
        <f>_xlfn.XLOOKUP(D2861, dim_channels!A:A, dim_channels!B:B, "Not Found")</f>
        <v>Booking.com</v>
      </c>
    </row>
    <row r="2862" spans="1:12" x14ac:dyDescent="0.2">
      <c r="A2862" s="2" t="s">
        <v>3298</v>
      </c>
      <c r="B2862" s="2" t="s">
        <v>612</v>
      </c>
      <c r="C2862" s="2" t="s">
        <v>863</v>
      </c>
      <c r="D2862" s="2" t="s">
        <v>64</v>
      </c>
      <c r="E2862" s="2" t="s">
        <v>28</v>
      </c>
      <c r="F2862" s="2">
        <v>5816.57</v>
      </c>
      <c r="G2862" s="2">
        <v>0</v>
      </c>
      <c r="H2862" s="2">
        <v>5816.57</v>
      </c>
      <c r="I2862" s="2" t="s">
        <v>29</v>
      </c>
      <c r="J2862" s="4">
        <v>1</v>
      </c>
      <c r="K2862" t="str">
        <f>_xlfn.XLOOKUP(D2862, dim_channels!A:A, dim_channels!C:C, "Not Found")</f>
        <v>Direct</v>
      </c>
      <c r="L2862" t="str">
        <f>_xlfn.XLOOKUP(D2862, dim_channels!A:A, dim_channels!B:B, "Not Found")</f>
        <v>Direct Website</v>
      </c>
    </row>
    <row r="2863" spans="1:12" x14ac:dyDescent="0.2">
      <c r="A2863" s="3" t="s">
        <v>3299</v>
      </c>
      <c r="B2863" s="3" t="s">
        <v>618</v>
      </c>
      <c r="C2863" s="3" t="s">
        <v>205</v>
      </c>
      <c r="D2863" s="3" t="s">
        <v>27</v>
      </c>
      <c r="E2863" s="3" t="s">
        <v>28</v>
      </c>
      <c r="F2863" s="3">
        <v>12955.65</v>
      </c>
      <c r="G2863" s="3">
        <v>2332.02</v>
      </c>
      <c r="H2863" s="3">
        <v>10623.63</v>
      </c>
      <c r="I2863" s="3" t="s">
        <v>29</v>
      </c>
      <c r="J2863" s="5">
        <v>1.219512539499211</v>
      </c>
      <c r="K2863" t="str">
        <f>_xlfn.XLOOKUP(D2863, dim_channels!A:A, dim_channels!C:C, "Not Found")</f>
        <v>OTA</v>
      </c>
      <c r="L2863" t="str">
        <f>_xlfn.XLOOKUP(D2863, dim_channels!A:A, dim_channels!B:B, "Not Found")</f>
        <v>Expedia</v>
      </c>
    </row>
    <row r="2864" spans="1:12" x14ac:dyDescent="0.2">
      <c r="A2864" s="2" t="s">
        <v>3300</v>
      </c>
      <c r="B2864" s="2" t="s">
        <v>644</v>
      </c>
      <c r="C2864" s="2" t="s">
        <v>104</v>
      </c>
      <c r="D2864" s="2" t="s">
        <v>64</v>
      </c>
      <c r="E2864" s="2" t="s">
        <v>115</v>
      </c>
      <c r="F2864" s="2">
        <v>15454.15</v>
      </c>
      <c r="G2864" s="2">
        <v>0</v>
      </c>
      <c r="H2864" s="2">
        <v>15454.15</v>
      </c>
      <c r="I2864" s="2" t="s">
        <v>29</v>
      </c>
      <c r="J2864" s="4">
        <v>1</v>
      </c>
      <c r="K2864" t="str">
        <f>_xlfn.XLOOKUP(D2864, dim_channels!A:A, dim_channels!C:C, "Not Found")</f>
        <v>Direct</v>
      </c>
      <c r="L2864" t="str">
        <f>_xlfn.XLOOKUP(D2864, dim_channels!A:A, dim_channels!B:B, "Not Found")</f>
        <v>Direct Website</v>
      </c>
    </row>
    <row r="2865" spans="1:12" x14ac:dyDescent="0.2">
      <c r="A2865" s="3" t="s">
        <v>3301</v>
      </c>
      <c r="B2865" s="3" t="s">
        <v>195</v>
      </c>
      <c r="C2865" s="3" t="s">
        <v>422</v>
      </c>
      <c r="D2865" s="3" t="s">
        <v>52</v>
      </c>
      <c r="E2865" s="3" t="s">
        <v>34</v>
      </c>
      <c r="F2865" s="3">
        <v>3312.31</v>
      </c>
      <c r="G2865" s="3">
        <v>397.48</v>
      </c>
      <c r="H2865" s="3">
        <v>2914.83</v>
      </c>
      <c r="I2865" s="3" t="s">
        <v>41</v>
      </c>
      <c r="J2865" s="5">
        <v>1.136364727960121</v>
      </c>
      <c r="K2865" t="str">
        <f>_xlfn.XLOOKUP(D2865, dim_channels!A:A, dim_channels!C:C, "Not Found")</f>
        <v>OTA</v>
      </c>
      <c r="L2865" t="str">
        <f>_xlfn.XLOOKUP(D2865, dim_channels!A:A, dim_channels!B:B, "Not Found")</f>
        <v>Agoda</v>
      </c>
    </row>
    <row r="2866" spans="1:12" x14ac:dyDescent="0.2">
      <c r="A2866" s="2" t="s">
        <v>3302</v>
      </c>
      <c r="B2866" s="2" t="s">
        <v>391</v>
      </c>
      <c r="C2866" s="2" t="s">
        <v>783</v>
      </c>
      <c r="D2866" s="2" t="s">
        <v>64</v>
      </c>
      <c r="E2866" s="2" t="s">
        <v>34</v>
      </c>
      <c r="F2866" s="2">
        <v>21342.44</v>
      </c>
      <c r="G2866" s="2">
        <v>0</v>
      </c>
      <c r="H2866" s="2">
        <v>21342.44</v>
      </c>
      <c r="I2866" s="2" t="s">
        <v>56</v>
      </c>
      <c r="J2866" s="4">
        <v>1</v>
      </c>
      <c r="K2866" t="str">
        <f>_xlfn.XLOOKUP(D2866, dim_channels!A:A, dim_channels!C:C, "Not Found")</f>
        <v>Direct</v>
      </c>
      <c r="L2866" t="str">
        <f>_xlfn.XLOOKUP(D2866, dim_channels!A:A, dim_channels!B:B, "Not Found")</f>
        <v>Direct Website</v>
      </c>
    </row>
    <row r="2867" spans="1:12" x14ac:dyDescent="0.2">
      <c r="A2867" s="3" t="s">
        <v>3303</v>
      </c>
      <c r="B2867" s="3" t="s">
        <v>1275</v>
      </c>
      <c r="C2867" s="3" t="s">
        <v>574</v>
      </c>
      <c r="D2867" s="3" t="s">
        <v>64</v>
      </c>
      <c r="E2867" s="3" t="s">
        <v>115</v>
      </c>
      <c r="F2867" s="3">
        <v>4933.74</v>
      </c>
      <c r="G2867" s="3">
        <v>0</v>
      </c>
      <c r="H2867" s="3">
        <v>4933.74</v>
      </c>
      <c r="I2867" s="3" t="s">
        <v>29</v>
      </c>
      <c r="J2867" s="5">
        <v>1</v>
      </c>
      <c r="K2867" t="str">
        <f>_xlfn.XLOOKUP(D2867, dim_channels!A:A, dim_channels!C:C, "Not Found")</f>
        <v>Direct</v>
      </c>
      <c r="L2867" t="str">
        <f>_xlfn.XLOOKUP(D2867, dim_channels!A:A, dim_channels!B:B, "Not Found")</f>
        <v>Direct Website</v>
      </c>
    </row>
    <row r="2868" spans="1:12" x14ac:dyDescent="0.2">
      <c r="A2868" s="2" t="s">
        <v>3304</v>
      </c>
      <c r="B2868" s="2" t="s">
        <v>238</v>
      </c>
      <c r="C2868" s="2" t="s">
        <v>36</v>
      </c>
      <c r="D2868" s="2" t="s">
        <v>45</v>
      </c>
      <c r="E2868" s="2" t="s">
        <v>89</v>
      </c>
      <c r="F2868" s="2">
        <v>11541.89</v>
      </c>
      <c r="G2868" s="2">
        <v>0</v>
      </c>
      <c r="H2868" s="2">
        <v>11541.89</v>
      </c>
      <c r="I2868" s="2" t="s">
        <v>29</v>
      </c>
      <c r="J2868" s="4">
        <v>1</v>
      </c>
      <c r="K2868" t="str">
        <f>_xlfn.XLOOKUP(D2868, dim_channels!A:A, dim_channels!C:C, "Not Found")</f>
        <v>Corporate</v>
      </c>
      <c r="L2868" t="str">
        <f>_xlfn.XLOOKUP(D2868, dim_channels!A:A, dim_channels!B:B, "Not Found")</f>
        <v>Corporate Direct</v>
      </c>
    </row>
    <row r="2869" spans="1:12" x14ac:dyDescent="0.2">
      <c r="A2869" s="3" t="s">
        <v>3305</v>
      </c>
      <c r="B2869" s="3" t="s">
        <v>353</v>
      </c>
      <c r="C2869" s="3" t="s">
        <v>485</v>
      </c>
      <c r="D2869" s="3" t="s">
        <v>64</v>
      </c>
      <c r="E2869" s="3" t="s">
        <v>28</v>
      </c>
      <c r="F2869" s="3">
        <v>13409.86</v>
      </c>
      <c r="G2869" s="3">
        <v>0</v>
      </c>
      <c r="H2869" s="3">
        <v>13409.86</v>
      </c>
      <c r="I2869" s="3" t="s">
        <v>56</v>
      </c>
      <c r="J2869" s="5">
        <v>1</v>
      </c>
      <c r="K2869" t="str">
        <f>_xlfn.XLOOKUP(D2869, dim_channels!A:A, dim_channels!C:C, "Not Found")</f>
        <v>Direct</v>
      </c>
      <c r="L2869" t="str">
        <f>_xlfn.XLOOKUP(D2869, dim_channels!A:A, dim_channels!B:B, "Not Found")</f>
        <v>Direct Website</v>
      </c>
    </row>
    <row r="2870" spans="1:12" x14ac:dyDescent="0.2">
      <c r="A2870" s="2" t="s">
        <v>3306</v>
      </c>
      <c r="B2870" s="2" t="s">
        <v>1234</v>
      </c>
      <c r="C2870" s="2" t="s">
        <v>215</v>
      </c>
      <c r="D2870" s="2" t="s">
        <v>33</v>
      </c>
      <c r="E2870" s="2" t="s">
        <v>28</v>
      </c>
      <c r="F2870" s="2">
        <v>5432.69</v>
      </c>
      <c r="G2870" s="2">
        <v>814.9</v>
      </c>
      <c r="H2870" s="2">
        <v>4617.79</v>
      </c>
      <c r="I2870" s="2" t="s">
        <v>41</v>
      </c>
      <c r="J2870" s="4">
        <v>1.176469696543152</v>
      </c>
      <c r="K2870" t="str">
        <f>_xlfn.XLOOKUP(D2870, dim_channels!A:A, dim_channels!C:C, "Not Found")</f>
        <v>OTA</v>
      </c>
      <c r="L2870" t="str">
        <f>_xlfn.XLOOKUP(D2870, dim_channels!A:A, dim_channels!B:B, "Not Found")</f>
        <v>Booking.com</v>
      </c>
    </row>
    <row r="2871" spans="1:12" x14ac:dyDescent="0.2">
      <c r="A2871" s="3" t="s">
        <v>3307</v>
      </c>
      <c r="B2871" s="3" t="s">
        <v>630</v>
      </c>
      <c r="C2871" s="3" t="s">
        <v>158</v>
      </c>
      <c r="D2871" s="3" t="s">
        <v>33</v>
      </c>
      <c r="E2871" s="3" t="s">
        <v>34</v>
      </c>
      <c r="F2871" s="3">
        <v>11622.19</v>
      </c>
      <c r="G2871" s="3">
        <v>1743.33</v>
      </c>
      <c r="H2871" s="3">
        <v>9878.86</v>
      </c>
      <c r="I2871" s="3" t="s">
        <v>41</v>
      </c>
      <c r="J2871" s="5">
        <v>1.176470766869862</v>
      </c>
      <c r="K2871" t="str">
        <f>_xlfn.XLOOKUP(D2871, dim_channels!A:A, dim_channels!C:C, "Not Found")</f>
        <v>OTA</v>
      </c>
      <c r="L2871" t="str">
        <f>_xlfn.XLOOKUP(D2871, dim_channels!A:A, dim_channels!B:B, "Not Found")</f>
        <v>Booking.com</v>
      </c>
    </row>
    <row r="2872" spans="1:12" x14ac:dyDescent="0.2">
      <c r="A2872" s="2" t="s">
        <v>3308</v>
      </c>
      <c r="B2872" s="2" t="s">
        <v>97</v>
      </c>
      <c r="C2872" s="2" t="s">
        <v>92</v>
      </c>
      <c r="D2872" s="2" t="s">
        <v>45</v>
      </c>
      <c r="E2872" s="2" t="s">
        <v>46</v>
      </c>
      <c r="F2872" s="2">
        <v>3837.08</v>
      </c>
      <c r="G2872" s="2">
        <v>191.85</v>
      </c>
      <c r="H2872" s="2">
        <v>3645.23</v>
      </c>
      <c r="I2872" s="2" t="s">
        <v>29</v>
      </c>
      <c r="J2872" s="4">
        <v>1.052630423869001</v>
      </c>
      <c r="K2872" t="str">
        <f>_xlfn.XLOOKUP(D2872, dim_channels!A:A, dim_channels!C:C, "Not Found")</f>
        <v>Corporate</v>
      </c>
      <c r="L2872" t="str">
        <f>_xlfn.XLOOKUP(D2872, dim_channels!A:A, dim_channels!B:B, "Not Found")</f>
        <v>Corporate Direct</v>
      </c>
    </row>
    <row r="2873" spans="1:12" x14ac:dyDescent="0.2">
      <c r="A2873" s="3" t="s">
        <v>3309</v>
      </c>
      <c r="B2873" s="3" t="s">
        <v>875</v>
      </c>
      <c r="C2873" s="3" t="s">
        <v>220</v>
      </c>
      <c r="D2873" s="3" t="s">
        <v>52</v>
      </c>
      <c r="E2873" s="3" t="s">
        <v>34</v>
      </c>
      <c r="F2873" s="3">
        <v>11439.81</v>
      </c>
      <c r="G2873" s="3">
        <v>1372.78</v>
      </c>
      <c r="H2873" s="3">
        <v>10067.030000000001</v>
      </c>
      <c r="I2873" s="3" t="s">
        <v>29</v>
      </c>
      <c r="J2873" s="5">
        <v>1.136363952426882</v>
      </c>
      <c r="K2873" t="str">
        <f>_xlfn.XLOOKUP(D2873, dim_channels!A:A, dim_channels!C:C, "Not Found")</f>
        <v>OTA</v>
      </c>
      <c r="L2873" t="str">
        <f>_xlfn.XLOOKUP(D2873, dim_channels!A:A, dim_channels!B:B, "Not Found")</f>
        <v>Agoda</v>
      </c>
    </row>
    <row r="2874" spans="1:12" x14ac:dyDescent="0.2">
      <c r="A2874" s="2" t="s">
        <v>3310</v>
      </c>
      <c r="B2874" s="2" t="s">
        <v>138</v>
      </c>
      <c r="C2874" s="2" t="s">
        <v>423</v>
      </c>
      <c r="D2874" s="2" t="s">
        <v>52</v>
      </c>
      <c r="E2874" s="2" t="s">
        <v>60</v>
      </c>
      <c r="F2874" s="2">
        <v>3528.56</v>
      </c>
      <c r="G2874" s="2">
        <v>0</v>
      </c>
      <c r="H2874" s="2">
        <v>3528.56</v>
      </c>
      <c r="I2874" s="2" t="s">
        <v>29</v>
      </c>
      <c r="J2874" s="4">
        <v>1</v>
      </c>
      <c r="K2874" t="str">
        <f>_xlfn.XLOOKUP(D2874, dim_channels!A:A, dim_channels!C:C, "Not Found")</f>
        <v>OTA</v>
      </c>
      <c r="L2874" t="str">
        <f>_xlfn.XLOOKUP(D2874, dim_channels!A:A, dim_channels!B:B, "Not Found")</f>
        <v>Agoda</v>
      </c>
    </row>
    <row r="2875" spans="1:12" x14ac:dyDescent="0.2">
      <c r="A2875" s="3" t="s">
        <v>3311</v>
      </c>
      <c r="B2875" s="3" t="s">
        <v>165</v>
      </c>
      <c r="C2875" s="3" t="s">
        <v>171</v>
      </c>
      <c r="D2875" s="3" t="s">
        <v>52</v>
      </c>
      <c r="E2875" s="3" t="s">
        <v>60</v>
      </c>
      <c r="F2875" s="3">
        <v>8108.96</v>
      </c>
      <c r="G2875" s="3">
        <v>0</v>
      </c>
      <c r="H2875" s="3">
        <v>8108.96</v>
      </c>
      <c r="I2875" s="3" t="s">
        <v>41</v>
      </c>
      <c r="J2875" s="5">
        <v>1</v>
      </c>
      <c r="K2875" t="str">
        <f>_xlfn.XLOOKUP(D2875, dim_channels!A:A, dim_channels!C:C, "Not Found")</f>
        <v>OTA</v>
      </c>
      <c r="L2875" t="str">
        <f>_xlfn.XLOOKUP(D2875, dim_channels!A:A, dim_channels!B:B, "Not Found")</f>
        <v>Agoda</v>
      </c>
    </row>
    <row r="2876" spans="1:12" x14ac:dyDescent="0.2">
      <c r="A2876" s="2" t="s">
        <v>3312</v>
      </c>
      <c r="B2876" s="2" t="s">
        <v>186</v>
      </c>
      <c r="C2876" s="2" t="s">
        <v>192</v>
      </c>
      <c r="D2876" s="2" t="s">
        <v>45</v>
      </c>
      <c r="E2876" s="2" t="s">
        <v>89</v>
      </c>
      <c r="F2876" s="2">
        <v>10108.129999999999</v>
      </c>
      <c r="G2876" s="2">
        <v>0</v>
      </c>
      <c r="H2876" s="2">
        <v>10108.129999999999</v>
      </c>
      <c r="I2876" s="2" t="s">
        <v>29</v>
      </c>
      <c r="J2876" s="4">
        <v>1</v>
      </c>
      <c r="K2876" t="str">
        <f>_xlfn.XLOOKUP(D2876, dim_channels!A:A, dim_channels!C:C, "Not Found")</f>
        <v>Corporate</v>
      </c>
      <c r="L2876" t="str">
        <f>_xlfn.XLOOKUP(D2876, dim_channels!A:A, dim_channels!B:B, "Not Found")</f>
        <v>Corporate Direct</v>
      </c>
    </row>
    <row r="2877" spans="1:12" x14ac:dyDescent="0.2">
      <c r="A2877" s="3" t="s">
        <v>3313</v>
      </c>
      <c r="B2877" s="3" t="s">
        <v>159</v>
      </c>
      <c r="C2877" s="3" t="s">
        <v>679</v>
      </c>
      <c r="D2877" s="3" t="s">
        <v>33</v>
      </c>
      <c r="E2877" s="3" t="s">
        <v>60</v>
      </c>
      <c r="F2877" s="3">
        <v>14964.39</v>
      </c>
      <c r="G2877" s="3">
        <v>0</v>
      </c>
      <c r="H2877" s="3">
        <v>14964.39</v>
      </c>
      <c r="I2877" s="3" t="s">
        <v>29</v>
      </c>
      <c r="J2877" s="5">
        <v>1</v>
      </c>
      <c r="K2877" t="str">
        <f>_xlfn.XLOOKUP(D2877, dim_channels!A:A, dim_channels!C:C, "Not Found")</f>
        <v>OTA</v>
      </c>
      <c r="L2877" t="str">
        <f>_xlfn.XLOOKUP(D2877, dim_channels!A:A, dim_channels!B:B, "Not Found")</f>
        <v>Booking.com</v>
      </c>
    </row>
    <row r="2878" spans="1:12" x14ac:dyDescent="0.2">
      <c r="A2878" s="2" t="s">
        <v>3314</v>
      </c>
      <c r="B2878" s="2" t="s">
        <v>271</v>
      </c>
      <c r="C2878" s="2" t="s">
        <v>487</v>
      </c>
      <c r="D2878" s="2" t="s">
        <v>33</v>
      </c>
      <c r="E2878" s="2" t="s">
        <v>28</v>
      </c>
      <c r="F2878" s="2">
        <v>2540.54</v>
      </c>
      <c r="G2878" s="2">
        <v>381.08</v>
      </c>
      <c r="H2878" s="2">
        <v>2159.46</v>
      </c>
      <c r="I2878" s="2" t="s">
        <v>41</v>
      </c>
      <c r="J2878" s="4">
        <v>1.176470043436785</v>
      </c>
      <c r="K2878" t="str">
        <f>_xlfn.XLOOKUP(D2878, dim_channels!A:A, dim_channels!C:C, "Not Found")</f>
        <v>OTA</v>
      </c>
      <c r="L2878" t="str">
        <f>_xlfn.XLOOKUP(D2878, dim_channels!A:A, dim_channels!B:B, "Not Found")</f>
        <v>Booking.com</v>
      </c>
    </row>
    <row r="2879" spans="1:12" x14ac:dyDescent="0.2">
      <c r="A2879" s="3" t="s">
        <v>3315</v>
      </c>
      <c r="B2879" s="3" t="s">
        <v>433</v>
      </c>
      <c r="C2879" s="3" t="s">
        <v>107</v>
      </c>
      <c r="D2879" s="3" t="s">
        <v>114</v>
      </c>
      <c r="E2879" s="3" t="s">
        <v>46</v>
      </c>
      <c r="F2879" s="3">
        <v>6959.26</v>
      </c>
      <c r="G2879" s="3">
        <v>695.93</v>
      </c>
      <c r="H2879" s="3">
        <v>6263.33</v>
      </c>
      <c r="I2879" s="3" t="s">
        <v>29</v>
      </c>
      <c r="J2879" s="5">
        <v>1.111111820708792</v>
      </c>
      <c r="K2879" t="str">
        <f>_xlfn.XLOOKUP(D2879, dim_channels!A:A, dim_channels!C:C, "Not Found")</f>
        <v>Offline</v>
      </c>
      <c r="L2879" t="str">
        <f>_xlfn.XLOOKUP(D2879, dim_channels!A:A, dim_channels!B:B, "Not Found")</f>
        <v>Travel Agency</v>
      </c>
    </row>
    <row r="2880" spans="1:12" x14ac:dyDescent="0.2">
      <c r="A2880" s="2" t="s">
        <v>3316</v>
      </c>
      <c r="B2880" s="2" t="s">
        <v>485</v>
      </c>
      <c r="C2880" s="2" t="s">
        <v>297</v>
      </c>
      <c r="D2880" s="2" t="s">
        <v>33</v>
      </c>
      <c r="E2880" s="2" t="s">
        <v>34</v>
      </c>
      <c r="F2880" s="2">
        <v>4340</v>
      </c>
      <c r="G2880" s="2">
        <v>651</v>
      </c>
      <c r="H2880" s="2">
        <v>3689</v>
      </c>
      <c r="I2880" s="2" t="s">
        <v>29</v>
      </c>
      <c r="J2880" s="4">
        <v>1.1764705882352939</v>
      </c>
      <c r="K2880" t="str">
        <f>_xlfn.XLOOKUP(D2880, dim_channels!A:A, dim_channels!C:C, "Not Found")</f>
        <v>OTA</v>
      </c>
      <c r="L2880" t="str">
        <f>_xlfn.XLOOKUP(D2880, dim_channels!A:A, dim_channels!B:B, "Not Found")</f>
        <v>Booking.com</v>
      </c>
    </row>
    <row r="2881" spans="1:12" x14ac:dyDescent="0.2">
      <c r="A2881" s="3" t="s">
        <v>3317</v>
      </c>
      <c r="B2881" s="3" t="s">
        <v>1021</v>
      </c>
      <c r="C2881" s="3" t="s">
        <v>75</v>
      </c>
      <c r="D2881" s="3" t="s">
        <v>52</v>
      </c>
      <c r="E2881" s="3" t="s">
        <v>34</v>
      </c>
      <c r="F2881" s="3">
        <v>14840.78</v>
      </c>
      <c r="G2881" s="3">
        <v>1780.89</v>
      </c>
      <c r="H2881" s="3">
        <v>13059.89</v>
      </c>
      <c r="I2881" s="3" t="s">
        <v>29</v>
      </c>
      <c r="J2881" s="5">
        <v>1.136363323121405</v>
      </c>
      <c r="K2881" t="str">
        <f>_xlfn.XLOOKUP(D2881, dim_channels!A:A, dim_channels!C:C, "Not Found")</f>
        <v>OTA</v>
      </c>
      <c r="L2881" t="str">
        <f>_xlfn.XLOOKUP(D2881, dim_channels!A:A, dim_channels!B:B, "Not Found")</f>
        <v>Agoda</v>
      </c>
    </row>
    <row r="2882" spans="1:12" x14ac:dyDescent="0.2">
      <c r="A2882" s="2" t="s">
        <v>3318</v>
      </c>
      <c r="B2882" s="2" t="s">
        <v>492</v>
      </c>
      <c r="C2882" s="2" t="s">
        <v>917</v>
      </c>
      <c r="D2882" s="2" t="s">
        <v>114</v>
      </c>
      <c r="E2882" s="2" t="s">
        <v>115</v>
      </c>
      <c r="F2882" s="2">
        <v>9980.5499999999993</v>
      </c>
      <c r="G2882" s="2">
        <v>998.06</v>
      </c>
      <c r="H2882" s="2">
        <v>8982.49</v>
      </c>
      <c r="I2882" s="2" t="s">
        <v>29</v>
      </c>
      <c r="J2882" s="4">
        <v>1.111111729598363</v>
      </c>
      <c r="K2882" t="str">
        <f>_xlfn.XLOOKUP(D2882, dim_channels!A:A, dim_channels!C:C, "Not Found")</f>
        <v>Offline</v>
      </c>
      <c r="L2882" t="str">
        <f>_xlfn.XLOOKUP(D2882, dim_channels!A:A, dim_channels!B:B, "Not Found")</f>
        <v>Travel Agency</v>
      </c>
    </row>
    <row r="2883" spans="1:12" x14ac:dyDescent="0.2">
      <c r="A2883" s="3" t="s">
        <v>3319</v>
      </c>
      <c r="B2883" s="3" t="s">
        <v>145</v>
      </c>
      <c r="C2883" s="3" t="s">
        <v>303</v>
      </c>
      <c r="D2883" s="3" t="s">
        <v>169</v>
      </c>
      <c r="E2883" s="3" t="s">
        <v>46</v>
      </c>
      <c r="F2883" s="3">
        <v>23096.52</v>
      </c>
      <c r="G2883" s="3">
        <v>4619.3</v>
      </c>
      <c r="H2883" s="3">
        <v>18477.22</v>
      </c>
      <c r="I2883" s="3" t="s">
        <v>29</v>
      </c>
      <c r="J2883" s="5">
        <v>1.2499997293965219</v>
      </c>
      <c r="K2883" t="str">
        <f>_xlfn.XLOOKUP(D2883, dim_channels!A:A, dim_channels!C:C, "Not Found")</f>
        <v>GDS</v>
      </c>
      <c r="L2883" t="str">
        <f>_xlfn.XLOOKUP(D2883, dim_channels!A:A, dim_channels!B:B, "Not Found")</f>
        <v>GDS (Amadeus)</v>
      </c>
    </row>
    <row r="2884" spans="1:12" x14ac:dyDescent="0.2">
      <c r="A2884" s="2" t="s">
        <v>3320</v>
      </c>
      <c r="B2884" s="2" t="s">
        <v>55</v>
      </c>
      <c r="C2884" s="2" t="s">
        <v>224</v>
      </c>
      <c r="D2884" s="2" t="s">
        <v>27</v>
      </c>
      <c r="E2884" s="2" t="s">
        <v>34</v>
      </c>
      <c r="F2884" s="2">
        <v>8978.49</v>
      </c>
      <c r="G2884" s="2">
        <v>1616.13</v>
      </c>
      <c r="H2884" s="2">
        <v>7362.36</v>
      </c>
      <c r="I2884" s="2" t="s">
        <v>56</v>
      </c>
      <c r="J2884" s="4">
        <v>1.2195124932766119</v>
      </c>
      <c r="K2884" t="str">
        <f>_xlfn.XLOOKUP(D2884, dim_channels!A:A, dim_channels!C:C, "Not Found")</f>
        <v>OTA</v>
      </c>
      <c r="L2884" t="str">
        <f>_xlfn.XLOOKUP(D2884, dim_channels!A:A, dim_channels!B:B, "Not Found")</f>
        <v>Expedia</v>
      </c>
    </row>
    <row r="2885" spans="1:12" x14ac:dyDescent="0.2">
      <c r="A2885" s="3" t="s">
        <v>3321</v>
      </c>
      <c r="B2885" s="3" t="s">
        <v>168</v>
      </c>
      <c r="C2885" s="3" t="s">
        <v>302</v>
      </c>
      <c r="D2885" s="3" t="s">
        <v>52</v>
      </c>
      <c r="E2885" s="3" t="s">
        <v>60</v>
      </c>
      <c r="F2885" s="3">
        <v>3405.59</v>
      </c>
      <c r="G2885" s="3">
        <v>0</v>
      </c>
      <c r="H2885" s="3">
        <v>3405.59</v>
      </c>
      <c r="I2885" s="3" t="s">
        <v>29</v>
      </c>
      <c r="J2885" s="5">
        <v>1</v>
      </c>
      <c r="K2885" t="str">
        <f>_xlfn.XLOOKUP(D2885, dim_channels!A:A, dim_channels!C:C, "Not Found")</f>
        <v>OTA</v>
      </c>
      <c r="L2885" t="str">
        <f>_xlfn.XLOOKUP(D2885, dim_channels!A:A, dim_channels!B:B, "Not Found")</f>
        <v>Agoda</v>
      </c>
    </row>
    <row r="2886" spans="1:12" x14ac:dyDescent="0.2">
      <c r="A2886" s="2" t="s">
        <v>3322</v>
      </c>
      <c r="B2886" s="2" t="s">
        <v>232</v>
      </c>
      <c r="C2886" s="2" t="s">
        <v>289</v>
      </c>
      <c r="D2886" s="2" t="s">
        <v>64</v>
      </c>
      <c r="E2886" s="2" t="s">
        <v>28</v>
      </c>
      <c r="F2886" s="2">
        <v>5022.1000000000004</v>
      </c>
      <c r="G2886" s="2">
        <v>0</v>
      </c>
      <c r="H2886" s="2">
        <v>5022.1000000000004</v>
      </c>
      <c r="I2886" s="2" t="s">
        <v>56</v>
      </c>
      <c r="J2886" s="4">
        <v>1</v>
      </c>
      <c r="K2886" t="str">
        <f>_xlfn.XLOOKUP(D2886, dim_channels!A:A, dim_channels!C:C, "Not Found")</f>
        <v>Direct</v>
      </c>
      <c r="L2886" t="str">
        <f>_xlfn.XLOOKUP(D2886, dim_channels!A:A, dim_channels!B:B, "Not Found")</f>
        <v>Direct Website</v>
      </c>
    </row>
    <row r="2887" spans="1:12" x14ac:dyDescent="0.2">
      <c r="A2887" s="3" t="s">
        <v>3323</v>
      </c>
      <c r="B2887" s="3" t="s">
        <v>312</v>
      </c>
      <c r="C2887" s="3" t="s">
        <v>224</v>
      </c>
      <c r="D2887" s="3" t="s">
        <v>33</v>
      </c>
      <c r="E2887" s="3" t="s">
        <v>28</v>
      </c>
      <c r="F2887" s="3">
        <v>5962.72</v>
      </c>
      <c r="G2887" s="3">
        <v>894.41</v>
      </c>
      <c r="H2887" s="3">
        <v>5068.3100000000004</v>
      </c>
      <c r="I2887" s="3" t="s">
        <v>41</v>
      </c>
      <c r="J2887" s="5">
        <v>1.176471052481004</v>
      </c>
      <c r="K2887" t="str">
        <f>_xlfn.XLOOKUP(D2887, dim_channels!A:A, dim_channels!C:C, "Not Found")</f>
        <v>OTA</v>
      </c>
      <c r="L2887" t="str">
        <f>_xlfn.XLOOKUP(D2887, dim_channels!A:A, dim_channels!B:B, "Not Found")</f>
        <v>Booking.com</v>
      </c>
    </row>
    <row r="2888" spans="1:12" x14ac:dyDescent="0.2">
      <c r="A2888" s="2" t="s">
        <v>3324</v>
      </c>
      <c r="B2888" s="2" t="s">
        <v>219</v>
      </c>
      <c r="C2888" s="2" t="s">
        <v>380</v>
      </c>
      <c r="D2888" s="2" t="s">
        <v>27</v>
      </c>
      <c r="E2888" s="2" t="s">
        <v>60</v>
      </c>
      <c r="F2888" s="2">
        <v>6028.59</v>
      </c>
      <c r="G2888" s="2">
        <v>0</v>
      </c>
      <c r="H2888" s="2">
        <v>6028.59</v>
      </c>
      <c r="I2888" s="2" t="s">
        <v>41</v>
      </c>
      <c r="J2888" s="4">
        <v>1</v>
      </c>
      <c r="K2888" t="str">
        <f>_xlfn.XLOOKUP(D2888, dim_channels!A:A, dim_channels!C:C, "Not Found")</f>
        <v>OTA</v>
      </c>
      <c r="L2888" t="str">
        <f>_xlfn.XLOOKUP(D2888, dim_channels!A:A, dim_channels!B:B, "Not Found")</f>
        <v>Expedia</v>
      </c>
    </row>
    <row r="2889" spans="1:12" x14ac:dyDescent="0.2">
      <c r="A2889" s="3" t="s">
        <v>3325</v>
      </c>
      <c r="B2889" s="3" t="s">
        <v>1021</v>
      </c>
      <c r="C2889" s="3" t="s">
        <v>262</v>
      </c>
      <c r="D2889" s="3" t="s">
        <v>33</v>
      </c>
      <c r="E2889" s="3" t="s">
        <v>34</v>
      </c>
      <c r="F2889" s="3">
        <v>6965.74</v>
      </c>
      <c r="G2889" s="3">
        <v>1044.8599999999999</v>
      </c>
      <c r="H2889" s="3">
        <v>5920.88</v>
      </c>
      <c r="I2889" s="3" t="s">
        <v>29</v>
      </c>
      <c r="J2889" s="5">
        <v>1.1764703895366899</v>
      </c>
      <c r="K2889" t="str">
        <f>_xlfn.XLOOKUP(D2889, dim_channels!A:A, dim_channels!C:C, "Not Found")</f>
        <v>OTA</v>
      </c>
      <c r="L2889" t="str">
        <f>_xlfn.XLOOKUP(D2889, dim_channels!A:A, dim_channels!B:B, "Not Found")</f>
        <v>Booking.com</v>
      </c>
    </row>
    <row r="2890" spans="1:12" x14ac:dyDescent="0.2">
      <c r="A2890" s="2" t="s">
        <v>3326</v>
      </c>
      <c r="B2890" s="2" t="s">
        <v>92</v>
      </c>
      <c r="C2890" s="2" t="s">
        <v>303</v>
      </c>
      <c r="D2890" s="2" t="s">
        <v>45</v>
      </c>
      <c r="E2890" s="2" t="s">
        <v>46</v>
      </c>
      <c r="F2890" s="2">
        <v>3307.09</v>
      </c>
      <c r="G2890" s="2">
        <v>165.35</v>
      </c>
      <c r="H2890" s="2">
        <v>3141.74</v>
      </c>
      <c r="I2890" s="2" t="s">
        <v>41</v>
      </c>
      <c r="J2890" s="4">
        <v>1.0526300712344121</v>
      </c>
      <c r="K2890" t="str">
        <f>_xlfn.XLOOKUP(D2890, dim_channels!A:A, dim_channels!C:C, "Not Found")</f>
        <v>Corporate</v>
      </c>
      <c r="L2890" t="str">
        <f>_xlfn.XLOOKUP(D2890, dim_channels!A:A, dim_channels!B:B, "Not Found")</f>
        <v>Corporate Direct</v>
      </c>
    </row>
    <row r="2891" spans="1:12" x14ac:dyDescent="0.2">
      <c r="A2891" s="3" t="s">
        <v>3327</v>
      </c>
      <c r="B2891" s="3" t="s">
        <v>1021</v>
      </c>
      <c r="C2891" s="3" t="s">
        <v>626</v>
      </c>
      <c r="D2891" s="3" t="s">
        <v>64</v>
      </c>
      <c r="E2891" s="3" t="s">
        <v>34</v>
      </c>
      <c r="F2891" s="3">
        <v>6355.48</v>
      </c>
      <c r="G2891" s="3">
        <v>0</v>
      </c>
      <c r="H2891" s="3">
        <v>6355.48</v>
      </c>
      <c r="I2891" s="3" t="s">
        <v>29</v>
      </c>
      <c r="J2891" s="5">
        <v>1</v>
      </c>
      <c r="K2891" t="str">
        <f>_xlfn.XLOOKUP(D2891, dim_channels!A:A, dim_channels!C:C, "Not Found")</f>
        <v>Direct</v>
      </c>
      <c r="L2891" t="str">
        <f>_xlfn.XLOOKUP(D2891, dim_channels!A:A, dim_channels!B:B, "Not Found")</f>
        <v>Direct Website</v>
      </c>
    </row>
    <row r="2892" spans="1:12" x14ac:dyDescent="0.2">
      <c r="A2892" s="2" t="s">
        <v>3328</v>
      </c>
      <c r="B2892" s="2" t="s">
        <v>101</v>
      </c>
      <c r="C2892" s="2" t="s">
        <v>1048</v>
      </c>
      <c r="D2892" s="2" t="s">
        <v>52</v>
      </c>
      <c r="E2892" s="2" t="s">
        <v>60</v>
      </c>
      <c r="F2892" s="2">
        <v>5256.89</v>
      </c>
      <c r="G2892" s="2">
        <v>0</v>
      </c>
      <c r="H2892" s="2">
        <v>5256.89</v>
      </c>
      <c r="I2892" s="2" t="s">
        <v>41</v>
      </c>
      <c r="J2892" s="4">
        <v>1</v>
      </c>
      <c r="K2892" t="str">
        <f>_xlfn.XLOOKUP(D2892, dim_channels!A:A, dim_channels!C:C, "Not Found")</f>
        <v>OTA</v>
      </c>
      <c r="L2892" t="str">
        <f>_xlfn.XLOOKUP(D2892, dim_channels!A:A, dim_channels!B:B, "Not Found")</f>
        <v>Agoda</v>
      </c>
    </row>
    <row r="2893" spans="1:12" x14ac:dyDescent="0.2">
      <c r="A2893" s="3" t="s">
        <v>3329</v>
      </c>
      <c r="B2893" s="3" t="s">
        <v>1101</v>
      </c>
      <c r="C2893" s="3" t="s">
        <v>781</v>
      </c>
      <c r="D2893" s="3" t="s">
        <v>64</v>
      </c>
      <c r="E2893" s="3" t="s">
        <v>34</v>
      </c>
      <c r="F2893" s="3">
        <v>7005.34</v>
      </c>
      <c r="G2893" s="3">
        <v>0</v>
      </c>
      <c r="H2893" s="3">
        <v>7005.34</v>
      </c>
      <c r="I2893" s="3" t="s">
        <v>29</v>
      </c>
      <c r="J2893" s="5">
        <v>1</v>
      </c>
      <c r="K2893" t="str">
        <f>_xlfn.XLOOKUP(D2893, dim_channels!A:A, dim_channels!C:C, "Not Found")</f>
        <v>Direct</v>
      </c>
      <c r="L2893" t="str">
        <f>_xlfn.XLOOKUP(D2893, dim_channels!A:A, dim_channels!B:B, "Not Found")</f>
        <v>Direct Website</v>
      </c>
    </row>
    <row r="2894" spans="1:12" x14ac:dyDescent="0.2">
      <c r="A2894" s="2" t="s">
        <v>3330</v>
      </c>
      <c r="B2894" s="2" t="s">
        <v>465</v>
      </c>
      <c r="C2894" s="2" t="s">
        <v>460</v>
      </c>
      <c r="D2894" s="2" t="s">
        <v>169</v>
      </c>
      <c r="E2894" s="2" t="s">
        <v>46</v>
      </c>
      <c r="F2894" s="2">
        <v>13555.03</v>
      </c>
      <c r="G2894" s="2">
        <v>2711.01</v>
      </c>
      <c r="H2894" s="2">
        <v>10844.02</v>
      </c>
      <c r="I2894" s="2" t="s">
        <v>29</v>
      </c>
      <c r="J2894" s="4">
        <v>1.25000046108362</v>
      </c>
      <c r="K2894" t="str">
        <f>_xlfn.XLOOKUP(D2894, dim_channels!A:A, dim_channels!C:C, "Not Found")</f>
        <v>GDS</v>
      </c>
      <c r="L2894" t="str">
        <f>_xlfn.XLOOKUP(D2894, dim_channels!A:A, dim_channels!B:B, "Not Found")</f>
        <v>GDS (Amadeus)</v>
      </c>
    </row>
    <row r="2895" spans="1:12" x14ac:dyDescent="0.2">
      <c r="A2895" s="3" t="s">
        <v>3331</v>
      </c>
      <c r="B2895" s="3" t="s">
        <v>184</v>
      </c>
      <c r="C2895" s="3" t="s">
        <v>91</v>
      </c>
      <c r="D2895" s="3" t="s">
        <v>52</v>
      </c>
      <c r="E2895" s="3" t="s">
        <v>60</v>
      </c>
      <c r="F2895" s="3">
        <v>13224.67</v>
      </c>
      <c r="G2895" s="3">
        <v>0</v>
      </c>
      <c r="H2895" s="3">
        <v>13224.67</v>
      </c>
      <c r="I2895" s="3" t="s">
        <v>29</v>
      </c>
      <c r="J2895" s="5">
        <v>1</v>
      </c>
      <c r="K2895" t="str">
        <f>_xlfn.XLOOKUP(D2895, dim_channels!A:A, dim_channels!C:C, "Not Found")</f>
        <v>OTA</v>
      </c>
      <c r="L2895" t="str">
        <f>_xlfn.XLOOKUP(D2895, dim_channels!A:A, dim_channels!B:B, "Not Found")</f>
        <v>Agoda</v>
      </c>
    </row>
    <row r="2896" spans="1:12" x14ac:dyDescent="0.2">
      <c r="A2896" s="2" t="s">
        <v>3332</v>
      </c>
      <c r="B2896" s="2" t="s">
        <v>126</v>
      </c>
      <c r="C2896" s="2" t="s">
        <v>449</v>
      </c>
      <c r="D2896" s="2" t="s">
        <v>45</v>
      </c>
      <c r="E2896" s="2" t="s">
        <v>46</v>
      </c>
      <c r="F2896" s="2">
        <v>2355.4699999999998</v>
      </c>
      <c r="G2896" s="2">
        <v>117.77</v>
      </c>
      <c r="H2896" s="2">
        <v>2237.6999999999998</v>
      </c>
      <c r="I2896" s="2" t="s">
        <v>41</v>
      </c>
      <c r="J2896" s="4">
        <v>1.0526299325199979</v>
      </c>
      <c r="K2896" t="str">
        <f>_xlfn.XLOOKUP(D2896, dim_channels!A:A, dim_channels!C:C, "Not Found")</f>
        <v>Corporate</v>
      </c>
      <c r="L2896" t="str">
        <f>_xlfn.XLOOKUP(D2896, dim_channels!A:A, dim_channels!B:B, "Not Found")</f>
        <v>Corporate Direct</v>
      </c>
    </row>
    <row r="2897" spans="1:12" x14ac:dyDescent="0.2">
      <c r="A2897" s="3" t="s">
        <v>3333</v>
      </c>
      <c r="B2897" s="3" t="s">
        <v>66</v>
      </c>
      <c r="C2897" s="3" t="s">
        <v>136</v>
      </c>
      <c r="D2897" s="3" t="s">
        <v>27</v>
      </c>
      <c r="E2897" s="3" t="s">
        <v>28</v>
      </c>
      <c r="F2897" s="3">
        <v>6735.57</v>
      </c>
      <c r="G2897" s="3">
        <v>1212.4000000000001</v>
      </c>
      <c r="H2897" s="3">
        <v>5523.17</v>
      </c>
      <c r="I2897" s="3" t="s">
        <v>41</v>
      </c>
      <c r="J2897" s="5">
        <v>1.219511621043712</v>
      </c>
      <c r="K2897" t="str">
        <f>_xlfn.XLOOKUP(D2897, dim_channels!A:A, dim_channels!C:C, "Not Found")</f>
        <v>OTA</v>
      </c>
      <c r="L2897" t="str">
        <f>_xlfn.XLOOKUP(D2897, dim_channels!A:A, dim_channels!B:B, "Not Found")</f>
        <v>Expedia</v>
      </c>
    </row>
    <row r="2898" spans="1:12" x14ac:dyDescent="0.2">
      <c r="A2898" s="2" t="s">
        <v>3334</v>
      </c>
      <c r="B2898" s="2" t="s">
        <v>1234</v>
      </c>
      <c r="C2898" s="2" t="s">
        <v>310</v>
      </c>
      <c r="D2898" s="2" t="s">
        <v>206</v>
      </c>
      <c r="E2898" s="2" t="s">
        <v>207</v>
      </c>
      <c r="F2898" s="2">
        <v>3240.95</v>
      </c>
      <c r="G2898" s="2">
        <v>0</v>
      </c>
      <c r="H2898" s="2">
        <v>3240.95</v>
      </c>
      <c r="I2898" s="2" t="s">
        <v>29</v>
      </c>
      <c r="J2898" s="4">
        <v>1</v>
      </c>
      <c r="K2898" t="str">
        <f>_xlfn.XLOOKUP(D2898, dim_channels!A:A, dim_channels!C:C, "Not Found")</f>
        <v>Direct</v>
      </c>
      <c r="L2898" t="str">
        <f>_xlfn.XLOOKUP(D2898, dim_channels!A:A, dim_channels!B:B, "Not Found")</f>
        <v>Walk-in</v>
      </c>
    </row>
    <row r="2899" spans="1:12" x14ac:dyDescent="0.2">
      <c r="A2899" s="3" t="s">
        <v>3335</v>
      </c>
      <c r="B2899" s="3" t="s">
        <v>1275</v>
      </c>
      <c r="C2899" s="3" t="s">
        <v>558</v>
      </c>
      <c r="D2899" s="3" t="s">
        <v>52</v>
      </c>
      <c r="E2899" s="3" t="s">
        <v>60</v>
      </c>
      <c r="F2899" s="3">
        <v>2179.4299999999998</v>
      </c>
      <c r="G2899" s="3">
        <v>0</v>
      </c>
      <c r="H2899" s="3">
        <v>2179.4299999999998</v>
      </c>
      <c r="I2899" s="3" t="s">
        <v>29</v>
      </c>
      <c r="J2899" s="5">
        <v>1</v>
      </c>
      <c r="K2899" t="str">
        <f>_xlfn.XLOOKUP(D2899, dim_channels!A:A, dim_channels!C:C, "Not Found")</f>
        <v>OTA</v>
      </c>
      <c r="L2899" t="str">
        <f>_xlfn.XLOOKUP(D2899, dim_channels!A:A, dim_channels!B:B, "Not Found")</f>
        <v>Agoda</v>
      </c>
    </row>
    <row r="2900" spans="1:12" x14ac:dyDescent="0.2">
      <c r="A2900" s="2" t="s">
        <v>3336</v>
      </c>
      <c r="B2900" s="2" t="s">
        <v>471</v>
      </c>
      <c r="C2900" s="2" t="s">
        <v>917</v>
      </c>
      <c r="D2900" s="2" t="s">
        <v>169</v>
      </c>
      <c r="E2900" s="2" t="s">
        <v>46</v>
      </c>
      <c r="F2900" s="2">
        <v>10775.75</v>
      </c>
      <c r="G2900" s="2">
        <v>2155.15</v>
      </c>
      <c r="H2900" s="2">
        <v>8620.6</v>
      </c>
      <c r="I2900" s="2" t="s">
        <v>56</v>
      </c>
      <c r="J2900" s="4">
        <v>1.25</v>
      </c>
      <c r="K2900" t="str">
        <f>_xlfn.XLOOKUP(D2900, dim_channels!A:A, dim_channels!C:C, "Not Found")</f>
        <v>GDS</v>
      </c>
      <c r="L2900" t="str">
        <f>_xlfn.XLOOKUP(D2900, dim_channels!A:A, dim_channels!B:B, "Not Found")</f>
        <v>GDS (Amadeus)</v>
      </c>
    </row>
    <row r="2901" spans="1:12" x14ac:dyDescent="0.2">
      <c r="A2901" s="3" t="s">
        <v>3337</v>
      </c>
      <c r="B2901" s="3" t="s">
        <v>891</v>
      </c>
      <c r="C2901" s="3" t="s">
        <v>72</v>
      </c>
      <c r="D2901" s="3" t="s">
        <v>52</v>
      </c>
      <c r="E2901" s="3" t="s">
        <v>34</v>
      </c>
      <c r="F2901" s="3">
        <v>9074.74</v>
      </c>
      <c r="G2901" s="3">
        <v>1088.97</v>
      </c>
      <c r="H2901" s="3">
        <v>7985.77</v>
      </c>
      <c r="I2901" s="3" t="s">
        <v>29</v>
      </c>
      <c r="J2901" s="5">
        <v>1.136363807121918</v>
      </c>
      <c r="K2901" t="str">
        <f>_xlfn.XLOOKUP(D2901, dim_channels!A:A, dim_channels!C:C, "Not Found")</f>
        <v>OTA</v>
      </c>
      <c r="L2901" t="str">
        <f>_xlfn.XLOOKUP(D2901, dim_channels!A:A, dim_channels!B:B, "Not Found")</f>
        <v>Agoda</v>
      </c>
    </row>
    <row r="2902" spans="1:12" x14ac:dyDescent="0.2">
      <c r="A2902" s="2" t="s">
        <v>3338</v>
      </c>
      <c r="B2902" s="2" t="s">
        <v>155</v>
      </c>
      <c r="C2902" s="2" t="s">
        <v>107</v>
      </c>
      <c r="D2902" s="2" t="s">
        <v>33</v>
      </c>
      <c r="E2902" s="2" t="s">
        <v>34</v>
      </c>
      <c r="F2902" s="2">
        <v>2658.42</v>
      </c>
      <c r="G2902" s="2">
        <v>398.76</v>
      </c>
      <c r="H2902" s="2">
        <v>2259.66</v>
      </c>
      <c r="I2902" s="2" t="s">
        <v>29</v>
      </c>
      <c r="J2902" s="4">
        <v>1.176469026313693</v>
      </c>
      <c r="K2902" t="str">
        <f>_xlfn.XLOOKUP(D2902, dim_channels!A:A, dim_channels!C:C, "Not Found")</f>
        <v>OTA</v>
      </c>
      <c r="L2902" t="str">
        <f>_xlfn.XLOOKUP(D2902, dim_channels!A:A, dim_channels!B:B, "Not Found")</f>
        <v>Booking.com</v>
      </c>
    </row>
    <row r="2903" spans="1:12" x14ac:dyDescent="0.2">
      <c r="A2903" s="3" t="s">
        <v>3339</v>
      </c>
      <c r="B2903" s="3" t="s">
        <v>100</v>
      </c>
      <c r="C2903" s="3" t="s">
        <v>67</v>
      </c>
      <c r="D2903" s="3" t="s">
        <v>52</v>
      </c>
      <c r="E2903" s="3" t="s">
        <v>60</v>
      </c>
      <c r="F2903" s="3">
        <v>13969.3</v>
      </c>
      <c r="G2903" s="3">
        <v>0</v>
      </c>
      <c r="H2903" s="3">
        <v>13969.3</v>
      </c>
      <c r="I2903" s="3" t="s">
        <v>29</v>
      </c>
      <c r="J2903" s="5">
        <v>1</v>
      </c>
      <c r="K2903" t="str">
        <f>_xlfn.XLOOKUP(D2903, dim_channels!A:A, dim_channels!C:C, "Not Found")</f>
        <v>OTA</v>
      </c>
      <c r="L2903" t="str">
        <f>_xlfn.XLOOKUP(D2903, dim_channels!A:A, dim_channels!B:B, "Not Found")</f>
        <v>Agoda</v>
      </c>
    </row>
    <row r="2904" spans="1:12" x14ac:dyDescent="0.2">
      <c r="A2904" s="2" t="s">
        <v>3340</v>
      </c>
      <c r="B2904" s="2" t="s">
        <v>266</v>
      </c>
      <c r="C2904" s="2" t="s">
        <v>37</v>
      </c>
      <c r="D2904" s="2" t="s">
        <v>64</v>
      </c>
      <c r="E2904" s="2" t="s">
        <v>115</v>
      </c>
      <c r="F2904" s="2">
        <v>8541.15</v>
      </c>
      <c r="G2904" s="2">
        <v>0</v>
      </c>
      <c r="H2904" s="2">
        <v>8541.15</v>
      </c>
      <c r="I2904" s="2" t="s">
        <v>41</v>
      </c>
      <c r="J2904" s="4">
        <v>1</v>
      </c>
      <c r="K2904" t="str">
        <f>_xlfn.XLOOKUP(D2904, dim_channels!A:A, dim_channels!C:C, "Not Found")</f>
        <v>Direct</v>
      </c>
      <c r="L2904" t="str">
        <f>_xlfn.XLOOKUP(D2904, dim_channels!A:A, dim_channels!B:B, "Not Found")</f>
        <v>Direct Website</v>
      </c>
    </row>
    <row r="2905" spans="1:12" x14ac:dyDescent="0.2">
      <c r="A2905" s="3" t="s">
        <v>3341</v>
      </c>
      <c r="B2905" s="3" t="s">
        <v>299</v>
      </c>
      <c r="C2905" s="3" t="s">
        <v>597</v>
      </c>
      <c r="D2905" s="3" t="s">
        <v>45</v>
      </c>
      <c r="E2905" s="3" t="s">
        <v>46</v>
      </c>
      <c r="F2905" s="3">
        <v>22824.37</v>
      </c>
      <c r="G2905" s="3">
        <v>1141.22</v>
      </c>
      <c r="H2905" s="3">
        <v>21683.15</v>
      </c>
      <c r="I2905" s="3" t="s">
        <v>29</v>
      </c>
      <c r="J2905" s="5">
        <v>1.052631651766464</v>
      </c>
      <c r="K2905" t="str">
        <f>_xlfn.XLOOKUP(D2905, dim_channels!A:A, dim_channels!C:C, "Not Found")</f>
        <v>Corporate</v>
      </c>
      <c r="L2905" t="str">
        <f>_xlfn.XLOOKUP(D2905, dim_channels!A:A, dim_channels!B:B, "Not Found")</f>
        <v>Corporate Direct</v>
      </c>
    </row>
    <row r="2906" spans="1:12" x14ac:dyDescent="0.2">
      <c r="A2906" s="2" t="s">
        <v>3342</v>
      </c>
      <c r="B2906" s="2" t="s">
        <v>679</v>
      </c>
      <c r="C2906" s="2" t="s">
        <v>679</v>
      </c>
      <c r="D2906" s="2" t="s">
        <v>114</v>
      </c>
      <c r="E2906" s="2" t="s">
        <v>46</v>
      </c>
      <c r="F2906" s="2">
        <v>10592.68</v>
      </c>
      <c r="G2906" s="2">
        <v>1059.27</v>
      </c>
      <c r="H2906" s="2">
        <v>9533.41</v>
      </c>
      <c r="I2906" s="2" t="s">
        <v>29</v>
      </c>
      <c r="J2906" s="4">
        <v>1.11111134420947</v>
      </c>
      <c r="K2906" t="str">
        <f>_xlfn.XLOOKUP(D2906, dim_channels!A:A, dim_channels!C:C, "Not Found")</f>
        <v>Offline</v>
      </c>
      <c r="L2906" t="str">
        <f>_xlfn.XLOOKUP(D2906, dim_channels!A:A, dim_channels!B:B, "Not Found")</f>
        <v>Travel Agency</v>
      </c>
    </row>
    <row r="2907" spans="1:12" x14ac:dyDescent="0.2">
      <c r="A2907" s="3" t="s">
        <v>3343</v>
      </c>
      <c r="B2907" s="3" t="s">
        <v>626</v>
      </c>
      <c r="C2907" s="3" t="s">
        <v>435</v>
      </c>
      <c r="D2907" s="3" t="s">
        <v>52</v>
      </c>
      <c r="E2907" s="3" t="s">
        <v>60</v>
      </c>
      <c r="F2907" s="3">
        <v>7982.9</v>
      </c>
      <c r="G2907" s="3">
        <v>0</v>
      </c>
      <c r="H2907" s="3">
        <v>7982.9</v>
      </c>
      <c r="I2907" s="3" t="s">
        <v>29</v>
      </c>
      <c r="J2907" s="5">
        <v>1</v>
      </c>
      <c r="K2907" t="str">
        <f>_xlfn.XLOOKUP(D2907, dim_channels!A:A, dim_channels!C:C, "Not Found")</f>
        <v>OTA</v>
      </c>
      <c r="L2907" t="str">
        <f>_xlfn.XLOOKUP(D2907, dim_channels!A:A, dim_channels!B:B, "Not Found")</f>
        <v>Agoda</v>
      </c>
    </row>
    <row r="2908" spans="1:12" x14ac:dyDescent="0.2">
      <c r="A2908" s="2" t="s">
        <v>3344</v>
      </c>
      <c r="B2908" s="2" t="s">
        <v>423</v>
      </c>
      <c r="C2908" s="2" t="s">
        <v>73</v>
      </c>
      <c r="D2908" s="2" t="s">
        <v>114</v>
      </c>
      <c r="E2908" s="2" t="s">
        <v>46</v>
      </c>
      <c r="F2908" s="2">
        <v>3652.48</v>
      </c>
      <c r="G2908" s="2">
        <v>365.25</v>
      </c>
      <c r="H2908" s="2">
        <v>3287.23</v>
      </c>
      <c r="I2908" s="2" t="s">
        <v>56</v>
      </c>
      <c r="J2908" s="4">
        <v>1.111111787127764</v>
      </c>
      <c r="K2908" t="str">
        <f>_xlfn.XLOOKUP(D2908, dim_channels!A:A, dim_channels!C:C, "Not Found")</f>
        <v>Offline</v>
      </c>
      <c r="L2908" t="str">
        <f>_xlfn.XLOOKUP(D2908, dim_channels!A:A, dim_channels!B:B, "Not Found")</f>
        <v>Travel Agency</v>
      </c>
    </row>
    <row r="2909" spans="1:12" x14ac:dyDescent="0.2">
      <c r="A2909" s="3" t="s">
        <v>3345</v>
      </c>
      <c r="B2909" s="3" t="s">
        <v>644</v>
      </c>
      <c r="C2909" s="3" t="s">
        <v>375</v>
      </c>
      <c r="D2909" s="3" t="s">
        <v>33</v>
      </c>
      <c r="E2909" s="3" t="s">
        <v>28</v>
      </c>
      <c r="F2909" s="3">
        <v>5390.29</v>
      </c>
      <c r="G2909" s="3">
        <v>808.54</v>
      </c>
      <c r="H2909" s="3">
        <v>4581.75</v>
      </c>
      <c r="I2909" s="3" t="s">
        <v>29</v>
      </c>
      <c r="J2909" s="5">
        <v>1.17646968952911</v>
      </c>
      <c r="K2909" t="str">
        <f>_xlfn.XLOOKUP(D2909, dim_channels!A:A, dim_channels!C:C, "Not Found")</f>
        <v>OTA</v>
      </c>
      <c r="L2909" t="str">
        <f>_xlfn.XLOOKUP(D2909, dim_channels!A:A, dim_channels!B:B, "Not Found")</f>
        <v>Booking.com</v>
      </c>
    </row>
    <row r="2910" spans="1:12" x14ac:dyDescent="0.2">
      <c r="A2910" s="2" t="s">
        <v>3346</v>
      </c>
      <c r="B2910" s="2" t="s">
        <v>475</v>
      </c>
      <c r="C2910" s="2" t="s">
        <v>562</v>
      </c>
      <c r="D2910" s="2" t="s">
        <v>64</v>
      </c>
      <c r="E2910" s="2" t="s">
        <v>34</v>
      </c>
      <c r="F2910" s="2">
        <v>13184.96</v>
      </c>
      <c r="G2910" s="2">
        <v>0</v>
      </c>
      <c r="H2910" s="2">
        <v>13184.96</v>
      </c>
      <c r="I2910" s="2" t="s">
        <v>29</v>
      </c>
      <c r="J2910" s="4">
        <v>1</v>
      </c>
      <c r="K2910" t="str">
        <f>_xlfn.XLOOKUP(D2910, dim_channels!A:A, dim_channels!C:C, "Not Found")</f>
        <v>Direct</v>
      </c>
      <c r="L2910" t="str">
        <f>_xlfn.XLOOKUP(D2910, dim_channels!A:A, dim_channels!B:B, "Not Found")</f>
        <v>Direct Website</v>
      </c>
    </row>
    <row r="2911" spans="1:12" x14ac:dyDescent="0.2">
      <c r="A2911" s="3" t="s">
        <v>3347</v>
      </c>
      <c r="B2911" s="3" t="s">
        <v>299</v>
      </c>
      <c r="C2911" s="3" t="s">
        <v>449</v>
      </c>
      <c r="D2911" s="3" t="s">
        <v>33</v>
      </c>
      <c r="E2911" s="3" t="s">
        <v>34</v>
      </c>
      <c r="F2911" s="3">
        <v>3071.68</v>
      </c>
      <c r="G2911" s="3">
        <v>460.75</v>
      </c>
      <c r="H2911" s="3">
        <v>2610.9299999999998</v>
      </c>
      <c r="I2911" s="3" t="s">
        <v>29</v>
      </c>
      <c r="J2911" s="5">
        <v>1.176469687046378</v>
      </c>
      <c r="K2911" t="str">
        <f>_xlfn.XLOOKUP(D2911, dim_channels!A:A, dim_channels!C:C, "Not Found")</f>
        <v>OTA</v>
      </c>
      <c r="L2911" t="str">
        <f>_xlfn.XLOOKUP(D2911, dim_channels!A:A, dim_channels!B:B, "Not Found")</f>
        <v>Booking.com</v>
      </c>
    </row>
    <row r="2912" spans="1:12" x14ac:dyDescent="0.2">
      <c r="A2912" s="2" t="s">
        <v>3348</v>
      </c>
      <c r="B2912" s="2" t="s">
        <v>1048</v>
      </c>
      <c r="C2912" s="2" t="s">
        <v>448</v>
      </c>
      <c r="D2912" s="2" t="s">
        <v>33</v>
      </c>
      <c r="E2912" s="2" t="s">
        <v>60</v>
      </c>
      <c r="F2912" s="2">
        <v>5195.04</v>
      </c>
      <c r="G2912" s="2">
        <v>0</v>
      </c>
      <c r="H2912" s="2">
        <v>5195.04</v>
      </c>
      <c r="I2912" s="2" t="s">
        <v>56</v>
      </c>
      <c r="J2912" s="4">
        <v>1</v>
      </c>
      <c r="K2912" t="str">
        <f>_xlfn.XLOOKUP(D2912, dim_channels!A:A, dim_channels!C:C, "Not Found")</f>
        <v>OTA</v>
      </c>
      <c r="L2912" t="str">
        <f>_xlfn.XLOOKUP(D2912, dim_channels!A:A, dim_channels!B:B, "Not Found")</f>
        <v>Booking.com</v>
      </c>
    </row>
    <row r="2913" spans="1:12" x14ac:dyDescent="0.2">
      <c r="A2913" s="3" t="s">
        <v>3349</v>
      </c>
      <c r="B2913" s="3" t="s">
        <v>205</v>
      </c>
      <c r="C2913" s="3" t="s">
        <v>212</v>
      </c>
      <c r="D2913" s="3" t="s">
        <v>27</v>
      </c>
      <c r="E2913" s="3" t="s">
        <v>60</v>
      </c>
      <c r="F2913" s="3">
        <v>3000.64</v>
      </c>
      <c r="G2913" s="3">
        <v>0</v>
      </c>
      <c r="H2913" s="3">
        <v>3000.64</v>
      </c>
      <c r="I2913" s="3" t="s">
        <v>41</v>
      </c>
      <c r="J2913" s="5">
        <v>1</v>
      </c>
      <c r="K2913" t="str">
        <f>_xlfn.XLOOKUP(D2913, dim_channels!A:A, dim_channels!C:C, "Not Found")</f>
        <v>OTA</v>
      </c>
      <c r="L2913" t="str">
        <f>_xlfn.XLOOKUP(D2913, dim_channels!A:A, dim_channels!B:B, "Not Found")</f>
        <v>Expedia</v>
      </c>
    </row>
    <row r="2914" spans="1:12" x14ac:dyDescent="0.2">
      <c r="A2914" s="2" t="s">
        <v>3350</v>
      </c>
      <c r="B2914" s="2" t="s">
        <v>328</v>
      </c>
      <c r="C2914" s="2" t="s">
        <v>276</v>
      </c>
      <c r="D2914" s="2" t="s">
        <v>64</v>
      </c>
      <c r="E2914" s="2" t="s">
        <v>34</v>
      </c>
      <c r="F2914" s="2">
        <v>4269.71</v>
      </c>
      <c r="G2914" s="2">
        <v>0</v>
      </c>
      <c r="H2914" s="2">
        <v>4269.71</v>
      </c>
      <c r="I2914" s="2" t="s">
        <v>29</v>
      </c>
      <c r="J2914" s="4">
        <v>1</v>
      </c>
      <c r="K2914" t="str">
        <f>_xlfn.XLOOKUP(D2914, dim_channels!A:A, dim_channels!C:C, "Not Found")</f>
        <v>Direct</v>
      </c>
      <c r="L2914" t="str">
        <f>_xlfn.XLOOKUP(D2914, dim_channels!A:A, dim_channels!B:B, "Not Found")</f>
        <v>Direct Website</v>
      </c>
    </row>
    <row r="2915" spans="1:12" x14ac:dyDescent="0.2">
      <c r="A2915" s="3" t="s">
        <v>3351</v>
      </c>
      <c r="B2915" s="3" t="s">
        <v>653</v>
      </c>
      <c r="C2915" s="3" t="s">
        <v>983</v>
      </c>
      <c r="D2915" s="3" t="s">
        <v>169</v>
      </c>
      <c r="E2915" s="3" t="s">
        <v>34</v>
      </c>
      <c r="F2915" s="3">
        <v>4094.79</v>
      </c>
      <c r="G2915" s="3">
        <v>818.96</v>
      </c>
      <c r="H2915" s="3">
        <v>3275.83</v>
      </c>
      <c r="I2915" s="3" t="s">
        <v>41</v>
      </c>
      <c r="J2915" s="5">
        <v>1.250000763165366</v>
      </c>
      <c r="K2915" t="str">
        <f>_xlfn.XLOOKUP(D2915, dim_channels!A:A, dim_channels!C:C, "Not Found")</f>
        <v>GDS</v>
      </c>
      <c r="L2915" t="str">
        <f>_xlfn.XLOOKUP(D2915, dim_channels!A:A, dim_channels!B:B, "Not Found")</f>
        <v>GDS (Amadeus)</v>
      </c>
    </row>
    <row r="2916" spans="1:12" x14ac:dyDescent="0.2">
      <c r="A2916" s="2" t="s">
        <v>3352</v>
      </c>
      <c r="B2916" s="2" t="s">
        <v>234</v>
      </c>
      <c r="C2916" s="2" t="s">
        <v>443</v>
      </c>
      <c r="D2916" s="2" t="s">
        <v>52</v>
      </c>
      <c r="E2916" s="2" t="s">
        <v>34</v>
      </c>
      <c r="F2916" s="2">
        <v>11482.02</v>
      </c>
      <c r="G2916" s="2">
        <v>1377.84</v>
      </c>
      <c r="H2916" s="2">
        <v>10104.18</v>
      </c>
      <c r="I2916" s="2" t="s">
        <v>56</v>
      </c>
      <c r="J2916" s="4">
        <v>1.136363366448341</v>
      </c>
      <c r="K2916" t="str">
        <f>_xlfn.XLOOKUP(D2916, dim_channels!A:A, dim_channels!C:C, "Not Found")</f>
        <v>OTA</v>
      </c>
      <c r="L2916" t="str">
        <f>_xlfn.XLOOKUP(D2916, dim_channels!A:A, dim_channels!B:B, "Not Found")</f>
        <v>Agoda</v>
      </c>
    </row>
    <row r="2917" spans="1:12" x14ac:dyDescent="0.2">
      <c r="A2917" s="3" t="s">
        <v>3353</v>
      </c>
      <c r="B2917" s="3" t="s">
        <v>272</v>
      </c>
      <c r="C2917" s="3" t="s">
        <v>107</v>
      </c>
      <c r="D2917" s="3" t="s">
        <v>27</v>
      </c>
      <c r="E2917" s="3" t="s">
        <v>34</v>
      </c>
      <c r="F2917" s="3">
        <v>6071.87</v>
      </c>
      <c r="G2917" s="3">
        <v>1092.94</v>
      </c>
      <c r="H2917" s="3">
        <v>4978.93</v>
      </c>
      <c r="I2917" s="3" t="s">
        <v>29</v>
      </c>
      <c r="J2917" s="5">
        <v>1.2195130278995689</v>
      </c>
      <c r="K2917" t="str">
        <f>_xlfn.XLOOKUP(D2917, dim_channels!A:A, dim_channels!C:C, "Not Found")</f>
        <v>OTA</v>
      </c>
      <c r="L2917" t="str">
        <f>_xlfn.XLOOKUP(D2917, dim_channels!A:A, dim_channels!B:B, "Not Found")</f>
        <v>Expedia</v>
      </c>
    </row>
    <row r="2918" spans="1:12" x14ac:dyDescent="0.2">
      <c r="A2918" s="2" t="s">
        <v>3354</v>
      </c>
      <c r="B2918" s="2" t="s">
        <v>271</v>
      </c>
      <c r="C2918" s="2" t="s">
        <v>236</v>
      </c>
      <c r="D2918" s="2" t="s">
        <v>33</v>
      </c>
      <c r="E2918" s="2" t="s">
        <v>60</v>
      </c>
      <c r="F2918" s="2">
        <v>7593.26</v>
      </c>
      <c r="G2918" s="2">
        <v>0</v>
      </c>
      <c r="H2918" s="2">
        <v>7593.26</v>
      </c>
      <c r="I2918" s="2" t="s">
        <v>29</v>
      </c>
      <c r="J2918" s="4">
        <v>1</v>
      </c>
      <c r="K2918" t="str">
        <f>_xlfn.XLOOKUP(D2918, dim_channels!A:A, dim_channels!C:C, "Not Found")</f>
        <v>OTA</v>
      </c>
      <c r="L2918" t="str">
        <f>_xlfn.XLOOKUP(D2918, dim_channels!A:A, dim_channels!B:B, "Not Found")</f>
        <v>Booking.com</v>
      </c>
    </row>
    <row r="2919" spans="1:12" x14ac:dyDescent="0.2">
      <c r="A2919" s="3" t="s">
        <v>3355</v>
      </c>
      <c r="B2919" s="3" t="s">
        <v>226</v>
      </c>
      <c r="C2919" s="3" t="s">
        <v>100</v>
      </c>
      <c r="D2919" s="3" t="s">
        <v>52</v>
      </c>
      <c r="E2919" s="3" t="s">
        <v>60</v>
      </c>
      <c r="F2919" s="3">
        <v>4888.63</v>
      </c>
      <c r="G2919" s="3">
        <v>0</v>
      </c>
      <c r="H2919" s="3">
        <v>4888.63</v>
      </c>
      <c r="I2919" s="3" t="s">
        <v>29</v>
      </c>
      <c r="J2919" s="5">
        <v>1</v>
      </c>
      <c r="K2919" t="str">
        <f>_xlfn.XLOOKUP(D2919, dim_channels!A:A, dim_channels!C:C, "Not Found")</f>
        <v>OTA</v>
      </c>
      <c r="L2919" t="str">
        <f>_xlfn.XLOOKUP(D2919, dim_channels!A:A, dim_channels!B:B, "Not Found")</f>
        <v>Agoda</v>
      </c>
    </row>
    <row r="2920" spans="1:12" x14ac:dyDescent="0.2">
      <c r="A2920" s="2" t="s">
        <v>3356</v>
      </c>
      <c r="B2920" s="2" t="s">
        <v>423</v>
      </c>
      <c r="C2920" s="2" t="s">
        <v>269</v>
      </c>
      <c r="D2920" s="2" t="s">
        <v>33</v>
      </c>
      <c r="E2920" s="2" t="s">
        <v>34</v>
      </c>
      <c r="F2920" s="2">
        <v>9738.0300000000007</v>
      </c>
      <c r="G2920" s="2">
        <v>1460.7</v>
      </c>
      <c r="H2920" s="2">
        <v>8277.33</v>
      </c>
      <c r="I2920" s="2" t="s">
        <v>56</v>
      </c>
      <c r="J2920" s="4">
        <v>1.17646994864286</v>
      </c>
      <c r="K2920" t="str">
        <f>_xlfn.XLOOKUP(D2920, dim_channels!A:A, dim_channels!C:C, "Not Found")</f>
        <v>OTA</v>
      </c>
      <c r="L2920" t="str">
        <f>_xlfn.XLOOKUP(D2920, dim_channels!A:A, dim_channels!B:B, "Not Found")</f>
        <v>Booking.com</v>
      </c>
    </row>
    <row r="2921" spans="1:12" x14ac:dyDescent="0.2">
      <c r="A2921" s="3" t="s">
        <v>3357</v>
      </c>
      <c r="B2921" s="3" t="s">
        <v>602</v>
      </c>
      <c r="C2921" s="3" t="s">
        <v>475</v>
      </c>
      <c r="D2921" s="3" t="s">
        <v>52</v>
      </c>
      <c r="E2921" s="3" t="s">
        <v>34</v>
      </c>
      <c r="F2921" s="3">
        <v>8238.5499999999993</v>
      </c>
      <c r="G2921" s="3">
        <v>988.63</v>
      </c>
      <c r="H2921" s="3">
        <v>7249.92</v>
      </c>
      <c r="I2921" s="3" t="s">
        <v>29</v>
      </c>
      <c r="J2921" s="5">
        <v>1.1363642633298019</v>
      </c>
      <c r="K2921" t="str">
        <f>_xlfn.XLOOKUP(D2921, dim_channels!A:A, dim_channels!C:C, "Not Found")</f>
        <v>OTA</v>
      </c>
      <c r="L2921" t="str">
        <f>_xlfn.XLOOKUP(D2921, dim_channels!A:A, dim_channels!B:B, "Not Found")</f>
        <v>Agoda</v>
      </c>
    </row>
    <row r="2922" spans="1:12" x14ac:dyDescent="0.2">
      <c r="A2922" s="2" t="s">
        <v>3358</v>
      </c>
      <c r="B2922" s="2" t="s">
        <v>558</v>
      </c>
      <c r="C2922" s="2" t="s">
        <v>258</v>
      </c>
      <c r="D2922" s="2" t="s">
        <v>52</v>
      </c>
      <c r="E2922" s="2" t="s">
        <v>34</v>
      </c>
      <c r="F2922" s="2">
        <v>5814.89</v>
      </c>
      <c r="G2922" s="2">
        <v>697.79</v>
      </c>
      <c r="H2922" s="2">
        <v>5117.1000000000004</v>
      </c>
      <c r="I2922" s="2" t="s">
        <v>29</v>
      </c>
      <c r="J2922" s="4">
        <v>1.1363643469934139</v>
      </c>
      <c r="K2922" t="str">
        <f>_xlfn.XLOOKUP(D2922, dim_channels!A:A, dim_channels!C:C, "Not Found")</f>
        <v>OTA</v>
      </c>
      <c r="L2922" t="str">
        <f>_xlfn.XLOOKUP(D2922, dim_channels!A:A, dim_channels!B:B, "Not Found")</f>
        <v>Agoda</v>
      </c>
    </row>
    <row r="2923" spans="1:12" x14ac:dyDescent="0.2">
      <c r="A2923" s="3" t="s">
        <v>3359</v>
      </c>
      <c r="B2923" s="3" t="s">
        <v>460</v>
      </c>
      <c r="C2923" s="3" t="s">
        <v>220</v>
      </c>
      <c r="D2923" s="3" t="s">
        <v>114</v>
      </c>
      <c r="E2923" s="3" t="s">
        <v>46</v>
      </c>
      <c r="F2923" s="3">
        <v>7044.38</v>
      </c>
      <c r="G2923" s="3">
        <v>704.44</v>
      </c>
      <c r="H2923" s="3">
        <v>6339.94</v>
      </c>
      <c r="I2923" s="3" t="s">
        <v>29</v>
      </c>
      <c r="J2923" s="5">
        <v>1.1111114616226649</v>
      </c>
      <c r="K2923" t="str">
        <f>_xlfn.XLOOKUP(D2923, dim_channels!A:A, dim_channels!C:C, "Not Found")</f>
        <v>Offline</v>
      </c>
      <c r="L2923" t="str">
        <f>_xlfn.XLOOKUP(D2923, dim_channels!A:A, dim_channels!B:B, "Not Found")</f>
        <v>Travel Agency</v>
      </c>
    </row>
    <row r="2924" spans="1:12" x14ac:dyDescent="0.2">
      <c r="A2924" s="2" t="s">
        <v>3360</v>
      </c>
      <c r="B2924" s="2" t="s">
        <v>289</v>
      </c>
      <c r="C2924" s="2" t="s">
        <v>1278</v>
      </c>
      <c r="D2924" s="2" t="s">
        <v>33</v>
      </c>
      <c r="E2924" s="2" t="s">
        <v>34</v>
      </c>
      <c r="F2924" s="2">
        <v>6282.71</v>
      </c>
      <c r="G2924" s="2">
        <v>942.41</v>
      </c>
      <c r="H2924" s="2">
        <v>5340.3</v>
      </c>
      <c r="I2924" s="2" t="s">
        <v>56</v>
      </c>
      <c r="J2924" s="4">
        <v>1.1764713592869309</v>
      </c>
      <c r="K2924" t="str">
        <f>_xlfn.XLOOKUP(D2924, dim_channels!A:A, dim_channels!C:C, "Not Found")</f>
        <v>OTA</v>
      </c>
      <c r="L2924" t="str">
        <f>_xlfn.XLOOKUP(D2924, dim_channels!A:A, dim_channels!B:B, "Not Found")</f>
        <v>Booking.com</v>
      </c>
    </row>
    <row r="2925" spans="1:12" x14ac:dyDescent="0.2">
      <c r="A2925" s="3" t="s">
        <v>3361</v>
      </c>
      <c r="B2925" s="3" t="s">
        <v>612</v>
      </c>
      <c r="C2925" s="3" t="s">
        <v>590</v>
      </c>
      <c r="D2925" s="3" t="s">
        <v>52</v>
      </c>
      <c r="E2925" s="3" t="s">
        <v>34</v>
      </c>
      <c r="F2925" s="3">
        <v>4948.29</v>
      </c>
      <c r="G2925" s="3">
        <v>593.79</v>
      </c>
      <c r="H2925" s="3">
        <v>4354.5</v>
      </c>
      <c r="I2925" s="3" t="s">
        <v>29</v>
      </c>
      <c r="J2925" s="5">
        <v>1.136362383740958</v>
      </c>
      <c r="K2925" t="str">
        <f>_xlfn.XLOOKUP(D2925, dim_channels!A:A, dim_channels!C:C, "Not Found")</f>
        <v>OTA</v>
      </c>
      <c r="L2925" t="str">
        <f>_xlfn.XLOOKUP(D2925, dim_channels!A:A, dim_channels!B:B, "Not Found")</f>
        <v>Agoda</v>
      </c>
    </row>
    <row r="2926" spans="1:12" x14ac:dyDescent="0.2">
      <c r="A2926" s="2" t="s">
        <v>3362</v>
      </c>
      <c r="B2926" s="2" t="s">
        <v>184</v>
      </c>
      <c r="C2926" s="2" t="s">
        <v>799</v>
      </c>
      <c r="D2926" s="2" t="s">
        <v>64</v>
      </c>
      <c r="E2926" s="2" t="s">
        <v>28</v>
      </c>
      <c r="F2926" s="2">
        <v>17462.419999999998</v>
      </c>
      <c r="G2926" s="2">
        <v>0</v>
      </c>
      <c r="H2926" s="2">
        <v>17462.419999999998</v>
      </c>
      <c r="I2926" s="2" t="s">
        <v>29</v>
      </c>
      <c r="J2926" s="4">
        <v>1</v>
      </c>
      <c r="K2926" t="str">
        <f>_xlfn.XLOOKUP(D2926, dim_channels!A:A, dim_channels!C:C, "Not Found")</f>
        <v>Direct</v>
      </c>
      <c r="L2926" t="str">
        <f>_xlfn.XLOOKUP(D2926, dim_channels!A:A, dim_channels!B:B, "Not Found")</f>
        <v>Direct Website</v>
      </c>
    </row>
    <row r="2927" spans="1:12" x14ac:dyDescent="0.2">
      <c r="A2927" s="3" t="s">
        <v>3363</v>
      </c>
      <c r="B2927" s="3" t="s">
        <v>283</v>
      </c>
      <c r="C2927" s="3" t="s">
        <v>256</v>
      </c>
      <c r="D2927" s="3" t="s">
        <v>33</v>
      </c>
      <c r="E2927" s="3" t="s">
        <v>34</v>
      </c>
      <c r="F2927" s="3">
        <v>7160.58</v>
      </c>
      <c r="G2927" s="3">
        <v>1074.0899999999999</v>
      </c>
      <c r="H2927" s="3">
        <v>6086.49</v>
      </c>
      <c r="I2927" s="3" t="s">
        <v>41</v>
      </c>
      <c r="J2927" s="5">
        <v>1.17647116811167</v>
      </c>
      <c r="K2927" t="str">
        <f>_xlfn.XLOOKUP(D2927, dim_channels!A:A, dim_channels!C:C, "Not Found")</f>
        <v>OTA</v>
      </c>
      <c r="L2927" t="str">
        <f>_xlfn.XLOOKUP(D2927, dim_channels!A:A, dim_channels!B:B, "Not Found")</f>
        <v>Booking.com</v>
      </c>
    </row>
    <row r="2928" spans="1:12" x14ac:dyDescent="0.2">
      <c r="A2928" s="2" t="s">
        <v>3364</v>
      </c>
      <c r="B2928" s="2" t="s">
        <v>37</v>
      </c>
      <c r="C2928" s="2" t="s">
        <v>162</v>
      </c>
      <c r="D2928" s="2" t="s">
        <v>27</v>
      </c>
      <c r="E2928" s="2" t="s">
        <v>60</v>
      </c>
      <c r="F2928" s="2">
        <v>7384.55</v>
      </c>
      <c r="G2928" s="2">
        <v>0</v>
      </c>
      <c r="H2928" s="2">
        <v>7384.55</v>
      </c>
      <c r="I2928" s="2" t="s">
        <v>29</v>
      </c>
      <c r="J2928" s="4">
        <v>1</v>
      </c>
      <c r="K2928" t="str">
        <f>_xlfn.XLOOKUP(D2928, dim_channels!A:A, dim_channels!C:C, "Not Found")</f>
        <v>OTA</v>
      </c>
      <c r="L2928" t="str">
        <f>_xlfn.XLOOKUP(D2928, dim_channels!A:A, dim_channels!B:B, "Not Found")</f>
        <v>Expedia</v>
      </c>
    </row>
    <row r="2929" spans="1:12" x14ac:dyDescent="0.2">
      <c r="A2929" s="3" t="s">
        <v>3365</v>
      </c>
      <c r="B2929" s="3" t="s">
        <v>161</v>
      </c>
      <c r="C2929" s="3" t="s">
        <v>578</v>
      </c>
      <c r="D2929" s="3" t="s">
        <v>33</v>
      </c>
      <c r="E2929" s="3" t="s">
        <v>60</v>
      </c>
      <c r="F2929" s="3">
        <v>2695.52</v>
      </c>
      <c r="G2929" s="3">
        <v>0</v>
      </c>
      <c r="H2929" s="3">
        <v>2695.52</v>
      </c>
      <c r="I2929" s="3" t="s">
        <v>29</v>
      </c>
      <c r="J2929" s="5">
        <v>1</v>
      </c>
      <c r="K2929" t="str">
        <f>_xlfn.XLOOKUP(D2929, dim_channels!A:A, dim_channels!C:C, "Not Found")</f>
        <v>OTA</v>
      </c>
      <c r="L2929" t="str">
        <f>_xlfn.XLOOKUP(D2929, dim_channels!A:A, dim_channels!B:B, "Not Found")</f>
        <v>Booking.com</v>
      </c>
    </row>
    <row r="2930" spans="1:12" x14ac:dyDescent="0.2">
      <c r="A2930" s="2" t="s">
        <v>3366</v>
      </c>
      <c r="B2930" s="2" t="s">
        <v>159</v>
      </c>
      <c r="C2930" s="2" t="s">
        <v>127</v>
      </c>
      <c r="D2930" s="2" t="s">
        <v>52</v>
      </c>
      <c r="E2930" s="2" t="s">
        <v>34</v>
      </c>
      <c r="F2930" s="2">
        <v>19936.11</v>
      </c>
      <c r="G2930" s="2">
        <v>2392.33</v>
      </c>
      <c r="H2930" s="2">
        <v>17543.78</v>
      </c>
      <c r="I2930" s="2" t="s">
        <v>29</v>
      </c>
      <c r="J2930" s="4">
        <v>1.136363429089968</v>
      </c>
      <c r="K2930" t="str">
        <f>_xlfn.XLOOKUP(D2930, dim_channels!A:A, dim_channels!C:C, "Not Found")</f>
        <v>OTA</v>
      </c>
      <c r="L2930" t="str">
        <f>_xlfn.XLOOKUP(D2930, dim_channels!A:A, dim_channels!B:B, "Not Found")</f>
        <v>Agoda</v>
      </c>
    </row>
    <row r="2931" spans="1:12" x14ac:dyDescent="0.2">
      <c r="A2931" s="3" t="s">
        <v>3367</v>
      </c>
      <c r="B2931" s="3" t="s">
        <v>560</v>
      </c>
      <c r="C2931" s="3" t="s">
        <v>234</v>
      </c>
      <c r="D2931" s="3" t="s">
        <v>64</v>
      </c>
      <c r="E2931" s="3" t="s">
        <v>115</v>
      </c>
      <c r="F2931" s="3">
        <v>20077.57</v>
      </c>
      <c r="G2931" s="3">
        <v>0</v>
      </c>
      <c r="H2931" s="3">
        <v>20077.57</v>
      </c>
      <c r="I2931" s="3" t="s">
        <v>29</v>
      </c>
      <c r="J2931" s="5">
        <v>1</v>
      </c>
      <c r="K2931" t="str">
        <f>_xlfn.XLOOKUP(D2931, dim_channels!A:A, dim_channels!C:C, "Not Found")</f>
        <v>Direct</v>
      </c>
      <c r="L2931" t="str">
        <f>_xlfn.XLOOKUP(D2931, dim_channels!A:A, dim_channels!B:B, "Not Found")</f>
        <v>Direct Website</v>
      </c>
    </row>
    <row r="2932" spans="1:12" x14ac:dyDescent="0.2">
      <c r="A2932" s="2" t="s">
        <v>3368</v>
      </c>
      <c r="B2932" s="2" t="s">
        <v>416</v>
      </c>
      <c r="C2932" s="2" t="s">
        <v>143</v>
      </c>
      <c r="D2932" s="2" t="s">
        <v>33</v>
      </c>
      <c r="E2932" s="2" t="s">
        <v>28</v>
      </c>
      <c r="F2932" s="2">
        <v>6097.24</v>
      </c>
      <c r="G2932" s="2">
        <v>914.59</v>
      </c>
      <c r="H2932" s="2">
        <v>5182.6499999999996</v>
      </c>
      <c r="I2932" s="2" t="s">
        <v>41</v>
      </c>
      <c r="J2932" s="4">
        <v>1.17647149624227</v>
      </c>
      <c r="K2932" t="str">
        <f>_xlfn.XLOOKUP(D2932, dim_channels!A:A, dim_channels!C:C, "Not Found")</f>
        <v>OTA</v>
      </c>
      <c r="L2932" t="str">
        <f>_xlfn.XLOOKUP(D2932, dim_channels!A:A, dim_channels!B:B, "Not Found")</f>
        <v>Booking.com</v>
      </c>
    </row>
    <row r="2933" spans="1:12" x14ac:dyDescent="0.2">
      <c r="A2933" s="3" t="s">
        <v>3369</v>
      </c>
      <c r="B2933" s="3" t="s">
        <v>226</v>
      </c>
      <c r="C2933" s="3" t="s">
        <v>671</v>
      </c>
      <c r="D2933" s="3" t="s">
        <v>45</v>
      </c>
      <c r="E2933" s="3" t="s">
        <v>89</v>
      </c>
      <c r="F2933" s="3">
        <v>3244.24</v>
      </c>
      <c r="G2933" s="3">
        <v>0</v>
      </c>
      <c r="H2933" s="3">
        <v>3244.24</v>
      </c>
      <c r="I2933" s="3" t="s">
        <v>29</v>
      </c>
      <c r="J2933" s="5">
        <v>1</v>
      </c>
      <c r="K2933" t="str">
        <f>_xlfn.XLOOKUP(D2933, dim_channels!A:A, dim_channels!C:C, "Not Found")</f>
        <v>Corporate</v>
      </c>
      <c r="L2933" t="str">
        <f>_xlfn.XLOOKUP(D2933, dim_channels!A:A, dim_channels!B:B, "Not Found")</f>
        <v>Corporate Direct</v>
      </c>
    </row>
    <row r="2934" spans="1:12" x14ac:dyDescent="0.2">
      <c r="A2934" s="2" t="s">
        <v>3370</v>
      </c>
      <c r="B2934" s="2" t="s">
        <v>120</v>
      </c>
      <c r="C2934" s="2" t="s">
        <v>82</v>
      </c>
      <c r="D2934" s="2" t="s">
        <v>64</v>
      </c>
      <c r="E2934" s="2" t="s">
        <v>34</v>
      </c>
      <c r="F2934" s="2">
        <v>5228.3599999999997</v>
      </c>
      <c r="G2934" s="2">
        <v>0</v>
      </c>
      <c r="H2934" s="2">
        <v>5228.3599999999997</v>
      </c>
      <c r="I2934" s="2" t="s">
        <v>29</v>
      </c>
      <c r="J2934" s="4">
        <v>1</v>
      </c>
      <c r="K2934" t="str">
        <f>_xlfn.XLOOKUP(D2934, dim_channels!A:A, dim_channels!C:C, "Not Found")</f>
        <v>Direct</v>
      </c>
      <c r="L2934" t="str">
        <f>_xlfn.XLOOKUP(D2934, dim_channels!A:A, dim_channels!B:B, "Not Found")</f>
        <v>Direct Website</v>
      </c>
    </row>
    <row r="2935" spans="1:12" x14ac:dyDescent="0.2">
      <c r="A2935" s="3" t="s">
        <v>3371</v>
      </c>
      <c r="B2935" s="3" t="s">
        <v>126</v>
      </c>
      <c r="C2935" s="3" t="s">
        <v>26</v>
      </c>
      <c r="D2935" s="3" t="s">
        <v>64</v>
      </c>
      <c r="E2935" s="3" t="s">
        <v>34</v>
      </c>
      <c r="F2935" s="3">
        <v>13784.01</v>
      </c>
      <c r="G2935" s="3">
        <v>0</v>
      </c>
      <c r="H2935" s="3">
        <v>13784.01</v>
      </c>
      <c r="I2935" s="3" t="s">
        <v>29</v>
      </c>
      <c r="J2935" s="5">
        <v>1</v>
      </c>
      <c r="K2935" t="str">
        <f>_xlfn.XLOOKUP(D2935, dim_channels!A:A, dim_channels!C:C, "Not Found")</f>
        <v>Direct</v>
      </c>
      <c r="L2935" t="str">
        <f>_xlfn.XLOOKUP(D2935, dim_channels!A:A, dim_channels!B:B, "Not Found")</f>
        <v>Direct Website</v>
      </c>
    </row>
    <row r="2936" spans="1:12" x14ac:dyDescent="0.2">
      <c r="A2936" s="2" t="s">
        <v>3372</v>
      </c>
      <c r="B2936" s="2" t="s">
        <v>212</v>
      </c>
      <c r="C2936" s="2" t="s">
        <v>141</v>
      </c>
      <c r="D2936" s="2" t="s">
        <v>52</v>
      </c>
      <c r="E2936" s="2" t="s">
        <v>34</v>
      </c>
      <c r="F2936" s="2">
        <v>9316.77</v>
      </c>
      <c r="G2936" s="2">
        <v>1118.01</v>
      </c>
      <c r="H2936" s="2">
        <v>8198.76</v>
      </c>
      <c r="I2936" s="2" t="s">
        <v>29</v>
      </c>
      <c r="J2936" s="4">
        <v>1.136363303719099</v>
      </c>
      <c r="K2936" t="str">
        <f>_xlfn.XLOOKUP(D2936, dim_channels!A:A, dim_channels!C:C, "Not Found")</f>
        <v>OTA</v>
      </c>
      <c r="L2936" t="str">
        <f>_xlfn.XLOOKUP(D2936, dim_channels!A:A, dim_channels!B:B, "Not Found")</f>
        <v>Agoda</v>
      </c>
    </row>
    <row r="2937" spans="1:12" x14ac:dyDescent="0.2">
      <c r="A2937" s="3" t="s">
        <v>3373</v>
      </c>
      <c r="B2937" s="3" t="s">
        <v>467</v>
      </c>
      <c r="C2937" s="3" t="s">
        <v>312</v>
      </c>
      <c r="D2937" s="3" t="s">
        <v>33</v>
      </c>
      <c r="E2937" s="3" t="s">
        <v>28</v>
      </c>
      <c r="F2937" s="3">
        <v>2728.23</v>
      </c>
      <c r="G2937" s="3">
        <v>409.23</v>
      </c>
      <c r="H2937" s="3">
        <v>2319</v>
      </c>
      <c r="I2937" s="3" t="s">
        <v>41</v>
      </c>
      <c r="J2937" s="5">
        <v>1.1764683053040099</v>
      </c>
      <c r="K2937" t="str">
        <f>_xlfn.XLOOKUP(D2937, dim_channels!A:A, dim_channels!C:C, "Not Found")</f>
        <v>OTA</v>
      </c>
      <c r="L2937" t="str">
        <f>_xlfn.XLOOKUP(D2937, dim_channels!A:A, dim_channels!B:B, "Not Found")</f>
        <v>Booking.com</v>
      </c>
    </row>
    <row r="2938" spans="1:12" x14ac:dyDescent="0.2">
      <c r="A2938" s="2" t="s">
        <v>3374</v>
      </c>
      <c r="B2938" s="2" t="s">
        <v>100</v>
      </c>
      <c r="C2938" s="2" t="s">
        <v>465</v>
      </c>
      <c r="D2938" s="2" t="s">
        <v>52</v>
      </c>
      <c r="E2938" s="2" t="s">
        <v>60</v>
      </c>
      <c r="F2938" s="2">
        <v>5806.81</v>
      </c>
      <c r="G2938" s="2">
        <v>0</v>
      </c>
      <c r="H2938" s="2">
        <v>5806.81</v>
      </c>
      <c r="I2938" s="2" t="s">
        <v>41</v>
      </c>
      <c r="J2938" s="4">
        <v>1</v>
      </c>
      <c r="K2938" t="str">
        <f>_xlfn.XLOOKUP(D2938, dim_channels!A:A, dim_channels!C:C, "Not Found")</f>
        <v>OTA</v>
      </c>
      <c r="L2938" t="str">
        <f>_xlfn.XLOOKUP(D2938, dim_channels!A:A, dim_channels!B:B, "Not Found")</f>
        <v>Agoda</v>
      </c>
    </row>
    <row r="2939" spans="1:12" x14ac:dyDescent="0.2">
      <c r="A2939" s="3" t="s">
        <v>3375</v>
      </c>
      <c r="B2939" s="3" t="s">
        <v>983</v>
      </c>
      <c r="C2939" s="3" t="s">
        <v>917</v>
      </c>
      <c r="D2939" s="3" t="s">
        <v>33</v>
      </c>
      <c r="E2939" s="3" t="s">
        <v>28</v>
      </c>
      <c r="F2939" s="3">
        <v>4175.8999999999996</v>
      </c>
      <c r="G2939" s="3">
        <v>626.38</v>
      </c>
      <c r="H2939" s="3">
        <v>3549.52</v>
      </c>
      <c r="I2939" s="3" t="s">
        <v>56</v>
      </c>
      <c r="J2939" s="5">
        <v>1.17646893101039</v>
      </c>
      <c r="K2939" t="str">
        <f>_xlfn.XLOOKUP(D2939, dim_channels!A:A, dim_channels!C:C, "Not Found")</f>
        <v>OTA</v>
      </c>
      <c r="L2939" t="str">
        <f>_xlfn.XLOOKUP(D2939, dim_channels!A:A, dim_channels!B:B, "Not Found")</f>
        <v>Booking.com</v>
      </c>
    </row>
    <row r="2940" spans="1:12" x14ac:dyDescent="0.2">
      <c r="A2940" s="2" t="s">
        <v>3376</v>
      </c>
      <c r="B2940" s="2" t="s">
        <v>370</v>
      </c>
      <c r="C2940" s="2" t="s">
        <v>918</v>
      </c>
      <c r="D2940" s="2" t="s">
        <v>27</v>
      </c>
      <c r="E2940" s="2" t="s">
        <v>34</v>
      </c>
      <c r="F2940" s="2">
        <v>7751.63</v>
      </c>
      <c r="G2940" s="2">
        <v>1395.29</v>
      </c>
      <c r="H2940" s="2">
        <v>6356.34</v>
      </c>
      <c r="I2940" s="2" t="s">
        <v>29</v>
      </c>
      <c r="J2940" s="4">
        <v>1.2195115428060801</v>
      </c>
      <c r="K2940" t="str">
        <f>_xlfn.XLOOKUP(D2940, dim_channels!A:A, dim_channels!C:C, "Not Found")</f>
        <v>OTA</v>
      </c>
      <c r="L2940" t="str">
        <f>_xlfn.XLOOKUP(D2940, dim_channels!A:A, dim_channels!B:B, "Not Found")</f>
        <v>Expedia</v>
      </c>
    </row>
    <row r="2941" spans="1:12" x14ac:dyDescent="0.2">
      <c r="A2941" s="3" t="s">
        <v>3377</v>
      </c>
      <c r="B2941" s="3" t="s">
        <v>87</v>
      </c>
      <c r="C2941" s="3" t="s">
        <v>471</v>
      </c>
      <c r="D2941" s="3" t="s">
        <v>27</v>
      </c>
      <c r="E2941" s="3" t="s">
        <v>34</v>
      </c>
      <c r="F2941" s="3">
        <v>13818.6</v>
      </c>
      <c r="G2941" s="3">
        <v>2487.35</v>
      </c>
      <c r="H2941" s="3">
        <v>11331.25</v>
      </c>
      <c r="I2941" s="3" t="s">
        <v>29</v>
      </c>
      <c r="J2941" s="5">
        <v>1.2195124103695529</v>
      </c>
      <c r="K2941" t="str">
        <f>_xlfn.XLOOKUP(D2941, dim_channels!A:A, dim_channels!C:C, "Not Found")</f>
        <v>OTA</v>
      </c>
      <c r="L2941" t="str">
        <f>_xlfn.XLOOKUP(D2941, dim_channels!A:A, dim_channels!B:B, "Not Found")</f>
        <v>Expedia</v>
      </c>
    </row>
    <row r="2942" spans="1:12" x14ac:dyDescent="0.2">
      <c r="A2942" s="2" t="s">
        <v>3378</v>
      </c>
      <c r="B2942" s="2" t="s">
        <v>389</v>
      </c>
      <c r="C2942" s="2" t="s">
        <v>167</v>
      </c>
      <c r="D2942" s="2" t="s">
        <v>52</v>
      </c>
      <c r="E2942" s="2" t="s">
        <v>60</v>
      </c>
      <c r="F2942" s="2">
        <v>2400.27</v>
      </c>
      <c r="G2942" s="2">
        <v>0</v>
      </c>
      <c r="H2942" s="2">
        <v>2400.27</v>
      </c>
      <c r="I2942" s="2" t="s">
        <v>29</v>
      </c>
      <c r="J2942" s="4">
        <v>1</v>
      </c>
      <c r="K2942" t="str">
        <f>_xlfn.XLOOKUP(D2942, dim_channels!A:A, dim_channels!C:C, "Not Found")</f>
        <v>OTA</v>
      </c>
      <c r="L2942" t="str">
        <f>_xlfn.XLOOKUP(D2942, dim_channels!A:A, dim_channels!B:B, "Not Found")</f>
        <v>Agoda</v>
      </c>
    </row>
    <row r="2943" spans="1:12" x14ac:dyDescent="0.2">
      <c r="A2943" s="3" t="s">
        <v>3379</v>
      </c>
      <c r="B2943" s="3" t="s">
        <v>39</v>
      </c>
      <c r="C2943" s="3" t="s">
        <v>331</v>
      </c>
      <c r="D2943" s="3" t="s">
        <v>27</v>
      </c>
      <c r="E2943" s="3" t="s">
        <v>34</v>
      </c>
      <c r="F2943" s="3">
        <v>7068.3</v>
      </c>
      <c r="G2943" s="3">
        <v>1272.29</v>
      </c>
      <c r="H2943" s="3">
        <v>5796.01</v>
      </c>
      <c r="I2943" s="3" t="s">
        <v>56</v>
      </c>
      <c r="J2943" s="5">
        <v>1.2195113535000801</v>
      </c>
      <c r="K2943" t="str">
        <f>_xlfn.XLOOKUP(D2943, dim_channels!A:A, dim_channels!C:C, "Not Found")</f>
        <v>OTA</v>
      </c>
      <c r="L2943" t="str">
        <f>_xlfn.XLOOKUP(D2943, dim_channels!A:A, dim_channels!B:B, "Not Found")</f>
        <v>Expedia</v>
      </c>
    </row>
    <row r="2944" spans="1:12" x14ac:dyDescent="0.2">
      <c r="A2944" s="2" t="s">
        <v>3380</v>
      </c>
      <c r="B2944" s="2" t="s">
        <v>94</v>
      </c>
      <c r="C2944" s="2" t="s">
        <v>209</v>
      </c>
      <c r="D2944" s="2" t="s">
        <v>52</v>
      </c>
      <c r="E2944" s="2" t="s">
        <v>60</v>
      </c>
      <c r="F2944" s="2">
        <v>4849.3599999999997</v>
      </c>
      <c r="G2944" s="2">
        <v>0</v>
      </c>
      <c r="H2944" s="2">
        <v>4849.3599999999997</v>
      </c>
      <c r="I2944" s="2" t="s">
        <v>41</v>
      </c>
      <c r="J2944" s="4">
        <v>1</v>
      </c>
      <c r="K2944" t="str">
        <f>_xlfn.XLOOKUP(D2944, dim_channels!A:A, dim_channels!C:C, "Not Found")</f>
        <v>OTA</v>
      </c>
      <c r="L2944" t="str">
        <f>_xlfn.XLOOKUP(D2944, dim_channels!A:A, dim_channels!B:B, "Not Found")</f>
        <v>Agoda</v>
      </c>
    </row>
    <row r="2945" spans="1:12" x14ac:dyDescent="0.2">
      <c r="A2945" s="3" t="s">
        <v>3381</v>
      </c>
      <c r="B2945" s="3" t="s">
        <v>220</v>
      </c>
      <c r="C2945" s="3" t="s">
        <v>1110</v>
      </c>
      <c r="D2945" s="3" t="s">
        <v>33</v>
      </c>
      <c r="E2945" s="3" t="s">
        <v>60</v>
      </c>
      <c r="F2945" s="3">
        <v>9279.5499999999993</v>
      </c>
      <c r="G2945" s="3">
        <v>0</v>
      </c>
      <c r="H2945" s="3">
        <v>9279.5499999999993</v>
      </c>
      <c r="I2945" s="3" t="s">
        <v>41</v>
      </c>
      <c r="J2945" s="5">
        <v>1</v>
      </c>
      <c r="K2945" t="str">
        <f>_xlfn.XLOOKUP(D2945, dim_channels!A:A, dim_channels!C:C, "Not Found")</f>
        <v>OTA</v>
      </c>
      <c r="L2945" t="str">
        <f>_xlfn.XLOOKUP(D2945, dim_channels!A:A, dim_channels!B:B, "Not Found")</f>
        <v>Booking.com</v>
      </c>
    </row>
    <row r="2946" spans="1:12" x14ac:dyDescent="0.2">
      <c r="A2946" s="2" t="s">
        <v>3382</v>
      </c>
      <c r="B2946" s="2" t="s">
        <v>212</v>
      </c>
      <c r="C2946" s="2" t="s">
        <v>85</v>
      </c>
      <c r="D2946" s="2" t="s">
        <v>33</v>
      </c>
      <c r="E2946" s="2" t="s">
        <v>28</v>
      </c>
      <c r="F2946" s="2">
        <v>3199.58</v>
      </c>
      <c r="G2946" s="2">
        <v>479.94</v>
      </c>
      <c r="H2946" s="2">
        <v>2719.64</v>
      </c>
      <c r="I2946" s="2" t="s">
        <v>29</v>
      </c>
      <c r="J2946" s="4">
        <v>1.1764718859849099</v>
      </c>
      <c r="K2946" t="str">
        <f>_xlfn.XLOOKUP(D2946, dim_channels!A:A, dim_channels!C:C, "Not Found")</f>
        <v>OTA</v>
      </c>
      <c r="L2946" t="str">
        <f>_xlfn.XLOOKUP(D2946, dim_channels!A:A, dim_channels!B:B, "Not Found")</f>
        <v>Booking.com</v>
      </c>
    </row>
    <row r="2947" spans="1:12" x14ac:dyDescent="0.2">
      <c r="A2947" s="3" t="s">
        <v>3383</v>
      </c>
      <c r="B2947" s="3" t="s">
        <v>368</v>
      </c>
      <c r="C2947" s="3" t="s">
        <v>612</v>
      </c>
      <c r="D2947" s="3" t="s">
        <v>45</v>
      </c>
      <c r="E2947" s="3" t="s">
        <v>89</v>
      </c>
      <c r="F2947" s="3">
        <v>5832.37</v>
      </c>
      <c r="G2947" s="3">
        <v>0</v>
      </c>
      <c r="H2947" s="3">
        <v>5832.37</v>
      </c>
      <c r="I2947" s="3" t="s">
        <v>29</v>
      </c>
      <c r="J2947" s="5">
        <v>1</v>
      </c>
      <c r="K2947" t="str">
        <f>_xlfn.XLOOKUP(D2947, dim_channels!A:A, dim_channels!C:C, "Not Found")</f>
        <v>Corporate</v>
      </c>
      <c r="L2947" t="str">
        <f>_xlfn.XLOOKUP(D2947, dim_channels!A:A, dim_channels!B:B, "Not Found")</f>
        <v>Corporate Direct</v>
      </c>
    </row>
    <row r="2948" spans="1:12" x14ac:dyDescent="0.2">
      <c r="A2948" s="2" t="s">
        <v>3384</v>
      </c>
      <c r="B2948" s="2" t="s">
        <v>355</v>
      </c>
      <c r="C2948" s="2" t="s">
        <v>492</v>
      </c>
      <c r="D2948" s="2" t="s">
        <v>33</v>
      </c>
      <c r="E2948" s="2" t="s">
        <v>60</v>
      </c>
      <c r="F2948" s="2">
        <v>9925.83</v>
      </c>
      <c r="G2948" s="2">
        <v>0</v>
      </c>
      <c r="H2948" s="2">
        <v>9925.83</v>
      </c>
      <c r="I2948" s="2" t="s">
        <v>41</v>
      </c>
      <c r="J2948" s="4">
        <v>1</v>
      </c>
      <c r="K2948" t="str">
        <f>_xlfn.XLOOKUP(D2948, dim_channels!A:A, dim_channels!C:C, "Not Found")</f>
        <v>OTA</v>
      </c>
      <c r="L2948" t="str">
        <f>_xlfn.XLOOKUP(D2948, dim_channels!A:A, dim_channels!B:B, "Not Found")</f>
        <v>Booking.com</v>
      </c>
    </row>
    <row r="2949" spans="1:12" x14ac:dyDescent="0.2">
      <c r="A2949" s="3" t="s">
        <v>3385</v>
      </c>
      <c r="B2949" s="3" t="s">
        <v>232</v>
      </c>
      <c r="C2949" s="3" t="s">
        <v>141</v>
      </c>
      <c r="D2949" s="3" t="s">
        <v>114</v>
      </c>
      <c r="E2949" s="3" t="s">
        <v>115</v>
      </c>
      <c r="F2949" s="3">
        <v>3184.66</v>
      </c>
      <c r="G2949" s="3">
        <v>318.47000000000003</v>
      </c>
      <c r="H2949" s="3">
        <v>2866.19</v>
      </c>
      <c r="I2949" s="3" t="s">
        <v>29</v>
      </c>
      <c r="J2949" s="5">
        <v>1.1111126617565481</v>
      </c>
      <c r="K2949" t="str">
        <f>_xlfn.XLOOKUP(D2949, dim_channels!A:A, dim_channels!C:C, "Not Found")</f>
        <v>Offline</v>
      </c>
      <c r="L2949" t="str">
        <f>_xlfn.XLOOKUP(D2949, dim_channels!A:A, dim_channels!B:B, "Not Found")</f>
        <v>Travel Agency</v>
      </c>
    </row>
    <row r="2950" spans="1:12" x14ac:dyDescent="0.2">
      <c r="A2950" s="2" t="s">
        <v>3386</v>
      </c>
      <c r="B2950" s="2" t="s">
        <v>553</v>
      </c>
      <c r="C2950" s="2" t="s">
        <v>799</v>
      </c>
      <c r="D2950" s="2" t="s">
        <v>169</v>
      </c>
      <c r="E2950" s="2" t="s">
        <v>34</v>
      </c>
      <c r="F2950" s="2">
        <v>17536.22</v>
      </c>
      <c r="G2950" s="2">
        <v>3507.24</v>
      </c>
      <c r="H2950" s="2">
        <v>14028.98</v>
      </c>
      <c r="I2950" s="2" t="s">
        <v>41</v>
      </c>
      <c r="J2950" s="4">
        <v>1.249999643594901</v>
      </c>
      <c r="K2950" t="str">
        <f>_xlfn.XLOOKUP(D2950, dim_channels!A:A, dim_channels!C:C, "Not Found")</f>
        <v>GDS</v>
      </c>
      <c r="L2950" t="str">
        <f>_xlfn.XLOOKUP(D2950, dim_channels!A:A, dim_channels!B:B, "Not Found")</f>
        <v>GDS (Amadeus)</v>
      </c>
    </row>
    <row r="2951" spans="1:12" x14ac:dyDescent="0.2">
      <c r="A2951" s="3" t="s">
        <v>3387</v>
      </c>
      <c r="B2951" s="3" t="s">
        <v>135</v>
      </c>
      <c r="C2951" s="3" t="s">
        <v>40</v>
      </c>
      <c r="D2951" s="3" t="s">
        <v>206</v>
      </c>
      <c r="E2951" s="3" t="s">
        <v>207</v>
      </c>
      <c r="F2951" s="3">
        <v>4464.12</v>
      </c>
      <c r="G2951" s="3">
        <v>0</v>
      </c>
      <c r="H2951" s="3">
        <v>4464.12</v>
      </c>
      <c r="I2951" s="3" t="s">
        <v>29</v>
      </c>
      <c r="J2951" s="5">
        <v>1</v>
      </c>
      <c r="K2951" t="str">
        <f>_xlfn.XLOOKUP(D2951, dim_channels!A:A, dim_channels!C:C, "Not Found")</f>
        <v>Direct</v>
      </c>
      <c r="L2951" t="str">
        <f>_xlfn.XLOOKUP(D2951, dim_channels!A:A, dim_channels!B:B, "Not Found")</f>
        <v>Walk-in</v>
      </c>
    </row>
    <row r="2952" spans="1:12" x14ac:dyDescent="0.2">
      <c r="A2952" s="2" t="s">
        <v>3388</v>
      </c>
      <c r="B2952" s="2" t="s">
        <v>512</v>
      </c>
      <c r="C2952" s="2" t="s">
        <v>129</v>
      </c>
      <c r="D2952" s="2" t="s">
        <v>52</v>
      </c>
      <c r="E2952" s="2" t="s">
        <v>34</v>
      </c>
      <c r="F2952" s="2">
        <v>4119.45</v>
      </c>
      <c r="G2952" s="2">
        <v>494.33</v>
      </c>
      <c r="H2952" s="2">
        <v>3625.12</v>
      </c>
      <c r="I2952" s="2" t="s">
        <v>29</v>
      </c>
      <c r="J2952" s="4">
        <v>1.1363623824866489</v>
      </c>
      <c r="K2952" t="str">
        <f>_xlfn.XLOOKUP(D2952, dim_channels!A:A, dim_channels!C:C, "Not Found")</f>
        <v>OTA</v>
      </c>
      <c r="L2952" t="str">
        <f>_xlfn.XLOOKUP(D2952, dim_channels!A:A, dim_channels!B:B, "Not Found")</f>
        <v>Agoda</v>
      </c>
    </row>
    <row r="2953" spans="1:12" x14ac:dyDescent="0.2">
      <c r="A2953" s="3" t="s">
        <v>3389</v>
      </c>
      <c r="B2953" s="3" t="s">
        <v>256</v>
      </c>
      <c r="C2953" s="3" t="s">
        <v>548</v>
      </c>
      <c r="D2953" s="3" t="s">
        <v>52</v>
      </c>
      <c r="E2953" s="3" t="s">
        <v>34</v>
      </c>
      <c r="F2953" s="3">
        <v>6463.31</v>
      </c>
      <c r="G2953" s="3">
        <v>775.6</v>
      </c>
      <c r="H2953" s="3">
        <v>5687.71</v>
      </c>
      <c r="I2953" s="3" t="s">
        <v>29</v>
      </c>
      <c r="J2953" s="5">
        <v>1.13636419578354</v>
      </c>
      <c r="K2953" t="str">
        <f>_xlfn.XLOOKUP(D2953, dim_channels!A:A, dim_channels!C:C, "Not Found")</f>
        <v>OTA</v>
      </c>
      <c r="L2953" t="str">
        <f>_xlfn.XLOOKUP(D2953, dim_channels!A:A, dim_channels!B:B, "Not Found")</f>
        <v>Agoda</v>
      </c>
    </row>
    <row r="2954" spans="1:12" x14ac:dyDescent="0.2">
      <c r="A2954" s="2" t="s">
        <v>3390</v>
      </c>
      <c r="B2954" s="2" t="s">
        <v>274</v>
      </c>
      <c r="C2954" s="2" t="s">
        <v>310</v>
      </c>
      <c r="D2954" s="2" t="s">
        <v>64</v>
      </c>
      <c r="E2954" s="2" t="s">
        <v>34</v>
      </c>
      <c r="F2954" s="2">
        <v>15752.56</v>
      </c>
      <c r="G2954" s="2">
        <v>0</v>
      </c>
      <c r="H2954" s="2">
        <v>15752.56</v>
      </c>
      <c r="I2954" s="2" t="s">
        <v>29</v>
      </c>
      <c r="J2954" s="4">
        <v>1</v>
      </c>
      <c r="K2954" t="str">
        <f>_xlfn.XLOOKUP(D2954, dim_channels!A:A, dim_channels!C:C, "Not Found")</f>
        <v>Direct</v>
      </c>
      <c r="L2954" t="str">
        <f>_xlfn.XLOOKUP(D2954, dim_channels!A:A, dim_channels!B:B, "Not Found")</f>
        <v>Direct Website</v>
      </c>
    </row>
    <row r="2955" spans="1:12" x14ac:dyDescent="0.2">
      <c r="A2955" s="3" t="s">
        <v>3391</v>
      </c>
      <c r="B2955" s="3" t="s">
        <v>305</v>
      </c>
      <c r="C2955" s="3" t="s">
        <v>76</v>
      </c>
      <c r="D2955" s="3" t="s">
        <v>33</v>
      </c>
      <c r="E2955" s="3" t="s">
        <v>34</v>
      </c>
      <c r="F2955" s="3">
        <v>7886.83</v>
      </c>
      <c r="G2955" s="3">
        <v>1183.02</v>
      </c>
      <c r="H2955" s="3">
        <v>6703.81</v>
      </c>
      <c r="I2955" s="3" t="s">
        <v>29</v>
      </c>
      <c r="J2955" s="5">
        <v>1.176469798517559</v>
      </c>
      <c r="K2955" t="str">
        <f>_xlfn.XLOOKUP(D2955, dim_channels!A:A, dim_channels!C:C, "Not Found")</f>
        <v>OTA</v>
      </c>
      <c r="L2955" t="str">
        <f>_xlfn.XLOOKUP(D2955, dim_channels!A:A, dim_channels!B:B, "Not Found")</f>
        <v>Booking.com</v>
      </c>
    </row>
    <row r="2956" spans="1:12" x14ac:dyDescent="0.2">
      <c r="A2956" s="2" t="s">
        <v>3392</v>
      </c>
      <c r="B2956" s="2" t="s">
        <v>904</v>
      </c>
      <c r="C2956" s="2" t="s">
        <v>103</v>
      </c>
      <c r="D2956" s="2" t="s">
        <v>33</v>
      </c>
      <c r="E2956" s="2" t="s">
        <v>34</v>
      </c>
      <c r="F2956" s="2">
        <v>7495.16</v>
      </c>
      <c r="G2956" s="2">
        <v>1124.27</v>
      </c>
      <c r="H2956" s="2">
        <v>6370.89</v>
      </c>
      <c r="I2956" s="2" t="s">
        <v>29</v>
      </c>
      <c r="J2956" s="4">
        <v>1.1764698495814561</v>
      </c>
      <c r="K2956" t="str">
        <f>_xlfn.XLOOKUP(D2956, dim_channels!A:A, dim_channels!C:C, "Not Found")</f>
        <v>OTA</v>
      </c>
      <c r="L2956" t="str">
        <f>_xlfn.XLOOKUP(D2956, dim_channels!A:A, dim_channels!B:B, "Not Found")</f>
        <v>Booking.com</v>
      </c>
    </row>
    <row r="2957" spans="1:12" x14ac:dyDescent="0.2">
      <c r="A2957" s="3" t="s">
        <v>3393</v>
      </c>
      <c r="B2957" s="3" t="s">
        <v>712</v>
      </c>
      <c r="C2957" s="3" t="s">
        <v>371</v>
      </c>
      <c r="D2957" s="3" t="s">
        <v>114</v>
      </c>
      <c r="E2957" s="3" t="s">
        <v>115</v>
      </c>
      <c r="F2957" s="3">
        <v>3615.51</v>
      </c>
      <c r="G2957" s="3">
        <v>361.55</v>
      </c>
      <c r="H2957" s="3">
        <v>3253.96</v>
      </c>
      <c r="I2957" s="3" t="s">
        <v>29</v>
      </c>
      <c r="J2957" s="5">
        <v>1.1111107696468301</v>
      </c>
      <c r="K2957" t="str">
        <f>_xlfn.XLOOKUP(D2957, dim_channels!A:A, dim_channels!C:C, "Not Found")</f>
        <v>Offline</v>
      </c>
      <c r="L2957" t="str">
        <f>_xlfn.XLOOKUP(D2957, dim_channels!A:A, dim_channels!B:B, "Not Found")</f>
        <v>Travel Agency</v>
      </c>
    </row>
    <row r="2958" spans="1:12" x14ac:dyDescent="0.2">
      <c r="A2958" s="2" t="s">
        <v>3394</v>
      </c>
      <c r="B2958" s="2" t="s">
        <v>81</v>
      </c>
      <c r="C2958" s="2" t="s">
        <v>324</v>
      </c>
      <c r="D2958" s="2" t="s">
        <v>52</v>
      </c>
      <c r="E2958" s="2" t="s">
        <v>34</v>
      </c>
      <c r="F2958" s="2">
        <v>2673.46</v>
      </c>
      <c r="G2958" s="2">
        <v>320.82</v>
      </c>
      <c r="H2958" s="2">
        <v>2352.64</v>
      </c>
      <c r="I2958" s="2" t="s">
        <v>41</v>
      </c>
      <c r="J2958" s="4">
        <v>1.13636595484222</v>
      </c>
      <c r="K2958" t="str">
        <f>_xlfn.XLOOKUP(D2958, dim_channels!A:A, dim_channels!C:C, "Not Found")</f>
        <v>OTA</v>
      </c>
      <c r="L2958" t="str">
        <f>_xlfn.XLOOKUP(D2958, dim_channels!A:A, dim_channels!B:B, "Not Found")</f>
        <v>Agoda</v>
      </c>
    </row>
    <row r="2959" spans="1:12" x14ac:dyDescent="0.2">
      <c r="A2959" s="3" t="s">
        <v>3395</v>
      </c>
      <c r="B2959" s="3" t="s">
        <v>92</v>
      </c>
      <c r="C2959" s="3" t="s">
        <v>73</v>
      </c>
      <c r="D2959" s="3" t="s">
        <v>27</v>
      </c>
      <c r="E2959" s="3" t="s">
        <v>60</v>
      </c>
      <c r="F2959" s="3">
        <v>2430</v>
      </c>
      <c r="G2959" s="3">
        <v>0</v>
      </c>
      <c r="H2959" s="3">
        <v>2430</v>
      </c>
      <c r="I2959" s="3" t="s">
        <v>41</v>
      </c>
      <c r="J2959" s="5">
        <v>1</v>
      </c>
      <c r="K2959" t="str">
        <f>_xlfn.XLOOKUP(D2959, dim_channels!A:A, dim_channels!C:C, "Not Found")</f>
        <v>OTA</v>
      </c>
      <c r="L2959" t="str">
        <f>_xlfn.XLOOKUP(D2959, dim_channels!A:A, dim_channels!B:B, "Not Found")</f>
        <v>Expedia</v>
      </c>
    </row>
    <row r="2960" spans="1:12" x14ac:dyDescent="0.2">
      <c r="A2960" s="2" t="s">
        <v>3396</v>
      </c>
      <c r="B2960" s="2" t="s">
        <v>619</v>
      </c>
      <c r="C2960" s="2" t="s">
        <v>451</v>
      </c>
      <c r="D2960" s="2" t="s">
        <v>27</v>
      </c>
      <c r="E2960" s="2" t="s">
        <v>34</v>
      </c>
      <c r="F2960" s="2">
        <v>9175.82</v>
      </c>
      <c r="G2960" s="2">
        <v>1651.65</v>
      </c>
      <c r="H2960" s="2">
        <v>7524.17</v>
      </c>
      <c r="I2960" s="2" t="s">
        <v>56</v>
      </c>
      <c r="J2960" s="4">
        <v>1.2195125841122669</v>
      </c>
      <c r="K2960" t="str">
        <f>_xlfn.XLOOKUP(D2960, dim_channels!A:A, dim_channels!C:C, "Not Found")</f>
        <v>OTA</v>
      </c>
      <c r="L2960" t="str">
        <f>_xlfn.XLOOKUP(D2960, dim_channels!A:A, dim_channels!B:B, "Not Found")</f>
        <v>Expedia</v>
      </c>
    </row>
    <row r="2961" spans="1:12" x14ac:dyDescent="0.2">
      <c r="A2961" s="3" t="s">
        <v>3397</v>
      </c>
      <c r="B2961" s="3" t="s">
        <v>326</v>
      </c>
      <c r="C2961" s="3" t="s">
        <v>294</v>
      </c>
      <c r="D2961" s="3" t="s">
        <v>64</v>
      </c>
      <c r="E2961" s="3" t="s">
        <v>28</v>
      </c>
      <c r="F2961" s="3">
        <v>3774.09</v>
      </c>
      <c r="G2961" s="3">
        <v>0</v>
      </c>
      <c r="H2961" s="3">
        <v>3774.09</v>
      </c>
      <c r="I2961" s="3" t="s">
        <v>29</v>
      </c>
      <c r="J2961" s="5">
        <v>1</v>
      </c>
      <c r="K2961" t="str">
        <f>_xlfn.XLOOKUP(D2961, dim_channels!A:A, dim_channels!C:C, "Not Found")</f>
        <v>Direct</v>
      </c>
      <c r="L2961" t="str">
        <f>_xlfn.XLOOKUP(D2961, dim_channels!A:A, dim_channels!B:B, "Not Found")</f>
        <v>Direct Website</v>
      </c>
    </row>
    <row r="2962" spans="1:12" x14ac:dyDescent="0.2">
      <c r="A2962" s="2" t="s">
        <v>3398</v>
      </c>
      <c r="B2962" s="2" t="s">
        <v>244</v>
      </c>
      <c r="C2962" s="2" t="s">
        <v>126</v>
      </c>
      <c r="D2962" s="2" t="s">
        <v>27</v>
      </c>
      <c r="E2962" s="2" t="s">
        <v>28</v>
      </c>
      <c r="F2962" s="2">
        <v>2710.88</v>
      </c>
      <c r="G2962" s="2">
        <v>487.96</v>
      </c>
      <c r="H2962" s="2">
        <v>2222.92</v>
      </c>
      <c r="I2962" s="2" t="s">
        <v>41</v>
      </c>
      <c r="J2962" s="4">
        <v>1.2195130728951109</v>
      </c>
      <c r="K2962" t="str">
        <f>_xlfn.XLOOKUP(D2962, dim_channels!A:A, dim_channels!C:C, "Not Found")</f>
        <v>OTA</v>
      </c>
      <c r="L2962" t="str">
        <f>_xlfn.XLOOKUP(D2962, dim_channels!A:A, dim_channels!B:B, "Not Found")</f>
        <v>Expedia</v>
      </c>
    </row>
    <row r="2963" spans="1:12" x14ac:dyDescent="0.2">
      <c r="A2963" s="3" t="s">
        <v>3399</v>
      </c>
      <c r="B2963" s="3" t="s">
        <v>487</v>
      </c>
      <c r="C2963" s="3" t="s">
        <v>156</v>
      </c>
      <c r="D2963" s="3" t="s">
        <v>52</v>
      </c>
      <c r="E2963" s="3" t="s">
        <v>60</v>
      </c>
      <c r="F2963" s="3">
        <v>7114.98</v>
      </c>
      <c r="G2963" s="3">
        <v>0</v>
      </c>
      <c r="H2963" s="3">
        <v>7114.98</v>
      </c>
      <c r="I2963" s="3" t="s">
        <v>29</v>
      </c>
      <c r="J2963" s="5">
        <v>1</v>
      </c>
      <c r="K2963" t="str">
        <f>_xlfn.XLOOKUP(D2963, dim_channels!A:A, dim_channels!C:C, "Not Found")</f>
        <v>OTA</v>
      </c>
      <c r="L2963" t="str">
        <f>_xlfn.XLOOKUP(D2963, dim_channels!A:A, dim_channels!B:B, "Not Found")</f>
        <v>Agoda</v>
      </c>
    </row>
    <row r="2964" spans="1:12" x14ac:dyDescent="0.2">
      <c r="A2964" s="2" t="s">
        <v>3400</v>
      </c>
      <c r="B2964" s="2" t="s">
        <v>722</v>
      </c>
      <c r="C2964" s="2" t="s">
        <v>410</v>
      </c>
      <c r="D2964" s="2" t="s">
        <v>169</v>
      </c>
      <c r="E2964" s="2" t="s">
        <v>34</v>
      </c>
      <c r="F2964" s="2">
        <v>3509.85</v>
      </c>
      <c r="G2964" s="2">
        <v>701.97</v>
      </c>
      <c r="H2964" s="2">
        <v>2807.88</v>
      </c>
      <c r="I2964" s="2" t="s">
        <v>41</v>
      </c>
      <c r="J2964" s="4">
        <v>1.25</v>
      </c>
      <c r="K2964" t="str">
        <f>_xlfn.XLOOKUP(D2964, dim_channels!A:A, dim_channels!C:C, "Not Found")</f>
        <v>GDS</v>
      </c>
      <c r="L2964" t="str">
        <f>_xlfn.XLOOKUP(D2964, dim_channels!A:A, dim_channels!B:B, "Not Found")</f>
        <v>GDS (Amadeus)</v>
      </c>
    </row>
    <row r="2965" spans="1:12" x14ac:dyDescent="0.2">
      <c r="A2965" s="3" t="s">
        <v>3401</v>
      </c>
      <c r="B2965" s="3" t="s">
        <v>578</v>
      </c>
      <c r="C2965" s="3" t="s">
        <v>949</v>
      </c>
      <c r="D2965" s="3" t="s">
        <v>64</v>
      </c>
      <c r="E2965" s="3" t="s">
        <v>115</v>
      </c>
      <c r="F2965" s="3">
        <v>9150.1</v>
      </c>
      <c r="G2965" s="3">
        <v>0</v>
      </c>
      <c r="H2965" s="3">
        <v>9150.1</v>
      </c>
      <c r="I2965" s="3" t="s">
        <v>29</v>
      </c>
      <c r="J2965" s="5">
        <v>1</v>
      </c>
      <c r="K2965" t="str">
        <f>_xlfn.XLOOKUP(D2965, dim_channels!A:A, dim_channels!C:C, "Not Found")</f>
        <v>Direct</v>
      </c>
      <c r="L2965" t="str">
        <f>_xlfn.XLOOKUP(D2965, dim_channels!A:A, dim_channels!B:B, "Not Found")</f>
        <v>Direct Website</v>
      </c>
    </row>
    <row r="2966" spans="1:12" x14ac:dyDescent="0.2">
      <c r="A2966" s="2" t="s">
        <v>3402</v>
      </c>
      <c r="B2966" s="2" t="s">
        <v>630</v>
      </c>
      <c r="C2966" s="2" t="s">
        <v>516</v>
      </c>
      <c r="D2966" s="2" t="s">
        <v>27</v>
      </c>
      <c r="E2966" s="2" t="s">
        <v>60</v>
      </c>
      <c r="F2966" s="2">
        <v>3386.25</v>
      </c>
      <c r="G2966" s="2">
        <v>0</v>
      </c>
      <c r="H2966" s="2">
        <v>3386.25</v>
      </c>
      <c r="I2966" s="2" t="s">
        <v>56</v>
      </c>
      <c r="J2966" s="4">
        <v>1</v>
      </c>
      <c r="K2966" t="str">
        <f>_xlfn.XLOOKUP(D2966, dim_channels!A:A, dim_channels!C:C, "Not Found")</f>
        <v>OTA</v>
      </c>
      <c r="L2966" t="str">
        <f>_xlfn.XLOOKUP(D2966, dim_channels!A:A, dim_channels!B:B, "Not Found")</f>
        <v>Expedia</v>
      </c>
    </row>
    <row r="2967" spans="1:12" x14ac:dyDescent="0.2">
      <c r="A2967" s="3" t="s">
        <v>3403</v>
      </c>
      <c r="B2967" s="3" t="s">
        <v>1275</v>
      </c>
      <c r="C2967" s="3" t="s">
        <v>39</v>
      </c>
      <c r="D2967" s="3" t="s">
        <v>33</v>
      </c>
      <c r="E2967" s="3" t="s">
        <v>60</v>
      </c>
      <c r="F2967" s="3">
        <v>2513.2600000000002</v>
      </c>
      <c r="G2967" s="3">
        <v>0</v>
      </c>
      <c r="H2967" s="3">
        <v>2513.2600000000002</v>
      </c>
      <c r="I2967" s="3" t="s">
        <v>29</v>
      </c>
      <c r="J2967" s="5">
        <v>1</v>
      </c>
      <c r="K2967" t="str">
        <f>_xlfn.XLOOKUP(D2967, dim_channels!A:A, dim_channels!C:C, "Not Found")</f>
        <v>OTA</v>
      </c>
      <c r="L2967" t="str">
        <f>_xlfn.XLOOKUP(D2967, dim_channels!A:A, dim_channels!B:B, "Not Found")</f>
        <v>Booking.com</v>
      </c>
    </row>
    <row r="2968" spans="1:12" x14ac:dyDescent="0.2">
      <c r="A2968" s="2" t="s">
        <v>3404</v>
      </c>
      <c r="B2968" s="2" t="s">
        <v>562</v>
      </c>
      <c r="C2968" s="2" t="s">
        <v>705</v>
      </c>
      <c r="D2968" s="2" t="s">
        <v>206</v>
      </c>
      <c r="E2968" s="2" t="s">
        <v>207</v>
      </c>
      <c r="F2968" s="2">
        <v>17111.43</v>
      </c>
      <c r="G2968" s="2">
        <v>0</v>
      </c>
      <c r="H2968" s="2">
        <v>17111.43</v>
      </c>
      <c r="I2968" s="2" t="s">
        <v>29</v>
      </c>
      <c r="J2968" s="4">
        <v>1</v>
      </c>
      <c r="K2968" t="str">
        <f>_xlfn.XLOOKUP(D2968, dim_channels!A:A, dim_channels!C:C, "Not Found")</f>
        <v>Direct</v>
      </c>
      <c r="L2968" t="str">
        <f>_xlfn.XLOOKUP(D2968, dim_channels!A:A, dim_channels!B:B, "Not Found")</f>
        <v>Walk-in</v>
      </c>
    </row>
    <row r="2969" spans="1:12" x14ac:dyDescent="0.2">
      <c r="A2969" s="3" t="s">
        <v>3405</v>
      </c>
      <c r="B2969" s="3" t="s">
        <v>485</v>
      </c>
      <c r="C2969" s="3" t="s">
        <v>340</v>
      </c>
      <c r="D2969" s="3" t="s">
        <v>52</v>
      </c>
      <c r="E2969" s="3" t="s">
        <v>34</v>
      </c>
      <c r="F2969" s="3">
        <v>2469.65</v>
      </c>
      <c r="G2969" s="3">
        <v>296.36</v>
      </c>
      <c r="H2969" s="3">
        <v>2173.29</v>
      </c>
      <c r="I2969" s="3" t="s">
        <v>29</v>
      </c>
      <c r="J2969" s="5">
        <v>1.136364682117895</v>
      </c>
      <c r="K2969" t="str">
        <f>_xlfn.XLOOKUP(D2969, dim_channels!A:A, dim_channels!C:C, "Not Found")</f>
        <v>OTA</v>
      </c>
      <c r="L2969" t="str">
        <f>_xlfn.XLOOKUP(D2969, dim_channels!A:A, dim_channels!B:B, "Not Found")</f>
        <v>Agoda</v>
      </c>
    </row>
    <row r="2970" spans="1:12" x14ac:dyDescent="0.2">
      <c r="A2970" s="2" t="s">
        <v>3406</v>
      </c>
      <c r="B2970" s="2" t="s">
        <v>189</v>
      </c>
      <c r="C2970" s="2" t="s">
        <v>485</v>
      </c>
      <c r="D2970" s="2" t="s">
        <v>52</v>
      </c>
      <c r="E2970" s="2" t="s">
        <v>60</v>
      </c>
      <c r="F2970" s="2">
        <v>5864</v>
      </c>
      <c r="G2970" s="2">
        <v>0</v>
      </c>
      <c r="H2970" s="2">
        <v>5864</v>
      </c>
      <c r="I2970" s="2" t="s">
        <v>29</v>
      </c>
      <c r="J2970" s="4">
        <v>1</v>
      </c>
      <c r="K2970" t="str">
        <f>_xlfn.XLOOKUP(D2970, dim_channels!A:A, dim_channels!C:C, "Not Found")</f>
        <v>OTA</v>
      </c>
      <c r="L2970" t="str">
        <f>_xlfn.XLOOKUP(D2970, dim_channels!A:A, dim_channels!B:B, "Not Found")</f>
        <v>Agoda</v>
      </c>
    </row>
    <row r="2971" spans="1:12" x14ac:dyDescent="0.2">
      <c r="A2971" s="3" t="s">
        <v>3407</v>
      </c>
      <c r="B2971" s="3" t="s">
        <v>238</v>
      </c>
      <c r="C2971" s="3" t="s">
        <v>285</v>
      </c>
      <c r="D2971" s="3" t="s">
        <v>52</v>
      </c>
      <c r="E2971" s="3" t="s">
        <v>60</v>
      </c>
      <c r="F2971" s="3">
        <v>2627.89</v>
      </c>
      <c r="G2971" s="3">
        <v>0</v>
      </c>
      <c r="H2971" s="3">
        <v>2627.89</v>
      </c>
      <c r="I2971" s="3" t="s">
        <v>29</v>
      </c>
      <c r="J2971" s="5">
        <v>1</v>
      </c>
      <c r="K2971" t="str">
        <f>_xlfn.XLOOKUP(D2971, dim_channels!A:A, dim_channels!C:C, "Not Found")</f>
        <v>OTA</v>
      </c>
      <c r="L2971" t="str">
        <f>_xlfn.XLOOKUP(D2971, dim_channels!A:A, dim_channels!B:B, "Not Found")</f>
        <v>Agoda</v>
      </c>
    </row>
    <row r="2972" spans="1:12" x14ac:dyDescent="0.2">
      <c r="A2972" s="2" t="s">
        <v>3408</v>
      </c>
      <c r="B2972" s="2" t="s">
        <v>151</v>
      </c>
      <c r="C2972" s="2" t="s">
        <v>458</v>
      </c>
      <c r="D2972" s="2" t="s">
        <v>27</v>
      </c>
      <c r="E2972" s="2" t="s">
        <v>34</v>
      </c>
      <c r="F2972" s="2">
        <v>12558.88</v>
      </c>
      <c r="G2972" s="2">
        <v>2260.6</v>
      </c>
      <c r="H2972" s="2">
        <v>10298.280000000001</v>
      </c>
      <c r="I2972" s="2" t="s">
        <v>56</v>
      </c>
      <c r="J2972" s="4">
        <v>1.2195123845923781</v>
      </c>
      <c r="K2972" t="str">
        <f>_xlfn.XLOOKUP(D2972, dim_channels!A:A, dim_channels!C:C, "Not Found")</f>
        <v>OTA</v>
      </c>
      <c r="L2972" t="str">
        <f>_xlfn.XLOOKUP(D2972, dim_channels!A:A, dim_channels!B:B, "Not Found")</f>
        <v>Expedia</v>
      </c>
    </row>
    <row r="2973" spans="1:12" x14ac:dyDescent="0.2">
      <c r="A2973" s="3" t="s">
        <v>3409</v>
      </c>
      <c r="B2973" s="3" t="s">
        <v>331</v>
      </c>
      <c r="C2973" s="3" t="s">
        <v>100</v>
      </c>
      <c r="D2973" s="3" t="s">
        <v>27</v>
      </c>
      <c r="E2973" s="3" t="s">
        <v>28</v>
      </c>
      <c r="F2973" s="3">
        <v>7472.03</v>
      </c>
      <c r="G2973" s="3">
        <v>1344.97</v>
      </c>
      <c r="H2973" s="3">
        <v>6127.06</v>
      </c>
      <c r="I2973" s="3" t="s">
        <v>41</v>
      </c>
      <c r="J2973" s="5">
        <v>1.219513110692567</v>
      </c>
      <c r="K2973" t="str">
        <f>_xlfn.XLOOKUP(D2973, dim_channels!A:A, dim_channels!C:C, "Not Found")</f>
        <v>OTA</v>
      </c>
      <c r="L2973" t="str">
        <f>_xlfn.XLOOKUP(D2973, dim_channels!A:A, dim_channels!B:B, "Not Found")</f>
        <v>Expedia</v>
      </c>
    </row>
    <row r="2974" spans="1:12" x14ac:dyDescent="0.2">
      <c r="A2974" s="2" t="s">
        <v>3410</v>
      </c>
      <c r="B2974" s="2" t="s">
        <v>158</v>
      </c>
      <c r="C2974" s="2" t="s">
        <v>875</v>
      </c>
      <c r="D2974" s="2" t="s">
        <v>52</v>
      </c>
      <c r="E2974" s="2" t="s">
        <v>34</v>
      </c>
      <c r="F2974" s="2">
        <v>10320.89</v>
      </c>
      <c r="G2974" s="2">
        <v>1238.51</v>
      </c>
      <c r="H2974" s="2">
        <v>9082.3799999999992</v>
      </c>
      <c r="I2974" s="2" t="s">
        <v>29</v>
      </c>
      <c r="J2974" s="4">
        <v>1.1363640367392689</v>
      </c>
      <c r="K2974" t="str">
        <f>_xlfn.XLOOKUP(D2974, dim_channels!A:A, dim_channels!C:C, "Not Found")</f>
        <v>OTA</v>
      </c>
      <c r="L2974" t="str">
        <f>_xlfn.XLOOKUP(D2974, dim_channels!A:A, dim_channels!B:B, "Not Found")</f>
        <v>Agoda</v>
      </c>
    </row>
    <row r="2975" spans="1:12" x14ac:dyDescent="0.2">
      <c r="A2975" s="3" t="s">
        <v>3411</v>
      </c>
      <c r="B2975" s="3" t="s">
        <v>420</v>
      </c>
      <c r="C2975" s="3" t="s">
        <v>271</v>
      </c>
      <c r="D2975" s="3" t="s">
        <v>52</v>
      </c>
      <c r="E2975" s="3" t="s">
        <v>60</v>
      </c>
      <c r="F2975" s="3">
        <v>11002.52</v>
      </c>
      <c r="G2975" s="3">
        <v>0</v>
      </c>
      <c r="H2975" s="3">
        <v>11002.52</v>
      </c>
      <c r="I2975" s="3" t="s">
        <v>29</v>
      </c>
      <c r="J2975" s="5">
        <v>1</v>
      </c>
      <c r="K2975" t="str">
        <f>_xlfn.XLOOKUP(D2975, dim_channels!A:A, dim_channels!C:C, "Not Found")</f>
        <v>OTA</v>
      </c>
      <c r="L2975" t="str">
        <f>_xlfn.XLOOKUP(D2975, dim_channels!A:A, dim_channels!B:B, "Not Found")</f>
        <v>Agoda</v>
      </c>
    </row>
    <row r="2976" spans="1:12" x14ac:dyDescent="0.2">
      <c r="A2976" s="2" t="s">
        <v>3412</v>
      </c>
      <c r="B2976" s="2" t="s">
        <v>449</v>
      </c>
      <c r="C2976" s="2" t="s">
        <v>416</v>
      </c>
      <c r="D2976" s="2" t="s">
        <v>52</v>
      </c>
      <c r="E2976" s="2" t="s">
        <v>60</v>
      </c>
      <c r="F2976" s="2">
        <v>8511.16</v>
      </c>
      <c r="G2976" s="2">
        <v>0</v>
      </c>
      <c r="H2976" s="2">
        <v>8511.16</v>
      </c>
      <c r="I2976" s="2" t="s">
        <v>29</v>
      </c>
      <c r="J2976" s="4">
        <v>1</v>
      </c>
      <c r="K2976" t="str">
        <f>_xlfn.XLOOKUP(D2976, dim_channels!A:A, dim_channels!C:C, "Not Found")</f>
        <v>OTA</v>
      </c>
      <c r="L2976" t="str">
        <f>_xlfn.XLOOKUP(D2976, dim_channels!A:A, dim_channels!B:B, "Not Found")</f>
        <v>Agoda</v>
      </c>
    </row>
    <row r="2977" spans="1:12" x14ac:dyDescent="0.2">
      <c r="A2977" s="3" t="s">
        <v>3413</v>
      </c>
      <c r="B2977" s="3" t="s">
        <v>778</v>
      </c>
      <c r="C2977" s="3" t="s">
        <v>794</v>
      </c>
      <c r="D2977" s="3" t="s">
        <v>52</v>
      </c>
      <c r="E2977" s="3" t="s">
        <v>34</v>
      </c>
      <c r="F2977" s="3">
        <v>9352.27</v>
      </c>
      <c r="G2977" s="3">
        <v>1122.27</v>
      </c>
      <c r="H2977" s="3">
        <v>8230</v>
      </c>
      <c r="I2977" s="3" t="s">
        <v>41</v>
      </c>
      <c r="J2977" s="5">
        <v>1.1363633049817741</v>
      </c>
      <c r="K2977" t="str">
        <f>_xlfn.XLOOKUP(D2977, dim_channels!A:A, dim_channels!C:C, "Not Found")</f>
        <v>OTA</v>
      </c>
      <c r="L2977" t="str">
        <f>_xlfn.XLOOKUP(D2977, dim_channels!A:A, dim_channels!B:B, "Not Found")</f>
        <v>Agoda</v>
      </c>
    </row>
    <row r="2978" spans="1:12" x14ac:dyDescent="0.2">
      <c r="A2978" s="2" t="s">
        <v>3414</v>
      </c>
      <c r="B2978" s="2" t="s">
        <v>509</v>
      </c>
      <c r="C2978" s="2" t="s">
        <v>456</v>
      </c>
      <c r="D2978" s="2" t="s">
        <v>45</v>
      </c>
      <c r="E2978" s="2" t="s">
        <v>89</v>
      </c>
      <c r="F2978" s="2">
        <v>2989.39</v>
      </c>
      <c r="G2978" s="2">
        <v>0</v>
      </c>
      <c r="H2978" s="2">
        <v>2989.39</v>
      </c>
      <c r="I2978" s="2" t="s">
        <v>29</v>
      </c>
      <c r="J2978" s="4">
        <v>1</v>
      </c>
      <c r="K2978" t="str">
        <f>_xlfn.XLOOKUP(D2978, dim_channels!A:A, dim_channels!C:C, "Not Found")</f>
        <v>Corporate</v>
      </c>
      <c r="L2978" t="str">
        <f>_xlfn.XLOOKUP(D2978, dim_channels!A:A, dim_channels!B:B, "Not Found")</f>
        <v>Corporate Direct</v>
      </c>
    </row>
    <row r="2979" spans="1:12" x14ac:dyDescent="0.2">
      <c r="A2979" s="3" t="s">
        <v>3415</v>
      </c>
      <c r="B2979" s="3" t="s">
        <v>551</v>
      </c>
      <c r="C2979" s="3" t="s">
        <v>202</v>
      </c>
      <c r="D2979" s="3" t="s">
        <v>27</v>
      </c>
      <c r="E2979" s="3" t="s">
        <v>60</v>
      </c>
      <c r="F2979" s="3">
        <v>3231.08</v>
      </c>
      <c r="G2979" s="3">
        <v>0</v>
      </c>
      <c r="H2979" s="3">
        <v>3231.08</v>
      </c>
      <c r="I2979" s="3" t="s">
        <v>29</v>
      </c>
      <c r="J2979" s="5">
        <v>1</v>
      </c>
      <c r="K2979" t="str">
        <f>_xlfn.XLOOKUP(D2979, dim_channels!A:A, dim_channels!C:C, "Not Found")</f>
        <v>OTA</v>
      </c>
      <c r="L2979" t="str">
        <f>_xlfn.XLOOKUP(D2979, dim_channels!A:A, dim_channels!B:B, "Not Found")</f>
        <v>Expedia</v>
      </c>
    </row>
    <row r="2980" spans="1:12" x14ac:dyDescent="0.2">
      <c r="A2980" s="2" t="s">
        <v>3416</v>
      </c>
      <c r="B2980" s="2" t="s">
        <v>749</v>
      </c>
      <c r="C2980" s="2" t="s">
        <v>103</v>
      </c>
      <c r="D2980" s="2" t="s">
        <v>33</v>
      </c>
      <c r="E2980" s="2" t="s">
        <v>28</v>
      </c>
      <c r="F2980" s="2">
        <v>6103.83</v>
      </c>
      <c r="G2980" s="2">
        <v>915.57</v>
      </c>
      <c r="H2980" s="2">
        <v>5188.26</v>
      </c>
      <c r="I2980" s="2" t="s">
        <v>41</v>
      </c>
      <c r="J2980" s="4">
        <v>1.1764695678319901</v>
      </c>
      <c r="K2980" t="str">
        <f>_xlfn.XLOOKUP(D2980, dim_channels!A:A, dim_channels!C:C, "Not Found")</f>
        <v>OTA</v>
      </c>
      <c r="L2980" t="str">
        <f>_xlfn.XLOOKUP(D2980, dim_channels!A:A, dim_channels!B:B, "Not Found")</f>
        <v>Booking.com</v>
      </c>
    </row>
    <row r="2981" spans="1:12" x14ac:dyDescent="0.2">
      <c r="A2981" s="3" t="s">
        <v>3417</v>
      </c>
      <c r="B2981" s="3" t="s">
        <v>195</v>
      </c>
      <c r="C2981" s="3" t="s">
        <v>118</v>
      </c>
      <c r="D2981" s="3" t="s">
        <v>33</v>
      </c>
      <c r="E2981" s="3" t="s">
        <v>28</v>
      </c>
      <c r="F2981" s="3">
        <v>11464.16</v>
      </c>
      <c r="G2981" s="3">
        <v>1719.62</v>
      </c>
      <c r="H2981" s="3">
        <v>9744.5400000000009</v>
      </c>
      <c r="I2981" s="3" t="s">
        <v>29</v>
      </c>
      <c r="J2981" s="5">
        <v>1.176470105310256</v>
      </c>
      <c r="K2981" t="str">
        <f>_xlfn.XLOOKUP(D2981, dim_channels!A:A, dim_channels!C:C, "Not Found")</f>
        <v>OTA</v>
      </c>
      <c r="L2981" t="str">
        <f>_xlfn.XLOOKUP(D2981, dim_channels!A:A, dim_channels!B:B, "Not Found")</f>
        <v>Booking.com</v>
      </c>
    </row>
    <row r="2982" spans="1:12" x14ac:dyDescent="0.2">
      <c r="A2982" s="2" t="s">
        <v>3418</v>
      </c>
      <c r="B2982" s="2" t="s">
        <v>426</v>
      </c>
      <c r="C2982" s="2" t="s">
        <v>813</v>
      </c>
      <c r="D2982" s="2" t="s">
        <v>27</v>
      </c>
      <c r="E2982" s="2" t="s">
        <v>28</v>
      </c>
      <c r="F2982" s="2">
        <v>3945.73</v>
      </c>
      <c r="G2982" s="2">
        <v>710.23</v>
      </c>
      <c r="H2982" s="2">
        <v>3235.5</v>
      </c>
      <c r="I2982" s="2" t="s">
        <v>41</v>
      </c>
      <c r="J2982" s="4">
        <v>1.2195116674393449</v>
      </c>
      <c r="K2982" t="str">
        <f>_xlfn.XLOOKUP(D2982, dim_channels!A:A, dim_channels!C:C, "Not Found")</f>
        <v>OTA</v>
      </c>
      <c r="L2982" t="str">
        <f>_xlfn.XLOOKUP(D2982, dim_channels!A:A, dim_channels!B:B, "Not Found")</f>
        <v>Expedia</v>
      </c>
    </row>
    <row r="2983" spans="1:12" x14ac:dyDescent="0.2">
      <c r="A2983" s="3" t="s">
        <v>3419</v>
      </c>
      <c r="B2983" s="3" t="s">
        <v>452</v>
      </c>
      <c r="C2983" s="3" t="s">
        <v>595</v>
      </c>
      <c r="D2983" s="3" t="s">
        <v>33</v>
      </c>
      <c r="E2983" s="3" t="s">
        <v>34</v>
      </c>
      <c r="F2983" s="3">
        <v>3360</v>
      </c>
      <c r="G2983" s="3">
        <v>504</v>
      </c>
      <c r="H2983" s="3">
        <v>2856</v>
      </c>
      <c r="I2983" s="3" t="s">
        <v>29</v>
      </c>
      <c r="J2983" s="5">
        <v>1.1764705882352939</v>
      </c>
      <c r="K2983" t="str">
        <f>_xlfn.XLOOKUP(D2983, dim_channels!A:A, dim_channels!C:C, "Not Found")</f>
        <v>OTA</v>
      </c>
      <c r="L2983" t="str">
        <f>_xlfn.XLOOKUP(D2983, dim_channels!A:A, dim_channels!B:B, "Not Found")</f>
        <v>Booking.com</v>
      </c>
    </row>
    <row r="2984" spans="1:12" x14ac:dyDescent="0.2">
      <c r="A2984" s="2" t="s">
        <v>3420</v>
      </c>
      <c r="B2984" s="2" t="s">
        <v>337</v>
      </c>
      <c r="C2984" s="2" t="s">
        <v>242</v>
      </c>
      <c r="D2984" s="2" t="s">
        <v>33</v>
      </c>
      <c r="E2984" s="2" t="s">
        <v>28</v>
      </c>
      <c r="F2984" s="2">
        <v>8183.17</v>
      </c>
      <c r="G2984" s="2">
        <v>1227.48</v>
      </c>
      <c r="H2984" s="2">
        <v>6955.69</v>
      </c>
      <c r="I2984" s="2" t="s">
        <v>41</v>
      </c>
      <c r="J2984" s="4">
        <v>1.176471349355708</v>
      </c>
      <c r="K2984" t="str">
        <f>_xlfn.XLOOKUP(D2984, dim_channels!A:A, dim_channels!C:C, "Not Found")</f>
        <v>OTA</v>
      </c>
      <c r="L2984" t="str">
        <f>_xlfn.XLOOKUP(D2984, dim_channels!A:A, dim_channels!B:B, "Not Found")</f>
        <v>Booking.com</v>
      </c>
    </row>
    <row r="2985" spans="1:12" x14ac:dyDescent="0.2">
      <c r="A2985" s="3" t="s">
        <v>3421</v>
      </c>
      <c r="B2985" s="3" t="s">
        <v>359</v>
      </c>
      <c r="C2985" s="3" t="s">
        <v>826</v>
      </c>
      <c r="D2985" s="3" t="s">
        <v>206</v>
      </c>
      <c r="E2985" s="3" t="s">
        <v>207</v>
      </c>
      <c r="F2985" s="3">
        <v>12443.27</v>
      </c>
      <c r="G2985" s="3">
        <v>0</v>
      </c>
      <c r="H2985" s="3">
        <v>12443.27</v>
      </c>
      <c r="I2985" s="3" t="s">
        <v>29</v>
      </c>
      <c r="J2985" s="5">
        <v>1</v>
      </c>
      <c r="K2985" t="str">
        <f>_xlfn.XLOOKUP(D2985, dim_channels!A:A, dim_channels!C:C, "Not Found")</f>
        <v>Direct</v>
      </c>
      <c r="L2985" t="str">
        <f>_xlfn.XLOOKUP(D2985, dim_channels!A:A, dim_channels!B:B, "Not Found")</f>
        <v>Walk-in</v>
      </c>
    </row>
    <row r="2986" spans="1:12" x14ac:dyDescent="0.2">
      <c r="A2986" s="2" t="s">
        <v>3422</v>
      </c>
      <c r="B2986" s="2" t="s">
        <v>685</v>
      </c>
      <c r="C2986" s="2" t="s">
        <v>106</v>
      </c>
      <c r="D2986" s="2" t="s">
        <v>33</v>
      </c>
      <c r="E2986" s="2" t="s">
        <v>34</v>
      </c>
      <c r="F2986" s="2">
        <v>18424.3</v>
      </c>
      <c r="G2986" s="2">
        <v>2763.64</v>
      </c>
      <c r="H2986" s="2">
        <v>15660.66</v>
      </c>
      <c r="I2986" s="2" t="s">
        <v>56</v>
      </c>
      <c r="J2986" s="4">
        <v>1.176470212621946</v>
      </c>
      <c r="K2986" t="str">
        <f>_xlfn.XLOOKUP(D2986, dim_channels!A:A, dim_channels!C:C, "Not Found")</f>
        <v>OTA</v>
      </c>
      <c r="L2986" t="str">
        <f>_xlfn.XLOOKUP(D2986, dim_channels!A:A, dim_channels!B:B, "Not Found")</f>
        <v>Booking.com</v>
      </c>
    </row>
    <row r="2987" spans="1:12" x14ac:dyDescent="0.2">
      <c r="A2987" s="3" t="s">
        <v>3423</v>
      </c>
      <c r="B2987" s="3" t="s">
        <v>543</v>
      </c>
      <c r="C2987" s="3" t="s">
        <v>753</v>
      </c>
      <c r="D2987" s="3" t="s">
        <v>33</v>
      </c>
      <c r="E2987" s="3" t="s">
        <v>34</v>
      </c>
      <c r="F2987" s="3">
        <v>2982.46</v>
      </c>
      <c r="G2987" s="3">
        <v>447.37</v>
      </c>
      <c r="H2987" s="3">
        <v>2535.09</v>
      </c>
      <c r="I2987" s="3" t="s">
        <v>29</v>
      </c>
      <c r="J2987" s="5">
        <v>1.1764710523097801</v>
      </c>
      <c r="K2987" t="str">
        <f>_xlfn.XLOOKUP(D2987, dim_channels!A:A, dim_channels!C:C, "Not Found")</f>
        <v>OTA</v>
      </c>
      <c r="L2987" t="str">
        <f>_xlfn.XLOOKUP(D2987, dim_channels!A:A, dim_channels!B:B, "Not Found")</f>
        <v>Booking.com</v>
      </c>
    </row>
    <row r="2988" spans="1:12" x14ac:dyDescent="0.2">
      <c r="A2988" s="2" t="s">
        <v>3424</v>
      </c>
      <c r="B2988" s="2" t="s">
        <v>393</v>
      </c>
      <c r="C2988" s="2" t="s">
        <v>501</v>
      </c>
      <c r="D2988" s="2" t="s">
        <v>33</v>
      </c>
      <c r="E2988" s="2" t="s">
        <v>60</v>
      </c>
      <c r="F2988" s="2">
        <v>9904.9500000000007</v>
      </c>
      <c r="G2988" s="2">
        <v>0</v>
      </c>
      <c r="H2988" s="2">
        <v>9904.9500000000007</v>
      </c>
      <c r="I2988" s="2" t="s">
        <v>29</v>
      </c>
      <c r="J2988" s="4">
        <v>1</v>
      </c>
      <c r="K2988" t="str">
        <f>_xlfn.XLOOKUP(D2988, dim_channels!A:A, dim_channels!C:C, "Not Found")</f>
        <v>OTA</v>
      </c>
      <c r="L2988" t="str">
        <f>_xlfn.XLOOKUP(D2988, dim_channels!A:A, dim_channels!B:B, "Not Found")</f>
        <v>Booking.com</v>
      </c>
    </row>
    <row r="2989" spans="1:12" x14ac:dyDescent="0.2">
      <c r="A2989" s="3" t="s">
        <v>3425</v>
      </c>
      <c r="B2989" s="3" t="s">
        <v>176</v>
      </c>
      <c r="C2989" s="3" t="s">
        <v>405</v>
      </c>
      <c r="D2989" s="3" t="s">
        <v>206</v>
      </c>
      <c r="E2989" s="3" t="s">
        <v>207</v>
      </c>
      <c r="F2989" s="3">
        <v>13902.62</v>
      </c>
      <c r="G2989" s="3">
        <v>0</v>
      </c>
      <c r="H2989" s="3">
        <v>13902.62</v>
      </c>
      <c r="I2989" s="3" t="s">
        <v>56</v>
      </c>
      <c r="J2989" s="5">
        <v>1</v>
      </c>
      <c r="K2989" t="str">
        <f>_xlfn.XLOOKUP(D2989, dim_channels!A:A, dim_channels!C:C, "Not Found")</f>
        <v>Direct</v>
      </c>
      <c r="L2989" t="str">
        <f>_xlfn.XLOOKUP(D2989, dim_channels!A:A, dim_channels!B:B, "Not Found")</f>
        <v>Walk-in</v>
      </c>
    </row>
    <row r="2990" spans="1:12" x14ac:dyDescent="0.2">
      <c r="A2990" s="2" t="s">
        <v>3426</v>
      </c>
      <c r="B2990" s="2" t="s">
        <v>351</v>
      </c>
      <c r="C2990" s="2" t="s">
        <v>605</v>
      </c>
      <c r="D2990" s="2" t="s">
        <v>64</v>
      </c>
      <c r="E2990" s="2" t="s">
        <v>34</v>
      </c>
      <c r="F2990" s="2">
        <v>4854.8100000000004</v>
      </c>
      <c r="G2990" s="2">
        <v>0</v>
      </c>
      <c r="H2990" s="2">
        <v>4854.8100000000004</v>
      </c>
      <c r="I2990" s="2" t="s">
        <v>41</v>
      </c>
      <c r="J2990" s="4">
        <v>1</v>
      </c>
      <c r="K2990" t="str">
        <f>_xlfn.XLOOKUP(D2990, dim_channels!A:A, dim_channels!C:C, "Not Found")</f>
        <v>Direct</v>
      </c>
      <c r="L2990" t="str">
        <f>_xlfn.XLOOKUP(D2990, dim_channels!A:A, dim_channels!B:B, "Not Found")</f>
        <v>Direct Website</v>
      </c>
    </row>
    <row r="2991" spans="1:12" x14ac:dyDescent="0.2">
      <c r="A2991" s="3" t="s">
        <v>3427</v>
      </c>
      <c r="B2991" s="3" t="s">
        <v>103</v>
      </c>
      <c r="C2991" s="3" t="s">
        <v>388</v>
      </c>
      <c r="D2991" s="3" t="s">
        <v>33</v>
      </c>
      <c r="E2991" s="3" t="s">
        <v>60</v>
      </c>
      <c r="F2991" s="3">
        <v>2326.6</v>
      </c>
      <c r="G2991" s="3">
        <v>0</v>
      </c>
      <c r="H2991" s="3">
        <v>2326.6</v>
      </c>
      <c r="I2991" s="3" t="s">
        <v>29</v>
      </c>
      <c r="J2991" s="5">
        <v>1</v>
      </c>
      <c r="K2991" t="str">
        <f>_xlfn.XLOOKUP(D2991, dim_channels!A:A, dim_channels!C:C, "Not Found")</f>
        <v>OTA</v>
      </c>
      <c r="L2991" t="str">
        <f>_xlfn.XLOOKUP(D2991, dim_channels!A:A, dim_channels!B:B, "Not Found")</f>
        <v>Booking.com</v>
      </c>
    </row>
    <row r="2992" spans="1:12" x14ac:dyDescent="0.2">
      <c r="A2992" s="2" t="s">
        <v>3428</v>
      </c>
      <c r="B2992" s="2" t="s">
        <v>335</v>
      </c>
      <c r="C2992" s="2" t="s">
        <v>589</v>
      </c>
      <c r="D2992" s="2" t="s">
        <v>45</v>
      </c>
      <c r="E2992" s="2" t="s">
        <v>46</v>
      </c>
      <c r="F2992" s="2">
        <v>8966.89</v>
      </c>
      <c r="G2992" s="2">
        <v>448.34</v>
      </c>
      <c r="H2992" s="2">
        <v>8518.5499999999993</v>
      </c>
      <c r="I2992" s="2" t="s">
        <v>29</v>
      </c>
      <c r="J2992" s="4">
        <v>1.0526310228853499</v>
      </c>
      <c r="K2992" t="str">
        <f>_xlfn.XLOOKUP(D2992, dim_channels!A:A, dim_channels!C:C, "Not Found")</f>
        <v>Corporate</v>
      </c>
      <c r="L2992" t="str">
        <f>_xlfn.XLOOKUP(D2992, dim_channels!A:A, dim_channels!B:B, "Not Found")</f>
        <v>Corporate Direct</v>
      </c>
    </row>
    <row r="2993" spans="1:12" x14ac:dyDescent="0.2">
      <c r="A2993" s="3" t="s">
        <v>3429</v>
      </c>
      <c r="B2993" s="3" t="s">
        <v>401</v>
      </c>
      <c r="C2993" s="3" t="s">
        <v>69</v>
      </c>
      <c r="D2993" s="3" t="s">
        <v>45</v>
      </c>
      <c r="E2993" s="3" t="s">
        <v>89</v>
      </c>
      <c r="F2993" s="3">
        <v>4678.58</v>
      </c>
      <c r="G2993" s="3">
        <v>0</v>
      </c>
      <c r="H2993" s="3">
        <v>4678.58</v>
      </c>
      <c r="I2993" s="3" t="s">
        <v>29</v>
      </c>
      <c r="J2993" s="5">
        <v>1</v>
      </c>
      <c r="K2993" t="str">
        <f>_xlfn.XLOOKUP(D2993, dim_channels!A:A, dim_channels!C:C, "Not Found")</f>
        <v>Corporate</v>
      </c>
      <c r="L2993" t="str">
        <f>_xlfn.XLOOKUP(D2993, dim_channels!A:A, dim_channels!B:B, "Not Found")</f>
        <v>Corporate Direct</v>
      </c>
    </row>
    <row r="2994" spans="1:12" x14ac:dyDescent="0.2">
      <c r="A2994" s="2" t="s">
        <v>3430</v>
      </c>
      <c r="B2994" s="2" t="s">
        <v>846</v>
      </c>
      <c r="C2994" s="2" t="s">
        <v>445</v>
      </c>
      <c r="D2994" s="2" t="s">
        <v>33</v>
      </c>
      <c r="E2994" s="2" t="s">
        <v>28</v>
      </c>
      <c r="F2994" s="2">
        <v>12720.24</v>
      </c>
      <c r="G2994" s="2">
        <v>1908.04</v>
      </c>
      <c r="H2994" s="2">
        <v>10812.2</v>
      </c>
      <c r="I2994" s="2" t="s">
        <v>29</v>
      </c>
      <c r="J2994" s="4">
        <v>1.1764710234734841</v>
      </c>
      <c r="K2994" t="str">
        <f>_xlfn.XLOOKUP(D2994, dim_channels!A:A, dim_channels!C:C, "Not Found")</f>
        <v>OTA</v>
      </c>
      <c r="L2994" t="str">
        <f>_xlfn.XLOOKUP(D2994, dim_channels!A:A, dim_channels!B:B, "Not Found")</f>
        <v>Booking.com</v>
      </c>
    </row>
    <row r="2995" spans="1:12" x14ac:dyDescent="0.2">
      <c r="A2995" s="3" t="s">
        <v>3431</v>
      </c>
      <c r="B2995" s="3" t="s">
        <v>302</v>
      </c>
      <c r="C2995" s="3" t="s">
        <v>787</v>
      </c>
      <c r="D2995" s="3" t="s">
        <v>52</v>
      </c>
      <c r="E2995" s="3" t="s">
        <v>60</v>
      </c>
      <c r="F2995" s="3">
        <v>13535.07</v>
      </c>
      <c r="G2995" s="3">
        <v>0</v>
      </c>
      <c r="H2995" s="3">
        <v>13535.07</v>
      </c>
      <c r="I2995" s="3" t="s">
        <v>41</v>
      </c>
      <c r="J2995" s="5">
        <v>1</v>
      </c>
      <c r="K2995" t="str">
        <f>_xlfn.XLOOKUP(D2995, dim_channels!A:A, dim_channels!C:C, "Not Found")</f>
        <v>OTA</v>
      </c>
      <c r="L2995" t="str">
        <f>_xlfn.XLOOKUP(D2995, dim_channels!A:A, dim_channels!B:B, "Not Found")</f>
        <v>Agoda</v>
      </c>
    </row>
    <row r="2996" spans="1:12" x14ac:dyDescent="0.2">
      <c r="A2996" s="2" t="s">
        <v>3432</v>
      </c>
      <c r="B2996" s="2" t="s">
        <v>505</v>
      </c>
      <c r="C2996" s="2" t="s">
        <v>1348</v>
      </c>
      <c r="D2996" s="2" t="s">
        <v>27</v>
      </c>
      <c r="E2996" s="2" t="s">
        <v>34</v>
      </c>
      <c r="F2996" s="2">
        <v>8423.4</v>
      </c>
      <c r="G2996" s="2">
        <v>1516.21</v>
      </c>
      <c r="H2996" s="2">
        <v>6907.19</v>
      </c>
      <c r="I2996" s="2" t="s">
        <v>29</v>
      </c>
      <c r="J2996" s="4">
        <v>1.2195118420081099</v>
      </c>
      <c r="K2996" t="str">
        <f>_xlfn.XLOOKUP(D2996, dim_channels!A:A, dim_channels!C:C, "Not Found")</f>
        <v>OTA</v>
      </c>
      <c r="L2996" t="str">
        <f>_xlfn.XLOOKUP(D2996, dim_channels!A:A, dim_channels!B:B, "Not Found")</f>
        <v>Expedia</v>
      </c>
    </row>
    <row r="2997" spans="1:12" x14ac:dyDescent="0.2">
      <c r="A2997" s="3" t="s">
        <v>3433</v>
      </c>
      <c r="B2997" s="3" t="s">
        <v>619</v>
      </c>
      <c r="C2997" s="3" t="s">
        <v>380</v>
      </c>
      <c r="D2997" s="3" t="s">
        <v>114</v>
      </c>
      <c r="E2997" s="3" t="s">
        <v>115</v>
      </c>
      <c r="F2997" s="3">
        <v>2436.06</v>
      </c>
      <c r="G2997" s="3">
        <v>243.61</v>
      </c>
      <c r="H2997" s="3">
        <v>2192.4499999999998</v>
      </c>
      <c r="I2997" s="3" t="s">
        <v>29</v>
      </c>
      <c r="J2997" s="5">
        <v>1.1111131382699719</v>
      </c>
      <c r="K2997" t="str">
        <f>_xlfn.XLOOKUP(D2997, dim_channels!A:A, dim_channels!C:C, "Not Found")</f>
        <v>Offline</v>
      </c>
      <c r="L2997" t="str">
        <f>_xlfn.XLOOKUP(D2997, dim_channels!A:A, dim_channels!B:B, "Not Found")</f>
        <v>Travel Agency</v>
      </c>
    </row>
    <row r="2998" spans="1:12" x14ac:dyDescent="0.2">
      <c r="A2998" s="2" t="s">
        <v>3434</v>
      </c>
      <c r="B2998" s="2" t="s">
        <v>258</v>
      </c>
      <c r="C2998" s="2" t="s">
        <v>337</v>
      </c>
      <c r="D2998" s="2" t="s">
        <v>169</v>
      </c>
      <c r="E2998" s="2" t="s">
        <v>46</v>
      </c>
      <c r="F2998" s="2">
        <v>15039.96</v>
      </c>
      <c r="G2998" s="2">
        <v>3007.99</v>
      </c>
      <c r="H2998" s="2">
        <v>12031.97</v>
      </c>
      <c r="I2998" s="2" t="s">
        <v>29</v>
      </c>
      <c r="J2998" s="4">
        <v>1.2499997922202271</v>
      </c>
      <c r="K2998" t="str">
        <f>_xlfn.XLOOKUP(D2998, dim_channels!A:A, dim_channels!C:C, "Not Found")</f>
        <v>GDS</v>
      </c>
      <c r="L2998" t="str">
        <f>_xlfn.XLOOKUP(D2998, dim_channels!A:A, dim_channels!B:B, "Not Found")</f>
        <v>GDS (Amadeus)</v>
      </c>
    </row>
    <row r="2999" spans="1:12" x14ac:dyDescent="0.2">
      <c r="A2999" s="3" t="s">
        <v>3435</v>
      </c>
      <c r="B2999" s="3" t="s">
        <v>192</v>
      </c>
      <c r="C2999" s="3" t="s">
        <v>73</v>
      </c>
      <c r="D2999" s="3" t="s">
        <v>64</v>
      </c>
      <c r="E2999" s="3" t="s">
        <v>28</v>
      </c>
      <c r="F2999" s="3">
        <v>17970.990000000002</v>
      </c>
      <c r="G2999" s="3">
        <v>0</v>
      </c>
      <c r="H2999" s="3">
        <v>17970.990000000002</v>
      </c>
      <c r="I2999" s="3" t="s">
        <v>29</v>
      </c>
      <c r="J2999" s="5">
        <v>1</v>
      </c>
      <c r="K2999" t="str">
        <f>_xlfn.XLOOKUP(D2999, dim_channels!A:A, dim_channels!C:C, "Not Found")</f>
        <v>Direct</v>
      </c>
      <c r="L2999" t="str">
        <f>_xlfn.XLOOKUP(D2999, dim_channels!A:A, dim_channels!B:B, "Not Found")</f>
        <v>Direct Website</v>
      </c>
    </row>
    <row r="3000" spans="1:12" x14ac:dyDescent="0.2">
      <c r="A3000" s="2" t="s">
        <v>3436</v>
      </c>
      <c r="B3000" s="2" t="s">
        <v>138</v>
      </c>
      <c r="C3000" s="2" t="s">
        <v>443</v>
      </c>
      <c r="D3000" s="2" t="s">
        <v>169</v>
      </c>
      <c r="E3000" s="2" t="s">
        <v>46</v>
      </c>
      <c r="F3000" s="2">
        <v>3826.4</v>
      </c>
      <c r="G3000" s="2">
        <v>765.28</v>
      </c>
      <c r="H3000" s="2">
        <v>3061.12</v>
      </c>
      <c r="I3000" s="2" t="s">
        <v>29</v>
      </c>
      <c r="J3000" s="4">
        <v>1.25</v>
      </c>
      <c r="K3000" t="str">
        <f>_xlfn.XLOOKUP(D3000, dim_channels!A:A, dim_channels!C:C, "Not Found")</f>
        <v>GDS</v>
      </c>
      <c r="L3000" t="str">
        <f>_xlfn.XLOOKUP(D3000, dim_channels!A:A, dim_channels!B:B, "Not Found")</f>
        <v>GDS (Amadeus)</v>
      </c>
    </row>
    <row r="3001" spans="1:12" x14ac:dyDescent="0.2">
      <c r="A3001" s="3" t="s">
        <v>3437</v>
      </c>
      <c r="B3001" s="3" t="s">
        <v>451</v>
      </c>
      <c r="C3001" s="3" t="s">
        <v>26</v>
      </c>
      <c r="D3001" s="3" t="s">
        <v>33</v>
      </c>
      <c r="E3001" s="3" t="s">
        <v>60</v>
      </c>
      <c r="F3001" s="3">
        <v>6391.9</v>
      </c>
      <c r="G3001" s="3">
        <v>0</v>
      </c>
      <c r="H3001" s="3">
        <v>6391.9</v>
      </c>
      <c r="I3001" s="3" t="s">
        <v>41</v>
      </c>
      <c r="J3001" s="5">
        <v>1</v>
      </c>
      <c r="K3001" t="str">
        <f>_xlfn.XLOOKUP(D3001, dim_channels!A:A, dim_channels!C:C, "Not Found")</f>
        <v>OTA</v>
      </c>
      <c r="L3001" t="str">
        <f>_xlfn.XLOOKUP(D3001, dim_channels!A:A, dim_channels!B:B, "Not Found")</f>
        <v>Booking.com</v>
      </c>
    </row>
    <row r="3002" spans="1:12" x14ac:dyDescent="0.2">
      <c r="A3002" s="2" t="s">
        <v>3438</v>
      </c>
      <c r="B3002" s="2" t="s">
        <v>456</v>
      </c>
      <c r="C3002" s="2" t="s">
        <v>546</v>
      </c>
      <c r="D3002" s="2" t="s">
        <v>45</v>
      </c>
      <c r="E3002" s="2" t="s">
        <v>46</v>
      </c>
      <c r="F3002" s="2">
        <v>5507.08</v>
      </c>
      <c r="G3002" s="2">
        <v>275.35000000000002</v>
      </c>
      <c r="H3002" s="2">
        <v>5231.7299999999996</v>
      </c>
      <c r="I3002" s="2" t="s">
        <v>29</v>
      </c>
      <c r="J3002" s="4">
        <v>1.0526307741416321</v>
      </c>
      <c r="K3002" t="str">
        <f>_xlfn.XLOOKUP(D3002, dim_channels!A:A, dim_channels!C:C, "Not Found")</f>
        <v>Corporate</v>
      </c>
      <c r="L3002" t="str">
        <f>_xlfn.XLOOKUP(D3002, dim_channels!A:A, dim_channels!B:B, "Not Found")</f>
        <v>Corporate Direct</v>
      </c>
    </row>
    <row r="3003" spans="1:12" x14ac:dyDescent="0.2">
      <c r="A3003" s="3" t="s">
        <v>3439</v>
      </c>
      <c r="B3003" s="3" t="s">
        <v>321</v>
      </c>
      <c r="C3003" s="3" t="s">
        <v>478</v>
      </c>
      <c r="D3003" s="3" t="s">
        <v>52</v>
      </c>
      <c r="E3003" s="3" t="s">
        <v>34</v>
      </c>
      <c r="F3003" s="3">
        <v>7811.72</v>
      </c>
      <c r="G3003" s="3">
        <v>937.41</v>
      </c>
      <c r="H3003" s="3">
        <v>6874.31</v>
      </c>
      <c r="I3003" s="3" t="s">
        <v>56</v>
      </c>
      <c r="J3003" s="5">
        <v>1.1363642314646849</v>
      </c>
      <c r="K3003" t="str">
        <f>_xlfn.XLOOKUP(D3003, dim_channels!A:A, dim_channels!C:C, "Not Found")</f>
        <v>OTA</v>
      </c>
      <c r="L3003" t="str">
        <f>_xlfn.XLOOKUP(D3003, dim_channels!A:A, dim_channels!B:B, "Not Found")</f>
        <v>Agoda</v>
      </c>
    </row>
    <row r="3004" spans="1:12" x14ac:dyDescent="0.2">
      <c r="A3004" s="2" t="s">
        <v>3440</v>
      </c>
      <c r="B3004" s="2" t="s">
        <v>418</v>
      </c>
      <c r="C3004" s="2" t="s">
        <v>794</v>
      </c>
      <c r="D3004" s="2" t="s">
        <v>27</v>
      </c>
      <c r="E3004" s="2" t="s">
        <v>28</v>
      </c>
      <c r="F3004" s="2">
        <v>6268.31</v>
      </c>
      <c r="G3004" s="2">
        <v>1128.3</v>
      </c>
      <c r="H3004" s="2">
        <v>5140.01</v>
      </c>
      <c r="I3004" s="2" t="s">
        <v>29</v>
      </c>
      <c r="J3004" s="4">
        <v>1.2195131916085771</v>
      </c>
      <c r="K3004" t="str">
        <f>_xlfn.XLOOKUP(D3004, dim_channels!A:A, dim_channels!C:C, "Not Found")</f>
        <v>OTA</v>
      </c>
      <c r="L3004" t="str">
        <f>_xlfn.XLOOKUP(D3004, dim_channels!A:A, dim_channels!B:B, "Not Found")</f>
        <v>Expedia</v>
      </c>
    </row>
    <row r="3005" spans="1:12" x14ac:dyDescent="0.2">
      <c r="A3005" s="3" t="s">
        <v>3441</v>
      </c>
      <c r="B3005" s="3" t="s">
        <v>448</v>
      </c>
      <c r="C3005" s="3" t="s">
        <v>817</v>
      </c>
      <c r="D3005" s="3" t="s">
        <v>52</v>
      </c>
      <c r="E3005" s="3" t="s">
        <v>34</v>
      </c>
      <c r="F3005" s="3">
        <v>10607.78</v>
      </c>
      <c r="G3005" s="3">
        <v>1272.93</v>
      </c>
      <c r="H3005" s="3">
        <v>9334.85</v>
      </c>
      <c r="I3005" s="3" t="s">
        <v>29</v>
      </c>
      <c r="J3005" s="5">
        <v>1.1363631981231621</v>
      </c>
      <c r="K3005" t="str">
        <f>_xlfn.XLOOKUP(D3005, dim_channels!A:A, dim_channels!C:C, "Not Found")</f>
        <v>OTA</v>
      </c>
      <c r="L3005" t="str">
        <f>_xlfn.XLOOKUP(D3005, dim_channels!A:A, dim_channels!B:B, "Not Found")</f>
        <v>Agoda</v>
      </c>
    </row>
    <row r="3006" spans="1:12" x14ac:dyDescent="0.2">
      <c r="A3006" s="2" t="s">
        <v>3442</v>
      </c>
      <c r="B3006" s="2" t="s">
        <v>232</v>
      </c>
      <c r="C3006" s="2" t="s">
        <v>329</v>
      </c>
      <c r="D3006" s="2" t="s">
        <v>33</v>
      </c>
      <c r="E3006" s="2" t="s">
        <v>28</v>
      </c>
      <c r="F3006" s="2">
        <v>2664.2</v>
      </c>
      <c r="G3006" s="2">
        <v>399.63</v>
      </c>
      <c r="H3006" s="2">
        <v>2264.5700000000002</v>
      </c>
      <c r="I3006" s="2" t="s">
        <v>29</v>
      </c>
      <c r="J3006" s="4">
        <v>1.1764705882352939</v>
      </c>
      <c r="K3006" t="str">
        <f>_xlfn.XLOOKUP(D3006, dim_channels!A:A, dim_channels!C:C, "Not Found")</f>
        <v>OTA</v>
      </c>
      <c r="L3006" t="str">
        <f>_xlfn.XLOOKUP(D3006, dim_channels!A:A, dim_channels!B:B, "Not Found")</f>
        <v>Booking.com</v>
      </c>
    </row>
    <row r="3007" spans="1:12" x14ac:dyDescent="0.2">
      <c r="A3007" s="3" t="s">
        <v>3443</v>
      </c>
      <c r="B3007" s="3" t="s">
        <v>329</v>
      </c>
      <c r="C3007" s="3" t="s">
        <v>315</v>
      </c>
      <c r="D3007" s="3" t="s">
        <v>27</v>
      </c>
      <c r="E3007" s="3" t="s">
        <v>28</v>
      </c>
      <c r="F3007" s="3">
        <v>6001.29</v>
      </c>
      <c r="G3007" s="3">
        <v>1080.23</v>
      </c>
      <c r="H3007" s="3">
        <v>4921.0600000000004</v>
      </c>
      <c r="I3007" s="3" t="s">
        <v>29</v>
      </c>
      <c r="J3007" s="5">
        <v>1.2195116499290799</v>
      </c>
      <c r="K3007" t="str">
        <f>_xlfn.XLOOKUP(D3007, dim_channels!A:A, dim_channels!C:C, "Not Found")</f>
        <v>OTA</v>
      </c>
      <c r="L3007" t="str">
        <f>_xlfn.XLOOKUP(D3007, dim_channels!A:A, dim_channels!B:B, "Not Found")</f>
        <v>Expedia</v>
      </c>
    </row>
    <row r="3008" spans="1:12" x14ac:dyDescent="0.2">
      <c r="A3008" s="2" t="s">
        <v>3444</v>
      </c>
      <c r="B3008" s="2" t="s">
        <v>81</v>
      </c>
      <c r="C3008" s="2" t="s">
        <v>70</v>
      </c>
      <c r="D3008" s="2" t="s">
        <v>33</v>
      </c>
      <c r="E3008" s="2" t="s">
        <v>28</v>
      </c>
      <c r="F3008" s="2">
        <v>7421.34</v>
      </c>
      <c r="G3008" s="2">
        <v>1113.2</v>
      </c>
      <c r="H3008" s="2">
        <v>6308.14</v>
      </c>
      <c r="I3008" s="2" t="s">
        <v>29</v>
      </c>
      <c r="J3008" s="4">
        <v>1.176470401734901</v>
      </c>
      <c r="K3008" t="str">
        <f>_xlfn.XLOOKUP(D3008, dim_channels!A:A, dim_channels!C:C, "Not Found")</f>
        <v>OTA</v>
      </c>
      <c r="L3008" t="str">
        <f>_xlfn.XLOOKUP(D3008, dim_channels!A:A, dim_channels!B:B, "Not Found")</f>
        <v>Booking.com</v>
      </c>
    </row>
    <row r="3009" spans="1:12" x14ac:dyDescent="0.2">
      <c r="A3009" s="3" t="s">
        <v>3445</v>
      </c>
      <c r="B3009" s="3" t="s">
        <v>200</v>
      </c>
      <c r="C3009" s="3" t="s">
        <v>251</v>
      </c>
      <c r="D3009" s="3" t="s">
        <v>114</v>
      </c>
      <c r="E3009" s="3" t="s">
        <v>46</v>
      </c>
      <c r="F3009" s="3">
        <v>9242.75</v>
      </c>
      <c r="G3009" s="3">
        <v>924.28</v>
      </c>
      <c r="H3009" s="3">
        <v>8318.4699999999993</v>
      </c>
      <c r="I3009" s="3" t="s">
        <v>56</v>
      </c>
      <c r="J3009" s="5">
        <v>1.1111117789689691</v>
      </c>
      <c r="K3009" t="str">
        <f>_xlfn.XLOOKUP(D3009, dim_channels!A:A, dim_channels!C:C, "Not Found")</f>
        <v>Offline</v>
      </c>
      <c r="L3009" t="str">
        <f>_xlfn.XLOOKUP(D3009, dim_channels!A:A, dim_channels!B:B, "Not Found")</f>
        <v>Travel Agency</v>
      </c>
    </row>
    <row r="3010" spans="1:12" x14ac:dyDescent="0.2">
      <c r="A3010" s="2" t="s">
        <v>3446</v>
      </c>
      <c r="B3010" s="2" t="s">
        <v>958</v>
      </c>
      <c r="C3010" s="2" t="s">
        <v>753</v>
      </c>
      <c r="D3010" s="2" t="s">
        <v>52</v>
      </c>
      <c r="E3010" s="2" t="s">
        <v>60</v>
      </c>
      <c r="F3010" s="2">
        <v>12015.26</v>
      </c>
      <c r="G3010" s="2">
        <v>0</v>
      </c>
      <c r="H3010" s="2">
        <v>12015.26</v>
      </c>
      <c r="I3010" s="2" t="s">
        <v>29</v>
      </c>
      <c r="J3010" s="4">
        <v>1</v>
      </c>
      <c r="K3010" t="str">
        <f>_xlfn.XLOOKUP(D3010, dim_channels!A:A, dim_channels!C:C, "Not Found")</f>
        <v>OTA</v>
      </c>
      <c r="L3010" t="str">
        <f>_xlfn.XLOOKUP(D3010, dim_channels!A:A, dim_channels!B:B, "Not Found")</f>
        <v>Agoda</v>
      </c>
    </row>
    <row r="3011" spans="1:12" x14ac:dyDescent="0.2">
      <c r="A3011" s="3" t="s">
        <v>3447</v>
      </c>
      <c r="B3011" s="3" t="s">
        <v>272</v>
      </c>
      <c r="C3011" s="3" t="s">
        <v>229</v>
      </c>
      <c r="D3011" s="3" t="s">
        <v>33</v>
      </c>
      <c r="E3011" s="3" t="s">
        <v>60</v>
      </c>
      <c r="F3011" s="3">
        <v>9004.25</v>
      </c>
      <c r="G3011" s="3">
        <v>0</v>
      </c>
      <c r="H3011" s="3">
        <v>9004.25</v>
      </c>
      <c r="I3011" s="3" t="s">
        <v>29</v>
      </c>
      <c r="J3011" s="5">
        <v>1</v>
      </c>
      <c r="K3011" t="str">
        <f>_xlfn.XLOOKUP(D3011, dim_channels!A:A, dim_channels!C:C, "Not Found")</f>
        <v>OTA</v>
      </c>
      <c r="L3011" t="str">
        <f>_xlfn.XLOOKUP(D3011, dim_channels!A:A, dim_channels!B:B, "Not Found")</f>
        <v>Booking.com</v>
      </c>
    </row>
    <row r="3012" spans="1:12" x14ac:dyDescent="0.2">
      <c r="A3012" s="2" t="s">
        <v>3448</v>
      </c>
      <c r="B3012" s="2" t="s">
        <v>679</v>
      </c>
      <c r="C3012" s="2" t="s">
        <v>460</v>
      </c>
      <c r="D3012" s="2" t="s">
        <v>64</v>
      </c>
      <c r="E3012" s="2" t="s">
        <v>34</v>
      </c>
      <c r="F3012" s="2">
        <v>13921</v>
      </c>
      <c r="G3012" s="2">
        <v>0</v>
      </c>
      <c r="H3012" s="2">
        <v>13921</v>
      </c>
      <c r="I3012" s="2" t="s">
        <v>29</v>
      </c>
      <c r="J3012" s="4">
        <v>1</v>
      </c>
      <c r="K3012" t="str">
        <f>_xlfn.XLOOKUP(D3012, dim_channels!A:A, dim_channels!C:C, "Not Found")</f>
        <v>Direct</v>
      </c>
      <c r="L3012" t="str">
        <f>_xlfn.XLOOKUP(D3012, dim_channels!A:A, dim_channels!B:B, "Not Found")</f>
        <v>Direct Website</v>
      </c>
    </row>
    <row r="3013" spans="1:12" x14ac:dyDescent="0.2">
      <c r="A3013" s="3" t="s">
        <v>3449</v>
      </c>
      <c r="B3013" s="3" t="s">
        <v>527</v>
      </c>
      <c r="C3013" s="3" t="s">
        <v>317</v>
      </c>
      <c r="D3013" s="3" t="s">
        <v>169</v>
      </c>
      <c r="E3013" s="3" t="s">
        <v>34</v>
      </c>
      <c r="F3013" s="3">
        <v>7235.59</v>
      </c>
      <c r="G3013" s="3">
        <v>1447.12</v>
      </c>
      <c r="H3013" s="3">
        <v>5788.47</v>
      </c>
      <c r="I3013" s="3" t="s">
        <v>29</v>
      </c>
      <c r="J3013" s="5">
        <v>1.250000431893056</v>
      </c>
      <c r="K3013" t="str">
        <f>_xlfn.XLOOKUP(D3013, dim_channels!A:A, dim_channels!C:C, "Not Found")</f>
        <v>GDS</v>
      </c>
      <c r="L3013" t="str">
        <f>_xlfn.XLOOKUP(D3013, dim_channels!A:A, dim_channels!B:B, "Not Found")</f>
        <v>GDS (Amadeus)</v>
      </c>
    </row>
    <row r="3014" spans="1:12" x14ac:dyDescent="0.2">
      <c r="A3014" s="2" t="s">
        <v>3450</v>
      </c>
      <c r="B3014" s="2" t="s">
        <v>807</v>
      </c>
      <c r="C3014" s="2" t="s">
        <v>863</v>
      </c>
      <c r="D3014" s="2" t="s">
        <v>33</v>
      </c>
      <c r="E3014" s="2" t="s">
        <v>60</v>
      </c>
      <c r="F3014" s="2">
        <v>12288.68</v>
      </c>
      <c r="G3014" s="2">
        <v>0</v>
      </c>
      <c r="H3014" s="2">
        <v>12288.68</v>
      </c>
      <c r="I3014" s="2" t="s">
        <v>29</v>
      </c>
      <c r="J3014" s="4">
        <v>1</v>
      </c>
      <c r="K3014" t="str">
        <f>_xlfn.XLOOKUP(D3014, dim_channels!A:A, dim_channels!C:C, "Not Found")</f>
        <v>OTA</v>
      </c>
      <c r="L3014" t="str">
        <f>_xlfn.XLOOKUP(D3014, dim_channels!A:A, dim_channels!B:B, "Not Found")</f>
        <v>Booking.com</v>
      </c>
    </row>
    <row r="3015" spans="1:12" x14ac:dyDescent="0.2">
      <c r="A3015" s="3" t="s">
        <v>3451</v>
      </c>
      <c r="B3015" s="3" t="s">
        <v>85</v>
      </c>
      <c r="C3015" s="3" t="s">
        <v>76</v>
      </c>
      <c r="D3015" s="3" t="s">
        <v>169</v>
      </c>
      <c r="E3015" s="3" t="s">
        <v>46</v>
      </c>
      <c r="F3015" s="3">
        <v>8491.06</v>
      </c>
      <c r="G3015" s="3">
        <v>1698.21</v>
      </c>
      <c r="H3015" s="3">
        <v>6792.85</v>
      </c>
      <c r="I3015" s="3" t="s">
        <v>41</v>
      </c>
      <c r="J3015" s="5">
        <v>1.2499996319659641</v>
      </c>
      <c r="K3015" t="str">
        <f>_xlfn.XLOOKUP(D3015, dim_channels!A:A, dim_channels!C:C, "Not Found")</f>
        <v>GDS</v>
      </c>
      <c r="L3015" t="str">
        <f>_xlfn.XLOOKUP(D3015, dim_channels!A:A, dim_channels!B:B, "Not Found")</f>
        <v>GDS (Amadeus)</v>
      </c>
    </row>
    <row r="3016" spans="1:12" x14ac:dyDescent="0.2">
      <c r="A3016" s="2" t="s">
        <v>3452</v>
      </c>
      <c r="B3016" s="2" t="s">
        <v>59</v>
      </c>
      <c r="C3016" s="2" t="s">
        <v>103</v>
      </c>
      <c r="D3016" s="2" t="s">
        <v>64</v>
      </c>
      <c r="E3016" s="2" t="s">
        <v>28</v>
      </c>
      <c r="F3016" s="2">
        <v>5319.2</v>
      </c>
      <c r="G3016" s="2">
        <v>0</v>
      </c>
      <c r="H3016" s="2">
        <v>5319.2</v>
      </c>
      <c r="I3016" s="2" t="s">
        <v>29</v>
      </c>
      <c r="J3016" s="4">
        <v>1</v>
      </c>
      <c r="K3016" t="str">
        <f>_xlfn.XLOOKUP(D3016, dim_channels!A:A, dim_channels!C:C, "Not Found")</f>
        <v>Direct</v>
      </c>
      <c r="L3016" t="str">
        <f>_xlfn.XLOOKUP(D3016, dim_channels!A:A, dim_channels!B:B, "Not Found")</f>
        <v>Direct Website</v>
      </c>
    </row>
    <row r="3017" spans="1:12" x14ac:dyDescent="0.2">
      <c r="A3017" s="3" t="s">
        <v>3453</v>
      </c>
      <c r="B3017" s="3" t="s">
        <v>971</v>
      </c>
      <c r="C3017" s="3" t="s">
        <v>416</v>
      </c>
      <c r="D3017" s="3" t="s">
        <v>64</v>
      </c>
      <c r="E3017" s="3" t="s">
        <v>34</v>
      </c>
      <c r="F3017" s="3">
        <v>10806.11</v>
      </c>
      <c r="G3017" s="3">
        <v>0</v>
      </c>
      <c r="H3017" s="3">
        <v>10806.11</v>
      </c>
      <c r="I3017" s="3" t="s">
        <v>29</v>
      </c>
      <c r="J3017" s="5">
        <v>1</v>
      </c>
      <c r="K3017" t="str">
        <f>_xlfn.XLOOKUP(D3017, dim_channels!A:A, dim_channels!C:C, "Not Found")</f>
        <v>Direct</v>
      </c>
      <c r="L3017" t="str">
        <f>_xlfn.XLOOKUP(D3017, dim_channels!A:A, dim_channels!B:B, "Not Found")</f>
        <v>Direct Website</v>
      </c>
    </row>
    <row r="3018" spans="1:12" x14ac:dyDescent="0.2">
      <c r="A3018" s="2" t="s">
        <v>3454</v>
      </c>
      <c r="B3018" s="2" t="s">
        <v>164</v>
      </c>
      <c r="C3018" s="2" t="s">
        <v>123</v>
      </c>
      <c r="D3018" s="2" t="s">
        <v>64</v>
      </c>
      <c r="E3018" s="2" t="s">
        <v>28</v>
      </c>
      <c r="F3018" s="2">
        <v>3763.65</v>
      </c>
      <c r="G3018" s="2">
        <v>0</v>
      </c>
      <c r="H3018" s="2">
        <v>3763.65</v>
      </c>
      <c r="I3018" s="2" t="s">
        <v>29</v>
      </c>
      <c r="J3018" s="4">
        <v>1</v>
      </c>
      <c r="K3018" t="str">
        <f>_xlfn.XLOOKUP(D3018, dim_channels!A:A, dim_channels!C:C, "Not Found")</f>
        <v>Direct</v>
      </c>
      <c r="L3018" t="str">
        <f>_xlfn.XLOOKUP(D3018, dim_channels!A:A, dim_channels!B:B, "Not Found")</f>
        <v>Direct Website</v>
      </c>
    </row>
    <row r="3019" spans="1:12" x14ac:dyDescent="0.2">
      <c r="A3019" s="3" t="s">
        <v>3455</v>
      </c>
      <c r="B3019" s="3" t="s">
        <v>370</v>
      </c>
      <c r="C3019" s="3" t="s">
        <v>349</v>
      </c>
      <c r="D3019" s="3" t="s">
        <v>52</v>
      </c>
      <c r="E3019" s="3" t="s">
        <v>60</v>
      </c>
      <c r="F3019" s="3">
        <v>6994.51</v>
      </c>
      <c r="G3019" s="3">
        <v>0</v>
      </c>
      <c r="H3019" s="3">
        <v>6994.51</v>
      </c>
      <c r="I3019" s="3" t="s">
        <v>56</v>
      </c>
      <c r="J3019" s="5">
        <v>1</v>
      </c>
      <c r="K3019" t="str">
        <f>_xlfn.XLOOKUP(D3019, dim_channels!A:A, dim_channels!C:C, "Not Found")</f>
        <v>OTA</v>
      </c>
      <c r="L3019" t="str">
        <f>_xlfn.XLOOKUP(D3019, dim_channels!A:A, dim_channels!B:B, "Not Found")</f>
        <v>Agoda</v>
      </c>
    </row>
    <row r="3020" spans="1:12" x14ac:dyDescent="0.2">
      <c r="A3020" s="2" t="s">
        <v>3456</v>
      </c>
      <c r="B3020" s="2" t="s">
        <v>135</v>
      </c>
      <c r="C3020" s="2" t="s">
        <v>66</v>
      </c>
      <c r="D3020" s="2" t="s">
        <v>45</v>
      </c>
      <c r="E3020" s="2" t="s">
        <v>89</v>
      </c>
      <c r="F3020" s="2">
        <v>8966.39</v>
      </c>
      <c r="G3020" s="2">
        <v>0</v>
      </c>
      <c r="H3020" s="2">
        <v>8966.39</v>
      </c>
      <c r="I3020" s="2" t="s">
        <v>29</v>
      </c>
      <c r="J3020" s="4">
        <v>1</v>
      </c>
      <c r="K3020" t="str">
        <f>_xlfn.XLOOKUP(D3020, dim_channels!A:A, dim_channels!C:C, "Not Found")</f>
        <v>Corporate</v>
      </c>
      <c r="L3020" t="str">
        <f>_xlfn.XLOOKUP(D3020, dim_channels!A:A, dim_channels!B:B, "Not Found")</f>
        <v>Corporate Direct</v>
      </c>
    </row>
    <row r="3021" spans="1:12" x14ac:dyDescent="0.2">
      <c r="A3021" s="3" t="s">
        <v>3457</v>
      </c>
      <c r="B3021" s="3" t="s">
        <v>971</v>
      </c>
      <c r="C3021" s="3" t="s">
        <v>986</v>
      </c>
      <c r="D3021" s="3" t="s">
        <v>33</v>
      </c>
      <c r="E3021" s="3" t="s">
        <v>28</v>
      </c>
      <c r="F3021" s="3">
        <v>19119.36</v>
      </c>
      <c r="G3021" s="3">
        <v>2867.9</v>
      </c>
      <c r="H3021" s="3">
        <v>16251.46</v>
      </c>
      <c r="I3021" s="3" t="s">
        <v>29</v>
      </c>
      <c r="J3021" s="5">
        <v>1.17647029866855</v>
      </c>
      <c r="K3021" t="str">
        <f>_xlfn.XLOOKUP(D3021, dim_channels!A:A, dim_channels!C:C, "Not Found")</f>
        <v>OTA</v>
      </c>
      <c r="L3021" t="str">
        <f>_xlfn.XLOOKUP(D3021, dim_channels!A:A, dim_channels!B:B, "Not Found")</f>
        <v>Booking.com</v>
      </c>
    </row>
    <row r="3022" spans="1:12" x14ac:dyDescent="0.2">
      <c r="A3022" s="2" t="s">
        <v>3458</v>
      </c>
      <c r="B3022" s="2" t="s">
        <v>292</v>
      </c>
      <c r="C3022" s="2" t="s">
        <v>234</v>
      </c>
      <c r="D3022" s="2" t="s">
        <v>33</v>
      </c>
      <c r="E3022" s="2" t="s">
        <v>28</v>
      </c>
      <c r="F3022" s="2">
        <v>3648.26</v>
      </c>
      <c r="G3022" s="2">
        <v>547.24</v>
      </c>
      <c r="H3022" s="2">
        <v>3101.02</v>
      </c>
      <c r="I3022" s="2" t="s">
        <v>56</v>
      </c>
      <c r="J3022" s="4">
        <v>1.176470967617107</v>
      </c>
      <c r="K3022" t="str">
        <f>_xlfn.XLOOKUP(D3022, dim_channels!A:A, dim_channels!C:C, "Not Found")</f>
        <v>OTA</v>
      </c>
      <c r="L3022" t="str">
        <f>_xlfn.XLOOKUP(D3022, dim_channels!A:A, dim_channels!B:B, "Not Found")</f>
        <v>Booking.com</v>
      </c>
    </row>
    <row r="3023" spans="1:12" x14ac:dyDescent="0.2">
      <c r="A3023" s="3" t="s">
        <v>3459</v>
      </c>
      <c r="B3023" s="3" t="s">
        <v>671</v>
      </c>
      <c r="C3023" s="3" t="s">
        <v>958</v>
      </c>
      <c r="D3023" s="3" t="s">
        <v>206</v>
      </c>
      <c r="E3023" s="3" t="s">
        <v>207</v>
      </c>
      <c r="F3023" s="3">
        <v>14746.16</v>
      </c>
      <c r="G3023" s="3">
        <v>0</v>
      </c>
      <c r="H3023" s="3">
        <v>14746.16</v>
      </c>
      <c r="I3023" s="3" t="s">
        <v>29</v>
      </c>
      <c r="J3023" s="5">
        <v>1</v>
      </c>
      <c r="K3023" t="str">
        <f>_xlfn.XLOOKUP(D3023, dim_channels!A:A, dim_channels!C:C, "Not Found")</f>
        <v>Direct</v>
      </c>
      <c r="L3023" t="str">
        <f>_xlfn.XLOOKUP(D3023, dim_channels!A:A, dim_channels!B:B, "Not Found")</f>
        <v>Walk-in</v>
      </c>
    </row>
    <row r="3024" spans="1:12" x14ac:dyDescent="0.2">
      <c r="A3024" s="2" t="s">
        <v>3460</v>
      </c>
      <c r="B3024" s="2" t="s">
        <v>133</v>
      </c>
      <c r="C3024" s="2" t="s">
        <v>285</v>
      </c>
      <c r="D3024" s="2" t="s">
        <v>45</v>
      </c>
      <c r="E3024" s="2" t="s">
        <v>46</v>
      </c>
      <c r="F3024" s="2">
        <v>21258.85</v>
      </c>
      <c r="G3024" s="2">
        <v>1062.94</v>
      </c>
      <c r="H3024" s="2">
        <v>20195.91</v>
      </c>
      <c r="I3024" s="2" t="s">
        <v>29</v>
      </c>
      <c r="J3024" s="4">
        <v>1.0526314486448001</v>
      </c>
      <c r="K3024" t="str">
        <f>_xlfn.XLOOKUP(D3024, dim_channels!A:A, dim_channels!C:C, "Not Found")</f>
        <v>Corporate</v>
      </c>
      <c r="L3024" t="str">
        <f>_xlfn.XLOOKUP(D3024, dim_channels!A:A, dim_channels!B:B, "Not Found")</f>
        <v>Corporate Direct</v>
      </c>
    </row>
    <row r="3025" spans="1:12" x14ac:dyDescent="0.2">
      <c r="A3025" s="3" t="s">
        <v>3461</v>
      </c>
      <c r="B3025" s="3" t="s">
        <v>197</v>
      </c>
      <c r="C3025" s="3" t="s">
        <v>54</v>
      </c>
      <c r="D3025" s="3" t="s">
        <v>33</v>
      </c>
      <c r="E3025" s="3" t="s">
        <v>28</v>
      </c>
      <c r="F3025" s="3">
        <v>4915.32</v>
      </c>
      <c r="G3025" s="3">
        <v>737.3</v>
      </c>
      <c r="H3025" s="3">
        <v>4178.0200000000004</v>
      </c>
      <c r="I3025" s="3" t="s">
        <v>29</v>
      </c>
      <c r="J3025" s="5">
        <v>1.176471151406647</v>
      </c>
      <c r="K3025" t="str">
        <f>_xlfn.XLOOKUP(D3025, dim_channels!A:A, dim_channels!C:C, "Not Found")</f>
        <v>OTA</v>
      </c>
      <c r="L3025" t="str">
        <f>_xlfn.XLOOKUP(D3025, dim_channels!A:A, dim_channels!B:B, "Not Found")</f>
        <v>Booking.com</v>
      </c>
    </row>
    <row r="3026" spans="1:12" x14ac:dyDescent="0.2">
      <c r="A3026" s="2" t="s">
        <v>3462</v>
      </c>
      <c r="B3026" s="2" t="s">
        <v>846</v>
      </c>
      <c r="C3026" s="2" t="s">
        <v>123</v>
      </c>
      <c r="D3026" s="2" t="s">
        <v>45</v>
      </c>
      <c r="E3026" s="2" t="s">
        <v>46</v>
      </c>
      <c r="F3026" s="2">
        <v>5469.97</v>
      </c>
      <c r="G3026" s="2">
        <v>273.5</v>
      </c>
      <c r="H3026" s="2">
        <v>5196.47</v>
      </c>
      <c r="I3026" s="2" t="s">
        <v>29</v>
      </c>
      <c r="J3026" s="4">
        <v>1.05263188279736</v>
      </c>
      <c r="K3026" t="str">
        <f>_xlfn.XLOOKUP(D3026, dim_channels!A:A, dim_channels!C:C, "Not Found")</f>
        <v>Corporate</v>
      </c>
      <c r="L3026" t="str">
        <f>_xlfn.XLOOKUP(D3026, dim_channels!A:A, dim_channels!B:B, "Not Found")</f>
        <v>Corporate Direct</v>
      </c>
    </row>
    <row r="3027" spans="1:12" x14ac:dyDescent="0.2">
      <c r="A3027" s="3" t="s">
        <v>3463</v>
      </c>
      <c r="B3027" s="3" t="s">
        <v>187</v>
      </c>
      <c r="C3027" s="3" t="s">
        <v>139</v>
      </c>
      <c r="D3027" s="3" t="s">
        <v>64</v>
      </c>
      <c r="E3027" s="3" t="s">
        <v>34</v>
      </c>
      <c r="F3027" s="3">
        <v>39699.769999999997</v>
      </c>
      <c r="G3027" s="3">
        <v>0</v>
      </c>
      <c r="H3027" s="3">
        <v>39699.769999999997</v>
      </c>
      <c r="I3027" s="3" t="s">
        <v>29</v>
      </c>
      <c r="J3027" s="5">
        <v>1</v>
      </c>
      <c r="K3027" t="str">
        <f>_xlfn.XLOOKUP(D3027, dim_channels!A:A, dim_channels!C:C, "Not Found")</f>
        <v>Direct</v>
      </c>
      <c r="L3027" t="str">
        <f>_xlfn.XLOOKUP(D3027, dim_channels!A:A, dim_channels!B:B, "Not Found")</f>
        <v>Direct Website</v>
      </c>
    </row>
    <row r="3028" spans="1:12" x14ac:dyDescent="0.2">
      <c r="A3028" s="2" t="s">
        <v>3464</v>
      </c>
      <c r="B3028" s="2" t="s">
        <v>754</v>
      </c>
      <c r="C3028" s="2" t="s">
        <v>489</v>
      </c>
      <c r="D3028" s="2" t="s">
        <v>33</v>
      </c>
      <c r="E3028" s="2" t="s">
        <v>28</v>
      </c>
      <c r="F3028" s="2">
        <v>8341.7000000000007</v>
      </c>
      <c r="G3028" s="2">
        <v>1251.26</v>
      </c>
      <c r="H3028" s="2">
        <v>7090.44</v>
      </c>
      <c r="I3028" s="2" t="s">
        <v>41</v>
      </c>
      <c r="J3028" s="4">
        <v>1.1764714178527711</v>
      </c>
      <c r="K3028" t="str">
        <f>_xlfn.XLOOKUP(D3028, dim_channels!A:A, dim_channels!C:C, "Not Found")</f>
        <v>OTA</v>
      </c>
      <c r="L3028" t="str">
        <f>_xlfn.XLOOKUP(D3028, dim_channels!A:A, dim_channels!B:B, "Not Found")</f>
        <v>Booking.com</v>
      </c>
    </row>
    <row r="3029" spans="1:12" x14ac:dyDescent="0.2">
      <c r="A3029" s="3" t="s">
        <v>3465</v>
      </c>
      <c r="B3029" s="3" t="s">
        <v>467</v>
      </c>
      <c r="C3029" s="3" t="s">
        <v>789</v>
      </c>
      <c r="D3029" s="3" t="s">
        <v>33</v>
      </c>
      <c r="E3029" s="3" t="s">
        <v>34</v>
      </c>
      <c r="F3029" s="3">
        <v>9536.81</v>
      </c>
      <c r="G3029" s="3">
        <v>1430.52</v>
      </c>
      <c r="H3029" s="3">
        <v>8106.29</v>
      </c>
      <c r="I3029" s="3" t="s">
        <v>29</v>
      </c>
      <c r="J3029" s="5">
        <v>1.1764703705394211</v>
      </c>
      <c r="K3029" t="str">
        <f>_xlfn.XLOOKUP(D3029, dim_channels!A:A, dim_channels!C:C, "Not Found")</f>
        <v>OTA</v>
      </c>
      <c r="L3029" t="str">
        <f>_xlfn.XLOOKUP(D3029, dim_channels!A:A, dim_channels!B:B, "Not Found")</f>
        <v>Booking.com</v>
      </c>
    </row>
    <row r="3030" spans="1:12" x14ac:dyDescent="0.2">
      <c r="A3030" s="2" t="s">
        <v>3466</v>
      </c>
      <c r="B3030" s="2" t="s">
        <v>130</v>
      </c>
      <c r="C3030" s="2" t="s">
        <v>234</v>
      </c>
      <c r="D3030" s="2" t="s">
        <v>27</v>
      </c>
      <c r="E3030" s="2" t="s">
        <v>34</v>
      </c>
      <c r="F3030" s="2">
        <v>4085.9</v>
      </c>
      <c r="G3030" s="2">
        <v>735.46</v>
      </c>
      <c r="H3030" s="2">
        <v>3350.44</v>
      </c>
      <c r="I3030" s="2" t="s">
        <v>41</v>
      </c>
      <c r="J3030" s="4">
        <v>1.2195114671505829</v>
      </c>
      <c r="K3030" t="str">
        <f>_xlfn.XLOOKUP(D3030, dim_channels!A:A, dim_channels!C:C, "Not Found")</f>
        <v>OTA</v>
      </c>
      <c r="L3030" t="str">
        <f>_xlfn.XLOOKUP(D3030, dim_channels!A:A, dim_channels!B:B, "Not Found")</f>
        <v>Expedia</v>
      </c>
    </row>
    <row r="3031" spans="1:12" x14ac:dyDescent="0.2">
      <c r="A3031" s="3" t="s">
        <v>3467</v>
      </c>
      <c r="B3031" s="3" t="s">
        <v>595</v>
      </c>
      <c r="C3031" s="3" t="s">
        <v>32</v>
      </c>
      <c r="D3031" s="3" t="s">
        <v>114</v>
      </c>
      <c r="E3031" s="3" t="s">
        <v>115</v>
      </c>
      <c r="F3031" s="3">
        <v>13261.47</v>
      </c>
      <c r="G3031" s="3">
        <v>1326.15</v>
      </c>
      <c r="H3031" s="3">
        <v>11935.32</v>
      </c>
      <c r="I3031" s="3" t="s">
        <v>29</v>
      </c>
      <c r="J3031" s="5">
        <v>1.1111113903942249</v>
      </c>
      <c r="K3031" t="str">
        <f>_xlfn.XLOOKUP(D3031, dim_channels!A:A, dim_channels!C:C, "Not Found")</f>
        <v>Offline</v>
      </c>
      <c r="L3031" t="str">
        <f>_xlfn.XLOOKUP(D3031, dim_channels!A:A, dim_channels!B:B, "Not Found")</f>
        <v>Travel Agency</v>
      </c>
    </row>
    <row r="3032" spans="1:12" x14ac:dyDescent="0.2">
      <c r="A3032" s="2" t="s">
        <v>3468</v>
      </c>
      <c r="B3032" s="2" t="s">
        <v>297</v>
      </c>
      <c r="C3032" s="2" t="s">
        <v>467</v>
      </c>
      <c r="D3032" s="2" t="s">
        <v>64</v>
      </c>
      <c r="E3032" s="2" t="s">
        <v>34</v>
      </c>
      <c r="F3032" s="2">
        <v>2685.25</v>
      </c>
      <c r="G3032" s="2">
        <v>0</v>
      </c>
      <c r="H3032" s="2">
        <v>2685.25</v>
      </c>
      <c r="I3032" s="2" t="s">
        <v>29</v>
      </c>
      <c r="J3032" s="4">
        <v>1</v>
      </c>
      <c r="K3032" t="str">
        <f>_xlfn.XLOOKUP(D3032, dim_channels!A:A, dim_channels!C:C, "Not Found")</f>
        <v>Direct</v>
      </c>
      <c r="L3032" t="str">
        <f>_xlfn.XLOOKUP(D3032, dim_channels!A:A, dim_channels!B:B, "Not Found")</f>
        <v>Direct Website</v>
      </c>
    </row>
    <row r="3033" spans="1:12" x14ac:dyDescent="0.2">
      <c r="A3033" s="3" t="s">
        <v>3469</v>
      </c>
      <c r="B3033" s="3" t="s">
        <v>155</v>
      </c>
      <c r="C3033" s="3" t="s">
        <v>181</v>
      </c>
      <c r="D3033" s="3" t="s">
        <v>114</v>
      </c>
      <c r="E3033" s="3" t="s">
        <v>46</v>
      </c>
      <c r="F3033" s="3">
        <v>2788.7</v>
      </c>
      <c r="G3033" s="3">
        <v>278.87</v>
      </c>
      <c r="H3033" s="3">
        <v>2509.83</v>
      </c>
      <c r="I3033" s="3" t="s">
        <v>29</v>
      </c>
      <c r="J3033" s="5">
        <v>1.1111111111111109</v>
      </c>
      <c r="K3033" t="str">
        <f>_xlfn.XLOOKUP(D3033, dim_channels!A:A, dim_channels!C:C, "Not Found")</f>
        <v>Offline</v>
      </c>
      <c r="L3033" t="str">
        <f>_xlfn.XLOOKUP(D3033, dim_channels!A:A, dim_channels!B:B, "Not Found")</f>
        <v>Travel Agency</v>
      </c>
    </row>
    <row r="3034" spans="1:12" x14ac:dyDescent="0.2">
      <c r="A3034" s="2" t="s">
        <v>3470</v>
      </c>
      <c r="B3034" s="2" t="s">
        <v>505</v>
      </c>
      <c r="C3034" s="2" t="s">
        <v>1179</v>
      </c>
      <c r="D3034" s="2" t="s">
        <v>27</v>
      </c>
      <c r="E3034" s="2" t="s">
        <v>34</v>
      </c>
      <c r="F3034" s="2">
        <v>7289.74</v>
      </c>
      <c r="G3034" s="2">
        <v>1312.15</v>
      </c>
      <c r="H3034" s="2">
        <v>5977.59</v>
      </c>
      <c r="I3034" s="2" t="s">
        <v>29</v>
      </c>
      <c r="J3034" s="4">
        <v>1.219511542277071</v>
      </c>
      <c r="K3034" t="str">
        <f>_xlfn.XLOOKUP(D3034, dim_channels!A:A, dim_channels!C:C, "Not Found")</f>
        <v>OTA</v>
      </c>
      <c r="L3034" t="str">
        <f>_xlfn.XLOOKUP(D3034, dim_channels!A:A, dim_channels!B:B, "Not Found")</f>
        <v>Expedia</v>
      </c>
    </row>
    <row r="3035" spans="1:12" x14ac:dyDescent="0.2">
      <c r="A3035" s="3" t="s">
        <v>3471</v>
      </c>
      <c r="B3035" s="3" t="s">
        <v>724</v>
      </c>
      <c r="C3035" s="3" t="s">
        <v>376</v>
      </c>
      <c r="D3035" s="3" t="s">
        <v>64</v>
      </c>
      <c r="E3035" s="3" t="s">
        <v>28</v>
      </c>
      <c r="F3035" s="3">
        <v>2938.92</v>
      </c>
      <c r="G3035" s="3">
        <v>0</v>
      </c>
      <c r="H3035" s="3">
        <v>2938.92</v>
      </c>
      <c r="I3035" s="3" t="s">
        <v>29</v>
      </c>
      <c r="J3035" s="5">
        <v>1</v>
      </c>
      <c r="K3035" t="str">
        <f>_xlfn.XLOOKUP(D3035, dim_channels!A:A, dim_channels!C:C, "Not Found")</f>
        <v>Direct</v>
      </c>
      <c r="L3035" t="str">
        <f>_xlfn.XLOOKUP(D3035, dim_channels!A:A, dim_channels!B:B, "Not Found")</f>
        <v>Direct Website</v>
      </c>
    </row>
    <row r="3036" spans="1:12" x14ac:dyDescent="0.2">
      <c r="A3036" s="2" t="s">
        <v>3472</v>
      </c>
      <c r="B3036" s="2" t="s">
        <v>388</v>
      </c>
      <c r="C3036" s="2" t="s">
        <v>179</v>
      </c>
      <c r="D3036" s="2" t="s">
        <v>33</v>
      </c>
      <c r="E3036" s="2" t="s">
        <v>28</v>
      </c>
      <c r="F3036" s="2">
        <v>5887.59</v>
      </c>
      <c r="G3036" s="2">
        <v>883.14</v>
      </c>
      <c r="H3036" s="2">
        <v>5004.45</v>
      </c>
      <c r="I3036" s="2" t="s">
        <v>29</v>
      </c>
      <c r="J3036" s="4">
        <v>1.1764709408626319</v>
      </c>
      <c r="K3036" t="str">
        <f>_xlfn.XLOOKUP(D3036, dim_channels!A:A, dim_channels!C:C, "Not Found")</f>
        <v>OTA</v>
      </c>
      <c r="L3036" t="str">
        <f>_xlfn.XLOOKUP(D3036, dim_channels!A:A, dim_channels!B:B, "Not Found")</f>
        <v>Booking.com</v>
      </c>
    </row>
    <row r="3037" spans="1:12" x14ac:dyDescent="0.2">
      <c r="A3037" s="3" t="s">
        <v>3473</v>
      </c>
      <c r="B3037" s="3" t="s">
        <v>448</v>
      </c>
      <c r="C3037" s="3" t="s">
        <v>634</v>
      </c>
      <c r="D3037" s="3" t="s">
        <v>52</v>
      </c>
      <c r="E3037" s="3" t="s">
        <v>34</v>
      </c>
      <c r="F3037" s="3">
        <v>9412.7999999999993</v>
      </c>
      <c r="G3037" s="3">
        <v>1129.54</v>
      </c>
      <c r="H3037" s="3">
        <v>8283.26</v>
      </c>
      <c r="I3037" s="3" t="s">
        <v>41</v>
      </c>
      <c r="J3037" s="5">
        <v>1.136364185115522</v>
      </c>
      <c r="K3037" t="str">
        <f>_xlfn.XLOOKUP(D3037, dim_channels!A:A, dim_channels!C:C, "Not Found")</f>
        <v>OTA</v>
      </c>
      <c r="L3037" t="str">
        <f>_xlfn.XLOOKUP(D3037, dim_channels!A:A, dim_channels!B:B, "Not Found")</f>
        <v>Agoda</v>
      </c>
    </row>
    <row r="3038" spans="1:12" x14ac:dyDescent="0.2">
      <c r="A3038" s="2" t="s">
        <v>3474</v>
      </c>
      <c r="B3038" s="2" t="s">
        <v>401</v>
      </c>
      <c r="C3038" s="2" t="s">
        <v>644</v>
      </c>
      <c r="D3038" s="2" t="s">
        <v>27</v>
      </c>
      <c r="E3038" s="2" t="s">
        <v>60</v>
      </c>
      <c r="F3038" s="2">
        <v>15279.28</v>
      </c>
      <c r="G3038" s="2">
        <v>0</v>
      </c>
      <c r="H3038" s="2">
        <v>15279.28</v>
      </c>
      <c r="I3038" s="2" t="s">
        <v>29</v>
      </c>
      <c r="J3038" s="4">
        <v>1</v>
      </c>
      <c r="K3038" t="str">
        <f>_xlfn.XLOOKUP(D3038, dim_channels!A:A, dim_channels!C:C, "Not Found")</f>
        <v>OTA</v>
      </c>
      <c r="L3038" t="str">
        <f>_xlfn.XLOOKUP(D3038, dim_channels!A:A, dim_channels!B:B, "Not Found")</f>
        <v>Expedia</v>
      </c>
    </row>
    <row r="3039" spans="1:12" x14ac:dyDescent="0.2">
      <c r="A3039" s="3" t="s">
        <v>3475</v>
      </c>
      <c r="B3039" s="3" t="s">
        <v>437</v>
      </c>
      <c r="C3039" s="3" t="s">
        <v>949</v>
      </c>
      <c r="D3039" s="3" t="s">
        <v>114</v>
      </c>
      <c r="E3039" s="3" t="s">
        <v>115</v>
      </c>
      <c r="F3039" s="3">
        <v>14911.55</v>
      </c>
      <c r="G3039" s="3">
        <v>1491.16</v>
      </c>
      <c r="H3039" s="3">
        <v>13420.39</v>
      </c>
      <c r="I3039" s="3" t="s">
        <v>29</v>
      </c>
      <c r="J3039" s="5">
        <v>1.1111115250749051</v>
      </c>
      <c r="K3039" t="str">
        <f>_xlfn.XLOOKUP(D3039, dim_channels!A:A, dim_channels!C:C, "Not Found")</f>
        <v>Offline</v>
      </c>
      <c r="L3039" t="str">
        <f>_xlfn.XLOOKUP(D3039, dim_channels!A:A, dim_channels!B:B, "Not Found")</f>
        <v>Travel Agency</v>
      </c>
    </row>
    <row r="3040" spans="1:12" x14ac:dyDescent="0.2">
      <c r="A3040" s="2" t="s">
        <v>3476</v>
      </c>
      <c r="B3040" s="2" t="s">
        <v>492</v>
      </c>
      <c r="C3040" s="2" t="s">
        <v>1179</v>
      </c>
      <c r="D3040" s="2" t="s">
        <v>33</v>
      </c>
      <c r="E3040" s="2" t="s">
        <v>28</v>
      </c>
      <c r="F3040" s="2">
        <v>7152.94</v>
      </c>
      <c r="G3040" s="2">
        <v>1072.94</v>
      </c>
      <c r="H3040" s="2">
        <v>6080</v>
      </c>
      <c r="I3040" s="2" t="s">
        <v>29</v>
      </c>
      <c r="J3040" s="4">
        <v>1.176470394736842</v>
      </c>
      <c r="K3040" t="str">
        <f>_xlfn.XLOOKUP(D3040, dim_channels!A:A, dim_channels!C:C, "Not Found")</f>
        <v>OTA</v>
      </c>
      <c r="L3040" t="str">
        <f>_xlfn.XLOOKUP(D3040, dim_channels!A:A, dim_channels!B:B, "Not Found")</f>
        <v>Booking.com</v>
      </c>
    </row>
    <row r="3041" spans="1:12" x14ac:dyDescent="0.2">
      <c r="A3041" s="3" t="s">
        <v>3477</v>
      </c>
      <c r="B3041" s="3" t="s">
        <v>87</v>
      </c>
      <c r="C3041" s="3" t="s">
        <v>831</v>
      </c>
      <c r="D3041" s="3" t="s">
        <v>45</v>
      </c>
      <c r="E3041" s="3" t="s">
        <v>89</v>
      </c>
      <c r="F3041" s="3">
        <v>11242.4</v>
      </c>
      <c r="G3041" s="3">
        <v>0</v>
      </c>
      <c r="H3041" s="3">
        <v>11242.4</v>
      </c>
      <c r="I3041" s="3" t="s">
        <v>29</v>
      </c>
      <c r="J3041" s="5">
        <v>1</v>
      </c>
      <c r="K3041" t="str">
        <f>_xlfn.XLOOKUP(D3041, dim_channels!A:A, dim_channels!C:C, "Not Found")</f>
        <v>Corporate</v>
      </c>
      <c r="L3041" t="str">
        <f>_xlfn.XLOOKUP(D3041, dim_channels!A:A, dim_channels!B:B, "Not Found")</f>
        <v>Corporate Direct</v>
      </c>
    </row>
    <row r="3042" spans="1:12" x14ac:dyDescent="0.2">
      <c r="A3042" s="2" t="s">
        <v>3478</v>
      </c>
      <c r="B3042" s="2" t="s">
        <v>337</v>
      </c>
      <c r="C3042" s="2" t="s">
        <v>597</v>
      </c>
      <c r="D3042" s="2" t="s">
        <v>206</v>
      </c>
      <c r="E3042" s="2" t="s">
        <v>207</v>
      </c>
      <c r="F3042" s="2">
        <v>3904.25</v>
      </c>
      <c r="G3042" s="2">
        <v>0</v>
      </c>
      <c r="H3042" s="2">
        <v>3904.25</v>
      </c>
      <c r="I3042" s="2" t="s">
        <v>29</v>
      </c>
      <c r="J3042" s="4">
        <v>1</v>
      </c>
      <c r="K3042" t="str">
        <f>_xlfn.XLOOKUP(D3042, dim_channels!A:A, dim_channels!C:C, "Not Found")</f>
        <v>Direct</v>
      </c>
      <c r="L3042" t="str">
        <f>_xlfn.XLOOKUP(D3042, dim_channels!A:A, dim_channels!B:B, "Not Found")</f>
        <v>Walk-in</v>
      </c>
    </row>
    <row r="3043" spans="1:12" x14ac:dyDescent="0.2">
      <c r="A3043" s="3" t="s">
        <v>3479</v>
      </c>
      <c r="B3043" s="3" t="s">
        <v>176</v>
      </c>
      <c r="C3043" s="3" t="s">
        <v>176</v>
      </c>
      <c r="D3043" s="3" t="s">
        <v>45</v>
      </c>
      <c r="E3043" s="3" t="s">
        <v>46</v>
      </c>
      <c r="F3043" s="3">
        <v>4154.83</v>
      </c>
      <c r="G3043" s="3">
        <v>207.74</v>
      </c>
      <c r="H3043" s="3">
        <v>3947.09</v>
      </c>
      <c r="I3043" s="3" t="s">
        <v>29</v>
      </c>
      <c r="J3043" s="5">
        <v>1.0526311789191529</v>
      </c>
      <c r="K3043" t="str">
        <f>_xlfn.XLOOKUP(D3043, dim_channels!A:A, dim_channels!C:C, "Not Found")</f>
        <v>Corporate</v>
      </c>
      <c r="L3043" t="str">
        <f>_xlfn.XLOOKUP(D3043, dim_channels!A:A, dim_channels!B:B, "Not Found")</f>
        <v>Corporate Direct</v>
      </c>
    </row>
    <row r="3044" spans="1:12" x14ac:dyDescent="0.2">
      <c r="A3044" s="2" t="s">
        <v>3480</v>
      </c>
      <c r="B3044" s="2" t="s">
        <v>619</v>
      </c>
      <c r="C3044" s="2" t="s">
        <v>875</v>
      </c>
      <c r="D3044" s="2" t="s">
        <v>33</v>
      </c>
      <c r="E3044" s="2" t="s">
        <v>60</v>
      </c>
      <c r="F3044" s="2">
        <v>5728.44</v>
      </c>
      <c r="G3044" s="2">
        <v>0</v>
      </c>
      <c r="H3044" s="2">
        <v>5728.44</v>
      </c>
      <c r="I3044" s="2" t="s">
        <v>29</v>
      </c>
      <c r="J3044" s="4">
        <v>1</v>
      </c>
      <c r="K3044" t="str">
        <f>_xlfn.XLOOKUP(D3044, dim_channels!A:A, dim_channels!C:C, "Not Found")</f>
        <v>OTA</v>
      </c>
      <c r="L3044" t="str">
        <f>_xlfn.XLOOKUP(D3044, dim_channels!A:A, dim_channels!B:B, "Not Found")</f>
        <v>Booking.com</v>
      </c>
    </row>
    <row r="3045" spans="1:12" x14ac:dyDescent="0.2">
      <c r="A3045" s="3" t="s">
        <v>3481</v>
      </c>
      <c r="B3045" s="3" t="s">
        <v>187</v>
      </c>
      <c r="C3045" s="3" t="s">
        <v>139</v>
      </c>
      <c r="D3045" s="3" t="s">
        <v>114</v>
      </c>
      <c r="E3045" s="3" t="s">
        <v>115</v>
      </c>
      <c r="F3045" s="3">
        <v>6749.73</v>
      </c>
      <c r="G3045" s="3">
        <v>674.97</v>
      </c>
      <c r="H3045" s="3">
        <v>6074.76</v>
      </c>
      <c r="I3045" s="3" t="s">
        <v>29</v>
      </c>
      <c r="J3045" s="5">
        <v>1.1111105623925881</v>
      </c>
      <c r="K3045" t="str">
        <f>_xlfn.XLOOKUP(D3045, dim_channels!A:A, dim_channels!C:C, "Not Found")</f>
        <v>Offline</v>
      </c>
      <c r="L3045" t="str">
        <f>_xlfn.XLOOKUP(D3045, dim_channels!A:A, dim_channels!B:B, "Not Found")</f>
        <v>Travel Agency</v>
      </c>
    </row>
    <row r="3046" spans="1:12" x14ac:dyDescent="0.2">
      <c r="A3046" s="2" t="s">
        <v>3482</v>
      </c>
      <c r="B3046" s="2" t="s">
        <v>382</v>
      </c>
      <c r="C3046" s="2" t="s">
        <v>1610</v>
      </c>
      <c r="D3046" s="2" t="s">
        <v>45</v>
      </c>
      <c r="E3046" s="2" t="s">
        <v>46</v>
      </c>
      <c r="F3046" s="2">
        <v>3925.79</v>
      </c>
      <c r="G3046" s="2">
        <v>196.29</v>
      </c>
      <c r="H3046" s="2">
        <v>3729.5</v>
      </c>
      <c r="I3046" s="2" t="s">
        <v>29</v>
      </c>
      <c r="J3046" s="4">
        <v>1.0526317200697139</v>
      </c>
      <c r="K3046" t="str">
        <f>_xlfn.XLOOKUP(D3046, dim_channels!A:A, dim_channels!C:C, "Not Found")</f>
        <v>Corporate</v>
      </c>
      <c r="L3046" t="str">
        <f>_xlfn.XLOOKUP(D3046, dim_channels!A:A, dim_channels!B:B, "Not Found")</f>
        <v>Corporate Direct</v>
      </c>
    </row>
    <row r="3047" spans="1:12" x14ac:dyDescent="0.2">
      <c r="A3047" s="3" t="s">
        <v>3483</v>
      </c>
      <c r="B3047" s="3" t="s">
        <v>31</v>
      </c>
      <c r="C3047" s="3" t="s">
        <v>272</v>
      </c>
      <c r="D3047" s="3" t="s">
        <v>33</v>
      </c>
      <c r="E3047" s="3" t="s">
        <v>34</v>
      </c>
      <c r="F3047" s="3">
        <v>8127.57</v>
      </c>
      <c r="G3047" s="3">
        <v>1219.1400000000001</v>
      </c>
      <c r="H3047" s="3">
        <v>6908.43</v>
      </c>
      <c r="I3047" s="3" t="s">
        <v>29</v>
      </c>
      <c r="J3047" s="5">
        <v>1.176471354562469</v>
      </c>
      <c r="K3047" t="str">
        <f>_xlfn.XLOOKUP(D3047, dim_channels!A:A, dim_channels!C:C, "Not Found")</f>
        <v>OTA</v>
      </c>
      <c r="L3047" t="str">
        <f>_xlfn.XLOOKUP(D3047, dim_channels!A:A, dim_channels!B:B, "Not Found")</f>
        <v>Booking.com</v>
      </c>
    </row>
    <row r="3048" spans="1:12" x14ac:dyDescent="0.2">
      <c r="A3048" s="2" t="s">
        <v>3484</v>
      </c>
      <c r="B3048" s="2" t="s">
        <v>448</v>
      </c>
      <c r="C3048" s="2" t="s">
        <v>702</v>
      </c>
      <c r="D3048" s="2" t="s">
        <v>52</v>
      </c>
      <c r="E3048" s="2" t="s">
        <v>34</v>
      </c>
      <c r="F3048" s="2">
        <v>12569.52</v>
      </c>
      <c r="G3048" s="2">
        <v>1508.34</v>
      </c>
      <c r="H3048" s="2">
        <v>11061.18</v>
      </c>
      <c r="I3048" s="2" t="s">
        <v>29</v>
      </c>
      <c r="J3048" s="4">
        <v>1.1363633898010881</v>
      </c>
      <c r="K3048" t="str">
        <f>_xlfn.XLOOKUP(D3048, dim_channels!A:A, dim_channels!C:C, "Not Found")</f>
        <v>OTA</v>
      </c>
      <c r="L3048" t="str">
        <f>_xlfn.XLOOKUP(D3048, dim_channels!A:A, dim_channels!B:B, "Not Found")</f>
        <v>Agoda</v>
      </c>
    </row>
    <row r="3049" spans="1:12" x14ac:dyDescent="0.2">
      <c r="A3049" s="3" t="s">
        <v>3485</v>
      </c>
      <c r="B3049" s="3" t="s">
        <v>317</v>
      </c>
      <c r="C3049" s="3" t="s">
        <v>247</v>
      </c>
      <c r="D3049" s="3" t="s">
        <v>33</v>
      </c>
      <c r="E3049" s="3" t="s">
        <v>34</v>
      </c>
      <c r="F3049" s="3">
        <v>5356.92</v>
      </c>
      <c r="G3049" s="3">
        <v>803.54</v>
      </c>
      <c r="H3049" s="3">
        <v>4553.38</v>
      </c>
      <c r="I3049" s="3" t="s">
        <v>29</v>
      </c>
      <c r="J3049" s="5">
        <v>1.176471104981355</v>
      </c>
      <c r="K3049" t="str">
        <f>_xlfn.XLOOKUP(D3049, dim_channels!A:A, dim_channels!C:C, "Not Found")</f>
        <v>OTA</v>
      </c>
      <c r="L3049" t="str">
        <f>_xlfn.XLOOKUP(D3049, dim_channels!A:A, dim_channels!B:B, "Not Found")</f>
        <v>Booking.com</v>
      </c>
    </row>
    <row r="3050" spans="1:12" x14ac:dyDescent="0.2">
      <c r="A3050" s="2" t="s">
        <v>3486</v>
      </c>
      <c r="B3050" s="2" t="s">
        <v>724</v>
      </c>
      <c r="C3050" s="2" t="s">
        <v>368</v>
      </c>
      <c r="D3050" s="2" t="s">
        <v>27</v>
      </c>
      <c r="E3050" s="2" t="s">
        <v>60</v>
      </c>
      <c r="F3050" s="2">
        <v>14293.87</v>
      </c>
      <c r="G3050" s="2">
        <v>0</v>
      </c>
      <c r="H3050" s="2">
        <v>14293.87</v>
      </c>
      <c r="I3050" s="2" t="s">
        <v>29</v>
      </c>
      <c r="J3050" s="4">
        <v>1</v>
      </c>
      <c r="K3050" t="str">
        <f>_xlfn.XLOOKUP(D3050, dim_channels!A:A, dim_channels!C:C, "Not Found")</f>
        <v>OTA</v>
      </c>
      <c r="L3050" t="str">
        <f>_xlfn.XLOOKUP(D3050, dim_channels!A:A, dim_channels!B:B, "Not Found")</f>
        <v>Expedia</v>
      </c>
    </row>
    <row r="3051" spans="1:12" x14ac:dyDescent="0.2">
      <c r="A3051" s="3" t="s">
        <v>3487</v>
      </c>
      <c r="B3051" s="3" t="s">
        <v>50</v>
      </c>
      <c r="C3051" s="3" t="s">
        <v>520</v>
      </c>
      <c r="D3051" s="3" t="s">
        <v>52</v>
      </c>
      <c r="E3051" s="3" t="s">
        <v>34</v>
      </c>
      <c r="F3051" s="3">
        <v>3057.15</v>
      </c>
      <c r="G3051" s="3">
        <v>366.86</v>
      </c>
      <c r="H3051" s="3">
        <v>2690.29</v>
      </c>
      <c r="I3051" s="3" t="s">
        <v>29</v>
      </c>
      <c r="J3051" s="5">
        <v>1.136364481152589</v>
      </c>
      <c r="K3051" t="str">
        <f>_xlfn.XLOOKUP(D3051, dim_channels!A:A, dim_channels!C:C, "Not Found")</f>
        <v>OTA</v>
      </c>
      <c r="L3051" t="str">
        <f>_xlfn.XLOOKUP(D3051, dim_channels!A:A, dim_channels!B:B, "Not Found")</f>
        <v>Agoda</v>
      </c>
    </row>
    <row r="3052" spans="1:12" x14ac:dyDescent="0.2">
      <c r="A3052" s="2" t="s">
        <v>3488</v>
      </c>
      <c r="B3052" s="2" t="s">
        <v>498</v>
      </c>
      <c r="C3052" s="2" t="s">
        <v>807</v>
      </c>
      <c r="D3052" s="2" t="s">
        <v>52</v>
      </c>
      <c r="E3052" s="2" t="s">
        <v>60</v>
      </c>
      <c r="F3052" s="2">
        <v>16778.97</v>
      </c>
      <c r="G3052" s="2">
        <v>0</v>
      </c>
      <c r="H3052" s="2">
        <v>16778.97</v>
      </c>
      <c r="I3052" s="2" t="s">
        <v>56</v>
      </c>
      <c r="J3052" s="4">
        <v>1</v>
      </c>
      <c r="K3052" t="str">
        <f>_xlfn.XLOOKUP(D3052, dim_channels!A:A, dim_channels!C:C, "Not Found")</f>
        <v>OTA</v>
      </c>
      <c r="L3052" t="str">
        <f>_xlfn.XLOOKUP(D3052, dim_channels!A:A, dim_channels!B:B, "Not Found")</f>
        <v>Agoda</v>
      </c>
    </row>
    <row r="3053" spans="1:12" x14ac:dyDescent="0.2">
      <c r="A3053" s="3" t="s">
        <v>3489</v>
      </c>
      <c r="B3053" s="3" t="s">
        <v>155</v>
      </c>
      <c r="C3053" s="3" t="s">
        <v>62</v>
      </c>
      <c r="D3053" s="3" t="s">
        <v>52</v>
      </c>
      <c r="E3053" s="3" t="s">
        <v>34</v>
      </c>
      <c r="F3053" s="3">
        <v>7494.26</v>
      </c>
      <c r="G3053" s="3">
        <v>899.31</v>
      </c>
      <c r="H3053" s="3">
        <v>6594.95</v>
      </c>
      <c r="I3053" s="3" t="s">
        <v>29</v>
      </c>
      <c r="J3053" s="5">
        <v>1.1363634295938561</v>
      </c>
      <c r="K3053" t="str">
        <f>_xlfn.XLOOKUP(D3053, dim_channels!A:A, dim_channels!C:C, "Not Found")</f>
        <v>OTA</v>
      </c>
      <c r="L3053" t="str">
        <f>_xlfn.XLOOKUP(D3053, dim_channels!A:A, dim_channels!B:B, "Not Found")</f>
        <v>Agoda</v>
      </c>
    </row>
    <row r="3054" spans="1:12" x14ac:dyDescent="0.2">
      <c r="A3054" s="2" t="s">
        <v>3490</v>
      </c>
      <c r="B3054" s="2" t="s">
        <v>73</v>
      </c>
      <c r="C3054" s="2" t="s">
        <v>538</v>
      </c>
      <c r="D3054" s="2" t="s">
        <v>114</v>
      </c>
      <c r="E3054" s="2" t="s">
        <v>46</v>
      </c>
      <c r="F3054" s="2">
        <v>10334.709999999999</v>
      </c>
      <c r="G3054" s="2">
        <v>1033.47</v>
      </c>
      <c r="H3054" s="2">
        <v>9301.24</v>
      </c>
      <c r="I3054" s="2" t="s">
        <v>41</v>
      </c>
      <c r="J3054" s="4">
        <v>1.111110991652726</v>
      </c>
      <c r="K3054" t="str">
        <f>_xlfn.XLOOKUP(D3054, dim_channels!A:A, dim_channels!C:C, "Not Found")</f>
        <v>Offline</v>
      </c>
      <c r="L3054" t="str">
        <f>_xlfn.XLOOKUP(D3054, dim_channels!A:A, dim_channels!B:B, "Not Found")</f>
        <v>Travel Agency</v>
      </c>
    </row>
    <row r="3055" spans="1:12" x14ac:dyDescent="0.2">
      <c r="A3055" s="3" t="s">
        <v>3491</v>
      </c>
      <c r="B3055" s="3" t="s">
        <v>902</v>
      </c>
      <c r="C3055" s="3" t="s">
        <v>902</v>
      </c>
      <c r="D3055" s="3" t="s">
        <v>27</v>
      </c>
      <c r="E3055" s="3" t="s">
        <v>60</v>
      </c>
      <c r="F3055" s="3">
        <v>5384.33</v>
      </c>
      <c r="G3055" s="3">
        <v>0</v>
      </c>
      <c r="H3055" s="3">
        <v>5384.33</v>
      </c>
      <c r="I3055" s="3" t="s">
        <v>41</v>
      </c>
      <c r="J3055" s="5">
        <v>1</v>
      </c>
      <c r="K3055" t="str">
        <f>_xlfn.XLOOKUP(D3055, dim_channels!A:A, dim_channels!C:C, "Not Found")</f>
        <v>OTA</v>
      </c>
      <c r="L3055" t="str">
        <f>_xlfn.XLOOKUP(D3055, dim_channels!A:A, dim_channels!B:B, "Not Found")</f>
        <v>Expedia</v>
      </c>
    </row>
    <row r="3056" spans="1:12" x14ac:dyDescent="0.2">
      <c r="A3056" s="2" t="s">
        <v>3492</v>
      </c>
      <c r="B3056" s="2" t="s">
        <v>378</v>
      </c>
      <c r="C3056" s="2" t="s">
        <v>351</v>
      </c>
      <c r="D3056" s="2" t="s">
        <v>52</v>
      </c>
      <c r="E3056" s="2" t="s">
        <v>34</v>
      </c>
      <c r="F3056" s="2">
        <v>6481.82</v>
      </c>
      <c r="G3056" s="2">
        <v>777.82</v>
      </c>
      <c r="H3056" s="2">
        <v>5704</v>
      </c>
      <c r="I3056" s="2" t="s">
        <v>29</v>
      </c>
      <c r="J3056" s="4">
        <v>1.1363639551192151</v>
      </c>
      <c r="K3056" t="str">
        <f>_xlfn.XLOOKUP(D3056, dim_channels!A:A, dim_channels!C:C, "Not Found")</f>
        <v>OTA</v>
      </c>
      <c r="L3056" t="str">
        <f>_xlfn.XLOOKUP(D3056, dim_channels!A:A, dim_channels!B:B, "Not Found")</f>
        <v>Agoda</v>
      </c>
    </row>
    <row r="3057" spans="1:12" x14ac:dyDescent="0.2">
      <c r="A3057" s="3" t="s">
        <v>3493</v>
      </c>
      <c r="B3057" s="3" t="s">
        <v>190</v>
      </c>
      <c r="C3057" s="3" t="s">
        <v>322</v>
      </c>
      <c r="D3057" s="3" t="s">
        <v>52</v>
      </c>
      <c r="E3057" s="3" t="s">
        <v>34</v>
      </c>
      <c r="F3057" s="3">
        <v>5292.24</v>
      </c>
      <c r="G3057" s="3">
        <v>635.07000000000005</v>
      </c>
      <c r="H3057" s="3">
        <v>4657.17</v>
      </c>
      <c r="I3057" s="3" t="s">
        <v>29</v>
      </c>
      <c r="J3057" s="5">
        <v>1.136363929167284</v>
      </c>
      <c r="K3057" t="str">
        <f>_xlfn.XLOOKUP(D3057, dim_channels!A:A, dim_channels!C:C, "Not Found")</f>
        <v>OTA</v>
      </c>
      <c r="L3057" t="str">
        <f>_xlfn.XLOOKUP(D3057, dim_channels!A:A, dim_channels!B:B, "Not Found")</f>
        <v>Agoda</v>
      </c>
    </row>
    <row r="3058" spans="1:12" x14ac:dyDescent="0.2">
      <c r="A3058" s="2" t="s">
        <v>3494</v>
      </c>
      <c r="B3058" s="2" t="s">
        <v>722</v>
      </c>
      <c r="C3058" s="2" t="s">
        <v>608</v>
      </c>
      <c r="D3058" s="2" t="s">
        <v>33</v>
      </c>
      <c r="E3058" s="2" t="s">
        <v>60</v>
      </c>
      <c r="F3058" s="2">
        <v>6178.04</v>
      </c>
      <c r="G3058" s="2">
        <v>0</v>
      </c>
      <c r="H3058" s="2">
        <v>6178.04</v>
      </c>
      <c r="I3058" s="2" t="s">
        <v>29</v>
      </c>
      <c r="J3058" s="4">
        <v>1</v>
      </c>
      <c r="K3058" t="str">
        <f>_xlfn.XLOOKUP(D3058, dim_channels!A:A, dim_channels!C:C, "Not Found")</f>
        <v>OTA</v>
      </c>
      <c r="L3058" t="str">
        <f>_xlfn.XLOOKUP(D3058, dim_channels!A:A, dim_channels!B:B, "Not Found")</f>
        <v>Booking.com</v>
      </c>
    </row>
    <row r="3059" spans="1:12" x14ac:dyDescent="0.2">
      <c r="A3059" s="3" t="s">
        <v>3495</v>
      </c>
      <c r="B3059" s="3" t="s">
        <v>292</v>
      </c>
      <c r="C3059" s="3" t="s">
        <v>423</v>
      </c>
      <c r="D3059" s="3" t="s">
        <v>64</v>
      </c>
      <c r="E3059" s="3" t="s">
        <v>34</v>
      </c>
      <c r="F3059" s="3">
        <v>4740.04</v>
      </c>
      <c r="G3059" s="3">
        <v>0</v>
      </c>
      <c r="H3059" s="3">
        <v>4740.04</v>
      </c>
      <c r="I3059" s="3" t="s">
        <v>29</v>
      </c>
      <c r="J3059" s="5">
        <v>1</v>
      </c>
      <c r="K3059" t="str">
        <f>_xlfn.XLOOKUP(D3059, dim_channels!A:A, dim_channels!C:C, "Not Found")</f>
        <v>Direct</v>
      </c>
      <c r="L3059" t="str">
        <f>_xlfn.XLOOKUP(D3059, dim_channels!A:A, dim_channels!B:B, "Not Found")</f>
        <v>Direct Website</v>
      </c>
    </row>
    <row r="3060" spans="1:12" x14ac:dyDescent="0.2">
      <c r="A3060" s="2" t="s">
        <v>3496</v>
      </c>
      <c r="B3060" s="2" t="s">
        <v>560</v>
      </c>
      <c r="C3060" s="2" t="s">
        <v>184</v>
      </c>
      <c r="D3060" s="2" t="s">
        <v>64</v>
      </c>
      <c r="E3060" s="2" t="s">
        <v>34</v>
      </c>
      <c r="F3060" s="2">
        <v>17415.98</v>
      </c>
      <c r="G3060" s="2">
        <v>0</v>
      </c>
      <c r="H3060" s="2">
        <v>17415.98</v>
      </c>
      <c r="I3060" s="2" t="s">
        <v>56</v>
      </c>
      <c r="J3060" s="4">
        <v>1</v>
      </c>
      <c r="K3060" t="str">
        <f>_xlfn.XLOOKUP(D3060, dim_channels!A:A, dim_channels!C:C, "Not Found")</f>
        <v>Direct</v>
      </c>
      <c r="L3060" t="str">
        <f>_xlfn.XLOOKUP(D3060, dim_channels!A:A, dim_channels!B:B, "Not Found")</f>
        <v>Direct Website</v>
      </c>
    </row>
    <row r="3061" spans="1:12" x14ac:dyDescent="0.2">
      <c r="A3061" s="3" t="s">
        <v>3497</v>
      </c>
      <c r="B3061" s="3" t="s">
        <v>532</v>
      </c>
      <c r="C3061" s="3" t="s">
        <v>1110</v>
      </c>
      <c r="D3061" s="3" t="s">
        <v>52</v>
      </c>
      <c r="E3061" s="3" t="s">
        <v>34</v>
      </c>
      <c r="F3061" s="3">
        <v>6955.73</v>
      </c>
      <c r="G3061" s="3">
        <v>834.69</v>
      </c>
      <c r="H3061" s="3">
        <v>6121.04</v>
      </c>
      <c r="I3061" s="3" t="s">
        <v>29</v>
      </c>
      <c r="J3061" s="5">
        <v>1.136364081920719</v>
      </c>
      <c r="K3061" t="str">
        <f>_xlfn.XLOOKUP(D3061, dim_channels!A:A, dim_channels!C:C, "Not Found")</f>
        <v>OTA</v>
      </c>
      <c r="L3061" t="str">
        <f>_xlfn.XLOOKUP(D3061, dim_channels!A:A, dim_channels!B:B, "Not Found")</f>
        <v>Agoda</v>
      </c>
    </row>
    <row r="3062" spans="1:12" x14ac:dyDescent="0.2">
      <c r="A3062" s="2" t="s">
        <v>3498</v>
      </c>
      <c r="B3062" s="2" t="s">
        <v>534</v>
      </c>
      <c r="C3062" s="2" t="s">
        <v>846</v>
      </c>
      <c r="D3062" s="2" t="s">
        <v>206</v>
      </c>
      <c r="E3062" s="2" t="s">
        <v>207</v>
      </c>
      <c r="F3062" s="2">
        <v>4069.42</v>
      </c>
      <c r="G3062" s="2">
        <v>0</v>
      </c>
      <c r="H3062" s="2">
        <v>4069.42</v>
      </c>
      <c r="I3062" s="2" t="s">
        <v>56</v>
      </c>
      <c r="J3062" s="4">
        <v>1</v>
      </c>
      <c r="K3062" t="str">
        <f>_xlfn.XLOOKUP(D3062, dim_channels!A:A, dim_channels!C:C, "Not Found")</f>
        <v>Direct</v>
      </c>
      <c r="L3062" t="str">
        <f>_xlfn.XLOOKUP(D3062, dim_channels!A:A, dim_channels!B:B, "Not Found")</f>
        <v>Walk-in</v>
      </c>
    </row>
    <row r="3063" spans="1:12" x14ac:dyDescent="0.2">
      <c r="A3063" s="3" t="s">
        <v>3499</v>
      </c>
      <c r="B3063" s="3" t="s">
        <v>278</v>
      </c>
      <c r="C3063" s="3" t="s">
        <v>781</v>
      </c>
      <c r="D3063" s="3" t="s">
        <v>33</v>
      </c>
      <c r="E3063" s="3" t="s">
        <v>34</v>
      </c>
      <c r="F3063" s="3">
        <v>20538.55</v>
      </c>
      <c r="G3063" s="3">
        <v>3080.78</v>
      </c>
      <c r="H3063" s="3">
        <v>17457.77</v>
      </c>
      <c r="I3063" s="3" t="s">
        <v>29</v>
      </c>
      <c r="J3063" s="5">
        <v>1.1764704197615159</v>
      </c>
      <c r="K3063" t="str">
        <f>_xlfn.XLOOKUP(D3063, dim_channels!A:A, dim_channels!C:C, "Not Found")</f>
        <v>OTA</v>
      </c>
      <c r="L3063" t="str">
        <f>_xlfn.XLOOKUP(D3063, dim_channels!A:A, dim_channels!B:B, "Not Found")</f>
        <v>Booking.com</v>
      </c>
    </row>
    <row r="3064" spans="1:12" x14ac:dyDescent="0.2">
      <c r="A3064" s="2" t="s">
        <v>3500</v>
      </c>
      <c r="B3064" s="2" t="s">
        <v>426</v>
      </c>
      <c r="C3064" s="2" t="s">
        <v>1610</v>
      </c>
      <c r="D3064" s="2" t="s">
        <v>169</v>
      </c>
      <c r="E3064" s="2" t="s">
        <v>46</v>
      </c>
      <c r="F3064" s="2">
        <v>3522.06</v>
      </c>
      <c r="G3064" s="2">
        <v>704.41</v>
      </c>
      <c r="H3064" s="2">
        <v>2817.65</v>
      </c>
      <c r="I3064" s="2" t="s">
        <v>56</v>
      </c>
      <c r="J3064" s="4">
        <v>1.2499991127357899</v>
      </c>
      <c r="K3064" t="str">
        <f>_xlfn.XLOOKUP(D3064, dim_channels!A:A, dim_channels!C:C, "Not Found")</f>
        <v>GDS</v>
      </c>
      <c r="L3064" t="str">
        <f>_xlfn.XLOOKUP(D3064, dim_channels!A:A, dim_channels!B:B, "Not Found")</f>
        <v>GDS (Amadeus)</v>
      </c>
    </row>
    <row r="3065" spans="1:12" x14ac:dyDescent="0.2">
      <c r="A3065" s="3" t="s">
        <v>3501</v>
      </c>
      <c r="B3065" s="3" t="s">
        <v>396</v>
      </c>
      <c r="C3065" s="3" t="s">
        <v>190</v>
      </c>
      <c r="D3065" s="3" t="s">
        <v>52</v>
      </c>
      <c r="E3065" s="3" t="s">
        <v>60</v>
      </c>
      <c r="F3065" s="3">
        <v>10102.040000000001</v>
      </c>
      <c r="G3065" s="3">
        <v>0</v>
      </c>
      <c r="H3065" s="3">
        <v>10102.040000000001</v>
      </c>
      <c r="I3065" s="3" t="s">
        <v>41</v>
      </c>
      <c r="J3065" s="5">
        <v>1</v>
      </c>
      <c r="K3065" t="str">
        <f>_xlfn.XLOOKUP(D3065, dim_channels!A:A, dim_channels!C:C, "Not Found")</f>
        <v>OTA</v>
      </c>
      <c r="L3065" t="str">
        <f>_xlfn.XLOOKUP(D3065, dim_channels!A:A, dim_channels!B:B, "Not Found")</f>
        <v>Agoda</v>
      </c>
    </row>
    <row r="3066" spans="1:12" x14ac:dyDescent="0.2">
      <c r="A3066" s="2" t="s">
        <v>3502</v>
      </c>
      <c r="B3066" s="2" t="s">
        <v>534</v>
      </c>
      <c r="C3066" s="2" t="s">
        <v>534</v>
      </c>
      <c r="D3066" s="2" t="s">
        <v>169</v>
      </c>
      <c r="E3066" s="2" t="s">
        <v>34</v>
      </c>
      <c r="F3066" s="2">
        <v>10606.46</v>
      </c>
      <c r="G3066" s="2">
        <v>2121.29</v>
      </c>
      <c r="H3066" s="2">
        <v>8485.17</v>
      </c>
      <c r="I3066" s="2" t="s">
        <v>29</v>
      </c>
      <c r="J3066" s="4">
        <v>1.249999705368307</v>
      </c>
      <c r="K3066" t="str">
        <f>_xlfn.XLOOKUP(D3066, dim_channels!A:A, dim_channels!C:C, "Not Found")</f>
        <v>GDS</v>
      </c>
      <c r="L3066" t="str">
        <f>_xlfn.XLOOKUP(D3066, dim_channels!A:A, dim_channels!B:B, "Not Found")</f>
        <v>GDS (Amadeus)</v>
      </c>
    </row>
    <row r="3067" spans="1:12" x14ac:dyDescent="0.2">
      <c r="A3067" s="3" t="s">
        <v>3503</v>
      </c>
      <c r="B3067" s="3" t="s">
        <v>147</v>
      </c>
      <c r="C3067" s="3" t="s">
        <v>147</v>
      </c>
      <c r="D3067" s="3" t="s">
        <v>27</v>
      </c>
      <c r="E3067" s="3" t="s">
        <v>28</v>
      </c>
      <c r="F3067" s="3">
        <v>12020.6</v>
      </c>
      <c r="G3067" s="3">
        <v>2163.71</v>
      </c>
      <c r="H3067" s="3">
        <v>9856.89</v>
      </c>
      <c r="I3067" s="3" t="s">
        <v>29</v>
      </c>
      <c r="J3067" s="5">
        <v>1.2195124425655559</v>
      </c>
      <c r="K3067" t="str">
        <f>_xlfn.XLOOKUP(D3067, dim_channels!A:A, dim_channels!C:C, "Not Found")</f>
        <v>OTA</v>
      </c>
      <c r="L3067" t="str">
        <f>_xlfn.XLOOKUP(D3067, dim_channels!A:A, dim_channels!B:B, "Not Found")</f>
        <v>Expedia</v>
      </c>
    </row>
    <row r="3068" spans="1:12" x14ac:dyDescent="0.2">
      <c r="A3068" s="2" t="s">
        <v>3504</v>
      </c>
      <c r="B3068" s="2" t="s">
        <v>48</v>
      </c>
      <c r="C3068" s="2" t="s">
        <v>286</v>
      </c>
      <c r="D3068" s="2" t="s">
        <v>114</v>
      </c>
      <c r="E3068" s="2" t="s">
        <v>115</v>
      </c>
      <c r="F3068" s="2">
        <v>10061.91</v>
      </c>
      <c r="G3068" s="2">
        <v>1006.19</v>
      </c>
      <c r="H3068" s="2">
        <v>9055.7199999999993</v>
      </c>
      <c r="I3068" s="2" t="s">
        <v>41</v>
      </c>
      <c r="J3068" s="4">
        <v>1.1111109884139529</v>
      </c>
      <c r="K3068" t="str">
        <f>_xlfn.XLOOKUP(D3068, dim_channels!A:A, dim_channels!C:C, "Not Found")</f>
        <v>Offline</v>
      </c>
      <c r="L3068" t="str">
        <f>_xlfn.XLOOKUP(D3068, dim_channels!A:A, dim_channels!B:B, "Not Found")</f>
        <v>Travel Agency</v>
      </c>
    </row>
    <row r="3069" spans="1:12" x14ac:dyDescent="0.2">
      <c r="A3069" s="3" t="s">
        <v>3505</v>
      </c>
      <c r="B3069" s="3" t="s">
        <v>817</v>
      </c>
      <c r="C3069" s="3" t="s">
        <v>141</v>
      </c>
      <c r="D3069" s="3" t="s">
        <v>33</v>
      </c>
      <c r="E3069" s="3" t="s">
        <v>28</v>
      </c>
      <c r="F3069" s="3">
        <v>9839.01</v>
      </c>
      <c r="G3069" s="3">
        <v>1475.85</v>
      </c>
      <c r="H3069" s="3">
        <v>8363.16</v>
      </c>
      <c r="I3069" s="3" t="s">
        <v>29</v>
      </c>
      <c r="J3069" s="5">
        <v>1.1764703772258329</v>
      </c>
      <c r="K3069" t="str">
        <f>_xlfn.XLOOKUP(D3069, dim_channels!A:A, dim_channels!C:C, "Not Found")</f>
        <v>OTA</v>
      </c>
      <c r="L3069" t="str">
        <f>_xlfn.XLOOKUP(D3069, dim_channels!A:A, dim_channels!B:B, "Not Found")</f>
        <v>Booking.com</v>
      </c>
    </row>
    <row r="3070" spans="1:12" x14ac:dyDescent="0.2">
      <c r="A3070" s="2" t="s">
        <v>3506</v>
      </c>
      <c r="B3070" s="2" t="s">
        <v>373</v>
      </c>
      <c r="C3070" s="2" t="s">
        <v>839</v>
      </c>
      <c r="D3070" s="2" t="s">
        <v>52</v>
      </c>
      <c r="E3070" s="2" t="s">
        <v>34</v>
      </c>
      <c r="F3070" s="2">
        <v>6030.19</v>
      </c>
      <c r="G3070" s="2">
        <v>723.62</v>
      </c>
      <c r="H3070" s="2">
        <v>5306.57</v>
      </c>
      <c r="I3070" s="2" t="s">
        <v>29</v>
      </c>
      <c r="J3070" s="4">
        <v>1.1363630367638611</v>
      </c>
      <c r="K3070" t="str">
        <f>_xlfn.XLOOKUP(D3070, dim_channels!A:A, dim_channels!C:C, "Not Found")</f>
        <v>OTA</v>
      </c>
      <c r="L3070" t="str">
        <f>_xlfn.XLOOKUP(D3070, dim_channels!A:A, dim_channels!B:B, "Not Found")</f>
        <v>Agoda</v>
      </c>
    </row>
    <row r="3071" spans="1:12" x14ac:dyDescent="0.2">
      <c r="A3071" s="3" t="s">
        <v>3507</v>
      </c>
      <c r="B3071" s="3" t="s">
        <v>527</v>
      </c>
      <c r="C3071" s="3" t="s">
        <v>487</v>
      </c>
      <c r="D3071" s="3" t="s">
        <v>33</v>
      </c>
      <c r="E3071" s="3" t="s">
        <v>34</v>
      </c>
      <c r="F3071" s="3">
        <v>11037.93</v>
      </c>
      <c r="G3071" s="3">
        <v>1655.69</v>
      </c>
      <c r="H3071" s="3">
        <v>9382.24</v>
      </c>
      <c r="I3071" s="3" t="s">
        <v>29</v>
      </c>
      <c r="J3071" s="5">
        <v>1.176470650931974</v>
      </c>
      <c r="K3071" t="str">
        <f>_xlfn.XLOOKUP(D3071, dim_channels!A:A, dim_channels!C:C, "Not Found")</f>
        <v>OTA</v>
      </c>
      <c r="L3071" t="str">
        <f>_xlfn.XLOOKUP(D3071, dim_channels!A:A, dim_channels!B:B, "Not Found")</f>
        <v>Booking.com</v>
      </c>
    </row>
    <row r="3072" spans="1:12" x14ac:dyDescent="0.2">
      <c r="A3072" s="2" t="s">
        <v>3508</v>
      </c>
      <c r="B3072" s="2" t="s">
        <v>69</v>
      </c>
      <c r="C3072" s="2" t="s">
        <v>375</v>
      </c>
      <c r="D3072" s="2" t="s">
        <v>114</v>
      </c>
      <c r="E3072" s="2" t="s">
        <v>115</v>
      </c>
      <c r="F3072" s="2">
        <v>12168.18</v>
      </c>
      <c r="G3072" s="2">
        <v>1216.82</v>
      </c>
      <c r="H3072" s="2">
        <v>10951.36</v>
      </c>
      <c r="I3072" s="2" t="s">
        <v>56</v>
      </c>
      <c r="J3072" s="4">
        <v>1.1111113140285771</v>
      </c>
      <c r="K3072" t="str">
        <f>_xlfn.XLOOKUP(D3072, dim_channels!A:A, dim_channels!C:C, "Not Found")</f>
        <v>Offline</v>
      </c>
      <c r="L3072" t="str">
        <f>_xlfn.XLOOKUP(D3072, dim_channels!A:A, dim_channels!B:B, "Not Found")</f>
        <v>Travel Agency</v>
      </c>
    </row>
    <row r="3073" spans="1:12" x14ac:dyDescent="0.2">
      <c r="A3073" s="3" t="s">
        <v>3509</v>
      </c>
      <c r="B3073" s="3" t="s">
        <v>608</v>
      </c>
      <c r="C3073" s="3" t="s">
        <v>432</v>
      </c>
      <c r="D3073" s="3" t="s">
        <v>27</v>
      </c>
      <c r="E3073" s="3" t="s">
        <v>34</v>
      </c>
      <c r="F3073" s="3">
        <v>5650.31</v>
      </c>
      <c r="G3073" s="3">
        <v>1017.06</v>
      </c>
      <c r="H3073" s="3">
        <v>4633.25</v>
      </c>
      <c r="I3073" s="3" t="s">
        <v>29</v>
      </c>
      <c r="J3073" s="5">
        <v>1.219513300598932</v>
      </c>
      <c r="K3073" t="str">
        <f>_xlfn.XLOOKUP(D3073, dim_channels!A:A, dim_channels!C:C, "Not Found")</f>
        <v>OTA</v>
      </c>
      <c r="L3073" t="str">
        <f>_xlfn.XLOOKUP(D3073, dim_channels!A:A, dim_channels!B:B, "Not Found")</f>
        <v>Expedia</v>
      </c>
    </row>
    <row r="3074" spans="1:12" x14ac:dyDescent="0.2">
      <c r="A3074" s="2" t="s">
        <v>3510</v>
      </c>
      <c r="B3074" s="2" t="s">
        <v>958</v>
      </c>
      <c r="C3074" s="2" t="s">
        <v>204</v>
      </c>
      <c r="D3074" s="2" t="s">
        <v>33</v>
      </c>
      <c r="E3074" s="2" t="s">
        <v>28</v>
      </c>
      <c r="F3074" s="2">
        <v>9521.5400000000009</v>
      </c>
      <c r="G3074" s="2">
        <v>1428.23</v>
      </c>
      <c r="H3074" s="2">
        <v>8093.31</v>
      </c>
      <c r="I3074" s="2" t="s">
        <v>29</v>
      </c>
      <c r="J3074" s="4">
        <v>1.1764704428719519</v>
      </c>
      <c r="K3074" t="str">
        <f>_xlfn.XLOOKUP(D3074, dim_channels!A:A, dim_channels!C:C, "Not Found")</f>
        <v>OTA</v>
      </c>
      <c r="L3074" t="str">
        <f>_xlfn.XLOOKUP(D3074, dim_channels!A:A, dim_channels!B:B, "Not Found")</f>
        <v>Booking.com</v>
      </c>
    </row>
    <row r="3075" spans="1:12" x14ac:dyDescent="0.2">
      <c r="A3075" s="3" t="s">
        <v>3511</v>
      </c>
      <c r="B3075" s="3" t="s">
        <v>126</v>
      </c>
      <c r="C3075" s="3" t="s">
        <v>762</v>
      </c>
      <c r="D3075" s="3" t="s">
        <v>33</v>
      </c>
      <c r="E3075" s="3" t="s">
        <v>34</v>
      </c>
      <c r="F3075" s="3">
        <v>8328.31</v>
      </c>
      <c r="G3075" s="3">
        <v>1249.25</v>
      </c>
      <c r="H3075" s="3">
        <v>7079.06</v>
      </c>
      <c r="I3075" s="3" t="s">
        <v>29</v>
      </c>
      <c r="J3075" s="5">
        <v>1.1764711699010879</v>
      </c>
      <c r="K3075" t="str">
        <f>_xlfn.XLOOKUP(D3075, dim_channels!A:A, dim_channels!C:C, "Not Found")</f>
        <v>OTA</v>
      </c>
      <c r="L3075" t="str">
        <f>_xlfn.XLOOKUP(D3075, dim_channels!A:A, dim_channels!B:B, "Not Found")</f>
        <v>Booking.com</v>
      </c>
    </row>
    <row r="3076" spans="1:12" x14ac:dyDescent="0.2">
      <c r="A3076" s="2" t="s">
        <v>3512</v>
      </c>
      <c r="B3076" s="2" t="s">
        <v>244</v>
      </c>
      <c r="C3076" s="2" t="s">
        <v>448</v>
      </c>
      <c r="D3076" s="2" t="s">
        <v>45</v>
      </c>
      <c r="E3076" s="2" t="s">
        <v>46</v>
      </c>
      <c r="F3076" s="2">
        <v>11234.23</v>
      </c>
      <c r="G3076" s="2">
        <v>561.71</v>
      </c>
      <c r="H3076" s="2">
        <v>10672.52</v>
      </c>
      <c r="I3076" s="2" t="s">
        <v>29</v>
      </c>
      <c r="J3076" s="4">
        <v>1.0526314310022371</v>
      </c>
      <c r="K3076" t="str">
        <f>_xlfn.XLOOKUP(D3076, dim_channels!A:A, dim_channels!C:C, "Not Found")</f>
        <v>Corporate</v>
      </c>
      <c r="L3076" t="str">
        <f>_xlfn.XLOOKUP(D3076, dim_channels!A:A, dim_channels!B:B, "Not Found")</f>
        <v>Corporate Direct</v>
      </c>
    </row>
    <row r="3077" spans="1:12" x14ac:dyDescent="0.2">
      <c r="A3077" s="3" t="s">
        <v>3513</v>
      </c>
      <c r="B3077" s="3" t="s">
        <v>219</v>
      </c>
      <c r="C3077" s="3" t="s">
        <v>754</v>
      </c>
      <c r="D3077" s="3" t="s">
        <v>114</v>
      </c>
      <c r="E3077" s="3" t="s">
        <v>115</v>
      </c>
      <c r="F3077" s="3">
        <v>6193.09</v>
      </c>
      <c r="G3077" s="3">
        <v>619.30999999999995</v>
      </c>
      <c r="H3077" s="3">
        <v>5573.78</v>
      </c>
      <c r="I3077" s="3" t="s">
        <v>29</v>
      </c>
      <c r="J3077" s="5">
        <v>1.1111113104571759</v>
      </c>
      <c r="K3077" t="str">
        <f>_xlfn.XLOOKUP(D3077, dim_channels!A:A, dim_channels!C:C, "Not Found")</f>
        <v>Offline</v>
      </c>
      <c r="L3077" t="str">
        <f>_xlfn.XLOOKUP(D3077, dim_channels!A:A, dim_channels!B:B, "Not Found")</f>
        <v>Travel Agency</v>
      </c>
    </row>
    <row r="3078" spans="1:12" x14ac:dyDescent="0.2">
      <c r="A3078" s="2" t="s">
        <v>3514</v>
      </c>
      <c r="B3078" s="2" t="s">
        <v>1354</v>
      </c>
      <c r="C3078" s="2" t="s">
        <v>32</v>
      </c>
      <c r="D3078" s="2" t="s">
        <v>52</v>
      </c>
      <c r="E3078" s="2" t="s">
        <v>34</v>
      </c>
      <c r="F3078" s="2">
        <v>2514.31</v>
      </c>
      <c r="G3078" s="2">
        <v>301.72000000000003</v>
      </c>
      <c r="H3078" s="2">
        <v>2212.59</v>
      </c>
      <c r="I3078" s="2" t="s">
        <v>41</v>
      </c>
      <c r="J3078" s="4">
        <v>1.136365074415052</v>
      </c>
      <c r="K3078" t="str">
        <f>_xlfn.XLOOKUP(D3078, dim_channels!A:A, dim_channels!C:C, "Not Found")</f>
        <v>OTA</v>
      </c>
      <c r="L3078" t="str">
        <f>_xlfn.XLOOKUP(D3078, dim_channels!A:A, dim_channels!B:B, "Not Found")</f>
        <v>Agoda</v>
      </c>
    </row>
    <row r="3079" spans="1:12" x14ac:dyDescent="0.2">
      <c r="A3079" s="3" t="s">
        <v>3515</v>
      </c>
      <c r="B3079" s="3" t="s">
        <v>724</v>
      </c>
      <c r="C3079" s="3" t="s">
        <v>104</v>
      </c>
      <c r="D3079" s="3" t="s">
        <v>33</v>
      </c>
      <c r="E3079" s="3" t="s">
        <v>34</v>
      </c>
      <c r="F3079" s="3">
        <v>2646.37</v>
      </c>
      <c r="G3079" s="3">
        <v>396.96</v>
      </c>
      <c r="H3079" s="3">
        <v>2249.41</v>
      </c>
      <c r="I3079" s="3" t="s">
        <v>29</v>
      </c>
      <c r="J3079" s="5">
        <v>1.1764729417936259</v>
      </c>
      <c r="K3079" t="str">
        <f>_xlfn.XLOOKUP(D3079, dim_channels!A:A, dim_channels!C:C, "Not Found")</f>
        <v>OTA</v>
      </c>
      <c r="L3079" t="str">
        <f>_xlfn.XLOOKUP(D3079, dim_channels!A:A, dim_channels!B:B, "Not Found")</f>
        <v>Booking.com</v>
      </c>
    </row>
    <row r="3080" spans="1:12" x14ac:dyDescent="0.2">
      <c r="A3080" s="2" t="s">
        <v>3516</v>
      </c>
      <c r="B3080" s="2" t="s">
        <v>360</v>
      </c>
      <c r="C3080" s="2" t="s">
        <v>642</v>
      </c>
      <c r="D3080" s="2" t="s">
        <v>114</v>
      </c>
      <c r="E3080" s="2" t="s">
        <v>115</v>
      </c>
      <c r="F3080" s="2">
        <v>2660.19</v>
      </c>
      <c r="G3080" s="2">
        <v>266.02</v>
      </c>
      <c r="H3080" s="2">
        <v>2394.17</v>
      </c>
      <c r="I3080" s="2" t="s">
        <v>29</v>
      </c>
      <c r="J3080" s="4">
        <v>1.1111115752014269</v>
      </c>
      <c r="K3080" t="str">
        <f>_xlfn.XLOOKUP(D3080, dim_channels!A:A, dim_channels!C:C, "Not Found")</f>
        <v>Offline</v>
      </c>
      <c r="L3080" t="str">
        <f>_xlfn.XLOOKUP(D3080, dim_channels!A:A, dim_channels!B:B, "Not Found")</f>
        <v>Travel Agency</v>
      </c>
    </row>
    <row r="3081" spans="1:12" x14ac:dyDescent="0.2">
      <c r="A3081" s="3" t="s">
        <v>3517</v>
      </c>
      <c r="B3081" s="3" t="s">
        <v>187</v>
      </c>
      <c r="C3081" s="3" t="s">
        <v>504</v>
      </c>
      <c r="D3081" s="3" t="s">
        <v>114</v>
      </c>
      <c r="E3081" s="3" t="s">
        <v>46</v>
      </c>
      <c r="F3081" s="3">
        <v>20673.599999999999</v>
      </c>
      <c r="G3081" s="3">
        <v>2067.36</v>
      </c>
      <c r="H3081" s="3">
        <v>18606.240000000002</v>
      </c>
      <c r="I3081" s="3" t="s">
        <v>29</v>
      </c>
      <c r="J3081" s="5">
        <v>1.1111111111111109</v>
      </c>
      <c r="K3081" t="str">
        <f>_xlfn.XLOOKUP(D3081, dim_channels!A:A, dim_channels!C:C, "Not Found")</f>
        <v>Offline</v>
      </c>
      <c r="L3081" t="str">
        <f>_xlfn.XLOOKUP(D3081, dim_channels!A:A, dim_channels!B:B, "Not Found")</f>
        <v>Travel Agency</v>
      </c>
    </row>
    <row r="3082" spans="1:12" x14ac:dyDescent="0.2">
      <c r="A3082" s="2" t="s">
        <v>3518</v>
      </c>
      <c r="B3082" s="2" t="s">
        <v>564</v>
      </c>
      <c r="C3082" s="2" t="s">
        <v>971</v>
      </c>
      <c r="D3082" s="2" t="s">
        <v>64</v>
      </c>
      <c r="E3082" s="2" t="s">
        <v>34</v>
      </c>
      <c r="F3082" s="2">
        <v>8152.44</v>
      </c>
      <c r="G3082" s="2">
        <v>0</v>
      </c>
      <c r="H3082" s="2">
        <v>8152.44</v>
      </c>
      <c r="I3082" s="2" t="s">
        <v>41</v>
      </c>
      <c r="J3082" s="4">
        <v>1</v>
      </c>
      <c r="K3082" t="str">
        <f>_xlfn.XLOOKUP(D3082, dim_channels!A:A, dim_channels!C:C, "Not Found")</f>
        <v>Direct</v>
      </c>
      <c r="L3082" t="str">
        <f>_xlfn.XLOOKUP(D3082, dim_channels!A:A, dim_channels!B:B, "Not Found")</f>
        <v>Direct Website</v>
      </c>
    </row>
    <row r="3083" spans="1:12" x14ac:dyDescent="0.2">
      <c r="A3083" s="3" t="s">
        <v>3519</v>
      </c>
      <c r="B3083" s="3" t="s">
        <v>787</v>
      </c>
      <c r="C3083" s="3" t="s">
        <v>720</v>
      </c>
      <c r="D3083" s="3" t="s">
        <v>114</v>
      </c>
      <c r="E3083" s="3" t="s">
        <v>115</v>
      </c>
      <c r="F3083" s="3">
        <v>9041.34</v>
      </c>
      <c r="G3083" s="3">
        <v>904.13</v>
      </c>
      <c r="H3083" s="3">
        <v>8137.21</v>
      </c>
      <c r="I3083" s="3" t="s">
        <v>29</v>
      </c>
      <c r="J3083" s="5">
        <v>1.1111105649233579</v>
      </c>
      <c r="K3083" t="str">
        <f>_xlfn.XLOOKUP(D3083, dim_channels!A:A, dim_channels!C:C, "Not Found")</f>
        <v>Offline</v>
      </c>
      <c r="L3083" t="str">
        <f>_xlfn.XLOOKUP(D3083, dim_channels!A:A, dim_channels!B:B, "Not Found")</f>
        <v>Travel Agency</v>
      </c>
    </row>
    <row r="3084" spans="1:12" x14ac:dyDescent="0.2">
      <c r="A3084" s="2" t="s">
        <v>3520</v>
      </c>
      <c r="B3084" s="2" t="s">
        <v>127</v>
      </c>
      <c r="C3084" s="2" t="s">
        <v>762</v>
      </c>
      <c r="D3084" s="2" t="s">
        <v>64</v>
      </c>
      <c r="E3084" s="2" t="s">
        <v>34</v>
      </c>
      <c r="F3084" s="2">
        <v>3320.47</v>
      </c>
      <c r="G3084" s="2">
        <v>0</v>
      </c>
      <c r="H3084" s="2">
        <v>3320.47</v>
      </c>
      <c r="I3084" s="2" t="s">
        <v>29</v>
      </c>
      <c r="J3084" s="4">
        <v>1</v>
      </c>
      <c r="K3084" t="str">
        <f>_xlfn.XLOOKUP(D3084, dim_channels!A:A, dim_channels!C:C, "Not Found")</f>
        <v>Direct</v>
      </c>
      <c r="L3084" t="str">
        <f>_xlfn.XLOOKUP(D3084, dim_channels!A:A, dim_channels!B:B, "Not Found")</f>
        <v>Direct Website</v>
      </c>
    </row>
    <row r="3085" spans="1:12" x14ac:dyDescent="0.2">
      <c r="A3085" s="3" t="s">
        <v>3521</v>
      </c>
      <c r="B3085" s="3" t="s">
        <v>708</v>
      </c>
      <c r="C3085" s="3" t="s">
        <v>799</v>
      </c>
      <c r="D3085" s="3" t="s">
        <v>45</v>
      </c>
      <c r="E3085" s="3" t="s">
        <v>89</v>
      </c>
      <c r="F3085" s="3">
        <v>8986.9</v>
      </c>
      <c r="G3085" s="3">
        <v>0</v>
      </c>
      <c r="H3085" s="3">
        <v>8986.9</v>
      </c>
      <c r="I3085" s="3" t="s">
        <v>29</v>
      </c>
      <c r="J3085" s="5">
        <v>1</v>
      </c>
      <c r="K3085" t="str">
        <f>_xlfn.XLOOKUP(D3085, dim_channels!A:A, dim_channels!C:C, "Not Found")</f>
        <v>Corporate</v>
      </c>
      <c r="L3085" t="str">
        <f>_xlfn.XLOOKUP(D3085, dim_channels!A:A, dim_channels!B:B, "Not Found")</f>
        <v>Corporate Direct</v>
      </c>
    </row>
    <row r="3086" spans="1:12" x14ac:dyDescent="0.2">
      <c r="A3086" s="2" t="s">
        <v>3522</v>
      </c>
      <c r="B3086" s="2" t="s">
        <v>525</v>
      </c>
      <c r="C3086" s="2" t="s">
        <v>949</v>
      </c>
      <c r="D3086" s="2" t="s">
        <v>27</v>
      </c>
      <c r="E3086" s="2" t="s">
        <v>34</v>
      </c>
      <c r="F3086" s="2">
        <v>2937.13</v>
      </c>
      <c r="G3086" s="2">
        <v>528.67999999999995</v>
      </c>
      <c r="H3086" s="2">
        <v>2408.4499999999998</v>
      </c>
      <c r="I3086" s="2" t="s">
        <v>41</v>
      </c>
      <c r="J3086" s="4">
        <v>1.219510473541074</v>
      </c>
      <c r="K3086" t="str">
        <f>_xlfn.XLOOKUP(D3086, dim_channels!A:A, dim_channels!C:C, "Not Found")</f>
        <v>OTA</v>
      </c>
      <c r="L3086" t="str">
        <f>_xlfn.XLOOKUP(D3086, dim_channels!A:A, dim_channels!B:B, "Not Found")</f>
        <v>Expedia</v>
      </c>
    </row>
    <row r="3087" spans="1:12" x14ac:dyDescent="0.2">
      <c r="A3087" s="3" t="s">
        <v>3523</v>
      </c>
      <c r="B3087" s="3" t="s">
        <v>75</v>
      </c>
      <c r="C3087" s="3" t="s">
        <v>1278</v>
      </c>
      <c r="D3087" s="3" t="s">
        <v>114</v>
      </c>
      <c r="E3087" s="3" t="s">
        <v>115</v>
      </c>
      <c r="F3087" s="3">
        <v>6746.68</v>
      </c>
      <c r="G3087" s="3">
        <v>674.67</v>
      </c>
      <c r="H3087" s="3">
        <v>6072.01</v>
      </c>
      <c r="I3087" s="3" t="s">
        <v>41</v>
      </c>
      <c r="J3087" s="5">
        <v>1.111111477089135</v>
      </c>
      <c r="K3087" t="str">
        <f>_xlfn.XLOOKUP(D3087, dim_channels!A:A, dim_channels!C:C, "Not Found")</f>
        <v>Offline</v>
      </c>
      <c r="L3087" t="str">
        <f>_xlfn.XLOOKUP(D3087, dim_channels!A:A, dim_channels!B:B, "Not Found")</f>
        <v>Travel Agency</v>
      </c>
    </row>
    <row r="3088" spans="1:12" x14ac:dyDescent="0.2">
      <c r="A3088" s="2" t="s">
        <v>3524</v>
      </c>
      <c r="B3088" s="2" t="s">
        <v>378</v>
      </c>
      <c r="C3088" s="2" t="s">
        <v>37</v>
      </c>
      <c r="D3088" s="2" t="s">
        <v>52</v>
      </c>
      <c r="E3088" s="2" t="s">
        <v>60</v>
      </c>
      <c r="F3088" s="2">
        <v>6133.17</v>
      </c>
      <c r="G3088" s="2">
        <v>0</v>
      </c>
      <c r="H3088" s="2">
        <v>6133.17</v>
      </c>
      <c r="I3088" s="2" t="s">
        <v>29</v>
      </c>
      <c r="J3088" s="4">
        <v>1</v>
      </c>
      <c r="K3088" t="str">
        <f>_xlfn.XLOOKUP(D3088, dim_channels!A:A, dim_channels!C:C, "Not Found")</f>
        <v>OTA</v>
      </c>
      <c r="L3088" t="str">
        <f>_xlfn.XLOOKUP(D3088, dim_channels!A:A, dim_channels!B:B, "Not Found")</f>
        <v>Agoda</v>
      </c>
    </row>
    <row r="3089" spans="1:12" x14ac:dyDescent="0.2">
      <c r="A3089" s="3" t="s">
        <v>3525</v>
      </c>
      <c r="B3089" s="3" t="s">
        <v>340</v>
      </c>
      <c r="C3089" s="3" t="s">
        <v>297</v>
      </c>
      <c r="D3089" s="3" t="s">
        <v>52</v>
      </c>
      <c r="E3089" s="3" t="s">
        <v>60</v>
      </c>
      <c r="F3089" s="3">
        <v>5022.3900000000003</v>
      </c>
      <c r="G3089" s="3">
        <v>0</v>
      </c>
      <c r="H3089" s="3">
        <v>5022.3900000000003</v>
      </c>
      <c r="I3089" s="3" t="s">
        <v>29</v>
      </c>
      <c r="J3089" s="5">
        <v>1</v>
      </c>
      <c r="K3089" t="str">
        <f>_xlfn.XLOOKUP(D3089, dim_channels!A:A, dim_channels!C:C, "Not Found")</f>
        <v>OTA</v>
      </c>
      <c r="L3089" t="str">
        <f>_xlfn.XLOOKUP(D3089, dim_channels!A:A, dim_channels!B:B, "Not Found")</f>
        <v>Agoda</v>
      </c>
    </row>
    <row r="3090" spans="1:12" x14ac:dyDescent="0.2">
      <c r="A3090" s="2" t="s">
        <v>3526</v>
      </c>
      <c r="B3090" s="2" t="s">
        <v>107</v>
      </c>
      <c r="C3090" s="2" t="s">
        <v>190</v>
      </c>
      <c r="D3090" s="2" t="s">
        <v>27</v>
      </c>
      <c r="E3090" s="2" t="s">
        <v>34</v>
      </c>
      <c r="F3090" s="2">
        <v>2480.19</v>
      </c>
      <c r="G3090" s="2">
        <v>446.43</v>
      </c>
      <c r="H3090" s="2">
        <v>2033.76</v>
      </c>
      <c r="I3090" s="2" t="s">
        <v>41</v>
      </c>
      <c r="J3090" s="4">
        <v>1.2195096766580129</v>
      </c>
      <c r="K3090" t="str">
        <f>_xlfn.XLOOKUP(D3090, dim_channels!A:A, dim_channels!C:C, "Not Found")</f>
        <v>OTA</v>
      </c>
      <c r="L3090" t="str">
        <f>_xlfn.XLOOKUP(D3090, dim_channels!A:A, dim_channels!B:B, "Not Found")</f>
        <v>Expedia</v>
      </c>
    </row>
    <row r="3091" spans="1:12" x14ac:dyDescent="0.2">
      <c r="A3091" s="3" t="s">
        <v>3527</v>
      </c>
      <c r="B3091" s="3" t="s">
        <v>712</v>
      </c>
      <c r="C3091" s="3" t="s">
        <v>1348</v>
      </c>
      <c r="D3091" s="3" t="s">
        <v>33</v>
      </c>
      <c r="E3091" s="3" t="s">
        <v>28</v>
      </c>
      <c r="F3091" s="3">
        <v>11945.36</v>
      </c>
      <c r="G3091" s="3">
        <v>1791.8</v>
      </c>
      <c r="H3091" s="3">
        <v>10153.56</v>
      </c>
      <c r="I3091" s="3" t="s">
        <v>41</v>
      </c>
      <c r="J3091" s="5">
        <v>1.176470124764122</v>
      </c>
      <c r="K3091" t="str">
        <f>_xlfn.XLOOKUP(D3091, dim_channels!A:A, dim_channels!C:C, "Not Found")</f>
        <v>OTA</v>
      </c>
      <c r="L3091" t="str">
        <f>_xlfn.XLOOKUP(D3091, dim_channels!A:A, dim_channels!B:B, "Not Found")</f>
        <v>Booking.com</v>
      </c>
    </row>
    <row r="3092" spans="1:12" x14ac:dyDescent="0.2">
      <c r="A3092" s="2" t="s">
        <v>3528</v>
      </c>
      <c r="B3092" s="2" t="s">
        <v>741</v>
      </c>
      <c r="C3092" s="2" t="s">
        <v>584</v>
      </c>
      <c r="D3092" s="2" t="s">
        <v>64</v>
      </c>
      <c r="E3092" s="2" t="s">
        <v>28</v>
      </c>
      <c r="F3092" s="2">
        <v>14298.86</v>
      </c>
      <c r="G3092" s="2">
        <v>0</v>
      </c>
      <c r="H3092" s="2">
        <v>14298.86</v>
      </c>
      <c r="I3092" s="2" t="s">
        <v>29</v>
      </c>
      <c r="J3092" s="4">
        <v>1</v>
      </c>
      <c r="K3092" t="str">
        <f>_xlfn.XLOOKUP(D3092, dim_channels!A:A, dim_channels!C:C, "Not Found")</f>
        <v>Direct</v>
      </c>
      <c r="L3092" t="str">
        <f>_xlfn.XLOOKUP(D3092, dim_channels!A:A, dim_channels!B:B, "Not Found")</f>
        <v>Direct Website</v>
      </c>
    </row>
    <row r="3093" spans="1:12" x14ac:dyDescent="0.2">
      <c r="A3093" s="3" t="s">
        <v>3529</v>
      </c>
      <c r="B3093" s="3" t="s">
        <v>471</v>
      </c>
      <c r="C3093" s="3" t="s">
        <v>2359</v>
      </c>
      <c r="D3093" s="3" t="s">
        <v>114</v>
      </c>
      <c r="E3093" s="3" t="s">
        <v>46</v>
      </c>
      <c r="F3093" s="3">
        <v>15676.65</v>
      </c>
      <c r="G3093" s="3">
        <v>1567.66</v>
      </c>
      <c r="H3093" s="3">
        <v>14108.99</v>
      </c>
      <c r="I3093" s="3" t="s">
        <v>29</v>
      </c>
      <c r="J3093" s="5">
        <v>1.1111107173511361</v>
      </c>
      <c r="K3093" t="str">
        <f>_xlfn.XLOOKUP(D3093, dim_channels!A:A, dim_channels!C:C, "Not Found")</f>
        <v>Offline</v>
      </c>
      <c r="L3093" t="str">
        <f>_xlfn.XLOOKUP(D3093, dim_channels!A:A, dim_channels!B:B, "Not Found")</f>
        <v>Travel Agency</v>
      </c>
    </row>
    <row r="3094" spans="1:12" x14ac:dyDescent="0.2">
      <c r="A3094" s="2" t="s">
        <v>3530</v>
      </c>
      <c r="B3094" s="2" t="s">
        <v>612</v>
      </c>
      <c r="C3094" s="2" t="s">
        <v>590</v>
      </c>
      <c r="D3094" s="2" t="s">
        <v>64</v>
      </c>
      <c r="E3094" s="2" t="s">
        <v>28</v>
      </c>
      <c r="F3094" s="2">
        <v>6192.35</v>
      </c>
      <c r="G3094" s="2">
        <v>0</v>
      </c>
      <c r="H3094" s="2">
        <v>6192.35</v>
      </c>
      <c r="I3094" s="2" t="s">
        <v>29</v>
      </c>
      <c r="J3094" s="4">
        <v>1</v>
      </c>
      <c r="K3094" t="str">
        <f>_xlfn.XLOOKUP(D3094, dim_channels!A:A, dim_channels!C:C, "Not Found")</f>
        <v>Direct</v>
      </c>
      <c r="L3094" t="str">
        <f>_xlfn.XLOOKUP(D3094, dim_channels!A:A, dim_channels!B:B, "Not Found")</f>
        <v>Direct Website</v>
      </c>
    </row>
    <row r="3095" spans="1:12" x14ac:dyDescent="0.2">
      <c r="A3095" s="3" t="s">
        <v>3531</v>
      </c>
      <c r="B3095" s="3" t="s">
        <v>75</v>
      </c>
      <c r="C3095" s="3" t="s">
        <v>1354</v>
      </c>
      <c r="D3095" s="3" t="s">
        <v>33</v>
      </c>
      <c r="E3095" s="3" t="s">
        <v>60</v>
      </c>
      <c r="F3095" s="3">
        <v>16331.24</v>
      </c>
      <c r="G3095" s="3">
        <v>0</v>
      </c>
      <c r="H3095" s="3">
        <v>16331.24</v>
      </c>
      <c r="I3095" s="3" t="s">
        <v>41</v>
      </c>
      <c r="J3095" s="5">
        <v>1</v>
      </c>
      <c r="K3095" t="str">
        <f>_xlfn.XLOOKUP(D3095, dim_channels!A:A, dim_channels!C:C, "Not Found")</f>
        <v>OTA</v>
      </c>
      <c r="L3095" t="str">
        <f>_xlfn.XLOOKUP(D3095, dim_channels!A:A, dim_channels!B:B, "Not Found")</f>
        <v>Booking.com</v>
      </c>
    </row>
    <row r="3096" spans="1:12" x14ac:dyDescent="0.2">
      <c r="A3096" s="2" t="s">
        <v>3532</v>
      </c>
      <c r="B3096" s="2" t="s">
        <v>685</v>
      </c>
      <c r="C3096" s="2" t="s">
        <v>181</v>
      </c>
      <c r="D3096" s="2" t="s">
        <v>64</v>
      </c>
      <c r="E3096" s="2" t="s">
        <v>115</v>
      </c>
      <c r="F3096" s="2">
        <v>9552.48</v>
      </c>
      <c r="G3096" s="2">
        <v>0</v>
      </c>
      <c r="H3096" s="2">
        <v>9552.48</v>
      </c>
      <c r="I3096" s="2" t="s">
        <v>29</v>
      </c>
      <c r="J3096" s="4">
        <v>1</v>
      </c>
      <c r="K3096" t="str">
        <f>_xlfn.XLOOKUP(D3096, dim_channels!A:A, dim_channels!C:C, "Not Found")</f>
        <v>Direct</v>
      </c>
      <c r="L3096" t="str">
        <f>_xlfn.XLOOKUP(D3096, dim_channels!A:A, dim_channels!B:B, "Not Found")</f>
        <v>Direct Website</v>
      </c>
    </row>
    <row r="3097" spans="1:12" x14ac:dyDescent="0.2">
      <c r="A3097" s="3" t="s">
        <v>3533</v>
      </c>
      <c r="B3097" s="3" t="s">
        <v>151</v>
      </c>
      <c r="C3097" s="3" t="s">
        <v>553</v>
      </c>
      <c r="D3097" s="3" t="s">
        <v>33</v>
      </c>
      <c r="E3097" s="3" t="s">
        <v>28</v>
      </c>
      <c r="F3097" s="3">
        <v>14278.13</v>
      </c>
      <c r="G3097" s="3">
        <v>2141.7199999999998</v>
      </c>
      <c r="H3097" s="3">
        <v>12136.41</v>
      </c>
      <c r="I3097" s="3" t="s">
        <v>41</v>
      </c>
      <c r="J3097" s="5">
        <v>1.176470636703935</v>
      </c>
      <c r="K3097" t="str">
        <f>_xlfn.XLOOKUP(D3097, dim_channels!A:A, dim_channels!C:C, "Not Found")</f>
        <v>OTA</v>
      </c>
      <c r="L3097" t="str">
        <f>_xlfn.XLOOKUP(D3097, dim_channels!A:A, dim_channels!B:B, "Not Found")</f>
        <v>Booking.com</v>
      </c>
    </row>
    <row r="3098" spans="1:12" x14ac:dyDescent="0.2">
      <c r="A3098" s="2" t="s">
        <v>3534</v>
      </c>
      <c r="B3098" s="2" t="s">
        <v>482</v>
      </c>
      <c r="C3098" s="2" t="s">
        <v>705</v>
      </c>
      <c r="D3098" s="2" t="s">
        <v>206</v>
      </c>
      <c r="E3098" s="2" t="s">
        <v>207</v>
      </c>
      <c r="F3098" s="2">
        <v>6344.68</v>
      </c>
      <c r="G3098" s="2">
        <v>0</v>
      </c>
      <c r="H3098" s="2">
        <v>6344.68</v>
      </c>
      <c r="I3098" s="2" t="s">
        <v>29</v>
      </c>
      <c r="J3098" s="4">
        <v>1</v>
      </c>
      <c r="K3098" t="str">
        <f>_xlfn.XLOOKUP(D3098, dim_channels!A:A, dim_channels!C:C, "Not Found")</f>
        <v>Direct</v>
      </c>
      <c r="L3098" t="str">
        <f>_xlfn.XLOOKUP(D3098, dim_channels!A:A, dim_channels!B:B, "Not Found")</f>
        <v>Walk-in</v>
      </c>
    </row>
    <row r="3099" spans="1:12" x14ac:dyDescent="0.2">
      <c r="A3099" s="3" t="s">
        <v>3535</v>
      </c>
      <c r="B3099" s="3" t="s">
        <v>129</v>
      </c>
      <c r="C3099" s="3" t="s">
        <v>138</v>
      </c>
      <c r="D3099" s="3" t="s">
        <v>27</v>
      </c>
      <c r="E3099" s="3" t="s">
        <v>60</v>
      </c>
      <c r="F3099" s="3">
        <v>4407.34</v>
      </c>
      <c r="G3099" s="3">
        <v>0</v>
      </c>
      <c r="H3099" s="3">
        <v>4407.34</v>
      </c>
      <c r="I3099" s="3" t="s">
        <v>56</v>
      </c>
      <c r="J3099" s="5">
        <v>1</v>
      </c>
      <c r="K3099" t="str">
        <f>_xlfn.XLOOKUP(D3099, dim_channels!A:A, dim_channels!C:C, "Not Found")</f>
        <v>OTA</v>
      </c>
      <c r="L3099" t="str">
        <f>_xlfn.XLOOKUP(D3099, dim_channels!A:A, dim_channels!B:B, "Not Found")</f>
        <v>Expedia</v>
      </c>
    </row>
    <row r="3100" spans="1:12" x14ac:dyDescent="0.2">
      <c r="A3100" s="2" t="s">
        <v>3536</v>
      </c>
      <c r="B3100" s="2" t="s">
        <v>422</v>
      </c>
      <c r="C3100" s="2" t="s">
        <v>426</v>
      </c>
      <c r="D3100" s="2" t="s">
        <v>27</v>
      </c>
      <c r="E3100" s="2" t="s">
        <v>60</v>
      </c>
      <c r="F3100" s="2">
        <v>15413.08</v>
      </c>
      <c r="G3100" s="2">
        <v>0</v>
      </c>
      <c r="H3100" s="2">
        <v>15413.08</v>
      </c>
      <c r="I3100" s="2" t="s">
        <v>29</v>
      </c>
      <c r="J3100" s="4">
        <v>1</v>
      </c>
      <c r="K3100" t="str">
        <f>_xlfn.XLOOKUP(D3100, dim_channels!A:A, dim_channels!C:C, "Not Found")</f>
        <v>OTA</v>
      </c>
      <c r="L3100" t="str">
        <f>_xlfn.XLOOKUP(D3100, dim_channels!A:A, dim_channels!B:B, "Not Found")</f>
        <v>Expedia</v>
      </c>
    </row>
    <row r="3101" spans="1:12" x14ac:dyDescent="0.2">
      <c r="A3101" s="3" t="s">
        <v>3537</v>
      </c>
      <c r="B3101" s="3" t="s">
        <v>839</v>
      </c>
      <c r="C3101" s="3" t="s">
        <v>76</v>
      </c>
      <c r="D3101" s="3" t="s">
        <v>64</v>
      </c>
      <c r="E3101" s="3" t="s">
        <v>28</v>
      </c>
      <c r="F3101" s="3">
        <v>10904.99</v>
      </c>
      <c r="G3101" s="3">
        <v>0</v>
      </c>
      <c r="H3101" s="3">
        <v>10904.99</v>
      </c>
      <c r="I3101" s="3" t="s">
        <v>29</v>
      </c>
      <c r="J3101" s="5">
        <v>1</v>
      </c>
      <c r="K3101" t="str">
        <f>_xlfn.XLOOKUP(D3101, dim_channels!A:A, dim_channels!C:C, "Not Found")</f>
        <v>Direct</v>
      </c>
      <c r="L3101" t="str">
        <f>_xlfn.XLOOKUP(D3101, dim_channels!A:A, dim_channels!B:B, "Not Found")</f>
        <v>Direct Website</v>
      </c>
    </row>
    <row r="3102" spans="1:12" x14ac:dyDescent="0.2">
      <c r="A3102" s="2" t="s">
        <v>3538</v>
      </c>
      <c r="B3102" s="2" t="s">
        <v>574</v>
      </c>
      <c r="C3102" s="2" t="s">
        <v>566</v>
      </c>
      <c r="D3102" s="2" t="s">
        <v>27</v>
      </c>
      <c r="E3102" s="2" t="s">
        <v>28</v>
      </c>
      <c r="F3102" s="2">
        <v>3028.77</v>
      </c>
      <c r="G3102" s="2">
        <v>545.17999999999995</v>
      </c>
      <c r="H3102" s="2">
        <v>2483.59</v>
      </c>
      <c r="I3102" s="2" t="s">
        <v>41</v>
      </c>
      <c r="J3102" s="4">
        <v>1.219512882561131</v>
      </c>
      <c r="K3102" t="str">
        <f>_xlfn.XLOOKUP(D3102, dim_channels!A:A, dim_channels!C:C, "Not Found")</f>
        <v>OTA</v>
      </c>
      <c r="L3102" t="str">
        <f>_xlfn.XLOOKUP(D3102, dim_channels!A:A, dim_channels!B:B, "Not Found")</f>
        <v>Expedia</v>
      </c>
    </row>
    <row r="3103" spans="1:12" x14ac:dyDescent="0.2">
      <c r="A3103" s="3" t="s">
        <v>3539</v>
      </c>
      <c r="B3103" s="3" t="s">
        <v>781</v>
      </c>
      <c r="C3103" s="3" t="s">
        <v>666</v>
      </c>
      <c r="D3103" s="3" t="s">
        <v>169</v>
      </c>
      <c r="E3103" s="3" t="s">
        <v>34</v>
      </c>
      <c r="F3103" s="3">
        <v>6438.77</v>
      </c>
      <c r="G3103" s="3">
        <v>1287.75</v>
      </c>
      <c r="H3103" s="3">
        <v>5151.0200000000004</v>
      </c>
      <c r="I3103" s="3" t="s">
        <v>29</v>
      </c>
      <c r="J3103" s="5">
        <v>1.2499990293184651</v>
      </c>
      <c r="K3103" t="str">
        <f>_xlfn.XLOOKUP(D3103, dim_channels!A:A, dim_channels!C:C, "Not Found")</f>
        <v>GDS</v>
      </c>
      <c r="L3103" t="str">
        <f>_xlfn.XLOOKUP(D3103, dim_channels!A:A, dim_channels!B:B, "Not Found")</f>
        <v>GDS (Amadeus)</v>
      </c>
    </row>
    <row r="3104" spans="1:12" x14ac:dyDescent="0.2">
      <c r="A3104" s="2" t="s">
        <v>3540</v>
      </c>
      <c r="B3104" s="2" t="s">
        <v>553</v>
      </c>
      <c r="C3104" s="2" t="s">
        <v>423</v>
      </c>
      <c r="D3104" s="2" t="s">
        <v>206</v>
      </c>
      <c r="E3104" s="2" t="s">
        <v>207</v>
      </c>
      <c r="F3104" s="2">
        <v>4773.49</v>
      </c>
      <c r="G3104" s="2">
        <v>0</v>
      </c>
      <c r="H3104" s="2">
        <v>4773.49</v>
      </c>
      <c r="I3104" s="2" t="s">
        <v>29</v>
      </c>
      <c r="J3104" s="4">
        <v>1</v>
      </c>
      <c r="K3104" t="str">
        <f>_xlfn.XLOOKUP(D3104, dim_channels!A:A, dim_channels!C:C, "Not Found")</f>
        <v>Direct</v>
      </c>
      <c r="L3104" t="str">
        <f>_xlfn.XLOOKUP(D3104, dim_channels!A:A, dim_channels!B:B, "Not Found")</f>
        <v>Walk-in</v>
      </c>
    </row>
    <row r="3105" spans="1:12" x14ac:dyDescent="0.2">
      <c r="A3105" s="3" t="s">
        <v>3541</v>
      </c>
      <c r="B3105" s="3" t="s">
        <v>866</v>
      </c>
      <c r="C3105" s="3" t="s">
        <v>121</v>
      </c>
      <c r="D3105" s="3" t="s">
        <v>27</v>
      </c>
      <c r="E3105" s="3" t="s">
        <v>28</v>
      </c>
      <c r="F3105" s="3">
        <v>2382.35</v>
      </c>
      <c r="G3105" s="3">
        <v>428.82</v>
      </c>
      <c r="H3105" s="3">
        <v>1953.53</v>
      </c>
      <c r="I3105" s="3" t="s">
        <v>41</v>
      </c>
      <c r="J3105" s="5">
        <v>1.21951032233956</v>
      </c>
      <c r="K3105" t="str">
        <f>_xlfn.XLOOKUP(D3105, dim_channels!A:A, dim_channels!C:C, "Not Found")</f>
        <v>OTA</v>
      </c>
      <c r="L3105" t="str">
        <f>_xlfn.XLOOKUP(D3105, dim_channels!A:A, dim_channels!B:B, "Not Found")</f>
        <v>Expedia</v>
      </c>
    </row>
    <row r="3106" spans="1:12" x14ac:dyDescent="0.2">
      <c r="A3106" s="2" t="s">
        <v>3542</v>
      </c>
      <c r="B3106" s="2" t="s">
        <v>396</v>
      </c>
      <c r="C3106" s="2" t="s">
        <v>769</v>
      </c>
      <c r="D3106" s="2" t="s">
        <v>27</v>
      </c>
      <c r="E3106" s="2" t="s">
        <v>34</v>
      </c>
      <c r="F3106" s="2">
        <v>2973.77</v>
      </c>
      <c r="G3106" s="2">
        <v>535.28</v>
      </c>
      <c r="H3106" s="2">
        <v>2438.4899999999998</v>
      </c>
      <c r="I3106" s="2" t="s">
        <v>29</v>
      </c>
      <c r="J3106" s="4">
        <v>1.2195128952753549</v>
      </c>
      <c r="K3106" t="str">
        <f>_xlfn.XLOOKUP(D3106, dim_channels!A:A, dim_channels!C:C, "Not Found")</f>
        <v>OTA</v>
      </c>
      <c r="L3106" t="str">
        <f>_xlfn.XLOOKUP(D3106, dim_channels!A:A, dim_channels!B:B, "Not Found")</f>
        <v>Expedia</v>
      </c>
    </row>
    <row r="3107" spans="1:12" x14ac:dyDescent="0.2">
      <c r="A3107" s="3" t="s">
        <v>3543</v>
      </c>
      <c r="B3107" s="3" t="s">
        <v>94</v>
      </c>
      <c r="C3107" s="3" t="s">
        <v>209</v>
      </c>
      <c r="D3107" s="3" t="s">
        <v>33</v>
      </c>
      <c r="E3107" s="3" t="s">
        <v>60</v>
      </c>
      <c r="F3107" s="3">
        <v>3434.8</v>
      </c>
      <c r="G3107" s="3">
        <v>0</v>
      </c>
      <c r="H3107" s="3">
        <v>3434.8</v>
      </c>
      <c r="I3107" s="3" t="s">
        <v>41</v>
      </c>
      <c r="J3107" s="5">
        <v>1</v>
      </c>
      <c r="K3107" t="str">
        <f>_xlfn.XLOOKUP(D3107, dim_channels!A:A, dim_channels!C:C, "Not Found")</f>
        <v>OTA</v>
      </c>
      <c r="L3107" t="str">
        <f>_xlfn.XLOOKUP(D3107, dim_channels!A:A, dim_channels!B:B, "Not Found")</f>
        <v>Booking.com</v>
      </c>
    </row>
    <row r="3108" spans="1:12" x14ac:dyDescent="0.2">
      <c r="A3108" s="2" t="s">
        <v>3544</v>
      </c>
      <c r="B3108" s="2" t="s">
        <v>253</v>
      </c>
      <c r="C3108" s="2" t="s">
        <v>81</v>
      </c>
      <c r="D3108" s="2" t="s">
        <v>33</v>
      </c>
      <c r="E3108" s="2" t="s">
        <v>60</v>
      </c>
      <c r="F3108" s="2">
        <v>8622.4</v>
      </c>
      <c r="G3108" s="2">
        <v>0</v>
      </c>
      <c r="H3108" s="2">
        <v>8622.4</v>
      </c>
      <c r="I3108" s="2" t="s">
        <v>29</v>
      </c>
      <c r="J3108" s="4">
        <v>1</v>
      </c>
      <c r="K3108" t="str">
        <f>_xlfn.XLOOKUP(D3108, dim_channels!A:A, dim_channels!C:C, "Not Found")</f>
        <v>OTA</v>
      </c>
      <c r="L3108" t="str">
        <f>_xlfn.XLOOKUP(D3108, dim_channels!A:A, dim_channels!B:B, "Not Found")</f>
        <v>Booking.com</v>
      </c>
    </row>
    <row r="3109" spans="1:12" x14ac:dyDescent="0.2">
      <c r="A3109" s="3" t="s">
        <v>3545</v>
      </c>
      <c r="B3109" s="3" t="s">
        <v>1275</v>
      </c>
      <c r="C3109" s="3" t="s">
        <v>326</v>
      </c>
      <c r="D3109" s="3" t="s">
        <v>33</v>
      </c>
      <c r="E3109" s="3" t="s">
        <v>34</v>
      </c>
      <c r="F3109" s="3">
        <v>2681.7</v>
      </c>
      <c r="G3109" s="3">
        <v>402.25</v>
      </c>
      <c r="H3109" s="3">
        <v>2279.4499999999998</v>
      </c>
      <c r="I3109" s="3" t="s">
        <v>29</v>
      </c>
      <c r="J3109" s="5">
        <v>1.17646800763342</v>
      </c>
      <c r="K3109" t="str">
        <f>_xlfn.XLOOKUP(D3109, dim_channels!A:A, dim_channels!C:C, "Not Found")</f>
        <v>OTA</v>
      </c>
      <c r="L3109" t="str">
        <f>_xlfn.XLOOKUP(D3109, dim_channels!A:A, dim_channels!B:B, "Not Found")</f>
        <v>Booking.com</v>
      </c>
    </row>
    <row r="3110" spans="1:12" x14ac:dyDescent="0.2">
      <c r="A3110" s="2" t="s">
        <v>3546</v>
      </c>
      <c r="B3110" s="2" t="s">
        <v>329</v>
      </c>
      <c r="C3110" s="2" t="s">
        <v>722</v>
      </c>
      <c r="D3110" s="2" t="s">
        <v>114</v>
      </c>
      <c r="E3110" s="2" t="s">
        <v>46</v>
      </c>
      <c r="F3110" s="2">
        <v>9962.44</v>
      </c>
      <c r="G3110" s="2">
        <v>996.24</v>
      </c>
      <c r="H3110" s="2">
        <v>8966.2000000000007</v>
      </c>
      <c r="I3110" s="2" t="s">
        <v>29</v>
      </c>
      <c r="J3110" s="4">
        <v>1.111110615422364</v>
      </c>
      <c r="K3110" t="str">
        <f>_xlfn.XLOOKUP(D3110, dim_channels!A:A, dim_channels!C:C, "Not Found")</f>
        <v>Offline</v>
      </c>
      <c r="L3110" t="str">
        <f>_xlfn.XLOOKUP(D3110, dim_channels!A:A, dim_channels!B:B, "Not Found")</f>
        <v>Travel Agency</v>
      </c>
    </row>
    <row r="3111" spans="1:12" x14ac:dyDescent="0.2">
      <c r="A3111" s="3" t="s">
        <v>3547</v>
      </c>
      <c r="B3111" s="3" t="s">
        <v>315</v>
      </c>
      <c r="C3111" s="3" t="s">
        <v>264</v>
      </c>
      <c r="D3111" s="3" t="s">
        <v>64</v>
      </c>
      <c r="E3111" s="3" t="s">
        <v>28</v>
      </c>
      <c r="F3111" s="3">
        <v>9572.02</v>
      </c>
      <c r="G3111" s="3">
        <v>0</v>
      </c>
      <c r="H3111" s="3">
        <v>9572.02</v>
      </c>
      <c r="I3111" s="3" t="s">
        <v>41</v>
      </c>
      <c r="J3111" s="5">
        <v>1</v>
      </c>
      <c r="K3111" t="str">
        <f>_xlfn.XLOOKUP(D3111, dim_channels!A:A, dim_channels!C:C, "Not Found")</f>
        <v>Direct</v>
      </c>
      <c r="L3111" t="str">
        <f>_xlfn.XLOOKUP(D3111, dim_channels!A:A, dim_channels!B:B, "Not Found")</f>
        <v>Direct Website</v>
      </c>
    </row>
    <row r="3112" spans="1:12" x14ac:dyDescent="0.2">
      <c r="A3112" s="2" t="s">
        <v>3548</v>
      </c>
      <c r="B3112" s="2" t="s">
        <v>184</v>
      </c>
      <c r="C3112" s="2" t="s">
        <v>708</v>
      </c>
      <c r="D3112" s="2" t="s">
        <v>169</v>
      </c>
      <c r="E3112" s="2" t="s">
        <v>46</v>
      </c>
      <c r="F3112" s="2">
        <v>3829.72</v>
      </c>
      <c r="G3112" s="2">
        <v>765.94</v>
      </c>
      <c r="H3112" s="2">
        <v>3063.78</v>
      </c>
      <c r="I3112" s="2" t="s">
        <v>29</v>
      </c>
      <c r="J3112" s="4">
        <v>1.2499983680290361</v>
      </c>
      <c r="K3112" t="str">
        <f>_xlfn.XLOOKUP(D3112, dim_channels!A:A, dim_channels!C:C, "Not Found")</f>
        <v>GDS</v>
      </c>
      <c r="L3112" t="str">
        <f>_xlfn.XLOOKUP(D3112, dim_channels!A:A, dim_channels!B:B, "Not Found")</f>
        <v>GDS (Amadeus)</v>
      </c>
    </row>
    <row r="3113" spans="1:12" x14ac:dyDescent="0.2">
      <c r="A3113" s="3" t="s">
        <v>3549</v>
      </c>
      <c r="B3113" s="3" t="s">
        <v>43</v>
      </c>
      <c r="C3113" s="3" t="s">
        <v>560</v>
      </c>
      <c r="D3113" s="3" t="s">
        <v>33</v>
      </c>
      <c r="E3113" s="3" t="s">
        <v>34</v>
      </c>
      <c r="F3113" s="3">
        <v>4782.3900000000003</v>
      </c>
      <c r="G3113" s="3">
        <v>717.36</v>
      </c>
      <c r="H3113" s="3">
        <v>4065.03</v>
      </c>
      <c r="I3113" s="3" t="s">
        <v>29</v>
      </c>
      <c r="J3113" s="5">
        <v>1.1764710223540791</v>
      </c>
      <c r="K3113" t="str">
        <f>_xlfn.XLOOKUP(D3113, dim_channels!A:A, dim_channels!C:C, "Not Found")</f>
        <v>OTA</v>
      </c>
      <c r="L3113" t="str">
        <f>_xlfn.XLOOKUP(D3113, dim_channels!A:A, dim_channels!B:B, "Not Found")</f>
        <v>Booking.com</v>
      </c>
    </row>
    <row r="3114" spans="1:12" x14ac:dyDescent="0.2">
      <c r="A3114" s="2" t="s">
        <v>3550</v>
      </c>
      <c r="B3114" s="2" t="s">
        <v>618</v>
      </c>
      <c r="C3114" s="2" t="s">
        <v>126</v>
      </c>
      <c r="D3114" s="2" t="s">
        <v>33</v>
      </c>
      <c r="E3114" s="2" t="s">
        <v>28</v>
      </c>
      <c r="F3114" s="2">
        <v>10066.14</v>
      </c>
      <c r="G3114" s="2">
        <v>1509.92</v>
      </c>
      <c r="H3114" s="2">
        <v>8556.2199999999993</v>
      </c>
      <c r="I3114" s="2" t="s">
        <v>29</v>
      </c>
      <c r="J3114" s="4">
        <v>1.176470450736423</v>
      </c>
      <c r="K3114" t="str">
        <f>_xlfn.XLOOKUP(D3114, dim_channels!A:A, dim_channels!C:C, "Not Found")</f>
        <v>OTA</v>
      </c>
      <c r="L3114" t="str">
        <f>_xlfn.XLOOKUP(D3114, dim_channels!A:A, dim_channels!B:B, "Not Found")</f>
        <v>Booking.com</v>
      </c>
    </row>
    <row r="3115" spans="1:12" x14ac:dyDescent="0.2">
      <c r="A3115" s="3" t="s">
        <v>3551</v>
      </c>
      <c r="B3115" s="3" t="s">
        <v>98</v>
      </c>
      <c r="C3115" s="3" t="s">
        <v>1179</v>
      </c>
      <c r="D3115" s="3" t="s">
        <v>33</v>
      </c>
      <c r="E3115" s="3" t="s">
        <v>60</v>
      </c>
      <c r="F3115" s="3">
        <v>9444.9599999999991</v>
      </c>
      <c r="G3115" s="3">
        <v>0</v>
      </c>
      <c r="H3115" s="3">
        <v>9444.9599999999991</v>
      </c>
      <c r="I3115" s="3" t="s">
        <v>29</v>
      </c>
      <c r="J3115" s="5">
        <v>1</v>
      </c>
      <c r="K3115" t="str">
        <f>_xlfn.XLOOKUP(D3115, dim_channels!A:A, dim_channels!C:C, "Not Found")</f>
        <v>OTA</v>
      </c>
      <c r="L3115" t="str">
        <f>_xlfn.XLOOKUP(D3115, dim_channels!A:A, dim_channels!B:B, "Not Found")</f>
        <v>Booking.com</v>
      </c>
    </row>
    <row r="3116" spans="1:12" x14ac:dyDescent="0.2">
      <c r="A3116" s="2" t="s">
        <v>3552</v>
      </c>
      <c r="B3116" s="2" t="s">
        <v>971</v>
      </c>
      <c r="C3116" s="2" t="s">
        <v>360</v>
      </c>
      <c r="D3116" s="2" t="s">
        <v>114</v>
      </c>
      <c r="E3116" s="2" t="s">
        <v>46</v>
      </c>
      <c r="F3116" s="2">
        <v>6689.39</v>
      </c>
      <c r="G3116" s="2">
        <v>668.94</v>
      </c>
      <c r="H3116" s="2">
        <v>6020.45</v>
      </c>
      <c r="I3116" s="2" t="s">
        <v>41</v>
      </c>
      <c r="J3116" s="4">
        <v>1.111111295667268</v>
      </c>
      <c r="K3116" t="str">
        <f>_xlfn.XLOOKUP(D3116, dim_channels!A:A, dim_channels!C:C, "Not Found")</f>
        <v>Offline</v>
      </c>
      <c r="L3116" t="str">
        <f>_xlfn.XLOOKUP(D3116, dim_channels!A:A, dim_channels!B:B, "Not Found")</f>
        <v>Travel Agency</v>
      </c>
    </row>
    <row r="3117" spans="1:12" x14ac:dyDescent="0.2">
      <c r="A3117" s="3" t="s">
        <v>3553</v>
      </c>
      <c r="B3117" s="3" t="s">
        <v>133</v>
      </c>
      <c r="C3117" s="3" t="s">
        <v>562</v>
      </c>
      <c r="D3117" s="3" t="s">
        <v>45</v>
      </c>
      <c r="E3117" s="3" t="s">
        <v>89</v>
      </c>
      <c r="F3117" s="3">
        <v>5769.68</v>
      </c>
      <c r="G3117" s="3">
        <v>0</v>
      </c>
      <c r="H3117" s="3">
        <v>5769.68</v>
      </c>
      <c r="I3117" s="3" t="s">
        <v>29</v>
      </c>
      <c r="J3117" s="5">
        <v>1</v>
      </c>
      <c r="K3117" t="str">
        <f>_xlfn.XLOOKUP(D3117, dim_channels!A:A, dim_channels!C:C, "Not Found")</f>
        <v>Corporate</v>
      </c>
      <c r="L3117" t="str">
        <f>_xlfn.XLOOKUP(D3117, dim_channels!A:A, dim_channels!B:B, "Not Found")</f>
        <v>Corporate Direct</v>
      </c>
    </row>
    <row r="3118" spans="1:12" x14ac:dyDescent="0.2">
      <c r="A3118" s="2" t="s">
        <v>3554</v>
      </c>
      <c r="B3118" s="2" t="s">
        <v>567</v>
      </c>
      <c r="C3118" s="2" t="s">
        <v>702</v>
      </c>
      <c r="D3118" s="2" t="s">
        <v>45</v>
      </c>
      <c r="E3118" s="2" t="s">
        <v>89</v>
      </c>
      <c r="F3118" s="2">
        <v>5213.34</v>
      </c>
      <c r="G3118" s="2">
        <v>0</v>
      </c>
      <c r="H3118" s="2">
        <v>5213.34</v>
      </c>
      <c r="I3118" s="2" t="s">
        <v>29</v>
      </c>
      <c r="J3118" s="4">
        <v>1</v>
      </c>
      <c r="K3118" t="str">
        <f>_xlfn.XLOOKUP(D3118, dim_channels!A:A, dim_channels!C:C, "Not Found")</f>
        <v>Corporate</v>
      </c>
      <c r="L3118" t="str">
        <f>_xlfn.XLOOKUP(D3118, dim_channels!A:A, dim_channels!B:B, "Not Found")</f>
        <v>Corporate Direct</v>
      </c>
    </row>
    <row r="3119" spans="1:12" x14ac:dyDescent="0.2">
      <c r="A3119" s="3" t="s">
        <v>3555</v>
      </c>
      <c r="B3119" s="3" t="s">
        <v>107</v>
      </c>
      <c r="C3119" s="3" t="s">
        <v>120</v>
      </c>
      <c r="D3119" s="3" t="s">
        <v>27</v>
      </c>
      <c r="E3119" s="3" t="s">
        <v>28</v>
      </c>
      <c r="F3119" s="3">
        <v>3155.17</v>
      </c>
      <c r="G3119" s="3">
        <v>567.92999999999995</v>
      </c>
      <c r="H3119" s="3">
        <v>2587.2399999999998</v>
      </c>
      <c r="I3119" s="3" t="s">
        <v>56</v>
      </c>
      <c r="J3119" s="5">
        <v>1.2195119123080971</v>
      </c>
      <c r="K3119" t="str">
        <f>_xlfn.XLOOKUP(D3119, dim_channels!A:A, dim_channels!C:C, "Not Found")</f>
        <v>OTA</v>
      </c>
      <c r="L3119" t="str">
        <f>_xlfn.XLOOKUP(D3119, dim_channels!A:A, dim_channels!B:B, "Not Found")</f>
        <v>Expedia</v>
      </c>
    </row>
    <row r="3120" spans="1:12" x14ac:dyDescent="0.2">
      <c r="A3120" s="2" t="s">
        <v>3556</v>
      </c>
      <c r="B3120" s="2" t="s">
        <v>1035</v>
      </c>
      <c r="C3120" s="2" t="s">
        <v>1035</v>
      </c>
      <c r="D3120" s="2" t="s">
        <v>45</v>
      </c>
      <c r="E3120" s="2" t="s">
        <v>46</v>
      </c>
      <c r="F3120" s="2">
        <v>4925.0600000000004</v>
      </c>
      <c r="G3120" s="2">
        <v>246.25</v>
      </c>
      <c r="H3120" s="2">
        <v>4678.8100000000004</v>
      </c>
      <c r="I3120" s="2" t="s">
        <v>29</v>
      </c>
      <c r="J3120" s="4">
        <v>1.0526309040119179</v>
      </c>
      <c r="K3120" t="str">
        <f>_xlfn.XLOOKUP(D3120, dim_channels!A:A, dim_channels!C:C, "Not Found")</f>
        <v>Corporate</v>
      </c>
      <c r="L3120" t="str">
        <f>_xlfn.XLOOKUP(D3120, dim_channels!A:A, dim_channels!B:B, "Not Found")</f>
        <v>Corporate Direct</v>
      </c>
    </row>
    <row r="3121" spans="1:12" x14ac:dyDescent="0.2">
      <c r="A3121" s="3" t="s">
        <v>3557</v>
      </c>
      <c r="B3121" s="3" t="s">
        <v>589</v>
      </c>
      <c r="C3121" s="3" t="s">
        <v>603</v>
      </c>
      <c r="D3121" s="3" t="s">
        <v>114</v>
      </c>
      <c r="E3121" s="3" t="s">
        <v>115</v>
      </c>
      <c r="F3121" s="3">
        <v>10569.6</v>
      </c>
      <c r="G3121" s="3">
        <v>1056.96</v>
      </c>
      <c r="H3121" s="3">
        <v>9512.64</v>
      </c>
      <c r="I3121" s="3" t="s">
        <v>41</v>
      </c>
      <c r="J3121" s="5">
        <v>1.1111111111111109</v>
      </c>
      <c r="K3121" t="str">
        <f>_xlfn.XLOOKUP(D3121, dim_channels!A:A, dim_channels!C:C, "Not Found")</f>
        <v>Offline</v>
      </c>
      <c r="L3121" t="str">
        <f>_xlfn.XLOOKUP(D3121, dim_channels!A:A, dim_channels!B:B, "Not Found")</f>
        <v>Travel Agency</v>
      </c>
    </row>
    <row r="3122" spans="1:12" x14ac:dyDescent="0.2">
      <c r="A3122" s="2" t="s">
        <v>3558</v>
      </c>
      <c r="B3122" s="2" t="s">
        <v>573</v>
      </c>
      <c r="C3122" s="2" t="s">
        <v>566</v>
      </c>
      <c r="D3122" s="2" t="s">
        <v>64</v>
      </c>
      <c r="E3122" s="2" t="s">
        <v>28</v>
      </c>
      <c r="F3122" s="2">
        <v>6852.35</v>
      </c>
      <c r="G3122" s="2">
        <v>0</v>
      </c>
      <c r="H3122" s="2">
        <v>6852.35</v>
      </c>
      <c r="I3122" s="2" t="s">
        <v>29</v>
      </c>
      <c r="J3122" s="4">
        <v>1</v>
      </c>
      <c r="K3122" t="str">
        <f>_xlfn.XLOOKUP(D3122, dim_channels!A:A, dim_channels!C:C, "Not Found")</f>
        <v>Direct</v>
      </c>
      <c r="L3122" t="str">
        <f>_xlfn.XLOOKUP(D3122, dim_channels!A:A, dim_channels!B:B, "Not Found")</f>
        <v>Direct Website</v>
      </c>
    </row>
    <row r="3123" spans="1:12" x14ac:dyDescent="0.2">
      <c r="A3123" s="3" t="s">
        <v>3559</v>
      </c>
      <c r="B3123" s="3" t="s">
        <v>58</v>
      </c>
      <c r="C3123" s="3" t="s">
        <v>121</v>
      </c>
      <c r="D3123" s="3" t="s">
        <v>114</v>
      </c>
      <c r="E3123" s="3" t="s">
        <v>115</v>
      </c>
      <c r="F3123" s="3">
        <v>2703.29</v>
      </c>
      <c r="G3123" s="3">
        <v>270.33</v>
      </c>
      <c r="H3123" s="3">
        <v>2432.96</v>
      </c>
      <c r="I3123" s="3" t="s">
        <v>41</v>
      </c>
      <c r="J3123" s="5">
        <v>1.111111567802183</v>
      </c>
      <c r="K3123" t="str">
        <f>_xlfn.XLOOKUP(D3123, dim_channels!A:A, dim_channels!C:C, "Not Found")</f>
        <v>Offline</v>
      </c>
      <c r="L3123" t="str">
        <f>_xlfn.XLOOKUP(D3123, dim_channels!A:A, dim_channels!B:B, "Not Found")</f>
        <v>Travel Agency</v>
      </c>
    </row>
    <row r="3124" spans="1:12" x14ac:dyDescent="0.2">
      <c r="A3124" s="2" t="s">
        <v>3560</v>
      </c>
      <c r="B3124" s="2" t="s">
        <v>202</v>
      </c>
      <c r="C3124" s="2" t="s">
        <v>460</v>
      </c>
      <c r="D3124" s="2" t="s">
        <v>52</v>
      </c>
      <c r="E3124" s="2" t="s">
        <v>34</v>
      </c>
      <c r="F3124" s="2">
        <v>3241.57</v>
      </c>
      <c r="G3124" s="2">
        <v>388.99</v>
      </c>
      <c r="H3124" s="2">
        <v>2852.58</v>
      </c>
      <c r="I3124" s="2" t="s">
        <v>29</v>
      </c>
      <c r="J3124" s="4">
        <v>1.1363642737451709</v>
      </c>
      <c r="K3124" t="str">
        <f>_xlfn.XLOOKUP(D3124, dim_channels!A:A, dim_channels!C:C, "Not Found")</f>
        <v>OTA</v>
      </c>
      <c r="L3124" t="str">
        <f>_xlfn.XLOOKUP(D3124, dim_channels!A:A, dim_channels!B:B, "Not Found")</f>
        <v>Agoda</v>
      </c>
    </row>
    <row r="3125" spans="1:12" x14ac:dyDescent="0.2">
      <c r="A3125" s="3" t="s">
        <v>3561</v>
      </c>
      <c r="B3125" s="3" t="s">
        <v>608</v>
      </c>
      <c r="C3125" s="3" t="s">
        <v>79</v>
      </c>
      <c r="D3125" s="3" t="s">
        <v>52</v>
      </c>
      <c r="E3125" s="3" t="s">
        <v>34</v>
      </c>
      <c r="F3125" s="3">
        <v>2557.2600000000002</v>
      </c>
      <c r="G3125" s="3">
        <v>306.87</v>
      </c>
      <c r="H3125" s="3">
        <v>2250.39</v>
      </c>
      <c r="I3125" s="3" t="s">
        <v>29</v>
      </c>
      <c r="J3125" s="5">
        <v>1.136363030408063</v>
      </c>
      <c r="K3125" t="str">
        <f>_xlfn.XLOOKUP(D3125, dim_channels!A:A, dim_channels!C:C, "Not Found")</f>
        <v>OTA</v>
      </c>
      <c r="L3125" t="str">
        <f>_xlfn.XLOOKUP(D3125, dim_channels!A:A, dim_channels!B:B, "Not Found")</f>
        <v>Agoda</v>
      </c>
    </row>
    <row r="3126" spans="1:12" x14ac:dyDescent="0.2">
      <c r="A3126" s="2" t="s">
        <v>3562</v>
      </c>
      <c r="B3126" s="2" t="s">
        <v>158</v>
      </c>
      <c r="C3126" s="2" t="s">
        <v>26</v>
      </c>
      <c r="D3126" s="2" t="s">
        <v>52</v>
      </c>
      <c r="E3126" s="2" t="s">
        <v>34</v>
      </c>
      <c r="F3126" s="2">
        <v>2470.5500000000002</v>
      </c>
      <c r="G3126" s="2">
        <v>296.47000000000003</v>
      </c>
      <c r="H3126" s="2">
        <v>2174.08</v>
      </c>
      <c r="I3126" s="2" t="s">
        <v>29</v>
      </c>
      <c r="J3126" s="4">
        <v>1.1363657271121581</v>
      </c>
      <c r="K3126" t="str">
        <f>_xlfn.XLOOKUP(D3126, dim_channels!A:A, dim_channels!C:C, "Not Found")</f>
        <v>OTA</v>
      </c>
      <c r="L3126" t="str">
        <f>_xlfn.XLOOKUP(D3126, dim_channels!A:A, dim_channels!B:B, "Not Found")</f>
        <v>Agoda</v>
      </c>
    </row>
    <row r="3127" spans="1:12" x14ac:dyDescent="0.2">
      <c r="A3127" s="3" t="s">
        <v>3563</v>
      </c>
      <c r="B3127" s="3" t="s">
        <v>386</v>
      </c>
      <c r="C3127" s="3" t="s">
        <v>708</v>
      </c>
      <c r="D3127" s="3" t="s">
        <v>64</v>
      </c>
      <c r="E3127" s="3" t="s">
        <v>28</v>
      </c>
      <c r="F3127" s="3">
        <v>15295.84</v>
      </c>
      <c r="G3127" s="3">
        <v>0</v>
      </c>
      <c r="H3127" s="3">
        <v>15295.84</v>
      </c>
      <c r="I3127" s="3" t="s">
        <v>29</v>
      </c>
      <c r="J3127" s="5">
        <v>1</v>
      </c>
      <c r="K3127" t="str">
        <f>_xlfn.XLOOKUP(D3127, dim_channels!A:A, dim_channels!C:C, "Not Found")</f>
        <v>Direct</v>
      </c>
      <c r="L3127" t="str">
        <f>_xlfn.XLOOKUP(D3127, dim_channels!A:A, dim_channels!B:B, "Not Found")</f>
        <v>Direct Website</v>
      </c>
    </row>
    <row r="3128" spans="1:12" x14ac:dyDescent="0.2">
      <c r="A3128" s="2" t="s">
        <v>3564</v>
      </c>
      <c r="B3128" s="2" t="s">
        <v>1101</v>
      </c>
      <c r="C3128" s="2" t="s">
        <v>357</v>
      </c>
      <c r="D3128" s="2" t="s">
        <v>64</v>
      </c>
      <c r="E3128" s="2" t="s">
        <v>115</v>
      </c>
      <c r="F3128" s="2">
        <v>5207.2700000000004</v>
      </c>
      <c r="G3128" s="2">
        <v>0</v>
      </c>
      <c r="H3128" s="2">
        <v>5207.2700000000004</v>
      </c>
      <c r="I3128" s="2" t="s">
        <v>29</v>
      </c>
      <c r="J3128" s="4">
        <v>1</v>
      </c>
      <c r="K3128" t="str">
        <f>_xlfn.XLOOKUP(D3128, dim_channels!A:A, dim_channels!C:C, "Not Found")</f>
        <v>Direct</v>
      </c>
      <c r="L3128" t="str">
        <f>_xlfn.XLOOKUP(D3128, dim_channels!A:A, dim_channels!B:B, "Not Found")</f>
        <v>Direct Website</v>
      </c>
    </row>
    <row r="3129" spans="1:12" x14ac:dyDescent="0.2">
      <c r="A3129" s="3" t="s">
        <v>3565</v>
      </c>
      <c r="B3129" s="3" t="s">
        <v>401</v>
      </c>
      <c r="C3129" s="3" t="s">
        <v>725</v>
      </c>
      <c r="D3129" s="3" t="s">
        <v>64</v>
      </c>
      <c r="E3129" s="3" t="s">
        <v>34</v>
      </c>
      <c r="F3129" s="3">
        <v>5322.07</v>
      </c>
      <c r="G3129" s="3">
        <v>0</v>
      </c>
      <c r="H3129" s="3">
        <v>5322.07</v>
      </c>
      <c r="I3129" s="3" t="s">
        <v>29</v>
      </c>
      <c r="J3129" s="5">
        <v>1</v>
      </c>
      <c r="K3129" t="str">
        <f>_xlfn.XLOOKUP(D3129, dim_channels!A:A, dim_channels!C:C, "Not Found")</f>
        <v>Direct</v>
      </c>
      <c r="L3129" t="str">
        <f>_xlfn.XLOOKUP(D3129, dim_channels!A:A, dim_channels!B:B, "Not Found")</f>
        <v>Direct Website</v>
      </c>
    </row>
    <row r="3130" spans="1:12" x14ac:dyDescent="0.2">
      <c r="A3130" s="2" t="s">
        <v>3566</v>
      </c>
      <c r="B3130" s="2" t="s">
        <v>31</v>
      </c>
      <c r="C3130" s="2" t="s">
        <v>826</v>
      </c>
      <c r="D3130" s="2" t="s">
        <v>45</v>
      </c>
      <c r="E3130" s="2" t="s">
        <v>46</v>
      </c>
      <c r="F3130" s="2">
        <v>13172.21</v>
      </c>
      <c r="G3130" s="2">
        <v>658.61</v>
      </c>
      <c r="H3130" s="2">
        <v>12513.6</v>
      </c>
      <c r="I3130" s="2" t="s">
        <v>29</v>
      </c>
      <c r="J3130" s="4">
        <v>1.052631536887866</v>
      </c>
      <c r="K3130" t="str">
        <f>_xlfn.XLOOKUP(D3130, dim_channels!A:A, dim_channels!C:C, "Not Found")</f>
        <v>Corporate</v>
      </c>
      <c r="L3130" t="str">
        <f>_xlfn.XLOOKUP(D3130, dim_channels!A:A, dim_channels!B:B, "Not Found")</f>
        <v>Corporate Direct</v>
      </c>
    </row>
    <row r="3131" spans="1:12" x14ac:dyDescent="0.2">
      <c r="A3131" s="3" t="s">
        <v>3567</v>
      </c>
      <c r="B3131" s="3" t="s">
        <v>619</v>
      </c>
      <c r="C3131" s="3" t="s">
        <v>300</v>
      </c>
      <c r="D3131" s="3" t="s">
        <v>64</v>
      </c>
      <c r="E3131" s="3" t="s">
        <v>34</v>
      </c>
      <c r="F3131" s="3">
        <v>6259.27</v>
      </c>
      <c r="G3131" s="3">
        <v>0</v>
      </c>
      <c r="H3131" s="3">
        <v>6259.27</v>
      </c>
      <c r="I3131" s="3" t="s">
        <v>29</v>
      </c>
      <c r="J3131" s="5">
        <v>1</v>
      </c>
      <c r="K3131" t="str">
        <f>_xlfn.XLOOKUP(D3131, dim_channels!A:A, dim_channels!C:C, "Not Found")</f>
        <v>Direct</v>
      </c>
      <c r="L3131" t="str">
        <f>_xlfn.XLOOKUP(D3131, dim_channels!A:A, dim_channels!B:B, "Not Found")</f>
        <v>Direct Website</v>
      </c>
    </row>
    <row r="3132" spans="1:12" x14ac:dyDescent="0.2">
      <c r="A3132" s="2" t="s">
        <v>3568</v>
      </c>
      <c r="B3132" s="2" t="s">
        <v>534</v>
      </c>
      <c r="C3132" s="2" t="s">
        <v>846</v>
      </c>
      <c r="D3132" s="2" t="s">
        <v>33</v>
      </c>
      <c r="E3132" s="2" t="s">
        <v>28</v>
      </c>
      <c r="F3132" s="2">
        <v>15601.34</v>
      </c>
      <c r="G3132" s="2">
        <v>2340.1999999999998</v>
      </c>
      <c r="H3132" s="2">
        <v>13261.14</v>
      </c>
      <c r="I3132" s="2" t="s">
        <v>41</v>
      </c>
      <c r="J3132" s="4">
        <v>1.1764704995196491</v>
      </c>
      <c r="K3132" t="str">
        <f>_xlfn.XLOOKUP(D3132, dim_channels!A:A, dim_channels!C:C, "Not Found")</f>
        <v>OTA</v>
      </c>
      <c r="L3132" t="str">
        <f>_xlfn.XLOOKUP(D3132, dim_channels!A:A, dim_channels!B:B, "Not Found")</f>
        <v>Booking.com</v>
      </c>
    </row>
    <row r="3133" spans="1:12" x14ac:dyDescent="0.2">
      <c r="A3133" s="3" t="s">
        <v>3569</v>
      </c>
      <c r="B3133" s="3" t="s">
        <v>318</v>
      </c>
      <c r="C3133" s="3" t="s">
        <v>198</v>
      </c>
      <c r="D3133" s="3" t="s">
        <v>33</v>
      </c>
      <c r="E3133" s="3" t="s">
        <v>34</v>
      </c>
      <c r="F3133" s="3">
        <v>3065.13</v>
      </c>
      <c r="G3133" s="3">
        <v>459.77</v>
      </c>
      <c r="H3133" s="3">
        <v>2605.36</v>
      </c>
      <c r="I3133" s="3" t="s">
        <v>29</v>
      </c>
      <c r="J3133" s="5">
        <v>1.176470814014186</v>
      </c>
      <c r="K3133" t="str">
        <f>_xlfn.XLOOKUP(D3133, dim_channels!A:A, dim_channels!C:C, "Not Found")</f>
        <v>OTA</v>
      </c>
      <c r="L3133" t="str">
        <f>_xlfn.XLOOKUP(D3133, dim_channels!A:A, dim_channels!B:B, "Not Found")</f>
        <v>Booking.com</v>
      </c>
    </row>
    <row r="3134" spans="1:12" x14ac:dyDescent="0.2">
      <c r="A3134" s="2" t="s">
        <v>3570</v>
      </c>
      <c r="B3134" s="2" t="s">
        <v>492</v>
      </c>
      <c r="C3134" s="2" t="s">
        <v>2359</v>
      </c>
      <c r="D3134" s="2" t="s">
        <v>52</v>
      </c>
      <c r="E3134" s="2" t="s">
        <v>60</v>
      </c>
      <c r="F3134" s="2">
        <v>3054.93</v>
      </c>
      <c r="G3134" s="2">
        <v>0</v>
      </c>
      <c r="H3134" s="2">
        <v>3054.93</v>
      </c>
      <c r="I3134" s="2" t="s">
        <v>41</v>
      </c>
      <c r="J3134" s="4">
        <v>1</v>
      </c>
      <c r="K3134" t="str">
        <f>_xlfn.XLOOKUP(D3134, dim_channels!A:A, dim_channels!C:C, "Not Found")</f>
        <v>OTA</v>
      </c>
      <c r="L3134" t="str">
        <f>_xlfn.XLOOKUP(D3134, dim_channels!A:A, dim_channels!B:B, "Not Found")</f>
        <v>Agoda</v>
      </c>
    </row>
    <row r="3135" spans="1:12" x14ac:dyDescent="0.2">
      <c r="A3135" s="3" t="s">
        <v>3571</v>
      </c>
      <c r="B3135" s="3" t="s">
        <v>126</v>
      </c>
      <c r="C3135" s="3" t="s">
        <v>26</v>
      </c>
      <c r="D3135" s="3" t="s">
        <v>33</v>
      </c>
      <c r="E3135" s="3" t="s">
        <v>34</v>
      </c>
      <c r="F3135" s="3">
        <v>2404.39</v>
      </c>
      <c r="G3135" s="3">
        <v>360.66</v>
      </c>
      <c r="H3135" s="3">
        <v>2043.73</v>
      </c>
      <c r="I3135" s="3" t="s">
        <v>29</v>
      </c>
      <c r="J3135" s="5">
        <v>1.1764714517083961</v>
      </c>
      <c r="K3135" t="str">
        <f>_xlfn.XLOOKUP(D3135, dim_channels!A:A, dim_channels!C:C, "Not Found")</f>
        <v>OTA</v>
      </c>
      <c r="L3135" t="str">
        <f>_xlfn.XLOOKUP(D3135, dim_channels!A:A, dim_channels!B:B, "Not Found")</f>
        <v>Booking.com</v>
      </c>
    </row>
    <row r="3136" spans="1:12" x14ac:dyDescent="0.2">
      <c r="A3136" s="2" t="s">
        <v>3572</v>
      </c>
      <c r="B3136" s="2" t="s">
        <v>271</v>
      </c>
      <c r="C3136" s="2" t="s">
        <v>1035</v>
      </c>
      <c r="D3136" s="2" t="s">
        <v>45</v>
      </c>
      <c r="E3136" s="2" t="s">
        <v>46</v>
      </c>
      <c r="F3136" s="2">
        <v>2725.61</v>
      </c>
      <c r="G3136" s="2">
        <v>136.28</v>
      </c>
      <c r="H3136" s="2">
        <v>2589.33</v>
      </c>
      <c r="I3136" s="2" t="s">
        <v>29</v>
      </c>
      <c r="J3136" s="4">
        <v>1.0526313756840571</v>
      </c>
      <c r="K3136" t="str">
        <f>_xlfn.XLOOKUP(D3136, dim_channels!A:A, dim_channels!C:C, "Not Found")</f>
        <v>Corporate</v>
      </c>
      <c r="L3136" t="str">
        <f>_xlfn.XLOOKUP(D3136, dim_channels!A:A, dim_channels!B:B, "Not Found")</f>
        <v>Corporate Direct</v>
      </c>
    </row>
    <row r="3137" spans="1:12" x14ac:dyDescent="0.2">
      <c r="A3137" s="3" t="s">
        <v>3573</v>
      </c>
      <c r="B3137" s="3" t="s">
        <v>272</v>
      </c>
      <c r="C3137" s="3" t="s">
        <v>236</v>
      </c>
      <c r="D3137" s="3" t="s">
        <v>169</v>
      </c>
      <c r="E3137" s="3" t="s">
        <v>46</v>
      </c>
      <c r="F3137" s="3">
        <v>5985.61</v>
      </c>
      <c r="G3137" s="3">
        <v>1197.1199999999999</v>
      </c>
      <c r="H3137" s="3">
        <v>4788.49</v>
      </c>
      <c r="I3137" s="3" t="s">
        <v>41</v>
      </c>
      <c r="J3137" s="5">
        <v>1.2499994779147501</v>
      </c>
      <c r="K3137" t="str">
        <f>_xlfn.XLOOKUP(D3137, dim_channels!A:A, dim_channels!C:C, "Not Found")</f>
        <v>GDS</v>
      </c>
      <c r="L3137" t="str">
        <f>_xlfn.XLOOKUP(D3137, dim_channels!A:A, dim_channels!B:B, "Not Found")</f>
        <v>GDS (Amadeus)</v>
      </c>
    </row>
    <row r="3138" spans="1:12" x14ac:dyDescent="0.2">
      <c r="A3138" s="2" t="s">
        <v>3574</v>
      </c>
      <c r="B3138" s="2" t="s">
        <v>291</v>
      </c>
      <c r="C3138" s="2" t="s">
        <v>118</v>
      </c>
      <c r="D3138" s="2" t="s">
        <v>33</v>
      </c>
      <c r="E3138" s="2" t="s">
        <v>34</v>
      </c>
      <c r="F3138" s="2">
        <v>11483.26</v>
      </c>
      <c r="G3138" s="2">
        <v>1722.49</v>
      </c>
      <c r="H3138" s="2">
        <v>9760.77</v>
      </c>
      <c r="I3138" s="2" t="s">
        <v>41</v>
      </c>
      <c r="J3138" s="4">
        <v>1.176470708765804</v>
      </c>
      <c r="K3138" t="str">
        <f>_xlfn.XLOOKUP(D3138, dim_channels!A:A, dim_channels!C:C, "Not Found")</f>
        <v>OTA</v>
      </c>
      <c r="L3138" t="str">
        <f>_xlfn.XLOOKUP(D3138, dim_channels!A:A, dim_channels!B:B, "Not Found")</f>
        <v>Booking.com</v>
      </c>
    </row>
    <row r="3139" spans="1:12" x14ac:dyDescent="0.2">
      <c r="A3139" s="3" t="s">
        <v>3575</v>
      </c>
      <c r="B3139" s="3" t="s">
        <v>364</v>
      </c>
      <c r="C3139" s="3" t="s">
        <v>783</v>
      </c>
      <c r="D3139" s="3" t="s">
        <v>64</v>
      </c>
      <c r="E3139" s="3" t="s">
        <v>28</v>
      </c>
      <c r="F3139" s="3">
        <v>6515.66</v>
      </c>
      <c r="G3139" s="3">
        <v>0</v>
      </c>
      <c r="H3139" s="3">
        <v>6515.66</v>
      </c>
      <c r="I3139" s="3" t="s">
        <v>29</v>
      </c>
      <c r="J3139" s="5">
        <v>1</v>
      </c>
      <c r="K3139" t="str">
        <f>_xlfn.XLOOKUP(D3139, dim_channels!A:A, dim_channels!C:C, "Not Found")</f>
        <v>Direct</v>
      </c>
      <c r="L3139" t="str">
        <f>_xlfn.XLOOKUP(D3139, dim_channels!A:A, dim_channels!B:B, "Not Found")</f>
        <v>Direct Website</v>
      </c>
    </row>
    <row r="3140" spans="1:12" x14ac:dyDescent="0.2">
      <c r="A3140" s="2" t="s">
        <v>3576</v>
      </c>
      <c r="B3140" s="2" t="s">
        <v>282</v>
      </c>
      <c r="C3140" s="2" t="s">
        <v>303</v>
      </c>
      <c r="D3140" s="2" t="s">
        <v>52</v>
      </c>
      <c r="E3140" s="2" t="s">
        <v>34</v>
      </c>
      <c r="F3140" s="2">
        <v>4000.45</v>
      </c>
      <c r="G3140" s="2">
        <v>480.05</v>
      </c>
      <c r="H3140" s="2">
        <v>3520.4</v>
      </c>
      <c r="I3140" s="2" t="s">
        <v>29</v>
      </c>
      <c r="J3140" s="4">
        <v>1.1363623451880469</v>
      </c>
      <c r="K3140" t="str">
        <f>_xlfn.XLOOKUP(D3140, dim_channels!A:A, dim_channels!C:C, "Not Found")</f>
        <v>OTA</v>
      </c>
      <c r="L3140" t="str">
        <f>_xlfn.XLOOKUP(D3140, dim_channels!A:A, dim_channels!B:B, "Not Found")</f>
        <v>Agoda</v>
      </c>
    </row>
    <row r="3141" spans="1:12" x14ac:dyDescent="0.2">
      <c r="A3141" s="3" t="s">
        <v>3577</v>
      </c>
      <c r="B3141" s="3" t="s">
        <v>560</v>
      </c>
      <c r="C3141" s="3" t="s">
        <v>195</v>
      </c>
      <c r="D3141" s="3" t="s">
        <v>169</v>
      </c>
      <c r="E3141" s="3" t="s">
        <v>34</v>
      </c>
      <c r="F3141" s="3">
        <v>9299.75</v>
      </c>
      <c r="G3141" s="3">
        <v>1859.95</v>
      </c>
      <c r="H3141" s="3">
        <v>7439.8</v>
      </c>
      <c r="I3141" s="3" t="s">
        <v>29</v>
      </c>
      <c r="J3141" s="5">
        <v>1.25</v>
      </c>
      <c r="K3141" t="str">
        <f>_xlfn.XLOOKUP(D3141, dim_channels!A:A, dim_channels!C:C, "Not Found")</f>
        <v>GDS</v>
      </c>
      <c r="L3141" t="str">
        <f>_xlfn.XLOOKUP(D3141, dim_channels!A:A, dim_channels!B:B, "Not Found")</f>
        <v>GDS (Amadeus)</v>
      </c>
    </row>
    <row r="3142" spans="1:12" x14ac:dyDescent="0.2">
      <c r="A3142" s="2" t="s">
        <v>3578</v>
      </c>
      <c r="B3142" s="2" t="s">
        <v>156</v>
      </c>
      <c r="C3142" s="2" t="s">
        <v>318</v>
      </c>
      <c r="D3142" s="2" t="s">
        <v>33</v>
      </c>
      <c r="E3142" s="2" t="s">
        <v>60</v>
      </c>
      <c r="F3142" s="2">
        <v>6236.73</v>
      </c>
      <c r="G3142" s="2">
        <v>0</v>
      </c>
      <c r="H3142" s="2">
        <v>6236.73</v>
      </c>
      <c r="I3142" s="2" t="s">
        <v>29</v>
      </c>
      <c r="J3142" s="4">
        <v>1</v>
      </c>
      <c r="K3142" t="str">
        <f>_xlfn.XLOOKUP(D3142, dim_channels!A:A, dim_channels!C:C, "Not Found")</f>
        <v>OTA</v>
      </c>
      <c r="L3142" t="str">
        <f>_xlfn.XLOOKUP(D3142, dim_channels!A:A, dim_channels!B:B, "Not Found")</f>
        <v>Booking.com</v>
      </c>
    </row>
    <row r="3143" spans="1:12" x14ac:dyDescent="0.2">
      <c r="A3143" s="3" t="s">
        <v>3579</v>
      </c>
      <c r="B3143" s="3" t="s">
        <v>219</v>
      </c>
      <c r="C3143" s="3" t="s">
        <v>451</v>
      </c>
      <c r="D3143" s="3" t="s">
        <v>33</v>
      </c>
      <c r="E3143" s="3" t="s">
        <v>34</v>
      </c>
      <c r="F3143" s="3">
        <v>6053.4</v>
      </c>
      <c r="G3143" s="3">
        <v>908.01</v>
      </c>
      <c r="H3143" s="3">
        <v>5145.3900000000003</v>
      </c>
      <c r="I3143" s="3" t="s">
        <v>29</v>
      </c>
      <c r="J3143" s="5">
        <v>1.1764705882352939</v>
      </c>
      <c r="K3143" t="str">
        <f>_xlfn.XLOOKUP(D3143, dim_channels!A:A, dim_channels!C:C, "Not Found")</f>
        <v>OTA</v>
      </c>
      <c r="L3143" t="str">
        <f>_xlfn.XLOOKUP(D3143, dim_channels!A:A, dim_channels!B:B, "Not Found")</f>
        <v>Booking.com</v>
      </c>
    </row>
    <row r="3144" spans="1:12" x14ac:dyDescent="0.2">
      <c r="A3144" s="2" t="s">
        <v>3580</v>
      </c>
      <c r="B3144" s="2" t="s">
        <v>866</v>
      </c>
      <c r="C3144" s="2" t="s">
        <v>334</v>
      </c>
      <c r="D3144" s="2" t="s">
        <v>52</v>
      </c>
      <c r="E3144" s="2" t="s">
        <v>60</v>
      </c>
      <c r="F3144" s="2">
        <v>5148.3999999999996</v>
      </c>
      <c r="G3144" s="2">
        <v>0</v>
      </c>
      <c r="H3144" s="2">
        <v>5148.3999999999996</v>
      </c>
      <c r="I3144" s="2" t="s">
        <v>29</v>
      </c>
      <c r="J3144" s="4">
        <v>1</v>
      </c>
      <c r="K3144" t="str">
        <f>_xlfn.XLOOKUP(D3144, dim_channels!A:A, dim_channels!C:C, "Not Found")</f>
        <v>OTA</v>
      </c>
      <c r="L3144" t="str">
        <f>_xlfn.XLOOKUP(D3144, dim_channels!A:A, dim_channels!B:B, "Not Found")</f>
        <v>Agoda</v>
      </c>
    </row>
    <row r="3145" spans="1:12" x14ac:dyDescent="0.2">
      <c r="A3145" s="3" t="s">
        <v>3581</v>
      </c>
      <c r="B3145" s="3" t="s">
        <v>787</v>
      </c>
      <c r="C3145" s="3" t="s">
        <v>193</v>
      </c>
      <c r="D3145" s="3" t="s">
        <v>45</v>
      </c>
      <c r="E3145" s="3" t="s">
        <v>46</v>
      </c>
      <c r="F3145" s="3">
        <v>12425.91</v>
      </c>
      <c r="G3145" s="3">
        <v>621.29999999999995</v>
      </c>
      <c r="H3145" s="3">
        <v>11804.61</v>
      </c>
      <c r="I3145" s="3" t="s">
        <v>29</v>
      </c>
      <c r="J3145" s="5">
        <v>1.0526319802178981</v>
      </c>
      <c r="K3145" t="str">
        <f>_xlfn.XLOOKUP(D3145, dim_channels!A:A, dim_channels!C:C, "Not Found")</f>
        <v>Corporate</v>
      </c>
      <c r="L3145" t="str">
        <f>_xlfn.XLOOKUP(D3145, dim_channels!A:A, dim_channels!B:B, "Not Found")</f>
        <v>Corporate Direct</v>
      </c>
    </row>
    <row r="3146" spans="1:12" x14ac:dyDescent="0.2">
      <c r="A3146" s="2" t="s">
        <v>3582</v>
      </c>
      <c r="B3146" s="2" t="s">
        <v>720</v>
      </c>
      <c r="C3146" s="2" t="s">
        <v>193</v>
      </c>
      <c r="D3146" s="2" t="s">
        <v>45</v>
      </c>
      <c r="E3146" s="2" t="s">
        <v>46</v>
      </c>
      <c r="F3146" s="2">
        <v>6827.3</v>
      </c>
      <c r="G3146" s="2">
        <v>341.36</v>
      </c>
      <c r="H3146" s="2">
        <v>6485.94</v>
      </c>
      <c r="I3146" s="2" t="s">
        <v>41</v>
      </c>
      <c r="J3146" s="4">
        <v>1.0526307674754929</v>
      </c>
      <c r="K3146" t="str">
        <f>_xlfn.XLOOKUP(D3146, dim_channels!A:A, dim_channels!C:C, "Not Found")</f>
        <v>Corporate</v>
      </c>
      <c r="L3146" t="str">
        <f>_xlfn.XLOOKUP(D3146, dim_channels!A:A, dim_channels!B:B, "Not Found")</f>
        <v>Corporate Direct</v>
      </c>
    </row>
    <row r="3147" spans="1:12" x14ac:dyDescent="0.2">
      <c r="A3147" s="3" t="s">
        <v>3583</v>
      </c>
      <c r="B3147" s="3" t="s">
        <v>295</v>
      </c>
      <c r="C3147" s="3" t="s">
        <v>543</v>
      </c>
      <c r="D3147" s="3" t="s">
        <v>52</v>
      </c>
      <c r="E3147" s="3" t="s">
        <v>34</v>
      </c>
      <c r="F3147" s="3">
        <v>2842.61</v>
      </c>
      <c r="G3147" s="3">
        <v>341.11</v>
      </c>
      <c r="H3147" s="3">
        <v>2501.5</v>
      </c>
      <c r="I3147" s="3" t="s">
        <v>41</v>
      </c>
      <c r="J3147" s="5">
        <v>1.136362182690386</v>
      </c>
      <c r="K3147" t="str">
        <f>_xlfn.XLOOKUP(D3147, dim_channels!A:A, dim_channels!C:C, "Not Found")</f>
        <v>OTA</v>
      </c>
      <c r="L3147" t="str">
        <f>_xlfn.XLOOKUP(D3147, dim_channels!A:A, dim_channels!B:B, "Not Found")</f>
        <v>Agoda</v>
      </c>
    </row>
    <row r="3148" spans="1:12" x14ac:dyDescent="0.2">
      <c r="A3148" s="2" t="s">
        <v>3584</v>
      </c>
      <c r="B3148" s="2" t="s">
        <v>132</v>
      </c>
      <c r="C3148" s="2" t="s">
        <v>378</v>
      </c>
      <c r="D3148" s="2" t="s">
        <v>52</v>
      </c>
      <c r="E3148" s="2" t="s">
        <v>60</v>
      </c>
      <c r="F3148" s="2">
        <v>5474.78</v>
      </c>
      <c r="G3148" s="2">
        <v>0</v>
      </c>
      <c r="H3148" s="2">
        <v>5474.78</v>
      </c>
      <c r="I3148" s="2" t="s">
        <v>29</v>
      </c>
      <c r="J3148" s="4">
        <v>1</v>
      </c>
      <c r="K3148" t="str">
        <f>_xlfn.XLOOKUP(D3148, dim_channels!A:A, dim_channels!C:C, "Not Found")</f>
        <v>OTA</v>
      </c>
      <c r="L3148" t="str">
        <f>_xlfn.XLOOKUP(D3148, dim_channels!A:A, dim_channels!B:B, "Not Found")</f>
        <v>Agoda</v>
      </c>
    </row>
    <row r="3149" spans="1:12" x14ac:dyDescent="0.2">
      <c r="A3149" s="3" t="s">
        <v>3585</v>
      </c>
      <c r="B3149" s="3" t="s">
        <v>619</v>
      </c>
      <c r="C3149" s="3" t="s">
        <v>300</v>
      </c>
      <c r="D3149" s="3" t="s">
        <v>169</v>
      </c>
      <c r="E3149" s="3" t="s">
        <v>46</v>
      </c>
      <c r="F3149" s="3">
        <v>2906.2</v>
      </c>
      <c r="G3149" s="3">
        <v>581.24</v>
      </c>
      <c r="H3149" s="3">
        <v>2324.96</v>
      </c>
      <c r="I3149" s="3" t="s">
        <v>56</v>
      </c>
      <c r="J3149" s="5">
        <v>1.25</v>
      </c>
      <c r="K3149" t="str">
        <f>_xlfn.XLOOKUP(D3149, dim_channels!A:A, dim_channels!C:C, "Not Found")</f>
        <v>GDS</v>
      </c>
      <c r="L3149" t="str">
        <f>_xlfn.XLOOKUP(D3149, dim_channels!A:A, dim_channels!B:B, "Not Found")</f>
        <v>GDS (Amadeus)</v>
      </c>
    </row>
    <row r="3150" spans="1:12" x14ac:dyDescent="0.2">
      <c r="A3150" s="2" t="s">
        <v>3586</v>
      </c>
      <c r="B3150" s="2" t="s">
        <v>167</v>
      </c>
      <c r="C3150" s="2" t="s">
        <v>239</v>
      </c>
      <c r="D3150" s="2" t="s">
        <v>64</v>
      </c>
      <c r="E3150" s="2" t="s">
        <v>115</v>
      </c>
      <c r="F3150" s="2">
        <v>6320.54</v>
      </c>
      <c r="G3150" s="2">
        <v>0</v>
      </c>
      <c r="H3150" s="2">
        <v>6320.54</v>
      </c>
      <c r="I3150" s="2" t="s">
        <v>29</v>
      </c>
      <c r="J3150" s="4">
        <v>1</v>
      </c>
      <c r="K3150" t="str">
        <f>_xlfn.XLOOKUP(D3150, dim_channels!A:A, dim_channels!C:C, "Not Found")</f>
        <v>Direct</v>
      </c>
      <c r="L3150" t="str">
        <f>_xlfn.XLOOKUP(D3150, dim_channels!A:A, dim_channels!B:B, "Not Found")</f>
        <v>Direct Website</v>
      </c>
    </row>
    <row r="3151" spans="1:12" x14ac:dyDescent="0.2">
      <c r="A3151" s="3" t="s">
        <v>3587</v>
      </c>
      <c r="B3151" s="3" t="s">
        <v>471</v>
      </c>
      <c r="C3151" s="3" t="s">
        <v>1623</v>
      </c>
      <c r="D3151" s="3" t="s">
        <v>114</v>
      </c>
      <c r="E3151" s="3" t="s">
        <v>46</v>
      </c>
      <c r="F3151" s="3">
        <v>3685</v>
      </c>
      <c r="G3151" s="3">
        <v>368.5</v>
      </c>
      <c r="H3151" s="3">
        <v>3316.5</v>
      </c>
      <c r="I3151" s="3" t="s">
        <v>29</v>
      </c>
      <c r="J3151" s="5">
        <v>1.1111111111111109</v>
      </c>
      <c r="K3151" t="str">
        <f>_xlfn.XLOOKUP(D3151, dim_channels!A:A, dim_channels!C:C, "Not Found")</f>
        <v>Offline</v>
      </c>
      <c r="L3151" t="str">
        <f>_xlfn.XLOOKUP(D3151, dim_channels!A:A, dim_channels!B:B, "Not Found")</f>
        <v>Travel Agency</v>
      </c>
    </row>
    <row r="3152" spans="1:12" x14ac:dyDescent="0.2">
      <c r="A3152" s="2" t="s">
        <v>3588</v>
      </c>
      <c r="B3152" s="2" t="s">
        <v>244</v>
      </c>
      <c r="C3152" s="2" t="s">
        <v>84</v>
      </c>
      <c r="D3152" s="2" t="s">
        <v>64</v>
      </c>
      <c r="E3152" s="2" t="s">
        <v>115</v>
      </c>
      <c r="F3152" s="2">
        <v>7285.89</v>
      </c>
      <c r="G3152" s="2">
        <v>0</v>
      </c>
      <c r="H3152" s="2">
        <v>7285.89</v>
      </c>
      <c r="I3152" s="2" t="s">
        <v>56</v>
      </c>
      <c r="J3152" s="4">
        <v>1</v>
      </c>
      <c r="K3152" t="str">
        <f>_xlfn.XLOOKUP(D3152, dim_channels!A:A, dim_channels!C:C, "Not Found")</f>
        <v>Direct</v>
      </c>
      <c r="L3152" t="str">
        <f>_xlfn.XLOOKUP(D3152, dim_channels!A:A, dim_channels!B:B, "Not Found")</f>
        <v>Direct Website</v>
      </c>
    </row>
    <row r="3153" spans="1:12" x14ac:dyDescent="0.2">
      <c r="A3153" s="3" t="s">
        <v>3589</v>
      </c>
      <c r="B3153" s="3" t="s">
        <v>334</v>
      </c>
      <c r="C3153" s="3" t="s">
        <v>724</v>
      </c>
      <c r="D3153" s="3" t="s">
        <v>64</v>
      </c>
      <c r="E3153" s="3" t="s">
        <v>28</v>
      </c>
      <c r="F3153" s="3">
        <v>18232.14</v>
      </c>
      <c r="G3153" s="3">
        <v>0</v>
      </c>
      <c r="H3153" s="3">
        <v>18232.14</v>
      </c>
      <c r="I3153" s="3" t="s">
        <v>29</v>
      </c>
      <c r="J3153" s="5">
        <v>1</v>
      </c>
      <c r="K3153" t="str">
        <f>_xlfn.XLOOKUP(D3153, dim_channels!A:A, dim_channels!C:C, "Not Found")</f>
        <v>Direct</v>
      </c>
      <c r="L3153" t="str">
        <f>_xlfn.XLOOKUP(D3153, dim_channels!A:A, dim_channels!B:B, "Not Found")</f>
        <v>Direct Website</v>
      </c>
    </row>
    <row r="3154" spans="1:12" x14ac:dyDescent="0.2">
      <c r="A3154" s="2" t="s">
        <v>3590</v>
      </c>
      <c r="B3154" s="2" t="s">
        <v>824</v>
      </c>
      <c r="C3154" s="2" t="s">
        <v>63</v>
      </c>
      <c r="D3154" s="2" t="s">
        <v>45</v>
      </c>
      <c r="E3154" s="2" t="s">
        <v>46</v>
      </c>
      <c r="F3154" s="2">
        <v>1923.67</v>
      </c>
      <c r="G3154" s="2">
        <v>96.18</v>
      </c>
      <c r="H3154" s="2">
        <v>1827.49</v>
      </c>
      <c r="I3154" s="2" t="s">
        <v>41</v>
      </c>
      <c r="J3154" s="4">
        <v>1.0526295629524649</v>
      </c>
      <c r="K3154" t="str">
        <f>_xlfn.XLOOKUP(D3154, dim_channels!A:A, dim_channels!C:C, "Not Found")</f>
        <v>Corporate</v>
      </c>
      <c r="L3154" t="str">
        <f>_xlfn.XLOOKUP(D3154, dim_channels!A:A, dim_channels!B:B, "Not Found")</f>
        <v>Corporate Direct</v>
      </c>
    </row>
    <row r="3155" spans="1:12" x14ac:dyDescent="0.2">
      <c r="A3155" s="3" t="s">
        <v>3591</v>
      </c>
      <c r="B3155" s="3" t="s">
        <v>213</v>
      </c>
      <c r="C3155" s="3" t="s">
        <v>409</v>
      </c>
      <c r="D3155" s="3" t="s">
        <v>27</v>
      </c>
      <c r="E3155" s="3" t="s">
        <v>60</v>
      </c>
      <c r="F3155" s="3">
        <v>5511.13</v>
      </c>
      <c r="G3155" s="3">
        <v>0</v>
      </c>
      <c r="H3155" s="3">
        <v>5511.13</v>
      </c>
      <c r="I3155" s="3" t="s">
        <v>56</v>
      </c>
      <c r="J3155" s="5">
        <v>1</v>
      </c>
      <c r="K3155" t="str">
        <f>_xlfn.XLOOKUP(D3155, dim_channels!A:A, dim_channels!C:C, "Not Found")</f>
        <v>OTA</v>
      </c>
      <c r="L3155" t="str">
        <f>_xlfn.XLOOKUP(D3155, dim_channels!A:A, dim_channels!B:B, "Not Found")</f>
        <v>Expedia</v>
      </c>
    </row>
    <row r="3156" spans="1:12" x14ac:dyDescent="0.2">
      <c r="A3156" s="2" t="s">
        <v>3592</v>
      </c>
      <c r="B3156" s="2" t="s">
        <v>364</v>
      </c>
      <c r="C3156" s="2" t="s">
        <v>148</v>
      </c>
      <c r="D3156" s="2" t="s">
        <v>52</v>
      </c>
      <c r="E3156" s="2" t="s">
        <v>60</v>
      </c>
      <c r="F3156" s="2">
        <v>5176.09</v>
      </c>
      <c r="G3156" s="2">
        <v>0</v>
      </c>
      <c r="H3156" s="2">
        <v>5176.09</v>
      </c>
      <c r="I3156" s="2" t="s">
        <v>29</v>
      </c>
      <c r="J3156" s="4">
        <v>1</v>
      </c>
      <c r="K3156" t="str">
        <f>_xlfn.XLOOKUP(D3156, dim_channels!A:A, dim_channels!C:C, "Not Found")</f>
        <v>OTA</v>
      </c>
      <c r="L3156" t="str">
        <f>_xlfn.XLOOKUP(D3156, dim_channels!A:A, dim_channels!B:B, "Not Found")</f>
        <v>Agoda</v>
      </c>
    </row>
    <row r="3157" spans="1:12" x14ac:dyDescent="0.2">
      <c r="A3157" s="3" t="s">
        <v>3593</v>
      </c>
      <c r="B3157" s="3" t="s">
        <v>126</v>
      </c>
      <c r="C3157" s="3" t="s">
        <v>300</v>
      </c>
      <c r="D3157" s="3" t="s">
        <v>64</v>
      </c>
      <c r="E3157" s="3" t="s">
        <v>115</v>
      </c>
      <c r="F3157" s="3">
        <v>14057.62</v>
      </c>
      <c r="G3157" s="3">
        <v>0</v>
      </c>
      <c r="H3157" s="3">
        <v>14057.62</v>
      </c>
      <c r="I3157" s="3" t="s">
        <v>41</v>
      </c>
      <c r="J3157" s="5">
        <v>1</v>
      </c>
      <c r="K3157" t="str">
        <f>_xlfn.XLOOKUP(D3157, dim_channels!A:A, dim_channels!C:C, "Not Found")</f>
        <v>Direct</v>
      </c>
      <c r="L3157" t="str">
        <f>_xlfn.XLOOKUP(D3157, dim_channels!A:A, dim_channels!B:B, "Not Found")</f>
        <v>Direct Website</v>
      </c>
    </row>
    <row r="3158" spans="1:12" x14ac:dyDescent="0.2">
      <c r="A3158" s="2" t="s">
        <v>3594</v>
      </c>
      <c r="B3158" s="2" t="s">
        <v>373</v>
      </c>
      <c r="C3158" s="2" t="s">
        <v>986</v>
      </c>
      <c r="D3158" s="2" t="s">
        <v>27</v>
      </c>
      <c r="E3158" s="2" t="s">
        <v>60</v>
      </c>
      <c r="F3158" s="2">
        <v>4735.05</v>
      </c>
      <c r="G3158" s="2">
        <v>0</v>
      </c>
      <c r="H3158" s="2">
        <v>4735.05</v>
      </c>
      <c r="I3158" s="2" t="s">
        <v>41</v>
      </c>
      <c r="J3158" s="4">
        <v>1</v>
      </c>
      <c r="K3158" t="str">
        <f>_xlfn.XLOOKUP(D3158, dim_channels!A:A, dim_channels!C:C, "Not Found")</f>
        <v>OTA</v>
      </c>
      <c r="L3158" t="str">
        <f>_xlfn.XLOOKUP(D3158, dim_channels!A:A, dim_channels!B:B, "Not Found")</f>
        <v>Expedia</v>
      </c>
    </row>
    <row r="3159" spans="1:12" x14ac:dyDescent="0.2">
      <c r="A3159" s="3" t="s">
        <v>3595</v>
      </c>
      <c r="B3159" s="3" t="s">
        <v>866</v>
      </c>
      <c r="C3159" s="3" t="s">
        <v>318</v>
      </c>
      <c r="D3159" s="3" t="s">
        <v>114</v>
      </c>
      <c r="E3159" s="3" t="s">
        <v>46</v>
      </c>
      <c r="F3159" s="3">
        <v>9833.58</v>
      </c>
      <c r="G3159" s="3">
        <v>983.36</v>
      </c>
      <c r="H3159" s="3">
        <v>8850.2199999999993</v>
      </c>
      <c r="I3159" s="3" t="s">
        <v>41</v>
      </c>
      <c r="J3159" s="5">
        <v>1.111111362203425</v>
      </c>
      <c r="K3159" t="str">
        <f>_xlfn.XLOOKUP(D3159, dim_channels!A:A, dim_channels!C:C, "Not Found")</f>
        <v>Offline</v>
      </c>
      <c r="L3159" t="str">
        <f>_xlfn.XLOOKUP(D3159, dim_channels!A:A, dim_channels!B:B, "Not Found")</f>
        <v>Travel Agency</v>
      </c>
    </row>
    <row r="3160" spans="1:12" x14ac:dyDescent="0.2">
      <c r="A3160" s="2" t="s">
        <v>3596</v>
      </c>
      <c r="B3160" s="2" t="s">
        <v>205</v>
      </c>
      <c r="C3160" s="2" t="s">
        <v>244</v>
      </c>
      <c r="D3160" s="2" t="s">
        <v>33</v>
      </c>
      <c r="E3160" s="2" t="s">
        <v>28</v>
      </c>
      <c r="F3160" s="2">
        <v>2501.34</v>
      </c>
      <c r="G3160" s="2">
        <v>375.2</v>
      </c>
      <c r="H3160" s="2">
        <v>2126.14</v>
      </c>
      <c r="I3160" s="2" t="s">
        <v>29</v>
      </c>
      <c r="J3160" s="4">
        <v>1.176470034898925</v>
      </c>
      <c r="K3160" t="str">
        <f>_xlfn.XLOOKUP(D3160, dim_channels!A:A, dim_channels!C:C, "Not Found")</f>
        <v>OTA</v>
      </c>
      <c r="L3160" t="str">
        <f>_xlfn.XLOOKUP(D3160, dim_channels!A:A, dim_channels!B:B, "Not Found")</f>
        <v>Booking.com</v>
      </c>
    </row>
    <row r="3161" spans="1:12" x14ac:dyDescent="0.2">
      <c r="A3161" s="3" t="s">
        <v>3597</v>
      </c>
      <c r="B3161" s="3" t="s">
        <v>456</v>
      </c>
      <c r="C3161" s="3" t="s">
        <v>740</v>
      </c>
      <c r="D3161" s="3" t="s">
        <v>64</v>
      </c>
      <c r="E3161" s="3" t="s">
        <v>34</v>
      </c>
      <c r="F3161" s="3">
        <v>3138.66</v>
      </c>
      <c r="G3161" s="3">
        <v>0</v>
      </c>
      <c r="H3161" s="3">
        <v>3138.66</v>
      </c>
      <c r="I3161" s="3" t="s">
        <v>29</v>
      </c>
      <c r="J3161" s="5">
        <v>1</v>
      </c>
      <c r="K3161" t="str">
        <f>_xlfn.XLOOKUP(D3161, dim_channels!A:A, dim_channels!C:C, "Not Found")</f>
        <v>Direct</v>
      </c>
      <c r="L3161" t="str">
        <f>_xlfn.XLOOKUP(D3161, dim_channels!A:A, dim_channels!B:B, "Not Found")</f>
        <v>Direct Website</v>
      </c>
    </row>
    <row r="3162" spans="1:12" x14ac:dyDescent="0.2">
      <c r="A3162" s="2" t="s">
        <v>3598</v>
      </c>
      <c r="B3162" s="2" t="s">
        <v>51</v>
      </c>
      <c r="C3162" s="2" t="s">
        <v>753</v>
      </c>
      <c r="D3162" s="2" t="s">
        <v>52</v>
      </c>
      <c r="E3162" s="2" t="s">
        <v>34</v>
      </c>
      <c r="F3162" s="2">
        <v>2955.76</v>
      </c>
      <c r="G3162" s="2">
        <v>354.69</v>
      </c>
      <c r="H3162" s="2">
        <v>2601.0700000000002</v>
      </c>
      <c r="I3162" s="2" t="s">
        <v>56</v>
      </c>
      <c r="J3162" s="4">
        <v>1.1363631121038651</v>
      </c>
      <c r="K3162" t="str">
        <f>_xlfn.XLOOKUP(D3162, dim_channels!A:A, dim_channels!C:C, "Not Found")</f>
        <v>OTA</v>
      </c>
      <c r="L3162" t="str">
        <f>_xlfn.XLOOKUP(D3162, dim_channels!A:A, dim_channels!B:B, "Not Found")</f>
        <v>Agoda</v>
      </c>
    </row>
    <row r="3163" spans="1:12" x14ac:dyDescent="0.2">
      <c r="A3163" s="3" t="s">
        <v>3599</v>
      </c>
      <c r="B3163" s="3" t="s">
        <v>649</v>
      </c>
      <c r="C3163" s="3" t="s">
        <v>67</v>
      </c>
      <c r="D3163" s="3" t="s">
        <v>52</v>
      </c>
      <c r="E3163" s="3" t="s">
        <v>60</v>
      </c>
      <c r="F3163" s="3">
        <v>15622.37</v>
      </c>
      <c r="G3163" s="3">
        <v>0</v>
      </c>
      <c r="H3163" s="3">
        <v>15622.37</v>
      </c>
      <c r="I3163" s="3" t="s">
        <v>29</v>
      </c>
      <c r="J3163" s="5">
        <v>1</v>
      </c>
      <c r="K3163" t="str">
        <f>_xlfn.XLOOKUP(D3163, dim_channels!A:A, dim_channels!C:C, "Not Found")</f>
        <v>OTA</v>
      </c>
      <c r="L3163" t="str">
        <f>_xlfn.XLOOKUP(D3163, dim_channels!A:A, dim_channels!B:B, "Not Found")</f>
        <v>Agoda</v>
      </c>
    </row>
    <row r="3164" spans="1:12" x14ac:dyDescent="0.2">
      <c r="A3164" s="2" t="s">
        <v>3600</v>
      </c>
      <c r="B3164" s="2" t="s">
        <v>783</v>
      </c>
      <c r="C3164" s="2" t="s">
        <v>305</v>
      </c>
      <c r="D3164" s="2" t="s">
        <v>114</v>
      </c>
      <c r="E3164" s="2" t="s">
        <v>46</v>
      </c>
      <c r="F3164" s="2">
        <v>6411.79</v>
      </c>
      <c r="G3164" s="2">
        <v>641.17999999999995</v>
      </c>
      <c r="H3164" s="2">
        <v>5770.61</v>
      </c>
      <c r="I3164" s="2" t="s">
        <v>56</v>
      </c>
      <c r="J3164" s="4">
        <v>1.1111113036576721</v>
      </c>
      <c r="K3164" t="str">
        <f>_xlfn.XLOOKUP(D3164, dim_channels!A:A, dim_channels!C:C, "Not Found")</f>
        <v>Offline</v>
      </c>
      <c r="L3164" t="str">
        <f>_xlfn.XLOOKUP(D3164, dim_channels!A:A, dim_channels!B:B, "Not Found")</f>
        <v>Travel Agency</v>
      </c>
    </row>
    <row r="3165" spans="1:12" x14ac:dyDescent="0.2">
      <c r="A3165" s="3" t="s">
        <v>3601</v>
      </c>
      <c r="B3165" s="3" t="s">
        <v>286</v>
      </c>
      <c r="C3165" s="3" t="s">
        <v>118</v>
      </c>
      <c r="D3165" s="3" t="s">
        <v>114</v>
      </c>
      <c r="E3165" s="3" t="s">
        <v>115</v>
      </c>
      <c r="F3165" s="3">
        <v>3470.34</v>
      </c>
      <c r="G3165" s="3">
        <v>347.03</v>
      </c>
      <c r="H3165" s="3">
        <v>3123.31</v>
      </c>
      <c r="I3165" s="3" t="s">
        <v>29</v>
      </c>
      <c r="J3165" s="5">
        <v>1.111109688119335</v>
      </c>
      <c r="K3165" t="str">
        <f>_xlfn.XLOOKUP(D3165, dim_channels!A:A, dim_channels!C:C, "Not Found")</f>
        <v>Offline</v>
      </c>
      <c r="L3165" t="str">
        <f>_xlfn.XLOOKUP(D3165, dim_channels!A:A, dim_channels!B:B, "Not Found")</f>
        <v>Travel Agency</v>
      </c>
    </row>
    <row r="3166" spans="1:12" x14ac:dyDescent="0.2">
      <c r="A3166" s="2" t="s">
        <v>3602</v>
      </c>
      <c r="B3166" s="2" t="s">
        <v>378</v>
      </c>
      <c r="C3166" s="2" t="s">
        <v>266</v>
      </c>
      <c r="D3166" s="2" t="s">
        <v>114</v>
      </c>
      <c r="E3166" s="2" t="s">
        <v>46</v>
      </c>
      <c r="F3166" s="2">
        <v>5995.71</v>
      </c>
      <c r="G3166" s="2">
        <v>599.57000000000005</v>
      </c>
      <c r="H3166" s="2">
        <v>5396.14</v>
      </c>
      <c r="I3166" s="2" t="s">
        <v>41</v>
      </c>
      <c r="J3166" s="4">
        <v>1.111110905202608</v>
      </c>
      <c r="K3166" t="str">
        <f>_xlfn.XLOOKUP(D3166, dim_channels!A:A, dim_channels!C:C, "Not Found")</f>
        <v>Offline</v>
      </c>
      <c r="L3166" t="str">
        <f>_xlfn.XLOOKUP(D3166, dim_channels!A:A, dim_channels!B:B, "Not Found")</f>
        <v>Travel Agency</v>
      </c>
    </row>
    <row r="3167" spans="1:12" x14ac:dyDescent="0.2">
      <c r="A3167" s="3" t="s">
        <v>3603</v>
      </c>
      <c r="B3167" s="3" t="s">
        <v>355</v>
      </c>
      <c r="C3167" s="3" t="s">
        <v>787</v>
      </c>
      <c r="D3167" s="3" t="s">
        <v>52</v>
      </c>
      <c r="E3167" s="3" t="s">
        <v>60</v>
      </c>
      <c r="F3167" s="3">
        <v>4281.87</v>
      </c>
      <c r="G3167" s="3">
        <v>0</v>
      </c>
      <c r="H3167" s="3">
        <v>4281.87</v>
      </c>
      <c r="I3167" s="3" t="s">
        <v>29</v>
      </c>
      <c r="J3167" s="5">
        <v>1</v>
      </c>
      <c r="K3167" t="str">
        <f>_xlfn.XLOOKUP(D3167, dim_channels!A:A, dim_channels!C:C, "Not Found")</f>
        <v>OTA</v>
      </c>
      <c r="L3167" t="str">
        <f>_xlfn.XLOOKUP(D3167, dim_channels!A:A, dim_channels!B:B, "Not Found")</f>
        <v>Agoda</v>
      </c>
    </row>
    <row r="3168" spans="1:12" x14ac:dyDescent="0.2">
      <c r="A3168" s="2" t="s">
        <v>3604</v>
      </c>
      <c r="B3168" s="2" t="s">
        <v>448</v>
      </c>
      <c r="C3168" s="2" t="s">
        <v>242</v>
      </c>
      <c r="D3168" s="2" t="s">
        <v>206</v>
      </c>
      <c r="E3168" s="2" t="s">
        <v>207</v>
      </c>
      <c r="F3168" s="2">
        <v>2820.79</v>
      </c>
      <c r="G3168" s="2">
        <v>0</v>
      </c>
      <c r="H3168" s="2">
        <v>2820.79</v>
      </c>
      <c r="I3168" s="2" t="s">
        <v>29</v>
      </c>
      <c r="J3168" s="4">
        <v>1</v>
      </c>
      <c r="K3168" t="str">
        <f>_xlfn.XLOOKUP(D3168, dim_channels!A:A, dim_channels!C:C, "Not Found")</f>
        <v>Direct</v>
      </c>
      <c r="L3168" t="str">
        <f>_xlfn.XLOOKUP(D3168, dim_channels!A:A, dim_channels!B:B, "Not Found")</f>
        <v>Walk-in</v>
      </c>
    </row>
    <row r="3169" spans="1:12" x14ac:dyDescent="0.2">
      <c r="A3169" s="3" t="s">
        <v>3605</v>
      </c>
      <c r="B3169" s="3" t="s">
        <v>430</v>
      </c>
      <c r="C3169" s="3" t="s">
        <v>495</v>
      </c>
      <c r="D3169" s="3" t="s">
        <v>169</v>
      </c>
      <c r="E3169" s="3" t="s">
        <v>46</v>
      </c>
      <c r="F3169" s="3">
        <v>3228.83</v>
      </c>
      <c r="G3169" s="3">
        <v>645.77</v>
      </c>
      <c r="H3169" s="3">
        <v>2583.06</v>
      </c>
      <c r="I3169" s="3" t="s">
        <v>29</v>
      </c>
      <c r="J3169" s="5">
        <v>1.2500019356886789</v>
      </c>
      <c r="K3169" t="str">
        <f>_xlfn.XLOOKUP(D3169, dim_channels!A:A, dim_channels!C:C, "Not Found")</f>
        <v>GDS</v>
      </c>
      <c r="L3169" t="str">
        <f>_xlfn.XLOOKUP(D3169, dim_channels!A:A, dim_channels!B:B, "Not Found")</f>
        <v>GDS (Amadeus)</v>
      </c>
    </row>
    <row r="3170" spans="1:12" x14ac:dyDescent="0.2">
      <c r="A3170" s="2" t="s">
        <v>3606</v>
      </c>
      <c r="B3170" s="2" t="s">
        <v>826</v>
      </c>
      <c r="C3170" s="2" t="s">
        <v>685</v>
      </c>
      <c r="D3170" s="2" t="s">
        <v>33</v>
      </c>
      <c r="E3170" s="2" t="s">
        <v>60</v>
      </c>
      <c r="F3170" s="2">
        <v>2313.98</v>
      </c>
      <c r="G3170" s="2">
        <v>0</v>
      </c>
      <c r="H3170" s="2">
        <v>2313.98</v>
      </c>
      <c r="I3170" s="2" t="s">
        <v>29</v>
      </c>
      <c r="J3170" s="4">
        <v>1</v>
      </c>
      <c r="K3170" t="str">
        <f>_xlfn.XLOOKUP(D3170, dim_channels!A:A, dim_channels!C:C, "Not Found")</f>
        <v>OTA</v>
      </c>
      <c r="L3170" t="str">
        <f>_xlfn.XLOOKUP(D3170, dim_channels!A:A, dim_channels!B:B, "Not Found")</f>
        <v>Booking.com</v>
      </c>
    </row>
    <row r="3171" spans="1:12" x14ac:dyDescent="0.2">
      <c r="A3171" s="3" t="s">
        <v>3607</v>
      </c>
      <c r="B3171" s="3" t="s">
        <v>904</v>
      </c>
      <c r="C3171" s="3" t="s">
        <v>367</v>
      </c>
      <c r="D3171" s="3" t="s">
        <v>52</v>
      </c>
      <c r="E3171" s="3" t="s">
        <v>34</v>
      </c>
      <c r="F3171" s="3">
        <v>12274.48</v>
      </c>
      <c r="G3171" s="3">
        <v>1472.94</v>
      </c>
      <c r="H3171" s="3">
        <v>10801.54</v>
      </c>
      <c r="I3171" s="3" t="s">
        <v>41</v>
      </c>
      <c r="J3171" s="5">
        <v>1.136363888852886</v>
      </c>
      <c r="K3171" t="str">
        <f>_xlfn.XLOOKUP(D3171, dim_channels!A:A, dim_channels!C:C, "Not Found")</f>
        <v>OTA</v>
      </c>
      <c r="L3171" t="str">
        <f>_xlfn.XLOOKUP(D3171, dim_channels!A:A, dim_channels!B:B, "Not Found")</f>
        <v>Agoda</v>
      </c>
    </row>
    <row r="3172" spans="1:12" x14ac:dyDescent="0.2">
      <c r="A3172" s="2" t="s">
        <v>3608</v>
      </c>
      <c r="B3172" s="2" t="s">
        <v>612</v>
      </c>
      <c r="C3172" s="2" t="s">
        <v>498</v>
      </c>
      <c r="D3172" s="2" t="s">
        <v>206</v>
      </c>
      <c r="E3172" s="2" t="s">
        <v>207</v>
      </c>
      <c r="F3172" s="2">
        <v>10832.33</v>
      </c>
      <c r="G3172" s="2">
        <v>0</v>
      </c>
      <c r="H3172" s="2">
        <v>10832.33</v>
      </c>
      <c r="I3172" s="2" t="s">
        <v>56</v>
      </c>
      <c r="J3172" s="4">
        <v>1</v>
      </c>
      <c r="K3172" t="str">
        <f>_xlfn.XLOOKUP(D3172, dim_channels!A:A, dim_channels!C:C, "Not Found")</f>
        <v>Direct</v>
      </c>
      <c r="L3172" t="str">
        <f>_xlfn.XLOOKUP(D3172, dim_channels!A:A, dim_channels!B:B, "Not Found")</f>
        <v>Walk-in</v>
      </c>
    </row>
    <row r="3173" spans="1:12" x14ac:dyDescent="0.2">
      <c r="A3173" s="3" t="s">
        <v>3609</v>
      </c>
      <c r="B3173" s="3" t="s">
        <v>463</v>
      </c>
      <c r="C3173" s="3" t="s">
        <v>334</v>
      </c>
      <c r="D3173" s="3" t="s">
        <v>33</v>
      </c>
      <c r="E3173" s="3" t="s">
        <v>34</v>
      </c>
      <c r="F3173" s="3">
        <v>10448.969999999999</v>
      </c>
      <c r="G3173" s="3">
        <v>1567.35</v>
      </c>
      <c r="H3173" s="3">
        <v>8881.6200000000008</v>
      </c>
      <c r="I3173" s="3" t="s">
        <v>56</v>
      </c>
      <c r="J3173" s="5">
        <v>1.1764711843109701</v>
      </c>
      <c r="K3173" t="str">
        <f>_xlfn.XLOOKUP(D3173, dim_channels!A:A, dim_channels!C:C, "Not Found")</f>
        <v>OTA</v>
      </c>
      <c r="L3173" t="str">
        <f>_xlfn.XLOOKUP(D3173, dim_channels!A:A, dim_channels!B:B, "Not Found")</f>
        <v>Booking.com</v>
      </c>
    </row>
    <row r="3174" spans="1:12" x14ac:dyDescent="0.2">
      <c r="A3174" s="2" t="s">
        <v>3610</v>
      </c>
      <c r="B3174" s="2" t="s">
        <v>501</v>
      </c>
      <c r="C3174" s="2" t="s">
        <v>478</v>
      </c>
      <c r="D3174" s="2" t="s">
        <v>27</v>
      </c>
      <c r="E3174" s="2" t="s">
        <v>28</v>
      </c>
      <c r="F3174" s="2">
        <v>6666.91</v>
      </c>
      <c r="G3174" s="2">
        <v>1200.04</v>
      </c>
      <c r="H3174" s="2">
        <v>5466.87</v>
      </c>
      <c r="I3174" s="2" t="s">
        <v>41</v>
      </c>
      <c r="J3174" s="4">
        <v>1.219511347443784</v>
      </c>
      <c r="K3174" t="str">
        <f>_xlfn.XLOOKUP(D3174, dim_channels!A:A, dim_channels!C:C, "Not Found")</f>
        <v>OTA</v>
      </c>
      <c r="L3174" t="str">
        <f>_xlfn.XLOOKUP(D3174, dim_channels!A:A, dim_channels!B:B, "Not Found")</f>
        <v>Expedia</v>
      </c>
    </row>
    <row r="3175" spans="1:12" x14ac:dyDescent="0.2">
      <c r="A3175" s="3" t="s">
        <v>3611</v>
      </c>
      <c r="B3175" s="3" t="s">
        <v>238</v>
      </c>
      <c r="C3175" s="3" t="s">
        <v>239</v>
      </c>
      <c r="D3175" s="3" t="s">
        <v>33</v>
      </c>
      <c r="E3175" s="3" t="s">
        <v>34</v>
      </c>
      <c r="F3175" s="3">
        <v>8010.91</v>
      </c>
      <c r="G3175" s="3">
        <v>1201.6400000000001</v>
      </c>
      <c r="H3175" s="3">
        <v>6809.27</v>
      </c>
      <c r="I3175" s="3" t="s">
        <v>29</v>
      </c>
      <c r="J3175" s="5">
        <v>1.176471192947262</v>
      </c>
      <c r="K3175" t="str">
        <f>_xlfn.XLOOKUP(D3175, dim_channels!A:A, dim_channels!C:C, "Not Found")</f>
        <v>OTA</v>
      </c>
      <c r="L3175" t="str">
        <f>_xlfn.XLOOKUP(D3175, dim_channels!A:A, dim_channels!B:B, "Not Found")</f>
        <v>Booking.com</v>
      </c>
    </row>
    <row r="3176" spans="1:12" x14ac:dyDescent="0.2">
      <c r="A3176" s="2" t="s">
        <v>3612</v>
      </c>
      <c r="B3176" s="2" t="s">
        <v>394</v>
      </c>
      <c r="C3176" s="2" t="s">
        <v>62</v>
      </c>
      <c r="D3176" s="2" t="s">
        <v>33</v>
      </c>
      <c r="E3176" s="2" t="s">
        <v>60</v>
      </c>
      <c r="F3176" s="2">
        <v>8257.16</v>
      </c>
      <c r="G3176" s="2">
        <v>0</v>
      </c>
      <c r="H3176" s="2">
        <v>8257.16</v>
      </c>
      <c r="I3176" s="2" t="s">
        <v>29</v>
      </c>
      <c r="J3176" s="4">
        <v>1</v>
      </c>
      <c r="K3176" t="str">
        <f>_xlfn.XLOOKUP(D3176, dim_channels!A:A, dim_channels!C:C, "Not Found")</f>
        <v>OTA</v>
      </c>
      <c r="L3176" t="str">
        <f>_xlfn.XLOOKUP(D3176, dim_channels!A:A, dim_channels!B:B, "Not Found")</f>
        <v>Booking.com</v>
      </c>
    </row>
    <row r="3177" spans="1:12" x14ac:dyDescent="0.2">
      <c r="A3177" s="3" t="s">
        <v>3613</v>
      </c>
      <c r="B3177" s="3" t="s">
        <v>634</v>
      </c>
      <c r="C3177" s="3" t="s">
        <v>595</v>
      </c>
      <c r="D3177" s="3" t="s">
        <v>52</v>
      </c>
      <c r="E3177" s="3" t="s">
        <v>60</v>
      </c>
      <c r="F3177" s="3">
        <v>14369.41</v>
      </c>
      <c r="G3177" s="3">
        <v>0</v>
      </c>
      <c r="H3177" s="3">
        <v>14369.41</v>
      </c>
      <c r="I3177" s="3" t="s">
        <v>29</v>
      </c>
      <c r="J3177" s="5">
        <v>1</v>
      </c>
      <c r="K3177" t="str">
        <f>_xlfn.XLOOKUP(D3177, dim_channels!A:A, dim_channels!C:C, "Not Found")</f>
        <v>OTA</v>
      </c>
      <c r="L3177" t="str">
        <f>_xlfn.XLOOKUP(D3177, dim_channels!A:A, dim_channels!B:B, "Not Found")</f>
        <v>Agoda</v>
      </c>
    </row>
    <row r="3178" spans="1:12" x14ac:dyDescent="0.2">
      <c r="A3178" s="2" t="s">
        <v>3614</v>
      </c>
      <c r="B3178" s="2" t="s">
        <v>373</v>
      </c>
      <c r="C3178" s="2" t="s">
        <v>409</v>
      </c>
      <c r="D3178" s="2" t="s">
        <v>52</v>
      </c>
      <c r="E3178" s="2" t="s">
        <v>60</v>
      </c>
      <c r="F3178" s="2">
        <v>6289.42</v>
      </c>
      <c r="G3178" s="2">
        <v>0</v>
      </c>
      <c r="H3178" s="2">
        <v>6289.42</v>
      </c>
      <c r="I3178" s="2" t="s">
        <v>29</v>
      </c>
      <c r="J3178" s="4">
        <v>1</v>
      </c>
      <c r="K3178" t="str">
        <f>_xlfn.XLOOKUP(D3178, dim_channels!A:A, dim_channels!C:C, "Not Found")</f>
        <v>OTA</v>
      </c>
      <c r="L3178" t="str">
        <f>_xlfn.XLOOKUP(D3178, dim_channels!A:A, dim_channels!B:B, "Not Found")</f>
        <v>Agoda</v>
      </c>
    </row>
    <row r="3179" spans="1:12" x14ac:dyDescent="0.2">
      <c r="A3179" s="3" t="s">
        <v>3615</v>
      </c>
      <c r="B3179" s="3" t="s">
        <v>515</v>
      </c>
      <c r="C3179" s="3" t="s">
        <v>51</v>
      </c>
      <c r="D3179" s="3" t="s">
        <v>33</v>
      </c>
      <c r="E3179" s="3" t="s">
        <v>34</v>
      </c>
      <c r="F3179" s="3">
        <v>12171.27</v>
      </c>
      <c r="G3179" s="3">
        <v>1825.69</v>
      </c>
      <c r="H3179" s="3">
        <v>10345.58</v>
      </c>
      <c r="I3179" s="3" t="s">
        <v>29</v>
      </c>
      <c r="J3179" s="5">
        <v>1.176470531376685</v>
      </c>
      <c r="K3179" t="str">
        <f>_xlfn.XLOOKUP(D3179, dim_channels!A:A, dim_channels!C:C, "Not Found")</f>
        <v>OTA</v>
      </c>
      <c r="L3179" t="str">
        <f>_xlfn.XLOOKUP(D3179, dim_channels!A:A, dim_channels!B:B, "Not Found")</f>
        <v>Booking.com</v>
      </c>
    </row>
    <row r="3180" spans="1:12" x14ac:dyDescent="0.2">
      <c r="A3180" s="2" t="s">
        <v>3616</v>
      </c>
      <c r="B3180" s="2" t="s">
        <v>557</v>
      </c>
      <c r="C3180" s="2" t="s">
        <v>39</v>
      </c>
      <c r="D3180" s="2" t="s">
        <v>52</v>
      </c>
      <c r="E3180" s="2" t="s">
        <v>34</v>
      </c>
      <c r="F3180" s="2">
        <v>2430.4499999999998</v>
      </c>
      <c r="G3180" s="2">
        <v>291.64999999999998</v>
      </c>
      <c r="H3180" s="2">
        <v>2138.8000000000002</v>
      </c>
      <c r="I3180" s="2" t="s">
        <v>29</v>
      </c>
      <c r="J3180" s="4">
        <v>1.136361511127735</v>
      </c>
      <c r="K3180" t="str">
        <f>_xlfn.XLOOKUP(D3180, dim_channels!A:A, dim_channels!C:C, "Not Found")</f>
        <v>OTA</v>
      </c>
      <c r="L3180" t="str">
        <f>_xlfn.XLOOKUP(D3180, dim_channels!A:A, dim_channels!B:B, "Not Found")</f>
        <v>Agoda</v>
      </c>
    </row>
    <row r="3181" spans="1:12" x14ac:dyDescent="0.2">
      <c r="A3181" s="3" t="s">
        <v>3617</v>
      </c>
      <c r="B3181" s="3" t="s">
        <v>634</v>
      </c>
      <c r="C3181" s="3" t="s">
        <v>305</v>
      </c>
      <c r="D3181" s="3" t="s">
        <v>33</v>
      </c>
      <c r="E3181" s="3" t="s">
        <v>34</v>
      </c>
      <c r="F3181" s="3">
        <v>9673.9699999999993</v>
      </c>
      <c r="G3181" s="3">
        <v>1451.1</v>
      </c>
      <c r="H3181" s="3">
        <v>8222.8700000000008</v>
      </c>
      <c r="I3181" s="3" t="s">
        <v>29</v>
      </c>
      <c r="J3181" s="5">
        <v>1.176471232063744</v>
      </c>
      <c r="K3181" t="str">
        <f>_xlfn.XLOOKUP(D3181, dim_channels!A:A, dim_channels!C:C, "Not Found")</f>
        <v>OTA</v>
      </c>
      <c r="L3181" t="str">
        <f>_xlfn.XLOOKUP(D3181, dim_channels!A:A, dim_channels!B:B, "Not Found")</f>
        <v>Booking.com</v>
      </c>
    </row>
    <row r="3182" spans="1:12" x14ac:dyDescent="0.2">
      <c r="A3182" s="2" t="s">
        <v>3618</v>
      </c>
      <c r="B3182" s="2" t="s">
        <v>286</v>
      </c>
      <c r="C3182" s="2" t="s">
        <v>292</v>
      </c>
      <c r="D3182" s="2" t="s">
        <v>114</v>
      </c>
      <c r="E3182" s="2" t="s">
        <v>115</v>
      </c>
      <c r="F3182" s="2">
        <v>18469.2</v>
      </c>
      <c r="G3182" s="2">
        <v>1846.92</v>
      </c>
      <c r="H3182" s="2">
        <v>16622.28</v>
      </c>
      <c r="I3182" s="2" t="s">
        <v>29</v>
      </c>
      <c r="J3182" s="4">
        <v>1.1111111111111109</v>
      </c>
      <c r="K3182" t="str">
        <f>_xlfn.XLOOKUP(D3182, dim_channels!A:A, dim_channels!C:C, "Not Found")</f>
        <v>Offline</v>
      </c>
      <c r="L3182" t="str">
        <f>_xlfn.XLOOKUP(D3182, dim_channels!A:A, dim_channels!B:B, "Not Found")</f>
        <v>Travel Agency</v>
      </c>
    </row>
    <row r="3183" spans="1:12" x14ac:dyDescent="0.2">
      <c r="A3183" s="3" t="s">
        <v>3619</v>
      </c>
      <c r="B3183" s="3" t="s">
        <v>1272</v>
      </c>
      <c r="C3183" s="3" t="s">
        <v>39</v>
      </c>
      <c r="D3183" s="3" t="s">
        <v>64</v>
      </c>
      <c r="E3183" s="3" t="s">
        <v>115</v>
      </c>
      <c r="F3183" s="3">
        <v>10891.61</v>
      </c>
      <c r="G3183" s="3">
        <v>0</v>
      </c>
      <c r="H3183" s="3">
        <v>10891.61</v>
      </c>
      <c r="I3183" s="3" t="s">
        <v>29</v>
      </c>
      <c r="J3183" s="5">
        <v>1</v>
      </c>
      <c r="K3183" t="str">
        <f>_xlfn.XLOOKUP(D3183, dim_channels!A:A, dim_channels!C:C, "Not Found")</f>
        <v>Direct</v>
      </c>
      <c r="L3183" t="str">
        <f>_xlfn.XLOOKUP(D3183, dim_channels!A:A, dim_channels!B:B, "Not Found")</f>
        <v>Direct Website</v>
      </c>
    </row>
    <row r="3184" spans="1:12" x14ac:dyDescent="0.2">
      <c r="A3184" s="2" t="s">
        <v>3620</v>
      </c>
      <c r="B3184" s="2" t="s">
        <v>126</v>
      </c>
      <c r="C3184" s="2" t="s">
        <v>26</v>
      </c>
      <c r="D3184" s="2" t="s">
        <v>27</v>
      </c>
      <c r="E3184" s="2" t="s">
        <v>60</v>
      </c>
      <c r="F3184" s="2">
        <v>9165.2800000000007</v>
      </c>
      <c r="G3184" s="2">
        <v>0</v>
      </c>
      <c r="H3184" s="2">
        <v>9165.2800000000007</v>
      </c>
      <c r="I3184" s="2" t="s">
        <v>29</v>
      </c>
      <c r="J3184" s="4">
        <v>1</v>
      </c>
      <c r="K3184" t="str">
        <f>_xlfn.XLOOKUP(D3184, dim_channels!A:A, dim_channels!C:C, "Not Found")</f>
        <v>OTA</v>
      </c>
      <c r="L3184" t="str">
        <f>_xlfn.XLOOKUP(D3184, dim_channels!A:A, dim_channels!B:B, "Not Found")</f>
        <v>Expedia</v>
      </c>
    </row>
    <row r="3185" spans="1:12" x14ac:dyDescent="0.2">
      <c r="A3185" s="3" t="s">
        <v>3621</v>
      </c>
      <c r="B3185" s="3" t="s">
        <v>626</v>
      </c>
      <c r="C3185" s="3" t="s">
        <v>393</v>
      </c>
      <c r="D3185" s="3" t="s">
        <v>169</v>
      </c>
      <c r="E3185" s="3" t="s">
        <v>46</v>
      </c>
      <c r="F3185" s="3">
        <v>6421.09</v>
      </c>
      <c r="G3185" s="3">
        <v>1284.22</v>
      </c>
      <c r="H3185" s="3">
        <v>5136.87</v>
      </c>
      <c r="I3185" s="3" t="s">
        <v>29</v>
      </c>
      <c r="J3185" s="5">
        <v>1.250000486677685</v>
      </c>
      <c r="K3185" t="str">
        <f>_xlfn.XLOOKUP(D3185, dim_channels!A:A, dim_channels!C:C, "Not Found")</f>
        <v>GDS</v>
      </c>
      <c r="L3185" t="str">
        <f>_xlfn.XLOOKUP(D3185, dim_channels!A:A, dim_channels!B:B, "Not Found")</f>
        <v>GDS (Amadeus)</v>
      </c>
    </row>
    <row r="3186" spans="1:12" x14ac:dyDescent="0.2">
      <c r="A3186" s="2" t="s">
        <v>3622</v>
      </c>
      <c r="B3186" s="2" t="s">
        <v>202</v>
      </c>
      <c r="C3186" s="2" t="s">
        <v>465</v>
      </c>
      <c r="D3186" s="2" t="s">
        <v>33</v>
      </c>
      <c r="E3186" s="2" t="s">
        <v>34</v>
      </c>
      <c r="F3186" s="2">
        <v>5974.58</v>
      </c>
      <c r="G3186" s="2">
        <v>896.19</v>
      </c>
      <c r="H3186" s="2">
        <v>5078.3900000000003</v>
      </c>
      <c r="I3186" s="2" t="s">
        <v>56</v>
      </c>
      <c r="J3186" s="4">
        <v>1.1764712832216511</v>
      </c>
      <c r="K3186" t="str">
        <f>_xlfn.XLOOKUP(D3186, dim_channels!A:A, dim_channels!C:C, "Not Found")</f>
        <v>OTA</v>
      </c>
      <c r="L3186" t="str">
        <f>_xlfn.XLOOKUP(D3186, dim_channels!A:A, dim_channels!B:B, "Not Found")</f>
        <v>Booking.com</v>
      </c>
    </row>
    <row r="3187" spans="1:12" x14ac:dyDescent="0.2">
      <c r="A3187" s="3" t="s">
        <v>3623</v>
      </c>
      <c r="B3187" s="3" t="s">
        <v>178</v>
      </c>
      <c r="C3187" s="3" t="s">
        <v>741</v>
      </c>
      <c r="D3187" s="3" t="s">
        <v>45</v>
      </c>
      <c r="E3187" s="3" t="s">
        <v>89</v>
      </c>
      <c r="F3187" s="3">
        <v>8714.51</v>
      </c>
      <c r="G3187" s="3">
        <v>0</v>
      </c>
      <c r="H3187" s="3">
        <v>8714.51</v>
      </c>
      <c r="I3187" s="3" t="s">
        <v>29</v>
      </c>
      <c r="J3187" s="5">
        <v>1</v>
      </c>
      <c r="K3187" t="str">
        <f>_xlfn.XLOOKUP(D3187, dim_channels!A:A, dim_channels!C:C, "Not Found")</f>
        <v>Corporate</v>
      </c>
      <c r="L3187" t="str">
        <f>_xlfn.XLOOKUP(D3187, dim_channels!A:A, dim_channels!B:B, "Not Found")</f>
        <v>Corporate Direct</v>
      </c>
    </row>
    <row r="3188" spans="1:12" x14ac:dyDescent="0.2">
      <c r="A3188" s="2" t="s">
        <v>3624</v>
      </c>
      <c r="B3188" s="2" t="s">
        <v>410</v>
      </c>
      <c r="C3188" s="2" t="s">
        <v>527</v>
      </c>
      <c r="D3188" s="2" t="s">
        <v>27</v>
      </c>
      <c r="E3188" s="2" t="s">
        <v>28</v>
      </c>
      <c r="F3188" s="2">
        <v>11897.99</v>
      </c>
      <c r="G3188" s="2">
        <v>2141.64</v>
      </c>
      <c r="H3188" s="2">
        <v>9756.35</v>
      </c>
      <c r="I3188" s="2" t="s">
        <v>29</v>
      </c>
      <c r="J3188" s="4">
        <v>1.2195124201161289</v>
      </c>
      <c r="K3188" t="str">
        <f>_xlfn.XLOOKUP(D3188, dim_channels!A:A, dim_channels!C:C, "Not Found")</f>
        <v>OTA</v>
      </c>
      <c r="L3188" t="str">
        <f>_xlfn.XLOOKUP(D3188, dim_channels!A:A, dim_channels!B:B, "Not Found")</f>
        <v>Expedia</v>
      </c>
    </row>
    <row r="3189" spans="1:12" x14ac:dyDescent="0.2">
      <c r="A3189" s="3" t="s">
        <v>3625</v>
      </c>
      <c r="B3189" s="3" t="s">
        <v>179</v>
      </c>
      <c r="C3189" s="3" t="s">
        <v>179</v>
      </c>
      <c r="D3189" s="3" t="s">
        <v>33</v>
      </c>
      <c r="E3189" s="3" t="s">
        <v>60</v>
      </c>
      <c r="F3189" s="3">
        <v>19814.330000000002</v>
      </c>
      <c r="G3189" s="3">
        <v>0</v>
      </c>
      <c r="H3189" s="3">
        <v>19814.330000000002</v>
      </c>
      <c r="I3189" s="3" t="s">
        <v>29</v>
      </c>
      <c r="J3189" s="5">
        <v>1</v>
      </c>
      <c r="K3189" t="str">
        <f>_xlfn.XLOOKUP(D3189, dim_channels!A:A, dim_channels!C:C, "Not Found")</f>
        <v>OTA</v>
      </c>
      <c r="L3189" t="str">
        <f>_xlfn.XLOOKUP(D3189, dim_channels!A:A, dim_channels!B:B, "Not Found")</f>
        <v>Booking.com</v>
      </c>
    </row>
    <row r="3190" spans="1:12" x14ac:dyDescent="0.2">
      <c r="A3190" s="2" t="s">
        <v>3626</v>
      </c>
      <c r="B3190" s="2" t="s">
        <v>256</v>
      </c>
      <c r="C3190" s="2" t="s">
        <v>1179</v>
      </c>
      <c r="D3190" s="2" t="s">
        <v>45</v>
      </c>
      <c r="E3190" s="2" t="s">
        <v>89</v>
      </c>
      <c r="F3190" s="2">
        <v>18460.54</v>
      </c>
      <c r="G3190" s="2">
        <v>0</v>
      </c>
      <c r="H3190" s="2">
        <v>18460.54</v>
      </c>
      <c r="I3190" s="2" t="s">
        <v>29</v>
      </c>
      <c r="J3190" s="4">
        <v>1</v>
      </c>
      <c r="K3190" t="str">
        <f>_xlfn.XLOOKUP(D3190, dim_channels!A:A, dim_channels!C:C, "Not Found")</f>
        <v>Corporate</v>
      </c>
      <c r="L3190" t="str">
        <f>_xlfn.XLOOKUP(D3190, dim_channels!A:A, dim_channels!B:B, "Not Found")</f>
        <v>Corporate Direct</v>
      </c>
    </row>
    <row r="3191" spans="1:12" x14ac:dyDescent="0.2">
      <c r="A3191" s="3" t="s">
        <v>3627</v>
      </c>
      <c r="B3191" s="3" t="s">
        <v>129</v>
      </c>
      <c r="C3191" s="3" t="s">
        <v>145</v>
      </c>
      <c r="D3191" s="3" t="s">
        <v>64</v>
      </c>
      <c r="E3191" s="3" t="s">
        <v>115</v>
      </c>
      <c r="F3191" s="3">
        <v>9674.9500000000007</v>
      </c>
      <c r="G3191" s="3">
        <v>0</v>
      </c>
      <c r="H3191" s="3">
        <v>9674.9500000000007</v>
      </c>
      <c r="I3191" s="3" t="s">
        <v>41</v>
      </c>
      <c r="J3191" s="5">
        <v>1</v>
      </c>
      <c r="K3191" t="str">
        <f>_xlfn.XLOOKUP(D3191, dim_channels!A:A, dim_channels!C:C, "Not Found")</f>
        <v>Direct</v>
      </c>
      <c r="L3191" t="str">
        <f>_xlfn.XLOOKUP(D3191, dim_channels!A:A, dim_channels!B:B, "Not Found")</f>
        <v>Direct Website</v>
      </c>
    </row>
    <row r="3192" spans="1:12" x14ac:dyDescent="0.2">
      <c r="A3192" s="2" t="s">
        <v>3628</v>
      </c>
      <c r="B3192" s="2" t="s">
        <v>378</v>
      </c>
      <c r="C3192" s="2" t="s">
        <v>891</v>
      </c>
      <c r="D3192" s="2" t="s">
        <v>33</v>
      </c>
      <c r="E3192" s="2" t="s">
        <v>28</v>
      </c>
      <c r="F3192" s="2">
        <v>10624.12</v>
      </c>
      <c r="G3192" s="2">
        <v>1593.62</v>
      </c>
      <c r="H3192" s="2">
        <v>9030.5</v>
      </c>
      <c r="I3192" s="2" t="s">
        <v>29</v>
      </c>
      <c r="J3192" s="4">
        <v>1.1764708487902109</v>
      </c>
      <c r="K3192" t="str">
        <f>_xlfn.XLOOKUP(D3192, dim_channels!A:A, dim_channels!C:C, "Not Found")</f>
        <v>OTA</v>
      </c>
      <c r="L3192" t="str">
        <f>_xlfn.XLOOKUP(D3192, dim_channels!A:A, dim_channels!B:B, "Not Found")</f>
        <v>Booking.com</v>
      </c>
    </row>
    <row r="3193" spans="1:12" x14ac:dyDescent="0.2">
      <c r="A3193" s="3" t="s">
        <v>3629</v>
      </c>
      <c r="B3193" s="3" t="s">
        <v>63</v>
      </c>
      <c r="C3193" s="3" t="s">
        <v>789</v>
      </c>
      <c r="D3193" s="3" t="s">
        <v>52</v>
      </c>
      <c r="E3193" s="3" t="s">
        <v>60</v>
      </c>
      <c r="F3193" s="3">
        <v>5249.7</v>
      </c>
      <c r="G3193" s="3">
        <v>0</v>
      </c>
      <c r="H3193" s="3">
        <v>5249.7</v>
      </c>
      <c r="I3193" s="3" t="s">
        <v>56</v>
      </c>
      <c r="J3193" s="5">
        <v>1</v>
      </c>
      <c r="K3193" t="str">
        <f>_xlfn.XLOOKUP(D3193, dim_channels!A:A, dim_channels!C:C, "Not Found")</f>
        <v>OTA</v>
      </c>
      <c r="L3193" t="str">
        <f>_xlfn.XLOOKUP(D3193, dim_channels!A:A, dim_channels!B:B, "Not Found")</f>
        <v>Agoda</v>
      </c>
    </row>
    <row r="3194" spans="1:12" x14ac:dyDescent="0.2">
      <c r="A3194" s="2" t="s">
        <v>3630</v>
      </c>
      <c r="B3194" s="2" t="s">
        <v>485</v>
      </c>
      <c r="C3194" s="2" t="s">
        <v>334</v>
      </c>
      <c r="D3194" s="2" t="s">
        <v>33</v>
      </c>
      <c r="E3194" s="2" t="s">
        <v>34</v>
      </c>
      <c r="F3194" s="2">
        <v>5332.24</v>
      </c>
      <c r="G3194" s="2">
        <v>799.84</v>
      </c>
      <c r="H3194" s="2">
        <v>4532.3999999999996</v>
      </c>
      <c r="I3194" s="2" t="s">
        <v>41</v>
      </c>
      <c r="J3194" s="4">
        <v>1.1764716265113411</v>
      </c>
      <c r="K3194" t="str">
        <f>_xlfn.XLOOKUP(D3194, dim_channels!A:A, dim_channels!C:C, "Not Found")</f>
        <v>OTA</v>
      </c>
      <c r="L3194" t="str">
        <f>_xlfn.XLOOKUP(D3194, dim_channels!A:A, dim_channels!B:B, "Not Found")</f>
        <v>Booking.com</v>
      </c>
    </row>
    <row r="3195" spans="1:12" x14ac:dyDescent="0.2">
      <c r="A3195" s="3" t="s">
        <v>3631</v>
      </c>
      <c r="B3195" s="3" t="s">
        <v>509</v>
      </c>
      <c r="C3195" s="3" t="s">
        <v>253</v>
      </c>
      <c r="D3195" s="3" t="s">
        <v>169</v>
      </c>
      <c r="E3195" s="3" t="s">
        <v>46</v>
      </c>
      <c r="F3195" s="3">
        <v>2933.85</v>
      </c>
      <c r="G3195" s="3">
        <v>586.77</v>
      </c>
      <c r="H3195" s="3">
        <v>2347.08</v>
      </c>
      <c r="I3195" s="3" t="s">
        <v>29</v>
      </c>
      <c r="J3195" s="5">
        <v>1.25</v>
      </c>
      <c r="K3195" t="str">
        <f>_xlfn.XLOOKUP(D3195, dim_channels!A:A, dim_channels!C:C, "Not Found")</f>
        <v>GDS</v>
      </c>
      <c r="L3195" t="str">
        <f>_xlfn.XLOOKUP(D3195, dim_channels!A:A, dim_channels!B:B, "Not Found")</f>
        <v>GDS (Amadeus)</v>
      </c>
    </row>
    <row r="3196" spans="1:12" x14ac:dyDescent="0.2">
      <c r="A3196" s="2" t="s">
        <v>3632</v>
      </c>
      <c r="B3196" s="2" t="s">
        <v>69</v>
      </c>
      <c r="C3196" s="2" t="s">
        <v>104</v>
      </c>
      <c r="D3196" s="2" t="s">
        <v>27</v>
      </c>
      <c r="E3196" s="2" t="s">
        <v>34</v>
      </c>
      <c r="F3196" s="2">
        <v>7836.06</v>
      </c>
      <c r="G3196" s="2">
        <v>1410.49</v>
      </c>
      <c r="H3196" s="2">
        <v>6425.57</v>
      </c>
      <c r="I3196" s="2" t="s">
        <v>41</v>
      </c>
      <c r="J3196" s="4">
        <v>1.219512043289545</v>
      </c>
      <c r="K3196" t="str">
        <f>_xlfn.XLOOKUP(D3196, dim_channels!A:A, dim_channels!C:C, "Not Found")</f>
        <v>OTA</v>
      </c>
      <c r="L3196" t="str">
        <f>_xlfn.XLOOKUP(D3196, dim_channels!A:A, dim_channels!B:B, "Not Found")</f>
        <v>Expedia</v>
      </c>
    </row>
    <row r="3197" spans="1:12" x14ac:dyDescent="0.2">
      <c r="A3197" s="3" t="s">
        <v>3633</v>
      </c>
      <c r="B3197" s="3" t="s">
        <v>145</v>
      </c>
      <c r="C3197" s="3" t="s">
        <v>382</v>
      </c>
      <c r="D3197" s="3" t="s">
        <v>45</v>
      </c>
      <c r="E3197" s="3" t="s">
        <v>89</v>
      </c>
      <c r="F3197" s="3">
        <v>15180.39</v>
      </c>
      <c r="G3197" s="3">
        <v>0</v>
      </c>
      <c r="H3197" s="3">
        <v>15180.39</v>
      </c>
      <c r="I3197" s="3" t="s">
        <v>29</v>
      </c>
      <c r="J3197" s="5">
        <v>1</v>
      </c>
      <c r="K3197" t="str">
        <f>_xlfn.XLOOKUP(D3197, dim_channels!A:A, dim_channels!C:C, "Not Found")</f>
        <v>Corporate</v>
      </c>
      <c r="L3197" t="str">
        <f>_xlfn.XLOOKUP(D3197, dim_channels!A:A, dim_channels!B:B, "Not Found")</f>
        <v>Corporate Direct</v>
      </c>
    </row>
    <row r="3198" spans="1:12" x14ac:dyDescent="0.2">
      <c r="A3198" s="2" t="s">
        <v>3634</v>
      </c>
      <c r="B3198" s="2" t="s">
        <v>666</v>
      </c>
      <c r="C3198" s="2" t="s">
        <v>863</v>
      </c>
      <c r="D3198" s="2" t="s">
        <v>27</v>
      </c>
      <c r="E3198" s="2" t="s">
        <v>60</v>
      </c>
      <c r="F3198" s="2">
        <v>5635.22</v>
      </c>
      <c r="G3198" s="2">
        <v>0</v>
      </c>
      <c r="H3198" s="2">
        <v>5635.22</v>
      </c>
      <c r="I3198" s="2" t="s">
        <v>56</v>
      </c>
      <c r="J3198" s="4">
        <v>1</v>
      </c>
      <c r="K3198" t="str">
        <f>_xlfn.XLOOKUP(D3198, dim_channels!A:A, dim_channels!C:C, "Not Found")</f>
        <v>OTA</v>
      </c>
      <c r="L3198" t="str">
        <f>_xlfn.XLOOKUP(D3198, dim_channels!A:A, dim_channels!B:B, "Not Found")</f>
        <v>Expedia</v>
      </c>
    </row>
    <row r="3199" spans="1:12" x14ac:dyDescent="0.2">
      <c r="A3199" s="3" t="s">
        <v>3635</v>
      </c>
      <c r="B3199" s="3" t="s">
        <v>189</v>
      </c>
      <c r="C3199" s="3" t="s">
        <v>570</v>
      </c>
      <c r="D3199" s="3" t="s">
        <v>52</v>
      </c>
      <c r="E3199" s="3" t="s">
        <v>34</v>
      </c>
      <c r="F3199" s="3">
        <v>8024.52</v>
      </c>
      <c r="G3199" s="3">
        <v>962.94</v>
      </c>
      <c r="H3199" s="3">
        <v>7061.58</v>
      </c>
      <c r="I3199" s="3" t="s">
        <v>29</v>
      </c>
      <c r="J3199" s="5">
        <v>1.1363632501508161</v>
      </c>
      <c r="K3199" t="str">
        <f>_xlfn.XLOOKUP(D3199, dim_channels!A:A, dim_channels!C:C, "Not Found")</f>
        <v>OTA</v>
      </c>
      <c r="L3199" t="str">
        <f>_xlfn.XLOOKUP(D3199, dim_channels!A:A, dim_channels!B:B, "Not Found")</f>
        <v>Agoda</v>
      </c>
    </row>
    <row r="3200" spans="1:12" x14ac:dyDescent="0.2">
      <c r="A3200" s="2" t="s">
        <v>3636</v>
      </c>
      <c r="B3200" s="2" t="s">
        <v>487</v>
      </c>
      <c r="C3200" s="2" t="s">
        <v>156</v>
      </c>
      <c r="D3200" s="2" t="s">
        <v>33</v>
      </c>
      <c r="E3200" s="2" t="s">
        <v>60</v>
      </c>
      <c r="F3200" s="2">
        <v>4489.6899999999996</v>
      </c>
      <c r="G3200" s="2">
        <v>0</v>
      </c>
      <c r="H3200" s="2">
        <v>4489.6899999999996</v>
      </c>
      <c r="I3200" s="2" t="s">
        <v>41</v>
      </c>
      <c r="J3200" s="4">
        <v>1</v>
      </c>
      <c r="K3200" t="str">
        <f>_xlfn.XLOOKUP(D3200, dim_channels!A:A, dim_channels!C:C, "Not Found")</f>
        <v>OTA</v>
      </c>
      <c r="L3200" t="str">
        <f>_xlfn.XLOOKUP(D3200, dim_channels!A:A, dim_channels!B:B, "Not Found")</f>
        <v>Booking.com</v>
      </c>
    </row>
    <row r="3201" spans="1:12" x14ac:dyDescent="0.2">
      <c r="A3201" s="3" t="s">
        <v>3637</v>
      </c>
      <c r="B3201" s="3" t="s">
        <v>386</v>
      </c>
      <c r="C3201" s="3" t="s">
        <v>72</v>
      </c>
      <c r="D3201" s="3" t="s">
        <v>45</v>
      </c>
      <c r="E3201" s="3" t="s">
        <v>89</v>
      </c>
      <c r="F3201" s="3">
        <v>16271.79</v>
      </c>
      <c r="G3201" s="3">
        <v>0</v>
      </c>
      <c r="H3201" s="3">
        <v>16271.79</v>
      </c>
      <c r="I3201" s="3" t="s">
        <v>29</v>
      </c>
      <c r="J3201" s="5">
        <v>1</v>
      </c>
      <c r="K3201" t="str">
        <f>_xlfn.XLOOKUP(D3201, dim_channels!A:A, dim_channels!C:C, "Not Found")</f>
        <v>Corporate</v>
      </c>
      <c r="L3201" t="str">
        <f>_xlfn.XLOOKUP(D3201, dim_channels!A:A, dim_channels!B:B, "Not Found")</f>
        <v>Corporate Direct</v>
      </c>
    </row>
    <row r="3202" spans="1:12" x14ac:dyDescent="0.2">
      <c r="A3202" s="2" t="s">
        <v>3638</v>
      </c>
      <c r="B3202" s="2" t="s">
        <v>949</v>
      </c>
      <c r="C3202" s="2" t="s">
        <v>145</v>
      </c>
      <c r="D3202" s="2" t="s">
        <v>27</v>
      </c>
      <c r="E3202" s="2" t="s">
        <v>60</v>
      </c>
      <c r="F3202" s="2">
        <v>15358.95</v>
      </c>
      <c r="G3202" s="2">
        <v>0</v>
      </c>
      <c r="H3202" s="2">
        <v>15358.95</v>
      </c>
      <c r="I3202" s="2" t="s">
        <v>29</v>
      </c>
      <c r="J3202" s="4">
        <v>1</v>
      </c>
      <c r="K3202" t="str">
        <f>_xlfn.XLOOKUP(D3202, dim_channels!A:A, dim_channels!C:C, "Not Found")</f>
        <v>OTA</v>
      </c>
      <c r="L3202" t="str">
        <f>_xlfn.XLOOKUP(D3202, dim_channels!A:A, dim_channels!B:B, "Not Found")</f>
        <v>Expedia</v>
      </c>
    </row>
    <row r="3203" spans="1:12" x14ac:dyDescent="0.2">
      <c r="A3203" s="3" t="s">
        <v>3639</v>
      </c>
      <c r="B3203" s="3" t="s">
        <v>501</v>
      </c>
      <c r="C3203" s="3" t="s">
        <v>79</v>
      </c>
      <c r="D3203" s="3" t="s">
        <v>114</v>
      </c>
      <c r="E3203" s="3" t="s">
        <v>46</v>
      </c>
      <c r="F3203" s="3">
        <v>7321.27</v>
      </c>
      <c r="G3203" s="3">
        <v>732.13</v>
      </c>
      <c r="H3203" s="3">
        <v>6589.14</v>
      </c>
      <c r="I3203" s="3" t="s">
        <v>29</v>
      </c>
      <c r="J3203" s="5">
        <v>1.1111116169940241</v>
      </c>
      <c r="K3203" t="str">
        <f>_xlfn.XLOOKUP(D3203, dim_channels!A:A, dim_channels!C:C, "Not Found")</f>
        <v>Offline</v>
      </c>
      <c r="L3203" t="str">
        <f>_xlfn.XLOOKUP(D3203, dim_channels!A:A, dim_channels!B:B, "Not Found")</f>
        <v>Travel Agency</v>
      </c>
    </row>
    <row r="3204" spans="1:12" x14ac:dyDescent="0.2">
      <c r="A3204" s="2" t="s">
        <v>3640</v>
      </c>
      <c r="B3204" s="2" t="s">
        <v>1610</v>
      </c>
      <c r="C3204" s="2" t="s">
        <v>712</v>
      </c>
      <c r="D3204" s="2" t="s">
        <v>27</v>
      </c>
      <c r="E3204" s="2" t="s">
        <v>60</v>
      </c>
      <c r="F3204" s="2">
        <v>6112.62</v>
      </c>
      <c r="G3204" s="2">
        <v>0</v>
      </c>
      <c r="H3204" s="2">
        <v>6112.62</v>
      </c>
      <c r="I3204" s="2" t="s">
        <v>29</v>
      </c>
      <c r="J3204" s="4">
        <v>1</v>
      </c>
      <c r="K3204" t="str">
        <f>_xlfn.XLOOKUP(D3204, dim_channels!A:A, dim_channels!C:C, "Not Found")</f>
        <v>OTA</v>
      </c>
      <c r="L3204" t="str">
        <f>_xlfn.XLOOKUP(D3204, dim_channels!A:A, dim_channels!B:B, "Not Found")</f>
        <v>Expedia</v>
      </c>
    </row>
    <row r="3205" spans="1:12" x14ac:dyDescent="0.2">
      <c r="A3205" s="3" t="s">
        <v>3641</v>
      </c>
      <c r="B3205" s="3" t="s">
        <v>525</v>
      </c>
      <c r="C3205" s="3" t="s">
        <v>168</v>
      </c>
      <c r="D3205" s="3" t="s">
        <v>64</v>
      </c>
      <c r="E3205" s="3" t="s">
        <v>34</v>
      </c>
      <c r="F3205" s="3">
        <v>11910.68</v>
      </c>
      <c r="G3205" s="3">
        <v>0</v>
      </c>
      <c r="H3205" s="3">
        <v>11910.68</v>
      </c>
      <c r="I3205" s="3" t="s">
        <v>29</v>
      </c>
      <c r="J3205" s="5">
        <v>1</v>
      </c>
      <c r="K3205" t="str">
        <f>_xlfn.XLOOKUP(D3205, dim_channels!A:A, dim_channels!C:C, "Not Found")</f>
        <v>Direct</v>
      </c>
      <c r="L3205" t="str">
        <f>_xlfn.XLOOKUP(D3205, dim_channels!A:A, dim_channels!B:B, "Not Found")</f>
        <v>Direct Website</v>
      </c>
    </row>
    <row r="3206" spans="1:12" x14ac:dyDescent="0.2">
      <c r="A3206" s="2" t="s">
        <v>3642</v>
      </c>
      <c r="B3206" s="2" t="s">
        <v>353</v>
      </c>
      <c r="C3206" s="2" t="s">
        <v>478</v>
      </c>
      <c r="D3206" s="2" t="s">
        <v>45</v>
      </c>
      <c r="E3206" s="2" t="s">
        <v>46</v>
      </c>
      <c r="F3206" s="2">
        <v>20973.13</v>
      </c>
      <c r="G3206" s="2">
        <v>1048.6600000000001</v>
      </c>
      <c r="H3206" s="2">
        <v>19924.47</v>
      </c>
      <c r="I3206" s="2" t="s">
        <v>29</v>
      </c>
      <c r="J3206" s="4">
        <v>1.0526317638562031</v>
      </c>
      <c r="K3206" t="str">
        <f>_xlfn.XLOOKUP(D3206, dim_channels!A:A, dim_channels!C:C, "Not Found")</f>
        <v>Corporate</v>
      </c>
      <c r="L3206" t="str">
        <f>_xlfn.XLOOKUP(D3206, dim_channels!A:A, dim_channels!B:B, "Not Found")</f>
        <v>Corporate Direct</v>
      </c>
    </row>
    <row r="3207" spans="1:12" x14ac:dyDescent="0.2">
      <c r="A3207" s="3" t="s">
        <v>3643</v>
      </c>
      <c r="B3207" s="3" t="s">
        <v>671</v>
      </c>
      <c r="C3207" s="3" t="s">
        <v>294</v>
      </c>
      <c r="D3207" s="3" t="s">
        <v>52</v>
      </c>
      <c r="E3207" s="3" t="s">
        <v>34</v>
      </c>
      <c r="F3207" s="3">
        <v>6876.12</v>
      </c>
      <c r="G3207" s="3">
        <v>825.13</v>
      </c>
      <c r="H3207" s="3">
        <v>6050.99</v>
      </c>
      <c r="I3207" s="3" t="s">
        <v>41</v>
      </c>
      <c r="J3207" s="5">
        <v>1.13636281005257</v>
      </c>
      <c r="K3207" t="str">
        <f>_xlfn.XLOOKUP(D3207, dim_channels!A:A, dim_channels!C:C, "Not Found")</f>
        <v>OTA</v>
      </c>
      <c r="L3207" t="str">
        <f>_xlfn.XLOOKUP(D3207, dim_channels!A:A, dim_channels!B:B, "Not Found")</f>
        <v>Agoda</v>
      </c>
    </row>
    <row r="3208" spans="1:12" x14ac:dyDescent="0.2">
      <c r="A3208" s="2" t="s">
        <v>3644</v>
      </c>
      <c r="B3208" s="2" t="s">
        <v>425</v>
      </c>
      <c r="C3208" s="2" t="s">
        <v>605</v>
      </c>
      <c r="D3208" s="2" t="s">
        <v>52</v>
      </c>
      <c r="E3208" s="2" t="s">
        <v>34</v>
      </c>
      <c r="F3208" s="2">
        <v>24057.35</v>
      </c>
      <c r="G3208" s="2">
        <v>2886.88</v>
      </c>
      <c r="H3208" s="2">
        <v>21170.47</v>
      </c>
      <c r="I3208" s="2" t="s">
        <v>41</v>
      </c>
      <c r="J3208" s="4">
        <v>1.1363635290099841</v>
      </c>
      <c r="K3208" t="str">
        <f>_xlfn.XLOOKUP(D3208, dim_channels!A:A, dim_channels!C:C, "Not Found")</f>
        <v>OTA</v>
      </c>
      <c r="L3208" t="str">
        <f>_xlfn.XLOOKUP(D3208, dim_channels!A:A, dim_channels!B:B, "Not Found")</f>
        <v>Agoda</v>
      </c>
    </row>
    <row r="3209" spans="1:12" x14ac:dyDescent="0.2">
      <c r="A3209" s="3" t="s">
        <v>3645</v>
      </c>
      <c r="B3209" s="3" t="s">
        <v>1014</v>
      </c>
      <c r="C3209" s="3" t="s">
        <v>39</v>
      </c>
      <c r="D3209" s="3" t="s">
        <v>27</v>
      </c>
      <c r="E3209" s="3" t="s">
        <v>60</v>
      </c>
      <c r="F3209" s="3">
        <v>6963.79</v>
      </c>
      <c r="G3209" s="3">
        <v>0</v>
      </c>
      <c r="H3209" s="3">
        <v>6963.79</v>
      </c>
      <c r="I3209" s="3" t="s">
        <v>56</v>
      </c>
      <c r="J3209" s="5">
        <v>1</v>
      </c>
      <c r="K3209" t="str">
        <f>_xlfn.XLOOKUP(D3209, dim_channels!A:A, dim_channels!C:C, "Not Found")</f>
        <v>OTA</v>
      </c>
      <c r="L3209" t="str">
        <f>_xlfn.XLOOKUP(D3209, dim_channels!A:A, dim_channels!B:B, "Not Found")</f>
        <v>Expedia</v>
      </c>
    </row>
    <row r="3210" spans="1:12" x14ac:dyDescent="0.2">
      <c r="A3210" s="2" t="s">
        <v>3646</v>
      </c>
      <c r="B3210" s="2" t="s">
        <v>649</v>
      </c>
      <c r="C3210" s="2" t="s">
        <v>520</v>
      </c>
      <c r="D3210" s="2" t="s">
        <v>33</v>
      </c>
      <c r="E3210" s="2" t="s">
        <v>34</v>
      </c>
      <c r="F3210" s="2">
        <v>7869.6</v>
      </c>
      <c r="G3210" s="2">
        <v>1180.44</v>
      </c>
      <c r="H3210" s="2">
        <v>6689.16</v>
      </c>
      <c r="I3210" s="2" t="s">
        <v>41</v>
      </c>
      <c r="J3210" s="4">
        <v>1.1764705882352939</v>
      </c>
      <c r="K3210" t="str">
        <f>_xlfn.XLOOKUP(D3210, dim_channels!A:A, dim_channels!C:C, "Not Found")</f>
        <v>OTA</v>
      </c>
      <c r="L3210" t="str">
        <f>_xlfn.XLOOKUP(D3210, dim_channels!A:A, dim_channels!B:B, "Not Found")</f>
        <v>Booking.com</v>
      </c>
    </row>
    <row r="3211" spans="1:12" x14ac:dyDescent="0.2">
      <c r="A3211" s="3" t="s">
        <v>3647</v>
      </c>
      <c r="B3211" s="3" t="s">
        <v>238</v>
      </c>
      <c r="C3211" s="3" t="s">
        <v>266</v>
      </c>
      <c r="D3211" s="3" t="s">
        <v>169</v>
      </c>
      <c r="E3211" s="3" t="s">
        <v>46</v>
      </c>
      <c r="F3211" s="3">
        <v>16758.3</v>
      </c>
      <c r="G3211" s="3">
        <v>3351.66</v>
      </c>
      <c r="H3211" s="3">
        <v>13406.64</v>
      </c>
      <c r="I3211" s="3" t="s">
        <v>29</v>
      </c>
      <c r="J3211" s="5">
        <v>1.25</v>
      </c>
      <c r="K3211" t="str">
        <f>_xlfn.XLOOKUP(D3211, dim_channels!A:A, dim_channels!C:C, "Not Found")</f>
        <v>GDS</v>
      </c>
      <c r="L3211" t="str">
        <f>_xlfn.XLOOKUP(D3211, dim_channels!A:A, dim_channels!B:B, "Not Found")</f>
        <v>GDS (Amadeus)</v>
      </c>
    </row>
    <row r="3212" spans="1:12" x14ac:dyDescent="0.2">
      <c r="A3212" s="2" t="s">
        <v>3648</v>
      </c>
      <c r="B3212" s="2" t="s">
        <v>232</v>
      </c>
      <c r="C3212" s="2" t="s">
        <v>329</v>
      </c>
      <c r="D3212" s="2" t="s">
        <v>33</v>
      </c>
      <c r="E3212" s="2" t="s">
        <v>28</v>
      </c>
      <c r="F3212" s="2">
        <v>4336.45</v>
      </c>
      <c r="G3212" s="2">
        <v>650.47</v>
      </c>
      <c r="H3212" s="2">
        <v>3685.98</v>
      </c>
      <c r="I3212" s="2" t="s">
        <v>41</v>
      </c>
      <c r="J3212" s="4">
        <v>1.176471386171384</v>
      </c>
      <c r="K3212" t="str">
        <f>_xlfn.XLOOKUP(D3212, dim_channels!A:A, dim_channels!C:C, "Not Found")</f>
        <v>OTA</v>
      </c>
      <c r="L3212" t="str">
        <f>_xlfn.XLOOKUP(D3212, dim_channels!A:A, dim_channels!B:B, "Not Found")</f>
        <v>Booking.com</v>
      </c>
    </row>
    <row r="3213" spans="1:12" x14ac:dyDescent="0.2">
      <c r="A3213" s="3" t="s">
        <v>3649</v>
      </c>
      <c r="B3213" s="3" t="s">
        <v>452</v>
      </c>
      <c r="C3213" s="3" t="s">
        <v>262</v>
      </c>
      <c r="D3213" s="3" t="s">
        <v>45</v>
      </c>
      <c r="E3213" s="3" t="s">
        <v>89</v>
      </c>
      <c r="F3213" s="3">
        <v>4735.66</v>
      </c>
      <c r="G3213" s="3">
        <v>0</v>
      </c>
      <c r="H3213" s="3">
        <v>4735.66</v>
      </c>
      <c r="I3213" s="3" t="s">
        <v>56</v>
      </c>
      <c r="J3213" s="5">
        <v>1</v>
      </c>
      <c r="K3213" t="str">
        <f>_xlfn.XLOOKUP(D3213, dim_channels!A:A, dim_channels!C:C, "Not Found")</f>
        <v>Corporate</v>
      </c>
      <c r="L3213" t="str">
        <f>_xlfn.XLOOKUP(D3213, dim_channels!A:A, dim_channels!B:B, "Not Found")</f>
        <v>Corporate Direct</v>
      </c>
    </row>
    <row r="3214" spans="1:12" x14ac:dyDescent="0.2">
      <c r="A3214" s="2" t="s">
        <v>3650</v>
      </c>
      <c r="B3214" s="2" t="s">
        <v>753</v>
      </c>
      <c r="C3214" s="2" t="s">
        <v>489</v>
      </c>
      <c r="D3214" s="2" t="s">
        <v>64</v>
      </c>
      <c r="E3214" s="2" t="s">
        <v>115</v>
      </c>
      <c r="F3214" s="2">
        <v>12303.61</v>
      </c>
      <c r="G3214" s="2">
        <v>0</v>
      </c>
      <c r="H3214" s="2">
        <v>12303.61</v>
      </c>
      <c r="I3214" s="2" t="s">
        <v>56</v>
      </c>
      <c r="J3214" s="4">
        <v>1</v>
      </c>
      <c r="K3214" t="str">
        <f>_xlfn.XLOOKUP(D3214, dim_channels!A:A, dim_channels!C:C, "Not Found")</f>
        <v>Direct</v>
      </c>
      <c r="L3214" t="str">
        <f>_xlfn.XLOOKUP(D3214, dim_channels!A:A, dim_channels!B:B, "Not Found")</f>
        <v>Direct Website</v>
      </c>
    </row>
    <row r="3215" spans="1:12" x14ac:dyDescent="0.2">
      <c r="A3215" s="3" t="s">
        <v>3651</v>
      </c>
      <c r="B3215" s="3" t="s">
        <v>570</v>
      </c>
      <c r="C3215" s="3" t="s">
        <v>318</v>
      </c>
      <c r="D3215" s="3" t="s">
        <v>206</v>
      </c>
      <c r="E3215" s="3" t="s">
        <v>207</v>
      </c>
      <c r="F3215" s="3">
        <v>9032.25</v>
      </c>
      <c r="G3215" s="3">
        <v>0</v>
      </c>
      <c r="H3215" s="3">
        <v>9032.25</v>
      </c>
      <c r="I3215" s="3" t="s">
        <v>29</v>
      </c>
      <c r="J3215" s="5">
        <v>1</v>
      </c>
      <c r="K3215" t="str">
        <f>_xlfn.XLOOKUP(D3215, dim_channels!A:A, dim_channels!C:C, "Not Found")</f>
        <v>Direct</v>
      </c>
      <c r="L3215" t="str">
        <f>_xlfn.XLOOKUP(D3215, dim_channels!A:A, dim_channels!B:B, "Not Found")</f>
        <v>Walk-in</v>
      </c>
    </row>
    <row r="3216" spans="1:12" x14ac:dyDescent="0.2">
      <c r="A3216" s="2" t="s">
        <v>3652</v>
      </c>
      <c r="B3216" s="2" t="s">
        <v>334</v>
      </c>
      <c r="C3216" s="2" t="s">
        <v>63</v>
      </c>
      <c r="D3216" s="2" t="s">
        <v>27</v>
      </c>
      <c r="E3216" s="2" t="s">
        <v>28</v>
      </c>
      <c r="F3216" s="2">
        <v>2202.3000000000002</v>
      </c>
      <c r="G3216" s="2">
        <v>396.41</v>
      </c>
      <c r="H3216" s="2">
        <v>1805.89</v>
      </c>
      <c r="I3216" s="2" t="s">
        <v>56</v>
      </c>
      <c r="J3216" s="4">
        <v>1.219509493933739</v>
      </c>
      <c r="K3216" t="str">
        <f>_xlfn.XLOOKUP(D3216, dim_channels!A:A, dim_channels!C:C, "Not Found")</f>
        <v>OTA</v>
      </c>
      <c r="L3216" t="str">
        <f>_xlfn.XLOOKUP(D3216, dim_channels!A:A, dim_channels!B:B, "Not Found")</f>
        <v>Expedia</v>
      </c>
    </row>
    <row r="3217" spans="1:12" x14ac:dyDescent="0.2">
      <c r="A3217" s="3" t="s">
        <v>3653</v>
      </c>
      <c r="B3217" s="3" t="s">
        <v>210</v>
      </c>
      <c r="C3217" s="3" t="s">
        <v>384</v>
      </c>
      <c r="D3217" s="3" t="s">
        <v>27</v>
      </c>
      <c r="E3217" s="3" t="s">
        <v>34</v>
      </c>
      <c r="F3217" s="3">
        <v>8788.93</v>
      </c>
      <c r="G3217" s="3">
        <v>1582.01</v>
      </c>
      <c r="H3217" s="3">
        <v>7206.92</v>
      </c>
      <c r="I3217" s="3" t="s">
        <v>56</v>
      </c>
      <c r="J3217" s="5">
        <v>1.2195126350785079</v>
      </c>
      <c r="K3217" t="str">
        <f>_xlfn.XLOOKUP(D3217, dim_channels!A:A, dim_channels!C:C, "Not Found")</f>
        <v>OTA</v>
      </c>
      <c r="L3217" t="str">
        <f>_xlfn.XLOOKUP(D3217, dim_channels!A:A, dim_channels!B:B, "Not Found")</f>
        <v>Expedia</v>
      </c>
    </row>
    <row r="3218" spans="1:12" x14ac:dyDescent="0.2">
      <c r="A3218" s="2" t="s">
        <v>3654</v>
      </c>
      <c r="B3218" s="2" t="s">
        <v>532</v>
      </c>
      <c r="C3218" s="2" t="s">
        <v>1354</v>
      </c>
      <c r="D3218" s="2" t="s">
        <v>45</v>
      </c>
      <c r="E3218" s="2" t="s">
        <v>89</v>
      </c>
      <c r="F3218" s="2">
        <v>2221.56</v>
      </c>
      <c r="G3218" s="2">
        <v>0</v>
      </c>
      <c r="H3218" s="2">
        <v>2221.56</v>
      </c>
      <c r="I3218" s="2" t="s">
        <v>29</v>
      </c>
      <c r="J3218" s="4">
        <v>1</v>
      </c>
      <c r="K3218" t="str">
        <f>_xlfn.XLOOKUP(D3218, dim_channels!A:A, dim_channels!C:C, "Not Found")</f>
        <v>Corporate</v>
      </c>
      <c r="L3218" t="str">
        <f>_xlfn.XLOOKUP(D3218, dim_channels!A:A, dim_channels!B:B, "Not Found")</f>
        <v>Corporate Direct</v>
      </c>
    </row>
    <row r="3219" spans="1:12" x14ac:dyDescent="0.2">
      <c r="A3219" s="3" t="s">
        <v>3655</v>
      </c>
      <c r="B3219" s="3" t="s">
        <v>162</v>
      </c>
      <c r="C3219" s="3" t="s">
        <v>151</v>
      </c>
      <c r="D3219" s="3" t="s">
        <v>27</v>
      </c>
      <c r="E3219" s="3" t="s">
        <v>60</v>
      </c>
      <c r="F3219" s="3">
        <v>4564.09</v>
      </c>
      <c r="G3219" s="3">
        <v>0</v>
      </c>
      <c r="H3219" s="3">
        <v>4564.09</v>
      </c>
      <c r="I3219" s="3" t="s">
        <v>29</v>
      </c>
      <c r="J3219" s="5">
        <v>1</v>
      </c>
      <c r="K3219" t="str">
        <f>_xlfn.XLOOKUP(D3219, dim_channels!A:A, dim_channels!C:C, "Not Found")</f>
        <v>OTA</v>
      </c>
      <c r="L3219" t="str">
        <f>_xlfn.XLOOKUP(D3219, dim_channels!A:A, dim_channels!B:B, "Not Found")</f>
        <v>Expedia</v>
      </c>
    </row>
    <row r="3220" spans="1:12" x14ac:dyDescent="0.2">
      <c r="A3220" s="2" t="s">
        <v>3656</v>
      </c>
      <c r="B3220" s="2" t="s">
        <v>642</v>
      </c>
      <c r="C3220" s="2" t="s">
        <v>393</v>
      </c>
      <c r="D3220" s="2" t="s">
        <v>27</v>
      </c>
      <c r="E3220" s="2" t="s">
        <v>34</v>
      </c>
      <c r="F3220" s="2">
        <v>2595.4</v>
      </c>
      <c r="G3220" s="2">
        <v>467.17</v>
      </c>
      <c r="H3220" s="2">
        <v>2128.23</v>
      </c>
      <c r="I3220" s="2" t="s">
        <v>29</v>
      </c>
      <c r="J3220" s="4">
        <v>1.2195110490877401</v>
      </c>
      <c r="K3220" t="str">
        <f>_xlfn.XLOOKUP(D3220, dim_channels!A:A, dim_channels!C:C, "Not Found")</f>
        <v>OTA</v>
      </c>
      <c r="L3220" t="str">
        <f>_xlfn.XLOOKUP(D3220, dim_channels!A:A, dim_channels!B:B, "Not Found")</f>
        <v>Expedia</v>
      </c>
    </row>
    <row r="3221" spans="1:12" x14ac:dyDescent="0.2">
      <c r="A3221" s="3" t="s">
        <v>3657</v>
      </c>
      <c r="B3221" s="3" t="s">
        <v>215</v>
      </c>
      <c r="C3221" s="3" t="s">
        <v>400</v>
      </c>
      <c r="D3221" s="3" t="s">
        <v>52</v>
      </c>
      <c r="E3221" s="3" t="s">
        <v>60</v>
      </c>
      <c r="F3221" s="3">
        <v>8153.85</v>
      </c>
      <c r="G3221" s="3">
        <v>0</v>
      </c>
      <c r="H3221" s="3">
        <v>8153.85</v>
      </c>
      <c r="I3221" s="3" t="s">
        <v>41</v>
      </c>
      <c r="J3221" s="5">
        <v>1</v>
      </c>
      <c r="K3221" t="str">
        <f>_xlfn.XLOOKUP(D3221, dim_channels!A:A, dim_channels!C:C, "Not Found")</f>
        <v>OTA</v>
      </c>
      <c r="L3221" t="str">
        <f>_xlfn.XLOOKUP(D3221, dim_channels!A:A, dim_channels!B:B, "Not Found")</f>
        <v>Agoda</v>
      </c>
    </row>
    <row r="3222" spans="1:12" x14ac:dyDescent="0.2">
      <c r="A3222" s="2" t="s">
        <v>3658</v>
      </c>
      <c r="B3222" s="2" t="s">
        <v>426</v>
      </c>
      <c r="C3222" s="2" t="s">
        <v>423</v>
      </c>
      <c r="D3222" s="2" t="s">
        <v>27</v>
      </c>
      <c r="E3222" s="2" t="s">
        <v>28</v>
      </c>
      <c r="F3222" s="2">
        <v>3629.96</v>
      </c>
      <c r="G3222" s="2">
        <v>653.39</v>
      </c>
      <c r="H3222" s="2">
        <v>2976.57</v>
      </c>
      <c r="I3222" s="2" t="s">
        <v>29</v>
      </c>
      <c r="J3222" s="4">
        <v>1.2195110479511651</v>
      </c>
      <c r="K3222" t="str">
        <f>_xlfn.XLOOKUP(D3222, dim_channels!A:A, dim_channels!C:C, "Not Found")</f>
        <v>OTA</v>
      </c>
      <c r="L3222" t="str">
        <f>_xlfn.XLOOKUP(D3222, dim_channels!A:A, dim_channels!B:B, "Not Found")</f>
        <v>Expedia</v>
      </c>
    </row>
    <row r="3223" spans="1:12" x14ac:dyDescent="0.2">
      <c r="A3223" s="3" t="s">
        <v>3659</v>
      </c>
      <c r="B3223" s="3" t="s">
        <v>534</v>
      </c>
      <c r="C3223" s="3" t="s">
        <v>55</v>
      </c>
      <c r="D3223" s="3" t="s">
        <v>45</v>
      </c>
      <c r="E3223" s="3" t="s">
        <v>89</v>
      </c>
      <c r="F3223" s="3">
        <v>6135.88</v>
      </c>
      <c r="G3223" s="3">
        <v>0</v>
      </c>
      <c r="H3223" s="3">
        <v>6135.88</v>
      </c>
      <c r="I3223" s="3" t="s">
        <v>56</v>
      </c>
      <c r="J3223" s="5">
        <v>1</v>
      </c>
      <c r="K3223" t="str">
        <f>_xlfn.XLOOKUP(D3223, dim_channels!A:A, dim_channels!C:C, "Not Found")</f>
        <v>Corporate</v>
      </c>
      <c r="L3223" t="str">
        <f>_xlfn.XLOOKUP(D3223, dim_channels!A:A, dim_channels!B:B, "Not Found")</f>
        <v>Corporate Direct</v>
      </c>
    </row>
    <row r="3224" spans="1:12" x14ac:dyDescent="0.2">
      <c r="A3224" s="2" t="s">
        <v>3660</v>
      </c>
      <c r="B3224" s="2" t="s">
        <v>720</v>
      </c>
      <c r="C3224" s="2" t="s">
        <v>173</v>
      </c>
      <c r="D3224" s="2" t="s">
        <v>52</v>
      </c>
      <c r="E3224" s="2" t="s">
        <v>34</v>
      </c>
      <c r="F3224" s="2">
        <v>6174.16</v>
      </c>
      <c r="G3224" s="2">
        <v>740.9</v>
      </c>
      <c r="H3224" s="2">
        <v>5433.26</v>
      </c>
      <c r="I3224" s="2" t="s">
        <v>29</v>
      </c>
      <c r="J3224" s="4">
        <v>1.13636380368324</v>
      </c>
      <c r="K3224" t="str">
        <f>_xlfn.XLOOKUP(D3224, dim_channels!A:A, dim_channels!C:C, "Not Found")</f>
        <v>OTA</v>
      </c>
      <c r="L3224" t="str">
        <f>_xlfn.XLOOKUP(D3224, dim_channels!A:A, dim_channels!B:B, "Not Found")</f>
        <v>Agoda</v>
      </c>
    </row>
    <row r="3225" spans="1:12" x14ac:dyDescent="0.2">
      <c r="A3225" s="3" t="s">
        <v>3661</v>
      </c>
      <c r="B3225" s="3" t="s">
        <v>917</v>
      </c>
      <c r="C3225" s="3" t="s">
        <v>2002</v>
      </c>
      <c r="D3225" s="3" t="s">
        <v>33</v>
      </c>
      <c r="E3225" s="3" t="s">
        <v>28</v>
      </c>
      <c r="F3225" s="3">
        <v>12625.12</v>
      </c>
      <c r="G3225" s="3">
        <v>1893.77</v>
      </c>
      <c r="H3225" s="3">
        <v>10731.35</v>
      </c>
      <c r="I3225" s="3" t="s">
        <v>29</v>
      </c>
      <c r="J3225" s="5">
        <v>1.176470807493931</v>
      </c>
      <c r="K3225" t="str">
        <f>_xlfn.XLOOKUP(D3225, dim_channels!A:A, dim_channels!C:C, "Not Found")</f>
        <v>OTA</v>
      </c>
      <c r="L3225" t="str">
        <f>_xlfn.XLOOKUP(D3225, dim_channels!A:A, dim_channels!B:B, "Not Found")</f>
        <v>Booking.com</v>
      </c>
    </row>
    <row r="3226" spans="1:12" x14ac:dyDescent="0.2">
      <c r="A3226" s="2" t="s">
        <v>3662</v>
      </c>
      <c r="B3226" s="2" t="s">
        <v>445</v>
      </c>
      <c r="C3226" s="2" t="s">
        <v>475</v>
      </c>
      <c r="D3226" s="2" t="s">
        <v>27</v>
      </c>
      <c r="E3226" s="2" t="s">
        <v>60</v>
      </c>
      <c r="F3226" s="2">
        <v>5936.37</v>
      </c>
      <c r="G3226" s="2">
        <v>0</v>
      </c>
      <c r="H3226" s="2">
        <v>5936.37</v>
      </c>
      <c r="I3226" s="2" t="s">
        <v>29</v>
      </c>
      <c r="J3226" s="4">
        <v>1</v>
      </c>
      <c r="K3226" t="str">
        <f>_xlfn.XLOOKUP(D3226, dim_channels!A:A, dim_channels!C:C, "Not Found")</f>
        <v>OTA</v>
      </c>
      <c r="L3226" t="str">
        <f>_xlfn.XLOOKUP(D3226, dim_channels!A:A, dim_channels!B:B, "Not Found")</f>
        <v>Expedia</v>
      </c>
    </row>
    <row r="3227" spans="1:12" x14ac:dyDescent="0.2">
      <c r="A3227" s="3" t="s">
        <v>3663</v>
      </c>
      <c r="B3227" s="3" t="s">
        <v>326</v>
      </c>
      <c r="C3227" s="3" t="s">
        <v>205</v>
      </c>
      <c r="D3227" s="3" t="s">
        <v>64</v>
      </c>
      <c r="E3227" s="3" t="s">
        <v>28</v>
      </c>
      <c r="F3227" s="3">
        <v>8097.81</v>
      </c>
      <c r="G3227" s="3">
        <v>0</v>
      </c>
      <c r="H3227" s="3">
        <v>8097.81</v>
      </c>
      <c r="I3227" s="3" t="s">
        <v>29</v>
      </c>
      <c r="J3227" s="5">
        <v>1</v>
      </c>
      <c r="K3227" t="str">
        <f>_xlfn.XLOOKUP(D3227, dim_channels!A:A, dim_channels!C:C, "Not Found")</f>
        <v>Direct</v>
      </c>
      <c r="L3227" t="str">
        <f>_xlfn.XLOOKUP(D3227, dim_channels!A:A, dim_channels!B:B, "Not Found")</f>
        <v>Direct Website</v>
      </c>
    </row>
    <row r="3228" spans="1:12" x14ac:dyDescent="0.2">
      <c r="A3228" s="2" t="s">
        <v>3664</v>
      </c>
      <c r="B3228" s="2" t="s">
        <v>67</v>
      </c>
      <c r="C3228" s="2" t="s">
        <v>597</v>
      </c>
      <c r="D3228" s="2" t="s">
        <v>206</v>
      </c>
      <c r="E3228" s="2" t="s">
        <v>207</v>
      </c>
      <c r="F3228" s="2">
        <v>12987.34</v>
      </c>
      <c r="G3228" s="2">
        <v>0</v>
      </c>
      <c r="H3228" s="2">
        <v>12987.34</v>
      </c>
      <c r="I3228" s="2" t="s">
        <v>56</v>
      </c>
      <c r="J3228" s="4">
        <v>1</v>
      </c>
      <c r="K3228" t="str">
        <f>_xlfn.XLOOKUP(D3228, dim_channels!A:A, dim_channels!C:C, "Not Found")</f>
        <v>Direct</v>
      </c>
      <c r="L3228" t="str">
        <f>_xlfn.XLOOKUP(D3228, dim_channels!A:A, dim_channels!B:B, "Not Found")</f>
        <v>Walk-in</v>
      </c>
    </row>
    <row r="3229" spans="1:12" x14ac:dyDescent="0.2">
      <c r="A3229" s="3" t="s">
        <v>3665</v>
      </c>
      <c r="B3229" s="3" t="s">
        <v>495</v>
      </c>
      <c r="C3229" s="3" t="s">
        <v>432</v>
      </c>
      <c r="D3229" s="3" t="s">
        <v>114</v>
      </c>
      <c r="E3229" s="3" t="s">
        <v>46</v>
      </c>
      <c r="F3229" s="3">
        <v>6062.58</v>
      </c>
      <c r="G3229" s="3">
        <v>606.26</v>
      </c>
      <c r="H3229" s="3">
        <v>5456.32</v>
      </c>
      <c r="I3229" s="3" t="s">
        <v>29</v>
      </c>
      <c r="J3229" s="5">
        <v>1.111111518386019</v>
      </c>
      <c r="K3229" t="str">
        <f>_xlfn.XLOOKUP(D3229, dim_channels!A:A, dim_channels!C:C, "Not Found")</f>
        <v>Offline</v>
      </c>
      <c r="L3229" t="str">
        <f>_xlfn.XLOOKUP(D3229, dim_channels!A:A, dim_channels!B:B, "Not Found")</f>
        <v>Travel Agency</v>
      </c>
    </row>
    <row r="3230" spans="1:12" x14ac:dyDescent="0.2">
      <c r="A3230" s="2" t="s">
        <v>3666</v>
      </c>
      <c r="B3230" s="2" t="s">
        <v>302</v>
      </c>
      <c r="C3230" s="2" t="s">
        <v>283</v>
      </c>
      <c r="D3230" s="2" t="s">
        <v>52</v>
      </c>
      <c r="E3230" s="2" t="s">
        <v>60</v>
      </c>
      <c r="F3230" s="2">
        <v>12824.3</v>
      </c>
      <c r="G3230" s="2">
        <v>0</v>
      </c>
      <c r="H3230" s="2">
        <v>12824.3</v>
      </c>
      <c r="I3230" s="2" t="s">
        <v>29</v>
      </c>
      <c r="J3230" s="4">
        <v>1</v>
      </c>
      <c r="K3230" t="str">
        <f>_xlfn.XLOOKUP(D3230, dim_channels!A:A, dim_channels!C:C, "Not Found")</f>
        <v>OTA</v>
      </c>
      <c r="L3230" t="str">
        <f>_xlfn.XLOOKUP(D3230, dim_channels!A:A, dim_channels!B:B, "Not Found")</f>
        <v>Agoda</v>
      </c>
    </row>
    <row r="3231" spans="1:12" x14ac:dyDescent="0.2">
      <c r="A3231" s="3" t="s">
        <v>3667</v>
      </c>
      <c r="B3231" s="3" t="s">
        <v>51</v>
      </c>
      <c r="C3231" s="3" t="s">
        <v>465</v>
      </c>
      <c r="D3231" s="3" t="s">
        <v>114</v>
      </c>
      <c r="E3231" s="3" t="s">
        <v>46</v>
      </c>
      <c r="F3231" s="3">
        <v>2948.32</v>
      </c>
      <c r="G3231" s="3">
        <v>294.83</v>
      </c>
      <c r="H3231" s="3">
        <v>2653.49</v>
      </c>
      <c r="I3231" s="3" t="s">
        <v>29</v>
      </c>
      <c r="J3231" s="5">
        <v>1.1111102736396219</v>
      </c>
      <c r="K3231" t="str">
        <f>_xlfn.XLOOKUP(D3231, dim_channels!A:A, dim_channels!C:C, "Not Found")</f>
        <v>Offline</v>
      </c>
      <c r="L3231" t="str">
        <f>_xlfn.XLOOKUP(D3231, dim_channels!A:A, dim_channels!B:B, "Not Found")</f>
        <v>Travel Agency</v>
      </c>
    </row>
    <row r="3232" spans="1:12" x14ac:dyDescent="0.2">
      <c r="A3232" s="2" t="s">
        <v>3668</v>
      </c>
      <c r="B3232" s="2" t="s">
        <v>246</v>
      </c>
      <c r="C3232" s="2" t="s">
        <v>546</v>
      </c>
      <c r="D3232" s="2" t="s">
        <v>206</v>
      </c>
      <c r="E3232" s="2" t="s">
        <v>207</v>
      </c>
      <c r="F3232" s="2">
        <v>11607.4</v>
      </c>
      <c r="G3232" s="2">
        <v>0</v>
      </c>
      <c r="H3232" s="2">
        <v>11607.4</v>
      </c>
      <c r="I3232" s="2" t="s">
        <v>41</v>
      </c>
      <c r="J3232" s="4">
        <v>1</v>
      </c>
      <c r="K3232" t="str">
        <f>_xlfn.XLOOKUP(D3232, dim_channels!A:A, dim_channels!C:C, "Not Found")</f>
        <v>Direct</v>
      </c>
      <c r="L3232" t="str">
        <f>_xlfn.XLOOKUP(D3232, dim_channels!A:A, dim_channels!B:B, "Not Found")</f>
        <v>Walk-in</v>
      </c>
    </row>
    <row r="3233" spans="1:12" x14ac:dyDescent="0.2">
      <c r="A3233" s="3" t="s">
        <v>3669</v>
      </c>
      <c r="B3233" s="3" t="s">
        <v>251</v>
      </c>
      <c r="C3233" s="3" t="s">
        <v>781</v>
      </c>
      <c r="D3233" s="3" t="s">
        <v>27</v>
      </c>
      <c r="E3233" s="3" t="s">
        <v>28</v>
      </c>
      <c r="F3233" s="3">
        <v>3688.18</v>
      </c>
      <c r="G3233" s="3">
        <v>663.87</v>
      </c>
      <c r="H3233" s="3">
        <v>3024.31</v>
      </c>
      <c r="I3233" s="3" t="s">
        <v>41</v>
      </c>
      <c r="J3233" s="5">
        <v>1.2195112273543389</v>
      </c>
      <c r="K3233" t="str">
        <f>_xlfn.XLOOKUP(D3233, dim_channels!A:A, dim_channels!C:C, "Not Found")</f>
        <v>OTA</v>
      </c>
      <c r="L3233" t="str">
        <f>_xlfn.XLOOKUP(D3233, dim_channels!A:A, dim_channels!B:B, "Not Found")</f>
        <v>Expedia</v>
      </c>
    </row>
    <row r="3234" spans="1:12" x14ac:dyDescent="0.2">
      <c r="A3234" s="2" t="s">
        <v>3670</v>
      </c>
      <c r="B3234" s="2" t="s">
        <v>272</v>
      </c>
      <c r="C3234" s="2" t="s">
        <v>156</v>
      </c>
      <c r="D3234" s="2" t="s">
        <v>64</v>
      </c>
      <c r="E3234" s="2" t="s">
        <v>34</v>
      </c>
      <c r="F3234" s="2">
        <v>6585.91</v>
      </c>
      <c r="G3234" s="2">
        <v>0</v>
      </c>
      <c r="H3234" s="2">
        <v>6585.91</v>
      </c>
      <c r="I3234" s="2" t="s">
        <v>29</v>
      </c>
      <c r="J3234" s="4">
        <v>1</v>
      </c>
      <c r="K3234" t="str">
        <f>_xlfn.XLOOKUP(D3234, dim_channels!A:A, dim_channels!C:C, "Not Found")</f>
        <v>Direct</v>
      </c>
      <c r="L3234" t="str">
        <f>_xlfn.XLOOKUP(D3234, dim_channels!A:A, dim_channels!B:B, "Not Found")</f>
        <v>Direct Website</v>
      </c>
    </row>
    <row r="3235" spans="1:12" x14ac:dyDescent="0.2">
      <c r="A3235" s="3" t="s">
        <v>3671</v>
      </c>
      <c r="B3235" s="3" t="s">
        <v>478</v>
      </c>
      <c r="C3235" s="3" t="s">
        <v>297</v>
      </c>
      <c r="D3235" s="3" t="s">
        <v>206</v>
      </c>
      <c r="E3235" s="3" t="s">
        <v>207</v>
      </c>
      <c r="F3235" s="3">
        <v>12570.36</v>
      </c>
      <c r="G3235" s="3">
        <v>0</v>
      </c>
      <c r="H3235" s="3">
        <v>12570.36</v>
      </c>
      <c r="I3235" s="3" t="s">
        <v>56</v>
      </c>
      <c r="J3235" s="5">
        <v>1</v>
      </c>
      <c r="K3235" t="str">
        <f>_xlfn.XLOOKUP(D3235, dim_channels!A:A, dim_channels!C:C, "Not Found")</f>
        <v>Direct</v>
      </c>
      <c r="L3235" t="str">
        <f>_xlfn.XLOOKUP(D3235, dim_channels!A:A, dim_channels!B:B, "Not Found")</f>
        <v>Walk-in</v>
      </c>
    </row>
    <row r="3236" spans="1:12" x14ac:dyDescent="0.2">
      <c r="A3236" s="2" t="s">
        <v>3672</v>
      </c>
      <c r="B3236" s="2" t="s">
        <v>578</v>
      </c>
      <c r="C3236" s="2" t="s">
        <v>286</v>
      </c>
      <c r="D3236" s="2" t="s">
        <v>114</v>
      </c>
      <c r="E3236" s="2" t="s">
        <v>46</v>
      </c>
      <c r="F3236" s="2">
        <v>7054.56</v>
      </c>
      <c r="G3236" s="2">
        <v>705.46</v>
      </c>
      <c r="H3236" s="2">
        <v>6349.1</v>
      </c>
      <c r="I3236" s="2" t="s">
        <v>29</v>
      </c>
      <c r="J3236" s="4">
        <v>1.111111811122836</v>
      </c>
      <c r="K3236" t="str">
        <f>_xlfn.XLOOKUP(D3236, dim_channels!A:A, dim_channels!C:C, "Not Found")</f>
        <v>Offline</v>
      </c>
      <c r="L3236" t="str">
        <f>_xlfn.XLOOKUP(D3236, dim_channels!A:A, dim_channels!B:B, "Not Found")</f>
        <v>Travel Agency</v>
      </c>
    </row>
    <row r="3237" spans="1:12" x14ac:dyDescent="0.2">
      <c r="A3237" s="3" t="s">
        <v>3673</v>
      </c>
      <c r="B3237" s="3" t="s">
        <v>380</v>
      </c>
      <c r="C3237" s="3" t="s">
        <v>222</v>
      </c>
      <c r="D3237" s="3" t="s">
        <v>52</v>
      </c>
      <c r="E3237" s="3" t="s">
        <v>60</v>
      </c>
      <c r="F3237" s="3">
        <v>4892.42</v>
      </c>
      <c r="G3237" s="3">
        <v>0</v>
      </c>
      <c r="H3237" s="3">
        <v>4892.42</v>
      </c>
      <c r="I3237" s="3" t="s">
        <v>29</v>
      </c>
      <c r="J3237" s="5">
        <v>1</v>
      </c>
      <c r="K3237" t="str">
        <f>_xlfn.XLOOKUP(D3237, dim_channels!A:A, dim_channels!C:C, "Not Found")</f>
        <v>OTA</v>
      </c>
      <c r="L3237" t="str">
        <f>_xlfn.XLOOKUP(D3237, dim_channels!A:A, dim_channels!B:B, "Not Found")</f>
        <v>Agoda</v>
      </c>
    </row>
    <row r="3238" spans="1:12" x14ac:dyDescent="0.2">
      <c r="A3238" s="2" t="s">
        <v>3674</v>
      </c>
      <c r="B3238" s="2" t="s">
        <v>51</v>
      </c>
      <c r="C3238" s="2" t="s">
        <v>754</v>
      </c>
      <c r="D3238" s="2" t="s">
        <v>64</v>
      </c>
      <c r="E3238" s="2" t="s">
        <v>115</v>
      </c>
      <c r="F3238" s="2">
        <v>9675.7900000000009</v>
      </c>
      <c r="G3238" s="2">
        <v>0</v>
      </c>
      <c r="H3238" s="2">
        <v>9675.7900000000009</v>
      </c>
      <c r="I3238" s="2" t="s">
        <v>56</v>
      </c>
      <c r="J3238" s="4">
        <v>1</v>
      </c>
      <c r="K3238" t="str">
        <f>_xlfn.XLOOKUP(D3238, dim_channels!A:A, dim_channels!C:C, "Not Found")</f>
        <v>Direct</v>
      </c>
      <c r="L3238" t="str">
        <f>_xlfn.XLOOKUP(D3238, dim_channels!A:A, dim_channels!B:B, "Not Found")</f>
        <v>Direct Website</v>
      </c>
    </row>
    <row r="3239" spans="1:12" x14ac:dyDescent="0.2">
      <c r="A3239" s="3" t="s">
        <v>3675</v>
      </c>
      <c r="B3239" s="3" t="s">
        <v>43</v>
      </c>
      <c r="C3239" s="3" t="s">
        <v>195</v>
      </c>
      <c r="D3239" s="3" t="s">
        <v>33</v>
      </c>
      <c r="E3239" s="3" t="s">
        <v>34</v>
      </c>
      <c r="F3239" s="3">
        <v>18137.22</v>
      </c>
      <c r="G3239" s="3">
        <v>2720.58</v>
      </c>
      <c r="H3239" s="3">
        <v>15416.64</v>
      </c>
      <c r="I3239" s="3" t="s">
        <v>29</v>
      </c>
      <c r="J3239" s="5">
        <v>1.1764703593000809</v>
      </c>
      <c r="K3239" t="str">
        <f>_xlfn.XLOOKUP(D3239, dim_channels!A:A, dim_channels!C:C, "Not Found")</f>
        <v>OTA</v>
      </c>
      <c r="L3239" t="str">
        <f>_xlfn.XLOOKUP(D3239, dim_channels!A:A, dim_channels!B:B, "Not Found")</f>
        <v>Booking.com</v>
      </c>
    </row>
    <row r="3240" spans="1:12" x14ac:dyDescent="0.2">
      <c r="A3240" s="2" t="s">
        <v>3676</v>
      </c>
      <c r="B3240" s="2" t="s">
        <v>31</v>
      </c>
      <c r="C3240" s="2" t="s">
        <v>432</v>
      </c>
      <c r="D3240" s="2" t="s">
        <v>27</v>
      </c>
      <c r="E3240" s="2" t="s">
        <v>34</v>
      </c>
      <c r="F3240" s="2">
        <v>20596.61</v>
      </c>
      <c r="G3240" s="2">
        <v>3707.39</v>
      </c>
      <c r="H3240" s="2">
        <v>16889.22</v>
      </c>
      <c r="I3240" s="2" t="s">
        <v>29</v>
      </c>
      <c r="J3240" s="4">
        <v>1.21951220956326</v>
      </c>
      <c r="K3240" t="str">
        <f>_xlfn.XLOOKUP(D3240, dim_channels!A:A, dim_channels!C:C, "Not Found")</f>
        <v>OTA</v>
      </c>
      <c r="L3240" t="str">
        <f>_xlfn.XLOOKUP(D3240, dim_channels!A:A, dim_channels!B:B, "Not Found")</f>
        <v>Expedia</v>
      </c>
    </row>
    <row r="3241" spans="1:12" x14ac:dyDescent="0.2">
      <c r="A3241" s="3" t="s">
        <v>3677</v>
      </c>
      <c r="B3241" s="3" t="s">
        <v>215</v>
      </c>
      <c r="C3241" s="3" t="s">
        <v>484</v>
      </c>
      <c r="D3241" s="3" t="s">
        <v>33</v>
      </c>
      <c r="E3241" s="3" t="s">
        <v>34</v>
      </c>
      <c r="F3241" s="3">
        <v>8154.64</v>
      </c>
      <c r="G3241" s="3">
        <v>1223.2</v>
      </c>
      <c r="H3241" s="3">
        <v>6931.44</v>
      </c>
      <c r="I3241" s="3" t="s">
        <v>56</v>
      </c>
      <c r="J3241" s="5">
        <v>1.176471267153723</v>
      </c>
      <c r="K3241" t="str">
        <f>_xlfn.XLOOKUP(D3241, dim_channels!A:A, dim_channels!C:C, "Not Found")</f>
        <v>OTA</v>
      </c>
      <c r="L3241" t="str">
        <f>_xlfn.XLOOKUP(D3241, dim_channels!A:A, dim_channels!B:B, "Not Found")</f>
        <v>Booking.com</v>
      </c>
    </row>
    <row r="3242" spans="1:12" x14ac:dyDescent="0.2">
      <c r="A3242" s="2" t="s">
        <v>3678</v>
      </c>
      <c r="B3242" s="2" t="s">
        <v>418</v>
      </c>
      <c r="C3242" s="2" t="s">
        <v>525</v>
      </c>
      <c r="D3242" s="2" t="s">
        <v>45</v>
      </c>
      <c r="E3242" s="2" t="s">
        <v>46</v>
      </c>
      <c r="F3242" s="2">
        <v>5497.29</v>
      </c>
      <c r="G3242" s="2">
        <v>274.86</v>
      </c>
      <c r="H3242" s="2">
        <v>5222.43</v>
      </c>
      <c r="I3242" s="2" t="s">
        <v>29</v>
      </c>
      <c r="J3242" s="4">
        <v>1.0526306719285849</v>
      </c>
      <c r="K3242" t="str">
        <f>_xlfn.XLOOKUP(D3242, dim_channels!A:A, dim_channels!C:C, "Not Found")</f>
        <v>Corporate</v>
      </c>
      <c r="L3242" t="str">
        <f>_xlfn.XLOOKUP(D3242, dim_channels!A:A, dim_channels!B:B, "Not Found")</f>
        <v>Corporate Direct</v>
      </c>
    </row>
    <row r="3243" spans="1:12" x14ac:dyDescent="0.2">
      <c r="A3243" s="3" t="s">
        <v>3679</v>
      </c>
      <c r="B3243" s="3" t="s">
        <v>558</v>
      </c>
      <c r="C3243" s="3" t="s">
        <v>558</v>
      </c>
      <c r="D3243" s="3" t="s">
        <v>64</v>
      </c>
      <c r="E3243" s="3" t="s">
        <v>34</v>
      </c>
      <c r="F3243" s="3">
        <v>13894.37</v>
      </c>
      <c r="G3243" s="3">
        <v>0</v>
      </c>
      <c r="H3243" s="3">
        <v>13894.37</v>
      </c>
      <c r="I3243" s="3" t="s">
        <v>56</v>
      </c>
      <c r="J3243" s="5">
        <v>1</v>
      </c>
      <c r="K3243" t="str">
        <f>_xlfn.XLOOKUP(D3243, dim_channels!A:A, dim_channels!C:C, "Not Found")</f>
        <v>Direct</v>
      </c>
      <c r="L3243" t="str">
        <f>_xlfn.XLOOKUP(D3243, dim_channels!A:A, dim_channels!B:B, "Not Found")</f>
        <v>Direct Website</v>
      </c>
    </row>
    <row r="3244" spans="1:12" x14ac:dyDescent="0.2">
      <c r="A3244" s="2" t="s">
        <v>3680</v>
      </c>
      <c r="B3244" s="2" t="s">
        <v>590</v>
      </c>
      <c r="C3244" s="2" t="s">
        <v>666</v>
      </c>
      <c r="D3244" s="2" t="s">
        <v>27</v>
      </c>
      <c r="E3244" s="2" t="s">
        <v>34</v>
      </c>
      <c r="F3244" s="2">
        <v>6107.12</v>
      </c>
      <c r="G3244" s="2">
        <v>1099.28</v>
      </c>
      <c r="H3244" s="2">
        <v>5007.84</v>
      </c>
      <c r="I3244" s="2" t="s">
        <v>41</v>
      </c>
      <c r="J3244" s="4">
        <v>1.2195118054889931</v>
      </c>
      <c r="K3244" t="str">
        <f>_xlfn.XLOOKUP(D3244, dim_channels!A:A, dim_channels!C:C, "Not Found")</f>
        <v>OTA</v>
      </c>
      <c r="L3244" t="str">
        <f>_xlfn.XLOOKUP(D3244, dim_channels!A:A, dim_channels!B:B, "Not Found")</f>
        <v>Expedia</v>
      </c>
    </row>
    <row r="3245" spans="1:12" x14ac:dyDescent="0.2">
      <c r="A3245" s="3" t="s">
        <v>3681</v>
      </c>
      <c r="B3245" s="3" t="s">
        <v>497</v>
      </c>
      <c r="C3245" s="3" t="s">
        <v>497</v>
      </c>
      <c r="D3245" s="3" t="s">
        <v>52</v>
      </c>
      <c r="E3245" s="3" t="s">
        <v>60</v>
      </c>
      <c r="F3245" s="3">
        <v>17825.98</v>
      </c>
      <c r="G3245" s="3">
        <v>0</v>
      </c>
      <c r="H3245" s="3">
        <v>17825.98</v>
      </c>
      <c r="I3245" s="3" t="s">
        <v>29</v>
      </c>
      <c r="J3245" s="5">
        <v>1</v>
      </c>
      <c r="K3245" t="str">
        <f>_xlfn.XLOOKUP(D3245, dim_channels!A:A, dim_channels!C:C, "Not Found")</f>
        <v>OTA</v>
      </c>
      <c r="L3245" t="str">
        <f>_xlfn.XLOOKUP(D3245, dim_channels!A:A, dim_channels!B:B, "Not Found")</f>
        <v>Agoda</v>
      </c>
    </row>
    <row r="3246" spans="1:12" x14ac:dyDescent="0.2">
      <c r="A3246" s="2" t="s">
        <v>3682</v>
      </c>
      <c r="B3246" s="2" t="s">
        <v>904</v>
      </c>
      <c r="C3246" s="2" t="s">
        <v>1825</v>
      </c>
      <c r="D3246" s="2" t="s">
        <v>52</v>
      </c>
      <c r="E3246" s="2" t="s">
        <v>34</v>
      </c>
      <c r="F3246" s="2">
        <v>5937.41</v>
      </c>
      <c r="G3246" s="2">
        <v>712.49</v>
      </c>
      <c r="H3246" s="2">
        <v>5224.92</v>
      </c>
      <c r="I3246" s="2" t="s">
        <v>29</v>
      </c>
      <c r="J3246" s="4">
        <v>1.1363638103549909</v>
      </c>
      <c r="K3246" t="str">
        <f>_xlfn.XLOOKUP(D3246, dim_channels!A:A, dim_channels!C:C, "Not Found")</f>
        <v>OTA</v>
      </c>
      <c r="L3246" t="str">
        <f>_xlfn.XLOOKUP(D3246, dim_channels!A:A, dim_channels!B:B, "Not Found")</f>
        <v>Agoda</v>
      </c>
    </row>
    <row r="3247" spans="1:12" x14ac:dyDescent="0.2">
      <c r="A3247" s="3" t="s">
        <v>3683</v>
      </c>
      <c r="B3247" s="3" t="s">
        <v>773</v>
      </c>
      <c r="C3247" s="3" t="s">
        <v>312</v>
      </c>
      <c r="D3247" s="3" t="s">
        <v>33</v>
      </c>
      <c r="E3247" s="3" t="s">
        <v>60</v>
      </c>
      <c r="F3247" s="3">
        <v>14558.39</v>
      </c>
      <c r="G3247" s="3">
        <v>0</v>
      </c>
      <c r="H3247" s="3">
        <v>14558.39</v>
      </c>
      <c r="I3247" s="3" t="s">
        <v>29</v>
      </c>
      <c r="J3247" s="5">
        <v>1</v>
      </c>
      <c r="K3247" t="str">
        <f>_xlfn.XLOOKUP(D3247, dim_channels!A:A, dim_channels!C:C, "Not Found")</f>
        <v>OTA</v>
      </c>
      <c r="L3247" t="str">
        <f>_xlfn.XLOOKUP(D3247, dim_channels!A:A, dim_channels!B:B, "Not Found")</f>
        <v>Booking.com</v>
      </c>
    </row>
    <row r="3248" spans="1:12" x14ac:dyDescent="0.2">
      <c r="A3248" s="2" t="s">
        <v>3684</v>
      </c>
      <c r="B3248" s="2" t="s">
        <v>36</v>
      </c>
      <c r="C3248" s="2" t="s">
        <v>43</v>
      </c>
      <c r="D3248" s="2" t="s">
        <v>45</v>
      </c>
      <c r="E3248" s="2" t="s">
        <v>46</v>
      </c>
      <c r="F3248" s="2">
        <v>3900.39</v>
      </c>
      <c r="G3248" s="2">
        <v>195.02</v>
      </c>
      <c r="H3248" s="2">
        <v>3705.37</v>
      </c>
      <c r="I3248" s="2" t="s">
        <v>29</v>
      </c>
      <c r="J3248" s="4">
        <v>1.052631720988727</v>
      </c>
      <c r="K3248" t="str">
        <f>_xlfn.XLOOKUP(D3248, dim_channels!A:A, dim_channels!C:C, "Not Found")</f>
        <v>Corporate</v>
      </c>
      <c r="L3248" t="str">
        <f>_xlfn.XLOOKUP(D3248, dim_channels!A:A, dim_channels!B:B, "Not Found")</f>
        <v>Corporate Direct</v>
      </c>
    </row>
    <row r="3249" spans="1:12" x14ac:dyDescent="0.2">
      <c r="A3249" s="3" t="s">
        <v>3685</v>
      </c>
      <c r="B3249" s="3" t="s">
        <v>813</v>
      </c>
      <c r="C3249" s="3" t="s">
        <v>720</v>
      </c>
      <c r="D3249" s="3" t="s">
        <v>52</v>
      </c>
      <c r="E3249" s="3" t="s">
        <v>34</v>
      </c>
      <c r="F3249" s="3">
        <v>8101.73</v>
      </c>
      <c r="G3249" s="3">
        <v>972.21</v>
      </c>
      <c r="H3249" s="3">
        <v>7129.52</v>
      </c>
      <c r="I3249" s="3" t="s">
        <v>41</v>
      </c>
      <c r="J3249" s="5">
        <v>1.1363640188960831</v>
      </c>
      <c r="K3249" t="str">
        <f>_xlfn.XLOOKUP(D3249, dim_channels!A:A, dim_channels!C:C, "Not Found")</f>
        <v>OTA</v>
      </c>
      <c r="L3249" t="str">
        <f>_xlfn.XLOOKUP(D3249, dim_channels!A:A, dim_channels!B:B, "Not Found")</f>
        <v>Agoda</v>
      </c>
    </row>
    <row r="3250" spans="1:12" x14ac:dyDescent="0.2">
      <c r="A3250" s="2" t="s">
        <v>3686</v>
      </c>
      <c r="B3250" s="2" t="s">
        <v>458</v>
      </c>
      <c r="C3250" s="2" t="s">
        <v>458</v>
      </c>
      <c r="D3250" s="2" t="s">
        <v>45</v>
      </c>
      <c r="E3250" s="2" t="s">
        <v>46</v>
      </c>
      <c r="F3250" s="2">
        <v>13813.24</v>
      </c>
      <c r="G3250" s="2">
        <v>690.66</v>
      </c>
      <c r="H3250" s="2">
        <v>13122.58</v>
      </c>
      <c r="I3250" s="2" t="s">
        <v>56</v>
      </c>
      <c r="J3250" s="4">
        <v>1.052631418516786</v>
      </c>
      <c r="K3250" t="str">
        <f>_xlfn.XLOOKUP(D3250, dim_channels!A:A, dim_channels!C:C, "Not Found")</f>
        <v>Corporate</v>
      </c>
      <c r="L3250" t="str">
        <f>_xlfn.XLOOKUP(D3250, dim_channels!A:A, dim_channels!B:B, "Not Found")</f>
        <v>Corporate Direct</v>
      </c>
    </row>
    <row r="3251" spans="1:12" x14ac:dyDescent="0.2">
      <c r="A3251" s="3" t="s">
        <v>3687</v>
      </c>
      <c r="B3251" s="3" t="s">
        <v>813</v>
      </c>
      <c r="C3251" s="3" t="s">
        <v>110</v>
      </c>
      <c r="D3251" s="3" t="s">
        <v>33</v>
      </c>
      <c r="E3251" s="3" t="s">
        <v>28</v>
      </c>
      <c r="F3251" s="3">
        <v>8427.01</v>
      </c>
      <c r="G3251" s="3">
        <v>1264.05</v>
      </c>
      <c r="H3251" s="3">
        <v>7162.96</v>
      </c>
      <c r="I3251" s="3" t="s">
        <v>41</v>
      </c>
      <c r="J3251" s="5">
        <v>1.176470341869841</v>
      </c>
      <c r="K3251" t="str">
        <f>_xlfn.XLOOKUP(D3251, dim_channels!A:A, dim_channels!C:C, "Not Found")</f>
        <v>OTA</v>
      </c>
      <c r="L3251" t="str">
        <f>_xlfn.XLOOKUP(D3251, dim_channels!A:A, dim_channels!B:B, "Not Found")</f>
        <v>Booking.com</v>
      </c>
    </row>
    <row r="3252" spans="1:12" x14ac:dyDescent="0.2">
      <c r="A3252" s="2" t="s">
        <v>3688</v>
      </c>
      <c r="B3252" s="2" t="s">
        <v>505</v>
      </c>
      <c r="C3252" s="2" t="s">
        <v>2002</v>
      </c>
      <c r="D3252" s="2" t="s">
        <v>33</v>
      </c>
      <c r="E3252" s="2" t="s">
        <v>28</v>
      </c>
      <c r="F3252" s="2">
        <v>4077.21</v>
      </c>
      <c r="G3252" s="2">
        <v>611.58000000000004</v>
      </c>
      <c r="H3252" s="2">
        <v>3465.63</v>
      </c>
      <c r="I3252" s="2" t="s">
        <v>41</v>
      </c>
      <c r="J3252" s="4">
        <v>1.176470079033249</v>
      </c>
      <c r="K3252" t="str">
        <f>_xlfn.XLOOKUP(D3252, dim_channels!A:A, dim_channels!C:C, "Not Found")</f>
        <v>OTA</v>
      </c>
      <c r="L3252" t="str">
        <f>_xlfn.XLOOKUP(D3252, dim_channels!A:A, dim_channels!B:B, "Not Found")</f>
        <v>Booking.com</v>
      </c>
    </row>
    <row r="3253" spans="1:12" x14ac:dyDescent="0.2">
      <c r="A3253" s="3" t="s">
        <v>3689</v>
      </c>
      <c r="B3253" s="3" t="s">
        <v>78</v>
      </c>
      <c r="C3253" s="3" t="s">
        <v>155</v>
      </c>
      <c r="D3253" s="3" t="s">
        <v>52</v>
      </c>
      <c r="E3253" s="3" t="s">
        <v>34</v>
      </c>
      <c r="F3253" s="3">
        <v>2680.18</v>
      </c>
      <c r="G3253" s="3">
        <v>321.62</v>
      </c>
      <c r="H3253" s="3">
        <v>2358.56</v>
      </c>
      <c r="I3253" s="3" t="s">
        <v>29</v>
      </c>
      <c r="J3253" s="5">
        <v>1.13636286547724</v>
      </c>
      <c r="K3253" t="str">
        <f>_xlfn.XLOOKUP(D3253, dim_channels!A:A, dim_channels!C:C, "Not Found")</f>
        <v>OTA</v>
      </c>
      <c r="L3253" t="str">
        <f>_xlfn.XLOOKUP(D3253, dim_channels!A:A, dim_channels!B:B, "Not Found")</f>
        <v>Agoda</v>
      </c>
    </row>
    <row r="3254" spans="1:12" x14ac:dyDescent="0.2">
      <c r="A3254" s="2" t="s">
        <v>3690</v>
      </c>
      <c r="B3254" s="2" t="s">
        <v>584</v>
      </c>
      <c r="C3254" s="2" t="s">
        <v>577</v>
      </c>
      <c r="D3254" s="2" t="s">
        <v>64</v>
      </c>
      <c r="E3254" s="2" t="s">
        <v>115</v>
      </c>
      <c r="F3254" s="2">
        <v>17091.8</v>
      </c>
      <c r="G3254" s="2">
        <v>0</v>
      </c>
      <c r="H3254" s="2">
        <v>17091.8</v>
      </c>
      <c r="I3254" s="2" t="s">
        <v>29</v>
      </c>
      <c r="J3254" s="4">
        <v>1</v>
      </c>
      <c r="K3254" t="str">
        <f>_xlfn.XLOOKUP(D3254, dim_channels!A:A, dim_channels!C:C, "Not Found")</f>
        <v>Direct</v>
      </c>
      <c r="L3254" t="str">
        <f>_xlfn.XLOOKUP(D3254, dim_channels!A:A, dim_channels!B:B, "Not Found")</f>
        <v>Direct Website</v>
      </c>
    </row>
    <row r="3255" spans="1:12" x14ac:dyDescent="0.2">
      <c r="A3255" s="3" t="s">
        <v>3691</v>
      </c>
      <c r="B3255" s="3" t="s">
        <v>334</v>
      </c>
      <c r="C3255" s="3" t="s">
        <v>740</v>
      </c>
      <c r="D3255" s="3" t="s">
        <v>52</v>
      </c>
      <c r="E3255" s="3" t="s">
        <v>34</v>
      </c>
      <c r="F3255" s="3">
        <v>10877.89</v>
      </c>
      <c r="G3255" s="3">
        <v>1305.3499999999999</v>
      </c>
      <c r="H3255" s="3">
        <v>9572.5400000000009</v>
      </c>
      <c r="I3255" s="3" t="s">
        <v>29</v>
      </c>
      <c r="J3255" s="5">
        <v>1.1363640162381139</v>
      </c>
      <c r="K3255" t="str">
        <f>_xlfn.XLOOKUP(D3255, dim_channels!A:A, dim_channels!C:C, "Not Found")</f>
        <v>OTA</v>
      </c>
      <c r="L3255" t="str">
        <f>_xlfn.XLOOKUP(D3255, dim_channels!A:A, dim_channels!B:B, "Not Found")</f>
        <v>Agoda</v>
      </c>
    </row>
    <row r="3256" spans="1:12" x14ac:dyDescent="0.2">
      <c r="A3256" s="2" t="s">
        <v>3692</v>
      </c>
      <c r="B3256" s="2" t="s">
        <v>104</v>
      </c>
      <c r="C3256" s="2" t="s">
        <v>132</v>
      </c>
      <c r="D3256" s="2" t="s">
        <v>33</v>
      </c>
      <c r="E3256" s="2" t="s">
        <v>60</v>
      </c>
      <c r="F3256" s="2">
        <v>5767.74</v>
      </c>
      <c r="G3256" s="2">
        <v>0</v>
      </c>
      <c r="H3256" s="2">
        <v>5767.74</v>
      </c>
      <c r="I3256" s="2" t="s">
        <v>56</v>
      </c>
      <c r="J3256" s="4">
        <v>1</v>
      </c>
      <c r="K3256" t="str">
        <f>_xlfn.XLOOKUP(D3256, dim_channels!A:A, dim_channels!C:C, "Not Found")</f>
        <v>OTA</v>
      </c>
      <c r="L3256" t="str">
        <f>_xlfn.XLOOKUP(D3256, dim_channels!A:A, dim_channels!B:B, "Not Found")</f>
        <v>Booking.com</v>
      </c>
    </row>
    <row r="3257" spans="1:12" x14ac:dyDescent="0.2">
      <c r="A3257" s="3" t="s">
        <v>3693</v>
      </c>
      <c r="B3257" s="3" t="s">
        <v>1035</v>
      </c>
      <c r="C3257" s="3" t="s">
        <v>230</v>
      </c>
      <c r="D3257" s="3" t="s">
        <v>114</v>
      </c>
      <c r="E3257" s="3" t="s">
        <v>115</v>
      </c>
      <c r="F3257" s="3">
        <v>10253.18</v>
      </c>
      <c r="G3257" s="3">
        <v>1025.32</v>
      </c>
      <c r="H3257" s="3">
        <v>9227.86</v>
      </c>
      <c r="I3257" s="3" t="s">
        <v>41</v>
      </c>
      <c r="J3257" s="5">
        <v>1.1111113519277489</v>
      </c>
      <c r="K3257" t="str">
        <f>_xlfn.XLOOKUP(D3257, dim_channels!A:A, dim_channels!C:C, "Not Found")</f>
        <v>Offline</v>
      </c>
      <c r="L3257" t="str">
        <f>_xlfn.XLOOKUP(D3257, dim_channels!A:A, dim_channels!B:B, "Not Found")</f>
        <v>Travel Agency</v>
      </c>
    </row>
    <row r="3258" spans="1:12" x14ac:dyDescent="0.2">
      <c r="A3258" s="2" t="s">
        <v>3694</v>
      </c>
      <c r="B3258" s="2" t="s">
        <v>135</v>
      </c>
      <c r="C3258" s="2" t="s">
        <v>630</v>
      </c>
      <c r="D3258" s="2" t="s">
        <v>33</v>
      </c>
      <c r="E3258" s="2" t="s">
        <v>60</v>
      </c>
      <c r="F3258" s="2">
        <v>2341.54</v>
      </c>
      <c r="G3258" s="2">
        <v>0</v>
      </c>
      <c r="H3258" s="2">
        <v>2341.54</v>
      </c>
      <c r="I3258" s="2" t="s">
        <v>56</v>
      </c>
      <c r="J3258" s="4">
        <v>1</v>
      </c>
      <c r="K3258" t="str">
        <f>_xlfn.XLOOKUP(D3258, dim_channels!A:A, dim_channels!C:C, "Not Found")</f>
        <v>OTA</v>
      </c>
      <c r="L3258" t="str">
        <f>_xlfn.XLOOKUP(D3258, dim_channels!A:A, dim_channels!B:B, "Not Found")</f>
        <v>Booking.com</v>
      </c>
    </row>
    <row r="3259" spans="1:12" x14ac:dyDescent="0.2">
      <c r="A3259" s="3" t="s">
        <v>3695</v>
      </c>
      <c r="B3259" s="3" t="s">
        <v>799</v>
      </c>
      <c r="C3259" s="3" t="s">
        <v>405</v>
      </c>
      <c r="D3259" s="3" t="s">
        <v>64</v>
      </c>
      <c r="E3259" s="3" t="s">
        <v>115</v>
      </c>
      <c r="F3259" s="3">
        <v>19193.93</v>
      </c>
      <c r="G3259" s="3">
        <v>0</v>
      </c>
      <c r="H3259" s="3">
        <v>19193.93</v>
      </c>
      <c r="I3259" s="3" t="s">
        <v>29</v>
      </c>
      <c r="J3259" s="5">
        <v>1</v>
      </c>
      <c r="K3259" t="str">
        <f>_xlfn.XLOOKUP(D3259, dim_channels!A:A, dim_channels!C:C, "Not Found")</f>
        <v>Direct</v>
      </c>
      <c r="L3259" t="str">
        <f>_xlfn.XLOOKUP(D3259, dim_channels!A:A, dim_channels!B:B, "Not Found")</f>
        <v>Direct Website</v>
      </c>
    </row>
    <row r="3260" spans="1:12" x14ac:dyDescent="0.2">
      <c r="A3260" s="2" t="s">
        <v>3696</v>
      </c>
      <c r="B3260" s="2" t="s">
        <v>294</v>
      </c>
      <c r="C3260" s="2" t="s">
        <v>489</v>
      </c>
      <c r="D3260" s="2" t="s">
        <v>169</v>
      </c>
      <c r="E3260" s="2" t="s">
        <v>46</v>
      </c>
      <c r="F3260" s="2">
        <v>9403.3700000000008</v>
      </c>
      <c r="G3260" s="2">
        <v>1880.67</v>
      </c>
      <c r="H3260" s="2">
        <v>7522.7</v>
      </c>
      <c r="I3260" s="2" t="s">
        <v>29</v>
      </c>
      <c r="J3260" s="4">
        <v>1.2499993353450221</v>
      </c>
      <c r="K3260" t="str">
        <f>_xlfn.XLOOKUP(D3260, dim_channels!A:A, dim_channels!C:C, "Not Found")</f>
        <v>GDS</v>
      </c>
      <c r="L3260" t="str">
        <f>_xlfn.XLOOKUP(D3260, dim_channels!A:A, dim_channels!B:B, "Not Found")</f>
        <v>GDS (Amadeus)</v>
      </c>
    </row>
    <row r="3261" spans="1:12" x14ac:dyDescent="0.2">
      <c r="A3261" s="3" t="s">
        <v>3697</v>
      </c>
      <c r="B3261" s="3" t="s">
        <v>132</v>
      </c>
      <c r="C3261" s="3" t="s">
        <v>525</v>
      </c>
      <c r="D3261" s="3" t="s">
        <v>33</v>
      </c>
      <c r="E3261" s="3" t="s">
        <v>34</v>
      </c>
      <c r="F3261" s="3">
        <v>6435.2</v>
      </c>
      <c r="G3261" s="3">
        <v>965.28</v>
      </c>
      <c r="H3261" s="3">
        <v>5469.92</v>
      </c>
      <c r="I3261" s="3" t="s">
        <v>29</v>
      </c>
      <c r="J3261" s="5">
        <v>1.1764705882352939</v>
      </c>
      <c r="K3261" t="str">
        <f>_xlfn.XLOOKUP(D3261, dim_channels!A:A, dim_channels!C:C, "Not Found")</f>
        <v>OTA</v>
      </c>
      <c r="L3261" t="str">
        <f>_xlfn.XLOOKUP(D3261, dim_channels!A:A, dim_channels!B:B, "Not Found")</f>
        <v>Booking.com</v>
      </c>
    </row>
    <row r="3262" spans="1:12" x14ac:dyDescent="0.2">
      <c r="A3262" s="2" t="s">
        <v>3698</v>
      </c>
      <c r="B3262" s="2" t="s">
        <v>1275</v>
      </c>
      <c r="C3262" s="2" t="s">
        <v>822</v>
      </c>
      <c r="D3262" s="2" t="s">
        <v>64</v>
      </c>
      <c r="E3262" s="2" t="s">
        <v>28</v>
      </c>
      <c r="F3262" s="2">
        <v>8921.18</v>
      </c>
      <c r="G3262" s="2">
        <v>0</v>
      </c>
      <c r="H3262" s="2">
        <v>8921.18</v>
      </c>
      <c r="I3262" s="2" t="s">
        <v>29</v>
      </c>
      <c r="J3262" s="4">
        <v>1</v>
      </c>
      <c r="K3262" t="str">
        <f>_xlfn.XLOOKUP(D3262, dim_channels!A:A, dim_channels!C:C, "Not Found")</f>
        <v>Direct</v>
      </c>
      <c r="L3262" t="str">
        <f>_xlfn.XLOOKUP(D3262, dim_channels!A:A, dim_channels!B:B, "Not Found")</f>
        <v>Direct Website</v>
      </c>
    </row>
    <row r="3263" spans="1:12" x14ac:dyDescent="0.2">
      <c r="A3263" s="3" t="s">
        <v>3699</v>
      </c>
      <c r="B3263" s="3" t="s">
        <v>360</v>
      </c>
      <c r="C3263" s="3" t="s">
        <v>32</v>
      </c>
      <c r="D3263" s="3" t="s">
        <v>27</v>
      </c>
      <c r="E3263" s="3" t="s">
        <v>28</v>
      </c>
      <c r="F3263" s="3">
        <v>17841.43</v>
      </c>
      <c r="G3263" s="3">
        <v>3211.46</v>
      </c>
      <c r="H3263" s="3">
        <v>14629.97</v>
      </c>
      <c r="I3263" s="3" t="s">
        <v>29</v>
      </c>
      <c r="J3263" s="5">
        <v>1.219512411850469</v>
      </c>
      <c r="K3263" t="str">
        <f>_xlfn.XLOOKUP(D3263, dim_channels!A:A, dim_channels!C:C, "Not Found")</f>
        <v>OTA</v>
      </c>
      <c r="L3263" t="str">
        <f>_xlfn.XLOOKUP(D3263, dim_channels!A:A, dim_channels!B:B, "Not Found")</f>
        <v>Expedia</v>
      </c>
    </row>
    <row r="3264" spans="1:12" x14ac:dyDescent="0.2">
      <c r="A3264" s="2" t="s">
        <v>3700</v>
      </c>
      <c r="B3264" s="2" t="s">
        <v>705</v>
      </c>
      <c r="C3264" s="2" t="s">
        <v>996</v>
      </c>
      <c r="D3264" s="2" t="s">
        <v>52</v>
      </c>
      <c r="E3264" s="2" t="s">
        <v>34</v>
      </c>
      <c r="F3264" s="2">
        <v>9354.9500000000007</v>
      </c>
      <c r="G3264" s="2">
        <v>1122.5899999999999</v>
      </c>
      <c r="H3264" s="2">
        <v>8232.36</v>
      </c>
      <c r="I3264" s="2" t="s">
        <v>41</v>
      </c>
      <c r="J3264" s="4">
        <v>1.136363084218863</v>
      </c>
      <c r="K3264" t="str">
        <f>_xlfn.XLOOKUP(D3264, dim_channels!A:A, dim_channels!C:C, "Not Found")</f>
        <v>OTA</v>
      </c>
      <c r="L3264" t="str">
        <f>_xlfn.XLOOKUP(D3264, dim_channels!A:A, dim_channels!B:B, "Not Found")</f>
        <v>Agoda</v>
      </c>
    </row>
    <row r="3265" spans="1:12" x14ac:dyDescent="0.2">
      <c r="A3265" s="3" t="s">
        <v>3701</v>
      </c>
      <c r="B3265" s="3" t="s">
        <v>866</v>
      </c>
      <c r="C3265" s="3" t="s">
        <v>904</v>
      </c>
      <c r="D3265" s="3" t="s">
        <v>64</v>
      </c>
      <c r="E3265" s="3" t="s">
        <v>34</v>
      </c>
      <c r="F3265" s="3">
        <v>17719.93</v>
      </c>
      <c r="G3265" s="3">
        <v>0</v>
      </c>
      <c r="H3265" s="3">
        <v>17719.93</v>
      </c>
      <c r="I3265" s="3" t="s">
        <v>29</v>
      </c>
      <c r="J3265" s="5">
        <v>1</v>
      </c>
      <c r="K3265" t="str">
        <f>_xlfn.XLOOKUP(D3265, dim_channels!A:A, dim_channels!C:C, "Not Found")</f>
        <v>Direct</v>
      </c>
      <c r="L3265" t="str">
        <f>_xlfn.XLOOKUP(D3265, dim_channels!A:A, dim_channels!B:B, "Not Found")</f>
        <v>Direct Website</v>
      </c>
    </row>
    <row r="3266" spans="1:12" x14ac:dyDescent="0.2">
      <c r="A3266" s="2" t="s">
        <v>3702</v>
      </c>
      <c r="B3266" s="2" t="s">
        <v>251</v>
      </c>
      <c r="C3266" s="2" t="s">
        <v>238</v>
      </c>
      <c r="D3266" s="2" t="s">
        <v>52</v>
      </c>
      <c r="E3266" s="2" t="s">
        <v>34</v>
      </c>
      <c r="F3266" s="2">
        <v>13364.83</v>
      </c>
      <c r="G3266" s="2">
        <v>1603.78</v>
      </c>
      <c r="H3266" s="2">
        <v>11761.05</v>
      </c>
      <c r="I3266" s="2" t="s">
        <v>29</v>
      </c>
      <c r="J3266" s="4">
        <v>1.1363636750120101</v>
      </c>
      <c r="K3266" t="str">
        <f>_xlfn.XLOOKUP(D3266, dim_channels!A:A, dim_channels!C:C, "Not Found")</f>
        <v>OTA</v>
      </c>
      <c r="L3266" t="str">
        <f>_xlfn.XLOOKUP(D3266, dim_channels!A:A, dim_channels!B:B, "Not Found")</f>
        <v>Agoda</v>
      </c>
    </row>
    <row r="3267" spans="1:12" x14ac:dyDescent="0.2">
      <c r="A3267" s="3" t="s">
        <v>3703</v>
      </c>
      <c r="B3267" s="3" t="s">
        <v>432</v>
      </c>
      <c r="C3267" s="3" t="s">
        <v>107</v>
      </c>
      <c r="D3267" s="3" t="s">
        <v>52</v>
      </c>
      <c r="E3267" s="3" t="s">
        <v>60</v>
      </c>
      <c r="F3267" s="3">
        <v>14817.39</v>
      </c>
      <c r="G3267" s="3">
        <v>0</v>
      </c>
      <c r="H3267" s="3">
        <v>14817.39</v>
      </c>
      <c r="I3267" s="3" t="s">
        <v>29</v>
      </c>
      <c r="J3267" s="5">
        <v>1</v>
      </c>
      <c r="K3267" t="str">
        <f>_xlfn.XLOOKUP(D3267, dim_channels!A:A, dim_channels!C:C, "Not Found")</f>
        <v>OTA</v>
      </c>
      <c r="L3267" t="str">
        <f>_xlfn.XLOOKUP(D3267, dim_channels!A:A, dim_channels!B:B, "Not Found")</f>
        <v>Agoda</v>
      </c>
    </row>
    <row r="3268" spans="1:12" x14ac:dyDescent="0.2">
      <c r="A3268" s="2" t="s">
        <v>3704</v>
      </c>
      <c r="B3268" s="2" t="s">
        <v>1825</v>
      </c>
      <c r="C3268" s="2" t="s">
        <v>456</v>
      </c>
      <c r="D3268" s="2" t="s">
        <v>52</v>
      </c>
      <c r="E3268" s="2" t="s">
        <v>34</v>
      </c>
      <c r="F3268" s="2">
        <v>6480.49</v>
      </c>
      <c r="G3268" s="2">
        <v>777.66</v>
      </c>
      <c r="H3268" s="2">
        <v>5702.83</v>
      </c>
      <c r="I3268" s="2" t="s">
        <v>29</v>
      </c>
      <c r="J3268" s="4">
        <v>1.136363875479367</v>
      </c>
      <c r="K3268" t="str">
        <f>_xlfn.XLOOKUP(D3268, dim_channels!A:A, dim_channels!C:C, "Not Found")</f>
        <v>OTA</v>
      </c>
      <c r="L3268" t="str">
        <f>_xlfn.XLOOKUP(D3268, dim_channels!A:A, dim_channels!B:B, "Not Found")</f>
        <v>Agoda</v>
      </c>
    </row>
    <row r="3269" spans="1:12" x14ac:dyDescent="0.2">
      <c r="A3269" s="3" t="s">
        <v>3705</v>
      </c>
      <c r="B3269" s="3" t="s">
        <v>121</v>
      </c>
      <c r="C3269" s="3" t="s">
        <v>312</v>
      </c>
      <c r="D3269" s="3" t="s">
        <v>52</v>
      </c>
      <c r="E3269" s="3" t="s">
        <v>34</v>
      </c>
      <c r="F3269" s="3">
        <v>2067.7399999999998</v>
      </c>
      <c r="G3269" s="3">
        <v>248.13</v>
      </c>
      <c r="H3269" s="3">
        <v>1819.61</v>
      </c>
      <c r="I3269" s="3" t="s">
        <v>29</v>
      </c>
      <c r="J3269" s="5">
        <v>1.1363643857749739</v>
      </c>
      <c r="K3269" t="str">
        <f>_xlfn.XLOOKUP(D3269, dim_channels!A:A, dim_channels!C:C, "Not Found")</f>
        <v>OTA</v>
      </c>
      <c r="L3269" t="str">
        <f>_xlfn.XLOOKUP(D3269, dim_channels!A:A, dim_channels!B:B, "Not Found")</f>
        <v>Agoda</v>
      </c>
    </row>
    <row r="3270" spans="1:12" x14ac:dyDescent="0.2">
      <c r="A3270" s="2" t="s">
        <v>3706</v>
      </c>
      <c r="B3270" s="2" t="s">
        <v>454</v>
      </c>
      <c r="C3270" s="2" t="s">
        <v>72</v>
      </c>
      <c r="D3270" s="2" t="s">
        <v>114</v>
      </c>
      <c r="E3270" s="2" t="s">
        <v>115</v>
      </c>
      <c r="F3270" s="2">
        <v>6836.06</v>
      </c>
      <c r="G3270" s="2">
        <v>683.61</v>
      </c>
      <c r="H3270" s="2">
        <v>6152.45</v>
      </c>
      <c r="I3270" s="2" t="s">
        <v>29</v>
      </c>
      <c r="J3270" s="4">
        <v>1.111111833497225</v>
      </c>
      <c r="K3270" t="str">
        <f>_xlfn.XLOOKUP(D3270, dim_channels!A:A, dim_channels!C:C, "Not Found")</f>
        <v>Offline</v>
      </c>
      <c r="L3270" t="str">
        <f>_xlfn.XLOOKUP(D3270, dim_channels!A:A, dim_channels!B:B, "Not Found")</f>
        <v>Travel Agency</v>
      </c>
    </row>
    <row r="3271" spans="1:12" x14ac:dyDescent="0.2">
      <c r="A3271" s="3" t="s">
        <v>3707</v>
      </c>
      <c r="B3271" s="3" t="s">
        <v>666</v>
      </c>
      <c r="C3271" s="3" t="s">
        <v>437</v>
      </c>
      <c r="D3271" s="3" t="s">
        <v>33</v>
      </c>
      <c r="E3271" s="3" t="s">
        <v>28</v>
      </c>
      <c r="F3271" s="3">
        <v>2887.62</v>
      </c>
      <c r="G3271" s="3">
        <v>433.14</v>
      </c>
      <c r="H3271" s="3">
        <v>2454.48</v>
      </c>
      <c r="I3271" s="3" t="s">
        <v>41</v>
      </c>
      <c r="J3271" s="5">
        <v>1.1764691502884519</v>
      </c>
      <c r="K3271" t="str">
        <f>_xlfn.XLOOKUP(D3271, dim_channels!A:A, dim_channels!C:C, "Not Found")</f>
        <v>OTA</v>
      </c>
      <c r="L3271" t="str">
        <f>_xlfn.XLOOKUP(D3271, dim_channels!A:A, dim_channels!B:B, "Not Found")</f>
        <v>Booking.com</v>
      </c>
    </row>
    <row r="3272" spans="1:12" x14ac:dyDescent="0.2">
      <c r="A3272" s="2" t="s">
        <v>3708</v>
      </c>
      <c r="B3272" s="2" t="s">
        <v>183</v>
      </c>
      <c r="C3272" s="2" t="s">
        <v>92</v>
      </c>
      <c r="D3272" s="2" t="s">
        <v>206</v>
      </c>
      <c r="E3272" s="2" t="s">
        <v>207</v>
      </c>
      <c r="F3272" s="2">
        <v>4688.2700000000004</v>
      </c>
      <c r="G3272" s="2">
        <v>0</v>
      </c>
      <c r="H3272" s="2">
        <v>4688.2700000000004</v>
      </c>
      <c r="I3272" s="2" t="s">
        <v>29</v>
      </c>
      <c r="J3272" s="4">
        <v>1</v>
      </c>
      <c r="K3272" t="str">
        <f>_xlfn.XLOOKUP(D3272, dim_channels!A:A, dim_channels!C:C, "Not Found")</f>
        <v>Direct</v>
      </c>
      <c r="L3272" t="str">
        <f>_xlfn.XLOOKUP(D3272, dim_channels!A:A, dim_channels!B:B, "Not Found")</f>
        <v>Walk-in</v>
      </c>
    </row>
    <row r="3273" spans="1:12" x14ac:dyDescent="0.2">
      <c r="A3273" s="3" t="s">
        <v>3709</v>
      </c>
      <c r="B3273" s="3" t="s">
        <v>72</v>
      </c>
      <c r="C3273" s="3" t="s">
        <v>192</v>
      </c>
      <c r="D3273" s="3" t="s">
        <v>33</v>
      </c>
      <c r="E3273" s="3" t="s">
        <v>28</v>
      </c>
      <c r="F3273" s="3">
        <v>3822.16</v>
      </c>
      <c r="G3273" s="3">
        <v>573.32000000000005</v>
      </c>
      <c r="H3273" s="3">
        <v>3248.84</v>
      </c>
      <c r="I3273" s="3" t="s">
        <v>56</v>
      </c>
      <c r="J3273" s="5">
        <v>1.1764691397544971</v>
      </c>
      <c r="K3273" t="str">
        <f>_xlfn.XLOOKUP(D3273, dim_channels!A:A, dim_channels!C:C, "Not Found")</f>
        <v>OTA</v>
      </c>
      <c r="L3273" t="str">
        <f>_xlfn.XLOOKUP(D3273, dim_channels!A:A, dim_channels!B:B, "Not Found")</f>
        <v>Booking.com</v>
      </c>
    </row>
    <row r="3274" spans="1:12" x14ac:dyDescent="0.2">
      <c r="A3274" s="2" t="s">
        <v>3710</v>
      </c>
      <c r="B3274" s="2" t="s">
        <v>39</v>
      </c>
      <c r="C3274" s="2" t="s">
        <v>159</v>
      </c>
      <c r="D3274" s="2" t="s">
        <v>33</v>
      </c>
      <c r="E3274" s="2" t="s">
        <v>34</v>
      </c>
      <c r="F3274" s="2">
        <v>11586.09</v>
      </c>
      <c r="G3274" s="2">
        <v>1737.91</v>
      </c>
      <c r="H3274" s="2">
        <v>9848.18</v>
      </c>
      <c r="I3274" s="2" t="s">
        <v>29</v>
      </c>
      <c r="J3274" s="4">
        <v>1.176470170122804</v>
      </c>
      <c r="K3274" t="str">
        <f>_xlfn.XLOOKUP(D3274, dim_channels!A:A, dim_channels!C:C, "Not Found")</f>
        <v>OTA</v>
      </c>
      <c r="L3274" t="str">
        <f>_xlfn.XLOOKUP(D3274, dim_channels!A:A, dim_channels!B:B, "Not Found")</f>
        <v>Booking.com</v>
      </c>
    </row>
    <row r="3275" spans="1:12" x14ac:dyDescent="0.2">
      <c r="A3275" s="3" t="s">
        <v>3711</v>
      </c>
      <c r="B3275" s="3" t="s">
        <v>754</v>
      </c>
      <c r="C3275" s="3" t="s">
        <v>762</v>
      </c>
      <c r="D3275" s="3" t="s">
        <v>33</v>
      </c>
      <c r="E3275" s="3" t="s">
        <v>34</v>
      </c>
      <c r="F3275" s="3">
        <v>6234.18</v>
      </c>
      <c r="G3275" s="3">
        <v>935.13</v>
      </c>
      <c r="H3275" s="3">
        <v>5299.05</v>
      </c>
      <c r="I3275" s="3" t="s">
        <v>41</v>
      </c>
      <c r="J3275" s="5">
        <v>1.176471254281428</v>
      </c>
      <c r="K3275" t="str">
        <f>_xlfn.XLOOKUP(D3275, dim_channels!A:A, dim_channels!C:C, "Not Found")</f>
        <v>OTA</v>
      </c>
      <c r="L3275" t="str">
        <f>_xlfn.XLOOKUP(D3275, dim_channels!A:A, dim_channels!B:B, "Not Found")</f>
        <v>Booking.com</v>
      </c>
    </row>
    <row r="3276" spans="1:12" x14ac:dyDescent="0.2">
      <c r="A3276" s="2" t="s">
        <v>3712</v>
      </c>
      <c r="B3276" s="2" t="s">
        <v>396</v>
      </c>
      <c r="C3276" s="2" t="s">
        <v>297</v>
      </c>
      <c r="D3276" s="2" t="s">
        <v>52</v>
      </c>
      <c r="E3276" s="2" t="s">
        <v>34</v>
      </c>
      <c r="F3276" s="2">
        <v>20013.810000000001</v>
      </c>
      <c r="G3276" s="2">
        <v>2401.66</v>
      </c>
      <c r="H3276" s="2">
        <v>17612.150000000001</v>
      </c>
      <c r="I3276" s="2" t="s">
        <v>56</v>
      </c>
      <c r="J3276" s="4">
        <v>1.1363638170240431</v>
      </c>
      <c r="K3276" t="str">
        <f>_xlfn.XLOOKUP(D3276, dim_channels!A:A, dim_channels!C:C, "Not Found")</f>
        <v>OTA</v>
      </c>
      <c r="L3276" t="str">
        <f>_xlfn.XLOOKUP(D3276, dim_channels!A:A, dim_channels!B:B, "Not Found")</f>
        <v>Agoda</v>
      </c>
    </row>
    <row r="3277" spans="1:12" x14ac:dyDescent="0.2">
      <c r="A3277" s="3" t="s">
        <v>3713</v>
      </c>
      <c r="B3277" s="3" t="s">
        <v>619</v>
      </c>
      <c r="C3277" s="3" t="s">
        <v>391</v>
      </c>
      <c r="D3277" s="3" t="s">
        <v>52</v>
      </c>
      <c r="E3277" s="3" t="s">
        <v>60</v>
      </c>
      <c r="F3277" s="3">
        <v>4634.78</v>
      </c>
      <c r="G3277" s="3">
        <v>0</v>
      </c>
      <c r="H3277" s="3">
        <v>4634.78</v>
      </c>
      <c r="I3277" s="3" t="s">
        <v>29</v>
      </c>
      <c r="J3277" s="5">
        <v>1</v>
      </c>
      <c r="K3277" t="str">
        <f>_xlfn.XLOOKUP(D3277, dim_channels!A:A, dim_channels!C:C, "Not Found")</f>
        <v>OTA</v>
      </c>
      <c r="L3277" t="str">
        <f>_xlfn.XLOOKUP(D3277, dim_channels!A:A, dim_channels!B:B, "Not Found")</f>
        <v>Agoda</v>
      </c>
    </row>
    <row r="3278" spans="1:12" x14ac:dyDescent="0.2">
      <c r="A3278" s="2" t="s">
        <v>3714</v>
      </c>
      <c r="B3278" s="2" t="s">
        <v>467</v>
      </c>
      <c r="C3278" s="2" t="s">
        <v>389</v>
      </c>
      <c r="D3278" s="2" t="s">
        <v>52</v>
      </c>
      <c r="E3278" s="2" t="s">
        <v>34</v>
      </c>
      <c r="F3278" s="2">
        <v>2401.3000000000002</v>
      </c>
      <c r="G3278" s="2">
        <v>288.16000000000003</v>
      </c>
      <c r="H3278" s="2">
        <v>2113.14</v>
      </c>
      <c r="I3278" s="2" t="s">
        <v>41</v>
      </c>
      <c r="J3278" s="4">
        <v>1.136365787406419</v>
      </c>
      <c r="K3278" t="str">
        <f>_xlfn.XLOOKUP(D3278, dim_channels!A:A, dim_channels!C:C, "Not Found")</f>
        <v>OTA</v>
      </c>
      <c r="L3278" t="str">
        <f>_xlfn.XLOOKUP(D3278, dim_channels!A:A, dim_channels!B:B, "Not Found")</f>
        <v>Agoda</v>
      </c>
    </row>
    <row r="3279" spans="1:12" x14ac:dyDescent="0.2">
      <c r="A3279" s="3" t="s">
        <v>3715</v>
      </c>
      <c r="B3279" s="3" t="s">
        <v>448</v>
      </c>
      <c r="C3279" s="3" t="s">
        <v>242</v>
      </c>
      <c r="D3279" s="3" t="s">
        <v>206</v>
      </c>
      <c r="E3279" s="3" t="s">
        <v>207</v>
      </c>
      <c r="F3279" s="3">
        <v>3811.23</v>
      </c>
      <c r="G3279" s="3">
        <v>0</v>
      </c>
      <c r="H3279" s="3">
        <v>3811.23</v>
      </c>
      <c r="I3279" s="3" t="s">
        <v>29</v>
      </c>
      <c r="J3279" s="5">
        <v>1</v>
      </c>
      <c r="K3279" t="str">
        <f>_xlfn.XLOOKUP(D3279, dim_channels!A:A, dim_channels!C:C, "Not Found")</f>
        <v>Direct</v>
      </c>
      <c r="L3279" t="str">
        <f>_xlfn.XLOOKUP(D3279, dim_channels!A:A, dim_channels!B:B, "Not Found")</f>
        <v>Walk-in</v>
      </c>
    </row>
    <row r="3280" spans="1:12" x14ac:dyDescent="0.2">
      <c r="A3280" s="2" t="s">
        <v>3716</v>
      </c>
      <c r="B3280" s="2" t="s">
        <v>55</v>
      </c>
      <c r="C3280" s="2" t="s">
        <v>153</v>
      </c>
      <c r="D3280" s="2" t="s">
        <v>169</v>
      </c>
      <c r="E3280" s="2" t="s">
        <v>34</v>
      </c>
      <c r="F3280" s="2">
        <v>3158.64</v>
      </c>
      <c r="G3280" s="2">
        <v>631.73</v>
      </c>
      <c r="H3280" s="2">
        <v>2526.91</v>
      </c>
      <c r="I3280" s="2" t="s">
        <v>29</v>
      </c>
      <c r="J3280" s="4">
        <v>1.2500009893506301</v>
      </c>
      <c r="K3280" t="str">
        <f>_xlfn.XLOOKUP(D3280, dim_channels!A:A, dim_channels!C:C, "Not Found")</f>
        <v>GDS</v>
      </c>
      <c r="L3280" t="str">
        <f>_xlfn.XLOOKUP(D3280, dim_channels!A:A, dim_channels!B:B, "Not Found")</f>
        <v>GDS (Amadeus)</v>
      </c>
    </row>
    <row r="3281" spans="1:12" x14ac:dyDescent="0.2">
      <c r="A3281" s="3" t="s">
        <v>3717</v>
      </c>
      <c r="B3281" s="3" t="s">
        <v>148</v>
      </c>
      <c r="C3281" s="3" t="s">
        <v>783</v>
      </c>
      <c r="D3281" s="3" t="s">
        <v>169</v>
      </c>
      <c r="E3281" s="3" t="s">
        <v>34</v>
      </c>
      <c r="F3281" s="3">
        <v>6345.05</v>
      </c>
      <c r="G3281" s="3">
        <v>1269.01</v>
      </c>
      <c r="H3281" s="3">
        <v>5076.04</v>
      </c>
      <c r="I3281" s="3" t="s">
        <v>41</v>
      </c>
      <c r="J3281" s="5">
        <v>1.25</v>
      </c>
      <c r="K3281" t="str">
        <f>_xlfn.XLOOKUP(D3281, dim_channels!A:A, dim_channels!C:C, "Not Found")</f>
        <v>GDS</v>
      </c>
      <c r="L3281" t="str">
        <f>_xlfn.XLOOKUP(D3281, dim_channels!A:A, dim_channels!B:B, "Not Found")</f>
        <v>GDS (Amadeus)</v>
      </c>
    </row>
    <row r="3282" spans="1:12" x14ac:dyDescent="0.2">
      <c r="A3282" s="2" t="s">
        <v>3718</v>
      </c>
      <c r="B3282" s="2" t="s">
        <v>69</v>
      </c>
      <c r="C3282" s="2" t="s">
        <v>334</v>
      </c>
      <c r="D3282" s="2" t="s">
        <v>206</v>
      </c>
      <c r="E3282" s="2" t="s">
        <v>207</v>
      </c>
      <c r="F3282" s="2">
        <v>6801.31</v>
      </c>
      <c r="G3282" s="2">
        <v>0</v>
      </c>
      <c r="H3282" s="2">
        <v>6801.31</v>
      </c>
      <c r="I3282" s="2" t="s">
        <v>29</v>
      </c>
      <c r="J3282" s="4">
        <v>1</v>
      </c>
      <c r="K3282" t="str">
        <f>_xlfn.XLOOKUP(D3282, dim_channels!A:A, dim_channels!C:C, "Not Found")</f>
        <v>Direct</v>
      </c>
      <c r="L3282" t="str">
        <f>_xlfn.XLOOKUP(D3282, dim_channels!A:A, dim_channels!B:B, "Not Found")</f>
        <v>Walk-in</v>
      </c>
    </row>
    <row r="3283" spans="1:12" x14ac:dyDescent="0.2">
      <c r="A3283" s="3" t="s">
        <v>3719</v>
      </c>
      <c r="B3283" s="3" t="s">
        <v>217</v>
      </c>
      <c r="C3283" s="3" t="s">
        <v>949</v>
      </c>
      <c r="D3283" s="3" t="s">
        <v>33</v>
      </c>
      <c r="E3283" s="3" t="s">
        <v>28</v>
      </c>
      <c r="F3283" s="3">
        <v>22295.57</v>
      </c>
      <c r="G3283" s="3">
        <v>3344.34</v>
      </c>
      <c r="H3283" s="3">
        <v>18951.23</v>
      </c>
      <c r="I3283" s="3" t="s">
        <v>41</v>
      </c>
      <c r="J3283" s="5">
        <v>1.176470867590125</v>
      </c>
      <c r="K3283" t="str">
        <f>_xlfn.XLOOKUP(D3283, dim_channels!A:A, dim_channels!C:C, "Not Found")</f>
        <v>OTA</v>
      </c>
      <c r="L3283" t="str">
        <f>_xlfn.XLOOKUP(D3283, dim_channels!A:A, dim_channels!B:B, "Not Found")</f>
        <v>Booking.com</v>
      </c>
    </row>
    <row r="3284" spans="1:12" x14ac:dyDescent="0.2">
      <c r="A3284" s="2" t="s">
        <v>3720</v>
      </c>
      <c r="B3284" s="2" t="s">
        <v>376</v>
      </c>
      <c r="C3284" s="2" t="s">
        <v>603</v>
      </c>
      <c r="D3284" s="2" t="s">
        <v>33</v>
      </c>
      <c r="E3284" s="2" t="s">
        <v>60</v>
      </c>
      <c r="F3284" s="2">
        <v>9070.66</v>
      </c>
      <c r="G3284" s="2">
        <v>0</v>
      </c>
      <c r="H3284" s="2">
        <v>9070.66</v>
      </c>
      <c r="I3284" s="2" t="s">
        <v>56</v>
      </c>
      <c r="J3284" s="4">
        <v>1</v>
      </c>
      <c r="K3284" t="str">
        <f>_xlfn.XLOOKUP(D3284, dim_channels!A:A, dim_channels!C:C, "Not Found")</f>
        <v>OTA</v>
      </c>
      <c r="L3284" t="str">
        <f>_xlfn.XLOOKUP(D3284, dim_channels!A:A, dim_channels!B:B, "Not Found")</f>
        <v>Booking.com</v>
      </c>
    </row>
    <row r="3285" spans="1:12" x14ac:dyDescent="0.2">
      <c r="A3285" s="3" t="s">
        <v>3721</v>
      </c>
      <c r="B3285" s="3" t="s">
        <v>449</v>
      </c>
      <c r="C3285" s="3" t="s">
        <v>373</v>
      </c>
      <c r="D3285" s="3" t="s">
        <v>64</v>
      </c>
      <c r="E3285" s="3" t="s">
        <v>34</v>
      </c>
      <c r="F3285" s="3">
        <v>4048.49</v>
      </c>
      <c r="G3285" s="3">
        <v>0</v>
      </c>
      <c r="H3285" s="3">
        <v>4048.49</v>
      </c>
      <c r="I3285" s="3" t="s">
        <v>29</v>
      </c>
      <c r="J3285" s="5">
        <v>1</v>
      </c>
      <c r="K3285" t="str">
        <f>_xlfn.XLOOKUP(D3285, dim_channels!A:A, dim_channels!C:C, "Not Found")</f>
        <v>Direct</v>
      </c>
      <c r="L3285" t="str">
        <f>_xlfn.XLOOKUP(D3285, dim_channels!A:A, dim_channels!B:B, "Not Found")</f>
        <v>Direct Website</v>
      </c>
    </row>
    <row r="3286" spans="1:12" x14ac:dyDescent="0.2">
      <c r="A3286" s="2" t="s">
        <v>3722</v>
      </c>
      <c r="B3286" s="2" t="s">
        <v>337</v>
      </c>
      <c r="C3286" s="2" t="s">
        <v>380</v>
      </c>
      <c r="D3286" s="2" t="s">
        <v>64</v>
      </c>
      <c r="E3286" s="2" t="s">
        <v>34</v>
      </c>
      <c r="F3286" s="2">
        <v>5719.77</v>
      </c>
      <c r="G3286" s="2">
        <v>0</v>
      </c>
      <c r="H3286" s="2">
        <v>5719.77</v>
      </c>
      <c r="I3286" s="2" t="s">
        <v>41</v>
      </c>
      <c r="J3286" s="4">
        <v>1</v>
      </c>
      <c r="K3286" t="str">
        <f>_xlfn.XLOOKUP(D3286, dim_channels!A:A, dim_channels!C:C, "Not Found")</f>
        <v>Direct</v>
      </c>
      <c r="L3286" t="str">
        <f>_xlfn.XLOOKUP(D3286, dim_channels!A:A, dim_channels!B:B, "Not Found")</f>
        <v>Direct Website</v>
      </c>
    </row>
    <row r="3287" spans="1:12" x14ac:dyDescent="0.2">
      <c r="A3287" s="3" t="s">
        <v>3723</v>
      </c>
      <c r="B3287" s="3" t="s">
        <v>754</v>
      </c>
      <c r="C3287" s="3" t="s">
        <v>451</v>
      </c>
      <c r="D3287" s="3" t="s">
        <v>33</v>
      </c>
      <c r="E3287" s="3" t="s">
        <v>28</v>
      </c>
      <c r="F3287" s="3">
        <v>2590.06</v>
      </c>
      <c r="G3287" s="3">
        <v>388.51</v>
      </c>
      <c r="H3287" s="3">
        <v>2201.5500000000002</v>
      </c>
      <c r="I3287" s="3" t="s">
        <v>41</v>
      </c>
      <c r="J3287" s="5">
        <v>1.176471122618155</v>
      </c>
      <c r="K3287" t="str">
        <f>_xlfn.XLOOKUP(D3287, dim_channels!A:A, dim_channels!C:C, "Not Found")</f>
        <v>OTA</v>
      </c>
      <c r="L3287" t="str">
        <f>_xlfn.XLOOKUP(D3287, dim_channels!A:A, dim_channels!B:B, "Not Found")</f>
        <v>Booking.com</v>
      </c>
    </row>
    <row r="3288" spans="1:12" x14ac:dyDescent="0.2">
      <c r="A3288" s="2" t="s">
        <v>3724</v>
      </c>
      <c r="B3288" s="2" t="s">
        <v>1014</v>
      </c>
      <c r="C3288" s="2" t="s">
        <v>227</v>
      </c>
      <c r="D3288" s="2" t="s">
        <v>64</v>
      </c>
      <c r="E3288" s="2" t="s">
        <v>34</v>
      </c>
      <c r="F3288" s="2">
        <v>3586.8</v>
      </c>
      <c r="G3288" s="2">
        <v>0</v>
      </c>
      <c r="H3288" s="2">
        <v>3586.8</v>
      </c>
      <c r="I3288" s="2" t="s">
        <v>29</v>
      </c>
      <c r="J3288" s="4">
        <v>1</v>
      </c>
      <c r="K3288" t="str">
        <f>_xlfn.XLOOKUP(D3288, dim_channels!A:A, dim_channels!C:C, "Not Found")</f>
        <v>Direct</v>
      </c>
      <c r="L3288" t="str">
        <f>_xlfn.XLOOKUP(D3288, dim_channels!A:A, dim_channels!B:B, "Not Found")</f>
        <v>Direct Website</v>
      </c>
    </row>
    <row r="3289" spans="1:12" x14ac:dyDescent="0.2">
      <c r="A3289" s="3" t="s">
        <v>3725</v>
      </c>
      <c r="B3289" s="3" t="s">
        <v>36</v>
      </c>
      <c r="C3289" s="3" t="s">
        <v>605</v>
      </c>
      <c r="D3289" s="3" t="s">
        <v>64</v>
      </c>
      <c r="E3289" s="3" t="s">
        <v>115</v>
      </c>
      <c r="F3289" s="3">
        <v>8664.25</v>
      </c>
      <c r="G3289" s="3">
        <v>0</v>
      </c>
      <c r="H3289" s="3">
        <v>8664.25</v>
      </c>
      <c r="I3289" s="3" t="s">
        <v>41</v>
      </c>
      <c r="J3289" s="5">
        <v>1</v>
      </c>
      <c r="K3289" t="str">
        <f>_xlfn.XLOOKUP(D3289, dim_channels!A:A, dim_channels!C:C, "Not Found")</f>
        <v>Direct</v>
      </c>
      <c r="L3289" t="str">
        <f>_xlfn.XLOOKUP(D3289, dim_channels!A:A, dim_channels!B:B, "Not Found")</f>
        <v>Direct Website</v>
      </c>
    </row>
    <row r="3290" spans="1:12" x14ac:dyDescent="0.2">
      <c r="A3290" s="2" t="s">
        <v>3726</v>
      </c>
      <c r="B3290" s="2" t="s">
        <v>98</v>
      </c>
      <c r="C3290" s="2" t="s">
        <v>1340</v>
      </c>
      <c r="D3290" s="2" t="s">
        <v>27</v>
      </c>
      <c r="E3290" s="2" t="s">
        <v>34</v>
      </c>
      <c r="F3290" s="2">
        <v>8545.5499999999993</v>
      </c>
      <c r="G3290" s="2">
        <v>1538.2</v>
      </c>
      <c r="H3290" s="2">
        <v>7007.35</v>
      </c>
      <c r="I3290" s="2" t="s">
        <v>29</v>
      </c>
      <c r="J3290" s="4">
        <v>1.2195123691552441</v>
      </c>
      <c r="K3290" t="str">
        <f>_xlfn.XLOOKUP(D3290, dim_channels!A:A, dim_channels!C:C, "Not Found")</f>
        <v>OTA</v>
      </c>
      <c r="L3290" t="str">
        <f>_xlfn.XLOOKUP(D3290, dim_channels!A:A, dim_channels!B:B, "Not Found")</f>
        <v>Expedia</v>
      </c>
    </row>
    <row r="3291" spans="1:12" x14ac:dyDescent="0.2">
      <c r="A3291" s="3" t="s">
        <v>3727</v>
      </c>
      <c r="B3291" s="3" t="s">
        <v>138</v>
      </c>
      <c r="C3291" s="3" t="s">
        <v>73</v>
      </c>
      <c r="D3291" s="3" t="s">
        <v>27</v>
      </c>
      <c r="E3291" s="3" t="s">
        <v>28</v>
      </c>
      <c r="F3291" s="3">
        <v>14052.32</v>
      </c>
      <c r="G3291" s="3">
        <v>2529.42</v>
      </c>
      <c r="H3291" s="3">
        <v>11522.9</v>
      </c>
      <c r="I3291" s="3" t="s">
        <v>29</v>
      </c>
      <c r="J3291" s="5">
        <v>1.2195124491230509</v>
      </c>
      <c r="K3291" t="str">
        <f>_xlfn.XLOOKUP(D3291, dim_channels!A:A, dim_channels!C:C, "Not Found")</f>
        <v>OTA</v>
      </c>
      <c r="L3291" t="str">
        <f>_xlfn.XLOOKUP(D3291, dim_channels!A:A, dim_channels!B:B, "Not Found")</f>
        <v>Expedia</v>
      </c>
    </row>
    <row r="3292" spans="1:12" x14ac:dyDescent="0.2">
      <c r="A3292" s="2" t="s">
        <v>3728</v>
      </c>
      <c r="B3292" s="2" t="s">
        <v>48</v>
      </c>
      <c r="C3292" s="2" t="s">
        <v>422</v>
      </c>
      <c r="D3292" s="2" t="s">
        <v>45</v>
      </c>
      <c r="E3292" s="2" t="s">
        <v>46</v>
      </c>
      <c r="F3292" s="2">
        <v>9348.74</v>
      </c>
      <c r="G3292" s="2">
        <v>467.44</v>
      </c>
      <c r="H3292" s="2">
        <v>8881.2999999999993</v>
      </c>
      <c r="I3292" s="2" t="s">
        <v>29</v>
      </c>
      <c r="J3292" s="4">
        <v>1.052631934514092</v>
      </c>
      <c r="K3292" t="str">
        <f>_xlfn.XLOOKUP(D3292, dim_channels!A:A, dim_channels!C:C, "Not Found")</f>
        <v>Corporate</v>
      </c>
      <c r="L3292" t="str">
        <f>_xlfn.XLOOKUP(D3292, dim_channels!A:A, dim_channels!B:B, "Not Found")</f>
        <v>Corporate Direct</v>
      </c>
    </row>
    <row r="3293" spans="1:12" x14ac:dyDescent="0.2">
      <c r="A3293" s="3" t="s">
        <v>3729</v>
      </c>
      <c r="B3293" s="3" t="s">
        <v>485</v>
      </c>
      <c r="C3293" s="3" t="s">
        <v>1825</v>
      </c>
      <c r="D3293" s="3" t="s">
        <v>45</v>
      </c>
      <c r="E3293" s="3" t="s">
        <v>89</v>
      </c>
      <c r="F3293" s="3">
        <v>5033.2700000000004</v>
      </c>
      <c r="G3293" s="3">
        <v>0</v>
      </c>
      <c r="H3293" s="3">
        <v>5033.2700000000004</v>
      </c>
      <c r="I3293" s="3" t="s">
        <v>29</v>
      </c>
      <c r="J3293" s="5">
        <v>1</v>
      </c>
      <c r="K3293" t="str">
        <f>_xlfn.XLOOKUP(D3293, dim_channels!A:A, dim_channels!C:C, "Not Found")</f>
        <v>Corporate</v>
      </c>
      <c r="L3293" t="str">
        <f>_xlfn.XLOOKUP(D3293, dim_channels!A:A, dim_channels!B:B, "Not Found")</f>
        <v>Corporate Direct</v>
      </c>
    </row>
    <row r="3294" spans="1:12" x14ac:dyDescent="0.2">
      <c r="A3294" s="2" t="s">
        <v>3730</v>
      </c>
      <c r="B3294" s="2" t="s">
        <v>558</v>
      </c>
      <c r="C3294" s="2" t="s">
        <v>202</v>
      </c>
      <c r="D3294" s="2" t="s">
        <v>27</v>
      </c>
      <c r="E3294" s="2" t="s">
        <v>34</v>
      </c>
      <c r="F3294" s="2">
        <v>3172.13</v>
      </c>
      <c r="G3294" s="2">
        <v>570.98</v>
      </c>
      <c r="H3294" s="2">
        <v>2601.15</v>
      </c>
      <c r="I3294" s="2" t="s">
        <v>29</v>
      </c>
      <c r="J3294" s="4">
        <v>1.219510601080291</v>
      </c>
      <c r="K3294" t="str">
        <f>_xlfn.XLOOKUP(D3294, dim_channels!A:A, dim_channels!C:C, "Not Found")</f>
        <v>OTA</v>
      </c>
      <c r="L3294" t="str">
        <f>_xlfn.XLOOKUP(D3294, dim_channels!A:A, dim_channels!B:B, "Not Found")</f>
        <v>Expedia</v>
      </c>
    </row>
    <row r="3295" spans="1:12" x14ac:dyDescent="0.2">
      <c r="A3295" s="3" t="s">
        <v>3731</v>
      </c>
      <c r="B3295" s="3" t="s">
        <v>543</v>
      </c>
      <c r="C3295" s="3" t="s">
        <v>244</v>
      </c>
      <c r="D3295" s="3" t="s">
        <v>27</v>
      </c>
      <c r="E3295" s="3" t="s">
        <v>60</v>
      </c>
      <c r="F3295" s="3">
        <v>5584.4</v>
      </c>
      <c r="G3295" s="3">
        <v>0</v>
      </c>
      <c r="H3295" s="3">
        <v>5584.4</v>
      </c>
      <c r="I3295" s="3" t="s">
        <v>41</v>
      </c>
      <c r="J3295" s="5">
        <v>1</v>
      </c>
      <c r="K3295" t="str">
        <f>_xlfn.XLOOKUP(D3295, dim_channels!A:A, dim_channels!C:C, "Not Found")</f>
        <v>OTA</v>
      </c>
      <c r="L3295" t="str">
        <f>_xlfn.XLOOKUP(D3295, dim_channels!A:A, dim_channels!B:B, "Not Found")</f>
        <v>Expedia</v>
      </c>
    </row>
    <row r="3296" spans="1:12" x14ac:dyDescent="0.2">
      <c r="A3296" s="2" t="s">
        <v>3732</v>
      </c>
      <c r="B3296" s="2" t="s">
        <v>465</v>
      </c>
      <c r="C3296" s="2" t="s">
        <v>244</v>
      </c>
      <c r="D3296" s="2" t="s">
        <v>52</v>
      </c>
      <c r="E3296" s="2" t="s">
        <v>34</v>
      </c>
      <c r="F3296" s="2">
        <v>7498.84</v>
      </c>
      <c r="G3296" s="2">
        <v>899.86</v>
      </c>
      <c r="H3296" s="2">
        <v>6598.98</v>
      </c>
      <c r="I3296" s="2" t="s">
        <v>29</v>
      </c>
      <c r="J3296" s="4">
        <v>1.1363634986012989</v>
      </c>
      <c r="K3296" t="str">
        <f>_xlfn.XLOOKUP(D3296, dim_channels!A:A, dim_channels!C:C, "Not Found")</f>
        <v>OTA</v>
      </c>
      <c r="L3296" t="str">
        <f>_xlfn.XLOOKUP(D3296, dim_channels!A:A, dim_channels!B:B, "Not Found")</f>
        <v>Agoda</v>
      </c>
    </row>
    <row r="3297" spans="1:12" x14ac:dyDescent="0.2">
      <c r="A3297" s="3" t="s">
        <v>3733</v>
      </c>
      <c r="B3297" s="3" t="s">
        <v>130</v>
      </c>
      <c r="C3297" s="3" t="s">
        <v>187</v>
      </c>
      <c r="D3297" s="3" t="s">
        <v>52</v>
      </c>
      <c r="E3297" s="3" t="s">
        <v>60</v>
      </c>
      <c r="F3297" s="3">
        <v>10488.96</v>
      </c>
      <c r="G3297" s="3">
        <v>0</v>
      </c>
      <c r="H3297" s="3">
        <v>10488.96</v>
      </c>
      <c r="I3297" s="3" t="s">
        <v>56</v>
      </c>
      <c r="J3297" s="5">
        <v>1</v>
      </c>
      <c r="K3297" t="str">
        <f>_xlfn.XLOOKUP(D3297, dim_channels!A:A, dim_channels!C:C, "Not Found")</f>
        <v>OTA</v>
      </c>
      <c r="L3297" t="str">
        <f>_xlfn.XLOOKUP(D3297, dim_channels!A:A, dim_channels!B:B, "Not Found")</f>
        <v>Agoda</v>
      </c>
    </row>
    <row r="3298" spans="1:12" x14ac:dyDescent="0.2">
      <c r="A3298" s="2" t="s">
        <v>3734</v>
      </c>
      <c r="B3298" s="2" t="s">
        <v>78</v>
      </c>
      <c r="C3298" s="2" t="s">
        <v>463</v>
      </c>
      <c r="D3298" s="2" t="s">
        <v>64</v>
      </c>
      <c r="E3298" s="2" t="s">
        <v>34</v>
      </c>
      <c r="F3298" s="2">
        <v>10080.49</v>
      </c>
      <c r="G3298" s="2">
        <v>0</v>
      </c>
      <c r="H3298" s="2">
        <v>10080.49</v>
      </c>
      <c r="I3298" s="2" t="s">
        <v>29</v>
      </c>
      <c r="J3298" s="4">
        <v>1</v>
      </c>
      <c r="K3298" t="str">
        <f>_xlfn.XLOOKUP(D3298, dim_channels!A:A, dim_channels!C:C, "Not Found")</f>
        <v>Direct</v>
      </c>
      <c r="L3298" t="str">
        <f>_xlfn.XLOOKUP(D3298, dim_channels!A:A, dim_channels!B:B, "Not Found")</f>
        <v>Direct Website</v>
      </c>
    </row>
    <row r="3299" spans="1:12" x14ac:dyDescent="0.2">
      <c r="A3299" s="3" t="s">
        <v>3735</v>
      </c>
      <c r="B3299" s="3" t="s">
        <v>983</v>
      </c>
      <c r="C3299" s="3" t="s">
        <v>555</v>
      </c>
      <c r="D3299" s="3" t="s">
        <v>33</v>
      </c>
      <c r="E3299" s="3" t="s">
        <v>60</v>
      </c>
      <c r="F3299" s="3">
        <v>13333.48</v>
      </c>
      <c r="G3299" s="3">
        <v>0</v>
      </c>
      <c r="H3299" s="3">
        <v>13333.48</v>
      </c>
      <c r="I3299" s="3" t="s">
        <v>41</v>
      </c>
      <c r="J3299" s="5">
        <v>1</v>
      </c>
      <c r="K3299" t="str">
        <f>_xlfn.XLOOKUP(D3299, dim_channels!A:A, dim_channels!C:C, "Not Found")</f>
        <v>OTA</v>
      </c>
      <c r="L3299" t="str">
        <f>_xlfn.XLOOKUP(D3299, dim_channels!A:A, dim_channels!B:B, "Not Found")</f>
        <v>Booking.com</v>
      </c>
    </row>
    <row r="3300" spans="1:12" x14ac:dyDescent="0.2">
      <c r="A3300" s="2" t="s">
        <v>3736</v>
      </c>
      <c r="B3300" s="2" t="s">
        <v>501</v>
      </c>
      <c r="C3300" s="2" t="s">
        <v>113</v>
      </c>
      <c r="D3300" s="2" t="s">
        <v>27</v>
      </c>
      <c r="E3300" s="2" t="s">
        <v>34</v>
      </c>
      <c r="F3300" s="2">
        <v>8877.7900000000009</v>
      </c>
      <c r="G3300" s="2">
        <v>1598</v>
      </c>
      <c r="H3300" s="2">
        <v>7279.79</v>
      </c>
      <c r="I3300" s="2" t="s">
        <v>29</v>
      </c>
      <c r="J3300" s="4">
        <v>1.219511826577415</v>
      </c>
      <c r="K3300" t="str">
        <f>_xlfn.XLOOKUP(D3300, dim_channels!A:A, dim_channels!C:C, "Not Found")</f>
        <v>OTA</v>
      </c>
      <c r="L3300" t="str">
        <f>_xlfn.XLOOKUP(D3300, dim_channels!A:A, dim_channels!B:B, "Not Found")</f>
        <v>Expedia</v>
      </c>
    </row>
    <row r="3301" spans="1:12" x14ac:dyDescent="0.2">
      <c r="A3301" s="3" t="s">
        <v>3737</v>
      </c>
      <c r="B3301" s="3" t="s">
        <v>378</v>
      </c>
      <c r="C3301" s="3" t="s">
        <v>454</v>
      </c>
      <c r="D3301" s="3" t="s">
        <v>206</v>
      </c>
      <c r="E3301" s="3" t="s">
        <v>207</v>
      </c>
      <c r="F3301" s="3">
        <v>4083.48</v>
      </c>
      <c r="G3301" s="3">
        <v>0</v>
      </c>
      <c r="H3301" s="3">
        <v>4083.48</v>
      </c>
      <c r="I3301" s="3" t="s">
        <v>29</v>
      </c>
      <c r="J3301" s="5">
        <v>1</v>
      </c>
      <c r="K3301" t="str">
        <f>_xlfn.XLOOKUP(D3301, dim_channels!A:A, dim_channels!C:C, "Not Found")</f>
        <v>Direct</v>
      </c>
      <c r="L3301" t="str">
        <f>_xlfn.XLOOKUP(D3301, dim_channels!A:A, dim_channels!B:B, "Not Found")</f>
        <v>Walk-in</v>
      </c>
    </row>
    <row r="3302" spans="1:12" x14ac:dyDescent="0.2">
      <c r="A3302" s="2" t="s">
        <v>3738</v>
      </c>
      <c r="B3302" s="2" t="s">
        <v>824</v>
      </c>
      <c r="C3302" s="2" t="s">
        <v>534</v>
      </c>
      <c r="D3302" s="2" t="s">
        <v>45</v>
      </c>
      <c r="E3302" s="2" t="s">
        <v>89</v>
      </c>
      <c r="F3302" s="2">
        <v>6369.96</v>
      </c>
      <c r="G3302" s="2">
        <v>0</v>
      </c>
      <c r="H3302" s="2">
        <v>6369.96</v>
      </c>
      <c r="I3302" s="2" t="s">
        <v>41</v>
      </c>
      <c r="J3302" s="4">
        <v>1</v>
      </c>
      <c r="K3302" t="str">
        <f>_xlfn.XLOOKUP(D3302, dim_channels!A:A, dim_channels!C:C, "Not Found")</f>
        <v>Corporate</v>
      </c>
      <c r="L3302" t="str">
        <f>_xlfn.XLOOKUP(D3302, dim_channels!A:A, dim_channels!B:B, "Not Found")</f>
        <v>Corporate Direct</v>
      </c>
    </row>
    <row r="3303" spans="1:12" x14ac:dyDescent="0.2">
      <c r="A3303" s="3" t="s">
        <v>3739</v>
      </c>
      <c r="B3303" s="3" t="s">
        <v>291</v>
      </c>
      <c r="C3303" s="3" t="s">
        <v>386</v>
      </c>
      <c r="D3303" s="3" t="s">
        <v>52</v>
      </c>
      <c r="E3303" s="3" t="s">
        <v>60</v>
      </c>
      <c r="F3303" s="3">
        <v>11874.69</v>
      </c>
      <c r="G3303" s="3">
        <v>0</v>
      </c>
      <c r="H3303" s="3">
        <v>11874.69</v>
      </c>
      <c r="I3303" s="3" t="s">
        <v>29</v>
      </c>
      <c r="J3303" s="5">
        <v>1</v>
      </c>
      <c r="K3303" t="str">
        <f>_xlfn.XLOOKUP(D3303, dim_channels!A:A, dim_channels!C:C, "Not Found")</f>
        <v>OTA</v>
      </c>
      <c r="L3303" t="str">
        <f>_xlfn.XLOOKUP(D3303, dim_channels!A:A, dim_channels!B:B, "Not Found")</f>
        <v>Agoda</v>
      </c>
    </row>
    <row r="3304" spans="1:12" x14ac:dyDescent="0.2">
      <c r="A3304" s="2" t="s">
        <v>3740</v>
      </c>
      <c r="B3304" s="2" t="s">
        <v>283</v>
      </c>
      <c r="C3304" s="2" t="s">
        <v>283</v>
      </c>
      <c r="D3304" s="2" t="s">
        <v>52</v>
      </c>
      <c r="E3304" s="2" t="s">
        <v>34</v>
      </c>
      <c r="F3304" s="2">
        <v>8795.82</v>
      </c>
      <c r="G3304" s="2">
        <v>1055.5</v>
      </c>
      <c r="H3304" s="2">
        <v>7740.32</v>
      </c>
      <c r="I3304" s="2" t="s">
        <v>41</v>
      </c>
      <c r="J3304" s="4">
        <v>1.136363871261137</v>
      </c>
      <c r="K3304" t="str">
        <f>_xlfn.XLOOKUP(D3304, dim_channels!A:A, dim_channels!C:C, "Not Found")</f>
        <v>OTA</v>
      </c>
      <c r="L3304" t="str">
        <f>_xlfn.XLOOKUP(D3304, dim_channels!A:A, dim_channels!B:B, "Not Found")</f>
        <v>Agoda</v>
      </c>
    </row>
    <row r="3305" spans="1:12" x14ac:dyDescent="0.2">
      <c r="A3305" s="3" t="s">
        <v>3741</v>
      </c>
      <c r="B3305" s="3" t="s">
        <v>210</v>
      </c>
      <c r="C3305" s="3" t="s">
        <v>274</v>
      </c>
      <c r="D3305" s="3" t="s">
        <v>33</v>
      </c>
      <c r="E3305" s="3" t="s">
        <v>60</v>
      </c>
      <c r="F3305" s="3">
        <v>2697.31</v>
      </c>
      <c r="G3305" s="3">
        <v>0</v>
      </c>
      <c r="H3305" s="3">
        <v>2697.31</v>
      </c>
      <c r="I3305" s="3" t="s">
        <v>56</v>
      </c>
      <c r="J3305" s="5">
        <v>1</v>
      </c>
      <c r="K3305" t="str">
        <f>_xlfn.XLOOKUP(D3305, dim_channels!A:A, dim_channels!C:C, "Not Found")</f>
        <v>OTA</v>
      </c>
      <c r="L3305" t="str">
        <f>_xlfn.XLOOKUP(D3305, dim_channels!A:A, dim_channels!B:B, "Not Found")</f>
        <v>Booking.com</v>
      </c>
    </row>
    <row r="3306" spans="1:12" x14ac:dyDescent="0.2">
      <c r="A3306" s="2" t="s">
        <v>3742</v>
      </c>
      <c r="B3306" s="2" t="s">
        <v>212</v>
      </c>
      <c r="C3306" s="2" t="s">
        <v>403</v>
      </c>
      <c r="D3306" s="2" t="s">
        <v>27</v>
      </c>
      <c r="E3306" s="2" t="s">
        <v>34</v>
      </c>
      <c r="F3306" s="2">
        <v>8351.6299999999992</v>
      </c>
      <c r="G3306" s="2">
        <v>1503.29</v>
      </c>
      <c r="H3306" s="2">
        <v>6848.34</v>
      </c>
      <c r="I3306" s="2" t="s">
        <v>29</v>
      </c>
      <c r="J3306" s="4">
        <v>1.2195115896699049</v>
      </c>
      <c r="K3306" t="str">
        <f>_xlfn.XLOOKUP(D3306, dim_channels!A:A, dim_channels!C:C, "Not Found")</f>
        <v>OTA</v>
      </c>
      <c r="L3306" t="str">
        <f>_xlfn.XLOOKUP(D3306, dim_channels!A:A, dim_channels!B:B, "Not Found")</f>
        <v>Expedia</v>
      </c>
    </row>
    <row r="3307" spans="1:12" x14ac:dyDescent="0.2">
      <c r="A3307" s="3" t="s">
        <v>3743</v>
      </c>
      <c r="B3307" s="3" t="s">
        <v>269</v>
      </c>
      <c r="C3307" s="3" t="s">
        <v>371</v>
      </c>
      <c r="D3307" s="3" t="s">
        <v>169</v>
      </c>
      <c r="E3307" s="3" t="s">
        <v>46</v>
      </c>
      <c r="F3307" s="3">
        <v>8966.15</v>
      </c>
      <c r="G3307" s="3">
        <v>1793.23</v>
      </c>
      <c r="H3307" s="3">
        <v>7172.92</v>
      </c>
      <c r="I3307" s="3" t="s">
        <v>29</v>
      </c>
      <c r="J3307" s="5">
        <v>1.25</v>
      </c>
      <c r="K3307" t="str">
        <f>_xlfn.XLOOKUP(D3307, dim_channels!A:A, dim_channels!C:C, "Not Found")</f>
        <v>GDS</v>
      </c>
      <c r="L3307" t="str">
        <f>_xlfn.XLOOKUP(D3307, dim_channels!A:A, dim_channels!B:B, "Not Found")</f>
        <v>GDS (Amadeus)</v>
      </c>
    </row>
    <row r="3308" spans="1:12" x14ac:dyDescent="0.2">
      <c r="A3308" s="2" t="s">
        <v>3744</v>
      </c>
      <c r="B3308" s="2" t="s">
        <v>584</v>
      </c>
      <c r="C3308" s="2" t="s">
        <v>794</v>
      </c>
      <c r="D3308" s="2" t="s">
        <v>114</v>
      </c>
      <c r="E3308" s="2" t="s">
        <v>115</v>
      </c>
      <c r="F3308" s="2">
        <v>8248.68</v>
      </c>
      <c r="G3308" s="2">
        <v>824.87</v>
      </c>
      <c r="H3308" s="2">
        <v>7423.81</v>
      </c>
      <c r="I3308" s="2" t="s">
        <v>29</v>
      </c>
      <c r="J3308" s="4">
        <v>1.111111410448274</v>
      </c>
      <c r="K3308" t="str">
        <f>_xlfn.XLOOKUP(D3308, dim_channels!A:A, dim_channels!C:C, "Not Found")</f>
        <v>Offline</v>
      </c>
      <c r="L3308" t="str">
        <f>_xlfn.XLOOKUP(D3308, dim_channels!A:A, dim_channels!B:B, "Not Found")</f>
        <v>Travel Agency</v>
      </c>
    </row>
    <row r="3309" spans="1:12" x14ac:dyDescent="0.2">
      <c r="A3309" s="3" t="s">
        <v>3745</v>
      </c>
      <c r="B3309" s="3" t="s">
        <v>118</v>
      </c>
      <c r="C3309" s="3" t="s">
        <v>283</v>
      </c>
      <c r="D3309" s="3" t="s">
        <v>33</v>
      </c>
      <c r="E3309" s="3" t="s">
        <v>28</v>
      </c>
      <c r="F3309" s="3">
        <v>3885.11</v>
      </c>
      <c r="G3309" s="3">
        <v>582.77</v>
      </c>
      <c r="H3309" s="3">
        <v>3302.34</v>
      </c>
      <c r="I3309" s="3" t="s">
        <v>29</v>
      </c>
      <c r="J3309" s="5">
        <v>1.176471835122973</v>
      </c>
      <c r="K3309" t="str">
        <f>_xlfn.XLOOKUP(D3309, dim_channels!A:A, dim_channels!C:C, "Not Found")</f>
        <v>OTA</v>
      </c>
      <c r="L3309" t="str">
        <f>_xlfn.XLOOKUP(D3309, dim_channels!A:A, dim_channels!B:B, "Not Found")</f>
        <v>Booking.com</v>
      </c>
    </row>
    <row r="3310" spans="1:12" x14ac:dyDescent="0.2">
      <c r="A3310" s="2" t="s">
        <v>3746</v>
      </c>
      <c r="B3310" s="2" t="s">
        <v>463</v>
      </c>
      <c r="C3310" s="2" t="s">
        <v>317</v>
      </c>
      <c r="D3310" s="2" t="s">
        <v>206</v>
      </c>
      <c r="E3310" s="2" t="s">
        <v>207</v>
      </c>
      <c r="F3310" s="2">
        <v>6467.21</v>
      </c>
      <c r="G3310" s="2">
        <v>0</v>
      </c>
      <c r="H3310" s="2">
        <v>6467.21</v>
      </c>
      <c r="I3310" s="2" t="s">
        <v>29</v>
      </c>
      <c r="J3310" s="4">
        <v>1</v>
      </c>
      <c r="K3310" t="str">
        <f>_xlfn.XLOOKUP(D3310, dim_channels!A:A, dim_channels!C:C, "Not Found")</f>
        <v>Direct</v>
      </c>
      <c r="L3310" t="str">
        <f>_xlfn.XLOOKUP(D3310, dim_channels!A:A, dim_channels!B:B, "Not Found")</f>
        <v>Walk-in</v>
      </c>
    </row>
    <row r="3311" spans="1:12" x14ac:dyDescent="0.2">
      <c r="A3311" s="3" t="s">
        <v>3747</v>
      </c>
      <c r="B3311" s="3" t="s">
        <v>285</v>
      </c>
      <c r="C3311" s="3" t="s">
        <v>168</v>
      </c>
      <c r="D3311" s="3" t="s">
        <v>45</v>
      </c>
      <c r="E3311" s="3" t="s">
        <v>46</v>
      </c>
      <c r="F3311" s="3">
        <v>4138.76</v>
      </c>
      <c r="G3311" s="3">
        <v>206.94</v>
      </c>
      <c r="H3311" s="3">
        <v>3931.82</v>
      </c>
      <c r="I3311" s="3" t="s">
        <v>29</v>
      </c>
      <c r="J3311" s="5">
        <v>1.0526321143897741</v>
      </c>
      <c r="K3311" t="str">
        <f>_xlfn.XLOOKUP(D3311, dim_channels!A:A, dim_channels!C:C, "Not Found")</f>
        <v>Corporate</v>
      </c>
      <c r="L3311" t="str">
        <f>_xlfn.XLOOKUP(D3311, dim_channels!A:A, dim_channels!B:B, "Not Found")</f>
        <v>Corporate Direct</v>
      </c>
    </row>
    <row r="3312" spans="1:12" x14ac:dyDescent="0.2">
      <c r="A3312" s="2" t="s">
        <v>3748</v>
      </c>
      <c r="B3312" s="2" t="s">
        <v>294</v>
      </c>
      <c r="C3312" s="2" t="s">
        <v>516</v>
      </c>
      <c r="D3312" s="2" t="s">
        <v>33</v>
      </c>
      <c r="E3312" s="2" t="s">
        <v>60</v>
      </c>
      <c r="F3312" s="2">
        <v>4427.5200000000004</v>
      </c>
      <c r="G3312" s="2">
        <v>0</v>
      </c>
      <c r="H3312" s="2">
        <v>4427.5200000000004</v>
      </c>
      <c r="I3312" s="2" t="s">
        <v>41</v>
      </c>
      <c r="J3312" s="4">
        <v>1</v>
      </c>
      <c r="K3312" t="str">
        <f>_xlfn.XLOOKUP(D3312, dim_channels!A:A, dim_channels!C:C, "Not Found")</f>
        <v>OTA</v>
      </c>
      <c r="L3312" t="str">
        <f>_xlfn.XLOOKUP(D3312, dim_channels!A:A, dim_channels!B:B, "Not Found")</f>
        <v>Booking.com</v>
      </c>
    </row>
    <row r="3313" spans="1:12" x14ac:dyDescent="0.2">
      <c r="A3313" s="3" t="s">
        <v>3749</v>
      </c>
      <c r="B3313" s="3" t="s">
        <v>176</v>
      </c>
      <c r="C3313" s="3" t="s">
        <v>110</v>
      </c>
      <c r="D3313" s="3" t="s">
        <v>45</v>
      </c>
      <c r="E3313" s="3" t="s">
        <v>46</v>
      </c>
      <c r="F3313" s="3">
        <v>3183.4</v>
      </c>
      <c r="G3313" s="3">
        <v>159.16999999999999</v>
      </c>
      <c r="H3313" s="3">
        <v>3024.23</v>
      </c>
      <c r="I3313" s="3" t="s">
        <v>29</v>
      </c>
      <c r="J3313" s="5">
        <v>1.0526315789473679</v>
      </c>
      <c r="K3313" t="str">
        <f>_xlfn.XLOOKUP(D3313, dim_channels!A:A, dim_channels!C:C, "Not Found")</f>
        <v>Corporate</v>
      </c>
      <c r="L3313" t="str">
        <f>_xlfn.XLOOKUP(D3313, dim_channels!A:A, dim_channels!B:B, "Not Found")</f>
        <v>Corporate Direct</v>
      </c>
    </row>
    <row r="3314" spans="1:12" x14ac:dyDescent="0.2">
      <c r="A3314" s="2" t="s">
        <v>3750</v>
      </c>
      <c r="B3314" s="2" t="s">
        <v>626</v>
      </c>
      <c r="C3314" s="2" t="s">
        <v>626</v>
      </c>
      <c r="D3314" s="2" t="s">
        <v>27</v>
      </c>
      <c r="E3314" s="2" t="s">
        <v>60</v>
      </c>
      <c r="F3314" s="2">
        <v>10729.98</v>
      </c>
      <c r="G3314" s="2">
        <v>0</v>
      </c>
      <c r="H3314" s="2">
        <v>10729.98</v>
      </c>
      <c r="I3314" s="2" t="s">
        <v>29</v>
      </c>
      <c r="J3314" s="4">
        <v>1</v>
      </c>
      <c r="K3314" t="str">
        <f>_xlfn.XLOOKUP(D3314, dim_channels!A:A, dim_channels!C:C, "Not Found")</f>
        <v>OTA</v>
      </c>
      <c r="L3314" t="str">
        <f>_xlfn.XLOOKUP(D3314, dim_channels!A:A, dim_channels!B:B, "Not Found")</f>
        <v>Expedia</v>
      </c>
    </row>
    <row r="3315" spans="1:12" x14ac:dyDescent="0.2">
      <c r="A3315" s="3" t="s">
        <v>3751</v>
      </c>
      <c r="B3315" s="3" t="s">
        <v>1110</v>
      </c>
      <c r="C3315" s="3" t="s">
        <v>1278</v>
      </c>
      <c r="D3315" s="3" t="s">
        <v>45</v>
      </c>
      <c r="E3315" s="3" t="s">
        <v>46</v>
      </c>
      <c r="F3315" s="3">
        <v>6697.68</v>
      </c>
      <c r="G3315" s="3">
        <v>334.88</v>
      </c>
      <c r="H3315" s="3">
        <v>6362.8</v>
      </c>
      <c r="I3315" s="3" t="s">
        <v>29</v>
      </c>
      <c r="J3315" s="5">
        <v>1.0526309172062609</v>
      </c>
      <c r="K3315" t="str">
        <f>_xlfn.XLOOKUP(D3315, dim_channels!A:A, dim_channels!C:C, "Not Found")</f>
        <v>Corporate</v>
      </c>
      <c r="L3315" t="str">
        <f>_xlfn.XLOOKUP(D3315, dim_channels!A:A, dim_channels!B:B, "Not Found")</f>
        <v>Corporate Direct</v>
      </c>
    </row>
    <row r="3316" spans="1:12" x14ac:dyDescent="0.2">
      <c r="A3316" s="2" t="s">
        <v>3752</v>
      </c>
      <c r="B3316" s="2" t="s">
        <v>98</v>
      </c>
      <c r="C3316" s="2" t="s">
        <v>548</v>
      </c>
      <c r="D3316" s="2" t="s">
        <v>64</v>
      </c>
      <c r="E3316" s="2" t="s">
        <v>28</v>
      </c>
      <c r="F3316" s="2">
        <v>18604.080000000002</v>
      </c>
      <c r="G3316" s="2">
        <v>0</v>
      </c>
      <c r="H3316" s="2">
        <v>18604.080000000002</v>
      </c>
      <c r="I3316" s="2" t="s">
        <v>29</v>
      </c>
      <c r="J3316" s="4">
        <v>1</v>
      </c>
      <c r="K3316" t="str">
        <f>_xlfn.XLOOKUP(D3316, dim_channels!A:A, dim_channels!C:C, "Not Found")</f>
        <v>Direct</v>
      </c>
      <c r="L3316" t="str">
        <f>_xlfn.XLOOKUP(D3316, dim_channels!A:A, dim_channels!B:B, "Not Found")</f>
        <v>Direct Website</v>
      </c>
    </row>
    <row r="3317" spans="1:12" x14ac:dyDescent="0.2">
      <c r="A3317" s="3" t="s">
        <v>3753</v>
      </c>
      <c r="B3317" s="3" t="s">
        <v>136</v>
      </c>
      <c r="C3317" s="3" t="s">
        <v>618</v>
      </c>
      <c r="D3317" s="3" t="s">
        <v>114</v>
      </c>
      <c r="E3317" s="3" t="s">
        <v>46</v>
      </c>
      <c r="F3317" s="3">
        <v>10472.32</v>
      </c>
      <c r="G3317" s="3">
        <v>1047.23</v>
      </c>
      <c r="H3317" s="3">
        <v>9425.09</v>
      </c>
      <c r="I3317" s="3" t="s">
        <v>29</v>
      </c>
      <c r="J3317" s="5">
        <v>1.1111108753338159</v>
      </c>
      <c r="K3317" t="str">
        <f>_xlfn.XLOOKUP(D3317, dim_channels!A:A, dim_channels!C:C, "Not Found")</f>
        <v>Offline</v>
      </c>
      <c r="L3317" t="str">
        <f>_xlfn.XLOOKUP(D3317, dim_channels!A:A, dim_channels!B:B, "Not Found")</f>
        <v>Travel Agency</v>
      </c>
    </row>
    <row r="3318" spans="1:12" x14ac:dyDescent="0.2">
      <c r="A3318" s="2" t="s">
        <v>3754</v>
      </c>
      <c r="B3318" s="2" t="s">
        <v>702</v>
      </c>
      <c r="C3318" s="2" t="s">
        <v>403</v>
      </c>
      <c r="D3318" s="2" t="s">
        <v>33</v>
      </c>
      <c r="E3318" s="2" t="s">
        <v>28</v>
      </c>
      <c r="F3318" s="2">
        <v>5140.45</v>
      </c>
      <c r="G3318" s="2">
        <v>771.07</v>
      </c>
      <c r="H3318" s="2">
        <v>4369.38</v>
      </c>
      <c r="I3318" s="2" t="s">
        <v>29</v>
      </c>
      <c r="J3318" s="4">
        <v>1.1764712613688899</v>
      </c>
      <c r="K3318" t="str">
        <f>_xlfn.XLOOKUP(D3318, dim_channels!A:A, dim_channels!C:C, "Not Found")</f>
        <v>OTA</v>
      </c>
      <c r="L3318" t="str">
        <f>_xlfn.XLOOKUP(D3318, dim_channels!A:A, dim_channels!B:B, "Not Found")</f>
        <v>Booking.com</v>
      </c>
    </row>
    <row r="3319" spans="1:12" x14ac:dyDescent="0.2">
      <c r="A3319" s="3" t="s">
        <v>3755</v>
      </c>
      <c r="B3319" s="3" t="s">
        <v>242</v>
      </c>
      <c r="C3319" s="3" t="s">
        <v>452</v>
      </c>
      <c r="D3319" s="3" t="s">
        <v>169</v>
      </c>
      <c r="E3319" s="3" t="s">
        <v>34</v>
      </c>
      <c r="F3319" s="3">
        <v>3096.59</v>
      </c>
      <c r="G3319" s="3">
        <v>619.32000000000005</v>
      </c>
      <c r="H3319" s="3">
        <v>2477.27</v>
      </c>
      <c r="I3319" s="3" t="s">
        <v>41</v>
      </c>
      <c r="J3319" s="5">
        <v>1.250001009175423</v>
      </c>
      <c r="K3319" t="str">
        <f>_xlfn.XLOOKUP(D3319, dim_channels!A:A, dim_channels!C:C, "Not Found")</f>
        <v>GDS</v>
      </c>
      <c r="L3319" t="str">
        <f>_xlfn.XLOOKUP(D3319, dim_channels!A:A, dim_channels!B:B, "Not Found")</f>
        <v>GDS (Amadeus)</v>
      </c>
    </row>
    <row r="3320" spans="1:12" x14ac:dyDescent="0.2">
      <c r="A3320" s="2" t="s">
        <v>3756</v>
      </c>
      <c r="B3320" s="2" t="s">
        <v>318</v>
      </c>
      <c r="C3320" s="2" t="s">
        <v>324</v>
      </c>
      <c r="D3320" s="2" t="s">
        <v>64</v>
      </c>
      <c r="E3320" s="2" t="s">
        <v>115</v>
      </c>
      <c r="F3320" s="2">
        <v>6462.42</v>
      </c>
      <c r="G3320" s="2">
        <v>0</v>
      </c>
      <c r="H3320" s="2">
        <v>6462.42</v>
      </c>
      <c r="I3320" s="2" t="s">
        <v>56</v>
      </c>
      <c r="J3320" s="4">
        <v>1</v>
      </c>
      <c r="K3320" t="str">
        <f>_xlfn.XLOOKUP(D3320, dim_channels!A:A, dim_channels!C:C, "Not Found")</f>
        <v>Direct</v>
      </c>
      <c r="L3320" t="str">
        <f>_xlfn.XLOOKUP(D3320, dim_channels!A:A, dim_channels!B:B, "Not Found")</f>
        <v>Direct Website</v>
      </c>
    </row>
    <row r="3321" spans="1:12" x14ac:dyDescent="0.2">
      <c r="A3321" s="3" t="s">
        <v>3757</v>
      </c>
      <c r="B3321" s="3" t="s">
        <v>241</v>
      </c>
      <c r="C3321" s="3" t="s">
        <v>543</v>
      </c>
      <c r="D3321" s="3" t="s">
        <v>27</v>
      </c>
      <c r="E3321" s="3" t="s">
        <v>60</v>
      </c>
      <c r="F3321" s="3">
        <v>3424.38</v>
      </c>
      <c r="G3321" s="3">
        <v>0</v>
      </c>
      <c r="H3321" s="3">
        <v>3424.38</v>
      </c>
      <c r="I3321" s="3" t="s">
        <v>41</v>
      </c>
      <c r="J3321" s="5">
        <v>1</v>
      </c>
      <c r="K3321" t="str">
        <f>_xlfn.XLOOKUP(D3321, dim_channels!A:A, dim_channels!C:C, "Not Found")</f>
        <v>OTA</v>
      </c>
      <c r="L3321" t="str">
        <f>_xlfn.XLOOKUP(D3321, dim_channels!A:A, dim_channels!B:B, "Not Found")</f>
        <v>Expedia</v>
      </c>
    </row>
    <row r="3322" spans="1:12" x14ac:dyDescent="0.2">
      <c r="A3322" s="2" t="s">
        <v>3758</v>
      </c>
      <c r="B3322" s="2" t="s">
        <v>135</v>
      </c>
      <c r="C3322" s="2" t="s">
        <v>307</v>
      </c>
      <c r="D3322" s="2" t="s">
        <v>27</v>
      </c>
      <c r="E3322" s="2" t="s">
        <v>28</v>
      </c>
      <c r="F3322" s="2">
        <v>6379.43</v>
      </c>
      <c r="G3322" s="2">
        <v>1148.3</v>
      </c>
      <c r="H3322" s="2">
        <v>5231.13</v>
      </c>
      <c r="I3322" s="2" t="s">
        <v>29</v>
      </c>
      <c r="J3322" s="4">
        <v>1.2195128012494429</v>
      </c>
      <c r="K3322" t="str">
        <f>_xlfn.XLOOKUP(D3322, dim_channels!A:A, dim_channels!C:C, "Not Found")</f>
        <v>OTA</v>
      </c>
      <c r="L3322" t="str">
        <f>_xlfn.XLOOKUP(D3322, dim_channels!A:A, dim_channels!B:B, "Not Found")</f>
        <v>Expedia</v>
      </c>
    </row>
    <row r="3323" spans="1:12" x14ac:dyDescent="0.2">
      <c r="A3323" s="3" t="s">
        <v>3759</v>
      </c>
      <c r="B3323" s="3" t="s">
        <v>949</v>
      </c>
      <c r="C3323" s="3" t="s">
        <v>351</v>
      </c>
      <c r="D3323" s="3" t="s">
        <v>64</v>
      </c>
      <c r="E3323" s="3" t="s">
        <v>115</v>
      </c>
      <c r="F3323" s="3">
        <v>21619.599999999999</v>
      </c>
      <c r="G3323" s="3">
        <v>0</v>
      </c>
      <c r="H3323" s="3">
        <v>21619.599999999999</v>
      </c>
      <c r="I3323" s="3" t="s">
        <v>29</v>
      </c>
      <c r="J3323" s="5">
        <v>1</v>
      </c>
      <c r="K3323" t="str">
        <f>_xlfn.XLOOKUP(D3323, dim_channels!A:A, dim_channels!C:C, "Not Found")</f>
        <v>Direct</v>
      </c>
      <c r="L3323" t="str">
        <f>_xlfn.XLOOKUP(D3323, dim_channels!A:A, dim_channels!B:B, "Not Found")</f>
        <v>Direct Website</v>
      </c>
    </row>
    <row r="3324" spans="1:12" x14ac:dyDescent="0.2">
      <c r="A3324" s="2" t="s">
        <v>3760</v>
      </c>
      <c r="B3324" s="2" t="s">
        <v>209</v>
      </c>
      <c r="C3324" s="2" t="s">
        <v>343</v>
      </c>
      <c r="D3324" s="2" t="s">
        <v>64</v>
      </c>
      <c r="E3324" s="2" t="s">
        <v>34</v>
      </c>
      <c r="F3324" s="2">
        <v>6327.88</v>
      </c>
      <c r="G3324" s="2">
        <v>0</v>
      </c>
      <c r="H3324" s="2">
        <v>6327.88</v>
      </c>
      <c r="I3324" s="2" t="s">
        <v>41</v>
      </c>
      <c r="J3324" s="4">
        <v>1</v>
      </c>
      <c r="K3324" t="str">
        <f>_xlfn.XLOOKUP(D3324, dim_channels!A:A, dim_channels!C:C, "Not Found")</f>
        <v>Direct</v>
      </c>
      <c r="L3324" t="str">
        <f>_xlfn.XLOOKUP(D3324, dim_channels!A:A, dim_channels!B:B, "Not Found")</f>
        <v>Direct Website</v>
      </c>
    </row>
    <row r="3325" spans="1:12" x14ac:dyDescent="0.2">
      <c r="A3325" s="3" t="s">
        <v>3761</v>
      </c>
      <c r="B3325" s="3" t="s">
        <v>702</v>
      </c>
      <c r="C3325" s="3" t="s">
        <v>147</v>
      </c>
      <c r="D3325" s="3" t="s">
        <v>45</v>
      </c>
      <c r="E3325" s="3" t="s">
        <v>46</v>
      </c>
      <c r="F3325" s="3">
        <v>6153.62</v>
      </c>
      <c r="G3325" s="3">
        <v>307.68</v>
      </c>
      <c r="H3325" s="3">
        <v>5845.94</v>
      </c>
      <c r="I3325" s="3" t="s">
        <v>56</v>
      </c>
      <c r="J3325" s="5">
        <v>1.0526313988853799</v>
      </c>
      <c r="K3325" t="str">
        <f>_xlfn.XLOOKUP(D3325, dim_channels!A:A, dim_channels!C:C, "Not Found")</f>
        <v>Corporate</v>
      </c>
      <c r="L3325" t="str">
        <f>_xlfn.XLOOKUP(D3325, dim_channels!A:A, dim_channels!B:B, "Not Found")</f>
        <v>Corporate Direct</v>
      </c>
    </row>
    <row r="3326" spans="1:12" x14ac:dyDescent="0.2">
      <c r="A3326" s="2" t="s">
        <v>3762</v>
      </c>
      <c r="B3326" s="2" t="s">
        <v>236</v>
      </c>
      <c r="C3326" s="2" t="s">
        <v>190</v>
      </c>
      <c r="D3326" s="2" t="s">
        <v>33</v>
      </c>
      <c r="E3326" s="2" t="s">
        <v>34</v>
      </c>
      <c r="F3326" s="2">
        <v>12447.25</v>
      </c>
      <c r="G3326" s="2">
        <v>1867.09</v>
      </c>
      <c r="H3326" s="2">
        <v>10580.16</v>
      </c>
      <c r="I3326" s="2" t="s">
        <v>29</v>
      </c>
      <c r="J3326" s="4">
        <v>1.176470866225086</v>
      </c>
      <c r="K3326" t="str">
        <f>_xlfn.XLOOKUP(D3326, dim_channels!A:A, dim_channels!C:C, "Not Found")</f>
        <v>OTA</v>
      </c>
      <c r="L3326" t="str">
        <f>_xlfn.XLOOKUP(D3326, dim_channels!A:A, dim_channels!B:B, "Not Found")</f>
        <v>Booking.com</v>
      </c>
    </row>
    <row r="3327" spans="1:12" x14ac:dyDescent="0.2">
      <c r="A3327" s="3" t="s">
        <v>3763</v>
      </c>
      <c r="B3327" s="3" t="s">
        <v>113</v>
      </c>
      <c r="C3327" s="3" t="s">
        <v>343</v>
      </c>
      <c r="D3327" s="3" t="s">
        <v>114</v>
      </c>
      <c r="E3327" s="3" t="s">
        <v>115</v>
      </c>
      <c r="F3327" s="3">
        <v>2972.56</v>
      </c>
      <c r="G3327" s="3">
        <v>297.26</v>
      </c>
      <c r="H3327" s="3">
        <v>2675.3</v>
      </c>
      <c r="I3327" s="3" t="s">
        <v>29</v>
      </c>
      <c r="J3327" s="5">
        <v>1.111112772399357</v>
      </c>
      <c r="K3327" t="str">
        <f>_xlfn.XLOOKUP(D3327, dim_channels!A:A, dim_channels!C:C, "Not Found")</f>
        <v>Offline</v>
      </c>
      <c r="L3327" t="str">
        <f>_xlfn.XLOOKUP(D3327, dim_channels!A:A, dim_channels!B:B, "Not Found")</f>
        <v>Travel Agency</v>
      </c>
    </row>
    <row r="3328" spans="1:12" x14ac:dyDescent="0.2">
      <c r="A3328" s="2" t="s">
        <v>3764</v>
      </c>
      <c r="B3328" s="2" t="s">
        <v>813</v>
      </c>
      <c r="C3328" s="2" t="s">
        <v>269</v>
      </c>
      <c r="D3328" s="2" t="s">
        <v>52</v>
      </c>
      <c r="E3328" s="2" t="s">
        <v>34</v>
      </c>
      <c r="F3328" s="2">
        <v>8056.54</v>
      </c>
      <c r="G3328" s="2">
        <v>966.78</v>
      </c>
      <c r="H3328" s="2">
        <v>7089.76</v>
      </c>
      <c r="I3328" s="2" t="s">
        <v>29</v>
      </c>
      <c r="J3328" s="4">
        <v>1.136362867008192</v>
      </c>
      <c r="K3328" t="str">
        <f>_xlfn.XLOOKUP(D3328, dim_channels!A:A, dim_channels!C:C, "Not Found")</f>
        <v>OTA</v>
      </c>
      <c r="L3328" t="str">
        <f>_xlfn.XLOOKUP(D3328, dim_channels!A:A, dim_channels!B:B, "Not Found")</f>
        <v>Agoda</v>
      </c>
    </row>
    <row r="3329" spans="1:12" x14ac:dyDescent="0.2">
      <c r="A3329" s="3" t="s">
        <v>3765</v>
      </c>
      <c r="B3329" s="3" t="s">
        <v>642</v>
      </c>
      <c r="C3329" s="3" t="s">
        <v>487</v>
      </c>
      <c r="D3329" s="3" t="s">
        <v>27</v>
      </c>
      <c r="E3329" s="3" t="s">
        <v>34</v>
      </c>
      <c r="F3329" s="3">
        <v>9569.68</v>
      </c>
      <c r="G3329" s="3">
        <v>1722.54</v>
      </c>
      <c r="H3329" s="3">
        <v>7847.14</v>
      </c>
      <c r="I3329" s="3" t="s">
        <v>29</v>
      </c>
      <c r="J3329" s="5">
        <v>1.2195118221415699</v>
      </c>
      <c r="K3329" t="str">
        <f>_xlfn.XLOOKUP(D3329, dim_channels!A:A, dim_channels!C:C, "Not Found")</f>
        <v>OTA</v>
      </c>
      <c r="L3329" t="str">
        <f>_xlfn.XLOOKUP(D3329, dim_channels!A:A, dim_channels!B:B, "Not Found")</f>
        <v>Expedia</v>
      </c>
    </row>
    <row r="3330" spans="1:12" x14ac:dyDescent="0.2">
      <c r="A3330" s="2" t="s">
        <v>3766</v>
      </c>
      <c r="B3330" s="2" t="s">
        <v>405</v>
      </c>
      <c r="C3330" s="2" t="s">
        <v>1348</v>
      </c>
      <c r="D3330" s="2" t="s">
        <v>206</v>
      </c>
      <c r="E3330" s="2" t="s">
        <v>207</v>
      </c>
      <c r="F3330" s="2">
        <v>4957.6899999999996</v>
      </c>
      <c r="G3330" s="2">
        <v>0</v>
      </c>
      <c r="H3330" s="2">
        <v>4957.6899999999996</v>
      </c>
      <c r="I3330" s="2" t="s">
        <v>29</v>
      </c>
      <c r="J3330" s="4">
        <v>1</v>
      </c>
      <c r="K3330" t="str">
        <f>_xlfn.XLOOKUP(D3330, dim_channels!A:A, dim_channels!C:C, "Not Found")</f>
        <v>Direct</v>
      </c>
      <c r="L3330" t="str">
        <f>_xlfn.XLOOKUP(D3330, dim_channels!A:A, dim_channels!B:B, "Not Found")</f>
        <v>Walk-in</v>
      </c>
    </row>
    <row r="3331" spans="1:12" x14ac:dyDescent="0.2">
      <c r="A3331" s="3" t="s">
        <v>3767</v>
      </c>
      <c r="B3331" s="3" t="s">
        <v>546</v>
      </c>
      <c r="C3331" s="3" t="s">
        <v>482</v>
      </c>
      <c r="D3331" s="3" t="s">
        <v>169</v>
      </c>
      <c r="E3331" s="3" t="s">
        <v>34</v>
      </c>
      <c r="F3331" s="3">
        <v>7103.71</v>
      </c>
      <c r="G3331" s="3">
        <v>1420.74</v>
      </c>
      <c r="H3331" s="3">
        <v>5682.97</v>
      </c>
      <c r="I3331" s="3" t="s">
        <v>56</v>
      </c>
      <c r="J3331" s="5">
        <v>1.2499995600891789</v>
      </c>
      <c r="K3331" t="str">
        <f>_xlfn.XLOOKUP(D3331, dim_channels!A:A, dim_channels!C:C, "Not Found")</f>
        <v>GDS</v>
      </c>
      <c r="L3331" t="str">
        <f>_xlfn.XLOOKUP(D3331, dim_channels!A:A, dim_channels!B:B, "Not Found")</f>
        <v>GDS (Amadeus)</v>
      </c>
    </row>
    <row r="3332" spans="1:12" x14ac:dyDescent="0.2">
      <c r="A3332" s="2" t="s">
        <v>3768</v>
      </c>
      <c r="B3332" s="2" t="s">
        <v>285</v>
      </c>
      <c r="C3332" s="2" t="s">
        <v>351</v>
      </c>
      <c r="D3332" s="2" t="s">
        <v>33</v>
      </c>
      <c r="E3332" s="2" t="s">
        <v>60</v>
      </c>
      <c r="F3332" s="2">
        <v>5513.55</v>
      </c>
      <c r="G3332" s="2">
        <v>0</v>
      </c>
      <c r="H3332" s="2">
        <v>5513.55</v>
      </c>
      <c r="I3332" s="2" t="s">
        <v>29</v>
      </c>
      <c r="J3332" s="4">
        <v>1</v>
      </c>
      <c r="K3332" t="str">
        <f>_xlfn.XLOOKUP(D3332, dim_channels!A:A, dim_channels!C:C, "Not Found")</f>
        <v>OTA</v>
      </c>
      <c r="L3332" t="str">
        <f>_xlfn.XLOOKUP(D3332, dim_channels!A:A, dim_channels!B:B, "Not Found")</f>
        <v>Booking.com</v>
      </c>
    </row>
    <row r="3333" spans="1:12" x14ac:dyDescent="0.2">
      <c r="A3333" s="3" t="s">
        <v>3769</v>
      </c>
      <c r="B3333" s="3" t="s">
        <v>666</v>
      </c>
      <c r="C3333" s="3" t="s">
        <v>168</v>
      </c>
      <c r="D3333" s="3" t="s">
        <v>33</v>
      </c>
      <c r="E3333" s="3" t="s">
        <v>34</v>
      </c>
      <c r="F3333" s="3">
        <v>8834.4599999999991</v>
      </c>
      <c r="G3333" s="3">
        <v>1325.17</v>
      </c>
      <c r="H3333" s="3">
        <v>7509.29</v>
      </c>
      <c r="I3333" s="3" t="s">
        <v>41</v>
      </c>
      <c r="J3333" s="5">
        <v>1.1764707449039791</v>
      </c>
      <c r="K3333" t="str">
        <f>_xlfn.XLOOKUP(D3333, dim_channels!A:A, dim_channels!C:C, "Not Found")</f>
        <v>OTA</v>
      </c>
      <c r="L3333" t="str">
        <f>_xlfn.XLOOKUP(D3333, dim_channels!A:A, dim_channels!B:B, "Not Found")</f>
        <v>Booking.com</v>
      </c>
    </row>
    <row r="3334" spans="1:12" x14ac:dyDescent="0.2">
      <c r="A3334" s="2" t="s">
        <v>3770</v>
      </c>
      <c r="B3334" s="2" t="s">
        <v>437</v>
      </c>
      <c r="C3334" s="2" t="s">
        <v>44</v>
      </c>
      <c r="D3334" s="2" t="s">
        <v>64</v>
      </c>
      <c r="E3334" s="2" t="s">
        <v>115</v>
      </c>
      <c r="F3334" s="2">
        <v>8364.2900000000009</v>
      </c>
      <c r="G3334" s="2">
        <v>0</v>
      </c>
      <c r="H3334" s="2">
        <v>8364.2900000000009</v>
      </c>
      <c r="I3334" s="2" t="s">
        <v>41</v>
      </c>
      <c r="J3334" s="4">
        <v>1</v>
      </c>
      <c r="K3334" t="str">
        <f>_xlfn.XLOOKUP(D3334, dim_channels!A:A, dim_channels!C:C, "Not Found")</f>
        <v>Direct</v>
      </c>
      <c r="L3334" t="str">
        <f>_xlfn.XLOOKUP(D3334, dim_channels!A:A, dim_channels!B:B, "Not Found")</f>
        <v>Direct Website</v>
      </c>
    </row>
    <row r="3335" spans="1:12" x14ac:dyDescent="0.2">
      <c r="A3335" s="3" t="s">
        <v>3771</v>
      </c>
      <c r="B3335" s="3" t="s">
        <v>63</v>
      </c>
      <c r="C3335" s="3" t="s">
        <v>1101</v>
      </c>
      <c r="D3335" s="3" t="s">
        <v>52</v>
      </c>
      <c r="E3335" s="3" t="s">
        <v>34</v>
      </c>
      <c r="F3335" s="3">
        <v>5547.49</v>
      </c>
      <c r="G3335" s="3">
        <v>665.7</v>
      </c>
      <c r="H3335" s="3">
        <v>4881.79</v>
      </c>
      <c r="I3335" s="3" t="s">
        <v>29</v>
      </c>
      <c r="J3335" s="5">
        <v>1.136363915694858</v>
      </c>
      <c r="K3335" t="str">
        <f>_xlfn.XLOOKUP(D3335, dim_channels!A:A, dim_channels!C:C, "Not Found")</f>
        <v>OTA</v>
      </c>
      <c r="L3335" t="str">
        <f>_xlfn.XLOOKUP(D3335, dim_channels!A:A, dim_channels!B:B, "Not Found")</f>
        <v>Agoda</v>
      </c>
    </row>
    <row r="3336" spans="1:12" x14ac:dyDescent="0.2">
      <c r="A3336" s="2" t="s">
        <v>3772</v>
      </c>
      <c r="B3336" s="2" t="s">
        <v>685</v>
      </c>
      <c r="C3336" s="2" t="s">
        <v>1035</v>
      </c>
      <c r="D3336" s="2" t="s">
        <v>33</v>
      </c>
      <c r="E3336" s="2" t="s">
        <v>60</v>
      </c>
      <c r="F3336" s="2">
        <v>12824.67</v>
      </c>
      <c r="G3336" s="2">
        <v>0</v>
      </c>
      <c r="H3336" s="2">
        <v>12824.67</v>
      </c>
      <c r="I3336" s="2" t="s">
        <v>41</v>
      </c>
      <c r="J3336" s="4">
        <v>1</v>
      </c>
      <c r="K3336" t="str">
        <f>_xlfn.XLOOKUP(D3336, dim_channels!A:A, dim_channels!C:C, "Not Found")</f>
        <v>OTA</v>
      </c>
      <c r="L3336" t="str">
        <f>_xlfn.XLOOKUP(D3336, dim_channels!A:A, dim_channels!B:B, "Not Found")</f>
        <v>Booking.com</v>
      </c>
    </row>
    <row r="3337" spans="1:12" x14ac:dyDescent="0.2">
      <c r="A3337" s="3" t="s">
        <v>3773</v>
      </c>
      <c r="B3337" s="3" t="s">
        <v>590</v>
      </c>
      <c r="C3337" s="3" t="s">
        <v>165</v>
      </c>
      <c r="D3337" s="3" t="s">
        <v>52</v>
      </c>
      <c r="E3337" s="3" t="s">
        <v>60</v>
      </c>
      <c r="F3337" s="3">
        <v>7604.02</v>
      </c>
      <c r="G3337" s="3">
        <v>0</v>
      </c>
      <c r="H3337" s="3">
        <v>7604.02</v>
      </c>
      <c r="I3337" s="3" t="s">
        <v>56</v>
      </c>
      <c r="J3337" s="5">
        <v>1</v>
      </c>
      <c r="K3337" t="str">
        <f>_xlfn.XLOOKUP(D3337, dim_channels!A:A, dim_channels!C:C, "Not Found")</f>
        <v>OTA</v>
      </c>
      <c r="L3337" t="str">
        <f>_xlfn.XLOOKUP(D3337, dim_channels!A:A, dim_channels!B:B, "Not Found")</f>
        <v>Agoda</v>
      </c>
    </row>
    <row r="3338" spans="1:12" x14ac:dyDescent="0.2">
      <c r="A3338" s="2" t="s">
        <v>3774</v>
      </c>
      <c r="B3338" s="2" t="s">
        <v>380</v>
      </c>
      <c r="C3338" s="2" t="s">
        <v>452</v>
      </c>
      <c r="D3338" s="2" t="s">
        <v>52</v>
      </c>
      <c r="E3338" s="2" t="s">
        <v>60</v>
      </c>
      <c r="F3338" s="2">
        <v>7710.14</v>
      </c>
      <c r="G3338" s="2">
        <v>0</v>
      </c>
      <c r="H3338" s="2">
        <v>7710.14</v>
      </c>
      <c r="I3338" s="2" t="s">
        <v>29</v>
      </c>
      <c r="J3338" s="4">
        <v>1</v>
      </c>
      <c r="K3338" t="str">
        <f>_xlfn.XLOOKUP(D3338, dim_channels!A:A, dim_channels!C:C, "Not Found")</f>
        <v>OTA</v>
      </c>
      <c r="L3338" t="str">
        <f>_xlfn.XLOOKUP(D3338, dim_channels!A:A, dim_channels!B:B, "Not Found")</f>
        <v>Agoda</v>
      </c>
    </row>
    <row r="3339" spans="1:12" x14ac:dyDescent="0.2">
      <c r="A3339" s="3" t="s">
        <v>3775</v>
      </c>
      <c r="B3339" s="3" t="s">
        <v>573</v>
      </c>
      <c r="C3339" s="3" t="s">
        <v>649</v>
      </c>
      <c r="D3339" s="3" t="s">
        <v>45</v>
      </c>
      <c r="E3339" s="3" t="s">
        <v>46</v>
      </c>
      <c r="F3339" s="3">
        <v>2635.83</v>
      </c>
      <c r="G3339" s="3">
        <v>131.79</v>
      </c>
      <c r="H3339" s="3">
        <v>2504.04</v>
      </c>
      <c r="I3339" s="3" t="s">
        <v>29</v>
      </c>
      <c r="J3339" s="5">
        <v>1.0526309483874059</v>
      </c>
      <c r="K3339" t="str">
        <f>_xlfn.XLOOKUP(D3339, dim_channels!A:A, dim_channels!C:C, "Not Found")</f>
        <v>Corporate</v>
      </c>
      <c r="L3339" t="str">
        <f>_xlfn.XLOOKUP(D3339, dim_channels!A:A, dim_channels!B:B, "Not Found")</f>
        <v>Corporate Direct</v>
      </c>
    </row>
    <row r="3340" spans="1:12" x14ac:dyDescent="0.2">
      <c r="A3340" s="2" t="s">
        <v>3776</v>
      </c>
      <c r="B3340" s="2" t="s">
        <v>448</v>
      </c>
      <c r="C3340" s="2" t="s">
        <v>448</v>
      </c>
      <c r="D3340" s="2" t="s">
        <v>45</v>
      </c>
      <c r="E3340" s="2" t="s">
        <v>89</v>
      </c>
      <c r="F3340" s="2">
        <v>2558.65</v>
      </c>
      <c r="G3340" s="2">
        <v>0</v>
      </c>
      <c r="H3340" s="2">
        <v>2558.65</v>
      </c>
      <c r="I3340" s="2" t="s">
        <v>29</v>
      </c>
      <c r="J3340" s="4">
        <v>1</v>
      </c>
      <c r="K3340" t="str">
        <f>_xlfn.XLOOKUP(D3340, dim_channels!A:A, dim_channels!C:C, "Not Found")</f>
        <v>Corporate</v>
      </c>
      <c r="L3340" t="str">
        <f>_xlfn.XLOOKUP(D3340, dim_channels!A:A, dim_channels!B:B, "Not Found")</f>
        <v>Corporate Direct</v>
      </c>
    </row>
    <row r="3341" spans="1:12" x14ac:dyDescent="0.2">
      <c r="A3341" s="3" t="s">
        <v>3777</v>
      </c>
      <c r="B3341" s="3" t="s">
        <v>272</v>
      </c>
      <c r="C3341" s="3" t="s">
        <v>229</v>
      </c>
      <c r="D3341" s="3" t="s">
        <v>64</v>
      </c>
      <c r="E3341" s="3" t="s">
        <v>34</v>
      </c>
      <c r="F3341" s="3">
        <v>3602.48</v>
      </c>
      <c r="G3341" s="3">
        <v>0</v>
      </c>
      <c r="H3341" s="3">
        <v>3602.48</v>
      </c>
      <c r="I3341" s="3" t="s">
        <v>29</v>
      </c>
      <c r="J3341" s="5">
        <v>1</v>
      </c>
      <c r="K3341" t="str">
        <f>_xlfn.XLOOKUP(D3341, dim_channels!A:A, dim_channels!C:C, "Not Found")</f>
        <v>Direct</v>
      </c>
      <c r="L3341" t="str">
        <f>_xlfn.XLOOKUP(D3341, dim_channels!A:A, dim_channels!B:B, "Not Found")</f>
        <v>Direct Website</v>
      </c>
    </row>
    <row r="3342" spans="1:12" x14ac:dyDescent="0.2">
      <c r="A3342" s="2" t="s">
        <v>3778</v>
      </c>
      <c r="B3342" s="2" t="s">
        <v>205</v>
      </c>
      <c r="C3342" s="2" t="s">
        <v>337</v>
      </c>
      <c r="D3342" s="2" t="s">
        <v>33</v>
      </c>
      <c r="E3342" s="2" t="s">
        <v>60</v>
      </c>
      <c r="F3342" s="2">
        <v>2670.91</v>
      </c>
      <c r="G3342" s="2">
        <v>0</v>
      </c>
      <c r="H3342" s="2">
        <v>2670.91</v>
      </c>
      <c r="I3342" s="2" t="s">
        <v>41</v>
      </c>
      <c r="J3342" s="4">
        <v>1</v>
      </c>
      <c r="K3342" t="str">
        <f>_xlfn.XLOOKUP(D3342, dim_channels!A:A, dim_channels!C:C, "Not Found")</f>
        <v>OTA</v>
      </c>
      <c r="L3342" t="str">
        <f>_xlfn.XLOOKUP(D3342, dim_channels!A:A, dim_channels!B:B, "Not Found")</f>
        <v>Booking.com</v>
      </c>
    </row>
    <row r="3343" spans="1:12" x14ac:dyDescent="0.2">
      <c r="A3343" s="3" t="s">
        <v>3779</v>
      </c>
      <c r="B3343" s="3" t="s">
        <v>612</v>
      </c>
      <c r="C3343" s="3" t="s">
        <v>612</v>
      </c>
      <c r="D3343" s="3" t="s">
        <v>52</v>
      </c>
      <c r="E3343" s="3" t="s">
        <v>34</v>
      </c>
      <c r="F3343" s="3">
        <v>7086.64</v>
      </c>
      <c r="G3343" s="3">
        <v>850.4</v>
      </c>
      <c r="H3343" s="3">
        <v>6236.24</v>
      </c>
      <c r="I3343" s="3" t="s">
        <v>29</v>
      </c>
      <c r="J3343" s="5">
        <v>1.136364219465575</v>
      </c>
      <c r="K3343" t="str">
        <f>_xlfn.XLOOKUP(D3343, dim_channels!A:A, dim_channels!C:C, "Not Found")</f>
        <v>OTA</v>
      </c>
      <c r="L3343" t="str">
        <f>_xlfn.XLOOKUP(D3343, dim_channels!A:A, dim_channels!B:B, "Not Found")</f>
        <v>Agoda</v>
      </c>
    </row>
    <row r="3344" spans="1:12" x14ac:dyDescent="0.2">
      <c r="A3344" s="2" t="s">
        <v>3780</v>
      </c>
      <c r="B3344" s="2" t="s">
        <v>546</v>
      </c>
      <c r="C3344" s="2" t="s">
        <v>602</v>
      </c>
      <c r="D3344" s="2" t="s">
        <v>45</v>
      </c>
      <c r="E3344" s="2" t="s">
        <v>89</v>
      </c>
      <c r="F3344" s="2">
        <v>6718.45</v>
      </c>
      <c r="G3344" s="2">
        <v>0</v>
      </c>
      <c r="H3344" s="2">
        <v>6718.45</v>
      </c>
      <c r="I3344" s="2" t="s">
        <v>56</v>
      </c>
      <c r="J3344" s="4">
        <v>1</v>
      </c>
      <c r="K3344" t="str">
        <f>_xlfn.XLOOKUP(D3344, dim_channels!A:A, dim_channels!C:C, "Not Found")</f>
        <v>Corporate</v>
      </c>
      <c r="L3344" t="str">
        <f>_xlfn.XLOOKUP(D3344, dim_channels!A:A, dim_channels!B:B, "Not Found")</f>
        <v>Corporate Direct</v>
      </c>
    </row>
    <row r="3345" spans="1:12" x14ac:dyDescent="0.2">
      <c r="A3345" s="3" t="s">
        <v>3781</v>
      </c>
      <c r="B3345" s="3" t="s">
        <v>85</v>
      </c>
      <c r="C3345" s="3" t="s">
        <v>826</v>
      </c>
      <c r="D3345" s="3" t="s">
        <v>52</v>
      </c>
      <c r="E3345" s="3" t="s">
        <v>34</v>
      </c>
      <c r="F3345" s="3">
        <v>6293.43</v>
      </c>
      <c r="G3345" s="3">
        <v>755.21</v>
      </c>
      <c r="H3345" s="3">
        <v>5538.22</v>
      </c>
      <c r="I3345" s="3" t="s">
        <v>29</v>
      </c>
      <c r="J3345" s="5">
        <v>1.136363308066491</v>
      </c>
      <c r="K3345" t="str">
        <f>_xlfn.XLOOKUP(D3345, dim_channels!A:A, dim_channels!C:C, "Not Found")</f>
        <v>OTA</v>
      </c>
      <c r="L3345" t="str">
        <f>_xlfn.XLOOKUP(D3345, dim_channels!A:A, dim_channels!B:B, "Not Found")</f>
        <v>Agoda</v>
      </c>
    </row>
    <row r="3346" spans="1:12" x14ac:dyDescent="0.2">
      <c r="A3346" s="2" t="s">
        <v>3782</v>
      </c>
      <c r="B3346" s="2" t="s">
        <v>139</v>
      </c>
      <c r="C3346" s="2" t="s">
        <v>653</v>
      </c>
      <c r="D3346" s="2" t="s">
        <v>45</v>
      </c>
      <c r="E3346" s="2" t="s">
        <v>46</v>
      </c>
      <c r="F3346" s="2">
        <v>3740.67</v>
      </c>
      <c r="G3346" s="2">
        <v>187.03</v>
      </c>
      <c r="H3346" s="2">
        <v>3553.64</v>
      </c>
      <c r="I3346" s="2" t="s">
        <v>41</v>
      </c>
      <c r="J3346" s="4">
        <v>1.0526305422046129</v>
      </c>
      <c r="K3346" t="str">
        <f>_xlfn.XLOOKUP(D3346, dim_channels!A:A, dim_channels!C:C, "Not Found")</f>
        <v>Corporate</v>
      </c>
      <c r="L3346" t="str">
        <f>_xlfn.XLOOKUP(D3346, dim_channels!A:A, dim_channels!B:B, "Not Found")</f>
        <v>Corporate Direct</v>
      </c>
    </row>
    <row r="3347" spans="1:12" x14ac:dyDescent="0.2">
      <c r="A3347" s="3" t="s">
        <v>3783</v>
      </c>
      <c r="B3347" s="3" t="s">
        <v>227</v>
      </c>
      <c r="C3347" s="3" t="s">
        <v>159</v>
      </c>
      <c r="D3347" s="3" t="s">
        <v>45</v>
      </c>
      <c r="E3347" s="3" t="s">
        <v>89</v>
      </c>
      <c r="F3347" s="3">
        <v>2645.95</v>
      </c>
      <c r="G3347" s="3">
        <v>0</v>
      </c>
      <c r="H3347" s="3">
        <v>2645.95</v>
      </c>
      <c r="I3347" s="3" t="s">
        <v>29</v>
      </c>
      <c r="J3347" s="5">
        <v>1</v>
      </c>
      <c r="K3347" t="str">
        <f>_xlfn.XLOOKUP(D3347, dim_channels!A:A, dim_channels!C:C, "Not Found")</f>
        <v>Corporate</v>
      </c>
      <c r="L3347" t="str">
        <f>_xlfn.XLOOKUP(D3347, dim_channels!A:A, dim_channels!B:B, "Not Found")</f>
        <v>Corporate Direct</v>
      </c>
    </row>
    <row r="3348" spans="1:12" x14ac:dyDescent="0.2">
      <c r="A3348" s="2" t="s">
        <v>3784</v>
      </c>
      <c r="B3348" s="2" t="s">
        <v>143</v>
      </c>
      <c r="C3348" s="2" t="s">
        <v>230</v>
      </c>
      <c r="D3348" s="2" t="s">
        <v>33</v>
      </c>
      <c r="E3348" s="2" t="s">
        <v>60</v>
      </c>
      <c r="F3348" s="2">
        <v>4593.8599999999997</v>
      </c>
      <c r="G3348" s="2">
        <v>0</v>
      </c>
      <c r="H3348" s="2">
        <v>4593.8599999999997</v>
      </c>
      <c r="I3348" s="2" t="s">
        <v>29</v>
      </c>
      <c r="J3348" s="4">
        <v>1</v>
      </c>
      <c r="K3348" t="str">
        <f>_xlfn.XLOOKUP(D3348, dim_channels!A:A, dim_channels!C:C, "Not Found")</f>
        <v>OTA</v>
      </c>
      <c r="L3348" t="str">
        <f>_xlfn.XLOOKUP(D3348, dim_channels!A:A, dim_channels!B:B, "Not Found")</f>
        <v>Booking.com</v>
      </c>
    </row>
    <row r="3349" spans="1:12" x14ac:dyDescent="0.2">
      <c r="A3349" s="3" t="s">
        <v>3785</v>
      </c>
      <c r="B3349" s="3" t="s">
        <v>326</v>
      </c>
      <c r="C3349" s="3" t="s">
        <v>516</v>
      </c>
      <c r="D3349" s="3" t="s">
        <v>206</v>
      </c>
      <c r="E3349" s="3" t="s">
        <v>207</v>
      </c>
      <c r="F3349" s="3">
        <v>11415.4</v>
      </c>
      <c r="G3349" s="3">
        <v>0</v>
      </c>
      <c r="H3349" s="3">
        <v>11415.4</v>
      </c>
      <c r="I3349" s="3" t="s">
        <v>29</v>
      </c>
      <c r="J3349" s="5">
        <v>1</v>
      </c>
      <c r="K3349" t="str">
        <f>_xlfn.XLOOKUP(D3349, dim_channels!A:A, dim_channels!C:C, "Not Found")</f>
        <v>Direct</v>
      </c>
      <c r="L3349" t="str">
        <f>_xlfn.XLOOKUP(D3349, dim_channels!A:A, dim_channels!B:B, "Not Found")</f>
        <v>Walk-in</v>
      </c>
    </row>
    <row r="3350" spans="1:12" x14ac:dyDescent="0.2">
      <c r="A3350" s="2" t="s">
        <v>3786</v>
      </c>
      <c r="B3350" s="2" t="s">
        <v>312</v>
      </c>
      <c r="C3350" s="2" t="s">
        <v>482</v>
      </c>
      <c r="D3350" s="2" t="s">
        <v>27</v>
      </c>
      <c r="E3350" s="2" t="s">
        <v>28</v>
      </c>
      <c r="F3350" s="2">
        <v>2715.59</v>
      </c>
      <c r="G3350" s="2">
        <v>488.81</v>
      </c>
      <c r="H3350" s="2">
        <v>2226.7800000000002</v>
      </c>
      <c r="I3350" s="2" t="s">
        <v>29</v>
      </c>
      <c r="J3350" s="4">
        <v>1.2195142762194739</v>
      </c>
      <c r="K3350" t="str">
        <f>_xlfn.XLOOKUP(D3350, dim_channels!A:A, dim_channels!C:C, "Not Found")</f>
        <v>OTA</v>
      </c>
      <c r="L3350" t="str">
        <f>_xlfn.XLOOKUP(D3350, dim_channels!A:A, dim_channels!B:B, "Not Found")</f>
        <v>Expedia</v>
      </c>
    </row>
    <row r="3351" spans="1:12" x14ac:dyDescent="0.2">
      <c r="A3351" s="3" t="s">
        <v>3787</v>
      </c>
      <c r="B3351" s="3" t="s">
        <v>451</v>
      </c>
      <c r="C3351" s="3" t="s">
        <v>679</v>
      </c>
      <c r="D3351" s="3" t="s">
        <v>45</v>
      </c>
      <c r="E3351" s="3" t="s">
        <v>46</v>
      </c>
      <c r="F3351" s="3">
        <v>5848.94</v>
      </c>
      <c r="G3351" s="3">
        <v>292.45</v>
      </c>
      <c r="H3351" s="3">
        <v>5556.49</v>
      </c>
      <c r="I3351" s="3" t="s">
        <v>29</v>
      </c>
      <c r="J3351" s="5">
        <v>1.0526321472728291</v>
      </c>
      <c r="K3351" t="str">
        <f>_xlfn.XLOOKUP(D3351, dim_channels!A:A, dim_channels!C:C, "Not Found")</f>
        <v>Corporate</v>
      </c>
      <c r="L3351" t="str">
        <f>_xlfn.XLOOKUP(D3351, dim_channels!A:A, dim_channels!B:B, "Not Found")</f>
        <v>Corporate Direct</v>
      </c>
    </row>
    <row r="3352" spans="1:12" x14ac:dyDescent="0.2">
      <c r="A3352" s="2" t="s">
        <v>3788</v>
      </c>
      <c r="B3352" s="2" t="s">
        <v>653</v>
      </c>
      <c r="C3352" s="2" t="s">
        <v>370</v>
      </c>
      <c r="D3352" s="2" t="s">
        <v>64</v>
      </c>
      <c r="E3352" s="2" t="s">
        <v>115</v>
      </c>
      <c r="F3352" s="2">
        <v>20719.939999999999</v>
      </c>
      <c r="G3352" s="2">
        <v>0</v>
      </c>
      <c r="H3352" s="2">
        <v>20719.939999999999</v>
      </c>
      <c r="I3352" s="2" t="s">
        <v>29</v>
      </c>
      <c r="J3352" s="4">
        <v>1</v>
      </c>
      <c r="K3352" t="str">
        <f>_xlfn.XLOOKUP(D3352, dim_channels!A:A, dim_channels!C:C, "Not Found")</f>
        <v>Direct</v>
      </c>
      <c r="L3352" t="str">
        <f>_xlfn.XLOOKUP(D3352, dim_channels!A:A, dim_channels!B:B, "Not Found")</f>
        <v>Direct Website</v>
      </c>
    </row>
    <row r="3353" spans="1:12" x14ac:dyDescent="0.2">
      <c r="A3353" s="3" t="s">
        <v>3789</v>
      </c>
      <c r="B3353" s="3" t="s">
        <v>789</v>
      </c>
      <c r="C3353" s="3" t="s">
        <v>153</v>
      </c>
      <c r="D3353" s="3" t="s">
        <v>33</v>
      </c>
      <c r="E3353" s="3" t="s">
        <v>28</v>
      </c>
      <c r="F3353" s="3">
        <v>12491.49</v>
      </c>
      <c r="G3353" s="3">
        <v>1873.72</v>
      </c>
      <c r="H3353" s="3">
        <v>10617.77</v>
      </c>
      <c r="I3353" s="3" t="s">
        <v>29</v>
      </c>
      <c r="J3353" s="5">
        <v>1.17647020042815</v>
      </c>
      <c r="K3353" t="str">
        <f>_xlfn.XLOOKUP(D3353, dim_channels!A:A, dim_channels!C:C, "Not Found")</f>
        <v>OTA</v>
      </c>
      <c r="L3353" t="str">
        <f>_xlfn.XLOOKUP(D3353, dim_channels!A:A, dim_channels!B:B, "Not Found")</f>
        <v>Booking.com</v>
      </c>
    </row>
    <row r="3354" spans="1:12" x14ac:dyDescent="0.2">
      <c r="A3354" s="2" t="s">
        <v>3790</v>
      </c>
      <c r="B3354" s="2" t="s">
        <v>84</v>
      </c>
      <c r="C3354" s="2" t="s">
        <v>314</v>
      </c>
      <c r="D3354" s="2" t="s">
        <v>52</v>
      </c>
      <c r="E3354" s="2" t="s">
        <v>34</v>
      </c>
      <c r="F3354" s="2">
        <v>3072.81</v>
      </c>
      <c r="G3354" s="2">
        <v>368.74</v>
      </c>
      <c r="H3354" s="2">
        <v>2704.07</v>
      </c>
      <c r="I3354" s="2" t="s">
        <v>29</v>
      </c>
      <c r="J3354" s="4">
        <v>1.1363648130410819</v>
      </c>
      <c r="K3354" t="str">
        <f>_xlfn.XLOOKUP(D3354, dim_channels!A:A, dim_channels!C:C, "Not Found")</f>
        <v>OTA</v>
      </c>
      <c r="L3354" t="str">
        <f>_xlfn.XLOOKUP(D3354, dim_channels!A:A, dim_channels!B:B, "Not Found")</f>
        <v>Agoda</v>
      </c>
    </row>
    <row r="3355" spans="1:12" x14ac:dyDescent="0.2">
      <c r="A3355" s="3" t="s">
        <v>3791</v>
      </c>
      <c r="B3355" s="3" t="s">
        <v>955</v>
      </c>
      <c r="C3355" s="3" t="s">
        <v>94</v>
      </c>
      <c r="D3355" s="3" t="s">
        <v>27</v>
      </c>
      <c r="E3355" s="3" t="s">
        <v>28</v>
      </c>
      <c r="F3355" s="3">
        <v>6825.47</v>
      </c>
      <c r="G3355" s="3">
        <v>1228.58</v>
      </c>
      <c r="H3355" s="3">
        <v>5596.89</v>
      </c>
      <c r="I3355" s="3" t="s">
        <v>29</v>
      </c>
      <c r="J3355" s="5">
        <v>1.219511192823157</v>
      </c>
      <c r="K3355" t="str">
        <f>_xlfn.XLOOKUP(D3355, dim_channels!A:A, dim_channels!C:C, "Not Found")</f>
        <v>OTA</v>
      </c>
      <c r="L3355" t="str">
        <f>_xlfn.XLOOKUP(D3355, dim_channels!A:A, dim_channels!B:B, "Not Found")</f>
        <v>Expedia</v>
      </c>
    </row>
    <row r="3356" spans="1:12" x14ac:dyDescent="0.2">
      <c r="A3356" s="2" t="s">
        <v>3792</v>
      </c>
      <c r="B3356" s="2" t="s">
        <v>98</v>
      </c>
      <c r="C3356" s="2" t="s">
        <v>2359</v>
      </c>
      <c r="D3356" s="2" t="s">
        <v>27</v>
      </c>
      <c r="E3356" s="2" t="s">
        <v>60</v>
      </c>
      <c r="F3356" s="2">
        <v>12892.55</v>
      </c>
      <c r="G3356" s="2">
        <v>0</v>
      </c>
      <c r="H3356" s="2">
        <v>12892.55</v>
      </c>
      <c r="I3356" s="2" t="s">
        <v>56</v>
      </c>
      <c r="J3356" s="4">
        <v>1</v>
      </c>
      <c r="K3356" t="str">
        <f>_xlfn.XLOOKUP(D3356, dim_channels!A:A, dim_channels!C:C, "Not Found")</f>
        <v>OTA</v>
      </c>
      <c r="L3356" t="str">
        <f>_xlfn.XLOOKUP(D3356, dim_channels!A:A, dim_channels!B:B, "Not Found")</f>
        <v>Expedia</v>
      </c>
    </row>
    <row r="3357" spans="1:12" x14ac:dyDescent="0.2">
      <c r="A3357" s="3" t="s">
        <v>3793</v>
      </c>
      <c r="B3357" s="3" t="s">
        <v>437</v>
      </c>
      <c r="C3357" s="3" t="s">
        <v>239</v>
      </c>
      <c r="D3357" s="3" t="s">
        <v>27</v>
      </c>
      <c r="E3357" s="3" t="s">
        <v>34</v>
      </c>
      <c r="F3357" s="3">
        <v>3750.59</v>
      </c>
      <c r="G3357" s="3">
        <v>675.11</v>
      </c>
      <c r="H3357" s="3">
        <v>3075.48</v>
      </c>
      <c r="I3357" s="3" t="s">
        <v>56</v>
      </c>
      <c r="J3357" s="5">
        <v>1.219513701926203</v>
      </c>
      <c r="K3357" t="str">
        <f>_xlfn.XLOOKUP(D3357, dim_channels!A:A, dim_channels!C:C, "Not Found")</f>
        <v>OTA</v>
      </c>
      <c r="L3357" t="str">
        <f>_xlfn.XLOOKUP(D3357, dim_channels!A:A, dim_channels!B:B, "Not Found")</f>
        <v>Expedia</v>
      </c>
    </row>
    <row r="3358" spans="1:12" x14ac:dyDescent="0.2">
      <c r="A3358" s="2" t="s">
        <v>3794</v>
      </c>
      <c r="B3358" s="2" t="s">
        <v>331</v>
      </c>
      <c r="C3358" s="2" t="s">
        <v>618</v>
      </c>
      <c r="D3358" s="2" t="s">
        <v>114</v>
      </c>
      <c r="E3358" s="2" t="s">
        <v>46</v>
      </c>
      <c r="F3358" s="2">
        <v>13850.93</v>
      </c>
      <c r="G3358" s="2">
        <v>1385.09</v>
      </c>
      <c r="H3358" s="2">
        <v>12465.84</v>
      </c>
      <c r="I3358" s="2" t="s">
        <v>56</v>
      </c>
      <c r="J3358" s="4">
        <v>1.1111108437137009</v>
      </c>
      <c r="K3358" t="str">
        <f>_xlfn.XLOOKUP(D3358, dim_channels!A:A, dim_channels!C:C, "Not Found")</f>
        <v>Offline</v>
      </c>
      <c r="L3358" t="str">
        <f>_xlfn.XLOOKUP(D3358, dim_channels!A:A, dim_channels!B:B, "Not Found")</f>
        <v>Travel Agency</v>
      </c>
    </row>
    <row r="3359" spans="1:12" x14ac:dyDescent="0.2">
      <c r="A3359" s="3" t="s">
        <v>3795</v>
      </c>
      <c r="B3359" s="3" t="s">
        <v>787</v>
      </c>
      <c r="C3359" s="3" t="s">
        <v>443</v>
      </c>
      <c r="D3359" s="3" t="s">
        <v>64</v>
      </c>
      <c r="E3359" s="3" t="s">
        <v>28</v>
      </c>
      <c r="F3359" s="3">
        <v>15682.45</v>
      </c>
      <c r="G3359" s="3">
        <v>0</v>
      </c>
      <c r="H3359" s="3">
        <v>15682.45</v>
      </c>
      <c r="I3359" s="3" t="s">
        <v>29</v>
      </c>
      <c r="J3359" s="5">
        <v>1</v>
      </c>
      <c r="K3359" t="str">
        <f>_xlfn.XLOOKUP(D3359, dim_channels!A:A, dim_channels!C:C, "Not Found")</f>
        <v>Direct</v>
      </c>
      <c r="L3359" t="str">
        <f>_xlfn.XLOOKUP(D3359, dim_channels!A:A, dim_channels!B:B, "Not Found")</f>
        <v>Direct Website</v>
      </c>
    </row>
    <row r="3360" spans="1:12" x14ac:dyDescent="0.2">
      <c r="A3360" s="2" t="s">
        <v>3796</v>
      </c>
      <c r="B3360" s="2" t="s">
        <v>515</v>
      </c>
      <c r="C3360" s="2" t="s">
        <v>822</v>
      </c>
      <c r="D3360" s="2" t="s">
        <v>27</v>
      </c>
      <c r="E3360" s="2" t="s">
        <v>28</v>
      </c>
      <c r="F3360" s="2">
        <v>4413.8999999999996</v>
      </c>
      <c r="G3360" s="2">
        <v>794.5</v>
      </c>
      <c r="H3360" s="2">
        <v>3619.4</v>
      </c>
      <c r="I3360" s="2" t="s">
        <v>56</v>
      </c>
      <c r="J3360" s="4">
        <v>1.219511521246615</v>
      </c>
      <c r="K3360" t="str">
        <f>_xlfn.XLOOKUP(D3360, dim_channels!A:A, dim_channels!C:C, "Not Found")</f>
        <v>OTA</v>
      </c>
      <c r="L3360" t="str">
        <f>_xlfn.XLOOKUP(D3360, dim_channels!A:A, dim_channels!B:B, "Not Found")</f>
        <v>Expedia</v>
      </c>
    </row>
    <row r="3361" spans="1:12" x14ac:dyDescent="0.2">
      <c r="A3361" s="3" t="s">
        <v>3797</v>
      </c>
      <c r="B3361" s="3" t="s">
        <v>271</v>
      </c>
      <c r="C3361" s="3" t="s">
        <v>384</v>
      </c>
      <c r="D3361" s="3" t="s">
        <v>114</v>
      </c>
      <c r="E3361" s="3" t="s">
        <v>46</v>
      </c>
      <c r="F3361" s="3">
        <v>2823.24</v>
      </c>
      <c r="G3361" s="3">
        <v>282.32</v>
      </c>
      <c r="H3361" s="3">
        <v>2540.92</v>
      </c>
      <c r="I3361" s="3" t="s">
        <v>56</v>
      </c>
      <c r="J3361" s="5">
        <v>1.1111093619633829</v>
      </c>
      <c r="K3361" t="str">
        <f>_xlfn.XLOOKUP(D3361, dim_channels!A:A, dim_channels!C:C, "Not Found")</f>
        <v>Offline</v>
      </c>
      <c r="L3361" t="str">
        <f>_xlfn.XLOOKUP(D3361, dim_channels!A:A, dim_channels!B:B, "Not Found")</f>
        <v>Travel Agency</v>
      </c>
    </row>
    <row r="3362" spans="1:12" x14ac:dyDescent="0.2">
      <c r="A3362" s="2" t="s">
        <v>3798</v>
      </c>
      <c r="B3362" s="2" t="s">
        <v>1072</v>
      </c>
      <c r="C3362" s="2" t="s">
        <v>66</v>
      </c>
      <c r="D3362" s="2" t="s">
        <v>33</v>
      </c>
      <c r="E3362" s="2" t="s">
        <v>60</v>
      </c>
      <c r="F3362" s="2">
        <v>7302.6</v>
      </c>
      <c r="G3362" s="2">
        <v>0</v>
      </c>
      <c r="H3362" s="2">
        <v>7302.6</v>
      </c>
      <c r="I3362" s="2" t="s">
        <v>41</v>
      </c>
      <c r="J3362" s="4">
        <v>1</v>
      </c>
      <c r="K3362" t="str">
        <f>_xlfn.XLOOKUP(D3362, dim_channels!A:A, dim_channels!C:C, "Not Found")</f>
        <v>OTA</v>
      </c>
      <c r="L3362" t="str">
        <f>_xlfn.XLOOKUP(D3362, dim_channels!A:A, dim_channels!B:B, "Not Found")</f>
        <v>Booking.com</v>
      </c>
    </row>
    <row r="3363" spans="1:12" x14ac:dyDescent="0.2">
      <c r="A3363" s="3" t="s">
        <v>3799</v>
      </c>
      <c r="B3363" s="3" t="s">
        <v>62</v>
      </c>
      <c r="C3363" s="3" t="s">
        <v>749</v>
      </c>
      <c r="D3363" s="3" t="s">
        <v>52</v>
      </c>
      <c r="E3363" s="3" t="s">
        <v>60</v>
      </c>
      <c r="F3363" s="3">
        <v>13875.9</v>
      </c>
      <c r="G3363" s="3">
        <v>0</v>
      </c>
      <c r="H3363" s="3">
        <v>13875.9</v>
      </c>
      <c r="I3363" s="3" t="s">
        <v>29</v>
      </c>
      <c r="J3363" s="5">
        <v>1</v>
      </c>
      <c r="K3363" t="str">
        <f>_xlfn.XLOOKUP(D3363, dim_channels!A:A, dim_channels!C:C, "Not Found")</f>
        <v>OTA</v>
      </c>
      <c r="L3363" t="str">
        <f>_xlfn.XLOOKUP(D3363, dim_channels!A:A, dim_channels!B:B, "Not Found")</f>
        <v>Agoda</v>
      </c>
    </row>
    <row r="3364" spans="1:12" x14ac:dyDescent="0.2">
      <c r="A3364" s="2" t="s">
        <v>3800</v>
      </c>
      <c r="B3364" s="2" t="s">
        <v>346</v>
      </c>
      <c r="C3364" s="2" t="s">
        <v>495</v>
      </c>
      <c r="D3364" s="2" t="s">
        <v>27</v>
      </c>
      <c r="E3364" s="2" t="s">
        <v>28</v>
      </c>
      <c r="F3364" s="2">
        <v>8615.59</v>
      </c>
      <c r="G3364" s="2">
        <v>1550.81</v>
      </c>
      <c r="H3364" s="2">
        <v>7064.78</v>
      </c>
      <c r="I3364" s="2" t="s">
        <v>41</v>
      </c>
      <c r="J3364" s="4">
        <v>1.2195128510725031</v>
      </c>
      <c r="K3364" t="str">
        <f>_xlfn.XLOOKUP(D3364, dim_channels!A:A, dim_channels!C:C, "Not Found")</f>
        <v>OTA</v>
      </c>
      <c r="L3364" t="str">
        <f>_xlfn.XLOOKUP(D3364, dim_channels!A:A, dim_channels!B:B, "Not Found")</f>
        <v>Expedia</v>
      </c>
    </row>
    <row r="3365" spans="1:12" x14ac:dyDescent="0.2">
      <c r="A3365" s="3" t="s">
        <v>3801</v>
      </c>
      <c r="B3365" s="3" t="s">
        <v>310</v>
      </c>
      <c r="C3365" s="3" t="s">
        <v>189</v>
      </c>
      <c r="D3365" s="3" t="s">
        <v>114</v>
      </c>
      <c r="E3365" s="3" t="s">
        <v>115</v>
      </c>
      <c r="F3365" s="3">
        <v>10420.379999999999</v>
      </c>
      <c r="G3365" s="3">
        <v>1042.04</v>
      </c>
      <c r="H3365" s="3">
        <v>9378.34</v>
      </c>
      <c r="I3365" s="3" t="s">
        <v>29</v>
      </c>
      <c r="J3365" s="5">
        <v>1.11111134806373</v>
      </c>
      <c r="K3365" t="str">
        <f>_xlfn.XLOOKUP(D3365, dim_channels!A:A, dim_channels!C:C, "Not Found")</f>
        <v>Offline</v>
      </c>
      <c r="L3365" t="str">
        <f>_xlfn.XLOOKUP(D3365, dim_channels!A:A, dim_channels!B:B, "Not Found")</f>
        <v>Travel Agency</v>
      </c>
    </row>
    <row r="3366" spans="1:12" x14ac:dyDescent="0.2">
      <c r="A3366" s="2" t="s">
        <v>3802</v>
      </c>
      <c r="B3366" s="2" t="s">
        <v>574</v>
      </c>
      <c r="C3366" s="2" t="s">
        <v>566</v>
      </c>
      <c r="D3366" s="2" t="s">
        <v>52</v>
      </c>
      <c r="E3366" s="2" t="s">
        <v>34</v>
      </c>
      <c r="F3366" s="2">
        <v>8545.4599999999991</v>
      </c>
      <c r="G3366" s="2">
        <v>1025.46</v>
      </c>
      <c r="H3366" s="2">
        <v>7520</v>
      </c>
      <c r="I3366" s="2" t="s">
        <v>41</v>
      </c>
      <c r="J3366" s="4">
        <v>1.136364361702128</v>
      </c>
      <c r="K3366" t="str">
        <f>_xlfn.XLOOKUP(D3366, dim_channels!A:A, dim_channels!C:C, "Not Found")</f>
        <v>OTA</v>
      </c>
      <c r="L3366" t="str">
        <f>_xlfn.XLOOKUP(D3366, dim_channels!A:A, dim_channels!B:B, "Not Found")</f>
        <v>Agoda</v>
      </c>
    </row>
    <row r="3367" spans="1:12" x14ac:dyDescent="0.2">
      <c r="A3367" s="3" t="s">
        <v>3803</v>
      </c>
      <c r="B3367" s="3" t="s">
        <v>393</v>
      </c>
      <c r="C3367" s="3" t="s">
        <v>230</v>
      </c>
      <c r="D3367" s="3" t="s">
        <v>114</v>
      </c>
      <c r="E3367" s="3" t="s">
        <v>46</v>
      </c>
      <c r="F3367" s="3">
        <v>6958.13</v>
      </c>
      <c r="G3367" s="3">
        <v>695.81</v>
      </c>
      <c r="H3367" s="3">
        <v>6262.32</v>
      </c>
      <c r="I3367" s="3" t="s">
        <v>29</v>
      </c>
      <c r="J3367" s="5">
        <v>1.1111105788270159</v>
      </c>
      <c r="K3367" t="str">
        <f>_xlfn.XLOOKUP(D3367, dim_channels!A:A, dim_channels!C:C, "Not Found")</f>
        <v>Offline</v>
      </c>
      <c r="L3367" t="str">
        <f>_xlfn.XLOOKUP(D3367, dim_channels!A:A, dim_channels!B:B, "Not Found")</f>
        <v>Travel Agency</v>
      </c>
    </row>
    <row r="3368" spans="1:12" x14ac:dyDescent="0.2">
      <c r="A3368" s="2" t="s">
        <v>3804</v>
      </c>
      <c r="B3368" s="2" t="s">
        <v>441</v>
      </c>
      <c r="C3368" s="2" t="s">
        <v>97</v>
      </c>
      <c r="D3368" s="2" t="s">
        <v>27</v>
      </c>
      <c r="E3368" s="2" t="s">
        <v>34</v>
      </c>
      <c r="F3368" s="2">
        <v>4237.09</v>
      </c>
      <c r="G3368" s="2">
        <v>762.68</v>
      </c>
      <c r="H3368" s="2">
        <v>3474.41</v>
      </c>
      <c r="I3368" s="2" t="s">
        <v>41</v>
      </c>
      <c r="J3368" s="4">
        <v>1.2195135289157011</v>
      </c>
      <c r="K3368" t="str">
        <f>_xlfn.XLOOKUP(D3368, dim_channels!A:A, dim_channels!C:C, "Not Found")</f>
        <v>OTA</v>
      </c>
      <c r="L3368" t="str">
        <f>_xlfn.XLOOKUP(D3368, dim_channels!A:A, dim_channels!B:B, "Not Found")</f>
        <v>Expedia</v>
      </c>
    </row>
    <row r="3369" spans="1:12" x14ac:dyDescent="0.2">
      <c r="A3369" s="3" t="s">
        <v>3805</v>
      </c>
      <c r="B3369" s="3" t="s">
        <v>423</v>
      </c>
      <c r="C3369" s="3" t="s">
        <v>813</v>
      </c>
      <c r="D3369" s="3" t="s">
        <v>64</v>
      </c>
      <c r="E3369" s="3" t="s">
        <v>115</v>
      </c>
      <c r="F3369" s="3">
        <v>14201.93</v>
      </c>
      <c r="G3369" s="3">
        <v>0</v>
      </c>
      <c r="H3369" s="3">
        <v>14201.93</v>
      </c>
      <c r="I3369" s="3" t="s">
        <v>56</v>
      </c>
      <c r="J3369" s="5">
        <v>1</v>
      </c>
      <c r="K3369" t="str">
        <f>_xlfn.XLOOKUP(D3369, dim_channels!A:A, dim_channels!C:C, "Not Found")</f>
        <v>Direct</v>
      </c>
      <c r="L3369" t="str">
        <f>_xlfn.XLOOKUP(D3369, dim_channels!A:A, dim_channels!B:B, "Not Found")</f>
        <v>Direct Website</v>
      </c>
    </row>
    <row r="3370" spans="1:12" x14ac:dyDescent="0.2">
      <c r="A3370" s="2" t="s">
        <v>3806</v>
      </c>
      <c r="B3370" s="2" t="s">
        <v>85</v>
      </c>
      <c r="C3370" s="2" t="s">
        <v>826</v>
      </c>
      <c r="D3370" s="2" t="s">
        <v>45</v>
      </c>
      <c r="E3370" s="2" t="s">
        <v>46</v>
      </c>
      <c r="F3370" s="2">
        <v>5178.1899999999996</v>
      </c>
      <c r="G3370" s="2">
        <v>258.91000000000003</v>
      </c>
      <c r="H3370" s="2">
        <v>4919.28</v>
      </c>
      <c r="I3370" s="2" t="s">
        <v>29</v>
      </c>
      <c r="J3370" s="4">
        <v>1.05263168593778</v>
      </c>
      <c r="K3370" t="str">
        <f>_xlfn.XLOOKUP(D3370, dim_channels!A:A, dim_channels!C:C, "Not Found")</f>
        <v>Corporate</v>
      </c>
      <c r="L3370" t="str">
        <f>_xlfn.XLOOKUP(D3370, dim_channels!A:A, dim_channels!B:B, "Not Found")</f>
        <v>Corporate Direct</v>
      </c>
    </row>
    <row r="3371" spans="1:12" x14ac:dyDescent="0.2">
      <c r="A3371" s="3" t="s">
        <v>3807</v>
      </c>
      <c r="B3371" s="3" t="s">
        <v>162</v>
      </c>
      <c r="C3371" s="3" t="s">
        <v>605</v>
      </c>
      <c r="D3371" s="3" t="s">
        <v>114</v>
      </c>
      <c r="E3371" s="3" t="s">
        <v>46</v>
      </c>
      <c r="F3371" s="3">
        <v>13016.41</v>
      </c>
      <c r="G3371" s="3">
        <v>1301.6400000000001</v>
      </c>
      <c r="H3371" s="3">
        <v>11714.77</v>
      </c>
      <c r="I3371" s="3" t="s">
        <v>41</v>
      </c>
      <c r="J3371" s="5">
        <v>1.111111016264084</v>
      </c>
      <c r="K3371" t="str">
        <f>_xlfn.XLOOKUP(D3371, dim_channels!A:A, dim_channels!C:C, "Not Found")</f>
        <v>Offline</v>
      </c>
      <c r="L3371" t="str">
        <f>_xlfn.XLOOKUP(D3371, dim_channels!A:A, dim_channels!B:B, "Not Found")</f>
        <v>Travel Agency</v>
      </c>
    </row>
    <row r="3372" spans="1:12" x14ac:dyDescent="0.2">
      <c r="A3372" s="2" t="s">
        <v>3808</v>
      </c>
      <c r="B3372" s="2" t="s">
        <v>626</v>
      </c>
      <c r="C3372" s="2" t="s">
        <v>1278</v>
      </c>
      <c r="D3372" s="2" t="s">
        <v>27</v>
      </c>
      <c r="E3372" s="2" t="s">
        <v>28</v>
      </c>
      <c r="F3372" s="2">
        <v>7785.95</v>
      </c>
      <c r="G3372" s="2">
        <v>1401.47</v>
      </c>
      <c r="H3372" s="2">
        <v>6384.48</v>
      </c>
      <c r="I3372" s="2" t="s">
        <v>29</v>
      </c>
      <c r="J3372" s="4">
        <v>1.219512004109967</v>
      </c>
      <c r="K3372" t="str">
        <f>_xlfn.XLOOKUP(D3372, dim_channels!A:A, dim_channels!C:C, "Not Found")</f>
        <v>OTA</v>
      </c>
      <c r="L3372" t="str">
        <f>_xlfn.XLOOKUP(D3372, dim_channels!A:A, dim_channels!B:B, "Not Found")</f>
        <v>Expedia</v>
      </c>
    </row>
    <row r="3373" spans="1:12" x14ac:dyDescent="0.2">
      <c r="A3373" s="3" t="s">
        <v>3809</v>
      </c>
      <c r="B3373" s="3" t="s">
        <v>410</v>
      </c>
      <c r="C3373" s="3" t="s">
        <v>410</v>
      </c>
      <c r="D3373" s="3" t="s">
        <v>64</v>
      </c>
      <c r="E3373" s="3" t="s">
        <v>28</v>
      </c>
      <c r="F3373" s="3">
        <v>6478.75</v>
      </c>
      <c r="G3373" s="3">
        <v>0</v>
      </c>
      <c r="H3373" s="3">
        <v>6478.75</v>
      </c>
      <c r="I3373" s="3" t="s">
        <v>29</v>
      </c>
      <c r="J3373" s="5">
        <v>1</v>
      </c>
      <c r="K3373" t="str">
        <f>_xlfn.XLOOKUP(D3373, dim_channels!A:A, dim_channels!C:C, "Not Found")</f>
        <v>Direct</v>
      </c>
      <c r="L3373" t="str">
        <f>_xlfn.XLOOKUP(D3373, dim_channels!A:A, dim_channels!B:B, "Not Found")</f>
        <v>Direct Website</v>
      </c>
    </row>
    <row r="3374" spans="1:12" x14ac:dyDescent="0.2">
      <c r="A3374" s="2" t="s">
        <v>3810</v>
      </c>
      <c r="B3374" s="2" t="s">
        <v>171</v>
      </c>
      <c r="C3374" s="2" t="s">
        <v>291</v>
      </c>
      <c r="D3374" s="2" t="s">
        <v>33</v>
      </c>
      <c r="E3374" s="2" t="s">
        <v>60</v>
      </c>
      <c r="F3374" s="2">
        <v>20876.689999999999</v>
      </c>
      <c r="G3374" s="2">
        <v>0</v>
      </c>
      <c r="H3374" s="2">
        <v>20876.689999999999</v>
      </c>
      <c r="I3374" s="2" t="s">
        <v>41</v>
      </c>
      <c r="J3374" s="4">
        <v>1</v>
      </c>
      <c r="K3374" t="str">
        <f>_xlfn.XLOOKUP(D3374, dim_channels!A:A, dim_channels!C:C, "Not Found")</f>
        <v>OTA</v>
      </c>
      <c r="L3374" t="str">
        <f>_xlfn.XLOOKUP(D3374, dim_channels!A:A, dim_channels!B:B, "Not Found")</f>
        <v>Booking.com</v>
      </c>
    </row>
    <row r="3375" spans="1:12" x14ac:dyDescent="0.2">
      <c r="A3375" s="3" t="s">
        <v>3811</v>
      </c>
      <c r="B3375" s="3" t="s">
        <v>317</v>
      </c>
      <c r="C3375" s="3" t="s">
        <v>485</v>
      </c>
      <c r="D3375" s="3" t="s">
        <v>64</v>
      </c>
      <c r="E3375" s="3" t="s">
        <v>34</v>
      </c>
      <c r="F3375" s="3">
        <v>6651.27</v>
      </c>
      <c r="G3375" s="3">
        <v>0</v>
      </c>
      <c r="H3375" s="3">
        <v>6651.27</v>
      </c>
      <c r="I3375" s="3" t="s">
        <v>41</v>
      </c>
      <c r="J3375" s="5">
        <v>1</v>
      </c>
      <c r="K3375" t="str">
        <f>_xlfn.XLOOKUP(D3375, dim_channels!A:A, dim_channels!C:C, "Not Found")</f>
        <v>Direct</v>
      </c>
      <c r="L3375" t="str">
        <f>_xlfn.XLOOKUP(D3375, dim_channels!A:A, dim_channels!B:B, "Not Found")</f>
        <v>Direct Website</v>
      </c>
    </row>
    <row r="3376" spans="1:12" x14ac:dyDescent="0.2">
      <c r="A3376" s="2" t="s">
        <v>3812</v>
      </c>
      <c r="B3376" s="2" t="s">
        <v>26</v>
      </c>
      <c r="C3376" s="2" t="s">
        <v>452</v>
      </c>
      <c r="D3376" s="2" t="s">
        <v>52</v>
      </c>
      <c r="E3376" s="2" t="s">
        <v>34</v>
      </c>
      <c r="F3376" s="2">
        <v>8277.86</v>
      </c>
      <c r="G3376" s="2">
        <v>993.34</v>
      </c>
      <c r="H3376" s="2">
        <v>7284.52</v>
      </c>
      <c r="I3376" s="2" t="s">
        <v>41</v>
      </c>
      <c r="J3376" s="4">
        <v>1.136363137173074</v>
      </c>
      <c r="K3376" t="str">
        <f>_xlfn.XLOOKUP(D3376, dim_channels!A:A, dim_channels!C:C, "Not Found")</f>
        <v>OTA</v>
      </c>
      <c r="L3376" t="str">
        <f>_xlfn.XLOOKUP(D3376, dim_channels!A:A, dim_channels!B:B, "Not Found")</f>
        <v>Agoda</v>
      </c>
    </row>
    <row r="3377" spans="1:12" x14ac:dyDescent="0.2">
      <c r="A3377" s="3" t="s">
        <v>3813</v>
      </c>
      <c r="B3377" s="3" t="s">
        <v>433</v>
      </c>
      <c r="C3377" s="3" t="s">
        <v>509</v>
      </c>
      <c r="D3377" s="3" t="s">
        <v>52</v>
      </c>
      <c r="E3377" s="3" t="s">
        <v>60</v>
      </c>
      <c r="F3377" s="3">
        <v>18640.599999999999</v>
      </c>
      <c r="G3377" s="3">
        <v>0</v>
      </c>
      <c r="H3377" s="3">
        <v>18640.599999999999</v>
      </c>
      <c r="I3377" s="3" t="s">
        <v>29</v>
      </c>
      <c r="J3377" s="5">
        <v>1</v>
      </c>
      <c r="K3377" t="str">
        <f>_xlfn.XLOOKUP(D3377, dim_channels!A:A, dim_channels!C:C, "Not Found")</f>
        <v>OTA</v>
      </c>
      <c r="L3377" t="str">
        <f>_xlfn.XLOOKUP(D3377, dim_channels!A:A, dim_channels!B:B, "Not Found")</f>
        <v>Agoda</v>
      </c>
    </row>
    <row r="3378" spans="1:12" x14ac:dyDescent="0.2">
      <c r="A3378" s="2" t="s">
        <v>3814</v>
      </c>
      <c r="B3378" s="2" t="s">
        <v>543</v>
      </c>
      <c r="C3378" s="2" t="s">
        <v>126</v>
      </c>
      <c r="D3378" s="2" t="s">
        <v>206</v>
      </c>
      <c r="E3378" s="2" t="s">
        <v>207</v>
      </c>
      <c r="F3378" s="2">
        <v>3485.48</v>
      </c>
      <c r="G3378" s="2">
        <v>0</v>
      </c>
      <c r="H3378" s="2">
        <v>3485.48</v>
      </c>
      <c r="I3378" s="2" t="s">
        <v>29</v>
      </c>
      <c r="J3378" s="4">
        <v>1</v>
      </c>
      <c r="K3378" t="str">
        <f>_xlfn.XLOOKUP(D3378, dim_channels!A:A, dim_channels!C:C, "Not Found")</f>
        <v>Direct</v>
      </c>
      <c r="L3378" t="str">
        <f>_xlfn.XLOOKUP(D3378, dim_channels!A:A, dim_channels!B:B, "Not Found")</f>
        <v>Walk-in</v>
      </c>
    </row>
    <row r="3379" spans="1:12" x14ac:dyDescent="0.2">
      <c r="A3379" s="3" t="s">
        <v>3815</v>
      </c>
      <c r="B3379" s="3" t="s">
        <v>452</v>
      </c>
      <c r="C3379" s="3" t="s">
        <v>452</v>
      </c>
      <c r="D3379" s="3" t="s">
        <v>52</v>
      </c>
      <c r="E3379" s="3" t="s">
        <v>34</v>
      </c>
      <c r="F3379" s="3">
        <v>8647.75</v>
      </c>
      <c r="G3379" s="3">
        <v>1037.73</v>
      </c>
      <c r="H3379" s="3">
        <v>7610.02</v>
      </c>
      <c r="I3379" s="3" t="s">
        <v>56</v>
      </c>
      <c r="J3379" s="5">
        <v>1.136363636363636</v>
      </c>
      <c r="K3379" t="str">
        <f>_xlfn.XLOOKUP(D3379, dim_channels!A:A, dim_channels!C:C, "Not Found")</f>
        <v>OTA</v>
      </c>
      <c r="L3379" t="str">
        <f>_xlfn.XLOOKUP(D3379, dim_channels!A:A, dim_channels!B:B, "Not Found")</f>
        <v>Agoda</v>
      </c>
    </row>
    <row r="3380" spans="1:12" x14ac:dyDescent="0.2">
      <c r="A3380" s="2" t="s">
        <v>3816</v>
      </c>
      <c r="B3380" s="2" t="s">
        <v>190</v>
      </c>
      <c r="C3380" s="2" t="s">
        <v>509</v>
      </c>
      <c r="D3380" s="2" t="s">
        <v>33</v>
      </c>
      <c r="E3380" s="2" t="s">
        <v>60</v>
      </c>
      <c r="F3380" s="2">
        <v>6669.84</v>
      </c>
      <c r="G3380" s="2">
        <v>0</v>
      </c>
      <c r="H3380" s="2">
        <v>6669.84</v>
      </c>
      <c r="I3380" s="2" t="s">
        <v>29</v>
      </c>
      <c r="J3380" s="4">
        <v>1</v>
      </c>
      <c r="K3380" t="str">
        <f>_xlfn.XLOOKUP(D3380, dim_channels!A:A, dim_channels!C:C, "Not Found")</f>
        <v>OTA</v>
      </c>
      <c r="L3380" t="str">
        <f>_xlfn.XLOOKUP(D3380, dim_channels!A:A, dim_channels!B:B, "Not Found")</f>
        <v>Booking.com</v>
      </c>
    </row>
    <row r="3381" spans="1:12" x14ac:dyDescent="0.2">
      <c r="A3381" s="3" t="s">
        <v>3817</v>
      </c>
      <c r="B3381" s="3" t="s">
        <v>368</v>
      </c>
      <c r="C3381" s="3" t="s">
        <v>167</v>
      </c>
      <c r="D3381" s="3" t="s">
        <v>45</v>
      </c>
      <c r="E3381" s="3" t="s">
        <v>89</v>
      </c>
      <c r="F3381" s="3">
        <v>12547.86</v>
      </c>
      <c r="G3381" s="3">
        <v>0</v>
      </c>
      <c r="H3381" s="3">
        <v>12547.86</v>
      </c>
      <c r="I3381" s="3" t="s">
        <v>29</v>
      </c>
      <c r="J3381" s="5">
        <v>1</v>
      </c>
      <c r="K3381" t="str">
        <f>_xlfn.XLOOKUP(D3381, dim_channels!A:A, dim_channels!C:C, "Not Found")</f>
        <v>Corporate</v>
      </c>
      <c r="L3381" t="str">
        <f>_xlfn.XLOOKUP(D3381, dim_channels!A:A, dim_channels!B:B, "Not Found")</f>
        <v>Corporate Direct</v>
      </c>
    </row>
    <row r="3382" spans="1:12" x14ac:dyDescent="0.2">
      <c r="A3382" s="2" t="s">
        <v>3818</v>
      </c>
      <c r="B3382" s="2" t="s">
        <v>39</v>
      </c>
      <c r="C3382" s="2" t="s">
        <v>551</v>
      </c>
      <c r="D3382" s="2" t="s">
        <v>64</v>
      </c>
      <c r="E3382" s="2" t="s">
        <v>115</v>
      </c>
      <c r="F3382" s="2">
        <v>7739.63</v>
      </c>
      <c r="G3382" s="2">
        <v>0</v>
      </c>
      <c r="H3382" s="2">
        <v>7739.63</v>
      </c>
      <c r="I3382" s="2" t="s">
        <v>29</v>
      </c>
      <c r="J3382" s="4">
        <v>1</v>
      </c>
      <c r="K3382" t="str">
        <f>_xlfn.XLOOKUP(D3382, dim_channels!A:A, dim_channels!C:C, "Not Found")</f>
        <v>Direct</v>
      </c>
      <c r="L3382" t="str">
        <f>_xlfn.XLOOKUP(D3382, dim_channels!A:A, dim_channels!B:B, "Not Found")</f>
        <v>Direct Website</v>
      </c>
    </row>
    <row r="3383" spans="1:12" x14ac:dyDescent="0.2">
      <c r="A3383" s="3" t="s">
        <v>3819</v>
      </c>
      <c r="B3383" s="3" t="s">
        <v>220</v>
      </c>
      <c r="C3383" s="3" t="s">
        <v>409</v>
      </c>
      <c r="D3383" s="3" t="s">
        <v>114</v>
      </c>
      <c r="E3383" s="3" t="s">
        <v>46</v>
      </c>
      <c r="F3383" s="3">
        <v>9392.7999999999993</v>
      </c>
      <c r="G3383" s="3">
        <v>939.28</v>
      </c>
      <c r="H3383" s="3">
        <v>8453.52</v>
      </c>
      <c r="I3383" s="3" t="s">
        <v>29</v>
      </c>
      <c r="J3383" s="5">
        <v>1.1111111111111109</v>
      </c>
      <c r="K3383" t="str">
        <f>_xlfn.XLOOKUP(D3383, dim_channels!A:A, dim_channels!C:C, "Not Found")</f>
        <v>Offline</v>
      </c>
      <c r="L3383" t="str">
        <f>_xlfn.XLOOKUP(D3383, dim_channels!A:A, dim_channels!B:B, "Not Found")</f>
        <v>Travel Agency</v>
      </c>
    </row>
    <row r="3384" spans="1:12" x14ac:dyDescent="0.2">
      <c r="A3384" s="2" t="s">
        <v>3820</v>
      </c>
      <c r="B3384" s="2" t="s">
        <v>91</v>
      </c>
      <c r="C3384" s="2" t="s">
        <v>302</v>
      </c>
      <c r="D3384" s="2" t="s">
        <v>27</v>
      </c>
      <c r="E3384" s="2" t="s">
        <v>34</v>
      </c>
      <c r="F3384" s="2">
        <v>11986.93</v>
      </c>
      <c r="G3384" s="2">
        <v>2157.65</v>
      </c>
      <c r="H3384" s="2">
        <v>9829.2800000000007</v>
      </c>
      <c r="I3384" s="2" t="s">
        <v>29</v>
      </c>
      <c r="J3384" s="4">
        <v>1.2195125177022119</v>
      </c>
      <c r="K3384" t="str">
        <f>_xlfn.XLOOKUP(D3384, dim_channels!A:A, dim_channels!C:C, "Not Found")</f>
        <v>OTA</v>
      </c>
      <c r="L3384" t="str">
        <f>_xlfn.XLOOKUP(D3384, dim_channels!A:A, dim_channels!B:B, "Not Found")</f>
        <v>Expedia</v>
      </c>
    </row>
    <row r="3385" spans="1:12" x14ac:dyDescent="0.2">
      <c r="A3385" s="3" t="s">
        <v>3821</v>
      </c>
      <c r="B3385" s="3" t="s">
        <v>420</v>
      </c>
      <c r="C3385" s="3" t="s">
        <v>430</v>
      </c>
      <c r="D3385" s="3" t="s">
        <v>52</v>
      </c>
      <c r="E3385" s="3" t="s">
        <v>34</v>
      </c>
      <c r="F3385" s="3">
        <v>2458.7600000000002</v>
      </c>
      <c r="G3385" s="3">
        <v>295.05</v>
      </c>
      <c r="H3385" s="3">
        <v>2163.71</v>
      </c>
      <c r="I3385" s="3" t="s">
        <v>29</v>
      </c>
      <c r="J3385" s="5">
        <v>1.136363006132985</v>
      </c>
      <c r="K3385" t="str">
        <f>_xlfn.XLOOKUP(D3385, dim_channels!A:A, dim_channels!C:C, "Not Found")</f>
        <v>OTA</v>
      </c>
      <c r="L3385" t="str">
        <f>_xlfn.XLOOKUP(D3385, dim_channels!A:A, dim_channels!B:B, "Not Found")</f>
        <v>Agoda</v>
      </c>
    </row>
    <row r="3386" spans="1:12" x14ac:dyDescent="0.2">
      <c r="A3386" s="2" t="s">
        <v>3822</v>
      </c>
      <c r="B3386" s="2" t="s">
        <v>813</v>
      </c>
      <c r="C3386" s="2" t="s">
        <v>87</v>
      </c>
      <c r="D3386" s="2" t="s">
        <v>33</v>
      </c>
      <c r="E3386" s="2" t="s">
        <v>34</v>
      </c>
      <c r="F3386" s="2">
        <v>4282.46</v>
      </c>
      <c r="G3386" s="2">
        <v>642.37</v>
      </c>
      <c r="H3386" s="2">
        <v>3640.09</v>
      </c>
      <c r="I3386" s="2" t="s">
        <v>41</v>
      </c>
      <c r="J3386" s="4">
        <v>1.176470911433509</v>
      </c>
      <c r="K3386" t="str">
        <f>_xlfn.XLOOKUP(D3386, dim_channels!A:A, dim_channels!C:C, "Not Found")</f>
        <v>OTA</v>
      </c>
      <c r="L3386" t="str">
        <f>_xlfn.XLOOKUP(D3386, dim_channels!A:A, dim_channels!B:B, "Not Found")</f>
        <v>Booking.com</v>
      </c>
    </row>
    <row r="3387" spans="1:12" x14ac:dyDescent="0.2">
      <c r="A3387" s="3" t="s">
        <v>3823</v>
      </c>
      <c r="B3387" s="3" t="s">
        <v>1048</v>
      </c>
      <c r="C3387" s="3" t="s">
        <v>597</v>
      </c>
      <c r="D3387" s="3" t="s">
        <v>169</v>
      </c>
      <c r="E3387" s="3" t="s">
        <v>34</v>
      </c>
      <c r="F3387" s="3">
        <v>6621.55</v>
      </c>
      <c r="G3387" s="3">
        <v>1324.31</v>
      </c>
      <c r="H3387" s="3">
        <v>5297.24</v>
      </c>
      <c r="I3387" s="3" t="s">
        <v>29</v>
      </c>
      <c r="J3387" s="5">
        <v>1.25</v>
      </c>
      <c r="K3387" t="str">
        <f>_xlfn.XLOOKUP(D3387, dim_channels!A:A, dim_channels!C:C, "Not Found")</f>
        <v>GDS</v>
      </c>
      <c r="L3387" t="str">
        <f>_xlfn.XLOOKUP(D3387, dim_channels!A:A, dim_channels!B:B, "Not Found")</f>
        <v>GDS (Amadeus)</v>
      </c>
    </row>
    <row r="3388" spans="1:12" x14ac:dyDescent="0.2">
      <c r="A3388" s="2" t="s">
        <v>3824</v>
      </c>
      <c r="B3388" s="2" t="s">
        <v>578</v>
      </c>
      <c r="C3388" s="2" t="s">
        <v>129</v>
      </c>
      <c r="D3388" s="2" t="s">
        <v>64</v>
      </c>
      <c r="E3388" s="2" t="s">
        <v>34</v>
      </c>
      <c r="F3388" s="2">
        <v>22956.46</v>
      </c>
      <c r="G3388" s="2">
        <v>0</v>
      </c>
      <c r="H3388" s="2">
        <v>22956.46</v>
      </c>
      <c r="I3388" s="2" t="s">
        <v>29</v>
      </c>
      <c r="J3388" s="4">
        <v>1</v>
      </c>
      <c r="K3388" t="str">
        <f>_xlfn.XLOOKUP(D3388, dim_channels!A:A, dim_channels!C:C, "Not Found")</f>
        <v>Direct</v>
      </c>
      <c r="L3388" t="str">
        <f>_xlfn.XLOOKUP(D3388, dim_channels!A:A, dim_channels!B:B, "Not Found")</f>
        <v>Direct Website</v>
      </c>
    </row>
    <row r="3389" spans="1:12" x14ac:dyDescent="0.2">
      <c r="A3389" s="3" t="s">
        <v>3825</v>
      </c>
      <c r="B3389" s="3" t="s">
        <v>124</v>
      </c>
      <c r="C3389" s="3" t="s">
        <v>291</v>
      </c>
      <c r="D3389" s="3" t="s">
        <v>45</v>
      </c>
      <c r="E3389" s="3" t="s">
        <v>89</v>
      </c>
      <c r="F3389" s="3">
        <v>3294.82</v>
      </c>
      <c r="G3389" s="3">
        <v>0</v>
      </c>
      <c r="H3389" s="3">
        <v>3294.82</v>
      </c>
      <c r="I3389" s="3" t="s">
        <v>56</v>
      </c>
      <c r="J3389" s="5">
        <v>1</v>
      </c>
      <c r="K3389" t="str">
        <f>_xlfn.XLOOKUP(D3389, dim_channels!A:A, dim_channels!C:C, "Not Found")</f>
        <v>Corporate</v>
      </c>
      <c r="L3389" t="str">
        <f>_xlfn.XLOOKUP(D3389, dim_channels!A:A, dim_channels!B:B, "Not Found")</f>
        <v>Corporate Direct</v>
      </c>
    </row>
    <row r="3390" spans="1:12" x14ac:dyDescent="0.2">
      <c r="A3390" s="2" t="s">
        <v>3826</v>
      </c>
      <c r="B3390" s="2" t="s">
        <v>195</v>
      </c>
      <c r="C3390" s="2" t="s">
        <v>458</v>
      </c>
      <c r="D3390" s="2" t="s">
        <v>45</v>
      </c>
      <c r="E3390" s="2" t="s">
        <v>46</v>
      </c>
      <c r="F3390" s="2">
        <v>14337.97</v>
      </c>
      <c r="G3390" s="2">
        <v>716.9</v>
      </c>
      <c r="H3390" s="2">
        <v>13621.07</v>
      </c>
      <c r="I3390" s="2" t="s">
        <v>29</v>
      </c>
      <c r="J3390" s="4">
        <v>1.0526316948668499</v>
      </c>
      <c r="K3390" t="str">
        <f>_xlfn.XLOOKUP(D3390, dim_channels!A:A, dim_channels!C:C, "Not Found")</f>
        <v>Corporate</v>
      </c>
      <c r="L3390" t="str">
        <f>_xlfn.XLOOKUP(D3390, dim_channels!A:A, dim_channels!B:B, "Not Found")</f>
        <v>Corporate Direct</v>
      </c>
    </row>
    <row r="3391" spans="1:12" x14ac:dyDescent="0.2">
      <c r="A3391" s="3" t="s">
        <v>3827</v>
      </c>
      <c r="B3391" s="3" t="s">
        <v>384</v>
      </c>
      <c r="C3391" s="3" t="s">
        <v>478</v>
      </c>
      <c r="D3391" s="3" t="s">
        <v>52</v>
      </c>
      <c r="E3391" s="3" t="s">
        <v>34</v>
      </c>
      <c r="F3391" s="3">
        <v>4964.49</v>
      </c>
      <c r="G3391" s="3">
        <v>595.74</v>
      </c>
      <c r="H3391" s="3">
        <v>4368.75</v>
      </c>
      <c r="I3391" s="3" t="s">
        <v>41</v>
      </c>
      <c r="J3391" s="5">
        <v>1.136363948497854</v>
      </c>
      <c r="K3391" t="str">
        <f>_xlfn.XLOOKUP(D3391, dim_channels!A:A, dim_channels!C:C, "Not Found")</f>
        <v>OTA</v>
      </c>
      <c r="L3391" t="str">
        <f>_xlfn.XLOOKUP(D3391, dim_channels!A:A, dim_channels!B:B, "Not Found")</f>
        <v>Agoda</v>
      </c>
    </row>
    <row r="3392" spans="1:12" x14ac:dyDescent="0.2">
      <c r="A3392" s="2" t="s">
        <v>3828</v>
      </c>
      <c r="B3392" s="2" t="s">
        <v>79</v>
      </c>
      <c r="C3392" s="2" t="s">
        <v>317</v>
      </c>
      <c r="D3392" s="2" t="s">
        <v>27</v>
      </c>
      <c r="E3392" s="2" t="s">
        <v>28</v>
      </c>
      <c r="F3392" s="2">
        <v>14187.81</v>
      </c>
      <c r="G3392" s="2">
        <v>2553.81</v>
      </c>
      <c r="H3392" s="2">
        <v>11634</v>
      </c>
      <c r="I3392" s="2" t="s">
        <v>41</v>
      </c>
      <c r="J3392" s="4">
        <v>1.2195126353790611</v>
      </c>
      <c r="K3392" t="str">
        <f>_xlfn.XLOOKUP(D3392, dim_channels!A:A, dim_channels!C:C, "Not Found")</f>
        <v>OTA</v>
      </c>
      <c r="L3392" t="str">
        <f>_xlfn.XLOOKUP(D3392, dim_channels!A:A, dim_channels!B:B, "Not Found")</f>
        <v>Expedia</v>
      </c>
    </row>
    <row r="3393" spans="1:12" x14ac:dyDescent="0.2">
      <c r="A3393" s="3" t="s">
        <v>3829</v>
      </c>
      <c r="B3393" s="3" t="s">
        <v>120</v>
      </c>
      <c r="C3393" s="3" t="s">
        <v>121</v>
      </c>
      <c r="D3393" s="3" t="s">
        <v>27</v>
      </c>
      <c r="E3393" s="3" t="s">
        <v>34</v>
      </c>
      <c r="F3393" s="3">
        <v>5905.82</v>
      </c>
      <c r="G3393" s="3">
        <v>1063.05</v>
      </c>
      <c r="H3393" s="3">
        <v>4842.7700000000004</v>
      </c>
      <c r="I3393" s="3" t="s">
        <v>29</v>
      </c>
      <c r="J3393" s="5">
        <v>1.2195127994928521</v>
      </c>
      <c r="K3393" t="str">
        <f>_xlfn.XLOOKUP(D3393, dim_channels!A:A, dim_channels!C:C, "Not Found")</f>
        <v>OTA</v>
      </c>
      <c r="L3393" t="str">
        <f>_xlfn.XLOOKUP(D3393, dim_channels!A:A, dim_channels!B:B, "Not Found")</f>
        <v>Expedia</v>
      </c>
    </row>
    <row r="3394" spans="1:12" x14ac:dyDescent="0.2">
      <c r="A3394" s="2" t="s">
        <v>3830</v>
      </c>
      <c r="B3394" s="2" t="s">
        <v>712</v>
      </c>
      <c r="C3394" s="2" t="s">
        <v>405</v>
      </c>
      <c r="D3394" s="2" t="s">
        <v>52</v>
      </c>
      <c r="E3394" s="2" t="s">
        <v>60</v>
      </c>
      <c r="F3394" s="2">
        <v>7194.49</v>
      </c>
      <c r="G3394" s="2">
        <v>0</v>
      </c>
      <c r="H3394" s="2">
        <v>7194.49</v>
      </c>
      <c r="I3394" s="2" t="s">
        <v>29</v>
      </c>
      <c r="J3394" s="4">
        <v>1</v>
      </c>
      <c r="K3394" t="str">
        <f>_xlfn.XLOOKUP(D3394, dim_channels!A:A, dim_channels!C:C, "Not Found")</f>
        <v>OTA</v>
      </c>
      <c r="L3394" t="str">
        <f>_xlfn.XLOOKUP(D3394, dim_channels!A:A, dim_channels!B:B, "Not Found")</f>
        <v>Agoda</v>
      </c>
    </row>
    <row r="3395" spans="1:12" x14ac:dyDescent="0.2">
      <c r="A3395" s="3" t="s">
        <v>3831</v>
      </c>
      <c r="B3395" s="3" t="s">
        <v>120</v>
      </c>
      <c r="C3395" s="3" t="s">
        <v>661</v>
      </c>
      <c r="D3395" s="3" t="s">
        <v>169</v>
      </c>
      <c r="E3395" s="3" t="s">
        <v>46</v>
      </c>
      <c r="F3395" s="3">
        <v>6021.98</v>
      </c>
      <c r="G3395" s="3">
        <v>1204.4000000000001</v>
      </c>
      <c r="H3395" s="3">
        <v>4817.58</v>
      </c>
      <c r="I3395" s="3" t="s">
        <v>29</v>
      </c>
      <c r="J3395" s="5">
        <v>1.250001037865484</v>
      </c>
      <c r="K3395" t="str">
        <f>_xlfn.XLOOKUP(D3395, dim_channels!A:A, dim_channels!C:C, "Not Found")</f>
        <v>GDS</v>
      </c>
      <c r="L3395" t="str">
        <f>_xlfn.XLOOKUP(D3395, dim_channels!A:A, dim_channels!B:B, "Not Found")</f>
        <v>GDS (Amadeus)</v>
      </c>
    </row>
    <row r="3396" spans="1:12" x14ac:dyDescent="0.2">
      <c r="A3396" s="2" t="s">
        <v>3832</v>
      </c>
      <c r="B3396" s="2" t="s">
        <v>120</v>
      </c>
      <c r="C3396" s="2" t="s">
        <v>103</v>
      </c>
      <c r="D3396" s="2" t="s">
        <v>52</v>
      </c>
      <c r="E3396" s="2" t="s">
        <v>60</v>
      </c>
      <c r="F3396" s="2">
        <v>7096.74</v>
      </c>
      <c r="G3396" s="2">
        <v>0</v>
      </c>
      <c r="H3396" s="2">
        <v>7096.74</v>
      </c>
      <c r="I3396" s="2" t="s">
        <v>29</v>
      </c>
      <c r="J3396" s="4">
        <v>1</v>
      </c>
      <c r="K3396" t="str">
        <f>_xlfn.XLOOKUP(D3396, dim_channels!A:A, dim_channels!C:C, "Not Found")</f>
        <v>OTA</v>
      </c>
      <c r="L3396" t="str">
        <f>_xlfn.XLOOKUP(D3396, dim_channels!A:A, dim_channels!B:B, "Not Found")</f>
        <v>Agoda</v>
      </c>
    </row>
    <row r="3397" spans="1:12" x14ac:dyDescent="0.2">
      <c r="A3397" s="3" t="s">
        <v>3833</v>
      </c>
      <c r="B3397" s="3" t="s">
        <v>778</v>
      </c>
      <c r="C3397" s="3" t="s">
        <v>794</v>
      </c>
      <c r="D3397" s="3" t="s">
        <v>114</v>
      </c>
      <c r="E3397" s="3" t="s">
        <v>115</v>
      </c>
      <c r="F3397" s="3">
        <v>10286.98</v>
      </c>
      <c r="G3397" s="3">
        <v>1028.7</v>
      </c>
      <c r="H3397" s="3">
        <v>9258.2800000000007</v>
      </c>
      <c r="I3397" s="3" t="s">
        <v>29</v>
      </c>
      <c r="J3397" s="5">
        <v>1.1111113511364961</v>
      </c>
      <c r="K3397" t="str">
        <f>_xlfn.XLOOKUP(D3397, dim_channels!A:A, dim_channels!C:C, "Not Found")</f>
        <v>Offline</v>
      </c>
      <c r="L3397" t="str">
        <f>_xlfn.XLOOKUP(D3397, dim_channels!A:A, dim_channels!B:B, "Not Found")</f>
        <v>Travel Agency</v>
      </c>
    </row>
    <row r="3398" spans="1:12" x14ac:dyDescent="0.2">
      <c r="A3398" s="2" t="s">
        <v>3834</v>
      </c>
      <c r="B3398" s="2" t="s">
        <v>124</v>
      </c>
      <c r="C3398" s="2" t="s">
        <v>285</v>
      </c>
      <c r="D3398" s="2" t="s">
        <v>52</v>
      </c>
      <c r="E3398" s="2" t="s">
        <v>60</v>
      </c>
      <c r="F3398" s="2">
        <v>10404.51</v>
      </c>
      <c r="G3398" s="2">
        <v>0</v>
      </c>
      <c r="H3398" s="2">
        <v>10404.51</v>
      </c>
      <c r="I3398" s="2" t="s">
        <v>29</v>
      </c>
      <c r="J3398" s="4">
        <v>1</v>
      </c>
      <c r="K3398" t="str">
        <f>_xlfn.XLOOKUP(D3398, dim_channels!A:A, dim_channels!C:C, "Not Found")</f>
        <v>OTA</v>
      </c>
      <c r="L3398" t="str">
        <f>_xlfn.XLOOKUP(D3398, dim_channels!A:A, dim_channels!B:B, "Not Found")</f>
        <v>Agoda</v>
      </c>
    </row>
    <row r="3399" spans="1:12" x14ac:dyDescent="0.2">
      <c r="A3399" s="3" t="s">
        <v>3835</v>
      </c>
      <c r="B3399" s="3" t="s">
        <v>443</v>
      </c>
      <c r="C3399" s="3" t="s">
        <v>256</v>
      </c>
      <c r="D3399" s="3" t="s">
        <v>52</v>
      </c>
      <c r="E3399" s="3" t="s">
        <v>34</v>
      </c>
      <c r="F3399" s="3">
        <v>6790.51</v>
      </c>
      <c r="G3399" s="3">
        <v>814.86</v>
      </c>
      <c r="H3399" s="3">
        <v>5975.65</v>
      </c>
      <c r="I3399" s="3" t="s">
        <v>29</v>
      </c>
      <c r="J3399" s="5">
        <v>1.136363408164802</v>
      </c>
      <c r="K3399" t="str">
        <f>_xlfn.XLOOKUP(D3399, dim_channels!A:A, dim_channels!C:C, "Not Found")</f>
        <v>OTA</v>
      </c>
      <c r="L3399" t="str">
        <f>_xlfn.XLOOKUP(D3399, dim_channels!A:A, dim_channels!B:B, "Not Found")</f>
        <v>Agoda</v>
      </c>
    </row>
    <row r="3400" spans="1:12" x14ac:dyDescent="0.2">
      <c r="A3400" s="2" t="s">
        <v>3836</v>
      </c>
      <c r="B3400" s="2" t="s">
        <v>229</v>
      </c>
      <c r="C3400" s="2" t="s">
        <v>394</v>
      </c>
      <c r="D3400" s="2" t="s">
        <v>206</v>
      </c>
      <c r="E3400" s="2" t="s">
        <v>207</v>
      </c>
      <c r="F3400" s="2">
        <v>18800.07</v>
      </c>
      <c r="G3400" s="2">
        <v>0</v>
      </c>
      <c r="H3400" s="2">
        <v>18800.07</v>
      </c>
      <c r="I3400" s="2" t="s">
        <v>29</v>
      </c>
      <c r="J3400" s="4">
        <v>1</v>
      </c>
      <c r="K3400" t="str">
        <f>_xlfn.XLOOKUP(D3400, dim_channels!A:A, dim_channels!C:C, "Not Found")</f>
        <v>Direct</v>
      </c>
      <c r="L3400" t="str">
        <f>_xlfn.XLOOKUP(D3400, dim_channels!A:A, dim_channels!B:B, "Not Found")</f>
        <v>Walk-in</v>
      </c>
    </row>
    <row r="3401" spans="1:12" x14ac:dyDescent="0.2">
      <c r="A3401" s="3" t="s">
        <v>3837</v>
      </c>
      <c r="B3401" s="3" t="s">
        <v>247</v>
      </c>
      <c r="C3401" s="3" t="s">
        <v>312</v>
      </c>
      <c r="D3401" s="3" t="s">
        <v>45</v>
      </c>
      <c r="E3401" s="3" t="s">
        <v>46</v>
      </c>
      <c r="F3401" s="3">
        <v>5156.67</v>
      </c>
      <c r="G3401" s="3">
        <v>257.83</v>
      </c>
      <c r="H3401" s="3">
        <v>4898.84</v>
      </c>
      <c r="I3401" s="3" t="s">
        <v>29</v>
      </c>
      <c r="J3401" s="5">
        <v>1.0526308268896309</v>
      </c>
      <c r="K3401" t="str">
        <f>_xlfn.XLOOKUP(D3401, dim_channels!A:A, dim_channels!C:C, "Not Found")</f>
        <v>Corporate</v>
      </c>
      <c r="L3401" t="str">
        <f>_xlfn.XLOOKUP(D3401, dim_channels!A:A, dim_channels!B:B, "Not Found")</f>
        <v>Corporate Direct</v>
      </c>
    </row>
    <row r="3402" spans="1:12" x14ac:dyDescent="0.2">
      <c r="A3402" s="2" t="s">
        <v>3838</v>
      </c>
      <c r="B3402" s="2" t="s">
        <v>454</v>
      </c>
      <c r="C3402" s="2" t="s">
        <v>553</v>
      </c>
      <c r="D3402" s="2" t="s">
        <v>206</v>
      </c>
      <c r="E3402" s="2" t="s">
        <v>207</v>
      </c>
      <c r="F3402" s="2">
        <v>4817.6099999999997</v>
      </c>
      <c r="G3402" s="2">
        <v>0</v>
      </c>
      <c r="H3402" s="2">
        <v>4817.6099999999997</v>
      </c>
      <c r="I3402" s="2" t="s">
        <v>29</v>
      </c>
      <c r="J3402" s="4">
        <v>1</v>
      </c>
      <c r="K3402" t="str">
        <f>_xlfn.XLOOKUP(D3402, dim_channels!A:A, dim_channels!C:C, "Not Found")</f>
        <v>Direct</v>
      </c>
      <c r="L3402" t="str">
        <f>_xlfn.XLOOKUP(D3402, dim_channels!A:A, dim_channels!B:B, "Not Found")</f>
        <v>Walk-in</v>
      </c>
    </row>
    <row r="3403" spans="1:12" x14ac:dyDescent="0.2">
      <c r="A3403" s="3" t="s">
        <v>3839</v>
      </c>
      <c r="B3403" s="3" t="s">
        <v>564</v>
      </c>
      <c r="C3403" s="3" t="s">
        <v>76</v>
      </c>
      <c r="D3403" s="3" t="s">
        <v>27</v>
      </c>
      <c r="E3403" s="3" t="s">
        <v>34</v>
      </c>
      <c r="F3403" s="3">
        <v>10578.65</v>
      </c>
      <c r="G3403" s="3">
        <v>1904.16</v>
      </c>
      <c r="H3403" s="3">
        <v>8674.49</v>
      </c>
      <c r="I3403" s="3" t="s">
        <v>29</v>
      </c>
      <c r="J3403" s="5">
        <v>1.2195126168800701</v>
      </c>
      <c r="K3403" t="str">
        <f>_xlfn.XLOOKUP(D3403, dim_channels!A:A, dim_channels!C:C, "Not Found")</f>
        <v>OTA</v>
      </c>
      <c r="L3403" t="str">
        <f>_xlfn.XLOOKUP(D3403, dim_channels!A:A, dim_channels!B:B, "Not Found")</f>
        <v>Expedia</v>
      </c>
    </row>
    <row r="3404" spans="1:12" x14ac:dyDescent="0.2">
      <c r="A3404" s="2" t="s">
        <v>3840</v>
      </c>
      <c r="B3404" s="2" t="s">
        <v>567</v>
      </c>
      <c r="C3404" s="2" t="s">
        <v>460</v>
      </c>
      <c r="D3404" s="2" t="s">
        <v>64</v>
      </c>
      <c r="E3404" s="2" t="s">
        <v>34</v>
      </c>
      <c r="F3404" s="2">
        <v>3175.29</v>
      </c>
      <c r="G3404" s="2">
        <v>0</v>
      </c>
      <c r="H3404" s="2">
        <v>3175.29</v>
      </c>
      <c r="I3404" s="2" t="s">
        <v>56</v>
      </c>
      <c r="J3404" s="4">
        <v>1</v>
      </c>
      <c r="K3404" t="str">
        <f>_xlfn.XLOOKUP(D3404, dim_channels!A:A, dim_channels!C:C, "Not Found")</f>
        <v>Direct</v>
      </c>
      <c r="L3404" t="str">
        <f>_xlfn.XLOOKUP(D3404, dim_channels!A:A, dim_channels!B:B, "Not Found")</f>
        <v>Direct Website</v>
      </c>
    </row>
    <row r="3405" spans="1:12" x14ac:dyDescent="0.2">
      <c r="A3405" s="3" t="s">
        <v>3841</v>
      </c>
      <c r="B3405" s="3" t="s">
        <v>917</v>
      </c>
      <c r="C3405" s="3" t="s">
        <v>3067</v>
      </c>
      <c r="D3405" s="3" t="s">
        <v>64</v>
      </c>
      <c r="E3405" s="3" t="s">
        <v>115</v>
      </c>
      <c r="F3405" s="3">
        <v>20420.189999999999</v>
      </c>
      <c r="G3405" s="3">
        <v>0</v>
      </c>
      <c r="H3405" s="3">
        <v>20420.189999999999</v>
      </c>
      <c r="I3405" s="3" t="s">
        <v>29</v>
      </c>
      <c r="J3405" s="5">
        <v>1</v>
      </c>
      <c r="K3405" t="str">
        <f>_xlfn.XLOOKUP(D3405, dim_channels!A:A, dim_channels!C:C, "Not Found")</f>
        <v>Direct</v>
      </c>
      <c r="L3405" t="str">
        <f>_xlfn.XLOOKUP(D3405, dim_channels!A:A, dim_channels!B:B, "Not Found")</f>
        <v>Direct Website</v>
      </c>
    </row>
    <row r="3406" spans="1:12" x14ac:dyDescent="0.2">
      <c r="A3406" s="2" t="s">
        <v>3842</v>
      </c>
      <c r="B3406" s="2" t="s">
        <v>702</v>
      </c>
      <c r="C3406" s="2" t="s">
        <v>328</v>
      </c>
      <c r="D3406" s="2" t="s">
        <v>114</v>
      </c>
      <c r="E3406" s="2" t="s">
        <v>115</v>
      </c>
      <c r="F3406" s="2">
        <v>5538.92</v>
      </c>
      <c r="G3406" s="2">
        <v>553.89</v>
      </c>
      <c r="H3406" s="2">
        <v>4985.03</v>
      </c>
      <c r="I3406" s="2" t="s">
        <v>41</v>
      </c>
      <c r="J3406" s="4">
        <v>1.111110665332004</v>
      </c>
      <c r="K3406" t="str">
        <f>_xlfn.XLOOKUP(D3406, dim_channels!A:A, dim_channels!C:C, "Not Found")</f>
        <v>Offline</v>
      </c>
      <c r="L3406" t="str">
        <f>_xlfn.XLOOKUP(D3406, dim_channels!A:A, dim_channels!B:B, "Not Found")</f>
        <v>Travel Agency</v>
      </c>
    </row>
    <row r="3407" spans="1:12" x14ac:dyDescent="0.2">
      <c r="A3407" s="3" t="s">
        <v>3843</v>
      </c>
      <c r="B3407" s="3" t="s">
        <v>307</v>
      </c>
      <c r="C3407" s="3" t="s">
        <v>558</v>
      </c>
      <c r="D3407" s="3" t="s">
        <v>206</v>
      </c>
      <c r="E3407" s="3" t="s">
        <v>207</v>
      </c>
      <c r="F3407" s="3">
        <v>5198.47</v>
      </c>
      <c r="G3407" s="3">
        <v>0</v>
      </c>
      <c r="H3407" s="3">
        <v>5198.47</v>
      </c>
      <c r="I3407" s="3" t="s">
        <v>56</v>
      </c>
      <c r="J3407" s="5">
        <v>1</v>
      </c>
      <c r="K3407" t="str">
        <f>_xlfn.XLOOKUP(D3407, dim_channels!A:A, dim_channels!C:C, "Not Found")</f>
        <v>Direct</v>
      </c>
      <c r="L3407" t="str">
        <f>_xlfn.XLOOKUP(D3407, dim_channels!A:A, dim_channels!B:B, "Not Found")</f>
        <v>Walk-in</v>
      </c>
    </row>
    <row r="3408" spans="1:12" x14ac:dyDescent="0.2">
      <c r="A3408" s="2" t="s">
        <v>3844</v>
      </c>
      <c r="B3408" s="2" t="s">
        <v>261</v>
      </c>
      <c r="C3408" s="2" t="s">
        <v>84</v>
      </c>
      <c r="D3408" s="2" t="s">
        <v>27</v>
      </c>
      <c r="E3408" s="2" t="s">
        <v>34</v>
      </c>
      <c r="F3408" s="2">
        <v>8629.2000000000007</v>
      </c>
      <c r="G3408" s="2">
        <v>1553.26</v>
      </c>
      <c r="H3408" s="2">
        <v>7075.94</v>
      </c>
      <c r="I3408" s="2" t="s">
        <v>29</v>
      </c>
      <c r="J3408" s="4">
        <v>1.2195128845072181</v>
      </c>
      <c r="K3408" t="str">
        <f>_xlfn.XLOOKUP(D3408, dim_channels!A:A, dim_channels!C:C, "Not Found")</f>
        <v>OTA</v>
      </c>
      <c r="L3408" t="str">
        <f>_xlfn.XLOOKUP(D3408, dim_channels!A:A, dim_channels!B:B, "Not Found")</f>
        <v>Expedia</v>
      </c>
    </row>
    <row r="3409" spans="1:12" x14ac:dyDescent="0.2">
      <c r="A3409" s="3" t="s">
        <v>3845</v>
      </c>
      <c r="B3409" s="3" t="s">
        <v>54</v>
      </c>
      <c r="C3409" s="3" t="s">
        <v>546</v>
      </c>
      <c r="D3409" s="3" t="s">
        <v>52</v>
      </c>
      <c r="E3409" s="3" t="s">
        <v>34</v>
      </c>
      <c r="F3409" s="3">
        <v>11825.47</v>
      </c>
      <c r="G3409" s="3">
        <v>1419.06</v>
      </c>
      <c r="H3409" s="3">
        <v>10406.41</v>
      </c>
      <c r="I3409" s="3" t="s">
        <v>41</v>
      </c>
      <c r="J3409" s="5">
        <v>1.1363640294779851</v>
      </c>
      <c r="K3409" t="str">
        <f>_xlfn.XLOOKUP(D3409, dim_channels!A:A, dim_channels!C:C, "Not Found")</f>
        <v>OTA</v>
      </c>
      <c r="L3409" t="str">
        <f>_xlfn.XLOOKUP(D3409, dim_channels!A:A, dim_channels!B:B, "Not Found")</f>
        <v>Agoda</v>
      </c>
    </row>
    <row r="3410" spans="1:12" x14ac:dyDescent="0.2">
      <c r="A3410" s="2" t="s">
        <v>3846</v>
      </c>
      <c r="B3410" s="2" t="s">
        <v>917</v>
      </c>
      <c r="C3410" s="2" t="s">
        <v>1179</v>
      </c>
      <c r="D3410" s="2" t="s">
        <v>45</v>
      </c>
      <c r="E3410" s="2" t="s">
        <v>46</v>
      </c>
      <c r="F3410" s="2">
        <v>8325.3700000000008</v>
      </c>
      <c r="G3410" s="2">
        <v>416.27</v>
      </c>
      <c r="H3410" s="2">
        <v>7909.1</v>
      </c>
      <c r="I3410" s="2" t="s">
        <v>56</v>
      </c>
      <c r="J3410" s="4">
        <v>1.052631778584163</v>
      </c>
      <c r="K3410" t="str">
        <f>_xlfn.XLOOKUP(D3410, dim_channels!A:A, dim_channels!C:C, "Not Found")</f>
        <v>Corporate</v>
      </c>
      <c r="L3410" t="str">
        <f>_xlfn.XLOOKUP(D3410, dim_channels!A:A, dim_channels!B:B, "Not Found")</f>
        <v>Corporate Direct</v>
      </c>
    </row>
    <row r="3411" spans="1:12" x14ac:dyDescent="0.2">
      <c r="A3411" s="3" t="s">
        <v>3847</v>
      </c>
      <c r="B3411" s="3" t="s">
        <v>614</v>
      </c>
      <c r="C3411" s="3" t="s">
        <v>426</v>
      </c>
      <c r="D3411" s="3" t="s">
        <v>64</v>
      </c>
      <c r="E3411" s="3" t="s">
        <v>28</v>
      </c>
      <c r="F3411" s="3">
        <v>3716.24</v>
      </c>
      <c r="G3411" s="3">
        <v>0</v>
      </c>
      <c r="H3411" s="3">
        <v>3716.24</v>
      </c>
      <c r="I3411" s="3" t="s">
        <v>29</v>
      </c>
      <c r="J3411" s="5">
        <v>1</v>
      </c>
      <c r="K3411" t="str">
        <f>_xlfn.XLOOKUP(D3411, dim_channels!A:A, dim_channels!C:C, "Not Found")</f>
        <v>Direct</v>
      </c>
      <c r="L3411" t="str">
        <f>_xlfn.XLOOKUP(D3411, dim_channels!A:A, dim_channels!B:B, "Not Found")</f>
        <v>Direct Website</v>
      </c>
    </row>
    <row r="3412" spans="1:12" x14ac:dyDescent="0.2">
      <c r="A3412" s="2" t="s">
        <v>3848</v>
      </c>
      <c r="B3412" s="2" t="s">
        <v>630</v>
      </c>
      <c r="C3412" s="2" t="s">
        <v>649</v>
      </c>
      <c r="D3412" s="2" t="s">
        <v>27</v>
      </c>
      <c r="E3412" s="2" t="s">
        <v>28</v>
      </c>
      <c r="F3412" s="2">
        <v>16222.73</v>
      </c>
      <c r="G3412" s="2">
        <v>2920.09</v>
      </c>
      <c r="H3412" s="2">
        <v>13302.64</v>
      </c>
      <c r="I3412" s="2" t="s">
        <v>29</v>
      </c>
      <c r="J3412" s="4">
        <v>1.2195120667777219</v>
      </c>
      <c r="K3412" t="str">
        <f>_xlfn.XLOOKUP(D3412, dim_channels!A:A, dim_channels!C:C, "Not Found")</f>
        <v>OTA</v>
      </c>
      <c r="L3412" t="str">
        <f>_xlfn.XLOOKUP(D3412, dim_channels!A:A, dim_channels!B:B, "Not Found")</f>
        <v>Expedia</v>
      </c>
    </row>
    <row r="3413" spans="1:12" x14ac:dyDescent="0.2">
      <c r="A3413" s="3" t="s">
        <v>3849</v>
      </c>
      <c r="B3413" s="3" t="s">
        <v>778</v>
      </c>
      <c r="C3413" s="3" t="s">
        <v>278</v>
      </c>
      <c r="D3413" s="3" t="s">
        <v>33</v>
      </c>
      <c r="E3413" s="3" t="s">
        <v>60</v>
      </c>
      <c r="F3413" s="3">
        <v>7684.18</v>
      </c>
      <c r="G3413" s="3">
        <v>0</v>
      </c>
      <c r="H3413" s="3">
        <v>7684.18</v>
      </c>
      <c r="I3413" s="3" t="s">
        <v>56</v>
      </c>
      <c r="J3413" s="5">
        <v>1</v>
      </c>
      <c r="K3413" t="str">
        <f>_xlfn.XLOOKUP(D3413, dim_channels!A:A, dim_channels!C:C, "Not Found")</f>
        <v>OTA</v>
      </c>
      <c r="L3413" t="str">
        <f>_xlfn.XLOOKUP(D3413, dim_channels!A:A, dim_channels!B:B, "Not Found")</f>
        <v>Booking.com</v>
      </c>
    </row>
    <row r="3414" spans="1:12" x14ac:dyDescent="0.2">
      <c r="A3414" s="2" t="s">
        <v>3850</v>
      </c>
      <c r="B3414" s="2" t="s">
        <v>534</v>
      </c>
      <c r="C3414" s="2" t="s">
        <v>1101</v>
      </c>
      <c r="D3414" s="2" t="s">
        <v>52</v>
      </c>
      <c r="E3414" s="2" t="s">
        <v>34</v>
      </c>
      <c r="F3414" s="2">
        <v>5239.46</v>
      </c>
      <c r="G3414" s="2">
        <v>628.74</v>
      </c>
      <c r="H3414" s="2">
        <v>4610.72</v>
      </c>
      <c r="I3414" s="2" t="s">
        <v>29</v>
      </c>
      <c r="J3414" s="4">
        <v>1.1363648193774509</v>
      </c>
      <c r="K3414" t="str">
        <f>_xlfn.XLOOKUP(D3414, dim_channels!A:A, dim_channels!C:C, "Not Found")</f>
        <v>OTA</v>
      </c>
      <c r="L3414" t="str">
        <f>_xlfn.XLOOKUP(D3414, dim_channels!A:A, dim_channels!B:B, "Not Found")</f>
        <v>Agoda</v>
      </c>
    </row>
    <row r="3415" spans="1:12" x14ac:dyDescent="0.2">
      <c r="A3415" s="3" t="s">
        <v>3851</v>
      </c>
      <c r="B3415" s="3" t="s">
        <v>875</v>
      </c>
      <c r="C3415" s="3" t="s">
        <v>328</v>
      </c>
      <c r="D3415" s="3" t="s">
        <v>27</v>
      </c>
      <c r="E3415" s="3" t="s">
        <v>28</v>
      </c>
      <c r="F3415" s="3">
        <v>5801.4</v>
      </c>
      <c r="G3415" s="3">
        <v>1044.25</v>
      </c>
      <c r="H3415" s="3">
        <v>4757.1499999999996</v>
      </c>
      <c r="I3415" s="3" t="s">
        <v>41</v>
      </c>
      <c r="J3415" s="5">
        <v>1.2195116824148911</v>
      </c>
      <c r="K3415" t="str">
        <f>_xlfn.XLOOKUP(D3415, dim_channels!A:A, dim_channels!C:C, "Not Found")</f>
        <v>OTA</v>
      </c>
      <c r="L3415" t="str">
        <f>_xlfn.XLOOKUP(D3415, dim_channels!A:A, dim_channels!B:B, "Not Found")</f>
        <v>Expedia</v>
      </c>
    </row>
    <row r="3416" spans="1:12" x14ac:dyDescent="0.2">
      <c r="A3416" s="2" t="s">
        <v>3852</v>
      </c>
      <c r="B3416" s="2" t="s">
        <v>403</v>
      </c>
      <c r="C3416" s="2" t="s">
        <v>409</v>
      </c>
      <c r="D3416" s="2" t="s">
        <v>45</v>
      </c>
      <c r="E3416" s="2" t="s">
        <v>46</v>
      </c>
      <c r="F3416" s="2">
        <v>6214.02</v>
      </c>
      <c r="G3416" s="2">
        <v>310.7</v>
      </c>
      <c r="H3416" s="2">
        <v>5903.32</v>
      </c>
      <c r="I3416" s="2" t="s">
        <v>41</v>
      </c>
      <c r="J3416" s="4">
        <v>1.052631400635575</v>
      </c>
      <c r="K3416" t="str">
        <f>_xlfn.XLOOKUP(D3416, dim_channels!A:A, dim_channels!C:C, "Not Found")</f>
        <v>Corporate</v>
      </c>
      <c r="L3416" t="str">
        <f>_xlfn.XLOOKUP(D3416, dim_channels!A:A, dim_channels!B:B, "Not Found")</f>
        <v>Corporate Direct</v>
      </c>
    </row>
    <row r="3417" spans="1:12" x14ac:dyDescent="0.2">
      <c r="A3417" s="3" t="s">
        <v>3853</v>
      </c>
      <c r="B3417" s="3" t="s">
        <v>297</v>
      </c>
      <c r="C3417" s="3" t="s">
        <v>63</v>
      </c>
      <c r="D3417" s="3" t="s">
        <v>27</v>
      </c>
      <c r="E3417" s="3" t="s">
        <v>28</v>
      </c>
      <c r="F3417" s="3">
        <v>6855.15</v>
      </c>
      <c r="G3417" s="3">
        <v>1233.93</v>
      </c>
      <c r="H3417" s="3">
        <v>5621.22</v>
      </c>
      <c r="I3417" s="3" t="s">
        <v>29</v>
      </c>
      <c r="J3417" s="5">
        <v>1.219512845965822</v>
      </c>
      <c r="K3417" t="str">
        <f>_xlfn.XLOOKUP(D3417, dim_channels!A:A, dim_channels!C:C, "Not Found")</f>
        <v>OTA</v>
      </c>
      <c r="L3417" t="str">
        <f>_xlfn.XLOOKUP(D3417, dim_channels!A:A, dim_channels!B:B, "Not Found")</f>
        <v>Expedia</v>
      </c>
    </row>
    <row r="3418" spans="1:12" x14ac:dyDescent="0.2">
      <c r="A3418" s="2" t="s">
        <v>3854</v>
      </c>
      <c r="B3418" s="2" t="s">
        <v>156</v>
      </c>
      <c r="C3418" s="2" t="s">
        <v>769</v>
      </c>
      <c r="D3418" s="2" t="s">
        <v>45</v>
      </c>
      <c r="E3418" s="2" t="s">
        <v>89</v>
      </c>
      <c r="F3418" s="2">
        <v>11318.62</v>
      </c>
      <c r="G3418" s="2">
        <v>0</v>
      </c>
      <c r="H3418" s="2">
        <v>11318.62</v>
      </c>
      <c r="I3418" s="2" t="s">
        <v>56</v>
      </c>
      <c r="J3418" s="4">
        <v>1</v>
      </c>
      <c r="K3418" t="str">
        <f>_xlfn.XLOOKUP(D3418, dim_channels!A:A, dim_channels!C:C, "Not Found")</f>
        <v>Corporate</v>
      </c>
      <c r="L3418" t="str">
        <f>_xlfn.XLOOKUP(D3418, dim_channels!A:A, dim_channels!B:B, "Not Found")</f>
        <v>Corporate Direct</v>
      </c>
    </row>
    <row r="3419" spans="1:12" x14ac:dyDescent="0.2">
      <c r="A3419" s="3" t="s">
        <v>3855</v>
      </c>
      <c r="B3419" s="3" t="s">
        <v>183</v>
      </c>
      <c r="C3419" s="3" t="s">
        <v>553</v>
      </c>
      <c r="D3419" s="3" t="s">
        <v>33</v>
      </c>
      <c r="E3419" s="3" t="s">
        <v>28</v>
      </c>
      <c r="F3419" s="3">
        <v>2866.42</v>
      </c>
      <c r="G3419" s="3">
        <v>429.96</v>
      </c>
      <c r="H3419" s="3">
        <v>2436.46</v>
      </c>
      <c r="I3419" s="3" t="s">
        <v>29</v>
      </c>
      <c r="J3419" s="5">
        <v>1.1764691396534319</v>
      </c>
      <c r="K3419" t="str">
        <f>_xlfn.XLOOKUP(D3419, dim_channels!A:A, dim_channels!C:C, "Not Found")</f>
        <v>OTA</v>
      </c>
      <c r="L3419" t="str">
        <f>_xlfn.XLOOKUP(D3419, dim_channels!A:A, dim_channels!B:B, "Not Found")</f>
        <v>Booking.com</v>
      </c>
    </row>
    <row r="3420" spans="1:12" x14ac:dyDescent="0.2">
      <c r="A3420" s="2" t="s">
        <v>3856</v>
      </c>
      <c r="B3420" s="2" t="s">
        <v>32</v>
      </c>
      <c r="C3420" s="2" t="s">
        <v>209</v>
      </c>
      <c r="D3420" s="2" t="s">
        <v>52</v>
      </c>
      <c r="E3420" s="2" t="s">
        <v>60</v>
      </c>
      <c r="F3420" s="2">
        <v>2752.01</v>
      </c>
      <c r="G3420" s="2">
        <v>0</v>
      </c>
      <c r="H3420" s="2">
        <v>2752.01</v>
      </c>
      <c r="I3420" s="2" t="s">
        <v>29</v>
      </c>
      <c r="J3420" s="4">
        <v>1</v>
      </c>
      <c r="K3420" t="str">
        <f>_xlfn.XLOOKUP(D3420, dim_channels!A:A, dim_channels!C:C, "Not Found")</f>
        <v>OTA</v>
      </c>
      <c r="L3420" t="str">
        <f>_xlfn.XLOOKUP(D3420, dim_channels!A:A, dim_channels!B:B, "Not Found")</f>
        <v>Agoda</v>
      </c>
    </row>
    <row r="3421" spans="1:12" x14ac:dyDescent="0.2">
      <c r="A3421" s="3" t="s">
        <v>3857</v>
      </c>
      <c r="B3421" s="3" t="s">
        <v>891</v>
      </c>
      <c r="C3421" s="3" t="s">
        <v>286</v>
      </c>
      <c r="D3421" s="3" t="s">
        <v>169</v>
      </c>
      <c r="E3421" s="3" t="s">
        <v>34</v>
      </c>
      <c r="F3421" s="3">
        <v>13711.03</v>
      </c>
      <c r="G3421" s="3">
        <v>2742.21</v>
      </c>
      <c r="H3421" s="3">
        <v>10968.82</v>
      </c>
      <c r="I3421" s="3" t="s">
        <v>29</v>
      </c>
      <c r="J3421" s="5">
        <v>1.250000455837547</v>
      </c>
      <c r="K3421" t="str">
        <f>_xlfn.XLOOKUP(D3421, dim_channels!A:A, dim_channels!C:C, "Not Found")</f>
        <v>GDS</v>
      </c>
      <c r="L3421" t="str">
        <f>_xlfn.XLOOKUP(D3421, dim_channels!A:A, dim_channels!B:B, "Not Found")</f>
        <v>GDS (Amadeus)</v>
      </c>
    </row>
    <row r="3422" spans="1:12" x14ac:dyDescent="0.2">
      <c r="A3422" s="2" t="s">
        <v>3858</v>
      </c>
      <c r="B3422" s="2" t="s">
        <v>229</v>
      </c>
      <c r="C3422" s="2" t="s">
        <v>394</v>
      </c>
      <c r="D3422" s="2" t="s">
        <v>169</v>
      </c>
      <c r="E3422" s="2" t="s">
        <v>46</v>
      </c>
      <c r="F3422" s="2">
        <v>9649.16</v>
      </c>
      <c r="G3422" s="2">
        <v>1929.83</v>
      </c>
      <c r="H3422" s="2">
        <v>7719.33</v>
      </c>
      <c r="I3422" s="2" t="s">
        <v>29</v>
      </c>
      <c r="J3422" s="4">
        <v>1.2499996761376959</v>
      </c>
      <c r="K3422" t="str">
        <f>_xlfn.XLOOKUP(D3422, dim_channels!A:A, dim_channels!C:C, "Not Found")</f>
        <v>GDS</v>
      </c>
      <c r="L3422" t="str">
        <f>_xlfn.XLOOKUP(D3422, dim_channels!A:A, dim_channels!B:B, "Not Found")</f>
        <v>GDS (Amadeus)</v>
      </c>
    </row>
    <row r="3423" spans="1:12" x14ac:dyDescent="0.2">
      <c r="A3423" s="3" t="s">
        <v>3859</v>
      </c>
      <c r="B3423" s="3" t="s">
        <v>452</v>
      </c>
      <c r="C3423" s="3" t="s">
        <v>460</v>
      </c>
      <c r="D3423" s="3" t="s">
        <v>64</v>
      </c>
      <c r="E3423" s="3" t="s">
        <v>34</v>
      </c>
      <c r="F3423" s="3">
        <v>3225.24</v>
      </c>
      <c r="G3423" s="3">
        <v>0</v>
      </c>
      <c r="H3423" s="3">
        <v>3225.24</v>
      </c>
      <c r="I3423" s="3" t="s">
        <v>29</v>
      </c>
      <c r="J3423" s="5">
        <v>1</v>
      </c>
      <c r="K3423" t="str">
        <f>_xlfn.XLOOKUP(D3423, dim_channels!A:A, dim_channels!C:C, "Not Found")</f>
        <v>Direct</v>
      </c>
      <c r="L3423" t="str">
        <f>_xlfn.XLOOKUP(D3423, dim_channels!A:A, dim_channels!B:B, "Not Found")</f>
        <v>Direct Website</v>
      </c>
    </row>
    <row r="3424" spans="1:12" x14ac:dyDescent="0.2">
      <c r="A3424" s="2" t="s">
        <v>3860</v>
      </c>
      <c r="B3424" s="2" t="s">
        <v>200</v>
      </c>
      <c r="C3424" s="2" t="s">
        <v>589</v>
      </c>
      <c r="D3424" s="2" t="s">
        <v>206</v>
      </c>
      <c r="E3424" s="2" t="s">
        <v>207</v>
      </c>
      <c r="F3424" s="2">
        <v>18299.740000000002</v>
      </c>
      <c r="G3424" s="2">
        <v>0</v>
      </c>
      <c r="H3424" s="2">
        <v>18299.740000000002</v>
      </c>
      <c r="I3424" s="2" t="s">
        <v>29</v>
      </c>
      <c r="J3424" s="4">
        <v>1</v>
      </c>
      <c r="K3424" t="str">
        <f>_xlfn.XLOOKUP(D3424, dim_channels!A:A, dim_channels!C:C, "Not Found")</f>
        <v>Direct</v>
      </c>
      <c r="L3424" t="str">
        <f>_xlfn.XLOOKUP(D3424, dim_channels!A:A, dim_channels!B:B, "Not Found")</f>
        <v>Walk-in</v>
      </c>
    </row>
    <row r="3425" spans="1:12" x14ac:dyDescent="0.2">
      <c r="A3425" s="3" t="s">
        <v>3861</v>
      </c>
      <c r="B3425" s="3" t="s">
        <v>236</v>
      </c>
      <c r="C3425" s="3" t="s">
        <v>400</v>
      </c>
      <c r="D3425" s="3" t="s">
        <v>64</v>
      </c>
      <c r="E3425" s="3" t="s">
        <v>115</v>
      </c>
      <c r="F3425" s="3">
        <v>26009.24</v>
      </c>
      <c r="G3425" s="3">
        <v>0</v>
      </c>
      <c r="H3425" s="3">
        <v>26009.24</v>
      </c>
      <c r="I3425" s="3" t="s">
        <v>29</v>
      </c>
      <c r="J3425" s="5">
        <v>1</v>
      </c>
      <c r="K3425" t="str">
        <f>_xlfn.XLOOKUP(D3425, dim_channels!A:A, dim_channels!C:C, "Not Found")</f>
        <v>Direct</v>
      </c>
      <c r="L3425" t="str">
        <f>_xlfn.XLOOKUP(D3425, dim_channels!A:A, dim_channels!B:B, "Not Found")</f>
        <v>Direct Website</v>
      </c>
    </row>
    <row r="3426" spans="1:12" x14ac:dyDescent="0.2">
      <c r="A3426" s="2" t="s">
        <v>3862</v>
      </c>
      <c r="B3426" s="2" t="s">
        <v>127</v>
      </c>
      <c r="C3426" s="2" t="s">
        <v>597</v>
      </c>
      <c r="D3426" s="2" t="s">
        <v>33</v>
      </c>
      <c r="E3426" s="2" t="s">
        <v>34</v>
      </c>
      <c r="F3426" s="2">
        <v>9290.68</v>
      </c>
      <c r="G3426" s="2">
        <v>1393.6</v>
      </c>
      <c r="H3426" s="2">
        <v>7897.08</v>
      </c>
      <c r="I3426" s="2" t="s">
        <v>41</v>
      </c>
      <c r="J3426" s="4">
        <v>1.1764702902845099</v>
      </c>
      <c r="K3426" t="str">
        <f>_xlfn.XLOOKUP(D3426, dim_channels!A:A, dim_channels!C:C, "Not Found")</f>
        <v>OTA</v>
      </c>
      <c r="L3426" t="str">
        <f>_xlfn.XLOOKUP(D3426, dim_channels!A:A, dim_channels!B:B, "Not Found")</f>
        <v>Booking.com</v>
      </c>
    </row>
    <row r="3427" spans="1:12" x14ac:dyDescent="0.2">
      <c r="A3427" s="3" t="s">
        <v>3863</v>
      </c>
      <c r="B3427" s="3" t="s">
        <v>31</v>
      </c>
      <c r="C3427" s="3" t="s">
        <v>432</v>
      </c>
      <c r="D3427" s="3" t="s">
        <v>64</v>
      </c>
      <c r="E3427" s="3" t="s">
        <v>28</v>
      </c>
      <c r="F3427" s="3">
        <v>2675.38</v>
      </c>
      <c r="G3427" s="3">
        <v>0</v>
      </c>
      <c r="H3427" s="3">
        <v>2675.38</v>
      </c>
      <c r="I3427" s="3" t="s">
        <v>56</v>
      </c>
      <c r="J3427" s="5">
        <v>1</v>
      </c>
      <c r="K3427" t="str">
        <f>_xlfn.XLOOKUP(D3427, dim_channels!A:A, dim_channels!C:C, "Not Found")</f>
        <v>Direct</v>
      </c>
      <c r="L3427" t="str">
        <f>_xlfn.XLOOKUP(D3427, dim_channels!A:A, dim_channels!B:B, "Not Found")</f>
        <v>Direct Website</v>
      </c>
    </row>
    <row r="3428" spans="1:12" x14ac:dyDescent="0.2">
      <c r="A3428" s="2" t="s">
        <v>3864</v>
      </c>
      <c r="B3428" s="2" t="s">
        <v>195</v>
      </c>
      <c r="C3428" s="2" t="s">
        <v>283</v>
      </c>
      <c r="D3428" s="2" t="s">
        <v>33</v>
      </c>
      <c r="E3428" s="2" t="s">
        <v>60</v>
      </c>
      <c r="F3428" s="2">
        <v>10819.06</v>
      </c>
      <c r="G3428" s="2">
        <v>0</v>
      </c>
      <c r="H3428" s="2">
        <v>10819.06</v>
      </c>
      <c r="I3428" s="2" t="s">
        <v>41</v>
      </c>
      <c r="J3428" s="4">
        <v>1</v>
      </c>
      <c r="K3428" t="str">
        <f>_xlfn.XLOOKUP(D3428, dim_channels!A:A, dim_channels!C:C, "Not Found")</f>
        <v>OTA</v>
      </c>
      <c r="L3428" t="str">
        <f>_xlfn.XLOOKUP(D3428, dim_channels!A:A, dim_channels!B:B, "Not Found")</f>
        <v>Booking.com</v>
      </c>
    </row>
    <row r="3429" spans="1:12" x14ac:dyDescent="0.2">
      <c r="A3429" s="3" t="s">
        <v>3865</v>
      </c>
      <c r="B3429" s="3" t="s">
        <v>382</v>
      </c>
      <c r="C3429" s="3" t="s">
        <v>98</v>
      </c>
      <c r="D3429" s="3" t="s">
        <v>45</v>
      </c>
      <c r="E3429" s="3" t="s">
        <v>46</v>
      </c>
      <c r="F3429" s="3">
        <v>6759.8</v>
      </c>
      <c r="G3429" s="3">
        <v>337.99</v>
      </c>
      <c r="H3429" s="3">
        <v>6421.81</v>
      </c>
      <c r="I3429" s="3" t="s">
        <v>56</v>
      </c>
      <c r="J3429" s="5">
        <v>1.0526315789473679</v>
      </c>
      <c r="K3429" t="str">
        <f>_xlfn.XLOOKUP(D3429, dim_channels!A:A, dim_channels!C:C, "Not Found")</f>
        <v>Corporate</v>
      </c>
      <c r="L3429" t="str">
        <f>_xlfn.XLOOKUP(D3429, dim_channels!A:A, dim_channels!B:B, "Not Found")</f>
        <v>Corporate Direct</v>
      </c>
    </row>
    <row r="3430" spans="1:12" x14ac:dyDescent="0.2">
      <c r="A3430" s="2" t="s">
        <v>3866</v>
      </c>
      <c r="B3430" s="2" t="s">
        <v>285</v>
      </c>
      <c r="C3430" s="2" t="s">
        <v>184</v>
      </c>
      <c r="D3430" s="2" t="s">
        <v>52</v>
      </c>
      <c r="E3430" s="2" t="s">
        <v>60</v>
      </c>
      <c r="F3430" s="2">
        <v>16400.2</v>
      </c>
      <c r="G3430" s="2">
        <v>0</v>
      </c>
      <c r="H3430" s="2">
        <v>16400.2</v>
      </c>
      <c r="I3430" s="2" t="s">
        <v>29</v>
      </c>
      <c r="J3430" s="4">
        <v>1</v>
      </c>
      <c r="K3430" t="str">
        <f>_xlfn.XLOOKUP(D3430, dim_channels!A:A, dim_channels!C:C, "Not Found")</f>
        <v>OTA</v>
      </c>
      <c r="L3430" t="str">
        <f>_xlfn.XLOOKUP(D3430, dim_channels!A:A, dim_channels!B:B, "Not Found")</f>
        <v>Agoda</v>
      </c>
    </row>
    <row r="3431" spans="1:12" x14ac:dyDescent="0.2">
      <c r="A3431" s="3" t="s">
        <v>3867</v>
      </c>
      <c r="B3431" s="3" t="s">
        <v>326</v>
      </c>
      <c r="C3431" s="3" t="s">
        <v>520</v>
      </c>
      <c r="D3431" s="3" t="s">
        <v>64</v>
      </c>
      <c r="E3431" s="3" t="s">
        <v>34</v>
      </c>
      <c r="F3431" s="3">
        <v>10726.94</v>
      </c>
      <c r="G3431" s="3">
        <v>0</v>
      </c>
      <c r="H3431" s="3">
        <v>10726.94</v>
      </c>
      <c r="I3431" s="3" t="s">
        <v>29</v>
      </c>
      <c r="J3431" s="5">
        <v>1</v>
      </c>
      <c r="K3431" t="str">
        <f>_xlfn.XLOOKUP(D3431, dim_channels!A:A, dim_channels!C:C, "Not Found")</f>
        <v>Direct</v>
      </c>
      <c r="L3431" t="str">
        <f>_xlfn.XLOOKUP(D3431, dim_channels!A:A, dim_channels!B:B, "Not Found")</f>
        <v>Direct Website</v>
      </c>
    </row>
    <row r="3432" spans="1:12" x14ac:dyDescent="0.2">
      <c r="A3432" s="2" t="s">
        <v>3868</v>
      </c>
      <c r="B3432" s="2" t="s">
        <v>50</v>
      </c>
      <c r="C3432" s="2" t="s">
        <v>573</v>
      </c>
      <c r="D3432" s="2" t="s">
        <v>114</v>
      </c>
      <c r="E3432" s="2" t="s">
        <v>115</v>
      </c>
      <c r="F3432" s="2">
        <v>13270.4</v>
      </c>
      <c r="G3432" s="2">
        <v>1327.04</v>
      </c>
      <c r="H3432" s="2">
        <v>11943.36</v>
      </c>
      <c r="I3432" s="2" t="s">
        <v>29</v>
      </c>
      <c r="J3432" s="4">
        <v>1.1111111111111109</v>
      </c>
      <c r="K3432" t="str">
        <f>_xlfn.XLOOKUP(D3432, dim_channels!A:A, dim_channels!C:C, "Not Found")</f>
        <v>Offline</v>
      </c>
      <c r="L3432" t="str">
        <f>_xlfn.XLOOKUP(D3432, dim_channels!A:A, dim_channels!B:B, "Not Found")</f>
        <v>Travel Agency</v>
      </c>
    </row>
    <row r="3433" spans="1:12" x14ac:dyDescent="0.2">
      <c r="A3433" s="3" t="s">
        <v>3869</v>
      </c>
      <c r="B3433" s="3" t="s">
        <v>297</v>
      </c>
      <c r="C3433" s="3" t="s">
        <v>70</v>
      </c>
      <c r="D3433" s="3" t="s">
        <v>33</v>
      </c>
      <c r="E3433" s="3" t="s">
        <v>34</v>
      </c>
      <c r="F3433" s="3">
        <v>6083.57</v>
      </c>
      <c r="G3433" s="3">
        <v>912.54</v>
      </c>
      <c r="H3433" s="3">
        <v>5171.03</v>
      </c>
      <c r="I3433" s="3" t="s">
        <v>56</v>
      </c>
      <c r="J3433" s="5">
        <v>1.176471612038607</v>
      </c>
      <c r="K3433" t="str">
        <f>_xlfn.XLOOKUP(D3433, dim_channels!A:A, dim_channels!C:C, "Not Found")</f>
        <v>OTA</v>
      </c>
      <c r="L3433" t="str">
        <f>_xlfn.XLOOKUP(D3433, dim_channels!A:A, dim_channels!B:B, "Not Found")</f>
        <v>Booking.com</v>
      </c>
    </row>
    <row r="3434" spans="1:12" x14ac:dyDescent="0.2">
      <c r="A3434" s="2" t="s">
        <v>3870</v>
      </c>
      <c r="B3434" s="2" t="s">
        <v>388</v>
      </c>
      <c r="C3434" s="2" t="s">
        <v>468</v>
      </c>
      <c r="D3434" s="2" t="s">
        <v>33</v>
      </c>
      <c r="E3434" s="2" t="s">
        <v>28</v>
      </c>
      <c r="F3434" s="2">
        <v>8053.49</v>
      </c>
      <c r="G3434" s="2">
        <v>1208.02</v>
      </c>
      <c r="H3434" s="2">
        <v>6845.47</v>
      </c>
      <c r="I3434" s="2" t="s">
        <v>29</v>
      </c>
      <c r="J3434" s="4">
        <v>1.176469986721145</v>
      </c>
      <c r="K3434" t="str">
        <f>_xlfn.XLOOKUP(D3434, dim_channels!A:A, dim_channels!C:C, "Not Found")</f>
        <v>OTA</v>
      </c>
      <c r="L3434" t="str">
        <f>_xlfn.XLOOKUP(D3434, dim_channels!A:A, dim_channels!B:B, "Not Found")</f>
        <v>Booking.com</v>
      </c>
    </row>
    <row r="3435" spans="1:12" x14ac:dyDescent="0.2">
      <c r="A3435" s="3" t="s">
        <v>3871</v>
      </c>
      <c r="B3435" s="3" t="s">
        <v>1101</v>
      </c>
      <c r="C3435" s="3" t="s">
        <v>468</v>
      </c>
      <c r="D3435" s="3" t="s">
        <v>45</v>
      </c>
      <c r="E3435" s="3" t="s">
        <v>46</v>
      </c>
      <c r="F3435" s="3">
        <v>2739.35</v>
      </c>
      <c r="G3435" s="3">
        <v>136.97</v>
      </c>
      <c r="H3435" s="3">
        <v>2602.38</v>
      </c>
      <c r="I3435" s="3" t="s">
        <v>29</v>
      </c>
      <c r="J3435" s="5">
        <v>1.052632590167462</v>
      </c>
      <c r="K3435" t="str">
        <f>_xlfn.XLOOKUP(D3435, dim_channels!A:A, dim_channels!C:C, "Not Found")</f>
        <v>Corporate</v>
      </c>
      <c r="L3435" t="str">
        <f>_xlfn.XLOOKUP(D3435, dim_channels!A:A, dim_channels!B:B, "Not Found")</f>
        <v>Corporate Direct</v>
      </c>
    </row>
    <row r="3436" spans="1:12" x14ac:dyDescent="0.2">
      <c r="A3436" s="2" t="s">
        <v>3872</v>
      </c>
      <c r="B3436" s="2" t="s">
        <v>546</v>
      </c>
      <c r="C3436" s="2" t="s">
        <v>133</v>
      </c>
      <c r="D3436" s="2" t="s">
        <v>52</v>
      </c>
      <c r="E3436" s="2" t="s">
        <v>60</v>
      </c>
      <c r="F3436" s="2">
        <v>6241.44</v>
      </c>
      <c r="G3436" s="2">
        <v>0</v>
      </c>
      <c r="H3436" s="2">
        <v>6241.44</v>
      </c>
      <c r="I3436" s="2" t="s">
        <v>29</v>
      </c>
      <c r="J3436" s="4">
        <v>1</v>
      </c>
      <c r="K3436" t="str">
        <f>_xlfn.XLOOKUP(D3436, dim_channels!A:A, dim_channels!C:C, "Not Found")</f>
        <v>OTA</v>
      </c>
      <c r="L3436" t="str">
        <f>_xlfn.XLOOKUP(D3436, dim_channels!A:A, dim_channels!B:B, "Not Found")</f>
        <v>Agoda</v>
      </c>
    </row>
    <row r="3437" spans="1:12" x14ac:dyDescent="0.2">
      <c r="A3437" s="3" t="s">
        <v>3873</v>
      </c>
      <c r="B3437" s="3" t="s">
        <v>337</v>
      </c>
      <c r="C3437" s="3" t="s">
        <v>212</v>
      </c>
      <c r="D3437" s="3" t="s">
        <v>33</v>
      </c>
      <c r="E3437" s="3" t="s">
        <v>60</v>
      </c>
      <c r="F3437" s="3">
        <v>4254.83</v>
      </c>
      <c r="G3437" s="3">
        <v>0</v>
      </c>
      <c r="H3437" s="3">
        <v>4254.83</v>
      </c>
      <c r="I3437" s="3" t="s">
        <v>41</v>
      </c>
      <c r="J3437" s="5">
        <v>1</v>
      </c>
      <c r="K3437" t="str">
        <f>_xlfn.XLOOKUP(D3437, dim_channels!A:A, dim_channels!C:C, "Not Found")</f>
        <v>OTA</v>
      </c>
      <c r="L3437" t="str">
        <f>_xlfn.XLOOKUP(D3437, dim_channels!A:A, dim_channels!B:B, "Not Found")</f>
        <v>Booking.com</v>
      </c>
    </row>
    <row r="3438" spans="1:12" x14ac:dyDescent="0.2">
      <c r="A3438" s="2" t="s">
        <v>3874</v>
      </c>
      <c r="B3438" s="2" t="s">
        <v>192</v>
      </c>
      <c r="C3438" s="2" t="s">
        <v>443</v>
      </c>
      <c r="D3438" s="2" t="s">
        <v>45</v>
      </c>
      <c r="E3438" s="2" t="s">
        <v>89</v>
      </c>
      <c r="F3438" s="2">
        <v>14718.76</v>
      </c>
      <c r="G3438" s="2">
        <v>0</v>
      </c>
      <c r="H3438" s="2">
        <v>14718.76</v>
      </c>
      <c r="I3438" s="2" t="s">
        <v>29</v>
      </c>
      <c r="J3438" s="4">
        <v>1</v>
      </c>
      <c r="K3438" t="str">
        <f>_xlfn.XLOOKUP(D3438, dim_channels!A:A, dim_channels!C:C, "Not Found")</f>
        <v>Corporate</v>
      </c>
      <c r="L3438" t="str">
        <f>_xlfn.XLOOKUP(D3438, dim_channels!A:A, dim_channels!B:B, "Not Found")</f>
        <v>Corporate Direct</v>
      </c>
    </row>
    <row r="3439" spans="1:12" x14ac:dyDescent="0.2">
      <c r="A3439" s="3" t="s">
        <v>3875</v>
      </c>
      <c r="B3439" s="3" t="s">
        <v>314</v>
      </c>
      <c r="C3439" s="3" t="s">
        <v>264</v>
      </c>
      <c r="D3439" s="3" t="s">
        <v>206</v>
      </c>
      <c r="E3439" s="3" t="s">
        <v>207</v>
      </c>
      <c r="F3439" s="3">
        <v>13688.74</v>
      </c>
      <c r="G3439" s="3">
        <v>0</v>
      </c>
      <c r="H3439" s="3">
        <v>13688.74</v>
      </c>
      <c r="I3439" s="3" t="s">
        <v>41</v>
      </c>
      <c r="J3439" s="5">
        <v>1</v>
      </c>
      <c r="K3439" t="str">
        <f>_xlfn.XLOOKUP(D3439, dim_channels!A:A, dim_channels!C:C, "Not Found")</f>
        <v>Direct</v>
      </c>
      <c r="L3439" t="str">
        <f>_xlfn.XLOOKUP(D3439, dim_channels!A:A, dim_channels!B:B, "Not Found")</f>
        <v>Walk-in</v>
      </c>
    </row>
    <row r="3440" spans="1:12" x14ac:dyDescent="0.2">
      <c r="A3440" s="2" t="s">
        <v>3876</v>
      </c>
      <c r="B3440" s="2" t="s">
        <v>498</v>
      </c>
      <c r="C3440" s="2" t="s">
        <v>666</v>
      </c>
      <c r="D3440" s="2" t="s">
        <v>27</v>
      </c>
      <c r="E3440" s="2" t="s">
        <v>34</v>
      </c>
      <c r="F3440" s="2">
        <v>6339.4</v>
      </c>
      <c r="G3440" s="2">
        <v>1141.0899999999999</v>
      </c>
      <c r="H3440" s="2">
        <v>5198.3100000000004</v>
      </c>
      <c r="I3440" s="2" t="s">
        <v>56</v>
      </c>
      <c r="J3440" s="4">
        <v>1.21951172592631</v>
      </c>
      <c r="K3440" t="str">
        <f>_xlfn.XLOOKUP(D3440, dim_channels!A:A, dim_channels!C:C, "Not Found")</f>
        <v>OTA</v>
      </c>
      <c r="L3440" t="str">
        <f>_xlfn.XLOOKUP(D3440, dim_channels!A:A, dim_channels!B:B, "Not Found")</f>
        <v>Expedia</v>
      </c>
    </row>
    <row r="3441" spans="1:12" x14ac:dyDescent="0.2">
      <c r="A3441" s="3" t="s">
        <v>3877</v>
      </c>
      <c r="B3441" s="3" t="s">
        <v>705</v>
      </c>
      <c r="C3441" s="3" t="s">
        <v>512</v>
      </c>
      <c r="D3441" s="3" t="s">
        <v>33</v>
      </c>
      <c r="E3441" s="3" t="s">
        <v>28</v>
      </c>
      <c r="F3441" s="3">
        <v>9682.07</v>
      </c>
      <c r="G3441" s="3">
        <v>1452.31</v>
      </c>
      <c r="H3441" s="3">
        <v>8229.76</v>
      </c>
      <c r="I3441" s="3" t="s">
        <v>29</v>
      </c>
      <c r="J3441" s="5">
        <v>1.17647051675869</v>
      </c>
      <c r="K3441" t="str">
        <f>_xlfn.XLOOKUP(D3441, dim_channels!A:A, dim_channels!C:C, "Not Found")</f>
        <v>OTA</v>
      </c>
      <c r="L3441" t="str">
        <f>_xlfn.XLOOKUP(D3441, dim_channels!A:A, dim_channels!B:B, "Not Found")</f>
        <v>Booking.com</v>
      </c>
    </row>
    <row r="3442" spans="1:12" x14ac:dyDescent="0.2">
      <c r="A3442" s="2" t="s">
        <v>3878</v>
      </c>
      <c r="B3442" s="2" t="s">
        <v>492</v>
      </c>
      <c r="C3442" s="2" t="s">
        <v>471</v>
      </c>
      <c r="D3442" s="2" t="s">
        <v>33</v>
      </c>
      <c r="E3442" s="2" t="s">
        <v>28</v>
      </c>
      <c r="F3442" s="2">
        <v>8519.7800000000007</v>
      </c>
      <c r="G3442" s="2">
        <v>1277.97</v>
      </c>
      <c r="H3442" s="2">
        <v>7241.81</v>
      </c>
      <c r="I3442" s="2" t="s">
        <v>29</v>
      </c>
      <c r="J3442" s="4">
        <v>1.176471075601266</v>
      </c>
      <c r="K3442" t="str">
        <f>_xlfn.XLOOKUP(D3442, dim_channels!A:A, dim_channels!C:C, "Not Found")</f>
        <v>OTA</v>
      </c>
      <c r="L3442" t="str">
        <f>_xlfn.XLOOKUP(D3442, dim_channels!A:A, dim_channels!B:B, "Not Found")</f>
        <v>Booking.com</v>
      </c>
    </row>
    <row r="3443" spans="1:12" x14ac:dyDescent="0.2">
      <c r="A3443" s="3" t="s">
        <v>3879</v>
      </c>
      <c r="B3443" s="3" t="s">
        <v>725</v>
      </c>
      <c r="C3443" s="3" t="s">
        <v>376</v>
      </c>
      <c r="D3443" s="3" t="s">
        <v>52</v>
      </c>
      <c r="E3443" s="3" t="s">
        <v>60</v>
      </c>
      <c r="F3443" s="3">
        <v>5251.07</v>
      </c>
      <c r="G3443" s="3">
        <v>0</v>
      </c>
      <c r="H3443" s="3">
        <v>5251.07</v>
      </c>
      <c r="I3443" s="3" t="s">
        <v>29</v>
      </c>
      <c r="J3443" s="5">
        <v>1</v>
      </c>
      <c r="K3443" t="str">
        <f>_xlfn.XLOOKUP(D3443, dim_channels!A:A, dim_channels!C:C, "Not Found")</f>
        <v>OTA</v>
      </c>
      <c r="L3443" t="str">
        <f>_xlfn.XLOOKUP(D3443, dim_channels!A:A, dim_channels!B:B, "Not Found")</f>
        <v>Agoda</v>
      </c>
    </row>
    <row r="3444" spans="1:12" x14ac:dyDescent="0.2">
      <c r="A3444" s="2" t="s">
        <v>3880</v>
      </c>
      <c r="B3444" s="2" t="s">
        <v>384</v>
      </c>
      <c r="C3444" s="2" t="s">
        <v>321</v>
      </c>
      <c r="D3444" s="2" t="s">
        <v>27</v>
      </c>
      <c r="E3444" s="2" t="s">
        <v>28</v>
      </c>
      <c r="F3444" s="2">
        <v>14503.39</v>
      </c>
      <c r="G3444" s="2">
        <v>2610.61</v>
      </c>
      <c r="H3444" s="2">
        <v>11892.78</v>
      </c>
      <c r="I3444" s="2" t="s">
        <v>29</v>
      </c>
      <c r="J3444" s="4">
        <v>1.2195121746135049</v>
      </c>
      <c r="K3444" t="str">
        <f>_xlfn.XLOOKUP(D3444, dim_channels!A:A, dim_channels!C:C, "Not Found")</f>
        <v>OTA</v>
      </c>
      <c r="L3444" t="str">
        <f>_xlfn.XLOOKUP(D3444, dim_channels!A:A, dim_channels!B:B, "Not Found")</f>
        <v>Expedia</v>
      </c>
    </row>
    <row r="3445" spans="1:12" x14ac:dyDescent="0.2">
      <c r="A3445" s="3" t="s">
        <v>3881</v>
      </c>
      <c r="B3445" s="3" t="s">
        <v>145</v>
      </c>
      <c r="C3445" s="3" t="s">
        <v>426</v>
      </c>
      <c r="D3445" s="3" t="s">
        <v>33</v>
      </c>
      <c r="E3445" s="3" t="s">
        <v>28</v>
      </c>
      <c r="F3445" s="3">
        <v>12898.44</v>
      </c>
      <c r="G3445" s="3">
        <v>1934.77</v>
      </c>
      <c r="H3445" s="3">
        <v>10963.67</v>
      </c>
      <c r="I3445" s="3" t="s">
        <v>29</v>
      </c>
      <c r="J3445" s="5">
        <v>1.1764710174603941</v>
      </c>
      <c r="K3445" t="str">
        <f>_xlfn.XLOOKUP(D3445, dim_channels!A:A, dim_channels!C:C, "Not Found")</f>
        <v>OTA</v>
      </c>
      <c r="L3445" t="str">
        <f>_xlfn.XLOOKUP(D3445, dim_channels!A:A, dim_channels!B:B, "Not Found")</f>
        <v>Booking.com</v>
      </c>
    </row>
    <row r="3446" spans="1:12" x14ac:dyDescent="0.2">
      <c r="A3446" s="2" t="s">
        <v>3882</v>
      </c>
      <c r="B3446" s="2" t="s">
        <v>94</v>
      </c>
      <c r="C3446" s="2" t="s">
        <v>435</v>
      </c>
      <c r="D3446" s="2" t="s">
        <v>52</v>
      </c>
      <c r="E3446" s="2" t="s">
        <v>60</v>
      </c>
      <c r="F3446" s="2">
        <v>5812.24</v>
      </c>
      <c r="G3446" s="2">
        <v>0</v>
      </c>
      <c r="H3446" s="2">
        <v>5812.24</v>
      </c>
      <c r="I3446" s="2" t="s">
        <v>29</v>
      </c>
      <c r="J3446" s="4">
        <v>1</v>
      </c>
      <c r="K3446" t="str">
        <f>_xlfn.XLOOKUP(D3446, dim_channels!A:A, dim_channels!C:C, "Not Found")</f>
        <v>OTA</v>
      </c>
      <c r="L3446" t="str">
        <f>_xlfn.XLOOKUP(D3446, dim_channels!A:A, dim_channels!B:B, "Not Found")</f>
        <v>Agoda</v>
      </c>
    </row>
    <row r="3447" spans="1:12" x14ac:dyDescent="0.2">
      <c r="A3447" s="3" t="s">
        <v>3883</v>
      </c>
      <c r="B3447" s="3" t="s">
        <v>73</v>
      </c>
      <c r="C3447" s="3" t="s">
        <v>1610</v>
      </c>
      <c r="D3447" s="3" t="s">
        <v>64</v>
      </c>
      <c r="E3447" s="3" t="s">
        <v>34</v>
      </c>
      <c r="F3447" s="3">
        <v>12358.25</v>
      </c>
      <c r="G3447" s="3">
        <v>0</v>
      </c>
      <c r="H3447" s="3">
        <v>12358.25</v>
      </c>
      <c r="I3447" s="3" t="s">
        <v>56</v>
      </c>
      <c r="J3447" s="5">
        <v>1</v>
      </c>
      <c r="K3447" t="str">
        <f>_xlfn.XLOOKUP(D3447, dim_channels!A:A, dim_channels!C:C, "Not Found")</f>
        <v>Direct</v>
      </c>
      <c r="L3447" t="str">
        <f>_xlfn.XLOOKUP(D3447, dim_channels!A:A, dim_channels!B:B, "Not Found")</f>
        <v>Direct Website</v>
      </c>
    </row>
    <row r="3448" spans="1:12" x14ac:dyDescent="0.2">
      <c r="A3448" s="2" t="s">
        <v>3884</v>
      </c>
      <c r="B3448" s="2" t="s">
        <v>418</v>
      </c>
      <c r="C3448" s="2" t="s">
        <v>863</v>
      </c>
      <c r="D3448" s="2" t="s">
        <v>114</v>
      </c>
      <c r="E3448" s="2" t="s">
        <v>115</v>
      </c>
      <c r="F3448" s="2">
        <v>15089.44</v>
      </c>
      <c r="G3448" s="2">
        <v>1508.94</v>
      </c>
      <c r="H3448" s="2">
        <v>13580.5</v>
      </c>
      <c r="I3448" s="2" t="s">
        <v>56</v>
      </c>
      <c r="J3448" s="4">
        <v>1.1111107838444829</v>
      </c>
      <c r="K3448" t="str">
        <f>_xlfn.XLOOKUP(D3448, dim_channels!A:A, dim_channels!C:C, "Not Found")</f>
        <v>Offline</v>
      </c>
      <c r="L3448" t="str">
        <f>_xlfn.XLOOKUP(D3448, dim_channels!A:A, dim_channels!B:B, "Not Found")</f>
        <v>Travel Agency</v>
      </c>
    </row>
    <row r="3449" spans="1:12" x14ac:dyDescent="0.2">
      <c r="A3449" s="3" t="s">
        <v>3885</v>
      </c>
      <c r="B3449" s="3" t="s">
        <v>249</v>
      </c>
      <c r="C3449" s="3" t="s">
        <v>78</v>
      </c>
      <c r="D3449" s="3" t="s">
        <v>33</v>
      </c>
      <c r="E3449" s="3" t="s">
        <v>60</v>
      </c>
      <c r="F3449" s="3">
        <v>5513.72</v>
      </c>
      <c r="G3449" s="3">
        <v>0</v>
      </c>
      <c r="H3449" s="3">
        <v>5513.72</v>
      </c>
      <c r="I3449" s="3" t="s">
        <v>41</v>
      </c>
      <c r="J3449" s="5">
        <v>1</v>
      </c>
      <c r="K3449" t="str">
        <f>_xlfn.XLOOKUP(D3449, dim_channels!A:A, dim_channels!C:C, "Not Found")</f>
        <v>OTA</v>
      </c>
      <c r="L3449" t="str">
        <f>_xlfn.XLOOKUP(D3449, dim_channels!A:A, dim_channels!B:B, "Not Found")</f>
        <v>Booking.com</v>
      </c>
    </row>
    <row r="3450" spans="1:12" x14ac:dyDescent="0.2">
      <c r="A3450" s="2" t="s">
        <v>3886</v>
      </c>
      <c r="B3450" s="2" t="s">
        <v>996</v>
      </c>
      <c r="C3450" s="2" t="s">
        <v>351</v>
      </c>
      <c r="D3450" s="2" t="s">
        <v>114</v>
      </c>
      <c r="E3450" s="2" t="s">
        <v>115</v>
      </c>
      <c r="F3450" s="2">
        <v>5148.66</v>
      </c>
      <c r="G3450" s="2">
        <v>514.87</v>
      </c>
      <c r="H3450" s="2">
        <v>4633.79</v>
      </c>
      <c r="I3450" s="2" t="s">
        <v>29</v>
      </c>
      <c r="J3450" s="4">
        <v>1.111112070249191</v>
      </c>
      <c r="K3450" t="str">
        <f>_xlfn.XLOOKUP(D3450, dim_channels!A:A, dim_channels!C:C, "Not Found")</f>
        <v>Offline</v>
      </c>
      <c r="L3450" t="str">
        <f>_xlfn.XLOOKUP(D3450, dim_channels!A:A, dim_channels!B:B, "Not Found")</f>
        <v>Travel Agency</v>
      </c>
    </row>
    <row r="3451" spans="1:12" x14ac:dyDescent="0.2">
      <c r="A3451" s="3" t="s">
        <v>3887</v>
      </c>
      <c r="B3451" s="3" t="s">
        <v>226</v>
      </c>
      <c r="C3451" s="3" t="s">
        <v>326</v>
      </c>
      <c r="D3451" s="3" t="s">
        <v>64</v>
      </c>
      <c r="E3451" s="3" t="s">
        <v>34</v>
      </c>
      <c r="F3451" s="3">
        <v>5573.71</v>
      </c>
      <c r="G3451" s="3">
        <v>0</v>
      </c>
      <c r="H3451" s="3">
        <v>5573.71</v>
      </c>
      <c r="I3451" s="3" t="s">
        <v>41</v>
      </c>
      <c r="J3451" s="5">
        <v>1</v>
      </c>
      <c r="K3451" t="str">
        <f>_xlfn.XLOOKUP(D3451, dim_channels!A:A, dim_channels!C:C, "Not Found")</f>
        <v>Direct</v>
      </c>
      <c r="L3451" t="str">
        <f>_xlfn.XLOOKUP(D3451, dim_channels!A:A, dim_channels!B:B, "Not Found")</f>
        <v>Direct Website</v>
      </c>
    </row>
    <row r="3452" spans="1:12" x14ac:dyDescent="0.2">
      <c r="A3452" s="2" t="s">
        <v>3888</v>
      </c>
      <c r="B3452" s="2" t="s">
        <v>256</v>
      </c>
      <c r="C3452" s="2" t="s">
        <v>371</v>
      </c>
      <c r="D3452" s="2" t="s">
        <v>206</v>
      </c>
      <c r="E3452" s="2" t="s">
        <v>207</v>
      </c>
      <c r="F3452" s="2">
        <v>25783.68</v>
      </c>
      <c r="G3452" s="2">
        <v>0</v>
      </c>
      <c r="H3452" s="2">
        <v>25783.68</v>
      </c>
      <c r="I3452" s="2" t="s">
        <v>41</v>
      </c>
      <c r="J3452" s="4">
        <v>1</v>
      </c>
      <c r="K3452" t="str">
        <f>_xlfn.XLOOKUP(D3452, dim_channels!A:A, dim_channels!C:C, "Not Found")</f>
        <v>Direct</v>
      </c>
      <c r="L3452" t="str">
        <f>_xlfn.XLOOKUP(D3452, dim_channels!A:A, dim_channels!B:B, "Not Found")</f>
        <v>Walk-in</v>
      </c>
    </row>
    <row r="3453" spans="1:12" x14ac:dyDescent="0.2">
      <c r="A3453" s="3" t="s">
        <v>3889</v>
      </c>
      <c r="B3453" s="3" t="s">
        <v>708</v>
      </c>
      <c r="C3453" s="3" t="s">
        <v>282</v>
      </c>
      <c r="D3453" s="3" t="s">
        <v>114</v>
      </c>
      <c r="E3453" s="3" t="s">
        <v>46</v>
      </c>
      <c r="F3453" s="3">
        <v>8415.69</v>
      </c>
      <c r="G3453" s="3">
        <v>841.57</v>
      </c>
      <c r="H3453" s="3">
        <v>7574.12</v>
      </c>
      <c r="I3453" s="3" t="s">
        <v>29</v>
      </c>
      <c r="J3453" s="5">
        <v>1.1111112578094879</v>
      </c>
      <c r="K3453" t="str">
        <f>_xlfn.XLOOKUP(D3453, dim_channels!A:A, dim_channels!C:C, "Not Found")</f>
        <v>Offline</v>
      </c>
      <c r="L3453" t="str">
        <f>_xlfn.XLOOKUP(D3453, dim_channels!A:A, dim_channels!B:B, "Not Found")</f>
        <v>Travel Agency</v>
      </c>
    </row>
    <row r="3454" spans="1:12" x14ac:dyDescent="0.2">
      <c r="A3454" s="2" t="s">
        <v>3890</v>
      </c>
      <c r="B3454" s="2" t="s">
        <v>282</v>
      </c>
      <c r="C3454" s="2" t="s">
        <v>787</v>
      </c>
      <c r="D3454" s="2" t="s">
        <v>33</v>
      </c>
      <c r="E3454" s="2" t="s">
        <v>34</v>
      </c>
      <c r="F3454" s="2">
        <v>3337.01</v>
      </c>
      <c r="G3454" s="2">
        <v>500.55</v>
      </c>
      <c r="H3454" s="2">
        <v>2836.46</v>
      </c>
      <c r="I3454" s="2" t="s">
        <v>29</v>
      </c>
      <c r="J3454" s="4">
        <v>1.176469966084486</v>
      </c>
      <c r="K3454" t="str">
        <f>_xlfn.XLOOKUP(D3454, dim_channels!A:A, dim_channels!C:C, "Not Found")</f>
        <v>OTA</v>
      </c>
      <c r="L3454" t="str">
        <f>_xlfn.XLOOKUP(D3454, dim_channels!A:A, dim_channels!B:B, "Not Found")</f>
        <v>Booking.com</v>
      </c>
    </row>
    <row r="3455" spans="1:12" x14ac:dyDescent="0.2">
      <c r="A3455" s="3" t="s">
        <v>3891</v>
      </c>
      <c r="B3455" s="3" t="s">
        <v>564</v>
      </c>
      <c r="C3455" s="3" t="s">
        <v>76</v>
      </c>
      <c r="D3455" s="3" t="s">
        <v>33</v>
      </c>
      <c r="E3455" s="3" t="s">
        <v>28</v>
      </c>
      <c r="F3455" s="3">
        <v>5707.7</v>
      </c>
      <c r="G3455" s="3">
        <v>856.16</v>
      </c>
      <c r="H3455" s="3">
        <v>4851.54</v>
      </c>
      <c r="I3455" s="3" t="s">
        <v>56</v>
      </c>
      <c r="J3455" s="5">
        <v>1.17647180070658</v>
      </c>
      <c r="K3455" t="str">
        <f>_xlfn.XLOOKUP(D3455, dim_channels!A:A, dim_channels!C:C, "Not Found")</f>
        <v>OTA</v>
      </c>
      <c r="L3455" t="str">
        <f>_xlfn.XLOOKUP(D3455, dim_channels!A:A, dim_channels!B:B, "Not Found")</f>
        <v>Booking.com</v>
      </c>
    </row>
    <row r="3456" spans="1:12" x14ac:dyDescent="0.2">
      <c r="A3456" s="2" t="s">
        <v>3892</v>
      </c>
      <c r="B3456" s="2" t="s">
        <v>113</v>
      </c>
      <c r="C3456" s="2" t="s">
        <v>478</v>
      </c>
      <c r="D3456" s="2" t="s">
        <v>27</v>
      </c>
      <c r="E3456" s="2" t="s">
        <v>34</v>
      </c>
      <c r="F3456" s="2">
        <v>9609.9599999999991</v>
      </c>
      <c r="G3456" s="2">
        <v>1729.79</v>
      </c>
      <c r="H3456" s="2">
        <v>7880.17</v>
      </c>
      <c r="I3456" s="2" t="s">
        <v>29</v>
      </c>
      <c r="J3456" s="4">
        <v>1.219511761802093</v>
      </c>
      <c r="K3456" t="str">
        <f>_xlfn.XLOOKUP(D3456, dim_channels!A:A, dim_channels!C:C, "Not Found")</f>
        <v>OTA</v>
      </c>
      <c r="L3456" t="str">
        <f>_xlfn.XLOOKUP(D3456, dim_channels!A:A, dim_channels!B:B, "Not Found")</f>
        <v>Expedia</v>
      </c>
    </row>
    <row r="3457" spans="1:12" x14ac:dyDescent="0.2">
      <c r="A3457" s="3" t="s">
        <v>3893</v>
      </c>
      <c r="B3457" s="3" t="s">
        <v>904</v>
      </c>
      <c r="C3457" s="3" t="s">
        <v>740</v>
      </c>
      <c r="D3457" s="3" t="s">
        <v>27</v>
      </c>
      <c r="E3457" s="3" t="s">
        <v>28</v>
      </c>
      <c r="F3457" s="3">
        <v>3246.42</v>
      </c>
      <c r="G3457" s="3">
        <v>584.36</v>
      </c>
      <c r="H3457" s="3">
        <v>2662.06</v>
      </c>
      <c r="I3457" s="3" t="s">
        <v>56</v>
      </c>
      <c r="J3457" s="5">
        <v>1.2195142107991559</v>
      </c>
      <c r="K3457" t="str">
        <f>_xlfn.XLOOKUP(D3457, dim_channels!A:A, dim_channels!C:C, "Not Found")</f>
        <v>OTA</v>
      </c>
      <c r="L3457" t="str">
        <f>_xlfn.XLOOKUP(D3457, dim_channels!A:A, dim_channels!B:B, "Not Found")</f>
        <v>Expedia</v>
      </c>
    </row>
    <row r="3458" spans="1:12" x14ac:dyDescent="0.2">
      <c r="A3458" s="2" t="s">
        <v>3894</v>
      </c>
      <c r="B3458" s="2" t="s">
        <v>664</v>
      </c>
      <c r="C3458" s="2" t="s">
        <v>215</v>
      </c>
      <c r="D3458" s="2" t="s">
        <v>169</v>
      </c>
      <c r="E3458" s="2" t="s">
        <v>46</v>
      </c>
      <c r="F3458" s="2">
        <v>3017.03</v>
      </c>
      <c r="G3458" s="2">
        <v>603.41</v>
      </c>
      <c r="H3458" s="2">
        <v>2413.62</v>
      </c>
      <c r="I3458" s="2" t="s">
        <v>56</v>
      </c>
      <c r="J3458" s="4">
        <v>1.2500020715771329</v>
      </c>
      <c r="K3458" t="str">
        <f>_xlfn.XLOOKUP(D3458, dim_channels!A:A, dim_channels!C:C, "Not Found")</f>
        <v>GDS</v>
      </c>
      <c r="L3458" t="str">
        <f>_xlfn.XLOOKUP(D3458, dim_channels!A:A, dim_channels!B:B, "Not Found")</f>
        <v>GDS (Amadeus)</v>
      </c>
    </row>
    <row r="3459" spans="1:12" x14ac:dyDescent="0.2">
      <c r="A3459" s="3" t="s">
        <v>3895</v>
      </c>
      <c r="B3459" s="3" t="s">
        <v>198</v>
      </c>
      <c r="C3459" s="3" t="s">
        <v>602</v>
      </c>
      <c r="D3459" s="3" t="s">
        <v>169</v>
      </c>
      <c r="E3459" s="3" t="s">
        <v>46</v>
      </c>
      <c r="F3459" s="3">
        <v>6409.83</v>
      </c>
      <c r="G3459" s="3">
        <v>1281.97</v>
      </c>
      <c r="H3459" s="3">
        <v>5127.8599999999997</v>
      </c>
      <c r="I3459" s="3" t="s">
        <v>56</v>
      </c>
      <c r="J3459" s="5">
        <v>1.250000975065622</v>
      </c>
      <c r="K3459" t="str">
        <f>_xlfn.XLOOKUP(D3459, dim_channels!A:A, dim_channels!C:C, "Not Found")</f>
        <v>GDS</v>
      </c>
      <c r="L3459" t="str">
        <f>_xlfn.XLOOKUP(D3459, dim_channels!A:A, dim_channels!B:B, "Not Found")</f>
        <v>GDS (Amadeus)</v>
      </c>
    </row>
    <row r="3460" spans="1:12" x14ac:dyDescent="0.2">
      <c r="A3460" s="2" t="s">
        <v>3896</v>
      </c>
      <c r="B3460" s="2" t="s">
        <v>242</v>
      </c>
      <c r="C3460" s="2" t="s">
        <v>702</v>
      </c>
      <c r="D3460" s="2" t="s">
        <v>52</v>
      </c>
      <c r="E3460" s="2" t="s">
        <v>34</v>
      </c>
      <c r="F3460" s="2">
        <v>6194.59</v>
      </c>
      <c r="G3460" s="2">
        <v>743.35</v>
      </c>
      <c r="H3460" s="2">
        <v>5451.24</v>
      </c>
      <c r="I3460" s="2" t="s">
        <v>29</v>
      </c>
      <c r="J3460" s="4">
        <v>1.1363634695959091</v>
      </c>
      <c r="K3460" t="str">
        <f>_xlfn.XLOOKUP(D3460, dim_channels!A:A, dim_channels!C:C, "Not Found")</f>
        <v>OTA</v>
      </c>
      <c r="L3460" t="str">
        <f>_xlfn.XLOOKUP(D3460, dim_channels!A:A, dim_channels!B:B, "Not Found")</f>
        <v>Agoda</v>
      </c>
    </row>
    <row r="3461" spans="1:12" x14ac:dyDescent="0.2">
      <c r="A3461" s="3" t="s">
        <v>3897</v>
      </c>
      <c r="B3461" s="3" t="s">
        <v>139</v>
      </c>
      <c r="C3461" s="3" t="s">
        <v>382</v>
      </c>
      <c r="D3461" s="3" t="s">
        <v>64</v>
      </c>
      <c r="E3461" s="3" t="s">
        <v>28</v>
      </c>
      <c r="F3461" s="3">
        <v>14244.48</v>
      </c>
      <c r="G3461" s="3">
        <v>0</v>
      </c>
      <c r="H3461" s="3">
        <v>14244.48</v>
      </c>
      <c r="I3461" s="3" t="s">
        <v>29</v>
      </c>
      <c r="J3461" s="5">
        <v>1</v>
      </c>
      <c r="K3461" t="str">
        <f>_xlfn.XLOOKUP(D3461, dim_channels!A:A, dim_channels!C:C, "Not Found")</f>
        <v>Direct</v>
      </c>
      <c r="L3461" t="str">
        <f>_xlfn.XLOOKUP(D3461, dim_channels!A:A, dim_channels!B:B, "Not Found")</f>
        <v>Direct Website</v>
      </c>
    </row>
    <row r="3462" spans="1:12" x14ac:dyDescent="0.2">
      <c r="A3462" s="2" t="s">
        <v>3898</v>
      </c>
      <c r="B3462" s="2" t="s">
        <v>983</v>
      </c>
      <c r="C3462" s="2" t="s">
        <v>917</v>
      </c>
      <c r="D3462" s="2" t="s">
        <v>33</v>
      </c>
      <c r="E3462" s="2" t="s">
        <v>60</v>
      </c>
      <c r="F3462" s="2">
        <v>3286.6</v>
      </c>
      <c r="G3462" s="2">
        <v>0</v>
      </c>
      <c r="H3462" s="2">
        <v>3286.6</v>
      </c>
      <c r="I3462" s="2" t="s">
        <v>29</v>
      </c>
      <c r="J3462" s="4">
        <v>1</v>
      </c>
      <c r="K3462" t="str">
        <f>_xlfn.XLOOKUP(D3462, dim_channels!A:A, dim_channels!C:C, "Not Found")</f>
        <v>OTA</v>
      </c>
      <c r="L3462" t="str">
        <f>_xlfn.XLOOKUP(D3462, dim_channels!A:A, dim_channels!B:B, "Not Found")</f>
        <v>Booking.com</v>
      </c>
    </row>
    <row r="3463" spans="1:12" x14ac:dyDescent="0.2">
      <c r="A3463" s="3" t="s">
        <v>3899</v>
      </c>
      <c r="B3463" s="3" t="s">
        <v>153</v>
      </c>
      <c r="C3463" s="3" t="s">
        <v>666</v>
      </c>
      <c r="D3463" s="3" t="s">
        <v>64</v>
      </c>
      <c r="E3463" s="3" t="s">
        <v>28</v>
      </c>
      <c r="F3463" s="3">
        <v>3152.43</v>
      </c>
      <c r="G3463" s="3">
        <v>0</v>
      </c>
      <c r="H3463" s="3">
        <v>3152.43</v>
      </c>
      <c r="I3463" s="3" t="s">
        <v>29</v>
      </c>
      <c r="J3463" s="5">
        <v>1</v>
      </c>
      <c r="K3463" t="str">
        <f>_xlfn.XLOOKUP(D3463, dim_channels!A:A, dim_channels!C:C, "Not Found")</f>
        <v>Direct</v>
      </c>
      <c r="L3463" t="str">
        <f>_xlfn.XLOOKUP(D3463, dim_channels!A:A, dim_channels!B:B, "Not Found")</f>
        <v>Direct Website</v>
      </c>
    </row>
    <row r="3464" spans="1:12" x14ac:dyDescent="0.2">
      <c r="A3464" s="2" t="s">
        <v>3900</v>
      </c>
      <c r="B3464" s="2" t="s">
        <v>326</v>
      </c>
      <c r="C3464" s="2" t="s">
        <v>630</v>
      </c>
      <c r="D3464" s="2" t="s">
        <v>52</v>
      </c>
      <c r="E3464" s="2" t="s">
        <v>60</v>
      </c>
      <c r="F3464" s="2">
        <v>2286.65</v>
      </c>
      <c r="G3464" s="2">
        <v>0</v>
      </c>
      <c r="H3464" s="2">
        <v>2286.65</v>
      </c>
      <c r="I3464" s="2" t="s">
        <v>56</v>
      </c>
      <c r="J3464" s="4">
        <v>1</v>
      </c>
      <c r="K3464" t="str">
        <f>_xlfn.XLOOKUP(D3464, dim_channels!A:A, dim_channels!C:C, "Not Found")</f>
        <v>OTA</v>
      </c>
      <c r="L3464" t="str">
        <f>_xlfn.XLOOKUP(D3464, dim_channels!A:A, dim_channels!B:B, "Not Found")</f>
        <v>Agoda</v>
      </c>
    </row>
    <row r="3465" spans="1:12" x14ac:dyDescent="0.2">
      <c r="A3465" s="3" t="s">
        <v>3901</v>
      </c>
      <c r="B3465" s="3" t="s">
        <v>247</v>
      </c>
      <c r="C3465" s="3" t="s">
        <v>63</v>
      </c>
      <c r="D3465" s="3" t="s">
        <v>33</v>
      </c>
      <c r="E3465" s="3" t="s">
        <v>34</v>
      </c>
      <c r="F3465" s="3">
        <v>2842.61</v>
      </c>
      <c r="G3465" s="3">
        <v>426.39</v>
      </c>
      <c r="H3465" s="3">
        <v>2416.2199999999998</v>
      </c>
      <c r="I3465" s="3" t="s">
        <v>29</v>
      </c>
      <c r="J3465" s="5">
        <v>1.1764698578771799</v>
      </c>
      <c r="K3465" t="str">
        <f>_xlfn.XLOOKUP(D3465, dim_channels!A:A, dim_channels!C:C, "Not Found")</f>
        <v>OTA</v>
      </c>
      <c r="L3465" t="str">
        <f>_xlfn.XLOOKUP(D3465, dim_channels!A:A, dim_channels!B:B, "Not Found")</f>
        <v>Booking.com</v>
      </c>
    </row>
    <row r="3466" spans="1:12" x14ac:dyDescent="0.2">
      <c r="A3466" s="2" t="s">
        <v>3902</v>
      </c>
      <c r="B3466" s="2" t="s">
        <v>210</v>
      </c>
      <c r="C3466" s="2" t="s">
        <v>215</v>
      </c>
      <c r="D3466" s="2" t="s">
        <v>169</v>
      </c>
      <c r="E3466" s="2" t="s">
        <v>46</v>
      </c>
      <c r="F3466" s="2">
        <v>2963.72</v>
      </c>
      <c r="G3466" s="2">
        <v>592.74</v>
      </c>
      <c r="H3466" s="2">
        <v>2370.98</v>
      </c>
      <c r="I3466" s="2" t="s">
        <v>56</v>
      </c>
      <c r="J3466" s="4">
        <v>1.249997891167365</v>
      </c>
      <c r="K3466" t="str">
        <f>_xlfn.XLOOKUP(D3466, dim_channels!A:A, dim_channels!C:C, "Not Found")</f>
        <v>GDS</v>
      </c>
      <c r="L3466" t="str">
        <f>_xlfn.XLOOKUP(D3466, dim_channels!A:A, dim_channels!B:B, "Not Found")</f>
        <v>GDS (Amadeus)</v>
      </c>
    </row>
    <row r="3467" spans="1:12" x14ac:dyDescent="0.2">
      <c r="A3467" s="3" t="s">
        <v>3903</v>
      </c>
      <c r="B3467" s="3" t="s">
        <v>55</v>
      </c>
      <c r="C3467" s="3" t="s">
        <v>132</v>
      </c>
      <c r="D3467" s="3" t="s">
        <v>33</v>
      </c>
      <c r="E3467" s="3" t="s">
        <v>60</v>
      </c>
      <c r="F3467" s="3">
        <v>5718.78</v>
      </c>
      <c r="G3467" s="3">
        <v>0</v>
      </c>
      <c r="H3467" s="3">
        <v>5718.78</v>
      </c>
      <c r="I3467" s="3" t="s">
        <v>56</v>
      </c>
      <c r="J3467" s="5">
        <v>1</v>
      </c>
      <c r="K3467" t="str">
        <f>_xlfn.XLOOKUP(D3467, dim_channels!A:A, dim_channels!C:C, "Not Found")</f>
        <v>OTA</v>
      </c>
      <c r="L3467" t="str">
        <f>_xlfn.XLOOKUP(D3467, dim_channels!A:A, dim_channels!B:B, "Not Found")</f>
        <v>Booking.com</v>
      </c>
    </row>
    <row r="3468" spans="1:12" x14ac:dyDescent="0.2">
      <c r="A3468" s="2" t="s">
        <v>3904</v>
      </c>
      <c r="B3468" s="2" t="s">
        <v>1234</v>
      </c>
      <c r="C3468" s="2" t="s">
        <v>527</v>
      </c>
      <c r="D3468" s="2" t="s">
        <v>52</v>
      </c>
      <c r="E3468" s="2" t="s">
        <v>60</v>
      </c>
      <c r="F3468" s="2">
        <v>16041.05</v>
      </c>
      <c r="G3468" s="2">
        <v>0</v>
      </c>
      <c r="H3468" s="2">
        <v>16041.05</v>
      </c>
      <c r="I3468" s="2" t="s">
        <v>29</v>
      </c>
      <c r="J3468" s="4">
        <v>1</v>
      </c>
      <c r="K3468" t="str">
        <f>_xlfn.XLOOKUP(D3468, dim_channels!A:A, dim_channels!C:C, "Not Found")</f>
        <v>OTA</v>
      </c>
      <c r="L3468" t="str">
        <f>_xlfn.XLOOKUP(D3468, dim_channels!A:A, dim_channels!B:B, "Not Found")</f>
        <v>Agoda</v>
      </c>
    </row>
    <row r="3469" spans="1:12" x14ac:dyDescent="0.2">
      <c r="A3469" s="3" t="s">
        <v>3905</v>
      </c>
      <c r="B3469" s="3" t="s">
        <v>458</v>
      </c>
      <c r="C3469" s="3" t="s">
        <v>538</v>
      </c>
      <c r="D3469" s="3" t="s">
        <v>27</v>
      </c>
      <c r="E3469" s="3" t="s">
        <v>60</v>
      </c>
      <c r="F3469" s="3">
        <v>25695.45</v>
      </c>
      <c r="G3469" s="3">
        <v>0</v>
      </c>
      <c r="H3469" s="3">
        <v>25695.45</v>
      </c>
      <c r="I3469" s="3" t="s">
        <v>41</v>
      </c>
      <c r="J3469" s="5">
        <v>1</v>
      </c>
      <c r="K3469" t="str">
        <f>_xlfn.XLOOKUP(D3469, dim_channels!A:A, dim_channels!C:C, "Not Found")</f>
        <v>OTA</v>
      </c>
      <c r="L3469" t="str">
        <f>_xlfn.XLOOKUP(D3469, dim_channels!A:A, dim_channels!B:B, "Not Found")</f>
        <v>Expedia</v>
      </c>
    </row>
    <row r="3470" spans="1:12" x14ac:dyDescent="0.2">
      <c r="A3470" s="2" t="s">
        <v>3906</v>
      </c>
      <c r="B3470" s="2" t="s">
        <v>247</v>
      </c>
      <c r="C3470" s="2" t="s">
        <v>54</v>
      </c>
      <c r="D3470" s="2" t="s">
        <v>64</v>
      </c>
      <c r="E3470" s="2" t="s">
        <v>28</v>
      </c>
      <c r="F3470" s="2">
        <v>9432.56</v>
      </c>
      <c r="G3470" s="2">
        <v>0</v>
      </c>
      <c r="H3470" s="2">
        <v>9432.56</v>
      </c>
      <c r="I3470" s="2" t="s">
        <v>29</v>
      </c>
      <c r="J3470" s="4">
        <v>1</v>
      </c>
      <c r="K3470" t="str">
        <f>_xlfn.XLOOKUP(D3470, dim_channels!A:A, dim_channels!C:C, "Not Found")</f>
        <v>Direct</v>
      </c>
      <c r="L3470" t="str">
        <f>_xlfn.XLOOKUP(D3470, dim_channels!A:A, dim_channels!B:B, "Not Found")</f>
        <v>Direct Website</v>
      </c>
    </row>
    <row r="3471" spans="1:12" x14ac:dyDescent="0.2">
      <c r="A3471" s="3" t="s">
        <v>3907</v>
      </c>
      <c r="B3471" s="3" t="s">
        <v>863</v>
      </c>
      <c r="C3471" s="3" t="s">
        <v>706</v>
      </c>
      <c r="D3471" s="3" t="s">
        <v>52</v>
      </c>
      <c r="E3471" s="3" t="s">
        <v>60</v>
      </c>
      <c r="F3471" s="3">
        <v>3656.32</v>
      </c>
      <c r="G3471" s="3">
        <v>0</v>
      </c>
      <c r="H3471" s="3">
        <v>3656.32</v>
      </c>
      <c r="I3471" s="3" t="s">
        <v>29</v>
      </c>
      <c r="J3471" s="5">
        <v>1</v>
      </c>
      <c r="K3471" t="str">
        <f>_xlfn.XLOOKUP(D3471, dim_channels!A:A, dim_channels!C:C, "Not Found")</f>
        <v>OTA</v>
      </c>
      <c r="L3471" t="str">
        <f>_xlfn.XLOOKUP(D3471, dim_channels!A:A, dim_channels!B:B, "Not Found")</f>
        <v>Agoda</v>
      </c>
    </row>
    <row r="3472" spans="1:12" x14ac:dyDescent="0.2">
      <c r="A3472" s="2" t="s">
        <v>3908</v>
      </c>
      <c r="B3472" s="2" t="s">
        <v>708</v>
      </c>
      <c r="C3472" s="2" t="s">
        <v>799</v>
      </c>
      <c r="D3472" s="2" t="s">
        <v>45</v>
      </c>
      <c r="E3472" s="2" t="s">
        <v>46</v>
      </c>
      <c r="F3472" s="2">
        <v>3557.93</v>
      </c>
      <c r="G3472" s="2">
        <v>177.9</v>
      </c>
      <c r="H3472" s="2">
        <v>3380.03</v>
      </c>
      <c r="I3472" s="2" t="s">
        <v>29</v>
      </c>
      <c r="J3472" s="4">
        <v>1.0526326689408081</v>
      </c>
      <c r="K3472" t="str">
        <f>_xlfn.XLOOKUP(D3472, dim_channels!A:A, dim_channels!C:C, "Not Found")</f>
        <v>Corporate</v>
      </c>
      <c r="L3472" t="str">
        <f>_xlfn.XLOOKUP(D3472, dim_channels!A:A, dim_channels!B:B, "Not Found")</f>
        <v>Corporate Direct</v>
      </c>
    </row>
    <row r="3473" spans="1:12" x14ac:dyDescent="0.2">
      <c r="A3473" s="3" t="s">
        <v>3909</v>
      </c>
      <c r="B3473" s="3" t="s">
        <v>557</v>
      </c>
      <c r="C3473" s="3" t="s">
        <v>101</v>
      </c>
      <c r="D3473" s="3" t="s">
        <v>114</v>
      </c>
      <c r="E3473" s="3" t="s">
        <v>115</v>
      </c>
      <c r="F3473" s="3">
        <v>8892.9599999999991</v>
      </c>
      <c r="G3473" s="3">
        <v>889.3</v>
      </c>
      <c r="H3473" s="3">
        <v>8003.66</v>
      </c>
      <c r="I3473" s="3" t="s">
        <v>29</v>
      </c>
      <c r="J3473" s="5">
        <v>1.1111116664126159</v>
      </c>
      <c r="K3473" t="str">
        <f>_xlfn.XLOOKUP(D3473, dim_channels!A:A, dim_channels!C:C, "Not Found")</f>
        <v>Offline</v>
      </c>
      <c r="L3473" t="str">
        <f>_xlfn.XLOOKUP(D3473, dim_channels!A:A, dim_channels!B:B, "Not Found")</f>
        <v>Travel Agency</v>
      </c>
    </row>
    <row r="3474" spans="1:12" x14ac:dyDescent="0.2">
      <c r="A3474" s="2" t="s">
        <v>3910</v>
      </c>
      <c r="B3474" s="2" t="s">
        <v>478</v>
      </c>
      <c r="C3474" s="2" t="s">
        <v>324</v>
      </c>
      <c r="D3474" s="2" t="s">
        <v>33</v>
      </c>
      <c r="E3474" s="2" t="s">
        <v>28</v>
      </c>
      <c r="F3474" s="2">
        <v>7454.03</v>
      </c>
      <c r="G3474" s="2">
        <v>1118.0999999999999</v>
      </c>
      <c r="H3474" s="2">
        <v>6335.93</v>
      </c>
      <c r="I3474" s="2" t="s">
        <v>56</v>
      </c>
      <c r="J3474" s="4">
        <v>1.1764697526645651</v>
      </c>
      <c r="K3474" t="str">
        <f>_xlfn.XLOOKUP(D3474, dim_channels!A:A, dim_channels!C:C, "Not Found")</f>
        <v>OTA</v>
      </c>
      <c r="L3474" t="str">
        <f>_xlfn.XLOOKUP(D3474, dim_channels!A:A, dim_channels!B:B, "Not Found")</f>
        <v>Booking.com</v>
      </c>
    </row>
    <row r="3475" spans="1:12" x14ac:dyDescent="0.2">
      <c r="A3475" s="3" t="s">
        <v>3911</v>
      </c>
      <c r="B3475" s="3" t="s">
        <v>423</v>
      </c>
      <c r="C3475" s="3" t="s">
        <v>813</v>
      </c>
      <c r="D3475" s="3" t="s">
        <v>45</v>
      </c>
      <c r="E3475" s="3" t="s">
        <v>46</v>
      </c>
      <c r="F3475" s="3">
        <v>6812</v>
      </c>
      <c r="G3475" s="3">
        <v>340.6</v>
      </c>
      <c r="H3475" s="3">
        <v>6471.4</v>
      </c>
      <c r="I3475" s="3" t="s">
        <v>29</v>
      </c>
      <c r="J3475" s="5">
        <v>1.052631578947369</v>
      </c>
      <c r="K3475" t="str">
        <f>_xlfn.XLOOKUP(D3475, dim_channels!A:A, dim_channels!C:C, "Not Found")</f>
        <v>Corporate</v>
      </c>
      <c r="L3475" t="str">
        <f>_xlfn.XLOOKUP(D3475, dim_channels!A:A, dim_channels!B:B, "Not Found")</f>
        <v>Corporate Direct</v>
      </c>
    </row>
    <row r="3476" spans="1:12" x14ac:dyDescent="0.2">
      <c r="A3476" s="2" t="s">
        <v>3912</v>
      </c>
      <c r="B3476" s="2" t="s">
        <v>863</v>
      </c>
      <c r="C3476" s="2" t="s">
        <v>706</v>
      </c>
      <c r="D3476" s="2" t="s">
        <v>52</v>
      </c>
      <c r="E3476" s="2" t="s">
        <v>34</v>
      </c>
      <c r="F3476" s="2">
        <v>3911.41</v>
      </c>
      <c r="G3476" s="2">
        <v>469.37</v>
      </c>
      <c r="H3476" s="2">
        <v>3442.04</v>
      </c>
      <c r="I3476" s="2" t="s">
        <v>29</v>
      </c>
      <c r="J3476" s="4">
        <v>1.136363900477624</v>
      </c>
      <c r="K3476" t="str">
        <f>_xlfn.XLOOKUP(D3476, dim_channels!A:A, dim_channels!C:C, "Not Found")</f>
        <v>OTA</v>
      </c>
      <c r="L3476" t="str">
        <f>_xlfn.XLOOKUP(D3476, dim_channels!A:A, dim_channels!B:B, "Not Found")</f>
        <v>Agoda</v>
      </c>
    </row>
    <row r="3477" spans="1:12" x14ac:dyDescent="0.2">
      <c r="A3477" s="3" t="s">
        <v>3913</v>
      </c>
      <c r="B3477" s="3" t="s">
        <v>82</v>
      </c>
      <c r="C3477" s="3" t="s">
        <v>778</v>
      </c>
      <c r="D3477" s="3" t="s">
        <v>27</v>
      </c>
      <c r="E3477" s="3" t="s">
        <v>28</v>
      </c>
      <c r="F3477" s="3">
        <v>20244.310000000001</v>
      </c>
      <c r="G3477" s="3">
        <v>3643.98</v>
      </c>
      <c r="H3477" s="3">
        <v>16600.330000000002</v>
      </c>
      <c r="I3477" s="3" t="s">
        <v>29</v>
      </c>
      <c r="J3477" s="5">
        <v>1.219512503667096</v>
      </c>
      <c r="K3477" t="str">
        <f>_xlfn.XLOOKUP(D3477, dim_channels!A:A, dim_channels!C:C, "Not Found")</f>
        <v>OTA</v>
      </c>
      <c r="L3477" t="str">
        <f>_xlfn.XLOOKUP(D3477, dim_channels!A:A, dim_channels!B:B, "Not Found")</f>
        <v>Expedia</v>
      </c>
    </row>
    <row r="3478" spans="1:12" x14ac:dyDescent="0.2">
      <c r="A3478" s="2" t="s">
        <v>3914</v>
      </c>
      <c r="B3478" s="2" t="s">
        <v>449</v>
      </c>
      <c r="C3478" s="2" t="s">
        <v>346</v>
      </c>
      <c r="D3478" s="2" t="s">
        <v>169</v>
      </c>
      <c r="E3478" s="2" t="s">
        <v>46</v>
      </c>
      <c r="F3478" s="2">
        <v>3195.52</v>
      </c>
      <c r="G3478" s="2">
        <v>639.1</v>
      </c>
      <c r="H3478" s="2">
        <v>2556.42</v>
      </c>
      <c r="I3478" s="2" t="s">
        <v>29</v>
      </c>
      <c r="J3478" s="4">
        <v>1.2499980441398519</v>
      </c>
      <c r="K3478" t="str">
        <f>_xlfn.XLOOKUP(D3478, dim_channels!A:A, dim_channels!C:C, "Not Found")</f>
        <v>GDS</v>
      </c>
      <c r="L3478" t="str">
        <f>_xlfn.XLOOKUP(D3478, dim_channels!A:A, dim_channels!B:B, "Not Found")</f>
        <v>GDS (Amadeus)</v>
      </c>
    </row>
    <row r="3479" spans="1:12" x14ac:dyDescent="0.2">
      <c r="A3479" s="3" t="s">
        <v>3915</v>
      </c>
      <c r="B3479" s="3" t="s">
        <v>420</v>
      </c>
      <c r="C3479" s="3" t="s">
        <v>209</v>
      </c>
      <c r="D3479" s="3" t="s">
        <v>52</v>
      </c>
      <c r="E3479" s="3" t="s">
        <v>34</v>
      </c>
      <c r="F3479" s="3">
        <v>2528.7199999999998</v>
      </c>
      <c r="G3479" s="3">
        <v>303.45</v>
      </c>
      <c r="H3479" s="3">
        <v>2225.27</v>
      </c>
      <c r="I3479" s="3" t="s">
        <v>29</v>
      </c>
      <c r="J3479" s="5">
        <v>1.1363654747513789</v>
      </c>
      <c r="K3479" t="str">
        <f>_xlfn.XLOOKUP(D3479, dim_channels!A:A, dim_channels!C:C, "Not Found")</f>
        <v>OTA</v>
      </c>
      <c r="L3479" t="str">
        <f>_xlfn.XLOOKUP(D3479, dim_channels!A:A, dim_channels!B:B, "Not Found")</f>
        <v>Agoda</v>
      </c>
    </row>
    <row r="3480" spans="1:12" x14ac:dyDescent="0.2">
      <c r="A3480" s="2" t="s">
        <v>3916</v>
      </c>
      <c r="B3480" s="2" t="s">
        <v>573</v>
      </c>
      <c r="C3480" s="2" t="s">
        <v>67</v>
      </c>
      <c r="D3480" s="2" t="s">
        <v>27</v>
      </c>
      <c r="E3480" s="2" t="s">
        <v>34</v>
      </c>
      <c r="F3480" s="2">
        <v>8607.6200000000008</v>
      </c>
      <c r="G3480" s="2">
        <v>1549.37</v>
      </c>
      <c r="H3480" s="2">
        <v>7058.25</v>
      </c>
      <c r="I3480" s="2" t="s">
        <v>41</v>
      </c>
      <c r="J3480" s="4">
        <v>1.219511918676726</v>
      </c>
      <c r="K3480" t="str">
        <f>_xlfn.XLOOKUP(D3480, dim_channels!A:A, dim_channels!C:C, "Not Found")</f>
        <v>OTA</v>
      </c>
      <c r="L3480" t="str">
        <f>_xlfn.XLOOKUP(D3480, dim_channels!A:A, dim_channels!B:B, "Not Found")</f>
        <v>Expedia</v>
      </c>
    </row>
    <row r="3481" spans="1:12" x14ac:dyDescent="0.2">
      <c r="A3481" s="3" t="s">
        <v>3917</v>
      </c>
      <c r="B3481" s="3" t="s">
        <v>299</v>
      </c>
      <c r="C3481" s="3" t="s">
        <v>875</v>
      </c>
      <c r="D3481" s="3" t="s">
        <v>33</v>
      </c>
      <c r="E3481" s="3" t="s">
        <v>28</v>
      </c>
      <c r="F3481" s="3">
        <v>14498.24</v>
      </c>
      <c r="G3481" s="3">
        <v>2174.7399999999998</v>
      </c>
      <c r="H3481" s="3">
        <v>12323.5</v>
      </c>
      <c r="I3481" s="3" t="s">
        <v>56</v>
      </c>
      <c r="J3481" s="5">
        <v>1.1764709700977809</v>
      </c>
      <c r="K3481" t="str">
        <f>_xlfn.XLOOKUP(D3481, dim_channels!A:A, dim_channels!C:C, "Not Found")</f>
        <v>OTA</v>
      </c>
      <c r="L3481" t="str">
        <f>_xlfn.XLOOKUP(D3481, dim_channels!A:A, dim_channels!B:B, "Not Found")</f>
        <v>Booking.com</v>
      </c>
    </row>
    <row r="3482" spans="1:12" x14ac:dyDescent="0.2">
      <c r="A3482" s="2" t="s">
        <v>3918</v>
      </c>
      <c r="B3482" s="2" t="s">
        <v>294</v>
      </c>
      <c r="C3482" s="2" t="s">
        <v>136</v>
      </c>
      <c r="D3482" s="2" t="s">
        <v>45</v>
      </c>
      <c r="E3482" s="2" t="s">
        <v>89</v>
      </c>
      <c r="F3482" s="2">
        <v>7719.92</v>
      </c>
      <c r="G3482" s="2">
        <v>0</v>
      </c>
      <c r="H3482" s="2">
        <v>7719.92</v>
      </c>
      <c r="I3482" s="2" t="s">
        <v>29</v>
      </c>
      <c r="J3482" s="4">
        <v>1</v>
      </c>
      <c r="K3482" t="str">
        <f>_xlfn.XLOOKUP(D3482, dim_channels!A:A, dim_channels!C:C, "Not Found")</f>
        <v>Corporate</v>
      </c>
      <c r="L3482" t="str">
        <f>_xlfn.XLOOKUP(D3482, dim_channels!A:A, dim_channels!B:B, "Not Found")</f>
        <v>Corporate Direct</v>
      </c>
    </row>
    <row r="3483" spans="1:12" x14ac:dyDescent="0.2">
      <c r="A3483" s="3" t="s">
        <v>3919</v>
      </c>
      <c r="B3483" s="3" t="s">
        <v>1278</v>
      </c>
      <c r="C3483" s="3" t="s">
        <v>1234</v>
      </c>
      <c r="D3483" s="3" t="s">
        <v>45</v>
      </c>
      <c r="E3483" s="3" t="s">
        <v>46</v>
      </c>
      <c r="F3483" s="3">
        <v>6358.7</v>
      </c>
      <c r="G3483" s="3">
        <v>317.94</v>
      </c>
      <c r="H3483" s="3">
        <v>6040.76</v>
      </c>
      <c r="I3483" s="3" t="s">
        <v>29</v>
      </c>
      <c r="J3483" s="5">
        <v>1.052632450221495</v>
      </c>
      <c r="K3483" t="str">
        <f>_xlfn.XLOOKUP(D3483, dim_channels!A:A, dim_channels!C:C, "Not Found")</f>
        <v>Corporate</v>
      </c>
      <c r="L3483" t="str">
        <f>_xlfn.XLOOKUP(D3483, dim_channels!A:A, dim_channels!B:B, "Not Found")</f>
        <v>Corporate Direct</v>
      </c>
    </row>
    <row r="3484" spans="1:12" x14ac:dyDescent="0.2">
      <c r="A3484" s="2" t="s">
        <v>3920</v>
      </c>
      <c r="B3484" s="2" t="s">
        <v>40</v>
      </c>
      <c r="C3484" s="2" t="s">
        <v>649</v>
      </c>
      <c r="D3484" s="2" t="s">
        <v>27</v>
      </c>
      <c r="E3484" s="2" t="s">
        <v>34</v>
      </c>
      <c r="F3484" s="2">
        <v>9331.6</v>
      </c>
      <c r="G3484" s="2">
        <v>1679.69</v>
      </c>
      <c r="H3484" s="2">
        <v>7651.91</v>
      </c>
      <c r="I3484" s="2" t="s">
        <v>29</v>
      </c>
      <c r="J3484" s="4">
        <v>1.2195125138690861</v>
      </c>
      <c r="K3484" t="str">
        <f>_xlfn.XLOOKUP(D3484, dim_channels!A:A, dim_channels!C:C, "Not Found")</f>
        <v>OTA</v>
      </c>
      <c r="L3484" t="str">
        <f>_xlfn.XLOOKUP(D3484, dim_channels!A:A, dim_channels!B:B, "Not Found")</f>
        <v>Expedia</v>
      </c>
    </row>
    <row r="3485" spans="1:12" x14ac:dyDescent="0.2">
      <c r="A3485" s="3" t="s">
        <v>3921</v>
      </c>
      <c r="B3485" s="3" t="s">
        <v>423</v>
      </c>
      <c r="C3485" s="3" t="s">
        <v>653</v>
      </c>
      <c r="D3485" s="3" t="s">
        <v>27</v>
      </c>
      <c r="E3485" s="3" t="s">
        <v>60</v>
      </c>
      <c r="F3485" s="3">
        <v>20125.5</v>
      </c>
      <c r="G3485" s="3">
        <v>0</v>
      </c>
      <c r="H3485" s="3">
        <v>20125.5</v>
      </c>
      <c r="I3485" s="3" t="s">
        <v>41</v>
      </c>
      <c r="J3485" s="5">
        <v>1</v>
      </c>
      <c r="K3485" t="str">
        <f>_xlfn.XLOOKUP(D3485, dim_channels!A:A, dim_channels!C:C, "Not Found")</f>
        <v>OTA</v>
      </c>
      <c r="L3485" t="str">
        <f>_xlfn.XLOOKUP(D3485, dim_channels!A:A, dim_channels!B:B, "Not Found")</f>
        <v>Expedia</v>
      </c>
    </row>
    <row r="3486" spans="1:12" x14ac:dyDescent="0.2">
      <c r="A3486" s="2" t="s">
        <v>3922</v>
      </c>
      <c r="B3486" s="2" t="s">
        <v>205</v>
      </c>
      <c r="C3486" s="2" t="s">
        <v>67</v>
      </c>
      <c r="D3486" s="2" t="s">
        <v>114</v>
      </c>
      <c r="E3486" s="2" t="s">
        <v>46</v>
      </c>
      <c r="F3486" s="2">
        <v>2793.08</v>
      </c>
      <c r="G3486" s="2">
        <v>279.31</v>
      </c>
      <c r="H3486" s="2">
        <v>2513.77</v>
      </c>
      <c r="I3486" s="2" t="s">
        <v>41</v>
      </c>
      <c r="J3486" s="4">
        <v>1.111111995130819</v>
      </c>
      <c r="K3486" t="str">
        <f>_xlfn.XLOOKUP(D3486, dim_channels!A:A, dim_channels!C:C, "Not Found")</f>
        <v>Offline</v>
      </c>
      <c r="L3486" t="str">
        <f>_xlfn.XLOOKUP(D3486, dim_channels!A:A, dim_channels!B:B, "Not Found")</f>
        <v>Travel Agency</v>
      </c>
    </row>
    <row r="3487" spans="1:12" x14ac:dyDescent="0.2">
      <c r="A3487" s="3" t="s">
        <v>3923</v>
      </c>
      <c r="B3487" s="3" t="s">
        <v>557</v>
      </c>
      <c r="C3487" s="3" t="s">
        <v>557</v>
      </c>
      <c r="D3487" s="3" t="s">
        <v>114</v>
      </c>
      <c r="E3487" s="3" t="s">
        <v>46</v>
      </c>
      <c r="F3487" s="3">
        <v>6752.89</v>
      </c>
      <c r="G3487" s="3">
        <v>675.29</v>
      </c>
      <c r="H3487" s="3">
        <v>6077.6</v>
      </c>
      <c r="I3487" s="3" t="s">
        <v>29</v>
      </c>
      <c r="J3487" s="5">
        <v>1.1111112939318151</v>
      </c>
      <c r="K3487" t="str">
        <f>_xlfn.XLOOKUP(D3487, dim_channels!A:A, dim_channels!C:C, "Not Found")</f>
        <v>Offline</v>
      </c>
      <c r="L3487" t="str">
        <f>_xlfn.XLOOKUP(D3487, dim_channels!A:A, dim_channels!B:B, "Not Found")</f>
        <v>Travel Agency</v>
      </c>
    </row>
    <row r="3488" spans="1:12" x14ac:dyDescent="0.2">
      <c r="A3488" s="2" t="s">
        <v>3924</v>
      </c>
      <c r="B3488" s="2" t="s">
        <v>202</v>
      </c>
      <c r="C3488" s="2" t="s">
        <v>212</v>
      </c>
      <c r="D3488" s="2" t="s">
        <v>206</v>
      </c>
      <c r="E3488" s="2" t="s">
        <v>207</v>
      </c>
      <c r="F3488" s="2">
        <v>8037.75</v>
      </c>
      <c r="G3488" s="2">
        <v>0</v>
      </c>
      <c r="H3488" s="2">
        <v>8037.75</v>
      </c>
      <c r="I3488" s="2" t="s">
        <v>29</v>
      </c>
      <c r="J3488" s="4">
        <v>1</v>
      </c>
      <c r="K3488" t="str">
        <f>_xlfn.XLOOKUP(D3488, dim_channels!A:A, dim_channels!C:C, "Not Found")</f>
        <v>Direct</v>
      </c>
      <c r="L3488" t="str">
        <f>_xlfn.XLOOKUP(D3488, dim_channels!A:A, dim_channels!B:B, "Not Found")</f>
        <v>Walk-in</v>
      </c>
    </row>
    <row r="3489" spans="1:12" x14ac:dyDescent="0.2">
      <c r="A3489" s="3" t="s">
        <v>3925</v>
      </c>
      <c r="B3489" s="3" t="s">
        <v>783</v>
      </c>
      <c r="C3489" s="3" t="s">
        <v>94</v>
      </c>
      <c r="D3489" s="3" t="s">
        <v>52</v>
      </c>
      <c r="E3489" s="3" t="s">
        <v>34</v>
      </c>
      <c r="F3489" s="3">
        <v>9633.5499999999993</v>
      </c>
      <c r="G3489" s="3">
        <v>1156.03</v>
      </c>
      <c r="H3489" s="3">
        <v>8477.52</v>
      </c>
      <c r="I3489" s="3" t="s">
        <v>29</v>
      </c>
      <c r="J3489" s="5">
        <v>1.1363641725410261</v>
      </c>
      <c r="K3489" t="str">
        <f>_xlfn.XLOOKUP(D3489, dim_channels!A:A, dim_channels!C:C, "Not Found")</f>
        <v>OTA</v>
      </c>
      <c r="L3489" t="str">
        <f>_xlfn.XLOOKUP(D3489, dim_channels!A:A, dim_channels!B:B, "Not Found")</f>
        <v>Agoda</v>
      </c>
    </row>
    <row r="3490" spans="1:12" x14ac:dyDescent="0.2">
      <c r="A3490" s="2" t="s">
        <v>3926</v>
      </c>
      <c r="B3490" s="2" t="s">
        <v>396</v>
      </c>
      <c r="C3490" s="2" t="s">
        <v>769</v>
      </c>
      <c r="D3490" s="2" t="s">
        <v>64</v>
      </c>
      <c r="E3490" s="2" t="s">
        <v>28</v>
      </c>
      <c r="F3490" s="2">
        <v>9421.84</v>
      </c>
      <c r="G3490" s="2">
        <v>0</v>
      </c>
      <c r="H3490" s="2">
        <v>9421.84</v>
      </c>
      <c r="I3490" s="2" t="s">
        <v>29</v>
      </c>
      <c r="J3490" s="4">
        <v>1</v>
      </c>
      <c r="K3490" t="str">
        <f>_xlfn.XLOOKUP(D3490, dim_channels!A:A, dim_channels!C:C, "Not Found")</f>
        <v>Direct</v>
      </c>
      <c r="L3490" t="str">
        <f>_xlfn.XLOOKUP(D3490, dim_channels!A:A, dim_channels!B:B, "Not Found")</f>
        <v>Direct Website</v>
      </c>
    </row>
    <row r="3491" spans="1:12" x14ac:dyDescent="0.2">
      <c r="A3491" s="3" t="s">
        <v>3927</v>
      </c>
      <c r="B3491" s="3" t="s">
        <v>215</v>
      </c>
      <c r="C3491" s="3" t="s">
        <v>384</v>
      </c>
      <c r="D3491" s="3" t="s">
        <v>33</v>
      </c>
      <c r="E3491" s="3" t="s">
        <v>34</v>
      </c>
      <c r="F3491" s="3">
        <v>8762.93</v>
      </c>
      <c r="G3491" s="3">
        <v>1314.44</v>
      </c>
      <c r="H3491" s="3">
        <v>7448.49</v>
      </c>
      <c r="I3491" s="3" t="s">
        <v>29</v>
      </c>
      <c r="J3491" s="5">
        <v>1.176470667209059</v>
      </c>
      <c r="K3491" t="str">
        <f>_xlfn.XLOOKUP(D3491, dim_channels!A:A, dim_channels!C:C, "Not Found")</f>
        <v>OTA</v>
      </c>
      <c r="L3491" t="str">
        <f>_xlfn.XLOOKUP(D3491, dim_channels!A:A, dim_channels!B:B, "Not Found")</f>
        <v>Booking.com</v>
      </c>
    </row>
    <row r="3492" spans="1:12" x14ac:dyDescent="0.2">
      <c r="A3492" s="2" t="s">
        <v>3928</v>
      </c>
      <c r="B3492" s="2" t="s">
        <v>271</v>
      </c>
      <c r="C3492" s="2" t="s">
        <v>353</v>
      </c>
      <c r="D3492" s="2" t="s">
        <v>169</v>
      </c>
      <c r="E3492" s="2" t="s">
        <v>34</v>
      </c>
      <c r="F3492" s="2">
        <v>7068.41</v>
      </c>
      <c r="G3492" s="2">
        <v>1413.68</v>
      </c>
      <c r="H3492" s="2">
        <v>5654.73</v>
      </c>
      <c r="I3492" s="2" t="s">
        <v>29</v>
      </c>
      <c r="J3492" s="4">
        <v>1.249999557892242</v>
      </c>
      <c r="K3492" t="str">
        <f>_xlfn.XLOOKUP(D3492, dim_channels!A:A, dim_channels!C:C, "Not Found")</f>
        <v>GDS</v>
      </c>
      <c r="L3492" t="str">
        <f>_xlfn.XLOOKUP(D3492, dim_channels!A:A, dim_channels!B:B, "Not Found")</f>
        <v>GDS (Amadeus)</v>
      </c>
    </row>
    <row r="3493" spans="1:12" x14ac:dyDescent="0.2">
      <c r="A3493" s="3" t="s">
        <v>3929</v>
      </c>
      <c r="B3493" s="3" t="s">
        <v>113</v>
      </c>
      <c r="C3493" s="3" t="s">
        <v>384</v>
      </c>
      <c r="D3493" s="3" t="s">
        <v>45</v>
      </c>
      <c r="E3493" s="3" t="s">
        <v>89</v>
      </c>
      <c r="F3493" s="3">
        <v>6429.31</v>
      </c>
      <c r="G3493" s="3">
        <v>0</v>
      </c>
      <c r="H3493" s="3">
        <v>6429.31</v>
      </c>
      <c r="I3493" s="3" t="s">
        <v>41</v>
      </c>
      <c r="J3493" s="5">
        <v>1</v>
      </c>
      <c r="K3493" t="str">
        <f>_xlfn.XLOOKUP(D3493, dim_channels!A:A, dim_channels!C:C, "Not Found")</f>
        <v>Corporate</v>
      </c>
      <c r="L3493" t="str">
        <f>_xlfn.XLOOKUP(D3493, dim_channels!A:A, dim_channels!B:B, "Not Found")</f>
        <v>Corporate Direct</v>
      </c>
    </row>
    <row r="3494" spans="1:12" x14ac:dyDescent="0.2">
      <c r="A3494" s="2" t="s">
        <v>3930</v>
      </c>
      <c r="B3494" s="2" t="s">
        <v>43</v>
      </c>
      <c r="C3494" s="2" t="s">
        <v>560</v>
      </c>
      <c r="D3494" s="2" t="s">
        <v>45</v>
      </c>
      <c r="E3494" s="2" t="s">
        <v>89</v>
      </c>
      <c r="F3494" s="2">
        <v>11589.38</v>
      </c>
      <c r="G3494" s="2">
        <v>0</v>
      </c>
      <c r="H3494" s="2">
        <v>11589.38</v>
      </c>
      <c r="I3494" s="2" t="s">
        <v>29</v>
      </c>
      <c r="J3494" s="4">
        <v>1</v>
      </c>
      <c r="K3494" t="str">
        <f>_xlfn.XLOOKUP(D3494, dim_channels!A:A, dim_channels!C:C, "Not Found")</f>
        <v>Corporate</v>
      </c>
      <c r="L3494" t="str">
        <f>_xlfn.XLOOKUP(D3494, dim_channels!A:A, dim_channels!B:B, "Not Found")</f>
        <v>Corporate Direct</v>
      </c>
    </row>
    <row r="3495" spans="1:12" x14ac:dyDescent="0.2">
      <c r="A3495" s="3" t="s">
        <v>3931</v>
      </c>
      <c r="B3495" s="3" t="s">
        <v>165</v>
      </c>
      <c r="C3495" s="3" t="s">
        <v>578</v>
      </c>
      <c r="D3495" s="3" t="s">
        <v>33</v>
      </c>
      <c r="E3495" s="3" t="s">
        <v>28</v>
      </c>
      <c r="F3495" s="3">
        <v>4294.6400000000003</v>
      </c>
      <c r="G3495" s="3">
        <v>644.20000000000005</v>
      </c>
      <c r="H3495" s="3">
        <v>3650.44</v>
      </c>
      <c r="I3495" s="3" t="s">
        <v>41</v>
      </c>
      <c r="J3495" s="5">
        <v>1.176471877362729</v>
      </c>
      <c r="K3495" t="str">
        <f>_xlfn.XLOOKUP(D3495, dim_channels!A:A, dim_channels!C:C, "Not Found")</f>
        <v>OTA</v>
      </c>
      <c r="L3495" t="str">
        <f>_xlfn.XLOOKUP(D3495, dim_channels!A:A, dim_channels!B:B, "Not Found")</f>
        <v>Booking.com</v>
      </c>
    </row>
    <row r="3496" spans="1:12" x14ac:dyDescent="0.2">
      <c r="A3496" s="2" t="s">
        <v>3932</v>
      </c>
      <c r="B3496" s="2" t="s">
        <v>794</v>
      </c>
      <c r="C3496" s="2" t="s">
        <v>437</v>
      </c>
      <c r="D3496" s="2" t="s">
        <v>114</v>
      </c>
      <c r="E3496" s="2" t="s">
        <v>115</v>
      </c>
      <c r="F3496" s="2">
        <v>6012.38</v>
      </c>
      <c r="G3496" s="2">
        <v>601.24</v>
      </c>
      <c r="H3496" s="2">
        <v>5411.14</v>
      </c>
      <c r="I3496" s="2" t="s">
        <v>29</v>
      </c>
      <c r="J3496" s="4">
        <v>1.111111521786537</v>
      </c>
      <c r="K3496" t="str">
        <f>_xlfn.XLOOKUP(D3496, dim_channels!A:A, dim_channels!C:C, "Not Found")</f>
        <v>Offline</v>
      </c>
      <c r="L3496" t="str">
        <f>_xlfn.XLOOKUP(D3496, dim_channels!A:A, dim_channels!B:B, "Not Found")</f>
        <v>Travel Agency</v>
      </c>
    </row>
    <row r="3497" spans="1:12" x14ac:dyDescent="0.2">
      <c r="A3497" s="3" t="s">
        <v>3933</v>
      </c>
      <c r="B3497" s="3" t="s">
        <v>36</v>
      </c>
      <c r="C3497" s="3" t="s">
        <v>183</v>
      </c>
      <c r="D3497" s="3" t="s">
        <v>33</v>
      </c>
      <c r="E3497" s="3" t="s">
        <v>60</v>
      </c>
      <c r="F3497" s="3">
        <v>12902.32</v>
      </c>
      <c r="G3497" s="3">
        <v>0</v>
      </c>
      <c r="H3497" s="3">
        <v>12902.32</v>
      </c>
      <c r="I3497" s="3" t="s">
        <v>41</v>
      </c>
      <c r="J3497" s="5">
        <v>1</v>
      </c>
      <c r="K3497" t="str">
        <f>_xlfn.XLOOKUP(D3497, dim_channels!A:A, dim_channels!C:C, "Not Found")</f>
        <v>OTA</v>
      </c>
      <c r="L3497" t="str">
        <f>_xlfn.XLOOKUP(D3497, dim_channels!A:A, dim_channels!B:B, "Not Found")</f>
        <v>Booking.com</v>
      </c>
    </row>
    <row r="3498" spans="1:12" x14ac:dyDescent="0.2">
      <c r="A3498" s="2" t="s">
        <v>3934</v>
      </c>
      <c r="B3498" s="2" t="s">
        <v>560</v>
      </c>
      <c r="C3498" s="2" t="s">
        <v>560</v>
      </c>
      <c r="D3498" s="2" t="s">
        <v>52</v>
      </c>
      <c r="E3498" s="2" t="s">
        <v>60</v>
      </c>
      <c r="F3498" s="2">
        <v>6839.79</v>
      </c>
      <c r="G3498" s="2">
        <v>0</v>
      </c>
      <c r="H3498" s="2">
        <v>6839.79</v>
      </c>
      <c r="I3498" s="2" t="s">
        <v>29</v>
      </c>
      <c r="J3498" s="4">
        <v>1</v>
      </c>
      <c r="K3498" t="str">
        <f>_xlfn.XLOOKUP(D3498, dim_channels!A:A, dim_channels!C:C, "Not Found")</f>
        <v>OTA</v>
      </c>
      <c r="L3498" t="str">
        <f>_xlfn.XLOOKUP(D3498, dim_channels!A:A, dim_channels!B:B, "Not Found")</f>
        <v>Agoda</v>
      </c>
    </row>
    <row r="3499" spans="1:12" x14ac:dyDescent="0.2">
      <c r="A3499" s="3" t="s">
        <v>3935</v>
      </c>
      <c r="B3499" s="3" t="s">
        <v>602</v>
      </c>
      <c r="C3499" s="3" t="s">
        <v>132</v>
      </c>
      <c r="D3499" s="3" t="s">
        <v>33</v>
      </c>
      <c r="E3499" s="3" t="s">
        <v>34</v>
      </c>
      <c r="F3499" s="3">
        <v>2471.75</v>
      </c>
      <c r="G3499" s="3">
        <v>370.76</v>
      </c>
      <c r="H3499" s="3">
        <v>2100.9899999999998</v>
      </c>
      <c r="I3499" s="3" t="s">
        <v>29</v>
      </c>
      <c r="J3499" s="5">
        <v>1.1764691883350229</v>
      </c>
      <c r="K3499" t="str">
        <f>_xlfn.XLOOKUP(D3499, dim_channels!A:A, dim_channels!C:C, "Not Found")</f>
        <v>OTA</v>
      </c>
      <c r="L3499" t="str">
        <f>_xlfn.XLOOKUP(D3499, dim_channels!A:A, dim_channels!B:B, "Not Found")</f>
        <v>Booking.com</v>
      </c>
    </row>
    <row r="3500" spans="1:12" x14ac:dyDescent="0.2">
      <c r="A3500" s="2" t="s">
        <v>3936</v>
      </c>
      <c r="B3500" s="2" t="s">
        <v>109</v>
      </c>
      <c r="C3500" s="2" t="s">
        <v>139</v>
      </c>
      <c r="D3500" s="2" t="s">
        <v>52</v>
      </c>
      <c r="E3500" s="2" t="s">
        <v>60</v>
      </c>
      <c r="F3500" s="2">
        <v>6856.16</v>
      </c>
      <c r="G3500" s="2">
        <v>0</v>
      </c>
      <c r="H3500" s="2">
        <v>6856.16</v>
      </c>
      <c r="I3500" s="2" t="s">
        <v>56</v>
      </c>
      <c r="J3500" s="4">
        <v>1</v>
      </c>
      <c r="K3500" t="str">
        <f>_xlfn.XLOOKUP(D3500, dim_channels!A:A, dim_channels!C:C, "Not Found")</f>
        <v>OTA</v>
      </c>
      <c r="L3500" t="str">
        <f>_xlfn.XLOOKUP(D3500, dim_channels!A:A, dim_channels!B:B, "Not Found")</f>
        <v>Agoda</v>
      </c>
    </row>
    <row r="3501" spans="1:12" x14ac:dyDescent="0.2">
      <c r="A3501" s="3" t="s">
        <v>3937</v>
      </c>
      <c r="B3501" s="3" t="s">
        <v>202</v>
      </c>
      <c r="C3501" s="3" t="s">
        <v>714</v>
      </c>
      <c r="D3501" s="3" t="s">
        <v>45</v>
      </c>
      <c r="E3501" s="3" t="s">
        <v>46</v>
      </c>
      <c r="F3501" s="3">
        <v>5831.49</v>
      </c>
      <c r="G3501" s="3">
        <v>291.57</v>
      </c>
      <c r="H3501" s="3">
        <v>5539.92</v>
      </c>
      <c r="I3501" s="3" t="s">
        <v>56</v>
      </c>
      <c r="J3501" s="5">
        <v>1.05263072390937</v>
      </c>
      <c r="K3501" t="str">
        <f>_xlfn.XLOOKUP(D3501, dim_channels!A:A, dim_channels!C:C, "Not Found")</f>
        <v>Corporate</v>
      </c>
      <c r="L3501" t="str">
        <f>_xlfn.XLOOKUP(D3501, dim_channels!A:A, dim_channels!B:B, "Not Found")</f>
        <v>Corporate Direct</v>
      </c>
    </row>
    <row r="3502" spans="1:12" x14ac:dyDescent="0.2">
      <c r="A3502" s="2" t="s">
        <v>3938</v>
      </c>
      <c r="B3502" s="2" t="s">
        <v>425</v>
      </c>
      <c r="C3502" s="2" t="s">
        <v>195</v>
      </c>
      <c r="D3502" s="2" t="s">
        <v>206</v>
      </c>
      <c r="E3502" s="2" t="s">
        <v>207</v>
      </c>
      <c r="F3502" s="2">
        <v>9503.64</v>
      </c>
      <c r="G3502" s="2">
        <v>0</v>
      </c>
      <c r="H3502" s="2">
        <v>9503.64</v>
      </c>
      <c r="I3502" s="2" t="s">
        <v>56</v>
      </c>
      <c r="J3502" s="4">
        <v>1</v>
      </c>
      <c r="K3502" t="str">
        <f>_xlfn.XLOOKUP(D3502, dim_channels!A:A, dim_channels!C:C, "Not Found")</f>
        <v>Direct</v>
      </c>
      <c r="L3502" t="str">
        <f>_xlfn.XLOOKUP(D3502, dim_channels!A:A, dim_channels!B:B, "Not Found")</f>
        <v>Walk-in</v>
      </c>
    </row>
    <row r="3503" spans="1:12" x14ac:dyDescent="0.2">
      <c r="A3503" s="3" t="s">
        <v>3939</v>
      </c>
      <c r="B3503" s="3" t="s">
        <v>292</v>
      </c>
      <c r="C3503" s="3" t="s">
        <v>382</v>
      </c>
      <c r="D3503" s="3" t="s">
        <v>45</v>
      </c>
      <c r="E3503" s="3" t="s">
        <v>89</v>
      </c>
      <c r="F3503" s="3">
        <v>7897.7</v>
      </c>
      <c r="G3503" s="3">
        <v>0</v>
      </c>
      <c r="H3503" s="3">
        <v>7897.7</v>
      </c>
      <c r="I3503" s="3" t="s">
        <v>29</v>
      </c>
      <c r="J3503" s="5">
        <v>1</v>
      </c>
      <c r="K3503" t="str">
        <f>_xlfn.XLOOKUP(D3503, dim_channels!A:A, dim_channels!C:C, "Not Found")</f>
        <v>Corporate</v>
      </c>
      <c r="L3503" t="str">
        <f>_xlfn.XLOOKUP(D3503, dim_channels!A:A, dim_channels!B:B, "Not Found")</f>
        <v>Corporate Direct</v>
      </c>
    </row>
    <row r="3504" spans="1:12" x14ac:dyDescent="0.2">
      <c r="A3504" s="2" t="s">
        <v>3940</v>
      </c>
      <c r="B3504" s="2" t="s">
        <v>949</v>
      </c>
      <c r="C3504" s="2" t="s">
        <v>708</v>
      </c>
      <c r="D3504" s="2" t="s">
        <v>33</v>
      </c>
      <c r="E3504" s="2" t="s">
        <v>28</v>
      </c>
      <c r="F3504" s="2">
        <v>11323.64</v>
      </c>
      <c r="G3504" s="2">
        <v>1698.55</v>
      </c>
      <c r="H3504" s="2">
        <v>9625.09</v>
      </c>
      <c r="I3504" s="2" t="s">
        <v>41</v>
      </c>
      <c r="J3504" s="4">
        <v>1.176471077153564</v>
      </c>
      <c r="K3504" t="str">
        <f>_xlfn.XLOOKUP(D3504, dim_channels!A:A, dim_channels!C:C, "Not Found")</f>
        <v>OTA</v>
      </c>
      <c r="L3504" t="str">
        <f>_xlfn.XLOOKUP(D3504, dim_channels!A:A, dim_channels!B:B, "Not Found")</f>
        <v>Booking.com</v>
      </c>
    </row>
    <row r="3505" spans="1:12" x14ac:dyDescent="0.2">
      <c r="A3505" s="3" t="s">
        <v>3941</v>
      </c>
      <c r="B3505" s="3" t="s">
        <v>435</v>
      </c>
      <c r="C3505" s="3" t="s">
        <v>432</v>
      </c>
      <c r="D3505" s="3" t="s">
        <v>33</v>
      </c>
      <c r="E3505" s="3" t="s">
        <v>60</v>
      </c>
      <c r="F3505" s="3">
        <v>8158.53</v>
      </c>
      <c r="G3505" s="3">
        <v>0</v>
      </c>
      <c r="H3505" s="3">
        <v>8158.53</v>
      </c>
      <c r="I3505" s="3" t="s">
        <v>56</v>
      </c>
      <c r="J3505" s="5">
        <v>1</v>
      </c>
      <c r="K3505" t="str">
        <f>_xlfn.XLOOKUP(D3505, dim_channels!A:A, dim_channels!C:C, "Not Found")</f>
        <v>OTA</v>
      </c>
      <c r="L3505" t="str">
        <f>_xlfn.XLOOKUP(D3505, dim_channels!A:A, dim_channels!B:B, "Not Found")</f>
        <v>Booking.com</v>
      </c>
    </row>
    <row r="3506" spans="1:12" x14ac:dyDescent="0.2">
      <c r="A3506" s="2" t="s">
        <v>3942</v>
      </c>
      <c r="B3506" s="2" t="s">
        <v>403</v>
      </c>
      <c r="C3506" s="2" t="s">
        <v>147</v>
      </c>
      <c r="D3506" s="2" t="s">
        <v>169</v>
      </c>
      <c r="E3506" s="2" t="s">
        <v>46</v>
      </c>
      <c r="F3506" s="2">
        <v>6224.57</v>
      </c>
      <c r="G3506" s="2">
        <v>1244.9100000000001</v>
      </c>
      <c r="H3506" s="2">
        <v>4979.66</v>
      </c>
      <c r="I3506" s="2" t="s">
        <v>56</v>
      </c>
      <c r="J3506" s="4">
        <v>1.2499989959153841</v>
      </c>
      <c r="K3506" t="str">
        <f>_xlfn.XLOOKUP(D3506, dim_channels!A:A, dim_channels!C:C, "Not Found")</f>
        <v>GDS</v>
      </c>
      <c r="L3506" t="str">
        <f>_xlfn.XLOOKUP(D3506, dim_channels!A:A, dim_channels!B:B, "Not Found")</f>
        <v>GDS (Amadeus)</v>
      </c>
    </row>
    <row r="3507" spans="1:12" x14ac:dyDescent="0.2">
      <c r="A3507" s="3" t="s">
        <v>3943</v>
      </c>
      <c r="B3507" s="3" t="s">
        <v>1014</v>
      </c>
      <c r="C3507" s="3" t="s">
        <v>557</v>
      </c>
      <c r="D3507" s="3" t="s">
        <v>52</v>
      </c>
      <c r="E3507" s="3" t="s">
        <v>34</v>
      </c>
      <c r="F3507" s="3">
        <v>15101.23</v>
      </c>
      <c r="G3507" s="3">
        <v>1812.15</v>
      </c>
      <c r="H3507" s="3">
        <v>13289.08</v>
      </c>
      <c r="I3507" s="3" t="s">
        <v>29</v>
      </c>
      <c r="J3507" s="5">
        <v>1.136363841590238</v>
      </c>
      <c r="K3507" t="str">
        <f>_xlfn.XLOOKUP(D3507, dim_channels!A:A, dim_channels!C:C, "Not Found")</f>
        <v>OTA</v>
      </c>
      <c r="L3507" t="str">
        <f>_xlfn.XLOOKUP(D3507, dim_channels!A:A, dim_channels!B:B, "Not Found")</f>
        <v>Agoda</v>
      </c>
    </row>
    <row r="3508" spans="1:12" x14ac:dyDescent="0.2">
      <c r="A3508" s="2" t="s">
        <v>3944</v>
      </c>
      <c r="B3508" s="2" t="s">
        <v>36</v>
      </c>
      <c r="C3508" s="2" t="s">
        <v>454</v>
      </c>
      <c r="D3508" s="2" t="s">
        <v>114</v>
      </c>
      <c r="E3508" s="2" t="s">
        <v>46</v>
      </c>
      <c r="F3508" s="2">
        <v>16417.88</v>
      </c>
      <c r="G3508" s="2">
        <v>1641.79</v>
      </c>
      <c r="H3508" s="2">
        <v>14776.09</v>
      </c>
      <c r="I3508" s="2" t="s">
        <v>29</v>
      </c>
      <c r="J3508" s="4">
        <v>1.111111261504228</v>
      </c>
      <c r="K3508" t="str">
        <f>_xlfn.XLOOKUP(D3508, dim_channels!A:A, dim_channels!C:C, "Not Found")</f>
        <v>Offline</v>
      </c>
      <c r="L3508" t="str">
        <f>_xlfn.XLOOKUP(D3508, dim_channels!A:A, dim_channels!B:B, "Not Found")</f>
        <v>Travel Agency</v>
      </c>
    </row>
    <row r="3509" spans="1:12" x14ac:dyDescent="0.2">
      <c r="A3509" s="3" t="s">
        <v>3945</v>
      </c>
      <c r="B3509" s="3" t="s">
        <v>76</v>
      </c>
      <c r="C3509" s="3" t="s">
        <v>95</v>
      </c>
      <c r="D3509" s="3" t="s">
        <v>27</v>
      </c>
      <c r="E3509" s="3" t="s">
        <v>28</v>
      </c>
      <c r="F3509" s="3">
        <v>4685.53</v>
      </c>
      <c r="G3509" s="3">
        <v>843.4</v>
      </c>
      <c r="H3509" s="3">
        <v>3842.13</v>
      </c>
      <c r="I3509" s="3" t="s">
        <v>29</v>
      </c>
      <c r="J3509" s="5">
        <v>1.219513655186055</v>
      </c>
      <c r="K3509" t="str">
        <f>_xlfn.XLOOKUP(D3509, dim_channels!A:A, dim_channels!C:C, "Not Found")</f>
        <v>OTA</v>
      </c>
      <c r="L3509" t="str">
        <f>_xlfn.XLOOKUP(D3509, dim_channels!A:A, dim_channels!B:B, "Not Found")</f>
        <v>Expedia</v>
      </c>
    </row>
    <row r="3510" spans="1:12" x14ac:dyDescent="0.2">
      <c r="A3510" s="2" t="s">
        <v>3946</v>
      </c>
      <c r="B3510" s="2" t="s">
        <v>577</v>
      </c>
      <c r="C3510" s="2" t="s">
        <v>706</v>
      </c>
      <c r="D3510" s="2" t="s">
        <v>52</v>
      </c>
      <c r="E3510" s="2" t="s">
        <v>34</v>
      </c>
      <c r="F3510" s="2">
        <v>10158.709999999999</v>
      </c>
      <c r="G3510" s="2">
        <v>1219.05</v>
      </c>
      <c r="H3510" s="2">
        <v>8939.66</v>
      </c>
      <c r="I3510" s="2" t="s">
        <v>29</v>
      </c>
      <c r="J3510" s="4">
        <v>1.1363642465149679</v>
      </c>
      <c r="K3510" t="str">
        <f>_xlfn.XLOOKUP(D3510, dim_channels!A:A, dim_channels!C:C, "Not Found")</f>
        <v>OTA</v>
      </c>
      <c r="L3510" t="str">
        <f>_xlfn.XLOOKUP(D3510, dim_channels!A:A, dim_channels!B:B, "Not Found")</f>
        <v>Agoda</v>
      </c>
    </row>
    <row r="3511" spans="1:12" x14ac:dyDescent="0.2">
      <c r="A3511" s="3" t="s">
        <v>3947</v>
      </c>
      <c r="B3511" s="3" t="s">
        <v>753</v>
      </c>
      <c r="C3511" s="3" t="s">
        <v>762</v>
      </c>
      <c r="D3511" s="3" t="s">
        <v>33</v>
      </c>
      <c r="E3511" s="3" t="s">
        <v>28</v>
      </c>
      <c r="F3511" s="3">
        <v>12405.3</v>
      </c>
      <c r="G3511" s="3">
        <v>1860.79</v>
      </c>
      <c r="H3511" s="3">
        <v>10544.51</v>
      </c>
      <c r="I3511" s="3" t="s">
        <v>41</v>
      </c>
      <c r="J3511" s="5">
        <v>1.176470030375997</v>
      </c>
      <c r="K3511" t="str">
        <f>_xlfn.XLOOKUP(D3511, dim_channels!A:A, dim_channels!C:C, "Not Found")</f>
        <v>OTA</v>
      </c>
      <c r="L3511" t="str">
        <f>_xlfn.XLOOKUP(D3511, dim_channels!A:A, dim_channels!B:B, "Not Found")</f>
        <v>Booking.com</v>
      </c>
    </row>
    <row r="3512" spans="1:12" x14ac:dyDescent="0.2">
      <c r="A3512" s="2" t="s">
        <v>3948</v>
      </c>
      <c r="B3512" s="2" t="s">
        <v>1048</v>
      </c>
      <c r="C3512" s="2" t="s">
        <v>465</v>
      </c>
      <c r="D3512" s="2" t="s">
        <v>33</v>
      </c>
      <c r="E3512" s="2" t="s">
        <v>28</v>
      </c>
      <c r="F3512" s="2">
        <v>8328.5300000000007</v>
      </c>
      <c r="G3512" s="2">
        <v>1249.28</v>
      </c>
      <c r="H3512" s="2">
        <v>7079.25</v>
      </c>
      <c r="I3512" s="2" t="s">
        <v>41</v>
      </c>
      <c r="J3512" s="4">
        <v>1.1764706713281781</v>
      </c>
      <c r="K3512" t="str">
        <f>_xlfn.XLOOKUP(D3512, dim_channels!A:A, dim_channels!C:C, "Not Found")</f>
        <v>OTA</v>
      </c>
      <c r="L3512" t="str">
        <f>_xlfn.XLOOKUP(D3512, dim_channels!A:A, dim_channels!B:B, "Not Found")</f>
        <v>Booking.com</v>
      </c>
    </row>
    <row r="3513" spans="1:12" x14ac:dyDescent="0.2">
      <c r="A3513" s="3" t="s">
        <v>3949</v>
      </c>
      <c r="B3513" s="3" t="s">
        <v>449</v>
      </c>
      <c r="C3513" s="3" t="s">
        <v>75</v>
      </c>
      <c r="D3513" s="3" t="s">
        <v>169</v>
      </c>
      <c r="E3513" s="3" t="s">
        <v>34</v>
      </c>
      <c r="F3513" s="3">
        <v>2975.32</v>
      </c>
      <c r="G3513" s="3">
        <v>595.05999999999995</v>
      </c>
      <c r="H3513" s="3">
        <v>2380.2600000000002</v>
      </c>
      <c r="I3513" s="3" t="s">
        <v>29</v>
      </c>
      <c r="J3513" s="5">
        <v>1.2499978993891421</v>
      </c>
      <c r="K3513" t="str">
        <f>_xlfn.XLOOKUP(D3513, dim_channels!A:A, dim_channels!C:C, "Not Found")</f>
        <v>GDS</v>
      </c>
      <c r="L3513" t="str">
        <f>_xlfn.XLOOKUP(D3513, dim_channels!A:A, dim_channels!B:B, "Not Found")</f>
        <v>GDS (Amadeus)</v>
      </c>
    </row>
    <row r="3514" spans="1:12" x14ac:dyDescent="0.2">
      <c r="A3514" s="2" t="s">
        <v>3950</v>
      </c>
      <c r="B3514" s="2" t="s">
        <v>971</v>
      </c>
      <c r="C3514" s="2" t="s">
        <v>826</v>
      </c>
      <c r="D3514" s="2" t="s">
        <v>52</v>
      </c>
      <c r="E3514" s="2" t="s">
        <v>60</v>
      </c>
      <c r="F3514" s="2">
        <v>5085.47</v>
      </c>
      <c r="G3514" s="2">
        <v>0</v>
      </c>
      <c r="H3514" s="2">
        <v>5085.47</v>
      </c>
      <c r="I3514" s="2" t="s">
        <v>29</v>
      </c>
      <c r="J3514" s="4">
        <v>1</v>
      </c>
      <c r="K3514" t="str">
        <f>_xlfn.XLOOKUP(D3514, dim_channels!A:A, dim_channels!C:C, "Not Found")</f>
        <v>OTA</v>
      </c>
      <c r="L3514" t="str">
        <f>_xlfn.XLOOKUP(D3514, dim_channels!A:A, dim_channels!B:B, "Not Found")</f>
        <v>Agoda</v>
      </c>
    </row>
    <row r="3515" spans="1:12" x14ac:dyDescent="0.2">
      <c r="A3515" s="3" t="s">
        <v>3951</v>
      </c>
      <c r="B3515" s="3" t="s">
        <v>331</v>
      </c>
      <c r="C3515" s="3" t="s">
        <v>219</v>
      </c>
      <c r="D3515" s="3" t="s">
        <v>64</v>
      </c>
      <c r="E3515" s="3" t="s">
        <v>34</v>
      </c>
      <c r="F3515" s="3">
        <v>6311.72</v>
      </c>
      <c r="G3515" s="3">
        <v>0</v>
      </c>
      <c r="H3515" s="3">
        <v>6311.72</v>
      </c>
      <c r="I3515" s="3" t="s">
        <v>29</v>
      </c>
      <c r="J3515" s="5">
        <v>1</v>
      </c>
      <c r="K3515" t="str">
        <f>_xlfn.XLOOKUP(D3515, dim_channels!A:A, dim_channels!C:C, "Not Found")</f>
        <v>Direct</v>
      </c>
      <c r="L3515" t="str">
        <f>_xlfn.XLOOKUP(D3515, dim_channels!A:A, dim_channels!B:B, "Not Found")</f>
        <v>Direct Website</v>
      </c>
    </row>
    <row r="3516" spans="1:12" x14ac:dyDescent="0.2">
      <c r="A3516" s="2" t="s">
        <v>3952</v>
      </c>
      <c r="B3516" s="2" t="s">
        <v>145</v>
      </c>
      <c r="C3516" s="2" t="s">
        <v>443</v>
      </c>
      <c r="D3516" s="2" t="s">
        <v>64</v>
      </c>
      <c r="E3516" s="2" t="s">
        <v>34</v>
      </c>
      <c r="F3516" s="2">
        <v>4527.6899999999996</v>
      </c>
      <c r="G3516" s="2">
        <v>0</v>
      </c>
      <c r="H3516" s="2">
        <v>4527.6899999999996</v>
      </c>
      <c r="I3516" s="2" t="s">
        <v>29</v>
      </c>
      <c r="J3516" s="4">
        <v>1</v>
      </c>
      <c r="K3516" t="str">
        <f>_xlfn.XLOOKUP(D3516, dim_channels!A:A, dim_channels!C:C, "Not Found")</f>
        <v>Direct</v>
      </c>
      <c r="L3516" t="str">
        <f>_xlfn.XLOOKUP(D3516, dim_channels!A:A, dim_channels!B:B, "Not Found")</f>
        <v>Direct Website</v>
      </c>
    </row>
    <row r="3517" spans="1:12" x14ac:dyDescent="0.2">
      <c r="A3517" s="3" t="s">
        <v>3953</v>
      </c>
      <c r="B3517" s="3" t="s">
        <v>706</v>
      </c>
      <c r="C3517" s="3" t="s">
        <v>44</v>
      </c>
      <c r="D3517" s="3" t="s">
        <v>33</v>
      </c>
      <c r="E3517" s="3" t="s">
        <v>34</v>
      </c>
      <c r="F3517" s="3">
        <v>13690.11</v>
      </c>
      <c r="G3517" s="3">
        <v>2053.52</v>
      </c>
      <c r="H3517" s="3">
        <v>11636.59</v>
      </c>
      <c r="I3517" s="3" t="s">
        <v>56</v>
      </c>
      <c r="J3517" s="5">
        <v>1.176470942088705</v>
      </c>
      <c r="K3517" t="str">
        <f>_xlfn.XLOOKUP(D3517, dim_channels!A:A, dim_channels!C:C, "Not Found")</f>
        <v>OTA</v>
      </c>
      <c r="L3517" t="str">
        <f>_xlfn.XLOOKUP(D3517, dim_channels!A:A, dim_channels!B:B, "Not Found")</f>
        <v>Booking.com</v>
      </c>
    </row>
    <row r="3518" spans="1:12" x14ac:dyDescent="0.2">
      <c r="A3518" s="2" t="s">
        <v>3954</v>
      </c>
      <c r="B3518" s="2" t="s">
        <v>127</v>
      </c>
      <c r="C3518" s="2" t="s">
        <v>452</v>
      </c>
      <c r="D3518" s="2" t="s">
        <v>33</v>
      </c>
      <c r="E3518" s="2" t="s">
        <v>60</v>
      </c>
      <c r="F3518" s="2">
        <v>2498.75</v>
      </c>
      <c r="G3518" s="2">
        <v>0</v>
      </c>
      <c r="H3518" s="2">
        <v>2498.75</v>
      </c>
      <c r="I3518" s="2" t="s">
        <v>29</v>
      </c>
      <c r="J3518" s="4">
        <v>1</v>
      </c>
      <c r="K3518" t="str">
        <f>_xlfn.XLOOKUP(D3518, dim_channels!A:A, dim_channels!C:C, "Not Found")</f>
        <v>OTA</v>
      </c>
      <c r="L3518" t="str">
        <f>_xlfn.XLOOKUP(D3518, dim_channels!A:A, dim_channels!B:B, "Not Found")</f>
        <v>Booking.com</v>
      </c>
    </row>
    <row r="3519" spans="1:12" x14ac:dyDescent="0.2">
      <c r="A3519" s="3" t="s">
        <v>3955</v>
      </c>
      <c r="B3519" s="3" t="s">
        <v>348</v>
      </c>
      <c r="C3519" s="3" t="s">
        <v>712</v>
      </c>
      <c r="D3519" s="3" t="s">
        <v>64</v>
      </c>
      <c r="E3519" s="3" t="s">
        <v>115</v>
      </c>
      <c r="F3519" s="3">
        <v>13851.83</v>
      </c>
      <c r="G3519" s="3">
        <v>0</v>
      </c>
      <c r="H3519" s="3">
        <v>13851.83</v>
      </c>
      <c r="I3519" s="3" t="s">
        <v>29</v>
      </c>
      <c r="J3519" s="5">
        <v>1</v>
      </c>
      <c r="K3519" t="str">
        <f>_xlfn.XLOOKUP(D3519, dim_channels!A:A, dim_channels!C:C, "Not Found")</f>
        <v>Direct</v>
      </c>
      <c r="L3519" t="str">
        <f>_xlfn.XLOOKUP(D3519, dim_channels!A:A, dim_channels!B:B, "Not Found")</f>
        <v>Direct Website</v>
      </c>
    </row>
    <row r="3520" spans="1:12" x14ac:dyDescent="0.2">
      <c r="A3520" s="2" t="s">
        <v>3956</v>
      </c>
      <c r="B3520" s="2" t="s">
        <v>253</v>
      </c>
      <c r="C3520" s="2" t="s">
        <v>197</v>
      </c>
      <c r="D3520" s="2" t="s">
        <v>27</v>
      </c>
      <c r="E3520" s="2" t="s">
        <v>28</v>
      </c>
      <c r="F3520" s="2">
        <v>9699.43</v>
      </c>
      <c r="G3520" s="2">
        <v>1745.9</v>
      </c>
      <c r="H3520" s="2">
        <v>7953.53</v>
      </c>
      <c r="I3520" s="2" t="s">
        <v>29</v>
      </c>
      <c r="J3520" s="4">
        <v>1.219512593779114</v>
      </c>
      <c r="K3520" t="str">
        <f>_xlfn.XLOOKUP(D3520, dim_channels!A:A, dim_channels!C:C, "Not Found")</f>
        <v>OTA</v>
      </c>
      <c r="L3520" t="str">
        <f>_xlfn.XLOOKUP(D3520, dim_channels!A:A, dim_channels!B:B, "Not Found")</f>
        <v>Expedia</v>
      </c>
    </row>
    <row r="3521" spans="1:12" x14ac:dyDescent="0.2">
      <c r="A3521" s="3" t="s">
        <v>3957</v>
      </c>
      <c r="B3521" s="3" t="s">
        <v>78</v>
      </c>
      <c r="C3521" s="3" t="s">
        <v>156</v>
      </c>
      <c r="D3521" s="3" t="s">
        <v>64</v>
      </c>
      <c r="E3521" s="3" t="s">
        <v>34</v>
      </c>
      <c r="F3521" s="3">
        <v>11316.64</v>
      </c>
      <c r="G3521" s="3">
        <v>0</v>
      </c>
      <c r="H3521" s="3">
        <v>11316.64</v>
      </c>
      <c r="I3521" s="3" t="s">
        <v>29</v>
      </c>
      <c r="J3521" s="5">
        <v>1</v>
      </c>
      <c r="K3521" t="str">
        <f>_xlfn.XLOOKUP(D3521, dim_channels!A:A, dim_channels!C:C, "Not Found")</f>
        <v>Direct</v>
      </c>
      <c r="L3521" t="str">
        <f>_xlfn.XLOOKUP(D3521, dim_channels!A:A, dim_channels!B:B, "Not Found")</f>
        <v>Direct Website</v>
      </c>
    </row>
    <row r="3522" spans="1:12" x14ac:dyDescent="0.2">
      <c r="A3522" s="2" t="s">
        <v>3958</v>
      </c>
      <c r="B3522" s="2" t="s">
        <v>173</v>
      </c>
      <c r="C3522" s="2" t="s">
        <v>1623</v>
      </c>
      <c r="D3522" s="2" t="s">
        <v>33</v>
      </c>
      <c r="E3522" s="2" t="s">
        <v>28</v>
      </c>
      <c r="F3522" s="2">
        <v>6593.21</v>
      </c>
      <c r="G3522" s="2">
        <v>988.98</v>
      </c>
      <c r="H3522" s="2">
        <v>5604.23</v>
      </c>
      <c r="I3522" s="2" t="s">
        <v>29</v>
      </c>
      <c r="J3522" s="4">
        <v>1.1764702733470971</v>
      </c>
      <c r="K3522" t="str">
        <f>_xlfn.XLOOKUP(D3522, dim_channels!A:A, dim_channels!C:C, "Not Found")</f>
        <v>OTA</v>
      </c>
      <c r="L3522" t="str">
        <f>_xlfn.XLOOKUP(D3522, dim_channels!A:A, dim_channels!B:B, "Not Found")</f>
        <v>Booking.com</v>
      </c>
    </row>
    <row r="3523" spans="1:12" x14ac:dyDescent="0.2">
      <c r="A3523" s="3" t="s">
        <v>3959</v>
      </c>
      <c r="B3523" s="3" t="s">
        <v>468</v>
      </c>
      <c r="C3523" s="3" t="s">
        <v>133</v>
      </c>
      <c r="D3523" s="3" t="s">
        <v>45</v>
      </c>
      <c r="E3523" s="3" t="s">
        <v>89</v>
      </c>
      <c r="F3523" s="3">
        <v>4308.9399999999996</v>
      </c>
      <c r="G3523" s="3">
        <v>0</v>
      </c>
      <c r="H3523" s="3">
        <v>4308.9399999999996</v>
      </c>
      <c r="I3523" s="3" t="s">
        <v>56</v>
      </c>
      <c r="J3523" s="5">
        <v>1</v>
      </c>
      <c r="K3523" t="str">
        <f>_xlfn.XLOOKUP(D3523, dim_channels!A:A, dim_channels!C:C, "Not Found")</f>
        <v>Corporate</v>
      </c>
      <c r="L3523" t="str">
        <f>_xlfn.XLOOKUP(D3523, dim_channels!A:A, dim_channels!B:B, "Not Found")</f>
        <v>Corporate Direct</v>
      </c>
    </row>
    <row r="3524" spans="1:12" x14ac:dyDescent="0.2">
      <c r="A3524" s="2" t="s">
        <v>3960</v>
      </c>
      <c r="B3524" s="2" t="s">
        <v>597</v>
      </c>
      <c r="C3524" s="2" t="s">
        <v>460</v>
      </c>
      <c r="D3524" s="2" t="s">
        <v>169</v>
      </c>
      <c r="E3524" s="2" t="s">
        <v>46</v>
      </c>
      <c r="F3524" s="2">
        <v>7223.44</v>
      </c>
      <c r="G3524" s="2">
        <v>1444.69</v>
      </c>
      <c r="H3524" s="2">
        <v>5778.75</v>
      </c>
      <c r="I3524" s="2" t="s">
        <v>29</v>
      </c>
      <c r="J3524" s="4">
        <v>1.2500004326195111</v>
      </c>
      <c r="K3524" t="str">
        <f>_xlfn.XLOOKUP(D3524, dim_channels!A:A, dim_channels!C:C, "Not Found")</f>
        <v>GDS</v>
      </c>
      <c r="L3524" t="str">
        <f>_xlfn.XLOOKUP(D3524, dim_channels!A:A, dim_channels!B:B, "Not Found")</f>
        <v>GDS (Amadeus)</v>
      </c>
    </row>
    <row r="3525" spans="1:12" x14ac:dyDescent="0.2">
      <c r="A3525" s="3" t="s">
        <v>3961</v>
      </c>
      <c r="B3525" s="3" t="s">
        <v>135</v>
      </c>
      <c r="C3525" s="3" t="s">
        <v>39</v>
      </c>
      <c r="D3525" s="3" t="s">
        <v>52</v>
      </c>
      <c r="E3525" s="3" t="s">
        <v>34</v>
      </c>
      <c r="F3525" s="3">
        <v>4947.84</v>
      </c>
      <c r="G3525" s="3">
        <v>593.74</v>
      </c>
      <c r="H3525" s="3">
        <v>4354.1000000000004</v>
      </c>
      <c r="I3525" s="3" t="s">
        <v>29</v>
      </c>
      <c r="J3525" s="5">
        <v>1.1363634275740111</v>
      </c>
      <c r="K3525" t="str">
        <f>_xlfn.XLOOKUP(D3525, dim_channels!A:A, dim_channels!C:C, "Not Found")</f>
        <v>OTA</v>
      </c>
      <c r="L3525" t="str">
        <f>_xlfn.XLOOKUP(D3525, dim_channels!A:A, dim_channels!B:B, "Not Found")</f>
        <v>Agoda</v>
      </c>
    </row>
    <row r="3526" spans="1:12" x14ac:dyDescent="0.2">
      <c r="A3526" s="2" t="s">
        <v>3962</v>
      </c>
      <c r="B3526" s="2" t="s">
        <v>368</v>
      </c>
      <c r="C3526" s="2" t="s">
        <v>497</v>
      </c>
      <c r="D3526" s="2" t="s">
        <v>33</v>
      </c>
      <c r="E3526" s="2" t="s">
        <v>34</v>
      </c>
      <c r="F3526" s="2">
        <v>6068.54</v>
      </c>
      <c r="G3526" s="2">
        <v>910.28</v>
      </c>
      <c r="H3526" s="2">
        <v>5158.26</v>
      </c>
      <c r="I3526" s="2" t="s">
        <v>29</v>
      </c>
      <c r="J3526" s="4">
        <v>1.1764703601602089</v>
      </c>
      <c r="K3526" t="str">
        <f>_xlfn.XLOOKUP(D3526, dim_channels!A:A, dim_channels!C:C, "Not Found")</f>
        <v>OTA</v>
      </c>
      <c r="L3526" t="str">
        <f>_xlfn.XLOOKUP(D3526, dim_channels!A:A, dim_channels!B:B, "Not Found")</f>
        <v>Booking.com</v>
      </c>
    </row>
    <row r="3527" spans="1:12" x14ac:dyDescent="0.2">
      <c r="A3527" s="3" t="s">
        <v>3963</v>
      </c>
      <c r="B3527" s="3" t="s">
        <v>230</v>
      </c>
      <c r="C3527" s="3" t="s">
        <v>570</v>
      </c>
      <c r="D3527" s="3" t="s">
        <v>64</v>
      </c>
      <c r="E3527" s="3" t="s">
        <v>34</v>
      </c>
      <c r="F3527" s="3">
        <v>6133.1</v>
      </c>
      <c r="G3527" s="3">
        <v>0</v>
      </c>
      <c r="H3527" s="3">
        <v>6133.1</v>
      </c>
      <c r="I3527" s="3" t="s">
        <v>56</v>
      </c>
      <c r="J3527" s="5">
        <v>1</v>
      </c>
      <c r="K3527" t="str">
        <f>_xlfn.XLOOKUP(D3527, dim_channels!A:A, dim_channels!C:C, "Not Found")</f>
        <v>Direct</v>
      </c>
      <c r="L3527" t="str">
        <f>_xlfn.XLOOKUP(D3527, dim_channels!A:A, dim_channels!B:B, "Not Found")</f>
        <v>Direct Website</v>
      </c>
    </row>
    <row r="3528" spans="1:12" x14ac:dyDescent="0.2">
      <c r="A3528" s="2" t="s">
        <v>3964</v>
      </c>
      <c r="B3528" s="2" t="s">
        <v>124</v>
      </c>
      <c r="C3528" s="2" t="s">
        <v>578</v>
      </c>
      <c r="D3528" s="2" t="s">
        <v>52</v>
      </c>
      <c r="E3528" s="2" t="s">
        <v>60</v>
      </c>
      <c r="F3528" s="2">
        <v>11912.33</v>
      </c>
      <c r="G3528" s="2">
        <v>0</v>
      </c>
      <c r="H3528" s="2">
        <v>11912.33</v>
      </c>
      <c r="I3528" s="2" t="s">
        <v>56</v>
      </c>
      <c r="J3528" s="4">
        <v>1</v>
      </c>
      <c r="K3528" t="str">
        <f>_xlfn.XLOOKUP(D3528, dim_channels!A:A, dim_channels!C:C, "Not Found")</f>
        <v>OTA</v>
      </c>
      <c r="L3528" t="str">
        <f>_xlfn.XLOOKUP(D3528, dim_channels!A:A, dim_channels!B:B, "Not Found")</f>
        <v>Agoda</v>
      </c>
    </row>
    <row r="3529" spans="1:12" x14ac:dyDescent="0.2">
      <c r="A3529" s="3" t="s">
        <v>3965</v>
      </c>
      <c r="B3529" s="3" t="s">
        <v>234</v>
      </c>
      <c r="C3529" s="3" t="s">
        <v>799</v>
      </c>
      <c r="D3529" s="3" t="s">
        <v>33</v>
      </c>
      <c r="E3529" s="3" t="s">
        <v>34</v>
      </c>
      <c r="F3529" s="3">
        <v>9666.86</v>
      </c>
      <c r="G3529" s="3">
        <v>1450.03</v>
      </c>
      <c r="H3529" s="3">
        <v>8216.83</v>
      </c>
      <c r="I3529" s="3" t="s">
        <v>29</v>
      </c>
      <c r="J3529" s="5">
        <v>1.176470731413453</v>
      </c>
      <c r="K3529" t="str">
        <f>_xlfn.XLOOKUP(D3529, dim_channels!A:A, dim_channels!C:C, "Not Found")</f>
        <v>OTA</v>
      </c>
      <c r="L3529" t="str">
        <f>_xlfn.XLOOKUP(D3529, dim_channels!A:A, dim_channels!B:B, "Not Found")</f>
        <v>Booking.com</v>
      </c>
    </row>
    <row r="3530" spans="1:12" x14ac:dyDescent="0.2">
      <c r="A3530" s="2" t="s">
        <v>3966</v>
      </c>
      <c r="B3530" s="2" t="s">
        <v>317</v>
      </c>
      <c r="C3530" s="2" t="s">
        <v>324</v>
      </c>
      <c r="D3530" s="2" t="s">
        <v>45</v>
      </c>
      <c r="E3530" s="2" t="s">
        <v>46</v>
      </c>
      <c r="F3530" s="2">
        <v>5875.1</v>
      </c>
      <c r="G3530" s="2">
        <v>293.76</v>
      </c>
      <c r="H3530" s="2">
        <v>5581.34</v>
      </c>
      <c r="I3530" s="2" t="s">
        <v>29</v>
      </c>
      <c r="J3530" s="4">
        <v>1.0526325219391759</v>
      </c>
      <c r="K3530" t="str">
        <f>_xlfn.XLOOKUP(D3530, dim_channels!A:A, dim_channels!C:C, "Not Found")</f>
        <v>Corporate</v>
      </c>
      <c r="L3530" t="str">
        <f>_xlfn.XLOOKUP(D3530, dim_channels!A:A, dim_channels!B:B, "Not Found")</f>
        <v>Corporate Direct</v>
      </c>
    </row>
    <row r="3531" spans="1:12" x14ac:dyDescent="0.2">
      <c r="A3531" s="3" t="s">
        <v>3967</v>
      </c>
      <c r="B3531" s="3" t="s">
        <v>322</v>
      </c>
      <c r="C3531" s="3" t="s">
        <v>644</v>
      </c>
      <c r="D3531" s="3" t="s">
        <v>27</v>
      </c>
      <c r="E3531" s="3" t="s">
        <v>34</v>
      </c>
      <c r="F3531" s="3">
        <v>3496.13</v>
      </c>
      <c r="G3531" s="3">
        <v>629.29999999999995</v>
      </c>
      <c r="H3531" s="3">
        <v>2866.83</v>
      </c>
      <c r="I3531" s="3" t="s">
        <v>41</v>
      </c>
      <c r="J3531" s="5">
        <v>1.2195107488061729</v>
      </c>
      <c r="K3531" t="str">
        <f>_xlfn.XLOOKUP(D3531, dim_channels!A:A, dim_channels!C:C, "Not Found")</f>
        <v>OTA</v>
      </c>
      <c r="L3531" t="str">
        <f>_xlfn.XLOOKUP(D3531, dim_channels!A:A, dim_channels!B:B, "Not Found")</f>
        <v>Expedia</v>
      </c>
    </row>
    <row r="3532" spans="1:12" x14ac:dyDescent="0.2">
      <c r="A3532" s="2" t="s">
        <v>3968</v>
      </c>
      <c r="B3532" s="2" t="s">
        <v>608</v>
      </c>
      <c r="C3532" s="2" t="s">
        <v>113</v>
      </c>
      <c r="D3532" s="2" t="s">
        <v>206</v>
      </c>
      <c r="E3532" s="2" t="s">
        <v>207</v>
      </c>
      <c r="F3532" s="2">
        <v>16574.400000000001</v>
      </c>
      <c r="G3532" s="2">
        <v>0</v>
      </c>
      <c r="H3532" s="2">
        <v>16574.400000000001</v>
      </c>
      <c r="I3532" s="2" t="s">
        <v>29</v>
      </c>
      <c r="J3532" s="4">
        <v>1</v>
      </c>
      <c r="K3532" t="str">
        <f>_xlfn.XLOOKUP(D3532, dim_channels!A:A, dim_channels!C:C, "Not Found")</f>
        <v>Direct</v>
      </c>
      <c r="L3532" t="str">
        <f>_xlfn.XLOOKUP(D3532, dim_channels!A:A, dim_channels!B:B, "Not Found")</f>
        <v>Walk-in</v>
      </c>
    </row>
    <row r="3533" spans="1:12" x14ac:dyDescent="0.2">
      <c r="A3533" s="3" t="s">
        <v>3969</v>
      </c>
      <c r="B3533" s="3" t="s">
        <v>117</v>
      </c>
      <c r="C3533" s="3" t="s">
        <v>441</v>
      </c>
      <c r="D3533" s="3" t="s">
        <v>33</v>
      </c>
      <c r="E3533" s="3" t="s">
        <v>60</v>
      </c>
      <c r="F3533" s="3">
        <v>15883.02</v>
      </c>
      <c r="G3533" s="3">
        <v>0</v>
      </c>
      <c r="H3533" s="3">
        <v>15883.02</v>
      </c>
      <c r="I3533" s="3" t="s">
        <v>56</v>
      </c>
      <c r="J3533" s="5">
        <v>1</v>
      </c>
      <c r="K3533" t="str">
        <f>_xlfn.XLOOKUP(D3533, dim_channels!A:A, dim_channels!C:C, "Not Found")</f>
        <v>OTA</v>
      </c>
      <c r="L3533" t="str">
        <f>_xlfn.XLOOKUP(D3533, dim_channels!A:A, dim_channels!B:B, "Not Found")</f>
        <v>Booking.com</v>
      </c>
    </row>
    <row r="3534" spans="1:12" x14ac:dyDescent="0.2">
      <c r="A3534" s="2" t="s">
        <v>3970</v>
      </c>
      <c r="B3534" s="2" t="s">
        <v>246</v>
      </c>
      <c r="C3534" s="2" t="s">
        <v>251</v>
      </c>
      <c r="D3534" s="2" t="s">
        <v>64</v>
      </c>
      <c r="E3534" s="2" t="s">
        <v>115</v>
      </c>
      <c r="F3534" s="2">
        <v>10823.62</v>
      </c>
      <c r="G3534" s="2">
        <v>0</v>
      </c>
      <c r="H3534" s="2">
        <v>10823.62</v>
      </c>
      <c r="I3534" s="2" t="s">
        <v>56</v>
      </c>
      <c r="J3534" s="4">
        <v>1</v>
      </c>
      <c r="K3534" t="str">
        <f>_xlfn.XLOOKUP(D3534, dim_channels!A:A, dim_channels!C:C, "Not Found")</f>
        <v>Direct</v>
      </c>
      <c r="L3534" t="str">
        <f>_xlfn.XLOOKUP(D3534, dim_channels!A:A, dim_channels!B:B, "Not Found")</f>
        <v>Direct Website</v>
      </c>
    </row>
    <row r="3535" spans="1:12" x14ac:dyDescent="0.2">
      <c r="A3535" s="3" t="s">
        <v>3971</v>
      </c>
      <c r="B3535" s="3" t="s">
        <v>1048</v>
      </c>
      <c r="C3535" s="3" t="s">
        <v>26</v>
      </c>
      <c r="D3535" s="3" t="s">
        <v>114</v>
      </c>
      <c r="E3535" s="3" t="s">
        <v>115</v>
      </c>
      <c r="F3535" s="3">
        <v>5574.83</v>
      </c>
      <c r="G3535" s="3">
        <v>557.48</v>
      </c>
      <c r="H3535" s="3">
        <v>5017.3500000000004</v>
      </c>
      <c r="I3535" s="3" t="s">
        <v>56</v>
      </c>
      <c r="J3535" s="5">
        <v>1.1111104467497781</v>
      </c>
      <c r="K3535" t="str">
        <f>_xlfn.XLOOKUP(D3535, dim_channels!A:A, dim_channels!C:C, "Not Found")</f>
        <v>Offline</v>
      </c>
      <c r="L3535" t="str">
        <f>_xlfn.XLOOKUP(D3535, dim_channels!A:A, dim_channels!B:B, "Not Found")</f>
        <v>Travel Agency</v>
      </c>
    </row>
    <row r="3536" spans="1:12" x14ac:dyDescent="0.2">
      <c r="A3536" s="2" t="s">
        <v>3972</v>
      </c>
      <c r="B3536" s="2" t="s">
        <v>420</v>
      </c>
      <c r="C3536" s="2" t="s">
        <v>32</v>
      </c>
      <c r="D3536" s="2" t="s">
        <v>64</v>
      </c>
      <c r="E3536" s="2" t="s">
        <v>115</v>
      </c>
      <c r="F3536" s="2">
        <v>9504.19</v>
      </c>
      <c r="G3536" s="2">
        <v>0</v>
      </c>
      <c r="H3536" s="2">
        <v>9504.19</v>
      </c>
      <c r="I3536" s="2" t="s">
        <v>56</v>
      </c>
      <c r="J3536" s="4">
        <v>1</v>
      </c>
      <c r="K3536" t="str">
        <f>_xlfn.XLOOKUP(D3536, dim_channels!A:A, dim_channels!C:C, "Not Found")</f>
        <v>Direct</v>
      </c>
      <c r="L3536" t="str">
        <f>_xlfn.XLOOKUP(D3536, dim_channels!A:A, dim_channels!B:B, "Not Found")</f>
        <v>Direct Website</v>
      </c>
    </row>
    <row r="3537" spans="1:12" x14ac:dyDescent="0.2">
      <c r="A3537" s="3" t="s">
        <v>3973</v>
      </c>
      <c r="B3537" s="3" t="s">
        <v>702</v>
      </c>
      <c r="C3537" s="3" t="s">
        <v>148</v>
      </c>
      <c r="D3537" s="3" t="s">
        <v>52</v>
      </c>
      <c r="E3537" s="3" t="s">
        <v>60</v>
      </c>
      <c r="F3537" s="3">
        <v>6059.46</v>
      </c>
      <c r="G3537" s="3">
        <v>0</v>
      </c>
      <c r="H3537" s="3">
        <v>6059.46</v>
      </c>
      <c r="I3537" s="3" t="s">
        <v>29</v>
      </c>
      <c r="J3537" s="5">
        <v>1</v>
      </c>
      <c r="K3537" t="str">
        <f>_xlfn.XLOOKUP(D3537, dim_channels!A:A, dim_channels!C:C, "Not Found")</f>
        <v>OTA</v>
      </c>
      <c r="L3537" t="str">
        <f>_xlfn.XLOOKUP(D3537, dim_channels!A:A, dim_channels!B:B, "Not Found")</f>
        <v>Agoda</v>
      </c>
    </row>
    <row r="3538" spans="1:12" x14ac:dyDescent="0.2">
      <c r="A3538" s="2" t="s">
        <v>3974</v>
      </c>
      <c r="B3538" s="2" t="s">
        <v>189</v>
      </c>
      <c r="C3538" s="2" t="s">
        <v>661</v>
      </c>
      <c r="D3538" s="2" t="s">
        <v>52</v>
      </c>
      <c r="E3538" s="2" t="s">
        <v>34</v>
      </c>
      <c r="F3538" s="2">
        <v>13944.6</v>
      </c>
      <c r="G3538" s="2">
        <v>1673.35</v>
      </c>
      <c r="H3538" s="2">
        <v>12271.25</v>
      </c>
      <c r="I3538" s="2" t="s">
        <v>29</v>
      </c>
      <c r="J3538" s="4">
        <v>1.136363451156158</v>
      </c>
      <c r="K3538" t="str">
        <f>_xlfn.XLOOKUP(D3538, dim_channels!A:A, dim_channels!C:C, "Not Found")</f>
        <v>OTA</v>
      </c>
      <c r="L3538" t="str">
        <f>_xlfn.XLOOKUP(D3538, dim_channels!A:A, dim_channels!B:B, "Not Found")</f>
        <v>Agoda</v>
      </c>
    </row>
    <row r="3539" spans="1:12" x14ac:dyDescent="0.2">
      <c r="A3539" s="3" t="s">
        <v>3975</v>
      </c>
      <c r="B3539" s="3" t="s">
        <v>553</v>
      </c>
      <c r="C3539" s="3" t="s">
        <v>302</v>
      </c>
      <c r="D3539" s="3" t="s">
        <v>33</v>
      </c>
      <c r="E3539" s="3" t="s">
        <v>28</v>
      </c>
      <c r="F3539" s="3">
        <v>11427.65</v>
      </c>
      <c r="G3539" s="3">
        <v>1714.15</v>
      </c>
      <c r="H3539" s="3">
        <v>9713.5</v>
      </c>
      <c r="I3539" s="3" t="s">
        <v>29</v>
      </c>
      <c r="J3539" s="5">
        <v>1.1764708910279511</v>
      </c>
      <c r="K3539" t="str">
        <f>_xlfn.XLOOKUP(D3539, dim_channels!A:A, dim_channels!C:C, "Not Found")</f>
        <v>OTA</v>
      </c>
      <c r="L3539" t="str">
        <f>_xlfn.XLOOKUP(D3539, dim_channels!A:A, dim_channels!B:B, "Not Found")</f>
        <v>Booking.com</v>
      </c>
    </row>
    <row r="3540" spans="1:12" x14ac:dyDescent="0.2">
      <c r="A3540" s="2" t="s">
        <v>3976</v>
      </c>
      <c r="B3540" s="2" t="s">
        <v>360</v>
      </c>
      <c r="C3540" s="2" t="s">
        <v>416</v>
      </c>
      <c r="D3540" s="2" t="s">
        <v>45</v>
      </c>
      <c r="E3540" s="2" t="s">
        <v>89</v>
      </c>
      <c r="F3540" s="2">
        <v>9286.3799999999992</v>
      </c>
      <c r="G3540" s="2">
        <v>0</v>
      </c>
      <c r="H3540" s="2">
        <v>9286.3799999999992</v>
      </c>
      <c r="I3540" s="2" t="s">
        <v>41</v>
      </c>
      <c r="J3540" s="4">
        <v>1</v>
      </c>
      <c r="K3540" t="str">
        <f>_xlfn.XLOOKUP(D3540, dim_channels!A:A, dim_channels!C:C, "Not Found")</f>
        <v>Corporate</v>
      </c>
      <c r="L3540" t="str">
        <f>_xlfn.XLOOKUP(D3540, dim_channels!A:A, dim_channels!B:B, "Not Found")</f>
        <v>Corporate Direct</v>
      </c>
    </row>
    <row r="3541" spans="1:12" x14ac:dyDescent="0.2">
      <c r="A3541" s="3" t="s">
        <v>3977</v>
      </c>
      <c r="B3541" s="3" t="s">
        <v>420</v>
      </c>
      <c r="C3541" s="3" t="s">
        <v>416</v>
      </c>
      <c r="D3541" s="3" t="s">
        <v>45</v>
      </c>
      <c r="E3541" s="3" t="s">
        <v>46</v>
      </c>
      <c r="F3541" s="3">
        <v>13409.57</v>
      </c>
      <c r="G3541" s="3">
        <v>670.48</v>
      </c>
      <c r="H3541" s="3">
        <v>12739.09</v>
      </c>
      <c r="I3541" s="3" t="s">
        <v>29</v>
      </c>
      <c r="J3541" s="5">
        <v>1.0526317028924359</v>
      </c>
      <c r="K3541" t="str">
        <f>_xlfn.XLOOKUP(D3541, dim_channels!A:A, dim_channels!C:C, "Not Found")</f>
        <v>Corporate</v>
      </c>
      <c r="L3541" t="str">
        <f>_xlfn.XLOOKUP(D3541, dim_channels!A:A, dim_channels!B:B, "Not Found")</f>
        <v>Corporate Direct</v>
      </c>
    </row>
    <row r="3542" spans="1:12" x14ac:dyDescent="0.2">
      <c r="A3542" s="2" t="s">
        <v>3978</v>
      </c>
      <c r="B3542" s="2" t="s">
        <v>364</v>
      </c>
      <c r="C3542" s="2" t="s">
        <v>232</v>
      </c>
      <c r="D3542" s="2" t="s">
        <v>33</v>
      </c>
      <c r="E3542" s="2" t="s">
        <v>28</v>
      </c>
      <c r="F3542" s="2">
        <v>9152.86</v>
      </c>
      <c r="G3542" s="2">
        <v>1372.93</v>
      </c>
      <c r="H3542" s="2">
        <v>7779.93</v>
      </c>
      <c r="I3542" s="2" t="s">
        <v>41</v>
      </c>
      <c r="J3542" s="4">
        <v>1.176470739453954</v>
      </c>
      <c r="K3542" t="str">
        <f>_xlfn.XLOOKUP(D3542, dim_channels!A:A, dim_channels!C:C, "Not Found")</f>
        <v>OTA</v>
      </c>
      <c r="L3542" t="str">
        <f>_xlfn.XLOOKUP(D3542, dim_channels!A:A, dim_channels!B:B, "Not Found")</f>
        <v>Booking.com</v>
      </c>
    </row>
    <row r="3543" spans="1:12" x14ac:dyDescent="0.2">
      <c r="A3543" s="3" t="s">
        <v>3979</v>
      </c>
      <c r="B3543" s="3" t="s">
        <v>396</v>
      </c>
      <c r="C3543" s="3" t="s">
        <v>107</v>
      </c>
      <c r="D3543" s="3" t="s">
        <v>45</v>
      </c>
      <c r="E3543" s="3" t="s">
        <v>46</v>
      </c>
      <c r="F3543" s="3">
        <v>5055.6499999999996</v>
      </c>
      <c r="G3543" s="3">
        <v>252.78</v>
      </c>
      <c r="H3543" s="3">
        <v>4802.87</v>
      </c>
      <c r="I3543" s="3" t="s">
        <v>29</v>
      </c>
      <c r="J3543" s="5">
        <v>1.0526310310293641</v>
      </c>
      <c r="K3543" t="str">
        <f>_xlfn.XLOOKUP(D3543, dim_channels!A:A, dim_channels!C:C, "Not Found")</f>
        <v>Corporate</v>
      </c>
      <c r="L3543" t="str">
        <f>_xlfn.XLOOKUP(D3543, dim_channels!A:A, dim_channels!B:B, "Not Found")</f>
        <v>Corporate Direct</v>
      </c>
    </row>
    <row r="3544" spans="1:12" x14ac:dyDescent="0.2">
      <c r="A3544" s="2" t="s">
        <v>3980</v>
      </c>
      <c r="B3544" s="2" t="s">
        <v>762</v>
      </c>
      <c r="C3544" s="2" t="s">
        <v>359</v>
      </c>
      <c r="D3544" s="2" t="s">
        <v>45</v>
      </c>
      <c r="E3544" s="2" t="s">
        <v>46</v>
      </c>
      <c r="F3544" s="2">
        <v>5398.95</v>
      </c>
      <c r="G3544" s="2">
        <v>269.95</v>
      </c>
      <c r="H3544" s="2">
        <v>5129</v>
      </c>
      <c r="I3544" s="2" t="s">
        <v>29</v>
      </c>
      <c r="J3544" s="4">
        <v>1.0526320920257359</v>
      </c>
      <c r="K3544" t="str">
        <f>_xlfn.XLOOKUP(D3544, dim_channels!A:A, dim_channels!C:C, "Not Found")</f>
        <v>Corporate</v>
      </c>
      <c r="L3544" t="str">
        <f>_xlfn.XLOOKUP(D3544, dim_channels!A:A, dim_channels!B:B, "Not Found")</f>
        <v>Corporate Direct</v>
      </c>
    </row>
    <row r="3545" spans="1:12" x14ac:dyDescent="0.2">
      <c r="A3545" s="3" t="s">
        <v>3981</v>
      </c>
      <c r="B3545" s="3" t="s">
        <v>303</v>
      </c>
      <c r="C3545" s="3" t="s">
        <v>720</v>
      </c>
      <c r="D3545" s="3" t="s">
        <v>33</v>
      </c>
      <c r="E3545" s="3" t="s">
        <v>60</v>
      </c>
      <c r="F3545" s="3">
        <v>14798.55</v>
      </c>
      <c r="G3545" s="3">
        <v>0</v>
      </c>
      <c r="H3545" s="3">
        <v>14798.55</v>
      </c>
      <c r="I3545" s="3" t="s">
        <v>56</v>
      </c>
      <c r="J3545" s="5">
        <v>1</v>
      </c>
      <c r="K3545" t="str">
        <f>_xlfn.XLOOKUP(D3545, dim_channels!A:A, dim_channels!C:C, "Not Found")</f>
        <v>OTA</v>
      </c>
      <c r="L3545" t="str">
        <f>_xlfn.XLOOKUP(D3545, dim_channels!A:A, dim_channels!B:B, "Not Found")</f>
        <v>Booking.com</v>
      </c>
    </row>
    <row r="3546" spans="1:12" x14ac:dyDescent="0.2">
      <c r="A3546" s="2" t="s">
        <v>3982</v>
      </c>
      <c r="B3546" s="2" t="s">
        <v>127</v>
      </c>
      <c r="C3546" s="2" t="s">
        <v>261</v>
      </c>
      <c r="D3546" s="2" t="s">
        <v>27</v>
      </c>
      <c r="E3546" s="2" t="s">
        <v>28</v>
      </c>
      <c r="F3546" s="2">
        <v>5821.47</v>
      </c>
      <c r="G3546" s="2">
        <v>1047.8599999999999</v>
      </c>
      <c r="H3546" s="2">
        <v>4773.6099999999997</v>
      </c>
      <c r="I3546" s="2" t="s">
        <v>29</v>
      </c>
      <c r="J3546" s="4">
        <v>1.219511019961832</v>
      </c>
      <c r="K3546" t="str">
        <f>_xlfn.XLOOKUP(D3546, dim_channels!A:A, dim_channels!C:C, "Not Found")</f>
        <v>OTA</v>
      </c>
      <c r="L3546" t="str">
        <f>_xlfn.XLOOKUP(D3546, dim_channels!A:A, dim_channels!B:B, "Not Found")</f>
        <v>Expedia</v>
      </c>
    </row>
    <row r="3547" spans="1:12" x14ac:dyDescent="0.2">
      <c r="A3547" s="3" t="s">
        <v>3983</v>
      </c>
      <c r="B3547" s="3" t="s">
        <v>334</v>
      </c>
      <c r="C3547" s="3" t="s">
        <v>740</v>
      </c>
      <c r="D3547" s="3" t="s">
        <v>45</v>
      </c>
      <c r="E3547" s="3" t="s">
        <v>89</v>
      </c>
      <c r="F3547" s="3">
        <v>2544.4899999999998</v>
      </c>
      <c r="G3547" s="3">
        <v>0</v>
      </c>
      <c r="H3547" s="3">
        <v>2544.4899999999998</v>
      </c>
      <c r="I3547" s="3" t="s">
        <v>29</v>
      </c>
      <c r="J3547" s="5">
        <v>1</v>
      </c>
      <c r="K3547" t="str">
        <f>_xlfn.XLOOKUP(D3547, dim_channels!A:A, dim_channels!C:C, "Not Found")</f>
        <v>Corporate</v>
      </c>
      <c r="L3547" t="str">
        <f>_xlfn.XLOOKUP(D3547, dim_channels!A:A, dim_channels!B:B, "Not Found")</f>
        <v>Corporate Direct</v>
      </c>
    </row>
    <row r="3548" spans="1:12" x14ac:dyDescent="0.2">
      <c r="A3548" s="2" t="s">
        <v>3984</v>
      </c>
      <c r="B3548" s="2" t="s">
        <v>525</v>
      </c>
      <c r="C3548" s="2" t="s">
        <v>437</v>
      </c>
      <c r="D3548" s="2" t="s">
        <v>64</v>
      </c>
      <c r="E3548" s="2" t="s">
        <v>28</v>
      </c>
      <c r="F3548" s="2">
        <v>17911.2</v>
      </c>
      <c r="G3548" s="2">
        <v>0</v>
      </c>
      <c r="H3548" s="2">
        <v>17911.2</v>
      </c>
      <c r="I3548" s="2" t="s">
        <v>29</v>
      </c>
      <c r="J3548" s="4">
        <v>1</v>
      </c>
      <c r="K3548" t="str">
        <f>_xlfn.XLOOKUP(D3548, dim_channels!A:A, dim_channels!C:C, "Not Found")</f>
        <v>Direct</v>
      </c>
      <c r="L3548" t="str">
        <f>_xlfn.XLOOKUP(D3548, dim_channels!A:A, dim_channels!B:B, "Not Found")</f>
        <v>Direct Website</v>
      </c>
    </row>
    <row r="3549" spans="1:12" x14ac:dyDescent="0.2">
      <c r="A3549" s="3" t="s">
        <v>3985</v>
      </c>
      <c r="B3549" s="3" t="s">
        <v>329</v>
      </c>
      <c r="C3549" s="3" t="s">
        <v>274</v>
      </c>
      <c r="D3549" s="3" t="s">
        <v>33</v>
      </c>
      <c r="E3549" s="3" t="s">
        <v>28</v>
      </c>
      <c r="F3549" s="3">
        <v>5986.78</v>
      </c>
      <c r="G3549" s="3">
        <v>898.02</v>
      </c>
      <c r="H3549" s="3">
        <v>5088.76</v>
      </c>
      <c r="I3549" s="3" t="s">
        <v>41</v>
      </c>
      <c r="J3549" s="5">
        <v>1.1764712818053911</v>
      </c>
      <c r="K3549" t="str">
        <f>_xlfn.XLOOKUP(D3549, dim_channels!A:A, dim_channels!C:C, "Not Found")</f>
        <v>OTA</v>
      </c>
      <c r="L3549" t="str">
        <f>_xlfn.XLOOKUP(D3549, dim_channels!A:A, dim_channels!B:B, "Not Found")</f>
        <v>Booking.com</v>
      </c>
    </row>
    <row r="3550" spans="1:12" x14ac:dyDescent="0.2">
      <c r="A3550" s="2" t="s">
        <v>3986</v>
      </c>
      <c r="B3550" s="2" t="s">
        <v>917</v>
      </c>
      <c r="C3550" s="2" t="s">
        <v>371</v>
      </c>
      <c r="D3550" s="2" t="s">
        <v>114</v>
      </c>
      <c r="E3550" s="2" t="s">
        <v>46</v>
      </c>
      <c r="F3550" s="2">
        <v>13715.12</v>
      </c>
      <c r="G3550" s="2">
        <v>1371.51</v>
      </c>
      <c r="H3550" s="2">
        <v>12343.61</v>
      </c>
      <c r="I3550" s="2" t="s">
        <v>29</v>
      </c>
      <c r="J3550" s="4">
        <v>1.1111109310809399</v>
      </c>
      <c r="K3550" t="str">
        <f>_xlfn.XLOOKUP(D3550, dim_channels!A:A, dim_channels!C:C, "Not Found")</f>
        <v>Offline</v>
      </c>
      <c r="L3550" t="str">
        <f>_xlfn.XLOOKUP(D3550, dim_channels!A:A, dim_channels!B:B, "Not Found")</f>
        <v>Travel Agency</v>
      </c>
    </row>
    <row r="3551" spans="1:12" x14ac:dyDescent="0.2">
      <c r="A3551" s="3" t="s">
        <v>3987</v>
      </c>
      <c r="B3551" s="3" t="s">
        <v>153</v>
      </c>
      <c r="C3551" s="3" t="s">
        <v>161</v>
      </c>
      <c r="D3551" s="3" t="s">
        <v>52</v>
      </c>
      <c r="E3551" s="3" t="s">
        <v>34</v>
      </c>
      <c r="F3551" s="3">
        <v>2971.65</v>
      </c>
      <c r="G3551" s="3">
        <v>356.6</v>
      </c>
      <c r="H3551" s="3">
        <v>2615.0500000000002</v>
      </c>
      <c r="I3551" s="3" t="s">
        <v>29</v>
      </c>
      <c r="J3551" s="5">
        <v>1.136364505458787</v>
      </c>
      <c r="K3551" t="str">
        <f>_xlfn.XLOOKUP(D3551, dim_channels!A:A, dim_channels!C:C, "Not Found")</f>
        <v>OTA</v>
      </c>
      <c r="L3551" t="str">
        <f>_xlfn.XLOOKUP(D3551, dim_channels!A:A, dim_channels!B:B, "Not Found")</f>
        <v>Agoda</v>
      </c>
    </row>
    <row r="3552" spans="1:12" x14ac:dyDescent="0.2">
      <c r="A3552" s="2" t="s">
        <v>3988</v>
      </c>
      <c r="B3552" s="2" t="s">
        <v>669</v>
      </c>
      <c r="C3552" s="2" t="s">
        <v>386</v>
      </c>
      <c r="D3552" s="2" t="s">
        <v>45</v>
      </c>
      <c r="E3552" s="2" t="s">
        <v>46</v>
      </c>
      <c r="F3552" s="2">
        <v>12167.12</v>
      </c>
      <c r="G3552" s="2">
        <v>608.36</v>
      </c>
      <c r="H3552" s="2">
        <v>11558.76</v>
      </c>
      <c r="I3552" s="2" t="s">
        <v>29</v>
      </c>
      <c r="J3552" s="4">
        <v>1.0526319432188229</v>
      </c>
      <c r="K3552" t="str">
        <f>_xlfn.XLOOKUP(D3552, dim_channels!A:A, dim_channels!C:C, "Not Found")</f>
        <v>Corporate</v>
      </c>
      <c r="L3552" t="str">
        <f>_xlfn.XLOOKUP(D3552, dim_channels!A:A, dim_channels!B:B, "Not Found")</f>
        <v>Corporate Direct</v>
      </c>
    </row>
    <row r="3553" spans="1:12" x14ac:dyDescent="0.2">
      <c r="A3553" s="3" t="s">
        <v>3989</v>
      </c>
      <c r="B3553" s="3" t="s">
        <v>328</v>
      </c>
      <c r="C3553" s="3" t="s">
        <v>328</v>
      </c>
      <c r="D3553" s="3" t="s">
        <v>27</v>
      </c>
      <c r="E3553" s="3" t="s">
        <v>60</v>
      </c>
      <c r="F3553" s="3">
        <v>5954.01</v>
      </c>
      <c r="G3553" s="3">
        <v>0</v>
      </c>
      <c r="H3553" s="3">
        <v>5954.01</v>
      </c>
      <c r="I3553" s="3" t="s">
        <v>29</v>
      </c>
      <c r="J3553" s="5">
        <v>1</v>
      </c>
      <c r="K3553" t="str">
        <f>_xlfn.XLOOKUP(D3553, dim_channels!A:A, dim_channels!C:C, "Not Found")</f>
        <v>OTA</v>
      </c>
      <c r="L3553" t="str">
        <f>_xlfn.XLOOKUP(D3553, dim_channels!A:A, dim_channels!B:B, "Not Found")</f>
        <v>Expedia</v>
      </c>
    </row>
    <row r="3554" spans="1:12" x14ac:dyDescent="0.2">
      <c r="A3554" s="2" t="s">
        <v>3990</v>
      </c>
      <c r="B3554" s="2" t="s">
        <v>110</v>
      </c>
      <c r="C3554" s="2" t="s">
        <v>712</v>
      </c>
      <c r="D3554" s="2" t="s">
        <v>114</v>
      </c>
      <c r="E3554" s="2" t="s">
        <v>46</v>
      </c>
      <c r="F3554" s="2">
        <v>13595.36</v>
      </c>
      <c r="G3554" s="2">
        <v>1359.54</v>
      </c>
      <c r="H3554" s="2">
        <v>12235.82</v>
      </c>
      <c r="I3554" s="2" t="s">
        <v>29</v>
      </c>
      <c r="J3554" s="4">
        <v>1.1111114743433621</v>
      </c>
      <c r="K3554" t="str">
        <f>_xlfn.XLOOKUP(D3554, dim_channels!A:A, dim_channels!C:C, "Not Found")</f>
        <v>Offline</v>
      </c>
      <c r="L3554" t="str">
        <f>_xlfn.XLOOKUP(D3554, dim_channels!A:A, dim_channels!B:B, "Not Found")</f>
        <v>Travel Agency</v>
      </c>
    </row>
    <row r="3555" spans="1:12" x14ac:dyDescent="0.2">
      <c r="A3555" s="3" t="s">
        <v>3991</v>
      </c>
      <c r="B3555" s="3" t="s">
        <v>292</v>
      </c>
      <c r="C3555" s="3" t="s">
        <v>176</v>
      </c>
      <c r="D3555" s="3" t="s">
        <v>33</v>
      </c>
      <c r="E3555" s="3" t="s">
        <v>34</v>
      </c>
      <c r="F3555" s="3">
        <v>11400.65</v>
      </c>
      <c r="G3555" s="3">
        <v>1710.1</v>
      </c>
      <c r="H3555" s="3">
        <v>9690.5499999999993</v>
      </c>
      <c r="I3555" s="3" t="s">
        <v>29</v>
      </c>
      <c r="J3555" s="5">
        <v>1.176470891745051</v>
      </c>
      <c r="K3555" t="str">
        <f>_xlfn.XLOOKUP(D3555, dim_channels!A:A, dim_channels!C:C, "Not Found")</f>
        <v>OTA</v>
      </c>
      <c r="L3555" t="str">
        <f>_xlfn.XLOOKUP(D3555, dim_channels!A:A, dim_channels!B:B, "Not Found")</f>
        <v>Booking.com</v>
      </c>
    </row>
    <row r="3556" spans="1:12" x14ac:dyDescent="0.2">
      <c r="A3556" s="2" t="s">
        <v>3992</v>
      </c>
      <c r="B3556" s="2" t="s">
        <v>70</v>
      </c>
      <c r="C3556" s="2" t="s">
        <v>246</v>
      </c>
      <c r="D3556" s="2" t="s">
        <v>52</v>
      </c>
      <c r="E3556" s="2" t="s">
        <v>60</v>
      </c>
      <c r="F3556" s="2">
        <v>11969.5</v>
      </c>
      <c r="G3556" s="2">
        <v>0</v>
      </c>
      <c r="H3556" s="2">
        <v>11969.5</v>
      </c>
      <c r="I3556" s="2" t="s">
        <v>41</v>
      </c>
      <c r="J3556" s="4">
        <v>1</v>
      </c>
      <c r="K3556" t="str">
        <f>_xlfn.XLOOKUP(D3556, dim_channels!A:A, dim_channels!C:C, "Not Found")</f>
        <v>OTA</v>
      </c>
      <c r="L3556" t="str">
        <f>_xlfn.XLOOKUP(D3556, dim_channels!A:A, dim_channels!B:B, "Not Found")</f>
        <v>Agoda</v>
      </c>
    </row>
    <row r="3557" spans="1:12" x14ac:dyDescent="0.2">
      <c r="A3557" s="3" t="s">
        <v>3993</v>
      </c>
      <c r="B3557" s="3" t="s">
        <v>135</v>
      </c>
      <c r="C3557" s="3" t="s">
        <v>958</v>
      </c>
      <c r="D3557" s="3" t="s">
        <v>27</v>
      </c>
      <c r="E3557" s="3" t="s">
        <v>28</v>
      </c>
      <c r="F3557" s="3">
        <v>2807.96</v>
      </c>
      <c r="G3557" s="3">
        <v>505.43</v>
      </c>
      <c r="H3557" s="3">
        <v>2302.5300000000002</v>
      </c>
      <c r="I3557" s="3" t="s">
        <v>29</v>
      </c>
      <c r="J3557" s="5">
        <v>1.2195107121297011</v>
      </c>
      <c r="K3557" t="str">
        <f>_xlfn.XLOOKUP(D3557, dim_channels!A:A, dim_channels!C:C, "Not Found")</f>
        <v>OTA</v>
      </c>
      <c r="L3557" t="str">
        <f>_xlfn.XLOOKUP(D3557, dim_channels!A:A, dim_channels!B:B, "Not Found")</f>
        <v>Expedia</v>
      </c>
    </row>
    <row r="3558" spans="1:12" x14ac:dyDescent="0.2">
      <c r="A3558" s="2" t="s">
        <v>3994</v>
      </c>
      <c r="B3558" s="2" t="s">
        <v>783</v>
      </c>
      <c r="C3558" s="2" t="s">
        <v>783</v>
      </c>
      <c r="D3558" s="2" t="s">
        <v>33</v>
      </c>
      <c r="E3558" s="2" t="s">
        <v>28</v>
      </c>
      <c r="F3558" s="2">
        <v>5454.85</v>
      </c>
      <c r="G3558" s="2">
        <v>818.23</v>
      </c>
      <c r="H3558" s="2">
        <v>4636.62</v>
      </c>
      <c r="I3558" s="2" t="s">
        <v>29</v>
      </c>
      <c r="J3558" s="4">
        <v>1.176471222571615</v>
      </c>
      <c r="K3558" t="str">
        <f>_xlfn.XLOOKUP(D3558, dim_channels!A:A, dim_channels!C:C, "Not Found")</f>
        <v>OTA</v>
      </c>
      <c r="L3558" t="str">
        <f>_xlfn.XLOOKUP(D3558, dim_channels!A:A, dim_channels!B:B, "Not Found")</f>
        <v>Booking.com</v>
      </c>
    </row>
    <row r="3559" spans="1:12" x14ac:dyDescent="0.2">
      <c r="A3559" s="3" t="s">
        <v>3995</v>
      </c>
      <c r="B3559" s="3" t="s">
        <v>202</v>
      </c>
      <c r="C3559" s="3" t="s">
        <v>403</v>
      </c>
      <c r="D3559" s="3" t="s">
        <v>33</v>
      </c>
      <c r="E3559" s="3" t="s">
        <v>60</v>
      </c>
      <c r="F3559" s="3">
        <v>20385.490000000002</v>
      </c>
      <c r="G3559" s="3">
        <v>0</v>
      </c>
      <c r="H3559" s="3">
        <v>20385.490000000002</v>
      </c>
      <c r="I3559" s="3" t="s">
        <v>56</v>
      </c>
      <c r="J3559" s="5">
        <v>1</v>
      </c>
      <c r="K3559" t="str">
        <f>_xlfn.XLOOKUP(D3559, dim_channels!A:A, dim_channels!C:C, "Not Found")</f>
        <v>OTA</v>
      </c>
      <c r="L3559" t="str">
        <f>_xlfn.XLOOKUP(D3559, dim_channels!A:A, dim_channels!B:B, "Not Found")</f>
        <v>Booking.com</v>
      </c>
    </row>
    <row r="3560" spans="1:12" x14ac:dyDescent="0.2">
      <c r="A3560" s="2" t="s">
        <v>3996</v>
      </c>
      <c r="B3560" s="2" t="s">
        <v>238</v>
      </c>
      <c r="C3560" s="2" t="s">
        <v>239</v>
      </c>
      <c r="D3560" s="2" t="s">
        <v>33</v>
      </c>
      <c r="E3560" s="2" t="s">
        <v>60</v>
      </c>
      <c r="F3560" s="2">
        <v>10969.93</v>
      </c>
      <c r="G3560" s="2">
        <v>0</v>
      </c>
      <c r="H3560" s="2">
        <v>10969.93</v>
      </c>
      <c r="I3560" s="2" t="s">
        <v>41</v>
      </c>
      <c r="J3560" s="4">
        <v>1</v>
      </c>
      <c r="K3560" t="str">
        <f>_xlfn.XLOOKUP(D3560, dim_channels!A:A, dim_channels!C:C, "Not Found")</f>
        <v>OTA</v>
      </c>
      <c r="L3560" t="str">
        <f>_xlfn.XLOOKUP(D3560, dim_channels!A:A, dim_channels!B:B, "Not Found")</f>
        <v>Booking.com</v>
      </c>
    </row>
    <row r="3561" spans="1:12" x14ac:dyDescent="0.2">
      <c r="A3561" s="3" t="s">
        <v>3997</v>
      </c>
      <c r="B3561" s="3" t="s">
        <v>40</v>
      </c>
      <c r="C3561" s="3" t="s">
        <v>258</v>
      </c>
      <c r="D3561" s="3" t="s">
        <v>114</v>
      </c>
      <c r="E3561" s="3" t="s">
        <v>46</v>
      </c>
      <c r="F3561" s="3">
        <v>2876.99</v>
      </c>
      <c r="G3561" s="3">
        <v>287.7</v>
      </c>
      <c r="H3561" s="3">
        <v>2589.29</v>
      </c>
      <c r="I3561" s="3" t="s">
        <v>56</v>
      </c>
      <c r="J3561" s="5">
        <v>1.1111115402291749</v>
      </c>
      <c r="K3561" t="str">
        <f>_xlfn.XLOOKUP(D3561, dim_channels!A:A, dim_channels!C:C, "Not Found")</f>
        <v>Offline</v>
      </c>
      <c r="L3561" t="str">
        <f>_xlfn.XLOOKUP(D3561, dim_channels!A:A, dim_channels!B:B, "Not Found")</f>
        <v>Travel Agency</v>
      </c>
    </row>
    <row r="3562" spans="1:12" x14ac:dyDescent="0.2">
      <c r="A3562" s="2" t="s">
        <v>3998</v>
      </c>
      <c r="B3562" s="2" t="s">
        <v>456</v>
      </c>
      <c r="C3562" s="2" t="s">
        <v>824</v>
      </c>
      <c r="D3562" s="2" t="s">
        <v>64</v>
      </c>
      <c r="E3562" s="2" t="s">
        <v>28</v>
      </c>
      <c r="F3562" s="2">
        <v>6331.49</v>
      </c>
      <c r="G3562" s="2">
        <v>0</v>
      </c>
      <c r="H3562" s="2">
        <v>6331.49</v>
      </c>
      <c r="I3562" s="2" t="s">
        <v>29</v>
      </c>
      <c r="J3562" s="4">
        <v>1</v>
      </c>
      <c r="K3562" t="str">
        <f>_xlfn.XLOOKUP(D3562, dim_channels!A:A, dim_channels!C:C, "Not Found")</f>
        <v>Direct</v>
      </c>
      <c r="L3562" t="str">
        <f>_xlfn.XLOOKUP(D3562, dim_channels!A:A, dim_channels!B:B, "Not Found")</f>
        <v>Direct Website</v>
      </c>
    </row>
    <row r="3563" spans="1:12" x14ac:dyDescent="0.2">
      <c r="A3563" s="3" t="s">
        <v>3999</v>
      </c>
      <c r="B3563" s="3" t="s">
        <v>435</v>
      </c>
      <c r="C3563" s="3" t="s">
        <v>1234</v>
      </c>
      <c r="D3563" s="3" t="s">
        <v>27</v>
      </c>
      <c r="E3563" s="3" t="s">
        <v>28</v>
      </c>
      <c r="F3563" s="3">
        <v>7159.41</v>
      </c>
      <c r="G3563" s="3">
        <v>1288.69</v>
      </c>
      <c r="H3563" s="3">
        <v>5870.72</v>
      </c>
      <c r="I3563" s="3" t="s">
        <v>29</v>
      </c>
      <c r="J3563" s="5">
        <v>1.219511405756023</v>
      </c>
      <c r="K3563" t="str">
        <f>_xlfn.XLOOKUP(D3563, dim_channels!A:A, dim_channels!C:C, "Not Found")</f>
        <v>OTA</v>
      </c>
      <c r="L3563" t="str">
        <f>_xlfn.XLOOKUP(D3563, dim_channels!A:A, dim_channels!B:B, "Not Found")</f>
        <v>Expedia</v>
      </c>
    </row>
    <row r="3564" spans="1:12" x14ac:dyDescent="0.2">
      <c r="A3564" s="2" t="s">
        <v>4000</v>
      </c>
      <c r="B3564" s="2" t="s">
        <v>468</v>
      </c>
      <c r="C3564" s="2" t="s">
        <v>123</v>
      </c>
      <c r="D3564" s="2" t="s">
        <v>114</v>
      </c>
      <c r="E3564" s="2" t="s">
        <v>115</v>
      </c>
      <c r="F3564" s="2">
        <v>15575.44</v>
      </c>
      <c r="G3564" s="2">
        <v>1557.54</v>
      </c>
      <c r="H3564" s="2">
        <v>14017.9</v>
      </c>
      <c r="I3564" s="2" t="s">
        <v>29</v>
      </c>
      <c r="J3564" s="4">
        <v>1.1111107940561711</v>
      </c>
      <c r="K3564" t="str">
        <f>_xlfn.XLOOKUP(D3564, dim_channels!A:A, dim_channels!C:C, "Not Found")</f>
        <v>Offline</v>
      </c>
      <c r="L3564" t="str">
        <f>_xlfn.XLOOKUP(D3564, dim_channels!A:A, dim_channels!B:B, "Not Found")</f>
        <v>Travel Agency</v>
      </c>
    </row>
    <row r="3565" spans="1:12" x14ac:dyDescent="0.2">
      <c r="A3565" s="3" t="s">
        <v>4001</v>
      </c>
      <c r="B3565" s="3" t="s">
        <v>532</v>
      </c>
      <c r="C3565" s="3" t="s">
        <v>986</v>
      </c>
      <c r="D3565" s="3" t="s">
        <v>27</v>
      </c>
      <c r="E3565" s="3" t="s">
        <v>60</v>
      </c>
      <c r="F3565" s="3">
        <v>6249.5</v>
      </c>
      <c r="G3565" s="3">
        <v>0</v>
      </c>
      <c r="H3565" s="3">
        <v>6249.5</v>
      </c>
      <c r="I3565" s="3" t="s">
        <v>29</v>
      </c>
      <c r="J3565" s="5">
        <v>1</v>
      </c>
      <c r="K3565" t="str">
        <f>_xlfn.XLOOKUP(D3565, dim_channels!A:A, dim_channels!C:C, "Not Found")</f>
        <v>OTA</v>
      </c>
      <c r="L3565" t="str">
        <f>_xlfn.XLOOKUP(D3565, dim_channels!A:A, dim_channels!B:B, "Not Found")</f>
        <v>Expedia</v>
      </c>
    </row>
    <row r="3566" spans="1:12" x14ac:dyDescent="0.2">
      <c r="A3566" s="2" t="s">
        <v>4002</v>
      </c>
      <c r="B3566" s="2" t="s">
        <v>36</v>
      </c>
      <c r="C3566" s="2" t="s">
        <v>286</v>
      </c>
      <c r="D3566" s="2" t="s">
        <v>64</v>
      </c>
      <c r="E3566" s="2" t="s">
        <v>115</v>
      </c>
      <c r="F3566" s="2">
        <v>9091.51</v>
      </c>
      <c r="G3566" s="2">
        <v>0</v>
      </c>
      <c r="H3566" s="2">
        <v>9091.51</v>
      </c>
      <c r="I3566" s="2" t="s">
        <v>41</v>
      </c>
      <c r="J3566" s="4">
        <v>1</v>
      </c>
      <c r="K3566" t="str">
        <f>_xlfn.XLOOKUP(D3566, dim_channels!A:A, dim_channels!C:C, "Not Found")</f>
        <v>Direct</v>
      </c>
      <c r="L3566" t="str">
        <f>_xlfn.XLOOKUP(D3566, dim_channels!A:A, dim_channels!B:B, "Not Found")</f>
        <v>Direct Website</v>
      </c>
    </row>
    <row r="3567" spans="1:12" x14ac:dyDescent="0.2">
      <c r="A3567" s="3" t="s">
        <v>4003</v>
      </c>
      <c r="B3567" s="3" t="s">
        <v>326</v>
      </c>
      <c r="C3567" s="3" t="s">
        <v>520</v>
      </c>
      <c r="D3567" s="3" t="s">
        <v>169</v>
      </c>
      <c r="E3567" s="3" t="s">
        <v>46</v>
      </c>
      <c r="F3567" s="3">
        <v>11718.16</v>
      </c>
      <c r="G3567" s="3">
        <v>2343.63</v>
      </c>
      <c r="H3567" s="3">
        <v>9374.5300000000007</v>
      </c>
      <c r="I3567" s="3" t="s">
        <v>29</v>
      </c>
      <c r="J3567" s="5">
        <v>1.2499997333199639</v>
      </c>
      <c r="K3567" t="str">
        <f>_xlfn.XLOOKUP(D3567, dim_channels!A:A, dim_channels!C:C, "Not Found")</f>
        <v>GDS</v>
      </c>
      <c r="L3567" t="str">
        <f>_xlfn.XLOOKUP(D3567, dim_channels!A:A, dim_channels!B:B, "Not Found")</f>
        <v>GDS (Amadeus)</v>
      </c>
    </row>
    <row r="3568" spans="1:12" x14ac:dyDescent="0.2">
      <c r="A3568" s="2" t="s">
        <v>4004</v>
      </c>
      <c r="B3568" s="2" t="s">
        <v>405</v>
      </c>
      <c r="C3568" s="2" t="s">
        <v>1348</v>
      </c>
      <c r="D3568" s="2" t="s">
        <v>52</v>
      </c>
      <c r="E3568" s="2" t="s">
        <v>60</v>
      </c>
      <c r="F3568" s="2">
        <v>9910.06</v>
      </c>
      <c r="G3568" s="2">
        <v>0</v>
      </c>
      <c r="H3568" s="2">
        <v>9910.06</v>
      </c>
      <c r="I3568" s="2" t="s">
        <v>41</v>
      </c>
      <c r="J3568" s="4">
        <v>1</v>
      </c>
      <c r="K3568" t="str">
        <f>_xlfn.XLOOKUP(D3568, dim_channels!A:A, dim_channels!C:C, "Not Found")</f>
        <v>OTA</v>
      </c>
      <c r="L3568" t="str">
        <f>_xlfn.XLOOKUP(D3568, dim_channels!A:A, dim_channels!B:B, "Not Found")</f>
        <v>Agoda</v>
      </c>
    </row>
    <row r="3569" spans="1:12" x14ac:dyDescent="0.2">
      <c r="A3569" s="3" t="s">
        <v>4005</v>
      </c>
      <c r="B3569" s="3" t="s">
        <v>159</v>
      </c>
      <c r="C3569" s="3" t="s">
        <v>451</v>
      </c>
      <c r="D3569" s="3" t="s">
        <v>27</v>
      </c>
      <c r="E3569" s="3" t="s">
        <v>34</v>
      </c>
      <c r="F3569" s="3">
        <v>5796.41</v>
      </c>
      <c r="G3569" s="3">
        <v>1043.3499999999999</v>
      </c>
      <c r="H3569" s="3">
        <v>4753.0600000000004</v>
      </c>
      <c r="I3569" s="3" t="s">
        <v>29</v>
      </c>
      <c r="J3569" s="5">
        <v>1.219511220140288</v>
      </c>
      <c r="K3569" t="str">
        <f>_xlfn.XLOOKUP(D3569, dim_channels!A:A, dim_channels!C:C, "Not Found")</f>
        <v>OTA</v>
      </c>
      <c r="L3569" t="str">
        <f>_xlfn.XLOOKUP(D3569, dim_channels!A:A, dim_channels!B:B, "Not Found")</f>
        <v>Expedia</v>
      </c>
    </row>
    <row r="3570" spans="1:12" x14ac:dyDescent="0.2">
      <c r="A3570" s="2" t="s">
        <v>4006</v>
      </c>
      <c r="B3570" s="2" t="s">
        <v>100</v>
      </c>
      <c r="C3570" s="2" t="s">
        <v>159</v>
      </c>
      <c r="D3570" s="2" t="s">
        <v>33</v>
      </c>
      <c r="E3570" s="2" t="s">
        <v>34</v>
      </c>
      <c r="F3570" s="2">
        <v>12614.62</v>
      </c>
      <c r="G3570" s="2">
        <v>1892.19</v>
      </c>
      <c r="H3570" s="2">
        <v>10722.43</v>
      </c>
      <c r="I3570" s="2" t="s">
        <v>29</v>
      </c>
      <c r="J3570" s="4">
        <v>1.1764702590737359</v>
      </c>
      <c r="K3570" t="str">
        <f>_xlfn.XLOOKUP(D3570, dim_channels!A:A, dim_channels!C:C, "Not Found")</f>
        <v>OTA</v>
      </c>
      <c r="L3570" t="str">
        <f>_xlfn.XLOOKUP(D3570, dim_channels!A:A, dim_channels!B:B, "Not Found")</f>
        <v>Booking.com</v>
      </c>
    </row>
    <row r="3571" spans="1:12" x14ac:dyDescent="0.2">
      <c r="A3571" s="3" t="s">
        <v>4007</v>
      </c>
      <c r="B3571" s="3" t="s">
        <v>236</v>
      </c>
      <c r="C3571" s="3" t="s">
        <v>400</v>
      </c>
      <c r="D3571" s="3" t="s">
        <v>33</v>
      </c>
      <c r="E3571" s="3" t="s">
        <v>34</v>
      </c>
      <c r="F3571" s="3">
        <v>2180.77</v>
      </c>
      <c r="G3571" s="3">
        <v>327.12</v>
      </c>
      <c r="H3571" s="3">
        <v>1853.65</v>
      </c>
      <c r="I3571" s="3" t="s">
        <v>29</v>
      </c>
      <c r="J3571" s="5">
        <v>1.1764734442855991</v>
      </c>
      <c r="K3571" t="str">
        <f>_xlfn.XLOOKUP(D3571, dim_channels!A:A, dim_channels!C:C, "Not Found")</f>
        <v>OTA</v>
      </c>
      <c r="L3571" t="str">
        <f>_xlfn.XLOOKUP(D3571, dim_channels!A:A, dim_channels!B:B, "Not Found")</f>
        <v>Booking.com</v>
      </c>
    </row>
    <row r="3572" spans="1:12" x14ac:dyDescent="0.2">
      <c r="A3572" s="2" t="s">
        <v>4008</v>
      </c>
      <c r="B3572" s="2" t="s">
        <v>783</v>
      </c>
      <c r="C3572" s="2" t="s">
        <v>315</v>
      </c>
      <c r="D3572" s="2" t="s">
        <v>114</v>
      </c>
      <c r="E3572" s="2" t="s">
        <v>46</v>
      </c>
      <c r="F3572" s="2">
        <v>7184.92</v>
      </c>
      <c r="G3572" s="2">
        <v>718.49</v>
      </c>
      <c r="H3572" s="2">
        <v>6466.43</v>
      </c>
      <c r="I3572" s="2" t="s">
        <v>29</v>
      </c>
      <c r="J3572" s="4">
        <v>1.111110767455922</v>
      </c>
      <c r="K3572" t="str">
        <f>_xlfn.XLOOKUP(D3572, dim_channels!A:A, dim_channels!C:C, "Not Found")</f>
        <v>Offline</v>
      </c>
      <c r="L3572" t="str">
        <f>_xlfn.XLOOKUP(D3572, dim_channels!A:A, dim_channels!B:B, "Not Found")</f>
        <v>Travel Agency</v>
      </c>
    </row>
    <row r="3573" spans="1:12" x14ac:dyDescent="0.2">
      <c r="A3573" s="3" t="s">
        <v>4009</v>
      </c>
      <c r="B3573" s="3" t="s">
        <v>478</v>
      </c>
      <c r="C3573" s="3" t="s">
        <v>644</v>
      </c>
      <c r="D3573" s="3" t="s">
        <v>45</v>
      </c>
      <c r="E3573" s="3" t="s">
        <v>46</v>
      </c>
      <c r="F3573" s="3">
        <v>16803.759999999998</v>
      </c>
      <c r="G3573" s="3">
        <v>840.19</v>
      </c>
      <c r="H3573" s="3">
        <v>15963.57</v>
      </c>
      <c r="I3573" s="3" t="s">
        <v>29</v>
      </c>
      <c r="J3573" s="5">
        <v>1.0526317108265879</v>
      </c>
      <c r="K3573" t="str">
        <f>_xlfn.XLOOKUP(D3573, dim_channels!A:A, dim_channels!C:C, "Not Found")</f>
        <v>Corporate</v>
      </c>
      <c r="L3573" t="str">
        <f>_xlfn.XLOOKUP(D3573, dim_channels!A:A, dim_channels!B:B, "Not Found")</f>
        <v>Corporate Direct</v>
      </c>
    </row>
    <row r="3574" spans="1:12" x14ac:dyDescent="0.2">
      <c r="A3574" s="2" t="s">
        <v>4010</v>
      </c>
      <c r="B3574" s="2" t="s">
        <v>256</v>
      </c>
      <c r="C3574" s="2" t="s">
        <v>371</v>
      </c>
      <c r="D3574" s="2" t="s">
        <v>64</v>
      </c>
      <c r="E3574" s="2" t="s">
        <v>28</v>
      </c>
      <c r="F3574" s="2">
        <v>16000</v>
      </c>
      <c r="G3574" s="2">
        <v>0</v>
      </c>
      <c r="H3574" s="2">
        <v>16000</v>
      </c>
      <c r="I3574" s="2" t="s">
        <v>29</v>
      </c>
      <c r="J3574" s="4">
        <v>1</v>
      </c>
      <c r="K3574" t="str">
        <f>_xlfn.XLOOKUP(D3574, dim_channels!A:A, dim_channels!C:C, "Not Found")</f>
        <v>Direct</v>
      </c>
      <c r="L3574" t="str">
        <f>_xlfn.XLOOKUP(D3574, dim_channels!A:A, dim_channels!B:B, "Not Found")</f>
        <v>Direct Website</v>
      </c>
    </row>
    <row r="3575" spans="1:12" x14ac:dyDescent="0.2">
      <c r="A3575" s="3" t="s">
        <v>4011</v>
      </c>
      <c r="B3575" s="3" t="s">
        <v>661</v>
      </c>
      <c r="C3575" s="3" t="s">
        <v>456</v>
      </c>
      <c r="D3575" s="3" t="s">
        <v>64</v>
      </c>
      <c r="E3575" s="3" t="s">
        <v>115</v>
      </c>
      <c r="F3575" s="3">
        <v>14646.65</v>
      </c>
      <c r="G3575" s="3">
        <v>0</v>
      </c>
      <c r="H3575" s="3">
        <v>14646.65</v>
      </c>
      <c r="I3575" s="3" t="s">
        <v>41</v>
      </c>
      <c r="J3575" s="5">
        <v>1</v>
      </c>
      <c r="K3575" t="str">
        <f>_xlfn.XLOOKUP(D3575, dim_channels!A:A, dim_channels!C:C, "Not Found")</f>
        <v>Direct</v>
      </c>
      <c r="L3575" t="str">
        <f>_xlfn.XLOOKUP(D3575, dim_channels!A:A, dim_channels!B:B, "Not Found")</f>
        <v>Direct Website</v>
      </c>
    </row>
    <row r="3576" spans="1:12" x14ac:dyDescent="0.2">
      <c r="A3576" s="2" t="s">
        <v>4012</v>
      </c>
      <c r="B3576" s="2" t="s">
        <v>246</v>
      </c>
      <c r="C3576" s="2" t="s">
        <v>740</v>
      </c>
      <c r="D3576" s="2" t="s">
        <v>64</v>
      </c>
      <c r="E3576" s="2" t="s">
        <v>115</v>
      </c>
      <c r="F3576" s="2">
        <v>2854.34</v>
      </c>
      <c r="G3576" s="2">
        <v>0</v>
      </c>
      <c r="H3576" s="2">
        <v>2854.34</v>
      </c>
      <c r="I3576" s="2" t="s">
        <v>29</v>
      </c>
      <c r="J3576" s="4">
        <v>1</v>
      </c>
      <c r="K3576" t="str">
        <f>_xlfn.XLOOKUP(D3576, dim_channels!A:A, dim_channels!C:C, "Not Found")</f>
        <v>Direct</v>
      </c>
      <c r="L3576" t="str">
        <f>_xlfn.XLOOKUP(D3576, dim_channels!A:A, dim_channels!B:B, "Not Found")</f>
        <v>Direct Website</v>
      </c>
    </row>
    <row r="3577" spans="1:12" x14ac:dyDescent="0.2">
      <c r="A3577" s="3" t="s">
        <v>4013</v>
      </c>
      <c r="B3577" s="3" t="s">
        <v>204</v>
      </c>
      <c r="C3577" s="3" t="s">
        <v>520</v>
      </c>
      <c r="D3577" s="3" t="s">
        <v>27</v>
      </c>
      <c r="E3577" s="3" t="s">
        <v>28</v>
      </c>
      <c r="F3577" s="3">
        <v>14255.79</v>
      </c>
      <c r="G3577" s="3">
        <v>2566.04</v>
      </c>
      <c r="H3577" s="3">
        <v>11689.75</v>
      </c>
      <c r="I3577" s="3" t="s">
        <v>41</v>
      </c>
      <c r="J3577" s="5">
        <v>1.219511965610899</v>
      </c>
      <c r="K3577" t="str">
        <f>_xlfn.XLOOKUP(D3577, dim_channels!A:A, dim_channels!C:C, "Not Found")</f>
        <v>OTA</v>
      </c>
      <c r="L3577" t="str">
        <f>_xlfn.XLOOKUP(D3577, dim_channels!A:A, dim_channels!B:B, "Not Found")</f>
        <v>Expedia</v>
      </c>
    </row>
    <row r="3578" spans="1:12" x14ac:dyDescent="0.2">
      <c r="A3578" s="2" t="s">
        <v>4014</v>
      </c>
      <c r="B3578" s="2" t="s">
        <v>364</v>
      </c>
      <c r="C3578" s="2" t="s">
        <v>75</v>
      </c>
      <c r="D3578" s="2" t="s">
        <v>33</v>
      </c>
      <c r="E3578" s="2" t="s">
        <v>28</v>
      </c>
      <c r="F3578" s="2">
        <v>3115.49</v>
      </c>
      <c r="G3578" s="2">
        <v>467.32</v>
      </c>
      <c r="H3578" s="2">
        <v>2648.17</v>
      </c>
      <c r="I3578" s="2" t="s">
        <v>41</v>
      </c>
      <c r="J3578" s="4">
        <v>1.1764690333324519</v>
      </c>
      <c r="K3578" t="str">
        <f>_xlfn.XLOOKUP(D3578, dim_channels!A:A, dim_channels!C:C, "Not Found")</f>
        <v>OTA</v>
      </c>
      <c r="L3578" t="str">
        <f>_xlfn.XLOOKUP(D3578, dim_channels!A:A, dim_channels!B:B, "Not Found")</f>
        <v>Booking.com</v>
      </c>
    </row>
    <row r="3579" spans="1:12" x14ac:dyDescent="0.2">
      <c r="A3579" s="3" t="s">
        <v>4015</v>
      </c>
      <c r="B3579" s="3" t="s">
        <v>546</v>
      </c>
      <c r="C3579" s="3" t="s">
        <v>602</v>
      </c>
      <c r="D3579" s="3" t="s">
        <v>52</v>
      </c>
      <c r="E3579" s="3" t="s">
        <v>60</v>
      </c>
      <c r="F3579" s="3">
        <v>2122.71</v>
      </c>
      <c r="G3579" s="3">
        <v>0</v>
      </c>
      <c r="H3579" s="3">
        <v>2122.71</v>
      </c>
      <c r="I3579" s="3" t="s">
        <v>56</v>
      </c>
      <c r="J3579" s="5">
        <v>1</v>
      </c>
      <c r="K3579" t="str">
        <f>_xlfn.XLOOKUP(D3579, dim_channels!A:A, dim_channels!C:C, "Not Found")</f>
        <v>OTA</v>
      </c>
      <c r="L3579" t="str">
        <f>_xlfn.XLOOKUP(D3579, dim_channels!A:A, dim_channels!B:B, "Not Found")</f>
        <v>Agoda</v>
      </c>
    </row>
    <row r="3580" spans="1:12" x14ac:dyDescent="0.2">
      <c r="A3580" s="2" t="s">
        <v>4016</v>
      </c>
      <c r="B3580" s="2" t="s">
        <v>492</v>
      </c>
      <c r="C3580" s="2" t="s">
        <v>371</v>
      </c>
      <c r="D3580" s="2" t="s">
        <v>33</v>
      </c>
      <c r="E3580" s="2" t="s">
        <v>34</v>
      </c>
      <c r="F3580" s="2">
        <v>2978.01</v>
      </c>
      <c r="G3580" s="2">
        <v>446.7</v>
      </c>
      <c r="H3580" s="2">
        <v>2531.31</v>
      </c>
      <c r="I3580" s="2" t="s">
        <v>56</v>
      </c>
      <c r="J3580" s="4">
        <v>1.176469891084063</v>
      </c>
      <c r="K3580" t="str">
        <f>_xlfn.XLOOKUP(D3580, dim_channels!A:A, dim_channels!C:C, "Not Found")</f>
        <v>OTA</v>
      </c>
      <c r="L3580" t="str">
        <f>_xlfn.XLOOKUP(D3580, dim_channels!A:A, dim_channels!B:B, "Not Found")</f>
        <v>Booking.com</v>
      </c>
    </row>
    <row r="3581" spans="1:12" x14ac:dyDescent="0.2">
      <c r="A3581" s="3" t="s">
        <v>4017</v>
      </c>
      <c r="B3581" s="3" t="s">
        <v>230</v>
      </c>
      <c r="C3581" s="3" t="s">
        <v>107</v>
      </c>
      <c r="D3581" s="3" t="s">
        <v>169</v>
      </c>
      <c r="E3581" s="3" t="s">
        <v>34</v>
      </c>
      <c r="F3581" s="3">
        <v>6214.54</v>
      </c>
      <c r="G3581" s="3">
        <v>1242.9100000000001</v>
      </c>
      <c r="H3581" s="3">
        <v>4971.63</v>
      </c>
      <c r="I3581" s="3" t="s">
        <v>29</v>
      </c>
      <c r="J3581" s="5">
        <v>1.2500005028531891</v>
      </c>
      <c r="K3581" t="str">
        <f>_xlfn.XLOOKUP(D3581, dim_channels!A:A, dim_channels!C:C, "Not Found")</f>
        <v>GDS</v>
      </c>
      <c r="L3581" t="str">
        <f>_xlfn.XLOOKUP(D3581, dim_channels!A:A, dim_channels!B:B, "Not Found")</f>
        <v>GDS (Amadeus)</v>
      </c>
    </row>
    <row r="3582" spans="1:12" x14ac:dyDescent="0.2">
      <c r="A3582" s="2" t="s">
        <v>4018</v>
      </c>
      <c r="B3582" s="2" t="s">
        <v>484</v>
      </c>
      <c r="C3582" s="2" t="s">
        <v>318</v>
      </c>
      <c r="D3582" s="2" t="s">
        <v>33</v>
      </c>
      <c r="E3582" s="2" t="s">
        <v>34</v>
      </c>
      <c r="F3582" s="2">
        <v>9586.42</v>
      </c>
      <c r="G3582" s="2">
        <v>1437.96</v>
      </c>
      <c r="H3582" s="2">
        <v>8148.46</v>
      </c>
      <c r="I3582" s="2" t="s">
        <v>29</v>
      </c>
      <c r="J3582" s="4">
        <v>1.1764701550967911</v>
      </c>
      <c r="K3582" t="str">
        <f>_xlfn.XLOOKUP(D3582, dim_channels!A:A, dim_channels!C:C, "Not Found")</f>
        <v>OTA</v>
      </c>
      <c r="L3582" t="str">
        <f>_xlfn.XLOOKUP(D3582, dim_channels!A:A, dim_channels!B:B, "Not Found")</f>
        <v>Booking.com</v>
      </c>
    </row>
    <row r="3583" spans="1:12" x14ac:dyDescent="0.2">
      <c r="A3583" s="3" t="s">
        <v>4019</v>
      </c>
      <c r="B3583" s="3" t="s">
        <v>337</v>
      </c>
      <c r="C3583" s="3" t="s">
        <v>380</v>
      </c>
      <c r="D3583" s="3" t="s">
        <v>27</v>
      </c>
      <c r="E3583" s="3" t="s">
        <v>28</v>
      </c>
      <c r="F3583" s="3">
        <v>7582.54</v>
      </c>
      <c r="G3583" s="3">
        <v>1364.86</v>
      </c>
      <c r="H3583" s="3">
        <v>6217.68</v>
      </c>
      <c r="I3583" s="3" t="s">
        <v>29</v>
      </c>
      <c r="J3583" s="5">
        <v>1.2195127443033409</v>
      </c>
      <c r="K3583" t="str">
        <f>_xlfn.XLOOKUP(D3583, dim_channels!A:A, dim_channels!C:C, "Not Found")</f>
        <v>OTA</v>
      </c>
      <c r="L3583" t="str">
        <f>_xlfn.XLOOKUP(D3583, dim_channels!A:A, dim_channels!B:B, "Not Found")</f>
        <v>Expedia</v>
      </c>
    </row>
    <row r="3584" spans="1:12" x14ac:dyDescent="0.2">
      <c r="A3584" s="2" t="s">
        <v>4020</v>
      </c>
      <c r="B3584" s="2" t="s">
        <v>242</v>
      </c>
      <c r="C3584" s="2" t="s">
        <v>532</v>
      </c>
      <c r="D3584" s="2" t="s">
        <v>45</v>
      </c>
      <c r="E3584" s="2" t="s">
        <v>46</v>
      </c>
      <c r="F3584" s="2">
        <v>12141.85</v>
      </c>
      <c r="G3584" s="2">
        <v>607.09</v>
      </c>
      <c r="H3584" s="2">
        <v>11534.76</v>
      </c>
      <c r="I3584" s="2" t="s">
        <v>41</v>
      </c>
      <c r="J3584" s="4">
        <v>1.0526313508040051</v>
      </c>
      <c r="K3584" t="str">
        <f>_xlfn.XLOOKUP(D3584, dim_channels!A:A, dim_channels!C:C, "Not Found")</f>
        <v>Corporate</v>
      </c>
      <c r="L3584" t="str">
        <f>_xlfn.XLOOKUP(D3584, dim_channels!A:A, dim_channels!B:B, "Not Found")</f>
        <v>Corporate Direct</v>
      </c>
    </row>
    <row r="3585" spans="1:12" x14ac:dyDescent="0.2">
      <c r="A3585" s="3" t="s">
        <v>4021</v>
      </c>
      <c r="B3585" s="3" t="s">
        <v>373</v>
      </c>
      <c r="C3585" s="3" t="s">
        <v>409</v>
      </c>
      <c r="D3585" s="3" t="s">
        <v>52</v>
      </c>
      <c r="E3585" s="3" t="s">
        <v>60</v>
      </c>
      <c r="F3585" s="3">
        <v>11108.25</v>
      </c>
      <c r="G3585" s="3">
        <v>0</v>
      </c>
      <c r="H3585" s="3">
        <v>11108.25</v>
      </c>
      <c r="I3585" s="3" t="s">
        <v>29</v>
      </c>
      <c r="J3585" s="5">
        <v>1</v>
      </c>
      <c r="K3585" t="str">
        <f>_xlfn.XLOOKUP(D3585, dim_channels!A:A, dim_channels!C:C, "Not Found")</f>
        <v>OTA</v>
      </c>
      <c r="L3585" t="str">
        <f>_xlfn.XLOOKUP(D3585, dim_channels!A:A, dim_channels!B:B, "Not Found")</f>
        <v>Agoda</v>
      </c>
    </row>
    <row r="3586" spans="1:12" x14ac:dyDescent="0.2">
      <c r="A3586" s="2" t="s">
        <v>4022</v>
      </c>
      <c r="B3586" s="2" t="s">
        <v>359</v>
      </c>
      <c r="C3586" s="2" t="s">
        <v>346</v>
      </c>
      <c r="D3586" s="2" t="s">
        <v>114</v>
      </c>
      <c r="E3586" s="2" t="s">
        <v>115</v>
      </c>
      <c r="F3586" s="2">
        <v>2895.3</v>
      </c>
      <c r="G3586" s="2">
        <v>289.52999999999997</v>
      </c>
      <c r="H3586" s="2">
        <v>2605.77</v>
      </c>
      <c r="I3586" s="2" t="s">
        <v>41</v>
      </c>
      <c r="J3586" s="4">
        <v>1.1111111111111109</v>
      </c>
      <c r="K3586" t="str">
        <f>_xlfn.XLOOKUP(D3586, dim_channels!A:A, dim_channels!C:C, "Not Found")</f>
        <v>Offline</v>
      </c>
      <c r="L3586" t="str">
        <f>_xlfn.XLOOKUP(D3586, dim_channels!A:A, dim_channels!B:B, "Not Found")</f>
        <v>Travel Agency</v>
      </c>
    </row>
    <row r="3587" spans="1:12" x14ac:dyDescent="0.2">
      <c r="A3587" s="3" t="s">
        <v>4023</v>
      </c>
      <c r="B3587" s="3" t="s">
        <v>401</v>
      </c>
      <c r="C3587" s="3" t="s">
        <v>103</v>
      </c>
      <c r="D3587" s="3" t="s">
        <v>33</v>
      </c>
      <c r="E3587" s="3" t="s">
        <v>28</v>
      </c>
      <c r="F3587" s="3">
        <v>4856.28</v>
      </c>
      <c r="G3587" s="3">
        <v>728.44</v>
      </c>
      <c r="H3587" s="3">
        <v>4127.84</v>
      </c>
      <c r="I3587" s="3" t="s">
        <v>41</v>
      </c>
      <c r="J3587" s="5">
        <v>1.1764700182177601</v>
      </c>
      <c r="K3587" t="str">
        <f>_xlfn.XLOOKUP(D3587, dim_channels!A:A, dim_channels!C:C, "Not Found")</f>
        <v>OTA</v>
      </c>
      <c r="L3587" t="str">
        <f>_xlfn.XLOOKUP(D3587, dim_channels!A:A, dim_channels!B:B, "Not Found")</f>
        <v>Booking.com</v>
      </c>
    </row>
    <row r="3588" spans="1:12" x14ac:dyDescent="0.2">
      <c r="A3588" s="2" t="s">
        <v>4024</v>
      </c>
      <c r="B3588" s="2" t="s">
        <v>112</v>
      </c>
      <c r="C3588" s="2" t="s">
        <v>271</v>
      </c>
      <c r="D3588" s="2" t="s">
        <v>33</v>
      </c>
      <c r="E3588" s="2" t="s">
        <v>28</v>
      </c>
      <c r="F3588" s="2">
        <v>9740.43</v>
      </c>
      <c r="G3588" s="2">
        <v>1461.06</v>
      </c>
      <c r="H3588" s="2">
        <v>8279.3700000000008</v>
      </c>
      <c r="I3588" s="2" t="s">
        <v>29</v>
      </c>
      <c r="J3588" s="4">
        <v>1.176469948800452</v>
      </c>
      <c r="K3588" t="str">
        <f>_xlfn.XLOOKUP(D3588, dim_channels!A:A, dim_channels!C:C, "Not Found")</f>
        <v>OTA</v>
      </c>
      <c r="L3588" t="str">
        <f>_xlfn.XLOOKUP(D3588, dim_channels!A:A, dim_channels!B:B, "Not Found")</f>
        <v>Booking.com</v>
      </c>
    </row>
    <row r="3589" spans="1:12" x14ac:dyDescent="0.2">
      <c r="A3589" s="3" t="s">
        <v>4025</v>
      </c>
      <c r="B3589" s="3" t="s">
        <v>261</v>
      </c>
      <c r="C3589" s="3" t="s">
        <v>220</v>
      </c>
      <c r="D3589" s="3" t="s">
        <v>45</v>
      </c>
      <c r="E3589" s="3" t="s">
        <v>46</v>
      </c>
      <c r="F3589" s="3">
        <v>2157.11</v>
      </c>
      <c r="G3589" s="3">
        <v>107.86</v>
      </c>
      <c r="H3589" s="3">
        <v>2049.25</v>
      </c>
      <c r="I3589" s="3" t="s">
        <v>41</v>
      </c>
      <c r="J3589" s="5">
        <v>1.052633890447725</v>
      </c>
      <c r="K3589" t="str">
        <f>_xlfn.XLOOKUP(D3589, dim_channels!A:A, dim_channels!C:C, "Not Found")</f>
        <v>Corporate</v>
      </c>
      <c r="L3589" t="str">
        <f>_xlfn.XLOOKUP(D3589, dim_channels!A:A, dim_channels!B:B, "Not Found")</f>
        <v>Corporate Direct</v>
      </c>
    </row>
    <row r="3590" spans="1:12" x14ac:dyDescent="0.2">
      <c r="A3590" s="2" t="s">
        <v>4026</v>
      </c>
      <c r="B3590" s="2" t="s">
        <v>229</v>
      </c>
      <c r="C3590" s="2" t="s">
        <v>664</v>
      </c>
      <c r="D3590" s="2" t="s">
        <v>64</v>
      </c>
      <c r="E3590" s="2" t="s">
        <v>115</v>
      </c>
      <c r="F3590" s="2">
        <v>6065.81</v>
      </c>
      <c r="G3590" s="2">
        <v>0</v>
      </c>
      <c r="H3590" s="2">
        <v>6065.81</v>
      </c>
      <c r="I3590" s="2" t="s">
        <v>29</v>
      </c>
      <c r="J3590" s="4">
        <v>1</v>
      </c>
      <c r="K3590" t="str">
        <f>_xlfn.XLOOKUP(D3590, dim_channels!A:A, dim_channels!C:C, "Not Found")</f>
        <v>Direct</v>
      </c>
      <c r="L3590" t="str">
        <f>_xlfn.XLOOKUP(D3590, dim_channels!A:A, dim_channels!B:B, "Not Found")</f>
        <v>Direct Website</v>
      </c>
    </row>
    <row r="3591" spans="1:12" x14ac:dyDescent="0.2">
      <c r="A3591" s="3" t="s">
        <v>4027</v>
      </c>
      <c r="B3591" s="3" t="s">
        <v>106</v>
      </c>
      <c r="C3591" s="3" t="s">
        <v>484</v>
      </c>
      <c r="D3591" s="3" t="s">
        <v>33</v>
      </c>
      <c r="E3591" s="3" t="s">
        <v>28</v>
      </c>
      <c r="F3591" s="3">
        <v>7074.6</v>
      </c>
      <c r="G3591" s="3">
        <v>1061.19</v>
      </c>
      <c r="H3591" s="3">
        <v>6013.41</v>
      </c>
      <c r="I3591" s="3" t="s">
        <v>41</v>
      </c>
      <c r="J3591" s="5">
        <v>1.1764705882352939</v>
      </c>
      <c r="K3591" t="str">
        <f>_xlfn.XLOOKUP(D3591, dim_channels!A:A, dim_channels!C:C, "Not Found")</f>
        <v>OTA</v>
      </c>
      <c r="L3591" t="str">
        <f>_xlfn.XLOOKUP(D3591, dim_channels!A:A, dim_channels!B:B, "Not Found")</f>
        <v>Booking.com</v>
      </c>
    </row>
    <row r="3592" spans="1:12" x14ac:dyDescent="0.2">
      <c r="A3592" s="2" t="s">
        <v>4028</v>
      </c>
      <c r="B3592" s="2" t="s">
        <v>274</v>
      </c>
      <c r="C3592" s="2" t="s">
        <v>107</v>
      </c>
      <c r="D3592" s="2" t="s">
        <v>27</v>
      </c>
      <c r="E3592" s="2" t="s">
        <v>34</v>
      </c>
      <c r="F3592" s="2">
        <v>7993.23</v>
      </c>
      <c r="G3592" s="2">
        <v>1438.78</v>
      </c>
      <c r="H3592" s="2">
        <v>6554.45</v>
      </c>
      <c r="I3592" s="2" t="s">
        <v>41</v>
      </c>
      <c r="J3592" s="4">
        <v>1.2195119346398251</v>
      </c>
      <c r="K3592" t="str">
        <f>_xlfn.XLOOKUP(D3592, dim_channels!A:A, dim_channels!C:C, "Not Found")</f>
        <v>OTA</v>
      </c>
      <c r="L3592" t="str">
        <f>_xlfn.XLOOKUP(D3592, dim_channels!A:A, dim_channels!B:B, "Not Found")</f>
        <v>Expedia</v>
      </c>
    </row>
    <row r="3593" spans="1:12" x14ac:dyDescent="0.2">
      <c r="A3593" s="3" t="s">
        <v>4029</v>
      </c>
      <c r="B3593" s="3" t="s">
        <v>393</v>
      </c>
      <c r="C3593" s="3" t="s">
        <v>215</v>
      </c>
      <c r="D3593" s="3" t="s">
        <v>64</v>
      </c>
      <c r="E3593" s="3" t="s">
        <v>28</v>
      </c>
      <c r="F3593" s="3">
        <v>6206.81</v>
      </c>
      <c r="G3593" s="3">
        <v>0</v>
      </c>
      <c r="H3593" s="3">
        <v>6206.81</v>
      </c>
      <c r="I3593" s="3" t="s">
        <v>29</v>
      </c>
      <c r="J3593" s="5">
        <v>1</v>
      </c>
      <c r="K3593" t="str">
        <f>_xlfn.XLOOKUP(D3593, dim_channels!A:A, dim_channels!C:C, "Not Found")</f>
        <v>Direct</v>
      </c>
      <c r="L3593" t="str">
        <f>_xlfn.XLOOKUP(D3593, dim_channels!A:A, dim_channels!B:B, "Not Found")</f>
        <v>Direct Website</v>
      </c>
    </row>
    <row r="3594" spans="1:12" x14ac:dyDescent="0.2">
      <c r="A3594" s="2" t="s">
        <v>4030</v>
      </c>
      <c r="B3594" s="2" t="s">
        <v>153</v>
      </c>
      <c r="C3594" s="2" t="s">
        <v>781</v>
      </c>
      <c r="D3594" s="2" t="s">
        <v>33</v>
      </c>
      <c r="E3594" s="2" t="s">
        <v>34</v>
      </c>
      <c r="F3594" s="2">
        <v>7459.42</v>
      </c>
      <c r="G3594" s="2">
        <v>1118.9100000000001</v>
      </c>
      <c r="H3594" s="2">
        <v>6340.51</v>
      </c>
      <c r="I3594" s="2" t="s">
        <v>29</v>
      </c>
      <c r="J3594" s="4">
        <v>1.176470031590519</v>
      </c>
      <c r="K3594" t="str">
        <f>_xlfn.XLOOKUP(D3594, dim_channels!A:A, dim_channels!C:C, "Not Found")</f>
        <v>OTA</v>
      </c>
      <c r="L3594" t="str">
        <f>_xlfn.XLOOKUP(D3594, dim_channels!A:A, dim_channels!B:B, "Not Found")</f>
        <v>Booking.com</v>
      </c>
    </row>
    <row r="3595" spans="1:12" x14ac:dyDescent="0.2">
      <c r="A3595" s="3" t="s">
        <v>4031</v>
      </c>
      <c r="B3595" s="3" t="s">
        <v>138</v>
      </c>
      <c r="C3595" s="3" t="s">
        <v>73</v>
      </c>
      <c r="D3595" s="3" t="s">
        <v>27</v>
      </c>
      <c r="E3595" s="3" t="s">
        <v>60</v>
      </c>
      <c r="F3595" s="3">
        <v>8754.6200000000008</v>
      </c>
      <c r="G3595" s="3">
        <v>0</v>
      </c>
      <c r="H3595" s="3">
        <v>8754.6200000000008</v>
      </c>
      <c r="I3595" s="3" t="s">
        <v>29</v>
      </c>
      <c r="J3595" s="5">
        <v>1</v>
      </c>
      <c r="K3595" t="str">
        <f>_xlfn.XLOOKUP(D3595, dim_channels!A:A, dim_channels!C:C, "Not Found")</f>
        <v>OTA</v>
      </c>
      <c r="L3595" t="str">
        <f>_xlfn.XLOOKUP(D3595, dim_channels!A:A, dim_channels!B:B, "Not Found")</f>
        <v>Expedia</v>
      </c>
    </row>
    <row r="3596" spans="1:12" x14ac:dyDescent="0.2">
      <c r="A3596" s="2" t="s">
        <v>4032</v>
      </c>
      <c r="B3596" s="2" t="s">
        <v>573</v>
      </c>
      <c r="C3596" s="2" t="s">
        <v>202</v>
      </c>
      <c r="D3596" s="2" t="s">
        <v>52</v>
      </c>
      <c r="E3596" s="2" t="s">
        <v>60</v>
      </c>
      <c r="F3596" s="2">
        <v>9199.86</v>
      </c>
      <c r="G3596" s="2">
        <v>0</v>
      </c>
      <c r="H3596" s="2">
        <v>9199.86</v>
      </c>
      <c r="I3596" s="2" t="s">
        <v>29</v>
      </c>
      <c r="J3596" s="4">
        <v>1</v>
      </c>
      <c r="K3596" t="str">
        <f>_xlfn.XLOOKUP(D3596, dim_channels!A:A, dim_channels!C:C, "Not Found")</f>
        <v>OTA</v>
      </c>
      <c r="L3596" t="str">
        <f>_xlfn.XLOOKUP(D3596, dim_channels!A:A, dim_channels!B:B, "Not Found")</f>
        <v>Agoda</v>
      </c>
    </row>
    <row r="3597" spans="1:12" x14ac:dyDescent="0.2">
      <c r="A3597" s="3" t="s">
        <v>4033</v>
      </c>
      <c r="B3597" s="3" t="s">
        <v>232</v>
      </c>
      <c r="C3597" s="3" t="s">
        <v>262</v>
      </c>
      <c r="D3597" s="3" t="s">
        <v>206</v>
      </c>
      <c r="E3597" s="3" t="s">
        <v>207</v>
      </c>
      <c r="F3597" s="3">
        <v>8073.89</v>
      </c>
      <c r="G3597" s="3">
        <v>0</v>
      </c>
      <c r="H3597" s="3">
        <v>8073.89</v>
      </c>
      <c r="I3597" s="3" t="s">
        <v>29</v>
      </c>
      <c r="J3597" s="5">
        <v>1</v>
      </c>
      <c r="K3597" t="str">
        <f>_xlfn.XLOOKUP(D3597, dim_channels!A:A, dim_channels!C:C, "Not Found")</f>
        <v>Direct</v>
      </c>
      <c r="L3597" t="str">
        <f>_xlfn.XLOOKUP(D3597, dim_channels!A:A, dim_channels!B:B, "Not Found")</f>
        <v>Walk-in</v>
      </c>
    </row>
    <row r="3598" spans="1:12" x14ac:dyDescent="0.2">
      <c r="A3598" s="2" t="s">
        <v>4034</v>
      </c>
      <c r="B3598" s="2" t="s">
        <v>312</v>
      </c>
      <c r="C3598" s="2" t="s">
        <v>224</v>
      </c>
      <c r="D3598" s="2" t="s">
        <v>27</v>
      </c>
      <c r="E3598" s="2" t="s">
        <v>28</v>
      </c>
      <c r="F3598" s="2">
        <v>5694.29</v>
      </c>
      <c r="G3598" s="2">
        <v>1024.97</v>
      </c>
      <c r="H3598" s="2">
        <v>4669.32</v>
      </c>
      <c r="I3598" s="2" t="s">
        <v>29</v>
      </c>
      <c r="J3598" s="4">
        <v>1.219511620535753</v>
      </c>
      <c r="K3598" t="str">
        <f>_xlfn.XLOOKUP(D3598, dim_channels!A:A, dim_channels!C:C, "Not Found")</f>
        <v>OTA</v>
      </c>
      <c r="L3598" t="str">
        <f>_xlfn.XLOOKUP(D3598, dim_channels!A:A, dim_channels!B:B, "Not Found")</f>
        <v>Expedia</v>
      </c>
    </row>
    <row r="3599" spans="1:12" x14ac:dyDescent="0.2">
      <c r="A3599" s="3" t="s">
        <v>4035</v>
      </c>
      <c r="B3599" s="3" t="s">
        <v>501</v>
      </c>
      <c r="C3599" s="3" t="s">
        <v>343</v>
      </c>
      <c r="D3599" s="3" t="s">
        <v>33</v>
      </c>
      <c r="E3599" s="3" t="s">
        <v>28</v>
      </c>
      <c r="F3599" s="3">
        <v>2933.61</v>
      </c>
      <c r="G3599" s="3">
        <v>440.04</v>
      </c>
      <c r="H3599" s="3">
        <v>2493.5700000000002</v>
      </c>
      <c r="I3599" s="3" t="s">
        <v>56</v>
      </c>
      <c r="J3599" s="5">
        <v>1.1764698805327301</v>
      </c>
      <c r="K3599" t="str">
        <f>_xlfn.XLOOKUP(D3599, dim_channels!A:A, dim_channels!C:C, "Not Found")</f>
        <v>OTA</v>
      </c>
      <c r="L3599" t="str">
        <f>_xlfn.XLOOKUP(D3599, dim_channels!A:A, dim_channels!B:B, "Not Found")</f>
        <v>Booking.com</v>
      </c>
    </row>
    <row r="3600" spans="1:12" x14ac:dyDescent="0.2">
      <c r="A3600" s="2" t="s">
        <v>4036</v>
      </c>
      <c r="B3600" s="2" t="s">
        <v>285</v>
      </c>
      <c r="C3600" s="2" t="s">
        <v>184</v>
      </c>
      <c r="D3600" s="2" t="s">
        <v>27</v>
      </c>
      <c r="E3600" s="2" t="s">
        <v>28</v>
      </c>
      <c r="F3600" s="2">
        <v>4605.7700000000004</v>
      </c>
      <c r="G3600" s="2">
        <v>829.04</v>
      </c>
      <c r="H3600" s="2">
        <v>3776.73</v>
      </c>
      <c r="I3600" s="2" t="s">
        <v>29</v>
      </c>
      <c r="J3600" s="4">
        <v>1.2195126471842039</v>
      </c>
      <c r="K3600" t="str">
        <f>_xlfn.XLOOKUP(D3600, dim_channels!A:A, dim_channels!C:C, "Not Found")</f>
        <v>OTA</v>
      </c>
      <c r="L3600" t="str">
        <f>_xlfn.XLOOKUP(D3600, dim_channels!A:A, dim_channels!B:B, "Not Found")</f>
        <v>Expedia</v>
      </c>
    </row>
    <row r="3601" spans="1:12" x14ac:dyDescent="0.2">
      <c r="A3601" s="3" t="s">
        <v>4037</v>
      </c>
      <c r="B3601" s="3" t="s">
        <v>566</v>
      </c>
      <c r="C3601" s="3" t="s">
        <v>380</v>
      </c>
      <c r="D3601" s="3" t="s">
        <v>206</v>
      </c>
      <c r="E3601" s="3" t="s">
        <v>207</v>
      </c>
      <c r="F3601" s="3">
        <v>3544.73</v>
      </c>
      <c r="G3601" s="3">
        <v>0</v>
      </c>
      <c r="H3601" s="3">
        <v>3544.73</v>
      </c>
      <c r="I3601" s="3" t="s">
        <v>29</v>
      </c>
      <c r="J3601" s="5">
        <v>1</v>
      </c>
      <c r="K3601" t="str">
        <f>_xlfn.XLOOKUP(D3601, dim_channels!A:A, dim_channels!C:C, "Not Found")</f>
        <v>Direct</v>
      </c>
      <c r="L3601" t="str">
        <f>_xlfn.XLOOKUP(D3601, dim_channels!A:A, dim_channels!B:B, "Not Found")</f>
        <v>Walk-in</v>
      </c>
    </row>
    <row r="3602" spans="1:12" x14ac:dyDescent="0.2">
      <c r="A3602" s="2" t="s">
        <v>4038</v>
      </c>
      <c r="B3602" s="2" t="s">
        <v>346</v>
      </c>
      <c r="C3602" s="2" t="s">
        <v>94</v>
      </c>
      <c r="D3602" s="2" t="s">
        <v>52</v>
      </c>
      <c r="E3602" s="2" t="s">
        <v>34</v>
      </c>
      <c r="F3602" s="2">
        <v>5467.29</v>
      </c>
      <c r="G3602" s="2">
        <v>656.07</v>
      </c>
      <c r="H3602" s="2">
        <v>4811.22</v>
      </c>
      <c r="I3602" s="2" t="s">
        <v>56</v>
      </c>
      <c r="J3602" s="4">
        <v>1.136362502650055</v>
      </c>
      <c r="K3602" t="str">
        <f>_xlfn.XLOOKUP(D3602, dim_channels!A:A, dim_channels!C:C, "Not Found")</f>
        <v>OTA</v>
      </c>
      <c r="L3602" t="str">
        <f>_xlfn.XLOOKUP(D3602, dim_channels!A:A, dim_channels!B:B, "Not Found")</f>
        <v>Agoda</v>
      </c>
    </row>
    <row r="3603" spans="1:12" x14ac:dyDescent="0.2">
      <c r="A3603" s="3" t="s">
        <v>4039</v>
      </c>
      <c r="B3603" s="3" t="s">
        <v>996</v>
      </c>
      <c r="C3603" s="3" t="s">
        <v>669</v>
      </c>
      <c r="D3603" s="3" t="s">
        <v>114</v>
      </c>
      <c r="E3603" s="3" t="s">
        <v>115</v>
      </c>
      <c r="F3603" s="3">
        <v>6072.71</v>
      </c>
      <c r="G3603" s="3">
        <v>607.27</v>
      </c>
      <c r="H3603" s="3">
        <v>5465.44</v>
      </c>
      <c r="I3603" s="3" t="s">
        <v>29</v>
      </c>
      <c r="J3603" s="5">
        <v>1.1111109078134609</v>
      </c>
      <c r="K3603" t="str">
        <f>_xlfn.XLOOKUP(D3603, dim_channels!A:A, dim_channels!C:C, "Not Found")</f>
        <v>Offline</v>
      </c>
      <c r="L3603" t="str">
        <f>_xlfn.XLOOKUP(D3603, dim_channels!A:A, dim_channels!B:B, "Not Found")</f>
        <v>Travel Agency</v>
      </c>
    </row>
    <row r="3604" spans="1:12" x14ac:dyDescent="0.2">
      <c r="A3604" s="2" t="s">
        <v>4040</v>
      </c>
      <c r="B3604" s="2" t="s">
        <v>212</v>
      </c>
      <c r="C3604" s="2" t="s">
        <v>222</v>
      </c>
      <c r="D3604" s="2" t="s">
        <v>64</v>
      </c>
      <c r="E3604" s="2" t="s">
        <v>28</v>
      </c>
      <c r="F3604" s="2">
        <v>2598.29</v>
      </c>
      <c r="G3604" s="2">
        <v>0</v>
      </c>
      <c r="H3604" s="2">
        <v>2598.29</v>
      </c>
      <c r="I3604" s="2" t="s">
        <v>29</v>
      </c>
      <c r="J3604" s="4">
        <v>1</v>
      </c>
      <c r="K3604" t="str">
        <f>_xlfn.XLOOKUP(D3604, dim_channels!A:A, dim_channels!C:C, "Not Found")</f>
        <v>Direct</v>
      </c>
      <c r="L3604" t="str">
        <f>_xlfn.XLOOKUP(D3604, dim_channels!A:A, dim_channels!B:B, "Not Found")</f>
        <v>Direct Website</v>
      </c>
    </row>
    <row r="3605" spans="1:12" x14ac:dyDescent="0.2">
      <c r="A3605" s="3" t="s">
        <v>4041</v>
      </c>
      <c r="B3605" s="3" t="s">
        <v>891</v>
      </c>
      <c r="C3605" s="3" t="s">
        <v>151</v>
      </c>
      <c r="D3605" s="3" t="s">
        <v>52</v>
      </c>
      <c r="E3605" s="3" t="s">
        <v>34</v>
      </c>
      <c r="F3605" s="3">
        <v>11044.4</v>
      </c>
      <c r="G3605" s="3">
        <v>1325.33</v>
      </c>
      <c r="H3605" s="3">
        <v>9719.07</v>
      </c>
      <c r="I3605" s="3" t="s">
        <v>29</v>
      </c>
      <c r="J3605" s="5">
        <v>1.136363870205688</v>
      </c>
      <c r="K3605" t="str">
        <f>_xlfn.XLOOKUP(D3605, dim_channels!A:A, dim_channels!C:C, "Not Found")</f>
        <v>OTA</v>
      </c>
      <c r="L3605" t="str">
        <f>_xlfn.XLOOKUP(D3605, dim_channels!A:A, dim_channels!B:B, "Not Found")</f>
        <v>Agoda</v>
      </c>
    </row>
    <row r="3606" spans="1:12" x14ac:dyDescent="0.2">
      <c r="A3606" s="2" t="s">
        <v>4042</v>
      </c>
      <c r="B3606" s="2" t="s">
        <v>396</v>
      </c>
      <c r="C3606" s="2" t="s">
        <v>661</v>
      </c>
      <c r="D3606" s="2" t="s">
        <v>27</v>
      </c>
      <c r="E3606" s="2" t="s">
        <v>34</v>
      </c>
      <c r="F3606" s="2">
        <v>2726.47</v>
      </c>
      <c r="G3606" s="2">
        <v>490.76</v>
      </c>
      <c r="H3606" s="2">
        <v>2235.71</v>
      </c>
      <c r="I3606" s="2" t="s">
        <v>41</v>
      </c>
      <c r="J3606" s="4">
        <v>1.219509685961059</v>
      </c>
      <c r="K3606" t="str">
        <f>_xlfn.XLOOKUP(D3606, dim_channels!A:A, dim_channels!C:C, "Not Found")</f>
        <v>OTA</v>
      </c>
      <c r="L3606" t="str">
        <f>_xlfn.XLOOKUP(D3606, dim_channels!A:A, dim_channels!B:B, "Not Found")</f>
        <v>Expedia</v>
      </c>
    </row>
    <row r="3607" spans="1:12" x14ac:dyDescent="0.2">
      <c r="A3607" s="3" t="s">
        <v>4043</v>
      </c>
      <c r="B3607" s="3" t="s">
        <v>1275</v>
      </c>
      <c r="C3607" s="3" t="s">
        <v>822</v>
      </c>
      <c r="D3607" s="3" t="s">
        <v>169</v>
      </c>
      <c r="E3607" s="3" t="s">
        <v>46</v>
      </c>
      <c r="F3607" s="3">
        <v>5671.75</v>
      </c>
      <c r="G3607" s="3">
        <v>1134.3499999999999</v>
      </c>
      <c r="H3607" s="3">
        <v>4537.3999999999996</v>
      </c>
      <c r="I3607" s="3" t="s">
        <v>29</v>
      </c>
      <c r="J3607" s="5">
        <v>1.25</v>
      </c>
      <c r="K3607" t="str">
        <f>_xlfn.XLOOKUP(D3607, dim_channels!A:A, dim_channels!C:C, "Not Found")</f>
        <v>GDS</v>
      </c>
      <c r="L3607" t="str">
        <f>_xlfn.XLOOKUP(D3607, dim_channels!A:A, dim_channels!B:B, "Not Found")</f>
        <v>GDS (Amadeus)</v>
      </c>
    </row>
    <row r="3608" spans="1:12" x14ac:dyDescent="0.2">
      <c r="A3608" s="2" t="s">
        <v>4044</v>
      </c>
      <c r="B3608" s="2" t="s">
        <v>58</v>
      </c>
      <c r="C3608" s="2" t="s">
        <v>121</v>
      </c>
      <c r="D3608" s="2" t="s">
        <v>33</v>
      </c>
      <c r="E3608" s="2" t="s">
        <v>60</v>
      </c>
      <c r="F3608" s="2">
        <v>5883.08</v>
      </c>
      <c r="G3608" s="2">
        <v>0</v>
      </c>
      <c r="H3608" s="2">
        <v>5883.08</v>
      </c>
      <c r="I3608" s="2" t="s">
        <v>29</v>
      </c>
      <c r="J3608" s="4">
        <v>1</v>
      </c>
      <c r="K3608" t="str">
        <f>_xlfn.XLOOKUP(D3608, dim_channels!A:A, dim_channels!C:C, "Not Found")</f>
        <v>OTA</v>
      </c>
      <c r="L3608" t="str">
        <f>_xlfn.XLOOKUP(D3608, dim_channels!A:A, dim_channels!B:B, "Not Found")</f>
        <v>Booking.com</v>
      </c>
    </row>
    <row r="3609" spans="1:12" x14ac:dyDescent="0.2">
      <c r="A3609" s="3" t="s">
        <v>4045</v>
      </c>
      <c r="B3609" s="3" t="s">
        <v>62</v>
      </c>
      <c r="C3609" s="3" t="s">
        <v>121</v>
      </c>
      <c r="D3609" s="3" t="s">
        <v>27</v>
      </c>
      <c r="E3609" s="3" t="s">
        <v>34</v>
      </c>
      <c r="F3609" s="3">
        <v>9914.59</v>
      </c>
      <c r="G3609" s="3">
        <v>1784.63</v>
      </c>
      <c r="H3609" s="3">
        <v>8129.96</v>
      </c>
      <c r="I3609" s="3" t="s">
        <v>41</v>
      </c>
      <c r="J3609" s="5">
        <v>1.219512765130456</v>
      </c>
      <c r="K3609" t="str">
        <f>_xlfn.XLOOKUP(D3609, dim_channels!A:A, dim_channels!C:C, "Not Found")</f>
        <v>OTA</v>
      </c>
      <c r="L3609" t="str">
        <f>_xlfn.XLOOKUP(D3609, dim_channels!A:A, dim_channels!B:B, "Not Found")</f>
        <v>Expedia</v>
      </c>
    </row>
    <row r="3610" spans="1:12" x14ac:dyDescent="0.2">
      <c r="A3610" s="2" t="s">
        <v>4046</v>
      </c>
      <c r="B3610" s="2" t="s">
        <v>958</v>
      </c>
      <c r="C3610" s="2" t="s">
        <v>649</v>
      </c>
      <c r="D3610" s="2" t="s">
        <v>206</v>
      </c>
      <c r="E3610" s="2" t="s">
        <v>207</v>
      </c>
      <c r="F3610" s="2">
        <v>11546</v>
      </c>
      <c r="G3610" s="2">
        <v>0</v>
      </c>
      <c r="H3610" s="2">
        <v>11546</v>
      </c>
      <c r="I3610" s="2" t="s">
        <v>29</v>
      </c>
      <c r="J3610" s="4">
        <v>1</v>
      </c>
      <c r="K3610" t="str">
        <f>_xlfn.XLOOKUP(D3610, dim_channels!A:A, dim_channels!C:C, "Not Found")</f>
        <v>Direct</v>
      </c>
      <c r="L3610" t="str">
        <f>_xlfn.XLOOKUP(D3610, dim_channels!A:A, dim_channels!B:B, "Not Found")</f>
        <v>Walk-in</v>
      </c>
    </row>
    <row r="3611" spans="1:12" x14ac:dyDescent="0.2">
      <c r="A3611" s="3" t="s">
        <v>4047</v>
      </c>
      <c r="B3611" s="3" t="s">
        <v>425</v>
      </c>
      <c r="C3611" s="3" t="s">
        <v>426</v>
      </c>
      <c r="D3611" s="3" t="s">
        <v>114</v>
      </c>
      <c r="E3611" s="3" t="s">
        <v>46</v>
      </c>
      <c r="F3611" s="3">
        <v>12270.48</v>
      </c>
      <c r="G3611" s="3">
        <v>1227.05</v>
      </c>
      <c r="H3611" s="3">
        <v>11043.43</v>
      </c>
      <c r="I3611" s="3" t="s">
        <v>29</v>
      </c>
      <c r="J3611" s="5">
        <v>1.111111312336837</v>
      </c>
      <c r="K3611" t="str">
        <f>_xlfn.XLOOKUP(D3611, dim_channels!A:A, dim_channels!C:C, "Not Found")</f>
        <v>Offline</v>
      </c>
      <c r="L3611" t="str">
        <f>_xlfn.XLOOKUP(D3611, dim_channels!A:A, dim_channels!B:B, "Not Found")</f>
        <v>Travel Agency</v>
      </c>
    </row>
    <row r="3612" spans="1:12" x14ac:dyDescent="0.2">
      <c r="A3612" s="2" t="s">
        <v>4048</v>
      </c>
      <c r="B3612" s="2" t="s">
        <v>497</v>
      </c>
      <c r="C3612" s="2" t="s">
        <v>807</v>
      </c>
      <c r="D3612" s="2" t="s">
        <v>52</v>
      </c>
      <c r="E3612" s="2" t="s">
        <v>34</v>
      </c>
      <c r="F3612" s="2">
        <v>8809.1299999999992</v>
      </c>
      <c r="G3612" s="2">
        <v>1057.0999999999999</v>
      </c>
      <c r="H3612" s="2">
        <v>7752.03</v>
      </c>
      <c r="I3612" s="2" t="s">
        <v>56</v>
      </c>
      <c r="J3612" s="4">
        <v>1.13636428135598</v>
      </c>
      <c r="K3612" t="str">
        <f>_xlfn.XLOOKUP(D3612, dim_channels!A:A, dim_channels!C:C, "Not Found")</f>
        <v>OTA</v>
      </c>
      <c r="L3612" t="str">
        <f>_xlfn.XLOOKUP(D3612, dim_channels!A:A, dim_channels!B:B, "Not Found")</f>
        <v>Agoda</v>
      </c>
    </row>
    <row r="3613" spans="1:12" x14ac:dyDescent="0.2">
      <c r="A3613" s="3" t="s">
        <v>4049</v>
      </c>
      <c r="B3613" s="3" t="s">
        <v>401</v>
      </c>
      <c r="C3613" s="3" t="s">
        <v>63</v>
      </c>
      <c r="D3613" s="3" t="s">
        <v>27</v>
      </c>
      <c r="E3613" s="3" t="s">
        <v>28</v>
      </c>
      <c r="F3613" s="3">
        <v>5937.92</v>
      </c>
      <c r="G3613" s="3">
        <v>1068.83</v>
      </c>
      <c r="H3613" s="3">
        <v>4869.09</v>
      </c>
      <c r="I3613" s="3" t="s">
        <v>56</v>
      </c>
      <c r="J3613" s="5">
        <v>1.2195132971458731</v>
      </c>
      <c r="K3613" t="str">
        <f>_xlfn.XLOOKUP(D3613, dim_channels!A:A, dim_channels!C:C, "Not Found")</f>
        <v>OTA</v>
      </c>
      <c r="L3613" t="str">
        <f>_xlfn.XLOOKUP(D3613, dim_channels!A:A, dim_channels!B:B, "Not Found")</f>
        <v>Expedia</v>
      </c>
    </row>
    <row r="3614" spans="1:12" x14ac:dyDescent="0.2">
      <c r="A3614" s="2" t="s">
        <v>4050</v>
      </c>
      <c r="B3614" s="2" t="s">
        <v>103</v>
      </c>
      <c r="C3614" s="2" t="s">
        <v>198</v>
      </c>
      <c r="D3614" s="2" t="s">
        <v>33</v>
      </c>
      <c r="E3614" s="2" t="s">
        <v>28</v>
      </c>
      <c r="F3614" s="2">
        <v>5288.29</v>
      </c>
      <c r="G3614" s="2">
        <v>793.24</v>
      </c>
      <c r="H3614" s="2">
        <v>4495.05</v>
      </c>
      <c r="I3614" s="2" t="s">
        <v>41</v>
      </c>
      <c r="J3614" s="4">
        <v>1.1764696721949699</v>
      </c>
      <c r="K3614" t="str">
        <f>_xlfn.XLOOKUP(D3614, dim_channels!A:A, dim_channels!C:C, "Not Found")</f>
        <v>OTA</v>
      </c>
      <c r="L3614" t="str">
        <f>_xlfn.XLOOKUP(D3614, dim_channels!A:A, dim_channels!B:B, "Not Found")</f>
        <v>Booking.com</v>
      </c>
    </row>
    <row r="3615" spans="1:12" x14ac:dyDescent="0.2">
      <c r="A3615" s="3" t="s">
        <v>4051</v>
      </c>
      <c r="B3615" s="3" t="s">
        <v>498</v>
      </c>
      <c r="C3615" s="3" t="s">
        <v>705</v>
      </c>
      <c r="D3615" s="3" t="s">
        <v>27</v>
      </c>
      <c r="E3615" s="3" t="s">
        <v>34</v>
      </c>
      <c r="F3615" s="3">
        <v>18232.57</v>
      </c>
      <c r="G3615" s="3">
        <v>3281.86</v>
      </c>
      <c r="H3615" s="3">
        <v>14950.71</v>
      </c>
      <c r="I3615" s="3" t="s">
        <v>29</v>
      </c>
      <c r="J3615" s="5">
        <v>1.2195119830429459</v>
      </c>
      <c r="K3615" t="str">
        <f>_xlfn.XLOOKUP(D3615, dim_channels!A:A, dim_channels!C:C, "Not Found")</f>
        <v>OTA</v>
      </c>
      <c r="L3615" t="str">
        <f>_xlfn.XLOOKUP(D3615, dim_channels!A:A, dim_channels!B:B, "Not Found")</f>
        <v>Expedia</v>
      </c>
    </row>
    <row r="3616" spans="1:12" x14ac:dyDescent="0.2">
      <c r="A3616" s="2" t="s">
        <v>4052</v>
      </c>
      <c r="B3616" s="2" t="s">
        <v>560</v>
      </c>
      <c r="C3616" s="2" t="s">
        <v>130</v>
      </c>
      <c r="D3616" s="2" t="s">
        <v>169</v>
      </c>
      <c r="E3616" s="2" t="s">
        <v>46</v>
      </c>
      <c r="F3616" s="2">
        <v>3959.56</v>
      </c>
      <c r="G3616" s="2">
        <v>791.91</v>
      </c>
      <c r="H3616" s="2">
        <v>3167.65</v>
      </c>
      <c r="I3616" s="2" t="s">
        <v>29</v>
      </c>
      <c r="J3616" s="4">
        <v>1.249999210771392</v>
      </c>
      <c r="K3616" t="str">
        <f>_xlfn.XLOOKUP(D3616, dim_channels!A:A, dim_channels!C:C, "Not Found")</f>
        <v>GDS</v>
      </c>
      <c r="L3616" t="str">
        <f>_xlfn.XLOOKUP(D3616, dim_channels!A:A, dim_channels!B:B, "Not Found")</f>
        <v>GDS (Amadeus)</v>
      </c>
    </row>
    <row r="3617" spans="1:12" x14ac:dyDescent="0.2">
      <c r="A3617" s="3" t="s">
        <v>4053</v>
      </c>
      <c r="B3617" s="3" t="s">
        <v>705</v>
      </c>
      <c r="C3617" s="3" t="s">
        <v>525</v>
      </c>
      <c r="D3617" s="3" t="s">
        <v>27</v>
      </c>
      <c r="E3617" s="3" t="s">
        <v>34</v>
      </c>
      <c r="F3617" s="3">
        <v>5707.6</v>
      </c>
      <c r="G3617" s="3">
        <v>1027.3699999999999</v>
      </c>
      <c r="H3617" s="3">
        <v>4680.2299999999996</v>
      </c>
      <c r="I3617" s="3" t="s">
        <v>29</v>
      </c>
      <c r="J3617" s="5">
        <v>1.219512716255398</v>
      </c>
      <c r="K3617" t="str">
        <f>_xlfn.XLOOKUP(D3617, dim_channels!A:A, dim_channels!C:C, "Not Found")</f>
        <v>OTA</v>
      </c>
      <c r="L3617" t="str">
        <f>_xlfn.XLOOKUP(D3617, dim_channels!A:A, dim_channels!B:B, "Not Found")</f>
        <v>Expedia</v>
      </c>
    </row>
    <row r="3618" spans="1:12" x14ac:dyDescent="0.2">
      <c r="A3618" s="2" t="s">
        <v>4054</v>
      </c>
      <c r="B3618" s="2" t="s">
        <v>193</v>
      </c>
      <c r="C3618" s="2" t="s">
        <v>1075</v>
      </c>
      <c r="D3618" s="2" t="s">
        <v>64</v>
      </c>
      <c r="E3618" s="2" t="s">
        <v>115</v>
      </c>
      <c r="F3618" s="2">
        <v>3906.61</v>
      </c>
      <c r="G3618" s="2">
        <v>0</v>
      </c>
      <c r="H3618" s="2">
        <v>3906.61</v>
      </c>
      <c r="I3618" s="2" t="s">
        <v>29</v>
      </c>
      <c r="J3618" s="4">
        <v>1</v>
      </c>
      <c r="K3618" t="str">
        <f>_xlfn.XLOOKUP(D3618, dim_channels!A:A, dim_channels!C:C, "Not Found")</f>
        <v>Direct</v>
      </c>
      <c r="L3618" t="str">
        <f>_xlfn.XLOOKUP(D3618, dim_channels!A:A, dim_channels!B:B, "Not Found")</f>
        <v>Direct Website</v>
      </c>
    </row>
    <row r="3619" spans="1:12" x14ac:dyDescent="0.2">
      <c r="A3619" s="3" t="s">
        <v>4055</v>
      </c>
      <c r="B3619" s="3" t="s">
        <v>817</v>
      </c>
      <c r="C3619" s="3" t="s">
        <v>634</v>
      </c>
      <c r="D3619" s="3" t="s">
        <v>114</v>
      </c>
      <c r="E3619" s="3" t="s">
        <v>115</v>
      </c>
      <c r="F3619" s="3">
        <v>9821.81</v>
      </c>
      <c r="G3619" s="3">
        <v>982.18</v>
      </c>
      <c r="H3619" s="3">
        <v>8839.6299999999992</v>
      </c>
      <c r="I3619" s="3" t="s">
        <v>29</v>
      </c>
      <c r="J3619" s="5">
        <v>1.111110985414548</v>
      </c>
      <c r="K3619" t="str">
        <f>_xlfn.XLOOKUP(D3619, dim_channels!A:A, dim_channels!C:C, "Not Found")</f>
        <v>Offline</v>
      </c>
      <c r="L3619" t="str">
        <f>_xlfn.XLOOKUP(D3619, dim_channels!A:A, dim_channels!B:B, "Not Found")</f>
        <v>Travel Agency</v>
      </c>
    </row>
    <row r="3620" spans="1:12" x14ac:dyDescent="0.2">
      <c r="A3620" s="2" t="s">
        <v>4056</v>
      </c>
      <c r="B3620" s="2" t="s">
        <v>566</v>
      </c>
      <c r="C3620" s="2" t="s">
        <v>451</v>
      </c>
      <c r="D3620" s="2" t="s">
        <v>52</v>
      </c>
      <c r="E3620" s="2" t="s">
        <v>60</v>
      </c>
      <c r="F3620" s="2">
        <v>9683.0400000000009</v>
      </c>
      <c r="G3620" s="2">
        <v>0</v>
      </c>
      <c r="H3620" s="2">
        <v>9683.0400000000009</v>
      </c>
      <c r="I3620" s="2" t="s">
        <v>29</v>
      </c>
      <c r="J3620" s="4">
        <v>1</v>
      </c>
      <c r="K3620" t="str">
        <f>_xlfn.XLOOKUP(D3620, dim_channels!A:A, dim_channels!C:C, "Not Found")</f>
        <v>OTA</v>
      </c>
      <c r="L3620" t="str">
        <f>_xlfn.XLOOKUP(D3620, dim_channels!A:A, dim_channels!B:B, "Not Found")</f>
        <v>Agoda</v>
      </c>
    </row>
    <row r="3621" spans="1:12" x14ac:dyDescent="0.2">
      <c r="A3621" s="3" t="s">
        <v>4057</v>
      </c>
      <c r="B3621" s="3" t="s">
        <v>463</v>
      </c>
      <c r="C3621" s="3" t="s">
        <v>401</v>
      </c>
      <c r="D3621" s="3" t="s">
        <v>27</v>
      </c>
      <c r="E3621" s="3" t="s">
        <v>34</v>
      </c>
      <c r="F3621" s="3">
        <v>16569.060000000001</v>
      </c>
      <c r="G3621" s="3">
        <v>2982.43</v>
      </c>
      <c r="H3621" s="3">
        <v>13586.63</v>
      </c>
      <c r="I3621" s="3" t="s">
        <v>56</v>
      </c>
      <c r="J3621" s="5">
        <v>1.2195121233153481</v>
      </c>
      <c r="K3621" t="str">
        <f>_xlfn.XLOOKUP(D3621, dim_channels!A:A, dim_channels!C:C, "Not Found")</f>
        <v>OTA</v>
      </c>
      <c r="L3621" t="str">
        <f>_xlfn.XLOOKUP(D3621, dim_channels!A:A, dim_channels!B:B, "Not Found")</f>
        <v>Expedia</v>
      </c>
    </row>
    <row r="3622" spans="1:12" x14ac:dyDescent="0.2">
      <c r="A3622" s="2" t="s">
        <v>4058</v>
      </c>
      <c r="B3622" s="2" t="s">
        <v>1272</v>
      </c>
      <c r="C3622" s="2" t="s">
        <v>294</v>
      </c>
      <c r="D3622" s="2" t="s">
        <v>33</v>
      </c>
      <c r="E3622" s="2" t="s">
        <v>60</v>
      </c>
      <c r="F3622" s="2">
        <v>3267.53</v>
      </c>
      <c r="G3622" s="2">
        <v>0</v>
      </c>
      <c r="H3622" s="2">
        <v>3267.53</v>
      </c>
      <c r="I3622" s="2" t="s">
        <v>41</v>
      </c>
      <c r="J3622" s="4">
        <v>1</v>
      </c>
      <c r="K3622" t="str">
        <f>_xlfn.XLOOKUP(D3622, dim_channels!A:A, dim_channels!C:C, "Not Found")</f>
        <v>OTA</v>
      </c>
      <c r="L3622" t="str">
        <f>_xlfn.XLOOKUP(D3622, dim_channels!A:A, dim_channels!B:B, "Not Found")</f>
        <v>Booking.com</v>
      </c>
    </row>
    <row r="3623" spans="1:12" x14ac:dyDescent="0.2">
      <c r="A3623" s="3" t="s">
        <v>4059</v>
      </c>
      <c r="B3623" s="3" t="s">
        <v>215</v>
      </c>
      <c r="C3623" s="3" t="s">
        <v>400</v>
      </c>
      <c r="D3623" s="3" t="s">
        <v>45</v>
      </c>
      <c r="E3623" s="3" t="s">
        <v>46</v>
      </c>
      <c r="F3623" s="3">
        <v>13156.16</v>
      </c>
      <c r="G3623" s="3">
        <v>657.81</v>
      </c>
      <c r="H3623" s="3">
        <v>12498.35</v>
      </c>
      <c r="I3623" s="3" t="s">
        <v>41</v>
      </c>
      <c r="J3623" s="5">
        <v>1.052631747390655</v>
      </c>
      <c r="K3623" t="str">
        <f>_xlfn.XLOOKUP(D3623, dim_channels!A:A, dim_channels!C:C, "Not Found")</f>
        <v>Corporate</v>
      </c>
      <c r="L3623" t="str">
        <f>_xlfn.XLOOKUP(D3623, dim_channels!A:A, dim_channels!B:B, "Not Found")</f>
        <v>Corporate Direct</v>
      </c>
    </row>
    <row r="3624" spans="1:12" x14ac:dyDescent="0.2">
      <c r="A3624" s="2" t="s">
        <v>4060</v>
      </c>
      <c r="B3624" s="2" t="s">
        <v>276</v>
      </c>
      <c r="C3624" s="2" t="s">
        <v>1278</v>
      </c>
      <c r="D3624" s="2" t="s">
        <v>52</v>
      </c>
      <c r="E3624" s="2" t="s">
        <v>60</v>
      </c>
      <c r="F3624" s="2">
        <v>3035.79</v>
      </c>
      <c r="G3624" s="2">
        <v>0</v>
      </c>
      <c r="H3624" s="2">
        <v>3035.79</v>
      </c>
      <c r="I3624" s="2" t="s">
        <v>41</v>
      </c>
      <c r="J3624" s="4">
        <v>1</v>
      </c>
      <c r="K3624" t="str">
        <f>_xlfn.XLOOKUP(D3624, dim_channels!A:A, dim_channels!C:C, "Not Found")</f>
        <v>OTA</v>
      </c>
      <c r="L3624" t="str">
        <f>_xlfn.XLOOKUP(D3624, dim_channels!A:A, dim_channels!B:B, "Not Found")</f>
        <v>Agoda</v>
      </c>
    </row>
    <row r="3625" spans="1:12" x14ac:dyDescent="0.2">
      <c r="A3625" s="3" t="s">
        <v>4061</v>
      </c>
      <c r="B3625" s="3" t="s">
        <v>147</v>
      </c>
      <c r="C3625" s="3" t="s">
        <v>783</v>
      </c>
      <c r="D3625" s="3" t="s">
        <v>33</v>
      </c>
      <c r="E3625" s="3" t="s">
        <v>34</v>
      </c>
      <c r="F3625" s="3">
        <v>2949.51</v>
      </c>
      <c r="G3625" s="3">
        <v>442.43</v>
      </c>
      <c r="H3625" s="3">
        <v>2507.08</v>
      </c>
      <c r="I3625" s="3" t="s">
        <v>29</v>
      </c>
      <c r="J3625" s="5">
        <v>1.1764722306428199</v>
      </c>
      <c r="K3625" t="str">
        <f>_xlfn.XLOOKUP(D3625, dim_channels!A:A, dim_channels!C:C, "Not Found")</f>
        <v>OTA</v>
      </c>
      <c r="L3625" t="str">
        <f>_xlfn.XLOOKUP(D3625, dim_channels!A:A, dim_channels!B:B, "Not Found")</f>
        <v>Booking.com</v>
      </c>
    </row>
    <row r="3626" spans="1:12" x14ac:dyDescent="0.2">
      <c r="A3626" s="2" t="s">
        <v>4062</v>
      </c>
      <c r="B3626" s="2" t="s">
        <v>1014</v>
      </c>
      <c r="C3626" s="2" t="s">
        <v>40</v>
      </c>
      <c r="D3626" s="2" t="s">
        <v>33</v>
      </c>
      <c r="E3626" s="2" t="s">
        <v>60</v>
      </c>
      <c r="F3626" s="2">
        <v>8733.51</v>
      </c>
      <c r="G3626" s="2">
        <v>0</v>
      </c>
      <c r="H3626" s="2">
        <v>8733.51</v>
      </c>
      <c r="I3626" s="2" t="s">
        <v>41</v>
      </c>
      <c r="J3626" s="4">
        <v>1</v>
      </c>
      <c r="K3626" t="str">
        <f>_xlfn.XLOOKUP(D3626, dim_channels!A:A, dim_channels!C:C, "Not Found")</f>
        <v>OTA</v>
      </c>
      <c r="L3626" t="str">
        <f>_xlfn.XLOOKUP(D3626, dim_channels!A:A, dim_channels!B:B, "Not Found")</f>
        <v>Booking.com</v>
      </c>
    </row>
    <row r="3627" spans="1:12" x14ac:dyDescent="0.2">
      <c r="A3627" s="3" t="s">
        <v>4063</v>
      </c>
      <c r="B3627" s="3" t="s">
        <v>468</v>
      </c>
      <c r="C3627" s="3" t="s">
        <v>278</v>
      </c>
      <c r="D3627" s="3" t="s">
        <v>169</v>
      </c>
      <c r="E3627" s="3" t="s">
        <v>34</v>
      </c>
      <c r="F3627" s="3">
        <v>3378.91</v>
      </c>
      <c r="G3627" s="3">
        <v>675.78</v>
      </c>
      <c r="H3627" s="3">
        <v>2703.13</v>
      </c>
      <c r="I3627" s="3" t="s">
        <v>29</v>
      </c>
      <c r="J3627" s="5">
        <v>1.2499990751462191</v>
      </c>
      <c r="K3627" t="str">
        <f>_xlfn.XLOOKUP(D3627, dim_channels!A:A, dim_channels!C:C, "Not Found")</f>
        <v>GDS</v>
      </c>
      <c r="L3627" t="str">
        <f>_xlfn.XLOOKUP(D3627, dim_channels!A:A, dim_channels!B:B, "Not Found")</f>
        <v>GDS (Amadeus)</v>
      </c>
    </row>
    <row r="3628" spans="1:12" x14ac:dyDescent="0.2">
      <c r="A3628" s="2" t="s">
        <v>4064</v>
      </c>
      <c r="B3628" s="2" t="s">
        <v>468</v>
      </c>
      <c r="C3628" s="2" t="s">
        <v>705</v>
      </c>
      <c r="D3628" s="2" t="s">
        <v>114</v>
      </c>
      <c r="E3628" s="2" t="s">
        <v>115</v>
      </c>
      <c r="F3628" s="2">
        <v>12448.06</v>
      </c>
      <c r="G3628" s="2">
        <v>1244.81</v>
      </c>
      <c r="H3628" s="2">
        <v>11203.25</v>
      </c>
      <c r="I3628" s="2" t="s">
        <v>29</v>
      </c>
      <c r="J3628" s="4">
        <v>1.1111115078213909</v>
      </c>
      <c r="K3628" t="str">
        <f>_xlfn.XLOOKUP(D3628, dim_channels!A:A, dim_channels!C:C, "Not Found")</f>
        <v>Offline</v>
      </c>
      <c r="L3628" t="str">
        <f>_xlfn.XLOOKUP(D3628, dim_channels!A:A, dim_channels!B:B, "Not Found")</f>
        <v>Travel Agency</v>
      </c>
    </row>
    <row r="3629" spans="1:12" x14ac:dyDescent="0.2">
      <c r="A3629" s="3" t="s">
        <v>4065</v>
      </c>
      <c r="B3629" s="3" t="s">
        <v>405</v>
      </c>
      <c r="C3629" s="3" t="s">
        <v>371</v>
      </c>
      <c r="D3629" s="3" t="s">
        <v>114</v>
      </c>
      <c r="E3629" s="3" t="s">
        <v>46</v>
      </c>
      <c r="F3629" s="3">
        <v>15036.36</v>
      </c>
      <c r="G3629" s="3">
        <v>1503.64</v>
      </c>
      <c r="H3629" s="3">
        <v>13532.72</v>
      </c>
      <c r="I3629" s="3" t="s">
        <v>29</v>
      </c>
      <c r="J3629" s="5">
        <v>1.11111143953322</v>
      </c>
      <c r="K3629" t="str">
        <f>_xlfn.XLOOKUP(D3629, dim_channels!A:A, dim_channels!C:C, "Not Found")</f>
        <v>Offline</v>
      </c>
      <c r="L3629" t="str">
        <f>_xlfn.XLOOKUP(D3629, dim_channels!A:A, dim_channels!B:B, "Not Found")</f>
        <v>Travel Agency</v>
      </c>
    </row>
    <row r="3630" spans="1:12" x14ac:dyDescent="0.2">
      <c r="A3630" s="2" t="s">
        <v>4066</v>
      </c>
      <c r="B3630" s="2" t="s">
        <v>749</v>
      </c>
      <c r="C3630" s="2" t="s">
        <v>82</v>
      </c>
      <c r="D3630" s="2" t="s">
        <v>64</v>
      </c>
      <c r="E3630" s="2" t="s">
        <v>34</v>
      </c>
      <c r="F3630" s="2">
        <v>2370.06</v>
      </c>
      <c r="G3630" s="2">
        <v>0</v>
      </c>
      <c r="H3630" s="2">
        <v>2370.06</v>
      </c>
      <c r="I3630" s="2" t="s">
        <v>29</v>
      </c>
      <c r="J3630" s="4">
        <v>1</v>
      </c>
      <c r="K3630" t="str">
        <f>_xlfn.XLOOKUP(D3630, dim_channels!A:A, dim_channels!C:C, "Not Found")</f>
        <v>Direct</v>
      </c>
      <c r="L3630" t="str">
        <f>_xlfn.XLOOKUP(D3630, dim_channels!A:A, dim_channels!B:B, "Not Found")</f>
        <v>Direct Website</v>
      </c>
    </row>
    <row r="3631" spans="1:12" x14ac:dyDescent="0.2">
      <c r="A3631" s="3" t="s">
        <v>4067</v>
      </c>
      <c r="B3631" s="3" t="s">
        <v>824</v>
      </c>
      <c r="C3631" s="3" t="s">
        <v>602</v>
      </c>
      <c r="D3631" s="3" t="s">
        <v>45</v>
      </c>
      <c r="E3631" s="3" t="s">
        <v>46</v>
      </c>
      <c r="F3631" s="3">
        <v>11425.36</v>
      </c>
      <c r="G3631" s="3">
        <v>571.27</v>
      </c>
      <c r="H3631" s="3">
        <v>10854.09</v>
      </c>
      <c r="I3631" s="3" t="s">
        <v>29</v>
      </c>
      <c r="J3631" s="5">
        <v>1.0526317729077239</v>
      </c>
      <c r="K3631" t="str">
        <f>_xlfn.XLOOKUP(D3631, dim_channels!A:A, dim_channels!C:C, "Not Found")</f>
        <v>Corporate</v>
      </c>
      <c r="L3631" t="str">
        <f>_xlfn.XLOOKUP(D3631, dim_channels!A:A, dim_channels!B:B, "Not Found")</f>
        <v>Corporate Direct</v>
      </c>
    </row>
    <row r="3632" spans="1:12" x14ac:dyDescent="0.2">
      <c r="A3632" s="2" t="s">
        <v>4068</v>
      </c>
      <c r="B3632" s="2" t="s">
        <v>443</v>
      </c>
      <c r="C3632" s="2" t="s">
        <v>371</v>
      </c>
      <c r="D3632" s="2" t="s">
        <v>114</v>
      </c>
      <c r="E3632" s="2" t="s">
        <v>46</v>
      </c>
      <c r="F3632" s="2">
        <v>3729.41</v>
      </c>
      <c r="G3632" s="2">
        <v>372.94</v>
      </c>
      <c r="H3632" s="2">
        <v>3356.47</v>
      </c>
      <c r="I3632" s="2" t="s">
        <v>29</v>
      </c>
      <c r="J3632" s="4">
        <v>1.111110780075496</v>
      </c>
      <c r="K3632" t="str">
        <f>_xlfn.XLOOKUP(D3632, dim_channels!A:A, dim_channels!C:C, "Not Found")</f>
        <v>Offline</v>
      </c>
      <c r="L3632" t="str">
        <f>_xlfn.XLOOKUP(D3632, dim_channels!A:A, dim_channels!B:B, "Not Found")</f>
        <v>Travel Agency</v>
      </c>
    </row>
    <row r="3633" spans="1:12" x14ac:dyDescent="0.2">
      <c r="A3633" s="3" t="s">
        <v>4069</v>
      </c>
      <c r="B3633" s="3" t="s">
        <v>1825</v>
      </c>
      <c r="C3633" s="3" t="s">
        <v>388</v>
      </c>
      <c r="D3633" s="3" t="s">
        <v>33</v>
      </c>
      <c r="E3633" s="3" t="s">
        <v>28</v>
      </c>
      <c r="F3633" s="3">
        <v>2903.84</v>
      </c>
      <c r="G3633" s="3">
        <v>435.58</v>
      </c>
      <c r="H3633" s="3">
        <v>2468.2600000000002</v>
      </c>
      <c r="I3633" s="3" t="s">
        <v>41</v>
      </c>
      <c r="J3633" s="5">
        <v>1.1764724947939029</v>
      </c>
      <c r="K3633" t="str">
        <f>_xlfn.XLOOKUP(D3633, dim_channels!A:A, dim_channels!C:C, "Not Found")</f>
        <v>OTA</v>
      </c>
      <c r="L3633" t="str">
        <f>_xlfn.XLOOKUP(D3633, dim_channels!A:A, dim_channels!B:B, "Not Found")</f>
        <v>Booking.com</v>
      </c>
    </row>
    <row r="3634" spans="1:12" x14ac:dyDescent="0.2">
      <c r="A3634" s="2" t="s">
        <v>4070</v>
      </c>
      <c r="B3634" s="2" t="s">
        <v>192</v>
      </c>
      <c r="C3634" s="2" t="s">
        <v>173</v>
      </c>
      <c r="D3634" s="2" t="s">
        <v>64</v>
      </c>
      <c r="E3634" s="2" t="s">
        <v>28</v>
      </c>
      <c r="F3634" s="2">
        <v>12914.63</v>
      </c>
      <c r="G3634" s="2">
        <v>0</v>
      </c>
      <c r="H3634" s="2">
        <v>12914.63</v>
      </c>
      <c r="I3634" s="2" t="s">
        <v>29</v>
      </c>
      <c r="J3634" s="4">
        <v>1</v>
      </c>
      <c r="K3634" t="str">
        <f>_xlfn.XLOOKUP(D3634, dim_channels!A:A, dim_channels!C:C, "Not Found")</f>
        <v>Direct</v>
      </c>
      <c r="L3634" t="str">
        <f>_xlfn.XLOOKUP(D3634, dim_channels!A:A, dim_channels!B:B, "Not Found")</f>
        <v>Direct Website</v>
      </c>
    </row>
    <row r="3635" spans="1:12" x14ac:dyDescent="0.2">
      <c r="A3635" s="3" t="s">
        <v>4071</v>
      </c>
      <c r="B3635" s="3" t="s">
        <v>314</v>
      </c>
      <c r="C3635" s="3" t="s">
        <v>310</v>
      </c>
      <c r="D3635" s="3" t="s">
        <v>27</v>
      </c>
      <c r="E3635" s="3" t="s">
        <v>34</v>
      </c>
      <c r="F3635" s="3">
        <v>9150.4699999999993</v>
      </c>
      <c r="G3635" s="3">
        <v>1647.08</v>
      </c>
      <c r="H3635" s="3">
        <v>7503.39</v>
      </c>
      <c r="I3635" s="3" t="s">
        <v>29</v>
      </c>
      <c r="J3635" s="5">
        <v>1.2195114474924</v>
      </c>
      <c r="K3635" t="str">
        <f>_xlfn.XLOOKUP(D3635, dim_channels!A:A, dim_channels!C:C, "Not Found")</f>
        <v>OTA</v>
      </c>
      <c r="L3635" t="str">
        <f>_xlfn.XLOOKUP(D3635, dim_channels!A:A, dim_channels!B:B, "Not Found")</f>
        <v>Expedia</v>
      </c>
    </row>
    <row r="3636" spans="1:12" x14ac:dyDescent="0.2">
      <c r="A3636" s="2" t="s">
        <v>4072</v>
      </c>
      <c r="B3636" s="2" t="s">
        <v>318</v>
      </c>
      <c r="C3636" s="2" t="s">
        <v>324</v>
      </c>
      <c r="D3636" s="2" t="s">
        <v>45</v>
      </c>
      <c r="E3636" s="2" t="s">
        <v>46</v>
      </c>
      <c r="F3636" s="2">
        <v>12976.62</v>
      </c>
      <c r="G3636" s="2">
        <v>648.83000000000004</v>
      </c>
      <c r="H3636" s="2">
        <v>12327.79</v>
      </c>
      <c r="I3636" s="2" t="s">
        <v>29</v>
      </c>
      <c r="J3636" s="4">
        <v>1.0526314935604839</v>
      </c>
      <c r="K3636" t="str">
        <f>_xlfn.XLOOKUP(D3636, dim_channels!A:A, dim_channels!C:C, "Not Found")</f>
        <v>Corporate</v>
      </c>
      <c r="L3636" t="str">
        <f>_xlfn.XLOOKUP(D3636, dim_channels!A:A, dim_channels!B:B, "Not Found")</f>
        <v>Corporate Direct</v>
      </c>
    </row>
    <row r="3637" spans="1:12" x14ac:dyDescent="0.2">
      <c r="A3637" s="3" t="s">
        <v>4073</v>
      </c>
      <c r="B3637" s="3" t="s">
        <v>118</v>
      </c>
      <c r="C3637" s="3" t="s">
        <v>92</v>
      </c>
      <c r="D3637" s="3" t="s">
        <v>64</v>
      </c>
      <c r="E3637" s="3" t="s">
        <v>34</v>
      </c>
      <c r="F3637" s="3">
        <v>20049.439999999999</v>
      </c>
      <c r="G3637" s="3">
        <v>0</v>
      </c>
      <c r="H3637" s="3">
        <v>20049.439999999999</v>
      </c>
      <c r="I3637" s="3" t="s">
        <v>29</v>
      </c>
      <c r="J3637" s="5">
        <v>1</v>
      </c>
      <c r="K3637" t="str">
        <f>_xlfn.XLOOKUP(D3637, dim_channels!A:A, dim_channels!C:C, "Not Found")</f>
        <v>Direct</v>
      </c>
      <c r="L3637" t="str">
        <f>_xlfn.XLOOKUP(D3637, dim_channels!A:A, dim_channels!B:B, "Not Found")</f>
        <v>Direct Website</v>
      </c>
    </row>
    <row r="3638" spans="1:12" x14ac:dyDescent="0.2">
      <c r="A3638" s="2" t="s">
        <v>4074</v>
      </c>
      <c r="B3638" s="2" t="s">
        <v>355</v>
      </c>
      <c r="C3638" s="2" t="s">
        <v>787</v>
      </c>
      <c r="D3638" s="2" t="s">
        <v>52</v>
      </c>
      <c r="E3638" s="2" t="s">
        <v>60</v>
      </c>
      <c r="F3638" s="2">
        <v>3261.53</v>
      </c>
      <c r="G3638" s="2">
        <v>0</v>
      </c>
      <c r="H3638" s="2">
        <v>3261.53</v>
      </c>
      <c r="I3638" s="2" t="s">
        <v>41</v>
      </c>
      <c r="J3638" s="4">
        <v>1</v>
      </c>
      <c r="K3638" t="str">
        <f>_xlfn.XLOOKUP(D3638, dim_channels!A:A, dim_channels!C:C, "Not Found")</f>
        <v>OTA</v>
      </c>
      <c r="L3638" t="str">
        <f>_xlfn.XLOOKUP(D3638, dim_channels!A:A, dim_channels!B:B, "Not Found")</f>
        <v>Agoda</v>
      </c>
    </row>
    <row r="3639" spans="1:12" x14ac:dyDescent="0.2">
      <c r="A3639" s="3" t="s">
        <v>4075</v>
      </c>
      <c r="B3639" s="3" t="s">
        <v>66</v>
      </c>
      <c r="C3639" s="3" t="s">
        <v>100</v>
      </c>
      <c r="D3639" s="3" t="s">
        <v>27</v>
      </c>
      <c r="E3639" s="3" t="s">
        <v>34</v>
      </c>
      <c r="F3639" s="3">
        <v>6238.35</v>
      </c>
      <c r="G3639" s="3">
        <v>1122.9000000000001</v>
      </c>
      <c r="H3639" s="3">
        <v>5115.45</v>
      </c>
      <c r="I3639" s="3" t="s">
        <v>56</v>
      </c>
      <c r="J3639" s="5">
        <v>1.2195114799284521</v>
      </c>
      <c r="K3639" t="str">
        <f>_xlfn.XLOOKUP(D3639, dim_channels!A:A, dim_channels!C:C, "Not Found")</f>
        <v>OTA</v>
      </c>
      <c r="L3639" t="str">
        <f>_xlfn.XLOOKUP(D3639, dim_channels!A:A, dim_channels!B:B, "Not Found")</f>
        <v>Expedia</v>
      </c>
    </row>
    <row r="3640" spans="1:12" x14ac:dyDescent="0.2">
      <c r="A3640" s="2" t="s">
        <v>4076</v>
      </c>
      <c r="B3640" s="2" t="s">
        <v>181</v>
      </c>
      <c r="C3640" s="2" t="s">
        <v>120</v>
      </c>
      <c r="D3640" s="2" t="s">
        <v>64</v>
      </c>
      <c r="E3640" s="2" t="s">
        <v>34</v>
      </c>
      <c r="F3640" s="2">
        <v>6092.98</v>
      </c>
      <c r="G3640" s="2">
        <v>0</v>
      </c>
      <c r="H3640" s="2">
        <v>6092.98</v>
      </c>
      <c r="I3640" s="2" t="s">
        <v>29</v>
      </c>
      <c r="J3640" s="4">
        <v>1</v>
      </c>
      <c r="K3640" t="str">
        <f>_xlfn.XLOOKUP(D3640, dim_channels!A:A, dim_channels!C:C, "Not Found")</f>
        <v>Direct</v>
      </c>
      <c r="L3640" t="str">
        <f>_xlfn.XLOOKUP(D3640, dim_channels!A:A, dim_channels!B:B, "Not Found")</f>
        <v>Direct Website</v>
      </c>
    </row>
    <row r="3641" spans="1:12" x14ac:dyDescent="0.2">
      <c r="A3641" s="3" t="s">
        <v>4077</v>
      </c>
      <c r="B3641" s="3" t="s">
        <v>403</v>
      </c>
      <c r="C3641" s="3" t="s">
        <v>359</v>
      </c>
      <c r="D3641" s="3" t="s">
        <v>33</v>
      </c>
      <c r="E3641" s="3" t="s">
        <v>60</v>
      </c>
      <c r="F3641" s="3">
        <v>5705.6</v>
      </c>
      <c r="G3641" s="3">
        <v>0</v>
      </c>
      <c r="H3641" s="3">
        <v>5705.6</v>
      </c>
      <c r="I3641" s="3" t="s">
        <v>56</v>
      </c>
      <c r="J3641" s="5">
        <v>1</v>
      </c>
      <c r="K3641" t="str">
        <f>_xlfn.XLOOKUP(D3641, dim_channels!A:A, dim_channels!C:C, "Not Found")</f>
        <v>OTA</v>
      </c>
      <c r="L3641" t="str">
        <f>_xlfn.XLOOKUP(D3641, dim_channels!A:A, dim_channels!B:B, "Not Found")</f>
        <v>Booking.com</v>
      </c>
    </row>
    <row r="3642" spans="1:12" x14ac:dyDescent="0.2">
      <c r="A3642" s="2" t="s">
        <v>4078</v>
      </c>
      <c r="B3642" s="2" t="s">
        <v>741</v>
      </c>
      <c r="C3642" s="2" t="s">
        <v>357</v>
      </c>
      <c r="D3642" s="2" t="s">
        <v>27</v>
      </c>
      <c r="E3642" s="2" t="s">
        <v>28</v>
      </c>
      <c r="F3642" s="2">
        <v>5479.32</v>
      </c>
      <c r="G3642" s="2">
        <v>986.28</v>
      </c>
      <c r="H3642" s="2">
        <v>4493.04</v>
      </c>
      <c r="I3642" s="2" t="s">
        <v>56</v>
      </c>
      <c r="J3642" s="4">
        <v>1.2195128465359759</v>
      </c>
      <c r="K3642" t="str">
        <f>_xlfn.XLOOKUP(D3642, dim_channels!A:A, dim_channels!C:C, "Not Found")</f>
        <v>OTA</v>
      </c>
      <c r="L3642" t="str">
        <f>_xlfn.XLOOKUP(D3642, dim_channels!A:A, dim_channels!B:B, "Not Found")</f>
        <v>Expedia</v>
      </c>
    </row>
    <row r="3643" spans="1:12" x14ac:dyDescent="0.2">
      <c r="A3643" s="3" t="s">
        <v>4079</v>
      </c>
      <c r="B3643" s="3" t="s">
        <v>328</v>
      </c>
      <c r="C3643" s="3" t="s">
        <v>262</v>
      </c>
      <c r="D3643" s="3" t="s">
        <v>33</v>
      </c>
      <c r="E3643" s="3" t="s">
        <v>60</v>
      </c>
      <c r="F3643" s="3">
        <v>20462.259999999998</v>
      </c>
      <c r="G3643" s="3">
        <v>0</v>
      </c>
      <c r="H3643" s="3">
        <v>20462.259999999998</v>
      </c>
      <c r="I3643" s="3" t="s">
        <v>56</v>
      </c>
      <c r="J3643" s="5">
        <v>1</v>
      </c>
      <c r="K3643" t="str">
        <f>_xlfn.XLOOKUP(D3643, dim_channels!A:A, dim_channels!C:C, "Not Found")</f>
        <v>OTA</v>
      </c>
      <c r="L3643" t="str">
        <f>_xlfn.XLOOKUP(D3643, dim_channels!A:A, dim_channels!B:B, "Not Found")</f>
        <v>Booking.com</v>
      </c>
    </row>
    <row r="3644" spans="1:12" x14ac:dyDescent="0.2">
      <c r="A3644" s="2" t="s">
        <v>4080</v>
      </c>
      <c r="B3644" s="2" t="s">
        <v>244</v>
      </c>
      <c r="C3644" s="2" t="s">
        <v>875</v>
      </c>
      <c r="D3644" s="2" t="s">
        <v>64</v>
      </c>
      <c r="E3644" s="2" t="s">
        <v>115</v>
      </c>
      <c r="F3644" s="2">
        <v>7188.85</v>
      </c>
      <c r="G3644" s="2">
        <v>0</v>
      </c>
      <c r="H3644" s="2">
        <v>7188.85</v>
      </c>
      <c r="I3644" s="2" t="s">
        <v>29</v>
      </c>
      <c r="J3644" s="4">
        <v>1</v>
      </c>
      <c r="K3644" t="str">
        <f>_xlfn.XLOOKUP(D3644, dim_channels!A:A, dim_channels!C:C, "Not Found")</f>
        <v>Direct</v>
      </c>
      <c r="L3644" t="str">
        <f>_xlfn.XLOOKUP(D3644, dim_channels!A:A, dim_channels!B:B, "Not Found")</f>
        <v>Direct Website</v>
      </c>
    </row>
    <row r="3645" spans="1:12" x14ac:dyDescent="0.2">
      <c r="A3645" s="3" t="s">
        <v>4081</v>
      </c>
      <c r="B3645" s="3" t="s">
        <v>538</v>
      </c>
      <c r="C3645" s="3" t="s">
        <v>174</v>
      </c>
      <c r="D3645" s="3" t="s">
        <v>45</v>
      </c>
      <c r="E3645" s="3" t="s">
        <v>89</v>
      </c>
      <c r="F3645" s="3">
        <v>7997.15</v>
      </c>
      <c r="G3645" s="3">
        <v>0</v>
      </c>
      <c r="H3645" s="3">
        <v>7997.15</v>
      </c>
      <c r="I3645" s="3" t="s">
        <v>56</v>
      </c>
      <c r="J3645" s="5">
        <v>1</v>
      </c>
      <c r="K3645" t="str">
        <f>_xlfn.XLOOKUP(D3645, dim_channels!A:A, dim_channels!C:C, "Not Found")</f>
        <v>Corporate</v>
      </c>
      <c r="L3645" t="str">
        <f>_xlfn.XLOOKUP(D3645, dim_channels!A:A, dim_channels!B:B, "Not Found")</f>
        <v>Corporate Direct</v>
      </c>
    </row>
    <row r="3646" spans="1:12" x14ac:dyDescent="0.2">
      <c r="A3646" s="2" t="s">
        <v>4082</v>
      </c>
      <c r="B3646" s="2" t="s">
        <v>515</v>
      </c>
      <c r="C3646" s="2" t="s">
        <v>958</v>
      </c>
      <c r="D3646" s="2" t="s">
        <v>52</v>
      </c>
      <c r="E3646" s="2" t="s">
        <v>34</v>
      </c>
      <c r="F3646" s="2">
        <v>2653.03</v>
      </c>
      <c r="G3646" s="2">
        <v>318.36</v>
      </c>
      <c r="H3646" s="2">
        <v>2334.67</v>
      </c>
      <c r="I3646" s="2" t="s">
        <v>56</v>
      </c>
      <c r="J3646" s="4">
        <v>1.136361884120668</v>
      </c>
      <c r="K3646" t="str">
        <f>_xlfn.XLOOKUP(D3646, dim_channels!A:A, dim_channels!C:C, "Not Found")</f>
        <v>OTA</v>
      </c>
      <c r="L3646" t="str">
        <f>_xlfn.XLOOKUP(D3646, dim_channels!A:A, dim_channels!B:B, "Not Found")</f>
        <v>Agoda</v>
      </c>
    </row>
    <row r="3647" spans="1:12" x14ac:dyDescent="0.2">
      <c r="A3647" s="3" t="s">
        <v>4083</v>
      </c>
      <c r="B3647" s="3" t="s">
        <v>498</v>
      </c>
      <c r="C3647" s="3" t="s">
        <v>150</v>
      </c>
      <c r="D3647" s="3" t="s">
        <v>33</v>
      </c>
      <c r="E3647" s="3" t="s">
        <v>28</v>
      </c>
      <c r="F3647" s="3">
        <v>15179.06</v>
      </c>
      <c r="G3647" s="3">
        <v>2276.86</v>
      </c>
      <c r="H3647" s="3">
        <v>12902.2</v>
      </c>
      <c r="I3647" s="3" t="s">
        <v>29</v>
      </c>
      <c r="J3647" s="5">
        <v>1.1764706794190141</v>
      </c>
      <c r="K3647" t="str">
        <f>_xlfn.XLOOKUP(D3647, dim_channels!A:A, dim_channels!C:C, "Not Found")</f>
        <v>OTA</v>
      </c>
      <c r="L3647" t="str">
        <f>_xlfn.XLOOKUP(D3647, dim_channels!A:A, dim_channels!B:B, "Not Found")</f>
        <v>Booking.com</v>
      </c>
    </row>
    <row r="3648" spans="1:12" x14ac:dyDescent="0.2">
      <c r="A3648" s="2" t="s">
        <v>4084</v>
      </c>
      <c r="B3648" s="2" t="s">
        <v>418</v>
      </c>
      <c r="C3648" s="2" t="s">
        <v>807</v>
      </c>
      <c r="D3648" s="2" t="s">
        <v>114</v>
      </c>
      <c r="E3648" s="2" t="s">
        <v>115</v>
      </c>
      <c r="F3648" s="2">
        <v>21851.51</v>
      </c>
      <c r="G3648" s="2">
        <v>2185.15</v>
      </c>
      <c r="H3648" s="2">
        <v>19666.36</v>
      </c>
      <c r="I3648" s="2" t="s">
        <v>29</v>
      </c>
      <c r="J3648" s="4">
        <v>1.1111110546130549</v>
      </c>
      <c r="K3648" t="str">
        <f>_xlfn.XLOOKUP(D3648, dim_channels!A:A, dim_channels!C:C, "Not Found")</f>
        <v>Offline</v>
      </c>
      <c r="L3648" t="str">
        <f>_xlfn.XLOOKUP(D3648, dim_channels!A:A, dim_channels!B:B, "Not Found")</f>
        <v>Travel Agency</v>
      </c>
    </row>
    <row r="3649" spans="1:12" x14ac:dyDescent="0.2">
      <c r="A3649" s="3" t="s">
        <v>4085</v>
      </c>
      <c r="B3649" s="3" t="s">
        <v>54</v>
      </c>
      <c r="C3649" s="3" t="s">
        <v>368</v>
      </c>
      <c r="D3649" s="3" t="s">
        <v>45</v>
      </c>
      <c r="E3649" s="3" t="s">
        <v>89</v>
      </c>
      <c r="F3649" s="3">
        <v>2546.06</v>
      </c>
      <c r="G3649" s="3">
        <v>0</v>
      </c>
      <c r="H3649" s="3">
        <v>2546.06</v>
      </c>
      <c r="I3649" s="3" t="s">
        <v>41</v>
      </c>
      <c r="J3649" s="5">
        <v>1</v>
      </c>
      <c r="K3649" t="str">
        <f>_xlfn.XLOOKUP(D3649, dim_channels!A:A, dim_channels!C:C, "Not Found")</f>
        <v>Corporate</v>
      </c>
      <c r="L3649" t="str">
        <f>_xlfn.XLOOKUP(D3649, dim_channels!A:A, dim_channels!B:B, "Not Found")</f>
        <v>Corporate Direct</v>
      </c>
    </row>
    <row r="3650" spans="1:12" x14ac:dyDescent="0.2">
      <c r="A3650" s="2" t="s">
        <v>4086</v>
      </c>
      <c r="B3650" s="2" t="s">
        <v>393</v>
      </c>
      <c r="C3650" s="2" t="s">
        <v>353</v>
      </c>
      <c r="D3650" s="2" t="s">
        <v>33</v>
      </c>
      <c r="E3650" s="2" t="s">
        <v>60</v>
      </c>
      <c r="F3650" s="2">
        <v>21282.240000000002</v>
      </c>
      <c r="G3650" s="2">
        <v>0</v>
      </c>
      <c r="H3650" s="2">
        <v>21282.240000000002</v>
      </c>
      <c r="I3650" s="2" t="s">
        <v>29</v>
      </c>
      <c r="J3650" s="4">
        <v>1</v>
      </c>
      <c r="K3650" t="str">
        <f>_xlfn.XLOOKUP(D3650, dim_channels!A:A, dim_channels!C:C, "Not Found")</f>
        <v>OTA</v>
      </c>
      <c r="L3650" t="str">
        <f>_xlfn.XLOOKUP(D3650, dim_channels!A:A, dim_channels!B:B, "Not Found")</f>
        <v>Booking.com</v>
      </c>
    </row>
    <row r="3651" spans="1:12" x14ac:dyDescent="0.2">
      <c r="A3651" s="3" t="s">
        <v>4087</v>
      </c>
      <c r="B3651" s="3" t="s">
        <v>846</v>
      </c>
      <c r="C3651" s="3" t="s">
        <v>741</v>
      </c>
      <c r="D3651" s="3" t="s">
        <v>33</v>
      </c>
      <c r="E3651" s="3" t="s">
        <v>28</v>
      </c>
      <c r="F3651" s="3">
        <v>2667.83</v>
      </c>
      <c r="G3651" s="3">
        <v>400.17</v>
      </c>
      <c r="H3651" s="3">
        <v>2267.66</v>
      </c>
      <c r="I3651" s="3" t="s">
        <v>56</v>
      </c>
      <c r="J3651" s="5">
        <v>1.1764682536182669</v>
      </c>
      <c r="K3651" t="str">
        <f>_xlfn.XLOOKUP(D3651, dim_channels!A:A, dim_channels!C:C, "Not Found")</f>
        <v>OTA</v>
      </c>
      <c r="L3651" t="str">
        <f>_xlfn.XLOOKUP(D3651, dim_channels!A:A, dim_channels!B:B, "Not Found")</f>
        <v>Booking.com</v>
      </c>
    </row>
    <row r="3652" spans="1:12" x14ac:dyDescent="0.2">
      <c r="A3652" s="2" t="s">
        <v>4088</v>
      </c>
      <c r="B3652" s="2" t="s">
        <v>917</v>
      </c>
      <c r="C3652" s="2" t="s">
        <v>174</v>
      </c>
      <c r="D3652" s="2" t="s">
        <v>52</v>
      </c>
      <c r="E3652" s="2" t="s">
        <v>34</v>
      </c>
      <c r="F3652" s="2">
        <v>3772.63</v>
      </c>
      <c r="G3652" s="2">
        <v>452.72</v>
      </c>
      <c r="H3652" s="2">
        <v>3319.91</v>
      </c>
      <c r="I3652" s="2" t="s">
        <v>29</v>
      </c>
      <c r="J3652" s="4">
        <v>1.1363651424285599</v>
      </c>
      <c r="K3652" t="str">
        <f>_xlfn.XLOOKUP(D3652, dim_channels!A:A, dim_channels!C:C, "Not Found")</f>
        <v>OTA</v>
      </c>
      <c r="L3652" t="str">
        <f>_xlfn.XLOOKUP(D3652, dim_channels!A:A, dim_channels!B:B, "Not Found")</f>
        <v>Agoda</v>
      </c>
    </row>
    <row r="3653" spans="1:12" x14ac:dyDescent="0.2">
      <c r="A3653" s="3" t="s">
        <v>4089</v>
      </c>
      <c r="B3653" s="3" t="s">
        <v>26</v>
      </c>
      <c r="C3653" s="3" t="s">
        <v>449</v>
      </c>
      <c r="D3653" s="3" t="s">
        <v>33</v>
      </c>
      <c r="E3653" s="3" t="s">
        <v>60</v>
      </c>
      <c r="F3653" s="3">
        <v>3406.62</v>
      </c>
      <c r="G3653" s="3">
        <v>0</v>
      </c>
      <c r="H3653" s="3">
        <v>3406.62</v>
      </c>
      <c r="I3653" s="3" t="s">
        <v>41</v>
      </c>
      <c r="J3653" s="5">
        <v>1</v>
      </c>
      <c r="K3653" t="str">
        <f>_xlfn.XLOOKUP(D3653, dim_channels!A:A, dim_channels!C:C, "Not Found")</f>
        <v>OTA</v>
      </c>
      <c r="L3653" t="str">
        <f>_xlfn.XLOOKUP(D3653, dim_channels!A:A, dim_channels!B:B, "Not Found")</f>
        <v>Booking.com</v>
      </c>
    </row>
    <row r="3654" spans="1:12" x14ac:dyDescent="0.2">
      <c r="A3654" s="2" t="s">
        <v>4090</v>
      </c>
      <c r="B3654" s="2" t="s">
        <v>161</v>
      </c>
      <c r="C3654" s="2" t="s">
        <v>162</v>
      </c>
      <c r="D3654" s="2" t="s">
        <v>52</v>
      </c>
      <c r="E3654" s="2" t="s">
        <v>34</v>
      </c>
      <c r="F3654" s="2">
        <v>2478.5100000000002</v>
      </c>
      <c r="G3654" s="2">
        <v>297.42</v>
      </c>
      <c r="H3654" s="2">
        <v>2181.09</v>
      </c>
      <c r="I3654" s="2" t="s">
        <v>29</v>
      </c>
      <c r="J3654" s="4">
        <v>1.136363011154973</v>
      </c>
      <c r="K3654" t="str">
        <f>_xlfn.XLOOKUP(D3654, dim_channels!A:A, dim_channels!C:C, "Not Found")</f>
        <v>OTA</v>
      </c>
      <c r="L3654" t="str">
        <f>_xlfn.XLOOKUP(D3654, dim_channels!A:A, dim_channels!B:B, "Not Found")</f>
        <v>Agoda</v>
      </c>
    </row>
    <row r="3655" spans="1:12" x14ac:dyDescent="0.2">
      <c r="A3655" s="3" t="s">
        <v>4091</v>
      </c>
      <c r="B3655" s="3" t="s">
        <v>158</v>
      </c>
      <c r="C3655" s="3" t="s">
        <v>337</v>
      </c>
      <c r="D3655" s="3" t="s">
        <v>33</v>
      </c>
      <c r="E3655" s="3" t="s">
        <v>28</v>
      </c>
      <c r="F3655" s="3">
        <v>6511.1</v>
      </c>
      <c r="G3655" s="3">
        <v>976.66</v>
      </c>
      <c r="H3655" s="3">
        <v>5534.44</v>
      </c>
      <c r="I3655" s="3" t="s">
        <v>41</v>
      </c>
      <c r="J3655" s="5">
        <v>1.1764695253720341</v>
      </c>
      <c r="K3655" t="str">
        <f>_xlfn.XLOOKUP(D3655, dim_channels!A:A, dim_channels!C:C, "Not Found")</f>
        <v>OTA</v>
      </c>
      <c r="L3655" t="str">
        <f>_xlfn.XLOOKUP(D3655, dim_channels!A:A, dim_channels!B:B, "Not Found")</f>
        <v>Booking.com</v>
      </c>
    </row>
    <row r="3656" spans="1:12" x14ac:dyDescent="0.2">
      <c r="A3656" s="2" t="s">
        <v>4092</v>
      </c>
      <c r="B3656" s="2" t="s">
        <v>614</v>
      </c>
      <c r="C3656" s="2" t="s">
        <v>195</v>
      </c>
      <c r="D3656" s="2" t="s">
        <v>33</v>
      </c>
      <c r="E3656" s="2" t="s">
        <v>28</v>
      </c>
      <c r="F3656" s="2">
        <v>4033.42</v>
      </c>
      <c r="G3656" s="2">
        <v>605.01</v>
      </c>
      <c r="H3656" s="2">
        <v>3428.41</v>
      </c>
      <c r="I3656" s="2" t="s">
        <v>41</v>
      </c>
      <c r="J3656" s="4">
        <v>1.1764695587750591</v>
      </c>
      <c r="K3656" t="str">
        <f>_xlfn.XLOOKUP(D3656, dim_channels!A:A, dim_channels!C:C, "Not Found")</f>
        <v>OTA</v>
      </c>
      <c r="L3656" t="str">
        <f>_xlfn.XLOOKUP(D3656, dim_channels!A:A, dim_channels!B:B, "Not Found")</f>
        <v>Booking.com</v>
      </c>
    </row>
    <row r="3657" spans="1:12" x14ac:dyDescent="0.2">
      <c r="A3657" s="3" t="s">
        <v>4093</v>
      </c>
      <c r="B3657" s="3" t="s">
        <v>312</v>
      </c>
      <c r="C3657" s="3" t="s">
        <v>534</v>
      </c>
      <c r="D3657" s="3" t="s">
        <v>114</v>
      </c>
      <c r="E3657" s="3" t="s">
        <v>46</v>
      </c>
      <c r="F3657" s="3">
        <v>11036.74</v>
      </c>
      <c r="G3657" s="3">
        <v>1103.67</v>
      </c>
      <c r="H3657" s="3">
        <v>9933.07</v>
      </c>
      <c r="I3657" s="3" t="s">
        <v>29</v>
      </c>
      <c r="J3657" s="5">
        <v>1.1111106636719561</v>
      </c>
      <c r="K3657" t="str">
        <f>_xlfn.XLOOKUP(D3657, dim_channels!A:A, dim_channels!C:C, "Not Found")</f>
        <v>Offline</v>
      </c>
      <c r="L3657" t="str">
        <f>_xlfn.XLOOKUP(D3657, dim_channels!A:A, dim_channels!B:B, "Not Found")</f>
        <v>Travel Agency</v>
      </c>
    </row>
    <row r="3658" spans="1:12" x14ac:dyDescent="0.2">
      <c r="A3658" s="2" t="s">
        <v>4094</v>
      </c>
      <c r="B3658" s="2" t="s">
        <v>380</v>
      </c>
      <c r="C3658" s="2" t="s">
        <v>148</v>
      </c>
      <c r="D3658" s="2" t="s">
        <v>27</v>
      </c>
      <c r="E3658" s="2" t="s">
        <v>34</v>
      </c>
      <c r="F3658" s="2">
        <v>7248.51</v>
      </c>
      <c r="G3658" s="2">
        <v>1304.73</v>
      </c>
      <c r="H3658" s="2">
        <v>5943.78</v>
      </c>
      <c r="I3658" s="2" t="s">
        <v>29</v>
      </c>
      <c r="J3658" s="4">
        <v>1.219511825807819</v>
      </c>
      <c r="K3658" t="str">
        <f>_xlfn.XLOOKUP(D3658, dim_channels!A:A, dim_channels!C:C, "Not Found")</f>
        <v>OTA</v>
      </c>
      <c r="L3658" t="str">
        <f>_xlfn.XLOOKUP(D3658, dim_channels!A:A, dim_channels!B:B, "Not Found")</f>
        <v>Expedia</v>
      </c>
    </row>
    <row r="3659" spans="1:12" x14ac:dyDescent="0.2">
      <c r="A3659" s="3" t="s">
        <v>4095</v>
      </c>
      <c r="B3659" s="3" t="s">
        <v>649</v>
      </c>
      <c r="C3659" s="3" t="s">
        <v>619</v>
      </c>
      <c r="D3659" s="3" t="s">
        <v>169</v>
      </c>
      <c r="E3659" s="3" t="s">
        <v>46</v>
      </c>
      <c r="F3659" s="3">
        <v>3242.93</v>
      </c>
      <c r="G3659" s="3">
        <v>648.59</v>
      </c>
      <c r="H3659" s="3">
        <v>2594.34</v>
      </c>
      <c r="I3659" s="3" t="s">
        <v>29</v>
      </c>
      <c r="J3659" s="5">
        <v>1.250001927272447</v>
      </c>
      <c r="K3659" t="str">
        <f>_xlfn.XLOOKUP(D3659, dim_channels!A:A, dim_channels!C:C, "Not Found")</f>
        <v>GDS</v>
      </c>
      <c r="L3659" t="str">
        <f>_xlfn.XLOOKUP(D3659, dim_channels!A:A, dim_channels!B:B, "Not Found")</f>
        <v>GDS (Amadeus)</v>
      </c>
    </row>
    <row r="3660" spans="1:12" x14ac:dyDescent="0.2">
      <c r="A3660" s="2" t="s">
        <v>4096</v>
      </c>
      <c r="B3660" s="2" t="s">
        <v>435</v>
      </c>
      <c r="C3660" s="2" t="s">
        <v>432</v>
      </c>
      <c r="D3660" s="2" t="s">
        <v>33</v>
      </c>
      <c r="E3660" s="2" t="s">
        <v>60</v>
      </c>
      <c r="F3660" s="2">
        <v>8694.49</v>
      </c>
      <c r="G3660" s="2">
        <v>0</v>
      </c>
      <c r="H3660" s="2">
        <v>8694.49</v>
      </c>
      <c r="I3660" s="2" t="s">
        <v>56</v>
      </c>
      <c r="J3660" s="4">
        <v>1</v>
      </c>
      <c r="K3660" t="str">
        <f>_xlfn.XLOOKUP(D3660, dim_channels!A:A, dim_channels!C:C, "Not Found")</f>
        <v>OTA</v>
      </c>
      <c r="L3660" t="str">
        <f>_xlfn.XLOOKUP(D3660, dim_channels!A:A, dim_channels!B:B, "Not Found")</f>
        <v>Booking.com</v>
      </c>
    </row>
    <row r="3661" spans="1:12" x14ac:dyDescent="0.2">
      <c r="A3661" s="3" t="s">
        <v>4097</v>
      </c>
      <c r="B3661" s="3" t="s">
        <v>307</v>
      </c>
      <c r="C3661" s="3" t="s">
        <v>241</v>
      </c>
      <c r="D3661" s="3" t="s">
        <v>64</v>
      </c>
      <c r="E3661" s="3" t="s">
        <v>28</v>
      </c>
      <c r="F3661" s="3">
        <v>23153.27</v>
      </c>
      <c r="G3661" s="3">
        <v>0</v>
      </c>
      <c r="H3661" s="3">
        <v>23153.27</v>
      </c>
      <c r="I3661" s="3" t="s">
        <v>56</v>
      </c>
      <c r="J3661" s="5">
        <v>1</v>
      </c>
      <c r="K3661" t="str">
        <f>_xlfn.XLOOKUP(D3661, dim_channels!A:A, dim_channels!C:C, "Not Found")</f>
        <v>Direct</v>
      </c>
      <c r="L3661" t="str">
        <f>_xlfn.XLOOKUP(D3661, dim_channels!A:A, dim_channels!B:B, "Not Found")</f>
        <v>Direct Website</v>
      </c>
    </row>
    <row r="3662" spans="1:12" x14ac:dyDescent="0.2">
      <c r="A3662" s="2" t="s">
        <v>4098</v>
      </c>
      <c r="B3662" s="2" t="s">
        <v>485</v>
      </c>
      <c r="C3662" s="2" t="s">
        <v>70</v>
      </c>
      <c r="D3662" s="2" t="s">
        <v>52</v>
      </c>
      <c r="E3662" s="2" t="s">
        <v>34</v>
      </c>
      <c r="F3662" s="2">
        <v>11474.42</v>
      </c>
      <c r="G3662" s="2">
        <v>1376.93</v>
      </c>
      <c r="H3662" s="2">
        <v>10097.49</v>
      </c>
      <c r="I3662" s="2" t="s">
        <v>41</v>
      </c>
      <c r="J3662" s="4">
        <v>1.1363635913479491</v>
      </c>
      <c r="K3662" t="str">
        <f>_xlfn.XLOOKUP(D3662, dim_channels!A:A, dim_channels!C:C, "Not Found")</f>
        <v>OTA</v>
      </c>
      <c r="L3662" t="str">
        <f>_xlfn.XLOOKUP(D3662, dim_channels!A:A, dim_channels!B:B, "Not Found")</f>
        <v>Agoda</v>
      </c>
    </row>
    <row r="3663" spans="1:12" x14ac:dyDescent="0.2">
      <c r="A3663" s="3" t="s">
        <v>4099</v>
      </c>
      <c r="B3663" s="3" t="s">
        <v>527</v>
      </c>
      <c r="C3663" s="3" t="s">
        <v>58</v>
      </c>
      <c r="D3663" s="3" t="s">
        <v>52</v>
      </c>
      <c r="E3663" s="3" t="s">
        <v>34</v>
      </c>
      <c r="F3663" s="3">
        <v>4817.8500000000004</v>
      </c>
      <c r="G3663" s="3">
        <v>578.14</v>
      </c>
      <c r="H3663" s="3">
        <v>4239.71</v>
      </c>
      <c r="I3663" s="3" t="s">
        <v>41</v>
      </c>
      <c r="J3663" s="5">
        <v>1.136363100306389</v>
      </c>
      <c r="K3663" t="str">
        <f>_xlfn.XLOOKUP(D3663, dim_channels!A:A, dim_channels!C:C, "Not Found")</f>
        <v>OTA</v>
      </c>
      <c r="L3663" t="str">
        <f>_xlfn.XLOOKUP(D3663, dim_channels!A:A, dim_channels!B:B, "Not Found")</f>
        <v>Agoda</v>
      </c>
    </row>
    <row r="3664" spans="1:12" x14ac:dyDescent="0.2">
      <c r="A3664" s="2" t="s">
        <v>4100</v>
      </c>
      <c r="B3664" s="2" t="s">
        <v>485</v>
      </c>
      <c r="C3664" s="2" t="s">
        <v>103</v>
      </c>
      <c r="D3664" s="2" t="s">
        <v>114</v>
      </c>
      <c r="E3664" s="2" t="s">
        <v>115</v>
      </c>
      <c r="F3664" s="2">
        <v>3200.24</v>
      </c>
      <c r="G3664" s="2">
        <v>320.02</v>
      </c>
      <c r="H3664" s="2">
        <v>2880.22</v>
      </c>
      <c r="I3664" s="2" t="s">
        <v>41</v>
      </c>
      <c r="J3664" s="4">
        <v>1.1111095680191101</v>
      </c>
      <c r="K3664" t="str">
        <f>_xlfn.XLOOKUP(D3664, dim_channels!A:A, dim_channels!C:C, "Not Found")</f>
        <v>Offline</v>
      </c>
      <c r="L3664" t="str">
        <f>_xlfn.XLOOKUP(D3664, dim_channels!A:A, dim_channels!B:B, "Not Found")</f>
        <v>Travel Agency</v>
      </c>
    </row>
    <row r="3665" spans="1:12" x14ac:dyDescent="0.2">
      <c r="A3665" s="3" t="s">
        <v>4101</v>
      </c>
      <c r="B3665" s="3" t="s">
        <v>82</v>
      </c>
      <c r="C3665" s="3" t="s">
        <v>247</v>
      </c>
      <c r="D3665" s="3" t="s">
        <v>33</v>
      </c>
      <c r="E3665" s="3" t="s">
        <v>28</v>
      </c>
      <c r="F3665" s="3">
        <v>5042.1899999999996</v>
      </c>
      <c r="G3665" s="3">
        <v>756.33</v>
      </c>
      <c r="H3665" s="3">
        <v>4285.8599999999997</v>
      </c>
      <c r="I3665" s="3" t="s">
        <v>41</v>
      </c>
      <c r="J3665" s="5">
        <v>1.176470999986001</v>
      </c>
      <c r="K3665" t="str">
        <f>_xlfn.XLOOKUP(D3665, dim_channels!A:A, dim_channels!C:C, "Not Found")</f>
        <v>OTA</v>
      </c>
      <c r="L3665" t="str">
        <f>_xlfn.XLOOKUP(D3665, dim_channels!A:A, dim_channels!B:B, "Not Found")</f>
        <v>Booking.com</v>
      </c>
    </row>
    <row r="3666" spans="1:12" x14ac:dyDescent="0.2">
      <c r="A3666" s="2" t="s">
        <v>4102</v>
      </c>
      <c r="B3666" s="2" t="s">
        <v>702</v>
      </c>
      <c r="C3666" s="2" t="s">
        <v>634</v>
      </c>
      <c r="D3666" s="2" t="s">
        <v>52</v>
      </c>
      <c r="E3666" s="2" t="s">
        <v>60</v>
      </c>
      <c r="F3666" s="2">
        <v>7907.15</v>
      </c>
      <c r="G3666" s="2">
        <v>0</v>
      </c>
      <c r="H3666" s="2">
        <v>7907.15</v>
      </c>
      <c r="I3666" s="2" t="s">
        <v>41</v>
      </c>
      <c r="J3666" s="4">
        <v>1</v>
      </c>
      <c r="K3666" t="str">
        <f>_xlfn.XLOOKUP(D3666, dim_channels!A:A, dim_channels!C:C, "Not Found")</f>
        <v>OTA</v>
      </c>
      <c r="L3666" t="str">
        <f>_xlfn.XLOOKUP(D3666, dim_channels!A:A, dim_channels!B:B, "Not Found")</f>
        <v>Agoda</v>
      </c>
    </row>
    <row r="3667" spans="1:12" x14ac:dyDescent="0.2">
      <c r="A3667" s="3" t="s">
        <v>4103</v>
      </c>
      <c r="B3667" s="3" t="s">
        <v>200</v>
      </c>
      <c r="C3667" s="3" t="s">
        <v>418</v>
      </c>
      <c r="D3667" s="3" t="s">
        <v>52</v>
      </c>
      <c r="E3667" s="3" t="s">
        <v>34</v>
      </c>
      <c r="F3667" s="3">
        <v>12830.7</v>
      </c>
      <c r="G3667" s="3">
        <v>1539.68</v>
      </c>
      <c r="H3667" s="3">
        <v>11291.02</v>
      </c>
      <c r="I3667" s="3" t="s">
        <v>56</v>
      </c>
      <c r="J3667" s="5">
        <v>1.1363632337911009</v>
      </c>
      <c r="K3667" t="str">
        <f>_xlfn.XLOOKUP(D3667, dim_channels!A:A, dim_channels!C:C, "Not Found")</f>
        <v>OTA</v>
      </c>
      <c r="L3667" t="str">
        <f>_xlfn.XLOOKUP(D3667, dim_channels!A:A, dim_channels!B:B, "Not Found")</f>
        <v>Agoda</v>
      </c>
    </row>
    <row r="3668" spans="1:12" x14ac:dyDescent="0.2">
      <c r="A3668" s="2" t="s">
        <v>4104</v>
      </c>
      <c r="B3668" s="2" t="s">
        <v>492</v>
      </c>
      <c r="C3668" s="2" t="s">
        <v>555</v>
      </c>
      <c r="D3668" s="2" t="s">
        <v>52</v>
      </c>
      <c r="E3668" s="2" t="s">
        <v>34</v>
      </c>
      <c r="F3668" s="2">
        <v>6201.05</v>
      </c>
      <c r="G3668" s="2">
        <v>744.13</v>
      </c>
      <c r="H3668" s="2">
        <v>5456.92</v>
      </c>
      <c r="I3668" s="2" t="s">
        <v>56</v>
      </c>
      <c r="J3668" s="4">
        <v>1.13636446933435</v>
      </c>
      <c r="K3668" t="str">
        <f>_xlfn.XLOOKUP(D3668, dim_channels!A:A, dim_channels!C:C, "Not Found")</f>
        <v>OTA</v>
      </c>
      <c r="L3668" t="str">
        <f>_xlfn.XLOOKUP(D3668, dim_channels!A:A, dim_channels!B:B, "Not Found")</f>
        <v>Agoda</v>
      </c>
    </row>
    <row r="3669" spans="1:12" x14ac:dyDescent="0.2">
      <c r="A3669" s="3" t="s">
        <v>4105</v>
      </c>
      <c r="B3669" s="3" t="s">
        <v>551</v>
      </c>
      <c r="C3669" s="3" t="s">
        <v>66</v>
      </c>
      <c r="D3669" s="3" t="s">
        <v>52</v>
      </c>
      <c r="E3669" s="3" t="s">
        <v>34</v>
      </c>
      <c r="F3669" s="3">
        <v>7874.49</v>
      </c>
      <c r="G3669" s="3">
        <v>944.94</v>
      </c>
      <c r="H3669" s="3">
        <v>6929.55</v>
      </c>
      <c r="I3669" s="3" t="s">
        <v>56</v>
      </c>
      <c r="J3669" s="5">
        <v>1.1363638331493391</v>
      </c>
      <c r="K3669" t="str">
        <f>_xlfn.XLOOKUP(D3669, dim_channels!A:A, dim_channels!C:C, "Not Found")</f>
        <v>OTA</v>
      </c>
      <c r="L3669" t="str">
        <f>_xlfn.XLOOKUP(D3669, dim_channels!A:A, dim_channels!B:B, "Not Found")</f>
        <v>Agoda</v>
      </c>
    </row>
    <row r="3670" spans="1:12" x14ac:dyDescent="0.2">
      <c r="A3670" s="2" t="s">
        <v>4106</v>
      </c>
      <c r="B3670" s="2" t="s">
        <v>364</v>
      </c>
      <c r="C3670" s="2" t="s">
        <v>85</v>
      </c>
      <c r="D3670" s="2" t="s">
        <v>27</v>
      </c>
      <c r="E3670" s="2" t="s">
        <v>34</v>
      </c>
      <c r="F3670" s="2">
        <v>2862.61</v>
      </c>
      <c r="G3670" s="2">
        <v>515.27</v>
      </c>
      <c r="H3670" s="2">
        <v>2347.34</v>
      </c>
      <c r="I3670" s="2" t="s">
        <v>29</v>
      </c>
      <c r="J3670" s="4">
        <v>1.219512299027836</v>
      </c>
      <c r="K3670" t="str">
        <f>_xlfn.XLOOKUP(D3670, dim_channels!A:A, dim_channels!C:C, "Not Found")</f>
        <v>OTA</v>
      </c>
      <c r="L3670" t="str">
        <f>_xlfn.XLOOKUP(D3670, dim_channels!A:A, dim_channels!B:B, "Not Found")</f>
        <v>Expedia</v>
      </c>
    </row>
    <row r="3671" spans="1:12" x14ac:dyDescent="0.2">
      <c r="A3671" s="3" t="s">
        <v>4107</v>
      </c>
      <c r="B3671" s="3" t="s">
        <v>70</v>
      </c>
      <c r="C3671" s="3" t="s">
        <v>724</v>
      </c>
      <c r="D3671" s="3" t="s">
        <v>114</v>
      </c>
      <c r="E3671" s="3" t="s">
        <v>115</v>
      </c>
      <c r="F3671" s="3">
        <v>6315.13</v>
      </c>
      <c r="G3671" s="3">
        <v>631.51</v>
      </c>
      <c r="H3671" s="3">
        <v>5683.62</v>
      </c>
      <c r="I3671" s="3" t="s">
        <v>29</v>
      </c>
      <c r="J3671" s="5">
        <v>1.1111105246304289</v>
      </c>
      <c r="K3671" t="str">
        <f>_xlfn.XLOOKUP(D3671, dim_channels!A:A, dim_channels!C:C, "Not Found")</f>
        <v>Offline</v>
      </c>
      <c r="L3671" t="str">
        <f>_xlfn.XLOOKUP(D3671, dim_channels!A:A, dim_channels!B:B, "Not Found")</f>
        <v>Travel Agency</v>
      </c>
    </row>
    <row r="3672" spans="1:12" x14ac:dyDescent="0.2">
      <c r="A3672" s="2" t="s">
        <v>4108</v>
      </c>
      <c r="B3672" s="2" t="s">
        <v>58</v>
      </c>
      <c r="C3672" s="2" t="s">
        <v>1825</v>
      </c>
      <c r="D3672" s="2" t="s">
        <v>64</v>
      </c>
      <c r="E3672" s="2" t="s">
        <v>34</v>
      </c>
      <c r="F3672" s="2">
        <v>3498.67</v>
      </c>
      <c r="G3672" s="2">
        <v>0</v>
      </c>
      <c r="H3672" s="2">
        <v>3498.67</v>
      </c>
      <c r="I3672" s="2" t="s">
        <v>29</v>
      </c>
      <c r="J3672" s="4">
        <v>1</v>
      </c>
      <c r="K3672" t="str">
        <f>_xlfn.XLOOKUP(D3672, dim_channels!A:A, dim_channels!C:C, "Not Found")</f>
        <v>Direct</v>
      </c>
      <c r="L3672" t="str">
        <f>_xlfn.XLOOKUP(D3672, dim_channels!A:A, dim_channels!B:B, "Not Found")</f>
        <v>Direct Website</v>
      </c>
    </row>
    <row r="3673" spans="1:12" x14ac:dyDescent="0.2">
      <c r="A3673" s="3" t="s">
        <v>4109</v>
      </c>
      <c r="B3673" s="3" t="s">
        <v>54</v>
      </c>
      <c r="C3673" s="3" t="s">
        <v>602</v>
      </c>
      <c r="D3673" s="3" t="s">
        <v>52</v>
      </c>
      <c r="E3673" s="3" t="s">
        <v>34</v>
      </c>
      <c r="F3673" s="3">
        <v>11857.61</v>
      </c>
      <c r="G3673" s="3">
        <v>1422.91</v>
      </c>
      <c r="H3673" s="3">
        <v>10434.700000000001</v>
      </c>
      <c r="I3673" s="3" t="s">
        <v>41</v>
      </c>
      <c r="J3673" s="5">
        <v>1.136363287876029</v>
      </c>
      <c r="K3673" t="str">
        <f>_xlfn.XLOOKUP(D3673, dim_channels!A:A, dim_channels!C:C, "Not Found")</f>
        <v>OTA</v>
      </c>
      <c r="L3673" t="str">
        <f>_xlfn.XLOOKUP(D3673, dim_channels!A:A, dim_channels!B:B, "Not Found")</f>
        <v>Agoda</v>
      </c>
    </row>
    <row r="3674" spans="1:12" x14ac:dyDescent="0.2">
      <c r="A3674" s="2" t="s">
        <v>4110</v>
      </c>
      <c r="B3674" s="2" t="s">
        <v>283</v>
      </c>
      <c r="C3674" s="2" t="s">
        <v>193</v>
      </c>
      <c r="D3674" s="2" t="s">
        <v>52</v>
      </c>
      <c r="E3674" s="2" t="s">
        <v>34</v>
      </c>
      <c r="F3674" s="2">
        <v>14682.32</v>
      </c>
      <c r="G3674" s="2">
        <v>1761.88</v>
      </c>
      <c r="H3674" s="2">
        <v>12920.44</v>
      </c>
      <c r="I3674" s="2" t="s">
        <v>29</v>
      </c>
      <c r="J3674" s="4">
        <v>1.136363777084991</v>
      </c>
      <c r="K3674" t="str">
        <f>_xlfn.XLOOKUP(D3674, dim_channels!A:A, dim_channels!C:C, "Not Found")</f>
        <v>OTA</v>
      </c>
      <c r="L3674" t="str">
        <f>_xlfn.XLOOKUP(D3674, dim_channels!A:A, dim_channels!B:B, "Not Found")</f>
        <v>Agoda</v>
      </c>
    </row>
    <row r="3675" spans="1:12" x14ac:dyDescent="0.2">
      <c r="A3675" s="3" t="s">
        <v>4111</v>
      </c>
      <c r="B3675" s="3" t="s">
        <v>242</v>
      </c>
      <c r="C3675" s="3" t="s">
        <v>213</v>
      </c>
      <c r="D3675" s="3" t="s">
        <v>169</v>
      </c>
      <c r="E3675" s="3" t="s">
        <v>46</v>
      </c>
      <c r="F3675" s="3">
        <v>6169.79</v>
      </c>
      <c r="G3675" s="3">
        <v>1233.96</v>
      </c>
      <c r="H3675" s="3">
        <v>4935.83</v>
      </c>
      <c r="I3675" s="3" t="s">
        <v>56</v>
      </c>
      <c r="J3675" s="5">
        <v>1.250000506500426</v>
      </c>
      <c r="K3675" t="str">
        <f>_xlfn.XLOOKUP(D3675, dim_channels!A:A, dim_channels!C:C, "Not Found")</f>
        <v>GDS</v>
      </c>
      <c r="L3675" t="str">
        <f>_xlfn.XLOOKUP(D3675, dim_channels!A:A, dim_channels!B:B, "Not Found")</f>
        <v>GDS (Amadeus)</v>
      </c>
    </row>
    <row r="3676" spans="1:12" x14ac:dyDescent="0.2">
      <c r="A3676" s="2" t="s">
        <v>4112</v>
      </c>
      <c r="B3676" s="2" t="s">
        <v>353</v>
      </c>
      <c r="C3676" s="2" t="s">
        <v>484</v>
      </c>
      <c r="D3676" s="2" t="s">
        <v>114</v>
      </c>
      <c r="E3676" s="2" t="s">
        <v>46</v>
      </c>
      <c r="F3676" s="2">
        <v>12347.24</v>
      </c>
      <c r="G3676" s="2">
        <v>1234.72</v>
      </c>
      <c r="H3676" s="2">
        <v>11112.52</v>
      </c>
      <c r="I3676" s="2" t="s">
        <v>29</v>
      </c>
      <c r="J3676" s="4">
        <v>1.111110711161825</v>
      </c>
      <c r="K3676" t="str">
        <f>_xlfn.XLOOKUP(D3676, dim_channels!A:A, dim_channels!C:C, "Not Found")</f>
        <v>Offline</v>
      </c>
      <c r="L3676" t="str">
        <f>_xlfn.XLOOKUP(D3676, dim_channels!A:A, dim_channels!B:B, "Not Found")</f>
        <v>Travel Agency</v>
      </c>
    </row>
    <row r="3677" spans="1:12" x14ac:dyDescent="0.2">
      <c r="A3677" s="3" t="s">
        <v>4113</v>
      </c>
      <c r="B3677" s="3" t="s">
        <v>720</v>
      </c>
      <c r="C3677" s="3" t="s">
        <v>729</v>
      </c>
      <c r="D3677" s="3" t="s">
        <v>33</v>
      </c>
      <c r="E3677" s="3" t="s">
        <v>34</v>
      </c>
      <c r="F3677" s="3">
        <v>12852.79</v>
      </c>
      <c r="G3677" s="3">
        <v>1927.92</v>
      </c>
      <c r="H3677" s="3">
        <v>10924.87</v>
      </c>
      <c r="I3677" s="3" t="s">
        <v>41</v>
      </c>
      <c r="J3677" s="5">
        <v>1.1764707497663589</v>
      </c>
      <c r="K3677" t="str">
        <f>_xlfn.XLOOKUP(D3677, dim_channels!A:A, dim_channels!C:C, "Not Found")</f>
        <v>OTA</v>
      </c>
      <c r="L3677" t="str">
        <f>_xlfn.XLOOKUP(D3677, dim_channels!A:A, dim_channels!B:B, "Not Found")</f>
        <v>Booking.com</v>
      </c>
    </row>
    <row r="3678" spans="1:12" x14ac:dyDescent="0.2">
      <c r="A3678" s="2" t="s">
        <v>4114</v>
      </c>
      <c r="B3678" s="2" t="s">
        <v>497</v>
      </c>
      <c r="C3678" s="2" t="s">
        <v>418</v>
      </c>
      <c r="D3678" s="2" t="s">
        <v>33</v>
      </c>
      <c r="E3678" s="2" t="s">
        <v>28</v>
      </c>
      <c r="F3678" s="2">
        <v>3281.7</v>
      </c>
      <c r="G3678" s="2">
        <v>492.25</v>
      </c>
      <c r="H3678" s="2">
        <v>2789.45</v>
      </c>
      <c r="I3678" s="2" t="s">
        <v>29</v>
      </c>
      <c r="J3678" s="4">
        <v>1.1764684794493541</v>
      </c>
      <c r="K3678" t="str">
        <f>_xlfn.XLOOKUP(D3678, dim_channels!A:A, dim_channels!C:C, "Not Found")</f>
        <v>OTA</v>
      </c>
      <c r="L3678" t="str">
        <f>_xlfn.XLOOKUP(D3678, dim_channels!A:A, dim_channels!B:B, "Not Found")</f>
        <v>Booking.com</v>
      </c>
    </row>
    <row r="3679" spans="1:12" x14ac:dyDescent="0.2">
      <c r="A3679" s="3" t="s">
        <v>4115</v>
      </c>
      <c r="B3679" s="3" t="s">
        <v>608</v>
      </c>
      <c r="C3679" s="3" t="s">
        <v>400</v>
      </c>
      <c r="D3679" s="3" t="s">
        <v>45</v>
      </c>
      <c r="E3679" s="3" t="s">
        <v>89</v>
      </c>
      <c r="F3679" s="3">
        <v>14682.28</v>
      </c>
      <c r="G3679" s="3">
        <v>0</v>
      </c>
      <c r="H3679" s="3">
        <v>14682.28</v>
      </c>
      <c r="I3679" s="3" t="s">
        <v>29</v>
      </c>
      <c r="J3679" s="5">
        <v>1</v>
      </c>
      <c r="K3679" t="str">
        <f>_xlfn.XLOOKUP(D3679, dim_channels!A:A, dim_channels!C:C, "Not Found")</f>
        <v>Corporate</v>
      </c>
      <c r="L3679" t="str">
        <f>_xlfn.XLOOKUP(D3679, dim_channels!A:A, dim_channels!B:B, "Not Found")</f>
        <v>Corporate Direct</v>
      </c>
    </row>
    <row r="3680" spans="1:12" x14ac:dyDescent="0.2">
      <c r="A3680" s="2" t="s">
        <v>4116</v>
      </c>
      <c r="B3680" s="2" t="s">
        <v>310</v>
      </c>
      <c r="C3680" s="2" t="s">
        <v>155</v>
      </c>
      <c r="D3680" s="2" t="s">
        <v>52</v>
      </c>
      <c r="E3680" s="2" t="s">
        <v>60</v>
      </c>
      <c r="F3680" s="2">
        <v>2728.66</v>
      </c>
      <c r="G3680" s="2">
        <v>0</v>
      </c>
      <c r="H3680" s="2">
        <v>2728.66</v>
      </c>
      <c r="I3680" s="2" t="s">
        <v>29</v>
      </c>
      <c r="J3680" s="4">
        <v>1</v>
      </c>
      <c r="K3680" t="str">
        <f>_xlfn.XLOOKUP(D3680, dim_channels!A:A, dim_channels!C:C, "Not Found")</f>
        <v>OTA</v>
      </c>
      <c r="L3680" t="str">
        <f>_xlfn.XLOOKUP(D3680, dim_channels!A:A, dim_channels!B:B, "Not Found")</f>
        <v>Agoda</v>
      </c>
    </row>
    <row r="3681" spans="1:12" x14ac:dyDescent="0.2">
      <c r="A3681" s="3" t="s">
        <v>4117</v>
      </c>
      <c r="B3681" s="3" t="s">
        <v>564</v>
      </c>
      <c r="C3681" s="3" t="s">
        <v>314</v>
      </c>
      <c r="D3681" s="3" t="s">
        <v>52</v>
      </c>
      <c r="E3681" s="3" t="s">
        <v>34</v>
      </c>
      <c r="F3681" s="3">
        <v>6183.53</v>
      </c>
      <c r="G3681" s="3">
        <v>742.02</v>
      </c>
      <c r="H3681" s="3">
        <v>5441.51</v>
      </c>
      <c r="I3681" s="3" t="s">
        <v>56</v>
      </c>
      <c r="J3681" s="5">
        <v>1.136362884566968</v>
      </c>
      <c r="K3681" t="str">
        <f>_xlfn.XLOOKUP(D3681, dim_channels!A:A, dim_channels!C:C, "Not Found")</f>
        <v>OTA</v>
      </c>
      <c r="L3681" t="str">
        <f>_xlfn.XLOOKUP(D3681, dim_channels!A:A, dim_channels!B:B, "Not Found")</f>
        <v>Agoda</v>
      </c>
    </row>
    <row r="3682" spans="1:12" x14ac:dyDescent="0.2">
      <c r="A3682" s="2" t="s">
        <v>4118</v>
      </c>
      <c r="B3682" s="2" t="s">
        <v>197</v>
      </c>
      <c r="C3682" s="2" t="s">
        <v>198</v>
      </c>
      <c r="D3682" s="2" t="s">
        <v>52</v>
      </c>
      <c r="E3682" s="2" t="s">
        <v>60</v>
      </c>
      <c r="F3682" s="2">
        <v>5369.53</v>
      </c>
      <c r="G3682" s="2">
        <v>0</v>
      </c>
      <c r="H3682" s="2">
        <v>5369.53</v>
      </c>
      <c r="I3682" s="2" t="s">
        <v>41</v>
      </c>
      <c r="J3682" s="4">
        <v>1</v>
      </c>
      <c r="K3682" t="str">
        <f>_xlfn.XLOOKUP(D3682, dim_channels!A:A, dim_channels!C:C, "Not Found")</f>
        <v>OTA</v>
      </c>
      <c r="L3682" t="str">
        <f>_xlfn.XLOOKUP(D3682, dim_channels!A:A, dim_channels!B:B, "Not Found")</f>
        <v>Agoda</v>
      </c>
    </row>
    <row r="3683" spans="1:12" x14ac:dyDescent="0.2">
      <c r="A3683" s="3" t="s">
        <v>4119</v>
      </c>
      <c r="B3683" s="3" t="s">
        <v>813</v>
      </c>
      <c r="C3683" s="3" t="s">
        <v>303</v>
      </c>
      <c r="D3683" s="3" t="s">
        <v>114</v>
      </c>
      <c r="E3683" s="3" t="s">
        <v>46</v>
      </c>
      <c r="F3683" s="3">
        <v>9324.7099999999991</v>
      </c>
      <c r="G3683" s="3">
        <v>932.47</v>
      </c>
      <c r="H3683" s="3">
        <v>8392.24</v>
      </c>
      <c r="I3683" s="3" t="s">
        <v>56</v>
      </c>
      <c r="J3683" s="5">
        <v>1.111110978713669</v>
      </c>
      <c r="K3683" t="str">
        <f>_xlfn.XLOOKUP(D3683, dim_channels!A:A, dim_channels!C:C, "Not Found")</f>
        <v>Offline</v>
      </c>
      <c r="L3683" t="str">
        <f>_xlfn.XLOOKUP(D3683, dim_channels!A:A, dim_channels!B:B, "Not Found")</f>
        <v>Travel Agency</v>
      </c>
    </row>
    <row r="3684" spans="1:12" x14ac:dyDescent="0.2">
      <c r="A3684" s="2" t="s">
        <v>4120</v>
      </c>
      <c r="B3684" s="2" t="s">
        <v>605</v>
      </c>
      <c r="C3684" s="2" t="s">
        <v>92</v>
      </c>
      <c r="D3684" s="2" t="s">
        <v>27</v>
      </c>
      <c r="E3684" s="2" t="s">
        <v>60</v>
      </c>
      <c r="F3684" s="2">
        <v>13460.98</v>
      </c>
      <c r="G3684" s="2">
        <v>0</v>
      </c>
      <c r="H3684" s="2">
        <v>13460.98</v>
      </c>
      <c r="I3684" s="2" t="s">
        <v>29</v>
      </c>
      <c r="J3684" s="4">
        <v>1</v>
      </c>
      <c r="K3684" t="str">
        <f>_xlfn.XLOOKUP(D3684, dim_channels!A:A, dim_channels!C:C, "Not Found")</f>
        <v>OTA</v>
      </c>
      <c r="L3684" t="str">
        <f>_xlfn.XLOOKUP(D3684, dim_channels!A:A, dim_channels!B:B, "Not Found")</f>
        <v>Expedia</v>
      </c>
    </row>
    <row r="3685" spans="1:12" x14ac:dyDescent="0.2">
      <c r="A3685" s="3" t="s">
        <v>4121</v>
      </c>
      <c r="B3685" s="3" t="s">
        <v>754</v>
      </c>
      <c r="C3685" s="3" t="s">
        <v>126</v>
      </c>
      <c r="D3685" s="3" t="s">
        <v>64</v>
      </c>
      <c r="E3685" s="3" t="s">
        <v>28</v>
      </c>
      <c r="F3685" s="3">
        <v>6611.2</v>
      </c>
      <c r="G3685" s="3">
        <v>0</v>
      </c>
      <c r="H3685" s="3">
        <v>6611.2</v>
      </c>
      <c r="I3685" s="3" t="s">
        <v>56</v>
      </c>
      <c r="J3685" s="5">
        <v>1</v>
      </c>
      <c r="K3685" t="str">
        <f>_xlfn.XLOOKUP(D3685, dim_channels!A:A, dim_channels!C:C, "Not Found")</f>
        <v>Direct</v>
      </c>
      <c r="L3685" t="str">
        <f>_xlfn.XLOOKUP(D3685, dim_channels!A:A, dim_channels!B:B, "Not Found")</f>
        <v>Direct Website</v>
      </c>
    </row>
    <row r="3686" spans="1:12" x14ac:dyDescent="0.2">
      <c r="A3686" s="2" t="s">
        <v>4122</v>
      </c>
      <c r="B3686" s="2" t="s">
        <v>314</v>
      </c>
      <c r="C3686" s="2" t="s">
        <v>826</v>
      </c>
      <c r="D3686" s="2" t="s">
        <v>45</v>
      </c>
      <c r="E3686" s="2" t="s">
        <v>89</v>
      </c>
      <c r="F3686" s="2">
        <v>5088.82</v>
      </c>
      <c r="G3686" s="2">
        <v>0</v>
      </c>
      <c r="H3686" s="2">
        <v>5088.82</v>
      </c>
      <c r="I3686" s="2" t="s">
        <v>29</v>
      </c>
      <c r="J3686" s="4">
        <v>1</v>
      </c>
      <c r="K3686" t="str">
        <f>_xlfn.XLOOKUP(D3686, dim_channels!A:A, dim_channels!C:C, "Not Found")</f>
        <v>Corporate</v>
      </c>
      <c r="L3686" t="str">
        <f>_xlfn.XLOOKUP(D3686, dim_channels!A:A, dim_channels!B:B, "Not Found")</f>
        <v>Corporate Direct</v>
      </c>
    </row>
    <row r="3687" spans="1:12" x14ac:dyDescent="0.2">
      <c r="A3687" s="3" t="s">
        <v>4123</v>
      </c>
      <c r="B3687" s="3" t="s">
        <v>183</v>
      </c>
      <c r="C3687" s="3" t="s">
        <v>708</v>
      </c>
      <c r="D3687" s="3" t="s">
        <v>52</v>
      </c>
      <c r="E3687" s="3" t="s">
        <v>34</v>
      </c>
      <c r="F3687" s="3">
        <v>25362.68</v>
      </c>
      <c r="G3687" s="3">
        <v>3043.52</v>
      </c>
      <c r="H3687" s="3">
        <v>22319.16</v>
      </c>
      <c r="I3687" s="3" t="s">
        <v>29</v>
      </c>
      <c r="J3687" s="5">
        <v>1.136363554900812</v>
      </c>
      <c r="K3687" t="str">
        <f>_xlfn.XLOOKUP(D3687, dim_channels!A:A, dim_channels!C:C, "Not Found")</f>
        <v>OTA</v>
      </c>
      <c r="L3687" t="str">
        <f>_xlfn.XLOOKUP(D3687, dim_channels!A:A, dim_channels!B:B, "Not Found")</f>
        <v>Agoda</v>
      </c>
    </row>
    <row r="3688" spans="1:12" x14ac:dyDescent="0.2">
      <c r="A3688" s="2" t="s">
        <v>4124</v>
      </c>
      <c r="B3688" s="2" t="s">
        <v>437</v>
      </c>
      <c r="C3688" s="2" t="s">
        <v>578</v>
      </c>
      <c r="D3688" s="2" t="s">
        <v>45</v>
      </c>
      <c r="E3688" s="2" t="s">
        <v>89</v>
      </c>
      <c r="F3688" s="2">
        <v>3239.9</v>
      </c>
      <c r="G3688" s="2">
        <v>0</v>
      </c>
      <c r="H3688" s="2">
        <v>3239.9</v>
      </c>
      <c r="I3688" s="2" t="s">
        <v>29</v>
      </c>
      <c r="J3688" s="4">
        <v>1</v>
      </c>
      <c r="K3688" t="str">
        <f>_xlfn.XLOOKUP(D3688, dim_channels!A:A, dim_channels!C:C, "Not Found")</f>
        <v>Corporate</v>
      </c>
      <c r="L3688" t="str">
        <f>_xlfn.XLOOKUP(D3688, dim_channels!A:A, dim_channels!B:B, "Not Found")</f>
        <v>Corporate Direct</v>
      </c>
    </row>
    <row r="3689" spans="1:12" x14ac:dyDescent="0.2">
      <c r="A3689" s="3" t="s">
        <v>4125</v>
      </c>
      <c r="B3689" s="3" t="s">
        <v>515</v>
      </c>
      <c r="C3689" s="3" t="s">
        <v>902</v>
      </c>
      <c r="D3689" s="3" t="s">
        <v>64</v>
      </c>
      <c r="E3689" s="3" t="s">
        <v>115</v>
      </c>
      <c r="F3689" s="3">
        <v>10942.31</v>
      </c>
      <c r="G3689" s="3">
        <v>0</v>
      </c>
      <c r="H3689" s="3">
        <v>10942.31</v>
      </c>
      <c r="I3689" s="3" t="s">
        <v>29</v>
      </c>
      <c r="J3689" s="5">
        <v>1</v>
      </c>
      <c r="K3689" t="str">
        <f>_xlfn.XLOOKUP(D3689, dim_channels!A:A, dim_channels!C:C, "Not Found")</f>
        <v>Direct</v>
      </c>
      <c r="L3689" t="str">
        <f>_xlfn.XLOOKUP(D3689, dim_channels!A:A, dim_channels!B:B, "Not Found")</f>
        <v>Direct Website</v>
      </c>
    </row>
    <row r="3690" spans="1:12" x14ac:dyDescent="0.2">
      <c r="A3690" s="2" t="s">
        <v>4126</v>
      </c>
      <c r="B3690" s="2" t="s">
        <v>546</v>
      </c>
      <c r="C3690" s="2" t="s">
        <v>178</v>
      </c>
      <c r="D3690" s="2" t="s">
        <v>206</v>
      </c>
      <c r="E3690" s="2" t="s">
        <v>207</v>
      </c>
      <c r="F3690" s="2">
        <v>6775.08</v>
      </c>
      <c r="G3690" s="2">
        <v>0</v>
      </c>
      <c r="H3690" s="2">
        <v>6775.08</v>
      </c>
      <c r="I3690" s="2" t="s">
        <v>29</v>
      </c>
      <c r="J3690" s="4">
        <v>1</v>
      </c>
      <c r="K3690" t="str">
        <f>_xlfn.XLOOKUP(D3690, dim_channels!A:A, dim_channels!C:C, "Not Found")</f>
        <v>Direct</v>
      </c>
      <c r="L3690" t="str">
        <f>_xlfn.XLOOKUP(D3690, dim_channels!A:A, dim_channels!B:B, "Not Found")</f>
        <v>Walk-in</v>
      </c>
    </row>
    <row r="3691" spans="1:12" x14ac:dyDescent="0.2">
      <c r="A3691" s="3" t="s">
        <v>4127</v>
      </c>
      <c r="B3691" s="3" t="s">
        <v>133</v>
      </c>
      <c r="C3691" s="3" t="s">
        <v>781</v>
      </c>
      <c r="D3691" s="3" t="s">
        <v>33</v>
      </c>
      <c r="E3691" s="3" t="s">
        <v>28</v>
      </c>
      <c r="F3691" s="3">
        <v>9733.2800000000007</v>
      </c>
      <c r="G3691" s="3">
        <v>1459.99</v>
      </c>
      <c r="H3691" s="3">
        <v>8273.2900000000009</v>
      </c>
      <c r="I3691" s="3" t="s">
        <v>29</v>
      </c>
      <c r="J3691" s="5">
        <v>1.176470303833179</v>
      </c>
      <c r="K3691" t="str">
        <f>_xlfn.XLOOKUP(D3691, dim_channels!A:A, dim_channels!C:C, "Not Found")</f>
        <v>OTA</v>
      </c>
      <c r="L3691" t="str">
        <f>_xlfn.XLOOKUP(D3691, dim_channels!A:A, dim_channels!B:B, "Not Found")</f>
        <v>Booking.com</v>
      </c>
    </row>
    <row r="3692" spans="1:12" x14ac:dyDescent="0.2">
      <c r="A3692" s="2" t="s">
        <v>4128</v>
      </c>
      <c r="B3692" s="2" t="s">
        <v>73</v>
      </c>
      <c r="C3692" s="2" t="s">
        <v>370</v>
      </c>
      <c r="D3692" s="2" t="s">
        <v>169</v>
      </c>
      <c r="E3692" s="2" t="s">
        <v>34</v>
      </c>
      <c r="F3692" s="2">
        <v>20452.34</v>
      </c>
      <c r="G3692" s="2">
        <v>4090.47</v>
      </c>
      <c r="H3692" s="2">
        <v>16361.87</v>
      </c>
      <c r="I3692" s="2" t="s">
        <v>56</v>
      </c>
      <c r="J3692" s="4">
        <v>1.250000152794271</v>
      </c>
      <c r="K3692" t="str">
        <f>_xlfn.XLOOKUP(D3692, dim_channels!A:A, dim_channels!C:C, "Not Found")</f>
        <v>GDS</v>
      </c>
      <c r="L3692" t="str">
        <f>_xlfn.XLOOKUP(D3692, dim_channels!A:A, dim_channels!B:B, "Not Found")</f>
        <v>GDS (Amadeus)</v>
      </c>
    </row>
    <row r="3693" spans="1:12" x14ac:dyDescent="0.2">
      <c r="A3693" s="3" t="s">
        <v>4129</v>
      </c>
      <c r="B3693" s="3" t="s">
        <v>139</v>
      </c>
      <c r="C3693" s="3" t="s">
        <v>173</v>
      </c>
      <c r="D3693" s="3" t="s">
        <v>114</v>
      </c>
      <c r="E3693" s="3" t="s">
        <v>115</v>
      </c>
      <c r="F3693" s="3">
        <v>8760.8700000000008</v>
      </c>
      <c r="G3693" s="3">
        <v>876.09</v>
      </c>
      <c r="H3693" s="3">
        <v>7884.78</v>
      </c>
      <c r="I3693" s="3" t="s">
        <v>29</v>
      </c>
      <c r="J3693" s="5">
        <v>1.111111533866513</v>
      </c>
      <c r="K3693" t="str">
        <f>_xlfn.XLOOKUP(D3693, dim_channels!A:A, dim_channels!C:C, "Not Found")</f>
        <v>Offline</v>
      </c>
      <c r="L3693" t="str">
        <f>_xlfn.XLOOKUP(D3693, dim_channels!A:A, dim_channels!B:B, "Not Found")</f>
        <v>Travel Agency</v>
      </c>
    </row>
    <row r="3694" spans="1:12" x14ac:dyDescent="0.2">
      <c r="A3694" s="2" t="s">
        <v>4130</v>
      </c>
      <c r="B3694" s="2" t="s">
        <v>186</v>
      </c>
      <c r="C3694" s="2" t="s">
        <v>139</v>
      </c>
      <c r="D3694" s="2" t="s">
        <v>27</v>
      </c>
      <c r="E3694" s="2" t="s">
        <v>34</v>
      </c>
      <c r="F3694" s="2">
        <v>26976.6</v>
      </c>
      <c r="G3694" s="2">
        <v>4855.79</v>
      </c>
      <c r="H3694" s="2">
        <v>22120.81</v>
      </c>
      <c r="I3694" s="2" t="s">
        <v>29</v>
      </c>
      <c r="J3694" s="4">
        <v>1.219512305381222</v>
      </c>
      <c r="K3694" t="str">
        <f>_xlfn.XLOOKUP(D3694, dim_channels!A:A, dim_channels!C:C, "Not Found")</f>
        <v>OTA</v>
      </c>
      <c r="L3694" t="str">
        <f>_xlfn.XLOOKUP(D3694, dim_channels!A:A, dim_channels!B:B, "Not Found")</f>
        <v>Expedia</v>
      </c>
    </row>
    <row r="3695" spans="1:12" x14ac:dyDescent="0.2">
      <c r="A3695" s="3" t="s">
        <v>4131</v>
      </c>
      <c r="B3695" s="3" t="s">
        <v>159</v>
      </c>
      <c r="C3695" s="3" t="s">
        <v>202</v>
      </c>
      <c r="D3695" s="3" t="s">
        <v>52</v>
      </c>
      <c r="E3695" s="3" t="s">
        <v>34</v>
      </c>
      <c r="F3695" s="3">
        <v>5717.39</v>
      </c>
      <c r="G3695" s="3">
        <v>686.09</v>
      </c>
      <c r="H3695" s="3">
        <v>5031.3</v>
      </c>
      <c r="I3695" s="3" t="s">
        <v>29</v>
      </c>
      <c r="J3695" s="5">
        <v>1.136364359111959</v>
      </c>
      <c r="K3695" t="str">
        <f>_xlfn.XLOOKUP(D3695, dim_channels!A:A, dim_channels!C:C, "Not Found")</f>
        <v>OTA</v>
      </c>
      <c r="L3695" t="str">
        <f>_xlfn.XLOOKUP(D3695, dim_channels!A:A, dim_channels!B:B, "Not Found")</f>
        <v>Agoda</v>
      </c>
    </row>
    <row r="3696" spans="1:12" x14ac:dyDescent="0.2">
      <c r="A3696" s="2" t="s">
        <v>4132</v>
      </c>
      <c r="B3696" s="2" t="s">
        <v>297</v>
      </c>
      <c r="C3696" s="2" t="s">
        <v>749</v>
      </c>
      <c r="D3696" s="2" t="s">
        <v>33</v>
      </c>
      <c r="E3696" s="2" t="s">
        <v>28</v>
      </c>
      <c r="F3696" s="2">
        <v>21903.22</v>
      </c>
      <c r="G3696" s="2">
        <v>3285.48</v>
      </c>
      <c r="H3696" s="2">
        <v>18617.740000000002</v>
      </c>
      <c r="I3696" s="2" t="s">
        <v>56</v>
      </c>
      <c r="J3696" s="4">
        <v>1.1764703986627809</v>
      </c>
      <c r="K3696" t="str">
        <f>_xlfn.XLOOKUP(D3696, dim_channels!A:A, dim_channels!C:C, "Not Found")</f>
        <v>OTA</v>
      </c>
      <c r="L3696" t="str">
        <f>_xlfn.XLOOKUP(D3696, dim_channels!A:A, dim_channels!B:B, "Not Found")</f>
        <v>Booking.com</v>
      </c>
    </row>
    <row r="3697" spans="1:12" x14ac:dyDescent="0.2">
      <c r="A3697" s="3" t="s">
        <v>4133</v>
      </c>
      <c r="B3697" s="3" t="s">
        <v>178</v>
      </c>
      <c r="C3697" s="3" t="s">
        <v>584</v>
      </c>
      <c r="D3697" s="3" t="s">
        <v>33</v>
      </c>
      <c r="E3697" s="3" t="s">
        <v>60</v>
      </c>
      <c r="F3697" s="3">
        <v>5432.23</v>
      </c>
      <c r="G3697" s="3">
        <v>0</v>
      </c>
      <c r="H3697" s="3">
        <v>5432.23</v>
      </c>
      <c r="I3697" s="3" t="s">
        <v>29</v>
      </c>
      <c r="J3697" s="5">
        <v>1</v>
      </c>
      <c r="K3697" t="str">
        <f>_xlfn.XLOOKUP(D3697, dim_channels!A:A, dim_channels!C:C, "Not Found")</f>
        <v>OTA</v>
      </c>
      <c r="L3697" t="str">
        <f>_xlfn.XLOOKUP(D3697, dim_channels!A:A, dim_channels!B:B, "Not Found")</f>
        <v>Booking.com</v>
      </c>
    </row>
    <row r="3698" spans="1:12" x14ac:dyDescent="0.2">
      <c r="A3698" s="2" t="s">
        <v>4134</v>
      </c>
      <c r="B3698" s="2" t="s">
        <v>234</v>
      </c>
      <c r="C3698" s="2" t="s">
        <v>787</v>
      </c>
      <c r="D3698" s="2" t="s">
        <v>33</v>
      </c>
      <c r="E3698" s="2" t="s">
        <v>34</v>
      </c>
      <c r="F3698" s="2">
        <v>18472.77</v>
      </c>
      <c r="G3698" s="2">
        <v>2770.92</v>
      </c>
      <c r="H3698" s="2">
        <v>15701.85</v>
      </c>
      <c r="I3698" s="2" t="s">
        <v>41</v>
      </c>
      <c r="J3698" s="4">
        <v>1.1764709254005099</v>
      </c>
      <c r="K3698" t="str">
        <f>_xlfn.XLOOKUP(D3698, dim_channels!A:A, dim_channels!C:C, "Not Found")</f>
        <v>OTA</v>
      </c>
      <c r="L3698" t="str">
        <f>_xlfn.XLOOKUP(D3698, dim_channels!A:A, dim_channels!B:B, "Not Found")</f>
        <v>Booking.com</v>
      </c>
    </row>
    <row r="3699" spans="1:12" x14ac:dyDescent="0.2">
      <c r="A3699" s="3" t="s">
        <v>4135</v>
      </c>
      <c r="B3699" s="3" t="s">
        <v>578</v>
      </c>
      <c r="C3699" s="3" t="s">
        <v>614</v>
      </c>
      <c r="D3699" s="3" t="s">
        <v>33</v>
      </c>
      <c r="E3699" s="3" t="s">
        <v>60</v>
      </c>
      <c r="F3699" s="3">
        <v>4320.0200000000004</v>
      </c>
      <c r="G3699" s="3">
        <v>0</v>
      </c>
      <c r="H3699" s="3">
        <v>4320.0200000000004</v>
      </c>
      <c r="I3699" s="3" t="s">
        <v>56</v>
      </c>
      <c r="J3699" s="5">
        <v>1</v>
      </c>
      <c r="K3699" t="str">
        <f>_xlfn.XLOOKUP(D3699, dim_channels!A:A, dim_channels!C:C, "Not Found")</f>
        <v>OTA</v>
      </c>
      <c r="L3699" t="str">
        <f>_xlfn.XLOOKUP(D3699, dim_channels!A:A, dim_channels!B:B, "Not Found")</f>
        <v>Booking.com</v>
      </c>
    </row>
    <row r="3700" spans="1:12" x14ac:dyDescent="0.2">
      <c r="A3700" s="2" t="s">
        <v>4136</v>
      </c>
      <c r="B3700" s="2" t="s">
        <v>1035</v>
      </c>
      <c r="C3700" s="2" t="s">
        <v>384</v>
      </c>
      <c r="D3700" s="2" t="s">
        <v>33</v>
      </c>
      <c r="E3700" s="2" t="s">
        <v>34</v>
      </c>
      <c r="F3700" s="2">
        <v>6291.89</v>
      </c>
      <c r="G3700" s="2">
        <v>943.78</v>
      </c>
      <c r="H3700" s="2">
        <v>5348.11</v>
      </c>
      <c r="I3700" s="2" t="s">
        <v>29</v>
      </c>
      <c r="J3700" s="4">
        <v>1.176469818309646</v>
      </c>
      <c r="K3700" t="str">
        <f>_xlfn.XLOOKUP(D3700, dim_channels!A:A, dim_channels!C:C, "Not Found")</f>
        <v>OTA</v>
      </c>
      <c r="L3700" t="str">
        <f>_xlfn.XLOOKUP(D3700, dim_channels!A:A, dim_channels!B:B, "Not Found")</f>
        <v>Booking.com</v>
      </c>
    </row>
    <row r="3701" spans="1:12" x14ac:dyDescent="0.2">
      <c r="A3701" s="3" t="s">
        <v>4137</v>
      </c>
      <c r="B3701" s="3" t="s">
        <v>121</v>
      </c>
      <c r="C3701" s="3" t="s">
        <v>725</v>
      </c>
      <c r="D3701" s="3" t="s">
        <v>64</v>
      </c>
      <c r="E3701" s="3" t="s">
        <v>34</v>
      </c>
      <c r="F3701" s="3">
        <v>7922.54</v>
      </c>
      <c r="G3701" s="3">
        <v>0</v>
      </c>
      <c r="H3701" s="3">
        <v>7922.54</v>
      </c>
      <c r="I3701" s="3" t="s">
        <v>29</v>
      </c>
      <c r="J3701" s="5">
        <v>1</v>
      </c>
      <c r="K3701" t="str">
        <f>_xlfn.XLOOKUP(D3701, dim_channels!A:A, dim_channels!C:C, "Not Found")</f>
        <v>Direct</v>
      </c>
      <c r="L3701" t="str">
        <f>_xlfn.XLOOKUP(D3701, dim_channels!A:A, dim_channels!B:B, "Not Found")</f>
        <v>Direct Website</v>
      </c>
    </row>
    <row r="3702" spans="1:12" x14ac:dyDescent="0.2">
      <c r="A3702" s="2" t="s">
        <v>4138</v>
      </c>
      <c r="B3702" s="2" t="s">
        <v>195</v>
      </c>
      <c r="C3702" s="2" t="s">
        <v>303</v>
      </c>
      <c r="D3702" s="2" t="s">
        <v>27</v>
      </c>
      <c r="E3702" s="2" t="s">
        <v>60</v>
      </c>
      <c r="F3702" s="2">
        <v>3472.17</v>
      </c>
      <c r="G3702" s="2">
        <v>0</v>
      </c>
      <c r="H3702" s="2">
        <v>3472.17</v>
      </c>
      <c r="I3702" s="2" t="s">
        <v>29</v>
      </c>
      <c r="J3702" s="4">
        <v>1</v>
      </c>
      <c r="K3702" t="str">
        <f>_xlfn.XLOOKUP(D3702, dim_channels!A:A, dim_channels!C:C, "Not Found")</f>
        <v>OTA</v>
      </c>
      <c r="L3702" t="str">
        <f>_xlfn.XLOOKUP(D3702, dim_channels!A:A, dim_channels!B:B, "Not Found")</f>
        <v>Expedia</v>
      </c>
    </row>
    <row r="3703" spans="1:12" x14ac:dyDescent="0.2">
      <c r="A3703" s="3" t="s">
        <v>4139</v>
      </c>
      <c r="B3703" s="3" t="s">
        <v>82</v>
      </c>
      <c r="C3703" s="3" t="s">
        <v>197</v>
      </c>
      <c r="D3703" s="3" t="s">
        <v>33</v>
      </c>
      <c r="E3703" s="3" t="s">
        <v>34</v>
      </c>
      <c r="F3703" s="3">
        <v>14742.16</v>
      </c>
      <c r="G3703" s="3">
        <v>2211.3200000000002</v>
      </c>
      <c r="H3703" s="3">
        <v>12530.84</v>
      </c>
      <c r="I3703" s="3" t="s">
        <v>41</v>
      </c>
      <c r="J3703" s="5">
        <v>1.1764702126912481</v>
      </c>
      <c r="K3703" t="str">
        <f>_xlfn.XLOOKUP(D3703, dim_channels!A:A, dim_channels!C:C, "Not Found")</f>
        <v>OTA</v>
      </c>
      <c r="L3703" t="str">
        <f>_xlfn.XLOOKUP(D3703, dim_channels!A:A, dim_channels!B:B, "Not Found")</f>
        <v>Booking.com</v>
      </c>
    </row>
    <row r="3704" spans="1:12" x14ac:dyDescent="0.2">
      <c r="A3704" s="2" t="s">
        <v>4140</v>
      </c>
      <c r="B3704" s="2" t="s">
        <v>48</v>
      </c>
      <c r="C3704" s="2" t="s">
        <v>183</v>
      </c>
      <c r="D3704" s="2" t="s">
        <v>206</v>
      </c>
      <c r="E3704" s="2" t="s">
        <v>207</v>
      </c>
      <c r="F3704" s="2">
        <v>14474.81</v>
      </c>
      <c r="G3704" s="2">
        <v>0</v>
      </c>
      <c r="H3704" s="2">
        <v>14474.81</v>
      </c>
      <c r="I3704" s="2" t="s">
        <v>56</v>
      </c>
      <c r="J3704" s="4">
        <v>1</v>
      </c>
      <c r="K3704" t="str">
        <f>_xlfn.XLOOKUP(D3704, dim_channels!A:A, dim_channels!C:C, "Not Found")</f>
        <v>Direct</v>
      </c>
      <c r="L3704" t="str">
        <f>_xlfn.XLOOKUP(D3704, dim_channels!A:A, dim_channels!B:B, "Not Found")</f>
        <v>Walk-in</v>
      </c>
    </row>
    <row r="3705" spans="1:12" x14ac:dyDescent="0.2">
      <c r="A3705" s="3" t="s">
        <v>4141</v>
      </c>
      <c r="B3705" s="3" t="s">
        <v>103</v>
      </c>
      <c r="C3705" s="3" t="s">
        <v>312</v>
      </c>
      <c r="D3705" s="3" t="s">
        <v>169</v>
      </c>
      <c r="E3705" s="3" t="s">
        <v>34</v>
      </c>
      <c r="F3705" s="3">
        <v>11511.71</v>
      </c>
      <c r="G3705" s="3">
        <v>2302.34</v>
      </c>
      <c r="H3705" s="3">
        <v>9209.3700000000008</v>
      </c>
      <c r="I3705" s="3" t="s">
        <v>29</v>
      </c>
      <c r="J3705" s="5">
        <v>1.2499997285373481</v>
      </c>
      <c r="K3705" t="str">
        <f>_xlfn.XLOOKUP(D3705, dim_channels!A:A, dim_channels!C:C, "Not Found")</f>
        <v>GDS</v>
      </c>
      <c r="L3705" t="str">
        <f>_xlfn.XLOOKUP(D3705, dim_channels!A:A, dim_channels!B:B, "Not Found")</f>
        <v>GDS (Amadeus)</v>
      </c>
    </row>
    <row r="3706" spans="1:12" x14ac:dyDescent="0.2">
      <c r="A3706" s="2" t="s">
        <v>4142</v>
      </c>
      <c r="B3706" s="2" t="s">
        <v>198</v>
      </c>
      <c r="C3706" s="2" t="s">
        <v>497</v>
      </c>
      <c r="D3706" s="2" t="s">
        <v>27</v>
      </c>
      <c r="E3706" s="2" t="s">
        <v>34</v>
      </c>
      <c r="F3706" s="2">
        <v>10850.58</v>
      </c>
      <c r="G3706" s="2">
        <v>1953.1</v>
      </c>
      <c r="H3706" s="2">
        <v>8897.48</v>
      </c>
      <c r="I3706" s="2" t="s">
        <v>29</v>
      </c>
      <c r="J3706" s="4">
        <v>1.2195115920462869</v>
      </c>
      <c r="K3706" t="str">
        <f>_xlfn.XLOOKUP(D3706, dim_channels!A:A, dim_channels!C:C, "Not Found")</f>
        <v>OTA</v>
      </c>
      <c r="L3706" t="str">
        <f>_xlfn.XLOOKUP(D3706, dim_channels!A:A, dim_channels!B:B, "Not Found")</f>
        <v>Expedia</v>
      </c>
    </row>
    <row r="3707" spans="1:12" x14ac:dyDescent="0.2">
      <c r="A3707" s="3" t="s">
        <v>4143</v>
      </c>
      <c r="B3707" s="3" t="s">
        <v>120</v>
      </c>
      <c r="C3707" s="3" t="s">
        <v>103</v>
      </c>
      <c r="D3707" s="3" t="s">
        <v>52</v>
      </c>
      <c r="E3707" s="3" t="s">
        <v>34</v>
      </c>
      <c r="F3707" s="3">
        <v>2917.78</v>
      </c>
      <c r="G3707" s="3">
        <v>350.13</v>
      </c>
      <c r="H3707" s="3">
        <v>2567.65</v>
      </c>
      <c r="I3707" s="3" t="s">
        <v>41</v>
      </c>
      <c r="J3707" s="5">
        <v>1.136362043113353</v>
      </c>
      <c r="K3707" t="str">
        <f>_xlfn.XLOOKUP(D3707, dim_channels!A:A, dim_channels!C:C, "Not Found")</f>
        <v>OTA</v>
      </c>
      <c r="L3707" t="str">
        <f>_xlfn.XLOOKUP(D3707, dim_channels!A:A, dim_channels!B:B, "Not Found")</f>
        <v>Agoda</v>
      </c>
    </row>
    <row r="3708" spans="1:12" x14ac:dyDescent="0.2">
      <c r="A3708" s="2" t="s">
        <v>4144</v>
      </c>
      <c r="B3708" s="2" t="s">
        <v>187</v>
      </c>
      <c r="C3708" s="2" t="s">
        <v>655</v>
      </c>
      <c r="D3708" s="2" t="s">
        <v>33</v>
      </c>
      <c r="E3708" s="2" t="s">
        <v>28</v>
      </c>
      <c r="F3708" s="2">
        <v>12405.72</v>
      </c>
      <c r="G3708" s="2">
        <v>1860.86</v>
      </c>
      <c r="H3708" s="2">
        <v>10544.86</v>
      </c>
      <c r="I3708" s="2" t="s">
        <v>29</v>
      </c>
      <c r="J3708" s="4">
        <v>1.176470811371606</v>
      </c>
      <c r="K3708" t="str">
        <f>_xlfn.XLOOKUP(D3708, dim_channels!A:A, dim_channels!C:C, "Not Found")</f>
        <v>OTA</v>
      </c>
      <c r="L3708" t="str">
        <f>_xlfn.XLOOKUP(D3708, dim_channels!A:A, dim_channels!B:B, "Not Found")</f>
        <v>Booking.com</v>
      </c>
    </row>
    <row r="3709" spans="1:12" x14ac:dyDescent="0.2">
      <c r="A3709" s="3" t="s">
        <v>4145</v>
      </c>
      <c r="B3709" s="3" t="s">
        <v>826</v>
      </c>
      <c r="C3709" s="3" t="s">
        <v>432</v>
      </c>
      <c r="D3709" s="3" t="s">
        <v>169</v>
      </c>
      <c r="E3709" s="3" t="s">
        <v>46</v>
      </c>
      <c r="F3709" s="3">
        <v>2888.38</v>
      </c>
      <c r="G3709" s="3">
        <v>577.67999999999995</v>
      </c>
      <c r="H3709" s="3">
        <v>2310.6999999999998</v>
      </c>
      <c r="I3709" s="3" t="s">
        <v>29</v>
      </c>
      <c r="J3709" s="5">
        <v>1.250002163846454</v>
      </c>
      <c r="K3709" t="str">
        <f>_xlfn.XLOOKUP(D3709, dim_channels!A:A, dim_channels!C:C, "Not Found")</f>
        <v>GDS</v>
      </c>
      <c r="L3709" t="str">
        <f>_xlfn.XLOOKUP(D3709, dim_channels!A:A, dim_channels!B:B, "Not Found")</f>
        <v>GDS (Amadeus)</v>
      </c>
    </row>
    <row r="3710" spans="1:12" x14ac:dyDescent="0.2">
      <c r="A3710" s="2" t="s">
        <v>4146</v>
      </c>
      <c r="B3710" s="2" t="s">
        <v>229</v>
      </c>
      <c r="C3710" s="2" t="s">
        <v>58</v>
      </c>
      <c r="D3710" s="2" t="s">
        <v>52</v>
      </c>
      <c r="E3710" s="2" t="s">
        <v>34</v>
      </c>
      <c r="F3710" s="2">
        <v>11237.75</v>
      </c>
      <c r="G3710" s="2">
        <v>1348.53</v>
      </c>
      <c r="H3710" s="2">
        <v>9889.2199999999993</v>
      </c>
      <c r="I3710" s="2" t="s">
        <v>29</v>
      </c>
      <c r="J3710" s="4">
        <v>1.136363636363636</v>
      </c>
      <c r="K3710" t="str">
        <f>_xlfn.XLOOKUP(D3710, dim_channels!A:A, dim_channels!C:C, "Not Found")</f>
        <v>OTA</v>
      </c>
      <c r="L3710" t="str">
        <f>_xlfn.XLOOKUP(D3710, dim_channels!A:A, dim_channels!B:B, "Not Found")</f>
        <v>Agoda</v>
      </c>
    </row>
    <row r="3711" spans="1:12" x14ac:dyDescent="0.2">
      <c r="A3711" s="3" t="s">
        <v>4147</v>
      </c>
      <c r="B3711" s="3" t="s">
        <v>1021</v>
      </c>
      <c r="C3711" s="3" t="s">
        <v>839</v>
      </c>
      <c r="D3711" s="3" t="s">
        <v>27</v>
      </c>
      <c r="E3711" s="3" t="s">
        <v>34</v>
      </c>
      <c r="F3711" s="3">
        <v>6537.14</v>
      </c>
      <c r="G3711" s="3">
        <v>1176.69</v>
      </c>
      <c r="H3711" s="3">
        <v>5360.45</v>
      </c>
      <c r="I3711" s="3" t="s">
        <v>56</v>
      </c>
      <c r="J3711" s="5">
        <v>1.219513287130745</v>
      </c>
      <c r="K3711" t="str">
        <f>_xlfn.XLOOKUP(D3711, dim_channels!A:A, dim_channels!C:C, "Not Found")</f>
        <v>OTA</v>
      </c>
      <c r="L3711" t="str">
        <f>_xlfn.XLOOKUP(D3711, dim_channels!A:A, dim_channels!B:B, "Not Found")</f>
        <v>Expedia</v>
      </c>
    </row>
    <row r="3712" spans="1:12" x14ac:dyDescent="0.2">
      <c r="A3712" s="2" t="s">
        <v>4148</v>
      </c>
      <c r="B3712" s="2" t="s">
        <v>190</v>
      </c>
      <c r="C3712" s="2" t="s">
        <v>70</v>
      </c>
      <c r="D3712" s="2" t="s">
        <v>64</v>
      </c>
      <c r="E3712" s="2" t="s">
        <v>115</v>
      </c>
      <c r="F3712" s="2">
        <v>23894.06</v>
      </c>
      <c r="G3712" s="2">
        <v>0</v>
      </c>
      <c r="H3712" s="2">
        <v>23894.06</v>
      </c>
      <c r="I3712" s="2" t="s">
        <v>29</v>
      </c>
      <c r="J3712" s="4">
        <v>1</v>
      </c>
      <c r="K3712" t="str">
        <f>_xlfn.XLOOKUP(D3712, dim_channels!A:A, dim_channels!C:C, "Not Found")</f>
        <v>Direct</v>
      </c>
      <c r="L3712" t="str">
        <f>_xlfn.XLOOKUP(D3712, dim_channels!A:A, dim_channels!B:B, "Not Found")</f>
        <v>Direct Website</v>
      </c>
    </row>
    <row r="3713" spans="1:12" x14ac:dyDescent="0.2">
      <c r="A3713" s="3" t="s">
        <v>4149</v>
      </c>
      <c r="B3713" s="3" t="s">
        <v>98</v>
      </c>
      <c r="C3713" s="3" t="s">
        <v>831</v>
      </c>
      <c r="D3713" s="3" t="s">
        <v>27</v>
      </c>
      <c r="E3713" s="3" t="s">
        <v>34</v>
      </c>
      <c r="F3713" s="3">
        <v>27579.35</v>
      </c>
      <c r="G3713" s="3">
        <v>4964.28</v>
      </c>
      <c r="H3713" s="3">
        <v>22615.07</v>
      </c>
      <c r="I3713" s="3" t="s">
        <v>41</v>
      </c>
      <c r="J3713" s="5">
        <v>1.219512033347675</v>
      </c>
      <c r="K3713" t="str">
        <f>_xlfn.XLOOKUP(D3713, dim_channels!A:A, dim_channels!C:C, "Not Found")</f>
        <v>OTA</v>
      </c>
      <c r="L3713" t="str">
        <f>_xlfn.XLOOKUP(D3713, dim_channels!A:A, dim_channels!B:B, "Not Found")</f>
        <v>Expedia</v>
      </c>
    </row>
    <row r="3714" spans="1:12" x14ac:dyDescent="0.2">
      <c r="A3714" s="2" t="s">
        <v>4150</v>
      </c>
      <c r="B3714" s="2" t="s">
        <v>283</v>
      </c>
      <c r="C3714" s="2" t="s">
        <v>653</v>
      </c>
      <c r="D3714" s="2" t="s">
        <v>64</v>
      </c>
      <c r="E3714" s="2" t="s">
        <v>115</v>
      </c>
      <c r="F3714" s="2">
        <v>7113.46</v>
      </c>
      <c r="G3714" s="2">
        <v>0</v>
      </c>
      <c r="H3714" s="2">
        <v>7113.46</v>
      </c>
      <c r="I3714" s="2" t="s">
        <v>29</v>
      </c>
      <c r="J3714" s="4">
        <v>1</v>
      </c>
      <c r="K3714" t="str">
        <f>_xlfn.XLOOKUP(D3714, dim_channels!A:A, dim_channels!C:C, "Not Found")</f>
        <v>Direct</v>
      </c>
      <c r="L3714" t="str">
        <f>_xlfn.XLOOKUP(D3714, dim_channels!A:A, dim_channels!B:B, "Not Found")</f>
        <v>Direct Website</v>
      </c>
    </row>
    <row r="3715" spans="1:12" x14ac:dyDescent="0.2">
      <c r="A3715" s="3" t="s">
        <v>4151</v>
      </c>
      <c r="B3715" s="3" t="s">
        <v>262</v>
      </c>
      <c r="C3715" s="3" t="s">
        <v>626</v>
      </c>
      <c r="D3715" s="3" t="s">
        <v>27</v>
      </c>
      <c r="E3715" s="3" t="s">
        <v>60</v>
      </c>
      <c r="F3715" s="3">
        <v>3264.22</v>
      </c>
      <c r="G3715" s="3">
        <v>0</v>
      </c>
      <c r="H3715" s="3">
        <v>3264.22</v>
      </c>
      <c r="I3715" s="3" t="s">
        <v>41</v>
      </c>
      <c r="J3715" s="5">
        <v>1</v>
      </c>
      <c r="K3715" t="str">
        <f>_xlfn.XLOOKUP(D3715, dim_channels!A:A, dim_channels!C:C, "Not Found")</f>
        <v>OTA</v>
      </c>
      <c r="L3715" t="str">
        <f>_xlfn.XLOOKUP(D3715, dim_channels!A:A, dim_channels!B:B, "Not Found")</f>
        <v>Expedia</v>
      </c>
    </row>
    <row r="3716" spans="1:12" x14ac:dyDescent="0.2">
      <c r="A3716" s="2" t="s">
        <v>4152</v>
      </c>
      <c r="B3716" s="2" t="s">
        <v>762</v>
      </c>
      <c r="C3716" s="2" t="s">
        <v>148</v>
      </c>
      <c r="D3716" s="2" t="s">
        <v>33</v>
      </c>
      <c r="E3716" s="2" t="s">
        <v>34</v>
      </c>
      <c r="F3716" s="2">
        <v>5983.86</v>
      </c>
      <c r="G3716" s="2">
        <v>897.58</v>
      </c>
      <c r="H3716" s="2">
        <v>5086.28</v>
      </c>
      <c r="I3716" s="2" t="s">
        <v>29</v>
      </c>
      <c r="J3716" s="4">
        <v>1.1764708195380511</v>
      </c>
      <c r="K3716" t="str">
        <f>_xlfn.XLOOKUP(D3716, dim_channels!A:A, dim_channels!C:C, "Not Found")</f>
        <v>OTA</v>
      </c>
      <c r="L3716" t="str">
        <f>_xlfn.XLOOKUP(D3716, dim_channels!A:A, dim_channels!B:B, "Not Found")</f>
        <v>Booking.com</v>
      </c>
    </row>
    <row r="3717" spans="1:12" x14ac:dyDescent="0.2">
      <c r="A3717" s="3" t="s">
        <v>4153</v>
      </c>
      <c r="B3717" s="3" t="s">
        <v>605</v>
      </c>
      <c r="C3717" s="3" t="s">
        <v>187</v>
      </c>
      <c r="D3717" s="3" t="s">
        <v>33</v>
      </c>
      <c r="E3717" s="3" t="s">
        <v>34</v>
      </c>
      <c r="F3717" s="3">
        <v>17643.18</v>
      </c>
      <c r="G3717" s="3">
        <v>2646.48</v>
      </c>
      <c r="H3717" s="3">
        <v>14996.7</v>
      </c>
      <c r="I3717" s="3" t="s">
        <v>29</v>
      </c>
      <c r="J3717" s="5">
        <v>1.176470823581188</v>
      </c>
      <c r="K3717" t="str">
        <f>_xlfn.XLOOKUP(D3717, dim_channels!A:A, dim_channels!C:C, "Not Found")</f>
        <v>OTA</v>
      </c>
      <c r="L3717" t="str">
        <f>_xlfn.XLOOKUP(D3717, dim_channels!A:A, dim_channels!B:B, "Not Found")</f>
        <v>Booking.com</v>
      </c>
    </row>
    <row r="3718" spans="1:12" x14ac:dyDescent="0.2">
      <c r="A3718" s="2" t="s">
        <v>4154</v>
      </c>
      <c r="B3718" s="2" t="s">
        <v>433</v>
      </c>
      <c r="C3718" s="2" t="s">
        <v>120</v>
      </c>
      <c r="D3718" s="2" t="s">
        <v>64</v>
      </c>
      <c r="E3718" s="2" t="s">
        <v>34</v>
      </c>
      <c r="F3718" s="2">
        <v>19748.45</v>
      </c>
      <c r="G3718" s="2">
        <v>0</v>
      </c>
      <c r="H3718" s="2">
        <v>19748.45</v>
      </c>
      <c r="I3718" s="2" t="s">
        <v>56</v>
      </c>
      <c r="J3718" s="4">
        <v>1</v>
      </c>
      <c r="K3718" t="str">
        <f>_xlfn.XLOOKUP(D3718, dim_channels!A:A, dim_channels!C:C, "Not Found")</f>
        <v>Direct</v>
      </c>
      <c r="L3718" t="str">
        <f>_xlfn.XLOOKUP(D3718, dim_channels!A:A, dim_channels!B:B, "Not Found")</f>
        <v>Direct Website</v>
      </c>
    </row>
    <row r="3719" spans="1:12" x14ac:dyDescent="0.2">
      <c r="A3719" s="3" t="s">
        <v>4155</v>
      </c>
      <c r="B3719" s="3" t="s">
        <v>1610</v>
      </c>
      <c r="C3719" s="3" t="s">
        <v>492</v>
      </c>
      <c r="D3719" s="3" t="s">
        <v>52</v>
      </c>
      <c r="E3719" s="3" t="s">
        <v>34</v>
      </c>
      <c r="F3719" s="3">
        <v>11183.06</v>
      </c>
      <c r="G3719" s="3">
        <v>1341.97</v>
      </c>
      <c r="H3719" s="3">
        <v>9841.09</v>
      </c>
      <c r="I3719" s="3" t="s">
        <v>29</v>
      </c>
      <c r="J3719" s="5">
        <v>1.1363639596833279</v>
      </c>
      <c r="K3719" t="str">
        <f>_xlfn.XLOOKUP(D3719, dim_channels!A:A, dim_channels!C:C, "Not Found")</f>
        <v>OTA</v>
      </c>
      <c r="L3719" t="str">
        <f>_xlfn.XLOOKUP(D3719, dim_channels!A:A, dim_channels!B:B, "Not Found")</f>
        <v>Agoda</v>
      </c>
    </row>
    <row r="3720" spans="1:12" x14ac:dyDescent="0.2">
      <c r="A3720" s="2" t="s">
        <v>4156</v>
      </c>
      <c r="B3720" s="2" t="s">
        <v>130</v>
      </c>
      <c r="C3720" s="2" t="s">
        <v>423</v>
      </c>
      <c r="D3720" s="2" t="s">
        <v>33</v>
      </c>
      <c r="E3720" s="2" t="s">
        <v>34</v>
      </c>
      <c r="F3720" s="2">
        <v>3609.45</v>
      </c>
      <c r="G3720" s="2">
        <v>541.41999999999996</v>
      </c>
      <c r="H3720" s="2">
        <v>3068.03</v>
      </c>
      <c r="I3720" s="2" t="s">
        <v>29</v>
      </c>
      <c r="J3720" s="4">
        <v>1.1764715468883939</v>
      </c>
      <c r="K3720" t="str">
        <f>_xlfn.XLOOKUP(D3720, dim_channels!A:A, dim_channels!C:C, "Not Found")</f>
        <v>OTA</v>
      </c>
      <c r="L3720" t="str">
        <f>_xlfn.XLOOKUP(D3720, dim_channels!A:A, dim_channels!B:B, "Not Found")</f>
        <v>Booking.com</v>
      </c>
    </row>
    <row r="3721" spans="1:12" x14ac:dyDescent="0.2">
      <c r="A3721" s="3" t="s">
        <v>4157</v>
      </c>
      <c r="B3721" s="3" t="s">
        <v>285</v>
      </c>
      <c r="C3721" s="3" t="s">
        <v>291</v>
      </c>
      <c r="D3721" s="3" t="s">
        <v>52</v>
      </c>
      <c r="E3721" s="3" t="s">
        <v>34</v>
      </c>
      <c r="F3721" s="3">
        <v>6547.34</v>
      </c>
      <c r="G3721" s="3">
        <v>785.68</v>
      </c>
      <c r="H3721" s="3">
        <v>5761.66</v>
      </c>
      <c r="I3721" s="3" t="s">
        <v>29</v>
      </c>
      <c r="J3721" s="5">
        <v>1.1363634785808261</v>
      </c>
      <c r="K3721" t="str">
        <f>_xlfn.XLOOKUP(D3721, dim_channels!A:A, dim_channels!C:C, "Not Found")</f>
        <v>OTA</v>
      </c>
      <c r="L3721" t="str">
        <f>_xlfn.XLOOKUP(D3721, dim_channels!A:A, dim_channels!B:B, "Not Found")</f>
        <v>Agoda</v>
      </c>
    </row>
    <row r="3722" spans="1:12" x14ac:dyDescent="0.2">
      <c r="A3722" s="2" t="s">
        <v>4158</v>
      </c>
      <c r="B3722" s="2" t="s">
        <v>179</v>
      </c>
      <c r="C3722" s="2" t="s">
        <v>603</v>
      </c>
      <c r="D3722" s="2" t="s">
        <v>33</v>
      </c>
      <c r="E3722" s="2" t="s">
        <v>34</v>
      </c>
      <c r="F3722" s="2">
        <v>6776.85</v>
      </c>
      <c r="G3722" s="2">
        <v>1016.53</v>
      </c>
      <c r="H3722" s="2">
        <v>5760.32</v>
      </c>
      <c r="I3722" s="2" t="s">
        <v>29</v>
      </c>
      <c r="J3722" s="4">
        <v>1.1764710988278431</v>
      </c>
      <c r="K3722" t="str">
        <f>_xlfn.XLOOKUP(D3722, dim_channels!A:A, dim_channels!C:C, "Not Found")</f>
        <v>OTA</v>
      </c>
      <c r="L3722" t="str">
        <f>_xlfn.XLOOKUP(D3722, dim_channels!A:A, dim_channels!B:B, "Not Found")</f>
        <v>Booking.com</v>
      </c>
    </row>
    <row r="3723" spans="1:12" x14ac:dyDescent="0.2">
      <c r="A3723" s="3" t="s">
        <v>4159</v>
      </c>
      <c r="B3723" s="3" t="s">
        <v>148</v>
      </c>
      <c r="C3723" s="3" t="s">
        <v>276</v>
      </c>
      <c r="D3723" s="3" t="s">
        <v>33</v>
      </c>
      <c r="E3723" s="3" t="s">
        <v>34</v>
      </c>
      <c r="F3723" s="3">
        <v>3053.07</v>
      </c>
      <c r="G3723" s="3">
        <v>457.96</v>
      </c>
      <c r="H3723" s="3">
        <v>2595.11</v>
      </c>
      <c r="I3723" s="3" t="s">
        <v>29</v>
      </c>
      <c r="J3723" s="5">
        <v>1.176470361564635</v>
      </c>
      <c r="K3723" t="str">
        <f>_xlfn.XLOOKUP(D3723, dim_channels!A:A, dim_channels!C:C, "Not Found")</f>
        <v>OTA</v>
      </c>
      <c r="L3723" t="str">
        <f>_xlfn.XLOOKUP(D3723, dim_channels!A:A, dim_channels!B:B, "Not Found")</f>
        <v>Booking.com</v>
      </c>
    </row>
    <row r="3724" spans="1:12" x14ac:dyDescent="0.2">
      <c r="A3724" s="2" t="s">
        <v>4160</v>
      </c>
      <c r="B3724" s="2" t="s">
        <v>396</v>
      </c>
      <c r="C3724" s="2" t="s">
        <v>189</v>
      </c>
      <c r="D3724" s="2" t="s">
        <v>52</v>
      </c>
      <c r="E3724" s="2" t="s">
        <v>60</v>
      </c>
      <c r="F3724" s="2">
        <v>3057.53</v>
      </c>
      <c r="G3724" s="2">
        <v>0</v>
      </c>
      <c r="H3724" s="2">
        <v>3057.53</v>
      </c>
      <c r="I3724" s="2" t="s">
        <v>56</v>
      </c>
      <c r="J3724" s="4">
        <v>1</v>
      </c>
      <c r="K3724" t="str">
        <f>_xlfn.XLOOKUP(D3724, dim_channels!A:A, dim_channels!C:C, "Not Found")</f>
        <v>OTA</v>
      </c>
      <c r="L3724" t="str">
        <f>_xlfn.XLOOKUP(D3724, dim_channels!A:A, dim_channels!B:B, "Not Found")</f>
        <v>Agoda</v>
      </c>
    </row>
    <row r="3725" spans="1:12" x14ac:dyDescent="0.2">
      <c r="A3725" s="3" t="s">
        <v>4161</v>
      </c>
      <c r="B3725" s="3" t="s">
        <v>409</v>
      </c>
      <c r="C3725" s="3" t="s">
        <v>722</v>
      </c>
      <c r="D3725" s="3" t="s">
        <v>52</v>
      </c>
      <c r="E3725" s="3" t="s">
        <v>60</v>
      </c>
      <c r="F3725" s="3">
        <v>2160.3200000000002</v>
      </c>
      <c r="G3725" s="3">
        <v>0</v>
      </c>
      <c r="H3725" s="3">
        <v>2160.3200000000002</v>
      </c>
      <c r="I3725" s="3" t="s">
        <v>29</v>
      </c>
      <c r="J3725" s="5">
        <v>1</v>
      </c>
      <c r="K3725" t="str">
        <f>_xlfn.XLOOKUP(D3725, dim_channels!A:A, dim_channels!C:C, "Not Found")</f>
        <v>OTA</v>
      </c>
      <c r="L3725" t="str">
        <f>_xlfn.XLOOKUP(D3725, dim_channels!A:A, dim_channels!B:B, "Not Found")</f>
        <v>Agoda</v>
      </c>
    </row>
    <row r="3726" spans="1:12" x14ac:dyDescent="0.2">
      <c r="A3726" s="2" t="s">
        <v>4162</v>
      </c>
      <c r="B3726" s="2" t="s">
        <v>1610</v>
      </c>
      <c r="C3726" s="2" t="s">
        <v>349</v>
      </c>
      <c r="D3726" s="2" t="s">
        <v>27</v>
      </c>
      <c r="E3726" s="2" t="s">
        <v>34</v>
      </c>
      <c r="F3726" s="2">
        <v>12744.41</v>
      </c>
      <c r="G3726" s="2">
        <v>2293.9899999999998</v>
      </c>
      <c r="H3726" s="2">
        <v>10450.42</v>
      </c>
      <c r="I3726" s="2" t="s">
        <v>29</v>
      </c>
      <c r="J3726" s="4">
        <v>1.2195117516807941</v>
      </c>
      <c r="K3726" t="str">
        <f>_xlfn.XLOOKUP(D3726, dim_channels!A:A, dim_channels!C:C, "Not Found")</f>
        <v>OTA</v>
      </c>
      <c r="L3726" t="str">
        <f>_xlfn.XLOOKUP(D3726, dim_channels!A:A, dim_channels!B:B, "Not Found")</f>
        <v>Expedia</v>
      </c>
    </row>
    <row r="3727" spans="1:12" x14ac:dyDescent="0.2">
      <c r="A3727" s="3" t="s">
        <v>4163</v>
      </c>
      <c r="B3727" s="3" t="s">
        <v>1021</v>
      </c>
      <c r="C3727" s="3" t="s">
        <v>276</v>
      </c>
      <c r="D3727" s="3" t="s">
        <v>64</v>
      </c>
      <c r="E3727" s="3" t="s">
        <v>34</v>
      </c>
      <c r="F3727" s="3">
        <v>6846.21</v>
      </c>
      <c r="G3727" s="3">
        <v>0</v>
      </c>
      <c r="H3727" s="3">
        <v>6846.21</v>
      </c>
      <c r="I3727" s="3" t="s">
        <v>29</v>
      </c>
      <c r="J3727" s="5">
        <v>1</v>
      </c>
      <c r="K3727" t="str">
        <f>_xlfn.XLOOKUP(D3727, dim_channels!A:A, dim_channels!C:C, "Not Found")</f>
        <v>Direct</v>
      </c>
      <c r="L3727" t="str">
        <f>_xlfn.XLOOKUP(D3727, dim_channels!A:A, dim_channels!B:B, "Not Found")</f>
        <v>Direct Website</v>
      </c>
    </row>
    <row r="3728" spans="1:12" x14ac:dyDescent="0.2">
      <c r="A3728" s="2" t="s">
        <v>4164</v>
      </c>
      <c r="B3728" s="2" t="s">
        <v>553</v>
      </c>
      <c r="C3728" s="2" t="s">
        <v>423</v>
      </c>
      <c r="D3728" s="2" t="s">
        <v>27</v>
      </c>
      <c r="E3728" s="2" t="s">
        <v>34</v>
      </c>
      <c r="F3728" s="2">
        <v>23293.200000000001</v>
      </c>
      <c r="G3728" s="2">
        <v>4192.78</v>
      </c>
      <c r="H3728" s="2">
        <v>19100.419999999998</v>
      </c>
      <c r="I3728" s="2" t="s">
        <v>56</v>
      </c>
      <c r="J3728" s="4">
        <v>1.21951245051156</v>
      </c>
      <c r="K3728" t="str">
        <f>_xlfn.XLOOKUP(D3728, dim_channels!A:A, dim_channels!C:C, "Not Found")</f>
        <v>OTA</v>
      </c>
      <c r="L3728" t="str">
        <f>_xlfn.XLOOKUP(D3728, dim_channels!A:A, dim_channels!B:B, "Not Found")</f>
        <v>Expedia</v>
      </c>
    </row>
    <row r="3729" spans="1:12" x14ac:dyDescent="0.2">
      <c r="A3729" s="3" t="s">
        <v>4165</v>
      </c>
      <c r="B3729" s="3" t="s">
        <v>94</v>
      </c>
      <c r="C3729" s="3" t="s">
        <v>274</v>
      </c>
      <c r="D3729" s="3" t="s">
        <v>33</v>
      </c>
      <c r="E3729" s="3" t="s">
        <v>34</v>
      </c>
      <c r="F3729" s="3">
        <v>9545.5499999999993</v>
      </c>
      <c r="G3729" s="3">
        <v>1431.83</v>
      </c>
      <c r="H3729" s="3">
        <v>8113.72</v>
      </c>
      <c r="I3729" s="3" t="s">
        <v>29</v>
      </c>
      <c r="J3729" s="5">
        <v>1.1764702257410899</v>
      </c>
      <c r="K3729" t="str">
        <f>_xlfn.XLOOKUP(D3729, dim_channels!A:A, dim_channels!C:C, "Not Found")</f>
        <v>OTA</v>
      </c>
      <c r="L3729" t="str">
        <f>_xlfn.XLOOKUP(D3729, dim_channels!A:A, dim_channels!B:B, "Not Found")</f>
        <v>Booking.com</v>
      </c>
    </row>
    <row r="3730" spans="1:12" x14ac:dyDescent="0.2">
      <c r="A3730" s="2" t="s">
        <v>4166</v>
      </c>
      <c r="B3730" s="2" t="s">
        <v>50</v>
      </c>
      <c r="C3730" s="2" t="s">
        <v>136</v>
      </c>
      <c r="D3730" s="2" t="s">
        <v>52</v>
      </c>
      <c r="E3730" s="2" t="s">
        <v>60</v>
      </c>
      <c r="F3730" s="2">
        <v>2777.76</v>
      </c>
      <c r="G3730" s="2">
        <v>0</v>
      </c>
      <c r="H3730" s="2">
        <v>2777.76</v>
      </c>
      <c r="I3730" s="2" t="s">
        <v>41</v>
      </c>
      <c r="J3730" s="4">
        <v>1</v>
      </c>
      <c r="K3730" t="str">
        <f>_xlfn.XLOOKUP(D3730, dim_channels!A:A, dim_channels!C:C, "Not Found")</f>
        <v>OTA</v>
      </c>
      <c r="L3730" t="str">
        <f>_xlfn.XLOOKUP(D3730, dim_channels!A:A, dim_channels!B:B, "Not Found")</f>
        <v>Agoda</v>
      </c>
    </row>
    <row r="3731" spans="1:12" x14ac:dyDescent="0.2">
      <c r="A3731" s="3" t="s">
        <v>4167</v>
      </c>
      <c r="B3731" s="3" t="s">
        <v>590</v>
      </c>
      <c r="C3731" s="3" t="s">
        <v>37</v>
      </c>
      <c r="D3731" s="3" t="s">
        <v>52</v>
      </c>
      <c r="E3731" s="3" t="s">
        <v>34</v>
      </c>
      <c r="F3731" s="3">
        <v>4997.71</v>
      </c>
      <c r="G3731" s="3">
        <v>599.73</v>
      </c>
      <c r="H3731" s="3">
        <v>4397.9799999999996</v>
      </c>
      <c r="I3731" s="3" t="s">
        <v>29</v>
      </c>
      <c r="J3731" s="5">
        <v>1.1363648766024399</v>
      </c>
      <c r="K3731" t="str">
        <f>_xlfn.XLOOKUP(D3731, dim_channels!A:A, dim_channels!C:C, "Not Found")</f>
        <v>OTA</v>
      </c>
      <c r="L3731" t="str">
        <f>_xlfn.XLOOKUP(D3731, dim_channels!A:A, dim_channels!B:B, "Not Found")</f>
        <v>Agoda</v>
      </c>
    </row>
    <row r="3732" spans="1:12" x14ac:dyDescent="0.2">
      <c r="A3732" s="2" t="s">
        <v>4168</v>
      </c>
      <c r="B3732" s="2" t="s">
        <v>104</v>
      </c>
      <c r="C3732" s="2" t="s">
        <v>164</v>
      </c>
      <c r="D3732" s="2" t="s">
        <v>33</v>
      </c>
      <c r="E3732" s="2" t="s">
        <v>34</v>
      </c>
      <c r="F3732" s="2">
        <v>9264.02</v>
      </c>
      <c r="G3732" s="2">
        <v>1389.6</v>
      </c>
      <c r="H3732" s="2">
        <v>7874.42</v>
      </c>
      <c r="I3732" s="2" t="s">
        <v>41</v>
      </c>
      <c r="J3732" s="4">
        <v>1.1764701400230111</v>
      </c>
      <c r="K3732" t="str">
        <f>_xlfn.XLOOKUP(D3732, dim_channels!A:A, dim_channels!C:C, "Not Found")</f>
        <v>OTA</v>
      </c>
      <c r="L3732" t="str">
        <f>_xlfn.XLOOKUP(D3732, dim_channels!A:A, dim_channels!B:B, "Not Found")</f>
        <v>Booking.com</v>
      </c>
    </row>
    <row r="3733" spans="1:12" x14ac:dyDescent="0.2">
      <c r="A3733" s="3" t="s">
        <v>4169</v>
      </c>
      <c r="B3733" s="3" t="s">
        <v>195</v>
      </c>
      <c r="C3733" s="3" t="s">
        <v>355</v>
      </c>
      <c r="D3733" s="3" t="s">
        <v>52</v>
      </c>
      <c r="E3733" s="3" t="s">
        <v>60</v>
      </c>
      <c r="F3733" s="3">
        <v>8304.36</v>
      </c>
      <c r="G3733" s="3">
        <v>0</v>
      </c>
      <c r="H3733" s="3">
        <v>8304.36</v>
      </c>
      <c r="I3733" s="3" t="s">
        <v>29</v>
      </c>
      <c r="J3733" s="5">
        <v>1</v>
      </c>
      <c r="K3733" t="str">
        <f>_xlfn.XLOOKUP(D3733, dim_channels!A:A, dim_channels!C:C, "Not Found")</f>
        <v>OTA</v>
      </c>
      <c r="L3733" t="str">
        <f>_xlfn.XLOOKUP(D3733, dim_channels!A:A, dim_channels!B:B, "Not Found")</f>
        <v>Agoda</v>
      </c>
    </row>
    <row r="3734" spans="1:12" x14ac:dyDescent="0.2">
      <c r="A3734" s="2" t="s">
        <v>4170</v>
      </c>
      <c r="B3734" s="2" t="s">
        <v>307</v>
      </c>
      <c r="C3734" s="2" t="s">
        <v>136</v>
      </c>
      <c r="D3734" s="2" t="s">
        <v>64</v>
      </c>
      <c r="E3734" s="2" t="s">
        <v>115</v>
      </c>
      <c r="F3734" s="2">
        <v>3249.12</v>
      </c>
      <c r="G3734" s="2">
        <v>0</v>
      </c>
      <c r="H3734" s="2">
        <v>3249.12</v>
      </c>
      <c r="I3734" s="2" t="s">
        <v>29</v>
      </c>
      <c r="J3734" s="4">
        <v>1</v>
      </c>
      <c r="K3734" t="str">
        <f>_xlfn.XLOOKUP(D3734, dim_channels!A:A, dim_channels!C:C, "Not Found")</f>
        <v>Direct</v>
      </c>
      <c r="L3734" t="str">
        <f>_xlfn.XLOOKUP(D3734, dim_channels!A:A, dim_channels!B:B, "Not Found")</f>
        <v>Direct Website</v>
      </c>
    </row>
    <row r="3735" spans="1:12" x14ac:dyDescent="0.2">
      <c r="A3735" s="3" t="s">
        <v>4171</v>
      </c>
      <c r="B3735" s="3" t="s">
        <v>295</v>
      </c>
      <c r="C3735" s="3" t="s">
        <v>1048</v>
      </c>
      <c r="D3735" s="3" t="s">
        <v>27</v>
      </c>
      <c r="E3735" s="3" t="s">
        <v>28</v>
      </c>
      <c r="F3735" s="3">
        <v>6457.72</v>
      </c>
      <c r="G3735" s="3">
        <v>1162.3900000000001</v>
      </c>
      <c r="H3735" s="3">
        <v>5295.33</v>
      </c>
      <c r="I3735" s="3" t="s">
        <v>29</v>
      </c>
      <c r="J3735" s="5">
        <v>1.219512287241777</v>
      </c>
      <c r="K3735" t="str">
        <f>_xlfn.XLOOKUP(D3735, dim_channels!A:A, dim_channels!C:C, "Not Found")</f>
        <v>OTA</v>
      </c>
      <c r="L3735" t="str">
        <f>_xlfn.XLOOKUP(D3735, dim_channels!A:A, dim_channels!B:B, "Not Found")</f>
        <v>Expedia</v>
      </c>
    </row>
    <row r="3736" spans="1:12" x14ac:dyDescent="0.2">
      <c r="A3736" s="2" t="s">
        <v>4172</v>
      </c>
      <c r="B3736" s="2" t="s">
        <v>340</v>
      </c>
      <c r="C3736" s="2" t="s">
        <v>749</v>
      </c>
      <c r="D3736" s="2" t="s">
        <v>45</v>
      </c>
      <c r="E3736" s="2" t="s">
        <v>46</v>
      </c>
      <c r="F3736" s="2">
        <v>3028.99</v>
      </c>
      <c r="G3736" s="2">
        <v>151.44999999999999</v>
      </c>
      <c r="H3736" s="2">
        <v>2877.54</v>
      </c>
      <c r="I3736" s="2" t="s">
        <v>29</v>
      </c>
      <c r="J3736" s="4">
        <v>1.052631761852137</v>
      </c>
      <c r="K3736" t="str">
        <f>_xlfn.XLOOKUP(D3736, dim_channels!A:A, dim_channels!C:C, "Not Found")</f>
        <v>Corporate</v>
      </c>
      <c r="L3736" t="str">
        <f>_xlfn.XLOOKUP(D3736, dim_channels!A:A, dim_channels!B:B, "Not Found")</f>
        <v>Corporate Direct</v>
      </c>
    </row>
    <row r="3737" spans="1:12" x14ac:dyDescent="0.2">
      <c r="A3737" s="3" t="s">
        <v>4173</v>
      </c>
      <c r="B3737" s="3" t="s">
        <v>441</v>
      </c>
      <c r="C3737" s="3" t="s">
        <v>192</v>
      </c>
      <c r="D3737" s="3" t="s">
        <v>27</v>
      </c>
      <c r="E3737" s="3" t="s">
        <v>28</v>
      </c>
      <c r="F3737" s="3">
        <v>13921.96</v>
      </c>
      <c r="G3737" s="3">
        <v>2505.9499999999998</v>
      </c>
      <c r="H3737" s="3">
        <v>11416.01</v>
      </c>
      <c r="I3737" s="3" t="s">
        <v>29</v>
      </c>
      <c r="J3737" s="5">
        <v>1.2195118960127049</v>
      </c>
      <c r="K3737" t="str">
        <f>_xlfn.XLOOKUP(D3737, dim_channels!A:A, dim_channels!C:C, "Not Found")</f>
        <v>OTA</v>
      </c>
      <c r="L3737" t="str">
        <f>_xlfn.XLOOKUP(D3737, dim_channels!A:A, dim_channels!B:B, "Not Found")</f>
        <v>Expedia</v>
      </c>
    </row>
    <row r="3738" spans="1:12" x14ac:dyDescent="0.2">
      <c r="A3738" s="2" t="s">
        <v>4174</v>
      </c>
      <c r="B3738" s="2" t="s">
        <v>619</v>
      </c>
      <c r="C3738" s="2" t="s">
        <v>26</v>
      </c>
      <c r="D3738" s="2" t="s">
        <v>33</v>
      </c>
      <c r="E3738" s="2" t="s">
        <v>34</v>
      </c>
      <c r="F3738" s="2">
        <v>11444.84</v>
      </c>
      <c r="G3738" s="2">
        <v>1716.73</v>
      </c>
      <c r="H3738" s="2">
        <v>9728.11</v>
      </c>
      <c r="I3738" s="2" t="s">
        <v>29</v>
      </c>
      <c r="J3738" s="4">
        <v>1.1764710719759539</v>
      </c>
      <c r="K3738" t="str">
        <f>_xlfn.XLOOKUP(D3738, dim_channels!A:A, dim_channels!C:C, "Not Found")</f>
        <v>OTA</v>
      </c>
      <c r="L3738" t="str">
        <f>_xlfn.XLOOKUP(D3738, dim_channels!A:A, dim_channels!B:B, "Not Found")</f>
        <v>Booking.com</v>
      </c>
    </row>
    <row r="3739" spans="1:12" x14ac:dyDescent="0.2">
      <c r="A3739" s="3" t="s">
        <v>4175</v>
      </c>
      <c r="B3739" s="3" t="s">
        <v>26</v>
      </c>
      <c r="C3739" s="3" t="s">
        <v>141</v>
      </c>
      <c r="D3739" s="3" t="s">
        <v>27</v>
      </c>
      <c r="E3739" s="3" t="s">
        <v>28</v>
      </c>
      <c r="F3739" s="3">
        <v>3321.08</v>
      </c>
      <c r="G3739" s="3">
        <v>597.79</v>
      </c>
      <c r="H3739" s="3">
        <v>2723.29</v>
      </c>
      <c r="I3739" s="3" t="s">
        <v>41</v>
      </c>
      <c r="J3739" s="5">
        <v>1.2195102247648979</v>
      </c>
      <c r="K3739" t="str">
        <f>_xlfn.XLOOKUP(D3739, dim_channels!A:A, dim_channels!C:C, "Not Found")</f>
        <v>OTA</v>
      </c>
      <c r="L3739" t="str">
        <f>_xlfn.XLOOKUP(D3739, dim_channels!A:A, dim_channels!B:B, "Not Found")</f>
        <v>Expedia</v>
      </c>
    </row>
    <row r="3740" spans="1:12" x14ac:dyDescent="0.2">
      <c r="A3740" s="2" t="s">
        <v>4176</v>
      </c>
      <c r="B3740" s="2" t="s">
        <v>813</v>
      </c>
      <c r="C3740" s="2" t="s">
        <v>348</v>
      </c>
      <c r="D3740" s="2" t="s">
        <v>64</v>
      </c>
      <c r="E3740" s="2" t="s">
        <v>28</v>
      </c>
      <c r="F3740" s="2">
        <v>7745.04</v>
      </c>
      <c r="G3740" s="2">
        <v>0</v>
      </c>
      <c r="H3740" s="2">
        <v>7745.04</v>
      </c>
      <c r="I3740" s="2" t="s">
        <v>56</v>
      </c>
      <c r="J3740" s="4">
        <v>1</v>
      </c>
      <c r="K3740" t="str">
        <f>_xlfn.XLOOKUP(D3740, dim_channels!A:A, dim_channels!C:C, "Not Found")</f>
        <v>Direct</v>
      </c>
      <c r="L3740" t="str">
        <f>_xlfn.XLOOKUP(D3740, dim_channels!A:A, dim_channels!B:B, "Not Found")</f>
        <v>Direct Website</v>
      </c>
    </row>
    <row r="3741" spans="1:12" x14ac:dyDescent="0.2">
      <c r="A3741" s="3" t="s">
        <v>4177</v>
      </c>
      <c r="B3741" s="3" t="s">
        <v>357</v>
      </c>
      <c r="C3741" s="3" t="s">
        <v>612</v>
      </c>
      <c r="D3741" s="3" t="s">
        <v>52</v>
      </c>
      <c r="E3741" s="3" t="s">
        <v>60</v>
      </c>
      <c r="F3741" s="3">
        <v>9709.57</v>
      </c>
      <c r="G3741" s="3">
        <v>0</v>
      </c>
      <c r="H3741" s="3">
        <v>9709.57</v>
      </c>
      <c r="I3741" s="3" t="s">
        <v>56</v>
      </c>
      <c r="J3741" s="5">
        <v>1</v>
      </c>
      <c r="K3741" t="str">
        <f>_xlfn.XLOOKUP(D3741, dim_channels!A:A, dim_channels!C:C, "Not Found")</f>
        <v>OTA</v>
      </c>
      <c r="L3741" t="str">
        <f>_xlfn.XLOOKUP(D3741, dim_channels!A:A, dim_channels!B:B, "Not Found")</f>
        <v>Agoda</v>
      </c>
    </row>
    <row r="3742" spans="1:12" x14ac:dyDescent="0.2">
      <c r="A3742" s="2" t="s">
        <v>4178</v>
      </c>
      <c r="B3742" s="2" t="s">
        <v>138</v>
      </c>
      <c r="C3742" s="2" t="s">
        <v>1610</v>
      </c>
      <c r="D3742" s="2" t="s">
        <v>33</v>
      </c>
      <c r="E3742" s="2" t="s">
        <v>60</v>
      </c>
      <c r="F3742" s="2">
        <v>7498.13</v>
      </c>
      <c r="G3742" s="2">
        <v>0</v>
      </c>
      <c r="H3742" s="2">
        <v>7498.13</v>
      </c>
      <c r="I3742" s="2" t="s">
        <v>41</v>
      </c>
      <c r="J3742" s="4">
        <v>1</v>
      </c>
      <c r="K3742" t="str">
        <f>_xlfn.XLOOKUP(D3742, dim_channels!A:A, dim_channels!C:C, "Not Found")</f>
        <v>OTA</v>
      </c>
      <c r="L3742" t="str">
        <f>_xlfn.XLOOKUP(D3742, dim_channels!A:A, dim_channels!B:B, "Not Found")</f>
        <v>Booking.com</v>
      </c>
    </row>
    <row r="3743" spans="1:12" x14ac:dyDescent="0.2">
      <c r="A3743" s="3" t="s">
        <v>4179</v>
      </c>
      <c r="B3743" s="3" t="s">
        <v>94</v>
      </c>
      <c r="C3743" s="3" t="s">
        <v>113</v>
      </c>
      <c r="D3743" s="3" t="s">
        <v>45</v>
      </c>
      <c r="E3743" s="3" t="s">
        <v>89</v>
      </c>
      <c r="F3743" s="3">
        <v>4488.45</v>
      </c>
      <c r="G3743" s="3">
        <v>0</v>
      </c>
      <c r="H3743" s="3">
        <v>4488.45</v>
      </c>
      <c r="I3743" s="3" t="s">
        <v>29</v>
      </c>
      <c r="J3743" s="5">
        <v>1</v>
      </c>
      <c r="K3743" t="str">
        <f>_xlfn.XLOOKUP(D3743, dim_channels!A:A, dim_channels!C:C, "Not Found")</f>
        <v>Corporate</v>
      </c>
      <c r="L3743" t="str">
        <f>_xlfn.XLOOKUP(D3743, dim_channels!A:A, dim_channels!B:B, "Not Found")</f>
        <v>Corporate Direct</v>
      </c>
    </row>
    <row r="3744" spans="1:12" x14ac:dyDescent="0.2">
      <c r="A3744" s="2" t="s">
        <v>4180</v>
      </c>
      <c r="B3744" s="2" t="s">
        <v>492</v>
      </c>
      <c r="C3744" s="2" t="s">
        <v>472</v>
      </c>
      <c r="D3744" s="2" t="s">
        <v>27</v>
      </c>
      <c r="E3744" s="2" t="s">
        <v>60</v>
      </c>
      <c r="F3744" s="2">
        <v>3223.25</v>
      </c>
      <c r="G3744" s="2">
        <v>0</v>
      </c>
      <c r="H3744" s="2">
        <v>3223.25</v>
      </c>
      <c r="I3744" s="2" t="s">
        <v>56</v>
      </c>
      <c r="J3744" s="4">
        <v>1</v>
      </c>
      <c r="K3744" t="str">
        <f>_xlfn.XLOOKUP(D3744, dim_channels!A:A, dim_channels!C:C, "Not Found")</f>
        <v>OTA</v>
      </c>
      <c r="L3744" t="str">
        <f>_xlfn.XLOOKUP(D3744, dim_channels!A:A, dim_channels!B:B, "Not Found")</f>
        <v>Expedia</v>
      </c>
    </row>
    <row r="3745" spans="1:12" x14ac:dyDescent="0.2">
      <c r="A3745" s="3" t="s">
        <v>4181</v>
      </c>
      <c r="B3745" s="3" t="s">
        <v>505</v>
      </c>
      <c r="C3745" s="3" t="s">
        <v>472</v>
      </c>
      <c r="D3745" s="3" t="s">
        <v>64</v>
      </c>
      <c r="E3745" s="3" t="s">
        <v>28</v>
      </c>
      <c r="F3745" s="3">
        <v>31597.4</v>
      </c>
      <c r="G3745" s="3">
        <v>0</v>
      </c>
      <c r="H3745" s="3">
        <v>31597.4</v>
      </c>
      <c r="I3745" s="3" t="s">
        <v>29</v>
      </c>
      <c r="J3745" s="5">
        <v>1</v>
      </c>
      <c r="K3745" t="str">
        <f>_xlfn.XLOOKUP(D3745, dim_channels!A:A, dim_channels!C:C, "Not Found")</f>
        <v>Direct</v>
      </c>
      <c r="L3745" t="str">
        <f>_xlfn.XLOOKUP(D3745, dim_channels!A:A, dim_channels!B:B, "Not Found")</f>
        <v>Direct Website</v>
      </c>
    </row>
    <row r="3746" spans="1:12" x14ac:dyDescent="0.2">
      <c r="A3746" s="2" t="s">
        <v>4182</v>
      </c>
      <c r="B3746" s="2" t="s">
        <v>573</v>
      </c>
      <c r="C3746" s="2" t="s">
        <v>159</v>
      </c>
      <c r="D3746" s="2" t="s">
        <v>33</v>
      </c>
      <c r="E3746" s="2" t="s">
        <v>28</v>
      </c>
      <c r="F3746" s="2">
        <v>2968.64</v>
      </c>
      <c r="G3746" s="2">
        <v>445.3</v>
      </c>
      <c r="H3746" s="2">
        <v>2523.34</v>
      </c>
      <c r="I3746" s="2" t="s">
        <v>41</v>
      </c>
      <c r="J3746" s="4">
        <v>1.176472453177138</v>
      </c>
      <c r="K3746" t="str">
        <f>_xlfn.XLOOKUP(D3746, dim_channels!A:A, dim_channels!C:C, "Not Found")</f>
        <v>OTA</v>
      </c>
      <c r="L3746" t="str">
        <f>_xlfn.XLOOKUP(D3746, dim_channels!A:A, dim_channels!B:B, "Not Found")</f>
        <v>Booking.com</v>
      </c>
    </row>
    <row r="3747" spans="1:12" x14ac:dyDescent="0.2">
      <c r="A3747" s="3" t="s">
        <v>4183</v>
      </c>
      <c r="B3747" s="3" t="s">
        <v>227</v>
      </c>
      <c r="C3747" s="3" t="s">
        <v>551</v>
      </c>
      <c r="D3747" s="3" t="s">
        <v>45</v>
      </c>
      <c r="E3747" s="3" t="s">
        <v>89</v>
      </c>
      <c r="F3747" s="3">
        <v>13453.32</v>
      </c>
      <c r="G3747" s="3">
        <v>0</v>
      </c>
      <c r="H3747" s="3">
        <v>13453.32</v>
      </c>
      <c r="I3747" s="3" t="s">
        <v>29</v>
      </c>
      <c r="J3747" s="5">
        <v>1</v>
      </c>
      <c r="K3747" t="str">
        <f>_xlfn.XLOOKUP(D3747, dim_channels!A:A, dim_channels!C:C, "Not Found")</f>
        <v>Corporate</v>
      </c>
      <c r="L3747" t="str">
        <f>_xlfn.XLOOKUP(D3747, dim_channels!A:A, dim_channels!B:B, "Not Found")</f>
        <v>Corporate Direct</v>
      </c>
    </row>
    <row r="3748" spans="1:12" x14ac:dyDescent="0.2">
      <c r="A3748" s="2" t="s">
        <v>4184</v>
      </c>
      <c r="B3748" s="2" t="s">
        <v>120</v>
      </c>
      <c r="C3748" s="2" t="s">
        <v>773</v>
      </c>
      <c r="D3748" s="2" t="s">
        <v>27</v>
      </c>
      <c r="E3748" s="2" t="s">
        <v>28</v>
      </c>
      <c r="F3748" s="2">
        <v>23831.040000000001</v>
      </c>
      <c r="G3748" s="2">
        <v>4289.59</v>
      </c>
      <c r="H3748" s="2">
        <v>19541.45</v>
      </c>
      <c r="I3748" s="2" t="s">
        <v>56</v>
      </c>
      <c r="J3748" s="4">
        <v>1.2195123698599639</v>
      </c>
      <c r="K3748" t="str">
        <f>_xlfn.XLOOKUP(D3748, dim_channels!A:A, dim_channels!C:C, "Not Found")</f>
        <v>OTA</v>
      </c>
      <c r="L3748" t="str">
        <f>_xlfn.XLOOKUP(D3748, dim_channels!A:A, dim_channels!B:B, "Not Found")</f>
        <v>Expedia</v>
      </c>
    </row>
    <row r="3749" spans="1:12" x14ac:dyDescent="0.2">
      <c r="A3749" s="3" t="s">
        <v>4185</v>
      </c>
      <c r="B3749" s="3" t="s">
        <v>949</v>
      </c>
      <c r="C3749" s="3" t="s">
        <v>195</v>
      </c>
      <c r="D3749" s="3" t="s">
        <v>45</v>
      </c>
      <c r="E3749" s="3" t="s">
        <v>46</v>
      </c>
      <c r="F3749" s="3">
        <v>7882.23</v>
      </c>
      <c r="G3749" s="3">
        <v>394.11</v>
      </c>
      <c r="H3749" s="3">
        <v>7488.12</v>
      </c>
      <c r="I3749" s="3" t="s">
        <v>29</v>
      </c>
      <c r="J3749" s="5">
        <v>1.05263136808705</v>
      </c>
      <c r="K3749" t="str">
        <f>_xlfn.XLOOKUP(D3749, dim_channels!A:A, dim_channels!C:C, "Not Found")</f>
        <v>Corporate</v>
      </c>
      <c r="L3749" t="str">
        <f>_xlfn.XLOOKUP(D3749, dim_channels!A:A, dim_channels!B:B, "Not Found")</f>
        <v>Corporate Direct</v>
      </c>
    </row>
    <row r="3750" spans="1:12" x14ac:dyDescent="0.2">
      <c r="A3750" s="2" t="s">
        <v>4186</v>
      </c>
      <c r="B3750" s="2" t="s">
        <v>73</v>
      </c>
      <c r="C3750" s="2" t="s">
        <v>504</v>
      </c>
      <c r="D3750" s="2" t="s">
        <v>45</v>
      </c>
      <c r="E3750" s="2" t="s">
        <v>89</v>
      </c>
      <c r="F3750" s="2">
        <v>11731.43</v>
      </c>
      <c r="G3750" s="2">
        <v>0</v>
      </c>
      <c r="H3750" s="2">
        <v>11731.43</v>
      </c>
      <c r="I3750" s="2" t="s">
        <v>56</v>
      </c>
      <c r="J3750" s="4">
        <v>1</v>
      </c>
      <c r="K3750" t="str">
        <f>_xlfn.XLOOKUP(D3750, dim_channels!A:A, dim_channels!C:C, "Not Found")</f>
        <v>Corporate</v>
      </c>
      <c r="L3750" t="str">
        <f>_xlfn.XLOOKUP(D3750, dim_channels!A:A, dim_channels!B:B, "Not Found")</f>
        <v>Corporate Direct</v>
      </c>
    </row>
    <row r="3751" spans="1:12" x14ac:dyDescent="0.2">
      <c r="A3751" s="3" t="s">
        <v>4187</v>
      </c>
      <c r="B3751" s="3" t="s">
        <v>364</v>
      </c>
      <c r="C3751" s="3" t="s">
        <v>85</v>
      </c>
      <c r="D3751" s="3" t="s">
        <v>52</v>
      </c>
      <c r="E3751" s="3" t="s">
        <v>60</v>
      </c>
      <c r="F3751" s="3">
        <v>8101.28</v>
      </c>
      <c r="G3751" s="3">
        <v>0</v>
      </c>
      <c r="H3751" s="3">
        <v>8101.28</v>
      </c>
      <c r="I3751" s="3" t="s">
        <v>56</v>
      </c>
      <c r="J3751" s="5">
        <v>1</v>
      </c>
      <c r="K3751" t="str">
        <f>_xlfn.XLOOKUP(D3751, dim_channels!A:A, dim_channels!C:C, "Not Found")</f>
        <v>OTA</v>
      </c>
      <c r="L3751" t="str">
        <f>_xlfn.XLOOKUP(D3751, dim_channels!A:A, dim_channels!B:B, "Not Found")</f>
        <v>Agoda</v>
      </c>
    </row>
    <row r="3752" spans="1:12" x14ac:dyDescent="0.2">
      <c r="A3752" s="2" t="s">
        <v>4188</v>
      </c>
      <c r="B3752" s="2" t="s">
        <v>410</v>
      </c>
      <c r="C3752" s="2" t="s">
        <v>664</v>
      </c>
      <c r="D3752" s="2" t="s">
        <v>169</v>
      </c>
      <c r="E3752" s="2" t="s">
        <v>46</v>
      </c>
      <c r="F3752" s="2">
        <v>5943.33</v>
      </c>
      <c r="G3752" s="2">
        <v>1188.67</v>
      </c>
      <c r="H3752" s="2">
        <v>4754.66</v>
      </c>
      <c r="I3752" s="2" t="s">
        <v>56</v>
      </c>
      <c r="J3752" s="4">
        <v>1.250001051599904</v>
      </c>
      <c r="K3752" t="str">
        <f>_xlfn.XLOOKUP(D3752, dim_channels!A:A, dim_channels!C:C, "Not Found")</f>
        <v>GDS</v>
      </c>
      <c r="L3752" t="str">
        <f>_xlfn.XLOOKUP(D3752, dim_channels!A:A, dim_channels!B:B, "Not Found")</f>
        <v>GDS (Amadeus)</v>
      </c>
    </row>
    <row r="3753" spans="1:12" x14ac:dyDescent="0.2">
      <c r="A3753" s="3" t="s">
        <v>4189</v>
      </c>
      <c r="B3753" s="3" t="s">
        <v>291</v>
      </c>
      <c r="C3753" s="3" t="s">
        <v>130</v>
      </c>
      <c r="D3753" s="3" t="s">
        <v>45</v>
      </c>
      <c r="E3753" s="3" t="s">
        <v>46</v>
      </c>
      <c r="F3753" s="3">
        <v>7488.6</v>
      </c>
      <c r="G3753" s="3">
        <v>374.43</v>
      </c>
      <c r="H3753" s="3">
        <v>7114.17</v>
      </c>
      <c r="I3753" s="3" t="s">
        <v>56</v>
      </c>
      <c r="J3753" s="5">
        <v>1.0526315789473679</v>
      </c>
      <c r="K3753" t="str">
        <f>_xlfn.XLOOKUP(D3753, dim_channels!A:A, dim_channels!C:C, "Not Found")</f>
        <v>Corporate</v>
      </c>
      <c r="L3753" t="str">
        <f>_xlfn.XLOOKUP(D3753, dim_channels!A:A, dim_channels!B:B, "Not Found")</f>
        <v>Corporate Direct</v>
      </c>
    </row>
    <row r="3754" spans="1:12" x14ac:dyDescent="0.2">
      <c r="A3754" s="2" t="s">
        <v>4190</v>
      </c>
      <c r="B3754" s="2" t="s">
        <v>393</v>
      </c>
      <c r="C3754" s="2" t="s">
        <v>685</v>
      </c>
      <c r="D3754" s="2" t="s">
        <v>33</v>
      </c>
      <c r="E3754" s="2" t="s">
        <v>34</v>
      </c>
      <c r="F3754" s="2">
        <v>4978.45</v>
      </c>
      <c r="G3754" s="2">
        <v>746.77</v>
      </c>
      <c r="H3754" s="2">
        <v>4231.68</v>
      </c>
      <c r="I3754" s="2" t="s">
        <v>29</v>
      </c>
      <c r="J3754" s="4">
        <v>1.176471283272837</v>
      </c>
      <c r="K3754" t="str">
        <f>_xlfn.XLOOKUP(D3754, dim_channels!A:A, dim_channels!C:C, "Not Found")</f>
        <v>OTA</v>
      </c>
      <c r="L3754" t="str">
        <f>_xlfn.XLOOKUP(D3754, dim_channels!A:A, dim_channels!B:B, "Not Found")</f>
        <v>Booking.com</v>
      </c>
    </row>
    <row r="3755" spans="1:12" x14ac:dyDescent="0.2">
      <c r="A3755" s="3" t="s">
        <v>4191</v>
      </c>
      <c r="B3755" s="3" t="s">
        <v>389</v>
      </c>
      <c r="C3755" s="3" t="s">
        <v>577</v>
      </c>
      <c r="D3755" s="3" t="s">
        <v>114</v>
      </c>
      <c r="E3755" s="3" t="s">
        <v>46</v>
      </c>
      <c r="F3755" s="3">
        <v>2993.53</v>
      </c>
      <c r="G3755" s="3">
        <v>299.35000000000002</v>
      </c>
      <c r="H3755" s="3">
        <v>2694.18</v>
      </c>
      <c r="I3755" s="3" t="s">
        <v>29</v>
      </c>
      <c r="J3755" s="5">
        <v>1.1111098738762819</v>
      </c>
      <c r="K3755" t="str">
        <f>_xlfn.XLOOKUP(D3755, dim_channels!A:A, dim_channels!C:C, "Not Found")</f>
        <v>Offline</v>
      </c>
      <c r="L3755" t="str">
        <f>_xlfn.XLOOKUP(D3755, dim_channels!A:A, dim_channels!B:B, "Not Found")</f>
        <v>Travel Agency</v>
      </c>
    </row>
    <row r="3756" spans="1:12" x14ac:dyDescent="0.2">
      <c r="A3756" s="2" t="s">
        <v>4192</v>
      </c>
      <c r="B3756" s="2" t="s">
        <v>109</v>
      </c>
      <c r="C3756" s="2" t="s">
        <v>799</v>
      </c>
      <c r="D3756" s="2" t="s">
        <v>114</v>
      </c>
      <c r="E3756" s="2" t="s">
        <v>46</v>
      </c>
      <c r="F3756" s="2">
        <v>10297.19</v>
      </c>
      <c r="G3756" s="2">
        <v>1029.72</v>
      </c>
      <c r="H3756" s="2">
        <v>9267.4699999999993</v>
      </c>
      <c r="I3756" s="2" t="s">
        <v>29</v>
      </c>
      <c r="J3756" s="4">
        <v>1.1111112310047939</v>
      </c>
      <c r="K3756" t="str">
        <f>_xlfn.XLOOKUP(D3756, dim_channels!A:A, dim_channels!C:C, "Not Found")</f>
        <v>Offline</v>
      </c>
      <c r="L3756" t="str">
        <f>_xlfn.XLOOKUP(D3756, dim_channels!A:A, dim_channels!B:B, "Not Found")</f>
        <v>Travel Agency</v>
      </c>
    </row>
    <row r="3757" spans="1:12" x14ac:dyDescent="0.2">
      <c r="A3757" s="3" t="s">
        <v>4193</v>
      </c>
      <c r="B3757" s="3" t="s">
        <v>525</v>
      </c>
      <c r="C3757" s="3" t="s">
        <v>266</v>
      </c>
      <c r="D3757" s="3" t="s">
        <v>206</v>
      </c>
      <c r="E3757" s="3" t="s">
        <v>207</v>
      </c>
      <c r="F3757" s="3">
        <v>8482.51</v>
      </c>
      <c r="G3757" s="3">
        <v>0</v>
      </c>
      <c r="H3757" s="3">
        <v>8482.51</v>
      </c>
      <c r="I3757" s="3" t="s">
        <v>29</v>
      </c>
      <c r="J3757" s="5">
        <v>1</v>
      </c>
      <c r="K3757" t="str">
        <f>_xlfn.XLOOKUP(D3757, dim_channels!A:A, dim_channels!C:C, "Not Found")</f>
        <v>Direct</v>
      </c>
      <c r="L3757" t="str">
        <f>_xlfn.XLOOKUP(D3757, dim_channels!A:A, dim_channels!B:B, "Not Found")</f>
        <v>Walk-in</v>
      </c>
    </row>
    <row r="3758" spans="1:12" x14ac:dyDescent="0.2">
      <c r="A3758" s="2" t="s">
        <v>4194</v>
      </c>
      <c r="B3758" s="2" t="s">
        <v>92</v>
      </c>
      <c r="C3758" s="2" t="s">
        <v>813</v>
      </c>
      <c r="D3758" s="2" t="s">
        <v>64</v>
      </c>
      <c r="E3758" s="2" t="s">
        <v>28</v>
      </c>
      <c r="F3758" s="2">
        <v>8934.36</v>
      </c>
      <c r="G3758" s="2">
        <v>0</v>
      </c>
      <c r="H3758" s="2">
        <v>8934.36</v>
      </c>
      <c r="I3758" s="2" t="s">
        <v>29</v>
      </c>
      <c r="J3758" s="4">
        <v>1</v>
      </c>
      <c r="K3758" t="str">
        <f>_xlfn.XLOOKUP(D3758, dim_channels!A:A, dim_channels!C:C, "Not Found")</f>
        <v>Direct</v>
      </c>
      <c r="L3758" t="str">
        <f>_xlfn.XLOOKUP(D3758, dim_channels!A:A, dim_channels!B:B, "Not Found")</f>
        <v>Direct Website</v>
      </c>
    </row>
    <row r="3759" spans="1:12" x14ac:dyDescent="0.2">
      <c r="A3759" s="3" t="s">
        <v>4195</v>
      </c>
      <c r="B3759" s="3" t="s">
        <v>148</v>
      </c>
      <c r="C3759" s="3" t="s">
        <v>276</v>
      </c>
      <c r="D3759" s="3" t="s">
        <v>33</v>
      </c>
      <c r="E3759" s="3" t="s">
        <v>60</v>
      </c>
      <c r="F3759" s="3">
        <v>5595.25</v>
      </c>
      <c r="G3759" s="3">
        <v>0</v>
      </c>
      <c r="H3759" s="3">
        <v>5595.25</v>
      </c>
      <c r="I3759" s="3" t="s">
        <v>29</v>
      </c>
      <c r="J3759" s="5">
        <v>1</v>
      </c>
      <c r="K3759" t="str">
        <f>_xlfn.XLOOKUP(D3759, dim_channels!A:A, dim_channels!C:C, "Not Found")</f>
        <v>OTA</v>
      </c>
      <c r="L3759" t="str">
        <f>_xlfn.XLOOKUP(D3759, dim_channels!A:A, dim_channels!B:B, "Not Found")</f>
        <v>Booking.com</v>
      </c>
    </row>
    <row r="3760" spans="1:12" x14ac:dyDescent="0.2">
      <c r="A3760" s="2" t="s">
        <v>4196</v>
      </c>
      <c r="B3760" s="2" t="s">
        <v>192</v>
      </c>
      <c r="C3760" s="2" t="s">
        <v>1340</v>
      </c>
      <c r="D3760" s="2" t="s">
        <v>27</v>
      </c>
      <c r="E3760" s="2" t="s">
        <v>34</v>
      </c>
      <c r="F3760" s="2">
        <v>14684.06</v>
      </c>
      <c r="G3760" s="2">
        <v>2643.13</v>
      </c>
      <c r="H3760" s="2">
        <v>12040.93</v>
      </c>
      <c r="I3760" s="2" t="s">
        <v>41</v>
      </c>
      <c r="J3760" s="4">
        <v>1.2195121140974989</v>
      </c>
      <c r="K3760" t="str">
        <f>_xlfn.XLOOKUP(D3760, dim_channels!A:A, dim_channels!C:C, "Not Found")</f>
        <v>OTA</v>
      </c>
      <c r="L3760" t="str">
        <f>_xlfn.XLOOKUP(D3760, dim_channels!A:A, dim_channels!B:B, "Not Found")</f>
        <v>Expedia</v>
      </c>
    </row>
    <row r="3761" spans="1:12" x14ac:dyDescent="0.2">
      <c r="A3761" s="3" t="s">
        <v>4197</v>
      </c>
      <c r="B3761" s="3" t="s">
        <v>487</v>
      </c>
      <c r="C3761" s="3" t="s">
        <v>156</v>
      </c>
      <c r="D3761" s="3" t="s">
        <v>33</v>
      </c>
      <c r="E3761" s="3" t="s">
        <v>34</v>
      </c>
      <c r="F3761" s="3">
        <v>3133.29</v>
      </c>
      <c r="G3761" s="3">
        <v>469.99</v>
      </c>
      <c r="H3761" s="3">
        <v>2663.3</v>
      </c>
      <c r="I3761" s="3" t="s">
        <v>41</v>
      </c>
      <c r="J3761" s="5">
        <v>1.176469042165734</v>
      </c>
      <c r="K3761" t="str">
        <f>_xlfn.XLOOKUP(D3761, dim_channels!A:A, dim_channels!C:C, "Not Found")</f>
        <v>OTA</v>
      </c>
      <c r="L3761" t="str">
        <f>_xlfn.XLOOKUP(D3761, dim_channels!A:A, dim_channels!B:B, "Not Found")</f>
        <v>Booking.com</v>
      </c>
    </row>
    <row r="3762" spans="1:12" x14ac:dyDescent="0.2">
      <c r="A3762" s="2" t="s">
        <v>4198</v>
      </c>
      <c r="B3762" s="2" t="s">
        <v>91</v>
      </c>
      <c r="C3762" s="2" t="s">
        <v>423</v>
      </c>
      <c r="D3762" s="2" t="s">
        <v>52</v>
      </c>
      <c r="E3762" s="2" t="s">
        <v>34</v>
      </c>
      <c r="F3762" s="2">
        <v>7004.72</v>
      </c>
      <c r="G3762" s="2">
        <v>840.57</v>
      </c>
      <c r="H3762" s="2">
        <v>6164.15</v>
      </c>
      <c r="I3762" s="2" t="s">
        <v>29</v>
      </c>
      <c r="J3762" s="4">
        <v>1.136364300025146</v>
      </c>
      <c r="K3762" t="str">
        <f>_xlfn.XLOOKUP(D3762, dim_channels!A:A, dim_channels!C:C, "Not Found")</f>
        <v>OTA</v>
      </c>
      <c r="L3762" t="str">
        <f>_xlfn.XLOOKUP(D3762, dim_channels!A:A, dim_channels!B:B, "Not Found")</f>
        <v>Agoda</v>
      </c>
    </row>
    <row r="3763" spans="1:12" x14ac:dyDescent="0.2">
      <c r="A3763" s="3" t="s">
        <v>4199</v>
      </c>
      <c r="B3763" s="3" t="s">
        <v>176</v>
      </c>
      <c r="C3763" s="3" t="s">
        <v>139</v>
      </c>
      <c r="D3763" s="3" t="s">
        <v>27</v>
      </c>
      <c r="E3763" s="3" t="s">
        <v>34</v>
      </c>
      <c r="F3763" s="3">
        <v>20962.68</v>
      </c>
      <c r="G3763" s="3">
        <v>3773.28</v>
      </c>
      <c r="H3763" s="3">
        <v>17189.400000000001</v>
      </c>
      <c r="I3763" s="3" t="s">
        <v>56</v>
      </c>
      <c r="J3763" s="5">
        <v>1.2195120248525251</v>
      </c>
      <c r="K3763" t="str">
        <f>_xlfn.XLOOKUP(D3763, dim_channels!A:A, dim_channels!C:C, "Not Found")</f>
        <v>OTA</v>
      </c>
      <c r="L3763" t="str">
        <f>_xlfn.XLOOKUP(D3763, dim_channels!A:A, dim_channels!B:B, "Not Found")</f>
        <v>Expedia</v>
      </c>
    </row>
    <row r="3764" spans="1:12" x14ac:dyDescent="0.2">
      <c r="A3764" s="2" t="s">
        <v>4200</v>
      </c>
      <c r="B3764" s="2" t="s">
        <v>351</v>
      </c>
      <c r="C3764" s="2" t="s">
        <v>145</v>
      </c>
      <c r="D3764" s="2" t="s">
        <v>52</v>
      </c>
      <c r="E3764" s="2" t="s">
        <v>34</v>
      </c>
      <c r="F3764" s="2">
        <v>10238.379999999999</v>
      </c>
      <c r="G3764" s="2">
        <v>1228.6099999999999</v>
      </c>
      <c r="H3764" s="2">
        <v>9009.77</v>
      </c>
      <c r="I3764" s="2" t="s">
        <v>29</v>
      </c>
      <c r="J3764" s="4">
        <v>1.136364191316759</v>
      </c>
      <c r="K3764" t="str">
        <f>_xlfn.XLOOKUP(D3764, dim_channels!A:A, dim_channels!C:C, "Not Found")</f>
        <v>OTA</v>
      </c>
      <c r="L3764" t="str">
        <f>_xlfn.XLOOKUP(D3764, dim_channels!A:A, dim_channels!B:B, "Not Found")</f>
        <v>Agoda</v>
      </c>
    </row>
    <row r="3765" spans="1:12" x14ac:dyDescent="0.2">
      <c r="A3765" s="3" t="s">
        <v>4201</v>
      </c>
      <c r="B3765" s="3" t="s">
        <v>807</v>
      </c>
      <c r="C3765" s="3" t="s">
        <v>162</v>
      </c>
      <c r="D3765" s="3" t="s">
        <v>169</v>
      </c>
      <c r="E3765" s="3" t="s">
        <v>34</v>
      </c>
      <c r="F3765" s="3">
        <v>8410.56</v>
      </c>
      <c r="G3765" s="3">
        <v>1682.11</v>
      </c>
      <c r="H3765" s="3">
        <v>6728.45</v>
      </c>
      <c r="I3765" s="3" t="s">
        <v>56</v>
      </c>
      <c r="J3765" s="5">
        <v>1.249999628443401</v>
      </c>
      <c r="K3765" t="str">
        <f>_xlfn.XLOOKUP(D3765, dim_channels!A:A, dim_channels!C:C, "Not Found")</f>
        <v>GDS</v>
      </c>
      <c r="L3765" t="str">
        <f>_xlfn.XLOOKUP(D3765, dim_channels!A:A, dim_channels!B:B, "Not Found")</f>
        <v>GDS (Amadeus)</v>
      </c>
    </row>
    <row r="3766" spans="1:12" x14ac:dyDescent="0.2">
      <c r="A3766" s="2" t="s">
        <v>4202</v>
      </c>
      <c r="B3766" s="2" t="s">
        <v>340</v>
      </c>
      <c r="C3766" s="2" t="s">
        <v>773</v>
      </c>
      <c r="D3766" s="2" t="s">
        <v>27</v>
      </c>
      <c r="E3766" s="2" t="s">
        <v>34</v>
      </c>
      <c r="F3766" s="2">
        <v>8734.33</v>
      </c>
      <c r="G3766" s="2">
        <v>1572.18</v>
      </c>
      <c r="H3766" s="2">
        <v>7162.15</v>
      </c>
      <c r="I3766" s="2" t="s">
        <v>41</v>
      </c>
      <c r="J3766" s="4">
        <v>1.219512297285033</v>
      </c>
      <c r="K3766" t="str">
        <f>_xlfn.XLOOKUP(D3766, dim_channels!A:A, dim_channels!C:C, "Not Found")</f>
        <v>OTA</v>
      </c>
      <c r="L3766" t="str">
        <f>_xlfn.XLOOKUP(D3766, dim_channels!A:A, dim_channels!B:B, "Not Found")</f>
        <v>Expedia</v>
      </c>
    </row>
    <row r="3767" spans="1:12" x14ac:dyDescent="0.2">
      <c r="A3767" s="3" t="s">
        <v>4203</v>
      </c>
      <c r="B3767" s="3" t="s">
        <v>321</v>
      </c>
      <c r="C3767" s="3" t="s">
        <v>509</v>
      </c>
      <c r="D3767" s="3" t="s">
        <v>52</v>
      </c>
      <c r="E3767" s="3" t="s">
        <v>60</v>
      </c>
      <c r="F3767" s="3">
        <v>19175.599999999999</v>
      </c>
      <c r="G3767" s="3">
        <v>0</v>
      </c>
      <c r="H3767" s="3">
        <v>19175.599999999999</v>
      </c>
      <c r="I3767" s="3" t="s">
        <v>41</v>
      </c>
      <c r="J3767" s="5">
        <v>1</v>
      </c>
      <c r="K3767" t="str">
        <f>_xlfn.XLOOKUP(D3767, dim_channels!A:A, dim_channels!C:C, "Not Found")</f>
        <v>OTA</v>
      </c>
      <c r="L3767" t="str">
        <f>_xlfn.XLOOKUP(D3767, dim_channels!A:A, dim_channels!B:B, "Not Found")</f>
        <v>Agoda</v>
      </c>
    </row>
    <row r="3768" spans="1:12" x14ac:dyDescent="0.2">
      <c r="A3768" s="2" t="s">
        <v>4204</v>
      </c>
      <c r="B3768" s="2" t="s">
        <v>165</v>
      </c>
      <c r="C3768" s="2" t="s">
        <v>151</v>
      </c>
      <c r="D3768" s="2" t="s">
        <v>33</v>
      </c>
      <c r="E3768" s="2" t="s">
        <v>28</v>
      </c>
      <c r="F3768" s="2">
        <v>9970.3700000000008</v>
      </c>
      <c r="G3768" s="2">
        <v>1495.56</v>
      </c>
      <c r="H3768" s="2">
        <v>8474.81</v>
      </c>
      <c r="I3768" s="2" t="s">
        <v>29</v>
      </c>
      <c r="J3768" s="4">
        <v>1.1764712129239481</v>
      </c>
      <c r="K3768" t="str">
        <f>_xlfn.XLOOKUP(D3768, dim_channels!A:A, dim_channels!C:C, "Not Found")</f>
        <v>OTA</v>
      </c>
      <c r="L3768" t="str">
        <f>_xlfn.XLOOKUP(D3768, dim_channels!A:A, dim_channels!B:B, "Not Found")</f>
        <v>Booking.com</v>
      </c>
    </row>
    <row r="3769" spans="1:12" x14ac:dyDescent="0.2">
      <c r="A3769" s="3" t="s">
        <v>4205</v>
      </c>
      <c r="B3769" s="3" t="s">
        <v>100</v>
      </c>
      <c r="C3769" s="3" t="s">
        <v>159</v>
      </c>
      <c r="D3769" s="3" t="s">
        <v>27</v>
      </c>
      <c r="E3769" s="3" t="s">
        <v>34</v>
      </c>
      <c r="F3769" s="3">
        <v>6714.69</v>
      </c>
      <c r="G3769" s="3">
        <v>1208.6400000000001</v>
      </c>
      <c r="H3769" s="3">
        <v>5506.05</v>
      </c>
      <c r="I3769" s="3" t="s">
        <v>29</v>
      </c>
      <c r="J3769" s="5">
        <v>1.219511264881358</v>
      </c>
      <c r="K3769" t="str">
        <f>_xlfn.XLOOKUP(D3769, dim_channels!A:A, dim_channels!C:C, "Not Found")</f>
        <v>OTA</v>
      </c>
      <c r="L3769" t="str">
        <f>_xlfn.XLOOKUP(D3769, dim_channels!A:A, dim_channels!B:B, "Not Found")</f>
        <v>Expedia</v>
      </c>
    </row>
    <row r="3770" spans="1:12" x14ac:dyDescent="0.2">
      <c r="A3770" s="2" t="s">
        <v>4206</v>
      </c>
      <c r="B3770" s="2" t="s">
        <v>94</v>
      </c>
      <c r="C3770" s="2" t="s">
        <v>210</v>
      </c>
      <c r="D3770" s="2" t="s">
        <v>64</v>
      </c>
      <c r="E3770" s="2" t="s">
        <v>34</v>
      </c>
      <c r="F3770" s="2">
        <v>2706.66</v>
      </c>
      <c r="G3770" s="2">
        <v>0</v>
      </c>
      <c r="H3770" s="2">
        <v>2706.66</v>
      </c>
      <c r="I3770" s="2" t="s">
        <v>29</v>
      </c>
      <c r="J3770" s="4">
        <v>1</v>
      </c>
      <c r="K3770" t="str">
        <f>_xlfn.XLOOKUP(D3770, dim_channels!A:A, dim_channels!C:C, "Not Found")</f>
        <v>Direct</v>
      </c>
      <c r="L3770" t="str">
        <f>_xlfn.XLOOKUP(D3770, dim_channels!A:A, dim_channels!B:B, "Not Found")</f>
        <v>Direct Website</v>
      </c>
    </row>
    <row r="3771" spans="1:12" x14ac:dyDescent="0.2">
      <c r="A3771" s="3" t="s">
        <v>4207</v>
      </c>
      <c r="B3771" s="3" t="s">
        <v>504</v>
      </c>
      <c r="C3771" s="3" t="s">
        <v>854</v>
      </c>
      <c r="D3771" s="3" t="s">
        <v>33</v>
      </c>
      <c r="E3771" s="3" t="s">
        <v>34</v>
      </c>
      <c r="F3771" s="3">
        <v>25408.93</v>
      </c>
      <c r="G3771" s="3">
        <v>3811.34</v>
      </c>
      <c r="H3771" s="3">
        <v>21597.59</v>
      </c>
      <c r="I3771" s="3" t="s">
        <v>29</v>
      </c>
      <c r="J3771" s="5">
        <v>1.1764706154714479</v>
      </c>
      <c r="K3771" t="str">
        <f>_xlfn.XLOOKUP(D3771, dim_channels!A:A, dim_channels!C:C, "Not Found")</f>
        <v>OTA</v>
      </c>
      <c r="L3771" t="str">
        <f>_xlfn.XLOOKUP(D3771, dim_channels!A:A, dim_channels!B:B, "Not Found")</f>
        <v>Booking.com</v>
      </c>
    </row>
    <row r="3772" spans="1:12" x14ac:dyDescent="0.2">
      <c r="A3772" s="2" t="s">
        <v>4208</v>
      </c>
      <c r="B3772" s="2" t="s">
        <v>626</v>
      </c>
      <c r="C3772" s="2" t="s">
        <v>272</v>
      </c>
      <c r="D3772" s="2" t="s">
        <v>52</v>
      </c>
      <c r="E3772" s="2" t="s">
        <v>60</v>
      </c>
      <c r="F3772" s="2">
        <v>18765.41</v>
      </c>
      <c r="G3772" s="2">
        <v>0</v>
      </c>
      <c r="H3772" s="2">
        <v>18765.41</v>
      </c>
      <c r="I3772" s="2" t="s">
        <v>29</v>
      </c>
      <c r="J3772" s="4">
        <v>1</v>
      </c>
      <c r="K3772" t="str">
        <f>_xlfn.XLOOKUP(D3772, dim_channels!A:A, dim_channels!C:C, "Not Found")</f>
        <v>OTA</v>
      </c>
      <c r="L3772" t="str">
        <f>_xlfn.XLOOKUP(D3772, dim_channels!A:A, dim_channels!B:B, "Not Found")</f>
        <v>Agoda</v>
      </c>
    </row>
    <row r="3773" spans="1:12" x14ac:dyDescent="0.2">
      <c r="A3773" s="3" t="s">
        <v>4209</v>
      </c>
      <c r="B3773" s="3" t="s">
        <v>551</v>
      </c>
      <c r="C3773" s="3" t="s">
        <v>1048</v>
      </c>
      <c r="D3773" s="3" t="s">
        <v>33</v>
      </c>
      <c r="E3773" s="3" t="s">
        <v>34</v>
      </c>
      <c r="F3773" s="3">
        <v>9767.56</v>
      </c>
      <c r="G3773" s="3">
        <v>1465.13</v>
      </c>
      <c r="H3773" s="3">
        <v>8302.43</v>
      </c>
      <c r="I3773" s="3" t="s">
        <v>41</v>
      </c>
      <c r="J3773" s="5">
        <v>1.176470021427461</v>
      </c>
      <c r="K3773" t="str">
        <f>_xlfn.XLOOKUP(D3773, dim_channels!A:A, dim_channels!C:C, "Not Found")</f>
        <v>OTA</v>
      </c>
      <c r="L3773" t="str">
        <f>_xlfn.XLOOKUP(D3773, dim_channels!A:A, dim_channels!B:B, "Not Found")</f>
        <v>Booking.com</v>
      </c>
    </row>
    <row r="3774" spans="1:12" x14ac:dyDescent="0.2">
      <c r="A3774" s="2" t="s">
        <v>4210</v>
      </c>
      <c r="B3774" s="2" t="s">
        <v>566</v>
      </c>
      <c r="C3774" s="2" t="s">
        <v>597</v>
      </c>
      <c r="D3774" s="2" t="s">
        <v>45</v>
      </c>
      <c r="E3774" s="2" t="s">
        <v>89</v>
      </c>
      <c r="F3774" s="2">
        <v>2733.4</v>
      </c>
      <c r="G3774" s="2">
        <v>0</v>
      </c>
      <c r="H3774" s="2">
        <v>2733.4</v>
      </c>
      <c r="I3774" s="2" t="s">
        <v>56</v>
      </c>
      <c r="J3774" s="4">
        <v>1</v>
      </c>
      <c r="K3774" t="str">
        <f>_xlfn.XLOOKUP(D3774, dim_channels!A:A, dim_channels!C:C, "Not Found")</f>
        <v>Corporate</v>
      </c>
      <c r="L3774" t="str">
        <f>_xlfn.XLOOKUP(D3774, dim_channels!A:A, dim_channels!B:B, "Not Found")</f>
        <v>Corporate Direct</v>
      </c>
    </row>
    <row r="3775" spans="1:12" x14ac:dyDescent="0.2">
      <c r="A3775" s="3" t="s">
        <v>4211</v>
      </c>
      <c r="B3775" s="3" t="s">
        <v>261</v>
      </c>
      <c r="C3775" s="3" t="s">
        <v>84</v>
      </c>
      <c r="D3775" s="3" t="s">
        <v>114</v>
      </c>
      <c r="E3775" s="3" t="s">
        <v>115</v>
      </c>
      <c r="F3775" s="3">
        <v>20358.419999999998</v>
      </c>
      <c r="G3775" s="3">
        <v>2035.84</v>
      </c>
      <c r="H3775" s="3">
        <v>18322.580000000002</v>
      </c>
      <c r="I3775" s="3" t="s">
        <v>29</v>
      </c>
      <c r="J3775" s="5">
        <v>1.1111109898278519</v>
      </c>
      <c r="K3775" t="str">
        <f>_xlfn.XLOOKUP(D3775, dim_channels!A:A, dim_channels!C:C, "Not Found")</f>
        <v>Offline</v>
      </c>
      <c r="L3775" t="str">
        <f>_xlfn.XLOOKUP(D3775, dim_channels!A:A, dim_channels!B:B, "Not Found")</f>
        <v>Travel Agency</v>
      </c>
    </row>
    <row r="3776" spans="1:12" x14ac:dyDescent="0.2">
      <c r="A3776" s="2" t="s">
        <v>4212</v>
      </c>
      <c r="B3776" s="2" t="s">
        <v>626</v>
      </c>
      <c r="C3776" s="2" t="s">
        <v>722</v>
      </c>
      <c r="D3776" s="2" t="s">
        <v>27</v>
      </c>
      <c r="E3776" s="2" t="s">
        <v>34</v>
      </c>
      <c r="F3776" s="2">
        <v>3000.79</v>
      </c>
      <c r="G3776" s="2">
        <v>540.14</v>
      </c>
      <c r="H3776" s="2">
        <v>2460.65</v>
      </c>
      <c r="I3776" s="2" t="s">
        <v>29</v>
      </c>
      <c r="J3776" s="4">
        <v>1.219511104789385</v>
      </c>
      <c r="K3776" t="str">
        <f>_xlfn.XLOOKUP(D3776, dim_channels!A:A, dim_channels!C:C, "Not Found")</f>
        <v>OTA</v>
      </c>
      <c r="L3776" t="str">
        <f>_xlfn.XLOOKUP(D3776, dim_channels!A:A, dim_channels!B:B, "Not Found")</f>
        <v>Expedia</v>
      </c>
    </row>
    <row r="3777" spans="1:12" x14ac:dyDescent="0.2">
      <c r="A3777" s="3" t="s">
        <v>4213</v>
      </c>
      <c r="B3777" s="3" t="s">
        <v>789</v>
      </c>
      <c r="C3777" s="3" t="s">
        <v>368</v>
      </c>
      <c r="D3777" s="3" t="s">
        <v>45</v>
      </c>
      <c r="E3777" s="3" t="s">
        <v>89</v>
      </c>
      <c r="F3777" s="3">
        <v>2254.4699999999998</v>
      </c>
      <c r="G3777" s="3">
        <v>0</v>
      </c>
      <c r="H3777" s="3">
        <v>2254.4699999999998</v>
      </c>
      <c r="I3777" s="3" t="s">
        <v>29</v>
      </c>
      <c r="J3777" s="5">
        <v>1</v>
      </c>
      <c r="K3777" t="str">
        <f>_xlfn.XLOOKUP(D3777, dim_channels!A:A, dim_channels!C:C, "Not Found")</f>
        <v>Corporate</v>
      </c>
      <c r="L3777" t="str">
        <f>_xlfn.XLOOKUP(D3777, dim_channels!A:A, dim_channels!B:B, "Not Found")</f>
        <v>Corporate Direct</v>
      </c>
    </row>
    <row r="3778" spans="1:12" x14ac:dyDescent="0.2">
      <c r="A3778" s="2" t="s">
        <v>4214</v>
      </c>
      <c r="B3778" s="2" t="s">
        <v>400</v>
      </c>
      <c r="C3778" s="2" t="s">
        <v>318</v>
      </c>
      <c r="D3778" s="2" t="s">
        <v>64</v>
      </c>
      <c r="E3778" s="2" t="s">
        <v>34</v>
      </c>
      <c r="F3778" s="2">
        <v>7375.06</v>
      </c>
      <c r="G3778" s="2">
        <v>0</v>
      </c>
      <c r="H3778" s="2">
        <v>7375.06</v>
      </c>
      <c r="I3778" s="2" t="s">
        <v>29</v>
      </c>
      <c r="J3778" s="4">
        <v>1</v>
      </c>
      <c r="K3778" t="str">
        <f>_xlfn.XLOOKUP(D3778, dim_channels!A:A, dim_channels!C:C, "Not Found")</f>
        <v>Direct</v>
      </c>
      <c r="L3778" t="str">
        <f>_xlfn.XLOOKUP(D3778, dim_channels!A:A, dim_channels!B:B, "Not Found")</f>
        <v>Direct Website</v>
      </c>
    </row>
    <row r="3779" spans="1:12" x14ac:dyDescent="0.2">
      <c r="A3779" s="3" t="s">
        <v>4215</v>
      </c>
      <c r="B3779" s="3" t="s">
        <v>389</v>
      </c>
      <c r="C3779" s="3" t="s">
        <v>357</v>
      </c>
      <c r="D3779" s="3" t="s">
        <v>52</v>
      </c>
      <c r="E3779" s="3" t="s">
        <v>60</v>
      </c>
      <c r="F3779" s="3">
        <v>8846.0499999999993</v>
      </c>
      <c r="G3779" s="3">
        <v>0</v>
      </c>
      <c r="H3779" s="3">
        <v>8846.0499999999993</v>
      </c>
      <c r="I3779" s="3" t="s">
        <v>29</v>
      </c>
      <c r="J3779" s="5">
        <v>1</v>
      </c>
      <c r="K3779" t="str">
        <f>_xlfn.XLOOKUP(D3779, dim_channels!A:A, dim_channels!C:C, "Not Found")</f>
        <v>OTA</v>
      </c>
      <c r="L3779" t="str">
        <f>_xlfn.XLOOKUP(D3779, dim_channels!A:A, dim_channels!B:B, "Not Found")</f>
        <v>Agoda</v>
      </c>
    </row>
    <row r="3780" spans="1:12" x14ac:dyDescent="0.2">
      <c r="A3780" s="2" t="s">
        <v>4216</v>
      </c>
      <c r="B3780" s="2" t="s">
        <v>971</v>
      </c>
      <c r="C3780" s="2" t="s">
        <v>276</v>
      </c>
      <c r="D3780" s="2" t="s">
        <v>33</v>
      </c>
      <c r="E3780" s="2" t="s">
        <v>60</v>
      </c>
      <c r="F3780" s="2">
        <v>12440.57</v>
      </c>
      <c r="G3780" s="2">
        <v>0</v>
      </c>
      <c r="H3780" s="2">
        <v>12440.57</v>
      </c>
      <c r="I3780" s="2" t="s">
        <v>29</v>
      </c>
      <c r="J3780" s="4">
        <v>1</v>
      </c>
      <c r="K3780" t="str">
        <f>_xlfn.XLOOKUP(D3780, dim_channels!A:A, dim_channels!C:C, "Not Found")</f>
        <v>OTA</v>
      </c>
      <c r="L3780" t="str">
        <f>_xlfn.XLOOKUP(D3780, dim_channels!A:A, dim_channels!B:B, "Not Found")</f>
        <v>Booking.com</v>
      </c>
    </row>
    <row r="3781" spans="1:12" x14ac:dyDescent="0.2">
      <c r="A3781" s="3" t="s">
        <v>4217</v>
      </c>
      <c r="B3781" s="3" t="s">
        <v>605</v>
      </c>
      <c r="C3781" s="3" t="s">
        <v>426</v>
      </c>
      <c r="D3781" s="3" t="s">
        <v>27</v>
      </c>
      <c r="E3781" s="3" t="s">
        <v>34</v>
      </c>
      <c r="F3781" s="3">
        <v>8494.7199999999993</v>
      </c>
      <c r="G3781" s="3">
        <v>1529.05</v>
      </c>
      <c r="H3781" s="3">
        <v>6965.67</v>
      </c>
      <c r="I3781" s="3" t="s">
        <v>56</v>
      </c>
      <c r="J3781" s="5">
        <v>1.2195122651518091</v>
      </c>
      <c r="K3781" t="str">
        <f>_xlfn.XLOOKUP(D3781, dim_channels!A:A, dim_channels!C:C, "Not Found")</f>
        <v>OTA</v>
      </c>
      <c r="L3781" t="str">
        <f>_xlfn.XLOOKUP(D3781, dim_channels!A:A, dim_channels!B:B, "Not Found")</f>
        <v>Expedia</v>
      </c>
    </row>
    <row r="3782" spans="1:12" x14ac:dyDescent="0.2">
      <c r="A3782" s="2" t="s">
        <v>4218</v>
      </c>
      <c r="B3782" s="2" t="s">
        <v>168</v>
      </c>
      <c r="C3782" s="2" t="s">
        <v>195</v>
      </c>
      <c r="D3782" s="2" t="s">
        <v>52</v>
      </c>
      <c r="E3782" s="2" t="s">
        <v>60</v>
      </c>
      <c r="F3782" s="2">
        <v>3751.12</v>
      </c>
      <c r="G3782" s="2">
        <v>0</v>
      </c>
      <c r="H3782" s="2">
        <v>3751.12</v>
      </c>
      <c r="I3782" s="2" t="s">
        <v>29</v>
      </c>
      <c r="J3782" s="4">
        <v>1</v>
      </c>
      <c r="K3782" t="str">
        <f>_xlfn.XLOOKUP(D3782, dim_channels!A:A, dim_channels!C:C, "Not Found")</f>
        <v>OTA</v>
      </c>
      <c r="L3782" t="str">
        <f>_xlfn.XLOOKUP(D3782, dim_channels!A:A, dim_channels!B:B, "Not Found")</f>
        <v>Agoda</v>
      </c>
    </row>
    <row r="3783" spans="1:12" x14ac:dyDescent="0.2">
      <c r="A3783" s="3" t="s">
        <v>4219</v>
      </c>
      <c r="B3783" s="3" t="s">
        <v>55</v>
      </c>
      <c r="C3783" s="3" t="s">
        <v>153</v>
      </c>
      <c r="D3783" s="3" t="s">
        <v>33</v>
      </c>
      <c r="E3783" s="3" t="s">
        <v>34</v>
      </c>
      <c r="F3783" s="3">
        <v>6037.45</v>
      </c>
      <c r="G3783" s="3">
        <v>905.62</v>
      </c>
      <c r="H3783" s="3">
        <v>5131.83</v>
      </c>
      <c r="I3783" s="3" t="s">
        <v>29</v>
      </c>
      <c r="J3783" s="5">
        <v>1.1764711613595931</v>
      </c>
      <c r="K3783" t="str">
        <f>_xlfn.XLOOKUP(D3783, dim_channels!A:A, dim_channels!C:C, "Not Found")</f>
        <v>OTA</v>
      </c>
      <c r="L3783" t="str">
        <f>_xlfn.XLOOKUP(D3783, dim_channels!A:A, dim_channels!B:B, "Not Found")</f>
        <v>Booking.com</v>
      </c>
    </row>
    <row r="3784" spans="1:12" x14ac:dyDescent="0.2">
      <c r="A3784" s="2" t="s">
        <v>4220</v>
      </c>
      <c r="B3784" s="2" t="s">
        <v>1272</v>
      </c>
      <c r="C3784" s="2" t="s">
        <v>1072</v>
      </c>
      <c r="D3784" s="2" t="s">
        <v>45</v>
      </c>
      <c r="E3784" s="2" t="s">
        <v>89</v>
      </c>
      <c r="F3784" s="2">
        <v>5085.96</v>
      </c>
      <c r="G3784" s="2">
        <v>0</v>
      </c>
      <c r="H3784" s="2">
        <v>5085.96</v>
      </c>
      <c r="I3784" s="2" t="s">
        <v>29</v>
      </c>
      <c r="J3784" s="4">
        <v>1</v>
      </c>
      <c r="K3784" t="str">
        <f>_xlfn.XLOOKUP(D3784, dim_channels!A:A, dim_channels!C:C, "Not Found")</f>
        <v>Corporate</v>
      </c>
      <c r="L3784" t="str">
        <f>_xlfn.XLOOKUP(D3784, dim_channels!A:A, dim_channels!B:B, "Not Found")</f>
        <v>Corporate Direct</v>
      </c>
    </row>
    <row r="3785" spans="1:12" x14ac:dyDescent="0.2">
      <c r="A3785" s="3" t="s">
        <v>4221</v>
      </c>
      <c r="B3785" s="3" t="s">
        <v>272</v>
      </c>
      <c r="C3785" s="3" t="s">
        <v>343</v>
      </c>
      <c r="D3785" s="3" t="s">
        <v>64</v>
      </c>
      <c r="E3785" s="3" t="s">
        <v>115</v>
      </c>
      <c r="F3785" s="3">
        <v>3255.07</v>
      </c>
      <c r="G3785" s="3">
        <v>0</v>
      </c>
      <c r="H3785" s="3">
        <v>3255.07</v>
      </c>
      <c r="I3785" s="3" t="s">
        <v>29</v>
      </c>
      <c r="J3785" s="5">
        <v>1</v>
      </c>
      <c r="K3785" t="str">
        <f>_xlfn.XLOOKUP(D3785, dim_channels!A:A, dim_channels!C:C, "Not Found")</f>
        <v>Direct</v>
      </c>
      <c r="L3785" t="str">
        <f>_xlfn.XLOOKUP(D3785, dim_channels!A:A, dim_channels!B:B, "Not Found")</f>
        <v>Direct Website</v>
      </c>
    </row>
    <row r="3786" spans="1:12" x14ac:dyDescent="0.2">
      <c r="A3786" s="2" t="s">
        <v>4222</v>
      </c>
      <c r="B3786" s="2" t="s">
        <v>498</v>
      </c>
      <c r="C3786" s="2" t="s">
        <v>863</v>
      </c>
      <c r="D3786" s="2" t="s">
        <v>45</v>
      </c>
      <c r="E3786" s="2" t="s">
        <v>89</v>
      </c>
      <c r="F3786" s="2">
        <v>5901.27</v>
      </c>
      <c r="G3786" s="2">
        <v>0</v>
      </c>
      <c r="H3786" s="2">
        <v>5901.27</v>
      </c>
      <c r="I3786" s="2" t="s">
        <v>29</v>
      </c>
      <c r="J3786" s="4">
        <v>1</v>
      </c>
      <c r="K3786" t="str">
        <f>_xlfn.XLOOKUP(D3786, dim_channels!A:A, dim_channels!C:C, "Not Found")</f>
        <v>Corporate</v>
      </c>
      <c r="L3786" t="str">
        <f>_xlfn.XLOOKUP(D3786, dim_channels!A:A, dim_channels!B:B, "Not Found")</f>
        <v>Corporate Direct</v>
      </c>
    </row>
    <row r="3787" spans="1:12" x14ac:dyDescent="0.2">
      <c r="A3787" s="3" t="s">
        <v>4223</v>
      </c>
      <c r="B3787" s="3" t="s">
        <v>343</v>
      </c>
      <c r="C3787" s="3" t="s">
        <v>106</v>
      </c>
      <c r="D3787" s="3" t="s">
        <v>33</v>
      </c>
      <c r="E3787" s="3" t="s">
        <v>28</v>
      </c>
      <c r="F3787" s="3">
        <v>5266.89</v>
      </c>
      <c r="G3787" s="3">
        <v>790.03</v>
      </c>
      <c r="H3787" s="3">
        <v>4476.8599999999997</v>
      </c>
      <c r="I3787" s="3" t="s">
        <v>29</v>
      </c>
      <c r="J3787" s="5">
        <v>1.1764696684729921</v>
      </c>
      <c r="K3787" t="str">
        <f>_xlfn.XLOOKUP(D3787, dim_channels!A:A, dim_channels!C:C, "Not Found")</f>
        <v>OTA</v>
      </c>
      <c r="L3787" t="str">
        <f>_xlfn.XLOOKUP(D3787, dim_channels!A:A, dim_channels!B:B, "Not Found")</f>
        <v>Booking.com</v>
      </c>
    </row>
    <row r="3788" spans="1:12" x14ac:dyDescent="0.2">
      <c r="A3788" s="2" t="s">
        <v>4224</v>
      </c>
      <c r="B3788" s="2" t="s">
        <v>484</v>
      </c>
      <c r="C3788" s="2" t="s">
        <v>485</v>
      </c>
      <c r="D3788" s="2" t="s">
        <v>27</v>
      </c>
      <c r="E3788" s="2" t="s">
        <v>34</v>
      </c>
      <c r="F3788" s="2">
        <v>6142.72</v>
      </c>
      <c r="G3788" s="2">
        <v>1105.69</v>
      </c>
      <c r="H3788" s="2">
        <v>5037.03</v>
      </c>
      <c r="I3788" s="2" t="s">
        <v>29</v>
      </c>
      <c r="J3788" s="4">
        <v>1.219512291965702</v>
      </c>
      <c r="K3788" t="str">
        <f>_xlfn.XLOOKUP(D3788, dim_channels!A:A, dim_channels!C:C, "Not Found")</f>
        <v>OTA</v>
      </c>
      <c r="L3788" t="str">
        <f>_xlfn.XLOOKUP(D3788, dim_channels!A:A, dim_channels!B:B, "Not Found")</f>
        <v>Expedia</v>
      </c>
    </row>
    <row r="3789" spans="1:12" x14ac:dyDescent="0.2">
      <c r="A3789" s="3" t="s">
        <v>4225</v>
      </c>
      <c r="B3789" s="3" t="s">
        <v>487</v>
      </c>
      <c r="C3789" s="3" t="s">
        <v>769</v>
      </c>
      <c r="D3789" s="3" t="s">
        <v>33</v>
      </c>
      <c r="E3789" s="3" t="s">
        <v>28</v>
      </c>
      <c r="F3789" s="3">
        <v>8727.86</v>
      </c>
      <c r="G3789" s="3">
        <v>1309.18</v>
      </c>
      <c r="H3789" s="3">
        <v>7418.68</v>
      </c>
      <c r="I3789" s="3" t="s">
        <v>29</v>
      </c>
      <c r="J3789" s="5">
        <v>1.1764707468174931</v>
      </c>
      <c r="K3789" t="str">
        <f>_xlfn.XLOOKUP(D3789, dim_channels!A:A, dim_channels!C:C, "Not Found")</f>
        <v>OTA</v>
      </c>
      <c r="L3789" t="str">
        <f>_xlfn.XLOOKUP(D3789, dim_channels!A:A, dim_channels!B:B, "Not Found")</f>
        <v>Booking.com</v>
      </c>
    </row>
    <row r="3790" spans="1:12" x14ac:dyDescent="0.2">
      <c r="A3790" s="2" t="s">
        <v>4226</v>
      </c>
      <c r="B3790" s="2" t="s">
        <v>482</v>
      </c>
      <c r="C3790" s="2" t="s">
        <v>482</v>
      </c>
      <c r="D3790" s="2" t="s">
        <v>52</v>
      </c>
      <c r="E3790" s="2" t="s">
        <v>60</v>
      </c>
      <c r="F3790" s="2">
        <v>14097.08</v>
      </c>
      <c r="G3790" s="2">
        <v>0</v>
      </c>
      <c r="H3790" s="2">
        <v>14097.08</v>
      </c>
      <c r="I3790" s="2" t="s">
        <v>56</v>
      </c>
      <c r="J3790" s="4">
        <v>1</v>
      </c>
      <c r="K3790" t="str">
        <f>_xlfn.XLOOKUP(D3790, dim_channels!A:A, dim_channels!C:C, "Not Found")</f>
        <v>OTA</v>
      </c>
      <c r="L3790" t="str">
        <f>_xlfn.XLOOKUP(D3790, dim_channels!A:A, dim_channels!B:B, "Not Found")</f>
        <v>Agoda</v>
      </c>
    </row>
    <row r="3791" spans="1:12" x14ac:dyDescent="0.2">
      <c r="A3791" s="3" t="s">
        <v>4227</v>
      </c>
      <c r="B3791" s="3" t="s">
        <v>612</v>
      </c>
      <c r="C3791" s="3" t="s">
        <v>278</v>
      </c>
      <c r="D3791" s="3" t="s">
        <v>52</v>
      </c>
      <c r="E3791" s="3" t="s">
        <v>34</v>
      </c>
      <c r="F3791" s="3">
        <v>4093.16</v>
      </c>
      <c r="G3791" s="3">
        <v>491.18</v>
      </c>
      <c r="H3791" s="3">
        <v>3601.98</v>
      </c>
      <c r="I3791" s="3" t="s">
        <v>41</v>
      </c>
      <c r="J3791" s="5">
        <v>1.136363888750076</v>
      </c>
      <c r="K3791" t="str">
        <f>_xlfn.XLOOKUP(D3791, dim_channels!A:A, dim_channels!C:C, "Not Found")</f>
        <v>OTA</v>
      </c>
      <c r="L3791" t="str">
        <f>_xlfn.XLOOKUP(D3791, dim_channels!A:A, dim_channels!B:B, "Not Found")</f>
        <v>Agoda</v>
      </c>
    </row>
    <row r="3792" spans="1:12" x14ac:dyDescent="0.2">
      <c r="A3792" s="2" t="s">
        <v>4228</v>
      </c>
      <c r="B3792" s="2" t="s">
        <v>73</v>
      </c>
      <c r="C3792" s="2" t="s">
        <v>504</v>
      </c>
      <c r="D3792" s="2" t="s">
        <v>52</v>
      </c>
      <c r="E3792" s="2" t="s">
        <v>34</v>
      </c>
      <c r="F3792" s="2">
        <v>3382.76</v>
      </c>
      <c r="G3792" s="2">
        <v>405.93</v>
      </c>
      <c r="H3792" s="2">
        <v>2976.83</v>
      </c>
      <c r="I3792" s="2" t="s">
        <v>41</v>
      </c>
      <c r="J3792" s="4">
        <v>1.136363178280251</v>
      </c>
      <c r="K3792" t="str">
        <f>_xlfn.XLOOKUP(D3792, dim_channels!A:A, dim_channels!C:C, "Not Found")</f>
        <v>OTA</v>
      </c>
      <c r="L3792" t="str">
        <f>_xlfn.XLOOKUP(D3792, dim_channels!A:A, dim_channels!B:B, "Not Found")</f>
        <v>Agoda</v>
      </c>
    </row>
    <row r="3793" spans="1:12" x14ac:dyDescent="0.2">
      <c r="A3793" s="3" t="s">
        <v>4229</v>
      </c>
      <c r="B3793" s="3" t="s">
        <v>59</v>
      </c>
      <c r="C3793" s="3" t="s">
        <v>70</v>
      </c>
      <c r="D3793" s="3" t="s">
        <v>169</v>
      </c>
      <c r="E3793" s="3" t="s">
        <v>46</v>
      </c>
      <c r="F3793" s="3">
        <v>7381.03</v>
      </c>
      <c r="G3793" s="3">
        <v>1476.21</v>
      </c>
      <c r="H3793" s="3">
        <v>5904.82</v>
      </c>
      <c r="I3793" s="3" t="s">
        <v>29</v>
      </c>
      <c r="J3793" s="5">
        <v>1.250000846765863</v>
      </c>
      <c r="K3793" t="str">
        <f>_xlfn.XLOOKUP(D3793, dim_channels!A:A, dim_channels!C:C, "Not Found")</f>
        <v>GDS</v>
      </c>
      <c r="L3793" t="str">
        <f>_xlfn.XLOOKUP(D3793, dim_channels!A:A, dim_channels!B:B, "Not Found")</f>
        <v>GDS (Amadeus)</v>
      </c>
    </row>
    <row r="3794" spans="1:12" x14ac:dyDescent="0.2">
      <c r="A3794" s="2" t="s">
        <v>4230</v>
      </c>
      <c r="B3794" s="2" t="s">
        <v>783</v>
      </c>
      <c r="C3794" s="2" t="s">
        <v>722</v>
      </c>
      <c r="D3794" s="2" t="s">
        <v>64</v>
      </c>
      <c r="E3794" s="2" t="s">
        <v>34</v>
      </c>
      <c r="F3794" s="2">
        <v>17607.02</v>
      </c>
      <c r="G3794" s="2">
        <v>0</v>
      </c>
      <c r="H3794" s="2">
        <v>17607.02</v>
      </c>
      <c r="I3794" s="2" t="s">
        <v>41</v>
      </c>
      <c r="J3794" s="4">
        <v>1</v>
      </c>
      <c r="K3794" t="str">
        <f>_xlfn.XLOOKUP(D3794, dim_channels!A:A, dim_channels!C:C, "Not Found")</f>
        <v>Direct</v>
      </c>
      <c r="L3794" t="str">
        <f>_xlfn.XLOOKUP(D3794, dim_channels!A:A, dim_channels!B:B, "Not Found")</f>
        <v>Direct Website</v>
      </c>
    </row>
    <row r="3795" spans="1:12" x14ac:dyDescent="0.2">
      <c r="A3795" s="3" t="s">
        <v>4231</v>
      </c>
      <c r="B3795" s="3" t="s">
        <v>329</v>
      </c>
      <c r="C3795" s="3" t="s">
        <v>32</v>
      </c>
      <c r="D3795" s="3" t="s">
        <v>45</v>
      </c>
      <c r="E3795" s="3" t="s">
        <v>46</v>
      </c>
      <c r="F3795" s="3">
        <v>5638.79</v>
      </c>
      <c r="G3795" s="3">
        <v>281.94</v>
      </c>
      <c r="H3795" s="3">
        <v>5356.85</v>
      </c>
      <c r="I3795" s="3" t="s">
        <v>29</v>
      </c>
      <c r="J3795" s="5">
        <v>1.052631677198353</v>
      </c>
      <c r="K3795" t="str">
        <f>_xlfn.XLOOKUP(D3795, dim_channels!A:A, dim_channels!C:C, "Not Found")</f>
        <v>Corporate</v>
      </c>
      <c r="L3795" t="str">
        <f>_xlfn.XLOOKUP(D3795, dim_channels!A:A, dim_channels!B:B, "Not Found")</f>
        <v>Corporate Direct</v>
      </c>
    </row>
    <row r="3796" spans="1:12" x14ac:dyDescent="0.2">
      <c r="A3796" s="2" t="s">
        <v>4232</v>
      </c>
      <c r="B3796" s="2" t="s">
        <v>150</v>
      </c>
      <c r="C3796" s="2" t="s">
        <v>239</v>
      </c>
      <c r="D3796" s="2" t="s">
        <v>64</v>
      </c>
      <c r="E3796" s="2" t="s">
        <v>28</v>
      </c>
      <c r="F3796" s="2">
        <v>2605.73</v>
      </c>
      <c r="G3796" s="2">
        <v>0</v>
      </c>
      <c r="H3796" s="2">
        <v>2605.73</v>
      </c>
      <c r="I3796" s="2" t="s">
        <v>41</v>
      </c>
      <c r="J3796" s="4">
        <v>1</v>
      </c>
      <c r="K3796" t="str">
        <f>_xlfn.XLOOKUP(D3796, dim_channels!A:A, dim_channels!C:C, "Not Found")</f>
        <v>Direct</v>
      </c>
      <c r="L3796" t="str">
        <f>_xlfn.XLOOKUP(D3796, dim_channels!A:A, dim_channels!B:B, "Not Found")</f>
        <v>Direct Website</v>
      </c>
    </row>
    <row r="3797" spans="1:12" x14ac:dyDescent="0.2">
      <c r="A3797" s="3" t="s">
        <v>4233</v>
      </c>
      <c r="B3797" s="3" t="s">
        <v>118</v>
      </c>
      <c r="C3797" s="3" t="s">
        <v>422</v>
      </c>
      <c r="D3797" s="3" t="s">
        <v>206</v>
      </c>
      <c r="E3797" s="3" t="s">
        <v>207</v>
      </c>
      <c r="F3797" s="3">
        <v>9681.27</v>
      </c>
      <c r="G3797" s="3">
        <v>0</v>
      </c>
      <c r="H3797" s="3">
        <v>9681.27</v>
      </c>
      <c r="I3797" s="3" t="s">
        <v>29</v>
      </c>
      <c r="J3797" s="5">
        <v>1</v>
      </c>
      <c r="K3797" t="str">
        <f>_xlfn.XLOOKUP(D3797, dim_channels!A:A, dim_channels!C:C, "Not Found")</f>
        <v>Direct</v>
      </c>
      <c r="L3797" t="str">
        <f>_xlfn.XLOOKUP(D3797, dim_channels!A:A, dim_channels!B:B, "Not Found")</f>
        <v>Walk-in</v>
      </c>
    </row>
    <row r="3798" spans="1:12" x14ac:dyDescent="0.2">
      <c r="A3798" s="2" t="s">
        <v>4234</v>
      </c>
      <c r="B3798" s="2" t="s">
        <v>396</v>
      </c>
      <c r="C3798" s="2" t="s">
        <v>478</v>
      </c>
      <c r="D3798" s="2" t="s">
        <v>52</v>
      </c>
      <c r="E3798" s="2" t="s">
        <v>60</v>
      </c>
      <c r="F3798" s="2">
        <v>5713.35</v>
      </c>
      <c r="G3798" s="2">
        <v>0</v>
      </c>
      <c r="H3798" s="2">
        <v>5713.35</v>
      </c>
      <c r="I3798" s="2" t="s">
        <v>41</v>
      </c>
      <c r="J3798" s="4">
        <v>1</v>
      </c>
      <c r="K3798" t="str">
        <f>_xlfn.XLOOKUP(D3798, dim_channels!A:A, dim_channels!C:C, "Not Found")</f>
        <v>OTA</v>
      </c>
      <c r="L3798" t="str">
        <f>_xlfn.XLOOKUP(D3798, dim_channels!A:A, dim_channels!B:B, "Not Found")</f>
        <v>Agoda</v>
      </c>
    </row>
    <row r="3799" spans="1:12" x14ac:dyDescent="0.2">
      <c r="A3799" s="3" t="s">
        <v>4235</v>
      </c>
      <c r="B3799" s="3" t="s">
        <v>634</v>
      </c>
      <c r="C3799" s="3" t="s">
        <v>31</v>
      </c>
      <c r="D3799" s="3" t="s">
        <v>33</v>
      </c>
      <c r="E3799" s="3" t="s">
        <v>60</v>
      </c>
      <c r="F3799" s="3">
        <v>20388.669999999998</v>
      </c>
      <c r="G3799" s="3">
        <v>0</v>
      </c>
      <c r="H3799" s="3">
        <v>20388.669999999998</v>
      </c>
      <c r="I3799" s="3" t="s">
        <v>41</v>
      </c>
      <c r="J3799" s="5">
        <v>1</v>
      </c>
      <c r="K3799" t="str">
        <f>_xlfn.XLOOKUP(D3799, dim_channels!A:A, dim_channels!C:C, "Not Found")</f>
        <v>OTA</v>
      </c>
      <c r="L3799" t="str">
        <f>_xlfn.XLOOKUP(D3799, dim_channels!A:A, dim_channels!B:B, "Not Found")</f>
        <v>Booking.com</v>
      </c>
    </row>
    <row r="3800" spans="1:12" x14ac:dyDescent="0.2">
      <c r="A3800" s="2" t="s">
        <v>4236</v>
      </c>
      <c r="B3800" s="2" t="s">
        <v>141</v>
      </c>
      <c r="C3800" s="2" t="s">
        <v>1021</v>
      </c>
      <c r="D3800" s="2" t="s">
        <v>33</v>
      </c>
      <c r="E3800" s="2" t="s">
        <v>28</v>
      </c>
      <c r="F3800" s="2">
        <v>2860.58</v>
      </c>
      <c r="G3800" s="2">
        <v>429.09</v>
      </c>
      <c r="H3800" s="2">
        <v>2431.4899999999998</v>
      </c>
      <c r="I3800" s="2" t="s">
        <v>29</v>
      </c>
      <c r="J3800" s="4">
        <v>1.176472039778079</v>
      </c>
      <c r="K3800" t="str">
        <f>_xlfn.XLOOKUP(D3800, dim_channels!A:A, dim_channels!C:C, "Not Found")</f>
        <v>OTA</v>
      </c>
      <c r="L3800" t="str">
        <f>_xlfn.XLOOKUP(D3800, dim_channels!A:A, dim_channels!B:B, "Not Found")</f>
        <v>Booking.com</v>
      </c>
    </row>
    <row r="3801" spans="1:12" x14ac:dyDescent="0.2">
      <c r="A3801" s="3" t="s">
        <v>4237</v>
      </c>
      <c r="B3801" s="3" t="s">
        <v>283</v>
      </c>
      <c r="C3801" s="3" t="s">
        <v>504</v>
      </c>
      <c r="D3801" s="3" t="s">
        <v>45</v>
      </c>
      <c r="E3801" s="3" t="s">
        <v>89</v>
      </c>
      <c r="F3801" s="3">
        <v>6453.57</v>
      </c>
      <c r="G3801" s="3">
        <v>0</v>
      </c>
      <c r="H3801" s="3">
        <v>6453.57</v>
      </c>
      <c r="I3801" s="3" t="s">
        <v>29</v>
      </c>
      <c r="J3801" s="5">
        <v>1</v>
      </c>
      <c r="K3801" t="str">
        <f>_xlfn.XLOOKUP(D3801, dim_channels!A:A, dim_channels!C:C, "Not Found")</f>
        <v>Corporate</v>
      </c>
      <c r="L3801" t="str">
        <f>_xlfn.XLOOKUP(D3801, dim_channels!A:A, dim_channels!B:B, "Not Found")</f>
        <v>Corporate Direct</v>
      </c>
    </row>
    <row r="3802" spans="1:12" x14ac:dyDescent="0.2">
      <c r="A3802" s="2" t="s">
        <v>4238</v>
      </c>
      <c r="B3802" s="2" t="s">
        <v>1278</v>
      </c>
      <c r="C3802" s="2" t="s">
        <v>229</v>
      </c>
      <c r="D3802" s="2" t="s">
        <v>169</v>
      </c>
      <c r="E3802" s="2" t="s">
        <v>46</v>
      </c>
      <c r="F3802" s="2">
        <v>6114.3</v>
      </c>
      <c r="G3802" s="2">
        <v>1222.8599999999999</v>
      </c>
      <c r="H3802" s="2">
        <v>4891.4399999999996</v>
      </c>
      <c r="I3802" s="2" t="s">
        <v>56</v>
      </c>
      <c r="J3802" s="4">
        <v>1.25</v>
      </c>
      <c r="K3802" t="str">
        <f>_xlfn.XLOOKUP(D3802, dim_channels!A:A, dim_channels!C:C, "Not Found")</f>
        <v>GDS</v>
      </c>
      <c r="L3802" t="str">
        <f>_xlfn.XLOOKUP(D3802, dim_channels!A:A, dim_channels!B:B, "Not Found")</f>
        <v>GDS (Amadeus)</v>
      </c>
    </row>
    <row r="3803" spans="1:12" x14ac:dyDescent="0.2">
      <c r="A3803" s="3" t="s">
        <v>4239</v>
      </c>
      <c r="B3803" s="3" t="s">
        <v>297</v>
      </c>
      <c r="C3803" s="3" t="s">
        <v>69</v>
      </c>
      <c r="D3803" s="3" t="s">
        <v>64</v>
      </c>
      <c r="E3803" s="3" t="s">
        <v>28</v>
      </c>
      <c r="F3803" s="3">
        <v>10982.78</v>
      </c>
      <c r="G3803" s="3">
        <v>0</v>
      </c>
      <c r="H3803" s="3">
        <v>10982.78</v>
      </c>
      <c r="I3803" s="3" t="s">
        <v>29</v>
      </c>
      <c r="J3803" s="5">
        <v>1</v>
      </c>
      <c r="K3803" t="str">
        <f>_xlfn.XLOOKUP(D3803, dim_channels!A:A, dim_channels!C:C, "Not Found")</f>
        <v>Direct</v>
      </c>
      <c r="L3803" t="str">
        <f>_xlfn.XLOOKUP(D3803, dim_channels!A:A, dim_channels!B:B, "Not Found")</f>
        <v>Direct Website</v>
      </c>
    </row>
    <row r="3804" spans="1:12" x14ac:dyDescent="0.2">
      <c r="A3804" s="2" t="s">
        <v>4240</v>
      </c>
      <c r="B3804" s="2" t="s">
        <v>106</v>
      </c>
      <c r="C3804" s="2" t="s">
        <v>59</v>
      </c>
      <c r="D3804" s="2" t="s">
        <v>52</v>
      </c>
      <c r="E3804" s="2" t="s">
        <v>34</v>
      </c>
      <c r="F3804" s="2">
        <v>8569.93</v>
      </c>
      <c r="G3804" s="2">
        <v>1028.3900000000001</v>
      </c>
      <c r="H3804" s="2">
        <v>7541.54</v>
      </c>
      <c r="I3804" s="2" t="s">
        <v>56</v>
      </c>
      <c r="J3804" s="4">
        <v>1.136363395274705</v>
      </c>
      <c r="K3804" t="str">
        <f>_xlfn.XLOOKUP(D3804, dim_channels!A:A, dim_channels!C:C, "Not Found")</f>
        <v>OTA</v>
      </c>
      <c r="L3804" t="str">
        <f>_xlfn.XLOOKUP(D3804, dim_channels!A:A, dim_channels!B:B, "Not Found")</f>
        <v>Agoda</v>
      </c>
    </row>
    <row r="3805" spans="1:12" x14ac:dyDescent="0.2">
      <c r="A3805" s="3" t="s">
        <v>4241</v>
      </c>
      <c r="B3805" s="3" t="s">
        <v>104</v>
      </c>
      <c r="C3805" s="3" t="s">
        <v>104</v>
      </c>
      <c r="D3805" s="3" t="s">
        <v>169</v>
      </c>
      <c r="E3805" s="3" t="s">
        <v>46</v>
      </c>
      <c r="F3805" s="3">
        <v>2612.11</v>
      </c>
      <c r="G3805" s="3">
        <v>522.41999999999996</v>
      </c>
      <c r="H3805" s="3">
        <v>2089.69</v>
      </c>
      <c r="I3805" s="3" t="s">
        <v>29</v>
      </c>
      <c r="J3805" s="5">
        <v>1.249998803650302</v>
      </c>
      <c r="K3805" t="str">
        <f>_xlfn.XLOOKUP(D3805, dim_channels!A:A, dim_channels!C:C, "Not Found")</f>
        <v>GDS</v>
      </c>
      <c r="L3805" t="str">
        <f>_xlfn.XLOOKUP(D3805, dim_channels!A:A, dim_channels!B:B, "Not Found")</f>
        <v>GDS (Amadeus)</v>
      </c>
    </row>
    <row r="3806" spans="1:12" x14ac:dyDescent="0.2">
      <c r="A3806" s="2" t="s">
        <v>4242</v>
      </c>
      <c r="B3806" s="2" t="s">
        <v>100</v>
      </c>
      <c r="C3806" s="2" t="s">
        <v>448</v>
      </c>
      <c r="D3806" s="2" t="s">
        <v>114</v>
      </c>
      <c r="E3806" s="2" t="s">
        <v>46</v>
      </c>
      <c r="F3806" s="2">
        <v>6536.69</v>
      </c>
      <c r="G3806" s="2">
        <v>653.66999999999996</v>
      </c>
      <c r="H3806" s="2">
        <v>5883.02</v>
      </c>
      <c r="I3806" s="2" t="s">
        <v>29</v>
      </c>
      <c r="J3806" s="4">
        <v>1.1111112999785819</v>
      </c>
      <c r="K3806" t="str">
        <f>_xlfn.XLOOKUP(D3806, dim_channels!A:A, dim_channels!C:C, "Not Found")</f>
        <v>Offline</v>
      </c>
      <c r="L3806" t="str">
        <f>_xlfn.XLOOKUP(D3806, dim_channels!A:A, dim_channels!B:B, "Not Found")</f>
        <v>Travel Agency</v>
      </c>
    </row>
    <row r="3807" spans="1:12" x14ac:dyDescent="0.2">
      <c r="A3807" s="3" t="s">
        <v>4243</v>
      </c>
      <c r="B3807" s="3" t="s">
        <v>212</v>
      </c>
      <c r="C3807" s="3" t="s">
        <v>222</v>
      </c>
      <c r="D3807" s="3" t="s">
        <v>33</v>
      </c>
      <c r="E3807" s="3" t="s">
        <v>28</v>
      </c>
      <c r="F3807" s="3">
        <v>2731.14</v>
      </c>
      <c r="G3807" s="3">
        <v>409.67</v>
      </c>
      <c r="H3807" s="3">
        <v>2321.4699999999998</v>
      </c>
      <c r="I3807" s="3" t="s">
        <v>29</v>
      </c>
      <c r="J3807" s="5">
        <v>1.1764700814570079</v>
      </c>
      <c r="K3807" t="str">
        <f>_xlfn.XLOOKUP(D3807, dim_channels!A:A, dim_channels!C:C, "Not Found")</f>
        <v>OTA</v>
      </c>
      <c r="L3807" t="str">
        <f>_xlfn.XLOOKUP(D3807, dim_channels!A:A, dim_channels!B:B, "Not Found")</f>
        <v>Booking.com</v>
      </c>
    </row>
    <row r="3808" spans="1:12" x14ac:dyDescent="0.2">
      <c r="A3808" s="2" t="s">
        <v>4244</v>
      </c>
      <c r="B3808" s="2" t="s">
        <v>983</v>
      </c>
      <c r="C3808" s="2" t="s">
        <v>472</v>
      </c>
      <c r="D3808" s="2" t="s">
        <v>45</v>
      </c>
      <c r="E3808" s="2" t="s">
        <v>46</v>
      </c>
      <c r="F3808" s="2">
        <v>10760.11</v>
      </c>
      <c r="G3808" s="2">
        <v>538.01</v>
      </c>
      <c r="H3808" s="2">
        <v>10222.1</v>
      </c>
      <c r="I3808" s="2" t="s">
        <v>56</v>
      </c>
      <c r="J3808" s="4">
        <v>1.0526320423396369</v>
      </c>
      <c r="K3808" t="str">
        <f>_xlfn.XLOOKUP(D3808, dim_channels!A:A, dim_channels!C:C, "Not Found")</f>
        <v>Corporate</v>
      </c>
      <c r="L3808" t="str">
        <f>_xlfn.XLOOKUP(D3808, dim_channels!A:A, dim_channels!B:B, "Not Found")</f>
        <v>Corporate Direct</v>
      </c>
    </row>
    <row r="3809" spans="1:12" x14ac:dyDescent="0.2">
      <c r="A3809" s="3" t="s">
        <v>4245</v>
      </c>
      <c r="B3809" s="3" t="s">
        <v>410</v>
      </c>
      <c r="C3809" s="3" t="s">
        <v>608</v>
      </c>
      <c r="D3809" s="3" t="s">
        <v>33</v>
      </c>
      <c r="E3809" s="3" t="s">
        <v>28</v>
      </c>
      <c r="F3809" s="3">
        <v>2869.04</v>
      </c>
      <c r="G3809" s="3">
        <v>430.36</v>
      </c>
      <c r="H3809" s="3">
        <v>2438.6799999999998</v>
      </c>
      <c r="I3809" s="3" t="s">
        <v>29</v>
      </c>
      <c r="J3809" s="5">
        <v>1.1764725179195299</v>
      </c>
      <c r="K3809" t="str">
        <f>_xlfn.XLOOKUP(D3809, dim_channels!A:A, dim_channels!C:C, "Not Found")</f>
        <v>OTA</v>
      </c>
      <c r="L3809" t="str">
        <f>_xlfn.XLOOKUP(D3809, dim_channels!A:A, dim_channels!B:B, "Not Found")</f>
        <v>Booking.com</v>
      </c>
    </row>
    <row r="3810" spans="1:12" x14ac:dyDescent="0.2">
      <c r="A3810" s="2" t="s">
        <v>4246</v>
      </c>
      <c r="B3810" s="2" t="s">
        <v>156</v>
      </c>
      <c r="C3810" s="2" t="s">
        <v>463</v>
      </c>
      <c r="D3810" s="2" t="s">
        <v>52</v>
      </c>
      <c r="E3810" s="2" t="s">
        <v>60</v>
      </c>
      <c r="F3810" s="2">
        <v>15820.88</v>
      </c>
      <c r="G3810" s="2">
        <v>0</v>
      </c>
      <c r="H3810" s="2">
        <v>15820.88</v>
      </c>
      <c r="I3810" s="2" t="s">
        <v>29</v>
      </c>
      <c r="J3810" s="4">
        <v>1</v>
      </c>
      <c r="K3810" t="str">
        <f>_xlfn.XLOOKUP(D3810, dim_channels!A:A, dim_channels!C:C, "Not Found")</f>
        <v>OTA</v>
      </c>
      <c r="L3810" t="str">
        <f>_xlfn.XLOOKUP(D3810, dim_channels!A:A, dim_channels!B:B, "Not Found")</f>
        <v>Agoda</v>
      </c>
    </row>
    <row r="3811" spans="1:12" x14ac:dyDescent="0.2">
      <c r="A3811" s="3" t="s">
        <v>4247</v>
      </c>
      <c r="B3811" s="3" t="s">
        <v>669</v>
      </c>
      <c r="C3811" s="3" t="s">
        <v>614</v>
      </c>
      <c r="D3811" s="3" t="s">
        <v>114</v>
      </c>
      <c r="E3811" s="3" t="s">
        <v>46</v>
      </c>
      <c r="F3811" s="3">
        <v>17742.990000000002</v>
      </c>
      <c r="G3811" s="3">
        <v>1774.3</v>
      </c>
      <c r="H3811" s="3">
        <v>15968.69</v>
      </c>
      <c r="I3811" s="3" t="s">
        <v>29</v>
      </c>
      <c r="J3811" s="5">
        <v>1.111111180691716</v>
      </c>
      <c r="K3811" t="str">
        <f>_xlfn.XLOOKUP(D3811, dim_channels!A:A, dim_channels!C:C, "Not Found")</f>
        <v>Offline</v>
      </c>
      <c r="L3811" t="str">
        <f>_xlfn.XLOOKUP(D3811, dim_channels!A:A, dim_channels!B:B, "Not Found")</f>
        <v>Travel Agency</v>
      </c>
    </row>
    <row r="3812" spans="1:12" x14ac:dyDescent="0.2">
      <c r="A3812" s="2" t="s">
        <v>4248</v>
      </c>
      <c r="B3812" s="2" t="s">
        <v>72</v>
      </c>
      <c r="C3812" s="2" t="s">
        <v>176</v>
      </c>
      <c r="D3812" s="2" t="s">
        <v>33</v>
      </c>
      <c r="E3812" s="2" t="s">
        <v>34</v>
      </c>
      <c r="F3812" s="2">
        <v>13656.67</v>
      </c>
      <c r="G3812" s="2">
        <v>2048.5</v>
      </c>
      <c r="H3812" s="2">
        <v>11608.17</v>
      </c>
      <c r="I3812" s="2" t="s">
        <v>29</v>
      </c>
      <c r="J3812" s="4">
        <v>1.1764705375610449</v>
      </c>
      <c r="K3812" t="str">
        <f>_xlfn.XLOOKUP(D3812, dim_channels!A:A, dim_channels!C:C, "Not Found")</f>
        <v>OTA</v>
      </c>
      <c r="L3812" t="str">
        <f>_xlfn.XLOOKUP(D3812, dim_channels!A:A, dim_channels!B:B, "Not Found")</f>
        <v>Booking.com</v>
      </c>
    </row>
    <row r="3813" spans="1:12" x14ac:dyDescent="0.2">
      <c r="A3813" s="3" t="s">
        <v>4249</v>
      </c>
      <c r="B3813" s="3" t="s">
        <v>244</v>
      </c>
      <c r="C3813" s="3" t="s">
        <v>126</v>
      </c>
      <c r="D3813" s="3" t="s">
        <v>27</v>
      </c>
      <c r="E3813" s="3" t="s">
        <v>60</v>
      </c>
      <c r="F3813" s="3">
        <v>5669.36</v>
      </c>
      <c r="G3813" s="3">
        <v>0</v>
      </c>
      <c r="H3813" s="3">
        <v>5669.36</v>
      </c>
      <c r="I3813" s="3" t="s">
        <v>41</v>
      </c>
      <c r="J3813" s="5">
        <v>1</v>
      </c>
      <c r="K3813" t="str">
        <f>_xlfn.XLOOKUP(D3813, dim_channels!A:A, dim_channels!C:C, "Not Found")</f>
        <v>OTA</v>
      </c>
      <c r="L3813" t="str">
        <f>_xlfn.XLOOKUP(D3813, dim_channels!A:A, dim_channels!B:B, "Not Found")</f>
        <v>Expedia</v>
      </c>
    </row>
    <row r="3814" spans="1:12" x14ac:dyDescent="0.2">
      <c r="A3814" s="2" t="s">
        <v>4250</v>
      </c>
      <c r="B3814" s="2" t="s">
        <v>603</v>
      </c>
      <c r="C3814" s="2" t="s">
        <v>124</v>
      </c>
      <c r="D3814" s="2" t="s">
        <v>52</v>
      </c>
      <c r="E3814" s="2" t="s">
        <v>34</v>
      </c>
      <c r="F3814" s="2">
        <v>5526.05</v>
      </c>
      <c r="G3814" s="2">
        <v>663.13</v>
      </c>
      <c r="H3814" s="2">
        <v>4862.92</v>
      </c>
      <c r="I3814" s="2" t="s">
        <v>29</v>
      </c>
      <c r="J3814" s="4">
        <v>1.13636457108075</v>
      </c>
      <c r="K3814" t="str">
        <f>_xlfn.XLOOKUP(D3814, dim_channels!A:A, dim_channels!C:C, "Not Found")</f>
        <v>OTA</v>
      </c>
      <c r="L3814" t="str">
        <f>_xlfn.XLOOKUP(D3814, dim_channels!A:A, dim_channels!B:B, "Not Found")</f>
        <v>Agoda</v>
      </c>
    </row>
    <row r="3815" spans="1:12" x14ac:dyDescent="0.2">
      <c r="A3815" s="3" t="s">
        <v>4251</v>
      </c>
      <c r="B3815" s="3" t="s">
        <v>630</v>
      </c>
      <c r="C3815" s="3" t="s">
        <v>219</v>
      </c>
      <c r="D3815" s="3" t="s">
        <v>169</v>
      </c>
      <c r="E3815" s="3" t="s">
        <v>46</v>
      </c>
      <c r="F3815" s="3">
        <v>11428.13</v>
      </c>
      <c r="G3815" s="3">
        <v>2285.63</v>
      </c>
      <c r="H3815" s="3">
        <v>9142.5</v>
      </c>
      <c r="I3815" s="3" t="s">
        <v>29</v>
      </c>
      <c r="J3815" s="5">
        <v>1.2500005468963631</v>
      </c>
      <c r="K3815" t="str">
        <f>_xlfn.XLOOKUP(D3815, dim_channels!A:A, dim_channels!C:C, "Not Found")</f>
        <v>GDS</v>
      </c>
      <c r="L3815" t="str">
        <f>_xlfn.XLOOKUP(D3815, dim_channels!A:A, dim_channels!B:B, "Not Found")</f>
        <v>GDS (Amadeus)</v>
      </c>
    </row>
    <row r="3816" spans="1:12" x14ac:dyDescent="0.2">
      <c r="A3816" s="2" t="s">
        <v>4252</v>
      </c>
      <c r="B3816" s="2" t="s">
        <v>405</v>
      </c>
      <c r="C3816" s="2" t="s">
        <v>1623</v>
      </c>
      <c r="D3816" s="2" t="s">
        <v>27</v>
      </c>
      <c r="E3816" s="2" t="s">
        <v>28</v>
      </c>
      <c r="F3816" s="2">
        <v>3828.7</v>
      </c>
      <c r="G3816" s="2">
        <v>689.17</v>
      </c>
      <c r="H3816" s="2">
        <v>3139.53</v>
      </c>
      <c r="I3816" s="2" t="s">
        <v>41</v>
      </c>
      <c r="J3816" s="4">
        <v>1.219513748873239</v>
      </c>
      <c r="K3816" t="str">
        <f>_xlfn.XLOOKUP(D3816, dim_channels!A:A, dim_channels!C:C, "Not Found")</f>
        <v>OTA</v>
      </c>
      <c r="L3816" t="str">
        <f>_xlfn.XLOOKUP(D3816, dim_channels!A:A, dim_channels!B:B, "Not Found")</f>
        <v>Expedia</v>
      </c>
    </row>
    <row r="3817" spans="1:12" x14ac:dyDescent="0.2">
      <c r="A3817" s="3" t="s">
        <v>4253</v>
      </c>
      <c r="B3817" s="3" t="s">
        <v>151</v>
      </c>
      <c r="C3817" s="3" t="s">
        <v>118</v>
      </c>
      <c r="D3817" s="3" t="s">
        <v>64</v>
      </c>
      <c r="E3817" s="3" t="s">
        <v>115</v>
      </c>
      <c r="F3817" s="3">
        <v>12409.68</v>
      </c>
      <c r="G3817" s="3">
        <v>0</v>
      </c>
      <c r="H3817" s="3">
        <v>12409.68</v>
      </c>
      <c r="I3817" s="3" t="s">
        <v>41</v>
      </c>
      <c r="J3817" s="5">
        <v>1</v>
      </c>
      <c r="K3817" t="str">
        <f>_xlfn.XLOOKUP(D3817, dim_channels!A:A, dim_channels!C:C, "Not Found")</f>
        <v>Direct</v>
      </c>
      <c r="L3817" t="str">
        <f>_xlfn.XLOOKUP(D3817, dim_channels!A:A, dim_channels!B:B, "Not Found")</f>
        <v>Direct Website</v>
      </c>
    </row>
    <row r="3818" spans="1:12" x14ac:dyDescent="0.2">
      <c r="A3818" s="2" t="s">
        <v>4254</v>
      </c>
      <c r="B3818" s="2" t="s">
        <v>97</v>
      </c>
      <c r="C3818" s="2" t="s">
        <v>787</v>
      </c>
      <c r="D3818" s="2" t="s">
        <v>206</v>
      </c>
      <c r="E3818" s="2" t="s">
        <v>207</v>
      </c>
      <c r="F3818" s="2">
        <v>15595.01</v>
      </c>
      <c r="G3818" s="2">
        <v>0</v>
      </c>
      <c r="H3818" s="2">
        <v>15595.01</v>
      </c>
      <c r="I3818" s="2" t="s">
        <v>29</v>
      </c>
      <c r="J3818" s="4">
        <v>1</v>
      </c>
      <c r="K3818" t="str">
        <f>_xlfn.XLOOKUP(D3818, dim_channels!A:A, dim_channels!C:C, "Not Found")</f>
        <v>Direct</v>
      </c>
      <c r="L3818" t="str">
        <f>_xlfn.XLOOKUP(D3818, dim_channels!A:A, dim_channels!B:B, "Not Found")</f>
        <v>Walk-in</v>
      </c>
    </row>
    <row r="3819" spans="1:12" x14ac:dyDescent="0.2">
      <c r="A3819" s="3" t="s">
        <v>4255</v>
      </c>
      <c r="B3819" s="3" t="s">
        <v>376</v>
      </c>
      <c r="C3819" s="3" t="s">
        <v>612</v>
      </c>
      <c r="D3819" s="3" t="s">
        <v>64</v>
      </c>
      <c r="E3819" s="3" t="s">
        <v>28</v>
      </c>
      <c r="F3819" s="3">
        <v>5461.22</v>
      </c>
      <c r="G3819" s="3">
        <v>0</v>
      </c>
      <c r="H3819" s="3">
        <v>5461.22</v>
      </c>
      <c r="I3819" s="3" t="s">
        <v>29</v>
      </c>
      <c r="J3819" s="5">
        <v>1</v>
      </c>
      <c r="K3819" t="str">
        <f>_xlfn.XLOOKUP(D3819, dim_channels!A:A, dim_channels!C:C, "Not Found")</f>
        <v>Direct</v>
      </c>
      <c r="L3819" t="str">
        <f>_xlfn.XLOOKUP(D3819, dim_channels!A:A, dim_channels!B:B, "Not Found")</f>
        <v>Direct Website</v>
      </c>
    </row>
    <row r="3820" spans="1:12" x14ac:dyDescent="0.2">
      <c r="A3820" s="2" t="s">
        <v>4256</v>
      </c>
      <c r="B3820" s="2" t="s">
        <v>875</v>
      </c>
      <c r="C3820" s="2" t="s">
        <v>262</v>
      </c>
      <c r="D3820" s="2" t="s">
        <v>33</v>
      </c>
      <c r="E3820" s="2" t="s">
        <v>60</v>
      </c>
      <c r="F3820" s="2">
        <v>5310.37</v>
      </c>
      <c r="G3820" s="2">
        <v>0</v>
      </c>
      <c r="H3820" s="2">
        <v>5310.37</v>
      </c>
      <c r="I3820" s="2" t="s">
        <v>29</v>
      </c>
      <c r="J3820" s="4">
        <v>1</v>
      </c>
      <c r="K3820" t="str">
        <f>_xlfn.XLOOKUP(D3820, dim_channels!A:A, dim_channels!C:C, "Not Found")</f>
        <v>OTA</v>
      </c>
      <c r="L3820" t="str">
        <f>_xlfn.XLOOKUP(D3820, dim_channels!A:A, dim_channels!B:B, "Not Found")</f>
        <v>Booking.com</v>
      </c>
    </row>
    <row r="3821" spans="1:12" x14ac:dyDescent="0.2">
      <c r="A3821" s="3" t="s">
        <v>4257</v>
      </c>
      <c r="B3821" s="3" t="s">
        <v>724</v>
      </c>
      <c r="C3821" s="3" t="s">
        <v>789</v>
      </c>
      <c r="D3821" s="3" t="s">
        <v>45</v>
      </c>
      <c r="E3821" s="3" t="s">
        <v>89</v>
      </c>
      <c r="F3821" s="3">
        <v>10490.77</v>
      </c>
      <c r="G3821" s="3">
        <v>0</v>
      </c>
      <c r="H3821" s="3">
        <v>10490.77</v>
      </c>
      <c r="I3821" s="3" t="s">
        <v>56</v>
      </c>
      <c r="J3821" s="5">
        <v>1</v>
      </c>
      <c r="K3821" t="str">
        <f>_xlfn.XLOOKUP(D3821, dim_channels!A:A, dim_channels!C:C, "Not Found")</f>
        <v>Corporate</v>
      </c>
      <c r="L3821" t="str">
        <f>_xlfn.XLOOKUP(D3821, dim_channels!A:A, dim_channels!B:B, "Not Found")</f>
        <v>Corporate Direct</v>
      </c>
    </row>
    <row r="3822" spans="1:12" x14ac:dyDescent="0.2">
      <c r="A3822" s="2" t="s">
        <v>4258</v>
      </c>
      <c r="B3822" s="2" t="s">
        <v>183</v>
      </c>
      <c r="C3822" s="2" t="s">
        <v>195</v>
      </c>
      <c r="D3822" s="2" t="s">
        <v>33</v>
      </c>
      <c r="E3822" s="2" t="s">
        <v>34</v>
      </c>
      <c r="F3822" s="2">
        <v>3404.34</v>
      </c>
      <c r="G3822" s="2">
        <v>510.65</v>
      </c>
      <c r="H3822" s="2">
        <v>2893.69</v>
      </c>
      <c r="I3822" s="2" t="s">
        <v>29</v>
      </c>
      <c r="J3822" s="4">
        <v>1.1764701816711529</v>
      </c>
      <c r="K3822" t="str">
        <f>_xlfn.XLOOKUP(D3822, dim_channels!A:A, dim_channels!C:C, "Not Found")</f>
        <v>OTA</v>
      </c>
      <c r="L3822" t="str">
        <f>_xlfn.XLOOKUP(D3822, dim_channels!A:A, dim_channels!B:B, "Not Found")</f>
        <v>Booking.com</v>
      </c>
    </row>
    <row r="3823" spans="1:12" x14ac:dyDescent="0.2">
      <c r="A3823" s="3" t="s">
        <v>4259</v>
      </c>
      <c r="B3823" s="3" t="s">
        <v>376</v>
      </c>
      <c r="C3823" s="3" t="s">
        <v>178</v>
      </c>
      <c r="D3823" s="3" t="s">
        <v>52</v>
      </c>
      <c r="E3823" s="3" t="s">
        <v>60</v>
      </c>
      <c r="F3823" s="3">
        <v>2813.92</v>
      </c>
      <c r="G3823" s="3">
        <v>0</v>
      </c>
      <c r="H3823" s="3">
        <v>2813.92</v>
      </c>
      <c r="I3823" s="3" t="s">
        <v>56</v>
      </c>
      <c r="J3823" s="5">
        <v>1</v>
      </c>
      <c r="K3823" t="str">
        <f>_xlfn.XLOOKUP(D3823, dim_channels!A:A, dim_channels!C:C, "Not Found")</f>
        <v>OTA</v>
      </c>
      <c r="L3823" t="str">
        <f>_xlfn.XLOOKUP(D3823, dim_channels!A:A, dim_channels!B:B, "Not Found")</f>
        <v>Agoda</v>
      </c>
    </row>
    <row r="3824" spans="1:12" x14ac:dyDescent="0.2">
      <c r="A3824" s="2" t="s">
        <v>4260</v>
      </c>
      <c r="B3824" s="2" t="s">
        <v>139</v>
      </c>
      <c r="C3824" s="2" t="s">
        <v>348</v>
      </c>
      <c r="D3824" s="2" t="s">
        <v>27</v>
      </c>
      <c r="E3824" s="2" t="s">
        <v>28</v>
      </c>
      <c r="F3824" s="2">
        <v>15093.18</v>
      </c>
      <c r="G3824" s="2">
        <v>2716.77</v>
      </c>
      <c r="H3824" s="2">
        <v>12376.41</v>
      </c>
      <c r="I3824" s="2" t="s">
        <v>29</v>
      </c>
      <c r="J3824" s="4">
        <v>1.2195119586374401</v>
      </c>
      <c r="K3824" t="str">
        <f>_xlfn.XLOOKUP(D3824, dim_channels!A:A, dim_channels!C:C, "Not Found")</f>
        <v>OTA</v>
      </c>
      <c r="L3824" t="str">
        <f>_xlfn.XLOOKUP(D3824, dim_channels!A:A, dim_channels!B:B, "Not Found")</f>
        <v>Expedia</v>
      </c>
    </row>
    <row r="3825" spans="1:12" x14ac:dyDescent="0.2">
      <c r="A3825" s="3" t="s">
        <v>4261</v>
      </c>
      <c r="B3825" s="3" t="s">
        <v>504</v>
      </c>
      <c r="C3825" s="3" t="s">
        <v>504</v>
      </c>
      <c r="D3825" s="3" t="s">
        <v>27</v>
      </c>
      <c r="E3825" s="3" t="s">
        <v>60</v>
      </c>
      <c r="F3825" s="3">
        <v>4337.55</v>
      </c>
      <c r="G3825" s="3">
        <v>0</v>
      </c>
      <c r="H3825" s="3">
        <v>4337.55</v>
      </c>
      <c r="I3825" s="3" t="s">
        <v>41</v>
      </c>
      <c r="J3825" s="5">
        <v>1</v>
      </c>
      <c r="K3825" t="str">
        <f>_xlfn.XLOOKUP(D3825, dim_channels!A:A, dim_channels!C:C, "Not Found")</f>
        <v>OTA</v>
      </c>
      <c r="L3825" t="str">
        <f>_xlfn.XLOOKUP(D3825, dim_channels!A:A, dim_channels!B:B, "Not Found")</f>
        <v>Expedia</v>
      </c>
    </row>
    <row r="3826" spans="1:12" x14ac:dyDescent="0.2">
      <c r="A3826" s="2" t="s">
        <v>4262</v>
      </c>
      <c r="B3826" s="2" t="s">
        <v>505</v>
      </c>
      <c r="C3826" s="2" t="s">
        <v>729</v>
      </c>
      <c r="D3826" s="2" t="s">
        <v>33</v>
      </c>
      <c r="E3826" s="2" t="s">
        <v>34</v>
      </c>
      <c r="F3826" s="2">
        <v>28224.59</v>
      </c>
      <c r="G3826" s="2">
        <v>4233.6899999999996</v>
      </c>
      <c r="H3826" s="2">
        <v>23990.9</v>
      </c>
      <c r="I3826" s="2" t="s">
        <v>29</v>
      </c>
      <c r="J3826" s="4">
        <v>1.176470661792596</v>
      </c>
      <c r="K3826" t="str">
        <f>_xlfn.XLOOKUP(D3826, dim_channels!A:A, dim_channels!C:C, "Not Found")</f>
        <v>OTA</v>
      </c>
      <c r="L3826" t="str">
        <f>_xlfn.XLOOKUP(D3826, dim_channels!A:A, dim_channels!B:B, "Not Found")</f>
        <v>Booking.com</v>
      </c>
    </row>
    <row r="3827" spans="1:12" x14ac:dyDescent="0.2">
      <c r="A3827" s="3" t="s">
        <v>4263</v>
      </c>
      <c r="B3827" s="3" t="s">
        <v>602</v>
      </c>
      <c r="C3827" s="3" t="s">
        <v>475</v>
      </c>
      <c r="D3827" s="3" t="s">
        <v>45</v>
      </c>
      <c r="E3827" s="3" t="s">
        <v>89</v>
      </c>
      <c r="F3827" s="3">
        <v>13462.1</v>
      </c>
      <c r="G3827" s="3">
        <v>0</v>
      </c>
      <c r="H3827" s="3">
        <v>13462.1</v>
      </c>
      <c r="I3827" s="3" t="s">
        <v>29</v>
      </c>
      <c r="J3827" s="5">
        <v>1</v>
      </c>
      <c r="K3827" t="str">
        <f>_xlfn.XLOOKUP(D3827, dim_channels!A:A, dim_channels!C:C, "Not Found")</f>
        <v>Corporate</v>
      </c>
      <c r="L3827" t="str">
        <f>_xlfn.XLOOKUP(D3827, dim_channels!A:A, dim_channels!B:B, "Not Found")</f>
        <v>Corporate Direct</v>
      </c>
    </row>
    <row r="3828" spans="1:12" x14ac:dyDescent="0.2">
      <c r="A3828" s="2" t="s">
        <v>4264</v>
      </c>
      <c r="B3828" s="2" t="s">
        <v>156</v>
      </c>
      <c r="C3828" s="2" t="s">
        <v>769</v>
      </c>
      <c r="D3828" s="2" t="s">
        <v>45</v>
      </c>
      <c r="E3828" s="2" t="s">
        <v>46</v>
      </c>
      <c r="F3828" s="2">
        <v>2871.98</v>
      </c>
      <c r="G3828" s="2">
        <v>143.6</v>
      </c>
      <c r="H3828" s="2">
        <v>2728.38</v>
      </c>
      <c r="I3828" s="2" t="s">
        <v>56</v>
      </c>
      <c r="J3828" s="4">
        <v>1.052631964755643</v>
      </c>
      <c r="K3828" t="str">
        <f>_xlfn.XLOOKUP(D3828, dim_channels!A:A, dim_channels!C:C, "Not Found")</f>
        <v>Corporate</v>
      </c>
      <c r="L3828" t="str">
        <f>_xlfn.XLOOKUP(D3828, dim_channels!A:A, dim_channels!B:B, "Not Found")</f>
        <v>Corporate Direct</v>
      </c>
    </row>
    <row r="3829" spans="1:12" x14ac:dyDescent="0.2">
      <c r="A3829" s="3" t="s">
        <v>4265</v>
      </c>
      <c r="B3829" s="3" t="s">
        <v>478</v>
      </c>
      <c r="C3829" s="3" t="s">
        <v>322</v>
      </c>
      <c r="D3829" s="3" t="s">
        <v>27</v>
      </c>
      <c r="E3829" s="3" t="s">
        <v>60</v>
      </c>
      <c r="F3829" s="3">
        <v>18295.560000000001</v>
      </c>
      <c r="G3829" s="3">
        <v>0</v>
      </c>
      <c r="H3829" s="3">
        <v>18295.560000000001</v>
      </c>
      <c r="I3829" s="3" t="s">
        <v>29</v>
      </c>
      <c r="J3829" s="5">
        <v>1</v>
      </c>
      <c r="K3829" t="str">
        <f>_xlfn.XLOOKUP(D3829, dim_channels!A:A, dim_channels!C:C, "Not Found")</f>
        <v>OTA</v>
      </c>
      <c r="L3829" t="str">
        <f>_xlfn.XLOOKUP(D3829, dim_channels!A:A, dim_channels!B:B, "Not Found")</f>
        <v>Expedia</v>
      </c>
    </row>
    <row r="3830" spans="1:12" x14ac:dyDescent="0.2">
      <c r="A3830" s="2" t="s">
        <v>4266</v>
      </c>
      <c r="B3830" s="2" t="s">
        <v>393</v>
      </c>
      <c r="C3830" s="2" t="s">
        <v>608</v>
      </c>
      <c r="D3830" s="2" t="s">
        <v>64</v>
      </c>
      <c r="E3830" s="2" t="s">
        <v>115</v>
      </c>
      <c r="F3830" s="2">
        <v>23420.63</v>
      </c>
      <c r="G3830" s="2">
        <v>0</v>
      </c>
      <c r="H3830" s="2">
        <v>23420.63</v>
      </c>
      <c r="I3830" s="2" t="s">
        <v>29</v>
      </c>
      <c r="J3830" s="4">
        <v>1</v>
      </c>
      <c r="K3830" t="str">
        <f>_xlfn.XLOOKUP(D3830, dim_channels!A:A, dim_channels!C:C, "Not Found")</f>
        <v>Direct</v>
      </c>
      <c r="L3830" t="str">
        <f>_xlfn.XLOOKUP(D3830, dim_channels!A:A, dim_channels!B:B, "Not Found")</f>
        <v>Direct Website</v>
      </c>
    </row>
    <row r="3831" spans="1:12" x14ac:dyDescent="0.2">
      <c r="A3831" s="3" t="s">
        <v>4267</v>
      </c>
      <c r="B3831" s="3" t="s">
        <v>212</v>
      </c>
      <c r="C3831" s="3" t="s">
        <v>460</v>
      </c>
      <c r="D3831" s="3" t="s">
        <v>27</v>
      </c>
      <c r="E3831" s="3" t="s">
        <v>34</v>
      </c>
      <c r="F3831" s="3">
        <v>20215.099999999999</v>
      </c>
      <c r="G3831" s="3">
        <v>3638.72</v>
      </c>
      <c r="H3831" s="3">
        <v>16576.38</v>
      </c>
      <c r="I3831" s="3" t="s">
        <v>29</v>
      </c>
      <c r="J3831" s="5">
        <v>1.219512342260493</v>
      </c>
      <c r="K3831" t="str">
        <f>_xlfn.XLOOKUP(D3831, dim_channels!A:A, dim_channels!C:C, "Not Found")</f>
        <v>OTA</v>
      </c>
      <c r="L3831" t="str">
        <f>_xlfn.XLOOKUP(D3831, dim_channels!A:A, dim_channels!B:B, "Not Found")</f>
        <v>Expedia</v>
      </c>
    </row>
    <row r="3832" spans="1:12" x14ac:dyDescent="0.2">
      <c r="A3832" s="2" t="s">
        <v>4268</v>
      </c>
      <c r="B3832" s="2" t="s">
        <v>82</v>
      </c>
      <c r="C3832" s="2" t="s">
        <v>546</v>
      </c>
      <c r="D3832" s="2" t="s">
        <v>33</v>
      </c>
      <c r="E3832" s="2" t="s">
        <v>60</v>
      </c>
      <c r="F3832" s="2">
        <v>5385.02</v>
      </c>
      <c r="G3832" s="2">
        <v>0</v>
      </c>
      <c r="H3832" s="2">
        <v>5385.02</v>
      </c>
      <c r="I3832" s="2" t="s">
        <v>29</v>
      </c>
      <c r="J3832" s="4">
        <v>1</v>
      </c>
      <c r="K3832" t="str">
        <f>_xlfn.XLOOKUP(D3832, dim_channels!A:A, dim_channels!C:C, "Not Found")</f>
        <v>OTA</v>
      </c>
      <c r="L3832" t="str">
        <f>_xlfn.XLOOKUP(D3832, dim_channels!A:A, dim_channels!B:B, "Not Found")</f>
        <v>Booking.com</v>
      </c>
    </row>
    <row r="3833" spans="1:12" x14ac:dyDescent="0.2">
      <c r="A3833" s="3" t="s">
        <v>4269</v>
      </c>
      <c r="B3833" s="3" t="s">
        <v>167</v>
      </c>
      <c r="C3833" s="3" t="s">
        <v>150</v>
      </c>
      <c r="D3833" s="3" t="s">
        <v>52</v>
      </c>
      <c r="E3833" s="3" t="s">
        <v>60</v>
      </c>
      <c r="F3833" s="3">
        <v>21237.58</v>
      </c>
      <c r="G3833" s="3">
        <v>0</v>
      </c>
      <c r="H3833" s="3">
        <v>21237.58</v>
      </c>
      <c r="I3833" s="3" t="s">
        <v>29</v>
      </c>
      <c r="J3833" s="5">
        <v>1</v>
      </c>
      <c r="K3833" t="str">
        <f>_xlfn.XLOOKUP(D3833, dim_channels!A:A, dim_channels!C:C, "Not Found")</f>
        <v>OTA</v>
      </c>
      <c r="L3833" t="str">
        <f>_xlfn.XLOOKUP(D3833, dim_channels!A:A, dim_channels!B:B, "Not Found")</f>
        <v>Agoda</v>
      </c>
    </row>
    <row r="3834" spans="1:12" x14ac:dyDescent="0.2">
      <c r="A3834" s="2" t="s">
        <v>4270</v>
      </c>
      <c r="B3834" s="2" t="s">
        <v>1072</v>
      </c>
      <c r="C3834" s="2" t="s">
        <v>136</v>
      </c>
      <c r="D3834" s="2" t="s">
        <v>52</v>
      </c>
      <c r="E3834" s="2" t="s">
        <v>34</v>
      </c>
      <c r="F3834" s="2">
        <v>6761.55</v>
      </c>
      <c r="G3834" s="2">
        <v>811.39</v>
      </c>
      <c r="H3834" s="2">
        <v>5950.16</v>
      </c>
      <c r="I3834" s="2" t="s">
        <v>29</v>
      </c>
      <c r="J3834" s="4">
        <v>1.1363644002850339</v>
      </c>
      <c r="K3834" t="str">
        <f>_xlfn.XLOOKUP(D3834, dim_channels!A:A, dim_channels!C:C, "Not Found")</f>
        <v>OTA</v>
      </c>
      <c r="L3834" t="str">
        <f>_xlfn.XLOOKUP(D3834, dim_channels!A:A, dim_channels!B:B, "Not Found")</f>
        <v>Agoda</v>
      </c>
    </row>
    <row r="3835" spans="1:12" x14ac:dyDescent="0.2">
      <c r="A3835" s="3" t="s">
        <v>4271</v>
      </c>
      <c r="B3835" s="3" t="s">
        <v>278</v>
      </c>
      <c r="C3835" s="3" t="s">
        <v>669</v>
      </c>
      <c r="D3835" s="3" t="s">
        <v>33</v>
      </c>
      <c r="E3835" s="3" t="s">
        <v>34</v>
      </c>
      <c r="F3835" s="3">
        <v>10126.41</v>
      </c>
      <c r="G3835" s="3">
        <v>1518.96</v>
      </c>
      <c r="H3835" s="3">
        <v>8607.4500000000007</v>
      </c>
      <c r="I3835" s="3" t="s">
        <v>29</v>
      </c>
      <c r="J3835" s="5">
        <v>1.1764703832145409</v>
      </c>
      <c r="K3835" t="str">
        <f>_xlfn.XLOOKUP(D3835, dim_channels!A:A, dim_channels!C:C, "Not Found")</f>
        <v>OTA</v>
      </c>
      <c r="L3835" t="str">
        <f>_xlfn.XLOOKUP(D3835, dim_channels!A:A, dim_channels!B:B, "Not Found")</f>
        <v>Booking.com</v>
      </c>
    </row>
    <row r="3836" spans="1:12" x14ac:dyDescent="0.2">
      <c r="A3836" s="2" t="s">
        <v>4272</v>
      </c>
      <c r="B3836" s="2" t="s">
        <v>475</v>
      </c>
      <c r="C3836" s="2" t="s">
        <v>123</v>
      </c>
      <c r="D3836" s="2" t="s">
        <v>33</v>
      </c>
      <c r="E3836" s="2" t="s">
        <v>28</v>
      </c>
      <c r="F3836" s="2">
        <v>2397.0700000000002</v>
      </c>
      <c r="G3836" s="2">
        <v>359.56</v>
      </c>
      <c r="H3836" s="2">
        <v>2037.51</v>
      </c>
      <c r="I3836" s="2" t="s">
        <v>29</v>
      </c>
      <c r="J3836" s="4">
        <v>1.176470299532272</v>
      </c>
      <c r="K3836" t="str">
        <f>_xlfn.XLOOKUP(D3836, dim_channels!A:A, dim_channels!C:C, "Not Found")</f>
        <v>OTA</v>
      </c>
      <c r="L3836" t="str">
        <f>_xlfn.XLOOKUP(D3836, dim_channels!A:A, dim_channels!B:B, "Not Found")</f>
        <v>Booking.com</v>
      </c>
    </row>
    <row r="3837" spans="1:12" x14ac:dyDescent="0.2">
      <c r="A3837" s="3" t="s">
        <v>4273</v>
      </c>
      <c r="B3837" s="3" t="s">
        <v>558</v>
      </c>
      <c r="C3837" s="3" t="s">
        <v>26</v>
      </c>
      <c r="D3837" s="3" t="s">
        <v>33</v>
      </c>
      <c r="E3837" s="3" t="s">
        <v>28</v>
      </c>
      <c r="F3837" s="3">
        <v>8851.2800000000007</v>
      </c>
      <c r="G3837" s="3">
        <v>1327.69</v>
      </c>
      <c r="H3837" s="3">
        <v>7523.59</v>
      </c>
      <c r="I3837" s="3" t="s">
        <v>41</v>
      </c>
      <c r="J3837" s="5">
        <v>1.176470275493481</v>
      </c>
      <c r="K3837" t="str">
        <f>_xlfn.XLOOKUP(D3837, dim_channels!A:A, dim_channels!C:C, "Not Found")</f>
        <v>OTA</v>
      </c>
      <c r="L3837" t="str">
        <f>_xlfn.XLOOKUP(D3837, dim_channels!A:A, dim_channels!B:B, "Not Found")</f>
        <v>Booking.com</v>
      </c>
    </row>
    <row r="3838" spans="1:12" x14ac:dyDescent="0.2">
      <c r="A3838" s="2" t="s">
        <v>4274</v>
      </c>
      <c r="B3838" s="2" t="s">
        <v>669</v>
      </c>
      <c r="C3838" s="2" t="s">
        <v>553</v>
      </c>
      <c r="D3838" s="2" t="s">
        <v>33</v>
      </c>
      <c r="E3838" s="2" t="s">
        <v>34</v>
      </c>
      <c r="F3838" s="2">
        <v>7792.22</v>
      </c>
      <c r="G3838" s="2">
        <v>1168.83</v>
      </c>
      <c r="H3838" s="2">
        <v>6623.39</v>
      </c>
      <c r="I3838" s="2" t="s">
        <v>41</v>
      </c>
      <c r="J3838" s="4">
        <v>1.1764700553643981</v>
      </c>
      <c r="K3838" t="str">
        <f>_xlfn.XLOOKUP(D3838, dim_channels!A:A, dim_channels!C:C, "Not Found")</f>
        <v>OTA</v>
      </c>
      <c r="L3838" t="str">
        <f>_xlfn.XLOOKUP(D3838, dim_channels!A:A, dim_channels!B:B, "Not Found")</f>
        <v>Booking.com</v>
      </c>
    </row>
    <row r="3839" spans="1:12" x14ac:dyDescent="0.2">
      <c r="A3839" s="3" t="s">
        <v>4275</v>
      </c>
      <c r="B3839" s="3" t="s">
        <v>705</v>
      </c>
      <c r="C3839" s="3" t="s">
        <v>578</v>
      </c>
      <c r="D3839" s="3" t="s">
        <v>64</v>
      </c>
      <c r="E3839" s="3" t="s">
        <v>34</v>
      </c>
      <c r="F3839" s="3">
        <v>8310.6200000000008</v>
      </c>
      <c r="G3839" s="3">
        <v>0</v>
      </c>
      <c r="H3839" s="3">
        <v>8310.6200000000008</v>
      </c>
      <c r="I3839" s="3" t="s">
        <v>29</v>
      </c>
      <c r="J3839" s="5">
        <v>1</v>
      </c>
      <c r="K3839" t="str">
        <f>_xlfn.XLOOKUP(D3839, dim_channels!A:A, dim_channels!C:C, "Not Found")</f>
        <v>Direct</v>
      </c>
      <c r="L3839" t="str">
        <f>_xlfn.XLOOKUP(D3839, dim_channels!A:A, dim_channels!B:B, "Not Found")</f>
        <v>Direct Website</v>
      </c>
    </row>
    <row r="3840" spans="1:12" x14ac:dyDescent="0.2">
      <c r="A3840" s="2" t="s">
        <v>4276</v>
      </c>
      <c r="B3840" s="2" t="s">
        <v>132</v>
      </c>
      <c r="C3840" s="2" t="s">
        <v>278</v>
      </c>
      <c r="D3840" s="2" t="s">
        <v>27</v>
      </c>
      <c r="E3840" s="2" t="s">
        <v>28</v>
      </c>
      <c r="F3840" s="2">
        <v>2950.89</v>
      </c>
      <c r="G3840" s="2">
        <v>531.16</v>
      </c>
      <c r="H3840" s="2">
        <v>2419.73</v>
      </c>
      <c r="I3840" s="2" t="s">
        <v>29</v>
      </c>
      <c r="J3840" s="4">
        <v>1.219512094324573</v>
      </c>
      <c r="K3840" t="str">
        <f>_xlfn.XLOOKUP(D3840, dim_channels!A:A, dim_channels!C:C, "Not Found")</f>
        <v>OTA</v>
      </c>
      <c r="L3840" t="str">
        <f>_xlfn.XLOOKUP(D3840, dim_channels!A:A, dim_channels!B:B, "Not Found")</f>
        <v>Expedia</v>
      </c>
    </row>
    <row r="3841" spans="1:12" x14ac:dyDescent="0.2">
      <c r="A3841" s="3" t="s">
        <v>4277</v>
      </c>
      <c r="B3841" s="3" t="s">
        <v>258</v>
      </c>
      <c r="C3841" s="3" t="s">
        <v>567</v>
      </c>
      <c r="D3841" s="3" t="s">
        <v>169</v>
      </c>
      <c r="E3841" s="3" t="s">
        <v>34</v>
      </c>
      <c r="F3841" s="3">
        <v>2810.47</v>
      </c>
      <c r="G3841" s="3">
        <v>562.09</v>
      </c>
      <c r="H3841" s="3">
        <v>2248.38</v>
      </c>
      <c r="I3841" s="3" t="s">
        <v>29</v>
      </c>
      <c r="J3841" s="5">
        <v>1.249997776176625</v>
      </c>
      <c r="K3841" t="str">
        <f>_xlfn.XLOOKUP(D3841, dim_channels!A:A, dim_channels!C:C, "Not Found")</f>
        <v>GDS</v>
      </c>
      <c r="L3841" t="str">
        <f>_xlfn.XLOOKUP(D3841, dim_channels!A:A, dim_channels!B:B, "Not Found")</f>
        <v>GDS (Amadeus)</v>
      </c>
    </row>
    <row r="3842" spans="1:12" x14ac:dyDescent="0.2">
      <c r="A3842" s="2" t="s">
        <v>4278</v>
      </c>
      <c r="B3842" s="2" t="s">
        <v>445</v>
      </c>
      <c r="C3842" s="2" t="s">
        <v>584</v>
      </c>
      <c r="D3842" s="2" t="s">
        <v>27</v>
      </c>
      <c r="E3842" s="2" t="s">
        <v>60</v>
      </c>
      <c r="F3842" s="2">
        <v>3580.63</v>
      </c>
      <c r="G3842" s="2">
        <v>0</v>
      </c>
      <c r="H3842" s="2">
        <v>3580.63</v>
      </c>
      <c r="I3842" s="2" t="s">
        <v>29</v>
      </c>
      <c r="J3842" s="4">
        <v>1</v>
      </c>
      <c r="K3842" t="str">
        <f>_xlfn.XLOOKUP(D3842, dim_channels!A:A, dim_channels!C:C, "Not Found")</f>
        <v>OTA</v>
      </c>
      <c r="L3842" t="str">
        <f>_xlfn.XLOOKUP(D3842, dim_channels!A:A, dim_channels!B:B, "Not Found")</f>
        <v>Expedia</v>
      </c>
    </row>
    <row r="3843" spans="1:12" x14ac:dyDescent="0.2">
      <c r="A3843" s="3" t="s">
        <v>4279</v>
      </c>
      <c r="B3843" s="3" t="s">
        <v>403</v>
      </c>
      <c r="C3843" s="3" t="s">
        <v>595</v>
      </c>
      <c r="D3843" s="3" t="s">
        <v>64</v>
      </c>
      <c r="E3843" s="3" t="s">
        <v>115</v>
      </c>
      <c r="F3843" s="3">
        <v>14254.01</v>
      </c>
      <c r="G3843" s="3">
        <v>0</v>
      </c>
      <c r="H3843" s="3">
        <v>14254.01</v>
      </c>
      <c r="I3843" s="3" t="s">
        <v>29</v>
      </c>
      <c r="J3843" s="5">
        <v>1</v>
      </c>
      <c r="K3843" t="str">
        <f>_xlfn.XLOOKUP(D3843, dim_channels!A:A, dim_channels!C:C, "Not Found")</f>
        <v>Direct</v>
      </c>
      <c r="L3843" t="str">
        <f>_xlfn.XLOOKUP(D3843, dim_channels!A:A, dim_channels!B:B, "Not Found")</f>
        <v>Direct Website</v>
      </c>
    </row>
    <row r="3844" spans="1:12" x14ac:dyDescent="0.2">
      <c r="A3844" s="2" t="s">
        <v>4280</v>
      </c>
      <c r="B3844" s="2" t="s">
        <v>92</v>
      </c>
      <c r="C3844" s="2" t="s">
        <v>98</v>
      </c>
      <c r="D3844" s="2" t="s">
        <v>52</v>
      </c>
      <c r="E3844" s="2" t="s">
        <v>60</v>
      </c>
      <c r="F3844" s="2">
        <v>3918.77</v>
      </c>
      <c r="G3844" s="2">
        <v>0</v>
      </c>
      <c r="H3844" s="2">
        <v>3918.77</v>
      </c>
      <c r="I3844" s="2" t="s">
        <v>56</v>
      </c>
      <c r="J3844" s="4">
        <v>1</v>
      </c>
      <c r="K3844" t="str">
        <f>_xlfn.XLOOKUP(D3844, dim_channels!A:A, dim_channels!C:C, "Not Found")</f>
        <v>OTA</v>
      </c>
      <c r="L3844" t="str">
        <f>_xlfn.XLOOKUP(D3844, dim_channels!A:A, dim_channels!B:B, "Not Found")</f>
        <v>Agoda</v>
      </c>
    </row>
    <row r="3845" spans="1:12" x14ac:dyDescent="0.2">
      <c r="A3845" s="3" t="s">
        <v>4281</v>
      </c>
      <c r="B3845" s="3" t="s">
        <v>712</v>
      </c>
      <c r="C3845" s="3" t="s">
        <v>791</v>
      </c>
      <c r="D3845" s="3" t="s">
        <v>64</v>
      </c>
      <c r="E3845" s="3" t="s">
        <v>115</v>
      </c>
      <c r="F3845" s="3">
        <v>7335.43</v>
      </c>
      <c r="G3845" s="3">
        <v>0</v>
      </c>
      <c r="H3845" s="3">
        <v>7335.43</v>
      </c>
      <c r="I3845" s="3" t="s">
        <v>29</v>
      </c>
      <c r="J3845" s="5">
        <v>1</v>
      </c>
      <c r="K3845" t="str">
        <f>_xlfn.XLOOKUP(D3845, dim_channels!A:A, dim_channels!C:C, "Not Found")</f>
        <v>Direct</v>
      </c>
      <c r="L3845" t="str">
        <f>_xlfn.XLOOKUP(D3845, dim_channels!A:A, dim_channels!B:B, "Not Found")</f>
        <v>Direct Website</v>
      </c>
    </row>
    <row r="3846" spans="1:12" x14ac:dyDescent="0.2">
      <c r="A3846" s="2" t="s">
        <v>4282</v>
      </c>
      <c r="B3846" s="2" t="s">
        <v>557</v>
      </c>
      <c r="C3846" s="2" t="s">
        <v>66</v>
      </c>
      <c r="D3846" s="2" t="s">
        <v>64</v>
      </c>
      <c r="E3846" s="2" t="s">
        <v>28</v>
      </c>
      <c r="F3846" s="2">
        <v>9851.5300000000007</v>
      </c>
      <c r="G3846" s="2">
        <v>0</v>
      </c>
      <c r="H3846" s="2">
        <v>9851.5300000000007</v>
      </c>
      <c r="I3846" s="2" t="s">
        <v>29</v>
      </c>
      <c r="J3846" s="4">
        <v>1</v>
      </c>
      <c r="K3846" t="str">
        <f>_xlfn.XLOOKUP(D3846, dim_channels!A:A, dim_channels!C:C, "Not Found")</f>
        <v>Direct</v>
      </c>
      <c r="L3846" t="str">
        <f>_xlfn.XLOOKUP(D3846, dim_channels!A:A, dim_channels!B:B, "Not Found")</f>
        <v>Direct Website</v>
      </c>
    </row>
    <row r="3847" spans="1:12" x14ac:dyDescent="0.2">
      <c r="A3847" s="3" t="s">
        <v>4283</v>
      </c>
      <c r="B3847" s="3" t="s">
        <v>234</v>
      </c>
      <c r="C3847" s="3" t="s">
        <v>443</v>
      </c>
      <c r="D3847" s="3" t="s">
        <v>45</v>
      </c>
      <c r="E3847" s="3" t="s">
        <v>46</v>
      </c>
      <c r="F3847" s="3">
        <v>4068.37</v>
      </c>
      <c r="G3847" s="3">
        <v>203.42</v>
      </c>
      <c r="H3847" s="3">
        <v>3864.95</v>
      </c>
      <c r="I3847" s="3" t="s">
        <v>29</v>
      </c>
      <c r="J3847" s="5">
        <v>1.052631987477199</v>
      </c>
      <c r="K3847" t="str">
        <f>_xlfn.XLOOKUP(D3847, dim_channels!A:A, dim_channels!C:C, "Not Found")</f>
        <v>Corporate</v>
      </c>
      <c r="L3847" t="str">
        <f>_xlfn.XLOOKUP(D3847, dim_channels!A:A, dim_channels!B:B, "Not Found")</f>
        <v>Corporate Direct</v>
      </c>
    </row>
    <row r="3848" spans="1:12" x14ac:dyDescent="0.2">
      <c r="A3848" s="2" t="s">
        <v>4284</v>
      </c>
      <c r="B3848" s="2" t="s">
        <v>826</v>
      </c>
      <c r="C3848" s="2" t="s">
        <v>94</v>
      </c>
      <c r="D3848" s="2" t="s">
        <v>64</v>
      </c>
      <c r="E3848" s="2" t="s">
        <v>34</v>
      </c>
      <c r="F3848" s="2">
        <v>18526.73</v>
      </c>
      <c r="G3848" s="2">
        <v>0</v>
      </c>
      <c r="H3848" s="2">
        <v>18526.73</v>
      </c>
      <c r="I3848" s="2" t="s">
        <v>29</v>
      </c>
      <c r="J3848" s="4">
        <v>1</v>
      </c>
      <c r="K3848" t="str">
        <f>_xlfn.XLOOKUP(D3848, dim_channels!A:A, dim_channels!C:C, "Not Found")</f>
        <v>Direct</v>
      </c>
      <c r="L3848" t="str">
        <f>_xlfn.XLOOKUP(D3848, dim_channels!A:A, dim_channels!B:B, "Not Found")</f>
        <v>Direct Website</v>
      </c>
    </row>
    <row r="3849" spans="1:12" x14ac:dyDescent="0.2">
      <c r="A3849" s="3" t="s">
        <v>4285</v>
      </c>
      <c r="B3849" s="3" t="s">
        <v>31</v>
      </c>
      <c r="C3849" s="3" t="s">
        <v>393</v>
      </c>
      <c r="D3849" s="3" t="s">
        <v>206</v>
      </c>
      <c r="E3849" s="3" t="s">
        <v>207</v>
      </c>
      <c r="F3849" s="3">
        <v>3273.71</v>
      </c>
      <c r="G3849" s="3">
        <v>0</v>
      </c>
      <c r="H3849" s="3">
        <v>3273.71</v>
      </c>
      <c r="I3849" s="3" t="s">
        <v>29</v>
      </c>
      <c r="J3849" s="5">
        <v>1</v>
      </c>
      <c r="K3849" t="str">
        <f>_xlfn.XLOOKUP(D3849, dim_channels!A:A, dim_channels!C:C, "Not Found")</f>
        <v>Direct</v>
      </c>
      <c r="L3849" t="str">
        <f>_xlfn.XLOOKUP(D3849, dim_channels!A:A, dim_channels!B:B, "Not Found")</f>
        <v>Walk-in</v>
      </c>
    </row>
    <row r="3850" spans="1:12" x14ac:dyDescent="0.2">
      <c r="A3850" s="2" t="s">
        <v>4286</v>
      </c>
      <c r="B3850" s="2" t="s">
        <v>161</v>
      </c>
      <c r="C3850" s="2" t="s">
        <v>239</v>
      </c>
      <c r="D3850" s="2" t="s">
        <v>64</v>
      </c>
      <c r="E3850" s="2" t="s">
        <v>28</v>
      </c>
      <c r="F3850" s="2">
        <v>2539.9299999999998</v>
      </c>
      <c r="G3850" s="2">
        <v>0</v>
      </c>
      <c r="H3850" s="2">
        <v>2539.9299999999998</v>
      </c>
      <c r="I3850" s="2" t="s">
        <v>29</v>
      </c>
      <c r="J3850" s="4">
        <v>1</v>
      </c>
      <c r="K3850" t="str">
        <f>_xlfn.XLOOKUP(D3850, dim_channels!A:A, dim_channels!C:C, "Not Found")</f>
        <v>Direct</v>
      </c>
      <c r="L3850" t="str">
        <f>_xlfn.XLOOKUP(D3850, dim_channels!A:A, dim_channels!B:B, "Not Found")</f>
        <v>Direct Website</v>
      </c>
    </row>
    <row r="3851" spans="1:12" x14ac:dyDescent="0.2">
      <c r="A3851" s="3" t="s">
        <v>4287</v>
      </c>
      <c r="B3851" s="3" t="s">
        <v>454</v>
      </c>
      <c r="C3851" s="3" t="s">
        <v>186</v>
      </c>
      <c r="D3851" s="3" t="s">
        <v>33</v>
      </c>
      <c r="E3851" s="3" t="s">
        <v>34</v>
      </c>
      <c r="F3851" s="3">
        <v>8509.7999999999993</v>
      </c>
      <c r="G3851" s="3">
        <v>1276.47</v>
      </c>
      <c r="H3851" s="3">
        <v>7233.33</v>
      </c>
      <c r="I3851" s="3" t="s">
        <v>56</v>
      </c>
      <c r="J3851" s="5">
        <v>1.1764705882352939</v>
      </c>
      <c r="K3851" t="str">
        <f>_xlfn.XLOOKUP(D3851, dim_channels!A:A, dim_channels!C:C, "Not Found")</f>
        <v>OTA</v>
      </c>
      <c r="L3851" t="str">
        <f>_xlfn.XLOOKUP(D3851, dim_channels!A:A, dim_channels!B:B, "Not Found")</f>
        <v>Booking.com</v>
      </c>
    </row>
    <row r="3852" spans="1:12" x14ac:dyDescent="0.2">
      <c r="A3852" s="2" t="s">
        <v>4288</v>
      </c>
      <c r="B3852" s="2" t="s">
        <v>262</v>
      </c>
      <c r="C3852" s="2" t="s">
        <v>76</v>
      </c>
      <c r="D3852" s="2" t="s">
        <v>52</v>
      </c>
      <c r="E3852" s="2" t="s">
        <v>60</v>
      </c>
      <c r="F3852" s="2">
        <v>2814.74</v>
      </c>
      <c r="G3852" s="2">
        <v>0</v>
      </c>
      <c r="H3852" s="2">
        <v>2814.74</v>
      </c>
      <c r="I3852" s="2" t="s">
        <v>41</v>
      </c>
      <c r="J3852" s="4">
        <v>1</v>
      </c>
      <c r="K3852" t="str">
        <f>_xlfn.XLOOKUP(D3852, dim_channels!A:A, dim_channels!C:C, "Not Found")</f>
        <v>OTA</v>
      </c>
      <c r="L3852" t="str">
        <f>_xlfn.XLOOKUP(D3852, dim_channels!A:A, dim_channels!B:B, "Not Found")</f>
        <v>Agoda</v>
      </c>
    </row>
    <row r="3853" spans="1:12" x14ac:dyDescent="0.2">
      <c r="A3853" s="3" t="s">
        <v>4289</v>
      </c>
      <c r="B3853" s="3" t="s">
        <v>564</v>
      </c>
      <c r="C3853" s="3" t="s">
        <v>373</v>
      </c>
      <c r="D3853" s="3" t="s">
        <v>33</v>
      </c>
      <c r="E3853" s="3" t="s">
        <v>60</v>
      </c>
      <c r="F3853" s="3">
        <v>5968.08</v>
      </c>
      <c r="G3853" s="3">
        <v>0</v>
      </c>
      <c r="H3853" s="3">
        <v>5968.08</v>
      </c>
      <c r="I3853" s="3" t="s">
        <v>41</v>
      </c>
      <c r="J3853" s="5">
        <v>1</v>
      </c>
      <c r="K3853" t="str">
        <f>_xlfn.XLOOKUP(D3853, dim_channels!A:A, dim_channels!C:C, "Not Found")</f>
        <v>OTA</v>
      </c>
      <c r="L3853" t="str">
        <f>_xlfn.XLOOKUP(D3853, dim_channels!A:A, dim_channels!B:B, "Not Found")</f>
        <v>Booking.com</v>
      </c>
    </row>
    <row r="3854" spans="1:12" x14ac:dyDescent="0.2">
      <c r="A3854" s="2" t="s">
        <v>4290</v>
      </c>
      <c r="B3854" s="2" t="s">
        <v>551</v>
      </c>
      <c r="C3854" s="2" t="s">
        <v>337</v>
      </c>
      <c r="D3854" s="2" t="s">
        <v>33</v>
      </c>
      <c r="E3854" s="2" t="s">
        <v>28</v>
      </c>
      <c r="F3854" s="2">
        <v>11280.52</v>
      </c>
      <c r="G3854" s="2">
        <v>1692.08</v>
      </c>
      <c r="H3854" s="2">
        <v>9588.44</v>
      </c>
      <c r="I3854" s="2" t="s">
        <v>41</v>
      </c>
      <c r="J3854" s="4">
        <v>1.1764708336288281</v>
      </c>
      <c r="K3854" t="str">
        <f>_xlfn.XLOOKUP(D3854, dim_channels!A:A, dim_channels!C:C, "Not Found")</f>
        <v>OTA</v>
      </c>
      <c r="L3854" t="str">
        <f>_xlfn.XLOOKUP(D3854, dim_channels!A:A, dim_channels!B:B, "Not Found")</f>
        <v>Booking.com</v>
      </c>
    </row>
    <row r="3855" spans="1:12" x14ac:dyDescent="0.2">
      <c r="A3855" s="3" t="s">
        <v>4291</v>
      </c>
      <c r="B3855" s="3" t="s">
        <v>101</v>
      </c>
      <c r="C3855" s="3" t="s">
        <v>67</v>
      </c>
      <c r="D3855" s="3" t="s">
        <v>114</v>
      </c>
      <c r="E3855" s="3" t="s">
        <v>46</v>
      </c>
      <c r="F3855" s="3">
        <v>8829.2000000000007</v>
      </c>
      <c r="G3855" s="3">
        <v>882.92</v>
      </c>
      <c r="H3855" s="3">
        <v>7946.28</v>
      </c>
      <c r="I3855" s="3" t="s">
        <v>29</v>
      </c>
      <c r="J3855" s="5">
        <v>1.1111111111111109</v>
      </c>
      <c r="K3855" t="str">
        <f>_xlfn.XLOOKUP(D3855, dim_channels!A:A, dim_channels!C:C, "Not Found")</f>
        <v>Offline</v>
      </c>
      <c r="L3855" t="str">
        <f>_xlfn.XLOOKUP(D3855, dim_channels!A:A, dim_channels!B:B, "Not Found")</f>
        <v>Travel Agency</v>
      </c>
    </row>
    <row r="3856" spans="1:12" x14ac:dyDescent="0.2">
      <c r="A3856" s="2" t="s">
        <v>4292</v>
      </c>
      <c r="B3856" s="2" t="s">
        <v>813</v>
      </c>
      <c r="C3856" s="2" t="s">
        <v>192</v>
      </c>
      <c r="D3856" s="2" t="s">
        <v>52</v>
      </c>
      <c r="E3856" s="2" t="s">
        <v>60</v>
      </c>
      <c r="F3856" s="2">
        <v>6541.98</v>
      </c>
      <c r="G3856" s="2">
        <v>0</v>
      </c>
      <c r="H3856" s="2">
        <v>6541.98</v>
      </c>
      <c r="I3856" s="2" t="s">
        <v>41</v>
      </c>
      <c r="J3856" s="4">
        <v>1</v>
      </c>
      <c r="K3856" t="str">
        <f>_xlfn.XLOOKUP(D3856, dim_channels!A:A, dim_channels!C:C, "Not Found")</f>
        <v>OTA</v>
      </c>
      <c r="L3856" t="str">
        <f>_xlfn.XLOOKUP(D3856, dim_channels!A:A, dim_channels!B:B, "Not Found")</f>
        <v>Agoda</v>
      </c>
    </row>
    <row r="3857" spans="1:12" x14ac:dyDescent="0.2">
      <c r="A3857" s="3" t="s">
        <v>4293</v>
      </c>
      <c r="B3857" s="3" t="s">
        <v>375</v>
      </c>
      <c r="C3857" s="3" t="s">
        <v>335</v>
      </c>
      <c r="D3857" s="3" t="s">
        <v>64</v>
      </c>
      <c r="E3857" s="3" t="s">
        <v>34</v>
      </c>
      <c r="F3857" s="3">
        <v>11675.36</v>
      </c>
      <c r="G3857" s="3">
        <v>0</v>
      </c>
      <c r="H3857" s="3">
        <v>11675.36</v>
      </c>
      <c r="I3857" s="3" t="s">
        <v>56</v>
      </c>
      <c r="J3857" s="5">
        <v>1</v>
      </c>
      <c r="K3857" t="str">
        <f>_xlfn.XLOOKUP(D3857, dim_channels!A:A, dim_channels!C:C, "Not Found")</f>
        <v>Direct</v>
      </c>
      <c r="L3857" t="str">
        <f>_xlfn.XLOOKUP(D3857, dim_channels!A:A, dim_channels!B:B, "Not Found")</f>
        <v>Direct Website</v>
      </c>
    </row>
    <row r="3858" spans="1:12" x14ac:dyDescent="0.2">
      <c r="A3858" s="2" t="s">
        <v>4294</v>
      </c>
      <c r="B3858" s="2" t="s">
        <v>570</v>
      </c>
      <c r="C3858" s="2" t="s">
        <v>570</v>
      </c>
      <c r="D3858" s="2" t="s">
        <v>27</v>
      </c>
      <c r="E3858" s="2" t="s">
        <v>34</v>
      </c>
      <c r="F3858" s="2">
        <v>4313.01</v>
      </c>
      <c r="G3858" s="2">
        <v>776.34</v>
      </c>
      <c r="H3858" s="2">
        <v>3536.67</v>
      </c>
      <c r="I3858" s="2" t="s">
        <v>41</v>
      </c>
      <c r="J3858" s="4">
        <v>1.219511574447149</v>
      </c>
      <c r="K3858" t="str">
        <f>_xlfn.XLOOKUP(D3858, dim_channels!A:A, dim_channels!C:C, "Not Found")</f>
        <v>OTA</v>
      </c>
      <c r="L3858" t="str">
        <f>_xlfn.XLOOKUP(D3858, dim_channels!A:A, dim_channels!B:B, "Not Found")</f>
        <v>Expedia</v>
      </c>
    </row>
    <row r="3859" spans="1:12" x14ac:dyDescent="0.2">
      <c r="A3859" s="3" t="s">
        <v>4295</v>
      </c>
      <c r="B3859" s="3" t="s">
        <v>300</v>
      </c>
      <c r="C3859" s="3" t="s">
        <v>148</v>
      </c>
      <c r="D3859" s="3" t="s">
        <v>45</v>
      </c>
      <c r="E3859" s="3" t="s">
        <v>89</v>
      </c>
      <c r="F3859" s="3">
        <v>5002.1000000000004</v>
      </c>
      <c r="G3859" s="3">
        <v>0</v>
      </c>
      <c r="H3859" s="3">
        <v>5002.1000000000004</v>
      </c>
      <c r="I3859" s="3" t="s">
        <v>29</v>
      </c>
      <c r="J3859" s="5">
        <v>1</v>
      </c>
      <c r="K3859" t="str">
        <f>_xlfn.XLOOKUP(D3859, dim_channels!A:A, dim_channels!C:C, "Not Found")</f>
        <v>Corporate</v>
      </c>
      <c r="L3859" t="str">
        <f>_xlfn.XLOOKUP(D3859, dim_channels!A:A, dim_channels!B:B, "Not Found")</f>
        <v>Corporate Direct</v>
      </c>
    </row>
    <row r="3860" spans="1:12" x14ac:dyDescent="0.2">
      <c r="A3860" s="2" t="s">
        <v>4296</v>
      </c>
      <c r="B3860" s="2" t="s">
        <v>546</v>
      </c>
      <c r="C3860" s="2" t="s">
        <v>794</v>
      </c>
      <c r="D3860" s="2" t="s">
        <v>64</v>
      </c>
      <c r="E3860" s="2" t="s">
        <v>34</v>
      </c>
      <c r="F3860" s="2">
        <v>14291.5</v>
      </c>
      <c r="G3860" s="2">
        <v>0</v>
      </c>
      <c r="H3860" s="2">
        <v>14291.5</v>
      </c>
      <c r="I3860" s="2" t="s">
        <v>29</v>
      </c>
      <c r="J3860" s="4">
        <v>1</v>
      </c>
      <c r="K3860" t="str">
        <f>_xlfn.XLOOKUP(D3860, dim_channels!A:A, dim_channels!C:C, "Not Found")</f>
        <v>Direct</v>
      </c>
      <c r="L3860" t="str">
        <f>_xlfn.XLOOKUP(D3860, dim_channels!A:A, dim_channels!B:B, "Not Found")</f>
        <v>Direct Website</v>
      </c>
    </row>
    <row r="3861" spans="1:12" x14ac:dyDescent="0.2">
      <c r="A3861" s="3" t="s">
        <v>4297</v>
      </c>
      <c r="B3861" s="3" t="s">
        <v>81</v>
      </c>
      <c r="C3861" s="3" t="s">
        <v>70</v>
      </c>
      <c r="D3861" s="3" t="s">
        <v>114</v>
      </c>
      <c r="E3861" s="3" t="s">
        <v>115</v>
      </c>
      <c r="F3861" s="3">
        <v>7696.95</v>
      </c>
      <c r="G3861" s="3">
        <v>769.7</v>
      </c>
      <c r="H3861" s="3">
        <v>6927.25</v>
      </c>
      <c r="I3861" s="3" t="s">
        <v>29</v>
      </c>
      <c r="J3861" s="5">
        <v>1.1111119130968281</v>
      </c>
      <c r="K3861" t="str">
        <f>_xlfn.XLOOKUP(D3861, dim_channels!A:A, dim_channels!C:C, "Not Found")</f>
        <v>Offline</v>
      </c>
      <c r="L3861" t="str">
        <f>_xlfn.XLOOKUP(D3861, dim_channels!A:A, dim_channels!B:B, "Not Found")</f>
        <v>Travel Agency</v>
      </c>
    </row>
    <row r="3862" spans="1:12" x14ac:dyDescent="0.2">
      <c r="A3862" s="2" t="s">
        <v>4298</v>
      </c>
      <c r="B3862" s="2" t="s">
        <v>971</v>
      </c>
      <c r="C3862" s="2" t="s">
        <v>360</v>
      </c>
      <c r="D3862" s="2" t="s">
        <v>33</v>
      </c>
      <c r="E3862" s="2" t="s">
        <v>60</v>
      </c>
      <c r="F3862" s="2">
        <v>2931.67</v>
      </c>
      <c r="G3862" s="2">
        <v>0</v>
      </c>
      <c r="H3862" s="2">
        <v>2931.67</v>
      </c>
      <c r="I3862" s="2" t="s">
        <v>29</v>
      </c>
      <c r="J3862" s="4">
        <v>1</v>
      </c>
      <c r="K3862" t="str">
        <f>_xlfn.XLOOKUP(D3862, dim_channels!A:A, dim_channels!C:C, "Not Found")</f>
        <v>OTA</v>
      </c>
      <c r="L3862" t="str">
        <f>_xlfn.XLOOKUP(D3862, dim_channels!A:A, dim_channels!B:B, "Not Found")</f>
        <v>Booking.com</v>
      </c>
    </row>
    <row r="3863" spans="1:12" x14ac:dyDescent="0.2">
      <c r="A3863" s="3" t="s">
        <v>4299</v>
      </c>
      <c r="B3863" s="3" t="s">
        <v>219</v>
      </c>
      <c r="C3863" s="3" t="s">
        <v>299</v>
      </c>
      <c r="D3863" s="3" t="s">
        <v>206</v>
      </c>
      <c r="E3863" s="3" t="s">
        <v>207</v>
      </c>
      <c r="F3863" s="3">
        <v>15327.34</v>
      </c>
      <c r="G3863" s="3">
        <v>0</v>
      </c>
      <c r="H3863" s="3">
        <v>15327.34</v>
      </c>
      <c r="I3863" s="3" t="s">
        <v>29</v>
      </c>
      <c r="J3863" s="5">
        <v>1</v>
      </c>
      <c r="K3863" t="str">
        <f>_xlfn.XLOOKUP(D3863, dim_channels!A:A, dim_channels!C:C, "Not Found")</f>
        <v>Direct</v>
      </c>
      <c r="L3863" t="str">
        <f>_xlfn.XLOOKUP(D3863, dim_channels!A:A, dim_channels!B:B, "Not Found")</f>
        <v>Walk-in</v>
      </c>
    </row>
    <row r="3864" spans="1:12" x14ac:dyDescent="0.2">
      <c r="A3864" s="2" t="s">
        <v>4300</v>
      </c>
      <c r="B3864" s="2" t="s">
        <v>84</v>
      </c>
      <c r="C3864" s="2" t="s">
        <v>360</v>
      </c>
      <c r="D3864" s="2" t="s">
        <v>169</v>
      </c>
      <c r="E3864" s="2" t="s">
        <v>34</v>
      </c>
      <c r="F3864" s="2">
        <v>2701.71</v>
      </c>
      <c r="G3864" s="2">
        <v>540.34</v>
      </c>
      <c r="H3864" s="2">
        <v>2161.37</v>
      </c>
      <c r="I3864" s="2" t="s">
        <v>56</v>
      </c>
      <c r="J3864" s="4">
        <v>1.2499988433262239</v>
      </c>
      <c r="K3864" t="str">
        <f>_xlfn.XLOOKUP(D3864, dim_channels!A:A, dim_channels!C:C, "Not Found")</f>
        <v>GDS</v>
      </c>
      <c r="L3864" t="str">
        <f>_xlfn.XLOOKUP(D3864, dim_channels!A:A, dim_channels!B:B, "Not Found")</f>
        <v>GDS (Amadeus)</v>
      </c>
    </row>
    <row r="3865" spans="1:12" x14ac:dyDescent="0.2">
      <c r="A3865" s="3" t="s">
        <v>4301</v>
      </c>
      <c r="B3865" s="3" t="s">
        <v>553</v>
      </c>
      <c r="C3865" s="3" t="s">
        <v>145</v>
      </c>
      <c r="D3865" s="3" t="s">
        <v>27</v>
      </c>
      <c r="E3865" s="3" t="s">
        <v>60</v>
      </c>
      <c r="F3865" s="3">
        <v>18344.099999999999</v>
      </c>
      <c r="G3865" s="3">
        <v>0</v>
      </c>
      <c r="H3865" s="3">
        <v>18344.099999999999</v>
      </c>
      <c r="I3865" s="3" t="s">
        <v>29</v>
      </c>
      <c r="J3865" s="5">
        <v>1</v>
      </c>
      <c r="K3865" t="str">
        <f>_xlfn.XLOOKUP(D3865, dim_channels!A:A, dim_channels!C:C, "Not Found")</f>
        <v>OTA</v>
      </c>
      <c r="L3865" t="str">
        <f>_xlfn.XLOOKUP(D3865, dim_channels!A:A, dim_channels!B:B, "Not Found")</f>
        <v>Expedia</v>
      </c>
    </row>
    <row r="3866" spans="1:12" x14ac:dyDescent="0.2">
      <c r="A3866" s="2" t="s">
        <v>4302</v>
      </c>
      <c r="B3866" s="2" t="s">
        <v>367</v>
      </c>
      <c r="C3866" s="2" t="s">
        <v>388</v>
      </c>
      <c r="D3866" s="2" t="s">
        <v>64</v>
      </c>
      <c r="E3866" s="2" t="s">
        <v>28</v>
      </c>
      <c r="F3866" s="2">
        <v>9039.4</v>
      </c>
      <c r="G3866" s="2">
        <v>0</v>
      </c>
      <c r="H3866" s="2">
        <v>9039.4</v>
      </c>
      <c r="I3866" s="2" t="s">
        <v>56</v>
      </c>
      <c r="J3866" s="4">
        <v>1</v>
      </c>
      <c r="K3866" t="str">
        <f>_xlfn.XLOOKUP(D3866, dim_channels!A:A, dim_channels!C:C, "Not Found")</f>
        <v>Direct</v>
      </c>
      <c r="L3866" t="str">
        <f>_xlfn.XLOOKUP(D3866, dim_channels!A:A, dim_channels!B:B, "Not Found")</f>
        <v>Direct Website</v>
      </c>
    </row>
    <row r="3867" spans="1:12" x14ac:dyDescent="0.2">
      <c r="A3867" s="3" t="s">
        <v>4303</v>
      </c>
      <c r="B3867" s="3" t="s">
        <v>498</v>
      </c>
      <c r="C3867" s="3" t="s">
        <v>167</v>
      </c>
      <c r="D3867" s="3" t="s">
        <v>33</v>
      </c>
      <c r="E3867" s="3" t="s">
        <v>34</v>
      </c>
      <c r="F3867" s="3">
        <v>5593.14</v>
      </c>
      <c r="G3867" s="3">
        <v>838.97</v>
      </c>
      <c r="H3867" s="3">
        <v>4754.17</v>
      </c>
      <c r="I3867" s="3" t="s">
        <v>29</v>
      </c>
      <c r="J3867" s="5">
        <v>1.1764703407745201</v>
      </c>
      <c r="K3867" t="str">
        <f>_xlfn.XLOOKUP(D3867, dim_channels!A:A, dim_channels!C:C, "Not Found")</f>
        <v>OTA</v>
      </c>
      <c r="L3867" t="str">
        <f>_xlfn.XLOOKUP(D3867, dim_channels!A:A, dim_channels!B:B, "Not Found")</f>
        <v>Booking.com</v>
      </c>
    </row>
    <row r="3868" spans="1:12" x14ac:dyDescent="0.2">
      <c r="A3868" s="2" t="s">
        <v>4304</v>
      </c>
      <c r="B3868" s="2" t="s">
        <v>224</v>
      </c>
      <c r="C3868" s="2" t="s">
        <v>224</v>
      </c>
      <c r="D3868" s="2" t="s">
        <v>206</v>
      </c>
      <c r="E3868" s="2" t="s">
        <v>207</v>
      </c>
      <c r="F3868" s="2">
        <v>3855.01</v>
      </c>
      <c r="G3868" s="2">
        <v>0</v>
      </c>
      <c r="H3868" s="2">
        <v>3855.01</v>
      </c>
      <c r="I3868" s="2" t="s">
        <v>41</v>
      </c>
      <c r="J3868" s="4">
        <v>1</v>
      </c>
      <c r="K3868" t="str">
        <f>_xlfn.XLOOKUP(D3868, dim_channels!A:A, dim_channels!C:C, "Not Found")</f>
        <v>Direct</v>
      </c>
      <c r="L3868" t="str">
        <f>_xlfn.XLOOKUP(D3868, dim_channels!A:A, dim_channels!B:B, "Not Found")</f>
        <v>Walk-in</v>
      </c>
    </row>
    <row r="3869" spans="1:12" x14ac:dyDescent="0.2">
      <c r="A3869" s="3" t="s">
        <v>4305</v>
      </c>
      <c r="B3869" s="3" t="s">
        <v>824</v>
      </c>
      <c r="C3869" s="3" t="s">
        <v>179</v>
      </c>
      <c r="D3869" s="3" t="s">
        <v>52</v>
      </c>
      <c r="E3869" s="3" t="s">
        <v>34</v>
      </c>
      <c r="F3869" s="3">
        <v>8365.14</v>
      </c>
      <c r="G3869" s="3">
        <v>1003.82</v>
      </c>
      <c r="H3869" s="3">
        <v>7361.32</v>
      </c>
      <c r="I3869" s="3" t="s">
        <v>29</v>
      </c>
      <c r="J3869" s="5">
        <v>1.136364130346188</v>
      </c>
      <c r="K3869" t="str">
        <f>_xlfn.XLOOKUP(D3869, dim_channels!A:A, dim_channels!C:C, "Not Found")</f>
        <v>OTA</v>
      </c>
      <c r="L3869" t="str">
        <f>_xlfn.XLOOKUP(D3869, dim_channels!A:A, dim_channels!B:B, "Not Found")</f>
        <v>Agoda</v>
      </c>
    </row>
    <row r="3870" spans="1:12" x14ac:dyDescent="0.2">
      <c r="A3870" s="2" t="s">
        <v>4306</v>
      </c>
      <c r="B3870" s="2" t="s">
        <v>509</v>
      </c>
      <c r="C3870" s="2" t="s">
        <v>198</v>
      </c>
      <c r="D3870" s="2" t="s">
        <v>52</v>
      </c>
      <c r="E3870" s="2" t="s">
        <v>34</v>
      </c>
      <c r="F3870" s="2">
        <v>6852.13</v>
      </c>
      <c r="G3870" s="2">
        <v>822.26</v>
      </c>
      <c r="H3870" s="2">
        <v>6029.87</v>
      </c>
      <c r="I3870" s="2" t="s">
        <v>56</v>
      </c>
      <c r="J3870" s="4">
        <v>1.13636446556891</v>
      </c>
      <c r="K3870" t="str">
        <f>_xlfn.XLOOKUP(D3870, dim_channels!A:A, dim_channels!C:C, "Not Found")</f>
        <v>OTA</v>
      </c>
      <c r="L3870" t="str">
        <f>_xlfn.XLOOKUP(D3870, dim_channels!A:A, dim_channels!B:B, "Not Found")</f>
        <v>Agoda</v>
      </c>
    </row>
    <row r="3871" spans="1:12" x14ac:dyDescent="0.2">
      <c r="A3871" s="3" t="s">
        <v>4307</v>
      </c>
      <c r="B3871" s="3" t="s">
        <v>312</v>
      </c>
      <c r="C3871" s="3" t="s">
        <v>584</v>
      </c>
      <c r="D3871" s="3" t="s">
        <v>33</v>
      </c>
      <c r="E3871" s="3" t="s">
        <v>34</v>
      </c>
      <c r="F3871" s="3">
        <v>2208.65</v>
      </c>
      <c r="G3871" s="3">
        <v>331.3</v>
      </c>
      <c r="H3871" s="3">
        <v>1877.35</v>
      </c>
      <c r="I3871" s="3" t="s">
        <v>29</v>
      </c>
      <c r="J3871" s="5">
        <v>1.176472154899193</v>
      </c>
      <c r="K3871" t="str">
        <f>_xlfn.XLOOKUP(D3871, dim_channels!A:A, dim_channels!C:C, "Not Found")</f>
        <v>OTA</v>
      </c>
      <c r="L3871" t="str">
        <f>_xlfn.XLOOKUP(D3871, dim_channels!A:A, dim_channels!B:B, "Not Found")</f>
        <v>Booking.com</v>
      </c>
    </row>
    <row r="3872" spans="1:12" x14ac:dyDescent="0.2">
      <c r="A3872" s="2" t="s">
        <v>4308</v>
      </c>
      <c r="B3872" s="2" t="s">
        <v>1278</v>
      </c>
      <c r="C3872" s="2" t="s">
        <v>274</v>
      </c>
      <c r="D3872" s="2" t="s">
        <v>64</v>
      </c>
      <c r="E3872" s="2" t="s">
        <v>28</v>
      </c>
      <c r="F3872" s="2">
        <v>13709.49</v>
      </c>
      <c r="G3872" s="2">
        <v>0</v>
      </c>
      <c r="H3872" s="2">
        <v>13709.49</v>
      </c>
      <c r="I3872" s="2" t="s">
        <v>41</v>
      </c>
      <c r="J3872" s="4">
        <v>1</v>
      </c>
      <c r="K3872" t="str">
        <f>_xlfn.XLOOKUP(D3872, dim_channels!A:A, dim_channels!C:C, "Not Found")</f>
        <v>Direct</v>
      </c>
      <c r="L3872" t="str">
        <f>_xlfn.XLOOKUP(D3872, dim_channels!A:A, dim_channels!B:B, "Not Found")</f>
        <v>Direct Website</v>
      </c>
    </row>
    <row r="3873" spans="1:12" x14ac:dyDescent="0.2">
      <c r="A3873" s="3" t="s">
        <v>4309</v>
      </c>
      <c r="B3873" s="3" t="s">
        <v>324</v>
      </c>
      <c r="C3873" s="3" t="s">
        <v>546</v>
      </c>
      <c r="D3873" s="3" t="s">
        <v>27</v>
      </c>
      <c r="E3873" s="3" t="s">
        <v>28</v>
      </c>
      <c r="F3873" s="3">
        <v>5717.24</v>
      </c>
      <c r="G3873" s="3">
        <v>1029.0999999999999</v>
      </c>
      <c r="H3873" s="3">
        <v>4688.1400000000003</v>
      </c>
      <c r="I3873" s="3" t="s">
        <v>29</v>
      </c>
      <c r="J3873" s="5">
        <v>1.2195113627152769</v>
      </c>
      <c r="K3873" t="str">
        <f>_xlfn.XLOOKUP(D3873, dim_channels!A:A, dim_channels!C:C, "Not Found")</f>
        <v>OTA</v>
      </c>
      <c r="L3873" t="str">
        <f>_xlfn.XLOOKUP(D3873, dim_channels!A:A, dim_channels!B:B, "Not Found")</f>
        <v>Expedia</v>
      </c>
    </row>
    <row r="3874" spans="1:12" x14ac:dyDescent="0.2">
      <c r="A3874" s="2" t="s">
        <v>4310</v>
      </c>
      <c r="B3874" s="2" t="s">
        <v>92</v>
      </c>
      <c r="C3874" s="2" t="s">
        <v>87</v>
      </c>
      <c r="D3874" s="2" t="s">
        <v>27</v>
      </c>
      <c r="E3874" s="2" t="s">
        <v>60</v>
      </c>
      <c r="F3874" s="2">
        <v>4746.74</v>
      </c>
      <c r="G3874" s="2">
        <v>0</v>
      </c>
      <c r="H3874" s="2">
        <v>4746.74</v>
      </c>
      <c r="I3874" s="2" t="s">
        <v>56</v>
      </c>
      <c r="J3874" s="4">
        <v>1</v>
      </c>
      <c r="K3874" t="str">
        <f>_xlfn.XLOOKUP(D3874, dim_channels!A:A, dim_channels!C:C, "Not Found")</f>
        <v>OTA</v>
      </c>
      <c r="L3874" t="str">
        <f>_xlfn.XLOOKUP(D3874, dim_channels!A:A, dim_channels!B:B, "Not Found")</f>
        <v>Expedia</v>
      </c>
    </row>
    <row r="3875" spans="1:12" x14ac:dyDescent="0.2">
      <c r="A3875" s="3" t="s">
        <v>4311</v>
      </c>
      <c r="B3875" s="3" t="s">
        <v>209</v>
      </c>
      <c r="C3875" s="3" t="s">
        <v>393</v>
      </c>
      <c r="D3875" s="3" t="s">
        <v>27</v>
      </c>
      <c r="E3875" s="3" t="s">
        <v>34</v>
      </c>
      <c r="F3875" s="3">
        <v>9206.77</v>
      </c>
      <c r="G3875" s="3">
        <v>1657.22</v>
      </c>
      <c r="H3875" s="3">
        <v>7549.55</v>
      </c>
      <c r="I3875" s="3" t="s">
        <v>29</v>
      </c>
      <c r="J3875" s="5">
        <v>1.219512421270142</v>
      </c>
      <c r="K3875" t="str">
        <f>_xlfn.XLOOKUP(D3875, dim_channels!A:A, dim_channels!C:C, "Not Found")</f>
        <v>OTA</v>
      </c>
      <c r="L3875" t="str">
        <f>_xlfn.XLOOKUP(D3875, dim_channels!A:A, dim_channels!B:B, "Not Found")</f>
        <v>Expedia</v>
      </c>
    </row>
    <row r="3876" spans="1:12" x14ac:dyDescent="0.2">
      <c r="A3876" s="2" t="s">
        <v>4312</v>
      </c>
      <c r="B3876" s="2" t="s">
        <v>378</v>
      </c>
      <c r="C3876" s="2" t="s">
        <v>666</v>
      </c>
      <c r="D3876" s="2" t="s">
        <v>64</v>
      </c>
      <c r="E3876" s="2" t="s">
        <v>34</v>
      </c>
      <c r="F3876" s="2">
        <v>7297.91</v>
      </c>
      <c r="G3876" s="2">
        <v>0</v>
      </c>
      <c r="H3876" s="2">
        <v>7297.91</v>
      </c>
      <c r="I3876" s="2" t="s">
        <v>56</v>
      </c>
      <c r="J3876" s="4">
        <v>1</v>
      </c>
      <c r="K3876" t="str">
        <f>_xlfn.XLOOKUP(D3876, dim_channels!A:A, dim_channels!C:C, "Not Found")</f>
        <v>Direct</v>
      </c>
      <c r="L3876" t="str">
        <f>_xlfn.XLOOKUP(D3876, dim_channels!A:A, dim_channels!B:B, "Not Found")</f>
        <v>Direct Website</v>
      </c>
    </row>
    <row r="3877" spans="1:12" x14ac:dyDescent="0.2">
      <c r="A3877" s="3" t="s">
        <v>4313</v>
      </c>
      <c r="B3877" s="3" t="s">
        <v>331</v>
      </c>
      <c r="C3877" s="3" t="s">
        <v>551</v>
      </c>
      <c r="D3877" s="3" t="s">
        <v>45</v>
      </c>
      <c r="E3877" s="3" t="s">
        <v>89</v>
      </c>
      <c r="F3877" s="3">
        <v>9885.91</v>
      </c>
      <c r="G3877" s="3">
        <v>0</v>
      </c>
      <c r="H3877" s="3">
        <v>9885.91</v>
      </c>
      <c r="I3877" s="3" t="s">
        <v>29</v>
      </c>
      <c r="J3877" s="5">
        <v>1</v>
      </c>
      <c r="K3877" t="str">
        <f>_xlfn.XLOOKUP(D3877, dim_channels!A:A, dim_channels!C:C, "Not Found")</f>
        <v>Corporate</v>
      </c>
      <c r="L3877" t="str">
        <f>_xlfn.XLOOKUP(D3877, dim_channels!A:A, dim_channels!B:B, "Not Found")</f>
        <v>Corporate Direct</v>
      </c>
    </row>
    <row r="3878" spans="1:12" x14ac:dyDescent="0.2">
      <c r="A3878" s="2" t="s">
        <v>4314</v>
      </c>
      <c r="B3878" s="2" t="s">
        <v>139</v>
      </c>
      <c r="C3878" s="2" t="s">
        <v>653</v>
      </c>
      <c r="D3878" s="2" t="s">
        <v>27</v>
      </c>
      <c r="E3878" s="2" t="s">
        <v>34</v>
      </c>
      <c r="F3878" s="2">
        <v>3759.67</v>
      </c>
      <c r="G3878" s="2">
        <v>676.74</v>
      </c>
      <c r="H3878" s="2">
        <v>3082.93</v>
      </c>
      <c r="I3878" s="2" t="s">
        <v>56</v>
      </c>
      <c r="J3878" s="4">
        <v>1.219511957780423</v>
      </c>
      <c r="K3878" t="str">
        <f>_xlfn.XLOOKUP(D3878, dim_channels!A:A, dim_channels!C:C, "Not Found")</f>
        <v>OTA</v>
      </c>
      <c r="L3878" t="str">
        <f>_xlfn.XLOOKUP(D3878, dim_channels!A:A, dim_channels!B:B, "Not Found")</f>
        <v>Expedia</v>
      </c>
    </row>
    <row r="3879" spans="1:12" x14ac:dyDescent="0.2">
      <c r="A3879" s="3" t="s">
        <v>4315</v>
      </c>
      <c r="B3879" s="3" t="s">
        <v>141</v>
      </c>
      <c r="C3879" s="3" t="s">
        <v>289</v>
      </c>
      <c r="D3879" s="3" t="s">
        <v>27</v>
      </c>
      <c r="E3879" s="3" t="s">
        <v>60</v>
      </c>
      <c r="F3879" s="3">
        <v>12159</v>
      </c>
      <c r="G3879" s="3">
        <v>0</v>
      </c>
      <c r="H3879" s="3">
        <v>12159</v>
      </c>
      <c r="I3879" s="3" t="s">
        <v>41</v>
      </c>
      <c r="J3879" s="5">
        <v>1</v>
      </c>
      <c r="K3879" t="str">
        <f>_xlfn.XLOOKUP(D3879, dim_channels!A:A, dim_channels!C:C, "Not Found")</f>
        <v>OTA</v>
      </c>
      <c r="L3879" t="str">
        <f>_xlfn.XLOOKUP(D3879, dim_channels!A:A, dim_channels!B:B, "Not Found")</f>
        <v>Expedia</v>
      </c>
    </row>
    <row r="3880" spans="1:12" x14ac:dyDescent="0.2">
      <c r="A3880" s="2" t="s">
        <v>4316</v>
      </c>
      <c r="B3880" s="2" t="s">
        <v>403</v>
      </c>
      <c r="C3880" s="2" t="s">
        <v>1110</v>
      </c>
      <c r="D3880" s="2" t="s">
        <v>27</v>
      </c>
      <c r="E3880" s="2" t="s">
        <v>28</v>
      </c>
      <c r="F3880" s="2">
        <v>10779.42</v>
      </c>
      <c r="G3880" s="2">
        <v>1940.3</v>
      </c>
      <c r="H3880" s="2">
        <v>8839.1200000000008</v>
      </c>
      <c r="I3880" s="2" t="s">
        <v>29</v>
      </c>
      <c r="J3880" s="4">
        <v>1.2195128021794019</v>
      </c>
      <c r="K3880" t="str">
        <f>_xlfn.XLOOKUP(D3880, dim_channels!A:A, dim_channels!C:C, "Not Found")</f>
        <v>OTA</v>
      </c>
      <c r="L3880" t="str">
        <f>_xlfn.XLOOKUP(D3880, dim_channels!A:A, dim_channels!B:B, "Not Found")</f>
        <v>Expedia</v>
      </c>
    </row>
    <row r="3881" spans="1:12" x14ac:dyDescent="0.2">
      <c r="A3881" s="3" t="s">
        <v>4317</v>
      </c>
      <c r="B3881" s="3" t="s">
        <v>340</v>
      </c>
      <c r="C3881" s="3" t="s">
        <v>198</v>
      </c>
      <c r="D3881" s="3" t="s">
        <v>206</v>
      </c>
      <c r="E3881" s="3" t="s">
        <v>207</v>
      </c>
      <c r="F3881" s="3">
        <v>11531.43</v>
      </c>
      <c r="G3881" s="3">
        <v>0</v>
      </c>
      <c r="H3881" s="3">
        <v>11531.43</v>
      </c>
      <c r="I3881" s="3" t="s">
        <v>29</v>
      </c>
      <c r="J3881" s="5">
        <v>1</v>
      </c>
      <c r="K3881" t="str">
        <f>_xlfn.XLOOKUP(D3881, dim_channels!A:A, dim_channels!C:C, "Not Found")</f>
        <v>Direct</v>
      </c>
      <c r="L3881" t="str">
        <f>_xlfn.XLOOKUP(D3881, dim_channels!A:A, dim_channels!B:B, "Not Found")</f>
        <v>Walk-in</v>
      </c>
    </row>
    <row r="3882" spans="1:12" x14ac:dyDescent="0.2">
      <c r="A3882" s="2" t="s">
        <v>4318</v>
      </c>
      <c r="B3882" s="2" t="s">
        <v>39</v>
      </c>
      <c r="C3882" s="2" t="s">
        <v>295</v>
      </c>
      <c r="D3882" s="2" t="s">
        <v>52</v>
      </c>
      <c r="E3882" s="2" t="s">
        <v>60</v>
      </c>
      <c r="F3882" s="2">
        <v>2856.77</v>
      </c>
      <c r="G3882" s="2">
        <v>0</v>
      </c>
      <c r="H3882" s="2">
        <v>2856.77</v>
      </c>
      <c r="I3882" s="2" t="s">
        <v>41</v>
      </c>
      <c r="J3882" s="4">
        <v>1</v>
      </c>
      <c r="K3882" t="str">
        <f>_xlfn.XLOOKUP(D3882, dim_channels!A:A, dim_channels!C:C, "Not Found")</f>
        <v>OTA</v>
      </c>
      <c r="L3882" t="str">
        <f>_xlfn.XLOOKUP(D3882, dim_channels!A:A, dim_channels!B:B, "Not Found")</f>
        <v>Agoda</v>
      </c>
    </row>
    <row r="3883" spans="1:12" x14ac:dyDescent="0.2">
      <c r="A3883" s="3" t="s">
        <v>4319</v>
      </c>
      <c r="B3883" s="3" t="s">
        <v>145</v>
      </c>
      <c r="C3883" s="3" t="s">
        <v>92</v>
      </c>
      <c r="D3883" s="3" t="s">
        <v>64</v>
      </c>
      <c r="E3883" s="3" t="s">
        <v>28</v>
      </c>
      <c r="F3883" s="3">
        <v>4341.54</v>
      </c>
      <c r="G3883" s="3">
        <v>0</v>
      </c>
      <c r="H3883" s="3">
        <v>4341.54</v>
      </c>
      <c r="I3883" s="3" t="s">
        <v>29</v>
      </c>
      <c r="J3883" s="5">
        <v>1</v>
      </c>
      <c r="K3883" t="str">
        <f>_xlfn.XLOOKUP(D3883, dim_channels!A:A, dim_channels!C:C, "Not Found")</f>
        <v>Direct</v>
      </c>
      <c r="L3883" t="str">
        <f>_xlfn.XLOOKUP(D3883, dim_channels!A:A, dim_channels!B:B, "Not Found")</f>
        <v>Direct Website</v>
      </c>
    </row>
    <row r="3884" spans="1:12" x14ac:dyDescent="0.2">
      <c r="A3884" s="2" t="s">
        <v>4320</v>
      </c>
      <c r="B3884" s="2" t="s">
        <v>422</v>
      </c>
      <c r="C3884" s="2" t="s">
        <v>138</v>
      </c>
      <c r="D3884" s="2" t="s">
        <v>64</v>
      </c>
      <c r="E3884" s="2" t="s">
        <v>28</v>
      </c>
      <c r="F3884" s="2">
        <v>10241.69</v>
      </c>
      <c r="G3884" s="2">
        <v>0</v>
      </c>
      <c r="H3884" s="2">
        <v>10241.69</v>
      </c>
      <c r="I3884" s="2" t="s">
        <v>41</v>
      </c>
      <c r="J3884" s="4">
        <v>1</v>
      </c>
      <c r="K3884" t="str">
        <f>_xlfn.XLOOKUP(D3884, dim_channels!A:A, dim_channels!C:C, "Not Found")</f>
        <v>Direct</v>
      </c>
      <c r="L3884" t="str">
        <f>_xlfn.XLOOKUP(D3884, dim_channels!A:A, dim_channels!B:B, "Not Found")</f>
        <v>Direct Website</v>
      </c>
    </row>
    <row r="3885" spans="1:12" x14ac:dyDescent="0.2">
      <c r="A3885" s="3" t="s">
        <v>4321</v>
      </c>
      <c r="B3885" s="3" t="s">
        <v>189</v>
      </c>
      <c r="C3885" s="3" t="s">
        <v>189</v>
      </c>
      <c r="D3885" s="3" t="s">
        <v>52</v>
      </c>
      <c r="E3885" s="3" t="s">
        <v>60</v>
      </c>
      <c r="F3885" s="3">
        <v>11153.91</v>
      </c>
      <c r="G3885" s="3">
        <v>0</v>
      </c>
      <c r="H3885" s="3">
        <v>11153.91</v>
      </c>
      <c r="I3885" s="3" t="s">
        <v>29</v>
      </c>
      <c r="J3885" s="5">
        <v>1</v>
      </c>
      <c r="K3885" t="str">
        <f>_xlfn.XLOOKUP(D3885, dim_channels!A:A, dim_channels!C:C, "Not Found")</f>
        <v>OTA</v>
      </c>
      <c r="L3885" t="str">
        <f>_xlfn.XLOOKUP(D3885, dim_channels!A:A, dim_channels!B:B, "Not Found")</f>
        <v>Agoda</v>
      </c>
    </row>
    <row r="3886" spans="1:12" x14ac:dyDescent="0.2">
      <c r="A3886" s="2" t="s">
        <v>4322</v>
      </c>
      <c r="B3886" s="2" t="s">
        <v>452</v>
      </c>
      <c r="C3886" s="2" t="s">
        <v>839</v>
      </c>
      <c r="D3886" s="2" t="s">
        <v>206</v>
      </c>
      <c r="E3886" s="2" t="s">
        <v>207</v>
      </c>
      <c r="F3886" s="2">
        <v>10809.33</v>
      </c>
      <c r="G3886" s="2">
        <v>0</v>
      </c>
      <c r="H3886" s="2">
        <v>10809.33</v>
      </c>
      <c r="I3886" s="2" t="s">
        <v>29</v>
      </c>
      <c r="J3886" s="4">
        <v>1</v>
      </c>
      <c r="K3886" t="str">
        <f>_xlfn.XLOOKUP(D3886, dim_channels!A:A, dim_channels!C:C, "Not Found")</f>
        <v>Direct</v>
      </c>
      <c r="L3886" t="str">
        <f>_xlfn.XLOOKUP(D3886, dim_channels!A:A, dim_channels!B:B, "Not Found")</f>
        <v>Walk-in</v>
      </c>
    </row>
    <row r="3887" spans="1:12" x14ac:dyDescent="0.2">
      <c r="A3887" s="3" t="s">
        <v>4323</v>
      </c>
      <c r="B3887" s="3" t="s">
        <v>605</v>
      </c>
      <c r="C3887" s="3" t="s">
        <v>109</v>
      </c>
      <c r="D3887" s="3" t="s">
        <v>114</v>
      </c>
      <c r="E3887" s="3" t="s">
        <v>46</v>
      </c>
      <c r="F3887" s="3">
        <v>3795.11</v>
      </c>
      <c r="G3887" s="3">
        <v>379.51</v>
      </c>
      <c r="H3887" s="3">
        <v>3415.6</v>
      </c>
      <c r="I3887" s="3" t="s">
        <v>29</v>
      </c>
      <c r="J3887" s="5">
        <v>1.111110785806301</v>
      </c>
      <c r="K3887" t="str">
        <f>_xlfn.XLOOKUP(D3887, dim_channels!A:A, dim_channels!C:C, "Not Found")</f>
        <v>Offline</v>
      </c>
      <c r="L3887" t="str">
        <f>_xlfn.XLOOKUP(D3887, dim_channels!A:A, dim_channels!B:B, "Not Found")</f>
        <v>Travel Agency</v>
      </c>
    </row>
    <row r="3888" spans="1:12" x14ac:dyDescent="0.2">
      <c r="A3888" s="2" t="s">
        <v>4324</v>
      </c>
      <c r="B3888" s="2" t="s">
        <v>465</v>
      </c>
      <c r="C3888" s="2" t="s">
        <v>465</v>
      </c>
      <c r="D3888" s="2" t="s">
        <v>52</v>
      </c>
      <c r="E3888" s="2" t="s">
        <v>60</v>
      </c>
      <c r="F3888" s="2">
        <v>5713.82</v>
      </c>
      <c r="G3888" s="2">
        <v>0</v>
      </c>
      <c r="H3888" s="2">
        <v>5713.82</v>
      </c>
      <c r="I3888" s="2" t="s">
        <v>56</v>
      </c>
      <c r="J3888" s="4">
        <v>1</v>
      </c>
      <c r="K3888" t="str">
        <f>_xlfn.XLOOKUP(D3888, dim_channels!A:A, dim_channels!C:C, "Not Found")</f>
        <v>OTA</v>
      </c>
      <c r="L3888" t="str">
        <f>_xlfn.XLOOKUP(D3888, dim_channels!A:A, dim_channels!B:B, "Not Found")</f>
        <v>Agoda</v>
      </c>
    </row>
    <row r="3889" spans="1:12" x14ac:dyDescent="0.2">
      <c r="A3889" s="3" t="s">
        <v>4325</v>
      </c>
      <c r="B3889" s="3" t="s">
        <v>219</v>
      </c>
      <c r="C3889" s="3" t="s">
        <v>127</v>
      </c>
      <c r="D3889" s="3" t="s">
        <v>33</v>
      </c>
      <c r="E3889" s="3" t="s">
        <v>34</v>
      </c>
      <c r="F3889" s="3">
        <v>15588.66</v>
      </c>
      <c r="G3889" s="3">
        <v>2338.3000000000002</v>
      </c>
      <c r="H3889" s="3">
        <v>13250.36</v>
      </c>
      <c r="I3889" s="3" t="s">
        <v>29</v>
      </c>
      <c r="J3889" s="5">
        <v>1.176470677023115</v>
      </c>
      <c r="K3889" t="str">
        <f>_xlfn.XLOOKUP(D3889, dim_channels!A:A, dim_channels!C:C, "Not Found")</f>
        <v>OTA</v>
      </c>
      <c r="L3889" t="str">
        <f>_xlfn.XLOOKUP(D3889, dim_channels!A:A, dim_channels!B:B, "Not Found")</f>
        <v>Booking.com</v>
      </c>
    </row>
    <row r="3890" spans="1:12" x14ac:dyDescent="0.2">
      <c r="A3890" s="2" t="s">
        <v>4326</v>
      </c>
      <c r="B3890" s="2" t="s">
        <v>164</v>
      </c>
      <c r="C3890" s="2" t="s">
        <v>238</v>
      </c>
      <c r="D3890" s="2" t="s">
        <v>33</v>
      </c>
      <c r="E3890" s="2" t="s">
        <v>34</v>
      </c>
      <c r="F3890" s="2">
        <v>8543.15</v>
      </c>
      <c r="G3890" s="2">
        <v>1281.47</v>
      </c>
      <c r="H3890" s="2">
        <v>7261.68</v>
      </c>
      <c r="I3890" s="2" t="s">
        <v>29</v>
      </c>
      <c r="J3890" s="4">
        <v>1.1764701832082931</v>
      </c>
      <c r="K3890" t="str">
        <f>_xlfn.XLOOKUP(D3890, dim_channels!A:A, dim_channels!C:C, "Not Found")</f>
        <v>OTA</v>
      </c>
      <c r="L3890" t="str">
        <f>_xlfn.XLOOKUP(D3890, dim_channels!A:A, dim_channels!B:B, "Not Found")</f>
        <v>Booking.com</v>
      </c>
    </row>
    <row r="3891" spans="1:12" x14ac:dyDescent="0.2">
      <c r="A3891" s="3" t="s">
        <v>4327</v>
      </c>
      <c r="B3891" s="3" t="s">
        <v>335</v>
      </c>
      <c r="C3891" s="3" t="s">
        <v>778</v>
      </c>
      <c r="D3891" s="3" t="s">
        <v>33</v>
      </c>
      <c r="E3891" s="3" t="s">
        <v>28</v>
      </c>
      <c r="F3891" s="3">
        <v>2633.61</v>
      </c>
      <c r="G3891" s="3">
        <v>395.04</v>
      </c>
      <c r="H3891" s="3">
        <v>2238.5700000000002</v>
      </c>
      <c r="I3891" s="3" t="s">
        <v>29</v>
      </c>
      <c r="J3891" s="5">
        <v>1.1764697999169109</v>
      </c>
      <c r="K3891" t="str">
        <f>_xlfn.XLOOKUP(D3891, dim_channels!A:A, dim_channels!C:C, "Not Found")</f>
        <v>OTA</v>
      </c>
      <c r="L3891" t="str">
        <f>_xlfn.XLOOKUP(D3891, dim_channels!A:A, dim_channels!B:B, "Not Found")</f>
        <v>Booking.com</v>
      </c>
    </row>
    <row r="3892" spans="1:12" x14ac:dyDescent="0.2">
      <c r="A3892" s="2" t="s">
        <v>4328</v>
      </c>
      <c r="B3892" s="2" t="s">
        <v>1272</v>
      </c>
      <c r="C3892" s="2" t="s">
        <v>822</v>
      </c>
      <c r="D3892" s="2" t="s">
        <v>64</v>
      </c>
      <c r="E3892" s="2" t="s">
        <v>115</v>
      </c>
      <c r="F3892" s="2">
        <v>9742.31</v>
      </c>
      <c r="G3892" s="2">
        <v>0</v>
      </c>
      <c r="H3892" s="2">
        <v>9742.31</v>
      </c>
      <c r="I3892" s="2" t="s">
        <v>29</v>
      </c>
      <c r="J3892" s="4">
        <v>1</v>
      </c>
      <c r="K3892" t="str">
        <f>_xlfn.XLOOKUP(D3892, dim_channels!A:A, dim_channels!C:C, "Not Found")</f>
        <v>Direct</v>
      </c>
      <c r="L3892" t="str">
        <f>_xlfn.XLOOKUP(D3892, dim_channels!A:A, dim_channels!B:B, "Not Found")</f>
        <v>Direct Website</v>
      </c>
    </row>
    <row r="3893" spans="1:12" x14ac:dyDescent="0.2">
      <c r="A3893" s="3" t="s">
        <v>4329</v>
      </c>
      <c r="B3893" s="3" t="s">
        <v>714</v>
      </c>
      <c r="C3893" s="3" t="s">
        <v>364</v>
      </c>
      <c r="D3893" s="3" t="s">
        <v>206</v>
      </c>
      <c r="E3893" s="3" t="s">
        <v>207</v>
      </c>
      <c r="F3893" s="3">
        <v>3408.97</v>
      </c>
      <c r="G3893" s="3">
        <v>0</v>
      </c>
      <c r="H3893" s="3">
        <v>3408.97</v>
      </c>
      <c r="I3893" s="3" t="s">
        <v>29</v>
      </c>
      <c r="J3893" s="5">
        <v>1</v>
      </c>
      <c r="K3893" t="str">
        <f>_xlfn.XLOOKUP(D3893, dim_channels!A:A, dim_channels!C:C, "Not Found")</f>
        <v>Direct</v>
      </c>
      <c r="L3893" t="str">
        <f>_xlfn.XLOOKUP(D3893, dim_channels!A:A, dim_channels!B:B, "Not Found")</f>
        <v>Walk-in</v>
      </c>
    </row>
    <row r="3894" spans="1:12" x14ac:dyDescent="0.2">
      <c r="A3894" s="2" t="s">
        <v>4330</v>
      </c>
      <c r="B3894" s="2" t="s">
        <v>708</v>
      </c>
      <c r="C3894" s="2" t="s">
        <v>423</v>
      </c>
      <c r="D3894" s="2" t="s">
        <v>64</v>
      </c>
      <c r="E3894" s="2" t="s">
        <v>28</v>
      </c>
      <c r="F3894" s="2">
        <v>4553.7</v>
      </c>
      <c r="G3894" s="2">
        <v>0</v>
      </c>
      <c r="H3894" s="2">
        <v>4553.7</v>
      </c>
      <c r="I3894" s="2" t="s">
        <v>29</v>
      </c>
      <c r="J3894" s="4">
        <v>1</v>
      </c>
      <c r="K3894" t="str">
        <f>_xlfn.XLOOKUP(D3894, dim_channels!A:A, dim_channels!C:C, "Not Found")</f>
        <v>Direct</v>
      </c>
      <c r="L3894" t="str">
        <f>_xlfn.XLOOKUP(D3894, dim_channels!A:A, dim_channels!B:B, "Not Found")</f>
        <v>Direct Website</v>
      </c>
    </row>
    <row r="3895" spans="1:12" x14ac:dyDescent="0.2">
      <c r="A3895" s="3" t="s">
        <v>4331</v>
      </c>
      <c r="B3895" s="3" t="s">
        <v>584</v>
      </c>
      <c r="C3895" s="3" t="s">
        <v>124</v>
      </c>
      <c r="D3895" s="3" t="s">
        <v>45</v>
      </c>
      <c r="E3895" s="3" t="s">
        <v>89</v>
      </c>
      <c r="F3895" s="3">
        <v>11071.75</v>
      </c>
      <c r="G3895" s="3">
        <v>0</v>
      </c>
      <c r="H3895" s="3">
        <v>11071.75</v>
      </c>
      <c r="I3895" s="3" t="s">
        <v>29</v>
      </c>
      <c r="J3895" s="5">
        <v>1</v>
      </c>
      <c r="K3895" t="str">
        <f>_xlfn.XLOOKUP(D3895, dim_channels!A:A, dim_channels!C:C, "Not Found")</f>
        <v>Corporate</v>
      </c>
      <c r="L3895" t="str">
        <f>_xlfn.XLOOKUP(D3895, dim_channels!A:A, dim_channels!B:B, "Not Found")</f>
        <v>Corporate Direct</v>
      </c>
    </row>
    <row r="3896" spans="1:12" x14ac:dyDescent="0.2">
      <c r="A3896" s="2" t="s">
        <v>4332</v>
      </c>
      <c r="B3896" s="2" t="s">
        <v>1110</v>
      </c>
      <c r="C3896" s="2" t="s">
        <v>276</v>
      </c>
      <c r="D3896" s="2" t="s">
        <v>64</v>
      </c>
      <c r="E3896" s="2" t="s">
        <v>115</v>
      </c>
      <c r="F3896" s="2">
        <v>5884.66</v>
      </c>
      <c r="G3896" s="2">
        <v>0</v>
      </c>
      <c r="H3896" s="2">
        <v>5884.66</v>
      </c>
      <c r="I3896" s="2" t="s">
        <v>56</v>
      </c>
      <c r="J3896" s="4">
        <v>1</v>
      </c>
      <c r="K3896" t="str">
        <f>_xlfn.XLOOKUP(D3896, dim_channels!A:A, dim_channels!C:C, "Not Found")</f>
        <v>Direct</v>
      </c>
      <c r="L3896" t="str">
        <f>_xlfn.XLOOKUP(D3896, dim_channels!A:A, dim_channels!B:B, "Not Found")</f>
        <v>Direct Website</v>
      </c>
    </row>
    <row r="3897" spans="1:12" x14ac:dyDescent="0.2">
      <c r="A3897" s="3" t="s">
        <v>4333</v>
      </c>
      <c r="B3897" s="3" t="s">
        <v>452</v>
      </c>
      <c r="C3897" s="3" t="s">
        <v>141</v>
      </c>
      <c r="D3897" s="3" t="s">
        <v>64</v>
      </c>
      <c r="E3897" s="3" t="s">
        <v>34</v>
      </c>
      <c r="F3897" s="3">
        <v>2779.2</v>
      </c>
      <c r="G3897" s="3">
        <v>0</v>
      </c>
      <c r="H3897" s="3">
        <v>2779.2</v>
      </c>
      <c r="I3897" s="3" t="s">
        <v>29</v>
      </c>
      <c r="J3897" s="5">
        <v>1</v>
      </c>
      <c r="K3897" t="str">
        <f>_xlfn.XLOOKUP(D3897, dim_channels!A:A, dim_channels!C:C, "Not Found")</f>
        <v>Direct</v>
      </c>
      <c r="L3897" t="str">
        <f>_xlfn.XLOOKUP(D3897, dim_channels!A:A, dim_channels!B:B, "Not Found")</f>
        <v>Direct Website</v>
      </c>
    </row>
    <row r="3898" spans="1:12" x14ac:dyDescent="0.2">
      <c r="A3898" s="2" t="s">
        <v>4334</v>
      </c>
      <c r="B3898" s="2" t="s">
        <v>202</v>
      </c>
      <c r="C3898" s="2" t="s">
        <v>762</v>
      </c>
      <c r="D3898" s="2" t="s">
        <v>27</v>
      </c>
      <c r="E3898" s="2" t="s">
        <v>28</v>
      </c>
      <c r="F3898" s="2">
        <v>6344.19</v>
      </c>
      <c r="G3898" s="2">
        <v>1141.95</v>
      </c>
      <c r="H3898" s="2">
        <v>5202.24</v>
      </c>
      <c r="I3898" s="2" t="s">
        <v>56</v>
      </c>
      <c r="J3898" s="4">
        <v>1.2195112105554531</v>
      </c>
      <c r="K3898" t="str">
        <f>_xlfn.XLOOKUP(D3898, dim_channels!A:A, dim_channels!C:C, "Not Found")</f>
        <v>OTA</v>
      </c>
      <c r="L3898" t="str">
        <f>_xlfn.XLOOKUP(D3898, dim_channels!A:A, dim_channels!B:B, "Not Found")</f>
        <v>Expedia</v>
      </c>
    </row>
    <row r="3899" spans="1:12" x14ac:dyDescent="0.2">
      <c r="A3899" s="3" t="s">
        <v>4335</v>
      </c>
      <c r="B3899" s="3" t="s">
        <v>209</v>
      </c>
      <c r="C3899" s="3" t="s">
        <v>143</v>
      </c>
      <c r="D3899" s="3" t="s">
        <v>114</v>
      </c>
      <c r="E3899" s="3" t="s">
        <v>115</v>
      </c>
      <c r="F3899" s="3">
        <v>7197.05</v>
      </c>
      <c r="G3899" s="3">
        <v>719.7</v>
      </c>
      <c r="H3899" s="3">
        <v>6477.35</v>
      </c>
      <c r="I3899" s="3" t="s">
        <v>56</v>
      </c>
      <c r="J3899" s="5">
        <v>1.111110253421538</v>
      </c>
      <c r="K3899" t="str">
        <f>_xlfn.XLOOKUP(D3899, dim_channels!A:A, dim_channels!C:C, "Not Found")</f>
        <v>Offline</v>
      </c>
      <c r="L3899" t="str">
        <f>_xlfn.XLOOKUP(D3899, dim_channels!A:A, dim_channels!B:B, "Not Found")</f>
        <v>Travel Agency</v>
      </c>
    </row>
    <row r="3900" spans="1:12" x14ac:dyDescent="0.2">
      <c r="A3900" s="2" t="s">
        <v>4336</v>
      </c>
      <c r="B3900" s="2" t="s">
        <v>787</v>
      </c>
      <c r="C3900" s="2" t="s">
        <v>348</v>
      </c>
      <c r="D3900" s="2" t="s">
        <v>64</v>
      </c>
      <c r="E3900" s="2" t="s">
        <v>115</v>
      </c>
      <c r="F3900" s="2">
        <v>10837.66</v>
      </c>
      <c r="G3900" s="2">
        <v>0</v>
      </c>
      <c r="H3900" s="2">
        <v>10837.66</v>
      </c>
      <c r="I3900" s="2" t="s">
        <v>29</v>
      </c>
      <c r="J3900" s="4">
        <v>1</v>
      </c>
      <c r="K3900" t="str">
        <f>_xlfn.XLOOKUP(D3900, dim_channels!A:A, dim_channels!C:C, "Not Found")</f>
        <v>Direct</v>
      </c>
      <c r="L3900" t="str">
        <f>_xlfn.XLOOKUP(D3900, dim_channels!A:A, dim_channels!B:B, "Not Found")</f>
        <v>Direct Website</v>
      </c>
    </row>
    <row r="3901" spans="1:12" x14ac:dyDescent="0.2">
      <c r="A3901" s="3" t="s">
        <v>4337</v>
      </c>
      <c r="B3901" s="3" t="s">
        <v>192</v>
      </c>
      <c r="C3901" s="3" t="s">
        <v>983</v>
      </c>
      <c r="D3901" s="3" t="s">
        <v>114</v>
      </c>
      <c r="E3901" s="3" t="s">
        <v>46</v>
      </c>
      <c r="F3901" s="3">
        <v>3890.35</v>
      </c>
      <c r="G3901" s="3">
        <v>389.04</v>
      </c>
      <c r="H3901" s="3">
        <v>3501.31</v>
      </c>
      <c r="I3901" s="3" t="s">
        <v>29</v>
      </c>
      <c r="J3901" s="5">
        <v>1.1111126978188159</v>
      </c>
      <c r="K3901" t="str">
        <f>_xlfn.XLOOKUP(D3901, dim_channels!A:A, dim_channels!C:C, "Not Found")</f>
        <v>Offline</v>
      </c>
      <c r="L3901" t="str">
        <f>_xlfn.XLOOKUP(D3901, dim_channels!A:A, dim_channels!B:B, "Not Found")</f>
        <v>Travel Agency</v>
      </c>
    </row>
    <row r="3902" spans="1:12" x14ac:dyDescent="0.2">
      <c r="A3902" s="2" t="s">
        <v>4338</v>
      </c>
      <c r="B3902" s="2" t="s">
        <v>264</v>
      </c>
      <c r="C3902" s="2" t="s">
        <v>236</v>
      </c>
      <c r="D3902" s="2" t="s">
        <v>33</v>
      </c>
      <c r="E3902" s="2" t="s">
        <v>28</v>
      </c>
      <c r="F3902" s="2">
        <v>10607.43</v>
      </c>
      <c r="G3902" s="2">
        <v>1591.11</v>
      </c>
      <c r="H3902" s="2">
        <v>9016.32</v>
      </c>
      <c r="I3902" s="2" t="s">
        <v>29</v>
      </c>
      <c r="J3902" s="4">
        <v>1.176470001064736</v>
      </c>
      <c r="K3902" t="str">
        <f>_xlfn.XLOOKUP(D3902, dim_channels!A:A, dim_channels!C:C, "Not Found")</f>
        <v>OTA</v>
      </c>
      <c r="L3902" t="str">
        <f>_xlfn.XLOOKUP(D3902, dim_channels!A:A, dim_channels!B:B, "Not Found")</f>
        <v>Booking.com</v>
      </c>
    </row>
    <row r="3903" spans="1:12" x14ac:dyDescent="0.2">
      <c r="A3903" s="3" t="s">
        <v>4339</v>
      </c>
      <c r="B3903" s="3" t="s">
        <v>54</v>
      </c>
      <c r="C3903" s="3" t="s">
        <v>546</v>
      </c>
      <c r="D3903" s="3" t="s">
        <v>33</v>
      </c>
      <c r="E3903" s="3" t="s">
        <v>60</v>
      </c>
      <c r="F3903" s="3">
        <v>2424.87</v>
      </c>
      <c r="G3903" s="3">
        <v>0</v>
      </c>
      <c r="H3903" s="3">
        <v>2424.87</v>
      </c>
      <c r="I3903" s="3" t="s">
        <v>29</v>
      </c>
      <c r="J3903" s="5">
        <v>1</v>
      </c>
      <c r="K3903" t="str">
        <f>_xlfn.XLOOKUP(D3903, dim_channels!A:A, dim_channels!C:C, "Not Found")</f>
        <v>OTA</v>
      </c>
      <c r="L3903" t="str">
        <f>_xlfn.XLOOKUP(D3903, dim_channels!A:A, dim_channels!B:B, "Not Found")</f>
        <v>Booking.com</v>
      </c>
    </row>
    <row r="3904" spans="1:12" x14ac:dyDescent="0.2">
      <c r="A3904" s="2" t="s">
        <v>4340</v>
      </c>
      <c r="B3904" s="2" t="s">
        <v>40</v>
      </c>
      <c r="C3904" s="2" t="s">
        <v>158</v>
      </c>
      <c r="D3904" s="2" t="s">
        <v>33</v>
      </c>
      <c r="E3904" s="2" t="s">
        <v>28</v>
      </c>
      <c r="F3904" s="2">
        <v>3131.92</v>
      </c>
      <c r="G3904" s="2">
        <v>469.79</v>
      </c>
      <c r="H3904" s="2">
        <v>2662.13</v>
      </c>
      <c r="I3904" s="2" t="s">
        <v>29</v>
      </c>
      <c r="J3904" s="4">
        <v>1.1764714720918961</v>
      </c>
      <c r="K3904" t="str">
        <f>_xlfn.XLOOKUP(D3904, dim_channels!A:A, dim_channels!C:C, "Not Found")</f>
        <v>OTA</v>
      </c>
      <c r="L3904" t="str">
        <f>_xlfn.XLOOKUP(D3904, dim_channels!A:A, dim_channels!B:B, "Not Found")</f>
        <v>Booking.com</v>
      </c>
    </row>
    <row r="3905" spans="1:12" x14ac:dyDescent="0.2">
      <c r="A3905" s="3" t="s">
        <v>4341</v>
      </c>
      <c r="B3905" s="3" t="s">
        <v>186</v>
      </c>
      <c r="C3905" s="3" t="s">
        <v>187</v>
      </c>
      <c r="D3905" s="3" t="s">
        <v>27</v>
      </c>
      <c r="E3905" s="3" t="s">
        <v>60</v>
      </c>
      <c r="F3905" s="3">
        <v>21365.87</v>
      </c>
      <c r="G3905" s="3">
        <v>0</v>
      </c>
      <c r="H3905" s="3">
        <v>21365.87</v>
      </c>
      <c r="I3905" s="3" t="s">
        <v>29</v>
      </c>
      <c r="J3905" s="5">
        <v>1</v>
      </c>
      <c r="K3905" t="str">
        <f>_xlfn.XLOOKUP(D3905, dim_channels!A:A, dim_channels!C:C, "Not Found")</f>
        <v>OTA</v>
      </c>
      <c r="L3905" t="str">
        <f>_xlfn.XLOOKUP(D3905, dim_channels!A:A, dim_channels!B:B, "Not Found")</f>
        <v>Expedia</v>
      </c>
    </row>
    <row r="3906" spans="1:12" x14ac:dyDescent="0.2">
      <c r="A3906" s="2" t="s">
        <v>4342</v>
      </c>
      <c r="B3906" s="2" t="s">
        <v>671</v>
      </c>
      <c r="C3906" s="2" t="s">
        <v>958</v>
      </c>
      <c r="D3906" s="2" t="s">
        <v>33</v>
      </c>
      <c r="E3906" s="2" t="s">
        <v>34</v>
      </c>
      <c r="F3906" s="2">
        <v>5841.19</v>
      </c>
      <c r="G3906" s="2">
        <v>876.18</v>
      </c>
      <c r="H3906" s="2">
        <v>4965.01</v>
      </c>
      <c r="I3906" s="2" t="s">
        <v>29</v>
      </c>
      <c r="J3906" s="4">
        <v>1.176470943663759</v>
      </c>
      <c r="K3906" t="str">
        <f>_xlfn.XLOOKUP(D3906, dim_channels!A:A, dim_channels!C:C, "Not Found")</f>
        <v>OTA</v>
      </c>
      <c r="L3906" t="str">
        <f>_xlfn.XLOOKUP(D3906, dim_channels!A:A, dim_channels!B:B, "Not Found")</f>
        <v>Booking.com</v>
      </c>
    </row>
    <row r="3907" spans="1:12" x14ac:dyDescent="0.2">
      <c r="A3907" s="3" t="s">
        <v>4343</v>
      </c>
      <c r="B3907" s="3" t="s">
        <v>449</v>
      </c>
      <c r="C3907" s="3" t="s">
        <v>85</v>
      </c>
      <c r="D3907" s="3" t="s">
        <v>52</v>
      </c>
      <c r="E3907" s="3" t="s">
        <v>60</v>
      </c>
      <c r="F3907" s="3">
        <v>6826.75</v>
      </c>
      <c r="G3907" s="3">
        <v>0</v>
      </c>
      <c r="H3907" s="3">
        <v>6826.75</v>
      </c>
      <c r="I3907" s="3" t="s">
        <v>56</v>
      </c>
      <c r="J3907" s="5">
        <v>1</v>
      </c>
      <c r="K3907" t="str">
        <f>_xlfn.XLOOKUP(D3907, dim_channels!A:A, dim_channels!C:C, "Not Found")</f>
        <v>OTA</v>
      </c>
      <c r="L3907" t="str">
        <f>_xlfn.XLOOKUP(D3907, dim_channels!A:A, dim_channels!B:B, "Not Found")</f>
        <v>Agoda</v>
      </c>
    </row>
    <row r="3908" spans="1:12" x14ac:dyDescent="0.2">
      <c r="A3908" s="2" t="s">
        <v>4344</v>
      </c>
      <c r="B3908" s="2" t="s">
        <v>357</v>
      </c>
      <c r="C3908" s="2" t="s">
        <v>863</v>
      </c>
      <c r="D3908" s="2" t="s">
        <v>45</v>
      </c>
      <c r="E3908" s="2" t="s">
        <v>89</v>
      </c>
      <c r="F3908" s="2">
        <v>5788.21</v>
      </c>
      <c r="G3908" s="2">
        <v>0</v>
      </c>
      <c r="H3908" s="2">
        <v>5788.21</v>
      </c>
      <c r="I3908" s="2" t="s">
        <v>29</v>
      </c>
      <c r="J3908" s="4">
        <v>1</v>
      </c>
      <c r="K3908" t="str">
        <f>_xlfn.XLOOKUP(D3908, dim_channels!A:A, dim_channels!C:C, "Not Found")</f>
        <v>Corporate</v>
      </c>
      <c r="L3908" t="str">
        <f>_xlfn.XLOOKUP(D3908, dim_channels!A:A, dim_channels!B:B, "Not Found")</f>
        <v>Corporate Direct</v>
      </c>
    </row>
    <row r="3909" spans="1:12" x14ac:dyDescent="0.2">
      <c r="A3909" s="3" t="s">
        <v>4345</v>
      </c>
      <c r="B3909" s="3" t="s">
        <v>560</v>
      </c>
      <c r="C3909" s="3" t="s">
        <v>130</v>
      </c>
      <c r="D3909" s="3" t="s">
        <v>27</v>
      </c>
      <c r="E3909" s="3" t="s">
        <v>28</v>
      </c>
      <c r="F3909" s="3">
        <v>8270.75</v>
      </c>
      <c r="G3909" s="3">
        <v>1488.74</v>
      </c>
      <c r="H3909" s="3">
        <v>6782.01</v>
      </c>
      <c r="I3909" s="3" t="s">
        <v>29</v>
      </c>
      <c r="J3909" s="5">
        <v>1.2195130942006871</v>
      </c>
      <c r="K3909" t="str">
        <f>_xlfn.XLOOKUP(D3909, dim_channels!A:A, dim_channels!C:C, "Not Found")</f>
        <v>OTA</v>
      </c>
      <c r="L3909" t="str">
        <f>_xlfn.XLOOKUP(D3909, dim_channels!A:A, dim_channels!B:B, "Not Found")</f>
        <v>Expedia</v>
      </c>
    </row>
    <row r="3910" spans="1:12" x14ac:dyDescent="0.2">
      <c r="A3910" s="2" t="s">
        <v>4346</v>
      </c>
      <c r="B3910" s="2" t="s">
        <v>1101</v>
      </c>
      <c r="C3910" s="2" t="s">
        <v>475</v>
      </c>
      <c r="D3910" s="2" t="s">
        <v>206</v>
      </c>
      <c r="E3910" s="2" t="s">
        <v>207</v>
      </c>
      <c r="F3910" s="2">
        <v>9947.0499999999993</v>
      </c>
      <c r="G3910" s="2">
        <v>0</v>
      </c>
      <c r="H3910" s="2">
        <v>9947.0499999999993</v>
      </c>
      <c r="I3910" s="2" t="s">
        <v>29</v>
      </c>
      <c r="J3910" s="4">
        <v>1</v>
      </c>
      <c r="K3910" t="str">
        <f>_xlfn.XLOOKUP(D3910, dim_channels!A:A, dim_channels!C:C, "Not Found")</f>
        <v>Direct</v>
      </c>
      <c r="L3910" t="str">
        <f>_xlfn.XLOOKUP(D3910, dim_channels!A:A, dim_channels!B:B, "Not Found")</f>
        <v>Walk-in</v>
      </c>
    </row>
    <row r="3911" spans="1:12" x14ac:dyDescent="0.2">
      <c r="A3911" s="3" t="s">
        <v>4347</v>
      </c>
      <c r="B3911" s="3" t="s">
        <v>127</v>
      </c>
      <c r="C3911" s="3" t="s">
        <v>84</v>
      </c>
      <c r="D3911" s="3" t="s">
        <v>52</v>
      </c>
      <c r="E3911" s="3" t="s">
        <v>34</v>
      </c>
      <c r="F3911" s="3">
        <v>4489.2299999999996</v>
      </c>
      <c r="G3911" s="3">
        <v>538.71</v>
      </c>
      <c r="H3911" s="3">
        <v>3950.52</v>
      </c>
      <c r="I3911" s="3" t="s">
        <v>56</v>
      </c>
      <c r="J3911" s="5">
        <v>1.1363643267215451</v>
      </c>
      <c r="K3911" t="str">
        <f>_xlfn.XLOOKUP(D3911, dim_channels!A:A, dim_channels!C:C, "Not Found")</f>
        <v>OTA</v>
      </c>
      <c r="L3911" t="str">
        <f>_xlfn.XLOOKUP(D3911, dim_channels!A:A, dim_channels!B:B, "Not Found")</f>
        <v>Agoda</v>
      </c>
    </row>
    <row r="3912" spans="1:12" x14ac:dyDescent="0.2">
      <c r="A3912" s="2" t="s">
        <v>4348</v>
      </c>
      <c r="B3912" s="2" t="s">
        <v>58</v>
      </c>
      <c r="C3912" s="2" t="s">
        <v>485</v>
      </c>
      <c r="D3912" s="2" t="s">
        <v>33</v>
      </c>
      <c r="E3912" s="2" t="s">
        <v>28</v>
      </c>
      <c r="F3912" s="2">
        <v>13809.06</v>
      </c>
      <c r="G3912" s="2">
        <v>2071.36</v>
      </c>
      <c r="H3912" s="2">
        <v>11737.7</v>
      </c>
      <c r="I3912" s="2" t="s">
        <v>29</v>
      </c>
      <c r="J3912" s="4">
        <v>1.1764706884653719</v>
      </c>
      <c r="K3912" t="str">
        <f>_xlfn.XLOOKUP(D3912, dim_channels!A:A, dim_channels!C:C, "Not Found")</f>
        <v>OTA</v>
      </c>
      <c r="L3912" t="str">
        <f>_xlfn.XLOOKUP(D3912, dim_channels!A:A, dim_channels!B:B, "Not Found")</f>
        <v>Booking.com</v>
      </c>
    </row>
    <row r="3913" spans="1:12" x14ac:dyDescent="0.2">
      <c r="A3913" s="3" t="s">
        <v>4349</v>
      </c>
      <c r="B3913" s="3" t="s">
        <v>95</v>
      </c>
      <c r="C3913" s="3" t="s">
        <v>608</v>
      </c>
      <c r="D3913" s="3" t="s">
        <v>64</v>
      </c>
      <c r="E3913" s="3" t="s">
        <v>34</v>
      </c>
      <c r="F3913" s="3">
        <v>19070.32</v>
      </c>
      <c r="G3913" s="3">
        <v>0</v>
      </c>
      <c r="H3913" s="3">
        <v>19070.32</v>
      </c>
      <c r="I3913" s="3" t="s">
        <v>29</v>
      </c>
      <c r="J3913" s="5">
        <v>1</v>
      </c>
      <c r="K3913" t="str">
        <f>_xlfn.XLOOKUP(D3913, dim_channels!A:A, dim_channels!C:C, "Not Found")</f>
        <v>Direct</v>
      </c>
      <c r="L3913" t="str">
        <f>_xlfn.XLOOKUP(D3913, dim_channels!A:A, dim_channels!B:B, "Not Found")</f>
        <v>Direct Website</v>
      </c>
    </row>
    <row r="3914" spans="1:12" x14ac:dyDescent="0.2">
      <c r="A3914" s="2" t="s">
        <v>4350</v>
      </c>
      <c r="B3914" s="2" t="s">
        <v>37</v>
      </c>
      <c r="C3914" s="2" t="s">
        <v>560</v>
      </c>
      <c r="D3914" s="2" t="s">
        <v>33</v>
      </c>
      <c r="E3914" s="2" t="s">
        <v>60</v>
      </c>
      <c r="F3914" s="2">
        <v>8835.2000000000007</v>
      </c>
      <c r="G3914" s="2">
        <v>0</v>
      </c>
      <c r="H3914" s="2">
        <v>8835.2000000000007</v>
      </c>
      <c r="I3914" s="2" t="s">
        <v>29</v>
      </c>
      <c r="J3914" s="4">
        <v>1</v>
      </c>
      <c r="K3914" t="str">
        <f>_xlfn.XLOOKUP(D3914, dim_channels!A:A, dim_channels!C:C, "Not Found")</f>
        <v>OTA</v>
      </c>
      <c r="L3914" t="str">
        <f>_xlfn.XLOOKUP(D3914, dim_channels!A:A, dim_channels!B:B, "Not Found")</f>
        <v>Booking.com</v>
      </c>
    </row>
    <row r="3915" spans="1:12" x14ac:dyDescent="0.2">
      <c r="A3915" s="3" t="s">
        <v>4351</v>
      </c>
      <c r="B3915" s="3" t="s">
        <v>59</v>
      </c>
      <c r="C3915" s="3" t="s">
        <v>324</v>
      </c>
      <c r="D3915" s="3" t="s">
        <v>33</v>
      </c>
      <c r="E3915" s="3" t="s">
        <v>28</v>
      </c>
      <c r="F3915" s="3">
        <v>20072.14</v>
      </c>
      <c r="G3915" s="3">
        <v>3010.82</v>
      </c>
      <c r="H3915" s="3">
        <v>17061.32</v>
      </c>
      <c r="I3915" s="3" t="s">
        <v>29</v>
      </c>
      <c r="J3915" s="5">
        <v>1.1764705192798679</v>
      </c>
      <c r="K3915" t="str">
        <f>_xlfn.XLOOKUP(D3915, dim_channels!A:A, dim_channels!C:C, "Not Found")</f>
        <v>OTA</v>
      </c>
      <c r="L3915" t="str">
        <f>_xlfn.XLOOKUP(D3915, dim_channels!A:A, dim_channels!B:B, "Not Found")</f>
        <v>Booking.com</v>
      </c>
    </row>
    <row r="3916" spans="1:12" x14ac:dyDescent="0.2">
      <c r="A3916" s="2" t="s">
        <v>4352</v>
      </c>
      <c r="B3916" s="2" t="s">
        <v>661</v>
      </c>
      <c r="C3916" s="2" t="s">
        <v>904</v>
      </c>
      <c r="D3916" s="2" t="s">
        <v>52</v>
      </c>
      <c r="E3916" s="2" t="s">
        <v>60</v>
      </c>
      <c r="F3916" s="2">
        <v>4664.47</v>
      </c>
      <c r="G3916" s="2">
        <v>0</v>
      </c>
      <c r="H3916" s="2">
        <v>4664.47</v>
      </c>
      <c r="I3916" s="2" t="s">
        <v>29</v>
      </c>
      <c r="J3916" s="4">
        <v>1</v>
      </c>
      <c r="K3916" t="str">
        <f>_xlfn.XLOOKUP(D3916, dim_channels!A:A, dim_channels!C:C, "Not Found")</f>
        <v>OTA</v>
      </c>
      <c r="L3916" t="str">
        <f>_xlfn.XLOOKUP(D3916, dim_channels!A:A, dim_channels!B:B, "Not Found")</f>
        <v>Agoda</v>
      </c>
    </row>
    <row r="3917" spans="1:12" x14ac:dyDescent="0.2">
      <c r="A3917" s="3" t="s">
        <v>4353</v>
      </c>
      <c r="B3917" s="3" t="s">
        <v>202</v>
      </c>
      <c r="C3917" s="3" t="s">
        <v>451</v>
      </c>
      <c r="D3917" s="3" t="s">
        <v>45</v>
      </c>
      <c r="E3917" s="3" t="s">
        <v>46</v>
      </c>
      <c r="F3917" s="3">
        <v>17661.07</v>
      </c>
      <c r="G3917" s="3">
        <v>883.05</v>
      </c>
      <c r="H3917" s="3">
        <v>16778.02</v>
      </c>
      <c r="I3917" s="3" t="s">
        <v>29</v>
      </c>
      <c r="J3917" s="5">
        <v>1.0526313593618319</v>
      </c>
      <c r="K3917" t="str">
        <f>_xlfn.XLOOKUP(D3917, dim_channels!A:A, dim_channels!C:C, "Not Found")</f>
        <v>Corporate</v>
      </c>
      <c r="L3917" t="str">
        <f>_xlfn.XLOOKUP(D3917, dim_channels!A:A, dim_channels!B:B, "Not Found")</f>
        <v>Corporate Direct</v>
      </c>
    </row>
    <row r="3918" spans="1:12" x14ac:dyDescent="0.2">
      <c r="A3918" s="2" t="s">
        <v>4354</v>
      </c>
      <c r="B3918" s="2" t="s">
        <v>567</v>
      </c>
      <c r="C3918" s="2" t="s">
        <v>147</v>
      </c>
      <c r="D3918" s="2" t="s">
        <v>52</v>
      </c>
      <c r="E3918" s="2" t="s">
        <v>60</v>
      </c>
      <c r="F3918" s="2">
        <v>18032.13</v>
      </c>
      <c r="G3918" s="2">
        <v>0</v>
      </c>
      <c r="H3918" s="2">
        <v>18032.13</v>
      </c>
      <c r="I3918" s="2" t="s">
        <v>29</v>
      </c>
      <c r="J3918" s="4">
        <v>1</v>
      </c>
      <c r="K3918" t="str">
        <f>_xlfn.XLOOKUP(D3918, dim_channels!A:A, dim_channels!C:C, "Not Found")</f>
        <v>OTA</v>
      </c>
      <c r="L3918" t="str">
        <f>_xlfn.XLOOKUP(D3918, dim_channels!A:A, dim_channels!B:B, "Not Found")</f>
        <v>Agoda</v>
      </c>
    </row>
    <row r="3919" spans="1:12" x14ac:dyDescent="0.2">
      <c r="A3919" s="3" t="s">
        <v>4355</v>
      </c>
      <c r="B3919" s="3" t="s">
        <v>463</v>
      </c>
      <c r="C3919" s="3" t="s">
        <v>340</v>
      </c>
      <c r="D3919" s="3" t="s">
        <v>64</v>
      </c>
      <c r="E3919" s="3" t="s">
        <v>34</v>
      </c>
      <c r="F3919" s="3">
        <v>7408.75</v>
      </c>
      <c r="G3919" s="3">
        <v>0</v>
      </c>
      <c r="H3919" s="3">
        <v>7408.75</v>
      </c>
      <c r="I3919" s="3" t="s">
        <v>29</v>
      </c>
      <c r="J3919" s="5">
        <v>1</v>
      </c>
      <c r="K3919" t="str">
        <f>_xlfn.XLOOKUP(D3919, dim_channels!A:A, dim_channels!C:C, "Not Found")</f>
        <v>Direct</v>
      </c>
      <c r="L3919" t="str">
        <f>_xlfn.XLOOKUP(D3919, dim_channels!A:A, dim_channels!B:B, "Not Found")</f>
        <v>Direct Website</v>
      </c>
    </row>
    <row r="3920" spans="1:12" x14ac:dyDescent="0.2">
      <c r="A3920" s="2" t="s">
        <v>4356</v>
      </c>
      <c r="B3920" s="2" t="s">
        <v>159</v>
      </c>
      <c r="C3920" s="2" t="s">
        <v>679</v>
      </c>
      <c r="D3920" s="2" t="s">
        <v>64</v>
      </c>
      <c r="E3920" s="2" t="s">
        <v>115</v>
      </c>
      <c r="F3920" s="2">
        <v>3092.02</v>
      </c>
      <c r="G3920" s="2">
        <v>0</v>
      </c>
      <c r="H3920" s="2">
        <v>3092.02</v>
      </c>
      <c r="I3920" s="2" t="s">
        <v>29</v>
      </c>
      <c r="J3920" s="4">
        <v>1</v>
      </c>
      <c r="K3920" t="str">
        <f>_xlfn.XLOOKUP(D3920, dim_channels!A:A, dim_channels!C:C, "Not Found")</f>
        <v>Direct</v>
      </c>
      <c r="L3920" t="str">
        <f>_xlfn.XLOOKUP(D3920, dim_channels!A:A, dim_channels!B:B, "Not Found")</f>
        <v>Direct Website</v>
      </c>
    </row>
    <row r="3921" spans="1:12" x14ac:dyDescent="0.2">
      <c r="A3921" s="3" t="s">
        <v>4357</v>
      </c>
      <c r="B3921" s="3" t="s">
        <v>456</v>
      </c>
      <c r="C3921" s="3" t="s">
        <v>778</v>
      </c>
      <c r="D3921" s="3" t="s">
        <v>45</v>
      </c>
      <c r="E3921" s="3" t="s">
        <v>46</v>
      </c>
      <c r="F3921" s="3">
        <v>10959.95</v>
      </c>
      <c r="G3921" s="3">
        <v>548</v>
      </c>
      <c r="H3921" s="3">
        <v>10411.950000000001</v>
      </c>
      <c r="I3921" s="3" t="s">
        <v>29</v>
      </c>
      <c r="J3921" s="5">
        <v>1.0526318316933909</v>
      </c>
      <c r="K3921" t="str">
        <f>_xlfn.XLOOKUP(D3921, dim_channels!A:A, dim_channels!C:C, "Not Found")</f>
        <v>Corporate</v>
      </c>
      <c r="L3921" t="str">
        <f>_xlfn.XLOOKUP(D3921, dim_channels!A:A, dim_channels!B:B, "Not Found")</f>
        <v>Corporate Direct</v>
      </c>
    </row>
    <row r="3922" spans="1:12" x14ac:dyDescent="0.2">
      <c r="A3922" s="2" t="s">
        <v>4358</v>
      </c>
      <c r="B3922" s="2" t="s">
        <v>783</v>
      </c>
      <c r="C3922" s="2" t="s">
        <v>986</v>
      </c>
      <c r="D3922" s="2" t="s">
        <v>27</v>
      </c>
      <c r="E3922" s="2" t="s">
        <v>28</v>
      </c>
      <c r="F3922" s="2">
        <v>7802.28</v>
      </c>
      <c r="G3922" s="2">
        <v>1404.41</v>
      </c>
      <c r="H3922" s="2">
        <v>6397.87</v>
      </c>
      <c r="I3922" s="2" t="s">
        <v>29</v>
      </c>
      <c r="J3922" s="4">
        <v>1.2195121188770639</v>
      </c>
      <c r="K3922" t="str">
        <f>_xlfn.XLOOKUP(D3922, dim_channels!A:A, dim_channels!C:C, "Not Found")</f>
        <v>OTA</v>
      </c>
      <c r="L3922" t="str">
        <f>_xlfn.XLOOKUP(D3922, dim_channels!A:A, dim_channels!B:B, "Not Found")</f>
        <v>Expedia</v>
      </c>
    </row>
    <row r="3923" spans="1:12" x14ac:dyDescent="0.2">
      <c r="A3923" s="3" t="s">
        <v>4359</v>
      </c>
      <c r="B3923" s="3" t="s">
        <v>1072</v>
      </c>
      <c r="C3923" s="3" t="s">
        <v>326</v>
      </c>
      <c r="D3923" s="3" t="s">
        <v>27</v>
      </c>
      <c r="E3923" s="3" t="s">
        <v>34</v>
      </c>
      <c r="F3923" s="3">
        <v>8477.2999999999993</v>
      </c>
      <c r="G3923" s="3">
        <v>1525.91</v>
      </c>
      <c r="H3923" s="3">
        <v>6951.39</v>
      </c>
      <c r="I3923" s="3" t="s">
        <v>29</v>
      </c>
      <c r="J3923" s="5">
        <v>1.2195114933847759</v>
      </c>
      <c r="K3923" t="str">
        <f>_xlfn.XLOOKUP(D3923, dim_channels!A:A, dim_channels!C:C, "Not Found")</f>
        <v>OTA</v>
      </c>
      <c r="L3923" t="str">
        <f>_xlfn.XLOOKUP(D3923, dim_channels!A:A, dim_channels!B:B, "Not Found")</f>
        <v>Expedia</v>
      </c>
    </row>
    <row r="3924" spans="1:12" x14ac:dyDescent="0.2">
      <c r="A3924" s="2" t="s">
        <v>4360</v>
      </c>
      <c r="B3924" s="2" t="s">
        <v>666</v>
      </c>
      <c r="C3924" s="2" t="s">
        <v>891</v>
      </c>
      <c r="D3924" s="2" t="s">
        <v>27</v>
      </c>
      <c r="E3924" s="2" t="s">
        <v>60</v>
      </c>
      <c r="F3924" s="2">
        <v>3170.21</v>
      </c>
      <c r="G3924" s="2">
        <v>0</v>
      </c>
      <c r="H3924" s="2">
        <v>3170.21</v>
      </c>
      <c r="I3924" s="2" t="s">
        <v>29</v>
      </c>
      <c r="J3924" s="4">
        <v>1</v>
      </c>
      <c r="K3924" t="str">
        <f>_xlfn.XLOOKUP(D3924, dim_channels!A:A, dim_channels!C:C, "Not Found")</f>
        <v>OTA</v>
      </c>
      <c r="L3924" t="str">
        <f>_xlfn.XLOOKUP(D3924, dim_channels!A:A, dim_channels!B:B, "Not Found")</f>
        <v>Expedia</v>
      </c>
    </row>
    <row r="3925" spans="1:12" x14ac:dyDescent="0.2">
      <c r="A3925" s="3" t="s">
        <v>4361</v>
      </c>
      <c r="B3925" s="3" t="s">
        <v>150</v>
      </c>
      <c r="C3925" s="3" t="s">
        <v>43</v>
      </c>
      <c r="D3925" s="3" t="s">
        <v>33</v>
      </c>
      <c r="E3925" s="3" t="s">
        <v>28</v>
      </c>
      <c r="F3925" s="3">
        <v>5655.77</v>
      </c>
      <c r="G3925" s="3">
        <v>848.37</v>
      </c>
      <c r="H3925" s="3">
        <v>4807.3999999999996</v>
      </c>
      <c r="I3925" s="3" t="s">
        <v>41</v>
      </c>
      <c r="J3925" s="5">
        <v>1.1764716894787199</v>
      </c>
      <c r="K3925" t="str">
        <f>_xlfn.XLOOKUP(D3925, dim_channels!A:A, dim_channels!C:C, "Not Found")</f>
        <v>OTA</v>
      </c>
      <c r="L3925" t="str">
        <f>_xlfn.XLOOKUP(D3925, dim_channels!A:A, dim_channels!B:B, "Not Found")</f>
        <v>Booking.com</v>
      </c>
    </row>
    <row r="3926" spans="1:12" x14ac:dyDescent="0.2">
      <c r="A3926" s="2" t="s">
        <v>4362</v>
      </c>
      <c r="B3926" s="2" t="s">
        <v>120</v>
      </c>
      <c r="C3926" s="2" t="s">
        <v>82</v>
      </c>
      <c r="D3926" s="2" t="s">
        <v>33</v>
      </c>
      <c r="E3926" s="2" t="s">
        <v>28</v>
      </c>
      <c r="F3926" s="2">
        <v>7537.67</v>
      </c>
      <c r="G3926" s="2">
        <v>1130.6500000000001</v>
      </c>
      <c r="H3926" s="2">
        <v>6407.02</v>
      </c>
      <c r="I3926" s="2" t="s">
        <v>41</v>
      </c>
      <c r="J3926" s="4">
        <v>1.176470496424235</v>
      </c>
      <c r="K3926" t="str">
        <f>_xlfn.XLOOKUP(D3926, dim_channels!A:A, dim_channels!C:C, "Not Found")</f>
        <v>OTA</v>
      </c>
      <c r="L3926" t="str">
        <f>_xlfn.XLOOKUP(D3926, dim_channels!A:A, dim_channels!B:B, "Not Found")</f>
        <v>Booking.com</v>
      </c>
    </row>
    <row r="3927" spans="1:12" x14ac:dyDescent="0.2">
      <c r="A3927" s="3" t="s">
        <v>4363</v>
      </c>
      <c r="B3927" s="3" t="s">
        <v>222</v>
      </c>
      <c r="C3927" s="3" t="s">
        <v>262</v>
      </c>
      <c r="D3927" s="3" t="s">
        <v>27</v>
      </c>
      <c r="E3927" s="3" t="s">
        <v>28</v>
      </c>
      <c r="F3927" s="3">
        <v>2901.49</v>
      </c>
      <c r="G3927" s="3">
        <v>522.27</v>
      </c>
      <c r="H3927" s="3">
        <v>2379.2199999999998</v>
      </c>
      <c r="I3927" s="3" t="s">
        <v>41</v>
      </c>
      <c r="J3927" s="5">
        <v>1.2195131177444709</v>
      </c>
      <c r="K3927" t="str">
        <f>_xlfn.XLOOKUP(D3927, dim_channels!A:A, dim_channels!C:C, "Not Found")</f>
        <v>OTA</v>
      </c>
      <c r="L3927" t="str">
        <f>_xlfn.XLOOKUP(D3927, dim_channels!A:A, dim_channels!B:B, "Not Found")</f>
        <v>Expedia</v>
      </c>
    </row>
    <row r="3928" spans="1:12" x14ac:dyDescent="0.2">
      <c r="A3928" s="2" t="s">
        <v>4364</v>
      </c>
      <c r="B3928" s="2" t="s">
        <v>213</v>
      </c>
      <c r="C3928" s="2" t="s">
        <v>276</v>
      </c>
      <c r="D3928" s="2" t="s">
        <v>27</v>
      </c>
      <c r="E3928" s="2" t="s">
        <v>28</v>
      </c>
      <c r="F3928" s="2">
        <v>6732.93</v>
      </c>
      <c r="G3928" s="2">
        <v>1211.93</v>
      </c>
      <c r="H3928" s="2">
        <v>5521</v>
      </c>
      <c r="I3928" s="2" t="s">
        <v>29</v>
      </c>
      <c r="J3928" s="4">
        <v>1.219512769425829</v>
      </c>
      <c r="K3928" t="str">
        <f>_xlfn.XLOOKUP(D3928, dim_channels!A:A, dim_channels!C:C, "Not Found")</f>
        <v>OTA</v>
      </c>
      <c r="L3928" t="str">
        <f>_xlfn.XLOOKUP(D3928, dim_channels!A:A, dim_channels!B:B, "Not Found")</f>
        <v>Expedia</v>
      </c>
    </row>
    <row r="3929" spans="1:12" x14ac:dyDescent="0.2">
      <c r="A3929" s="3" t="s">
        <v>4365</v>
      </c>
      <c r="B3929" s="3" t="s">
        <v>403</v>
      </c>
      <c r="C3929" s="3" t="s">
        <v>85</v>
      </c>
      <c r="D3929" s="3" t="s">
        <v>114</v>
      </c>
      <c r="E3929" s="3" t="s">
        <v>115</v>
      </c>
      <c r="F3929" s="3">
        <v>4897.95</v>
      </c>
      <c r="G3929" s="3">
        <v>489.8</v>
      </c>
      <c r="H3929" s="3">
        <v>4408.1499999999996</v>
      </c>
      <c r="I3929" s="3" t="s">
        <v>29</v>
      </c>
      <c r="J3929" s="5">
        <v>1.11111237140297</v>
      </c>
      <c r="K3929" t="str">
        <f>_xlfn.XLOOKUP(D3929, dim_channels!A:A, dim_channels!C:C, "Not Found")</f>
        <v>Offline</v>
      </c>
      <c r="L3929" t="str">
        <f>_xlfn.XLOOKUP(D3929, dim_channels!A:A, dim_channels!B:B, "Not Found")</f>
        <v>Travel Agency</v>
      </c>
    </row>
    <row r="3930" spans="1:12" x14ac:dyDescent="0.2">
      <c r="A3930" s="2" t="s">
        <v>4366</v>
      </c>
      <c r="B3930" s="2" t="s">
        <v>375</v>
      </c>
      <c r="C3930" s="2" t="s">
        <v>389</v>
      </c>
      <c r="D3930" s="2" t="s">
        <v>33</v>
      </c>
      <c r="E3930" s="2" t="s">
        <v>28</v>
      </c>
      <c r="F3930" s="2">
        <v>5752.03</v>
      </c>
      <c r="G3930" s="2">
        <v>862.8</v>
      </c>
      <c r="H3930" s="2">
        <v>4889.2299999999996</v>
      </c>
      <c r="I3930" s="2" t="s">
        <v>41</v>
      </c>
      <c r="J3930" s="4">
        <v>1.176469505423144</v>
      </c>
      <c r="K3930" t="str">
        <f>_xlfn.XLOOKUP(D3930, dim_channels!A:A, dim_channels!C:C, "Not Found")</f>
        <v>OTA</v>
      </c>
      <c r="L3930" t="str">
        <f>_xlfn.XLOOKUP(D3930, dim_channels!A:A, dim_channels!B:B, "Not Found")</f>
        <v>Booking.com</v>
      </c>
    </row>
    <row r="3931" spans="1:12" x14ac:dyDescent="0.2">
      <c r="A3931" s="3" t="s">
        <v>4367</v>
      </c>
      <c r="B3931" s="3" t="s">
        <v>103</v>
      </c>
      <c r="C3931" s="3" t="s">
        <v>198</v>
      </c>
      <c r="D3931" s="3" t="s">
        <v>52</v>
      </c>
      <c r="E3931" s="3" t="s">
        <v>60</v>
      </c>
      <c r="F3931" s="3">
        <v>2948.8</v>
      </c>
      <c r="G3931" s="3">
        <v>0</v>
      </c>
      <c r="H3931" s="3">
        <v>2948.8</v>
      </c>
      <c r="I3931" s="3" t="s">
        <v>29</v>
      </c>
      <c r="J3931" s="5">
        <v>1</v>
      </c>
      <c r="K3931" t="str">
        <f>_xlfn.XLOOKUP(D3931, dim_channels!A:A, dim_channels!C:C, "Not Found")</f>
        <v>OTA</v>
      </c>
      <c r="L3931" t="str">
        <f>_xlfn.XLOOKUP(D3931, dim_channels!A:A, dim_channels!B:B, "Not Found")</f>
        <v>Agoda</v>
      </c>
    </row>
    <row r="3932" spans="1:12" x14ac:dyDescent="0.2">
      <c r="A3932" s="2" t="s">
        <v>4368</v>
      </c>
      <c r="B3932" s="2" t="s">
        <v>164</v>
      </c>
      <c r="C3932" s="2" t="s">
        <v>238</v>
      </c>
      <c r="D3932" s="2" t="s">
        <v>52</v>
      </c>
      <c r="E3932" s="2" t="s">
        <v>34</v>
      </c>
      <c r="F3932" s="2">
        <v>5221.34</v>
      </c>
      <c r="G3932" s="2">
        <v>626.55999999999995</v>
      </c>
      <c r="H3932" s="2">
        <v>4594.78</v>
      </c>
      <c r="I3932" s="2" t="s">
        <v>56</v>
      </c>
      <c r="J3932" s="4">
        <v>1.136363438510658</v>
      </c>
      <c r="K3932" t="str">
        <f>_xlfn.XLOOKUP(D3932, dim_channels!A:A, dim_channels!C:C, "Not Found")</f>
        <v>OTA</v>
      </c>
      <c r="L3932" t="str">
        <f>_xlfn.XLOOKUP(D3932, dim_channels!A:A, dim_channels!B:B, "Not Found")</f>
        <v>Agoda</v>
      </c>
    </row>
    <row r="3933" spans="1:12" x14ac:dyDescent="0.2">
      <c r="A3933" s="3" t="s">
        <v>4369</v>
      </c>
      <c r="B3933" s="3" t="s">
        <v>343</v>
      </c>
      <c r="C3933" s="3" t="s">
        <v>343</v>
      </c>
      <c r="D3933" s="3" t="s">
        <v>27</v>
      </c>
      <c r="E3933" s="3" t="s">
        <v>28</v>
      </c>
      <c r="F3933" s="3">
        <v>5384.67</v>
      </c>
      <c r="G3933" s="3">
        <v>969.24</v>
      </c>
      <c r="H3933" s="3">
        <v>4415.43</v>
      </c>
      <c r="I3933" s="3" t="s">
        <v>41</v>
      </c>
      <c r="J3933" s="5">
        <v>1.2195120294059689</v>
      </c>
      <c r="K3933" t="str">
        <f>_xlfn.XLOOKUP(D3933, dim_channels!A:A, dim_channels!C:C, "Not Found")</f>
        <v>OTA</v>
      </c>
      <c r="L3933" t="str">
        <f>_xlfn.XLOOKUP(D3933, dim_channels!A:A, dim_channels!B:B, "Not Found")</f>
        <v>Expedia</v>
      </c>
    </row>
    <row r="3934" spans="1:12" x14ac:dyDescent="0.2">
      <c r="A3934" s="2" t="s">
        <v>4370</v>
      </c>
      <c r="B3934" s="2" t="s">
        <v>1354</v>
      </c>
      <c r="C3934" s="2" t="s">
        <v>271</v>
      </c>
      <c r="D3934" s="2" t="s">
        <v>114</v>
      </c>
      <c r="E3934" s="2" t="s">
        <v>46</v>
      </c>
      <c r="F3934" s="2">
        <v>5036.3900000000003</v>
      </c>
      <c r="G3934" s="2">
        <v>503.64</v>
      </c>
      <c r="H3934" s="2">
        <v>4532.75</v>
      </c>
      <c r="I3934" s="2" t="s">
        <v>29</v>
      </c>
      <c r="J3934" s="4">
        <v>1.1111113562406929</v>
      </c>
      <c r="K3934" t="str">
        <f>_xlfn.XLOOKUP(D3934, dim_channels!A:A, dim_channels!C:C, "Not Found")</f>
        <v>Offline</v>
      </c>
      <c r="L3934" t="str">
        <f>_xlfn.XLOOKUP(D3934, dim_channels!A:A, dim_channels!B:B, "Not Found")</f>
        <v>Travel Agency</v>
      </c>
    </row>
    <row r="3935" spans="1:12" x14ac:dyDescent="0.2">
      <c r="A3935" s="3" t="s">
        <v>4371</v>
      </c>
      <c r="B3935" s="3" t="s">
        <v>295</v>
      </c>
      <c r="C3935" s="3" t="s">
        <v>244</v>
      </c>
      <c r="D3935" s="3" t="s">
        <v>45</v>
      </c>
      <c r="E3935" s="3" t="s">
        <v>46</v>
      </c>
      <c r="F3935" s="3">
        <v>7494.76</v>
      </c>
      <c r="G3935" s="3">
        <v>374.74</v>
      </c>
      <c r="H3935" s="3">
        <v>7120.02</v>
      </c>
      <c r="I3935" s="3" t="s">
        <v>29</v>
      </c>
      <c r="J3935" s="5">
        <v>1.052631874629566</v>
      </c>
      <c r="K3935" t="str">
        <f>_xlfn.XLOOKUP(D3935, dim_channels!A:A, dim_channels!C:C, "Not Found")</f>
        <v>Corporate</v>
      </c>
      <c r="L3935" t="str">
        <f>_xlfn.XLOOKUP(D3935, dim_channels!A:A, dim_channels!B:B, "Not Found")</f>
        <v>Corporate Direct</v>
      </c>
    </row>
    <row r="3936" spans="1:12" x14ac:dyDescent="0.2">
      <c r="A3936" s="2" t="s">
        <v>4372</v>
      </c>
      <c r="B3936" s="2" t="s">
        <v>741</v>
      </c>
      <c r="C3936" s="2" t="s">
        <v>161</v>
      </c>
      <c r="D3936" s="2" t="s">
        <v>52</v>
      </c>
      <c r="E3936" s="2" t="s">
        <v>60</v>
      </c>
      <c r="F3936" s="2">
        <v>2688.34</v>
      </c>
      <c r="G3936" s="2">
        <v>0</v>
      </c>
      <c r="H3936" s="2">
        <v>2688.34</v>
      </c>
      <c r="I3936" s="2" t="s">
        <v>41</v>
      </c>
      <c r="J3936" s="4">
        <v>1</v>
      </c>
      <c r="K3936" t="str">
        <f>_xlfn.XLOOKUP(D3936, dim_channels!A:A, dim_channels!C:C, "Not Found")</f>
        <v>OTA</v>
      </c>
      <c r="L3936" t="str">
        <f>_xlfn.XLOOKUP(D3936, dim_channels!A:A, dim_channels!B:B, "Not Found")</f>
        <v>Agoda</v>
      </c>
    </row>
    <row r="3937" spans="1:12" x14ac:dyDescent="0.2">
      <c r="A3937" s="3" t="s">
        <v>4373</v>
      </c>
      <c r="B3937" s="3" t="s">
        <v>904</v>
      </c>
      <c r="C3937" s="3" t="s">
        <v>335</v>
      </c>
      <c r="D3937" s="3" t="s">
        <v>52</v>
      </c>
      <c r="E3937" s="3" t="s">
        <v>60</v>
      </c>
      <c r="F3937" s="3">
        <v>5136.32</v>
      </c>
      <c r="G3937" s="3">
        <v>0</v>
      </c>
      <c r="H3937" s="3">
        <v>5136.32</v>
      </c>
      <c r="I3937" s="3" t="s">
        <v>41</v>
      </c>
      <c r="J3937" s="5">
        <v>1</v>
      </c>
      <c r="K3937" t="str">
        <f>_xlfn.XLOOKUP(D3937, dim_channels!A:A, dim_channels!C:C, "Not Found")</f>
        <v>OTA</v>
      </c>
      <c r="L3937" t="str">
        <f>_xlfn.XLOOKUP(D3937, dim_channels!A:A, dim_channels!B:B, "Not Found")</f>
        <v>Agoda</v>
      </c>
    </row>
    <row r="3938" spans="1:12" x14ac:dyDescent="0.2">
      <c r="A3938" s="2" t="s">
        <v>4374</v>
      </c>
      <c r="B3938" s="2" t="s">
        <v>904</v>
      </c>
      <c r="C3938" s="2" t="s">
        <v>388</v>
      </c>
      <c r="D3938" s="2" t="s">
        <v>52</v>
      </c>
      <c r="E3938" s="2" t="s">
        <v>34</v>
      </c>
      <c r="F3938" s="2">
        <v>9113.18</v>
      </c>
      <c r="G3938" s="2">
        <v>1093.58</v>
      </c>
      <c r="H3938" s="2">
        <v>8019.6</v>
      </c>
      <c r="I3938" s="2" t="s">
        <v>41</v>
      </c>
      <c r="J3938" s="4">
        <v>1.136363409646366</v>
      </c>
      <c r="K3938" t="str">
        <f>_xlfn.XLOOKUP(D3938, dim_channels!A:A, dim_channels!C:C, "Not Found")</f>
        <v>OTA</v>
      </c>
      <c r="L3938" t="str">
        <f>_xlfn.XLOOKUP(D3938, dim_channels!A:A, dim_channels!B:B, "Not Found")</f>
        <v>Agoda</v>
      </c>
    </row>
    <row r="3939" spans="1:12" x14ac:dyDescent="0.2">
      <c r="A3939" s="3" t="s">
        <v>4375</v>
      </c>
      <c r="B3939" s="3" t="s">
        <v>543</v>
      </c>
      <c r="C3939" s="3" t="s">
        <v>205</v>
      </c>
      <c r="D3939" s="3" t="s">
        <v>64</v>
      </c>
      <c r="E3939" s="3" t="s">
        <v>28</v>
      </c>
      <c r="F3939" s="3">
        <v>9008.8799999999992</v>
      </c>
      <c r="G3939" s="3">
        <v>0</v>
      </c>
      <c r="H3939" s="3">
        <v>9008.8799999999992</v>
      </c>
      <c r="I3939" s="3" t="s">
        <v>29</v>
      </c>
      <c r="J3939" s="5">
        <v>1</v>
      </c>
      <c r="K3939" t="str">
        <f>_xlfn.XLOOKUP(D3939, dim_channels!A:A, dim_channels!C:C, "Not Found")</f>
        <v>Direct</v>
      </c>
      <c r="L3939" t="str">
        <f>_xlfn.XLOOKUP(D3939, dim_channels!A:A, dim_channels!B:B, "Not Found")</f>
        <v>Direct Website</v>
      </c>
    </row>
    <row r="3940" spans="1:12" x14ac:dyDescent="0.2">
      <c r="A3940" s="2" t="s">
        <v>4376</v>
      </c>
      <c r="B3940" s="2" t="s">
        <v>212</v>
      </c>
      <c r="C3940" s="2" t="s">
        <v>783</v>
      </c>
      <c r="D3940" s="2" t="s">
        <v>206</v>
      </c>
      <c r="E3940" s="2" t="s">
        <v>207</v>
      </c>
      <c r="F3940" s="2">
        <v>16111.61</v>
      </c>
      <c r="G3940" s="2">
        <v>0</v>
      </c>
      <c r="H3940" s="2">
        <v>16111.61</v>
      </c>
      <c r="I3940" s="2" t="s">
        <v>29</v>
      </c>
      <c r="J3940" s="4">
        <v>1</v>
      </c>
      <c r="K3940" t="str">
        <f>_xlfn.XLOOKUP(D3940, dim_channels!A:A, dim_channels!C:C, "Not Found")</f>
        <v>Direct</v>
      </c>
      <c r="L3940" t="str">
        <f>_xlfn.XLOOKUP(D3940, dim_channels!A:A, dim_channels!B:B, "Not Found")</f>
        <v>Walk-in</v>
      </c>
    </row>
    <row r="3941" spans="1:12" x14ac:dyDescent="0.2">
      <c r="A3941" s="3" t="s">
        <v>4377</v>
      </c>
      <c r="B3941" s="3" t="s">
        <v>409</v>
      </c>
      <c r="C3941" s="3" t="s">
        <v>315</v>
      </c>
      <c r="D3941" s="3" t="s">
        <v>169</v>
      </c>
      <c r="E3941" s="3" t="s">
        <v>34</v>
      </c>
      <c r="F3941" s="3">
        <v>6050.78</v>
      </c>
      <c r="G3941" s="3">
        <v>1210.1600000000001</v>
      </c>
      <c r="H3941" s="3">
        <v>4840.62</v>
      </c>
      <c r="I3941" s="3" t="s">
        <v>41</v>
      </c>
      <c r="J3941" s="5">
        <v>1.250001032925534</v>
      </c>
      <c r="K3941" t="str">
        <f>_xlfn.XLOOKUP(D3941, dim_channels!A:A, dim_channels!C:C, "Not Found")</f>
        <v>GDS</v>
      </c>
      <c r="L3941" t="str">
        <f>_xlfn.XLOOKUP(D3941, dim_channels!A:A, dim_channels!B:B, "Not Found")</f>
        <v>GDS (Amadeus)</v>
      </c>
    </row>
    <row r="3942" spans="1:12" x14ac:dyDescent="0.2">
      <c r="A3942" s="2" t="s">
        <v>4378</v>
      </c>
      <c r="B3942" s="2" t="s">
        <v>107</v>
      </c>
      <c r="C3942" s="2" t="s">
        <v>107</v>
      </c>
      <c r="D3942" s="2" t="s">
        <v>64</v>
      </c>
      <c r="E3942" s="2" t="s">
        <v>28</v>
      </c>
      <c r="F3942" s="2">
        <v>7964.87</v>
      </c>
      <c r="G3942" s="2">
        <v>0</v>
      </c>
      <c r="H3942" s="2">
        <v>7964.87</v>
      </c>
      <c r="I3942" s="2" t="s">
        <v>29</v>
      </c>
      <c r="J3942" s="4">
        <v>1</v>
      </c>
      <c r="K3942" t="str">
        <f>_xlfn.XLOOKUP(D3942, dim_channels!A:A, dim_channels!C:C, "Not Found")</f>
        <v>Direct</v>
      </c>
      <c r="L3942" t="str">
        <f>_xlfn.XLOOKUP(D3942, dim_channels!A:A, dim_channels!B:B, "Not Found")</f>
        <v>Direct Website</v>
      </c>
    </row>
    <row r="3943" spans="1:12" x14ac:dyDescent="0.2">
      <c r="A3943" s="3" t="s">
        <v>4379</v>
      </c>
      <c r="B3943" s="3" t="s">
        <v>807</v>
      </c>
      <c r="C3943" s="3" t="s">
        <v>150</v>
      </c>
      <c r="D3943" s="3" t="s">
        <v>45</v>
      </c>
      <c r="E3943" s="3" t="s">
        <v>89</v>
      </c>
      <c r="F3943" s="3">
        <v>11090.3</v>
      </c>
      <c r="G3943" s="3">
        <v>0</v>
      </c>
      <c r="H3943" s="3">
        <v>11090.3</v>
      </c>
      <c r="I3943" s="3" t="s">
        <v>29</v>
      </c>
      <c r="J3943" s="5">
        <v>1</v>
      </c>
      <c r="K3943" t="str">
        <f>_xlfn.XLOOKUP(D3943, dim_channels!A:A, dim_channels!C:C, "Not Found")</f>
        <v>Corporate</v>
      </c>
      <c r="L3943" t="str">
        <f>_xlfn.XLOOKUP(D3943, dim_channels!A:A, dim_channels!B:B, "Not Found")</f>
        <v>Corporate Direct</v>
      </c>
    </row>
    <row r="3944" spans="1:12" x14ac:dyDescent="0.2">
      <c r="A3944" s="2" t="s">
        <v>4380</v>
      </c>
      <c r="B3944" s="2" t="s">
        <v>468</v>
      </c>
      <c r="C3944" s="2" t="s">
        <v>418</v>
      </c>
      <c r="D3944" s="2" t="s">
        <v>64</v>
      </c>
      <c r="E3944" s="2" t="s">
        <v>115</v>
      </c>
      <c r="F3944" s="2">
        <v>5419.2</v>
      </c>
      <c r="G3944" s="2">
        <v>0</v>
      </c>
      <c r="H3944" s="2">
        <v>5419.2</v>
      </c>
      <c r="I3944" s="2" t="s">
        <v>29</v>
      </c>
      <c r="J3944" s="4">
        <v>1</v>
      </c>
      <c r="K3944" t="str">
        <f>_xlfn.XLOOKUP(D3944, dim_channels!A:A, dim_channels!C:C, "Not Found")</f>
        <v>Direct</v>
      </c>
      <c r="L3944" t="str">
        <f>_xlfn.XLOOKUP(D3944, dim_channels!A:A, dim_channels!B:B, "Not Found")</f>
        <v>Direct Website</v>
      </c>
    </row>
    <row r="3945" spans="1:12" x14ac:dyDescent="0.2">
      <c r="A3945" s="3" t="s">
        <v>4381</v>
      </c>
      <c r="B3945" s="3" t="s">
        <v>300</v>
      </c>
      <c r="C3945" s="3" t="s">
        <v>141</v>
      </c>
      <c r="D3945" s="3" t="s">
        <v>169</v>
      </c>
      <c r="E3945" s="3" t="s">
        <v>46</v>
      </c>
      <c r="F3945" s="3">
        <v>10788.22</v>
      </c>
      <c r="G3945" s="3">
        <v>2157.64</v>
      </c>
      <c r="H3945" s="3">
        <v>8630.58</v>
      </c>
      <c r="I3945" s="3" t="s">
        <v>29</v>
      </c>
      <c r="J3945" s="5">
        <v>1.2499994206646601</v>
      </c>
      <c r="K3945" t="str">
        <f>_xlfn.XLOOKUP(D3945, dim_channels!A:A, dim_channels!C:C, "Not Found")</f>
        <v>GDS</v>
      </c>
      <c r="L3945" t="str">
        <f>_xlfn.XLOOKUP(D3945, dim_channels!A:A, dim_channels!B:B, "Not Found")</f>
        <v>GDS (Amadeus)</v>
      </c>
    </row>
    <row r="3946" spans="1:12" x14ac:dyDescent="0.2">
      <c r="A3946" s="2" t="s">
        <v>4382</v>
      </c>
      <c r="B3946" s="2" t="s">
        <v>147</v>
      </c>
      <c r="C3946" s="2" t="s">
        <v>141</v>
      </c>
      <c r="D3946" s="2" t="s">
        <v>64</v>
      </c>
      <c r="E3946" s="2" t="s">
        <v>28</v>
      </c>
      <c r="F3946" s="2">
        <v>5757.8</v>
      </c>
      <c r="G3946" s="2">
        <v>0</v>
      </c>
      <c r="H3946" s="2">
        <v>5757.8</v>
      </c>
      <c r="I3946" s="2" t="s">
        <v>29</v>
      </c>
      <c r="J3946" s="4">
        <v>1</v>
      </c>
      <c r="K3946" t="str">
        <f>_xlfn.XLOOKUP(D3946, dim_channels!A:A, dim_channels!C:C, "Not Found")</f>
        <v>Direct</v>
      </c>
      <c r="L3946" t="str">
        <f>_xlfn.XLOOKUP(D3946, dim_channels!A:A, dim_channels!B:B, "Not Found")</f>
        <v>Direct Website</v>
      </c>
    </row>
    <row r="3947" spans="1:12" x14ac:dyDescent="0.2">
      <c r="A3947" s="3" t="s">
        <v>4383</v>
      </c>
      <c r="B3947" s="3" t="s">
        <v>274</v>
      </c>
      <c r="C3947" s="3" t="s">
        <v>189</v>
      </c>
      <c r="D3947" s="3" t="s">
        <v>52</v>
      </c>
      <c r="E3947" s="3" t="s">
        <v>34</v>
      </c>
      <c r="F3947" s="3">
        <v>12585.31</v>
      </c>
      <c r="G3947" s="3">
        <v>1510.24</v>
      </c>
      <c r="H3947" s="3">
        <v>11075.07</v>
      </c>
      <c r="I3947" s="3" t="s">
        <v>29</v>
      </c>
      <c r="J3947" s="5">
        <v>1.1363639236591729</v>
      </c>
      <c r="K3947" t="str">
        <f>_xlfn.XLOOKUP(D3947, dim_channels!A:A, dim_channels!C:C, "Not Found")</f>
        <v>OTA</v>
      </c>
      <c r="L3947" t="str">
        <f>_xlfn.XLOOKUP(D3947, dim_channels!A:A, dim_channels!B:B, "Not Found")</f>
        <v>Agoda</v>
      </c>
    </row>
    <row r="3948" spans="1:12" x14ac:dyDescent="0.2">
      <c r="A3948" s="2" t="s">
        <v>4384</v>
      </c>
      <c r="B3948" s="2" t="s">
        <v>95</v>
      </c>
      <c r="C3948" s="2" t="s">
        <v>210</v>
      </c>
      <c r="D3948" s="2" t="s">
        <v>114</v>
      </c>
      <c r="E3948" s="2" t="s">
        <v>46</v>
      </c>
      <c r="F3948" s="2">
        <v>2783.56</v>
      </c>
      <c r="G3948" s="2">
        <v>278.36</v>
      </c>
      <c r="H3948" s="2">
        <v>2505.1999999999998</v>
      </c>
      <c r="I3948" s="2" t="s">
        <v>29</v>
      </c>
      <c r="J3948" s="4">
        <v>1.111112885198787</v>
      </c>
      <c r="K3948" t="str">
        <f>_xlfn.XLOOKUP(D3948, dim_channels!A:A, dim_channels!C:C, "Not Found")</f>
        <v>Offline</v>
      </c>
      <c r="L3948" t="str">
        <f>_xlfn.XLOOKUP(D3948, dim_channels!A:A, dim_channels!B:B, "Not Found")</f>
        <v>Travel Agency</v>
      </c>
    </row>
    <row r="3949" spans="1:12" x14ac:dyDescent="0.2">
      <c r="A3949" s="3" t="s">
        <v>4385</v>
      </c>
      <c r="B3949" s="3" t="s">
        <v>117</v>
      </c>
      <c r="C3949" s="3" t="s">
        <v>286</v>
      </c>
      <c r="D3949" s="3" t="s">
        <v>33</v>
      </c>
      <c r="E3949" s="3" t="s">
        <v>60</v>
      </c>
      <c r="F3949" s="3">
        <v>16146.28</v>
      </c>
      <c r="G3949" s="3">
        <v>0</v>
      </c>
      <c r="H3949" s="3">
        <v>16146.28</v>
      </c>
      <c r="I3949" s="3" t="s">
        <v>29</v>
      </c>
      <c r="J3949" s="5">
        <v>1</v>
      </c>
      <c r="K3949" t="str">
        <f>_xlfn.XLOOKUP(D3949, dim_channels!A:A, dim_channels!C:C, "Not Found")</f>
        <v>OTA</v>
      </c>
      <c r="L3949" t="str">
        <f>_xlfn.XLOOKUP(D3949, dim_channels!A:A, dim_channels!B:B, "Not Found")</f>
        <v>Booking.com</v>
      </c>
    </row>
    <row r="3950" spans="1:12" x14ac:dyDescent="0.2">
      <c r="A3950" s="2" t="s">
        <v>4386</v>
      </c>
      <c r="B3950" s="2" t="s">
        <v>113</v>
      </c>
      <c r="C3950" s="2" t="s">
        <v>394</v>
      </c>
      <c r="D3950" s="2" t="s">
        <v>45</v>
      </c>
      <c r="E3950" s="2" t="s">
        <v>89</v>
      </c>
      <c r="F3950" s="2">
        <v>9355.31</v>
      </c>
      <c r="G3950" s="2">
        <v>0</v>
      </c>
      <c r="H3950" s="2">
        <v>9355.31</v>
      </c>
      <c r="I3950" s="2" t="s">
        <v>29</v>
      </c>
      <c r="J3950" s="4">
        <v>1</v>
      </c>
      <c r="K3950" t="str">
        <f>_xlfn.XLOOKUP(D3950, dim_channels!A:A, dim_channels!C:C, "Not Found")</f>
        <v>Corporate</v>
      </c>
      <c r="L3950" t="str">
        <f>_xlfn.XLOOKUP(D3950, dim_channels!A:A, dim_channels!B:B, "Not Found")</f>
        <v>Corporate Direct</v>
      </c>
    </row>
    <row r="3951" spans="1:12" x14ac:dyDescent="0.2">
      <c r="A3951" s="3" t="s">
        <v>4387</v>
      </c>
      <c r="B3951" s="3" t="s">
        <v>184</v>
      </c>
      <c r="C3951" s="3" t="s">
        <v>139</v>
      </c>
      <c r="D3951" s="3" t="s">
        <v>45</v>
      </c>
      <c r="E3951" s="3" t="s">
        <v>46</v>
      </c>
      <c r="F3951" s="3">
        <v>18896.419999999998</v>
      </c>
      <c r="G3951" s="3">
        <v>944.82</v>
      </c>
      <c r="H3951" s="3">
        <v>17951.599999999999</v>
      </c>
      <c r="I3951" s="3" t="s">
        <v>29</v>
      </c>
      <c r="J3951" s="5">
        <v>1.052631520310167</v>
      </c>
      <c r="K3951" t="str">
        <f>_xlfn.XLOOKUP(D3951, dim_channels!A:A, dim_channels!C:C, "Not Found")</f>
        <v>Corporate</v>
      </c>
      <c r="L3951" t="str">
        <f>_xlfn.XLOOKUP(D3951, dim_channels!A:A, dim_channels!B:B, "Not Found")</f>
        <v>Corporate Direct</v>
      </c>
    </row>
    <row r="3952" spans="1:12" x14ac:dyDescent="0.2">
      <c r="A3952" s="2" t="s">
        <v>4388</v>
      </c>
      <c r="B3952" s="2" t="s">
        <v>722</v>
      </c>
      <c r="C3952" s="2" t="s">
        <v>79</v>
      </c>
      <c r="D3952" s="2" t="s">
        <v>64</v>
      </c>
      <c r="E3952" s="2" t="s">
        <v>28</v>
      </c>
      <c r="F3952" s="2">
        <v>22398.36</v>
      </c>
      <c r="G3952" s="2">
        <v>0</v>
      </c>
      <c r="H3952" s="2">
        <v>22398.36</v>
      </c>
      <c r="I3952" s="2" t="s">
        <v>29</v>
      </c>
      <c r="J3952" s="4">
        <v>1</v>
      </c>
      <c r="K3952" t="str">
        <f>_xlfn.XLOOKUP(D3952, dim_channels!A:A, dim_channels!C:C, "Not Found")</f>
        <v>Direct</v>
      </c>
      <c r="L3952" t="str">
        <f>_xlfn.XLOOKUP(D3952, dim_channels!A:A, dim_channels!B:B, "Not Found")</f>
        <v>Direct Website</v>
      </c>
    </row>
    <row r="3953" spans="1:12" x14ac:dyDescent="0.2">
      <c r="A3953" s="3" t="s">
        <v>4389</v>
      </c>
      <c r="B3953" s="3" t="s">
        <v>87</v>
      </c>
      <c r="C3953" s="3" t="s">
        <v>2142</v>
      </c>
      <c r="D3953" s="3" t="s">
        <v>52</v>
      </c>
      <c r="E3953" s="3" t="s">
        <v>34</v>
      </c>
      <c r="F3953" s="3">
        <v>12042.06</v>
      </c>
      <c r="G3953" s="3">
        <v>1445.05</v>
      </c>
      <c r="H3953" s="3">
        <v>10597.01</v>
      </c>
      <c r="I3953" s="3" t="s">
        <v>29</v>
      </c>
      <c r="J3953" s="5">
        <v>1.1363639366198579</v>
      </c>
      <c r="K3953" t="str">
        <f>_xlfn.XLOOKUP(D3953, dim_channels!A:A, dim_channels!C:C, "Not Found")</f>
        <v>OTA</v>
      </c>
      <c r="L3953" t="str">
        <f>_xlfn.XLOOKUP(D3953, dim_channels!A:A, dim_channels!B:B, "Not Found")</f>
        <v>Agoda</v>
      </c>
    </row>
    <row r="3954" spans="1:12" x14ac:dyDescent="0.2">
      <c r="A3954" s="2" t="s">
        <v>4390</v>
      </c>
      <c r="B3954" s="2" t="s">
        <v>282</v>
      </c>
      <c r="C3954" s="2" t="s">
        <v>109</v>
      </c>
      <c r="D3954" s="2" t="s">
        <v>33</v>
      </c>
      <c r="E3954" s="2" t="s">
        <v>34</v>
      </c>
      <c r="F3954" s="2">
        <v>7277.89</v>
      </c>
      <c r="G3954" s="2">
        <v>1091.68</v>
      </c>
      <c r="H3954" s="2">
        <v>6186.21</v>
      </c>
      <c r="I3954" s="2" t="s">
        <v>29</v>
      </c>
      <c r="J3954" s="4">
        <v>1.17646992261821</v>
      </c>
      <c r="K3954" t="str">
        <f>_xlfn.XLOOKUP(D3954, dim_channels!A:A, dim_channels!C:C, "Not Found")</f>
        <v>OTA</v>
      </c>
      <c r="L3954" t="str">
        <f>_xlfn.XLOOKUP(D3954, dim_channels!A:A, dim_channels!B:B, "Not Found")</f>
        <v>Booking.com</v>
      </c>
    </row>
    <row r="3955" spans="1:12" x14ac:dyDescent="0.2">
      <c r="A3955" s="3" t="s">
        <v>4391</v>
      </c>
      <c r="B3955" s="3" t="s">
        <v>310</v>
      </c>
      <c r="C3955" s="3" t="s">
        <v>189</v>
      </c>
      <c r="D3955" s="3" t="s">
        <v>52</v>
      </c>
      <c r="E3955" s="3" t="s">
        <v>34</v>
      </c>
      <c r="F3955" s="3">
        <v>13627.93</v>
      </c>
      <c r="G3955" s="3">
        <v>1635.35</v>
      </c>
      <c r="H3955" s="3">
        <v>11992.58</v>
      </c>
      <c r="I3955" s="3" t="s">
        <v>56</v>
      </c>
      <c r="J3955" s="5">
        <v>1.1363634847547399</v>
      </c>
      <c r="K3955" t="str">
        <f>_xlfn.XLOOKUP(D3955, dim_channels!A:A, dim_channels!C:C, "Not Found")</f>
        <v>OTA</v>
      </c>
      <c r="L3955" t="str">
        <f>_xlfn.XLOOKUP(D3955, dim_channels!A:A, dim_channels!B:B, "Not Found")</f>
        <v>Agoda</v>
      </c>
    </row>
    <row r="3956" spans="1:12" x14ac:dyDescent="0.2">
      <c r="A3956" s="2" t="s">
        <v>4392</v>
      </c>
      <c r="B3956" s="2" t="s">
        <v>198</v>
      </c>
      <c r="C3956" s="2" t="s">
        <v>251</v>
      </c>
      <c r="D3956" s="2" t="s">
        <v>52</v>
      </c>
      <c r="E3956" s="2" t="s">
        <v>34</v>
      </c>
      <c r="F3956" s="2">
        <v>5759.42</v>
      </c>
      <c r="G3956" s="2">
        <v>691.13</v>
      </c>
      <c r="H3956" s="2">
        <v>5068.29</v>
      </c>
      <c r="I3956" s="2" t="s">
        <v>29</v>
      </c>
      <c r="J3956" s="4">
        <v>1.1363635466794519</v>
      </c>
      <c r="K3956" t="str">
        <f>_xlfn.XLOOKUP(D3956, dim_channels!A:A, dim_channels!C:C, "Not Found")</f>
        <v>OTA</v>
      </c>
      <c r="L3956" t="str">
        <f>_xlfn.XLOOKUP(D3956, dim_channels!A:A, dim_channels!B:B, "Not Found")</f>
        <v>Agoda</v>
      </c>
    </row>
    <row r="3957" spans="1:12" x14ac:dyDescent="0.2">
      <c r="A3957" s="3" t="s">
        <v>4393</v>
      </c>
      <c r="B3957" s="3" t="s">
        <v>159</v>
      </c>
      <c r="C3957" s="3" t="s">
        <v>159</v>
      </c>
      <c r="D3957" s="3" t="s">
        <v>64</v>
      </c>
      <c r="E3957" s="3" t="s">
        <v>28</v>
      </c>
      <c r="F3957" s="3">
        <v>8590.7099999999991</v>
      </c>
      <c r="G3957" s="3">
        <v>0</v>
      </c>
      <c r="H3957" s="3">
        <v>8590.7099999999991</v>
      </c>
      <c r="I3957" s="3" t="s">
        <v>41</v>
      </c>
      <c r="J3957" s="5">
        <v>1</v>
      </c>
      <c r="K3957" t="str">
        <f>_xlfn.XLOOKUP(D3957, dim_channels!A:A, dim_channels!C:C, "Not Found")</f>
        <v>Direct</v>
      </c>
      <c r="L3957" t="str">
        <f>_xlfn.XLOOKUP(D3957, dim_channels!A:A, dim_channels!B:B, "Not Found")</f>
        <v>Direct Website</v>
      </c>
    </row>
    <row r="3958" spans="1:12" x14ac:dyDescent="0.2">
      <c r="A3958" s="2" t="s">
        <v>4394</v>
      </c>
      <c r="B3958" s="2" t="s">
        <v>495</v>
      </c>
      <c r="C3958" s="2" t="s">
        <v>432</v>
      </c>
      <c r="D3958" s="2" t="s">
        <v>52</v>
      </c>
      <c r="E3958" s="2" t="s">
        <v>34</v>
      </c>
      <c r="F3958" s="2">
        <v>7827.37</v>
      </c>
      <c r="G3958" s="2">
        <v>939.28</v>
      </c>
      <c r="H3958" s="2">
        <v>6888.09</v>
      </c>
      <c r="I3958" s="2" t="s">
        <v>29</v>
      </c>
      <c r="J3958" s="4">
        <v>1.1363629104730051</v>
      </c>
      <c r="K3958" t="str">
        <f>_xlfn.XLOOKUP(D3958, dim_channels!A:A, dim_channels!C:C, "Not Found")</f>
        <v>OTA</v>
      </c>
      <c r="L3958" t="str">
        <f>_xlfn.XLOOKUP(D3958, dim_channels!A:A, dim_channels!B:B, "Not Found")</f>
        <v>Agoda</v>
      </c>
    </row>
    <row r="3959" spans="1:12" x14ac:dyDescent="0.2">
      <c r="A3959" s="3" t="s">
        <v>4395</v>
      </c>
      <c r="B3959" s="3" t="s">
        <v>312</v>
      </c>
      <c r="C3959" s="3" t="s">
        <v>164</v>
      </c>
      <c r="D3959" s="3" t="s">
        <v>64</v>
      </c>
      <c r="E3959" s="3" t="s">
        <v>115</v>
      </c>
      <c r="F3959" s="3">
        <v>10095.780000000001</v>
      </c>
      <c r="G3959" s="3">
        <v>0</v>
      </c>
      <c r="H3959" s="3">
        <v>10095.780000000001</v>
      </c>
      <c r="I3959" s="3" t="s">
        <v>56</v>
      </c>
      <c r="J3959" s="5">
        <v>1</v>
      </c>
      <c r="K3959" t="str">
        <f>_xlfn.XLOOKUP(D3959, dim_channels!A:A, dim_channels!C:C, "Not Found")</f>
        <v>Direct</v>
      </c>
      <c r="L3959" t="str">
        <f>_xlfn.XLOOKUP(D3959, dim_channels!A:A, dim_channels!B:B, "Not Found")</f>
        <v>Direct Website</v>
      </c>
    </row>
    <row r="3960" spans="1:12" x14ac:dyDescent="0.2">
      <c r="A3960" s="2" t="s">
        <v>4396</v>
      </c>
      <c r="B3960" s="2" t="s">
        <v>482</v>
      </c>
      <c r="C3960" s="2" t="s">
        <v>590</v>
      </c>
      <c r="D3960" s="2" t="s">
        <v>64</v>
      </c>
      <c r="E3960" s="2" t="s">
        <v>115</v>
      </c>
      <c r="F3960" s="2">
        <v>2995.39</v>
      </c>
      <c r="G3960" s="2">
        <v>0</v>
      </c>
      <c r="H3960" s="2">
        <v>2995.39</v>
      </c>
      <c r="I3960" s="2" t="s">
        <v>29</v>
      </c>
      <c r="J3960" s="4">
        <v>1</v>
      </c>
      <c r="K3960" t="str">
        <f>_xlfn.XLOOKUP(D3960, dim_channels!A:A, dim_channels!C:C, "Not Found")</f>
        <v>Direct</v>
      </c>
      <c r="L3960" t="str">
        <f>_xlfn.XLOOKUP(D3960, dim_channels!A:A, dim_channels!B:B, "Not Found")</f>
        <v>Direct Website</v>
      </c>
    </row>
    <row r="3961" spans="1:12" x14ac:dyDescent="0.2">
      <c r="A3961" s="3" t="s">
        <v>4397</v>
      </c>
      <c r="B3961" s="3" t="s">
        <v>121</v>
      </c>
      <c r="C3961" s="3" t="s">
        <v>724</v>
      </c>
      <c r="D3961" s="3" t="s">
        <v>27</v>
      </c>
      <c r="E3961" s="3" t="s">
        <v>28</v>
      </c>
      <c r="F3961" s="3">
        <v>8115.19</v>
      </c>
      <c r="G3961" s="3">
        <v>1460.73</v>
      </c>
      <c r="H3961" s="3">
        <v>6654.46</v>
      </c>
      <c r="I3961" s="3" t="s">
        <v>29</v>
      </c>
      <c r="J3961" s="5">
        <v>1.219511425419944</v>
      </c>
      <c r="K3961" t="str">
        <f>_xlfn.XLOOKUP(D3961, dim_channels!A:A, dim_channels!C:C, "Not Found")</f>
        <v>OTA</v>
      </c>
      <c r="L3961" t="str">
        <f>_xlfn.XLOOKUP(D3961, dim_channels!A:A, dim_channels!B:B, "Not Found")</f>
        <v>Expedia</v>
      </c>
    </row>
    <row r="3962" spans="1:12" x14ac:dyDescent="0.2">
      <c r="A3962" s="2" t="s">
        <v>4398</v>
      </c>
      <c r="B3962" s="2" t="s">
        <v>70</v>
      </c>
      <c r="C3962" s="2" t="s">
        <v>644</v>
      </c>
      <c r="D3962" s="2" t="s">
        <v>33</v>
      </c>
      <c r="E3962" s="2" t="s">
        <v>28</v>
      </c>
      <c r="F3962" s="2">
        <v>9998.7099999999991</v>
      </c>
      <c r="G3962" s="2">
        <v>1499.81</v>
      </c>
      <c r="H3962" s="2">
        <v>8498.9</v>
      </c>
      <c r="I3962" s="2" t="s">
        <v>29</v>
      </c>
      <c r="J3962" s="4">
        <v>1.1764710727270591</v>
      </c>
      <c r="K3962" t="str">
        <f>_xlfn.XLOOKUP(D3962, dim_channels!A:A, dim_channels!C:C, "Not Found")</f>
        <v>OTA</v>
      </c>
      <c r="L3962" t="str">
        <f>_xlfn.XLOOKUP(D3962, dim_channels!A:A, dim_channels!B:B, "Not Found")</f>
        <v>Booking.com</v>
      </c>
    </row>
    <row r="3963" spans="1:12" x14ac:dyDescent="0.2">
      <c r="A3963" s="3" t="s">
        <v>4399</v>
      </c>
      <c r="B3963" s="3" t="s">
        <v>454</v>
      </c>
      <c r="C3963" s="3" t="s">
        <v>168</v>
      </c>
      <c r="D3963" s="3" t="s">
        <v>52</v>
      </c>
      <c r="E3963" s="3" t="s">
        <v>60</v>
      </c>
      <c r="F3963" s="3">
        <v>3044.98</v>
      </c>
      <c r="G3963" s="3">
        <v>0</v>
      </c>
      <c r="H3963" s="3">
        <v>3044.98</v>
      </c>
      <c r="I3963" s="3" t="s">
        <v>41</v>
      </c>
      <c r="J3963" s="5">
        <v>1</v>
      </c>
      <c r="K3963" t="str">
        <f>_xlfn.XLOOKUP(D3963, dim_channels!A:A, dim_channels!C:C, "Not Found")</f>
        <v>OTA</v>
      </c>
      <c r="L3963" t="str">
        <f>_xlfn.XLOOKUP(D3963, dim_channels!A:A, dim_channels!B:B, "Not Found")</f>
        <v>Agoda</v>
      </c>
    </row>
    <row r="3964" spans="1:12" x14ac:dyDescent="0.2">
      <c r="A3964" s="2" t="s">
        <v>4400</v>
      </c>
      <c r="B3964" s="2" t="s">
        <v>509</v>
      </c>
      <c r="C3964" s="2" t="s">
        <v>82</v>
      </c>
      <c r="D3964" s="2" t="s">
        <v>114</v>
      </c>
      <c r="E3964" s="2" t="s">
        <v>115</v>
      </c>
      <c r="F3964" s="2">
        <v>3304.2</v>
      </c>
      <c r="G3964" s="2">
        <v>330.42</v>
      </c>
      <c r="H3964" s="2">
        <v>2973.78</v>
      </c>
      <c r="I3964" s="2" t="s">
        <v>29</v>
      </c>
      <c r="J3964" s="4">
        <v>1.1111111111111109</v>
      </c>
      <c r="K3964" t="str">
        <f>_xlfn.XLOOKUP(D3964, dim_channels!A:A, dim_channels!C:C, "Not Found")</f>
        <v>Offline</v>
      </c>
      <c r="L3964" t="str">
        <f>_xlfn.XLOOKUP(D3964, dim_channels!A:A, dim_channels!B:B, "Not Found")</f>
        <v>Travel Agency</v>
      </c>
    </row>
    <row r="3965" spans="1:12" x14ac:dyDescent="0.2">
      <c r="A3965" s="3" t="s">
        <v>4401</v>
      </c>
      <c r="B3965" s="3" t="s">
        <v>467</v>
      </c>
      <c r="C3965" s="3" t="s">
        <v>468</v>
      </c>
      <c r="D3965" s="3" t="s">
        <v>64</v>
      </c>
      <c r="E3965" s="3" t="s">
        <v>115</v>
      </c>
      <c r="F3965" s="3">
        <v>6258.01</v>
      </c>
      <c r="G3965" s="3">
        <v>0</v>
      </c>
      <c r="H3965" s="3">
        <v>6258.01</v>
      </c>
      <c r="I3965" s="3" t="s">
        <v>29</v>
      </c>
      <c r="J3965" s="5">
        <v>1</v>
      </c>
      <c r="K3965" t="str">
        <f>_xlfn.XLOOKUP(D3965, dim_channels!A:A, dim_channels!C:C, "Not Found")</f>
        <v>Direct</v>
      </c>
      <c r="L3965" t="str">
        <f>_xlfn.XLOOKUP(D3965, dim_channels!A:A, dim_channels!B:B, "Not Found")</f>
        <v>Direct Website</v>
      </c>
    </row>
    <row r="3966" spans="1:12" x14ac:dyDescent="0.2">
      <c r="A3966" s="2" t="s">
        <v>4402</v>
      </c>
      <c r="B3966" s="2" t="s">
        <v>463</v>
      </c>
      <c r="C3966" s="2" t="s">
        <v>334</v>
      </c>
      <c r="D3966" s="2" t="s">
        <v>52</v>
      </c>
      <c r="E3966" s="2" t="s">
        <v>60</v>
      </c>
      <c r="F3966" s="2">
        <v>7352.07</v>
      </c>
      <c r="G3966" s="2">
        <v>0</v>
      </c>
      <c r="H3966" s="2">
        <v>7352.07</v>
      </c>
      <c r="I3966" s="2" t="s">
        <v>29</v>
      </c>
      <c r="J3966" s="4">
        <v>1</v>
      </c>
      <c r="K3966" t="str">
        <f>_xlfn.XLOOKUP(D3966, dim_channels!A:A, dim_channels!C:C, "Not Found")</f>
        <v>OTA</v>
      </c>
      <c r="L3966" t="str">
        <f>_xlfn.XLOOKUP(D3966, dim_channels!A:A, dim_channels!B:B, "Not Found")</f>
        <v>Agoda</v>
      </c>
    </row>
    <row r="3967" spans="1:12" x14ac:dyDescent="0.2">
      <c r="A3967" s="3" t="s">
        <v>4403</v>
      </c>
      <c r="B3967" s="3" t="s">
        <v>44</v>
      </c>
      <c r="C3967" s="3" t="s">
        <v>145</v>
      </c>
      <c r="D3967" s="3" t="s">
        <v>33</v>
      </c>
      <c r="E3967" s="3" t="s">
        <v>60</v>
      </c>
      <c r="F3967" s="3">
        <v>4013.9</v>
      </c>
      <c r="G3967" s="3">
        <v>0</v>
      </c>
      <c r="H3967" s="3">
        <v>4013.9</v>
      </c>
      <c r="I3967" s="3" t="s">
        <v>29</v>
      </c>
      <c r="J3967" s="5">
        <v>1</v>
      </c>
      <c r="K3967" t="str">
        <f>_xlfn.XLOOKUP(D3967, dim_channels!A:A, dim_channels!C:C, "Not Found")</f>
        <v>OTA</v>
      </c>
      <c r="L3967" t="str">
        <f>_xlfn.XLOOKUP(D3967, dim_channels!A:A, dim_channels!B:B, "Not Found")</f>
        <v>Booking.com</v>
      </c>
    </row>
    <row r="3968" spans="1:12" x14ac:dyDescent="0.2">
      <c r="A3968" s="2" t="s">
        <v>4404</v>
      </c>
      <c r="B3968" s="2" t="s">
        <v>426</v>
      </c>
      <c r="C3968" s="2" t="s">
        <v>73</v>
      </c>
      <c r="D3968" s="2" t="s">
        <v>52</v>
      </c>
      <c r="E3968" s="2" t="s">
        <v>34</v>
      </c>
      <c r="F3968" s="2">
        <v>8846.32</v>
      </c>
      <c r="G3968" s="2">
        <v>1061.56</v>
      </c>
      <c r="H3968" s="2">
        <v>7784.76</v>
      </c>
      <c r="I3968" s="2" t="s">
        <v>29</v>
      </c>
      <c r="J3968" s="4">
        <v>1.136363869920203</v>
      </c>
      <c r="K3968" t="str">
        <f>_xlfn.XLOOKUP(D3968, dim_channels!A:A, dim_channels!C:C, "Not Found")</f>
        <v>OTA</v>
      </c>
      <c r="L3968" t="str">
        <f>_xlfn.XLOOKUP(D3968, dim_channels!A:A, dim_channels!B:B, "Not Found")</f>
        <v>Agoda</v>
      </c>
    </row>
    <row r="3969" spans="1:12" x14ac:dyDescent="0.2">
      <c r="A3969" s="3" t="s">
        <v>4405</v>
      </c>
      <c r="B3969" s="3" t="s">
        <v>420</v>
      </c>
      <c r="C3969" s="3" t="s">
        <v>642</v>
      </c>
      <c r="D3969" s="3" t="s">
        <v>52</v>
      </c>
      <c r="E3969" s="3" t="s">
        <v>60</v>
      </c>
      <c r="F3969" s="3">
        <v>13985.01</v>
      </c>
      <c r="G3969" s="3">
        <v>0</v>
      </c>
      <c r="H3969" s="3">
        <v>13985.01</v>
      </c>
      <c r="I3969" s="3" t="s">
        <v>41</v>
      </c>
      <c r="J3969" s="5">
        <v>1</v>
      </c>
      <c r="K3969" t="str">
        <f>_xlfn.XLOOKUP(D3969, dim_channels!A:A, dim_channels!C:C, "Not Found")</f>
        <v>OTA</v>
      </c>
      <c r="L3969" t="str">
        <f>_xlfn.XLOOKUP(D3969, dim_channels!A:A, dim_channels!B:B, "Not Found")</f>
        <v>Agoda</v>
      </c>
    </row>
    <row r="3970" spans="1:12" x14ac:dyDescent="0.2">
      <c r="A3970" s="2" t="s">
        <v>4406</v>
      </c>
      <c r="B3970" s="2" t="s">
        <v>489</v>
      </c>
      <c r="C3970" s="2" t="s">
        <v>242</v>
      </c>
      <c r="D3970" s="2" t="s">
        <v>45</v>
      </c>
      <c r="E3970" s="2" t="s">
        <v>89</v>
      </c>
      <c r="F3970" s="2">
        <v>5742.17</v>
      </c>
      <c r="G3970" s="2">
        <v>0</v>
      </c>
      <c r="H3970" s="2">
        <v>5742.17</v>
      </c>
      <c r="I3970" s="2" t="s">
        <v>29</v>
      </c>
      <c r="J3970" s="4">
        <v>1</v>
      </c>
      <c r="K3970" t="str">
        <f>_xlfn.XLOOKUP(D3970, dim_channels!A:A, dim_channels!C:C, "Not Found")</f>
        <v>Corporate</v>
      </c>
      <c r="L3970" t="str">
        <f>_xlfn.XLOOKUP(D3970, dim_channels!A:A, dim_channels!B:B, "Not Found")</f>
        <v>Corporate Direct</v>
      </c>
    </row>
    <row r="3971" spans="1:12" x14ac:dyDescent="0.2">
      <c r="A3971" s="3" t="s">
        <v>4407</v>
      </c>
      <c r="B3971" s="3" t="s">
        <v>224</v>
      </c>
      <c r="C3971" s="3" t="s">
        <v>123</v>
      </c>
      <c r="D3971" s="3" t="s">
        <v>33</v>
      </c>
      <c r="E3971" s="3" t="s">
        <v>34</v>
      </c>
      <c r="F3971" s="3">
        <v>5083.6099999999997</v>
      </c>
      <c r="G3971" s="3">
        <v>762.54</v>
      </c>
      <c r="H3971" s="3">
        <v>4321.07</v>
      </c>
      <c r="I3971" s="3" t="s">
        <v>29</v>
      </c>
      <c r="J3971" s="5">
        <v>1.1764701798397159</v>
      </c>
      <c r="K3971" t="str">
        <f>_xlfn.XLOOKUP(D3971, dim_channels!A:A, dim_channels!C:C, "Not Found")</f>
        <v>OTA</v>
      </c>
      <c r="L3971" t="str">
        <f>_xlfn.XLOOKUP(D3971, dim_channels!A:A, dim_channels!B:B, "Not Found")</f>
        <v>Booking.com</v>
      </c>
    </row>
    <row r="3972" spans="1:12" x14ac:dyDescent="0.2">
      <c r="A3972" s="2" t="s">
        <v>4408</v>
      </c>
      <c r="B3972" s="2" t="s">
        <v>98</v>
      </c>
      <c r="C3972" s="2" t="s">
        <v>983</v>
      </c>
      <c r="D3972" s="2" t="s">
        <v>33</v>
      </c>
      <c r="E3972" s="2" t="s">
        <v>60</v>
      </c>
      <c r="F3972" s="2">
        <v>20455.599999999999</v>
      </c>
      <c r="G3972" s="2">
        <v>0</v>
      </c>
      <c r="H3972" s="2">
        <v>20455.599999999999</v>
      </c>
      <c r="I3972" s="2" t="s">
        <v>56</v>
      </c>
      <c r="J3972" s="4">
        <v>1</v>
      </c>
      <c r="K3972" t="str">
        <f>_xlfn.XLOOKUP(D3972, dim_channels!A:A, dim_channels!C:C, "Not Found")</f>
        <v>OTA</v>
      </c>
      <c r="L3972" t="str">
        <f>_xlfn.XLOOKUP(D3972, dim_channels!A:A, dim_channels!B:B, "Not Found")</f>
        <v>Booking.com</v>
      </c>
    </row>
    <row r="3973" spans="1:12" x14ac:dyDescent="0.2">
      <c r="A3973" s="3" t="s">
        <v>4409</v>
      </c>
      <c r="B3973" s="3" t="s">
        <v>310</v>
      </c>
      <c r="C3973" s="3" t="s">
        <v>353</v>
      </c>
      <c r="D3973" s="3" t="s">
        <v>169</v>
      </c>
      <c r="E3973" s="3" t="s">
        <v>34</v>
      </c>
      <c r="F3973" s="3">
        <v>3002.45</v>
      </c>
      <c r="G3973" s="3">
        <v>600.49</v>
      </c>
      <c r="H3973" s="3">
        <v>2401.96</v>
      </c>
      <c r="I3973" s="3" t="s">
        <v>29</v>
      </c>
      <c r="J3973" s="5">
        <v>1.25</v>
      </c>
      <c r="K3973" t="str">
        <f>_xlfn.XLOOKUP(D3973, dim_channels!A:A, dim_channels!C:C, "Not Found")</f>
        <v>GDS</v>
      </c>
      <c r="L3973" t="str">
        <f>_xlfn.XLOOKUP(D3973, dim_channels!A:A, dim_channels!B:B, "Not Found")</f>
        <v>GDS (Amadeus)</v>
      </c>
    </row>
    <row r="3974" spans="1:12" x14ac:dyDescent="0.2">
      <c r="A3974" s="2" t="s">
        <v>4410</v>
      </c>
      <c r="B3974" s="2" t="s">
        <v>179</v>
      </c>
      <c r="C3974" s="2" t="s">
        <v>562</v>
      </c>
      <c r="D3974" s="2" t="s">
        <v>52</v>
      </c>
      <c r="E3974" s="2" t="s">
        <v>34</v>
      </c>
      <c r="F3974" s="2">
        <v>2612.58</v>
      </c>
      <c r="G3974" s="2">
        <v>313.51</v>
      </c>
      <c r="H3974" s="2">
        <v>2299.0700000000002</v>
      </c>
      <c r="I3974" s="2" t="s">
        <v>29</v>
      </c>
      <c r="J3974" s="4">
        <v>1.1363638340720379</v>
      </c>
      <c r="K3974" t="str">
        <f>_xlfn.XLOOKUP(D3974, dim_channels!A:A, dim_channels!C:C, "Not Found")</f>
        <v>OTA</v>
      </c>
      <c r="L3974" t="str">
        <f>_xlfn.XLOOKUP(D3974, dim_channels!A:A, dim_channels!B:B, "Not Found")</f>
        <v>Agoda</v>
      </c>
    </row>
    <row r="3975" spans="1:12" x14ac:dyDescent="0.2">
      <c r="A3975" s="3" t="s">
        <v>4411</v>
      </c>
      <c r="B3975" s="3" t="s">
        <v>449</v>
      </c>
      <c r="C3975" s="3" t="s">
        <v>532</v>
      </c>
      <c r="D3975" s="3" t="s">
        <v>33</v>
      </c>
      <c r="E3975" s="3" t="s">
        <v>60</v>
      </c>
      <c r="F3975" s="3">
        <v>3100.7</v>
      </c>
      <c r="G3975" s="3">
        <v>0</v>
      </c>
      <c r="H3975" s="3">
        <v>3100.7</v>
      </c>
      <c r="I3975" s="3" t="s">
        <v>29</v>
      </c>
      <c r="J3975" s="5">
        <v>1</v>
      </c>
      <c r="K3975" t="str">
        <f>_xlfn.XLOOKUP(D3975, dim_channels!A:A, dim_channels!C:C, "Not Found")</f>
        <v>OTA</v>
      </c>
      <c r="L3975" t="str">
        <f>_xlfn.XLOOKUP(D3975, dim_channels!A:A, dim_channels!B:B, "Not Found")</f>
        <v>Booking.com</v>
      </c>
    </row>
    <row r="3976" spans="1:12" x14ac:dyDescent="0.2">
      <c r="A3976" s="2" t="s">
        <v>4412</v>
      </c>
      <c r="B3976" s="2" t="s">
        <v>103</v>
      </c>
      <c r="C3976" s="2" t="s">
        <v>778</v>
      </c>
      <c r="D3976" s="2" t="s">
        <v>52</v>
      </c>
      <c r="E3976" s="2" t="s">
        <v>34</v>
      </c>
      <c r="F3976" s="2">
        <v>14191.32</v>
      </c>
      <c r="G3976" s="2">
        <v>1702.96</v>
      </c>
      <c r="H3976" s="2">
        <v>12488.36</v>
      </c>
      <c r="I3976" s="2" t="s">
        <v>56</v>
      </c>
      <c r="J3976" s="4">
        <v>1.1363637819537551</v>
      </c>
      <c r="K3976" t="str">
        <f>_xlfn.XLOOKUP(D3976, dim_channels!A:A, dim_channels!C:C, "Not Found")</f>
        <v>OTA</v>
      </c>
      <c r="L3976" t="str">
        <f>_xlfn.XLOOKUP(D3976, dim_channels!A:A, dim_channels!B:B, "Not Found")</f>
        <v>Agoda</v>
      </c>
    </row>
    <row r="3977" spans="1:12" x14ac:dyDescent="0.2">
      <c r="A3977" s="3" t="s">
        <v>4413</v>
      </c>
      <c r="B3977" s="3" t="s">
        <v>133</v>
      </c>
      <c r="C3977" s="3" t="s">
        <v>285</v>
      </c>
      <c r="D3977" s="3" t="s">
        <v>27</v>
      </c>
      <c r="E3977" s="3" t="s">
        <v>34</v>
      </c>
      <c r="F3977" s="3">
        <v>3144.27</v>
      </c>
      <c r="G3977" s="3">
        <v>565.97</v>
      </c>
      <c r="H3977" s="3">
        <v>2578.3000000000002</v>
      </c>
      <c r="I3977" s="3" t="s">
        <v>41</v>
      </c>
      <c r="J3977" s="5">
        <v>1.219512857309079</v>
      </c>
      <c r="K3977" t="str">
        <f>_xlfn.XLOOKUP(D3977, dim_channels!A:A, dim_channels!C:C, "Not Found")</f>
        <v>OTA</v>
      </c>
      <c r="L3977" t="str">
        <f>_xlfn.XLOOKUP(D3977, dim_channels!A:A, dim_channels!B:B, "Not Found")</f>
        <v>Expedia</v>
      </c>
    </row>
    <row r="3978" spans="1:12" x14ac:dyDescent="0.2">
      <c r="A3978" s="2" t="s">
        <v>4414</v>
      </c>
      <c r="B3978" s="2" t="s">
        <v>292</v>
      </c>
      <c r="C3978" s="2" t="s">
        <v>176</v>
      </c>
      <c r="D3978" s="2" t="s">
        <v>169</v>
      </c>
      <c r="E3978" s="2" t="s">
        <v>46</v>
      </c>
      <c r="F3978" s="2">
        <v>4110.5600000000004</v>
      </c>
      <c r="G3978" s="2">
        <v>822.11</v>
      </c>
      <c r="H3978" s="2">
        <v>3288.45</v>
      </c>
      <c r="I3978" s="2" t="s">
        <v>29</v>
      </c>
      <c r="J3978" s="4">
        <v>1.249999239763415</v>
      </c>
      <c r="K3978" t="str">
        <f>_xlfn.XLOOKUP(D3978, dim_channels!A:A, dim_channels!C:C, "Not Found")</f>
        <v>GDS</v>
      </c>
      <c r="L3978" t="str">
        <f>_xlfn.XLOOKUP(D3978, dim_channels!A:A, dim_channels!B:B, "Not Found")</f>
        <v>GDS (Amadeus)</v>
      </c>
    </row>
    <row r="3979" spans="1:12" x14ac:dyDescent="0.2">
      <c r="A3979" s="3" t="s">
        <v>4415</v>
      </c>
      <c r="B3979" s="3" t="s">
        <v>384</v>
      </c>
      <c r="C3979" s="3" t="s">
        <v>318</v>
      </c>
      <c r="D3979" s="3" t="s">
        <v>33</v>
      </c>
      <c r="E3979" s="3" t="s">
        <v>34</v>
      </c>
      <c r="F3979" s="3">
        <v>8909.2999999999993</v>
      </c>
      <c r="G3979" s="3">
        <v>1336.39</v>
      </c>
      <c r="H3979" s="3">
        <v>7572.91</v>
      </c>
      <c r="I3979" s="3" t="s">
        <v>56</v>
      </c>
      <c r="J3979" s="5">
        <v>1.1764698114727361</v>
      </c>
      <c r="K3979" t="str">
        <f>_xlfn.XLOOKUP(D3979, dim_channels!A:A, dim_channels!C:C, "Not Found")</f>
        <v>OTA</v>
      </c>
      <c r="L3979" t="str">
        <f>_xlfn.XLOOKUP(D3979, dim_channels!A:A, dim_channels!B:B, "Not Found")</f>
        <v>Booking.com</v>
      </c>
    </row>
    <row r="3980" spans="1:12" x14ac:dyDescent="0.2">
      <c r="A3980" s="2" t="s">
        <v>4416</v>
      </c>
      <c r="B3980" s="2" t="s">
        <v>97</v>
      </c>
      <c r="C3980" s="2" t="s">
        <v>269</v>
      </c>
      <c r="D3980" s="2" t="s">
        <v>169</v>
      </c>
      <c r="E3980" s="2" t="s">
        <v>34</v>
      </c>
      <c r="F3980" s="2">
        <v>28004.77</v>
      </c>
      <c r="G3980" s="2">
        <v>5600.95</v>
      </c>
      <c r="H3980" s="2">
        <v>22403.82</v>
      </c>
      <c r="I3980" s="2" t="s">
        <v>56</v>
      </c>
      <c r="J3980" s="4">
        <v>1.2499997768237741</v>
      </c>
      <c r="K3980" t="str">
        <f>_xlfn.XLOOKUP(D3980, dim_channels!A:A, dim_channels!C:C, "Not Found")</f>
        <v>GDS</v>
      </c>
      <c r="L3980" t="str">
        <f>_xlfn.XLOOKUP(D3980, dim_channels!A:A, dim_channels!B:B, "Not Found")</f>
        <v>GDS (Amadeus)</v>
      </c>
    </row>
    <row r="3981" spans="1:12" x14ac:dyDescent="0.2">
      <c r="A3981" s="3" t="s">
        <v>4417</v>
      </c>
      <c r="B3981" s="3" t="s">
        <v>97</v>
      </c>
      <c r="C3981" s="3" t="s">
        <v>176</v>
      </c>
      <c r="D3981" s="3" t="s">
        <v>64</v>
      </c>
      <c r="E3981" s="3" t="s">
        <v>28</v>
      </c>
      <c r="F3981" s="3">
        <v>12352.84</v>
      </c>
      <c r="G3981" s="3">
        <v>0</v>
      </c>
      <c r="H3981" s="3">
        <v>12352.84</v>
      </c>
      <c r="I3981" s="3" t="s">
        <v>29</v>
      </c>
      <c r="J3981" s="5">
        <v>1</v>
      </c>
      <c r="K3981" t="str">
        <f>_xlfn.XLOOKUP(D3981, dim_channels!A:A, dim_channels!C:C, "Not Found")</f>
        <v>Direct</v>
      </c>
      <c r="L3981" t="str">
        <f>_xlfn.XLOOKUP(D3981, dim_channels!A:A, dim_channels!B:B, "Not Found")</f>
        <v>Direct Website</v>
      </c>
    </row>
    <row r="3982" spans="1:12" x14ac:dyDescent="0.2">
      <c r="A3982" s="2" t="s">
        <v>4418</v>
      </c>
      <c r="B3982" s="2" t="s">
        <v>271</v>
      </c>
      <c r="C3982" s="2" t="s">
        <v>384</v>
      </c>
      <c r="D3982" s="2" t="s">
        <v>206</v>
      </c>
      <c r="E3982" s="2" t="s">
        <v>207</v>
      </c>
      <c r="F3982" s="2">
        <v>3549.71</v>
      </c>
      <c r="G3982" s="2">
        <v>0</v>
      </c>
      <c r="H3982" s="2">
        <v>3549.71</v>
      </c>
      <c r="I3982" s="2" t="s">
        <v>29</v>
      </c>
      <c r="J3982" s="4">
        <v>1</v>
      </c>
      <c r="K3982" t="str">
        <f>_xlfn.XLOOKUP(D3982, dim_channels!A:A, dim_channels!C:C, "Not Found")</f>
        <v>Direct</v>
      </c>
      <c r="L3982" t="str">
        <f>_xlfn.XLOOKUP(D3982, dim_channels!A:A, dim_channels!B:B, "Not Found")</f>
        <v>Walk-in</v>
      </c>
    </row>
    <row r="3983" spans="1:12" x14ac:dyDescent="0.2">
      <c r="A3983" s="3" t="s">
        <v>4419</v>
      </c>
      <c r="B3983" s="3" t="s">
        <v>58</v>
      </c>
      <c r="C3983" s="3" t="s">
        <v>334</v>
      </c>
      <c r="D3983" s="3" t="s">
        <v>45</v>
      </c>
      <c r="E3983" s="3" t="s">
        <v>89</v>
      </c>
      <c r="F3983" s="3">
        <v>5653.73</v>
      </c>
      <c r="G3983" s="3">
        <v>0</v>
      </c>
      <c r="H3983" s="3">
        <v>5653.73</v>
      </c>
      <c r="I3983" s="3" t="s">
        <v>29</v>
      </c>
      <c r="J3983" s="5">
        <v>1</v>
      </c>
      <c r="K3983" t="str">
        <f>_xlfn.XLOOKUP(D3983, dim_channels!A:A, dim_channels!C:C, "Not Found")</f>
        <v>Corporate</v>
      </c>
      <c r="L3983" t="str">
        <f>_xlfn.XLOOKUP(D3983, dim_channels!A:A, dim_channels!B:B, "Not Found")</f>
        <v>Corporate Direct</v>
      </c>
    </row>
    <row r="3984" spans="1:12" x14ac:dyDescent="0.2">
      <c r="A3984" s="2" t="s">
        <v>4420</v>
      </c>
      <c r="B3984" s="2" t="s">
        <v>391</v>
      </c>
      <c r="C3984" s="2" t="s">
        <v>346</v>
      </c>
      <c r="D3984" s="2" t="s">
        <v>52</v>
      </c>
      <c r="E3984" s="2" t="s">
        <v>34</v>
      </c>
      <c r="F3984" s="2">
        <v>20476.14</v>
      </c>
      <c r="G3984" s="2">
        <v>2457.14</v>
      </c>
      <c r="H3984" s="2">
        <v>18019</v>
      </c>
      <c r="I3984" s="2" t="s">
        <v>41</v>
      </c>
      <c r="J3984" s="4">
        <v>1.1363638381708201</v>
      </c>
      <c r="K3984" t="str">
        <f>_xlfn.XLOOKUP(D3984, dim_channels!A:A, dim_channels!C:C, "Not Found")</f>
        <v>OTA</v>
      </c>
      <c r="L3984" t="str">
        <f>_xlfn.XLOOKUP(D3984, dim_channels!A:A, dim_channels!B:B, "Not Found")</f>
        <v>Agoda</v>
      </c>
    </row>
    <row r="3985" spans="1:12" x14ac:dyDescent="0.2">
      <c r="A3985" s="3" t="s">
        <v>4421</v>
      </c>
      <c r="B3985" s="3" t="s">
        <v>26</v>
      </c>
      <c r="C3985" s="3" t="s">
        <v>300</v>
      </c>
      <c r="D3985" s="3" t="s">
        <v>169</v>
      </c>
      <c r="E3985" s="3" t="s">
        <v>34</v>
      </c>
      <c r="F3985" s="3">
        <v>9560.35</v>
      </c>
      <c r="G3985" s="3">
        <v>1912.07</v>
      </c>
      <c r="H3985" s="3">
        <v>7648.28</v>
      </c>
      <c r="I3985" s="3" t="s">
        <v>29</v>
      </c>
      <c r="J3985" s="5">
        <v>1.25</v>
      </c>
      <c r="K3985" t="str">
        <f>_xlfn.XLOOKUP(D3985, dim_channels!A:A, dim_channels!C:C, "Not Found")</f>
        <v>GDS</v>
      </c>
      <c r="L3985" t="str">
        <f>_xlfn.XLOOKUP(D3985, dim_channels!A:A, dim_channels!B:B, "Not Found")</f>
        <v>GDS (Amadeus)</v>
      </c>
    </row>
    <row r="3986" spans="1:12" x14ac:dyDescent="0.2">
      <c r="A3986" s="2" t="s">
        <v>4422</v>
      </c>
      <c r="B3986" s="2" t="s">
        <v>239</v>
      </c>
      <c r="C3986" s="2" t="s">
        <v>425</v>
      </c>
      <c r="D3986" s="2" t="s">
        <v>52</v>
      </c>
      <c r="E3986" s="2" t="s">
        <v>34</v>
      </c>
      <c r="F3986" s="2">
        <v>3262.88</v>
      </c>
      <c r="G3986" s="2">
        <v>391.55</v>
      </c>
      <c r="H3986" s="2">
        <v>2871.33</v>
      </c>
      <c r="I3986" s="2" t="s">
        <v>41</v>
      </c>
      <c r="J3986" s="4">
        <v>1.1363653777169469</v>
      </c>
      <c r="K3986" t="str">
        <f>_xlfn.XLOOKUP(D3986, dim_channels!A:A, dim_channels!C:C, "Not Found")</f>
        <v>OTA</v>
      </c>
      <c r="L3986" t="str">
        <f>_xlfn.XLOOKUP(D3986, dim_channels!A:A, dim_channels!B:B, "Not Found")</f>
        <v>Agoda</v>
      </c>
    </row>
    <row r="3987" spans="1:12" x14ac:dyDescent="0.2">
      <c r="A3987" s="3" t="s">
        <v>4423</v>
      </c>
      <c r="B3987" s="3" t="s">
        <v>370</v>
      </c>
      <c r="C3987" s="3" t="s">
        <v>505</v>
      </c>
      <c r="D3987" s="3" t="s">
        <v>27</v>
      </c>
      <c r="E3987" s="3" t="s">
        <v>28</v>
      </c>
      <c r="F3987" s="3">
        <v>7369.87</v>
      </c>
      <c r="G3987" s="3">
        <v>1326.58</v>
      </c>
      <c r="H3987" s="3">
        <v>6043.29</v>
      </c>
      <c r="I3987" s="3" t="s">
        <v>41</v>
      </c>
      <c r="J3987" s="5">
        <v>1.219512881228602</v>
      </c>
      <c r="K3987" t="str">
        <f>_xlfn.XLOOKUP(D3987, dim_channels!A:A, dim_channels!C:C, "Not Found")</f>
        <v>OTA</v>
      </c>
      <c r="L3987" t="str">
        <f>_xlfn.XLOOKUP(D3987, dim_channels!A:A, dim_channels!B:B, "Not Found")</f>
        <v>Expedia</v>
      </c>
    </row>
    <row r="3988" spans="1:12" x14ac:dyDescent="0.2">
      <c r="A3988" s="2" t="s">
        <v>4424</v>
      </c>
      <c r="B3988" s="2" t="s">
        <v>917</v>
      </c>
      <c r="C3988" s="2" t="s">
        <v>771</v>
      </c>
      <c r="D3988" s="2" t="s">
        <v>52</v>
      </c>
      <c r="E3988" s="2" t="s">
        <v>60</v>
      </c>
      <c r="F3988" s="2">
        <v>3553.43</v>
      </c>
      <c r="G3988" s="2">
        <v>0</v>
      </c>
      <c r="H3988" s="2">
        <v>3553.43</v>
      </c>
      <c r="I3988" s="2" t="s">
        <v>29</v>
      </c>
      <c r="J3988" s="4">
        <v>1</v>
      </c>
      <c r="K3988" t="str">
        <f>_xlfn.XLOOKUP(D3988, dim_channels!A:A, dim_channels!C:C, "Not Found")</f>
        <v>OTA</v>
      </c>
      <c r="L3988" t="str">
        <f>_xlfn.XLOOKUP(D3988, dim_channels!A:A, dim_channels!B:B, "Not Found")</f>
        <v>Agoda</v>
      </c>
    </row>
    <row r="3989" spans="1:12" x14ac:dyDescent="0.2">
      <c r="A3989" s="3" t="s">
        <v>4425</v>
      </c>
      <c r="B3989" s="3" t="s">
        <v>143</v>
      </c>
      <c r="C3989" s="3" t="s">
        <v>272</v>
      </c>
      <c r="D3989" s="3" t="s">
        <v>52</v>
      </c>
      <c r="E3989" s="3" t="s">
        <v>34</v>
      </c>
      <c r="F3989" s="3">
        <v>5030.71</v>
      </c>
      <c r="G3989" s="3">
        <v>603.69000000000005</v>
      </c>
      <c r="H3989" s="3">
        <v>4427.0200000000004</v>
      </c>
      <c r="I3989" s="3" t="s">
        <v>29</v>
      </c>
      <c r="J3989" s="5">
        <v>1.1363648684668239</v>
      </c>
      <c r="K3989" t="str">
        <f>_xlfn.XLOOKUP(D3989, dim_channels!A:A, dim_channels!C:C, "Not Found")</f>
        <v>OTA</v>
      </c>
      <c r="L3989" t="str">
        <f>_xlfn.XLOOKUP(D3989, dim_channels!A:A, dim_channels!B:B, "Not Found")</f>
        <v>Agoda</v>
      </c>
    </row>
    <row r="3990" spans="1:12" x14ac:dyDescent="0.2">
      <c r="A3990" s="2" t="s">
        <v>4426</v>
      </c>
      <c r="B3990" s="2" t="s">
        <v>570</v>
      </c>
      <c r="C3990" s="2" t="s">
        <v>69</v>
      </c>
      <c r="D3990" s="2" t="s">
        <v>64</v>
      </c>
      <c r="E3990" s="2" t="s">
        <v>115</v>
      </c>
      <c r="F3990" s="2">
        <v>15729.91</v>
      </c>
      <c r="G3990" s="2">
        <v>0</v>
      </c>
      <c r="H3990" s="2">
        <v>15729.91</v>
      </c>
      <c r="I3990" s="2" t="s">
        <v>56</v>
      </c>
      <c r="J3990" s="4">
        <v>1</v>
      </c>
      <c r="K3990" t="str">
        <f>_xlfn.XLOOKUP(D3990, dim_channels!A:A, dim_channels!C:C, "Not Found")</f>
        <v>Direct</v>
      </c>
      <c r="L3990" t="str">
        <f>_xlfn.XLOOKUP(D3990, dim_channels!A:A, dim_channels!B:B, "Not Found")</f>
        <v>Direct Website</v>
      </c>
    </row>
    <row r="3991" spans="1:12" x14ac:dyDescent="0.2">
      <c r="A3991" s="3" t="s">
        <v>4427</v>
      </c>
      <c r="B3991" s="3" t="s">
        <v>619</v>
      </c>
      <c r="C3991" s="3" t="s">
        <v>141</v>
      </c>
      <c r="D3991" s="3" t="s">
        <v>169</v>
      </c>
      <c r="E3991" s="3" t="s">
        <v>46</v>
      </c>
      <c r="F3991" s="3">
        <v>10945.68</v>
      </c>
      <c r="G3991" s="3">
        <v>2189.14</v>
      </c>
      <c r="H3991" s="3">
        <v>8756.5400000000009</v>
      </c>
      <c r="I3991" s="3" t="s">
        <v>29</v>
      </c>
      <c r="J3991" s="5">
        <v>1.2500005710017881</v>
      </c>
      <c r="K3991" t="str">
        <f>_xlfn.XLOOKUP(D3991, dim_channels!A:A, dim_channels!C:C, "Not Found")</f>
        <v>GDS</v>
      </c>
      <c r="L3991" t="str">
        <f>_xlfn.XLOOKUP(D3991, dim_channels!A:A, dim_channels!B:B, "Not Found")</f>
        <v>GDS (Amadeus)</v>
      </c>
    </row>
    <row r="3992" spans="1:12" x14ac:dyDescent="0.2">
      <c r="A3992" s="2" t="s">
        <v>4428</v>
      </c>
      <c r="B3992" s="2" t="s">
        <v>708</v>
      </c>
      <c r="C3992" s="2" t="s">
        <v>176</v>
      </c>
      <c r="D3992" s="2" t="s">
        <v>52</v>
      </c>
      <c r="E3992" s="2" t="s">
        <v>34</v>
      </c>
      <c r="F3992" s="2">
        <v>10831.67</v>
      </c>
      <c r="G3992" s="2">
        <v>1299.8</v>
      </c>
      <c r="H3992" s="2">
        <v>9531.8700000000008</v>
      </c>
      <c r="I3992" s="2" t="s">
        <v>29</v>
      </c>
      <c r="J3992" s="4">
        <v>1.1363635886767229</v>
      </c>
      <c r="K3992" t="str">
        <f>_xlfn.XLOOKUP(D3992, dim_channels!A:A, dim_channels!C:C, "Not Found")</f>
        <v>OTA</v>
      </c>
      <c r="L3992" t="str">
        <f>_xlfn.XLOOKUP(D3992, dim_channels!A:A, dim_channels!B:B, "Not Found")</f>
        <v>Agoda</v>
      </c>
    </row>
    <row r="3993" spans="1:12" x14ac:dyDescent="0.2">
      <c r="A3993" s="3" t="s">
        <v>4429</v>
      </c>
      <c r="B3993" s="3" t="s">
        <v>826</v>
      </c>
      <c r="C3993" s="3" t="s">
        <v>435</v>
      </c>
      <c r="D3993" s="3" t="s">
        <v>169</v>
      </c>
      <c r="E3993" s="3" t="s">
        <v>46</v>
      </c>
      <c r="F3993" s="3">
        <v>5252.27</v>
      </c>
      <c r="G3993" s="3">
        <v>1050.45</v>
      </c>
      <c r="H3993" s="3">
        <v>4201.82</v>
      </c>
      <c r="I3993" s="3" t="s">
        <v>29</v>
      </c>
      <c r="J3993" s="5">
        <v>1.249998810039459</v>
      </c>
      <c r="K3993" t="str">
        <f>_xlfn.XLOOKUP(D3993, dim_channels!A:A, dim_channels!C:C, "Not Found")</f>
        <v>GDS</v>
      </c>
      <c r="L3993" t="str">
        <f>_xlfn.XLOOKUP(D3993, dim_channels!A:A, dim_channels!B:B, "Not Found")</f>
        <v>GDS (Amadeus)</v>
      </c>
    </row>
    <row r="3994" spans="1:12" x14ac:dyDescent="0.2">
      <c r="A3994" s="2" t="s">
        <v>4430</v>
      </c>
      <c r="B3994" s="2" t="s">
        <v>706</v>
      </c>
      <c r="C3994" s="2" t="s">
        <v>217</v>
      </c>
      <c r="D3994" s="2" t="s">
        <v>114</v>
      </c>
      <c r="E3994" s="2" t="s">
        <v>115</v>
      </c>
      <c r="F3994" s="2">
        <v>7923.03</v>
      </c>
      <c r="G3994" s="2">
        <v>792.3</v>
      </c>
      <c r="H3994" s="2">
        <v>7130.73</v>
      </c>
      <c r="I3994" s="2" t="s">
        <v>29</v>
      </c>
      <c r="J3994" s="4">
        <v>1.11111064365079</v>
      </c>
      <c r="K3994" t="str">
        <f>_xlfn.XLOOKUP(D3994, dim_channels!A:A, dim_channels!C:C, "Not Found")</f>
        <v>Offline</v>
      </c>
      <c r="L3994" t="str">
        <f>_xlfn.XLOOKUP(D3994, dim_channels!A:A, dim_channels!B:B, "Not Found")</f>
        <v>Travel Agency</v>
      </c>
    </row>
    <row r="3995" spans="1:12" x14ac:dyDescent="0.2">
      <c r="A3995" s="3" t="s">
        <v>4431</v>
      </c>
      <c r="B3995" s="3" t="s">
        <v>227</v>
      </c>
      <c r="C3995" s="3" t="s">
        <v>100</v>
      </c>
      <c r="D3995" s="3" t="s">
        <v>27</v>
      </c>
      <c r="E3995" s="3" t="s">
        <v>60</v>
      </c>
      <c r="F3995" s="3">
        <v>2811.93</v>
      </c>
      <c r="G3995" s="3">
        <v>0</v>
      </c>
      <c r="H3995" s="3">
        <v>2811.93</v>
      </c>
      <c r="I3995" s="3" t="s">
        <v>41</v>
      </c>
      <c r="J3995" s="5">
        <v>1</v>
      </c>
      <c r="K3995" t="str">
        <f>_xlfn.XLOOKUP(D3995, dim_channels!A:A, dim_channels!C:C, "Not Found")</f>
        <v>OTA</v>
      </c>
      <c r="L3995" t="str">
        <f>_xlfn.XLOOKUP(D3995, dim_channels!A:A, dim_channels!B:B, "Not Found")</f>
        <v>Expedia</v>
      </c>
    </row>
    <row r="3996" spans="1:12" x14ac:dyDescent="0.2">
      <c r="A3996" s="2" t="s">
        <v>4432</v>
      </c>
      <c r="B3996" s="2" t="s">
        <v>94</v>
      </c>
      <c r="C3996" s="2" t="s">
        <v>343</v>
      </c>
      <c r="D3996" s="2" t="s">
        <v>45</v>
      </c>
      <c r="E3996" s="2" t="s">
        <v>46</v>
      </c>
      <c r="F3996" s="2">
        <v>4976.38</v>
      </c>
      <c r="G3996" s="2">
        <v>248.82</v>
      </c>
      <c r="H3996" s="2">
        <v>4727.5600000000004</v>
      </c>
      <c r="I3996" s="2" t="s">
        <v>56</v>
      </c>
      <c r="J3996" s="4">
        <v>1.052631801605902</v>
      </c>
      <c r="K3996" t="str">
        <f>_xlfn.XLOOKUP(D3996, dim_channels!A:A, dim_channels!C:C, "Not Found")</f>
        <v>Corporate</v>
      </c>
      <c r="L3996" t="str">
        <f>_xlfn.XLOOKUP(D3996, dim_channels!A:A, dim_channels!B:B, "Not Found")</f>
        <v>Corporate Direct</v>
      </c>
    </row>
    <row r="3997" spans="1:12" x14ac:dyDescent="0.2">
      <c r="A3997" s="3" t="s">
        <v>4433</v>
      </c>
      <c r="B3997" s="3" t="s">
        <v>420</v>
      </c>
      <c r="C3997" s="3" t="s">
        <v>31</v>
      </c>
      <c r="D3997" s="3" t="s">
        <v>33</v>
      </c>
      <c r="E3997" s="3" t="s">
        <v>28</v>
      </c>
      <c r="F3997" s="3">
        <v>21753.03</v>
      </c>
      <c r="G3997" s="3">
        <v>3262.95</v>
      </c>
      <c r="H3997" s="3">
        <v>18490.080000000002</v>
      </c>
      <c r="I3997" s="3" t="s">
        <v>41</v>
      </c>
      <c r="J3997" s="5">
        <v>1.1764703019132421</v>
      </c>
      <c r="K3997" t="str">
        <f>_xlfn.XLOOKUP(D3997, dim_channels!A:A, dim_channels!C:C, "Not Found")</f>
        <v>OTA</v>
      </c>
      <c r="L3997" t="str">
        <f>_xlfn.XLOOKUP(D3997, dim_channels!A:A, dim_channels!B:B, "Not Found")</f>
        <v>Booking.com</v>
      </c>
    </row>
    <row r="3998" spans="1:12" x14ac:dyDescent="0.2">
      <c r="A3998" s="2" t="s">
        <v>4434</v>
      </c>
      <c r="B3998" s="2" t="s">
        <v>557</v>
      </c>
      <c r="C3998" s="2" t="s">
        <v>258</v>
      </c>
      <c r="D3998" s="2" t="s">
        <v>27</v>
      </c>
      <c r="E3998" s="2" t="s">
        <v>34</v>
      </c>
      <c r="F3998" s="2">
        <v>10223.56</v>
      </c>
      <c r="G3998" s="2">
        <v>1840.24</v>
      </c>
      <c r="H3998" s="2">
        <v>8383.32</v>
      </c>
      <c r="I3998" s="2" t="s">
        <v>29</v>
      </c>
      <c r="J3998" s="4">
        <v>1.219512078746845</v>
      </c>
      <c r="K3998" t="str">
        <f>_xlfn.XLOOKUP(D3998, dim_channels!A:A, dim_channels!C:C, "Not Found")</f>
        <v>OTA</v>
      </c>
      <c r="L3998" t="str">
        <f>_xlfn.XLOOKUP(D3998, dim_channels!A:A, dim_channels!B:B, "Not Found")</f>
        <v>Expedia</v>
      </c>
    </row>
    <row r="3999" spans="1:12" x14ac:dyDescent="0.2">
      <c r="A3999" s="3" t="s">
        <v>4435</v>
      </c>
      <c r="B3999" s="3" t="s">
        <v>367</v>
      </c>
      <c r="C3999" s="3" t="s">
        <v>778</v>
      </c>
      <c r="D3999" s="3" t="s">
        <v>114</v>
      </c>
      <c r="E3999" s="3" t="s">
        <v>46</v>
      </c>
      <c r="F3999" s="3">
        <v>10851.08</v>
      </c>
      <c r="G3999" s="3">
        <v>1085.1099999999999</v>
      </c>
      <c r="H3999" s="3">
        <v>9765.9699999999993</v>
      </c>
      <c r="I3999" s="3" t="s">
        <v>29</v>
      </c>
      <c r="J3999" s="5">
        <v>1.111111338658628</v>
      </c>
      <c r="K3999" t="str">
        <f>_xlfn.XLOOKUP(D3999, dim_channels!A:A, dim_channels!C:C, "Not Found")</f>
        <v>Offline</v>
      </c>
      <c r="L3999" t="str">
        <f>_xlfn.XLOOKUP(D3999, dim_channels!A:A, dim_channels!B:B, "Not Found")</f>
        <v>Travel Agency</v>
      </c>
    </row>
    <row r="4000" spans="1:12" x14ac:dyDescent="0.2">
      <c r="A4000" s="2" t="s">
        <v>4436</v>
      </c>
      <c r="B4000" s="2" t="s">
        <v>724</v>
      </c>
      <c r="C4000" s="2" t="s">
        <v>54</v>
      </c>
      <c r="D4000" s="2" t="s">
        <v>52</v>
      </c>
      <c r="E4000" s="2" t="s">
        <v>60</v>
      </c>
      <c r="F4000" s="2">
        <v>10627.49</v>
      </c>
      <c r="G4000" s="2">
        <v>0</v>
      </c>
      <c r="H4000" s="2">
        <v>10627.49</v>
      </c>
      <c r="I4000" s="2" t="s">
        <v>29</v>
      </c>
      <c r="J4000" s="4">
        <v>1</v>
      </c>
      <c r="K4000" t="str">
        <f>_xlfn.XLOOKUP(D4000, dim_channels!A:A, dim_channels!C:C, "Not Found")</f>
        <v>OTA</v>
      </c>
      <c r="L4000" t="str">
        <f>_xlfn.XLOOKUP(D4000, dim_channels!A:A, dim_channels!B:B, "Not Found")</f>
        <v>Agoda</v>
      </c>
    </row>
    <row r="4001" spans="1:12" x14ac:dyDescent="0.2">
      <c r="A4001" s="3" t="s">
        <v>4437</v>
      </c>
      <c r="B4001" s="3" t="s">
        <v>426</v>
      </c>
      <c r="C4001" s="3" t="s">
        <v>269</v>
      </c>
      <c r="D4001" s="3" t="s">
        <v>169</v>
      </c>
      <c r="E4001" s="3" t="s">
        <v>46</v>
      </c>
      <c r="F4001" s="3">
        <v>10575.03</v>
      </c>
      <c r="G4001" s="3">
        <v>2115.0100000000002</v>
      </c>
      <c r="H4001" s="3">
        <v>8460.02</v>
      </c>
      <c r="I4001" s="3" t="s">
        <v>29</v>
      </c>
      <c r="J4001" s="5">
        <v>1.250000591015151</v>
      </c>
      <c r="K4001" t="str">
        <f>_xlfn.XLOOKUP(D4001, dim_channels!A:A, dim_channels!C:C, "Not Found")</f>
        <v>GDS</v>
      </c>
      <c r="L4001" t="str">
        <f>_xlfn.XLOOKUP(D4001, dim_channels!A:A, dim_channels!B:B, "Not Found")</f>
        <v>GDS (Amadeus)</v>
      </c>
    </row>
    <row r="4002" spans="1:12" x14ac:dyDescent="0.2">
      <c r="A4002" s="2" t="s">
        <v>4438</v>
      </c>
      <c r="B4002" s="2" t="s">
        <v>210</v>
      </c>
      <c r="C4002" s="2" t="s">
        <v>353</v>
      </c>
      <c r="D4002" s="2" t="s">
        <v>45</v>
      </c>
      <c r="E4002" s="2" t="s">
        <v>89</v>
      </c>
      <c r="F4002" s="2">
        <v>7346.89</v>
      </c>
      <c r="G4002" s="2">
        <v>0</v>
      </c>
      <c r="H4002" s="2">
        <v>7346.89</v>
      </c>
      <c r="I4002" s="2" t="s">
        <v>29</v>
      </c>
      <c r="J4002" s="4">
        <v>1</v>
      </c>
      <c r="K4002" t="str">
        <f>_xlfn.XLOOKUP(D4002, dim_channels!A:A, dim_channels!C:C, "Not Found")</f>
        <v>Corporate</v>
      </c>
      <c r="L4002" t="str">
        <f>_xlfn.XLOOKUP(D4002, dim_channels!A:A, dim_channels!B:B, "Not Found")</f>
        <v>Corporate Direct</v>
      </c>
    </row>
    <row r="4003" spans="1:12" x14ac:dyDescent="0.2">
      <c r="A4003" s="3" t="s">
        <v>4439</v>
      </c>
      <c r="B4003" s="3" t="s">
        <v>143</v>
      </c>
      <c r="C4003" s="3" t="s">
        <v>501</v>
      </c>
      <c r="D4003" s="3" t="s">
        <v>52</v>
      </c>
      <c r="E4003" s="3" t="s">
        <v>34</v>
      </c>
      <c r="F4003" s="3">
        <v>7301.48</v>
      </c>
      <c r="G4003" s="3">
        <v>876.18</v>
      </c>
      <c r="H4003" s="3">
        <v>6425.3</v>
      </c>
      <c r="I4003" s="3" t="s">
        <v>29</v>
      </c>
      <c r="J4003" s="5">
        <v>1.1363640608220631</v>
      </c>
      <c r="K4003" t="str">
        <f>_xlfn.XLOOKUP(D4003, dim_channels!A:A, dim_channels!C:C, "Not Found")</f>
        <v>OTA</v>
      </c>
      <c r="L4003" t="str">
        <f>_xlfn.XLOOKUP(D4003, dim_channels!A:A, dim_channels!B:B, "Not Found")</f>
        <v>Agoda</v>
      </c>
    </row>
    <row r="4004" spans="1:12" x14ac:dyDescent="0.2">
      <c r="A4004" s="2" t="s">
        <v>4440</v>
      </c>
      <c r="B4004" s="2" t="s">
        <v>400</v>
      </c>
      <c r="C4004" s="2" t="s">
        <v>866</v>
      </c>
      <c r="D4004" s="2" t="s">
        <v>27</v>
      </c>
      <c r="E4004" s="2" t="s">
        <v>34</v>
      </c>
      <c r="F4004" s="2">
        <v>3072.01</v>
      </c>
      <c r="G4004" s="2">
        <v>552.96</v>
      </c>
      <c r="H4004" s="2">
        <v>2519.0500000000002</v>
      </c>
      <c r="I4004" s="2" t="s">
        <v>56</v>
      </c>
      <c r="J4004" s="4">
        <v>1.2195113237133051</v>
      </c>
      <c r="K4004" t="str">
        <f>_xlfn.XLOOKUP(D4004, dim_channels!A:A, dim_channels!C:C, "Not Found")</f>
        <v>OTA</v>
      </c>
      <c r="L4004" t="str">
        <f>_xlfn.XLOOKUP(D4004, dim_channels!A:A, dim_channels!B:B, "Not Found")</f>
        <v>Expedia</v>
      </c>
    </row>
    <row r="4005" spans="1:12" x14ac:dyDescent="0.2">
      <c r="A4005" s="3" t="s">
        <v>4441</v>
      </c>
      <c r="B4005" s="3" t="s">
        <v>875</v>
      </c>
      <c r="C4005" s="3" t="s">
        <v>147</v>
      </c>
      <c r="D4005" s="3" t="s">
        <v>64</v>
      </c>
      <c r="E4005" s="3" t="s">
        <v>115</v>
      </c>
      <c r="F4005" s="3">
        <v>6348.54</v>
      </c>
      <c r="G4005" s="3">
        <v>0</v>
      </c>
      <c r="H4005" s="3">
        <v>6348.54</v>
      </c>
      <c r="I4005" s="3" t="s">
        <v>29</v>
      </c>
      <c r="J4005" s="5">
        <v>1</v>
      </c>
      <c r="K4005" t="str">
        <f>_xlfn.XLOOKUP(D4005, dim_channels!A:A, dim_channels!C:C, "Not Found")</f>
        <v>Direct</v>
      </c>
      <c r="L4005" t="str">
        <f>_xlfn.XLOOKUP(D4005, dim_channels!A:A, dim_channels!B:B, "Not Found")</f>
        <v>Direct Website</v>
      </c>
    </row>
    <row r="4006" spans="1:12" x14ac:dyDescent="0.2">
      <c r="A4006" s="2" t="s">
        <v>4442</v>
      </c>
      <c r="B4006" s="2" t="s">
        <v>112</v>
      </c>
      <c r="C4006" s="2" t="s">
        <v>664</v>
      </c>
      <c r="D4006" s="2" t="s">
        <v>33</v>
      </c>
      <c r="E4006" s="2" t="s">
        <v>28</v>
      </c>
      <c r="F4006" s="2">
        <v>5297.1</v>
      </c>
      <c r="G4006" s="2">
        <v>794.56</v>
      </c>
      <c r="H4006" s="2">
        <v>4502.54</v>
      </c>
      <c r="I4006" s="2" t="s">
        <v>29</v>
      </c>
      <c r="J4006" s="4">
        <v>1.176469281783171</v>
      </c>
      <c r="K4006" t="str">
        <f>_xlfn.XLOOKUP(D4006, dim_channels!A:A, dim_channels!C:C, "Not Found")</f>
        <v>OTA</v>
      </c>
      <c r="L4006" t="str">
        <f>_xlfn.XLOOKUP(D4006, dim_channels!A:A, dim_channels!B:B, "Not Found")</f>
        <v>Booking.com</v>
      </c>
    </row>
    <row r="4007" spans="1:12" x14ac:dyDescent="0.2">
      <c r="A4007" s="3" t="s">
        <v>4443</v>
      </c>
      <c r="B4007" s="3" t="s">
        <v>754</v>
      </c>
      <c r="C4007" s="3" t="s">
        <v>147</v>
      </c>
      <c r="D4007" s="3" t="s">
        <v>33</v>
      </c>
      <c r="E4007" s="3" t="s">
        <v>34</v>
      </c>
      <c r="F4007" s="3">
        <v>4254.8500000000004</v>
      </c>
      <c r="G4007" s="3">
        <v>638.23</v>
      </c>
      <c r="H4007" s="3">
        <v>3616.62</v>
      </c>
      <c r="I4007" s="3" t="s">
        <v>29</v>
      </c>
      <c r="J4007" s="5">
        <v>1.176471401474305</v>
      </c>
      <c r="K4007" t="str">
        <f>_xlfn.XLOOKUP(D4007, dim_channels!A:A, dim_channels!C:C, "Not Found")</f>
        <v>OTA</v>
      </c>
      <c r="L4007" t="str">
        <f>_xlfn.XLOOKUP(D4007, dim_channels!A:A, dim_channels!B:B, "Not Found")</f>
        <v>Booking.com</v>
      </c>
    </row>
    <row r="4008" spans="1:12" x14ac:dyDescent="0.2">
      <c r="A4008" s="2" t="s">
        <v>4444</v>
      </c>
      <c r="B4008" s="2" t="s">
        <v>471</v>
      </c>
      <c r="C4008" s="2" t="s">
        <v>791</v>
      </c>
      <c r="D4008" s="2" t="s">
        <v>33</v>
      </c>
      <c r="E4008" s="2" t="s">
        <v>28</v>
      </c>
      <c r="F4008" s="2">
        <v>16730.830000000002</v>
      </c>
      <c r="G4008" s="2">
        <v>2509.62</v>
      </c>
      <c r="H4008" s="2">
        <v>14221.21</v>
      </c>
      <c r="I4008" s="2" t="s">
        <v>29</v>
      </c>
      <c r="J4008" s="4">
        <v>1.176470215966152</v>
      </c>
      <c r="K4008" t="str">
        <f>_xlfn.XLOOKUP(D4008, dim_channels!A:A, dim_channels!C:C, "Not Found")</f>
        <v>OTA</v>
      </c>
      <c r="L4008" t="str">
        <f>_xlfn.XLOOKUP(D4008, dim_channels!A:A, dim_channels!B:B, "Not Found")</f>
        <v>Booking.com</v>
      </c>
    </row>
    <row r="4009" spans="1:12" x14ac:dyDescent="0.2">
      <c r="A4009" s="3" t="s">
        <v>4445</v>
      </c>
      <c r="B4009" s="3" t="s">
        <v>553</v>
      </c>
      <c r="C4009" s="3" t="s">
        <v>72</v>
      </c>
      <c r="D4009" s="3" t="s">
        <v>52</v>
      </c>
      <c r="E4009" s="3" t="s">
        <v>60</v>
      </c>
      <c r="F4009" s="3">
        <v>20495.21</v>
      </c>
      <c r="G4009" s="3">
        <v>0</v>
      </c>
      <c r="H4009" s="3">
        <v>20495.21</v>
      </c>
      <c r="I4009" s="3" t="s">
        <v>29</v>
      </c>
      <c r="J4009" s="5">
        <v>1</v>
      </c>
      <c r="K4009" t="str">
        <f>_xlfn.XLOOKUP(D4009, dim_channels!A:A, dim_channels!C:C, "Not Found")</f>
        <v>OTA</v>
      </c>
      <c r="L4009" t="str">
        <f>_xlfn.XLOOKUP(D4009, dim_channels!A:A, dim_channels!B:B, "Not Found")</f>
        <v>Agoda</v>
      </c>
    </row>
    <row r="4010" spans="1:12" x14ac:dyDescent="0.2">
      <c r="A4010" s="2" t="s">
        <v>4446</v>
      </c>
      <c r="B4010" s="2" t="s">
        <v>445</v>
      </c>
      <c r="C4010" s="2" t="s">
        <v>741</v>
      </c>
      <c r="D4010" s="2" t="s">
        <v>169</v>
      </c>
      <c r="E4010" s="2" t="s">
        <v>34</v>
      </c>
      <c r="F4010" s="2">
        <v>3152.49</v>
      </c>
      <c r="G4010" s="2">
        <v>630.5</v>
      </c>
      <c r="H4010" s="2">
        <v>2521.9899999999998</v>
      </c>
      <c r="I4010" s="2" t="s">
        <v>29</v>
      </c>
      <c r="J4010" s="4">
        <v>1.2500009912806951</v>
      </c>
      <c r="K4010" t="str">
        <f>_xlfn.XLOOKUP(D4010, dim_channels!A:A, dim_channels!C:C, "Not Found")</f>
        <v>GDS</v>
      </c>
      <c r="L4010" t="str">
        <f>_xlfn.XLOOKUP(D4010, dim_channels!A:A, dim_channels!B:B, "Not Found")</f>
        <v>GDS (Amadeus)</v>
      </c>
    </row>
    <row r="4011" spans="1:12" x14ac:dyDescent="0.2">
      <c r="A4011" s="3" t="s">
        <v>4447</v>
      </c>
      <c r="B4011" s="3" t="s">
        <v>251</v>
      </c>
      <c r="C4011" s="3" t="s">
        <v>794</v>
      </c>
      <c r="D4011" s="3" t="s">
        <v>33</v>
      </c>
      <c r="E4011" s="3" t="s">
        <v>34</v>
      </c>
      <c r="F4011" s="3">
        <v>4575.21</v>
      </c>
      <c r="G4011" s="3">
        <v>686.28</v>
      </c>
      <c r="H4011" s="3">
        <v>3888.93</v>
      </c>
      <c r="I4011" s="3" t="s">
        <v>29</v>
      </c>
      <c r="J4011" s="5">
        <v>1.1764701344585791</v>
      </c>
      <c r="K4011" t="str">
        <f>_xlfn.XLOOKUP(D4011, dim_channels!A:A, dim_channels!C:C, "Not Found")</f>
        <v>OTA</v>
      </c>
      <c r="L4011" t="str">
        <f>_xlfn.XLOOKUP(D4011, dim_channels!A:A, dim_channels!B:B, "Not Found")</f>
        <v>Booking.com</v>
      </c>
    </row>
    <row r="4012" spans="1:12" x14ac:dyDescent="0.2">
      <c r="A4012" s="2" t="s">
        <v>4448</v>
      </c>
      <c r="B4012" s="2" t="s">
        <v>534</v>
      </c>
      <c r="C4012" s="2" t="s">
        <v>335</v>
      </c>
      <c r="D4012" s="2" t="s">
        <v>64</v>
      </c>
      <c r="E4012" s="2" t="s">
        <v>115</v>
      </c>
      <c r="F4012" s="2">
        <v>6783.86</v>
      </c>
      <c r="G4012" s="2">
        <v>0</v>
      </c>
      <c r="H4012" s="2">
        <v>6783.86</v>
      </c>
      <c r="I4012" s="2" t="s">
        <v>29</v>
      </c>
      <c r="J4012" s="4">
        <v>1</v>
      </c>
      <c r="K4012" t="str">
        <f>_xlfn.XLOOKUP(D4012, dim_channels!A:A, dim_channels!C:C, "Not Found")</f>
        <v>Direct</v>
      </c>
      <c r="L4012" t="str">
        <f>_xlfn.XLOOKUP(D4012, dim_channels!A:A, dim_channels!B:B, "Not Found")</f>
        <v>Direct Website</v>
      </c>
    </row>
    <row r="4013" spans="1:12" x14ac:dyDescent="0.2">
      <c r="A4013" s="3" t="s">
        <v>4449</v>
      </c>
      <c r="B4013" s="3" t="s">
        <v>958</v>
      </c>
      <c r="C4013" s="3" t="s">
        <v>100</v>
      </c>
      <c r="D4013" s="3" t="s">
        <v>169</v>
      </c>
      <c r="E4013" s="3" t="s">
        <v>34</v>
      </c>
      <c r="F4013" s="3">
        <v>2359.3000000000002</v>
      </c>
      <c r="G4013" s="3">
        <v>471.86</v>
      </c>
      <c r="H4013" s="3">
        <v>1887.44</v>
      </c>
      <c r="I4013" s="3" t="s">
        <v>29</v>
      </c>
      <c r="J4013" s="5">
        <v>1.25</v>
      </c>
      <c r="K4013" t="str">
        <f>_xlfn.XLOOKUP(D4013, dim_channels!A:A, dim_channels!C:C, "Not Found")</f>
        <v>GDS</v>
      </c>
      <c r="L4013" t="str">
        <f>_xlfn.XLOOKUP(D4013, dim_channels!A:A, dim_channels!B:B, "Not Found")</f>
        <v>GDS (Amadeus)</v>
      </c>
    </row>
    <row r="4014" spans="1:12" x14ac:dyDescent="0.2">
      <c r="A4014" s="2" t="s">
        <v>4450</v>
      </c>
      <c r="B4014" s="2" t="s">
        <v>241</v>
      </c>
      <c r="C4014" s="2" t="s">
        <v>26</v>
      </c>
      <c r="D4014" s="2" t="s">
        <v>64</v>
      </c>
      <c r="E4014" s="2" t="s">
        <v>115</v>
      </c>
      <c r="F4014" s="2">
        <v>3233.55</v>
      </c>
      <c r="G4014" s="2">
        <v>0</v>
      </c>
      <c r="H4014" s="2">
        <v>3233.55</v>
      </c>
      <c r="I4014" s="2" t="s">
        <v>29</v>
      </c>
      <c r="J4014" s="4">
        <v>1</v>
      </c>
      <c r="K4014" t="str">
        <f>_xlfn.XLOOKUP(D4014, dim_channels!A:A, dim_channels!C:C, "Not Found")</f>
        <v>Direct</v>
      </c>
      <c r="L4014" t="str">
        <f>_xlfn.XLOOKUP(D4014, dim_channels!A:A, dim_channels!B:B, "Not Found")</f>
        <v>Direct Website</v>
      </c>
    </row>
    <row r="4015" spans="1:12" x14ac:dyDescent="0.2">
      <c r="A4015" s="3" t="s">
        <v>4451</v>
      </c>
      <c r="B4015" s="3" t="s">
        <v>364</v>
      </c>
      <c r="C4015" s="3" t="s">
        <v>403</v>
      </c>
      <c r="D4015" s="3" t="s">
        <v>33</v>
      </c>
      <c r="E4015" s="3" t="s">
        <v>28</v>
      </c>
      <c r="F4015" s="3">
        <v>2554.4499999999998</v>
      </c>
      <c r="G4015" s="3">
        <v>383.17</v>
      </c>
      <c r="H4015" s="3">
        <v>2171.2800000000002</v>
      </c>
      <c r="I4015" s="3" t="s">
        <v>29</v>
      </c>
      <c r="J4015" s="5">
        <v>1.17647194281714</v>
      </c>
      <c r="K4015" t="str">
        <f>_xlfn.XLOOKUP(D4015, dim_channels!A:A, dim_channels!C:C, "Not Found")</f>
        <v>OTA</v>
      </c>
      <c r="L4015" t="str">
        <f>_xlfn.XLOOKUP(D4015, dim_channels!A:A, dim_channels!B:B, "Not Found")</f>
        <v>Booking.com</v>
      </c>
    </row>
    <row r="4016" spans="1:12" x14ac:dyDescent="0.2">
      <c r="A4016" s="2" t="s">
        <v>4452</v>
      </c>
      <c r="B4016" s="2" t="s">
        <v>310</v>
      </c>
      <c r="C4016" s="2" t="s">
        <v>230</v>
      </c>
      <c r="D4016" s="2" t="s">
        <v>33</v>
      </c>
      <c r="E4016" s="2" t="s">
        <v>34</v>
      </c>
      <c r="F4016" s="2">
        <v>7447.53</v>
      </c>
      <c r="G4016" s="2">
        <v>1117.1300000000001</v>
      </c>
      <c r="H4016" s="2">
        <v>6330.4</v>
      </c>
      <c r="I4016" s="2" t="s">
        <v>41</v>
      </c>
      <c r="J4016" s="4">
        <v>1.1764706811575889</v>
      </c>
      <c r="K4016" t="str">
        <f>_xlfn.XLOOKUP(D4016, dim_channels!A:A, dim_channels!C:C, "Not Found")</f>
        <v>OTA</v>
      </c>
      <c r="L4016" t="str">
        <f>_xlfn.XLOOKUP(D4016, dim_channels!A:A, dim_channels!B:B, "Not Found")</f>
        <v>Booking.com</v>
      </c>
    </row>
    <row r="4017" spans="1:12" x14ac:dyDescent="0.2">
      <c r="A4017" s="3" t="s">
        <v>4453</v>
      </c>
      <c r="B4017" s="3" t="s">
        <v>326</v>
      </c>
      <c r="C4017" s="3" t="s">
        <v>543</v>
      </c>
      <c r="D4017" s="3" t="s">
        <v>64</v>
      </c>
      <c r="E4017" s="3" t="s">
        <v>115</v>
      </c>
      <c r="F4017" s="3">
        <v>3447.99</v>
      </c>
      <c r="G4017" s="3">
        <v>0</v>
      </c>
      <c r="H4017" s="3">
        <v>3447.99</v>
      </c>
      <c r="I4017" s="3" t="s">
        <v>29</v>
      </c>
      <c r="J4017" s="5">
        <v>1</v>
      </c>
      <c r="K4017" t="str">
        <f>_xlfn.XLOOKUP(D4017, dim_channels!A:A, dim_channels!C:C, "Not Found")</f>
        <v>Direct</v>
      </c>
      <c r="L4017" t="str">
        <f>_xlfn.XLOOKUP(D4017, dim_channels!A:A, dim_channels!B:B, "Not Found")</f>
        <v>Direct Website</v>
      </c>
    </row>
    <row r="4018" spans="1:12" x14ac:dyDescent="0.2">
      <c r="A4018" s="2" t="s">
        <v>4454</v>
      </c>
      <c r="B4018" s="2" t="s">
        <v>983</v>
      </c>
      <c r="C4018" s="2" t="s">
        <v>1348</v>
      </c>
      <c r="D4018" s="2" t="s">
        <v>64</v>
      </c>
      <c r="E4018" s="2" t="s">
        <v>28</v>
      </c>
      <c r="F4018" s="2">
        <v>7837.24</v>
      </c>
      <c r="G4018" s="2">
        <v>0</v>
      </c>
      <c r="H4018" s="2">
        <v>7837.24</v>
      </c>
      <c r="I4018" s="2" t="s">
        <v>29</v>
      </c>
      <c r="J4018" s="4">
        <v>1</v>
      </c>
      <c r="K4018" t="str">
        <f>_xlfn.XLOOKUP(D4018, dim_channels!A:A, dim_channels!C:C, "Not Found")</f>
        <v>Direct</v>
      </c>
      <c r="L4018" t="str">
        <f>_xlfn.XLOOKUP(D4018, dim_channels!A:A, dim_channels!B:B, "Not Found")</f>
        <v>Direct Website</v>
      </c>
    </row>
    <row r="4019" spans="1:12" x14ac:dyDescent="0.2">
      <c r="A4019" s="3" t="s">
        <v>4455</v>
      </c>
      <c r="B4019" s="3" t="s">
        <v>420</v>
      </c>
      <c r="C4019" s="3" t="s">
        <v>410</v>
      </c>
      <c r="D4019" s="3" t="s">
        <v>33</v>
      </c>
      <c r="E4019" s="3" t="s">
        <v>60</v>
      </c>
      <c r="F4019" s="3">
        <v>8174.54</v>
      </c>
      <c r="G4019" s="3">
        <v>0</v>
      </c>
      <c r="H4019" s="3">
        <v>8174.54</v>
      </c>
      <c r="I4019" s="3" t="s">
        <v>29</v>
      </c>
      <c r="J4019" s="5">
        <v>1</v>
      </c>
      <c r="K4019" t="str">
        <f>_xlfn.XLOOKUP(D4019, dim_channels!A:A, dim_channels!C:C, "Not Found")</f>
        <v>OTA</v>
      </c>
      <c r="L4019" t="str">
        <f>_xlfn.XLOOKUP(D4019, dim_channels!A:A, dim_channels!B:B, "Not Found")</f>
        <v>Booking.com</v>
      </c>
    </row>
    <row r="4020" spans="1:12" x14ac:dyDescent="0.2">
      <c r="A4020" s="2" t="s">
        <v>4456</v>
      </c>
      <c r="B4020" s="2" t="s">
        <v>189</v>
      </c>
      <c r="C4020" s="2" t="s">
        <v>322</v>
      </c>
      <c r="D4020" s="2" t="s">
        <v>169</v>
      </c>
      <c r="E4020" s="2" t="s">
        <v>46</v>
      </c>
      <c r="F4020" s="2">
        <v>10372.040000000001</v>
      </c>
      <c r="G4020" s="2">
        <v>2074.41</v>
      </c>
      <c r="H4020" s="2">
        <v>8297.6299999999992</v>
      </c>
      <c r="I4020" s="2" t="s">
        <v>29</v>
      </c>
      <c r="J4020" s="4">
        <v>1.2500003012908509</v>
      </c>
      <c r="K4020" t="str">
        <f>_xlfn.XLOOKUP(D4020, dim_channels!A:A, dim_channels!C:C, "Not Found")</f>
        <v>GDS</v>
      </c>
      <c r="L4020" t="str">
        <f>_xlfn.XLOOKUP(D4020, dim_channels!A:A, dim_channels!B:B, "Not Found")</f>
        <v>GDS (Amadeus)</v>
      </c>
    </row>
    <row r="4021" spans="1:12" x14ac:dyDescent="0.2">
      <c r="A4021" s="3" t="s">
        <v>4457</v>
      </c>
      <c r="B4021" s="3" t="s">
        <v>197</v>
      </c>
      <c r="C4021" s="3" t="s">
        <v>367</v>
      </c>
      <c r="D4021" s="3" t="s">
        <v>27</v>
      </c>
      <c r="E4021" s="3" t="s">
        <v>28</v>
      </c>
      <c r="F4021" s="3">
        <v>3284.94</v>
      </c>
      <c r="G4021" s="3">
        <v>591.29</v>
      </c>
      <c r="H4021" s="3">
        <v>2693.65</v>
      </c>
      <c r="I4021" s="3" t="s">
        <v>29</v>
      </c>
      <c r="J4021" s="5">
        <v>1.219512557310712</v>
      </c>
      <c r="K4021" t="str">
        <f>_xlfn.XLOOKUP(D4021, dim_channels!A:A, dim_channels!C:C, "Not Found")</f>
        <v>OTA</v>
      </c>
      <c r="L4021" t="str">
        <f>_xlfn.XLOOKUP(D4021, dim_channels!A:A, dim_channels!B:B, "Not Found")</f>
        <v>Expedia</v>
      </c>
    </row>
    <row r="4022" spans="1:12" x14ac:dyDescent="0.2">
      <c r="A4022" s="2" t="s">
        <v>4458</v>
      </c>
      <c r="B4022" s="2" t="s">
        <v>151</v>
      </c>
      <c r="C4022" s="2" t="s">
        <v>195</v>
      </c>
      <c r="D4022" s="2" t="s">
        <v>33</v>
      </c>
      <c r="E4022" s="2" t="s">
        <v>28</v>
      </c>
      <c r="F4022" s="2">
        <v>7404.13</v>
      </c>
      <c r="G4022" s="2">
        <v>1110.6199999999999</v>
      </c>
      <c r="H4022" s="2">
        <v>6293.51</v>
      </c>
      <c r="I4022" s="2" t="s">
        <v>29</v>
      </c>
      <c r="J4022" s="4">
        <v>1.176470681702261</v>
      </c>
      <c r="K4022" t="str">
        <f>_xlfn.XLOOKUP(D4022, dim_channels!A:A, dim_channels!C:C, "Not Found")</f>
        <v>OTA</v>
      </c>
      <c r="L4022" t="str">
        <f>_xlfn.XLOOKUP(D4022, dim_channels!A:A, dim_channels!B:B, "Not Found")</f>
        <v>Booking.com</v>
      </c>
    </row>
    <row r="4023" spans="1:12" x14ac:dyDescent="0.2">
      <c r="A4023" s="3" t="s">
        <v>4459</v>
      </c>
      <c r="B4023" s="3" t="s">
        <v>917</v>
      </c>
      <c r="C4023" s="3" t="s">
        <v>88</v>
      </c>
      <c r="D4023" s="3" t="s">
        <v>114</v>
      </c>
      <c r="E4023" s="3" t="s">
        <v>115</v>
      </c>
      <c r="F4023" s="3">
        <v>3846.11</v>
      </c>
      <c r="G4023" s="3">
        <v>384.61</v>
      </c>
      <c r="H4023" s="3">
        <v>3461.5</v>
      </c>
      <c r="I4023" s="3" t="s">
        <v>29</v>
      </c>
      <c r="J4023" s="5">
        <v>1.11111079011989</v>
      </c>
      <c r="K4023" t="str">
        <f>_xlfn.XLOOKUP(D4023, dim_channels!A:A, dim_channels!C:C, "Not Found")</f>
        <v>Offline</v>
      </c>
      <c r="L4023" t="str">
        <f>_xlfn.XLOOKUP(D4023, dim_channels!A:A, dim_channels!B:B, "Not Found")</f>
        <v>Travel Agency</v>
      </c>
    </row>
    <row r="4024" spans="1:12" x14ac:dyDescent="0.2">
      <c r="A4024" s="2" t="s">
        <v>4460</v>
      </c>
      <c r="B4024" s="2" t="s">
        <v>543</v>
      </c>
      <c r="C4024" s="2" t="s">
        <v>451</v>
      </c>
      <c r="D4024" s="2" t="s">
        <v>52</v>
      </c>
      <c r="E4024" s="2" t="s">
        <v>60</v>
      </c>
      <c r="F4024" s="2">
        <v>6937.17</v>
      </c>
      <c r="G4024" s="2">
        <v>0</v>
      </c>
      <c r="H4024" s="2">
        <v>6937.17</v>
      </c>
      <c r="I4024" s="2" t="s">
        <v>41</v>
      </c>
      <c r="J4024" s="4">
        <v>1</v>
      </c>
      <c r="K4024" t="str">
        <f>_xlfn.XLOOKUP(D4024, dim_channels!A:A, dim_channels!C:C, "Not Found")</f>
        <v>OTA</v>
      </c>
      <c r="L4024" t="str">
        <f>_xlfn.XLOOKUP(D4024, dim_channels!A:A, dim_channels!B:B, "Not Found")</f>
        <v>Agoda</v>
      </c>
    </row>
    <row r="4025" spans="1:12" x14ac:dyDescent="0.2">
      <c r="A4025" s="3" t="s">
        <v>4461</v>
      </c>
      <c r="B4025" s="3" t="s">
        <v>449</v>
      </c>
      <c r="C4025" s="3" t="s">
        <v>409</v>
      </c>
      <c r="D4025" s="3" t="s">
        <v>27</v>
      </c>
      <c r="E4025" s="3" t="s">
        <v>60</v>
      </c>
      <c r="F4025" s="3">
        <v>3036</v>
      </c>
      <c r="G4025" s="3">
        <v>0</v>
      </c>
      <c r="H4025" s="3">
        <v>3036</v>
      </c>
      <c r="I4025" s="3" t="s">
        <v>41</v>
      </c>
      <c r="J4025" s="5">
        <v>1</v>
      </c>
      <c r="K4025" t="str">
        <f>_xlfn.XLOOKUP(D4025, dim_channels!A:A, dim_channels!C:C, "Not Found")</f>
        <v>OTA</v>
      </c>
      <c r="L4025" t="str">
        <f>_xlfn.XLOOKUP(D4025, dim_channels!A:A, dim_channels!B:B, "Not Found")</f>
        <v>Expedia</v>
      </c>
    </row>
    <row r="4026" spans="1:12" x14ac:dyDescent="0.2">
      <c r="A4026" s="2" t="s">
        <v>4462</v>
      </c>
      <c r="B4026" s="2" t="s">
        <v>564</v>
      </c>
      <c r="C4026" s="2" t="s">
        <v>564</v>
      </c>
      <c r="D4026" s="2" t="s">
        <v>52</v>
      </c>
      <c r="E4026" s="2" t="s">
        <v>60</v>
      </c>
      <c r="F4026" s="2">
        <v>3165.21</v>
      </c>
      <c r="G4026" s="2">
        <v>0</v>
      </c>
      <c r="H4026" s="2">
        <v>3165.21</v>
      </c>
      <c r="I4026" s="2" t="s">
        <v>29</v>
      </c>
      <c r="J4026" s="4">
        <v>1</v>
      </c>
      <c r="K4026" t="str">
        <f>_xlfn.XLOOKUP(D4026, dim_channels!A:A, dim_channels!C:C, "Not Found")</f>
        <v>OTA</v>
      </c>
      <c r="L4026" t="str">
        <f>_xlfn.XLOOKUP(D4026, dim_channels!A:A, dim_channels!B:B, "Not Found")</f>
        <v>Agoda</v>
      </c>
    </row>
    <row r="4027" spans="1:12" x14ac:dyDescent="0.2">
      <c r="A4027" s="3" t="s">
        <v>4463</v>
      </c>
      <c r="B4027" s="3" t="s">
        <v>567</v>
      </c>
      <c r="C4027" s="3" t="s">
        <v>212</v>
      </c>
      <c r="D4027" s="3" t="s">
        <v>52</v>
      </c>
      <c r="E4027" s="3" t="s">
        <v>34</v>
      </c>
      <c r="F4027" s="3">
        <v>5561.34</v>
      </c>
      <c r="G4027" s="3">
        <v>667.36</v>
      </c>
      <c r="H4027" s="3">
        <v>4893.9799999999996</v>
      </c>
      <c r="I4027" s="3" t="s">
        <v>41</v>
      </c>
      <c r="J4027" s="5">
        <v>1.136363450606664</v>
      </c>
      <c r="K4027" t="str">
        <f>_xlfn.XLOOKUP(D4027, dim_channels!A:A, dim_channels!C:C, "Not Found")</f>
        <v>OTA</v>
      </c>
      <c r="L4027" t="str">
        <f>_xlfn.XLOOKUP(D4027, dim_channels!A:A, dim_channels!B:B, "Not Found")</f>
        <v>Agoda</v>
      </c>
    </row>
    <row r="4028" spans="1:12" x14ac:dyDescent="0.2">
      <c r="A4028" s="2" t="s">
        <v>4464</v>
      </c>
      <c r="B4028" s="2" t="s">
        <v>44</v>
      </c>
      <c r="C4028" s="2" t="s">
        <v>292</v>
      </c>
      <c r="D4028" s="2" t="s">
        <v>52</v>
      </c>
      <c r="E4028" s="2" t="s">
        <v>34</v>
      </c>
      <c r="F4028" s="2">
        <v>15248.45</v>
      </c>
      <c r="G4028" s="2">
        <v>1829.81</v>
      </c>
      <c r="H4028" s="2">
        <v>13418.64</v>
      </c>
      <c r="I4028" s="2" t="s">
        <v>29</v>
      </c>
      <c r="J4028" s="4">
        <v>1.1363632976218161</v>
      </c>
      <c r="K4028" t="str">
        <f>_xlfn.XLOOKUP(D4028, dim_channels!A:A, dim_channels!C:C, "Not Found")</f>
        <v>OTA</v>
      </c>
      <c r="L4028" t="str">
        <f>_xlfn.XLOOKUP(D4028, dim_channels!A:A, dim_channels!B:B, "Not Found")</f>
        <v>Agoda</v>
      </c>
    </row>
    <row r="4029" spans="1:12" x14ac:dyDescent="0.2">
      <c r="A4029" s="3" t="s">
        <v>4465</v>
      </c>
      <c r="B4029" s="3" t="s">
        <v>197</v>
      </c>
      <c r="C4029" s="3" t="s">
        <v>200</v>
      </c>
      <c r="D4029" s="3" t="s">
        <v>45</v>
      </c>
      <c r="E4029" s="3" t="s">
        <v>89</v>
      </c>
      <c r="F4029" s="3">
        <v>4843.1099999999997</v>
      </c>
      <c r="G4029" s="3">
        <v>0</v>
      </c>
      <c r="H4029" s="3">
        <v>4843.1099999999997</v>
      </c>
      <c r="I4029" s="3" t="s">
        <v>29</v>
      </c>
      <c r="J4029" s="5">
        <v>1</v>
      </c>
      <c r="K4029" t="str">
        <f>_xlfn.XLOOKUP(D4029, dim_channels!A:A, dim_channels!C:C, "Not Found")</f>
        <v>Corporate</v>
      </c>
      <c r="L4029" t="str">
        <f>_xlfn.XLOOKUP(D4029, dim_channels!A:A, dim_channels!B:B, "Not Found")</f>
        <v>Corporate Direct</v>
      </c>
    </row>
    <row r="4030" spans="1:12" x14ac:dyDescent="0.2">
      <c r="A4030" s="2" t="s">
        <v>4466</v>
      </c>
      <c r="B4030" s="2" t="s">
        <v>59</v>
      </c>
      <c r="C4030" s="2" t="s">
        <v>866</v>
      </c>
      <c r="D4030" s="2" t="s">
        <v>27</v>
      </c>
      <c r="E4030" s="2" t="s">
        <v>34</v>
      </c>
      <c r="F4030" s="2">
        <v>5954.42</v>
      </c>
      <c r="G4030" s="2">
        <v>1071.8</v>
      </c>
      <c r="H4030" s="2">
        <v>4882.62</v>
      </c>
      <c r="I4030" s="2" t="s">
        <v>41</v>
      </c>
      <c r="J4030" s="4">
        <v>1.2195132940921061</v>
      </c>
      <c r="K4030" t="str">
        <f>_xlfn.XLOOKUP(D4030, dim_channels!A:A, dim_channels!C:C, "Not Found")</f>
        <v>OTA</v>
      </c>
      <c r="L4030" t="str">
        <f>_xlfn.XLOOKUP(D4030, dim_channels!A:A, dim_channels!B:B, "Not Found")</f>
        <v>Expedia</v>
      </c>
    </row>
    <row r="4031" spans="1:12" x14ac:dyDescent="0.2">
      <c r="A4031" s="3" t="s">
        <v>4467</v>
      </c>
      <c r="B4031" s="3" t="s">
        <v>1021</v>
      </c>
      <c r="C4031" s="3" t="s">
        <v>416</v>
      </c>
      <c r="D4031" s="3" t="s">
        <v>52</v>
      </c>
      <c r="E4031" s="3" t="s">
        <v>34</v>
      </c>
      <c r="F4031" s="3">
        <v>10301.92</v>
      </c>
      <c r="G4031" s="3">
        <v>1236.23</v>
      </c>
      <c r="H4031" s="3">
        <v>9065.69</v>
      </c>
      <c r="I4031" s="3" t="s">
        <v>29</v>
      </c>
      <c r="J4031" s="5">
        <v>1.1363635862245449</v>
      </c>
      <c r="K4031" t="str">
        <f>_xlfn.XLOOKUP(D4031, dim_channels!A:A, dim_channels!C:C, "Not Found")</f>
        <v>OTA</v>
      </c>
      <c r="L4031" t="str">
        <f>_xlfn.XLOOKUP(D4031, dim_channels!A:A, dim_channels!B:B, "Not Found")</f>
        <v>Agoda</v>
      </c>
    </row>
    <row r="4032" spans="1:12" x14ac:dyDescent="0.2">
      <c r="A4032" s="2" t="s">
        <v>4468</v>
      </c>
      <c r="B4032" s="2" t="s">
        <v>133</v>
      </c>
      <c r="C4032" s="2" t="s">
        <v>238</v>
      </c>
      <c r="D4032" s="2" t="s">
        <v>27</v>
      </c>
      <c r="E4032" s="2" t="s">
        <v>60</v>
      </c>
      <c r="F4032" s="2">
        <v>14241.15</v>
      </c>
      <c r="G4032" s="2">
        <v>0</v>
      </c>
      <c r="H4032" s="2">
        <v>14241.15</v>
      </c>
      <c r="I4032" s="2" t="s">
        <v>41</v>
      </c>
      <c r="J4032" s="4">
        <v>1</v>
      </c>
      <c r="K4032" t="str">
        <f>_xlfn.XLOOKUP(D4032, dim_channels!A:A, dim_channels!C:C, "Not Found")</f>
        <v>OTA</v>
      </c>
      <c r="L4032" t="str">
        <f>_xlfn.XLOOKUP(D4032, dim_channels!A:A, dim_channels!B:B, "Not Found")</f>
        <v>Expedia</v>
      </c>
    </row>
    <row r="4033" spans="1:12" x14ac:dyDescent="0.2">
      <c r="A4033" s="3" t="s">
        <v>4469</v>
      </c>
      <c r="B4033" s="3" t="s">
        <v>839</v>
      </c>
      <c r="C4033" s="3" t="s">
        <v>329</v>
      </c>
      <c r="D4033" s="3" t="s">
        <v>33</v>
      </c>
      <c r="E4033" s="3" t="s">
        <v>60</v>
      </c>
      <c r="F4033" s="3">
        <v>9453.42</v>
      </c>
      <c r="G4033" s="3">
        <v>0</v>
      </c>
      <c r="H4033" s="3">
        <v>9453.42</v>
      </c>
      <c r="I4033" s="3" t="s">
        <v>56</v>
      </c>
      <c r="J4033" s="5">
        <v>1</v>
      </c>
      <c r="K4033" t="str">
        <f>_xlfn.XLOOKUP(D4033, dim_channels!A:A, dim_channels!C:C, "Not Found")</f>
        <v>OTA</v>
      </c>
      <c r="L4033" t="str">
        <f>_xlfn.XLOOKUP(D4033, dim_channels!A:A, dim_channels!B:B, "Not Found")</f>
        <v>Booking.com</v>
      </c>
    </row>
    <row r="4034" spans="1:12" x14ac:dyDescent="0.2">
      <c r="A4034" s="2" t="s">
        <v>4470</v>
      </c>
      <c r="B4034" s="2" t="s">
        <v>187</v>
      </c>
      <c r="C4034" s="2" t="s">
        <v>282</v>
      </c>
      <c r="D4034" s="2" t="s">
        <v>64</v>
      </c>
      <c r="E4034" s="2" t="s">
        <v>115</v>
      </c>
      <c r="F4034" s="2">
        <v>17286.07</v>
      </c>
      <c r="G4034" s="2">
        <v>0</v>
      </c>
      <c r="H4034" s="2">
        <v>17286.07</v>
      </c>
      <c r="I4034" s="2" t="s">
        <v>29</v>
      </c>
      <c r="J4034" s="4">
        <v>1</v>
      </c>
      <c r="K4034" t="str">
        <f>_xlfn.XLOOKUP(D4034, dim_channels!A:A, dim_channels!C:C, "Not Found")</f>
        <v>Direct</v>
      </c>
      <c r="L4034" t="str">
        <f>_xlfn.XLOOKUP(D4034, dim_channels!A:A, dim_channels!B:B, "Not Found")</f>
        <v>Direct Website</v>
      </c>
    </row>
    <row r="4035" spans="1:12" x14ac:dyDescent="0.2">
      <c r="A4035" s="3" t="s">
        <v>4471</v>
      </c>
      <c r="B4035" s="3" t="s">
        <v>807</v>
      </c>
      <c r="C4035" s="3" t="s">
        <v>171</v>
      </c>
      <c r="D4035" s="3" t="s">
        <v>27</v>
      </c>
      <c r="E4035" s="3" t="s">
        <v>34</v>
      </c>
      <c r="F4035" s="3">
        <v>3064.05</v>
      </c>
      <c r="G4035" s="3">
        <v>551.53</v>
      </c>
      <c r="H4035" s="3">
        <v>2512.52</v>
      </c>
      <c r="I4035" s="3" t="s">
        <v>41</v>
      </c>
      <c r="J4035" s="5">
        <v>1.2195126804960761</v>
      </c>
      <c r="K4035" t="str">
        <f>_xlfn.XLOOKUP(D4035, dim_channels!A:A, dim_channels!C:C, "Not Found")</f>
        <v>OTA</v>
      </c>
      <c r="L4035" t="str">
        <f>_xlfn.XLOOKUP(D4035, dim_channels!A:A, dim_channels!B:B, "Not Found")</f>
        <v>Expedia</v>
      </c>
    </row>
    <row r="4036" spans="1:12" x14ac:dyDescent="0.2">
      <c r="A4036" s="2" t="s">
        <v>4472</v>
      </c>
      <c r="B4036" s="2" t="s">
        <v>204</v>
      </c>
      <c r="C4036" s="2" t="s">
        <v>202</v>
      </c>
      <c r="D4036" s="2" t="s">
        <v>33</v>
      </c>
      <c r="E4036" s="2" t="s">
        <v>28</v>
      </c>
      <c r="F4036" s="2">
        <v>6455.07</v>
      </c>
      <c r="G4036" s="2">
        <v>968.26</v>
      </c>
      <c r="H4036" s="2">
        <v>5486.81</v>
      </c>
      <c r="I4036" s="2" t="s">
        <v>41</v>
      </c>
      <c r="J4036" s="4">
        <v>1.176470481026316</v>
      </c>
      <c r="K4036" t="str">
        <f>_xlfn.XLOOKUP(D4036, dim_channels!A:A, dim_channels!C:C, "Not Found")</f>
        <v>OTA</v>
      </c>
      <c r="L4036" t="str">
        <f>_xlfn.XLOOKUP(D4036, dim_channels!A:A, dim_channels!B:B, "Not Found")</f>
        <v>Booking.com</v>
      </c>
    </row>
    <row r="4037" spans="1:12" x14ac:dyDescent="0.2">
      <c r="A4037" s="3" t="s">
        <v>4473</v>
      </c>
      <c r="B4037" s="3" t="s">
        <v>202</v>
      </c>
      <c r="C4037" s="3" t="s">
        <v>619</v>
      </c>
      <c r="D4037" s="3" t="s">
        <v>52</v>
      </c>
      <c r="E4037" s="3" t="s">
        <v>34</v>
      </c>
      <c r="F4037" s="3">
        <v>13339.15</v>
      </c>
      <c r="G4037" s="3">
        <v>1600.7</v>
      </c>
      <c r="H4037" s="3">
        <v>11738.45</v>
      </c>
      <c r="I4037" s="3" t="s">
        <v>41</v>
      </c>
      <c r="J4037" s="5">
        <v>1.136363829977552</v>
      </c>
      <c r="K4037" t="str">
        <f>_xlfn.XLOOKUP(D4037, dim_channels!A:A, dim_channels!C:C, "Not Found")</f>
        <v>OTA</v>
      </c>
      <c r="L4037" t="str">
        <f>_xlfn.XLOOKUP(D4037, dim_channels!A:A, dim_channels!B:B, "Not Found")</f>
        <v>Agoda</v>
      </c>
    </row>
    <row r="4038" spans="1:12" x14ac:dyDescent="0.2">
      <c r="A4038" s="2" t="s">
        <v>4474</v>
      </c>
      <c r="B4038" s="2" t="s">
        <v>515</v>
      </c>
      <c r="C4038" s="2" t="s">
        <v>515</v>
      </c>
      <c r="D4038" s="2" t="s">
        <v>64</v>
      </c>
      <c r="E4038" s="2" t="s">
        <v>115</v>
      </c>
      <c r="F4038" s="2">
        <v>12820.61</v>
      </c>
      <c r="G4038" s="2">
        <v>0</v>
      </c>
      <c r="H4038" s="2">
        <v>12820.61</v>
      </c>
      <c r="I4038" s="2" t="s">
        <v>29</v>
      </c>
      <c r="J4038" s="4">
        <v>1</v>
      </c>
      <c r="K4038" t="str">
        <f>_xlfn.XLOOKUP(D4038, dim_channels!A:A, dim_channels!C:C, "Not Found")</f>
        <v>Direct</v>
      </c>
      <c r="L4038" t="str">
        <f>_xlfn.XLOOKUP(D4038, dim_channels!A:A, dim_channels!B:B, "Not Found")</f>
        <v>Direct Website</v>
      </c>
    </row>
    <row r="4039" spans="1:12" x14ac:dyDescent="0.2">
      <c r="A4039" s="3" t="s">
        <v>4475</v>
      </c>
      <c r="B4039" s="3" t="s">
        <v>326</v>
      </c>
      <c r="C4039" s="3" t="s">
        <v>1048</v>
      </c>
      <c r="D4039" s="3" t="s">
        <v>64</v>
      </c>
      <c r="E4039" s="3" t="s">
        <v>28</v>
      </c>
      <c r="F4039" s="3">
        <v>3194.9</v>
      </c>
      <c r="G4039" s="3">
        <v>0</v>
      </c>
      <c r="H4039" s="3">
        <v>3194.9</v>
      </c>
      <c r="I4039" s="3" t="s">
        <v>29</v>
      </c>
      <c r="J4039" s="5">
        <v>1</v>
      </c>
      <c r="K4039" t="str">
        <f>_xlfn.XLOOKUP(D4039, dim_channels!A:A, dim_channels!C:C, "Not Found")</f>
        <v>Direct</v>
      </c>
      <c r="L4039" t="str">
        <f>_xlfn.XLOOKUP(D4039, dim_channels!A:A, dim_channels!B:B, "Not Found")</f>
        <v>Direct Website</v>
      </c>
    </row>
    <row r="4040" spans="1:12" x14ac:dyDescent="0.2">
      <c r="A4040" s="2" t="s">
        <v>4476</v>
      </c>
      <c r="B4040" s="2" t="s">
        <v>401</v>
      </c>
      <c r="C4040" s="2" t="s">
        <v>388</v>
      </c>
      <c r="D4040" s="2" t="s">
        <v>33</v>
      </c>
      <c r="E4040" s="2" t="s">
        <v>28</v>
      </c>
      <c r="F4040" s="2">
        <v>13932.46</v>
      </c>
      <c r="G4040" s="2">
        <v>2089.87</v>
      </c>
      <c r="H4040" s="2">
        <v>11842.59</v>
      </c>
      <c r="I4040" s="2" t="s">
        <v>41</v>
      </c>
      <c r="J4040" s="4">
        <v>1.176470687577633</v>
      </c>
      <c r="K4040" t="str">
        <f>_xlfn.XLOOKUP(D4040, dim_channels!A:A, dim_channels!C:C, "Not Found")</f>
        <v>OTA</v>
      </c>
      <c r="L4040" t="str">
        <f>_xlfn.XLOOKUP(D4040, dim_channels!A:A, dim_channels!B:B, "Not Found")</f>
        <v>Booking.com</v>
      </c>
    </row>
    <row r="4041" spans="1:12" x14ac:dyDescent="0.2">
      <c r="A4041" s="3" t="s">
        <v>4477</v>
      </c>
      <c r="B4041" s="3" t="s">
        <v>262</v>
      </c>
      <c r="C4041" s="3" t="s">
        <v>626</v>
      </c>
      <c r="D4041" s="3" t="s">
        <v>27</v>
      </c>
      <c r="E4041" s="3" t="s">
        <v>34</v>
      </c>
      <c r="F4041" s="3">
        <v>8457.85</v>
      </c>
      <c r="G4041" s="3">
        <v>1522.41</v>
      </c>
      <c r="H4041" s="3">
        <v>6935.44</v>
      </c>
      <c r="I4041" s="3" t="s">
        <v>29</v>
      </c>
      <c r="J4041" s="5">
        <v>1.2195116676086879</v>
      </c>
      <c r="K4041" t="str">
        <f>_xlfn.XLOOKUP(D4041, dim_channels!A:A, dim_channels!C:C, "Not Found")</f>
        <v>OTA</v>
      </c>
      <c r="L4041" t="str">
        <f>_xlfn.XLOOKUP(D4041, dim_channels!A:A, dim_channels!B:B, "Not Found")</f>
        <v>Expedia</v>
      </c>
    </row>
    <row r="4042" spans="1:12" x14ac:dyDescent="0.2">
      <c r="A4042" s="2" t="s">
        <v>4478</v>
      </c>
      <c r="B4042" s="2" t="s">
        <v>863</v>
      </c>
      <c r="C4042" s="2" t="s">
        <v>706</v>
      </c>
      <c r="D4042" s="2" t="s">
        <v>45</v>
      </c>
      <c r="E4042" s="2" t="s">
        <v>46</v>
      </c>
      <c r="F4042" s="2">
        <v>7566.02</v>
      </c>
      <c r="G4042" s="2">
        <v>378.3</v>
      </c>
      <c r="H4042" s="2">
        <v>7187.72</v>
      </c>
      <c r="I4042" s="2" t="s">
        <v>29</v>
      </c>
      <c r="J4042" s="4">
        <v>1.052631432498762</v>
      </c>
      <c r="K4042" t="str">
        <f>_xlfn.XLOOKUP(D4042, dim_channels!A:A, dim_channels!C:C, "Not Found")</f>
        <v>Corporate</v>
      </c>
      <c r="L4042" t="str">
        <f>_xlfn.XLOOKUP(D4042, dim_channels!A:A, dim_channels!B:B, "Not Found")</f>
        <v>Corporate Direct</v>
      </c>
    </row>
    <row r="4043" spans="1:12" x14ac:dyDescent="0.2">
      <c r="A4043" s="3" t="s">
        <v>4479</v>
      </c>
      <c r="B4043" s="3" t="s">
        <v>98</v>
      </c>
      <c r="C4043" s="3" t="s">
        <v>831</v>
      </c>
      <c r="D4043" s="3" t="s">
        <v>45</v>
      </c>
      <c r="E4043" s="3" t="s">
        <v>46</v>
      </c>
      <c r="F4043" s="3">
        <v>18120.330000000002</v>
      </c>
      <c r="G4043" s="3">
        <v>906.02</v>
      </c>
      <c r="H4043" s="3">
        <v>17214.310000000001</v>
      </c>
      <c r="I4043" s="3" t="s">
        <v>56</v>
      </c>
      <c r="J4043" s="5">
        <v>1.052631792967595</v>
      </c>
      <c r="K4043" t="str">
        <f>_xlfn.XLOOKUP(D4043, dim_channels!A:A, dim_channels!C:C, "Not Found")</f>
        <v>Corporate</v>
      </c>
      <c r="L4043" t="str">
        <f>_xlfn.XLOOKUP(D4043, dim_channels!A:A, dim_channels!B:B, "Not Found")</f>
        <v>Corporate Direct</v>
      </c>
    </row>
    <row r="4044" spans="1:12" x14ac:dyDescent="0.2">
      <c r="A4044" s="2" t="s">
        <v>4480</v>
      </c>
      <c r="B4044" s="2" t="s">
        <v>44</v>
      </c>
      <c r="C4044" s="2" t="s">
        <v>291</v>
      </c>
      <c r="D4044" s="2" t="s">
        <v>52</v>
      </c>
      <c r="E4044" s="2" t="s">
        <v>34</v>
      </c>
      <c r="F4044" s="2">
        <v>4190.88</v>
      </c>
      <c r="G4044" s="2">
        <v>502.91</v>
      </c>
      <c r="H4044" s="2">
        <v>3687.97</v>
      </c>
      <c r="I4044" s="2" t="s">
        <v>29</v>
      </c>
      <c r="J4044" s="4">
        <v>1.1363649921230381</v>
      </c>
      <c r="K4044" t="str">
        <f>_xlfn.XLOOKUP(D4044, dim_channels!A:A, dim_channels!C:C, "Not Found")</f>
        <v>OTA</v>
      </c>
      <c r="L4044" t="str">
        <f>_xlfn.XLOOKUP(D4044, dim_channels!A:A, dim_channels!B:B, "Not Found")</f>
        <v>Agoda</v>
      </c>
    </row>
    <row r="4045" spans="1:12" x14ac:dyDescent="0.2">
      <c r="A4045" s="3" t="s">
        <v>4481</v>
      </c>
      <c r="B4045" s="3" t="s">
        <v>1021</v>
      </c>
      <c r="C4045" s="3" t="s">
        <v>1354</v>
      </c>
      <c r="D4045" s="3" t="s">
        <v>33</v>
      </c>
      <c r="E4045" s="3" t="s">
        <v>28</v>
      </c>
      <c r="F4045" s="3">
        <v>5156.93</v>
      </c>
      <c r="G4045" s="3">
        <v>773.54</v>
      </c>
      <c r="H4045" s="3">
        <v>4383.3900000000003</v>
      </c>
      <c r="I4045" s="3" t="s">
        <v>41</v>
      </c>
      <c r="J4045" s="5">
        <v>1.176470722431725</v>
      </c>
      <c r="K4045" t="str">
        <f>_xlfn.XLOOKUP(D4045, dim_channels!A:A, dim_channels!C:C, "Not Found")</f>
        <v>OTA</v>
      </c>
      <c r="L4045" t="str">
        <f>_xlfn.XLOOKUP(D4045, dim_channels!A:A, dim_channels!B:B, "Not Found")</f>
        <v>Booking.com</v>
      </c>
    </row>
    <row r="4046" spans="1:12" x14ac:dyDescent="0.2">
      <c r="A4046" s="2" t="s">
        <v>4482</v>
      </c>
      <c r="B4046" s="2" t="s">
        <v>39</v>
      </c>
      <c r="C4046" s="2" t="s">
        <v>558</v>
      </c>
      <c r="D4046" s="2" t="s">
        <v>33</v>
      </c>
      <c r="E4046" s="2" t="s">
        <v>60</v>
      </c>
      <c r="F4046" s="2">
        <v>5927.09</v>
      </c>
      <c r="G4046" s="2">
        <v>0</v>
      </c>
      <c r="H4046" s="2">
        <v>5927.09</v>
      </c>
      <c r="I4046" s="2" t="s">
        <v>41</v>
      </c>
      <c r="J4046" s="4">
        <v>1</v>
      </c>
      <c r="K4046" t="str">
        <f>_xlfn.XLOOKUP(D4046, dim_channels!A:A, dim_channels!C:C, "Not Found")</f>
        <v>OTA</v>
      </c>
      <c r="L4046" t="str">
        <f>_xlfn.XLOOKUP(D4046, dim_channels!A:A, dim_channels!B:B, "Not Found")</f>
        <v>Booking.com</v>
      </c>
    </row>
    <row r="4047" spans="1:12" x14ac:dyDescent="0.2">
      <c r="A4047" s="3" t="s">
        <v>4483</v>
      </c>
      <c r="B4047" s="3" t="s">
        <v>567</v>
      </c>
      <c r="C4047" s="3" t="s">
        <v>359</v>
      </c>
      <c r="D4047" s="3" t="s">
        <v>27</v>
      </c>
      <c r="E4047" s="3" t="s">
        <v>28</v>
      </c>
      <c r="F4047" s="3">
        <v>9213.1</v>
      </c>
      <c r="G4047" s="3">
        <v>1658.36</v>
      </c>
      <c r="H4047" s="3">
        <v>7554.74</v>
      </c>
      <c r="I4047" s="3" t="s">
        <v>29</v>
      </c>
      <c r="J4047" s="5">
        <v>1.219512517968852</v>
      </c>
      <c r="K4047" t="str">
        <f>_xlfn.XLOOKUP(D4047, dim_channels!A:A, dim_channels!C:C, "Not Found")</f>
        <v>OTA</v>
      </c>
      <c r="L4047" t="str">
        <f>_xlfn.XLOOKUP(D4047, dim_channels!A:A, dim_channels!B:B, "Not Found")</f>
        <v>Expedia</v>
      </c>
    </row>
    <row r="4048" spans="1:12" x14ac:dyDescent="0.2">
      <c r="A4048" s="2" t="s">
        <v>4484</v>
      </c>
      <c r="B4048" s="2" t="s">
        <v>451</v>
      </c>
      <c r="C4048" s="2" t="s">
        <v>817</v>
      </c>
      <c r="D4048" s="2" t="s">
        <v>169</v>
      </c>
      <c r="E4048" s="2" t="s">
        <v>46</v>
      </c>
      <c r="F4048" s="2">
        <v>20813.75</v>
      </c>
      <c r="G4048" s="2">
        <v>4162.75</v>
      </c>
      <c r="H4048" s="2">
        <v>16651</v>
      </c>
      <c r="I4048" s="2" t="s">
        <v>29</v>
      </c>
      <c r="J4048" s="4">
        <v>1.25</v>
      </c>
      <c r="K4048" t="str">
        <f>_xlfn.XLOOKUP(D4048, dim_channels!A:A, dim_channels!C:C, "Not Found")</f>
        <v>GDS</v>
      </c>
      <c r="L4048" t="str">
        <f>_xlfn.XLOOKUP(D4048, dim_channels!A:A, dim_channels!B:B, "Not Found")</f>
        <v>GDS (Amadeus)</v>
      </c>
    </row>
    <row r="4049" spans="1:12" x14ac:dyDescent="0.2">
      <c r="A4049" s="3" t="s">
        <v>4485</v>
      </c>
      <c r="B4049" s="3" t="s">
        <v>378</v>
      </c>
      <c r="C4049" s="3" t="s">
        <v>167</v>
      </c>
      <c r="D4049" s="3" t="s">
        <v>33</v>
      </c>
      <c r="E4049" s="3" t="s">
        <v>28</v>
      </c>
      <c r="F4049" s="3">
        <v>8172.47</v>
      </c>
      <c r="G4049" s="3">
        <v>1225.8699999999999</v>
      </c>
      <c r="H4049" s="3">
        <v>6946.6</v>
      </c>
      <c r="I4049" s="3" t="s">
        <v>29</v>
      </c>
      <c r="J4049" s="5">
        <v>1.1764705035556959</v>
      </c>
      <c r="K4049" t="str">
        <f>_xlfn.XLOOKUP(D4049, dim_channels!A:A, dim_channels!C:C, "Not Found")</f>
        <v>OTA</v>
      </c>
      <c r="L4049" t="str">
        <f>_xlfn.XLOOKUP(D4049, dim_channels!A:A, dim_channels!B:B, "Not Found")</f>
        <v>Booking.com</v>
      </c>
    </row>
    <row r="4050" spans="1:12" x14ac:dyDescent="0.2">
      <c r="A4050" s="2" t="s">
        <v>4486</v>
      </c>
      <c r="B4050" s="2" t="s">
        <v>75</v>
      </c>
      <c r="C4050" s="2" t="s">
        <v>1278</v>
      </c>
      <c r="D4050" s="2" t="s">
        <v>206</v>
      </c>
      <c r="E4050" s="2" t="s">
        <v>207</v>
      </c>
      <c r="F4050" s="2">
        <v>9254.02</v>
      </c>
      <c r="G4050" s="2">
        <v>0</v>
      </c>
      <c r="H4050" s="2">
        <v>9254.02</v>
      </c>
      <c r="I4050" s="2" t="s">
        <v>56</v>
      </c>
      <c r="J4050" s="4">
        <v>1</v>
      </c>
      <c r="K4050" t="str">
        <f>_xlfn.XLOOKUP(D4050, dim_channels!A:A, dim_channels!C:C, "Not Found")</f>
        <v>Direct</v>
      </c>
      <c r="L4050" t="str">
        <f>_xlfn.XLOOKUP(D4050, dim_channels!A:A, dim_channels!B:B, "Not Found")</f>
        <v>Walk-in</v>
      </c>
    </row>
    <row r="4051" spans="1:12" x14ac:dyDescent="0.2">
      <c r="A4051" s="3" t="s">
        <v>4487</v>
      </c>
      <c r="B4051" s="3" t="s">
        <v>58</v>
      </c>
      <c r="C4051" s="3" t="s">
        <v>82</v>
      </c>
      <c r="D4051" s="3" t="s">
        <v>64</v>
      </c>
      <c r="E4051" s="3" t="s">
        <v>115</v>
      </c>
      <c r="F4051" s="3">
        <v>6023.01</v>
      </c>
      <c r="G4051" s="3">
        <v>0</v>
      </c>
      <c r="H4051" s="3">
        <v>6023.01</v>
      </c>
      <c r="I4051" s="3" t="s">
        <v>29</v>
      </c>
      <c r="J4051" s="5">
        <v>1</v>
      </c>
      <c r="K4051" t="str">
        <f>_xlfn.XLOOKUP(D4051, dim_channels!A:A, dim_channels!C:C, "Not Found")</f>
        <v>Direct</v>
      </c>
      <c r="L4051" t="str">
        <f>_xlfn.XLOOKUP(D4051, dim_channels!A:A, dim_channels!B:B, "Not Found")</f>
        <v>Direct Website</v>
      </c>
    </row>
    <row r="4052" spans="1:12" x14ac:dyDescent="0.2">
      <c r="A4052" s="2" t="s">
        <v>4488</v>
      </c>
      <c r="B4052" s="2" t="s">
        <v>778</v>
      </c>
      <c r="C4052" s="2" t="s">
        <v>498</v>
      </c>
      <c r="D4052" s="2" t="s">
        <v>206</v>
      </c>
      <c r="E4052" s="2" t="s">
        <v>207</v>
      </c>
      <c r="F4052" s="2">
        <v>7420.04</v>
      </c>
      <c r="G4052" s="2">
        <v>0</v>
      </c>
      <c r="H4052" s="2">
        <v>7420.04</v>
      </c>
      <c r="I4052" s="2" t="s">
        <v>56</v>
      </c>
      <c r="J4052" s="4">
        <v>1</v>
      </c>
      <c r="K4052" t="str">
        <f>_xlfn.XLOOKUP(D4052, dim_channels!A:A, dim_channels!C:C, "Not Found")</f>
        <v>Direct</v>
      </c>
      <c r="L4052" t="str">
        <f>_xlfn.XLOOKUP(D4052, dim_channels!A:A, dim_channels!B:B, "Not Found")</f>
        <v>Walk-in</v>
      </c>
    </row>
    <row r="4053" spans="1:12" x14ac:dyDescent="0.2">
      <c r="A4053" s="3" t="s">
        <v>4489</v>
      </c>
      <c r="B4053" s="3" t="s">
        <v>520</v>
      </c>
      <c r="C4053" s="3" t="s">
        <v>205</v>
      </c>
      <c r="D4053" s="3" t="s">
        <v>33</v>
      </c>
      <c r="E4053" s="3" t="s">
        <v>28</v>
      </c>
      <c r="F4053" s="3">
        <v>4934.95</v>
      </c>
      <c r="G4053" s="3">
        <v>740.24</v>
      </c>
      <c r="H4053" s="3">
        <v>4194.71</v>
      </c>
      <c r="I4053" s="3" t="s">
        <v>41</v>
      </c>
      <c r="J4053" s="5">
        <v>1.17646988707205</v>
      </c>
      <c r="K4053" t="str">
        <f>_xlfn.XLOOKUP(D4053, dim_channels!A:A, dim_channels!C:C, "Not Found")</f>
        <v>OTA</v>
      </c>
      <c r="L4053" t="str">
        <f>_xlfn.XLOOKUP(D4053, dim_channels!A:A, dim_channels!B:B, "Not Found")</f>
        <v>Booking.com</v>
      </c>
    </row>
    <row r="4054" spans="1:12" x14ac:dyDescent="0.2">
      <c r="A4054" s="2" t="s">
        <v>4490</v>
      </c>
      <c r="B4054" s="2" t="s">
        <v>430</v>
      </c>
      <c r="C4054" s="2" t="s">
        <v>527</v>
      </c>
      <c r="D4054" s="2" t="s">
        <v>33</v>
      </c>
      <c r="E4054" s="2" t="s">
        <v>34</v>
      </c>
      <c r="F4054" s="2">
        <v>5049.3999999999996</v>
      </c>
      <c r="G4054" s="2">
        <v>757.41</v>
      </c>
      <c r="H4054" s="2">
        <v>4291.99</v>
      </c>
      <c r="I4054" s="2" t="s">
        <v>29</v>
      </c>
      <c r="J4054" s="4">
        <v>1.1764705882352939</v>
      </c>
      <c r="K4054" t="str">
        <f>_xlfn.XLOOKUP(D4054, dim_channels!A:A, dim_channels!C:C, "Not Found")</f>
        <v>OTA</v>
      </c>
      <c r="L4054" t="str">
        <f>_xlfn.XLOOKUP(D4054, dim_channels!A:A, dim_channels!B:B, "Not Found")</f>
        <v>Booking.com</v>
      </c>
    </row>
    <row r="4055" spans="1:12" x14ac:dyDescent="0.2">
      <c r="A4055" s="3" t="s">
        <v>4491</v>
      </c>
      <c r="B4055" s="3" t="s">
        <v>246</v>
      </c>
      <c r="C4055" s="3" t="s">
        <v>773</v>
      </c>
      <c r="D4055" s="3" t="s">
        <v>64</v>
      </c>
      <c r="E4055" s="3" t="s">
        <v>34</v>
      </c>
      <c r="F4055" s="3">
        <v>10934.56</v>
      </c>
      <c r="G4055" s="3">
        <v>0</v>
      </c>
      <c r="H4055" s="3">
        <v>10934.56</v>
      </c>
      <c r="I4055" s="3" t="s">
        <v>29</v>
      </c>
      <c r="J4055" s="5">
        <v>1</v>
      </c>
      <c r="K4055" t="str">
        <f>_xlfn.XLOOKUP(D4055, dim_channels!A:A, dim_channels!C:C, "Not Found")</f>
        <v>Direct</v>
      </c>
      <c r="L4055" t="str">
        <f>_xlfn.XLOOKUP(D4055, dim_channels!A:A, dim_channels!B:B, "Not Found")</f>
        <v>Direct Website</v>
      </c>
    </row>
    <row r="4056" spans="1:12" x14ac:dyDescent="0.2">
      <c r="A4056" s="2" t="s">
        <v>4492</v>
      </c>
      <c r="B4056" s="2" t="s">
        <v>787</v>
      </c>
      <c r="C4056" s="2" t="s">
        <v>87</v>
      </c>
      <c r="D4056" s="2" t="s">
        <v>64</v>
      </c>
      <c r="E4056" s="2" t="s">
        <v>28</v>
      </c>
      <c r="F4056" s="2">
        <v>28436.38</v>
      </c>
      <c r="G4056" s="2">
        <v>0</v>
      </c>
      <c r="H4056" s="2">
        <v>28436.38</v>
      </c>
      <c r="I4056" s="2" t="s">
        <v>29</v>
      </c>
      <c r="J4056" s="4">
        <v>1</v>
      </c>
      <c r="K4056" t="str">
        <f>_xlfn.XLOOKUP(D4056, dim_channels!A:A, dim_channels!C:C, "Not Found")</f>
        <v>Direct</v>
      </c>
      <c r="L4056" t="str">
        <f>_xlfn.XLOOKUP(D4056, dim_channels!A:A, dim_channels!B:B, "Not Found")</f>
        <v>Direct Website</v>
      </c>
    </row>
    <row r="4057" spans="1:12" x14ac:dyDescent="0.2">
      <c r="A4057" s="3" t="s">
        <v>4493</v>
      </c>
      <c r="B4057" s="3" t="s">
        <v>489</v>
      </c>
      <c r="C4057" s="3" t="s">
        <v>403</v>
      </c>
      <c r="D4057" s="3" t="s">
        <v>33</v>
      </c>
      <c r="E4057" s="3" t="s">
        <v>28</v>
      </c>
      <c r="F4057" s="3">
        <v>7439.22</v>
      </c>
      <c r="G4057" s="3">
        <v>1115.8800000000001</v>
      </c>
      <c r="H4057" s="3">
        <v>6323.34</v>
      </c>
      <c r="I4057" s="3" t="s">
        <v>29</v>
      </c>
      <c r="J4057" s="5">
        <v>1.1764700300790401</v>
      </c>
      <c r="K4057" t="str">
        <f>_xlfn.XLOOKUP(D4057, dim_channels!A:A, dim_channels!C:C, "Not Found")</f>
        <v>OTA</v>
      </c>
      <c r="L4057" t="str">
        <f>_xlfn.XLOOKUP(D4057, dim_channels!A:A, dim_channels!B:B, "Not Found")</f>
        <v>Booking.com</v>
      </c>
    </row>
    <row r="4058" spans="1:12" x14ac:dyDescent="0.2">
      <c r="A4058" s="2" t="s">
        <v>4494</v>
      </c>
      <c r="B4058" s="2" t="s">
        <v>666</v>
      </c>
      <c r="C4058" s="2" t="s">
        <v>43</v>
      </c>
      <c r="D4058" s="2" t="s">
        <v>206</v>
      </c>
      <c r="E4058" s="2" t="s">
        <v>207</v>
      </c>
      <c r="F4058" s="2">
        <v>8596.5499999999993</v>
      </c>
      <c r="G4058" s="2">
        <v>0</v>
      </c>
      <c r="H4058" s="2">
        <v>8596.5499999999993</v>
      </c>
      <c r="I4058" s="2" t="s">
        <v>29</v>
      </c>
      <c r="J4058" s="4">
        <v>1</v>
      </c>
      <c r="K4058" t="str">
        <f>_xlfn.XLOOKUP(D4058, dim_channels!A:A, dim_channels!C:C, "Not Found")</f>
        <v>Direct</v>
      </c>
      <c r="L4058" t="str">
        <f>_xlfn.XLOOKUP(D4058, dim_channels!A:A, dim_channels!B:B, "Not Found")</f>
        <v>Walk-in</v>
      </c>
    </row>
    <row r="4059" spans="1:12" x14ac:dyDescent="0.2">
      <c r="A4059" s="3" t="s">
        <v>4495</v>
      </c>
      <c r="B4059" s="3" t="s">
        <v>36</v>
      </c>
      <c r="C4059" s="3" t="s">
        <v>117</v>
      </c>
      <c r="D4059" s="3" t="s">
        <v>52</v>
      </c>
      <c r="E4059" s="3" t="s">
        <v>34</v>
      </c>
      <c r="F4059" s="3">
        <v>14702.62</v>
      </c>
      <c r="G4059" s="3">
        <v>1764.31</v>
      </c>
      <c r="H4059" s="3">
        <v>12938.31</v>
      </c>
      <c r="I4059" s="3" t="s">
        <v>41</v>
      </c>
      <c r="J4059" s="5">
        <v>1.1363632499144021</v>
      </c>
      <c r="K4059" t="str">
        <f>_xlfn.XLOOKUP(D4059, dim_channels!A:A, dim_channels!C:C, "Not Found")</f>
        <v>OTA</v>
      </c>
      <c r="L4059" t="str">
        <f>_xlfn.XLOOKUP(D4059, dim_channels!A:A, dim_channels!B:B, "Not Found")</f>
        <v>Agoda</v>
      </c>
    </row>
    <row r="4060" spans="1:12" x14ac:dyDescent="0.2">
      <c r="A4060" s="2" t="s">
        <v>4496</v>
      </c>
      <c r="B4060" s="2" t="s">
        <v>597</v>
      </c>
      <c r="C4060" s="2" t="s">
        <v>84</v>
      </c>
      <c r="D4060" s="2" t="s">
        <v>45</v>
      </c>
      <c r="E4060" s="2" t="s">
        <v>89</v>
      </c>
      <c r="F4060" s="2">
        <v>2266.59</v>
      </c>
      <c r="G4060" s="2">
        <v>0</v>
      </c>
      <c r="H4060" s="2">
        <v>2266.59</v>
      </c>
      <c r="I4060" s="2" t="s">
        <v>29</v>
      </c>
      <c r="J4060" s="4">
        <v>1</v>
      </c>
      <c r="K4060" t="str">
        <f>_xlfn.XLOOKUP(D4060, dim_channels!A:A, dim_channels!C:C, "Not Found")</f>
        <v>Corporate</v>
      </c>
      <c r="L4060" t="str">
        <f>_xlfn.XLOOKUP(D4060, dim_channels!A:A, dim_channels!B:B, "Not Found")</f>
        <v>Corporate Direct</v>
      </c>
    </row>
    <row r="4061" spans="1:12" x14ac:dyDescent="0.2">
      <c r="A4061" s="3" t="s">
        <v>4497</v>
      </c>
      <c r="B4061" s="3" t="s">
        <v>145</v>
      </c>
      <c r="C4061" s="3" t="s">
        <v>799</v>
      </c>
      <c r="D4061" s="3" t="s">
        <v>64</v>
      </c>
      <c r="E4061" s="3" t="s">
        <v>28</v>
      </c>
      <c r="F4061" s="3">
        <v>32461.45</v>
      </c>
      <c r="G4061" s="3">
        <v>0</v>
      </c>
      <c r="H4061" s="3">
        <v>32461.45</v>
      </c>
      <c r="I4061" s="3" t="s">
        <v>29</v>
      </c>
      <c r="J4061" s="5">
        <v>1</v>
      </c>
      <c r="K4061" t="str">
        <f>_xlfn.XLOOKUP(D4061, dim_channels!A:A, dim_channels!C:C, "Not Found")</f>
        <v>Direct</v>
      </c>
      <c r="L4061" t="str">
        <f>_xlfn.XLOOKUP(D4061, dim_channels!A:A, dim_channels!B:B, "Not Found")</f>
        <v>Direct Website</v>
      </c>
    </row>
    <row r="4062" spans="1:12" x14ac:dyDescent="0.2">
      <c r="A4062" s="2" t="s">
        <v>4498</v>
      </c>
      <c r="B4062" s="2" t="s">
        <v>159</v>
      </c>
      <c r="C4062" s="2" t="s">
        <v>26</v>
      </c>
      <c r="D4062" s="2" t="s">
        <v>114</v>
      </c>
      <c r="E4062" s="2" t="s">
        <v>46</v>
      </c>
      <c r="F4062" s="2">
        <v>5113.93</v>
      </c>
      <c r="G4062" s="2">
        <v>511.39</v>
      </c>
      <c r="H4062" s="2">
        <v>4602.54</v>
      </c>
      <c r="I4062" s="2" t="s">
        <v>41</v>
      </c>
      <c r="J4062" s="4">
        <v>1.111110386873335</v>
      </c>
      <c r="K4062" t="str">
        <f>_xlfn.XLOOKUP(D4062, dim_channels!A:A, dim_channels!C:C, "Not Found")</f>
        <v>Offline</v>
      </c>
      <c r="L4062" t="str">
        <f>_xlfn.XLOOKUP(D4062, dim_channels!A:A, dim_channels!B:B, "Not Found")</f>
        <v>Travel Agency</v>
      </c>
    </row>
    <row r="4063" spans="1:12" x14ac:dyDescent="0.2">
      <c r="A4063" s="3" t="s">
        <v>4499</v>
      </c>
      <c r="B4063" s="3" t="s">
        <v>156</v>
      </c>
      <c r="C4063" s="3" t="s">
        <v>570</v>
      </c>
      <c r="D4063" s="3" t="s">
        <v>52</v>
      </c>
      <c r="E4063" s="3" t="s">
        <v>60</v>
      </c>
      <c r="F4063" s="3">
        <v>2358.58</v>
      </c>
      <c r="G4063" s="3">
        <v>0</v>
      </c>
      <c r="H4063" s="3">
        <v>2358.58</v>
      </c>
      <c r="I4063" s="3" t="s">
        <v>29</v>
      </c>
      <c r="J4063" s="5">
        <v>1</v>
      </c>
      <c r="K4063" t="str">
        <f>_xlfn.XLOOKUP(D4063, dim_channels!A:A, dim_channels!C:C, "Not Found")</f>
        <v>OTA</v>
      </c>
      <c r="L4063" t="str">
        <f>_xlfn.XLOOKUP(D4063, dim_channels!A:A, dim_channels!B:B, "Not Found")</f>
        <v>Agoda</v>
      </c>
    </row>
    <row r="4064" spans="1:12" x14ac:dyDescent="0.2">
      <c r="A4064" s="2" t="s">
        <v>4500</v>
      </c>
      <c r="B4064" s="2" t="s">
        <v>394</v>
      </c>
      <c r="C4064" s="2" t="s">
        <v>190</v>
      </c>
      <c r="D4064" s="2" t="s">
        <v>52</v>
      </c>
      <c r="E4064" s="2" t="s">
        <v>34</v>
      </c>
      <c r="F4064" s="2">
        <v>2260.58</v>
      </c>
      <c r="G4064" s="2">
        <v>271.27</v>
      </c>
      <c r="H4064" s="2">
        <v>1989.31</v>
      </c>
      <c r="I4064" s="2" t="s">
        <v>29</v>
      </c>
      <c r="J4064" s="4">
        <v>1.1363638648576639</v>
      </c>
      <c r="K4064" t="str">
        <f>_xlfn.XLOOKUP(D4064, dim_channels!A:A, dim_channels!C:C, "Not Found")</f>
        <v>OTA</v>
      </c>
      <c r="L4064" t="str">
        <f>_xlfn.XLOOKUP(D4064, dim_channels!A:A, dim_channels!B:B, "Not Found")</f>
        <v>Agoda</v>
      </c>
    </row>
    <row r="4065" spans="1:12" x14ac:dyDescent="0.2">
      <c r="A4065" s="3" t="s">
        <v>4501</v>
      </c>
      <c r="B4065" s="3" t="s">
        <v>1610</v>
      </c>
      <c r="C4065" s="3" t="s">
        <v>1340</v>
      </c>
      <c r="D4065" s="3" t="s">
        <v>169</v>
      </c>
      <c r="E4065" s="3" t="s">
        <v>46</v>
      </c>
      <c r="F4065" s="3">
        <v>11524.12</v>
      </c>
      <c r="G4065" s="3">
        <v>2304.8200000000002</v>
      </c>
      <c r="H4065" s="3">
        <v>9219.2999999999993</v>
      </c>
      <c r="I4065" s="3" t="s">
        <v>41</v>
      </c>
      <c r="J4065" s="5">
        <v>1.249999457659476</v>
      </c>
      <c r="K4065" t="str">
        <f>_xlfn.XLOOKUP(D4065, dim_channels!A:A, dim_channels!C:C, "Not Found")</f>
        <v>GDS</v>
      </c>
      <c r="L4065" t="str">
        <f>_xlfn.XLOOKUP(D4065, dim_channels!A:A, dim_channels!B:B, "Not Found")</f>
        <v>GDS (Amadeus)</v>
      </c>
    </row>
    <row r="4066" spans="1:12" x14ac:dyDescent="0.2">
      <c r="A4066" s="2" t="s">
        <v>4502</v>
      </c>
      <c r="B4066" s="2" t="s">
        <v>262</v>
      </c>
      <c r="C4066" s="2" t="s">
        <v>112</v>
      </c>
      <c r="D4066" s="2" t="s">
        <v>27</v>
      </c>
      <c r="E4066" s="2" t="s">
        <v>34</v>
      </c>
      <c r="F4066" s="2">
        <v>2464.5500000000002</v>
      </c>
      <c r="G4066" s="2">
        <v>443.62</v>
      </c>
      <c r="H4066" s="2">
        <v>2020.93</v>
      </c>
      <c r="I4066" s="2" t="s">
        <v>41</v>
      </c>
      <c r="J4066" s="4">
        <v>1.2195127985630381</v>
      </c>
      <c r="K4066" t="str">
        <f>_xlfn.XLOOKUP(D4066, dim_channels!A:A, dim_channels!C:C, "Not Found")</f>
        <v>OTA</v>
      </c>
      <c r="L4066" t="str">
        <f>_xlfn.XLOOKUP(D4066, dim_channels!A:A, dim_channels!B:B, "Not Found")</f>
        <v>Expedia</v>
      </c>
    </row>
    <row r="4067" spans="1:12" x14ac:dyDescent="0.2">
      <c r="A4067" s="3" t="s">
        <v>4503</v>
      </c>
      <c r="B4067" s="3" t="s">
        <v>138</v>
      </c>
      <c r="C4067" s="3" t="s">
        <v>139</v>
      </c>
      <c r="D4067" s="3" t="s">
        <v>52</v>
      </c>
      <c r="E4067" s="3" t="s">
        <v>60</v>
      </c>
      <c r="F4067" s="3">
        <v>14186.92</v>
      </c>
      <c r="G4067" s="3">
        <v>0</v>
      </c>
      <c r="H4067" s="3">
        <v>14186.92</v>
      </c>
      <c r="I4067" s="3" t="s">
        <v>29</v>
      </c>
      <c r="J4067" s="5">
        <v>1</v>
      </c>
      <c r="K4067" t="str">
        <f>_xlfn.XLOOKUP(D4067, dim_channels!A:A, dim_channels!C:C, "Not Found")</f>
        <v>OTA</v>
      </c>
      <c r="L4067" t="str">
        <f>_xlfn.XLOOKUP(D4067, dim_channels!A:A, dim_channels!B:B, "Not Found")</f>
        <v>Agoda</v>
      </c>
    </row>
    <row r="4068" spans="1:12" x14ac:dyDescent="0.2">
      <c r="A4068" s="2" t="s">
        <v>4504</v>
      </c>
      <c r="B4068" s="2" t="s">
        <v>326</v>
      </c>
      <c r="C4068" s="2" t="s">
        <v>39</v>
      </c>
      <c r="D4068" s="2" t="s">
        <v>64</v>
      </c>
      <c r="E4068" s="2" t="s">
        <v>115</v>
      </c>
      <c r="F4068" s="2">
        <v>10495.95</v>
      </c>
      <c r="G4068" s="2">
        <v>0</v>
      </c>
      <c r="H4068" s="2">
        <v>10495.95</v>
      </c>
      <c r="I4068" s="2" t="s">
        <v>29</v>
      </c>
      <c r="J4068" s="4">
        <v>1</v>
      </c>
      <c r="K4068" t="str">
        <f>_xlfn.XLOOKUP(D4068, dim_channels!A:A, dim_channels!C:C, "Not Found")</f>
        <v>Direct</v>
      </c>
      <c r="L4068" t="str">
        <f>_xlfn.XLOOKUP(D4068, dim_channels!A:A, dim_channels!B:B, "Not Found")</f>
        <v>Direct Website</v>
      </c>
    </row>
    <row r="4069" spans="1:12" x14ac:dyDescent="0.2">
      <c r="A4069" s="3" t="s">
        <v>4505</v>
      </c>
      <c r="B4069" s="3" t="s">
        <v>262</v>
      </c>
      <c r="C4069" s="3" t="s">
        <v>360</v>
      </c>
      <c r="D4069" s="3" t="s">
        <v>114</v>
      </c>
      <c r="E4069" s="3" t="s">
        <v>46</v>
      </c>
      <c r="F4069" s="3">
        <v>5851.98</v>
      </c>
      <c r="G4069" s="3">
        <v>585.20000000000005</v>
      </c>
      <c r="H4069" s="3">
        <v>5266.78</v>
      </c>
      <c r="I4069" s="3" t="s">
        <v>29</v>
      </c>
      <c r="J4069" s="5">
        <v>1.11111153304296</v>
      </c>
      <c r="K4069" t="str">
        <f>_xlfn.XLOOKUP(D4069, dim_channels!A:A, dim_channels!C:C, "Not Found")</f>
        <v>Offline</v>
      </c>
      <c r="L4069" t="str">
        <f>_xlfn.XLOOKUP(D4069, dim_channels!A:A, dim_channels!B:B, "Not Found")</f>
        <v>Travel Agency</v>
      </c>
    </row>
    <row r="4070" spans="1:12" x14ac:dyDescent="0.2">
      <c r="A4070" s="2" t="s">
        <v>4506</v>
      </c>
      <c r="B4070" s="2" t="s">
        <v>1610</v>
      </c>
      <c r="C4070" s="2" t="s">
        <v>791</v>
      </c>
      <c r="D4070" s="2" t="s">
        <v>27</v>
      </c>
      <c r="E4070" s="2" t="s">
        <v>34</v>
      </c>
      <c r="F4070" s="2">
        <v>8578.23</v>
      </c>
      <c r="G4070" s="2">
        <v>1544.08</v>
      </c>
      <c r="H4070" s="2">
        <v>7034.15</v>
      </c>
      <c r="I4070" s="2" t="s">
        <v>29</v>
      </c>
      <c r="J4070" s="4">
        <v>1.2195119524036311</v>
      </c>
      <c r="K4070" t="str">
        <f>_xlfn.XLOOKUP(D4070, dim_channels!A:A, dim_channels!C:C, "Not Found")</f>
        <v>OTA</v>
      </c>
      <c r="L4070" t="str">
        <f>_xlfn.XLOOKUP(D4070, dim_channels!A:A, dim_channels!B:B, "Not Found")</f>
        <v>Expedia</v>
      </c>
    </row>
    <row r="4071" spans="1:12" x14ac:dyDescent="0.2">
      <c r="A4071" s="3" t="s">
        <v>4507</v>
      </c>
      <c r="B4071" s="3" t="s">
        <v>123</v>
      </c>
      <c r="C4071" s="3" t="s">
        <v>150</v>
      </c>
      <c r="D4071" s="3" t="s">
        <v>52</v>
      </c>
      <c r="E4071" s="3" t="s">
        <v>60</v>
      </c>
      <c r="F4071" s="3">
        <v>2247.11</v>
      </c>
      <c r="G4071" s="3">
        <v>0</v>
      </c>
      <c r="H4071" s="3">
        <v>2247.11</v>
      </c>
      <c r="I4071" s="3" t="s">
        <v>29</v>
      </c>
      <c r="J4071" s="5">
        <v>1</v>
      </c>
      <c r="K4071" t="str">
        <f>_xlfn.XLOOKUP(D4071, dim_channels!A:A, dim_channels!C:C, "Not Found")</f>
        <v>OTA</v>
      </c>
      <c r="L4071" t="str">
        <f>_xlfn.XLOOKUP(D4071, dim_channels!A:A, dim_channels!B:B, "Not Found")</f>
        <v>Agoda</v>
      </c>
    </row>
    <row r="4072" spans="1:12" x14ac:dyDescent="0.2">
      <c r="A4072" s="2" t="s">
        <v>4508</v>
      </c>
      <c r="B4072" s="2" t="s">
        <v>329</v>
      </c>
      <c r="C4072" s="2" t="s">
        <v>416</v>
      </c>
      <c r="D4072" s="2" t="s">
        <v>33</v>
      </c>
      <c r="E4072" s="2" t="s">
        <v>34</v>
      </c>
      <c r="F4072" s="2">
        <v>5711.21</v>
      </c>
      <c r="G4072" s="2">
        <v>856.68</v>
      </c>
      <c r="H4072" s="2">
        <v>4854.53</v>
      </c>
      <c r="I4072" s="2" t="s">
        <v>29</v>
      </c>
      <c r="J4072" s="4">
        <v>1.1764702247179439</v>
      </c>
      <c r="K4072" t="str">
        <f>_xlfn.XLOOKUP(D4072, dim_channels!A:A, dim_channels!C:C, "Not Found")</f>
        <v>OTA</v>
      </c>
      <c r="L4072" t="str">
        <f>_xlfn.XLOOKUP(D4072, dim_channels!A:A, dim_channels!B:B, "Not Found")</f>
        <v>Booking.com</v>
      </c>
    </row>
    <row r="4073" spans="1:12" x14ac:dyDescent="0.2">
      <c r="A4073" s="3" t="s">
        <v>4509</v>
      </c>
      <c r="B4073" s="3" t="s">
        <v>314</v>
      </c>
      <c r="C4073" s="3" t="s">
        <v>271</v>
      </c>
      <c r="D4073" s="3" t="s">
        <v>64</v>
      </c>
      <c r="E4073" s="3" t="s">
        <v>34</v>
      </c>
      <c r="F4073" s="3">
        <v>7142</v>
      </c>
      <c r="G4073" s="3">
        <v>0</v>
      </c>
      <c r="H4073" s="3">
        <v>7142</v>
      </c>
      <c r="I4073" s="3" t="s">
        <v>29</v>
      </c>
      <c r="J4073" s="5">
        <v>1</v>
      </c>
      <c r="K4073" t="str">
        <f>_xlfn.XLOOKUP(D4073, dim_channels!A:A, dim_channels!C:C, "Not Found")</f>
        <v>Direct</v>
      </c>
      <c r="L4073" t="str">
        <f>_xlfn.XLOOKUP(D4073, dim_channels!A:A, dim_channels!B:B, "Not Found")</f>
        <v>Direct Website</v>
      </c>
    </row>
    <row r="4074" spans="1:12" x14ac:dyDescent="0.2">
      <c r="A4074" s="2" t="s">
        <v>4510</v>
      </c>
      <c r="B4074" s="2" t="s">
        <v>276</v>
      </c>
      <c r="C4074" s="2" t="s">
        <v>315</v>
      </c>
      <c r="D4074" s="2" t="s">
        <v>64</v>
      </c>
      <c r="E4074" s="2" t="s">
        <v>115</v>
      </c>
      <c r="F4074" s="2">
        <v>6084.15</v>
      </c>
      <c r="G4074" s="2">
        <v>0</v>
      </c>
      <c r="H4074" s="2">
        <v>6084.15</v>
      </c>
      <c r="I4074" s="2" t="s">
        <v>56</v>
      </c>
      <c r="J4074" s="4">
        <v>1</v>
      </c>
      <c r="K4074" t="str">
        <f>_xlfn.XLOOKUP(D4074, dim_channels!A:A, dim_channels!C:C, "Not Found")</f>
        <v>Direct</v>
      </c>
      <c r="L4074" t="str">
        <f>_xlfn.XLOOKUP(D4074, dim_channels!A:A, dim_channels!B:B, "Not Found")</f>
        <v>Direct Website</v>
      </c>
    </row>
    <row r="4075" spans="1:12" x14ac:dyDescent="0.2">
      <c r="A4075" s="3" t="s">
        <v>4511</v>
      </c>
      <c r="B4075" s="3" t="s">
        <v>630</v>
      </c>
      <c r="C4075" s="3" t="s">
        <v>299</v>
      </c>
      <c r="D4075" s="3" t="s">
        <v>52</v>
      </c>
      <c r="E4075" s="3" t="s">
        <v>60</v>
      </c>
      <c r="F4075" s="3">
        <v>5290.87</v>
      </c>
      <c r="G4075" s="3">
        <v>0</v>
      </c>
      <c r="H4075" s="3">
        <v>5290.87</v>
      </c>
      <c r="I4075" s="3" t="s">
        <v>29</v>
      </c>
      <c r="J4075" s="5">
        <v>1</v>
      </c>
      <c r="K4075" t="str">
        <f>_xlfn.XLOOKUP(D4075, dim_channels!A:A, dim_channels!C:C, "Not Found")</f>
        <v>OTA</v>
      </c>
      <c r="L4075" t="str">
        <f>_xlfn.XLOOKUP(D4075, dim_channels!A:A, dim_channels!B:B, "Not Found")</f>
        <v>Agoda</v>
      </c>
    </row>
    <row r="4076" spans="1:12" x14ac:dyDescent="0.2">
      <c r="A4076" s="2" t="s">
        <v>4512</v>
      </c>
      <c r="B4076" s="2" t="s">
        <v>242</v>
      </c>
      <c r="C4076" s="2" t="s">
        <v>532</v>
      </c>
      <c r="D4076" s="2" t="s">
        <v>27</v>
      </c>
      <c r="E4076" s="2" t="s">
        <v>28</v>
      </c>
      <c r="F4076" s="2">
        <v>19581.04</v>
      </c>
      <c r="G4076" s="2">
        <v>3524.59</v>
      </c>
      <c r="H4076" s="2">
        <v>16056.45</v>
      </c>
      <c r="I4076" s="2" t="s">
        <v>56</v>
      </c>
      <c r="J4076" s="4">
        <v>1.2195124077862789</v>
      </c>
      <c r="K4076" t="str">
        <f>_xlfn.XLOOKUP(D4076, dim_channels!A:A, dim_channels!C:C, "Not Found")</f>
        <v>OTA</v>
      </c>
      <c r="L4076" t="str">
        <f>_xlfn.XLOOKUP(D4076, dim_channels!A:A, dim_channels!B:B, "Not Found")</f>
        <v>Expedia</v>
      </c>
    </row>
    <row r="4077" spans="1:12" x14ac:dyDescent="0.2">
      <c r="A4077" s="3" t="s">
        <v>4513</v>
      </c>
      <c r="B4077" s="3" t="s">
        <v>787</v>
      </c>
      <c r="C4077" s="3" t="s">
        <v>256</v>
      </c>
      <c r="D4077" s="3" t="s">
        <v>52</v>
      </c>
      <c r="E4077" s="3" t="s">
        <v>60</v>
      </c>
      <c r="F4077" s="3">
        <v>12445.23</v>
      </c>
      <c r="G4077" s="3">
        <v>0</v>
      </c>
      <c r="H4077" s="3">
        <v>12445.23</v>
      </c>
      <c r="I4077" s="3" t="s">
        <v>29</v>
      </c>
      <c r="J4077" s="5">
        <v>1</v>
      </c>
      <c r="K4077" t="str">
        <f>_xlfn.XLOOKUP(D4077, dim_channels!A:A, dim_channels!C:C, "Not Found")</f>
        <v>OTA</v>
      </c>
      <c r="L4077" t="str">
        <f>_xlfn.XLOOKUP(D4077, dim_channels!A:A, dim_channels!B:B, "Not Found")</f>
        <v>Agoda</v>
      </c>
    </row>
    <row r="4078" spans="1:12" x14ac:dyDescent="0.2">
      <c r="A4078" s="2" t="s">
        <v>4514</v>
      </c>
      <c r="B4078" s="2" t="s">
        <v>1021</v>
      </c>
      <c r="C4078" s="2" t="s">
        <v>839</v>
      </c>
      <c r="D4078" s="2" t="s">
        <v>52</v>
      </c>
      <c r="E4078" s="2" t="s">
        <v>34</v>
      </c>
      <c r="F4078" s="2">
        <v>7393.03</v>
      </c>
      <c r="G4078" s="2">
        <v>887.16</v>
      </c>
      <c r="H4078" s="2">
        <v>6505.87</v>
      </c>
      <c r="I4078" s="2" t="s">
        <v>29</v>
      </c>
      <c r="J4078" s="4">
        <v>1.1363630075608639</v>
      </c>
      <c r="K4078" t="str">
        <f>_xlfn.XLOOKUP(D4078, dim_channels!A:A, dim_channels!C:C, "Not Found")</f>
        <v>OTA</v>
      </c>
      <c r="L4078" t="str">
        <f>_xlfn.XLOOKUP(D4078, dim_channels!A:A, dim_channels!B:B, "Not Found")</f>
        <v>Agoda</v>
      </c>
    </row>
    <row r="4079" spans="1:12" x14ac:dyDescent="0.2">
      <c r="A4079" s="3" t="s">
        <v>4515</v>
      </c>
      <c r="B4079" s="3" t="s">
        <v>103</v>
      </c>
      <c r="C4079" s="3" t="s">
        <v>246</v>
      </c>
      <c r="D4079" s="3" t="s">
        <v>52</v>
      </c>
      <c r="E4079" s="3" t="s">
        <v>34</v>
      </c>
      <c r="F4079" s="3">
        <v>5708.93</v>
      </c>
      <c r="G4079" s="3">
        <v>685.07</v>
      </c>
      <c r="H4079" s="3">
        <v>5023.8599999999997</v>
      </c>
      <c r="I4079" s="3" t="s">
        <v>41</v>
      </c>
      <c r="J4079" s="5">
        <v>1.136363274454304</v>
      </c>
      <c r="K4079" t="str">
        <f>_xlfn.XLOOKUP(D4079, dim_channels!A:A, dim_channels!C:C, "Not Found")</f>
        <v>OTA</v>
      </c>
      <c r="L4079" t="str">
        <f>_xlfn.XLOOKUP(D4079, dim_channels!A:A, dim_channels!B:B, "Not Found")</f>
        <v>Agoda</v>
      </c>
    </row>
    <row r="4080" spans="1:12" x14ac:dyDescent="0.2">
      <c r="A4080" s="2" t="s">
        <v>4516</v>
      </c>
      <c r="B4080" s="2" t="s">
        <v>422</v>
      </c>
      <c r="C4080" s="2" t="s">
        <v>269</v>
      </c>
      <c r="D4080" s="2" t="s">
        <v>45</v>
      </c>
      <c r="E4080" s="2" t="s">
        <v>46</v>
      </c>
      <c r="F4080" s="2">
        <v>4125.04</v>
      </c>
      <c r="G4080" s="2">
        <v>206.25</v>
      </c>
      <c r="H4080" s="2">
        <v>3918.79</v>
      </c>
      <c r="I4080" s="2" t="s">
        <v>29</v>
      </c>
      <c r="J4080" s="4">
        <v>1.0526310417246141</v>
      </c>
      <c r="K4080" t="str">
        <f>_xlfn.XLOOKUP(D4080, dim_channels!A:A, dim_channels!C:C, "Not Found")</f>
        <v>Corporate</v>
      </c>
      <c r="L4080" t="str">
        <f>_xlfn.XLOOKUP(D4080, dim_channels!A:A, dim_channels!B:B, "Not Found")</f>
        <v>Corporate Direct</v>
      </c>
    </row>
    <row r="4081" spans="1:12" x14ac:dyDescent="0.2">
      <c r="A4081" s="3" t="s">
        <v>4517</v>
      </c>
      <c r="B4081" s="3" t="s">
        <v>655</v>
      </c>
      <c r="C4081" s="3" t="s">
        <v>472</v>
      </c>
      <c r="D4081" s="3" t="s">
        <v>64</v>
      </c>
      <c r="E4081" s="3" t="s">
        <v>28</v>
      </c>
      <c r="F4081" s="3">
        <v>7424.94</v>
      </c>
      <c r="G4081" s="3">
        <v>0</v>
      </c>
      <c r="H4081" s="3">
        <v>7424.94</v>
      </c>
      <c r="I4081" s="3" t="s">
        <v>29</v>
      </c>
      <c r="J4081" s="5">
        <v>1</v>
      </c>
      <c r="K4081" t="str">
        <f>_xlfn.XLOOKUP(D4081, dim_channels!A:A, dim_channels!C:C, "Not Found")</f>
        <v>Direct</v>
      </c>
      <c r="L4081" t="str">
        <f>_xlfn.XLOOKUP(D4081, dim_channels!A:A, dim_channels!B:B, "Not Found")</f>
        <v>Direct Website</v>
      </c>
    </row>
    <row r="4082" spans="1:12" x14ac:dyDescent="0.2">
      <c r="A4082" s="2" t="s">
        <v>4518</v>
      </c>
      <c r="B4082" s="2" t="s">
        <v>276</v>
      </c>
      <c r="C4082" s="2" t="s">
        <v>143</v>
      </c>
      <c r="D4082" s="2" t="s">
        <v>52</v>
      </c>
      <c r="E4082" s="2" t="s">
        <v>34</v>
      </c>
      <c r="F4082" s="2">
        <v>2621.55</v>
      </c>
      <c r="G4082" s="2">
        <v>314.58999999999997</v>
      </c>
      <c r="H4082" s="2">
        <v>2306.96</v>
      </c>
      <c r="I4082" s="2" t="s">
        <v>29</v>
      </c>
      <c r="J4082" s="4">
        <v>1.136365606685855</v>
      </c>
      <c r="K4082" t="str">
        <f>_xlfn.XLOOKUP(D4082, dim_channels!A:A, dim_channels!C:C, "Not Found")</f>
        <v>OTA</v>
      </c>
      <c r="L4082" t="str">
        <f>_xlfn.XLOOKUP(D4082, dim_channels!A:A, dim_channels!B:B, "Not Found")</f>
        <v>Agoda</v>
      </c>
    </row>
    <row r="4083" spans="1:12" x14ac:dyDescent="0.2">
      <c r="A4083" s="3" t="s">
        <v>4519</v>
      </c>
      <c r="B4083" s="3" t="s">
        <v>247</v>
      </c>
      <c r="C4083" s="3" t="s">
        <v>178</v>
      </c>
      <c r="D4083" s="3" t="s">
        <v>114</v>
      </c>
      <c r="E4083" s="3" t="s">
        <v>46</v>
      </c>
      <c r="F4083" s="3">
        <v>3843.8</v>
      </c>
      <c r="G4083" s="3">
        <v>384.38</v>
      </c>
      <c r="H4083" s="3">
        <v>3459.42</v>
      </c>
      <c r="I4083" s="3" t="s">
        <v>41</v>
      </c>
      <c r="J4083" s="5">
        <v>1.1111111111111109</v>
      </c>
      <c r="K4083" t="str">
        <f>_xlfn.XLOOKUP(D4083, dim_channels!A:A, dim_channels!C:C, "Not Found")</f>
        <v>Offline</v>
      </c>
      <c r="L4083" t="str">
        <f>_xlfn.XLOOKUP(D4083, dim_channels!A:A, dim_channels!B:B, "Not Found")</f>
        <v>Travel Agency</v>
      </c>
    </row>
    <row r="4084" spans="1:12" x14ac:dyDescent="0.2">
      <c r="A4084" s="2" t="s">
        <v>4520</v>
      </c>
      <c r="B4084" s="2" t="s">
        <v>69</v>
      </c>
      <c r="C4084" s="2" t="s">
        <v>1825</v>
      </c>
      <c r="D4084" s="2" t="s">
        <v>45</v>
      </c>
      <c r="E4084" s="2" t="s">
        <v>89</v>
      </c>
      <c r="F4084" s="2">
        <v>7723.36</v>
      </c>
      <c r="G4084" s="2">
        <v>0</v>
      </c>
      <c r="H4084" s="2">
        <v>7723.36</v>
      </c>
      <c r="I4084" s="2" t="s">
        <v>29</v>
      </c>
      <c r="J4084" s="4">
        <v>1</v>
      </c>
      <c r="K4084" t="str">
        <f>_xlfn.XLOOKUP(D4084, dim_channels!A:A, dim_channels!C:C, "Not Found")</f>
        <v>Corporate</v>
      </c>
      <c r="L4084" t="str">
        <f>_xlfn.XLOOKUP(D4084, dim_channels!A:A, dim_channels!B:B, "Not Found")</f>
        <v>Corporate Direct</v>
      </c>
    </row>
    <row r="4085" spans="1:12" x14ac:dyDescent="0.2">
      <c r="A4085" s="3" t="s">
        <v>4521</v>
      </c>
      <c r="B4085" s="3" t="s">
        <v>482</v>
      </c>
      <c r="C4085" s="3" t="s">
        <v>238</v>
      </c>
      <c r="D4085" s="3" t="s">
        <v>27</v>
      </c>
      <c r="E4085" s="3" t="s">
        <v>34</v>
      </c>
      <c r="F4085" s="3">
        <v>6513</v>
      </c>
      <c r="G4085" s="3">
        <v>1172.3399999999999</v>
      </c>
      <c r="H4085" s="3">
        <v>5340.66</v>
      </c>
      <c r="I4085" s="3" t="s">
        <v>29</v>
      </c>
      <c r="J4085" s="5">
        <v>1.219512195121951</v>
      </c>
      <c r="K4085" t="str">
        <f>_xlfn.XLOOKUP(D4085, dim_channels!A:A, dim_channels!C:C, "Not Found")</f>
        <v>OTA</v>
      </c>
      <c r="L4085" t="str">
        <f>_xlfn.XLOOKUP(D4085, dim_channels!A:A, dim_channels!B:B, "Not Found")</f>
        <v>Expedia</v>
      </c>
    </row>
    <row r="4086" spans="1:12" x14ac:dyDescent="0.2">
      <c r="A4086" s="2" t="s">
        <v>4522</v>
      </c>
      <c r="B4086" s="2" t="s">
        <v>712</v>
      </c>
      <c r="C4086" s="2" t="s">
        <v>472</v>
      </c>
      <c r="D4086" s="2" t="s">
        <v>27</v>
      </c>
      <c r="E4086" s="2" t="s">
        <v>28</v>
      </c>
      <c r="F4086" s="2">
        <v>9081.32</v>
      </c>
      <c r="G4086" s="2">
        <v>1634.64</v>
      </c>
      <c r="H4086" s="2">
        <v>7446.68</v>
      </c>
      <c r="I4086" s="2" t="s">
        <v>41</v>
      </c>
      <c r="J4086" s="4">
        <v>1.219512588160093</v>
      </c>
      <c r="K4086" t="str">
        <f>_xlfn.XLOOKUP(D4086, dim_channels!A:A, dim_channels!C:C, "Not Found")</f>
        <v>OTA</v>
      </c>
      <c r="L4086" t="str">
        <f>_xlfn.XLOOKUP(D4086, dim_channels!A:A, dim_channels!B:B, "Not Found")</f>
        <v>Expedia</v>
      </c>
    </row>
    <row r="4087" spans="1:12" x14ac:dyDescent="0.2">
      <c r="A4087" s="3" t="s">
        <v>4523</v>
      </c>
      <c r="B4087" s="3" t="s">
        <v>714</v>
      </c>
      <c r="C4087" s="3" t="s">
        <v>359</v>
      </c>
      <c r="D4087" s="3" t="s">
        <v>33</v>
      </c>
      <c r="E4087" s="3" t="s">
        <v>60</v>
      </c>
      <c r="F4087" s="3">
        <v>9164.41</v>
      </c>
      <c r="G4087" s="3">
        <v>0</v>
      </c>
      <c r="H4087" s="3">
        <v>9164.41</v>
      </c>
      <c r="I4087" s="3" t="s">
        <v>29</v>
      </c>
      <c r="J4087" s="5">
        <v>1</v>
      </c>
      <c r="K4087" t="str">
        <f>_xlfn.XLOOKUP(D4087, dim_channels!A:A, dim_channels!C:C, "Not Found")</f>
        <v>OTA</v>
      </c>
      <c r="L4087" t="str">
        <f>_xlfn.XLOOKUP(D4087, dim_channels!A:A, dim_channels!B:B, "Not Found")</f>
        <v>Booking.com</v>
      </c>
    </row>
    <row r="4088" spans="1:12" x14ac:dyDescent="0.2">
      <c r="A4088" s="2" t="s">
        <v>4524</v>
      </c>
      <c r="B4088" s="2" t="s">
        <v>282</v>
      </c>
      <c r="C4088" s="2" t="s">
        <v>109</v>
      </c>
      <c r="D4088" s="2" t="s">
        <v>45</v>
      </c>
      <c r="E4088" s="2" t="s">
        <v>46</v>
      </c>
      <c r="F4088" s="2">
        <v>6906.46</v>
      </c>
      <c r="G4088" s="2">
        <v>345.32</v>
      </c>
      <c r="H4088" s="2">
        <v>6561.14</v>
      </c>
      <c r="I4088" s="2" t="s">
        <v>56</v>
      </c>
      <c r="J4088" s="4">
        <v>1.052631097644616</v>
      </c>
      <c r="K4088" t="str">
        <f>_xlfn.XLOOKUP(D4088, dim_channels!A:A, dim_channels!C:C, "Not Found")</f>
        <v>Corporate</v>
      </c>
      <c r="L4088" t="str">
        <f>_xlfn.XLOOKUP(D4088, dim_channels!A:A, dim_channels!B:B, "Not Found")</f>
        <v>Corporate Direct</v>
      </c>
    </row>
    <row r="4089" spans="1:12" x14ac:dyDescent="0.2">
      <c r="A4089" s="3" t="s">
        <v>4525</v>
      </c>
      <c r="B4089" s="3" t="s">
        <v>558</v>
      </c>
      <c r="C4089" s="3" t="s">
        <v>1048</v>
      </c>
      <c r="D4089" s="3" t="s">
        <v>33</v>
      </c>
      <c r="E4089" s="3" t="s">
        <v>60</v>
      </c>
      <c r="F4089" s="3">
        <v>9016.49</v>
      </c>
      <c r="G4089" s="3">
        <v>0</v>
      </c>
      <c r="H4089" s="3">
        <v>9016.49</v>
      </c>
      <c r="I4089" s="3" t="s">
        <v>29</v>
      </c>
      <c r="J4089" s="5">
        <v>1</v>
      </c>
      <c r="K4089" t="str">
        <f>_xlfn.XLOOKUP(D4089, dim_channels!A:A, dim_channels!C:C, "Not Found")</f>
        <v>OTA</v>
      </c>
      <c r="L4089" t="str">
        <f>_xlfn.XLOOKUP(D4089, dim_channels!A:A, dim_channels!B:B, "Not Found")</f>
        <v>Booking.com</v>
      </c>
    </row>
    <row r="4090" spans="1:12" x14ac:dyDescent="0.2">
      <c r="A4090" s="2" t="s">
        <v>4526</v>
      </c>
      <c r="B4090" s="2" t="s">
        <v>410</v>
      </c>
      <c r="C4090" s="2" t="s">
        <v>106</v>
      </c>
      <c r="D4090" s="2" t="s">
        <v>52</v>
      </c>
      <c r="E4090" s="2" t="s">
        <v>60</v>
      </c>
      <c r="F4090" s="2">
        <v>9006.6299999999992</v>
      </c>
      <c r="G4090" s="2">
        <v>0</v>
      </c>
      <c r="H4090" s="2">
        <v>9006.6299999999992</v>
      </c>
      <c r="I4090" s="2" t="s">
        <v>29</v>
      </c>
      <c r="J4090" s="4">
        <v>1</v>
      </c>
      <c r="K4090" t="str">
        <f>_xlfn.XLOOKUP(D4090, dim_channels!A:A, dim_channels!C:C, "Not Found")</f>
        <v>OTA</v>
      </c>
      <c r="L4090" t="str">
        <f>_xlfn.XLOOKUP(D4090, dim_channels!A:A, dim_channels!B:B, "Not Found")</f>
        <v>Agoda</v>
      </c>
    </row>
    <row r="4091" spans="1:12" x14ac:dyDescent="0.2">
      <c r="A4091" s="3" t="s">
        <v>4527</v>
      </c>
      <c r="B4091" s="3" t="s">
        <v>456</v>
      </c>
      <c r="C4091" s="3" t="s">
        <v>367</v>
      </c>
      <c r="D4091" s="3" t="s">
        <v>33</v>
      </c>
      <c r="E4091" s="3" t="s">
        <v>28</v>
      </c>
      <c r="F4091" s="3">
        <v>3020.55</v>
      </c>
      <c r="G4091" s="3">
        <v>453.08</v>
      </c>
      <c r="H4091" s="3">
        <v>2567.4699999999998</v>
      </c>
      <c r="I4091" s="3" t="s">
        <v>29</v>
      </c>
      <c r="J4091" s="5">
        <v>1.176469442680927</v>
      </c>
      <c r="K4091" t="str">
        <f>_xlfn.XLOOKUP(D4091, dim_channels!A:A, dim_channels!C:C, "Not Found")</f>
        <v>OTA</v>
      </c>
      <c r="L4091" t="str">
        <f>_xlfn.XLOOKUP(D4091, dim_channels!A:A, dim_channels!B:B, "Not Found")</f>
        <v>Booking.com</v>
      </c>
    </row>
    <row r="4092" spans="1:12" x14ac:dyDescent="0.2">
      <c r="A4092" s="2" t="s">
        <v>4528</v>
      </c>
      <c r="B4092" s="2" t="s">
        <v>351</v>
      </c>
      <c r="C4092" s="2" t="s">
        <v>117</v>
      </c>
      <c r="D4092" s="2" t="s">
        <v>206</v>
      </c>
      <c r="E4092" s="2" t="s">
        <v>207</v>
      </c>
      <c r="F4092" s="2">
        <v>7354.24</v>
      </c>
      <c r="G4092" s="2">
        <v>0</v>
      </c>
      <c r="H4092" s="2">
        <v>7354.24</v>
      </c>
      <c r="I4092" s="2" t="s">
        <v>56</v>
      </c>
      <c r="J4092" s="4">
        <v>1</v>
      </c>
      <c r="K4092" t="str">
        <f>_xlfn.XLOOKUP(D4092, dim_channels!A:A, dim_channels!C:C, "Not Found")</f>
        <v>Direct</v>
      </c>
      <c r="L4092" t="str">
        <f>_xlfn.XLOOKUP(D4092, dim_channels!A:A, dim_channels!B:B, "Not Found")</f>
        <v>Walk-in</v>
      </c>
    </row>
    <row r="4093" spans="1:12" x14ac:dyDescent="0.2">
      <c r="A4093" s="3" t="s">
        <v>4529</v>
      </c>
      <c r="B4093" s="3" t="s">
        <v>82</v>
      </c>
      <c r="C4093" s="3" t="s">
        <v>602</v>
      </c>
      <c r="D4093" s="3" t="s">
        <v>64</v>
      </c>
      <c r="E4093" s="3" t="s">
        <v>34</v>
      </c>
      <c r="F4093" s="3">
        <v>2999.64</v>
      </c>
      <c r="G4093" s="3">
        <v>0</v>
      </c>
      <c r="H4093" s="3">
        <v>2999.64</v>
      </c>
      <c r="I4093" s="3" t="s">
        <v>29</v>
      </c>
      <c r="J4093" s="5">
        <v>1</v>
      </c>
      <c r="K4093" t="str">
        <f>_xlfn.XLOOKUP(D4093, dim_channels!A:A, dim_channels!C:C, "Not Found")</f>
        <v>Direct</v>
      </c>
      <c r="L4093" t="str">
        <f>_xlfn.XLOOKUP(D4093, dim_channels!A:A, dim_channels!B:B, "Not Found")</f>
        <v>Direct Website</v>
      </c>
    </row>
    <row r="4094" spans="1:12" x14ac:dyDescent="0.2">
      <c r="A4094" s="2" t="s">
        <v>4530</v>
      </c>
      <c r="B4094" s="2" t="s">
        <v>337</v>
      </c>
      <c r="C4094" s="2" t="s">
        <v>567</v>
      </c>
      <c r="D4094" s="2" t="s">
        <v>64</v>
      </c>
      <c r="E4094" s="2" t="s">
        <v>34</v>
      </c>
      <c r="F4094" s="2">
        <v>3128.41</v>
      </c>
      <c r="G4094" s="2">
        <v>0</v>
      </c>
      <c r="H4094" s="2">
        <v>3128.41</v>
      </c>
      <c r="I4094" s="2" t="s">
        <v>29</v>
      </c>
      <c r="J4094" s="4">
        <v>1</v>
      </c>
      <c r="K4094" t="str">
        <f>_xlfn.XLOOKUP(D4094, dim_channels!A:A, dim_channels!C:C, "Not Found")</f>
        <v>Direct</v>
      </c>
      <c r="L4094" t="str">
        <f>_xlfn.XLOOKUP(D4094, dim_channels!A:A, dim_channels!B:B, "Not Found")</f>
        <v>Direct Website</v>
      </c>
    </row>
    <row r="4095" spans="1:12" x14ac:dyDescent="0.2">
      <c r="A4095" s="3" t="s">
        <v>4531</v>
      </c>
      <c r="B4095" s="3" t="s">
        <v>714</v>
      </c>
      <c r="C4095" s="3" t="s">
        <v>391</v>
      </c>
      <c r="D4095" s="3" t="s">
        <v>27</v>
      </c>
      <c r="E4095" s="3" t="s">
        <v>34</v>
      </c>
      <c r="F4095" s="3">
        <v>14137.16</v>
      </c>
      <c r="G4095" s="3">
        <v>2544.69</v>
      </c>
      <c r="H4095" s="3">
        <v>11592.47</v>
      </c>
      <c r="I4095" s="3" t="s">
        <v>29</v>
      </c>
      <c r="J4095" s="5">
        <v>1.2195123213603309</v>
      </c>
      <c r="K4095" t="str">
        <f>_xlfn.XLOOKUP(D4095, dim_channels!A:A, dim_channels!C:C, "Not Found")</f>
        <v>OTA</v>
      </c>
      <c r="L4095" t="str">
        <f>_xlfn.XLOOKUP(D4095, dim_channels!A:A, dim_channels!B:B, "Not Found")</f>
        <v>Expedia</v>
      </c>
    </row>
    <row r="4096" spans="1:12" x14ac:dyDescent="0.2">
      <c r="A4096" s="2" t="s">
        <v>4532</v>
      </c>
      <c r="B4096" s="2" t="s">
        <v>603</v>
      </c>
      <c r="C4096" s="2" t="s">
        <v>418</v>
      </c>
      <c r="D4096" s="2" t="s">
        <v>33</v>
      </c>
      <c r="E4096" s="2" t="s">
        <v>60</v>
      </c>
      <c r="F4096" s="2">
        <v>2434.2199999999998</v>
      </c>
      <c r="G4096" s="2">
        <v>0</v>
      </c>
      <c r="H4096" s="2">
        <v>2434.2199999999998</v>
      </c>
      <c r="I4096" s="2" t="s">
        <v>41</v>
      </c>
      <c r="J4096" s="4">
        <v>1</v>
      </c>
      <c r="K4096" t="str">
        <f>_xlfn.XLOOKUP(D4096, dim_channels!A:A, dim_channels!C:C, "Not Found")</f>
        <v>OTA</v>
      </c>
      <c r="L4096" t="str">
        <f>_xlfn.XLOOKUP(D4096, dim_channels!A:A, dim_channels!B:B, "Not Found")</f>
        <v>Booking.com</v>
      </c>
    </row>
    <row r="4097" spans="1:12" x14ac:dyDescent="0.2">
      <c r="A4097" s="3" t="s">
        <v>4533</v>
      </c>
      <c r="B4097" s="3" t="s">
        <v>749</v>
      </c>
      <c r="C4097" s="3" t="s">
        <v>456</v>
      </c>
      <c r="D4097" s="3" t="s">
        <v>33</v>
      </c>
      <c r="E4097" s="3" t="s">
        <v>34</v>
      </c>
      <c r="F4097" s="3">
        <v>3741.26</v>
      </c>
      <c r="G4097" s="3">
        <v>561.19000000000005</v>
      </c>
      <c r="H4097" s="3">
        <v>3180.07</v>
      </c>
      <c r="I4097" s="3" t="s">
        <v>41</v>
      </c>
      <c r="J4097" s="5">
        <v>1.176470958186455</v>
      </c>
      <c r="K4097" t="str">
        <f>_xlfn.XLOOKUP(D4097, dim_channels!A:A, dim_channels!C:C, "Not Found")</f>
        <v>OTA</v>
      </c>
      <c r="L4097" t="str">
        <f>_xlfn.XLOOKUP(D4097, dim_channels!A:A, dim_channels!B:B, "Not Found")</f>
        <v>Booking.com</v>
      </c>
    </row>
    <row r="4098" spans="1:12" x14ac:dyDescent="0.2">
      <c r="A4098" s="2" t="s">
        <v>4534</v>
      </c>
      <c r="B4098" s="2" t="s">
        <v>722</v>
      </c>
      <c r="C4098" s="2" t="s">
        <v>264</v>
      </c>
      <c r="D4098" s="2" t="s">
        <v>169</v>
      </c>
      <c r="E4098" s="2" t="s">
        <v>34</v>
      </c>
      <c r="F4098" s="2">
        <v>8756.32</v>
      </c>
      <c r="G4098" s="2">
        <v>1751.26</v>
      </c>
      <c r="H4098" s="2">
        <v>7005.06</v>
      </c>
      <c r="I4098" s="2" t="s">
        <v>29</v>
      </c>
      <c r="J4098" s="4">
        <v>1.2499992862302389</v>
      </c>
      <c r="K4098" t="str">
        <f>_xlfn.XLOOKUP(D4098, dim_channels!A:A, dim_channels!C:C, "Not Found")</f>
        <v>GDS</v>
      </c>
      <c r="L4098" t="str">
        <f>_xlfn.XLOOKUP(D4098, dim_channels!A:A, dim_channels!B:B, "Not Found")</f>
        <v>GDS (Amadeus)</v>
      </c>
    </row>
    <row r="4099" spans="1:12" x14ac:dyDescent="0.2">
      <c r="A4099" s="3" t="s">
        <v>4535</v>
      </c>
      <c r="B4099" s="3" t="s">
        <v>452</v>
      </c>
      <c r="C4099" s="3" t="s">
        <v>634</v>
      </c>
      <c r="D4099" s="3" t="s">
        <v>27</v>
      </c>
      <c r="E4099" s="3" t="s">
        <v>60</v>
      </c>
      <c r="F4099" s="3">
        <v>4403.32</v>
      </c>
      <c r="G4099" s="3">
        <v>0</v>
      </c>
      <c r="H4099" s="3">
        <v>4403.32</v>
      </c>
      <c r="I4099" s="3" t="s">
        <v>29</v>
      </c>
      <c r="J4099" s="5">
        <v>1</v>
      </c>
      <c r="K4099" t="str">
        <f>_xlfn.XLOOKUP(D4099, dim_channels!A:A, dim_channels!C:C, "Not Found")</f>
        <v>OTA</v>
      </c>
      <c r="L4099" t="str">
        <f>_xlfn.XLOOKUP(D4099, dim_channels!A:A, dim_channels!B:B, "Not Found")</f>
        <v>Expedia</v>
      </c>
    </row>
    <row r="4100" spans="1:12" x14ac:dyDescent="0.2">
      <c r="A4100" s="2" t="s">
        <v>4536</v>
      </c>
      <c r="B4100" s="2" t="s">
        <v>269</v>
      </c>
      <c r="C4100" s="2" t="s">
        <v>371</v>
      </c>
      <c r="D4100" s="2" t="s">
        <v>64</v>
      </c>
      <c r="E4100" s="2" t="s">
        <v>34</v>
      </c>
      <c r="F4100" s="2">
        <v>22633.46</v>
      </c>
      <c r="G4100" s="2">
        <v>0</v>
      </c>
      <c r="H4100" s="2">
        <v>22633.46</v>
      </c>
      <c r="I4100" s="2" t="s">
        <v>29</v>
      </c>
      <c r="J4100" s="4">
        <v>1</v>
      </c>
      <c r="K4100" t="str">
        <f>_xlfn.XLOOKUP(D4100, dim_channels!A:A, dim_channels!C:C, "Not Found")</f>
        <v>Direct</v>
      </c>
      <c r="L4100" t="str">
        <f>_xlfn.XLOOKUP(D4100, dim_channels!A:A, dim_channels!B:B, "Not Found")</f>
        <v>Direct Website</v>
      </c>
    </row>
    <row r="4101" spans="1:12" x14ac:dyDescent="0.2">
      <c r="A4101" s="3" t="s">
        <v>4537</v>
      </c>
      <c r="B4101" s="3" t="s">
        <v>360</v>
      </c>
      <c r="C4101" s="3" t="s">
        <v>95</v>
      </c>
      <c r="D4101" s="3" t="s">
        <v>33</v>
      </c>
      <c r="E4101" s="3" t="s">
        <v>34</v>
      </c>
      <c r="F4101" s="3">
        <v>2675.67</v>
      </c>
      <c r="G4101" s="3">
        <v>401.35</v>
      </c>
      <c r="H4101" s="3">
        <v>2274.3200000000002</v>
      </c>
      <c r="I4101" s="3" t="s">
        <v>56</v>
      </c>
      <c r="J4101" s="5">
        <v>1.176470329593021</v>
      </c>
      <c r="K4101" t="str">
        <f>_xlfn.XLOOKUP(D4101, dim_channels!A:A, dim_channels!C:C, "Not Found")</f>
        <v>OTA</v>
      </c>
      <c r="L4101" t="str">
        <f>_xlfn.XLOOKUP(D4101, dim_channels!A:A, dim_channels!B:B, "Not Found")</f>
        <v>Booking.com</v>
      </c>
    </row>
    <row r="4102" spans="1:12" x14ac:dyDescent="0.2">
      <c r="A4102" s="2" t="s">
        <v>4538</v>
      </c>
      <c r="B4102" s="2" t="s">
        <v>671</v>
      </c>
      <c r="C4102" s="2" t="s">
        <v>258</v>
      </c>
      <c r="D4102" s="2" t="s">
        <v>33</v>
      </c>
      <c r="E4102" s="2" t="s">
        <v>28</v>
      </c>
      <c r="F4102" s="2">
        <v>2772.72</v>
      </c>
      <c r="G4102" s="2">
        <v>415.91</v>
      </c>
      <c r="H4102" s="2">
        <v>2356.81</v>
      </c>
      <c r="I4102" s="2" t="s">
        <v>41</v>
      </c>
      <c r="J4102" s="4">
        <v>1.176471586593743</v>
      </c>
      <c r="K4102" t="str">
        <f>_xlfn.XLOOKUP(D4102, dim_channels!A:A, dim_channels!C:C, "Not Found")</f>
        <v>OTA</v>
      </c>
      <c r="L4102" t="str">
        <f>_xlfn.XLOOKUP(D4102, dim_channels!A:A, dim_channels!B:B, "Not Found")</f>
        <v>Booking.com</v>
      </c>
    </row>
    <row r="4103" spans="1:12" x14ac:dyDescent="0.2">
      <c r="A4103" s="3" t="s">
        <v>4539</v>
      </c>
      <c r="B4103" s="3" t="s">
        <v>148</v>
      </c>
      <c r="C4103" s="3" t="s">
        <v>1110</v>
      </c>
      <c r="D4103" s="3" t="s">
        <v>33</v>
      </c>
      <c r="E4103" s="3" t="s">
        <v>60</v>
      </c>
      <c r="F4103" s="3">
        <v>21564.7</v>
      </c>
      <c r="G4103" s="3">
        <v>0</v>
      </c>
      <c r="H4103" s="3">
        <v>21564.7</v>
      </c>
      <c r="I4103" s="3" t="s">
        <v>29</v>
      </c>
      <c r="J4103" s="5">
        <v>1</v>
      </c>
      <c r="K4103" t="str">
        <f>_xlfn.XLOOKUP(D4103, dim_channels!A:A, dim_channels!C:C, "Not Found")</f>
        <v>OTA</v>
      </c>
      <c r="L4103" t="str">
        <f>_xlfn.XLOOKUP(D4103, dim_channels!A:A, dim_channels!B:B, "Not Found")</f>
        <v>Booking.com</v>
      </c>
    </row>
    <row r="4104" spans="1:12" x14ac:dyDescent="0.2">
      <c r="A4104" s="2" t="s">
        <v>4540</v>
      </c>
      <c r="B4104" s="2" t="s">
        <v>904</v>
      </c>
      <c r="C4104" s="2" t="s">
        <v>367</v>
      </c>
      <c r="D4104" s="2" t="s">
        <v>114</v>
      </c>
      <c r="E4104" s="2" t="s">
        <v>115</v>
      </c>
      <c r="F4104" s="2">
        <v>12295.39</v>
      </c>
      <c r="G4104" s="2">
        <v>1229.54</v>
      </c>
      <c r="H4104" s="2">
        <v>11065.85</v>
      </c>
      <c r="I4104" s="2" t="s">
        <v>56</v>
      </c>
      <c r="J4104" s="4">
        <v>1.1111112115201269</v>
      </c>
      <c r="K4104" t="str">
        <f>_xlfn.XLOOKUP(D4104, dim_channels!A:A, dim_channels!C:C, "Not Found")</f>
        <v>Offline</v>
      </c>
      <c r="L4104" t="str">
        <f>_xlfn.XLOOKUP(D4104, dim_channels!A:A, dim_channels!B:B, "Not Found")</f>
        <v>Travel Agency</v>
      </c>
    </row>
    <row r="4105" spans="1:12" x14ac:dyDescent="0.2">
      <c r="A4105" s="3" t="s">
        <v>4541</v>
      </c>
      <c r="B4105" s="3" t="s">
        <v>278</v>
      </c>
      <c r="C4105" s="3" t="s">
        <v>123</v>
      </c>
      <c r="D4105" s="3" t="s">
        <v>45</v>
      </c>
      <c r="E4105" s="3" t="s">
        <v>89</v>
      </c>
      <c r="F4105" s="3">
        <v>11946.24</v>
      </c>
      <c r="G4105" s="3">
        <v>0</v>
      </c>
      <c r="H4105" s="3">
        <v>11946.24</v>
      </c>
      <c r="I4105" s="3" t="s">
        <v>56</v>
      </c>
      <c r="J4105" s="5">
        <v>1</v>
      </c>
      <c r="K4105" t="str">
        <f>_xlfn.XLOOKUP(D4105, dim_channels!A:A, dim_channels!C:C, "Not Found")</f>
        <v>Corporate</v>
      </c>
      <c r="L4105" t="str">
        <f>_xlfn.XLOOKUP(D4105, dim_channels!A:A, dim_channels!B:B, "Not Found")</f>
        <v>Corporate Direct</v>
      </c>
    </row>
    <row r="4106" spans="1:12" x14ac:dyDescent="0.2">
      <c r="A4106" s="2" t="s">
        <v>4542</v>
      </c>
      <c r="B4106" s="2" t="s">
        <v>783</v>
      </c>
      <c r="C4106" s="2" t="s">
        <v>329</v>
      </c>
      <c r="D4106" s="2" t="s">
        <v>27</v>
      </c>
      <c r="E4106" s="2" t="s">
        <v>28</v>
      </c>
      <c r="F4106" s="2">
        <v>10767.73</v>
      </c>
      <c r="G4106" s="2">
        <v>1938.19</v>
      </c>
      <c r="H4106" s="2">
        <v>8829.5400000000009</v>
      </c>
      <c r="I4106" s="2" t="s">
        <v>29</v>
      </c>
      <c r="J4106" s="4">
        <v>1.2195120017577361</v>
      </c>
      <c r="K4106" t="str">
        <f>_xlfn.XLOOKUP(D4106, dim_channels!A:A, dim_channels!C:C, "Not Found")</f>
        <v>OTA</v>
      </c>
      <c r="L4106" t="str">
        <f>_xlfn.XLOOKUP(D4106, dim_channels!A:A, dim_channels!B:B, "Not Found")</f>
        <v>Expedia</v>
      </c>
    </row>
    <row r="4107" spans="1:12" x14ac:dyDescent="0.2">
      <c r="A4107" s="3" t="s">
        <v>4543</v>
      </c>
      <c r="B4107" s="3" t="s">
        <v>307</v>
      </c>
      <c r="C4107" s="3" t="s">
        <v>1048</v>
      </c>
      <c r="D4107" s="3" t="s">
        <v>33</v>
      </c>
      <c r="E4107" s="3" t="s">
        <v>60</v>
      </c>
      <c r="F4107" s="3">
        <v>12007.65</v>
      </c>
      <c r="G4107" s="3">
        <v>0</v>
      </c>
      <c r="H4107" s="3">
        <v>12007.65</v>
      </c>
      <c r="I4107" s="3" t="s">
        <v>29</v>
      </c>
      <c r="J4107" s="5">
        <v>1</v>
      </c>
      <c r="K4107" t="str">
        <f>_xlfn.XLOOKUP(D4107, dim_channels!A:A, dim_channels!C:C, "Not Found")</f>
        <v>OTA</v>
      </c>
      <c r="L4107" t="str">
        <f>_xlfn.XLOOKUP(D4107, dim_channels!A:A, dim_channels!B:B, "Not Found")</f>
        <v>Booking.com</v>
      </c>
    </row>
    <row r="4108" spans="1:12" x14ac:dyDescent="0.2">
      <c r="A4108" s="2" t="s">
        <v>4544</v>
      </c>
      <c r="B4108" s="2" t="s">
        <v>184</v>
      </c>
      <c r="C4108" s="2" t="s">
        <v>187</v>
      </c>
      <c r="D4108" s="2" t="s">
        <v>27</v>
      </c>
      <c r="E4108" s="2" t="s">
        <v>34</v>
      </c>
      <c r="F4108" s="2">
        <v>8549.2099999999991</v>
      </c>
      <c r="G4108" s="2">
        <v>1538.86</v>
      </c>
      <c r="H4108" s="2">
        <v>7010.35</v>
      </c>
      <c r="I4108" s="2" t="s">
        <v>56</v>
      </c>
      <c r="J4108" s="4">
        <v>1.2195125778313489</v>
      </c>
      <c r="K4108" t="str">
        <f>_xlfn.XLOOKUP(D4108, dim_channels!A:A, dim_channels!C:C, "Not Found")</f>
        <v>OTA</v>
      </c>
      <c r="L4108" t="str">
        <f>_xlfn.XLOOKUP(D4108, dim_channels!A:A, dim_channels!B:B, "Not Found")</f>
        <v>Expedia</v>
      </c>
    </row>
    <row r="4109" spans="1:12" x14ac:dyDescent="0.2">
      <c r="A4109" s="3" t="s">
        <v>4545</v>
      </c>
      <c r="B4109" s="3" t="s">
        <v>452</v>
      </c>
      <c r="C4109" s="3" t="s">
        <v>1021</v>
      </c>
      <c r="D4109" s="3" t="s">
        <v>27</v>
      </c>
      <c r="E4109" s="3" t="s">
        <v>34</v>
      </c>
      <c r="F4109" s="3">
        <v>11842.76</v>
      </c>
      <c r="G4109" s="3">
        <v>2131.6999999999998</v>
      </c>
      <c r="H4109" s="3">
        <v>9711.06</v>
      </c>
      <c r="I4109" s="3" t="s">
        <v>29</v>
      </c>
      <c r="J4109" s="5">
        <v>1.2195125969770551</v>
      </c>
      <c r="K4109" t="str">
        <f>_xlfn.XLOOKUP(D4109, dim_channels!A:A, dim_channels!C:C, "Not Found")</f>
        <v>OTA</v>
      </c>
      <c r="L4109" t="str">
        <f>_xlfn.XLOOKUP(D4109, dim_channels!A:A, dim_channels!B:B, "Not Found")</f>
        <v>Expedia</v>
      </c>
    </row>
    <row r="4110" spans="1:12" x14ac:dyDescent="0.2">
      <c r="A4110" s="2" t="s">
        <v>4546</v>
      </c>
      <c r="B4110" s="2" t="s">
        <v>26</v>
      </c>
      <c r="C4110" s="2" t="s">
        <v>147</v>
      </c>
      <c r="D4110" s="2" t="s">
        <v>45</v>
      </c>
      <c r="E4110" s="2" t="s">
        <v>46</v>
      </c>
      <c r="F4110" s="2">
        <v>6296.27</v>
      </c>
      <c r="G4110" s="2">
        <v>314.81</v>
      </c>
      <c r="H4110" s="2">
        <v>5981.46</v>
      </c>
      <c r="I4110" s="2" t="s">
        <v>41</v>
      </c>
      <c r="J4110" s="4">
        <v>1.0526309630090309</v>
      </c>
      <c r="K4110" t="str">
        <f>_xlfn.XLOOKUP(D4110, dim_channels!A:A, dim_channels!C:C, "Not Found")</f>
        <v>Corporate</v>
      </c>
      <c r="L4110" t="str">
        <f>_xlfn.XLOOKUP(D4110, dim_channels!A:A, dim_channels!B:B, "Not Found")</f>
        <v>Corporate Direct</v>
      </c>
    </row>
    <row r="4111" spans="1:12" x14ac:dyDescent="0.2">
      <c r="A4111" s="3" t="s">
        <v>4547</v>
      </c>
      <c r="B4111" s="3" t="s">
        <v>72</v>
      </c>
      <c r="C4111" s="3" t="s">
        <v>269</v>
      </c>
      <c r="D4111" s="3" t="s">
        <v>114</v>
      </c>
      <c r="E4111" s="3" t="s">
        <v>115</v>
      </c>
      <c r="F4111" s="3">
        <v>14381.86</v>
      </c>
      <c r="G4111" s="3">
        <v>1438.19</v>
      </c>
      <c r="H4111" s="3">
        <v>12943.67</v>
      </c>
      <c r="I4111" s="3" t="s">
        <v>56</v>
      </c>
      <c r="J4111" s="5">
        <v>1.1111114544792939</v>
      </c>
      <c r="K4111" t="str">
        <f>_xlfn.XLOOKUP(D4111, dim_channels!A:A, dim_channels!C:C, "Not Found")</f>
        <v>Offline</v>
      </c>
      <c r="L4111" t="str">
        <f>_xlfn.XLOOKUP(D4111, dim_channels!A:A, dim_channels!B:B, "Not Found")</f>
        <v>Travel Agency</v>
      </c>
    </row>
    <row r="4112" spans="1:12" x14ac:dyDescent="0.2">
      <c r="A4112" s="2" t="s">
        <v>4548</v>
      </c>
      <c r="B4112" s="2" t="s">
        <v>297</v>
      </c>
      <c r="C4112" s="2" t="s">
        <v>253</v>
      </c>
      <c r="D4112" s="2" t="s">
        <v>27</v>
      </c>
      <c r="E4112" s="2" t="s">
        <v>60</v>
      </c>
      <c r="F4112" s="2">
        <v>17306.490000000002</v>
      </c>
      <c r="G4112" s="2">
        <v>0</v>
      </c>
      <c r="H4112" s="2">
        <v>17306.490000000002</v>
      </c>
      <c r="I4112" s="2" t="s">
        <v>41</v>
      </c>
      <c r="J4112" s="4">
        <v>1</v>
      </c>
      <c r="K4112" t="str">
        <f>_xlfn.XLOOKUP(D4112, dim_channels!A:A, dim_channels!C:C, "Not Found")</f>
        <v>OTA</v>
      </c>
      <c r="L4112" t="str">
        <f>_xlfn.XLOOKUP(D4112, dim_channels!A:A, dim_channels!B:B, "Not Found")</f>
        <v>Expedia</v>
      </c>
    </row>
    <row r="4113" spans="1:12" x14ac:dyDescent="0.2">
      <c r="A4113" s="3" t="s">
        <v>4549</v>
      </c>
      <c r="B4113" s="3" t="s">
        <v>1610</v>
      </c>
      <c r="C4113" s="3" t="s">
        <v>193</v>
      </c>
      <c r="D4113" s="3" t="s">
        <v>45</v>
      </c>
      <c r="E4113" s="3" t="s">
        <v>46</v>
      </c>
      <c r="F4113" s="3">
        <v>2818.44</v>
      </c>
      <c r="G4113" s="3">
        <v>140.91999999999999</v>
      </c>
      <c r="H4113" s="3">
        <v>2677.52</v>
      </c>
      <c r="I4113" s="3" t="s">
        <v>41</v>
      </c>
      <c r="J4113" s="5">
        <v>1.0526307926738181</v>
      </c>
      <c r="K4113" t="str">
        <f>_xlfn.XLOOKUP(D4113, dim_channels!A:A, dim_channels!C:C, "Not Found")</f>
        <v>Corporate</v>
      </c>
      <c r="L4113" t="str">
        <f>_xlfn.XLOOKUP(D4113, dim_channels!A:A, dim_channels!B:B, "Not Found")</f>
        <v>Corporate Direct</v>
      </c>
    </row>
    <row r="4114" spans="1:12" x14ac:dyDescent="0.2">
      <c r="A4114" s="2" t="s">
        <v>4550</v>
      </c>
      <c r="B4114" s="2" t="s">
        <v>891</v>
      </c>
      <c r="C4114" s="2" t="s">
        <v>578</v>
      </c>
      <c r="D4114" s="2" t="s">
        <v>45</v>
      </c>
      <c r="E4114" s="2" t="s">
        <v>46</v>
      </c>
      <c r="F4114" s="2">
        <v>12507.31</v>
      </c>
      <c r="G4114" s="2">
        <v>625.37</v>
      </c>
      <c r="H4114" s="2">
        <v>11881.94</v>
      </c>
      <c r="I4114" s="2" t="s">
        <v>29</v>
      </c>
      <c r="J4114" s="4">
        <v>1.05263197760635</v>
      </c>
      <c r="K4114" t="str">
        <f>_xlfn.XLOOKUP(D4114, dim_channels!A:A, dim_channels!C:C, "Not Found")</f>
        <v>Corporate</v>
      </c>
      <c r="L4114" t="str">
        <f>_xlfn.XLOOKUP(D4114, dim_channels!A:A, dim_channels!B:B, "Not Found")</f>
        <v>Corporate Direct</v>
      </c>
    </row>
    <row r="4115" spans="1:12" x14ac:dyDescent="0.2">
      <c r="A4115" s="3" t="s">
        <v>4551</v>
      </c>
      <c r="B4115" s="3" t="s">
        <v>567</v>
      </c>
      <c r="C4115" s="3" t="s">
        <v>532</v>
      </c>
      <c r="D4115" s="3" t="s">
        <v>33</v>
      </c>
      <c r="E4115" s="3" t="s">
        <v>28</v>
      </c>
      <c r="F4115" s="3">
        <v>2704.06</v>
      </c>
      <c r="G4115" s="3">
        <v>405.61</v>
      </c>
      <c r="H4115" s="3">
        <v>2298.4499999999998</v>
      </c>
      <c r="I4115" s="3" t="s">
        <v>41</v>
      </c>
      <c r="J4115" s="5">
        <v>1.176471100089191</v>
      </c>
      <c r="K4115" t="str">
        <f>_xlfn.XLOOKUP(D4115, dim_channels!A:A, dim_channels!C:C, "Not Found")</f>
        <v>OTA</v>
      </c>
      <c r="L4115" t="str">
        <f>_xlfn.XLOOKUP(D4115, dim_channels!A:A, dim_channels!B:B, "Not Found")</f>
        <v>Booking.com</v>
      </c>
    </row>
    <row r="4116" spans="1:12" x14ac:dyDescent="0.2">
      <c r="A4116" s="2" t="s">
        <v>4552</v>
      </c>
      <c r="B4116" s="2" t="s">
        <v>891</v>
      </c>
      <c r="C4116" s="2" t="s">
        <v>129</v>
      </c>
      <c r="D4116" s="2" t="s">
        <v>169</v>
      </c>
      <c r="E4116" s="2" t="s">
        <v>34</v>
      </c>
      <c r="F4116" s="2">
        <v>9675.59</v>
      </c>
      <c r="G4116" s="2">
        <v>1935.12</v>
      </c>
      <c r="H4116" s="2">
        <v>7740.47</v>
      </c>
      <c r="I4116" s="2" t="s">
        <v>41</v>
      </c>
      <c r="J4116" s="4">
        <v>1.2500003229778041</v>
      </c>
      <c r="K4116" t="str">
        <f>_xlfn.XLOOKUP(D4116, dim_channels!A:A, dim_channels!C:C, "Not Found")</f>
        <v>GDS</v>
      </c>
      <c r="L4116" t="str">
        <f>_xlfn.XLOOKUP(D4116, dim_channels!A:A, dim_channels!B:B, "Not Found")</f>
        <v>GDS (Amadeus)</v>
      </c>
    </row>
    <row r="4117" spans="1:12" x14ac:dyDescent="0.2">
      <c r="A4117" s="3" t="s">
        <v>4553</v>
      </c>
      <c r="B4117" s="3" t="s">
        <v>164</v>
      </c>
      <c r="C4117" s="3" t="s">
        <v>161</v>
      </c>
      <c r="D4117" s="3" t="s">
        <v>64</v>
      </c>
      <c r="E4117" s="3" t="s">
        <v>115</v>
      </c>
      <c r="F4117" s="3">
        <v>8777.42</v>
      </c>
      <c r="G4117" s="3">
        <v>0</v>
      </c>
      <c r="H4117" s="3">
        <v>8777.42</v>
      </c>
      <c r="I4117" s="3" t="s">
        <v>29</v>
      </c>
      <c r="J4117" s="5">
        <v>1</v>
      </c>
      <c r="K4117" t="str">
        <f>_xlfn.XLOOKUP(D4117, dim_channels!A:A, dim_channels!C:C, "Not Found")</f>
        <v>Direct</v>
      </c>
      <c r="L4117" t="str">
        <f>_xlfn.XLOOKUP(D4117, dim_channels!A:A, dim_channels!B:B, "Not Found")</f>
        <v>Direct Website</v>
      </c>
    </row>
    <row r="4118" spans="1:12" x14ac:dyDescent="0.2">
      <c r="A4118" s="2" t="s">
        <v>4554</v>
      </c>
      <c r="B4118" s="2" t="s">
        <v>249</v>
      </c>
      <c r="C4118" s="2" t="s">
        <v>396</v>
      </c>
      <c r="D4118" s="2" t="s">
        <v>52</v>
      </c>
      <c r="E4118" s="2" t="s">
        <v>34</v>
      </c>
      <c r="F4118" s="2">
        <v>9985.94</v>
      </c>
      <c r="G4118" s="2">
        <v>1198.31</v>
      </c>
      <c r="H4118" s="2">
        <v>8787.6299999999992</v>
      </c>
      <c r="I4118" s="2" t="s">
        <v>29</v>
      </c>
      <c r="J4118" s="4">
        <v>1.136363274284421</v>
      </c>
      <c r="K4118" t="str">
        <f>_xlfn.XLOOKUP(D4118, dim_channels!A:A, dim_channels!C:C, "Not Found")</f>
        <v>OTA</v>
      </c>
      <c r="L4118" t="str">
        <f>_xlfn.XLOOKUP(D4118, dim_channels!A:A, dim_channels!B:B, "Not Found")</f>
        <v>Agoda</v>
      </c>
    </row>
    <row r="4119" spans="1:12" x14ac:dyDescent="0.2">
      <c r="A4119" s="3" t="s">
        <v>4555</v>
      </c>
      <c r="B4119" s="3" t="s">
        <v>955</v>
      </c>
      <c r="C4119" s="3" t="s">
        <v>432</v>
      </c>
      <c r="D4119" s="3" t="s">
        <v>33</v>
      </c>
      <c r="E4119" s="3" t="s">
        <v>60</v>
      </c>
      <c r="F4119" s="3">
        <v>6859.18</v>
      </c>
      <c r="G4119" s="3">
        <v>0</v>
      </c>
      <c r="H4119" s="3">
        <v>6859.18</v>
      </c>
      <c r="I4119" s="3" t="s">
        <v>29</v>
      </c>
      <c r="J4119" s="5">
        <v>1</v>
      </c>
      <c r="K4119" t="str">
        <f>_xlfn.XLOOKUP(D4119, dim_channels!A:A, dim_channels!C:C, "Not Found")</f>
        <v>OTA</v>
      </c>
      <c r="L4119" t="str">
        <f>_xlfn.XLOOKUP(D4119, dim_channels!A:A, dim_channels!B:B, "Not Found")</f>
        <v>Booking.com</v>
      </c>
    </row>
    <row r="4120" spans="1:12" x14ac:dyDescent="0.2">
      <c r="A4120" s="2" t="s">
        <v>4556</v>
      </c>
      <c r="B4120" s="2" t="s">
        <v>322</v>
      </c>
      <c r="C4120" s="2" t="s">
        <v>644</v>
      </c>
      <c r="D4120" s="2" t="s">
        <v>27</v>
      </c>
      <c r="E4120" s="2" t="s">
        <v>60</v>
      </c>
      <c r="F4120" s="2">
        <v>5668.52</v>
      </c>
      <c r="G4120" s="2">
        <v>0</v>
      </c>
      <c r="H4120" s="2">
        <v>5668.52</v>
      </c>
      <c r="I4120" s="2" t="s">
        <v>29</v>
      </c>
      <c r="J4120" s="4">
        <v>1</v>
      </c>
      <c r="K4120" t="str">
        <f>_xlfn.XLOOKUP(D4120, dim_channels!A:A, dim_channels!C:C, "Not Found")</f>
        <v>OTA</v>
      </c>
      <c r="L4120" t="str">
        <f>_xlfn.XLOOKUP(D4120, dim_channels!A:A, dim_channels!B:B, "Not Found")</f>
        <v>Expedia</v>
      </c>
    </row>
    <row r="4121" spans="1:12" x14ac:dyDescent="0.2">
      <c r="A4121" s="3" t="s">
        <v>4557</v>
      </c>
      <c r="B4121" s="3" t="s">
        <v>1101</v>
      </c>
      <c r="C4121" s="3" t="s">
        <v>482</v>
      </c>
      <c r="D4121" s="3" t="s">
        <v>33</v>
      </c>
      <c r="E4121" s="3" t="s">
        <v>34</v>
      </c>
      <c r="F4121" s="3">
        <v>8371.81</v>
      </c>
      <c r="G4121" s="3">
        <v>1255.77</v>
      </c>
      <c r="H4121" s="3">
        <v>7116.04</v>
      </c>
      <c r="I4121" s="3" t="s">
        <v>29</v>
      </c>
      <c r="J4121" s="5">
        <v>1.1764703402454171</v>
      </c>
      <c r="K4121" t="str">
        <f>_xlfn.XLOOKUP(D4121, dim_channels!A:A, dim_channels!C:C, "Not Found")</f>
        <v>OTA</v>
      </c>
      <c r="L4121" t="str">
        <f>_xlfn.XLOOKUP(D4121, dim_channels!A:A, dim_channels!B:B, "Not Found")</f>
        <v>Booking.com</v>
      </c>
    </row>
    <row r="4122" spans="1:12" x14ac:dyDescent="0.2">
      <c r="A4122" s="2" t="s">
        <v>4558</v>
      </c>
      <c r="B4122" s="2" t="s">
        <v>452</v>
      </c>
      <c r="C4122" s="2" t="s">
        <v>449</v>
      </c>
      <c r="D4122" s="2" t="s">
        <v>52</v>
      </c>
      <c r="E4122" s="2" t="s">
        <v>60</v>
      </c>
      <c r="F4122" s="2">
        <v>9416.92</v>
      </c>
      <c r="G4122" s="2">
        <v>0</v>
      </c>
      <c r="H4122" s="2">
        <v>9416.92</v>
      </c>
      <c r="I4122" s="2" t="s">
        <v>29</v>
      </c>
      <c r="J4122" s="4">
        <v>1</v>
      </c>
      <c r="K4122" t="str">
        <f>_xlfn.XLOOKUP(D4122, dim_channels!A:A, dim_channels!C:C, "Not Found")</f>
        <v>OTA</v>
      </c>
      <c r="L4122" t="str">
        <f>_xlfn.XLOOKUP(D4122, dim_channels!A:A, dim_channels!B:B, "Not Found")</f>
        <v>Agoda</v>
      </c>
    </row>
    <row r="4123" spans="1:12" x14ac:dyDescent="0.2">
      <c r="A4123" s="3" t="s">
        <v>4559</v>
      </c>
      <c r="B4123" s="3" t="s">
        <v>749</v>
      </c>
      <c r="C4123" s="3" t="s">
        <v>246</v>
      </c>
      <c r="D4123" s="3" t="s">
        <v>45</v>
      </c>
      <c r="E4123" s="3" t="s">
        <v>46</v>
      </c>
      <c r="F4123" s="3">
        <v>19413.23</v>
      </c>
      <c r="G4123" s="3">
        <v>970.66</v>
      </c>
      <c r="H4123" s="3">
        <v>18442.57</v>
      </c>
      <c r="I4123" s="3" t="s">
        <v>29</v>
      </c>
      <c r="J4123" s="5">
        <v>1.052631493333088</v>
      </c>
      <c r="K4123" t="str">
        <f>_xlfn.XLOOKUP(D4123, dim_channels!A:A, dim_channels!C:C, "Not Found")</f>
        <v>Corporate</v>
      </c>
      <c r="L4123" t="str">
        <f>_xlfn.XLOOKUP(D4123, dim_channels!A:A, dim_channels!B:B, "Not Found")</f>
        <v>Corporate Direct</v>
      </c>
    </row>
    <row r="4124" spans="1:12" x14ac:dyDescent="0.2">
      <c r="A4124" s="2" t="s">
        <v>4560</v>
      </c>
      <c r="B4124" s="2" t="s">
        <v>557</v>
      </c>
      <c r="C4124" s="2" t="s">
        <v>630</v>
      </c>
      <c r="D4124" s="2" t="s">
        <v>52</v>
      </c>
      <c r="E4124" s="2" t="s">
        <v>34</v>
      </c>
      <c r="F4124" s="2">
        <v>7460.37</v>
      </c>
      <c r="G4124" s="2">
        <v>895.24</v>
      </c>
      <c r="H4124" s="2">
        <v>6565.13</v>
      </c>
      <c r="I4124" s="2" t="s">
        <v>29</v>
      </c>
      <c r="J4124" s="4">
        <v>1.136362874764095</v>
      </c>
      <c r="K4124" t="str">
        <f>_xlfn.XLOOKUP(D4124, dim_channels!A:A, dim_channels!C:C, "Not Found")</f>
        <v>OTA</v>
      </c>
      <c r="L4124" t="str">
        <f>_xlfn.XLOOKUP(D4124, dim_channels!A:A, dim_channels!B:B, "Not Found")</f>
        <v>Agoda</v>
      </c>
    </row>
    <row r="4125" spans="1:12" x14ac:dyDescent="0.2">
      <c r="A4125" s="3" t="s">
        <v>4561</v>
      </c>
      <c r="B4125" s="3" t="s">
        <v>294</v>
      </c>
      <c r="C4125" s="3" t="s">
        <v>101</v>
      </c>
      <c r="D4125" s="3" t="s">
        <v>45</v>
      </c>
      <c r="E4125" s="3" t="s">
        <v>46</v>
      </c>
      <c r="F4125" s="3">
        <v>2205.1</v>
      </c>
      <c r="G4125" s="3">
        <v>110.26</v>
      </c>
      <c r="H4125" s="3">
        <v>2094.84</v>
      </c>
      <c r="I4125" s="3" t="s">
        <v>29</v>
      </c>
      <c r="J4125" s="5">
        <v>1.052634091386454</v>
      </c>
      <c r="K4125" t="str">
        <f>_xlfn.XLOOKUP(D4125, dim_channels!A:A, dim_channels!C:C, "Not Found")</f>
        <v>Corporate</v>
      </c>
      <c r="L4125" t="str">
        <f>_xlfn.XLOOKUP(D4125, dim_channels!A:A, dim_channels!B:B, "Not Found")</f>
        <v>Corporate Direct</v>
      </c>
    </row>
    <row r="4126" spans="1:12" x14ac:dyDescent="0.2">
      <c r="A4126" s="2" t="s">
        <v>4562</v>
      </c>
      <c r="B4126" s="2" t="s">
        <v>626</v>
      </c>
      <c r="C4126" s="2" t="s">
        <v>642</v>
      </c>
      <c r="D4126" s="2" t="s">
        <v>27</v>
      </c>
      <c r="E4126" s="2" t="s">
        <v>28</v>
      </c>
      <c r="F4126" s="2">
        <v>5387.59</v>
      </c>
      <c r="G4126" s="2">
        <v>969.77</v>
      </c>
      <c r="H4126" s="2">
        <v>4417.82</v>
      </c>
      <c r="I4126" s="2" t="s">
        <v>41</v>
      </c>
      <c r="J4126" s="4">
        <v>1.219513244088714</v>
      </c>
      <c r="K4126" t="str">
        <f>_xlfn.XLOOKUP(D4126, dim_channels!A:A, dim_channels!C:C, "Not Found")</f>
        <v>OTA</v>
      </c>
      <c r="L4126" t="str">
        <f>_xlfn.XLOOKUP(D4126, dim_channels!A:A, dim_channels!B:B, "Not Found")</f>
        <v>Expedia</v>
      </c>
    </row>
    <row r="4127" spans="1:12" x14ac:dyDescent="0.2">
      <c r="A4127" s="3" t="s">
        <v>4563</v>
      </c>
      <c r="B4127" s="3" t="s">
        <v>1354</v>
      </c>
      <c r="C4127" s="3" t="s">
        <v>264</v>
      </c>
      <c r="D4127" s="3" t="s">
        <v>114</v>
      </c>
      <c r="E4127" s="3" t="s">
        <v>46</v>
      </c>
      <c r="F4127" s="3">
        <v>3406.18</v>
      </c>
      <c r="G4127" s="3">
        <v>340.62</v>
      </c>
      <c r="H4127" s="3">
        <v>3065.56</v>
      </c>
      <c r="I4127" s="3" t="s">
        <v>29</v>
      </c>
      <c r="J4127" s="5">
        <v>1.111111836010386</v>
      </c>
      <c r="K4127" t="str">
        <f>_xlfn.XLOOKUP(D4127, dim_channels!A:A, dim_channels!C:C, "Not Found")</f>
        <v>Offline</v>
      </c>
      <c r="L4127" t="str">
        <f>_xlfn.XLOOKUP(D4127, dim_channels!A:A, dim_channels!B:B, "Not Found")</f>
        <v>Travel Agency</v>
      </c>
    </row>
    <row r="4128" spans="1:12" x14ac:dyDescent="0.2">
      <c r="A4128" s="2" t="s">
        <v>4564</v>
      </c>
      <c r="B4128" s="2" t="s">
        <v>251</v>
      </c>
      <c r="C4128" s="2" t="s">
        <v>278</v>
      </c>
      <c r="D4128" s="2" t="s">
        <v>27</v>
      </c>
      <c r="E4128" s="2" t="s">
        <v>60</v>
      </c>
      <c r="F4128" s="2">
        <v>9726.58</v>
      </c>
      <c r="G4128" s="2">
        <v>0</v>
      </c>
      <c r="H4128" s="2">
        <v>9726.58</v>
      </c>
      <c r="I4128" s="2" t="s">
        <v>29</v>
      </c>
      <c r="J4128" s="4">
        <v>1</v>
      </c>
      <c r="K4128" t="str">
        <f>_xlfn.XLOOKUP(D4128, dim_channels!A:A, dim_channels!C:C, "Not Found")</f>
        <v>OTA</v>
      </c>
      <c r="L4128" t="str">
        <f>_xlfn.XLOOKUP(D4128, dim_channels!A:A, dim_channels!B:B, "Not Found")</f>
        <v>Expedia</v>
      </c>
    </row>
    <row r="4129" spans="1:12" x14ac:dyDescent="0.2">
      <c r="A4129" s="3" t="s">
        <v>4565</v>
      </c>
      <c r="B4129" s="3" t="s">
        <v>789</v>
      </c>
      <c r="C4129" s="3" t="s">
        <v>418</v>
      </c>
      <c r="D4129" s="3" t="s">
        <v>33</v>
      </c>
      <c r="E4129" s="3" t="s">
        <v>60</v>
      </c>
      <c r="F4129" s="3">
        <v>2404</v>
      </c>
      <c r="G4129" s="3">
        <v>0</v>
      </c>
      <c r="H4129" s="3">
        <v>2404</v>
      </c>
      <c r="I4129" s="3" t="s">
        <v>56</v>
      </c>
      <c r="J4129" s="5">
        <v>1</v>
      </c>
      <c r="K4129" t="str">
        <f>_xlfn.XLOOKUP(D4129, dim_channels!A:A, dim_channels!C:C, "Not Found")</f>
        <v>OTA</v>
      </c>
      <c r="L4129" t="str">
        <f>_xlfn.XLOOKUP(D4129, dim_channels!A:A, dim_channels!B:B, "Not Found")</f>
        <v>Booking.com</v>
      </c>
    </row>
    <row r="4130" spans="1:12" x14ac:dyDescent="0.2">
      <c r="A4130" s="2" t="s">
        <v>4566</v>
      </c>
      <c r="B4130" s="2" t="s">
        <v>824</v>
      </c>
      <c r="C4130" s="2" t="s">
        <v>197</v>
      </c>
      <c r="D4130" s="2" t="s">
        <v>33</v>
      </c>
      <c r="E4130" s="2" t="s">
        <v>28</v>
      </c>
      <c r="F4130" s="2">
        <v>16359.25</v>
      </c>
      <c r="G4130" s="2">
        <v>2453.89</v>
      </c>
      <c r="H4130" s="2">
        <v>13905.36</v>
      </c>
      <c r="I4130" s="2" t="s">
        <v>29</v>
      </c>
      <c r="J4130" s="4">
        <v>1.176470799749161</v>
      </c>
      <c r="K4130" t="str">
        <f>_xlfn.XLOOKUP(D4130, dim_channels!A:A, dim_channels!C:C, "Not Found")</f>
        <v>OTA</v>
      </c>
      <c r="L4130" t="str">
        <f>_xlfn.XLOOKUP(D4130, dim_channels!A:A, dim_channels!B:B, "Not Found")</f>
        <v>Booking.com</v>
      </c>
    </row>
    <row r="4131" spans="1:12" x14ac:dyDescent="0.2">
      <c r="A4131" s="3" t="s">
        <v>4567</v>
      </c>
      <c r="B4131" s="3" t="s">
        <v>94</v>
      </c>
      <c r="C4131" s="3" t="s">
        <v>410</v>
      </c>
      <c r="D4131" s="3" t="s">
        <v>27</v>
      </c>
      <c r="E4131" s="3" t="s">
        <v>34</v>
      </c>
      <c r="F4131" s="3">
        <v>9264.85</v>
      </c>
      <c r="G4131" s="3">
        <v>1667.67</v>
      </c>
      <c r="H4131" s="3">
        <v>7597.18</v>
      </c>
      <c r="I4131" s="3" t="s">
        <v>29</v>
      </c>
      <c r="J4131" s="5">
        <v>1.219511713556872</v>
      </c>
      <c r="K4131" t="str">
        <f>_xlfn.XLOOKUP(D4131, dim_channels!A:A, dim_channels!C:C, "Not Found")</f>
        <v>OTA</v>
      </c>
      <c r="L4131" t="str">
        <f>_xlfn.XLOOKUP(D4131, dim_channels!A:A, dim_channels!B:B, "Not Found")</f>
        <v>Expedia</v>
      </c>
    </row>
    <row r="4132" spans="1:12" x14ac:dyDescent="0.2">
      <c r="A4132" s="2" t="s">
        <v>4568</v>
      </c>
      <c r="B4132" s="2" t="s">
        <v>787</v>
      </c>
      <c r="C4132" s="2" t="s">
        <v>471</v>
      </c>
      <c r="D4132" s="2" t="s">
        <v>52</v>
      </c>
      <c r="E4132" s="2" t="s">
        <v>60</v>
      </c>
      <c r="F4132" s="2">
        <v>19344.16</v>
      </c>
      <c r="G4132" s="2">
        <v>0</v>
      </c>
      <c r="H4132" s="2">
        <v>19344.16</v>
      </c>
      <c r="I4132" s="2" t="s">
        <v>29</v>
      </c>
      <c r="J4132" s="4">
        <v>1</v>
      </c>
      <c r="K4132" t="str">
        <f>_xlfn.XLOOKUP(D4132, dim_channels!A:A, dim_channels!C:C, "Not Found")</f>
        <v>OTA</v>
      </c>
      <c r="L4132" t="str">
        <f>_xlfn.XLOOKUP(D4132, dim_channels!A:A, dim_channels!B:B, "Not Found")</f>
        <v>Agoda</v>
      </c>
    </row>
    <row r="4133" spans="1:12" x14ac:dyDescent="0.2">
      <c r="A4133" s="3" t="s">
        <v>4569</v>
      </c>
      <c r="B4133" s="3" t="s">
        <v>706</v>
      </c>
      <c r="C4133" s="3" t="s">
        <v>130</v>
      </c>
      <c r="D4133" s="3" t="s">
        <v>33</v>
      </c>
      <c r="E4133" s="3" t="s">
        <v>60</v>
      </c>
      <c r="F4133" s="3">
        <v>8389.9699999999993</v>
      </c>
      <c r="G4133" s="3">
        <v>0</v>
      </c>
      <c r="H4133" s="3">
        <v>8389.9699999999993</v>
      </c>
      <c r="I4133" s="3" t="s">
        <v>29</v>
      </c>
      <c r="J4133" s="5">
        <v>1</v>
      </c>
      <c r="K4133" t="str">
        <f>_xlfn.XLOOKUP(D4133, dim_channels!A:A, dim_channels!C:C, "Not Found")</f>
        <v>OTA</v>
      </c>
      <c r="L4133" t="str">
        <f>_xlfn.XLOOKUP(D4133, dim_channels!A:A, dim_channels!B:B, "Not Found")</f>
        <v>Booking.com</v>
      </c>
    </row>
    <row r="4134" spans="1:12" x14ac:dyDescent="0.2">
      <c r="A4134" s="2" t="s">
        <v>4570</v>
      </c>
      <c r="B4134" s="2" t="s">
        <v>401</v>
      </c>
      <c r="C4134" s="2" t="s">
        <v>724</v>
      </c>
      <c r="D4134" s="2" t="s">
        <v>52</v>
      </c>
      <c r="E4134" s="2" t="s">
        <v>34</v>
      </c>
      <c r="F4134" s="2">
        <v>11638.46</v>
      </c>
      <c r="G4134" s="2">
        <v>1396.62</v>
      </c>
      <c r="H4134" s="2">
        <v>10241.84</v>
      </c>
      <c r="I4134" s="2" t="s">
        <v>56</v>
      </c>
      <c r="J4134" s="4">
        <v>1.1363641689383941</v>
      </c>
      <c r="K4134" t="str">
        <f>_xlfn.XLOOKUP(D4134, dim_channels!A:A, dim_channels!C:C, "Not Found")</f>
        <v>OTA</v>
      </c>
      <c r="L4134" t="str">
        <f>_xlfn.XLOOKUP(D4134, dim_channels!A:A, dim_channels!B:B, "Not Found")</f>
        <v>Agoda</v>
      </c>
    </row>
    <row r="4135" spans="1:12" x14ac:dyDescent="0.2">
      <c r="A4135" s="3" t="s">
        <v>4571</v>
      </c>
      <c r="B4135" s="3" t="s">
        <v>679</v>
      </c>
      <c r="C4135" s="3" t="s">
        <v>634</v>
      </c>
      <c r="D4135" s="3" t="s">
        <v>52</v>
      </c>
      <c r="E4135" s="3" t="s">
        <v>34</v>
      </c>
      <c r="F4135" s="3">
        <v>2312.91</v>
      </c>
      <c r="G4135" s="3">
        <v>277.55</v>
      </c>
      <c r="H4135" s="3">
        <v>2035.36</v>
      </c>
      <c r="I4135" s="3" t="s">
        <v>41</v>
      </c>
      <c r="J4135" s="5">
        <v>1.136364083012342</v>
      </c>
      <c r="K4135" t="str">
        <f>_xlfn.XLOOKUP(D4135, dim_channels!A:A, dim_channels!C:C, "Not Found")</f>
        <v>OTA</v>
      </c>
      <c r="L4135" t="str">
        <f>_xlfn.XLOOKUP(D4135, dim_channels!A:A, dim_channels!B:B, "Not Found")</f>
        <v>Agoda</v>
      </c>
    </row>
    <row r="4136" spans="1:12" x14ac:dyDescent="0.2">
      <c r="A4136" s="2" t="s">
        <v>4572</v>
      </c>
      <c r="B4136" s="2" t="s">
        <v>178</v>
      </c>
      <c r="C4136" s="2" t="s">
        <v>368</v>
      </c>
      <c r="D4136" s="2" t="s">
        <v>33</v>
      </c>
      <c r="E4136" s="2" t="s">
        <v>28</v>
      </c>
      <c r="F4136" s="2">
        <v>12682.02</v>
      </c>
      <c r="G4136" s="2">
        <v>1902.3</v>
      </c>
      <c r="H4136" s="2">
        <v>10779.72</v>
      </c>
      <c r="I4136" s="2" t="s">
        <v>29</v>
      </c>
      <c r="J4136" s="4">
        <v>1.176470260823101</v>
      </c>
      <c r="K4136" t="str">
        <f>_xlfn.XLOOKUP(D4136, dim_channels!A:A, dim_channels!C:C, "Not Found")</f>
        <v>OTA</v>
      </c>
      <c r="L4136" t="str">
        <f>_xlfn.XLOOKUP(D4136, dim_channels!A:A, dim_channels!B:B, "Not Found")</f>
        <v>Booking.com</v>
      </c>
    </row>
    <row r="4137" spans="1:12" x14ac:dyDescent="0.2">
      <c r="A4137" s="3" t="s">
        <v>4573</v>
      </c>
      <c r="B4137" s="3" t="s">
        <v>136</v>
      </c>
      <c r="C4137" s="3" t="s">
        <v>574</v>
      </c>
      <c r="D4137" s="3" t="s">
        <v>45</v>
      </c>
      <c r="E4137" s="3" t="s">
        <v>89</v>
      </c>
      <c r="F4137" s="3">
        <v>5515.23</v>
      </c>
      <c r="G4137" s="3">
        <v>0</v>
      </c>
      <c r="H4137" s="3">
        <v>5515.23</v>
      </c>
      <c r="I4137" s="3" t="s">
        <v>56</v>
      </c>
      <c r="J4137" s="5">
        <v>1</v>
      </c>
      <c r="K4137" t="str">
        <f>_xlfn.XLOOKUP(D4137, dim_channels!A:A, dim_channels!C:C, "Not Found")</f>
        <v>Corporate</v>
      </c>
      <c r="L4137" t="str">
        <f>_xlfn.XLOOKUP(D4137, dim_channels!A:A, dim_channels!B:B, "Not Found")</f>
        <v>Corporate Direct</v>
      </c>
    </row>
    <row r="4138" spans="1:12" x14ac:dyDescent="0.2">
      <c r="A4138" s="2" t="s">
        <v>4574</v>
      </c>
      <c r="B4138" s="2" t="s">
        <v>787</v>
      </c>
      <c r="C4138" s="2" t="s">
        <v>98</v>
      </c>
      <c r="D4138" s="2" t="s">
        <v>52</v>
      </c>
      <c r="E4138" s="2" t="s">
        <v>60</v>
      </c>
      <c r="F4138" s="2">
        <v>3434.34</v>
      </c>
      <c r="G4138" s="2">
        <v>0</v>
      </c>
      <c r="H4138" s="2">
        <v>3434.34</v>
      </c>
      <c r="I4138" s="2" t="s">
        <v>29</v>
      </c>
      <c r="J4138" s="4">
        <v>1</v>
      </c>
      <c r="K4138" t="str">
        <f>_xlfn.XLOOKUP(D4138, dim_channels!A:A, dim_channels!C:C, "Not Found")</f>
        <v>OTA</v>
      </c>
      <c r="L4138" t="str">
        <f>_xlfn.XLOOKUP(D4138, dim_channels!A:A, dim_channels!B:B, "Not Found")</f>
        <v>Agoda</v>
      </c>
    </row>
    <row r="4139" spans="1:12" x14ac:dyDescent="0.2">
      <c r="A4139" s="3" t="s">
        <v>4575</v>
      </c>
      <c r="B4139" s="3" t="s">
        <v>564</v>
      </c>
      <c r="C4139" s="3" t="s">
        <v>430</v>
      </c>
      <c r="D4139" s="3" t="s">
        <v>52</v>
      </c>
      <c r="E4139" s="3" t="s">
        <v>34</v>
      </c>
      <c r="F4139" s="3">
        <v>5686.18</v>
      </c>
      <c r="G4139" s="3">
        <v>682.34</v>
      </c>
      <c r="H4139" s="3">
        <v>5003.84</v>
      </c>
      <c r="I4139" s="3" t="s">
        <v>29</v>
      </c>
      <c r="J4139" s="5">
        <v>1.1363632730063311</v>
      </c>
      <c r="K4139" t="str">
        <f>_xlfn.XLOOKUP(D4139, dim_channels!A:A, dim_channels!C:C, "Not Found")</f>
        <v>OTA</v>
      </c>
      <c r="L4139" t="str">
        <f>_xlfn.XLOOKUP(D4139, dim_channels!A:A, dim_channels!B:B, "Not Found")</f>
        <v>Agoda</v>
      </c>
    </row>
    <row r="4140" spans="1:12" x14ac:dyDescent="0.2">
      <c r="A4140" s="2" t="s">
        <v>4576</v>
      </c>
      <c r="B4140" s="2" t="s">
        <v>334</v>
      </c>
      <c r="C4140" s="2" t="s">
        <v>467</v>
      </c>
      <c r="D4140" s="2" t="s">
        <v>52</v>
      </c>
      <c r="E4140" s="2" t="s">
        <v>60</v>
      </c>
      <c r="F4140" s="2">
        <v>5955.93</v>
      </c>
      <c r="G4140" s="2">
        <v>0</v>
      </c>
      <c r="H4140" s="2">
        <v>5955.93</v>
      </c>
      <c r="I4140" s="2" t="s">
        <v>29</v>
      </c>
      <c r="J4140" s="4">
        <v>1</v>
      </c>
      <c r="K4140" t="str">
        <f>_xlfn.XLOOKUP(D4140, dim_channels!A:A, dim_channels!C:C, "Not Found")</f>
        <v>OTA</v>
      </c>
      <c r="L4140" t="str">
        <f>_xlfn.XLOOKUP(D4140, dim_channels!A:A, dim_channels!B:B, "Not Found")</f>
        <v>Agoda</v>
      </c>
    </row>
    <row r="4141" spans="1:12" x14ac:dyDescent="0.2">
      <c r="A4141" s="3" t="s">
        <v>4577</v>
      </c>
      <c r="B4141" s="3" t="s">
        <v>655</v>
      </c>
      <c r="C4141" s="3" t="s">
        <v>472</v>
      </c>
      <c r="D4141" s="3" t="s">
        <v>45</v>
      </c>
      <c r="E4141" s="3" t="s">
        <v>89</v>
      </c>
      <c r="F4141" s="3">
        <v>6847.83</v>
      </c>
      <c r="G4141" s="3">
        <v>0</v>
      </c>
      <c r="H4141" s="3">
        <v>6847.83</v>
      </c>
      <c r="I4141" s="3" t="s">
        <v>29</v>
      </c>
      <c r="J4141" s="5">
        <v>1</v>
      </c>
      <c r="K4141" t="str">
        <f>_xlfn.XLOOKUP(D4141, dim_channels!A:A, dim_channels!C:C, "Not Found")</f>
        <v>Corporate</v>
      </c>
      <c r="L4141" t="str">
        <f>_xlfn.XLOOKUP(D4141, dim_channels!A:A, dim_channels!B:B, "Not Found")</f>
        <v>Corporate Direct</v>
      </c>
    </row>
    <row r="4142" spans="1:12" x14ac:dyDescent="0.2">
      <c r="A4142" s="2" t="s">
        <v>4578</v>
      </c>
      <c r="B4142" s="2" t="s">
        <v>454</v>
      </c>
      <c r="C4142" s="2" t="s">
        <v>234</v>
      </c>
      <c r="D4142" s="2" t="s">
        <v>52</v>
      </c>
      <c r="E4142" s="2" t="s">
        <v>34</v>
      </c>
      <c r="F4142" s="2">
        <v>18992.009999999998</v>
      </c>
      <c r="G4142" s="2">
        <v>2279.04</v>
      </c>
      <c r="H4142" s="2">
        <v>16712.97</v>
      </c>
      <c r="I4142" s="2" t="s">
        <v>29</v>
      </c>
      <c r="J4142" s="4">
        <v>1.136363554772132</v>
      </c>
      <c r="K4142" t="str">
        <f>_xlfn.XLOOKUP(D4142, dim_channels!A:A, dim_channels!C:C, "Not Found")</f>
        <v>OTA</v>
      </c>
      <c r="L4142" t="str">
        <f>_xlfn.XLOOKUP(D4142, dim_channels!A:A, dim_channels!B:B, "Not Found")</f>
        <v>Agoda</v>
      </c>
    </row>
    <row r="4143" spans="1:12" x14ac:dyDescent="0.2">
      <c r="A4143" s="3" t="s">
        <v>4579</v>
      </c>
      <c r="B4143" s="3" t="s">
        <v>63</v>
      </c>
      <c r="C4143" s="3" t="s">
        <v>200</v>
      </c>
      <c r="D4143" s="3" t="s">
        <v>64</v>
      </c>
      <c r="E4143" s="3" t="s">
        <v>34</v>
      </c>
      <c r="F4143" s="3">
        <v>8359.35</v>
      </c>
      <c r="G4143" s="3">
        <v>0</v>
      </c>
      <c r="H4143" s="3">
        <v>8359.35</v>
      </c>
      <c r="I4143" s="3" t="s">
        <v>29</v>
      </c>
      <c r="J4143" s="5">
        <v>1</v>
      </c>
      <c r="K4143" t="str">
        <f>_xlfn.XLOOKUP(D4143, dim_channels!A:A, dim_channels!C:C, "Not Found")</f>
        <v>Direct</v>
      </c>
      <c r="L4143" t="str">
        <f>_xlfn.XLOOKUP(D4143, dim_channels!A:A, dim_channels!B:B, "Not Found")</f>
        <v>Direct Website</v>
      </c>
    </row>
    <row r="4144" spans="1:12" x14ac:dyDescent="0.2">
      <c r="A4144" s="2" t="s">
        <v>4580</v>
      </c>
      <c r="B4144" s="2" t="s">
        <v>482</v>
      </c>
      <c r="C4144" s="2" t="s">
        <v>498</v>
      </c>
      <c r="D4144" s="2" t="s">
        <v>45</v>
      </c>
      <c r="E4144" s="2" t="s">
        <v>46</v>
      </c>
      <c r="F4144" s="2">
        <v>2868.87</v>
      </c>
      <c r="G4144" s="2">
        <v>143.44</v>
      </c>
      <c r="H4144" s="2">
        <v>2725.43</v>
      </c>
      <c r="I4144" s="2" t="s">
        <v>29</v>
      </c>
      <c r="J4144" s="4">
        <v>1.052630227156816</v>
      </c>
      <c r="K4144" t="str">
        <f>_xlfn.XLOOKUP(D4144, dim_channels!A:A, dim_channels!C:C, "Not Found")</f>
        <v>Corporate</v>
      </c>
      <c r="L4144" t="str">
        <f>_xlfn.XLOOKUP(D4144, dim_channels!A:A, dim_channels!B:B, "Not Found")</f>
        <v>Corporate Direct</v>
      </c>
    </row>
    <row r="4145" spans="1:12" x14ac:dyDescent="0.2">
      <c r="A4145" s="3" t="s">
        <v>4581</v>
      </c>
      <c r="B4145" s="3" t="s">
        <v>348</v>
      </c>
      <c r="C4145" s="3" t="s">
        <v>98</v>
      </c>
      <c r="D4145" s="3" t="s">
        <v>45</v>
      </c>
      <c r="E4145" s="3" t="s">
        <v>46</v>
      </c>
      <c r="F4145" s="3">
        <v>2733.31</v>
      </c>
      <c r="G4145" s="3">
        <v>136.66999999999999</v>
      </c>
      <c r="H4145" s="3">
        <v>2596.64</v>
      </c>
      <c r="I4145" s="3" t="s">
        <v>29</v>
      </c>
      <c r="J4145" s="5">
        <v>1.05263340316717</v>
      </c>
      <c r="K4145" t="str">
        <f>_xlfn.XLOOKUP(D4145, dim_channels!A:A, dim_channels!C:C, "Not Found")</f>
        <v>Corporate</v>
      </c>
      <c r="L4145" t="str">
        <f>_xlfn.XLOOKUP(D4145, dim_channels!A:A, dim_channels!B:B, "Not Found")</f>
        <v>Corporate Direct</v>
      </c>
    </row>
    <row r="4146" spans="1:12" x14ac:dyDescent="0.2">
      <c r="A4146" s="2" t="s">
        <v>4582</v>
      </c>
      <c r="B4146" s="2" t="s">
        <v>557</v>
      </c>
      <c r="C4146" s="2" t="s">
        <v>557</v>
      </c>
      <c r="D4146" s="2" t="s">
        <v>45</v>
      </c>
      <c r="E4146" s="2" t="s">
        <v>46</v>
      </c>
      <c r="F4146" s="2">
        <v>5781.13</v>
      </c>
      <c r="G4146" s="2">
        <v>289.06</v>
      </c>
      <c r="H4146" s="2">
        <v>5492.07</v>
      </c>
      <c r="I4146" s="2" t="s">
        <v>29</v>
      </c>
      <c r="J4146" s="4">
        <v>1.0526322497710341</v>
      </c>
      <c r="K4146" t="str">
        <f>_xlfn.XLOOKUP(D4146, dim_channels!A:A, dim_channels!C:C, "Not Found")</f>
        <v>Corporate</v>
      </c>
      <c r="L4146" t="str">
        <f>_xlfn.XLOOKUP(D4146, dim_channels!A:A, dim_channels!B:B, "Not Found")</f>
        <v>Corporate Direct</v>
      </c>
    </row>
    <row r="4147" spans="1:12" x14ac:dyDescent="0.2">
      <c r="A4147" s="3" t="s">
        <v>4583</v>
      </c>
      <c r="B4147" s="3" t="s">
        <v>189</v>
      </c>
      <c r="C4147" s="3" t="s">
        <v>644</v>
      </c>
      <c r="D4147" s="3" t="s">
        <v>33</v>
      </c>
      <c r="E4147" s="3" t="s">
        <v>34</v>
      </c>
      <c r="F4147" s="3">
        <v>5125.25</v>
      </c>
      <c r="G4147" s="3">
        <v>768.79</v>
      </c>
      <c r="H4147" s="3">
        <v>4356.46</v>
      </c>
      <c r="I4147" s="3" t="s">
        <v>41</v>
      </c>
      <c r="J4147" s="5">
        <v>1.176471263365209</v>
      </c>
      <c r="K4147" t="str">
        <f>_xlfn.XLOOKUP(D4147, dim_channels!A:A, dim_channels!C:C, "Not Found")</f>
        <v>OTA</v>
      </c>
      <c r="L4147" t="str">
        <f>_xlfn.XLOOKUP(D4147, dim_channels!A:A, dim_channels!B:B, "Not Found")</f>
        <v>Booking.com</v>
      </c>
    </row>
    <row r="4148" spans="1:12" x14ac:dyDescent="0.2">
      <c r="A4148" s="2" t="s">
        <v>4584</v>
      </c>
      <c r="B4148" s="2" t="s">
        <v>986</v>
      </c>
      <c r="C4148" s="2" t="s">
        <v>112</v>
      </c>
      <c r="D4148" s="2" t="s">
        <v>33</v>
      </c>
      <c r="E4148" s="2" t="s">
        <v>60</v>
      </c>
      <c r="F4148" s="2">
        <v>6389.44</v>
      </c>
      <c r="G4148" s="2">
        <v>0</v>
      </c>
      <c r="H4148" s="2">
        <v>6389.44</v>
      </c>
      <c r="I4148" s="2" t="s">
        <v>41</v>
      </c>
      <c r="J4148" s="4">
        <v>1</v>
      </c>
      <c r="K4148" t="str">
        <f>_xlfn.XLOOKUP(D4148, dim_channels!A:A, dim_channels!C:C, "Not Found")</f>
        <v>OTA</v>
      </c>
      <c r="L4148" t="str">
        <f>_xlfn.XLOOKUP(D4148, dim_channels!A:A, dim_channels!B:B, "Not Found")</f>
        <v>Booking.com</v>
      </c>
    </row>
    <row r="4149" spans="1:12" x14ac:dyDescent="0.2">
      <c r="A4149" s="3" t="s">
        <v>4585</v>
      </c>
      <c r="B4149" s="3" t="s">
        <v>155</v>
      </c>
      <c r="C4149" s="3" t="s">
        <v>62</v>
      </c>
      <c r="D4149" s="3" t="s">
        <v>52</v>
      </c>
      <c r="E4149" s="3" t="s">
        <v>60</v>
      </c>
      <c r="F4149" s="3">
        <v>6520.39</v>
      </c>
      <c r="G4149" s="3">
        <v>0</v>
      </c>
      <c r="H4149" s="3">
        <v>6520.39</v>
      </c>
      <c r="I4149" s="3" t="s">
        <v>41</v>
      </c>
      <c r="J4149" s="5">
        <v>1</v>
      </c>
      <c r="K4149" t="str">
        <f>_xlfn.XLOOKUP(D4149, dim_channels!A:A, dim_channels!C:C, "Not Found")</f>
        <v>OTA</v>
      </c>
      <c r="L4149" t="str">
        <f>_xlfn.XLOOKUP(D4149, dim_channels!A:A, dim_channels!B:B, "Not Found")</f>
        <v>Agoda</v>
      </c>
    </row>
    <row r="4150" spans="1:12" x14ac:dyDescent="0.2">
      <c r="A4150" s="2" t="s">
        <v>4586</v>
      </c>
      <c r="B4150" s="2" t="s">
        <v>106</v>
      </c>
      <c r="C4150" s="2" t="s">
        <v>317</v>
      </c>
      <c r="D4150" s="2" t="s">
        <v>27</v>
      </c>
      <c r="E4150" s="2" t="s">
        <v>28</v>
      </c>
      <c r="F4150" s="2">
        <v>6033.27</v>
      </c>
      <c r="G4150" s="2">
        <v>1085.99</v>
      </c>
      <c r="H4150" s="2">
        <v>4947.28</v>
      </c>
      <c r="I4150" s="2" t="s">
        <v>29</v>
      </c>
      <c r="J4150" s="4">
        <v>1.2195125402241229</v>
      </c>
      <c r="K4150" t="str">
        <f>_xlfn.XLOOKUP(D4150, dim_channels!A:A, dim_channels!C:C, "Not Found")</f>
        <v>OTA</v>
      </c>
      <c r="L4150" t="str">
        <f>_xlfn.XLOOKUP(D4150, dim_channels!A:A, dim_channels!B:B, "Not Found")</f>
        <v>Expedia</v>
      </c>
    </row>
    <row r="4151" spans="1:12" x14ac:dyDescent="0.2">
      <c r="A4151" s="3" t="s">
        <v>4587</v>
      </c>
      <c r="B4151" s="3" t="s">
        <v>164</v>
      </c>
      <c r="C4151" s="3" t="s">
        <v>612</v>
      </c>
      <c r="D4151" s="3" t="s">
        <v>52</v>
      </c>
      <c r="E4151" s="3" t="s">
        <v>34</v>
      </c>
      <c r="F4151" s="3">
        <v>11334.67</v>
      </c>
      <c r="G4151" s="3">
        <v>1360.16</v>
      </c>
      <c r="H4151" s="3">
        <v>9974.51</v>
      </c>
      <c r="I4151" s="3" t="s">
        <v>29</v>
      </c>
      <c r="J4151" s="5">
        <v>1.136363590792931</v>
      </c>
      <c r="K4151" t="str">
        <f>_xlfn.XLOOKUP(D4151, dim_channels!A:A, dim_channels!C:C, "Not Found")</f>
        <v>OTA</v>
      </c>
      <c r="L4151" t="str">
        <f>_xlfn.XLOOKUP(D4151, dim_channels!A:A, dim_channels!B:B, "Not Found")</f>
        <v>Agoda</v>
      </c>
    </row>
    <row r="4152" spans="1:12" x14ac:dyDescent="0.2">
      <c r="A4152" s="2" t="s">
        <v>4588</v>
      </c>
      <c r="B4152" s="2" t="s">
        <v>353</v>
      </c>
      <c r="C4152" s="2" t="s">
        <v>487</v>
      </c>
      <c r="D4152" s="2" t="s">
        <v>27</v>
      </c>
      <c r="E4152" s="2" t="s">
        <v>60</v>
      </c>
      <c r="F4152" s="2">
        <v>6018.85</v>
      </c>
      <c r="G4152" s="2">
        <v>0</v>
      </c>
      <c r="H4152" s="2">
        <v>6018.85</v>
      </c>
      <c r="I4152" s="2" t="s">
        <v>29</v>
      </c>
      <c r="J4152" s="4">
        <v>1</v>
      </c>
      <c r="K4152" t="str">
        <f>_xlfn.XLOOKUP(D4152, dim_channels!A:A, dim_channels!C:C, "Not Found")</f>
        <v>OTA</v>
      </c>
      <c r="L4152" t="str">
        <f>_xlfn.XLOOKUP(D4152, dim_channels!A:A, dim_channels!B:B, "Not Found")</f>
        <v>Expedia</v>
      </c>
    </row>
    <row r="4153" spans="1:12" x14ac:dyDescent="0.2">
      <c r="A4153" s="3" t="s">
        <v>4589</v>
      </c>
      <c r="B4153" s="3" t="s">
        <v>403</v>
      </c>
      <c r="C4153" s="3" t="s">
        <v>449</v>
      </c>
      <c r="D4153" s="3" t="s">
        <v>33</v>
      </c>
      <c r="E4153" s="3" t="s">
        <v>34</v>
      </c>
      <c r="F4153" s="3">
        <v>2823.95</v>
      </c>
      <c r="G4153" s="3">
        <v>423.59</v>
      </c>
      <c r="H4153" s="3">
        <v>2400.36</v>
      </c>
      <c r="I4153" s="3" t="s">
        <v>56</v>
      </c>
      <c r="J4153" s="5">
        <v>1.176469362928894</v>
      </c>
      <c r="K4153" t="str">
        <f>_xlfn.XLOOKUP(D4153, dim_channels!A:A, dim_channels!C:C, "Not Found")</f>
        <v>OTA</v>
      </c>
      <c r="L4153" t="str">
        <f>_xlfn.XLOOKUP(D4153, dim_channels!A:A, dim_channels!B:B, "Not Found")</f>
        <v>Booking.com</v>
      </c>
    </row>
    <row r="4154" spans="1:12" x14ac:dyDescent="0.2">
      <c r="A4154" s="2" t="s">
        <v>4590</v>
      </c>
      <c r="B4154" s="2" t="s">
        <v>72</v>
      </c>
      <c r="C4154" s="2" t="s">
        <v>109</v>
      </c>
      <c r="D4154" s="2" t="s">
        <v>33</v>
      </c>
      <c r="E4154" s="2" t="s">
        <v>28</v>
      </c>
      <c r="F4154" s="2">
        <v>14330.64</v>
      </c>
      <c r="G4154" s="2">
        <v>2149.6</v>
      </c>
      <c r="H4154" s="2">
        <v>12181.04</v>
      </c>
      <c r="I4154" s="2" t="s">
        <v>41</v>
      </c>
      <c r="J4154" s="4">
        <v>1.1764709745637481</v>
      </c>
      <c r="K4154" t="str">
        <f>_xlfn.XLOOKUP(D4154, dim_channels!A:A, dim_channels!C:C, "Not Found")</f>
        <v>OTA</v>
      </c>
      <c r="L4154" t="str">
        <f>_xlfn.XLOOKUP(D4154, dim_channels!A:A, dim_channels!B:B, "Not Found")</f>
        <v>Booking.com</v>
      </c>
    </row>
    <row r="4155" spans="1:12" x14ac:dyDescent="0.2">
      <c r="A4155" s="3" t="s">
        <v>4591</v>
      </c>
      <c r="B4155" s="3" t="s">
        <v>505</v>
      </c>
      <c r="C4155" s="3" t="s">
        <v>472</v>
      </c>
      <c r="D4155" s="3" t="s">
        <v>114</v>
      </c>
      <c r="E4155" s="3" t="s">
        <v>46</v>
      </c>
      <c r="F4155" s="3">
        <v>16103.17</v>
      </c>
      <c r="G4155" s="3">
        <v>1610.32</v>
      </c>
      <c r="H4155" s="3">
        <v>14492.85</v>
      </c>
      <c r="I4155" s="3" t="s">
        <v>29</v>
      </c>
      <c r="J4155" s="5">
        <v>1.1111113411095821</v>
      </c>
      <c r="K4155" t="str">
        <f>_xlfn.XLOOKUP(D4155, dim_channels!A:A, dim_channels!C:C, "Not Found")</f>
        <v>Offline</v>
      </c>
      <c r="L4155" t="str">
        <f>_xlfn.XLOOKUP(D4155, dim_channels!A:A, dim_channels!B:B, "Not Found")</f>
        <v>Travel Agency</v>
      </c>
    </row>
    <row r="4156" spans="1:12" x14ac:dyDescent="0.2">
      <c r="A4156" s="2" t="s">
        <v>4592</v>
      </c>
      <c r="B4156" s="2" t="s">
        <v>448</v>
      </c>
      <c r="C4156" s="2" t="s">
        <v>232</v>
      </c>
      <c r="D4156" s="2" t="s">
        <v>52</v>
      </c>
      <c r="E4156" s="2" t="s">
        <v>60</v>
      </c>
      <c r="F4156" s="2">
        <v>4220.12</v>
      </c>
      <c r="G4156" s="2">
        <v>0</v>
      </c>
      <c r="H4156" s="2">
        <v>4220.12</v>
      </c>
      <c r="I4156" s="2" t="s">
        <v>29</v>
      </c>
      <c r="J4156" s="4">
        <v>1</v>
      </c>
      <c r="K4156" t="str">
        <f>_xlfn.XLOOKUP(D4156, dim_channels!A:A, dim_channels!C:C, "Not Found")</f>
        <v>OTA</v>
      </c>
      <c r="L4156" t="str">
        <f>_xlfn.XLOOKUP(D4156, dim_channels!A:A, dim_channels!B:B, "Not Found")</f>
        <v>Agoda</v>
      </c>
    </row>
    <row r="4157" spans="1:12" x14ac:dyDescent="0.2">
      <c r="A4157" s="3" t="s">
        <v>4593</v>
      </c>
      <c r="B4157" s="3" t="s">
        <v>754</v>
      </c>
      <c r="C4157" s="3" t="s">
        <v>452</v>
      </c>
      <c r="D4157" s="3" t="s">
        <v>33</v>
      </c>
      <c r="E4157" s="3" t="s">
        <v>60</v>
      </c>
      <c r="F4157" s="3">
        <v>14565.68</v>
      </c>
      <c r="G4157" s="3">
        <v>0</v>
      </c>
      <c r="H4157" s="3">
        <v>14565.68</v>
      </c>
      <c r="I4157" s="3" t="s">
        <v>41</v>
      </c>
      <c r="J4157" s="5">
        <v>1</v>
      </c>
      <c r="K4157" t="str">
        <f>_xlfn.XLOOKUP(D4157, dim_channels!A:A, dim_channels!C:C, "Not Found")</f>
        <v>OTA</v>
      </c>
      <c r="L4157" t="str">
        <f>_xlfn.XLOOKUP(D4157, dim_channels!A:A, dim_channels!B:B, "Not Found")</f>
        <v>Booking.com</v>
      </c>
    </row>
    <row r="4158" spans="1:12" x14ac:dyDescent="0.2">
      <c r="A4158" s="2" t="s">
        <v>4594</v>
      </c>
      <c r="B4158" s="2" t="s">
        <v>497</v>
      </c>
      <c r="C4158" s="2" t="s">
        <v>794</v>
      </c>
      <c r="D4158" s="2" t="s">
        <v>33</v>
      </c>
      <c r="E4158" s="2" t="s">
        <v>60</v>
      </c>
      <c r="F4158" s="2">
        <v>2469.2399999999998</v>
      </c>
      <c r="G4158" s="2">
        <v>0</v>
      </c>
      <c r="H4158" s="2">
        <v>2469.2399999999998</v>
      </c>
      <c r="I4158" s="2" t="s">
        <v>29</v>
      </c>
      <c r="J4158" s="4">
        <v>1</v>
      </c>
      <c r="K4158" t="str">
        <f>_xlfn.XLOOKUP(D4158, dim_channels!A:A, dim_channels!C:C, "Not Found")</f>
        <v>OTA</v>
      </c>
      <c r="L4158" t="str">
        <f>_xlfn.XLOOKUP(D4158, dim_channels!A:A, dim_channels!B:B, "Not Found")</f>
        <v>Booking.com</v>
      </c>
    </row>
    <row r="4159" spans="1:12" x14ac:dyDescent="0.2">
      <c r="A4159" s="3" t="s">
        <v>4595</v>
      </c>
      <c r="B4159" s="3" t="s">
        <v>151</v>
      </c>
      <c r="C4159" s="3" t="s">
        <v>441</v>
      </c>
      <c r="D4159" s="3" t="s">
        <v>33</v>
      </c>
      <c r="E4159" s="3" t="s">
        <v>34</v>
      </c>
      <c r="F4159" s="3">
        <v>2313.71</v>
      </c>
      <c r="G4159" s="3">
        <v>347.06</v>
      </c>
      <c r="H4159" s="3">
        <v>1966.65</v>
      </c>
      <c r="I4159" s="3" t="s">
        <v>29</v>
      </c>
      <c r="J4159" s="5">
        <v>1.1764726819718809</v>
      </c>
      <c r="K4159" t="str">
        <f>_xlfn.XLOOKUP(D4159, dim_channels!A:A, dim_channels!C:C, "Not Found")</f>
        <v>OTA</v>
      </c>
      <c r="L4159" t="str">
        <f>_xlfn.XLOOKUP(D4159, dim_channels!A:A, dim_channels!B:B, "Not Found")</f>
        <v>Booking.com</v>
      </c>
    </row>
    <row r="4160" spans="1:12" x14ac:dyDescent="0.2">
      <c r="A4160" s="2" t="s">
        <v>4596</v>
      </c>
      <c r="B4160" s="2" t="s">
        <v>335</v>
      </c>
      <c r="C4160" s="2" t="s">
        <v>164</v>
      </c>
      <c r="D4160" s="2" t="s">
        <v>27</v>
      </c>
      <c r="E4160" s="2" t="s">
        <v>60</v>
      </c>
      <c r="F4160" s="2">
        <v>8554.59</v>
      </c>
      <c r="G4160" s="2">
        <v>0</v>
      </c>
      <c r="H4160" s="2">
        <v>8554.59</v>
      </c>
      <c r="I4160" s="2" t="s">
        <v>29</v>
      </c>
      <c r="J4160" s="4">
        <v>1</v>
      </c>
      <c r="K4160" t="str">
        <f>_xlfn.XLOOKUP(D4160, dim_channels!A:A, dim_channels!C:C, "Not Found")</f>
        <v>OTA</v>
      </c>
      <c r="L4160" t="str">
        <f>_xlfn.XLOOKUP(D4160, dim_channels!A:A, dim_channels!B:B, "Not Found")</f>
        <v>Expedia</v>
      </c>
    </row>
    <row r="4161" spans="1:12" x14ac:dyDescent="0.2">
      <c r="A4161" s="3" t="s">
        <v>4597</v>
      </c>
      <c r="B4161" s="3" t="s">
        <v>557</v>
      </c>
      <c r="C4161" s="3" t="s">
        <v>649</v>
      </c>
      <c r="D4161" s="3" t="s">
        <v>64</v>
      </c>
      <c r="E4161" s="3" t="s">
        <v>28</v>
      </c>
      <c r="F4161" s="3">
        <v>13206.61</v>
      </c>
      <c r="G4161" s="3">
        <v>0</v>
      </c>
      <c r="H4161" s="3">
        <v>13206.61</v>
      </c>
      <c r="I4161" s="3" t="s">
        <v>29</v>
      </c>
      <c r="J4161" s="5">
        <v>1</v>
      </c>
      <c r="K4161" t="str">
        <f>_xlfn.XLOOKUP(D4161, dim_channels!A:A, dim_channels!C:C, "Not Found")</f>
        <v>Direct</v>
      </c>
      <c r="L4161" t="str">
        <f>_xlfn.XLOOKUP(D4161, dim_channels!A:A, dim_channels!B:B, "Not Found")</f>
        <v>Direct Website</v>
      </c>
    </row>
    <row r="4162" spans="1:12" x14ac:dyDescent="0.2">
      <c r="A4162" s="2" t="s">
        <v>4598</v>
      </c>
      <c r="B4162" s="2" t="s">
        <v>322</v>
      </c>
      <c r="C4162" s="2" t="s">
        <v>824</v>
      </c>
      <c r="D4162" s="2" t="s">
        <v>27</v>
      </c>
      <c r="E4162" s="2" t="s">
        <v>28</v>
      </c>
      <c r="F4162" s="2">
        <v>3604.14</v>
      </c>
      <c r="G4162" s="2">
        <v>648.75</v>
      </c>
      <c r="H4162" s="2">
        <v>2955.39</v>
      </c>
      <c r="I4162" s="2" t="s">
        <v>56</v>
      </c>
      <c r="J4162" s="4">
        <v>1.219514175794058</v>
      </c>
      <c r="K4162" t="str">
        <f>_xlfn.XLOOKUP(D4162, dim_channels!A:A, dim_channels!C:C, "Not Found")</f>
        <v>OTA</v>
      </c>
      <c r="L4162" t="str">
        <f>_xlfn.XLOOKUP(D4162, dim_channels!A:A, dim_channels!B:B, "Not Found")</f>
        <v>Expedia</v>
      </c>
    </row>
    <row r="4163" spans="1:12" x14ac:dyDescent="0.2">
      <c r="A4163" s="3" t="s">
        <v>4599</v>
      </c>
      <c r="B4163" s="3" t="s">
        <v>297</v>
      </c>
      <c r="C4163" s="3" t="s">
        <v>401</v>
      </c>
      <c r="D4163" s="3" t="s">
        <v>33</v>
      </c>
      <c r="E4163" s="3" t="s">
        <v>34</v>
      </c>
      <c r="F4163" s="3">
        <v>5550.96</v>
      </c>
      <c r="G4163" s="3">
        <v>832.64</v>
      </c>
      <c r="H4163" s="3">
        <v>4718.32</v>
      </c>
      <c r="I4163" s="3" t="s">
        <v>41</v>
      </c>
      <c r="J4163" s="5">
        <v>1.176469590871327</v>
      </c>
      <c r="K4163" t="str">
        <f>_xlfn.XLOOKUP(D4163, dim_channels!A:A, dim_channels!C:C, "Not Found")</f>
        <v>OTA</v>
      </c>
      <c r="L4163" t="str">
        <f>_xlfn.XLOOKUP(D4163, dim_channels!A:A, dim_channels!B:B, "Not Found")</f>
        <v>Booking.com</v>
      </c>
    </row>
    <row r="4164" spans="1:12" x14ac:dyDescent="0.2">
      <c r="A4164" s="2" t="s">
        <v>4600</v>
      </c>
      <c r="B4164" s="2" t="s">
        <v>343</v>
      </c>
      <c r="C4164" s="2" t="s">
        <v>484</v>
      </c>
      <c r="D4164" s="2" t="s">
        <v>33</v>
      </c>
      <c r="E4164" s="2" t="s">
        <v>28</v>
      </c>
      <c r="F4164" s="2">
        <v>2163.42</v>
      </c>
      <c r="G4164" s="2">
        <v>324.51</v>
      </c>
      <c r="H4164" s="2">
        <v>1838.91</v>
      </c>
      <c r="I4164" s="2" t="s">
        <v>56</v>
      </c>
      <c r="J4164" s="4">
        <v>1.1764686689397521</v>
      </c>
      <c r="K4164" t="str">
        <f>_xlfn.XLOOKUP(D4164, dim_channels!A:A, dim_channels!C:C, "Not Found")</f>
        <v>OTA</v>
      </c>
      <c r="L4164" t="str">
        <f>_xlfn.XLOOKUP(D4164, dim_channels!A:A, dim_channels!B:B, "Not Found")</f>
        <v>Booking.com</v>
      </c>
    </row>
    <row r="4165" spans="1:12" x14ac:dyDescent="0.2">
      <c r="A4165" s="3" t="s">
        <v>4601</v>
      </c>
      <c r="B4165" s="3" t="s">
        <v>126</v>
      </c>
      <c r="C4165" s="3" t="s">
        <v>222</v>
      </c>
      <c r="D4165" s="3" t="s">
        <v>45</v>
      </c>
      <c r="E4165" s="3" t="s">
        <v>46</v>
      </c>
      <c r="F4165" s="3">
        <v>7944.44</v>
      </c>
      <c r="G4165" s="3">
        <v>397.22</v>
      </c>
      <c r="H4165" s="3">
        <v>7547.22</v>
      </c>
      <c r="I4165" s="3" t="s">
        <v>29</v>
      </c>
      <c r="J4165" s="5">
        <v>1.052631300001855</v>
      </c>
      <c r="K4165" t="str">
        <f>_xlfn.XLOOKUP(D4165, dim_channels!A:A, dim_channels!C:C, "Not Found")</f>
        <v>Corporate</v>
      </c>
      <c r="L4165" t="str">
        <f>_xlfn.XLOOKUP(D4165, dim_channels!A:A, dim_channels!B:B, "Not Found")</f>
        <v>Corporate Direct</v>
      </c>
    </row>
    <row r="4166" spans="1:12" x14ac:dyDescent="0.2">
      <c r="A4166" s="2" t="s">
        <v>4602</v>
      </c>
      <c r="B4166" s="2" t="s">
        <v>187</v>
      </c>
      <c r="C4166" s="2" t="s">
        <v>283</v>
      </c>
      <c r="D4166" s="2" t="s">
        <v>52</v>
      </c>
      <c r="E4166" s="2" t="s">
        <v>60</v>
      </c>
      <c r="F4166" s="2">
        <v>6530.78</v>
      </c>
      <c r="G4166" s="2">
        <v>0</v>
      </c>
      <c r="H4166" s="2">
        <v>6530.78</v>
      </c>
      <c r="I4166" s="2" t="s">
        <v>56</v>
      </c>
      <c r="J4166" s="4">
        <v>1</v>
      </c>
      <c r="K4166" t="str">
        <f>_xlfn.XLOOKUP(D4166, dim_channels!A:A, dim_channels!C:C, "Not Found")</f>
        <v>OTA</v>
      </c>
      <c r="L4166" t="str">
        <f>_xlfn.XLOOKUP(D4166, dim_channels!A:A, dim_channels!B:B, "Not Found")</f>
        <v>Agoda</v>
      </c>
    </row>
    <row r="4167" spans="1:12" x14ac:dyDescent="0.2">
      <c r="A4167" s="3" t="s">
        <v>4603</v>
      </c>
      <c r="B4167" s="3" t="s">
        <v>570</v>
      </c>
      <c r="C4167" s="3" t="s">
        <v>904</v>
      </c>
      <c r="D4167" s="3" t="s">
        <v>114</v>
      </c>
      <c r="E4167" s="3" t="s">
        <v>115</v>
      </c>
      <c r="F4167" s="3">
        <v>20291.52</v>
      </c>
      <c r="G4167" s="3">
        <v>2029.15</v>
      </c>
      <c r="H4167" s="3">
        <v>18262.37</v>
      </c>
      <c r="I4167" s="3" t="s">
        <v>29</v>
      </c>
      <c r="J4167" s="5">
        <v>1.111110989427988</v>
      </c>
      <c r="K4167" t="str">
        <f>_xlfn.XLOOKUP(D4167, dim_channels!A:A, dim_channels!C:C, "Not Found")</f>
        <v>Offline</v>
      </c>
      <c r="L4167" t="str">
        <f>_xlfn.XLOOKUP(D4167, dim_channels!A:A, dim_channels!B:B, "Not Found")</f>
        <v>Travel Agency</v>
      </c>
    </row>
    <row r="4168" spans="1:12" x14ac:dyDescent="0.2">
      <c r="A4168" s="2" t="s">
        <v>4604</v>
      </c>
      <c r="B4168" s="2" t="s">
        <v>1072</v>
      </c>
      <c r="C4168" s="2" t="s">
        <v>51</v>
      </c>
      <c r="D4168" s="2" t="s">
        <v>33</v>
      </c>
      <c r="E4168" s="2" t="s">
        <v>60</v>
      </c>
      <c r="F4168" s="2">
        <v>2937.12</v>
      </c>
      <c r="G4168" s="2">
        <v>0</v>
      </c>
      <c r="H4168" s="2">
        <v>2937.12</v>
      </c>
      <c r="I4168" s="2" t="s">
        <v>29</v>
      </c>
      <c r="J4168" s="4">
        <v>1</v>
      </c>
      <c r="K4168" t="str">
        <f>_xlfn.XLOOKUP(D4168, dim_channels!A:A, dim_channels!C:C, "Not Found")</f>
        <v>OTA</v>
      </c>
      <c r="L4168" t="str">
        <f>_xlfn.XLOOKUP(D4168, dim_channels!A:A, dim_channels!B:B, "Not Found")</f>
        <v>Booking.com</v>
      </c>
    </row>
    <row r="4169" spans="1:12" x14ac:dyDescent="0.2">
      <c r="A4169" s="3" t="s">
        <v>4605</v>
      </c>
      <c r="B4169" s="3" t="s">
        <v>359</v>
      </c>
      <c r="C4169" s="3" t="s">
        <v>595</v>
      </c>
      <c r="D4169" s="3" t="s">
        <v>64</v>
      </c>
      <c r="E4169" s="3" t="s">
        <v>28</v>
      </c>
      <c r="F4169" s="3">
        <v>11412.54</v>
      </c>
      <c r="G4169" s="3">
        <v>0</v>
      </c>
      <c r="H4169" s="3">
        <v>11412.54</v>
      </c>
      <c r="I4169" s="3" t="s">
        <v>29</v>
      </c>
      <c r="J4169" s="5">
        <v>1</v>
      </c>
      <c r="K4169" t="str">
        <f>_xlfn.XLOOKUP(D4169, dim_channels!A:A, dim_channels!C:C, "Not Found")</f>
        <v>Direct</v>
      </c>
      <c r="L4169" t="str">
        <f>_xlfn.XLOOKUP(D4169, dim_channels!A:A, dim_channels!B:B, "Not Found")</f>
        <v>Direct Website</v>
      </c>
    </row>
    <row r="4170" spans="1:12" x14ac:dyDescent="0.2">
      <c r="A4170" s="2" t="s">
        <v>4606</v>
      </c>
      <c r="B4170" s="2" t="s">
        <v>705</v>
      </c>
      <c r="C4170" s="2" t="s">
        <v>167</v>
      </c>
      <c r="D4170" s="2" t="s">
        <v>45</v>
      </c>
      <c r="E4170" s="2" t="s">
        <v>46</v>
      </c>
      <c r="F4170" s="2">
        <v>6408.56</v>
      </c>
      <c r="G4170" s="2">
        <v>320.43</v>
      </c>
      <c r="H4170" s="2">
        <v>6088.13</v>
      </c>
      <c r="I4170" s="2" t="s">
        <v>29</v>
      </c>
      <c r="J4170" s="4">
        <v>1.052631924745365</v>
      </c>
      <c r="K4170" t="str">
        <f>_xlfn.XLOOKUP(D4170, dim_channels!A:A, dim_channels!C:C, "Not Found")</f>
        <v>Corporate</v>
      </c>
      <c r="L4170" t="str">
        <f>_xlfn.XLOOKUP(D4170, dim_channels!A:A, dim_channels!B:B, "Not Found")</f>
        <v>Corporate Direct</v>
      </c>
    </row>
    <row r="4171" spans="1:12" x14ac:dyDescent="0.2">
      <c r="A4171" s="3" t="s">
        <v>4607</v>
      </c>
      <c r="B4171" s="3" t="s">
        <v>153</v>
      </c>
      <c r="C4171" s="3" t="s">
        <v>123</v>
      </c>
      <c r="D4171" s="3" t="s">
        <v>52</v>
      </c>
      <c r="E4171" s="3" t="s">
        <v>60</v>
      </c>
      <c r="F4171" s="3">
        <v>5782.13</v>
      </c>
      <c r="G4171" s="3">
        <v>0</v>
      </c>
      <c r="H4171" s="3">
        <v>5782.13</v>
      </c>
      <c r="I4171" s="3" t="s">
        <v>29</v>
      </c>
      <c r="J4171" s="5">
        <v>1</v>
      </c>
      <c r="K4171" t="str">
        <f>_xlfn.XLOOKUP(D4171, dim_channels!A:A, dim_channels!C:C, "Not Found")</f>
        <v>OTA</v>
      </c>
      <c r="L4171" t="str">
        <f>_xlfn.XLOOKUP(D4171, dim_channels!A:A, dim_channels!B:B, "Not Found")</f>
        <v>Agoda</v>
      </c>
    </row>
    <row r="4172" spans="1:12" x14ac:dyDescent="0.2">
      <c r="A4172" s="2" t="s">
        <v>4608</v>
      </c>
      <c r="B4172" s="2" t="s">
        <v>176</v>
      </c>
      <c r="C4172" s="2" t="s">
        <v>269</v>
      </c>
      <c r="D4172" s="2" t="s">
        <v>64</v>
      </c>
      <c r="E4172" s="2" t="s">
        <v>34</v>
      </c>
      <c r="F4172" s="2">
        <v>14884.5</v>
      </c>
      <c r="G4172" s="2">
        <v>0</v>
      </c>
      <c r="H4172" s="2">
        <v>14884.5</v>
      </c>
      <c r="I4172" s="2" t="s">
        <v>29</v>
      </c>
      <c r="J4172" s="4">
        <v>1</v>
      </c>
      <c r="K4172" t="str">
        <f>_xlfn.XLOOKUP(D4172, dim_channels!A:A, dim_channels!C:C, "Not Found")</f>
        <v>Direct</v>
      </c>
      <c r="L4172" t="str">
        <f>_xlfn.XLOOKUP(D4172, dim_channels!A:A, dim_channels!B:B, "Not Found")</f>
        <v>Direct Website</v>
      </c>
    </row>
    <row r="4173" spans="1:12" x14ac:dyDescent="0.2">
      <c r="A4173" s="3" t="s">
        <v>4609</v>
      </c>
      <c r="B4173" s="3" t="s">
        <v>778</v>
      </c>
      <c r="C4173" s="3" t="s">
        <v>497</v>
      </c>
      <c r="D4173" s="3" t="s">
        <v>206</v>
      </c>
      <c r="E4173" s="3" t="s">
        <v>207</v>
      </c>
      <c r="F4173" s="3">
        <v>15610.89</v>
      </c>
      <c r="G4173" s="3">
        <v>0</v>
      </c>
      <c r="H4173" s="3">
        <v>15610.89</v>
      </c>
      <c r="I4173" s="3" t="s">
        <v>29</v>
      </c>
      <c r="J4173" s="5">
        <v>1</v>
      </c>
      <c r="K4173" t="str">
        <f>_xlfn.XLOOKUP(D4173, dim_channels!A:A, dim_channels!C:C, "Not Found")</f>
        <v>Direct</v>
      </c>
      <c r="L4173" t="str">
        <f>_xlfn.XLOOKUP(D4173, dim_channels!A:A, dim_channels!B:B, "Not Found")</f>
        <v>Walk-in</v>
      </c>
    </row>
    <row r="4174" spans="1:12" x14ac:dyDescent="0.2">
      <c r="A4174" s="2" t="s">
        <v>4610</v>
      </c>
      <c r="B4174" s="2" t="s">
        <v>813</v>
      </c>
      <c r="C4174" s="2" t="s">
        <v>1610</v>
      </c>
      <c r="D4174" s="2" t="s">
        <v>52</v>
      </c>
      <c r="E4174" s="2" t="s">
        <v>34</v>
      </c>
      <c r="F4174" s="2">
        <v>8543.33</v>
      </c>
      <c r="G4174" s="2">
        <v>1025.2</v>
      </c>
      <c r="H4174" s="2">
        <v>7518.13</v>
      </c>
      <c r="I4174" s="2" t="s">
        <v>29</v>
      </c>
      <c r="J4174" s="4">
        <v>1.1363636968235451</v>
      </c>
      <c r="K4174" t="str">
        <f>_xlfn.XLOOKUP(D4174, dim_channels!A:A, dim_channels!C:C, "Not Found")</f>
        <v>OTA</v>
      </c>
      <c r="L4174" t="str">
        <f>_xlfn.XLOOKUP(D4174, dim_channels!A:A, dim_channels!B:B, "Not Found")</f>
        <v>Agoda</v>
      </c>
    </row>
    <row r="4175" spans="1:12" x14ac:dyDescent="0.2">
      <c r="A4175" s="3" t="s">
        <v>4611</v>
      </c>
      <c r="B4175" s="3" t="s">
        <v>285</v>
      </c>
      <c r="C4175" s="3" t="s">
        <v>512</v>
      </c>
      <c r="D4175" s="3" t="s">
        <v>33</v>
      </c>
      <c r="E4175" s="3" t="s">
        <v>60</v>
      </c>
      <c r="F4175" s="3">
        <v>10921.61</v>
      </c>
      <c r="G4175" s="3">
        <v>0</v>
      </c>
      <c r="H4175" s="3">
        <v>10921.61</v>
      </c>
      <c r="I4175" s="3" t="s">
        <v>41</v>
      </c>
      <c r="J4175" s="5">
        <v>1</v>
      </c>
      <c r="K4175" t="str">
        <f>_xlfn.XLOOKUP(D4175, dim_channels!A:A, dim_channels!C:C, "Not Found")</f>
        <v>OTA</v>
      </c>
      <c r="L4175" t="str">
        <f>_xlfn.XLOOKUP(D4175, dim_channels!A:A, dim_channels!B:B, "Not Found")</f>
        <v>Booking.com</v>
      </c>
    </row>
    <row r="4176" spans="1:12" x14ac:dyDescent="0.2">
      <c r="A4176" s="2" t="s">
        <v>4612</v>
      </c>
      <c r="B4176" s="2" t="s">
        <v>135</v>
      </c>
      <c r="C4176" s="2" t="s">
        <v>100</v>
      </c>
      <c r="D4176" s="2" t="s">
        <v>64</v>
      </c>
      <c r="E4176" s="2" t="s">
        <v>115</v>
      </c>
      <c r="F4176" s="2">
        <v>19049.240000000002</v>
      </c>
      <c r="G4176" s="2">
        <v>0</v>
      </c>
      <c r="H4176" s="2">
        <v>19049.240000000002</v>
      </c>
      <c r="I4176" s="2" t="s">
        <v>29</v>
      </c>
      <c r="J4176" s="4">
        <v>1</v>
      </c>
      <c r="K4176" t="str">
        <f>_xlfn.XLOOKUP(D4176, dim_channels!A:A, dim_channels!C:C, "Not Found")</f>
        <v>Direct</v>
      </c>
      <c r="L4176" t="str">
        <f>_xlfn.XLOOKUP(D4176, dim_channels!A:A, dim_channels!B:B, "Not Found")</f>
        <v>Direct Website</v>
      </c>
    </row>
    <row r="4177" spans="1:12" x14ac:dyDescent="0.2">
      <c r="A4177" s="3" t="s">
        <v>4613</v>
      </c>
      <c r="B4177" s="3" t="s">
        <v>81</v>
      </c>
      <c r="C4177" s="3" t="s">
        <v>904</v>
      </c>
      <c r="D4177" s="3" t="s">
        <v>33</v>
      </c>
      <c r="E4177" s="3" t="s">
        <v>60</v>
      </c>
      <c r="F4177" s="3">
        <v>2251.96</v>
      </c>
      <c r="G4177" s="3">
        <v>0</v>
      </c>
      <c r="H4177" s="3">
        <v>2251.96</v>
      </c>
      <c r="I4177" s="3" t="s">
        <v>29</v>
      </c>
      <c r="J4177" s="5">
        <v>1</v>
      </c>
      <c r="K4177" t="str">
        <f>_xlfn.XLOOKUP(D4177, dim_channels!A:A, dim_channels!C:C, "Not Found")</f>
        <v>OTA</v>
      </c>
      <c r="L4177" t="str">
        <f>_xlfn.XLOOKUP(D4177, dim_channels!A:A, dim_channels!B:B, "Not Found")</f>
        <v>Booking.com</v>
      </c>
    </row>
    <row r="4178" spans="1:12" x14ac:dyDescent="0.2">
      <c r="A4178" s="2" t="s">
        <v>4614</v>
      </c>
      <c r="B4178" s="2" t="s">
        <v>749</v>
      </c>
      <c r="C4178" s="2" t="s">
        <v>324</v>
      </c>
      <c r="D4178" s="2" t="s">
        <v>45</v>
      </c>
      <c r="E4178" s="2" t="s">
        <v>89</v>
      </c>
      <c r="F4178" s="2">
        <v>3212.03</v>
      </c>
      <c r="G4178" s="2">
        <v>0</v>
      </c>
      <c r="H4178" s="2">
        <v>3212.03</v>
      </c>
      <c r="I4178" s="2" t="s">
        <v>29</v>
      </c>
      <c r="J4178" s="4">
        <v>1</v>
      </c>
      <c r="K4178" t="str">
        <f>_xlfn.XLOOKUP(D4178, dim_channels!A:A, dim_channels!C:C, "Not Found")</f>
        <v>Corporate</v>
      </c>
      <c r="L4178" t="str">
        <f>_xlfn.XLOOKUP(D4178, dim_channels!A:A, dim_channels!B:B, "Not Found")</f>
        <v>Corporate Direct</v>
      </c>
    </row>
    <row r="4179" spans="1:12" x14ac:dyDescent="0.2">
      <c r="A4179" s="3" t="s">
        <v>4615</v>
      </c>
      <c r="B4179" s="3" t="s">
        <v>370</v>
      </c>
      <c r="C4179" s="3" t="s">
        <v>371</v>
      </c>
      <c r="D4179" s="3" t="s">
        <v>52</v>
      </c>
      <c r="E4179" s="3" t="s">
        <v>34</v>
      </c>
      <c r="F4179" s="3">
        <v>19480.29</v>
      </c>
      <c r="G4179" s="3">
        <v>2337.63</v>
      </c>
      <c r="H4179" s="3">
        <v>17142.66</v>
      </c>
      <c r="I4179" s="3" t="s">
        <v>56</v>
      </c>
      <c r="J4179" s="5">
        <v>1.1363633181781589</v>
      </c>
      <c r="K4179" t="str">
        <f>_xlfn.XLOOKUP(D4179, dim_channels!A:A, dim_channels!C:C, "Not Found")</f>
        <v>OTA</v>
      </c>
      <c r="L4179" t="str">
        <f>_xlfn.XLOOKUP(D4179, dim_channels!A:A, dim_channels!B:B, "Not Found")</f>
        <v>Agoda</v>
      </c>
    </row>
    <row r="4180" spans="1:12" x14ac:dyDescent="0.2">
      <c r="A4180" s="2" t="s">
        <v>4616</v>
      </c>
      <c r="B4180" s="2" t="s">
        <v>197</v>
      </c>
      <c r="C4180" s="2" t="s">
        <v>846</v>
      </c>
      <c r="D4180" s="2" t="s">
        <v>52</v>
      </c>
      <c r="E4180" s="2" t="s">
        <v>34</v>
      </c>
      <c r="F4180" s="2">
        <v>5038.53</v>
      </c>
      <c r="G4180" s="2">
        <v>604.62</v>
      </c>
      <c r="H4180" s="2">
        <v>4433.91</v>
      </c>
      <c r="I4180" s="2" t="s">
        <v>56</v>
      </c>
      <c r="J4180" s="4">
        <v>1.1363627137222001</v>
      </c>
      <c r="K4180" t="str">
        <f>_xlfn.XLOOKUP(D4180, dim_channels!A:A, dim_channels!C:C, "Not Found")</f>
        <v>OTA</v>
      </c>
      <c r="L4180" t="str">
        <f>_xlfn.XLOOKUP(D4180, dim_channels!A:A, dim_channels!B:B, "Not Found")</f>
        <v>Agoda</v>
      </c>
    </row>
    <row r="4181" spans="1:12" x14ac:dyDescent="0.2">
      <c r="A4181" s="3" t="s">
        <v>4617</v>
      </c>
      <c r="B4181" s="3" t="s">
        <v>210</v>
      </c>
      <c r="C4181" s="3" t="s">
        <v>79</v>
      </c>
      <c r="D4181" s="3" t="s">
        <v>169</v>
      </c>
      <c r="E4181" s="3" t="s">
        <v>46</v>
      </c>
      <c r="F4181" s="3">
        <v>8745.2900000000009</v>
      </c>
      <c r="G4181" s="3">
        <v>1749.06</v>
      </c>
      <c r="H4181" s="3">
        <v>6996.23</v>
      </c>
      <c r="I4181" s="3" t="s">
        <v>56</v>
      </c>
      <c r="J4181" s="5">
        <v>1.250000357335308</v>
      </c>
      <c r="K4181" t="str">
        <f>_xlfn.XLOOKUP(D4181, dim_channels!A:A, dim_channels!C:C, "Not Found")</f>
        <v>GDS</v>
      </c>
      <c r="L4181" t="str">
        <f>_xlfn.XLOOKUP(D4181, dim_channels!A:A, dim_channels!B:B, "Not Found")</f>
        <v>GDS (Amadeus)</v>
      </c>
    </row>
    <row r="4182" spans="1:12" x14ac:dyDescent="0.2">
      <c r="A4182" s="2" t="s">
        <v>4618</v>
      </c>
      <c r="B4182" s="2" t="s">
        <v>264</v>
      </c>
      <c r="C4182" s="2" t="s">
        <v>272</v>
      </c>
      <c r="D4182" s="2" t="s">
        <v>27</v>
      </c>
      <c r="E4182" s="2" t="s">
        <v>60</v>
      </c>
      <c r="F4182" s="2">
        <v>11573.23</v>
      </c>
      <c r="G4182" s="2">
        <v>0</v>
      </c>
      <c r="H4182" s="2">
        <v>11573.23</v>
      </c>
      <c r="I4182" s="2" t="s">
        <v>29</v>
      </c>
      <c r="J4182" s="4">
        <v>1</v>
      </c>
      <c r="K4182" t="str">
        <f>_xlfn.XLOOKUP(D4182, dim_channels!A:A, dim_channels!C:C, "Not Found")</f>
        <v>OTA</v>
      </c>
      <c r="L4182" t="str">
        <f>_xlfn.XLOOKUP(D4182, dim_channels!A:A, dim_channels!B:B, "Not Found")</f>
        <v>Expedia</v>
      </c>
    </row>
    <row r="4183" spans="1:12" x14ac:dyDescent="0.2">
      <c r="A4183" s="3" t="s">
        <v>4619</v>
      </c>
      <c r="B4183" s="3" t="s">
        <v>382</v>
      </c>
      <c r="C4183" s="3" t="s">
        <v>548</v>
      </c>
      <c r="D4183" s="3" t="s">
        <v>169</v>
      </c>
      <c r="E4183" s="3" t="s">
        <v>34</v>
      </c>
      <c r="F4183" s="3">
        <v>15770</v>
      </c>
      <c r="G4183" s="3">
        <v>3154</v>
      </c>
      <c r="H4183" s="3">
        <v>12616</v>
      </c>
      <c r="I4183" s="3" t="s">
        <v>56</v>
      </c>
      <c r="J4183" s="5">
        <v>1.25</v>
      </c>
      <c r="K4183" t="str">
        <f>_xlfn.XLOOKUP(D4183, dim_channels!A:A, dim_channels!C:C, "Not Found")</f>
        <v>GDS</v>
      </c>
      <c r="L4183" t="str">
        <f>_xlfn.XLOOKUP(D4183, dim_channels!A:A, dim_channels!B:B, "Not Found")</f>
        <v>GDS (Amadeus)</v>
      </c>
    </row>
    <row r="4184" spans="1:12" x14ac:dyDescent="0.2">
      <c r="A4184" s="2" t="s">
        <v>4620</v>
      </c>
      <c r="B4184" s="2" t="s">
        <v>958</v>
      </c>
      <c r="C4184" s="2" t="s">
        <v>543</v>
      </c>
      <c r="D4184" s="2" t="s">
        <v>45</v>
      </c>
      <c r="E4184" s="2" t="s">
        <v>46</v>
      </c>
      <c r="F4184" s="2">
        <v>5032.0600000000004</v>
      </c>
      <c r="G4184" s="2">
        <v>251.6</v>
      </c>
      <c r="H4184" s="2">
        <v>4780.46</v>
      </c>
      <c r="I4184" s="2" t="s">
        <v>56</v>
      </c>
      <c r="J4184" s="4">
        <v>1.052630918363505</v>
      </c>
      <c r="K4184" t="str">
        <f>_xlfn.XLOOKUP(D4184, dim_channels!A:A, dim_channels!C:C, "Not Found")</f>
        <v>Corporate</v>
      </c>
      <c r="L4184" t="str">
        <f>_xlfn.XLOOKUP(D4184, dim_channels!A:A, dim_channels!B:B, "Not Found")</f>
        <v>Corporate Direct</v>
      </c>
    </row>
    <row r="4185" spans="1:12" x14ac:dyDescent="0.2">
      <c r="A4185" s="3" t="s">
        <v>4621</v>
      </c>
      <c r="B4185" s="3" t="s">
        <v>495</v>
      </c>
      <c r="C4185" s="3" t="s">
        <v>112</v>
      </c>
      <c r="D4185" s="3" t="s">
        <v>64</v>
      </c>
      <c r="E4185" s="3" t="s">
        <v>34</v>
      </c>
      <c r="F4185" s="3">
        <v>23777.72</v>
      </c>
      <c r="G4185" s="3">
        <v>0</v>
      </c>
      <c r="H4185" s="3">
        <v>23777.72</v>
      </c>
      <c r="I4185" s="3" t="s">
        <v>56</v>
      </c>
      <c r="J4185" s="5">
        <v>1</v>
      </c>
      <c r="K4185" t="str">
        <f>_xlfn.XLOOKUP(D4185, dim_channels!A:A, dim_channels!C:C, "Not Found")</f>
        <v>Direct</v>
      </c>
      <c r="L4185" t="str">
        <f>_xlfn.XLOOKUP(D4185, dim_channels!A:A, dim_channels!B:B, "Not Found")</f>
        <v>Direct Website</v>
      </c>
    </row>
    <row r="4186" spans="1:12" x14ac:dyDescent="0.2">
      <c r="A4186" s="2" t="s">
        <v>4622</v>
      </c>
      <c r="B4186" s="2" t="s">
        <v>147</v>
      </c>
      <c r="C4186" s="2" t="s">
        <v>262</v>
      </c>
      <c r="D4186" s="2" t="s">
        <v>27</v>
      </c>
      <c r="E4186" s="2" t="s">
        <v>34</v>
      </c>
      <c r="F4186" s="2">
        <v>11171.73</v>
      </c>
      <c r="G4186" s="2">
        <v>2010.91</v>
      </c>
      <c r="H4186" s="2">
        <v>9160.82</v>
      </c>
      <c r="I4186" s="2" t="s">
        <v>29</v>
      </c>
      <c r="J4186" s="4">
        <v>1.219512008750308</v>
      </c>
      <c r="K4186" t="str">
        <f>_xlfn.XLOOKUP(D4186, dim_channels!A:A, dim_channels!C:C, "Not Found")</f>
        <v>OTA</v>
      </c>
      <c r="L4186" t="str">
        <f>_xlfn.XLOOKUP(D4186, dim_channels!A:A, dim_channels!B:B, "Not Found")</f>
        <v>Expedia</v>
      </c>
    </row>
    <row r="4187" spans="1:12" x14ac:dyDescent="0.2">
      <c r="A4187" s="3" t="s">
        <v>4623</v>
      </c>
      <c r="B4187" s="3" t="s">
        <v>618</v>
      </c>
      <c r="C4187" s="3" t="s">
        <v>618</v>
      </c>
      <c r="D4187" s="3" t="s">
        <v>45</v>
      </c>
      <c r="E4187" s="3" t="s">
        <v>46</v>
      </c>
      <c r="F4187" s="3">
        <v>2696.14</v>
      </c>
      <c r="G4187" s="3">
        <v>134.81</v>
      </c>
      <c r="H4187" s="3">
        <v>2561.33</v>
      </c>
      <c r="I4187" s="3" t="s">
        <v>29</v>
      </c>
      <c r="J4187" s="5">
        <v>1.0526328118594639</v>
      </c>
      <c r="K4187" t="str">
        <f>_xlfn.XLOOKUP(D4187, dim_channels!A:A, dim_channels!C:C, "Not Found")</f>
        <v>Corporate</v>
      </c>
      <c r="L4187" t="str">
        <f>_xlfn.XLOOKUP(D4187, dim_channels!A:A, dim_channels!B:B, "Not Found")</f>
        <v>Corporate Direct</v>
      </c>
    </row>
    <row r="4188" spans="1:12" x14ac:dyDescent="0.2">
      <c r="A4188" s="2" t="s">
        <v>4624</v>
      </c>
      <c r="B4188" s="2" t="s">
        <v>484</v>
      </c>
      <c r="C4188" s="2" t="s">
        <v>1825</v>
      </c>
      <c r="D4188" s="2" t="s">
        <v>64</v>
      </c>
      <c r="E4188" s="2" t="s">
        <v>115</v>
      </c>
      <c r="F4188" s="2">
        <v>3161.53</v>
      </c>
      <c r="G4188" s="2">
        <v>0</v>
      </c>
      <c r="H4188" s="2">
        <v>3161.53</v>
      </c>
      <c r="I4188" s="2" t="s">
        <v>29</v>
      </c>
      <c r="J4188" s="4">
        <v>1</v>
      </c>
      <c r="K4188" t="str">
        <f>_xlfn.XLOOKUP(D4188, dim_channels!A:A, dim_channels!C:C, "Not Found")</f>
        <v>Direct</v>
      </c>
      <c r="L4188" t="str">
        <f>_xlfn.XLOOKUP(D4188, dim_channels!A:A, dim_channels!B:B, "Not Found")</f>
        <v>Direct Website</v>
      </c>
    </row>
    <row r="4189" spans="1:12" x14ac:dyDescent="0.2">
      <c r="A4189" s="3" t="s">
        <v>4625</v>
      </c>
      <c r="B4189" s="3" t="s">
        <v>232</v>
      </c>
      <c r="C4189" s="3" t="s">
        <v>595</v>
      </c>
      <c r="D4189" s="3" t="s">
        <v>27</v>
      </c>
      <c r="E4189" s="3" t="s">
        <v>34</v>
      </c>
      <c r="F4189" s="3">
        <v>3077.37</v>
      </c>
      <c r="G4189" s="3">
        <v>553.92999999999995</v>
      </c>
      <c r="H4189" s="3">
        <v>2523.44</v>
      </c>
      <c r="I4189" s="3" t="s">
        <v>29</v>
      </c>
      <c r="J4189" s="5">
        <v>1.2195138382525439</v>
      </c>
      <c r="K4189" t="str">
        <f>_xlfn.XLOOKUP(D4189, dim_channels!A:A, dim_channels!C:C, "Not Found")</f>
        <v>OTA</v>
      </c>
      <c r="L4189" t="str">
        <f>_xlfn.XLOOKUP(D4189, dim_channels!A:A, dim_channels!B:B, "Not Found")</f>
        <v>Expedia</v>
      </c>
    </row>
    <row r="4190" spans="1:12" x14ac:dyDescent="0.2">
      <c r="A4190" s="2" t="s">
        <v>4626</v>
      </c>
      <c r="B4190" s="2" t="s">
        <v>186</v>
      </c>
      <c r="C4190" s="2" t="s">
        <v>1610</v>
      </c>
      <c r="D4190" s="2" t="s">
        <v>169</v>
      </c>
      <c r="E4190" s="2" t="s">
        <v>46</v>
      </c>
      <c r="F4190" s="2">
        <v>12548.67</v>
      </c>
      <c r="G4190" s="2">
        <v>2509.73</v>
      </c>
      <c r="H4190" s="2">
        <v>10038.94</v>
      </c>
      <c r="I4190" s="2" t="s">
        <v>29</v>
      </c>
      <c r="J4190" s="4">
        <v>1.2499995019394481</v>
      </c>
      <c r="K4190" t="str">
        <f>_xlfn.XLOOKUP(D4190, dim_channels!A:A, dim_channels!C:C, "Not Found")</f>
        <v>GDS</v>
      </c>
      <c r="L4190" t="str">
        <f>_xlfn.XLOOKUP(D4190, dim_channels!A:A, dim_channels!B:B, "Not Found")</f>
        <v>GDS (Amadeus)</v>
      </c>
    </row>
    <row r="4191" spans="1:12" x14ac:dyDescent="0.2">
      <c r="A4191" s="3" t="s">
        <v>4627</v>
      </c>
      <c r="B4191" s="3" t="s">
        <v>386</v>
      </c>
      <c r="C4191" s="3" t="s">
        <v>72</v>
      </c>
      <c r="D4191" s="3" t="s">
        <v>52</v>
      </c>
      <c r="E4191" s="3" t="s">
        <v>60</v>
      </c>
      <c r="F4191" s="3">
        <v>4228.3</v>
      </c>
      <c r="G4191" s="3">
        <v>0</v>
      </c>
      <c r="H4191" s="3">
        <v>4228.3</v>
      </c>
      <c r="I4191" s="3" t="s">
        <v>41</v>
      </c>
      <c r="J4191" s="5">
        <v>1</v>
      </c>
      <c r="K4191" t="str">
        <f>_xlfn.XLOOKUP(D4191, dim_channels!A:A, dim_channels!C:C, "Not Found")</f>
        <v>OTA</v>
      </c>
      <c r="L4191" t="str">
        <f>_xlfn.XLOOKUP(D4191, dim_channels!A:A, dim_channels!B:B, "Not Found")</f>
        <v>Agoda</v>
      </c>
    </row>
    <row r="4192" spans="1:12" x14ac:dyDescent="0.2">
      <c r="A4192" s="2" t="s">
        <v>4628</v>
      </c>
      <c r="B4192" s="2" t="s">
        <v>839</v>
      </c>
      <c r="C4192" s="2" t="s">
        <v>410</v>
      </c>
      <c r="D4192" s="2" t="s">
        <v>64</v>
      </c>
      <c r="E4192" s="2" t="s">
        <v>34</v>
      </c>
      <c r="F4192" s="2">
        <v>2771.75</v>
      </c>
      <c r="G4192" s="2">
        <v>0</v>
      </c>
      <c r="H4192" s="2">
        <v>2771.75</v>
      </c>
      <c r="I4192" s="2" t="s">
        <v>29</v>
      </c>
      <c r="J4192" s="4">
        <v>1</v>
      </c>
      <c r="K4192" t="str">
        <f>_xlfn.XLOOKUP(D4192, dim_channels!A:A, dim_channels!C:C, "Not Found")</f>
        <v>Direct</v>
      </c>
      <c r="L4192" t="str">
        <f>_xlfn.XLOOKUP(D4192, dim_channels!A:A, dim_channels!B:B, "Not Found")</f>
        <v>Direct Website</v>
      </c>
    </row>
    <row r="4193" spans="1:12" x14ac:dyDescent="0.2">
      <c r="A4193" s="3" t="s">
        <v>4629</v>
      </c>
      <c r="B4193" s="3" t="s">
        <v>373</v>
      </c>
      <c r="C4193" s="3" t="s">
        <v>595</v>
      </c>
      <c r="D4193" s="3" t="s">
        <v>45</v>
      </c>
      <c r="E4193" s="3" t="s">
        <v>46</v>
      </c>
      <c r="F4193" s="3">
        <v>2609.83</v>
      </c>
      <c r="G4193" s="3">
        <v>130.49</v>
      </c>
      <c r="H4193" s="3">
        <v>2479.34</v>
      </c>
      <c r="I4193" s="3" t="s">
        <v>29</v>
      </c>
      <c r="J4193" s="5">
        <v>1.05263094210556</v>
      </c>
      <c r="K4193" t="str">
        <f>_xlfn.XLOOKUP(D4193, dim_channels!A:A, dim_channels!C:C, "Not Found")</f>
        <v>Corporate</v>
      </c>
      <c r="L4193" t="str">
        <f>_xlfn.XLOOKUP(D4193, dim_channels!A:A, dim_channels!B:B, "Not Found")</f>
        <v>Corporate Direct</v>
      </c>
    </row>
    <row r="4194" spans="1:12" x14ac:dyDescent="0.2">
      <c r="A4194" s="2" t="s">
        <v>4630</v>
      </c>
      <c r="B4194" s="2" t="s">
        <v>226</v>
      </c>
      <c r="C4194" s="2" t="s">
        <v>326</v>
      </c>
      <c r="D4194" s="2" t="s">
        <v>33</v>
      </c>
      <c r="E4194" s="2" t="s">
        <v>34</v>
      </c>
      <c r="F4194" s="2">
        <v>3282.45</v>
      </c>
      <c r="G4194" s="2">
        <v>492.37</v>
      </c>
      <c r="H4194" s="2">
        <v>2790.08</v>
      </c>
      <c r="I4194" s="2" t="s">
        <v>29</v>
      </c>
      <c r="J4194" s="4">
        <v>1.176471642390182</v>
      </c>
      <c r="K4194" t="str">
        <f>_xlfn.XLOOKUP(D4194, dim_channels!A:A, dim_channels!C:C, "Not Found")</f>
        <v>OTA</v>
      </c>
      <c r="L4194" t="str">
        <f>_xlfn.XLOOKUP(D4194, dim_channels!A:A, dim_channels!B:B, "Not Found")</f>
        <v>Booking.com</v>
      </c>
    </row>
    <row r="4195" spans="1:12" x14ac:dyDescent="0.2">
      <c r="A4195" s="3" t="s">
        <v>4631</v>
      </c>
      <c r="B4195" s="3" t="s">
        <v>360</v>
      </c>
      <c r="C4195" s="3" t="s">
        <v>305</v>
      </c>
      <c r="D4195" s="3" t="s">
        <v>27</v>
      </c>
      <c r="E4195" s="3" t="s">
        <v>34</v>
      </c>
      <c r="F4195" s="3">
        <v>3102.44</v>
      </c>
      <c r="G4195" s="3">
        <v>558.44000000000005</v>
      </c>
      <c r="H4195" s="3">
        <v>2544</v>
      </c>
      <c r="I4195" s="3" t="s">
        <v>29</v>
      </c>
      <c r="J4195" s="5">
        <v>1.2195125786163521</v>
      </c>
      <c r="K4195" t="str">
        <f>_xlfn.XLOOKUP(D4195, dim_channels!A:A, dim_channels!C:C, "Not Found")</f>
        <v>OTA</v>
      </c>
      <c r="L4195" t="str">
        <f>_xlfn.XLOOKUP(D4195, dim_channels!A:A, dim_channels!B:B, "Not Found")</f>
        <v>Expedia</v>
      </c>
    </row>
    <row r="4196" spans="1:12" x14ac:dyDescent="0.2">
      <c r="A4196" s="2" t="s">
        <v>4632</v>
      </c>
      <c r="B4196" s="2" t="s">
        <v>156</v>
      </c>
      <c r="C4196" s="2" t="s">
        <v>509</v>
      </c>
      <c r="D4196" s="2" t="s">
        <v>52</v>
      </c>
      <c r="E4196" s="2" t="s">
        <v>34</v>
      </c>
      <c r="F4196" s="2">
        <v>7154.84</v>
      </c>
      <c r="G4196" s="2">
        <v>858.58</v>
      </c>
      <c r="H4196" s="2">
        <v>6296.26</v>
      </c>
      <c r="I4196" s="2" t="s">
        <v>29</v>
      </c>
      <c r="J4196" s="4">
        <v>1.136363491977777</v>
      </c>
      <c r="K4196" t="str">
        <f>_xlfn.XLOOKUP(D4196, dim_channels!A:A, dim_channels!C:C, "Not Found")</f>
        <v>OTA</v>
      </c>
      <c r="L4196" t="str">
        <f>_xlfn.XLOOKUP(D4196, dim_channels!A:A, dim_channels!B:B, "Not Found")</f>
        <v>Agoda</v>
      </c>
    </row>
    <row r="4197" spans="1:12" x14ac:dyDescent="0.2">
      <c r="A4197" s="3" t="s">
        <v>4633</v>
      </c>
      <c r="B4197" s="3" t="s">
        <v>971</v>
      </c>
      <c r="C4197" s="3" t="s">
        <v>722</v>
      </c>
      <c r="D4197" s="3" t="s">
        <v>169</v>
      </c>
      <c r="E4197" s="3" t="s">
        <v>46</v>
      </c>
      <c r="F4197" s="3">
        <v>19916.27</v>
      </c>
      <c r="G4197" s="3">
        <v>3983.25</v>
      </c>
      <c r="H4197" s="3">
        <v>15933.02</v>
      </c>
      <c r="I4197" s="3" t="s">
        <v>29</v>
      </c>
      <c r="J4197" s="5">
        <v>1.249999686186297</v>
      </c>
      <c r="K4197" t="str">
        <f>_xlfn.XLOOKUP(D4197, dim_channels!A:A, dim_channels!C:C, "Not Found")</f>
        <v>GDS</v>
      </c>
      <c r="L4197" t="str">
        <f>_xlfn.XLOOKUP(D4197, dim_channels!A:A, dim_channels!B:B, "Not Found")</f>
        <v>GDS (Amadeus)</v>
      </c>
    </row>
    <row r="4198" spans="1:12" x14ac:dyDescent="0.2">
      <c r="A4198" s="2" t="s">
        <v>4634</v>
      </c>
      <c r="B4198" s="2" t="s">
        <v>368</v>
      </c>
      <c r="C4198" s="2" t="s">
        <v>482</v>
      </c>
      <c r="D4198" s="2" t="s">
        <v>169</v>
      </c>
      <c r="E4198" s="2" t="s">
        <v>34</v>
      </c>
      <c r="F4198" s="2">
        <v>11582.9</v>
      </c>
      <c r="G4198" s="2">
        <v>2316.58</v>
      </c>
      <c r="H4198" s="2">
        <v>9266.32</v>
      </c>
      <c r="I4198" s="2" t="s">
        <v>29</v>
      </c>
      <c r="J4198" s="4">
        <v>1.25</v>
      </c>
      <c r="K4198" t="str">
        <f>_xlfn.XLOOKUP(D4198, dim_channels!A:A, dim_channels!C:C, "Not Found")</f>
        <v>GDS</v>
      </c>
      <c r="L4198" t="str">
        <f>_xlfn.XLOOKUP(D4198, dim_channels!A:A, dim_channels!B:B, "Not Found")</f>
        <v>GDS (Amadeus)</v>
      </c>
    </row>
    <row r="4199" spans="1:12" x14ac:dyDescent="0.2">
      <c r="A4199" s="3" t="s">
        <v>4635</v>
      </c>
      <c r="B4199" s="3" t="s">
        <v>204</v>
      </c>
      <c r="C4199" s="3" t="s">
        <v>67</v>
      </c>
      <c r="D4199" s="3" t="s">
        <v>27</v>
      </c>
      <c r="E4199" s="3" t="s">
        <v>28</v>
      </c>
      <c r="F4199" s="3">
        <v>5571.96</v>
      </c>
      <c r="G4199" s="3">
        <v>1002.95</v>
      </c>
      <c r="H4199" s="3">
        <v>4569.01</v>
      </c>
      <c r="I4199" s="3" t="s">
        <v>41</v>
      </c>
      <c r="J4199" s="5">
        <v>1.219511447775339</v>
      </c>
      <c r="K4199" t="str">
        <f>_xlfn.XLOOKUP(D4199, dim_channels!A:A, dim_channels!C:C, "Not Found")</f>
        <v>OTA</v>
      </c>
      <c r="L4199" t="str">
        <f>_xlfn.XLOOKUP(D4199, dim_channels!A:A, dim_channels!B:B, "Not Found")</f>
        <v>Expedia</v>
      </c>
    </row>
    <row r="4200" spans="1:12" x14ac:dyDescent="0.2">
      <c r="A4200" s="2" t="s">
        <v>4636</v>
      </c>
      <c r="B4200" s="2" t="s">
        <v>158</v>
      </c>
      <c r="C4200" s="2" t="s">
        <v>67</v>
      </c>
      <c r="D4200" s="2" t="s">
        <v>169</v>
      </c>
      <c r="E4200" s="2" t="s">
        <v>34</v>
      </c>
      <c r="F4200" s="2">
        <v>11165.97</v>
      </c>
      <c r="G4200" s="2">
        <v>2233.19</v>
      </c>
      <c r="H4200" s="2">
        <v>8932.7800000000007</v>
      </c>
      <c r="I4200" s="2" t="s">
        <v>29</v>
      </c>
      <c r="J4200" s="4">
        <v>1.249999440263837</v>
      </c>
      <c r="K4200" t="str">
        <f>_xlfn.XLOOKUP(D4200, dim_channels!A:A, dim_channels!C:C, "Not Found")</f>
        <v>GDS</v>
      </c>
      <c r="L4200" t="str">
        <f>_xlfn.XLOOKUP(D4200, dim_channels!A:A, dim_channels!B:B, "Not Found")</f>
        <v>GDS (Amadeus)</v>
      </c>
    </row>
    <row r="4201" spans="1:12" x14ac:dyDescent="0.2">
      <c r="A4201" s="3" t="s">
        <v>4637</v>
      </c>
      <c r="B4201" s="3" t="s">
        <v>452</v>
      </c>
      <c r="C4201" s="3" t="s">
        <v>971</v>
      </c>
      <c r="D4201" s="3" t="s">
        <v>114</v>
      </c>
      <c r="E4201" s="3" t="s">
        <v>46</v>
      </c>
      <c r="F4201" s="3">
        <v>12423.47</v>
      </c>
      <c r="G4201" s="3">
        <v>1242.3499999999999</v>
      </c>
      <c r="H4201" s="3">
        <v>11181.12</v>
      </c>
      <c r="I4201" s="3" t="s">
        <v>29</v>
      </c>
      <c r="J4201" s="5">
        <v>1.1111114092327059</v>
      </c>
      <c r="K4201" t="str">
        <f>_xlfn.XLOOKUP(D4201, dim_channels!A:A, dim_channels!C:C, "Not Found")</f>
        <v>Offline</v>
      </c>
      <c r="L4201" t="str">
        <f>_xlfn.XLOOKUP(D4201, dim_channels!A:A, dim_channels!B:B, "Not Found")</f>
        <v>Travel Agency</v>
      </c>
    </row>
    <row r="4202" spans="1:12" x14ac:dyDescent="0.2">
      <c r="A4202" s="2" t="s">
        <v>4638</v>
      </c>
      <c r="B4202" s="2" t="s">
        <v>505</v>
      </c>
      <c r="C4202" s="2" t="s">
        <v>405</v>
      </c>
      <c r="D4202" s="2" t="s">
        <v>33</v>
      </c>
      <c r="E4202" s="2" t="s">
        <v>34</v>
      </c>
      <c r="F4202" s="2">
        <v>18035.349999999999</v>
      </c>
      <c r="G4202" s="2">
        <v>2705.3</v>
      </c>
      <c r="H4202" s="2">
        <v>15330.05</v>
      </c>
      <c r="I4202" s="2" t="s">
        <v>29</v>
      </c>
      <c r="J4202" s="4">
        <v>1.1764703963783549</v>
      </c>
      <c r="K4202" t="str">
        <f>_xlfn.XLOOKUP(D4202, dim_channels!A:A, dim_channels!C:C, "Not Found")</f>
        <v>OTA</v>
      </c>
      <c r="L4202" t="str">
        <f>_xlfn.XLOOKUP(D4202, dim_channels!A:A, dim_channels!B:B, "Not Found")</f>
        <v>Booking.com</v>
      </c>
    </row>
    <row r="4203" spans="1:12" x14ac:dyDescent="0.2">
      <c r="A4203" s="3" t="s">
        <v>4639</v>
      </c>
      <c r="B4203" s="3" t="s">
        <v>262</v>
      </c>
      <c r="C4203" s="3" t="s">
        <v>971</v>
      </c>
      <c r="D4203" s="3" t="s">
        <v>64</v>
      </c>
      <c r="E4203" s="3" t="s">
        <v>34</v>
      </c>
      <c r="F4203" s="3">
        <v>9361.35</v>
      </c>
      <c r="G4203" s="3">
        <v>0</v>
      </c>
      <c r="H4203" s="3">
        <v>9361.35</v>
      </c>
      <c r="I4203" s="3" t="s">
        <v>29</v>
      </c>
      <c r="J4203" s="5">
        <v>1</v>
      </c>
      <c r="K4203" t="str">
        <f>_xlfn.XLOOKUP(D4203, dim_channels!A:A, dim_channels!C:C, "Not Found")</f>
        <v>Direct</v>
      </c>
      <c r="L4203" t="str">
        <f>_xlfn.XLOOKUP(D4203, dim_channels!A:A, dim_channels!B:B, "Not Found")</f>
        <v>Direct Website</v>
      </c>
    </row>
    <row r="4204" spans="1:12" x14ac:dyDescent="0.2">
      <c r="A4204" s="2" t="s">
        <v>4640</v>
      </c>
      <c r="B4204" s="2" t="s">
        <v>84</v>
      </c>
      <c r="C4204" s="2" t="s">
        <v>373</v>
      </c>
      <c r="D4204" s="2" t="s">
        <v>33</v>
      </c>
      <c r="E4204" s="2" t="s">
        <v>34</v>
      </c>
      <c r="F4204" s="2">
        <v>5019.1000000000004</v>
      </c>
      <c r="G4204" s="2">
        <v>752.86</v>
      </c>
      <c r="H4204" s="2">
        <v>4266.24</v>
      </c>
      <c r="I4204" s="2" t="s">
        <v>29</v>
      </c>
      <c r="J4204" s="4">
        <v>1.1764692094209419</v>
      </c>
      <c r="K4204" t="str">
        <f>_xlfn.XLOOKUP(D4204, dim_channels!A:A, dim_channels!C:C, "Not Found")</f>
        <v>OTA</v>
      </c>
      <c r="L4204" t="str">
        <f>_xlfn.XLOOKUP(D4204, dim_channels!A:A, dim_channels!B:B, "Not Found")</f>
        <v>Booking.com</v>
      </c>
    </row>
    <row r="4205" spans="1:12" x14ac:dyDescent="0.2">
      <c r="A4205" s="3" t="s">
        <v>4641</v>
      </c>
      <c r="B4205" s="3" t="s">
        <v>664</v>
      </c>
      <c r="C4205" s="3" t="s">
        <v>478</v>
      </c>
      <c r="D4205" s="3" t="s">
        <v>33</v>
      </c>
      <c r="E4205" s="3" t="s">
        <v>28</v>
      </c>
      <c r="F4205" s="3">
        <v>6065.55</v>
      </c>
      <c r="G4205" s="3">
        <v>909.83</v>
      </c>
      <c r="H4205" s="3">
        <v>5155.72</v>
      </c>
      <c r="I4205" s="3" t="s">
        <v>56</v>
      </c>
      <c r="J4205" s="5">
        <v>1.1764700177666749</v>
      </c>
      <c r="K4205" t="str">
        <f>_xlfn.XLOOKUP(D4205, dim_channels!A:A, dim_channels!C:C, "Not Found")</f>
        <v>OTA</v>
      </c>
      <c r="L4205" t="str">
        <f>_xlfn.XLOOKUP(D4205, dim_channels!A:A, dim_channels!B:B, "Not Found")</f>
        <v>Booking.com</v>
      </c>
    </row>
    <row r="4206" spans="1:12" x14ac:dyDescent="0.2">
      <c r="A4206" s="2" t="s">
        <v>4642</v>
      </c>
      <c r="B4206" s="2" t="s">
        <v>229</v>
      </c>
      <c r="C4206" s="2" t="s">
        <v>527</v>
      </c>
      <c r="D4206" s="2" t="s">
        <v>27</v>
      </c>
      <c r="E4206" s="2" t="s">
        <v>28</v>
      </c>
      <c r="F4206" s="2">
        <v>3115.22</v>
      </c>
      <c r="G4206" s="2">
        <v>560.74</v>
      </c>
      <c r="H4206" s="2">
        <v>2554.48</v>
      </c>
      <c r="I4206" s="2" t="s">
        <v>29</v>
      </c>
      <c r="J4206" s="4">
        <v>1.2195123860824899</v>
      </c>
      <c r="K4206" t="str">
        <f>_xlfn.XLOOKUP(D4206, dim_channels!A:A, dim_channels!C:C, "Not Found")</f>
        <v>OTA</v>
      </c>
      <c r="L4206" t="str">
        <f>_xlfn.XLOOKUP(D4206, dim_channels!A:A, dim_channels!B:B, "Not Found")</f>
        <v>Expedia</v>
      </c>
    </row>
    <row r="4207" spans="1:12" x14ac:dyDescent="0.2">
      <c r="A4207" s="3" t="s">
        <v>4643</v>
      </c>
      <c r="B4207" s="3" t="s">
        <v>722</v>
      </c>
      <c r="C4207" s="3" t="s">
        <v>274</v>
      </c>
      <c r="D4207" s="3" t="s">
        <v>27</v>
      </c>
      <c r="E4207" s="3" t="s">
        <v>60</v>
      </c>
      <c r="F4207" s="3">
        <v>10105.77</v>
      </c>
      <c r="G4207" s="3">
        <v>0</v>
      </c>
      <c r="H4207" s="3">
        <v>10105.77</v>
      </c>
      <c r="I4207" s="3" t="s">
        <v>41</v>
      </c>
      <c r="J4207" s="5">
        <v>1</v>
      </c>
      <c r="K4207" t="str">
        <f>_xlfn.XLOOKUP(D4207, dim_channels!A:A, dim_channels!C:C, "Not Found")</f>
        <v>OTA</v>
      </c>
      <c r="L4207" t="str">
        <f>_xlfn.XLOOKUP(D4207, dim_channels!A:A, dim_channels!B:B, "Not Found")</f>
        <v>Expedia</v>
      </c>
    </row>
    <row r="4208" spans="1:12" x14ac:dyDescent="0.2">
      <c r="A4208" s="2" t="s">
        <v>4644</v>
      </c>
      <c r="B4208" s="2" t="s">
        <v>642</v>
      </c>
      <c r="C4208" s="2" t="s">
        <v>1234</v>
      </c>
      <c r="D4208" s="2" t="s">
        <v>33</v>
      </c>
      <c r="E4208" s="2" t="s">
        <v>28</v>
      </c>
      <c r="F4208" s="2">
        <v>5591.69</v>
      </c>
      <c r="G4208" s="2">
        <v>838.75</v>
      </c>
      <c r="H4208" s="2">
        <v>4752.9399999999996</v>
      </c>
      <c r="I4208" s="2" t="s">
        <v>29</v>
      </c>
      <c r="J4208" s="4">
        <v>1.1764697218984459</v>
      </c>
      <c r="K4208" t="str">
        <f>_xlfn.XLOOKUP(D4208, dim_channels!A:A, dim_channels!C:C, "Not Found")</f>
        <v>OTA</v>
      </c>
      <c r="L4208" t="str">
        <f>_xlfn.XLOOKUP(D4208, dim_channels!A:A, dim_channels!B:B, "Not Found")</f>
        <v>Booking.com</v>
      </c>
    </row>
    <row r="4209" spans="1:12" x14ac:dyDescent="0.2">
      <c r="A4209" s="3" t="s">
        <v>4645</v>
      </c>
      <c r="B4209" s="3" t="s">
        <v>204</v>
      </c>
      <c r="C4209" s="3" t="s">
        <v>520</v>
      </c>
      <c r="D4209" s="3" t="s">
        <v>33</v>
      </c>
      <c r="E4209" s="3" t="s">
        <v>34</v>
      </c>
      <c r="F4209" s="3">
        <v>18827.79</v>
      </c>
      <c r="G4209" s="3">
        <v>2824.17</v>
      </c>
      <c r="H4209" s="3">
        <v>16003.62</v>
      </c>
      <c r="I4209" s="3" t="s">
        <v>29</v>
      </c>
      <c r="J4209" s="5">
        <v>1.1764706985044631</v>
      </c>
      <c r="K4209" t="str">
        <f>_xlfn.XLOOKUP(D4209, dim_channels!A:A, dim_channels!C:C, "Not Found")</f>
        <v>OTA</v>
      </c>
      <c r="L4209" t="str">
        <f>_xlfn.XLOOKUP(D4209, dim_channels!A:A, dim_channels!B:B, "Not Found")</f>
        <v>Booking.com</v>
      </c>
    </row>
    <row r="4210" spans="1:12" x14ac:dyDescent="0.2">
      <c r="A4210" s="2" t="s">
        <v>4646</v>
      </c>
      <c r="B4210" s="2" t="s">
        <v>302</v>
      </c>
      <c r="C4210" s="2" t="s">
        <v>382</v>
      </c>
      <c r="D4210" s="2" t="s">
        <v>45</v>
      </c>
      <c r="E4210" s="2" t="s">
        <v>46</v>
      </c>
      <c r="F4210" s="2">
        <v>7445.45</v>
      </c>
      <c r="G4210" s="2">
        <v>372.27</v>
      </c>
      <c r="H4210" s="2">
        <v>7073.18</v>
      </c>
      <c r="I4210" s="2" t="s">
        <v>29</v>
      </c>
      <c r="J4210" s="4">
        <v>1.0526312068970389</v>
      </c>
      <c r="K4210" t="str">
        <f>_xlfn.XLOOKUP(D4210, dim_channels!A:A, dim_channels!C:C, "Not Found")</f>
        <v>Corporate</v>
      </c>
      <c r="L4210" t="str">
        <f>_xlfn.XLOOKUP(D4210, dim_channels!A:A, dim_channels!B:B, "Not Found")</f>
        <v>Corporate Direct</v>
      </c>
    </row>
    <row r="4211" spans="1:12" x14ac:dyDescent="0.2">
      <c r="A4211" s="3" t="s">
        <v>4647</v>
      </c>
      <c r="B4211" s="3" t="s">
        <v>443</v>
      </c>
      <c r="C4211" s="3" t="s">
        <v>349</v>
      </c>
      <c r="D4211" s="3" t="s">
        <v>45</v>
      </c>
      <c r="E4211" s="3" t="s">
        <v>46</v>
      </c>
      <c r="F4211" s="3">
        <v>3297.42</v>
      </c>
      <c r="G4211" s="3">
        <v>164.87</v>
      </c>
      <c r="H4211" s="3">
        <v>3132.55</v>
      </c>
      <c r="I4211" s="3" t="s">
        <v>29</v>
      </c>
      <c r="J4211" s="5">
        <v>1.0526312429171121</v>
      </c>
      <c r="K4211" t="str">
        <f>_xlfn.XLOOKUP(D4211, dim_channels!A:A, dim_channels!C:C, "Not Found")</f>
        <v>Corporate</v>
      </c>
      <c r="L4211" t="str">
        <f>_xlfn.XLOOKUP(D4211, dim_channels!A:A, dim_channels!B:B, "Not Found")</f>
        <v>Corporate Direct</v>
      </c>
    </row>
    <row r="4212" spans="1:12" x14ac:dyDescent="0.2">
      <c r="A4212" s="2" t="s">
        <v>4648</v>
      </c>
      <c r="B4212" s="2" t="s">
        <v>515</v>
      </c>
      <c r="C4212" s="2" t="s">
        <v>241</v>
      </c>
      <c r="D4212" s="2" t="s">
        <v>64</v>
      </c>
      <c r="E4212" s="2" t="s">
        <v>28</v>
      </c>
      <c r="F4212" s="2">
        <v>13857.86</v>
      </c>
      <c r="G4212" s="2">
        <v>0</v>
      </c>
      <c r="H4212" s="2">
        <v>13857.86</v>
      </c>
      <c r="I4212" s="2" t="s">
        <v>29</v>
      </c>
      <c r="J4212" s="4">
        <v>1</v>
      </c>
      <c r="K4212" t="str">
        <f>_xlfn.XLOOKUP(D4212, dim_channels!A:A, dim_channels!C:C, "Not Found")</f>
        <v>Direct</v>
      </c>
      <c r="L4212" t="str">
        <f>_xlfn.XLOOKUP(D4212, dim_channels!A:A, dim_channels!B:B, "Not Found")</f>
        <v>Direct Website</v>
      </c>
    </row>
    <row r="4213" spans="1:12" x14ac:dyDescent="0.2">
      <c r="A4213" s="3" t="s">
        <v>4649</v>
      </c>
      <c r="B4213" s="3" t="s">
        <v>183</v>
      </c>
      <c r="C4213" s="3" t="s">
        <v>458</v>
      </c>
      <c r="D4213" s="3" t="s">
        <v>114</v>
      </c>
      <c r="E4213" s="3" t="s">
        <v>46</v>
      </c>
      <c r="F4213" s="3">
        <v>21007.27</v>
      </c>
      <c r="G4213" s="3">
        <v>2100.73</v>
      </c>
      <c r="H4213" s="3">
        <v>18906.54</v>
      </c>
      <c r="I4213" s="3" t="s">
        <v>29</v>
      </c>
      <c r="J4213" s="5">
        <v>1.1111112874169471</v>
      </c>
      <c r="K4213" t="str">
        <f>_xlfn.XLOOKUP(D4213, dim_channels!A:A, dim_channels!C:C, "Not Found")</f>
        <v>Offline</v>
      </c>
      <c r="L4213" t="str">
        <f>_xlfn.XLOOKUP(D4213, dim_channels!A:A, dim_channels!B:B, "Not Found")</f>
        <v>Travel Agency</v>
      </c>
    </row>
    <row r="4214" spans="1:12" x14ac:dyDescent="0.2">
      <c r="A4214" s="2" t="s">
        <v>4650</v>
      </c>
      <c r="B4214" s="2" t="s">
        <v>193</v>
      </c>
      <c r="C4214" s="2" t="s">
        <v>831</v>
      </c>
      <c r="D4214" s="2" t="s">
        <v>52</v>
      </c>
      <c r="E4214" s="2" t="s">
        <v>34</v>
      </c>
      <c r="F4214" s="2">
        <v>11373.1</v>
      </c>
      <c r="G4214" s="2">
        <v>1364.77</v>
      </c>
      <c r="H4214" s="2">
        <v>10008.33</v>
      </c>
      <c r="I4214" s="2" t="s">
        <v>29</v>
      </c>
      <c r="J4214" s="4">
        <v>1.1363634092800701</v>
      </c>
      <c r="K4214" t="str">
        <f>_xlfn.XLOOKUP(D4214, dim_channels!A:A, dim_channels!C:C, "Not Found")</f>
        <v>OTA</v>
      </c>
      <c r="L4214" t="str">
        <f>_xlfn.XLOOKUP(D4214, dim_channels!A:A, dim_channels!B:B, "Not Found")</f>
        <v>Agoda</v>
      </c>
    </row>
    <row r="4215" spans="1:12" x14ac:dyDescent="0.2">
      <c r="A4215" s="3" t="s">
        <v>4651</v>
      </c>
      <c r="B4215" s="3" t="s">
        <v>351</v>
      </c>
      <c r="C4215" s="3" t="s">
        <v>117</v>
      </c>
      <c r="D4215" s="3" t="s">
        <v>169</v>
      </c>
      <c r="E4215" s="3" t="s">
        <v>34</v>
      </c>
      <c r="F4215" s="3">
        <v>4679.03</v>
      </c>
      <c r="G4215" s="3">
        <v>935.81</v>
      </c>
      <c r="H4215" s="3">
        <v>3743.22</v>
      </c>
      <c r="I4215" s="3" t="s">
        <v>29</v>
      </c>
      <c r="J4215" s="5">
        <v>1.2500013357483659</v>
      </c>
      <c r="K4215" t="str">
        <f>_xlfn.XLOOKUP(D4215, dim_channels!A:A, dim_channels!C:C, "Not Found")</f>
        <v>GDS</v>
      </c>
      <c r="L4215" t="str">
        <f>_xlfn.XLOOKUP(D4215, dim_channels!A:A, dim_channels!B:B, "Not Found")</f>
        <v>GDS (Amadeus)</v>
      </c>
    </row>
    <row r="4216" spans="1:12" x14ac:dyDescent="0.2">
      <c r="A4216" s="2" t="s">
        <v>4652</v>
      </c>
      <c r="B4216" s="2" t="s">
        <v>846</v>
      </c>
      <c r="C4216" s="2" t="s">
        <v>468</v>
      </c>
      <c r="D4216" s="2" t="s">
        <v>27</v>
      </c>
      <c r="E4216" s="2" t="s">
        <v>60</v>
      </c>
      <c r="F4216" s="2">
        <v>5387.44</v>
      </c>
      <c r="G4216" s="2">
        <v>0</v>
      </c>
      <c r="H4216" s="2">
        <v>5387.44</v>
      </c>
      <c r="I4216" s="2" t="s">
        <v>29</v>
      </c>
      <c r="J4216" s="4">
        <v>1</v>
      </c>
      <c r="K4216" t="str">
        <f>_xlfn.XLOOKUP(D4216, dim_channels!A:A, dim_channels!C:C, "Not Found")</f>
        <v>OTA</v>
      </c>
      <c r="L4216" t="str">
        <f>_xlfn.XLOOKUP(D4216, dim_channels!A:A, dim_channels!B:B, "Not Found")</f>
        <v>Expedia</v>
      </c>
    </row>
    <row r="4217" spans="1:12" x14ac:dyDescent="0.2">
      <c r="A4217" s="3" t="s">
        <v>4653</v>
      </c>
      <c r="B4217" s="3" t="s">
        <v>297</v>
      </c>
      <c r="C4217" s="3" t="s">
        <v>824</v>
      </c>
      <c r="D4217" s="3" t="s">
        <v>206</v>
      </c>
      <c r="E4217" s="3" t="s">
        <v>207</v>
      </c>
      <c r="F4217" s="3">
        <v>3193.91</v>
      </c>
      <c r="G4217" s="3">
        <v>0</v>
      </c>
      <c r="H4217" s="3">
        <v>3193.91</v>
      </c>
      <c r="I4217" s="3" t="s">
        <v>29</v>
      </c>
      <c r="J4217" s="5">
        <v>1</v>
      </c>
      <c r="K4217" t="str">
        <f>_xlfn.XLOOKUP(D4217, dim_channels!A:A, dim_channels!C:C, "Not Found")</f>
        <v>Direct</v>
      </c>
      <c r="L4217" t="str">
        <f>_xlfn.XLOOKUP(D4217, dim_channels!A:A, dim_channels!B:B, "Not Found")</f>
        <v>Walk-in</v>
      </c>
    </row>
    <row r="4218" spans="1:12" x14ac:dyDescent="0.2">
      <c r="A4218" s="2" t="s">
        <v>4654</v>
      </c>
      <c r="B4218" s="2" t="s">
        <v>236</v>
      </c>
      <c r="C4218" s="2" t="s">
        <v>463</v>
      </c>
      <c r="D4218" s="2" t="s">
        <v>206</v>
      </c>
      <c r="E4218" s="2" t="s">
        <v>207</v>
      </c>
      <c r="F4218" s="2">
        <v>11805.43</v>
      </c>
      <c r="G4218" s="2">
        <v>0</v>
      </c>
      <c r="H4218" s="2">
        <v>11805.43</v>
      </c>
      <c r="I4218" s="2" t="s">
        <v>29</v>
      </c>
      <c r="J4218" s="4">
        <v>1</v>
      </c>
      <c r="K4218" t="str">
        <f>_xlfn.XLOOKUP(D4218, dim_channels!A:A, dim_channels!C:C, "Not Found")</f>
        <v>Direct</v>
      </c>
      <c r="L4218" t="str">
        <f>_xlfn.XLOOKUP(D4218, dim_channels!A:A, dim_channels!B:B, "Not Found")</f>
        <v>Walk-in</v>
      </c>
    </row>
    <row r="4219" spans="1:12" x14ac:dyDescent="0.2">
      <c r="A4219" s="3" t="s">
        <v>4655</v>
      </c>
      <c r="B4219" s="3" t="s">
        <v>626</v>
      </c>
      <c r="C4219" s="3" t="s">
        <v>143</v>
      </c>
      <c r="D4219" s="3" t="s">
        <v>64</v>
      </c>
      <c r="E4219" s="3" t="s">
        <v>34</v>
      </c>
      <c r="F4219" s="3">
        <v>11502.54</v>
      </c>
      <c r="G4219" s="3">
        <v>0</v>
      </c>
      <c r="H4219" s="3">
        <v>11502.54</v>
      </c>
      <c r="I4219" s="3" t="s">
        <v>56</v>
      </c>
      <c r="J4219" s="5">
        <v>1</v>
      </c>
      <c r="K4219" t="str">
        <f>_xlfn.XLOOKUP(D4219, dim_channels!A:A, dim_channels!C:C, "Not Found")</f>
        <v>Direct</v>
      </c>
      <c r="L4219" t="str">
        <f>_xlfn.XLOOKUP(D4219, dim_channels!A:A, dim_channels!B:B, "Not Found")</f>
        <v>Direct Website</v>
      </c>
    </row>
    <row r="4220" spans="1:12" x14ac:dyDescent="0.2">
      <c r="A4220" s="2" t="s">
        <v>4656</v>
      </c>
      <c r="B4220" s="2" t="s">
        <v>247</v>
      </c>
      <c r="C4220" s="2" t="s">
        <v>534</v>
      </c>
      <c r="D4220" s="2" t="s">
        <v>114</v>
      </c>
      <c r="E4220" s="2" t="s">
        <v>46</v>
      </c>
      <c r="F4220" s="2">
        <v>11715.35</v>
      </c>
      <c r="G4220" s="2">
        <v>1171.54</v>
      </c>
      <c r="H4220" s="2">
        <v>10543.81</v>
      </c>
      <c r="I4220" s="2" t="s">
        <v>29</v>
      </c>
      <c r="J4220" s="4">
        <v>1.111111638013204</v>
      </c>
      <c r="K4220" t="str">
        <f>_xlfn.XLOOKUP(D4220, dim_channels!A:A, dim_channels!C:C, "Not Found")</f>
        <v>Offline</v>
      </c>
      <c r="L4220" t="str">
        <f>_xlfn.XLOOKUP(D4220, dim_channels!A:A, dim_channels!B:B, "Not Found")</f>
        <v>Travel Agency</v>
      </c>
    </row>
    <row r="4221" spans="1:12" x14ac:dyDescent="0.2">
      <c r="A4221" s="3" t="s">
        <v>4657</v>
      </c>
      <c r="B4221" s="3" t="s">
        <v>246</v>
      </c>
      <c r="C4221" s="3" t="s">
        <v>200</v>
      </c>
      <c r="D4221" s="3" t="s">
        <v>114</v>
      </c>
      <c r="E4221" s="3" t="s">
        <v>46</v>
      </c>
      <c r="F4221" s="3">
        <v>12258.88</v>
      </c>
      <c r="G4221" s="3">
        <v>1225.8900000000001</v>
      </c>
      <c r="H4221" s="3">
        <v>11032.99</v>
      </c>
      <c r="I4221" s="3" t="s">
        <v>29</v>
      </c>
      <c r="J4221" s="5">
        <v>1.111111312527248</v>
      </c>
      <c r="K4221" t="str">
        <f>_xlfn.XLOOKUP(D4221, dim_channels!A:A, dim_channels!C:C, "Not Found")</f>
        <v>Offline</v>
      </c>
      <c r="L4221" t="str">
        <f>_xlfn.XLOOKUP(D4221, dim_channels!A:A, dim_channels!B:B, "Not Found")</f>
        <v>Travel Agency</v>
      </c>
    </row>
    <row r="4222" spans="1:12" x14ac:dyDescent="0.2">
      <c r="A4222" s="2" t="s">
        <v>4658</v>
      </c>
      <c r="B4222" s="2" t="s">
        <v>178</v>
      </c>
      <c r="C4222" s="2" t="s">
        <v>251</v>
      </c>
      <c r="D4222" s="2" t="s">
        <v>114</v>
      </c>
      <c r="E4222" s="2" t="s">
        <v>46</v>
      </c>
      <c r="F4222" s="2">
        <v>2889.63</v>
      </c>
      <c r="G4222" s="2">
        <v>288.95999999999998</v>
      </c>
      <c r="H4222" s="2">
        <v>2600.67</v>
      </c>
      <c r="I4222" s="2" t="s">
        <v>41</v>
      </c>
      <c r="J4222" s="4">
        <v>1.1111098293901189</v>
      </c>
      <c r="K4222" t="str">
        <f>_xlfn.XLOOKUP(D4222, dim_channels!A:A, dim_channels!C:C, "Not Found")</f>
        <v>Offline</v>
      </c>
      <c r="L4222" t="str">
        <f>_xlfn.XLOOKUP(D4222, dim_channels!A:A, dim_channels!B:B, "Not Found")</f>
        <v>Travel Agency</v>
      </c>
    </row>
    <row r="4223" spans="1:12" x14ac:dyDescent="0.2">
      <c r="A4223" s="3" t="s">
        <v>4659</v>
      </c>
      <c r="B4223" s="3" t="s">
        <v>198</v>
      </c>
      <c r="C4223" s="3" t="s">
        <v>389</v>
      </c>
      <c r="D4223" s="3" t="s">
        <v>45</v>
      </c>
      <c r="E4223" s="3" t="s">
        <v>89</v>
      </c>
      <c r="F4223" s="3">
        <v>2869.97</v>
      </c>
      <c r="G4223" s="3">
        <v>0</v>
      </c>
      <c r="H4223" s="3">
        <v>2869.97</v>
      </c>
      <c r="I4223" s="3" t="s">
        <v>41</v>
      </c>
      <c r="J4223" s="5">
        <v>1</v>
      </c>
      <c r="K4223" t="str">
        <f>_xlfn.XLOOKUP(D4223, dim_channels!A:A, dim_channels!C:C, "Not Found")</f>
        <v>Corporate</v>
      </c>
      <c r="L4223" t="str">
        <f>_xlfn.XLOOKUP(D4223, dim_channels!A:A, dim_channels!B:B, "Not Found")</f>
        <v>Corporate Direct</v>
      </c>
    </row>
    <row r="4224" spans="1:12" x14ac:dyDescent="0.2">
      <c r="A4224" s="2" t="s">
        <v>4660</v>
      </c>
      <c r="B4224" s="2" t="s">
        <v>384</v>
      </c>
      <c r="C4224" s="2" t="s">
        <v>484</v>
      </c>
      <c r="D4224" s="2" t="s">
        <v>52</v>
      </c>
      <c r="E4224" s="2" t="s">
        <v>60</v>
      </c>
      <c r="F4224" s="2">
        <v>4777.55</v>
      </c>
      <c r="G4224" s="2">
        <v>0</v>
      </c>
      <c r="H4224" s="2">
        <v>4777.55</v>
      </c>
      <c r="I4224" s="2" t="s">
        <v>29</v>
      </c>
      <c r="J4224" s="4">
        <v>1</v>
      </c>
      <c r="K4224" t="str">
        <f>_xlfn.XLOOKUP(D4224, dim_channels!A:A, dim_channels!C:C, "Not Found")</f>
        <v>OTA</v>
      </c>
      <c r="L4224" t="str">
        <f>_xlfn.XLOOKUP(D4224, dim_channels!A:A, dim_channels!B:B, "Not Found")</f>
        <v>Agoda</v>
      </c>
    </row>
    <row r="4225" spans="1:12" x14ac:dyDescent="0.2">
      <c r="A4225" s="3" t="s">
        <v>4661</v>
      </c>
      <c r="B4225" s="3" t="s">
        <v>824</v>
      </c>
      <c r="C4225" s="3" t="s">
        <v>467</v>
      </c>
      <c r="D4225" s="3" t="s">
        <v>45</v>
      </c>
      <c r="E4225" s="3" t="s">
        <v>46</v>
      </c>
      <c r="F4225" s="3">
        <v>2578.6999999999998</v>
      </c>
      <c r="G4225" s="3">
        <v>128.94</v>
      </c>
      <c r="H4225" s="3">
        <v>2449.7600000000002</v>
      </c>
      <c r="I4225" s="3" t="s">
        <v>41</v>
      </c>
      <c r="J4225" s="5">
        <v>1.05263372738554</v>
      </c>
      <c r="K4225" t="str">
        <f>_xlfn.XLOOKUP(D4225, dim_channels!A:A, dim_channels!C:C, "Not Found")</f>
        <v>Corporate</v>
      </c>
      <c r="L4225" t="str">
        <f>_xlfn.XLOOKUP(D4225, dim_channels!A:A, dim_channels!B:B, "Not Found")</f>
        <v>Corporate Direct</v>
      </c>
    </row>
    <row r="4226" spans="1:12" x14ac:dyDescent="0.2">
      <c r="A4226" s="2" t="s">
        <v>4662</v>
      </c>
      <c r="B4226" s="2" t="s">
        <v>532</v>
      </c>
      <c r="C4226" s="2" t="s">
        <v>564</v>
      </c>
      <c r="D4226" s="2" t="s">
        <v>27</v>
      </c>
      <c r="E4226" s="2" t="s">
        <v>28</v>
      </c>
      <c r="F4226" s="2">
        <v>2454.81</v>
      </c>
      <c r="G4226" s="2">
        <v>441.87</v>
      </c>
      <c r="H4226" s="2">
        <v>2012.94</v>
      </c>
      <c r="I4226" s="2" t="s">
        <v>29</v>
      </c>
      <c r="J4226" s="4">
        <v>1.219514739634564</v>
      </c>
      <c r="K4226" t="str">
        <f>_xlfn.XLOOKUP(D4226, dim_channels!A:A, dim_channels!C:C, "Not Found")</f>
        <v>OTA</v>
      </c>
      <c r="L4226" t="str">
        <f>_xlfn.XLOOKUP(D4226, dim_channels!A:A, dim_channels!B:B, "Not Found")</f>
        <v>Expedia</v>
      </c>
    </row>
    <row r="4227" spans="1:12" x14ac:dyDescent="0.2">
      <c r="A4227" s="3" t="s">
        <v>4663</v>
      </c>
      <c r="B4227" s="3" t="s">
        <v>346</v>
      </c>
      <c r="C4227" s="3" t="s">
        <v>31</v>
      </c>
      <c r="D4227" s="3" t="s">
        <v>27</v>
      </c>
      <c r="E4227" s="3" t="s">
        <v>34</v>
      </c>
      <c r="F4227" s="3">
        <v>6395.06</v>
      </c>
      <c r="G4227" s="3">
        <v>1151.1099999999999</v>
      </c>
      <c r="H4227" s="3">
        <v>5243.95</v>
      </c>
      <c r="I4227" s="3" t="s">
        <v>41</v>
      </c>
      <c r="J4227" s="5">
        <v>1.219512009077127</v>
      </c>
      <c r="K4227" t="str">
        <f>_xlfn.XLOOKUP(D4227, dim_channels!A:A, dim_channels!C:C, "Not Found")</f>
        <v>OTA</v>
      </c>
      <c r="L4227" t="str">
        <f>_xlfn.XLOOKUP(D4227, dim_channels!A:A, dim_channels!B:B, "Not Found")</f>
        <v>Expedia</v>
      </c>
    </row>
    <row r="4228" spans="1:12" x14ac:dyDescent="0.2">
      <c r="A4228" s="2" t="s">
        <v>4664</v>
      </c>
      <c r="B4228" s="2" t="s">
        <v>220</v>
      </c>
      <c r="C4228" s="2" t="s">
        <v>213</v>
      </c>
      <c r="D4228" s="2" t="s">
        <v>64</v>
      </c>
      <c r="E4228" s="2" t="s">
        <v>28</v>
      </c>
      <c r="F4228" s="2">
        <v>2991.48</v>
      </c>
      <c r="G4228" s="2">
        <v>0</v>
      </c>
      <c r="H4228" s="2">
        <v>2991.48</v>
      </c>
      <c r="I4228" s="2" t="s">
        <v>29</v>
      </c>
      <c r="J4228" s="4">
        <v>1</v>
      </c>
      <c r="K4228" t="str">
        <f>_xlfn.XLOOKUP(D4228, dim_channels!A:A, dim_channels!C:C, "Not Found")</f>
        <v>Direct</v>
      </c>
      <c r="L4228" t="str">
        <f>_xlfn.XLOOKUP(D4228, dim_channels!A:A, dim_channels!B:B, "Not Found")</f>
        <v>Direct Website</v>
      </c>
    </row>
    <row r="4229" spans="1:12" x14ac:dyDescent="0.2">
      <c r="A4229" s="3" t="s">
        <v>4665</v>
      </c>
      <c r="B4229" s="3" t="s">
        <v>794</v>
      </c>
      <c r="C4229" s="3" t="s">
        <v>590</v>
      </c>
      <c r="D4229" s="3" t="s">
        <v>169</v>
      </c>
      <c r="E4229" s="3" t="s">
        <v>34</v>
      </c>
      <c r="F4229" s="3">
        <v>5681.48</v>
      </c>
      <c r="G4229" s="3">
        <v>1136.3</v>
      </c>
      <c r="H4229" s="3">
        <v>4545.18</v>
      </c>
      <c r="I4229" s="3" t="s">
        <v>41</v>
      </c>
      <c r="J4229" s="5">
        <v>1.2500011000664439</v>
      </c>
      <c r="K4229" t="str">
        <f>_xlfn.XLOOKUP(D4229, dim_channels!A:A, dim_channels!C:C, "Not Found")</f>
        <v>GDS</v>
      </c>
      <c r="L4229" t="str">
        <f>_xlfn.XLOOKUP(D4229, dim_channels!A:A, dim_channels!B:B, "Not Found")</f>
        <v>GDS (Amadeus)</v>
      </c>
    </row>
    <row r="4230" spans="1:12" x14ac:dyDescent="0.2">
      <c r="A4230" s="2" t="s">
        <v>4666</v>
      </c>
      <c r="B4230" s="2" t="s">
        <v>432</v>
      </c>
      <c r="C4230" s="2" t="s">
        <v>113</v>
      </c>
      <c r="D4230" s="2" t="s">
        <v>64</v>
      </c>
      <c r="E4230" s="2" t="s">
        <v>115</v>
      </c>
      <c r="F4230" s="2">
        <v>2892.69</v>
      </c>
      <c r="G4230" s="2">
        <v>0</v>
      </c>
      <c r="H4230" s="2">
        <v>2892.69</v>
      </c>
      <c r="I4230" s="2" t="s">
        <v>56</v>
      </c>
      <c r="J4230" s="4">
        <v>1</v>
      </c>
      <c r="K4230" t="str">
        <f>_xlfn.XLOOKUP(D4230, dim_channels!A:A, dim_channels!C:C, "Not Found")</f>
        <v>Direct</v>
      </c>
      <c r="L4230" t="str">
        <f>_xlfn.XLOOKUP(D4230, dim_channels!A:A, dim_channels!B:B, "Not Found")</f>
        <v>Direct Website</v>
      </c>
    </row>
    <row r="4231" spans="1:12" x14ac:dyDescent="0.2">
      <c r="A4231" s="3" t="s">
        <v>4667</v>
      </c>
      <c r="B4231" s="3" t="s">
        <v>133</v>
      </c>
      <c r="C4231" s="3" t="s">
        <v>807</v>
      </c>
      <c r="D4231" s="3" t="s">
        <v>33</v>
      </c>
      <c r="E4231" s="3" t="s">
        <v>28</v>
      </c>
      <c r="F4231" s="3">
        <v>5587.95</v>
      </c>
      <c r="G4231" s="3">
        <v>838.19</v>
      </c>
      <c r="H4231" s="3">
        <v>4749.76</v>
      </c>
      <c r="I4231" s="3" t="s">
        <v>29</v>
      </c>
      <c r="J4231" s="5">
        <v>1.1764699690089599</v>
      </c>
      <c r="K4231" t="str">
        <f>_xlfn.XLOOKUP(D4231, dim_channels!A:A, dim_channels!C:C, "Not Found")</f>
        <v>OTA</v>
      </c>
      <c r="L4231" t="str">
        <f>_xlfn.XLOOKUP(D4231, dim_channels!A:A, dim_channels!B:B, "Not Found")</f>
        <v>Booking.com</v>
      </c>
    </row>
    <row r="4232" spans="1:12" x14ac:dyDescent="0.2">
      <c r="A4232" s="2" t="s">
        <v>4668</v>
      </c>
      <c r="B4232" s="2" t="s">
        <v>482</v>
      </c>
      <c r="C4232" s="2" t="s">
        <v>167</v>
      </c>
      <c r="D4232" s="2" t="s">
        <v>52</v>
      </c>
      <c r="E4232" s="2" t="s">
        <v>60</v>
      </c>
      <c r="F4232" s="2">
        <v>3107.1</v>
      </c>
      <c r="G4232" s="2">
        <v>0</v>
      </c>
      <c r="H4232" s="2">
        <v>3107.1</v>
      </c>
      <c r="I4232" s="2" t="s">
        <v>41</v>
      </c>
      <c r="J4232" s="4">
        <v>1</v>
      </c>
      <c r="K4232" t="str">
        <f>_xlfn.XLOOKUP(D4232, dim_channels!A:A, dim_channels!C:C, "Not Found")</f>
        <v>OTA</v>
      </c>
      <c r="L4232" t="str">
        <f>_xlfn.XLOOKUP(D4232, dim_channels!A:A, dim_channels!B:B, "Not Found")</f>
        <v>Agoda</v>
      </c>
    </row>
    <row r="4233" spans="1:12" x14ac:dyDescent="0.2">
      <c r="A4233" s="3" t="s">
        <v>4669</v>
      </c>
      <c r="B4233" s="3" t="s">
        <v>558</v>
      </c>
      <c r="C4233" s="3" t="s">
        <v>702</v>
      </c>
      <c r="D4233" s="3" t="s">
        <v>169</v>
      </c>
      <c r="E4233" s="3" t="s">
        <v>34</v>
      </c>
      <c r="F4233" s="3">
        <v>10373.83</v>
      </c>
      <c r="G4233" s="3">
        <v>2074.77</v>
      </c>
      <c r="H4233" s="3">
        <v>8299.06</v>
      </c>
      <c r="I4233" s="3" t="s">
        <v>56</v>
      </c>
      <c r="J4233" s="5">
        <v>1.2500006024778709</v>
      </c>
      <c r="K4233" t="str">
        <f>_xlfn.XLOOKUP(D4233, dim_channels!A:A, dim_channels!C:C, "Not Found")</f>
        <v>GDS</v>
      </c>
      <c r="L4233" t="str">
        <f>_xlfn.XLOOKUP(D4233, dim_channels!A:A, dim_channels!B:B, "Not Found")</f>
        <v>GDS (Amadeus)</v>
      </c>
    </row>
    <row r="4234" spans="1:12" x14ac:dyDescent="0.2">
      <c r="A4234" s="2" t="s">
        <v>4670</v>
      </c>
      <c r="B4234" s="2" t="s">
        <v>91</v>
      </c>
      <c r="C4234" s="2" t="s">
        <v>145</v>
      </c>
      <c r="D4234" s="2" t="s">
        <v>52</v>
      </c>
      <c r="E4234" s="2" t="s">
        <v>34</v>
      </c>
      <c r="F4234" s="2">
        <v>10574.7</v>
      </c>
      <c r="G4234" s="2">
        <v>1268.96</v>
      </c>
      <c r="H4234" s="2">
        <v>9305.74</v>
      </c>
      <c r="I4234" s="2" t="s">
        <v>41</v>
      </c>
      <c r="J4234" s="4">
        <v>1.136363147906561</v>
      </c>
      <c r="K4234" t="str">
        <f>_xlfn.XLOOKUP(D4234, dim_channels!A:A, dim_channels!C:C, "Not Found")</f>
        <v>OTA</v>
      </c>
      <c r="L4234" t="str">
        <f>_xlfn.XLOOKUP(D4234, dim_channels!A:A, dim_channels!B:B, "Not Found")</f>
        <v>Agoda</v>
      </c>
    </row>
    <row r="4235" spans="1:12" x14ac:dyDescent="0.2">
      <c r="A4235" s="3" t="s">
        <v>4671</v>
      </c>
      <c r="B4235" s="3" t="s">
        <v>612</v>
      </c>
      <c r="C4235" s="3" t="s">
        <v>266</v>
      </c>
      <c r="D4235" s="3" t="s">
        <v>27</v>
      </c>
      <c r="E4235" s="3" t="s">
        <v>28</v>
      </c>
      <c r="F4235" s="3">
        <v>2608.7800000000002</v>
      </c>
      <c r="G4235" s="3">
        <v>469.58</v>
      </c>
      <c r="H4235" s="3">
        <v>2139.1999999999998</v>
      </c>
      <c r="I4235" s="3" t="s">
        <v>41</v>
      </c>
      <c r="J4235" s="5">
        <v>1.219511967090501</v>
      </c>
      <c r="K4235" t="str">
        <f>_xlfn.XLOOKUP(D4235, dim_channels!A:A, dim_channels!C:C, "Not Found")</f>
        <v>OTA</v>
      </c>
      <c r="L4235" t="str">
        <f>_xlfn.XLOOKUP(D4235, dim_channels!A:A, dim_channels!B:B, "Not Found")</f>
        <v>Expedia</v>
      </c>
    </row>
    <row r="4236" spans="1:12" x14ac:dyDescent="0.2">
      <c r="A4236" s="2" t="s">
        <v>4672</v>
      </c>
      <c r="B4236" s="2" t="s">
        <v>515</v>
      </c>
      <c r="C4236" s="2" t="s">
        <v>543</v>
      </c>
      <c r="D4236" s="2" t="s">
        <v>52</v>
      </c>
      <c r="E4236" s="2" t="s">
        <v>34</v>
      </c>
      <c r="F4236" s="2">
        <v>2473.0100000000002</v>
      </c>
      <c r="G4236" s="2">
        <v>296.76</v>
      </c>
      <c r="H4236" s="2">
        <v>2176.25</v>
      </c>
      <c r="I4236" s="2" t="s">
        <v>56</v>
      </c>
      <c r="J4236" s="4">
        <v>1.136363009764503</v>
      </c>
      <c r="K4236" t="str">
        <f>_xlfn.XLOOKUP(D4236, dim_channels!A:A, dim_channels!C:C, "Not Found")</f>
        <v>OTA</v>
      </c>
      <c r="L4236" t="str">
        <f>_xlfn.XLOOKUP(D4236, dim_channels!A:A, dim_channels!B:B, "Not Found")</f>
        <v>Agoda</v>
      </c>
    </row>
    <row r="4237" spans="1:12" x14ac:dyDescent="0.2">
      <c r="A4237" s="3" t="s">
        <v>4673</v>
      </c>
      <c r="B4237" s="3" t="s">
        <v>181</v>
      </c>
      <c r="C4237" s="3" t="s">
        <v>69</v>
      </c>
      <c r="D4237" s="3" t="s">
        <v>52</v>
      </c>
      <c r="E4237" s="3" t="s">
        <v>60</v>
      </c>
      <c r="F4237" s="3">
        <v>3177.44</v>
      </c>
      <c r="G4237" s="3">
        <v>0</v>
      </c>
      <c r="H4237" s="3">
        <v>3177.44</v>
      </c>
      <c r="I4237" s="3" t="s">
        <v>56</v>
      </c>
      <c r="J4237" s="5">
        <v>1</v>
      </c>
      <c r="K4237" t="str">
        <f>_xlfn.XLOOKUP(D4237, dim_channels!A:A, dim_channels!C:C, "Not Found")</f>
        <v>OTA</v>
      </c>
      <c r="L4237" t="str">
        <f>_xlfn.XLOOKUP(D4237, dim_channels!A:A, dim_channels!B:B, "Not Found")</f>
        <v>Agoda</v>
      </c>
    </row>
    <row r="4238" spans="1:12" x14ac:dyDescent="0.2">
      <c r="A4238" s="2" t="s">
        <v>4674</v>
      </c>
      <c r="B4238" s="2" t="s">
        <v>740</v>
      </c>
      <c r="C4238" s="2" t="s">
        <v>445</v>
      </c>
      <c r="D4238" s="2" t="s">
        <v>33</v>
      </c>
      <c r="E4238" s="2" t="s">
        <v>28</v>
      </c>
      <c r="F4238" s="2">
        <v>9092.32</v>
      </c>
      <c r="G4238" s="2">
        <v>1363.85</v>
      </c>
      <c r="H4238" s="2">
        <v>7728.47</v>
      </c>
      <c r="I4238" s="2" t="s">
        <v>41</v>
      </c>
      <c r="J4238" s="4">
        <v>1.176470892686392</v>
      </c>
      <c r="K4238" t="str">
        <f>_xlfn.XLOOKUP(D4238, dim_channels!A:A, dim_channels!C:C, "Not Found")</f>
        <v>OTA</v>
      </c>
      <c r="L4238" t="str">
        <f>_xlfn.XLOOKUP(D4238, dim_channels!A:A, dim_channels!B:B, "Not Found")</f>
        <v>Booking.com</v>
      </c>
    </row>
    <row r="4239" spans="1:12" x14ac:dyDescent="0.2">
      <c r="A4239" s="3" t="s">
        <v>4675</v>
      </c>
      <c r="B4239" s="3" t="s">
        <v>150</v>
      </c>
      <c r="C4239" s="3" t="s">
        <v>706</v>
      </c>
      <c r="D4239" s="3" t="s">
        <v>33</v>
      </c>
      <c r="E4239" s="3" t="s">
        <v>34</v>
      </c>
      <c r="F4239" s="3">
        <v>13330.81</v>
      </c>
      <c r="G4239" s="3">
        <v>1999.62</v>
      </c>
      <c r="H4239" s="3">
        <v>11331.19</v>
      </c>
      <c r="I4239" s="3" t="s">
        <v>56</v>
      </c>
      <c r="J4239" s="5">
        <v>1.176470432496499</v>
      </c>
      <c r="K4239" t="str">
        <f>_xlfn.XLOOKUP(D4239, dim_channels!A:A, dim_channels!C:C, "Not Found")</f>
        <v>OTA</v>
      </c>
      <c r="L4239" t="str">
        <f>_xlfn.XLOOKUP(D4239, dim_channels!A:A, dim_channels!B:B, "Not Found")</f>
        <v>Booking.com</v>
      </c>
    </row>
    <row r="4240" spans="1:12" x14ac:dyDescent="0.2">
      <c r="A4240" s="2" t="s">
        <v>4676</v>
      </c>
      <c r="B4240" s="2" t="s">
        <v>492</v>
      </c>
      <c r="C4240" s="2" t="s">
        <v>2359</v>
      </c>
      <c r="D4240" s="2" t="s">
        <v>52</v>
      </c>
      <c r="E4240" s="2" t="s">
        <v>34</v>
      </c>
      <c r="F4240" s="2">
        <v>6079.09</v>
      </c>
      <c r="G4240" s="2">
        <v>729.49</v>
      </c>
      <c r="H4240" s="2">
        <v>5349.6</v>
      </c>
      <c r="I4240" s="2" t="s">
        <v>41</v>
      </c>
      <c r="J4240" s="4">
        <v>1.1363634664273961</v>
      </c>
      <c r="K4240" t="str">
        <f>_xlfn.XLOOKUP(D4240, dim_channels!A:A, dim_channels!C:C, "Not Found")</f>
        <v>OTA</v>
      </c>
      <c r="L4240" t="str">
        <f>_xlfn.XLOOKUP(D4240, dim_channels!A:A, dim_channels!B:B, "Not Found")</f>
        <v>Agoda</v>
      </c>
    </row>
    <row r="4241" spans="1:12" x14ac:dyDescent="0.2">
      <c r="A4241" s="3" t="s">
        <v>4677</v>
      </c>
      <c r="B4241" s="3" t="s">
        <v>497</v>
      </c>
      <c r="C4241" s="3" t="s">
        <v>389</v>
      </c>
      <c r="D4241" s="3" t="s">
        <v>27</v>
      </c>
      <c r="E4241" s="3" t="s">
        <v>28</v>
      </c>
      <c r="F4241" s="3">
        <v>13114.01</v>
      </c>
      <c r="G4241" s="3">
        <v>2360.52</v>
      </c>
      <c r="H4241" s="3">
        <v>10753.49</v>
      </c>
      <c r="I4241" s="3" t="s">
        <v>41</v>
      </c>
      <c r="J4241" s="5">
        <v>1.2195119909908321</v>
      </c>
      <c r="K4241" t="str">
        <f>_xlfn.XLOOKUP(D4241, dim_channels!A:A, dim_channels!C:C, "Not Found")</f>
        <v>OTA</v>
      </c>
      <c r="L4241" t="str">
        <f>_xlfn.XLOOKUP(D4241, dim_channels!A:A, dim_channels!B:B, "Not Found")</f>
        <v>Expedia</v>
      </c>
    </row>
    <row r="4242" spans="1:12" x14ac:dyDescent="0.2">
      <c r="A4242" s="2" t="s">
        <v>4678</v>
      </c>
      <c r="B4242" s="2" t="s">
        <v>104</v>
      </c>
      <c r="C4242" s="2" t="s">
        <v>200</v>
      </c>
      <c r="D4242" s="2" t="s">
        <v>206</v>
      </c>
      <c r="E4242" s="2" t="s">
        <v>207</v>
      </c>
      <c r="F4242" s="2">
        <v>9687.39</v>
      </c>
      <c r="G4242" s="2">
        <v>0</v>
      </c>
      <c r="H4242" s="2">
        <v>9687.39</v>
      </c>
      <c r="I4242" s="2" t="s">
        <v>56</v>
      </c>
      <c r="J4242" s="4">
        <v>1</v>
      </c>
      <c r="K4242" t="str">
        <f>_xlfn.XLOOKUP(D4242, dim_channels!A:A, dim_channels!C:C, "Not Found")</f>
        <v>Direct</v>
      </c>
      <c r="L4242" t="str">
        <f>_xlfn.XLOOKUP(D4242, dim_channels!A:A, dim_channels!B:B, "Not Found")</f>
        <v>Walk-in</v>
      </c>
    </row>
    <row r="4243" spans="1:12" x14ac:dyDescent="0.2">
      <c r="A4243" s="3" t="s">
        <v>4679</v>
      </c>
      <c r="B4243" s="3" t="s">
        <v>492</v>
      </c>
      <c r="C4243" s="3" t="s">
        <v>87</v>
      </c>
      <c r="D4243" s="3" t="s">
        <v>64</v>
      </c>
      <c r="E4243" s="3" t="s">
        <v>28</v>
      </c>
      <c r="F4243" s="3">
        <v>9462.4500000000007</v>
      </c>
      <c r="G4243" s="3">
        <v>0</v>
      </c>
      <c r="H4243" s="3">
        <v>9462.4500000000007</v>
      </c>
      <c r="I4243" s="3" t="s">
        <v>29</v>
      </c>
      <c r="J4243" s="5">
        <v>1</v>
      </c>
      <c r="K4243" t="str">
        <f>_xlfn.XLOOKUP(D4243, dim_channels!A:A, dim_channels!C:C, "Not Found")</f>
        <v>Direct</v>
      </c>
      <c r="L4243" t="str">
        <f>_xlfn.XLOOKUP(D4243, dim_channels!A:A, dim_channels!B:B, "Not Found")</f>
        <v>Direct Website</v>
      </c>
    </row>
    <row r="4244" spans="1:12" x14ac:dyDescent="0.2">
      <c r="A4244" s="2" t="s">
        <v>4680</v>
      </c>
      <c r="B4244" s="2" t="s">
        <v>187</v>
      </c>
      <c r="C4244" s="2" t="s">
        <v>504</v>
      </c>
      <c r="D4244" s="2" t="s">
        <v>45</v>
      </c>
      <c r="E4244" s="2" t="s">
        <v>89</v>
      </c>
      <c r="F4244" s="2">
        <v>8028.15</v>
      </c>
      <c r="G4244" s="2">
        <v>0</v>
      </c>
      <c r="H4244" s="2">
        <v>8028.15</v>
      </c>
      <c r="I4244" s="2" t="s">
        <v>29</v>
      </c>
      <c r="J4244" s="4">
        <v>1</v>
      </c>
      <c r="K4244" t="str">
        <f>_xlfn.XLOOKUP(D4244, dim_channels!A:A, dim_channels!C:C, "Not Found")</f>
        <v>Corporate</v>
      </c>
      <c r="L4244" t="str">
        <f>_xlfn.XLOOKUP(D4244, dim_channels!A:A, dim_channels!B:B, "Not Found")</f>
        <v>Corporate Direct</v>
      </c>
    </row>
    <row r="4245" spans="1:12" x14ac:dyDescent="0.2">
      <c r="A4245" s="3" t="s">
        <v>4681</v>
      </c>
      <c r="B4245" s="3" t="s">
        <v>685</v>
      </c>
      <c r="C4245" s="3" t="s">
        <v>236</v>
      </c>
      <c r="D4245" s="3" t="s">
        <v>52</v>
      </c>
      <c r="E4245" s="3" t="s">
        <v>34</v>
      </c>
      <c r="F4245" s="3">
        <v>2698.62</v>
      </c>
      <c r="G4245" s="3">
        <v>323.83</v>
      </c>
      <c r="H4245" s="3">
        <v>2374.79</v>
      </c>
      <c r="I4245" s="3" t="s">
        <v>56</v>
      </c>
      <c r="J4245" s="5">
        <v>1.136361530914312</v>
      </c>
      <c r="K4245" t="str">
        <f>_xlfn.XLOOKUP(D4245, dim_channels!A:A, dim_channels!C:C, "Not Found")</f>
        <v>OTA</v>
      </c>
      <c r="L4245" t="str">
        <f>_xlfn.XLOOKUP(D4245, dim_channels!A:A, dim_channels!B:B, "Not Found")</f>
        <v>Agoda</v>
      </c>
    </row>
    <row r="4246" spans="1:12" x14ac:dyDescent="0.2">
      <c r="A4246" s="2" t="s">
        <v>4682</v>
      </c>
      <c r="B4246" s="2" t="s">
        <v>193</v>
      </c>
      <c r="C4246" s="2" t="s">
        <v>256</v>
      </c>
      <c r="D4246" s="2" t="s">
        <v>52</v>
      </c>
      <c r="E4246" s="2" t="s">
        <v>34</v>
      </c>
      <c r="F4246" s="2">
        <v>7314.52</v>
      </c>
      <c r="G4246" s="2">
        <v>877.74</v>
      </c>
      <c r="H4246" s="2">
        <v>6436.78</v>
      </c>
      <c r="I4246" s="2" t="s">
        <v>29</v>
      </c>
      <c r="J4246" s="4">
        <v>1.1363632126622321</v>
      </c>
      <c r="K4246" t="str">
        <f>_xlfn.XLOOKUP(D4246, dim_channels!A:A, dim_channels!C:C, "Not Found")</f>
        <v>OTA</v>
      </c>
      <c r="L4246" t="str">
        <f>_xlfn.XLOOKUP(D4246, dim_channels!A:A, dim_channels!B:B, "Not Found")</f>
        <v>Agoda</v>
      </c>
    </row>
    <row r="4247" spans="1:12" x14ac:dyDescent="0.2">
      <c r="A4247" s="3" t="s">
        <v>4683</v>
      </c>
      <c r="B4247" s="3" t="s">
        <v>186</v>
      </c>
      <c r="C4247" s="3" t="s">
        <v>382</v>
      </c>
      <c r="D4247" s="3" t="s">
        <v>52</v>
      </c>
      <c r="E4247" s="3" t="s">
        <v>34</v>
      </c>
      <c r="F4247" s="3">
        <v>7132.46</v>
      </c>
      <c r="G4247" s="3">
        <v>855.9</v>
      </c>
      <c r="H4247" s="3">
        <v>6276.56</v>
      </c>
      <c r="I4247" s="3" t="s">
        <v>29</v>
      </c>
      <c r="J4247" s="5">
        <v>1.136364505397861</v>
      </c>
      <c r="K4247" t="str">
        <f>_xlfn.XLOOKUP(D4247, dim_channels!A:A, dim_channels!C:C, "Not Found")</f>
        <v>OTA</v>
      </c>
      <c r="L4247" t="str">
        <f>_xlfn.XLOOKUP(D4247, dim_channels!A:A, dim_channels!B:B, "Not Found")</f>
        <v>Agoda</v>
      </c>
    </row>
    <row r="4248" spans="1:12" x14ac:dyDescent="0.2">
      <c r="A4248" s="2" t="s">
        <v>4684</v>
      </c>
      <c r="B4248" s="2" t="s">
        <v>471</v>
      </c>
      <c r="C4248" s="2" t="s">
        <v>729</v>
      </c>
      <c r="D4248" s="2" t="s">
        <v>64</v>
      </c>
      <c r="E4248" s="2" t="s">
        <v>34</v>
      </c>
      <c r="F4248" s="2">
        <v>4469.99</v>
      </c>
      <c r="G4248" s="2">
        <v>0</v>
      </c>
      <c r="H4248" s="2">
        <v>4469.99</v>
      </c>
      <c r="I4248" s="2" t="s">
        <v>29</v>
      </c>
      <c r="J4248" s="4">
        <v>1</v>
      </c>
      <c r="K4248" t="str">
        <f>_xlfn.XLOOKUP(D4248, dim_channels!A:A, dim_channels!C:C, "Not Found")</f>
        <v>Direct</v>
      </c>
      <c r="L4248" t="str">
        <f>_xlfn.XLOOKUP(D4248, dim_channels!A:A, dim_channels!B:B, "Not Found")</f>
        <v>Direct Website</v>
      </c>
    </row>
    <row r="4249" spans="1:12" x14ac:dyDescent="0.2">
      <c r="A4249" s="3" t="s">
        <v>4685</v>
      </c>
      <c r="B4249" s="3" t="s">
        <v>153</v>
      </c>
      <c r="C4249" s="3" t="s">
        <v>807</v>
      </c>
      <c r="D4249" s="3" t="s">
        <v>64</v>
      </c>
      <c r="E4249" s="3" t="s">
        <v>34</v>
      </c>
      <c r="F4249" s="3">
        <v>3134.63</v>
      </c>
      <c r="G4249" s="3">
        <v>0</v>
      </c>
      <c r="H4249" s="3">
        <v>3134.63</v>
      </c>
      <c r="I4249" s="3" t="s">
        <v>29</v>
      </c>
      <c r="J4249" s="5">
        <v>1</v>
      </c>
      <c r="K4249" t="str">
        <f>_xlfn.XLOOKUP(D4249, dim_channels!A:A, dim_channels!C:C, "Not Found")</f>
        <v>Direct</v>
      </c>
      <c r="L4249" t="str">
        <f>_xlfn.XLOOKUP(D4249, dim_channels!A:A, dim_channels!B:B, "Not Found")</f>
        <v>Direct Website</v>
      </c>
    </row>
    <row r="4250" spans="1:12" x14ac:dyDescent="0.2">
      <c r="A4250" s="2" t="s">
        <v>4686</v>
      </c>
      <c r="B4250" s="2" t="s">
        <v>236</v>
      </c>
      <c r="C4250" s="2" t="s">
        <v>322</v>
      </c>
      <c r="D4250" s="2" t="s">
        <v>33</v>
      </c>
      <c r="E4250" s="2" t="s">
        <v>34</v>
      </c>
      <c r="F4250" s="2">
        <v>9015.1200000000008</v>
      </c>
      <c r="G4250" s="2">
        <v>1352.27</v>
      </c>
      <c r="H4250" s="2">
        <v>7662.85</v>
      </c>
      <c r="I4250" s="2" t="s">
        <v>29</v>
      </c>
      <c r="J4250" s="4">
        <v>1.176470895293527</v>
      </c>
      <c r="K4250" t="str">
        <f>_xlfn.XLOOKUP(D4250, dim_channels!A:A, dim_channels!C:C, "Not Found")</f>
        <v>OTA</v>
      </c>
      <c r="L4250" t="str">
        <f>_xlfn.XLOOKUP(D4250, dim_channels!A:A, dim_channels!B:B, "Not Found")</f>
        <v>Booking.com</v>
      </c>
    </row>
    <row r="4251" spans="1:12" x14ac:dyDescent="0.2">
      <c r="A4251" s="3" t="s">
        <v>4687</v>
      </c>
      <c r="B4251" s="3" t="s">
        <v>364</v>
      </c>
      <c r="C4251" s="3" t="s">
        <v>85</v>
      </c>
      <c r="D4251" s="3" t="s">
        <v>27</v>
      </c>
      <c r="E4251" s="3" t="s">
        <v>60</v>
      </c>
      <c r="F4251" s="3">
        <v>15854.54</v>
      </c>
      <c r="G4251" s="3">
        <v>0</v>
      </c>
      <c r="H4251" s="3">
        <v>15854.54</v>
      </c>
      <c r="I4251" s="3" t="s">
        <v>56</v>
      </c>
      <c r="J4251" s="5">
        <v>1</v>
      </c>
      <c r="K4251" t="str">
        <f>_xlfn.XLOOKUP(D4251, dim_channels!A:A, dim_channels!C:C, "Not Found")</f>
        <v>OTA</v>
      </c>
      <c r="L4251" t="str">
        <f>_xlfn.XLOOKUP(D4251, dim_channels!A:A, dim_channels!B:B, "Not Found")</f>
        <v>Expedia</v>
      </c>
    </row>
    <row r="4252" spans="1:12" x14ac:dyDescent="0.2">
      <c r="A4252" s="2" t="s">
        <v>4688</v>
      </c>
      <c r="B4252" s="2" t="s">
        <v>475</v>
      </c>
      <c r="C4252" s="2" t="s">
        <v>378</v>
      </c>
      <c r="D4252" s="2" t="s">
        <v>64</v>
      </c>
      <c r="E4252" s="2" t="s">
        <v>115</v>
      </c>
      <c r="F4252" s="2">
        <v>8484.48</v>
      </c>
      <c r="G4252" s="2">
        <v>0</v>
      </c>
      <c r="H4252" s="2">
        <v>8484.48</v>
      </c>
      <c r="I4252" s="2" t="s">
        <v>29</v>
      </c>
      <c r="J4252" s="4">
        <v>1</v>
      </c>
      <c r="K4252" t="str">
        <f>_xlfn.XLOOKUP(D4252, dim_channels!A:A, dim_channels!C:C, "Not Found")</f>
        <v>Direct</v>
      </c>
      <c r="L4252" t="str">
        <f>_xlfn.XLOOKUP(D4252, dim_channels!A:A, dim_channels!B:B, "Not Found")</f>
        <v>Direct Website</v>
      </c>
    </row>
    <row r="4253" spans="1:12" x14ac:dyDescent="0.2">
      <c r="A4253" s="3" t="s">
        <v>4689</v>
      </c>
      <c r="B4253" s="3" t="s">
        <v>558</v>
      </c>
      <c r="C4253" s="3" t="s">
        <v>202</v>
      </c>
      <c r="D4253" s="3" t="s">
        <v>169</v>
      </c>
      <c r="E4253" s="3" t="s">
        <v>46</v>
      </c>
      <c r="F4253" s="3">
        <v>3192.37</v>
      </c>
      <c r="G4253" s="3">
        <v>638.47</v>
      </c>
      <c r="H4253" s="3">
        <v>2553.9</v>
      </c>
      <c r="I4253" s="3" t="s">
        <v>29</v>
      </c>
      <c r="J4253" s="5">
        <v>1.249998042209953</v>
      </c>
      <c r="K4253" t="str">
        <f>_xlfn.XLOOKUP(D4253, dim_channels!A:A, dim_channels!C:C, "Not Found")</f>
        <v>GDS</v>
      </c>
      <c r="L4253" t="str">
        <f>_xlfn.XLOOKUP(D4253, dim_channels!A:A, dim_channels!B:B, "Not Found")</f>
        <v>GDS (Amadeus)</v>
      </c>
    </row>
    <row r="4254" spans="1:12" x14ac:dyDescent="0.2">
      <c r="A4254" s="2" t="s">
        <v>4690</v>
      </c>
      <c r="B4254" s="2" t="s">
        <v>310</v>
      </c>
      <c r="C4254" s="2" t="s">
        <v>400</v>
      </c>
      <c r="D4254" s="2" t="s">
        <v>27</v>
      </c>
      <c r="E4254" s="2" t="s">
        <v>34</v>
      </c>
      <c r="F4254" s="2">
        <v>13568.55</v>
      </c>
      <c r="G4254" s="2">
        <v>2442.34</v>
      </c>
      <c r="H4254" s="2">
        <v>11126.21</v>
      </c>
      <c r="I4254" s="2" t="s">
        <v>41</v>
      </c>
      <c r="J4254" s="4">
        <v>1.2195123047291041</v>
      </c>
      <c r="K4254" t="str">
        <f>_xlfn.XLOOKUP(D4254, dim_channels!A:A, dim_channels!C:C, "Not Found")</f>
        <v>OTA</v>
      </c>
      <c r="L4254" t="str">
        <f>_xlfn.XLOOKUP(D4254, dim_channels!A:A, dim_channels!B:B, "Not Found")</f>
        <v>Expedia</v>
      </c>
    </row>
    <row r="4255" spans="1:12" x14ac:dyDescent="0.2">
      <c r="A4255" s="3" t="s">
        <v>4691</v>
      </c>
      <c r="B4255" s="3" t="s">
        <v>497</v>
      </c>
      <c r="C4255" s="3" t="s">
        <v>482</v>
      </c>
      <c r="D4255" s="3" t="s">
        <v>52</v>
      </c>
      <c r="E4255" s="3" t="s">
        <v>60</v>
      </c>
      <c r="F4255" s="3">
        <v>5438.39</v>
      </c>
      <c r="G4255" s="3">
        <v>0</v>
      </c>
      <c r="H4255" s="3">
        <v>5438.39</v>
      </c>
      <c r="I4255" s="3" t="s">
        <v>56</v>
      </c>
      <c r="J4255" s="5">
        <v>1</v>
      </c>
      <c r="K4255" t="str">
        <f>_xlfn.XLOOKUP(D4255, dim_channels!A:A, dim_channels!C:C, "Not Found")</f>
        <v>OTA</v>
      </c>
      <c r="L4255" t="str">
        <f>_xlfn.XLOOKUP(D4255, dim_channels!A:A, dim_channels!B:B, "Not Found")</f>
        <v>Agoda</v>
      </c>
    </row>
    <row r="4256" spans="1:12" x14ac:dyDescent="0.2">
      <c r="A4256" s="2" t="s">
        <v>4692</v>
      </c>
      <c r="B4256" s="2" t="s">
        <v>107</v>
      </c>
      <c r="C4256" s="2" t="s">
        <v>769</v>
      </c>
      <c r="D4256" s="2" t="s">
        <v>114</v>
      </c>
      <c r="E4256" s="2" t="s">
        <v>115</v>
      </c>
      <c r="F4256" s="2">
        <v>2758.7</v>
      </c>
      <c r="G4256" s="2">
        <v>275.87</v>
      </c>
      <c r="H4256" s="2">
        <v>2482.83</v>
      </c>
      <c r="I4256" s="2" t="s">
        <v>29</v>
      </c>
      <c r="J4256" s="4">
        <v>1.1111111111111109</v>
      </c>
      <c r="K4256" t="str">
        <f>_xlfn.XLOOKUP(D4256, dim_channels!A:A, dim_channels!C:C, "Not Found")</f>
        <v>Offline</v>
      </c>
      <c r="L4256" t="str">
        <f>_xlfn.XLOOKUP(D4256, dim_channels!A:A, dim_channels!B:B, "Not Found")</f>
        <v>Travel Agency</v>
      </c>
    </row>
    <row r="4257" spans="1:12" x14ac:dyDescent="0.2">
      <c r="A4257" s="3" t="s">
        <v>4693</v>
      </c>
      <c r="B4257" s="3" t="s">
        <v>43</v>
      </c>
      <c r="C4257" s="3" t="s">
        <v>351</v>
      </c>
      <c r="D4257" s="3" t="s">
        <v>45</v>
      </c>
      <c r="E4257" s="3" t="s">
        <v>89</v>
      </c>
      <c r="F4257" s="3">
        <v>3879.96</v>
      </c>
      <c r="G4257" s="3">
        <v>0</v>
      </c>
      <c r="H4257" s="3">
        <v>3879.96</v>
      </c>
      <c r="I4257" s="3" t="s">
        <v>29</v>
      </c>
      <c r="J4257" s="5">
        <v>1</v>
      </c>
      <c r="K4257" t="str">
        <f>_xlfn.XLOOKUP(D4257, dim_channels!A:A, dim_channels!C:C, "Not Found")</f>
        <v>Corporate</v>
      </c>
      <c r="L4257" t="str">
        <f>_xlfn.XLOOKUP(D4257, dim_channels!A:A, dim_channels!B:B, "Not Found")</f>
        <v>Corporate Direct</v>
      </c>
    </row>
    <row r="4258" spans="1:12" x14ac:dyDescent="0.2">
      <c r="A4258" s="2" t="s">
        <v>4694</v>
      </c>
      <c r="B4258" s="2" t="s">
        <v>418</v>
      </c>
      <c r="C4258" s="2" t="s">
        <v>278</v>
      </c>
      <c r="D4258" s="2" t="s">
        <v>64</v>
      </c>
      <c r="E4258" s="2" t="s">
        <v>28</v>
      </c>
      <c r="F4258" s="2">
        <v>19197.28</v>
      </c>
      <c r="G4258" s="2">
        <v>0</v>
      </c>
      <c r="H4258" s="2">
        <v>19197.28</v>
      </c>
      <c r="I4258" s="2" t="s">
        <v>29</v>
      </c>
      <c r="J4258" s="4">
        <v>1</v>
      </c>
      <c r="K4258" t="str">
        <f>_xlfn.XLOOKUP(D4258, dim_channels!A:A, dim_channels!C:C, "Not Found")</f>
        <v>Direct</v>
      </c>
      <c r="L4258" t="str">
        <f>_xlfn.XLOOKUP(D4258, dim_channels!A:A, dim_channels!B:B, "Not Found")</f>
        <v>Direct Website</v>
      </c>
    </row>
    <row r="4259" spans="1:12" x14ac:dyDescent="0.2">
      <c r="A4259" s="3" t="s">
        <v>4695</v>
      </c>
      <c r="B4259" s="3" t="s">
        <v>355</v>
      </c>
      <c r="C4259" s="3" t="s">
        <v>813</v>
      </c>
      <c r="D4259" s="3" t="s">
        <v>45</v>
      </c>
      <c r="E4259" s="3" t="s">
        <v>46</v>
      </c>
      <c r="F4259" s="3">
        <v>10700.5</v>
      </c>
      <c r="G4259" s="3">
        <v>535.02</v>
      </c>
      <c r="H4259" s="3">
        <v>10165.48</v>
      </c>
      <c r="I4259" s="3" t="s">
        <v>29</v>
      </c>
      <c r="J4259" s="5">
        <v>1.052631061199274</v>
      </c>
      <c r="K4259" t="str">
        <f>_xlfn.XLOOKUP(D4259, dim_channels!A:A, dim_channels!C:C, "Not Found")</f>
        <v>Corporate</v>
      </c>
      <c r="L4259" t="str">
        <f>_xlfn.XLOOKUP(D4259, dim_channels!A:A, dim_channels!B:B, "Not Found")</f>
        <v>Corporate Direct</v>
      </c>
    </row>
    <row r="4260" spans="1:12" x14ac:dyDescent="0.2">
      <c r="A4260" s="2" t="s">
        <v>4696</v>
      </c>
      <c r="B4260" s="2" t="s">
        <v>664</v>
      </c>
      <c r="C4260" s="2" t="s">
        <v>484</v>
      </c>
      <c r="D4260" s="2" t="s">
        <v>114</v>
      </c>
      <c r="E4260" s="2" t="s">
        <v>115</v>
      </c>
      <c r="F4260" s="2">
        <v>5386.11</v>
      </c>
      <c r="G4260" s="2">
        <v>538.61</v>
      </c>
      <c r="H4260" s="2">
        <v>4847.5</v>
      </c>
      <c r="I4260" s="2" t="s">
        <v>41</v>
      </c>
      <c r="J4260" s="4">
        <v>1.111110881897885</v>
      </c>
      <c r="K4260" t="str">
        <f>_xlfn.XLOOKUP(D4260, dim_channels!A:A, dim_channels!C:C, "Not Found")</f>
        <v>Offline</v>
      </c>
      <c r="L4260" t="str">
        <f>_xlfn.XLOOKUP(D4260, dim_channels!A:A, dim_channels!B:B, "Not Found")</f>
        <v>Travel Agency</v>
      </c>
    </row>
    <row r="4261" spans="1:12" x14ac:dyDescent="0.2">
      <c r="A4261" s="3" t="s">
        <v>4697</v>
      </c>
      <c r="B4261" s="3" t="s">
        <v>807</v>
      </c>
      <c r="C4261" s="3" t="s">
        <v>44</v>
      </c>
      <c r="D4261" s="3" t="s">
        <v>64</v>
      </c>
      <c r="E4261" s="3" t="s">
        <v>34</v>
      </c>
      <c r="F4261" s="3">
        <v>3037.73</v>
      </c>
      <c r="G4261" s="3">
        <v>0</v>
      </c>
      <c r="H4261" s="3">
        <v>3037.73</v>
      </c>
      <c r="I4261" s="3" t="s">
        <v>29</v>
      </c>
      <c r="J4261" s="5">
        <v>1</v>
      </c>
      <c r="K4261" t="str">
        <f>_xlfn.XLOOKUP(D4261, dim_channels!A:A, dim_channels!C:C, "Not Found")</f>
        <v>Direct</v>
      </c>
      <c r="L4261" t="str">
        <f>_xlfn.XLOOKUP(D4261, dim_channels!A:A, dim_channels!B:B, "Not Found")</f>
        <v>Direct Website</v>
      </c>
    </row>
    <row r="4262" spans="1:12" x14ac:dyDescent="0.2">
      <c r="A4262" s="2" t="s">
        <v>4698</v>
      </c>
      <c r="B4262" s="2" t="s">
        <v>121</v>
      </c>
      <c r="C4262" s="2" t="s">
        <v>103</v>
      </c>
      <c r="D4262" s="2" t="s">
        <v>33</v>
      </c>
      <c r="E4262" s="2" t="s">
        <v>34</v>
      </c>
      <c r="F4262" s="2">
        <v>2909.28</v>
      </c>
      <c r="G4262" s="2">
        <v>436.39</v>
      </c>
      <c r="H4262" s="2">
        <v>2472.89</v>
      </c>
      <c r="I4262" s="2" t="s">
        <v>29</v>
      </c>
      <c r="J4262" s="4">
        <v>1.1764696367408181</v>
      </c>
      <c r="K4262" t="str">
        <f>_xlfn.XLOOKUP(D4262, dim_channels!A:A, dim_channels!C:C, "Not Found")</f>
        <v>OTA</v>
      </c>
      <c r="L4262" t="str">
        <f>_xlfn.XLOOKUP(D4262, dim_channels!A:A, dim_channels!B:B, "Not Found")</f>
        <v>Booking.com</v>
      </c>
    </row>
    <row r="4263" spans="1:12" x14ac:dyDescent="0.2">
      <c r="A4263" s="3" t="s">
        <v>4699</v>
      </c>
      <c r="B4263" s="3" t="s">
        <v>527</v>
      </c>
      <c r="C4263" s="3" t="s">
        <v>236</v>
      </c>
      <c r="D4263" s="3" t="s">
        <v>27</v>
      </c>
      <c r="E4263" s="3" t="s">
        <v>34</v>
      </c>
      <c r="F4263" s="3">
        <v>17122.669999999998</v>
      </c>
      <c r="G4263" s="3">
        <v>3082.08</v>
      </c>
      <c r="H4263" s="3">
        <v>14040.59</v>
      </c>
      <c r="I4263" s="3" t="s">
        <v>41</v>
      </c>
      <c r="J4263" s="5">
        <v>1.219512143008235</v>
      </c>
      <c r="K4263" t="str">
        <f>_xlfn.XLOOKUP(D4263, dim_channels!A:A, dim_channels!C:C, "Not Found")</f>
        <v>OTA</v>
      </c>
      <c r="L4263" t="str">
        <f>_xlfn.XLOOKUP(D4263, dim_channels!A:A, dim_channels!B:B, "Not Found")</f>
        <v>Expedia</v>
      </c>
    </row>
    <row r="4264" spans="1:12" x14ac:dyDescent="0.2">
      <c r="A4264" s="2" t="s">
        <v>4700</v>
      </c>
      <c r="B4264" s="2" t="s">
        <v>307</v>
      </c>
      <c r="C4264" s="2" t="s">
        <v>307</v>
      </c>
      <c r="D4264" s="2" t="s">
        <v>33</v>
      </c>
      <c r="E4264" s="2" t="s">
        <v>60</v>
      </c>
      <c r="F4264" s="2">
        <v>16828.919999999998</v>
      </c>
      <c r="G4264" s="2">
        <v>0</v>
      </c>
      <c r="H4264" s="2">
        <v>16828.919999999998</v>
      </c>
      <c r="I4264" s="2" t="s">
        <v>29</v>
      </c>
      <c r="J4264" s="4">
        <v>1</v>
      </c>
      <c r="K4264" t="str">
        <f>_xlfn.XLOOKUP(D4264, dim_channels!A:A, dim_channels!C:C, "Not Found")</f>
        <v>OTA</v>
      </c>
      <c r="L4264" t="str">
        <f>_xlfn.XLOOKUP(D4264, dim_channels!A:A, dim_channels!B:B, "Not Found")</f>
        <v>Booking.com</v>
      </c>
    </row>
    <row r="4265" spans="1:12" x14ac:dyDescent="0.2">
      <c r="A4265" s="3" t="s">
        <v>4701</v>
      </c>
      <c r="B4265" s="3" t="s">
        <v>158</v>
      </c>
      <c r="C4265" s="3" t="s">
        <v>465</v>
      </c>
      <c r="D4265" s="3" t="s">
        <v>64</v>
      </c>
      <c r="E4265" s="3" t="s">
        <v>28</v>
      </c>
      <c r="F4265" s="3">
        <v>13464.86</v>
      </c>
      <c r="G4265" s="3">
        <v>0</v>
      </c>
      <c r="H4265" s="3">
        <v>13464.86</v>
      </c>
      <c r="I4265" s="3" t="s">
        <v>29</v>
      </c>
      <c r="J4265" s="5">
        <v>1</v>
      </c>
      <c r="K4265" t="str">
        <f>_xlfn.XLOOKUP(D4265, dim_channels!A:A, dim_channels!C:C, "Not Found")</f>
        <v>Direct</v>
      </c>
      <c r="L4265" t="str">
        <f>_xlfn.XLOOKUP(D4265, dim_channels!A:A, dim_channels!B:B, "Not Found")</f>
        <v>Direct Website</v>
      </c>
    </row>
    <row r="4266" spans="1:12" x14ac:dyDescent="0.2">
      <c r="A4266" s="2" t="s">
        <v>4702</v>
      </c>
      <c r="B4266" s="2" t="s">
        <v>602</v>
      </c>
      <c r="C4266" s="2" t="s">
        <v>418</v>
      </c>
      <c r="D4266" s="2" t="s">
        <v>52</v>
      </c>
      <c r="E4266" s="2" t="s">
        <v>60</v>
      </c>
      <c r="F4266" s="2">
        <v>9817.66</v>
      </c>
      <c r="G4266" s="2">
        <v>0</v>
      </c>
      <c r="H4266" s="2">
        <v>9817.66</v>
      </c>
      <c r="I4266" s="2" t="s">
        <v>29</v>
      </c>
      <c r="J4266" s="4">
        <v>1</v>
      </c>
      <c r="K4266" t="str">
        <f>_xlfn.XLOOKUP(D4266, dim_channels!A:A, dim_channels!C:C, "Not Found")</f>
        <v>OTA</v>
      </c>
      <c r="L4266" t="str">
        <f>_xlfn.XLOOKUP(D4266, dim_channels!A:A, dim_channels!B:B, "Not Found")</f>
        <v>Agoda</v>
      </c>
    </row>
    <row r="4267" spans="1:12" x14ac:dyDescent="0.2">
      <c r="A4267" s="3" t="s">
        <v>4703</v>
      </c>
      <c r="B4267" s="3" t="s">
        <v>286</v>
      </c>
      <c r="C4267" s="3" t="s">
        <v>422</v>
      </c>
      <c r="D4267" s="3" t="s">
        <v>33</v>
      </c>
      <c r="E4267" s="3" t="s">
        <v>34</v>
      </c>
      <c r="F4267" s="3">
        <v>3445.74</v>
      </c>
      <c r="G4267" s="3">
        <v>516.86</v>
      </c>
      <c r="H4267" s="3">
        <v>2928.88</v>
      </c>
      <c r="I4267" s="3" t="s">
        <v>29</v>
      </c>
      <c r="J4267" s="5">
        <v>1.176470186555953</v>
      </c>
      <c r="K4267" t="str">
        <f>_xlfn.XLOOKUP(D4267, dim_channels!A:A, dim_channels!C:C, "Not Found")</f>
        <v>OTA</v>
      </c>
      <c r="L4267" t="str">
        <f>_xlfn.XLOOKUP(D4267, dim_channels!A:A, dim_channels!B:B, "Not Found")</f>
        <v>Booking.com</v>
      </c>
    </row>
    <row r="4268" spans="1:12" x14ac:dyDescent="0.2">
      <c r="A4268" s="2" t="s">
        <v>4704</v>
      </c>
      <c r="B4268" s="2" t="s">
        <v>608</v>
      </c>
      <c r="C4268" s="2" t="s">
        <v>215</v>
      </c>
      <c r="D4268" s="2" t="s">
        <v>27</v>
      </c>
      <c r="E4268" s="2" t="s">
        <v>34</v>
      </c>
      <c r="F4268" s="2">
        <v>14759.47</v>
      </c>
      <c r="G4268" s="2">
        <v>2656.7</v>
      </c>
      <c r="H4268" s="2">
        <v>12102.77</v>
      </c>
      <c r="I4268" s="2" t="s">
        <v>56</v>
      </c>
      <c r="J4268" s="4">
        <v>1.219511731611854</v>
      </c>
      <c r="K4268" t="str">
        <f>_xlfn.XLOOKUP(D4268, dim_channels!A:A, dim_channels!C:C, "Not Found")</f>
        <v>OTA</v>
      </c>
      <c r="L4268" t="str">
        <f>_xlfn.XLOOKUP(D4268, dim_channels!A:A, dim_channels!B:B, "Not Found")</f>
        <v>Expedia</v>
      </c>
    </row>
    <row r="4269" spans="1:12" x14ac:dyDescent="0.2">
      <c r="A4269" s="3" t="s">
        <v>4705</v>
      </c>
      <c r="B4269" s="3" t="s">
        <v>1035</v>
      </c>
      <c r="C4269" s="3" t="s">
        <v>79</v>
      </c>
      <c r="D4269" s="3" t="s">
        <v>52</v>
      </c>
      <c r="E4269" s="3" t="s">
        <v>34</v>
      </c>
      <c r="F4269" s="3">
        <v>11788.36</v>
      </c>
      <c r="G4269" s="3">
        <v>1414.6</v>
      </c>
      <c r="H4269" s="3">
        <v>10373.76</v>
      </c>
      <c r="I4269" s="3" t="s">
        <v>29</v>
      </c>
      <c r="J4269" s="5">
        <v>1.136363285828861</v>
      </c>
      <c r="K4269" t="str">
        <f>_xlfn.XLOOKUP(D4269, dim_channels!A:A, dim_channels!C:C, "Not Found")</f>
        <v>OTA</v>
      </c>
      <c r="L4269" t="str">
        <f>_xlfn.XLOOKUP(D4269, dim_channels!A:A, dim_channels!B:B, "Not Found")</f>
        <v>Agoda</v>
      </c>
    </row>
    <row r="4270" spans="1:12" x14ac:dyDescent="0.2">
      <c r="A4270" s="2" t="s">
        <v>4706</v>
      </c>
      <c r="B4270" s="2" t="s">
        <v>1072</v>
      </c>
      <c r="C4270" s="2" t="s">
        <v>958</v>
      </c>
      <c r="D4270" s="2" t="s">
        <v>169</v>
      </c>
      <c r="E4270" s="2" t="s">
        <v>46</v>
      </c>
      <c r="F4270" s="2">
        <v>12140.43</v>
      </c>
      <c r="G4270" s="2">
        <v>2428.09</v>
      </c>
      <c r="H4270" s="2">
        <v>9712.34</v>
      </c>
      <c r="I4270" s="2" t="s">
        <v>41</v>
      </c>
      <c r="J4270" s="4">
        <v>1.2500005148089961</v>
      </c>
      <c r="K4270" t="str">
        <f>_xlfn.XLOOKUP(D4270, dim_channels!A:A, dim_channels!C:C, "Not Found")</f>
        <v>GDS</v>
      </c>
      <c r="L4270" t="str">
        <f>_xlfn.XLOOKUP(D4270, dim_channels!A:A, dim_channels!B:B, "Not Found")</f>
        <v>GDS (Amadeus)</v>
      </c>
    </row>
    <row r="4271" spans="1:12" x14ac:dyDescent="0.2">
      <c r="A4271" s="3" t="s">
        <v>4707</v>
      </c>
      <c r="B4271" s="3" t="s">
        <v>285</v>
      </c>
      <c r="C4271" s="3" t="s">
        <v>168</v>
      </c>
      <c r="D4271" s="3" t="s">
        <v>64</v>
      </c>
      <c r="E4271" s="3" t="s">
        <v>28</v>
      </c>
      <c r="F4271" s="3">
        <v>7865.07</v>
      </c>
      <c r="G4271" s="3">
        <v>0</v>
      </c>
      <c r="H4271" s="3">
        <v>7865.07</v>
      </c>
      <c r="I4271" s="3" t="s">
        <v>29</v>
      </c>
      <c r="J4271" s="5">
        <v>1</v>
      </c>
      <c r="K4271" t="str">
        <f>_xlfn.XLOOKUP(D4271, dim_channels!A:A, dim_channels!C:C, "Not Found")</f>
        <v>Direct</v>
      </c>
      <c r="L4271" t="str">
        <f>_xlfn.XLOOKUP(D4271, dim_channels!A:A, dim_channels!B:B, "Not Found")</f>
        <v>Direct Website</v>
      </c>
    </row>
    <row r="4272" spans="1:12" x14ac:dyDescent="0.2">
      <c r="A4272" s="2" t="s">
        <v>4708</v>
      </c>
      <c r="B4272" s="2" t="s">
        <v>121</v>
      </c>
      <c r="C4272" s="2" t="s">
        <v>247</v>
      </c>
      <c r="D4272" s="2" t="s">
        <v>27</v>
      </c>
      <c r="E4272" s="2" t="s">
        <v>60</v>
      </c>
      <c r="F4272" s="2">
        <v>9824.19</v>
      </c>
      <c r="G4272" s="2">
        <v>0</v>
      </c>
      <c r="H4272" s="2">
        <v>9824.19</v>
      </c>
      <c r="I4272" s="2" t="s">
        <v>41</v>
      </c>
      <c r="J4272" s="4">
        <v>1</v>
      </c>
      <c r="K4272" t="str">
        <f>_xlfn.XLOOKUP(D4272, dim_channels!A:A, dim_channels!C:C, "Not Found")</f>
        <v>OTA</v>
      </c>
      <c r="L4272" t="str">
        <f>_xlfn.XLOOKUP(D4272, dim_channels!A:A, dim_channels!B:B, "Not Found")</f>
        <v>Expedia</v>
      </c>
    </row>
    <row r="4273" spans="1:12" x14ac:dyDescent="0.2">
      <c r="A4273" s="3" t="s">
        <v>4709</v>
      </c>
      <c r="B4273" s="3" t="s">
        <v>355</v>
      </c>
      <c r="C4273" s="3" t="s">
        <v>303</v>
      </c>
      <c r="D4273" s="3" t="s">
        <v>169</v>
      </c>
      <c r="E4273" s="3" t="s">
        <v>46</v>
      </c>
      <c r="F4273" s="3">
        <v>23241.35</v>
      </c>
      <c r="G4273" s="3">
        <v>4648.2700000000004</v>
      </c>
      <c r="H4273" s="3">
        <v>18593.080000000002</v>
      </c>
      <c r="I4273" s="3" t="s">
        <v>29</v>
      </c>
      <c r="J4273" s="5">
        <v>1.25</v>
      </c>
      <c r="K4273" t="str">
        <f>_xlfn.XLOOKUP(D4273, dim_channels!A:A, dim_channels!C:C, "Not Found")</f>
        <v>GDS</v>
      </c>
      <c r="L4273" t="str">
        <f>_xlfn.XLOOKUP(D4273, dim_channels!A:A, dim_channels!B:B, "Not Found")</f>
        <v>GDS (Amadeus)</v>
      </c>
    </row>
    <row r="4274" spans="1:12" x14ac:dyDescent="0.2">
      <c r="A4274" s="2" t="s">
        <v>4710</v>
      </c>
      <c r="B4274" s="2" t="s">
        <v>386</v>
      </c>
      <c r="C4274" s="2" t="s">
        <v>269</v>
      </c>
      <c r="D4274" s="2" t="s">
        <v>45</v>
      </c>
      <c r="E4274" s="2" t="s">
        <v>89</v>
      </c>
      <c r="F4274" s="2">
        <v>7479.59</v>
      </c>
      <c r="G4274" s="2">
        <v>0</v>
      </c>
      <c r="H4274" s="2">
        <v>7479.59</v>
      </c>
      <c r="I4274" s="2" t="s">
        <v>29</v>
      </c>
      <c r="J4274" s="4">
        <v>1</v>
      </c>
      <c r="K4274" t="str">
        <f>_xlfn.XLOOKUP(D4274, dim_channels!A:A, dim_channels!C:C, "Not Found")</f>
        <v>Corporate</v>
      </c>
      <c r="L4274" t="str">
        <f>_xlfn.XLOOKUP(D4274, dim_channels!A:A, dim_channels!B:B, "Not Found")</f>
        <v>Corporate Direct</v>
      </c>
    </row>
    <row r="4275" spans="1:12" x14ac:dyDescent="0.2">
      <c r="A4275" s="3" t="s">
        <v>4711</v>
      </c>
      <c r="B4275" s="3" t="s">
        <v>396</v>
      </c>
      <c r="C4275" s="3" t="s">
        <v>62</v>
      </c>
      <c r="D4275" s="3" t="s">
        <v>45</v>
      </c>
      <c r="E4275" s="3" t="s">
        <v>89</v>
      </c>
      <c r="F4275" s="3">
        <v>11204.75</v>
      </c>
      <c r="G4275" s="3">
        <v>0</v>
      </c>
      <c r="H4275" s="3">
        <v>11204.75</v>
      </c>
      <c r="I4275" s="3" t="s">
        <v>29</v>
      </c>
      <c r="J4275" s="5">
        <v>1</v>
      </c>
      <c r="K4275" t="str">
        <f>_xlfn.XLOOKUP(D4275, dim_channels!A:A, dim_channels!C:C, "Not Found")</f>
        <v>Corporate</v>
      </c>
      <c r="L4275" t="str">
        <f>_xlfn.XLOOKUP(D4275, dim_channels!A:A, dim_channels!B:B, "Not Found")</f>
        <v>Corporate Direct</v>
      </c>
    </row>
    <row r="4276" spans="1:12" x14ac:dyDescent="0.2">
      <c r="A4276" s="2" t="s">
        <v>4712</v>
      </c>
      <c r="B4276" s="2" t="s">
        <v>781</v>
      </c>
      <c r="C4276" s="2" t="s">
        <v>705</v>
      </c>
      <c r="D4276" s="2" t="s">
        <v>45</v>
      </c>
      <c r="E4276" s="2" t="s">
        <v>46</v>
      </c>
      <c r="F4276" s="2">
        <v>2159.6799999999998</v>
      </c>
      <c r="G4276" s="2">
        <v>107.98</v>
      </c>
      <c r="H4276" s="2">
        <v>2051.6999999999998</v>
      </c>
      <c r="I4276" s="2" t="s">
        <v>29</v>
      </c>
      <c r="J4276" s="4">
        <v>1.0526295267339281</v>
      </c>
      <c r="K4276" t="str">
        <f>_xlfn.XLOOKUP(D4276, dim_channels!A:A, dim_channels!C:C, "Not Found")</f>
        <v>Corporate</v>
      </c>
      <c r="L4276" t="str">
        <f>_xlfn.XLOOKUP(D4276, dim_channels!A:A, dim_channels!B:B, "Not Found")</f>
        <v>Corporate Direct</v>
      </c>
    </row>
    <row r="4277" spans="1:12" x14ac:dyDescent="0.2">
      <c r="A4277" s="3" t="s">
        <v>4713</v>
      </c>
      <c r="B4277" s="3" t="s">
        <v>261</v>
      </c>
      <c r="C4277" s="3" t="s">
        <v>449</v>
      </c>
      <c r="D4277" s="3" t="s">
        <v>33</v>
      </c>
      <c r="E4277" s="3" t="s">
        <v>28</v>
      </c>
      <c r="F4277" s="3">
        <v>3132.83</v>
      </c>
      <c r="G4277" s="3">
        <v>469.92</v>
      </c>
      <c r="H4277" s="3">
        <v>2662.91</v>
      </c>
      <c r="I4277" s="3" t="s">
        <v>41</v>
      </c>
      <c r="J4277" s="5">
        <v>1.1764686001404481</v>
      </c>
      <c r="K4277" t="str">
        <f>_xlfn.XLOOKUP(D4277, dim_channels!A:A, dim_channels!C:C, "Not Found")</f>
        <v>OTA</v>
      </c>
      <c r="L4277" t="str">
        <f>_xlfn.XLOOKUP(D4277, dim_channels!A:A, dim_channels!B:B, "Not Found")</f>
        <v>Booking.com</v>
      </c>
    </row>
    <row r="4278" spans="1:12" x14ac:dyDescent="0.2">
      <c r="A4278" s="2" t="s">
        <v>4714</v>
      </c>
      <c r="B4278" s="2" t="s">
        <v>212</v>
      </c>
      <c r="C4278" s="2" t="s">
        <v>364</v>
      </c>
      <c r="D4278" s="2" t="s">
        <v>33</v>
      </c>
      <c r="E4278" s="2" t="s">
        <v>34</v>
      </c>
      <c r="F4278" s="2">
        <v>10019.799999999999</v>
      </c>
      <c r="G4278" s="2">
        <v>1502.97</v>
      </c>
      <c r="H4278" s="2">
        <v>8516.83</v>
      </c>
      <c r="I4278" s="2" t="s">
        <v>41</v>
      </c>
      <c r="J4278" s="4">
        <v>1.1764705882352939</v>
      </c>
      <c r="K4278" t="str">
        <f>_xlfn.XLOOKUP(D4278, dim_channels!A:A, dim_channels!C:C, "Not Found")</f>
        <v>OTA</v>
      </c>
      <c r="L4278" t="str">
        <f>_xlfn.XLOOKUP(D4278, dim_channels!A:A, dim_channels!B:B, "Not Found")</f>
        <v>Booking.com</v>
      </c>
    </row>
    <row r="4279" spans="1:12" x14ac:dyDescent="0.2">
      <c r="A4279" s="3" t="s">
        <v>4715</v>
      </c>
      <c r="B4279" s="3" t="s">
        <v>173</v>
      </c>
      <c r="C4279" s="3" t="s">
        <v>1340</v>
      </c>
      <c r="D4279" s="3" t="s">
        <v>169</v>
      </c>
      <c r="E4279" s="3" t="s">
        <v>34</v>
      </c>
      <c r="F4279" s="3">
        <v>7380.72</v>
      </c>
      <c r="G4279" s="3">
        <v>1476.14</v>
      </c>
      <c r="H4279" s="3">
        <v>5904.58</v>
      </c>
      <c r="I4279" s="3" t="s">
        <v>41</v>
      </c>
      <c r="J4279" s="5">
        <v>1.2499991531997201</v>
      </c>
      <c r="K4279" t="str">
        <f>_xlfn.XLOOKUP(D4279, dim_channels!A:A, dim_channels!C:C, "Not Found")</f>
        <v>GDS</v>
      </c>
      <c r="L4279" t="str">
        <f>_xlfn.XLOOKUP(D4279, dim_channels!A:A, dim_channels!B:B, "Not Found")</f>
        <v>GDS (Amadeus)</v>
      </c>
    </row>
    <row r="4280" spans="1:12" x14ac:dyDescent="0.2">
      <c r="A4280" s="2" t="s">
        <v>4716</v>
      </c>
      <c r="B4280" s="2" t="s">
        <v>485</v>
      </c>
      <c r="C4280" s="2" t="s">
        <v>121</v>
      </c>
      <c r="D4280" s="2" t="s">
        <v>33</v>
      </c>
      <c r="E4280" s="2" t="s">
        <v>60</v>
      </c>
      <c r="F4280" s="2">
        <v>5710.16</v>
      </c>
      <c r="G4280" s="2">
        <v>0</v>
      </c>
      <c r="H4280" s="2">
        <v>5710.16</v>
      </c>
      <c r="I4280" s="2" t="s">
        <v>41</v>
      </c>
      <c r="J4280" s="4">
        <v>1</v>
      </c>
      <c r="K4280" t="str">
        <f>_xlfn.XLOOKUP(D4280, dim_channels!A:A, dim_channels!C:C, "Not Found")</f>
        <v>OTA</v>
      </c>
      <c r="L4280" t="str">
        <f>_xlfn.XLOOKUP(D4280, dim_channels!A:A, dim_channels!B:B, "Not Found")</f>
        <v>Booking.com</v>
      </c>
    </row>
    <row r="4281" spans="1:12" x14ac:dyDescent="0.2">
      <c r="A4281" s="3" t="s">
        <v>4717</v>
      </c>
      <c r="B4281" s="3" t="s">
        <v>101</v>
      </c>
      <c r="C4281" s="3" t="s">
        <v>489</v>
      </c>
      <c r="D4281" s="3" t="s">
        <v>33</v>
      </c>
      <c r="E4281" s="3" t="s">
        <v>60</v>
      </c>
      <c r="F4281" s="3">
        <v>5100.93</v>
      </c>
      <c r="G4281" s="3">
        <v>0</v>
      </c>
      <c r="H4281" s="3">
        <v>5100.93</v>
      </c>
      <c r="I4281" s="3" t="s">
        <v>56</v>
      </c>
      <c r="J4281" s="5">
        <v>1</v>
      </c>
      <c r="K4281" t="str">
        <f>_xlfn.XLOOKUP(D4281, dim_channels!A:A, dim_channels!C:C, "Not Found")</f>
        <v>OTA</v>
      </c>
      <c r="L4281" t="str">
        <f>_xlfn.XLOOKUP(D4281, dim_channels!A:A, dim_channels!B:B, "Not Found")</f>
        <v>Booking.com</v>
      </c>
    </row>
    <row r="4282" spans="1:12" x14ac:dyDescent="0.2">
      <c r="A4282" s="2" t="s">
        <v>4718</v>
      </c>
      <c r="B4282" s="2" t="s">
        <v>807</v>
      </c>
      <c r="C4282" s="2" t="s">
        <v>37</v>
      </c>
      <c r="D4282" s="2" t="s">
        <v>45</v>
      </c>
      <c r="E4282" s="2" t="s">
        <v>46</v>
      </c>
      <c r="F4282" s="2">
        <v>5397.24</v>
      </c>
      <c r="G4282" s="2">
        <v>269.86</v>
      </c>
      <c r="H4282" s="2">
        <v>5127.38</v>
      </c>
      <c r="I4282" s="2" t="s">
        <v>29</v>
      </c>
      <c r="J4282" s="4">
        <v>1.052631168354988</v>
      </c>
      <c r="K4282" t="str">
        <f>_xlfn.XLOOKUP(D4282, dim_channels!A:A, dim_channels!C:C, "Not Found")</f>
        <v>Corporate</v>
      </c>
      <c r="L4282" t="str">
        <f>_xlfn.XLOOKUP(D4282, dim_channels!A:A, dim_channels!B:B, "Not Found")</f>
        <v>Corporate Direct</v>
      </c>
    </row>
    <row r="4283" spans="1:12" x14ac:dyDescent="0.2">
      <c r="A4283" s="3" t="s">
        <v>4719</v>
      </c>
      <c r="B4283" s="3" t="s">
        <v>720</v>
      </c>
      <c r="C4283" s="3" t="s">
        <v>87</v>
      </c>
      <c r="D4283" s="3" t="s">
        <v>52</v>
      </c>
      <c r="E4283" s="3" t="s">
        <v>34</v>
      </c>
      <c r="F4283" s="3">
        <v>15487.94</v>
      </c>
      <c r="G4283" s="3">
        <v>1858.55</v>
      </c>
      <c r="H4283" s="3">
        <v>13629.39</v>
      </c>
      <c r="I4283" s="3" t="s">
        <v>29</v>
      </c>
      <c r="J4283" s="5">
        <v>1.1363634029109151</v>
      </c>
      <c r="K4283" t="str">
        <f>_xlfn.XLOOKUP(D4283, dim_channels!A:A, dim_channels!C:C, "Not Found")</f>
        <v>OTA</v>
      </c>
      <c r="L4283" t="str">
        <f>_xlfn.XLOOKUP(D4283, dim_channels!A:A, dim_channels!B:B, "Not Found")</f>
        <v>Agoda</v>
      </c>
    </row>
    <row r="4284" spans="1:12" x14ac:dyDescent="0.2">
      <c r="A4284" s="2" t="s">
        <v>4720</v>
      </c>
      <c r="B4284" s="2" t="s">
        <v>1354</v>
      </c>
      <c r="C4284" s="2" t="s">
        <v>76</v>
      </c>
      <c r="D4284" s="2" t="s">
        <v>33</v>
      </c>
      <c r="E4284" s="2" t="s">
        <v>34</v>
      </c>
      <c r="F4284" s="2">
        <v>2737.31</v>
      </c>
      <c r="G4284" s="2">
        <v>410.6</v>
      </c>
      <c r="H4284" s="2">
        <v>2326.71</v>
      </c>
      <c r="I4284" s="2" t="s">
        <v>41</v>
      </c>
      <c r="J4284" s="4">
        <v>1.1764723579646801</v>
      </c>
      <c r="K4284" t="str">
        <f>_xlfn.XLOOKUP(D4284, dim_channels!A:A, dim_channels!C:C, "Not Found")</f>
        <v>OTA</v>
      </c>
      <c r="L4284" t="str">
        <f>_xlfn.XLOOKUP(D4284, dim_channels!A:A, dim_channels!B:B, "Not Found")</f>
        <v>Booking.com</v>
      </c>
    </row>
    <row r="4285" spans="1:12" x14ac:dyDescent="0.2">
      <c r="A4285" s="3" t="s">
        <v>4721</v>
      </c>
      <c r="B4285" s="3" t="s">
        <v>626</v>
      </c>
      <c r="C4285" s="3" t="s">
        <v>722</v>
      </c>
      <c r="D4285" s="3" t="s">
        <v>45</v>
      </c>
      <c r="E4285" s="3" t="s">
        <v>89</v>
      </c>
      <c r="F4285" s="3">
        <v>17017.330000000002</v>
      </c>
      <c r="G4285" s="3">
        <v>0</v>
      </c>
      <c r="H4285" s="3">
        <v>17017.330000000002</v>
      </c>
      <c r="I4285" s="3" t="s">
        <v>41</v>
      </c>
      <c r="J4285" s="5">
        <v>1</v>
      </c>
      <c r="K4285" t="str">
        <f>_xlfn.XLOOKUP(D4285, dim_channels!A:A, dim_channels!C:C, "Not Found")</f>
        <v>Corporate</v>
      </c>
      <c r="L4285" t="str">
        <f>_xlfn.XLOOKUP(D4285, dim_channels!A:A, dim_channels!B:B, "Not Found")</f>
        <v>Corporate Direct</v>
      </c>
    </row>
    <row r="4286" spans="1:12" x14ac:dyDescent="0.2">
      <c r="A4286" s="2" t="s">
        <v>4722</v>
      </c>
      <c r="B4286" s="2" t="s">
        <v>136</v>
      </c>
      <c r="C4286" s="2" t="s">
        <v>566</v>
      </c>
      <c r="D4286" s="2" t="s">
        <v>52</v>
      </c>
      <c r="E4286" s="2" t="s">
        <v>60</v>
      </c>
      <c r="F4286" s="2">
        <v>8162.37</v>
      </c>
      <c r="G4286" s="2">
        <v>0</v>
      </c>
      <c r="H4286" s="2">
        <v>8162.37</v>
      </c>
      <c r="I4286" s="2" t="s">
        <v>29</v>
      </c>
      <c r="J4286" s="4">
        <v>1</v>
      </c>
      <c r="K4286" t="str">
        <f>_xlfn.XLOOKUP(D4286, dim_channels!A:A, dim_channels!C:C, "Not Found")</f>
        <v>OTA</v>
      </c>
      <c r="L4286" t="str">
        <f>_xlfn.XLOOKUP(D4286, dim_channels!A:A, dim_channels!B:B, "Not Found")</f>
        <v>Agoda</v>
      </c>
    </row>
    <row r="4287" spans="1:12" x14ac:dyDescent="0.2">
      <c r="A4287" s="3" t="s">
        <v>4723</v>
      </c>
      <c r="B4287" s="3" t="s">
        <v>603</v>
      </c>
      <c r="C4287" s="3" t="s">
        <v>741</v>
      </c>
      <c r="D4287" s="3" t="s">
        <v>45</v>
      </c>
      <c r="E4287" s="3" t="s">
        <v>46</v>
      </c>
      <c r="F4287" s="3">
        <v>13500.91</v>
      </c>
      <c r="G4287" s="3">
        <v>675.05</v>
      </c>
      <c r="H4287" s="3">
        <v>12825.86</v>
      </c>
      <c r="I4287" s="3" t="s">
        <v>41</v>
      </c>
      <c r="J4287" s="5">
        <v>1.052631948267017</v>
      </c>
      <c r="K4287" t="str">
        <f>_xlfn.XLOOKUP(D4287, dim_channels!A:A, dim_channels!C:C, "Not Found")</f>
        <v>Corporate</v>
      </c>
      <c r="L4287" t="str">
        <f>_xlfn.XLOOKUP(D4287, dim_channels!A:A, dim_channels!B:B, "Not Found")</f>
        <v>Corporate Direct</v>
      </c>
    </row>
    <row r="4288" spans="1:12" x14ac:dyDescent="0.2">
      <c r="A4288" s="2" t="s">
        <v>4724</v>
      </c>
      <c r="B4288" s="2" t="s">
        <v>147</v>
      </c>
      <c r="C4288" s="2" t="s">
        <v>305</v>
      </c>
      <c r="D4288" s="2" t="s">
        <v>27</v>
      </c>
      <c r="E4288" s="2" t="s">
        <v>34</v>
      </c>
      <c r="F4288" s="2">
        <v>10790.96</v>
      </c>
      <c r="G4288" s="2">
        <v>1942.37</v>
      </c>
      <c r="H4288" s="2">
        <v>8848.59</v>
      </c>
      <c r="I4288" s="2" t="s">
        <v>29</v>
      </c>
      <c r="J4288" s="4">
        <v>1.219511809226103</v>
      </c>
      <c r="K4288" t="str">
        <f>_xlfn.XLOOKUP(D4288, dim_channels!A:A, dim_channels!C:C, "Not Found")</f>
        <v>OTA</v>
      </c>
      <c r="L4288" t="str">
        <f>_xlfn.XLOOKUP(D4288, dim_channels!A:A, dim_channels!B:B, "Not Found")</f>
        <v>Expedia</v>
      </c>
    </row>
    <row r="4289" spans="1:12" x14ac:dyDescent="0.2">
      <c r="A4289" s="3" t="s">
        <v>4725</v>
      </c>
      <c r="B4289" s="3" t="s">
        <v>396</v>
      </c>
      <c r="C4289" s="3" t="s">
        <v>463</v>
      </c>
      <c r="D4289" s="3" t="s">
        <v>169</v>
      </c>
      <c r="E4289" s="3" t="s">
        <v>46</v>
      </c>
      <c r="F4289" s="3">
        <v>2848.5</v>
      </c>
      <c r="G4289" s="3">
        <v>569.70000000000005</v>
      </c>
      <c r="H4289" s="3">
        <v>2278.8000000000002</v>
      </c>
      <c r="I4289" s="3" t="s">
        <v>29</v>
      </c>
      <c r="J4289" s="5">
        <v>1.25</v>
      </c>
      <c r="K4289" t="str">
        <f>_xlfn.XLOOKUP(D4289, dim_channels!A:A, dim_channels!C:C, "Not Found")</f>
        <v>GDS</v>
      </c>
      <c r="L4289" t="str">
        <f>_xlfn.XLOOKUP(D4289, dim_channels!A:A, dim_channels!B:B, "Not Found")</f>
        <v>GDS (Amadeus)</v>
      </c>
    </row>
    <row r="4290" spans="1:12" x14ac:dyDescent="0.2">
      <c r="A4290" s="2" t="s">
        <v>4726</v>
      </c>
      <c r="B4290" s="2" t="s">
        <v>822</v>
      </c>
      <c r="C4290" s="2" t="s">
        <v>649</v>
      </c>
      <c r="D4290" s="2" t="s">
        <v>169</v>
      </c>
      <c r="E4290" s="2" t="s">
        <v>46</v>
      </c>
      <c r="F4290" s="2">
        <v>2887.24</v>
      </c>
      <c r="G4290" s="2">
        <v>577.45000000000005</v>
      </c>
      <c r="H4290" s="2">
        <v>2309.79</v>
      </c>
      <c r="I4290" s="2" t="s">
        <v>29</v>
      </c>
      <c r="J4290" s="4">
        <v>1.250001082349478</v>
      </c>
      <c r="K4290" t="str">
        <f>_xlfn.XLOOKUP(D4290, dim_channels!A:A, dim_channels!C:C, "Not Found")</f>
        <v>GDS</v>
      </c>
      <c r="L4290" t="str">
        <f>_xlfn.XLOOKUP(D4290, dim_channels!A:A, dim_channels!B:B, "Not Found")</f>
        <v>GDS (Amadeus)</v>
      </c>
    </row>
    <row r="4291" spans="1:12" x14ac:dyDescent="0.2">
      <c r="A4291" s="3" t="s">
        <v>4727</v>
      </c>
      <c r="B4291" s="3" t="s">
        <v>307</v>
      </c>
      <c r="C4291" s="3" t="s">
        <v>520</v>
      </c>
      <c r="D4291" s="3" t="s">
        <v>27</v>
      </c>
      <c r="E4291" s="3" t="s">
        <v>60</v>
      </c>
      <c r="F4291" s="3">
        <v>3293.52</v>
      </c>
      <c r="G4291" s="3">
        <v>0</v>
      </c>
      <c r="H4291" s="3">
        <v>3293.52</v>
      </c>
      <c r="I4291" s="3" t="s">
        <v>29</v>
      </c>
      <c r="J4291" s="5">
        <v>1</v>
      </c>
      <c r="K4291" t="str">
        <f>_xlfn.XLOOKUP(D4291, dim_channels!A:A, dim_channels!C:C, "Not Found")</f>
        <v>OTA</v>
      </c>
      <c r="L4291" t="str">
        <f>_xlfn.XLOOKUP(D4291, dim_channels!A:A, dim_channels!B:B, "Not Found")</f>
        <v>Expedia</v>
      </c>
    </row>
    <row r="4292" spans="1:12" x14ac:dyDescent="0.2">
      <c r="A4292" s="2" t="s">
        <v>4728</v>
      </c>
      <c r="B4292" s="2" t="s">
        <v>37</v>
      </c>
      <c r="C4292" s="2" t="s">
        <v>512</v>
      </c>
      <c r="D4292" s="2" t="s">
        <v>64</v>
      </c>
      <c r="E4292" s="2" t="s">
        <v>28</v>
      </c>
      <c r="F4292" s="2">
        <v>9957.7999999999993</v>
      </c>
      <c r="G4292" s="2">
        <v>0</v>
      </c>
      <c r="H4292" s="2">
        <v>9957.7999999999993</v>
      </c>
      <c r="I4292" s="2" t="s">
        <v>41</v>
      </c>
      <c r="J4292" s="4">
        <v>1</v>
      </c>
      <c r="K4292" t="str">
        <f>_xlfn.XLOOKUP(D4292, dim_channels!A:A, dim_channels!C:C, "Not Found")</f>
        <v>Direct</v>
      </c>
      <c r="L4292" t="str">
        <f>_xlfn.XLOOKUP(D4292, dim_channels!A:A, dim_channels!B:B, "Not Found")</f>
        <v>Direct Website</v>
      </c>
    </row>
    <row r="4293" spans="1:12" x14ac:dyDescent="0.2">
      <c r="A4293" s="3" t="s">
        <v>4729</v>
      </c>
      <c r="B4293" s="3" t="s">
        <v>1354</v>
      </c>
      <c r="C4293" s="3" t="s">
        <v>314</v>
      </c>
      <c r="D4293" s="3" t="s">
        <v>114</v>
      </c>
      <c r="E4293" s="3" t="s">
        <v>115</v>
      </c>
      <c r="F4293" s="3">
        <v>2786.18</v>
      </c>
      <c r="G4293" s="3">
        <v>278.62</v>
      </c>
      <c r="H4293" s="3">
        <v>2507.56</v>
      </c>
      <c r="I4293" s="3" t="s">
        <v>29</v>
      </c>
      <c r="J4293" s="5">
        <v>1.111111997320104</v>
      </c>
      <c r="K4293" t="str">
        <f>_xlfn.XLOOKUP(D4293, dim_channels!A:A, dim_channels!C:C, "Not Found")</f>
        <v>Offline</v>
      </c>
      <c r="L4293" t="str">
        <f>_xlfn.XLOOKUP(D4293, dim_channels!A:A, dim_channels!B:B, "Not Found")</f>
        <v>Travel Agency</v>
      </c>
    </row>
    <row r="4294" spans="1:12" x14ac:dyDescent="0.2">
      <c r="A4294" s="2" t="s">
        <v>4730</v>
      </c>
      <c r="B4294" s="2" t="s">
        <v>769</v>
      </c>
      <c r="C4294" s="2" t="s">
        <v>904</v>
      </c>
      <c r="D4294" s="2" t="s">
        <v>64</v>
      </c>
      <c r="E4294" s="2" t="s">
        <v>34</v>
      </c>
      <c r="F4294" s="2">
        <v>11728.58</v>
      </c>
      <c r="G4294" s="2">
        <v>0</v>
      </c>
      <c r="H4294" s="2">
        <v>11728.58</v>
      </c>
      <c r="I4294" s="2" t="s">
        <v>41</v>
      </c>
      <c r="J4294" s="4">
        <v>1</v>
      </c>
      <c r="K4294" t="str">
        <f>_xlfn.XLOOKUP(D4294, dim_channels!A:A, dim_channels!C:C, "Not Found")</f>
        <v>Direct</v>
      </c>
      <c r="L4294" t="str">
        <f>_xlfn.XLOOKUP(D4294, dim_channels!A:A, dim_channels!B:B, "Not Found")</f>
        <v>Direct Website</v>
      </c>
    </row>
    <row r="4295" spans="1:12" x14ac:dyDescent="0.2">
      <c r="A4295" s="3" t="s">
        <v>4731</v>
      </c>
      <c r="B4295" s="3" t="s">
        <v>123</v>
      </c>
      <c r="C4295" s="3" t="s">
        <v>891</v>
      </c>
      <c r="D4295" s="3" t="s">
        <v>52</v>
      </c>
      <c r="E4295" s="3" t="s">
        <v>34</v>
      </c>
      <c r="F4295" s="3">
        <v>2094.9299999999998</v>
      </c>
      <c r="G4295" s="3">
        <v>251.39</v>
      </c>
      <c r="H4295" s="3">
        <v>1843.54</v>
      </c>
      <c r="I4295" s="3" t="s">
        <v>29</v>
      </c>
      <c r="J4295" s="5">
        <v>1.1363626501187929</v>
      </c>
      <c r="K4295" t="str">
        <f>_xlfn.XLOOKUP(D4295, dim_channels!A:A, dim_channels!C:C, "Not Found")</f>
        <v>OTA</v>
      </c>
      <c r="L4295" t="str">
        <f>_xlfn.XLOOKUP(D4295, dim_channels!A:A, dim_channels!B:B, "Not Found")</f>
        <v>Agoda</v>
      </c>
    </row>
    <row r="4296" spans="1:12" x14ac:dyDescent="0.2">
      <c r="A4296" s="2" t="s">
        <v>4732</v>
      </c>
      <c r="B4296" s="2" t="s">
        <v>305</v>
      </c>
      <c r="C4296" s="2" t="s">
        <v>416</v>
      </c>
      <c r="D4296" s="2" t="s">
        <v>33</v>
      </c>
      <c r="E4296" s="2" t="s">
        <v>60</v>
      </c>
      <c r="F4296" s="2">
        <v>2579.81</v>
      </c>
      <c r="G4296" s="2">
        <v>0</v>
      </c>
      <c r="H4296" s="2">
        <v>2579.81</v>
      </c>
      <c r="I4296" s="2" t="s">
        <v>29</v>
      </c>
      <c r="J4296" s="4">
        <v>1</v>
      </c>
      <c r="K4296" t="str">
        <f>_xlfn.XLOOKUP(D4296, dim_channels!A:A, dim_channels!C:C, "Not Found")</f>
        <v>OTA</v>
      </c>
      <c r="L4296" t="str">
        <f>_xlfn.XLOOKUP(D4296, dim_channels!A:A, dim_channels!B:B, "Not Found")</f>
        <v>Booking.com</v>
      </c>
    </row>
    <row r="4297" spans="1:12" x14ac:dyDescent="0.2">
      <c r="A4297" s="3" t="s">
        <v>4733</v>
      </c>
      <c r="B4297" s="3" t="s">
        <v>422</v>
      </c>
      <c r="C4297" s="3" t="s">
        <v>97</v>
      </c>
      <c r="D4297" s="3" t="s">
        <v>33</v>
      </c>
      <c r="E4297" s="3" t="s">
        <v>28</v>
      </c>
      <c r="F4297" s="3">
        <v>7736.87</v>
      </c>
      <c r="G4297" s="3">
        <v>1160.53</v>
      </c>
      <c r="H4297" s="3">
        <v>6576.34</v>
      </c>
      <c r="I4297" s="3" t="s">
        <v>41</v>
      </c>
      <c r="J4297" s="5">
        <v>1.1764704987880801</v>
      </c>
      <c r="K4297" t="str">
        <f>_xlfn.XLOOKUP(D4297, dim_channels!A:A, dim_channels!C:C, "Not Found")</f>
        <v>OTA</v>
      </c>
      <c r="L4297" t="str">
        <f>_xlfn.XLOOKUP(D4297, dim_channels!A:A, dim_channels!B:B, "Not Found")</f>
        <v>Booking.com</v>
      </c>
    </row>
    <row r="4298" spans="1:12" x14ac:dyDescent="0.2">
      <c r="A4298" s="2" t="s">
        <v>4734</v>
      </c>
      <c r="B4298" s="2" t="s">
        <v>781</v>
      </c>
      <c r="C4298" s="2" t="s">
        <v>165</v>
      </c>
      <c r="D4298" s="2" t="s">
        <v>33</v>
      </c>
      <c r="E4298" s="2" t="s">
        <v>60</v>
      </c>
      <c r="F4298" s="2">
        <v>2404.52</v>
      </c>
      <c r="G4298" s="2">
        <v>0</v>
      </c>
      <c r="H4298" s="2">
        <v>2404.52</v>
      </c>
      <c r="I4298" s="2" t="s">
        <v>41</v>
      </c>
      <c r="J4298" s="4">
        <v>1</v>
      </c>
      <c r="K4298" t="str">
        <f>_xlfn.XLOOKUP(D4298, dim_channels!A:A, dim_channels!C:C, "Not Found")</f>
        <v>OTA</v>
      </c>
      <c r="L4298" t="str">
        <f>_xlfn.XLOOKUP(D4298, dim_channels!A:A, dim_channels!B:B, "Not Found")</f>
        <v>Booking.com</v>
      </c>
    </row>
    <row r="4299" spans="1:12" x14ac:dyDescent="0.2">
      <c r="A4299" s="3" t="s">
        <v>4735</v>
      </c>
      <c r="B4299" s="3" t="s">
        <v>91</v>
      </c>
      <c r="C4299" s="3" t="s">
        <v>234</v>
      </c>
      <c r="D4299" s="3" t="s">
        <v>64</v>
      </c>
      <c r="E4299" s="3" t="s">
        <v>34</v>
      </c>
      <c r="F4299" s="3">
        <v>15389.77</v>
      </c>
      <c r="G4299" s="3">
        <v>0</v>
      </c>
      <c r="H4299" s="3">
        <v>15389.77</v>
      </c>
      <c r="I4299" s="3" t="s">
        <v>29</v>
      </c>
      <c r="J4299" s="5">
        <v>1</v>
      </c>
      <c r="K4299" t="str">
        <f>_xlfn.XLOOKUP(D4299, dim_channels!A:A, dim_channels!C:C, "Not Found")</f>
        <v>Direct</v>
      </c>
      <c r="L4299" t="str">
        <f>_xlfn.XLOOKUP(D4299, dim_channels!A:A, dim_channels!B:B, "Not Found")</f>
        <v>Direct Website</v>
      </c>
    </row>
    <row r="4300" spans="1:12" x14ac:dyDescent="0.2">
      <c r="A4300" s="2" t="s">
        <v>4736</v>
      </c>
      <c r="B4300" s="2" t="s">
        <v>210</v>
      </c>
      <c r="C4300" s="2" t="s">
        <v>1035</v>
      </c>
      <c r="D4300" s="2" t="s">
        <v>27</v>
      </c>
      <c r="E4300" s="2" t="s">
        <v>60</v>
      </c>
      <c r="F4300" s="2">
        <v>13905.61</v>
      </c>
      <c r="G4300" s="2">
        <v>0</v>
      </c>
      <c r="H4300" s="2">
        <v>13905.61</v>
      </c>
      <c r="I4300" s="2" t="s">
        <v>41</v>
      </c>
      <c r="J4300" s="4">
        <v>1</v>
      </c>
      <c r="K4300" t="str">
        <f>_xlfn.XLOOKUP(D4300, dim_channels!A:A, dim_channels!C:C, "Not Found")</f>
        <v>OTA</v>
      </c>
      <c r="L4300" t="str">
        <f>_xlfn.XLOOKUP(D4300, dim_channels!A:A, dim_channels!B:B, "Not Found")</f>
        <v>Expedia</v>
      </c>
    </row>
    <row r="4301" spans="1:12" x14ac:dyDescent="0.2">
      <c r="A4301" s="3" t="s">
        <v>4737</v>
      </c>
      <c r="B4301" s="3" t="s">
        <v>178</v>
      </c>
      <c r="C4301" s="3" t="s">
        <v>178</v>
      </c>
      <c r="D4301" s="3" t="s">
        <v>52</v>
      </c>
      <c r="E4301" s="3" t="s">
        <v>34</v>
      </c>
      <c r="F4301" s="3">
        <v>18127.78</v>
      </c>
      <c r="G4301" s="3">
        <v>2175.33</v>
      </c>
      <c r="H4301" s="3">
        <v>15952.45</v>
      </c>
      <c r="I4301" s="3" t="s">
        <v>29</v>
      </c>
      <c r="J4301" s="5">
        <v>1.136363379919699</v>
      </c>
      <c r="K4301" t="str">
        <f>_xlfn.XLOOKUP(D4301, dim_channels!A:A, dim_channels!C:C, "Not Found")</f>
        <v>OTA</v>
      </c>
      <c r="L4301" t="str">
        <f>_xlfn.XLOOKUP(D4301, dim_channels!A:A, dim_channels!B:B, "Not Found")</f>
        <v>Agoda</v>
      </c>
    </row>
    <row r="4302" spans="1:12" x14ac:dyDescent="0.2">
      <c r="A4302" s="2" t="s">
        <v>4738</v>
      </c>
      <c r="B4302" s="2" t="s">
        <v>276</v>
      </c>
      <c r="C4302" s="2" t="s">
        <v>329</v>
      </c>
      <c r="D4302" s="2" t="s">
        <v>45</v>
      </c>
      <c r="E4302" s="2" t="s">
        <v>89</v>
      </c>
      <c r="F4302" s="2">
        <v>12216.42</v>
      </c>
      <c r="G4302" s="2">
        <v>0</v>
      </c>
      <c r="H4302" s="2">
        <v>12216.42</v>
      </c>
      <c r="I4302" s="2" t="s">
        <v>56</v>
      </c>
      <c r="J4302" s="4">
        <v>1</v>
      </c>
      <c r="K4302" t="str">
        <f>_xlfn.XLOOKUP(D4302, dim_channels!A:A, dim_channels!C:C, "Not Found")</f>
        <v>Corporate</v>
      </c>
      <c r="L4302" t="str">
        <f>_xlfn.XLOOKUP(D4302, dim_channels!A:A, dim_channels!B:B, "Not Found")</f>
        <v>Corporate Direct</v>
      </c>
    </row>
    <row r="4303" spans="1:12" x14ac:dyDescent="0.2">
      <c r="A4303" s="3" t="s">
        <v>4739</v>
      </c>
      <c r="B4303" s="3" t="s">
        <v>244</v>
      </c>
      <c r="C4303" s="3" t="s">
        <v>403</v>
      </c>
      <c r="D4303" s="3" t="s">
        <v>45</v>
      </c>
      <c r="E4303" s="3" t="s">
        <v>89</v>
      </c>
      <c r="F4303" s="3">
        <v>16099.67</v>
      </c>
      <c r="G4303" s="3">
        <v>0</v>
      </c>
      <c r="H4303" s="3">
        <v>16099.67</v>
      </c>
      <c r="I4303" s="3" t="s">
        <v>29</v>
      </c>
      <c r="J4303" s="5">
        <v>1</v>
      </c>
      <c r="K4303" t="str">
        <f>_xlfn.XLOOKUP(D4303, dim_channels!A:A, dim_channels!C:C, "Not Found")</f>
        <v>Corporate</v>
      </c>
      <c r="L4303" t="str">
        <f>_xlfn.XLOOKUP(D4303, dim_channels!A:A, dim_channels!B:B, "Not Found")</f>
        <v>Corporate Direct</v>
      </c>
    </row>
    <row r="4304" spans="1:12" x14ac:dyDescent="0.2">
      <c r="A4304" s="2" t="s">
        <v>4740</v>
      </c>
      <c r="B4304" s="2" t="s">
        <v>839</v>
      </c>
      <c r="C4304" s="2" t="s">
        <v>112</v>
      </c>
      <c r="D4304" s="2" t="s">
        <v>169</v>
      </c>
      <c r="E4304" s="2" t="s">
        <v>34</v>
      </c>
      <c r="F4304" s="2">
        <v>5755.62</v>
      </c>
      <c r="G4304" s="2">
        <v>1151.1199999999999</v>
      </c>
      <c r="H4304" s="2">
        <v>4604.5</v>
      </c>
      <c r="I4304" s="2" t="s">
        <v>29</v>
      </c>
      <c r="J4304" s="4">
        <v>1.2499989141057659</v>
      </c>
      <c r="K4304" t="str">
        <f>_xlfn.XLOOKUP(D4304, dim_channels!A:A, dim_channels!C:C, "Not Found")</f>
        <v>GDS</v>
      </c>
      <c r="L4304" t="str">
        <f>_xlfn.XLOOKUP(D4304, dim_channels!A:A, dim_channels!B:B, "Not Found")</f>
        <v>GDS (Amadeus)</v>
      </c>
    </row>
    <row r="4305" spans="1:12" x14ac:dyDescent="0.2">
      <c r="A4305" s="3" t="s">
        <v>4741</v>
      </c>
      <c r="B4305" s="3" t="s">
        <v>504</v>
      </c>
      <c r="C4305" s="3" t="s">
        <v>174</v>
      </c>
      <c r="D4305" s="3" t="s">
        <v>52</v>
      </c>
      <c r="E4305" s="3" t="s">
        <v>34</v>
      </c>
      <c r="F4305" s="3">
        <v>3769.7</v>
      </c>
      <c r="G4305" s="3">
        <v>452.36</v>
      </c>
      <c r="H4305" s="3">
        <v>3317.34</v>
      </c>
      <c r="I4305" s="3" t="s">
        <v>41</v>
      </c>
      <c r="J4305" s="5">
        <v>1.136362266153002</v>
      </c>
      <c r="K4305" t="str">
        <f>_xlfn.XLOOKUP(D4305, dim_channels!A:A, dim_channels!C:C, "Not Found")</f>
        <v>OTA</v>
      </c>
      <c r="L4305" t="str">
        <f>_xlfn.XLOOKUP(D4305, dim_channels!A:A, dim_channels!B:B, "Not Found")</f>
        <v>Agoda</v>
      </c>
    </row>
    <row r="4306" spans="1:12" x14ac:dyDescent="0.2">
      <c r="A4306" s="2" t="s">
        <v>4742</v>
      </c>
      <c r="B4306" s="2" t="s">
        <v>353</v>
      </c>
      <c r="C4306" s="2" t="s">
        <v>433</v>
      </c>
      <c r="D4306" s="2" t="s">
        <v>27</v>
      </c>
      <c r="E4306" s="2" t="s">
        <v>28</v>
      </c>
      <c r="F4306" s="2">
        <v>15667.56</v>
      </c>
      <c r="G4306" s="2">
        <v>2820.16</v>
      </c>
      <c r="H4306" s="2">
        <v>12847.4</v>
      </c>
      <c r="I4306" s="2" t="s">
        <v>29</v>
      </c>
      <c r="J4306" s="4">
        <v>1.219512119183648</v>
      </c>
      <c r="K4306" t="str">
        <f>_xlfn.XLOOKUP(D4306, dim_channels!A:A, dim_channels!C:C, "Not Found")</f>
        <v>OTA</v>
      </c>
      <c r="L4306" t="str">
        <f>_xlfn.XLOOKUP(D4306, dim_channels!A:A, dim_channels!B:B, "Not Found")</f>
        <v>Expedia</v>
      </c>
    </row>
    <row r="4307" spans="1:12" x14ac:dyDescent="0.2">
      <c r="A4307" s="3" t="s">
        <v>4743</v>
      </c>
      <c r="B4307" s="3" t="s">
        <v>145</v>
      </c>
      <c r="C4307" s="3" t="s">
        <v>97</v>
      </c>
      <c r="D4307" s="3" t="s">
        <v>64</v>
      </c>
      <c r="E4307" s="3" t="s">
        <v>115</v>
      </c>
      <c r="F4307" s="3">
        <v>3806.09</v>
      </c>
      <c r="G4307" s="3">
        <v>0</v>
      </c>
      <c r="H4307" s="3">
        <v>3806.09</v>
      </c>
      <c r="I4307" s="3" t="s">
        <v>29</v>
      </c>
      <c r="J4307" s="5">
        <v>1</v>
      </c>
      <c r="K4307" t="str">
        <f>_xlfn.XLOOKUP(D4307, dim_channels!A:A, dim_channels!C:C, "Not Found")</f>
        <v>Direct</v>
      </c>
      <c r="L4307" t="str">
        <f>_xlfn.XLOOKUP(D4307, dim_channels!A:A, dim_channels!B:B, "Not Found")</f>
        <v>Direct Website</v>
      </c>
    </row>
    <row r="4308" spans="1:12" x14ac:dyDescent="0.2">
      <c r="A4308" s="2" t="s">
        <v>4744</v>
      </c>
      <c r="B4308" s="2" t="s">
        <v>346</v>
      </c>
      <c r="C4308" s="2" t="s">
        <v>209</v>
      </c>
      <c r="D4308" s="2" t="s">
        <v>27</v>
      </c>
      <c r="E4308" s="2" t="s">
        <v>60</v>
      </c>
      <c r="F4308" s="2">
        <v>9563.7800000000007</v>
      </c>
      <c r="G4308" s="2">
        <v>0</v>
      </c>
      <c r="H4308" s="2">
        <v>9563.7800000000007</v>
      </c>
      <c r="I4308" s="2" t="s">
        <v>41</v>
      </c>
      <c r="J4308" s="4">
        <v>1</v>
      </c>
      <c r="K4308" t="str">
        <f>_xlfn.XLOOKUP(D4308, dim_channels!A:A, dim_channels!C:C, "Not Found")</f>
        <v>OTA</v>
      </c>
      <c r="L4308" t="str">
        <f>_xlfn.XLOOKUP(D4308, dim_channels!A:A, dim_channels!B:B, "Not Found")</f>
        <v>Expedia</v>
      </c>
    </row>
    <row r="4309" spans="1:12" x14ac:dyDescent="0.2">
      <c r="A4309" s="3" t="s">
        <v>4745</v>
      </c>
      <c r="B4309" s="3" t="s">
        <v>420</v>
      </c>
      <c r="C4309" s="3" t="s">
        <v>264</v>
      </c>
      <c r="D4309" s="3" t="s">
        <v>169</v>
      </c>
      <c r="E4309" s="3" t="s">
        <v>34</v>
      </c>
      <c r="F4309" s="3">
        <v>2897.93</v>
      </c>
      <c r="G4309" s="3">
        <v>579.59</v>
      </c>
      <c r="H4309" s="3">
        <v>2318.34</v>
      </c>
      <c r="I4309" s="3" t="s">
        <v>56</v>
      </c>
      <c r="J4309" s="5">
        <v>1.250002156715581</v>
      </c>
      <c r="K4309" t="str">
        <f>_xlfn.XLOOKUP(D4309, dim_channels!A:A, dim_channels!C:C, "Not Found")</f>
        <v>GDS</v>
      </c>
      <c r="L4309" t="str">
        <f>_xlfn.XLOOKUP(D4309, dim_channels!A:A, dim_channels!B:B, "Not Found")</f>
        <v>GDS (Amadeus)</v>
      </c>
    </row>
    <row r="4310" spans="1:12" x14ac:dyDescent="0.2">
      <c r="A4310" s="2" t="s">
        <v>4746</v>
      </c>
      <c r="B4310" s="2" t="s">
        <v>409</v>
      </c>
      <c r="C4310" s="2" t="s">
        <v>76</v>
      </c>
      <c r="D4310" s="2" t="s">
        <v>33</v>
      </c>
      <c r="E4310" s="2" t="s">
        <v>60</v>
      </c>
      <c r="F4310" s="2">
        <v>5027.71</v>
      </c>
      <c r="G4310" s="2">
        <v>0</v>
      </c>
      <c r="H4310" s="2">
        <v>5027.71</v>
      </c>
      <c r="I4310" s="2" t="s">
        <v>29</v>
      </c>
      <c r="J4310" s="4">
        <v>1</v>
      </c>
      <c r="K4310" t="str">
        <f>_xlfn.XLOOKUP(D4310, dim_channels!A:A, dim_channels!C:C, "Not Found")</f>
        <v>OTA</v>
      </c>
      <c r="L4310" t="str">
        <f>_xlfn.XLOOKUP(D4310, dim_channels!A:A, dim_channels!B:B, "Not Found")</f>
        <v>Booking.com</v>
      </c>
    </row>
    <row r="4311" spans="1:12" x14ac:dyDescent="0.2">
      <c r="A4311" s="3" t="s">
        <v>4747</v>
      </c>
      <c r="B4311" s="3" t="s">
        <v>107</v>
      </c>
      <c r="C4311" s="3" t="s">
        <v>570</v>
      </c>
      <c r="D4311" s="3" t="s">
        <v>33</v>
      </c>
      <c r="E4311" s="3" t="s">
        <v>60</v>
      </c>
      <c r="F4311" s="3">
        <v>6249.24</v>
      </c>
      <c r="G4311" s="3">
        <v>0</v>
      </c>
      <c r="H4311" s="3">
        <v>6249.24</v>
      </c>
      <c r="I4311" s="3" t="s">
        <v>29</v>
      </c>
      <c r="J4311" s="5">
        <v>1</v>
      </c>
      <c r="K4311" t="str">
        <f>_xlfn.XLOOKUP(D4311, dim_channels!A:A, dim_channels!C:C, "Not Found")</f>
        <v>OTA</v>
      </c>
      <c r="L4311" t="str">
        <f>_xlfn.XLOOKUP(D4311, dim_channels!A:A, dim_channels!B:B, "Not Found")</f>
        <v>Booking.com</v>
      </c>
    </row>
    <row r="4312" spans="1:12" x14ac:dyDescent="0.2">
      <c r="A4312" s="2" t="s">
        <v>4748</v>
      </c>
      <c r="B4312" s="2" t="s">
        <v>475</v>
      </c>
      <c r="C4312" s="2" t="s">
        <v>590</v>
      </c>
      <c r="D4312" s="2" t="s">
        <v>169</v>
      </c>
      <c r="E4312" s="2" t="s">
        <v>34</v>
      </c>
      <c r="F4312" s="2">
        <v>6527.73</v>
      </c>
      <c r="G4312" s="2">
        <v>1305.55</v>
      </c>
      <c r="H4312" s="2">
        <v>5222.18</v>
      </c>
      <c r="I4312" s="2" t="s">
        <v>29</v>
      </c>
      <c r="J4312" s="4">
        <v>1.250000957454549</v>
      </c>
      <c r="K4312" t="str">
        <f>_xlfn.XLOOKUP(D4312, dim_channels!A:A, dim_channels!C:C, "Not Found")</f>
        <v>GDS</v>
      </c>
      <c r="L4312" t="str">
        <f>_xlfn.XLOOKUP(D4312, dim_channels!A:A, dim_channels!B:B, "Not Found")</f>
        <v>GDS (Amadeus)</v>
      </c>
    </row>
    <row r="4313" spans="1:12" x14ac:dyDescent="0.2">
      <c r="A4313" s="3" t="s">
        <v>4749</v>
      </c>
      <c r="B4313" s="3" t="s">
        <v>382</v>
      </c>
      <c r="C4313" s="3" t="s">
        <v>371</v>
      </c>
      <c r="D4313" s="3" t="s">
        <v>64</v>
      </c>
      <c r="E4313" s="3" t="s">
        <v>28</v>
      </c>
      <c r="F4313" s="3">
        <v>12843.32</v>
      </c>
      <c r="G4313" s="3">
        <v>0</v>
      </c>
      <c r="H4313" s="3">
        <v>12843.32</v>
      </c>
      <c r="I4313" s="3" t="s">
        <v>29</v>
      </c>
      <c r="J4313" s="5">
        <v>1</v>
      </c>
      <c r="K4313" t="str">
        <f>_xlfn.XLOOKUP(D4313, dim_channels!A:A, dim_channels!C:C, "Not Found")</f>
        <v>Direct</v>
      </c>
      <c r="L4313" t="str">
        <f>_xlfn.XLOOKUP(D4313, dim_channels!A:A, dim_channels!B:B, "Not Found")</f>
        <v>Direct Website</v>
      </c>
    </row>
    <row r="4314" spans="1:12" x14ac:dyDescent="0.2">
      <c r="A4314" s="2" t="s">
        <v>4750</v>
      </c>
      <c r="B4314" s="2" t="s">
        <v>292</v>
      </c>
      <c r="C4314" s="2" t="s">
        <v>422</v>
      </c>
      <c r="D4314" s="2" t="s">
        <v>64</v>
      </c>
      <c r="E4314" s="2" t="s">
        <v>34</v>
      </c>
      <c r="F4314" s="2">
        <v>32625.29</v>
      </c>
      <c r="G4314" s="2">
        <v>0</v>
      </c>
      <c r="H4314" s="2">
        <v>32625.29</v>
      </c>
      <c r="I4314" s="2" t="s">
        <v>29</v>
      </c>
      <c r="J4314" s="4">
        <v>1</v>
      </c>
      <c r="K4314" t="str">
        <f>_xlfn.XLOOKUP(D4314, dim_channels!A:A, dim_channels!C:C, "Not Found")</f>
        <v>Direct</v>
      </c>
      <c r="L4314" t="str">
        <f>_xlfn.XLOOKUP(D4314, dim_channels!A:A, dim_channels!B:B, "Not Found")</f>
        <v>Direct Website</v>
      </c>
    </row>
    <row r="4315" spans="1:12" x14ac:dyDescent="0.2">
      <c r="A4315" s="3" t="s">
        <v>4751</v>
      </c>
      <c r="B4315" s="3" t="s">
        <v>302</v>
      </c>
      <c r="C4315" s="3" t="s">
        <v>422</v>
      </c>
      <c r="D4315" s="3" t="s">
        <v>64</v>
      </c>
      <c r="E4315" s="3" t="s">
        <v>34</v>
      </c>
      <c r="F4315" s="3">
        <v>13448.75</v>
      </c>
      <c r="G4315" s="3">
        <v>0</v>
      </c>
      <c r="H4315" s="3">
        <v>13448.75</v>
      </c>
      <c r="I4315" s="3" t="s">
        <v>29</v>
      </c>
      <c r="J4315" s="5">
        <v>1</v>
      </c>
      <c r="K4315" t="str">
        <f>_xlfn.XLOOKUP(D4315, dim_channels!A:A, dim_channels!C:C, "Not Found")</f>
        <v>Direct</v>
      </c>
      <c r="L4315" t="str">
        <f>_xlfn.XLOOKUP(D4315, dim_channels!A:A, dim_channels!B:B, "Not Found")</f>
        <v>Direct Website</v>
      </c>
    </row>
    <row r="4316" spans="1:12" x14ac:dyDescent="0.2">
      <c r="A4316" s="2" t="s">
        <v>4752</v>
      </c>
      <c r="B4316" s="2" t="s">
        <v>1272</v>
      </c>
      <c r="C4316" s="2" t="s">
        <v>822</v>
      </c>
      <c r="D4316" s="2" t="s">
        <v>27</v>
      </c>
      <c r="E4316" s="2" t="s">
        <v>60</v>
      </c>
      <c r="F4316" s="2">
        <v>5495.1</v>
      </c>
      <c r="G4316" s="2">
        <v>0</v>
      </c>
      <c r="H4316" s="2">
        <v>5495.1</v>
      </c>
      <c r="I4316" s="2" t="s">
        <v>29</v>
      </c>
      <c r="J4316" s="4">
        <v>1</v>
      </c>
      <c r="K4316" t="str">
        <f>_xlfn.XLOOKUP(D4316, dim_channels!A:A, dim_channels!C:C, "Not Found")</f>
        <v>OTA</v>
      </c>
      <c r="L4316" t="str">
        <f>_xlfn.XLOOKUP(D4316, dim_channels!A:A, dim_channels!B:B, "Not Found")</f>
        <v>Expedia</v>
      </c>
    </row>
    <row r="4317" spans="1:12" x14ac:dyDescent="0.2">
      <c r="A4317" s="3" t="s">
        <v>4753</v>
      </c>
      <c r="B4317" s="3" t="s">
        <v>949</v>
      </c>
      <c r="C4317" s="3" t="s">
        <v>145</v>
      </c>
      <c r="D4317" s="3" t="s">
        <v>64</v>
      </c>
      <c r="E4317" s="3" t="s">
        <v>115</v>
      </c>
      <c r="F4317" s="3">
        <v>4826.03</v>
      </c>
      <c r="G4317" s="3">
        <v>0</v>
      </c>
      <c r="H4317" s="3">
        <v>4826.03</v>
      </c>
      <c r="I4317" s="3" t="s">
        <v>56</v>
      </c>
      <c r="J4317" s="5">
        <v>1</v>
      </c>
      <c r="K4317" t="str">
        <f>_xlfn.XLOOKUP(D4317, dim_channels!A:A, dim_channels!C:C, "Not Found")</f>
        <v>Direct</v>
      </c>
      <c r="L4317" t="str">
        <f>_xlfn.XLOOKUP(D4317, dim_channels!A:A, dim_channels!B:B, "Not Found")</f>
        <v>Direct Website</v>
      </c>
    </row>
    <row r="4318" spans="1:12" x14ac:dyDescent="0.2">
      <c r="A4318" s="2" t="s">
        <v>4754</v>
      </c>
      <c r="B4318" s="2" t="s">
        <v>318</v>
      </c>
      <c r="C4318" s="2" t="s">
        <v>81</v>
      </c>
      <c r="D4318" s="2" t="s">
        <v>45</v>
      </c>
      <c r="E4318" s="2" t="s">
        <v>46</v>
      </c>
      <c r="F4318" s="2">
        <v>2817.46</v>
      </c>
      <c r="G4318" s="2">
        <v>140.87</v>
      </c>
      <c r="H4318" s="2">
        <v>2676.59</v>
      </c>
      <c r="I4318" s="2" t="s">
        <v>29</v>
      </c>
      <c r="J4318" s="4">
        <v>1.0526303991272481</v>
      </c>
      <c r="K4318" t="str">
        <f>_xlfn.XLOOKUP(D4318, dim_channels!A:A, dim_channels!C:C, "Not Found")</f>
        <v>Corporate</v>
      </c>
      <c r="L4318" t="str">
        <f>_xlfn.XLOOKUP(D4318, dim_channels!A:A, dim_channels!B:B, "Not Found")</f>
        <v>Corporate Direct</v>
      </c>
    </row>
    <row r="4319" spans="1:12" x14ac:dyDescent="0.2">
      <c r="A4319" s="3" t="s">
        <v>4755</v>
      </c>
      <c r="B4319" s="3" t="s">
        <v>253</v>
      </c>
      <c r="C4319" s="3" t="s">
        <v>121</v>
      </c>
      <c r="D4319" s="3" t="s">
        <v>33</v>
      </c>
      <c r="E4319" s="3" t="s">
        <v>60</v>
      </c>
      <c r="F4319" s="3">
        <v>6381.3</v>
      </c>
      <c r="G4319" s="3">
        <v>0</v>
      </c>
      <c r="H4319" s="3">
        <v>6381.3</v>
      </c>
      <c r="I4319" s="3" t="s">
        <v>41</v>
      </c>
      <c r="J4319" s="5">
        <v>1</v>
      </c>
      <c r="K4319" t="str">
        <f>_xlfn.XLOOKUP(D4319, dim_channels!A:A, dim_channels!C:C, "Not Found")</f>
        <v>OTA</v>
      </c>
      <c r="L4319" t="str">
        <f>_xlfn.XLOOKUP(D4319, dim_channels!A:A, dim_channels!B:B, "Not Found")</f>
        <v>Booking.com</v>
      </c>
    </row>
    <row r="4320" spans="1:12" x14ac:dyDescent="0.2">
      <c r="A4320" s="2" t="s">
        <v>4756</v>
      </c>
      <c r="B4320" s="2" t="s">
        <v>958</v>
      </c>
      <c r="C4320" s="2" t="s">
        <v>551</v>
      </c>
      <c r="D4320" s="2" t="s">
        <v>27</v>
      </c>
      <c r="E4320" s="2" t="s">
        <v>28</v>
      </c>
      <c r="F4320" s="2">
        <v>5612.68</v>
      </c>
      <c r="G4320" s="2">
        <v>1010.28</v>
      </c>
      <c r="H4320" s="2">
        <v>4602.3999999999996</v>
      </c>
      <c r="I4320" s="2" t="s">
        <v>29</v>
      </c>
      <c r="J4320" s="4">
        <v>1.219511559186512</v>
      </c>
      <c r="K4320" t="str">
        <f>_xlfn.XLOOKUP(D4320, dim_channels!A:A, dim_channels!C:C, "Not Found")</f>
        <v>OTA</v>
      </c>
      <c r="L4320" t="str">
        <f>_xlfn.XLOOKUP(D4320, dim_channels!A:A, dim_channels!B:B, "Not Found")</f>
        <v>Expedia</v>
      </c>
    </row>
    <row r="4321" spans="1:12" x14ac:dyDescent="0.2">
      <c r="A4321" s="3" t="s">
        <v>4757</v>
      </c>
      <c r="B4321" s="3" t="s">
        <v>215</v>
      </c>
      <c r="C4321" s="3" t="s">
        <v>487</v>
      </c>
      <c r="D4321" s="3" t="s">
        <v>169</v>
      </c>
      <c r="E4321" s="3" t="s">
        <v>34</v>
      </c>
      <c r="F4321" s="3">
        <v>3031.96</v>
      </c>
      <c r="G4321" s="3">
        <v>606.39</v>
      </c>
      <c r="H4321" s="3">
        <v>2425.5700000000002</v>
      </c>
      <c r="I4321" s="3" t="s">
        <v>56</v>
      </c>
      <c r="J4321" s="5">
        <v>1.2499989693144291</v>
      </c>
      <c r="K4321" t="str">
        <f>_xlfn.XLOOKUP(D4321, dim_channels!A:A, dim_channels!C:C, "Not Found")</f>
        <v>GDS</v>
      </c>
      <c r="L4321" t="str">
        <f>_xlfn.XLOOKUP(D4321, dim_channels!A:A, dim_channels!B:B, "Not Found")</f>
        <v>GDS (Amadeus)</v>
      </c>
    </row>
    <row r="4322" spans="1:12" x14ac:dyDescent="0.2">
      <c r="A4322" s="2" t="s">
        <v>4758</v>
      </c>
      <c r="B4322" s="2" t="s">
        <v>567</v>
      </c>
      <c r="C4322" s="2" t="s">
        <v>1021</v>
      </c>
      <c r="D4322" s="2" t="s">
        <v>64</v>
      </c>
      <c r="E4322" s="2" t="s">
        <v>34</v>
      </c>
      <c r="F4322" s="2">
        <v>5382.18</v>
      </c>
      <c r="G4322" s="2">
        <v>0</v>
      </c>
      <c r="H4322" s="2">
        <v>5382.18</v>
      </c>
      <c r="I4322" s="2" t="s">
        <v>29</v>
      </c>
      <c r="J4322" s="4">
        <v>1</v>
      </c>
      <c r="K4322" t="str">
        <f>_xlfn.XLOOKUP(D4322, dim_channels!A:A, dim_channels!C:C, "Not Found")</f>
        <v>Direct</v>
      </c>
      <c r="L4322" t="str">
        <f>_xlfn.XLOOKUP(D4322, dim_channels!A:A, dim_channels!B:B, "Not Found")</f>
        <v>Direct Website</v>
      </c>
    </row>
    <row r="4323" spans="1:12" x14ac:dyDescent="0.2">
      <c r="A4323" s="3" t="s">
        <v>4759</v>
      </c>
      <c r="B4323" s="3" t="s">
        <v>39</v>
      </c>
      <c r="C4323" s="3" t="s">
        <v>205</v>
      </c>
      <c r="D4323" s="3" t="s">
        <v>64</v>
      </c>
      <c r="E4323" s="3" t="s">
        <v>115</v>
      </c>
      <c r="F4323" s="3">
        <v>11150.71</v>
      </c>
      <c r="G4323" s="3">
        <v>0</v>
      </c>
      <c r="H4323" s="3">
        <v>11150.71</v>
      </c>
      <c r="I4323" s="3" t="s">
        <v>29</v>
      </c>
      <c r="J4323" s="5">
        <v>1</v>
      </c>
      <c r="K4323" t="str">
        <f>_xlfn.XLOOKUP(D4323, dim_channels!A:A, dim_channels!C:C, "Not Found")</f>
        <v>Direct</v>
      </c>
      <c r="L4323" t="str">
        <f>_xlfn.XLOOKUP(D4323, dim_channels!A:A, dim_channels!B:B, "Not Found")</f>
        <v>Direct Website</v>
      </c>
    </row>
    <row r="4324" spans="1:12" x14ac:dyDescent="0.2">
      <c r="A4324" s="2" t="s">
        <v>4760</v>
      </c>
      <c r="B4324" s="2" t="s">
        <v>148</v>
      </c>
      <c r="C4324" s="2" t="s">
        <v>148</v>
      </c>
      <c r="D4324" s="2" t="s">
        <v>64</v>
      </c>
      <c r="E4324" s="2" t="s">
        <v>28</v>
      </c>
      <c r="F4324" s="2">
        <v>2709.49</v>
      </c>
      <c r="G4324" s="2">
        <v>0</v>
      </c>
      <c r="H4324" s="2">
        <v>2709.49</v>
      </c>
      <c r="I4324" s="2" t="s">
        <v>41</v>
      </c>
      <c r="J4324" s="4">
        <v>1</v>
      </c>
      <c r="K4324" t="str">
        <f>_xlfn.XLOOKUP(D4324, dim_channels!A:A, dim_channels!C:C, "Not Found")</f>
        <v>Direct</v>
      </c>
      <c r="L4324" t="str">
        <f>_xlfn.XLOOKUP(D4324, dim_channels!A:A, dim_channels!B:B, "Not Found")</f>
        <v>Direct Website</v>
      </c>
    </row>
    <row r="4325" spans="1:12" x14ac:dyDescent="0.2">
      <c r="A4325" s="3" t="s">
        <v>4761</v>
      </c>
      <c r="B4325" s="3" t="s">
        <v>76</v>
      </c>
      <c r="C4325" s="3" t="s">
        <v>143</v>
      </c>
      <c r="D4325" s="3" t="s">
        <v>33</v>
      </c>
      <c r="E4325" s="3" t="s">
        <v>28</v>
      </c>
      <c r="F4325" s="3">
        <v>6212.13</v>
      </c>
      <c r="G4325" s="3">
        <v>931.82</v>
      </c>
      <c r="H4325" s="3">
        <v>5280.31</v>
      </c>
      <c r="I4325" s="3" t="s">
        <v>29</v>
      </c>
      <c r="J4325" s="5">
        <v>1.1764706996369529</v>
      </c>
      <c r="K4325" t="str">
        <f>_xlfn.XLOOKUP(D4325, dim_channels!A:A, dim_channels!C:C, "Not Found")</f>
        <v>OTA</v>
      </c>
      <c r="L4325" t="str">
        <f>_xlfn.XLOOKUP(D4325, dim_channels!A:A, dim_channels!B:B, "Not Found")</f>
        <v>Booking.com</v>
      </c>
    </row>
    <row r="4326" spans="1:12" x14ac:dyDescent="0.2">
      <c r="A4326" s="2" t="s">
        <v>4762</v>
      </c>
      <c r="B4326" s="2" t="s">
        <v>272</v>
      </c>
      <c r="C4326" s="2" t="s">
        <v>272</v>
      </c>
      <c r="D4326" s="2" t="s">
        <v>52</v>
      </c>
      <c r="E4326" s="2" t="s">
        <v>34</v>
      </c>
      <c r="F4326" s="2">
        <v>4551.95</v>
      </c>
      <c r="G4326" s="2">
        <v>546.23</v>
      </c>
      <c r="H4326" s="2">
        <v>4005.72</v>
      </c>
      <c r="I4326" s="2" t="s">
        <v>29</v>
      </c>
      <c r="J4326" s="4">
        <v>1.136362501622679</v>
      </c>
      <c r="K4326" t="str">
        <f>_xlfn.XLOOKUP(D4326, dim_channels!A:A, dim_channels!C:C, "Not Found")</f>
        <v>OTA</v>
      </c>
      <c r="L4326" t="str">
        <f>_xlfn.XLOOKUP(D4326, dim_channels!A:A, dim_channels!B:B, "Not Found")</f>
        <v>Agoda</v>
      </c>
    </row>
    <row r="4327" spans="1:12" x14ac:dyDescent="0.2">
      <c r="A4327" s="3" t="s">
        <v>4763</v>
      </c>
      <c r="B4327" s="3" t="s">
        <v>574</v>
      </c>
      <c r="C4327" s="3" t="s">
        <v>451</v>
      </c>
      <c r="D4327" s="3" t="s">
        <v>27</v>
      </c>
      <c r="E4327" s="3" t="s">
        <v>60</v>
      </c>
      <c r="F4327" s="3">
        <v>3400.61</v>
      </c>
      <c r="G4327" s="3">
        <v>0</v>
      </c>
      <c r="H4327" s="3">
        <v>3400.61</v>
      </c>
      <c r="I4327" s="3" t="s">
        <v>29</v>
      </c>
      <c r="J4327" s="5">
        <v>1</v>
      </c>
      <c r="K4327" t="str">
        <f>_xlfn.XLOOKUP(D4327, dim_channels!A:A, dim_channels!C:C, "Not Found")</f>
        <v>OTA</v>
      </c>
      <c r="L4327" t="str">
        <f>_xlfn.XLOOKUP(D4327, dim_channels!A:A, dim_channels!B:B, "Not Found")</f>
        <v>Expedia</v>
      </c>
    </row>
    <row r="4328" spans="1:12" x14ac:dyDescent="0.2">
      <c r="A4328" s="2" t="s">
        <v>4764</v>
      </c>
      <c r="B4328" s="2" t="s">
        <v>520</v>
      </c>
      <c r="C4328" s="2" t="s">
        <v>67</v>
      </c>
      <c r="D4328" s="2" t="s">
        <v>64</v>
      </c>
      <c r="E4328" s="2" t="s">
        <v>34</v>
      </c>
      <c r="F4328" s="2">
        <v>11126.41</v>
      </c>
      <c r="G4328" s="2">
        <v>0</v>
      </c>
      <c r="H4328" s="2">
        <v>11126.41</v>
      </c>
      <c r="I4328" s="2" t="s">
        <v>29</v>
      </c>
      <c r="J4328" s="4">
        <v>1</v>
      </c>
      <c r="K4328" t="str">
        <f>_xlfn.XLOOKUP(D4328, dim_channels!A:A, dim_channels!C:C, "Not Found")</f>
        <v>Direct</v>
      </c>
      <c r="L4328" t="str">
        <f>_xlfn.XLOOKUP(D4328, dim_channels!A:A, dim_channels!B:B, "Not Found")</f>
        <v>Direct Website</v>
      </c>
    </row>
    <row r="4329" spans="1:12" x14ac:dyDescent="0.2">
      <c r="A4329" s="3" t="s">
        <v>4765</v>
      </c>
      <c r="B4329" s="3" t="s">
        <v>331</v>
      </c>
      <c r="C4329" s="3" t="s">
        <v>558</v>
      </c>
      <c r="D4329" s="3" t="s">
        <v>52</v>
      </c>
      <c r="E4329" s="3" t="s">
        <v>60</v>
      </c>
      <c r="F4329" s="3">
        <v>4593.26</v>
      </c>
      <c r="G4329" s="3">
        <v>0</v>
      </c>
      <c r="H4329" s="3">
        <v>4593.26</v>
      </c>
      <c r="I4329" s="3" t="s">
        <v>29</v>
      </c>
      <c r="J4329" s="5">
        <v>1</v>
      </c>
      <c r="K4329" t="str">
        <f>_xlfn.XLOOKUP(D4329, dim_channels!A:A, dim_channels!C:C, "Not Found")</f>
        <v>OTA</v>
      </c>
      <c r="L4329" t="str">
        <f>_xlfn.XLOOKUP(D4329, dim_channels!A:A, dim_channels!B:B, "Not Found")</f>
        <v>Agoda</v>
      </c>
    </row>
    <row r="4330" spans="1:12" x14ac:dyDescent="0.2">
      <c r="A4330" s="2" t="s">
        <v>4766</v>
      </c>
      <c r="B4330" s="2" t="s">
        <v>724</v>
      </c>
      <c r="C4330" s="2" t="s">
        <v>54</v>
      </c>
      <c r="D4330" s="2" t="s">
        <v>52</v>
      </c>
      <c r="E4330" s="2" t="s">
        <v>34</v>
      </c>
      <c r="F4330" s="2">
        <v>6610.82</v>
      </c>
      <c r="G4330" s="2">
        <v>793.3</v>
      </c>
      <c r="H4330" s="2">
        <v>5817.52</v>
      </c>
      <c r="I4330" s="2" t="s">
        <v>29</v>
      </c>
      <c r="J4330" s="4">
        <v>1.136363948899187</v>
      </c>
      <c r="K4330" t="str">
        <f>_xlfn.XLOOKUP(D4330, dim_channels!A:A, dim_channels!C:C, "Not Found")</f>
        <v>OTA</v>
      </c>
      <c r="L4330" t="str">
        <f>_xlfn.XLOOKUP(D4330, dim_channels!A:A, dim_channels!B:B, "Not Found")</f>
        <v>Agoda</v>
      </c>
    </row>
    <row r="4331" spans="1:12" x14ac:dyDescent="0.2">
      <c r="A4331" s="3" t="s">
        <v>4767</v>
      </c>
      <c r="B4331" s="3" t="s">
        <v>66</v>
      </c>
      <c r="C4331" s="3" t="s">
        <v>205</v>
      </c>
      <c r="D4331" s="3" t="s">
        <v>33</v>
      </c>
      <c r="E4331" s="3" t="s">
        <v>28</v>
      </c>
      <c r="F4331" s="3">
        <v>3123.64</v>
      </c>
      <c r="G4331" s="3">
        <v>468.55</v>
      </c>
      <c r="H4331" s="3">
        <v>2655.09</v>
      </c>
      <c r="I4331" s="3" t="s">
        <v>41</v>
      </c>
      <c r="J4331" s="5">
        <v>1.1764723606356089</v>
      </c>
      <c r="K4331" t="str">
        <f>_xlfn.XLOOKUP(D4331, dim_channels!A:A, dim_channels!C:C, "Not Found")</f>
        <v>OTA</v>
      </c>
      <c r="L4331" t="str">
        <f>_xlfn.XLOOKUP(D4331, dim_channels!A:A, dim_channels!B:B, "Not Found")</f>
        <v>Booking.com</v>
      </c>
    </row>
    <row r="4332" spans="1:12" x14ac:dyDescent="0.2">
      <c r="A4332" s="2" t="s">
        <v>4768</v>
      </c>
      <c r="B4332" s="2" t="s">
        <v>256</v>
      </c>
      <c r="C4332" s="2" t="s">
        <v>1340</v>
      </c>
      <c r="D4332" s="2" t="s">
        <v>64</v>
      </c>
      <c r="E4332" s="2" t="s">
        <v>28</v>
      </c>
      <c r="F4332" s="2">
        <v>18526.37</v>
      </c>
      <c r="G4332" s="2">
        <v>0</v>
      </c>
      <c r="H4332" s="2">
        <v>18526.37</v>
      </c>
      <c r="I4332" s="2" t="s">
        <v>29</v>
      </c>
      <c r="J4332" s="4">
        <v>1</v>
      </c>
      <c r="K4332" t="str">
        <f>_xlfn.XLOOKUP(D4332, dim_channels!A:A, dim_channels!C:C, "Not Found")</f>
        <v>Direct</v>
      </c>
      <c r="L4332" t="str">
        <f>_xlfn.XLOOKUP(D4332, dim_channels!A:A, dim_channels!B:B, "Not Found")</f>
        <v>Direct Website</v>
      </c>
    </row>
    <row r="4333" spans="1:12" x14ac:dyDescent="0.2">
      <c r="A4333" s="3" t="s">
        <v>4769</v>
      </c>
      <c r="B4333" s="3" t="s">
        <v>264</v>
      </c>
      <c r="C4333" s="3" t="s">
        <v>264</v>
      </c>
      <c r="D4333" s="3" t="s">
        <v>45</v>
      </c>
      <c r="E4333" s="3" t="s">
        <v>46</v>
      </c>
      <c r="F4333" s="3">
        <v>10379.129999999999</v>
      </c>
      <c r="G4333" s="3">
        <v>518.96</v>
      </c>
      <c r="H4333" s="3">
        <v>9860.17</v>
      </c>
      <c r="I4333" s="3" t="s">
        <v>29</v>
      </c>
      <c r="J4333" s="5">
        <v>1.0526319525931089</v>
      </c>
      <c r="K4333" t="str">
        <f>_xlfn.XLOOKUP(D4333, dim_channels!A:A, dim_channels!C:C, "Not Found")</f>
        <v>Corporate</v>
      </c>
      <c r="L4333" t="str">
        <f>_xlfn.XLOOKUP(D4333, dim_channels!A:A, dim_channels!B:B, "Not Found")</f>
        <v>Corporate Direct</v>
      </c>
    </row>
    <row r="4334" spans="1:12" x14ac:dyDescent="0.2">
      <c r="A4334" s="2" t="s">
        <v>4770</v>
      </c>
      <c r="B4334" s="2" t="s">
        <v>76</v>
      </c>
      <c r="C4334" s="2" t="s">
        <v>432</v>
      </c>
      <c r="D4334" s="2" t="s">
        <v>114</v>
      </c>
      <c r="E4334" s="2" t="s">
        <v>115</v>
      </c>
      <c r="F4334" s="2">
        <v>8322.3700000000008</v>
      </c>
      <c r="G4334" s="2">
        <v>832.24</v>
      </c>
      <c r="H4334" s="2">
        <v>7490.13</v>
      </c>
      <c r="I4334" s="2" t="s">
        <v>29</v>
      </c>
      <c r="J4334" s="4">
        <v>1.111111556141215</v>
      </c>
      <c r="K4334" t="str">
        <f>_xlfn.XLOOKUP(D4334, dim_channels!A:A, dim_channels!C:C, "Not Found")</f>
        <v>Offline</v>
      </c>
      <c r="L4334" t="str">
        <f>_xlfn.XLOOKUP(D4334, dim_channels!A:A, dim_channels!B:B, "Not Found")</f>
        <v>Travel Agency</v>
      </c>
    </row>
    <row r="4335" spans="1:12" x14ac:dyDescent="0.2">
      <c r="A4335" s="3" t="s">
        <v>4771</v>
      </c>
      <c r="B4335" s="3" t="s">
        <v>176</v>
      </c>
      <c r="C4335" s="3" t="s">
        <v>799</v>
      </c>
      <c r="D4335" s="3" t="s">
        <v>52</v>
      </c>
      <c r="E4335" s="3" t="s">
        <v>60</v>
      </c>
      <c r="F4335" s="3">
        <v>7170.51</v>
      </c>
      <c r="G4335" s="3">
        <v>0</v>
      </c>
      <c r="H4335" s="3">
        <v>7170.51</v>
      </c>
      <c r="I4335" s="3" t="s">
        <v>29</v>
      </c>
      <c r="J4335" s="5">
        <v>1</v>
      </c>
      <c r="K4335" t="str">
        <f>_xlfn.XLOOKUP(D4335, dim_channels!A:A, dim_channels!C:C, "Not Found")</f>
        <v>OTA</v>
      </c>
      <c r="L4335" t="str">
        <f>_xlfn.XLOOKUP(D4335, dim_channels!A:A, dim_channels!B:B, "Not Found")</f>
        <v>Agoda</v>
      </c>
    </row>
    <row r="4336" spans="1:12" x14ac:dyDescent="0.2">
      <c r="A4336" s="2" t="s">
        <v>4772</v>
      </c>
      <c r="B4336" s="2" t="s">
        <v>239</v>
      </c>
      <c r="C4336" s="2" t="s">
        <v>72</v>
      </c>
      <c r="D4336" s="2" t="s">
        <v>27</v>
      </c>
      <c r="E4336" s="2" t="s">
        <v>60</v>
      </c>
      <c r="F4336" s="2">
        <v>19117.07</v>
      </c>
      <c r="G4336" s="2">
        <v>0</v>
      </c>
      <c r="H4336" s="2">
        <v>19117.07</v>
      </c>
      <c r="I4336" s="2" t="s">
        <v>29</v>
      </c>
      <c r="J4336" s="4">
        <v>1</v>
      </c>
      <c r="K4336" t="str">
        <f>_xlfn.XLOOKUP(D4336, dim_channels!A:A, dim_channels!C:C, "Not Found")</f>
        <v>OTA</v>
      </c>
      <c r="L4336" t="str">
        <f>_xlfn.XLOOKUP(D4336, dim_channels!A:A, dim_channels!B:B, "Not Found")</f>
        <v>Expedia</v>
      </c>
    </row>
    <row r="4337" spans="1:12" x14ac:dyDescent="0.2">
      <c r="A4337" s="3" t="s">
        <v>4773</v>
      </c>
      <c r="B4337" s="3" t="s">
        <v>516</v>
      </c>
      <c r="C4337" s="3" t="s">
        <v>520</v>
      </c>
      <c r="D4337" s="3" t="s">
        <v>45</v>
      </c>
      <c r="E4337" s="3" t="s">
        <v>46</v>
      </c>
      <c r="F4337" s="3">
        <v>2362.5700000000002</v>
      </c>
      <c r="G4337" s="3">
        <v>118.13</v>
      </c>
      <c r="H4337" s="3">
        <v>2244.44</v>
      </c>
      <c r="I4337" s="3" t="s">
        <v>29</v>
      </c>
      <c r="J4337" s="5">
        <v>1.052632282440163</v>
      </c>
      <c r="K4337" t="str">
        <f>_xlfn.XLOOKUP(D4337, dim_channels!A:A, dim_channels!C:C, "Not Found")</f>
        <v>Corporate</v>
      </c>
      <c r="L4337" t="str">
        <f>_xlfn.XLOOKUP(D4337, dim_channels!A:A, dim_channels!B:B, "Not Found")</f>
        <v>Corporate Direct</v>
      </c>
    </row>
    <row r="4338" spans="1:12" x14ac:dyDescent="0.2">
      <c r="A4338" s="2" t="s">
        <v>4774</v>
      </c>
      <c r="B4338" s="2" t="s">
        <v>318</v>
      </c>
      <c r="C4338" s="2" t="s">
        <v>82</v>
      </c>
      <c r="D4338" s="2" t="s">
        <v>64</v>
      </c>
      <c r="E4338" s="2" t="s">
        <v>115</v>
      </c>
      <c r="F4338" s="2">
        <v>14067.84</v>
      </c>
      <c r="G4338" s="2">
        <v>0</v>
      </c>
      <c r="H4338" s="2">
        <v>14067.84</v>
      </c>
      <c r="I4338" s="2" t="s">
        <v>29</v>
      </c>
      <c r="J4338" s="4">
        <v>1</v>
      </c>
      <c r="K4338" t="str">
        <f>_xlfn.XLOOKUP(D4338, dim_channels!A:A, dim_channels!C:C, "Not Found")</f>
        <v>Direct</v>
      </c>
      <c r="L4338" t="str">
        <f>_xlfn.XLOOKUP(D4338, dim_channels!A:A, dim_channels!B:B, "Not Found")</f>
        <v>Direct Website</v>
      </c>
    </row>
    <row r="4339" spans="1:12" x14ac:dyDescent="0.2">
      <c r="A4339" s="3" t="s">
        <v>4775</v>
      </c>
      <c r="B4339" s="3" t="s">
        <v>84</v>
      </c>
      <c r="C4339" s="3" t="s">
        <v>85</v>
      </c>
      <c r="D4339" s="3" t="s">
        <v>33</v>
      </c>
      <c r="E4339" s="3" t="s">
        <v>28</v>
      </c>
      <c r="F4339" s="3">
        <v>4439.9799999999996</v>
      </c>
      <c r="G4339" s="3">
        <v>666</v>
      </c>
      <c r="H4339" s="3">
        <v>3773.98</v>
      </c>
      <c r="I4339" s="3" t="s">
        <v>29</v>
      </c>
      <c r="J4339" s="5">
        <v>1.1764715234314971</v>
      </c>
      <c r="K4339" t="str">
        <f>_xlfn.XLOOKUP(D4339, dim_channels!A:A, dim_channels!C:C, "Not Found")</f>
        <v>OTA</v>
      </c>
      <c r="L4339" t="str">
        <f>_xlfn.XLOOKUP(D4339, dim_channels!A:A, dim_channels!B:B, "Not Found")</f>
        <v>Booking.com</v>
      </c>
    </row>
    <row r="4340" spans="1:12" x14ac:dyDescent="0.2">
      <c r="A4340" s="2" t="s">
        <v>4776</v>
      </c>
      <c r="B4340" s="2" t="s">
        <v>285</v>
      </c>
      <c r="C4340" s="2" t="s">
        <v>117</v>
      </c>
      <c r="D4340" s="2" t="s">
        <v>33</v>
      </c>
      <c r="E4340" s="2" t="s">
        <v>60</v>
      </c>
      <c r="F4340" s="2">
        <v>7246.01</v>
      </c>
      <c r="G4340" s="2">
        <v>0</v>
      </c>
      <c r="H4340" s="2">
        <v>7246.01</v>
      </c>
      <c r="I4340" s="2" t="s">
        <v>41</v>
      </c>
      <c r="J4340" s="4">
        <v>1</v>
      </c>
      <c r="K4340" t="str">
        <f>_xlfn.XLOOKUP(D4340, dim_channels!A:A, dim_channels!C:C, "Not Found")</f>
        <v>OTA</v>
      </c>
      <c r="L4340" t="str">
        <f>_xlfn.XLOOKUP(D4340, dim_channels!A:A, dim_channels!B:B, "Not Found")</f>
        <v>Booking.com</v>
      </c>
    </row>
    <row r="4341" spans="1:12" x14ac:dyDescent="0.2">
      <c r="A4341" s="3" t="s">
        <v>4777</v>
      </c>
      <c r="B4341" s="3" t="s">
        <v>97</v>
      </c>
      <c r="C4341" s="3" t="s">
        <v>139</v>
      </c>
      <c r="D4341" s="3" t="s">
        <v>64</v>
      </c>
      <c r="E4341" s="3" t="s">
        <v>115</v>
      </c>
      <c r="F4341" s="3">
        <v>9520.91</v>
      </c>
      <c r="G4341" s="3">
        <v>0</v>
      </c>
      <c r="H4341" s="3">
        <v>9520.91</v>
      </c>
      <c r="I4341" s="3" t="s">
        <v>29</v>
      </c>
      <c r="J4341" s="5">
        <v>1</v>
      </c>
      <c r="K4341" t="str">
        <f>_xlfn.XLOOKUP(D4341, dim_channels!A:A, dim_channels!C:C, "Not Found")</f>
        <v>Direct</v>
      </c>
      <c r="L4341" t="str">
        <f>_xlfn.XLOOKUP(D4341, dim_channels!A:A, dim_channels!B:B, "Not Found")</f>
        <v>Direct Website</v>
      </c>
    </row>
    <row r="4342" spans="1:12" x14ac:dyDescent="0.2">
      <c r="A4342" s="2" t="s">
        <v>4778</v>
      </c>
      <c r="B4342" s="2" t="s">
        <v>253</v>
      </c>
      <c r="C4342" s="2" t="s">
        <v>824</v>
      </c>
      <c r="D4342" s="2" t="s">
        <v>52</v>
      </c>
      <c r="E4342" s="2" t="s">
        <v>34</v>
      </c>
      <c r="F4342" s="2">
        <v>20180.53</v>
      </c>
      <c r="G4342" s="2">
        <v>2421.66</v>
      </c>
      <c r="H4342" s="2">
        <v>17758.87</v>
      </c>
      <c r="I4342" s="2" t="s">
        <v>29</v>
      </c>
      <c r="J4342" s="4">
        <v>1.136363406004999</v>
      </c>
      <c r="K4342" t="str">
        <f>_xlfn.XLOOKUP(D4342, dim_channels!A:A, dim_channels!C:C, "Not Found")</f>
        <v>OTA</v>
      </c>
      <c r="L4342" t="str">
        <f>_xlfn.XLOOKUP(D4342, dim_channels!A:A, dim_channels!B:B, "Not Found")</f>
        <v>Agoda</v>
      </c>
    </row>
    <row r="4343" spans="1:12" x14ac:dyDescent="0.2">
      <c r="A4343" s="3" t="s">
        <v>4779</v>
      </c>
      <c r="B4343" s="3" t="s">
        <v>364</v>
      </c>
      <c r="C4343" s="3" t="s">
        <v>971</v>
      </c>
      <c r="D4343" s="3" t="s">
        <v>52</v>
      </c>
      <c r="E4343" s="3" t="s">
        <v>34</v>
      </c>
      <c r="F4343" s="3">
        <v>2147.0300000000002</v>
      </c>
      <c r="G4343" s="3">
        <v>257.64</v>
      </c>
      <c r="H4343" s="3">
        <v>1889.39</v>
      </c>
      <c r="I4343" s="3" t="s">
        <v>29</v>
      </c>
      <c r="J4343" s="5">
        <v>1.13636147116265</v>
      </c>
      <c r="K4343" t="str">
        <f>_xlfn.XLOOKUP(D4343, dim_channels!A:A, dim_channels!C:C, "Not Found")</f>
        <v>OTA</v>
      </c>
      <c r="L4343" t="str">
        <f>_xlfn.XLOOKUP(D4343, dim_channels!A:A, dim_channels!B:B, "Not Found")</f>
        <v>Agoda</v>
      </c>
    </row>
    <row r="4344" spans="1:12" x14ac:dyDescent="0.2">
      <c r="A4344" s="2" t="s">
        <v>4780</v>
      </c>
      <c r="B4344" s="2" t="s">
        <v>443</v>
      </c>
      <c r="C4344" s="2" t="s">
        <v>471</v>
      </c>
      <c r="D4344" s="2" t="s">
        <v>52</v>
      </c>
      <c r="E4344" s="2" t="s">
        <v>34</v>
      </c>
      <c r="F4344" s="2">
        <v>14798.25</v>
      </c>
      <c r="G4344" s="2">
        <v>1775.79</v>
      </c>
      <c r="H4344" s="2">
        <v>13022.46</v>
      </c>
      <c r="I4344" s="2" t="s">
        <v>29</v>
      </c>
      <c r="J4344" s="4">
        <v>1.136363636363636</v>
      </c>
      <c r="K4344" t="str">
        <f>_xlfn.XLOOKUP(D4344, dim_channels!A:A, dim_channels!C:C, "Not Found")</f>
        <v>OTA</v>
      </c>
      <c r="L4344" t="str">
        <f>_xlfn.XLOOKUP(D4344, dim_channels!A:A, dim_channels!B:B, "Not Found")</f>
        <v>Agoda</v>
      </c>
    </row>
    <row r="4345" spans="1:12" x14ac:dyDescent="0.2">
      <c r="A4345" s="3" t="s">
        <v>4781</v>
      </c>
      <c r="B4345" s="3" t="s">
        <v>337</v>
      </c>
      <c r="C4345" s="3" t="s">
        <v>300</v>
      </c>
      <c r="D4345" s="3" t="s">
        <v>206</v>
      </c>
      <c r="E4345" s="3" t="s">
        <v>207</v>
      </c>
      <c r="F4345" s="3">
        <v>9757.1299999999992</v>
      </c>
      <c r="G4345" s="3">
        <v>0</v>
      </c>
      <c r="H4345" s="3">
        <v>9757.1299999999992</v>
      </c>
      <c r="I4345" s="3" t="s">
        <v>29</v>
      </c>
      <c r="J4345" s="5">
        <v>1</v>
      </c>
      <c r="K4345" t="str">
        <f>_xlfn.XLOOKUP(D4345, dim_channels!A:A, dim_channels!C:C, "Not Found")</f>
        <v>Direct</v>
      </c>
      <c r="L4345" t="str">
        <f>_xlfn.XLOOKUP(D4345, dim_channels!A:A, dim_channels!B:B, "Not Found")</f>
        <v>Walk-in</v>
      </c>
    </row>
    <row r="4346" spans="1:12" x14ac:dyDescent="0.2">
      <c r="A4346" s="2" t="s">
        <v>4782</v>
      </c>
      <c r="B4346" s="2" t="s">
        <v>478</v>
      </c>
      <c r="C4346" s="2" t="s">
        <v>324</v>
      </c>
      <c r="D4346" s="2" t="s">
        <v>52</v>
      </c>
      <c r="E4346" s="2" t="s">
        <v>60</v>
      </c>
      <c r="F4346" s="2">
        <v>14053.77</v>
      </c>
      <c r="G4346" s="2">
        <v>0</v>
      </c>
      <c r="H4346" s="2">
        <v>14053.77</v>
      </c>
      <c r="I4346" s="2" t="s">
        <v>56</v>
      </c>
      <c r="J4346" s="4">
        <v>1</v>
      </c>
      <c r="K4346" t="str">
        <f>_xlfn.XLOOKUP(D4346, dim_channels!A:A, dim_channels!C:C, "Not Found")</f>
        <v>OTA</v>
      </c>
      <c r="L4346" t="str">
        <f>_xlfn.XLOOKUP(D4346, dim_channels!A:A, dim_channels!B:B, "Not Found")</f>
        <v>Agoda</v>
      </c>
    </row>
    <row r="4347" spans="1:12" x14ac:dyDescent="0.2">
      <c r="A4347" s="3" t="s">
        <v>4783</v>
      </c>
      <c r="B4347" s="3" t="s">
        <v>846</v>
      </c>
      <c r="C4347" s="3" t="s">
        <v>794</v>
      </c>
      <c r="D4347" s="3" t="s">
        <v>45</v>
      </c>
      <c r="E4347" s="3" t="s">
        <v>89</v>
      </c>
      <c r="F4347" s="3">
        <v>8661.35</v>
      </c>
      <c r="G4347" s="3">
        <v>0</v>
      </c>
      <c r="H4347" s="3">
        <v>8661.35</v>
      </c>
      <c r="I4347" s="3" t="s">
        <v>29</v>
      </c>
      <c r="J4347" s="5">
        <v>1</v>
      </c>
      <c r="K4347" t="str">
        <f>_xlfn.XLOOKUP(D4347, dim_channels!A:A, dim_channels!C:C, "Not Found")</f>
        <v>Corporate</v>
      </c>
      <c r="L4347" t="str">
        <f>_xlfn.XLOOKUP(D4347, dim_channels!A:A, dim_channels!B:B, "Not Found")</f>
        <v>Corporate Direct</v>
      </c>
    </row>
    <row r="4348" spans="1:12" x14ac:dyDescent="0.2">
      <c r="A4348" s="2" t="s">
        <v>4784</v>
      </c>
      <c r="B4348" s="2" t="s">
        <v>294</v>
      </c>
      <c r="C4348" s="2" t="s">
        <v>204</v>
      </c>
      <c r="D4348" s="2" t="s">
        <v>52</v>
      </c>
      <c r="E4348" s="2" t="s">
        <v>60</v>
      </c>
      <c r="F4348" s="2">
        <v>11201.07</v>
      </c>
      <c r="G4348" s="2">
        <v>0</v>
      </c>
      <c r="H4348" s="2">
        <v>11201.07</v>
      </c>
      <c r="I4348" s="2" t="s">
        <v>29</v>
      </c>
      <c r="J4348" s="4">
        <v>1</v>
      </c>
      <c r="K4348" t="str">
        <f>_xlfn.XLOOKUP(D4348, dim_channels!A:A, dim_channels!C:C, "Not Found")</f>
        <v>OTA</v>
      </c>
      <c r="L4348" t="str">
        <f>_xlfn.XLOOKUP(D4348, dim_channels!A:A, dim_channels!B:B, "Not Found")</f>
        <v>Agoda</v>
      </c>
    </row>
    <row r="4349" spans="1:12" x14ac:dyDescent="0.2">
      <c r="A4349" s="3" t="s">
        <v>4785</v>
      </c>
      <c r="B4349" s="3" t="s">
        <v>605</v>
      </c>
      <c r="C4349" s="3" t="s">
        <v>72</v>
      </c>
      <c r="D4349" s="3" t="s">
        <v>52</v>
      </c>
      <c r="E4349" s="3" t="s">
        <v>60</v>
      </c>
      <c r="F4349" s="3">
        <v>3348.64</v>
      </c>
      <c r="G4349" s="3">
        <v>0</v>
      </c>
      <c r="H4349" s="3">
        <v>3348.64</v>
      </c>
      <c r="I4349" s="3" t="s">
        <v>29</v>
      </c>
      <c r="J4349" s="5">
        <v>1</v>
      </c>
      <c r="K4349" t="str">
        <f>_xlfn.XLOOKUP(D4349, dim_channels!A:A, dim_channels!C:C, "Not Found")</f>
        <v>OTA</v>
      </c>
      <c r="L4349" t="str">
        <f>_xlfn.XLOOKUP(D4349, dim_channels!A:A, dim_channels!B:B, "Not Found")</f>
        <v>Agoda</v>
      </c>
    </row>
    <row r="4350" spans="1:12" x14ac:dyDescent="0.2">
      <c r="A4350" s="2" t="s">
        <v>4786</v>
      </c>
      <c r="B4350" s="2" t="s">
        <v>391</v>
      </c>
      <c r="C4350" s="2" t="s">
        <v>305</v>
      </c>
      <c r="D4350" s="2" t="s">
        <v>33</v>
      </c>
      <c r="E4350" s="2" t="s">
        <v>28</v>
      </c>
      <c r="F4350" s="2">
        <v>2774.37</v>
      </c>
      <c r="G4350" s="2">
        <v>416.16</v>
      </c>
      <c r="H4350" s="2">
        <v>2358.21</v>
      </c>
      <c r="I4350" s="2" t="s">
        <v>29</v>
      </c>
      <c r="J4350" s="4">
        <v>1.1764728332082379</v>
      </c>
      <c r="K4350" t="str">
        <f>_xlfn.XLOOKUP(D4350, dim_channels!A:A, dim_channels!C:C, "Not Found")</f>
        <v>OTA</v>
      </c>
      <c r="L4350" t="str">
        <f>_xlfn.XLOOKUP(D4350, dim_channels!A:A, dim_channels!B:B, "Not Found")</f>
        <v>Booking.com</v>
      </c>
    </row>
    <row r="4351" spans="1:12" x14ac:dyDescent="0.2">
      <c r="A4351" s="3" t="s">
        <v>4787</v>
      </c>
      <c r="B4351" s="3" t="s">
        <v>409</v>
      </c>
      <c r="C4351" s="3" t="s">
        <v>410</v>
      </c>
      <c r="D4351" s="3" t="s">
        <v>206</v>
      </c>
      <c r="E4351" s="3" t="s">
        <v>207</v>
      </c>
      <c r="F4351" s="3">
        <v>19614.95</v>
      </c>
      <c r="G4351" s="3">
        <v>0</v>
      </c>
      <c r="H4351" s="3">
        <v>19614.95</v>
      </c>
      <c r="I4351" s="3" t="s">
        <v>29</v>
      </c>
      <c r="J4351" s="5">
        <v>1</v>
      </c>
      <c r="K4351" t="str">
        <f>_xlfn.XLOOKUP(D4351, dim_channels!A:A, dim_channels!C:C, "Not Found")</f>
        <v>Direct</v>
      </c>
      <c r="L4351" t="str">
        <f>_xlfn.XLOOKUP(D4351, dim_channels!A:A, dim_channels!B:B, "Not Found")</f>
        <v>Walk-in</v>
      </c>
    </row>
    <row r="4352" spans="1:12" x14ac:dyDescent="0.2">
      <c r="A4352" s="2" t="s">
        <v>4788</v>
      </c>
      <c r="B4352" s="2" t="s">
        <v>198</v>
      </c>
      <c r="C4352" s="2" t="s">
        <v>497</v>
      </c>
      <c r="D4352" s="2" t="s">
        <v>52</v>
      </c>
      <c r="E4352" s="2" t="s">
        <v>60</v>
      </c>
      <c r="F4352" s="2">
        <v>6894.05</v>
      </c>
      <c r="G4352" s="2">
        <v>0</v>
      </c>
      <c r="H4352" s="2">
        <v>6894.05</v>
      </c>
      <c r="I4352" s="2" t="s">
        <v>41</v>
      </c>
      <c r="J4352" s="4">
        <v>1</v>
      </c>
      <c r="K4352" t="str">
        <f>_xlfn.XLOOKUP(D4352, dim_channels!A:A, dim_channels!C:C, "Not Found")</f>
        <v>OTA</v>
      </c>
      <c r="L4352" t="str">
        <f>_xlfn.XLOOKUP(D4352, dim_channels!A:A, dim_channels!B:B, "Not Found")</f>
        <v>Agoda</v>
      </c>
    </row>
    <row r="4353" spans="1:12" x14ac:dyDescent="0.2">
      <c r="A4353" s="3" t="s">
        <v>4789</v>
      </c>
      <c r="B4353" s="3" t="s">
        <v>590</v>
      </c>
      <c r="C4353" s="3" t="s">
        <v>666</v>
      </c>
      <c r="D4353" s="3" t="s">
        <v>52</v>
      </c>
      <c r="E4353" s="3" t="s">
        <v>60</v>
      </c>
      <c r="F4353" s="3">
        <v>3068.59</v>
      </c>
      <c r="G4353" s="3">
        <v>0</v>
      </c>
      <c r="H4353" s="3">
        <v>3068.59</v>
      </c>
      <c r="I4353" s="3" t="s">
        <v>29</v>
      </c>
      <c r="J4353" s="5">
        <v>1</v>
      </c>
      <c r="K4353" t="str">
        <f>_xlfn.XLOOKUP(D4353, dim_channels!A:A, dim_channels!C:C, "Not Found")</f>
        <v>OTA</v>
      </c>
      <c r="L4353" t="str">
        <f>_xlfn.XLOOKUP(D4353, dim_channels!A:A, dim_channels!B:B, "Not Found")</f>
        <v>Agoda</v>
      </c>
    </row>
    <row r="4354" spans="1:12" x14ac:dyDescent="0.2">
      <c r="A4354" s="2" t="s">
        <v>4790</v>
      </c>
      <c r="B4354" s="2" t="s">
        <v>37</v>
      </c>
      <c r="C4354" s="2" t="s">
        <v>614</v>
      </c>
      <c r="D4354" s="2" t="s">
        <v>33</v>
      </c>
      <c r="E4354" s="2" t="s">
        <v>60</v>
      </c>
      <c r="F4354" s="2">
        <v>3917.43</v>
      </c>
      <c r="G4354" s="2">
        <v>0</v>
      </c>
      <c r="H4354" s="2">
        <v>3917.43</v>
      </c>
      <c r="I4354" s="2" t="s">
        <v>29</v>
      </c>
      <c r="J4354" s="4">
        <v>1</v>
      </c>
      <c r="K4354" t="str">
        <f>_xlfn.XLOOKUP(D4354, dim_channels!A:A, dim_channels!C:C, "Not Found")</f>
        <v>OTA</v>
      </c>
      <c r="L4354" t="str">
        <f>_xlfn.XLOOKUP(D4354, dim_channels!A:A, dim_channels!B:B, "Not Found")</f>
        <v>Booking.com</v>
      </c>
    </row>
    <row r="4355" spans="1:12" x14ac:dyDescent="0.2">
      <c r="A4355" s="3" t="s">
        <v>4791</v>
      </c>
      <c r="B4355" s="3" t="s">
        <v>626</v>
      </c>
      <c r="C4355" s="3" t="s">
        <v>1234</v>
      </c>
      <c r="D4355" s="3" t="s">
        <v>33</v>
      </c>
      <c r="E4355" s="3" t="s">
        <v>28</v>
      </c>
      <c r="F4355" s="3">
        <v>13010.21</v>
      </c>
      <c r="G4355" s="3">
        <v>1951.53</v>
      </c>
      <c r="H4355" s="3">
        <v>11058.68</v>
      </c>
      <c r="I4355" s="3" t="s">
        <v>29</v>
      </c>
      <c r="J4355" s="5">
        <v>1.1764704286587551</v>
      </c>
      <c r="K4355" t="str">
        <f>_xlfn.XLOOKUP(D4355, dim_channels!A:A, dim_channels!C:C, "Not Found")</f>
        <v>OTA</v>
      </c>
      <c r="L4355" t="str">
        <f>_xlfn.XLOOKUP(D4355, dim_channels!A:A, dim_channels!B:B, "Not Found")</f>
        <v>Booking.com</v>
      </c>
    </row>
    <row r="4356" spans="1:12" x14ac:dyDescent="0.2">
      <c r="A4356" s="2" t="s">
        <v>4792</v>
      </c>
      <c r="B4356" s="2" t="s">
        <v>153</v>
      </c>
      <c r="C4356" s="2" t="s">
        <v>612</v>
      </c>
      <c r="D4356" s="2" t="s">
        <v>114</v>
      </c>
      <c r="E4356" s="2" t="s">
        <v>46</v>
      </c>
      <c r="F4356" s="2">
        <v>20070.349999999999</v>
      </c>
      <c r="G4356" s="2">
        <v>2007.04</v>
      </c>
      <c r="H4356" s="2">
        <v>18063.310000000001</v>
      </c>
      <c r="I4356" s="2" t="s">
        <v>29</v>
      </c>
      <c r="J4356" s="4">
        <v>1.1111114186713289</v>
      </c>
      <c r="K4356" t="str">
        <f>_xlfn.XLOOKUP(D4356, dim_channels!A:A, dim_channels!C:C, "Not Found")</f>
        <v>Offline</v>
      </c>
      <c r="L4356" t="str">
        <f>_xlfn.XLOOKUP(D4356, dim_channels!A:A, dim_channels!B:B, "Not Found")</f>
        <v>Travel Agency</v>
      </c>
    </row>
    <row r="4357" spans="1:12" x14ac:dyDescent="0.2">
      <c r="A4357" s="3" t="s">
        <v>4793</v>
      </c>
      <c r="B4357" s="3" t="s">
        <v>706</v>
      </c>
      <c r="C4357" s="3" t="s">
        <v>553</v>
      </c>
      <c r="D4357" s="3" t="s">
        <v>52</v>
      </c>
      <c r="E4357" s="3" t="s">
        <v>34</v>
      </c>
      <c r="F4357" s="3">
        <v>3586.43</v>
      </c>
      <c r="G4357" s="3">
        <v>430.37</v>
      </c>
      <c r="H4357" s="3">
        <v>3156.06</v>
      </c>
      <c r="I4357" s="3" t="s">
        <v>29</v>
      </c>
      <c r="J4357" s="5">
        <v>1.136363060271351</v>
      </c>
      <c r="K4357" t="str">
        <f>_xlfn.XLOOKUP(D4357, dim_channels!A:A, dim_channels!C:C, "Not Found")</f>
        <v>OTA</v>
      </c>
      <c r="L4357" t="str">
        <f>_xlfn.XLOOKUP(D4357, dim_channels!A:A, dim_channels!B:B, "Not Found")</f>
        <v>Agoda</v>
      </c>
    </row>
    <row r="4358" spans="1:12" x14ac:dyDescent="0.2">
      <c r="A4358" s="2" t="s">
        <v>4794</v>
      </c>
      <c r="B4358" s="2" t="s">
        <v>416</v>
      </c>
      <c r="C4358" s="2" t="s">
        <v>95</v>
      </c>
      <c r="D4358" s="2" t="s">
        <v>45</v>
      </c>
      <c r="E4358" s="2" t="s">
        <v>89</v>
      </c>
      <c r="F4358" s="2">
        <v>13150.35</v>
      </c>
      <c r="G4358" s="2">
        <v>0</v>
      </c>
      <c r="H4358" s="2">
        <v>13150.35</v>
      </c>
      <c r="I4358" s="2" t="s">
        <v>29</v>
      </c>
      <c r="J4358" s="4">
        <v>1</v>
      </c>
      <c r="K4358" t="str">
        <f>_xlfn.XLOOKUP(D4358, dim_channels!A:A, dim_channels!C:C, "Not Found")</f>
        <v>Corporate</v>
      </c>
      <c r="L4358" t="str">
        <f>_xlfn.XLOOKUP(D4358, dim_channels!A:A, dim_channels!B:B, "Not Found")</f>
        <v>Corporate Direct</v>
      </c>
    </row>
    <row r="4359" spans="1:12" x14ac:dyDescent="0.2">
      <c r="A4359" s="3" t="s">
        <v>4795</v>
      </c>
      <c r="B4359" s="3" t="s">
        <v>492</v>
      </c>
      <c r="C4359" s="3" t="s">
        <v>1623</v>
      </c>
      <c r="D4359" s="3" t="s">
        <v>45</v>
      </c>
      <c r="E4359" s="3" t="s">
        <v>89</v>
      </c>
      <c r="F4359" s="3">
        <v>4142.7</v>
      </c>
      <c r="G4359" s="3">
        <v>0</v>
      </c>
      <c r="H4359" s="3">
        <v>4142.7</v>
      </c>
      <c r="I4359" s="3" t="s">
        <v>29</v>
      </c>
      <c r="J4359" s="5">
        <v>1</v>
      </c>
      <c r="K4359" t="str">
        <f>_xlfn.XLOOKUP(D4359, dim_channels!A:A, dim_channels!C:C, "Not Found")</f>
        <v>Corporate</v>
      </c>
      <c r="L4359" t="str">
        <f>_xlfn.XLOOKUP(D4359, dim_channels!A:A, dim_channels!B:B, "Not Found")</f>
        <v>Corporate Direct</v>
      </c>
    </row>
    <row r="4360" spans="1:12" x14ac:dyDescent="0.2">
      <c r="A4360" s="2" t="s">
        <v>4796</v>
      </c>
      <c r="B4360" s="2" t="s">
        <v>97</v>
      </c>
      <c r="C4360" s="2" t="s">
        <v>653</v>
      </c>
      <c r="D4360" s="2" t="s">
        <v>33</v>
      </c>
      <c r="E4360" s="2" t="s">
        <v>34</v>
      </c>
      <c r="F4360" s="2">
        <v>17473.82</v>
      </c>
      <c r="G4360" s="2">
        <v>2621.0700000000002</v>
      </c>
      <c r="H4360" s="2">
        <v>14852.75</v>
      </c>
      <c r="I4360" s="2" t="s">
        <v>29</v>
      </c>
      <c r="J4360" s="4">
        <v>1.176470350608473</v>
      </c>
      <c r="K4360" t="str">
        <f>_xlfn.XLOOKUP(D4360, dim_channels!A:A, dim_channels!C:C, "Not Found")</f>
        <v>OTA</v>
      </c>
      <c r="L4360" t="str">
        <f>_xlfn.XLOOKUP(D4360, dim_channels!A:A, dim_channels!B:B, "Not Found")</f>
        <v>Booking.com</v>
      </c>
    </row>
    <row r="4361" spans="1:12" x14ac:dyDescent="0.2">
      <c r="A4361" s="3" t="s">
        <v>4797</v>
      </c>
      <c r="B4361" s="3" t="s">
        <v>1272</v>
      </c>
      <c r="C4361" s="3" t="s">
        <v>100</v>
      </c>
      <c r="D4361" s="3" t="s">
        <v>45</v>
      </c>
      <c r="E4361" s="3" t="s">
        <v>46</v>
      </c>
      <c r="F4361" s="3">
        <v>13371.41</v>
      </c>
      <c r="G4361" s="3">
        <v>668.57</v>
      </c>
      <c r="H4361" s="3">
        <v>12702.84</v>
      </c>
      <c r="I4361" s="3" t="s">
        <v>29</v>
      </c>
      <c r="J4361" s="5">
        <v>1.052631537514445</v>
      </c>
      <c r="K4361" t="str">
        <f>_xlfn.XLOOKUP(D4361, dim_channels!A:A, dim_channels!C:C, "Not Found")</f>
        <v>Corporate</v>
      </c>
      <c r="L4361" t="str">
        <f>_xlfn.XLOOKUP(D4361, dim_channels!A:A, dim_channels!B:B, "Not Found")</f>
        <v>Corporate Direct</v>
      </c>
    </row>
    <row r="4362" spans="1:12" x14ac:dyDescent="0.2">
      <c r="A4362" s="2" t="s">
        <v>4798</v>
      </c>
      <c r="B4362" s="2" t="s">
        <v>451</v>
      </c>
      <c r="C4362" s="2" t="s">
        <v>762</v>
      </c>
      <c r="D4362" s="2" t="s">
        <v>27</v>
      </c>
      <c r="E4362" s="2" t="s">
        <v>28</v>
      </c>
      <c r="F4362" s="2">
        <v>17227.27</v>
      </c>
      <c r="G4362" s="2">
        <v>3100.91</v>
      </c>
      <c r="H4362" s="2">
        <v>14126.36</v>
      </c>
      <c r="I4362" s="2" t="s">
        <v>41</v>
      </c>
      <c r="J4362" s="4">
        <v>1.21951231598232</v>
      </c>
      <c r="K4362" t="str">
        <f>_xlfn.XLOOKUP(D4362, dim_channels!A:A, dim_channels!C:C, "Not Found")</f>
        <v>OTA</v>
      </c>
      <c r="L4362" t="str">
        <f>_xlfn.XLOOKUP(D4362, dim_channels!A:A, dim_channels!B:B, "Not Found")</f>
        <v>Expedia</v>
      </c>
    </row>
    <row r="4363" spans="1:12" x14ac:dyDescent="0.2">
      <c r="A4363" s="3" t="s">
        <v>4799</v>
      </c>
      <c r="B4363" s="3" t="s">
        <v>720</v>
      </c>
      <c r="C4363" s="3" t="s">
        <v>851</v>
      </c>
      <c r="D4363" s="3" t="s">
        <v>52</v>
      </c>
      <c r="E4363" s="3" t="s">
        <v>60</v>
      </c>
      <c r="F4363" s="3">
        <v>13605.79</v>
      </c>
      <c r="G4363" s="3">
        <v>0</v>
      </c>
      <c r="H4363" s="3">
        <v>13605.79</v>
      </c>
      <c r="I4363" s="3" t="s">
        <v>56</v>
      </c>
      <c r="J4363" s="5">
        <v>1</v>
      </c>
      <c r="K4363" t="str">
        <f>_xlfn.XLOOKUP(D4363, dim_channels!A:A, dim_channels!C:C, "Not Found")</f>
        <v>OTA</v>
      </c>
      <c r="L4363" t="str">
        <f>_xlfn.XLOOKUP(D4363, dim_channels!A:A, dim_channels!B:B, "Not Found")</f>
        <v>Agoda</v>
      </c>
    </row>
    <row r="4364" spans="1:12" x14ac:dyDescent="0.2">
      <c r="A4364" s="2" t="s">
        <v>4800</v>
      </c>
      <c r="B4364" s="2" t="s">
        <v>353</v>
      </c>
      <c r="C4364" s="2" t="s">
        <v>570</v>
      </c>
      <c r="D4364" s="2" t="s">
        <v>206</v>
      </c>
      <c r="E4364" s="2" t="s">
        <v>207</v>
      </c>
      <c r="F4364" s="2">
        <v>3372.04</v>
      </c>
      <c r="G4364" s="2">
        <v>0</v>
      </c>
      <c r="H4364" s="2">
        <v>3372.04</v>
      </c>
      <c r="I4364" s="2" t="s">
        <v>56</v>
      </c>
      <c r="J4364" s="4">
        <v>1</v>
      </c>
      <c r="K4364" t="str">
        <f>_xlfn.XLOOKUP(D4364, dim_channels!A:A, dim_channels!C:C, "Not Found")</f>
        <v>Direct</v>
      </c>
      <c r="L4364" t="str">
        <f>_xlfn.XLOOKUP(D4364, dim_channels!A:A, dim_channels!B:B, "Not Found")</f>
        <v>Walk-in</v>
      </c>
    </row>
    <row r="4365" spans="1:12" x14ac:dyDescent="0.2">
      <c r="A4365" s="3" t="s">
        <v>4801</v>
      </c>
      <c r="B4365" s="3" t="s">
        <v>595</v>
      </c>
      <c r="C4365" s="3" t="s">
        <v>595</v>
      </c>
      <c r="D4365" s="3" t="s">
        <v>52</v>
      </c>
      <c r="E4365" s="3" t="s">
        <v>60</v>
      </c>
      <c r="F4365" s="3">
        <v>5587.19</v>
      </c>
      <c r="G4365" s="3">
        <v>0</v>
      </c>
      <c r="H4365" s="3">
        <v>5587.19</v>
      </c>
      <c r="I4365" s="3" t="s">
        <v>41</v>
      </c>
      <c r="J4365" s="5">
        <v>1</v>
      </c>
      <c r="K4365" t="str">
        <f>_xlfn.XLOOKUP(D4365, dim_channels!A:A, dim_channels!C:C, "Not Found")</f>
        <v>OTA</v>
      </c>
      <c r="L4365" t="str">
        <f>_xlfn.XLOOKUP(D4365, dim_channels!A:A, dim_channels!B:B, "Not Found")</f>
        <v>Agoda</v>
      </c>
    </row>
    <row r="4366" spans="1:12" x14ac:dyDescent="0.2">
      <c r="A4366" s="2" t="s">
        <v>4802</v>
      </c>
      <c r="B4366" s="2" t="s">
        <v>567</v>
      </c>
      <c r="C4366" s="2" t="s">
        <v>261</v>
      </c>
      <c r="D4366" s="2" t="s">
        <v>33</v>
      </c>
      <c r="E4366" s="2" t="s">
        <v>60</v>
      </c>
      <c r="F4366" s="2">
        <v>5228.22</v>
      </c>
      <c r="G4366" s="2">
        <v>0</v>
      </c>
      <c r="H4366" s="2">
        <v>5228.22</v>
      </c>
      <c r="I4366" s="2" t="s">
        <v>41</v>
      </c>
      <c r="J4366" s="4">
        <v>1</v>
      </c>
      <c r="K4366" t="str">
        <f>_xlfn.XLOOKUP(D4366, dim_channels!A:A, dim_channels!C:C, "Not Found")</f>
        <v>OTA</v>
      </c>
      <c r="L4366" t="str">
        <f>_xlfn.XLOOKUP(D4366, dim_channels!A:A, dim_channels!B:B, "Not Found")</f>
        <v>Booking.com</v>
      </c>
    </row>
    <row r="4367" spans="1:12" x14ac:dyDescent="0.2">
      <c r="A4367" s="3" t="s">
        <v>4803</v>
      </c>
      <c r="B4367" s="3" t="s">
        <v>543</v>
      </c>
      <c r="C4367" s="3" t="s">
        <v>618</v>
      </c>
      <c r="D4367" s="3" t="s">
        <v>33</v>
      </c>
      <c r="E4367" s="3" t="s">
        <v>28</v>
      </c>
      <c r="F4367" s="3">
        <v>5214.47</v>
      </c>
      <c r="G4367" s="3">
        <v>782.17</v>
      </c>
      <c r="H4367" s="3">
        <v>4432.3</v>
      </c>
      <c r="I4367" s="3" t="s">
        <v>41</v>
      </c>
      <c r="J4367" s="5">
        <v>1.1764704555197081</v>
      </c>
      <c r="K4367" t="str">
        <f>_xlfn.XLOOKUP(D4367, dim_channels!A:A, dim_channels!C:C, "Not Found")</f>
        <v>OTA</v>
      </c>
      <c r="L4367" t="str">
        <f>_xlfn.XLOOKUP(D4367, dim_channels!A:A, dim_channels!B:B, "Not Found")</f>
        <v>Booking.com</v>
      </c>
    </row>
    <row r="4368" spans="1:12" x14ac:dyDescent="0.2">
      <c r="A4368" s="2" t="s">
        <v>4804</v>
      </c>
      <c r="B4368" s="2" t="s">
        <v>54</v>
      </c>
      <c r="C4368" s="2" t="s">
        <v>741</v>
      </c>
      <c r="D4368" s="2" t="s">
        <v>45</v>
      </c>
      <c r="E4368" s="2" t="s">
        <v>46</v>
      </c>
      <c r="F4368" s="2">
        <v>8373.06</v>
      </c>
      <c r="G4368" s="2">
        <v>418.65</v>
      </c>
      <c r="H4368" s="2">
        <v>7954.41</v>
      </c>
      <c r="I4368" s="2" t="s">
        <v>29</v>
      </c>
      <c r="J4368" s="4">
        <v>1.0526311819481271</v>
      </c>
      <c r="K4368" t="str">
        <f>_xlfn.XLOOKUP(D4368, dim_channels!A:A, dim_channels!C:C, "Not Found")</f>
        <v>Corporate</v>
      </c>
      <c r="L4368" t="str">
        <f>_xlfn.XLOOKUP(D4368, dim_channels!A:A, dim_channels!B:B, "Not Found")</f>
        <v>Corporate Direct</v>
      </c>
    </row>
    <row r="4369" spans="1:12" x14ac:dyDescent="0.2">
      <c r="A4369" s="3" t="s">
        <v>4805</v>
      </c>
      <c r="B4369" s="3" t="s">
        <v>135</v>
      </c>
      <c r="C4369" s="3" t="s">
        <v>51</v>
      </c>
      <c r="D4369" s="3" t="s">
        <v>64</v>
      </c>
      <c r="E4369" s="3" t="s">
        <v>28</v>
      </c>
      <c r="F4369" s="3">
        <v>10531.95</v>
      </c>
      <c r="G4369" s="3">
        <v>0</v>
      </c>
      <c r="H4369" s="3">
        <v>10531.95</v>
      </c>
      <c r="I4369" s="3" t="s">
        <v>29</v>
      </c>
      <c r="J4369" s="5">
        <v>1</v>
      </c>
      <c r="K4369" t="str">
        <f>_xlfn.XLOOKUP(D4369, dim_channels!A:A, dim_channels!C:C, "Not Found")</f>
        <v>Direct</v>
      </c>
      <c r="L4369" t="str">
        <f>_xlfn.XLOOKUP(D4369, dim_channels!A:A, dim_channels!B:B, "Not Found")</f>
        <v>Direct Website</v>
      </c>
    </row>
    <row r="4370" spans="1:12" x14ac:dyDescent="0.2">
      <c r="A4370" s="2" t="s">
        <v>4806</v>
      </c>
      <c r="B4370" s="2" t="s">
        <v>749</v>
      </c>
      <c r="C4370" s="2" t="s">
        <v>247</v>
      </c>
      <c r="D4370" s="2" t="s">
        <v>52</v>
      </c>
      <c r="E4370" s="2" t="s">
        <v>34</v>
      </c>
      <c r="F4370" s="2">
        <v>7127.5</v>
      </c>
      <c r="G4370" s="2">
        <v>855.3</v>
      </c>
      <c r="H4370" s="2">
        <v>6272.2</v>
      </c>
      <c r="I4370" s="2" t="s">
        <v>41</v>
      </c>
      <c r="J4370" s="4">
        <v>1.136363636363636</v>
      </c>
      <c r="K4370" t="str">
        <f>_xlfn.XLOOKUP(D4370, dim_channels!A:A, dim_channels!C:C, "Not Found")</f>
        <v>OTA</v>
      </c>
      <c r="L4370" t="str">
        <f>_xlfn.XLOOKUP(D4370, dim_channels!A:A, dim_channels!B:B, "Not Found")</f>
        <v>Agoda</v>
      </c>
    </row>
    <row r="4371" spans="1:12" x14ac:dyDescent="0.2">
      <c r="A4371" s="3" t="s">
        <v>4807</v>
      </c>
      <c r="B4371" s="3" t="s">
        <v>302</v>
      </c>
      <c r="C4371" s="3" t="s">
        <v>423</v>
      </c>
      <c r="D4371" s="3" t="s">
        <v>45</v>
      </c>
      <c r="E4371" s="3" t="s">
        <v>89</v>
      </c>
      <c r="F4371" s="3">
        <v>3987.69</v>
      </c>
      <c r="G4371" s="3">
        <v>0</v>
      </c>
      <c r="H4371" s="3">
        <v>3987.69</v>
      </c>
      <c r="I4371" s="3" t="s">
        <v>29</v>
      </c>
      <c r="J4371" s="5">
        <v>1</v>
      </c>
      <c r="K4371" t="str">
        <f>_xlfn.XLOOKUP(D4371, dim_channels!A:A, dim_channels!C:C, "Not Found")</f>
        <v>Corporate</v>
      </c>
      <c r="L4371" t="str">
        <f>_xlfn.XLOOKUP(D4371, dim_channels!A:A, dim_channels!B:B, "Not Found")</f>
        <v>Corporate Direct</v>
      </c>
    </row>
    <row r="4372" spans="1:12" x14ac:dyDescent="0.2">
      <c r="A4372" s="2" t="s">
        <v>4808</v>
      </c>
      <c r="B4372" s="2" t="s">
        <v>708</v>
      </c>
      <c r="C4372" s="2" t="s">
        <v>176</v>
      </c>
      <c r="D4372" s="2" t="s">
        <v>33</v>
      </c>
      <c r="E4372" s="2" t="s">
        <v>28</v>
      </c>
      <c r="F4372" s="2">
        <v>4101.2700000000004</v>
      </c>
      <c r="G4372" s="2">
        <v>615.19000000000005</v>
      </c>
      <c r="H4372" s="2">
        <v>3486.08</v>
      </c>
      <c r="I4372" s="2" t="s">
        <v>41</v>
      </c>
      <c r="J4372" s="4">
        <v>1.1764704194969711</v>
      </c>
      <c r="K4372" t="str">
        <f>_xlfn.XLOOKUP(D4372, dim_channels!A:A, dim_channels!C:C, "Not Found")</f>
        <v>OTA</v>
      </c>
      <c r="L4372" t="str">
        <f>_xlfn.XLOOKUP(D4372, dim_channels!A:A, dim_channels!B:B, "Not Found")</f>
        <v>Booking.com</v>
      </c>
    </row>
    <row r="4373" spans="1:12" x14ac:dyDescent="0.2">
      <c r="A4373" s="3" t="s">
        <v>4809</v>
      </c>
      <c r="B4373" s="3" t="s">
        <v>902</v>
      </c>
      <c r="C4373" s="3" t="s">
        <v>204</v>
      </c>
      <c r="D4373" s="3" t="s">
        <v>45</v>
      </c>
      <c r="E4373" s="3" t="s">
        <v>89</v>
      </c>
      <c r="F4373" s="3">
        <v>2951.32</v>
      </c>
      <c r="G4373" s="3">
        <v>0</v>
      </c>
      <c r="H4373" s="3">
        <v>2951.32</v>
      </c>
      <c r="I4373" s="3" t="s">
        <v>29</v>
      </c>
      <c r="J4373" s="5">
        <v>1</v>
      </c>
      <c r="K4373" t="str">
        <f>_xlfn.XLOOKUP(D4373, dim_channels!A:A, dim_channels!C:C, "Not Found")</f>
        <v>Corporate</v>
      </c>
      <c r="L4373" t="str">
        <f>_xlfn.XLOOKUP(D4373, dim_channels!A:A, dim_channels!B:B, "Not Found")</f>
        <v>Corporate Direct</v>
      </c>
    </row>
    <row r="4374" spans="1:12" x14ac:dyDescent="0.2">
      <c r="A4374" s="2" t="s">
        <v>4810</v>
      </c>
      <c r="B4374" s="2" t="s">
        <v>95</v>
      </c>
      <c r="C4374" s="2" t="s">
        <v>527</v>
      </c>
      <c r="D4374" s="2" t="s">
        <v>52</v>
      </c>
      <c r="E4374" s="2" t="s">
        <v>60</v>
      </c>
      <c r="F4374" s="2">
        <v>8198.8799999999992</v>
      </c>
      <c r="G4374" s="2">
        <v>0</v>
      </c>
      <c r="H4374" s="2">
        <v>8198.8799999999992</v>
      </c>
      <c r="I4374" s="2" t="s">
        <v>29</v>
      </c>
      <c r="J4374" s="4">
        <v>1</v>
      </c>
      <c r="K4374" t="str">
        <f>_xlfn.XLOOKUP(D4374, dim_channels!A:A, dim_channels!C:C, "Not Found")</f>
        <v>OTA</v>
      </c>
      <c r="L4374" t="str">
        <f>_xlfn.XLOOKUP(D4374, dim_channels!A:A, dim_channels!B:B, "Not Found")</f>
        <v>Agoda</v>
      </c>
    </row>
    <row r="4375" spans="1:12" x14ac:dyDescent="0.2">
      <c r="A4375" s="3" t="s">
        <v>4811</v>
      </c>
      <c r="B4375" s="3" t="s">
        <v>124</v>
      </c>
      <c r="C4375" s="3" t="s">
        <v>117</v>
      </c>
      <c r="D4375" s="3" t="s">
        <v>33</v>
      </c>
      <c r="E4375" s="3" t="s">
        <v>60</v>
      </c>
      <c r="F4375" s="3">
        <v>3335.3</v>
      </c>
      <c r="G4375" s="3">
        <v>0</v>
      </c>
      <c r="H4375" s="3">
        <v>3335.3</v>
      </c>
      <c r="I4375" s="3" t="s">
        <v>41</v>
      </c>
      <c r="J4375" s="5">
        <v>1</v>
      </c>
      <c r="K4375" t="str">
        <f>_xlfn.XLOOKUP(D4375, dim_channels!A:A, dim_channels!C:C, "Not Found")</f>
        <v>OTA</v>
      </c>
      <c r="L4375" t="str">
        <f>_xlfn.XLOOKUP(D4375, dim_channels!A:A, dim_channels!B:B, "Not Found")</f>
        <v>Booking.com</v>
      </c>
    </row>
    <row r="4376" spans="1:12" x14ac:dyDescent="0.2">
      <c r="A4376" s="2" t="s">
        <v>4812</v>
      </c>
      <c r="B4376" s="2" t="s">
        <v>1610</v>
      </c>
      <c r="C4376" s="2" t="s">
        <v>173</v>
      </c>
      <c r="D4376" s="2" t="s">
        <v>52</v>
      </c>
      <c r="E4376" s="2" t="s">
        <v>34</v>
      </c>
      <c r="F4376" s="2">
        <v>10140.540000000001</v>
      </c>
      <c r="G4376" s="2">
        <v>1216.8599999999999</v>
      </c>
      <c r="H4376" s="2">
        <v>8923.68</v>
      </c>
      <c r="I4376" s="2" t="s">
        <v>29</v>
      </c>
      <c r="J4376" s="4">
        <v>1.1363630251196819</v>
      </c>
      <c r="K4376" t="str">
        <f>_xlfn.XLOOKUP(D4376, dim_channels!A:A, dim_channels!C:C, "Not Found")</f>
        <v>OTA</v>
      </c>
      <c r="L4376" t="str">
        <f>_xlfn.XLOOKUP(D4376, dim_channels!A:A, dim_channels!B:B, "Not Found")</f>
        <v>Agoda</v>
      </c>
    </row>
    <row r="4377" spans="1:12" x14ac:dyDescent="0.2">
      <c r="A4377" s="3" t="s">
        <v>4813</v>
      </c>
      <c r="B4377" s="3" t="s">
        <v>331</v>
      </c>
      <c r="C4377" s="3" t="s">
        <v>754</v>
      </c>
      <c r="D4377" s="3" t="s">
        <v>33</v>
      </c>
      <c r="E4377" s="3" t="s">
        <v>60</v>
      </c>
      <c r="F4377" s="3">
        <v>2683.49</v>
      </c>
      <c r="G4377" s="3">
        <v>0</v>
      </c>
      <c r="H4377" s="3">
        <v>2683.49</v>
      </c>
      <c r="I4377" s="3" t="s">
        <v>29</v>
      </c>
      <c r="J4377" s="5">
        <v>1</v>
      </c>
      <c r="K4377" t="str">
        <f>_xlfn.XLOOKUP(D4377, dim_channels!A:A, dim_channels!C:C, "Not Found")</f>
        <v>OTA</v>
      </c>
      <c r="L4377" t="str">
        <f>_xlfn.XLOOKUP(D4377, dim_channels!A:A, dim_channels!B:B, "Not Found")</f>
        <v>Booking.com</v>
      </c>
    </row>
    <row r="4378" spans="1:12" x14ac:dyDescent="0.2">
      <c r="A4378" s="2" t="s">
        <v>4814</v>
      </c>
      <c r="B4378" s="2" t="s">
        <v>164</v>
      </c>
      <c r="C4378" s="2" t="s">
        <v>475</v>
      </c>
      <c r="D4378" s="2" t="s">
        <v>27</v>
      </c>
      <c r="E4378" s="2" t="s">
        <v>34</v>
      </c>
      <c r="F4378" s="2">
        <v>5434.57</v>
      </c>
      <c r="G4378" s="2">
        <v>978.22</v>
      </c>
      <c r="H4378" s="2">
        <v>4456.3500000000004</v>
      </c>
      <c r="I4378" s="2" t="s">
        <v>29</v>
      </c>
      <c r="J4378" s="4">
        <v>1.219511483613271</v>
      </c>
      <c r="K4378" t="str">
        <f>_xlfn.XLOOKUP(D4378, dim_channels!A:A, dim_channels!C:C, "Not Found")</f>
        <v>OTA</v>
      </c>
      <c r="L4378" t="str">
        <f>_xlfn.XLOOKUP(D4378, dim_channels!A:A, dim_channels!B:B, "Not Found")</f>
        <v>Expedia</v>
      </c>
    </row>
    <row r="4379" spans="1:12" x14ac:dyDescent="0.2">
      <c r="A4379" s="3" t="s">
        <v>4815</v>
      </c>
      <c r="B4379" s="3" t="s">
        <v>94</v>
      </c>
      <c r="C4379" s="3" t="s">
        <v>78</v>
      </c>
      <c r="D4379" s="3" t="s">
        <v>45</v>
      </c>
      <c r="E4379" s="3" t="s">
        <v>46</v>
      </c>
      <c r="F4379" s="3">
        <v>9994.39</v>
      </c>
      <c r="G4379" s="3">
        <v>499.72</v>
      </c>
      <c r="H4379" s="3">
        <v>9494.67</v>
      </c>
      <c r="I4379" s="3" t="s">
        <v>29</v>
      </c>
      <c r="J4379" s="5">
        <v>1.052631634380131</v>
      </c>
      <c r="K4379" t="str">
        <f>_xlfn.XLOOKUP(D4379, dim_channels!A:A, dim_channels!C:C, "Not Found")</f>
        <v>Corporate</v>
      </c>
      <c r="L4379" t="str">
        <f>_xlfn.XLOOKUP(D4379, dim_channels!A:A, dim_channels!B:B, "Not Found")</f>
        <v>Corporate Direct</v>
      </c>
    </row>
    <row r="4380" spans="1:12" x14ac:dyDescent="0.2">
      <c r="A4380" s="2" t="s">
        <v>4816</v>
      </c>
      <c r="B4380" s="2" t="s">
        <v>202</v>
      </c>
      <c r="C4380" s="2" t="s">
        <v>380</v>
      </c>
      <c r="D4380" s="2" t="s">
        <v>33</v>
      </c>
      <c r="E4380" s="2" t="s">
        <v>28</v>
      </c>
      <c r="F4380" s="2">
        <v>3195.54</v>
      </c>
      <c r="G4380" s="2">
        <v>479.33</v>
      </c>
      <c r="H4380" s="2">
        <v>2716.21</v>
      </c>
      <c r="I4380" s="2" t="s">
        <v>56</v>
      </c>
      <c r="J4380" s="4">
        <v>1.1764701551058281</v>
      </c>
      <c r="K4380" t="str">
        <f>_xlfn.XLOOKUP(D4380, dim_channels!A:A, dim_channels!C:C, "Not Found")</f>
        <v>OTA</v>
      </c>
      <c r="L4380" t="str">
        <f>_xlfn.XLOOKUP(D4380, dim_channels!A:A, dim_channels!B:B, "Not Found")</f>
        <v>Booking.com</v>
      </c>
    </row>
    <row r="4381" spans="1:12" x14ac:dyDescent="0.2">
      <c r="A4381" s="3" t="s">
        <v>4817</v>
      </c>
      <c r="B4381" s="3" t="s">
        <v>722</v>
      </c>
      <c r="C4381" s="3" t="s">
        <v>432</v>
      </c>
      <c r="D4381" s="3" t="s">
        <v>169</v>
      </c>
      <c r="E4381" s="3" t="s">
        <v>46</v>
      </c>
      <c r="F4381" s="3">
        <v>18911.490000000002</v>
      </c>
      <c r="G4381" s="3">
        <v>3782.3</v>
      </c>
      <c r="H4381" s="3">
        <v>15129.19</v>
      </c>
      <c r="I4381" s="3" t="s">
        <v>29</v>
      </c>
      <c r="J4381" s="5">
        <v>1.25000016524348</v>
      </c>
      <c r="K4381" t="str">
        <f>_xlfn.XLOOKUP(D4381, dim_channels!A:A, dim_channels!C:C, "Not Found")</f>
        <v>GDS</v>
      </c>
      <c r="L4381" t="str">
        <f>_xlfn.XLOOKUP(D4381, dim_channels!A:A, dim_channels!B:B, "Not Found")</f>
        <v>GDS (Amadeus)</v>
      </c>
    </row>
    <row r="4382" spans="1:12" x14ac:dyDescent="0.2">
      <c r="A4382" s="2" t="s">
        <v>4818</v>
      </c>
      <c r="B4382" s="2" t="s">
        <v>396</v>
      </c>
      <c r="C4382" s="2" t="s">
        <v>484</v>
      </c>
      <c r="D4382" s="2" t="s">
        <v>52</v>
      </c>
      <c r="E4382" s="2" t="s">
        <v>60</v>
      </c>
      <c r="F4382" s="2">
        <v>4698.4799999999996</v>
      </c>
      <c r="G4382" s="2">
        <v>0</v>
      </c>
      <c r="H4382" s="2">
        <v>4698.4799999999996</v>
      </c>
      <c r="I4382" s="2" t="s">
        <v>29</v>
      </c>
      <c r="J4382" s="4">
        <v>1</v>
      </c>
      <c r="K4382" t="str">
        <f>_xlfn.XLOOKUP(D4382, dim_channels!A:A, dim_channels!C:C, "Not Found")</f>
        <v>OTA</v>
      </c>
      <c r="L4382" t="str">
        <f>_xlfn.XLOOKUP(D4382, dim_channels!A:A, dim_channels!B:B, "Not Found")</f>
        <v>Agoda</v>
      </c>
    </row>
    <row r="4383" spans="1:12" x14ac:dyDescent="0.2">
      <c r="A4383" s="3" t="s">
        <v>4819</v>
      </c>
      <c r="B4383" s="3" t="s">
        <v>178</v>
      </c>
      <c r="C4383" s="3" t="s">
        <v>789</v>
      </c>
      <c r="D4383" s="3" t="s">
        <v>33</v>
      </c>
      <c r="E4383" s="3" t="s">
        <v>28</v>
      </c>
      <c r="F4383" s="3">
        <v>2642.17</v>
      </c>
      <c r="G4383" s="3">
        <v>396.33</v>
      </c>
      <c r="H4383" s="3">
        <v>2245.84</v>
      </c>
      <c r="I4383" s="3" t="s">
        <v>29</v>
      </c>
      <c r="J4383" s="5">
        <v>1.176472945534855</v>
      </c>
      <c r="K4383" t="str">
        <f>_xlfn.XLOOKUP(D4383, dim_channels!A:A, dim_channels!C:C, "Not Found")</f>
        <v>OTA</v>
      </c>
      <c r="L4383" t="str">
        <f>_xlfn.XLOOKUP(D4383, dim_channels!A:A, dim_channels!B:B, "Not Found")</f>
        <v>Booking.com</v>
      </c>
    </row>
    <row r="4384" spans="1:12" x14ac:dyDescent="0.2">
      <c r="A4384" s="2" t="s">
        <v>4820</v>
      </c>
      <c r="B4384" s="2" t="s">
        <v>135</v>
      </c>
      <c r="C4384" s="2" t="s">
        <v>136</v>
      </c>
      <c r="D4384" s="2" t="s">
        <v>33</v>
      </c>
      <c r="E4384" s="2" t="s">
        <v>34</v>
      </c>
      <c r="F4384" s="2">
        <v>2873.69</v>
      </c>
      <c r="G4384" s="2">
        <v>431.05</v>
      </c>
      <c r="H4384" s="2">
        <v>2442.64</v>
      </c>
      <c r="I4384" s="2" t="s">
        <v>41</v>
      </c>
      <c r="J4384" s="4">
        <v>1.1764689024989361</v>
      </c>
      <c r="K4384" t="str">
        <f>_xlfn.XLOOKUP(D4384, dim_channels!A:A, dim_channels!C:C, "Not Found")</f>
        <v>OTA</v>
      </c>
      <c r="L4384" t="str">
        <f>_xlfn.XLOOKUP(D4384, dim_channels!A:A, dim_channels!B:B, "Not Found")</f>
        <v>Booking.com</v>
      </c>
    </row>
    <row r="4385" spans="1:12" x14ac:dyDescent="0.2">
      <c r="A4385" s="3" t="s">
        <v>4821</v>
      </c>
      <c r="B4385" s="3" t="s">
        <v>326</v>
      </c>
      <c r="C4385" s="3" t="s">
        <v>205</v>
      </c>
      <c r="D4385" s="3" t="s">
        <v>27</v>
      </c>
      <c r="E4385" s="3" t="s">
        <v>28</v>
      </c>
      <c r="F4385" s="3">
        <v>6025.41</v>
      </c>
      <c r="G4385" s="3">
        <v>1084.57</v>
      </c>
      <c r="H4385" s="3">
        <v>4940.84</v>
      </c>
      <c r="I4385" s="3" t="s">
        <v>29</v>
      </c>
      <c r="J4385" s="5">
        <v>1.219511257195133</v>
      </c>
      <c r="K4385" t="str">
        <f>_xlfn.XLOOKUP(D4385, dim_channels!A:A, dim_channels!C:C, "Not Found")</f>
        <v>OTA</v>
      </c>
      <c r="L4385" t="str">
        <f>_xlfn.XLOOKUP(D4385, dim_channels!A:A, dim_channels!B:B, "Not Found")</f>
        <v>Expedia</v>
      </c>
    </row>
    <row r="4386" spans="1:12" x14ac:dyDescent="0.2">
      <c r="A4386" s="2" t="s">
        <v>4822</v>
      </c>
      <c r="B4386" s="2" t="s">
        <v>238</v>
      </c>
      <c r="C4386" s="2" t="s">
        <v>705</v>
      </c>
      <c r="D4386" s="2" t="s">
        <v>27</v>
      </c>
      <c r="E4386" s="2" t="s">
        <v>34</v>
      </c>
      <c r="F4386" s="2">
        <v>2911.05</v>
      </c>
      <c r="G4386" s="2">
        <v>523.99</v>
      </c>
      <c r="H4386" s="2">
        <v>2387.06</v>
      </c>
      <c r="I4386" s="2" t="s">
        <v>29</v>
      </c>
      <c r="J4386" s="4">
        <v>1.219512706006552</v>
      </c>
      <c r="K4386" t="str">
        <f>_xlfn.XLOOKUP(D4386, dim_channels!A:A, dim_channels!C:C, "Not Found")</f>
        <v>OTA</v>
      </c>
      <c r="L4386" t="str">
        <f>_xlfn.XLOOKUP(D4386, dim_channels!A:A, dim_channels!B:B, "Not Found")</f>
        <v>Expedia</v>
      </c>
    </row>
    <row r="4387" spans="1:12" x14ac:dyDescent="0.2">
      <c r="A4387" s="3" t="s">
        <v>4823</v>
      </c>
      <c r="B4387" s="3" t="s">
        <v>578</v>
      </c>
      <c r="C4387" s="3" t="s">
        <v>183</v>
      </c>
      <c r="D4387" s="3" t="s">
        <v>33</v>
      </c>
      <c r="E4387" s="3" t="s">
        <v>28</v>
      </c>
      <c r="F4387" s="3">
        <v>6535.17</v>
      </c>
      <c r="G4387" s="3">
        <v>980.28</v>
      </c>
      <c r="H4387" s="3">
        <v>5554.89</v>
      </c>
      <c r="I4387" s="3" t="s">
        <v>29</v>
      </c>
      <c r="J4387" s="5">
        <v>1.176471541290647</v>
      </c>
      <c r="K4387" t="str">
        <f>_xlfn.XLOOKUP(D4387, dim_channels!A:A, dim_channels!C:C, "Not Found")</f>
        <v>OTA</v>
      </c>
      <c r="L4387" t="str">
        <f>_xlfn.XLOOKUP(D4387, dim_channels!A:A, dim_channels!B:B, "Not Found")</f>
        <v>Booking.com</v>
      </c>
    </row>
    <row r="4388" spans="1:12" x14ac:dyDescent="0.2">
      <c r="A4388" s="2" t="s">
        <v>4824</v>
      </c>
      <c r="B4388" s="2" t="s">
        <v>283</v>
      </c>
      <c r="C4388" s="2" t="s">
        <v>193</v>
      </c>
      <c r="D4388" s="2" t="s">
        <v>33</v>
      </c>
      <c r="E4388" s="2" t="s">
        <v>28</v>
      </c>
      <c r="F4388" s="2">
        <v>6789.87</v>
      </c>
      <c r="G4388" s="2">
        <v>1018.48</v>
      </c>
      <c r="H4388" s="2">
        <v>5771.39</v>
      </c>
      <c r="I4388" s="2" t="s">
        <v>41</v>
      </c>
      <c r="J4388" s="4">
        <v>1.176470486312656</v>
      </c>
      <c r="K4388" t="str">
        <f>_xlfn.XLOOKUP(D4388, dim_channels!A:A, dim_channels!C:C, "Not Found")</f>
        <v>OTA</v>
      </c>
      <c r="L4388" t="str">
        <f>_xlfn.XLOOKUP(D4388, dim_channels!A:A, dim_channels!B:B, "Not Found")</f>
        <v>Booking.com</v>
      </c>
    </row>
    <row r="4389" spans="1:12" x14ac:dyDescent="0.2">
      <c r="A4389" s="3" t="s">
        <v>4825</v>
      </c>
      <c r="B4389" s="3" t="s">
        <v>127</v>
      </c>
      <c r="C4389" s="3" t="s">
        <v>449</v>
      </c>
      <c r="D4389" s="3" t="s">
        <v>33</v>
      </c>
      <c r="E4389" s="3" t="s">
        <v>28</v>
      </c>
      <c r="F4389" s="3">
        <v>4720.5600000000004</v>
      </c>
      <c r="G4389" s="3">
        <v>708.08</v>
      </c>
      <c r="H4389" s="3">
        <v>4012.48</v>
      </c>
      <c r="I4389" s="3" t="s">
        <v>29</v>
      </c>
      <c r="J4389" s="5">
        <v>1.176469415423878</v>
      </c>
      <c r="K4389" t="str">
        <f>_xlfn.XLOOKUP(D4389, dim_channels!A:A, dim_channels!C:C, "Not Found")</f>
        <v>OTA</v>
      </c>
      <c r="L4389" t="str">
        <f>_xlfn.XLOOKUP(D4389, dim_channels!A:A, dim_channels!B:B, "Not Found")</f>
        <v>Booking.com</v>
      </c>
    </row>
    <row r="4390" spans="1:12" x14ac:dyDescent="0.2">
      <c r="A4390" s="2" t="s">
        <v>4826</v>
      </c>
      <c r="B4390" s="2" t="s">
        <v>178</v>
      </c>
      <c r="C4390" s="2" t="s">
        <v>368</v>
      </c>
      <c r="D4390" s="2" t="s">
        <v>169</v>
      </c>
      <c r="E4390" s="2" t="s">
        <v>34</v>
      </c>
      <c r="F4390" s="2">
        <v>6874.65</v>
      </c>
      <c r="G4390" s="2">
        <v>1374.93</v>
      </c>
      <c r="H4390" s="2">
        <v>5499.72</v>
      </c>
      <c r="I4390" s="2" t="s">
        <v>29</v>
      </c>
      <c r="J4390" s="4">
        <v>1.25</v>
      </c>
      <c r="K4390" t="str">
        <f>_xlfn.XLOOKUP(D4390, dim_channels!A:A, dim_channels!C:C, "Not Found")</f>
        <v>GDS</v>
      </c>
      <c r="L4390" t="str">
        <f>_xlfn.XLOOKUP(D4390, dim_channels!A:A, dim_channels!B:B, "Not Found")</f>
        <v>GDS (Amadeus)</v>
      </c>
    </row>
    <row r="4391" spans="1:12" x14ac:dyDescent="0.2">
      <c r="A4391" s="3" t="s">
        <v>4827</v>
      </c>
      <c r="B4391" s="3" t="s">
        <v>78</v>
      </c>
      <c r="C4391" s="3" t="s">
        <v>107</v>
      </c>
      <c r="D4391" s="3" t="s">
        <v>33</v>
      </c>
      <c r="E4391" s="3" t="s">
        <v>34</v>
      </c>
      <c r="F4391" s="3">
        <v>5872.73</v>
      </c>
      <c r="G4391" s="3">
        <v>880.91</v>
      </c>
      <c r="H4391" s="3">
        <v>4991.82</v>
      </c>
      <c r="I4391" s="3" t="s">
        <v>56</v>
      </c>
      <c r="J4391" s="5">
        <v>1.1764707060751389</v>
      </c>
      <c r="K4391" t="str">
        <f>_xlfn.XLOOKUP(D4391, dim_channels!A:A, dim_channels!C:C, "Not Found")</f>
        <v>OTA</v>
      </c>
      <c r="L4391" t="str">
        <f>_xlfn.XLOOKUP(D4391, dim_channels!A:A, dim_channels!B:B, "Not Found")</f>
        <v>Booking.com</v>
      </c>
    </row>
    <row r="4392" spans="1:12" x14ac:dyDescent="0.2">
      <c r="A4392" s="2" t="s">
        <v>4828</v>
      </c>
      <c r="B4392" s="2" t="s">
        <v>538</v>
      </c>
      <c r="C4392" s="2" t="s">
        <v>720</v>
      </c>
      <c r="D4392" s="2" t="s">
        <v>169</v>
      </c>
      <c r="E4392" s="2" t="s">
        <v>34</v>
      </c>
      <c r="F4392" s="2">
        <v>17504.39</v>
      </c>
      <c r="G4392" s="2">
        <v>3500.88</v>
      </c>
      <c r="H4392" s="2">
        <v>14003.51</v>
      </c>
      <c r="I4392" s="2" t="s">
        <v>29</v>
      </c>
      <c r="J4392" s="4">
        <v>1.250000178526669</v>
      </c>
      <c r="K4392" t="str">
        <f>_xlfn.XLOOKUP(D4392, dim_channels!A:A, dim_channels!C:C, "Not Found")</f>
        <v>GDS</v>
      </c>
      <c r="L4392" t="str">
        <f>_xlfn.XLOOKUP(D4392, dim_channels!A:A, dim_channels!B:B, "Not Found")</f>
        <v>GDS (Amadeus)</v>
      </c>
    </row>
    <row r="4393" spans="1:12" x14ac:dyDescent="0.2">
      <c r="A4393" s="3" t="s">
        <v>4829</v>
      </c>
      <c r="B4393" s="3" t="s">
        <v>971</v>
      </c>
      <c r="C4393" s="3" t="s">
        <v>626</v>
      </c>
      <c r="D4393" s="3" t="s">
        <v>45</v>
      </c>
      <c r="E4393" s="3" t="s">
        <v>46</v>
      </c>
      <c r="F4393" s="3">
        <v>5847.57</v>
      </c>
      <c r="G4393" s="3">
        <v>292.38</v>
      </c>
      <c r="H4393" s="3">
        <v>5555.19</v>
      </c>
      <c r="I4393" s="3" t="s">
        <v>29</v>
      </c>
      <c r="J4393" s="5">
        <v>1.052631863176597</v>
      </c>
      <c r="K4393" t="str">
        <f>_xlfn.XLOOKUP(D4393, dim_channels!A:A, dim_channels!C:C, "Not Found")</f>
        <v>Corporate</v>
      </c>
      <c r="L4393" t="str">
        <f>_xlfn.XLOOKUP(D4393, dim_channels!A:A, dim_channels!B:B, "Not Found")</f>
        <v>Corporate Direct</v>
      </c>
    </row>
    <row r="4394" spans="1:12" x14ac:dyDescent="0.2">
      <c r="A4394" s="2" t="s">
        <v>4830</v>
      </c>
      <c r="B4394" s="2" t="s">
        <v>749</v>
      </c>
      <c r="C4394" s="2" t="s">
        <v>312</v>
      </c>
      <c r="D4394" s="2" t="s">
        <v>114</v>
      </c>
      <c r="E4394" s="2" t="s">
        <v>115</v>
      </c>
      <c r="F4394" s="2">
        <v>12239.82</v>
      </c>
      <c r="G4394" s="2">
        <v>1223.98</v>
      </c>
      <c r="H4394" s="2">
        <v>11015.84</v>
      </c>
      <c r="I4394" s="2" t="s">
        <v>29</v>
      </c>
      <c r="J4394" s="4">
        <v>1.1111109093814</v>
      </c>
      <c r="K4394" t="str">
        <f>_xlfn.XLOOKUP(D4394, dim_channels!A:A, dim_channels!C:C, "Not Found")</f>
        <v>Offline</v>
      </c>
      <c r="L4394" t="str">
        <f>_xlfn.XLOOKUP(D4394, dim_channels!A:A, dim_channels!B:B, "Not Found")</f>
        <v>Travel Agency</v>
      </c>
    </row>
    <row r="4395" spans="1:12" x14ac:dyDescent="0.2">
      <c r="A4395" s="3" t="s">
        <v>4831</v>
      </c>
      <c r="B4395" s="3" t="s">
        <v>1021</v>
      </c>
      <c r="C4395" s="3" t="s">
        <v>31</v>
      </c>
      <c r="D4395" s="3" t="s">
        <v>27</v>
      </c>
      <c r="E4395" s="3" t="s">
        <v>28</v>
      </c>
      <c r="F4395" s="3">
        <v>3328.9</v>
      </c>
      <c r="G4395" s="3">
        <v>599.20000000000005</v>
      </c>
      <c r="H4395" s="3">
        <v>2729.7</v>
      </c>
      <c r="I4395" s="3" t="s">
        <v>56</v>
      </c>
      <c r="J4395" s="5">
        <v>1.219511301608236</v>
      </c>
      <c r="K4395" t="str">
        <f>_xlfn.XLOOKUP(D4395, dim_channels!A:A, dim_channels!C:C, "Not Found")</f>
        <v>OTA</v>
      </c>
      <c r="L4395" t="str">
        <f>_xlfn.XLOOKUP(D4395, dim_channels!A:A, dim_channels!B:B, "Not Found")</f>
        <v>Expedia</v>
      </c>
    </row>
    <row r="4396" spans="1:12" x14ac:dyDescent="0.2">
      <c r="A4396" s="2" t="s">
        <v>4832</v>
      </c>
      <c r="B4396" s="2" t="s">
        <v>289</v>
      </c>
      <c r="C4396" s="2" t="s">
        <v>1110</v>
      </c>
      <c r="D4396" s="2" t="s">
        <v>114</v>
      </c>
      <c r="E4396" s="2" t="s">
        <v>46</v>
      </c>
      <c r="F4396" s="2">
        <v>7868.16</v>
      </c>
      <c r="G4396" s="2">
        <v>786.82</v>
      </c>
      <c r="H4396" s="2">
        <v>7081.34</v>
      </c>
      <c r="I4396" s="2" t="s">
        <v>29</v>
      </c>
      <c r="J4396" s="4">
        <v>1.1111117387387131</v>
      </c>
      <c r="K4396" t="str">
        <f>_xlfn.XLOOKUP(D4396, dim_channels!A:A, dim_channels!C:C, "Not Found")</f>
        <v>Offline</v>
      </c>
      <c r="L4396" t="str">
        <f>_xlfn.XLOOKUP(D4396, dim_channels!A:A, dim_channels!B:B, "Not Found")</f>
        <v>Travel Agency</v>
      </c>
    </row>
    <row r="4397" spans="1:12" x14ac:dyDescent="0.2">
      <c r="A4397" s="3" t="s">
        <v>4833</v>
      </c>
      <c r="B4397" s="3" t="s">
        <v>1278</v>
      </c>
      <c r="C4397" s="3" t="s">
        <v>274</v>
      </c>
      <c r="D4397" s="3" t="s">
        <v>45</v>
      </c>
      <c r="E4397" s="3" t="s">
        <v>89</v>
      </c>
      <c r="F4397" s="3">
        <v>10205.92</v>
      </c>
      <c r="G4397" s="3">
        <v>0</v>
      </c>
      <c r="H4397" s="3">
        <v>10205.92</v>
      </c>
      <c r="I4397" s="3" t="s">
        <v>29</v>
      </c>
      <c r="J4397" s="5">
        <v>1</v>
      </c>
      <c r="K4397" t="str">
        <f>_xlfn.XLOOKUP(D4397, dim_channels!A:A, dim_channels!C:C, "Not Found")</f>
        <v>Corporate</v>
      </c>
      <c r="L4397" t="str">
        <f>_xlfn.XLOOKUP(D4397, dim_channels!A:A, dim_channels!B:B, "Not Found")</f>
        <v>Corporate Direct</v>
      </c>
    </row>
    <row r="4398" spans="1:12" x14ac:dyDescent="0.2">
      <c r="A4398" s="2" t="s">
        <v>4834</v>
      </c>
      <c r="B4398" s="2" t="s">
        <v>465</v>
      </c>
      <c r="C4398" s="2" t="s">
        <v>126</v>
      </c>
      <c r="D4398" s="2" t="s">
        <v>45</v>
      </c>
      <c r="E4398" s="2" t="s">
        <v>46</v>
      </c>
      <c r="F4398" s="2">
        <v>6714.93</v>
      </c>
      <c r="G4398" s="2">
        <v>335.75</v>
      </c>
      <c r="H4398" s="2">
        <v>6379.18</v>
      </c>
      <c r="I4398" s="2" t="s">
        <v>56</v>
      </c>
      <c r="J4398" s="4">
        <v>1.0526321564840619</v>
      </c>
      <c r="K4398" t="str">
        <f>_xlfn.XLOOKUP(D4398, dim_channels!A:A, dim_channels!C:C, "Not Found")</f>
        <v>Corporate</v>
      </c>
      <c r="L4398" t="str">
        <f>_xlfn.XLOOKUP(D4398, dim_channels!A:A, dim_channels!B:B, "Not Found")</f>
        <v>Corporate Direct</v>
      </c>
    </row>
    <row r="4399" spans="1:12" x14ac:dyDescent="0.2">
      <c r="A4399" s="3" t="s">
        <v>4835</v>
      </c>
      <c r="B4399" s="3" t="s">
        <v>553</v>
      </c>
      <c r="C4399" s="3" t="s">
        <v>97</v>
      </c>
      <c r="D4399" s="3" t="s">
        <v>33</v>
      </c>
      <c r="E4399" s="3" t="s">
        <v>28</v>
      </c>
      <c r="F4399" s="3">
        <v>13351.95</v>
      </c>
      <c r="G4399" s="3">
        <v>2002.79</v>
      </c>
      <c r="H4399" s="3">
        <v>11349.16</v>
      </c>
      <c r="I4399" s="3" t="s">
        <v>41</v>
      </c>
      <c r="J4399" s="5">
        <v>1.1764703290816241</v>
      </c>
      <c r="K4399" t="str">
        <f>_xlfn.XLOOKUP(D4399, dim_channels!A:A, dim_channels!C:C, "Not Found")</f>
        <v>OTA</v>
      </c>
      <c r="L4399" t="str">
        <f>_xlfn.XLOOKUP(D4399, dim_channels!A:A, dim_channels!B:B, "Not Found")</f>
        <v>Booking.com</v>
      </c>
    </row>
    <row r="4400" spans="1:12" x14ac:dyDescent="0.2">
      <c r="A4400" s="2" t="s">
        <v>4836</v>
      </c>
      <c r="B4400" s="2" t="s">
        <v>661</v>
      </c>
      <c r="C4400" s="2" t="s">
        <v>367</v>
      </c>
      <c r="D4400" s="2" t="s">
        <v>33</v>
      </c>
      <c r="E4400" s="2" t="s">
        <v>60</v>
      </c>
      <c r="F4400" s="2">
        <v>11804.79</v>
      </c>
      <c r="G4400" s="2">
        <v>0</v>
      </c>
      <c r="H4400" s="2">
        <v>11804.79</v>
      </c>
      <c r="I4400" s="2" t="s">
        <v>29</v>
      </c>
      <c r="J4400" s="4">
        <v>1</v>
      </c>
      <c r="K4400" t="str">
        <f>_xlfn.XLOOKUP(D4400, dim_channels!A:A, dim_channels!C:C, "Not Found")</f>
        <v>OTA</v>
      </c>
      <c r="L4400" t="str">
        <f>_xlfn.XLOOKUP(D4400, dim_channels!A:A, dim_channels!B:B, "Not Found")</f>
        <v>Booking.com</v>
      </c>
    </row>
    <row r="4401" spans="1:12" x14ac:dyDescent="0.2">
      <c r="A4401" s="3" t="s">
        <v>4837</v>
      </c>
      <c r="B4401" s="3" t="s">
        <v>471</v>
      </c>
      <c r="C4401" s="3" t="s">
        <v>831</v>
      </c>
      <c r="D4401" s="3" t="s">
        <v>114</v>
      </c>
      <c r="E4401" s="3" t="s">
        <v>115</v>
      </c>
      <c r="F4401" s="3">
        <v>4157.29</v>
      </c>
      <c r="G4401" s="3">
        <v>415.73</v>
      </c>
      <c r="H4401" s="3">
        <v>3741.56</v>
      </c>
      <c r="I4401" s="3" t="s">
        <v>29</v>
      </c>
      <c r="J4401" s="5">
        <v>1.111111408075776</v>
      </c>
      <c r="K4401" t="str">
        <f>_xlfn.XLOOKUP(D4401, dim_channels!A:A, dim_channels!C:C, "Not Found")</f>
        <v>Offline</v>
      </c>
      <c r="L4401" t="str">
        <f>_xlfn.XLOOKUP(D4401, dim_channels!A:A, dim_channels!B:B, "Not Found")</f>
        <v>Travel Agency</v>
      </c>
    </row>
    <row r="4402" spans="1:12" x14ac:dyDescent="0.2">
      <c r="A4402" s="2" t="s">
        <v>4838</v>
      </c>
      <c r="B4402" s="2" t="s">
        <v>458</v>
      </c>
      <c r="C4402" s="2" t="s">
        <v>192</v>
      </c>
      <c r="D4402" s="2" t="s">
        <v>45</v>
      </c>
      <c r="E4402" s="2" t="s">
        <v>89</v>
      </c>
      <c r="F4402" s="2">
        <v>3610.74</v>
      </c>
      <c r="G4402" s="2">
        <v>0</v>
      </c>
      <c r="H4402" s="2">
        <v>3610.74</v>
      </c>
      <c r="I4402" s="2" t="s">
        <v>56</v>
      </c>
      <c r="J4402" s="4">
        <v>1</v>
      </c>
      <c r="K4402" t="str">
        <f>_xlfn.XLOOKUP(D4402, dim_channels!A:A, dim_channels!C:C, "Not Found")</f>
        <v>Corporate</v>
      </c>
      <c r="L4402" t="str">
        <f>_xlfn.XLOOKUP(D4402, dim_channels!A:A, dim_channels!B:B, "Not Found")</f>
        <v>Corporate Direct</v>
      </c>
    </row>
    <row r="4403" spans="1:12" x14ac:dyDescent="0.2">
      <c r="A4403" s="3" t="s">
        <v>4839</v>
      </c>
      <c r="B4403" s="3" t="s">
        <v>40</v>
      </c>
      <c r="C4403" s="3" t="s">
        <v>649</v>
      </c>
      <c r="D4403" s="3" t="s">
        <v>33</v>
      </c>
      <c r="E4403" s="3" t="s">
        <v>60</v>
      </c>
      <c r="F4403" s="3">
        <v>10507.21</v>
      </c>
      <c r="G4403" s="3">
        <v>0</v>
      </c>
      <c r="H4403" s="3">
        <v>10507.21</v>
      </c>
      <c r="I4403" s="3" t="s">
        <v>29</v>
      </c>
      <c r="J4403" s="5">
        <v>1</v>
      </c>
      <c r="K4403" t="str">
        <f>_xlfn.XLOOKUP(D4403, dim_channels!A:A, dim_channels!C:C, "Not Found")</f>
        <v>OTA</v>
      </c>
      <c r="L4403" t="str">
        <f>_xlfn.XLOOKUP(D4403, dim_channels!A:A, dim_channels!B:B, "Not Found")</f>
        <v>Booking.com</v>
      </c>
    </row>
    <row r="4404" spans="1:12" x14ac:dyDescent="0.2">
      <c r="A4404" s="2" t="s">
        <v>4840</v>
      </c>
      <c r="B4404" s="2" t="s">
        <v>558</v>
      </c>
      <c r="C4404" s="2" t="s">
        <v>543</v>
      </c>
      <c r="D4404" s="2" t="s">
        <v>52</v>
      </c>
      <c r="E4404" s="2" t="s">
        <v>34</v>
      </c>
      <c r="F4404" s="2">
        <v>2634.94</v>
      </c>
      <c r="G4404" s="2">
        <v>316.19</v>
      </c>
      <c r="H4404" s="2">
        <v>2318.75</v>
      </c>
      <c r="I4404" s="2" t="s">
        <v>41</v>
      </c>
      <c r="J4404" s="4">
        <v>1.136362264150943</v>
      </c>
      <c r="K4404" t="str">
        <f>_xlfn.XLOOKUP(D4404, dim_channels!A:A, dim_channels!C:C, "Not Found")</f>
        <v>OTA</v>
      </c>
      <c r="L4404" t="str">
        <f>_xlfn.XLOOKUP(D4404, dim_channels!A:A, dim_channels!B:B, "Not Found")</f>
        <v>Agoda</v>
      </c>
    </row>
    <row r="4405" spans="1:12" x14ac:dyDescent="0.2">
      <c r="A4405" s="3" t="s">
        <v>4841</v>
      </c>
      <c r="B4405" s="3" t="s">
        <v>164</v>
      </c>
      <c r="C4405" s="3" t="s">
        <v>133</v>
      </c>
      <c r="D4405" s="3" t="s">
        <v>45</v>
      </c>
      <c r="E4405" s="3" t="s">
        <v>89</v>
      </c>
      <c r="F4405" s="3">
        <v>5104.0600000000004</v>
      </c>
      <c r="G4405" s="3">
        <v>0</v>
      </c>
      <c r="H4405" s="3">
        <v>5104.0600000000004</v>
      </c>
      <c r="I4405" s="3" t="s">
        <v>29</v>
      </c>
      <c r="J4405" s="5">
        <v>1</v>
      </c>
      <c r="K4405" t="str">
        <f>_xlfn.XLOOKUP(D4405, dim_channels!A:A, dim_channels!C:C, "Not Found")</f>
        <v>Corporate</v>
      </c>
      <c r="L4405" t="str">
        <f>_xlfn.XLOOKUP(D4405, dim_channels!A:A, dim_channels!B:B, "Not Found")</f>
        <v>Corporate Direct</v>
      </c>
    </row>
    <row r="4406" spans="1:12" x14ac:dyDescent="0.2">
      <c r="A4406" s="2" t="s">
        <v>4842</v>
      </c>
      <c r="B4406" s="2" t="s">
        <v>762</v>
      </c>
      <c r="C4406" s="2" t="s">
        <v>452</v>
      </c>
      <c r="D4406" s="2" t="s">
        <v>64</v>
      </c>
      <c r="E4406" s="2" t="s">
        <v>34</v>
      </c>
      <c r="F4406" s="2">
        <v>10739.83</v>
      </c>
      <c r="G4406" s="2">
        <v>0</v>
      </c>
      <c r="H4406" s="2">
        <v>10739.83</v>
      </c>
      <c r="I4406" s="2" t="s">
        <v>41</v>
      </c>
      <c r="J4406" s="4">
        <v>1</v>
      </c>
      <c r="K4406" t="str">
        <f>_xlfn.XLOOKUP(D4406, dim_channels!A:A, dim_channels!C:C, "Not Found")</f>
        <v>Direct</v>
      </c>
      <c r="L4406" t="str">
        <f>_xlfn.XLOOKUP(D4406, dim_channels!A:A, dim_channels!B:B, "Not Found")</f>
        <v>Direct Website</v>
      </c>
    </row>
    <row r="4407" spans="1:12" x14ac:dyDescent="0.2">
      <c r="A4407" s="3" t="s">
        <v>4843</v>
      </c>
      <c r="B4407" s="3" t="s">
        <v>48</v>
      </c>
      <c r="C4407" s="3" t="s">
        <v>168</v>
      </c>
      <c r="D4407" s="3" t="s">
        <v>64</v>
      </c>
      <c r="E4407" s="3" t="s">
        <v>34</v>
      </c>
      <c r="F4407" s="3">
        <v>13797.48</v>
      </c>
      <c r="G4407" s="3">
        <v>0</v>
      </c>
      <c r="H4407" s="3">
        <v>13797.48</v>
      </c>
      <c r="I4407" s="3" t="s">
        <v>29</v>
      </c>
      <c r="J4407" s="5">
        <v>1</v>
      </c>
      <c r="K4407" t="str">
        <f>_xlfn.XLOOKUP(D4407, dim_channels!A:A, dim_channels!C:C, "Not Found")</f>
        <v>Direct</v>
      </c>
      <c r="L4407" t="str">
        <f>_xlfn.XLOOKUP(D4407, dim_channels!A:A, dim_channels!B:B, "Not Found")</f>
        <v>Direct Website</v>
      </c>
    </row>
    <row r="4408" spans="1:12" x14ac:dyDescent="0.2">
      <c r="A4408" s="2" t="s">
        <v>4844</v>
      </c>
      <c r="B4408" s="2" t="s">
        <v>787</v>
      </c>
      <c r="C4408" s="2" t="s">
        <v>712</v>
      </c>
      <c r="D4408" s="2" t="s">
        <v>206</v>
      </c>
      <c r="E4408" s="2" t="s">
        <v>207</v>
      </c>
      <c r="F4408" s="2">
        <v>14265.81</v>
      </c>
      <c r="G4408" s="2">
        <v>0</v>
      </c>
      <c r="H4408" s="2">
        <v>14265.81</v>
      </c>
      <c r="I4408" s="2" t="s">
        <v>29</v>
      </c>
      <c r="J4408" s="4">
        <v>1</v>
      </c>
      <c r="K4408" t="str">
        <f>_xlfn.XLOOKUP(D4408, dim_channels!A:A, dim_channels!C:C, "Not Found")</f>
        <v>Direct</v>
      </c>
      <c r="L4408" t="str">
        <f>_xlfn.XLOOKUP(D4408, dim_channels!A:A, dim_channels!B:B, "Not Found")</f>
        <v>Walk-in</v>
      </c>
    </row>
    <row r="4409" spans="1:12" x14ac:dyDescent="0.2">
      <c r="A4409" s="3" t="s">
        <v>4845</v>
      </c>
      <c r="B4409" s="3" t="s">
        <v>389</v>
      </c>
      <c r="C4409" s="3" t="s">
        <v>741</v>
      </c>
      <c r="D4409" s="3" t="s">
        <v>64</v>
      </c>
      <c r="E4409" s="3" t="s">
        <v>28</v>
      </c>
      <c r="F4409" s="3">
        <v>3441.19</v>
      </c>
      <c r="G4409" s="3">
        <v>0</v>
      </c>
      <c r="H4409" s="3">
        <v>3441.19</v>
      </c>
      <c r="I4409" s="3" t="s">
        <v>29</v>
      </c>
      <c r="J4409" s="5">
        <v>1</v>
      </c>
      <c r="K4409" t="str">
        <f>_xlfn.XLOOKUP(D4409, dim_channels!A:A, dim_channels!C:C, "Not Found")</f>
        <v>Direct</v>
      </c>
      <c r="L4409" t="str">
        <f>_xlfn.XLOOKUP(D4409, dim_channels!A:A, dim_channels!B:B, "Not Found")</f>
        <v>Direct Website</v>
      </c>
    </row>
    <row r="4410" spans="1:12" x14ac:dyDescent="0.2">
      <c r="A4410" s="2" t="s">
        <v>4846</v>
      </c>
      <c r="B4410" s="2" t="s">
        <v>291</v>
      </c>
      <c r="C4410" s="2" t="s">
        <v>91</v>
      </c>
      <c r="D4410" s="2" t="s">
        <v>52</v>
      </c>
      <c r="E4410" s="2" t="s">
        <v>60</v>
      </c>
      <c r="F4410" s="2">
        <v>12588.64</v>
      </c>
      <c r="G4410" s="2">
        <v>0</v>
      </c>
      <c r="H4410" s="2">
        <v>12588.64</v>
      </c>
      <c r="I4410" s="2" t="s">
        <v>41</v>
      </c>
      <c r="J4410" s="4">
        <v>1</v>
      </c>
      <c r="K4410" t="str">
        <f>_xlfn.XLOOKUP(D4410, dim_channels!A:A, dim_channels!C:C, "Not Found")</f>
        <v>OTA</v>
      </c>
      <c r="L4410" t="str">
        <f>_xlfn.XLOOKUP(D4410, dim_channels!A:A, dim_channels!B:B, "Not Found")</f>
        <v>Agoda</v>
      </c>
    </row>
    <row r="4411" spans="1:12" x14ac:dyDescent="0.2">
      <c r="A4411" s="3" t="s">
        <v>4847</v>
      </c>
      <c r="B4411" s="3" t="s">
        <v>32</v>
      </c>
      <c r="C4411" s="3" t="s">
        <v>495</v>
      </c>
      <c r="D4411" s="3" t="s">
        <v>169</v>
      </c>
      <c r="E4411" s="3" t="s">
        <v>34</v>
      </c>
      <c r="F4411" s="3">
        <v>15681.33</v>
      </c>
      <c r="G4411" s="3">
        <v>3136.27</v>
      </c>
      <c r="H4411" s="3">
        <v>12545.06</v>
      </c>
      <c r="I4411" s="3" t="s">
        <v>41</v>
      </c>
      <c r="J4411" s="5">
        <v>1.2500003985632591</v>
      </c>
      <c r="K4411" t="str">
        <f>_xlfn.XLOOKUP(D4411, dim_channels!A:A, dim_channels!C:C, "Not Found")</f>
        <v>GDS</v>
      </c>
      <c r="L4411" t="str">
        <f>_xlfn.XLOOKUP(D4411, dim_channels!A:A, dim_channels!B:B, "Not Found")</f>
        <v>GDS (Amadeus)</v>
      </c>
    </row>
    <row r="4412" spans="1:12" x14ac:dyDescent="0.2">
      <c r="A4412" s="2" t="s">
        <v>4848</v>
      </c>
      <c r="B4412" s="2" t="s">
        <v>87</v>
      </c>
      <c r="C4412" s="2" t="s">
        <v>555</v>
      </c>
      <c r="D4412" s="2" t="s">
        <v>33</v>
      </c>
      <c r="E4412" s="2" t="s">
        <v>34</v>
      </c>
      <c r="F4412" s="2">
        <v>14708.74</v>
      </c>
      <c r="G4412" s="2">
        <v>2206.31</v>
      </c>
      <c r="H4412" s="2">
        <v>12502.43</v>
      </c>
      <c r="I4412" s="2" t="s">
        <v>41</v>
      </c>
      <c r="J4412" s="4">
        <v>1.1764704941359401</v>
      </c>
      <c r="K4412" t="str">
        <f>_xlfn.XLOOKUP(D4412, dim_channels!A:A, dim_channels!C:C, "Not Found")</f>
        <v>OTA</v>
      </c>
      <c r="L4412" t="str">
        <f>_xlfn.XLOOKUP(D4412, dim_channels!A:A, dim_channels!B:B, "Not Found")</f>
        <v>Booking.com</v>
      </c>
    </row>
    <row r="4413" spans="1:12" x14ac:dyDescent="0.2">
      <c r="A4413" s="3" t="s">
        <v>4849</v>
      </c>
      <c r="B4413" s="3" t="s">
        <v>781</v>
      </c>
      <c r="C4413" s="3" t="s">
        <v>239</v>
      </c>
      <c r="D4413" s="3" t="s">
        <v>206</v>
      </c>
      <c r="E4413" s="3" t="s">
        <v>207</v>
      </c>
      <c r="F4413" s="3">
        <v>7545.28</v>
      </c>
      <c r="G4413" s="3">
        <v>0</v>
      </c>
      <c r="H4413" s="3">
        <v>7545.28</v>
      </c>
      <c r="I4413" s="3" t="s">
        <v>41</v>
      </c>
      <c r="J4413" s="5">
        <v>1</v>
      </c>
      <c r="K4413" t="str">
        <f>_xlfn.XLOOKUP(D4413, dim_channels!A:A, dim_channels!C:C, "Not Found")</f>
        <v>Direct</v>
      </c>
      <c r="L4413" t="str">
        <f>_xlfn.XLOOKUP(D4413, dim_channels!A:A, dim_channels!B:B, "Not Found")</f>
        <v>Walk-in</v>
      </c>
    </row>
    <row r="4414" spans="1:12" x14ac:dyDescent="0.2">
      <c r="A4414" s="2" t="s">
        <v>4850</v>
      </c>
      <c r="B4414" s="2" t="s">
        <v>303</v>
      </c>
      <c r="C4414" s="2" t="s">
        <v>655</v>
      </c>
      <c r="D4414" s="2" t="s">
        <v>64</v>
      </c>
      <c r="E4414" s="2" t="s">
        <v>115</v>
      </c>
      <c r="F4414" s="2">
        <v>7847</v>
      </c>
      <c r="G4414" s="2">
        <v>0</v>
      </c>
      <c r="H4414" s="2">
        <v>7847</v>
      </c>
      <c r="I4414" s="2" t="s">
        <v>29</v>
      </c>
      <c r="J4414" s="4">
        <v>1</v>
      </c>
      <c r="K4414" t="str">
        <f>_xlfn.XLOOKUP(D4414, dim_channels!A:A, dim_channels!C:C, "Not Found")</f>
        <v>Direct</v>
      </c>
      <c r="L4414" t="str">
        <f>_xlfn.XLOOKUP(D4414, dim_channels!A:A, dim_channels!B:B, "Not Found")</f>
        <v>Direct Website</v>
      </c>
    </row>
    <row r="4415" spans="1:12" x14ac:dyDescent="0.2">
      <c r="A4415" s="3" t="s">
        <v>4851</v>
      </c>
      <c r="B4415" s="3" t="s">
        <v>353</v>
      </c>
      <c r="C4415" s="3" t="s">
        <v>62</v>
      </c>
      <c r="D4415" s="3" t="s">
        <v>33</v>
      </c>
      <c r="E4415" s="3" t="s">
        <v>34</v>
      </c>
      <c r="F4415" s="3">
        <v>8786.2000000000007</v>
      </c>
      <c r="G4415" s="3">
        <v>1317.93</v>
      </c>
      <c r="H4415" s="3">
        <v>7468.27</v>
      </c>
      <c r="I4415" s="3" t="s">
        <v>29</v>
      </c>
      <c r="J4415" s="5">
        <v>1.1764705882352939</v>
      </c>
      <c r="K4415" t="str">
        <f>_xlfn.XLOOKUP(D4415, dim_channels!A:A, dim_channels!C:C, "Not Found")</f>
        <v>OTA</v>
      </c>
      <c r="L4415" t="str">
        <f>_xlfn.XLOOKUP(D4415, dim_channels!A:A, dim_channels!B:B, "Not Found")</f>
        <v>Booking.com</v>
      </c>
    </row>
    <row r="4416" spans="1:12" x14ac:dyDescent="0.2">
      <c r="A4416" s="2" t="s">
        <v>4852</v>
      </c>
      <c r="B4416" s="2" t="s">
        <v>495</v>
      </c>
      <c r="C4416" s="2" t="s">
        <v>664</v>
      </c>
      <c r="D4416" s="2" t="s">
        <v>27</v>
      </c>
      <c r="E4416" s="2" t="s">
        <v>60</v>
      </c>
      <c r="F4416" s="2">
        <v>5993.98</v>
      </c>
      <c r="G4416" s="2">
        <v>0</v>
      </c>
      <c r="H4416" s="2">
        <v>5993.98</v>
      </c>
      <c r="I4416" s="2" t="s">
        <v>29</v>
      </c>
      <c r="J4416" s="4">
        <v>1</v>
      </c>
      <c r="K4416" t="str">
        <f>_xlfn.XLOOKUP(D4416, dim_channels!A:A, dim_channels!C:C, "Not Found")</f>
        <v>OTA</v>
      </c>
      <c r="L4416" t="str">
        <f>_xlfn.XLOOKUP(D4416, dim_channels!A:A, dim_channels!B:B, "Not Found")</f>
        <v>Expedia</v>
      </c>
    </row>
    <row r="4417" spans="1:12" x14ac:dyDescent="0.2">
      <c r="A4417" s="3" t="s">
        <v>4853</v>
      </c>
      <c r="B4417" s="3" t="s">
        <v>262</v>
      </c>
      <c r="C4417" s="3" t="s">
        <v>1278</v>
      </c>
      <c r="D4417" s="3" t="s">
        <v>52</v>
      </c>
      <c r="E4417" s="3" t="s">
        <v>60</v>
      </c>
      <c r="F4417" s="3">
        <v>20331.23</v>
      </c>
      <c r="G4417" s="3">
        <v>0</v>
      </c>
      <c r="H4417" s="3">
        <v>20331.23</v>
      </c>
      <c r="I4417" s="3" t="s">
        <v>29</v>
      </c>
      <c r="J4417" s="5">
        <v>1</v>
      </c>
      <c r="K4417" t="str">
        <f>_xlfn.XLOOKUP(D4417, dim_channels!A:A, dim_channels!C:C, "Not Found")</f>
        <v>OTA</v>
      </c>
      <c r="L4417" t="str">
        <f>_xlfn.XLOOKUP(D4417, dim_channels!A:A, dim_channels!B:B, "Not Found")</f>
        <v>Agoda</v>
      </c>
    </row>
    <row r="4418" spans="1:12" x14ac:dyDescent="0.2">
      <c r="A4418" s="2" t="s">
        <v>4854</v>
      </c>
      <c r="B4418" s="2" t="s">
        <v>329</v>
      </c>
      <c r="C4418" s="2" t="s">
        <v>416</v>
      </c>
      <c r="D4418" s="2" t="s">
        <v>114</v>
      </c>
      <c r="E4418" s="2" t="s">
        <v>46</v>
      </c>
      <c r="F4418" s="2">
        <v>3066.64</v>
      </c>
      <c r="G4418" s="2">
        <v>306.66000000000003</v>
      </c>
      <c r="H4418" s="2">
        <v>2759.98</v>
      </c>
      <c r="I4418" s="2" t="s">
        <v>56</v>
      </c>
      <c r="J4418" s="4">
        <v>1.1111095007934839</v>
      </c>
      <c r="K4418" t="str">
        <f>_xlfn.XLOOKUP(D4418, dim_channels!A:A, dim_channels!C:C, "Not Found")</f>
        <v>Offline</v>
      </c>
      <c r="L4418" t="str">
        <f>_xlfn.XLOOKUP(D4418, dim_channels!A:A, dim_channels!B:B, "Not Found")</f>
        <v>Travel Agency</v>
      </c>
    </row>
    <row r="4419" spans="1:12" x14ac:dyDescent="0.2">
      <c r="A4419" s="3" t="s">
        <v>4855</v>
      </c>
      <c r="B4419" s="3" t="s">
        <v>187</v>
      </c>
      <c r="C4419" s="3" t="s">
        <v>73</v>
      </c>
      <c r="D4419" s="3" t="s">
        <v>27</v>
      </c>
      <c r="E4419" s="3" t="s">
        <v>28</v>
      </c>
      <c r="F4419" s="3">
        <v>8073.55</v>
      </c>
      <c r="G4419" s="3">
        <v>1453.24</v>
      </c>
      <c r="H4419" s="3">
        <v>6620.31</v>
      </c>
      <c r="I4419" s="3" t="s">
        <v>29</v>
      </c>
      <c r="J4419" s="5">
        <v>1.2195123793296689</v>
      </c>
      <c r="K4419" t="str">
        <f>_xlfn.XLOOKUP(D4419, dim_channels!A:A, dim_channels!C:C, "Not Found")</f>
        <v>OTA</v>
      </c>
      <c r="L4419" t="str">
        <f>_xlfn.XLOOKUP(D4419, dim_channels!A:A, dim_channels!B:B, "Not Found")</f>
        <v>Expedia</v>
      </c>
    </row>
    <row r="4420" spans="1:12" x14ac:dyDescent="0.2">
      <c r="A4420" s="2" t="s">
        <v>4856</v>
      </c>
      <c r="B4420" s="2" t="s">
        <v>460</v>
      </c>
      <c r="C4420" s="2" t="s">
        <v>373</v>
      </c>
      <c r="D4420" s="2" t="s">
        <v>33</v>
      </c>
      <c r="E4420" s="2" t="s">
        <v>34</v>
      </c>
      <c r="F4420" s="2">
        <v>3085.93</v>
      </c>
      <c r="G4420" s="2">
        <v>462.89</v>
      </c>
      <c r="H4420" s="2">
        <v>2623.04</v>
      </c>
      <c r="I4420" s="2" t="s">
        <v>41</v>
      </c>
      <c r="J4420" s="4">
        <v>1.1764708124923751</v>
      </c>
      <c r="K4420" t="str">
        <f>_xlfn.XLOOKUP(D4420, dim_channels!A:A, dim_channels!C:C, "Not Found")</f>
        <v>OTA</v>
      </c>
      <c r="L4420" t="str">
        <f>_xlfn.XLOOKUP(D4420, dim_channels!A:A, dim_channels!B:B, "Not Found")</f>
        <v>Booking.com</v>
      </c>
    </row>
    <row r="4421" spans="1:12" x14ac:dyDescent="0.2">
      <c r="A4421" s="3" t="s">
        <v>4857</v>
      </c>
      <c r="B4421" s="3" t="s">
        <v>558</v>
      </c>
      <c r="C4421" s="3" t="s">
        <v>754</v>
      </c>
      <c r="D4421" s="3" t="s">
        <v>169</v>
      </c>
      <c r="E4421" s="3" t="s">
        <v>34</v>
      </c>
      <c r="F4421" s="3">
        <v>13526.87</v>
      </c>
      <c r="G4421" s="3">
        <v>2705.37</v>
      </c>
      <c r="H4421" s="3">
        <v>10821.5</v>
      </c>
      <c r="I4421" s="3" t="s">
        <v>29</v>
      </c>
      <c r="J4421" s="5">
        <v>1.2499995379568449</v>
      </c>
      <c r="K4421" t="str">
        <f>_xlfn.XLOOKUP(D4421, dim_channels!A:A, dim_channels!C:C, "Not Found")</f>
        <v>GDS</v>
      </c>
      <c r="L4421" t="str">
        <f>_xlfn.XLOOKUP(D4421, dim_channels!A:A, dim_channels!B:B, "Not Found")</f>
        <v>GDS (Amadeus)</v>
      </c>
    </row>
    <row r="4422" spans="1:12" x14ac:dyDescent="0.2">
      <c r="A4422" s="2" t="s">
        <v>4858</v>
      </c>
      <c r="B4422" s="2" t="s">
        <v>578</v>
      </c>
      <c r="C4422" s="2" t="s">
        <v>454</v>
      </c>
      <c r="D4422" s="2" t="s">
        <v>27</v>
      </c>
      <c r="E4422" s="2" t="s">
        <v>34</v>
      </c>
      <c r="F4422" s="2">
        <v>4344.09</v>
      </c>
      <c r="G4422" s="2">
        <v>781.94</v>
      </c>
      <c r="H4422" s="2">
        <v>3562.15</v>
      </c>
      <c r="I4422" s="2" t="s">
        <v>41</v>
      </c>
      <c r="J4422" s="4">
        <v>1.2195134960627709</v>
      </c>
      <c r="K4422" t="str">
        <f>_xlfn.XLOOKUP(D4422, dim_channels!A:A, dim_channels!C:C, "Not Found")</f>
        <v>OTA</v>
      </c>
      <c r="L4422" t="str">
        <f>_xlfn.XLOOKUP(D4422, dim_channels!A:A, dim_channels!B:B, "Not Found")</f>
        <v>Expedia</v>
      </c>
    </row>
    <row r="4423" spans="1:12" x14ac:dyDescent="0.2">
      <c r="A4423" s="3" t="s">
        <v>4859</v>
      </c>
      <c r="B4423" s="3" t="s">
        <v>145</v>
      </c>
      <c r="C4423" s="3" t="s">
        <v>92</v>
      </c>
      <c r="D4423" s="3" t="s">
        <v>64</v>
      </c>
      <c r="E4423" s="3" t="s">
        <v>28</v>
      </c>
      <c r="F4423" s="3">
        <v>4174.7</v>
      </c>
      <c r="G4423" s="3">
        <v>0</v>
      </c>
      <c r="H4423" s="3">
        <v>4174.7</v>
      </c>
      <c r="I4423" s="3" t="s">
        <v>29</v>
      </c>
      <c r="J4423" s="5">
        <v>1</v>
      </c>
      <c r="K4423" t="str">
        <f>_xlfn.XLOOKUP(D4423, dim_channels!A:A, dim_channels!C:C, "Not Found")</f>
        <v>Direct</v>
      </c>
      <c r="L4423" t="str">
        <f>_xlfn.XLOOKUP(D4423, dim_channels!A:A, dim_channels!B:B, "Not Found")</f>
        <v>Direct Website</v>
      </c>
    </row>
    <row r="4424" spans="1:12" x14ac:dyDescent="0.2">
      <c r="A4424" s="2" t="s">
        <v>4860</v>
      </c>
      <c r="B4424" s="2" t="s">
        <v>197</v>
      </c>
      <c r="C4424" s="2" t="s">
        <v>247</v>
      </c>
      <c r="D4424" s="2" t="s">
        <v>114</v>
      </c>
      <c r="E4424" s="2" t="s">
        <v>46</v>
      </c>
      <c r="F4424" s="2">
        <v>21579.31</v>
      </c>
      <c r="G4424" s="2">
        <v>2157.9299999999998</v>
      </c>
      <c r="H4424" s="2">
        <v>19421.38</v>
      </c>
      <c r="I4424" s="2" t="s">
        <v>29</v>
      </c>
      <c r="J4424" s="4">
        <v>1.1111110539003921</v>
      </c>
      <c r="K4424" t="str">
        <f>_xlfn.XLOOKUP(D4424, dim_channels!A:A, dim_channels!C:C, "Not Found")</f>
        <v>Offline</v>
      </c>
      <c r="L4424" t="str">
        <f>_xlfn.XLOOKUP(D4424, dim_channels!A:A, dim_channels!B:B, "Not Found")</f>
        <v>Travel Agency</v>
      </c>
    </row>
    <row r="4425" spans="1:12" x14ac:dyDescent="0.2">
      <c r="A4425" s="3" t="s">
        <v>4861</v>
      </c>
      <c r="B4425" s="3" t="s">
        <v>156</v>
      </c>
      <c r="C4425" s="3" t="s">
        <v>318</v>
      </c>
      <c r="D4425" s="3" t="s">
        <v>114</v>
      </c>
      <c r="E4425" s="3" t="s">
        <v>115</v>
      </c>
      <c r="F4425" s="3">
        <v>14481.54</v>
      </c>
      <c r="G4425" s="3">
        <v>1448.15</v>
      </c>
      <c r="H4425" s="3">
        <v>13033.39</v>
      </c>
      <c r="I4425" s="3" t="s">
        <v>29</v>
      </c>
      <c r="J4425" s="5">
        <v>1.1111107701066261</v>
      </c>
      <c r="K4425" t="str">
        <f>_xlfn.XLOOKUP(D4425, dim_channels!A:A, dim_channels!C:C, "Not Found")</f>
        <v>Offline</v>
      </c>
      <c r="L4425" t="str">
        <f>_xlfn.XLOOKUP(D4425, dim_channels!A:A, dim_channels!B:B, "Not Found")</f>
        <v>Travel Agency</v>
      </c>
    </row>
    <row r="4426" spans="1:12" x14ac:dyDescent="0.2">
      <c r="A4426" s="2" t="s">
        <v>4862</v>
      </c>
      <c r="B4426" s="2" t="s">
        <v>110</v>
      </c>
      <c r="C4426" s="2" t="s">
        <v>472</v>
      </c>
      <c r="D4426" s="2" t="s">
        <v>27</v>
      </c>
      <c r="E4426" s="2" t="s">
        <v>34</v>
      </c>
      <c r="F4426" s="2">
        <v>4107.5200000000004</v>
      </c>
      <c r="G4426" s="2">
        <v>739.35</v>
      </c>
      <c r="H4426" s="2">
        <v>3368.17</v>
      </c>
      <c r="I4426" s="2" t="s">
        <v>29</v>
      </c>
      <c r="J4426" s="4">
        <v>1.219510891671145</v>
      </c>
      <c r="K4426" t="str">
        <f>_xlfn.XLOOKUP(D4426, dim_channels!A:A, dim_channels!C:C, "Not Found")</f>
        <v>OTA</v>
      </c>
      <c r="L4426" t="str">
        <f>_xlfn.XLOOKUP(D4426, dim_channels!A:A, dim_channels!B:B, "Not Found")</f>
        <v>Expedia</v>
      </c>
    </row>
    <row r="4427" spans="1:12" x14ac:dyDescent="0.2">
      <c r="A4427" s="3" t="s">
        <v>4863</v>
      </c>
      <c r="B4427" s="3" t="s">
        <v>846</v>
      </c>
      <c r="C4427" s="3" t="s">
        <v>482</v>
      </c>
      <c r="D4427" s="3" t="s">
        <v>33</v>
      </c>
      <c r="E4427" s="3" t="s">
        <v>60</v>
      </c>
      <c r="F4427" s="3">
        <v>5060.1400000000003</v>
      </c>
      <c r="G4427" s="3">
        <v>0</v>
      </c>
      <c r="H4427" s="3">
        <v>5060.1400000000003</v>
      </c>
      <c r="I4427" s="3" t="s">
        <v>29</v>
      </c>
      <c r="J4427" s="5">
        <v>1</v>
      </c>
      <c r="K4427" t="str">
        <f>_xlfn.XLOOKUP(D4427, dim_channels!A:A, dim_channels!C:C, "Not Found")</f>
        <v>OTA</v>
      </c>
      <c r="L4427" t="str">
        <f>_xlfn.XLOOKUP(D4427, dim_channels!A:A, dim_channels!B:B, "Not Found")</f>
        <v>Booking.com</v>
      </c>
    </row>
    <row r="4428" spans="1:12" x14ac:dyDescent="0.2">
      <c r="A4428" s="2" t="s">
        <v>4864</v>
      </c>
      <c r="B4428" s="2" t="s">
        <v>714</v>
      </c>
      <c r="C4428" s="2" t="s">
        <v>141</v>
      </c>
      <c r="D4428" s="2" t="s">
        <v>33</v>
      </c>
      <c r="E4428" s="2" t="s">
        <v>34</v>
      </c>
      <c r="F4428" s="2">
        <v>5170.6000000000004</v>
      </c>
      <c r="G4428" s="2">
        <v>775.59</v>
      </c>
      <c r="H4428" s="2">
        <v>4395.01</v>
      </c>
      <c r="I4428" s="2" t="s">
        <v>29</v>
      </c>
      <c r="J4428" s="4">
        <v>1.1764705882352939</v>
      </c>
      <c r="K4428" t="str">
        <f>_xlfn.XLOOKUP(D4428, dim_channels!A:A, dim_channels!C:C, "Not Found")</f>
        <v>OTA</v>
      </c>
      <c r="L4428" t="str">
        <f>_xlfn.XLOOKUP(D4428, dim_channels!A:A, dim_channels!B:B, "Not Found")</f>
        <v>Booking.com</v>
      </c>
    </row>
    <row r="4429" spans="1:12" x14ac:dyDescent="0.2">
      <c r="A4429" s="3" t="s">
        <v>4865</v>
      </c>
      <c r="B4429" s="3" t="s">
        <v>355</v>
      </c>
      <c r="C4429" s="3" t="s">
        <v>193</v>
      </c>
      <c r="D4429" s="3" t="s">
        <v>114</v>
      </c>
      <c r="E4429" s="3" t="s">
        <v>46</v>
      </c>
      <c r="F4429" s="3">
        <v>10222.469999999999</v>
      </c>
      <c r="G4429" s="3">
        <v>1022.25</v>
      </c>
      <c r="H4429" s="3">
        <v>9200.2199999999993</v>
      </c>
      <c r="I4429" s="3" t="s">
        <v>29</v>
      </c>
      <c r="J4429" s="5">
        <v>1.1111114734212879</v>
      </c>
      <c r="K4429" t="str">
        <f>_xlfn.XLOOKUP(D4429, dim_channels!A:A, dim_channels!C:C, "Not Found")</f>
        <v>Offline</v>
      </c>
      <c r="L4429" t="str">
        <f>_xlfn.XLOOKUP(D4429, dim_channels!A:A, dim_channels!B:B, "Not Found")</f>
        <v>Travel Agency</v>
      </c>
    </row>
    <row r="4430" spans="1:12" x14ac:dyDescent="0.2">
      <c r="A4430" s="2" t="s">
        <v>4866</v>
      </c>
      <c r="B4430" s="2" t="s">
        <v>722</v>
      </c>
      <c r="C4430" s="2" t="s">
        <v>432</v>
      </c>
      <c r="D4430" s="2" t="s">
        <v>33</v>
      </c>
      <c r="E4430" s="2" t="s">
        <v>34</v>
      </c>
      <c r="F4430" s="2">
        <v>2541.0700000000002</v>
      </c>
      <c r="G4430" s="2">
        <v>381.16</v>
      </c>
      <c r="H4430" s="2">
        <v>2159.91</v>
      </c>
      <c r="I4430" s="2" t="s">
        <v>29</v>
      </c>
      <c r="J4430" s="4">
        <v>1.1764703158927921</v>
      </c>
      <c r="K4430" t="str">
        <f>_xlfn.XLOOKUP(D4430, dim_channels!A:A, dim_channels!C:C, "Not Found")</f>
        <v>OTA</v>
      </c>
      <c r="L4430" t="str">
        <f>_xlfn.XLOOKUP(D4430, dim_channels!A:A, dim_channels!B:B, "Not Found")</f>
        <v>Booking.com</v>
      </c>
    </row>
    <row r="4431" spans="1:12" x14ac:dyDescent="0.2">
      <c r="A4431" s="3" t="s">
        <v>4867</v>
      </c>
      <c r="B4431" s="3" t="s">
        <v>618</v>
      </c>
      <c r="C4431" s="3" t="s">
        <v>465</v>
      </c>
      <c r="D4431" s="3" t="s">
        <v>45</v>
      </c>
      <c r="E4431" s="3" t="s">
        <v>89</v>
      </c>
      <c r="F4431" s="3">
        <v>6385.37</v>
      </c>
      <c r="G4431" s="3">
        <v>0</v>
      </c>
      <c r="H4431" s="3">
        <v>6385.37</v>
      </c>
      <c r="I4431" s="3" t="s">
        <v>29</v>
      </c>
      <c r="J4431" s="5">
        <v>1</v>
      </c>
      <c r="K4431" t="str">
        <f>_xlfn.XLOOKUP(D4431, dim_channels!A:A, dim_channels!C:C, "Not Found")</f>
        <v>Corporate</v>
      </c>
      <c r="L4431" t="str">
        <f>_xlfn.XLOOKUP(D4431, dim_channels!A:A, dim_channels!B:B, "Not Found")</f>
        <v>Corporate Direct</v>
      </c>
    </row>
    <row r="4432" spans="1:12" x14ac:dyDescent="0.2">
      <c r="A4432" s="2" t="s">
        <v>4868</v>
      </c>
      <c r="B4432" s="2" t="s">
        <v>520</v>
      </c>
      <c r="C4432" s="2" t="s">
        <v>489</v>
      </c>
      <c r="D4432" s="2" t="s">
        <v>27</v>
      </c>
      <c r="E4432" s="2" t="s">
        <v>60</v>
      </c>
      <c r="F4432" s="2">
        <v>6289.58</v>
      </c>
      <c r="G4432" s="2">
        <v>0</v>
      </c>
      <c r="H4432" s="2">
        <v>6289.58</v>
      </c>
      <c r="I4432" s="2" t="s">
        <v>41</v>
      </c>
      <c r="J4432" s="4">
        <v>1</v>
      </c>
      <c r="K4432" t="str">
        <f>_xlfn.XLOOKUP(D4432, dim_channels!A:A, dim_channels!C:C, "Not Found")</f>
        <v>OTA</v>
      </c>
      <c r="L4432" t="str">
        <f>_xlfn.XLOOKUP(D4432, dim_channels!A:A, dim_channels!B:B, "Not Found")</f>
        <v>Expedia</v>
      </c>
    </row>
    <row r="4433" spans="1:12" x14ac:dyDescent="0.2">
      <c r="A4433" s="3" t="s">
        <v>4869</v>
      </c>
      <c r="B4433" s="3" t="s">
        <v>138</v>
      </c>
      <c r="C4433" s="3" t="s">
        <v>109</v>
      </c>
      <c r="D4433" s="3" t="s">
        <v>33</v>
      </c>
      <c r="E4433" s="3" t="s">
        <v>34</v>
      </c>
      <c r="F4433" s="3">
        <v>7785.48</v>
      </c>
      <c r="G4433" s="3">
        <v>1167.82</v>
      </c>
      <c r="H4433" s="3">
        <v>6617.66</v>
      </c>
      <c r="I4433" s="3" t="s">
        <v>56</v>
      </c>
      <c r="J4433" s="5">
        <v>1.1764702326804339</v>
      </c>
      <c r="K4433" t="str">
        <f>_xlfn.XLOOKUP(D4433, dim_channels!A:A, dim_channels!C:C, "Not Found")</f>
        <v>OTA</v>
      </c>
      <c r="L4433" t="str">
        <f>_xlfn.XLOOKUP(D4433, dim_channels!A:A, dim_channels!B:B, "Not Found")</f>
        <v>Booking.com</v>
      </c>
    </row>
    <row r="4434" spans="1:12" x14ac:dyDescent="0.2">
      <c r="A4434" s="2" t="s">
        <v>4870</v>
      </c>
      <c r="B4434" s="2" t="s">
        <v>685</v>
      </c>
      <c r="C4434" s="2" t="s">
        <v>155</v>
      </c>
      <c r="D4434" s="2" t="s">
        <v>33</v>
      </c>
      <c r="E4434" s="2" t="s">
        <v>60</v>
      </c>
      <c r="F4434" s="2">
        <v>5396.82</v>
      </c>
      <c r="G4434" s="2">
        <v>0</v>
      </c>
      <c r="H4434" s="2">
        <v>5396.82</v>
      </c>
      <c r="I4434" s="2" t="s">
        <v>29</v>
      </c>
      <c r="J4434" s="4">
        <v>1</v>
      </c>
      <c r="K4434" t="str">
        <f>_xlfn.XLOOKUP(D4434, dim_channels!A:A, dim_channels!C:C, "Not Found")</f>
        <v>OTA</v>
      </c>
      <c r="L4434" t="str">
        <f>_xlfn.XLOOKUP(D4434, dim_channels!A:A, dim_channels!B:B, "Not Found")</f>
        <v>Booking.com</v>
      </c>
    </row>
    <row r="4435" spans="1:12" x14ac:dyDescent="0.2">
      <c r="A4435" s="3" t="s">
        <v>4871</v>
      </c>
      <c r="B4435" s="3" t="s">
        <v>353</v>
      </c>
      <c r="C4435" s="3" t="s">
        <v>570</v>
      </c>
      <c r="D4435" s="3" t="s">
        <v>114</v>
      </c>
      <c r="E4435" s="3" t="s">
        <v>46</v>
      </c>
      <c r="F4435" s="3">
        <v>9578.66</v>
      </c>
      <c r="G4435" s="3">
        <v>957.87</v>
      </c>
      <c r="H4435" s="3">
        <v>8620.7900000000009</v>
      </c>
      <c r="I4435" s="3" t="s">
        <v>29</v>
      </c>
      <c r="J4435" s="5">
        <v>1.111111626660666</v>
      </c>
      <c r="K4435" t="str">
        <f>_xlfn.XLOOKUP(D4435, dim_channels!A:A, dim_channels!C:C, "Not Found")</f>
        <v>Offline</v>
      </c>
      <c r="L4435" t="str">
        <f>_xlfn.XLOOKUP(D4435, dim_channels!A:A, dim_channels!B:B, "Not Found")</f>
        <v>Travel Agency</v>
      </c>
    </row>
    <row r="4436" spans="1:12" x14ac:dyDescent="0.2">
      <c r="A4436" s="2" t="s">
        <v>4872</v>
      </c>
      <c r="B4436" s="2" t="s">
        <v>155</v>
      </c>
      <c r="C4436" s="2" t="s">
        <v>509</v>
      </c>
      <c r="D4436" s="2" t="s">
        <v>114</v>
      </c>
      <c r="E4436" s="2" t="s">
        <v>46</v>
      </c>
      <c r="F4436" s="2">
        <v>11277.24</v>
      </c>
      <c r="G4436" s="2">
        <v>1127.72</v>
      </c>
      <c r="H4436" s="2">
        <v>10149.52</v>
      </c>
      <c r="I4436" s="2" t="s">
        <v>29</v>
      </c>
      <c r="J4436" s="4">
        <v>1.111110673214103</v>
      </c>
      <c r="K4436" t="str">
        <f>_xlfn.XLOOKUP(D4436, dim_channels!A:A, dim_channels!C:C, "Not Found")</f>
        <v>Offline</v>
      </c>
      <c r="L4436" t="str">
        <f>_xlfn.XLOOKUP(D4436, dim_channels!A:A, dim_channels!B:B, "Not Found")</f>
        <v>Travel Agency</v>
      </c>
    </row>
    <row r="4437" spans="1:12" x14ac:dyDescent="0.2">
      <c r="A4437" s="3" t="s">
        <v>4873</v>
      </c>
      <c r="B4437" s="3" t="s">
        <v>334</v>
      </c>
      <c r="C4437" s="3" t="s">
        <v>725</v>
      </c>
      <c r="D4437" s="3" t="s">
        <v>52</v>
      </c>
      <c r="E4437" s="3" t="s">
        <v>34</v>
      </c>
      <c r="F4437" s="3">
        <v>2493.29</v>
      </c>
      <c r="G4437" s="3">
        <v>299.19</v>
      </c>
      <c r="H4437" s="3">
        <v>2194.1</v>
      </c>
      <c r="I4437" s="3" t="s">
        <v>29</v>
      </c>
      <c r="J4437" s="5">
        <v>1.136361150357778</v>
      </c>
      <c r="K4437" t="str">
        <f>_xlfn.XLOOKUP(D4437, dim_channels!A:A, dim_channels!C:C, "Not Found")</f>
        <v>OTA</v>
      </c>
      <c r="L4437" t="str">
        <f>_xlfn.XLOOKUP(D4437, dim_channels!A:A, dim_channels!B:B, "Not Found")</f>
        <v>Agoda</v>
      </c>
    </row>
    <row r="4438" spans="1:12" x14ac:dyDescent="0.2">
      <c r="A4438" s="2" t="s">
        <v>4874</v>
      </c>
      <c r="B4438" s="2" t="s">
        <v>368</v>
      </c>
      <c r="C4438" s="2" t="s">
        <v>153</v>
      </c>
      <c r="D4438" s="2" t="s">
        <v>52</v>
      </c>
      <c r="E4438" s="2" t="s">
        <v>60</v>
      </c>
      <c r="F4438" s="2">
        <v>5148.91</v>
      </c>
      <c r="G4438" s="2">
        <v>0</v>
      </c>
      <c r="H4438" s="2">
        <v>5148.91</v>
      </c>
      <c r="I4438" s="2" t="s">
        <v>41</v>
      </c>
      <c r="J4438" s="4">
        <v>1</v>
      </c>
      <c r="K4438" t="str">
        <f>_xlfn.XLOOKUP(D4438, dim_channels!A:A, dim_channels!C:C, "Not Found")</f>
        <v>OTA</v>
      </c>
      <c r="L4438" t="str">
        <f>_xlfn.XLOOKUP(D4438, dim_channels!A:A, dim_channels!B:B, "Not Found")</f>
        <v>Agoda</v>
      </c>
    </row>
    <row r="4439" spans="1:12" x14ac:dyDescent="0.2">
      <c r="A4439" s="3" t="s">
        <v>4875</v>
      </c>
      <c r="B4439" s="3" t="s">
        <v>59</v>
      </c>
      <c r="C4439" s="3" t="s">
        <v>121</v>
      </c>
      <c r="D4439" s="3" t="s">
        <v>45</v>
      </c>
      <c r="E4439" s="3" t="s">
        <v>89</v>
      </c>
      <c r="F4439" s="3">
        <v>14413.15</v>
      </c>
      <c r="G4439" s="3">
        <v>0</v>
      </c>
      <c r="H4439" s="3">
        <v>14413.15</v>
      </c>
      <c r="I4439" s="3" t="s">
        <v>29</v>
      </c>
      <c r="J4439" s="5">
        <v>1</v>
      </c>
      <c r="K4439" t="str">
        <f>_xlfn.XLOOKUP(D4439, dim_channels!A:A, dim_channels!C:C, "Not Found")</f>
        <v>Corporate</v>
      </c>
      <c r="L4439" t="str">
        <f>_xlfn.XLOOKUP(D4439, dim_channels!A:A, dim_channels!B:B, "Not Found")</f>
        <v>Corporate Direct</v>
      </c>
    </row>
    <row r="4440" spans="1:12" x14ac:dyDescent="0.2">
      <c r="A4440" s="2" t="s">
        <v>4876</v>
      </c>
      <c r="B4440" s="2" t="s">
        <v>642</v>
      </c>
      <c r="C4440" s="2" t="s">
        <v>78</v>
      </c>
      <c r="D4440" s="2" t="s">
        <v>114</v>
      </c>
      <c r="E4440" s="2" t="s">
        <v>115</v>
      </c>
      <c r="F4440" s="2">
        <v>2141.4299999999998</v>
      </c>
      <c r="G4440" s="2">
        <v>214.14</v>
      </c>
      <c r="H4440" s="2">
        <v>1927.29</v>
      </c>
      <c r="I4440" s="2" t="s">
        <v>56</v>
      </c>
      <c r="J4440" s="4">
        <v>1.1111093815668629</v>
      </c>
      <c r="K4440" t="str">
        <f>_xlfn.XLOOKUP(D4440, dim_channels!A:A, dim_channels!C:C, "Not Found")</f>
        <v>Offline</v>
      </c>
      <c r="L4440" t="str">
        <f>_xlfn.XLOOKUP(D4440, dim_channels!A:A, dim_channels!B:B, "Not Found")</f>
        <v>Travel Agency</v>
      </c>
    </row>
    <row r="4441" spans="1:12" x14ac:dyDescent="0.2">
      <c r="A4441" s="3" t="s">
        <v>4877</v>
      </c>
      <c r="B4441" s="3" t="s">
        <v>501</v>
      </c>
      <c r="C4441" s="3" t="s">
        <v>433</v>
      </c>
      <c r="D4441" s="3" t="s">
        <v>52</v>
      </c>
      <c r="E4441" s="3" t="s">
        <v>34</v>
      </c>
      <c r="F4441" s="3">
        <v>5164.53</v>
      </c>
      <c r="G4441" s="3">
        <v>619.74</v>
      </c>
      <c r="H4441" s="3">
        <v>4544.79</v>
      </c>
      <c r="I4441" s="3" t="s">
        <v>29</v>
      </c>
      <c r="J4441" s="5">
        <v>1.136362736232037</v>
      </c>
      <c r="K4441" t="str">
        <f>_xlfn.XLOOKUP(D4441, dim_channels!A:A, dim_channels!C:C, "Not Found")</f>
        <v>OTA</v>
      </c>
      <c r="L4441" t="str">
        <f>_xlfn.XLOOKUP(D4441, dim_channels!A:A, dim_channels!B:B, "Not Found")</f>
        <v>Agoda</v>
      </c>
    </row>
    <row r="4442" spans="1:12" x14ac:dyDescent="0.2">
      <c r="A4442" s="2" t="s">
        <v>4878</v>
      </c>
      <c r="B4442" s="2" t="s">
        <v>396</v>
      </c>
      <c r="C4442" s="2" t="s">
        <v>81</v>
      </c>
      <c r="D4442" s="2" t="s">
        <v>45</v>
      </c>
      <c r="E4442" s="2" t="s">
        <v>89</v>
      </c>
      <c r="F4442" s="2">
        <v>5640.54</v>
      </c>
      <c r="G4442" s="2">
        <v>0</v>
      </c>
      <c r="H4442" s="2">
        <v>5640.54</v>
      </c>
      <c r="I4442" s="2" t="s">
        <v>56</v>
      </c>
      <c r="J4442" s="4">
        <v>1</v>
      </c>
      <c r="K4442" t="str">
        <f>_xlfn.XLOOKUP(D4442, dim_channels!A:A, dim_channels!C:C, "Not Found")</f>
        <v>Corporate</v>
      </c>
      <c r="L4442" t="str">
        <f>_xlfn.XLOOKUP(D4442, dim_channels!A:A, dim_channels!B:B, "Not Found")</f>
        <v>Corporate Direct</v>
      </c>
    </row>
    <row r="4443" spans="1:12" x14ac:dyDescent="0.2">
      <c r="A4443" s="3" t="s">
        <v>4879</v>
      </c>
      <c r="B4443" s="3" t="s">
        <v>769</v>
      </c>
      <c r="C4443" s="3" t="s">
        <v>661</v>
      </c>
      <c r="D4443" s="3" t="s">
        <v>33</v>
      </c>
      <c r="E4443" s="3" t="s">
        <v>34</v>
      </c>
      <c r="F4443" s="3">
        <v>5612.25</v>
      </c>
      <c r="G4443" s="3">
        <v>841.84</v>
      </c>
      <c r="H4443" s="3">
        <v>4770.41</v>
      </c>
      <c r="I4443" s="3" t="s">
        <v>41</v>
      </c>
      <c r="J4443" s="5">
        <v>1.176471204781141</v>
      </c>
      <c r="K4443" t="str">
        <f>_xlfn.XLOOKUP(D4443, dim_channels!A:A, dim_channels!C:C, "Not Found")</f>
        <v>OTA</v>
      </c>
      <c r="L4443" t="str">
        <f>_xlfn.XLOOKUP(D4443, dim_channels!A:A, dim_channels!B:B, "Not Found")</f>
        <v>Booking.com</v>
      </c>
    </row>
    <row r="4444" spans="1:12" x14ac:dyDescent="0.2">
      <c r="A4444" s="2" t="s">
        <v>4880</v>
      </c>
      <c r="B4444" s="2" t="s">
        <v>378</v>
      </c>
      <c r="C4444" s="2" t="s">
        <v>239</v>
      </c>
      <c r="D4444" s="2" t="s">
        <v>45</v>
      </c>
      <c r="E4444" s="2" t="s">
        <v>89</v>
      </c>
      <c r="F4444" s="2">
        <v>2251.14</v>
      </c>
      <c r="G4444" s="2">
        <v>0</v>
      </c>
      <c r="H4444" s="2">
        <v>2251.14</v>
      </c>
      <c r="I4444" s="2" t="s">
        <v>29</v>
      </c>
      <c r="J4444" s="4">
        <v>1</v>
      </c>
      <c r="K4444" t="str">
        <f>_xlfn.XLOOKUP(D4444, dim_channels!A:A, dim_channels!C:C, "Not Found")</f>
        <v>Corporate</v>
      </c>
      <c r="L4444" t="str">
        <f>_xlfn.XLOOKUP(D4444, dim_channels!A:A, dim_channels!B:B, "Not Found")</f>
        <v>Corporate Direct</v>
      </c>
    </row>
    <row r="4445" spans="1:12" x14ac:dyDescent="0.2">
      <c r="A4445" s="3" t="s">
        <v>4881</v>
      </c>
      <c r="B4445" s="3" t="s">
        <v>605</v>
      </c>
      <c r="C4445" s="3" t="s">
        <v>234</v>
      </c>
      <c r="D4445" s="3" t="s">
        <v>45</v>
      </c>
      <c r="E4445" s="3" t="s">
        <v>89</v>
      </c>
      <c r="F4445" s="3">
        <v>7808.8</v>
      </c>
      <c r="G4445" s="3">
        <v>0</v>
      </c>
      <c r="H4445" s="3">
        <v>7808.8</v>
      </c>
      <c r="I4445" s="3" t="s">
        <v>29</v>
      </c>
      <c r="J4445" s="5">
        <v>1</v>
      </c>
      <c r="K4445" t="str">
        <f>_xlfn.XLOOKUP(D4445, dim_channels!A:A, dim_channels!C:C, "Not Found")</f>
        <v>Corporate</v>
      </c>
      <c r="L4445" t="str">
        <f>_xlfn.XLOOKUP(D4445, dim_channels!A:A, dim_channels!B:B, "Not Found")</f>
        <v>Corporate Direct</v>
      </c>
    </row>
    <row r="4446" spans="1:12" x14ac:dyDescent="0.2">
      <c r="A4446" s="2" t="s">
        <v>4882</v>
      </c>
      <c r="B4446" s="2" t="s">
        <v>386</v>
      </c>
      <c r="C4446" s="2" t="s">
        <v>382</v>
      </c>
      <c r="D4446" s="2" t="s">
        <v>27</v>
      </c>
      <c r="E4446" s="2" t="s">
        <v>34</v>
      </c>
      <c r="F4446" s="2">
        <v>11302.06</v>
      </c>
      <c r="G4446" s="2">
        <v>2034.37</v>
      </c>
      <c r="H4446" s="2">
        <v>9267.69</v>
      </c>
      <c r="I4446" s="2" t="s">
        <v>29</v>
      </c>
      <c r="J4446" s="4">
        <v>1.219512089851948</v>
      </c>
      <c r="K4446" t="str">
        <f>_xlfn.XLOOKUP(D4446, dim_channels!A:A, dim_channels!C:C, "Not Found")</f>
        <v>OTA</v>
      </c>
      <c r="L4446" t="str">
        <f>_xlfn.XLOOKUP(D4446, dim_channels!A:A, dim_channels!B:B, "Not Found")</f>
        <v>Expedia</v>
      </c>
    </row>
    <row r="4447" spans="1:12" x14ac:dyDescent="0.2">
      <c r="A4447" s="3" t="s">
        <v>4883</v>
      </c>
      <c r="B4447" s="3" t="s">
        <v>595</v>
      </c>
      <c r="C4447" s="3" t="s">
        <v>32</v>
      </c>
      <c r="D4447" s="3" t="s">
        <v>52</v>
      </c>
      <c r="E4447" s="3" t="s">
        <v>34</v>
      </c>
      <c r="F4447" s="3">
        <v>4666.1499999999996</v>
      </c>
      <c r="G4447" s="3">
        <v>559.94000000000005</v>
      </c>
      <c r="H4447" s="3">
        <v>4106.21</v>
      </c>
      <c r="I4447" s="3" t="s">
        <v>29</v>
      </c>
      <c r="J4447" s="5">
        <v>1.136364189849034</v>
      </c>
      <c r="K4447" t="str">
        <f>_xlfn.XLOOKUP(D4447, dim_channels!A:A, dim_channels!C:C, "Not Found")</f>
        <v>OTA</v>
      </c>
      <c r="L4447" t="str">
        <f>_xlfn.XLOOKUP(D4447, dim_channels!A:A, dim_channels!B:B, "Not Found")</f>
        <v>Agoda</v>
      </c>
    </row>
    <row r="4448" spans="1:12" x14ac:dyDescent="0.2">
      <c r="A4448" s="2" t="s">
        <v>4884</v>
      </c>
      <c r="B4448" s="2" t="s">
        <v>276</v>
      </c>
      <c r="C4448" s="2" t="s">
        <v>435</v>
      </c>
      <c r="D4448" s="2" t="s">
        <v>52</v>
      </c>
      <c r="E4448" s="2" t="s">
        <v>34</v>
      </c>
      <c r="F4448" s="2">
        <v>9594.58</v>
      </c>
      <c r="G4448" s="2">
        <v>1151.3499999999999</v>
      </c>
      <c r="H4448" s="2">
        <v>8443.23</v>
      </c>
      <c r="I4448" s="2" t="s">
        <v>29</v>
      </c>
      <c r="J4448" s="4">
        <v>1.1363636901991301</v>
      </c>
      <c r="K4448" t="str">
        <f>_xlfn.XLOOKUP(D4448, dim_channels!A:A, dim_channels!C:C, "Not Found")</f>
        <v>OTA</v>
      </c>
      <c r="L4448" t="str">
        <f>_xlfn.XLOOKUP(D4448, dim_channels!A:A, dim_channels!B:B, "Not Found")</f>
        <v>Agoda</v>
      </c>
    </row>
    <row r="4449" spans="1:12" x14ac:dyDescent="0.2">
      <c r="A4449" s="3" t="s">
        <v>4885</v>
      </c>
      <c r="B4449" s="3" t="s">
        <v>532</v>
      </c>
      <c r="C4449" s="3" t="s">
        <v>328</v>
      </c>
      <c r="D4449" s="3" t="s">
        <v>27</v>
      </c>
      <c r="E4449" s="3" t="s">
        <v>28</v>
      </c>
      <c r="F4449" s="3">
        <v>3298.48</v>
      </c>
      <c r="G4449" s="3">
        <v>593.73</v>
      </c>
      <c r="H4449" s="3">
        <v>2704.75</v>
      </c>
      <c r="I4449" s="3" t="s">
        <v>29</v>
      </c>
      <c r="J4449" s="5">
        <v>1.219513818282651</v>
      </c>
      <c r="K4449" t="str">
        <f>_xlfn.XLOOKUP(D4449, dim_channels!A:A, dim_channels!C:C, "Not Found")</f>
        <v>OTA</v>
      </c>
      <c r="L4449" t="str">
        <f>_xlfn.XLOOKUP(D4449, dim_channels!A:A, dim_channels!B:B, "Not Found")</f>
        <v>Expedia</v>
      </c>
    </row>
    <row r="4450" spans="1:12" x14ac:dyDescent="0.2">
      <c r="A4450" s="2" t="s">
        <v>4886</v>
      </c>
      <c r="B4450" s="2" t="s">
        <v>282</v>
      </c>
      <c r="C4450" s="2" t="s">
        <v>799</v>
      </c>
      <c r="D4450" s="2" t="s">
        <v>45</v>
      </c>
      <c r="E4450" s="2" t="s">
        <v>89</v>
      </c>
      <c r="F4450" s="2">
        <v>13569.88</v>
      </c>
      <c r="G4450" s="2">
        <v>0</v>
      </c>
      <c r="H4450" s="2">
        <v>13569.88</v>
      </c>
      <c r="I4450" s="2" t="s">
        <v>56</v>
      </c>
      <c r="J4450" s="4">
        <v>1</v>
      </c>
      <c r="K4450" t="str">
        <f>_xlfn.XLOOKUP(D4450, dim_channels!A:A, dim_channels!C:C, "Not Found")</f>
        <v>Corporate</v>
      </c>
      <c r="L4450" t="str">
        <f>_xlfn.XLOOKUP(D4450, dim_channels!A:A, dim_channels!B:B, "Not Found")</f>
        <v>Corporate Direct</v>
      </c>
    </row>
    <row r="4451" spans="1:12" x14ac:dyDescent="0.2">
      <c r="A4451" s="3" t="s">
        <v>4887</v>
      </c>
      <c r="B4451" s="3" t="s">
        <v>289</v>
      </c>
      <c r="C4451" s="3" t="s">
        <v>955</v>
      </c>
      <c r="D4451" s="3" t="s">
        <v>52</v>
      </c>
      <c r="E4451" s="3" t="s">
        <v>34</v>
      </c>
      <c r="F4451" s="3">
        <v>4257.76</v>
      </c>
      <c r="G4451" s="3">
        <v>510.93</v>
      </c>
      <c r="H4451" s="3">
        <v>3746.83</v>
      </c>
      <c r="I4451" s="3" t="s">
        <v>29</v>
      </c>
      <c r="J4451" s="5">
        <v>1.1363632724196191</v>
      </c>
      <c r="K4451" t="str">
        <f>_xlfn.XLOOKUP(D4451, dim_channels!A:A, dim_channels!C:C, "Not Found")</f>
        <v>OTA</v>
      </c>
      <c r="L4451" t="str">
        <f>_xlfn.XLOOKUP(D4451, dim_channels!A:A, dim_channels!B:B, "Not Found")</f>
        <v>Agoda</v>
      </c>
    </row>
    <row r="4452" spans="1:12" x14ac:dyDescent="0.2">
      <c r="A4452" s="2" t="s">
        <v>4888</v>
      </c>
      <c r="B4452" s="2" t="s">
        <v>401</v>
      </c>
      <c r="C4452" s="2" t="s">
        <v>749</v>
      </c>
      <c r="D4452" s="2" t="s">
        <v>64</v>
      </c>
      <c r="E4452" s="2" t="s">
        <v>28</v>
      </c>
      <c r="F4452" s="2">
        <v>3106.79</v>
      </c>
      <c r="G4452" s="2">
        <v>0</v>
      </c>
      <c r="H4452" s="2">
        <v>3106.79</v>
      </c>
      <c r="I4452" s="2" t="s">
        <v>29</v>
      </c>
      <c r="J4452" s="4">
        <v>1</v>
      </c>
      <c r="K4452" t="str">
        <f>_xlfn.XLOOKUP(D4452, dim_channels!A:A, dim_channels!C:C, "Not Found")</f>
        <v>Direct</v>
      </c>
      <c r="L4452" t="str">
        <f>_xlfn.XLOOKUP(D4452, dim_channels!A:A, dim_channels!B:B, "Not Found")</f>
        <v>Direct Website</v>
      </c>
    </row>
    <row r="4453" spans="1:12" x14ac:dyDescent="0.2">
      <c r="A4453" s="3" t="s">
        <v>4889</v>
      </c>
      <c r="B4453" s="3" t="s">
        <v>949</v>
      </c>
      <c r="C4453" s="3" t="s">
        <v>286</v>
      </c>
      <c r="D4453" s="3" t="s">
        <v>52</v>
      </c>
      <c r="E4453" s="3" t="s">
        <v>34</v>
      </c>
      <c r="F4453" s="3">
        <v>14246.77</v>
      </c>
      <c r="G4453" s="3">
        <v>1709.61</v>
      </c>
      <c r="H4453" s="3">
        <v>12537.16</v>
      </c>
      <c r="I4453" s="3" t="s">
        <v>29</v>
      </c>
      <c r="J4453" s="5">
        <v>1.136363418828507</v>
      </c>
      <c r="K4453" t="str">
        <f>_xlfn.XLOOKUP(D4453, dim_channels!A:A, dim_channels!C:C, "Not Found")</f>
        <v>OTA</v>
      </c>
      <c r="L4453" t="str">
        <f>_xlfn.XLOOKUP(D4453, dim_channels!A:A, dim_channels!B:B, "Not Found")</f>
        <v>Agoda</v>
      </c>
    </row>
    <row r="4454" spans="1:12" x14ac:dyDescent="0.2">
      <c r="A4454" s="2" t="s">
        <v>4890</v>
      </c>
      <c r="B4454" s="2" t="s">
        <v>95</v>
      </c>
      <c r="C4454" s="2" t="s">
        <v>113</v>
      </c>
      <c r="D4454" s="2" t="s">
        <v>52</v>
      </c>
      <c r="E4454" s="2" t="s">
        <v>60</v>
      </c>
      <c r="F4454" s="2">
        <v>2455.11</v>
      </c>
      <c r="G4454" s="2">
        <v>0</v>
      </c>
      <c r="H4454" s="2">
        <v>2455.11</v>
      </c>
      <c r="I4454" s="2" t="s">
        <v>41</v>
      </c>
      <c r="J4454" s="4">
        <v>1</v>
      </c>
      <c r="K4454" t="str">
        <f>_xlfn.XLOOKUP(D4454, dim_channels!A:A, dim_channels!C:C, "Not Found")</f>
        <v>OTA</v>
      </c>
      <c r="L4454" t="str">
        <f>_xlfn.XLOOKUP(D4454, dim_channels!A:A, dim_channels!B:B, "Not Found")</f>
        <v>Agoda</v>
      </c>
    </row>
    <row r="4455" spans="1:12" x14ac:dyDescent="0.2">
      <c r="A4455" s="3" t="s">
        <v>4891</v>
      </c>
      <c r="B4455" s="3" t="s">
        <v>121</v>
      </c>
      <c r="C4455" s="3" t="s">
        <v>388</v>
      </c>
      <c r="D4455" s="3" t="s">
        <v>33</v>
      </c>
      <c r="E4455" s="3" t="s">
        <v>34</v>
      </c>
      <c r="F4455" s="3">
        <v>16392.150000000001</v>
      </c>
      <c r="G4455" s="3">
        <v>2458.8200000000002</v>
      </c>
      <c r="H4455" s="3">
        <v>13933.33</v>
      </c>
      <c r="I4455" s="3" t="s">
        <v>29</v>
      </c>
      <c r="J4455" s="5">
        <v>1.176470377146023</v>
      </c>
      <c r="K4455" t="str">
        <f>_xlfn.XLOOKUP(D4455, dim_channels!A:A, dim_channels!C:C, "Not Found")</f>
        <v>OTA</v>
      </c>
      <c r="L4455" t="str">
        <f>_xlfn.XLOOKUP(D4455, dim_channels!A:A, dim_channels!B:B, "Not Found")</f>
        <v>Booking.com</v>
      </c>
    </row>
    <row r="4456" spans="1:12" x14ac:dyDescent="0.2">
      <c r="A4456" s="2" t="s">
        <v>4892</v>
      </c>
      <c r="B4456" s="2" t="s">
        <v>226</v>
      </c>
      <c r="C4456" s="2" t="s">
        <v>50</v>
      </c>
      <c r="D4456" s="2" t="s">
        <v>52</v>
      </c>
      <c r="E4456" s="2" t="s">
        <v>34</v>
      </c>
      <c r="F4456" s="2">
        <v>8804.14</v>
      </c>
      <c r="G4456" s="2">
        <v>1056.5</v>
      </c>
      <c r="H4456" s="2">
        <v>7747.64</v>
      </c>
      <c r="I4456" s="2" t="s">
        <v>41</v>
      </c>
      <c r="J4456" s="4">
        <v>1.136364105714772</v>
      </c>
      <c r="K4456" t="str">
        <f>_xlfn.XLOOKUP(D4456, dim_channels!A:A, dim_channels!C:C, "Not Found")</f>
        <v>OTA</v>
      </c>
      <c r="L4456" t="str">
        <f>_xlfn.XLOOKUP(D4456, dim_channels!A:A, dim_channels!B:B, "Not Found")</f>
        <v>Agoda</v>
      </c>
    </row>
    <row r="4457" spans="1:12" x14ac:dyDescent="0.2">
      <c r="A4457" s="3" t="s">
        <v>4893</v>
      </c>
      <c r="B4457" s="3" t="s">
        <v>612</v>
      </c>
      <c r="C4457" s="3" t="s">
        <v>525</v>
      </c>
      <c r="D4457" s="3" t="s">
        <v>169</v>
      </c>
      <c r="E4457" s="3" t="s">
        <v>46</v>
      </c>
      <c r="F4457" s="3">
        <v>5287.94</v>
      </c>
      <c r="G4457" s="3">
        <v>1057.5899999999999</v>
      </c>
      <c r="H4457" s="3">
        <v>4230.3500000000004</v>
      </c>
      <c r="I4457" s="3" t="s">
        <v>29</v>
      </c>
      <c r="J4457" s="5">
        <v>1.2500005909676499</v>
      </c>
      <c r="K4457" t="str">
        <f>_xlfn.XLOOKUP(D4457, dim_channels!A:A, dim_channels!C:C, "Not Found")</f>
        <v>GDS</v>
      </c>
      <c r="L4457" t="str">
        <f>_xlfn.XLOOKUP(D4457, dim_channels!A:A, dim_channels!B:B, "Not Found")</f>
        <v>GDS (Amadeus)</v>
      </c>
    </row>
    <row r="4458" spans="1:12" x14ac:dyDescent="0.2">
      <c r="A4458" s="2" t="s">
        <v>4894</v>
      </c>
      <c r="B4458" s="2" t="s">
        <v>291</v>
      </c>
      <c r="C4458" s="2" t="s">
        <v>187</v>
      </c>
      <c r="D4458" s="2" t="s">
        <v>33</v>
      </c>
      <c r="E4458" s="2" t="s">
        <v>28</v>
      </c>
      <c r="F4458" s="2">
        <v>3511.11</v>
      </c>
      <c r="G4458" s="2">
        <v>526.66999999999996</v>
      </c>
      <c r="H4458" s="2">
        <v>2984.44</v>
      </c>
      <c r="I4458" s="2" t="s">
        <v>41</v>
      </c>
      <c r="J4458" s="4">
        <v>1.1764719679403839</v>
      </c>
      <c r="K4458" t="str">
        <f>_xlfn.XLOOKUP(D4458, dim_channels!A:A, dim_channels!C:C, "Not Found")</f>
        <v>OTA</v>
      </c>
      <c r="L4458" t="str">
        <f>_xlfn.XLOOKUP(D4458, dim_channels!A:A, dim_channels!B:B, "Not Found")</f>
        <v>Booking.com</v>
      </c>
    </row>
    <row r="4459" spans="1:12" x14ac:dyDescent="0.2">
      <c r="A4459" s="3" t="s">
        <v>4895</v>
      </c>
      <c r="B4459" s="3" t="s">
        <v>971</v>
      </c>
      <c r="C4459" s="3" t="s">
        <v>329</v>
      </c>
      <c r="D4459" s="3" t="s">
        <v>52</v>
      </c>
      <c r="E4459" s="3" t="s">
        <v>34</v>
      </c>
      <c r="F4459" s="3">
        <v>5185.3999999999996</v>
      </c>
      <c r="G4459" s="3">
        <v>622.25</v>
      </c>
      <c r="H4459" s="3">
        <v>4563.1499999999996</v>
      </c>
      <c r="I4459" s="3" t="s">
        <v>41</v>
      </c>
      <c r="J4459" s="5">
        <v>1.1363641344246851</v>
      </c>
      <c r="K4459" t="str">
        <f>_xlfn.XLOOKUP(D4459, dim_channels!A:A, dim_channels!C:C, "Not Found")</f>
        <v>OTA</v>
      </c>
      <c r="L4459" t="str">
        <f>_xlfn.XLOOKUP(D4459, dim_channels!A:A, dim_channels!B:B, "Not Found")</f>
        <v>Agoda</v>
      </c>
    </row>
    <row r="4460" spans="1:12" x14ac:dyDescent="0.2">
      <c r="A4460" s="2" t="s">
        <v>4896</v>
      </c>
      <c r="B4460" s="2" t="s">
        <v>426</v>
      </c>
      <c r="C4460" s="2" t="s">
        <v>813</v>
      </c>
      <c r="D4460" s="2" t="s">
        <v>45</v>
      </c>
      <c r="E4460" s="2" t="s">
        <v>89</v>
      </c>
      <c r="F4460" s="2">
        <v>6578.08</v>
      </c>
      <c r="G4460" s="2">
        <v>0</v>
      </c>
      <c r="H4460" s="2">
        <v>6578.08</v>
      </c>
      <c r="I4460" s="2" t="s">
        <v>29</v>
      </c>
      <c r="J4460" s="4">
        <v>1</v>
      </c>
      <c r="K4460" t="str">
        <f>_xlfn.XLOOKUP(D4460, dim_channels!A:A, dim_channels!C:C, "Not Found")</f>
        <v>Corporate</v>
      </c>
      <c r="L4460" t="str">
        <f>_xlfn.XLOOKUP(D4460, dim_channels!A:A, dim_channels!B:B, "Not Found")</f>
        <v>Corporate Direct</v>
      </c>
    </row>
    <row r="4461" spans="1:12" x14ac:dyDescent="0.2">
      <c r="A4461" s="3" t="s">
        <v>4897</v>
      </c>
      <c r="B4461" s="3" t="s">
        <v>534</v>
      </c>
      <c r="C4461" s="3" t="s">
        <v>251</v>
      </c>
      <c r="D4461" s="3" t="s">
        <v>206</v>
      </c>
      <c r="E4461" s="3" t="s">
        <v>207</v>
      </c>
      <c r="F4461" s="3">
        <v>31288.22</v>
      </c>
      <c r="G4461" s="3">
        <v>0</v>
      </c>
      <c r="H4461" s="3">
        <v>31288.22</v>
      </c>
      <c r="I4461" s="3" t="s">
        <v>29</v>
      </c>
      <c r="J4461" s="5">
        <v>1</v>
      </c>
      <c r="K4461" t="str">
        <f>_xlfn.XLOOKUP(D4461, dim_channels!A:A, dim_channels!C:C, "Not Found")</f>
        <v>Direct</v>
      </c>
      <c r="L4461" t="str">
        <f>_xlfn.XLOOKUP(D4461, dim_channels!A:A, dim_channels!B:B, "Not Found")</f>
        <v>Walk-in</v>
      </c>
    </row>
    <row r="4462" spans="1:12" x14ac:dyDescent="0.2">
      <c r="A4462" s="2" t="s">
        <v>4898</v>
      </c>
      <c r="B4462" s="2" t="s">
        <v>564</v>
      </c>
      <c r="C4462" s="2" t="s">
        <v>373</v>
      </c>
      <c r="D4462" s="2" t="s">
        <v>45</v>
      </c>
      <c r="E4462" s="2" t="s">
        <v>46</v>
      </c>
      <c r="F4462" s="2">
        <v>9327.23</v>
      </c>
      <c r="G4462" s="2">
        <v>466.36</v>
      </c>
      <c r="H4462" s="2">
        <v>8860.8700000000008</v>
      </c>
      <c r="I4462" s="2" t="s">
        <v>29</v>
      </c>
      <c r="J4462" s="4">
        <v>1.052631400754102</v>
      </c>
      <c r="K4462" t="str">
        <f>_xlfn.XLOOKUP(D4462, dim_channels!A:A, dim_channels!C:C, "Not Found")</f>
        <v>Corporate</v>
      </c>
      <c r="L4462" t="str">
        <f>_xlfn.XLOOKUP(D4462, dim_channels!A:A, dim_channels!B:B, "Not Found")</f>
        <v>Corporate Direct</v>
      </c>
    </row>
    <row r="4463" spans="1:12" x14ac:dyDescent="0.2">
      <c r="A4463" s="3" t="s">
        <v>4899</v>
      </c>
      <c r="B4463" s="3" t="s">
        <v>294</v>
      </c>
      <c r="C4463" s="3" t="s">
        <v>202</v>
      </c>
      <c r="D4463" s="3" t="s">
        <v>114</v>
      </c>
      <c r="E4463" s="3" t="s">
        <v>115</v>
      </c>
      <c r="F4463" s="3">
        <v>20159.919999999998</v>
      </c>
      <c r="G4463" s="3">
        <v>2015.99</v>
      </c>
      <c r="H4463" s="3">
        <v>18143.93</v>
      </c>
      <c r="I4463" s="3" t="s">
        <v>41</v>
      </c>
      <c r="J4463" s="5">
        <v>1.1111109886336641</v>
      </c>
      <c r="K4463" t="str">
        <f>_xlfn.XLOOKUP(D4463, dim_channels!A:A, dim_channels!C:C, "Not Found")</f>
        <v>Offline</v>
      </c>
      <c r="L4463" t="str">
        <f>_xlfn.XLOOKUP(D4463, dim_channels!A:A, dim_channels!B:B, "Not Found")</f>
        <v>Travel Agency</v>
      </c>
    </row>
    <row r="4464" spans="1:12" x14ac:dyDescent="0.2">
      <c r="A4464" s="2" t="s">
        <v>4900</v>
      </c>
      <c r="B4464" s="2" t="s">
        <v>706</v>
      </c>
      <c r="C4464" s="2" t="s">
        <v>168</v>
      </c>
      <c r="D4464" s="2" t="s">
        <v>52</v>
      </c>
      <c r="E4464" s="2" t="s">
        <v>60</v>
      </c>
      <c r="F4464" s="2">
        <v>23168.080000000002</v>
      </c>
      <c r="G4464" s="2">
        <v>0</v>
      </c>
      <c r="H4464" s="2">
        <v>23168.080000000002</v>
      </c>
      <c r="I4464" s="2" t="s">
        <v>56</v>
      </c>
      <c r="J4464" s="4">
        <v>1</v>
      </c>
      <c r="K4464" t="str">
        <f>_xlfn.XLOOKUP(D4464, dim_channels!A:A, dim_channels!C:C, "Not Found")</f>
        <v>OTA</v>
      </c>
      <c r="L4464" t="str">
        <f>_xlfn.XLOOKUP(D4464, dim_channels!A:A, dim_channels!B:B, "Not Found")</f>
        <v>Agoda</v>
      </c>
    </row>
    <row r="4465" spans="1:12" x14ac:dyDescent="0.2">
      <c r="A4465" s="3" t="s">
        <v>4901</v>
      </c>
      <c r="B4465" s="3" t="s">
        <v>538</v>
      </c>
      <c r="C4465" s="3" t="s">
        <v>917</v>
      </c>
      <c r="D4465" s="3" t="s">
        <v>33</v>
      </c>
      <c r="E4465" s="3" t="s">
        <v>34</v>
      </c>
      <c r="F4465" s="3">
        <v>6957.77</v>
      </c>
      <c r="G4465" s="3">
        <v>1043.67</v>
      </c>
      <c r="H4465" s="3">
        <v>5914.1</v>
      </c>
      <c r="I4465" s="3" t="s">
        <v>41</v>
      </c>
      <c r="J4465" s="5">
        <v>1.1764714834040679</v>
      </c>
      <c r="K4465" t="str">
        <f>_xlfn.XLOOKUP(D4465, dim_channels!A:A, dim_channels!C:C, "Not Found")</f>
        <v>OTA</v>
      </c>
      <c r="L4465" t="str">
        <f>_xlfn.XLOOKUP(D4465, dim_channels!A:A, dim_channels!B:B, "Not Found")</f>
        <v>Booking.com</v>
      </c>
    </row>
    <row r="4466" spans="1:12" x14ac:dyDescent="0.2">
      <c r="A4466" s="2" t="s">
        <v>4902</v>
      </c>
      <c r="B4466" s="2" t="s">
        <v>135</v>
      </c>
      <c r="C4466" s="2" t="s">
        <v>1072</v>
      </c>
      <c r="D4466" s="2" t="s">
        <v>45</v>
      </c>
      <c r="E4466" s="2" t="s">
        <v>46</v>
      </c>
      <c r="F4466" s="2">
        <v>11566.97</v>
      </c>
      <c r="G4466" s="2">
        <v>578.35</v>
      </c>
      <c r="H4466" s="2">
        <v>10988.62</v>
      </c>
      <c r="I4466" s="2" t="s">
        <v>29</v>
      </c>
      <c r="J4466" s="4">
        <v>1.052631722636691</v>
      </c>
      <c r="K4466" t="str">
        <f>_xlfn.XLOOKUP(D4466, dim_channels!A:A, dim_channels!C:C, "Not Found")</f>
        <v>Corporate</v>
      </c>
      <c r="L4466" t="str">
        <f>_xlfn.XLOOKUP(D4466, dim_channels!A:A, dim_channels!B:B, "Not Found")</f>
        <v>Corporate Direct</v>
      </c>
    </row>
    <row r="4467" spans="1:12" x14ac:dyDescent="0.2">
      <c r="A4467" s="3" t="s">
        <v>4903</v>
      </c>
      <c r="B4467" s="3" t="s">
        <v>1035</v>
      </c>
      <c r="C4467" s="3" t="s">
        <v>487</v>
      </c>
      <c r="D4467" s="3" t="s">
        <v>52</v>
      </c>
      <c r="E4467" s="3" t="s">
        <v>34</v>
      </c>
      <c r="F4467" s="3">
        <v>8978.69</v>
      </c>
      <c r="G4467" s="3">
        <v>1077.44</v>
      </c>
      <c r="H4467" s="3">
        <v>7901.25</v>
      </c>
      <c r="I4467" s="3" t="s">
        <v>56</v>
      </c>
      <c r="J4467" s="5">
        <v>1.1363632336655589</v>
      </c>
      <c r="K4467" t="str">
        <f>_xlfn.XLOOKUP(D4467, dim_channels!A:A, dim_channels!C:C, "Not Found")</f>
        <v>OTA</v>
      </c>
      <c r="L4467" t="str">
        <f>_xlfn.XLOOKUP(D4467, dim_channels!A:A, dim_channels!B:B, "Not Found")</f>
        <v>Agoda</v>
      </c>
    </row>
    <row r="4468" spans="1:12" x14ac:dyDescent="0.2">
      <c r="A4468" s="2" t="s">
        <v>4904</v>
      </c>
      <c r="B4468" s="2" t="s">
        <v>72</v>
      </c>
      <c r="C4468" s="2" t="s">
        <v>423</v>
      </c>
      <c r="D4468" s="2" t="s">
        <v>52</v>
      </c>
      <c r="E4468" s="2" t="s">
        <v>60</v>
      </c>
      <c r="F4468" s="2">
        <v>16036.5</v>
      </c>
      <c r="G4468" s="2">
        <v>0</v>
      </c>
      <c r="H4468" s="2">
        <v>16036.5</v>
      </c>
      <c r="I4468" s="2" t="s">
        <v>29</v>
      </c>
      <c r="J4468" s="4">
        <v>1</v>
      </c>
      <c r="K4468" t="str">
        <f>_xlfn.XLOOKUP(D4468, dim_channels!A:A, dim_channels!C:C, "Not Found")</f>
        <v>OTA</v>
      </c>
      <c r="L4468" t="str">
        <f>_xlfn.XLOOKUP(D4468, dim_channels!A:A, dim_channels!B:B, "Not Found")</f>
        <v>Agoda</v>
      </c>
    </row>
    <row r="4469" spans="1:12" x14ac:dyDescent="0.2">
      <c r="A4469" s="3" t="s">
        <v>4905</v>
      </c>
      <c r="B4469" s="3" t="s">
        <v>285</v>
      </c>
      <c r="C4469" s="3" t="s">
        <v>44</v>
      </c>
      <c r="D4469" s="3" t="s">
        <v>52</v>
      </c>
      <c r="E4469" s="3" t="s">
        <v>34</v>
      </c>
      <c r="F4469" s="3">
        <v>19785.54</v>
      </c>
      <c r="G4469" s="3">
        <v>2374.2600000000002</v>
      </c>
      <c r="H4469" s="3">
        <v>17411.28</v>
      </c>
      <c r="I4469" s="3" t="s">
        <v>29</v>
      </c>
      <c r="J4469" s="5">
        <v>1.136363323087102</v>
      </c>
      <c r="K4469" t="str">
        <f>_xlfn.XLOOKUP(D4469, dim_channels!A:A, dim_channels!C:C, "Not Found")</f>
        <v>OTA</v>
      </c>
      <c r="L4469" t="str">
        <f>_xlfn.XLOOKUP(D4469, dim_channels!A:A, dim_channels!B:B, "Not Found")</f>
        <v>Agoda</v>
      </c>
    </row>
    <row r="4470" spans="1:12" x14ac:dyDescent="0.2">
      <c r="A4470" s="2" t="s">
        <v>4906</v>
      </c>
      <c r="B4470" s="2" t="s">
        <v>958</v>
      </c>
      <c r="C4470" s="2" t="s">
        <v>100</v>
      </c>
      <c r="D4470" s="2" t="s">
        <v>27</v>
      </c>
      <c r="E4470" s="2" t="s">
        <v>34</v>
      </c>
      <c r="F4470" s="2">
        <v>5971.17</v>
      </c>
      <c r="G4470" s="2">
        <v>1074.81</v>
      </c>
      <c r="H4470" s="2">
        <v>4896.3599999999997</v>
      </c>
      <c r="I4470" s="2" t="s">
        <v>29</v>
      </c>
      <c r="J4470" s="4">
        <v>1.219512045682916</v>
      </c>
      <c r="K4470" t="str">
        <f>_xlfn.XLOOKUP(D4470, dim_channels!A:A, dim_channels!C:C, "Not Found")</f>
        <v>OTA</v>
      </c>
      <c r="L4470" t="str">
        <f>_xlfn.XLOOKUP(D4470, dim_channels!A:A, dim_channels!B:B, "Not Found")</f>
        <v>Expedia</v>
      </c>
    </row>
    <row r="4471" spans="1:12" x14ac:dyDescent="0.2">
      <c r="A4471" s="3" t="s">
        <v>4907</v>
      </c>
      <c r="B4471" s="3" t="s">
        <v>634</v>
      </c>
      <c r="C4471" s="3" t="s">
        <v>416</v>
      </c>
      <c r="D4471" s="3" t="s">
        <v>114</v>
      </c>
      <c r="E4471" s="3" t="s">
        <v>115</v>
      </c>
      <c r="F4471" s="3">
        <v>6866.98</v>
      </c>
      <c r="G4471" s="3">
        <v>686.7</v>
      </c>
      <c r="H4471" s="3">
        <v>6180.28</v>
      </c>
      <c r="I4471" s="3" t="s">
        <v>29</v>
      </c>
      <c r="J4471" s="5">
        <v>1.1111114706777041</v>
      </c>
      <c r="K4471" t="str">
        <f>_xlfn.XLOOKUP(D4471, dim_channels!A:A, dim_channels!C:C, "Not Found")</f>
        <v>Offline</v>
      </c>
      <c r="L4471" t="str">
        <f>_xlfn.XLOOKUP(D4471, dim_channels!A:A, dim_channels!B:B, "Not Found")</f>
        <v>Travel Agency</v>
      </c>
    </row>
    <row r="4472" spans="1:12" x14ac:dyDescent="0.2">
      <c r="A4472" s="2" t="s">
        <v>4908</v>
      </c>
      <c r="B4472" s="2" t="s">
        <v>276</v>
      </c>
      <c r="C4472" s="2" t="s">
        <v>955</v>
      </c>
      <c r="D4472" s="2" t="s">
        <v>27</v>
      </c>
      <c r="E4472" s="2" t="s">
        <v>60</v>
      </c>
      <c r="F4472" s="2">
        <v>17369.419999999998</v>
      </c>
      <c r="G4472" s="2">
        <v>0</v>
      </c>
      <c r="H4472" s="2">
        <v>17369.419999999998</v>
      </c>
      <c r="I4472" s="2" t="s">
        <v>29</v>
      </c>
      <c r="J4472" s="4">
        <v>1</v>
      </c>
      <c r="K4472" t="str">
        <f>_xlfn.XLOOKUP(D4472, dim_channels!A:A, dim_channels!C:C, "Not Found")</f>
        <v>OTA</v>
      </c>
      <c r="L4472" t="str">
        <f>_xlfn.XLOOKUP(D4472, dim_channels!A:A, dim_channels!B:B, "Not Found")</f>
        <v>Expedia</v>
      </c>
    </row>
    <row r="4473" spans="1:12" x14ac:dyDescent="0.2">
      <c r="A4473" s="3" t="s">
        <v>4909</v>
      </c>
      <c r="B4473" s="3" t="s">
        <v>566</v>
      </c>
      <c r="C4473" s="3" t="s">
        <v>702</v>
      </c>
      <c r="D4473" s="3" t="s">
        <v>27</v>
      </c>
      <c r="E4473" s="3" t="s">
        <v>34</v>
      </c>
      <c r="F4473" s="3">
        <v>3905.76</v>
      </c>
      <c r="G4473" s="3">
        <v>703.04</v>
      </c>
      <c r="H4473" s="3">
        <v>3202.72</v>
      </c>
      <c r="I4473" s="3" t="s">
        <v>29</v>
      </c>
      <c r="J4473" s="5">
        <v>1.219513413598442</v>
      </c>
      <c r="K4473" t="str">
        <f>_xlfn.XLOOKUP(D4473, dim_channels!A:A, dim_channels!C:C, "Not Found")</f>
        <v>OTA</v>
      </c>
      <c r="L4473" t="str">
        <f>_xlfn.XLOOKUP(D4473, dim_channels!A:A, dim_channels!B:B, "Not Found")</f>
        <v>Expedia</v>
      </c>
    </row>
    <row r="4474" spans="1:12" x14ac:dyDescent="0.2">
      <c r="A4474" s="2" t="s">
        <v>4910</v>
      </c>
      <c r="B4474" s="2" t="s">
        <v>418</v>
      </c>
      <c r="C4474" s="2" t="s">
        <v>475</v>
      </c>
      <c r="D4474" s="2" t="s">
        <v>64</v>
      </c>
      <c r="E4474" s="2" t="s">
        <v>28</v>
      </c>
      <c r="F4474" s="2">
        <v>3311.37</v>
      </c>
      <c r="G4474" s="2">
        <v>0</v>
      </c>
      <c r="H4474" s="2">
        <v>3311.37</v>
      </c>
      <c r="I4474" s="2" t="s">
        <v>41</v>
      </c>
      <c r="J4474" s="4">
        <v>1</v>
      </c>
      <c r="K4474" t="str">
        <f>_xlfn.XLOOKUP(D4474, dim_channels!A:A, dim_channels!C:C, "Not Found")</f>
        <v>Direct</v>
      </c>
      <c r="L4474" t="str">
        <f>_xlfn.XLOOKUP(D4474, dim_channels!A:A, dim_channels!B:B, "Not Found")</f>
        <v>Direct Website</v>
      </c>
    </row>
    <row r="4475" spans="1:12" x14ac:dyDescent="0.2">
      <c r="A4475" s="3" t="s">
        <v>4911</v>
      </c>
      <c r="B4475" s="3" t="s">
        <v>314</v>
      </c>
      <c r="C4475" s="3" t="s">
        <v>76</v>
      </c>
      <c r="D4475" s="3" t="s">
        <v>33</v>
      </c>
      <c r="E4475" s="3" t="s">
        <v>60</v>
      </c>
      <c r="F4475" s="3">
        <v>8797.14</v>
      </c>
      <c r="G4475" s="3">
        <v>0</v>
      </c>
      <c r="H4475" s="3">
        <v>8797.14</v>
      </c>
      <c r="I4475" s="3" t="s">
        <v>29</v>
      </c>
      <c r="J4475" s="5">
        <v>1</v>
      </c>
      <c r="K4475" t="str">
        <f>_xlfn.XLOOKUP(D4475, dim_channels!A:A, dim_channels!C:C, "Not Found")</f>
        <v>OTA</v>
      </c>
      <c r="L4475" t="str">
        <f>_xlfn.XLOOKUP(D4475, dim_channels!A:A, dim_channels!B:B, "Not Found")</f>
        <v>Booking.com</v>
      </c>
    </row>
    <row r="4476" spans="1:12" x14ac:dyDescent="0.2">
      <c r="A4476" s="2" t="s">
        <v>4912</v>
      </c>
      <c r="B4476" s="2" t="s">
        <v>532</v>
      </c>
      <c r="C4476" s="2" t="s">
        <v>1278</v>
      </c>
      <c r="D4476" s="2" t="s">
        <v>64</v>
      </c>
      <c r="E4476" s="2" t="s">
        <v>34</v>
      </c>
      <c r="F4476" s="2">
        <v>2957.99</v>
      </c>
      <c r="G4476" s="2">
        <v>0</v>
      </c>
      <c r="H4476" s="2">
        <v>2957.99</v>
      </c>
      <c r="I4476" s="2" t="s">
        <v>56</v>
      </c>
      <c r="J4476" s="4">
        <v>1</v>
      </c>
      <c r="K4476" t="str">
        <f>_xlfn.XLOOKUP(D4476, dim_channels!A:A, dim_channels!C:C, "Not Found")</f>
        <v>Direct</v>
      </c>
      <c r="L4476" t="str">
        <f>_xlfn.XLOOKUP(D4476, dim_channels!A:A, dim_channels!B:B, "Not Found")</f>
        <v>Direct Website</v>
      </c>
    </row>
    <row r="4477" spans="1:12" x14ac:dyDescent="0.2">
      <c r="A4477" s="3" t="s">
        <v>4913</v>
      </c>
      <c r="B4477" s="3" t="s">
        <v>226</v>
      </c>
      <c r="C4477" s="3" t="s">
        <v>1072</v>
      </c>
      <c r="D4477" s="3" t="s">
        <v>64</v>
      </c>
      <c r="E4477" s="3" t="s">
        <v>34</v>
      </c>
      <c r="F4477" s="3">
        <v>7790.81</v>
      </c>
      <c r="G4477" s="3">
        <v>0</v>
      </c>
      <c r="H4477" s="3">
        <v>7790.81</v>
      </c>
      <c r="I4477" s="3" t="s">
        <v>29</v>
      </c>
      <c r="J4477" s="5">
        <v>1</v>
      </c>
      <c r="K4477" t="str">
        <f>_xlfn.XLOOKUP(D4477, dim_channels!A:A, dim_channels!C:C, "Not Found")</f>
        <v>Direct</v>
      </c>
      <c r="L4477" t="str">
        <f>_xlfn.XLOOKUP(D4477, dim_channels!A:A, dim_channels!B:B, "Not Found")</f>
        <v>Direct Website</v>
      </c>
    </row>
    <row r="4478" spans="1:12" x14ac:dyDescent="0.2">
      <c r="A4478" s="2" t="s">
        <v>4914</v>
      </c>
      <c r="B4478" s="2" t="s">
        <v>162</v>
      </c>
      <c r="C4478" s="2" t="s">
        <v>186</v>
      </c>
      <c r="D4478" s="2" t="s">
        <v>52</v>
      </c>
      <c r="E4478" s="2" t="s">
        <v>34</v>
      </c>
      <c r="F4478" s="2">
        <v>15094.57</v>
      </c>
      <c r="G4478" s="2">
        <v>1811.35</v>
      </c>
      <c r="H4478" s="2">
        <v>13283.22</v>
      </c>
      <c r="I4478" s="2" t="s">
        <v>29</v>
      </c>
      <c r="J4478" s="4">
        <v>1.1363637732417291</v>
      </c>
      <c r="K4478" t="str">
        <f>_xlfn.XLOOKUP(D4478, dim_channels!A:A, dim_channels!C:C, "Not Found")</f>
        <v>OTA</v>
      </c>
      <c r="L4478" t="str">
        <f>_xlfn.XLOOKUP(D4478, dim_channels!A:A, dim_channels!B:B, "Not Found")</f>
        <v>Agoda</v>
      </c>
    </row>
    <row r="4479" spans="1:12" x14ac:dyDescent="0.2">
      <c r="A4479" s="3" t="s">
        <v>4915</v>
      </c>
      <c r="B4479" s="3" t="s">
        <v>602</v>
      </c>
      <c r="C4479" s="3" t="s">
        <v>179</v>
      </c>
      <c r="D4479" s="3" t="s">
        <v>45</v>
      </c>
      <c r="E4479" s="3" t="s">
        <v>89</v>
      </c>
      <c r="F4479" s="3">
        <v>6287.67</v>
      </c>
      <c r="G4479" s="3">
        <v>0</v>
      </c>
      <c r="H4479" s="3">
        <v>6287.67</v>
      </c>
      <c r="I4479" s="3" t="s">
        <v>56</v>
      </c>
      <c r="J4479" s="5">
        <v>1</v>
      </c>
      <c r="K4479" t="str">
        <f>_xlfn.XLOOKUP(D4479, dim_channels!A:A, dim_channels!C:C, "Not Found")</f>
        <v>Corporate</v>
      </c>
      <c r="L4479" t="str">
        <f>_xlfn.XLOOKUP(D4479, dim_channels!A:A, dim_channels!B:B, "Not Found")</f>
        <v>Corporate Direct</v>
      </c>
    </row>
    <row r="4480" spans="1:12" x14ac:dyDescent="0.2">
      <c r="A4480" s="2" t="s">
        <v>4916</v>
      </c>
      <c r="B4480" s="2" t="s">
        <v>247</v>
      </c>
      <c r="C4480" s="2" t="s">
        <v>178</v>
      </c>
      <c r="D4480" s="2" t="s">
        <v>114</v>
      </c>
      <c r="E4480" s="2" t="s">
        <v>115</v>
      </c>
      <c r="F4480" s="2">
        <v>8894.2800000000007</v>
      </c>
      <c r="G4480" s="2">
        <v>889.43</v>
      </c>
      <c r="H4480" s="2">
        <v>8004.85</v>
      </c>
      <c r="I4480" s="2" t="s">
        <v>29</v>
      </c>
      <c r="J4480" s="4">
        <v>1.1111113887205879</v>
      </c>
      <c r="K4480" t="str">
        <f>_xlfn.XLOOKUP(D4480, dim_channels!A:A, dim_channels!C:C, "Not Found")</f>
        <v>Offline</v>
      </c>
      <c r="L4480" t="str">
        <f>_xlfn.XLOOKUP(D4480, dim_channels!A:A, dim_channels!B:B, "Not Found")</f>
        <v>Travel Agency</v>
      </c>
    </row>
    <row r="4481" spans="1:12" x14ac:dyDescent="0.2">
      <c r="A4481" s="3" t="s">
        <v>4917</v>
      </c>
      <c r="B4481" s="3" t="s">
        <v>644</v>
      </c>
      <c r="C4481" s="3" t="s">
        <v>534</v>
      </c>
      <c r="D4481" s="3" t="s">
        <v>33</v>
      </c>
      <c r="E4481" s="3" t="s">
        <v>34</v>
      </c>
      <c r="F4481" s="3">
        <v>6471.08</v>
      </c>
      <c r="G4481" s="3">
        <v>970.66</v>
      </c>
      <c r="H4481" s="3">
        <v>5500.42</v>
      </c>
      <c r="I4481" s="3" t="s">
        <v>29</v>
      </c>
      <c r="J4481" s="5">
        <v>1.1764701604604739</v>
      </c>
      <c r="K4481" t="str">
        <f>_xlfn.XLOOKUP(D4481, dim_channels!A:A, dim_channels!C:C, "Not Found")</f>
        <v>OTA</v>
      </c>
      <c r="L4481" t="str">
        <f>_xlfn.XLOOKUP(D4481, dim_channels!A:A, dim_channels!B:B, "Not Found")</f>
        <v>Booking.com</v>
      </c>
    </row>
    <row r="4482" spans="1:12" x14ac:dyDescent="0.2">
      <c r="A4482" s="2" t="s">
        <v>4918</v>
      </c>
      <c r="B4482" s="2" t="s">
        <v>958</v>
      </c>
      <c r="C4482" s="2" t="s">
        <v>100</v>
      </c>
      <c r="D4482" s="2" t="s">
        <v>27</v>
      </c>
      <c r="E4482" s="2" t="s">
        <v>60</v>
      </c>
      <c r="F4482" s="2">
        <v>10353.299999999999</v>
      </c>
      <c r="G4482" s="2">
        <v>0</v>
      </c>
      <c r="H4482" s="2">
        <v>10353.299999999999</v>
      </c>
      <c r="I4482" s="2" t="s">
        <v>29</v>
      </c>
      <c r="J4482" s="4">
        <v>1</v>
      </c>
      <c r="K4482" t="str">
        <f>_xlfn.XLOOKUP(D4482, dim_channels!A:A, dim_channels!C:C, "Not Found")</f>
        <v>OTA</v>
      </c>
      <c r="L4482" t="str">
        <f>_xlfn.XLOOKUP(D4482, dim_channels!A:A, dim_channels!B:B, "Not Found")</f>
        <v>Expedia</v>
      </c>
    </row>
    <row r="4483" spans="1:12" x14ac:dyDescent="0.2">
      <c r="A4483" s="3" t="s">
        <v>4919</v>
      </c>
      <c r="B4483" s="3" t="s">
        <v>73</v>
      </c>
      <c r="C4483" s="3" t="s">
        <v>87</v>
      </c>
      <c r="D4483" s="3" t="s">
        <v>64</v>
      </c>
      <c r="E4483" s="3" t="s">
        <v>34</v>
      </c>
      <c r="F4483" s="3">
        <v>12819.65</v>
      </c>
      <c r="G4483" s="3">
        <v>0</v>
      </c>
      <c r="H4483" s="3">
        <v>12819.65</v>
      </c>
      <c r="I4483" s="3" t="s">
        <v>29</v>
      </c>
      <c r="J4483" s="5">
        <v>1</v>
      </c>
      <c r="K4483" t="str">
        <f>_xlfn.XLOOKUP(D4483, dim_channels!A:A, dim_channels!C:C, "Not Found")</f>
        <v>Direct</v>
      </c>
      <c r="L4483" t="str">
        <f>_xlfn.XLOOKUP(D4483, dim_channels!A:A, dim_channels!B:B, "Not Found")</f>
        <v>Direct Website</v>
      </c>
    </row>
    <row r="4484" spans="1:12" x14ac:dyDescent="0.2">
      <c r="A4484" s="2" t="s">
        <v>4920</v>
      </c>
      <c r="B4484" s="2" t="s">
        <v>59</v>
      </c>
      <c r="C4484" s="2" t="s">
        <v>120</v>
      </c>
      <c r="D4484" s="2" t="s">
        <v>33</v>
      </c>
      <c r="E4484" s="2" t="s">
        <v>28</v>
      </c>
      <c r="F4484" s="2">
        <v>20611.7</v>
      </c>
      <c r="G4484" s="2">
        <v>3091.76</v>
      </c>
      <c r="H4484" s="2">
        <v>17519.939999999999</v>
      </c>
      <c r="I4484" s="2" t="s">
        <v>41</v>
      </c>
      <c r="J4484" s="4">
        <v>1.1764709239871829</v>
      </c>
      <c r="K4484" t="str">
        <f>_xlfn.XLOOKUP(D4484, dim_channels!A:A, dim_channels!C:C, "Not Found")</f>
        <v>OTA</v>
      </c>
      <c r="L4484" t="str">
        <f>_xlfn.XLOOKUP(D4484, dim_channels!A:A, dim_channels!B:B, "Not Found")</f>
        <v>Booking.com</v>
      </c>
    </row>
    <row r="4485" spans="1:12" x14ac:dyDescent="0.2">
      <c r="A4485" s="3" t="s">
        <v>4921</v>
      </c>
      <c r="B4485" s="3" t="s">
        <v>292</v>
      </c>
      <c r="C4485" s="3" t="s">
        <v>97</v>
      </c>
      <c r="D4485" s="3" t="s">
        <v>27</v>
      </c>
      <c r="E4485" s="3" t="s">
        <v>28</v>
      </c>
      <c r="F4485" s="3">
        <v>8594.2999999999993</v>
      </c>
      <c r="G4485" s="3">
        <v>1546.97</v>
      </c>
      <c r="H4485" s="3">
        <v>7047.33</v>
      </c>
      <c r="I4485" s="3" t="s">
        <v>29</v>
      </c>
      <c r="J4485" s="5">
        <v>1.2195115029379919</v>
      </c>
      <c r="K4485" t="str">
        <f>_xlfn.XLOOKUP(D4485, dim_channels!A:A, dim_channels!C:C, "Not Found")</f>
        <v>OTA</v>
      </c>
      <c r="L4485" t="str">
        <f>_xlfn.XLOOKUP(D4485, dim_channels!A:A, dim_channels!B:B, "Not Found")</f>
        <v>Expedia</v>
      </c>
    </row>
    <row r="4486" spans="1:12" x14ac:dyDescent="0.2">
      <c r="A4486" s="2" t="s">
        <v>4922</v>
      </c>
      <c r="B4486" s="2" t="s">
        <v>409</v>
      </c>
      <c r="C4486" s="2" t="s">
        <v>626</v>
      </c>
      <c r="D4486" s="2" t="s">
        <v>33</v>
      </c>
      <c r="E4486" s="2" t="s">
        <v>28</v>
      </c>
      <c r="F4486" s="2">
        <v>5715.04</v>
      </c>
      <c r="G4486" s="2">
        <v>857.26</v>
      </c>
      <c r="H4486" s="2">
        <v>4857.78</v>
      </c>
      <c r="I4486" s="2" t="s">
        <v>41</v>
      </c>
      <c r="J4486" s="4">
        <v>1.1764715569663511</v>
      </c>
      <c r="K4486" t="str">
        <f>_xlfn.XLOOKUP(D4486, dim_channels!A:A, dim_channels!C:C, "Not Found")</f>
        <v>OTA</v>
      </c>
      <c r="L4486" t="str">
        <f>_xlfn.XLOOKUP(D4486, dim_channels!A:A, dim_channels!B:B, "Not Found")</f>
        <v>Booking.com</v>
      </c>
    </row>
    <row r="4487" spans="1:12" x14ac:dyDescent="0.2">
      <c r="A4487" s="3" t="s">
        <v>4923</v>
      </c>
      <c r="B4487" s="3" t="s">
        <v>130</v>
      </c>
      <c r="C4487" s="3" t="s">
        <v>799</v>
      </c>
      <c r="D4487" s="3" t="s">
        <v>64</v>
      </c>
      <c r="E4487" s="3" t="s">
        <v>34</v>
      </c>
      <c r="F4487" s="3">
        <v>7455</v>
      </c>
      <c r="G4487" s="3">
        <v>0</v>
      </c>
      <c r="H4487" s="3">
        <v>7455</v>
      </c>
      <c r="I4487" s="3" t="s">
        <v>29</v>
      </c>
      <c r="J4487" s="5">
        <v>1</v>
      </c>
      <c r="K4487" t="str">
        <f>_xlfn.XLOOKUP(D4487, dim_channels!A:A, dim_channels!C:C, "Not Found")</f>
        <v>Direct</v>
      </c>
      <c r="L4487" t="str">
        <f>_xlfn.XLOOKUP(D4487, dim_channels!A:A, dim_channels!B:B, "Not Found")</f>
        <v>Direct Website</v>
      </c>
    </row>
    <row r="4488" spans="1:12" x14ac:dyDescent="0.2">
      <c r="A4488" s="2" t="s">
        <v>4924</v>
      </c>
      <c r="B4488" s="2" t="s">
        <v>359</v>
      </c>
      <c r="C4488" s="2" t="s">
        <v>346</v>
      </c>
      <c r="D4488" s="2" t="s">
        <v>52</v>
      </c>
      <c r="E4488" s="2" t="s">
        <v>34</v>
      </c>
      <c r="F4488" s="2">
        <v>13288.24</v>
      </c>
      <c r="G4488" s="2">
        <v>1594.59</v>
      </c>
      <c r="H4488" s="2">
        <v>11693.65</v>
      </c>
      <c r="I4488" s="2" t="s">
        <v>29</v>
      </c>
      <c r="J4488" s="4">
        <v>1.136363752977043</v>
      </c>
      <c r="K4488" t="str">
        <f>_xlfn.XLOOKUP(D4488, dim_channels!A:A, dim_channels!C:C, "Not Found")</f>
        <v>OTA</v>
      </c>
      <c r="L4488" t="str">
        <f>_xlfn.XLOOKUP(D4488, dim_channels!A:A, dim_channels!B:B, "Not Found")</f>
        <v>Agoda</v>
      </c>
    </row>
    <row r="4489" spans="1:12" x14ac:dyDescent="0.2">
      <c r="A4489" s="3" t="s">
        <v>4925</v>
      </c>
      <c r="B4489" s="3" t="s">
        <v>236</v>
      </c>
      <c r="C4489" s="3" t="s">
        <v>190</v>
      </c>
      <c r="D4489" s="3" t="s">
        <v>33</v>
      </c>
      <c r="E4489" s="3" t="s">
        <v>34</v>
      </c>
      <c r="F4489" s="3">
        <v>2716.7</v>
      </c>
      <c r="G4489" s="3">
        <v>407.5</v>
      </c>
      <c r="H4489" s="3">
        <v>2309.1999999999998</v>
      </c>
      <c r="I4489" s="3" t="s">
        <v>56</v>
      </c>
      <c r="J4489" s="5">
        <v>1.1764680408799579</v>
      </c>
      <c r="K4489" t="str">
        <f>_xlfn.XLOOKUP(D4489, dim_channels!A:A, dim_channels!C:C, "Not Found")</f>
        <v>OTA</v>
      </c>
      <c r="L4489" t="str">
        <f>_xlfn.XLOOKUP(D4489, dim_channels!A:A, dim_channels!B:B, "Not Found")</f>
        <v>Booking.com</v>
      </c>
    </row>
    <row r="4490" spans="1:12" x14ac:dyDescent="0.2">
      <c r="A4490" s="2" t="s">
        <v>4926</v>
      </c>
      <c r="B4490" s="2" t="s">
        <v>78</v>
      </c>
      <c r="C4490" s="2" t="s">
        <v>322</v>
      </c>
      <c r="D4490" s="2" t="s">
        <v>33</v>
      </c>
      <c r="E4490" s="2" t="s">
        <v>34</v>
      </c>
      <c r="F4490" s="2">
        <v>12535.59</v>
      </c>
      <c r="G4490" s="2">
        <v>1880.34</v>
      </c>
      <c r="H4490" s="2">
        <v>10655.25</v>
      </c>
      <c r="I4490" s="2" t="s">
        <v>41</v>
      </c>
      <c r="J4490" s="4">
        <v>1.176470753853734</v>
      </c>
      <c r="K4490" t="str">
        <f>_xlfn.XLOOKUP(D4490, dim_channels!A:A, dim_channels!C:C, "Not Found")</f>
        <v>OTA</v>
      </c>
      <c r="L4490" t="str">
        <f>_xlfn.XLOOKUP(D4490, dim_channels!A:A, dim_channels!B:B, "Not Found")</f>
        <v>Booking.com</v>
      </c>
    </row>
    <row r="4491" spans="1:12" x14ac:dyDescent="0.2">
      <c r="A4491" s="3" t="s">
        <v>4927</v>
      </c>
      <c r="B4491" s="3" t="s">
        <v>307</v>
      </c>
      <c r="C4491" s="3" t="s">
        <v>520</v>
      </c>
      <c r="D4491" s="3" t="s">
        <v>52</v>
      </c>
      <c r="E4491" s="3" t="s">
        <v>34</v>
      </c>
      <c r="F4491" s="3">
        <v>2521.04</v>
      </c>
      <c r="G4491" s="3">
        <v>302.52</v>
      </c>
      <c r="H4491" s="3">
        <v>2218.52</v>
      </c>
      <c r="I4491" s="3" t="s">
        <v>29</v>
      </c>
      <c r="J4491" s="5">
        <v>1.136361177722085</v>
      </c>
      <c r="K4491" t="str">
        <f>_xlfn.XLOOKUP(D4491, dim_channels!A:A, dim_channels!C:C, "Not Found")</f>
        <v>OTA</v>
      </c>
      <c r="L4491" t="str">
        <f>_xlfn.XLOOKUP(D4491, dim_channels!A:A, dim_channels!B:B, "Not Found")</f>
        <v>Agoda</v>
      </c>
    </row>
    <row r="4492" spans="1:12" x14ac:dyDescent="0.2">
      <c r="A4492" s="2" t="s">
        <v>4928</v>
      </c>
      <c r="B4492" s="2" t="s">
        <v>355</v>
      </c>
      <c r="C4492" s="2" t="s">
        <v>492</v>
      </c>
      <c r="D4492" s="2" t="s">
        <v>206</v>
      </c>
      <c r="E4492" s="2" t="s">
        <v>207</v>
      </c>
      <c r="F4492" s="2">
        <v>4420.32</v>
      </c>
      <c r="G4492" s="2">
        <v>0</v>
      </c>
      <c r="H4492" s="2">
        <v>4420.32</v>
      </c>
      <c r="I4492" s="2" t="s">
        <v>41</v>
      </c>
      <c r="J4492" s="4">
        <v>1</v>
      </c>
      <c r="K4492" t="str">
        <f>_xlfn.XLOOKUP(D4492, dim_channels!A:A, dim_channels!C:C, "Not Found")</f>
        <v>Direct</v>
      </c>
      <c r="L4492" t="str">
        <f>_xlfn.XLOOKUP(D4492, dim_channels!A:A, dim_channels!B:B, "Not Found")</f>
        <v>Walk-in</v>
      </c>
    </row>
    <row r="4493" spans="1:12" x14ac:dyDescent="0.2">
      <c r="A4493" s="3" t="s">
        <v>4929</v>
      </c>
      <c r="B4493" s="3" t="s">
        <v>958</v>
      </c>
      <c r="C4493" s="3" t="s">
        <v>630</v>
      </c>
      <c r="D4493" s="3" t="s">
        <v>27</v>
      </c>
      <c r="E4493" s="3" t="s">
        <v>28</v>
      </c>
      <c r="F4493" s="3">
        <v>12674.67</v>
      </c>
      <c r="G4493" s="3">
        <v>2281.44</v>
      </c>
      <c r="H4493" s="3">
        <v>10393.23</v>
      </c>
      <c r="I4493" s="3" t="s">
        <v>29</v>
      </c>
      <c r="J4493" s="5">
        <v>1.219512124719649</v>
      </c>
      <c r="K4493" t="str">
        <f>_xlfn.XLOOKUP(D4493, dim_channels!A:A, dim_channels!C:C, "Not Found")</f>
        <v>OTA</v>
      </c>
      <c r="L4493" t="str">
        <f>_xlfn.XLOOKUP(D4493, dim_channels!A:A, dim_channels!B:B, "Not Found")</f>
        <v>Expedia</v>
      </c>
    </row>
    <row r="4494" spans="1:12" x14ac:dyDescent="0.2">
      <c r="A4494" s="2" t="s">
        <v>4930</v>
      </c>
      <c r="B4494" s="2" t="s">
        <v>70</v>
      </c>
      <c r="C4494" s="2" t="s">
        <v>70</v>
      </c>
      <c r="D4494" s="2" t="s">
        <v>169</v>
      </c>
      <c r="E4494" s="2" t="s">
        <v>46</v>
      </c>
      <c r="F4494" s="2">
        <v>5875.72</v>
      </c>
      <c r="G4494" s="2">
        <v>1175.1400000000001</v>
      </c>
      <c r="H4494" s="2">
        <v>4700.58</v>
      </c>
      <c r="I4494" s="2" t="s">
        <v>29</v>
      </c>
      <c r="J4494" s="4">
        <v>1.2499989363014781</v>
      </c>
      <c r="K4494" t="str">
        <f>_xlfn.XLOOKUP(D4494, dim_channels!A:A, dim_channels!C:C, "Not Found")</f>
        <v>GDS</v>
      </c>
      <c r="L4494" t="str">
        <f>_xlfn.XLOOKUP(D4494, dim_channels!A:A, dim_channels!B:B, "Not Found")</f>
        <v>GDS (Amadeus)</v>
      </c>
    </row>
    <row r="4495" spans="1:12" x14ac:dyDescent="0.2">
      <c r="A4495" s="3" t="s">
        <v>4931</v>
      </c>
      <c r="B4495" s="3" t="s">
        <v>375</v>
      </c>
      <c r="C4495" s="3" t="s">
        <v>740</v>
      </c>
      <c r="D4495" s="3" t="s">
        <v>45</v>
      </c>
      <c r="E4495" s="3" t="s">
        <v>89</v>
      </c>
      <c r="F4495" s="3">
        <v>8551.32</v>
      </c>
      <c r="G4495" s="3">
        <v>0</v>
      </c>
      <c r="H4495" s="3">
        <v>8551.32</v>
      </c>
      <c r="I4495" s="3" t="s">
        <v>29</v>
      </c>
      <c r="J4495" s="5">
        <v>1</v>
      </c>
      <c r="K4495" t="str">
        <f>_xlfn.XLOOKUP(D4495, dim_channels!A:A, dim_channels!C:C, "Not Found")</f>
        <v>Corporate</v>
      </c>
      <c r="L4495" t="str">
        <f>_xlfn.XLOOKUP(D4495, dim_channels!A:A, dim_channels!B:B, "Not Found")</f>
        <v>Corporate Direct</v>
      </c>
    </row>
    <row r="4496" spans="1:12" x14ac:dyDescent="0.2">
      <c r="A4496" s="2" t="s">
        <v>4932</v>
      </c>
      <c r="B4496" s="2" t="s">
        <v>1278</v>
      </c>
      <c r="C4496" s="2" t="s">
        <v>94</v>
      </c>
      <c r="D4496" s="2" t="s">
        <v>33</v>
      </c>
      <c r="E4496" s="2" t="s">
        <v>60</v>
      </c>
      <c r="F4496" s="2">
        <v>5393.31</v>
      </c>
      <c r="G4496" s="2">
        <v>0</v>
      </c>
      <c r="H4496" s="2">
        <v>5393.31</v>
      </c>
      <c r="I4496" s="2" t="s">
        <v>56</v>
      </c>
      <c r="J4496" s="4">
        <v>1</v>
      </c>
      <c r="K4496" t="str">
        <f>_xlfn.XLOOKUP(D4496, dim_channels!A:A, dim_channels!C:C, "Not Found")</f>
        <v>OTA</v>
      </c>
      <c r="L4496" t="str">
        <f>_xlfn.XLOOKUP(D4496, dim_channels!A:A, dim_channels!B:B, "Not Found")</f>
        <v>Booking.com</v>
      </c>
    </row>
    <row r="4497" spans="1:12" x14ac:dyDescent="0.2">
      <c r="A4497" s="3" t="s">
        <v>4933</v>
      </c>
      <c r="B4497" s="3" t="s">
        <v>603</v>
      </c>
      <c r="C4497" s="3" t="s">
        <v>153</v>
      </c>
      <c r="D4497" s="3" t="s">
        <v>33</v>
      </c>
      <c r="E4497" s="3" t="s">
        <v>60</v>
      </c>
      <c r="F4497" s="3">
        <v>7424.51</v>
      </c>
      <c r="G4497" s="3">
        <v>0</v>
      </c>
      <c r="H4497" s="3">
        <v>7424.51</v>
      </c>
      <c r="I4497" s="3" t="s">
        <v>41</v>
      </c>
      <c r="J4497" s="5">
        <v>1</v>
      </c>
      <c r="K4497" t="str">
        <f>_xlfn.XLOOKUP(D4497, dim_channels!A:A, dim_channels!C:C, "Not Found")</f>
        <v>OTA</v>
      </c>
      <c r="L4497" t="str">
        <f>_xlfn.XLOOKUP(D4497, dim_channels!A:A, dim_channels!B:B, "Not Found")</f>
        <v>Booking.com</v>
      </c>
    </row>
    <row r="4498" spans="1:12" x14ac:dyDescent="0.2">
      <c r="A4498" s="2" t="s">
        <v>4934</v>
      </c>
      <c r="B4498" s="2" t="s">
        <v>573</v>
      </c>
      <c r="C4498" s="2" t="s">
        <v>295</v>
      </c>
      <c r="D4498" s="2" t="s">
        <v>169</v>
      </c>
      <c r="E4498" s="2" t="s">
        <v>34</v>
      </c>
      <c r="F4498" s="2">
        <v>3967.88</v>
      </c>
      <c r="G4498" s="2">
        <v>793.58</v>
      </c>
      <c r="H4498" s="2">
        <v>3174.3</v>
      </c>
      <c r="I4498" s="2" t="s">
        <v>29</v>
      </c>
      <c r="J4498" s="4">
        <v>1.250001575150427</v>
      </c>
      <c r="K4498" t="str">
        <f>_xlfn.XLOOKUP(D4498, dim_channels!A:A, dim_channels!C:C, "Not Found")</f>
        <v>GDS</v>
      </c>
      <c r="L4498" t="str">
        <f>_xlfn.XLOOKUP(D4498, dim_channels!A:A, dim_channels!B:B, "Not Found")</f>
        <v>GDS (Amadeus)</v>
      </c>
    </row>
    <row r="4499" spans="1:12" x14ac:dyDescent="0.2">
      <c r="A4499" s="3" t="s">
        <v>4935</v>
      </c>
      <c r="B4499" s="3" t="s">
        <v>566</v>
      </c>
      <c r="C4499" s="3" t="s">
        <v>875</v>
      </c>
      <c r="D4499" s="3" t="s">
        <v>114</v>
      </c>
      <c r="E4499" s="3" t="s">
        <v>115</v>
      </c>
      <c r="F4499" s="3">
        <v>6701.97</v>
      </c>
      <c r="G4499" s="3">
        <v>670.2</v>
      </c>
      <c r="H4499" s="3">
        <v>6031.77</v>
      </c>
      <c r="I4499" s="3" t="s">
        <v>29</v>
      </c>
      <c r="J4499" s="5">
        <v>1.1111116637404941</v>
      </c>
      <c r="K4499" t="str">
        <f>_xlfn.XLOOKUP(D4499, dim_channels!A:A, dim_channels!C:C, "Not Found")</f>
        <v>Offline</v>
      </c>
      <c r="L4499" t="str">
        <f>_xlfn.XLOOKUP(D4499, dim_channels!A:A, dim_channels!B:B, "Not Found")</f>
        <v>Travel Agency</v>
      </c>
    </row>
    <row r="4500" spans="1:12" x14ac:dyDescent="0.2">
      <c r="A4500" s="2" t="s">
        <v>4936</v>
      </c>
      <c r="B4500" s="2" t="s">
        <v>292</v>
      </c>
      <c r="C4500" s="2" t="s">
        <v>787</v>
      </c>
      <c r="D4500" s="2" t="s">
        <v>52</v>
      </c>
      <c r="E4500" s="2" t="s">
        <v>60</v>
      </c>
      <c r="F4500" s="2">
        <v>6522.8</v>
      </c>
      <c r="G4500" s="2">
        <v>0</v>
      </c>
      <c r="H4500" s="2">
        <v>6522.8</v>
      </c>
      <c r="I4500" s="2" t="s">
        <v>29</v>
      </c>
      <c r="J4500" s="4">
        <v>1</v>
      </c>
      <c r="K4500" t="str">
        <f>_xlfn.XLOOKUP(D4500, dim_channels!A:A, dim_channels!C:C, "Not Found")</f>
        <v>OTA</v>
      </c>
      <c r="L4500" t="str">
        <f>_xlfn.XLOOKUP(D4500, dim_channels!A:A, dim_channels!B:B, "Not Found")</f>
        <v>Agoda</v>
      </c>
    </row>
    <row r="4501" spans="1:12" x14ac:dyDescent="0.2">
      <c r="A4501" s="3" t="s">
        <v>4937</v>
      </c>
      <c r="B4501" s="3" t="s">
        <v>158</v>
      </c>
      <c r="C4501" s="3" t="s">
        <v>126</v>
      </c>
      <c r="D4501" s="3" t="s">
        <v>64</v>
      </c>
      <c r="E4501" s="3" t="s">
        <v>28</v>
      </c>
      <c r="F4501" s="3">
        <v>6307.46</v>
      </c>
      <c r="G4501" s="3">
        <v>0</v>
      </c>
      <c r="H4501" s="3">
        <v>6307.46</v>
      </c>
      <c r="I4501" s="3" t="s">
        <v>29</v>
      </c>
      <c r="J4501" s="5">
        <v>1</v>
      </c>
      <c r="K4501" t="str">
        <f>_xlfn.XLOOKUP(D4501, dim_channels!A:A, dim_channels!C:C, "Not Found")</f>
        <v>Direct</v>
      </c>
      <c r="L4501" t="str">
        <f>_xlfn.XLOOKUP(D4501, dim_channels!A:A, dim_channels!B:B, "Not Found")</f>
        <v>Direct Website</v>
      </c>
    </row>
    <row r="4502" spans="1:12" x14ac:dyDescent="0.2">
      <c r="A4502" s="2" t="s">
        <v>4938</v>
      </c>
      <c r="B4502" s="2" t="s">
        <v>220</v>
      </c>
      <c r="C4502" s="2" t="s">
        <v>222</v>
      </c>
      <c r="D4502" s="2" t="s">
        <v>52</v>
      </c>
      <c r="E4502" s="2" t="s">
        <v>34</v>
      </c>
      <c r="F4502" s="2">
        <v>2430.19</v>
      </c>
      <c r="G4502" s="2">
        <v>291.62</v>
      </c>
      <c r="H4502" s="2">
        <v>2138.5700000000002</v>
      </c>
      <c r="I4502" s="2" t="s">
        <v>41</v>
      </c>
      <c r="J4502" s="4">
        <v>1.1363621485385089</v>
      </c>
      <c r="K4502" t="str">
        <f>_xlfn.XLOOKUP(D4502, dim_channels!A:A, dim_channels!C:C, "Not Found")</f>
        <v>OTA</v>
      </c>
      <c r="L4502" t="str">
        <f>_xlfn.XLOOKUP(D4502, dim_channels!A:A, dim_channels!B:B, "Not Found")</f>
        <v>Agoda</v>
      </c>
    </row>
    <row r="4503" spans="1:12" x14ac:dyDescent="0.2">
      <c r="A4503" s="3" t="s">
        <v>4939</v>
      </c>
      <c r="B4503" s="3" t="s">
        <v>432</v>
      </c>
      <c r="C4503" s="3" t="s">
        <v>189</v>
      </c>
      <c r="D4503" s="3" t="s">
        <v>64</v>
      </c>
      <c r="E4503" s="3" t="s">
        <v>28</v>
      </c>
      <c r="F4503" s="3">
        <v>2786.15</v>
      </c>
      <c r="G4503" s="3">
        <v>0</v>
      </c>
      <c r="H4503" s="3">
        <v>2786.15</v>
      </c>
      <c r="I4503" s="3" t="s">
        <v>29</v>
      </c>
      <c r="J4503" s="5">
        <v>1</v>
      </c>
      <c r="K4503" t="str">
        <f>_xlfn.XLOOKUP(D4503, dim_channels!A:A, dim_channels!C:C, "Not Found")</f>
        <v>Direct</v>
      </c>
      <c r="L4503" t="str">
        <f>_xlfn.XLOOKUP(D4503, dim_channels!A:A, dim_channels!B:B, "Not Found")</f>
        <v>Direct Website</v>
      </c>
    </row>
    <row r="4504" spans="1:12" x14ac:dyDescent="0.2">
      <c r="A4504" s="2" t="s">
        <v>4940</v>
      </c>
      <c r="B4504" s="2" t="s">
        <v>247</v>
      </c>
      <c r="C4504" s="2" t="s">
        <v>388</v>
      </c>
      <c r="D4504" s="2" t="s">
        <v>27</v>
      </c>
      <c r="E4504" s="2" t="s">
        <v>34</v>
      </c>
      <c r="F4504" s="2">
        <v>6477.56</v>
      </c>
      <c r="G4504" s="2">
        <v>1165.96</v>
      </c>
      <c r="H4504" s="2">
        <v>5311.6</v>
      </c>
      <c r="I4504" s="2" t="s">
        <v>41</v>
      </c>
      <c r="J4504" s="4">
        <v>1.2195120114466449</v>
      </c>
      <c r="K4504" t="str">
        <f>_xlfn.XLOOKUP(D4504, dim_channels!A:A, dim_channels!C:C, "Not Found")</f>
        <v>OTA</v>
      </c>
      <c r="L4504" t="str">
        <f>_xlfn.XLOOKUP(D4504, dim_channels!A:A, dim_channels!B:B, "Not Found")</f>
        <v>Expedia</v>
      </c>
    </row>
    <row r="4505" spans="1:12" x14ac:dyDescent="0.2">
      <c r="A4505" s="3" t="s">
        <v>4941</v>
      </c>
      <c r="B4505" s="3" t="s">
        <v>32</v>
      </c>
      <c r="C4505" s="3" t="s">
        <v>1035</v>
      </c>
      <c r="D4505" s="3" t="s">
        <v>114</v>
      </c>
      <c r="E4505" s="3" t="s">
        <v>115</v>
      </c>
      <c r="F4505" s="3">
        <v>19028.310000000001</v>
      </c>
      <c r="G4505" s="3">
        <v>1902.83</v>
      </c>
      <c r="H4505" s="3">
        <v>17125.48</v>
      </c>
      <c r="I4505" s="3" t="s">
        <v>41</v>
      </c>
      <c r="J4505" s="5">
        <v>1.1111110462305289</v>
      </c>
      <c r="K4505" t="str">
        <f>_xlfn.XLOOKUP(D4505, dim_channels!A:A, dim_channels!C:C, "Not Found")</f>
        <v>Offline</v>
      </c>
      <c r="L4505" t="str">
        <f>_xlfn.XLOOKUP(D4505, dim_channels!A:A, dim_channels!B:B, "Not Found")</f>
        <v>Travel Agency</v>
      </c>
    </row>
    <row r="4506" spans="1:12" x14ac:dyDescent="0.2">
      <c r="A4506" s="2" t="s">
        <v>4942</v>
      </c>
      <c r="B4506" s="2" t="s">
        <v>44</v>
      </c>
      <c r="C4506" s="2" t="s">
        <v>386</v>
      </c>
      <c r="D4506" s="2" t="s">
        <v>169</v>
      </c>
      <c r="E4506" s="2" t="s">
        <v>34</v>
      </c>
      <c r="F4506" s="2">
        <v>4424.8500000000004</v>
      </c>
      <c r="G4506" s="2">
        <v>884.97</v>
      </c>
      <c r="H4506" s="2">
        <v>3539.88</v>
      </c>
      <c r="I4506" s="2" t="s">
        <v>29</v>
      </c>
      <c r="J4506" s="4">
        <v>1.25</v>
      </c>
      <c r="K4506" t="str">
        <f>_xlfn.XLOOKUP(D4506, dim_channels!A:A, dim_channels!C:C, "Not Found")</f>
        <v>GDS</v>
      </c>
      <c r="L4506" t="str">
        <f>_xlfn.XLOOKUP(D4506, dim_channels!A:A, dim_channels!B:B, "Not Found")</f>
        <v>GDS (Amadeus)</v>
      </c>
    </row>
    <row r="4507" spans="1:12" x14ac:dyDescent="0.2">
      <c r="A4507" s="3" t="s">
        <v>4943</v>
      </c>
      <c r="B4507" s="3" t="s">
        <v>501</v>
      </c>
      <c r="C4507" s="3" t="s">
        <v>156</v>
      </c>
      <c r="D4507" s="3" t="s">
        <v>52</v>
      </c>
      <c r="E4507" s="3" t="s">
        <v>60</v>
      </c>
      <c r="F4507" s="3">
        <v>2313.81</v>
      </c>
      <c r="G4507" s="3">
        <v>0</v>
      </c>
      <c r="H4507" s="3">
        <v>2313.81</v>
      </c>
      <c r="I4507" s="3" t="s">
        <v>29</v>
      </c>
      <c r="J4507" s="5">
        <v>1</v>
      </c>
      <c r="K4507" t="str">
        <f>_xlfn.XLOOKUP(D4507, dim_channels!A:A, dim_channels!C:C, "Not Found")</f>
        <v>OTA</v>
      </c>
      <c r="L4507" t="str">
        <f>_xlfn.XLOOKUP(D4507, dim_channels!A:A, dim_channels!B:B, "Not Found")</f>
        <v>Agoda</v>
      </c>
    </row>
    <row r="4508" spans="1:12" x14ac:dyDescent="0.2">
      <c r="A4508" s="2" t="s">
        <v>4944</v>
      </c>
      <c r="B4508" s="2" t="s">
        <v>222</v>
      </c>
      <c r="C4508" s="2" t="s">
        <v>564</v>
      </c>
      <c r="D4508" s="2" t="s">
        <v>33</v>
      </c>
      <c r="E4508" s="2" t="s">
        <v>60</v>
      </c>
      <c r="F4508" s="2">
        <v>13412.97</v>
      </c>
      <c r="G4508" s="2">
        <v>0</v>
      </c>
      <c r="H4508" s="2">
        <v>13412.97</v>
      </c>
      <c r="I4508" s="2" t="s">
        <v>41</v>
      </c>
      <c r="J4508" s="4">
        <v>1</v>
      </c>
      <c r="K4508" t="str">
        <f>_xlfn.XLOOKUP(D4508, dim_channels!A:A, dim_channels!C:C, "Not Found")</f>
        <v>OTA</v>
      </c>
      <c r="L4508" t="str">
        <f>_xlfn.XLOOKUP(D4508, dim_channels!A:A, dim_channels!B:B, "Not Found")</f>
        <v>Booking.com</v>
      </c>
    </row>
    <row r="4509" spans="1:12" x14ac:dyDescent="0.2">
      <c r="A4509" s="3" t="s">
        <v>4945</v>
      </c>
      <c r="B4509" s="3" t="s">
        <v>184</v>
      </c>
      <c r="C4509" s="3" t="s">
        <v>355</v>
      </c>
      <c r="D4509" s="3" t="s">
        <v>114</v>
      </c>
      <c r="E4509" s="3" t="s">
        <v>115</v>
      </c>
      <c r="F4509" s="3">
        <v>13017.77</v>
      </c>
      <c r="G4509" s="3">
        <v>1301.78</v>
      </c>
      <c r="H4509" s="3">
        <v>11715.99</v>
      </c>
      <c r="I4509" s="3" t="s">
        <v>41</v>
      </c>
      <c r="J4509" s="5">
        <v>1.111111395622564</v>
      </c>
      <c r="K4509" t="str">
        <f>_xlfn.XLOOKUP(D4509, dim_channels!A:A, dim_channels!C:C, "Not Found")</f>
        <v>Offline</v>
      </c>
      <c r="L4509" t="str">
        <f>_xlfn.XLOOKUP(D4509, dim_channels!A:A, dim_channels!B:B, "Not Found")</f>
        <v>Travel Agency</v>
      </c>
    </row>
    <row r="4510" spans="1:12" x14ac:dyDescent="0.2">
      <c r="A4510" s="2" t="s">
        <v>4946</v>
      </c>
      <c r="B4510" s="2" t="s">
        <v>1234</v>
      </c>
      <c r="C4510" s="2" t="s">
        <v>400</v>
      </c>
      <c r="D4510" s="2" t="s">
        <v>45</v>
      </c>
      <c r="E4510" s="2" t="s">
        <v>46</v>
      </c>
      <c r="F4510" s="2">
        <v>5292.12</v>
      </c>
      <c r="G4510" s="2">
        <v>264.61</v>
      </c>
      <c r="H4510" s="2">
        <v>5027.51</v>
      </c>
      <c r="I4510" s="2" t="s">
        <v>29</v>
      </c>
      <c r="J4510" s="4">
        <v>1.0526324164447209</v>
      </c>
      <c r="K4510" t="str">
        <f>_xlfn.XLOOKUP(D4510, dim_channels!A:A, dim_channels!C:C, "Not Found")</f>
        <v>Corporate</v>
      </c>
      <c r="L4510" t="str">
        <f>_xlfn.XLOOKUP(D4510, dim_channels!A:A, dim_channels!B:B, "Not Found")</f>
        <v>Corporate Direct</v>
      </c>
    </row>
    <row r="4511" spans="1:12" x14ac:dyDescent="0.2">
      <c r="A4511" s="3" t="s">
        <v>4947</v>
      </c>
      <c r="B4511" s="3" t="s">
        <v>589</v>
      </c>
      <c r="C4511" s="3" t="s">
        <v>612</v>
      </c>
      <c r="D4511" s="3" t="s">
        <v>52</v>
      </c>
      <c r="E4511" s="3" t="s">
        <v>60</v>
      </c>
      <c r="F4511" s="3">
        <v>6890.97</v>
      </c>
      <c r="G4511" s="3">
        <v>0</v>
      </c>
      <c r="H4511" s="3">
        <v>6890.97</v>
      </c>
      <c r="I4511" s="3" t="s">
        <v>29</v>
      </c>
      <c r="J4511" s="5">
        <v>1</v>
      </c>
      <c r="K4511" t="str">
        <f>_xlfn.XLOOKUP(D4511, dim_channels!A:A, dim_channels!C:C, "Not Found")</f>
        <v>OTA</v>
      </c>
      <c r="L4511" t="str">
        <f>_xlfn.XLOOKUP(D4511, dim_channels!A:A, dim_channels!B:B, "Not Found")</f>
        <v>Agoda</v>
      </c>
    </row>
    <row r="4512" spans="1:12" x14ac:dyDescent="0.2">
      <c r="A4512" s="2" t="s">
        <v>4948</v>
      </c>
      <c r="B4512" s="2" t="s">
        <v>328</v>
      </c>
      <c r="C4512" s="2" t="s">
        <v>373</v>
      </c>
      <c r="D4512" s="2" t="s">
        <v>33</v>
      </c>
      <c r="E4512" s="2" t="s">
        <v>28</v>
      </c>
      <c r="F4512" s="2">
        <v>17862.490000000002</v>
      </c>
      <c r="G4512" s="2">
        <v>2679.37</v>
      </c>
      <c r="H4512" s="2">
        <v>15183.12</v>
      </c>
      <c r="I4512" s="2" t="s">
        <v>29</v>
      </c>
      <c r="J4512" s="4">
        <v>1.176470317036288</v>
      </c>
      <c r="K4512" t="str">
        <f>_xlfn.XLOOKUP(D4512, dim_channels!A:A, dim_channels!C:C, "Not Found")</f>
        <v>OTA</v>
      </c>
      <c r="L4512" t="str">
        <f>_xlfn.XLOOKUP(D4512, dim_channels!A:A, dim_channels!B:B, "Not Found")</f>
        <v>Booking.com</v>
      </c>
    </row>
    <row r="4513" spans="1:12" x14ac:dyDescent="0.2">
      <c r="A4513" s="3" t="s">
        <v>4949</v>
      </c>
      <c r="B4513" s="3" t="s">
        <v>94</v>
      </c>
      <c r="C4513" s="3" t="s">
        <v>79</v>
      </c>
      <c r="D4513" s="3" t="s">
        <v>52</v>
      </c>
      <c r="E4513" s="3" t="s">
        <v>60</v>
      </c>
      <c r="F4513" s="3">
        <v>4808.7299999999996</v>
      </c>
      <c r="G4513" s="3">
        <v>0</v>
      </c>
      <c r="H4513" s="3">
        <v>4808.7299999999996</v>
      </c>
      <c r="I4513" s="3" t="s">
        <v>41</v>
      </c>
      <c r="J4513" s="5">
        <v>1</v>
      </c>
      <c r="K4513" t="str">
        <f>_xlfn.XLOOKUP(D4513, dim_channels!A:A, dim_channels!C:C, "Not Found")</f>
        <v>OTA</v>
      </c>
      <c r="L4513" t="str">
        <f>_xlfn.XLOOKUP(D4513, dim_channels!A:A, dim_channels!B:B, "Not Found")</f>
        <v>Agoda</v>
      </c>
    </row>
    <row r="4514" spans="1:12" x14ac:dyDescent="0.2">
      <c r="A4514" s="2" t="s">
        <v>4950</v>
      </c>
      <c r="B4514" s="2" t="s">
        <v>274</v>
      </c>
      <c r="C4514" s="2" t="s">
        <v>353</v>
      </c>
      <c r="D4514" s="2" t="s">
        <v>52</v>
      </c>
      <c r="E4514" s="2" t="s">
        <v>60</v>
      </c>
      <c r="F4514" s="2">
        <v>13427.87</v>
      </c>
      <c r="G4514" s="2">
        <v>0</v>
      </c>
      <c r="H4514" s="2">
        <v>13427.87</v>
      </c>
      <c r="I4514" s="2" t="s">
        <v>29</v>
      </c>
      <c r="J4514" s="4">
        <v>1</v>
      </c>
      <c r="K4514" t="str">
        <f>_xlfn.XLOOKUP(D4514, dim_channels!A:A, dim_channels!C:C, "Not Found")</f>
        <v>OTA</v>
      </c>
      <c r="L4514" t="str">
        <f>_xlfn.XLOOKUP(D4514, dim_channels!A:A, dim_channels!B:B, "Not Found")</f>
        <v>Agoda</v>
      </c>
    </row>
    <row r="4515" spans="1:12" x14ac:dyDescent="0.2">
      <c r="A4515" s="3" t="s">
        <v>4951</v>
      </c>
      <c r="B4515" s="3" t="s">
        <v>1825</v>
      </c>
      <c r="C4515" s="3" t="s">
        <v>103</v>
      </c>
      <c r="D4515" s="3" t="s">
        <v>206</v>
      </c>
      <c r="E4515" s="3" t="s">
        <v>207</v>
      </c>
      <c r="F4515" s="3">
        <v>4568.38</v>
      </c>
      <c r="G4515" s="3">
        <v>0</v>
      </c>
      <c r="H4515" s="3">
        <v>4568.38</v>
      </c>
      <c r="I4515" s="3" t="s">
        <v>56</v>
      </c>
      <c r="J4515" s="5">
        <v>1</v>
      </c>
      <c r="K4515" t="str">
        <f>_xlfn.XLOOKUP(D4515, dim_channels!A:A, dim_channels!C:C, "Not Found")</f>
        <v>Direct</v>
      </c>
      <c r="L4515" t="str">
        <f>_xlfn.XLOOKUP(D4515, dim_channels!A:A, dim_channels!B:B, "Not Found")</f>
        <v>Walk-in</v>
      </c>
    </row>
    <row r="4516" spans="1:12" x14ac:dyDescent="0.2">
      <c r="A4516" s="2" t="s">
        <v>4952</v>
      </c>
      <c r="B4516" s="2" t="s">
        <v>232</v>
      </c>
      <c r="C4516" s="2" t="s">
        <v>1354</v>
      </c>
      <c r="D4516" s="2" t="s">
        <v>64</v>
      </c>
      <c r="E4516" s="2" t="s">
        <v>28</v>
      </c>
      <c r="F4516" s="2">
        <v>15905.02</v>
      </c>
      <c r="G4516" s="2">
        <v>0</v>
      </c>
      <c r="H4516" s="2">
        <v>15905.02</v>
      </c>
      <c r="I4516" s="2" t="s">
        <v>56</v>
      </c>
      <c r="J4516" s="4">
        <v>1</v>
      </c>
      <c r="K4516" t="str">
        <f>_xlfn.XLOOKUP(D4516, dim_channels!A:A, dim_channels!C:C, "Not Found")</f>
        <v>Direct</v>
      </c>
      <c r="L4516" t="str">
        <f>_xlfn.XLOOKUP(D4516, dim_channels!A:A, dim_channels!B:B, "Not Found")</f>
        <v>Direct Website</v>
      </c>
    </row>
    <row r="4517" spans="1:12" x14ac:dyDescent="0.2">
      <c r="A4517" s="3" t="s">
        <v>4953</v>
      </c>
      <c r="B4517" s="3" t="s">
        <v>44</v>
      </c>
      <c r="C4517" s="3" t="s">
        <v>422</v>
      </c>
      <c r="D4517" s="3" t="s">
        <v>114</v>
      </c>
      <c r="E4517" s="3" t="s">
        <v>46</v>
      </c>
      <c r="F4517" s="3">
        <v>7593.43</v>
      </c>
      <c r="G4517" s="3">
        <v>759.34</v>
      </c>
      <c r="H4517" s="3">
        <v>6834.09</v>
      </c>
      <c r="I4517" s="3" t="s">
        <v>56</v>
      </c>
      <c r="J4517" s="5">
        <v>1.111110623360243</v>
      </c>
      <c r="K4517" t="str">
        <f>_xlfn.XLOOKUP(D4517, dim_channels!A:A, dim_channels!C:C, "Not Found")</f>
        <v>Offline</v>
      </c>
      <c r="L4517" t="str">
        <f>_xlfn.XLOOKUP(D4517, dim_channels!A:A, dim_channels!B:B, "Not Found")</f>
        <v>Travel Agency</v>
      </c>
    </row>
    <row r="4518" spans="1:12" x14ac:dyDescent="0.2">
      <c r="A4518" s="2" t="s">
        <v>4954</v>
      </c>
      <c r="B4518" s="2" t="s">
        <v>1101</v>
      </c>
      <c r="C4518" s="2" t="s">
        <v>789</v>
      </c>
      <c r="D4518" s="2" t="s">
        <v>52</v>
      </c>
      <c r="E4518" s="2" t="s">
        <v>60</v>
      </c>
      <c r="F4518" s="2">
        <v>21496.799999999999</v>
      </c>
      <c r="G4518" s="2">
        <v>0</v>
      </c>
      <c r="H4518" s="2">
        <v>21496.799999999999</v>
      </c>
      <c r="I4518" s="2" t="s">
        <v>29</v>
      </c>
      <c r="J4518" s="4">
        <v>1</v>
      </c>
      <c r="K4518" t="str">
        <f>_xlfn.XLOOKUP(D4518, dim_channels!A:A, dim_channels!C:C, "Not Found")</f>
        <v>OTA</v>
      </c>
      <c r="L4518" t="str">
        <f>_xlfn.XLOOKUP(D4518, dim_channels!A:A, dim_channels!B:B, "Not Found")</f>
        <v>Agoda</v>
      </c>
    </row>
    <row r="4519" spans="1:12" x14ac:dyDescent="0.2">
      <c r="A4519" s="3" t="s">
        <v>4955</v>
      </c>
      <c r="B4519" s="3" t="s">
        <v>449</v>
      </c>
      <c r="C4519" s="3" t="s">
        <v>839</v>
      </c>
      <c r="D4519" s="3" t="s">
        <v>45</v>
      </c>
      <c r="E4519" s="3" t="s">
        <v>46</v>
      </c>
      <c r="F4519" s="3">
        <v>5216.32</v>
      </c>
      <c r="G4519" s="3">
        <v>260.82</v>
      </c>
      <c r="H4519" s="3">
        <v>4955.5</v>
      </c>
      <c r="I4519" s="3" t="s">
        <v>29</v>
      </c>
      <c r="J4519" s="5">
        <v>1.05263242861467</v>
      </c>
      <c r="K4519" t="str">
        <f>_xlfn.XLOOKUP(D4519, dim_channels!A:A, dim_channels!C:C, "Not Found")</f>
        <v>Corporate</v>
      </c>
      <c r="L4519" t="str">
        <f>_xlfn.XLOOKUP(D4519, dim_channels!A:A, dim_channels!B:B, "Not Found")</f>
        <v>Corporate Direct</v>
      </c>
    </row>
    <row r="4520" spans="1:12" x14ac:dyDescent="0.2">
      <c r="A4520" s="2" t="s">
        <v>4956</v>
      </c>
      <c r="B4520" s="2" t="s">
        <v>558</v>
      </c>
      <c r="C4520" s="2" t="s">
        <v>566</v>
      </c>
      <c r="D4520" s="2" t="s">
        <v>27</v>
      </c>
      <c r="E4520" s="2" t="s">
        <v>34</v>
      </c>
      <c r="F4520" s="2">
        <v>3412.91</v>
      </c>
      <c r="G4520" s="2">
        <v>614.32000000000005</v>
      </c>
      <c r="H4520" s="2">
        <v>2798.59</v>
      </c>
      <c r="I4520" s="2" t="s">
        <v>41</v>
      </c>
      <c r="J4520" s="4">
        <v>1.219510539235829</v>
      </c>
      <c r="K4520" t="str">
        <f>_xlfn.XLOOKUP(D4520, dim_channels!A:A, dim_channels!C:C, "Not Found")</f>
        <v>OTA</v>
      </c>
      <c r="L4520" t="str">
        <f>_xlfn.XLOOKUP(D4520, dim_channels!A:A, dim_channels!B:B, "Not Found")</f>
        <v>Expedia</v>
      </c>
    </row>
    <row r="4521" spans="1:12" x14ac:dyDescent="0.2">
      <c r="A4521" s="3" t="s">
        <v>4957</v>
      </c>
      <c r="B4521" s="3" t="s">
        <v>251</v>
      </c>
      <c r="C4521" s="3" t="s">
        <v>475</v>
      </c>
      <c r="D4521" s="3" t="s">
        <v>114</v>
      </c>
      <c r="E4521" s="3" t="s">
        <v>46</v>
      </c>
      <c r="F4521" s="3">
        <v>20141.97</v>
      </c>
      <c r="G4521" s="3">
        <v>2014.2</v>
      </c>
      <c r="H4521" s="3">
        <v>18127.77</v>
      </c>
      <c r="I4521" s="3" t="s">
        <v>29</v>
      </c>
      <c r="J4521" s="5">
        <v>1.1111112949910551</v>
      </c>
      <c r="K4521" t="str">
        <f>_xlfn.XLOOKUP(D4521, dim_channels!A:A, dim_channels!C:C, "Not Found")</f>
        <v>Offline</v>
      </c>
      <c r="L4521" t="str">
        <f>_xlfn.XLOOKUP(D4521, dim_channels!A:A, dim_channels!B:B, "Not Found")</f>
        <v>Travel Agency</v>
      </c>
    </row>
    <row r="4522" spans="1:12" x14ac:dyDescent="0.2">
      <c r="A4522" s="2" t="s">
        <v>4958</v>
      </c>
      <c r="B4522" s="2" t="s">
        <v>37</v>
      </c>
      <c r="C4522" s="2" t="s">
        <v>291</v>
      </c>
      <c r="D4522" s="2" t="s">
        <v>114</v>
      </c>
      <c r="E4522" s="2" t="s">
        <v>46</v>
      </c>
      <c r="F4522" s="2">
        <v>13846.65</v>
      </c>
      <c r="G4522" s="2">
        <v>1384.66</v>
      </c>
      <c r="H4522" s="2">
        <v>12461.99</v>
      </c>
      <c r="I4522" s="2" t="s">
        <v>29</v>
      </c>
      <c r="J4522" s="4">
        <v>1.111110665311078</v>
      </c>
      <c r="K4522" t="str">
        <f>_xlfn.XLOOKUP(D4522, dim_channels!A:A, dim_channels!C:C, "Not Found")</f>
        <v>Offline</v>
      </c>
      <c r="L4522" t="str">
        <f>_xlfn.XLOOKUP(D4522, dim_channels!A:A, dim_channels!B:B, "Not Found")</f>
        <v>Travel Agency</v>
      </c>
    </row>
    <row r="4523" spans="1:12" x14ac:dyDescent="0.2">
      <c r="A4523" s="3" t="s">
        <v>4959</v>
      </c>
      <c r="B4523" s="3" t="s">
        <v>92</v>
      </c>
      <c r="C4523" s="3" t="s">
        <v>405</v>
      </c>
      <c r="D4523" s="3" t="s">
        <v>206</v>
      </c>
      <c r="E4523" s="3" t="s">
        <v>207</v>
      </c>
      <c r="F4523" s="3">
        <v>9109.19</v>
      </c>
      <c r="G4523" s="3">
        <v>0</v>
      </c>
      <c r="H4523" s="3">
        <v>9109.19</v>
      </c>
      <c r="I4523" s="3" t="s">
        <v>29</v>
      </c>
      <c r="J4523" s="5">
        <v>1</v>
      </c>
      <c r="K4523" t="str">
        <f>_xlfn.XLOOKUP(D4523, dim_channels!A:A, dim_channels!C:C, "Not Found")</f>
        <v>Direct</v>
      </c>
      <c r="L4523" t="str">
        <f>_xlfn.XLOOKUP(D4523, dim_channels!A:A, dim_channels!B:B, "Not Found")</f>
        <v>Walk-in</v>
      </c>
    </row>
    <row r="4524" spans="1:12" x14ac:dyDescent="0.2">
      <c r="A4524" s="2" t="s">
        <v>4960</v>
      </c>
      <c r="B4524" s="2" t="s">
        <v>560</v>
      </c>
      <c r="C4524" s="2" t="s">
        <v>302</v>
      </c>
      <c r="D4524" s="2" t="s">
        <v>33</v>
      </c>
      <c r="E4524" s="2" t="s">
        <v>28</v>
      </c>
      <c r="F4524" s="2">
        <v>14082.71</v>
      </c>
      <c r="G4524" s="2">
        <v>2112.41</v>
      </c>
      <c r="H4524" s="2">
        <v>11970.3</v>
      </c>
      <c r="I4524" s="2" t="s">
        <v>29</v>
      </c>
      <c r="J4524" s="4">
        <v>1.1764709322239211</v>
      </c>
      <c r="K4524" t="str">
        <f>_xlfn.XLOOKUP(D4524, dim_channels!A:A, dim_channels!C:C, "Not Found")</f>
        <v>OTA</v>
      </c>
      <c r="L4524" t="str">
        <f>_xlfn.XLOOKUP(D4524, dim_channels!A:A, dim_channels!B:B, "Not Found")</f>
        <v>Booking.com</v>
      </c>
    </row>
    <row r="4525" spans="1:12" x14ac:dyDescent="0.2">
      <c r="A4525" s="3" t="s">
        <v>4961</v>
      </c>
      <c r="B4525" s="3" t="s">
        <v>642</v>
      </c>
      <c r="C4525" s="3" t="s">
        <v>249</v>
      </c>
      <c r="D4525" s="3" t="s">
        <v>64</v>
      </c>
      <c r="E4525" s="3" t="s">
        <v>28</v>
      </c>
      <c r="F4525" s="3">
        <v>8805.11</v>
      </c>
      <c r="G4525" s="3">
        <v>0</v>
      </c>
      <c r="H4525" s="3">
        <v>8805.11</v>
      </c>
      <c r="I4525" s="3" t="s">
        <v>29</v>
      </c>
      <c r="J4525" s="5">
        <v>1</v>
      </c>
      <c r="K4525" t="str">
        <f>_xlfn.XLOOKUP(D4525, dim_channels!A:A, dim_channels!C:C, "Not Found")</f>
        <v>Direct</v>
      </c>
      <c r="L4525" t="str">
        <f>_xlfn.XLOOKUP(D4525, dim_channels!A:A, dim_channels!B:B, "Not Found")</f>
        <v>Direct Website</v>
      </c>
    </row>
    <row r="4526" spans="1:12" x14ac:dyDescent="0.2">
      <c r="A4526" s="2" t="s">
        <v>4962</v>
      </c>
      <c r="B4526" s="2" t="s">
        <v>238</v>
      </c>
      <c r="C4526" s="2" t="s">
        <v>217</v>
      </c>
      <c r="D4526" s="2" t="s">
        <v>33</v>
      </c>
      <c r="E4526" s="2" t="s">
        <v>34</v>
      </c>
      <c r="F4526" s="2">
        <v>10014.84</v>
      </c>
      <c r="G4526" s="2">
        <v>1502.23</v>
      </c>
      <c r="H4526" s="2">
        <v>8512.61</v>
      </c>
      <c r="I4526" s="2" t="s">
        <v>29</v>
      </c>
      <c r="J4526" s="4">
        <v>1.176471141048397</v>
      </c>
      <c r="K4526" t="str">
        <f>_xlfn.XLOOKUP(D4526, dim_channels!A:A, dim_channels!C:C, "Not Found")</f>
        <v>OTA</v>
      </c>
      <c r="L4526" t="str">
        <f>_xlfn.XLOOKUP(D4526, dim_channels!A:A, dim_channels!B:B, "Not Found")</f>
        <v>Booking.com</v>
      </c>
    </row>
    <row r="4527" spans="1:12" x14ac:dyDescent="0.2">
      <c r="A4527" s="3" t="s">
        <v>4963</v>
      </c>
      <c r="B4527" s="3" t="s">
        <v>409</v>
      </c>
      <c r="C4527" s="3" t="s">
        <v>360</v>
      </c>
      <c r="D4527" s="3" t="s">
        <v>52</v>
      </c>
      <c r="E4527" s="3" t="s">
        <v>60</v>
      </c>
      <c r="F4527" s="3">
        <v>7246.62</v>
      </c>
      <c r="G4527" s="3">
        <v>0</v>
      </c>
      <c r="H4527" s="3">
        <v>7246.62</v>
      </c>
      <c r="I4527" s="3" t="s">
        <v>29</v>
      </c>
      <c r="J4527" s="5">
        <v>1</v>
      </c>
      <c r="K4527" t="str">
        <f>_xlfn.XLOOKUP(D4527, dim_channels!A:A, dim_channels!C:C, "Not Found")</f>
        <v>OTA</v>
      </c>
      <c r="L4527" t="str">
        <f>_xlfn.XLOOKUP(D4527, dim_channels!A:A, dim_channels!B:B, "Not Found")</f>
        <v>Agoda</v>
      </c>
    </row>
    <row r="4528" spans="1:12" x14ac:dyDescent="0.2">
      <c r="A4528" s="2" t="s">
        <v>4964</v>
      </c>
      <c r="B4528" s="2" t="s">
        <v>527</v>
      </c>
      <c r="C4528" s="2" t="s">
        <v>353</v>
      </c>
      <c r="D4528" s="2" t="s">
        <v>169</v>
      </c>
      <c r="E4528" s="2" t="s">
        <v>46</v>
      </c>
      <c r="F4528" s="2">
        <v>12550.92</v>
      </c>
      <c r="G4528" s="2">
        <v>2510.1799999999998</v>
      </c>
      <c r="H4528" s="2">
        <v>10040.74</v>
      </c>
      <c r="I4528" s="2" t="s">
        <v>29</v>
      </c>
      <c r="J4528" s="4">
        <v>1.2499995020287351</v>
      </c>
      <c r="K4528" t="str">
        <f>_xlfn.XLOOKUP(D4528, dim_channels!A:A, dim_channels!C:C, "Not Found")</f>
        <v>GDS</v>
      </c>
      <c r="L4528" t="str">
        <f>_xlfn.XLOOKUP(D4528, dim_channels!A:A, dim_channels!B:B, "Not Found")</f>
        <v>GDS (Amadeus)</v>
      </c>
    </row>
    <row r="4529" spans="1:12" x14ac:dyDescent="0.2">
      <c r="A4529" s="3" t="s">
        <v>4965</v>
      </c>
      <c r="B4529" s="3" t="s">
        <v>70</v>
      </c>
      <c r="C4529" s="3" t="s">
        <v>773</v>
      </c>
      <c r="D4529" s="3" t="s">
        <v>27</v>
      </c>
      <c r="E4529" s="3" t="s">
        <v>60</v>
      </c>
      <c r="F4529" s="3">
        <v>10914.66</v>
      </c>
      <c r="G4529" s="3">
        <v>0</v>
      </c>
      <c r="H4529" s="3">
        <v>10914.66</v>
      </c>
      <c r="I4529" s="3" t="s">
        <v>56</v>
      </c>
      <c r="J4529" s="5">
        <v>1</v>
      </c>
      <c r="K4529" t="str">
        <f>_xlfn.XLOOKUP(D4529, dim_channels!A:A, dim_channels!C:C, "Not Found")</f>
        <v>OTA</v>
      </c>
      <c r="L4529" t="str">
        <f>_xlfn.XLOOKUP(D4529, dim_channels!A:A, dim_channels!B:B, "Not Found")</f>
        <v>Expedia</v>
      </c>
    </row>
    <row r="4530" spans="1:12" x14ac:dyDescent="0.2">
      <c r="A4530" s="2" t="s">
        <v>4966</v>
      </c>
      <c r="B4530" s="2" t="s">
        <v>106</v>
      </c>
      <c r="C4530" s="2" t="s">
        <v>322</v>
      </c>
      <c r="D4530" s="2" t="s">
        <v>64</v>
      </c>
      <c r="E4530" s="2" t="s">
        <v>34</v>
      </c>
      <c r="F4530" s="2">
        <v>22137.67</v>
      </c>
      <c r="G4530" s="2">
        <v>0</v>
      </c>
      <c r="H4530" s="2">
        <v>22137.67</v>
      </c>
      <c r="I4530" s="2" t="s">
        <v>56</v>
      </c>
      <c r="J4530" s="4">
        <v>1</v>
      </c>
      <c r="K4530" t="str">
        <f>_xlfn.XLOOKUP(D4530, dim_channels!A:A, dim_channels!C:C, "Not Found")</f>
        <v>Direct</v>
      </c>
      <c r="L4530" t="str">
        <f>_xlfn.XLOOKUP(D4530, dim_channels!A:A, dim_channels!B:B, "Not Found")</f>
        <v>Direct Website</v>
      </c>
    </row>
    <row r="4531" spans="1:12" x14ac:dyDescent="0.2">
      <c r="A4531" s="3" t="s">
        <v>4967</v>
      </c>
      <c r="B4531" s="3" t="s">
        <v>420</v>
      </c>
      <c r="C4531" s="3" t="s">
        <v>722</v>
      </c>
      <c r="D4531" s="3" t="s">
        <v>52</v>
      </c>
      <c r="E4531" s="3" t="s">
        <v>60</v>
      </c>
      <c r="F4531" s="3">
        <v>2074.7800000000002</v>
      </c>
      <c r="G4531" s="3">
        <v>0</v>
      </c>
      <c r="H4531" s="3">
        <v>2074.7800000000002</v>
      </c>
      <c r="I4531" s="3" t="s">
        <v>29</v>
      </c>
      <c r="J4531" s="5">
        <v>1</v>
      </c>
      <c r="K4531" t="str">
        <f>_xlfn.XLOOKUP(D4531, dim_channels!A:A, dim_channels!C:C, "Not Found")</f>
        <v>OTA</v>
      </c>
      <c r="L4531" t="str">
        <f>_xlfn.XLOOKUP(D4531, dim_channels!A:A, dim_channels!B:B, "Not Found")</f>
        <v>Agoda</v>
      </c>
    </row>
    <row r="4532" spans="1:12" x14ac:dyDescent="0.2">
      <c r="A4532" s="2" t="s">
        <v>4968</v>
      </c>
      <c r="B4532" s="2" t="s">
        <v>846</v>
      </c>
      <c r="C4532" s="2" t="s">
        <v>238</v>
      </c>
      <c r="D4532" s="2" t="s">
        <v>64</v>
      </c>
      <c r="E4532" s="2" t="s">
        <v>34</v>
      </c>
      <c r="F4532" s="2">
        <v>4816.75</v>
      </c>
      <c r="G4532" s="2">
        <v>0</v>
      </c>
      <c r="H4532" s="2">
        <v>4816.75</v>
      </c>
      <c r="I4532" s="2" t="s">
        <v>29</v>
      </c>
      <c r="J4532" s="4">
        <v>1</v>
      </c>
      <c r="K4532" t="str">
        <f>_xlfn.XLOOKUP(D4532, dim_channels!A:A, dim_channels!C:C, "Not Found")</f>
        <v>Direct</v>
      </c>
      <c r="L4532" t="str">
        <f>_xlfn.XLOOKUP(D4532, dim_channels!A:A, dim_channels!B:B, "Not Found")</f>
        <v>Direct Website</v>
      </c>
    </row>
    <row r="4533" spans="1:12" x14ac:dyDescent="0.2">
      <c r="A4533" s="3" t="s">
        <v>4969</v>
      </c>
      <c r="B4533" s="3" t="s">
        <v>212</v>
      </c>
      <c r="C4533" s="3" t="s">
        <v>328</v>
      </c>
      <c r="D4533" s="3" t="s">
        <v>33</v>
      </c>
      <c r="E4533" s="3" t="s">
        <v>28</v>
      </c>
      <c r="F4533" s="3">
        <v>5062.28</v>
      </c>
      <c r="G4533" s="3">
        <v>759.34</v>
      </c>
      <c r="H4533" s="3">
        <v>4302.9399999999996</v>
      </c>
      <c r="I4533" s="3" t="s">
        <v>29</v>
      </c>
      <c r="J4533" s="5">
        <v>1.1764700414135449</v>
      </c>
      <c r="K4533" t="str">
        <f>_xlfn.XLOOKUP(D4533, dim_channels!A:A, dim_channels!C:C, "Not Found")</f>
        <v>OTA</v>
      </c>
      <c r="L4533" t="str">
        <f>_xlfn.XLOOKUP(D4533, dim_channels!A:A, dim_channels!B:B, "Not Found")</f>
        <v>Booking.com</v>
      </c>
    </row>
    <row r="4534" spans="1:12" x14ac:dyDescent="0.2">
      <c r="A4534" s="2" t="s">
        <v>4970</v>
      </c>
      <c r="B4534" s="2" t="s">
        <v>94</v>
      </c>
      <c r="C4534" s="2" t="s">
        <v>435</v>
      </c>
      <c r="D4534" s="2" t="s">
        <v>27</v>
      </c>
      <c r="E4534" s="2" t="s">
        <v>60</v>
      </c>
      <c r="F4534" s="2">
        <v>2602.5100000000002</v>
      </c>
      <c r="G4534" s="2">
        <v>0</v>
      </c>
      <c r="H4534" s="2">
        <v>2602.5100000000002</v>
      </c>
      <c r="I4534" s="2" t="s">
        <v>41</v>
      </c>
      <c r="J4534" s="4">
        <v>1</v>
      </c>
      <c r="K4534" t="str">
        <f>_xlfn.XLOOKUP(D4534, dim_channels!A:A, dim_channels!C:C, "Not Found")</f>
        <v>OTA</v>
      </c>
      <c r="L4534" t="str">
        <f>_xlfn.XLOOKUP(D4534, dim_channels!A:A, dim_channels!B:B, "Not Found")</f>
        <v>Expedia</v>
      </c>
    </row>
    <row r="4535" spans="1:12" x14ac:dyDescent="0.2">
      <c r="A4535" s="3" t="s">
        <v>4971</v>
      </c>
      <c r="B4535" s="3" t="s">
        <v>376</v>
      </c>
      <c r="C4535" s="3" t="s">
        <v>1101</v>
      </c>
      <c r="D4535" s="3" t="s">
        <v>52</v>
      </c>
      <c r="E4535" s="3" t="s">
        <v>60</v>
      </c>
      <c r="F4535" s="3">
        <v>2301.13</v>
      </c>
      <c r="G4535" s="3">
        <v>0</v>
      </c>
      <c r="H4535" s="3">
        <v>2301.13</v>
      </c>
      <c r="I4535" s="3" t="s">
        <v>29</v>
      </c>
      <c r="J4535" s="5">
        <v>1</v>
      </c>
      <c r="K4535" t="str">
        <f>_xlfn.XLOOKUP(D4535, dim_channels!A:A, dim_channels!C:C, "Not Found")</f>
        <v>OTA</v>
      </c>
      <c r="L4535" t="str">
        <f>_xlfn.XLOOKUP(D4535, dim_channels!A:A, dim_channels!B:B, "Not Found")</f>
        <v>Agoda</v>
      </c>
    </row>
    <row r="4536" spans="1:12" x14ac:dyDescent="0.2">
      <c r="A4536" s="2" t="s">
        <v>4972</v>
      </c>
      <c r="B4536" s="2" t="s">
        <v>917</v>
      </c>
      <c r="C4536" s="2" t="s">
        <v>831</v>
      </c>
      <c r="D4536" s="2" t="s">
        <v>52</v>
      </c>
      <c r="E4536" s="2" t="s">
        <v>34</v>
      </c>
      <c r="F4536" s="2">
        <v>12024.71</v>
      </c>
      <c r="G4536" s="2">
        <v>1442.97</v>
      </c>
      <c r="H4536" s="2">
        <v>10581.74</v>
      </c>
      <c r="I4536" s="2" t="s">
        <v>29</v>
      </c>
      <c r="J4536" s="4">
        <v>1.1363641518313621</v>
      </c>
      <c r="K4536" t="str">
        <f>_xlfn.XLOOKUP(D4536, dim_channels!A:A, dim_channels!C:C, "Not Found")</f>
        <v>OTA</v>
      </c>
      <c r="L4536" t="str">
        <f>_xlfn.XLOOKUP(D4536, dim_channels!A:A, dim_channels!B:B, "Not Found")</f>
        <v>Agoda</v>
      </c>
    </row>
    <row r="4537" spans="1:12" x14ac:dyDescent="0.2">
      <c r="A4537" s="3" t="s">
        <v>4973</v>
      </c>
      <c r="B4537" s="3" t="s">
        <v>789</v>
      </c>
      <c r="C4537" s="3" t="s">
        <v>468</v>
      </c>
      <c r="D4537" s="3" t="s">
        <v>52</v>
      </c>
      <c r="E4537" s="3" t="s">
        <v>60</v>
      </c>
      <c r="F4537" s="3">
        <v>5516.35</v>
      </c>
      <c r="G4537" s="3">
        <v>0</v>
      </c>
      <c r="H4537" s="3">
        <v>5516.35</v>
      </c>
      <c r="I4537" s="3" t="s">
        <v>29</v>
      </c>
      <c r="J4537" s="5">
        <v>1</v>
      </c>
      <c r="K4537" t="str">
        <f>_xlfn.XLOOKUP(D4537, dim_channels!A:A, dim_channels!C:C, "Not Found")</f>
        <v>OTA</v>
      </c>
      <c r="L4537" t="str">
        <f>_xlfn.XLOOKUP(D4537, dim_channels!A:A, dim_channels!B:B, "Not Found")</f>
        <v>Agoda</v>
      </c>
    </row>
    <row r="4538" spans="1:12" x14ac:dyDescent="0.2">
      <c r="A4538" s="2" t="s">
        <v>4974</v>
      </c>
      <c r="B4538" s="2" t="s">
        <v>94</v>
      </c>
      <c r="C4538" s="2" t="s">
        <v>353</v>
      </c>
      <c r="D4538" s="2" t="s">
        <v>45</v>
      </c>
      <c r="E4538" s="2" t="s">
        <v>46</v>
      </c>
      <c r="F4538" s="2">
        <v>5029.5200000000004</v>
      </c>
      <c r="G4538" s="2">
        <v>251.48</v>
      </c>
      <c r="H4538" s="2">
        <v>4778.04</v>
      </c>
      <c r="I4538" s="2" t="s">
        <v>56</v>
      </c>
      <c r="J4538" s="4">
        <v>1.052632460171953</v>
      </c>
      <c r="K4538" t="str">
        <f>_xlfn.XLOOKUP(D4538, dim_channels!A:A, dim_channels!C:C, "Not Found")</f>
        <v>Corporate</v>
      </c>
      <c r="L4538" t="str">
        <f>_xlfn.XLOOKUP(D4538, dim_channels!A:A, dim_channels!B:B, "Not Found")</f>
        <v>Corporate Direct</v>
      </c>
    </row>
    <row r="4539" spans="1:12" x14ac:dyDescent="0.2">
      <c r="A4539" s="3" t="s">
        <v>4975</v>
      </c>
      <c r="B4539" s="3" t="s">
        <v>664</v>
      </c>
      <c r="C4539" s="3" t="s">
        <v>384</v>
      </c>
      <c r="D4539" s="3" t="s">
        <v>52</v>
      </c>
      <c r="E4539" s="3" t="s">
        <v>60</v>
      </c>
      <c r="F4539" s="3">
        <v>12599.57</v>
      </c>
      <c r="G4539" s="3">
        <v>0</v>
      </c>
      <c r="H4539" s="3">
        <v>12599.57</v>
      </c>
      <c r="I4539" s="3" t="s">
        <v>41</v>
      </c>
      <c r="J4539" s="5">
        <v>1</v>
      </c>
      <c r="K4539" t="str">
        <f>_xlfn.XLOOKUP(D4539, dim_channels!A:A, dim_channels!C:C, "Not Found")</f>
        <v>OTA</v>
      </c>
      <c r="L4539" t="str">
        <f>_xlfn.XLOOKUP(D4539, dim_channels!A:A, dim_channels!B:B, "Not Found")</f>
        <v>Agoda</v>
      </c>
    </row>
    <row r="4540" spans="1:12" x14ac:dyDescent="0.2">
      <c r="A4540" s="2" t="s">
        <v>4976</v>
      </c>
      <c r="B4540" s="2" t="s">
        <v>334</v>
      </c>
      <c r="C4540" s="2" t="s">
        <v>335</v>
      </c>
      <c r="D4540" s="2" t="s">
        <v>33</v>
      </c>
      <c r="E4540" s="2" t="s">
        <v>60</v>
      </c>
      <c r="F4540" s="2">
        <v>5176.91</v>
      </c>
      <c r="G4540" s="2">
        <v>0</v>
      </c>
      <c r="H4540" s="2">
        <v>5176.91</v>
      </c>
      <c r="I4540" s="2" t="s">
        <v>29</v>
      </c>
      <c r="J4540" s="4">
        <v>1</v>
      </c>
      <c r="K4540" t="str">
        <f>_xlfn.XLOOKUP(D4540, dim_channels!A:A, dim_channels!C:C, "Not Found")</f>
        <v>OTA</v>
      </c>
      <c r="L4540" t="str">
        <f>_xlfn.XLOOKUP(D4540, dim_channels!A:A, dim_channels!B:B, "Not Found")</f>
        <v>Booking.com</v>
      </c>
    </row>
    <row r="4541" spans="1:12" x14ac:dyDescent="0.2">
      <c r="A4541" s="3" t="s">
        <v>4977</v>
      </c>
      <c r="B4541" s="3" t="s">
        <v>1048</v>
      </c>
      <c r="C4541" s="3" t="s">
        <v>448</v>
      </c>
      <c r="D4541" s="3" t="s">
        <v>27</v>
      </c>
      <c r="E4541" s="3" t="s">
        <v>60</v>
      </c>
      <c r="F4541" s="3">
        <v>7668.8</v>
      </c>
      <c r="G4541" s="3">
        <v>0</v>
      </c>
      <c r="H4541" s="3">
        <v>7668.8</v>
      </c>
      <c r="I4541" s="3" t="s">
        <v>56</v>
      </c>
      <c r="J4541" s="5">
        <v>1</v>
      </c>
      <c r="K4541" t="str">
        <f>_xlfn.XLOOKUP(D4541, dim_channels!A:A, dim_channels!C:C, "Not Found")</f>
        <v>OTA</v>
      </c>
      <c r="L4541" t="str">
        <f>_xlfn.XLOOKUP(D4541, dim_channels!A:A, dim_channels!B:B, "Not Found")</f>
        <v>Expedia</v>
      </c>
    </row>
    <row r="4542" spans="1:12" x14ac:dyDescent="0.2">
      <c r="A4542" s="2" t="s">
        <v>4978</v>
      </c>
      <c r="B4542" s="2" t="s">
        <v>551</v>
      </c>
      <c r="C4542" s="2" t="s">
        <v>754</v>
      </c>
      <c r="D4542" s="2" t="s">
        <v>45</v>
      </c>
      <c r="E4542" s="2" t="s">
        <v>89</v>
      </c>
      <c r="F4542" s="2">
        <v>8647.08</v>
      </c>
      <c r="G4542" s="2">
        <v>0</v>
      </c>
      <c r="H4542" s="2">
        <v>8647.08</v>
      </c>
      <c r="I4542" s="2" t="s">
        <v>29</v>
      </c>
      <c r="J4542" s="4">
        <v>1</v>
      </c>
      <c r="K4542" t="str">
        <f>_xlfn.XLOOKUP(D4542, dim_channels!A:A, dim_channels!C:C, "Not Found")</f>
        <v>Corporate</v>
      </c>
      <c r="L4542" t="str">
        <f>_xlfn.XLOOKUP(D4542, dim_channels!A:A, dim_channels!B:B, "Not Found")</f>
        <v>Corporate Direct</v>
      </c>
    </row>
    <row r="4543" spans="1:12" x14ac:dyDescent="0.2">
      <c r="A4543" s="3" t="s">
        <v>4979</v>
      </c>
      <c r="B4543" s="3" t="s">
        <v>558</v>
      </c>
      <c r="C4543" s="3" t="s">
        <v>67</v>
      </c>
      <c r="D4543" s="3" t="s">
        <v>45</v>
      </c>
      <c r="E4543" s="3" t="s">
        <v>89</v>
      </c>
      <c r="F4543" s="3">
        <v>9606.42</v>
      </c>
      <c r="G4543" s="3">
        <v>0</v>
      </c>
      <c r="H4543" s="3">
        <v>9606.42</v>
      </c>
      <c r="I4543" s="3" t="s">
        <v>29</v>
      </c>
      <c r="J4543" s="5">
        <v>1</v>
      </c>
      <c r="K4543" t="str">
        <f>_xlfn.XLOOKUP(D4543, dim_channels!A:A, dim_channels!C:C, "Not Found")</f>
        <v>Corporate</v>
      </c>
      <c r="L4543" t="str">
        <f>_xlfn.XLOOKUP(D4543, dim_channels!A:A, dim_channels!B:B, "Not Found")</f>
        <v>Corporate Direct</v>
      </c>
    </row>
    <row r="4544" spans="1:12" x14ac:dyDescent="0.2">
      <c r="A4544" s="2" t="s">
        <v>4980</v>
      </c>
      <c r="B4544" s="2" t="s">
        <v>498</v>
      </c>
      <c r="C4544" s="2" t="s">
        <v>996</v>
      </c>
      <c r="D4544" s="2" t="s">
        <v>206</v>
      </c>
      <c r="E4544" s="2" t="s">
        <v>207</v>
      </c>
      <c r="F4544" s="2">
        <v>3973.09</v>
      </c>
      <c r="G4544" s="2">
        <v>0</v>
      </c>
      <c r="H4544" s="2">
        <v>3973.09</v>
      </c>
      <c r="I4544" s="2" t="s">
        <v>41</v>
      </c>
      <c r="J4544" s="4">
        <v>1</v>
      </c>
      <c r="K4544" t="str">
        <f>_xlfn.XLOOKUP(D4544, dim_channels!A:A, dim_channels!C:C, "Not Found")</f>
        <v>Direct</v>
      </c>
      <c r="L4544" t="str">
        <f>_xlfn.XLOOKUP(D4544, dim_channels!A:A, dim_channels!B:B, "Not Found")</f>
        <v>Walk-in</v>
      </c>
    </row>
    <row r="4545" spans="1:12" x14ac:dyDescent="0.2">
      <c r="A4545" s="3" t="s">
        <v>4981</v>
      </c>
      <c r="B4545" s="3" t="s">
        <v>460</v>
      </c>
      <c r="C4545" s="3" t="s">
        <v>595</v>
      </c>
      <c r="D4545" s="3" t="s">
        <v>52</v>
      </c>
      <c r="E4545" s="3" t="s">
        <v>60</v>
      </c>
      <c r="F4545" s="3">
        <v>7707.7</v>
      </c>
      <c r="G4545" s="3">
        <v>0</v>
      </c>
      <c r="H4545" s="3">
        <v>7707.7</v>
      </c>
      <c r="I4545" s="3" t="s">
        <v>29</v>
      </c>
      <c r="J4545" s="5">
        <v>1</v>
      </c>
      <c r="K4545" t="str">
        <f>_xlfn.XLOOKUP(D4545, dim_channels!A:A, dim_channels!C:C, "Not Found")</f>
        <v>OTA</v>
      </c>
      <c r="L4545" t="str">
        <f>_xlfn.XLOOKUP(D4545, dim_channels!A:A, dim_channels!B:B, "Not Found")</f>
        <v>Agoda</v>
      </c>
    </row>
    <row r="4546" spans="1:12" x14ac:dyDescent="0.2">
      <c r="A4546" s="2" t="s">
        <v>4982</v>
      </c>
      <c r="B4546" s="2" t="s">
        <v>295</v>
      </c>
      <c r="C4546" s="2" t="s">
        <v>295</v>
      </c>
      <c r="D4546" s="2" t="s">
        <v>64</v>
      </c>
      <c r="E4546" s="2" t="s">
        <v>28</v>
      </c>
      <c r="F4546" s="2">
        <v>13699.36</v>
      </c>
      <c r="G4546" s="2">
        <v>0</v>
      </c>
      <c r="H4546" s="2">
        <v>13699.36</v>
      </c>
      <c r="I4546" s="2" t="s">
        <v>29</v>
      </c>
      <c r="J4546" s="4">
        <v>1</v>
      </c>
      <c r="K4546" t="str">
        <f>_xlfn.XLOOKUP(D4546, dim_channels!A:A, dim_channels!C:C, "Not Found")</f>
        <v>Direct</v>
      </c>
      <c r="L4546" t="str">
        <f>_xlfn.XLOOKUP(D4546, dim_channels!A:A, dim_channels!B:B, "Not Found")</f>
        <v>Direct Website</v>
      </c>
    </row>
    <row r="4547" spans="1:12" x14ac:dyDescent="0.2">
      <c r="A4547" s="3" t="s">
        <v>4983</v>
      </c>
      <c r="B4547" s="3" t="s">
        <v>590</v>
      </c>
      <c r="C4547" s="3" t="s">
        <v>437</v>
      </c>
      <c r="D4547" s="3" t="s">
        <v>33</v>
      </c>
      <c r="E4547" s="3" t="s">
        <v>28</v>
      </c>
      <c r="F4547" s="3">
        <v>6715.3</v>
      </c>
      <c r="G4547" s="3">
        <v>1007.3</v>
      </c>
      <c r="H4547" s="3">
        <v>5708</v>
      </c>
      <c r="I4547" s="3" t="s">
        <v>41</v>
      </c>
      <c r="J4547" s="5">
        <v>1.176471618780659</v>
      </c>
      <c r="K4547" t="str">
        <f>_xlfn.XLOOKUP(D4547, dim_channels!A:A, dim_channels!C:C, "Not Found")</f>
        <v>OTA</v>
      </c>
      <c r="L4547" t="str">
        <f>_xlfn.XLOOKUP(D4547, dim_channels!A:A, dim_channels!B:B, "Not Found")</f>
        <v>Booking.com</v>
      </c>
    </row>
    <row r="4548" spans="1:12" x14ac:dyDescent="0.2">
      <c r="A4548" s="2" t="s">
        <v>4984</v>
      </c>
      <c r="B4548" s="2" t="s">
        <v>190</v>
      </c>
      <c r="C4548" s="2" t="s">
        <v>644</v>
      </c>
      <c r="D4548" s="2" t="s">
        <v>206</v>
      </c>
      <c r="E4548" s="2" t="s">
        <v>207</v>
      </c>
      <c r="F4548" s="2">
        <v>3144.51</v>
      </c>
      <c r="G4548" s="2">
        <v>0</v>
      </c>
      <c r="H4548" s="2">
        <v>3144.51</v>
      </c>
      <c r="I4548" s="2" t="s">
        <v>29</v>
      </c>
      <c r="J4548" s="4">
        <v>1</v>
      </c>
      <c r="K4548" t="str">
        <f>_xlfn.XLOOKUP(D4548, dim_channels!A:A, dim_channels!C:C, "Not Found")</f>
        <v>Direct</v>
      </c>
      <c r="L4548" t="str">
        <f>_xlfn.XLOOKUP(D4548, dim_channels!A:A, dim_channels!B:B, "Not Found")</f>
        <v>Walk-in</v>
      </c>
    </row>
    <row r="4549" spans="1:12" x14ac:dyDescent="0.2">
      <c r="A4549" s="3" t="s">
        <v>4985</v>
      </c>
      <c r="B4549" s="3" t="s">
        <v>422</v>
      </c>
      <c r="C4549" s="3" t="s">
        <v>138</v>
      </c>
      <c r="D4549" s="3" t="s">
        <v>33</v>
      </c>
      <c r="E4549" s="3" t="s">
        <v>60</v>
      </c>
      <c r="F4549" s="3">
        <v>9142.25</v>
      </c>
      <c r="G4549" s="3">
        <v>0</v>
      </c>
      <c r="H4549" s="3">
        <v>9142.25</v>
      </c>
      <c r="I4549" s="3" t="s">
        <v>56</v>
      </c>
      <c r="J4549" s="5">
        <v>1</v>
      </c>
      <c r="K4549" t="str">
        <f>_xlfn.XLOOKUP(D4549, dim_channels!A:A, dim_channels!C:C, "Not Found")</f>
        <v>OTA</v>
      </c>
      <c r="L4549" t="str">
        <f>_xlfn.XLOOKUP(D4549, dim_channels!A:A, dim_channels!B:B, "Not Found")</f>
        <v>Booking.com</v>
      </c>
    </row>
    <row r="4550" spans="1:12" x14ac:dyDescent="0.2">
      <c r="A4550" s="2" t="s">
        <v>4986</v>
      </c>
      <c r="B4550" s="2" t="s">
        <v>996</v>
      </c>
      <c r="C4550" s="2" t="s">
        <v>285</v>
      </c>
      <c r="D4550" s="2" t="s">
        <v>33</v>
      </c>
      <c r="E4550" s="2" t="s">
        <v>34</v>
      </c>
      <c r="F4550" s="2">
        <v>6563.57</v>
      </c>
      <c r="G4550" s="2">
        <v>984.54</v>
      </c>
      <c r="H4550" s="2">
        <v>5579.03</v>
      </c>
      <c r="I4550" s="2" t="s">
        <v>41</v>
      </c>
      <c r="J4550" s="4">
        <v>1.176471537166855</v>
      </c>
      <c r="K4550" t="str">
        <f>_xlfn.XLOOKUP(D4550, dim_channels!A:A, dim_channels!C:C, "Not Found")</f>
        <v>OTA</v>
      </c>
      <c r="L4550" t="str">
        <f>_xlfn.XLOOKUP(D4550, dim_channels!A:A, dim_channels!B:B, "Not Found")</f>
        <v>Booking.com</v>
      </c>
    </row>
    <row r="4551" spans="1:12" x14ac:dyDescent="0.2">
      <c r="A4551" s="3" t="s">
        <v>4987</v>
      </c>
      <c r="B4551" s="3" t="s">
        <v>482</v>
      </c>
      <c r="C4551" s="3" t="s">
        <v>705</v>
      </c>
      <c r="D4551" s="3" t="s">
        <v>45</v>
      </c>
      <c r="E4551" s="3" t="s">
        <v>89</v>
      </c>
      <c r="F4551" s="3">
        <v>7423.8</v>
      </c>
      <c r="G4551" s="3">
        <v>0</v>
      </c>
      <c r="H4551" s="3">
        <v>7423.8</v>
      </c>
      <c r="I4551" s="3" t="s">
        <v>29</v>
      </c>
      <c r="J4551" s="5">
        <v>1</v>
      </c>
      <c r="K4551" t="str">
        <f>_xlfn.XLOOKUP(D4551, dim_channels!A:A, dim_channels!C:C, "Not Found")</f>
        <v>Corporate</v>
      </c>
      <c r="L4551" t="str">
        <f>_xlfn.XLOOKUP(D4551, dim_channels!A:A, dim_channels!B:B, "Not Found")</f>
        <v>Corporate Direct</v>
      </c>
    </row>
    <row r="4552" spans="1:12" x14ac:dyDescent="0.2">
      <c r="A4552" s="2" t="s">
        <v>4988</v>
      </c>
      <c r="B4552" s="2" t="s">
        <v>382</v>
      </c>
      <c r="C4552" s="2" t="s">
        <v>173</v>
      </c>
      <c r="D4552" s="2" t="s">
        <v>33</v>
      </c>
      <c r="E4552" s="2" t="s">
        <v>34</v>
      </c>
      <c r="F4552" s="2">
        <v>17765.650000000001</v>
      </c>
      <c r="G4552" s="2">
        <v>2664.85</v>
      </c>
      <c r="H4552" s="2">
        <v>15100.8</v>
      </c>
      <c r="I4552" s="2" t="s">
        <v>29</v>
      </c>
      <c r="J4552" s="4">
        <v>1.176470783004874</v>
      </c>
      <c r="K4552" t="str">
        <f>_xlfn.XLOOKUP(D4552, dim_channels!A:A, dim_channels!C:C, "Not Found")</f>
        <v>OTA</v>
      </c>
      <c r="L4552" t="str">
        <f>_xlfn.XLOOKUP(D4552, dim_channels!A:A, dim_channels!B:B, "Not Found")</f>
        <v>Booking.com</v>
      </c>
    </row>
    <row r="4553" spans="1:12" x14ac:dyDescent="0.2">
      <c r="A4553" s="3" t="s">
        <v>4989</v>
      </c>
      <c r="B4553" s="3" t="s">
        <v>578</v>
      </c>
      <c r="C4553" s="3" t="s">
        <v>129</v>
      </c>
      <c r="D4553" s="3" t="s">
        <v>64</v>
      </c>
      <c r="E4553" s="3" t="s">
        <v>115</v>
      </c>
      <c r="F4553" s="3">
        <v>9191.6</v>
      </c>
      <c r="G4553" s="3">
        <v>0</v>
      </c>
      <c r="H4553" s="3">
        <v>9191.6</v>
      </c>
      <c r="I4553" s="3" t="s">
        <v>41</v>
      </c>
      <c r="J4553" s="5">
        <v>1</v>
      </c>
      <c r="K4553" t="str">
        <f>_xlfn.XLOOKUP(D4553, dim_channels!A:A, dim_channels!C:C, "Not Found")</f>
        <v>Direct</v>
      </c>
      <c r="L4553" t="str">
        <f>_xlfn.XLOOKUP(D4553, dim_channels!A:A, dim_channels!B:B, "Not Found")</f>
        <v>Direct Website</v>
      </c>
    </row>
    <row r="4554" spans="1:12" x14ac:dyDescent="0.2">
      <c r="A4554" s="2" t="s">
        <v>4990</v>
      </c>
      <c r="B4554" s="2" t="s">
        <v>69</v>
      </c>
      <c r="C4554" s="2" t="s">
        <v>456</v>
      </c>
      <c r="D4554" s="2" t="s">
        <v>52</v>
      </c>
      <c r="E4554" s="2" t="s">
        <v>60</v>
      </c>
      <c r="F4554" s="2">
        <v>11794.38</v>
      </c>
      <c r="G4554" s="2">
        <v>0</v>
      </c>
      <c r="H4554" s="2">
        <v>11794.38</v>
      </c>
      <c r="I4554" s="2" t="s">
        <v>29</v>
      </c>
      <c r="J4554" s="4">
        <v>1</v>
      </c>
      <c r="K4554" t="str">
        <f>_xlfn.XLOOKUP(D4554, dim_channels!A:A, dim_channels!C:C, "Not Found")</f>
        <v>OTA</v>
      </c>
      <c r="L4554" t="str">
        <f>_xlfn.XLOOKUP(D4554, dim_channels!A:A, dim_channels!B:B, "Not Found")</f>
        <v>Agoda</v>
      </c>
    </row>
    <row r="4555" spans="1:12" x14ac:dyDescent="0.2">
      <c r="A4555" s="3" t="s">
        <v>4991</v>
      </c>
      <c r="B4555" s="3" t="s">
        <v>458</v>
      </c>
      <c r="C4555" s="3" t="s">
        <v>799</v>
      </c>
      <c r="D4555" s="3" t="s">
        <v>169</v>
      </c>
      <c r="E4555" s="3" t="s">
        <v>46</v>
      </c>
      <c r="F4555" s="3">
        <v>20638.75</v>
      </c>
      <c r="G4555" s="3">
        <v>4127.75</v>
      </c>
      <c r="H4555" s="3">
        <v>16511</v>
      </c>
      <c r="I4555" s="3" t="s">
        <v>41</v>
      </c>
      <c r="J4555" s="5">
        <v>1.25</v>
      </c>
      <c r="K4555" t="str">
        <f>_xlfn.XLOOKUP(D4555, dim_channels!A:A, dim_channels!C:C, "Not Found")</f>
        <v>GDS</v>
      </c>
      <c r="L4555" t="str">
        <f>_xlfn.XLOOKUP(D4555, dim_channels!A:A, dim_channels!B:B, "Not Found")</f>
        <v>GDS (Amadeus)</v>
      </c>
    </row>
    <row r="4556" spans="1:12" x14ac:dyDescent="0.2">
      <c r="A4556" s="2" t="s">
        <v>4992</v>
      </c>
      <c r="B4556" s="2" t="s">
        <v>219</v>
      </c>
      <c r="C4556" s="2" t="s">
        <v>817</v>
      </c>
      <c r="D4556" s="2" t="s">
        <v>64</v>
      </c>
      <c r="E4556" s="2" t="s">
        <v>34</v>
      </c>
      <c r="F4556" s="2">
        <v>5458.79</v>
      </c>
      <c r="G4556" s="2">
        <v>0</v>
      </c>
      <c r="H4556" s="2">
        <v>5458.79</v>
      </c>
      <c r="I4556" s="2" t="s">
        <v>29</v>
      </c>
      <c r="J4556" s="4">
        <v>1</v>
      </c>
      <c r="K4556" t="str">
        <f>_xlfn.XLOOKUP(D4556, dim_channels!A:A, dim_channels!C:C, "Not Found")</f>
        <v>Direct</v>
      </c>
      <c r="L4556" t="str">
        <f>_xlfn.XLOOKUP(D4556, dim_channels!A:A, dim_channels!B:B, "Not Found")</f>
        <v>Direct Website</v>
      </c>
    </row>
    <row r="4557" spans="1:12" x14ac:dyDescent="0.2">
      <c r="A4557" s="3" t="s">
        <v>4993</v>
      </c>
      <c r="B4557" s="3" t="s">
        <v>416</v>
      </c>
      <c r="C4557" s="3" t="s">
        <v>314</v>
      </c>
      <c r="D4557" s="3" t="s">
        <v>33</v>
      </c>
      <c r="E4557" s="3" t="s">
        <v>60</v>
      </c>
      <c r="F4557" s="3">
        <v>5690.59</v>
      </c>
      <c r="G4557" s="3">
        <v>0</v>
      </c>
      <c r="H4557" s="3">
        <v>5690.59</v>
      </c>
      <c r="I4557" s="3" t="s">
        <v>41</v>
      </c>
      <c r="J4557" s="5">
        <v>1</v>
      </c>
      <c r="K4557" t="str">
        <f>_xlfn.XLOOKUP(D4557, dim_channels!A:A, dim_channels!C:C, "Not Found")</f>
        <v>OTA</v>
      </c>
      <c r="L4557" t="str">
        <f>_xlfn.XLOOKUP(D4557, dim_channels!A:A, dim_channels!B:B, "Not Found")</f>
        <v>Booking.com</v>
      </c>
    </row>
    <row r="4558" spans="1:12" x14ac:dyDescent="0.2">
      <c r="A4558" s="2" t="s">
        <v>4994</v>
      </c>
      <c r="B4558" s="2" t="s">
        <v>875</v>
      </c>
      <c r="C4558" s="2" t="s">
        <v>460</v>
      </c>
      <c r="D4558" s="2" t="s">
        <v>33</v>
      </c>
      <c r="E4558" s="2" t="s">
        <v>34</v>
      </c>
      <c r="F4558" s="2">
        <v>3093.35</v>
      </c>
      <c r="G4558" s="2">
        <v>464</v>
      </c>
      <c r="H4558" s="2">
        <v>2629.35</v>
      </c>
      <c r="I4558" s="2" t="s">
        <v>56</v>
      </c>
      <c r="J4558" s="4">
        <v>1.176469469640786</v>
      </c>
      <c r="K4558" t="str">
        <f>_xlfn.XLOOKUP(D4558, dim_channels!A:A, dim_channels!C:C, "Not Found")</f>
        <v>OTA</v>
      </c>
      <c r="L4558" t="str">
        <f>_xlfn.XLOOKUP(D4558, dim_channels!A:A, dim_channels!B:B, "Not Found")</f>
        <v>Booking.com</v>
      </c>
    </row>
    <row r="4559" spans="1:12" x14ac:dyDescent="0.2">
      <c r="A4559" s="3" t="s">
        <v>4995</v>
      </c>
      <c r="B4559" s="3" t="s">
        <v>104</v>
      </c>
      <c r="C4559" s="3" t="s">
        <v>445</v>
      </c>
      <c r="D4559" s="3" t="s">
        <v>52</v>
      </c>
      <c r="E4559" s="3" t="s">
        <v>60</v>
      </c>
      <c r="F4559" s="3">
        <v>5580.01</v>
      </c>
      <c r="G4559" s="3">
        <v>0</v>
      </c>
      <c r="H4559" s="3">
        <v>5580.01</v>
      </c>
      <c r="I4559" s="3" t="s">
        <v>29</v>
      </c>
      <c r="J4559" s="5">
        <v>1</v>
      </c>
      <c r="K4559" t="str">
        <f>_xlfn.XLOOKUP(D4559, dim_channels!A:A, dim_channels!C:C, "Not Found")</f>
        <v>OTA</v>
      </c>
      <c r="L4559" t="str">
        <f>_xlfn.XLOOKUP(D4559, dim_channels!A:A, dim_channels!B:B, "Not Found")</f>
        <v>Agoda</v>
      </c>
    </row>
    <row r="4560" spans="1:12" x14ac:dyDescent="0.2">
      <c r="A4560" s="2" t="s">
        <v>4996</v>
      </c>
      <c r="B4560" s="2" t="s">
        <v>388</v>
      </c>
      <c r="C4560" s="2" t="s">
        <v>251</v>
      </c>
      <c r="D4560" s="2" t="s">
        <v>33</v>
      </c>
      <c r="E4560" s="2" t="s">
        <v>34</v>
      </c>
      <c r="F4560" s="2">
        <v>2900.73</v>
      </c>
      <c r="G4560" s="2">
        <v>435.11</v>
      </c>
      <c r="H4560" s="2">
        <v>2465.62</v>
      </c>
      <c r="I4560" s="2" t="s">
        <v>29</v>
      </c>
      <c r="J4560" s="4">
        <v>1.176470826810295</v>
      </c>
      <c r="K4560" t="str">
        <f>_xlfn.XLOOKUP(D4560, dim_channels!A:A, dim_channels!C:C, "Not Found")</f>
        <v>OTA</v>
      </c>
      <c r="L4560" t="str">
        <f>_xlfn.XLOOKUP(D4560, dim_channels!A:A, dim_channels!B:B, "Not Found")</f>
        <v>Booking.com</v>
      </c>
    </row>
    <row r="4561" spans="1:12" x14ac:dyDescent="0.2">
      <c r="A4561" s="3" t="s">
        <v>4997</v>
      </c>
      <c r="B4561" s="3" t="s">
        <v>1272</v>
      </c>
      <c r="C4561" s="3" t="s">
        <v>1014</v>
      </c>
      <c r="D4561" s="3" t="s">
        <v>206</v>
      </c>
      <c r="E4561" s="3" t="s">
        <v>207</v>
      </c>
      <c r="F4561" s="3">
        <v>8413.89</v>
      </c>
      <c r="G4561" s="3">
        <v>0</v>
      </c>
      <c r="H4561" s="3">
        <v>8413.89</v>
      </c>
      <c r="I4561" s="3" t="s">
        <v>56</v>
      </c>
      <c r="J4561" s="5">
        <v>1</v>
      </c>
      <c r="K4561" t="str">
        <f>_xlfn.XLOOKUP(D4561, dim_channels!A:A, dim_channels!C:C, "Not Found")</f>
        <v>Direct</v>
      </c>
      <c r="L4561" t="str">
        <f>_xlfn.XLOOKUP(D4561, dim_channels!A:A, dim_channels!B:B, "Not Found")</f>
        <v>Walk-in</v>
      </c>
    </row>
    <row r="4562" spans="1:12" x14ac:dyDescent="0.2">
      <c r="A4562" s="2" t="s">
        <v>4998</v>
      </c>
      <c r="B4562" s="2" t="s">
        <v>271</v>
      </c>
      <c r="C4562" s="2" t="s">
        <v>487</v>
      </c>
      <c r="D4562" s="2" t="s">
        <v>52</v>
      </c>
      <c r="E4562" s="2" t="s">
        <v>60</v>
      </c>
      <c r="F4562" s="2">
        <v>2413</v>
      </c>
      <c r="G4562" s="2">
        <v>0</v>
      </c>
      <c r="H4562" s="2">
        <v>2413</v>
      </c>
      <c r="I4562" s="2" t="s">
        <v>29</v>
      </c>
      <c r="J4562" s="4">
        <v>1</v>
      </c>
      <c r="K4562" t="str">
        <f>_xlfn.XLOOKUP(D4562, dim_channels!A:A, dim_channels!C:C, "Not Found")</f>
        <v>OTA</v>
      </c>
      <c r="L4562" t="str">
        <f>_xlfn.XLOOKUP(D4562, dim_channels!A:A, dim_channels!B:B, "Not Found")</f>
        <v>Agoda</v>
      </c>
    </row>
    <row r="4563" spans="1:12" x14ac:dyDescent="0.2">
      <c r="A4563" s="3" t="s">
        <v>4999</v>
      </c>
      <c r="B4563" s="3" t="s">
        <v>416</v>
      </c>
      <c r="C4563" s="3" t="s">
        <v>112</v>
      </c>
      <c r="D4563" s="3" t="s">
        <v>206</v>
      </c>
      <c r="E4563" s="3" t="s">
        <v>207</v>
      </c>
      <c r="F4563" s="3">
        <v>8037.76</v>
      </c>
      <c r="G4563" s="3">
        <v>0</v>
      </c>
      <c r="H4563" s="3">
        <v>8037.76</v>
      </c>
      <c r="I4563" s="3" t="s">
        <v>29</v>
      </c>
      <c r="J4563" s="5">
        <v>1</v>
      </c>
      <c r="K4563" t="str">
        <f>_xlfn.XLOOKUP(D4563, dim_channels!A:A, dim_channels!C:C, "Not Found")</f>
        <v>Direct</v>
      </c>
      <c r="L4563" t="str">
        <f>_xlfn.XLOOKUP(D4563, dim_channels!A:A, dim_channels!B:B, "Not Found")</f>
        <v>Walk-in</v>
      </c>
    </row>
    <row r="4564" spans="1:12" x14ac:dyDescent="0.2">
      <c r="A4564" s="2" t="s">
        <v>5000</v>
      </c>
      <c r="B4564" s="2" t="s">
        <v>73</v>
      </c>
      <c r="C4564" s="2" t="s">
        <v>87</v>
      </c>
      <c r="D4564" s="2" t="s">
        <v>206</v>
      </c>
      <c r="E4564" s="2" t="s">
        <v>207</v>
      </c>
      <c r="F4564" s="2">
        <v>23818.37</v>
      </c>
      <c r="G4564" s="2">
        <v>0</v>
      </c>
      <c r="H4564" s="2">
        <v>23818.37</v>
      </c>
      <c r="I4564" s="2" t="s">
        <v>56</v>
      </c>
      <c r="J4564" s="4">
        <v>1</v>
      </c>
      <c r="K4564" t="str">
        <f>_xlfn.XLOOKUP(D4564, dim_channels!A:A, dim_channels!C:C, "Not Found")</f>
        <v>Direct</v>
      </c>
      <c r="L4564" t="str">
        <f>_xlfn.XLOOKUP(D4564, dim_channels!A:A, dim_channels!B:B, "Not Found")</f>
        <v>Walk-in</v>
      </c>
    </row>
    <row r="4565" spans="1:12" x14ac:dyDescent="0.2">
      <c r="A4565" s="3" t="s">
        <v>5001</v>
      </c>
      <c r="B4565" s="3" t="s">
        <v>59</v>
      </c>
      <c r="C4565" s="3" t="s">
        <v>81</v>
      </c>
      <c r="D4565" s="3" t="s">
        <v>52</v>
      </c>
      <c r="E4565" s="3" t="s">
        <v>34</v>
      </c>
      <c r="F4565" s="3">
        <v>5710.43</v>
      </c>
      <c r="G4565" s="3">
        <v>685.25</v>
      </c>
      <c r="H4565" s="3">
        <v>5025.18</v>
      </c>
      <c r="I4565" s="3" t="s">
        <v>29</v>
      </c>
      <c r="J4565" s="5">
        <v>1.136363274549369</v>
      </c>
      <c r="K4565" t="str">
        <f>_xlfn.XLOOKUP(D4565, dim_channels!A:A, dim_channels!C:C, "Not Found")</f>
        <v>OTA</v>
      </c>
      <c r="L4565" t="str">
        <f>_xlfn.XLOOKUP(D4565, dim_channels!A:A, dim_channels!B:B, "Not Found")</f>
        <v>Agoda</v>
      </c>
    </row>
    <row r="4566" spans="1:12" x14ac:dyDescent="0.2">
      <c r="A4566" s="2" t="s">
        <v>5002</v>
      </c>
      <c r="B4566" s="2" t="s">
        <v>368</v>
      </c>
      <c r="C4566" s="2" t="s">
        <v>167</v>
      </c>
      <c r="D4566" s="2" t="s">
        <v>114</v>
      </c>
      <c r="E4566" s="2" t="s">
        <v>46</v>
      </c>
      <c r="F4566" s="2">
        <v>5669.36</v>
      </c>
      <c r="G4566" s="2">
        <v>566.94000000000005</v>
      </c>
      <c r="H4566" s="2">
        <v>5102.42</v>
      </c>
      <c r="I4566" s="2" t="s">
        <v>29</v>
      </c>
      <c r="J4566" s="4">
        <v>1.111111982157486</v>
      </c>
      <c r="K4566" t="str">
        <f>_xlfn.XLOOKUP(D4566, dim_channels!A:A, dim_channels!C:C, "Not Found")</f>
        <v>Offline</v>
      </c>
      <c r="L4566" t="str">
        <f>_xlfn.XLOOKUP(D4566, dim_channels!A:A, dim_channels!B:B, "Not Found")</f>
        <v>Travel Agency</v>
      </c>
    </row>
    <row r="4567" spans="1:12" x14ac:dyDescent="0.2">
      <c r="A4567" s="3" t="s">
        <v>5003</v>
      </c>
      <c r="B4567" s="3" t="s">
        <v>669</v>
      </c>
      <c r="C4567" s="3" t="s">
        <v>614</v>
      </c>
      <c r="D4567" s="3" t="s">
        <v>33</v>
      </c>
      <c r="E4567" s="3" t="s">
        <v>28</v>
      </c>
      <c r="F4567" s="3">
        <v>6617.66</v>
      </c>
      <c r="G4567" s="3">
        <v>992.65</v>
      </c>
      <c r="H4567" s="3">
        <v>5625.01</v>
      </c>
      <c r="I4567" s="3" t="s">
        <v>29</v>
      </c>
      <c r="J4567" s="5">
        <v>1.1764707973852491</v>
      </c>
      <c r="K4567" t="str">
        <f>_xlfn.XLOOKUP(D4567, dim_channels!A:A, dim_channels!C:C, "Not Found")</f>
        <v>OTA</v>
      </c>
      <c r="L4567" t="str">
        <f>_xlfn.XLOOKUP(D4567, dim_channels!A:A, dim_channels!B:B, "Not Found")</f>
        <v>Booking.com</v>
      </c>
    </row>
    <row r="4568" spans="1:12" x14ac:dyDescent="0.2">
      <c r="A4568" s="2" t="s">
        <v>5004</v>
      </c>
      <c r="B4568" s="2" t="s">
        <v>189</v>
      </c>
      <c r="C4568" s="2" t="s">
        <v>297</v>
      </c>
      <c r="D4568" s="2" t="s">
        <v>64</v>
      </c>
      <c r="E4568" s="2" t="s">
        <v>115</v>
      </c>
      <c r="F4568" s="2">
        <v>6844.72</v>
      </c>
      <c r="G4568" s="2">
        <v>0</v>
      </c>
      <c r="H4568" s="2">
        <v>6844.72</v>
      </c>
      <c r="I4568" s="2" t="s">
        <v>29</v>
      </c>
      <c r="J4568" s="4">
        <v>1</v>
      </c>
      <c r="K4568" t="str">
        <f>_xlfn.XLOOKUP(D4568, dim_channels!A:A, dim_channels!C:C, "Not Found")</f>
        <v>Direct</v>
      </c>
      <c r="L4568" t="str">
        <f>_xlfn.XLOOKUP(D4568, dim_channels!A:A, dim_channels!B:B, "Not Found")</f>
        <v>Direct Website</v>
      </c>
    </row>
    <row r="4569" spans="1:12" x14ac:dyDescent="0.2">
      <c r="A4569" s="3" t="s">
        <v>5005</v>
      </c>
      <c r="B4569" s="3" t="s">
        <v>232</v>
      </c>
      <c r="C4569" s="3" t="s">
        <v>1110</v>
      </c>
      <c r="D4569" s="3" t="s">
        <v>27</v>
      </c>
      <c r="E4569" s="3" t="s">
        <v>28</v>
      </c>
      <c r="F4569" s="3">
        <v>12672.61</v>
      </c>
      <c r="G4569" s="3">
        <v>2281.0700000000002</v>
      </c>
      <c r="H4569" s="3">
        <v>10391.540000000001</v>
      </c>
      <c r="I4569" s="3" t="s">
        <v>29</v>
      </c>
      <c r="J4569" s="5">
        <v>1.2195122185932019</v>
      </c>
      <c r="K4569" t="str">
        <f>_xlfn.XLOOKUP(D4569, dim_channels!A:A, dim_channels!C:C, "Not Found")</f>
        <v>OTA</v>
      </c>
      <c r="L4569" t="str">
        <f>_xlfn.XLOOKUP(D4569, dim_channels!A:A, dim_channels!B:B, "Not Found")</f>
        <v>Expedia</v>
      </c>
    </row>
    <row r="4570" spans="1:12" x14ac:dyDescent="0.2">
      <c r="A4570" s="2" t="s">
        <v>5006</v>
      </c>
      <c r="B4570" s="2" t="s">
        <v>286</v>
      </c>
      <c r="C4570" s="2" t="s">
        <v>138</v>
      </c>
      <c r="D4570" s="2" t="s">
        <v>52</v>
      </c>
      <c r="E4570" s="2" t="s">
        <v>34</v>
      </c>
      <c r="F4570" s="2">
        <v>3363.63</v>
      </c>
      <c r="G4570" s="2">
        <v>403.64</v>
      </c>
      <c r="H4570" s="2">
        <v>2959.99</v>
      </c>
      <c r="I4570" s="2" t="s">
        <v>29</v>
      </c>
      <c r="J4570" s="4">
        <v>1.136365325558532</v>
      </c>
      <c r="K4570" t="str">
        <f>_xlfn.XLOOKUP(D4570, dim_channels!A:A, dim_channels!C:C, "Not Found")</f>
        <v>OTA</v>
      </c>
      <c r="L4570" t="str">
        <f>_xlfn.XLOOKUP(D4570, dim_channels!A:A, dim_channels!B:B, "Not Found")</f>
        <v>Agoda</v>
      </c>
    </row>
    <row r="4571" spans="1:12" x14ac:dyDescent="0.2">
      <c r="A4571" s="3" t="s">
        <v>5007</v>
      </c>
      <c r="B4571" s="3" t="s">
        <v>958</v>
      </c>
      <c r="C4571" s="3" t="s">
        <v>516</v>
      </c>
      <c r="D4571" s="3" t="s">
        <v>33</v>
      </c>
      <c r="E4571" s="3" t="s">
        <v>34</v>
      </c>
      <c r="F4571" s="3">
        <v>17618.919999999998</v>
      </c>
      <c r="G4571" s="3">
        <v>2642.84</v>
      </c>
      <c r="H4571" s="3">
        <v>14976.08</v>
      </c>
      <c r="I4571" s="3" t="s">
        <v>29</v>
      </c>
      <c r="J4571" s="5">
        <v>1.176470745348583</v>
      </c>
      <c r="K4571" t="str">
        <f>_xlfn.XLOOKUP(D4571, dim_channels!A:A, dim_channels!C:C, "Not Found")</f>
        <v>OTA</v>
      </c>
      <c r="L4571" t="str">
        <f>_xlfn.XLOOKUP(D4571, dim_channels!A:A, dim_channels!B:B, "Not Found")</f>
        <v>Booking.com</v>
      </c>
    </row>
    <row r="4572" spans="1:12" x14ac:dyDescent="0.2">
      <c r="A4572" s="2" t="s">
        <v>5008</v>
      </c>
      <c r="B4572" s="2" t="s">
        <v>123</v>
      </c>
      <c r="C4572" s="2" t="s">
        <v>666</v>
      </c>
      <c r="D4572" s="2" t="s">
        <v>33</v>
      </c>
      <c r="E4572" s="2" t="s">
        <v>60</v>
      </c>
      <c r="F4572" s="2">
        <v>4366.2</v>
      </c>
      <c r="G4572" s="2">
        <v>0</v>
      </c>
      <c r="H4572" s="2">
        <v>4366.2</v>
      </c>
      <c r="I4572" s="2" t="s">
        <v>29</v>
      </c>
      <c r="J4572" s="4">
        <v>1</v>
      </c>
      <c r="K4572" t="str">
        <f>_xlfn.XLOOKUP(D4572, dim_channels!A:A, dim_channels!C:C, "Not Found")</f>
        <v>OTA</v>
      </c>
      <c r="L4572" t="str">
        <f>_xlfn.XLOOKUP(D4572, dim_channels!A:A, dim_channels!B:B, "Not Found")</f>
        <v>Booking.com</v>
      </c>
    </row>
    <row r="4573" spans="1:12" x14ac:dyDescent="0.2">
      <c r="A4573" s="3" t="s">
        <v>5009</v>
      </c>
      <c r="B4573" s="3" t="s">
        <v>773</v>
      </c>
      <c r="C4573" s="3" t="s">
        <v>197</v>
      </c>
      <c r="D4573" s="3" t="s">
        <v>64</v>
      </c>
      <c r="E4573" s="3" t="s">
        <v>115</v>
      </c>
      <c r="F4573" s="3">
        <v>3030.59</v>
      </c>
      <c r="G4573" s="3">
        <v>0</v>
      </c>
      <c r="H4573" s="3">
        <v>3030.59</v>
      </c>
      <c r="I4573" s="3" t="s">
        <v>29</v>
      </c>
      <c r="J4573" s="5">
        <v>1</v>
      </c>
      <c r="K4573" t="str">
        <f>_xlfn.XLOOKUP(D4573, dim_channels!A:A, dim_channels!C:C, "Not Found")</f>
        <v>Direct</v>
      </c>
      <c r="L4573" t="str">
        <f>_xlfn.XLOOKUP(D4573, dim_channels!A:A, dim_channels!B:B, "Not Found")</f>
        <v>Direct Website</v>
      </c>
    </row>
    <row r="4574" spans="1:12" x14ac:dyDescent="0.2">
      <c r="A4574" s="2" t="s">
        <v>5010</v>
      </c>
      <c r="B4574" s="2" t="s">
        <v>410</v>
      </c>
      <c r="C4574" s="2" t="s">
        <v>143</v>
      </c>
      <c r="D4574" s="2" t="s">
        <v>45</v>
      </c>
      <c r="E4574" s="2" t="s">
        <v>89</v>
      </c>
      <c r="F4574" s="2">
        <v>6439.31</v>
      </c>
      <c r="G4574" s="2">
        <v>0</v>
      </c>
      <c r="H4574" s="2">
        <v>6439.31</v>
      </c>
      <c r="I4574" s="2" t="s">
        <v>29</v>
      </c>
      <c r="J4574" s="4">
        <v>1</v>
      </c>
      <c r="K4574" t="str">
        <f>_xlfn.XLOOKUP(D4574, dim_channels!A:A, dim_channels!C:C, "Not Found")</f>
        <v>Corporate</v>
      </c>
      <c r="L4574" t="str">
        <f>_xlfn.XLOOKUP(D4574, dim_channels!A:A, dim_channels!B:B, "Not Found")</f>
        <v>Corporate Direct</v>
      </c>
    </row>
    <row r="4575" spans="1:12" x14ac:dyDescent="0.2">
      <c r="A4575" s="3" t="s">
        <v>5011</v>
      </c>
      <c r="B4575" s="3" t="s">
        <v>416</v>
      </c>
      <c r="C4575" s="3" t="s">
        <v>608</v>
      </c>
      <c r="D4575" s="3" t="s">
        <v>114</v>
      </c>
      <c r="E4575" s="3" t="s">
        <v>115</v>
      </c>
      <c r="F4575" s="3">
        <v>12545.7</v>
      </c>
      <c r="G4575" s="3">
        <v>1254.57</v>
      </c>
      <c r="H4575" s="3">
        <v>11291.13</v>
      </c>
      <c r="I4575" s="3" t="s">
        <v>29</v>
      </c>
      <c r="J4575" s="5">
        <v>1.1111111111111109</v>
      </c>
      <c r="K4575" t="str">
        <f>_xlfn.XLOOKUP(D4575, dim_channels!A:A, dim_channels!C:C, "Not Found")</f>
        <v>Offline</v>
      </c>
      <c r="L4575" t="str">
        <f>_xlfn.XLOOKUP(D4575, dim_channels!A:A, dim_channels!B:B, "Not Found")</f>
        <v>Travel Agency</v>
      </c>
    </row>
    <row r="4576" spans="1:12" x14ac:dyDescent="0.2">
      <c r="A4576" s="2" t="s">
        <v>5012</v>
      </c>
      <c r="B4576" s="2" t="s">
        <v>147</v>
      </c>
      <c r="C4576" s="2" t="s">
        <v>360</v>
      </c>
      <c r="D4576" s="2" t="s">
        <v>64</v>
      </c>
      <c r="E4576" s="2" t="s">
        <v>28</v>
      </c>
      <c r="F4576" s="2">
        <v>7610.15</v>
      </c>
      <c r="G4576" s="2">
        <v>0</v>
      </c>
      <c r="H4576" s="2">
        <v>7610.15</v>
      </c>
      <c r="I4576" s="2" t="s">
        <v>41</v>
      </c>
      <c r="J4576" s="4">
        <v>1</v>
      </c>
      <c r="K4576" t="str">
        <f>_xlfn.XLOOKUP(D4576, dim_channels!A:A, dim_channels!C:C, "Not Found")</f>
        <v>Direct</v>
      </c>
      <c r="L4576" t="str">
        <f>_xlfn.XLOOKUP(D4576, dim_channels!A:A, dim_channels!B:B, "Not Found")</f>
        <v>Direct Website</v>
      </c>
    </row>
    <row r="4577" spans="1:12" x14ac:dyDescent="0.2">
      <c r="A4577" s="3" t="s">
        <v>5013</v>
      </c>
      <c r="B4577" s="3" t="s">
        <v>724</v>
      </c>
      <c r="C4577" s="3" t="s">
        <v>179</v>
      </c>
      <c r="D4577" s="3" t="s">
        <v>114</v>
      </c>
      <c r="E4577" s="3" t="s">
        <v>46</v>
      </c>
      <c r="F4577" s="3">
        <v>2906.54</v>
      </c>
      <c r="G4577" s="3">
        <v>290.64999999999998</v>
      </c>
      <c r="H4577" s="3">
        <v>2615.89</v>
      </c>
      <c r="I4577" s="3" t="s">
        <v>29</v>
      </c>
      <c r="J4577" s="5">
        <v>1.1111094120930161</v>
      </c>
      <c r="K4577" t="str">
        <f>_xlfn.XLOOKUP(D4577, dim_channels!A:A, dim_channels!C:C, "Not Found")</f>
        <v>Offline</v>
      </c>
      <c r="L4577" t="str">
        <f>_xlfn.XLOOKUP(D4577, dim_channels!A:A, dim_channels!B:B, "Not Found")</f>
        <v>Travel Agency</v>
      </c>
    </row>
    <row r="4578" spans="1:12" x14ac:dyDescent="0.2">
      <c r="A4578" s="2" t="s">
        <v>5014</v>
      </c>
      <c r="B4578" s="2" t="s">
        <v>343</v>
      </c>
      <c r="C4578" s="2" t="s">
        <v>353</v>
      </c>
      <c r="D4578" s="2" t="s">
        <v>52</v>
      </c>
      <c r="E4578" s="2" t="s">
        <v>34</v>
      </c>
      <c r="F4578" s="2">
        <v>8070.93</v>
      </c>
      <c r="G4578" s="2">
        <v>968.51</v>
      </c>
      <c r="H4578" s="2">
        <v>7102.42</v>
      </c>
      <c r="I4578" s="2" t="s">
        <v>56</v>
      </c>
      <c r="J4578" s="4">
        <v>1.136363380368945</v>
      </c>
      <c r="K4578" t="str">
        <f>_xlfn.XLOOKUP(D4578, dim_channels!A:A, dim_channels!C:C, "Not Found")</f>
        <v>OTA</v>
      </c>
      <c r="L4578" t="str">
        <f>_xlfn.XLOOKUP(D4578, dim_channels!A:A, dim_channels!B:B, "Not Found")</f>
        <v>Agoda</v>
      </c>
    </row>
    <row r="4579" spans="1:12" x14ac:dyDescent="0.2">
      <c r="A4579" s="3" t="s">
        <v>5015</v>
      </c>
      <c r="B4579" s="3" t="s">
        <v>269</v>
      </c>
      <c r="C4579" s="3" t="s">
        <v>382</v>
      </c>
      <c r="D4579" s="3" t="s">
        <v>52</v>
      </c>
      <c r="E4579" s="3" t="s">
        <v>34</v>
      </c>
      <c r="F4579" s="3">
        <v>9569.2999999999993</v>
      </c>
      <c r="G4579" s="3">
        <v>1148.32</v>
      </c>
      <c r="H4579" s="3">
        <v>8420.98</v>
      </c>
      <c r="I4579" s="3" t="s">
        <v>29</v>
      </c>
      <c r="J4579" s="5">
        <v>1.136364176141019</v>
      </c>
      <c r="K4579" t="str">
        <f>_xlfn.XLOOKUP(D4579, dim_channels!A:A, dim_channels!C:C, "Not Found")</f>
        <v>OTA</v>
      </c>
      <c r="L4579" t="str">
        <f>_xlfn.XLOOKUP(D4579, dim_channels!A:A, dim_channels!B:B, "Not Found")</f>
        <v>Agoda</v>
      </c>
    </row>
    <row r="4580" spans="1:12" x14ac:dyDescent="0.2">
      <c r="A4580" s="2" t="s">
        <v>5016</v>
      </c>
      <c r="B4580" s="2" t="s">
        <v>534</v>
      </c>
      <c r="C4580" s="2" t="s">
        <v>251</v>
      </c>
      <c r="D4580" s="2" t="s">
        <v>169</v>
      </c>
      <c r="E4580" s="2" t="s">
        <v>34</v>
      </c>
      <c r="F4580" s="2">
        <v>5818.35</v>
      </c>
      <c r="G4580" s="2">
        <v>1163.67</v>
      </c>
      <c r="H4580" s="2">
        <v>4654.68</v>
      </c>
      <c r="I4580" s="2" t="s">
        <v>29</v>
      </c>
      <c r="J4580" s="4">
        <v>1.25</v>
      </c>
      <c r="K4580" t="str">
        <f>_xlfn.XLOOKUP(D4580, dim_channels!A:A, dim_channels!C:C, "Not Found")</f>
        <v>GDS</v>
      </c>
      <c r="L4580" t="str">
        <f>_xlfn.XLOOKUP(D4580, dim_channels!A:A, dim_channels!B:B, "Not Found")</f>
        <v>GDS (Amadeus)</v>
      </c>
    </row>
    <row r="4581" spans="1:12" x14ac:dyDescent="0.2">
      <c r="A4581" s="3" t="s">
        <v>5017</v>
      </c>
      <c r="B4581" s="3" t="s">
        <v>367</v>
      </c>
      <c r="C4581" s="3" t="s">
        <v>546</v>
      </c>
      <c r="D4581" s="3" t="s">
        <v>33</v>
      </c>
      <c r="E4581" s="3" t="s">
        <v>34</v>
      </c>
      <c r="F4581" s="3">
        <v>7952.93</v>
      </c>
      <c r="G4581" s="3">
        <v>1192.94</v>
      </c>
      <c r="H4581" s="3">
        <v>6759.99</v>
      </c>
      <c r="I4581" s="3" t="s">
        <v>29</v>
      </c>
      <c r="J4581" s="5">
        <v>1.1764706752524781</v>
      </c>
      <c r="K4581" t="str">
        <f>_xlfn.XLOOKUP(D4581, dim_channels!A:A, dim_channels!C:C, "Not Found")</f>
        <v>OTA</v>
      </c>
      <c r="L4581" t="str">
        <f>_xlfn.XLOOKUP(D4581, dim_channels!A:A, dim_channels!B:B, "Not Found")</f>
        <v>Booking.com</v>
      </c>
    </row>
    <row r="4582" spans="1:12" x14ac:dyDescent="0.2">
      <c r="A4582" s="2" t="s">
        <v>5018</v>
      </c>
      <c r="B4582" s="2" t="s">
        <v>297</v>
      </c>
      <c r="C4582" s="2" t="s">
        <v>121</v>
      </c>
      <c r="D4582" s="2" t="s">
        <v>52</v>
      </c>
      <c r="E4582" s="2" t="s">
        <v>34</v>
      </c>
      <c r="F4582" s="2">
        <v>2934.89</v>
      </c>
      <c r="G4582" s="2">
        <v>352.19</v>
      </c>
      <c r="H4582" s="2">
        <v>2582.6999999999998</v>
      </c>
      <c r="I4582" s="2" t="s">
        <v>56</v>
      </c>
      <c r="J4582" s="4">
        <v>1.136365044333449</v>
      </c>
      <c r="K4582" t="str">
        <f>_xlfn.XLOOKUP(D4582, dim_channels!A:A, dim_channels!C:C, "Not Found")</f>
        <v>OTA</v>
      </c>
      <c r="L4582" t="str">
        <f>_xlfn.XLOOKUP(D4582, dim_channels!A:A, dim_channels!B:B, "Not Found")</f>
        <v>Agoda</v>
      </c>
    </row>
    <row r="4583" spans="1:12" x14ac:dyDescent="0.2">
      <c r="A4583" s="3" t="s">
        <v>5019</v>
      </c>
      <c r="B4583" s="3" t="s">
        <v>475</v>
      </c>
      <c r="C4583" s="3" t="s">
        <v>706</v>
      </c>
      <c r="D4583" s="3" t="s">
        <v>27</v>
      </c>
      <c r="E4583" s="3" t="s">
        <v>60</v>
      </c>
      <c r="F4583" s="3">
        <v>6626.09</v>
      </c>
      <c r="G4583" s="3">
        <v>0</v>
      </c>
      <c r="H4583" s="3">
        <v>6626.09</v>
      </c>
      <c r="I4583" s="3" t="s">
        <v>29</v>
      </c>
      <c r="J4583" s="5">
        <v>1</v>
      </c>
      <c r="K4583" t="str">
        <f>_xlfn.XLOOKUP(D4583, dim_channels!A:A, dim_channels!C:C, "Not Found")</f>
        <v>OTA</v>
      </c>
      <c r="L4583" t="str">
        <f>_xlfn.XLOOKUP(D4583, dim_channels!A:A, dim_channels!B:B, "Not Found")</f>
        <v>Expedia</v>
      </c>
    </row>
    <row r="4584" spans="1:12" x14ac:dyDescent="0.2">
      <c r="A4584" s="2" t="s">
        <v>5020</v>
      </c>
      <c r="B4584" s="2" t="s">
        <v>773</v>
      </c>
      <c r="C4584" s="2" t="s">
        <v>200</v>
      </c>
      <c r="D4584" s="2" t="s">
        <v>169</v>
      </c>
      <c r="E4584" s="2" t="s">
        <v>34</v>
      </c>
      <c r="F4584" s="2">
        <v>5988.56</v>
      </c>
      <c r="G4584" s="2">
        <v>1197.71</v>
      </c>
      <c r="H4584" s="2">
        <v>4790.8500000000004</v>
      </c>
      <c r="I4584" s="2" t="s">
        <v>29</v>
      </c>
      <c r="J4584" s="4">
        <v>1.2499994781719319</v>
      </c>
      <c r="K4584" t="str">
        <f>_xlfn.XLOOKUP(D4584, dim_channels!A:A, dim_channels!C:C, "Not Found")</f>
        <v>GDS</v>
      </c>
      <c r="L4584" t="str">
        <f>_xlfn.XLOOKUP(D4584, dim_channels!A:A, dim_channels!B:B, "Not Found")</f>
        <v>GDS (Amadeus)</v>
      </c>
    </row>
    <row r="4585" spans="1:12" x14ac:dyDescent="0.2">
      <c r="A4585" s="3" t="s">
        <v>5021</v>
      </c>
      <c r="B4585" s="3" t="s">
        <v>495</v>
      </c>
      <c r="C4585" s="3" t="s">
        <v>685</v>
      </c>
      <c r="D4585" s="3" t="s">
        <v>45</v>
      </c>
      <c r="E4585" s="3" t="s">
        <v>89</v>
      </c>
      <c r="F4585" s="3">
        <v>12831.86</v>
      </c>
      <c r="G4585" s="3">
        <v>0</v>
      </c>
      <c r="H4585" s="3">
        <v>12831.86</v>
      </c>
      <c r="I4585" s="3" t="s">
        <v>29</v>
      </c>
      <c r="J4585" s="5">
        <v>1</v>
      </c>
      <c r="K4585" t="str">
        <f>_xlfn.XLOOKUP(D4585, dim_channels!A:A, dim_channels!C:C, "Not Found")</f>
        <v>Corporate</v>
      </c>
      <c r="L4585" t="str">
        <f>_xlfn.XLOOKUP(D4585, dim_channels!A:A, dim_channels!B:B, "Not Found")</f>
        <v>Corporate Direct</v>
      </c>
    </row>
    <row r="4586" spans="1:12" x14ac:dyDescent="0.2">
      <c r="A4586" s="2" t="s">
        <v>5022</v>
      </c>
      <c r="B4586" s="2" t="s">
        <v>391</v>
      </c>
      <c r="C4586" s="2" t="s">
        <v>1110</v>
      </c>
      <c r="D4586" s="2" t="s">
        <v>64</v>
      </c>
      <c r="E4586" s="2" t="s">
        <v>28</v>
      </c>
      <c r="F4586" s="2">
        <v>12985.25</v>
      </c>
      <c r="G4586" s="2">
        <v>0</v>
      </c>
      <c r="H4586" s="2">
        <v>12985.25</v>
      </c>
      <c r="I4586" s="2" t="s">
        <v>29</v>
      </c>
      <c r="J4586" s="4">
        <v>1</v>
      </c>
      <c r="K4586" t="str">
        <f>_xlfn.XLOOKUP(D4586, dim_channels!A:A, dim_channels!C:C, "Not Found")</f>
        <v>Direct</v>
      </c>
      <c r="L4586" t="str">
        <f>_xlfn.XLOOKUP(D4586, dim_channels!A:A, dim_channels!B:B, "Not Found")</f>
        <v>Direct Website</v>
      </c>
    </row>
    <row r="4587" spans="1:12" x14ac:dyDescent="0.2">
      <c r="A4587" s="3" t="s">
        <v>5023</v>
      </c>
      <c r="B4587" s="3" t="s">
        <v>159</v>
      </c>
      <c r="C4587" s="3" t="s">
        <v>67</v>
      </c>
      <c r="D4587" s="3" t="s">
        <v>27</v>
      </c>
      <c r="E4587" s="3" t="s">
        <v>60</v>
      </c>
      <c r="F4587" s="3">
        <v>6476.86</v>
      </c>
      <c r="G4587" s="3">
        <v>0</v>
      </c>
      <c r="H4587" s="3">
        <v>6476.86</v>
      </c>
      <c r="I4587" s="3" t="s">
        <v>41</v>
      </c>
      <c r="J4587" s="5">
        <v>1</v>
      </c>
      <c r="K4587" t="str">
        <f>_xlfn.XLOOKUP(D4587, dim_channels!A:A, dim_channels!C:C, "Not Found")</f>
        <v>OTA</v>
      </c>
      <c r="L4587" t="str">
        <f>_xlfn.XLOOKUP(D4587, dim_channels!A:A, dim_channels!B:B, "Not Found")</f>
        <v>Expedia</v>
      </c>
    </row>
    <row r="4588" spans="1:12" x14ac:dyDescent="0.2">
      <c r="A4588" s="2" t="s">
        <v>5024</v>
      </c>
      <c r="B4588" s="2" t="s">
        <v>220</v>
      </c>
      <c r="C4588" s="2" t="s">
        <v>289</v>
      </c>
      <c r="D4588" s="2" t="s">
        <v>45</v>
      </c>
      <c r="E4588" s="2" t="s">
        <v>46</v>
      </c>
      <c r="F4588" s="2">
        <v>7013.08</v>
      </c>
      <c r="G4588" s="2">
        <v>350.65</v>
      </c>
      <c r="H4588" s="2">
        <v>6662.43</v>
      </c>
      <c r="I4588" s="2" t="s">
        <v>29</v>
      </c>
      <c r="J4588" s="4">
        <v>1.0526309469667969</v>
      </c>
      <c r="K4588" t="str">
        <f>_xlfn.XLOOKUP(D4588, dim_channels!A:A, dim_channels!C:C, "Not Found")</f>
        <v>Corporate</v>
      </c>
      <c r="L4588" t="str">
        <f>_xlfn.XLOOKUP(D4588, dim_channels!A:A, dim_channels!B:B, "Not Found")</f>
        <v>Corporate Direct</v>
      </c>
    </row>
    <row r="4589" spans="1:12" x14ac:dyDescent="0.2">
      <c r="A4589" s="3" t="s">
        <v>5025</v>
      </c>
      <c r="B4589" s="3" t="s">
        <v>193</v>
      </c>
      <c r="C4589" s="3" t="s">
        <v>791</v>
      </c>
      <c r="D4589" s="3" t="s">
        <v>52</v>
      </c>
      <c r="E4589" s="3" t="s">
        <v>60</v>
      </c>
      <c r="F4589" s="3">
        <v>11568.58</v>
      </c>
      <c r="G4589" s="3">
        <v>0</v>
      </c>
      <c r="H4589" s="3">
        <v>11568.58</v>
      </c>
      <c r="I4589" s="3" t="s">
        <v>41</v>
      </c>
      <c r="J4589" s="5">
        <v>1</v>
      </c>
      <c r="K4589" t="str">
        <f>_xlfn.XLOOKUP(D4589, dim_channels!A:A, dim_channels!C:C, "Not Found")</f>
        <v>OTA</v>
      </c>
      <c r="L4589" t="str">
        <f>_xlfn.XLOOKUP(D4589, dim_channels!A:A, dim_channels!B:B, "Not Found")</f>
        <v>Agoda</v>
      </c>
    </row>
    <row r="4590" spans="1:12" x14ac:dyDescent="0.2">
      <c r="A4590" s="2" t="s">
        <v>5026</v>
      </c>
      <c r="B4590" s="2" t="s">
        <v>226</v>
      </c>
      <c r="C4590" s="2" t="s">
        <v>902</v>
      </c>
      <c r="D4590" s="2" t="s">
        <v>64</v>
      </c>
      <c r="E4590" s="2" t="s">
        <v>34</v>
      </c>
      <c r="F4590" s="2">
        <v>2988.59</v>
      </c>
      <c r="G4590" s="2">
        <v>0</v>
      </c>
      <c r="H4590" s="2">
        <v>2988.59</v>
      </c>
      <c r="I4590" s="2" t="s">
        <v>56</v>
      </c>
      <c r="J4590" s="4">
        <v>1</v>
      </c>
      <c r="K4590" t="str">
        <f>_xlfn.XLOOKUP(D4590, dim_channels!A:A, dim_channels!C:C, "Not Found")</f>
        <v>Direct</v>
      </c>
      <c r="L4590" t="str">
        <f>_xlfn.XLOOKUP(D4590, dim_channels!A:A, dim_channels!B:B, "Not Found")</f>
        <v>Direct Website</v>
      </c>
    </row>
    <row r="4591" spans="1:12" x14ac:dyDescent="0.2">
      <c r="A4591" s="3" t="s">
        <v>5027</v>
      </c>
      <c r="B4591" s="3" t="s">
        <v>113</v>
      </c>
      <c r="C4591" s="3" t="s">
        <v>59</v>
      </c>
      <c r="D4591" s="3" t="s">
        <v>27</v>
      </c>
      <c r="E4591" s="3" t="s">
        <v>34</v>
      </c>
      <c r="F4591" s="3">
        <v>8333.93</v>
      </c>
      <c r="G4591" s="3">
        <v>1500.11</v>
      </c>
      <c r="H4591" s="3">
        <v>6833.82</v>
      </c>
      <c r="I4591" s="3" t="s">
        <v>56</v>
      </c>
      <c r="J4591" s="5">
        <v>1.2195126590984251</v>
      </c>
      <c r="K4591" t="str">
        <f>_xlfn.XLOOKUP(D4591, dim_channels!A:A, dim_channels!C:C, "Not Found")</f>
        <v>OTA</v>
      </c>
      <c r="L4591" t="str">
        <f>_xlfn.XLOOKUP(D4591, dim_channels!A:A, dim_channels!B:B, "Not Found")</f>
        <v>Expedia</v>
      </c>
    </row>
    <row r="4592" spans="1:12" x14ac:dyDescent="0.2">
      <c r="A4592" s="2" t="s">
        <v>5028</v>
      </c>
      <c r="B4592" s="2" t="s">
        <v>382</v>
      </c>
      <c r="C4592" s="2" t="s">
        <v>87</v>
      </c>
      <c r="D4592" s="2" t="s">
        <v>52</v>
      </c>
      <c r="E4592" s="2" t="s">
        <v>34</v>
      </c>
      <c r="F4592" s="2">
        <v>3500.6</v>
      </c>
      <c r="G4592" s="2">
        <v>420.07</v>
      </c>
      <c r="H4592" s="2">
        <v>3080.53</v>
      </c>
      <c r="I4592" s="2" t="s">
        <v>41</v>
      </c>
      <c r="J4592" s="4">
        <v>1.136362898592125</v>
      </c>
      <c r="K4592" t="str">
        <f>_xlfn.XLOOKUP(D4592, dim_channels!A:A, dim_channels!C:C, "Not Found")</f>
        <v>OTA</v>
      </c>
      <c r="L4592" t="str">
        <f>_xlfn.XLOOKUP(D4592, dim_channels!A:A, dim_channels!B:B, "Not Found")</f>
        <v>Agoda</v>
      </c>
    </row>
    <row r="4593" spans="1:12" x14ac:dyDescent="0.2">
      <c r="A4593" s="3" t="s">
        <v>5029</v>
      </c>
      <c r="B4593" s="3" t="s">
        <v>487</v>
      </c>
      <c r="C4593" s="3" t="s">
        <v>321</v>
      </c>
      <c r="D4593" s="3" t="s">
        <v>45</v>
      </c>
      <c r="E4593" s="3" t="s">
        <v>46</v>
      </c>
      <c r="F4593" s="3">
        <v>11245.25</v>
      </c>
      <c r="G4593" s="3">
        <v>562.26</v>
      </c>
      <c r="H4593" s="3">
        <v>10682.99</v>
      </c>
      <c r="I4593" s="3" t="s">
        <v>41</v>
      </c>
      <c r="J4593" s="5">
        <v>1.052631332613809</v>
      </c>
      <c r="K4593" t="str">
        <f>_xlfn.XLOOKUP(D4593, dim_channels!A:A, dim_channels!C:C, "Not Found")</f>
        <v>Corporate</v>
      </c>
      <c r="L4593" t="str">
        <f>_xlfn.XLOOKUP(D4593, dim_channels!A:A, dim_channels!B:B, "Not Found")</f>
        <v>Corporate Direct</v>
      </c>
    </row>
    <row r="4594" spans="1:12" x14ac:dyDescent="0.2">
      <c r="A4594" s="2" t="s">
        <v>5030</v>
      </c>
      <c r="B4594" s="2" t="s">
        <v>551</v>
      </c>
      <c r="C4594" s="2" t="s">
        <v>1048</v>
      </c>
      <c r="D4594" s="2" t="s">
        <v>52</v>
      </c>
      <c r="E4594" s="2" t="s">
        <v>60</v>
      </c>
      <c r="F4594" s="2">
        <v>8359.89</v>
      </c>
      <c r="G4594" s="2">
        <v>0</v>
      </c>
      <c r="H4594" s="2">
        <v>8359.89</v>
      </c>
      <c r="I4594" s="2" t="s">
        <v>41</v>
      </c>
      <c r="J4594" s="4">
        <v>1</v>
      </c>
      <c r="K4594" t="str">
        <f>_xlfn.XLOOKUP(D4594, dim_channels!A:A, dim_channels!C:C, "Not Found")</f>
        <v>OTA</v>
      </c>
      <c r="L4594" t="str">
        <f>_xlfn.XLOOKUP(D4594, dim_channels!A:A, dim_channels!B:B, "Not Found")</f>
        <v>Agoda</v>
      </c>
    </row>
    <row r="4595" spans="1:12" x14ac:dyDescent="0.2">
      <c r="A4595" s="3" t="s">
        <v>5031</v>
      </c>
      <c r="B4595" s="3" t="s">
        <v>634</v>
      </c>
      <c r="C4595" s="3" t="s">
        <v>826</v>
      </c>
      <c r="D4595" s="3" t="s">
        <v>27</v>
      </c>
      <c r="E4595" s="3" t="s">
        <v>34</v>
      </c>
      <c r="F4595" s="3">
        <v>10595.23</v>
      </c>
      <c r="G4595" s="3">
        <v>1907.14</v>
      </c>
      <c r="H4595" s="3">
        <v>8688.09</v>
      </c>
      <c r="I4595" s="3" t="s">
        <v>56</v>
      </c>
      <c r="J4595" s="5">
        <v>1.219511998609591</v>
      </c>
      <c r="K4595" t="str">
        <f>_xlfn.XLOOKUP(D4595, dim_channels!A:A, dim_channels!C:C, "Not Found")</f>
        <v>OTA</v>
      </c>
      <c r="L4595" t="str">
        <f>_xlfn.XLOOKUP(D4595, dim_channels!A:A, dim_channels!B:B, "Not Found")</f>
        <v>Expedia</v>
      </c>
    </row>
    <row r="4596" spans="1:12" x14ac:dyDescent="0.2">
      <c r="A4596" s="2" t="s">
        <v>5032</v>
      </c>
      <c r="B4596" s="2" t="s">
        <v>451</v>
      </c>
      <c r="C4596" s="2" t="s">
        <v>300</v>
      </c>
      <c r="D4596" s="2" t="s">
        <v>33</v>
      </c>
      <c r="E4596" s="2" t="s">
        <v>60</v>
      </c>
      <c r="F4596" s="2">
        <v>12588.32</v>
      </c>
      <c r="G4596" s="2">
        <v>0</v>
      </c>
      <c r="H4596" s="2">
        <v>12588.32</v>
      </c>
      <c r="I4596" s="2" t="s">
        <v>29</v>
      </c>
      <c r="J4596" s="4">
        <v>1</v>
      </c>
      <c r="K4596" t="str">
        <f>_xlfn.XLOOKUP(D4596, dim_channels!A:A, dim_channels!C:C, "Not Found")</f>
        <v>OTA</v>
      </c>
      <c r="L4596" t="str">
        <f>_xlfn.XLOOKUP(D4596, dim_channels!A:A, dim_channels!B:B, "Not Found")</f>
        <v>Booking.com</v>
      </c>
    </row>
    <row r="4597" spans="1:12" x14ac:dyDescent="0.2">
      <c r="A4597" s="3" t="s">
        <v>5033</v>
      </c>
      <c r="B4597" s="3" t="s">
        <v>386</v>
      </c>
      <c r="C4597" s="3" t="s">
        <v>441</v>
      </c>
      <c r="D4597" s="3" t="s">
        <v>52</v>
      </c>
      <c r="E4597" s="3" t="s">
        <v>60</v>
      </c>
      <c r="F4597" s="3">
        <v>5916.48</v>
      </c>
      <c r="G4597" s="3">
        <v>0</v>
      </c>
      <c r="H4597" s="3">
        <v>5916.48</v>
      </c>
      <c r="I4597" s="3" t="s">
        <v>41</v>
      </c>
      <c r="J4597" s="5">
        <v>1</v>
      </c>
      <c r="K4597" t="str">
        <f>_xlfn.XLOOKUP(D4597, dim_channels!A:A, dim_channels!C:C, "Not Found")</f>
        <v>OTA</v>
      </c>
      <c r="L4597" t="str">
        <f>_xlfn.XLOOKUP(D4597, dim_channels!A:A, dim_channels!B:B, "Not Found")</f>
        <v>Agoda</v>
      </c>
    </row>
    <row r="4598" spans="1:12" x14ac:dyDescent="0.2">
      <c r="A4598" s="2" t="s">
        <v>5034</v>
      </c>
      <c r="B4598" s="2" t="s">
        <v>195</v>
      </c>
      <c r="C4598" s="2" t="s">
        <v>787</v>
      </c>
      <c r="D4598" s="2" t="s">
        <v>64</v>
      </c>
      <c r="E4598" s="2" t="s">
        <v>28</v>
      </c>
      <c r="F4598" s="2">
        <v>24793.87</v>
      </c>
      <c r="G4598" s="2">
        <v>0</v>
      </c>
      <c r="H4598" s="2">
        <v>24793.87</v>
      </c>
      <c r="I4598" s="2" t="s">
        <v>56</v>
      </c>
      <c r="J4598" s="4">
        <v>1</v>
      </c>
      <c r="K4598" t="str">
        <f>_xlfn.XLOOKUP(D4598, dim_channels!A:A, dim_channels!C:C, "Not Found")</f>
        <v>Direct</v>
      </c>
      <c r="L4598" t="str">
        <f>_xlfn.XLOOKUP(D4598, dim_channels!A:A, dim_channels!B:B, "Not Found")</f>
        <v>Direct Website</v>
      </c>
    </row>
    <row r="4599" spans="1:12" x14ac:dyDescent="0.2">
      <c r="A4599" s="3" t="s">
        <v>5035</v>
      </c>
      <c r="B4599" s="3" t="s">
        <v>794</v>
      </c>
      <c r="C4599" s="3" t="s">
        <v>165</v>
      </c>
      <c r="D4599" s="3" t="s">
        <v>52</v>
      </c>
      <c r="E4599" s="3" t="s">
        <v>60</v>
      </c>
      <c r="F4599" s="3">
        <v>5472.92</v>
      </c>
      <c r="G4599" s="3">
        <v>0</v>
      </c>
      <c r="H4599" s="3">
        <v>5472.92</v>
      </c>
      <c r="I4599" s="3" t="s">
        <v>56</v>
      </c>
      <c r="J4599" s="5">
        <v>1</v>
      </c>
      <c r="K4599" t="str">
        <f>_xlfn.XLOOKUP(D4599, dim_channels!A:A, dim_channels!C:C, "Not Found")</f>
        <v>OTA</v>
      </c>
      <c r="L4599" t="str">
        <f>_xlfn.XLOOKUP(D4599, dim_channels!A:A, dim_channels!B:B, "Not Found")</f>
        <v>Agoda</v>
      </c>
    </row>
    <row r="4600" spans="1:12" x14ac:dyDescent="0.2">
      <c r="A4600" s="2" t="s">
        <v>5036</v>
      </c>
      <c r="B4600" s="2" t="s">
        <v>902</v>
      </c>
      <c r="C4600" s="2" t="s">
        <v>100</v>
      </c>
      <c r="D4600" s="2" t="s">
        <v>45</v>
      </c>
      <c r="E4600" s="2" t="s">
        <v>89</v>
      </c>
      <c r="F4600" s="2">
        <v>5145.95</v>
      </c>
      <c r="G4600" s="2">
        <v>0</v>
      </c>
      <c r="H4600" s="2">
        <v>5145.95</v>
      </c>
      <c r="I4600" s="2" t="s">
        <v>29</v>
      </c>
      <c r="J4600" s="4">
        <v>1</v>
      </c>
      <c r="K4600" t="str">
        <f>_xlfn.XLOOKUP(D4600, dim_channels!A:A, dim_channels!C:C, "Not Found")</f>
        <v>Corporate</v>
      </c>
      <c r="L4600" t="str">
        <f>_xlfn.XLOOKUP(D4600, dim_channels!A:A, dim_channels!B:B, "Not Found")</f>
        <v>Corporate Direct</v>
      </c>
    </row>
    <row r="4601" spans="1:12" x14ac:dyDescent="0.2">
      <c r="A4601" s="3" t="s">
        <v>5037</v>
      </c>
      <c r="B4601" s="3" t="s">
        <v>84</v>
      </c>
      <c r="C4601" s="3" t="s">
        <v>409</v>
      </c>
      <c r="D4601" s="3" t="s">
        <v>33</v>
      </c>
      <c r="E4601" s="3" t="s">
        <v>28</v>
      </c>
      <c r="F4601" s="3">
        <v>8428.5499999999993</v>
      </c>
      <c r="G4601" s="3">
        <v>1264.28</v>
      </c>
      <c r="H4601" s="3">
        <v>7164.27</v>
      </c>
      <c r="I4601" s="3" t="s">
        <v>29</v>
      </c>
      <c r="J4601" s="5">
        <v>1.1764701777012869</v>
      </c>
      <c r="K4601" t="str">
        <f>_xlfn.XLOOKUP(D4601, dim_channels!A:A, dim_channels!C:C, "Not Found")</f>
        <v>OTA</v>
      </c>
      <c r="L4601" t="str">
        <f>_xlfn.XLOOKUP(D4601, dim_channels!A:A, dim_channels!B:B, "Not Found")</f>
        <v>Booking.com</v>
      </c>
    </row>
    <row r="4602" spans="1:12" x14ac:dyDescent="0.2">
      <c r="A4602" s="2" t="s">
        <v>5038</v>
      </c>
      <c r="B4602" s="2" t="s">
        <v>62</v>
      </c>
      <c r="C4602" s="2" t="s">
        <v>104</v>
      </c>
      <c r="D4602" s="2" t="s">
        <v>206</v>
      </c>
      <c r="E4602" s="2" t="s">
        <v>207</v>
      </c>
      <c r="F4602" s="2">
        <v>10282.26</v>
      </c>
      <c r="G4602" s="2">
        <v>0</v>
      </c>
      <c r="H4602" s="2">
        <v>10282.26</v>
      </c>
      <c r="I4602" s="2" t="s">
        <v>29</v>
      </c>
      <c r="J4602" s="4">
        <v>1</v>
      </c>
      <c r="K4602" t="str">
        <f>_xlfn.XLOOKUP(D4602, dim_channels!A:A, dim_channels!C:C, "Not Found")</f>
        <v>Direct</v>
      </c>
      <c r="L4602" t="str">
        <f>_xlfn.XLOOKUP(D4602, dim_channels!A:A, dim_channels!B:B, "Not Found")</f>
        <v>Walk-in</v>
      </c>
    </row>
    <row r="4603" spans="1:12" x14ac:dyDescent="0.2">
      <c r="A4603" s="3" t="s">
        <v>5039</v>
      </c>
      <c r="B4603" s="3" t="s">
        <v>283</v>
      </c>
      <c r="C4603" s="3" t="s">
        <v>370</v>
      </c>
      <c r="D4603" s="3" t="s">
        <v>27</v>
      </c>
      <c r="E4603" s="3" t="s">
        <v>60</v>
      </c>
      <c r="F4603" s="3">
        <v>7002.55</v>
      </c>
      <c r="G4603" s="3">
        <v>0</v>
      </c>
      <c r="H4603" s="3">
        <v>7002.55</v>
      </c>
      <c r="I4603" s="3" t="s">
        <v>29</v>
      </c>
      <c r="J4603" s="5">
        <v>1</v>
      </c>
      <c r="K4603" t="str">
        <f>_xlfn.XLOOKUP(D4603, dim_channels!A:A, dim_channels!C:C, "Not Found")</f>
        <v>OTA</v>
      </c>
      <c r="L4603" t="str">
        <f>_xlfn.XLOOKUP(D4603, dim_channels!A:A, dim_channels!B:B, "Not Found")</f>
        <v>Expedia</v>
      </c>
    </row>
    <row r="4604" spans="1:12" x14ac:dyDescent="0.2">
      <c r="A4604" s="2" t="s">
        <v>5040</v>
      </c>
      <c r="B4604" s="2" t="s">
        <v>76</v>
      </c>
      <c r="C4604" s="2" t="s">
        <v>1035</v>
      </c>
      <c r="D4604" s="2" t="s">
        <v>114</v>
      </c>
      <c r="E4604" s="2" t="s">
        <v>46</v>
      </c>
      <c r="F4604" s="2">
        <v>13932.49</v>
      </c>
      <c r="G4604" s="2">
        <v>1393.25</v>
      </c>
      <c r="H4604" s="2">
        <v>12539.24</v>
      </c>
      <c r="I4604" s="2" t="s">
        <v>29</v>
      </c>
      <c r="J4604" s="4">
        <v>1.111111199721833</v>
      </c>
      <c r="K4604" t="str">
        <f>_xlfn.XLOOKUP(D4604, dim_channels!A:A, dim_channels!C:C, "Not Found")</f>
        <v>Offline</v>
      </c>
      <c r="L4604" t="str">
        <f>_xlfn.XLOOKUP(D4604, dim_channels!A:A, dim_channels!B:B, "Not Found")</f>
        <v>Travel Agency</v>
      </c>
    </row>
    <row r="4605" spans="1:12" x14ac:dyDescent="0.2">
      <c r="A4605" s="3" t="s">
        <v>5041</v>
      </c>
      <c r="B4605" s="3" t="s">
        <v>382</v>
      </c>
      <c r="C4605" s="3" t="s">
        <v>538</v>
      </c>
      <c r="D4605" s="3" t="s">
        <v>33</v>
      </c>
      <c r="E4605" s="3" t="s">
        <v>60</v>
      </c>
      <c r="F4605" s="3">
        <v>11076.01</v>
      </c>
      <c r="G4605" s="3">
        <v>0</v>
      </c>
      <c r="H4605" s="3">
        <v>11076.01</v>
      </c>
      <c r="I4605" s="3" t="s">
        <v>41</v>
      </c>
      <c r="J4605" s="5">
        <v>1</v>
      </c>
      <c r="K4605" t="str">
        <f>_xlfn.XLOOKUP(D4605, dim_channels!A:A, dim_channels!C:C, "Not Found")</f>
        <v>OTA</v>
      </c>
      <c r="L4605" t="str">
        <f>_xlfn.XLOOKUP(D4605, dim_channels!A:A, dim_channels!B:B, "Not Found")</f>
        <v>Booking.com</v>
      </c>
    </row>
    <row r="4606" spans="1:12" x14ac:dyDescent="0.2">
      <c r="A4606" s="2" t="s">
        <v>5042</v>
      </c>
      <c r="B4606" s="2" t="s">
        <v>220</v>
      </c>
      <c r="C4606" s="2" t="s">
        <v>75</v>
      </c>
      <c r="D4606" s="2" t="s">
        <v>27</v>
      </c>
      <c r="E4606" s="2" t="s">
        <v>60</v>
      </c>
      <c r="F4606" s="2">
        <v>5859.75</v>
      </c>
      <c r="G4606" s="2">
        <v>0</v>
      </c>
      <c r="H4606" s="2">
        <v>5859.75</v>
      </c>
      <c r="I4606" s="2" t="s">
        <v>41</v>
      </c>
      <c r="J4606" s="4">
        <v>1</v>
      </c>
      <c r="K4606" t="str">
        <f>_xlfn.XLOOKUP(D4606, dim_channels!A:A, dim_channels!C:C, "Not Found")</f>
        <v>OTA</v>
      </c>
      <c r="L4606" t="str">
        <f>_xlfn.XLOOKUP(D4606, dim_channels!A:A, dim_channels!B:B, "Not Found")</f>
        <v>Expedia</v>
      </c>
    </row>
    <row r="4607" spans="1:12" x14ac:dyDescent="0.2">
      <c r="A4607" s="3" t="s">
        <v>5043</v>
      </c>
      <c r="B4607" s="3" t="s">
        <v>295</v>
      </c>
      <c r="C4607" s="3" t="s">
        <v>202</v>
      </c>
      <c r="D4607" s="3" t="s">
        <v>33</v>
      </c>
      <c r="E4607" s="3" t="s">
        <v>34</v>
      </c>
      <c r="F4607" s="3">
        <v>8092.25</v>
      </c>
      <c r="G4607" s="3">
        <v>1213.8399999999999</v>
      </c>
      <c r="H4607" s="3">
        <v>6878.41</v>
      </c>
      <c r="I4607" s="3" t="s">
        <v>29</v>
      </c>
      <c r="J4607" s="5">
        <v>1.176471015830693</v>
      </c>
      <c r="K4607" t="str">
        <f>_xlfn.XLOOKUP(D4607, dim_channels!A:A, dim_channels!C:C, "Not Found")</f>
        <v>OTA</v>
      </c>
      <c r="L4607" t="str">
        <f>_xlfn.XLOOKUP(D4607, dim_channels!A:A, dim_channels!B:B, "Not Found")</f>
        <v>Booking.com</v>
      </c>
    </row>
    <row r="4608" spans="1:12" x14ac:dyDescent="0.2">
      <c r="A4608" s="2" t="s">
        <v>5044</v>
      </c>
      <c r="B4608" s="2" t="s">
        <v>451</v>
      </c>
      <c r="C4608" s="2" t="s">
        <v>597</v>
      </c>
      <c r="D4608" s="2" t="s">
        <v>33</v>
      </c>
      <c r="E4608" s="2" t="s">
        <v>34</v>
      </c>
      <c r="F4608" s="2">
        <v>8065.85</v>
      </c>
      <c r="G4608" s="2">
        <v>1209.8800000000001</v>
      </c>
      <c r="H4608" s="2">
        <v>6855.97</v>
      </c>
      <c r="I4608" s="2" t="s">
        <v>41</v>
      </c>
      <c r="J4608" s="4">
        <v>1.1764710172302391</v>
      </c>
      <c r="K4608" t="str">
        <f>_xlfn.XLOOKUP(D4608, dim_channels!A:A, dim_channels!C:C, "Not Found")</f>
        <v>OTA</v>
      </c>
      <c r="L4608" t="str">
        <f>_xlfn.XLOOKUP(D4608, dim_channels!A:A, dim_channels!B:B, "Not Found")</f>
        <v>Booking.com</v>
      </c>
    </row>
    <row r="4609" spans="1:12" x14ac:dyDescent="0.2">
      <c r="A4609" s="3" t="s">
        <v>5045</v>
      </c>
      <c r="B4609" s="3" t="s">
        <v>249</v>
      </c>
      <c r="C4609" s="3" t="s">
        <v>321</v>
      </c>
      <c r="D4609" s="3" t="s">
        <v>114</v>
      </c>
      <c r="E4609" s="3" t="s">
        <v>115</v>
      </c>
      <c r="F4609" s="3">
        <v>5855.93</v>
      </c>
      <c r="G4609" s="3">
        <v>585.59</v>
      </c>
      <c r="H4609" s="3">
        <v>5270.34</v>
      </c>
      <c r="I4609" s="3" t="s">
        <v>29</v>
      </c>
      <c r="J4609" s="5">
        <v>1.111110478640847</v>
      </c>
      <c r="K4609" t="str">
        <f>_xlfn.XLOOKUP(D4609, dim_channels!A:A, dim_channels!C:C, "Not Found")</f>
        <v>Offline</v>
      </c>
      <c r="L4609" t="str">
        <f>_xlfn.XLOOKUP(D4609, dim_channels!A:A, dim_channels!B:B, "Not Found")</f>
        <v>Travel Agency</v>
      </c>
    </row>
    <row r="4610" spans="1:12" x14ac:dyDescent="0.2">
      <c r="A4610" s="2" t="s">
        <v>5046</v>
      </c>
      <c r="B4610" s="2" t="s">
        <v>162</v>
      </c>
      <c r="C4610" s="2" t="s">
        <v>425</v>
      </c>
      <c r="D4610" s="2" t="s">
        <v>33</v>
      </c>
      <c r="E4610" s="2" t="s">
        <v>60</v>
      </c>
      <c r="F4610" s="2">
        <v>7395.97</v>
      </c>
      <c r="G4610" s="2">
        <v>0</v>
      </c>
      <c r="H4610" s="2">
        <v>7395.97</v>
      </c>
      <c r="I4610" s="2" t="s">
        <v>29</v>
      </c>
      <c r="J4610" s="4">
        <v>1</v>
      </c>
      <c r="K4610" t="str">
        <f>_xlfn.XLOOKUP(D4610, dim_channels!A:A, dim_channels!C:C, "Not Found")</f>
        <v>OTA</v>
      </c>
      <c r="L4610" t="str">
        <f>_xlfn.XLOOKUP(D4610, dim_channels!A:A, dim_channels!B:B, "Not Found")</f>
        <v>Booking.com</v>
      </c>
    </row>
    <row r="4611" spans="1:12" x14ac:dyDescent="0.2">
      <c r="A4611" s="3" t="s">
        <v>5047</v>
      </c>
      <c r="B4611" s="3" t="s">
        <v>247</v>
      </c>
      <c r="C4611" s="3" t="s">
        <v>367</v>
      </c>
      <c r="D4611" s="3" t="s">
        <v>64</v>
      </c>
      <c r="E4611" s="3" t="s">
        <v>28</v>
      </c>
      <c r="F4611" s="3">
        <v>5851.14</v>
      </c>
      <c r="G4611" s="3">
        <v>0</v>
      </c>
      <c r="H4611" s="3">
        <v>5851.14</v>
      </c>
      <c r="I4611" s="3" t="s">
        <v>29</v>
      </c>
      <c r="J4611" s="5">
        <v>1</v>
      </c>
      <c r="K4611" t="str">
        <f>_xlfn.XLOOKUP(D4611, dim_channels!A:A, dim_channels!C:C, "Not Found")</f>
        <v>Direct</v>
      </c>
      <c r="L4611" t="str">
        <f>_xlfn.XLOOKUP(D4611, dim_channels!A:A, dim_channels!B:B, "Not Found")</f>
        <v>Direct Website</v>
      </c>
    </row>
    <row r="4612" spans="1:12" x14ac:dyDescent="0.2">
      <c r="A4612" s="2" t="s">
        <v>5048</v>
      </c>
      <c r="B4612" s="2" t="s">
        <v>256</v>
      </c>
      <c r="C4612" s="2" t="s">
        <v>349</v>
      </c>
      <c r="D4612" s="2" t="s">
        <v>52</v>
      </c>
      <c r="E4612" s="2" t="s">
        <v>34</v>
      </c>
      <c r="F4612" s="2">
        <v>3346.79</v>
      </c>
      <c r="G4612" s="2">
        <v>401.61</v>
      </c>
      <c r="H4612" s="2">
        <v>2945.18</v>
      </c>
      <c r="I4612" s="2" t="s">
        <v>29</v>
      </c>
      <c r="J4612" s="4">
        <v>1.136361784339158</v>
      </c>
      <c r="K4612" t="str">
        <f>_xlfn.XLOOKUP(D4612, dim_channels!A:A, dim_channels!C:C, "Not Found")</f>
        <v>OTA</v>
      </c>
      <c r="L4612" t="str">
        <f>_xlfn.XLOOKUP(D4612, dim_channels!A:A, dim_channels!B:B, "Not Found")</f>
        <v>Agoda</v>
      </c>
    </row>
    <row r="4613" spans="1:12" x14ac:dyDescent="0.2">
      <c r="A4613" s="3" t="s">
        <v>5049</v>
      </c>
      <c r="B4613" s="3" t="s">
        <v>340</v>
      </c>
      <c r="C4613" s="3" t="s">
        <v>401</v>
      </c>
      <c r="D4613" s="3" t="s">
        <v>45</v>
      </c>
      <c r="E4613" s="3" t="s">
        <v>46</v>
      </c>
      <c r="F4613" s="3">
        <v>2619.92</v>
      </c>
      <c r="G4613" s="3">
        <v>131</v>
      </c>
      <c r="H4613" s="3">
        <v>2488.92</v>
      </c>
      <c r="I4613" s="3" t="s">
        <v>29</v>
      </c>
      <c r="J4613" s="5">
        <v>1.052633270655545</v>
      </c>
      <c r="K4613" t="str">
        <f>_xlfn.XLOOKUP(D4613, dim_channels!A:A, dim_channels!C:C, "Not Found")</f>
        <v>Corporate</v>
      </c>
      <c r="L4613" t="str">
        <f>_xlfn.XLOOKUP(D4613, dim_channels!A:A, dim_channels!B:B, "Not Found")</f>
        <v>Corporate Direct</v>
      </c>
    </row>
    <row r="4614" spans="1:12" x14ac:dyDescent="0.2">
      <c r="A4614" s="2" t="s">
        <v>5050</v>
      </c>
      <c r="B4614" s="2" t="s">
        <v>520</v>
      </c>
      <c r="C4614" s="2" t="s">
        <v>558</v>
      </c>
      <c r="D4614" s="2" t="s">
        <v>64</v>
      </c>
      <c r="E4614" s="2" t="s">
        <v>28</v>
      </c>
      <c r="F4614" s="2">
        <v>6885.82</v>
      </c>
      <c r="G4614" s="2">
        <v>0</v>
      </c>
      <c r="H4614" s="2">
        <v>6885.82</v>
      </c>
      <c r="I4614" s="2" t="s">
        <v>41</v>
      </c>
      <c r="J4614" s="4">
        <v>1</v>
      </c>
      <c r="K4614" t="str">
        <f>_xlfn.XLOOKUP(D4614, dim_channels!A:A, dim_channels!C:C, "Not Found")</f>
        <v>Direct</v>
      </c>
      <c r="L4614" t="str">
        <f>_xlfn.XLOOKUP(D4614, dim_channels!A:A, dim_channels!B:B, "Not Found")</f>
        <v>Direct Website</v>
      </c>
    </row>
    <row r="4615" spans="1:12" x14ac:dyDescent="0.2">
      <c r="A4615" s="3" t="s">
        <v>5051</v>
      </c>
      <c r="B4615" s="3" t="s">
        <v>324</v>
      </c>
      <c r="C4615" s="3" t="s">
        <v>824</v>
      </c>
      <c r="D4615" s="3" t="s">
        <v>52</v>
      </c>
      <c r="E4615" s="3" t="s">
        <v>34</v>
      </c>
      <c r="F4615" s="3">
        <v>4424.45</v>
      </c>
      <c r="G4615" s="3">
        <v>530.92999999999995</v>
      </c>
      <c r="H4615" s="3">
        <v>3893.52</v>
      </c>
      <c r="I4615" s="3" t="s">
        <v>29</v>
      </c>
      <c r="J4615" s="5">
        <v>1.136362468922723</v>
      </c>
      <c r="K4615" t="str">
        <f>_xlfn.XLOOKUP(D4615, dim_channels!A:A, dim_channels!C:C, "Not Found")</f>
        <v>OTA</v>
      </c>
      <c r="L4615" t="str">
        <f>_xlfn.XLOOKUP(D4615, dim_channels!A:A, dim_channels!B:B, "Not Found")</f>
        <v>Agoda</v>
      </c>
    </row>
    <row r="4616" spans="1:12" x14ac:dyDescent="0.2">
      <c r="A4616" s="2" t="s">
        <v>5052</v>
      </c>
      <c r="B4616" s="2" t="s">
        <v>787</v>
      </c>
      <c r="C4616" s="2" t="s">
        <v>406</v>
      </c>
      <c r="D4616" s="2" t="s">
        <v>64</v>
      </c>
      <c r="E4616" s="2" t="s">
        <v>28</v>
      </c>
      <c r="F4616" s="2">
        <v>9203.25</v>
      </c>
      <c r="G4616" s="2">
        <v>0</v>
      </c>
      <c r="H4616" s="2">
        <v>9203.25</v>
      </c>
      <c r="I4616" s="2" t="s">
        <v>29</v>
      </c>
      <c r="J4616" s="4">
        <v>1</v>
      </c>
      <c r="K4616" t="str">
        <f>_xlfn.XLOOKUP(D4616, dim_channels!A:A, dim_channels!C:C, "Not Found")</f>
        <v>Direct</v>
      </c>
      <c r="L4616" t="str">
        <f>_xlfn.XLOOKUP(D4616, dim_channels!A:A, dim_channels!B:B, "Not Found")</f>
        <v>Direct Website</v>
      </c>
    </row>
    <row r="4617" spans="1:12" x14ac:dyDescent="0.2">
      <c r="A4617" s="3" t="s">
        <v>5053</v>
      </c>
      <c r="B4617" s="3" t="s">
        <v>396</v>
      </c>
      <c r="C4617" s="3" t="s">
        <v>317</v>
      </c>
      <c r="D4617" s="3" t="s">
        <v>64</v>
      </c>
      <c r="E4617" s="3" t="s">
        <v>115</v>
      </c>
      <c r="F4617" s="3">
        <v>2505.89</v>
      </c>
      <c r="G4617" s="3">
        <v>0</v>
      </c>
      <c r="H4617" s="3">
        <v>2505.89</v>
      </c>
      <c r="I4617" s="3" t="s">
        <v>56</v>
      </c>
      <c r="J4617" s="5">
        <v>1</v>
      </c>
      <c r="K4617" t="str">
        <f>_xlfn.XLOOKUP(D4617, dim_channels!A:A, dim_channels!C:C, "Not Found")</f>
        <v>Direct</v>
      </c>
      <c r="L4617" t="str">
        <f>_xlfn.XLOOKUP(D4617, dim_channels!A:A, dim_channels!B:B, "Not Found")</f>
        <v>Direct Website</v>
      </c>
    </row>
    <row r="4618" spans="1:12" x14ac:dyDescent="0.2">
      <c r="A4618" s="2" t="s">
        <v>5054</v>
      </c>
      <c r="B4618" s="2" t="s">
        <v>471</v>
      </c>
      <c r="C4618" s="2" t="s">
        <v>2002</v>
      </c>
      <c r="D4618" s="2" t="s">
        <v>52</v>
      </c>
      <c r="E4618" s="2" t="s">
        <v>34</v>
      </c>
      <c r="F4618" s="2">
        <v>3616.85</v>
      </c>
      <c r="G4618" s="2">
        <v>434.02</v>
      </c>
      <c r="H4618" s="2">
        <v>3182.83</v>
      </c>
      <c r="I4618" s="2" t="s">
        <v>29</v>
      </c>
      <c r="J4618" s="4">
        <v>1.1363629223049929</v>
      </c>
      <c r="K4618" t="str">
        <f>_xlfn.XLOOKUP(D4618, dim_channels!A:A, dim_channels!C:C, "Not Found")</f>
        <v>OTA</v>
      </c>
      <c r="L4618" t="str">
        <f>_xlfn.XLOOKUP(D4618, dim_channels!A:A, dim_channels!B:B, "Not Found")</f>
        <v>Agoda</v>
      </c>
    </row>
    <row r="4619" spans="1:12" x14ac:dyDescent="0.2">
      <c r="A4619" s="3" t="s">
        <v>5055</v>
      </c>
      <c r="B4619" s="3" t="s">
        <v>50</v>
      </c>
      <c r="C4619" s="3" t="s">
        <v>295</v>
      </c>
      <c r="D4619" s="3" t="s">
        <v>45</v>
      </c>
      <c r="E4619" s="3" t="s">
        <v>46</v>
      </c>
      <c r="F4619" s="3">
        <v>11370.11</v>
      </c>
      <c r="G4619" s="3">
        <v>568.51</v>
      </c>
      <c r="H4619" s="3">
        <v>10801.6</v>
      </c>
      <c r="I4619" s="3" t="s">
        <v>29</v>
      </c>
      <c r="J4619" s="5">
        <v>1.0526320174788919</v>
      </c>
      <c r="K4619" t="str">
        <f>_xlfn.XLOOKUP(D4619, dim_channels!A:A, dim_channels!C:C, "Not Found")</f>
        <v>Corporate</v>
      </c>
      <c r="L4619" t="str">
        <f>_xlfn.XLOOKUP(D4619, dim_channels!A:A, dim_channels!B:B, "Not Found")</f>
        <v>Corporate Direct</v>
      </c>
    </row>
    <row r="4620" spans="1:12" x14ac:dyDescent="0.2">
      <c r="A4620" s="2" t="s">
        <v>5056</v>
      </c>
      <c r="B4620" s="2" t="s">
        <v>367</v>
      </c>
      <c r="C4620" s="2" t="s">
        <v>198</v>
      </c>
      <c r="D4620" s="2" t="s">
        <v>33</v>
      </c>
      <c r="E4620" s="2" t="s">
        <v>60</v>
      </c>
      <c r="F4620" s="2">
        <v>4858.2700000000004</v>
      </c>
      <c r="G4620" s="2">
        <v>0</v>
      </c>
      <c r="H4620" s="2">
        <v>4858.2700000000004</v>
      </c>
      <c r="I4620" s="2" t="s">
        <v>29</v>
      </c>
      <c r="J4620" s="4">
        <v>1</v>
      </c>
      <c r="K4620" t="str">
        <f>_xlfn.XLOOKUP(D4620, dim_channels!A:A, dim_channels!C:C, "Not Found")</f>
        <v>OTA</v>
      </c>
      <c r="L4620" t="str">
        <f>_xlfn.XLOOKUP(D4620, dim_channels!A:A, dim_channels!B:B, "Not Found")</f>
        <v>Booking.com</v>
      </c>
    </row>
    <row r="4621" spans="1:12" x14ac:dyDescent="0.2">
      <c r="A4621" s="3" t="s">
        <v>5057</v>
      </c>
      <c r="B4621" s="3" t="s">
        <v>364</v>
      </c>
      <c r="C4621" s="3" t="s">
        <v>220</v>
      </c>
      <c r="D4621" s="3" t="s">
        <v>45</v>
      </c>
      <c r="E4621" s="3" t="s">
        <v>89</v>
      </c>
      <c r="F4621" s="3">
        <v>8352.33</v>
      </c>
      <c r="G4621" s="3">
        <v>0</v>
      </c>
      <c r="H4621" s="3">
        <v>8352.33</v>
      </c>
      <c r="I4621" s="3" t="s">
        <v>29</v>
      </c>
      <c r="J4621" s="5">
        <v>1</v>
      </c>
      <c r="K4621" t="str">
        <f>_xlfn.XLOOKUP(D4621, dim_channels!A:A, dim_channels!C:C, "Not Found")</f>
        <v>Corporate</v>
      </c>
      <c r="L4621" t="str">
        <f>_xlfn.XLOOKUP(D4621, dim_channels!A:A, dim_channels!B:B, "Not Found")</f>
        <v>Corporate Direct</v>
      </c>
    </row>
    <row r="4622" spans="1:12" x14ac:dyDescent="0.2">
      <c r="A4622" s="2" t="s">
        <v>5058</v>
      </c>
      <c r="B4622" s="2" t="s">
        <v>705</v>
      </c>
      <c r="C4622" s="2" t="s">
        <v>37</v>
      </c>
      <c r="D4622" s="2" t="s">
        <v>114</v>
      </c>
      <c r="E4622" s="2" t="s">
        <v>115</v>
      </c>
      <c r="F4622" s="2">
        <v>3099.89</v>
      </c>
      <c r="G4622" s="2">
        <v>309.99</v>
      </c>
      <c r="H4622" s="2">
        <v>2789.9</v>
      </c>
      <c r="I4622" s="2" t="s">
        <v>29</v>
      </c>
      <c r="J4622" s="4">
        <v>1.1111115093730961</v>
      </c>
      <c r="K4622" t="str">
        <f>_xlfn.XLOOKUP(D4622, dim_channels!A:A, dim_channels!C:C, "Not Found")</f>
        <v>Offline</v>
      </c>
      <c r="L4622" t="str">
        <f>_xlfn.XLOOKUP(D4622, dim_channels!A:A, dim_channels!B:B, "Not Found")</f>
        <v>Travel Agency</v>
      </c>
    </row>
    <row r="4623" spans="1:12" x14ac:dyDescent="0.2">
      <c r="A4623" s="3" t="s">
        <v>5059</v>
      </c>
      <c r="B4623" s="3" t="s">
        <v>986</v>
      </c>
      <c r="C4623" s="3" t="s">
        <v>112</v>
      </c>
      <c r="D4623" s="3" t="s">
        <v>64</v>
      </c>
      <c r="E4623" s="3" t="s">
        <v>28</v>
      </c>
      <c r="F4623" s="3">
        <v>15045.05</v>
      </c>
      <c r="G4623" s="3">
        <v>0</v>
      </c>
      <c r="H4623" s="3">
        <v>15045.05</v>
      </c>
      <c r="I4623" s="3" t="s">
        <v>56</v>
      </c>
      <c r="J4623" s="5">
        <v>1</v>
      </c>
      <c r="K4623" t="str">
        <f>_xlfn.XLOOKUP(D4623, dim_channels!A:A, dim_channels!C:C, "Not Found")</f>
        <v>Direct</v>
      </c>
      <c r="L4623" t="str">
        <f>_xlfn.XLOOKUP(D4623, dim_channels!A:A, dim_channels!B:B, "Not Found")</f>
        <v>Direct Website</v>
      </c>
    </row>
    <row r="4624" spans="1:12" x14ac:dyDescent="0.2">
      <c r="A4624" s="2" t="s">
        <v>5060</v>
      </c>
      <c r="B4624" s="2" t="s">
        <v>1275</v>
      </c>
      <c r="C4624" s="2" t="s">
        <v>516</v>
      </c>
      <c r="D4624" s="2" t="s">
        <v>33</v>
      </c>
      <c r="E4624" s="2" t="s">
        <v>34</v>
      </c>
      <c r="F4624" s="2">
        <v>7899.15</v>
      </c>
      <c r="G4624" s="2">
        <v>1184.8699999999999</v>
      </c>
      <c r="H4624" s="2">
        <v>6714.28</v>
      </c>
      <c r="I4624" s="2" t="s">
        <v>56</v>
      </c>
      <c r="J4624" s="4">
        <v>1.176470150187362</v>
      </c>
      <c r="K4624" t="str">
        <f>_xlfn.XLOOKUP(D4624, dim_channels!A:A, dim_channels!C:C, "Not Found")</f>
        <v>OTA</v>
      </c>
      <c r="L4624" t="str">
        <f>_xlfn.XLOOKUP(D4624, dim_channels!A:A, dim_channels!B:B, "Not Found")</f>
        <v>Booking.com</v>
      </c>
    </row>
    <row r="4625" spans="1:12" x14ac:dyDescent="0.2">
      <c r="A4625" s="3" t="s">
        <v>5061</v>
      </c>
      <c r="B4625" s="3" t="s">
        <v>708</v>
      </c>
      <c r="C4625" s="3" t="s">
        <v>458</v>
      </c>
      <c r="D4625" s="3" t="s">
        <v>52</v>
      </c>
      <c r="E4625" s="3" t="s">
        <v>34</v>
      </c>
      <c r="F4625" s="3">
        <v>10623.36</v>
      </c>
      <c r="G4625" s="3">
        <v>1274.8</v>
      </c>
      <c r="H4625" s="3">
        <v>9348.56</v>
      </c>
      <c r="I4625" s="3" t="s">
        <v>56</v>
      </c>
      <c r="J4625" s="5">
        <v>1.1363632473878329</v>
      </c>
      <c r="K4625" t="str">
        <f>_xlfn.XLOOKUP(D4625, dim_channels!A:A, dim_channels!C:C, "Not Found")</f>
        <v>OTA</v>
      </c>
      <c r="L4625" t="str">
        <f>_xlfn.XLOOKUP(D4625, dim_channels!A:A, dim_channels!B:B, "Not Found")</f>
        <v>Agoda</v>
      </c>
    </row>
    <row r="4626" spans="1:12" x14ac:dyDescent="0.2">
      <c r="A4626" s="2" t="s">
        <v>5062</v>
      </c>
      <c r="B4626" s="2" t="s">
        <v>357</v>
      </c>
      <c r="C4626" s="2" t="s">
        <v>150</v>
      </c>
      <c r="D4626" s="2" t="s">
        <v>33</v>
      </c>
      <c r="E4626" s="2" t="s">
        <v>34</v>
      </c>
      <c r="F4626" s="2">
        <v>5269.53</v>
      </c>
      <c r="G4626" s="2">
        <v>790.43</v>
      </c>
      <c r="H4626" s="2">
        <v>4479.1000000000004</v>
      </c>
      <c r="I4626" s="2" t="s">
        <v>29</v>
      </c>
      <c r="J4626" s="4">
        <v>1.1764707195641979</v>
      </c>
      <c r="K4626" t="str">
        <f>_xlfn.XLOOKUP(D4626, dim_channels!A:A, dim_channels!C:C, "Not Found")</f>
        <v>OTA</v>
      </c>
      <c r="L4626" t="str">
        <f>_xlfn.XLOOKUP(D4626, dim_channels!A:A, dim_channels!B:B, "Not Found")</f>
        <v>Booking.com</v>
      </c>
    </row>
    <row r="4627" spans="1:12" x14ac:dyDescent="0.2">
      <c r="A4627" s="3" t="s">
        <v>5063</v>
      </c>
      <c r="B4627" s="3" t="s">
        <v>305</v>
      </c>
      <c r="C4627" s="3" t="s">
        <v>416</v>
      </c>
      <c r="D4627" s="3" t="s">
        <v>45</v>
      </c>
      <c r="E4627" s="3" t="s">
        <v>46</v>
      </c>
      <c r="F4627" s="3">
        <v>6810.89</v>
      </c>
      <c r="G4627" s="3">
        <v>340.54</v>
      </c>
      <c r="H4627" s="3">
        <v>6470.35</v>
      </c>
      <c r="I4627" s="3" t="s">
        <v>29</v>
      </c>
      <c r="J4627" s="5">
        <v>1.0526308468629979</v>
      </c>
      <c r="K4627" t="str">
        <f>_xlfn.XLOOKUP(D4627, dim_channels!A:A, dim_channels!C:C, "Not Found")</f>
        <v>Corporate</v>
      </c>
      <c r="L4627" t="str">
        <f>_xlfn.XLOOKUP(D4627, dim_channels!A:A, dim_channels!B:B, "Not Found")</f>
        <v>Corporate Direct</v>
      </c>
    </row>
    <row r="4628" spans="1:12" x14ac:dyDescent="0.2">
      <c r="A4628" s="2" t="s">
        <v>5064</v>
      </c>
      <c r="B4628" s="2" t="s">
        <v>278</v>
      </c>
      <c r="C4628" s="2" t="s">
        <v>590</v>
      </c>
      <c r="D4628" s="2" t="s">
        <v>27</v>
      </c>
      <c r="E4628" s="2" t="s">
        <v>28</v>
      </c>
      <c r="F4628" s="2">
        <v>20052.66</v>
      </c>
      <c r="G4628" s="2">
        <v>3609.48</v>
      </c>
      <c r="H4628" s="2">
        <v>16443.18</v>
      </c>
      <c r="I4628" s="2" t="s">
        <v>29</v>
      </c>
      <c r="J4628" s="4">
        <v>1.2195122841202251</v>
      </c>
      <c r="K4628" t="str">
        <f>_xlfn.XLOOKUP(D4628, dim_channels!A:A, dim_channels!C:C, "Not Found")</f>
        <v>OTA</v>
      </c>
      <c r="L4628" t="str">
        <f>_xlfn.XLOOKUP(D4628, dim_channels!A:A, dim_channels!B:B, "Not Found")</f>
        <v>Expedia</v>
      </c>
    </row>
    <row r="4629" spans="1:12" x14ac:dyDescent="0.2">
      <c r="A4629" s="3" t="s">
        <v>5065</v>
      </c>
      <c r="B4629" s="3" t="s">
        <v>614</v>
      </c>
      <c r="C4629" s="3" t="s">
        <v>426</v>
      </c>
      <c r="D4629" s="3" t="s">
        <v>33</v>
      </c>
      <c r="E4629" s="3" t="s">
        <v>28</v>
      </c>
      <c r="F4629" s="3">
        <v>7796.95</v>
      </c>
      <c r="G4629" s="3">
        <v>1169.54</v>
      </c>
      <c r="H4629" s="3">
        <v>6627.41</v>
      </c>
      <c r="I4629" s="3" t="s">
        <v>29</v>
      </c>
      <c r="J4629" s="5">
        <v>1.1764701444455681</v>
      </c>
      <c r="K4629" t="str">
        <f>_xlfn.XLOOKUP(D4629, dim_channels!A:A, dim_channels!C:C, "Not Found")</f>
        <v>OTA</v>
      </c>
      <c r="L4629" t="str">
        <f>_xlfn.XLOOKUP(D4629, dim_channels!A:A, dim_channels!B:B, "Not Found")</f>
        <v>Booking.com</v>
      </c>
    </row>
    <row r="4630" spans="1:12" x14ac:dyDescent="0.2">
      <c r="A4630" s="2" t="s">
        <v>5066</v>
      </c>
      <c r="B4630" s="2" t="s">
        <v>312</v>
      </c>
      <c r="C4630" s="2" t="s">
        <v>741</v>
      </c>
      <c r="D4630" s="2" t="s">
        <v>27</v>
      </c>
      <c r="E4630" s="2" t="s">
        <v>34</v>
      </c>
      <c r="F4630" s="2">
        <v>11076.8</v>
      </c>
      <c r="G4630" s="2">
        <v>1993.82</v>
      </c>
      <c r="H4630" s="2">
        <v>9082.98</v>
      </c>
      <c r="I4630" s="2" t="s">
        <v>29</v>
      </c>
      <c r="J4630" s="4">
        <v>1.2195116580681671</v>
      </c>
      <c r="K4630" t="str">
        <f>_xlfn.XLOOKUP(D4630, dim_channels!A:A, dim_channels!C:C, "Not Found")</f>
        <v>OTA</v>
      </c>
      <c r="L4630" t="str">
        <f>_xlfn.XLOOKUP(D4630, dim_channels!A:A, dim_channels!B:B, "Not Found")</f>
        <v>Expedia</v>
      </c>
    </row>
    <row r="4631" spans="1:12" x14ac:dyDescent="0.2">
      <c r="A4631" s="3" t="s">
        <v>5067</v>
      </c>
      <c r="B4631" s="3" t="s">
        <v>1101</v>
      </c>
      <c r="C4631" s="3" t="s">
        <v>705</v>
      </c>
      <c r="D4631" s="3" t="s">
        <v>64</v>
      </c>
      <c r="E4631" s="3" t="s">
        <v>34</v>
      </c>
      <c r="F4631" s="3">
        <v>26859.040000000001</v>
      </c>
      <c r="G4631" s="3">
        <v>0</v>
      </c>
      <c r="H4631" s="3">
        <v>26859.040000000001</v>
      </c>
      <c r="I4631" s="3" t="s">
        <v>29</v>
      </c>
      <c r="J4631" s="5">
        <v>1</v>
      </c>
      <c r="K4631" t="str">
        <f>_xlfn.XLOOKUP(D4631, dim_channels!A:A, dim_channels!C:C, "Not Found")</f>
        <v>Direct</v>
      </c>
      <c r="L4631" t="str">
        <f>_xlfn.XLOOKUP(D4631, dim_channels!A:A, dim_channels!B:B, "Not Found")</f>
        <v>Direct Website</v>
      </c>
    </row>
    <row r="4632" spans="1:12" x14ac:dyDescent="0.2">
      <c r="A4632" s="2" t="s">
        <v>5068</v>
      </c>
      <c r="B4632" s="2" t="s">
        <v>124</v>
      </c>
      <c r="C4632" s="2" t="s">
        <v>117</v>
      </c>
      <c r="D4632" s="2" t="s">
        <v>206</v>
      </c>
      <c r="E4632" s="2" t="s">
        <v>207</v>
      </c>
      <c r="F4632" s="2">
        <v>20685.54</v>
      </c>
      <c r="G4632" s="2">
        <v>0</v>
      </c>
      <c r="H4632" s="2">
        <v>20685.54</v>
      </c>
      <c r="I4632" s="2" t="s">
        <v>29</v>
      </c>
      <c r="J4632" s="4">
        <v>1</v>
      </c>
      <c r="K4632" t="str">
        <f>_xlfn.XLOOKUP(D4632, dim_channels!A:A, dim_channels!C:C, "Not Found")</f>
        <v>Direct</v>
      </c>
      <c r="L4632" t="str">
        <f>_xlfn.XLOOKUP(D4632, dim_channels!A:A, dim_channels!B:B, "Not Found")</f>
        <v>Walk-in</v>
      </c>
    </row>
    <row r="4633" spans="1:12" x14ac:dyDescent="0.2">
      <c r="A4633" s="3" t="s">
        <v>5069</v>
      </c>
      <c r="B4633" s="3" t="s">
        <v>478</v>
      </c>
      <c r="C4633" s="3" t="s">
        <v>478</v>
      </c>
      <c r="D4633" s="3" t="s">
        <v>169</v>
      </c>
      <c r="E4633" s="3" t="s">
        <v>46</v>
      </c>
      <c r="F4633" s="3">
        <v>3270.96</v>
      </c>
      <c r="G4633" s="3">
        <v>654.19000000000005</v>
      </c>
      <c r="H4633" s="3">
        <v>2616.77</v>
      </c>
      <c r="I4633" s="3" t="s">
        <v>29</v>
      </c>
      <c r="J4633" s="5">
        <v>1.249999044623715</v>
      </c>
      <c r="K4633" t="str">
        <f>_xlfn.XLOOKUP(D4633, dim_channels!A:A, dim_channels!C:C, "Not Found")</f>
        <v>GDS</v>
      </c>
      <c r="L4633" t="str">
        <f>_xlfn.XLOOKUP(D4633, dim_channels!A:A, dim_channels!B:B, "Not Found")</f>
        <v>GDS (Amadeus)</v>
      </c>
    </row>
    <row r="4634" spans="1:12" x14ac:dyDescent="0.2">
      <c r="A4634" s="2" t="s">
        <v>5070</v>
      </c>
      <c r="B4634" s="2" t="s">
        <v>497</v>
      </c>
      <c r="C4634" s="2" t="s">
        <v>807</v>
      </c>
      <c r="D4634" s="2" t="s">
        <v>52</v>
      </c>
      <c r="E4634" s="2" t="s">
        <v>60</v>
      </c>
      <c r="F4634" s="2">
        <v>8340.32</v>
      </c>
      <c r="G4634" s="2">
        <v>0</v>
      </c>
      <c r="H4634" s="2">
        <v>8340.32</v>
      </c>
      <c r="I4634" s="2" t="s">
        <v>29</v>
      </c>
      <c r="J4634" s="4">
        <v>1</v>
      </c>
      <c r="K4634" t="str">
        <f>_xlfn.XLOOKUP(D4634, dim_channels!A:A, dim_channels!C:C, "Not Found")</f>
        <v>OTA</v>
      </c>
      <c r="L4634" t="str">
        <f>_xlfn.XLOOKUP(D4634, dim_channels!A:A, dim_channels!B:B, "Not Found")</f>
        <v>Agoda</v>
      </c>
    </row>
    <row r="4635" spans="1:12" x14ac:dyDescent="0.2">
      <c r="A4635" s="3" t="s">
        <v>5071</v>
      </c>
      <c r="B4635" s="3" t="s">
        <v>91</v>
      </c>
      <c r="C4635" s="3" t="s">
        <v>109</v>
      </c>
      <c r="D4635" s="3" t="s">
        <v>27</v>
      </c>
      <c r="E4635" s="3" t="s">
        <v>60</v>
      </c>
      <c r="F4635" s="3">
        <v>6689.71</v>
      </c>
      <c r="G4635" s="3">
        <v>0</v>
      </c>
      <c r="H4635" s="3">
        <v>6689.71</v>
      </c>
      <c r="I4635" s="3" t="s">
        <v>41</v>
      </c>
      <c r="J4635" s="5">
        <v>1</v>
      </c>
      <c r="K4635" t="str">
        <f>_xlfn.XLOOKUP(D4635, dim_channels!A:A, dim_channels!C:C, "Not Found")</f>
        <v>OTA</v>
      </c>
      <c r="L4635" t="str">
        <f>_xlfn.XLOOKUP(D4635, dim_channels!A:A, dim_channels!B:B, "Not Found")</f>
        <v>Expedia</v>
      </c>
    </row>
    <row r="4636" spans="1:12" x14ac:dyDescent="0.2">
      <c r="A4636" s="2" t="s">
        <v>5072</v>
      </c>
      <c r="B4636" s="2" t="s">
        <v>614</v>
      </c>
      <c r="C4636" s="2" t="s">
        <v>553</v>
      </c>
      <c r="D4636" s="2" t="s">
        <v>52</v>
      </c>
      <c r="E4636" s="2" t="s">
        <v>34</v>
      </c>
      <c r="F4636" s="2">
        <v>6681.09</v>
      </c>
      <c r="G4636" s="2">
        <v>801.73</v>
      </c>
      <c r="H4636" s="2">
        <v>5879.36</v>
      </c>
      <c r="I4636" s="2" t="s">
        <v>29</v>
      </c>
      <c r="J4636" s="4">
        <v>1.136363481739509</v>
      </c>
      <c r="K4636" t="str">
        <f>_xlfn.XLOOKUP(D4636, dim_channels!A:A, dim_channels!C:C, "Not Found")</f>
        <v>OTA</v>
      </c>
      <c r="L4636" t="str">
        <f>_xlfn.XLOOKUP(D4636, dim_channels!A:A, dim_channels!B:B, "Not Found")</f>
        <v>Agoda</v>
      </c>
    </row>
    <row r="4637" spans="1:12" x14ac:dyDescent="0.2">
      <c r="A4637" s="3" t="s">
        <v>5073</v>
      </c>
      <c r="B4637" s="3" t="s">
        <v>799</v>
      </c>
      <c r="C4637" s="3" t="s">
        <v>983</v>
      </c>
      <c r="D4637" s="3" t="s">
        <v>27</v>
      </c>
      <c r="E4637" s="3" t="s">
        <v>60</v>
      </c>
      <c r="F4637" s="3">
        <v>2595.06</v>
      </c>
      <c r="G4637" s="3">
        <v>0</v>
      </c>
      <c r="H4637" s="3">
        <v>2595.06</v>
      </c>
      <c r="I4637" s="3" t="s">
        <v>41</v>
      </c>
      <c r="J4637" s="5">
        <v>1</v>
      </c>
      <c r="K4637" t="str">
        <f>_xlfn.XLOOKUP(D4637, dim_channels!A:A, dim_channels!C:C, "Not Found")</f>
        <v>OTA</v>
      </c>
      <c r="L4637" t="str">
        <f>_xlfn.XLOOKUP(D4637, dim_channels!A:A, dim_channels!B:B, "Not Found")</f>
        <v>Expedia</v>
      </c>
    </row>
    <row r="4638" spans="1:12" x14ac:dyDescent="0.2">
      <c r="A4638" s="2" t="s">
        <v>5074</v>
      </c>
      <c r="B4638" s="2" t="s">
        <v>192</v>
      </c>
      <c r="C4638" s="2" t="s">
        <v>548</v>
      </c>
      <c r="D4638" s="2" t="s">
        <v>33</v>
      </c>
      <c r="E4638" s="2" t="s">
        <v>34</v>
      </c>
      <c r="F4638" s="2">
        <v>4408.18</v>
      </c>
      <c r="G4638" s="2">
        <v>661.23</v>
      </c>
      <c r="H4638" s="2">
        <v>3746.95</v>
      </c>
      <c r="I4638" s="2" t="s">
        <v>29</v>
      </c>
      <c r="J4638" s="4">
        <v>1.1764715301778781</v>
      </c>
      <c r="K4638" t="str">
        <f>_xlfn.XLOOKUP(D4638, dim_channels!A:A, dim_channels!C:C, "Not Found")</f>
        <v>OTA</v>
      </c>
      <c r="L4638" t="str">
        <f>_xlfn.XLOOKUP(D4638, dim_channels!A:A, dim_channels!B:B, "Not Found")</f>
        <v>Booking.com</v>
      </c>
    </row>
    <row r="4639" spans="1:12" x14ac:dyDescent="0.2">
      <c r="A4639" s="3" t="s">
        <v>5075</v>
      </c>
      <c r="B4639" s="3" t="s">
        <v>271</v>
      </c>
      <c r="C4639" s="3" t="s">
        <v>271</v>
      </c>
      <c r="D4639" s="3" t="s">
        <v>33</v>
      </c>
      <c r="E4639" s="3" t="s">
        <v>60</v>
      </c>
      <c r="F4639" s="3">
        <v>2933.27</v>
      </c>
      <c r="G4639" s="3">
        <v>0</v>
      </c>
      <c r="H4639" s="3">
        <v>2933.27</v>
      </c>
      <c r="I4639" s="3" t="s">
        <v>29</v>
      </c>
      <c r="J4639" s="5">
        <v>1</v>
      </c>
      <c r="K4639" t="str">
        <f>_xlfn.XLOOKUP(D4639, dim_channels!A:A, dim_channels!C:C, "Not Found")</f>
        <v>OTA</v>
      </c>
      <c r="L4639" t="str">
        <f>_xlfn.XLOOKUP(D4639, dim_channels!A:A, dim_channels!B:B, "Not Found")</f>
        <v>Booking.com</v>
      </c>
    </row>
    <row r="4640" spans="1:12" x14ac:dyDescent="0.2">
      <c r="A4640" s="2" t="s">
        <v>5076</v>
      </c>
      <c r="B4640" s="2" t="s">
        <v>314</v>
      </c>
      <c r="C4640" s="2" t="s">
        <v>685</v>
      </c>
      <c r="D4640" s="2" t="s">
        <v>206</v>
      </c>
      <c r="E4640" s="2" t="s">
        <v>207</v>
      </c>
      <c r="F4640" s="2">
        <v>7014.98</v>
      </c>
      <c r="G4640" s="2">
        <v>0</v>
      </c>
      <c r="H4640" s="2">
        <v>7014.98</v>
      </c>
      <c r="I4640" s="2" t="s">
        <v>29</v>
      </c>
      <c r="J4640" s="4">
        <v>1</v>
      </c>
      <c r="K4640" t="str">
        <f>_xlfn.XLOOKUP(D4640, dim_channels!A:A, dim_channels!C:C, "Not Found")</f>
        <v>Direct</v>
      </c>
      <c r="L4640" t="str">
        <f>_xlfn.XLOOKUP(D4640, dim_channels!A:A, dim_channels!B:B, "Not Found")</f>
        <v>Walk-in</v>
      </c>
    </row>
    <row r="4641" spans="1:12" x14ac:dyDescent="0.2">
      <c r="A4641" s="3" t="s">
        <v>5077</v>
      </c>
      <c r="B4641" s="3" t="s">
        <v>456</v>
      </c>
      <c r="C4641" s="3" t="s">
        <v>456</v>
      </c>
      <c r="D4641" s="3" t="s">
        <v>27</v>
      </c>
      <c r="E4641" s="3" t="s">
        <v>34</v>
      </c>
      <c r="F4641" s="3">
        <v>6027.05</v>
      </c>
      <c r="G4641" s="3">
        <v>1084.8699999999999</v>
      </c>
      <c r="H4641" s="3">
        <v>4942.18</v>
      </c>
      <c r="I4641" s="3" t="s">
        <v>29</v>
      </c>
      <c r="J4641" s="5">
        <v>1.219512441877876</v>
      </c>
      <c r="K4641" t="str">
        <f>_xlfn.XLOOKUP(D4641, dim_channels!A:A, dim_channels!C:C, "Not Found")</f>
        <v>OTA</v>
      </c>
      <c r="L4641" t="str">
        <f>_xlfn.XLOOKUP(D4641, dim_channels!A:A, dim_channels!B:B, "Not Found")</f>
        <v>Expedia</v>
      </c>
    </row>
    <row r="4642" spans="1:12" x14ac:dyDescent="0.2">
      <c r="A4642" s="2" t="s">
        <v>5078</v>
      </c>
      <c r="B4642" s="2" t="s">
        <v>608</v>
      </c>
      <c r="C4642" s="2" t="s">
        <v>155</v>
      </c>
      <c r="D4642" s="2" t="s">
        <v>52</v>
      </c>
      <c r="E4642" s="2" t="s">
        <v>60</v>
      </c>
      <c r="F4642" s="2">
        <v>2624.3</v>
      </c>
      <c r="G4642" s="2">
        <v>0</v>
      </c>
      <c r="H4642" s="2">
        <v>2624.3</v>
      </c>
      <c r="I4642" s="2" t="s">
        <v>29</v>
      </c>
      <c r="J4642" s="4">
        <v>1</v>
      </c>
      <c r="K4642" t="str">
        <f>_xlfn.XLOOKUP(D4642, dim_channels!A:A, dim_channels!C:C, "Not Found")</f>
        <v>OTA</v>
      </c>
      <c r="L4642" t="str">
        <f>_xlfn.XLOOKUP(D4642, dim_channels!A:A, dim_channels!B:B, "Not Found")</f>
        <v>Agoda</v>
      </c>
    </row>
    <row r="4643" spans="1:12" x14ac:dyDescent="0.2">
      <c r="A4643" s="3" t="s">
        <v>5079</v>
      </c>
      <c r="B4643" s="3" t="s">
        <v>104</v>
      </c>
      <c r="C4643" s="3" t="s">
        <v>104</v>
      </c>
      <c r="D4643" s="3" t="s">
        <v>33</v>
      </c>
      <c r="E4643" s="3" t="s">
        <v>28</v>
      </c>
      <c r="F4643" s="3">
        <v>9956.4500000000007</v>
      </c>
      <c r="G4643" s="3">
        <v>1493.47</v>
      </c>
      <c r="H4643" s="3">
        <v>8462.98</v>
      </c>
      <c r="I4643" s="3" t="s">
        <v>29</v>
      </c>
      <c r="J4643" s="5">
        <v>1.1764709357696701</v>
      </c>
      <c r="K4643" t="str">
        <f>_xlfn.XLOOKUP(D4643, dim_channels!A:A, dim_channels!C:C, "Not Found")</f>
        <v>OTA</v>
      </c>
      <c r="L4643" t="str">
        <f>_xlfn.XLOOKUP(D4643, dim_channels!A:A, dim_channels!B:B, "Not Found")</f>
        <v>Booking.com</v>
      </c>
    </row>
    <row r="4644" spans="1:12" x14ac:dyDescent="0.2">
      <c r="A4644" s="2" t="s">
        <v>5080</v>
      </c>
      <c r="B4644" s="2" t="s">
        <v>130</v>
      </c>
      <c r="C4644" s="2" t="s">
        <v>138</v>
      </c>
      <c r="D4644" s="2" t="s">
        <v>52</v>
      </c>
      <c r="E4644" s="2" t="s">
        <v>34</v>
      </c>
      <c r="F4644" s="2">
        <v>7241.25</v>
      </c>
      <c r="G4644" s="2">
        <v>868.95</v>
      </c>
      <c r="H4644" s="2">
        <v>6372.3</v>
      </c>
      <c r="I4644" s="2" t="s">
        <v>41</v>
      </c>
      <c r="J4644" s="4">
        <v>1.136363636363636</v>
      </c>
      <c r="K4644" t="str">
        <f>_xlfn.XLOOKUP(D4644, dim_channels!A:A, dim_channels!C:C, "Not Found")</f>
        <v>OTA</v>
      </c>
      <c r="L4644" t="str">
        <f>_xlfn.XLOOKUP(D4644, dim_channels!A:A, dim_channels!B:B, "Not Found")</f>
        <v>Agoda</v>
      </c>
    </row>
    <row r="4645" spans="1:12" x14ac:dyDescent="0.2">
      <c r="A4645" s="3" t="s">
        <v>5081</v>
      </c>
      <c r="B4645" s="3" t="s">
        <v>165</v>
      </c>
      <c r="C4645" s="3" t="s">
        <v>454</v>
      </c>
      <c r="D4645" s="3" t="s">
        <v>169</v>
      </c>
      <c r="E4645" s="3" t="s">
        <v>34</v>
      </c>
      <c r="F4645" s="3">
        <v>2560.59</v>
      </c>
      <c r="G4645" s="3">
        <v>512.12</v>
      </c>
      <c r="H4645" s="3">
        <v>2048.4699999999998</v>
      </c>
      <c r="I4645" s="3" t="s">
        <v>29</v>
      </c>
      <c r="J4645" s="5">
        <v>1.250001220423048</v>
      </c>
      <c r="K4645" t="str">
        <f>_xlfn.XLOOKUP(D4645, dim_channels!A:A, dim_channels!C:C, "Not Found")</f>
        <v>GDS</v>
      </c>
      <c r="L4645" t="str">
        <f>_xlfn.XLOOKUP(D4645, dim_channels!A:A, dim_channels!B:B, "Not Found")</f>
        <v>GDS (Amadeus)</v>
      </c>
    </row>
    <row r="4646" spans="1:12" x14ac:dyDescent="0.2">
      <c r="A4646" s="2" t="s">
        <v>5082</v>
      </c>
      <c r="B4646" s="2" t="s">
        <v>76</v>
      </c>
      <c r="C4646" s="2" t="s">
        <v>113</v>
      </c>
      <c r="D4646" s="2" t="s">
        <v>27</v>
      </c>
      <c r="E4646" s="2" t="s">
        <v>34</v>
      </c>
      <c r="F4646" s="2">
        <v>2761.2</v>
      </c>
      <c r="G4646" s="2">
        <v>497.02</v>
      </c>
      <c r="H4646" s="2">
        <v>2264.1799999999998</v>
      </c>
      <c r="I4646" s="2" t="s">
        <v>29</v>
      </c>
      <c r="J4646" s="4">
        <v>1.2195143495658469</v>
      </c>
      <c r="K4646" t="str">
        <f>_xlfn.XLOOKUP(D4646, dim_channels!A:A, dim_channels!C:C, "Not Found")</f>
        <v>OTA</v>
      </c>
      <c r="L4646" t="str">
        <f>_xlfn.XLOOKUP(D4646, dim_channels!A:A, dim_channels!B:B, "Not Found")</f>
        <v>Expedia</v>
      </c>
    </row>
    <row r="4647" spans="1:12" x14ac:dyDescent="0.2">
      <c r="A4647" s="3" t="s">
        <v>5083</v>
      </c>
      <c r="B4647" s="3" t="s">
        <v>1021</v>
      </c>
      <c r="C4647" s="3" t="s">
        <v>360</v>
      </c>
      <c r="D4647" s="3" t="s">
        <v>45</v>
      </c>
      <c r="E4647" s="3" t="s">
        <v>89</v>
      </c>
      <c r="F4647" s="3">
        <v>11272.26</v>
      </c>
      <c r="G4647" s="3">
        <v>0</v>
      </c>
      <c r="H4647" s="3">
        <v>11272.26</v>
      </c>
      <c r="I4647" s="3" t="s">
        <v>29</v>
      </c>
      <c r="J4647" s="5">
        <v>1</v>
      </c>
      <c r="K4647" t="str">
        <f>_xlfn.XLOOKUP(D4647, dim_channels!A:A, dim_channels!C:C, "Not Found")</f>
        <v>Corporate</v>
      </c>
      <c r="L4647" t="str">
        <f>_xlfn.XLOOKUP(D4647, dim_channels!A:A, dim_channels!B:B, "Not Found")</f>
        <v>Corporate Direct</v>
      </c>
    </row>
    <row r="4648" spans="1:12" x14ac:dyDescent="0.2">
      <c r="A4648" s="2" t="s">
        <v>5084</v>
      </c>
      <c r="B4648" s="2" t="s">
        <v>1610</v>
      </c>
      <c r="C4648" s="2" t="s">
        <v>256</v>
      </c>
      <c r="D4648" s="2" t="s">
        <v>33</v>
      </c>
      <c r="E4648" s="2" t="s">
        <v>34</v>
      </c>
      <c r="F4648" s="2">
        <v>7883.57</v>
      </c>
      <c r="G4648" s="2">
        <v>1182.54</v>
      </c>
      <c r="H4648" s="2">
        <v>6701.03</v>
      </c>
      <c r="I4648" s="2" t="s">
        <v>41</v>
      </c>
      <c r="J4648" s="4">
        <v>1.176471378280652</v>
      </c>
      <c r="K4648" t="str">
        <f>_xlfn.XLOOKUP(D4648, dim_channels!A:A, dim_channels!C:C, "Not Found")</f>
        <v>OTA</v>
      </c>
      <c r="L4648" t="str">
        <f>_xlfn.XLOOKUP(D4648, dim_channels!A:A, dim_channels!B:B, "Not Found")</f>
        <v>Booking.com</v>
      </c>
    </row>
    <row r="4649" spans="1:12" x14ac:dyDescent="0.2">
      <c r="A4649" s="3" t="s">
        <v>5085</v>
      </c>
      <c r="B4649" s="3" t="s">
        <v>603</v>
      </c>
      <c r="C4649" s="3" t="s">
        <v>603</v>
      </c>
      <c r="D4649" s="3" t="s">
        <v>52</v>
      </c>
      <c r="E4649" s="3" t="s">
        <v>60</v>
      </c>
      <c r="F4649" s="3">
        <v>3297.93</v>
      </c>
      <c r="G4649" s="3">
        <v>0</v>
      </c>
      <c r="H4649" s="3">
        <v>3297.93</v>
      </c>
      <c r="I4649" s="3" t="s">
        <v>41</v>
      </c>
      <c r="J4649" s="5">
        <v>1</v>
      </c>
      <c r="K4649" t="str">
        <f>_xlfn.XLOOKUP(D4649, dim_channels!A:A, dim_channels!C:C, "Not Found")</f>
        <v>OTA</v>
      </c>
      <c r="L4649" t="str">
        <f>_xlfn.XLOOKUP(D4649, dim_channels!A:A, dim_channels!B:B, "Not Found")</f>
        <v>Agoda</v>
      </c>
    </row>
    <row r="4650" spans="1:12" x14ac:dyDescent="0.2">
      <c r="A4650" s="2" t="s">
        <v>5086</v>
      </c>
      <c r="B4650" s="2" t="s">
        <v>359</v>
      </c>
      <c r="C4650" s="2" t="s">
        <v>360</v>
      </c>
      <c r="D4650" s="2" t="s">
        <v>52</v>
      </c>
      <c r="E4650" s="2" t="s">
        <v>34</v>
      </c>
      <c r="F4650" s="2">
        <v>5601.06</v>
      </c>
      <c r="G4650" s="2">
        <v>672.13</v>
      </c>
      <c r="H4650" s="2">
        <v>4928.93</v>
      </c>
      <c r="I4650" s="2" t="s">
        <v>56</v>
      </c>
      <c r="J4650" s="4">
        <v>1.1363642819029689</v>
      </c>
      <c r="K4650" t="str">
        <f>_xlfn.XLOOKUP(D4650, dim_channels!A:A, dim_channels!C:C, "Not Found")</f>
        <v>OTA</v>
      </c>
      <c r="L4650" t="str">
        <f>_xlfn.XLOOKUP(D4650, dim_channels!A:A, dim_channels!B:B, "Not Found")</f>
        <v>Agoda</v>
      </c>
    </row>
    <row r="4651" spans="1:12" x14ac:dyDescent="0.2">
      <c r="A4651" s="3" t="s">
        <v>5087</v>
      </c>
      <c r="B4651" s="3" t="s">
        <v>367</v>
      </c>
      <c r="C4651" s="3" t="s">
        <v>375</v>
      </c>
      <c r="D4651" s="3" t="s">
        <v>33</v>
      </c>
      <c r="E4651" s="3" t="s">
        <v>60</v>
      </c>
      <c r="F4651" s="3">
        <v>3042.13</v>
      </c>
      <c r="G4651" s="3">
        <v>0</v>
      </c>
      <c r="H4651" s="3">
        <v>3042.13</v>
      </c>
      <c r="I4651" s="3" t="s">
        <v>29</v>
      </c>
      <c r="J4651" s="5">
        <v>1</v>
      </c>
      <c r="K4651" t="str">
        <f>_xlfn.XLOOKUP(D4651, dim_channels!A:A, dim_channels!C:C, "Not Found")</f>
        <v>OTA</v>
      </c>
      <c r="L4651" t="str">
        <f>_xlfn.XLOOKUP(D4651, dim_channels!A:A, dim_channels!B:B, "Not Found")</f>
        <v>Booking.com</v>
      </c>
    </row>
    <row r="4652" spans="1:12" x14ac:dyDescent="0.2">
      <c r="A4652" s="2" t="s">
        <v>5088</v>
      </c>
      <c r="B4652" s="2" t="s">
        <v>84</v>
      </c>
      <c r="C4652" s="2" t="s">
        <v>85</v>
      </c>
      <c r="D4652" s="2" t="s">
        <v>114</v>
      </c>
      <c r="E4652" s="2" t="s">
        <v>115</v>
      </c>
      <c r="F4652" s="2">
        <v>7572.05</v>
      </c>
      <c r="G4652" s="2">
        <v>757.2</v>
      </c>
      <c r="H4652" s="2">
        <v>6814.85</v>
      </c>
      <c r="I4652" s="2" t="s">
        <v>41</v>
      </c>
      <c r="J4652" s="4">
        <v>1.1111102958979291</v>
      </c>
      <c r="K4652" t="str">
        <f>_xlfn.XLOOKUP(D4652, dim_channels!A:A, dim_channels!C:C, "Not Found")</f>
        <v>Offline</v>
      </c>
      <c r="L4652" t="str">
        <f>_xlfn.XLOOKUP(D4652, dim_channels!A:A, dim_channels!B:B, "Not Found")</f>
        <v>Travel Agency</v>
      </c>
    </row>
    <row r="4653" spans="1:12" x14ac:dyDescent="0.2">
      <c r="A4653" s="3" t="s">
        <v>5089</v>
      </c>
      <c r="B4653" s="3" t="s">
        <v>487</v>
      </c>
      <c r="C4653" s="3" t="s">
        <v>59</v>
      </c>
      <c r="D4653" s="3" t="s">
        <v>45</v>
      </c>
      <c r="E4653" s="3" t="s">
        <v>89</v>
      </c>
      <c r="F4653" s="3">
        <v>3254.79</v>
      </c>
      <c r="G4653" s="3">
        <v>0</v>
      </c>
      <c r="H4653" s="3">
        <v>3254.79</v>
      </c>
      <c r="I4653" s="3" t="s">
        <v>29</v>
      </c>
      <c r="J4653" s="5">
        <v>1</v>
      </c>
      <c r="K4653" t="str">
        <f>_xlfn.XLOOKUP(D4653, dim_channels!A:A, dim_channels!C:C, "Not Found")</f>
        <v>Corporate</v>
      </c>
      <c r="L4653" t="str">
        <f>_xlfn.XLOOKUP(D4653, dim_channels!A:A, dim_channels!B:B, "Not Found")</f>
        <v>Corporate Direct</v>
      </c>
    </row>
    <row r="4654" spans="1:12" x14ac:dyDescent="0.2">
      <c r="A4654" s="2" t="s">
        <v>5090</v>
      </c>
      <c r="B4654" s="2" t="s">
        <v>101</v>
      </c>
      <c r="C4654" s="2" t="s">
        <v>258</v>
      </c>
      <c r="D4654" s="2" t="s">
        <v>27</v>
      </c>
      <c r="E4654" s="2" t="s">
        <v>28</v>
      </c>
      <c r="F4654" s="2">
        <v>5707.57</v>
      </c>
      <c r="G4654" s="2">
        <v>1027.3599999999999</v>
      </c>
      <c r="H4654" s="2">
        <v>4680.21</v>
      </c>
      <c r="I4654" s="2" t="s">
        <v>29</v>
      </c>
      <c r="J4654" s="4">
        <v>1.219511517645576</v>
      </c>
      <c r="K4654" t="str">
        <f>_xlfn.XLOOKUP(D4654, dim_channels!A:A, dim_channels!C:C, "Not Found")</f>
        <v>OTA</v>
      </c>
      <c r="L4654" t="str">
        <f>_xlfn.XLOOKUP(D4654, dim_channels!A:A, dim_channels!B:B, "Not Found")</f>
        <v>Expedia</v>
      </c>
    </row>
    <row r="4655" spans="1:12" x14ac:dyDescent="0.2">
      <c r="A4655" s="3" t="s">
        <v>5091</v>
      </c>
      <c r="B4655" s="3" t="s">
        <v>226</v>
      </c>
      <c r="C4655" s="3" t="s">
        <v>204</v>
      </c>
      <c r="D4655" s="3" t="s">
        <v>45</v>
      </c>
      <c r="E4655" s="3" t="s">
        <v>46</v>
      </c>
      <c r="F4655" s="3">
        <v>11965.89</v>
      </c>
      <c r="G4655" s="3">
        <v>598.29</v>
      </c>
      <c r="H4655" s="3">
        <v>11367.6</v>
      </c>
      <c r="I4655" s="3" t="s">
        <v>56</v>
      </c>
      <c r="J4655" s="5">
        <v>1.052631162250607</v>
      </c>
      <c r="K4655" t="str">
        <f>_xlfn.XLOOKUP(D4655, dim_channels!A:A, dim_channels!C:C, "Not Found")</f>
        <v>Corporate</v>
      </c>
      <c r="L4655" t="str">
        <f>_xlfn.XLOOKUP(D4655, dim_channels!A:A, dim_channels!B:B, "Not Found")</f>
        <v>Corporate Direct</v>
      </c>
    </row>
    <row r="4656" spans="1:12" x14ac:dyDescent="0.2">
      <c r="A4656" s="2" t="s">
        <v>5092</v>
      </c>
      <c r="B4656" s="2" t="s">
        <v>328</v>
      </c>
      <c r="C4656" s="2" t="s">
        <v>85</v>
      </c>
      <c r="D4656" s="2" t="s">
        <v>33</v>
      </c>
      <c r="E4656" s="2" t="s">
        <v>60</v>
      </c>
      <c r="F4656" s="2">
        <v>8326.59</v>
      </c>
      <c r="G4656" s="2">
        <v>0</v>
      </c>
      <c r="H4656" s="2">
        <v>8326.59</v>
      </c>
      <c r="I4656" s="2" t="s">
        <v>29</v>
      </c>
      <c r="J4656" s="4">
        <v>1</v>
      </c>
      <c r="K4656" t="str">
        <f>_xlfn.XLOOKUP(D4656, dim_channels!A:A, dim_channels!C:C, "Not Found")</f>
        <v>OTA</v>
      </c>
      <c r="L4656" t="str">
        <f>_xlfn.XLOOKUP(D4656, dim_channels!A:A, dim_channels!B:B, "Not Found")</f>
        <v>Booking.com</v>
      </c>
    </row>
    <row r="4657" spans="1:12" x14ac:dyDescent="0.2">
      <c r="A4657" s="3" t="s">
        <v>5093</v>
      </c>
      <c r="B4657" s="3" t="s">
        <v>380</v>
      </c>
      <c r="C4657" s="3" t="s">
        <v>147</v>
      </c>
      <c r="D4657" s="3" t="s">
        <v>33</v>
      </c>
      <c r="E4657" s="3" t="s">
        <v>60</v>
      </c>
      <c r="F4657" s="3">
        <v>6163.15</v>
      </c>
      <c r="G4657" s="3">
        <v>0</v>
      </c>
      <c r="H4657" s="3">
        <v>6163.15</v>
      </c>
      <c r="I4657" s="3" t="s">
        <v>29</v>
      </c>
      <c r="J4657" s="5">
        <v>1</v>
      </c>
      <c r="K4657" t="str">
        <f>_xlfn.XLOOKUP(D4657, dim_channels!A:A, dim_channels!C:C, "Not Found")</f>
        <v>OTA</v>
      </c>
      <c r="L4657" t="str">
        <f>_xlfn.XLOOKUP(D4657, dim_channels!A:A, dim_channels!B:B, "Not Found")</f>
        <v>Booking.com</v>
      </c>
    </row>
    <row r="4658" spans="1:12" x14ac:dyDescent="0.2">
      <c r="A4658" s="2" t="s">
        <v>5094</v>
      </c>
      <c r="B4658" s="2" t="s">
        <v>445</v>
      </c>
      <c r="C4658" s="2" t="s">
        <v>794</v>
      </c>
      <c r="D4658" s="2" t="s">
        <v>27</v>
      </c>
      <c r="E4658" s="2" t="s">
        <v>28</v>
      </c>
      <c r="F4658" s="2">
        <v>8645.98</v>
      </c>
      <c r="G4658" s="2">
        <v>1556.28</v>
      </c>
      <c r="H4658" s="2">
        <v>7089.7</v>
      </c>
      <c r="I4658" s="2" t="s">
        <v>41</v>
      </c>
      <c r="J4658" s="4">
        <v>1.2195128143645011</v>
      </c>
      <c r="K4658" t="str">
        <f>_xlfn.XLOOKUP(D4658, dim_channels!A:A, dim_channels!C:C, "Not Found")</f>
        <v>OTA</v>
      </c>
      <c r="L4658" t="str">
        <f>_xlfn.XLOOKUP(D4658, dim_channels!A:A, dim_channels!B:B, "Not Found")</f>
        <v>Expedia</v>
      </c>
    </row>
    <row r="4659" spans="1:12" x14ac:dyDescent="0.2">
      <c r="A4659" s="3" t="s">
        <v>5095</v>
      </c>
      <c r="B4659" s="3" t="s">
        <v>159</v>
      </c>
      <c r="C4659" s="3" t="s">
        <v>619</v>
      </c>
      <c r="D4659" s="3" t="s">
        <v>169</v>
      </c>
      <c r="E4659" s="3" t="s">
        <v>46</v>
      </c>
      <c r="F4659" s="3">
        <v>6169</v>
      </c>
      <c r="G4659" s="3">
        <v>1233.8</v>
      </c>
      <c r="H4659" s="3">
        <v>4935.2</v>
      </c>
      <c r="I4659" s="3" t="s">
        <v>29</v>
      </c>
      <c r="J4659" s="5">
        <v>1.25</v>
      </c>
      <c r="K4659" t="str">
        <f>_xlfn.XLOOKUP(D4659, dim_channels!A:A, dim_channels!C:C, "Not Found")</f>
        <v>GDS</v>
      </c>
      <c r="L4659" t="str">
        <f>_xlfn.XLOOKUP(D4659, dim_channels!A:A, dim_channels!B:B, "Not Found")</f>
        <v>GDS (Amadeus)</v>
      </c>
    </row>
    <row r="4660" spans="1:12" x14ac:dyDescent="0.2">
      <c r="A4660" s="2" t="s">
        <v>5096</v>
      </c>
      <c r="B4660" s="2" t="s">
        <v>1021</v>
      </c>
      <c r="C4660" s="2" t="s">
        <v>839</v>
      </c>
      <c r="D4660" s="2" t="s">
        <v>52</v>
      </c>
      <c r="E4660" s="2" t="s">
        <v>34</v>
      </c>
      <c r="F4660" s="2">
        <v>17396.16</v>
      </c>
      <c r="G4660" s="2">
        <v>2087.54</v>
      </c>
      <c r="H4660" s="2">
        <v>15308.62</v>
      </c>
      <c r="I4660" s="2" t="s">
        <v>29</v>
      </c>
      <c r="J4660" s="4">
        <v>1.136363695747886</v>
      </c>
      <c r="K4660" t="str">
        <f>_xlfn.XLOOKUP(D4660, dim_channels!A:A, dim_channels!C:C, "Not Found")</f>
        <v>OTA</v>
      </c>
      <c r="L4660" t="str">
        <f>_xlfn.XLOOKUP(D4660, dim_channels!A:A, dim_channels!B:B, "Not Found")</f>
        <v>Agoda</v>
      </c>
    </row>
    <row r="4661" spans="1:12" x14ac:dyDescent="0.2">
      <c r="A4661" s="3" t="s">
        <v>5097</v>
      </c>
      <c r="B4661" s="3" t="s">
        <v>822</v>
      </c>
      <c r="C4661" s="3" t="s">
        <v>618</v>
      </c>
      <c r="D4661" s="3" t="s">
        <v>45</v>
      </c>
      <c r="E4661" s="3" t="s">
        <v>89</v>
      </c>
      <c r="F4661" s="3">
        <v>5135.88</v>
      </c>
      <c r="G4661" s="3">
        <v>0</v>
      </c>
      <c r="H4661" s="3">
        <v>5135.88</v>
      </c>
      <c r="I4661" s="3" t="s">
        <v>29</v>
      </c>
      <c r="J4661" s="5">
        <v>1</v>
      </c>
      <c r="K4661" t="str">
        <f>_xlfn.XLOOKUP(D4661, dim_channels!A:A, dim_channels!C:C, "Not Found")</f>
        <v>Corporate</v>
      </c>
      <c r="L4661" t="str">
        <f>_xlfn.XLOOKUP(D4661, dim_channels!A:A, dim_channels!B:B, "Not Found")</f>
        <v>Corporate Direct</v>
      </c>
    </row>
    <row r="4662" spans="1:12" x14ac:dyDescent="0.2">
      <c r="A4662" s="2" t="s">
        <v>5098</v>
      </c>
      <c r="B4662" s="2" t="s">
        <v>574</v>
      </c>
      <c r="C4662" s="2" t="s">
        <v>258</v>
      </c>
      <c r="D4662" s="2" t="s">
        <v>45</v>
      </c>
      <c r="E4662" s="2" t="s">
        <v>46</v>
      </c>
      <c r="F4662" s="2">
        <v>5412.31</v>
      </c>
      <c r="G4662" s="2">
        <v>270.62</v>
      </c>
      <c r="H4662" s="2">
        <v>5141.6899999999996</v>
      </c>
      <c r="I4662" s="2" t="s">
        <v>56</v>
      </c>
      <c r="J4662" s="4">
        <v>1.0526325002090751</v>
      </c>
      <c r="K4662" t="str">
        <f>_xlfn.XLOOKUP(D4662, dim_channels!A:A, dim_channels!C:C, "Not Found")</f>
        <v>Corporate</v>
      </c>
      <c r="L4662" t="str">
        <f>_xlfn.XLOOKUP(D4662, dim_channels!A:A, dim_channels!B:B, "Not Found")</f>
        <v>Corporate Direct</v>
      </c>
    </row>
    <row r="4663" spans="1:12" x14ac:dyDescent="0.2">
      <c r="A4663" s="3" t="s">
        <v>5099</v>
      </c>
      <c r="B4663" s="3" t="s">
        <v>525</v>
      </c>
      <c r="C4663" s="3" t="s">
        <v>44</v>
      </c>
      <c r="D4663" s="3" t="s">
        <v>33</v>
      </c>
      <c r="E4663" s="3" t="s">
        <v>34</v>
      </c>
      <c r="F4663" s="3">
        <v>10499.43</v>
      </c>
      <c r="G4663" s="3">
        <v>1574.91</v>
      </c>
      <c r="H4663" s="3">
        <v>8924.52</v>
      </c>
      <c r="I4663" s="3" t="s">
        <v>29</v>
      </c>
      <c r="J4663" s="5">
        <v>1.176469995024942</v>
      </c>
      <c r="K4663" t="str">
        <f>_xlfn.XLOOKUP(D4663, dim_channels!A:A, dim_channels!C:C, "Not Found")</f>
        <v>OTA</v>
      </c>
      <c r="L4663" t="str">
        <f>_xlfn.XLOOKUP(D4663, dim_channels!A:A, dim_channels!B:B, "Not Found")</f>
        <v>Booking.com</v>
      </c>
    </row>
    <row r="4664" spans="1:12" x14ac:dyDescent="0.2">
      <c r="A4664" s="2" t="s">
        <v>5100</v>
      </c>
      <c r="B4664" s="2" t="s">
        <v>603</v>
      </c>
      <c r="C4664" s="2" t="s">
        <v>863</v>
      </c>
      <c r="D4664" s="2" t="s">
        <v>64</v>
      </c>
      <c r="E4664" s="2" t="s">
        <v>34</v>
      </c>
      <c r="F4664" s="2">
        <v>14855.06</v>
      </c>
      <c r="G4664" s="2">
        <v>0</v>
      </c>
      <c r="H4664" s="2">
        <v>14855.06</v>
      </c>
      <c r="I4664" s="2" t="s">
        <v>29</v>
      </c>
      <c r="J4664" s="4">
        <v>1</v>
      </c>
      <c r="K4664" t="str">
        <f>_xlfn.XLOOKUP(D4664, dim_channels!A:A, dim_channels!C:C, "Not Found")</f>
        <v>Direct</v>
      </c>
      <c r="L4664" t="str">
        <f>_xlfn.XLOOKUP(D4664, dim_channels!A:A, dim_channels!B:B, "Not Found")</f>
        <v>Direct Website</v>
      </c>
    </row>
    <row r="4665" spans="1:12" x14ac:dyDescent="0.2">
      <c r="A4665" s="3" t="s">
        <v>5101</v>
      </c>
      <c r="B4665" s="3" t="s">
        <v>39</v>
      </c>
      <c r="C4665" s="3" t="s">
        <v>649</v>
      </c>
      <c r="D4665" s="3" t="s">
        <v>45</v>
      </c>
      <c r="E4665" s="3" t="s">
        <v>89</v>
      </c>
      <c r="F4665" s="3">
        <v>8613.83</v>
      </c>
      <c r="G4665" s="3">
        <v>0</v>
      </c>
      <c r="H4665" s="3">
        <v>8613.83</v>
      </c>
      <c r="I4665" s="3" t="s">
        <v>29</v>
      </c>
      <c r="J4665" s="5">
        <v>1</v>
      </c>
      <c r="K4665" t="str">
        <f>_xlfn.XLOOKUP(D4665, dim_channels!A:A, dim_channels!C:C, "Not Found")</f>
        <v>Corporate</v>
      </c>
      <c r="L4665" t="str">
        <f>_xlfn.XLOOKUP(D4665, dim_channels!A:A, dim_channels!B:B, "Not Found")</f>
        <v>Corporate Direct</v>
      </c>
    </row>
    <row r="4666" spans="1:12" x14ac:dyDescent="0.2">
      <c r="A4666" s="2" t="s">
        <v>5102</v>
      </c>
      <c r="B4666" s="2" t="s">
        <v>619</v>
      </c>
      <c r="C4666" s="2" t="s">
        <v>147</v>
      </c>
      <c r="D4666" s="2" t="s">
        <v>64</v>
      </c>
      <c r="E4666" s="2" t="s">
        <v>28</v>
      </c>
      <c r="F4666" s="2">
        <v>11068.02</v>
      </c>
      <c r="G4666" s="2">
        <v>0</v>
      </c>
      <c r="H4666" s="2">
        <v>11068.02</v>
      </c>
      <c r="I4666" s="2" t="s">
        <v>29</v>
      </c>
      <c r="J4666" s="4">
        <v>1</v>
      </c>
      <c r="K4666" t="str">
        <f>_xlfn.XLOOKUP(D4666, dim_channels!A:A, dim_channels!C:C, "Not Found")</f>
        <v>Direct</v>
      </c>
      <c r="L4666" t="str">
        <f>_xlfn.XLOOKUP(D4666, dim_channels!A:A, dim_channels!B:B, "Not Found")</f>
        <v>Direct Website</v>
      </c>
    </row>
    <row r="4667" spans="1:12" x14ac:dyDescent="0.2">
      <c r="A4667" s="3" t="s">
        <v>5103</v>
      </c>
      <c r="B4667" s="3" t="s">
        <v>305</v>
      </c>
      <c r="C4667" s="3" t="s">
        <v>314</v>
      </c>
      <c r="D4667" s="3" t="s">
        <v>64</v>
      </c>
      <c r="E4667" s="3" t="s">
        <v>28</v>
      </c>
      <c r="F4667" s="3">
        <v>8280.51</v>
      </c>
      <c r="G4667" s="3">
        <v>0</v>
      </c>
      <c r="H4667" s="3">
        <v>8280.51</v>
      </c>
      <c r="I4667" s="3" t="s">
        <v>56</v>
      </c>
      <c r="J4667" s="5">
        <v>1</v>
      </c>
      <c r="K4667" t="str">
        <f>_xlfn.XLOOKUP(D4667, dim_channels!A:A, dim_channels!C:C, "Not Found")</f>
        <v>Direct</v>
      </c>
      <c r="L4667" t="str">
        <f>_xlfn.XLOOKUP(D4667, dim_channels!A:A, dim_channels!B:B, "Not Found")</f>
        <v>Direct Website</v>
      </c>
    </row>
    <row r="4668" spans="1:12" x14ac:dyDescent="0.2">
      <c r="A4668" s="2" t="s">
        <v>5104</v>
      </c>
      <c r="B4668" s="2" t="s">
        <v>357</v>
      </c>
      <c r="C4668" s="2" t="s">
        <v>150</v>
      </c>
      <c r="D4668" s="2" t="s">
        <v>33</v>
      </c>
      <c r="E4668" s="2" t="s">
        <v>28</v>
      </c>
      <c r="F4668" s="2">
        <v>8274.7000000000007</v>
      </c>
      <c r="G4668" s="2">
        <v>1241.21</v>
      </c>
      <c r="H4668" s="2">
        <v>7033.49</v>
      </c>
      <c r="I4668" s="2" t="s">
        <v>29</v>
      </c>
      <c r="J4668" s="4">
        <v>1.176471424570164</v>
      </c>
      <c r="K4668" t="str">
        <f>_xlfn.XLOOKUP(D4668, dim_channels!A:A, dim_channels!C:C, "Not Found")</f>
        <v>OTA</v>
      </c>
      <c r="L4668" t="str">
        <f>_xlfn.XLOOKUP(D4668, dim_channels!A:A, dim_channels!B:B, "Not Found")</f>
        <v>Booking.com</v>
      </c>
    </row>
    <row r="4669" spans="1:12" x14ac:dyDescent="0.2">
      <c r="A4669" s="3" t="s">
        <v>5105</v>
      </c>
      <c r="B4669" s="3" t="s">
        <v>558</v>
      </c>
      <c r="C4669" s="3" t="s">
        <v>26</v>
      </c>
      <c r="D4669" s="3" t="s">
        <v>33</v>
      </c>
      <c r="E4669" s="3" t="s">
        <v>28</v>
      </c>
      <c r="F4669" s="3">
        <v>8320.6200000000008</v>
      </c>
      <c r="G4669" s="3">
        <v>1248.0899999999999</v>
      </c>
      <c r="H4669" s="3">
        <v>7072.53</v>
      </c>
      <c r="I4669" s="3" t="s">
        <v>41</v>
      </c>
      <c r="J4669" s="5">
        <v>1.1764700892042881</v>
      </c>
      <c r="K4669" t="str">
        <f>_xlfn.XLOOKUP(D4669, dim_channels!A:A, dim_channels!C:C, "Not Found")</f>
        <v>OTA</v>
      </c>
      <c r="L4669" t="str">
        <f>_xlfn.XLOOKUP(D4669, dim_channels!A:A, dim_channels!B:B, "Not Found")</f>
        <v>Booking.com</v>
      </c>
    </row>
    <row r="4670" spans="1:12" x14ac:dyDescent="0.2">
      <c r="A4670" s="2" t="s">
        <v>5106</v>
      </c>
      <c r="B4670" s="2" t="s">
        <v>612</v>
      </c>
      <c r="C4670" s="2" t="s">
        <v>167</v>
      </c>
      <c r="D4670" s="2" t="s">
        <v>27</v>
      </c>
      <c r="E4670" s="2" t="s">
        <v>28</v>
      </c>
      <c r="F4670" s="2">
        <v>11622.8</v>
      </c>
      <c r="G4670" s="2">
        <v>2092.1</v>
      </c>
      <c r="H4670" s="2">
        <v>9530.7000000000007</v>
      </c>
      <c r="I4670" s="2" t="s">
        <v>29</v>
      </c>
      <c r="J4670" s="4">
        <v>1.219511683297134</v>
      </c>
      <c r="K4670" t="str">
        <f>_xlfn.XLOOKUP(D4670, dim_channels!A:A, dim_channels!C:C, "Not Found")</f>
        <v>OTA</v>
      </c>
      <c r="L4670" t="str">
        <f>_xlfn.XLOOKUP(D4670, dim_channels!A:A, dim_channels!B:B, "Not Found")</f>
        <v>Expedia</v>
      </c>
    </row>
    <row r="4671" spans="1:12" x14ac:dyDescent="0.2">
      <c r="A4671" s="3" t="s">
        <v>5107</v>
      </c>
      <c r="B4671" s="3" t="s">
        <v>156</v>
      </c>
      <c r="C4671" s="3" t="s">
        <v>509</v>
      </c>
      <c r="D4671" s="3" t="s">
        <v>52</v>
      </c>
      <c r="E4671" s="3" t="s">
        <v>34</v>
      </c>
      <c r="F4671" s="3">
        <v>5613.44</v>
      </c>
      <c r="G4671" s="3">
        <v>673.61</v>
      </c>
      <c r="H4671" s="3">
        <v>4939.83</v>
      </c>
      <c r="I4671" s="3" t="s">
        <v>56</v>
      </c>
      <c r="J4671" s="5">
        <v>1.1363629922487211</v>
      </c>
      <c r="K4671" t="str">
        <f>_xlfn.XLOOKUP(D4671, dim_channels!A:A, dim_channels!C:C, "Not Found")</f>
        <v>OTA</v>
      </c>
      <c r="L4671" t="str">
        <f>_xlfn.XLOOKUP(D4671, dim_channels!A:A, dim_channels!B:B, "Not Found")</f>
        <v>Agoda</v>
      </c>
    </row>
    <row r="4672" spans="1:12" x14ac:dyDescent="0.2">
      <c r="A4672" s="2" t="s">
        <v>5108</v>
      </c>
      <c r="B4672" s="2" t="s">
        <v>573</v>
      </c>
      <c r="C4672" s="2" t="s">
        <v>574</v>
      </c>
      <c r="D4672" s="2" t="s">
        <v>27</v>
      </c>
      <c r="E4672" s="2" t="s">
        <v>34</v>
      </c>
      <c r="F4672" s="2">
        <v>20753.04</v>
      </c>
      <c r="G4672" s="2">
        <v>3735.55</v>
      </c>
      <c r="H4672" s="2">
        <v>17017.490000000002</v>
      </c>
      <c r="I4672" s="2" t="s">
        <v>41</v>
      </c>
      <c r="J4672" s="4">
        <v>1.219512395776345</v>
      </c>
      <c r="K4672" t="str">
        <f>_xlfn.XLOOKUP(D4672, dim_channels!A:A, dim_channels!C:C, "Not Found")</f>
        <v>OTA</v>
      </c>
      <c r="L4672" t="str">
        <f>_xlfn.XLOOKUP(D4672, dim_channels!A:A, dim_channels!B:B, "Not Found")</f>
        <v>Expedia</v>
      </c>
    </row>
    <row r="4673" spans="1:12" x14ac:dyDescent="0.2">
      <c r="A4673" s="3" t="s">
        <v>5109</v>
      </c>
      <c r="B4673" s="3" t="s">
        <v>1072</v>
      </c>
      <c r="C4673" s="3" t="s">
        <v>241</v>
      </c>
      <c r="D4673" s="3" t="s">
        <v>52</v>
      </c>
      <c r="E4673" s="3" t="s">
        <v>34</v>
      </c>
      <c r="F4673" s="3">
        <v>8558.0300000000007</v>
      </c>
      <c r="G4673" s="3">
        <v>1026.96</v>
      </c>
      <c r="H4673" s="3">
        <v>7531.07</v>
      </c>
      <c r="I4673" s="3" t="s">
        <v>29</v>
      </c>
      <c r="J4673" s="5">
        <v>1.1363630931594051</v>
      </c>
      <c r="K4673" t="str">
        <f>_xlfn.XLOOKUP(D4673, dim_channels!A:A, dim_channels!C:C, "Not Found")</f>
        <v>OTA</v>
      </c>
      <c r="L4673" t="str">
        <f>_xlfn.XLOOKUP(D4673, dim_channels!A:A, dim_channels!B:B, "Not Found")</f>
        <v>Agoda</v>
      </c>
    </row>
    <row r="4674" spans="1:12" x14ac:dyDescent="0.2">
      <c r="A4674" s="2" t="s">
        <v>5110</v>
      </c>
      <c r="B4674" s="2" t="s">
        <v>181</v>
      </c>
      <c r="C4674" s="2" t="s">
        <v>340</v>
      </c>
      <c r="D4674" s="2" t="s">
        <v>64</v>
      </c>
      <c r="E4674" s="2" t="s">
        <v>115</v>
      </c>
      <c r="F4674" s="2">
        <v>17953.66</v>
      </c>
      <c r="G4674" s="2">
        <v>0</v>
      </c>
      <c r="H4674" s="2">
        <v>17953.66</v>
      </c>
      <c r="I4674" s="2" t="s">
        <v>29</v>
      </c>
      <c r="J4674" s="4">
        <v>1</v>
      </c>
      <c r="K4674" t="str">
        <f>_xlfn.XLOOKUP(D4674, dim_channels!A:A, dim_channels!C:C, "Not Found")</f>
        <v>Direct</v>
      </c>
      <c r="L4674" t="str">
        <f>_xlfn.XLOOKUP(D4674, dim_channels!A:A, dim_channels!B:B, "Not Found")</f>
        <v>Direct Website</v>
      </c>
    </row>
    <row r="4675" spans="1:12" x14ac:dyDescent="0.2">
      <c r="A4675" s="3" t="s">
        <v>5111</v>
      </c>
      <c r="B4675" s="3" t="s">
        <v>106</v>
      </c>
      <c r="C4675" s="3" t="s">
        <v>318</v>
      </c>
      <c r="D4675" s="3" t="s">
        <v>64</v>
      </c>
      <c r="E4675" s="3" t="s">
        <v>34</v>
      </c>
      <c r="F4675" s="3">
        <v>9066.7199999999993</v>
      </c>
      <c r="G4675" s="3">
        <v>0</v>
      </c>
      <c r="H4675" s="3">
        <v>9066.7199999999993</v>
      </c>
      <c r="I4675" s="3" t="s">
        <v>29</v>
      </c>
      <c r="J4675" s="5">
        <v>1</v>
      </c>
      <c r="K4675" t="str">
        <f>_xlfn.XLOOKUP(D4675, dim_channels!A:A, dim_channels!C:C, "Not Found")</f>
        <v>Direct</v>
      </c>
      <c r="L4675" t="str">
        <f>_xlfn.XLOOKUP(D4675, dim_channels!A:A, dim_channels!B:B, "Not Found")</f>
        <v>Direct Website</v>
      </c>
    </row>
    <row r="4676" spans="1:12" x14ac:dyDescent="0.2">
      <c r="A4676" s="2" t="s">
        <v>5112</v>
      </c>
      <c r="B4676" s="2" t="s">
        <v>754</v>
      </c>
      <c r="C4676" s="2" t="s">
        <v>875</v>
      </c>
      <c r="D4676" s="2" t="s">
        <v>27</v>
      </c>
      <c r="E4676" s="2" t="s">
        <v>34</v>
      </c>
      <c r="F4676" s="2">
        <v>11757.59</v>
      </c>
      <c r="G4676" s="2">
        <v>2116.37</v>
      </c>
      <c r="H4676" s="2">
        <v>9641.2199999999993</v>
      </c>
      <c r="I4676" s="2" t="s">
        <v>29</v>
      </c>
      <c r="J4676" s="4">
        <v>1.2195126757816961</v>
      </c>
      <c r="K4676" t="str">
        <f>_xlfn.XLOOKUP(D4676, dim_channels!A:A, dim_channels!C:C, "Not Found")</f>
        <v>OTA</v>
      </c>
      <c r="L4676" t="str">
        <f>_xlfn.XLOOKUP(D4676, dim_channels!A:A, dim_channels!B:B, "Not Found")</f>
        <v>Expedia</v>
      </c>
    </row>
    <row r="4677" spans="1:12" x14ac:dyDescent="0.2">
      <c r="A4677" s="3" t="s">
        <v>5113</v>
      </c>
      <c r="B4677" s="3" t="s">
        <v>425</v>
      </c>
      <c r="C4677" s="3" t="s">
        <v>130</v>
      </c>
      <c r="D4677" s="3" t="s">
        <v>64</v>
      </c>
      <c r="E4677" s="3" t="s">
        <v>34</v>
      </c>
      <c r="F4677" s="3">
        <v>8888.2800000000007</v>
      </c>
      <c r="G4677" s="3">
        <v>0</v>
      </c>
      <c r="H4677" s="3">
        <v>8888.2800000000007</v>
      </c>
      <c r="I4677" s="3" t="s">
        <v>29</v>
      </c>
      <c r="J4677" s="5">
        <v>1</v>
      </c>
      <c r="K4677" t="str">
        <f>_xlfn.XLOOKUP(D4677, dim_channels!A:A, dim_channels!C:C, "Not Found")</f>
        <v>Direct</v>
      </c>
      <c r="L4677" t="str">
        <f>_xlfn.XLOOKUP(D4677, dim_channels!A:A, dim_channels!B:B, "Not Found")</f>
        <v>Direct Website</v>
      </c>
    </row>
    <row r="4678" spans="1:12" x14ac:dyDescent="0.2">
      <c r="A4678" s="2" t="s">
        <v>5114</v>
      </c>
      <c r="B4678" s="2" t="s">
        <v>567</v>
      </c>
      <c r="C4678" s="2" t="s">
        <v>141</v>
      </c>
      <c r="D4678" s="2" t="s">
        <v>169</v>
      </c>
      <c r="E4678" s="2" t="s">
        <v>46</v>
      </c>
      <c r="F4678" s="2">
        <v>5770.71</v>
      </c>
      <c r="G4678" s="2">
        <v>1154.1400000000001</v>
      </c>
      <c r="H4678" s="2">
        <v>4616.57</v>
      </c>
      <c r="I4678" s="2" t="s">
        <v>29</v>
      </c>
      <c r="J4678" s="4">
        <v>1.2499994584724159</v>
      </c>
      <c r="K4678" t="str">
        <f>_xlfn.XLOOKUP(D4678, dim_channels!A:A, dim_channels!C:C, "Not Found")</f>
        <v>GDS</v>
      </c>
      <c r="L4678" t="str">
        <f>_xlfn.XLOOKUP(D4678, dim_channels!A:A, dim_channels!B:B, "Not Found")</f>
        <v>GDS (Amadeus)</v>
      </c>
    </row>
    <row r="4679" spans="1:12" x14ac:dyDescent="0.2">
      <c r="A4679" s="3" t="s">
        <v>5115</v>
      </c>
      <c r="B4679" s="3" t="s">
        <v>384</v>
      </c>
      <c r="C4679" s="3" t="s">
        <v>189</v>
      </c>
      <c r="D4679" s="3" t="s">
        <v>64</v>
      </c>
      <c r="E4679" s="3" t="s">
        <v>115</v>
      </c>
      <c r="F4679" s="3">
        <v>2690.48</v>
      </c>
      <c r="G4679" s="3">
        <v>0</v>
      </c>
      <c r="H4679" s="3">
        <v>2690.48</v>
      </c>
      <c r="I4679" s="3" t="s">
        <v>29</v>
      </c>
      <c r="J4679" s="5">
        <v>1</v>
      </c>
      <c r="K4679" t="str">
        <f>_xlfn.XLOOKUP(D4679, dim_channels!A:A, dim_channels!C:C, "Not Found")</f>
        <v>Direct</v>
      </c>
      <c r="L4679" t="str">
        <f>_xlfn.XLOOKUP(D4679, dim_channels!A:A, dim_channels!B:B, "Not Found")</f>
        <v>Direct Website</v>
      </c>
    </row>
    <row r="4680" spans="1:12" x14ac:dyDescent="0.2">
      <c r="A4680" s="2" t="s">
        <v>5116</v>
      </c>
      <c r="B4680" s="2" t="s">
        <v>79</v>
      </c>
      <c r="C4680" s="2" t="s">
        <v>664</v>
      </c>
      <c r="D4680" s="2" t="s">
        <v>64</v>
      </c>
      <c r="E4680" s="2" t="s">
        <v>28</v>
      </c>
      <c r="F4680" s="2">
        <v>16665.71</v>
      </c>
      <c r="G4680" s="2">
        <v>0</v>
      </c>
      <c r="H4680" s="2">
        <v>16665.71</v>
      </c>
      <c r="I4680" s="2" t="s">
        <v>29</v>
      </c>
      <c r="J4680" s="4">
        <v>1</v>
      </c>
      <c r="K4680" t="str">
        <f>_xlfn.XLOOKUP(D4680, dim_channels!A:A, dim_channels!C:C, "Not Found")</f>
        <v>Direct</v>
      </c>
      <c r="L4680" t="str">
        <f>_xlfn.XLOOKUP(D4680, dim_channels!A:A, dim_channels!B:B, "Not Found")</f>
        <v>Direct Website</v>
      </c>
    </row>
    <row r="4681" spans="1:12" x14ac:dyDescent="0.2">
      <c r="A4681" s="3" t="s">
        <v>5117</v>
      </c>
      <c r="B4681" s="3" t="s">
        <v>343</v>
      </c>
      <c r="C4681" s="3" t="s">
        <v>484</v>
      </c>
      <c r="D4681" s="3" t="s">
        <v>33</v>
      </c>
      <c r="E4681" s="3" t="s">
        <v>34</v>
      </c>
      <c r="F4681" s="3">
        <v>2686.76</v>
      </c>
      <c r="G4681" s="3">
        <v>403.01</v>
      </c>
      <c r="H4681" s="3">
        <v>2283.75</v>
      </c>
      <c r="I4681" s="3" t="s">
        <v>29</v>
      </c>
      <c r="J4681" s="5">
        <v>1.176468527640941</v>
      </c>
      <c r="K4681" t="str">
        <f>_xlfn.XLOOKUP(D4681, dim_channels!A:A, dim_channels!C:C, "Not Found")</f>
        <v>OTA</v>
      </c>
      <c r="L4681" t="str">
        <f>_xlfn.XLOOKUP(D4681, dim_channels!A:A, dim_channels!B:B, "Not Found")</f>
        <v>Booking.com</v>
      </c>
    </row>
    <row r="4682" spans="1:12" x14ac:dyDescent="0.2">
      <c r="A4682" s="2" t="s">
        <v>5118</v>
      </c>
      <c r="B4682" s="2" t="s">
        <v>370</v>
      </c>
      <c r="C4682" s="2" t="s">
        <v>917</v>
      </c>
      <c r="D4682" s="2" t="s">
        <v>45</v>
      </c>
      <c r="E4682" s="2" t="s">
        <v>46</v>
      </c>
      <c r="F4682" s="2">
        <v>11859.82</v>
      </c>
      <c r="G4682" s="2">
        <v>592.99</v>
      </c>
      <c r="H4682" s="2">
        <v>11266.83</v>
      </c>
      <c r="I4682" s="2" t="s">
        <v>29</v>
      </c>
      <c r="J4682" s="4">
        <v>1.0526314855198839</v>
      </c>
      <c r="K4682" t="str">
        <f>_xlfn.XLOOKUP(D4682, dim_channels!A:A, dim_channels!C:C, "Not Found")</f>
        <v>Corporate</v>
      </c>
      <c r="L4682" t="str">
        <f>_xlfn.XLOOKUP(D4682, dim_channels!A:A, dim_channels!B:B, "Not Found")</f>
        <v>Corporate Direct</v>
      </c>
    </row>
    <row r="4683" spans="1:12" x14ac:dyDescent="0.2">
      <c r="A4683" s="3" t="s">
        <v>5119</v>
      </c>
      <c r="B4683" s="3" t="s">
        <v>685</v>
      </c>
      <c r="C4683" s="3" t="s">
        <v>343</v>
      </c>
      <c r="D4683" s="3" t="s">
        <v>33</v>
      </c>
      <c r="E4683" s="3" t="s">
        <v>34</v>
      </c>
      <c r="F4683" s="3">
        <v>15360.03</v>
      </c>
      <c r="G4683" s="3">
        <v>2304</v>
      </c>
      <c r="H4683" s="3">
        <v>13056.03</v>
      </c>
      <c r="I4683" s="3" t="s">
        <v>29</v>
      </c>
      <c r="J4683" s="5">
        <v>1.1764701827431461</v>
      </c>
      <c r="K4683" t="str">
        <f>_xlfn.XLOOKUP(D4683, dim_channels!A:A, dim_channels!C:C, "Not Found")</f>
        <v>OTA</v>
      </c>
      <c r="L4683" t="str">
        <f>_xlfn.XLOOKUP(D4683, dim_channels!A:A, dim_channels!B:B, "Not Found")</f>
        <v>Booking.com</v>
      </c>
    </row>
    <row r="4684" spans="1:12" x14ac:dyDescent="0.2">
      <c r="A4684" s="2" t="s">
        <v>5120</v>
      </c>
      <c r="B4684" s="2" t="s">
        <v>150</v>
      </c>
      <c r="C4684" s="2" t="s">
        <v>285</v>
      </c>
      <c r="D4684" s="2" t="s">
        <v>27</v>
      </c>
      <c r="E4684" s="2" t="s">
        <v>34</v>
      </c>
      <c r="F4684" s="2">
        <v>7871.76</v>
      </c>
      <c r="G4684" s="2">
        <v>1416.92</v>
      </c>
      <c r="H4684" s="2">
        <v>6454.84</v>
      </c>
      <c r="I4684" s="2" t="s">
        <v>41</v>
      </c>
      <c r="J4684" s="4">
        <v>1.219512799697591</v>
      </c>
      <c r="K4684" t="str">
        <f>_xlfn.XLOOKUP(D4684, dim_channels!A:A, dim_channels!C:C, "Not Found")</f>
        <v>OTA</v>
      </c>
      <c r="L4684" t="str">
        <f>_xlfn.XLOOKUP(D4684, dim_channels!A:A, dim_channels!B:B, "Not Found")</f>
        <v>Expedia</v>
      </c>
    </row>
    <row r="4685" spans="1:12" x14ac:dyDescent="0.2">
      <c r="A4685" s="3" t="s">
        <v>5121</v>
      </c>
      <c r="B4685" s="3" t="s">
        <v>343</v>
      </c>
      <c r="C4685" s="3" t="s">
        <v>433</v>
      </c>
      <c r="D4685" s="3" t="s">
        <v>169</v>
      </c>
      <c r="E4685" s="3" t="s">
        <v>46</v>
      </c>
      <c r="F4685" s="3">
        <v>6538.43</v>
      </c>
      <c r="G4685" s="3">
        <v>1307.69</v>
      </c>
      <c r="H4685" s="3">
        <v>5230.74</v>
      </c>
      <c r="I4685" s="3" t="s">
        <v>41</v>
      </c>
      <c r="J4685" s="5">
        <v>1.250000955887695</v>
      </c>
      <c r="K4685" t="str">
        <f>_xlfn.XLOOKUP(D4685, dim_channels!A:A, dim_channels!C:C, "Not Found")</f>
        <v>GDS</v>
      </c>
      <c r="L4685" t="str">
        <f>_xlfn.XLOOKUP(D4685, dim_channels!A:A, dim_channels!B:B, "Not Found")</f>
        <v>GDS (Amadeus)</v>
      </c>
    </row>
    <row r="4686" spans="1:12" x14ac:dyDescent="0.2">
      <c r="A4686" s="2" t="s">
        <v>5122</v>
      </c>
      <c r="B4686" s="2" t="s">
        <v>107</v>
      </c>
      <c r="C4686" s="2" t="s">
        <v>58</v>
      </c>
      <c r="D4686" s="2" t="s">
        <v>33</v>
      </c>
      <c r="E4686" s="2" t="s">
        <v>60</v>
      </c>
      <c r="F4686" s="2">
        <v>16816.39</v>
      </c>
      <c r="G4686" s="2">
        <v>0</v>
      </c>
      <c r="H4686" s="2">
        <v>16816.39</v>
      </c>
      <c r="I4686" s="2" t="s">
        <v>29</v>
      </c>
      <c r="J4686" s="4">
        <v>1</v>
      </c>
      <c r="K4686" t="str">
        <f>_xlfn.XLOOKUP(D4686, dim_channels!A:A, dim_channels!C:C, "Not Found")</f>
        <v>OTA</v>
      </c>
      <c r="L4686" t="str">
        <f>_xlfn.XLOOKUP(D4686, dim_channels!A:A, dim_channels!B:B, "Not Found")</f>
        <v>Booking.com</v>
      </c>
    </row>
    <row r="4687" spans="1:12" x14ac:dyDescent="0.2">
      <c r="A4687" s="3" t="s">
        <v>5123</v>
      </c>
      <c r="B4687" s="3" t="s">
        <v>807</v>
      </c>
      <c r="C4687" s="3" t="s">
        <v>43</v>
      </c>
      <c r="D4687" s="3" t="s">
        <v>52</v>
      </c>
      <c r="E4687" s="3" t="s">
        <v>60</v>
      </c>
      <c r="F4687" s="3">
        <v>11306.09</v>
      </c>
      <c r="G4687" s="3">
        <v>0</v>
      </c>
      <c r="H4687" s="3">
        <v>11306.09</v>
      </c>
      <c r="I4687" s="3" t="s">
        <v>29</v>
      </c>
      <c r="J4687" s="5">
        <v>1</v>
      </c>
      <c r="K4687" t="str">
        <f>_xlfn.XLOOKUP(D4687, dim_channels!A:A, dim_channels!C:C, "Not Found")</f>
        <v>OTA</v>
      </c>
      <c r="L4687" t="str">
        <f>_xlfn.XLOOKUP(D4687, dim_channels!A:A, dim_channels!B:B, "Not Found")</f>
        <v>Agoda</v>
      </c>
    </row>
    <row r="4688" spans="1:12" x14ac:dyDescent="0.2">
      <c r="A4688" s="2" t="s">
        <v>5124</v>
      </c>
      <c r="B4688" s="2" t="s">
        <v>120</v>
      </c>
      <c r="C4688" s="2" t="s">
        <v>318</v>
      </c>
      <c r="D4688" s="2" t="s">
        <v>33</v>
      </c>
      <c r="E4688" s="2" t="s">
        <v>34</v>
      </c>
      <c r="F4688" s="2">
        <v>5057.55</v>
      </c>
      <c r="G4688" s="2">
        <v>758.63</v>
      </c>
      <c r="H4688" s="2">
        <v>4298.92</v>
      </c>
      <c r="I4688" s="2" t="s">
        <v>41</v>
      </c>
      <c r="J4688" s="4">
        <v>1.176469904068929</v>
      </c>
      <c r="K4688" t="str">
        <f>_xlfn.XLOOKUP(D4688, dim_channels!A:A, dim_channels!C:C, "Not Found")</f>
        <v>OTA</v>
      </c>
      <c r="L4688" t="str">
        <f>_xlfn.XLOOKUP(D4688, dim_channels!A:A, dim_channels!B:B, "Not Found")</f>
        <v>Booking.com</v>
      </c>
    </row>
    <row r="4689" spans="1:12" x14ac:dyDescent="0.2">
      <c r="A4689" s="3" t="s">
        <v>5125</v>
      </c>
      <c r="B4689" s="3" t="s">
        <v>478</v>
      </c>
      <c r="C4689" s="3" t="s">
        <v>866</v>
      </c>
      <c r="D4689" s="3" t="s">
        <v>206</v>
      </c>
      <c r="E4689" s="3" t="s">
        <v>207</v>
      </c>
      <c r="F4689" s="3">
        <v>6951.39</v>
      </c>
      <c r="G4689" s="3">
        <v>0</v>
      </c>
      <c r="H4689" s="3">
        <v>6951.39</v>
      </c>
      <c r="I4689" s="3" t="s">
        <v>29</v>
      </c>
      <c r="J4689" s="5">
        <v>1</v>
      </c>
      <c r="K4689" t="str">
        <f>_xlfn.XLOOKUP(D4689, dim_channels!A:A, dim_channels!C:C, "Not Found")</f>
        <v>Direct</v>
      </c>
      <c r="L4689" t="str">
        <f>_xlfn.XLOOKUP(D4689, dim_channels!A:A, dim_channels!B:B, "Not Found")</f>
        <v>Walk-in</v>
      </c>
    </row>
    <row r="4690" spans="1:12" x14ac:dyDescent="0.2">
      <c r="A4690" s="2" t="s">
        <v>5126</v>
      </c>
      <c r="B4690" s="2" t="s">
        <v>560</v>
      </c>
      <c r="C4690" s="2" t="s">
        <v>183</v>
      </c>
      <c r="D4690" s="2" t="s">
        <v>27</v>
      </c>
      <c r="E4690" s="2" t="s">
        <v>34</v>
      </c>
      <c r="F4690" s="2">
        <v>4434.13</v>
      </c>
      <c r="G4690" s="2">
        <v>798.14</v>
      </c>
      <c r="H4690" s="2">
        <v>3635.99</v>
      </c>
      <c r="I4690" s="2" t="s">
        <v>29</v>
      </c>
      <c r="J4690" s="4">
        <v>1.219511054760877</v>
      </c>
      <c r="K4690" t="str">
        <f>_xlfn.XLOOKUP(D4690, dim_channels!A:A, dim_channels!C:C, "Not Found")</f>
        <v>OTA</v>
      </c>
      <c r="L4690" t="str">
        <f>_xlfn.XLOOKUP(D4690, dim_channels!A:A, dim_channels!B:B, "Not Found")</f>
        <v>Expedia</v>
      </c>
    </row>
    <row r="4691" spans="1:12" x14ac:dyDescent="0.2">
      <c r="A4691" s="3" t="s">
        <v>5127</v>
      </c>
      <c r="B4691" s="3" t="s">
        <v>32</v>
      </c>
      <c r="C4691" s="3" t="s">
        <v>315</v>
      </c>
      <c r="D4691" s="3" t="s">
        <v>52</v>
      </c>
      <c r="E4691" s="3" t="s">
        <v>60</v>
      </c>
      <c r="F4691" s="3">
        <v>8287.2000000000007</v>
      </c>
      <c r="G4691" s="3">
        <v>0</v>
      </c>
      <c r="H4691" s="3">
        <v>8287.2000000000007</v>
      </c>
      <c r="I4691" s="3" t="s">
        <v>56</v>
      </c>
      <c r="J4691" s="5">
        <v>1</v>
      </c>
      <c r="K4691" t="str">
        <f>_xlfn.XLOOKUP(D4691, dim_channels!A:A, dim_channels!C:C, "Not Found")</f>
        <v>OTA</v>
      </c>
      <c r="L4691" t="str">
        <f>_xlfn.XLOOKUP(D4691, dim_channels!A:A, dim_channels!B:B, "Not Found")</f>
        <v>Agoda</v>
      </c>
    </row>
    <row r="4692" spans="1:12" x14ac:dyDescent="0.2">
      <c r="A4692" s="2" t="s">
        <v>5128</v>
      </c>
      <c r="B4692" s="2" t="s">
        <v>437</v>
      </c>
      <c r="C4692" s="2" t="s">
        <v>605</v>
      </c>
      <c r="D4692" s="2" t="s">
        <v>27</v>
      </c>
      <c r="E4692" s="2" t="s">
        <v>28</v>
      </c>
      <c r="F4692" s="2">
        <v>12139.42</v>
      </c>
      <c r="G4692" s="2">
        <v>2185.1</v>
      </c>
      <c r="H4692" s="2">
        <v>9954.32</v>
      </c>
      <c r="I4692" s="2" t="s">
        <v>29</v>
      </c>
      <c r="J4692" s="4">
        <v>1.219512734169687</v>
      </c>
      <c r="K4692" t="str">
        <f>_xlfn.XLOOKUP(D4692, dim_channels!A:A, dim_channels!C:C, "Not Found")</f>
        <v>OTA</v>
      </c>
      <c r="L4692" t="str">
        <f>_xlfn.XLOOKUP(D4692, dim_channels!A:A, dim_channels!B:B, "Not Found")</f>
        <v>Expedia</v>
      </c>
    </row>
    <row r="4693" spans="1:12" x14ac:dyDescent="0.2">
      <c r="A4693" s="3" t="s">
        <v>5129</v>
      </c>
      <c r="B4693" s="3" t="s">
        <v>37</v>
      </c>
      <c r="C4693" s="3" t="s">
        <v>195</v>
      </c>
      <c r="D4693" s="3" t="s">
        <v>64</v>
      </c>
      <c r="E4693" s="3" t="s">
        <v>115</v>
      </c>
      <c r="F4693" s="3">
        <v>20792.05</v>
      </c>
      <c r="G4693" s="3">
        <v>0</v>
      </c>
      <c r="H4693" s="3">
        <v>20792.05</v>
      </c>
      <c r="I4693" s="3" t="s">
        <v>29</v>
      </c>
      <c r="J4693" s="5">
        <v>1</v>
      </c>
      <c r="K4693" t="str">
        <f>_xlfn.XLOOKUP(D4693, dim_channels!A:A, dim_channels!C:C, "Not Found")</f>
        <v>Direct</v>
      </c>
      <c r="L4693" t="str">
        <f>_xlfn.XLOOKUP(D4693, dim_channels!A:A, dim_channels!B:B, "Not Found")</f>
        <v>Direct Website</v>
      </c>
    </row>
    <row r="4694" spans="1:12" x14ac:dyDescent="0.2">
      <c r="A4694" s="2" t="s">
        <v>5130</v>
      </c>
      <c r="B4694" s="2" t="s">
        <v>285</v>
      </c>
      <c r="C4694" s="2" t="s">
        <v>425</v>
      </c>
      <c r="D4694" s="2" t="s">
        <v>52</v>
      </c>
      <c r="E4694" s="2" t="s">
        <v>34</v>
      </c>
      <c r="F4694" s="2">
        <v>15234.72</v>
      </c>
      <c r="G4694" s="2">
        <v>1828.17</v>
      </c>
      <c r="H4694" s="2">
        <v>13406.55</v>
      </c>
      <c r="I4694" s="2" t="s">
        <v>56</v>
      </c>
      <c r="J4694" s="4">
        <v>1.1363639415062039</v>
      </c>
      <c r="K4694" t="str">
        <f>_xlfn.XLOOKUP(D4694, dim_channels!A:A, dim_channels!C:C, "Not Found")</f>
        <v>OTA</v>
      </c>
      <c r="L4694" t="str">
        <f>_xlfn.XLOOKUP(D4694, dim_channels!A:A, dim_channels!B:B, "Not Found")</f>
        <v>Agoda</v>
      </c>
    </row>
    <row r="4695" spans="1:12" x14ac:dyDescent="0.2">
      <c r="A4695" s="3" t="s">
        <v>5131</v>
      </c>
      <c r="B4695" s="3" t="s">
        <v>551</v>
      </c>
      <c r="C4695" s="3" t="s">
        <v>241</v>
      </c>
      <c r="D4695" s="3" t="s">
        <v>52</v>
      </c>
      <c r="E4695" s="3" t="s">
        <v>34</v>
      </c>
      <c r="F4695" s="3">
        <v>5301.23</v>
      </c>
      <c r="G4695" s="3">
        <v>636.15</v>
      </c>
      <c r="H4695" s="3">
        <v>4665.08</v>
      </c>
      <c r="I4695" s="3" t="s">
        <v>29</v>
      </c>
      <c r="J4695" s="5">
        <v>1.1363642209779901</v>
      </c>
      <c r="K4695" t="str">
        <f>_xlfn.XLOOKUP(D4695, dim_channels!A:A, dim_channels!C:C, "Not Found")</f>
        <v>OTA</v>
      </c>
      <c r="L4695" t="str">
        <f>_xlfn.XLOOKUP(D4695, dim_channels!A:A, dim_channels!B:B, "Not Found")</f>
        <v>Agoda</v>
      </c>
    </row>
    <row r="4696" spans="1:12" x14ac:dyDescent="0.2">
      <c r="A4696" s="2" t="s">
        <v>5132</v>
      </c>
      <c r="B4696" s="2" t="s">
        <v>219</v>
      </c>
      <c r="C4696" s="2" t="s">
        <v>875</v>
      </c>
      <c r="D4696" s="2" t="s">
        <v>114</v>
      </c>
      <c r="E4696" s="2" t="s">
        <v>46</v>
      </c>
      <c r="F4696" s="2">
        <v>2847.84</v>
      </c>
      <c r="G4696" s="2">
        <v>284.77999999999997</v>
      </c>
      <c r="H4696" s="2">
        <v>2563.06</v>
      </c>
      <c r="I4696" s="2" t="s">
        <v>29</v>
      </c>
      <c r="J4696" s="4">
        <v>1.1111093770727181</v>
      </c>
      <c r="K4696" t="str">
        <f>_xlfn.XLOOKUP(D4696, dim_channels!A:A, dim_channels!C:C, "Not Found")</f>
        <v>Offline</v>
      </c>
      <c r="L4696" t="str">
        <f>_xlfn.XLOOKUP(D4696, dim_channels!A:A, dim_channels!B:B, "Not Found")</f>
        <v>Travel Agency</v>
      </c>
    </row>
    <row r="4697" spans="1:12" x14ac:dyDescent="0.2">
      <c r="A4697" s="3" t="s">
        <v>5133</v>
      </c>
      <c r="B4697" s="3" t="s">
        <v>136</v>
      </c>
      <c r="C4697" s="3" t="s">
        <v>295</v>
      </c>
      <c r="D4697" s="3" t="s">
        <v>33</v>
      </c>
      <c r="E4697" s="3" t="s">
        <v>28</v>
      </c>
      <c r="F4697" s="3">
        <v>6347.46</v>
      </c>
      <c r="G4697" s="3">
        <v>952.12</v>
      </c>
      <c r="H4697" s="3">
        <v>5395.34</v>
      </c>
      <c r="I4697" s="3" t="s">
        <v>41</v>
      </c>
      <c r="J4697" s="5">
        <v>1.17647080628839</v>
      </c>
      <c r="K4697" t="str">
        <f>_xlfn.XLOOKUP(D4697, dim_channels!A:A, dim_channels!C:C, "Not Found")</f>
        <v>OTA</v>
      </c>
      <c r="L4697" t="str">
        <f>_xlfn.XLOOKUP(D4697, dim_channels!A:A, dim_channels!B:B, "Not Found")</f>
        <v>Booking.com</v>
      </c>
    </row>
    <row r="4698" spans="1:12" x14ac:dyDescent="0.2">
      <c r="A4698" s="2" t="s">
        <v>5134</v>
      </c>
      <c r="B4698" s="2" t="s">
        <v>1014</v>
      </c>
      <c r="C4698" s="2" t="s">
        <v>135</v>
      </c>
      <c r="D4698" s="2" t="s">
        <v>33</v>
      </c>
      <c r="E4698" s="2" t="s">
        <v>28</v>
      </c>
      <c r="F4698" s="2">
        <v>8258.56</v>
      </c>
      <c r="G4698" s="2">
        <v>1238.78</v>
      </c>
      <c r="H4698" s="2">
        <v>7019.78</v>
      </c>
      <c r="I4698" s="2" t="s">
        <v>29</v>
      </c>
      <c r="J4698" s="4">
        <v>1.1764699178606739</v>
      </c>
      <c r="K4698" t="str">
        <f>_xlfn.XLOOKUP(D4698, dim_channels!A:A, dim_channels!C:C, "Not Found")</f>
        <v>OTA</v>
      </c>
      <c r="L4698" t="str">
        <f>_xlfn.XLOOKUP(D4698, dim_channels!A:A, dim_channels!B:B, "Not Found")</f>
        <v>Booking.com</v>
      </c>
    </row>
    <row r="4699" spans="1:12" x14ac:dyDescent="0.2">
      <c r="A4699" s="3" t="s">
        <v>5135</v>
      </c>
      <c r="B4699" s="3" t="s">
        <v>368</v>
      </c>
      <c r="C4699" s="3" t="s">
        <v>378</v>
      </c>
      <c r="D4699" s="3" t="s">
        <v>33</v>
      </c>
      <c r="E4699" s="3" t="s">
        <v>34</v>
      </c>
      <c r="F4699" s="3">
        <v>10433.950000000001</v>
      </c>
      <c r="G4699" s="3">
        <v>1565.09</v>
      </c>
      <c r="H4699" s="3">
        <v>8868.86</v>
      </c>
      <c r="I4699" s="3" t="s">
        <v>56</v>
      </c>
      <c r="J4699" s="5">
        <v>1.176470256605697</v>
      </c>
      <c r="K4699" t="str">
        <f>_xlfn.XLOOKUP(D4699, dim_channels!A:A, dim_channels!C:C, "Not Found")</f>
        <v>OTA</v>
      </c>
      <c r="L4699" t="str">
        <f>_xlfn.XLOOKUP(D4699, dim_channels!A:A, dim_channels!B:B, "Not Found")</f>
        <v>Booking.com</v>
      </c>
    </row>
    <row r="4700" spans="1:12" x14ac:dyDescent="0.2">
      <c r="A4700" s="2" t="s">
        <v>5136</v>
      </c>
      <c r="B4700" s="2" t="s">
        <v>271</v>
      </c>
      <c r="C4700" s="2" t="s">
        <v>608</v>
      </c>
      <c r="D4700" s="2" t="s">
        <v>45</v>
      </c>
      <c r="E4700" s="2" t="s">
        <v>46</v>
      </c>
      <c r="F4700" s="2">
        <v>7656.6</v>
      </c>
      <c r="G4700" s="2">
        <v>382.83</v>
      </c>
      <c r="H4700" s="2">
        <v>7273.77</v>
      </c>
      <c r="I4700" s="2" t="s">
        <v>29</v>
      </c>
      <c r="J4700" s="4">
        <v>1.0526315789473679</v>
      </c>
      <c r="K4700" t="str">
        <f>_xlfn.XLOOKUP(D4700, dim_channels!A:A, dim_channels!C:C, "Not Found")</f>
        <v>Corporate</v>
      </c>
      <c r="L4700" t="str">
        <f>_xlfn.XLOOKUP(D4700, dim_channels!A:A, dim_channels!B:B, "Not Found")</f>
        <v>Corporate Direct</v>
      </c>
    </row>
    <row r="4701" spans="1:12" x14ac:dyDescent="0.2">
      <c r="A4701" s="3" t="s">
        <v>5137</v>
      </c>
      <c r="B4701" s="3" t="s">
        <v>753</v>
      </c>
      <c r="C4701" s="3" t="s">
        <v>465</v>
      </c>
      <c r="D4701" s="3" t="s">
        <v>114</v>
      </c>
      <c r="E4701" s="3" t="s">
        <v>115</v>
      </c>
      <c r="F4701" s="3">
        <v>6149.79</v>
      </c>
      <c r="G4701" s="3">
        <v>614.98</v>
      </c>
      <c r="H4701" s="3">
        <v>5534.81</v>
      </c>
      <c r="I4701" s="3" t="s">
        <v>56</v>
      </c>
      <c r="J4701" s="5">
        <v>1.1111113118607501</v>
      </c>
      <c r="K4701" t="str">
        <f>_xlfn.XLOOKUP(D4701, dim_channels!A:A, dim_channels!C:C, "Not Found")</f>
        <v>Offline</v>
      </c>
      <c r="L4701" t="str">
        <f>_xlfn.XLOOKUP(D4701, dim_channels!A:A, dim_channels!B:B, "Not Found")</f>
        <v>Travel Agency</v>
      </c>
    </row>
    <row r="4702" spans="1:12" x14ac:dyDescent="0.2">
      <c r="A4702" s="2" t="s">
        <v>5138</v>
      </c>
      <c r="B4702" s="2" t="s">
        <v>351</v>
      </c>
      <c r="C4702" s="2" t="s">
        <v>386</v>
      </c>
      <c r="D4702" s="2" t="s">
        <v>33</v>
      </c>
      <c r="E4702" s="2" t="s">
        <v>28</v>
      </c>
      <c r="F4702" s="2">
        <v>15427.89</v>
      </c>
      <c r="G4702" s="2">
        <v>2314.1799999999998</v>
      </c>
      <c r="H4702" s="2">
        <v>13113.71</v>
      </c>
      <c r="I4702" s="2" t="s">
        <v>29</v>
      </c>
      <c r="J4702" s="4">
        <v>1.176470274239708</v>
      </c>
      <c r="K4702" t="str">
        <f>_xlfn.XLOOKUP(D4702, dim_channels!A:A, dim_channels!C:C, "Not Found")</f>
        <v>OTA</v>
      </c>
      <c r="L4702" t="str">
        <f>_xlfn.XLOOKUP(D4702, dim_channels!A:A, dim_channels!B:B, "Not Found")</f>
        <v>Booking.com</v>
      </c>
    </row>
    <row r="4703" spans="1:12" x14ac:dyDescent="0.2">
      <c r="A4703" s="3" t="s">
        <v>5139</v>
      </c>
      <c r="B4703" s="3" t="s">
        <v>1072</v>
      </c>
      <c r="C4703" s="3" t="s">
        <v>630</v>
      </c>
      <c r="D4703" s="3" t="s">
        <v>27</v>
      </c>
      <c r="E4703" s="3" t="s">
        <v>28</v>
      </c>
      <c r="F4703" s="3">
        <v>6347.02</v>
      </c>
      <c r="G4703" s="3">
        <v>1142.46</v>
      </c>
      <c r="H4703" s="3">
        <v>5204.5600000000004</v>
      </c>
      <c r="I4703" s="3" t="s">
        <v>41</v>
      </c>
      <c r="J4703" s="5">
        <v>1.219511351583995</v>
      </c>
      <c r="K4703" t="str">
        <f>_xlfn.XLOOKUP(D4703, dim_channels!A:A, dim_channels!C:C, "Not Found")</f>
        <v>OTA</v>
      </c>
      <c r="L4703" t="str">
        <f>_xlfn.XLOOKUP(D4703, dim_channels!A:A, dim_channels!B:B, "Not Found")</f>
        <v>Expedia</v>
      </c>
    </row>
    <row r="4704" spans="1:12" x14ac:dyDescent="0.2">
      <c r="A4704" s="2" t="s">
        <v>5140</v>
      </c>
      <c r="B4704" s="2" t="s">
        <v>359</v>
      </c>
      <c r="C4704" s="2" t="s">
        <v>329</v>
      </c>
      <c r="D4704" s="2" t="s">
        <v>52</v>
      </c>
      <c r="E4704" s="2" t="s">
        <v>60</v>
      </c>
      <c r="F4704" s="2">
        <v>13444.65</v>
      </c>
      <c r="G4704" s="2">
        <v>0</v>
      </c>
      <c r="H4704" s="2">
        <v>13444.65</v>
      </c>
      <c r="I4704" s="2" t="s">
        <v>29</v>
      </c>
      <c r="J4704" s="4">
        <v>1</v>
      </c>
      <c r="K4704" t="str">
        <f>_xlfn.XLOOKUP(D4704, dim_channels!A:A, dim_channels!C:C, "Not Found")</f>
        <v>OTA</v>
      </c>
      <c r="L4704" t="str">
        <f>_xlfn.XLOOKUP(D4704, dim_channels!A:A, dim_channels!B:B, "Not Found")</f>
        <v>Agoda</v>
      </c>
    </row>
    <row r="4705" spans="1:12" x14ac:dyDescent="0.2">
      <c r="A4705" s="3" t="s">
        <v>5141</v>
      </c>
      <c r="B4705" s="3" t="s">
        <v>123</v>
      </c>
      <c r="C4705" s="3" t="s">
        <v>525</v>
      </c>
      <c r="D4705" s="3" t="s">
        <v>27</v>
      </c>
      <c r="E4705" s="3" t="s">
        <v>28</v>
      </c>
      <c r="F4705" s="3">
        <v>11558.79</v>
      </c>
      <c r="G4705" s="3">
        <v>2080.58</v>
      </c>
      <c r="H4705" s="3">
        <v>9478.2099999999991</v>
      </c>
      <c r="I4705" s="3" t="s">
        <v>29</v>
      </c>
      <c r="J4705" s="5">
        <v>1.2195119120593449</v>
      </c>
      <c r="K4705" t="str">
        <f>_xlfn.XLOOKUP(D4705, dim_channels!A:A, dim_channels!C:C, "Not Found")</f>
        <v>OTA</v>
      </c>
      <c r="L4705" t="str">
        <f>_xlfn.XLOOKUP(D4705, dim_channels!A:A, dim_channels!B:B, "Not Found")</f>
        <v>Expedia</v>
      </c>
    </row>
    <row r="4706" spans="1:12" x14ac:dyDescent="0.2">
      <c r="A4706" s="2" t="s">
        <v>5142</v>
      </c>
      <c r="B4706" s="2" t="s">
        <v>655</v>
      </c>
      <c r="C4706" s="2" t="s">
        <v>917</v>
      </c>
      <c r="D4706" s="2" t="s">
        <v>114</v>
      </c>
      <c r="E4706" s="2" t="s">
        <v>115</v>
      </c>
      <c r="F4706" s="2">
        <v>8932.1200000000008</v>
      </c>
      <c r="G4706" s="2">
        <v>893.21</v>
      </c>
      <c r="H4706" s="2">
        <v>8038.91</v>
      </c>
      <c r="I4706" s="2" t="s">
        <v>29</v>
      </c>
      <c r="J4706" s="4">
        <v>1.111110834677836</v>
      </c>
      <c r="K4706" t="str">
        <f>_xlfn.XLOOKUP(D4706, dim_channels!A:A, dim_channels!C:C, "Not Found")</f>
        <v>Offline</v>
      </c>
      <c r="L4706" t="str">
        <f>_xlfn.XLOOKUP(D4706, dim_channels!A:A, dim_channels!B:B, "Not Found")</f>
        <v>Travel Agency</v>
      </c>
    </row>
    <row r="4707" spans="1:12" x14ac:dyDescent="0.2">
      <c r="A4707" s="3" t="s">
        <v>5143</v>
      </c>
      <c r="B4707" s="3" t="s">
        <v>584</v>
      </c>
      <c r="C4707" s="3" t="s">
        <v>666</v>
      </c>
      <c r="D4707" s="3" t="s">
        <v>52</v>
      </c>
      <c r="E4707" s="3" t="s">
        <v>60</v>
      </c>
      <c r="F4707" s="3">
        <v>7309.76</v>
      </c>
      <c r="G4707" s="3">
        <v>0</v>
      </c>
      <c r="H4707" s="3">
        <v>7309.76</v>
      </c>
      <c r="I4707" s="3" t="s">
        <v>56</v>
      </c>
      <c r="J4707" s="5">
        <v>1</v>
      </c>
      <c r="K4707" t="str">
        <f>_xlfn.XLOOKUP(D4707, dim_channels!A:A, dim_channels!C:C, "Not Found")</f>
        <v>OTA</v>
      </c>
      <c r="L4707" t="str">
        <f>_xlfn.XLOOKUP(D4707, dim_channels!A:A, dim_channels!B:B, "Not Found")</f>
        <v>Agoda</v>
      </c>
    </row>
    <row r="4708" spans="1:12" x14ac:dyDescent="0.2">
      <c r="A4708" s="2" t="s">
        <v>5144</v>
      </c>
      <c r="B4708" s="2" t="s">
        <v>305</v>
      </c>
      <c r="C4708" s="2" t="s">
        <v>209</v>
      </c>
      <c r="D4708" s="2" t="s">
        <v>64</v>
      </c>
      <c r="E4708" s="2" t="s">
        <v>28</v>
      </c>
      <c r="F4708" s="2">
        <v>3052.93</v>
      </c>
      <c r="G4708" s="2">
        <v>0</v>
      </c>
      <c r="H4708" s="2">
        <v>3052.93</v>
      </c>
      <c r="I4708" s="2" t="s">
        <v>29</v>
      </c>
      <c r="J4708" s="4">
        <v>1</v>
      </c>
      <c r="K4708" t="str">
        <f>_xlfn.XLOOKUP(D4708, dim_channels!A:A, dim_channels!C:C, "Not Found")</f>
        <v>Direct</v>
      </c>
      <c r="L4708" t="str">
        <f>_xlfn.XLOOKUP(D4708, dim_channels!A:A, dim_channels!B:B, "Not Found")</f>
        <v>Direct Website</v>
      </c>
    </row>
    <row r="4709" spans="1:12" x14ac:dyDescent="0.2">
      <c r="A4709" s="3" t="s">
        <v>5145</v>
      </c>
      <c r="B4709" s="3" t="s">
        <v>167</v>
      </c>
      <c r="C4709" s="3" t="s">
        <v>36</v>
      </c>
      <c r="D4709" s="3" t="s">
        <v>114</v>
      </c>
      <c r="E4709" s="3" t="s">
        <v>115</v>
      </c>
      <c r="F4709" s="3">
        <v>6102.11</v>
      </c>
      <c r="G4709" s="3">
        <v>610.21</v>
      </c>
      <c r="H4709" s="3">
        <v>5491.9</v>
      </c>
      <c r="I4709" s="3" t="s">
        <v>29</v>
      </c>
      <c r="J4709" s="5">
        <v>1.11111090879295</v>
      </c>
      <c r="K4709" t="str">
        <f>_xlfn.XLOOKUP(D4709, dim_channels!A:A, dim_channels!C:C, "Not Found")</f>
        <v>Offline</v>
      </c>
      <c r="L4709" t="str">
        <f>_xlfn.XLOOKUP(D4709, dim_channels!A:A, dim_channels!B:B, "Not Found")</f>
        <v>Travel Agency</v>
      </c>
    </row>
    <row r="4710" spans="1:12" x14ac:dyDescent="0.2">
      <c r="A4710" s="2" t="s">
        <v>5146</v>
      </c>
      <c r="B4710" s="2" t="s">
        <v>614</v>
      </c>
      <c r="C4710" s="2" t="s">
        <v>292</v>
      </c>
      <c r="D4710" s="2" t="s">
        <v>206</v>
      </c>
      <c r="E4710" s="2" t="s">
        <v>207</v>
      </c>
      <c r="F4710" s="2">
        <v>8138.95</v>
      </c>
      <c r="G4710" s="2">
        <v>0</v>
      </c>
      <c r="H4710" s="2">
        <v>8138.95</v>
      </c>
      <c r="I4710" s="2" t="s">
        <v>29</v>
      </c>
      <c r="J4710" s="4">
        <v>1</v>
      </c>
      <c r="K4710" t="str">
        <f>_xlfn.XLOOKUP(D4710, dim_channels!A:A, dim_channels!C:C, "Not Found")</f>
        <v>Direct</v>
      </c>
      <c r="L4710" t="str">
        <f>_xlfn.XLOOKUP(D4710, dim_channels!A:A, dim_channels!B:B, "Not Found")</f>
        <v>Walk-in</v>
      </c>
    </row>
    <row r="4711" spans="1:12" x14ac:dyDescent="0.2">
      <c r="A4711" s="3" t="s">
        <v>5147</v>
      </c>
      <c r="B4711" s="3" t="s">
        <v>1234</v>
      </c>
      <c r="C4711" s="3" t="s">
        <v>249</v>
      </c>
      <c r="D4711" s="3" t="s">
        <v>206</v>
      </c>
      <c r="E4711" s="3" t="s">
        <v>207</v>
      </c>
      <c r="F4711" s="3">
        <v>9102.9599999999991</v>
      </c>
      <c r="G4711" s="3">
        <v>0</v>
      </c>
      <c r="H4711" s="3">
        <v>9102.9599999999991</v>
      </c>
      <c r="I4711" s="3" t="s">
        <v>29</v>
      </c>
      <c r="J4711" s="5">
        <v>1</v>
      </c>
      <c r="K4711" t="str">
        <f>_xlfn.XLOOKUP(D4711, dim_channels!A:A, dim_channels!C:C, "Not Found")</f>
        <v>Direct</v>
      </c>
      <c r="L4711" t="str">
        <f>_xlfn.XLOOKUP(D4711, dim_channels!A:A, dim_channels!B:B, "Not Found")</f>
        <v>Walk-in</v>
      </c>
    </row>
    <row r="4712" spans="1:12" x14ac:dyDescent="0.2">
      <c r="A4712" s="2" t="s">
        <v>5148</v>
      </c>
      <c r="B4712" s="2" t="s">
        <v>405</v>
      </c>
      <c r="C4712" s="2" t="s">
        <v>174</v>
      </c>
      <c r="D4712" s="2" t="s">
        <v>114</v>
      </c>
      <c r="E4712" s="2" t="s">
        <v>115</v>
      </c>
      <c r="F4712" s="2">
        <v>8838.51</v>
      </c>
      <c r="G4712" s="2">
        <v>883.85</v>
      </c>
      <c r="H4712" s="2">
        <v>7954.66</v>
      </c>
      <c r="I4712" s="2" t="s">
        <v>56</v>
      </c>
      <c r="J4712" s="4">
        <v>1.1111109714305829</v>
      </c>
      <c r="K4712" t="str">
        <f>_xlfn.XLOOKUP(D4712, dim_channels!A:A, dim_channels!C:C, "Not Found")</f>
        <v>Offline</v>
      </c>
      <c r="L4712" t="str">
        <f>_xlfn.XLOOKUP(D4712, dim_channels!A:A, dim_channels!B:B, "Not Found")</f>
        <v>Travel Agency</v>
      </c>
    </row>
    <row r="4713" spans="1:12" x14ac:dyDescent="0.2">
      <c r="A4713" s="3" t="s">
        <v>5149</v>
      </c>
      <c r="B4713" s="3" t="s">
        <v>794</v>
      </c>
      <c r="C4713" s="3" t="s">
        <v>794</v>
      </c>
      <c r="D4713" s="3" t="s">
        <v>33</v>
      </c>
      <c r="E4713" s="3" t="s">
        <v>28</v>
      </c>
      <c r="F4713" s="3">
        <v>6147.47</v>
      </c>
      <c r="G4713" s="3">
        <v>922.12</v>
      </c>
      <c r="H4713" s="3">
        <v>5225.3500000000004</v>
      </c>
      <c r="I4713" s="3" t="s">
        <v>29</v>
      </c>
      <c r="J4713" s="5">
        <v>1.1764704756619171</v>
      </c>
      <c r="K4713" t="str">
        <f>_xlfn.XLOOKUP(D4713, dim_channels!A:A, dim_channels!C:C, "Not Found")</f>
        <v>OTA</v>
      </c>
      <c r="L4713" t="str">
        <f>_xlfn.XLOOKUP(D4713, dim_channels!A:A, dim_channels!B:B, "Not Found")</f>
        <v>Booking.com</v>
      </c>
    </row>
    <row r="4714" spans="1:12" x14ac:dyDescent="0.2">
      <c r="A4714" s="2" t="s">
        <v>5150</v>
      </c>
      <c r="B4714" s="2" t="s">
        <v>614</v>
      </c>
      <c r="C4714" s="2" t="s">
        <v>184</v>
      </c>
      <c r="D4714" s="2" t="s">
        <v>52</v>
      </c>
      <c r="E4714" s="2" t="s">
        <v>34</v>
      </c>
      <c r="F4714" s="2">
        <v>8012.42</v>
      </c>
      <c r="G4714" s="2">
        <v>961.49</v>
      </c>
      <c r="H4714" s="2">
        <v>7050.93</v>
      </c>
      <c r="I4714" s="2" t="s">
        <v>29</v>
      </c>
      <c r="J4714" s="4">
        <v>1.1363635718976079</v>
      </c>
      <c r="K4714" t="str">
        <f>_xlfn.XLOOKUP(D4714, dim_channels!A:A, dim_channels!C:C, "Not Found")</f>
        <v>OTA</v>
      </c>
      <c r="L4714" t="str">
        <f>_xlfn.XLOOKUP(D4714, dim_channels!A:A, dim_channels!B:B, "Not Found")</f>
        <v>Agoda</v>
      </c>
    </row>
    <row r="4715" spans="1:12" x14ac:dyDescent="0.2">
      <c r="A4715" s="3" t="s">
        <v>5151</v>
      </c>
      <c r="B4715" s="3" t="s">
        <v>714</v>
      </c>
      <c r="C4715" s="3" t="s">
        <v>84</v>
      </c>
      <c r="D4715" s="3" t="s">
        <v>33</v>
      </c>
      <c r="E4715" s="3" t="s">
        <v>28</v>
      </c>
      <c r="F4715" s="3">
        <v>7266.84</v>
      </c>
      <c r="G4715" s="3">
        <v>1090.03</v>
      </c>
      <c r="H4715" s="3">
        <v>6176.81</v>
      </c>
      <c r="I4715" s="3" t="s">
        <v>41</v>
      </c>
      <c r="J4715" s="5">
        <v>1.17647135009819</v>
      </c>
      <c r="K4715" t="str">
        <f>_xlfn.XLOOKUP(D4715, dim_channels!A:A, dim_channels!C:C, "Not Found")</f>
        <v>OTA</v>
      </c>
      <c r="L4715" t="str">
        <f>_xlfn.XLOOKUP(D4715, dim_channels!A:A, dim_channels!B:B, "Not Found")</f>
        <v>Booking.com</v>
      </c>
    </row>
    <row r="4716" spans="1:12" x14ac:dyDescent="0.2">
      <c r="A4716" s="2" t="s">
        <v>5152</v>
      </c>
      <c r="B4716" s="2" t="s">
        <v>110</v>
      </c>
      <c r="C4716" s="2" t="s">
        <v>1610</v>
      </c>
      <c r="D4716" s="2" t="s">
        <v>114</v>
      </c>
      <c r="E4716" s="2" t="s">
        <v>115</v>
      </c>
      <c r="F4716" s="2">
        <v>10815.51</v>
      </c>
      <c r="G4716" s="2">
        <v>1081.55</v>
      </c>
      <c r="H4716" s="2">
        <v>9733.9599999999991</v>
      </c>
      <c r="I4716" s="2" t="s">
        <v>41</v>
      </c>
      <c r="J4716" s="4">
        <v>1.1111109969632089</v>
      </c>
      <c r="K4716" t="str">
        <f>_xlfn.XLOOKUP(D4716, dim_channels!A:A, dim_channels!C:C, "Not Found")</f>
        <v>Offline</v>
      </c>
      <c r="L4716" t="str">
        <f>_xlfn.XLOOKUP(D4716, dim_channels!A:A, dim_channels!B:B, "Not Found")</f>
        <v>Travel Agency</v>
      </c>
    </row>
    <row r="4717" spans="1:12" x14ac:dyDescent="0.2">
      <c r="A4717" s="3" t="s">
        <v>5153</v>
      </c>
      <c r="B4717" s="3" t="s">
        <v>32</v>
      </c>
      <c r="C4717" s="3" t="s">
        <v>94</v>
      </c>
      <c r="D4717" s="3" t="s">
        <v>45</v>
      </c>
      <c r="E4717" s="3" t="s">
        <v>46</v>
      </c>
      <c r="F4717" s="3">
        <v>5510.47</v>
      </c>
      <c r="G4717" s="3">
        <v>275.52</v>
      </c>
      <c r="H4717" s="3">
        <v>5234.95</v>
      </c>
      <c r="I4717" s="3" t="s">
        <v>29</v>
      </c>
      <c r="J4717" s="5">
        <v>1.0526308751755029</v>
      </c>
      <c r="K4717" t="str">
        <f>_xlfn.XLOOKUP(D4717, dim_channels!A:A, dim_channels!C:C, "Not Found")</f>
        <v>Corporate</v>
      </c>
      <c r="L4717" t="str">
        <f>_xlfn.XLOOKUP(D4717, dim_channels!A:A, dim_channels!B:B, "Not Found")</f>
        <v>Corporate Direct</v>
      </c>
    </row>
    <row r="4718" spans="1:12" x14ac:dyDescent="0.2">
      <c r="A4718" s="2" t="s">
        <v>5154</v>
      </c>
      <c r="B4718" s="2" t="s">
        <v>543</v>
      </c>
      <c r="C4718" s="2" t="s">
        <v>26</v>
      </c>
      <c r="D4718" s="2" t="s">
        <v>64</v>
      </c>
      <c r="E4718" s="2" t="s">
        <v>115</v>
      </c>
      <c r="F4718" s="2">
        <v>26588.84</v>
      </c>
      <c r="G4718" s="2">
        <v>0</v>
      </c>
      <c r="H4718" s="2">
        <v>26588.84</v>
      </c>
      <c r="I4718" s="2" t="s">
        <v>29</v>
      </c>
      <c r="J4718" s="4">
        <v>1</v>
      </c>
      <c r="K4718" t="str">
        <f>_xlfn.XLOOKUP(D4718, dim_channels!A:A, dim_channels!C:C, "Not Found")</f>
        <v>Direct</v>
      </c>
      <c r="L4718" t="str">
        <f>_xlfn.XLOOKUP(D4718, dim_channels!A:A, dim_channels!B:B, "Not Found")</f>
        <v>Direct Website</v>
      </c>
    </row>
    <row r="4719" spans="1:12" x14ac:dyDescent="0.2">
      <c r="A4719" s="3" t="s">
        <v>5155</v>
      </c>
      <c r="B4719" s="3" t="s">
        <v>310</v>
      </c>
      <c r="C4719" s="3" t="s">
        <v>190</v>
      </c>
      <c r="D4719" s="3" t="s">
        <v>52</v>
      </c>
      <c r="E4719" s="3" t="s">
        <v>60</v>
      </c>
      <c r="F4719" s="3">
        <v>2806.64</v>
      </c>
      <c r="G4719" s="3">
        <v>0</v>
      </c>
      <c r="H4719" s="3">
        <v>2806.64</v>
      </c>
      <c r="I4719" s="3" t="s">
        <v>41</v>
      </c>
      <c r="J4719" s="5">
        <v>1</v>
      </c>
      <c r="K4719" t="str">
        <f>_xlfn.XLOOKUP(D4719, dim_channels!A:A, dim_channels!C:C, "Not Found")</f>
        <v>OTA</v>
      </c>
      <c r="L4719" t="str">
        <f>_xlfn.XLOOKUP(D4719, dim_channels!A:A, dim_channels!B:B, "Not Found")</f>
        <v>Agoda</v>
      </c>
    </row>
    <row r="4720" spans="1:12" x14ac:dyDescent="0.2">
      <c r="A4720" s="2" t="s">
        <v>5156</v>
      </c>
      <c r="B4720" s="2" t="s">
        <v>799</v>
      </c>
      <c r="C4720" s="2" t="s">
        <v>269</v>
      </c>
      <c r="D4720" s="2" t="s">
        <v>45</v>
      </c>
      <c r="E4720" s="2" t="s">
        <v>46</v>
      </c>
      <c r="F4720" s="2">
        <v>3611.8</v>
      </c>
      <c r="G4720" s="2">
        <v>180.59</v>
      </c>
      <c r="H4720" s="2">
        <v>3431.21</v>
      </c>
      <c r="I4720" s="2" t="s">
        <v>29</v>
      </c>
      <c r="J4720" s="4">
        <v>1.0526315789473679</v>
      </c>
      <c r="K4720" t="str">
        <f>_xlfn.XLOOKUP(D4720, dim_channels!A:A, dim_channels!C:C, "Not Found")</f>
        <v>Corporate</v>
      </c>
      <c r="L4720" t="str">
        <f>_xlfn.XLOOKUP(D4720, dim_channels!A:A, dim_channels!B:B, "Not Found")</f>
        <v>Corporate Direct</v>
      </c>
    </row>
    <row r="4721" spans="1:12" x14ac:dyDescent="0.2">
      <c r="A4721" s="3" t="s">
        <v>5157</v>
      </c>
      <c r="B4721" s="3" t="s">
        <v>724</v>
      </c>
      <c r="C4721" s="3" t="s">
        <v>198</v>
      </c>
      <c r="D4721" s="3" t="s">
        <v>52</v>
      </c>
      <c r="E4721" s="3" t="s">
        <v>60</v>
      </c>
      <c r="F4721" s="3">
        <v>7875.18</v>
      </c>
      <c r="G4721" s="3">
        <v>0</v>
      </c>
      <c r="H4721" s="3">
        <v>7875.18</v>
      </c>
      <c r="I4721" s="3" t="s">
        <v>56</v>
      </c>
      <c r="J4721" s="5">
        <v>1</v>
      </c>
      <c r="K4721" t="str">
        <f>_xlfn.XLOOKUP(D4721, dim_channels!A:A, dim_channels!C:C, "Not Found")</f>
        <v>OTA</v>
      </c>
      <c r="L4721" t="str">
        <f>_xlfn.XLOOKUP(D4721, dim_channels!A:A, dim_channels!B:B, "Not Found")</f>
        <v>Agoda</v>
      </c>
    </row>
    <row r="4722" spans="1:12" x14ac:dyDescent="0.2">
      <c r="A4722" s="2" t="s">
        <v>5158</v>
      </c>
      <c r="B4722" s="2" t="s">
        <v>452</v>
      </c>
      <c r="C4722" s="2" t="s">
        <v>403</v>
      </c>
      <c r="D4722" s="2" t="s">
        <v>52</v>
      </c>
      <c r="E4722" s="2" t="s">
        <v>34</v>
      </c>
      <c r="F4722" s="2">
        <v>3994.2</v>
      </c>
      <c r="G4722" s="2">
        <v>479.3</v>
      </c>
      <c r="H4722" s="2">
        <v>3514.9</v>
      </c>
      <c r="I4722" s="2" t="s">
        <v>29</v>
      </c>
      <c r="J4722" s="4">
        <v>1.1363623431676571</v>
      </c>
      <c r="K4722" t="str">
        <f>_xlfn.XLOOKUP(D4722, dim_channels!A:A, dim_channels!C:C, "Not Found")</f>
        <v>OTA</v>
      </c>
      <c r="L4722" t="str">
        <f>_xlfn.XLOOKUP(D4722, dim_channels!A:A, dim_channels!B:B, "Not Found")</f>
        <v>Agoda</v>
      </c>
    </row>
    <row r="4723" spans="1:12" x14ac:dyDescent="0.2">
      <c r="A4723" s="3" t="s">
        <v>5159</v>
      </c>
      <c r="B4723" s="3" t="s">
        <v>318</v>
      </c>
      <c r="C4723" s="3" t="s">
        <v>749</v>
      </c>
      <c r="D4723" s="3" t="s">
        <v>52</v>
      </c>
      <c r="E4723" s="3" t="s">
        <v>60</v>
      </c>
      <c r="F4723" s="3">
        <v>4994.21</v>
      </c>
      <c r="G4723" s="3">
        <v>0</v>
      </c>
      <c r="H4723" s="3">
        <v>4994.21</v>
      </c>
      <c r="I4723" s="3" t="s">
        <v>29</v>
      </c>
      <c r="J4723" s="5">
        <v>1</v>
      </c>
      <c r="K4723" t="str">
        <f>_xlfn.XLOOKUP(D4723, dim_channels!A:A, dim_channels!C:C, "Not Found")</f>
        <v>OTA</v>
      </c>
      <c r="L4723" t="str">
        <f>_xlfn.XLOOKUP(D4723, dim_channels!A:A, dim_channels!B:B, "Not Found")</f>
        <v>Agoda</v>
      </c>
    </row>
    <row r="4724" spans="1:12" x14ac:dyDescent="0.2">
      <c r="A4724" s="2" t="s">
        <v>5160</v>
      </c>
      <c r="B4724" s="2" t="s">
        <v>787</v>
      </c>
      <c r="C4724" s="2" t="s">
        <v>504</v>
      </c>
      <c r="D4724" s="2" t="s">
        <v>64</v>
      </c>
      <c r="E4724" s="2" t="s">
        <v>28</v>
      </c>
      <c r="F4724" s="2">
        <v>4320.28</v>
      </c>
      <c r="G4724" s="2">
        <v>0</v>
      </c>
      <c r="H4724" s="2">
        <v>4320.28</v>
      </c>
      <c r="I4724" s="2" t="s">
        <v>29</v>
      </c>
      <c r="J4724" s="4">
        <v>1</v>
      </c>
      <c r="K4724" t="str">
        <f>_xlfn.XLOOKUP(D4724, dim_channels!A:A, dim_channels!C:C, "Not Found")</f>
        <v>Direct</v>
      </c>
      <c r="L4724" t="str">
        <f>_xlfn.XLOOKUP(D4724, dim_channels!A:A, dim_channels!B:B, "Not Found")</f>
        <v>Direct Website</v>
      </c>
    </row>
    <row r="4725" spans="1:12" x14ac:dyDescent="0.2">
      <c r="A4725" s="3" t="s">
        <v>5161</v>
      </c>
      <c r="B4725" s="3" t="s">
        <v>269</v>
      </c>
      <c r="C4725" s="3" t="s">
        <v>443</v>
      </c>
      <c r="D4725" s="3" t="s">
        <v>33</v>
      </c>
      <c r="E4725" s="3" t="s">
        <v>60</v>
      </c>
      <c r="F4725" s="3">
        <v>7834.85</v>
      </c>
      <c r="G4725" s="3">
        <v>0</v>
      </c>
      <c r="H4725" s="3">
        <v>7834.85</v>
      </c>
      <c r="I4725" s="3" t="s">
        <v>29</v>
      </c>
      <c r="J4725" s="5">
        <v>1</v>
      </c>
      <c r="K4725" t="str">
        <f>_xlfn.XLOOKUP(D4725, dim_channels!A:A, dim_channels!C:C, "Not Found")</f>
        <v>OTA</v>
      </c>
      <c r="L4725" t="str">
        <f>_xlfn.XLOOKUP(D4725, dim_channels!A:A, dim_channels!B:B, "Not Found")</f>
        <v>Booking.com</v>
      </c>
    </row>
    <row r="4726" spans="1:12" x14ac:dyDescent="0.2">
      <c r="A4726" s="2" t="s">
        <v>5162</v>
      </c>
      <c r="B4726" s="2" t="s">
        <v>409</v>
      </c>
      <c r="C4726" s="2" t="s">
        <v>1278</v>
      </c>
      <c r="D4726" s="2" t="s">
        <v>45</v>
      </c>
      <c r="E4726" s="2" t="s">
        <v>46</v>
      </c>
      <c r="F4726" s="2">
        <v>2866.38</v>
      </c>
      <c r="G4726" s="2">
        <v>143.32</v>
      </c>
      <c r="H4726" s="2">
        <v>2723.06</v>
      </c>
      <c r="I4726" s="2" t="s">
        <v>29</v>
      </c>
      <c r="J4726" s="4">
        <v>1.0526319655093901</v>
      </c>
      <c r="K4726" t="str">
        <f>_xlfn.XLOOKUP(D4726, dim_channels!A:A, dim_channels!C:C, "Not Found")</f>
        <v>Corporate</v>
      </c>
      <c r="L4726" t="str">
        <f>_xlfn.XLOOKUP(D4726, dim_channels!A:A, dim_channels!B:B, "Not Found")</f>
        <v>Corporate Direct</v>
      </c>
    </row>
    <row r="4727" spans="1:12" x14ac:dyDescent="0.2">
      <c r="A4727" s="3" t="s">
        <v>5163</v>
      </c>
      <c r="B4727" s="3" t="s">
        <v>269</v>
      </c>
      <c r="C4727" s="3" t="s">
        <v>348</v>
      </c>
      <c r="D4727" s="3" t="s">
        <v>33</v>
      </c>
      <c r="E4727" s="3" t="s">
        <v>28</v>
      </c>
      <c r="F4727" s="3">
        <v>18607.68</v>
      </c>
      <c r="G4727" s="3">
        <v>2791.15</v>
      </c>
      <c r="H4727" s="3">
        <v>15816.53</v>
      </c>
      <c r="I4727" s="3" t="s">
        <v>29</v>
      </c>
      <c r="J4727" s="5">
        <v>1.176470439470604</v>
      </c>
      <c r="K4727" t="str">
        <f>_xlfn.XLOOKUP(D4727, dim_channels!A:A, dim_channels!C:C, "Not Found")</f>
        <v>OTA</v>
      </c>
      <c r="L4727" t="str">
        <f>_xlfn.XLOOKUP(D4727, dim_channels!A:A, dim_channels!B:B, "Not Found")</f>
        <v>Booking.com</v>
      </c>
    </row>
    <row r="4728" spans="1:12" x14ac:dyDescent="0.2">
      <c r="A4728" s="2" t="s">
        <v>5164</v>
      </c>
      <c r="B4728" s="2" t="s">
        <v>534</v>
      </c>
      <c r="C4728" s="2" t="s">
        <v>376</v>
      </c>
      <c r="D4728" s="2" t="s">
        <v>27</v>
      </c>
      <c r="E4728" s="2" t="s">
        <v>60</v>
      </c>
      <c r="F4728" s="2">
        <v>6326.19</v>
      </c>
      <c r="G4728" s="2">
        <v>0</v>
      </c>
      <c r="H4728" s="2">
        <v>6326.19</v>
      </c>
      <c r="I4728" s="2" t="s">
        <v>41</v>
      </c>
      <c r="J4728" s="4">
        <v>1</v>
      </c>
      <c r="K4728" t="str">
        <f>_xlfn.XLOOKUP(D4728, dim_channels!A:A, dim_channels!C:C, "Not Found")</f>
        <v>OTA</v>
      </c>
      <c r="L4728" t="str">
        <f>_xlfn.XLOOKUP(D4728, dim_channels!A:A, dim_channels!B:B, "Not Found")</f>
        <v>Expedia</v>
      </c>
    </row>
    <row r="4729" spans="1:12" x14ac:dyDescent="0.2">
      <c r="A4729" s="3" t="s">
        <v>5165</v>
      </c>
      <c r="B4729" s="3" t="s">
        <v>789</v>
      </c>
      <c r="C4729" s="3" t="s">
        <v>497</v>
      </c>
      <c r="D4729" s="3" t="s">
        <v>114</v>
      </c>
      <c r="E4729" s="3" t="s">
        <v>46</v>
      </c>
      <c r="F4729" s="3">
        <v>9820.34</v>
      </c>
      <c r="G4729" s="3">
        <v>982.03</v>
      </c>
      <c r="H4729" s="3">
        <v>8838.31</v>
      </c>
      <c r="I4729" s="3" t="s">
        <v>41</v>
      </c>
      <c r="J4729" s="5">
        <v>1.111110608249767</v>
      </c>
      <c r="K4729" t="str">
        <f>_xlfn.XLOOKUP(D4729, dim_channels!A:A, dim_channels!C:C, "Not Found")</f>
        <v>Offline</v>
      </c>
      <c r="L4729" t="str">
        <f>_xlfn.XLOOKUP(D4729, dim_channels!A:A, dim_channels!B:B, "Not Found")</f>
        <v>Travel Agency</v>
      </c>
    </row>
    <row r="4730" spans="1:12" x14ac:dyDescent="0.2">
      <c r="A4730" s="2" t="s">
        <v>5166</v>
      </c>
      <c r="B4730" s="2" t="s">
        <v>179</v>
      </c>
      <c r="C4730" s="2" t="s">
        <v>153</v>
      </c>
      <c r="D4730" s="2" t="s">
        <v>206</v>
      </c>
      <c r="E4730" s="2" t="s">
        <v>207</v>
      </c>
      <c r="F4730" s="2">
        <v>12893.76</v>
      </c>
      <c r="G4730" s="2">
        <v>0</v>
      </c>
      <c r="H4730" s="2">
        <v>12893.76</v>
      </c>
      <c r="I4730" s="2" t="s">
        <v>29</v>
      </c>
      <c r="J4730" s="4">
        <v>1</v>
      </c>
      <c r="K4730" t="str">
        <f>_xlfn.XLOOKUP(D4730, dim_channels!A:A, dim_channels!C:C, "Not Found")</f>
        <v>Direct</v>
      </c>
      <c r="L4730" t="str">
        <f>_xlfn.XLOOKUP(D4730, dim_channels!A:A, dim_channels!B:B, "Not Found")</f>
        <v>Walk-in</v>
      </c>
    </row>
    <row r="4731" spans="1:12" x14ac:dyDescent="0.2">
      <c r="A4731" s="3" t="s">
        <v>5167</v>
      </c>
      <c r="B4731" s="3" t="s">
        <v>126</v>
      </c>
      <c r="C4731" s="3" t="s">
        <v>213</v>
      </c>
      <c r="D4731" s="3" t="s">
        <v>52</v>
      </c>
      <c r="E4731" s="3" t="s">
        <v>34</v>
      </c>
      <c r="F4731" s="3">
        <v>2654.26</v>
      </c>
      <c r="G4731" s="3">
        <v>318.51</v>
      </c>
      <c r="H4731" s="3">
        <v>2335.75</v>
      </c>
      <c r="I4731" s="3" t="s">
        <v>56</v>
      </c>
      <c r="J4731" s="5">
        <v>1.1363630525527131</v>
      </c>
      <c r="K4731" t="str">
        <f>_xlfn.XLOOKUP(D4731, dim_channels!A:A, dim_channels!C:C, "Not Found")</f>
        <v>OTA</v>
      </c>
      <c r="L4731" t="str">
        <f>_xlfn.XLOOKUP(D4731, dim_channels!A:A, dim_channels!B:B, "Not Found")</f>
        <v>Agoda</v>
      </c>
    </row>
    <row r="4732" spans="1:12" x14ac:dyDescent="0.2">
      <c r="A4732" s="2" t="s">
        <v>5168</v>
      </c>
      <c r="B4732" s="2" t="s">
        <v>685</v>
      </c>
      <c r="C4732" s="2" t="s">
        <v>78</v>
      </c>
      <c r="D4732" s="2" t="s">
        <v>206</v>
      </c>
      <c r="E4732" s="2" t="s">
        <v>207</v>
      </c>
      <c r="F4732" s="2">
        <v>5899.83</v>
      </c>
      <c r="G4732" s="2">
        <v>0</v>
      </c>
      <c r="H4732" s="2">
        <v>5899.83</v>
      </c>
      <c r="I4732" s="2" t="s">
        <v>29</v>
      </c>
      <c r="J4732" s="4">
        <v>1</v>
      </c>
      <c r="K4732" t="str">
        <f>_xlfn.XLOOKUP(D4732, dim_channels!A:A, dim_channels!C:C, "Not Found")</f>
        <v>Direct</v>
      </c>
      <c r="L4732" t="str">
        <f>_xlfn.XLOOKUP(D4732, dim_channels!A:A, dim_channels!B:B, "Not Found")</f>
        <v>Walk-in</v>
      </c>
    </row>
    <row r="4733" spans="1:12" x14ac:dyDescent="0.2">
      <c r="A4733" s="3" t="s">
        <v>5169</v>
      </c>
      <c r="B4733" s="3" t="s">
        <v>497</v>
      </c>
      <c r="C4733" s="3" t="s">
        <v>525</v>
      </c>
      <c r="D4733" s="3" t="s">
        <v>64</v>
      </c>
      <c r="E4733" s="3" t="s">
        <v>34</v>
      </c>
      <c r="F4733" s="3">
        <v>10154.700000000001</v>
      </c>
      <c r="G4733" s="3">
        <v>0</v>
      </c>
      <c r="H4733" s="3">
        <v>10154.700000000001</v>
      </c>
      <c r="I4733" s="3" t="s">
        <v>29</v>
      </c>
      <c r="J4733" s="5">
        <v>1</v>
      </c>
      <c r="K4733" t="str">
        <f>_xlfn.XLOOKUP(D4733, dim_channels!A:A, dim_channels!C:C, "Not Found")</f>
        <v>Direct</v>
      </c>
      <c r="L4733" t="str">
        <f>_xlfn.XLOOKUP(D4733, dim_channels!A:A, dim_channels!B:B, "Not Found")</f>
        <v>Direct Website</v>
      </c>
    </row>
    <row r="4734" spans="1:12" x14ac:dyDescent="0.2">
      <c r="A4734" s="2" t="s">
        <v>5170</v>
      </c>
      <c r="B4734" s="2" t="s">
        <v>151</v>
      </c>
      <c r="C4734" s="2" t="s">
        <v>708</v>
      </c>
      <c r="D4734" s="2" t="s">
        <v>206</v>
      </c>
      <c r="E4734" s="2" t="s">
        <v>207</v>
      </c>
      <c r="F4734" s="2">
        <v>27305.78</v>
      </c>
      <c r="G4734" s="2">
        <v>0</v>
      </c>
      <c r="H4734" s="2">
        <v>27305.78</v>
      </c>
      <c r="I4734" s="2" t="s">
        <v>29</v>
      </c>
      <c r="J4734" s="4">
        <v>1</v>
      </c>
      <c r="K4734" t="str">
        <f>_xlfn.XLOOKUP(D4734, dim_channels!A:A, dim_channels!C:C, "Not Found")</f>
        <v>Direct</v>
      </c>
      <c r="L4734" t="str">
        <f>_xlfn.XLOOKUP(D4734, dim_channels!A:A, dim_channels!B:B, "Not Found")</f>
        <v>Walk-in</v>
      </c>
    </row>
    <row r="4735" spans="1:12" x14ac:dyDescent="0.2">
      <c r="A4735" s="3" t="s">
        <v>5171</v>
      </c>
      <c r="B4735" s="3" t="s">
        <v>846</v>
      </c>
      <c r="C4735" s="3" t="s">
        <v>589</v>
      </c>
      <c r="D4735" s="3" t="s">
        <v>52</v>
      </c>
      <c r="E4735" s="3" t="s">
        <v>60</v>
      </c>
      <c r="F4735" s="3">
        <v>2260.71</v>
      </c>
      <c r="G4735" s="3">
        <v>0</v>
      </c>
      <c r="H4735" s="3">
        <v>2260.71</v>
      </c>
      <c r="I4735" s="3" t="s">
        <v>29</v>
      </c>
      <c r="J4735" s="5">
        <v>1</v>
      </c>
      <c r="K4735" t="str">
        <f>_xlfn.XLOOKUP(D4735, dim_channels!A:A, dim_channels!C:C, "Not Found")</f>
        <v>OTA</v>
      </c>
      <c r="L4735" t="str">
        <f>_xlfn.XLOOKUP(D4735, dim_channels!A:A, dim_channels!B:B, "Not Found")</f>
        <v>Agoda</v>
      </c>
    </row>
    <row r="4736" spans="1:12" x14ac:dyDescent="0.2">
      <c r="A4736" s="2" t="s">
        <v>5172</v>
      </c>
      <c r="B4736" s="2" t="s">
        <v>389</v>
      </c>
      <c r="C4736" s="2" t="s">
        <v>863</v>
      </c>
      <c r="D4736" s="2" t="s">
        <v>64</v>
      </c>
      <c r="E4736" s="2" t="s">
        <v>28</v>
      </c>
      <c r="F4736" s="2">
        <v>7337.51</v>
      </c>
      <c r="G4736" s="2">
        <v>0</v>
      </c>
      <c r="H4736" s="2">
        <v>7337.51</v>
      </c>
      <c r="I4736" s="2" t="s">
        <v>29</v>
      </c>
      <c r="J4736" s="4">
        <v>1</v>
      </c>
      <c r="K4736" t="str">
        <f>_xlfn.XLOOKUP(D4736, dim_channels!A:A, dim_channels!C:C, "Not Found")</f>
        <v>Direct</v>
      </c>
      <c r="L4736" t="str">
        <f>_xlfn.XLOOKUP(D4736, dim_channels!A:A, dim_channels!B:B, "Not Found")</f>
        <v>Direct Website</v>
      </c>
    </row>
    <row r="4737" spans="1:12" x14ac:dyDescent="0.2">
      <c r="A4737" s="3" t="s">
        <v>5173</v>
      </c>
      <c r="B4737" s="3" t="s">
        <v>603</v>
      </c>
      <c r="C4737" s="3" t="s">
        <v>584</v>
      </c>
      <c r="D4737" s="3" t="s">
        <v>52</v>
      </c>
      <c r="E4737" s="3" t="s">
        <v>60</v>
      </c>
      <c r="F4737" s="3">
        <v>2464.79</v>
      </c>
      <c r="G4737" s="3">
        <v>0</v>
      </c>
      <c r="H4737" s="3">
        <v>2464.79</v>
      </c>
      <c r="I4737" s="3" t="s">
        <v>29</v>
      </c>
      <c r="J4737" s="5">
        <v>1</v>
      </c>
      <c r="K4737" t="str">
        <f>_xlfn.XLOOKUP(D4737, dim_channels!A:A, dim_channels!C:C, "Not Found")</f>
        <v>OTA</v>
      </c>
      <c r="L4737" t="str">
        <f>_xlfn.XLOOKUP(D4737, dim_channels!A:A, dim_channels!B:B, "Not Found")</f>
        <v>Agoda</v>
      </c>
    </row>
    <row r="4738" spans="1:12" x14ac:dyDescent="0.2">
      <c r="A4738" s="2" t="s">
        <v>5174</v>
      </c>
      <c r="B4738" s="2" t="s">
        <v>1072</v>
      </c>
      <c r="C4738" s="2" t="s">
        <v>574</v>
      </c>
      <c r="D4738" s="2" t="s">
        <v>33</v>
      </c>
      <c r="E4738" s="2" t="s">
        <v>34</v>
      </c>
      <c r="F4738" s="2">
        <v>11269.92</v>
      </c>
      <c r="G4738" s="2">
        <v>1690.49</v>
      </c>
      <c r="H4738" s="2">
        <v>9579.43</v>
      </c>
      <c r="I4738" s="2" t="s">
        <v>41</v>
      </c>
      <c r="J4738" s="4">
        <v>1.176470833859635</v>
      </c>
      <c r="K4738" t="str">
        <f>_xlfn.XLOOKUP(D4738, dim_channels!A:A, dim_channels!C:C, "Not Found")</f>
        <v>OTA</v>
      </c>
      <c r="L4738" t="str">
        <f>_xlfn.XLOOKUP(D4738, dim_channels!A:A, dim_channels!B:B, "Not Found")</f>
        <v>Booking.com</v>
      </c>
    </row>
    <row r="4739" spans="1:12" x14ac:dyDescent="0.2">
      <c r="A4739" s="3" t="s">
        <v>5175</v>
      </c>
      <c r="B4739" s="3" t="s">
        <v>644</v>
      </c>
      <c r="C4739" s="3" t="s">
        <v>456</v>
      </c>
      <c r="D4739" s="3" t="s">
        <v>27</v>
      </c>
      <c r="E4739" s="3" t="s">
        <v>60</v>
      </c>
      <c r="F4739" s="3">
        <v>15228.91</v>
      </c>
      <c r="G4739" s="3">
        <v>0</v>
      </c>
      <c r="H4739" s="3">
        <v>15228.91</v>
      </c>
      <c r="I4739" s="3" t="s">
        <v>29</v>
      </c>
      <c r="J4739" s="5">
        <v>1</v>
      </c>
      <c r="K4739" t="str">
        <f>_xlfn.XLOOKUP(D4739, dim_channels!A:A, dim_channels!C:C, "Not Found")</f>
        <v>OTA</v>
      </c>
      <c r="L4739" t="str">
        <f>_xlfn.XLOOKUP(D4739, dim_channels!A:A, dim_channels!B:B, "Not Found")</f>
        <v>Expedia</v>
      </c>
    </row>
    <row r="4740" spans="1:12" x14ac:dyDescent="0.2">
      <c r="A4740" s="2" t="s">
        <v>5176</v>
      </c>
      <c r="B4740" s="2" t="s">
        <v>123</v>
      </c>
      <c r="C4740" s="2" t="s">
        <v>706</v>
      </c>
      <c r="D4740" s="2" t="s">
        <v>64</v>
      </c>
      <c r="E4740" s="2" t="s">
        <v>115</v>
      </c>
      <c r="F4740" s="2">
        <v>11867.7</v>
      </c>
      <c r="G4740" s="2">
        <v>0</v>
      </c>
      <c r="H4740" s="2">
        <v>11867.7</v>
      </c>
      <c r="I4740" s="2" t="s">
        <v>29</v>
      </c>
      <c r="J4740" s="4">
        <v>1</v>
      </c>
      <c r="K4740" t="str">
        <f>_xlfn.XLOOKUP(D4740, dim_channels!A:A, dim_channels!C:C, "Not Found")</f>
        <v>Direct</v>
      </c>
      <c r="L4740" t="str">
        <f>_xlfn.XLOOKUP(D4740, dim_channels!A:A, dim_channels!B:B, "Not Found")</f>
        <v>Direct Website</v>
      </c>
    </row>
    <row r="4741" spans="1:12" x14ac:dyDescent="0.2">
      <c r="A4741" s="3" t="s">
        <v>5177</v>
      </c>
      <c r="B4741" s="3" t="s">
        <v>1234</v>
      </c>
      <c r="C4741" s="3" t="s">
        <v>236</v>
      </c>
      <c r="D4741" s="3" t="s">
        <v>52</v>
      </c>
      <c r="E4741" s="3" t="s">
        <v>60</v>
      </c>
      <c r="F4741" s="3">
        <v>3016.56</v>
      </c>
      <c r="G4741" s="3">
        <v>0</v>
      </c>
      <c r="H4741" s="3">
        <v>3016.56</v>
      </c>
      <c r="I4741" s="3" t="s">
        <v>29</v>
      </c>
      <c r="J4741" s="5">
        <v>1</v>
      </c>
      <c r="K4741" t="str">
        <f>_xlfn.XLOOKUP(D4741, dim_channels!A:A, dim_channels!C:C, "Not Found")</f>
        <v>OTA</v>
      </c>
      <c r="L4741" t="str">
        <f>_xlfn.XLOOKUP(D4741, dim_channels!A:A, dim_channels!B:B, "Not Found")</f>
        <v>Agoda</v>
      </c>
    </row>
    <row r="4742" spans="1:12" x14ac:dyDescent="0.2">
      <c r="A4742" s="2" t="s">
        <v>5178</v>
      </c>
      <c r="B4742" s="2" t="s">
        <v>504</v>
      </c>
      <c r="C4742" s="2" t="s">
        <v>370</v>
      </c>
      <c r="D4742" s="2" t="s">
        <v>27</v>
      </c>
      <c r="E4742" s="2" t="s">
        <v>60</v>
      </c>
      <c r="F4742" s="2">
        <v>16801.78</v>
      </c>
      <c r="G4742" s="2">
        <v>0</v>
      </c>
      <c r="H4742" s="2">
        <v>16801.78</v>
      </c>
      <c r="I4742" s="2" t="s">
        <v>56</v>
      </c>
      <c r="J4742" s="4">
        <v>1</v>
      </c>
      <c r="K4742" t="str">
        <f>_xlfn.XLOOKUP(D4742, dim_channels!A:A, dim_channels!C:C, "Not Found")</f>
        <v>OTA</v>
      </c>
      <c r="L4742" t="str">
        <f>_xlfn.XLOOKUP(D4742, dim_channels!A:A, dim_channels!B:B, "Not Found")</f>
        <v>Expedia</v>
      </c>
    </row>
    <row r="4743" spans="1:12" x14ac:dyDescent="0.2">
      <c r="A4743" s="3" t="s">
        <v>5179</v>
      </c>
      <c r="B4743" s="3" t="s">
        <v>246</v>
      </c>
      <c r="C4743" s="3" t="s">
        <v>246</v>
      </c>
      <c r="D4743" s="3" t="s">
        <v>52</v>
      </c>
      <c r="E4743" s="3" t="s">
        <v>34</v>
      </c>
      <c r="F4743" s="3">
        <v>2769.52</v>
      </c>
      <c r="G4743" s="3">
        <v>332.34</v>
      </c>
      <c r="H4743" s="3">
        <v>2437.1799999999998</v>
      </c>
      <c r="I4743" s="3" t="s">
        <v>41</v>
      </c>
      <c r="J4743" s="5">
        <v>1.1363625173356089</v>
      </c>
      <c r="K4743" t="str">
        <f>_xlfn.XLOOKUP(D4743, dim_channels!A:A, dim_channels!C:C, "Not Found")</f>
        <v>OTA</v>
      </c>
      <c r="L4743" t="str">
        <f>_xlfn.XLOOKUP(D4743, dim_channels!A:A, dim_channels!B:B, "Not Found")</f>
        <v>Agoda</v>
      </c>
    </row>
    <row r="4744" spans="1:12" x14ac:dyDescent="0.2">
      <c r="A4744" s="2" t="s">
        <v>5180</v>
      </c>
      <c r="B4744" s="2" t="s">
        <v>722</v>
      </c>
      <c r="C4744" s="2" t="s">
        <v>664</v>
      </c>
      <c r="D4744" s="2" t="s">
        <v>33</v>
      </c>
      <c r="E4744" s="2" t="s">
        <v>34</v>
      </c>
      <c r="F4744" s="2">
        <v>7146.73</v>
      </c>
      <c r="G4744" s="2">
        <v>1072.01</v>
      </c>
      <c r="H4744" s="2">
        <v>6074.72</v>
      </c>
      <c r="I4744" s="2" t="s">
        <v>56</v>
      </c>
      <c r="J4744" s="4">
        <v>1.176470685068612</v>
      </c>
      <c r="K4744" t="str">
        <f>_xlfn.XLOOKUP(D4744, dim_channels!A:A, dim_channels!C:C, "Not Found")</f>
        <v>OTA</v>
      </c>
      <c r="L4744" t="str">
        <f>_xlfn.XLOOKUP(D4744, dim_channels!A:A, dim_channels!B:B, "Not Found")</f>
        <v>Booking.com</v>
      </c>
    </row>
    <row r="4745" spans="1:12" x14ac:dyDescent="0.2">
      <c r="A4745" s="3" t="s">
        <v>5181</v>
      </c>
      <c r="B4745" s="3" t="s">
        <v>192</v>
      </c>
      <c r="C4745" s="3" t="s">
        <v>555</v>
      </c>
      <c r="D4745" s="3" t="s">
        <v>33</v>
      </c>
      <c r="E4745" s="3" t="s">
        <v>34</v>
      </c>
      <c r="F4745" s="3">
        <v>24036.98</v>
      </c>
      <c r="G4745" s="3">
        <v>3605.55</v>
      </c>
      <c r="H4745" s="3">
        <v>20431.43</v>
      </c>
      <c r="I4745" s="3" t="s">
        <v>29</v>
      </c>
      <c r="J4745" s="5">
        <v>1.17647076097953</v>
      </c>
      <c r="K4745" t="str">
        <f>_xlfn.XLOOKUP(D4745, dim_channels!A:A, dim_channels!C:C, "Not Found")</f>
        <v>OTA</v>
      </c>
      <c r="L4745" t="str">
        <f>_xlfn.XLOOKUP(D4745, dim_channels!A:A, dim_channels!B:B, "Not Found")</f>
        <v>Booking.com</v>
      </c>
    </row>
    <row r="4746" spans="1:12" x14ac:dyDescent="0.2">
      <c r="A4746" s="2" t="s">
        <v>5182</v>
      </c>
      <c r="B4746" s="2" t="s">
        <v>454</v>
      </c>
      <c r="C4746" s="2" t="s">
        <v>234</v>
      </c>
      <c r="D4746" s="2" t="s">
        <v>27</v>
      </c>
      <c r="E4746" s="2" t="s">
        <v>28</v>
      </c>
      <c r="F4746" s="2">
        <v>14087.58</v>
      </c>
      <c r="G4746" s="2">
        <v>2535.7600000000002</v>
      </c>
      <c r="H4746" s="2">
        <v>11551.82</v>
      </c>
      <c r="I4746" s="2" t="s">
        <v>29</v>
      </c>
      <c r="J4746" s="4">
        <v>1.219511730619071</v>
      </c>
      <c r="K4746" t="str">
        <f>_xlfn.XLOOKUP(D4746, dim_channels!A:A, dim_channels!C:C, "Not Found")</f>
        <v>OTA</v>
      </c>
      <c r="L4746" t="str">
        <f>_xlfn.XLOOKUP(D4746, dim_channels!A:A, dim_channels!B:B, "Not Found")</f>
        <v>Expedia</v>
      </c>
    </row>
    <row r="4747" spans="1:12" x14ac:dyDescent="0.2">
      <c r="A4747" s="3" t="s">
        <v>5183</v>
      </c>
      <c r="B4747" s="3" t="s">
        <v>426</v>
      </c>
      <c r="C4747" s="3" t="s">
        <v>813</v>
      </c>
      <c r="D4747" s="3" t="s">
        <v>45</v>
      </c>
      <c r="E4747" s="3" t="s">
        <v>46</v>
      </c>
      <c r="F4747" s="3">
        <v>11069.91</v>
      </c>
      <c r="G4747" s="3">
        <v>553.5</v>
      </c>
      <c r="H4747" s="3">
        <v>10516.41</v>
      </c>
      <c r="I4747" s="3" t="s">
        <v>29</v>
      </c>
      <c r="J4747" s="5">
        <v>1.0526320293712399</v>
      </c>
      <c r="K4747" t="str">
        <f>_xlfn.XLOOKUP(D4747, dim_channels!A:A, dim_channels!C:C, "Not Found")</f>
        <v>Corporate</v>
      </c>
      <c r="L4747" t="str">
        <f>_xlfn.XLOOKUP(D4747, dim_channels!A:A, dim_channels!B:B, "Not Found")</f>
        <v>Corporate Direct</v>
      </c>
    </row>
    <row r="4748" spans="1:12" x14ac:dyDescent="0.2">
      <c r="A4748" s="2" t="s">
        <v>5184</v>
      </c>
      <c r="B4748" s="2" t="s">
        <v>220</v>
      </c>
      <c r="C4748" s="2" t="s">
        <v>1354</v>
      </c>
      <c r="D4748" s="2" t="s">
        <v>52</v>
      </c>
      <c r="E4748" s="2" t="s">
        <v>60</v>
      </c>
      <c r="F4748" s="2">
        <v>5356.32</v>
      </c>
      <c r="G4748" s="2">
        <v>0</v>
      </c>
      <c r="H4748" s="2">
        <v>5356.32</v>
      </c>
      <c r="I4748" s="2" t="s">
        <v>41</v>
      </c>
      <c r="J4748" s="4">
        <v>1</v>
      </c>
      <c r="K4748" t="str">
        <f>_xlfn.XLOOKUP(D4748, dim_channels!A:A, dim_channels!C:C, "Not Found")</f>
        <v>OTA</v>
      </c>
      <c r="L4748" t="str">
        <f>_xlfn.XLOOKUP(D4748, dim_channels!A:A, dim_channels!B:B, "Not Found")</f>
        <v>Agoda</v>
      </c>
    </row>
    <row r="4749" spans="1:12" x14ac:dyDescent="0.2">
      <c r="A4749" s="3" t="s">
        <v>5185</v>
      </c>
      <c r="B4749" s="3" t="s">
        <v>949</v>
      </c>
      <c r="C4749" s="3" t="s">
        <v>151</v>
      </c>
      <c r="D4749" s="3" t="s">
        <v>114</v>
      </c>
      <c r="E4749" s="3" t="s">
        <v>46</v>
      </c>
      <c r="F4749" s="3">
        <v>3603.48</v>
      </c>
      <c r="G4749" s="3">
        <v>360.35</v>
      </c>
      <c r="H4749" s="3">
        <v>3243.13</v>
      </c>
      <c r="I4749" s="3" t="s">
        <v>41</v>
      </c>
      <c r="J4749" s="5">
        <v>1.1111117963202219</v>
      </c>
      <c r="K4749" t="str">
        <f>_xlfn.XLOOKUP(D4749, dim_channels!A:A, dim_channels!C:C, "Not Found")</f>
        <v>Offline</v>
      </c>
      <c r="L4749" t="str">
        <f>_xlfn.XLOOKUP(D4749, dim_channels!A:A, dim_channels!B:B, "Not Found")</f>
        <v>Travel Agency</v>
      </c>
    </row>
    <row r="4750" spans="1:12" x14ac:dyDescent="0.2">
      <c r="A4750" s="2" t="s">
        <v>5186</v>
      </c>
      <c r="B4750" s="2" t="s">
        <v>373</v>
      </c>
      <c r="C4750" s="2" t="s">
        <v>75</v>
      </c>
      <c r="D4750" s="2" t="s">
        <v>27</v>
      </c>
      <c r="E4750" s="2" t="s">
        <v>34</v>
      </c>
      <c r="F4750" s="2">
        <v>16666.740000000002</v>
      </c>
      <c r="G4750" s="2">
        <v>3000.01</v>
      </c>
      <c r="H4750" s="2">
        <v>13666.73</v>
      </c>
      <c r="I4750" s="2" t="s">
        <v>29</v>
      </c>
      <c r="J4750" s="4">
        <v>1.2195119095789559</v>
      </c>
      <c r="K4750" t="str">
        <f>_xlfn.XLOOKUP(D4750, dim_channels!A:A, dim_channels!C:C, "Not Found")</f>
        <v>OTA</v>
      </c>
      <c r="L4750" t="str">
        <f>_xlfn.XLOOKUP(D4750, dim_channels!A:A, dim_channels!B:B, "Not Found")</f>
        <v>Expedia</v>
      </c>
    </row>
    <row r="4751" spans="1:12" x14ac:dyDescent="0.2">
      <c r="A4751" s="3" t="s">
        <v>5187</v>
      </c>
      <c r="B4751" s="3" t="s">
        <v>642</v>
      </c>
      <c r="C4751" s="3" t="s">
        <v>79</v>
      </c>
      <c r="D4751" s="3" t="s">
        <v>52</v>
      </c>
      <c r="E4751" s="3" t="s">
        <v>34</v>
      </c>
      <c r="F4751" s="3">
        <v>6585.85</v>
      </c>
      <c r="G4751" s="3">
        <v>790.3</v>
      </c>
      <c r="H4751" s="3">
        <v>5795.55</v>
      </c>
      <c r="I4751" s="3" t="s">
        <v>29</v>
      </c>
      <c r="J4751" s="5">
        <v>1.136363244213233</v>
      </c>
      <c r="K4751" t="str">
        <f>_xlfn.XLOOKUP(D4751, dim_channels!A:A, dim_channels!C:C, "Not Found")</f>
        <v>OTA</v>
      </c>
      <c r="L4751" t="str">
        <f>_xlfn.XLOOKUP(D4751, dim_channels!A:A, dim_channels!B:B, "Not Found")</f>
        <v>Agoda</v>
      </c>
    </row>
    <row r="4752" spans="1:12" x14ac:dyDescent="0.2">
      <c r="A4752" s="2" t="s">
        <v>5188</v>
      </c>
      <c r="B4752" s="2" t="s">
        <v>426</v>
      </c>
      <c r="C4752" s="2" t="s">
        <v>799</v>
      </c>
      <c r="D4752" s="2" t="s">
        <v>52</v>
      </c>
      <c r="E4752" s="2" t="s">
        <v>60</v>
      </c>
      <c r="F4752" s="2">
        <v>7707.47</v>
      </c>
      <c r="G4752" s="2">
        <v>0</v>
      </c>
      <c r="H4752" s="2">
        <v>7707.47</v>
      </c>
      <c r="I4752" s="2" t="s">
        <v>29</v>
      </c>
      <c r="J4752" s="4">
        <v>1</v>
      </c>
      <c r="K4752" t="str">
        <f>_xlfn.XLOOKUP(D4752, dim_channels!A:A, dim_channels!C:C, "Not Found")</f>
        <v>OTA</v>
      </c>
      <c r="L4752" t="str">
        <f>_xlfn.XLOOKUP(D4752, dim_channels!A:A, dim_channels!B:B, "Not Found")</f>
        <v>Agoda</v>
      </c>
    </row>
    <row r="4753" spans="1:12" x14ac:dyDescent="0.2">
      <c r="A4753" s="3" t="s">
        <v>5189</v>
      </c>
      <c r="B4753" s="3" t="s">
        <v>578</v>
      </c>
      <c r="C4753" s="3" t="s">
        <v>130</v>
      </c>
      <c r="D4753" s="3" t="s">
        <v>64</v>
      </c>
      <c r="E4753" s="3" t="s">
        <v>115</v>
      </c>
      <c r="F4753" s="3">
        <v>4929.82</v>
      </c>
      <c r="G4753" s="3">
        <v>0</v>
      </c>
      <c r="H4753" s="3">
        <v>4929.82</v>
      </c>
      <c r="I4753" s="3" t="s">
        <v>29</v>
      </c>
      <c r="J4753" s="5">
        <v>1</v>
      </c>
      <c r="K4753" t="str">
        <f>_xlfn.XLOOKUP(D4753, dim_channels!A:A, dim_channels!C:C, "Not Found")</f>
        <v>Direct</v>
      </c>
      <c r="L4753" t="str">
        <f>_xlfn.XLOOKUP(D4753, dim_channels!A:A, dim_channels!B:B, "Not Found")</f>
        <v>Direct Website</v>
      </c>
    </row>
    <row r="4754" spans="1:12" x14ac:dyDescent="0.2">
      <c r="A4754" s="2" t="s">
        <v>5190</v>
      </c>
      <c r="B4754" s="2" t="s">
        <v>468</v>
      </c>
      <c r="C4754" s="2" t="s">
        <v>123</v>
      </c>
      <c r="D4754" s="2" t="s">
        <v>33</v>
      </c>
      <c r="E4754" s="2" t="s">
        <v>60</v>
      </c>
      <c r="F4754" s="2">
        <v>8582.7800000000007</v>
      </c>
      <c r="G4754" s="2">
        <v>0</v>
      </c>
      <c r="H4754" s="2">
        <v>8582.7800000000007</v>
      </c>
      <c r="I4754" s="2" t="s">
        <v>41</v>
      </c>
      <c r="J4754" s="4">
        <v>1</v>
      </c>
      <c r="K4754" t="str">
        <f>_xlfn.XLOOKUP(D4754, dim_channels!A:A, dim_channels!C:C, "Not Found")</f>
        <v>OTA</v>
      </c>
      <c r="L4754" t="str">
        <f>_xlfn.XLOOKUP(D4754, dim_channels!A:A, dim_channels!B:B, "Not Found")</f>
        <v>Booking.com</v>
      </c>
    </row>
    <row r="4755" spans="1:12" x14ac:dyDescent="0.2">
      <c r="A4755" s="3" t="s">
        <v>5191</v>
      </c>
      <c r="B4755" s="3" t="s">
        <v>433</v>
      </c>
      <c r="C4755" s="3" t="s">
        <v>107</v>
      </c>
      <c r="D4755" s="3" t="s">
        <v>33</v>
      </c>
      <c r="E4755" s="3" t="s">
        <v>34</v>
      </c>
      <c r="F4755" s="3">
        <v>2769.98</v>
      </c>
      <c r="G4755" s="3">
        <v>415.5</v>
      </c>
      <c r="H4755" s="3">
        <v>2354.48</v>
      </c>
      <c r="I4755" s="3" t="s">
        <v>29</v>
      </c>
      <c r="J4755" s="5">
        <v>1.176472087254935</v>
      </c>
      <c r="K4755" t="str">
        <f>_xlfn.XLOOKUP(D4755, dim_channels!A:A, dim_channels!C:C, "Not Found")</f>
        <v>OTA</v>
      </c>
      <c r="L4755" t="str">
        <f>_xlfn.XLOOKUP(D4755, dim_channels!A:A, dim_channels!B:B, "Not Found")</f>
        <v>Booking.com</v>
      </c>
    </row>
    <row r="4756" spans="1:12" x14ac:dyDescent="0.2">
      <c r="A4756" s="2" t="s">
        <v>5192</v>
      </c>
      <c r="B4756" s="2" t="s">
        <v>468</v>
      </c>
      <c r="C4756" s="2" t="s">
        <v>378</v>
      </c>
      <c r="D4756" s="2" t="s">
        <v>27</v>
      </c>
      <c r="E4756" s="2" t="s">
        <v>60</v>
      </c>
      <c r="F4756" s="2">
        <v>9830.0300000000007</v>
      </c>
      <c r="G4756" s="2">
        <v>0</v>
      </c>
      <c r="H4756" s="2">
        <v>9830.0300000000007</v>
      </c>
      <c r="I4756" s="2" t="s">
        <v>41</v>
      </c>
      <c r="J4756" s="4">
        <v>1</v>
      </c>
      <c r="K4756" t="str">
        <f>_xlfn.XLOOKUP(D4756, dim_channels!A:A, dim_channels!C:C, "Not Found")</f>
        <v>OTA</v>
      </c>
      <c r="L4756" t="str">
        <f>_xlfn.XLOOKUP(D4756, dim_channels!A:A, dim_channels!B:B, "Not Found")</f>
        <v>Expedia</v>
      </c>
    </row>
    <row r="4757" spans="1:12" x14ac:dyDescent="0.2">
      <c r="A4757" s="3" t="s">
        <v>5193</v>
      </c>
      <c r="B4757" s="3" t="s">
        <v>584</v>
      </c>
      <c r="C4757" s="3" t="s">
        <v>498</v>
      </c>
      <c r="D4757" s="3" t="s">
        <v>45</v>
      </c>
      <c r="E4757" s="3" t="s">
        <v>89</v>
      </c>
      <c r="F4757" s="3">
        <v>2747.37</v>
      </c>
      <c r="G4757" s="3">
        <v>0</v>
      </c>
      <c r="H4757" s="3">
        <v>2747.37</v>
      </c>
      <c r="I4757" s="3" t="s">
        <v>29</v>
      </c>
      <c r="J4757" s="5">
        <v>1</v>
      </c>
      <c r="K4757" t="str">
        <f>_xlfn.XLOOKUP(D4757, dim_channels!A:A, dim_channels!C:C, "Not Found")</f>
        <v>Corporate</v>
      </c>
      <c r="L4757" t="str">
        <f>_xlfn.XLOOKUP(D4757, dim_channels!A:A, dim_channels!B:B, "Not Found")</f>
        <v>Corporate Direct</v>
      </c>
    </row>
    <row r="4758" spans="1:12" x14ac:dyDescent="0.2">
      <c r="A4758" s="2" t="s">
        <v>5194</v>
      </c>
      <c r="B4758" s="2" t="s">
        <v>1072</v>
      </c>
      <c r="C4758" s="2" t="s">
        <v>295</v>
      </c>
      <c r="D4758" s="2" t="s">
        <v>27</v>
      </c>
      <c r="E4758" s="2" t="s">
        <v>28</v>
      </c>
      <c r="F4758" s="2">
        <v>2272.44</v>
      </c>
      <c r="G4758" s="2">
        <v>409.04</v>
      </c>
      <c r="H4758" s="2">
        <v>1863.4</v>
      </c>
      <c r="I4758" s="2" t="s">
        <v>41</v>
      </c>
      <c r="J4758" s="4">
        <v>1.219512718686272</v>
      </c>
      <c r="K4758" t="str">
        <f>_xlfn.XLOOKUP(D4758, dim_channels!A:A, dim_channels!C:C, "Not Found")</f>
        <v>OTA</v>
      </c>
      <c r="L4758" t="str">
        <f>_xlfn.XLOOKUP(D4758, dim_channels!A:A, dim_channels!B:B, "Not Found")</f>
        <v>Expedia</v>
      </c>
    </row>
    <row r="4759" spans="1:12" x14ac:dyDescent="0.2">
      <c r="A4759" s="3" t="s">
        <v>5195</v>
      </c>
      <c r="B4759" s="3" t="s">
        <v>762</v>
      </c>
      <c r="C4759" s="3" t="s">
        <v>403</v>
      </c>
      <c r="D4759" s="3" t="s">
        <v>33</v>
      </c>
      <c r="E4759" s="3" t="s">
        <v>28</v>
      </c>
      <c r="F4759" s="3">
        <v>5714.2</v>
      </c>
      <c r="G4759" s="3">
        <v>857.13</v>
      </c>
      <c r="H4759" s="3">
        <v>4857.07</v>
      </c>
      <c r="I4759" s="3" t="s">
        <v>56</v>
      </c>
      <c r="J4759" s="5">
        <v>1.1764705882352939</v>
      </c>
      <c r="K4759" t="str">
        <f>_xlfn.XLOOKUP(D4759, dim_channels!A:A, dim_channels!C:C, "Not Found")</f>
        <v>OTA</v>
      </c>
      <c r="L4759" t="str">
        <f>_xlfn.XLOOKUP(D4759, dim_channels!A:A, dim_channels!B:B, "Not Found")</f>
        <v>Booking.com</v>
      </c>
    </row>
    <row r="4760" spans="1:12" x14ac:dyDescent="0.2">
      <c r="A4760" s="2" t="s">
        <v>5196</v>
      </c>
      <c r="B4760" s="2" t="s">
        <v>276</v>
      </c>
      <c r="C4760" s="2" t="s">
        <v>32</v>
      </c>
      <c r="D4760" s="2" t="s">
        <v>114</v>
      </c>
      <c r="E4760" s="2" t="s">
        <v>115</v>
      </c>
      <c r="F4760" s="2">
        <v>8474.9500000000007</v>
      </c>
      <c r="G4760" s="2">
        <v>847.5</v>
      </c>
      <c r="H4760" s="2">
        <v>7627.45</v>
      </c>
      <c r="I4760" s="2" t="s">
        <v>29</v>
      </c>
      <c r="J4760" s="4">
        <v>1.1111118394745301</v>
      </c>
      <c r="K4760" t="str">
        <f>_xlfn.XLOOKUP(D4760, dim_channels!A:A, dim_channels!C:C, "Not Found")</f>
        <v>Offline</v>
      </c>
      <c r="L4760" t="str">
        <f>_xlfn.XLOOKUP(D4760, dim_channels!A:A, dim_channels!B:B, "Not Found")</f>
        <v>Travel Agency</v>
      </c>
    </row>
    <row r="4761" spans="1:12" x14ac:dyDescent="0.2">
      <c r="A4761" s="3" t="s">
        <v>5197</v>
      </c>
      <c r="B4761" s="3" t="s">
        <v>258</v>
      </c>
      <c r="C4761" s="3" t="s">
        <v>158</v>
      </c>
      <c r="D4761" s="3" t="s">
        <v>33</v>
      </c>
      <c r="E4761" s="3" t="s">
        <v>28</v>
      </c>
      <c r="F4761" s="3">
        <v>8670.31</v>
      </c>
      <c r="G4761" s="3">
        <v>1300.55</v>
      </c>
      <c r="H4761" s="3">
        <v>7369.76</v>
      </c>
      <c r="I4761" s="3" t="s">
        <v>29</v>
      </c>
      <c r="J4761" s="5">
        <v>1.1764711469572959</v>
      </c>
      <c r="K4761" t="str">
        <f>_xlfn.XLOOKUP(D4761, dim_channels!A:A, dim_channels!C:C, "Not Found")</f>
        <v>OTA</v>
      </c>
      <c r="L4761" t="str">
        <f>_xlfn.XLOOKUP(D4761, dim_channels!A:A, dim_channels!B:B, "Not Found")</f>
        <v>Booking.com</v>
      </c>
    </row>
    <row r="4762" spans="1:12" x14ac:dyDescent="0.2">
      <c r="A4762" s="2" t="s">
        <v>5198</v>
      </c>
      <c r="B4762" s="2" t="s">
        <v>597</v>
      </c>
      <c r="C4762" s="2" t="s">
        <v>220</v>
      </c>
      <c r="D4762" s="2" t="s">
        <v>52</v>
      </c>
      <c r="E4762" s="2" t="s">
        <v>34</v>
      </c>
      <c r="F4762" s="2">
        <v>8414.1200000000008</v>
      </c>
      <c r="G4762" s="2">
        <v>1009.69</v>
      </c>
      <c r="H4762" s="2">
        <v>7404.43</v>
      </c>
      <c r="I4762" s="2" t="s">
        <v>29</v>
      </c>
      <c r="J4762" s="4">
        <v>1.136362961092211</v>
      </c>
      <c r="K4762" t="str">
        <f>_xlfn.XLOOKUP(D4762, dim_channels!A:A, dim_channels!C:C, "Not Found")</f>
        <v>OTA</v>
      </c>
      <c r="L4762" t="str">
        <f>_xlfn.XLOOKUP(D4762, dim_channels!A:A, dim_channels!B:B, "Not Found")</f>
        <v>Agoda</v>
      </c>
    </row>
    <row r="4763" spans="1:12" x14ac:dyDescent="0.2">
      <c r="A4763" s="3" t="s">
        <v>5199</v>
      </c>
      <c r="B4763" s="3" t="s">
        <v>297</v>
      </c>
      <c r="C4763" s="3" t="s">
        <v>121</v>
      </c>
      <c r="D4763" s="3" t="s">
        <v>169</v>
      </c>
      <c r="E4763" s="3" t="s">
        <v>34</v>
      </c>
      <c r="F4763" s="3">
        <v>6772.3</v>
      </c>
      <c r="G4763" s="3">
        <v>1354.46</v>
      </c>
      <c r="H4763" s="3">
        <v>5417.84</v>
      </c>
      <c r="I4763" s="3" t="s">
        <v>41</v>
      </c>
      <c r="J4763" s="5">
        <v>1.25</v>
      </c>
      <c r="K4763" t="str">
        <f>_xlfn.XLOOKUP(D4763, dim_channels!A:A, dim_channels!C:C, "Not Found")</f>
        <v>GDS</v>
      </c>
      <c r="L4763" t="str">
        <f>_xlfn.XLOOKUP(D4763, dim_channels!A:A, dim_channels!B:B, "Not Found")</f>
        <v>GDS (Amadeus)</v>
      </c>
    </row>
    <row r="4764" spans="1:12" x14ac:dyDescent="0.2">
      <c r="A4764" s="2" t="s">
        <v>5200</v>
      </c>
      <c r="B4764" s="2" t="s">
        <v>151</v>
      </c>
      <c r="C4764" s="2" t="s">
        <v>386</v>
      </c>
      <c r="D4764" s="2" t="s">
        <v>33</v>
      </c>
      <c r="E4764" s="2" t="s">
        <v>34</v>
      </c>
      <c r="F4764" s="2">
        <v>10887.84</v>
      </c>
      <c r="G4764" s="2">
        <v>1633.18</v>
      </c>
      <c r="H4764" s="2">
        <v>9254.66</v>
      </c>
      <c r="I4764" s="2" t="s">
        <v>41</v>
      </c>
      <c r="J4764" s="4">
        <v>1.176471096723164</v>
      </c>
      <c r="K4764" t="str">
        <f>_xlfn.XLOOKUP(D4764, dim_channels!A:A, dim_channels!C:C, "Not Found")</f>
        <v>OTA</v>
      </c>
      <c r="L4764" t="str">
        <f>_xlfn.XLOOKUP(D4764, dim_channels!A:A, dim_channels!B:B, "Not Found")</f>
        <v>Booking.com</v>
      </c>
    </row>
    <row r="4765" spans="1:12" x14ac:dyDescent="0.2">
      <c r="A4765" s="3" t="s">
        <v>5201</v>
      </c>
      <c r="B4765" s="3" t="s">
        <v>109</v>
      </c>
      <c r="C4765" s="3" t="s">
        <v>653</v>
      </c>
      <c r="D4765" s="3" t="s">
        <v>33</v>
      </c>
      <c r="E4765" s="3" t="s">
        <v>60</v>
      </c>
      <c r="F4765" s="3">
        <v>7004.29</v>
      </c>
      <c r="G4765" s="3">
        <v>0</v>
      </c>
      <c r="H4765" s="3">
        <v>7004.29</v>
      </c>
      <c r="I4765" s="3" t="s">
        <v>29</v>
      </c>
      <c r="J4765" s="5">
        <v>1</v>
      </c>
      <c r="K4765" t="str">
        <f>_xlfn.XLOOKUP(D4765, dim_channels!A:A, dim_channels!C:C, "Not Found")</f>
        <v>OTA</v>
      </c>
      <c r="L4765" t="str">
        <f>_xlfn.XLOOKUP(D4765, dim_channels!A:A, dim_channels!B:B, "Not Found")</f>
        <v>Booking.com</v>
      </c>
    </row>
    <row r="4766" spans="1:12" x14ac:dyDescent="0.2">
      <c r="A4766" s="2" t="s">
        <v>5202</v>
      </c>
      <c r="B4766" s="2" t="s">
        <v>219</v>
      </c>
      <c r="C4766" s="2" t="s">
        <v>26</v>
      </c>
      <c r="D4766" s="2" t="s">
        <v>33</v>
      </c>
      <c r="E4766" s="2" t="s">
        <v>34</v>
      </c>
      <c r="F4766" s="2">
        <v>3178.48</v>
      </c>
      <c r="G4766" s="2">
        <v>476.77</v>
      </c>
      <c r="H4766" s="2">
        <v>2701.71</v>
      </c>
      <c r="I4766" s="2" t="s">
        <v>29</v>
      </c>
      <c r="J4766" s="4">
        <v>1.1764697173271741</v>
      </c>
      <c r="K4766" t="str">
        <f>_xlfn.XLOOKUP(D4766, dim_channels!A:A, dim_channels!C:C, "Not Found")</f>
        <v>OTA</v>
      </c>
      <c r="L4766" t="str">
        <f>_xlfn.XLOOKUP(D4766, dim_channels!A:A, dim_channels!B:B, "Not Found")</f>
        <v>Booking.com</v>
      </c>
    </row>
    <row r="4767" spans="1:12" x14ac:dyDescent="0.2">
      <c r="A4767" s="3" t="s">
        <v>5203</v>
      </c>
      <c r="B4767" s="3" t="s">
        <v>219</v>
      </c>
      <c r="C4767" s="3" t="s">
        <v>679</v>
      </c>
      <c r="D4767" s="3" t="s">
        <v>206</v>
      </c>
      <c r="E4767" s="3" t="s">
        <v>207</v>
      </c>
      <c r="F4767" s="3">
        <v>15648.14</v>
      </c>
      <c r="G4767" s="3">
        <v>0</v>
      </c>
      <c r="H4767" s="3">
        <v>15648.14</v>
      </c>
      <c r="I4767" s="3" t="s">
        <v>29</v>
      </c>
      <c r="J4767" s="5">
        <v>1</v>
      </c>
      <c r="K4767" t="str">
        <f>_xlfn.XLOOKUP(D4767, dim_channels!A:A, dim_channels!C:C, "Not Found")</f>
        <v>Direct</v>
      </c>
      <c r="L4767" t="str">
        <f>_xlfn.XLOOKUP(D4767, dim_channels!A:A, dim_channels!B:B, "Not Found")</f>
        <v>Walk-in</v>
      </c>
    </row>
    <row r="4768" spans="1:12" x14ac:dyDescent="0.2">
      <c r="A4768" s="2" t="s">
        <v>5204</v>
      </c>
      <c r="B4768" s="2" t="s">
        <v>863</v>
      </c>
      <c r="C4768" s="2" t="s">
        <v>168</v>
      </c>
      <c r="D4768" s="2" t="s">
        <v>33</v>
      </c>
      <c r="E4768" s="2" t="s">
        <v>28</v>
      </c>
      <c r="F4768" s="2">
        <v>6853.67</v>
      </c>
      <c r="G4768" s="2">
        <v>1028.05</v>
      </c>
      <c r="H4768" s="2">
        <v>5825.62</v>
      </c>
      <c r="I4768" s="2" t="s">
        <v>29</v>
      </c>
      <c r="J4768" s="4">
        <v>1.176470487261442</v>
      </c>
      <c r="K4768" t="str">
        <f>_xlfn.XLOOKUP(D4768, dim_channels!A:A, dim_channels!C:C, "Not Found")</f>
        <v>OTA</v>
      </c>
      <c r="L4768" t="str">
        <f>_xlfn.XLOOKUP(D4768, dim_channels!A:A, dim_channels!B:B, "Not Found")</f>
        <v>Booking.com</v>
      </c>
    </row>
    <row r="4769" spans="1:12" x14ac:dyDescent="0.2">
      <c r="A4769" s="3" t="s">
        <v>5205</v>
      </c>
      <c r="B4769" s="3" t="s">
        <v>66</v>
      </c>
      <c r="C4769" s="3" t="s">
        <v>258</v>
      </c>
      <c r="D4769" s="3" t="s">
        <v>27</v>
      </c>
      <c r="E4769" s="3" t="s">
        <v>34</v>
      </c>
      <c r="F4769" s="3">
        <v>22623.040000000001</v>
      </c>
      <c r="G4769" s="3">
        <v>4072.15</v>
      </c>
      <c r="H4769" s="3">
        <v>18550.89</v>
      </c>
      <c r="I4769" s="3" t="s">
        <v>29</v>
      </c>
      <c r="J4769" s="5">
        <v>1.219512379190433</v>
      </c>
      <c r="K4769" t="str">
        <f>_xlfn.XLOOKUP(D4769, dim_channels!A:A, dim_channels!C:C, "Not Found")</f>
        <v>OTA</v>
      </c>
      <c r="L4769" t="str">
        <f>_xlfn.XLOOKUP(D4769, dim_channels!A:A, dim_channels!B:B, "Not Found")</f>
        <v>Expedia</v>
      </c>
    </row>
    <row r="4770" spans="1:12" x14ac:dyDescent="0.2">
      <c r="A4770" s="2" t="s">
        <v>5206</v>
      </c>
      <c r="B4770" s="2" t="s">
        <v>222</v>
      </c>
      <c r="C4770" s="2" t="s">
        <v>1354</v>
      </c>
      <c r="D4770" s="2" t="s">
        <v>64</v>
      </c>
      <c r="E4770" s="2" t="s">
        <v>115</v>
      </c>
      <c r="F4770" s="2">
        <v>11511.82</v>
      </c>
      <c r="G4770" s="2">
        <v>0</v>
      </c>
      <c r="H4770" s="2">
        <v>11511.82</v>
      </c>
      <c r="I4770" s="2" t="s">
        <v>29</v>
      </c>
      <c r="J4770" s="4">
        <v>1</v>
      </c>
      <c r="K4770" t="str">
        <f>_xlfn.XLOOKUP(D4770, dim_channels!A:A, dim_channels!C:C, "Not Found")</f>
        <v>Direct</v>
      </c>
      <c r="L4770" t="str">
        <f>_xlfn.XLOOKUP(D4770, dim_channels!A:A, dim_channels!B:B, "Not Found")</f>
        <v>Direct Website</v>
      </c>
    </row>
    <row r="4771" spans="1:12" x14ac:dyDescent="0.2">
      <c r="A4771" s="3" t="s">
        <v>5207</v>
      </c>
      <c r="B4771" s="3" t="s">
        <v>153</v>
      </c>
      <c r="C4771" s="3" t="s">
        <v>171</v>
      </c>
      <c r="D4771" s="3" t="s">
        <v>45</v>
      </c>
      <c r="E4771" s="3" t="s">
        <v>46</v>
      </c>
      <c r="F4771" s="3">
        <v>7438.16</v>
      </c>
      <c r="G4771" s="3">
        <v>371.91</v>
      </c>
      <c r="H4771" s="3">
        <v>7066.25</v>
      </c>
      <c r="I4771" s="3" t="s">
        <v>29</v>
      </c>
      <c r="J4771" s="5">
        <v>1.0526318768795331</v>
      </c>
      <c r="K4771" t="str">
        <f>_xlfn.XLOOKUP(D4771, dim_channels!A:A, dim_channels!C:C, "Not Found")</f>
        <v>Corporate</v>
      </c>
      <c r="L4771" t="str">
        <f>_xlfn.XLOOKUP(D4771, dim_channels!A:A, dim_channels!B:B, "Not Found")</f>
        <v>Corporate Direct</v>
      </c>
    </row>
    <row r="4772" spans="1:12" x14ac:dyDescent="0.2">
      <c r="A4772" s="2" t="s">
        <v>5208</v>
      </c>
      <c r="B4772" s="2" t="s">
        <v>189</v>
      </c>
      <c r="C4772" s="2" t="s">
        <v>58</v>
      </c>
      <c r="D4772" s="2" t="s">
        <v>64</v>
      </c>
      <c r="E4772" s="2" t="s">
        <v>28</v>
      </c>
      <c r="F4772" s="2">
        <v>11483.53</v>
      </c>
      <c r="G4772" s="2">
        <v>0</v>
      </c>
      <c r="H4772" s="2">
        <v>11483.53</v>
      </c>
      <c r="I4772" s="2" t="s">
        <v>41</v>
      </c>
      <c r="J4772" s="4">
        <v>1</v>
      </c>
      <c r="K4772" t="str">
        <f>_xlfn.XLOOKUP(D4772, dim_channels!A:A, dim_channels!C:C, "Not Found")</f>
        <v>Direct</v>
      </c>
      <c r="L4772" t="str">
        <f>_xlfn.XLOOKUP(D4772, dim_channels!A:A, dim_channels!B:B, "Not Found")</f>
        <v>Direct Website</v>
      </c>
    </row>
    <row r="4773" spans="1:12" x14ac:dyDescent="0.2">
      <c r="A4773" s="3" t="s">
        <v>5209</v>
      </c>
      <c r="B4773" s="3" t="s">
        <v>1278</v>
      </c>
      <c r="C4773" s="3" t="s">
        <v>229</v>
      </c>
      <c r="D4773" s="3" t="s">
        <v>27</v>
      </c>
      <c r="E4773" s="3" t="s">
        <v>28</v>
      </c>
      <c r="F4773" s="3">
        <v>6317.55</v>
      </c>
      <c r="G4773" s="3">
        <v>1137.1600000000001</v>
      </c>
      <c r="H4773" s="3">
        <v>5180.3900000000003</v>
      </c>
      <c r="I4773" s="3" t="s">
        <v>29</v>
      </c>
      <c r="J4773" s="5">
        <v>1.2195124305312921</v>
      </c>
      <c r="K4773" t="str">
        <f>_xlfn.XLOOKUP(D4773, dim_channels!A:A, dim_channels!C:C, "Not Found")</f>
        <v>OTA</v>
      </c>
      <c r="L4773" t="str">
        <f>_xlfn.XLOOKUP(D4773, dim_channels!A:A, dim_channels!B:B, "Not Found")</f>
        <v>Expedia</v>
      </c>
    </row>
    <row r="4774" spans="1:12" x14ac:dyDescent="0.2">
      <c r="A4774" s="2" t="s">
        <v>5210</v>
      </c>
      <c r="B4774" s="2" t="s">
        <v>388</v>
      </c>
      <c r="C4774" s="2" t="s">
        <v>368</v>
      </c>
      <c r="D4774" s="2" t="s">
        <v>114</v>
      </c>
      <c r="E4774" s="2" t="s">
        <v>115</v>
      </c>
      <c r="F4774" s="2">
        <v>7071.35</v>
      </c>
      <c r="G4774" s="2">
        <v>707.14</v>
      </c>
      <c r="H4774" s="2">
        <v>6364.21</v>
      </c>
      <c r="I4774" s="2" t="s">
        <v>29</v>
      </c>
      <c r="J4774" s="4">
        <v>1.111111984048295</v>
      </c>
      <c r="K4774" t="str">
        <f>_xlfn.XLOOKUP(D4774, dim_channels!A:A, dim_channels!C:C, "Not Found")</f>
        <v>Offline</v>
      </c>
      <c r="L4774" t="str">
        <f>_xlfn.XLOOKUP(D4774, dim_channels!A:A, dim_channels!B:B, "Not Found")</f>
        <v>Travel Agency</v>
      </c>
    </row>
    <row r="4775" spans="1:12" x14ac:dyDescent="0.2">
      <c r="A4775" s="3" t="s">
        <v>5211</v>
      </c>
      <c r="B4775" s="3" t="s">
        <v>178</v>
      </c>
      <c r="C4775" s="3" t="s">
        <v>418</v>
      </c>
      <c r="D4775" s="3" t="s">
        <v>169</v>
      </c>
      <c r="E4775" s="3" t="s">
        <v>46</v>
      </c>
      <c r="F4775" s="3">
        <v>6510.58</v>
      </c>
      <c r="G4775" s="3">
        <v>1302.1199999999999</v>
      </c>
      <c r="H4775" s="3">
        <v>5208.46</v>
      </c>
      <c r="I4775" s="3" t="s">
        <v>29</v>
      </c>
      <c r="J4775" s="5">
        <v>1.2500009599766531</v>
      </c>
      <c r="K4775" t="str">
        <f>_xlfn.XLOOKUP(D4775, dim_channels!A:A, dim_channels!C:C, "Not Found")</f>
        <v>GDS</v>
      </c>
      <c r="L4775" t="str">
        <f>_xlfn.XLOOKUP(D4775, dim_channels!A:A, dim_channels!B:B, "Not Found")</f>
        <v>GDS (Amadeus)</v>
      </c>
    </row>
    <row r="4776" spans="1:12" x14ac:dyDescent="0.2">
      <c r="A4776" s="2" t="s">
        <v>5212</v>
      </c>
      <c r="B4776" s="2" t="s">
        <v>754</v>
      </c>
      <c r="C4776" s="2" t="s">
        <v>597</v>
      </c>
      <c r="D4776" s="2" t="s">
        <v>52</v>
      </c>
      <c r="E4776" s="2" t="s">
        <v>60</v>
      </c>
      <c r="F4776" s="2">
        <v>11177.22</v>
      </c>
      <c r="G4776" s="2">
        <v>0</v>
      </c>
      <c r="H4776" s="2">
        <v>11177.22</v>
      </c>
      <c r="I4776" s="2" t="s">
        <v>29</v>
      </c>
      <c r="J4776" s="4">
        <v>1</v>
      </c>
      <c r="K4776" t="str">
        <f>_xlfn.XLOOKUP(D4776, dim_channels!A:A, dim_channels!C:C, "Not Found")</f>
        <v>OTA</v>
      </c>
      <c r="L4776" t="str">
        <f>_xlfn.XLOOKUP(D4776, dim_channels!A:A, dim_channels!B:B, "Not Found")</f>
        <v>Agoda</v>
      </c>
    </row>
    <row r="4777" spans="1:12" x14ac:dyDescent="0.2">
      <c r="A4777" s="3" t="s">
        <v>5213</v>
      </c>
      <c r="B4777" s="3" t="s">
        <v>75</v>
      </c>
      <c r="C4777" s="3" t="s">
        <v>986</v>
      </c>
      <c r="D4777" s="3" t="s">
        <v>52</v>
      </c>
      <c r="E4777" s="3" t="s">
        <v>34</v>
      </c>
      <c r="F4777" s="3">
        <v>5713.77</v>
      </c>
      <c r="G4777" s="3">
        <v>685.65</v>
      </c>
      <c r="H4777" s="3">
        <v>5028.12</v>
      </c>
      <c r="I4777" s="3" t="s">
        <v>29</v>
      </c>
      <c r="J4777" s="5">
        <v>1.136363093959571</v>
      </c>
      <c r="K4777" t="str">
        <f>_xlfn.XLOOKUP(D4777, dim_channels!A:A, dim_channels!C:C, "Not Found")</f>
        <v>OTA</v>
      </c>
      <c r="L4777" t="str">
        <f>_xlfn.XLOOKUP(D4777, dim_channels!A:A, dim_channels!B:B, "Not Found")</f>
        <v>Agoda</v>
      </c>
    </row>
    <row r="4778" spans="1:12" x14ac:dyDescent="0.2">
      <c r="A4778" s="2" t="s">
        <v>5214</v>
      </c>
      <c r="B4778" s="2" t="s">
        <v>630</v>
      </c>
      <c r="C4778" s="2" t="s">
        <v>566</v>
      </c>
      <c r="D4778" s="2" t="s">
        <v>64</v>
      </c>
      <c r="E4778" s="2" t="s">
        <v>34</v>
      </c>
      <c r="F4778" s="2">
        <v>13702.69</v>
      </c>
      <c r="G4778" s="2">
        <v>0</v>
      </c>
      <c r="H4778" s="2">
        <v>13702.69</v>
      </c>
      <c r="I4778" s="2" t="s">
        <v>56</v>
      </c>
      <c r="J4778" s="4">
        <v>1</v>
      </c>
      <c r="K4778" t="str">
        <f>_xlfn.XLOOKUP(D4778, dim_channels!A:A, dim_channels!C:C, "Not Found")</f>
        <v>Direct</v>
      </c>
      <c r="L4778" t="str">
        <f>_xlfn.XLOOKUP(D4778, dim_channels!A:A, dim_channels!B:B, "Not Found")</f>
        <v>Direct Website</v>
      </c>
    </row>
    <row r="4779" spans="1:12" x14ac:dyDescent="0.2">
      <c r="A4779" s="3" t="s">
        <v>5215</v>
      </c>
      <c r="B4779" s="3" t="s">
        <v>971</v>
      </c>
      <c r="C4779" s="3" t="s">
        <v>409</v>
      </c>
      <c r="D4779" s="3" t="s">
        <v>169</v>
      </c>
      <c r="E4779" s="3" t="s">
        <v>34</v>
      </c>
      <c r="F4779" s="3">
        <v>6587.98</v>
      </c>
      <c r="G4779" s="3">
        <v>1317.6</v>
      </c>
      <c r="H4779" s="3">
        <v>5270.38</v>
      </c>
      <c r="I4779" s="3" t="s">
        <v>56</v>
      </c>
      <c r="J4779" s="5">
        <v>1.250000948698196</v>
      </c>
      <c r="K4779" t="str">
        <f>_xlfn.XLOOKUP(D4779, dim_channels!A:A, dim_channels!C:C, "Not Found")</f>
        <v>GDS</v>
      </c>
      <c r="L4779" t="str">
        <f>_xlfn.XLOOKUP(D4779, dim_channels!A:A, dim_channels!B:B, "Not Found")</f>
        <v>GDS (Amadeus)</v>
      </c>
    </row>
    <row r="4780" spans="1:12" x14ac:dyDescent="0.2">
      <c r="A4780" s="2" t="s">
        <v>5216</v>
      </c>
      <c r="B4780" s="2" t="s">
        <v>139</v>
      </c>
      <c r="C4780" s="2" t="s">
        <v>492</v>
      </c>
      <c r="D4780" s="2" t="s">
        <v>52</v>
      </c>
      <c r="E4780" s="2" t="s">
        <v>60</v>
      </c>
      <c r="F4780" s="2">
        <v>3137.69</v>
      </c>
      <c r="G4780" s="2">
        <v>0</v>
      </c>
      <c r="H4780" s="2">
        <v>3137.69</v>
      </c>
      <c r="I4780" s="2" t="s">
        <v>56</v>
      </c>
      <c r="J4780" s="4">
        <v>1</v>
      </c>
      <c r="K4780" t="str">
        <f>_xlfn.XLOOKUP(D4780, dim_channels!A:A, dim_channels!C:C, "Not Found")</f>
        <v>OTA</v>
      </c>
      <c r="L4780" t="str">
        <f>_xlfn.XLOOKUP(D4780, dim_channels!A:A, dim_channels!B:B, "Not Found")</f>
        <v>Agoda</v>
      </c>
    </row>
    <row r="4781" spans="1:12" x14ac:dyDescent="0.2">
      <c r="A4781" s="3" t="s">
        <v>5217</v>
      </c>
      <c r="B4781" s="3" t="s">
        <v>902</v>
      </c>
      <c r="C4781" s="3" t="s">
        <v>331</v>
      </c>
      <c r="D4781" s="3" t="s">
        <v>45</v>
      </c>
      <c r="E4781" s="3" t="s">
        <v>46</v>
      </c>
      <c r="F4781" s="3">
        <v>10985.44</v>
      </c>
      <c r="G4781" s="3">
        <v>549.27</v>
      </c>
      <c r="H4781" s="3">
        <v>10436.17</v>
      </c>
      <c r="I4781" s="3" t="s">
        <v>29</v>
      </c>
      <c r="J4781" s="5">
        <v>1.0526313772198039</v>
      </c>
      <c r="K4781" t="str">
        <f>_xlfn.XLOOKUP(D4781, dim_channels!A:A, dim_channels!C:C, "Not Found")</f>
        <v>Corporate</v>
      </c>
      <c r="L4781" t="str">
        <f>_xlfn.XLOOKUP(D4781, dim_channels!A:A, dim_channels!B:B, "Not Found")</f>
        <v>Corporate Direct</v>
      </c>
    </row>
    <row r="4782" spans="1:12" x14ac:dyDescent="0.2">
      <c r="A4782" s="2" t="s">
        <v>5218</v>
      </c>
      <c r="B4782" s="2" t="s">
        <v>661</v>
      </c>
      <c r="C4782" s="2" t="s">
        <v>773</v>
      </c>
      <c r="D4782" s="2" t="s">
        <v>52</v>
      </c>
      <c r="E4782" s="2" t="s">
        <v>60</v>
      </c>
      <c r="F4782" s="2">
        <v>5009.92</v>
      </c>
      <c r="G4782" s="2">
        <v>0</v>
      </c>
      <c r="H4782" s="2">
        <v>5009.92</v>
      </c>
      <c r="I4782" s="2" t="s">
        <v>29</v>
      </c>
      <c r="J4782" s="4">
        <v>1</v>
      </c>
      <c r="K4782" t="str">
        <f>_xlfn.XLOOKUP(D4782, dim_channels!A:A, dim_channels!C:C, "Not Found")</f>
        <v>OTA</v>
      </c>
      <c r="L4782" t="str">
        <f>_xlfn.XLOOKUP(D4782, dim_channels!A:A, dim_channels!B:B, "Not Found")</f>
        <v>Agoda</v>
      </c>
    </row>
    <row r="4783" spans="1:12" x14ac:dyDescent="0.2">
      <c r="A4783" s="3" t="s">
        <v>5219</v>
      </c>
      <c r="B4783" s="3" t="s">
        <v>538</v>
      </c>
      <c r="C4783" s="3" t="s">
        <v>917</v>
      </c>
      <c r="D4783" s="3" t="s">
        <v>27</v>
      </c>
      <c r="E4783" s="3" t="s">
        <v>60</v>
      </c>
      <c r="F4783" s="3">
        <v>21640.38</v>
      </c>
      <c r="G4783" s="3">
        <v>0</v>
      </c>
      <c r="H4783" s="3">
        <v>21640.38</v>
      </c>
      <c r="I4783" s="3" t="s">
        <v>41</v>
      </c>
      <c r="J4783" s="5">
        <v>1</v>
      </c>
      <c r="K4783" t="str">
        <f>_xlfn.XLOOKUP(D4783, dim_channels!A:A, dim_channels!C:C, "Not Found")</f>
        <v>OTA</v>
      </c>
      <c r="L4783" t="str">
        <f>_xlfn.XLOOKUP(D4783, dim_channels!A:A, dim_channels!B:B, "Not Found")</f>
        <v>Expedia</v>
      </c>
    </row>
    <row r="4784" spans="1:12" x14ac:dyDescent="0.2">
      <c r="A4784" s="2" t="s">
        <v>5220</v>
      </c>
      <c r="B4784" s="2" t="s">
        <v>391</v>
      </c>
      <c r="C4784" s="2" t="s">
        <v>262</v>
      </c>
      <c r="D4784" s="2" t="s">
        <v>45</v>
      </c>
      <c r="E4784" s="2" t="s">
        <v>46</v>
      </c>
      <c r="F4784" s="2">
        <v>10303.09</v>
      </c>
      <c r="G4784" s="2">
        <v>515.15</v>
      </c>
      <c r="H4784" s="2">
        <v>9787.94</v>
      </c>
      <c r="I4784" s="2" t="s">
        <v>29</v>
      </c>
      <c r="J4784" s="4">
        <v>1.0526310950005819</v>
      </c>
      <c r="K4784" t="str">
        <f>_xlfn.XLOOKUP(D4784, dim_channels!A:A, dim_channels!C:C, "Not Found")</f>
        <v>Corporate</v>
      </c>
      <c r="L4784" t="str">
        <f>_xlfn.XLOOKUP(D4784, dim_channels!A:A, dim_channels!B:B, "Not Found")</f>
        <v>Corporate Direct</v>
      </c>
    </row>
    <row r="4785" spans="1:12" x14ac:dyDescent="0.2">
      <c r="A4785" s="3" t="s">
        <v>5221</v>
      </c>
      <c r="B4785" s="3" t="s">
        <v>401</v>
      </c>
      <c r="C4785" s="3" t="s">
        <v>121</v>
      </c>
      <c r="D4785" s="3" t="s">
        <v>33</v>
      </c>
      <c r="E4785" s="3" t="s">
        <v>34</v>
      </c>
      <c r="F4785" s="3">
        <v>2689.92</v>
      </c>
      <c r="G4785" s="3">
        <v>403.49</v>
      </c>
      <c r="H4785" s="3">
        <v>2286.4299999999998</v>
      </c>
      <c r="I4785" s="3" t="s">
        <v>29</v>
      </c>
      <c r="J4785" s="5">
        <v>1.1764716173248251</v>
      </c>
      <c r="K4785" t="str">
        <f>_xlfn.XLOOKUP(D4785, dim_channels!A:A, dim_channels!C:C, "Not Found")</f>
        <v>OTA</v>
      </c>
      <c r="L4785" t="str">
        <f>_xlfn.XLOOKUP(D4785, dim_channels!A:A, dim_channels!B:B, "Not Found")</f>
        <v>Booking.com</v>
      </c>
    </row>
    <row r="4786" spans="1:12" x14ac:dyDescent="0.2">
      <c r="A4786" s="2" t="s">
        <v>5222</v>
      </c>
      <c r="B4786" s="2" t="s">
        <v>451</v>
      </c>
      <c r="C4786" s="2" t="s">
        <v>26</v>
      </c>
      <c r="D4786" s="2" t="s">
        <v>45</v>
      </c>
      <c r="E4786" s="2" t="s">
        <v>89</v>
      </c>
      <c r="F4786" s="2">
        <v>2401.7600000000002</v>
      </c>
      <c r="G4786" s="2">
        <v>0</v>
      </c>
      <c r="H4786" s="2">
        <v>2401.7600000000002</v>
      </c>
      <c r="I4786" s="2" t="s">
        <v>29</v>
      </c>
      <c r="J4786" s="4">
        <v>1</v>
      </c>
      <c r="K4786" t="str">
        <f>_xlfn.XLOOKUP(D4786, dim_channels!A:A, dim_channels!C:C, "Not Found")</f>
        <v>Corporate</v>
      </c>
      <c r="L4786" t="str">
        <f>_xlfn.XLOOKUP(D4786, dim_channels!A:A, dim_channels!B:B, "Not Found")</f>
        <v>Corporate Direct</v>
      </c>
    </row>
    <row r="4787" spans="1:12" x14ac:dyDescent="0.2">
      <c r="A4787" s="3" t="s">
        <v>5223</v>
      </c>
      <c r="B4787" s="3" t="s">
        <v>258</v>
      </c>
      <c r="C4787" s="3" t="s">
        <v>753</v>
      </c>
      <c r="D4787" s="3" t="s">
        <v>52</v>
      </c>
      <c r="E4787" s="3" t="s">
        <v>60</v>
      </c>
      <c r="F4787" s="3">
        <v>20056.48</v>
      </c>
      <c r="G4787" s="3">
        <v>0</v>
      </c>
      <c r="H4787" s="3">
        <v>20056.48</v>
      </c>
      <c r="I4787" s="3" t="s">
        <v>29</v>
      </c>
      <c r="J4787" s="5">
        <v>1</v>
      </c>
      <c r="K4787" t="str">
        <f>_xlfn.XLOOKUP(D4787, dim_channels!A:A, dim_channels!C:C, "Not Found")</f>
        <v>OTA</v>
      </c>
      <c r="L4787" t="str">
        <f>_xlfn.XLOOKUP(D4787, dim_channels!A:A, dim_channels!B:B, "Not Found")</f>
        <v>Agoda</v>
      </c>
    </row>
    <row r="4788" spans="1:12" x14ac:dyDescent="0.2">
      <c r="A4788" s="2" t="s">
        <v>5224</v>
      </c>
      <c r="B4788" s="2" t="s">
        <v>1278</v>
      </c>
      <c r="C4788" s="2" t="s">
        <v>274</v>
      </c>
      <c r="D4788" s="2" t="s">
        <v>27</v>
      </c>
      <c r="E4788" s="2" t="s">
        <v>60</v>
      </c>
      <c r="F4788" s="2">
        <v>5533.69</v>
      </c>
      <c r="G4788" s="2">
        <v>0</v>
      </c>
      <c r="H4788" s="2">
        <v>5533.69</v>
      </c>
      <c r="I4788" s="2" t="s">
        <v>29</v>
      </c>
      <c r="J4788" s="4">
        <v>1</v>
      </c>
      <c r="K4788" t="str">
        <f>_xlfn.XLOOKUP(D4788, dim_channels!A:A, dim_channels!C:C, "Not Found")</f>
        <v>OTA</v>
      </c>
      <c r="L4788" t="str">
        <f>_xlfn.XLOOKUP(D4788, dim_channels!A:A, dim_channels!B:B, "Not Found")</f>
        <v>Expedia</v>
      </c>
    </row>
    <row r="4789" spans="1:12" x14ac:dyDescent="0.2">
      <c r="A4789" s="3" t="s">
        <v>5225</v>
      </c>
      <c r="B4789" s="3" t="s">
        <v>173</v>
      </c>
      <c r="C4789" s="3" t="s">
        <v>1560</v>
      </c>
      <c r="D4789" s="3" t="s">
        <v>52</v>
      </c>
      <c r="E4789" s="3" t="s">
        <v>34</v>
      </c>
      <c r="F4789" s="3">
        <v>6742</v>
      </c>
      <c r="G4789" s="3">
        <v>809.04</v>
      </c>
      <c r="H4789" s="3">
        <v>5932.96</v>
      </c>
      <c r="I4789" s="3" t="s">
        <v>29</v>
      </c>
      <c r="J4789" s="5">
        <v>1.136363636363636</v>
      </c>
      <c r="K4789" t="str">
        <f>_xlfn.XLOOKUP(D4789, dim_channels!A:A, dim_channels!C:C, "Not Found")</f>
        <v>OTA</v>
      </c>
      <c r="L4789" t="str">
        <f>_xlfn.XLOOKUP(D4789, dim_channels!A:A, dim_channels!B:B, "Not Found")</f>
        <v>Agoda</v>
      </c>
    </row>
    <row r="4790" spans="1:12" x14ac:dyDescent="0.2">
      <c r="A4790" s="2" t="s">
        <v>5226</v>
      </c>
      <c r="B4790" s="2" t="s">
        <v>150</v>
      </c>
      <c r="C4790" s="2" t="s">
        <v>183</v>
      </c>
      <c r="D4790" s="2" t="s">
        <v>64</v>
      </c>
      <c r="E4790" s="2" t="s">
        <v>115</v>
      </c>
      <c r="F4790" s="2">
        <v>12037.83</v>
      </c>
      <c r="G4790" s="2">
        <v>0</v>
      </c>
      <c r="H4790" s="2">
        <v>12037.83</v>
      </c>
      <c r="I4790" s="2" t="s">
        <v>29</v>
      </c>
      <c r="J4790" s="4">
        <v>1</v>
      </c>
      <c r="K4790" t="str">
        <f>_xlfn.XLOOKUP(D4790, dim_channels!A:A, dim_channels!C:C, "Not Found")</f>
        <v>Direct</v>
      </c>
      <c r="L4790" t="str">
        <f>_xlfn.XLOOKUP(D4790, dim_channels!A:A, dim_channels!B:B, "Not Found")</f>
        <v>Direct Website</v>
      </c>
    </row>
    <row r="4791" spans="1:12" x14ac:dyDescent="0.2">
      <c r="A4791" s="3" t="s">
        <v>5227</v>
      </c>
      <c r="B4791" s="3" t="s">
        <v>117</v>
      </c>
      <c r="C4791" s="3" t="s">
        <v>553</v>
      </c>
      <c r="D4791" s="3" t="s">
        <v>64</v>
      </c>
      <c r="E4791" s="3" t="s">
        <v>115</v>
      </c>
      <c r="F4791" s="3">
        <v>4344.33</v>
      </c>
      <c r="G4791" s="3">
        <v>0</v>
      </c>
      <c r="H4791" s="3">
        <v>4344.33</v>
      </c>
      <c r="I4791" s="3" t="s">
        <v>29</v>
      </c>
      <c r="J4791" s="5">
        <v>1</v>
      </c>
      <c r="K4791" t="str">
        <f>_xlfn.XLOOKUP(D4791, dim_channels!A:A, dim_channels!C:C, "Not Found")</f>
        <v>Direct</v>
      </c>
      <c r="L4791" t="str">
        <f>_xlfn.XLOOKUP(D4791, dim_channels!A:A, dim_channels!B:B, "Not Found")</f>
        <v>Direct Website</v>
      </c>
    </row>
    <row r="4792" spans="1:12" x14ac:dyDescent="0.2">
      <c r="A4792" s="2" t="s">
        <v>5228</v>
      </c>
      <c r="B4792" s="2" t="s">
        <v>286</v>
      </c>
      <c r="C4792" s="2" t="s">
        <v>426</v>
      </c>
      <c r="D4792" s="2" t="s">
        <v>64</v>
      </c>
      <c r="E4792" s="2" t="s">
        <v>34</v>
      </c>
      <c r="F4792" s="2">
        <v>13769.94</v>
      </c>
      <c r="G4792" s="2">
        <v>0</v>
      </c>
      <c r="H4792" s="2">
        <v>13769.94</v>
      </c>
      <c r="I4792" s="2" t="s">
        <v>29</v>
      </c>
      <c r="J4792" s="4">
        <v>1</v>
      </c>
      <c r="K4792" t="str">
        <f>_xlfn.XLOOKUP(D4792, dim_channels!A:A, dim_channels!C:C, "Not Found")</f>
        <v>Direct</v>
      </c>
      <c r="L4792" t="str">
        <f>_xlfn.XLOOKUP(D4792, dim_channels!A:A, dim_channels!B:B, "Not Found")</f>
        <v>Direct Website</v>
      </c>
    </row>
    <row r="4793" spans="1:12" x14ac:dyDescent="0.2">
      <c r="A4793" s="3" t="s">
        <v>5229</v>
      </c>
      <c r="B4793" s="3" t="s">
        <v>778</v>
      </c>
      <c r="C4793" s="3" t="s">
        <v>497</v>
      </c>
      <c r="D4793" s="3" t="s">
        <v>114</v>
      </c>
      <c r="E4793" s="3" t="s">
        <v>115</v>
      </c>
      <c r="F4793" s="3">
        <v>10913.9</v>
      </c>
      <c r="G4793" s="3">
        <v>1091.3900000000001</v>
      </c>
      <c r="H4793" s="3">
        <v>9822.51</v>
      </c>
      <c r="I4793" s="3" t="s">
        <v>56</v>
      </c>
      <c r="J4793" s="5">
        <v>1.1111111111111109</v>
      </c>
      <c r="K4793" t="str">
        <f>_xlfn.XLOOKUP(D4793, dim_channels!A:A, dim_channels!C:C, "Not Found")</f>
        <v>Offline</v>
      </c>
      <c r="L4793" t="str">
        <f>_xlfn.XLOOKUP(D4793, dim_channels!A:A, dim_channels!B:B, "Not Found")</f>
        <v>Travel Agency</v>
      </c>
    </row>
    <row r="4794" spans="1:12" x14ac:dyDescent="0.2">
      <c r="A4794" s="2" t="s">
        <v>5230</v>
      </c>
      <c r="B4794" s="2" t="s">
        <v>432</v>
      </c>
      <c r="C4794" s="2" t="s">
        <v>527</v>
      </c>
      <c r="D4794" s="2" t="s">
        <v>27</v>
      </c>
      <c r="E4794" s="2" t="s">
        <v>60</v>
      </c>
      <c r="F4794" s="2">
        <v>8727.4599999999991</v>
      </c>
      <c r="G4794" s="2">
        <v>0</v>
      </c>
      <c r="H4794" s="2">
        <v>8727.4599999999991</v>
      </c>
      <c r="I4794" s="2" t="s">
        <v>56</v>
      </c>
      <c r="J4794" s="4">
        <v>1</v>
      </c>
      <c r="K4794" t="str">
        <f>_xlfn.XLOOKUP(D4794, dim_channels!A:A, dim_channels!C:C, "Not Found")</f>
        <v>OTA</v>
      </c>
      <c r="L4794" t="str">
        <f>_xlfn.XLOOKUP(D4794, dim_channels!A:A, dim_channels!B:B, "Not Found")</f>
        <v>Expedia</v>
      </c>
    </row>
    <row r="4795" spans="1:12" x14ac:dyDescent="0.2">
      <c r="A4795" s="3" t="s">
        <v>5231</v>
      </c>
      <c r="B4795" s="3" t="s">
        <v>557</v>
      </c>
      <c r="C4795" s="3" t="s">
        <v>902</v>
      </c>
      <c r="D4795" s="3" t="s">
        <v>45</v>
      </c>
      <c r="E4795" s="3" t="s">
        <v>46</v>
      </c>
      <c r="F4795" s="3">
        <v>2889.12</v>
      </c>
      <c r="G4795" s="3">
        <v>144.46</v>
      </c>
      <c r="H4795" s="3">
        <v>2744.66</v>
      </c>
      <c r="I4795" s="3" t="s">
        <v>29</v>
      </c>
      <c r="J4795" s="5">
        <v>1.0526331130267499</v>
      </c>
      <c r="K4795" t="str">
        <f>_xlfn.XLOOKUP(D4795, dim_channels!A:A, dim_channels!C:C, "Not Found")</f>
        <v>Corporate</v>
      </c>
      <c r="L4795" t="str">
        <f>_xlfn.XLOOKUP(D4795, dim_channels!A:A, dim_channels!B:B, "Not Found")</f>
        <v>Corporate Direct</v>
      </c>
    </row>
    <row r="4796" spans="1:12" x14ac:dyDescent="0.2">
      <c r="A4796" s="2" t="s">
        <v>5232</v>
      </c>
      <c r="B4796" s="2" t="s">
        <v>863</v>
      </c>
      <c r="C4796" s="2" t="s">
        <v>891</v>
      </c>
      <c r="D4796" s="2" t="s">
        <v>33</v>
      </c>
      <c r="E4796" s="2" t="s">
        <v>60</v>
      </c>
      <c r="F4796" s="2">
        <v>16463.419999999998</v>
      </c>
      <c r="G4796" s="2">
        <v>0</v>
      </c>
      <c r="H4796" s="2">
        <v>16463.419999999998</v>
      </c>
      <c r="I4796" s="2" t="s">
        <v>29</v>
      </c>
      <c r="J4796" s="4">
        <v>1</v>
      </c>
      <c r="K4796" t="str">
        <f>_xlfn.XLOOKUP(D4796, dim_channels!A:A, dim_channels!C:C, "Not Found")</f>
        <v>OTA</v>
      </c>
      <c r="L4796" t="str">
        <f>_xlfn.XLOOKUP(D4796, dim_channels!A:A, dim_channels!B:B, "Not Found")</f>
        <v>Booking.com</v>
      </c>
    </row>
    <row r="4797" spans="1:12" x14ac:dyDescent="0.2">
      <c r="A4797" s="3" t="s">
        <v>5233</v>
      </c>
      <c r="B4797" s="3" t="s">
        <v>720</v>
      </c>
      <c r="C4797" s="3" t="s">
        <v>87</v>
      </c>
      <c r="D4797" s="3" t="s">
        <v>114</v>
      </c>
      <c r="E4797" s="3" t="s">
        <v>115</v>
      </c>
      <c r="F4797" s="3">
        <v>4229.71</v>
      </c>
      <c r="G4797" s="3">
        <v>422.97</v>
      </c>
      <c r="H4797" s="3">
        <v>3806.74</v>
      </c>
      <c r="I4797" s="3" t="s">
        <v>29</v>
      </c>
      <c r="J4797" s="5">
        <v>1.111110819231153</v>
      </c>
      <c r="K4797" t="str">
        <f>_xlfn.XLOOKUP(D4797, dim_channels!A:A, dim_channels!C:C, "Not Found")</f>
        <v>Offline</v>
      </c>
      <c r="L4797" t="str">
        <f>_xlfn.XLOOKUP(D4797, dim_channels!A:A, dim_channels!B:B, "Not Found")</f>
        <v>Travel Agency</v>
      </c>
    </row>
    <row r="4798" spans="1:12" x14ac:dyDescent="0.2">
      <c r="A4798" s="2" t="s">
        <v>5234</v>
      </c>
      <c r="B4798" s="2" t="s">
        <v>505</v>
      </c>
      <c r="C4798" s="2" t="s">
        <v>2002</v>
      </c>
      <c r="D4798" s="2" t="s">
        <v>27</v>
      </c>
      <c r="E4798" s="2" t="s">
        <v>34</v>
      </c>
      <c r="F4798" s="2">
        <v>21557.279999999999</v>
      </c>
      <c r="G4798" s="2">
        <v>3880.31</v>
      </c>
      <c r="H4798" s="2">
        <v>17676.97</v>
      </c>
      <c r="I4798" s="2" t="s">
        <v>29</v>
      </c>
      <c r="J4798" s="4">
        <v>1.219512167526448</v>
      </c>
      <c r="K4798" t="str">
        <f>_xlfn.XLOOKUP(D4798, dim_channels!A:A, dim_channels!C:C, "Not Found")</f>
        <v>OTA</v>
      </c>
      <c r="L4798" t="str">
        <f>_xlfn.XLOOKUP(D4798, dim_channels!A:A, dim_channels!B:B, "Not Found")</f>
        <v>Expedia</v>
      </c>
    </row>
    <row r="4799" spans="1:12" x14ac:dyDescent="0.2">
      <c r="A4799" s="3" t="s">
        <v>5235</v>
      </c>
      <c r="B4799" s="3" t="s">
        <v>239</v>
      </c>
      <c r="C4799" s="3" t="s">
        <v>183</v>
      </c>
      <c r="D4799" s="3" t="s">
        <v>52</v>
      </c>
      <c r="E4799" s="3" t="s">
        <v>60</v>
      </c>
      <c r="F4799" s="3">
        <v>3108.65</v>
      </c>
      <c r="G4799" s="3">
        <v>0</v>
      </c>
      <c r="H4799" s="3">
        <v>3108.65</v>
      </c>
      <c r="I4799" s="3" t="s">
        <v>29</v>
      </c>
      <c r="J4799" s="5">
        <v>1</v>
      </c>
      <c r="K4799" t="str">
        <f>_xlfn.XLOOKUP(D4799, dim_channels!A:A, dim_channels!C:C, "Not Found")</f>
        <v>OTA</v>
      </c>
      <c r="L4799" t="str">
        <f>_xlfn.XLOOKUP(D4799, dim_channels!A:A, dim_channels!B:B, "Not Found")</f>
        <v>Agoda</v>
      </c>
    </row>
    <row r="4800" spans="1:12" x14ac:dyDescent="0.2">
      <c r="A4800" s="2" t="s">
        <v>5236</v>
      </c>
      <c r="B4800" s="2" t="s">
        <v>168</v>
      </c>
      <c r="C4800" s="2" t="s">
        <v>234</v>
      </c>
      <c r="D4800" s="2" t="s">
        <v>27</v>
      </c>
      <c r="E4800" s="2" t="s">
        <v>28</v>
      </c>
      <c r="F4800" s="2">
        <v>8542.4</v>
      </c>
      <c r="G4800" s="2">
        <v>1537.63</v>
      </c>
      <c r="H4800" s="2">
        <v>7004.77</v>
      </c>
      <c r="I4800" s="2" t="s">
        <v>29</v>
      </c>
      <c r="J4800" s="4">
        <v>1.2195118469271651</v>
      </c>
      <c r="K4800" t="str">
        <f>_xlfn.XLOOKUP(D4800, dim_channels!A:A, dim_channels!C:C, "Not Found")</f>
        <v>OTA</v>
      </c>
      <c r="L4800" t="str">
        <f>_xlfn.XLOOKUP(D4800, dim_channels!A:A, dim_channels!B:B, "Not Found")</f>
        <v>Expedia</v>
      </c>
    </row>
    <row r="4801" spans="1:12" x14ac:dyDescent="0.2">
      <c r="A4801" s="3" t="s">
        <v>5237</v>
      </c>
      <c r="B4801" s="3" t="s">
        <v>51</v>
      </c>
      <c r="C4801" s="3" t="s">
        <v>205</v>
      </c>
      <c r="D4801" s="3" t="s">
        <v>64</v>
      </c>
      <c r="E4801" s="3" t="s">
        <v>34</v>
      </c>
      <c r="F4801" s="3">
        <v>6993.46</v>
      </c>
      <c r="G4801" s="3">
        <v>0</v>
      </c>
      <c r="H4801" s="3">
        <v>6993.46</v>
      </c>
      <c r="I4801" s="3" t="s">
        <v>56</v>
      </c>
      <c r="J4801" s="5">
        <v>1</v>
      </c>
      <c r="K4801" t="str">
        <f>_xlfn.XLOOKUP(D4801, dim_channels!A:A, dim_channels!C:C, "Not Found")</f>
        <v>Direct</v>
      </c>
      <c r="L4801" t="str">
        <f>_xlfn.XLOOKUP(D4801, dim_channels!A:A, dim_channels!B:B, "Not Found")</f>
        <v>Direct Website</v>
      </c>
    </row>
    <row r="4802" spans="1:12" x14ac:dyDescent="0.2">
      <c r="A4802" s="2" t="s">
        <v>5238</v>
      </c>
      <c r="B4802" s="2" t="s">
        <v>702</v>
      </c>
      <c r="C4802" s="2" t="s">
        <v>212</v>
      </c>
      <c r="D4802" s="2" t="s">
        <v>27</v>
      </c>
      <c r="E4802" s="2" t="s">
        <v>34</v>
      </c>
      <c r="F4802" s="2">
        <v>2857.78</v>
      </c>
      <c r="G4802" s="2">
        <v>514.4</v>
      </c>
      <c r="H4802" s="2">
        <v>2343.38</v>
      </c>
      <c r="I4802" s="2" t="s">
        <v>29</v>
      </c>
      <c r="J4802" s="4">
        <v>1.2195119869590081</v>
      </c>
      <c r="K4802" t="str">
        <f>_xlfn.XLOOKUP(D4802, dim_channels!A:A, dim_channels!C:C, "Not Found")</f>
        <v>OTA</v>
      </c>
      <c r="L4802" t="str">
        <f>_xlfn.XLOOKUP(D4802, dim_channels!A:A, dim_channels!B:B, "Not Found")</f>
        <v>Expedia</v>
      </c>
    </row>
    <row r="4803" spans="1:12" x14ac:dyDescent="0.2">
      <c r="A4803" s="3" t="s">
        <v>5239</v>
      </c>
      <c r="B4803" s="3" t="s">
        <v>195</v>
      </c>
      <c r="C4803" s="3" t="s">
        <v>97</v>
      </c>
      <c r="D4803" s="3" t="s">
        <v>33</v>
      </c>
      <c r="E4803" s="3" t="s">
        <v>28</v>
      </c>
      <c r="F4803" s="3">
        <v>7490.88</v>
      </c>
      <c r="G4803" s="3">
        <v>1123.6300000000001</v>
      </c>
      <c r="H4803" s="3">
        <v>6367.25</v>
      </c>
      <c r="I4803" s="3" t="s">
        <v>29</v>
      </c>
      <c r="J4803" s="5">
        <v>1.17647021869724</v>
      </c>
      <c r="K4803" t="str">
        <f>_xlfn.XLOOKUP(D4803, dim_channels!A:A, dim_channels!C:C, "Not Found")</f>
        <v>OTA</v>
      </c>
      <c r="L4803" t="str">
        <f>_xlfn.XLOOKUP(D4803, dim_channels!A:A, dim_channels!B:B, "Not Found")</f>
        <v>Booking.com</v>
      </c>
    </row>
    <row r="4804" spans="1:12" x14ac:dyDescent="0.2">
      <c r="A4804" s="2" t="s">
        <v>5240</v>
      </c>
      <c r="B4804" s="2" t="s">
        <v>124</v>
      </c>
      <c r="C4804" s="2" t="s">
        <v>48</v>
      </c>
      <c r="D4804" s="2" t="s">
        <v>52</v>
      </c>
      <c r="E4804" s="2" t="s">
        <v>60</v>
      </c>
      <c r="F4804" s="2">
        <v>4027.47</v>
      </c>
      <c r="G4804" s="2">
        <v>0</v>
      </c>
      <c r="H4804" s="2">
        <v>4027.47</v>
      </c>
      <c r="I4804" s="2" t="s">
        <v>41</v>
      </c>
      <c r="J4804" s="4">
        <v>1</v>
      </c>
      <c r="K4804" t="str">
        <f>_xlfn.XLOOKUP(D4804, dim_channels!A:A, dim_channels!C:C, "Not Found")</f>
        <v>OTA</v>
      </c>
      <c r="L4804" t="str">
        <f>_xlfn.XLOOKUP(D4804, dim_channels!A:A, dim_channels!B:B, "Not Found")</f>
        <v>Agoda</v>
      </c>
    </row>
    <row r="4805" spans="1:12" x14ac:dyDescent="0.2">
      <c r="A4805" s="3" t="s">
        <v>5241</v>
      </c>
      <c r="B4805" s="3" t="s">
        <v>124</v>
      </c>
      <c r="C4805" s="3" t="s">
        <v>437</v>
      </c>
      <c r="D4805" s="3" t="s">
        <v>33</v>
      </c>
      <c r="E4805" s="3" t="s">
        <v>28</v>
      </c>
      <c r="F4805" s="3">
        <v>23894.69</v>
      </c>
      <c r="G4805" s="3">
        <v>3584.2</v>
      </c>
      <c r="H4805" s="3">
        <v>20310.490000000002</v>
      </c>
      <c r="I4805" s="3" t="s">
        <v>41</v>
      </c>
      <c r="J4805" s="5">
        <v>1.1764703855003</v>
      </c>
      <c r="K4805" t="str">
        <f>_xlfn.XLOOKUP(D4805, dim_channels!A:A, dim_channels!C:C, "Not Found")</f>
        <v>OTA</v>
      </c>
      <c r="L4805" t="str">
        <f>_xlfn.XLOOKUP(D4805, dim_channels!A:A, dim_channels!B:B, "Not Found")</f>
        <v>Booking.com</v>
      </c>
    </row>
    <row r="4806" spans="1:12" x14ac:dyDescent="0.2">
      <c r="A4806" s="2" t="s">
        <v>5242</v>
      </c>
      <c r="B4806" s="2" t="s">
        <v>37</v>
      </c>
      <c r="C4806" s="2" t="s">
        <v>669</v>
      </c>
      <c r="D4806" s="2" t="s">
        <v>33</v>
      </c>
      <c r="E4806" s="2" t="s">
        <v>60</v>
      </c>
      <c r="F4806" s="2">
        <v>17543.080000000002</v>
      </c>
      <c r="G4806" s="2">
        <v>0</v>
      </c>
      <c r="H4806" s="2">
        <v>17543.080000000002</v>
      </c>
      <c r="I4806" s="2" t="s">
        <v>29</v>
      </c>
      <c r="J4806" s="4">
        <v>1</v>
      </c>
      <c r="K4806" t="str">
        <f>_xlfn.XLOOKUP(D4806, dim_channels!A:A, dim_channels!C:C, "Not Found")</f>
        <v>OTA</v>
      </c>
      <c r="L4806" t="str">
        <f>_xlfn.XLOOKUP(D4806, dim_channels!A:A, dim_channels!B:B, "Not Found")</f>
        <v>Booking.com</v>
      </c>
    </row>
    <row r="4807" spans="1:12" x14ac:dyDescent="0.2">
      <c r="A4807" s="3" t="s">
        <v>5243</v>
      </c>
      <c r="B4807" s="3" t="s">
        <v>388</v>
      </c>
      <c r="C4807" s="3" t="s">
        <v>224</v>
      </c>
      <c r="D4807" s="3" t="s">
        <v>52</v>
      </c>
      <c r="E4807" s="3" t="s">
        <v>60</v>
      </c>
      <c r="F4807" s="3">
        <v>2358.08</v>
      </c>
      <c r="G4807" s="3">
        <v>0</v>
      </c>
      <c r="H4807" s="3">
        <v>2358.08</v>
      </c>
      <c r="I4807" s="3" t="s">
        <v>29</v>
      </c>
      <c r="J4807" s="5">
        <v>1</v>
      </c>
      <c r="K4807" t="str">
        <f>_xlfn.XLOOKUP(D4807, dim_channels!A:A, dim_channels!C:C, "Not Found")</f>
        <v>OTA</v>
      </c>
      <c r="L4807" t="str">
        <f>_xlfn.XLOOKUP(D4807, dim_channels!A:A, dim_channels!B:B, "Not Found")</f>
        <v>Agoda</v>
      </c>
    </row>
    <row r="4808" spans="1:12" x14ac:dyDescent="0.2">
      <c r="A4808" s="2" t="s">
        <v>5244</v>
      </c>
      <c r="B4808" s="2" t="s">
        <v>212</v>
      </c>
      <c r="C4808" s="2" t="s">
        <v>262</v>
      </c>
      <c r="D4808" s="2" t="s">
        <v>45</v>
      </c>
      <c r="E4808" s="2" t="s">
        <v>46</v>
      </c>
      <c r="F4808" s="2">
        <v>3278.2</v>
      </c>
      <c r="G4808" s="2">
        <v>163.91</v>
      </c>
      <c r="H4808" s="2">
        <v>3114.29</v>
      </c>
      <c r="I4808" s="2" t="s">
        <v>29</v>
      </c>
      <c r="J4808" s="4">
        <v>1.0526315789473679</v>
      </c>
      <c r="K4808" t="str">
        <f>_xlfn.XLOOKUP(D4808, dim_channels!A:A, dim_channels!C:C, "Not Found")</f>
        <v>Corporate</v>
      </c>
      <c r="L4808" t="str">
        <f>_xlfn.XLOOKUP(D4808, dim_channels!A:A, dim_channels!B:B, "Not Found")</f>
        <v>Corporate Direct</v>
      </c>
    </row>
    <row r="4809" spans="1:12" x14ac:dyDescent="0.2">
      <c r="A4809" s="3" t="s">
        <v>5245</v>
      </c>
      <c r="B4809" s="3" t="s">
        <v>378</v>
      </c>
      <c r="C4809" s="3" t="s">
        <v>666</v>
      </c>
      <c r="D4809" s="3" t="s">
        <v>52</v>
      </c>
      <c r="E4809" s="3" t="s">
        <v>60</v>
      </c>
      <c r="F4809" s="3">
        <v>2548.39</v>
      </c>
      <c r="G4809" s="3">
        <v>0</v>
      </c>
      <c r="H4809" s="3">
        <v>2548.39</v>
      </c>
      <c r="I4809" s="3" t="s">
        <v>29</v>
      </c>
      <c r="J4809" s="5">
        <v>1</v>
      </c>
      <c r="K4809" t="str">
        <f>_xlfn.XLOOKUP(D4809, dim_channels!A:A, dim_channels!C:C, "Not Found")</f>
        <v>OTA</v>
      </c>
      <c r="L4809" t="str">
        <f>_xlfn.XLOOKUP(D4809, dim_channels!A:A, dim_channels!B:B, "Not Found")</f>
        <v>Agoda</v>
      </c>
    </row>
    <row r="4810" spans="1:12" x14ac:dyDescent="0.2">
      <c r="A4810" s="2" t="s">
        <v>5246</v>
      </c>
      <c r="B4810" s="2" t="s">
        <v>54</v>
      </c>
      <c r="C4810" s="2" t="s">
        <v>132</v>
      </c>
      <c r="D4810" s="2" t="s">
        <v>45</v>
      </c>
      <c r="E4810" s="2" t="s">
        <v>46</v>
      </c>
      <c r="F4810" s="2">
        <v>10540.52</v>
      </c>
      <c r="G4810" s="2">
        <v>527.03</v>
      </c>
      <c r="H4810" s="2">
        <v>10013.49</v>
      </c>
      <c r="I4810" s="2" t="s">
        <v>29</v>
      </c>
      <c r="J4810" s="4">
        <v>1.0526319994327651</v>
      </c>
      <c r="K4810" t="str">
        <f>_xlfn.XLOOKUP(D4810, dim_channels!A:A, dim_channels!C:C, "Not Found")</f>
        <v>Corporate</v>
      </c>
      <c r="L4810" t="str">
        <f>_xlfn.XLOOKUP(D4810, dim_channels!A:A, dim_channels!B:B, "Not Found")</f>
        <v>Corporate Direct</v>
      </c>
    </row>
    <row r="4811" spans="1:12" x14ac:dyDescent="0.2">
      <c r="A4811" s="3" t="s">
        <v>5247</v>
      </c>
      <c r="B4811" s="3" t="s">
        <v>156</v>
      </c>
      <c r="C4811" s="3" t="s">
        <v>769</v>
      </c>
      <c r="D4811" s="3" t="s">
        <v>52</v>
      </c>
      <c r="E4811" s="3" t="s">
        <v>60</v>
      </c>
      <c r="F4811" s="3">
        <v>5626.45</v>
      </c>
      <c r="G4811" s="3">
        <v>0</v>
      </c>
      <c r="H4811" s="3">
        <v>5626.45</v>
      </c>
      <c r="I4811" s="3" t="s">
        <v>41</v>
      </c>
      <c r="J4811" s="5">
        <v>1</v>
      </c>
      <c r="K4811" t="str">
        <f>_xlfn.XLOOKUP(D4811, dim_channels!A:A, dim_channels!C:C, "Not Found")</f>
        <v>OTA</v>
      </c>
      <c r="L4811" t="str">
        <f>_xlfn.XLOOKUP(D4811, dim_channels!A:A, dim_channels!B:B, "Not Found")</f>
        <v>Agoda</v>
      </c>
    </row>
    <row r="4812" spans="1:12" x14ac:dyDescent="0.2">
      <c r="A4812" s="2" t="s">
        <v>5248</v>
      </c>
      <c r="B4812" s="2" t="s">
        <v>58</v>
      </c>
      <c r="C4812" s="2" t="s">
        <v>58</v>
      </c>
      <c r="D4812" s="2" t="s">
        <v>27</v>
      </c>
      <c r="E4812" s="2" t="s">
        <v>60</v>
      </c>
      <c r="F4812" s="2">
        <v>10795.67</v>
      </c>
      <c r="G4812" s="2">
        <v>0</v>
      </c>
      <c r="H4812" s="2">
        <v>10795.67</v>
      </c>
      <c r="I4812" s="2" t="s">
        <v>41</v>
      </c>
      <c r="J4812" s="4">
        <v>1</v>
      </c>
      <c r="K4812" t="str">
        <f>_xlfn.XLOOKUP(D4812, dim_channels!A:A, dim_channels!C:C, "Not Found")</f>
        <v>OTA</v>
      </c>
      <c r="L4812" t="str">
        <f>_xlfn.XLOOKUP(D4812, dim_channels!A:A, dim_channels!B:B, "Not Found")</f>
        <v>Expedia</v>
      </c>
    </row>
    <row r="4813" spans="1:12" x14ac:dyDescent="0.2">
      <c r="A4813" s="3" t="s">
        <v>5249</v>
      </c>
      <c r="B4813" s="3" t="s">
        <v>227</v>
      </c>
      <c r="C4813" s="3" t="s">
        <v>258</v>
      </c>
      <c r="D4813" s="3" t="s">
        <v>52</v>
      </c>
      <c r="E4813" s="3" t="s">
        <v>60</v>
      </c>
      <c r="F4813" s="3">
        <v>6053</v>
      </c>
      <c r="G4813" s="3">
        <v>0</v>
      </c>
      <c r="H4813" s="3">
        <v>6053</v>
      </c>
      <c r="I4813" s="3" t="s">
        <v>29</v>
      </c>
      <c r="J4813" s="5">
        <v>1</v>
      </c>
      <c r="K4813" t="str">
        <f>_xlfn.XLOOKUP(D4813, dim_channels!A:A, dim_channels!C:C, "Not Found")</f>
        <v>OTA</v>
      </c>
      <c r="L4813" t="str">
        <f>_xlfn.XLOOKUP(D4813, dim_channels!A:A, dim_channels!B:B, "Not Found")</f>
        <v>Agoda</v>
      </c>
    </row>
    <row r="4814" spans="1:12" x14ac:dyDescent="0.2">
      <c r="A4814" s="2" t="s">
        <v>5250</v>
      </c>
      <c r="B4814" s="2" t="s">
        <v>39</v>
      </c>
      <c r="C4814" s="2" t="s">
        <v>40</v>
      </c>
      <c r="D4814" s="2" t="s">
        <v>114</v>
      </c>
      <c r="E4814" s="2" t="s">
        <v>115</v>
      </c>
      <c r="F4814" s="2">
        <v>10278.6</v>
      </c>
      <c r="G4814" s="2">
        <v>1027.8599999999999</v>
      </c>
      <c r="H4814" s="2">
        <v>9250.74</v>
      </c>
      <c r="I4814" s="2" t="s">
        <v>29</v>
      </c>
      <c r="J4814" s="4">
        <v>1.1111111111111109</v>
      </c>
      <c r="K4814" t="str">
        <f>_xlfn.XLOOKUP(D4814, dim_channels!A:A, dim_channels!C:C, "Not Found")</f>
        <v>Offline</v>
      </c>
      <c r="L4814" t="str">
        <f>_xlfn.XLOOKUP(D4814, dim_channels!A:A, dim_channels!B:B, "Not Found")</f>
        <v>Travel Agency</v>
      </c>
    </row>
    <row r="4815" spans="1:12" x14ac:dyDescent="0.2">
      <c r="A4815" s="3" t="s">
        <v>5251</v>
      </c>
      <c r="B4815" s="3" t="s">
        <v>282</v>
      </c>
      <c r="C4815" s="3" t="s">
        <v>73</v>
      </c>
      <c r="D4815" s="3" t="s">
        <v>64</v>
      </c>
      <c r="E4815" s="3" t="s">
        <v>115</v>
      </c>
      <c r="F4815" s="3">
        <v>4240.22</v>
      </c>
      <c r="G4815" s="3">
        <v>0</v>
      </c>
      <c r="H4815" s="3">
        <v>4240.22</v>
      </c>
      <c r="I4815" s="3" t="s">
        <v>41</v>
      </c>
      <c r="J4815" s="5">
        <v>1</v>
      </c>
      <c r="K4815" t="str">
        <f>_xlfn.XLOOKUP(D4815, dim_channels!A:A, dim_channels!C:C, "Not Found")</f>
        <v>Direct</v>
      </c>
      <c r="L4815" t="str">
        <f>_xlfn.XLOOKUP(D4815, dim_channels!A:A, dim_channels!B:B, "Not Found")</f>
        <v>Direct Website</v>
      </c>
    </row>
    <row r="4816" spans="1:12" x14ac:dyDescent="0.2">
      <c r="A4816" s="2" t="s">
        <v>5252</v>
      </c>
      <c r="B4816" s="2" t="s">
        <v>595</v>
      </c>
      <c r="C4816" s="2" t="s">
        <v>416</v>
      </c>
      <c r="D4816" s="2" t="s">
        <v>33</v>
      </c>
      <c r="E4816" s="2" t="s">
        <v>28</v>
      </c>
      <c r="F4816" s="2">
        <v>3231.45</v>
      </c>
      <c r="G4816" s="2">
        <v>484.72</v>
      </c>
      <c r="H4816" s="2">
        <v>2746.73</v>
      </c>
      <c r="I4816" s="2" t="s">
        <v>29</v>
      </c>
      <c r="J4816" s="4">
        <v>1.1764716590272799</v>
      </c>
      <c r="K4816" t="str">
        <f>_xlfn.XLOOKUP(D4816, dim_channels!A:A, dim_channels!C:C, "Not Found")</f>
        <v>OTA</v>
      </c>
      <c r="L4816" t="str">
        <f>_xlfn.XLOOKUP(D4816, dim_channels!A:A, dim_channels!B:B, "Not Found")</f>
        <v>Booking.com</v>
      </c>
    </row>
    <row r="4817" spans="1:12" x14ac:dyDescent="0.2">
      <c r="A4817" s="3" t="s">
        <v>5253</v>
      </c>
      <c r="B4817" s="3" t="s">
        <v>376</v>
      </c>
      <c r="C4817" s="3" t="s">
        <v>482</v>
      </c>
      <c r="D4817" s="3" t="s">
        <v>27</v>
      </c>
      <c r="E4817" s="3" t="s">
        <v>34</v>
      </c>
      <c r="F4817" s="3">
        <v>5877.48</v>
      </c>
      <c r="G4817" s="3">
        <v>1057.95</v>
      </c>
      <c r="H4817" s="3">
        <v>4819.53</v>
      </c>
      <c r="I4817" s="3" t="s">
        <v>29</v>
      </c>
      <c r="J4817" s="5">
        <v>1.2195131060497599</v>
      </c>
      <c r="K4817" t="str">
        <f>_xlfn.XLOOKUP(D4817, dim_channels!A:A, dim_channels!C:C, "Not Found")</f>
        <v>OTA</v>
      </c>
      <c r="L4817" t="str">
        <f>_xlfn.XLOOKUP(D4817, dim_channels!A:A, dim_channels!B:B, "Not Found")</f>
        <v>Expedia</v>
      </c>
    </row>
    <row r="4818" spans="1:12" x14ac:dyDescent="0.2">
      <c r="A4818" s="2" t="s">
        <v>5254</v>
      </c>
      <c r="B4818" s="2" t="s">
        <v>241</v>
      </c>
      <c r="C4818" s="2" t="s">
        <v>244</v>
      </c>
      <c r="D4818" s="2" t="s">
        <v>114</v>
      </c>
      <c r="E4818" s="2" t="s">
        <v>46</v>
      </c>
      <c r="F4818" s="2">
        <v>9899.9500000000007</v>
      </c>
      <c r="G4818" s="2">
        <v>990</v>
      </c>
      <c r="H4818" s="2">
        <v>8909.9500000000007</v>
      </c>
      <c r="I4818" s="2" t="s">
        <v>29</v>
      </c>
      <c r="J4818" s="4">
        <v>1.111111734633752</v>
      </c>
      <c r="K4818" t="str">
        <f>_xlfn.XLOOKUP(D4818, dim_channels!A:A, dim_channels!C:C, "Not Found")</f>
        <v>Offline</v>
      </c>
      <c r="L4818" t="str">
        <f>_xlfn.XLOOKUP(D4818, dim_channels!A:A, dim_channels!B:B, "Not Found")</f>
        <v>Travel Agency</v>
      </c>
    </row>
    <row r="4819" spans="1:12" x14ac:dyDescent="0.2">
      <c r="A4819" s="3" t="s">
        <v>5255</v>
      </c>
      <c r="B4819" s="3" t="s">
        <v>227</v>
      </c>
      <c r="C4819" s="3" t="s">
        <v>543</v>
      </c>
      <c r="D4819" s="3" t="s">
        <v>33</v>
      </c>
      <c r="E4819" s="3" t="s">
        <v>28</v>
      </c>
      <c r="F4819" s="3">
        <v>3090.44</v>
      </c>
      <c r="G4819" s="3">
        <v>463.57</v>
      </c>
      <c r="H4819" s="3">
        <v>2626.87</v>
      </c>
      <c r="I4819" s="3" t="s">
        <v>41</v>
      </c>
      <c r="J4819" s="5">
        <v>1.1764723796761929</v>
      </c>
      <c r="K4819" t="str">
        <f>_xlfn.XLOOKUP(D4819, dim_channels!A:A, dim_channels!C:C, "Not Found")</f>
        <v>OTA</v>
      </c>
      <c r="L4819" t="str">
        <f>_xlfn.XLOOKUP(D4819, dim_channels!A:A, dim_channels!B:B, "Not Found")</f>
        <v>Booking.com</v>
      </c>
    </row>
    <row r="4820" spans="1:12" x14ac:dyDescent="0.2">
      <c r="A4820" s="2" t="s">
        <v>5256</v>
      </c>
      <c r="B4820" s="2" t="s">
        <v>236</v>
      </c>
      <c r="C4820" s="2" t="s">
        <v>58</v>
      </c>
      <c r="D4820" s="2" t="s">
        <v>33</v>
      </c>
      <c r="E4820" s="2" t="s">
        <v>60</v>
      </c>
      <c r="F4820" s="2">
        <v>5118.87</v>
      </c>
      <c r="G4820" s="2">
        <v>0</v>
      </c>
      <c r="H4820" s="2">
        <v>5118.87</v>
      </c>
      <c r="I4820" s="2" t="s">
        <v>29</v>
      </c>
      <c r="J4820" s="4">
        <v>1</v>
      </c>
      <c r="K4820" t="str">
        <f>_xlfn.XLOOKUP(D4820, dim_channels!A:A, dim_channels!C:C, "Not Found")</f>
        <v>OTA</v>
      </c>
      <c r="L4820" t="str">
        <f>_xlfn.XLOOKUP(D4820, dim_channels!A:A, dim_channels!B:B, "Not Found")</f>
        <v>Booking.com</v>
      </c>
    </row>
    <row r="4821" spans="1:12" x14ac:dyDescent="0.2">
      <c r="A4821" s="3" t="s">
        <v>5257</v>
      </c>
      <c r="B4821" s="3" t="s">
        <v>355</v>
      </c>
      <c r="C4821" s="3" t="s">
        <v>269</v>
      </c>
      <c r="D4821" s="3" t="s">
        <v>33</v>
      </c>
      <c r="E4821" s="3" t="s">
        <v>28</v>
      </c>
      <c r="F4821" s="3">
        <v>3818.58</v>
      </c>
      <c r="G4821" s="3">
        <v>572.79</v>
      </c>
      <c r="H4821" s="3">
        <v>3245.79</v>
      </c>
      <c r="I4821" s="3" t="s">
        <v>29</v>
      </c>
      <c r="J4821" s="5">
        <v>1.1764716756167219</v>
      </c>
      <c r="K4821" t="str">
        <f>_xlfn.XLOOKUP(D4821, dim_channels!A:A, dim_channels!C:C, "Not Found")</f>
        <v>OTA</v>
      </c>
      <c r="L4821" t="str">
        <f>_xlfn.XLOOKUP(D4821, dim_channels!A:A, dim_channels!B:B, "Not Found")</f>
        <v>Booking.com</v>
      </c>
    </row>
    <row r="4822" spans="1:12" x14ac:dyDescent="0.2">
      <c r="A4822" s="2" t="s">
        <v>5258</v>
      </c>
      <c r="B4822" s="2" t="s">
        <v>391</v>
      </c>
      <c r="C4822" s="2" t="s">
        <v>84</v>
      </c>
      <c r="D4822" s="2" t="s">
        <v>64</v>
      </c>
      <c r="E4822" s="2" t="s">
        <v>28</v>
      </c>
      <c r="F4822" s="2">
        <v>7745.26</v>
      </c>
      <c r="G4822" s="2">
        <v>0</v>
      </c>
      <c r="H4822" s="2">
        <v>7745.26</v>
      </c>
      <c r="I4822" s="2" t="s">
        <v>29</v>
      </c>
      <c r="J4822" s="4">
        <v>1</v>
      </c>
      <c r="K4822" t="str">
        <f>_xlfn.XLOOKUP(D4822, dim_channels!A:A, dim_channels!C:C, "Not Found")</f>
        <v>Direct</v>
      </c>
      <c r="L4822" t="str">
        <f>_xlfn.XLOOKUP(D4822, dim_channels!A:A, dim_channels!B:B, "Not Found")</f>
        <v>Direct Website</v>
      </c>
    </row>
    <row r="4823" spans="1:12" x14ac:dyDescent="0.2">
      <c r="A4823" s="3" t="s">
        <v>5259</v>
      </c>
      <c r="B4823" s="3" t="s">
        <v>130</v>
      </c>
      <c r="C4823" s="3" t="s">
        <v>138</v>
      </c>
      <c r="D4823" s="3" t="s">
        <v>27</v>
      </c>
      <c r="E4823" s="3" t="s">
        <v>34</v>
      </c>
      <c r="F4823" s="3">
        <v>4209.21</v>
      </c>
      <c r="G4823" s="3">
        <v>757.66</v>
      </c>
      <c r="H4823" s="3">
        <v>3451.55</v>
      </c>
      <c r="I4823" s="3" t="s">
        <v>29</v>
      </c>
      <c r="J4823" s="5">
        <v>1.219512972432675</v>
      </c>
      <c r="K4823" t="str">
        <f>_xlfn.XLOOKUP(D4823, dim_channels!A:A, dim_channels!C:C, "Not Found")</f>
        <v>OTA</v>
      </c>
      <c r="L4823" t="str">
        <f>_xlfn.XLOOKUP(D4823, dim_channels!A:A, dim_channels!B:B, "Not Found")</f>
        <v>Expedia</v>
      </c>
    </row>
    <row r="4824" spans="1:12" x14ac:dyDescent="0.2">
      <c r="A4824" s="2" t="s">
        <v>5260</v>
      </c>
      <c r="B4824" s="2" t="s">
        <v>501</v>
      </c>
      <c r="C4824" s="2" t="s">
        <v>384</v>
      </c>
      <c r="D4824" s="2" t="s">
        <v>27</v>
      </c>
      <c r="E4824" s="2" t="s">
        <v>60</v>
      </c>
      <c r="F4824" s="2">
        <v>15414.83</v>
      </c>
      <c r="G4824" s="2">
        <v>0</v>
      </c>
      <c r="H4824" s="2">
        <v>15414.83</v>
      </c>
      <c r="I4824" s="2" t="s">
        <v>29</v>
      </c>
      <c r="J4824" s="4">
        <v>1</v>
      </c>
      <c r="K4824" t="str">
        <f>_xlfn.XLOOKUP(D4824, dim_channels!A:A, dim_channels!C:C, "Not Found")</f>
        <v>OTA</v>
      </c>
      <c r="L4824" t="str">
        <f>_xlfn.XLOOKUP(D4824, dim_channels!A:A, dim_channels!B:B, "Not Found")</f>
        <v>Expedia</v>
      </c>
    </row>
    <row r="4825" spans="1:12" x14ac:dyDescent="0.2">
      <c r="A4825" s="3" t="s">
        <v>5261</v>
      </c>
      <c r="B4825" s="3" t="s">
        <v>403</v>
      </c>
      <c r="C4825" s="3" t="s">
        <v>449</v>
      </c>
      <c r="D4825" s="3" t="s">
        <v>33</v>
      </c>
      <c r="E4825" s="3" t="s">
        <v>34</v>
      </c>
      <c r="F4825" s="3">
        <v>21182.83</v>
      </c>
      <c r="G4825" s="3">
        <v>3177.42</v>
      </c>
      <c r="H4825" s="3">
        <v>18005.41</v>
      </c>
      <c r="I4825" s="3" t="s">
        <v>29</v>
      </c>
      <c r="J4825" s="5">
        <v>1.176470294206019</v>
      </c>
      <c r="K4825" t="str">
        <f>_xlfn.XLOOKUP(D4825, dim_channels!A:A, dim_channels!C:C, "Not Found")</f>
        <v>OTA</v>
      </c>
      <c r="L4825" t="str">
        <f>_xlfn.XLOOKUP(D4825, dim_channels!A:A, dim_channels!B:B, "Not Found")</f>
        <v>Booking.com</v>
      </c>
    </row>
    <row r="4826" spans="1:12" x14ac:dyDescent="0.2">
      <c r="A4826" s="2" t="s">
        <v>5262</v>
      </c>
      <c r="B4826" s="2" t="s">
        <v>562</v>
      </c>
      <c r="C4826" s="2" t="s">
        <v>124</v>
      </c>
      <c r="D4826" s="2" t="s">
        <v>33</v>
      </c>
      <c r="E4826" s="2" t="s">
        <v>60</v>
      </c>
      <c r="F4826" s="2">
        <v>7765.77</v>
      </c>
      <c r="G4826" s="2">
        <v>0</v>
      </c>
      <c r="H4826" s="2">
        <v>7765.77</v>
      </c>
      <c r="I4826" s="2" t="s">
        <v>29</v>
      </c>
      <c r="J4826" s="4">
        <v>1</v>
      </c>
      <c r="K4826" t="str">
        <f>_xlfn.XLOOKUP(D4826, dim_channels!A:A, dim_channels!C:C, "Not Found")</f>
        <v>OTA</v>
      </c>
      <c r="L4826" t="str">
        <f>_xlfn.XLOOKUP(D4826, dim_channels!A:A, dim_channels!B:B, "Not Found")</f>
        <v>Booking.com</v>
      </c>
    </row>
    <row r="4827" spans="1:12" x14ac:dyDescent="0.2">
      <c r="A4827" s="3" t="s">
        <v>5263</v>
      </c>
      <c r="B4827" s="3" t="s">
        <v>81</v>
      </c>
      <c r="C4827" s="3" t="s">
        <v>247</v>
      </c>
      <c r="D4827" s="3" t="s">
        <v>64</v>
      </c>
      <c r="E4827" s="3" t="s">
        <v>28</v>
      </c>
      <c r="F4827" s="3">
        <v>5294.31</v>
      </c>
      <c r="G4827" s="3">
        <v>0</v>
      </c>
      <c r="H4827" s="3">
        <v>5294.31</v>
      </c>
      <c r="I4827" s="3" t="s">
        <v>41</v>
      </c>
      <c r="J4827" s="5">
        <v>1</v>
      </c>
      <c r="K4827" t="str">
        <f>_xlfn.XLOOKUP(D4827, dim_channels!A:A, dim_channels!C:C, "Not Found")</f>
        <v>Direct</v>
      </c>
      <c r="L4827" t="str">
        <f>_xlfn.XLOOKUP(D4827, dim_channels!A:A, dim_channels!B:B, "Not Found")</f>
        <v>Direct Website</v>
      </c>
    </row>
    <row r="4828" spans="1:12" x14ac:dyDescent="0.2">
      <c r="A4828" s="2" t="s">
        <v>5264</v>
      </c>
      <c r="B4828" s="2" t="s">
        <v>132</v>
      </c>
      <c r="C4828" s="2" t="s">
        <v>132</v>
      </c>
      <c r="D4828" s="2" t="s">
        <v>27</v>
      </c>
      <c r="E4828" s="2" t="s">
        <v>60</v>
      </c>
      <c r="F4828" s="2">
        <v>6230.35</v>
      </c>
      <c r="G4828" s="2">
        <v>0</v>
      </c>
      <c r="H4828" s="2">
        <v>6230.35</v>
      </c>
      <c r="I4828" s="2" t="s">
        <v>41</v>
      </c>
      <c r="J4828" s="4">
        <v>1</v>
      </c>
      <c r="K4828" t="str">
        <f>_xlfn.XLOOKUP(D4828, dim_channels!A:A, dim_channels!C:C, "Not Found")</f>
        <v>OTA</v>
      </c>
      <c r="L4828" t="str">
        <f>_xlfn.XLOOKUP(D4828, dim_channels!A:A, dim_channels!B:B, "Not Found")</f>
        <v>Expedia</v>
      </c>
    </row>
    <row r="4829" spans="1:12" x14ac:dyDescent="0.2">
      <c r="A4829" s="3" t="s">
        <v>5265</v>
      </c>
      <c r="B4829" s="3" t="s">
        <v>226</v>
      </c>
      <c r="C4829" s="3" t="s">
        <v>66</v>
      </c>
      <c r="D4829" s="3" t="s">
        <v>45</v>
      </c>
      <c r="E4829" s="3" t="s">
        <v>46</v>
      </c>
      <c r="F4829" s="3">
        <v>5328.48</v>
      </c>
      <c r="G4829" s="3">
        <v>266.42</v>
      </c>
      <c r="H4829" s="3">
        <v>5062.0600000000004</v>
      </c>
      <c r="I4829" s="3" t="s">
        <v>29</v>
      </c>
      <c r="J4829" s="5">
        <v>1.0526307471661731</v>
      </c>
      <c r="K4829" t="str">
        <f>_xlfn.XLOOKUP(D4829, dim_channels!A:A, dim_channels!C:C, "Not Found")</f>
        <v>Corporate</v>
      </c>
      <c r="L4829" t="str">
        <f>_xlfn.XLOOKUP(D4829, dim_channels!A:A, dim_channels!B:B, "Not Found")</f>
        <v>Corporate Direct</v>
      </c>
    </row>
    <row r="4830" spans="1:12" x14ac:dyDescent="0.2">
      <c r="A4830" s="2" t="s">
        <v>5266</v>
      </c>
      <c r="B4830" s="2" t="s">
        <v>69</v>
      </c>
      <c r="C4830" s="2" t="s">
        <v>824</v>
      </c>
      <c r="D4830" s="2" t="s">
        <v>33</v>
      </c>
      <c r="E4830" s="2" t="s">
        <v>34</v>
      </c>
      <c r="F4830" s="2">
        <v>10629.5</v>
      </c>
      <c r="G4830" s="2">
        <v>1594.42</v>
      </c>
      <c r="H4830" s="2">
        <v>9035.08</v>
      </c>
      <c r="I4830" s="2" t="s">
        <v>29</v>
      </c>
      <c r="J4830" s="4">
        <v>1.176469937178199</v>
      </c>
      <c r="K4830" t="str">
        <f>_xlfn.XLOOKUP(D4830, dim_channels!A:A, dim_channels!C:C, "Not Found")</f>
        <v>OTA</v>
      </c>
      <c r="L4830" t="str">
        <f>_xlfn.XLOOKUP(D4830, dim_channels!A:A, dim_channels!B:B, "Not Found")</f>
        <v>Booking.com</v>
      </c>
    </row>
    <row r="4831" spans="1:12" x14ac:dyDescent="0.2">
      <c r="A4831" s="3" t="s">
        <v>5267</v>
      </c>
      <c r="B4831" s="3" t="s">
        <v>120</v>
      </c>
      <c r="C4831" s="3" t="s">
        <v>197</v>
      </c>
      <c r="D4831" s="3" t="s">
        <v>27</v>
      </c>
      <c r="E4831" s="3" t="s">
        <v>34</v>
      </c>
      <c r="F4831" s="3">
        <v>14095.34</v>
      </c>
      <c r="G4831" s="3">
        <v>2537.16</v>
      </c>
      <c r="H4831" s="3">
        <v>11558.18</v>
      </c>
      <c r="I4831" s="3" t="s">
        <v>29</v>
      </c>
      <c r="J4831" s="5">
        <v>1.2195120685090559</v>
      </c>
      <c r="K4831" t="str">
        <f>_xlfn.XLOOKUP(D4831, dim_channels!A:A, dim_channels!C:C, "Not Found")</f>
        <v>OTA</v>
      </c>
      <c r="L4831" t="str">
        <f>_xlfn.XLOOKUP(D4831, dim_channels!A:A, dim_channels!B:B, "Not Found")</f>
        <v>Expedia</v>
      </c>
    </row>
    <row r="4832" spans="1:12" x14ac:dyDescent="0.2">
      <c r="A4832" s="2" t="s">
        <v>5268</v>
      </c>
      <c r="B4832" s="2" t="s">
        <v>220</v>
      </c>
      <c r="C4832" s="2" t="s">
        <v>532</v>
      </c>
      <c r="D4832" s="2" t="s">
        <v>33</v>
      </c>
      <c r="E4832" s="2" t="s">
        <v>28</v>
      </c>
      <c r="F4832" s="2">
        <v>2197.5</v>
      </c>
      <c r="G4832" s="2">
        <v>329.62</v>
      </c>
      <c r="H4832" s="2">
        <v>1867.88</v>
      </c>
      <c r="I4832" s="2" t="s">
        <v>56</v>
      </c>
      <c r="J4832" s="4">
        <v>1.1764674390217791</v>
      </c>
      <c r="K4832" t="str">
        <f>_xlfn.XLOOKUP(D4832, dim_channels!A:A, dim_channels!C:C, "Not Found")</f>
        <v>OTA</v>
      </c>
      <c r="L4832" t="str">
        <f>_xlfn.XLOOKUP(D4832, dim_channels!A:A, dim_channels!B:B, "Not Found")</f>
        <v>Booking.com</v>
      </c>
    </row>
    <row r="4833" spans="1:12" x14ac:dyDescent="0.2">
      <c r="A4833" s="3" t="s">
        <v>5269</v>
      </c>
      <c r="B4833" s="3" t="s">
        <v>76</v>
      </c>
      <c r="C4833" s="3" t="s">
        <v>210</v>
      </c>
      <c r="D4833" s="3" t="s">
        <v>64</v>
      </c>
      <c r="E4833" s="3" t="s">
        <v>34</v>
      </c>
      <c r="F4833" s="3">
        <v>6362.89</v>
      </c>
      <c r="G4833" s="3">
        <v>0</v>
      </c>
      <c r="H4833" s="3">
        <v>6362.89</v>
      </c>
      <c r="I4833" s="3" t="s">
        <v>56</v>
      </c>
      <c r="J4833" s="5">
        <v>1</v>
      </c>
      <c r="K4833" t="str">
        <f>_xlfn.XLOOKUP(D4833, dim_channels!A:A, dim_channels!C:C, "Not Found")</f>
        <v>Direct</v>
      </c>
      <c r="L4833" t="str">
        <f>_xlfn.XLOOKUP(D4833, dim_channels!A:A, dim_channels!B:B, "Not Found")</f>
        <v>Direct Website</v>
      </c>
    </row>
    <row r="4834" spans="1:12" x14ac:dyDescent="0.2">
      <c r="A4834" s="2" t="s">
        <v>5270</v>
      </c>
      <c r="B4834" s="2" t="s">
        <v>781</v>
      </c>
      <c r="C4834" s="2" t="s">
        <v>807</v>
      </c>
      <c r="D4834" s="2" t="s">
        <v>52</v>
      </c>
      <c r="E4834" s="2" t="s">
        <v>34</v>
      </c>
      <c r="F4834" s="2">
        <v>2680.56</v>
      </c>
      <c r="G4834" s="2">
        <v>321.67</v>
      </c>
      <c r="H4834" s="2">
        <v>2358.89</v>
      </c>
      <c r="I4834" s="2" t="s">
        <v>29</v>
      </c>
      <c r="J4834" s="4">
        <v>1.136364985226102</v>
      </c>
      <c r="K4834" t="str">
        <f>_xlfn.XLOOKUP(D4834, dim_channels!A:A, dim_channels!C:C, "Not Found")</f>
        <v>OTA</v>
      </c>
      <c r="L4834" t="str">
        <f>_xlfn.XLOOKUP(D4834, dim_channels!A:A, dim_channels!B:B, "Not Found")</f>
        <v>Agoda</v>
      </c>
    </row>
    <row r="4835" spans="1:12" x14ac:dyDescent="0.2">
      <c r="A4835" s="3" t="s">
        <v>5271</v>
      </c>
      <c r="B4835" s="3" t="s">
        <v>139</v>
      </c>
      <c r="C4835" s="3" t="s">
        <v>269</v>
      </c>
      <c r="D4835" s="3" t="s">
        <v>114</v>
      </c>
      <c r="E4835" s="3" t="s">
        <v>46</v>
      </c>
      <c r="F4835" s="3">
        <v>3779.39</v>
      </c>
      <c r="G4835" s="3">
        <v>377.94</v>
      </c>
      <c r="H4835" s="3">
        <v>3401.45</v>
      </c>
      <c r="I4835" s="3" t="s">
        <v>29</v>
      </c>
      <c r="J4835" s="5">
        <v>1.1111114377691871</v>
      </c>
      <c r="K4835" t="str">
        <f>_xlfn.XLOOKUP(D4835, dim_channels!A:A, dim_channels!C:C, "Not Found")</f>
        <v>Offline</v>
      </c>
      <c r="L4835" t="str">
        <f>_xlfn.XLOOKUP(D4835, dim_channels!A:A, dim_channels!B:B, "Not Found")</f>
        <v>Travel Agency</v>
      </c>
    </row>
    <row r="4836" spans="1:12" x14ac:dyDescent="0.2">
      <c r="A4836" s="2" t="s">
        <v>5272</v>
      </c>
      <c r="B4836" s="2" t="s">
        <v>560</v>
      </c>
      <c r="C4836" s="2" t="s">
        <v>130</v>
      </c>
      <c r="D4836" s="2" t="s">
        <v>33</v>
      </c>
      <c r="E4836" s="2" t="s">
        <v>34</v>
      </c>
      <c r="F4836" s="2">
        <v>4472.29</v>
      </c>
      <c r="G4836" s="2">
        <v>670.84</v>
      </c>
      <c r="H4836" s="2">
        <v>3801.45</v>
      </c>
      <c r="I4836" s="2" t="s">
        <v>29</v>
      </c>
      <c r="J4836" s="4">
        <v>1.1764695050572811</v>
      </c>
      <c r="K4836" t="str">
        <f>_xlfn.XLOOKUP(D4836, dim_channels!A:A, dim_channels!C:C, "Not Found")</f>
        <v>OTA</v>
      </c>
      <c r="L4836" t="str">
        <f>_xlfn.XLOOKUP(D4836, dim_channels!A:A, dim_channels!B:B, "Not Found")</f>
        <v>Booking.com</v>
      </c>
    </row>
    <row r="4837" spans="1:12" x14ac:dyDescent="0.2">
      <c r="A4837" s="3" t="s">
        <v>5273</v>
      </c>
      <c r="B4837" s="3" t="s">
        <v>173</v>
      </c>
      <c r="C4837" s="3" t="s">
        <v>472</v>
      </c>
      <c r="D4837" s="3" t="s">
        <v>27</v>
      </c>
      <c r="E4837" s="3" t="s">
        <v>28</v>
      </c>
      <c r="F4837" s="3">
        <v>13269.03</v>
      </c>
      <c r="G4837" s="3">
        <v>2388.4299999999998</v>
      </c>
      <c r="H4837" s="3">
        <v>10880.6</v>
      </c>
      <c r="I4837" s="3" t="s">
        <v>29</v>
      </c>
      <c r="J4837" s="5">
        <v>1.219512710696101</v>
      </c>
      <c r="K4837" t="str">
        <f>_xlfn.XLOOKUP(D4837, dim_channels!A:A, dim_channels!C:C, "Not Found")</f>
        <v>OTA</v>
      </c>
      <c r="L4837" t="str">
        <f>_xlfn.XLOOKUP(D4837, dim_channels!A:A, dim_channels!B:B, "Not Found")</f>
        <v>Expedia</v>
      </c>
    </row>
    <row r="4838" spans="1:12" x14ac:dyDescent="0.2">
      <c r="A4838" s="2" t="s">
        <v>5274</v>
      </c>
      <c r="B4838" s="2" t="s">
        <v>197</v>
      </c>
      <c r="C4838" s="2" t="s">
        <v>198</v>
      </c>
      <c r="D4838" s="2" t="s">
        <v>206</v>
      </c>
      <c r="E4838" s="2" t="s">
        <v>207</v>
      </c>
      <c r="F4838" s="2">
        <v>22796.61</v>
      </c>
      <c r="G4838" s="2">
        <v>0</v>
      </c>
      <c r="H4838" s="2">
        <v>22796.61</v>
      </c>
      <c r="I4838" s="2" t="s">
        <v>29</v>
      </c>
      <c r="J4838" s="4">
        <v>1</v>
      </c>
      <c r="K4838" t="str">
        <f>_xlfn.XLOOKUP(D4838, dim_channels!A:A, dim_channels!C:C, "Not Found")</f>
        <v>Direct</v>
      </c>
      <c r="L4838" t="str">
        <f>_xlfn.XLOOKUP(D4838, dim_channels!A:A, dim_channels!B:B, "Not Found")</f>
        <v>Walk-in</v>
      </c>
    </row>
    <row r="4839" spans="1:12" x14ac:dyDescent="0.2">
      <c r="A4839" s="3" t="s">
        <v>5275</v>
      </c>
      <c r="B4839" s="3" t="s">
        <v>708</v>
      </c>
      <c r="C4839" s="3" t="s">
        <v>92</v>
      </c>
      <c r="D4839" s="3" t="s">
        <v>33</v>
      </c>
      <c r="E4839" s="3" t="s">
        <v>28</v>
      </c>
      <c r="F4839" s="3">
        <v>8808.52</v>
      </c>
      <c r="G4839" s="3">
        <v>1321.28</v>
      </c>
      <c r="H4839" s="3">
        <v>7487.24</v>
      </c>
      <c r="I4839" s="3" t="s">
        <v>29</v>
      </c>
      <c r="J4839" s="5">
        <v>1.1764709024954461</v>
      </c>
      <c r="K4839" t="str">
        <f>_xlfn.XLOOKUP(D4839, dim_channels!A:A, dim_channels!C:C, "Not Found")</f>
        <v>OTA</v>
      </c>
      <c r="L4839" t="str">
        <f>_xlfn.XLOOKUP(D4839, dim_channels!A:A, dim_channels!B:B, "Not Found")</f>
        <v>Booking.com</v>
      </c>
    </row>
    <row r="4840" spans="1:12" x14ac:dyDescent="0.2">
      <c r="A4840" s="2" t="s">
        <v>5276</v>
      </c>
      <c r="B4840" s="2" t="s">
        <v>1072</v>
      </c>
      <c r="C4840" s="2" t="s">
        <v>574</v>
      </c>
      <c r="D4840" s="2" t="s">
        <v>27</v>
      </c>
      <c r="E4840" s="2" t="s">
        <v>60</v>
      </c>
      <c r="F4840" s="2">
        <v>8744.2000000000007</v>
      </c>
      <c r="G4840" s="2">
        <v>0</v>
      </c>
      <c r="H4840" s="2">
        <v>8744.2000000000007</v>
      </c>
      <c r="I4840" s="2" t="s">
        <v>29</v>
      </c>
      <c r="J4840" s="4">
        <v>1</v>
      </c>
      <c r="K4840" t="str">
        <f>_xlfn.XLOOKUP(D4840, dim_channels!A:A, dim_channels!C:C, "Not Found")</f>
        <v>OTA</v>
      </c>
      <c r="L4840" t="str">
        <f>_xlfn.XLOOKUP(D4840, dim_channels!A:A, dim_channels!B:B, "Not Found")</f>
        <v>Expedia</v>
      </c>
    </row>
    <row r="4841" spans="1:12" x14ac:dyDescent="0.2">
      <c r="A4841" s="3" t="s">
        <v>5277</v>
      </c>
      <c r="B4841" s="3" t="s">
        <v>702</v>
      </c>
      <c r="C4841" s="3" t="s">
        <v>817</v>
      </c>
      <c r="D4841" s="3" t="s">
        <v>206</v>
      </c>
      <c r="E4841" s="3" t="s">
        <v>207</v>
      </c>
      <c r="F4841" s="3">
        <v>6887.27</v>
      </c>
      <c r="G4841" s="3">
        <v>0</v>
      </c>
      <c r="H4841" s="3">
        <v>6887.27</v>
      </c>
      <c r="I4841" s="3" t="s">
        <v>41</v>
      </c>
      <c r="J4841" s="5">
        <v>1</v>
      </c>
      <c r="K4841" t="str">
        <f>_xlfn.XLOOKUP(D4841, dim_channels!A:A, dim_channels!C:C, "Not Found")</f>
        <v>Direct</v>
      </c>
      <c r="L4841" t="str">
        <f>_xlfn.XLOOKUP(D4841, dim_channels!A:A, dim_channels!B:B, "Not Found")</f>
        <v>Walk-in</v>
      </c>
    </row>
    <row r="4842" spans="1:12" x14ac:dyDescent="0.2">
      <c r="A4842" s="2" t="s">
        <v>5278</v>
      </c>
      <c r="B4842" s="2" t="s">
        <v>380</v>
      </c>
      <c r="C4842" s="2" t="s">
        <v>148</v>
      </c>
      <c r="D4842" s="2" t="s">
        <v>52</v>
      </c>
      <c r="E4842" s="2" t="s">
        <v>60</v>
      </c>
      <c r="F4842" s="2">
        <v>2691.47</v>
      </c>
      <c r="G4842" s="2">
        <v>0</v>
      </c>
      <c r="H4842" s="2">
        <v>2691.47</v>
      </c>
      <c r="I4842" s="2" t="s">
        <v>29</v>
      </c>
      <c r="J4842" s="4">
        <v>1</v>
      </c>
      <c r="K4842" t="str">
        <f>_xlfn.XLOOKUP(D4842, dim_channels!A:A, dim_channels!C:C, "Not Found")</f>
        <v>OTA</v>
      </c>
      <c r="L4842" t="str">
        <f>_xlfn.XLOOKUP(D4842, dim_channels!A:A, dim_channels!B:B, "Not Found")</f>
        <v>Agoda</v>
      </c>
    </row>
    <row r="4843" spans="1:12" x14ac:dyDescent="0.2">
      <c r="A4843" s="3" t="s">
        <v>5279</v>
      </c>
      <c r="B4843" s="3" t="s">
        <v>217</v>
      </c>
      <c r="C4843" s="3" t="s">
        <v>386</v>
      </c>
      <c r="D4843" s="3" t="s">
        <v>114</v>
      </c>
      <c r="E4843" s="3" t="s">
        <v>115</v>
      </c>
      <c r="F4843" s="3">
        <v>9101.7000000000007</v>
      </c>
      <c r="G4843" s="3">
        <v>910.17</v>
      </c>
      <c r="H4843" s="3">
        <v>8191.53</v>
      </c>
      <c r="I4843" s="3" t="s">
        <v>29</v>
      </c>
      <c r="J4843" s="5">
        <v>1.1111111111111109</v>
      </c>
      <c r="K4843" t="str">
        <f>_xlfn.XLOOKUP(D4843, dim_channels!A:A, dim_channels!C:C, "Not Found")</f>
        <v>Offline</v>
      </c>
      <c r="L4843" t="str">
        <f>_xlfn.XLOOKUP(D4843, dim_channels!A:A, dim_channels!B:B, "Not Found")</f>
        <v>Travel Agency</v>
      </c>
    </row>
    <row r="4844" spans="1:12" x14ac:dyDescent="0.2">
      <c r="A4844" s="2" t="s">
        <v>5280</v>
      </c>
      <c r="B4844" s="2" t="s">
        <v>210</v>
      </c>
      <c r="C4844" s="2" t="s">
        <v>343</v>
      </c>
      <c r="D4844" s="2" t="s">
        <v>169</v>
      </c>
      <c r="E4844" s="2" t="s">
        <v>34</v>
      </c>
      <c r="F4844" s="2">
        <v>16803.11</v>
      </c>
      <c r="G4844" s="2">
        <v>3360.62</v>
      </c>
      <c r="H4844" s="2">
        <v>13442.49</v>
      </c>
      <c r="I4844" s="2" t="s">
        <v>29</v>
      </c>
      <c r="J4844" s="4">
        <v>1.249999814022551</v>
      </c>
      <c r="K4844" t="str">
        <f>_xlfn.XLOOKUP(D4844, dim_channels!A:A, dim_channels!C:C, "Not Found")</f>
        <v>GDS</v>
      </c>
      <c r="L4844" t="str">
        <f>_xlfn.XLOOKUP(D4844, dim_channels!A:A, dim_channels!B:B, "Not Found")</f>
        <v>GDS (Amadeus)</v>
      </c>
    </row>
    <row r="4845" spans="1:12" x14ac:dyDescent="0.2">
      <c r="A4845" s="3" t="s">
        <v>5281</v>
      </c>
      <c r="B4845" s="3" t="s">
        <v>1021</v>
      </c>
      <c r="C4845" s="3" t="s">
        <v>360</v>
      </c>
      <c r="D4845" s="3" t="s">
        <v>27</v>
      </c>
      <c r="E4845" s="3" t="s">
        <v>28</v>
      </c>
      <c r="F4845" s="3">
        <v>6088.89</v>
      </c>
      <c r="G4845" s="3">
        <v>1096</v>
      </c>
      <c r="H4845" s="3">
        <v>4992.8900000000003</v>
      </c>
      <c r="I4845" s="3" t="s">
        <v>29</v>
      </c>
      <c r="J4845" s="5">
        <v>1.2195121462719991</v>
      </c>
      <c r="K4845" t="str">
        <f>_xlfn.XLOOKUP(D4845, dim_channels!A:A, dim_channels!C:C, "Not Found")</f>
        <v>OTA</v>
      </c>
      <c r="L4845" t="str">
        <f>_xlfn.XLOOKUP(D4845, dim_channels!A:A, dim_channels!B:B, "Not Found")</f>
        <v>Expedia</v>
      </c>
    </row>
    <row r="4846" spans="1:12" x14ac:dyDescent="0.2">
      <c r="A4846" s="2" t="s">
        <v>5282</v>
      </c>
      <c r="B4846" s="2" t="s">
        <v>209</v>
      </c>
      <c r="C4846" s="2" t="s">
        <v>685</v>
      </c>
      <c r="D4846" s="2" t="s">
        <v>33</v>
      </c>
      <c r="E4846" s="2" t="s">
        <v>60</v>
      </c>
      <c r="F4846" s="2">
        <v>9326.6200000000008</v>
      </c>
      <c r="G4846" s="2">
        <v>0</v>
      </c>
      <c r="H4846" s="2">
        <v>9326.6200000000008</v>
      </c>
      <c r="I4846" s="2" t="s">
        <v>41</v>
      </c>
      <c r="J4846" s="4">
        <v>1</v>
      </c>
      <c r="K4846" t="str">
        <f>_xlfn.XLOOKUP(D4846, dim_channels!A:A, dim_channels!C:C, "Not Found")</f>
        <v>OTA</v>
      </c>
      <c r="L4846" t="str">
        <f>_xlfn.XLOOKUP(D4846, dim_channels!A:A, dim_channels!B:B, "Not Found")</f>
        <v>Booking.com</v>
      </c>
    </row>
    <row r="4847" spans="1:12" x14ac:dyDescent="0.2">
      <c r="A4847" s="3" t="s">
        <v>5283</v>
      </c>
      <c r="B4847" s="3" t="s">
        <v>262</v>
      </c>
      <c r="C4847" s="3" t="s">
        <v>416</v>
      </c>
      <c r="D4847" s="3" t="s">
        <v>33</v>
      </c>
      <c r="E4847" s="3" t="s">
        <v>28</v>
      </c>
      <c r="F4847" s="3">
        <v>6101.22</v>
      </c>
      <c r="G4847" s="3">
        <v>915.18</v>
      </c>
      <c r="H4847" s="3">
        <v>5186.04</v>
      </c>
      <c r="I4847" s="3" t="s">
        <v>29</v>
      </c>
      <c r="J4847" s="5">
        <v>1.176469907675221</v>
      </c>
      <c r="K4847" t="str">
        <f>_xlfn.XLOOKUP(D4847, dim_channels!A:A, dim_channels!C:C, "Not Found")</f>
        <v>OTA</v>
      </c>
      <c r="L4847" t="str">
        <f>_xlfn.XLOOKUP(D4847, dim_channels!A:A, dim_channels!B:B, "Not Found")</f>
        <v>Booking.com</v>
      </c>
    </row>
    <row r="4848" spans="1:12" x14ac:dyDescent="0.2">
      <c r="A4848" s="2" t="s">
        <v>5284</v>
      </c>
      <c r="B4848" s="2" t="s">
        <v>1234</v>
      </c>
      <c r="C4848" s="2" t="s">
        <v>249</v>
      </c>
      <c r="D4848" s="2" t="s">
        <v>33</v>
      </c>
      <c r="E4848" s="2" t="s">
        <v>60</v>
      </c>
      <c r="F4848" s="2">
        <v>7635.47</v>
      </c>
      <c r="G4848" s="2">
        <v>0</v>
      </c>
      <c r="H4848" s="2">
        <v>7635.47</v>
      </c>
      <c r="I4848" s="2" t="s">
        <v>41</v>
      </c>
      <c r="J4848" s="4">
        <v>1</v>
      </c>
      <c r="K4848" t="str">
        <f>_xlfn.XLOOKUP(D4848, dim_channels!A:A, dim_channels!C:C, "Not Found")</f>
        <v>OTA</v>
      </c>
      <c r="L4848" t="str">
        <f>_xlfn.XLOOKUP(D4848, dim_channels!A:A, dim_channels!B:B, "Not Found")</f>
        <v>Booking.com</v>
      </c>
    </row>
    <row r="4849" spans="1:12" x14ac:dyDescent="0.2">
      <c r="A4849" s="3" t="s">
        <v>5285</v>
      </c>
      <c r="B4849" s="3" t="s">
        <v>679</v>
      </c>
      <c r="C4849" s="3" t="s">
        <v>85</v>
      </c>
      <c r="D4849" s="3" t="s">
        <v>45</v>
      </c>
      <c r="E4849" s="3" t="s">
        <v>46</v>
      </c>
      <c r="F4849" s="3">
        <v>4765.34</v>
      </c>
      <c r="G4849" s="3">
        <v>238.27</v>
      </c>
      <c r="H4849" s="3">
        <v>4527.07</v>
      </c>
      <c r="I4849" s="3" t="s">
        <v>29</v>
      </c>
      <c r="J4849" s="5">
        <v>1.052632276505554</v>
      </c>
      <c r="K4849" t="str">
        <f>_xlfn.XLOOKUP(D4849, dim_channels!A:A, dim_channels!C:C, "Not Found")</f>
        <v>Corporate</v>
      </c>
      <c r="L4849" t="str">
        <f>_xlfn.XLOOKUP(D4849, dim_channels!A:A, dim_channels!B:B, "Not Found")</f>
        <v>Corporate Direct</v>
      </c>
    </row>
    <row r="4850" spans="1:12" x14ac:dyDescent="0.2">
      <c r="A4850" s="2" t="s">
        <v>5286</v>
      </c>
      <c r="B4850" s="2" t="s">
        <v>664</v>
      </c>
      <c r="C4850" s="2" t="s">
        <v>484</v>
      </c>
      <c r="D4850" s="2" t="s">
        <v>33</v>
      </c>
      <c r="E4850" s="2" t="s">
        <v>28</v>
      </c>
      <c r="F4850" s="2">
        <v>4574.79</v>
      </c>
      <c r="G4850" s="2">
        <v>686.22</v>
      </c>
      <c r="H4850" s="2">
        <v>3888.57</v>
      </c>
      <c r="I4850" s="2" t="s">
        <v>41</v>
      </c>
      <c r="J4850" s="4">
        <v>1.1764710420540201</v>
      </c>
      <c r="K4850" t="str">
        <f>_xlfn.XLOOKUP(D4850, dim_channels!A:A, dim_channels!C:C, "Not Found")</f>
        <v>OTA</v>
      </c>
      <c r="L4850" t="str">
        <f>_xlfn.XLOOKUP(D4850, dim_channels!A:A, dim_channels!B:B, "Not Found")</f>
        <v>Booking.com</v>
      </c>
    </row>
    <row r="4851" spans="1:12" x14ac:dyDescent="0.2">
      <c r="A4851" s="3" t="s">
        <v>5287</v>
      </c>
      <c r="B4851" s="3" t="s">
        <v>355</v>
      </c>
      <c r="C4851" s="3" t="s">
        <v>538</v>
      </c>
      <c r="D4851" s="3" t="s">
        <v>64</v>
      </c>
      <c r="E4851" s="3" t="s">
        <v>115</v>
      </c>
      <c r="F4851" s="3">
        <v>4606.22</v>
      </c>
      <c r="G4851" s="3">
        <v>0</v>
      </c>
      <c r="H4851" s="3">
        <v>4606.22</v>
      </c>
      <c r="I4851" s="3" t="s">
        <v>29</v>
      </c>
      <c r="J4851" s="5">
        <v>1</v>
      </c>
      <c r="K4851" t="str">
        <f>_xlfn.XLOOKUP(D4851, dim_channels!A:A, dim_channels!C:C, "Not Found")</f>
        <v>Direct</v>
      </c>
      <c r="L4851" t="str">
        <f>_xlfn.XLOOKUP(D4851, dim_channels!A:A, dim_channels!B:B, "Not Found")</f>
        <v>Direct Website</v>
      </c>
    </row>
    <row r="4852" spans="1:12" x14ac:dyDescent="0.2">
      <c r="A4852" s="2" t="s">
        <v>5288</v>
      </c>
      <c r="B4852" s="2" t="s">
        <v>197</v>
      </c>
      <c r="C4852" s="2" t="s">
        <v>375</v>
      </c>
      <c r="D4852" s="2" t="s">
        <v>45</v>
      </c>
      <c r="E4852" s="2" t="s">
        <v>89</v>
      </c>
      <c r="F4852" s="2">
        <v>12926.17</v>
      </c>
      <c r="G4852" s="2">
        <v>0</v>
      </c>
      <c r="H4852" s="2">
        <v>12926.17</v>
      </c>
      <c r="I4852" s="2" t="s">
        <v>56</v>
      </c>
      <c r="J4852" s="4">
        <v>1</v>
      </c>
      <c r="K4852" t="str">
        <f>_xlfn.XLOOKUP(D4852, dim_channels!A:A, dim_channels!C:C, "Not Found")</f>
        <v>Corporate</v>
      </c>
      <c r="L4852" t="str">
        <f>_xlfn.XLOOKUP(D4852, dim_channels!A:A, dim_channels!B:B, "Not Found")</f>
        <v>Corporate Direct</v>
      </c>
    </row>
    <row r="4853" spans="1:12" x14ac:dyDescent="0.2">
      <c r="A4853" s="3" t="s">
        <v>5289</v>
      </c>
      <c r="B4853" s="3" t="s">
        <v>198</v>
      </c>
      <c r="C4853" s="3" t="s">
        <v>445</v>
      </c>
      <c r="D4853" s="3" t="s">
        <v>27</v>
      </c>
      <c r="E4853" s="3" t="s">
        <v>34</v>
      </c>
      <c r="F4853" s="3">
        <v>3301.74</v>
      </c>
      <c r="G4853" s="3">
        <v>594.30999999999995</v>
      </c>
      <c r="H4853" s="3">
        <v>2707.43</v>
      </c>
      <c r="I4853" s="3" t="s">
        <v>29</v>
      </c>
      <c r="J4853" s="5">
        <v>1.219510753740632</v>
      </c>
      <c r="K4853" t="str">
        <f>_xlfn.XLOOKUP(D4853, dim_channels!A:A, dim_channels!C:C, "Not Found")</f>
        <v>OTA</v>
      </c>
      <c r="L4853" t="str">
        <f>_xlfn.XLOOKUP(D4853, dim_channels!A:A, dim_channels!B:B, "Not Found")</f>
        <v>Expedia</v>
      </c>
    </row>
    <row r="4854" spans="1:12" x14ac:dyDescent="0.2">
      <c r="A4854" s="2" t="s">
        <v>5290</v>
      </c>
      <c r="B4854" s="2" t="s">
        <v>167</v>
      </c>
      <c r="C4854" s="2" t="s">
        <v>512</v>
      </c>
      <c r="D4854" s="2" t="s">
        <v>64</v>
      </c>
      <c r="E4854" s="2" t="s">
        <v>28</v>
      </c>
      <c r="F4854" s="2">
        <v>7082.33</v>
      </c>
      <c r="G4854" s="2">
        <v>0</v>
      </c>
      <c r="H4854" s="2">
        <v>7082.33</v>
      </c>
      <c r="I4854" s="2" t="s">
        <v>56</v>
      </c>
      <c r="J4854" s="4">
        <v>1</v>
      </c>
      <c r="K4854" t="str">
        <f>_xlfn.XLOOKUP(D4854, dim_channels!A:A, dim_channels!C:C, "Not Found")</f>
        <v>Direct</v>
      </c>
      <c r="L4854" t="str">
        <f>_xlfn.XLOOKUP(D4854, dim_channels!A:A, dim_channels!B:B, "Not Found")</f>
        <v>Direct Website</v>
      </c>
    </row>
    <row r="4855" spans="1:12" x14ac:dyDescent="0.2">
      <c r="A4855" s="3" t="s">
        <v>5291</v>
      </c>
      <c r="B4855" s="3" t="s">
        <v>642</v>
      </c>
      <c r="C4855" s="3" t="s">
        <v>95</v>
      </c>
      <c r="D4855" s="3" t="s">
        <v>33</v>
      </c>
      <c r="E4855" s="3" t="s">
        <v>60</v>
      </c>
      <c r="F4855" s="3">
        <v>2770.23</v>
      </c>
      <c r="G4855" s="3">
        <v>0</v>
      </c>
      <c r="H4855" s="3">
        <v>2770.23</v>
      </c>
      <c r="I4855" s="3" t="s">
        <v>29</v>
      </c>
      <c r="J4855" s="5">
        <v>1</v>
      </c>
      <c r="K4855" t="str">
        <f>_xlfn.XLOOKUP(D4855, dim_channels!A:A, dim_channels!C:C, "Not Found")</f>
        <v>OTA</v>
      </c>
      <c r="L4855" t="str">
        <f>_xlfn.XLOOKUP(D4855, dim_channels!A:A, dim_channels!B:B, "Not Found")</f>
        <v>Booking.com</v>
      </c>
    </row>
    <row r="4856" spans="1:12" x14ac:dyDescent="0.2">
      <c r="A4856" s="2" t="s">
        <v>5292</v>
      </c>
      <c r="B4856" s="2" t="s">
        <v>324</v>
      </c>
      <c r="C4856" s="2" t="s">
        <v>197</v>
      </c>
      <c r="D4856" s="2" t="s">
        <v>33</v>
      </c>
      <c r="E4856" s="2" t="s">
        <v>34</v>
      </c>
      <c r="F4856" s="2">
        <v>2801.07</v>
      </c>
      <c r="G4856" s="2">
        <v>420.16</v>
      </c>
      <c r="H4856" s="2">
        <v>2380.91</v>
      </c>
      <c r="I4856" s="2" t="s">
        <v>29</v>
      </c>
      <c r="J4856" s="4">
        <v>1.1764703411720729</v>
      </c>
      <c r="K4856" t="str">
        <f>_xlfn.XLOOKUP(D4856, dim_channels!A:A, dim_channels!C:C, "Not Found")</f>
        <v>OTA</v>
      </c>
      <c r="L4856" t="str">
        <f>_xlfn.XLOOKUP(D4856, dim_channels!A:A, dim_channels!B:B, "Not Found")</f>
        <v>Booking.com</v>
      </c>
    </row>
    <row r="4857" spans="1:12" x14ac:dyDescent="0.2">
      <c r="A4857" s="3" t="s">
        <v>5293</v>
      </c>
      <c r="B4857" s="3" t="s">
        <v>324</v>
      </c>
      <c r="C4857" s="3" t="s">
        <v>824</v>
      </c>
      <c r="D4857" s="3" t="s">
        <v>27</v>
      </c>
      <c r="E4857" s="3" t="s">
        <v>28</v>
      </c>
      <c r="F4857" s="3">
        <v>2811.05</v>
      </c>
      <c r="G4857" s="3">
        <v>505.99</v>
      </c>
      <c r="H4857" s="3">
        <v>2305.06</v>
      </c>
      <c r="I4857" s="3" t="s">
        <v>56</v>
      </c>
      <c r="J4857" s="5">
        <v>1.219512724180716</v>
      </c>
      <c r="K4857" t="str">
        <f>_xlfn.XLOOKUP(D4857, dim_channels!A:A, dim_channels!C:C, "Not Found")</f>
        <v>OTA</v>
      </c>
      <c r="L4857" t="str">
        <f>_xlfn.XLOOKUP(D4857, dim_channels!A:A, dim_channels!B:B, "Not Found")</f>
        <v>Expedia</v>
      </c>
    </row>
    <row r="4858" spans="1:12" x14ac:dyDescent="0.2">
      <c r="A4858" s="2" t="s">
        <v>5294</v>
      </c>
      <c r="B4858" s="2" t="s">
        <v>78</v>
      </c>
      <c r="C4858" s="2" t="s">
        <v>59</v>
      </c>
      <c r="D4858" s="2" t="s">
        <v>45</v>
      </c>
      <c r="E4858" s="2" t="s">
        <v>89</v>
      </c>
      <c r="F4858" s="2">
        <v>2352.9299999999998</v>
      </c>
      <c r="G4858" s="2">
        <v>0</v>
      </c>
      <c r="H4858" s="2">
        <v>2352.9299999999998</v>
      </c>
      <c r="I4858" s="2" t="s">
        <v>29</v>
      </c>
      <c r="J4858" s="4">
        <v>1</v>
      </c>
      <c r="K4858" t="str">
        <f>_xlfn.XLOOKUP(D4858, dim_channels!A:A, dim_channels!C:C, "Not Found")</f>
        <v>Corporate</v>
      </c>
      <c r="L4858" t="str">
        <f>_xlfn.XLOOKUP(D4858, dim_channels!A:A, dim_channels!B:B, "Not Found")</f>
        <v>Corporate Direct</v>
      </c>
    </row>
    <row r="4859" spans="1:12" x14ac:dyDescent="0.2">
      <c r="A4859" s="3" t="s">
        <v>5295</v>
      </c>
      <c r="B4859" s="3" t="s">
        <v>246</v>
      </c>
      <c r="C4859" s="3" t="s">
        <v>178</v>
      </c>
      <c r="D4859" s="3" t="s">
        <v>52</v>
      </c>
      <c r="E4859" s="3" t="s">
        <v>60</v>
      </c>
      <c r="F4859" s="3">
        <v>15079.81</v>
      </c>
      <c r="G4859" s="3">
        <v>0</v>
      </c>
      <c r="H4859" s="3">
        <v>15079.81</v>
      </c>
      <c r="I4859" s="3" t="s">
        <v>56</v>
      </c>
      <c r="J4859" s="5">
        <v>1</v>
      </c>
      <c r="K4859" t="str">
        <f>_xlfn.XLOOKUP(D4859, dim_channels!A:A, dim_channels!C:C, "Not Found")</f>
        <v>OTA</v>
      </c>
      <c r="L4859" t="str">
        <f>_xlfn.XLOOKUP(D4859, dim_channels!A:A, dim_channels!B:B, "Not Found")</f>
        <v>Agoda</v>
      </c>
    </row>
    <row r="4860" spans="1:12" x14ac:dyDescent="0.2">
      <c r="A4860" s="2" t="s">
        <v>5296</v>
      </c>
      <c r="B4860" s="2" t="s">
        <v>318</v>
      </c>
      <c r="C4860" s="2" t="s">
        <v>749</v>
      </c>
      <c r="D4860" s="2" t="s">
        <v>33</v>
      </c>
      <c r="E4860" s="2" t="s">
        <v>28</v>
      </c>
      <c r="F4860" s="2">
        <v>5781.5</v>
      </c>
      <c r="G4860" s="2">
        <v>867.22</v>
      </c>
      <c r="H4860" s="2">
        <v>4914.28</v>
      </c>
      <c r="I4860" s="2" t="s">
        <v>29</v>
      </c>
      <c r="J4860" s="4">
        <v>1.176469391243478</v>
      </c>
      <c r="K4860" t="str">
        <f>_xlfn.XLOOKUP(D4860, dim_channels!A:A, dim_channels!C:C, "Not Found")</f>
        <v>OTA</v>
      </c>
      <c r="L4860" t="str">
        <f>_xlfn.XLOOKUP(D4860, dim_channels!A:A, dim_channels!B:B, "Not Found")</f>
        <v>Booking.com</v>
      </c>
    </row>
    <row r="4861" spans="1:12" x14ac:dyDescent="0.2">
      <c r="A4861" s="3" t="s">
        <v>5297</v>
      </c>
      <c r="B4861" s="3" t="s">
        <v>79</v>
      </c>
      <c r="C4861" s="3" t="s">
        <v>394</v>
      </c>
      <c r="D4861" s="3" t="s">
        <v>27</v>
      </c>
      <c r="E4861" s="3" t="s">
        <v>34</v>
      </c>
      <c r="F4861" s="3">
        <v>6783.43</v>
      </c>
      <c r="G4861" s="3">
        <v>1221.02</v>
      </c>
      <c r="H4861" s="3">
        <v>5562.41</v>
      </c>
      <c r="I4861" s="3" t="s">
        <v>29</v>
      </c>
      <c r="J4861" s="5">
        <v>1.2195127651503579</v>
      </c>
      <c r="K4861" t="str">
        <f>_xlfn.XLOOKUP(D4861, dim_channels!A:A, dim_channels!C:C, "Not Found")</f>
        <v>OTA</v>
      </c>
      <c r="L4861" t="str">
        <f>_xlfn.XLOOKUP(D4861, dim_channels!A:A, dim_channels!B:B, "Not Found")</f>
        <v>Expedia</v>
      </c>
    </row>
    <row r="4862" spans="1:12" x14ac:dyDescent="0.2">
      <c r="A4862" s="2" t="s">
        <v>5298</v>
      </c>
      <c r="B4862" s="2" t="s">
        <v>958</v>
      </c>
      <c r="C4862" s="2" t="s">
        <v>574</v>
      </c>
      <c r="D4862" s="2" t="s">
        <v>64</v>
      </c>
      <c r="E4862" s="2" t="s">
        <v>115</v>
      </c>
      <c r="F4862" s="2">
        <v>13849.22</v>
      </c>
      <c r="G4862" s="2">
        <v>0</v>
      </c>
      <c r="H4862" s="2">
        <v>13849.22</v>
      </c>
      <c r="I4862" s="2" t="s">
        <v>41</v>
      </c>
      <c r="J4862" s="4">
        <v>1</v>
      </c>
      <c r="K4862" t="str">
        <f>_xlfn.XLOOKUP(D4862, dim_channels!A:A, dim_channels!C:C, "Not Found")</f>
        <v>Direct</v>
      </c>
      <c r="L4862" t="str">
        <f>_xlfn.XLOOKUP(D4862, dim_channels!A:A, dim_channels!B:B, "Not Found")</f>
        <v>Direct Website</v>
      </c>
    </row>
    <row r="4863" spans="1:12" x14ac:dyDescent="0.2">
      <c r="A4863" s="3" t="s">
        <v>5299</v>
      </c>
      <c r="B4863" s="3" t="s">
        <v>155</v>
      </c>
      <c r="C4863" s="3" t="s">
        <v>478</v>
      </c>
      <c r="D4863" s="3" t="s">
        <v>27</v>
      </c>
      <c r="E4863" s="3" t="s">
        <v>60</v>
      </c>
      <c r="F4863" s="3">
        <v>2735.98</v>
      </c>
      <c r="G4863" s="3">
        <v>0</v>
      </c>
      <c r="H4863" s="3">
        <v>2735.98</v>
      </c>
      <c r="I4863" s="3" t="s">
        <v>29</v>
      </c>
      <c r="J4863" s="5">
        <v>1</v>
      </c>
      <c r="K4863" t="str">
        <f>_xlfn.XLOOKUP(D4863, dim_channels!A:A, dim_channels!C:C, "Not Found")</f>
        <v>OTA</v>
      </c>
      <c r="L4863" t="str">
        <f>_xlfn.XLOOKUP(D4863, dim_channels!A:A, dim_channels!B:B, "Not Found")</f>
        <v>Expedia</v>
      </c>
    </row>
    <row r="4864" spans="1:12" x14ac:dyDescent="0.2">
      <c r="A4864" s="2" t="s">
        <v>5300</v>
      </c>
      <c r="B4864" s="2" t="s">
        <v>705</v>
      </c>
      <c r="C4864" s="2" t="s">
        <v>706</v>
      </c>
      <c r="D4864" s="2" t="s">
        <v>33</v>
      </c>
      <c r="E4864" s="2" t="s">
        <v>60</v>
      </c>
      <c r="F4864" s="2">
        <v>2581.33</v>
      </c>
      <c r="G4864" s="2">
        <v>0</v>
      </c>
      <c r="H4864" s="2">
        <v>2581.33</v>
      </c>
      <c r="I4864" s="2" t="s">
        <v>29</v>
      </c>
      <c r="J4864" s="4">
        <v>1</v>
      </c>
      <c r="K4864" t="str">
        <f>_xlfn.XLOOKUP(D4864, dim_channels!A:A, dim_channels!C:C, "Not Found")</f>
        <v>OTA</v>
      </c>
      <c r="L4864" t="str">
        <f>_xlfn.XLOOKUP(D4864, dim_channels!A:A, dim_channels!B:B, "Not Found")</f>
        <v>Booking.com</v>
      </c>
    </row>
    <row r="4865" spans="1:12" x14ac:dyDescent="0.2">
      <c r="A4865" s="3" t="s">
        <v>5301</v>
      </c>
      <c r="B4865" s="3" t="s">
        <v>826</v>
      </c>
      <c r="C4865" s="3" t="s">
        <v>272</v>
      </c>
      <c r="D4865" s="3" t="s">
        <v>114</v>
      </c>
      <c r="E4865" s="3" t="s">
        <v>115</v>
      </c>
      <c r="F4865" s="3">
        <v>10544.64</v>
      </c>
      <c r="G4865" s="3">
        <v>1054.46</v>
      </c>
      <c r="H4865" s="3">
        <v>9490.18</v>
      </c>
      <c r="I4865" s="3" t="s">
        <v>41</v>
      </c>
      <c r="J4865" s="5">
        <v>1.111110642790758</v>
      </c>
      <c r="K4865" t="str">
        <f>_xlfn.XLOOKUP(D4865, dim_channels!A:A, dim_channels!C:C, "Not Found")</f>
        <v>Offline</v>
      </c>
      <c r="L4865" t="str">
        <f>_xlfn.XLOOKUP(D4865, dim_channels!A:A, dim_channels!B:B, "Not Found")</f>
        <v>Travel Agency</v>
      </c>
    </row>
    <row r="4866" spans="1:12" x14ac:dyDescent="0.2">
      <c r="A4866" s="2" t="s">
        <v>5302</v>
      </c>
      <c r="B4866" s="2" t="s">
        <v>217</v>
      </c>
      <c r="C4866" s="2" t="s">
        <v>605</v>
      </c>
      <c r="D4866" s="2" t="s">
        <v>45</v>
      </c>
      <c r="E4866" s="2" t="s">
        <v>46</v>
      </c>
      <c r="F4866" s="2">
        <v>3506.65</v>
      </c>
      <c r="G4866" s="2">
        <v>175.33</v>
      </c>
      <c r="H4866" s="2">
        <v>3331.32</v>
      </c>
      <c r="I4866" s="2" t="s">
        <v>29</v>
      </c>
      <c r="J4866" s="4">
        <v>1.052630788996554</v>
      </c>
      <c r="K4866" t="str">
        <f>_xlfn.XLOOKUP(D4866, dim_channels!A:A, dim_channels!C:C, "Not Found")</f>
        <v>Corporate</v>
      </c>
      <c r="L4866" t="str">
        <f>_xlfn.XLOOKUP(D4866, dim_channels!A:A, dim_channels!B:B, "Not Found")</f>
        <v>Corporate Direct</v>
      </c>
    </row>
    <row r="4867" spans="1:12" x14ac:dyDescent="0.2">
      <c r="A4867" s="3" t="s">
        <v>5303</v>
      </c>
      <c r="B4867" s="3" t="s">
        <v>310</v>
      </c>
      <c r="C4867" s="3" t="s">
        <v>664</v>
      </c>
      <c r="D4867" s="3" t="s">
        <v>27</v>
      </c>
      <c r="E4867" s="3" t="s">
        <v>34</v>
      </c>
      <c r="F4867" s="3">
        <v>10251.36</v>
      </c>
      <c r="G4867" s="3">
        <v>1845.24</v>
      </c>
      <c r="H4867" s="3">
        <v>8406.1200000000008</v>
      </c>
      <c r="I4867" s="3" t="s">
        <v>29</v>
      </c>
      <c r="J4867" s="5">
        <v>1.2195114987651849</v>
      </c>
      <c r="K4867" t="str">
        <f>_xlfn.XLOOKUP(D4867, dim_channels!A:A, dim_channels!C:C, "Not Found")</f>
        <v>OTA</v>
      </c>
      <c r="L4867" t="str">
        <f>_xlfn.XLOOKUP(D4867, dim_channels!A:A, dim_channels!B:B, "Not Found")</f>
        <v>Expedia</v>
      </c>
    </row>
    <row r="4868" spans="1:12" x14ac:dyDescent="0.2">
      <c r="A4868" s="2" t="s">
        <v>5304</v>
      </c>
      <c r="B4868" s="2" t="s">
        <v>445</v>
      </c>
      <c r="C4868" s="2" t="s">
        <v>238</v>
      </c>
      <c r="D4868" s="2" t="s">
        <v>45</v>
      </c>
      <c r="E4868" s="2" t="s">
        <v>46</v>
      </c>
      <c r="F4868" s="2">
        <v>10236.58</v>
      </c>
      <c r="G4868" s="2">
        <v>511.83</v>
      </c>
      <c r="H4868" s="2">
        <v>9724.75</v>
      </c>
      <c r="I4868" s="2" t="s">
        <v>29</v>
      </c>
      <c r="J4868" s="4">
        <v>1.052631687189902</v>
      </c>
      <c r="K4868" t="str">
        <f>_xlfn.XLOOKUP(D4868, dim_channels!A:A, dim_channels!C:C, "Not Found")</f>
        <v>Corporate</v>
      </c>
      <c r="L4868" t="str">
        <f>_xlfn.XLOOKUP(D4868, dim_channels!A:A, dim_channels!B:B, "Not Found")</f>
        <v>Corporate Direct</v>
      </c>
    </row>
    <row r="4869" spans="1:12" x14ac:dyDescent="0.2">
      <c r="A4869" s="3" t="s">
        <v>5305</v>
      </c>
      <c r="B4869" s="3" t="s">
        <v>73</v>
      </c>
      <c r="C4869" s="3" t="s">
        <v>472</v>
      </c>
      <c r="D4869" s="3" t="s">
        <v>33</v>
      </c>
      <c r="E4869" s="3" t="s">
        <v>34</v>
      </c>
      <c r="F4869" s="3">
        <v>15508.89</v>
      </c>
      <c r="G4869" s="3">
        <v>2326.33</v>
      </c>
      <c r="H4869" s="3">
        <v>13182.56</v>
      </c>
      <c r="I4869" s="3" t="s">
        <v>56</v>
      </c>
      <c r="J4869" s="5">
        <v>1.176470275879647</v>
      </c>
      <c r="K4869" t="str">
        <f>_xlfn.XLOOKUP(D4869, dim_channels!A:A, dim_channels!C:C, "Not Found")</f>
        <v>OTA</v>
      </c>
      <c r="L4869" t="str">
        <f>_xlfn.XLOOKUP(D4869, dim_channels!A:A, dim_channels!B:B, "Not Found")</f>
        <v>Booking.com</v>
      </c>
    </row>
    <row r="4870" spans="1:12" x14ac:dyDescent="0.2">
      <c r="A4870" s="2" t="s">
        <v>5306</v>
      </c>
      <c r="B4870" s="2" t="s">
        <v>538</v>
      </c>
      <c r="C4870" s="2" t="s">
        <v>555</v>
      </c>
      <c r="D4870" s="2" t="s">
        <v>33</v>
      </c>
      <c r="E4870" s="2" t="s">
        <v>60</v>
      </c>
      <c r="F4870" s="2">
        <v>13084.89</v>
      </c>
      <c r="G4870" s="2">
        <v>0</v>
      </c>
      <c r="H4870" s="2">
        <v>13084.89</v>
      </c>
      <c r="I4870" s="2" t="s">
        <v>41</v>
      </c>
      <c r="J4870" s="4">
        <v>1</v>
      </c>
      <c r="K4870" t="str">
        <f>_xlfn.XLOOKUP(D4870, dim_channels!A:A, dim_channels!C:C, "Not Found")</f>
        <v>OTA</v>
      </c>
      <c r="L4870" t="str">
        <f>_xlfn.XLOOKUP(D4870, dim_channels!A:A, dim_channels!B:B, "Not Found")</f>
        <v>Booking.com</v>
      </c>
    </row>
    <row r="4871" spans="1:12" x14ac:dyDescent="0.2">
      <c r="A4871" s="3" t="s">
        <v>5307</v>
      </c>
      <c r="B4871" s="3" t="s">
        <v>430</v>
      </c>
      <c r="C4871" s="3" t="s">
        <v>642</v>
      </c>
      <c r="D4871" s="3" t="s">
        <v>33</v>
      </c>
      <c r="E4871" s="3" t="s">
        <v>60</v>
      </c>
      <c r="F4871" s="3">
        <v>4624.78</v>
      </c>
      <c r="G4871" s="3">
        <v>0</v>
      </c>
      <c r="H4871" s="3">
        <v>4624.78</v>
      </c>
      <c r="I4871" s="3" t="s">
        <v>29</v>
      </c>
      <c r="J4871" s="5">
        <v>1</v>
      </c>
      <c r="K4871" t="str">
        <f>_xlfn.XLOOKUP(D4871, dim_channels!A:A, dim_channels!C:C, "Not Found")</f>
        <v>OTA</v>
      </c>
      <c r="L4871" t="str">
        <f>_xlfn.XLOOKUP(D4871, dim_channels!A:A, dim_channels!B:B, "Not Found")</f>
        <v>Booking.com</v>
      </c>
    </row>
    <row r="4872" spans="1:12" x14ac:dyDescent="0.2">
      <c r="A4872" s="2" t="s">
        <v>5308</v>
      </c>
      <c r="B4872" s="2" t="s">
        <v>570</v>
      </c>
      <c r="C4872" s="2" t="s">
        <v>661</v>
      </c>
      <c r="D4872" s="2" t="s">
        <v>114</v>
      </c>
      <c r="E4872" s="2" t="s">
        <v>115</v>
      </c>
      <c r="F4872" s="2">
        <v>2754.79</v>
      </c>
      <c r="G4872" s="2">
        <v>275.48</v>
      </c>
      <c r="H4872" s="2">
        <v>2479.31</v>
      </c>
      <c r="I4872" s="2" t="s">
        <v>29</v>
      </c>
      <c r="J4872" s="4">
        <v>1.1111115592644729</v>
      </c>
      <c r="K4872" t="str">
        <f>_xlfn.XLOOKUP(D4872, dim_channels!A:A, dim_channels!C:C, "Not Found")</f>
        <v>Offline</v>
      </c>
      <c r="L4872" t="str">
        <f>_xlfn.XLOOKUP(D4872, dim_channels!A:A, dim_channels!B:B, "Not Found")</f>
        <v>Travel Agency</v>
      </c>
    </row>
    <row r="4873" spans="1:12" x14ac:dyDescent="0.2">
      <c r="A4873" s="3" t="s">
        <v>5309</v>
      </c>
      <c r="B4873" s="3" t="s">
        <v>151</v>
      </c>
      <c r="C4873" s="3" t="s">
        <v>195</v>
      </c>
      <c r="D4873" s="3" t="s">
        <v>27</v>
      </c>
      <c r="E4873" s="3" t="s">
        <v>60</v>
      </c>
      <c r="F4873" s="3">
        <v>4009.46</v>
      </c>
      <c r="G4873" s="3">
        <v>0</v>
      </c>
      <c r="H4873" s="3">
        <v>4009.46</v>
      </c>
      <c r="I4873" s="3" t="s">
        <v>29</v>
      </c>
      <c r="J4873" s="5">
        <v>1</v>
      </c>
      <c r="K4873" t="str">
        <f>_xlfn.XLOOKUP(D4873, dim_channels!A:A, dim_channels!C:C, "Not Found")</f>
        <v>OTA</v>
      </c>
      <c r="L4873" t="str">
        <f>_xlfn.XLOOKUP(D4873, dim_channels!A:A, dim_channels!B:B, "Not Found")</f>
        <v>Expedia</v>
      </c>
    </row>
    <row r="4874" spans="1:12" x14ac:dyDescent="0.2">
      <c r="A4874" s="2" t="s">
        <v>5310</v>
      </c>
      <c r="B4874" s="2" t="s">
        <v>82</v>
      </c>
      <c r="C4874" s="2" t="s">
        <v>335</v>
      </c>
      <c r="D4874" s="2" t="s">
        <v>27</v>
      </c>
      <c r="E4874" s="2" t="s">
        <v>34</v>
      </c>
      <c r="F4874" s="2">
        <v>11990.45</v>
      </c>
      <c r="G4874" s="2">
        <v>2158.2800000000002</v>
      </c>
      <c r="H4874" s="2">
        <v>9832.17</v>
      </c>
      <c r="I4874" s="2" t="s">
        <v>41</v>
      </c>
      <c r="J4874" s="4">
        <v>1.2195120710890881</v>
      </c>
      <c r="K4874" t="str">
        <f>_xlfn.XLOOKUP(D4874, dim_channels!A:A, dim_channels!C:C, "Not Found")</f>
        <v>OTA</v>
      </c>
      <c r="L4874" t="str">
        <f>_xlfn.XLOOKUP(D4874, dim_channels!A:A, dim_channels!B:B, "Not Found")</f>
        <v>Expedia</v>
      </c>
    </row>
    <row r="4875" spans="1:12" x14ac:dyDescent="0.2">
      <c r="A4875" s="3" t="s">
        <v>5311</v>
      </c>
      <c r="B4875" s="3" t="s">
        <v>299</v>
      </c>
      <c r="C4875" s="3" t="s">
        <v>244</v>
      </c>
      <c r="D4875" s="3" t="s">
        <v>64</v>
      </c>
      <c r="E4875" s="3" t="s">
        <v>34</v>
      </c>
      <c r="F4875" s="3">
        <v>3018.49</v>
      </c>
      <c r="G4875" s="3">
        <v>0</v>
      </c>
      <c r="H4875" s="3">
        <v>3018.49</v>
      </c>
      <c r="I4875" s="3" t="s">
        <v>41</v>
      </c>
      <c r="J4875" s="5">
        <v>1</v>
      </c>
      <c r="K4875" t="str">
        <f>_xlfn.XLOOKUP(D4875, dim_channels!A:A, dim_channels!C:C, "Not Found")</f>
        <v>Direct</v>
      </c>
      <c r="L4875" t="str">
        <f>_xlfn.XLOOKUP(D4875, dim_channels!A:A, dim_channels!B:B, "Not Found")</f>
        <v>Direct Website</v>
      </c>
    </row>
    <row r="4876" spans="1:12" x14ac:dyDescent="0.2">
      <c r="A4876" s="2" t="s">
        <v>5312</v>
      </c>
      <c r="B4876" s="2" t="s">
        <v>1101</v>
      </c>
      <c r="C4876" s="2" t="s">
        <v>418</v>
      </c>
      <c r="D4876" s="2" t="s">
        <v>27</v>
      </c>
      <c r="E4876" s="2" t="s">
        <v>28</v>
      </c>
      <c r="F4876" s="2">
        <v>6546.49</v>
      </c>
      <c r="G4876" s="2">
        <v>1178.3699999999999</v>
      </c>
      <c r="H4876" s="2">
        <v>5368.12</v>
      </c>
      <c r="I4876" s="2" t="s">
        <v>29</v>
      </c>
      <c r="J4876" s="4">
        <v>1.2195126040401481</v>
      </c>
      <c r="K4876" t="str">
        <f>_xlfn.XLOOKUP(D4876, dim_channels!A:A, dim_channels!C:C, "Not Found")</f>
        <v>OTA</v>
      </c>
      <c r="L4876" t="str">
        <f>_xlfn.XLOOKUP(D4876, dim_channels!A:A, dim_channels!B:B, "Not Found")</f>
        <v>Expedia</v>
      </c>
    </row>
    <row r="4877" spans="1:12" x14ac:dyDescent="0.2">
      <c r="A4877" s="3" t="s">
        <v>5313</v>
      </c>
      <c r="B4877" s="3" t="s">
        <v>266</v>
      </c>
      <c r="C4877" s="3" t="s">
        <v>36</v>
      </c>
      <c r="D4877" s="3" t="s">
        <v>52</v>
      </c>
      <c r="E4877" s="3" t="s">
        <v>60</v>
      </c>
      <c r="F4877" s="3">
        <v>12166.19</v>
      </c>
      <c r="G4877" s="3">
        <v>0</v>
      </c>
      <c r="H4877" s="3">
        <v>12166.19</v>
      </c>
      <c r="I4877" s="3" t="s">
        <v>29</v>
      </c>
      <c r="J4877" s="5">
        <v>1</v>
      </c>
      <c r="K4877" t="str">
        <f>_xlfn.XLOOKUP(D4877, dim_channels!A:A, dim_channels!C:C, "Not Found")</f>
        <v>OTA</v>
      </c>
      <c r="L4877" t="str">
        <f>_xlfn.XLOOKUP(D4877, dim_channels!A:A, dim_channels!B:B, "Not Found")</f>
        <v>Agoda</v>
      </c>
    </row>
    <row r="4878" spans="1:12" x14ac:dyDescent="0.2">
      <c r="A4878" s="2" t="s">
        <v>5314</v>
      </c>
      <c r="B4878" s="2" t="s">
        <v>722</v>
      </c>
      <c r="C4878" s="2" t="s">
        <v>310</v>
      </c>
      <c r="D4878" s="2" t="s">
        <v>169</v>
      </c>
      <c r="E4878" s="2" t="s">
        <v>34</v>
      </c>
      <c r="F4878" s="2">
        <v>2636.34</v>
      </c>
      <c r="G4878" s="2">
        <v>527.27</v>
      </c>
      <c r="H4878" s="2">
        <v>2109.0700000000002</v>
      </c>
      <c r="I4878" s="2" t="s">
        <v>41</v>
      </c>
      <c r="J4878" s="4">
        <v>1.2500011853565789</v>
      </c>
      <c r="K4878" t="str">
        <f>_xlfn.XLOOKUP(D4878, dim_channels!A:A, dim_channels!C:C, "Not Found")</f>
        <v>GDS</v>
      </c>
      <c r="L4878" t="str">
        <f>_xlfn.XLOOKUP(D4878, dim_channels!A:A, dim_channels!B:B, "Not Found")</f>
        <v>GDS (Amadeus)</v>
      </c>
    </row>
    <row r="4879" spans="1:12" x14ac:dyDescent="0.2">
      <c r="A4879" s="3" t="s">
        <v>5315</v>
      </c>
      <c r="B4879" s="3" t="s">
        <v>971</v>
      </c>
      <c r="C4879" s="3" t="s">
        <v>626</v>
      </c>
      <c r="D4879" s="3" t="s">
        <v>33</v>
      </c>
      <c r="E4879" s="3" t="s">
        <v>28</v>
      </c>
      <c r="F4879" s="3">
        <v>9665.17</v>
      </c>
      <c r="G4879" s="3">
        <v>1449.78</v>
      </c>
      <c r="H4879" s="3">
        <v>8215.39</v>
      </c>
      <c r="I4879" s="3" t="s">
        <v>41</v>
      </c>
      <c r="J4879" s="5">
        <v>1.1764712326499409</v>
      </c>
      <c r="K4879" t="str">
        <f>_xlfn.XLOOKUP(D4879, dim_channels!A:A, dim_channels!C:C, "Not Found")</f>
        <v>OTA</v>
      </c>
      <c r="L4879" t="str">
        <f>_xlfn.XLOOKUP(D4879, dim_channels!A:A, dim_channels!B:B, "Not Found")</f>
        <v>Booking.com</v>
      </c>
    </row>
    <row r="4880" spans="1:12" x14ac:dyDescent="0.2">
      <c r="A4880" s="2" t="s">
        <v>5316</v>
      </c>
      <c r="B4880" s="2" t="s">
        <v>109</v>
      </c>
      <c r="C4880" s="2" t="s">
        <v>269</v>
      </c>
      <c r="D4880" s="2" t="s">
        <v>45</v>
      </c>
      <c r="E4880" s="2" t="s">
        <v>89</v>
      </c>
      <c r="F4880" s="2">
        <v>6678.3</v>
      </c>
      <c r="G4880" s="2">
        <v>0</v>
      </c>
      <c r="H4880" s="2">
        <v>6678.3</v>
      </c>
      <c r="I4880" s="2" t="s">
        <v>29</v>
      </c>
      <c r="J4880" s="4">
        <v>1</v>
      </c>
      <c r="K4880" t="str">
        <f>_xlfn.XLOOKUP(D4880, dim_channels!A:A, dim_channels!C:C, "Not Found")</f>
        <v>Corporate</v>
      </c>
      <c r="L4880" t="str">
        <f>_xlfn.XLOOKUP(D4880, dim_channels!A:A, dim_channels!B:B, "Not Found")</f>
        <v>Corporate Direct</v>
      </c>
    </row>
    <row r="4881" spans="1:12" x14ac:dyDescent="0.2">
      <c r="A4881" s="3" t="s">
        <v>5317</v>
      </c>
      <c r="B4881" s="3" t="s">
        <v>197</v>
      </c>
      <c r="C4881" s="3" t="s">
        <v>251</v>
      </c>
      <c r="D4881" s="3" t="s">
        <v>64</v>
      </c>
      <c r="E4881" s="3" t="s">
        <v>34</v>
      </c>
      <c r="F4881" s="3">
        <v>12892.1</v>
      </c>
      <c r="G4881" s="3">
        <v>0</v>
      </c>
      <c r="H4881" s="3">
        <v>12892.1</v>
      </c>
      <c r="I4881" s="3" t="s">
        <v>41</v>
      </c>
      <c r="J4881" s="5">
        <v>1</v>
      </c>
      <c r="K4881" t="str">
        <f>_xlfn.XLOOKUP(D4881, dim_channels!A:A, dim_channels!C:C, "Not Found")</f>
        <v>Direct</v>
      </c>
      <c r="L4881" t="str">
        <f>_xlfn.XLOOKUP(D4881, dim_channels!A:A, dim_channels!B:B, "Not Found")</f>
        <v>Direct Website</v>
      </c>
    </row>
    <row r="4882" spans="1:12" x14ac:dyDescent="0.2">
      <c r="A4882" s="2" t="s">
        <v>5318</v>
      </c>
      <c r="B4882" s="2" t="s">
        <v>159</v>
      </c>
      <c r="C4882" s="2" t="s">
        <v>212</v>
      </c>
      <c r="D4882" s="2" t="s">
        <v>64</v>
      </c>
      <c r="E4882" s="2" t="s">
        <v>34</v>
      </c>
      <c r="F4882" s="2">
        <v>5506.81</v>
      </c>
      <c r="G4882" s="2">
        <v>0</v>
      </c>
      <c r="H4882" s="2">
        <v>5506.81</v>
      </c>
      <c r="I4882" s="2" t="s">
        <v>29</v>
      </c>
      <c r="J4882" s="4">
        <v>1</v>
      </c>
      <c r="K4882" t="str">
        <f>_xlfn.XLOOKUP(D4882, dim_channels!A:A, dim_channels!C:C, "Not Found")</f>
        <v>Direct</v>
      </c>
      <c r="L4882" t="str">
        <f>_xlfn.XLOOKUP(D4882, dim_channels!A:A, dim_channels!B:B, "Not Found")</f>
        <v>Direct Website</v>
      </c>
    </row>
    <row r="4883" spans="1:12" x14ac:dyDescent="0.2">
      <c r="A4883" s="3" t="s">
        <v>5319</v>
      </c>
      <c r="B4883" s="3" t="s">
        <v>107</v>
      </c>
      <c r="C4883" s="3" t="s">
        <v>317</v>
      </c>
      <c r="D4883" s="3" t="s">
        <v>52</v>
      </c>
      <c r="E4883" s="3" t="s">
        <v>34</v>
      </c>
      <c r="F4883" s="3">
        <v>6077.85</v>
      </c>
      <c r="G4883" s="3">
        <v>729.34</v>
      </c>
      <c r="H4883" s="3">
        <v>5348.51</v>
      </c>
      <c r="I4883" s="3" t="s">
        <v>41</v>
      </c>
      <c r="J4883" s="5">
        <v>1.1363632114364559</v>
      </c>
      <c r="K4883" t="str">
        <f>_xlfn.XLOOKUP(D4883, dim_channels!A:A, dim_channels!C:C, "Not Found")</f>
        <v>OTA</v>
      </c>
      <c r="L4883" t="str">
        <f>_xlfn.XLOOKUP(D4883, dim_channels!A:A, dim_channels!B:B, "Not Found")</f>
        <v>Agoda</v>
      </c>
    </row>
    <row r="4884" spans="1:12" x14ac:dyDescent="0.2">
      <c r="A4884" s="2" t="s">
        <v>5320</v>
      </c>
      <c r="B4884" s="2" t="s">
        <v>285</v>
      </c>
      <c r="C4884" s="2" t="s">
        <v>129</v>
      </c>
      <c r="D4884" s="2" t="s">
        <v>52</v>
      </c>
      <c r="E4884" s="2" t="s">
        <v>34</v>
      </c>
      <c r="F4884" s="2">
        <v>10555.29</v>
      </c>
      <c r="G4884" s="2">
        <v>1266.6300000000001</v>
      </c>
      <c r="H4884" s="2">
        <v>9288.66</v>
      </c>
      <c r="I4884" s="2" t="s">
        <v>29</v>
      </c>
      <c r="J4884" s="4">
        <v>1.1363630491373351</v>
      </c>
      <c r="K4884" t="str">
        <f>_xlfn.XLOOKUP(D4884, dim_channels!A:A, dim_channels!C:C, "Not Found")</f>
        <v>OTA</v>
      </c>
      <c r="L4884" t="str">
        <f>_xlfn.XLOOKUP(D4884, dim_channels!A:A, dim_channels!B:B, "Not Found")</f>
        <v>Agoda</v>
      </c>
    </row>
    <row r="4885" spans="1:12" x14ac:dyDescent="0.2">
      <c r="A4885" s="3" t="s">
        <v>5321</v>
      </c>
      <c r="B4885" s="3" t="s">
        <v>135</v>
      </c>
      <c r="C4885" s="3" t="s">
        <v>558</v>
      </c>
      <c r="D4885" s="3" t="s">
        <v>206</v>
      </c>
      <c r="E4885" s="3" t="s">
        <v>207</v>
      </c>
      <c r="F4885" s="3">
        <v>19082.650000000001</v>
      </c>
      <c r="G4885" s="3">
        <v>0</v>
      </c>
      <c r="H4885" s="3">
        <v>19082.650000000001</v>
      </c>
      <c r="I4885" s="3" t="s">
        <v>56</v>
      </c>
      <c r="J4885" s="5">
        <v>1</v>
      </c>
      <c r="K4885" t="str">
        <f>_xlfn.XLOOKUP(D4885, dim_channels!A:A, dim_channels!C:C, "Not Found")</f>
        <v>Direct</v>
      </c>
      <c r="L4885" t="str">
        <f>_xlfn.XLOOKUP(D4885, dim_channels!A:A, dim_channels!B:B, "Not Found")</f>
        <v>Walk-in</v>
      </c>
    </row>
    <row r="4886" spans="1:12" x14ac:dyDescent="0.2">
      <c r="A4886" s="2" t="s">
        <v>5322</v>
      </c>
      <c r="B4886" s="2" t="s">
        <v>39</v>
      </c>
      <c r="C4886" s="2" t="s">
        <v>520</v>
      </c>
      <c r="D4886" s="2" t="s">
        <v>52</v>
      </c>
      <c r="E4886" s="2" t="s">
        <v>60</v>
      </c>
      <c r="F4886" s="2">
        <v>9942.34</v>
      </c>
      <c r="G4886" s="2">
        <v>0</v>
      </c>
      <c r="H4886" s="2">
        <v>9942.34</v>
      </c>
      <c r="I4886" s="2" t="s">
        <v>41</v>
      </c>
      <c r="J4886" s="4">
        <v>1</v>
      </c>
      <c r="K4886" t="str">
        <f>_xlfn.XLOOKUP(D4886, dim_channels!A:A, dim_channels!C:C, "Not Found")</f>
        <v>OTA</v>
      </c>
      <c r="L4886" t="str">
        <f>_xlfn.XLOOKUP(D4886, dim_channels!A:A, dim_channels!B:B, "Not Found")</f>
        <v>Agoda</v>
      </c>
    </row>
    <row r="4887" spans="1:12" x14ac:dyDescent="0.2">
      <c r="A4887" s="3" t="s">
        <v>5323</v>
      </c>
      <c r="B4887" s="3" t="s">
        <v>26</v>
      </c>
      <c r="C4887" s="3" t="s">
        <v>460</v>
      </c>
      <c r="D4887" s="3" t="s">
        <v>64</v>
      </c>
      <c r="E4887" s="3" t="s">
        <v>28</v>
      </c>
      <c r="F4887" s="3">
        <v>15334.02</v>
      </c>
      <c r="G4887" s="3">
        <v>0</v>
      </c>
      <c r="H4887" s="3">
        <v>15334.02</v>
      </c>
      <c r="I4887" s="3" t="s">
        <v>56</v>
      </c>
      <c r="J4887" s="5">
        <v>1</v>
      </c>
      <c r="K4887" t="str">
        <f>_xlfn.XLOOKUP(D4887, dim_channels!A:A, dim_channels!C:C, "Not Found")</f>
        <v>Direct</v>
      </c>
      <c r="L4887" t="str">
        <f>_xlfn.XLOOKUP(D4887, dim_channels!A:A, dim_channels!B:B, "Not Found")</f>
        <v>Direct Website</v>
      </c>
    </row>
    <row r="4888" spans="1:12" x14ac:dyDescent="0.2">
      <c r="A4888" s="2" t="s">
        <v>5324</v>
      </c>
      <c r="B4888" s="2" t="s">
        <v>94</v>
      </c>
      <c r="C4888" s="2" t="s">
        <v>501</v>
      </c>
      <c r="D4888" s="2" t="s">
        <v>114</v>
      </c>
      <c r="E4888" s="2" t="s">
        <v>115</v>
      </c>
      <c r="F4888" s="2">
        <v>6558.7</v>
      </c>
      <c r="G4888" s="2">
        <v>655.87</v>
      </c>
      <c r="H4888" s="2">
        <v>5902.83</v>
      </c>
      <c r="I4888" s="2" t="s">
        <v>29</v>
      </c>
      <c r="J4888" s="4">
        <v>1.1111111111111109</v>
      </c>
      <c r="K4888" t="str">
        <f>_xlfn.XLOOKUP(D4888, dim_channels!A:A, dim_channels!C:C, "Not Found")</f>
        <v>Offline</v>
      </c>
      <c r="L4888" t="str">
        <f>_xlfn.XLOOKUP(D4888, dim_channels!A:A, dim_channels!B:B, "Not Found")</f>
        <v>Travel Agency</v>
      </c>
    </row>
    <row r="4889" spans="1:12" x14ac:dyDescent="0.2">
      <c r="A4889" s="3" t="s">
        <v>5325</v>
      </c>
      <c r="B4889" s="3" t="s">
        <v>282</v>
      </c>
      <c r="C4889" s="3" t="s">
        <v>655</v>
      </c>
      <c r="D4889" s="3" t="s">
        <v>169</v>
      </c>
      <c r="E4889" s="3" t="s">
        <v>46</v>
      </c>
      <c r="F4889" s="3">
        <v>8681.43</v>
      </c>
      <c r="G4889" s="3">
        <v>1736.29</v>
      </c>
      <c r="H4889" s="3">
        <v>6945.14</v>
      </c>
      <c r="I4889" s="3" t="s">
        <v>29</v>
      </c>
      <c r="J4889" s="5">
        <v>1.250000719927892</v>
      </c>
      <c r="K4889" t="str">
        <f>_xlfn.XLOOKUP(D4889, dim_channels!A:A, dim_channels!C:C, "Not Found")</f>
        <v>GDS</v>
      </c>
      <c r="L4889" t="str">
        <f>_xlfn.XLOOKUP(D4889, dim_channels!A:A, dim_channels!B:B, "Not Found")</f>
        <v>GDS (Amadeus)</v>
      </c>
    </row>
    <row r="4890" spans="1:12" x14ac:dyDescent="0.2">
      <c r="A4890" s="2" t="s">
        <v>5326</v>
      </c>
      <c r="B4890" s="2" t="s">
        <v>129</v>
      </c>
      <c r="C4890" s="2" t="s">
        <v>184</v>
      </c>
      <c r="D4890" s="2" t="s">
        <v>206</v>
      </c>
      <c r="E4890" s="2" t="s">
        <v>207</v>
      </c>
      <c r="F4890" s="2">
        <v>7716.58</v>
      </c>
      <c r="G4890" s="2">
        <v>0</v>
      </c>
      <c r="H4890" s="2">
        <v>7716.58</v>
      </c>
      <c r="I4890" s="2" t="s">
        <v>29</v>
      </c>
      <c r="J4890" s="4">
        <v>1</v>
      </c>
      <c r="K4890" t="str">
        <f>_xlfn.XLOOKUP(D4890, dim_channels!A:A, dim_channels!C:C, "Not Found")</f>
        <v>Direct</v>
      </c>
      <c r="L4890" t="str">
        <f>_xlfn.XLOOKUP(D4890, dim_channels!A:A, dim_channels!B:B, "Not Found")</f>
        <v>Walk-in</v>
      </c>
    </row>
    <row r="4891" spans="1:12" x14ac:dyDescent="0.2">
      <c r="A4891" s="3" t="s">
        <v>5327</v>
      </c>
      <c r="B4891" s="3" t="s">
        <v>226</v>
      </c>
      <c r="C4891" s="3" t="s">
        <v>241</v>
      </c>
      <c r="D4891" s="3" t="s">
        <v>169</v>
      </c>
      <c r="E4891" s="3" t="s">
        <v>46</v>
      </c>
      <c r="F4891" s="3">
        <v>11037.82</v>
      </c>
      <c r="G4891" s="3">
        <v>2207.56</v>
      </c>
      <c r="H4891" s="3">
        <v>8830.26</v>
      </c>
      <c r="I4891" s="3" t="s">
        <v>29</v>
      </c>
      <c r="J4891" s="5">
        <v>1.2499994337652569</v>
      </c>
      <c r="K4891" t="str">
        <f>_xlfn.XLOOKUP(D4891, dim_channels!A:A, dim_channels!C:C, "Not Found")</f>
        <v>GDS</v>
      </c>
      <c r="L4891" t="str">
        <f>_xlfn.XLOOKUP(D4891, dim_channels!A:A, dim_channels!B:B, "Not Found")</f>
        <v>GDS (Amadeus)</v>
      </c>
    </row>
    <row r="4892" spans="1:12" x14ac:dyDescent="0.2">
      <c r="A4892" s="2" t="s">
        <v>5328</v>
      </c>
      <c r="B4892" s="2" t="s">
        <v>904</v>
      </c>
      <c r="C4892" s="2" t="s">
        <v>724</v>
      </c>
      <c r="D4892" s="2" t="s">
        <v>114</v>
      </c>
      <c r="E4892" s="2" t="s">
        <v>115</v>
      </c>
      <c r="F4892" s="2">
        <v>3483.22</v>
      </c>
      <c r="G4892" s="2">
        <v>348.32</v>
      </c>
      <c r="H4892" s="2">
        <v>3134.9</v>
      </c>
      <c r="I4892" s="2" t="s">
        <v>29</v>
      </c>
      <c r="J4892" s="4">
        <v>1.111110402245685</v>
      </c>
      <c r="K4892" t="str">
        <f>_xlfn.XLOOKUP(D4892, dim_channels!A:A, dim_channels!C:C, "Not Found")</f>
        <v>Offline</v>
      </c>
      <c r="L4892" t="str">
        <f>_xlfn.XLOOKUP(D4892, dim_channels!A:A, dim_channels!B:B, "Not Found")</f>
        <v>Travel Agency</v>
      </c>
    </row>
    <row r="4893" spans="1:12" x14ac:dyDescent="0.2">
      <c r="A4893" s="3" t="s">
        <v>5329</v>
      </c>
      <c r="B4893" s="3" t="s">
        <v>875</v>
      </c>
      <c r="C4893" s="3" t="s">
        <v>262</v>
      </c>
      <c r="D4893" s="3" t="s">
        <v>206</v>
      </c>
      <c r="E4893" s="3" t="s">
        <v>207</v>
      </c>
      <c r="F4893" s="3">
        <v>23347</v>
      </c>
      <c r="G4893" s="3">
        <v>0</v>
      </c>
      <c r="H4893" s="3">
        <v>23347</v>
      </c>
      <c r="I4893" s="3" t="s">
        <v>41</v>
      </c>
      <c r="J4893" s="5">
        <v>1</v>
      </c>
      <c r="K4893" t="str">
        <f>_xlfn.XLOOKUP(D4893, dim_channels!A:A, dim_channels!C:C, "Not Found")</f>
        <v>Direct</v>
      </c>
      <c r="L4893" t="str">
        <f>_xlfn.XLOOKUP(D4893, dim_channels!A:A, dim_channels!B:B, "Not Found")</f>
        <v>Walk-in</v>
      </c>
    </row>
    <row r="4894" spans="1:12" x14ac:dyDescent="0.2">
      <c r="A4894" s="2" t="s">
        <v>5330</v>
      </c>
      <c r="B4894" s="2" t="s">
        <v>553</v>
      </c>
      <c r="C4894" s="2" t="s">
        <v>91</v>
      </c>
      <c r="D4894" s="2" t="s">
        <v>33</v>
      </c>
      <c r="E4894" s="2" t="s">
        <v>60</v>
      </c>
      <c r="F4894" s="2">
        <v>3560.69</v>
      </c>
      <c r="G4894" s="2">
        <v>0</v>
      </c>
      <c r="H4894" s="2">
        <v>3560.69</v>
      </c>
      <c r="I4894" s="2" t="s">
        <v>29</v>
      </c>
      <c r="J4894" s="4">
        <v>1</v>
      </c>
      <c r="K4894" t="str">
        <f>_xlfn.XLOOKUP(D4894, dim_channels!A:A, dim_channels!C:C, "Not Found")</f>
        <v>OTA</v>
      </c>
      <c r="L4894" t="str">
        <f>_xlfn.XLOOKUP(D4894, dim_channels!A:A, dim_channels!B:B, "Not Found")</f>
        <v>Booking.com</v>
      </c>
    </row>
    <row r="4895" spans="1:12" x14ac:dyDescent="0.2">
      <c r="A4895" s="3" t="s">
        <v>5331</v>
      </c>
      <c r="B4895" s="3" t="s">
        <v>451</v>
      </c>
      <c r="C4895" s="3" t="s">
        <v>679</v>
      </c>
      <c r="D4895" s="3" t="s">
        <v>169</v>
      </c>
      <c r="E4895" s="3" t="s">
        <v>46</v>
      </c>
      <c r="F4895" s="3">
        <v>3089.4</v>
      </c>
      <c r="G4895" s="3">
        <v>617.88</v>
      </c>
      <c r="H4895" s="3">
        <v>2471.52</v>
      </c>
      <c r="I4895" s="3" t="s">
        <v>56</v>
      </c>
      <c r="J4895" s="5">
        <v>1.25</v>
      </c>
      <c r="K4895" t="str">
        <f>_xlfn.XLOOKUP(D4895, dim_channels!A:A, dim_channels!C:C, "Not Found")</f>
        <v>GDS</v>
      </c>
      <c r="L4895" t="str">
        <f>_xlfn.XLOOKUP(D4895, dim_channels!A:A, dim_channels!B:B, "Not Found")</f>
        <v>GDS (Amadeus)</v>
      </c>
    </row>
    <row r="4896" spans="1:12" x14ac:dyDescent="0.2">
      <c r="A4896" s="2" t="s">
        <v>5332</v>
      </c>
      <c r="B4896" s="2" t="s">
        <v>456</v>
      </c>
      <c r="C4896" s="2" t="s">
        <v>740</v>
      </c>
      <c r="D4896" s="2" t="s">
        <v>52</v>
      </c>
      <c r="E4896" s="2" t="s">
        <v>60</v>
      </c>
      <c r="F4896" s="2">
        <v>1871.19</v>
      </c>
      <c r="G4896" s="2">
        <v>0</v>
      </c>
      <c r="H4896" s="2">
        <v>1871.19</v>
      </c>
      <c r="I4896" s="2" t="s">
        <v>29</v>
      </c>
      <c r="J4896" s="4">
        <v>1</v>
      </c>
      <c r="K4896" t="str">
        <f>_xlfn.XLOOKUP(D4896, dim_channels!A:A, dim_channels!C:C, "Not Found")</f>
        <v>OTA</v>
      </c>
      <c r="L4896" t="str">
        <f>_xlfn.XLOOKUP(D4896, dim_channels!A:A, dim_channels!B:B, "Not Found")</f>
        <v>Agoda</v>
      </c>
    </row>
    <row r="4897" spans="1:12" x14ac:dyDescent="0.2">
      <c r="A4897" s="3" t="s">
        <v>5333</v>
      </c>
      <c r="B4897" s="3" t="s">
        <v>151</v>
      </c>
      <c r="C4897" s="3" t="s">
        <v>286</v>
      </c>
      <c r="D4897" s="3" t="s">
        <v>33</v>
      </c>
      <c r="E4897" s="3" t="s">
        <v>34</v>
      </c>
      <c r="F4897" s="3">
        <v>7949.22</v>
      </c>
      <c r="G4897" s="3">
        <v>1192.3800000000001</v>
      </c>
      <c r="H4897" s="3">
        <v>6756.84</v>
      </c>
      <c r="I4897" s="3" t="s">
        <v>29</v>
      </c>
      <c r="J4897" s="5">
        <v>1.1764700658887881</v>
      </c>
      <c r="K4897" t="str">
        <f>_xlfn.XLOOKUP(D4897, dim_channels!A:A, dim_channels!C:C, "Not Found")</f>
        <v>OTA</v>
      </c>
      <c r="L4897" t="str">
        <f>_xlfn.XLOOKUP(D4897, dim_channels!A:A, dim_channels!B:B, "Not Found")</f>
        <v>Booking.com</v>
      </c>
    </row>
    <row r="4898" spans="1:12" x14ac:dyDescent="0.2">
      <c r="A4898" s="2" t="s">
        <v>5334</v>
      </c>
      <c r="B4898" s="2" t="s">
        <v>783</v>
      </c>
      <c r="C4898" s="2" t="s">
        <v>276</v>
      </c>
      <c r="D4898" s="2" t="s">
        <v>52</v>
      </c>
      <c r="E4898" s="2" t="s">
        <v>34</v>
      </c>
      <c r="F4898" s="2">
        <v>18679.95</v>
      </c>
      <c r="G4898" s="2">
        <v>2241.59</v>
      </c>
      <c r="H4898" s="2">
        <v>16438.36</v>
      </c>
      <c r="I4898" s="2" t="s">
        <v>29</v>
      </c>
      <c r="J4898" s="4">
        <v>1.136363359848549</v>
      </c>
      <c r="K4898" t="str">
        <f>_xlfn.XLOOKUP(D4898, dim_channels!A:A, dim_channels!C:C, "Not Found")</f>
        <v>OTA</v>
      </c>
      <c r="L4898" t="str">
        <f>_xlfn.XLOOKUP(D4898, dim_channels!A:A, dim_channels!B:B, "Not Found")</f>
        <v>Agoda</v>
      </c>
    </row>
    <row r="4899" spans="1:12" x14ac:dyDescent="0.2">
      <c r="A4899" s="3" t="s">
        <v>5335</v>
      </c>
      <c r="B4899" s="3" t="s">
        <v>420</v>
      </c>
      <c r="C4899" s="3" t="s">
        <v>435</v>
      </c>
      <c r="D4899" s="3" t="s">
        <v>169</v>
      </c>
      <c r="E4899" s="3" t="s">
        <v>34</v>
      </c>
      <c r="F4899" s="3">
        <v>10266.86</v>
      </c>
      <c r="G4899" s="3">
        <v>2053.37</v>
      </c>
      <c r="H4899" s="3">
        <v>8213.49</v>
      </c>
      <c r="I4899" s="3" t="s">
        <v>29</v>
      </c>
      <c r="J4899" s="5">
        <v>1.2499996956226891</v>
      </c>
      <c r="K4899" t="str">
        <f>_xlfn.XLOOKUP(D4899, dim_channels!A:A, dim_channels!C:C, "Not Found")</f>
        <v>GDS</v>
      </c>
      <c r="L4899" t="str">
        <f>_xlfn.XLOOKUP(D4899, dim_channels!A:A, dim_channels!B:B, "Not Found")</f>
        <v>GDS (Amadeus)</v>
      </c>
    </row>
    <row r="4900" spans="1:12" x14ac:dyDescent="0.2">
      <c r="A4900" s="2" t="s">
        <v>5336</v>
      </c>
      <c r="B4900" s="2" t="s">
        <v>258</v>
      </c>
      <c r="C4900" s="2" t="s">
        <v>337</v>
      </c>
      <c r="D4900" s="2" t="s">
        <v>169</v>
      </c>
      <c r="E4900" s="2" t="s">
        <v>34</v>
      </c>
      <c r="F4900" s="2">
        <v>26723.82</v>
      </c>
      <c r="G4900" s="2">
        <v>5344.76</v>
      </c>
      <c r="H4900" s="2">
        <v>21379.06</v>
      </c>
      <c r="I4900" s="2" t="s">
        <v>29</v>
      </c>
      <c r="J4900" s="4">
        <v>1.249999766126294</v>
      </c>
      <c r="K4900" t="str">
        <f>_xlfn.XLOOKUP(D4900, dim_channels!A:A, dim_channels!C:C, "Not Found")</f>
        <v>GDS</v>
      </c>
      <c r="L4900" t="str">
        <f>_xlfn.XLOOKUP(D4900, dim_channels!A:A, dim_channels!B:B, "Not Found")</f>
        <v>GDS (Amadeus)</v>
      </c>
    </row>
    <row r="4901" spans="1:12" x14ac:dyDescent="0.2">
      <c r="A4901" s="3" t="s">
        <v>5337</v>
      </c>
      <c r="B4901" s="3" t="s">
        <v>58</v>
      </c>
      <c r="C4901" s="3" t="s">
        <v>120</v>
      </c>
      <c r="D4901" s="3" t="s">
        <v>33</v>
      </c>
      <c r="E4901" s="3" t="s">
        <v>60</v>
      </c>
      <c r="F4901" s="3">
        <v>5530.94</v>
      </c>
      <c r="G4901" s="3">
        <v>0</v>
      </c>
      <c r="H4901" s="3">
        <v>5530.94</v>
      </c>
      <c r="I4901" s="3" t="s">
        <v>41</v>
      </c>
      <c r="J4901" s="5">
        <v>1</v>
      </c>
      <c r="K4901" t="str">
        <f>_xlfn.XLOOKUP(D4901, dim_channels!A:A, dim_channels!C:C, "Not Found")</f>
        <v>OTA</v>
      </c>
      <c r="L4901" t="str">
        <f>_xlfn.XLOOKUP(D4901, dim_channels!A:A, dim_channels!B:B, "Not Found")</f>
        <v>Booking.com</v>
      </c>
    </row>
    <row r="4902" spans="1:12" x14ac:dyDescent="0.2">
      <c r="A4902" s="2" t="s">
        <v>5338</v>
      </c>
      <c r="B4902" s="2" t="s">
        <v>573</v>
      </c>
      <c r="C4902" s="2" t="s">
        <v>158</v>
      </c>
      <c r="D4902" s="2" t="s">
        <v>45</v>
      </c>
      <c r="E4902" s="2" t="s">
        <v>89</v>
      </c>
      <c r="F4902" s="2">
        <v>6071.27</v>
      </c>
      <c r="G4902" s="2">
        <v>0</v>
      </c>
      <c r="H4902" s="2">
        <v>6071.27</v>
      </c>
      <c r="I4902" s="2" t="s">
        <v>29</v>
      </c>
      <c r="J4902" s="4">
        <v>1</v>
      </c>
      <c r="K4902" t="str">
        <f>_xlfn.XLOOKUP(D4902, dim_channels!A:A, dim_channels!C:C, "Not Found")</f>
        <v>Corporate</v>
      </c>
      <c r="L4902" t="str">
        <f>_xlfn.XLOOKUP(D4902, dim_channels!A:A, dim_channels!B:B, "Not Found")</f>
        <v>Corporate Direct</v>
      </c>
    </row>
    <row r="4903" spans="1:12" x14ac:dyDescent="0.2">
      <c r="A4903" s="3" t="s">
        <v>5339</v>
      </c>
      <c r="B4903" s="3" t="s">
        <v>79</v>
      </c>
      <c r="C4903" s="3" t="s">
        <v>215</v>
      </c>
      <c r="D4903" s="3" t="s">
        <v>27</v>
      </c>
      <c r="E4903" s="3" t="s">
        <v>28</v>
      </c>
      <c r="F4903" s="3">
        <v>16537.990000000002</v>
      </c>
      <c r="G4903" s="3">
        <v>2976.84</v>
      </c>
      <c r="H4903" s="3">
        <v>13561.15</v>
      </c>
      <c r="I4903" s="3" t="s">
        <v>29</v>
      </c>
      <c r="J4903" s="5">
        <v>1.219512356990373</v>
      </c>
      <c r="K4903" t="str">
        <f>_xlfn.XLOOKUP(D4903, dim_channels!A:A, dim_channels!C:C, "Not Found")</f>
        <v>OTA</v>
      </c>
      <c r="L4903" t="str">
        <f>_xlfn.XLOOKUP(D4903, dim_channels!A:A, dim_channels!B:B, "Not Found")</f>
        <v>Expedia</v>
      </c>
    </row>
    <row r="4904" spans="1:12" x14ac:dyDescent="0.2">
      <c r="A4904" s="2" t="s">
        <v>5340</v>
      </c>
      <c r="B4904" s="2" t="s">
        <v>294</v>
      </c>
      <c r="C4904" s="2" t="s">
        <v>219</v>
      </c>
      <c r="D4904" s="2" t="s">
        <v>52</v>
      </c>
      <c r="E4904" s="2" t="s">
        <v>34</v>
      </c>
      <c r="F4904" s="2">
        <v>2526.41</v>
      </c>
      <c r="G4904" s="2">
        <v>303.17</v>
      </c>
      <c r="H4904" s="2">
        <v>2223.2399999999998</v>
      </c>
      <c r="I4904" s="2" t="s">
        <v>56</v>
      </c>
      <c r="J4904" s="4">
        <v>1.1363640452672681</v>
      </c>
      <c r="K4904" t="str">
        <f>_xlfn.XLOOKUP(D4904, dim_channels!A:A, dim_channels!C:C, "Not Found")</f>
        <v>OTA</v>
      </c>
      <c r="L4904" t="str">
        <f>_xlfn.XLOOKUP(D4904, dim_channels!A:A, dim_channels!B:B, "Not Found")</f>
        <v>Agoda</v>
      </c>
    </row>
    <row r="4905" spans="1:12" x14ac:dyDescent="0.2">
      <c r="A4905" s="3" t="s">
        <v>5341</v>
      </c>
      <c r="B4905" s="3" t="s">
        <v>58</v>
      </c>
      <c r="C4905" s="3" t="s">
        <v>317</v>
      </c>
      <c r="D4905" s="3" t="s">
        <v>45</v>
      </c>
      <c r="E4905" s="3" t="s">
        <v>46</v>
      </c>
      <c r="F4905" s="3">
        <v>6079.62</v>
      </c>
      <c r="G4905" s="3">
        <v>303.98</v>
      </c>
      <c r="H4905" s="3">
        <v>5775.64</v>
      </c>
      <c r="I4905" s="3" t="s">
        <v>29</v>
      </c>
      <c r="J4905" s="5">
        <v>1.0526313966937</v>
      </c>
      <c r="K4905" t="str">
        <f>_xlfn.XLOOKUP(D4905, dim_channels!A:A, dim_channels!C:C, "Not Found")</f>
        <v>Corporate</v>
      </c>
      <c r="L4905" t="str">
        <f>_xlfn.XLOOKUP(D4905, dim_channels!A:A, dim_channels!B:B, "Not Found")</f>
        <v>Corporate Direct</v>
      </c>
    </row>
    <row r="4906" spans="1:12" x14ac:dyDescent="0.2">
      <c r="A4906" s="2" t="s">
        <v>5342</v>
      </c>
      <c r="B4906" s="2" t="s">
        <v>740</v>
      </c>
      <c r="C4906" s="2" t="s">
        <v>1101</v>
      </c>
      <c r="D4906" s="2" t="s">
        <v>52</v>
      </c>
      <c r="E4906" s="2" t="s">
        <v>34</v>
      </c>
      <c r="F4906" s="2">
        <v>8159.68</v>
      </c>
      <c r="G4906" s="2">
        <v>979.16</v>
      </c>
      <c r="H4906" s="2">
        <v>7180.52</v>
      </c>
      <c r="I4906" s="2" t="s">
        <v>29</v>
      </c>
      <c r="J4906" s="4">
        <v>1.1363633831533091</v>
      </c>
      <c r="K4906" t="str">
        <f>_xlfn.XLOOKUP(D4906, dim_channels!A:A, dim_channels!C:C, "Not Found")</f>
        <v>OTA</v>
      </c>
      <c r="L4906" t="str">
        <f>_xlfn.XLOOKUP(D4906, dim_channels!A:A, dim_channels!B:B, "Not Found")</f>
        <v>Agoda</v>
      </c>
    </row>
    <row r="4907" spans="1:12" x14ac:dyDescent="0.2">
      <c r="A4907" s="3" t="s">
        <v>5343</v>
      </c>
      <c r="B4907" s="3" t="s">
        <v>630</v>
      </c>
      <c r="C4907" s="3" t="s">
        <v>1048</v>
      </c>
      <c r="D4907" s="3" t="s">
        <v>33</v>
      </c>
      <c r="E4907" s="3" t="s">
        <v>28</v>
      </c>
      <c r="F4907" s="3">
        <v>16327.77</v>
      </c>
      <c r="G4907" s="3">
        <v>2449.17</v>
      </c>
      <c r="H4907" s="3">
        <v>13878.6</v>
      </c>
      <c r="I4907" s="3" t="s">
        <v>29</v>
      </c>
      <c r="J4907" s="5">
        <v>1.1764709696943501</v>
      </c>
      <c r="K4907" t="str">
        <f>_xlfn.XLOOKUP(D4907, dim_channels!A:A, dim_channels!C:C, "Not Found")</f>
        <v>OTA</v>
      </c>
      <c r="L4907" t="str">
        <f>_xlfn.XLOOKUP(D4907, dim_channels!A:A, dim_channels!B:B, "Not Found")</f>
        <v>Booking.com</v>
      </c>
    </row>
    <row r="4908" spans="1:12" x14ac:dyDescent="0.2">
      <c r="A4908" s="2" t="s">
        <v>5344</v>
      </c>
      <c r="B4908" s="2" t="s">
        <v>714</v>
      </c>
      <c r="C4908" s="2" t="s">
        <v>147</v>
      </c>
      <c r="D4908" s="2" t="s">
        <v>33</v>
      </c>
      <c r="E4908" s="2" t="s">
        <v>34</v>
      </c>
      <c r="F4908" s="2">
        <v>13027.01</v>
      </c>
      <c r="G4908" s="2">
        <v>1954.05</v>
      </c>
      <c r="H4908" s="2">
        <v>11072.96</v>
      </c>
      <c r="I4908" s="2" t="s">
        <v>29</v>
      </c>
      <c r="J4908" s="4">
        <v>1.1764704288645489</v>
      </c>
      <c r="K4908" t="str">
        <f>_xlfn.XLOOKUP(D4908, dim_channels!A:A, dim_channels!C:C, "Not Found")</f>
        <v>OTA</v>
      </c>
      <c r="L4908" t="str">
        <f>_xlfn.XLOOKUP(D4908, dim_channels!A:A, dim_channels!B:B, "Not Found")</f>
        <v>Booking.com</v>
      </c>
    </row>
    <row r="4909" spans="1:12" x14ac:dyDescent="0.2">
      <c r="A4909" s="3" t="s">
        <v>5345</v>
      </c>
      <c r="B4909" s="3" t="s">
        <v>294</v>
      </c>
      <c r="C4909" s="3" t="s">
        <v>465</v>
      </c>
      <c r="D4909" s="3" t="s">
        <v>114</v>
      </c>
      <c r="E4909" s="3" t="s">
        <v>115</v>
      </c>
      <c r="F4909" s="3">
        <v>2424.56</v>
      </c>
      <c r="G4909" s="3">
        <v>242.46</v>
      </c>
      <c r="H4909" s="3">
        <v>2182.1</v>
      </c>
      <c r="I4909" s="3" t="s">
        <v>56</v>
      </c>
      <c r="J4909" s="5">
        <v>1.1111131478850651</v>
      </c>
      <c r="K4909" t="str">
        <f>_xlfn.XLOOKUP(D4909, dim_channels!A:A, dim_channels!C:C, "Not Found")</f>
        <v>Offline</v>
      </c>
      <c r="L4909" t="str">
        <f>_xlfn.XLOOKUP(D4909, dim_channels!A:A, dim_channels!B:B, "Not Found")</f>
        <v>Travel Agency</v>
      </c>
    </row>
    <row r="4910" spans="1:12" x14ac:dyDescent="0.2">
      <c r="A4910" s="2" t="s">
        <v>5346</v>
      </c>
      <c r="B4910" s="2" t="s">
        <v>590</v>
      </c>
      <c r="C4910" s="2" t="s">
        <v>454</v>
      </c>
      <c r="D4910" s="2" t="s">
        <v>64</v>
      </c>
      <c r="E4910" s="2" t="s">
        <v>34</v>
      </c>
      <c r="F4910" s="2">
        <v>13046.81</v>
      </c>
      <c r="G4910" s="2">
        <v>0</v>
      </c>
      <c r="H4910" s="2">
        <v>13046.81</v>
      </c>
      <c r="I4910" s="2" t="s">
        <v>56</v>
      </c>
      <c r="J4910" s="4">
        <v>1</v>
      </c>
      <c r="K4910" t="str">
        <f>_xlfn.XLOOKUP(D4910, dim_channels!A:A, dim_channels!C:C, "Not Found")</f>
        <v>Direct</v>
      </c>
      <c r="L4910" t="str">
        <f>_xlfn.XLOOKUP(D4910, dim_channels!A:A, dim_channels!B:B, "Not Found")</f>
        <v>Direct Website</v>
      </c>
    </row>
    <row r="4911" spans="1:12" x14ac:dyDescent="0.2">
      <c r="A4911" s="3" t="s">
        <v>5347</v>
      </c>
      <c r="B4911" s="3" t="s">
        <v>456</v>
      </c>
      <c r="C4911" s="3" t="s">
        <v>178</v>
      </c>
      <c r="D4911" s="3" t="s">
        <v>64</v>
      </c>
      <c r="E4911" s="3" t="s">
        <v>28</v>
      </c>
      <c r="F4911" s="3">
        <v>15280.31</v>
      </c>
      <c r="G4911" s="3">
        <v>0</v>
      </c>
      <c r="H4911" s="3">
        <v>15280.31</v>
      </c>
      <c r="I4911" s="3" t="s">
        <v>29</v>
      </c>
      <c r="J4911" s="5">
        <v>1</v>
      </c>
      <c r="K4911" t="str">
        <f>_xlfn.XLOOKUP(D4911, dim_channels!A:A, dim_channels!C:C, "Not Found")</f>
        <v>Direct</v>
      </c>
      <c r="L4911" t="str">
        <f>_xlfn.XLOOKUP(D4911, dim_channels!A:A, dim_channels!B:B, "Not Found")</f>
        <v>Direct Website</v>
      </c>
    </row>
    <row r="4912" spans="1:12" x14ac:dyDescent="0.2">
      <c r="A4912" s="2" t="s">
        <v>5348</v>
      </c>
      <c r="B4912" s="2" t="s">
        <v>334</v>
      </c>
      <c r="C4912" s="2" t="s">
        <v>1825</v>
      </c>
      <c r="D4912" s="2" t="s">
        <v>45</v>
      </c>
      <c r="E4912" s="2" t="s">
        <v>46</v>
      </c>
      <c r="F4912" s="2">
        <v>10281.530000000001</v>
      </c>
      <c r="G4912" s="2">
        <v>514.08000000000004</v>
      </c>
      <c r="H4912" s="2">
        <v>9767.4500000000007</v>
      </c>
      <c r="I4912" s="2" t="s">
        <v>29</v>
      </c>
      <c r="J4912" s="4">
        <v>1.052631956140037</v>
      </c>
      <c r="K4912" t="str">
        <f>_xlfn.XLOOKUP(D4912, dim_channels!A:A, dim_channels!C:C, "Not Found")</f>
        <v>Corporate</v>
      </c>
      <c r="L4912" t="str">
        <f>_xlfn.XLOOKUP(D4912, dim_channels!A:A, dim_channels!B:B, "Not Found")</f>
        <v>Corporate Direct</v>
      </c>
    </row>
    <row r="4913" spans="1:12" x14ac:dyDescent="0.2">
      <c r="A4913" s="3" t="s">
        <v>5349</v>
      </c>
      <c r="B4913" s="3" t="s">
        <v>156</v>
      </c>
      <c r="C4913" s="3" t="s">
        <v>81</v>
      </c>
      <c r="D4913" s="3" t="s">
        <v>27</v>
      </c>
      <c r="E4913" s="3" t="s">
        <v>34</v>
      </c>
      <c r="F4913" s="3">
        <v>2980.16</v>
      </c>
      <c r="G4913" s="3">
        <v>536.42999999999995</v>
      </c>
      <c r="H4913" s="3">
        <v>2443.73</v>
      </c>
      <c r="I4913" s="3" t="s">
        <v>29</v>
      </c>
      <c r="J4913" s="5">
        <v>1.2195127939666</v>
      </c>
      <c r="K4913" t="str">
        <f>_xlfn.XLOOKUP(D4913, dim_channels!A:A, dim_channels!C:C, "Not Found")</f>
        <v>OTA</v>
      </c>
      <c r="L4913" t="str">
        <f>_xlfn.XLOOKUP(D4913, dim_channels!A:A, dim_channels!B:B, "Not Found")</f>
        <v>Expedia</v>
      </c>
    </row>
    <row r="4914" spans="1:12" x14ac:dyDescent="0.2">
      <c r="A4914" s="2" t="s">
        <v>5350</v>
      </c>
      <c r="B4914" s="2" t="s">
        <v>148</v>
      </c>
      <c r="C4914" s="2" t="s">
        <v>314</v>
      </c>
      <c r="D4914" s="2" t="s">
        <v>33</v>
      </c>
      <c r="E4914" s="2" t="s">
        <v>34</v>
      </c>
      <c r="F4914" s="2">
        <v>5691.89</v>
      </c>
      <c r="G4914" s="2">
        <v>853.78</v>
      </c>
      <c r="H4914" s="2">
        <v>4838.1099999999997</v>
      </c>
      <c r="I4914" s="2" t="s">
        <v>41</v>
      </c>
      <c r="J4914" s="4">
        <v>1.1764697371494239</v>
      </c>
      <c r="K4914" t="str">
        <f>_xlfn.XLOOKUP(D4914, dim_channels!A:A, dim_channels!C:C, "Not Found")</f>
        <v>OTA</v>
      </c>
      <c r="L4914" t="str">
        <f>_xlfn.XLOOKUP(D4914, dim_channels!A:A, dim_channels!B:B, "Not Found")</f>
        <v>Booking.com</v>
      </c>
    </row>
    <row r="4915" spans="1:12" x14ac:dyDescent="0.2">
      <c r="A4915" s="3" t="s">
        <v>5351</v>
      </c>
      <c r="B4915" s="3" t="s">
        <v>485</v>
      </c>
      <c r="C4915" s="3" t="s">
        <v>62</v>
      </c>
      <c r="D4915" s="3" t="s">
        <v>33</v>
      </c>
      <c r="E4915" s="3" t="s">
        <v>60</v>
      </c>
      <c r="F4915" s="3">
        <v>2691.14</v>
      </c>
      <c r="G4915" s="3">
        <v>0</v>
      </c>
      <c r="H4915" s="3">
        <v>2691.14</v>
      </c>
      <c r="I4915" s="3" t="s">
        <v>29</v>
      </c>
      <c r="J4915" s="5">
        <v>1</v>
      </c>
      <c r="K4915" t="str">
        <f>_xlfn.XLOOKUP(D4915, dim_channels!A:A, dim_channels!C:C, "Not Found")</f>
        <v>OTA</v>
      </c>
      <c r="L4915" t="str">
        <f>_xlfn.XLOOKUP(D4915, dim_channels!A:A, dim_channels!B:B, "Not Found")</f>
        <v>Booking.com</v>
      </c>
    </row>
    <row r="4916" spans="1:12" x14ac:dyDescent="0.2">
      <c r="A4916" s="2" t="s">
        <v>5352</v>
      </c>
      <c r="B4916" s="2" t="s">
        <v>37</v>
      </c>
      <c r="C4916" s="2" t="s">
        <v>239</v>
      </c>
      <c r="D4916" s="2" t="s">
        <v>33</v>
      </c>
      <c r="E4916" s="2" t="s">
        <v>28</v>
      </c>
      <c r="F4916" s="2">
        <v>4007.81</v>
      </c>
      <c r="G4916" s="2">
        <v>601.16999999999996</v>
      </c>
      <c r="H4916" s="2">
        <v>3406.64</v>
      </c>
      <c r="I4916" s="2" t="s">
        <v>29</v>
      </c>
      <c r="J4916" s="4">
        <v>1.176470070215814</v>
      </c>
      <c r="K4916" t="str">
        <f>_xlfn.XLOOKUP(D4916, dim_channels!A:A, dim_channels!C:C, "Not Found")</f>
        <v>OTA</v>
      </c>
      <c r="L4916" t="str">
        <f>_xlfn.XLOOKUP(D4916, dim_channels!A:A, dim_channels!B:B, "Not Found")</f>
        <v>Booking.com</v>
      </c>
    </row>
    <row r="4917" spans="1:12" x14ac:dyDescent="0.2">
      <c r="A4917" s="3" t="s">
        <v>5353</v>
      </c>
      <c r="B4917" s="3" t="s">
        <v>418</v>
      </c>
      <c r="C4917" s="3" t="s">
        <v>807</v>
      </c>
      <c r="D4917" s="3" t="s">
        <v>169</v>
      </c>
      <c r="E4917" s="3" t="s">
        <v>34</v>
      </c>
      <c r="F4917" s="3">
        <v>12482.48</v>
      </c>
      <c r="G4917" s="3">
        <v>2496.5</v>
      </c>
      <c r="H4917" s="3">
        <v>9985.98</v>
      </c>
      <c r="I4917" s="3" t="s">
        <v>29</v>
      </c>
      <c r="J4917" s="5">
        <v>1.2500005007019841</v>
      </c>
      <c r="K4917" t="str">
        <f>_xlfn.XLOOKUP(D4917, dim_channels!A:A, dim_channels!C:C, "Not Found")</f>
        <v>GDS</v>
      </c>
      <c r="L4917" t="str">
        <f>_xlfn.XLOOKUP(D4917, dim_channels!A:A, dim_channels!B:B, "Not Found")</f>
        <v>GDS (Amadeus)</v>
      </c>
    </row>
    <row r="4918" spans="1:12" x14ac:dyDescent="0.2">
      <c r="A4918" s="2" t="s">
        <v>5354</v>
      </c>
      <c r="B4918" s="2" t="s">
        <v>43</v>
      </c>
      <c r="C4918" s="2" t="s">
        <v>130</v>
      </c>
      <c r="D4918" s="2" t="s">
        <v>114</v>
      </c>
      <c r="E4918" s="2" t="s">
        <v>46</v>
      </c>
      <c r="F4918" s="2">
        <v>3769.07</v>
      </c>
      <c r="G4918" s="2">
        <v>376.91</v>
      </c>
      <c r="H4918" s="2">
        <v>3392.16</v>
      </c>
      <c r="I4918" s="2" t="s">
        <v>29</v>
      </c>
      <c r="J4918" s="4">
        <v>1.1111120937691621</v>
      </c>
      <c r="K4918" t="str">
        <f>_xlfn.XLOOKUP(D4918, dim_channels!A:A, dim_channels!C:C, "Not Found")</f>
        <v>Offline</v>
      </c>
      <c r="L4918" t="str">
        <f>_xlfn.XLOOKUP(D4918, dim_channels!A:A, dim_channels!B:B, "Not Found")</f>
        <v>Travel Agency</v>
      </c>
    </row>
    <row r="4919" spans="1:12" x14ac:dyDescent="0.2">
      <c r="A4919" s="3" t="s">
        <v>5355</v>
      </c>
      <c r="B4919" s="3" t="s">
        <v>807</v>
      </c>
      <c r="C4919" s="3" t="s">
        <v>454</v>
      </c>
      <c r="D4919" s="3" t="s">
        <v>45</v>
      </c>
      <c r="E4919" s="3" t="s">
        <v>46</v>
      </c>
      <c r="F4919" s="3">
        <v>2644.14</v>
      </c>
      <c r="G4919" s="3">
        <v>132.21</v>
      </c>
      <c r="H4919" s="3">
        <v>2511.9299999999998</v>
      </c>
      <c r="I4919" s="3" t="s">
        <v>29</v>
      </c>
      <c r="J4919" s="5">
        <v>1.0526328361061019</v>
      </c>
      <c r="K4919" t="str">
        <f>_xlfn.XLOOKUP(D4919, dim_channels!A:A, dim_channels!C:C, "Not Found")</f>
        <v>Corporate</v>
      </c>
      <c r="L4919" t="str">
        <f>_xlfn.XLOOKUP(D4919, dim_channels!A:A, dim_channels!B:B, "Not Found")</f>
        <v>Corporate Direct</v>
      </c>
    </row>
    <row r="4920" spans="1:12" x14ac:dyDescent="0.2">
      <c r="A4920" s="2" t="s">
        <v>5356</v>
      </c>
      <c r="B4920" s="2" t="s">
        <v>551</v>
      </c>
      <c r="C4920" s="2" t="s">
        <v>630</v>
      </c>
      <c r="D4920" s="2" t="s">
        <v>64</v>
      </c>
      <c r="E4920" s="2" t="s">
        <v>115</v>
      </c>
      <c r="F4920" s="2">
        <v>3448.68</v>
      </c>
      <c r="G4920" s="2">
        <v>0</v>
      </c>
      <c r="H4920" s="2">
        <v>3448.68</v>
      </c>
      <c r="I4920" s="2" t="s">
        <v>56</v>
      </c>
      <c r="J4920" s="4">
        <v>1</v>
      </c>
      <c r="K4920" t="str">
        <f>_xlfn.XLOOKUP(D4920, dim_channels!A:A, dim_channels!C:C, "Not Found")</f>
        <v>Direct</v>
      </c>
      <c r="L4920" t="str">
        <f>_xlfn.XLOOKUP(D4920, dim_channels!A:A, dim_channels!B:B, "Not Found")</f>
        <v>Direct Website</v>
      </c>
    </row>
    <row r="4921" spans="1:12" x14ac:dyDescent="0.2">
      <c r="A4921" s="3" t="s">
        <v>5357</v>
      </c>
      <c r="B4921" s="3" t="s">
        <v>1014</v>
      </c>
      <c r="C4921" s="3" t="s">
        <v>51</v>
      </c>
      <c r="D4921" s="3" t="s">
        <v>64</v>
      </c>
      <c r="E4921" s="3" t="s">
        <v>115</v>
      </c>
      <c r="F4921" s="3">
        <v>16947.59</v>
      </c>
      <c r="G4921" s="3">
        <v>0</v>
      </c>
      <c r="H4921" s="3">
        <v>16947.59</v>
      </c>
      <c r="I4921" s="3" t="s">
        <v>29</v>
      </c>
      <c r="J4921" s="5">
        <v>1</v>
      </c>
      <c r="K4921" t="str">
        <f>_xlfn.XLOOKUP(D4921, dim_channels!A:A, dim_channels!C:C, "Not Found")</f>
        <v>Direct</v>
      </c>
      <c r="L4921" t="str">
        <f>_xlfn.XLOOKUP(D4921, dim_channels!A:A, dim_channels!B:B, "Not Found")</f>
        <v>Direct Website</v>
      </c>
    </row>
    <row r="4922" spans="1:12" x14ac:dyDescent="0.2">
      <c r="A4922" s="2" t="s">
        <v>5358</v>
      </c>
      <c r="B4922" s="2" t="s">
        <v>783</v>
      </c>
      <c r="C4922" s="2" t="s">
        <v>329</v>
      </c>
      <c r="D4922" s="2" t="s">
        <v>64</v>
      </c>
      <c r="E4922" s="2" t="s">
        <v>28</v>
      </c>
      <c r="F4922" s="2">
        <v>17320.099999999999</v>
      </c>
      <c r="G4922" s="2">
        <v>0</v>
      </c>
      <c r="H4922" s="2">
        <v>17320.099999999999</v>
      </c>
      <c r="I4922" s="2" t="s">
        <v>29</v>
      </c>
      <c r="J4922" s="4">
        <v>1</v>
      </c>
      <c r="K4922" t="str">
        <f>_xlfn.XLOOKUP(D4922, dim_channels!A:A, dim_channels!C:C, "Not Found")</f>
        <v>Direct</v>
      </c>
      <c r="L4922" t="str">
        <f>_xlfn.XLOOKUP(D4922, dim_channels!A:A, dim_channels!B:B, "Not Found")</f>
        <v>Direct Website</v>
      </c>
    </row>
    <row r="4923" spans="1:12" x14ac:dyDescent="0.2">
      <c r="A4923" s="3" t="s">
        <v>5359</v>
      </c>
      <c r="B4923" s="3" t="s">
        <v>382</v>
      </c>
      <c r="C4923" s="3" t="s">
        <v>548</v>
      </c>
      <c r="D4923" s="3" t="s">
        <v>64</v>
      </c>
      <c r="E4923" s="3" t="s">
        <v>28</v>
      </c>
      <c r="F4923" s="3">
        <v>7004.73</v>
      </c>
      <c r="G4923" s="3">
        <v>0</v>
      </c>
      <c r="H4923" s="3">
        <v>7004.73</v>
      </c>
      <c r="I4923" s="3" t="s">
        <v>29</v>
      </c>
      <c r="J4923" s="5">
        <v>1</v>
      </c>
      <c r="K4923" t="str">
        <f>_xlfn.XLOOKUP(D4923, dim_channels!A:A, dim_channels!C:C, "Not Found")</f>
        <v>Direct</v>
      </c>
      <c r="L4923" t="str">
        <f>_xlfn.XLOOKUP(D4923, dim_channels!A:A, dim_channels!B:B, "Not Found")</f>
        <v>Direct Website</v>
      </c>
    </row>
    <row r="4924" spans="1:12" x14ac:dyDescent="0.2">
      <c r="A4924" s="2" t="s">
        <v>5360</v>
      </c>
      <c r="B4924" s="2" t="s">
        <v>197</v>
      </c>
      <c r="C4924" s="2" t="s">
        <v>247</v>
      </c>
      <c r="D4924" s="2" t="s">
        <v>114</v>
      </c>
      <c r="E4924" s="2" t="s">
        <v>115</v>
      </c>
      <c r="F4924" s="2">
        <v>14306.38</v>
      </c>
      <c r="G4924" s="2">
        <v>1430.64</v>
      </c>
      <c r="H4924" s="2">
        <v>12875.74</v>
      </c>
      <c r="I4924" s="2" t="s">
        <v>56</v>
      </c>
      <c r="J4924" s="4">
        <v>1.111111283700976</v>
      </c>
      <c r="K4924" t="str">
        <f>_xlfn.XLOOKUP(D4924, dim_channels!A:A, dim_channels!C:C, "Not Found")</f>
        <v>Offline</v>
      </c>
      <c r="L4924" t="str">
        <f>_xlfn.XLOOKUP(D4924, dim_channels!A:A, dim_channels!B:B, "Not Found")</f>
        <v>Travel Agency</v>
      </c>
    </row>
    <row r="4925" spans="1:12" x14ac:dyDescent="0.2">
      <c r="A4925" s="3" t="s">
        <v>5361</v>
      </c>
      <c r="B4925" s="3" t="s">
        <v>708</v>
      </c>
      <c r="C4925" s="3" t="s">
        <v>787</v>
      </c>
      <c r="D4925" s="3" t="s">
        <v>52</v>
      </c>
      <c r="E4925" s="3" t="s">
        <v>34</v>
      </c>
      <c r="F4925" s="3">
        <v>13803.83</v>
      </c>
      <c r="G4925" s="3">
        <v>1656.46</v>
      </c>
      <c r="H4925" s="3">
        <v>12147.37</v>
      </c>
      <c r="I4925" s="3" t="s">
        <v>41</v>
      </c>
      <c r="J4925" s="5">
        <v>1.1363636737828851</v>
      </c>
      <c r="K4925" t="str">
        <f>_xlfn.XLOOKUP(D4925, dim_channels!A:A, dim_channels!C:C, "Not Found")</f>
        <v>OTA</v>
      </c>
      <c r="L4925" t="str">
        <f>_xlfn.XLOOKUP(D4925, dim_channels!A:A, dim_channels!B:B, "Not Found")</f>
        <v>Agoda</v>
      </c>
    </row>
    <row r="4926" spans="1:12" x14ac:dyDescent="0.2">
      <c r="A4926" s="2" t="s">
        <v>5362</v>
      </c>
      <c r="B4926" s="2" t="s">
        <v>382</v>
      </c>
      <c r="C4926" s="2" t="s">
        <v>492</v>
      </c>
      <c r="D4926" s="2" t="s">
        <v>64</v>
      </c>
      <c r="E4926" s="2" t="s">
        <v>34</v>
      </c>
      <c r="F4926" s="2">
        <v>4136.9399999999996</v>
      </c>
      <c r="G4926" s="2">
        <v>0</v>
      </c>
      <c r="H4926" s="2">
        <v>4136.9399999999996</v>
      </c>
      <c r="I4926" s="2" t="s">
        <v>29</v>
      </c>
      <c r="J4926" s="4">
        <v>1</v>
      </c>
      <c r="K4926" t="str">
        <f>_xlfn.XLOOKUP(D4926, dim_channels!A:A, dim_channels!C:C, "Not Found")</f>
        <v>Direct</v>
      </c>
      <c r="L4926" t="str">
        <f>_xlfn.XLOOKUP(D4926, dim_channels!A:A, dim_channels!B:B, "Not Found")</f>
        <v>Direct Website</v>
      </c>
    </row>
    <row r="4927" spans="1:12" x14ac:dyDescent="0.2">
      <c r="A4927" s="3" t="s">
        <v>5363</v>
      </c>
      <c r="B4927" s="3" t="s">
        <v>195</v>
      </c>
      <c r="C4927" s="3" t="s">
        <v>813</v>
      </c>
      <c r="D4927" s="3" t="s">
        <v>45</v>
      </c>
      <c r="E4927" s="3" t="s">
        <v>46</v>
      </c>
      <c r="F4927" s="3">
        <v>7316.99</v>
      </c>
      <c r="G4927" s="3">
        <v>365.85</v>
      </c>
      <c r="H4927" s="3">
        <v>6951.14</v>
      </c>
      <c r="I4927" s="3" t="s">
        <v>41</v>
      </c>
      <c r="J4927" s="5">
        <v>1.052631654663839</v>
      </c>
      <c r="K4927" t="str">
        <f>_xlfn.XLOOKUP(D4927, dim_channels!A:A, dim_channels!C:C, "Not Found")</f>
        <v>Corporate</v>
      </c>
      <c r="L4927" t="str">
        <f>_xlfn.XLOOKUP(D4927, dim_channels!A:A, dim_channels!B:B, "Not Found")</f>
        <v>Corporate Direct</v>
      </c>
    </row>
    <row r="4928" spans="1:12" x14ac:dyDescent="0.2">
      <c r="A4928" s="2" t="s">
        <v>5364</v>
      </c>
      <c r="B4928" s="2" t="s">
        <v>578</v>
      </c>
      <c r="C4928" s="2" t="s">
        <v>130</v>
      </c>
      <c r="D4928" s="2" t="s">
        <v>52</v>
      </c>
      <c r="E4928" s="2" t="s">
        <v>34</v>
      </c>
      <c r="F4928" s="2">
        <v>11704.04</v>
      </c>
      <c r="G4928" s="2">
        <v>1404.48</v>
      </c>
      <c r="H4928" s="2">
        <v>10299.56</v>
      </c>
      <c r="I4928" s="2" t="s">
        <v>29</v>
      </c>
      <c r="J4928" s="4">
        <v>1.1363631067734929</v>
      </c>
      <c r="K4928" t="str">
        <f>_xlfn.XLOOKUP(D4928, dim_channels!A:A, dim_channels!C:C, "Not Found")</f>
        <v>OTA</v>
      </c>
      <c r="L4928" t="str">
        <f>_xlfn.XLOOKUP(D4928, dim_channels!A:A, dim_channels!B:B, "Not Found")</f>
        <v>Agoda</v>
      </c>
    </row>
    <row r="4929" spans="1:12" x14ac:dyDescent="0.2">
      <c r="A4929" s="3" t="s">
        <v>5365</v>
      </c>
      <c r="B4929" s="3" t="s">
        <v>229</v>
      </c>
      <c r="C4929" s="3" t="s">
        <v>156</v>
      </c>
      <c r="D4929" s="3" t="s">
        <v>27</v>
      </c>
      <c r="E4929" s="3" t="s">
        <v>60</v>
      </c>
      <c r="F4929" s="3">
        <v>19679.919999999998</v>
      </c>
      <c r="G4929" s="3">
        <v>0</v>
      </c>
      <c r="H4929" s="3">
        <v>19679.919999999998</v>
      </c>
      <c r="I4929" s="3" t="s">
        <v>41</v>
      </c>
      <c r="J4929" s="5">
        <v>1</v>
      </c>
      <c r="K4929" t="str">
        <f>_xlfn.XLOOKUP(D4929, dim_channels!A:A, dim_channels!C:C, "Not Found")</f>
        <v>OTA</v>
      </c>
      <c r="L4929" t="str">
        <f>_xlfn.XLOOKUP(D4929, dim_channels!A:A, dim_channels!B:B, "Not Found")</f>
        <v>Expedia</v>
      </c>
    </row>
    <row r="4930" spans="1:12" x14ac:dyDescent="0.2">
      <c r="A4930" s="2" t="s">
        <v>5366</v>
      </c>
      <c r="B4930" s="2" t="s">
        <v>173</v>
      </c>
      <c r="C4930" s="2" t="s">
        <v>2359</v>
      </c>
      <c r="D4930" s="2" t="s">
        <v>45</v>
      </c>
      <c r="E4930" s="2" t="s">
        <v>46</v>
      </c>
      <c r="F4930" s="2">
        <v>17822.62</v>
      </c>
      <c r="G4930" s="2">
        <v>891.13</v>
      </c>
      <c r="H4930" s="2">
        <v>16931.490000000002</v>
      </c>
      <c r="I4930" s="2" t="s">
        <v>29</v>
      </c>
      <c r="J4930" s="4">
        <v>1.0526315167773179</v>
      </c>
      <c r="K4930" t="str">
        <f>_xlfn.XLOOKUP(D4930, dim_channels!A:A, dim_channels!C:C, "Not Found")</f>
        <v>Corporate</v>
      </c>
      <c r="L4930" t="str">
        <f>_xlfn.XLOOKUP(D4930, dim_channels!A:A, dim_channels!B:B, "Not Found")</f>
        <v>Corporate Direct</v>
      </c>
    </row>
    <row r="4931" spans="1:12" x14ac:dyDescent="0.2">
      <c r="A4931" s="3" t="s">
        <v>5367</v>
      </c>
      <c r="B4931" s="3" t="s">
        <v>213</v>
      </c>
      <c r="C4931" s="3" t="s">
        <v>262</v>
      </c>
      <c r="D4931" s="3" t="s">
        <v>27</v>
      </c>
      <c r="E4931" s="3" t="s">
        <v>28</v>
      </c>
      <c r="F4931" s="3">
        <v>3181.99</v>
      </c>
      <c r="G4931" s="3">
        <v>572.76</v>
      </c>
      <c r="H4931" s="3">
        <v>2609.23</v>
      </c>
      <c r="I4931" s="3" t="s">
        <v>29</v>
      </c>
      <c r="J4931" s="5">
        <v>1.2195130364130411</v>
      </c>
      <c r="K4931" t="str">
        <f>_xlfn.XLOOKUP(D4931, dim_channels!A:A, dim_channels!C:C, "Not Found")</f>
        <v>OTA</v>
      </c>
      <c r="L4931" t="str">
        <f>_xlfn.XLOOKUP(D4931, dim_channels!A:A, dim_channels!B:B, "Not Found")</f>
        <v>Expedia</v>
      </c>
    </row>
    <row r="4932" spans="1:12" x14ac:dyDescent="0.2">
      <c r="A4932" s="2" t="s">
        <v>5368</v>
      </c>
      <c r="B4932" s="2" t="s">
        <v>234</v>
      </c>
      <c r="C4932" s="2" t="s">
        <v>787</v>
      </c>
      <c r="D4932" s="2" t="s">
        <v>45</v>
      </c>
      <c r="E4932" s="2" t="s">
        <v>89</v>
      </c>
      <c r="F4932" s="2">
        <v>10119.34</v>
      </c>
      <c r="G4932" s="2">
        <v>0</v>
      </c>
      <c r="H4932" s="2">
        <v>10119.34</v>
      </c>
      <c r="I4932" s="2" t="s">
        <v>29</v>
      </c>
      <c r="J4932" s="4">
        <v>1</v>
      </c>
      <c r="K4932" t="str">
        <f>_xlfn.XLOOKUP(D4932, dim_channels!A:A, dim_channels!C:C, "Not Found")</f>
        <v>Corporate</v>
      </c>
      <c r="L4932" t="str">
        <f>_xlfn.XLOOKUP(D4932, dim_channels!A:A, dim_channels!B:B, "Not Found")</f>
        <v>Corporate Direct</v>
      </c>
    </row>
    <row r="4933" spans="1:12" x14ac:dyDescent="0.2">
      <c r="A4933" s="3" t="s">
        <v>5369</v>
      </c>
      <c r="B4933" s="3" t="s">
        <v>285</v>
      </c>
      <c r="C4933" s="3" t="s">
        <v>614</v>
      </c>
      <c r="D4933" s="3" t="s">
        <v>52</v>
      </c>
      <c r="E4933" s="3" t="s">
        <v>34</v>
      </c>
      <c r="F4933" s="3">
        <v>5896.9</v>
      </c>
      <c r="G4933" s="3">
        <v>707.63</v>
      </c>
      <c r="H4933" s="3">
        <v>5189.2700000000004</v>
      </c>
      <c r="I4933" s="3" t="s">
        <v>29</v>
      </c>
      <c r="J4933" s="5">
        <v>1.136364074330301</v>
      </c>
      <c r="K4933" t="str">
        <f>_xlfn.XLOOKUP(D4933, dim_channels!A:A, dim_channels!C:C, "Not Found")</f>
        <v>OTA</v>
      </c>
      <c r="L4933" t="str">
        <f>_xlfn.XLOOKUP(D4933, dim_channels!A:A, dim_channels!B:B, "Not Found")</f>
        <v>Agoda</v>
      </c>
    </row>
    <row r="4934" spans="1:12" x14ac:dyDescent="0.2">
      <c r="A4934" s="2" t="s">
        <v>5370</v>
      </c>
      <c r="B4934" s="2" t="s">
        <v>67</v>
      </c>
      <c r="C4934" s="2" t="s">
        <v>452</v>
      </c>
      <c r="D4934" s="2" t="s">
        <v>114</v>
      </c>
      <c r="E4934" s="2" t="s">
        <v>46</v>
      </c>
      <c r="F4934" s="2">
        <v>5713.38</v>
      </c>
      <c r="G4934" s="2">
        <v>571.34</v>
      </c>
      <c r="H4934" s="2">
        <v>5142.04</v>
      </c>
      <c r="I4934" s="2" t="s">
        <v>29</v>
      </c>
      <c r="J4934" s="4">
        <v>1.111111543278543</v>
      </c>
      <c r="K4934" t="str">
        <f>_xlfn.XLOOKUP(D4934, dim_channels!A:A, dim_channels!C:C, "Not Found")</f>
        <v>Offline</v>
      </c>
      <c r="L4934" t="str">
        <f>_xlfn.XLOOKUP(D4934, dim_channels!A:A, dim_channels!B:B, "Not Found")</f>
        <v>Travel Agency</v>
      </c>
    </row>
    <row r="4935" spans="1:12" x14ac:dyDescent="0.2">
      <c r="A4935" s="3" t="s">
        <v>5371</v>
      </c>
      <c r="B4935" s="3" t="s">
        <v>863</v>
      </c>
      <c r="C4935" s="3" t="s">
        <v>117</v>
      </c>
      <c r="D4935" s="3" t="s">
        <v>206</v>
      </c>
      <c r="E4935" s="3" t="s">
        <v>207</v>
      </c>
      <c r="F4935" s="3">
        <v>26083.39</v>
      </c>
      <c r="G4935" s="3">
        <v>0</v>
      </c>
      <c r="H4935" s="3">
        <v>26083.39</v>
      </c>
      <c r="I4935" s="3" t="s">
        <v>29</v>
      </c>
      <c r="J4935" s="5">
        <v>1</v>
      </c>
      <c r="K4935" t="str">
        <f>_xlfn.XLOOKUP(D4935, dim_channels!A:A, dim_channels!C:C, "Not Found")</f>
        <v>Direct</v>
      </c>
      <c r="L4935" t="str">
        <f>_xlfn.XLOOKUP(D4935, dim_channels!A:A, dim_channels!B:B, "Not Found")</f>
        <v>Walk-in</v>
      </c>
    </row>
    <row r="4936" spans="1:12" x14ac:dyDescent="0.2">
      <c r="A4936" s="2" t="s">
        <v>5372</v>
      </c>
      <c r="B4936" s="2" t="s">
        <v>282</v>
      </c>
      <c r="C4936" s="2" t="s">
        <v>370</v>
      </c>
      <c r="D4936" s="2" t="s">
        <v>114</v>
      </c>
      <c r="E4936" s="2" t="s">
        <v>46</v>
      </c>
      <c r="F4936" s="2">
        <v>3861.64</v>
      </c>
      <c r="G4936" s="2">
        <v>386.16</v>
      </c>
      <c r="H4936" s="2">
        <v>3475.48</v>
      </c>
      <c r="I4936" s="2" t="s">
        <v>29</v>
      </c>
      <c r="J4936" s="4">
        <v>1.111109832310933</v>
      </c>
      <c r="K4936" t="str">
        <f>_xlfn.XLOOKUP(D4936, dim_channels!A:A, dim_channels!C:C, "Not Found")</f>
        <v>Offline</v>
      </c>
      <c r="L4936" t="str">
        <f>_xlfn.XLOOKUP(D4936, dim_channels!A:A, dim_channels!B:B, "Not Found")</f>
        <v>Travel Agency</v>
      </c>
    </row>
    <row r="4937" spans="1:12" x14ac:dyDescent="0.2">
      <c r="A4937" s="3" t="s">
        <v>5373</v>
      </c>
      <c r="B4937" s="3" t="s">
        <v>189</v>
      </c>
      <c r="C4937" s="3" t="s">
        <v>661</v>
      </c>
      <c r="D4937" s="3" t="s">
        <v>52</v>
      </c>
      <c r="E4937" s="3" t="s">
        <v>60</v>
      </c>
      <c r="F4937" s="3">
        <v>6445.25</v>
      </c>
      <c r="G4937" s="3">
        <v>0</v>
      </c>
      <c r="H4937" s="3">
        <v>6445.25</v>
      </c>
      <c r="I4937" s="3" t="s">
        <v>41</v>
      </c>
      <c r="J4937" s="5">
        <v>1</v>
      </c>
      <c r="K4937" t="str">
        <f>_xlfn.XLOOKUP(D4937, dim_channels!A:A, dim_channels!C:C, "Not Found")</f>
        <v>OTA</v>
      </c>
      <c r="L4937" t="str">
        <f>_xlfn.XLOOKUP(D4937, dim_channels!A:A, dim_channels!B:B, "Not Found")</f>
        <v>Agoda</v>
      </c>
    </row>
    <row r="4938" spans="1:12" x14ac:dyDescent="0.2">
      <c r="A4938" s="2" t="s">
        <v>5374</v>
      </c>
      <c r="B4938" s="2" t="s">
        <v>562</v>
      </c>
      <c r="C4938" s="2" t="s">
        <v>217</v>
      </c>
      <c r="D4938" s="2" t="s">
        <v>169</v>
      </c>
      <c r="E4938" s="2" t="s">
        <v>34</v>
      </c>
      <c r="F4938" s="2">
        <v>2594.0700000000002</v>
      </c>
      <c r="G4938" s="2">
        <v>518.80999999999995</v>
      </c>
      <c r="H4938" s="2">
        <v>2075.2600000000002</v>
      </c>
      <c r="I4938" s="2" t="s">
        <v>56</v>
      </c>
      <c r="J4938" s="4">
        <v>1.249997590663338</v>
      </c>
      <c r="K4938" t="str">
        <f>_xlfn.XLOOKUP(D4938, dim_channels!A:A, dim_channels!C:C, "Not Found")</f>
        <v>GDS</v>
      </c>
      <c r="L4938" t="str">
        <f>_xlfn.XLOOKUP(D4938, dim_channels!A:A, dim_channels!B:B, "Not Found")</f>
        <v>GDS (Amadeus)</v>
      </c>
    </row>
    <row r="4939" spans="1:12" x14ac:dyDescent="0.2">
      <c r="A4939" s="3" t="s">
        <v>5375</v>
      </c>
      <c r="B4939" s="3" t="s">
        <v>148</v>
      </c>
      <c r="C4939" s="3" t="s">
        <v>1278</v>
      </c>
      <c r="D4939" s="3" t="s">
        <v>114</v>
      </c>
      <c r="E4939" s="3" t="s">
        <v>115</v>
      </c>
      <c r="F4939" s="3">
        <v>19781.47</v>
      </c>
      <c r="G4939" s="3">
        <v>1978.15</v>
      </c>
      <c r="H4939" s="3">
        <v>17803.32</v>
      </c>
      <c r="I4939" s="3" t="s">
        <v>56</v>
      </c>
      <c r="J4939" s="5">
        <v>1.111111298342107</v>
      </c>
      <c r="K4939" t="str">
        <f>_xlfn.XLOOKUP(D4939, dim_channels!A:A, dim_channels!C:C, "Not Found")</f>
        <v>Offline</v>
      </c>
      <c r="L4939" t="str">
        <f>_xlfn.XLOOKUP(D4939, dim_channels!A:A, dim_channels!B:B, "Not Found")</f>
        <v>Travel Agency</v>
      </c>
    </row>
    <row r="4940" spans="1:12" x14ac:dyDescent="0.2">
      <c r="A4940" s="2" t="s">
        <v>5376</v>
      </c>
      <c r="B4940" s="2" t="s">
        <v>31</v>
      </c>
      <c r="C4940" s="2" t="s">
        <v>722</v>
      </c>
      <c r="D4940" s="2" t="s">
        <v>52</v>
      </c>
      <c r="E4940" s="2" t="s">
        <v>60</v>
      </c>
      <c r="F4940" s="2">
        <v>2814.58</v>
      </c>
      <c r="G4940" s="2">
        <v>0</v>
      </c>
      <c r="H4940" s="2">
        <v>2814.58</v>
      </c>
      <c r="I4940" s="2" t="s">
        <v>29</v>
      </c>
      <c r="J4940" s="4">
        <v>1</v>
      </c>
      <c r="K4940" t="str">
        <f>_xlfn.XLOOKUP(D4940, dim_channels!A:A, dim_channels!C:C, "Not Found")</f>
        <v>OTA</v>
      </c>
      <c r="L4940" t="str">
        <f>_xlfn.XLOOKUP(D4940, dim_channels!A:A, dim_channels!B:B, "Not Found")</f>
        <v>Agoda</v>
      </c>
    </row>
    <row r="4941" spans="1:12" x14ac:dyDescent="0.2">
      <c r="A4941" s="3" t="s">
        <v>5377</v>
      </c>
      <c r="B4941" s="3" t="s">
        <v>246</v>
      </c>
      <c r="C4941" s="3" t="s">
        <v>376</v>
      </c>
      <c r="D4941" s="3" t="s">
        <v>27</v>
      </c>
      <c r="E4941" s="3" t="s">
        <v>60</v>
      </c>
      <c r="F4941" s="3">
        <v>16791.55</v>
      </c>
      <c r="G4941" s="3">
        <v>0</v>
      </c>
      <c r="H4941" s="3">
        <v>16791.55</v>
      </c>
      <c r="I4941" s="3" t="s">
        <v>29</v>
      </c>
      <c r="J4941" s="5">
        <v>1</v>
      </c>
      <c r="K4941" t="str">
        <f>_xlfn.XLOOKUP(D4941, dim_channels!A:A, dim_channels!C:C, "Not Found")</f>
        <v>OTA</v>
      </c>
      <c r="L4941" t="str">
        <f>_xlfn.XLOOKUP(D4941, dim_channels!A:A, dim_channels!B:B, "Not Found")</f>
        <v>Expedia</v>
      </c>
    </row>
    <row r="4942" spans="1:12" x14ac:dyDescent="0.2">
      <c r="A4942" s="2" t="s">
        <v>5378</v>
      </c>
      <c r="B4942" s="2" t="s">
        <v>197</v>
      </c>
      <c r="C4942" s="2" t="s">
        <v>546</v>
      </c>
      <c r="D4942" s="2" t="s">
        <v>169</v>
      </c>
      <c r="E4942" s="2" t="s">
        <v>34</v>
      </c>
      <c r="F4942" s="2">
        <v>7338.31</v>
      </c>
      <c r="G4942" s="2">
        <v>1467.66</v>
      </c>
      <c r="H4942" s="2">
        <v>5870.65</v>
      </c>
      <c r="I4942" s="2" t="s">
        <v>29</v>
      </c>
      <c r="J4942" s="4">
        <v>1.249999574152777</v>
      </c>
      <c r="K4942" t="str">
        <f>_xlfn.XLOOKUP(D4942, dim_channels!A:A, dim_channels!C:C, "Not Found")</f>
        <v>GDS</v>
      </c>
      <c r="L4942" t="str">
        <f>_xlfn.XLOOKUP(D4942, dim_channels!A:A, dim_channels!B:B, "Not Found")</f>
        <v>GDS (Amadeus)</v>
      </c>
    </row>
    <row r="4943" spans="1:12" x14ac:dyDescent="0.2">
      <c r="A4943" s="3" t="s">
        <v>5379</v>
      </c>
      <c r="B4943" s="3" t="s">
        <v>497</v>
      </c>
      <c r="C4943" s="3" t="s">
        <v>741</v>
      </c>
      <c r="D4943" s="3" t="s">
        <v>64</v>
      </c>
      <c r="E4943" s="3" t="s">
        <v>115</v>
      </c>
      <c r="F4943" s="3">
        <v>6838.21</v>
      </c>
      <c r="G4943" s="3">
        <v>0</v>
      </c>
      <c r="H4943" s="3">
        <v>6838.21</v>
      </c>
      <c r="I4943" s="3" t="s">
        <v>29</v>
      </c>
      <c r="J4943" s="5">
        <v>1</v>
      </c>
      <c r="K4943" t="str">
        <f>_xlfn.XLOOKUP(D4943, dim_channels!A:A, dim_channels!C:C, "Not Found")</f>
        <v>Direct</v>
      </c>
      <c r="L4943" t="str">
        <f>_xlfn.XLOOKUP(D4943, dim_channels!A:A, dim_channels!B:B, "Not Found")</f>
        <v>Direct Website</v>
      </c>
    </row>
    <row r="4944" spans="1:12" x14ac:dyDescent="0.2">
      <c r="A4944" s="2" t="s">
        <v>5380</v>
      </c>
      <c r="B4944" s="2" t="s">
        <v>179</v>
      </c>
      <c r="C4944" s="2" t="s">
        <v>278</v>
      </c>
      <c r="D4944" s="2" t="s">
        <v>27</v>
      </c>
      <c r="E4944" s="2" t="s">
        <v>34</v>
      </c>
      <c r="F4944" s="2">
        <v>2722.91</v>
      </c>
      <c r="G4944" s="2">
        <v>490.12</v>
      </c>
      <c r="H4944" s="2">
        <v>2232.79</v>
      </c>
      <c r="I4944" s="2" t="s">
        <v>29</v>
      </c>
      <c r="J4944" s="4">
        <v>1.219510119626118</v>
      </c>
      <c r="K4944" t="str">
        <f>_xlfn.XLOOKUP(D4944, dim_channels!A:A, dim_channels!C:C, "Not Found")</f>
        <v>OTA</v>
      </c>
      <c r="L4944" t="str">
        <f>_xlfn.XLOOKUP(D4944, dim_channels!A:A, dim_channels!B:B, "Not Found")</f>
        <v>Expedia</v>
      </c>
    </row>
    <row r="4945" spans="1:12" x14ac:dyDescent="0.2">
      <c r="A4945" s="3" t="s">
        <v>5381</v>
      </c>
      <c r="B4945" s="3" t="s">
        <v>138</v>
      </c>
      <c r="C4945" s="3" t="s">
        <v>192</v>
      </c>
      <c r="D4945" s="3" t="s">
        <v>52</v>
      </c>
      <c r="E4945" s="3" t="s">
        <v>60</v>
      </c>
      <c r="F4945" s="3">
        <v>9733.9699999999993</v>
      </c>
      <c r="G4945" s="3">
        <v>0</v>
      </c>
      <c r="H4945" s="3">
        <v>9733.9699999999993</v>
      </c>
      <c r="I4945" s="3" t="s">
        <v>41</v>
      </c>
      <c r="J4945" s="5">
        <v>1</v>
      </c>
      <c r="K4945" t="str">
        <f>_xlfn.XLOOKUP(D4945, dim_channels!A:A, dim_channels!C:C, "Not Found")</f>
        <v>OTA</v>
      </c>
      <c r="L4945" t="str">
        <f>_xlfn.XLOOKUP(D4945, dim_channels!A:A, dim_channels!B:B, "Not Found")</f>
        <v>Agoda</v>
      </c>
    </row>
    <row r="4946" spans="1:12" x14ac:dyDescent="0.2">
      <c r="A4946" s="2" t="s">
        <v>5382</v>
      </c>
      <c r="B4946" s="2" t="s">
        <v>487</v>
      </c>
      <c r="C4946" s="2" t="s">
        <v>59</v>
      </c>
      <c r="D4946" s="2" t="s">
        <v>64</v>
      </c>
      <c r="E4946" s="2" t="s">
        <v>34</v>
      </c>
      <c r="F4946" s="2">
        <v>7316.41</v>
      </c>
      <c r="G4946" s="2">
        <v>0</v>
      </c>
      <c r="H4946" s="2">
        <v>7316.41</v>
      </c>
      <c r="I4946" s="2" t="s">
        <v>29</v>
      </c>
      <c r="J4946" s="4">
        <v>1</v>
      </c>
      <c r="K4946" t="str">
        <f>_xlfn.XLOOKUP(D4946, dim_channels!A:A, dim_channels!C:C, "Not Found")</f>
        <v>Direct</v>
      </c>
      <c r="L4946" t="str">
        <f>_xlfn.XLOOKUP(D4946, dim_channels!A:A, dim_channels!B:B, "Not Found")</f>
        <v>Direct Website</v>
      </c>
    </row>
    <row r="4947" spans="1:12" x14ac:dyDescent="0.2">
      <c r="A4947" s="3" t="s">
        <v>5383</v>
      </c>
      <c r="B4947" s="3" t="s">
        <v>590</v>
      </c>
      <c r="C4947" s="3" t="s">
        <v>669</v>
      </c>
      <c r="D4947" s="3" t="s">
        <v>52</v>
      </c>
      <c r="E4947" s="3" t="s">
        <v>60</v>
      </c>
      <c r="F4947" s="3">
        <v>17585.830000000002</v>
      </c>
      <c r="G4947" s="3">
        <v>0</v>
      </c>
      <c r="H4947" s="3">
        <v>17585.830000000002</v>
      </c>
      <c r="I4947" s="3" t="s">
        <v>56</v>
      </c>
      <c r="J4947" s="5">
        <v>1</v>
      </c>
      <c r="K4947" t="str">
        <f>_xlfn.XLOOKUP(D4947, dim_channels!A:A, dim_channels!C:C, "Not Found")</f>
        <v>OTA</v>
      </c>
      <c r="L4947" t="str">
        <f>_xlfn.XLOOKUP(D4947, dim_channels!A:A, dim_channels!B:B, "Not Found")</f>
        <v>Agoda</v>
      </c>
    </row>
    <row r="4948" spans="1:12" x14ac:dyDescent="0.2">
      <c r="A4948" s="2" t="s">
        <v>5384</v>
      </c>
      <c r="B4948" s="2" t="s">
        <v>176</v>
      </c>
      <c r="C4948" s="2" t="s">
        <v>269</v>
      </c>
      <c r="D4948" s="2" t="s">
        <v>52</v>
      </c>
      <c r="E4948" s="2" t="s">
        <v>34</v>
      </c>
      <c r="F4948" s="2">
        <v>10714.5</v>
      </c>
      <c r="G4948" s="2">
        <v>1285.74</v>
      </c>
      <c r="H4948" s="2">
        <v>9428.76</v>
      </c>
      <c r="I4948" s="2" t="s">
        <v>29</v>
      </c>
      <c r="J4948" s="4">
        <v>1.136363636363636</v>
      </c>
      <c r="K4948" t="str">
        <f>_xlfn.XLOOKUP(D4948, dim_channels!A:A, dim_channels!C:C, "Not Found")</f>
        <v>OTA</v>
      </c>
      <c r="L4948" t="str">
        <f>_xlfn.XLOOKUP(D4948, dim_channels!A:A, dim_channels!B:B, "Not Found")</f>
        <v>Agoda</v>
      </c>
    </row>
    <row r="4949" spans="1:12" x14ac:dyDescent="0.2">
      <c r="A4949" s="3" t="s">
        <v>5385</v>
      </c>
      <c r="B4949" s="3" t="s">
        <v>813</v>
      </c>
      <c r="C4949" s="3" t="s">
        <v>917</v>
      </c>
      <c r="D4949" s="3" t="s">
        <v>45</v>
      </c>
      <c r="E4949" s="3" t="s">
        <v>46</v>
      </c>
      <c r="F4949" s="3">
        <v>17288.650000000001</v>
      </c>
      <c r="G4949" s="3">
        <v>864.43</v>
      </c>
      <c r="H4949" s="3">
        <v>16424.22</v>
      </c>
      <c r="I4949" s="3" t="s">
        <v>29</v>
      </c>
      <c r="J4949" s="5">
        <v>1.0526314187218631</v>
      </c>
      <c r="K4949" t="str">
        <f>_xlfn.XLOOKUP(D4949, dim_channels!A:A, dim_channels!C:C, "Not Found")</f>
        <v>Corporate</v>
      </c>
      <c r="L4949" t="str">
        <f>_xlfn.XLOOKUP(D4949, dim_channels!A:A, dim_channels!B:B, "Not Found")</f>
        <v>Corporate Direct</v>
      </c>
    </row>
    <row r="4950" spans="1:12" x14ac:dyDescent="0.2">
      <c r="A4950" s="2" t="s">
        <v>5386</v>
      </c>
      <c r="B4950" s="2" t="s">
        <v>1035</v>
      </c>
      <c r="C4950" s="2" t="s">
        <v>190</v>
      </c>
      <c r="D4950" s="2" t="s">
        <v>169</v>
      </c>
      <c r="E4950" s="2" t="s">
        <v>34</v>
      </c>
      <c r="F4950" s="2">
        <v>5133.82</v>
      </c>
      <c r="G4950" s="2">
        <v>1026.76</v>
      </c>
      <c r="H4950" s="2">
        <v>4107.0600000000004</v>
      </c>
      <c r="I4950" s="2" t="s">
        <v>41</v>
      </c>
      <c r="J4950" s="4">
        <v>1.249998782584135</v>
      </c>
      <c r="K4950" t="str">
        <f>_xlfn.XLOOKUP(D4950, dim_channels!A:A, dim_channels!C:C, "Not Found")</f>
        <v>GDS</v>
      </c>
      <c r="L4950" t="str">
        <f>_xlfn.XLOOKUP(D4950, dim_channels!A:A, dim_channels!B:B, "Not Found")</f>
        <v>GDS (Amadeus)</v>
      </c>
    </row>
    <row r="4951" spans="1:12" x14ac:dyDescent="0.2">
      <c r="A4951" s="3" t="s">
        <v>5387</v>
      </c>
      <c r="B4951" s="3" t="s">
        <v>197</v>
      </c>
      <c r="C4951" s="3" t="s">
        <v>589</v>
      </c>
      <c r="D4951" s="3" t="s">
        <v>64</v>
      </c>
      <c r="E4951" s="3" t="s">
        <v>28</v>
      </c>
      <c r="F4951" s="3">
        <v>4041.59</v>
      </c>
      <c r="G4951" s="3">
        <v>0</v>
      </c>
      <c r="H4951" s="3">
        <v>4041.59</v>
      </c>
      <c r="I4951" s="3" t="s">
        <v>29</v>
      </c>
      <c r="J4951" s="5">
        <v>1</v>
      </c>
      <c r="K4951" t="str">
        <f>_xlfn.XLOOKUP(D4951, dim_channels!A:A, dim_channels!C:C, "Not Found")</f>
        <v>Direct</v>
      </c>
      <c r="L4951" t="str">
        <f>_xlfn.XLOOKUP(D4951, dim_channels!A:A, dim_channels!B:B, "Not Found")</f>
        <v>Direct Website</v>
      </c>
    </row>
    <row r="4952" spans="1:12" x14ac:dyDescent="0.2">
      <c r="A4952" s="2" t="s">
        <v>5388</v>
      </c>
      <c r="B4952" s="2" t="s">
        <v>720</v>
      </c>
      <c r="C4952" s="2" t="s">
        <v>1179</v>
      </c>
      <c r="D4952" s="2" t="s">
        <v>45</v>
      </c>
      <c r="E4952" s="2" t="s">
        <v>46</v>
      </c>
      <c r="F4952" s="2">
        <v>14418.09</v>
      </c>
      <c r="G4952" s="2">
        <v>720.9</v>
      </c>
      <c r="H4952" s="2">
        <v>13697.19</v>
      </c>
      <c r="I4952" s="2" t="s">
        <v>29</v>
      </c>
      <c r="J4952" s="4">
        <v>1.0526312331215379</v>
      </c>
      <c r="K4952" t="str">
        <f>_xlfn.XLOOKUP(D4952, dim_channels!A:A, dim_channels!C:C, "Not Found")</f>
        <v>Corporate</v>
      </c>
      <c r="L4952" t="str">
        <f>_xlfn.XLOOKUP(D4952, dim_channels!A:A, dim_channels!B:B, "Not Found")</f>
        <v>Corporate Direct</v>
      </c>
    </row>
    <row r="4953" spans="1:12" x14ac:dyDescent="0.2">
      <c r="A4953" s="3" t="s">
        <v>5389</v>
      </c>
      <c r="B4953" s="3" t="s">
        <v>39</v>
      </c>
      <c r="C4953" s="3" t="s">
        <v>574</v>
      </c>
      <c r="D4953" s="3" t="s">
        <v>33</v>
      </c>
      <c r="E4953" s="3" t="s">
        <v>60</v>
      </c>
      <c r="F4953" s="3">
        <v>7997.74</v>
      </c>
      <c r="G4953" s="3">
        <v>0</v>
      </c>
      <c r="H4953" s="3">
        <v>7997.74</v>
      </c>
      <c r="I4953" s="3" t="s">
        <v>29</v>
      </c>
      <c r="J4953" s="5">
        <v>1</v>
      </c>
      <c r="K4953" t="str">
        <f>_xlfn.XLOOKUP(D4953, dim_channels!A:A, dim_channels!C:C, "Not Found")</f>
        <v>OTA</v>
      </c>
      <c r="L4953" t="str">
        <f>_xlfn.XLOOKUP(D4953, dim_channels!A:A, dim_channels!B:B, "Not Found")</f>
        <v>Booking.com</v>
      </c>
    </row>
    <row r="4954" spans="1:12" x14ac:dyDescent="0.2">
      <c r="A4954" s="2" t="s">
        <v>5390</v>
      </c>
      <c r="B4954" s="2" t="s">
        <v>773</v>
      </c>
      <c r="C4954" s="2" t="s">
        <v>335</v>
      </c>
      <c r="D4954" s="2" t="s">
        <v>27</v>
      </c>
      <c r="E4954" s="2" t="s">
        <v>34</v>
      </c>
      <c r="F4954" s="2">
        <v>17088.150000000001</v>
      </c>
      <c r="G4954" s="2">
        <v>3075.87</v>
      </c>
      <c r="H4954" s="2">
        <v>14012.28</v>
      </c>
      <c r="I4954" s="2" t="s">
        <v>29</v>
      </c>
      <c r="J4954" s="4">
        <v>1.219512456216975</v>
      </c>
      <c r="K4954" t="str">
        <f>_xlfn.XLOOKUP(D4954, dim_channels!A:A, dim_channels!C:C, "Not Found")</f>
        <v>OTA</v>
      </c>
      <c r="L4954" t="str">
        <f>_xlfn.XLOOKUP(D4954, dim_channels!A:A, dim_channels!B:B, "Not Found")</f>
        <v>Expedia</v>
      </c>
    </row>
    <row r="4955" spans="1:12" x14ac:dyDescent="0.2">
      <c r="A4955" s="3" t="s">
        <v>5391</v>
      </c>
      <c r="B4955" s="3" t="s">
        <v>348</v>
      </c>
      <c r="C4955" s="3" t="s">
        <v>1610</v>
      </c>
      <c r="D4955" s="3" t="s">
        <v>64</v>
      </c>
      <c r="E4955" s="3" t="s">
        <v>115</v>
      </c>
      <c r="F4955" s="3">
        <v>5025.9399999999996</v>
      </c>
      <c r="G4955" s="3">
        <v>0</v>
      </c>
      <c r="H4955" s="3">
        <v>5025.9399999999996</v>
      </c>
      <c r="I4955" s="3" t="s">
        <v>29</v>
      </c>
      <c r="J4955" s="5">
        <v>1</v>
      </c>
      <c r="K4955" t="str">
        <f>_xlfn.XLOOKUP(D4955, dim_channels!A:A, dim_channels!C:C, "Not Found")</f>
        <v>Direct</v>
      </c>
      <c r="L4955" t="str">
        <f>_xlfn.XLOOKUP(D4955, dim_channels!A:A, dim_channels!B:B, "Not Found")</f>
        <v>Direct Website</v>
      </c>
    </row>
    <row r="4956" spans="1:12" x14ac:dyDescent="0.2">
      <c r="A4956" s="2" t="s">
        <v>5392</v>
      </c>
      <c r="B4956" s="2" t="s">
        <v>219</v>
      </c>
      <c r="C4956" s="2" t="s">
        <v>679</v>
      </c>
      <c r="D4956" s="2" t="s">
        <v>114</v>
      </c>
      <c r="E4956" s="2" t="s">
        <v>46</v>
      </c>
      <c r="F4956" s="2">
        <v>8715.01</v>
      </c>
      <c r="G4956" s="2">
        <v>871.5</v>
      </c>
      <c r="H4956" s="2">
        <v>7843.51</v>
      </c>
      <c r="I4956" s="2" t="s">
        <v>29</v>
      </c>
      <c r="J4956" s="4">
        <v>1.1111109694511769</v>
      </c>
      <c r="K4956" t="str">
        <f>_xlfn.XLOOKUP(D4956, dim_channels!A:A, dim_channels!C:C, "Not Found")</f>
        <v>Offline</v>
      </c>
      <c r="L4956" t="str">
        <f>_xlfn.XLOOKUP(D4956, dim_channels!A:A, dim_channels!B:B, "Not Found")</f>
        <v>Travel Agency</v>
      </c>
    </row>
    <row r="4957" spans="1:12" x14ac:dyDescent="0.2">
      <c r="A4957" s="3" t="s">
        <v>5393</v>
      </c>
      <c r="B4957" s="3" t="s">
        <v>322</v>
      </c>
      <c r="C4957" s="3" t="s">
        <v>297</v>
      </c>
      <c r="D4957" s="3" t="s">
        <v>206</v>
      </c>
      <c r="E4957" s="3" t="s">
        <v>207</v>
      </c>
      <c r="F4957" s="3">
        <v>3579.89</v>
      </c>
      <c r="G4957" s="3">
        <v>0</v>
      </c>
      <c r="H4957" s="3">
        <v>3579.89</v>
      </c>
      <c r="I4957" s="3" t="s">
        <v>29</v>
      </c>
      <c r="J4957" s="5">
        <v>1</v>
      </c>
      <c r="K4957" t="str">
        <f>_xlfn.XLOOKUP(D4957, dim_channels!A:A, dim_channels!C:C, "Not Found")</f>
        <v>Direct</v>
      </c>
      <c r="L4957" t="str">
        <f>_xlfn.XLOOKUP(D4957, dim_channels!A:A, dim_channels!B:B, "Not Found")</f>
        <v>Walk-in</v>
      </c>
    </row>
    <row r="4958" spans="1:12" x14ac:dyDescent="0.2">
      <c r="A4958" s="2" t="s">
        <v>5394</v>
      </c>
      <c r="B4958" s="2" t="s">
        <v>671</v>
      </c>
      <c r="C4958" s="2" t="s">
        <v>516</v>
      </c>
      <c r="D4958" s="2" t="s">
        <v>64</v>
      </c>
      <c r="E4958" s="2" t="s">
        <v>34</v>
      </c>
      <c r="F4958" s="2">
        <v>13877.13</v>
      </c>
      <c r="G4958" s="2">
        <v>0</v>
      </c>
      <c r="H4958" s="2">
        <v>13877.13</v>
      </c>
      <c r="I4958" s="2" t="s">
        <v>29</v>
      </c>
      <c r="J4958" s="4">
        <v>1</v>
      </c>
      <c r="K4958" t="str">
        <f>_xlfn.XLOOKUP(D4958, dim_channels!A:A, dim_channels!C:C, "Not Found")</f>
        <v>Direct</v>
      </c>
      <c r="L4958" t="str">
        <f>_xlfn.XLOOKUP(D4958, dim_channels!A:A, dim_channels!B:B, "Not Found")</f>
        <v>Direct Website</v>
      </c>
    </row>
    <row r="4959" spans="1:12" x14ac:dyDescent="0.2">
      <c r="A4959" s="3" t="s">
        <v>5395</v>
      </c>
      <c r="B4959" s="3" t="s">
        <v>489</v>
      </c>
      <c r="C4959" s="3" t="s">
        <v>212</v>
      </c>
      <c r="D4959" s="3" t="s">
        <v>27</v>
      </c>
      <c r="E4959" s="3" t="s">
        <v>60</v>
      </c>
      <c r="F4959" s="3">
        <v>22822.14</v>
      </c>
      <c r="G4959" s="3">
        <v>0</v>
      </c>
      <c r="H4959" s="3">
        <v>22822.14</v>
      </c>
      <c r="I4959" s="3" t="s">
        <v>29</v>
      </c>
      <c r="J4959" s="5">
        <v>1</v>
      </c>
      <c r="K4959" t="str">
        <f>_xlfn.XLOOKUP(D4959, dim_channels!A:A, dim_channels!C:C, "Not Found")</f>
        <v>OTA</v>
      </c>
      <c r="L4959" t="str">
        <f>_xlfn.XLOOKUP(D4959, dim_channels!A:A, dim_channels!B:B, "Not Found")</f>
        <v>Expedia</v>
      </c>
    </row>
    <row r="4960" spans="1:12" x14ac:dyDescent="0.2">
      <c r="A4960" s="2" t="s">
        <v>5396</v>
      </c>
      <c r="B4960" s="2" t="s">
        <v>595</v>
      </c>
      <c r="C4960" s="2" t="s">
        <v>430</v>
      </c>
      <c r="D4960" s="2" t="s">
        <v>169</v>
      </c>
      <c r="E4960" s="2" t="s">
        <v>34</v>
      </c>
      <c r="F4960" s="2">
        <v>3042.78</v>
      </c>
      <c r="G4960" s="2">
        <v>608.55999999999995</v>
      </c>
      <c r="H4960" s="2">
        <v>2434.2199999999998</v>
      </c>
      <c r="I4960" s="2" t="s">
        <v>29</v>
      </c>
      <c r="J4960" s="4">
        <v>1.2500020540460599</v>
      </c>
      <c r="K4960" t="str">
        <f>_xlfn.XLOOKUP(D4960, dim_channels!A:A, dim_channels!C:C, "Not Found")</f>
        <v>GDS</v>
      </c>
      <c r="L4960" t="str">
        <f>_xlfn.XLOOKUP(D4960, dim_channels!A:A, dim_channels!B:B, "Not Found")</f>
        <v>GDS (Amadeus)</v>
      </c>
    </row>
    <row r="4961" spans="1:12" x14ac:dyDescent="0.2">
      <c r="A4961" s="3" t="s">
        <v>5397</v>
      </c>
      <c r="B4961" s="3" t="s">
        <v>58</v>
      </c>
      <c r="C4961" s="3" t="s">
        <v>1825</v>
      </c>
      <c r="D4961" s="3" t="s">
        <v>64</v>
      </c>
      <c r="E4961" s="3" t="s">
        <v>115</v>
      </c>
      <c r="F4961" s="3">
        <v>6644.86</v>
      </c>
      <c r="G4961" s="3">
        <v>0</v>
      </c>
      <c r="H4961" s="3">
        <v>6644.86</v>
      </c>
      <c r="I4961" s="3" t="s">
        <v>29</v>
      </c>
      <c r="J4961" s="5">
        <v>1</v>
      </c>
      <c r="K4961" t="str">
        <f>_xlfn.XLOOKUP(D4961, dim_channels!A:A, dim_channels!C:C, "Not Found")</f>
        <v>Direct</v>
      </c>
      <c r="L4961" t="str">
        <f>_xlfn.XLOOKUP(D4961, dim_channels!A:A, dim_channels!B:B, "Not Found")</f>
        <v>Direct Website</v>
      </c>
    </row>
    <row r="4962" spans="1:12" x14ac:dyDescent="0.2">
      <c r="A4962" s="2" t="s">
        <v>5398</v>
      </c>
      <c r="B4962" s="2" t="s">
        <v>75</v>
      </c>
      <c r="C4962" s="2" t="s">
        <v>430</v>
      </c>
      <c r="D4962" s="2" t="s">
        <v>169</v>
      </c>
      <c r="E4962" s="2" t="s">
        <v>46</v>
      </c>
      <c r="F4962" s="2">
        <v>2064.7399999999998</v>
      </c>
      <c r="G4962" s="2">
        <v>412.95</v>
      </c>
      <c r="H4962" s="2">
        <v>1651.79</v>
      </c>
      <c r="I4962" s="2" t="s">
        <v>56</v>
      </c>
      <c r="J4962" s="4">
        <v>1.250001513509587</v>
      </c>
      <c r="K4962" t="str">
        <f>_xlfn.XLOOKUP(D4962, dim_channels!A:A, dim_channels!C:C, "Not Found")</f>
        <v>GDS</v>
      </c>
      <c r="L4962" t="str">
        <f>_xlfn.XLOOKUP(D4962, dim_channels!A:A, dim_channels!B:B, "Not Found")</f>
        <v>GDS (Amadeus)</v>
      </c>
    </row>
    <row r="4963" spans="1:12" x14ac:dyDescent="0.2">
      <c r="A4963" s="3" t="s">
        <v>5399</v>
      </c>
      <c r="B4963" s="3" t="s">
        <v>220</v>
      </c>
      <c r="C4963" s="3" t="s">
        <v>84</v>
      </c>
      <c r="D4963" s="3" t="s">
        <v>27</v>
      </c>
      <c r="E4963" s="3" t="s">
        <v>28</v>
      </c>
      <c r="F4963" s="3">
        <v>8905.8799999999992</v>
      </c>
      <c r="G4963" s="3">
        <v>1603.06</v>
      </c>
      <c r="H4963" s="3">
        <v>7302.82</v>
      </c>
      <c r="I4963" s="3" t="s">
        <v>29</v>
      </c>
      <c r="J4963" s="5">
        <v>1.2195124623090809</v>
      </c>
      <c r="K4963" t="str">
        <f>_xlfn.XLOOKUP(D4963, dim_channels!A:A, dim_channels!C:C, "Not Found")</f>
        <v>OTA</v>
      </c>
      <c r="L4963" t="str">
        <f>_xlfn.XLOOKUP(D4963, dim_channels!A:A, dim_channels!B:B, "Not Found")</f>
        <v>Expedia</v>
      </c>
    </row>
    <row r="4964" spans="1:12" x14ac:dyDescent="0.2">
      <c r="A4964" s="2" t="s">
        <v>5400</v>
      </c>
      <c r="B4964" s="2" t="s">
        <v>123</v>
      </c>
      <c r="C4964" s="2" t="s">
        <v>807</v>
      </c>
      <c r="D4964" s="2" t="s">
        <v>33</v>
      </c>
      <c r="E4964" s="2" t="s">
        <v>60</v>
      </c>
      <c r="F4964" s="2">
        <v>8028.25</v>
      </c>
      <c r="G4964" s="2">
        <v>0</v>
      </c>
      <c r="H4964" s="2">
        <v>8028.25</v>
      </c>
      <c r="I4964" s="2" t="s">
        <v>29</v>
      </c>
      <c r="J4964" s="4">
        <v>1</v>
      </c>
      <c r="K4964" t="str">
        <f>_xlfn.XLOOKUP(D4964, dim_channels!A:A, dim_channels!C:C, "Not Found")</f>
        <v>OTA</v>
      </c>
      <c r="L4964" t="str">
        <f>_xlfn.XLOOKUP(D4964, dim_channels!A:A, dim_channels!B:B, "Not Found")</f>
        <v>Booking.com</v>
      </c>
    </row>
    <row r="4965" spans="1:12" x14ac:dyDescent="0.2">
      <c r="A4965" s="3" t="s">
        <v>5401</v>
      </c>
      <c r="B4965" s="3" t="s">
        <v>39</v>
      </c>
      <c r="C4965" s="3" t="s">
        <v>753</v>
      </c>
      <c r="D4965" s="3" t="s">
        <v>27</v>
      </c>
      <c r="E4965" s="3" t="s">
        <v>34</v>
      </c>
      <c r="F4965" s="3">
        <v>6681.08</v>
      </c>
      <c r="G4965" s="3">
        <v>1202.5899999999999</v>
      </c>
      <c r="H4965" s="3">
        <v>5478.49</v>
      </c>
      <c r="I4965" s="3" t="s">
        <v>29</v>
      </c>
      <c r="J4965" s="5">
        <v>1.219511215681693</v>
      </c>
      <c r="K4965" t="str">
        <f>_xlfn.XLOOKUP(D4965, dim_channels!A:A, dim_channels!C:C, "Not Found")</f>
        <v>OTA</v>
      </c>
      <c r="L4965" t="str">
        <f>_xlfn.XLOOKUP(D4965, dim_channels!A:A, dim_channels!B:B, "Not Found")</f>
        <v>Expedia</v>
      </c>
    </row>
    <row r="4966" spans="1:12" x14ac:dyDescent="0.2">
      <c r="A4966" s="2" t="s">
        <v>5402</v>
      </c>
      <c r="B4966" s="2" t="s">
        <v>31</v>
      </c>
      <c r="C4966" s="2" t="s">
        <v>31</v>
      </c>
      <c r="D4966" s="2" t="s">
        <v>33</v>
      </c>
      <c r="E4966" s="2" t="s">
        <v>60</v>
      </c>
      <c r="F4966" s="2">
        <v>12359.61</v>
      </c>
      <c r="G4966" s="2">
        <v>0</v>
      </c>
      <c r="H4966" s="2">
        <v>12359.61</v>
      </c>
      <c r="I4966" s="2" t="s">
        <v>41</v>
      </c>
      <c r="J4966" s="4">
        <v>1</v>
      </c>
      <c r="K4966" t="str">
        <f>_xlfn.XLOOKUP(D4966, dim_channels!A:A, dim_channels!C:C, "Not Found")</f>
        <v>OTA</v>
      </c>
      <c r="L4966" t="str">
        <f>_xlfn.XLOOKUP(D4966, dim_channels!A:A, dim_channels!B:B, "Not Found")</f>
        <v>Booking.com</v>
      </c>
    </row>
    <row r="4967" spans="1:12" x14ac:dyDescent="0.2">
      <c r="A4967" s="3" t="s">
        <v>5403</v>
      </c>
      <c r="B4967" s="3" t="s">
        <v>130</v>
      </c>
      <c r="C4967" s="3" t="s">
        <v>234</v>
      </c>
      <c r="D4967" s="3" t="s">
        <v>206</v>
      </c>
      <c r="E4967" s="3" t="s">
        <v>207</v>
      </c>
      <c r="F4967" s="3">
        <v>19792.560000000001</v>
      </c>
      <c r="G4967" s="3">
        <v>0</v>
      </c>
      <c r="H4967" s="3">
        <v>19792.560000000001</v>
      </c>
      <c r="I4967" s="3" t="s">
        <v>29</v>
      </c>
      <c r="J4967" s="5">
        <v>1</v>
      </c>
      <c r="K4967" t="str">
        <f>_xlfn.XLOOKUP(D4967, dim_channels!A:A, dim_channels!C:C, "Not Found")</f>
        <v>Direct</v>
      </c>
      <c r="L4967" t="str">
        <f>_xlfn.XLOOKUP(D4967, dim_channels!A:A, dim_channels!B:B, "Not Found")</f>
        <v>Walk-in</v>
      </c>
    </row>
    <row r="4968" spans="1:12" x14ac:dyDescent="0.2">
      <c r="A4968" s="2" t="s">
        <v>5404</v>
      </c>
      <c r="B4968" s="2" t="s">
        <v>574</v>
      </c>
      <c r="C4968" s="2" t="s">
        <v>520</v>
      </c>
      <c r="D4968" s="2" t="s">
        <v>33</v>
      </c>
      <c r="E4968" s="2" t="s">
        <v>60</v>
      </c>
      <c r="F4968" s="2">
        <v>16826.849999999999</v>
      </c>
      <c r="G4968" s="2">
        <v>0</v>
      </c>
      <c r="H4968" s="2">
        <v>16826.849999999999</v>
      </c>
      <c r="I4968" s="2" t="s">
        <v>41</v>
      </c>
      <c r="J4968" s="4">
        <v>1</v>
      </c>
      <c r="K4968" t="str">
        <f>_xlfn.XLOOKUP(D4968, dim_channels!A:A, dim_channels!C:C, "Not Found")</f>
        <v>OTA</v>
      </c>
      <c r="L4968" t="str">
        <f>_xlfn.XLOOKUP(D4968, dim_channels!A:A, dim_channels!B:B, "Not Found")</f>
        <v>Booking.com</v>
      </c>
    </row>
    <row r="4969" spans="1:12" x14ac:dyDescent="0.2">
      <c r="A4969" s="3" t="s">
        <v>5405</v>
      </c>
      <c r="B4969" s="3" t="s">
        <v>238</v>
      </c>
      <c r="C4969" s="3" t="s">
        <v>577</v>
      </c>
      <c r="D4969" s="3" t="s">
        <v>52</v>
      </c>
      <c r="E4969" s="3" t="s">
        <v>34</v>
      </c>
      <c r="F4969" s="3">
        <v>7479.66</v>
      </c>
      <c r="G4969" s="3">
        <v>897.56</v>
      </c>
      <c r="H4969" s="3">
        <v>6582.1</v>
      </c>
      <c r="I4969" s="3" t="s">
        <v>41</v>
      </c>
      <c r="J4969" s="5">
        <v>1.136363774479269</v>
      </c>
      <c r="K4969" t="str">
        <f>_xlfn.XLOOKUP(D4969, dim_channels!A:A, dim_channels!C:C, "Not Found")</f>
        <v>OTA</v>
      </c>
      <c r="L4969" t="str">
        <f>_xlfn.XLOOKUP(D4969, dim_channels!A:A, dim_channels!B:B, "Not Found")</f>
        <v>Agoda</v>
      </c>
    </row>
    <row r="4970" spans="1:12" x14ac:dyDescent="0.2">
      <c r="A4970" s="2" t="s">
        <v>5406</v>
      </c>
      <c r="B4970" s="2" t="s">
        <v>75</v>
      </c>
      <c r="C4970" s="2" t="s">
        <v>495</v>
      </c>
      <c r="D4970" s="2" t="s">
        <v>27</v>
      </c>
      <c r="E4970" s="2" t="s">
        <v>28</v>
      </c>
      <c r="F4970" s="2">
        <v>2187.58</v>
      </c>
      <c r="G4970" s="2">
        <v>393.76</v>
      </c>
      <c r="H4970" s="2">
        <v>1793.82</v>
      </c>
      <c r="I4970" s="2" t="s">
        <v>29</v>
      </c>
      <c r="J4970" s="4">
        <v>1.219509203822011</v>
      </c>
      <c r="K4970" t="str">
        <f>_xlfn.XLOOKUP(D4970, dim_channels!A:A, dim_channels!C:C, "Not Found")</f>
        <v>OTA</v>
      </c>
      <c r="L4970" t="str">
        <f>_xlfn.XLOOKUP(D4970, dim_channels!A:A, dim_channels!B:B, "Not Found")</f>
        <v>Expedia</v>
      </c>
    </row>
    <row r="4971" spans="1:12" x14ac:dyDescent="0.2">
      <c r="A4971" s="3" t="s">
        <v>5407</v>
      </c>
      <c r="B4971" s="3" t="s">
        <v>516</v>
      </c>
      <c r="C4971" s="3" t="s">
        <v>244</v>
      </c>
      <c r="D4971" s="3" t="s">
        <v>52</v>
      </c>
      <c r="E4971" s="3" t="s">
        <v>60</v>
      </c>
      <c r="F4971" s="3">
        <v>9304.17</v>
      </c>
      <c r="G4971" s="3">
        <v>0</v>
      </c>
      <c r="H4971" s="3">
        <v>9304.17</v>
      </c>
      <c r="I4971" s="3" t="s">
        <v>41</v>
      </c>
      <c r="J4971" s="5">
        <v>1</v>
      </c>
      <c r="K4971" t="str">
        <f>_xlfn.XLOOKUP(D4971, dim_channels!A:A, dim_channels!C:C, "Not Found")</f>
        <v>OTA</v>
      </c>
      <c r="L4971" t="str">
        <f>_xlfn.XLOOKUP(D4971, dim_channels!A:A, dim_channels!B:B, "Not Found")</f>
        <v>Agoda</v>
      </c>
    </row>
    <row r="4972" spans="1:12" x14ac:dyDescent="0.2">
      <c r="A4972" s="2" t="s">
        <v>5408</v>
      </c>
      <c r="B4972" s="2" t="s">
        <v>100</v>
      </c>
      <c r="C4972" s="2" t="s">
        <v>219</v>
      </c>
      <c r="D4972" s="2" t="s">
        <v>64</v>
      </c>
      <c r="E4972" s="2" t="s">
        <v>115</v>
      </c>
      <c r="F4972" s="2">
        <v>2831.22</v>
      </c>
      <c r="G4972" s="2">
        <v>0</v>
      </c>
      <c r="H4972" s="2">
        <v>2831.22</v>
      </c>
      <c r="I4972" s="2" t="s">
        <v>29</v>
      </c>
      <c r="J4972" s="4">
        <v>1</v>
      </c>
      <c r="K4972" t="str">
        <f>_xlfn.XLOOKUP(D4972, dim_channels!A:A, dim_channels!C:C, "Not Found")</f>
        <v>Direct</v>
      </c>
      <c r="L4972" t="str">
        <f>_xlfn.XLOOKUP(D4972, dim_channels!A:A, dim_channels!B:B, "Not Found")</f>
        <v>Direct Website</v>
      </c>
    </row>
    <row r="4973" spans="1:12" x14ac:dyDescent="0.2">
      <c r="A4973" s="3" t="s">
        <v>5409</v>
      </c>
      <c r="B4973" s="3" t="s">
        <v>79</v>
      </c>
      <c r="C4973" s="3" t="s">
        <v>478</v>
      </c>
      <c r="D4973" s="3" t="s">
        <v>33</v>
      </c>
      <c r="E4973" s="3" t="s">
        <v>34</v>
      </c>
      <c r="F4973" s="3">
        <v>2210.29</v>
      </c>
      <c r="G4973" s="3">
        <v>331.54</v>
      </c>
      <c r="H4973" s="3">
        <v>1878.75</v>
      </c>
      <c r="I4973" s="3" t="s">
        <v>29</v>
      </c>
      <c r="J4973" s="5">
        <v>1.1764683965402529</v>
      </c>
      <c r="K4973" t="str">
        <f>_xlfn.XLOOKUP(D4973, dim_channels!A:A, dim_channels!C:C, "Not Found")</f>
        <v>OTA</v>
      </c>
      <c r="L4973" t="str">
        <f>_xlfn.XLOOKUP(D4973, dim_channels!A:A, dim_channels!B:B, "Not Found")</f>
        <v>Booking.com</v>
      </c>
    </row>
    <row r="4974" spans="1:12" x14ac:dyDescent="0.2">
      <c r="A4974" s="2" t="s">
        <v>5410</v>
      </c>
      <c r="B4974" s="2" t="s">
        <v>156</v>
      </c>
      <c r="C4974" s="2" t="s">
        <v>396</v>
      </c>
      <c r="D4974" s="2" t="s">
        <v>33</v>
      </c>
      <c r="E4974" s="2" t="s">
        <v>28</v>
      </c>
      <c r="F4974" s="2">
        <v>18686.46</v>
      </c>
      <c r="G4974" s="2">
        <v>2802.97</v>
      </c>
      <c r="H4974" s="2">
        <v>15883.49</v>
      </c>
      <c r="I4974" s="2" t="s">
        <v>29</v>
      </c>
      <c r="J4974" s="4">
        <v>1.1764706623040651</v>
      </c>
      <c r="K4974" t="str">
        <f>_xlfn.XLOOKUP(D4974, dim_channels!A:A, dim_channels!C:C, "Not Found")</f>
        <v>OTA</v>
      </c>
      <c r="L4974" t="str">
        <f>_xlfn.XLOOKUP(D4974, dim_channels!A:A, dim_channels!B:B, "Not Found")</f>
        <v>Booking.com</v>
      </c>
    </row>
    <row r="4975" spans="1:12" x14ac:dyDescent="0.2">
      <c r="A4975" s="3" t="s">
        <v>5411</v>
      </c>
      <c r="B4975" s="3" t="s">
        <v>441</v>
      </c>
      <c r="C4975" s="3" t="s">
        <v>139</v>
      </c>
      <c r="D4975" s="3" t="s">
        <v>33</v>
      </c>
      <c r="E4975" s="3" t="s">
        <v>34</v>
      </c>
      <c r="F4975" s="3">
        <v>11643.07</v>
      </c>
      <c r="G4975" s="3">
        <v>1746.46</v>
      </c>
      <c r="H4975" s="3">
        <v>9896.61</v>
      </c>
      <c r="I4975" s="3" t="s">
        <v>41</v>
      </c>
      <c r="J4975" s="5">
        <v>1.176470528797235</v>
      </c>
      <c r="K4975" t="str">
        <f>_xlfn.XLOOKUP(D4975, dim_channels!A:A, dim_channels!C:C, "Not Found")</f>
        <v>OTA</v>
      </c>
      <c r="L4975" t="str">
        <f>_xlfn.XLOOKUP(D4975, dim_channels!A:A, dim_channels!B:B, "Not Found")</f>
        <v>Booking.com</v>
      </c>
    </row>
    <row r="4976" spans="1:12" x14ac:dyDescent="0.2">
      <c r="A4976" s="2" t="s">
        <v>5412</v>
      </c>
      <c r="B4976" s="2" t="s">
        <v>138</v>
      </c>
      <c r="C4976" s="2" t="s">
        <v>382</v>
      </c>
      <c r="D4976" s="2" t="s">
        <v>52</v>
      </c>
      <c r="E4976" s="2" t="s">
        <v>34</v>
      </c>
      <c r="F4976" s="2">
        <v>14327.16</v>
      </c>
      <c r="G4976" s="2">
        <v>1719.26</v>
      </c>
      <c r="H4976" s="2">
        <v>12607.9</v>
      </c>
      <c r="I4976" s="2" t="s">
        <v>29</v>
      </c>
      <c r="J4976" s="4">
        <v>1.1363637084685001</v>
      </c>
      <c r="K4976" t="str">
        <f>_xlfn.XLOOKUP(D4976, dim_channels!A:A, dim_channels!C:C, "Not Found")</f>
        <v>OTA</v>
      </c>
      <c r="L4976" t="str">
        <f>_xlfn.XLOOKUP(D4976, dim_channels!A:A, dim_channels!B:B, "Not Found")</f>
        <v>Agoda</v>
      </c>
    </row>
    <row r="4977" spans="1:12" x14ac:dyDescent="0.2">
      <c r="A4977" s="3" t="s">
        <v>5413</v>
      </c>
      <c r="B4977" s="3" t="s">
        <v>318</v>
      </c>
      <c r="C4977" s="3" t="s">
        <v>70</v>
      </c>
      <c r="D4977" s="3" t="s">
        <v>33</v>
      </c>
      <c r="E4977" s="3" t="s">
        <v>34</v>
      </c>
      <c r="F4977" s="3">
        <v>12176.91</v>
      </c>
      <c r="G4977" s="3">
        <v>1826.54</v>
      </c>
      <c r="H4977" s="3">
        <v>10350.370000000001</v>
      </c>
      <c r="I4977" s="3" t="s">
        <v>29</v>
      </c>
      <c r="J4977" s="5">
        <v>1.176470986061368</v>
      </c>
      <c r="K4977" t="str">
        <f>_xlfn.XLOOKUP(D4977, dim_channels!A:A, dim_channels!C:C, "Not Found")</f>
        <v>OTA</v>
      </c>
      <c r="L4977" t="str">
        <f>_xlfn.XLOOKUP(D4977, dim_channels!A:A, dim_channels!B:B, "Not Found")</f>
        <v>Booking.com</v>
      </c>
    </row>
    <row r="4978" spans="1:12" x14ac:dyDescent="0.2">
      <c r="A4978" s="2" t="s">
        <v>5414</v>
      </c>
      <c r="B4978" s="2" t="s">
        <v>1072</v>
      </c>
      <c r="C4978" s="2" t="s">
        <v>543</v>
      </c>
      <c r="D4978" s="2" t="s">
        <v>169</v>
      </c>
      <c r="E4978" s="2" t="s">
        <v>46</v>
      </c>
      <c r="F4978" s="2">
        <v>8040.76</v>
      </c>
      <c r="G4978" s="2">
        <v>1608.15</v>
      </c>
      <c r="H4978" s="2">
        <v>6432.61</v>
      </c>
      <c r="I4978" s="2" t="s">
        <v>29</v>
      </c>
      <c r="J4978" s="4">
        <v>1.249999611355266</v>
      </c>
      <c r="K4978" t="str">
        <f>_xlfn.XLOOKUP(D4978, dim_channels!A:A, dim_channels!C:C, "Not Found")</f>
        <v>GDS</v>
      </c>
      <c r="L4978" t="str">
        <f>_xlfn.XLOOKUP(D4978, dim_channels!A:A, dim_channels!B:B, "Not Found")</f>
        <v>GDS (Amadeus)</v>
      </c>
    </row>
    <row r="4979" spans="1:12" x14ac:dyDescent="0.2">
      <c r="A4979" s="3" t="s">
        <v>5415</v>
      </c>
      <c r="B4979" s="3" t="s">
        <v>605</v>
      </c>
      <c r="C4979" s="3" t="s">
        <v>292</v>
      </c>
      <c r="D4979" s="3" t="s">
        <v>52</v>
      </c>
      <c r="E4979" s="3" t="s">
        <v>34</v>
      </c>
      <c r="F4979" s="3">
        <v>12126.61</v>
      </c>
      <c r="G4979" s="3">
        <v>1455.19</v>
      </c>
      <c r="H4979" s="3">
        <v>10671.42</v>
      </c>
      <c r="I4979" s="3" t="s">
        <v>29</v>
      </c>
      <c r="J4979" s="5">
        <v>1.1363632956063949</v>
      </c>
      <c r="K4979" t="str">
        <f>_xlfn.XLOOKUP(D4979, dim_channels!A:A, dim_channels!C:C, "Not Found")</f>
        <v>OTA</v>
      </c>
      <c r="L4979" t="str">
        <f>_xlfn.XLOOKUP(D4979, dim_channels!A:A, dim_channels!B:B, "Not Found")</f>
        <v>Agoda</v>
      </c>
    </row>
    <row r="4980" spans="1:12" x14ac:dyDescent="0.2">
      <c r="A4980" s="2" t="s">
        <v>5416</v>
      </c>
      <c r="B4980" s="2" t="s">
        <v>173</v>
      </c>
      <c r="C4980" s="2" t="s">
        <v>2988</v>
      </c>
      <c r="D4980" s="2" t="s">
        <v>114</v>
      </c>
      <c r="E4980" s="2" t="s">
        <v>115</v>
      </c>
      <c r="F4980" s="2">
        <v>10976.01</v>
      </c>
      <c r="G4980" s="2">
        <v>1097.5999999999999</v>
      </c>
      <c r="H4980" s="2">
        <v>9878.41</v>
      </c>
      <c r="I4980" s="2" t="s">
        <v>29</v>
      </c>
      <c r="J4980" s="4">
        <v>1.1111109986323711</v>
      </c>
      <c r="K4980" t="str">
        <f>_xlfn.XLOOKUP(D4980, dim_channels!A:A, dim_channels!C:C, "Not Found")</f>
        <v>Offline</v>
      </c>
      <c r="L4980" t="str">
        <f>_xlfn.XLOOKUP(D4980, dim_channels!A:A, dim_channels!B:B, "Not Found")</f>
        <v>Travel Agency</v>
      </c>
    </row>
    <row r="4981" spans="1:12" x14ac:dyDescent="0.2">
      <c r="A4981" s="3" t="s">
        <v>5417</v>
      </c>
      <c r="B4981" s="3" t="s">
        <v>246</v>
      </c>
      <c r="C4981" s="3" t="s">
        <v>846</v>
      </c>
      <c r="D4981" s="3" t="s">
        <v>33</v>
      </c>
      <c r="E4981" s="3" t="s">
        <v>34</v>
      </c>
      <c r="F4981" s="3">
        <v>5923.64</v>
      </c>
      <c r="G4981" s="3">
        <v>888.55</v>
      </c>
      <c r="H4981" s="3">
        <v>5035.09</v>
      </c>
      <c r="I4981" s="3" t="s">
        <v>29</v>
      </c>
      <c r="J4981" s="5">
        <v>1.1764715228526199</v>
      </c>
      <c r="K4981" t="str">
        <f>_xlfn.XLOOKUP(D4981, dim_channels!A:A, dim_channels!C:C, "Not Found")</f>
        <v>OTA</v>
      </c>
      <c r="L4981" t="str">
        <f>_xlfn.XLOOKUP(D4981, dim_channels!A:A, dim_channels!B:B, "Not Found")</f>
        <v>Booking.com</v>
      </c>
    </row>
    <row r="4982" spans="1:12" x14ac:dyDescent="0.2">
      <c r="A4982" s="2" t="s">
        <v>5418</v>
      </c>
      <c r="B4982" s="2" t="s">
        <v>817</v>
      </c>
      <c r="C4982" s="2" t="s">
        <v>222</v>
      </c>
      <c r="D4982" s="2" t="s">
        <v>33</v>
      </c>
      <c r="E4982" s="2" t="s">
        <v>28</v>
      </c>
      <c r="F4982" s="2">
        <v>9346.7199999999993</v>
      </c>
      <c r="G4982" s="2">
        <v>1402.01</v>
      </c>
      <c r="H4982" s="2">
        <v>7944.71</v>
      </c>
      <c r="I4982" s="2" t="s">
        <v>41</v>
      </c>
      <c r="J4982" s="4">
        <v>1.176470884399808</v>
      </c>
      <c r="K4982" t="str">
        <f>_xlfn.XLOOKUP(D4982, dim_channels!A:A, dim_channels!C:C, "Not Found")</f>
        <v>OTA</v>
      </c>
      <c r="L4982" t="str">
        <f>_xlfn.XLOOKUP(D4982, dim_channels!A:A, dim_channels!B:B, "Not Found")</f>
        <v>Booking.com</v>
      </c>
    </row>
    <row r="4983" spans="1:12" x14ac:dyDescent="0.2">
      <c r="A4983" s="3" t="s">
        <v>5419</v>
      </c>
      <c r="B4983" s="3" t="s">
        <v>217</v>
      </c>
      <c r="C4983" s="3" t="s">
        <v>553</v>
      </c>
      <c r="D4983" s="3" t="s">
        <v>45</v>
      </c>
      <c r="E4983" s="3" t="s">
        <v>46</v>
      </c>
      <c r="F4983" s="3">
        <v>6702.82</v>
      </c>
      <c r="G4983" s="3">
        <v>335.14</v>
      </c>
      <c r="H4983" s="3">
        <v>6367.68</v>
      </c>
      <c r="I4983" s="3" t="s">
        <v>41</v>
      </c>
      <c r="J4983" s="5">
        <v>1.0526314136388759</v>
      </c>
      <c r="K4983" t="str">
        <f>_xlfn.XLOOKUP(D4983, dim_channels!A:A, dim_channels!C:C, "Not Found")</f>
        <v>Corporate</v>
      </c>
      <c r="L4983" t="str">
        <f>_xlfn.XLOOKUP(D4983, dim_channels!A:A, dim_channels!B:B, "Not Found")</f>
        <v>Corporate Direct</v>
      </c>
    </row>
    <row r="4984" spans="1:12" x14ac:dyDescent="0.2">
      <c r="A4984" s="2" t="s">
        <v>5420</v>
      </c>
      <c r="B4984" s="2" t="s">
        <v>145</v>
      </c>
      <c r="C4984" s="2" t="s">
        <v>348</v>
      </c>
      <c r="D4984" s="2" t="s">
        <v>33</v>
      </c>
      <c r="E4984" s="2" t="s">
        <v>60</v>
      </c>
      <c r="F4984" s="2">
        <v>9958.9</v>
      </c>
      <c r="G4984" s="2">
        <v>0</v>
      </c>
      <c r="H4984" s="2">
        <v>9958.9</v>
      </c>
      <c r="I4984" s="2" t="s">
        <v>29</v>
      </c>
      <c r="J4984" s="4">
        <v>1</v>
      </c>
      <c r="K4984" t="str">
        <f>_xlfn.XLOOKUP(D4984, dim_channels!A:A, dim_channels!C:C, "Not Found")</f>
        <v>OTA</v>
      </c>
      <c r="L4984" t="str">
        <f>_xlfn.XLOOKUP(D4984, dim_channels!A:A, dim_channels!B:B, "Not Found")</f>
        <v>Booking.com</v>
      </c>
    </row>
    <row r="4985" spans="1:12" x14ac:dyDescent="0.2">
      <c r="A4985" s="3" t="s">
        <v>5421</v>
      </c>
      <c r="B4985" s="3" t="s">
        <v>516</v>
      </c>
      <c r="C4985" s="3" t="s">
        <v>241</v>
      </c>
      <c r="D4985" s="3" t="s">
        <v>45</v>
      </c>
      <c r="E4985" s="3" t="s">
        <v>89</v>
      </c>
      <c r="F4985" s="3">
        <v>10023.299999999999</v>
      </c>
      <c r="G4985" s="3">
        <v>0</v>
      </c>
      <c r="H4985" s="3">
        <v>10023.299999999999</v>
      </c>
      <c r="I4985" s="3" t="s">
        <v>29</v>
      </c>
      <c r="J4985" s="5">
        <v>1</v>
      </c>
      <c r="K4985" t="str">
        <f>_xlfn.XLOOKUP(D4985, dim_channels!A:A, dim_channels!C:C, "Not Found")</f>
        <v>Corporate</v>
      </c>
      <c r="L4985" t="str">
        <f>_xlfn.XLOOKUP(D4985, dim_channels!A:A, dim_channels!B:B, "Not Found")</f>
        <v>Corporate Direct</v>
      </c>
    </row>
    <row r="4986" spans="1:12" x14ac:dyDescent="0.2">
      <c r="A4986" s="2" t="s">
        <v>5422</v>
      </c>
      <c r="B4986" s="2" t="s">
        <v>558</v>
      </c>
      <c r="C4986" s="2" t="s">
        <v>448</v>
      </c>
      <c r="D4986" s="2" t="s">
        <v>27</v>
      </c>
      <c r="E4986" s="2" t="s">
        <v>28</v>
      </c>
      <c r="F4986" s="2">
        <v>6202.74</v>
      </c>
      <c r="G4986" s="2">
        <v>1116.49</v>
      </c>
      <c r="H4986" s="2">
        <v>5086.25</v>
      </c>
      <c r="I4986" s="2" t="s">
        <v>29</v>
      </c>
      <c r="J4986" s="4">
        <v>1.2195114278692549</v>
      </c>
      <c r="K4986" t="str">
        <f>_xlfn.XLOOKUP(D4986, dim_channels!A:A, dim_channels!C:C, "Not Found")</f>
        <v>OTA</v>
      </c>
      <c r="L4986" t="str">
        <f>_xlfn.XLOOKUP(D4986, dim_channels!A:A, dim_channels!B:B, "Not Found")</f>
        <v>Expedia</v>
      </c>
    </row>
    <row r="4987" spans="1:12" x14ac:dyDescent="0.2">
      <c r="A4987" s="3" t="s">
        <v>5423</v>
      </c>
      <c r="B4987" s="3" t="s">
        <v>456</v>
      </c>
      <c r="C4987" s="3" t="s">
        <v>1101</v>
      </c>
      <c r="D4987" s="3" t="s">
        <v>52</v>
      </c>
      <c r="E4987" s="3" t="s">
        <v>60</v>
      </c>
      <c r="F4987" s="3">
        <v>7629.78</v>
      </c>
      <c r="G4987" s="3">
        <v>0</v>
      </c>
      <c r="H4987" s="3">
        <v>7629.78</v>
      </c>
      <c r="I4987" s="3" t="s">
        <v>29</v>
      </c>
      <c r="J4987" s="5">
        <v>1</v>
      </c>
      <c r="K4987" t="str">
        <f>_xlfn.XLOOKUP(D4987, dim_channels!A:A, dim_channels!C:C, "Not Found")</f>
        <v>OTA</v>
      </c>
      <c r="L4987" t="str">
        <f>_xlfn.XLOOKUP(D4987, dim_channels!A:A, dim_channels!B:B, "Not Found")</f>
        <v>Agoda</v>
      </c>
    </row>
    <row r="4988" spans="1:12" x14ac:dyDescent="0.2">
      <c r="A4988" s="2" t="s">
        <v>5424</v>
      </c>
      <c r="B4988" s="2" t="s">
        <v>558</v>
      </c>
      <c r="C4988" s="2" t="s">
        <v>158</v>
      </c>
      <c r="D4988" s="2" t="s">
        <v>52</v>
      </c>
      <c r="E4988" s="2" t="s">
        <v>34</v>
      </c>
      <c r="F4988" s="2">
        <v>6327.47</v>
      </c>
      <c r="G4988" s="2">
        <v>759.3</v>
      </c>
      <c r="H4988" s="2">
        <v>5568.17</v>
      </c>
      <c r="I4988" s="2" t="s">
        <v>41</v>
      </c>
      <c r="J4988" s="4">
        <v>1.136364371059073</v>
      </c>
      <c r="K4988" t="str">
        <f>_xlfn.XLOOKUP(D4988, dim_channels!A:A, dim_channels!C:C, "Not Found")</f>
        <v>OTA</v>
      </c>
      <c r="L4988" t="str">
        <f>_xlfn.XLOOKUP(D4988, dim_channels!A:A, dim_channels!B:B, "Not Found")</f>
        <v>Agoda</v>
      </c>
    </row>
    <row r="4989" spans="1:12" x14ac:dyDescent="0.2">
      <c r="A4989" s="3" t="s">
        <v>5425</v>
      </c>
      <c r="B4989" s="3" t="s">
        <v>32</v>
      </c>
      <c r="C4989" s="3" t="s">
        <v>76</v>
      </c>
      <c r="D4989" s="3" t="s">
        <v>64</v>
      </c>
      <c r="E4989" s="3" t="s">
        <v>28</v>
      </c>
      <c r="F4989" s="3">
        <v>8309.66</v>
      </c>
      <c r="G4989" s="3">
        <v>0</v>
      </c>
      <c r="H4989" s="3">
        <v>8309.66</v>
      </c>
      <c r="I4989" s="3" t="s">
        <v>29</v>
      </c>
      <c r="J4989" s="5">
        <v>1</v>
      </c>
      <c r="K4989" t="str">
        <f>_xlfn.XLOOKUP(D4989, dim_channels!A:A, dim_channels!C:C, "Not Found")</f>
        <v>Direct</v>
      </c>
      <c r="L4989" t="str">
        <f>_xlfn.XLOOKUP(D4989, dim_channels!A:A, dim_channels!B:B, "Not Found")</f>
        <v>Direct Website</v>
      </c>
    </row>
    <row r="4990" spans="1:12" x14ac:dyDescent="0.2">
      <c r="A4990" s="2" t="s">
        <v>5426</v>
      </c>
      <c r="B4990" s="2" t="s">
        <v>62</v>
      </c>
      <c r="C4990" s="2" t="s">
        <v>103</v>
      </c>
      <c r="D4990" s="2" t="s">
        <v>27</v>
      </c>
      <c r="E4990" s="2" t="s">
        <v>60</v>
      </c>
      <c r="F4990" s="2">
        <v>2579.17</v>
      </c>
      <c r="G4990" s="2">
        <v>0</v>
      </c>
      <c r="H4990" s="2">
        <v>2579.17</v>
      </c>
      <c r="I4990" s="2" t="s">
        <v>29</v>
      </c>
      <c r="J4990" s="4">
        <v>1</v>
      </c>
      <c r="K4990" t="str">
        <f>_xlfn.XLOOKUP(D4990, dim_channels!A:A, dim_channels!C:C, "Not Found")</f>
        <v>OTA</v>
      </c>
      <c r="L4990" t="str">
        <f>_xlfn.XLOOKUP(D4990, dim_channels!A:A, dim_channels!B:B, "Not Found")</f>
        <v>Expedia</v>
      </c>
    </row>
    <row r="4991" spans="1:12" x14ac:dyDescent="0.2">
      <c r="A4991" s="3" t="s">
        <v>5427</v>
      </c>
      <c r="B4991" s="3" t="s">
        <v>322</v>
      </c>
      <c r="C4991" s="3" t="s">
        <v>103</v>
      </c>
      <c r="D4991" s="3" t="s">
        <v>64</v>
      </c>
      <c r="E4991" s="3" t="s">
        <v>34</v>
      </c>
      <c r="F4991" s="3">
        <v>12521.65</v>
      </c>
      <c r="G4991" s="3">
        <v>0</v>
      </c>
      <c r="H4991" s="3">
        <v>12521.65</v>
      </c>
      <c r="I4991" s="3" t="s">
        <v>29</v>
      </c>
      <c r="J4991" s="5">
        <v>1</v>
      </c>
      <c r="K4991" t="str">
        <f>_xlfn.XLOOKUP(D4991, dim_channels!A:A, dim_channels!C:C, "Not Found")</f>
        <v>Direct</v>
      </c>
      <c r="L4991" t="str">
        <f>_xlfn.XLOOKUP(D4991, dim_channels!A:A, dim_channels!B:B, "Not Found")</f>
        <v>Direct Website</v>
      </c>
    </row>
    <row r="4992" spans="1:12" x14ac:dyDescent="0.2">
      <c r="A4992" s="2" t="s">
        <v>5428</v>
      </c>
      <c r="B4992" s="2" t="s">
        <v>132</v>
      </c>
      <c r="C4992" s="2" t="s">
        <v>562</v>
      </c>
      <c r="D4992" s="2" t="s">
        <v>33</v>
      </c>
      <c r="E4992" s="2" t="s">
        <v>34</v>
      </c>
      <c r="F4992" s="2">
        <v>2803.52</v>
      </c>
      <c r="G4992" s="2">
        <v>420.53</v>
      </c>
      <c r="H4992" s="2">
        <v>2382.9899999999998</v>
      </c>
      <c r="I4992" s="2" t="s">
        <v>29</v>
      </c>
      <c r="J4992" s="4">
        <v>1.1764715756255799</v>
      </c>
      <c r="K4992" t="str">
        <f>_xlfn.XLOOKUP(D4992, dim_channels!A:A, dim_channels!C:C, "Not Found")</f>
        <v>OTA</v>
      </c>
      <c r="L4992" t="str">
        <f>_xlfn.XLOOKUP(D4992, dim_channels!A:A, dim_channels!B:B, "Not Found")</f>
        <v>Booking.com</v>
      </c>
    </row>
    <row r="4993" spans="1:12" x14ac:dyDescent="0.2">
      <c r="A4993" s="3" t="s">
        <v>5429</v>
      </c>
      <c r="B4993" s="3" t="s">
        <v>135</v>
      </c>
      <c r="C4993" s="3" t="s">
        <v>958</v>
      </c>
      <c r="D4993" s="3" t="s">
        <v>52</v>
      </c>
      <c r="E4993" s="3" t="s">
        <v>34</v>
      </c>
      <c r="F4993" s="3">
        <v>6489.55</v>
      </c>
      <c r="G4993" s="3">
        <v>778.75</v>
      </c>
      <c r="H4993" s="3">
        <v>5710.8</v>
      </c>
      <c r="I4993" s="3" t="s">
        <v>29</v>
      </c>
      <c r="J4993" s="5">
        <v>1.136364432303705</v>
      </c>
      <c r="K4993" t="str">
        <f>_xlfn.XLOOKUP(D4993, dim_channels!A:A, dim_channels!C:C, "Not Found")</f>
        <v>OTA</v>
      </c>
      <c r="L4993" t="str">
        <f>_xlfn.XLOOKUP(D4993, dim_channels!A:A, dim_channels!B:B, "Not Found")</f>
        <v>Agoda</v>
      </c>
    </row>
    <row r="4994" spans="1:12" x14ac:dyDescent="0.2">
      <c r="A4994" s="2" t="s">
        <v>5430</v>
      </c>
      <c r="B4994" s="2" t="s">
        <v>653</v>
      </c>
      <c r="C4994" s="2" t="s">
        <v>1610</v>
      </c>
      <c r="D4994" s="2" t="s">
        <v>27</v>
      </c>
      <c r="E4994" s="2" t="s">
        <v>34</v>
      </c>
      <c r="F4994" s="2">
        <v>11872.21</v>
      </c>
      <c r="G4994" s="2">
        <v>2137</v>
      </c>
      <c r="H4994" s="2">
        <v>9735.2099999999991</v>
      </c>
      <c r="I4994" s="2" t="s">
        <v>41</v>
      </c>
      <c r="J4994" s="4">
        <v>1.2195124707119831</v>
      </c>
      <c r="K4994" t="str">
        <f>_xlfn.XLOOKUP(D4994, dim_channels!A:A, dim_channels!C:C, "Not Found")</f>
        <v>OTA</v>
      </c>
      <c r="L4994" t="str">
        <f>_xlfn.XLOOKUP(D4994, dim_channels!A:A, dim_channels!B:B, "Not Found")</f>
        <v>Expedia</v>
      </c>
    </row>
    <row r="4995" spans="1:12" x14ac:dyDescent="0.2">
      <c r="A4995" s="3" t="s">
        <v>5431</v>
      </c>
      <c r="B4995" s="3" t="s">
        <v>1272</v>
      </c>
      <c r="C4995" s="3" t="s">
        <v>307</v>
      </c>
      <c r="D4995" s="3" t="s">
        <v>33</v>
      </c>
      <c r="E4995" s="3" t="s">
        <v>34</v>
      </c>
      <c r="F4995" s="3">
        <v>2897.9</v>
      </c>
      <c r="G4995" s="3">
        <v>434.68</v>
      </c>
      <c r="H4995" s="3">
        <v>2463.2199999999998</v>
      </c>
      <c r="I4995" s="3" t="s">
        <v>41</v>
      </c>
      <c r="J4995" s="5">
        <v>1.1764682001607649</v>
      </c>
      <c r="K4995" t="str">
        <f>_xlfn.XLOOKUP(D4995, dim_channels!A:A, dim_channels!C:C, "Not Found")</f>
        <v>OTA</v>
      </c>
      <c r="L4995" t="str">
        <f>_xlfn.XLOOKUP(D4995, dim_channels!A:A, dim_channels!B:B, "Not Found")</f>
        <v>Booking.com</v>
      </c>
    </row>
    <row r="4996" spans="1:12" x14ac:dyDescent="0.2">
      <c r="A4996" s="2" t="s">
        <v>5432</v>
      </c>
      <c r="B4996" s="2" t="s">
        <v>955</v>
      </c>
      <c r="C4996" s="2" t="s">
        <v>501</v>
      </c>
      <c r="D4996" s="2" t="s">
        <v>206</v>
      </c>
      <c r="E4996" s="2" t="s">
        <v>207</v>
      </c>
      <c r="F4996" s="2">
        <v>18538.5</v>
      </c>
      <c r="G4996" s="2">
        <v>0</v>
      </c>
      <c r="H4996" s="2">
        <v>18538.5</v>
      </c>
      <c r="I4996" s="2" t="s">
        <v>29</v>
      </c>
      <c r="J4996" s="4">
        <v>1</v>
      </c>
      <c r="K4996" t="str">
        <f>_xlfn.XLOOKUP(D4996, dim_channels!A:A, dim_channels!C:C, "Not Found")</f>
        <v>Direct</v>
      </c>
      <c r="L4996" t="str">
        <f>_xlfn.XLOOKUP(D4996, dim_channels!A:A, dim_channels!B:B, "Not Found")</f>
        <v>Walk-in</v>
      </c>
    </row>
    <row r="4997" spans="1:12" x14ac:dyDescent="0.2">
      <c r="A4997" s="3" t="s">
        <v>5433</v>
      </c>
      <c r="B4997" s="3" t="s">
        <v>261</v>
      </c>
      <c r="C4997" s="3" t="s">
        <v>391</v>
      </c>
      <c r="D4997" s="3" t="s">
        <v>206</v>
      </c>
      <c r="E4997" s="3" t="s">
        <v>207</v>
      </c>
      <c r="F4997" s="3">
        <v>15125.91</v>
      </c>
      <c r="G4997" s="3">
        <v>0</v>
      </c>
      <c r="H4997" s="3">
        <v>15125.91</v>
      </c>
      <c r="I4997" s="3" t="s">
        <v>29</v>
      </c>
      <c r="J4997" s="5">
        <v>1</v>
      </c>
      <c r="K4997" t="str">
        <f>_xlfn.XLOOKUP(D4997, dim_channels!A:A, dim_channels!C:C, "Not Found")</f>
        <v>Direct</v>
      </c>
      <c r="L4997" t="str">
        <f>_xlfn.XLOOKUP(D4997, dim_channels!A:A, dim_channels!B:B, "Not Found")</f>
        <v>Walk-in</v>
      </c>
    </row>
    <row r="4998" spans="1:12" x14ac:dyDescent="0.2">
      <c r="A4998" s="2" t="s">
        <v>5434</v>
      </c>
      <c r="B4998" s="2" t="s">
        <v>322</v>
      </c>
      <c r="C4998" s="2" t="s">
        <v>318</v>
      </c>
      <c r="D4998" s="2" t="s">
        <v>64</v>
      </c>
      <c r="E4998" s="2" t="s">
        <v>115</v>
      </c>
      <c r="F4998" s="2">
        <v>18977.599999999999</v>
      </c>
      <c r="G4998" s="2">
        <v>0</v>
      </c>
      <c r="H4998" s="2">
        <v>18977.599999999999</v>
      </c>
      <c r="I4998" s="2" t="s">
        <v>56</v>
      </c>
      <c r="J4998" s="4">
        <v>1</v>
      </c>
      <c r="K4998" t="str">
        <f>_xlfn.XLOOKUP(D4998, dim_channels!A:A, dim_channels!C:C, "Not Found")</f>
        <v>Direct</v>
      </c>
      <c r="L4998" t="str">
        <f>_xlfn.XLOOKUP(D4998, dim_channels!A:A, dim_channels!B:B, "Not Found")</f>
        <v>Direct Website</v>
      </c>
    </row>
    <row r="4999" spans="1:12" x14ac:dyDescent="0.2">
      <c r="A4999" s="3" t="s">
        <v>5435</v>
      </c>
      <c r="B4999" s="3" t="s">
        <v>778</v>
      </c>
      <c r="C4999" s="3" t="s">
        <v>178</v>
      </c>
      <c r="D4999" s="3" t="s">
        <v>52</v>
      </c>
      <c r="E4999" s="3" t="s">
        <v>60</v>
      </c>
      <c r="F4999" s="3">
        <v>4377.6899999999996</v>
      </c>
      <c r="G4999" s="3">
        <v>0</v>
      </c>
      <c r="H4999" s="3">
        <v>4377.6899999999996</v>
      </c>
      <c r="I4999" s="3" t="s">
        <v>29</v>
      </c>
      <c r="J4999" s="5">
        <v>1</v>
      </c>
      <c r="K4999" t="str">
        <f>_xlfn.XLOOKUP(D4999, dim_channels!A:A, dim_channels!C:C, "Not Found")</f>
        <v>OTA</v>
      </c>
      <c r="L4999" t="str">
        <f>_xlfn.XLOOKUP(D4999, dim_channels!A:A, dim_channels!B:B, "Not Found")</f>
        <v>Agoda</v>
      </c>
    </row>
    <row r="5000" spans="1:12" x14ac:dyDescent="0.2">
      <c r="A5000" s="2" t="s">
        <v>5436</v>
      </c>
      <c r="B5000" s="2" t="s">
        <v>664</v>
      </c>
      <c r="C5000" s="2" t="s">
        <v>236</v>
      </c>
      <c r="D5000" s="2" t="s">
        <v>33</v>
      </c>
      <c r="E5000" s="2" t="s">
        <v>28</v>
      </c>
      <c r="F5000" s="2">
        <v>9234.2800000000007</v>
      </c>
      <c r="G5000" s="2">
        <v>1385.14</v>
      </c>
      <c r="H5000" s="2">
        <v>7849.14</v>
      </c>
      <c r="I5000" s="2" t="s">
        <v>41</v>
      </c>
      <c r="J5000" s="4">
        <v>1.176470288464724</v>
      </c>
      <c r="K5000" t="str">
        <f>_xlfn.XLOOKUP(D5000, dim_channels!A:A, dim_channels!C:C, "Not Found")</f>
        <v>OTA</v>
      </c>
      <c r="L5000" t="str">
        <f>_xlfn.XLOOKUP(D5000, dim_channels!A:A, dim_channels!B:B, "Not Found")</f>
        <v>Booking.com</v>
      </c>
    </row>
    <row r="5001" spans="1:12" x14ac:dyDescent="0.2">
      <c r="A5001" s="3" t="s">
        <v>5437</v>
      </c>
      <c r="B5001" s="3" t="s">
        <v>359</v>
      </c>
      <c r="C5001" s="3" t="s">
        <v>314</v>
      </c>
      <c r="D5001" s="3" t="s">
        <v>27</v>
      </c>
      <c r="E5001" s="3" t="s">
        <v>34</v>
      </c>
      <c r="F5001" s="3">
        <v>6607.36</v>
      </c>
      <c r="G5001" s="3">
        <v>1189.32</v>
      </c>
      <c r="H5001" s="3">
        <v>5418.04</v>
      </c>
      <c r="I5001" s="3" t="s">
        <v>29</v>
      </c>
      <c r="J5001" s="5">
        <v>1.219511114720452</v>
      </c>
      <c r="K5001" t="str">
        <f>_xlfn.XLOOKUP(D5001, dim_channels!A:A, dim_channels!C:C, "Not Found")</f>
        <v>OTA</v>
      </c>
      <c r="L5001" t="str">
        <f>_xlfn.XLOOKUP(D5001, dim_channels!A:A, dim_channels!B:B, "Not Found")</f>
        <v>Expedia</v>
      </c>
    </row>
  </sheetData>
  <autoFilter ref="A1:K5001" xr:uid="{9ED4E023-FDE9-4451-A92F-81C195AD9FE4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01"/>
  <sheetViews>
    <sheetView workbookViewId="0">
      <pane ySplit="1" topLeftCell="A2" activePane="bottomLeft" state="frozen"/>
      <selection pane="bottomLeft" activeCell="K479" sqref="K479"/>
    </sheetView>
  </sheetViews>
  <sheetFormatPr defaultRowHeight="14.25" x14ac:dyDescent="0.2"/>
  <cols>
    <col min="1" max="1" width="14" customWidth="1"/>
    <col min="2" max="2" width="16" customWidth="1"/>
    <col min="3" max="3" width="17" customWidth="1"/>
    <col min="4" max="4" width="14" customWidth="1"/>
    <col min="5" max="5" width="16" customWidth="1"/>
    <col min="6" max="6" width="22" customWidth="1"/>
    <col min="7" max="7" width="21" customWidth="1"/>
    <col min="8" max="8" width="20" customWidth="1"/>
    <col min="9" max="9" width="15" customWidth="1"/>
  </cols>
  <sheetData>
    <row r="1" spans="1:9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2">
      <c r="A2" s="2" t="s">
        <v>25</v>
      </c>
      <c r="B2" s="2" t="s">
        <v>26</v>
      </c>
      <c r="C2" s="2" t="s">
        <v>26</v>
      </c>
      <c r="D2" s="2" t="s">
        <v>27</v>
      </c>
      <c r="E2" s="2" t="s">
        <v>28</v>
      </c>
      <c r="F2" s="2">
        <v>22632.18</v>
      </c>
      <c r="G2" s="2">
        <v>4073.79</v>
      </c>
      <c r="H2" s="2">
        <v>18558.39</v>
      </c>
      <c r="I2" s="2" t="s">
        <v>29</v>
      </c>
    </row>
    <row r="3" spans="1:9" x14ac:dyDescent="0.2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>
        <v>3311.74</v>
      </c>
      <c r="G3" s="3">
        <v>496.76</v>
      </c>
      <c r="H3" s="3">
        <v>2814.98</v>
      </c>
      <c r="I3" s="3" t="s">
        <v>29</v>
      </c>
    </row>
    <row r="4" spans="1:9" x14ac:dyDescent="0.2">
      <c r="A4" s="2" t="s">
        <v>35</v>
      </c>
      <c r="B4" s="2" t="s">
        <v>36</v>
      </c>
      <c r="C4" s="2" t="s">
        <v>37</v>
      </c>
      <c r="D4" s="2" t="s">
        <v>33</v>
      </c>
      <c r="E4" s="2" t="s">
        <v>28</v>
      </c>
      <c r="F4" s="2">
        <v>17985.32</v>
      </c>
      <c r="G4" s="2">
        <v>2697.8</v>
      </c>
      <c r="H4" s="2">
        <v>15287.52</v>
      </c>
      <c r="I4" s="2" t="s">
        <v>29</v>
      </c>
    </row>
    <row r="5" spans="1:9" x14ac:dyDescent="0.2">
      <c r="A5" s="3" t="s">
        <v>38</v>
      </c>
      <c r="B5" s="3" t="s">
        <v>39</v>
      </c>
      <c r="C5" s="3" t="s">
        <v>40</v>
      </c>
      <c r="D5" s="3" t="s">
        <v>33</v>
      </c>
      <c r="E5" s="3" t="s">
        <v>34</v>
      </c>
      <c r="F5" s="3">
        <v>21405.01</v>
      </c>
      <c r="G5" s="3">
        <v>3210.75</v>
      </c>
      <c r="H5" s="3">
        <v>18194.259999999998</v>
      </c>
      <c r="I5" s="3" t="s">
        <v>41</v>
      </c>
    </row>
    <row r="6" spans="1:9" x14ac:dyDescent="0.2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>
        <v>3442.3</v>
      </c>
      <c r="G6" s="2">
        <v>172.12</v>
      </c>
      <c r="H6" s="2">
        <v>3270.18</v>
      </c>
      <c r="I6" s="2" t="s">
        <v>29</v>
      </c>
    </row>
    <row r="7" spans="1:9" x14ac:dyDescent="0.2">
      <c r="A7" s="3" t="s">
        <v>47</v>
      </c>
      <c r="B7" s="3" t="s">
        <v>36</v>
      </c>
      <c r="C7" s="3" t="s">
        <v>48</v>
      </c>
      <c r="D7" s="3" t="s">
        <v>27</v>
      </c>
      <c r="E7" s="3" t="s">
        <v>28</v>
      </c>
      <c r="F7" s="3">
        <v>7647.31</v>
      </c>
      <c r="G7" s="3">
        <v>1376.52</v>
      </c>
      <c r="H7" s="3">
        <v>6270.79</v>
      </c>
      <c r="I7" s="3" t="s">
        <v>41</v>
      </c>
    </row>
    <row r="8" spans="1:9" x14ac:dyDescent="0.2">
      <c r="A8" s="2" t="s">
        <v>49</v>
      </c>
      <c r="B8" s="2" t="s">
        <v>50</v>
      </c>
      <c r="C8" s="2" t="s">
        <v>51</v>
      </c>
      <c r="D8" s="2" t="s">
        <v>52</v>
      </c>
      <c r="E8" s="2" t="s">
        <v>34</v>
      </c>
      <c r="F8" s="2">
        <v>4567.99</v>
      </c>
      <c r="G8" s="2">
        <v>548.16</v>
      </c>
      <c r="H8" s="2">
        <v>4019.83</v>
      </c>
      <c r="I8" s="2" t="s">
        <v>29</v>
      </c>
    </row>
    <row r="9" spans="1:9" x14ac:dyDescent="0.2">
      <c r="A9" s="3" t="s">
        <v>53</v>
      </c>
      <c r="B9" s="3" t="s">
        <v>54</v>
      </c>
      <c r="C9" s="3" t="s">
        <v>55</v>
      </c>
      <c r="D9" s="3" t="s">
        <v>27</v>
      </c>
      <c r="E9" s="3" t="s">
        <v>28</v>
      </c>
      <c r="F9" s="3">
        <v>6226.26</v>
      </c>
      <c r="G9" s="3">
        <v>1120.73</v>
      </c>
      <c r="H9" s="3">
        <v>5105.53</v>
      </c>
      <c r="I9" s="3" t="s">
        <v>56</v>
      </c>
    </row>
    <row r="10" spans="1:9" x14ac:dyDescent="0.2">
      <c r="A10" s="2" t="s">
        <v>57</v>
      </c>
      <c r="B10" s="2" t="s">
        <v>58</v>
      </c>
      <c r="C10" s="2" t="s">
        <v>59</v>
      </c>
      <c r="D10" s="2" t="s">
        <v>52</v>
      </c>
      <c r="E10" s="2" t="s">
        <v>60</v>
      </c>
      <c r="F10" s="2">
        <v>10484.280000000001</v>
      </c>
      <c r="G10" s="2">
        <v>0</v>
      </c>
      <c r="H10" s="2">
        <v>10484.280000000001</v>
      </c>
      <c r="I10" s="2" t="s">
        <v>41</v>
      </c>
    </row>
    <row r="11" spans="1:9" x14ac:dyDescent="0.2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34</v>
      </c>
      <c r="F11" s="3">
        <v>2652.9</v>
      </c>
      <c r="G11" s="3">
        <v>0</v>
      </c>
      <c r="H11" s="3">
        <v>2652.9</v>
      </c>
      <c r="I11" s="3" t="s">
        <v>29</v>
      </c>
    </row>
    <row r="12" spans="1:9" x14ac:dyDescent="0.2">
      <c r="A12" s="2" t="s">
        <v>65</v>
      </c>
      <c r="B12" s="2" t="s">
        <v>66</v>
      </c>
      <c r="C12" s="2" t="s">
        <v>67</v>
      </c>
      <c r="D12" s="2" t="s">
        <v>64</v>
      </c>
      <c r="E12" s="2" t="s">
        <v>28</v>
      </c>
      <c r="F12" s="2">
        <v>2969.35</v>
      </c>
      <c r="G12" s="2">
        <v>0</v>
      </c>
      <c r="H12" s="2">
        <v>2969.35</v>
      </c>
      <c r="I12" s="2" t="s">
        <v>29</v>
      </c>
    </row>
    <row r="13" spans="1:9" x14ac:dyDescent="0.2">
      <c r="A13" s="3" t="s">
        <v>68</v>
      </c>
      <c r="B13" s="3" t="s">
        <v>69</v>
      </c>
      <c r="C13" s="3" t="s">
        <v>70</v>
      </c>
      <c r="D13" s="3" t="s">
        <v>64</v>
      </c>
      <c r="E13" s="3" t="s">
        <v>34</v>
      </c>
      <c r="F13" s="3">
        <v>6175.98</v>
      </c>
      <c r="G13" s="3">
        <v>0</v>
      </c>
      <c r="H13" s="3">
        <v>6175.98</v>
      </c>
      <c r="I13" s="3" t="s">
        <v>29</v>
      </c>
    </row>
    <row r="14" spans="1:9" x14ac:dyDescent="0.2">
      <c r="A14" s="2" t="s">
        <v>71</v>
      </c>
      <c r="B14" s="2" t="s">
        <v>72</v>
      </c>
      <c r="C14" s="2" t="s">
        <v>73</v>
      </c>
      <c r="D14" s="2" t="s">
        <v>33</v>
      </c>
      <c r="E14" s="2" t="s">
        <v>28</v>
      </c>
      <c r="F14" s="2">
        <v>8306.2099999999991</v>
      </c>
      <c r="G14" s="2">
        <v>1245.93</v>
      </c>
      <c r="H14" s="2">
        <v>7060.28</v>
      </c>
      <c r="I14" s="2" t="s">
        <v>29</v>
      </c>
    </row>
    <row r="15" spans="1:9" x14ac:dyDescent="0.2">
      <c r="A15" s="3" t="s">
        <v>74</v>
      </c>
      <c r="B15" s="3" t="s">
        <v>75</v>
      </c>
      <c r="C15" s="3" t="s">
        <v>76</v>
      </c>
      <c r="D15" s="3" t="s">
        <v>27</v>
      </c>
      <c r="E15" s="3" t="s">
        <v>28</v>
      </c>
      <c r="F15" s="3">
        <v>5120.99</v>
      </c>
      <c r="G15" s="3">
        <v>921.78</v>
      </c>
      <c r="H15" s="3">
        <v>4199.21</v>
      </c>
      <c r="I15" s="3" t="s">
        <v>41</v>
      </c>
    </row>
    <row r="16" spans="1:9" x14ac:dyDescent="0.2">
      <c r="A16" s="2" t="s">
        <v>77</v>
      </c>
      <c r="B16" s="2" t="s">
        <v>78</v>
      </c>
      <c r="C16" s="2" t="s">
        <v>79</v>
      </c>
      <c r="D16" s="2" t="s">
        <v>52</v>
      </c>
      <c r="E16" s="2" t="s">
        <v>60</v>
      </c>
      <c r="F16" s="2">
        <v>2830.4</v>
      </c>
      <c r="G16" s="2">
        <v>0</v>
      </c>
      <c r="H16" s="2">
        <v>2830.4</v>
      </c>
      <c r="I16" s="2" t="s">
        <v>29</v>
      </c>
    </row>
    <row r="17" spans="1:9" x14ac:dyDescent="0.2">
      <c r="A17" s="3" t="s">
        <v>80</v>
      </c>
      <c r="B17" s="3" t="s">
        <v>81</v>
      </c>
      <c r="C17" s="3" t="s">
        <v>82</v>
      </c>
      <c r="D17" s="3" t="s">
        <v>33</v>
      </c>
      <c r="E17" s="3" t="s">
        <v>34</v>
      </c>
      <c r="F17" s="3">
        <v>2857.58</v>
      </c>
      <c r="G17" s="3">
        <v>428.64</v>
      </c>
      <c r="H17" s="3">
        <v>2428.94</v>
      </c>
      <c r="I17" s="3" t="s">
        <v>29</v>
      </c>
    </row>
    <row r="18" spans="1:9" x14ac:dyDescent="0.2">
      <c r="A18" s="2" t="s">
        <v>83</v>
      </c>
      <c r="B18" s="2" t="s">
        <v>84</v>
      </c>
      <c r="C18" s="2" t="s">
        <v>85</v>
      </c>
      <c r="D18" s="2" t="s">
        <v>33</v>
      </c>
      <c r="E18" s="2" t="s">
        <v>60</v>
      </c>
      <c r="F18" s="2">
        <v>4606.43</v>
      </c>
      <c r="G18" s="2">
        <v>0</v>
      </c>
      <c r="H18" s="2">
        <v>4606.43</v>
      </c>
      <c r="I18" s="2" t="s">
        <v>56</v>
      </c>
    </row>
    <row r="19" spans="1:9" x14ac:dyDescent="0.2">
      <c r="A19" s="3" t="s">
        <v>86</v>
      </c>
      <c r="B19" s="3" t="s">
        <v>87</v>
      </c>
      <c r="C19" s="3" t="s">
        <v>88</v>
      </c>
      <c r="D19" s="3" t="s">
        <v>45</v>
      </c>
      <c r="E19" s="3" t="s">
        <v>89</v>
      </c>
      <c r="F19" s="3">
        <v>6660.28</v>
      </c>
      <c r="G19" s="3">
        <v>0</v>
      </c>
      <c r="H19" s="3">
        <v>6660.28</v>
      </c>
      <c r="I19" s="3" t="s">
        <v>29</v>
      </c>
    </row>
    <row r="20" spans="1:9" x14ac:dyDescent="0.2">
      <c r="A20" s="2" t="s">
        <v>90</v>
      </c>
      <c r="B20" s="2" t="s">
        <v>91</v>
      </c>
      <c r="C20" s="2" t="s">
        <v>92</v>
      </c>
      <c r="D20" s="2" t="s">
        <v>27</v>
      </c>
      <c r="E20" s="2" t="s">
        <v>34</v>
      </c>
      <c r="F20" s="2">
        <v>8415.01</v>
      </c>
      <c r="G20" s="2">
        <v>1514.7</v>
      </c>
      <c r="H20" s="2">
        <v>6900.31</v>
      </c>
      <c r="I20" s="2" t="s">
        <v>41</v>
      </c>
    </row>
    <row r="21" spans="1:9" x14ac:dyDescent="0.2">
      <c r="A21" s="3" t="s">
        <v>93</v>
      </c>
      <c r="B21" s="3" t="s">
        <v>94</v>
      </c>
      <c r="C21" s="3" t="s">
        <v>95</v>
      </c>
      <c r="D21" s="3" t="s">
        <v>33</v>
      </c>
      <c r="E21" s="3" t="s">
        <v>28</v>
      </c>
      <c r="F21" s="3">
        <v>18694.29</v>
      </c>
      <c r="G21" s="3">
        <v>2804.14</v>
      </c>
      <c r="H21" s="3">
        <v>15890.15</v>
      </c>
      <c r="I21" s="3" t="s">
        <v>29</v>
      </c>
    </row>
    <row r="22" spans="1:9" x14ac:dyDescent="0.2">
      <c r="A22" s="2" t="s">
        <v>96</v>
      </c>
      <c r="B22" s="2" t="s">
        <v>97</v>
      </c>
      <c r="C22" s="2" t="s">
        <v>98</v>
      </c>
      <c r="D22" s="2" t="s">
        <v>45</v>
      </c>
      <c r="E22" s="2" t="s">
        <v>89</v>
      </c>
      <c r="F22" s="2">
        <v>4095.96</v>
      </c>
      <c r="G22" s="2">
        <v>0</v>
      </c>
      <c r="H22" s="2">
        <v>4095.96</v>
      </c>
      <c r="I22" s="2" t="s">
        <v>29</v>
      </c>
    </row>
    <row r="23" spans="1:9" x14ac:dyDescent="0.2">
      <c r="A23" s="3" t="s">
        <v>99</v>
      </c>
      <c r="B23" s="3" t="s">
        <v>100</v>
      </c>
      <c r="C23" s="3" t="s">
        <v>101</v>
      </c>
      <c r="D23" s="3" t="s">
        <v>45</v>
      </c>
      <c r="E23" s="3" t="s">
        <v>89</v>
      </c>
      <c r="F23" s="3">
        <v>3001.73</v>
      </c>
      <c r="G23" s="3">
        <v>0</v>
      </c>
      <c r="H23" s="3">
        <v>3001.73</v>
      </c>
      <c r="I23" s="3" t="s">
        <v>29</v>
      </c>
    </row>
    <row r="24" spans="1:9" x14ac:dyDescent="0.2">
      <c r="A24" s="2" t="s">
        <v>102</v>
      </c>
      <c r="B24" s="2" t="s">
        <v>103</v>
      </c>
      <c r="C24" s="2" t="s">
        <v>104</v>
      </c>
      <c r="D24" s="2" t="s">
        <v>27</v>
      </c>
      <c r="E24" s="2" t="s">
        <v>60</v>
      </c>
      <c r="F24" s="2">
        <v>3119.25</v>
      </c>
      <c r="G24" s="2">
        <v>0</v>
      </c>
      <c r="H24" s="2">
        <v>3119.25</v>
      </c>
      <c r="I24" s="2" t="s">
        <v>41</v>
      </c>
    </row>
    <row r="25" spans="1:9" x14ac:dyDescent="0.2">
      <c r="A25" s="3" t="s">
        <v>105</v>
      </c>
      <c r="B25" s="3" t="s">
        <v>106</v>
      </c>
      <c r="C25" s="3" t="s">
        <v>107</v>
      </c>
      <c r="D25" s="3" t="s">
        <v>27</v>
      </c>
      <c r="E25" s="3" t="s">
        <v>28</v>
      </c>
      <c r="F25" s="3">
        <v>3351.2</v>
      </c>
      <c r="G25" s="3">
        <v>603.22</v>
      </c>
      <c r="H25" s="3">
        <v>2747.98</v>
      </c>
      <c r="I25" s="3" t="s">
        <v>29</v>
      </c>
    </row>
    <row r="26" spans="1:9" x14ac:dyDescent="0.2">
      <c r="A26" s="2" t="s">
        <v>108</v>
      </c>
      <c r="B26" s="2" t="s">
        <v>109</v>
      </c>
      <c r="C26" s="2" t="s">
        <v>110</v>
      </c>
      <c r="D26" s="2" t="s">
        <v>27</v>
      </c>
      <c r="E26" s="2" t="s">
        <v>60</v>
      </c>
      <c r="F26" s="2">
        <v>8889.7800000000007</v>
      </c>
      <c r="G26" s="2">
        <v>0</v>
      </c>
      <c r="H26" s="2">
        <v>8889.7800000000007</v>
      </c>
      <c r="I26" s="2" t="s">
        <v>41</v>
      </c>
    </row>
    <row r="27" spans="1:9" x14ac:dyDescent="0.2">
      <c r="A27" s="3" t="s">
        <v>111</v>
      </c>
      <c r="B27" s="3" t="s">
        <v>112</v>
      </c>
      <c r="C27" s="3" t="s">
        <v>113</v>
      </c>
      <c r="D27" s="3" t="s">
        <v>114</v>
      </c>
      <c r="E27" s="3" t="s">
        <v>115</v>
      </c>
      <c r="F27" s="3">
        <v>6743.94</v>
      </c>
      <c r="G27" s="3">
        <v>674.39</v>
      </c>
      <c r="H27" s="3">
        <v>6069.55</v>
      </c>
      <c r="I27" s="3" t="s">
        <v>29</v>
      </c>
    </row>
    <row r="28" spans="1:9" x14ac:dyDescent="0.2">
      <c r="A28" s="2" t="s">
        <v>116</v>
      </c>
      <c r="B28" s="2" t="s">
        <v>117</v>
      </c>
      <c r="C28" s="2" t="s">
        <v>118</v>
      </c>
      <c r="D28" s="2" t="s">
        <v>33</v>
      </c>
      <c r="E28" s="2" t="s">
        <v>60</v>
      </c>
      <c r="F28" s="2">
        <v>11831.79</v>
      </c>
      <c r="G28" s="2">
        <v>0</v>
      </c>
      <c r="H28" s="2">
        <v>11831.79</v>
      </c>
      <c r="I28" s="2" t="s">
        <v>29</v>
      </c>
    </row>
    <row r="29" spans="1:9" x14ac:dyDescent="0.2">
      <c r="A29" s="3" t="s">
        <v>119</v>
      </c>
      <c r="B29" s="3" t="s">
        <v>120</v>
      </c>
      <c r="C29" s="3" t="s">
        <v>121</v>
      </c>
      <c r="D29" s="3" t="s">
        <v>45</v>
      </c>
      <c r="E29" s="3" t="s">
        <v>89</v>
      </c>
      <c r="F29" s="3">
        <v>6396.65</v>
      </c>
      <c r="G29" s="3">
        <v>0</v>
      </c>
      <c r="H29" s="3">
        <v>6396.65</v>
      </c>
      <c r="I29" s="3" t="s">
        <v>29</v>
      </c>
    </row>
    <row r="30" spans="1:9" x14ac:dyDescent="0.2">
      <c r="A30" s="2" t="s">
        <v>122</v>
      </c>
      <c r="B30" s="2" t="s">
        <v>123</v>
      </c>
      <c r="C30" s="2" t="s">
        <v>124</v>
      </c>
      <c r="D30" s="2" t="s">
        <v>52</v>
      </c>
      <c r="E30" s="2" t="s">
        <v>60</v>
      </c>
      <c r="F30" s="2">
        <v>5254.32</v>
      </c>
      <c r="G30" s="2">
        <v>0</v>
      </c>
      <c r="H30" s="2">
        <v>5254.32</v>
      </c>
      <c r="I30" s="2" t="s">
        <v>41</v>
      </c>
    </row>
    <row r="31" spans="1:9" x14ac:dyDescent="0.2">
      <c r="A31" s="3" t="s">
        <v>125</v>
      </c>
      <c r="B31" s="3" t="s">
        <v>126</v>
      </c>
      <c r="C31" s="3" t="s">
        <v>127</v>
      </c>
      <c r="D31" s="3" t="s">
        <v>27</v>
      </c>
      <c r="E31" s="3" t="s">
        <v>34</v>
      </c>
      <c r="F31" s="3">
        <v>5784.71</v>
      </c>
      <c r="G31" s="3">
        <v>1041.25</v>
      </c>
      <c r="H31" s="3">
        <v>4743.46</v>
      </c>
      <c r="I31" s="3" t="s">
        <v>29</v>
      </c>
    </row>
    <row r="32" spans="1:9" x14ac:dyDescent="0.2">
      <c r="A32" s="2" t="s">
        <v>128</v>
      </c>
      <c r="B32" s="2" t="s">
        <v>129</v>
      </c>
      <c r="C32" s="2" t="s">
        <v>130</v>
      </c>
      <c r="D32" s="2" t="s">
        <v>114</v>
      </c>
      <c r="E32" s="2" t="s">
        <v>46</v>
      </c>
      <c r="F32" s="2">
        <v>4609.3100000000004</v>
      </c>
      <c r="G32" s="2">
        <v>460.93</v>
      </c>
      <c r="H32" s="2">
        <v>4148.38</v>
      </c>
      <c r="I32" s="2" t="s">
        <v>29</v>
      </c>
    </row>
    <row r="33" spans="1:9" x14ac:dyDescent="0.2">
      <c r="A33" s="3" t="s">
        <v>131</v>
      </c>
      <c r="B33" s="3" t="s">
        <v>132</v>
      </c>
      <c r="C33" s="3" t="s">
        <v>133</v>
      </c>
      <c r="D33" s="3" t="s">
        <v>27</v>
      </c>
      <c r="E33" s="3" t="s">
        <v>28</v>
      </c>
      <c r="F33" s="3">
        <v>2813.42</v>
      </c>
      <c r="G33" s="3">
        <v>506.42</v>
      </c>
      <c r="H33" s="3">
        <v>2307</v>
      </c>
      <c r="I33" s="3" t="s">
        <v>41</v>
      </c>
    </row>
    <row r="34" spans="1:9" x14ac:dyDescent="0.2">
      <c r="A34" s="2" t="s">
        <v>134</v>
      </c>
      <c r="B34" s="2" t="s">
        <v>135</v>
      </c>
      <c r="C34" s="2" t="s">
        <v>136</v>
      </c>
      <c r="D34" s="2" t="s">
        <v>27</v>
      </c>
      <c r="E34" s="2" t="s">
        <v>28</v>
      </c>
      <c r="F34" s="2">
        <v>3329.54</v>
      </c>
      <c r="G34" s="2">
        <v>599.32000000000005</v>
      </c>
      <c r="H34" s="2">
        <v>2730.22</v>
      </c>
      <c r="I34" s="2" t="s">
        <v>29</v>
      </c>
    </row>
    <row r="35" spans="1:9" x14ac:dyDescent="0.2">
      <c r="A35" s="3" t="s">
        <v>137</v>
      </c>
      <c r="B35" s="3" t="s">
        <v>138</v>
      </c>
      <c r="C35" s="3" t="s">
        <v>139</v>
      </c>
      <c r="D35" s="3" t="s">
        <v>45</v>
      </c>
      <c r="E35" s="3" t="s">
        <v>89</v>
      </c>
      <c r="F35" s="3">
        <v>3788.8</v>
      </c>
      <c r="G35" s="3">
        <v>0</v>
      </c>
      <c r="H35" s="3">
        <v>3788.8</v>
      </c>
      <c r="I35" s="3" t="s">
        <v>56</v>
      </c>
    </row>
    <row r="36" spans="1:9" x14ac:dyDescent="0.2">
      <c r="A36" s="2" t="s">
        <v>140</v>
      </c>
      <c r="B36" s="2" t="s">
        <v>141</v>
      </c>
      <c r="C36" s="2" t="s">
        <v>85</v>
      </c>
      <c r="D36" s="2" t="s">
        <v>114</v>
      </c>
      <c r="E36" s="2" t="s">
        <v>46</v>
      </c>
      <c r="F36" s="2">
        <v>5311.37</v>
      </c>
      <c r="G36" s="2">
        <v>531.14</v>
      </c>
      <c r="H36" s="2">
        <v>4780.2299999999996</v>
      </c>
      <c r="I36" s="2" t="s">
        <v>41</v>
      </c>
    </row>
    <row r="37" spans="1:9" x14ac:dyDescent="0.2">
      <c r="A37" s="3" t="s">
        <v>142</v>
      </c>
      <c r="B37" s="3" t="s">
        <v>143</v>
      </c>
      <c r="C37" s="3" t="s">
        <v>79</v>
      </c>
      <c r="D37" s="3" t="s">
        <v>27</v>
      </c>
      <c r="E37" s="3" t="s">
        <v>28</v>
      </c>
      <c r="F37" s="3">
        <v>5764.08</v>
      </c>
      <c r="G37" s="3">
        <v>1037.53</v>
      </c>
      <c r="H37" s="3">
        <v>4726.55</v>
      </c>
      <c r="I37" s="3" t="s">
        <v>29</v>
      </c>
    </row>
    <row r="38" spans="1:9" x14ac:dyDescent="0.2">
      <c r="A38" s="2" t="s">
        <v>144</v>
      </c>
      <c r="B38" s="2" t="s">
        <v>145</v>
      </c>
      <c r="C38" s="2" t="s">
        <v>109</v>
      </c>
      <c r="D38" s="2" t="s">
        <v>45</v>
      </c>
      <c r="E38" s="2" t="s">
        <v>46</v>
      </c>
      <c r="F38" s="2">
        <v>14588.95</v>
      </c>
      <c r="G38" s="2">
        <v>729.45</v>
      </c>
      <c r="H38" s="2">
        <v>13859.5</v>
      </c>
      <c r="I38" s="2" t="s">
        <v>29</v>
      </c>
    </row>
    <row r="39" spans="1:9" x14ac:dyDescent="0.2">
      <c r="A39" s="3" t="s">
        <v>146</v>
      </c>
      <c r="B39" s="3" t="s">
        <v>147</v>
      </c>
      <c r="C39" s="3" t="s">
        <v>148</v>
      </c>
      <c r="D39" s="3" t="s">
        <v>52</v>
      </c>
      <c r="E39" s="3" t="s">
        <v>60</v>
      </c>
      <c r="F39" s="3">
        <v>2526.81</v>
      </c>
      <c r="G39" s="3">
        <v>0</v>
      </c>
      <c r="H39" s="3">
        <v>2526.81</v>
      </c>
      <c r="I39" s="3" t="s">
        <v>29</v>
      </c>
    </row>
    <row r="40" spans="1:9" x14ac:dyDescent="0.2">
      <c r="A40" s="2" t="s">
        <v>149</v>
      </c>
      <c r="B40" s="2" t="s">
        <v>150</v>
      </c>
      <c r="C40" s="2" t="s">
        <v>151</v>
      </c>
      <c r="D40" s="2" t="s">
        <v>33</v>
      </c>
      <c r="E40" s="2" t="s">
        <v>28</v>
      </c>
      <c r="F40" s="2">
        <v>5491.62</v>
      </c>
      <c r="G40" s="2">
        <v>823.74</v>
      </c>
      <c r="H40" s="2">
        <v>4667.88</v>
      </c>
      <c r="I40" s="2" t="s">
        <v>41</v>
      </c>
    </row>
    <row r="41" spans="1:9" x14ac:dyDescent="0.2">
      <c r="A41" s="3" t="s">
        <v>152</v>
      </c>
      <c r="B41" s="3" t="s">
        <v>153</v>
      </c>
      <c r="C41" s="3" t="s">
        <v>153</v>
      </c>
      <c r="D41" s="3" t="s">
        <v>52</v>
      </c>
      <c r="E41" s="3" t="s">
        <v>34</v>
      </c>
      <c r="F41" s="3">
        <v>8178.19</v>
      </c>
      <c r="G41" s="3">
        <v>981.38</v>
      </c>
      <c r="H41" s="3">
        <v>7196.81</v>
      </c>
      <c r="I41" s="3" t="s">
        <v>41</v>
      </c>
    </row>
    <row r="42" spans="1:9" x14ac:dyDescent="0.2">
      <c r="A42" s="2" t="s">
        <v>154</v>
      </c>
      <c r="B42" s="2" t="s">
        <v>155</v>
      </c>
      <c r="C42" s="2" t="s">
        <v>156</v>
      </c>
      <c r="D42" s="2" t="s">
        <v>27</v>
      </c>
      <c r="E42" s="2" t="s">
        <v>60</v>
      </c>
      <c r="F42" s="2">
        <v>16164.7</v>
      </c>
      <c r="G42" s="2">
        <v>0</v>
      </c>
      <c r="H42" s="2">
        <v>16164.7</v>
      </c>
      <c r="I42" s="2" t="s">
        <v>41</v>
      </c>
    </row>
    <row r="43" spans="1:9" x14ac:dyDescent="0.2">
      <c r="A43" s="3" t="s">
        <v>157</v>
      </c>
      <c r="B43" s="3" t="s">
        <v>158</v>
      </c>
      <c r="C43" s="3" t="s">
        <v>159</v>
      </c>
      <c r="D43" s="3" t="s">
        <v>27</v>
      </c>
      <c r="E43" s="3" t="s">
        <v>28</v>
      </c>
      <c r="F43" s="3">
        <v>2990.46</v>
      </c>
      <c r="G43" s="3">
        <v>538.28</v>
      </c>
      <c r="H43" s="3">
        <v>2452.1799999999998</v>
      </c>
      <c r="I43" s="3" t="s">
        <v>29</v>
      </c>
    </row>
    <row r="44" spans="1:9" x14ac:dyDescent="0.2">
      <c r="A44" s="2" t="s">
        <v>160</v>
      </c>
      <c r="B44" s="2" t="s">
        <v>161</v>
      </c>
      <c r="C44" s="2" t="s">
        <v>162</v>
      </c>
      <c r="D44" s="2" t="s">
        <v>64</v>
      </c>
      <c r="E44" s="2" t="s">
        <v>34</v>
      </c>
      <c r="F44" s="2">
        <v>6252.27</v>
      </c>
      <c r="G44" s="2">
        <v>0</v>
      </c>
      <c r="H44" s="2">
        <v>6252.27</v>
      </c>
      <c r="I44" s="2" t="s">
        <v>56</v>
      </c>
    </row>
    <row r="45" spans="1:9" x14ac:dyDescent="0.2">
      <c r="A45" s="3" t="s">
        <v>163</v>
      </c>
      <c r="B45" s="3" t="s">
        <v>164</v>
      </c>
      <c r="C45" s="3" t="s">
        <v>165</v>
      </c>
      <c r="D45" s="3" t="s">
        <v>33</v>
      </c>
      <c r="E45" s="3" t="s">
        <v>28</v>
      </c>
      <c r="F45" s="3">
        <v>5802.64</v>
      </c>
      <c r="G45" s="3">
        <v>870.4</v>
      </c>
      <c r="H45" s="3">
        <v>4932.24</v>
      </c>
      <c r="I45" s="3" t="s">
        <v>29</v>
      </c>
    </row>
    <row r="46" spans="1:9" x14ac:dyDescent="0.2">
      <c r="A46" s="2" t="s">
        <v>166</v>
      </c>
      <c r="B46" s="2" t="s">
        <v>167</v>
      </c>
      <c r="C46" s="2" t="s">
        <v>168</v>
      </c>
      <c r="D46" s="2" t="s">
        <v>169</v>
      </c>
      <c r="E46" s="2" t="s">
        <v>46</v>
      </c>
      <c r="F46" s="2">
        <v>3525.13</v>
      </c>
      <c r="G46" s="2">
        <v>705.03</v>
      </c>
      <c r="H46" s="2">
        <v>2820.1</v>
      </c>
      <c r="I46" s="2" t="s">
        <v>29</v>
      </c>
    </row>
    <row r="47" spans="1:9" x14ac:dyDescent="0.2">
      <c r="A47" s="3" t="s">
        <v>170</v>
      </c>
      <c r="B47" s="3" t="s">
        <v>171</v>
      </c>
      <c r="C47" s="3" t="s">
        <v>151</v>
      </c>
      <c r="D47" s="3" t="s">
        <v>27</v>
      </c>
      <c r="E47" s="3" t="s">
        <v>34</v>
      </c>
      <c r="F47" s="3">
        <v>13246.32</v>
      </c>
      <c r="G47" s="3">
        <v>2384.34</v>
      </c>
      <c r="H47" s="3">
        <v>10861.98</v>
      </c>
      <c r="I47" s="3" t="s">
        <v>29</v>
      </c>
    </row>
    <row r="48" spans="1:9" x14ac:dyDescent="0.2">
      <c r="A48" s="2" t="s">
        <v>172</v>
      </c>
      <c r="B48" s="2" t="s">
        <v>173</v>
      </c>
      <c r="C48" s="2" t="s">
        <v>174</v>
      </c>
      <c r="D48" s="2" t="s">
        <v>27</v>
      </c>
      <c r="E48" s="2" t="s">
        <v>34</v>
      </c>
      <c r="F48" s="2">
        <v>13005.64</v>
      </c>
      <c r="G48" s="2">
        <v>2341.02</v>
      </c>
      <c r="H48" s="2">
        <v>10664.62</v>
      </c>
      <c r="I48" s="2" t="s">
        <v>56</v>
      </c>
    </row>
    <row r="49" spans="1:9" x14ac:dyDescent="0.2">
      <c r="A49" s="3" t="s">
        <v>175</v>
      </c>
      <c r="B49" s="3" t="s">
        <v>176</v>
      </c>
      <c r="C49" s="3" t="s">
        <v>110</v>
      </c>
      <c r="D49" s="3" t="s">
        <v>33</v>
      </c>
      <c r="E49" s="3" t="s">
        <v>28</v>
      </c>
      <c r="F49" s="3">
        <v>19094.36</v>
      </c>
      <c r="G49" s="3">
        <v>2864.15</v>
      </c>
      <c r="H49" s="3">
        <v>16230.21</v>
      </c>
      <c r="I49" s="3" t="s">
        <v>29</v>
      </c>
    </row>
    <row r="50" spans="1:9" x14ac:dyDescent="0.2">
      <c r="A50" s="2" t="s">
        <v>177</v>
      </c>
      <c r="B50" s="2" t="s">
        <v>178</v>
      </c>
      <c r="C50" s="2" t="s">
        <v>179</v>
      </c>
      <c r="D50" s="2" t="s">
        <v>27</v>
      </c>
      <c r="E50" s="2" t="s">
        <v>28</v>
      </c>
      <c r="F50" s="2">
        <v>3035.87</v>
      </c>
      <c r="G50" s="2">
        <v>546.46</v>
      </c>
      <c r="H50" s="2">
        <v>2489.41</v>
      </c>
      <c r="I50" s="2" t="s">
        <v>41</v>
      </c>
    </row>
    <row r="51" spans="1:9" x14ac:dyDescent="0.2">
      <c r="A51" s="3" t="s">
        <v>180</v>
      </c>
      <c r="B51" s="3" t="s">
        <v>181</v>
      </c>
      <c r="C51" s="3" t="s">
        <v>181</v>
      </c>
      <c r="D51" s="3" t="s">
        <v>64</v>
      </c>
      <c r="E51" s="3" t="s">
        <v>34</v>
      </c>
      <c r="F51" s="3">
        <v>3006.67</v>
      </c>
      <c r="G51" s="3">
        <v>0</v>
      </c>
      <c r="H51" s="3">
        <v>3006.67</v>
      </c>
      <c r="I51" s="3" t="s">
        <v>29</v>
      </c>
    </row>
    <row r="52" spans="1:9" x14ac:dyDescent="0.2">
      <c r="A52" s="2" t="s">
        <v>182</v>
      </c>
      <c r="B52" s="2" t="s">
        <v>183</v>
      </c>
      <c r="C52" s="2" t="s">
        <v>184</v>
      </c>
      <c r="D52" s="2" t="s">
        <v>52</v>
      </c>
      <c r="E52" s="2" t="s">
        <v>60</v>
      </c>
      <c r="F52" s="2">
        <v>3062.56</v>
      </c>
      <c r="G52" s="2">
        <v>0</v>
      </c>
      <c r="H52" s="2">
        <v>3062.56</v>
      </c>
      <c r="I52" s="2" t="s">
        <v>41</v>
      </c>
    </row>
    <row r="53" spans="1:9" x14ac:dyDescent="0.2">
      <c r="A53" s="3" t="s">
        <v>185</v>
      </c>
      <c r="B53" s="3" t="s">
        <v>186</v>
      </c>
      <c r="C53" s="3" t="s">
        <v>187</v>
      </c>
      <c r="D53" s="3" t="s">
        <v>64</v>
      </c>
      <c r="E53" s="3" t="s">
        <v>115</v>
      </c>
      <c r="F53" s="3">
        <v>9131.02</v>
      </c>
      <c r="G53" s="3">
        <v>0</v>
      </c>
      <c r="H53" s="3">
        <v>9131.02</v>
      </c>
      <c r="I53" s="3" t="s">
        <v>56</v>
      </c>
    </row>
    <row r="54" spans="1:9" x14ac:dyDescent="0.2">
      <c r="A54" s="2" t="s">
        <v>188</v>
      </c>
      <c r="B54" s="2" t="s">
        <v>189</v>
      </c>
      <c r="C54" s="2" t="s">
        <v>190</v>
      </c>
      <c r="D54" s="2" t="s">
        <v>114</v>
      </c>
      <c r="E54" s="2" t="s">
        <v>115</v>
      </c>
      <c r="F54" s="2">
        <v>2627.43</v>
      </c>
      <c r="G54" s="2">
        <v>262.74</v>
      </c>
      <c r="H54" s="2">
        <v>2364.69</v>
      </c>
      <c r="I54" s="2" t="s">
        <v>29</v>
      </c>
    </row>
    <row r="55" spans="1:9" x14ac:dyDescent="0.2">
      <c r="A55" s="3" t="s">
        <v>191</v>
      </c>
      <c r="B55" s="3" t="s">
        <v>192</v>
      </c>
      <c r="C55" s="3" t="s">
        <v>193</v>
      </c>
      <c r="D55" s="3" t="s">
        <v>114</v>
      </c>
      <c r="E55" s="3" t="s">
        <v>46</v>
      </c>
      <c r="F55" s="3">
        <v>18818.48</v>
      </c>
      <c r="G55" s="3">
        <v>1881.85</v>
      </c>
      <c r="H55" s="3">
        <v>16936.63</v>
      </c>
      <c r="I55" s="3" t="s">
        <v>56</v>
      </c>
    </row>
    <row r="56" spans="1:9" x14ac:dyDescent="0.2">
      <c r="A56" s="2" t="s">
        <v>194</v>
      </c>
      <c r="B56" s="2" t="s">
        <v>48</v>
      </c>
      <c r="C56" s="2" t="s">
        <v>195</v>
      </c>
      <c r="D56" s="2" t="s">
        <v>27</v>
      </c>
      <c r="E56" s="2" t="s">
        <v>34</v>
      </c>
      <c r="F56" s="2">
        <v>12481.64</v>
      </c>
      <c r="G56" s="2">
        <v>2246.6999999999998</v>
      </c>
      <c r="H56" s="2">
        <v>10234.94</v>
      </c>
      <c r="I56" s="2" t="s">
        <v>29</v>
      </c>
    </row>
    <row r="57" spans="1:9" x14ac:dyDescent="0.2">
      <c r="A57" s="3" t="s">
        <v>196</v>
      </c>
      <c r="B57" s="3" t="s">
        <v>197</v>
      </c>
      <c r="C57" s="3" t="s">
        <v>198</v>
      </c>
      <c r="D57" s="3" t="s">
        <v>52</v>
      </c>
      <c r="E57" s="3" t="s">
        <v>34</v>
      </c>
      <c r="F57" s="3">
        <v>3007.83</v>
      </c>
      <c r="G57" s="3">
        <v>360.94</v>
      </c>
      <c r="H57" s="3">
        <v>2646.89</v>
      </c>
      <c r="I57" s="3" t="s">
        <v>41</v>
      </c>
    </row>
    <row r="58" spans="1:9" x14ac:dyDescent="0.2">
      <c r="A58" s="2" t="s">
        <v>199</v>
      </c>
      <c r="B58" s="2" t="s">
        <v>200</v>
      </c>
      <c r="C58" s="2" t="s">
        <v>178</v>
      </c>
      <c r="D58" s="2" t="s">
        <v>33</v>
      </c>
      <c r="E58" s="2" t="s">
        <v>28</v>
      </c>
      <c r="F58" s="2">
        <v>14436.6</v>
      </c>
      <c r="G58" s="2">
        <v>2165.4899999999998</v>
      </c>
      <c r="H58" s="2">
        <v>12271.11</v>
      </c>
      <c r="I58" s="2" t="s">
        <v>56</v>
      </c>
    </row>
    <row r="59" spans="1:9" x14ac:dyDescent="0.2">
      <c r="A59" s="3" t="s">
        <v>201</v>
      </c>
      <c r="B59" s="3" t="s">
        <v>51</v>
      </c>
      <c r="C59" s="3" t="s">
        <v>202</v>
      </c>
      <c r="D59" s="3" t="s">
        <v>27</v>
      </c>
      <c r="E59" s="3" t="s">
        <v>60</v>
      </c>
      <c r="F59" s="3">
        <v>6562.91</v>
      </c>
      <c r="G59" s="3">
        <v>0</v>
      </c>
      <c r="H59" s="3">
        <v>6562.91</v>
      </c>
      <c r="I59" s="3" t="s">
        <v>29</v>
      </c>
    </row>
    <row r="60" spans="1:9" x14ac:dyDescent="0.2">
      <c r="A60" s="2" t="s">
        <v>203</v>
      </c>
      <c r="B60" s="2" t="s">
        <v>204</v>
      </c>
      <c r="C60" s="2" t="s">
        <v>205</v>
      </c>
      <c r="D60" s="2" t="s">
        <v>206</v>
      </c>
      <c r="E60" s="2" t="s">
        <v>207</v>
      </c>
      <c r="F60" s="2">
        <v>18026.03</v>
      </c>
      <c r="G60" s="2">
        <v>0</v>
      </c>
      <c r="H60" s="2">
        <v>18026.03</v>
      </c>
      <c r="I60" s="2" t="s">
        <v>29</v>
      </c>
    </row>
    <row r="61" spans="1:9" x14ac:dyDescent="0.2">
      <c r="A61" s="3" t="s">
        <v>208</v>
      </c>
      <c r="B61" s="3" t="s">
        <v>209</v>
      </c>
      <c r="C61" s="3" t="s">
        <v>210</v>
      </c>
      <c r="D61" s="3" t="s">
        <v>64</v>
      </c>
      <c r="E61" s="3" t="s">
        <v>34</v>
      </c>
      <c r="F61" s="3">
        <v>3333.04</v>
      </c>
      <c r="G61" s="3">
        <v>0</v>
      </c>
      <c r="H61" s="3">
        <v>3333.04</v>
      </c>
      <c r="I61" s="3" t="s">
        <v>56</v>
      </c>
    </row>
    <row r="62" spans="1:9" x14ac:dyDescent="0.2">
      <c r="A62" s="2" t="s">
        <v>211</v>
      </c>
      <c r="B62" s="2" t="s">
        <v>212</v>
      </c>
      <c r="C62" s="2" t="s">
        <v>213</v>
      </c>
      <c r="D62" s="2" t="s">
        <v>33</v>
      </c>
      <c r="E62" s="2" t="s">
        <v>60</v>
      </c>
      <c r="F62" s="2">
        <v>14492.36</v>
      </c>
      <c r="G62" s="2">
        <v>0</v>
      </c>
      <c r="H62" s="2">
        <v>14492.36</v>
      </c>
      <c r="I62" s="2" t="s">
        <v>41</v>
      </c>
    </row>
    <row r="63" spans="1:9" x14ac:dyDescent="0.2">
      <c r="A63" s="3" t="s">
        <v>214</v>
      </c>
      <c r="B63" s="3" t="s">
        <v>209</v>
      </c>
      <c r="C63" s="3" t="s">
        <v>215</v>
      </c>
      <c r="D63" s="3" t="s">
        <v>33</v>
      </c>
      <c r="E63" s="3" t="s">
        <v>60</v>
      </c>
      <c r="F63" s="3">
        <v>2559.98</v>
      </c>
      <c r="G63" s="3">
        <v>0</v>
      </c>
      <c r="H63" s="3">
        <v>2559.98</v>
      </c>
      <c r="I63" s="3" t="s">
        <v>29</v>
      </c>
    </row>
    <row r="64" spans="1:9" x14ac:dyDescent="0.2">
      <c r="A64" s="2" t="s">
        <v>216</v>
      </c>
      <c r="B64" s="2" t="s">
        <v>37</v>
      </c>
      <c r="C64" s="2" t="s">
        <v>217</v>
      </c>
      <c r="D64" s="2" t="s">
        <v>52</v>
      </c>
      <c r="E64" s="2" t="s">
        <v>34</v>
      </c>
      <c r="F64" s="2">
        <v>9024.67</v>
      </c>
      <c r="G64" s="2">
        <v>1082.96</v>
      </c>
      <c r="H64" s="2">
        <v>7941.71</v>
      </c>
      <c r="I64" s="2" t="s">
        <v>41</v>
      </c>
    </row>
    <row r="65" spans="1:9" x14ac:dyDescent="0.2">
      <c r="A65" s="3" t="s">
        <v>218</v>
      </c>
      <c r="B65" s="3" t="s">
        <v>219</v>
      </c>
      <c r="C65" s="3" t="s">
        <v>220</v>
      </c>
      <c r="D65" s="3" t="s">
        <v>206</v>
      </c>
      <c r="E65" s="3" t="s">
        <v>207</v>
      </c>
      <c r="F65" s="3">
        <v>4719.6899999999996</v>
      </c>
      <c r="G65" s="3">
        <v>0</v>
      </c>
      <c r="H65" s="3">
        <v>4719.6899999999996</v>
      </c>
      <c r="I65" s="3" t="s">
        <v>29</v>
      </c>
    </row>
    <row r="66" spans="1:9" x14ac:dyDescent="0.2">
      <c r="A66" s="2" t="s">
        <v>221</v>
      </c>
      <c r="B66" s="2" t="s">
        <v>222</v>
      </c>
      <c r="C66" s="2" t="s">
        <v>75</v>
      </c>
      <c r="D66" s="2" t="s">
        <v>27</v>
      </c>
      <c r="E66" s="2" t="s">
        <v>34</v>
      </c>
      <c r="F66" s="2">
        <v>10040.450000000001</v>
      </c>
      <c r="G66" s="2">
        <v>1807.28</v>
      </c>
      <c r="H66" s="2">
        <v>8233.17</v>
      </c>
      <c r="I66" s="2" t="s">
        <v>29</v>
      </c>
    </row>
    <row r="67" spans="1:9" x14ac:dyDescent="0.2">
      <c r="A67" s="3" t="s">
        <v>223</v>
      </c>
      <c r="B67" s="3" t="s">
        <v>103</v>
      </c>
      <c r="C67" s="3" t="s">
        <v>224</v>
      </c>
      <c r="D67" s="3" t="s">
        <v>64</v>
      </c>
      <c r="E67" s="3" t="s">
        <v>34</v>
      </c>
      <c r="F67" s="3">
        <v>10075.52</v>
      </c>
      <c r="G67" s="3">
        <v>0</v>
      </c>
      <c r="H67" s="3">
        <v>10075.52</v>
      </c>
      <c r="I67" s="3" t="s">
        <v>41</v>
      </c>
    </row>
    <row r="68" spans="1:9" x14ac:dyDescent="0.2">
      <c r="A68" s="2" t="s">
        <v>225</v>
      </c>
      <c r="B68" s="2" t="s">
        <v>226</v>
      </c>
      <c r="C68" s="2" t="s">
        <v>227</v>
      </c>
      <c r="D68" s="2" t="s">
        <v>33</v>
      </c>
      <c r="E68" s="2" t="s">
        <v>60</v>
      </c>
      <c r="F68" s="2">
        <v>5002.25</v>
      </c>
      <c r="G68" s="2">
        <v>0</v>
      </c>
      <c r="H68" s="2">
        <v>5002.25</v>
      </c>
      <c r="I68" s="2" t="s">
        <v>41</v>
      </c>
    </row>
    <row r="69" spans="1:9" x14ac:dyDescent="0.2">
      <c r="A69" s="3" t="s">
        <v>228</v>
      </c>
      <c r="B69" s="3" t="s">
        <v>229</v>
      </c>
      <c r="C69" s="3" t="s">
        <v>230</v>
      </c>
      <c r="D69" s="3" t="s">
        <v>169</v>
      </c>
      <c r="E69" s="3" t="s">
        <v>46</v>
      </c>
      <c r="F69" s="3">
        <v>5593.04</v>
      </c>
      <c r="G69" s="3">
        <v>1118.6099999999999</v>
      </c>
      <c r="H69" s="3">
        <v>4474.43</v>
      </c>
      <c r="I69" s="3" t="s">
        <v>29</v>
      </c>
    </row>
    <row r="70" spans="1:9" x14ac:dyDescent="0.2">
      <c r="A70" s="2" t="s">
        <v>231</v>
      </c>
      <c r="B70" s="2" t="s">
        <v>232</v>
      </c>
      <c r="C70" s="2" t="s">
        <v>222</v>
      </c>
      <c r="D70" s="2" t="s">
        <v>114</v>
      </c>
      <c r="E70" s="2" t="s">
        <v>46</v>
      </c>
      <c r="F70" s="2">
        <v>8713.57</v>
      </c>
      <c r="G70" s="2">
        <v>871.36</v>
      </c>
      <c r="H70" s="2">
        <v>7842.21</v>
      </c>
      <c r="I70" s="2" t="s">
        <v>56</v>
      </c>
    </row>
    <row r="71" spans="1:9" x14ac:dyDescent="0.2">
      <c r="A71" s="3" t="s">
        <v>233</v>
      </c>
      <c r="B71" s="3" t="s">
        <v>162</v>
      </c>
      <c r="C71" s="3" t="s">
        <v>234</v>
      </c>
      <c r="D71" s="3" t="s">
        <v>64</v>
      </c>
      <c r="E71" s="3" t="s">
        <v>34</v>
      </c>
      <c r="F71" s="3">
        <v>10147.02</v>
      </c>
      <c r="G71" s="3">
        <v>0</v>
      </c>
      <c r="H71" s="3">
        <v>10147.02</v>
      </c>
      <c r="I71" s="3" t="s">
        <v>29</v>
      </c>
    </row>
    <row r="72" spans="1:9" x14ac:dyDescent="0.2">
      <c r="A72" s="2" t="s">
        <v>235</v>
      </c>
      <c r="B72" s="2" t="s">
        <v>236</v>
      </c>
      <c r="C72" s="2" t="s">
        <v>106</v>
      </c>
      <c r="D72" s="2" t="s">
        <v>33</v>
      </c>
      <c r="E72" s="2" t="s">
        <v>28</v>
      </c>
      <c r="F72" s="2">
        <v>7320.54</v>
      </c>
      <c r="G72" s="2">
        <v>1098.08</v>
      </c>
      <c r="H72" s="2">
        <v>6222.46</v>
      </c>
      <c r="I72" s="2" t="s">
        <v>41</v>
      </c>
    </row>
    <row r="73" spans="1:9" x14ac:dyDescent="0.2">
      <c r="A73" s="3" t="s">
        <v>237</v>
      </c>
      <c r="B73" s="3" t="s">
        <v>238</v>
      </c>
      <c r="C73" s="3" t="s">
        <v>239</v>
      </c>
      <c r="D73" s="3" t="s">
        <v>169</v>
      </c>
      <c r="E73" s="3" t="s">
        <v>46</v>
      </c>
      <c r="F73" s="3">
        <v>22956.36</v>
      </c>
      <c r="G73" s="3">
        <v>4591.2700000000004</v>
      </c>
      <c r="H73" s="3">
        <v>18365.09</v>
      </c>
      <c r="I73" s="3" t="s">
        <v>29</v>
      </c>
    </row>
    <row r="74" spans="1:9" x14ac:dyDescent="0.2">
      <c r="A74" s="2" t="s">
        <v>240</v>
      </c>
      <c r="B74" s="2" t="s">
        <v>241</v>
      </c>
      <c r="C74" s="2" t="s">
        <v>242</v>
      </c>
      <c r="D74" s="2" t="s">
        <v>114</v>
      </c>
      <c r="E74" s="2" t="s">
        <v>115</v>
      </c>
      <c r="F74" s="2">
        <v>6129.37</v>
      </c>
      <c r="G74" s="2">
        <v>612.94000000000005</v>
      </c>
      <c r="H74" s="2">
        <v>5516.43</v>
      </c>
      <c r="I74" s="2" t="s">
        <v>29</v>
      </c>
    </row>
    <row r="75" spans="1:9" x14ac:dyDescent="0.2">
      <c r="A75" s="3" t="s">
        <v>243</v>
      </c>
      <c r="B75" s="3" t="s">
        <v>101</v>
      </c>
      <c r="C75" s="3" t="s">
        <v>244</v>
      </c>
      <c r="D75" s="3" t="s">
        <v>169</v>
      </c>
      <c r="E75" s="3" t="s">
        <v>34</v>
      </c>
      <c r="F75" s="3">
        <v>12291.63</v>
      </c>
      <c r="G75" s="3">
        <v>2458.33</v>
      </c>
      <c r="H75" s="3">
        <v>9833.2999999999993</v>
      </c>
      <c r="I75" s="3" t="s">
        <v>41</v>
      </c>
    </row>
    <row r="76" spans="1:9" x14ac:dyDescent="0.2">
      <c r="A76" s="2" t="s">
        <v>245</v>
      </c>
      <c r="B76" s="2" t="s">
        <v>246</v>
      </c>
      <c r="C76" s="2" t="s">
        <v>247</v>
      </c>
      <c r="D76" s="2" t="s">
        <v>27</v>
      </c>
      <c r="E76" s="2" t="s">
        <v>34</v>
      </c>
      <c r="F76" s="2">
        <v>5678.51</v>
      </c>
      <c r="G76" s="2">
        <v>1022.13</v>
      </c>
      <c r="H76" s="2">
        <v>4656.38</v>
      </c>
      <c r="I76" s="2" t="s">
        <v>29</v>
      </c>
    </row>
    <row r="77" spans="1:9" x14ac:dyDescent="0.2">
      <c r="A77" s="3" t="s">
        <v>248</v>
      </c>
      <c r="B77" s="3" t="s">
        <v>112</v>
      </c>
      <c r="C77" s="3" t="s">
        <v>249</v>
      </c>
      <c r="D77" s="3" t="s">
        <v>33</v>
      </c>
      <c r="E77" s="3" t="s">
        <v>28</v>
      </c>
      <c r="F77" s="3">
        <v>9263.25</v>
      </c>
      <c r="G77" s="3">
        <v>1389.49</v>
      </c>
      <c r="H77" s="3">
        <v>7873.76</v>
      </c>
      <c r="I77" s="3" t="s">
        <v>29</v>
      </c>
    </row>
    <row r="78" spans="1:9" x14ac:dyDescent="0.2">
      <c r="A78" s="2" t="s">
        <v>250</v>
      </c>
      <c r="B78" s="2" t="s">
        <v>198</v>
      </c>
      <c r="C78" s="2" t="s">
        <v>251</v>
      </c>
      <c r="D78" s="2" t="s">
        <v>114</v>
      </c>
      <c r="E78" s="2" t="s">
        <v>115</v>
      </c>
      <c r="F78" s="2">
        <v>7777.25</v>
      </c>
      <c r="G78" s="2">
        <v>777.72</v>
      </c>
      <c r="H78" s="2">
        <v>6999.53</v>
      </c>
      <c r="I78" s="2" t="s">
        <v>29</v>
      </c>
    </row>
    <row r="79" spans="1:9" x14ac:dyDescent="0.2">
      <c r="A79" s="3" t="s">
        <v>252</v>
      </c>
      <c r="B79" s="3" t="s">
        <v>106</v>
      </c>
      <c r="C79" s="3" t="s">
        <v>253</v>
      </c>
      <c r="D79" s="3" t="s">
        <v>64</v>
      </c>
      <c r="E79" s="3" t="s">
        <v>115</v>
      </c>
      <c r="F79" s="3">
        <v>22813.21</v>
      </c>
      <c r="G79" s="3">
        <v>0</v>
      </c>
      <c r="H79" s="3">
        <v>22813.21</v>
      </c>
      <c r="I79" s="3" t="s">
        <v>56</v>
      </c>
    </row>
    <row r="80" spans="1:9" x14ac:dyDescent="0.2">
      <c r="A80" s="2" t="s">
        <v>254</v>
      </c>
      <c r="B80" s="2" t="s">
        <v>236</v>
      </c>
      <c r="C80" s="2" t="s">
        <v>107</v>
      </c>
      <c r="D80" s="2" t="s">
        <v>33</v>
      </c>
      <c r="E80" s="2" t="s">
        <v>28</v>
      </c>
      <c r="F80" s="2">
        <v>5840.43</v>
      </c>
      <c r="G80" s="2">
        <v>876.06</v>
      </c>
      <c r="H80" s="2">
        <v>4964.37</v>
      </c>
      <c r="I80" s="2" t="s">
        <v>41</v>
      </c>
    </row>
    <row r="81" spans="1:9" x14ac:dyDescent="0.2">
      <c r="A81" s="3" t="s">
        <v>255</v>
      </c>
      <c r="B81" s="3" t="s">
        <v>110</v>
      </c>
      <c r="C81" s="3" t="s">
        <v>256</v>
      </c>
      <c r="D81" s="3" t="s">
        <v>64</v>
      </c>
      <c r="E81" s="3" t="s">
        <v>34</v>
      </c>
      <c r="F81" s="3">
        <v>13832.13</v>
      </c>
      <c r="G81" s="3">
        <v>0</v>
      </c>
      <c r="H81" s="3">
        <v>13832.13</v>
      </c>
      <c r="I81" s="3" t="s">
        <v>29</v>
      </c>
    </row>
    <row r="82" spans="1:9" x14ac:dyDescent="0.2">
      <c r="A82" s="2" t="s">
        <v>257</v>
      </c>
      <c r="B82" s="2" t="s">
        <v>258</v>
      </c>
      <c r="C82" s="2" t="s">
        <v>258</v>
      </c>
      <c r="D82" s="2" t="s">
        <v>27</v>
      </c>
      <c r="E82" s="2" t="s">
        <v>60</v>
      </c>
      <c r="F82" s="2">
        <v>6370.83</v>
      </c>
      <c r="G82" s="2">
        <v>0</v>
      </c>
      <c r="H82" s="2">
        <v>6370.83</v>
      </c>
      <c r="I82" s="2" t="s">
        <v>29</v>
      </c>
    </row>
    <row r="83" spans="1:9" x14ac:dyDescent="0.2">
      <c r="A83" s="3" t="s">
        <v>259</v>
      </c>
      <c r="B83" s="3" t="s">
        <v>258</v>
      </c>
      <c r="C83" s="3" t="s">
        <v>244</v>
      </c>
      <c r="D83" s="3" t="s">
        <v>45</v>
      </c>
      <c r="E83" s="3" t="s">
        <v>46</v>
      </c>
      <c r="F83" s="3">
        <v>14332.33</v>
      </c>
      <c r="G83" s="3">
        <v>716.62</v>
      </c>
      <c r="H83" s="3">
        <v>13615.71</v>
      </c>
      <c r="I83" s="3" t="s">
        <v>56</v>
      </c>
    </row>
    <row r="84" spans="1:9" x14ac:dyDescent="0.2">
      <c r="A84" s="2" t="s">
        <v>260</v>
      </c>
      <c r="B84" s="2" t="s">
        <v>261</v>
      </c>
      <c r="C84" s="2" t="s">
        <v>262</v>
      </c>
      <c r="D84" s="2" t="s">
        <v>52</v>
      </c>
      <c r="E84" s="2" t="s">
        <v>34</v>
      </c>
      <c r="F84" s="2">
        <v>5556.24</v>
      </c>
      <c r="G84" s="2">
        <v>666.75</v>
      </c>
      <c r="H84" s="2">
        <v>4889.49</v>
      </c>
      <c r="I84" s="2" t="s">
        <v>56</v>
      </c>
    </row>
    <row r="85" spans="1:9" x14ac:dyDescent="0.2">
      <c r="A85" s="3" t="s">
        <v>263</v>
      </c>
      <c r="B85" s="3" t="s">
        <v>94</v>
      </c>
      <c r="C85" s="3" t="s">
        <v>264</v>
      </c>
      <c r="D85" s="3" t="s">
        <v>206</v>
      </c>
      <c r="E85" s="3" t="s">
        <v>207</v>
      </c>
      <c r="F85" s="3">
        <v>19884.689999999999</v>
      </c>
      <c r="G85" s="3">
        <v>0</v>
      </c>
      <c r="H85" s="3">
        <v>19884.689999999999</v>
      </c>
      <c r="I85" s="3" t="s">
        <v>29</v>
      </c>
    </row>
    <row r="86" spans="1:9" x14ac:dyDescent="0.2">
      <c r="A86" s="2" t="s">
        <v>265</v>
      </c>
      <c r="B86" s="2" t="s">
        <v>266</v>
      </c>
      <c r="C86" s="2" t="s">
        <v>151</v>
      </c>
      <c r="D86" s="2" t="s">
        <v>114</v>
      </c>
      <c r="E86" s="2" t="s">
        <v>46</v>
      </c>
      <c r="F86" s="2">
        <v>7103.85</v>
      </c>
      <c r="G86" s="2">
        <v>710.39</v>
      </c>
      <c r="H86" s="2">
        <v>6393.46</v>
      </c>
      <c r="I86" s="2" t="s">
        <v>29</v>
      </c>
    </row>
    <row r="87" spans="1:9" x14ac:dyDescent="0.2">
      <c r="A87" s="3" t="s">
        <v>267</v>
      </c>
      <c r="B87" s="3" t="s">
        <v>167</v>
      </c>
      <c r="C87" s="3" t="s">
        <v>167</v>
      </c>
      <c r="D87" s="3" t="s">
        <v>64</v>
      </c>
      <c r="E87" s="3" t="s">
        <v>115</v>
      </c>
      <c r="F87" s="3">
        <v>3109.06</v>
      </c>
      <c r="G87" s="3">
        <v>0</v>
      </c>
      <c r="H87" s="3">
        <v>3109.06</v>
      </c>
      <c r="I87" s="3" t="s">
        <v>29</v>
      </c>
    </row>
    <row r="88" spans="1:9" x14ac:dyDescent="0.2">
      <c r="A88" s="2" t="s">
        <v>268</v>
      </c>
      <c r="B88" s="2" t="s">
        <v>269</v>
      </c>
      <c r="C88" s="2" t="s">
        <v>192</v>
      </c>
      <c r="D88" s="2" t="s">
        <v>52</v>
      </c>
      <c r="E88" s="2" t="s">
        <v>34</v>
      </c>
      <c r="F88" s="2">
        <v>7598.11</v>
      </c>
      <c r="G88" s="2">
        <v>911.77</v>
      </c>
      <c r="H88" s="2">
        <v>6686.34</v>
      </c>
      <c r="I88" s="2" t="s">
        <v>29</v>
      </c>
    </row>
    <row r="89" spans="1:9" x14ac:dyDescent="0.2">
      <c r="A89" s="3" t="s">
        <v>270</v>
      </c>
      <c r="B89" s="3" t="s">
        <v>271</v>
      </c>
      <c r="C89" s="3" t="s">
        <v>272</v>
      </c>
      <c r="D89" s="3" t="s">
        <v>33</v>
      </c>
      <c r="E89" s="3" t="s">
        <v>34</v>
      </c>
      <c r="F89" s="3">
        <v>2258.13</v>
      </c>
      <c r="G89" s="3">
        <v>338.72</v>
      </c>
      <c r="H89" s="3">
        <v>1919.41</v>
      </c>
      <c r="I89" s="3" t="s">
        <v>29</v>
      </c>
    </row>
    <row r="90" spans="1:9" x14ac:dyDescent="0.2">
      <c r="A90" s="2" t="s">
        <v>273</v>
      </c>
      <c r="B90" s="2" t="s">
        <v>274</v>
      </c>
      <c r="C90" s="2" t="s">
        <v>78</v>
      </c>
      <c r="D90" s="2" t="s">
        <v>45</v>
      </c>
      <c r="E90" s="2" t="s">
        <v>46</v>
      </c>
      <c r="F90" s="2">
        <v>5441.65</v>
      </c>
      <c r="G90" s="2">
        <v>272.08</v>
      </c>
      <c r="H90" s="2">
        <v>5169.57</v>
      </c>
      <c r="I90" s="2" t="s">
        <v>29</v>
      </c>
    </row>
    <row r="91" spans="1:9" x14ac:dyDescent="0.2">
      <c r="A91" s="3" t="s">
        <v>275</v>
      </c>
      <c r="B91" s="3" t="s">
        <v>276</v>
      </c>
      <c r="C91" s="3" t="s">
        <v>94</v>
      </c>
      <c r="D91" s="3" t="s">
        <v>45</v>
      </c>
      <c r="E91" s="3" t="s">
        <v>89</v>
      </c>
      <c r="F91" s="3">
        <v>2350.81</v>
      </c>
      <c r="G91" s="3">
        <v>0</v>
      </c>
      <c r="H91" s="3">
        <v>2350.81</v>
      </c>
      <c r="I91" s="3" t="s">
        <v>29</v>
      </c>
    </row>
    <row r="92" spans="1:9" x14ac:dyDescent="0.2">
      <c r="A92" s="2" t="s">
        <v>277</v>
      </c>
      <c r="B92" s="2" t="s">
        <v>278</v>
      </c>
      <c r="C92" s="2" t="s">
        <v>165</v>
      </c>
      <c r="D92" s="2" t="s">
        <v>64</v>
      </c>
      <c r="E92" s="2" t="s">
        <v>28</v>
      </c>
      <c r="F92" s="2">
        <v>3217.5</v>
      </c>
      <c r="G92" s="2">
        <v>0</v>
      </c>
      <c r="H92" s="2">
        <v>3217.5</v>
      </c>
      <c r="I92" s="2" t="s">
        <v>56</v>
      </c>
    </row>
    <row r="93" spans="1:9" x14ac:dyDescent="0.2">
      <c r="A93" s="3" t="s">
        <v>279</v>
      </c>
      <c r="B93" s="3" t="s">
        <v>219</v>
      </c>
      <c r="C93" s="3" t="s">
        <v>261</v>
      </c>
      <c r="D93" s="3" t="s">
        <v>52</v>
      </c>
      <c r="E93" s="3" t="s">
        <v>60</v>
      </c>
      <c r="F93" s="3">
        <v>7190.1</v>
      </c>
      <c r="G93" s="3">
        <v>0</v>
      </c>
      <c r="H93" s="3">
        <v>7190.1</v>
      </c>
      <c r="I93" s="3" t="s">
        <v>29</v>
      </c>
    </row>
    <row r="94" spans="1:9" x14ac:dyDescent="0.2">
      <c r="A94" s="2" t="s">
        <v>280</v>
      </c>
      <c r="B94" s="2" t="s">
        <v>66</v>
      </c>
      <c r="C94" s="2" t="s">
        <v>66</v>
      </c>
      <c r="D94" s="2" t="s">
        <v>206</v>
      </c>
      <c r="E94" s="2" t="s">
        <v>207</v>
      </c>
      <c r="F94" s="2">
        <v>18546.080000000002</v>
      </c>
      <c r="G94" s="2">
        <v>0</v>
      </c>
      <c r="H94" s="2">
        <v>18546.080000000002</v>
      </c>
      <c r="I94" s="2" t="s">
        <v>29</v>
      </c>
    </row>
    <row r="95" spans="1:9" x14ac:dyDescent="0.2">
      <c r="A95" s="3" t="s">
        <v>281</v>
      </c>
      <c r="B95" s="3" t="s">
        <v>282</v>
      </c>
      <c r="C95" s="3" t="s">
        <v>283</v>
      </c>
      <c r="D95" s="3" t="s">
        <v>45</v>
      </c>
      <c r="E95" s="3" t="s">
        <v>46</v>
      </c>
      <c r="F95" s="3">
        <v>7453.11</v>
      </c>
      <c r="G95" s="3">
        <v>372.66</v>
      </c>
      <c r="H95" s="3">
        <v>7080.45</v>
      </c>
      <c r="I95" s="3" t="s">
        <v>56</v>
      </c>
    </row>
    <row r="96" spans="1:9" x14ac:dyDescent="0.2">
      <c r="A96" s="2" t="s">
        <v>284</v>
      </c>
      <c r="B96" s="2" t="s">
        <v>285</v>
      </c>
      <c r="C96" s="2" t="s">
        <v>286</v>
      </c>
      <c r="D96" s="2" t="s">
        <v>52</v>
      </c>
      <c r="E96" s="2" t="s">
        <v>34</v>
      </c>
      <c r="F96" s="2">
        <v>3722.7</v>
      </c>
      <c r="G96" s="2">
        <v>446.72</v>
      </c>
      <c r="H96" s="2">
        <v>3275.98</v>
      </c>
      <c r="I96" s="2" t="s">
        <v>29</v>
      </c>
    </row>
    <row r="97" spans="1:9" x14ac:dyDescent="0.2">
      <c r="A97" s="3" t="s">
        <v>287</v>
      </c>
      <c r="B97" s="3" t="s">
        <v>26</v>
      </c>
      <c r="C97" s="3" t="s">
        <v>242</v>
      </c>
      <c r="D97" s="3" t="s">
        <v>52</v>
      </c>
      <c r="E97" s="3" t="s">
        <v>60</v>
      </c>
      <c r="F97" s="3">
        <v>2870.12</v>
      </c>
      <c r="G97" s="3">
        <v>0</v>
      </c>
      <c r="H97" s="3">
        <v>2870.12</v>
      </c>
      <c r="I97" s="3" t="s">
        <v>29</v>
      </c>
    </row>
    <row r="98" spans="1:9" x14ac:dyDescent="0.2">
      <c r="A98" s="2" t="s">
        <v>288</v>
      </c>
      <c r="B98" s="2" t="s">
        <v>220</v>
      </c>
      <c r="C98" s="2" t="s">
        <v>289</v>
      </c>
      <c r="D98" s="2" t="s">
        <v>33</v>
      </c>
      <c r="E98" s="2" t="s">
        <v>28</v>
      </c>
      <c r="F98" s="2">
        <v>6786.39</v>
      </c>
      <c r="G98" s="2">
        <v>1017.96</v>
      </c>
      <c r="H98" s="2">
        <v>5768.43</v>
      </c>
      <c r="I98" s="2" t="s">
        <v>41</v>
      </c>
    </row>
    <row r="99" spans="1:9" x14ac:dyDescent="0.2">
      <c r="A99" s="3" t="s">
        <v>290</v>
      </c>
      <c r="B99" s="3" t="s">
        <v>291</v>
      </c>
      <c r="C99" s="3" t="s">
        <v>292</v>
      </c>
      <c r="D99" s="3" t="s">
        <v>64</v>
      </c>
      <c r="E99" s="3" t="s">
        <v>28</v>
      </c>
      <c r="F99" s="3">
        <v>9059.89</v>
      </c>
      <c r="G99" s="3">
        <v>0</v>
      </c>
      <c r="H99" s="3">
        <v>9059.89</v>
      </c>
      <c r="I99" s="3" t="s">
        <v>56</v>
      </c>
    </row>
    <row r="100" spans="1:9" x14ac:dyDescent="0.2">
      <c r="A100" s="2" t="s">
        <v>293</v>
      </c>
      <c r="B100" s="2" t="s">
        <v>294</v>
      </c>
      <c r="C100" s="2" t="s">
        <v>295</v>
      </c>
      <c r="D100" s="2" t="s">
        <v>169</v>
      </c>
      <c r="E100" s="2" t="s">
        <v>34</v>
      </c>
      <c r="F100" s="2">
        <v>11668.33</v>
      </c>
      <c r="G100" s="2">
        <v>2333.67</v>
      </c>
      <c r="H100" s="2">
        <v>9334.66</v>
      </c>
      <c r="I100" s="2" t="s">
        <v>29</v>
      </c>
    </row>
    <row r="101" spans="1:9" x14ac:dyDescent="0.2">
      <c r="A101" s="3" t="s">
        <v>296</v>
      </c>
      <c r="B101" s="3" t="s">
        <v>62</v>
      </c>
      <c r="C101" s="3" t="s">
        <v>297</v>
      </c>
      <c r="D101" s="3" t="s">
        <v>52</v>
      </c>
      <c r="E101" s="3" t="s">
        <v>60</v>
      </c>
      <c r="F101" s="3">
        <v>2922.13</v>
      </c>
      <c r="G101" s="3">
        <v>0</v>
      </c>
      <c r="H101" s="3">
        <v>2922.13</v>
      </c>
      <c r="I101" s="3" t="s">
        <v>29</v>
      </c>
    </row>
    <row r="102" spans="1:9" x14ac:dyDescent="0.2">
      <c r="A102" s="2" t="s">
        <v>298</v>
      </c>
      <c r="B102" s="2" t="s">
        <v>299</v>
      </c>
      <c r="C102" s="2" t="s">
        <v>300</v>
      </c>
      <c r="D102" s="2" t="s">
        <v>27</v>
      </c>
      <c r="E102" s="2" t="s">
        <v>28</v>
      </c>
      <c r="F102" s="2">
        <v>12639.1</v>
      </c>
      <c r="G102" s="2">
        <v>2275.04</v>
      </c>
      <c r="H102" s="2">
        <v>10364.06</v>
      </c>
      <c r="I102" s="2" t="s">
        <v>29</v>
      </c>
    </row>
    <row r="103" spans="1:9" x14ac:dyDescent="0.2">
      <c r="A103" s="3" t="s">
        <v>301</v>
      </c>
      <c r="B103" s="3" t="s">
        <v>302</v>
      </c>
      <c r="C103" s="3" t="s">
        <v>303</v>
      </c>
      <c r="D103" s="3" t="s">
        <v>52</v>
      </c>
      <c r="E103" s="3" t="s">
        <v>34</v>
      </c>
      <c r="F103" s="3">
        <v>3836.28</v>
      </c>
      <c r="G103" s="3">
        <v>460.35</v>
      </c>
      <c r="H103" s="3">
        <v>3375.93</v>
      </c>
      <c r="I103" s="3" t="s">
        <v>41</v>
      </c>
    </row>
    <row r="104" spans="1:9" x14ac:dyDescent="0.2">
      <c r="A104" s="2" t="s">
        <v>304</v>
      </c>
      <c r="B104" s="2" t="s">
        <v>84</v>
      </c>
      <c r="C104" s="2" t="s">
        <v>305</v>
      </c>
      <c r="D104" s="2" t="s">
        <v>52</v>
      </c>
      <c r="E104" s="2" t="s">
        <v>60</v>
      </c>
      <c r="F104" s="2">
        <v>5042.3999999999996</v>
      </c>
      <c r="G104" s="2">
        <v>0</v>
      </c>
      <c r="H104" s="2">
        <v>5042.3999999999996</v>
      </c>
      <c r="I104" s="2" t="s">
        <v>29</v>
      </c>
    </row>
    <row r="105" spans="1:9" x14ac:dyDescent="0.2">
      <c r="A105" s="3" t="s">
        <v>306</v>
      </c>
      <c r="B105" s="3" t="s">
        <v>307</v>
      </c>
      <c r="C105" s="3" t="s">
        <v>40</v>
      </c>
      <c r="D105" s="3" t="s">
        <v>52</v>
      </c>
      <c r="E105" s="3" t="s">
        <v>34</v>
      </c>
      <c r="F105" s="3">
        <v>6632.07</v>
      </c>
      <c r="G105" s="3">
        <v>795.85</v>
      </c>
      <c r="H105" s="3">
        <v>5836.22</v>
      </c>
      <c r="I105" s="3" t="s">
        <v>29</v>
      </c>
    </row>
    <row r="106" spans="1:9" x14ac:dyDescent="0.2">
      <c r="A106" s="2" t="s">
        <v>308</v>
      </c>
      <c r="B106" s="2" t="s">
        <v>63</v>
      </c>
      <c r="C106" s="2" t="s">
        <v>251</v>
      </c>
      <c r="D106" s="2" t="s">
        <v>64</v>
      </c>
      <c r="E106" s="2" t="s">
        <v>28</v>
      </c>
      <c r="F106" s="2">
        <v>3753.45</v>
      </c>
      <c r="G106" s="2">
        <v>0</v>
      </c>
      <c r="H106" s="2">
        <v>3753.45</v>
      </c>
      <c r="I106" s="2" t="s">
        <v>29</v>
      </c>
    </row>
    <row r="107" spans="1:9" x14ac:dyDescent="0.2">
      <c r="A107" s="3" t="s">
        <v>309</v>
      </c>
      <c r="B107" s="3" t="s">
        <v>264</v>
      </c>
      <c r="C107" s="3" t="s">
        <v>310</v>
      </c>
      <c r="D107" s="3" t="s">
        <v>52</v>
      </c>
      <c r="E107" s="3" t="s">
        <v>60</v>
      </c>
      <c r="F107" s="3">
        <v>8608.0400000000009</v>
      </c>
      <c r="G107" s="3">
        <v>0</v>
      </c>
      <c r="H107" s="3">
        <v>8608.0400000000009</v>
      </c>
      <c r="I107" s="3" t="s">
        <v>29</v>
      </c>
    </row>
    <row r="108" spans="1:9" x14ac:dyDescent="0.2">
      <c r="A108" s="2" t="s">
        <v>311</v>
      </c>
      <c r="B108" s="2" t="s">
        <v>70</v>
      </c>
      <c r="C108" s="2" t="s">
        <v>312</v>
      </c>
      <c r="D108" s="2" t="s">
        <v>64</v>
      </c>
      <c r="E108" s="2" t="s">
        <v>34</v>
      </c>
      <c r="F108" s="2">
        <v>3276.44</v>
      </c>
      <c r="G108" s="2">
        <v>0</v>
      </c>
      <c r="H108" s="2">
        <v>3276.44</v>
      </c>
      <c r="I108" s="2" t="s">
        <v>41</v>
      </c>
    </row>
    <row r="109" spans="1:9" x14ac:dyDescent="0.2">
      <c r="A109" s="3" t="s">
        <v>313</v>
      </c>
      <c r="B109" s="3" t="s">
        <v>314</v>
      </c>
      <c r="C109" s="3" t="s">
        <v>315</v>
      </c>
      <c r="D109" s="3" t="s">
        <v>33</v>
      </c>
      <c r="E109" s="3" t="s">
        <v>60</v>
      </c>
      <c r="F109" s="3">
        <v>7794.98</v>
      </c>
      <c r="G109" s="3">
        <v>0</v>
      </c>
      <c r="H109" s="3">
        <v>7794.98</v>
      </c>
      <c r="I109" s="3" t="s">
        <v>29</v>
      </c>
    </row>
    <row r="110" spans="1:9" x14ac:dyDescent="0.2">
      <c r="A110" s="2" t="s">
        <v>316</v>
      </c>
      <c r="B110" s="2" t="s">
        <v>317</v>
      </c>
      <c r="C110" s="2" t="s">
        <v>318</v>
      </c>
      <c r="D110" s="2" t="s">
        <v>169</v>
      </c>
      <c r="E110" s="2" t="s">
        <v>46</v>
      </c>
      <c r="F110" s="2">
        <v>11069.99</v>
      </c>
      <c r="G110" s="2">
        <v>2214</v>
      </c>
      <c r="H110" s="2">
        <v>8855.99</v>
      </c>
      <c r="I110" s="2" t="s">
        <v>29</v>
      </c>
    </row>
    <row r="111" spans="1:9" x14ac:dyDescent="0.2">
      <c r="A111" s="3" t="s">
        <v>319</v>
      </c>
      <c r="B111" s="3" t="s">
        <v>31</v>
      </c>
      <c r="C111" s="3" t="s">
        <v>31</v>
      </c>
      <c r="D111" s="3" t="s">
        <v>52</v>
      </c>
      <c r="E111" s="3" t="s">
        <v>60</v>
      </c>
      <c r="F111" s="3">
        <v>4427.6000000000004</v>
      </c>
      <c r="G111" s="3">
        <v>0</v>
      </c>
      <c r="H111" s="3">
        <v>4427.6000000000004</v>
      </c>
      <c r="I111" s="3" t="s">
        <v>29</v>
      </c>
    </row>
    <row r="112" spans="1:9" x14ac:dyDescent="0.2">
      <c r="A112" s="2" t="s">
        <v>320</v>
      </c>
      <c r="B112" s="2" t="s">
        <v>321</v>
      </c>
      <c r="C112" s="2" t="s">
        <v>322</v>
      </c>
      <c r="D112" s="2" t="s">
        <v>169</v>
      </c>
      <c r="E112" s="2" t="s">
        <v>46</v>
      </c>
      <c r="F112" s="2">
        <v>6409.06</v>
      </c>
      <c r="G112" s="2">
        <v>1281.81</v>
      </c>
      <c r="H112" s="2">
        <v>5127.25</v>
      </c>
      <c r="I112" s="2" t="s">
        <v>29</v>
      </c>
    </row>
    <row r="113" spans="1:9" x14ac:dyDescent="0.2">
      <c r="A113" s="3" t="s">
        <v>323</v>
      </c>
      <c r="B113" s="3" t="s">
        <v>317</v>
      </c>
      <c r="C113" s="3" t="s">
        <v>324</v>
      </c>
      <c r="D113" s="3" t="s">
        <v>33</v>
      </c>
      <c r="E113" s="3" t="s">
        <v>60</v>
      </c>
      <c r="F113" s="3">
        <v>5181.55</v>
      </c>
      <c r="G113" s="3">
        <v>0</v>
      </c>
      <c r="H113" s="3">
        <v>5181.55</v>
      </c>
      <c r="I113" s="3" t="s">
        <v>29</v>
      </c>
    </row>
    <row r="114" spans="1:9" x14ac:dyDescent="0.2">
      <c r="A114" s="2" t="s">
        <v>325</v>
      </c>
      <c r="B114" s="2" t="s">
        <v>326</v>
      </c>
      <c r="C114" s="2" t="s">
        <v>40</v>
      </c>
      <c r="D114" s="2" t="s">
        <v>45</v>
      </c>
      <c r="E114" s="2" t="s">
        <v>89</v>
      </c>
      <c r="F114" s="2">
        <v>2509.0500000000002</v>
      </c>
      <c r="G114" s="2">
        <v>0</v>
      </c>
      <c r="H114" s="2">
        <v>2509.0500000000002</v>
      </c>
      <c r="I114" s="2" t="s">
        <v>29</v>
      </c>
    </row>
    <row r="115" spans="1:9" x14ac:dyDescent="0.2">
      <c r="A115" s="3" t="s">
        <v>327</v>
      </c>
      <c r="B115" s="3" t="s">
        <v>328</v>
      </c>
      <c r="C115" s="3" t="s">
        <v>329</v>
      </c>
      <c r="D115" s="3" t="s">
        <v>33</v>
      </c>
      <c r="E115" s="3" t="s">
        <v>60</v>
      </c>
      <c r="F115" s="3">
        <v>9256.4</v>
      </c>
      <c r="G115" s="3">
        <v>0</v>
      </c>
      <c r="H115" s="3">
        <v>9256.4</v>
      </c>
      <c r="I115" s="3" t="s">
        <v>29</v>
      </c>
    </row>
    <row r="116" spans="1:9" x14ac:dyDescent="0.2">
      <c r="A116" s="2" t="s">
        <v>330</v>
      </c>
      <c r="B116" s="2" t="s">
        <v>331</v>
      </c>
      <c r="C116" s="2" t="s">
        <v>66</v>
      </c>
      <c r="D116" s="2" t="s">
        <v>64</v>
      </c>
      <c r="E116" s="2" t="s">
        <v>28</v>
      </c>
      <c r="F116" s="2">
        <v>17560.7</v>
      </c>
      <c r="G116" s="2">
        <v>0</v>
      </c>
      <c r="H116" s="2">
        <v>17560.7</v>
      </c>
      <c r="I116" s="2" t="s">
        <v>29</v>
      </c>
    </row>
    <row r="117" spans="1:9" x14ac:dyDescent="0.2">
      <c r="A117" s="3" t="s">
        <v>332</v>
      </c>
      <c r="B117" s="3" t="s">
        <v>236</v>
      </c>
      <c r="C117" s="3" t="s">
        <v>181</v>
      </c>
      <c r="D117" s="3" t="s">
        <v>27</v>
      </c>
      <c r="E117" s="3" t="s">
        <v>60</v>
      </c>
      <c r="F117" s="3">
        <v>3226.67</v>
      </c>
      <c r="G117" s="3">
        <v>0</v>
      </c>
      <c r="H117" s="3">
        <v>3226.67</v>
      </c>
      <c r="I117" s="3" t="s">
        <v>29</v>
      </c>
    </row>
    <row r="118" spans="1:9" x14ac:dyDescent="0.2">
      <c r="A118" s="2" t="s">
        <v>333</v>
      </c>
      <c r="B118" s="2" t="s">
        <v>334</v>
      </c>
      <c r="C118" s="2" t="s">
        <v>335</v>
      </c>
      <c r="D118" s="2" t="s">
        <v>45</v>
      </c>
      <c r="E118" s="2" t="s">
        <v>46</v>
      </c>
      <c r="F118" s="2">
        <v>10772.91</v>
      </c>
      <c r="G118" s="2">
        <v>538.65</v>
      </c>
      <c r="H118" s="2">
        <v>10234.26</v>
      </c>
      <c r="I118" s="2" t="s">
        <v>29</v>
      </c>
    </row>
    <row r="119" spans="1:9" x14ac:dyDescent="0.2">
      <c r="A119" s="3" t="s">
        <v>336</v>
      </c>
      <c r="B119" s="3" t="s">
        <v>66</v>
      </c>
      <c r="C119" s="3" t="s">
        <v>337</v>
      </c>
      <c r="D119" s="3" t="s">
        <v>27</v>
      </c>
      <c r="E119" s="3" t="s">
        <v>60</v>
      </c>
      <c r="F119" s="3">
        <v>12168.95</v>
      </c>
      <c r="G119" s="3">
        <v>0</v>
      </c>
      <c r="H119" s="3">
        <v>12168.95</v>
      </c>
      <c r="I119" s="3" t="s">
        <v>29</v>
      </c>
    </row>
    <row r="120" spans="1:9" x14ac:dyDescent="0.2">
      <c r="A120" s="2" t="s">
        <v>338</v>
      </c>
      <c r="B120" s="2" t="s">
        <v>124</v>
      </c>
      <c r="C120" s="2" t="s">
        <v>162</v>
      </c>
      <c r="D120" s="2" t="s">
        <v>27</v>
      </c>
      <c r="E120" s="2" t="s">
        <v>28</v>
      </c>
      <c r="F120" s="2">
        <v>19721.03</v>
      </c>
      <c r="G120" s="2">
        <v>3549.79</v>
      </c>
      <c r="H120" s="2">
        <v>16171.24</v>
      </c>
      <c r="I120" s="2" t="s">
        <v>29</v>
      </c>
    </row>
    <row r="121" spans="1:9" x14ac:dyDescent="0.2">
      <c r="A121" s="3" t="s">
        <v>339</v>
      </c>
      <c r="B121" s="3" t="s">
        <v>340</v>
      </c>
      <c r="C121" s="3" t="s">
        <v>324</v>
      </c>
      <c r="D121" s="3" t="s">
        <v>45</v>
      </c>
      <c r="E121" s="3" t="s">
        <v>46</v>
      </c>
      <c r="F121" s="3">
        <v>12224.01</v>
      </c>
      <c r="G121" s="3">
        <v>611.20000000000005</v>
      </c>
      <c r="H121" s="3">
        <v>11612.81</v>
      </c>
      <c r="I121" s="3" t="s">
        <v>41</v>
      </c>
    </row>
    <row r="122" spans="1:9" x14ac:dyDescent="0.2">
      <c r="A122" s="2" t="s">
        <v>341</v>
      </c>
      <c r="B122" s="2" t="s">
        <v>189</v>
      </c>
      <c r="C122" s="2" t="s">
        <v>318</v>
      </c>
      <c r="D122" s="2" t="s">
        <v>33</v>
      </c>
      <c r="E122" s="2" t="s">
        <v>28</v>
      </c>
      <c r="F122" s="2">
        <v>16193.2</v>
      </c>
      <c r="G122" s="2">
        <v>2428.98</v>
      </c>
      <c r="H122" s="2">
        <v>13764.22</v>
      </c>
      <c r="I122" s="2" t="s">
        <v>56</v>
      </c>
    </row>
    <row r="123" spans="1:9" x14ac:dyDescent="0.2">
      <c r="A123" s="3" t="s">
        <v>342</v>
      </c>
      <c r="B123" s="3" t="s">
        <v>343</v>
      </c>
      <c r="C123" s="3" t="s">
        <v>189</v>
      </c>
      <c r="D123" s="3" t="s">
        <v>27</v>
      </c>
      <c r="E123" s="3" t="s">
        <v>34</v>
      </c>
      <c r="F123" s="3">
        <v>15037.81</v>
      </c>
      <c r="G123" s="3">
        <v>2706.81</v>
      </c>
      <c r="H123" s="3">
        <v>12331</v>
      </c>
      <c r="I123" s="3" t="s">
        <v>56</v>
      </c>
    </row>
    <row r="124" spans="1:9" x14ac:dyDescent="0.2">
      <c r="A124" s="2" t="s">
        <v>344</v>
      </c>
      <c r="B124" s="2" t="s">
        <v>107</v>
      </c>
      <c r="C124" s="2" t="s">
        <v>317</v>
      </c>
      <c r="D124" s="2" t="s">
        <v>52</v>
      </c>
      <c r="E124" s="2" t="s">
        <v>34</v>
      </c>
      <c r="F124" s="2">
        <v>2701.14</v>
      </c>
      <c r="G124" s="2">
        <v>324.14</v>
      </c>
      <c r="H124" s="2">
        <v>2377</v>
      </c>
      <c r="I124" s="2" t="s">
        <v>29</v>
      </c>
    </row>
    <row r="125" spans="1:9" x14ac:dyDescent="0.2">
      <c r="A125" s="3" t="s">
        <v>345</v>
      </c>
      <c r="B125" s="3" t="s">
        <v>75</v>
      </c>
      <c r="C125" s="3" t="s">
        <v>346</v>
      </c>
      <c r="D125" s="3" t="s">
        <v>169</v>
      </c>
      <c r="E125" s="3" t="s">
        <v>34</v>
      </c>
      <c r="F125" s="3">
        <v>9154.76</v>
      </c>
      <c r="G125" s="3">
        <v>1830.95</v>
      </c>
      <c r="H125" s="3">
        <v>7323.81</v>
      </c>
      <c r="I125" s="3" t="s">
        <v>29</v>
      </c>
    </row>
    <row r="126" spans="1:9" x14ac:dyDescent="0.2">
      <c r="A126" s="2" t="s">
        <v>347</v>
      </c>
      <c r="B126" s="2" t="s">
        <v>348</v>
      </c>
      <c r="C126" s="2" t="s">
        <v>349</v>
      </c>
      <c r="D126" s="2" t="s">
        <v>64</v>
      </c>
      <c r="E126" s="2" t="s">
        <v>28</v>
      </c>
      <c r="F126" s="2">
        <v>7596.96</v>
      </c>
      <c r="G126" s="2">
        <v>0</v>
      </c>
      <c r="H126" s="2">
        <v>7596.96</v>
      </c>
      <c r="I126" s="2" t="s">
        <v>29</v>
      </c>
    </row>
    <row r="127" spans="1:9" x14ac:dyDescent="0.2">
      <c r="A127" s="3" t="s">
        <v>350</v>
      </c>
      <c r="B127" s="3" t="s">
        <v>351</v>
      </c>
      <c r="C127" s="3" t="s">
        <v>151</v>
      </c>
      <c r="D127" s="3" t="s">
        <v>64</v>
      </c>
      <c r="E127" s="3" t="s">
        <v>115</v>
      </c>
      <c r="F127" s="3">
        <v>14762.26</v>
      </c>
      <c r="G127" s="3">
        <v>0</v>
      </c>
      <c r="H127" s="3">
        <v>14762.26</v>
      </c>
      <c r="I127" s="3" t="s">
        <v>29</v>
      </c>
    </row>
    <row r="128" spans="1:9" x14ac:dyDescent="0.2">
      <c r="A128" s="2" t="s">
        <v>352</v>
      </c>
      <c r="B128" s="2" t="s">
        <v>353</v>
      </c>
      <c r="C128" s="2" t="s">
        <v>156</v>
      </c>
      <c r="D128" s="2" t="s">
        <v>45</v>
      </c>
      <c r="E128" s="2" t="s">
        <v>46</v>
      </c>
      <c r="F128" s="2">
        <v>10784.13</v>
      </c>
      <c r="G128" s="2">
        <v>539.21</v>
      </c>
      <c r="H128" s="2">
        <v>10244.92</v>
      </c>
      <c r="I128" s="2" t="s">
        <v>56</v>
      </c>
    </row>
    <row r="129" spans="1:9" x14ac:dyDescent="0.2">
      <c r="A129" s="3" t="s">
        <v>354</v>
      </c>
      <c r="B129" s="3" t="s">
        <v>195</v>
      </c>
      <c r="C129" s="3" t="s">
        <v>355</v>
      </c>
      <c r="D129" s="3" t="s">
        <v>33</v>
      </c>
      <c r="E129" s="3" t="s">
        <v>28</v>
      </c>
      <c r="F129" s="3">
        <v>6746.01</v>
      </c>
      <c r="G129" s="3">
        <v>1011.9</v>
      </c>
      <c r="H129" s="3">
        <v>5734.11</v>
      </c>
      <c r="I129" s="3" t="s">
        <v>56</v>
      </c>
    </row>
    <row r="130" spans="1:9" x14ac:dyDescent="0.2">
      <c r="A130" s="2" t="s">
        <v>356</v>
      </c>
      <c r="B130" s="2" t="s">
        <v>55</v>
      </c>
      <c r="C130" s="2" t="s">
        <v>357</v>
      </c>
      <c r="D130" s="2" t="s">
        <v>52</v>
      </c>
      <c r="E130" s="2" t="s">
        <v>34</v>
      </c>
      <c r="F130" s="2">
        <v>11712.22</v>
      </c>
      <c r="G130" s="2">
        <v>1405.47</v>
      </c>
      <c r="H130" s="2">
        <v>10306.75</v>
      </c>
      <c r="I130" s="2" t="s">
        <v>41</v>
      </c>
    </row>
    <row r="131" spans="1:9" x14ac:dyDescent="0.2">
      <c r="A131" s="3" t="s">
        <v>358</v>
      </c>
      <c r="B131" s="3" t="s">
        <v>359</v>
      </c>
      <c r="C131" s="3" t="s">
        <v>360</v>
      </c>
      <c r="D131" s="3" t="s">
        <v>33</v>
      </c>
      <c r="E131" s="3" t="s">
        <v>60</v>
      </c>
      <c r="F131" s="3">
        <v>10768.06</v>
      </c>
      <c r="G131" s="3">
        <v>0</v>
      </c>
      <c r="H131" s="3">
        <v>10768.06</v>
      </c>
      <c r="I131" s="3" t="s">
        <v>41</v>
      </c>
    </row>
    <row r="132" spans="1:9" x14ac:dyDescent="0.2">
      <c r="A132" s="2" t="s">
        <v>361</v>
      </c>
      <c r="B132" s="2" t="s">
        <v>269</v>
      </c>
      <c r="C132" s="2" t="s">
        <v>87</v>
      </c>
      <c r="D132" s="2" t="s">
        <v>64</v>
      </c>
      <c r="E132" s="2" t="s">
        <v>115</v>
      </c>
      <c r="F132" s="2">
        <v>4446.99</v>
      </c>
      <c r="G132" s="2">
        <v>0</v>
      </c>
      <c r="H132" s="2">
        <v>4446.99</v>
      </c>
      <c r="I132" s="2" t="s">
        <v>29</v>
      </c>
    </row>
    <row r="133" spans="1:9" x14ac:dyDescent="0.2">
      <c r="A133" s="3" t="s">
        <v>362</v>
      </c>
      <c r="B133" s="3" t="s">
        <v>76</v>
      </c>
      <c r="C133" s="3" t="s">
        <v>310</v>
      </c>
      <c r="D133" s="3" t="s">
        <v>33</v>
      </c>
      <c r="E133" s="3" t="s">
        <v>34</v>
      </c>
      <c r="F133" s="3">
        <v>10518.67</v>
      </c>
      <c r="G133" s="3">
        <v>1577.8</v>
      </c>
      <c r="H133" s="3">
        <v>8940.8700000000008</v>
      </c>
      <c r="I133" s="3" t="s">
        <v>56</v>
      </c>
    </row>
    <row r="134" spans="1:9" x14ac:dyDescent="0.2">
      <c r="A134" s="2" t="s">
        <v>363</v>
      </c>
      <c r="B134" s="2" t="s">
        <v>364</v>
      </c>
      <c r="C134" s="2" t="s">
        <v>364</v>
      </c>
      <c r="D134" s="2" t="s">
        <v>206</v>
      </c>
      <c r="E134" s="2" t="s">
        <v>207</v>
      </c>
      <c r="F134" s="2">
        <v>3614.76</v>
      </c>
      <c r="G134" s="2">
        <v>0</v>
      </c>
      <c r="H134" s="2">
        <v>3614.76</v>
      </c>
      <c r="I134" s="2" t="s">
        <v>41</v>
      </c>
    </row>
    <row r="135" spans="1:9" x14ac:dyDescent="0.2">
      <c r="A135" s="3" t="s">
        <v>365</v>
      </c>
      <c r="B135" s="3" t="s">
        <v>118</v>
      </c>
      <c r="C135" s="3" t="s">
        <v>269</v>
      </c>
      <c r="D135" s="3" t="s">
        <v>45</v>
      </c>
      <c r="E135" s="3" t="s">
        <v>89</v>
      </c>
      <c r="F135" s="3">
        <v>15146.88</v>
      </c>
      <c r="G135" s="3">
        <v>0</v>
      </c>
      <c r="H135" s="3">
        <v>15146.88</v>
      </c>
      <c r="I135" s="3" t="s">
        <v>29</v>
      </c>
    </row>
    <row r="136" spans="1:9" x14ac:dyDescent="0.2">
      <c r="A136" s="2" t="s">
        <v>366</v>
      </c>
      <c r="B136" s="2" t="s">
        <v>367</v>
      </c>
      <c r="C136" s="2" t="s">
        <v>368</v>
      </c>
      <c r="D136" s="2" t="s">
        <v>169</v>
      </c>
      <c r="E136" s="2" t="s">
        <v>46</v>
      </c>
      <c r="F136" s="2">
        <v>11330.95</v>
      </c>
      <c r="G136" s="2">
        <v>2266.19</v>
      </c>
      <c r="H136" s="2">
        <v>9064.76</v>
      </c>
      <c r="I136" s="2" t="s">
        <v>29</v>
      </c>
    </row>
    <row r="137" spans="1:9" x14ac:dyDescent="0.2">
      <c r="A137" s="3" t="s">
        <v>369</v>
      </c>
      <c r="B137" s="3" t="s">
        <v>370</v>
      </c>
      <c r="C137" s="3" t="s">
        <v>371</v>
      </c>
      <c r="D137" s="3" t="s">
        <v>45</v>
      </c>
      <c r="E137" s="3" t="s">
        <v>46</v>
      </c>
      <c r="F137" s="3">
        <v>10654.91</v>
      </c>
      <c r="G137" s="3">
        <v>532.75</v>
      </c>
      <c r="H137" s="3">
        <v>10122.16</v>
      </c>
      <c r="I137" s="3" t="s">
        <v>29</v>
      </c>
    </row>
    <row r="138" spans="1:9" x14ac:dyDescent="0.2">
      <c r="A138" s="2" t="s">
        <v>372</v>
      </c>
      <c r="B138" s="2" t="s">
        <v>364</v>
      </c>
      <c r="C138" s="2" t="s">
        <v>373</v>
      </c>
      <c r="D138" s="2" t="s">
        <v>52</v>
      </c>
      <c r="E138" s="2" t="s">
        <v>60</v>
      </c>
      <c r="F138" s="2">
        <v>12970.33</v>
      </c>
      <c r="G138" s="2">
        <v>0</v>
      </c>
      <c r="H138" s="2">
        <v>12970.33</v>
      </c>
      <c r="I138" s="2" t="s">
        <v>29</v>
      </c>
    </row>
    <row r="139" spans="1:9" x14ac:dyDescent="0.2">
      <c r="A139" s="3" t="s">
        <v>374</v>
      </c>
      <c r="B139" s="3" t="s">
        <v>375</v>
      </c>
      <c r="C139" s="3" t="s">
        <v>376</v>
      </c>
      <c r="D139" s="3" t="s">
        <v>33</v>
      </c>
      <c r="E139" s="3" t="s">
        <v>34</v>
      </c>
      <c r="F139" s="3">
        <v>4926.3</v>
      </c>
      <c r="G139" s="3">
        <v>738.94</v>
      </c>
      <c r="H139" s="3">
        <v>4187.3599999999997</v>
      </c>
      <c r="I139" s="3" t="s">
        <v>41</v>
      </c>
    </row>
    <row r="140" spans="1:9" x14ac:dyDescent="0.2">
      <c r="A140" s="2" t="s">
        <v>377</v>
      </c>
      <c r="B140" s="2" t="s">
        <v>378</v>
      </c>
      <c r="C140" s="2" t="s">
        <v>36</v>
      </c>
      <c r="D140" s="2" t="s">
        <v>33</v>
      </c>
      <c r="E140" s="2" t="s">
        <v>28</v>
      </c>
      <c r="F140" s="2">
        <v>2908.43</v>
      </c>
      <c r="G140" s="2">
        <v>436.26</v>
      </c>
      <c r="H140" s="2">
        <v>2472.17</v>
      </c>
      <c r="I140" s="2" t="s">
        <v>41</v>
      </c>
    </row>
    <row r="141" spans="1:9" x14ac:dyDescent="0.2">
      <c r="A141" s="3" t="s">
        <v>379</v>
      </c>
      <c r="B141" s="3" t="s">
        <v>380</v>
      </c>
      <c r="C141" s="3" t="s">
        <v>220</v>
      </c>
      <c r="D141" s="3" t="s">
        <v>206</v>
      </c>
      <c r="E141" s="3" t="s">
        <v>207</v>
      </c>
      <c r="F141" s="3">
        <v>11822.11</v>
      </c>
      <c r="G141" s="3">
        <v>0</v>
      </c>
      <c r="H141" s="3">
        <v>11822.11</v>
      </c>
      <c r="I141" s="3" t="s">
        <v>56</v>
      </c>
    </row>
    <row r="142" spans="1:9" x14ac:dyDescent="0.2">
      <c r="A142" s="2" t="s">
        <v>381</v>
      </c>
      <c r="B142" s="2" t="s">
        <v>382</v>
      </c>
      <c r="C142" s="2" t="s">
        <v>193</v>
      </c>
      <c r="D142" s="2" t="s">
        <v>169</v>
      </c>
      <c r="E142" s="2" t="s">
        <v>46</v>
      </c>
      <c r="F142" s="2">
        <v>9063.18</v>
      </c>
      <c r="G142" s="2">
        <v>1812.64</v>
      </c>
      <c r="H142" s="2">
        <v>7250.54</v>
      </c>
      <c r="I142" s="2" t="s">
        <v>29</v>
      </c>
    </row>
    <row r="143" spans="1:9" x14ac:dyDescent="0.2">
      <c r="A143" s="3" t="s">
        <v>383</v>
      </c>
      <c r="B143" s="3" t="s">
        <v>384</v>
      </c>
      <c r="C143" s="3" t="s">
        <v>121</v>
      </c>
      <c r="D143" s="3" t="s">
        <v>27</v>
      </c>
      <c r="E143" s="3" t="s">
        <v>28</v>
      </c>
      <c r="F143" s="3">
        <v>19988.919999999998</v>
      </c>
      <c r="G143" s="3">
        <v>3598.01</v>
      </c>
      <c r="H143" s="3">
        <v>16390.91</v>
      </c>
      <c r="I143" s="3" t="s">
        <v>29</v>
      </c>
    </row>
    <row r="144" spans="1:9" x14ac:dyDescent="0.2">
      <c r="A144" s="2" t="s">
        <v>385</v>
      </c>
      <c r="B144" s="2" t="s">
        <v>386</v>
      </c>
      <c r="C144" s="2" t="s">
        <v>269</v>
      </c>
      <c r="D144" s="2" t="s">
        <v>33</v>
      </c>
      <c r="E144" s="2" t="s">
        <v>60</v>
      </c>
      <c r="F144" s="2">
        <v>27171.54</v>
      </c>
      <c r="G144" s="2">
        <v>0</v>
      </c>
      <c r="H144" s="2">
        <v>27171.54</v>
      </c>
      <c r="I144" s="2" t="s">
        <v>29</v>
      </c>
    </row>
    <row r="145" spans="1:9" x14ac:dyDescent="0.2">
      <c r="A145" s="3" t="s">
        <v>387</v>
      </c>
      <c r="B145" s="3" t="s">
        <v>388</v>
      </c>
      <c r="C145" s="3" t="s">
        <v>389</v>
      </c>
      <c r="D145" s="3" t="s">
        <v>33</v>
      </c>
      <c r="E145" s="3" t="s">
        <v>28</v>
      </c>
      <c r="F145" s="3">
        <v>8412.69</v>
      </c>
      <c r="G145" s="3">
        <v>1261.9000000000001</v>
      </c>
      <c r="H145" s="3">
        <v>7150.79</v>
      </c>
      <c r="I145" s="3" t="s">
        <v>29</v>
      </c>
    </row>
    <row r="146" spans="1:9" x14ac:dyDescent="0.2">
      <c r="A146" s="2" t="s">
        <v>390</v>
      </c>
      <c r="B146" s="2" t="s">
        <v>391</v>
      </c>
      <c r="C146" s="2" t="s">
        <v>276</v>
      </c>
      <c r="D146" s="2" t="s">
        <v>169</v>
      </c>
      <c r="E146" s="2" t="s">
        <v>46</v>
      </c>
      <c r="F146" s="2">
        <v>7279.65</v>
      </c>
      <c r="G146" s="2">
        <v>1455.93</v>
      </c>
      <c r="H146" s="2">
        <v>5823.72</v>
      </c>
      <c r="I146" s="2" t="s">
        <v>29</v>
      </c>
    </row>
    <row r="147" spans="1:9" x14ac:dyDescent="0.2">
      <c r="A147" s="3" t="s">
        <v>392</v>
      </c>
      <c r="B147" s="3" t="s">
        <v>393</v>
      </c>
      <c r="C147" s="3" t="s">
        <v>394</v>
      </c>
      <c r="D147" s="3" t="s">
        <v>52</v>
      </c>
      <c r="E147" s="3" t="s">
        <v>34</v>
      </c>
      <c r="F147" s="3">
        <v>8697.8799999999992</v>
      </c>
      <c r="G147" s="3">
        <v>1043.75</v>
      </c>
      <c r="H147" s="3">
        <v>7654.13</v>
      </c>
      <c r="I147" s="3" t="s">
        <v>56</v>
      </c>
    </row>
    <row r="148" spans="1:9" x14ac:dyDescent="0.2">
      <c r="A148" s="2" t="s">
        <v>395</v>
      </c>
      <c r="B148" s="2" t="s">
        <v>310</v>
      </c>
      <c r="C148" s="2" t="s">
        <v>396</v>
      </c>
      <c r="D148" s="2" t="s">
        <v>64</v>
      </c>
      <c r="E148" s="2" t="s">
        <v>115</v>
      </c>
      <c r="F148" s="2">
        <v>20204.419999999998</v>
      </c>
      <c r="G148" s="2">
        <v>0</v>
      </c>
      <c r="H148" s="2">
        <v>20204.419999999998</v>
      </c>
      <c r="I148" s="2" t="s">
        <v>29</v>
      </c>
    </row>
    <row r="149" spans="1:9" x14ac:dyDescent="0.2">
      <c r="A149" s="3" t="s">
        <v>397</v>
      </c>
      <c r="B149" s="3" t="s">
        <v>145</v>
      </c>
      <c r="C149" s="3" t="s">
        <v>97</v>
      </c>
      <c r="D149" s="3" t="s">
        <v>27</v>
      </c>
      <c r="E149" s="3" t="s">
        <v>60</v>
      </c>
      <c r="F149" s="3">
        <v>3657.17</v>
      </c>
      <c r="G149" s="3">
        <v>0</v>
      </c>
      <c r="H149" s="3">
        <v>3657.17</v>
      </c>
      <c r="I149" s="3" t="s">
        <v>56</v>
      </c>
    </row>
    <row r="150" spans="1:9" x14ac:dyDescent="0.2">
      <c r="A150" s="2" t="s">
        <v>398</v>
      </c>
      <c r="B150" s="2" t="s">
        <v>173</v>
      </c>
      <c r="C150" s="2" t="s">
        <v>174</v>
      </c>
      <c r="D150" s="2" t="s">
        <v>52</v>
      </c>
      <c r="E150" s="2" t="s">
        <v>60</v>
      </c>
      <c r="F150" s="2">
        <v>6380.51</v>
      </c>
      <c r="G150" s="2">
        <v>0</v>
      </c>
      <c r="H150" s="2">
        <v>6380.51</v>
      </c>
      <c r="I150" s="2" t="s">
        <v>56</v>
      </c>
    </row>
    <row r="151" spans="1:9" x14ac:dyDescent="0.2">
      <c r="A151" s="3" t="s">
        <v>399</v>
      </c>
      <c r="B151" s="3" t="s">
        <v>400</v>
      </c>
      <c r="C151" s="3" t="s">
        <v>401</v>
      </c>
      <c r="D151" s="3" t="s">
        <v>169</v>
      </c>
      <c r="E151" s="3" t="s">
        <v>46</v>
      </c>
      <c r="F151" s="3">
        <v>22091.63</v>
      </c>
      <c r="G151" s="3">
        <v>4418.33</v>
      </c>
      <c r="H151" s="3">
        <v>17673.3</v>
      </c>
      <c r="I151" s="3" t="s">
        <v>29</v>
      </c>
    </row>
    <row r="152" spans="1:9" x14ac:dyDescent="0.2">
      <c r="A152" s="2" t="s">
        <v>402</v>
      </c>
      <c r="B152" s="2" t="s">
        <v>403</v>
      </c>
      <c r="C152" s="2" t="s">
        <v>213</v>
      </c>
      <c r="D152" s="2" t="s">
        <v>64</v>
      </c>
      <c r="E152" s="2" t="s">
        <v>34</v>
      </c>
      <c r="F152" s="2">
        <v>7129.93</v>
      </c>
      <c r="G152" s="2">
        <v>0</v>
      </c>
      <c r="H152" s="2">
        <v>7129.93</v>
      </c>
      <c r="I152" s="2" t="s">
        <v>29</v>
      </c>
    </row>
    <row r="153" spans="1:9" x14ac:dyDescent="0.2">
      <c r="A153" s="3" t="s">
        <v>404</v>
      </c>
      <c r="B153" s="3" t="s">
        <v>405</v>
      </c>
      <c r="C153" s="3" t="s">
        <v>406</v>
      </c>
      <c r="D153" s="3" t="s">
        <v>64</v>
      </c>
      <c r="E153" s="3" t="s">
        <v>34</v>
      </c>
      <c r="F153" s="3">
        <v>4020.93</v>
      </c>
      <c r="G153" s="3">
        <v>0</v>
      </c>
      <c r="H153" s="3">
        <v>4020.93</v>
      </c>
      <c r="I153" s="3" t="s">
        <v>41</v>
      </c>
    </row>
    <row r="154" spans="1:9" x14ac:dyDescent="0.2">
      <c r="A154" s="2" t="s">
        <v>407</v>
      </c>
      <c r="B154" s="2" t="s">
        <v>189</v>
      </c>
      <c r="C154" s="2" t="s">
        <v>340</v>
      </c>
      <c r="D154" s="2" t="s">
        <v>114</v>
      </c>
      <c r="E154" s="2" t="s">
        <v>46</v>
      </c>
      <c r="F154" s="2">
        <v>9762.24</v>
      </c>
      <c r="G154" s="2">
        <v>976.22</v>
      </c>
      <c r="H154" s="2">
        <v>8786.02</v>
      </c>
      <c r="I154" s="2" t="s">
        <v>29</v>
      </c>
    </row>
    <row r="155" spans="1:9" x14ac:dyDescent="0.2">
      <c r="A155" s="3" t="s">
        <v>408</v>
      </c>
      <c r="B155" s="3" t="s">
        <v>409</v>
      </c>
      <c r="C155" s="3" t="s">
        <v>410</v>
      </c>
      <c r="D155" s="3" t="s">
        <v>114</v>
      </c>
      <c r="E155" s="3" t="s">
        <v>115</v>
      </c>
      <c r="F155" s="3">
        <v>14149.39</v>
      </c>
      <c r="G155" s="3">
        <v>1414.94</v>
      </c>
      <c r="H155" s="3">
        <v>12734.45</v>
      </c>
      <c r="I155" s="3" t="s">
        <v>29</v>
      </c>
    </row>
    <row r="156" spans="1:9" x14ac:dyDescent="0.2">
      <c r="A156" s="2" t="s">
        <v>411</v>
      </c>
      <c r="B156" s="2" t="s">
        <v>370</v>
      </c>
      <c r="C156" s="2" t="s">
        <v>370</v>
      </c>
      <c r="D156" s="2" t="s">
        <v>33</v>
      </c>
      <c r="E156" s="2" t="s">
        <v>28</v>
      </c>
      <c r="F156" s="2">
        <v>4314.99</v>
      </c>
      <c r="G156" s="2">
        <v>647.25</v>
      </c>
      <c r="H156" s="2">
        <v>3667.74</v>
      </c>
      <c r="I156" s="2" t="s">
        <v>29</v>
      </c>
    </row>
    <row r="157" spans="1:9" x14ac:dyDescent="0.2">
      <c r="A157" s="3" t="s">
        <v>412</v>
      </c>
      <c r="B157" s="3" t="s">
        <v>389</v>
      </c>
      <c r="C157" s="3" t="s">
        <v>389</v>
      </c>
      <c r="D157" s="3" t="s">
        <v>169</v>
      </c>
      <c r="E157" s="3" t="s">
        <v>46</v>
      </c>
      <c r="F157" s="3">
        <v>2925.47</v>
      </c>
      <c r="G157" s="3">
        <v>585.09</v>
      </c>
      <c r="H157" s="3">
        <v>2340.38</v>
      </c>
      <c r="I157" s="3" t="s">
        <v>29</v>
      </c>
    </row>
    <row r="158" spans="1:9" x14ac:dyDescent="0.2">
      <c r="A158" s="2" t="s">
        <v>413</v>
      </c>
      <c r="B158" s="2" t="s">
        <v>324</v>
      </c>
      <c r="C158" s="2" t="s">
        <v>55</v>
      </c>
      <c r="D158" s="2" t="s">
        <v>64</v>
      </c>
      <c r="E158" s="2" t="s">
        <v>28</v>
      </c>
      <c r="F158" s="2">
        <v>6312.03</v>
      </c>
      <c r="G158" s="2">
        <v>0</v>
      </c>
      <c r="H158" s="2">
        <v>6312.03</v>
      </c>
      <c r="I158" s="2" t="s">
        <v>29</v>
      </c>
    </row>
    <row r="159" spans="1:9" x14ac:dyDescent="0.2">
      <c r="A159" s="3" t="s">
        <v>414</v>
      </c>
      <c r="B159" s="3" t="s">
        <v>124</v>
      </c>
      <c r="C159" s="3" t="s">
        <v>291</v>
      </c>
      <c r="D159" s="3" t="s">
        <v>52</v>
      </c>
      <c r="E159" s="3" t="s">
        <v>34</v>
      </c>
      <c r="F159" s="3">
        <v>8062.74</v>
      </c>
      <c r="G159" s="3">
        <v>967.53</v>
      </c>
      <c r="H159" s="3">
        <v>7095.21</v>
      </c>
      <c r="I159" s="3" t="s">
        <v>29</v>
      </c>
    </row>
    <row r="160" spans="1:9" x14ac:dyDescent="0.2">
      <c r="A160" s="2" t="s">
        <v>415</v>
      </c>
      <c r="B160" s="2" t="s">
        <v>416</v>
      </c>
      <c r="C160" s="2" t="s">
        <v>209</v>
      </c>
      <c r="D160" s="2" t="s">
        <v>33</v>
      </c>
      <c r="E160" s="2" t="s">
        <v>28</v>
      </c>
      <c r="F160" s="2">
        <v>11207.05</v>
      </c>
      <c r="G160" s="2">
        <v>1681.06</v>
      </c>
      <c r="H160" s="2">
        <v>9525.99</v>
      </c>
      <c r="I160" s="2" t="s">
        <v>41</v>
      </c>
    </row>
    <row r="161" spans="1:9" x14ac:dyDescent="0.2">
      <c r="A161" s="3" t="s">
        <v>417</v>
      </c>
      <c r="B161" s="3" t="s">
        <v>418</v>
      </c>
      <c r="C161" s="3" t="s">
        <v>418</v>
      </c>
      <c r="D161" s="3" t="s">
        <v>45</v>
      </c>
      <c r="E161" s="3" t="s">
        <v>89</v>
      </c>
      <c r="F161" s="3">
        <v>13576.11</v>
      </c>
      <c r="G161" s="3">
        <v>0</v>
      </c>
      <c r="H161" s="3">
        <v>13576.11</v>
      </c>
      <c r="I161" s="3" t="s">
        <v>29</v>
      </c>
    </row>
    <row r="162" spans="1:9" x14ac:dyDescent="0.2">
      <c r="A162" s="2" t="s">
        <v>419</v>
      </c>
      <c r="B162" s="2" t="s">
        <v>213</v>
      </c>
      <c r="C162" s="2" t="s">
        <v>420</v>
      </c>
      <c r="D162" s="2" t="s">
        <v>45</v>
      </c>
      <c r="E162" s="2" t="s">
        <v>89</v>
      </c>
      <c r="F162" s="2">
        <v>2354.09</v>
      </c>
      <c r="G162" s="2">
        <v>0</v>
      </c>
      <c r="H162" s="2">
        <v>2354.09</v>
      </c>
      <c r="I162" s="2" t="s">
        <v>29</v>
      </c>
    </row>
    <row r="163" spans="1:9" x14ac:dyDescent="0.2">
      <c r="A163" s="3" t="s">
        <v>421</v>
      </c>
      <c r="B163" s="3" t="s">
        <v>422</v>
      </c>
      <c r="C163" s="3" t="s">
        <v>423</v>
      </c>
      <c r="D163" s="3" t="s">
        <v>169</v>
      </c>
      <c r="E163" s="3" t="s">
        <v>34</v>
      </c>
      <c r="F163" s="3">
        <v>12340.49</v>
      </c>
      <c r="G163" s="3">
        <v>2468.1</v>
      </c>
      <c r="H163" s="3">
        <v>9872.39</v>
      </c>
      <c r="I163" s="3" t="s">
        <v>41</v>
      </c>
    </row>
    <row r="164" spans="1:9" x14ac:dyDescent="0.2">
      <c r="A164" s="2" t="s">
        <v>424</v>
      </c>
      <c r="B164" s="2" t="s">
        <v>425</v>
      </c>
      <c r="C164" s="2" t="s">
        <v>426</v>
      </c>
      <c r="D164" s="2" t="s">
        <v>27</v>
      </c>
      <c r="E164" s="2" t="s">
        <v>60</v>
      </c>
      <c r="F164" s="2">
        <v>9913.26</v>
      </c>
      <c r="G164" s="2">
        <v>0</v>
      </c>
      <c r="H164" s="2">
        <v>9913.26</v>
      </c>
      <c r="I164" s="2" t="s">
        <v>29</v>
      </c>
    </row>
    <row r="165" spans="1:9" x14ac:dyDescent="0.2">
      <c r="A165" s="3" t="s">
        <v>427</v>
      </c>
      <c r="B165" s="3" t="s">
        <v>109</v>
      </c>
      <c r="C165" s="3" t="s">
        <v>192</v>
      </c>
      <c r="D165" s="3" t="s">
        <v>33</v>
      </c>
      <c r="E165" s="3" t="s">
        <v>34</v>
      </c>
      <c r="F165" s="3">
        <v>13078.66</v>
      </c>
      <c r="G165" s="3">
        <v>1961.8</v>
      </c>
      <c r="H165" s="3">
        <v>11116.86</v>
      </c>
      <c r="I165" s="3" t="s">
        <v>41</v>
      </c>
    </row>
    <row r="166" spans="1:9" x14ac:dyDescent="0.2">
      <c r="A166" s="2" t="s">
        <v>428</v>
      </c>
      <c r="B166" s="2" t="s">
        <v>289</v>
      </c>
      <c r="C166" s="2" t="s">
        <v>85</v>
      </c>
      <c r="D166" s="2" t="s">
        <v>52</v>
      </c>
      <c r="E166" s="2" t="s">
        <v>34</v>
      </c>
      <c r="F166" s="2">
        <v>11871.76</v>
      </c>
      <c r="G166" s="2">
        <v>1424.61</v>
      </c>
      <c r="H166" s="2">
        <v>10447.15</v>
      </c>
      <c r="I166" s="2" t="s">
        <v>56</v>
      </c>
    </row>
    <row r="167" spans="1:9" x14ac:dyDescent="0.2">
      <c r="A167" s="3" t="s">
        <v>429</v>
      </c>
      <c r="B167" s="3" t="s">
        <v>305</v>
      </c>
      <c r="C167" s="3" t="s">
        <v>430</v>
      </c>
      <c r="D167" s="3" t="s">
        <v>64</v>
      </c>
      <c r="E167" s="3" t="s">
        <v>28</v>
      </c>
      <c r="F167" s="3">
        <v>9677.7800000000007</v>
      </c>
      <c r="G167" s="3">
        <v>0</v>
      </c>
      <c r="H167" s="3">
        <v>9677.7800000000007</v>
      </c>
      <c r="I167" s="3" t="s">
        <v>29</v>
      </c>
    </row>
    <row r="168" spans="1:9" x14ac:dyDescent="0.2">
      <c r="A168" s="2" t="s">
        <v>431</v>
      </c>
      <c r="B168" s="2" t="s">
        <v>432</v>
      </c>
      <c r="C168" s="2" t="s">
        <v>433</v>
      </c>
      <c r="D168" s="2" t="s">
        <v>114</v>
      </c>
      <c r="E168" s="2" t="s">
        <v>46</v>
      </c>
      <c r="F168" s="2">
        <v>6249.18</v>
      </c>
      <c r="G168" s="2">
        <v>624.91999999999996</v>
      </c>
      <c r="H168" s="2">
        <v>5624.26</v>
      </c>
      <c r="I168" s="2" t="s">
        <v>29</v>
      </c>
    </row>
    <row r="169" spans="1:9" x14ac:dyDescent="0.2">
      <c r="A169" s="3" t="s">
        <v>434</v>
      </c>
      <c r="B169" s="3" t="s">
        <v>435</v>
      </c>
      <c r="C169" s="3" t="s">
        <v>353</v>
      </c>
      <c r="D169" s="3" t="s">
        <v>206</v>
      </c>
      <c r="E169" s="3" t="s">
        <v>207</v>
      </c>
      <c r="F169" s="3">
        <v>4074.83</v>
      </c>
      <c r="G169" s="3">
        <v>0</v>
      </c>
      <c r="H169" s="3">
        <v>4074.83</v>
      </c>
      <c r="I169" s="3" t="s">
        <v>56</v>
      </c>
    </row>
    <row r="170" spans="1:9" x14ac:dyDescent="0.2">
      <c r="A170" s="2" t="s">
        <v>436</v>
      </c>
      <c r="B170" s="2" t="s">
        <v>171</v>
      </c>
      <c r="C170" s="2" t="s">
        <v>437</v>
      </c>
      <c r="D170" s="2" t="s">
        <v>33</v>
      </c>
      <c r="E170" s="2" t="s">
        <v>34</v>
      </c>
      <c r="F170" s="2">
        <v>4260.1000000000004</v>
      </c>
      <c r="G170" s="2">
        <v>639.02</v>
      </c>
      <c r="H170" s="2">
        <v>3621.08</v>
      </c>
      <c r="I170" s="2" t="s">
        <v>29</v>
      </c>
    </row>
    <row r="171" spans="1:9" x14ac:dyDescent="0.2">
      <c r="A171" s="3" t="s">
        <v>438</v>
      </c>
      <c r="B171" s="3" t="s">
        <v>31</v>
      </c>
      <c r="C171" s="3" t="s">
        <v>143</v>
      </c>
      <c r="D171" s="3" t="s">
        <v>52</v>
      </c>
      <c r="E171" s="3" t="s">
        <v>34</v>
      </c>
      <c r="F171" s="3">
        <v>4102.55</v>
      </c>
      <c r="G171" s="3">
        <v>492.31</v>
      </c>
      <c r="H171" s="3">
        <v>3610.24</v>
      </c>
      <c r="I171" s="3" t="s">
        <v>41</v>
      </c>
    </row>
    <row r="172" spans="1:9" x14ac:dyDescent="0.2">
      <c r="A172" s="2" t="s">
        <v>439</v>
      </c>
      <c r="B172" s="2" t="s">
        <v>39</v>
      </c>
      <c r="C172" s="2" t="s">
        <v>67</v>
      </c>
      <c r="D172" s="2" t="s">
        <v>114</v>
      </c>
      <c r="E172" s="2" t="s">
        <v>115</v>
      </c>
      <c r="F172" s="2">
        <v>6845.64</v>
      </c>
      <c r="G172" s="2">
        <v>684.56</v>
      </c>
      <c r="H172" s="2">
        <v>6161.08</v>
      </c>
      <c r="I172" s="2" t="s">
        <v>56</v>
      </c>
    </row>
    <row r="173" spans="1:9" x14ac:dyDescent="0.2">
      <c r="A173" s="3" t="s">
        <v>440</v>
      </c>
      <c r="B173" s="3" t="s">
        <v>422</v>
      </c>
      <c r="C173" s="3" t="s">
        <v>441</v>
      </c>
      <c r="D173" s="3" t="s">
        <v>52</v>
      </c>
      <c r="E173" s="3" t="s">
        <v>60</v>
      </c>
      <c r="F173" s="3">
        <v>10623.63</v>
      </c>
      <c r="G173" s="3">
        <v>0</v>
      </c>
      <c r="H173" s="3">
        <v>10623.63</v>
      </c>
      <c r="I173" s="3" t="s">
        <v>56</v>
      </c>
    </row>
    <row r="174" spans="1:9" x14ac:dyDescent="0.2">
      <c r="A174" s="2" t="s">
        <v>442</v>
      </c>
      <c r="B174" s="2" t="s">
        <v>192</v>
      </c>
      <c r="C174" s="2" t="s">
        <v>443</v>
      </c>
      <c r="D174" s="2" t="s">
        <v>45</v>
      </c>
      <c r="E174" s="2" t="s">
        <v>89</v>
      </c>
      <c r="F174" s="2">
        <v>14499.7</v>
      </c>
      <c r="G174" s="2">
        <v>0</v>
      </c>
      <c r="H174" s="2">
        <v>14499.7</v>
      </c>
      <c r="I174" s="2" t="s">
        <v>29</v>
      </c>
    </row>
    <row r="175" spans="1:9" x14ac:dyDescent="0.2">
      <c r="A175" s="3" t="s">
        <v>444</v>
      </c>
      <c r="B175" s="3" t="s">
        <v>445</v>
      </c>
      <c r="C175" s="3" t="s">
        <v>123</v>
      </c>
      <c r="D175" s="3" t="s">
        <v>52</v>
      </c>
      <c r="E175" s="3" t="s">
        <v>60</v>
      </c>
      <c r="F175" s="3">
        <v>18078.68</v>
      </c>
      <c r="G175" s="3">
        <v>0</v>
      </c>
      <c r="H175" s="3">
        <v>18078.68</v>
      </c>
      <c r="I175" s="3" t="s">
        <v>56</v>
      </c>
    </row>
    <row r="176" spans="1:9" x14ac:dyDescent="0.2">
      <c r="A176" s="2" t="s">
        <v>446</v>
      </c>
      <c r="B176" s="2" t="s">
        <v>222</v>
      </c>
      <c r="C176" s="2" t="s">
        <v>276</v>
      </c>
      <c r="D176" s="2" t="s">
        <v>52</v>
      </c>
      <c r="E176" s="2" t="s">
        <v>34</v>
      </c>
      <c r="F176" s="2">
        <v>4386.01</v>
      </c>
      <c r="G176" s="2">
        <v>526.32000000000005</v>
      </c>
      <c r="H176" s="2">
        <v>3859.69</v>
      </c>
      <c r="I176" s="2" t="s">
        <v>29</v>
      </c>
    </row>
    <row r="177" spans="1:9" x14ac:dyDescent="0.2">
      <c r="A177" s="3" t="s">
        <v>447</v>
      </c>
      <c r="B177" s="3" t="s">
        <v>448</v>
      </c>
      <c r="C177" s="3" t="s">
        <v>449</v>
      </c>
      <c r="D177" s="3" t="s">
        <v>33</v>
      </c>
      <c r="E177" s="3" t="s">
        <v>28</v>
      </c>
      <c r="F177" s="3">
        <v>3025.01</v>
      </c>
      <c r="G177" s="3">
        <v>453.75</v>
      </c>
      <c r="H177" s="3">
        <v>2571.2600000000002</v>
      </c>
      <c r="I177" s="3" t="s">
        <v>29</v>
      </c>
    </row>
    <row r="178" spans="1:9" x14ac:dyDescent="0.2">
      <c r="A178" s="2" t="s">
        <v>450</v>
      </c>
      <c r="B178" s="2" t="s">
        <v>451</v>
      </c>
      <c r="C178" s="2" t="s">
        <v>452</v>
      </c>
      <c r="D178" s="2" t="s">
        <v>33</v>
      </c>
      <c r="E178" s="2" t="s">
        <v>60</v>
      </c>
      <c r="F178" s="2">
        <v>2923.18</v>
      </c>
      <c r="G178" s="2">
        <v>0</v>
      </c>
      <c r="H178" s="2">
        <v>2923.18</v>
      </c>
      <c r="I178" s="2" t="s">
        <v>41</v>
      </c>
    </row>
    <row r="179" spans="1:9" x14ac:dyDescent="0.2">
      <c r="A179" s="3" t="s">
        <v>453</v>
      </c>
      <c r="B179" s="3" t="s">
        <v>454</v>
      </c>
      <c r="C179" s="3" t="s">
        <v>292</v>
      </c>
      <c r="D179" s="3" t="s">
        <v>33</v>
      </c>
      <c r="E179" s="3" t="s">
        <v>60</v>
      </c>
      <c r="F179" s="3">
        <v>6707.34</v>
      </c>
      <c r="G179" s="3">
        <v>0</v>
      </c>
      <c r="H179" s="3">
        <v>6707.34</v>
      </c>
      <c r="I179" s="3" t="s">
        <v>29</v>
      </c>
    </row>
    <row r="180" spans="1:9" x14ac:dyDescent="0.2">
      <c r="A180" s="2" t="s">
        <v>455</v>
      </c>
      <c r="B180" s="2" t="s">
        <v>456</v>
      </c>
      <c r="C180" s="2" t="s">
        <v>224</v>
      </c>
      <c r="D180" s="2" t="s">
        <v>114</v>
      </c>
      <c r="E180" s="2" t="s">
        <v>46</v>
      </c>
      <c r="F180" s="2">
        <v>5113.93</v>
      </c>
      <c r="G180" s="2">
        <v>511.39</v>
      </c>
      <c r="H180" s="2">
        <v>4602.54</v>
      </c>
      <c r="I180" s="2" t="s">
        <v>29</v>
      </c>
    </row>
    <row r="181" spans="1:9" x14ac:dyDescent="0.2">
      <c r="A181" s="3" t="s">
        <v>457</v>
      </c>
      <c r="B181" s="3" t="s">
        <v>425</v>
      </c>
      <c r="C181" s="3" t="s">
        <v>458</v>
      </c>
      <c r="D181" s="3" t="s">
        <v>33</v>
      </c>
      <c r="E181" s="3" t="s">
        <v>34</v>
      </c>
      <c r="F181" s="3">
        <v>4008.64</v>
      </c>
      <c r="G181" s="3">
        <v>601.29999999999995</v>
      </c>
      <c r="H181" s="3">
        <v>3407.34</v>
      </c>
      <c r="I181" s="3" t="s">
        <v>29</v>
      </c>
    </row>
    <row r="182" spans="1:9" x14ac:dyDescent="0.2">
      <c r="A182" s="2" t="s">
        <v>459</v>
      </c>
      <c r="B182" s="2" t="s">
        <v>299</v>
      </c>
      <c r="C182" s="2" t="s">
        <v>460</v>
      </c>
      <c r="D182" s="2" t="s">
        <v>33</v>
      </c>
      <c r="E182" s="2" t="s">
        <v>34</v>
      </c>
      <c r="F182" s="2">
        <v>5528.08</v>
      </c>
      <c r="G182" s="2">
        <v>829.21</v>
      </c>
      <c r="H182" s="2">
        <v>4698.87</v>
      </c>
      <c r="I182" s="2" t="s">
        <v>29</v>
      </c>
    </row>
    <row r="183" spans="1:9" x14ac:dyDescent="0.2">
      <c r="A183" s="3" t="s">
        <v>461</v>
      </c>
      <c r="B183" s="3" t="s">
        <v>130</v>
      </c>
      <c r="C183" s="3" t="s">
        <v>176</v>
      </c>
      <c r="D183" s="3" t="s">
        <v>33</v>
      </c>
      <c r="E183" s="3" t="s">
        <v>28</v>
      </c>
      <c r="F183" s="3">
        <v>6620.83</v>
      </c>
      <c r="G183" s="3">
        <v>993.12</v>
      </c>
      <c r="H183" s="3">
        <v>5627.71</v>
      </c>
      <c r="I183" s="3" t="s">
        <v>41</v>
      </c>
    </row>
    <row r="184" spans="1:9" x14ac:dyDescent="0.2">
      <c r="A184" s="2" t="s">
        <v>462</v>
      </c>
      <c r="B184" s="2" t="s">
        <v>463</v>
      </c>
      <c r="C184" s="2" t="s">
        <v>81</v>
      </c>
      <c r="D184" s="2" t="s">
        <v>52</v>
      </c>
      <c r="E184" s="2" t="s">
        <v>60</v>
      </c>
      <c r="F184" s="2">
        <v>7145.06</v>
      </c>
      <c r="G184" s="2">
        <v>0</v>
      </c>
      <c r="H184" s="2">
        <v>7145.06</v>
      </c>
      <c r="I184" s="2" t="s">
        <v>29</v>
      </c>
    </row>
    <row r="185" spans="1:9" x14ac:dyDescent="0.2">
      <c r="A185" s="3" t="s">
        <v>464</v>
      </c>
      <c r="B185" s="3" t="s">
        <v>101</v>
      </c>
      <c r="C185" s="3" t="s">
        <v>465</v>
      </c>
      <c r="D185" s="3" t="s">
        <v>114</v>
      </c>
      <c r="E185" s="3" t="s">
        <v>46</v>
      </c>
      <c r="F185" s="3">
        <v>14872.33</v>
      </c>
      <c r="G185" s="3">
        <v>1487.23</v>
      </c>
      <c r="H185" s="3">
        <v>13385.1</v>
      </c>
      <c r="I185" s="3" t="s">
        <v>29</v>
      </c>
    </row>
    <row r="186" spans="1:9" x14ac:dyDescent="0.2">
      <c r="A186" s="2" t="s">
        <v>466</v>
      </c>
      <c r="B186" s="2" t="s">
        <v>467</v>
      </c>
      <c r="C186" s="2" t="s">
        <v>468</v>
      </c>
      <c r="D186" s="2" t="s">
        <v>33</v>
      </c>
      <c r="E186" s="2" t="s">
        <v>34</v>
      </c>
      <c r="F186" s="2">
        <v>6012.72</v>
      </c>
      <c r="G186" s="2">
        <v>901.91</v>
      </c>
      <c r="H186" s="2">
        <v>5110.8100000000004</v>
      </c>
      <c r="I186" s="2" t="s">
        <v>29</v>
      </c>
    </row>
    <row r="187" spans="1:9" x14ac:dyDescent="0.2">
      <c r="A187" s="3" t="s">
        <v>469</v>
      </c>
      <c r="B187" s="3" t="s">
        <v>120</v>
      </c>
      <c r="C187" s="3" t="s">
        <v>103</v>
      </c>
      <c r="D187" s="3" t="s">
        <v>33</v>
      </c>
      <c r="E187" s="3" t="s">
        <v>60</v>
      </c>
      <c r="F187" s="3">
        <v>3054.52</v>
      </c>
      <c r="G187" s="3">
        <v>0</v>
      </c>
      <c r="H187" s="3">
        <v>3054.52</v>
      </c>
      <c r="I187" s="3" t="s">
        <v>29</v>
      </c>
    </row>
    <row r="188" spans="1:9" x14ac:dyDescent="0.2">
      <c r="A188" s="2" t="s">
        <v>470</v>
      </c>
      <c r="B188" s="2" t="s">
        <v>471</v>
      </c>
      <c r="C188" s="2" t="s">
        <v>472</v>
      </c>
      <c r="D188" s="2" t="s">
        <v>27</v>
      </c>
      <c r="E188" s="2" t="s">
        <v>60</v>
      </c>
      <c r="F188" s="2">
        <v>6627.23</v>
      </c>
      <c r="G188" s="2">
        <v>0</v>
      </c>
      <c r="H188" s="2">
        <v>6627.23</v>
      </c>
      <c r="I188" s="2" t="s">
        <v>29</v>
      </c>
    </row>
    <row r="189" spans="1:9" x14ac:dyDescent="0.2">
      <c r="A189" s="3" t="s">
        <v>473</v>
      </c>
      <c r="B189" s="3" t="s">
        <v>292</v>
      </c>
      <c r="C189" s="3" t="s">
        <v>303</v>
      </c>
      <c r="D189" s="3" t="s">
        <v>52</v>
      </c>
      <c r="E189" s="3" t="s">
        <v>34</v>
      </c>
      <c r="F189" s="3">
        <v>12257.18</v>
      </c>
      <c r="G189" s="3">
        <v>1470.86</v>
      </c>
      <c r="H189" s="3">
        <v>10786.32</v>
      </c>
      <c r="I189" s="3" t="s">
        <v>29</v>
      </c>
    </row>
    <row r="190" spans="1:9" x14ac:dyDescent="0.2">
      <c r="A190" s="2" t="s">
        <v>474</v>
      </c>
      <c r="B190" s="2" t="s">
        <v>445</v>
      </c>
      <c r="C190" s="2" t="s">
        <v>475</v>
      </c>
      <c r="D190" s="2" t="s">
        <v>33</v>
      </c>
      <c r="E190" s="2" t="s">
        <v>60</v>
      </c>
      <c r="F190" s="2">
        <v>5987.45</v>
      </c>
      <c r="G190" s="2">
        <v>0</v>
      </c>
      <c r="H190" s="2">
        <v>5987.45</v>
      </c>
      <c r="I190" s="2" t="s">
        <v>29</v>
      </c>
    </row>
    <row r="191" spans="1:9" x14ac:dyDescent="0.2">
      <c r="A191" s="3" t="s">
        <v>476</v>
      </c>
      <c r="B191" s="3" t="s">
        <v>396</v>
      </c>
      <c r="C191" s="3" t="s">
        <v>121</v>
      </c>
      <c r="D191" s="3" t="s">
        <v>52</v>
      </c>
      <c r="E191" s="3" t="s">
        <v>34</v>
      </c>
      <c r="F191" s="3">
        <v>5394.22</v>
      </c>
      <c r="G191" s="3">
        <v>647.30999999999995</v>
      </c>
      <c r="H191" s="3">
        <v>4746.91</v>
      </c>
      <c r="I191" s="3" t="s">
        <v>56</v>
      </c>
    </row>
    <row r="192" spans="1:9" x14ac:dyDescent="0.2">
      <c r="A192" s="2" t="s">
        <v>477</v>
      </c>
      <c r="B192" s="2" t="s">
        <v>432</v>
      </c>
      <c r="C192" s="2" t="s">
        <v>478</v>
      </c>
      <c r="D192" s="2" t="s">
        <v>33</v>
      </c>
      <c r="E192" s="2" t="s">
        <v>34</v>
      </c>
      <c r="F192" s="2">
        <v>4520.47</v>
      </c>
      <c r="G192" s="2">
        <v>678.07</v>
      </c>
      <c r="H192" s="2">
        <v>3842.4</v>
      </c>
      <c r="I192" s="2" t="s">
        <v>29</v>
      </c>
    </row>
    <row r="193" spans="1:9" x14ac:dyDescent="0.2">
      <c r="A193" s="3" t="s">
        <v>479</v>
      </c>
      <c r="B193" s="3" t="s">
        <v>351</v>
      </c>
      <c r="C193" s="3" t="s">
        <v>195</v>
      </c>
      <c r="D193" s="3" t="s">
        <v>27</v>
      </c>
      <c r="E193" s="3" t="s">
        <v>60</v>
      </c>
      <c r="F193" s="3">
        <v>8297.77</v>
      </c>
      <c r="G193" s="3">
        <v>0</v>
      </c>
      <c r="H193" s="3">
        <v>8297.77</v>
      </c>
      <c r="I193" s="3" t="s">
        <v>29</v>
      </c>
    </row>
    <row r="194" spans="1:9" x14ac:dyDescent="0.2">
      <c r="A194" s="2" t="s">
        <v>480</v>
      </c>
      <c r="B194" s="2" t="s">
        <v>326</v>
      </c>
      <c r="C194" s="2" t="s">
        <v>241</v>
      </c>
      <c r="D194" s="2" t="s">
        <v>33</v>
      </c>
      <c r="E194" s="2" t="s">
        <v>60</v>
      </c>
      <c r="F194" s="2">
        <v>5165.5</v>
      </c>
      <c r="G194" s="2">
        <v>0</v>
      </c>
      <c r="H194" s="2">
        <v>5165.5</v>
      </c>
      <c r="I194" s="2" t="s">
        <v>29</v>
      </c>
    </row>
    <row r="195" spans="1:9" x14ac:dyDescent="0.2">
      <c r="A195" s="3" t="s">
        <v>481</v>
      </c>
      <c r="B195" s="3" t="s">
        <v>482</v>
      </c>
      <c r="C195" s="3" t="s">
        <v>133</v>
      </c>
      <c r="D195" s="3" t="s">
        <v>33</v>
      </c>
      <c r="E195" s="3" t="s">
        <v>34</v>
      </c>
      <c r="F195" s="3">
        <v>12183</v>
      </c>
      <c r="G195" s="3">
        <v>1827.45</v>
      </c>
      <c r="H195" s="3">
        <v>10355.549999999999</v>
      </c>
      <c r="I195" s="3" t="s">
        <v>56</v>
      </c>
    </row>
    <row r="196" spans="1:9" x14ac:dyDescent="0.2">
      <c r="A196" s="2" t="s">
        <v>483</v>
      </c>
      <c r="B196" s="2" t="s">
        <v>484</v>
      </c>
      <c r="C196" s="2" t="s">
        <v>485</v>
      </c>
      <c r="D196" s="2" t="s">
        <v>64</v>
      </c>
      <c r="E196" s="2" t="s">
        <v>28</v>
      </c>
      <c r="F196" s="2">
        <v>9590.82</v>
      </c>
      <c r="G196" s="2">
        <v>0</v>
      </c>
      <c r="H196" s="2">
        <v>9590.82</v>
      </c>
      <c r="I196" s="2" t="s">
        <v>29</v>
      </c>
    </row>
    <row r="197" spans="1:9" x14ac:dyDescent="0.2">
      <c r="A197" s="3" t="s">
        <v>486</v>
      </c>
      <c r="B197" s="3" t="s">
        <v>310</v>
      </c>
      <c r="C197" s="3" t="s">
        <v>487</v>
      </c>
      <c r="D197" s="3" t="s">
        <v>33</v>
      </c>
      <c r="E197" s="3" t="s">
        <v>28</v>
      </c>
      <c r="F197" s="3">
        <v>6594.52</v>
      </c>
      <c r="G197" s="3">
        <v>989.18</v>
      </c>
      <c r="H197" s="3">
        <v>5605.34</v>
      </c>
      <c r="I197" s="3" t="s">
        <v>41</v>
      </c>
    </row>
    <row r="198" spans="1:9" x14ac:dyDescent="0.2">
      <c r="A198" s="2" t="s">
        <v>488</v>
      </c>
      <c r="B198" s="2" t="s">
        <v>205</v>
      </c>
      <c r="C198" s="2" t="s">
        <v>489</v>
      </c>
      <c r="D198" s="2" t="s">
        <v>64</v>
      </c>
      <c r="E198" s="2" t="s">
        <v>34</v>
      </c>
      <c r="F198" s="2">
        <v>8405.09</v>
      </c>
      <c r="G198" s="2">
        <v>0</v>
      </c>
      <c r="H198" s="2">
        <v>8405.09</v>
      </c>
      <c r="I198" s="2" t="s">
        <v>29</v>
      </c>
    </row>
    <row r="199" spans="1:9" x14ac:dyDescent="0.2">
      <c r="A199" s="3" t="s">
        <v>490</v>
      </c>
      <c r="B199" s="3" t="s">
        <v>217</v>
      </c>
      <c r="C199" s="3" t="s">
        <v>184</v>
      </c>
      <c r="D199" s="3" t="s">
        <v>27</v>
      </c>
      <c r="E199" s="3" t="s">
        <v>60</v>
      </c>
      <c r="F199" s="3">
        <v>7914.99</v>
      </c>
      <c r="G199" s="3">
        <v>0</v>
      </c>
      <c r="H199" s="3">
        <v>7914.99</v>
      </c>
      <c r="I199" s="3" t="s">
        <v>41</v>
      </c>
    </row>
    <row r="200" spans="1:9" x14ac:dyDescent="0.2">
      <c r="A200" s="2" t="s">
        <v>491</v>
      </c>
      <c r="B200" s="2" t="s">
        <v>355</v>
      </c>
      <c r="C200" s="2" t="s">
        <v>492</v>
      </c>
      <c r="D200" s="2" t="s">
        <v>64</v>
      </c>
      <c r="E200" s="2" t="s">
        <v>28</v>
      </c>
      <c r="F200" s="2">
        <v>10784.95</v>
      </c>
      <c r="G200" s="2">
        <v>0</v>
      </c>
      <c r="H200" s="2">
        <v>10784.95</v>
      </c>
      <c r="I200" s="2" t="s">
        <v>29</v>
      </c>
    </row>
    <row r="201" spans="1:9" x14ac:dyDescent="0.2">
      <c r="A201" s="3" t="s">
        <v>493</v>
      </c>
      <c r="B201" s="3" t="s">
        <v>219</v>
      </c>
      <c r="C201" s="3" t="s">
        <v>126</v>
      </c>
      <c r="D201" s="3" t="s">
        <v>33</v>
      </c>
      <c r="E201" s="3" t="s">
        <v>34</v>
      </c>
      <c r="F201" s="3">
        <v>2989.16</v>
      </c>
      <c r="G201" s="3">
        <v>448.37</v>
      </c>
      <c r="H201" s="3">
        <v>2540.79</v>
      </c>
      <c r="I201" s="3" t="s">
        <v>41</v>
      </c>
    </row>
    <row r="202" spans="1:9" x14ac:dyDescent="0.2">
      <c r="A202" s="2" t="s">
        <v>494</v>
      </c>
      <c r="B202" s="2" t="s">
        <v>495</v>
      </c>
      <c r="C202" s="2" t="s">
        <v>210</v>
      </c>
      <c r="D202" s="2" t="s">
        <v>27</v>
      </c>
      <c r="E202" s="2" t="s">
        <v>28</v>
      </c>
      <c r="F202" s="2">
        <v>2786.74</v>
      </c>
      <c r="G202" s="2">
        <v>501.61</v>
      </c>
      <c r="H202" s="2">
        <v>2285.13</v>
      </c>
      <c r="I202" s="2" t="s">
        <v>29</v>
      </c>
    </row>
    <row r="203" spans="1:9" x14ac:dyDescent="0.2">
      <c r="A203" s="3" t="s">
        <v>496</v>
      </c>
      <c r="B203" s="3" t="s">
        <v>497</v>
      </c>
      <c r="C203" s="3" t="s">
        <v>498</v>
      </c>
      <c r="D203" s="3" t="s">
        <v>33</v>
      </c>
      <c r="E203" s="3" t="s">
        <v>60</v>
      </c>
      <c r="F203" s="3">
        <v>12548.5</v>
      </c>
      <c r="G203" s="3">
        <v>0</v>
      </c>
      <c r="H203" s="3">
        <v>12548.5</v>
      </c>
      <c r="I203" s="3" t="s">
        <v>29</v>
      </c>
    </row>
    <row r="204" spans="1:9" x14ac:dyDescent="0.2">
      <c r="A204" s="2" t="s">
        <v>499</v>
      </c>
      <c r="B204" s="2" t="s">
        <v>37</v>
      </c>
      <c r="C204" s="2" t="s">
        <v>351</v>
      </c>
      <c r="D204" s="2" t="s">
        <v>33</v>
      </c>
      <c r="E204" s="2" t="s">
        <v>60</v>
      </c>
      <c r="F204" s="2">
        <v>7805.36</v>
      </c>
      <c r="G204" s="2">
        <v>0</v>
      </c>
      <c r="H204" s="2">
        <v>7805.36</v>
      </c>
      <c r="I204" s="2" t="s">
        <v>56</v>
      </c>
    </row>
    <row r="205" spans="1:9" x14ac:dyDescent="0.2">
      <c r="A205" s="3" t="s">
        <v>500</v>
      </c>
      <c r="B205" s="3" t="s">
        <v>272</v>
      </c>
      <c r="C205" s="3" t="s">
        <v>501</v>
      </c>
      <c r="D205" s="3" t="s">
        <v>33</v>
      </c>
      <c r="E205" s="3" t="s">
        <v>60</v>
      </c>
      <c r="F205" s="3">
        <v>5566.24</v>
      </c>
      <c r="G205" s="3">
        <v>0</v>
      </c>
      <c r="H205" s="3">
        <v>5566.24</v>
      </c>
      <c r="I205" s="3" t="s">
        <v>41</v>
      </c>
    </row>
    <row r="206" spans="1:9" x14ac:dyDescent="0.2">
      <c r="A206" s="2" t="s">
        <v>502</v>
      </c>
      <c r="B206" s="2" t="s">
        <v>75</v>
      </c>
      <c r="C206" s="2" t="s">
        <v>305</v>
      </c>
      <c r="D206" s="2" t="s">
        <v>169</v>
      </c>
      <c r="E206" s="2" t="s">
        <v>34</v>
      </c>
      <c r="F206" s="2">
        <v>11541.76</v>
      </c>
      <c r="G206" s="2">
        <v>2308.35</v>
      </c>
      <c r="H206" s="2">
        <v>9233.41</v>
      </c>
      <c r="I206" s="2" t="s">
        <v>41</v>
      </c>
    </row>
    <row r="207" spans="1:9" x14ac:dyDescent="0.2">
      <c r="A207" s="3" t="s">
        <v>503</v>
      </c>
      <c r="B207" s="3" t="s">
        <v>504</v>
      </c>
      <c r="C207" s="3" t="s">
        <v>505</v>
      </c>
      <c r="D207" s="3" t="s">
        <v>33</v>
      </c>
      <c r="E207" s="3" t="s">
        <v>28</v>
      </c>
      <c r="F207" s="3">
        <v>12367.94</v>
      </c>
      <c r="G207" s="3">
        <v>1855.19</v>
      </c>
      <c r="H207" s="3">
        <v>10512.75</v>
      </c>
      <c r="I207" s="3" t="s">
        <v>41</v>
      </c>
    </row>
    <row r="208" spans="1:9" x14ac:dyDescent="0.2">
      <c r="A208" s="2" t="s">
        <v>506</v>
      </c>
      <c r="B208" s="2" t="s">
        <v>310</v>
      </c>
      <c r="C208" s="2" t="s">
        <v>156</v>
      </c>
      <c r="D208" s="2" t="s">
        <v>114</v>
      </c>
      <c r="E208" s="2" t="s">
        <v>46</v>
      </c>
      <c r="F208" s="2">
        <v>6957.14</v>
      </c>
      <c r="G208" s="2">
        <v>695.71</v>
      </c>
      <c r="H208" s="2">
        <v>6261.43</v>
      </c>
      <c r="I208" s="2" t="s">
        <v>29</v>
      </c>
    </row>
    <row r="209" spans="1:9" x14ac:dyDescent="0.2">
      <c r="A209" s="3" t="s">
        <v>507</v>
      </c>
      <c r="B209" s="3" t="s">
        <v>465</v>
      </c>
      <c r="C209" s="3" t="s">
        <v>403</v>
      </c>
      <c r="D209" s="3" t="s">
        <v>45</v>
      </c>
      <c r="E209" s="3" t="s">
        <v>89</v>
      </c>
      <c r="F209" s="3">
        <v>2876.05</v>
      </c>
      <c r="G209" s="3">
        <v>0</v>
      </c>
      <c r="H209" s="3">
        <v>2876.05</v>
      </c>
      <c r="I209" s="3" t="s">
        <v>56</v>
      </c>
    </row>
    <row r="210" spans="1:9" x14ac:dyDescent="0.2">
      <c r="A210" s="2" t="s">
        <v>508</v>
      </c>
      <c r="B210" s="2" t="s">
        <v>509</v>
      </c>
      <c r="C210" s="2" t="s">
        <v>297</v>
      </c>
      <c r="D210" s="2" t="s">
        <v>27</v>
      </c>
      <c r="E210" s="2" t="s">
        <v>34</v>
      </c>
      <c r="F210" s="2">
        <v>4828.17</v>
      </c>
      <c r="G210" s="2">
        <v>869.07</v>
      </c>
      <c r="H210" s="2">
        <v>3959.1</v>
      </c>
      <c r="I210" s="2" t="s">
        <v>56</v>
      </c>
    </row>
    <row r="211" spans="1:9" x14ac:dyDescent="0.2">
      <c r="A211" s="3" t="s">
        <v>510</v>
      </c>
      <c r="B211" s="3" t="s">
        <v>165</v>
      </c>
      <c r="C211" s="3" t="s">
        <v>437</v>
      </c>
      <c r="D211" s="3" t="s">
        <v>33</v>
      </c>
      <c r="E211" s="3" t="s">
        <v>28</v>
      </c>
      <c r="F211" s="3">
        <v>8448.4699999999993</v>
      </c>
      <c r="G211" s="3">
        <v>1267.27</v>
      </c>
      <c r="H211" s="3">
        <v>7181.2</v>
      </c>
      <c r="I211" s="3" t="s">
        <v>41</v>
      </c>
    </row>
    <row r="212" spans="1:9" x14ac:dyDescent="0.2">
      <c r="A212" s="2" t="s">
        <v>511</v>
      </c>
      <c r="B212" s="2" t="s">
        <v>512</v>
      </c>
      <c r="C212" s="2" t="s">
        <v>48</v>
      </c>
      <c r="D212" s="2" t="s">
        <v>27</v>
      </c>
      <c r="E212" s="2" t="s">
        <v>34</v>
      </c>
      <c r="F212" s="2">
        <v>12053.66</v>
      </c>
      <c r="G212" s="2">
        <v>2169.66</v>
      </c>
      <c r="H212" s="2">
        <v>9884</v>
      </c>
      <c r="I212" s="2" t="s">
        <v>29</v>
      </c>
    </row>
    <row r="213" spans="1:9" x14ac:dyDescent="0.2">
      <c r="A213" s="3" t="s">
        <v>513</v>
      </c>
      <c r="B213" s="3" t="s">
        <v>282</v>
      </c>
      <c r="C213" s="3" t="s">
        <v>504</v>
      </c>
      <c r="D213" s="3" t="s">
        <v>52</v>
      </c>
      <c r="E213" s="3" t="s">
        <v>60</v>
      </c>
      <c r="F213" s="3">
        <v>2999.92</v>
      </c>
      <c r="G213" s="3">
        <v>0</v>
      </c>
      <c r="H213" s="3">
        <v>2999.92</v>
      </c>
      <c r="I213" s="3" t="s">
        <v>29</v>
      </c>
    </row>
    <row r="214" spans="1:9" x14ac:dyDescent="0.2">
      <c r="A214" s="2" t="s">
        <v>514</v>
      </c>
      <c r="B214" s="2" t="s">
        <v>515</v>
      </c>
      <c r="C214" s="2" t="s">
        <v>516</v>
      </c>
      <c r="D214" s="2" t="s">
        <v>27</v>
      </c>
      <c r="E214" s="2" t="s">
        <v>34</v>
      </c>
      <c r="F214" s="2">
        <v>3362.27</v>
      </c>
      <c r="G214" s="2">
        <v>605.21</v>
      </c>
      <c r="H214" s="2">
        <v>2757.06</v>
      </c>
      <c r="I214" s="2" t="s">
        <v>56</v>
      </c>
    </row>
    <row r="215" spans="1:9" x14ac:dyDescent="0.2">
      <c r="A215" s="3" t="s">
        <v>517</v>
      </c>
      <c r="B215" s="3" t="s">
        <v>335</v>
      </c>
      <c r="C215" s="3" t="s">
        <v>251</v>
      </c>
      <c r="D215" s="3" t="s">
        <v>27</v>
      </c>
      <c r="E215" s="3" t="s">
        <v>60</v>
      </c>
      <c r="F215" s="3">
        <v>8376.9599999999991</v>
      </c>
      <c r="G215" s="3">
        <v>0</v>
      </c>
      <c r="H215" s="3">
        <v>8376.9599999999991</v>
      </c>
      <c r="I215" s="3" t="s">
        <v>41</v>
      </c>
    </row>
    <row r="216" spans="1:9" x14ac:dyDescent="0.2">
      <c r="A216" s="2" t="s">
        <v>518</v>
      </c>
      <c r="B216" s="2" t="s">
        <v>435</v>
      </c>
      <c r="C216" s="2" t="s">
        <v>230</v>
      </c>
      <c r="D216" s="2" t="s">
        <v>45</v>
      </c>
      <c r="E216" s="2" t="s">
        <v>46</v>
      </c>
      <c r="F216" s="2">
        <v>5697.56</v>
      </c>
      <c r="G216" s="2">
        <v>284.88</v>
      </c>
      <c r="H216" s="2">
        <v>5412.68</v>
      </c>
      <c r="I216" s="2" t="s">
        <v>29</v>
      </c>
    </row>
    <row r="217" spans="1:9" x14ac:dyDescent="0.2">
      <c r="A217" s="3" t="s">
        <v>519</v>
      </c>
      <c r="B217" s="3" t="s">
        <v>520</v>
      </c>
      <c r="C217" s="3" t="s">
        <v>67</v>
      </c>
      <c r="D217" s="3" t="s">
        <v>27</v>
      </c>
      <c r="E217" s="3" t="s">
        <v>34</v>
      </c>
      <c r="F217" s="3">
        <v>13565.59</v>
      </c>
      <c r="G217" s="3">
        <v>2441.81</v>
      </c>
      <c r="H217" s="3">
        <v>11123.78</v>
      </c>
      <c r="I217" s="3" t="s">
        <v>29</v>
      </c>
    </row>
    <row r="218" spans="1:9" x14ac:dyDescent="0.2">
      <c r="A218" s="2" t="s">
        <v>521</v>
      </c>
      <c r="B218" s="2" t="s">
        <v>403</v>
      </c>
      <c r="C218" s="2" t="s">
        <v>391</v>
      </c>
      <c r="D218" s="2" t="s">
        <v>45</v>
      </c>
      <c r="E218" s="2" t="s">
        <v>46</v>
      </c>
      <c r="F218" s="2">
        <v>19741.759999999998</v>
      </c>
      <c r="G218" s="2">
        <v>987.09</v>
      </c>
      <c r="H218" s="2">
        <v>18754.669999999998</v>
      </c>
      <c r="I218" s="2" t="s">
        <v>29</v>
      </c>
    </row>
    <row r="219" spans="1:9" x14ac:dyDescent="0.2">
      <c r="A219" s="3" t="s">
        <v>522</v>
      </c>
      <c r="B219" s="3" t="s">
        <v>205</v>
      </c>
      <c r="C219" s="3" t="s">
        <v>489</v>
      </c>
      <c r="D219" s="3" t="s">
        <v>114</v>
      </c>
      <c r="E219" s="3" t="s">
        <v>46</v>
      </c>
      <c r="F219" s="3">
        <v>2689.81</v>
      </c>
      <c r="G219" s="3">
        <v>268.98</v>
      </c>
      <c r="H219" s="3">
        <v>2420.83</v>
      </c>
      <c r="I219" s="3" t="s">
        <v>41</v>
      </c>
    </row>
    <row r="220" spans="1:9" x14ac:dyDescent="0.2">
      <c r="A220" s="2" t="s">
        <v>523</v>
      </c>
      <c r="B220" s="2" t="s">
        <v>195</v>
      </c>
      <c r="C220" s="2" t="s">
        <v>109</v>
      </c>
      <c r="D220" s="2" t="s">
        <v>33</v>
      </c>
      <c r="E220" s="2" t="s">
        <v>60</v>
      </c>
      <c r="F220" s="2">
        <v>12929.12</v>
      </c>
      <c r="G220" s="2">
        <v>0</v>
      </c>
      <c r="H220" s="2">
        <v>12929.12</v>
      </c>
      <c r="I220" s="2" t="s">
        <v>29</v>
      </c>
    </row>
    <row r="221" spans="1:9" x14ac:dyDescent="0.2">
      <c r="A221" s="3" t="s">
        <v>524</v>
      </c>
      <c r="B221" s="3" t="s">
        <v>525</v>
      </c>
      <c r="C221" s="3" t="s">
        <v>36</v>
      </c>
      <c r="D221" s="3" t="s">
        <v>33</v>
      </c>
      <c r="E221" s="3" t="s">
        <v>34</v>
      </c>
      <c r="F221" s="3">
        <v>11541.94</v>
      </c>
      <c r="G221" s="3">
        <v>1731.29</v>
      </c>
      <c r="H221" s="3">
        <v>9810.65</v>
      </c>
      <c r="I221" s="3" t="s">
        <v>29</v>
      </c>
    </row>
    <row r="222" spans="1:9" x14ac:dyDescent="0.2">
      <c r="A222" s="2" t="s">
        <v>526</v>
      </c>
      <c r="B222" s="2" t="s">
        <v>527</v>
      </c>
      <c r="C222" s="2" t="s">
        <v>317</v>
      </c>
      <c r="D222" s="2" t="s">
        <v>33</v>
      </c>
      <c r="E222" s="2" t="s">
        <v>60</v>
      </c>
      <c r="F222" s="2">
        <v>2932.54</v>
      </c>
      <c r="G222" s="2">
        <v>0</v>
      </c>
      <c r="H222" s="2">
        <v>2932.54</v>
      </c>
      <c r="I222" s="2" t="s">
        <v>29</v>
      </c>
    </row>
    <row r="223" spans="1:9" x14ac:dyDescent="0.2">
      <c r="A223" s="3" t="s">
        <v>528</v>
      </c>
      <c r="B223" s="3" t="s">
        <v>394</v>
      </c>
      <c r="C223" s="3" t="s">
        <v>484</v>
      </c>
      <c r="D223" s="3" t="s">
        <v>64</v>
      </c>
      <c r="E223" s="3" t="s">
        <v>28</v>
      </c>
      <c r="F223" s="3">
        <v>6076.68</v>
      </c>
      <c r="G223" s="3">
        <v>0</v>
      </c>
      <c r="H223" s="3">
        <v>6076.68</v>
      </c>
      <c r="I223" s="3" t="s">
        <v>29</v>
      </c>
    </row>
    <row r="224" spans="1:9" x14ac:dyDescent="0.2">
      <c r="A224" s="2" t="s">
        <v>529</v>
      </c>
      <c r="B224" s="2" t="s">
        <v>489</v>
      </c>
      <c r="C224" s="2" t="s">
        <v>141</v>
      </c>
      <c r="D224" s="2" t="s">
        <v>27</v>
      </c>
      <c r="E224" s="2" t="s">
        <v>28</v>
      </c>
      <c r="F224" s="2">
        <v>17162.189999999999</v>
      </c>
      <c r="G224" s="2">
        <v>3089.19</v>
      </c>
      <c r="H224" s="2">
        <v>14073</v>
      </c>
      <c r="I224" s="2" t="s">
        <v>29</v>
      </c>
    </row>
    <row r="225" spans="1:9" x14ac:dyDescent="0.2">
      <c r="A225" s="3" t="s">
        <v>530</v>
      </c>
      <c r="B225" s="3" t="s">
        <v>271</v>
      </c>
      <c r="C225" s="3" t="s">
        <v>394</v>
      </c>
      <c r="D225" s="3" t="s">
        <v>52</v>
      </c>
      <c r="E225" s="3" t="s">
        <v>60</v>
      </c>
      <c r="F225" s="3">
        <v>4945.3599999999997</v>
      </c>
      <c r="G225" s="3">
        <v>0</v>
      </c>
      <c r="H225" s="3">
        <v>4945.3599999999997</v>
      </c>
      <c r="I225" s="3" t="s">
        <v>41</v>
      </c>
    </row>
    <row r="226" spans="1:9" x14ac:dyDescent="0.2">
      <c r="A226" s="2" t="s">
        <v>531</v>
      </c>
      <c r="B226" s="2" t="s">
        <v>532</v>
      </c>
      <c r="C226" s="2" t="s">
        <v>409</v>
      </c>
      <c r="D226" s="2" t="s">
        <v>52</v>
      </c>
      <c r="E226" s="2" t="s">
        <v>60</v>
      </c>
      <c r="F226" s="2">
        <v>5211.49</v>
      </c>
      <c r="G226" s="2">
        <v>0</v>
      </c>
      <c r="H226" s="2">
        <v>5211.49</v>
      </c>
      <c r="I226" s="2" t="s">
        <v>41</v>
      </c>
    </row>
    <row r="227" spans="1:9" x14ac:dyDescent="0.2">
      <c r="A227" s="3" t="s">
        <v>533</v>
      </c>
      <c r="B227" s="3" t="s">
        <v>247</v>
      </c>
      <c r="C227" s="3" t="s">
        <v>534</v>
      </c>
      <c r="D227" s="3" t="s">
        <v>27</v>
      </c>
      <c r="E227" s="3" t="s">
        <v>34</v>
      </c>
      <c r="F227" s="3">
        <v>18017.59</v>
      </c>
      <c r="G227" s="3">
        <v>3243.17</v>
      </c>
      <c r="H227" s="3">
        <v>14774.42</v>
      </c>
      <c r="I227" s="3" t="s">
        <v>29</v>
      </c>
    </row>
    <row r="228" spans="1:9" x14ac:dyDescent="0.2">
      <c r="A228" s="2" t="s">
        <v>535</v>
      </c>
      <c r="B228" s="2" t="s">
        <v>113</v>
      </c>
      <c r="C228" s="2" t="s">
        <v>79</v>
      </c>
      <c r="D228" s="2" t="s">
        <v>52</v>
      </c>
      <c r="E228" s="2" t="s">
        <v>34</v>
      </c>
      <c r="F228" s="2">
        <v>5347.02</v>
      </c>
      <c r="G228" s="2">
        <v>641.64</v>
      </c>
      <c r="H228" s="2">
        <v>4705.38</v>
      </c>
      <c r="I228" s="2" t="s">
        <v>56</v>
      </c>
    </row>
    <row r="229" spans="1:9" x14ac:dyDescent="0.2">
      <c r="A229" s="3" t="s">
        <v>536</v>
      </c>
      <c r="B229" s="3" t="s">
        <v>249</v>
      </c>
      <c r="C229" s="3" t="s">
        <v>433</v>
      </c>
      <c r="D229" s="3" t="s">
        <v>33</v>
      </c>
      <c r="E229" s="3" t="s">
        <v>28</v>
      </c>
      <c r="F229" s="3">
        <v>15295.05</v>
      </c>
      <c r="G229" s="3">
        <v>2294.2600000000002</v>
      </c>
      <c r="H229" s="3">
        <v>13000.79</v>
      </c>
      <c r="I229" s="3" t="s">
        <v>29</v>
      </c>
    </row>
    <row r="230" spans="1:9" x14ac:dyDescent="0.2">
      <c r="A230" s="2" t="s">
        <v>537</v>
      </c>
      <c r="B230" s="2" t="s">
        <v>538</v>
      </c>
      <c r="C230" s="2" t="s">
        <v>505</v>
      </c>
      <c r="D230" s="2" t="s">
        <v>64</v>
      </c>
      <c r="E230" s="2" t="s">
        <v>34</v>
      </c>
      <c r="F230" s="2">
        <v>8990.9500000000007</v>
      </c>
      <c r="G230" s="2">
        <v>0</v>
      </c>
      <c r="H230" s="2">
        <v>8990.9500000000007</v>
      </c>
      <c r="I230" s="2" t="s">
        <v>29</v>
      </c>
    </row>
    <row r="231" spans="1:9" x14ac:dyDescent="0.2">
      <c r="A231" s="3" t="s">
        <v>539</v>
      </c>
      <c r="B231" s="3" t="s">
        <v>183</v>
      </c>
      <c r="C231" s="3" t="s">
        <v>441</v>
      </c>
      <c r="D231" s="3" t="s">
        <v>64</v>
      </c>
      <c r="E231" s="3" t="s">
        <v>115</v>
      </c>
      <c r="F231" s="3">
        <v>8209.43</v>
      </c>
      <c r="G231" s="3">
        <v>0</v>
      </c>
      <c r="H231" s="3">
        <v>8209.43</v>
      </c>
      <c r="I231" s="3" t="s">
        <v>29</v>
      </c>
    </row>
    <row r="232" spans="1:9" x14ac:dyDescent="0.2">
      <c r="A232" s="2" t="s">
        <v>540</v>
      </c>
      <c r="B232" s="2" t="s">
        <v>375</v>
      </c>
      <c r="C232" s="2" t="s">
        <v>200</v>
      </c>
      <c r="D232" s="2" t="s">
        <v>114</v>
      </c>
      <c r="E232" s="2" t="s">
        <v>115</v>
      </c>
      <c r="F232" s="2">
        <v>10960.57</v>
      </c>
      <c r="G232" s="2">
        <v>1096.06</v>
      </c>
      <c r="H232" s="2">
        <v>9864.51</v>
      </c>
      <c r="I232" s="2" t="s">
        <v>29</v>
      </c>
    </row>
    <row r="233" spans="1:9" x14ac:dyDescent="0.2">
      <c r="A233" s="3" t="s">
        <v>541</v>
      </c>
      <c r="B233" s="3" t="s">
        <v>220</v>
      </c>
      <c r="C233" s="3" t="s">
        <v>409</v>
      </c>
      <c r="D233" s="3" t="s">
        <v>27</v>
      </c>
      <c r="E233" s="3" t="s">
        <v>28</v>
      </c>
      <c r="F233" s="3">
        <v>8082.17</v>
      </c>
      <c r="G233" s="3">
        <v>1454.79</v>
      </c>
      <c r="H233" s="3">
        <v>6627.38</v>
      </c>
      <c r="I233" s="3" t="s">
        <v>56</v>
      </c>
    </row>
    <row r="234" spans="1:9" x14ac:dyDescent="0.2">
      <c r="A234" s="2" t="s">
        <v>542</v>
      </c>
      <c r="B234" s="2" t="s">
        <v>543</v>
      </c>
      <c r="C234" s="2" t="s">
        <v>258</v>
      </c>
      <c r="D234" s="2" t="s">
        <v>33</v>
      </c>
      <c r="E234" s="2" t="s">
        <v>34</v>
      </c>
      <c r="F234" s="2">
        <v>8882.81</v>
      </c>
      <c r="G234" s="2">
        <v>1332.42</v>
      </c>
      <c r="H234" s="2">
        <v>7550.39</v>
      </c>
      <c r="I234" s="2" t="s">
        <v>41</v>
      </c>
    </row>
    <row r="235" spans="1:9" x14ac:dyDescent="0.2">
      <c r="A235" s="3" t="s">
        <v>544</v>
      </c>
      <c r="B235" s="3" t="s">
        <v>286</v>
      </c>
      <c r="C235" s="3" t="s">
        <v>97</v>
      </c>
      <c r="D235" s="3" t="s">
        <v>27</v>
      </c>
      <c r="E235" s="3" t="s">
        <v>60</v>
      </c>
      <c r="F235" s="3">
        <v>16848.64</v>
      </c>
      <c r="G235" s="3">
        <v>0</v>
      </c>
      <c r="H235" s="3">
        <v>16848.64</v>
      </c>
      <c r="I235" s="3" t="s">
        <v>29</v>
      </c>
    </row>
    <row r="236" spans="1:9" x14ac:dyDescent="0.2">
      <c r="A236" s="2" t="s">
        <v>545</v>
      </c>
      <c r="B236" s="2" t="s">
        <v>376</v>
      </c>
      <c r="C236" s="2" t="s">
        <v>546</v>
      </c>
      <c r="D236" s="2" t="s">
        <v>33</v>
      </c>
      <c r="E236" s="2" t="s">
        <v>60</v>
      </c>
      <c r="F236" s="2">
        <v>10837.29</v>
      </c>
      <c r="G236" s="2">
        <v>0</v>
      </c>
      <c r="H236" s="2">
        <v>10837.29</v>
      </c>
      <c r="I236" s="2" t="s">
        <v>29</v>
      </c>
    </row>
    <row r="237" spans="1:9" x14ac:dyDescent="0.2">
      <c r="A237" s="3" t="s">
        <v>547</v>
      </c>
      <c r="B237" s="3" t="s">
        <v>505</v>
      </c>
      <c r="C237" s="3" t="s">
        <v>548</v>
      </c>
      <c r="D237" s="3" t="s">
        <v>45</v>
      </c>
      <c r="E237" s="3" t="s">
        <v>89</v>
      </c>
      <c r="F237" s="3">
        <v>3216.89</v>
      </c>
      <c r="G237" s="3">
        <v>0</v>
      </c>
      <c r="H237" s="3">
        <v>3216.89</v>
      </c>
      <c r="I237" s="3" t="s">
        <v>29</v>
      </c>
    </row>
    <row r="238" spans="1:9" x14ac:dyDescent="0.2">
      <c r="A238" s="2" t="s">
        <v>549</v>
      </c>
      <c r="B238" s="2" t="s">
        <v>171</v>
      </c>
      <c r="C238" s="2" t="s">
        <v>351</v>
      </c>
      <c r="D238" s="2" t="s">
        <v>27</v>
      </c>
      <c r="E238" s="2" t="s">
        <v>28</v>
      </c>
      <c r="F238" s="2">
        <v>13417.89</v>
      </c>
      <c r="G238" s="2">
        <v>2415.2199999999998</v>
      </c>
      <c r="H238" s="2">
        <v>11002.67</v>
      </c>
      <c r="I238" s="2" t="s">
        <v>29</v>
      </c>
    </row>
    <row r="239" spans="1:9" x14ac:dyDescent="0.2">
      <c r="A239" s="3" t="s">
        <v>550</v>
      </c>
      <c r="B239" s="3" t="s">
        <v>551</v>
      </c>
      <c r="C239" s="3" t="s">
        <v>202</v>
      </c>
      <c r="D239" s="3" t="s">
        <v>64</v>
      </c>
      <c r="E239" s="3" t="s">
        <v>115</v>
      </c>
      <c r="F239" s="3">
        <v>7441.13</v>
      </c>
      <c r="G239" s="3">
        <v>0</v>
      </c>
      <c r="H239" s="3">
        <v>7441.13</v>
      </c>
      <c r="I239" s="3" t="s">
        <v>29</v>
      </c>
    </row>
    <row r="240" spans="1:9" x14ac:dyDescent="0.2">
      <c r="A240" s="2" t="s">
        <v>552</v>
      </c>
      <c r="B240" s="2" t="s">
        <v>553</v>
      </c>
      <c r="C240" s="2" t="s">
        <v>302</v>
      </c>
      <c r="D240" s="2" t="s">
        <v>27</v>
      </c>
      <c r="E240" s="2" t="s">
        <v>60</v>
      </c>
      <c r="F240" s="2">
        <v>6371.08</v>
      </c>
      <c r="G240" s="2">
        <v>0</v>
      </c>
      <c r="H240" s="2">
        <v>6371.08</v>
      </c>
      <c r="I240" s="2" t="s">
        <v>41</v>
      </c>
    </row>
    <row r="241" spans="1:9" x14ac:dyDescent="0.2">
      <c r="A241" s="3" t="s">
        <v>554</v>
      </c>
      <c r="B241" s="3" t="s">
        <v>443</v>
      </c>
      <c r="C241" s="3" t="s">
        <v>555</v>
      </c>
      <c r="D241" s="3" t="s">
        <v>52</v>
      </c>
      <c r="E241" s="3" t="s">
        <v>60</v>
      </c>
      <c r="F241" s="3">
        <v>20700.669999999998</v>
      </c>
      <c r="G241" s="3">
        <v>0</v>
      </c>
      <c r="H241" s="3">
        <v>20700.669999999998</v>
      </c>
      <c r="I241" s="3" t="s">
        <v>29</v>
      </c>
    </row>
    <row r="242" spans="1:9" x14ac:dyDescent="0.2">
      <c r="A242" s="2" t="s">
        <v>556</v>
      </c>
      <c r="B242" s="2" t="s">
        <v>557</v>
      </c>
      <c r="C242" s="2" t="s">
        <v>558</v>
      </c>
      <c r="D242" s="2" t="s">
        <v>33</v>
      </c>
      <c r="E242" s="2" t="s">
        <v>28</v>
      </c>
      <c r="F242" s="2">
        <v>10865.32</v>
      </c>
      <c r="G242" s="2">
        <v>1629.8</v>
      </c>
      <c r="H242" s="2">
        <v>9235.52</v>
      </c>
      <c r="I242" s="2" t="s">
        <v>29</v>
      </c>
    </row>
    <row r="243" spans="1:9" x14ac:dyDescent="0.2">
      <c r="A243" s="3" t="s">
        <v>559</v>
      </c>
      <c r="B243" s="3" t="s">
        <v>560</v>
      </c>
      <c r="C243" s="3" t="s">
        <v>162</v>
      </c>
      <c r="D243" s="3" t="s">
        <v>33</v>
      </c>
      <c r="E243" s="3" t="s">
        <v>60</v>
      </c>
      <c r="F243" s="3">
        <v>19193.07</v>
      </c>
      <c r="G243" s="3">
        <v>0</v>
      </c>
      <c r="H243" s="3">
        <v>19193.07</v>
      </c>
      <c r="I243" s="3" t="s">
        <v>29</v>
      </c>
    </row>
    <row r="244" spans="1:9" x14ac:dyDescent="0.2">
      <c r="A244" s="2" t="s">
        <v>561</v>
      </c>
      <c r="B244" s="2" t="s">
        <v>368</v>
      </c>
      <c r="C244" s="2" t="s">
        <v>562</v>
      </c>
      <c r="D244" s="2" t="s">
        <v>114</v>
      </c>
      <c r="E244" s="2" t="s">
        <v>115</v>
      </c>
      <c r="F244" s="2">
        <v>9202.17</v>
      </c>
      <c r="G244" s="2">
        <v>920.22</v>
      </c>
      <c r="H244" s="2">
        <v>8281.9500000000007</v>
      </c>
      <c r="I244" s="2" t="s">
        <v>29</v>
      </c>
    </row>
    <row r="245" spans="1:9" x14ac:dyDescent="0.2">
      <c r="A245" s="3" t="s">
        <v>563</v>
      </c>
      <c r="B245" s="3" t="s">
        <v>564</v>
      </c>
      <c r="C245" s="3" t="s">
        <v>420</v>
      </c>
      <c r="D245" s="3" t="s">
        <v>206</v>
      </c>
      <c r="E245" s="3" t="s">
        <v>207</v>
      </c>
      <c r="F245" s="3">
        <v>3594.03</v>
      </c>
      <c r="G245" s="3">
        <v>0</v>
      </c>
      <c r="H245" s="3">
        <v>3594.03</v>
      </c>
      <c r="I245" s="3" t="s">
        <v>29</v>
      </c>
    </row>
    <row r="246" spans="1:9" x14ac:dyDescent="0.2">
      <c r="A246" s="2" t="s">
        <v>565</v>
      </c>
      <c r="B246" s="2" t="s">
        <v>566</v>
      </c>
      <c r="C246" s="2" t="s">
        <v>567</v>
      </c>
      <c r="D246" s="2" t="s">
        <v>64</v>
      </c>
      <c r="E246" s="2" t="s">
        <v>28</v>
      </c>
      <c r="F246" s="2">
        <v>11435.35</v>
      </c>
      <c r="G246" s="2">
        <v>0</v>
      </c>
      <c r="H246" s="2">
        <v>11435.35</v>
      </c>
      <c r="I246" s="2" t="s">
        <v>29</v>
      </c>
    </row>
    <row r="247" spans="1:9" x14ac:dyDescent="0.2">
      <c r="A247" s="3" t="s">
        <v>568</v>
      </c>
      <c r="B247" s="3" t="s">
        <v>156</v>
      </c>
      <c r="C247" s="3" t="s">
        <v>120</v>
      </c>
      <c r="D247" s="3" t="s">
        <v>114</v>
      </c>
      <c r="E247" s="3" t="s">
        <v>46</v>
      </c>
      <c r="F247" s="3">
        <v>13610.48</v>
      </c>
      <c r="G247" s="3">
        <v>1361.05</v>
      </c>
      <c r="H247" s="3">
        <v>12249.43</v>
      </c>
      <c r="I247" s="3" t="s">
        <v>41</v>
      </c>
    </row>
    <row r="248" spans="1:9" x14ac:dyDescent="0.2">
      <c r="A248" s="2" t="s">
        <v>569</v>
      </c>
      <c r="B248" s="2" t="s">
        <v>321</v>
      </c>
      <c r="C248" s="2" t="s">
        <v>570</v>
      </c>
      <c r="D248" s="2" t="s">
        <v>52</v>
      </c>
      <c r="E248" s="2" t="s">
        <v>60</v>
      </c>
      <c r="F248" s="2">
        <v>2617.39</v>
      </c>
      <c r="G248" s="2">
        <v>0</v>
      </c>
      <c r="H248" s="2">
        <v>2617.39</v>
      </c>
      <c r="I248" s="2" t="s">
        <v>29</v>
      </c>
    </row>
    <row r="249" spans="1:9" x14ac:dyDescent="0.2">
      <c r="A249" s="3" t="s">
        <v>571</v>
      </c>
      <c r="B249" s="3" t="s">
        <v>269</v>
      </c>
      <c r="C249" s="3" t="s">
        <v>349</v>
      </c>
      <c r="D249" s="3" t="s">
        <v>64</v>
      </c>
      <c r="E249" s="3" t="s">
        <v>28</v>
      </c>
      <c r="F249" s="3">
        <v>9774.4599999999991</v>
      </c>
      <c r="G249" s="3">
        <v>0</v>
      </c>
      <c r="H249" s="3">
        <v>9774.4599999999991</v>
      </c>
      <c r="I249" s="3" t="s">
        <v>29</v>
      </c>
    </row>
    <row r="250" spans="1:9" x14ac:dyDescent="0.2">
      <c r="A250" s="2" t="s">
        <v>572</v>
      </c>
      <c r="B250" s="2" t="s">
        <v>573</v>
      </c>
      <c r="C250" s="2" t="s">
        <v>574</v>
      </c>
      <c r="D250" s="2" t="s">
        <v>33</v>
      </c>
      <c r="E250" s="2" t="s">
        <v>28</v>
      </c>
      <c r="F250" s="2">
        <v>4919.87</v>
      </c>
      <c r="G250" s="2">
        <v>737.98</v>
      </c>
      <c r="H250" s="2">
        <v>4181.8900000000003</v>
      </c>
      <c r="I250" s="2" t="s">
        <v>41</v>
      </c>
    </row>
    <row r="251" spans="1:9" x14ac:dyDescent="0.2">
      <c r="A251" s="3" t="s">
        <v>575</v>
      </c>
      <c r="B251" s="3" t="s">
        <v>396</v>
      </c>
      <c r="C251" s="3" t="s">
        <v>321</v>
      </c>
      <c r="D251" s="3" t="s">
        <v>52</v>
      </c>
      <c r="E251" s="3" t="s">
        <v>34</v>
      </c>
      <c r="F251" s="3">
        <v>10418.42</v>
      </c>
      <c r="G251" s="3">
        <v>1250.21</v>
      </c>
      <c r="H251" s="3">
        <v>9168.2099999999991</v>
      </c>
      <c r="I251" s="3" t="s">
        <v>29</v>
      </c>
    </row>
    <row r="252" spans="1:9" x14ac:dyDescent="0.2">
      <c r="A252" s="2" t="s">
        <v>576</v>
      </c>
      <c r="B252" s="2" t="s">
        <v>577</v>
      </c>
      <c r="C252" s="2" t="s">
        <v>578</v>
      </c>
      <c r="D252" s="2" t="s">
        <v>27</v>
      </c>
      <c r="E252" s="2" t="s">
        <v>60</v>
      </c>
      <c r="F252" s="2">
        <v>5758.24</v>
      </c>
      <c r="G252" s="2">
        <v>0</v>
      </c>
      <c r="H252" s="2">
        <v>5758.24</v>
      </c>
      <c r="I252" s="2" t="s">
        <v>29</v>
      </c>
    </row>
    <row r="253" spans="1:9" x14ac:dyDescent="0.2">
      <c r="A253" s="3" t="s">
        <v>579</v>
      </c>
      <c r="B253" s="3" t="s">
        <v>437</v>
      </c>
      <c r="C253" s="3" t="s">
        <v>351</v>
      </c>
      <c r="D253" s="3" t="s">
        <v>27</v>
      </c>
      <c r="E253" s="3" t="s">
        <v>28</v>
      </c>
      <c r="F253" s="3">
        <v>9722.2900000000009</v>
      </c>
      <c r="G253" s="3">
        <v>1750.01</v>
      </c>
      <c r="H253" s="3">
        <v>7972.28</v>
      </c>
      <c r="I253" s="3" t="s">
        <v>29</v>
      </c>
    </row>
    <row r="254" spans="1:9" x14ac:dyDescent="0.2">
      <c r="A254" s="2" t="s">
        <v>580</v>
      </c>
      <c r="B254" s="2" t="s">
        <v>378</v>
      </c>
      <c r="C254" s="2" t="s">
        <v>171</v>
      </c>
      <c r="D254" s="2" t="s">
        <v>33</v>
      </c>
      <c r="E254" s="2" t="s">
        <v>34</v>
      </c>
      <c r="F254" s="2">
        <v>1893.85</v>
      </c>
      <c r="G254" s="2">
        <v>284.08</v>
      </c>
      <c r="H254" s="2">
        <v>1609.77</v>
      </c>
      <c r="I254" s="2" t="s">
        <v>29</v>
      </c>
    </row>
    <row r="255" spans="1:9" x14ac:dyDescent="0.2">
      <c r="A255" s="3" t="s">
        <v>581</v>
      </c>
      <c r="B255" s="3" t="s">
        <v>145</v>
      </c>
      <c r="C255" s="3" t="s">
        <v>283</v>
      </c>
      <c r="D255" s="3" t="s">
        <v>114</v>
      </c>
      <c r="E255" s="3" t="s">
        <v>46</v>
      </c>
      <c r="F255" s="3">
        <v>7778.98</v>
      </c>
      <c r="G255" s="3">
        <v>777.9</v>
      </c>
      <c r="H255" s="3">
        <v>7001.08</v>
      </c>
      <c r="I255" s="3" t="s">
        <v>29</v>
      </c>
    </row>
    <row r="256" spans="1:9" x14ac:dyDescent="0.2">
      <c r="A256" s="2" t="s">
        <v>582</v>
      </c>
      <c r="B256" s="2" t="s">
        <v>264</v>
      </c>
      <c r="C256" s="2" t="s">
        <v>343</v>
      </c>
      <c r="D256" s="2" t="s">
        <v>64</v>
      </c>
      <c r="E256" s="2" t="s">
        <v>34</v>
      </c>
      <c r="F256" s="2">
        <v>9290.24</v>
      </c>
      <c r="G256" s="2">
        <v>0</v>
      </c>
      <c r="H256" s="2">
        <v>9290.24</v>
      </c>
      <c r="I256" s="2" t="s">
        <v>56</v>
      </c>
    </row>
    <row r="257" spans="1:9" x14ac:dyDescent="0.2">
      <c r="A257" s="3" t="s">
        <v>583</v>
      </c>
      <c r="B257" s="3" t="s">
        <v>376</v>
      </c>
      <c r="C257" s="3" t="s">
        <v>584</v>
      </c>
      <c r="D257" s="3" t="s">
        <v>33</v>
      </c>
      <c r="E257" s="3" t="s">
        <v>60</v>
      </c>
      <c r="F257" s="3">
        <v>16997.45</v>
      </c>
      <c r="G257" s="3">
        <v>0</v>
      </c>
      <c r="H257" s="3">
        <v>16997.45</v>
      </c>
      <c r="I257" s="3" t="s">
        <v>29</v>
      </c>
    </row>
    <row r="258" spans="1:9" x14ac:dyDescent="0.2">
      <c r="A258" s="2" t="s">
        <v>585</v>
      </c>
      <c r="B258" s="2" t="s">
        <v>326</v>
      </c>
      <c r="C258" s="2" t="s">
        <v>558</v>
      </c>
      <c r="D258" s="2" t="s">
        <v>52</v>
      </c>
      <c r="E258" s="2" t="s">
        <v>60</v>
      </c>
      <c r="F258" s="2">
        <v>7813.04</v>
      </c>
      <c r="G258" s="2">
        <v>0</v>
      </c>
      <c r="H258" s="2">
        <v>7813.04</v>
      </c>
      <c r="I258" s="2" t="s">
        <v>29</v>
      </c>
    </row>
    <row r="259" spans="1:9" x14ac:dyDescent="0.2">
      <c r="A259" s="3" t="s">
        <v>586</v>
      </c>
      <c r="B259" s="3" t="s">
        <v>256</v>
      </c>
      <c r="C259" s="3" t="s">
        <v>371</v>
      </c>
      <c r="D259" s="3" t="s">
        <v>33</v>
      </c>
      <c r="E259" s="3" t="s">
        <v>34</v>
      </c>
      <c r="F259" s="3">
        <v>18845.28</v>
      </c>
      <c r="G259" s="3">
        <v>2826.79</v>
      </c>
      <c r="H259" s="3">
        <v>16018.49</v>
      </c>
      <c r="I259" s="3" t="s">
        <v>56</v>
      </c>
    </row>
    <row r="260" spans="1:9" x14ac:dyDescent="0.2">
      <c r="A260" s="2" t="s">
        <v>587</v>
      </c>
      <c r="B260" s="2" t="s">
        <v>285</v>
      </c>
      <c r="C260" s="2" t="s">
        <v>560</v>
      </c>
      <c r="D260" s="2" t="s">
        <v>33</v>
      </c>
      <c r="E260" s="2" t="s">
        <v>34</v>
      </c>
      <c r="F260" s="2">
        <v>3765.14</v>
      </c>
      <c r="G260" s="2">
        <v>564.77</v>
      </c>
      <c r="H260" s="2">
        <v>3200.37</v>
      </c>
      <c r="I260" s="2" t="s">
        <v>41</v>
      </c>
    </row>
    <row r="261" spans="1:9" x14ac:dyDescent="0.2">
      <c r="A261" s="3" t="s">
        <v>588</v>
      </c>
      <c r="B261" s="3" t="s">
        <v>589</v>
      </c>
      <c r="C261" s="3" t="s">
        <v>590</v>
      </c>
      <c r="D261" s="3" t="s">
        <v>64</v>
      </c>
      <c r="E261" s="3" t="s">
        <v>34</v>
      </c>
      <c r="F261" s="3">
        <v>2991.32</v>
      </c>
      <c r="G261" s="3">
        <v>0</v>
      </c>
      <c r="H261" s="3">
        <v>2991.32</v>
      </c>
      <c r="I261" s="3" t="s">
        <v>41</v>
      </c>
    </row>
    <row r="262" spans="1:9" x14ac:dyDescent="0.2">
      <c r="A262" s="2" t="s">
        <v>591</v>
      </c>
      <c r="B262" s="2" t="s">
        <v>133</v>
      </c>
      <c r="C262" s="2" t="s">
        <v>217</v>
      </c>
      <c r="D262" s="2" t="s">
        <v>45</v>
      </c>
      <c r="E262" s="2" t="s">
        <v>46</v>
      </c>
      <c r="F262" s="2">
        <v>3682.17</v>
      </c>
      <c r="G262" s="2">
        <v>184.11</v>
      </c>
      <c r="H262" s="2">
        <v>3498.06</v>
      </c>
      <c r="I262" s="2" t="s">
        <v>29</v>
      </c>
    </row>
    <row r="263" spans="1:9" x14ac:dyDescent="0.2">
      <c r="A263" s="3" t="s">
        <v>592</v>
      </c>
      <c r="B263" s="3" t="s">
        <v>367</v>
      </c>
      <c r="C263" s="3" t="s">
        <v>445</v>
      </c>
      <c r="D263" s="3" t="s">
        <v>52</v>
      </c>
      <c r="E263" s="3" t="s">
        <v>34</v>
      </c>
      <c r="F263" s="3">
        <v>8821.65</v>
      </c>
      <c r="G263" s="3">
        <v>1058.5999999999999</v>
      </c>
      <c r="H263" s="3">
        <v>7763.05</v>
      </c>
      <c r="I263" s="3" t="s">
        <v>29</v>
      </c>
    </row>
    <row r="264" spans="1:9" x14ac:dyDescent="0.2">
      <c r="A264" s="2" t="s">
        <v>593</v>
      </c>
      <c r="B264" s="2" t="s">
        <v>495</v>
      </c>
      <c r="C264" s="2" t="s">
        <v>272</v>
      </c>
      <c r="D264" s="2" t="s">
        <v>33</v>
      </c>
      <c r="E264" s="2" t="s">
        <v>60</v>
      </c>
      <c r="F264" s="2">
        <v>2327.08</v>
      </c>
      <c r="G264" s="2">
        <v>0</v>
      </c>
      <c r="H264" s="2">
        <v>2327.08</v>
      </c>
      <c r="I264" s="2" t="s">
        <v>29</v>
      </c>
    </row>
    <row r="265" spans="1:9" x14ac:dyDescent="0.2">
      <c r="A265" s="3" t="s">
        <v>594</v>
      </c>
      <c r="B265" s="3" t="s">
        <v>595</v>
      </c>
      <c r="C265" s="3" t="s">
        <v>112</v>
      </c>
      <c r="D265" s="3" t="s">
        <v>64</v>
      </c>
      <c r="E265" s="3" t="s">
        <v>28</v>
      </c>
      <c r="F265" s="3">
        <v>5802.64</v>
      </c>
      <c r="G265" s="3">
        <v>0</v>
      </c>
      <c r="H265" s="3">
        <v>5802.64</v>
      </c>
      <c r="I265" s="3" t="s">
        <v>29</v>
      </c>
    </row>
    <row r="266" spans="1:9" x14ac:dyDescent="0.2">
      <c r="A266" s="2" t="s">
        <v>596</v>
      </c>
      <c r="B266" s="2" t="s">
        <v>597</v>
      </c>
      <c r="C266" s="2" t="s">
        <v>262</v>
      </c>
      <c r="D266" s="2" t="s">
        <v>33</v>
      </c>
      <c r="E266" s="2" t="s">
        <v>28</v>
      </c>
      <c r="F266" s="2">
        <v>3114.39</v>
      </c>
      <c r="G266" s="2">
        <v>467.16</v>
      </c>
      <c r="H266" s="2">
        <v>2647.23</v>
      </c>
      <c r="I266" s="2" t="s">
        <v>41</v>
      </c>
    </row>
    <row r="267" spans="1:9" x14ac:dyDescent="0.2">
      <c r="A267" s="3" t="s">
        <v>598</v>
      </c>
      <c r="B267" s="3" t="s">
        <v>484</v>
      </c>
      <c r="C267" s="3" t="s">
        <v>456</v>
      </c>
      <c r="D267" s="3" t="s">
        <v>33</v>
      </c>
      <c r="E267" s="3" t="s">
        <v>60</v>
      </c>
      <c r="F267" s="3">
        <v>3227.24</v>
      </c>
      <c r="G267" s="3">
        <v>0</v>
      </c>
      <c r="H267" s="3">
        <v>3227.24</v>
      </c>
      <c r="I267" s="3" t="s">
        <v>29</v>
      </c>
    </row>
    <row r="268" spans="1:9" x14ac:dyDescent="0.2">
      <c r="A268" s="2" t="s">
        <v>599</v>
      </c>
      <c r="B268" s="2" t="s">
        <v>226</v>
      </c>
      <c r="C268" s="2" t="s">
        <v>557</v>
      </c>
      <c r="D268" s="2" t="s">
        <v>27</v>
      </c>
      <c r="E268" s="2" t="s">
        <v>60</v>
      </c>
      <c r="F268" s="2">
        <v>8433.52</v>
      </c>
      <c r="G268" s="2">
        <v>0</v>
      </c>
      <c r="H268" s="2">
        <v>8433.52</v>
      </c>
      <c r="I268" s="2" t="s">
        <v>29</v>
      </c>
    </row>
    <row r="269" spans="1:9" x14ac:dyDescent="0.2">
      <c r="A269" s="3" t="s">
        <v>600</v>
      </c>
      <c r="B269" s="3" t="s">
        <v>162</v>
      </c>
      <c r="C269" s="3" t="s">
        <v>302</v>
      </c>
      <c r="D269" s="3" t="s">
        <v>64</v>
      </c>
      <c r="E269" s="3" t="s">
        <v>115</v>
      </c>
      <c r="F269" s="3">
        <v>4573.6899999999996</v>
      </c>
      <c r="G269" s="3">
        <v>0</v>
      </c>
      <c r="H269" s="3">
        <v>4573.6899999999996</v>
      </c>
      <c r="I269" s="3" t="s">
        <v>29</v>
      </c>
    </row>
    <row r="270" spans="1:9" x14ac:dyDescent="0.2">
      <c r="A270" s="2" t="s">
        <v>601</v>
      </c>
      <c r="B270" s="2" t="s">
        <v>602</v>
      </c>
      <c r="C270" s="2" t="s">
        <v>603</v>
      </c>
      <c r="D270" s="2" t="s">
        <v>33</v>
      </c>
      <c r="E270" s="2" t="s">
        <v>34</v>
      </c>
      <c r="F270" s="2">
        <v>3038.88</v>
      </c>
      <c r="G270" s="2">
        <v>455.83</v>
      </c>
      <c r="H270" s="2">
        <v>2583.0500000000002</v>
      </c>
      <c r="I270" s="2" t="s">
        <v>29</v>
      </c>
    </row>
    <row r="271" spans="1:9" x14ac:dyDescent="0.2">
      <c r="A271" s="3" t="s">
        <v>604</v>
      </c>
      <c r="B271" s="3" t="s">
        <v>285</v>
      </c>
      <c r="C271" s="3" t="s">
        <v>605</v>
      </c>
      <c r="D271" s="3" t="s">
        <v>45</v>
      </c>
      <c r="E271" s="3" t="s">
        <v>89</v>
      </c>
      <c r="F271" s="3">
        <v>7678.64</v>
      </c>
      <c r="G271" s="3">
        <v>0</v>
      </c>
      <c r="H271" s="3">
        <v>7678.64</v>
      </c>
      <c r="I271" s="3" t="s">
        <v>29</v>
      </c>
    </row>
    <row r="272" spans="1:9" x14ac:dyDescent="0.2">
      <c r="A272" s="2" t="s">
        <v>606</v>
      </c>
      <c r="B272" s="2" t="s">
        <v>156</v>
      </c>
      <c r="C272" s="2" t="s">
        <v>401</v>
      </c>
      <c r="D272" s="2" t="s">
        <v>64</v>
      </c>
      <c r="E272" s="2" t="s">
        <v>28</v>
      </c>
      <c r="F272" s="2">
        <v>3427.75</v>
      </c>
      <c r="G272" s="2">
        <v>0</v>
      </c>
      <c r="H272" s="2">
        <v>3427.75</v>
      </c>
      <c r="I272" s="2" t="s">
        <v>56</v>
      </c>
    </row>
    <row r="273" spans="1:9" x14ac:dyDescent="0.2">
      <c r="A273" s="3" t="s">
        <v>607</v>
      </c>
      <c r="B273" s="3" t="s">
        <v>430</v>
      </c>
      <c r="C273" s="3" t="s">
        <v>608</v>
      </c>
      <c r="D273" s="3" t="s">
        <v>33</v>
      </c>
      <c r="E273" s="3" t="s">
        <v>28</v>
      </c>
      <c r="F273" s="3">
        <v>2695.99</v>
      </c>
      <c r="G273" s="3">
        <v>404.4</v>
      </c>
      <c r="H273" s="3">
        <v>2291.59</v>
      </c>
      <c r="I273" s="3" t="s">
        <v>56</v>
      </c>
    </row>
    <row r="274" spans="1:9" x14ac:dyDescent="0.2">
      <c r="A274" s="2" t="s">
        <v>609</v>
      </c>
      <c r="B274" s="2" t="s">
        <v>66</v>
      </c>
      <c r="C274" s="2" t="s">
        <v>574</v>
      </c>
      <c r="D274" s="2" t="s">
        <v>33</v>
      </c>
      <c r="E274" s="2" t="s">
        <v>60</v>
      </c>
      <c r="F274" s="2">
        <v>2909.58</v>
      </c>
      <c r="G274" s="2">
        <v>0</v>
      </c>
      <c r="H274" s="2">
        <v>2909.58</v>
      </c>
      <c r="I274" s="2" t="s">
        <v>29</v>
      </c>
    </row>
    <row r="275" spans="1:9" x14ac:dyDescent="0.2">
      <c r="A275" s="3" t="s">
        <v>610</v>
      </c>
      <c r="B275" s="3" t="s">
        <v>334</v>
      </c>
      <c r="C275" s="3" t="s">
        <v>388</v>
      </c>
      <c r="D275" s="3" t="s">
        <v>52</v>
      </c>
      <c r="E275" s="3" t="s">
        <v>34</v>
      </c>
      <c r="F275" s="3">
        <v>11048.26</v>
      </c>
      <c r="G275" s="3">
        <v>1325.79</v>
      </c>
      <c r="H275" s="3">
        <v>9722.4699999999993</v>
      </c>
      <c r="I275" s="3" t="s">
        <v>29</v>
      </c>
    </row>
    <row r="276" spans="1:9" x14ac:dyDescent="0.2">
      <c r="A276" s="2" t="s">
        <v>611</v>
      </c>
      <c r="B276" s="2" t="s">
        <v>612</v>
      </c>
      <c r="C276" s="2" t="s">
        <v>512</v>
      </c>
      <c r="D276" s="2" t="s">
        <v>45</v>
      </c>
      <c r="E276" s="2" t="s">
        <v>46</v>
      </c>
      <c r="F276" s="2">
        <v>4943.59</v>
      </c>
      <c r="G276" s="2">
        <v>247.18</v>
      </c>
      <c r="H276" s="2">
        <v>4696.41</v>
      </c>
      <c r="I276" s="2" t="s">
        <v>41</v>
      </c>
    </row>
    <row r="277" spans="1:9" x14ac:dyDescent="0.2">
      <c r="A277" s="3" t="s">
        <v>613</v>
      </c>
      <c r="B277" s="3" t="s">
        <v>614</v>
      </c>
      <c r="C277" s="3" t="s">
        <v>118</v>
      </c>
      <c r="D277" s="3" t="s">
        <v>64</v>
      </c>
      <c r="E277" s="3" t="s">
        <v>115</v>
      </c>
      <c r="F277" s="3">
        <v>7179.71</v>
      </c>
      <c r="G277" s="3">
        <v>0</v>
      </c>
      <c r="H277" s="3">
        <v>7179.71</v>
      </c>
      <c r="I277" s="3" t="s">
        <v>29</v>
      </c>
    </row>
    <row r="278" spans="1:9" x14ac:dyDescent="0.2">
      <c r="A278" s="2" t="s">
        <v>615</v>
      </c>
      <c r="B278" s="2" t="s">
        <v>465</v>
      </c>
      <c r="C278" s="2" t="s">
        <v>261</v>
      </c>
      <c r="D278" s="2" t="s">
        <v>64</v>
      </c>
      <c r="E278" s="2" t="s">
        <v>28</v>
      </c>
      <c r="F278" s="2">
        <v>4801.08</v>
      </c>
      <c r="G278" s="2">
        <v>0</v>
      </c>
      <c r="H278" s="2">
        <v>4801.08</v>
      </c>
      <c r="I278" s="2" t="s">
        <v>29</v>
      </c>
    </row>
    <row r="279" spans="1:9" x14ac:dyDescent="0.2">
      <c r="A279" s="3" t="s">
        <v>616</v>
      </c>
      <c r="B279" s="3" t="s">
        <v>452</v>
      </c>
      <c r="C279" s="3" t="s">
        <v>359</v>
      </c>
      <c r="D279" s="3" t="s">
        <v>27</v>
      </c>
      <c r="E279" s="3" t="s">
        <v>34</v>
      </c>
      <c r="F279" s="3">
        <v>18053.62</v>
      </c>
      <c r="G279" s="3">
        <v>3249.65</v>
      </c>
      <c r="H279" s="3">
        <v>14803.97</v>
      </c>
      <c r="I279" s="3" t="s">
        <v>29</v>
      </c>
    </row>
    <row r="280" spans="1:9" x14ac:dyDescent="0.2">
      <c r="A280" s="2" t="s">
        <v>617</v>
      </c>
      <c r="B280" s="2" t="s">
        <v>618</v>
      </c>
      <c r="C280" s="2" t="s">
        <v>619</v>
      </c>
      <c r="D280" s="2" t="s">
        <v>45</v>
      </c>
      <c r="E280" s="2" t="s">
        <v>46</v>
      </c>
      <c r="F280" s="2">
        <v>2687.81</v>
      </c>
      <c r="G280" s="2">
        <v>134.38999999999999</v>
      </c>
      <c r="H280" s="2">
        <v>2553.42</v>
      </c>
      <c r="I280" s="2" t="s">
        <v>29</v>
      </c>
    </row>
    <row r="281" spans="1:9" x14ac:dyDescent="0.2">
      <c r="A281" s="3" t="s">
        <v>620</v>
      </c>
      <c r="B281" s="3" t="s">
        <v>181</v>
      </c>
      <c r="C281" s="3" t="s">
        <v>121</v>
      </c>
      <c r="D281" s="3" t="s">
        <v>114</v>
      </c>
      <c r="E281" s="3" t="s">
        <v>46</v>
      </c>
      <c r="F281" s="3">
        <v>13135.8</v>
      </c>
      <c r="G281" s="3">
        <v>1313.58</v>
      </c>
      <c r="H281" s="3">
        <v>11822.22</v>
      </c>
      <c r="I281" s="3" t="s">
        <v>29</v>
      </c>
    </row>
    <row r="282" spans="1:9" x14ac:dyDescent="0.2">
      <c r="A282" s="2" t="s">
        <v>621</v>
      </c>
      <c r="B282" s="2" t="s">
        <v>321</v>
      </c>
      <c r="C282" s="2" t="s">
        <v>70</v>
      </c>
      <c r="D282" s="2" t="s">
        <v>52</v>
      </c>
      <c r="E282" s="2" t="s">
        <v>60</v>
      </c>
      <c r="F282" s="2">
        <v>2696.03</v>
      </c>
      <c r="G282" s="2">
        <v>0</v>
      </c>
      <c r="H282" s="2">
        <v>2696.03</v>
      </c>
      <c r="I282" s="2" t="s">
        <v>29</v>
      </c>
    </row>
    <row r="283" spans="1:9" x14ac:dyDescent="0.2">
      <c r="A283" s="3" t="s">
        <v>622</v>
      </c>
      <c r="B283" s="3" t="s">
        <v>81</v>
      </c>
      <c r="C283" s="3" t="s">
        <v>376</v>
      </c>
      <c r="D283" s="3" t="s">
        <v>64</v>
      </c>
      <c r="E283" s="3" t="s">
        <v>115</v>
      </c>
      <c r="F283" s="3">
        <v>5086.59</v>
      </c>
      <c r="G283" s="3">
        <v>0</v>
      </c>
      <c r="H283" s="3">
        <v>5086.59</v>
      </c>
      <c r="I283" s="3" t="s">
        <v>29</v>
      </c>
    </row>
    <row r="284" spans="1:9" x14ac:dyDescent="0.2">
      <c r="A284" s="2" t="s">
        <v>623</v>
      </c>
      <c r="B284" s="2" t="s">
        <v>482</v>
      </c>
      <c r="C284" s="2" t="s">
        <v>171</v>
      </c>
      <c r="D284" s="2" t="s">
        <v>33</v>
      </c>
      <c r="E284" s="2" t="s">
        <v>28</v>
      </c>
      <c r="F284" s="2">
        <v>11224.78</v>
      </c>
      <c r="G284" s="2">
        <v>1683.72</v>
      </c>
      <c r="H284" s="2">
        <v>9541.06</v>
      </c>
      <c r="I284" s="2" t="s">
        <v>29</v>
      </c>
    </row>
    <row r="285" spans="1:9" x14ac:dyDescent="0.2">
      <c r="A285" s="3" t="s">
        <v>624</v>
      </c>
      <c r="B285" s="3" t="s">
        <v>101</v>
      </c>
      <c r="C285" s="3" t="s">
        <v>159</v>
      </c>
      <c r="D285" s="3" t="s">
        <v>33</v>
      </c>
      <c r="E285" s="3" t="s">
        <v>28</v>
      </c>
      <c r="F285" s="3">
        <v>5833.57</v>
      </c>
      <c r="G285" s="3">
        <v>875.04</v>
      </c>
      <c r="H285" s="3">
        <v>4958.53</v>
      </c>
      <c r="I285" s="3" t="s">
        <v>29</v>
      </c>
    </row>
    <row r="286" spans="1:9" x14ac:dyDescent="0.2">
      <c r="A286" s="2" t="s">
        <v>625</v>
      </c>
      <c r="B286" s="2" t="s">
        <v>626</v>
      </c>
      <c r="C286" s="2" t="s">
        <v>274</v>
      </c>
      <c r="D286" s="2" t="s">
        <v>33</v>
      </c>
      <c r="E286" s="2" t="s">
        <v>60</v>
      </c>
      <c r="F286" s="2">
        <v>14329.02</v>
      </c>
      <c r="G286" s="2">
        <v>0</v>
      </c>
      <c r="H286" s="2">
        <v>14329.02</v>
      </c>
      <c r="I286" s="2" t="s">
        <v>41</v>
      </c>
    </row>
    <row r="287" spans="1:9" x14ac:dyDescent="0.2">
      <c r="A287" s="3" t="s">
        <v>627</v>
      </c>
      <c r="B287" s="3" t="s">
        <v>187</v>
      </c>
      <c r="C287" s="3" t="s">
        <v>348</v>
      </c>
      <c r="D287" s="3" t="s">
        <v>27</v>
      </c>
      <c r="E287" s="3" t="s">
        <v>34</v>
      </c>
      <c r="F287" s="3">
        <v>10723.53</v>
      </c>
      <c r="G287" s="3">
        <v>1930.24</v>
      </c>
      <c r="H287" s="3">
        <v>8793.2900000000009</v>
      </c>
      <c r="I287" s="3" t="s">
        <v>29</v>
      </c>
    </row>
    <row r="288" spans="1:9" x14ac:dyDescent="0.2">
      <c r="A288" s="2" t="s">
        <v>628</v>
      </c>
      <c r="B288" s="2" t="s">
        <v>222</v>
      </c>
      <c r="C288" s="2" t="s">
        <v>360</v>
      </c>
      <c r="D288" s="2" t="s">
        <v>64</v>
      </c>
      <c r="E288" s="2" t="s">
        <v>28</v>
      </c>
      <c r="F288" s="2">
        <v>13193.26</v>
      </c>
      <c r="G288" s="2">
        <v>0</v>
      </c>
      <c r="H288" s="2">
        <v>13193.26</v>
      </c>
      <c r="I288" s="2" t="s">
        <v>29</v>
      </c>
    </row>
    <row r="289" spans="1:9" x14ac:dyDescent="0.2">
      <c r="A289" s="3" t="s">
        <v>629</v>
      </c>
      <c r="B289" s="3" t="s">
        <v>630</v>
      </c>
      <c r="C289" s="3" t="s">
        <v>520</v>
      </c>
      <c r="D289" s="3" t="s">
        <v>64</v>
      </c>
      <c r="E289" s="3" t="s">
        <v>34</v>
      </c>
      <c r="F289" s="3">
        <v>10732.06</v>
      </c>
      <c r="G289" s="3">
        <v>0</v>
      </c>
      <c r="H289" s="3">
        <v>10732.06</v>
      </c>
      <c r="I289" s="3" t="s">
        <v>29</v>
      </c>
    </row>
    <row r="290" spans="1:9" x14ac:dyDescent="0.2">
      <c r="A290" s="2" t="s">
        <v>631</v>
      </c>
      <c r="B290" s="2" t="s">
        <v>62</v>
      </c>
      <c r="C290" s="2" t="s">
        <v>81</v>
      </c>
      <c r="D290" s="2" t="s">
        <v>33</v>
      </c>
      <c r="E290" s="2" t="s">
        <v>60</v>
      </c>
      <c r="F290" s="2">
        <v>10907.33</v>
      </c>
      <c r="G290" s="2">
        <v>0</v>
      </c>
      <c r="H290" s="2">
        <v>10907.33</v>
      </c>
      <c r="I290" s="2" t="s">
        <v>29</v>
      </c>
    </row>
    <row r="291" spans="1:9" x14ac:dyDescent="0.2">
      <c r="A291" s="3" t="s">
        <v>632</v>
      </c>
      <c r="B291" s="3" t="s">
        <v>150</v>
      </c>
      <c r="C291" s="3" t="s">
        <v>217</v>
      </c>
      <c r="D291" s="3" t="s">
        <v>52</v>
      </c>
      <c r="E291" s="3" t="s">
        <v>60</v>
      </c>
      <c r="F291" s="3">
        <v>2200.77</v>
      </c>
      <c r="G291" s="3">
        <v>0</v>
      </c>
      <c r="H291" s="3">
        <v>2200.77</v>
      </c>
      <c r="I291" s="3" t="s">
        <v>29</v>
      </c>
    </row>
    <row r="292" spans="1:9" x14ac:dyDescent="0.2">
      <c r="A292" s="2" t="s">
        <v>633</v>
      </c>
      <c r="B292" s="2" t="s">
        <v>634</v>
      </c>
      <c r="C292" s="2" t="s">
        <v>564</v>
      </c>
      <c r="D292" s="2" t="s">
        <v>33</v>
      </c>
      <c r="E292" s="2" t="s">
        <v>34</v>
      </c>
      <c r="F292" s="2">
        <v>8588.26</v>
      </c>
      <c r="G292" s="2">
        <v>1288.24</v>
      </c>
      <c r="H292" s="2">
        <v>7300.02</v>
      </c>
      <c r="I292" s="2" t="s">
        <v>41</v>
      </c>
    </row>
    <row r="293" spans="1:9" x14ac:dyDescent="0.2">
      <c r="A293" s="3" t="s">
        <v>635</v>
      </c>
      <c r="B293" s="3" t="s">
        <v>302</v>
      </c>
      <c r="C293" s="3" t="s">
        <v>139</v>
      </c>
      <c r="D293" s="3" t="s">
        <v>27</v>
      </c>
      <c r="E293" s="3" t="s">
        <v>60</v>
      </c>
      <c r="F293" s="3">
        <v>7365.77</v>
      </c>
      <c r="G293" s="3">
        <v>0</v>
      </c>
      <c r="H293" s="3">
        <v>7365.77</v>
      </c>
      <c r="I293" s="3" t="s">
        <v>41</v>
      </c>
    </row>
    <row r="294" spans="1:9" x14ac:dyDescent="0.2">
      <c r="A294" s="2" t="s">
        <v>636</v>
      </c>
      <c r="B294" s="2" t="s">
        <v>452</v>
      </c>
      <c r="C294" s="2" t="s">
        <v>141</v>
      </c>
      <c r="D294" s="2" t="s">
        <v>27</v>
      </c>
      <c r="E294" s="2" t="s">
        <v>28</v>
      </c>
      <c r="F294" s="2">
        <v>5297.37</v>
      </c>
      <c r="G294" s="2">
        <v>953.53</v>
      </c>
      <c r="H294" s="2">
        <v>4343.84</v>
      </c>
      <c r="I294" s="2" t="s">
        <v>29</v>
      </c>
    </row>
    <row r="295" spans="1:9" x14ac:dyDescent="0.2">
      <c r="A295" s="3" t="s">
        <v>637</v>
      </c>
      <c r="B295" s="3" t="s">
        <v>251</v>
      </c>
      <c r="C295" s="3" t="s">
        <v>164</v>
      </c>
      <c r="D295" s="3" t="s">
        <v>64</v>
      </c>
      <c r="E295" s="3" t="s">
        <v>28</v>
      </c>
      <c r="F295" s="3">
        <v>7209.2</v>
      </c>
      <c r="G295" s="3">
        <v>0</v>
      </c>
      <c r="H295" s="3">
        <v>7209.2</v>
      </c>
      <c r="I295" s="3" t="s">
        <v>29</v>
      </c>
    </row>
    <row r="296" spans="1:9" x14ac:dyDescent="0.2">
      <c r="A296" s="2" t="s">
        <v>638</v>
      </c>
      <c r="B296" s="2" t="s">
        <v>501</v>
      </c>
      <c r="C296" s="2" t="s">
        <v>321</v>
      </c>
      <c r="D296" s="2" t="s">
        <v>64</v>
      </c>
      <c r="E296" s="2" t="s">
        <v>28</v>
      </c>
      <c r="F296" s="2">
        <v>14351.95</v>
      </c>
      <c r="G296" s="2">
        <v>0</v>
      </c>
      <c r="H296" s="2">
        <v>14351.95</v>
      </c>
      <c r="I296" s="2" t="s">
        <v>29</v>
      </c>
    </row>
    <row r="297" spans="1:9" x14ac:dyDescent="0.2">
      <c r="A297" s="3" t="s">
        <v>639</v>
      </c>
      <c r="B297" s="3" t="s">
        <v>55</v>
      </c>
      <c r="C297" s="3" t="s">
        <v>562</v>
      </c>
      <c r="D297" s="3" t="s">
        <v>33</v>
      </c>
      <c r="E297" s="3" t="s">
        <v>34</v>
      </c>
      <c r="F297" s="3">
        <v>6070.61</v>
      </c>
      <c r="G297" s="3">
        <v>910.59</v>
      </c>
      <c r="H297" s="3">
        <v>5160.0200000000004</v>
      </c>
      <c r="I297" s="3" t="s">
        <v>56</v>
      </c>
    </row>
    <row r="298" spans="1:9" x14ac:dyDescent="0.2">
      <c r="A298" s="2" t="s">
        <v>640</v>
      </c>
      <c r="B298" s="2" t="s">
        <v>343</v>
      </c>
      <c r="C298" s="2" t="s">
        <v>181</v>
      </c>
      <c r="D298" s="2" t="s">
        <v>64</v>
      </c>
      <c r="E298" s="2" t="s">
        <v>115</v>
      </c>
      <c r="F298" s="2">
        <v>4183.07</v>
      </c>
      <c r="G298" s="2">
        <v>0</v>
      </c>
      <c r="H298" s="2">
        <v>4183.07</v>
      </c>
      <c r="I298" s="2" t="s">
        <v>29</v>
      </c>
    </row>
    <row r="299" spans="1:9" x14ac:dyDescent="0.2">
      <c r="A299" s="3" t="s">
        <v>641</v>
      </c>
      <c r="B299" s="3" t="s">
        <v>642</v>
      </c>
      <c r="C299" s="3" t="s">
        <v>432</v>
      </c>
      <c r="D299" s="3" t="s">
        <v>27</v>
      </c>
      <c r="E299" s="3" t="s">
        <v>28</v>
      </c>
      <c r="F299" s="3">
        <v>11861.67</v>
      </c>
      <c r="G299" s="3">
        <v>2135.1</v>
      </c>
      <c r="H299" s="3">
        <v>9726.57</v>
      </c>
      <c r="I299" s="3" t="s">
        <v>29</v>
      </c>
    </row>
    <row r="300" spans="1:9" x14ac:dyDescent="0.2">
      <c r="A300" s="2" t="s">
        <v>643</v>
      </c>
      <c r="B300" s="2" t="s">
        <v>644</v>
      </c>
      <c r="C300" s="2" t="s">
        <v>534</v>
      </c>
      <c r="D300" s="2" t="s">
        <v>33</v>
      </c>
      <c r="E300" s="2" t="s">
        <v>34</v>
      </c>
      <c r="F300" s="2">
        <v>2788.24</v>
      </c>
      <c r="G300" s="2">
        <v>418.24</v>
      </c>
      <c r="H300" s="2">
        <v>2370</v>
      </c>
      <c r="I300" s="2" t="s">
        <v>29</v>
      </c>
    </row>
    <row r="301" spans="1:9" x14ac:dyDescent="0.2">
      <c r="A301" s="3" t="s">
        <v>645</v>
      </c>
      <c r="B301" s="3" t="s">
        <v>70</v>
      </c>
      <c r="C301" s="3" t="s">
        <v>104</v>
      </c>
      <c r="D301" s="3" t="s">
        <v>64</v>
      </c>
      <c r="E301" s="3" t="s">
        <v>34</v>
      </c>
      <c r="F301" s="3">
        <v>7759.97</v>
      </c>
      <c r="G301" s="3">
        <v>0</v>
      </c>
      <c r="H301" s="3">
        <v>7759.97</v>
      </c>
      <c r="I301" s="3" t="s">
        <v>29</v>
      </c>
    </row>
    <row r="302" spans="1:9" x14ac:dyDescent="0.2">
      <c r="A302" s="2" t="s">
        <v>646</v>
      </c>
      <c r="B302" s="2" t="s">
        <v>505</v>
      </c>
      <c r="C302" s="2" t="s">
        <v>406</v>
      </c>
      <c r="D302" s="2" t="s">
        <v>27</v>
      </c>
      <c r="E302" s="2" t="s">
        <v>60</v>
      </c>
      <c r="F302" s="2">
        <v>17429.400000000001</v>
      </c>
      <c r="G302" s="2">
        <v>0</v>
      </c>
      <c r="H302" s="2">
        <v>17429.400000000001</v>
      </c>
      <c r="I302" s="2" t="s">
        <v>41</v>
      </c>
    </row>
    <row r="303" spans="1:9" x14ac:dyDescent="0.2">
      <c r="A303" s="3" t="s">
        <v>647</v>
      </c>
      <c r="B303" s="3" t="s">
        <v>82</v>
      </c>
      <c r="C303" s="3" t="s">
        <v>63</v>
      </c>
      <c r="D303" s="3" t="s">
        <v>27</v>
      </c>
      <c r="E303" s="3" t="s">
        <v>28</v>
      </c>
      <c r="F303" s="3">
        <v>10050.36</v>
      </c>
      <c r="G303" s="3">
        <v>1809.06</v>
      </c>
      <c r="H303" s="3">
        <v>8241.2999999999993</v>
      </c>
      <c r="I303" s="3" t="s">
        <v>41</v>
      </c>
    </row>
    <row r="304" spans="1:9" x14ac:dyDescent="0.2">
      <c r="A304" s="2" t="s">
        <v>648</v>
      </c>
      <c r="B304" s="2" t="s">
        <v>649</v>
      </c>
      <c r="C304" s="2" t="s">
        <v>244</v>
      </c>
      <c r="D304" s="2" t="s">
        <v>27</v>
      </c>
      <c r="E304" s="2" t="s">
        <v>28</v>
      </c>
      <c r="F304" s="2">
        <v>2973.2</v>
      </c>
      <c r="G304" s="2">
        <v>535.17999999999995</v>
      </c>
      <c r="H304" s="2">
        <v>2438.02</v>
      </c>
      <c r="I304" s="2" t="s">
        <v>29</v>
      </c>
    </row>
    <row r="305" spans="1:9" x14ac:dyDescent="0.2">
      <c r="A305" s="3" t="s">
        <v>650</v>
      </c>
      <c r="B305" s="3" t="s">
        <v>229</v>
      </c>
      <c r="C305" s="3" t="s">
        <v>478</v>
      </c>
      <c r="D305" s="3" t="s">
        <v>33</v>
      </c>
      <c r="E305" s="3" t="s">
        <v>60</v>
      </c>
      <c r="F305" s="3">
        <v>6017.09</v>
      </c>
      <c r="G305" s="3">
        <v>0</v>
      </c>
      <c r="H305" s="3">
        <v>6017.09</v>
      </c>
      <c r="I305" s="3" t="s">
        <v>29</v>
      </c>
    </row>
    <row r="306" spans="1:9" x14ac:dyDescent="0.2">
      <c r="A306" s="2" t="s">
        <v>651</v>
      </c>
      <c r="B306" s="2" t="s">
        <v>416</v>
      </c>
      <c r="C306" s="2" t="s">
        <v>393</v>
      </c>
      <c r="D306" s="2" t="s">
        <v>114</v>
      </c>
      <c r="E306" s="2" t="s">
        <v>46</v>
      </c>
      <c r="F306" s="2">
        <v>9284.42</v>
      </c>
      <c r="G306" s="2">
        <v>928.44</v>
      </c>
      <c r="H306" s="2">
        <v>8355.98</v>
      </c>
      <c r="I306" s="2" t="s">
        <v>56</v>
      </c>
    </row>
    <row r="307" spans="1:9" x14ac:dyDescent="0.2">
      <c r="A307" s="3" t="s">
        <v>652</v>
      </c>
      <c r="B307" s="3" t="s">
        <v>653</v>
      </c>
      <c r="C307" s="3" t="s">
        <v>555</v>
      </c>
      <c r="D307" s="3" t="s">
        <v>64</v>
      </c>
      <c r="E307" s="3" t="s">
        <v>28</v>
      </c>
      <c r="F307" s="3">
        <v>19521.11</v>
      </c>
      <c r="G307" s="3">
        <v>0</v>
      </c>
      <c r="H307" s="3">
        <v>19521.11</v>
      </c>
      <c r="I307" s="3" t="s">
        <v>29</v>
      </c>
    </row>
    <row r="308" spans="1:9" x14ac:dyDescent="0.2">
      <c r="A308" s="2" t="s">
        <v>654</v>
      </c>
      <c r="B308" s="2" t="s">
        <v>655</v>
      </c>
      <c r="C308" s="2" t="s">
        <v>174</v>
      </c>
      <c r="D308" s="2" t="s">
        <v>27</v>
      </c>
      <c r="E308" s="2" t="s">
        <v>28</v>
      </c>
      <c r="F308" s="2">
        <v>8517.59</v>
      </c>
      <c r="G308" s="2">
        <v>1533.17</v>
      </c>
      <c r="H308" s="2">
        <v>6984.42</v>
      </c>
      <c r="I308" s="2" t="s">
        <v>41</v>
      </c>
    </row>
    <row r="309" spans="1:9" x14ac:dyDescent="0.2">
      <c r="A309" s="3" t="s">
        <v>656</v>
      </c>
      <c r="B309" s="3" t="s">
        <v>426</v>
      </c>
      <c r="C309" s="3" t="s">
        <v>382</v>
      </c>
      <c r="D309" s="3" t="s">
        <v>33</v>
      </c>
      <c r="E309" s="3" t="s">
        <v>34</v>
      </c>
      <c r="F309" s="3">
        <v>11622.62</v>
      </c>
      <c r="G309" s="3">
        <v>1743.39</v>
      </c>
      <c r="H309" s="3">
        <v>9879.23</v>
      </c>
      <c r="I309" s="3" t="s">
        <v>41</v>
      </c>
    </row>
    <row r="310" spans="1:9" x14ac:dyDescent="0.2">
      <c r="A310" s="2" t="s">
        <v>657</v>
      </c>
      <c r="B310" s="2" t="s">
        <v>40</v>
      </c>
      <c r="C310" s="2" t="s">
        <v>101</v>
      </c>
      <c r="D310" s="2" t="s">
        <v>114</v>
      </c>
      <c r="E310" s="2" t="s">
        <v>46</v>
      </c>
      <c r="F310" s="2">
        <v>2523.79</v>
      </c>
      <c r="G310" s="2">
        <v>252.38</v>
      </c>
      <c r="H310" s="2">
        <v>2271.41</v>
      </c>
      <c r="I310" s="2" t="s">
        <v>29</v>
      </c>
    </row>
    <row r="311" spans="1:9" x14ac:dyDescent="0.2">
      <c r="A311" s="3" t="s">
        <v>658</v>
      </c>
      <c r="B311" s="3" t="s">
        <v>566</v>
      </c>
      <c r="C311" s="3" t="s">
        <v>364</v>
      </c>
      <c r="D311" s="3" t="s">
        <v>114</v>
      </c>
      <c r="E311" s="3" t="s">
        <v>115</v>
      </c>
      <c r="F311" s="3">
        <v>22865.48</v>
      </c>
      <c r="G311" s="3">
        <v>2286.5500000000002</v>
      </c>
      <c r="H311" s="3">
        <v>20578.93</v>
      </c>
      <c r="I311" s="3" t="s">
        <v>56</v>
      </c>
    </row>
    <row r="312" spans="1:9" x14ac:dyDescent="0.2">
      <c r="A312" s="2" t="s">
        <v>659</v>
      </c>
      <c r="B312" s="2" t="s">
        <v>148</v>
      </c>
      <c r="C312" s="2" t="s">
        <v>373</v>
      </c>
      <c r="D312" s="2" t="s">
        <v>169</v>
      </c>
      <c r="E312" s="2" t="s">
        <v>46</v>
      </c>
      <c r="F312" s="2">
        <v>6221.07</v>
      </c>
      <c r="G312" s="2">
        <v>1244.21</v>
      </c>
      <c r="H312" s="2">
        <v>4976.8599999999997</v>
      </c>
      <c r="I312" s="2" t="s">
        <v>41</v>
      </c>
    </row>
    <row r="313" spans="1:9" x14ac:dyDescent="0.2">
      <c r="A313" s="3" t="s">
        <v>660</v>
      </c>
      <c r="B313" s="3" t="s">
        <v>661</v>
      </c>
      <c r="C313" s="3" t="s">
        <v>456</v>
      </c>
      <c r="D313" s="3" t="s">
        <v>27</v>
      </c>
      <c r="E313" s="3" t="s">
        <v>28</v>
      </c>
      <c r="F313" s="3">
        <v>12042.85</v>
      </c>
      <c r="G313" s="3">
        <v>2167.71</v>
      </c>
      <c r="H313" s="3">
        <v>9875.14</v>
      </c>
      <c r="I313" s="3" t="s">
        <v>29</v>
      </c>
    </row>
    <row r="314" spans="1:9" x14ac:dyDescent="0.2">
      <c r="A314" s="2" t="s">
        <v>662</v>
      </c>
      <c r="B314" s="2" t="s">
        <v>213</v>
      </c>
      <c r="C314" s="2" t="s">
        <v>564</v>
      </c>
      <c r="D314" s="2" t="s">
        <v>33</v>
      </c>
      <c r="E314" s="2" t="s">
        <v>60</v>
      </c>
      <c r="F314" s="2">
        <v>7962.03</v>
      </c>
      <c r="G314" s="2">
        <v>0</v>
      </c>
      <c r="H314" s="2">
        <v>7962.03</v>
      </c>
      <c r="I314" s="2" t="s">
        <v>29</v>
      </c>
    </row>
    <row r="315" spans="1:9" x14ac:dyDescent="0.2">
      <c r="A315" s="3" t="s">
        <v>663</v>
      </c>
      <c r="B315" s="3" t="s">
        <v>664</v>
      </c>
      <c r="C315" s="3" t="s">
        <v>484</v>
      </c>
      <c r="D315" s="3" t="s">
        <v>33</v>
      </c>
      <c r="E315" s="3" t="s">
        <v>60</v>
      </c>
      <c r="F315" s="3">
        <v>8088.35</v>
      </c>
      <c r="G315" s="3">
        <v>0</v>
      </c>
      <c r="H315" s="3">
        <v>8088.35</v>
      </c>
      <c r="I315" s="3" t="s">
        <v>29</v>
      </c>
    </row>
    <row r="316" spans="1:9" x14ac:dyDescent="0.2">
      <c r="A316" s="2" t="s">
        <v>665</v>
      </c>
      <c r="B316" s="2" t="s">
        <v>132</v>
      </c>
      <c r="C316" s="2" t="s">
        <v>666</v>
      </c>
      <c r="D316" s="2" t="s">
        <v>27</v>
      </c>
      <c r="E316" s="2" t="s">
        <v>34</v>
      </c>
      <c r="F316" s="2">
        <v>8798.18</v>
      </c>
      <c r="G316" s="2">
        <v>1583.67</v>
      </c>
      <c r="H316" s="2">
        <v>7214.51</v>
      </c>
      <c r="I316" s="2" t="s">
        <v>41</v>
      </c>
    </row>
    <row r="317" spans="1:9" x14ac:dyDescent="0.2">
      <c r="A317" s="3" t="s">
        <v>667</v>
      </c>
      <c r="B317" s="3" t="s">
        <v>348</v>
      </c>
      <c r="C317" s="3" t="s">
        <v>349</v>
      </c>
      <c r="D317" s="3" t="s">
        <v>52</v>
      </c>
      <c r="E317" s="3" t="s">
        <v>60</v>
      </c>
      <c r="F317" s="3">
        <v>13299.14</v>
      </c>
      <c r="G317" s="3">
        <v>0</v>
      </c>
      <c r="H317" s="3">
        <v>13299.14</v>
      </c>
      <c r="I317" s="3" t="s">
        <v>29</v>
      </c>
    </row>
    <row r="318" spans="1:9" x14ac:dyDescent="0.2">
      <c r="A318" s="2" t="s">
        <v>668</v>
      </c>
      <c r="B318" s="2" t="s">
        <v>669</v>
      </c>
      <c r="C318" s="2" t="s">
        <v>162</v>
      </c>
      <c r="D318" s="2" t="s">
        <v>27</v>
      </c>
      <c r="E318" s="2" t="s">
        <v>60</v>
      </c>
      <c r="F318" s="2">
        <v>12539.36</v>
      </c>
      <c r="G318" s="2">
        <v>0</v>
      </c>
      <c r="H318" s="2">
        <v>12539.36</v>
      </c>
      <c r="I318" s="2" t="s">
        <v>41</v>
      </c>
    </row>
    <row r="319" spans="1:9" x14ac:dyDescent="0.2">
      <c r="A319" s="3" t="s">
        <v>670</v>
      </c>
      <c r="B319" s="3" t="s">
        <v>671</v>
      </c>
      <c r="C319" s="3" t="s">
        <v>39</v>
      </c>
      <c r="D319" s="3" t="s">
        <v>27</v>
      </c>
      <c r="E319" s="3" t="s">
        <v>60</v>
      </c>
      <c r="F319" s="3">
        <v>3320.27</v>
      </c>
      <c r="G319" s="3">
        <v>0</v>
      </c>
      <c r="H319" s="3">
        <v>3320.27</v>
      </c>
      <c r="I319" s="3" t="s">
        <v>29</v>
      </c>
    </row>
    <row r="320" spans="1:9" x14ac:dyDescent="0.2">
      <c r="A320" s="2" t="s">
        <v>672</v>
      </c>
      <c r="B320" s="2" t="s">
        <v>318</v>
      </c>
      <c r="C320" s="2" t="s">
        <v>247</v>
      </c>
      <c r="D320" s="2" t="s">
        <v>114</v>
      </c>
      <c r="E320" s="2" t="s">
        <v>46</v>
      </c>
      <c r="F320" s="2">
        <v>2928.63</v>
      </c>
      <c r="G320" s="2">
        <v>292.86</v>
      </c>
      <c r="H320" s="2">
        <v>2635.77</v>
      </c>
      <c r="I320" s="2" t="s">
        <v>29</v>
      </c>
    </row>
    <row r="321" spans="1:9" x14ac:dyDescent="0.2">
      <c r="A321" s="3" t="s">
        <v>673</v>
      </c>
      <c r="B321" s="3" t="s">
        <v>117</v>
      </c>
      <c r="C321" s="3" t="s">
        <v>91</v>
      </c>
      <c r="D321" s="3" t="s">
        <v>114</v>
      </c>
      <c r="E321" s="3" t="s">
        <v>46</v>
      </c>
      <c r="F321" s="3">
        <v>17662.25</v>
      </c>
      <c r="G321" s="3">
        <v>1766.22</v>
      </c>
      <c r="H321" s="3">
        <v>15896.03</v>
      </c>
      <c r="I321" s="3" t="s">
        <v>29</v>
      </c>
    </row>
    <row r="322" spans="1:9" x14ac:dyDescent="0.2">
      <c r="A322" s="2" t="s">
        <v>674</v>
      </c>
      <c r="B322" s="2" t="s">
        <v>451</v>
      </c>
      <c r="C322" s="2" t="s">
        <v>220</v>
      </c>
      <c r="D322" s="2" t="s">
        <v>169</v>
      </c>
      <c r="E322" s="2" t="s">
        <v>46</v>
      </c>
      <c r="F322" s="2">
        <v>5815.14</v>
      </c>
      <c r="G322" s="2">
        <v>1163.03</v>
      </c>
      <c r="H322" s="2">
        <v>4652.1099999999997</v>
      </c>
      <c r="I322" s="2" t="s">
        <v>56</v>
      </c>
    </row>
    <row r="323" spans="1:9" x14ac:dyDescent="0.2">
      <c r="A323" s="3" t="s">
        <v>675</v>
      </c>
      <c r="B323" s="3" t="s">
        <v>302</v>
      </c>
      <c r="C323" s="3" t="s">
        <v>443</v>
      </c>
      <c r="D323" s="3" t="s">
        <v>52</v>
      </c>
      <c r="E323" s="3" t="s">
        <v>60</v>
      </c>
      <c r="F323" s="3">
        <v>12310.85</v>
      </c>
      <c r="G323" s="3">
        <v>0</v>
      </c>
      <c r="H323" s="3">
        <v>12310.85</v>
      </c>
      <c r="I323" s="3" t="s">
        <v>29</v>
      </c>
    </row>
    <row r="324" spans="1:9" x14ac:dyDescent="0.2">
      <c r="A324" s="2" t="s">
        <v>676</v>
      </c>
      <c r="B324" s="2" t="s">
        <v>118</v>
      </c>
      <c r="C324" s="2" t="s">
        <v>234</v>
      </c>
      <c r="D324" s="2" t="s">
        <v>114</v>
      </c>
      <c r="E324" s="2" t="s">
        <v>46</v>
      </c>
      <c r="F324" s="2">
        <v>25939.919999999998</v>
      </c>
      <c r="G324" s="2">
        <v>2593.9899999999998</v>
      </c>
      <c r="H324" s="2">
        <v>23345.93</v>
      </c>
      <c r="I324" s="2" t="s">
        <v>29</v>
      </c>
    </row>
    <row r="325" spans="1:9" x14ac:dyDescent="0.2">
      <c r="A325" s="3" t="s">
        <v>677</v>
      </c>
      <c r="B325" s="3" t="s">
        <v>505</v>
      </c>
      <c r="C325" s="3" t="s">
        <v>406</v>
      </c>
      <c r="D325" s="3" t="s">
        <v>52</v>
      </c>
      <c r="E325" s="3" t="s">
        <v>34</v>
      </c>
      <c r="F325" s="3">
        <v>12366.5</v>
      </c>
      <c r="G325" s="3">
        <v>1483.98</v>
      </c>
      <c r="H325" s="3">
        <v>10882.52</v>
      </c>
      <c r="I325" s="3" t="s">
        <v>29</v>
      </c>
    </row>
    <row r="326" spans="1:9" x14ac:dyDescent="0.2">
      <c r="A326" s="2" t="s">
        <v>678</v>
      </c>
      <c r="B326" s="2" t="s">
        <v>212</v>
      </c>
      <c r="C326" s="2" t="s">
        <v>679</v>
      </c>
      <c r="D326" s="2" t="s">
        <v>27</v>
      </c>
      <c r="E326" s="2" t="s">
        <v>34</v>
      </c>
      <c r="F326" s="2">
        <v>2516</v>
      </c>
      <c r="G326" s="2">
        <v>452.88</v>
      </c>
      <c r="H326" s="2">
        <v>2063.12</v>
      </c>
      <c r="I326" s="2" t="s">
        <v>29</v>
      </c>
    </row>
    <row r="327" spans="1:9" x14ac:dyDescent="0.2">
      <c r="A327" s="3" t="s">
        <v>680</v>
      </c>
      <c r="B327" s="3" t="s">
        <v>584</v>
      </c>
      <c r="C327" s="3" t="s">
        <v>133</v>
      </c>
      <c r="D327" s="3" t="s">
        <v>27</v>
      </c>
      <c r="E327" s="3" t="s">
        <v>60</v>
      </c>
      <c r="F327" s="3">
        <v>2669.29</v>
      </c>
      <c r="G327" s="3">
        <v>0</v>
      </c>
      <c r="H327" s="3">
        <v>2669.29</v>
      </c>
      <c r="I327" s="3" t="s">
        <v>41</v>
      </c>
    </row>
    <row r="328" spans="1:9" x14ac:dyDescent="0.2">
      <c r="A328" s="2" t="s">
        <v>681</v>
      </c>
      <c r="B328" s="2" t="s">
        <v>597</v>
      </c>
      <c r="C328" s="2" t="s">
        <v>391</v>
      </c>
      <c r="D328" s="2" t="s">
        <v>33</v>
      </c>
      <c r="E328" s="2" t="s">
        <v>28</v>
      </c>
      <c r="F328" s="2">
        <v>2788.35</v>
      </c>
      <c r="G328" s="2">
        <v>418.25</v>
      </c>
      <c r="H328" s="2">
        <v>2370.1</v>
      </c>
      <c r="I328" s="2" t="s">
        <v>29</v>
      </c>
    </row>
    <row r="329" spans="1:9" x14ac:dyDescent="0.2">
      <c r="A329" s="3" t="s">
        <v>682</v>
      </c>
      <c r="B329" s="3" t="s">
        <v>151</v>
      </c>
      <c r="C329" s="3" t="s">
        <v>186</v>
      </c>
      <c r="D329" s="3" t="s">
        <v>52</v>
      </c>
      <c r="E329" s="3" t="s">
        <v>34</v>
      </c>
      <c r="F329" s="3">
        <v>10825.95</v>
      </c>
      <c r="G329" s="3">
        <v>1299.1099999999999</v>
      </c>
      <c r="H329" s="3">
        <v>9526.84</v>
      </c>
      <c r="I329" s="3" t="s">
        <v>29</v>
      </c>
    </row>
    <row r="330" spans="1:9" x14ac:dyDescent="0.2">
      <c r="A330" s="2" t="s">
        <v>683</v>
      </c>
      <c r="B330" s="2" t="s">
        <v>423</v>
      </c>
      <c r="C330" s="2" t="s">
        <v>139</v>
      </c>
      <c r="D330" s="2" t="s">
        <v>33</v>
      </c>
      <c r="E330" s="2" t="s">
        <v>60</v>
      </c>
      <c r="F330" s="2">
        <v>21132.44</v>
      </c>
      <c r="G330" s="2">
        <v>0</v>
      </c>
      <c r="H330" s="2">
        <v>21132.44</v>
      </c>
      <c r="I330" s="2" t="s">
        <v>29</v>
      </c>
    </row>
    <row r="331" spans="1:9" x14ac:dyDescent="0.2">
      <c r="A331" s="3" t="s">
        <v>684</v>
      </c>
      <c r="B331" s="3" t="s">
        <v>685</v>
      </c>
      <c r="C331" s="3" t="s">
        <v>249</v>
      </c>
      <c r="D331" s="3" t="s">
        <v>169</v>
      </c>
      <c r="E331" s="3" t="s">
        <v>46</v>
      </c>
      <c r="F331" s="3">
        <v>6040.79</v>
      </c>
      <c r="G331" s="3">
        <v>1208.1600000000001</v>
      </c>
      <c r="H331" s="3">
        <v>4832.63</v>
      </c>
      <c r="I331" s="3" t="s">
        <v>29</v>
      </c>
    </row>
    <row r="332" spans="1:9" x14ac:dyDescent="0.2">
      <c r="A332" s="2" t="s">
        <v>686</v>
      </c>
      <c r="B332" s="2" t="s">
        <v>546</v>
      </c>
      <c r="C332" s="2" t="s">
        <v>468</v>
      </c>
      <c r="D332" s="2" t="s">
        <v>64</v>
      </c>
      <c r="E332" s="2" t="s">
        <v>34</v>
      </c>
      <c r="F332" s="2">
        <v>3263.92</v>
      </c>
      <c r="G332" s="2">
        <v>0</v>
      </c>
      <c r="H332" s="2">
        <v>3263.92</v>
      </c>
      <c r="I332" s="2" t="s">
        <v>29</v>
      </c>
    </row>
    <row r="333" spans="1:9" x14ac:dyDescent="0.2">
      <c r="A333" s="3" t="s">
        <v>687</v>
      </c>
      <c r="B333" s="3" t="s">
        <v>489</v>
      </c>
      <c r="C333" s="3" t="s">
        <v>212</v>
      </c>
      <c r="D333" s="3" t="s">
        <v>64</v>
      </c>
      <c r="E333" s="3" t="s">
        <v>28</v>
      </c>
      <c r="F333" s="3">
        <v>6778.2</v>
      </c>
      <c r="G333" s="3">
        <v>0</v>
      </c>
      <c r="H333" s="3">
        <v>6778.2</v>
      </c>
      <c r="I333" s="3" t="s">
        <v>29</v>
      </c>
    </row>
    <row r="334" spans="1:9" x14ac:dyDescent="0.2">
      <c r="A334" s="2" t="s">
        <v>688</v>
      </c>
      <c r="B334" s="2" t="s">
        <v>62</v>
      </c>
      <c r="C334" s="2" t="s">
        <v>509</v>
      </c>
      <c r="D334" s="2" t="s">
        <v>27</v>
      </c>
      <c r="E334" s="2" t="s">
        <v>28</v>
      </c>
      <c r="F334" s="2">
        <v>2775.67</v>
      </c>
      <c r="G334" s="2">
        <v>499.62</v>
      </c>
      <c r="H334" s="2">
        <v>2276.0500000000002</v>
      </c>
      <c r="I334" s="2" t="s">
        <v>56</v>
      </c>
    </row>
    <row r="335" spans="1:9" x14ac:dyDescent="0.2">
      <c r="A335" s="3" t="s">
        <v>689</v>
      </c>
      <c r="B335" s="3" t="s">
        <v>380</v>
      </c>
      <c r="C335" s="3" t="s">
        <v>564</v>
      </c>
      <c r="D335" s="3" t="s">
        <v>45</v>
      </c>
      <c r="E335" s="3" t="s">
        <v>46</v>
      </c>
      <c r="F335" s="3">
        <v>5040.05</v>
      </c>
      <c r="G335" s="3">
        <v>252</v>
      </c>
      <c r="H335" s="3">
        <v>4788.05</v>
      </c>
      <c r="I335" s="3" t="s">
        <v>29</v>
      </c>
    </row>
    <row r="336" spans="1:9" x14ac:dyDescent="0.2">
      <c r="A336" s="2" t="s">
        <v>690</v>
      </c>
      <c r="B336" s="2" t="s">
        <v>566</v>
      </c>
      <c r="C336" s="2" t="s">
        <v>261</v>
      </c>
      <c r="D336" s="2" t="s">
        <v>33</v>
      </c>
      <c r="E336" s="2" t="s">
        <v>60</v>
      </c>
      <c r="F336" s="2">
        <v>22941.03</v>
      </c>
      <c r="G336" s="2">
        <v>0</v>
      </c>
      <c r="H336" s="2">
        <v>22941.03</v>
      </c>
      <c r="I336" s="2" t="s">
        <v>41</v>
      </c>
    </row>
    <row r="337" spans="1:9" x14ac:dyDescent="0.2">
      <c r="A337" s="3" t="s">
        <v>691</v>
      </c>
      <c r="B337" s="3" t="s">
        <v>129</v>
      </c>
      <c r="C337" s="3" t="s">
        <v>129</v>
      </c>
      <c r="D337" s="3" t="s">
        <v>64</v>
      </c>
      <c r="E337" s="3" t="s">
        <v>115</v>
      </c>
      <c r="F337" s="3">
        <v>4024.13</v>
      </c>
      <c r="G337" s="3">
        <v>0</v>
      </c>
      <c r="H337" s="3">
        <v>4024.13</v>
      </c>
      <c r="I337" s="3" t="s">
        <v>41</v>
      </c>
    </row>
    <row r="338" spans="1:9" x14ac:dyDescent="0.2">
      <c r="A338" s="2" t="s">
        <v>692</v>
      </c>
      <c r="B338" s="2" t="s">
        <v>495</v>
      </c>
      <c r="C338" s="2" t="s">
        <v>642</v>
      </c>
      <c r="D338" s="2" t="s">
        <v>45</v>
      </c>
      <c r="E338" s="2" t="s">
        <v>89</v>
      </c>
      <c r="F338" s="2">
        <v>2765.75</v>
      </c>
      <c r="G338" s="2">
        <v>0</v>
      </c>
      <c r="H338" s="2">
        <v>2765.75</v>
      </c>
      <c r="I338" s="2" t="s">
        <v>29</v>
      </c>
    </row>
    <row r="339" spans="1:9" x14ac:dyDescent="0.2">
      <c r="A339" s="3" t="s">
        <v>693</v>
      </c>
      <c r="B339" s="3" t="s">
        <v>101</v>
      </c>
      <c r="C339" s="3" t="s">
        <v>567</v>
      </c>
      <c r="D339" s="3" t="s">
        <v>64</v>
      </c>
      <c r="E339" s="3" t="s">
        <v>34</v>
      </c>
      <c r="F339" s="3">
        <v>7853.86</v>
      </c>
      <c r="G339" s="3">
        <v>0</v>
      </c>
      <c r="H339" s="3">
        <v>7853.86</v>
      </c>
      <c r="I339" s="3" t="s">
        <v>29</v>
      </c>
    </row>
    <row r="340" spans="1:9" x14ac:dyDescent="0.2">
      <c r="A340" s="2" t="s">
        <v>694</v>
      </c>
      <c r="B340" s="2" t="s">
        <v>151</v>
      </c>
      <c r="C340" s="2" t="s">
        <v>605</v>
      </c>
      <c r="D340" s="2" t="s">
        <v>33</v>
      </c>
      <c r="E340" s="2" t="s">
        <v>34</v>
      </c>
      <c r="F340" s="2">
        <v>17510.2</v>
      </c>
      <c r="G340" s="2">
        <v>2626.53</v>
      </c>
      <c r="H340" s="2">
        <v>14883.67</v>
      </c>
      <c r="I340" s="2" t="s">
        <v>29</v>
      </c>
    </row>
    <row r="341" spans="1:9" x14ac:dyDescent="0.2">
      <c r="A341" s="3" t="s">
        <v>695</v>
      </c>
      <c r="B341" s="3" t="s">
        <v>321</v>
      </c>
      <c r="C341" s="3" t="s">
        <v>121</v>
      </c>
      <c r="D341" s="3" t="s">
        <v>114</v>
      </c>
      <c r="E341" s="3" t="s">
        <v>115</v>
      </c>
      <c r="F341" s="3">
        <v>19355.560000000001</v>
      </c>
      <c r="G341" s="3">
        <v>1935.56</v>
      </c>
      <c r="H341" s="3">
        <v>17420</v>
      </c>
      <c r="I341" s="3" t="s">
        <v>41</v>
      </c>
    </row>
    <row r="342" spans="1:9" x14ac:dyDescent="0.2">
      <c r="A342" s="2" t="s">
        <v>696</v>
      </c>
      <c r="B342" s="2" t="s">
        <v>310</v>
      </c>
      <c r="C342" s="2" t="s">
        <v>321</v>
      </c>
      <c r="D342" s="2" t="s">
        <v>45</v>
      </c>
      <c r="E342" s="2" t="s">
        <v>46</v>
      </c>
      <c r="F342" s="2">
        <v>11653.47</v>
      </c>
      <c r="G342" s="2">
        <v>582.66999999999996</v>
      </c>
      <c r="H342" s="2">
        <v>11070.8</v>
      </c>
      <c r="I342" s="2" t="s">
        <v>29</v>
      </c>
    </row>
    <row r="343" spans="1:9" x14ac:dyDescent="0.2">
      <c r="A343" s="3" t="s">
        <v>697</v>
      </c>
      <c r="B343" s="3" t="s">
        <v>171</v>
      </c>
      <c r="C343" s="3" t="s">
        <v>217</v>
      </c>
      <c r="D343" s="3" t="s">
        <v>33</v>
      </c>
      <c r="E343" s="3" t="s">
        <v>34</v>
      </c>
      <c r="F343" s="3">
        <v>9383.66</v>
      </c>
      <c r="G343" s="3">
        <v>1407.55</v>
      </c>
      <c r="H343" s="3">
        <v>7976.11</v>
      </c>
      <c r="I343" s="3" t="s">
        <v>29</v>
      </c>
    </row>
    <row r="344" spans="1:9" x14ac:dyDescent="0.2">
      <c r="A344" s="2" t="s">
        <v>698</v>
      </c>
      <c r="B344" s="2" t="s">
        <v>139</v>
      </c>
      <c r="C344" s="2" t="s">
        <v>173</v>
      </c>
      <c r="D344" s="2" t="s">
        <v>27</v>
      </c>
      <c r="E344" s="2" t="s">
        <v>34</v>
      </c>
      <c r="F344" s="2">
        <v>8067.8</v>
      </c>
      <c r="G344" s="2">
        <v>1452.2</v>
      </c>
      <c r="H344" s="2">
        <v>6615.6</v>
      </c>
      <c r="I344" s="2" t="s">
        <v>41</v>
      </c>
    </row>
    <row r="345" spans="1:9" x14ac:dyDescent="0.2">
      <c r="A345" s="3" t="s">
        <v>699</v>
      </c>
      <c r="B345" s="3" t="s">
        <v>62</v>
      </c>
      <c r="C345" s="3" t="s">
        <v>197</v>
      </c>
      <c r="D345" s="3" t="s">
        <v>33</v>
      </c>
      <c r="E345" s="3" t="s">
        <v>34</v>
      </c>
      <c r="F345" s="3">
        <v>3402.97</v>
      </c>
      <c r="G345" s="3">
        <v>510.45</v>
      </c>
      <c r="H345" s="3">
        <v>2892.52</v>
      </c>
      <c r="I345" s="3" t="s">
        <v>29</v>
      </c>
    </row>
    <row r="346" spans="1:9" x14ac:dyDescent="0.2">
      <c r="A346" s="2" t="s">
        <v>700</v>
      </c>
      <c r="B346" s="2" t="s">
        <v>396</v>
      </c>
      <c r="C346" s="2" t="s">
        <v>396</v>
      </c>
      <c r="D346" s="2" t="s">
        <v>64</v>
      </c>
      <c r="E346" s="2" t="s">
        <v>115</v>
      </c>
      <c r="F346" s="2">
        <v>3193.69</v>
      </c>
      <c r="G346" s="2">
        <v>0</v>
      </c>
      <c r="H346" s="2">
        <v>3193.69</v>
      </c>
      <c r="I346" s="2" t="s">
        <v>56</v>
      </c>
    </row>
    <row r="347" spans="1:9" x14ac:dyDescent="0.2">
      <c r="A347" s="3" t="s">
        <v>701</v>
      </c>
      <c r="B347" s="3" t="s">
        <v>702</v>
      </c>
      <c r="C347" s="3" t="s">
        <v>634</v>
      </c>
      <c r="D347" s="3" t="s">
        <v>52</v>
      </c>
      <c r="E347" s="3" t="s">
        <v>60</v>
      </c>
      <c r="F347" s="3">
        <v>8912.34</v>
      </c>
      <c r="G347" s="3">
        <v>0</v>
      </c>
      <c r="H347" s="3">
        <v>8912.34</v>
      </c>
      <c r="I347" s="3" t="s">
        <v>29</v>
      </c>
    </row>
    <row r="348" spans="1:9" x14ac:dyDescent="0.2">
      <c r="A348" s="2" t="s">
        <v>703</v>
      </c>
      <c r="B348" s="2" t="s">
        <v>574</v>
      </c>
      <c r="C348" s="2" t="s">
        <v>219</v>
      </c>
      <c r="D348" s="2" t="s">
        <v>45</v>
      </c>
      <c r="E348" s="2" t="s">
        <v>46</v>
      </c>
      <c r="F348" s="2">
        <v>5841.87</v>
      </c>
      <c r="G348" s="2">
        <v>292.08999999999997</v>
      </c>
      <c r="H348" s="2">
        <v>5549.78</v>
      </c>
      <c r="I348" s="2" t="s">
        <v>29</v>
      </c>
    </row>
    <row r="349" spans="1:9" x14ac:dyDescent="0.2">
      <c r="A349" s="3" t="s">
        <v>704</v>
      </c>
      <c r="B349" s="3" t="s">
        <v>705</v>
      </c>
      <c r="C349" s="3" t="s">
        <v>706</v>
      </c>
      <c r="D349" s="3" t="s">
        <v>27</v>
      </c>
      <c r="E349" s="3" t="s">
        <v>60</v>
      </c>
      <c r="F349" s="3">
        <v>18324.07</v>
      </c>
      <c r="G349" s="3">
        <v>0</v>
      </c>
      <c r="H349" s="3">
        <v>18324.07</v>
      </c>
      <c r="I349" s="3" t="s">
        <v>41</v>
      </c>
    </row>
    <row r="350" spans="1:9" x14ac:dyDescent="0.2">
      <c r="A350" s="2" t="s">
        <v>707</v>
      </c>
      <c r="B350" s="2" t="s">
        <v>708</v>
      </c>
      <c r="C350" s="2" t="s">
        <v>292</v>
      </c>
      <c r="D350" s="2" t="s">
        <v>45</v>
      </c>
      <c r="E350" s="2" t="s">
        <v>46</v>
      </c>
      <c r="F350" s="2">
        <v>12011.64</v>
      </c>
      <c r="G350" s="2">
        <v>600.58000000000004</v>
      </c>
      <c r="H350" s="2">
        <v>11411.06</v>
      </c>
      <c r="I350" s="2" t="s">
        <v>29</v>
      </c>
    </row>
    <row r="351" spans="1:9" x14ac:dyDescent="0.2">
      <c r="A351" s="3" t="s">
        <v>709</v>
      </c>
      <c r="B351" s="3" t="s">
        <v>590</v>
      </c>
      <c r="C351" s="3" t="s">
        <v>124</v>
      </c>
      <c r="D351" s="3" t="s">
        <v>64</v>
      </c>
      <c r="E351" s="3" t="s">
        <v>115</v>
      </c>
      <c r="F351" s="3">
        <v>10184.379999999999</v>
      </c>
      <c r="G351" s="3">
        <v>0</v>
      </c>
      <c r="H351" s="3">
        <v>10184.379999999999</v>
      </c>
      <c r="I351" s="3" t="s">
        <v>29</v>
      </c>
    </row>
    <row r="352" spans="1:9" x14ac:dyDescent="0.2">
      <c r="A352" s="2" t="s">
        <v>710</v>
      </c>
      <c r="B352" s="2" t="s">
        <v>204</v>
      </c>
      <c r="C352" s="2" t="s">
        <v>566</v>
      </c>
      <c r="D352" s="2" t="s">
        <v>64</v>
      </c>
      <c r="E352" s="2" t="s">
        <v>34</v>
      </c>
      <c r="F352" s="2">
        <v>12543.31</v>
      </c>
      <c r="G352" s="2">
        <v>0</v>
      </c>
      <c r="H352" s="2">
        <v>12543.31</v>
      </c>
      <c r="I352" s="2" t="s">
        <v>29</v>
      </c>
    </row>
    <row r="353" spans="1:9" x14ac:dyDescent="0.2">
      <c r="A353" s="3" t="s">
        <v>711</v>
      </c>
      <c r="B353" s="3" t="s">
        <v>538</v>
      </c>
      <c r="C353" s="3" t="s">
        <v>712</v>
      </c>
      <c r="D353" s="3" t="s">
        <v>27</v>
      </c>
      <c r="E353" s="3" t="s">
        <v>60</v>
      </c>
      <c r="F353" s="3">
        <v>12363.91</v>
      </c>
      <c r="G353" s="3">
        <v>0</v>
      </c>
      <c r="H353" s="3">
        <v>12363.91</v>
      </c>
      <c r="I353" s="3" t="s">
        <v>29</v>
      </c>
    </row>
    <row r="354" spans="1:9" x14ac:dyDescent="0.2">
      <c r="A354" s="2" t="s">
        <v>713</v>
      </c>
      <c r="B354" s="2" t="s">
        <v>258</v>
      </c>
      <c r="C354" s="2" t="s">
        <v>714</v>
      </c>
      <c r="D354" s="2" t="s">
        <v>33</v>
      </c>
      <c r="E354" s="2" t="s">
        <v>60</v>
      </c>
      <c r="F354" s="2">
        <v>11238.63</v>
      </c>
      <c r="G354" s="2">
        <v>0</v>
      </c>
      <c r="H354" s="2">
        <v>11238.63</v>
      </c>
      <c r="I354" s="2" t="s">
        <v>41</v>
      </c>
    </row>
    <row r="355" spans="1:9" x14ac:dyDescent="0.2">
      <c r="A355" s="3" t="s">
        <v>715</v>
      </c>
      <c r="B355" s="3" t="s">
        <v>364</v>
      </c>
      <c r="C355" s="3" t="s">
        <v>403</v>
      </c>
      <c r="D355" s="3" t="s">
        <v>33</v>
      </c>
      <c r="E355" s="3" t="s">
        <v>28</v>
      </c>
      <c r="F355" s="3">
        <v>6459.12</v>
      </c>
      <c r="G355" s="3">
        <v>968.87</v>
      </c>
      <c r="H355" s="3">
        <v>5490.25</v>
      </c>
      <c r="I355" s="3" t="s">
        <v>41</v>
      </c>
    </row>
    <row r="356" spans="1:9" x14ac:dyDescent="0.2">
      <c r="A356" s="2" t="s">
        <v>716</v>
      </c>
      <c r="B356" s="2" t="s">
        <v>187</v>
      </c>
      <c r="C356" s="2" t="s">
        <v>192</v>
      </c>
      <c r="D356" s="2" t="s">
        <v>64</v>
      </c>
      <c r="E356" s="2" t="s">
        <v>115</v>
      </c>
      <c r="F356" s="2">
        <v>25305.35</v>
      </c>
      <c r="G356" s="2">
        <v>0</v>
      </c>
      <c r="H356" s="2">
        <v>25305.35</v>
      </c>
      <c r="I356" s="2" t="s">
        <v>29</v>
      </c>
    </row>
    <row r="357" spans="1:9" x14ac:dyDescent="0.2">
      <c r="A357" s="3" t="s">
        <v>717</v>
      </c>
      <c r="B357" s="3" t="s">
        <v>70</v>
      </c>
      <c r="C357" s="3" t="s">
        <v>198</v>
      </c>
      <c r="D357" s="3" t="s">
        <v>64</v>
      </c>
      <c r="E357" s="3" t="s">
        <v>28</v>
      </c>
      <c r="F357" s="3">
        <v>6973.12</v>
      </c>
      <c r="G357" s="3">
        <v>0</v>
      </c>
      <c r="H357" s="3">
        <v>6973.12</v>
      </c>
      <c r="I357" s="3" t="s">
        <v>29</v>
      </c>
    </row>
    <row r="358" spans="1:9" x14ac:dyDescent="0.2">
      <c r="A358" s="2" t="s">
        <v>718</v>
      </c>
      <c r="B358" s="2" t="s">
        <v>278</v>
      </c>
      <c r="C358" s="2" t="s">
        <v>437</v>
      </c>
      <c r="D358" s="2" t="s">
        <v>45</v>
      </c>
      <c r="E358" s="2" t="s">
        <v>89</v>
      </c>
      <c r="F358" s="2">
        <v>2780.8</v>
      </c>
      <c r="G358" s="2">
        <v>0</v>
      </c>
      <c r="H358" s="2">
        <v>2780.8</v>
      </c>
      <c r="I358" s="2" t="s">
        <v>29</v>
      </c>
    </row>
    <row r="359" spans="1:9" x14ac:dyDescent="0.2">
      <c r="A359" s="3" t="s">
        <v>719</v>
      </c>
      <c r="B359" s="3" t="s">
        <v>423</v>
      </c>
      <c r="C359" s="3" t="s">
        <v>720</v>
      </c>
      <c r="D359" s="3" t="s">
        <v>169</v>
      </c>
      <c r="E359" s="3" t="s">
        <v>34</v>
      </c>
      <c r="F359" s="3">
        <v>9954.39</v>
      </c>
      <c r="G359" s="3">
        <v>1990.88</v>
      </c>
      <c r="H359" s="3">
        <v>7963.51</v>
      </c>
      <c r="I359" s="3" t="s">
        <v>29</v>
      </c>
    </row>
    <row r="360" spans="1:9" x14ac:dyDescent="0.2">
      <c r="A360" s="2" t="s">
        <v>721</v>
      </c>
      <c r="B360" s="2" t="s">
        <v>420</v>
      </c>
      <c r="C360" s="2" t="s">
        <v>722</v>
      </c>
      <c r="D360" s="2" t="s">
        <v>64</v>
      </c>
      <c r="E360" s="2" t="s">
        <v>115</v>
      </c>
      <c r="F360" s="2">
        <v>15142.85</v>
      </c>
      <c r="G360" s="2">
        <v>0</v>
      </c>
      <c r="H360" s="2">
        <v>15142.85</v>
      </c>
      <c r="I360" s="2" t="s">
        <v>29</v>
      </c>
    </row>
    <row r="361" spans="1:9" x14ac:dyDescent="0.2">
      <c r="A361" s="3" t="s">
        <v>723</v>
      </c>
      <c r="B361" s="3" t="s">
        <v>724</v>
      </c>
      <c r="C361" s="3" t="s">
        <v>725</v>
      </c>
      <c r="D361" s="3" t="s">
        <v>27</v>
      </c>
      <c r="E361" s="3" t="s">
        <v>34</v>
      </c>
      <c r="F361" s="3">
        <v>9209.6200000000008</v>
      </c>
      <c r="G361" s="3">
        <v>1657.73</v>
      </c>
      <c r="H361" s="3">
        <v>7551.89</v>
      </c>
      <c r="I361" s="3" t="s">
        <v>29</v>
      </c>
    </row>
    <row r="362" spans="1:9" x14ac:dyDescent="0.2">
      <c r="A362" s="2" t="s">
        <v>726</v>
      </c>
      <c r="B362" s="2" t="s">
        <v>367</v>
      </c>
      <c r="C362" s="2" t="s">
        <v>251</v>
      </c>
      <c r="D362" s="2" t="s">
        <v>33</v>
      </c>
      <c r="E362" s="2" t="s">
        <v>60</v>
      </c>
      <c r="F362" s="2">
        <v>9604.61</v>
      </c>
      <c r="G362" s="2">
        <v>0</v>
      </c>
      <c r="H362" s="2">
        <v>9604.61</v>
      </c>
      <c r="I362" s="2" t="s">
        <v>41</v>
      </c>
    </row>
    <row r="363" spans="1:9" x14ac:dyDescent="0.2">
      <c r="A363" s="3" t="s">
        <v>727</v>
      </c>
      <c r="B363" s="3" t="s">
        <v>236</v>
      </c>
      <c r="C363" s="3" t="s">
        <v>570</v>
      </c>
      <c r="D363" s="3" t="s">
        <v>33</v>
      </c>
      <c r="E363" s="3" t="s">
        <v>60</v>
      </c>
      <c r="F363" s="3">
        <v>11441.05</v>
      </c>
      <c r="G363" s="3">
        <v>0</v>
      </c>
      <c r="H363" s="3">
        <v>11441.05</v>
      </c>
      <c r="I363" s="3" t="s">
        <v>41</v>
      </c>
    </row>
    <row r="364" spans="1:9" x14ac:dyDescent="0.2">
      <c r="A364" s="2" t="s">
        <v>728</v>
      </c>
      <c r="B364" s="2" t="s">
        <v>538</v>
      </c>
      <c r="C364" s="2" t="s">
        <v>729</v>
      </c>
      <c r="D364" s="2" t="s">
        <v>169</v>
      </c>
      <c r="E364" s="2" t="s">
        <v>34</v>
      </c>
      <c r="F364" s="2">
        <v>27330.17</v>
      </c>
      <c r="G364" s="2">
        <v>5466.03</v>
      </c>
      <c r="H364" s="2">
        <v>21864.14</v>
      </c>
      <c r="I364" s="2" t="s">
        <v>29</v>
      </c>
    </row>
    <row r="365" spans="1:9" x14ac:dyDescent="0.2">
      <c r="A365" s="3" t="s">
        <v>730</v>
      </c>
      <c r="B365" s="3" t="s">
        <v>205</v>
      </c>
      <c r="C365" s="3" t="s">
        <v>67</v>
      </c>
      <c r="D365" s="3" t="s">
        <v>45</v>
      </c>
      <c r="E365" s="3" t="s">
        <v>46</v>
      </c>
      <c r="F365" s="3">
        <v>2822.22</v>
      </c>
      <c r="G365" s="3">
        <v>141.11000000000001</v>
      </c>
      <c r="H365" s="3">
        <v>2681.11</v>
      </c>
      <c r="I365" s="3" t="s">
        <v>29</v>
      </c>
    </row>
    <row r="366" spans="1:9" x14ac:dyDescent="0.2">
      <c r="A366" s="2" t="s">
        <v>731</v>
      </c>
      <c r="B366" s="2" t="s">
        <v>253</v>
      </c>
      <c r="C366" s="2" t="s">
        <v>467</v>
      </c>
      <c r="D366" s="2" t="s">
        <v>33</v>
      </c>
      <c r="E366" s="2" t="s">
        <v>28</v>
      </c>
      <c r="F366" s="2">
        <v>6652.03</v>
      </c>
      <c r="G366" s="2">
        <v>997.8</v>
      </c>
      <c r="H366" s="2">
        <v>5654.23</v>
      </c>
      <c r="I366" s="2" t="s">
        <v>41</v>
      </c>
    </row>
    <row r="367" spans="1:9" x14ac:dyDescent="0.2">
      <c r="A367" s="3" t="s">
        <v>732</v>
      </c>
      <c r="B367" s="3" t="s">
        <v>151</v>
      </c>
      <c r="C367" s="3" t="s">
        <v>355</v>
      </c>
      <c r="D367" s="3" t="s">
        <v>64</v>
      </c>
      <c r="E367" s="3" t="s">
        <v>34</v>
      </c>
      <c r="F367" s="3">
        <v>8571.83</v>
      </c>
      <c r="G367" s="3">
        <v>0</v>
      </c>
      <c r="H367" s="3">
        <v>8571.83</v>
      </c>
      <c r="I367" s="3" t="s">
        <v>29</v>
      </c>
    </row>
    <row r="368" spans="1:9" x14ac:dyDescent="0.2">
      <c r="A368" s="2" t="s">
        <v>733</v>
      </c>
      <c r="B368" s="2" t="s">
        <v>110</v>
      </c>
      <c r="C368" s="2" t="s">
        <v>348</v>
      </c>
      <c r="D368" s="2" t="s">
        <v>27</v>
      </c>
      <c r="E368" s="2" t="s">
        <v>60</v>
      </c>
      <c r="F368" s="2">
        <v>23423.86</v>
      </c>
      <c r="G368" s="2">
        <v>0</v>
      </c>
      <c r="H368" s="2">
        <v>23423.86</v>
      </c>
      <c r="I368" s="2" t="s">
        <v>29</v>
      </c>
    </row>
    <row r="369" spans="1:9" x14ac:dyDescent="0.2">
      <c r="A369" s="3" t="s">
        <v>734</v>
      </c>
      <c r="B369" s="3" t="s">
        <v>54</v>
      </c>
      <c r="C369" s="3" t="s">
        <v>164</v>
      </c>
      <c r="D369" s="3" t="s">
        <v>33</v>
      </c>
      <c r="E369" s="3" t="s">
        <v>28</v>
      </c>
      <c r="F369" s="3">
        <v>8244.7999999999993</v>
      </c>
      <c r="G369" s="3">
        <v>1236.72</v>
      </c>
      <c r="H369" s="3">
        <v>7008.08</v>
      </c>
      <c r="I369" s="3" t="s">
        <v>29</v>
      </c>
    </row>
    <row r="370" spans="1:9" x14ac:dyDescent="0.2">
      <c r="A370" s="2" t="s">
        <v>735</v>
      </c>
      <c r="B370" s="2" t="s">
        <v>501</v>
      </c>
      <c r="C370" s="2" t="s">
        <v>433</v>
      </c>
      <c r="D370" s="2" t="s">
        <v>64</v>
      </c>
      <c r="E370" s="2" t="s">
        <v>34</v>
      </c>
      <c r="F370" s="2">
        <v>3293.62</v>
      </c>
      <c r="G370" s="2">
        <v>0</v>
      </c>
      <c r="H370" s="2">
        <v>3293.62</v>
      </c>
      <c r="I370" s="2" t="s">
        <v>29</v>
      </c>
    </row>
    <row r="371" spans="1:9" x14ac:dyDescent="0.2">
      <c r="A371" s="3" t="s">
        <v>736</v>
      </c>
      <c r="B371" s="3" t="s">
        <v>560</v>
      </c>
      <c r="C371" s="3" t="s">
        <v>91</v>
      </c>
      <c r="D371" s="3" t="s">
        <v>64</v>
      </c>
      <c r="E371" s="3" t="s">
        <v>34</v>
      </c>
      <c r="F371" s="3">
        <v>8055.16</v>
      </c>
      <c r="G371" s="3">
        <v>0</v>
      </c>
      <c r="H371" s="3">
        <v>8055.16</v>
      </c>
      <c r="I371" s="3" t="s">
        <v>56</v>
      </c>
    </row>
    <row r="372" spans="1:9" x14ac:dyDescent="0.2">
      <c r="A372" s="2" t="s">
        <v>737</v>
      </c>
      <c r="B372" s="2" t="s">
        <v>31</v>
      </c>
      <c r="C372" s="2" t="s">
        <v>310</v>
      </c>
      <c r="D372" s="2" t="s">
        <v>169</v>
      </c>
      <c r="E372" s="2" t="s">
        <v>46</v>
      </c>
      <c r="F372" s="2">
        <v>3341.87</v>
      </c>
      <c r="G372" s="2">
        <v>668.37</v>
      </c>
      <c r="H372" s="2">
        <v>2673.5</v>
      </c>
      <c r="I372" s="2" t="s">
        <v>41</v>
      </c>
    </row>
    <row r="373" spans="1:9" x14ac:dyDescent="0.2">
      <c r="A373" s="3" t="s">
        <v>738</v>
      </c>
      <c r="B373" s="3" t="s">
        <v>448</v>
      </c>
      <c r="C373" s="3" t="s">
        <v>449</v>
      </c>
      <c r="D373" s="3" t="s">
        <v>52</v>
      </c>
      <c r="E373" s="3" t="s">
        <v>34</v>
      </c>
      <c r="F373" s="3">
        <v>7707.17</v>
      </c>
      <c r="G373" s="3">
        <v>924.86</v>
      </c>
      <c r="H373" s="3">
        <v>6782.31</v>
      </c>
      <c r="I373" s="3" t="s">
        <v>56</v>
      </c>
    </row>
    <row r="374" spans="1:9" x14ac:dyDescent="0.2">
      <c r="A374" s="2" t="s">
        <v>739</v>
      </c>
      <c r="B374" s="2" t="s">
        <v>740</v>
      </c>
      <c r="C374" s="2" t="s">
        <v>741</v>
      </c>
      <c r="D374" s="2" t="s">
        <v>52</v>
      </c>
      <c r="E374" s="2" t="s">
        <v>60</v>
      </c>
      <c r="F374" s="2">
        <v>5171.55</v>
      </c>
      <c r="G374" s="2">
        <v>0</v>
      </c>
      <c r="H374" s="2">
        <v>5171.55</v>
      </c>
      <c r="I374" s="2" t="s">
        <v>29</v>
      </c>
    </row>
    <row r="375" spans="1:9" x14ac:dyDescent="0.2">
      <c r="A375" s="3" t="s">
        <v>742</v>
      </c>
      <c r="B375" s="3" t="s">
        <v>91</v>
      </c>
      <c r="C375" s="3" t="s">
        <v>303</v>
      </c>
      <c r="D375" s="3" t="s">
        <v>114</v>
      </c>
      <c r="E375" s="3" t="s">
        <v>115</v>
      </c>
      <c r="F375" s="3">
        <v>4029.32</v>
      </c>
      <c r="G375" s="3">
        <v>402.93</v>
      </c>
      <c r="H375" s="3">
        <v>3626.39</v>
      </c>
      <c r="I375" s="3" t="s">
        <v>29</v>
      </c>
    </row>
    <row r="376" spans="1:9" x14ac:dyDescent="0.2">
      <c r="A376" s="2" t="s">
        <v>743</v>
      </c>
      <c r="B376" s="2" t="s">
        <v>264</v>
      </c>
      <c r="C376" s="2" t="s">
        <v>264</v>
      </c>
      <c r="D376" s="2" t="s">
        <v>33</v>
      </c>
      <c r="E376" s="2" t="s">
        <v>28</v>
      </c>
      <c r="F376" s="2">
        <v>2379.48</v>
      </c>
      <c r="G376" s="2">
        <v>356.92</v>
      </c>
      <c r="H376" s="2">
        <v>2022.56</v>
      </c>
      <c r="I376" s="2" t="s">
        <v>41</v>
      </c>
    </row>
    <row r="377" spans="1:9" x14ac:dyDescent="0.2">
      <c r="A377" s="3" t="s">
        <v>744</v>
      </c>
      <c r="B377" s="3" t="s">
        <v>181</v>
      </c>
      <c r="C377" s="3" t="s">
        <v>509</v>
      </c>
      <c r="D377" s="3" t="s">
        <v>45</v>
      </c>
      <c r="E377" s="3" t="s">
        <v>89</v>
      </c>
      <c r="F377" s="3">
        <v>6335.56</v>
      </c>
      <c r="G377" s="3">
        <v>0</v>
      </c>
      <c r="H377" s="3">
        <v>6335.56</v>
      </c>
      <c r="I377" s="3" t="s">
        <v>41</v>
      </c>
    </row>
    <row r="378" spans="1:9" x14ac:dyDescent="0.2">
      <c r="A378" s="2" t="s">
        <v>745</v>
      </c>
      <c r="B378" s="2" t="s">
        <v>578</v>
      </c>
      <c r="C378" s="2" t="s">
        <v>195</v>
      </c>
      <c r="D378" s="2" t="s">
        <v>169</v>
      </c>
      <c r="E378" s="2" t="s">
        <v>34</v>
      </c>
      <c r="F378" s="2">
        <v>4357.12</v>
      </c>
      <c r="G378" s="2">
        <v>871.42</v>
      </c>
      <c r="H378" s="2">
        <v>3485.7</v>
      </c>
      <c r="I378" s="2" t="s">
        <v>29</v>
      </c>
    </row>
    <row r="379" spans="1:9" x14ac:dyDescent="0.2">
      <c r="A379" s="3" t="s">
        <v>746</v>
      </c>
      <c r="B379" s="3" t="s">
        <v>187</v>
      </c>
      <c r="C379" s="3" t="s">
        <v>187</v>
      </c>
      <c r="D379" s="3" t="s">
        <v>45</v>
      </c>
      <c r="E379" s="3" t="s">
        <v>46</v>
      </c>
      <c r="F379" s="3">
        <v>15379.14</v>
      </c>
      <c r="G379" s="3">
        <v>768.96</v>
      </c>
      <c r="H379" s="3">
        <v>14610.18</v>
      </c>
      <c r="I379" s="3" t="s">
        <v>41</v>
      </c>
    </row>
    <row r="380" spans="1:9" x14ac:dyDescent="0.2">
      <c r="A380" s="2" t="s">
        <v>747</v>
      </c>
      <c r="B380" s="2" t="s">
        <v>121</v>
      </c>
      <c r="C380" s="2" t="s">
        <v>103</v>
      </c>
      <c r="D380" s="2" t="s">
        <v>45</v>
      </c>
      <c r="E380" s="2" t="s">
        <v>46</v>
      </c>
      <c r="F380" s="2">
        <v>8291.02</v>
      </c>
      <c r="G380" s="2">
        <v>414.55</v>
      </c>
      <c r="H380" s="2">
        <v>7876.47</v>
      </c>
      <c r="I380" s="2" t="s">
        <v>29</v>
      </c>
    </row>
    <row r="381" spans="1:9" x14ac:dyDescent="0.2">
      <c r="A381" s="3" t="s">
        <v>748</v>
      </c>
      <c r="B381" s="3" t="s">
        <v>297</v>
      </c>
      <c r="C381" s="3" t="s">
        <v>749</v>
      </c>
      <c r="D381" s="3" t="s">
        <v>45</v>
      </c>
      <c r="E381" s="3" t="s">
        <v>46</v>
      </c>
      <c r="F381" s="3">
        <v>5859.43</v>
      </c>
      <c r="G381" s="3">
        <v>292.97000000000003</v>
      </c>
      <c r="H381" s="3">
        <v>5566.46</v>
      </c>
      <c r="I381" s="3" t="s">
        <v>29</v>
      </c>
    </row>
    <row r="382" spans="1:9" x14ac:dyDescent="0.2">
      <c r="A382" s="2" t="s">
        <v>750</v>
      </c>
      <c r="B382" s="2" t="s">
        <v>129</v>
      </c>
      <c r="C382" s="2" t="s">
        <v>130</v>
      </c>
      <c r="D382" s="2" t="s">
        <v>33</v>
      </c>
      <c r="E382" s="2" t="s">
        <v>28</v>
      </c>
      <c r="F382" s="2">
        <v>3473.19</v>
      </c>
      <c r="G382" s="2">
        <v>520.98</v>
      </c>
      <c r="H382" s="2">
        <v>2952.21</v>
      </c>
      <c r="I382" s="2" t="s">
        <v>29</v>
      </c>
    </row>
    <row r="383" spans="1:9" x14ac:dyDescent="0.2">
      <c r="A383" s="3" t="s">
        <v>751</v>
      </c>
      <c r="B383" s="3" t="s">
        <v>141</v>
      </c>
      <c r="C383" s="3" t="s">
        <v>276</v>
      </c>
      <c r="D383" s="3" t="s">
        <v>33</v>
      </c>
      <c r="E383" s="3" t="s">
        <v>34</v>
      </c>
      <c r="F383" s="3">
        <v>6810.23</v>
      </c>
      <c r="G383" s="3">
        <v>1021.53</v>
      </c>
      <c r="H383" s="3">
        <v>5788.7</v>
      </c>
      <c r="I383" s="3" t="s">
        <v>29</v>
      </c>
    </row>
    <row r="384" spans="1:9" x14ac:dyDescent="0.2">
      <c r="A384" s="2" t="s">
        <v>752</v>
      </c>
      <c r="B384" s="2" t="s">
        <v>753</v>
      </c>
      <c r="C384" s="2" t="s">
        <v>754</v>
      </c>
      <c r="D384" s="2" t="s">
        <v>33</v>
      </c>
      <c r="E384" s="2" t="s">
        <v>28</v>
      </c>
      <c r="F384" s="2">
        <v>9247.3700000000008</v>
      </c>
      <c r="G384" s="2">
        <v>1387.11</v>
      </c>
      <c r="H384" s="2">
        <v>7860.26</v>
      </c>
      <c r="I384" s="2" t="s">
        <v>29</v>
      </c>
    </row>
    <row r="385" spans="1:9" x14ac:dyDescent="0.2">
      <c r="A385" s="3" t="s">
        <v>755</v>
      </c>
      <c r="B385" s="3" t="s">
        <v>418</v>
      </c>
      <c r="C385" s="3" t="s">
        <v>525</v>
      </c>
      <c r="D385" s="3" t="s">
        <v>27</v>
      </c>
      <c r="E385" s="3" t="s">
        <v>60</v>
      </c>
      <c r="F385" s="3">
        <v>5530.11</v>
      </c>
      <c r="G385" s="3">
        <v>0</v>
      </c>
      <c r="H385" s="3">
        <v>5530.11</v>
      </c>
      <c r="I385" s="3" t="s">
        <v>29</v>
      </c>
    </row>
    <row r="386" spans="1:9" x14ac:dyDescent="0.2">
      <c r="A386" s="2" t="s">
        <v>756</v>
      </c>
      <c r="B386" s="2" t="s">
        <v>420</v>
      </c>
      <c r="C386" s="2" t="s">
        <v>143</v>
      </c>
      <c r="D386" s="2" t="s">
        <v>33</v>
      </c>
      <c r="E386" s="2" t="s">
        <v>60</v>
      </c>
      <c r="F386" s="2">
        <v>2648.03</v>
      </c>
      <c r="G386" s="2">
        <v>0</v>
      </c>
      <c r="H386" s="2">
        <v>2648.03</v>
      </c>
      <c r="I386" s="2" t="s">
        <v>29</v>
      </c>
    </row>
    <row r="387" spans="1:9" x14ac:dyDescent="0.2">
      <c r="A387" s="3" t="s">
        <v>757</v>
      </c>
      <c r="B387" s="3" t="s">
        <v>200</v>
      </c>
      <c r="C387" s="3" t="s">
        <v>534</v>
      </c>
      <c r="D387" s="3" t="s">
        <v>64</v>
      </c>
      <c r="E387" s="3" t="s">
        <v>28</v>
      </c>
      <c r="F387" s="3">
        <v>4538.46</v>
      </c>
      <c r="G387" s="3">
        <v>0</v>
      </c>
      <c r="H387" s="3">
        <v>4538.46</v>
      </c>
      <c r="I387" s="3" t="s">
        <v>29</v>
      </c>
    </row>
    <row r="388" spans="1:9" x14ac:dyDescent="0.2">
      <c r="A388" s="2" t="s">
        <v>758</v>
      </c>
      <c r="B388" s="2" t="s">
        <v>425</v>
      </c>
      <c r="C388" s="2" t="s">
        <v>422</v>
      </c>
      <c r="D388" s="2" t="s">
        <v>64</v>
      </c>
      <c r="E388" s="2" t="s">
        <v>115</v>
      </c>
      <c r="F388" s="2">
        <v>15274.88</v>
      </c>
      <c r="G388" s="2">
        <v>0</v>
      </c>
      <c r="H388" s="2">
        <v>15274.88</v>
      </c>
      <c r="I388" s="2" t="s">
        <v>29</v>
      </c>
    </row>
    <row r="389" spans="1:9" x14ac:dyDescent="0.2">
      <c r="A389" s="3" t="s">
        <v>759</v>
      </c>
      <c r="B389" s="3" t="s">
        <v>630</v>
      </c>
      <c r="C389" s="3" t="s">
        <v>295</v>
      </c>
      <c r="D389" s="3" t="s">
        <v>27</v>
      </c>
      <c r="E389" s="3" t="s">
        <v>60</v>
      </c>
      <c r="F389" s="3">
        <v>20879.77</v>
      </c>
      <c r="G389" s="3">
        <v>0</v>
      </c>
      <c r="H389" s="3">
        <v>20879.77</v>
      </c>
      <c r="I389" s="3" t="s">
        <v>56</v>
      </c>
    </row>
    <row r="390" spans="1:9" x14ac:dyDescent="0.2">
      <c r="A390" s="2" t="s">
        <v>760</v>
      </c>
      <c r="B390" s="2" t="s">
        <v>100</v>
      </c>
      <c r="C390" s="2" t="s">
        <v>100</v>
      </c>
      <c r="D390" s="2" t="s">
        <v>33</v>
      </c>
      <c r="E390" s="2" t="s">
        <v>28</v>
      </c>
      <c r="F390" s="2">
        <v>6610.28</v>
      </c>
      <c r="G390" s="2">
        <v>991.54</v>
      </c>
      <c r="H390" s="2">
        <v>5618.74</v>
      </c>
      <c r="I390" s="2" t="s">
        <v>41</v>
      </c>
    </row>
    <row r="391" spans="1:9" x14ac:dyDescent="0.2">
      <c r="A391" s="3" t="s">
        <v>761</v>
      </c>
      <c r="B391" s="3" t="s">
        <v>762</v>
      </c>
      <c r="C391" s="3" t="s">
        <v>85</v>
      </c>
      <c r="D391" s="3" t="s">
        <v>64</v>
      </c>
      <c r="E391" s="3" t="s">
        <v>34</v>
      </c>
      <c r="F391" s="3">
        <v>3536.91</v>
      </c>
      <c r="G391" s="3">
        <v>0</v>
      </c>
      <c r="H391" s="3">
        <v>3536.91</v>
      </c>
      <c r="I391" s="3" t="s">
        <v>56</v>
      </c>
    </row>
    <row r="392" spans="1:9" x14ac:dyDescent="0.2">
      <c r="A392" s="2" t="s">
        <v>763</v>
      </c>
      <c r="B392" s="2" t="s">
        <v>567</v>
      </c>
      <c r="C392" s="2" t="s">
        <v>567</v>
      </c>
      <c r="D392" s="2" t="s">
        <v>27</v>
      </c>
      <c r="E392" s="2" t="s">
        <v>60</v>
      </c>
      <c r="F392" s="2">
        <v>5822.03</v>
      </c>
      <c r="G392" s="2">
        <v>0</v>
      </c>
      <c r="H392" s="2">
        <v>5822.03</v>
      </c>
      <c r="I392" s="2" t="s">
        <v>29</v>
      </c>
    </row>
    <row r="393" spans="1:9" x14ac:dyDescent="0.2">
      <c r="A393" s="3" t="s">
        <v>764</v>
      </c>
      <c r="B393" s="3" t="s">
        <v>148</v>
      </c>
      <c r="C393" s="3" t="s">
        <v>289</v>
      </c>
      <c r="D393" s="3" t="s">
        <v>33</v>
      </c>
      <c r="E393" s="3" t="s">
        <v>60</v>
      </c>
      <c r="F393" s="3">
        <v>2570.85</v>
      </c>
      <c r="G393" s="3">
        <v>0</v>
      </c>
      <c r="H393" s="3">
        <v>2570.85</v>
      </c>
      <c r="I393" s="3" t="s">
        <v>56</v>
      </c>
    </row>
    <row r="394" spans="1:9" x14ac:dyDescent="0.2">
      <c r="A394" s="2" t="s">
        <v>765</v>
      </c>
      <c r="B394" s="2" t="s">
        <v>562</v>
      </c>
      <c r="C394" s="2" t="s">
        <v>165</v>
      </c>
      <c r="D394" s="2" t="s">
        <v>52</v>
      </c>
      <c r="E394" s="2" t="s">
        <v>60</v>
      </c>
      <c r="F394" s="2">
        <v>3160.88</v>
      </c>
      <c r="G394" s="2">
        <v>0</v>
      </c>
      <c r="H394" s="2">
        <v>3160.88</v>
      </c>
      <c r="I394" s="2" t="s">
        <v>29</v>
      </c>
    </row>
    <row r="395" spans="1:9" x14ac:dyDescent="0.2">
      <c r="A395" s="3" t="s">
        <v>766</v>
      </c>
      <c r="B395" s="3" t="s">
        <v>543</v>
      </c>
      <c r="C395" s="3" t="s">
        <v>202</v>
      </c>
      <c r="D395" s="3" t="s">
        <v>45</v>
      </c>
      <c r="E395" s="3" t="s">
        <v>89</v>
      </c>
      <c r="F395" s="3">
        <v>2907.63</v>
      </c>
      <c r="G395" s="3">
        <v>0</v>
      </c>
      <c r="H395" s="3">
        <v>2907.63</v>
      </c>
      <c r="I395" s="3" t="s">
        <v>29</v>
      </c>
    </row>
    <row r="396" spans="1:9" x14ac:dyDescent="0.2">
      <c r="A396" s="2" t="s">
        <v>767</v>
      </c>
      <c r="B396" s="2" t="s">
        <v>534</v>
      </c>
      <c r="C396" s="2" t="s">
        <v>534</v>
      </c>
      <c r="D396" s="2" t="s">
        <v>33</v>
      </c>
      <c r="E396" s="2" t="s">
        <v>34</v>
      </c>
      <c r="F396" s="2">
        <v>3270.18</v>
      </c>
      <c r="G396" s="2">
        <v>490.53</v>
      </c>
      <c r="H396" s="2">
        <v>2779.65</v>
      </c>
      <c r="I396" s="2" t="s">
        <v>29</v>
      </c>
    </row>
    <row r="397" spans="1:9" x14ac:dyDescent="0.2">
      <c r="A397" s="3" t="s">
        <v>768</v>
      </c>
      <c r="B397" s="3" t="s">
        <v>236</v>
      </c>
      <c r="C397" s="3" t="s">
        <v>769</v>
      </c>
      <c r="D397" s="3" t="s">
        <v>33</v>
      </c>
      <c r="E397" s="3" t="s">
        <v>34</v>
      </c>
      <c r="F397" s="3">
        <v>15553.38</v>
      </c>
      <c r="G397" s="3">
        <v>2333.0100000000002</v>
      </c>
      <c r="H397" s="3">
        <v>13220.37</v>
      </c>
      <c r="I397" s="3" t="s">
        <v>56</v>
      </c>
    </row>
    <row r="398" spans="1:9" x14ac:dyDescent="0.2">
      <c r="A398" s="2" t="s">
        <v>770</v>
      </c>
      <c r="B398" s="2" t="s">
        <v>256</v>
      </c>
      <c r="C398" s="2" t="s">
        <v>771</v>
      </c>
      <c r="D398" s="2" t="s">
        <v>33</v>
      </c>
      <c r="E398" s="2" t="s">
        <v>60</v>
      </c>
      <c r="F398" s="2">
        <v>8193.43</v>
      </c>
      <c r="G398" s="2">
        <v>0</v>
      </c>
      <c r="H398" s="2">
        <v>8193.43</v>
      </c>
      <c r="I398" s="2" t="s">
        <v>56</v>
      </c>
    </row>
    <row r="399" spans="1:9" x14ac:dyDescent="0.2">
      <c r="A399" s="3" t="s">
        <v>772</v>
      </c>
      <c r="B399" s="3" t="s">
        <v>773</v>
      </c>
      <c r="C399" s="3" t="s">
        <v>773</v>
      </c>
      <c r="D399" s="3" t="s">
        <v>206</v>
      </c>
      <c r="E399" s="3" t="s">
        <v>207</v>
      </c>
      <c r="F399" s="3">
        <v>14661.06</v>
      </c>
      <c r="G399" s="3">
        <v>0</v>
      </c>
      <c r="H399" s="3">
        <v>14661.06</v>
      </c>
      <c r="I399" s="3" t="s">
        <v>29</v>
      </c>
    </row>
    <row r="400" spans="1:9" x14ac:dyDescent="0.2">
      <c r="A400" s="2" t="s">
        <v>774</v>
      </c>
      <c r="B400" s="2" t="s">
        <v>72</v>
      </c>
      <c r="C400" s="2" t="s">
        <v>355</v>
      </c>
      <c r="D400" s="2" t="s">
        <v>27</v>
      </c>
      <c r="E400" s="2" t="s">
        <v>34</v>
      </c>
      <c r="F400" s="2">
        <v>18761.009999999998</v>
      </c>
      <c r="G400" s="2">
        <v>3376.98</v>
      </c>
      <c r="H400" s="2">
        <v>15384.03</v>
      </c>
      <c r="I400" s="2" t="s">
        <v>29</v>
      </c>
    </row>
    <row r="401" spans="1:9" x14ac:dyDescent="0.2">
      <c r="A401" s="3" t="s">
        <v>775</v>
      </c>
      <c r="B401" s="3" t="s">
        <v>67</v>
      </c>
      <c r="C401" s="3" t="s">
        <v>448</v>
      </c>
      <c r="D401" s="3" t="s">
        <v>52</v>
      </c>
      <c r="E401" s="3" t="s">
        <v>34</v>
      </c>
      <c r="F401" s="3">
        <v>7984.95</v>
      </c>
      <c r="G401" s="3">
        <v>958.19</v>
      </c>
      <c r="H401" s="3">
        <v>7026.76</v>
      </c>
      <c r="I401" s="3" t="s">
        <v>29</v>
      </c>
    </row>
    <row r="402" spans="1:9" x14ac:dyDescent="0.2">
      <c r="A402" s="2" t="s">
        <v>776</v>
      </c>
      <c r="B402" s="2" t="s">
        <v>534</v>
      </c>
      <c r="C402" s="2" t="s">
        <v>468</v>
      </c>
      <c r="D402" s="2" t="s">
        <v>52</v>
      </c>
      <c r="E402" s="2" t="s">
        <v>60</v>
      </c>
      <c r="F402" s="2">
        <v>7190.27</v>
      </c>
      <c r="G402" s="2">
        <v>0</v>
      </c>
      <c r="H402" s="2">
        <v>7190.27</v>
      </c>
      <c r="I402" s="2" t="s">
        <v>29</v>
      </c>
    </row>
    <row r="403" spans="1:9" x14ac:dyDescent="0.2">
      <c r="A403" s="3" t="s">
        <v>777</v>
      </c>
      <c r="B403" s="3" t="s">
        <v>82</v>
      </c>
      <c r="C403" s="3" t="s">
        <v>778</v>
      </c>
      <c r="D403" s="3" t="s">
        <v>114</v>
      </c>
      <c r="E403" s="3" t="s">
        <v>115</v>
      </c>
      <c r="F403" s="3">
        <v>2731.61</v>
      </c>
      <c r="G403" s="3">
        <v>273.16000000000003</v>
      </c>
      <c r="H403" s="3">
        <v>2458.4499999999998</v>
      </c>
      <c r="I403" s="3" t="s">
        <v>29</v>
      </c>
    </row>
    <row r="404" spans="1:9" x14ac:dyDescent="0.2">
      <c r="A404" s="2" t="s">
        <v>779</v>
      </c>
      <c r="B404" s="2" t="s">
        <v>314</v>
      </c>
      <c r="C404" s="2" t="s">
        <v>722</v>
      </c>
      <c r="D404" s="2" t="s">
        <v>169</v>
      </c>
      <c r="E404" s="2" t="s">
        <v>46</v>
      </c>
      <c r="F404" s="2">
        <v>6588.99</v>
      </c>
      <c r="G404" s="2">
        <v>1317.8</v>
      </c>
      <c r="H404" s="2">
        <v>5271.19</v>
      </c>
      <c r="I404" s="2" t="s">
        <v>29</v>
      </c>
    </row>
    <row r="405" spans="1:9" x14ac:dyDescent="0.2">
      <c r="A405" s="3" t="s">
        <v>780</v>
      </c>
      <c r="B405" s="3" t="s">
        <v>781</v>
      </c>
      <c r="C405" s="3" t="s">
        <v>37</v>
      </c>
      <c r="D405" s="3" t="s">
        <v>64</v>
      </c>
      <c r="E405" s="3" t="s">
        <v>34</v>
      </c>
      <c r="F405" s="3">
        <v>5959.4</v>
      </c>
      <c r="G405" s="3">
        <v>0</v>
      </c>
      <c r="H405" s="3">
        <v>5959.4</v>
      </c>
      <c r="I405" s="3" t="s">
        <v>41</v>
      </c>
    </row>
    <row r="406" spans="1:9" x14ac:dyDescent="0.2">
      <c r="A406" s="2" t="s">
        <v>782</v>
      </c>
      <c r="B406" s="2" t="s">
        <v>783</v>
      </c>
      <c r="C406" s="2" t="s">
        <v>209</v>
      </c>
      <c r="D406" s="2" t="s">
        <v>64</v>
      </c>
      <c r="E406" s="2" t="s">
        <v>115</v>
      </c>
      <c r="F406" s="2">
        <v>9643.7800000000007</v>
      </c>
      <c r="G406" s="2">
        <v>0</v>
      </c>
      <c r="H406" s="2">
        <v>9643.7800000000007</v>
      </c>
      <c r="I406" s="2" t="s">
        <v>29</v>
      </c>
    </row>
    <row r="407" spans="1:9" x14ac:dyDescent="0.2">
      <c r="A407" s="3" t="s">
        <v>784</v>
      </c>
      <c r="B407" s="3" t="s">
        <v>355</v>
      </c>
      <c r="C407" s="3" t="s">
        <v>370</v>
      </c>
      <c r="D407" s="3" t="s">
        <v>33</v>
      </c>
      <c r="E407" s="3" t="s">
        <v>60</v>
      </c>
      <c r="F407" s="3">
        <v>11503.34</v>
      </c>
      <c r="G407" s="3">
        <v>0</v>
      </c>
      <c r="H407" s="3">
        <v>11503.34</v>
      </c>
      <c r="I407" s="3" t="s">
        <v>41</v>
      </c>
    </row>
    <row r="408" spans="1:9" x14ac:dyDescent="0.2">
      <c r="A408" s="2" t="s">
        <v>785</v>
      </c>
      <c r="B408" s="2" t="s">
        <v>460</v>
      </c>
      <c r="C408" s="2" t="s">
        <v>449</v>
      </c>
      <c r="D408" s="2" t="s">
        <v>33</v>
      </c>
      <c r="E408" s="2" t="s">
        <v>34</v>
      </c>
      <c r="F408" s="2">
        <v>2713.52</v>
      </c>
      <c r="G408" s="2">
        <v>407.03</v>
      </c>
      <c r="H408" s="2">
        <v>2306.4899999999998</v>
      </c>
      <c r="I408" s="2" t="s">
        <v>41</v>
      </c>
    </row>
    <row r="409" spans="1:9" x14ac:dyDescent="0.2">
      <c r="A409" s="3" t="s">
        <v>786</v>
      </c>
      <c r="B409" s="3" t="s">
        <v>423</v>
      </c>
      <c r="C409" s="3" t="s">
        <v>787</v>
      </c>
      <c r="D409" s="3" t="s">
        <v>45</v>
      </c>
      <c r="E409" s="3" t="s">
        <v>46</v>
      </c>
      <c r="F409" s="3">
        <v>8745.48</v>
      </c>
      <c r="G409" s="3">
        <v>437.27</v>
      </c>
      <c r="H409" s="3">
        <v>8308.2099999999991</v>
      </c>
      <c r="I409" s="3" t="s">
        <v>56</v>
      </c>
    </row>
    <row r="410" spans="1:9" x14ac:dyDescent="0.2">
      <c r="A410" s="2" t="s">
        <v>788</v>
      </c>
      <c r="B410" s="2" t="s">
        <v>789</v>
      </c>
      <c r="C410" s="2" t="s">
        <v>781</v>
      </c>
      <c r="D410" s="2" t="s">
        <v>206</v>
      </c>
      <c r="E410" s="2" t="s">
        <v>207</v>
      </c>
      <c r="F410" s="2">
        <v>7462.95</v>
      </c>
      <c r="G410" s="2">
        <v>0</v>
      </c>
      <c r="H410" s="2">
        <v>7462.95</v>
      </c>
      <c r="I410" s="2" t="s">
        <v>29</v>
      </c>
    </row>
    <row r="411" spans="1:9" x14ac:dyDescent="0.2">
      <c r="A411" s="3" t="s">
        <v>790</v>
      </c>
      <c r="B411" s="3" t="s">
        <v>655</v>
      </c>
      <c r="C411" s="3" t="s">
        <v>791</v>
      </c>
      <c r="D411" s="3" t="s">
        <v>169</v>
      </c>
      <c r="E411" s="3" t="s">
        <v>46</v>
      </c>
      <c r="F411" s="3">
        <v>3449.59</v>
      </c>
      <c r="G411" s="3">
        <v>689.92</v>
      </c>
      <c r="H411" s="3">
        <v>2759.67</v>
      </c>
      <c r="I411" s="3" t="s">
        <v>29</v>
      </c>
    </row>
    <row r="412" spans="1:9" x14ac:dyDescent="0.2">
      <c r="A412" s="2" t="s">
        <v>792</v>
      </c>
      <c r="B412" s="2" t="s">
        <v>426</v>
      </c>
      <c r="C412" s="2" t="s">
        <v>92</v>
      </c>
      <c r="D412" s="2" t="s">
        <v>45</v>
      </c>
      <c r="E412" s="2" t="s">
        <v>89</v>
      </c>
      <c r="F412" s="2">
        <v>13144.65</v>
      </c>
      <c r="G412" s="2">
        <v>0</v>
      </c>
      <c r="H412" s="2">
        <v>13144.65</v>
      </c>
      <c r="I412" s="2" t="s">
        <v>56</v>
      </c>
    </row>
    <row r="413" spans="1:9" x14ac:dyDescent="0.2">
      <c r="A413" s="3" t="s">
        <v>793</v>
      </c>
      <c r="B413" s="3" t="s">
        <v>368</v>
      </c>
      <c r="C413" s="3" t="s">
        <v>794</v>
      </c>
      <c r="D413" s="3" t="s">
        <v>52</v>
      </c>
      <c r="E413" s="3" t="s">
        <v>60</v>
      </c>
      <c r="F413" s="3">
        <v>12284.14</v>
      </c>
      <c r="G413" s="3">
        <v>0</v>
      </c>
      <c r="H413" s="3">
        <v>12284.14</v>
      </c>
      <c r="I413" s="3" t="s">
        <v>29</v>
      </c>
    </row>
    <row r="414" spans="1:9" x14ac:dyDescent="0.2">
      <c r="A414" s="2" t="s">
        <v>795</v>
      </c>
      <c r="B414" s="2" t="s">
        <v>614</v>
      </c>
      <c r="C414" s="2" t="s">
        <v>425</v>
      </c>
      <c r="D414" s="2" t="s">
        <v>114</v>
      </c>
      <c r="E414" s="2" t="s">
        <v>46</v>
      </c>
      <c r="F414" s="2">
        <v>8442.92</v>
      </c>
      <c r="G414" s="2">
        <v>844.29</v>
      </c>
      <c r="H414" s="2">
        <v>7598.63</v>
      </c>
      <c r="I414" s="2" t="s">
        <v>29</v>
      </c>
    </row>
    <row r="415" spans="1:9" x14ac:dyDescent="0.2">
      <c r="A415" s="3" t="s">
        <v>796</v>
      </c>
      <c r="B415" s="3" t="s">
        <v>487</v>
      </c>
      <c r="C415" s="3" t="s">
        <v>58</v>
      </c>
      <c r="D415" s="3" t="s">
        <v>114</v>
      </c>
      <c r="E415" s="3" t="s">
        <v>115</v>
      </c>
      <c r="F415" s="3">
        <v>2351.42</v>
      </c>
      <c r="G415" s="3">
        <v>235.14</v>
      </c>
      <c r="H415" s="3">
        <v>2116.2800000000002</v>
      </c>
      <c r="I415" s="3" t="s">
        <v>29</v>
      </c>
    </row>
    <row r="416" spans="1:9" x14ac:dyDescent="0.2">
      <c r="A416" s="2" t="s">
        <v>797</v>
      </c>
      <c r="B416" s="2" t="s">
        <v>318</v>
      </c>
      <c r="C416" s="2" t="s">
        <v>198</v>
      </c>
      <c r="D416" s="2" t="s">
        <v>64</v>
      </c>
      <c r="E416" s="2" t="s">
        <v>34</v>
      </c>
      <c r="F416" s="2">
        <v>8879.35</v>
      </c>
      <c r="G416" s="2">
        <v>0</v>
      </c>
      <c r="H416" s="2">
        <v>8879.35</v>
      </c>
      <c r="I416" s="2" t="s">
        <v>29</v>
      </c>
    </row>
    <row r="417" spans="1:9" x14ac:dyDescent="0.2">
      <c r="A417" s="3" t="s">
        <v>798</v>
      </c>
      <c r="B417" s="3" t="s">
        <v>708</v>
      </c>
      <c r="C417" s="3" t="s">
        <v>799</v>
      </c>
      <c r="D417" s="3" t="s">
        <v>206</v>
      </c>
      <c r="E417" s="3" t="s">
        <v>207</v>
      </c>
      <c r="F417" s="3">
        <v>30933.88</v>
      </c>
      <c r="G417" s="3">
        <v>0</v>
      </c>
      <c r="H417" s="3">
        <v>30933.88</v>
      </c>
      <c r="I417" s="3" t="s">
        <v>29</v>
      </c>
    </row>
    <row r="418" spans="1:9" x14ac:dyDescent="0.2">
      <c r="A418" s="2" t="s">
        <v>800</v>
      </c>
      <c r="B418" s="2" t="s">
        <v>168</v>
      </c>
      <c r="C418" s="2" t="s">
        <v>708</v>
      </c>
      <c r="D418" s="2" t="s">
        <v>33</v>
      </c>
      <c r="E418" s="2" t="s">
        <v>60</v>
      </c>
      <c r="F418" s="2">
        <v>3768.41</v>
      </c>
      <c r="G418" s="2">
        <v>0</v>
      </c>
      <c r="H418" s="2">
        <v>3768.41</v>
      </c>
      <c r="I418" s="2" t="s">
        <v>29</v>
      </c>
    </row>
    <row r="419" spans="1:9" x14ac:dyDescent="0.2">
      <c r="A419" s="3" t="s">
        <v>801</v>
      </c>
      <c r="B419" s="3" t="s">
        <v>294</v>
      </c>
      <c r="C419" s="3" t="s">
        <v>101</v>
      </c>
      <c r="D419" s="3" t="s">
        <v>27</v>
      </c>
      <c r="E419" s="3" t="s">
        <v>28</v>
      </c>
      <c r="F419" s="3">
        <v>17110.91</v>
      </c>
      <c r="G419" s="3">
        <v>3079.96</v>
      </c>
      <c r="H419" s="3">
        <v>14030.95</v>
      </c>
      <c r="I419" s="3" t="s">
        <v>29</v>
      </c>
    </row>
    <row r="420" spans="1:9" x14ac:dyDescent="0.2">
      <c r="A420" s="2" t="s">
        <v>802</v>
      </c>
      <c r="B420" s="2" t="s">
        <v>156</v>
      </c>
      <c r="C420" s="2" t="s">
        <v>62</v>
      </c>
      <c r="D420" s="2" t="s">
        <v>52</v>
      </c>
      <c r="E420" s="2" t="s">
        <v>60</v>
      </c>
      <c r="F420" s="2">
        <v>5916.83</v>
      </c>
      <c r="G420" s="2">
        <v>0</v>
      </c>
      <c r="H420" s="2">
        <v>5916.83</v>
      </c>
      <c r="I420" s="2" t="s">
        <v>29</v>
      </c>
    </row>
    <row r="421" spans="1:9" x14ac:dyDescent="0.2">
      <c r="A421" s="3" t="s">
        <v>803</v>
      </c>
      <c r="B421" s="3" t="s">
        <v>204</v>
      </c>
      <c r="C421" s="3" t="s">
        <v>67</v>
      </c>
      <c r="D421" s="3" t="s">
        <v>33</v>
      </c>
      <c r="E421" s="3" t="s">
        <v>34</v>
      </c>
      <c r="F421" s="3">
        <v>4430.91</v>
      </c>
      <c r="G421" s="3">
        <v>664.64</v>
      </c>
      <c r="H421" s="3">
        <v>3766.27</v>
      </c>
      <c r="I421" s="3" t="s">
        <v>41</v>
      </c>
    </row>
    <row r="422" spans="1:9" x14ac:dyDescent="0.2">
      <c r="A422" s="2" t="s">
        <v>804</v>
      </c>
      <c r="B422" s="2" t="s">
        <v>173</v>
      </c>
      <c r="C422" s="2" t="s">
        <v>406</v>
      </c>
      <c r="D422" s="2" t="s">
        <v>169</v>
      </c>
      <c r="E422" s="2" t="s">
        <v>46</v>
      </c>
      <c r="F422" s="2">
        <v>7069.62</v>
      </c>
      <c r="G422" s="2">
        <v>1413.92</v>
      </c>
      <c r="H422" s="2">
        <v>5655.7</v>
      </c>
      <c r="I422" s="2" t="s">
        <v>29</v>
      </c>
    </row>
    <row r="423" spans="1:9" x14ac:dyDescent="0.2">
      <c r="A423" s="3" t="s">
        <v>805</v>
      </c>
      <c r="B423" s="3" t="s">
        <v>551</v>
      </c>
      <c r="C423" s="3" t="s">
        <v>51</v>
      </c>
      <c r="D423" s="3" t="s">
        <v>45</v>
      </c>
      <c r="E423" s="3" t="s">
        <v>46</v>
      </c>
      <c r="F423" s="3">
        <v>3076.11</v>
      </c>
      <c r="G423" s="3">
        <v>153.81</v>
      </c>
      <c r="H423" s="3">
        <v>2922.3</v>
      </c>
      <c r="I423" s="3" t="s">
        <v>29</v>
      </c>
    </row>
    <row r="424" spans="1:9" x14ac:dyDescent="0.2">
      <c r="A424" s="2" t="s">
        <v>806</v>
      </c>
      <c r="B424" s="2" t="s">
        <v>807</v>
      </c>
      <c r="C424" s="2" t="s">
        <v>217</v>
      </c>
      <c r="D424" s="2" t="s">
        <v>169</v>
      </c>
      <c r="E424" s="2" t="s">
        <v>46</v>
      </c>
      <c r="F424" s="2">
        <v>6257.16</v>
      </c>
      <c r="G424" s="2">
        <v>1251.43</v>
      </c>
      <c r="H424" s="2">
        <v>5005.7299999999996</v>
      </c>
      <c r="I424" s="2" t="s">
        <v>29</v>
      </c>
    </row>
    <row r="425" spans="1:9" x14ac:dyDescent="0.2">
      <c r="A425" s="3" t="s">
        <v>808</v>
      </c>
      <c r="B425" s="3" t="s">
        <v>253</v>
      </c>
      <c r="C425" s="3" t="s">
        <v>740</v>
      </c>
      <c r="D425" s="3" t="s">
        <v>27</v>
      </c>
      <c r="E425" s="3" t="s">
        <v>60</v>
      </c>
      <c r="F425" s="3">
        <v>10152.49</v>
      </c>
      <c r="G425" s="3">
        <v>0</v>
      </c>
      <c r="H425" s="3">
        <v>10152.49</v>
      </c>
      <c r="I425" s="3" t="s">
        <v>56</v>
      </c>
    </row>
    <row r="426" spans="1:9" x14ac:dyDescent="0.2">
      <c r="A426" s="2" t="s">
        <v>809</v>
      </c>
      <c r="B426" s="2" t="s">
        <v>181</v>
      </c>
      <c r="C426" s="2" t="s">
        <v>81</v>
      </c>
      <c r="D426" s="2" t="s">
        <v>52</v>
      </c>
      <c r="E426" s="2" t="s">
        <v>34</v>
      </c>
      <c r="F426" s="2">
        <v>3068.24</v>
      </c>
      <c r="G426" s="2">
        <v>368.19</v>
      </c>
      <c r="H426" s="2">
        <v>2700.05</v>
      </c>
      <c r="I426" s="2" t="s">
        <v>29</v>
      </c>
    </row>
    <row r="427" spans="1:9" x14ac:dyDescent="0.2">
      <c r="A427" s="3" t="s">
        <v>810</v>
      </c>
      <c r="B427" s="3" t="s">
        <v>92</v>
      </c>
      <c r="C427" s="3" t="s">
        <v>382</v>
      </c>
      <c r="D427" s="3" t="s">
        <v>33</v>
      </c>
      <c r="E427" s="3" t="s">
        <v>28</v>
      </c>
      <c r="F427" s="3">
        <v>4165.66</v>
      </c>
      <c r="G427" s="3">
        <v>624.85</v>
      </c>
      <c r="H427" s="3">
        <v>3540.81</v>
      </c>
      <c r="I427" s="3" t="s">
        <v>41</v>
      </c>
    </row>
    <row r="428" spans="1:9" x14ac:dyDescent="0.2">
      <c r="A428" s="2" t="s">
        <v>811</v>
      </c>
      <c r="B428" s="2" t="s">
        <v>669</v>
      </c>
      <c r="C428" s="2" t="s">
        <v>605</v>
      </c>
      <c r="D428" s="2" t="s">
        <v>33</v>
      </c>
      <c r="E428" s="2" t="s">
        <v>34</v>
      </c>
      <c r="F428" s="2">
        <v>10902.32</v>
      </c>
      <c r="G428" s="2">
        <v>1635.35</v>
      </c>
      <c r="H428" s="2">
        <v>9266.9699999999993</v>
      </c>
      <c r="I428" s="2" t="s">
        <v>56</v>
      </c>
    </row>
    <row r="429" spans="1:9" x14ac:dyDescent="0.2">
      <c r="A429" s="3" t="s">
        <v>812</v>
      </c>
      <c r="B429" s="3" t="s">
        <v>813</v>
      </c>
      <c r="C429" s="3" t="s">
        <v>472</v>
      </c>
      <c r="D429" s="3" t="s">
        <v>45</v>
      </c>
      <c r="E429" s="3" t="s">
        <v>89</v>
      </c>
      <c r="F429" s="3">
        <v>18213.48</v>
      </c>
      <c r="G429" s="3">
        <v>0</v>
      </c>
      <c r="H429" s="3">
        <v>18213.48</v>
      </c>
      <c r="I429" s="3" t="s">
        <v>29</v>
      </c>
    </row>
    <row r="430" spans="1:9" x14ac:dyDescent="0.2">
      <c r="A430" s="2" t="s">
        <v>814</v>
      </c>
      <c r="B430" s="2" t="s">
        <v>478</v>
      </c>
      <c r="C430" s="2" t="s">
        <v>58</v>
      </c>
      <c r="D430" s="2" t="s">
        <v>64</v>
      </c>
      <c r="E430" s="2" t="s">
        <v>34</v>
      </c>
      <c r="F430" s="2">
        <v>12402.11</v>
      </c>
      <c r="G430" s="2">
        <v>0</v>
      </c>
      <c r="H430" s="2">
        <v>12402.11</v>
      </c>
      <c r="I430" s="2" t="s">
        <v>29</v>
      </c>
    </row>
    <row r="431" spans="1:9" x14ac:dyDescent="0.2">
      <c r="A431" s="3" t="s">
        <v>815</v>
      </c>
      <c r="B431" s="3" t="s">
        <v>317</v>
      </c>
      <c r="C431" s="3" t="s">
        <v>318</v>
      </c>
      <c r="D431" s="3" t="s">
        <v>27</v>
      </c>
      <c r="E431" s="3" t="s">
        <v>34</v>
      </c>
      <c r="F431" s="3">
        <v>2929.31</v>
      </c>
      <c r="G431" s="3">
        <v>527.28</v>
      </c>
      <c r="H431" s="3">
        <v>2402.0300000000002</v>
      </c>
      <c r="I431" s="3" t="s">
        <v>29</v>
      </c>
    </row>
    <row r="432" spans="1:9" x14ac:dyDescent="0.2">
      <c r="A432" s="2" t="s">
        <v>816</v>
      </c>
      <c r="B432" s="2" t="s">
        <v>817</v>
      </c>
      <c r="C432" s="2" t="s">
        <v>222</v>
      </c>
      <c r="D432" s="2" t="s">
        <v>52</v>
      </c>
      <c r="E432" s="2" t="s">
        <v>34</v>
      </c>
      <c r="F432" s="2">
        <v>14142.92</v>
      </c>
      <c r="G432" s="2">
        <v>1697.15</v>
      </c>
      <c r="H432" s="2">
        <v>12445.77</v>
      </c>
      <c r="I432" s="2" t="s">
        <v>29</v>
      </c>
    </row>
    <row r="433" spans="1:9" x14ac:dyDescent="0.2">
      <c r="A433" s="3" t="s">
        <v>818</v>
      </c>
      <c r="B433" s="3" t="s">
        <v>487</v>
      </c>
      <c r="C433" s="3" t="s">
        <v>59</v>
      </c>
      <c r="D433" s="3" t="s">
        <v>27</v>
      </c>
      <c r="E433" s="3" t="s">
        <v>34</v>
      </c>
      <c r="F433" s="3">
        <v>5941.88</v>
      </c>
      <c r="G433" s="3">
        <v>1069.54</v>
      </c>
      <c r="H433" s="3">
        <v>4872.34</v>
      </c>
      <c r="I433" s="3" t="s">
        <v>56</v>
      </c>
    </row>
    <row r="434" spans="1:9" x14ac:dyDescent="0.2">
      <c r="A434" s="2" t="s">
        <v>819</v>
      </c>
      <c r="B434" s="2" t="s">
        <v>714</v>
      </c>
      <c r="C434" s="2" t="s">
        <v>359</v>
      </c>
      <c r="D434" s="2" t="s">
        <v>33</v>
      </c>
      <c r="E434" s="2" t="s">
        <v>60</v>
      </c>
      <c r="F434" s="2">
        <v>3107.89</v>
      </c>
      <c r="G434" s="2">
        <v>0</v>
      </c>
      <c r="H434" s="2">
        <v>3107.89</v>
      </c>
      <c r="I434" s="2" t="s">
        <v>29</v>
      </c>
    </row>
    <row r="435" spans="1:9" x14ac:dyDescent="0.2">
      <c r="A435" s="3" t="s">
        <v>820</v>
      </c>
      <c r="B435" s="3" t="s">
        <v>355</v>
      </c>
      <c r="C435" s="3" t="s">
        <v>538</v>
      </c>
      <c r="D435" s="3" t="s">
        <v>52</v>
      </c>
      <c r="E435" s="3" t="s">
        <v>60</v>
      </c>
      <c r="F435" s="3">
        <v>7311.88</v>
      </c>
      <c r="G435" s="3">
        <v>0</v>
      </c>
      <c r="H435" s="3">
        <v>7311.88</v>
      </c>
      <c r="I435" s="3" t="s">
        <v>29</v>
      </c>
    </row>
    <row r="436" spans="1:9" x14ac:dyDescent="0.2">
      <c r="A436" s="2" t="s">
        <v>821</v>
      </c>
      <c r="B436" s="2" t="s">
        <v>822</v>
      </c>
      <c r="C436" s="2" t="s">
        <v>551</v>
      </c>
      <c r="D436" s="2" t="s">
        <v>52</v>
      </c>
      <c r="E436" s="2" t="s">
        <v>34</v>
      </c>
      <c r="F436" s="2">
        <v>8837.26</v>
      </c>
      <c r="G436" s="2">
        <v>1060.47</v>
      </c>
      <c r="H436" s="2">
        <v>7776.79</v>
      </c>
      <c r="I436" s="2" t="s">
        <v>56</v>
      </c>
    </row>
    <row r="437" spans="1:9" x14ac:dyDescent="0.2">
      <c r="A437" s="3" t="s">
        <v>823</v>
      </c>
      <c r="B437" s="3" t="s">
        <v>484</v>
      </c>
      <c r="C437" s="3" t="s">
        <v>824</v>
      </c>
      <c r="D437" s="3" t="s">
        <v>33</v>
      </c>
      <c r="E437" s="3" t="s">
        <v>34</v>
      </c>
      <c r="F437" s="3">
        <v>7351.77</v>
      </c>
      <c r="G437" s="3">
        <v>1102.77</v>
      </c>
      <c r="H437" s="3">
        <v>6249</v>
      </c>
      <c r="I437" s="3" t="s">
        <v>29</v>
      </c>
    </row>
    <row r="438" spans="1:9" x14ac:dyDescent="0.2">
      <c r="A438" s="2" t="s">
        <v>825</v>
      </c>
      <c r="B438" s="2" t="s">
        <v>826</v>
      </c>
      <c r="C438" s="2" t="s">
        <v>315</v>
      </c>
      <c r="D438" s="2" t="s">
        <v>169</v>
      </c>
      <c r="E438" s="2" t="s">
        <v>34</v>
      </c>
      <c r="F438" s="2">
        <v>2867.96</v>
      </c>
      <c r="G438" s="2">
        <v>573.59</v>
      </c>
      <c r="H438" s="2">
        <v>2294.37</v>
      </c>
      <c r="I438" s="2" t="s">
        <v>41</v>
      </c>
    </row>
    <row r="439" spans="1:9" x14ac:dyDescent="0.2">
      <c r="A439" s="3" t="s">
        <v>827</v>
      </c>
      <c r="B439" s="3" t="s">
        <v>465</v>
      </c>
      <c r="C439" s="3" t="s">
        <v>261</v>
      </c>
      <c r="D439" s="3" t="s">
        <v>45</v>
      </c>
      <c r="E439" s="3" t="s">
        <v>89</v>
      </c>
      <c r="F439" s="3">
        <v>3320.15</v>
      </c>
      <c r="G439" s="3">
        <v>0</v>
      </c>
      <c r="H439" s="3">
        <v>3320.15</v>
      </c>
      <c r="I439" s="3" t="s">
        <v>29</v>
      </c>
    </row>
    <row r="440" spans="1:9" x14ac:dyDescent="0.2">
      <c r="A440" s="2" t="s">
        <v>828</v>
      </c>
      <c r="B440" s="2" t="s">
        <v>666</v>
      </c>
      <c r="C440" s="2" t="s">
        <v>167</v>
      </c>
      <c r="D440" s="2" t="s">
        <v>64</v>
      </c>
      <c r="E440" s="2" t="s">
        <v>115</v>
      </c>
      <c r="F440" s="2">
        <v>13031.04</v>
      </c>
      <c r="G440" s="2">
        <v>0</v>
      </c>
      <c r="H440" s="2">
        <v>13031.04</v>
      </c>
      <c r="I440" s="2" t="s">
        <v>29</v>
      </c>
    </row>
    <row r="441" spans="1:9" x14ac:dyDescent="0.2">
      <c r="A441" s="3" t="s">
        <v>829</v>
      </c>
      <c r="B441" s="3" t="s">
        <v>129</v>
      </c>
      <c r="C441" s="3" t="s">
        <v>302</v>
      </c>
      <c r="D441" s="3" t="s">
        <v>52</v>
      </c>
      <c r="E441" s="3" t="s">
        <v>60</v>
      </c>
      <c r="F441" s="3">
        <v>10991.16</v>
      </c>
      <c r="G441" s="3">
        <v>0</v>
      </c>
      <c r="H441" s="3">
        <v>10991.16</v>
      </c>
      <c r="I441" s="3" t="s">
        <v>41</v>
      </c>
    </row>
    <row r="442" spans="1:9" x14ac:dyDescent="0.2">
      <c r="A442" s="2" t="s">
        <v>830</v>
      </c>
      <c r="B442" s="2" t="s">
        <v>712</v>
      </c>
      <c r="C442" s="2" t="s">
        <v>831</v>
      </c>
      <c r="D442" s="2" t="s">
        <v>45</v>
      </c>
      <c r="E442" s="2" t="s">
        <v>46</v>
      </c>
      <c r="F442" s="2">
        <v>12385.67</v>
      </c>
      <c r="G442" s="2">
        <v>619.28</v>
      </c>
      <c r="H442" s="2">
        <v>11766.39</v>
      </c>
      <c r="I442" s="2" t="s">
        <v>29</v>
      </c>
    </row>
    <row r="443" spans="1:9" x14ac:dyDescent="0.2">
      <c r="A443" s="3" t="s">
        <v>832</v>
      </c>
      <c r="B443" s="3" t="s">
        <v>376</v>
      </c>
      <c r="C443" s="3" t="s">
        <v>335</v>
      </c>
      <c r="D443" s="3" t="s">
        <v>33</v>
      </c>
      <c r="E443" s="3" t="s">
        <v>34</v>
      </c>
      <c r="F443" s="3">
        <v>9596.5300000000007</v>
      </c>
      <c r="G443" s="3">
        <v>1439.48</v>
      </c>
      <c r="H443" s="3">
        <v>8157.05</v>
      </c>
      <c r="I443" s="3" t="s">
        <v>56</v>
      </c>
    </row>
    <row r="444" spans="1:9" x14ac:dyDescent="0.2">
      <c r="A444" s="2" t="s">
        <v>833</v>
      </c>
      <c r="B444" s="2" t="s">
        <v>546</v>
      </c>
      <c r="C444" s="2" t="s">
        <v>741</v>
      </c>
      <c r="D444" s="2" t="s">
        <v>52</v>
      </c>
      <c r="E444" s="2" t="s">
        <v>60</v>
      </c>
      <c r="F444" s="2">
        <v>8083.27</v>
      </c>
      <c r="G444" s="2">
        <v>0</v>
      </c>
      <c r="H444" s="2">
        <v>8083.27</v>
      </c>
      <c r="I444" s="2" t="s">
        <v>56</v>
      </c>
    </row>
    <row r="445" spans="1:9" x14ac:dyDescent="0.2">
      <c r="A445" s="3" t="s">
        <v>834</v>
      </c>
      <c r="B445" s="3" t="s">
        <v>315</v>
      </c>
      <c r="C445" s="3" t="s">
        <v>264</v>
      </c>
      <c r="D445" s="3" t="s">
        <v>169</v>
      </c>
      <c r="E445" s="3" t="s">
        <v>46</v>
      </c>
      <c r="F445" s="3">
        <v>2819.41</v>
      </c>
      <c r="G445" s="3">
        <v>563.88</v>
      </c>
      <c r="H445" s="3">
        <v>2255.5300000000002</v>
      </c>
      <c r="I445" s="3" t="s">
        <v>56</v>
      </c>
    </row>
    <row r="446" spans="1:9" x14ac:dyDescent="0.2">
      <c r="A446" s="2" t="s">
        <v>835</v>
      </c>
      <c r="B446" s="2" t="s">
        <v>783</v>
      </c>
      <c r="C446" s="2" t="s">
        <v>420</v>
      </c>
      <c r="D446" s="2" t="s">
        <v>169</v>
      </c>
      <c r="E446" s="2" t="s">
        <v>46</v>
      </c>
      <c r="F446" s="2">
        <v>6439.09</v>
      </c>
      <c r="G446" s="2">
        <v>1287.82</v>
      </c>
      <c r="H446" s="2">
        <v>5151.2700000000004</v>
      </c>
      <c r="I446" s="2" t="s">
        <v>29</v>
      </c>
    </row>
    <row r="447" spans="1:9" x14ac:dyDescent="0.2">
      <c r="A447" s="3" t="s">
        <v>836</v>
      </c>
      <c r="B447" s="3" t="s">
        <v>335</v>
      </c>
      <c r="C447" s="3" t="s">
        <v>132</v>
      </c>
      <c r="D447" s="3" t="s">
        <v>64</v>
      </c>
      <c r="E447" s="3" t="s">
        <v>115</v>
      </c>
      <c r="F447" s="3">
        <v>10086.049999999999</v>
      </c>
      <c r="G447" s="3">
        <v>0</v>
      </c>
      <c r="H447" s="3">
        <v>10086.049999999999</v>
      </c>
      <c r="I447" s="3" t="s">
        <v>29</v>
      </c>
    </row>
    <row r="448" spans="1:9" x14ac:dyDescent="0.2">
      <c r="A448" s="2" t="s">
        <v>837</v>
      </c>
      <c r="B448" s="2" t="s">
        <v>238</v>
      </c>
      <c r="C448" s="2" t="s">
        <v>165</v>
      </c>
      <c r="D448" s="2" t="s">
        <v>114</v>
      </c>
      <c r="E448" s="2" t="s">
        <v>46</v>
      </c>
      <c r="F448" s="2">
        <v>6627.87</v>
      </c>
      <c r="G448" s="2">
        <v>662.79</v>
      </c>
      <c r="H448" s="2">
        <v>5965.08</v>
      </c>
      <c r="I448" s="2" t="s">
        <v>29</v>
      </c>
    </row>
    <row r="449" spans="1:9" x14ac:dyDescent="0.2">
      <c r="A449" s="3" t="s">
        <v>838</v>
      </c>
      <c r="B449" s="3" t="s">
        <v>839</v>
      </c>
      <c r="C449" s="3" t="s">
        <v>209</v>
      </c>
      <c r="D449" s="3" t="s">
        <v>45</v>
      </c>
      <c r="E449" s="3" t="s">
        <v>46</v>
      </c>
      <c r="F449" s="3">
        <v>9209.02</v>
      </c>
      <c r="G449" s="3">
        <v>460.45</v>
      </c>
      <c r="H449" s="3">
        <v>8748.57</v>
      </c>
      <c r="I449" s="3" t="s">
        <v>29</v>
      </c>
    </row>
    <row r="450" spans="1:9" x14ac:dyDescent="0.2">
      <c r="A450" s="2" t="s">
        <v>840</v>
      </c>
      <c r="B450" s="2" t="s">
        <v>136</v>
      </c>
      <c r="C450" s="2" t="s">
        <v>566</v>
      </c>
      <c r="D450" s="2" t="s">
        <v>45</v>
      </c>
      <c r="E450" s="2" t="s">
        <v>89</v>
      </c>
      <c r="F450" s="2">
        <v>5302.76</v>
      </c>
      <c r="G450" s="2">
        <v>0</v>
      </c>
      <c r="H450" s="2">
        <v>5302.76</v>
      </c>
      <c r="I450" s="2" t="s">
        <v>29</v>
      </c>
    </row>
    <row r="451" spans="1:9" x14ac:dyDescent="0.2">
      <c r="A451" s="3" t="s">
        <v>841</v>
      </c>
      <c r="B451" s="3" t="s">
        <v>512</v>
      </c>
      <c r="C451" s="3" t="s">
        <v>118</v>
      </c>
      <c r="D451" s="3" t="s">
        <v>52</v>
      </c>
      <c r="E451" s="3" t="s">
        <v>34</v>
      </c>
      <c r="F451" s="3">
        <v>3562.89</v>
      </c>
      <c r="G451" s="3">
        <v>427.55</v>
      </c>
      <c r="H451" s="3">
        <v>3135.34</v>
      </c>
      <c r="I451" s="3" t="s">
        <v>41</v>
      </c>
    </row>
    <row r="452" spans="1:9" x14ac:dyDescent="0.2">
      <c r="A452" s="2" t="s">
        <v>842</v>
      </c>
      <c r="B452" s="2" t="s">
        <v>300</v>
      </c>
      <c r="C452" s="2" t="s">
        <v>679</v>
      </c>
      <c r="D452" s="2" t="s">
        <v>27</v>
      </c>
      <c r="E452" s="2" t="s">
        <v>28</v>
      </c>
      <c r="F452" s="2">
        <v>7148.04</v>
      </c>
      <c r="G452" s="2">
        <v>1286.6500000000001</v>
      </c>
      <c r="H452" s="2">
        <v>5861.39</v>
      </c>
      <c r="I452" s="2" t="s">
        <v>41</v>
      </c>
    </row>
    <row r="453" spans="1:9" x14ac:dyDescent="0.2">
      <c r="A453" s="3" t="s">
        <v>843</v>
      </c>
      <c r="B453" s="3" t="s">
        <v>274</v>
      </c>
      <c r="C453" s="3" t="s">
        <v>343</v>
      </c>
      <c r="D453" s="3" t="s">
        <v>52</v>
      </c>
      <c r="E453" s="3" t="s">
        <v>60</v>
      </c>
      <c r="F453" s="3">
        <v>4671.5</v>
      </c>
      <c r="G453" s="3">
        <v>0</v>
      </c>
      <c r="H453" s="3">
        <v>4671.5</v>
      </c>
      <c r="I453" s="3" t="s">
        <v>29</v>
      </c>
    </row>
    <row r="454" spans="1:9" x14ac:dyDescent="0.2">
      <c r="A454" s="2" t="s">
        <v>844</v>
      </c>
      <c r="B454" s="2" t="s">
        <v>534</v>
      </c>
      <c r="C454" s="2" t="s">
        <v>335</v>
      </c>
      <c r="D454" s="2" t="s">
        <v>27</v>
      </c>
      <c r="E454" s="2" t="s">
        <v>34</v>
      </c>
      <c r="F454" s="2">
        <v>7182.25</v>
      </c>
      <c r="G454" s="2">
        <v>1292.8</v>
      </c>
      <c r="H454" s="2">
        <v>5889.45</v>
      </c>
      <c r="I454" s="2" t="s">
        <v>29</v>
      </c>
    </row>
    <row r="455" spans="1:9" x14ac:dyDescent="0.2">
      <c r="A455" s="3" t="s">
        <v>845</v>
      </c>
      <c r="B455" s="3" t="s">
        <v>846</v>
      </c>
      <c r="C455" s="3" t="s">
        <v>278</v>
      </c>
      <c r="D455" s="3" t="s">
        <v>64</v>
      </c>
      <c r="E455" s="3" t="s">
        <v>34</v>
      </c>
      <c r="F455" s="3">
        <v>7175.54</v>
      </c>
      <c r="G455" s="3">
        <v>0</v>
      </c>
      <c r="H455" s="3">
        <v>7175.54</v>
      </c>
      <c r="I455" s="3" t="s">
        <v>29</v>
      </c>
    </row>
    <row r="456" spans="1:9" x14ac:dyDescent="0.2">
      <c r="A456" s="2" t="s">
        <v>847</v>
      </c>
      <c r="B456" s="2" t="s">
        <v>367</v>
      </c>
      <c r="C456" s="2" t="s">
        <v>104</v>
      </c>
      <c r="D456" s="2" t="s">
        <v>27</v>
      </c>
      <c r="E456" s="2" t="s">
        <v>34</v>
      </c>
      <c r="F456" s="2">
        <v>8400.86</v>
      </c>
      <c r="G456" s="2">
        <v>1512.15</v>
      </c>
      <c r="H456" s="2">
        <v>6888.71</v>
      </c>
      <c r="I456" s="2" t="s">
        <v>56</v>
      </c>
    </row>
    <row r="457" spans="1:9" x14ac:dyDescent="0.2">
      <c r="A457" s="3" t="s">
        <v>848</v>
      </c>
      <c r="B457" s="3" t="s">
        <v>76</v>
      </c>
      <c r="C457" s="3" t="s">
        <v>393</v>
      </c>
      <c r="D457" s="3" t="s">
        <v>33</v>
      </c>
      <c r="E457" s="3" t="s">
        <v>60</v>
      </c>
      <c r="F457" s="3">
        <v>7139.51</v>
      </c>
      <c r="G457" s="3">
        <v>0</v>
      </c>
      <c r="H457" s="3">
        <v>7139.51</v>
      </c>
      <c r="I457" s="3" t="s">
        <v>29</v>
      </c>
    </row>
    <row r="458" spans="1:9" x14ac:dyDescent="0.2">
      <c r="A458" s="2" t="s">
        <v>849</v>
      </c>
      <c r="B458" s="2" t="s">
        <v>31</v>
      </c>
      <c r="C458" s="2" t="s">
        <v>31</v>
      </c>
      <c r="D458" s="2" t="s">
        <v>52</v>
      </c>
      <c r="E458" s="2" t="s">
        <v>34</v>
      </c>
      <c r="F458" s="2">
        <v>5838.08</v>
      </c>
      <c r="G458" s="2">
        <v>700.57</v>
      </c>
      <c r="H458" s="2">
        <v>5137.51</v>
      </c>
      <c r="I458" s="2" t="s">
        <v>56</v>
      </c>
    </row>
    <row r="459" spans="1:9" x14ac:dyDescent="0.2">
      <c r="A459" s="3" t="s">
        <v>850</v>
      </c>
      <c r="B459" s="3" t="s">
        <v>173</v>
      </c>
      <c r="C459" s="3" t="s">
        <v>851</v>
      </c>
      <c r="D459" s="3" t="s">
        <v>64</v>
      </c>
      <c r="E459" s="3" t="s">
        <v>34</v>
      </c>
      <c r="F459" s="3">
        <v>22339.07</v>
      </c>
      <c r="G459" s="3">
        <v>0</v>
      </c>
      <c r="H459" s="3">
        <v>22339.07</v>
      </c>
      <c r="I459" s="3" t="s">
        <v>29</v>
      </c>
    </row>
    <row r="460" spans="1:9" x14ac:dyDescent="0.2">
      <c r="A460" s="2" t="s">
        <v>852</v>
      </c>
      <c r="B460" s="2" t="s">
        <v>762</v>
      </c>
      <c r="C460" s="2" t="s">
        <v>212</v>
      </c>
      <c r="D460" s="2" t="s">
        <v>45</v>
      </c>
      <c r="E460" s="2" t="s">
        <v>46</v>
      </c>
      <c r="F460" s="2">
        <v>8837.68</v>
      </c>
      <c r="G460" s="2">
        <v>441.88</v>
      </c>
      <c r="H460" s="2">
        <v>8395.7999999999993</v>
      </c>
      <c r="I460" s="2" t="s">
        <v>29</v>
      </c>
    </row>
    <row r="461" spans="1:9" x14ac:dyDescent="0.2">
      <c r="A461" s="3" t="s">
        <v>853</v>
      </c>
      <c r="B461" s="3" t="s">
        <v>370</v>
      </c>
      <c r="C461" s="3" t="s">
        <v>854</v>
      </c>
      <c r="D461" s="3" t="s">
        <v>27</v>
      </c>
      <c r="E461" s="3" t="s">
        <v>60</v>
      </c>
      <c r="F461" s="3">
        <v>20933.3</v>
      </c>
      <c r="G461" s="3">
        <v>0</v>
      </c>
      <c r="H461" s="3">
        <v>20933.3</v>
      </c>
      <c r="I461" s="3" t="s">
        <v>41</v>
      </c>
    </row>
    <row r="462" spans="1:9" x14ac:dyDescent="0.2">
      <c r="A462" s="2" t="s">
        <v>855</v>
      </c>
      <c r="B462" s="2" t="s">
        <v>368</v>
      </c>
      <c r="C462" s="2" t="s">
        <v>794</v>
      </c>
      <c r="D462" s="2" t="s">
        <v>33</v>
      </c>
      <c r="E462" s="2" t="s">
        <v>28</v>
      </c>
      <c r="F462" s="2">
        <v>12733.34</v>
      </c>
      <c r="G462" s="2">
        <v>1910</v>
      </c>
      <c r="H462" s="2">
        <v>10823.34</v>
      </c>
      <c r="I462" s="2" t="s">
        <v>29</v>
      </c>
    </row>
    <row r="463" spans="1:9" x14ac:dyDescent="0.2">
      <c r="A463" s="3" t="s">
        <v>856</v>
      </c>
      <c r="B463" s="3" t="s">
        <v>822</v>
      </c>
      <c r="C463" s="3" t="s">
        <v>40</v>
      </c>
      <c r="D463" s="3" t="s">
        <v>52</v>
      </c>
      <c r="E463" s="3" t="s">
        <v>60</v>
      </c>
      <c r="F463" s="3">
        <v>5024.8599999999997</v>
      </c>
      <c r="G463" s="3">
        <v>0</v>
      </c>
      <c r="H463" s="3">
        <v>5024.8599999999997</v>
      </c>
      <c r="I463" s="3" t="s">
        <v>41</v>
      </c>
    </row>
    <row r="464" spans="1:9" x14ac:dyDescent="0.2">
      <c r="A464" s="2" t="s">
        <v>857</v>
      </c>
      <c r="B464" s="2" t="s">
        <v>706</v>
      </c>
      <c r="C464" s="2" t="s">
        <v>195</v>
      </c>
      <c r="D464" s="2" t="s">
        <v>27</v>
      </c>
      <c r="E464" s="2" t="s">
        <v>34</v>
      </c>
      <c r="F464" s="2">
        <v>8274.86</v>
      </c>
      <c r="G464" s="2">
        <v>1489.47</v>
      </c>
      <c r="H464" s="2">
        <v>6785.39</v>
      </c>
      <c r="I464" s="2" t="s">
        <v>29</v>
      </c>
    </row>
    <row r="465" spans="1:9" x14ac:dyDescent="0.2">
      <c r="A465" s="3" t="s">
        <v>858</v>
      </c>
      <c r="B465" s="3" t="s">
        <v>54</v>
      </c>
      <c r="C465" s="3" t="s">
        <v>740</v>
      </c>
      <c r="D465" s="3" t="s">
        <v>27</v>
      </c>
      <c r="E465" s="3" t="s">
        <v>28</v>
      </c>
      <c r="F465" s="3">
        <v>10503.36</v>
      </c>
      <c r="G465" s="3">
        <v>1890.6</v>
      </c>
      <c r="H465" s="3">
        <v>8612.76</v>
      </c>
      <c r="I465" s="3" t="s">
        <v>29</v>
      </c>
    </row>
    <row r="466" spans="1:9" x14ac:dyDescent="0.2">
      <c r="A466" s="2" t="s">
        <v>859</v>
      </c>
      <c r="B466" s="2" t="s">
        <v>215</v>
      </c>
      <c r="C466" s="2" t="s">
        <v>155</v>
      </c>
      <c r="D466" s="2" t="s">
        <v>206</v>
      </c>
      <c r="E466" s="2" t="s">
        <v>207</v>
      </c>
      <c r="F466" s="2">
        <v>6174.71</v>
      </c>
      <c r="G466" s="2">
        <v>0</v>
      </c>
      <c r="H466" s="2">
        <v>6174.71</v>
      </c>
      <c r="I466" s="2" t="s">
        <v>41</v>
      </c>
    </row>
    <row r="467" spans="1:9" x14ac:dyDescent="0.2">
      <c r="A467" s="3" t="s">
        <v>860</v>
      </c>
      <c r="B467" s="3" t="s">
        <v>97</v>
      </c>
      <c r="C467" s="3" t="s">
        <v>492</v>
      </c>
      <c r="D467" s="3" t="s">
        <v>33</v>
      </c>
      <c r="E467" s="3" t="s">
        <v>60</v>
      </c>
      <c r="F467" s="3">
        <v>11034.32</v>
      </c>
      <c r="G467" s="3">
        <v>0</v>
      </c>
      <c r="H467" s="3">
        <v>11034.32</v>
      </c>
      <c r="I467" s="3" t="s">
        <v>29</v>
      </c>
    </row>
    <row r="468" spans="1:9" x14ac:dyDescent="0.2">
      <c r="A468" s="2" t="s">
        <v>861</v>
      </c>
      <c r="B468" s="2" t="s">
        <v>126</v>
      </c>
      <c r="C468" s="2" t="s">
        <v>449</v>
      </c>
      <c r="D468" s="2" t="s">
        <v>33</v>
      </c>
      <c r="E468" s="2" t="s">
        <v>34</v>
      </c>
      <c r="F468" s="2">
        <v>5195.88</v>
      </c>
      <c r="G468" s="2">
        <v>779.38</v>
      </c>
      <c r="H468" s="2">
        <v>4416.5</v>
      </c>
      <c r="I468" s="2" t="s">
        <v>29</v>
      </c>
    </row>
    <row r="469" spans="1:9" x14ac:dyDescent="0.2">
      <c r="A469" s="3" t="s">
        <v>862</v>
      </c>
      <c r="B469" s="3" t="s">
        <v>863</v>
      </c>
      <c r="C469" s="3" t="s">
        <v>863</v>
      </c>
      <c r="D469" s="3" t="s">
        <v>64</v>
      </c>
      <c r="E469" s="3" t="s">
        <v>115</v>
      </c>
      <c r="F469" s="3">
        <v>8971.5499999999993</v>
      </c>
      <c r="G469" s="3">
        <v>0</v>
      </c>
      <c r="H469" s="3">
        <v>8971.5499999999993</v>
      </c>
      <c r="I469" s="3" t="s">
        <v>29</v>
      </c>
    </row>
    <row r="470" spans="1:9" x14ac:dyDescent="0.2">
      <c r="A470" s="2" t="s">
        <v>864</v>
      </c>
      <c r="B470" s="2" t="s">
        <v>452</v>
      </c>
      <c r="C470" s="2" t="s">
        <v>449</v>
      </c>
      <c r="D470" s="2" t="s">
        <v>169</v>
      </c>
      <c r="E470" s="2" t="s">
        <v>34</v>
      </c>
      <c r="F470" s="2">
        <v>6366.59</v>
      </c>
      <c r="G470" s="2">
        <v>1273.32</v>
      </c>
      <c r="H470" s="2">
        <v>5093.2700000000004</v>
      </c>
      <c r="I470" s="2" t="s">
        <v>29</v>
      </c>
    </row>
    <row r="471" spans="1:9" x14ac:dyDescent="0.2">
      <c r="A471" s="3" t="s">
        <v>865</v>
      </c>
      <c r="B471" s="3" t="s">
        <v>866</v>
      </c>
      <c r="C471" s="3" t="s">
        <v>661</v>
      </c>
      <c r="D471" s="3" t="s">
        <v>33</v>
      </c>
      <c r="E471" s="3" t="s">
        <v>28</v>
      </c>
      <c r="F471" s="3">
        <v>9775.0499999999993</v>
      </c>
      <c r="G471" s="3">
        <v>1466.26</v>
      </c>
      <c r="H471" s="3">
        <v>8308.7900000000009</v>
      </c>
      <c r="I471" s="3" t="s">
        <v>29</v>
      </c>
    </row>
    <row r="472" spans="1:9" x14ac:dyDescent="0.2">
      <c r="A472" s="2" t="s">
        <v>867</v>
      </c>
      <c r="B472" s="2" t="s">
        <v>303</v>
      </c>
      <c r="C472" s="2" t="s">
        <v>405</v>
      </c>
      <c r="D472" s="2" t="s">
        <v>169</v>
      </c>
      <c r="E472" s="2" t="s">
        <v>34</v>
      </c>
      <c r="F472" s="2">
        <v>12628.61</v>
      </c>
      <c r="G472" s="2">
        <v>2525.7199999999998</v>
      </c>
      <c r="H472" s="2">
        <v>10102.89</v>
      </c>
      <c r="I472" s="2" t="s">
        <v>41</v>
      </c>
    </row>
    <row r="473" spans="1:9" x14ac:dyDescent="0.2">
      <c r="A473" s="3" t="s">
        <v>868</v>
      </c>
      <c r="B473" s="3" t="s">
        <v>558</v>
      </c>
      <c r="C473" s="3" t="s">
        <v>702</v>
      </c>
      <c r="D473" s="3" t="s">
        <v>27</v>
      </c>
      <c r="E473" s="3" t="s">
        <v>60</v>
      </c>
      <c r="F473" s="3">
        <v>3014.61</v>
      </c>
      <c r="G473" s="3">
        <v>0</v>
      </c>
      <c r="H473" s="3">
        <v>3014.61</v>
      </c>
      <c r="I473" s="3" t="s">
        <v>29</v>
      </c>
    </row>
    <row r="474" spans="1:9" x14ac:dyDescent="0.2">
      <c r="A474" s="2" t="s">
        <v>869</v>
      </c>
      <c r="B474" s="2" t="s">
        <v>498</v>
      </c>
      <c r="C474" s="2" t="s">
        <v>171</v>
      </c>
      <c r="D474" s="2" t="s">
        <v>64</v>
      </c>
      <c r="E474" s="2" t="s">
        <v>115</v>
      </c>
      <c r="F474" s="2">
        <v>5444.71</v>
      </c>
      <c r="G474" s="2">
        <v>0</v>
      </c>
      <c r="H474" s="2">
        <v>5444.71</v>
      </c>
      <c r="I474" s="2" t="s">
        <v>41</v>
      </c>
    </row>
    <row r="475" spans="1:9" x14ac:dyDescent="0.2">
      <c r="A475" s="3" t="s">
        <v>870</v>
      </c>
      <c r="B475" s="3" t="s">
        <v>66</v>
      </c>
      <c r="C475" s="3" t="s">
        <v>159</v>
      </c>
      <c r="D475" s="3" t="s">
        <v>45</v>
      </c>
      <c r="E475" s="3" t="s">
        <v>89</v>
      </c>
      <c r="F475" s="3">
        <v>4951</v>
      </c>
      <c r="G475" s="3">
        <v>0</v>
      </c>
      <c r="H475" s="3">
        <v>4951</v>
      </c>
      <c r="I475" s="3" t="s">
        <v>29</v>
      </c>
    </row>
    <row r="476" spans="1:9" x14ac:dyDescent="0.2">
      <c r="A476" s="2" t="s">
        <v>871</v>
      </c>
      <c r="B476" s="2" t="s">
        <v>435</v>
      </c>
      <c r="C476" s="2" t="s">
        <v>527</v>
      </c>
      <c r="D476" s="2" t="s">
        <v>45</v>
      </c>
      <c r="E476" s="2" t="s">
        <v>89</v>
      </c>
      <c r="F476" s="2">
        <v>4963.58</v>
      </c>
      <c r="G476" s="2">
        <v>0</v>
      </c>
      <c r="H476" s="2">
        <v>4963.58</v>
      </c>
      <c r="I476" s="2" t="s">
        <v>41</v>
      </c>
    </row>
    <row r="477" spans="1:9" x14ac:dyDescent="0.2">
      <c r="A477" s="3" t="s">
        <v>872</v>
      </c>
      <c r="B477" s="3" t="s">
        <v>322</v>
      </c>
      <c r="C477" s="3" t="s">
        <v>62</v>
      </c>
      <c r="D477" s="3" t="s">
        <v>64</v>
      </c>
      <c r="E477" s="3" t="s">
        <v>34</v>
      </c>
      <c r="F477" s="3">
        <v>6614.27</v>
      </c>
      <c r="G477" s="3">
        <v>0</v>
      </c>
      <c r="H477" s="3">
        <v>6614.27</v>
      </c>
      <c r="I477" s="3" t="s">
        <v>29</v>
      </c>
    </row>
    <row r="478" spans="1:9" x14ac:dyDescent="0.2">
      <c r="A478" s="2" t="s">
        <v>873</v>
      </c>
      <c r="B478" s="2" t="s">
        <v>619</v>
      </c>
      <c r="C478" s="2" t="s">
        <v>403</v>
      </c>
      <c r="D478" s="2" t="s">
        <v>64</v>
      </c>
      <c r="E478" s="2" t="s">
        <v>115</v>
      </c>
      <c r="F478" s="2">
        <v>3443.37</v>
      </c>
      <c r="G478" s="2">
        <v>0</v>
      </c>
      <c r="H478" s="2">
        <v>3443.37</v>
      </c>
      <c r="I478" s="2" t="s">
        <v>29</v>
      </c>
    </row>
    <row r="479" spans="1:9" x14ac:dyDescent="0.2">
      <c r="A479" s="3" t="s">
        <v>874</v>
      </c>
      <c r="B479" s="3" t="s">
        <v>875</v>
      </c>
      <c r="C479" s="3" t="s">
        <v>597</v>
      </c>
      <c r="D479" s="3" t="s">
        <v>33</v>
      </c>
      <c r="E479" s="3" t="s">
        <v>60</v>
      </c>
      <c r="F479" s="3">
        <v>2939.04</v>
      </c>
      <c r="G479" s="3">
        <v>0</v>
      </c>
      <c r="H479" s="3">
        <v>2939.04</v>
      </c>
      <c r="I479" s="3" t="s">
        <v>56</v>
      </c>
    </row>
    <row r="480" spans="1:9" x14ac:dyDescent="0.2">
      <c r="A480" s="2" t="s">
        <v>876</v>
      </c>
      <c r="B480" s="2" t="s">
        <v>109</v>
      </c>
      <c r="C480" s="2" t="s">
        <v>283</v>
      </c>
      <c r="D480" s="2" t="s">
        <v>33</v>
      </c>
      <c r="E480" s="2" t="s">
        <v>60</v>
      </c>
      <c r="F480" s="2">
        <v>12651.65</v>
      </c>
      <c r="G480" s="2">
        <v>0</v>
      </c>
      <c r="H480" s="2">
        <v>12651.65</v>
      </c>
      <c r="I480" s="2" t="s">
        <v>29</v>
      </c>
    </row>
    <row r="481" spans="1:9" x14ac:dyDescent="0.2">
      <c r="A481" s="3" t="s">
        <v>877</v>
      </c>
      <c r="B481" s="3" t="s">
        <v>789</v>
      </c>
      <c r="C481" s="3" t="s">
        <v>498</v>
      </c>
      <c r="D481" s="3" t="s">
        <v>27</v>
      </c>
      <c r="E481" s="3" t="s">
        <v>28</v>
      </c>
      <c r="F481" s="3">
        <v>7591.58</v>
      </c>
      <c r="G481" s="3">
        <v>1366.48</v>
      </c>
      <c r="H481" s="3">
        <v>6225.1</v>
      </c>
      <c r="I481" s="3" t="s">
        <v>29</v>
      </c>
    </row>
    <row r="482" spans="1:9" x14ac:dyDescent="0.2">
      <c r="A482" s="2" t="s">
        <v>878</v>
      </c>
      <c r="B482" s="2" t="s">
        <v>597</v>
      </c>
      <c r="C482" s="2" t="s">
        <v>212</v>
      </c>
      <c r="D482" s="2" t="s">
        <v>64</v>
      </c>
      <c r="E482" s="2" t="s">
        <v>34</v>
      </c>
      <c r="F482" s="2">
        <v>5782.78</v>
      </c>
      <c r="G482" s="2">
        <v>0</v>
      </c>
      <c r="H482" s="2">
        <v>5782.78</v>
      </c>
      <c r="I482" s="2" t="s">
        <v>29</v>
      </c>
    </row>
    <row r="483" spans="1:9" x14ac:dyDescent="0.2">
      <c r="A483" s="3" t="s">
        <v>879</v>
      </c>
      <c r="B483" s="3" t="s">
        <v>573</v>
      </c>
      <c r="C483" s="3" t="s">
        <v>51</v>
      </c>
      <c r="D483" s="3" t="s">
        <v>52</v>
      </c>
      <c r="E483" s="3" t="s">
        <v>34</v>
      </c>
      <c r="F483" s="3">
        <v>9334.2099999999991</v>
      </c>
      <c r="G483" s="3">
        <v>1120.1099999999999</v>
      </c>
      <c r="H483" s="3">
        <v>8214.1</v>
      </c>
      <c r="I483" s="3" t="s">
        <v>41</v>
      </c>
    </row>
    <row r="484" spans="1:9" x14ac:dyDescent="0.2">
      <c r="A484" s="2" t="s">
        <v>880</v>
      </c>
      <c r="B484" s="2" t="s">
        <v>294</v>
      </c>
      <c r="C484" s="2" t="s">
        <v>204</v>
      </c>
      <c r="D484" s="2" t="s">
        <v>64</v>
      </c>
      <c r="E484" s="2" t="s">
        <v>34</v>
      </c>
      <c r="F484" s="2">
        <v>23929.43</v>
      </c>
      <c r="G484" s="2">
        <v>0</v>
      </c>
      <c r="H484" s="2">
        <v>23929.43</v>
      </c>
      <c r="I484" s="2" t="s">
        <v>29</v>
      </c>
    </row>
    <row r="485" spans="1:9" x14ac:dyDescent="0.2">
      <c r="A485" s="3" t="s">
        <v>881</v>
      </c>
      <c r="B485" s="3" t="s">
        <v>456</v>
      </c>
      <c r="C485" s="3" t="s">
        <v>778</v>
      </c>
      <c r="D485" s="3" t="s">
        <v>27</v>
      </c>
      <c r="E485" s="3" t="s">
        <v>28</v>
      </c>
      <c r="F485" s="3">
        <v>3586.22</v>
      </c>
      <c r="G485" s="3">
        <v>645.52</v>
      </c>
      <c r="H485" s="3">
        <v>2940.7</v>
      </c>
      <c r="I485" s="3" t="s">
        <v>29</v>
      </c>
    </row>
    <row r="486" spans="1:9" x14ac:dyDescent="0.2">
      <c r="A486" s="2" t="s">
        <v>882</v>
      </c>
      <c r="B486" s="2" t="s">
        <v>573</v>
      </c>
      <c r="C486" s="2" t="s">
        <v>159</v>
      </c>
      <c r="D486" s="2" t="s">
        <v>33</v>
      </c>
      <c r="E486" s="2" t="s">
        <v>60</v>
      </c>
      <c r="F486" s="2">
        <v>13022.78</v>
      </c>
      <c r="G486" s="2">
        <v>0</v>
      </c>
      <c r="H486" s="2">
        <v>13022.78</v>
      </c>
      <c r="I486" s="2" t="s">
        <v>29</v>
      </c>
    </row>
    <row r="487" spans="1:9" x14ac:dyDescent="0.2">
      <c r="A487" s="3" t="s">
        <v>883</v>
      </c>
      <c r="B487" s="3" t="s">
        <v>485</v>
      </c>
      <c r="C487" s="3" t="s">
        <v>247</v>
      </c>
      <c r="D487" s="3" t="s">
        <v>27</v>
      </c>
      <c r="E487" s="3" t="s">
        <v>60</v>
      </c>
      <c r="F487" s="3">
        <v>5269.38</v>
      </c>
      <c r="G487" s="3">
        <v>0</v>
      </c>
      <c r="H487" s="3">
        <v>5269.38</v>
      </c>
      <c r="I487" s="3" t="s">
        <v>29</v>
      </c>
    </row>
    <row r="488" spans="1:9" x14ac:dyDescent="0.2">
      <c r="A488" s="2" t="s">
        <v>884</v>
      </c>
      <c r="B488" s="2" t="s">
        <v>189</v>
      </c>
      <c r="C488" s="2" t="s">
        <v>463</v>
      </c>
      <c r="D488" s="2" t="s">
        <v>33</v>
      </c>
      <c r="E488" s="2" t="s">
        <v>28</v>
      </c>
      <c r="F488" s="2">
        <v>5757.1</v>
      </c>
      <c r="G488" s="2">
        <v>863.56</v>
      </c>
      <c r="H488" s="2">
        <v>4893.54</v>
      </c>
      <c r="I488" s="2" t="s">
        <v>41</v>
      </c>
    </row>
    <row r="489" spans="1:9" x14ac:dyDescent="0.2">
      <c r="A489" s="3" t="s">
        <v>885</v>
      </c>
      <c r="B489" s="3" t="s">
        <v>534</v>
      </c>
      <c r="C489" s="3" t="s">
        <v>475</v>
      </c>
      <c r="D489" s="3" t="s">
        <v>114</v>
      </c>
      <c r="E489" s="3" t="s">
        <v>46</v>
      </c>
      <c r="F489" s="3">
        <v>7075.64</v>
      </c>
      <c r="G489" s="3">
        <v>707.56</v>
      </c>
      <c r="H489" s="3">
        <v>6368.08</v>
      </c>
      <c r="I489" s="3" t="s">
        <v>29</v>
      </c>
    </row>
    <row r="490" spans="1:9" x14ac:dyDescent="0.2">
      <c r="A490" s="2" t="s">
        <v>886</v>
      </c>
      <c r="B490" s="2" t="s">
        <v>334</v>
      </c>
      <c r="C490" s="2" t="s">
        <v>773</v>
      </c>
      <c r="D490" s="2" t="s">
        <v>52</v>
      </c>
      <c r="E490" s="2" t="s">
        <v>34</v>
      </c>
      <c r="F490" s="2">
        <v>5966.07</v>
      </c>
      <c r="G490" s="2">
        <v>715.93</v>
      </c>
      <c r="H490" s="2">
        <v>5250.14</v>
      </c>
      <c r="I490" s="2" t="s">
        <v>29</v>
      </c>
    </row>
    <row r="491" spans="1:9" x14ac:dyDescent="0.2">
      <c r="A491" s="3" t="s">
        <v>887</v>
      </c>
      <c r="B491" s="3" t="s">
        <v>712</v>
      </c>
      <c r="C491" s="3" t="s">
        <v>349</v>
      </c>
      <c r="D491" s="3" t="s">
        <v>169</v>
      </c>
      <c r="E491" s="3" t="s">
        <v>46</v>
      </c>
      <c r="F491" s="3">
        <v>10732.55</v>
      </c>
      <c r="G491" s="3">
        <v>2146.5100000000002</v>
      </c>
      <c r="H491" s="3">
        <v>8586.0400000000009</v>
      </c>
      <c r="I491" s="3" t="s">
        <v>29</v>
      </c>
    </row>
    <row r="492" spans="1:9" x14ac:dyDescent="0.2">
      <c r="A492" s="2" t="s">
        <v>888</v>
      </c>
      <c r="B492" s="2" t="s">
        <v>264</v>
      </c>
      <c r="C492" s="2" t="s">
        <v>106</v>
      </c>
      <c r="D492" s="2" t="s">
        <v>64</v>
      </c>
      <c r="E492" s="2" t="s">
        <v>115</v>
      </c>
      <c r="F492" s="2">
        <v>8787.83</v>
      </c>
      <c r="G492" s="2">
        <v>0</v>
      </c>
      <c r="H492" s="2">
        <v>8787.83</v>
      </c>
      <c r="I492" s="2" t="s">
        <v>41</v>
      </c>
    </row>
    <row r="493" spans="1:9" x14ac:dyDescent="0.2">
      <c r="A493" s="3" t="s">
        <v>889</v>
      </c>
      <c r="B493" s="3" t="s">
        <v>158</v>
      </c>
      <c r="C493" s="3" t="s">
        <v>619</v>
      </c>
      <c r="D493" s="3" t="s">
        <v>64</v>
      </c>
      <c r="E493" s="3" t="s">
        <v>28</v>
      </c>
      <c r="F493" s="3">
        <v>22250.09</v>
      </c>
      <c r="G493" s="3">
        <v>0</v>
      </c>
      <c r="H493" s="3">
        <v>22250.09</v>
      </c>
      <c r="I493" s="3" t="s">
        <v>29</v>
      </c>
    </row>
    <row r="494" spans="1:9" x14ac:dyDescent="0.2">
      <c r="A494" s="2" t="s">
        <v>890</v>
      </c>
      <c r="B494" s="2" t="s">
        <v>36</v>
      </c>
      <c r="C494" s="2" t="s">
        <v>891</v>
      </c>
      <c r="D494" s="2" t="s">
        <v>33</v>
      </c>
      <c r="E494" s="2" t="s">
        <v>34</v>
      </c>
      <c r="F494" s="2">
        <v>11570.47</v>
      </c>
      <c r="G494" s="2">
        <v>1735.57</v>
      </c>
      <c r="H494" s="2">
        <v>9834.9</v>
      </c>
      <c r="I494" s="2" t="s">
        <v>56</v>
      </c>
    </row>
    <row r="495" spans="1:9" x14ac:dyDescent="0.2">
      <c r="A495" s="3" t="s">
        <v>892</v>
      </c>
      <c r="B495" s="3" t="s">
        <v>107</v>
      </c>
      <c r="C495" s="3" t="s">
        <v>318</v>
      </c>
      <c r="D495" s="3" t="s">
        <v>33</v>
      </c>
      <c r="E495" s="3" t="s">
        <v>34</v>
      </c>
      <c r="F495" s="3">
        <v>4649.9799999999996</v>
      </c>
      <c r="G495" s="3">
        <v>697.5</v>
      </c>
      <c r="H495" s="3">
        <v>3952.48</v>
      </c>
      <c r="I495" s="3" t="s">
        <v>56</v>
      </c>
    </row>
    <row r="496" spans="1:9" x14ac:dyDescent="0.2">
      <c r="A496" s="2" t="s">
        <v>893</v>
      </c>
      <c r="B496" s="2" t="s">
        <v>184</v>
      </c>
      <c r="C496" s="2" t="s">
        <v>355</v>
      </c>
      <c r="D496" s="2" t="s">
        <v>45</v>
      </c>
      <c r="E496" s="2" t="s">
        <v>89</v>
      </c>
      <c r="F496" s="2">
        <v>8244.68</v>
      </c>
      <c r="G496" s="2">
        <v>0</v>
      </c>
      <c r="H496" s="2">
        <v>8244.68</v>
      </c>
      <c r="I496" s="2" t="s">
        <v>29</v>
      </c>
    </row>
    <row r="497" spans="1:9" x14ac:dyDescent="0.2">
      <c r="A497" s="3" t="s">
        <v>894</v>
      </c>
      <c r="B497" s="3" t="s">
        <v>317</v>
      </c>
      <c r="C497" s="3" t="s">
        <v>69</v>
      </c>
      <c r="D497" s="3" t="s">
        <v>114</v>
      </c>
      <c r="E497" s="3" t="s">
        <v>46</v>
      </c>
      <c r="F497" s="3">
        <v>3111.98</v>
      </c>
      <c r="G497" s="3">
        <v>311.2</v>
      </c>
      <c r="H497" s="3">
        <v>2800.78</v>
      </c>
      <c r="I497" s="3" t="s">
        <v>41</v>
      </c>
    </row>
    <row r="498" spans="1:9" x14ac:dyDescent="0.2">
      <c r="A498" s="2" t="s">
        <v>895</v>
      </c>
      <c r="B498" s="2" t="s">
        <v>708</v>
      </c>
      <c r="C498" s="2" t="s">
        <v>97</v>
      </c>
      <c r="D498" s="2" t="s">
        <v>52</v>
      </c>
      <c r="E498" s="2" t="s">
        <v>34</v>
      </c>
      <c r="F498" s="2">
        <v>4020.96</v>
      </c>
      <c r="G498" s="2">
        <v>482.52</v>
      </c>
      <c r="H498" s="2">
        <v>3538.44</v>
      </c>
      <c r="I498" s="2" t="s">
        <v>56</v>
      </c>
    </row>
    <row r="499" spans="1:9" x14ac:dyDescent="0.2">
      <c r="A499" s="3" t="s">
        <v>896</v>
      </c>
      <c r="B499" s="3" t="s">
        <v>618</v>
      </c>
      <c r="C499" s="3" t="s">
        <v>242</v>
      </c>
      <c r="D499" s="3" t="s">
        <v>52</v>
      </c>
      <c r="E499" s="3" t="s">
        <v>60</v>
      </c>
      <c r="F499" s="3">
        <v>7932.65</v>
      </c>
      <c r="G499" s="3">
        <v>0</v>
      </c>
      <c r="H499" s="3">
        <v>7932.65</v>
      </c>
      <c r="I499" s="3" t="s">
        <v>29</v>
      </c>
    </row>
    <row r="500" spans="1:9" x14ac:dyDescent="0.2">
      <c r="A500" s="2" t="s">
        <v>897</v>
      </c>
      <c r="B500" s="2" t="s">
        <v>705</v>
      </c>
      <c r="C500" s="2" t="s">
        <v>43</v>
      </c>
      <c r="D500" s="2" t="s">
        <v>33</v>
      </c>
      <c r="E500" s="2" t="s">
        <v>60</v>
      </c>
      <c r="F500" s="2">
        <v>11379.48</v>
      </c>
      <c r="G500" s="2">
        <v>0</v>
      </c>
      <c r="H500" s="2">
        <v>11379.48</v>
      </c>
      <c r="I500" s="2" t="s">
        <v>29</v>
      </c>
    </row>
    <row r="501" spans="1:9" x14ac:dyDescent="0.2">
      <c r="A501" s="3" t="s">
        <v>898</v>
      </c>
      <c r="B501" s="3" t="s">
        <v>39</v>
      </c>
      <c r="C501" s="3" t="s">
        <v>331</v>
      </c>
      <c r="D501" s="3" t="s">
        <v>45</v>
      </c>
      <c r="E501" s="3" t="s">
        <v>46</v>
      </c>
      <c r="F501" s="3">
        <v>7951.8</v>
      </c>
      <c r="G501" s="3">
        <v>397.59</v>
      </c>
      <c r="H501" s="3">
        <v>7554.21</v>
      </c>
      <c r="I501" s="3" t="s">
        <v>29</v>
      </c>
    </row>
    <row r="502" spans="1:9" x14ac:dyDescent="0.2">
      <c r="A502" s="2" t="s">
        <v>899</v>
      </c>
      <c r="B502" s="2" t="s">
        <v>376</v>
      </c>
      <c r="C502" s="2" t="s">
        <v>335</v>
      </c>
      <c r="D502" s="2" t="s">
        <v>33</v>
      </c>
      <c r="E502" s="2" t="s">
        <v>28</v>
      </c>
      <c r="F502" s="2">
        <v>5071.82</v>
      </c>
      <c r="G502" s="2">
        <v>760.77</v>
      </c>
      <c r="H502" s="2">
        <v>4311.05</v>
      </c>
      <c r="I502" s="2" t="s">
        <v>41</v>
      </c>
    </row>
    <row r="503" spans="1:9" x14ac:dyDescent="0.2">
      <c r="A503" s="3" t="s">
        <v>900</v>
      </c>
      <c r="B503" s="3" t="s">
        <v>355</v>
      </c>
      <c r="C503" s="3" t="s">
        <v>382</v>
      </c>
      <c r="D503" s="3" t="s">
        <v>33</v>
      </c>
      <c r="E503" s="3" t="s">
        <v>34</v>
      </c>
      <c r="F503" s="3">
        <v>15880.76</v>
      </c>
      <c r="G503" s="3">
        <v>2382.11</v>
      </c>
      <c r="H503" s="3">
        <v>13498.65</v>
      </c>
      <c r="I503" s="3" t="s">
        <v>56</v>
      </c>
    </row>
    <row r="504" spans="1:9" x14ac:dyDescent="0.2">
      <c r="A504" s="2" t="s">
        <v>901</v>
      </c>
      <c r="B504" s="2" t="s">
        <v>902</v>
      </c>
      <c r="C504" s="2" t="s">
        <v>101</v>
      </c>
      <c r="D504" s="2" t="s">
        <v>64</v>
      </c>
      <c r="E504" s="2" t="s">
        <v>115</v>
      </c>
      <c r="F504" s="2">
        <v>5552.61</v>
      </c>
      <c r="G504" s="2">
        <v>0</v>
      </c>
      <c r="H504" s="2">
        <v>5552.61</v>
      </c>
      <c r="I504" s="2" t="s">
        <v>56</v>
      </c>
    </row>
    <row r="505" spans="1:9" x14ac:dyDescent="0.2">
      <c r="A505" s="3" t="s">
        <v>903</v>
      </c>
      <c r="B505" s="3" t="s">
        <v>297</v>
      </c>
      <c r="C505" s="3" t="s">
        <v>904</v>
      </c>
      <c r="D505" s="3" t="s">
        <v>64</v>
      </c>
      <c r="E505" s="3" t="s">
        <v>28</v>
      </c>
      <c r="F505" s="3">
        <v>4746.58</v>
      </c>
      <c r="G505" s="3">
        <v>0</v>
      </c>
      <c r="H505" s="3">
        <v>4746.58</v>
      </c>
      <c r="I505" s="3" t="s">
        <v>29</v>
      </c>
    </row>
    <row r="506" spans="1:9" x14ac:dyDescent="0.2">
      <c r="A506" s="2" t="s">
        <v>905</v>
      </c>
      <c r="B506" s="2" t="s">
        <v>44</v>
      </c>
      <c r="C506" s="2" t="s">
        <v>168</v>
      </c>
      <c r="D506" s="2" t="s">
        <v>114</v>
      </c>
      <c r="E506" s="2" t="s">
        <v>115</v>
      </c>
      <c r="F506" s="2">
        <v>7906.89</v>
      </c>
      <c r="G506" s="2">
        <v>790.69</v>
      </c>
      <c r="H506" s="2">
        <v>7116.2</v>
      </c>
      <c r="I506" s="2" t="s">
        <v>29</v>
      </c>
    </row>
    <row r="507" spans="1:9" x14ac:dyDescent="0.2">
      <c r="A507" s="3" t="s">
        <v>906</v>
      </c>
      <c r="B507" s="3" t="s">
        <v>236</v>
      </c>
      <c r="C507" s="3" t="s">
        <v>866</v>
      </c>
      <c r="D507" s="3" t="s">
        <v>52</v>
      </c>
      <c r="E507" s="3" t="s">
        <v>34</v>
      </c>
      <c r="F507" s="3">
        <v>12845.73</v>
      </c>
      <c r="G507" s="3">
        <v>1541.49</v>
      </c>
      <c r="H507" s="3">
        <v>11304.24</v>
      </c>
      <c r="I507" s="3" t="s">
        <v>56</v>
      </c>
    </row>
    <row r="508" spans="1:9" x14ac:dyDescent="0.2">
      <c r="A508" s="2" t="s">
        <v>907</v>
      </c>
      <c r="B508" s="2" t="s">
        <v>227</v>
      </c>
      <c r="C508" s="2" t="s">
        <v>543</v>
      </c>
      <c r="D508" s="2" t="s">
        <v>45</v>
      </c>
      <c r="E508" s="2" t="s">
        <v>46</v>
      </c>
      <c r="F508" s="2">
        <v>9934.15</v>
      </c>
      <c r="G508" s="2">
        <v>496.71</v>
      </c>
      <c r="H508" s="2">
        <v>9437.44</v>
      </c>
      <c r="I508" s="2" t="s">
        <v>56</v>
      </c>
    </row>
    <row r="509" spans="1:9" x14ac:dyDescent="0.2">
      <c r="A509" s="3" t="s">
        <v>908</v>
      </c>
      <c r="B509" s="3" t="s">
        <v>749</v>
      </c>
      <c r="C509" s="3" t="s">
        <v>546</v>
      </c>
      <c r="D509" s="3" t="s">
        <v>33</v>
      </c>
      <c r="E509" s="3" t="s">
        <v>28</v>
      </c>
      <c r="F509" s="3">
        <v>6266.65</v>
      </c>
      <c r="G509" s="3">
        <v>940</v>
      </c>
      <c r="H509" s="3">
        <v>5326.65</v>
      </c>
      <c r="I509" s="3" t="s">
        <v>29</v>
      </c>
    </row>
    <row r="510" spans="1:9" x14ac:dyDescent="0.2">
      <c r="A510" s="2" t="s">
        <v>909</v>
      </c>
      <c r="B510" s="2" t="s">
        <v>210</v>
      </c>
      <c r="C510" s="2" t="s">
        <v>353</v>
      </c>
      <c r="D510" s="2" t="s">
        <v>33</v>
      </c>
      <c r="E510" s="2" t="s">
        <v>60</v>
      </c>
      <c r="F510" s="2">
        <v>8428.41</v>
      </c>
      <c r="G510" s="2">
        <v>0</v>
      </c>
      <c r="H510" s="2">
        <v>8428.41</v>
      </c>
      <c r="I510" s="2" t="s">
        <v>29</v>
      </c>
    </row>
    <row r="511" spans="1:9" x14ac:dyDescent="0.2">
      <c r="A511" s="3" t="s">
        <v>910</v>
      </c>
      <c r="B511" s="3" t="s">
        <v>229</v>
      </c>
      <c r="C511" s="3" t="s">
        <v>321</v>
      </c>
      <c r="D511" s="3" t="s">
        <v>64</v>
      </c>
      <c r="E511" s="3" t="s">
        <v>115</v>
      </c>
      <c r="F511" s="3">
        <v>12785.99</v>
      </c>
      <c r="G511" s="3">
        <v>0</v>
      </c>
      <c r="H511" s="3">
        <v>12785.99</v>
      </c>
      <c r="I511" s="3" t="s">
        <v>29</v>
      </c>
    </row>
    <row r="512" spans="1:9" x14ac:dyDescent="0.2">
      <c r="A512" s="2" t="s">
        <v>911</v>
      </c>
      <c r="B512" s="2" t="s">
        <v>839</v>
      </c>
      <c r="C512" s="2" t="s">
        <v>409</v>
      </c>
      <c r="D512" s="2" t="s">
        <v>33</v>
      </c>
      <c r="E512" s="2" t="s">
        <v>60</v>
      </c>
      <c r="F512" s="2">
        <v>11166.36</v>
      </c>
      <c r="G512" s="2">
        <v>0</v>
      </c>
      <c r="H512" s="2">
        <v>11166.36</v>
      </c>
      <c r="I512" s="2" t="s">
        <v>41</v>
      </c>
    </row>
    <row r="513" spans="1:9" x14ac:dyDescent="0.2">
      <c r="A513" s="3" t="s">
        <v>912</v>
      </c>
      <c r="B513" s="3" t="s">
        <v>178</v>
      </c>
      <c r="C513" s="3" t="s">
        <v>589</v>
      </c>
      <c r="D513" s="3" t="s">
        <v>64</v>
      </c>
      <c r="E513" s="3" t="s">
        <v>34</v>
      </c>
      <c r="F513" s="3">
        <v>14056.09</v>
      </c>
      <c r="G513" s="3">
        <v>0</v>
      </c>
      <c r="H513" s="3">
        <v>14056.09</v>
      </c>
      <c r="I513" s="3" t="s">
        <v>29</v>
      </c>
    </row>
    <row r="514" spans="1:9" x14ac:dyDescent="0.2">
      <c r="A514" s="2" t="s">
        <v>913</v>
      </c>
      <c r="B514" s="2" t="s">
        <v>337</v>
      </c>
      <c r="C514" s="2" t="s">
        <v>597</v>
      </c>
      <c r="D514" s="2" t="s">
        <v>33</v>
      </c>
      <c r="E514" s="2" t="s">
        <v>60</v>
      </c>
      <c r="F514" s="2">
        <v>4884.24</v>
      </c>
      <c r="G514" s="2">
        <v>0</v>
      </c>
      <c r="H514" s="2">
        <v>4884.24</v>
      </c>
      <c r="I514" s="2" t="s">
        <v>29</v>
      </c>
    </row>
    <row r="515" spans="1:9" x14ac:dyDescent="0.2">
      <c r="A515" s="3" t="s">
        <v>914</v>
      </c>
      <c r="B515" s="3" t="s">
        <v>382</v>
      </c>
      <c r="C515" s="3" t="s">
        <v>492</v>
      </c>
      <c r="D515" s="3" t="s">
        <v>27</v>
      </c>
      <c r="E515" s="3" t="s">
        <v>60</v>
      </c>
      <c r="F515" s="3">
        <v>3901.66</v>
      </c>
      <c r="G515" s="3">
        <v>0</v>
      </c>
      <c r="H515" s="3">
        <v>3901.66</v>
      </c>
      <c r="I515" s="3" t="s">
        <v>29</v>
      </c>
    </row>
    <row r="516" spans="1:9" x14ac:dyDescent="0.2">
      <c r="A516" s="2" t="s">
        <v>915</v>
      </c>
      <c r="B516" s="2" t="s">
        <v>437</v>
      </c>
      <c r="C516" s="2" t="s">
        <v>239</v>
      </c>
      <c r="D516" s="2" t="s">
        <v>33</v>
      </c>
      <c r="E516" s="2" t="s">
        <v>28</v>
      </c>
      <c r="F516" s="2">
        <v>3805.7</v>
      </c>
      <c r="G516" s="2">
        <v>570.85</v>
      </c>
      <c r="H516" s="2">
        <v>3234.85</v>
      </c>
      <c r="I516" s="2" t="s">
        <v>29</v>
      </c>
    </row>
    <row r="517" spans="1:9" x14ac:dyDescent="0.2">
      <c r="A517" s="3" t="s">
        <v>916</v>
      </c>
      <c r="B517" s="3" t="s">
        <v>917</v>
      </c>
      <c r="C517" s="3" t="s">
        <v>918</v>
      </c>
      <c r="D517" s="3" t="s">
        <v>169</v>
      </c>
      <c r="E517" s="3" t="s">
        <v>34</v>
      </c>
      <c r="F517" s="3">
        <v>8902.02</v>
      </c>
      <c r="G517" s="3">
        <v>1780.4</v>
      </c>
      <c r="H517" s="3">
        <v>7121.62</v>
      </c>
      <c r="I517" s="3" t="s">
        <v>29</v>
      </c>
    </row>
    <row r="518" spans="1:9" x14ac:dyDescent="0.2">
      <c r="A518" s="2" t="s">
        <v>919</v>
      </c>
      <c r="B518" s="2" t="s">
        <v>148</v>
      </c>
      <c r="C518" s="2" t="s">
        <v>31</v>
      </c>
      <c r="D518" s="2" t="s">
        <v>27</v>
      </c>
      <c r="E518" s="2" t="s">
        <v>28</v>
      </c>
      <c r="F518" s="2">
        <v>5323.68</v>
      </c>
      <c r="G518" s="2">
        <v>958.26</v>
      </c>
      <c r="H518" s="2">
        <v>4365.42</v>
      </c>
      <c r="I518" s="2" t="s">
        <v>56</v>
      </c>
    </row>
    <row r="519" spans="1:9" x14ac:dyDescent="0.2">
      <c r="A519" s="3" t="s">
        <v>920</v>
      </c>
      <c r="B519" s="3" t="s">
        <v>380</v>
      </c>
      <c r="C519" s="3" t="s">
        <v>875</v>
      </c>
      <c r="D519" s="3" t="s">
        <v>64</v>
      </c>
      <c r="E519" s="3" t="s">
        <v>34</v>
      </c>
      <c r="F519" s="3">
        <v>3144.67</v>
      </c>
      <c r="G519" s="3">
        <v>0</v>
      </c>
      <c r="H519" s="3">
        <v>3144.67</v>
      </c>
      <c r="I519" s="3" t="s">
        <v>29</v>
      </c>
    </row>
    <row r="520" spans="1:9" x14ac:dyDescent="0.2">
      <c r="A520" s="2" t="s">
        <v>921</v>
      </c>
      <c r="B520" s="2" t="s">
        <v>584</v>
      </c>
      <c r="C520" s="2" t="s">
        <v>584</v>
      </c>
      <c r="D520" s="2" t="s">
        <v>64</v>
      </c>
      <c r="E520" s="2" t="s">
        <v>34</v>
      </c>
      <c r="F520" s="2">
        <v>9354.11</v>
      </c>
      <c r="G520" s="2">
        <v>0</v>
      </c>
      <c r="H520" s="2">
        <v>9354.11</v>
      </c>
      <c r="I520" s="2" t="s">
        <v>29</v>
      </c>
    </row>
    <row r="521" spans="1:9" x14ac:dyDescent="0.2">
      <c r="A521" s="3" t="s">
        <v>922</v>
      </c>
      <c r="B521" s="3" t="s">
        <v>318</v>
      </c>
      <c r="C521" s="3" t="s">
        <v>82</v>
      </c>
      <c r="D521" s="3" t="s">
        <v>33</v>
      </c>
      <c r="E521" s="3" t="s">
        <v>28</v>
      </c>
      <c r="F521" s="3">
        <v>23106.19</v>
      </c>
      <c r="G521" s="3">
        <v>3465.93</v>
      </c>
      <c r="H521" s="3">
        <v>19640.259999999998</v>
      </c>
      <c r="I521" s="3" t="s">
        <v>29</v>
      </c>
    </row>
    <row r="522" spans="1:9" x14ac:dyDescent="0.2">
      <c r="A522" s="2" t="s">
        <v>923</v>
      </c>
      <c r="B522" s="2" t="s">
        <v>817</v>
      </c>
      <c r="C522" s="2" t="s">
        <v>222</v>
      </c>
      <c r="D522" s="2" t="s">
        <v>33</v>
      </c>
      <c r="E522" s="2" t="s">
        <v>28</v>
      </c>
      <c r="F522" s="2">
        <v>7781.69</v>
      </c>
      <c r="G522" s="2">
        <v>1167.25</v>
      </c>
      <c r="H522" s="2">
        <v>6614.44</v>
      </c>
      <c r="I522" s="2" t="s">
        <v>29</v>
      </c>
    </row>
    <row r="523" spans="1:9" x14ac:dyDescent="0.2">
      <c r="A523" s="3" t="s">
        <v>924</v>
      </c>
      <c r="B523" s="3" t="s">
        <v>487</v>
      </c>
      <c r="C523" s="3" t="s">
        <v>478</v>
      </c>
      <c r="D523" s="3" t="s">
        <v>64</v>
      </c>
      <c r="E523" s="3" t="s">
        <v>34</v>
      </c>
      <c r="F523" s="3">
        <v>3083.85</v>
      </c>
      <c r="G523" s="3">
        <v>0</v>
      </c>
      <c r="H523" s="3">
        <v>3083.85</v>
      </c>
      <c r="I523" s="3" t="s">
        <v>29</v>
      </c>
    </row>
    <row r="524" spans="1:9" x14ac:dyDescent="0.2">
      <c r="A524" s="2" t="s">
        <v>925</v>
      </c>
      <c r="B524" s="2" t="s">
        <v>666</v>
      </c>
      <c r="C524" s="2" t="s">
        <v>285</v>
      </c>
      <c r="D524" s="2" t="s">
        <v>52</v>
      </c>
      <c r="E524" s="2" t="s">
        <v>34</v>
      </c>
      <c r="F524" s="2">
        <v>19154.27</v>
      </c>
      <c r="G524" s="2">
        <v>2298.5100000000002</v>
      </c>
      <c r="H524" s="2">
        <v>16855.759999999998</v>
      </c>
      <c r="I524" s="2" t="s">
        <v>29</v>
      </c>
    </row>
    <row r="525" spans="1:9" x14ac:dyDescent="0.2">
      <c r="A525" s="3" t="s">
        <v>926</v>
      </c>
      <c r="B525" s="3" t="s">
        <v>258</v>
      </c>
      <c r="C525" s="3" t="s">
        <v>753</v>
      </c>
      <c r="D525" s="3" t="s">
        <v>27</v>
      </c>
      <c r="E525" s="3" t="s">
        <v>28</v>
      </c>
      <c r="F525" s="3">
        <v>10285.9</v>
      </c>
      <c r="G525" s="3">
        <v>1851.46</v>
      </c>
      <c r="H525" s="3">
        <v>8434.44</v>
      </c>
      <c r="I525" s="3" t="s">
        <v>29</v>
      </c>
    </row>
    <row r="526" spans="1:9" x14ac:dyDescent="0.2">
      <c r="A526" s="2" t="s">
        <v>927</v>
      </c>
      <c r="B526" s="2" t="s">
        <v>846</v>
      </c>
      <c r="C526" s="2" t="s">
        <v>389</v>
      </c>
      <c r="D526" s="2" t="s">
        <v>52</v>
      </c>
      <c r="E526" s="2" t="s">
        <v>60</v>
      </c>
      <c r="F526" s="2">
        <v>4347.07</v>
      </c>
      <c r="G526" s="2">
        <v>0</v>
      </c>
      <c r="H526" s="2">
        <v>4347.07</v>
      </c>
      <c r="I526" s="2" t="s">
        <v>29</v>
      </c>
    </row>
    <row r="527" spans="1:9" x14ac:dyDescent="0.2">
      <c r="A527" s="3" t="s">
        <v>928</v>
      </c>
      <c r="B527" s="3" t="s">
        <v>714</v>
      </c>
      <c r="C527" s="3" t="s">
        <v>289</v>
      </c>
      <c r="D527" s="3" t="s">
        <v>27</v>
      </c>
      <c r="E527" s="3" t="s">
        <v>60</v>
      </c>
      <c r="F527" s="3">
        <v>5838.17</v>
      </c>
      <c r="G527" s="3">
        <v>0</v>
      </c>
      <c r="H527" s="3">
        <v>5838.17</v>
      </c>
      <c r="I527" s="3" t="s">
        <v>29</v>
      </c>
    </row>
    <row r="528" spans="1:9" x14ac:dyDescent="0.2">
      <c r="A528" s="2" t="s">
        <v>929</v>
      </c>
      <c r="B528" s="2" t="s">
        <v>817</v>
      </c>
      <c r="C528" s="2" t="s">
        <v>232</v>
      </c>
      <c r="D528" s="2" t="s">
        <v>45</v>
      </c>
      <c r="E528" s="2" t="s">
        <v>46</v>
      </c>
      <c r="F528" s="2">
        <v>7539.63</v>
      </c>
      <c r="G528" s="2">
        <v>376.98</v>
      </c>
      <c r="H528" s="2">
        <v>7162.65</v>
      </c>
      <c r="I528" s="2" t="s">
        <v>29</v>
      </c>
    </row>
    <row r="529" spans="1:9" x14ac:dyDescent="0.2">
      <c r="A529" s="3" t="s">
        <v>930</v>
      </c>
      <c r="B529" s="3" t="s">
        <v>300</v>
      </c>
      <c r="C529" s="3" t="s">
        <v>232</v>
      </c>
      <c r="D529" s="3" t="s">
        <v>33</v>
      </c>
      <c r="E529" s="3" t="s">
        <v>34</v>
      </c>
      <c r="F529" s="3">
        <v>3858.82</v>
      </c>
      <c r="G529" s="3">
        <v>578.82000000000005</v>
      </c>
      <c r="H529" s="3">
        <v>3280</v>
      </c>
      <c r="I529" s="3" t="s">
        <v>41</v>
      </c>
    </row>
    <row r="530" spans="1:9" x14ac:dyDescent="0.2">
      <c r="A530" s="2" t="s">
        <v>931</v>
      </c>
      <c r="B530" s="2" t="s">
        <v>449</v>
      </c>
      <c r="C530" s="2" t="s">
        <v>564</v>
      </c>
      <c r="D530" s="2" t="s">
        <v>45</v>
      </c>
      <c r="E530" s="2" t="s">
        <v>46</v>
      </c>
      <c r="F530" s="2">
        <v>2220.83</v>
      </c>
      <c r="G530" s="2">
        <v>111.04</v>
      </c>
      <c r="H530" s="2">
        <v>2109.79</v>
      </c>
      <c r="I530" s="2" t="s">
        <v>29</v>
      </c>
    </row>
    <row r="531" spans="1:9" x14ac:dyDescent="0.2">
      <c r="A531" s="3" t="s">
        <v>932</v>
      </c>
      <c r="B531" s="3" t="s">
        <v>463</v>
      </c>
      <c r="C531" s="3" t="s">
        <v>773</v>
      </c>
      <c r="D531" s="3" t="s">
        <v>33</v>
      </c>
      <c r="E531" s="3" t="s">
        <v>34</v>
      </c>
      <c r="F531" s="3">
        <v>2861.61</v>
      </c>
      <c r="G531" s="3">
        <v>429.24</v>
      </c>
      <c r="H531" s="3">
        <v>2432.37</v>
      </c>
      <c r="I531" s="3" t="s">
        <v>29</v>
      </c>
    </row>
    <row r="532" spans="1:9" x14ac:dyDescent="0.2">
      <c r="A532" s="2" t="s">
        <v>933</v>
      </c>
      <c r="B532" s="2" t="s">
        <v>158</v>
      </c>
      <c r="C532" s="2" t="s">
        <v>202</v>
      </c>
      <c r="D532" s="2" t="s">
        <v>169</v>
      </c>
      <c r="E532" s="2" t="s">
        <v>46</v>
      </c>
      <c r="F532" s="2">
        <v>12377.22</v>
      </c>
      <c r="G532" s="2">
        <v>2475.44</v>
      </c>
      <c r="H532" s="2">
        <v>9901.7800000000007</v>
      </c>
      <c r="I532" s="2" t="s">
        <v>56</v>
      </c>
    </row>
    <row r="533" spans="1:9" x14ac:dyDescent="0.2">
      <c r="A533" s="3" t="s">
        <v>934</v>
      </c>
      <c r="B533" s="3" t="s">
        <v>608</v>
      </c>
      <c r="C533" s="3" t="s">
        <v>249</v>
      </c>
      <c r="D533" s="3" t="s">
        <v>33</v>
      </c>
      <c r="E533" s="3" t="s">
        <v>28</v>
      </c>
      <c r="F533" s="3">
        <v>5989.28</v>
      </c>
      <c r="G533" s="3">
        <v>898.39</v>
      </c>
      <c r="H533" s="3">
        <v>5090.8900000000003</v>
      </c>
      <c r="I533" s="3" t="s">
        <v>29</v>
      </c>
    </row>
    <row r="534" spans="1:9" x14ac:dyDescent="0.2">
      <c r="A534" s="2" t="s">
        <v>935</v>
      </c>
      <c r="B534" s="2" t="s">
        <v>238</v>
      </c>
      <c r="C534" s="2" t="s">
        <v>437</v>
      </c>
      <c r="D534" s="2" t="s">
        <v>52</v>
      </c>
      <c r="E534" s="2" t="s">
        <v>60</v>
      </c>
      <c r="F534" s="2">
        <v>10365.92</v>
      </c>
      <c r="G534" s="2">
        <v>0</v>
      </c>
      <c r="H534" s="2">
        <v>10365.92</v>
      </c>
      <c r="I534" s="2" t="s">
        <v>41</v>
      </c>
    </row>
    <row r="535" spans="1:9" x14ac:dyDescent="0.2">
      <c r="A535" s="3" t="s">
        <v>936</v>
      </c>
      <c r="B535" s="3" t="s">
        <v>147</v>
      </c>
      <c r="C535" s="3" t="s">
        <v>84</v>
      </c>
      <c r="D535" s="3" t="s">
        <v>33</v>
      </c>
      <c r="E535" s="3" t="s">
        <v>28</v>
      </c>
      <c r="F535" s="3">
        <v>4972.84</v>
      </c>
      <c r="G535" s="3">
        <v>745.93</v>
      </c>
      <c r="H535" s="3">
        <v>4226.91</v>
      </c>
      <c r="I535" s="3" t="s">
        <v>29</v>
      </c>
    </row>
    <row r="536" spans="1:9" x14ac:dyDescent="0.2">
      <c r="A536" s="2" t="s">
        <v>937</v>
      </c>
      <c r="B536" s="2" t="s">
        <v>891</v>
      </c>
      <c r="C536" s="2" t="s">
        <v>578</v>
      </c>
      <c r="D536" s="2" t="s">
        <v>206</v>
      </c>
      <c r="E536" s="2" t="s">
        <v>207</v>
      </c>
      <c r="F536" s="2">
        <v>7894.26</v>
      </c>
      <c r="G536" s="2">
        <v>0</v>
      </c>
      <c r="H536" s="2">
        <v>7894.26</v>
      </c>
      <c r="I536" s="2" t="s">
        <v>29</v>
      </c>
    </row>
    <row r="537" spans="1:9" x14ac:dyDescent="0.2">
      <c r="A537" s="3" t="s">
        <v>938</v>
      </c>
      <c r="B537" s="3" t="s">
        <v>753</v>
      </c>
      <c r="C537" s="3" t="s">
        <v>159</v>
      </c>
      <c r="D537" s="3" t="s">
        <v>52</v>
      </c>
      <c r="E537" s="3" t="s">
        <v>60</v>
      </c>
      <c r="F537" s="3">
        <v>8386.2800000000007</v>
      </c>
      <c r="G537" s="3">
        <v>0</v>
      </c>
      <c r="H537" s="3">
        <v>8386.2800000000007</v>
      </c>
      <c r="I537" s="3" t="s">
        <v>29</v>
      </c>
    </row>
    <row r="538" spans="1:9" x14ac:dyDescent="0.2">
      <c r="A538" s="2" t="s">
        <v>939</v>
      </c>
      <c r="B538" s="2" t="s">
        <v>799</v>
      </c>
      <c r="C538" s="2" t="s">
        <v>269</v>
      </c>
      <c r="D538" s="2" t="s">
        <v>114</v>
      </c>
      <c r="E538" s="2" t="s">
        <v>46</v>
      </c>
      <c r="F538" s="2">
        <v>25204.69</v>
      </c>
      <c r="G538" s="2">
        <v>2520.4699999999998</v>
      </c>
      <c r="H538" s="2">
        <v>22684.22</v>
      </c>
      <c r="I538" s="2" t="s">
        <v>29</v>
      </c>
    </row>
    <row r="539" spans="1:9" x14ac:dyDescent="0.2">
      <c r="A539" s="3" t="s">
        <v>940</v>
      </c>
      <c r="B539" s="3" t="s">
        <v>72</v>
      </c>
      <c r="C539" s="3" t="s">
        <v>813</v>
      </c>
      <c r="D539" s="3" t="s">
        <v>64</v>
      </c>
      <c r="E539" s="3" t="s">
        <v>28</v>
      </c>
      <c r="F539" s="3">
        <v>9718.17</v>
      </c>
      <c r="G539" s="3">
        <v>0</v>
      </c>
      <c r="H539" s="3">
        <v>9718.17</v>
      </c>
      <c r="I539" s="3" t="s">
        <v>41</v>
      </c>
    </row>
    <row r="540" spans="1:9" x14ac:dyDescent="0.2">
      <c r="A540" s="2" t="s">
        <v>941</v>
      </c>
      <c r="B540" s="2" t="s">
        <v>36</v>
      </c>
      <c r="C540" s="2" t="s">
        <v>891</v>
      </c>
      <c r="D540" s="2" t="s">
        <v>27</v>
      </c>
      <c r="E540" s="2" t="s">
        <v>28</v>
      </c>
      <c r="F540" s="2">
        <v>20393.810000000001</v>
      </c>
      <c r="G540" s="2">
        <v>3670.89</v>
      </c>
      <c r="H540" s="2">
        <v>16722.919999999998</v>
      </c>
      <c r="I540" s="2" t="s">
        <v>29</v>
      </c>
    </row>
    <row r="541" spans="1:9" x14ac:dyDescent="0.2">
      <c r="A541" s="3" t="s">
        <v>942</v>
      </c>
      <c r="B541" s="3" t="s">
        <v>357</v>
      </c>
      <c r="C541" s="3" t="s">
        <v>794</v>
      </c>
      <c r="D541" s="3" t="s">
        <v>64</v>
      </c>
      <c r="E541" s="3" t="s">
        <v>28</v>
      </c>
      <c r="F541" s="3">
        <v>14837.03</v>
      </c>
      <c r="G541" s="3">
        <v>0</v>
      </c>
      <c r="H541" s="3">
        <v>14837.03</v>
      </c>
      <c r="I541" s="3" t="s">
        <v>29</v>
      </c>
    </row>
    <row r="542" spans="1:9" x14ac:dyDescent="0.2">
      <c r="A542" s="2" t="s">
        <v>943</v>
      </c>
      <c r="B542" s="2" t="s">
        <v>773</v>
      </c>
      <c r="C542" s="2" t="s">
        <v>54</v>
      </c>
      <c r="D542" s="2" t="s">
        <v>64</v>
      </c>
      <c r="E542" s="2" t="s">
        <v>115</v>
      </c>
      <c r="F542" s="2">
        <v>9636.8700000000008</v>
      </c>
      <c r="G542" s="2">
        <v>0</v>
      </c>
      <c r="H542" s="2">
        <v>9636.8700000000008</v>
      </c>
      <c r="I542" s="2" t="s">
        <v>29</v>
      </c>
    </row>
    <row r="543" spans="1:9" x14ac:dyDescent="0.2">
      <c r="A543" s="3" t="s">
        <v>944</v>
      </c>
      <c r="B543" s="3" t="s">
        <v>295</v>
      </c>
      <c r="C543" s="3" t="s">
        <v>101</v>
      </c>
      <c r="D543" s="3" t="s">
        <v>33</v>
      </c>
      <c r="E543" s="3" t="s">
        <v>28</v>
      </c>
      <c r="F543" s="3">
        <v>7640.55</v>
      </c>
      <c r="G543" s="3">
        <v>1146.08</v>
      </c>
      <c r="H543" s="3">
        <v>6494.47</v>
      </c>
      <c r="I543" s="3" t="s">
        <v>29</v>
      </c>
    </row>
    <row r="544" spans="1:9" x14ac:dyDescent="0.2">
      <c r="A544" s="2" t="s">
        <v>945</v>
      </c>
      <c r="B544" s="2" t="s">
        <v>789</v>
      </c>
      <c r="C544" s="2" t="s">
        <v>164</v>
      </c>
      <c r="D544" s="2" t="s">
        <v>52</v>
      </c>
      <c r="E544" s="2" t="s">
        <v>34</v>
      </c>
      <c r="F544" s="2">
        <v>7458.06</v>
      </c>
      <c r="G544" s="2">
        <v>894.97</v>
      </c>
      <c r="H544" s="2">
        <v>6563.09</v>
      </c>
      <c r="I544" s="2" t="s">
        <v>56</v>
      </c>
    </row>
    <row r="545" spans="1:9" x14ac:dyDescent="0.2">
      <c r="A545" s="3" t="s">
        <v>946</v>
      </c>
      <c r="B545" s="3" t="s">
        <v>236</v>
      </c>
      <c r="C545" s="3" t="s">
        <v>661</v>
      </c>
      <c r="D545" s="3" t="s">
        <v>33</v>
      </c>
      <c r="E545" s="3" t="s">
        <v>34</v>
      </c>
      <c r="F545" s="3">
        <v>2862.05</v>
      </c>
      <c r="G545" s="3">
        <v>429.31</v>
      </c>
      <c r="H545" s="3">
        <v>2432.7399999999998</v>
      </c>
      <c r="I545" s="3" t="s">
        <v>29</v>
      </c>
    </row>
    <row r="546" spans="1:9" x14ac:dyDescent="0.2">
      <c r="A546" s="2" t="s">
        <v>947</v>
      </c>
      <c r="B546" s="2" t="s">
        <v>824</v>
      </c>
      <c r="C546" s="2" t="s">
        <v>197</v>
      </c>
      <c r="D546" s="2" t="s">
        <v>169</v>
      </c>
      <c r="E546" s="2" t="s">
        <v>46</v>
      </c>
      <c r="F546" s="2">
        <v>7796.61</v>
      </c>
      <c r="G546" s="2">
        <v>1559.32</v>
      </c>
      <c r="H546" s="2">
        <v>6237.29</v>
      </c>
      <c r="I546" s="2" t="s">
        <v>29</v>
      </c>
    </row>
    <row r="547" spans="1:9" x14ac:dyDescent="0.2">
      <c r="A547" s="3" t="s">
        <v>948</v>
      </c>
      <c r="B547" s="3" t="s">
        <v>43</v>
      </c>
      <c r="C547" s="3" t="s">
        <v>949</v>
      </c>
      <c r="D547" s="3" t="s">
        <v>27</v>
      </c>
      <c r="E547" s="3" t="s">
        <v>28</v>
      </c>
      <c r="F547" s="3">
        <v>14311.18</v>
      </c>
      <c r="G547" s="3">
        <v>2576.0100000000002</v>
      </c>
      <c r="H547" s="3">
        <v>11735.17</v>
      </c>
      <c r="I547" s="3" t="s">
        <v>56</v>
      </c>
    </row>
    <row r="548" spans="1:9" x14ac:dyDescent="0.2">
      <c r="A548" s="2" t="s">
        <v>950</v>
      </c>
      <c r="B548" s="2" t="s">
        <v>380</v>
      </c>
      <c r="C548" s="2" t="s">
        <v>762</v>
      </c>
      <c r="D548" s="2" t="s">
        <v>64</v>
      </c>
      <c r="E548" s="2" t="s">
        <v>28</v>
      </c>
      <c r="F548" s="2">
        <v>3655.31</v>
      </c>
      <c r="G548" s="2">
        <v>0</v>
      </c>
      <c r="H548" s="2">
        <v>3655.31</v>
      </c>
      <c r="I548" s="2" t="s">
        <v>29</v>
      </c>
    </row>
    <row r="549" spans="1:9" x14ac:dyDescent="0.2">
      <c r="A549" s="3" t="s">
        <v>951</v>
      </c>
      <c r="B549" s="3" t="s">
        <v>754</v>
      </c>
      <c r="C549" s="3" t="s">
        <v>489</v>
      </c>
      <c r="D549" s="3" t="s">
        <v>27</v>
      </c>
      <c r="E549" s="3" t="s">
        <v>34</v>
      </c>
      <c r="F549" s="3">
        <v>3258.82</v>
      </c>
      <c r="G549" s="3">
        <v>586.59</v>
      </c>
      <c r="H549" s="3">
        <v>2672.23</v>
      </c>
      <c r="I549" s="3" t="s">
        <v>56</v>
      </c>
    </row>
    <row r="550" spans="1:9" x14ac:dyDescent="0.2">
      <c r="A550" s="2" t="s">
        <v>952</v>
      </c>
      <c r="B550" s="2" t="s">
        <v>292</v>
      </c>
      <c r="C550" s="2" t="s">
        <v>138</v>
      </c>
      <c r="D550" s="2" t="s">
        <v>33</v>
      </c>
      <c r="E550" s="2" t="s">
        <v>60</v>
      </c>
      <c r="F550" s="2">
        <v>29622.65</v>
      </c>
      <c r="G550" s="2">
        <v>0</v>
      </c>
      <c r="H550" s="2">
        <v>29622.65</v>
      </c>
      <c r="I550" s="2" t="s">
        <v>41</v>
      </c>
    </row>
    <row r="551" spans="1:9" x14ac:dyDescent="0.2">
      <c r="A551" s="3" t="s">
        <v>953</v>
      </c>
      <c r="B551" s="3" t="s">
        <v>107</v>
      </c>
      <c r="C551" s="3" t="s">
        <v>644</v>
      </c>
      <c r="D551" s="3" t="s">
        <v>64</v>
      </c>
      <c r="E551" s="3" t="s">
        <v>34</v>
      </c>
      <c r="F551" s="3">
        <v>5818.78</v>
      </c>
      <c r="G551" s="3">
        <v>0</v>
      </c>
      <c r="H551" s="3">
        <v>5818.78</v>
      </c>
      <c r="I551" s="3" t="s">
        <v>29</v>
      </c>
    </row>
    <row r="552" spans="1:9" x14ac:dyDescent="0.2">
      <c r="A552" s="2" t="s">
        <v>954</v>
      </c>
      <c r="B552" s="2" t="s">
        <v>595</v>
      </c>
      <c r="C552" s="2" t="s">
        <v>955</v>
      </c>
      <c r="D552" s="2" t="s">
        <v>33</v>
      </c>
      <c r="E552" s="2" t="s">
        <v>60</v>
      </c>
      <c r="F552" s="2">
        <v>3246.27</v>
      </c>
      <c r="G552" s="2">
        <v>0</v>
      </c>
      <c r="H552" s="2">
        <v>3246.27</v>
      </c>
      <c r="I552" s="2" t="s">
        <v>41</v>
      </c>
    </row>
    <row r="553" spans="1:9" x14ac:dyDescent="0.2">
      <c r="A553" s="3" t="s">
        <v>956</v>
      </c>
      <c r="B553" s="3" t="s">
        <v>132</v>
      </c>
      <c r="C553" s="3" t="s">
        <v>794</v>
      </c>
      <c r="D553" s="3" t="s">
        <v>64</v>
      </c>
      <c r="E553" s="3" t="s">
        <v>115</v>
      </c>
      <c r="F553" s="3">
        <v>6827.18</v>
      </c>
      <c r="G553" s="3">
        <v>0</v>
      </c>
      <c r="H553" s="3">
        <v>6827.18</v>
      </c>
      <c r="I553" s="3" t="s">
        <v>29</v>
      </c>
    </row>
    <row r="554" spans="1:9" x14ac:dyDescent="0.2">
      <c r="A554" s="2" t="s">
        <v>957</v>
      </c>
      <c r="B554" s="2" t="s">
        <v>958</v>
      </c>
      <c r="C554" s="2" t="s">
        <v>227</v>
      </c>
      <c r="D554" s="2" t="s">
        <v>33</v>
      </c>
      <c r="E554" s="2" t="s">
        <v>60</v>
      </c>
      <c r="F554" s="2">
        <v>18086.45</v>
      </c>
      <c r="G554" s="2">
        <v>0</v>
      </c>
      <c r="H554" s="2">
        <v>18086.45</v>
      </c>
      <c r="I554" s="2" t="s">
        <v>29</v>
      </c>
    </row>
    <row r="555" spans="1:9" x14ac:dyDescent="0.2">
      <c r="A555" s="3" t="s">
        <v>959</v>
      </c>
      <c r="B555" s="3" t="s">
        <v>722</v>
      </c>
      <c r="C555" s="3" t="s">
        <v>435</v>
      </c>
      <c r="D555" s="3" t="s">
        <v>169</v>
      </c>
      <c r="E555" s="3" t="s">
        <v>46</v>
      </c>
      <c r="F555" s="3">
        <v>10335.469999999999</v>
      </c>
      <c r="G555" s="3">
        <v>2067.09</v>
      </c>
      <c r="H555" s="3">
        <v>8268.3799999999992</v>
      </c>
      <c r="I555" s="3" t="s">
        <v>29</v>
      </c>
    </row>
    <row r="556" spans="1:9" x14ac:dyDescent="0.2">
      <c r="A556" s="2" t="s">
        <v>960</v>
      </c>
      <c r="B556" s="2" t="s">
        <v>649</v>
      </c>
      <c r="C556" s="2" t="s">
        <v>558</v>
      </c>
      <c r="D556" s="2" t="s">
        <v>64</v>
      </c>
      <c r="E556" s="2" t="s">
        <v>34</v>
      </c>
      <c r="F556" s="2">
        <v>10220.120000000001</v>
      </c>
      <c r="G556" s="2">
        <v>0</v>
      </c>
      <c r="H556" s="2">
        <v>10220.120000000001</v>
      </c>
      <c r="I556" s="2" t="s">
        <v>29</v>
      </c>
    </row>
    <row r="557" spans="1:9" x14ac:dyDescent="0.2">
      <c r="A557" s="3" t="s">
        <v>961</v>
      </c>
      <c r="B557" s="3" t="s">
        <v>73</v>
      </c>
      <c r="C557" s="3" t="s">
        <v>87</v>
      </c>
      <c r="D557" s="3" t="s">
        <v>33</v>
      </c>
      <c r="E557" s="3" t="s">
        <v>28</v>
      </c>
      <c r="F557" s="3">
        <v>8532.98</v>
      </c>
      <c r="G557" s="3">
        <v>1279.95</v>
      </c>
      <c r="H557" s="3">
        <v>7253.03</v>
      </c>
      <c r="I557" s="3" t="s">
        <v>56</v>
      </c>
    </row>
    <row r="558" spans="1:9" x14ac:dyDescent="0.2">
      <c r="A558" s="2" t="s">
        <v>962</v>
      </c>
      <c r="B558" s="2" t="s">
        <v>451</v>
      </c>
      <c r="C558" s="2" t="s">
        <v>875</v>
      </c>
      <c r="D558" s="2" t="s">
        <v>114</v>
      </c>
      <c r="E558" s="2" t="s">
        <v>115</v>
      </c>
      <c r="F558" s="2">
        <v>2536.41</v>
      </c>
      <c r="G558" s="2">
        <v>253.64</v>
      </c>
      <c r="H558" s="2">
        <v>2282.77</v>
      </c>
      <c r="I558" s="2" t="s">
        <v>41</v>
      </c>
    </row>
    <row r="559" spans="1:9" x14ac:dyDescent="0.2">
      <c r="A559" s="3" t="s">
        <v>963</v>
      </c>
      <c r="B559" s="3" t="s">
        <v>661</v>
      </c>
      <c r="C559" s="3" t="s">
        <v>724</v>
      </c>
      <c r="D559" s="3" t="s">
        <v>52</v>
      </c>
      <c r="E559" s="3" t="s">
        <v>34</v>
      </c>
      <c r="F559" s="3">
        <v>5959.49</v>
      </c>
      <c r="G559" s="3">
        <v>715.14</v>
      </c>
      <c r="H559" s="3">
        <v>5244.35</v>
      </c>
      <c r="I559" s="3" t="s">
        <v>29</v>
      </c>
    </row>
    <row r="560" spans="1:9" x14ac:dyDescent="0.2">
      <c r="A560" s="2" t="s">
        <v>964</v>
      </c>
      <c r="B560" s="2" t="s">
        <v>103</v>
      </c>
      <c r="C560" s="2" t="s">
        <v>246</v>
      </c>
      <c r="D560" s="2" t="s">
        <v>169</v>
      </c>
      <c r="E560" s="2" t="s">
        <v>34</v>
      </c>
      <c r="F560" s="2">
        <v>3017.69</v>
      </c>
      <c r="G560" s="2">
        <v>603.54</v>
      </c>
      <c r="H560" s="2">
        <v>2414.15</v>
      </c>
      <c r="I560" s="2" t="s">
        <v>29</v>
      </c>
    </row>
    <row r="561" spans="1:9" x14ac:dyDescent="0.2">
      <c r="A561" s="3" t="s">
        <v>965</v>
      </c>
      <c r="B561" s="3" t="s">
        <v>120</v>
      </c>
      <c r="C561" s="3" t="s">
        <v>82</v>
      </c>
      <c r="D561" s="3" t="s">
        <v>114</v>
      </c>
      <c r="E561" s="3" t="s">
        <v>115</v>
      </c>
      <c r="F561" s="3">
        <v>8411.01</v>
      </c>
      <c r="G561" s="3">
        <v>841.1</v>
      </c>
      <c r="H561" s="3">
        <v>7569.91</v>
      </c>
      <c r="I561" s="3" t="s">
        <v>56</v>
      </c>
    </row>
    <row r="562" spans="1:9" x14ac:dyDescent="0.2">
      <c r="A562" s="2" t="s">
        <v>966</v>
      </c>
      <c r="B562" s="2" t="s">
        <v>278</v>
      </c>
      <c r="C562" s="2" t="s">
        <v>161</v>
      </c>
      <c r="D562" s="2" t="s">
        <v>27</v>
      </c>
      <c r="E562" s="2" t="s">
        <v>60</v>
      </c>
      <c r="F562" s="2">
        <v>11759.34</v>
      </c>
      <c r="G562" s="2">
        <v>0</v>
      </c>
      <c r="H562" s="2">
        <v>11759.34</v>
      </c>
      <c r="I562" s="2" t="s">
        <v>29</v>
      </c>
    </row>
    <row r="563" spans="1:9" x14ac:dyDescent="0.2">
      <c r="A563" s="3" t="s">
        <v>967</v>
      </c>
      <c r="B563" s="3" t="s">
        <v>234</v>
      </c>
      <c r="C563" s="3" t="s">
        <v>303</v>
      </c>
      <c r="D563" s="3" t="s">
        <v>45</v>
      </c>
      <c r="E563" s="3" t="s">
        <v>89</v>
      </c>
      <c r="F563" s="3">
        <v>7537.2</v>
      </c>
      <c r="G563" s="3">
        <v>0</v>
      </c>
      <c r="H563" s="3">
        <v>7537.2</v>
      </c>
      <c r="I563" s="3" t="s">
        <v>29</v>
      </c>
    </row>
    <row r="564" spans="1:9" x14ac:dyDescent="0.2">
      <c r="A564" s="2" t="s">
        <v>968</v>
      </c>
      <c r="B564" s="2" t="s">
        <v>754</v>
      </c>
      <c r="C564" s="2" t="s">
        <v>567</v>
      </c>
      <c r="D564" s="2" t="s">
        <v>45</v>
      </c>
      <c r="E564" s="2" t="s">
        <v>46</v>
      </c>
      <c r="F564" s="2">
        <v>8744.32</v>
      </c>
      <c r="G564" s="2">
        <v>437.22</v>
      </c>
      <c r="H564" s="2">
        <v>8307.1</v>
      </c>
      <c r="I564" s="2" t="s">
        <v>29</v>
      </c>
    </row>
    <row r="565" spans="1:9" x14ac:dyDescent="0.2">
      <c r="A565" s="3" t="s">
        <v>969</v>
      </c>
      <c r="B565" s="3" t="s">
        <v>669</v>
      </c>
      <c r="C565" s="3" t="s">
        <v>292</v>
      </c>
      <c r="D565" s="3" t="s">
        <v>33</v>
      </c>
      <c r="E565" s="3" t="s">
        <v>60</v>
      </c>
      <c r="F565" s="3">
        <v>8624.58</v>
      </c>
      <c r="G565" s="3">
        <v>0</v>
      </c>
      <c r="H565" s="3">
        <v>8624.58</v>
      </c>
      <c r="I565" s="3" t="s">
        <v>56</v>
      </c>
    </row>
    <row r="566" spans="1:9" x14ac:dyDescent="0.2">
      <c r="A566" s="2" t="s">
        <v>970</v>
      </c>
      <c r="B566" s="2" t="s">
        <v>971</v>
      </c>
      <c r="C566" s="2" t="s">
        <v>76</v>
      </c>
      <c r="D566" s="2" t="s">
        <v>169</v>
      </c>
      <c r="E566" s="2" t="s">
        <v>34</v>
      </c>
      <c r="F566" s="2">
        <v>16243.42</v>
      </c>
      <c r="G566" s="2">
        <v>3248.68</v>
      </c>
      <c r="H566" s="2">
        <v>12994.74</v>
      </c>
      <c r="I566" s="2" t="s">
        <v>29</v>
      </c>
    </row>
    <row r="567" spans="1:9" x14ac:dyDescent="0.2">
      <c r="A567" s="3" t="s">
        <v>972</v>
      </c>
      <c r="B567" s="3" t="s">
        <v>630</v>
      </c>
      <c r="C567" s="3" t="s">
        <v>516</v>
      </c>
      <c r="D567" s="3" t="s">
        <v>45</v>
      </c>
      <c r="E567" s="3" t="s">
        <v>46</v>
      </c>
      <c r="F567" s="3">
        <v>2488.96</v>
      </c>
      <c r="G567" s="3">
        <v>124.45</v>
      </c>
      <c r="H567" s="3">
        <v>2364.5100000000002</v>
      </c>
      <c r="I567" s="3" t="s">
        <v>56</v>
      </c>
    </row>
    <row r="568" spans="1:9" x14ac:dyDescent="0.2">
      <c r="A568" s="2" t="s">
        <v>973</v>
      </c>
      <c r="B568" s="2" t="s">
        <v>497</v>
      </c>
      <c r="C568" s="2" t="s">
        <v>278</v>
      </c>
      <c r="D568" s="2" t="s">
        <v>52</v>
      </c>
      <c r="E568" s="2" t="s">
        <v>34</v>
      </c>
      <c r="F568" s="2">
        <v>10785.42</v>
      </c>
      <c r="G568" s="2">
        <v>1294.25</v>
      </c>
      <c r="H568" s="2">
        <v>9491.17</v>
      </c>
      <c r="I568" s="2" t="s">
        <v>29</v>
      </c>
    </row>
    <row r="569" spans="1:9" x14ac:dyDescent="0.2">
      <c r="A569" s="3" t="s">
        <v>974</v>
      </c>
      <c r="B569" s="3" t="s">
        <v>577</v>
      </c>
      <c r="C569" s="3" t="s">
        <v>525</v>
      </c>
      <c r="D569" s="3" t="s">
        <v>64</v>
      </c>
      <c r="E569" s="3" t="s">
        <v>115</v>
      </c>
      <c r="F569" s="3">
        <v>7707.3</v>
      </c>
      <c r="G569" s="3">
        <v>0</v>
      </c>
      <c r="H569" s="3">
        <v>7707.3</v>
      </c>
      <c r="I569" s="3" t="s">
        <v>29</v>
      </c>
    </row>
    <row r="570" spans="1:9" x14ac:dyDescent="0.2">
      <c r="A570" s="2" t="s">
        <v>975</v>
      </c>
      <c r="B570" s="2" t="s">
        <v>400</v>
      </c>
      <c r="C570" s="2" t="s">
        <v>321</v>
      </c>
      <c r="D570" s="2" t="s">
        <v>27</v>
      </c>
      <c r="E570" s="2" t="s">
        <v>28</v>
      </c>
      <c r="F570" s="2">
        <v>9813.61</v>
      </c>
      <c r="G570" s="2">
        <v>1766.45</v>
      </c>
      <c r="H570" s="2">
        <v>8047.16</v>
      </c>
      <c r="I570" s="2" t="s">
        <v>56</v>
      </c>
    </row>
    <row r="571" spans="1:9" x14ac:dyDescent="0.2">
      <c r="A571" s="3" t="s">
        <v>976</v>
      </c>
      <c r="B571" s="3" t="s">
        <v>343</v>
      </c>
      <c r="C571" s="3" t="s">
        <v>190</v>
      </c>
      <c r="D571" s="3" t="s">
        <v>64</v>
      </c>
      <c r="E571" s="3" t="s">
        <v>115</v>
      </c>
      <c r="F571" s="3">
        <v>13385.46</v>
      </c>
      <c r="G571" s="3">
        <v>0</v>
      </c>
      <c r="H571" s="3">
        <v>13385.46</v>
      </c>
      <c r="I571" s="3" t="s">
        <v>29</v>
      </c>
    </row>
    <row r="572" spans="1:9" x14ac:dyDescent="0.2">
      <c r="A572" s="2" t="s">
        <v>977</v>
      </c>
      <c r="B572" s="2" t="s">
        <v>161</v>
      </c>
      <c r="C572" s="2" t="s">
        <v>43</v>
      </c>
      <c r="D572" s="2" t="s">
        <v>33</v>
      </c>
      <c r="E572" s="2" t="s">
        <v>28</v>
      </c>
      <c r="F572" s="2">
        <v>5459.54</v>
      </c>
      <c r="G572" s="2">
        <v>818.93</v>
      </c>
      <c r="H572" s="2">
        <v>4640.6099999999997</v>
      </c>
      <c r="I572" s="2" t="s">
        <v>29</v>
      </c>
    </row>
    <row r="573" spans="1:9" x14ac:dyDescent="0.2">
      <c r="A573" s="3" t="s">
        <v>978</v>
      </c>
      <c r="B573" s="3" t="s">
        <v>164</v>
      </c>
      <c r="C573" s="3" t="s">
        <v>666</v>
      </c>
      <c r="D573" s="3" t="s">
        <v>45</v>
      </c>
      <c r="E573" s="3" t="s">
        <v>89</v>
      </c>
      <c r="F573" s="3">
        <v>2424.4299999999998</v>
      </c>
      <c r="G573" s="3">
        <v>0</v>
      </c>
      <c r="H573" s="3">
        <v>2424.4299999999998</v>
      </c>
      <c r="I573" s="3" t="s">
        <v>41</v>
      </c>
    </row>
    <row r="574" spans="1:9" x14ac:dyDescent="0.2">
      <c r="A574" s="2" t="s">
        <v>979</v>
      </c>
      <c r="B574" s="2" t="s">
        <v>73</v>
      </c>
      <c r="C574" s="2" t="s">
        <v>653</v>
      </c>
      <c r="D574" s="2" t="s">
        <v>64</v>
      </c>
      <c r="E574" s="2" t="s">
        <v>28</v>
      </c>
      <c r="F574" s="2">
        <v>11100.16</v>
      </c>
      <c r="G574" s="2">
        <v>0</v>
      </c>
      <c r="H574" s="2">
        <v>11100.16</v>
      </c>
      <c r="I574" s="2" t="s">
        <v>29</v>
      </c>
    </row>
    <row r="575" spans="1:9" x14ac:dyDescent="0.2">
      <c r="A575" s="3" t="s">
        <v>980</v>
      </c>
      <c r="B575" s="3" t="s">
        <v>155</v>
      </c>
      <c r="C575" s="3" t="s">
        <v>485</v>
      </c>
      <c r="D575" s="3" t="s">
        <v>27</v>
      </c>
      <c r="E575" s="3" t="s">
        <v>28</v>
      </c>
      <c r="F575" s="3">
        <v>12640.23</v>
      </c>
      <c r="G575" s="3">
        <v>2275.2399999999998</v>
      </c>
      <c r="H575" s="3">
        <v>10364.99</v>
      </c>
      <c r="I575" s="3" t="s">
        <v>29</v>
      </c>
    </row>
    <row r="576" spans="1:9" x14ac:dyDescent="0.2">
      <c r="A576" s="2" t="s">
        <v>981</v>
      </c>
      <c r="B576" s="2" t="s">
        <v>441</v>
      </c>
      <c r="C576" s="2" t="s">
        <v>441</v>
      </c>
      <c r="D576" s="2" t="s">
        <v>64</v>
      </c>
      <c r="E576" s="2" t="s">
        <v>115</v>
      </c>
      <c r="F576" s="2">
        <v>3913.11</v>
      </c>
      <c r="G576" s="2">
        <v>0</v>
      </c>
      <c r="H576" s="2">
        <v>3913.11</v>
      </c>
      <c r="I576" s="2" t="s">
        <v>29</v>
      </c>
    </row>
    <row r="577" spans="1:9" x14ac:dyDescent="0.2">
      <c r="A577" s="3" t="s">
        <v>982</v>
      </c>
      <c r="B577" s="3" t="s">
        <v>423</v>
      </c>
      <c r="C577" s="3" t="s">
        <v>983</v>
      </c>
      <c r="D577" s="3" t="s">
        <v>169</v>
      </c>
      <c r="E577" s="3" t="s">
        <v>46</v>
      </c>
      <c r="F577" s="3">
        <v>9021.1299999999992</v>
      </c>
      <c r="G577" s="3">
        <v>1804.23</v>
      </c>
      <c r="H577" s="3">
        <v>7216.9</v>
      </c>
      <c r="I577" s="3" t="s">
        <v>29</v>
      </c>
    </row>
    <row r="578" spans="1:9" x14ac:dyDescent="0.2">
      <c r="A578" s="2" t="s">
        <v>984</v>
      </c>
      <c r="B578" s="2" t="s">
        <v>560</v>
      </c>
      <c r="C578" s="2" t="s">
        <v>614</v>
      </c>
      <c r="D578" s="2" t="s">
        <v>27</v>
      </c>
      <c r="E578" s="2" t="s">
        <v>28</v>
      </c>
      <c r="F578" s="2">
        <v>4401.08</v>
      </c>
      <c r="G578" s="2">
        <v>792.19</v>
      </c>
      <c r="H578" s="2">
        <v>3608.89</v>
      </c>
      <c r="I578" s="2" t="s">
        <v>29</v>
      </c>
    </row>
    <row r="579" spans="1:9" x14ac:dyDescent="0.2">
      <c r="A579" s="3" t="s">
        <v>985</v>
      </c>
      <c r="B579" s="3" t="s">
        <v>634</v>
      </c>
      <c r="C579" s="3" t="s">
        <v>986</v>
      </c>
      <c r="D579" s="3" t="s">
        <v>169</v>
      </c>
      <c r="E579" s="3" t="s">
        <v>46</v>
      </c>
      <c r="F579" s="3">
        <v>5922.61</v>
      </c>
      <c r="G579" s="3">
        <v>1184.52</v>
      </c>
      <c r="H579" s="3">
        <v>4738.09</v>
      </c>
      <c r="I579" s="3" t="s">
        <v>29</v>
      </c>
    </row>
    <row r="580" spans="1:9" x14ac:dyDescent="0.2">
      <c r="A580" s="2" t="s">
        <v>987</v>
      </c>
      <c r="B580" s="2" t="s">
        <v>364</v>
      </c>
      <c r="C580" s="2" t="s">
        <v>971</v>
      </c>
      <c r="D580" s="2" t="s">
        <v>52</v>
      </c>
      <c r="E580" s="2" t="s">
        <v>34</v>
      </c>
      <c r="F580" s="2">
        <v>8010.3</v>
      </c>
      <c r="G580" s="2">
        <v>961.24</v>
      </c>
      <c r="H580" s="2">
        <v>7049.06</v>
      </c>
      <c r="I580" s="2" t="s">
        <v>29</v>
      </c>
    </row>
    <row r="581" spans="1:9" x14ac:dyDescent="0.2">
      <c r="A581" s="3" t="s">
        <v>988</v>
      </c>
      <c r="B581" s="3" t="s">
        <v>44</v>
      </c>
      <c r="C581" s="3" t="s">
        <v>186</v>
      </c>
      <c r="D581" s="3" t="s">
        <v>52</v>
      </c>
      <c r="E581" s="3" t="s">
        <v>60</v>
      </c>
      <c r="F581" s="3">
        <v>7805.61</v>
      </c>
      <c r="G581" s="3">
        <v>0</v>
      </c>
      <c r="H581" s="3">
        <v>7805.61</v>
      </c>
      <c r="I581" s="3" t="s">
        <v>29</v>
      </c>
    </row>
    <row r="582" spans="1:9" x14ac:dyDescent="0.2">
      <c r="A582" s="2" t="s">
        <v>989</v>
      </c>
      <c r="B582" s="2" t="s">
        <v>822</v>
      </c>
      <c r="C582" s="2" t="s">
        <v>630</v>
      </c>
      <c r="D582" s="2" t="s">
        <v>64</v>
      </c>
      <c r="E582" s="2" t="s">
        <v>34</v>
      </c>
      <c r="F582" s="2">
        <v>2614.15</v>
      </c>
      <c r="G582" s="2">
        <v>0</v>
      </c>
      <c r="H582" s="2">
        <v>2614.15</v>
      </c>
      <c r="I582" s="2" t="s">
        <v>29</v>
      </c>
    </row>
    <row r="583" spans="1:9" x14ac:dyDescent="0.2">
      <c r="A583" s="3" t="s">
        <v>990</v>
      </c>
      <c r="B583" s="3" t="s">
        <v>724</v>
      </c>
      <c r="C583" s="3" t="s">
        <v>224</v>
      </c>
      <c r="D583" s="3" t="s">
        <v>45</v>
      </c>
      <c r="E583" s="3" t="s">
        <v>46</v>
      </c>
      <c r="F583" s="3">
        <v>3109.08</v>
      </c>
      <c r="G583" s="3">
        <v>155.44999999999999</v>
      </c>
      <c r="H583" s="3">
        <v>2953.63</v>
      </c>
      <c r="I583" s="3" t="s">
        <v>56</v>
      </c>
    </row>
    <row r="584" spans="1:9" x14ac:dyDescent="0.2">
      <c r="A584" s="2" t="s">
        <v>991</v>
      </c>
      <c r="B584" s="2" t="s">
        <v>386</v>
      </c>
      <c r="C584" s="2" t="s">
        <v>192</v>
      </c>
      <c r="D584" s="2" t="s">
        <v>64</v>
      </c>
      <c r="E584" s="2" t="s">
        <v>115</v>
      </c>
      <c r="F584" s="2">
        <v>8054.99</v>
      </c>
      <c r="G584" s="2">
        <v>0</v>
      </c>
      <c r="H584" s="2">
        <v>8054.99</v>
      </c>
      <c r="I584" s="2" t="s">
        <v>29</v>
      </c>
    </row>
    <row r="585" spans="1:9" x14ac:dyDescent="0.2">
      <c r="A585" s="3" t="s">
        <v>992</v>
      </c>
      <c r="B585" s="3" t="s">
        <v>204</v>
      </c>
      <c r="C585" s="3" t="s">
        <v>619</v>
      </c>
      <c r="D585" s="3" t="s">
        <v>64</v>
      </c>
      <c r="E585" s="3" t="s">
        <v>115</v>
      </c>
      <c r="F585" s="3">
        <v>9812.6</v>
      </c>
      <c r="G585" s="3">
        <v>0</v>
      </c>
      <c r="H585" s="3">
        <v>9812.6</v>
      </c>
      <c r="I585" s="3" t="s">
        <v>56</v>
      </c>
    </row>
    <row r="586" spans="1:9" x14ac:dyDescent="0.2">
      <c r="A586" s="2" t="s">
        <v>993</v>
      </c>
      <c r="B586" s="2" t="s">
        <v>43</v>
      </c>
      <c r="C586" s="2" t="s">
        <v>168</v>
      </c>
      <c r="D586" s="2" t="s">
        <v>64</v>
      </c>
      <c r="E586" s="2" t="s">
        <v>34</v>
      </c>
      <c r="F586" s="2">
        <v>14552.62</v>
      </c>
      <c r="G586" s="2">
        <v>0</v>
      </c>
      <c r="H586" s="2">
        <v>14552.62</v>
      </c>
      <c r="I586" s="2" t="s">
        <v>29</v>
      </c>
    </row>
    <row r="587" spans="1:9" x14ac:dyDescent="0.2">
      <c r="A587" s="3" t="s">
        <v>994</v>
      </c>
      <c r="B587" s="3" t="s">
        <v>666</v>
      </c>
      <c r="C587" s="3" t="s">
        <v>37</v>
      </c>
      <c r="D587" s="3" t="s">
        <v>27</v>
      </c>
      <c r="E587" s="3" t="s">
        <v>60</v>
      </c>
      <c r="F587" s="3">
        <v>12853.24</v>
      </c>
      <c r="G587" s="3">
        <v>0</v>
      </c>
      <c r="H587" s="3">
        <v>12853.24</v>
      </c>
      <c r="I587" s="3" t="s">
        <v>56</v>
      </c>
    </row>
    <row r="588" spans="1:9" x14ac:dyDescent="0.2">
      <c r="A588" s="2" t="s">
        <v>995</v>
      </c>
      <c r="B588" s="2" t="s">
        <v>251</v>
      </c>
      <c r="C588" s="2" t="s">
        <v>996</v>
      </c>
      <c r="D588" s="2" t="s">
        <v>52</v>
      </c>
      <c r="E588" s="2" t="s">
        <v>60</v>
      </c>
      <c r="F588" s="2">
        <v>2546.9</v>
      </c>
      <c r="G588" s="2">
        <v>0</v>
      </c>
      <c r="H588" s="2">
        <v>2546.9</v>
      </c>
      <c r="I588" s="2" t="s">
        <v>29</v>
      </c>
    </row>
    <row r="589" spans="1:9" x14ac:dyDescent="0.2">
      <c r="A589" s="3" t="s">
        <v>997</v>
      </c>
      <c r="B589" s="3" t="s">
        <v>348</v>
      </c>
      <c r="C589" s="3" t="s">
        <v>548</v>
      </c>
      <c r="D589" s="3" t="s">
        <v>45</v>
      </c>
      <c r="E589" s="3" t="s">
        <v>89</v>
      </c>
      <c r="F589" s="3">
        <v>10340.27</v>
      </c>
      <c r="G589" s="3">
        <v>0</v>
      </c>
      <c r="H589" s="3">
        <v>10340.27</v>
      </c>
      <c r="I589" s="3" t="s">
        <v>29</v>
      </c>
    </row>
    <row r="590" spans="1:9" x14ac:dyDescent="0.2">
      <c r="A590" s="2" t="s">
        <v>998</v>
      </c>
      <c r="B590" s="2" t="s">
        <v>118</v>
      </c>
      <c r="C590" s="2" t="s">
        <v>97</v>
      </c>
      <c r="D590" s="2" t="s">
        <v>45</v>
      </c>
      <c r="E590" s="2" t="s">
        <v>89</v>
      </c>
      <c r="F590" s="2">
        <v>6291.25</v>
      </c>
      <c r="G590" s="2">
        <v>0</v>
      </c>
      <c r="H590" s="2">
        <v>6291.25</v>
      </c>
      <c r="I590" s="2" t="s">
        <v>56</v>
      </c>
    </row>
    <row r="591" spans="1:9" x14ac:dyDescent="0.2">
      <c r="A591" s="3" t="s">
        <v>999</v>
      </c>
      <c r="B591" s="3" t="s">
        <v>432</v>
      </c>
      <c r="C591" s="3" t="s">
        <v>230</v>
      </c>
      <c r="D591" s="3" t="s">
        <v>27</v>
      </c>
      <c r="E591" s="3" t="s">
        <v>34</v>
      </c>
      <c r="F591" s="3">
        <v>5860.57</v>
      </c>
      <c r="G591" s="3">
        <v>1054.9000000000001</v>
      </c>
      <c r="H591" s="3">
        <v>4805.67</v>
      </c>
      <c r="I591" s="3" t="s">
        <v>56</v>
      </c>
    </row>
    <row r="592" spans="1:9" x14ac:dyDescent="0.2">
      <c r="A592" s="2" t="s">
        <v>1000</v>
      </c>
      <c r="B592" s="2" t="s">
        <v>501</v>
      </c>
      <c r="C592" s="2" t="s">
        <v>189</v>
      </c>
      <c r="D592" s="2" t="s">
        <v>33</v>
      </c>
      <c r="E592" s="2" t="s">
        <v>60</v>
      </c>
      <c r="F592" s="2">
        <v>3308.52</v>
      </c>
      <c r="G592" s="2">
        <v>0</v>
      </c>
      <c r="H592" s="2">
        <v>3308.52</v>
      </c>
      <c r="I592" s="2" t="s">
        <v>41</v>
      </c>
    </row>
    <row r="593" spans="1:9" x14ac:dyDescent="0.2">
      <c r="A593" s="3" t="s">
        <v>1001</v>
      </c>
      <c r="B593" s="3" t="s">
        <v>384</v>
      </c>
      <c r="C593" s="3" t="s">
        <v>463</v>
      </c>
      <c r="D593" s="3" t="s">
        <v>169</v>
      </c>
      <c r="E593" s="3" t="s">
        <v>46</v>
      </c>
      <c r="F593" s="3">
        <v>16673.310000000001</v>
      </c>
      <c r="G593" s="3">
        <v>3334.66</v>
      </c>
      <c r="H593" s="3">
        <v>13338.65</v>
      </c>
      <c r="I593" s="3" t="s">
        <v>29</v>
      </c>
    </row>
    <row r="594" spans="1:9" x14ac:dyDescent="0.2">
      <c r="A594" s="2" t="s">
        <v>1002</v>
      </c>
      <c r="B594" s="2" t="s">
        <v>608</v>
      </c>
      <c r="C594" s="2" t="s">
        <v>113</v>
      </c>
      <c r="D594" s="2" t="s">
        <v>64</v>
      </c>
      <c r="E594" s="2" t="s">
        <v>115</v>
      </c>
      <c r="F594" s="2">
        <v>7337.75</v>
      </c>
      <c r="G594" s="2">
        <v>0</v>
      </c>
      <c r="H594" s="2">
        <v>7337.75</v>
      </c>
      <c r="I594" s="2" t="s">
        <v>56</v>
      </c>
    </row>
    <row r="595" spans="1:9" x14ac:dyDescent="0.2">
      <c r="A595" s="3" t="s">
        <v>1003</v>
      </c>
      <c r="B595" s="3" t="s">
        <v>266</v>
      </c>
      <c r="C595" s="3" t="s">
        <v>949</v>
      </c>
      <c r="D595" s="3" t="s">
        <v>33</v>
      </c>
      <c r="E595" s="3" t="s">
        <v>28</v>
      </c>
      <c r="F595" s="3">
        <v>8088.08</v>
      </c>
      <c r="G595" s="3">
        <v>1213.21</v>
      </c>
      <c r="H595" s="3">
        <v>6874.87</v>
      </c>
      <c r="I595" s="3" t="s">
        <v>29</v>
      </c>
    </row>
    <row r="596" spans="1:9" x14ac:dyDescent="0.2">
      <c r="A596" s="2" t="s">
        <v>1004</v>
      </c>
      <c r="B596" s="2" t="s">
        <v>322</v>
      </c>
      <c r="C596" s="2" t="s">
        <v>246</v>
      </c>
      <c r="D596" s="2" t="s">
        <v>45</v>
      </c>
      <c r="E596" s="2" t="s">
        <v>89</v>
      </c>
      <c r="F596" s="2">
        <v>6621.21</v>
      </c>
      <c r="G596" s="2">
        <v>0</v>
      </c>
      <c r="H596" s="2">
        <v>6621.21</v>
      </c>
      <c r="I596" s="2" t="s">
        <v>29</v>
      </c>
    </row>
    <row r="597" spans="1:9" x14ac:dyDescent="0.2">
      <c r="A597" s="3" t="s">
        <v>1005</v>
      </c>
      <c r="B597" s="3" t="s">
        <v>78</v>
      </c>
      <c r="C597" s="3" t="s">
        <v>113</v>
      </c>
      <c r="D597" s="3" t="s">
        <v>33</v>
      </c>
      <c r="E597" s="3" t="s">
        <v>34</v>
      </c>
      <c r="F597" s="3">
        <v>6637.06</v>
      </c>
      <c r="G597" s="3">
        <v>995.56</v>
      </c>
      <c r="H597" s="3">
        <v>5641.5</v>
      </c>
      <c r="I597" s="3" t="s">
        <v>56</v>
      </c>
    </row>
    <row r="598" spans="1:9" x14ac:dyDescent="0.2">
      <c r="A598" s="2" t="s">
        <v>1006</v>
      </c>
      <c r="B598" s="2" t="s">
        <v>158</v>
      </c>
      <c r="C598" s="2" t="s">
        <v>465</v>
      </c>
      <c r="D598" s="2" t="s">
        <v>27</v>
      </c>
      <c r="E598" s="2" t="s">
        <v>28</v>
      </c>
      <c r="F598" s="2">
        <v>3050.72</v>
      </c>
      <c r="G598" s="2">
        <v>549.13</v>
      </c>
      <c r="H598" s="2">
        <v>2501.59</v>
      </c>
      <c r="I598" s="2" t="s">
        <v>29</v>
      </c>
    </row>
    <row r="599" spans="1:9" x14ac:dyDescent="0.2">
      <c r="A599" s="3" t="s">
        <v>1007</v>
      </c>
      <c r="B599" s="3" t="s">
        <v>410</v>
      </c>
      <c r="C599" s="3" t="s">
        <v>215</v>
      </c>
      <c r="D599" s="3" t="s">
        <v>27</v>
      </c>
      <c r="E599" s="3" t="s">
        <v>28</v>
      </c>
      <c r="F599" s="3">
        <v>11816.81</v>
      </c>
      <c r="G599" s="3">
        <v>2127.0300000000002</v>
      </c>
      <c r="H599" s="3">
        <v>9689.7800000000007</v>
      </c>
      <c r="I599" s="3" t="s">
        <v>29</v>
      </c>
    </row>
    <row r="600" spans="1:9" x14ac:dyDescent="0.2">
      <c r="A600" s="2" t="s">
        <v>1008</v>
      </c>
      <c r="B600" s="2" t="s">
        <v>124</v>
      </c>
      <c r="C600" s="2" t="s">
        <v>512</v>
      </c>
      <c r="D600" s="2" t="s">
        <v>27</v>
      </c>
      <c r="E600" s="2" t="s">
        <v>34</v>
      </c>
      <c r="F600" s="2">
        <v>8599.2199999999993</v>
      </c>
      <c r="G600" s="2">
        <v>1547.86</v>
      </c>
      <c r="H600" s="2">
        <v>7051.36</v>
      </c>
      <c r="I600" s="2" t="s">
        <v>29</v>
      </c>
    </row>
    <row r="601" spans="1:9" x14ac:dyDescent="0.2">
      <c r="A601" s="3" t="s">
        <v>1009</v>
      </c>
      <c r="B601" s="3" t="s">
        <v>762</v>
      </c>
      <c r="C601" s="3" t="s">
        <v>452</v>
      </c>
      <c r="D601" s="3" t="s">
        <v>52</v>
      </c>
      <c r="E601" s="3" t="s">
        <v>34</v>
      </c>
      <c r="F601" s="3">
        <v>4867.59</v>
      </c>
      <c r="G601" s="3">
        <v>584.11</v>
      </c>
      <c r="H601" s="3">
        <v>4283.4799999999996</v>
      </c>
      <c r="I601" s="3" t="s">
        <v>29</v>
      </c>
    </row>
    <row r="602" spans="1:9" x14ac:dyDescent="0.2">
      <c r="A602" s="2" t="s">
        <v>1010</v>
      </c>
      <c r="B602" s="2" t="s">
        <v>430</v>
      </c>
      <c r="C602" s="2" t="s">
        <v>435</v>
      </c>
      <c r="D602" s="2" t="s">
        <v>33</v>
      </c>
      <c r="E602" s="2" t="s">
        <v>28</v>
      </c>
      <c r="F602" s="2">
        <v>2790.75</v>
      </c>
      <c r="G602" s="2">
        <v>418.61</v>
      </c>
      <c r="H602" s="2">
        <v>2372.14</v>
      </c>
      <c r="I602" s="2" t="s">
        <v>41</v>
      </c>
    </row>
    <row r="603" spans="1:9" x14ac:dyDescent="0.2">
      <c r="A603" s="3" t="s">
        <v>1011</v>
      </c>
      <c r="B603" s="3" t="s">
        <v>282</v>
      </c>
      <c r="C603" s="3" t="s">
        <v>799</v>
      </c>
      <c r="D603" s="3" t="s">
        <v>52</v>
      </c>
      <c r="E603" s="3" t="s">
        <v>60</v>
      </c>
      <c r="F603" s="3">
        <v>12769.42</v>
      </c>
      <c r="G603" s="3">
        <v>0</v>
      </c>
      <c r="H603" s="3">
        <v>12769.42</v>
      </c>
      <c r="I603" s="3" t="s">
        <v>41</v>
      </c>
    </row>
    <row r="604" spans="1:9" x14ac:dyDescent="0.2">
      <c r="A604" s="2" t="s">
        <v>1012</v>
      </c>
      <c r="B604" s="2" t="s">
        <v>189</v>
      </c>
      <c r="C604" s="2" t="s">
        <v>401</v>
      </c>
      <c r="D604" s="2" t="s">
        <v>45</v>
      </c>
      <c r="E604" s="2" t="s">
        <v>89</v>
      </c>
      <c r="F604" s="2">
        <v>2376.52</v>
      </c>
      <c r="G604" s="2">
        <v>0</v>
      </c>
      <c r="H604" s="2">
        <v>2376.52</v>
      </c>
      <c r="I604" s="2" t="s">
        <v>29</v>
      </c>
    </row>
    <row r="605" spans="1:9" x14ac:dyDescent="0.2">
      <c r="A605" s="3" t="s">
        <v>1013</v>
      </c>
      <c r="B605" s="3" t="s">
        <v>1014</v>
      </c>
      <c r="C605" s="3" t="s">
        <v>574</v>
      </c>
      <c r="D605" s="3" t="s">
        <v>45</v>
      </c>
      <c r="E605" s="3" t="s">
        <v>46</v>
      </c>
      <c r="F605" s="3">
        <v>8393.34</v>
      </c>
      <c r="G605" s="3">
        <v>419.67</v>
      </c>
      <c r="H605" s="3">
        <v>7973.67</v>
      </c>
      <c r="I605" s="3" t="s">
        <v>29</v>
      </c>
    </row>
    <row r="606" spans="1:9" x14ac:dyDescent="0.2">
      <c r="A606" s="2" t="s">
        <v>1015</v>
      </c>
      <c r="B606" s="2" t="s">
        <v>197</v>
      </c>
      <c r="C606" s="2" t="s">
        <v>602</v>
      </c>
      <c r="D606" s="2" t="s">
        <v>169</v>
      </c>
      <c r="E606" s="2" t="s">
        <v>34</v>
      </c>
      <c r="F606" s="2">
        <v>3062.74</v>
      </c>
      <c r="G606" s="2">
        <v>612.54999999999995</v>
      </c>
      <c r="H606" s="2">
        <v>2450.19</v>
      </c>
      <c r="I606" s="2" t="s">
        <v>29</v>
      </c>
    </row>
    <row r="607" spans="1:9" x14ac:dyDescent="0.2">
      <c r="A607" s="3" t="s">
        <v>1016</v>
      </c>
      <c r="B607" s="3" t="s">
        <v>389</v>
      </c>
      <c r="C607" s="3" t="s">
        <v>996</v>
      </c>
      <c r="D607" s="3" t="s">
        <v>27</v>
      </c>
      <c r="E607" s="3" t="s">
        <v>60</v>
      </c>
      <c r="F607" s="3">
        <v>2926.68</v>
      </c>
      <c r="G607" s="3">
        <v>0</v>
      </c>
      <c r="H607" s="3">
        <v>2926.68</v>
      </c>
      <c r="I607" s="3" t="s">
        <v>41</v>
      </c>
    </row>
    <row r="608" spans="1:9" x14ac:dyDescent="0.2">
      <c r="A608" s="2" t="s">
        <v>1017</v>
      </c>
      <c r="B608" s="2" t="s">
        <v>156</v>
      </c>
      <c r="C608" s="2" t="s">
        <v>181</v>
      </c>
      <c r="D608" s="2" t="s">
        <v>114</v>
      </c>
      <c r="E608" s="2" t="s">
        <v>46</v>
      </c>
      <c r="F608" s="2">
        <v>3217.93</v>
      </c>
      <c r="G608" s="2">
        <v>321.79000000000002</v>
      </c>
      <c r="H608" s="2">
        <v>2896.14</v>
      </c>
      <c r="I608" s="2" t="s">
        <v>29</v>
      </c>
    </row>
    <row r="609" spans="1:9" x14ac:dyDescent="0.2">
      <c r="A609" s="3" t="s">
        <v>1018</v>
      </c>
      <c r="B609" s="3" t="s">
        <v>799</v>
      </c>
      <c r="C609" s="3" t="s">
        <v>538</v>
      </c>
      <c r="D609" s="3" t="s">
        <v>52</v>
      </c>
      <c r="E609" s="3" t="s">
        <v>60</v>
      </c>
      <c r="F609" s="3">
        <v>12686.8</v>
      </c>
      <c r="G609" s="3">
        <v>0</v>
      </c>
      <c r="H609" s="3">
        <v>12686.8</v>
      </c>
      <c r="I609" s="3" t="s">
        <v>56</v>
      </c>
    </row>
    <row r="610" spans="1:9" x14ac:dyDescent="0.2">
      <c r="A610" s="2" t="s">
        <v>1019</v>
      </c>
      <c r="B610" s="2" t="s">
        <v>331</v>
      </c>
      <c r="C610" s="2" t="s">
        <v>202</v>
      </c>
      <c r="D610" s="2" t="s">
        <v>33</v>
      </c>
      <c r="E610" s="2" t="s">
        <v>28</v>
      </c>
      <c r="F610" s="2">
        <v>3970.91</v>
      </c>
      <c r="G610" s="2">
        <v>595.64</v>
      </c>
      <c r="H610" s="2">
        <v>3375.27</v>
      </c>
      <c r="I610" s="2" t="s">
        <v>29</v>
      </c>
    </row>
    <row r="611" spans="1:9" x14ac:dyDescent="0.2">
      <c r="A611" s="3" t="s">
        <v>1020</v>
      </c>
      <c r="B611" s="3" t="s">
        <v>1021</v>
      </c>
      <c r="C611" s="3" t="s">
        <v>315</v>
      </c>
      <c r="D611" s="3" t="s">
        <v>27</v>
      </c>
      <c r="E611" s="3" t="s">
        <v>60</v>
      </c>
      <c r="F611" s="3">
        <v>16591.28</v>
      </c>
      <c r="G611" s="3">
        <v>0</v>
      </c>
      <c r="H611" s="3">
        <v>16591.28</v>
      </c>
      <c r="I611" s="3" t="s">
        <v>29</v>
      </c>
    </row>
    <row r="612" spans="1:9" x14ac:dyDescent="0.2">
      <c r="A612" s="2" t="s">
        <v>1022</v>
      </c>
      <c r="B612" s="2" t="s">
        <v>612</v>
      </c>
      <c r="C612" s="2" t="s">
        <v>278</v>
      </c>
      <c r="D612" s="2" t="s">
        <v>33</v>
      </c>
      <c r="E612" s="2" t="s">
        <v>60</v>
      </c>
      <c r="F612" s="2">
        <v>8467.5300000000007</v>
      </c>
      <c r="G612" s="2">
        <v>0</v>
      </c>
      <c r="H612" s="2">
        <v>8467.5300000000007</v>
      </c>
      <c r="I612" s="2" t="s">
        <v>29</v>
      </c>
    </row>
    <row r="613" spans="1:9" x14ac:dyDescent="0.2">
      <c r="A613" s="3" t="s">
        <v>1023</v>
      </c>
      <c r="B613" s="3" t="s">
        <v>331</v>
      </c>
      <c r="C613" s="3" t="s">
        <v>331</v>
      </c>
      <c r="D613" s="3" t="s">
        <v>114</v>
      </c>
      <c r="E613" s="3" t="s">
        <v>46</v>
      </c>
      <c r="F613" s="3">
        <v>3079.55</v>
      </c>
      <c r="G613" s="3">
        <v>307.95999999999998</v>
      </c>
      <c r="H613" s="3">
        <v>2771.59</v>
      </c>
      <c r="I613" s="3" t="s">
        <v>56</v>
      </c>
    </row>
    <row r="614" spans="1:9" x14ac:dyDescent="0.2">
      <c r="A614" s="2" t="s">
        <v>1024</v>
      </c>
      <c r="B614" s="2" t="s">
        <v>190</v>
      </c>
      <c r="C614" s="2" t="s">
        <v>866</v>
      </c>
      <c r="D614" s="2" t="s">
        <v>52</v>
      </c>
      <c r="E614" s="2" t="s">
        <v>60</v>
      </c>
      <c r="F614" s="2">
        <v>5695.62</v>
      </c>
      <c r="G614" s="2">
        <v>0</v>
      </c>
      <c r="H614" s="2">
        <v>5695.62</v>
      </c>
      <c r="I614" s="2" t="s">
        <v>29</v>
      </c>
    </row>
    <row r="615" spans="1:9" x14ac:dyDescent="0.2">
      <c r="A615" s="3" t="s">
        <v>1025</v>
      </c>
      <c r="B615" s="3" t="s">
        <v>266</v>
      </c>
      <c r="C615" s="3" t="s">
        <v>454</v>
      </c>
      <c r="D615" s="3" t="s">
        <v>33</v>
      </c>
      <c r="E615" s="3" t="s">
        <v>28</v>
      </c>
      <c r="F615" s="3">
        <v>9633.16</v>
      </c>
      <c r="G615" s="3">
        <v>1444.97</v>
      </c>
      <c r="H615" s="3">
        <v>8188.19</v>
      </c>
      <c r="I615" s="3" t="s">
        <v>29</v>
      </c>
    </row>
    <row r="616" spans="1:9" x14ac:dyDescent="0.2">
      <c r="A616" s="2" t="s">
        <v>1026</v>
      </c>
      <c r="B616" s="2" t="s">
        <v>278</v>
      </c>
      <c r="C616" s="2" t="s">
        <v>161</v>
      </c>
      <c r="D616" s="2" t="s">
        <v>52</v>
      </c>
      <c r="E616" s="2" t="s">
        <v>60</v>
      </c>
      <c r="F616" s="2">
        <v>14672.55</v>
      </c>
      <c r="G616" s="2">
        <v>0</v>
      </c>
      <c r="H616" s="2">
        <v>14672.55</v>
      </c>
      <c r="I616" s="2" t="s">
        <v>56</v>
      </c>
    </row>
    <row r="617" spans="1:9" x14ac:dyDescent="0.2">
      <c r="A617" s="3" t="s">
        <v>1027</v>
      </c>
      <c r="B617" s="3" t="s">
        <v>189</v>
      </c>
      <c r="C617" s="3" t="s">
        <v>484</v>
      </c>
      <c r="D617" s="3" t="s">
        <v>33</v>
      </c>
      <c r="E617" s="3" t="s">
        <v>34</v>
      </c>
      <c r="F617" s="3">
        <v>3191.35</v>
      </c>
      <c r="G617" s="3">
        <v>478.7</v>
      </c>
      <c r="H617" s="3">
        <v>2712.65</v>
      </c>
      <c r="I617" s="3" t="s">
        <v>29</v>
      </c>
    </row>
    <row r="618" spans="1:9" x14ac:dyDescent="0.2">
      <c r="A618" s="2" t="s">
        <v>1028</v>
      </c>
      <c r="B618" s="2" t="s">
        <v>410</v>
      </c>
      <c r="C618" s="2" t="s">
        <v>343</v>
      </c>
      <c r="D618" s="2" t="s">
        <v>27</v>
      </c>
      <c r="E618" s="2" t="s">
        <v>28</v>
      </c>
      <c r="F618" s="2">
        <v>6144.41</v>
      </c>
      <c r="G618" s="2">
        <v>1105.99</v>
      </c>
      <c r="H618" s="2">
        <v>5038.42</v>
      </c>
      <c r="I618" s="2" t="s">
        <v>41</v>
      </c>
    </row>
    <row r="619" spans="1:9" x14ac:dyDescent="0.2">
      <c r="A619" s="3" t="s">
        <v>1029</v>
      </c>
      <c r="B619" s="3" t="s">
        <v>664</v>
      </c>
      <c r="C619" s="3" t="s">
        <v>189</v>
      </c>
      <c r="D619" s="3" t="s">
        <v>52</v>
      </c>
      <c r="E619" s="3" t="s">
        <v>34</v>
      </c>
      <c r="F619" s="3">
        <v>2958.37</v>
      </c>
      <c r="G619" s="3">
        <v>355</v>
      </c>
      <c r="H619" s="3">
        <v>2603.37</v>
      </c>
      <c r="I619" s="3" t="s">
        <v>29</v>
      </c>
    </row>
    <row r="620" spans="1:9" x14ac:dyDescent="0.2">
      <c r="A620" s="2" t="s">
        <v>1030</v>
      </c>
      <c r="B620" s="2" t="s">
        <v>148</v>
      </c>
      <c r="C620" s="2" t="s">
        <v>305</v>
      </c>
      <c r="D620" s="2" t="s">
        <v>45</v>
      </c>
      <c r="E620" s="2" t="s">
        <v>46</v>
      </c>
      <c r="F620" s="2">
        <v>8271.5</v>
      </c>
      <c r="G620" s="2">
        <v>413.58</v>
      </c>
      <c r="H620" s="2">
        <v>7857.92</v>
      </c>
      <c r="I620" s="2" t="s">
        <v>29</v>
      </c>
    </row>
    <row r="621" spans="1:9" x14ac:dyDescent="0.2">
      <c r="A621" s="3" t="s">
        <v>1031</v>
      </c>
      <c r="B621" s="3" t="s">
        <v>388</v>
      </c>
      <c r="C621" s="3" t="s">
        <v>179</v>
      </c>
      <c r="D621" s="3" t="s">
        <v>52</v>
      </c>
      <c r="E621" s="3" t="s">
        <v>34</v>
      </c>
      <c r="F621" s="3">
        <v>2485.4899999999998</v>
      </c>
      <c r="G621" s="3">
        <v>298.26</v>
      </c>
      <c r="H621" s="3">
        <v>2187.23</v>
      </c>
      <c r="I621" s="3" t="s">
        <v>56</v>
      </c>
    </row>
    <row r="622" spans="1:9" x14ac:dyDescent="0.2">
      <c r="A622" s="2" t="s">
        <v>1032</v>
      </c>
      <c r="B622" s="2" t="s">
        <v>192</v>
      </c>
      <c r="C622" s="2" t="s">
        <v>443</v>
      </c>
      <c r="D622" s="2" t="s">
        <v>52</v>
      </c>
      <c r="E622" s="2" t="s">
        <v>34</v>
      </c>
      <c r="F622" s="2">
        <v>7387.76</v>
      </c>
      <c r="G622" s="2">
        <v>886.53</v>
      </c>
      <c r="H622" s="2">
        <v>6501.23</v>
      </c>
      <c r="I622" s="2" t="s">
        <v>41</v>
      </c>
    </row>
    <row r="623" spans="1:9" x14ac:dyDescent="0.2">
      <c r="A623" s="3" t="s">
        <v>1033</v>
      </c>
      <c r="B623" s="3" t="s">
        <v>389</v>
      </c>
      <c r="C623" s="3" t="s">
        <v>794</v>
      </c>
      <c r="D623" s="3" t="s">
        <v>52</v>
      </c>
      <c r="E623" s="3" t="s">
        <v>60</v>
      </c>
      <c r="F623" s="3">
        <v>5764.06</v>
      </c>
      <c r="G623" s="3">
        <v>0</v>
      </c>
      <c r="H623" s="3">
        <v>5764.06</v>
      </c>
      <c r="I623" s="3" t="s">
        <v>29</v>
      </c>
    </row>
    <row r="624" spans="1:9" x14ac:dyDescent="0.2">
      <c r="A624" s="2" t="s">
        <v>1034</v>
      </c>
      <c r="B624" s="2" t="s">
        <v>210</v>
      </c>
      <c r="C624" s="2" t="s">
        <v>1035</v>
      </c>
      <c r="D624" s="2" t="s">
        <v>64</v>
      </c>
      <c r="E624" s="2" t="s">
        <v>34</v>
      </c>
      <c r="F624" s="2">
        <v>6415.97</v>
      </c>
      <c r="G624" s="2">
        <v>0</v>
      </c>
      <c r="H624" s="2">
        <v>6415.97</v>
      </c>
      <c r="I624" s="2" t="s">
        <v>56</v>
      </c>
    </row>
    <row r="625" spans="1:9" x14ac:dyDescent="0.2">
      <c r="A625" s="3" t="s">
        <v>1036</v>
      </c>
      <c r="B625" s="3" t="s">
        <v>321</v>
      </c>
      <c r="C625" s="3" t="s">
        <v>463</v>
      </c>
      <c r="D625" s="3" t="s">
        <v>45</v>
      </c>
      <c r="E625" s="3" t="s">
        <v>89</v>
      </c>
      <c r="F625" s="3">
        <v>4928.25</v>
      </c>
      <c r="G625" s="3">
        <v>0</v>
      </c>
      <c r="H625" s="3">
        <v>4928.25</v>
      </c>
      <c r="I625" s="3" t="s">
        <v>29</v>
      </c>
    </row>
    <row r="626" spans="1:9" x14ac:dyDescent="0.2">
      <c r="A626" s="2" t="s">
        <v>1037</v>
      </c>
      <c r="B626" s="2" t="s">
        <v>135</v>
      </c>
      <c r="C626" s="2" t="s">
        <v>227</v>
      </c>
      <c r="D626" s="2" t="s">
        <v>33</v>
      </c>
      <c r="E626" s="2" t="s">
        <v>28</v>
      </c>
      <c r="F626" s="2">
        <v>10331.82</v>
      </c>
      <c r="G626" s="2">
        <v>1549.77</v>
      </c>
      <c r="H626" s="2">
        <v>8782.0499999999993</v>
      </c>
      <c r="I626" s="2" t="s">
        <v>29</v>
      </c>
    </row>
    <row r="627" spans="1:9" x14ac:dyDescent="0.2">
      <c r="A627" s="3" t="s">
        <v>1038</v>
      </c>
      <c r="B627" s="3" t="s">
        <v>76</v>
      </c>
      <c r="C627" s="3" t="s">
        <v>955</v>
      </c>
      <c r="D627" s="3" t="s">
        <v>33</v>
      </c>
      <c r="E627" s="3" t="s">
        <v>28</v>
      </c>
      <c r="F627" s="3">
        <v>5062.9399999999996</v>
      </c>
      <c r="G627" s="3">
        <v>759.44</v>
      </c>
      <c r="H627" s="3">
        <v>4303.5</v>
      </c>
      <c r="I627" s="3" t="s">
        <v>29</v>
      </c>
    </row>
    <row r="628" spans="1:9" x14ac:dyDescent="0.2">
      <c r="A628" s="2" t="s">
        <v>1039</v>
      </c>
      <c r="B628" s="2" t="s">
        <v>155</v>
      </c>
      <c r="C628" s="2" t="s">
        <v>384</v>
      </c>
      <c r="D628" s="2" t="s">
        <v>45</v>
      </c>
      <c r="E628" s="2" t="s">
        <v>89</v>
      </c>
      <c r="F628" s="2">
        <v>5609.36</v>
      </c>
      <c r="G628" s="2">
        <v>0</v>
      </c>
      <c r="H628" s="2">
        <v>5609.36</v>
      </c>
      <c r="I628" s="2" t="s">
        <v>29</v>
      </c>
    </row>
    <row r="629" spans="1:9" x14ac:dyDescent="0.2">
      <c r="A629" s="3" t="s">
        <v>1040</v>
      </c>
      <c r="B629" s="3" t="s">
        <v>504</v>
      </c>
      <c r="C629" s="3" t="s">
        <v>370</v>
      </c>
      <c r="D629" s="3" t="s">
        <v>114</v>
      </c>
      <c r="E629" s="3" t="s">
        <v>46</v>
      </c>
      <c r="F629" s="3">
        <v>18982.22</v>
      </c>
      <c r="G629" s="3">
        <v>1898.22</v>
      </c>
      <c r="H629" s="3">
        <v>17084</v>
      </c>
      <c r="I629" s="3" t="s">
        <v>29</v>
      </c>
    </row>
    <row r="630" spans="1:9" x14ac:dyDescent="0.2">
      <c r="A630" s="2" t="s">
        <v>1041</v>
      </c>
      <c r="B630" s="2" t="s">
        <v>318</v>
      </c>
      <c r="C630" s="2" t="s">
        <v>773</v>
      </c>
      <c r="D630" s="2" t="s">
        <v>27</v>
      </c>
      <c r="E630" s="2" t="s">
        <v>60</v>
      </c>
      <c r="F630" s="2">
        <v>6635.84</v>
      </c>
      <c r="G630" s="2">
        <v>0</v>
      </c>
      <c r="H630" s="2">
        <v>6635.84</v>
      </c>
      <c r="I630" s="2" t="s">
        <v>41</v>
      </c>
    </row>
    <row r="631" spans="1:9" x14ac:dyDescent="0.2">
      <c r="A631" s="3" t="s">
        <v>1042</v>
      </c>
      <c r="B631" s="3" t="s">
        <v>389</v>
      </c>
      <c r="C631" s="3" t="s">
        <v>418</v>
      </c>
      <c r="D631" s="3" t="s">
        <v>52</v>
      </c>
      <c r="E631" s="3" t="s">
        <v>60</v>
      </c>
      <c r="F631" s="3">
        <v>5151.43</v>
      </c>
      <c r="G631" s="3">
        <v>0</v>
      </c>
      <c r="H631" s="3">
        <v>5151.43</v>
      </c>
      <c r="I631" s="3" t="s">
        <v>29</v>
      </c>
    </row>
    <row r="632" spans="1:9" x14ac:dyDescent="0.2">
      <c r="A632" s="2" t="s">
        <v>1043</v>
      </c>
      <c r="B632" s="2" t="s">
        <v>401</v>
      </c>
      <c r="C632" s="2" t="s">
        <v>824</v>
      </c>
      <c r="D632" s="2" t="s">
        <v>33</v>
      </c>
      <c r="E632" s="2" t="s">
        <v>28</v>
      </c>
      <c r="F632" s="2">
        <v>7970.23</v>
      </c>
      <c r="G632" s="2">
        <v>1195.53</v>
      </c>
      <c r="H632" s="2">
        <v>6774.7</v>
      </c>
      <c r="I632" s="2" t="s">
        <v>29</v>
      </c>
    </row>
    <row r="633" spans="1:9" x14ac:dyDescent="0.2">
      <c r="A633" s="3" t="s">
        <v>1044</v>
      </c>
      <c r="B633" s="3" t="s">
        <v>124</v>
      </c>
      <c r="C633" s="3" t="s">
        <v>151</v>
      </c>
      <c r="D633" s="3" t="s">
        <v>45</v>
      </c>
      <c r="E633" s="3" t="s">
        <v>89</v>
      </c>
      <c r="F633" s="3">
        <v>29031.31</v>
      </c>
      <c r="G633" s="3">
        <v>0</v>
      </c>
      <c r="H633" s="3">
        <v>29031.31</v>
      </c>
      <c r="I633" s="3" t="s">
        <v>29</v>
      </c>
    </row>
    <row r="634" spans="1:9" x14ac:dyDescent="0.2">
      <c r="A634" s="2" t="s">
        <v>1045</v>
      </c>
      <c r="B634" s="2" t="s">
        <v>112</v>
      </c>
      <c r="C634" s="2" t="s">
        <v>501</v>
      </c>
      <c r="D634" s="2" t="s">
        <v>33</v>
      </c>
      <c r="E634" s="2" t="s">
        <v>34</v>
      </c>
      <c r="F634" s="2">
        <v>6217.72</v>
      </c>
      <c r="G634" s="2">
        <v>932.66</v>
      </c>
      <c r="H634" s="2">
        <v>5285.06</v>
      </c>
      <c r="I634" s="2" t="s">
        <v>29</v>
      </c>
    </row>
    <row r="635" spans="1:9" x14ac:dyDescent="0.2">
      <c r="A635" s="3" t="s">
        <v>1046</v>
      </c>
      <c r="B635" s="3" t="s">
        <v>666</v>
      </c>
      <c r="C635" s="3" t="s">
        <v>512</v>
      </c>
      <c r="D635" s="3" t="s">
        <v>64</v>
      </c>
      <c r="E635" s="3" t="s">
        <v>34</v>
      </c>
      <c r="F635" s="3">
        <v>8830.2999999999993</v>
      </c>
      <c r="G635" s="3">
        <v>0</v>
      </c>
      <c r="H635" s="3">
        <v>8830.2999999999993</v>
      </c>
      <c r="I635" s="3" t="s">
        <v>29</v>
      </c>
    </row>
    <row r="636" spans="1:9" x14ac:dyDescent="0.2">
      <c r="A636" s="2" t="s">
        <v>1047</v>
      </c>
      <c r="B636" s="2" t="s">
        <v>1048</v>
      </c>
      <c r="C636" s="2" t="s">
        <v>875</v>
      </c>
      <c r="D636" s="2" t="s">
        <v>45</v>
      </c>
      <c r="E636" s="2" t="s">
        <v>89</v>
      </c>
      <c r="F636" s="2">
        <v>5443.97</v>
      </c>
      <c r="G636" s="2">
        <v>0</v>
      </c>
      <c r="H636" s="2">
        <v>5443.97</v>
      </c>
      <c r="I636" s="2" t="s">
        <v>29</v>
      </c>
    </row>
    <row r="637" spans="1:9" x14ac:dyDescent="0.2">
      <c r="A637" s="3" t="s">
        <v>1049</v>
      </c>
      <c r="B637" s="3" t="s">
        <v>706</v>
      </c>
      <c r="C637" s="3" t="s">
        <v>184</v>
      </c>
      <c r="D637" s="3" t="s">
        <v>33</v>
      </c>
      <c r="E637" s="3" t="s">
        <v>34</v>
      </c>
      <c r="F637" s="3">
        <v>12500.45</v>
      </c>
      <c r="G637" s="3">
        <v>1875.07</v>
      </c>
      <c r="H637" s="3">
        <v>10625.38</v>
      </c>
      <c r="I637" s="3" t="s">
        <v>29</v>
      </c>
    </row>
    <row r="638" spans="1:9" x14ac:dyDescent="0.2">
      <c r="A638" s="2" t="s">
        <v>1050</v>
      </c>
      <c r="B638" s="2" t="s">
        <v>213</v>
      </c>
      <c r="C638" s="2" t="s">
        <v>85</v>
      </c>
      <c r="D638" s="2" t="s">
        <v>45</v>
      </c>
      <c r="E638" s="2" t="s">
        <v>46</v>
      </c>
      <c r="F638" s="2">
        <v>5183.07</v>
      </c>
      <c r="G638" s="2">
        <v>259.14999999999998</v>
      </c>
      <c r="H638" s="2">
        <v>4923.92</v>
      </c>
      <c r="I638" s="2" t="s">
        <v>29</v>
      </c>
    </row>
    <row r="639" spans="1:9" x14ac:dyDescent="0.2">
      <c r="A639" s="3" t="s">
        <v>1051</v>
      </c>
      <c r="B639" s="3" t="s">
        <v>242</v>
      </c>
      <c r="C639" s="3" t="s">
        <v>141</v>
      </c>
      <c r="D639" s="3" t="s">
        <v>33</v>
      </c>
      <c r="E639" s="3" t="s">
        <v>60</v>
      </c>
      <c r="F639" s="3">
        <v>13321.87</v>
      </c>
      <c r="G639" s="3">
        <v>0</v>
      </c>
      <c r="H639" s="3">
        <v>13321.87</v>
      </c>
      <c r="I639" s="3" t="s">
        <v>41</v>
      </c>
    </row>
    <row r="640" spans="1:9" x14ac:dyDescent="0.2">
      <c r="A640" s="2" t="s">
        <v>1052</v>
      </c>
      <c r="B640" s="2" t="s">
        <v>153</v>
      </c>
      <c r="C640" s="2" t="s">
        <v>584</v>
      </c>
      <c r="D640" s="2" t="s">
        <v>64</v>
      </c>
      <c r="E640" s="2" t="s">
        <v>115</v>
      </c>
      <c r="F640" s="2">
        <v>3992.01</v>
      </c>
      <c r="G640" s="2">
        <v>0</v>
      </c>
      <c r="H640" s="2">
        <v>3992.01</v>
      </c>
      <c r="I640" s="2" t="s">
        <v>29</v>
      </c>
    </row>
    <row r="641" spans="1:9" x14ac:dyDescent="0.2">
      <c r="A641" s="3" t="s">
        <v>1053</v>
      </c>
      <c r="B641" s="3" t="s">
        <v>100</v>
      </c>
      <c r="C641" s="3" t="s">
        <v>159</v>
      </c>
      <c r="D641" s="3" t="s">
        <v>33</v>
      </c>
      <c r="E641" s="3" t="s">
        <v>60</v>
      </c>
      <c r="F641" s="3">
        <v>12206.54</v>
      </c>
      <c r="G641" s="3">
        <v>0</v>
      </c>
      <c r="H641" s="3">
        <v>12206.54</v>
      </c>
      <c r="I641" s="3" t="s">
        <v>41</v>
      </c>
    </row>
    <row r="642" spans="1:9" x14ac:dyDescent="0.2">
      <c r="A642" s="2" t="s">
        <v>1054</v>
      </c>
      <c r="B642" s="2" t="s">
        <v>224</v>
      </c>
      <c r="C642" s="2" t="s">
        <v>475</v>
      </c>
      <c r="D642" s="2" t="s">
        <v>45</v>
      </c>
      <c r="E642" s="2" t="s">
        <v>89</v>
      </c>
      <c r="F642" s="2">
        <v>5348.39</v>
      </c>
      <c r="G642" s="2">
        <v>0</v>
      </c>
      <c r="H642" s="2">
        <v>5348.39</v>
      </c>
      <c r="I642" s="2" t="s">
        <v>41</v>
      </c>
    </row>
    <row r="643" spans="1:9" x14ac:dyDescent="0.2">
      <c r="A643" s="3" t="s">
        <v>1055</v>
      </c>
      <c r="B643" s="3" t="s">
        <v>73</v>
      </c>
      <c r="C643" s="3" t="s">
        <v>349</v>
      </c>
      <c r="D643" s="3" t="s">
        <v>169</v>
      </c>
      <c r="E643" s="3" t="s">
        <v>46</v>
      </c>
      <c r="F643" s="3">
        <v>13236.54</v>
      </c>
      <c r="G643" s="3">
        <v>2647.31</v>
      </c>
      <c r="H643" s="3">
        <v>10589.23</v>
      </c>
      <c r="I643" s="3" t="s">
        <v>56</v>
      </c>
    </row>
    <row r="644" spans="1:9" x14ac:dyDescent="0.2">
      <c r="A644" s="2" t="s">
        <v>1056</v>
      </c>
      <c r="B644" s="2" t="s">
        <v>82</v>
      </c>
      <c r="C644" s="2" t="s">
        <v>63</v>
      </c>
      <c r="D644" s="2" t="s">
        <v>64</v>
      </c>
      <c r="E644" s="2" t="s">
        <v>34</v>
      </c>
      <c r="F644" s="2">
        <v>3128.14</v>
      </c>
      <c r="G644" s="2">
        <v>0</v>
      </c>
      <c r="H644" s="2">
        <v>3128.14</v>
      </c>
      <c r="I644" s="2" t="s">
        <v>29</v>
      </c>
    </row>
    <row r="645" spans="1:9" x14ac:dyDescent="0.2">
      <c r="A645" s="3" t="s">
        <v>1057</v>
      </c>
      <c r="B645" s="3" t="s">
        <v>346</v>
      </c>
      <c r="C645" s="3" t="s">
        <v>435</v>
      </c>
      <c r="D645" s="3" t="s">
        <v>33</v>
      </c>
      <c r="E645" s="3" t="s">
        <v>28</v>
      </c>
      <c r="F645" s="3">
        <v>3131.21</v>
      </c>
      <c r="G645" s="3">
        <v>469.68</v>
      </c>
      <c r="H645" s="3">
        <v>2661.53</v>
      </c>
      <c r="I645" s="3" t="s">
        <v>41</v>
      </c>
    </row>
    <row r="646" spans="1:9" x14ac:dyDescent="0.2">
      <c r="A646" s="2" t="s">
        <v>1058</v>
      </c>
      <c r="B646" s="2" t="s">
        <v>322</v>
      </c>
      <c r="C646" s="2" t="s">
        <v>749</v>
      </c>
      <c r="D646" s="2" t="s">
        <v>64</v>
      </c>
      <c r="E646" s="2" t="s">
        <v>28</v>
      </c>
      <c r="F646" s="2">
        <v>6845.16</v>
      </c>
      <c r="G646" s="2">
        <v>0</v>
      </c>
      <c r="H646" s="2">
        <v>6845.16</v>
      </c>
      <c r="I646" s="2" t="s">
        <v>41</v>
      </c>
    </row>
    <row r="647" spans="1:9" x14ac:dyDescent="0.2">
      <c r="A647" s="3" t="s">
        <v>1059</v>
      </c>
      <c r="B647" s="3" t="s">
        <v>101</v>
      </c>
      <c r="C647" s="3" t="s">
        <v>702</v>
      </c>
      <c r="D647" s="3" t="s">
        <v>33</v>
      </c>
      <c r="E647" s="3" t="s">
        <v>34</v>
      </c>
      <c r="F647" s="3">
        <v>8728.4</v>
      </c>
      <c r="G647" s="3">
        <v>1309.26</v>
      </c>
      <c r="H647" s="3">
        <v>7419.14</v>
      </c>
      <c r="I647" s="3" t="s">
        <v>29</v>
      </c>
    </row>
    <row r="648" spans="1:9" x14ac:dyDescent="0.2">
      <c r="A648" s="2" t="s">
        <v>1060</v>
      </c>
      <c r="B648" s="2" t="s">
        <v>247</v>
      </c>
      <c r="C648" s="2" t="s">
        <v>198</v>
      </c>
      <c r="D648" s="2" t="s">
        <v>33</v>
      </c>
      <c r="E648" s="2" t="s">
        <v>60</v>
      </c>
      <c r="F648" s="2">
        <v>11426.41</v>
      </c>
      <c r="G648" s="2">
        <v>0</v>
      </c>
      <c r="H648" s="2">
        <v>11426.41</v>
      </c>
      <c r="I648" s="2" t="s">
        <v>29</v>
      </c>
    </row>
    <row r="649" spans="1:9" x14ac:dyDescent="0.2">
      <c r="A649" s="3" t="s">
        <v>1061</v>
      </c>
      <c r="B649" s="3" t="s">
        <v>401</v>
      </c>
      <c r="C649" s="3" t="s">
        <v>740</v>
      </c>
      <c r="D649" s="3" t="s">
        <v>206</v>
      </c>
      <c r="E649" s="3" t="s">
        <v>207</v>
      </c>
      <c r="F649" s="3">
        <v>8106.78</v>
      </c>
      <c r="G649" s="3">
        <v>0</v>
      </c>
      <c r="H649" s="3">
        <v>8106.78</v>
      </c>
      <c r="I649" s="3" t="s">
        <v>29</v>
      </c>
    </row>
    <row r="650" spans="1:9" x14ac:dyDescent="0.2">
      <c r="A650" s="2" t="s">
        <v>1062</v>
      </c>
      <c r="B650" s="2" t="s">
        <v>121</v>
      </c>
      <c r="C650" s="2" t="s">
        <v>81</v>
      </c>
      <c r="D650" s="2" t="s">
        <v>52</v>
      </c>
      <c r="E650" s="2" t="s">
        <v>34</v>
      </c>
      <c r="F650" s="2">
        <v>7751.93</v>
      </c>
      <c r="G650" s="2">
        <v>930.23</v>
      </c>
      <c r="H650" s="2">
        <v>6821.7</v>
      </c>
      <c r="I650" s="2" t="s">
        <v>29</v>
      </c>
    </row>
    <row r="651" spans="1:9" x14ac:dyDescent="0.2">
      <c r="A651" s="3" t="s">
        <v>1063</v>
      </c>
      <c r="B651" s="3" t="s">
        <v>283</v>
      </c>
      <c r="C651" s="3" t="s">
        <v>405</v>
      </c>
      <c r="D651" s="3" t="s">
        <v>52</v>
      </c>
      <c r="E651" s="3" t="s">
        <v>60</v>
      </c>
      <c r="F651" s="3">
        <v>13015.94</v>
      </c>
      <c r="G651" s="3">
        <v>0</v>
      </c>
      <c r="H651" s="3">
        <v>13015.94</v>
      </c>
      <c r="I651" s="3" t="s">
        <v>56</v>
      </c>
    </row>
    <row r="652" spans="1:9" x14ac:dyDescent="0.2">
      <c r="A652" s="2" t="s">
        <v>1064</v>
      </c>
      <c r="B652" s="2" t="s">
        <v>124</v>
      </c>
      <c r="C652" s="2" t="s">
        <v>43</v>
      </c>
      <c r="D652" s="2" t="s">
        <v>27</v>
      </c>
      <c r="E652" s="2" t="s">
        <v>34</v>
      </c>
      <c r="F652" s="2">
        <v>4458.54</v>
      </c>
      <c r="G652" s="2">
        <v>802.54</v>
      </c>
      <c r="H652" s="2">
        <v>3656</v>
      </c>
      <c r="I652" s="2" t="s">
        <v>29</v>
      </c>
    </row>
    <row r="653" spans="1:9" x14ac:dyDescent="0.2">
      <c r="A653" s="3" t="s">
        <v>1065</v>
      </c>
      <c r="B653" s="3" t="s">
        <v>31</v>
      </c>
      <c r="C653" s="3" t="s">
        <v>608</v>
      </c>
      <c r="D653" s="3" t="s">
        <v>33</v>
      </c>
      <c r="E653" s="3" t="s">
        <v>28</v>
      </c>
      <c r="F653" s="3">
        <v>2983.7</v>
      </c>
      <c r="G653" s="3">
        <v>447.55</v>
      </c>
      <c r="H653" s="3">
        <v>2536.15</v>
      </c>
      <c r="I653" s="3" t="s">
        <v>41</v>
      </c>
    </row>
    <row r="654" spans="1:9" x14ac:dyDescent="0.2">
      <c r="A654" s="2" t="s">
        <v>1066</v>
      </c>
      <c r="B654" s="2" t="s">
        <v>527</v>
      </c>
      <c r="C654" s="2" t="s">
        <v>433</v>
      </c>
      <c r="D654" s="2" t="s">
        <v>33</v>
      </c>
      <c r="E654" s="2" t="s">
        <v>34</v>
      </c>
      <c r="F654" s="2">
        <v>6685.53</v>
      </c>
      <c r="G654" s="2">
        <v>1002.83</v>
      </c>
      <c r="H654" s="2">
        <v>5682.7</v>
      </c>
      <c r="I654" s="2" t="s">
        <v>29</v>
      </c>
    </row>
    <row r="655" spans="1:9" x14ac:dyDescent="0.2">
      <c r="A655" s="3" t="s">
        <v>1067</v>
      </c>
      <c r="B655" s="3" t="s">
        <v>375</v>
      </c>
      <c r="C655" s="3" t="s">
        <v>179</v>
      </c>
      <c r="D655" s="3" t="s">
        <v>64</v>
      </c>
      <c r="E655" s="3" t="s">
        <v>115</v>
      </c>
      <c r="F655" s="3">
        <v>9228.69</v>
      </c>
      <c r="G655" s="3">
        <v>0</v>
      </c>
      <c r="H655" s="3">
        <v>9228.69</v>
      </c>
      <c r="I655" s="3" t="s">
        <v>29</v>
      </c>
    </row>
    <row r="656" spans="1:9" x14ac:dyDescent="0.2">
      <c r="A656" s="2" t="s">
        <v>1068</v>
      </c>
      <c r="B656" s="2" t="s">
        <v>112</v>
      </c>
      <c r="C656" s="2" t="s">
        <v>608</v>
      </c>
      <c r="D656" s="2" t="s">
        <v>27</v>
      </c>
      <c r="E656" s="2" t="s">
        <v>34</v>
      </c>
      <c r="F656" s="2">
        <v>12581.37</v>
      </c>
      <c r="G656" s="2">
        <v>2264.65</v>
      </c>
      <c r="H656" s="2">
        <v>10316.719999999999</v>
      </c>
      <c r="I656" s="2" t="s">
        <v>56</v>
      </c>
    </row>
    <row r="657" spans="1:9" x14ac:dyDescent="0.2">
      <c r="A657" s="3" t="s">
        <v>1069</v>
      </c>
      <c r="B657" s="3" t="s">
        <v>262</v>
      </c>
      <c r="C657" s="3" t="s">
        <v>94</v>
      </c>
      <c r="D657" s="3" t="s">
        <v>64</v>
      </c>
      <c r="E657" s="3" t="s">
        <v>28</v>
      </c>
      <c r="F657" s="3">
        <v>3190.71</v>
      </c>
      <c r="G657" s="3">
        <v>0</v>
      </c>
      <c r="H657" s="3">
        <v>3190.71</v>
      </c>
      <c r="I657" s="3" t="s">
        <v>29</v>
      </c>
    </row>
    <row r="658" spans="1:9" x14ac:dyDescent="0.2">
      <c r="A658" s="2" t="s">
        <v>1070</v>
      </c>
      <c r="B658" s="2" t="s">
        <v>902</v>
      </c>
      <c r="C658" s="2" t="s">
        <v>753</v>
      </c>
      <c r="D658" s="2" t="s">
        <v>64</v>
      </c>
      <c r="E658" s="2" t="s">
        <v>34</v>
      </c>
      <c r="F658" s="2">
        <v>6043.17</v>
      </c>
      <c r="G658" s="2">
        <v>0</v>
      </c>
      <c r="H658" s="2">
        <v>6043.17</v>
      </c>
      <c r="I658" s="2" t="s">
        <v>29</v>
      </c>
    </row>
    <row r="659" spans="1:9" x14ac:dyDescent="0.2">
      <c r="A659" s="3" t="s">
        <v>1071</v>
      </c>
      <c r="B659" s="3" t="s">
        <v>1072</v>
      </c>
      <c r="C659" s="3" t="s">
        <v>39</v>
      </c>
      <c r="D659" s="3" t="s">
        <v>33</v>
      </c>
      <c r="E659" s="3" t="s">
        <v>28</v>
      </c>
      <c r="F659" s="3">
        <v>11470.36</v>
      </c>
      <c r="G659" s="3">
        <v>1720.55</v>
      </c>
      <c r="H659" s="3">
        <v>9749.81</v>
      </c>
      <c r="I659" s="3" t="s">
        <v>41</v>
      </c>
    </row>
    <row r="660" spans="1:9" x14ac:dyDescent="0.2">
      <c r="A660" s="2" t="s">
        <v>1073</v>
      </c>
      <c r="B660" s="2" t="s">
        <v>286</v>
      </c>
      <c r="C660" s="2" t="s">
        <v>129</v>
      </c>
      <c r="D660" s="2" t="s">
        <v>27</v>
      </c>
      <c r="E660" s="2" t="s">
        <v>34</v>
      </c>
      <c r="F660" s="2">
        <v>17893.8</v>
      </c>
      <c r="G660" s="2">
        <v>3220.88</v>
      </c>
      <c r="H660" s="2">
        <v>14672.92</v>
      </c>
      <c r="I660" s="2" t="s">
        <v>29</v>
      </c>
    </row>
    <row r="661" spans="1:9" x14ac:dyDescent="0.2">
      <c r="A661" s="3" t="s">
        <v>1074</v>
      </c>
      <c r="B661" s="3" t="s">
        <v>983</v>
      </c>
      <c r="C661" s="3" t="s">
        <v>1075</v>
      </c>
      <c r="D661" s="3" t="s">
        <v>64</v>
      </c>
      <c r="E661" s="3" t="s">
        <v>115</v>
      </c>
      <c r="F661" s="3">
        <v>7244.49</v>
      </c>
      <c r="G661" s="3">
        <v>0</v>
      </c>
      <c r="H661" s="3">
        <v>7244.49</v>
      </c>
      <c r="I661" s="3" t="s">
        <v>41</v>
      </c>
    </row>
    <row r="662" spans="1:9" x14ac:dyDescent="0.2">
      <c r="A662" s="2" t="s">
        <v>1076</v>
      </c>
      <c r="B662" s="2" t="s">
        <v>66</v>
      </c>
      <c r="C662" s="2" t="s">
        <v>558</v>
      </c>
      <c r="D662" s="2" t="s">
        <v>27</v>
      </c>
      <c r="E662" s="2" t="s">
        <v>28</v>
      </c>
      <c r="F662" s="2">
        <v>3185.01</v>
      </c>
      <c r="G662" s="2">
        <v>573.29999999999995</v>
      </c>
      <c r="H662" s="2">
        <v>2611.71</v>
      </c>
      <c r="I662" s="2" t="s">
        <v>29</v>
      </c>
    </row>
    <row r="663" spans="1:9" x14ac:dyDescent="0.2">
      <c r="A663" s="3" t="s">
        <v>1077</v>
      </c>
      <c r="B663" s="3" t="s">
        <v>100</v>
      </c>
      <c r="C663" s="3" t="s">
        <v>574</v>
      </c>
      <c r="D663" s="3" t="s">
        <v>114</v>
      </c>
      <c r="E663" s="3" t="s">
        <v>115</v>
      </c>
      <c r="F663" s="3">
        <v>11849.98</v>
      </c>
      <c r="G663" s="3">
        <v>1185</v>
      </c>
      <c r="H663" s="3">
        <v>10664.98</v>
      </c>
      <c r="I663" s="3" t="s">
        <v>29</v>
      </c>
    </row>
    <row r="664" spans="1:9" x14ac:dyDescent="0.2">
      <c r="A664" s="2" t="s">
        <v>1078</v>
      </c>
      <c r="B664" s="2" t="s">
        <v>315</v>
      </c>
      <c r="C664" s="2" t="s">
        <v>1035</v>
      </c>
      <c r="D664" s="2" t="s">
        <v>45</v>
      </c>
      <c r="E664" s="2" t="s">
        <v>89</v>
      </c>
      <c r="F664" s="2">
        <v>8498.34</v>
      </c>
      <c r="G664" s="2">
        <v>0</v>
      </c>
      <c r="H664" s="2">
        <v>8498.34</v>
      </c>
      <c r="I664" s="2" t="s">
        <v>29</v>
      </c>
    </row>
    <row r="665" spans="1:9" x14ac:dyDescent="0.2">
      <c r="A665" s="3" t="s">
        <v>1079</v>
      </c>
      <c r="B665" s="3" t="s">
        <v>400</v>
      </c>
      <c r="C665" s="3" t="s">
        <v>570</v>
      </c>
      <c r="D665" s="3" t="s">
        <v>64</v>
      </c>
      <c r="E665" s="3" t="s">
        <v>115</v>
      </c>
      <c r="F665" s="3">
        <v>9322.07</v>
      </c>
      <c r="G665" s="3">
        <v>0</v>
      </c>
      <c r="H665" s="3">
        <v>9322.07</v>
      </c>
      <c r="I665" s="3" t="s">
        <v>29</v>
      </c>
    </row>
    <row r="666" spans="1:9" x14ac:dyDescent="0.2">
      <c r="A666" s="2" t="s">
        <v>1080</v>
      </c>
      <c r="B666" s="2" t="s">
        <v>156</v>
      </c>
      <c r="C666" s="2" t="s">
        <v>190</v>
      </c>
      <c r="D666" s="2" t="s">
        <v>33</v>
      </c>
      <c r="E666" s="2" t="s">
        <v>28</v>
      </c>
      <c r="F666" s="2">
        <v>6343.96</v>
      </c>
      <c r="G666" s="2">
        <v>951.59</v>
      </c>
      <c r="H666" s="2">
        <v>5392.37</v>
      </c>
      <c r="I666" s="2" t="s">
        <v>56</v>
      </c>
    </row>
    <row r="667" spans="1:9" x14ac:dyDescent="0.2">
      <c r="A667" s="3" t="s">
        <v>1081</v>
      </c>
      <c r="B667" s="3" t="s">
        <v>139</v>
      </c>
      <c r="C667" s="3" t="s">
        <v>712</v>
      </c>
      <c r="D667" s="3" t="s">
        <v>52</v>
      </c>
      <c r="E667" s="3" t="s">
        <v>60</v>
      </c>
      <c r="F667" s="3">
        <v>6918.59</v>
      </c>
      <c r="G667" s="3">
        <v>0</v>
      </c>
      <c r="H667" s="3">
        <v>6918.59</v>
      </c>
      <c r="I667" s="3" t="s">
        <v>56</v>
      </c>
    </row>
    <row r="668" spans="1:9" x14ac:dyDescent="0.2">
      <c r="A668" s="2" t="s">
        <v>1082</v>
      </c>
      <c r="B668" s="2" t="s">
        <v>608</v>
      </c>
      <c r="C668" s="2" t="s">
        <v>310</v>
      </c>
      <c r="D668" s="2" t="s">
        <v>169</v>
      </c>
      <c r="E668" s="2" t="s">
        <v>46</v>
      </c>
      <c r="F668" s="2">
        <v>2900.86</v>
      </c>
      <c r="G668" s="2">
        <v>580.16999999999996</v>
      </c>
      <c r="H668" s="2">
        <v>2320.69</v>
      </c>
      <c r="I668" s="2" t="s">
        <v>29</v>
      </c>
    </row>
    <row r="669" spans="1:9" x14ac:dyDescent="0.2">
      <c r="A669" s="3" t="s">
        <v>1083</v>
      </c>
      <c r="B669" s="3" t="s">
        <v>145</v>
      </c>
      <c r="C669" s="3" t="s">
        <v>382</v>
      </c>
      <c r="D669" s="3" t="s">
        <v>206</v>
      </c>
      <c r="E669" s="3" t="s">
        <v>207</v>
      </c>
      <c r="F669" s="3">
        <v>29210.42</v>
      </c>
      <c r="G669" s="3">
        <v>0</v>
      </c>
      <c r="H669" s="3">
        <v>29210.42</v>
      </c>
      <c r="I669" s="3" t="s">
        <v>29</v>
      </c>
    </row>
    <row r="670" spans="1:9" x14ac:dyDescent="0.2">
      <c r="A670" s="2" t="s">
        <v>1084</v>
      </c>
      <c r="B670" s="2" t="s">
        <v>516</v>
      </c>
      <c r="C670" s="2" t="s">
        <v>101</v>
      </c>
      <c r="D670" s="2" t="s">
        <v>27</v>
      </c>
      <c r="E670" s="2" t="s">
        <v>60</v>
      </c>
      <c r="F670" s="2">
        <v>12738.87</v>
      </c>
      <c r="G670" s="2">
        <v>0</v>
      </c>
      <c r="H670" s="2">
        <v>12738.87</v>
      </c>
      <c r="I670" s="2" t="s">
        <v>29</v>
      </c>
    </row>
    <row r="671" spans="1:9" x14ac:dyDescent="0.2">
      <c r="A671" s="3" t="s">
        <v>1085</v>
      </c>
      <c r="B671" s="3" t="s">
        <v>807</v>
      </c>
      <c r="C671" s="3" t="s">
        <v>266</v>
      </c>
      <c r="D671" s="3" t="s">
        <v>45</v>
      </c>
      <c r="E671" s="3" t="s">
        <v>89</v>
      </c>
      <c r="F671" s="3">
        <v>10463.629999999999</v>
      </c>
      <c r="G671" s="3">
        <v>0</v>
      </c>
      <c r="H671" s="3">
        <v>10463.629999999999</v>
      </c>
      <c r="I671" s="3" t="s">
        <v>29</v>
      </c>
    </row>
    <row r="672" spans="1:9" x14ac:dyDescent="0.2">
      <c r="A672" s="2" t="s">
        <v>1086</v>
      </c>
      <c r="B672" s="2" t="s">
        <v>220</v>
      </c>
      <c r="C672" s="2" t="s">
        <v>222</v>
      </c>
      <c r="D672" s="2" t="s">
        <v>33</v>
      </c>
      <c r="E672" s="2" t="s">
        <v>60</v>
      </c>
      <c r="F672" s="2">
        <v>17399.849999999999</v>
      </c>
      <c r="G672" s="2">
        <v>0</v>
      </c>
      <c r="H672" s="2">
        <v>17399.849999999999</v>
      </c>
      <c r="I672" s="2" t="s">
        <v>56</v>
      </c>
    </row>
    <row r="673" spans="1:9" x14ac:dyDescent="0.2">
      <c r="A673" s="3" t="s">
        <v>1087</v>
      </c>
      <c r="B673" s="3" t="s">
        <v>722</v>
      </c>
      <c r="C673" s="3" t="s">
        <v>79</v>
      </c>
      <c r="D673" s="3" t="s">
        <v>45</v>
      </c>
      <c r="E673" s="3" t="s">
        <v>89</v>
      </c>
      <c r="F673" s="3">
        <v>6103.72</v>
      </c>
      <c r="G673" s="3">
        <v>0</v>
      </c>
      <c r="H673" s="3">
        <v>6103.72</v>
      </c>
      <c r="I673" s="3" t="s">
        <v>56</v>
      </c>
    </row>
    <row r="674" spans="1:9" x14ac:dyDescent="0.2">
      <c r="A674" s="2" t="s">
        <v>1088</v>
      </c>
      <c r="B674" s="2" t="s">
        <v>789</v>
      </c>
      <c r="C674" s="2" t="s">
        <v>590</v>
      </c>
      <c r="D674" s="2" t="s">
        <v>114</v>
      </c>
      <c r="E674" s="2" t="s">
        <v>115</v>
      </c>
      <c r="F674" s="2">
        <v>3027.82</v>
      </c>
      <c r="G674" s="2">
        <v>302.77999999999997</v>
      </c>
      <c r="H674" s="2">
        <v>2725.04</v>
      </c>
      <c r="I674" s="2" t="s">
        <v>41</v>
      </c>
    </row>
    <row r="675" spans="1:9" x14ac:dyDescent="0.2">
      <c r="A675" s="3" t="s">
        <v>1089</v>
      </c>
      <c r="B675" s="3" t="s">
        <v>104</v>
      </c>
      <c r="C675" s="3" t="s">
        <v>846</v>
      </c>
      <c r="D675" s="3" t="s">
        <v>33</v>
      </c>
      <c r="E675" s="3" t="s">
        <v>60</v>
      </c>
      <c r="F675" s="3">
        <v>3417.63</v>
      </c>
      <c r="G675" s="3">
        <v>0</v>
      </c>
      <c r="H675" s="3">
        <v>3417.63</v>
      </c>
      <c r="I675" s="3" t="s">
        <v>29</v>
      </c>
    </row>
    <row r="676" spans="1:9" x14ac:dyDescent="0.2">
      <c r="A676" s="2" t="s">
        <v>1090</v>
      </c>
      <c r="B676" s="2" t="s">
        <v>495</v>
      </c>
      <c r="C676" s="2" t="s">
        <v>393</v>
      </c>
      <c r="D676" s="2" t="s">
        <v>33</v>
      </c>
      <c r="E676" s="2" t="s">
        <v>60</v>
      </c>
      <c r="F676" s="2">
        <v>6137.56</v>
      </c>
      <c r="G676" s="2">
        <v>0</v>
      </c>
      <c r="H676" s="2">
        <v>6137.56</v>
      </c>
      <c r="I676" s="2" t="s">
        <v>41</v>
      </c>
    </row>
    <row r="677" spans="1:9" x14ac:dyDescent="0.2">
      <c r="A677" s="3" t="s">
        <v>1091</v>
      </c>
      <c r="B677" s="3" t="s">
        <v>158</v>
      </c>
      <c r="C677" s="3" t="s">
        <v>597</v>
      </c>
      <c r="D677" s="3" t="s">
        <v>27</v>
      </c>
      <c r="E677" s="3" t="s">
        <v>28</v>
      </c>
      <c r="F677" s="3">
        <v>4836.26</v>
      </c>
      <c r="G677" s="3">
        <v>870.53</v>
      </c>
      <c r="H677" s="3">
        <v>3965.73</v>
      </c>
      <c r="I677" s="3" t="s">
        <v>29</v>
      </c>
    </row>
    <row r="678" spans="1:9" x14ac:dyDescent="0.2">
      <c r="A678" s="2" t="s">
        <v>1092</v>
      </c>
      <c r="B678" s="2" t="s">
        <v>219</v>
      </c>
      <c r="C678" s="2" t="s">
        <v>702</v>
      </c>
      <c r="D678" s="2" t="s">
        <v>206</v>
      </c>
      <c r="E678" s="2" t="s">
        <v>207</v>
      </c>
      <c r="F678" s="2">
        <v>4873.91</v>
      </c>
      <c r="G678" s="2">
        <v>0</v>
      </c>
      <c r="H678" s="2">
        <v>4873.91</v>
      </c>
      <c r="I678" s="2" t="s">
        <v>29</v>
      </c>
    </row>
    <row r="679" spans="1:9" x14ac:dyDescent="0.2">
      <c r="A679" s="3" t="s">
        <v>1093</v>
      </c>
      <c r="B679" s="3" t="s">
        <v>136</v>
      </c>
      <c r="C679" s="3" t="s">
        <v>558</v>
      </c>
      <c r="D679" s="3" t="s">
        <v>114</v>
      </c>
      <c r="E679" s="3" t="s">
        <v>115</v>
      </c>
      <c r="F679" s="3">
        <v>3495.29</v>
      </c>
      <c r="G679" s="3">
        <v>349.53</v>
      </c>
      <c r="H679" s="3">
        <v>3145.76</v>
      </c>
      <c r="I679" s="3" t="s">
        <v>29</v>
      </c>
    </row>
    <row r="680" spans="1:9" x14ac:dyDescent="0.2">
      <c r="A680" s="2" t="s">
        <v>1094</v>
      </c>
      <c r="B680" s="2" t="s">
        <v>184</v>
      </c>
      <c r="C680" s="2" t="s">
        <v>553</v>
      </c>
      <c r="D680" s="2" t="s">
        <v>33</v>
      </c>
      <c r="E680" s="2" t="s">
        <v>28</v>
      </c>
      <c r="F680" s="2">
        <v>3811.78</v>
      </c>
      <c r="G680" s="2">
        <v>571.77</v>
      </c>
      <c r="H680" s="2">
        <v>3240.01</v>
      </c>
      <c r="I680" s="2" t="s">
        <v>29</v>
      </c>
    </row>
    <row r="681" spans="1:9" x14ac:dyDescent="0.2">
      <c r="A681" s="3" t="s">
        <v>1095</v>
      </c>
      <c r="B681" s="3" t="s">
        <v>151</v>
      </c>
      <c r="C681" s="3" t="s">
        <v>186</v>
      </c>
      <c r="D681" s="3" t="s">
        <v>33</v>
      </c>
      <c r="E681" s="3" t="s">
        <v>34</v>
      </c>
      <c r="F681" s="3">
        <v>17228.11</v>
      </c>
      <c r="G681" s="3">
        <v>2584.2199999999998</v>
      </c>
      <c r="H681" s="3">
        <v>14643.89</v>
      </c>
      <c r="I681" s="3" t="s">
        <v>29</v>
      </c>
    </row>
    <row r="682" spans="1:9" x14ac:dyDescent="0.2">
      <c r="A682" s="2" t="s">
        <v>1096</v>
      </c>
      <c r="B682" s="2" t="s">
        <v>603</v>
      </c>
      <c r="C682" s="2" t="s">
        <v>475</v>
      </c>
      <c r="D682" s="2" t="s">
        <v>64</v>
      </c>
      <c r="E682" s="2" t="s">
        <v>34</v>
      </c>
      <c r="F682" s="2">
        <v>3574.48</v>
      </c>
      <c r="G682" s="2">
        <v>0</v>
      </c>
      <c r="H682" s="2">
        <v>3574.48</v>
      </c>
      <c r="I682" s="2" t="s">
        <v>29</v>
      </c>
    </row>
    <row r="683" spans="1:9" x14ac:dyDescent="0.2">
      <c r="A683" s="3" t="s">
        <v>1097</v>
      </c>
      <c r="B683" s="3" t="s">
        <v>353</v>
      </c>
      <c r="C683" s="3" t="s">
        <v>120</v>
      </c>
      <c r="D683" s="3" t="s">
        <v>114</v>
      </c>
      <c r="E683" s="3" t="s">
        <v>46</v>
      </c>
      <c r="F683" s="3">
        <v>9223.14</v>
      </c>
      <c r="G683" s="3">
        <v>922.31</v>
      </c>
      <c r="H683" s="3">
        <v>8300.83</v>
      </c>
      <c r="I683" s="3" t="s">
        <v>29</v>
      </c>
    </row>
    <row r="684" spans="1:9" x14ac:dyDescent="0.2">
      <c r="A684" s="2" t="s">
        <v>1098</v>
      </c>
      <c r="B684" s="2" t="s">
        <v>595</v>
      </c>
      <c r="C684" s="2" t="s">
        <v>209</v>
      </c>
      <c r="D684" s="2" t="s">
        <v>52</v>
      </c>
      <c r="E684" s="2" t="s">
        <v>60</v>
      </c>
      <c r="F684" s="2">
        <v>4791.8599999999997</v>
      </c>
      <c r="G684" s="2">
        <v>0</v>
      </c>
      <c r="H684" s="2">
        <v>4791.8599999999997</v>
      </c>
      <c r="I684" s="2" t="s">
        <v>29</v>
      </c>
    </row>
    <row r="685" spans="1:9" x14ac:dyDescent="0.2">
      <c r="A685" s="3" t="s">
        <v>1099</v>
      </c>
      <c r="B685" s="3" t="s">
        <v>495</v>
      </c>
      <c r="C685" s="3" t="s">
        <v>229</v>
      </c>
      <c r="D685" s="3" t="s">
        <v>45</v>
      </c>
      <c r="E685" s="3" t="s">
        <v>89</v>
      </c>
      <c r="F685" s="3">
        <v>6320.62</v>
      </c>
      <c r="G685" s="3">
        <v>0</v>
      </c>
      <c r="H685" s="3">
        <v>6320.62</v>
      </c>
      <c r="I685" s="3" t="s">
        <v>29</v>
      </c>
    </row>
    <row r="686" spans="1:9" x14ac:dyDescent="0.2">
      <c r="A686" s="2" t="s">
        <v>1100</v>
      </c>
      <c r="B686" s="2" t="s">
        <v>456</v>
      </c>
      <c r="C686" s="2" t="s">
        <v>1101</v>
      </c>
      <c r="D686" s="2" t="s">
        <v>114</v>
      </c>
      <c r="E686" s="2" t="s">
        <v>115</v>
      </c>
      <c r="F686" s="2">
        <v>6922.15</v>
      </c>
      <c r="G686" s="2">
        <v>692.22</v>
      </c>
      <c r="H686" s="2">
        <v>6229.93</v>
      </c>
      <c r="I686" s="2" t="s">
        <v>56</v>
      </c>
    </row>
    <row r="687" spans="1:9" x14ac:dyDescent="0.2">
      <c r="A687" s="3" t="s">
        <v>1102</v>
      </c>
      <c r="B687" s="3" t="s">
        <v>249</v>
      </c>
      <c r="C687" s="3" t="s">
        <v>394</v>
      </c>
      <c r="D687" s="3" t="s">
        <v>64</v>
      </c>
      <c r="E687" s="3" t="s">
        <v>28</v>
      </c>
      <c r="F687" s="3">
        <v>11114.78</v>
      </c>
      <c r="G687" s="3">
        <v>0</v>
      </c>
      <c r="H687" s="3">
        <v>11114.78</v>
      </c>
      <c r="I687" s="3" t="s">
        <v>29</v>
      </c>
    </row>
    <row r="688" spans="1:9" x14ac:dyDescent="0.2">
      <c r="A688" s="2" t="s">
        <v>1103</v>
      </c>
      <c r="B688" s="2" t="s">
        <v>62</v>
      </c>
      <c r="C688" s="2" t="s">
        <v>121</v>
      </c>
      <c r="D688" s="2" t="s">
        <v>27</v>
      </c>
      <c r="E688" s="2" t="s">
        <v>28</v>
      </c>
      <c r="F688" s="2">
        <v>5822.84</v>
      </c>
      <c r="G688" s="2">
        <v>1048.1099999999999</v>
      </c>
      <c r="H688" s="2">
        <v>4774.7299999999996</v>
      </c>
      <c r="I688" s="2" t="s">
        <v>56</v>
      </c>
    </row>
    <row r="689" spans="1:9" x14ac:dyDescent="0.2">
      <c r="A689" s="3" t="s">
        <v>1104</v>
      </c>
      <c r="B689" s="3" t="s">
        <v>445</v>
      </c>
      <c r="C689" s="3" t="s">
        <v>468</v>
      </c>
      <c r="D689" s="3" t="s">
        <v>52</v>
      </c>
      <c r="E689" s="3" t="s">
        <v>34</v>
      </c>
      <c r="F689" s="3">
        <v>7010.72</v>
      </c>
      <c r="G689" s="3">
        <v>841.29</v>
      </c>
      <c r="H689" s="3">
        <v>6169.43</v>
      </c>
      <c r="I689" s="3" t="s">
        <v>29</v>
      </c>
    </row>
    <row r="690" spans="1:9" x14ac:dyDescent="0.2">
      <c r="A690" s="2" t="s">
        <v>1105</v>
      </c>
      <c r="B690" s="2" t="s">
        <v>400</v>
      </c>
      <c r="C690" s="2" t="s">
        <v>121</v>
      </c>
      <c r="D690" s="2" t="s">
        <v>169</v>
      </c>
      <c r="E690" s="2" t="s">
        <v>46</v>
      </c>
      <c r="F690" s="2">
        <v>9348.66</v>
      </c>
      <c r="G690" s="2">
        <v>1869.73</v>
      </c>
      <c r="H690" s="2">
        <v>7478.93</v>
      </c>
      <c r="I690" s="2" t="s">
        <v>56</v>
      </c>
    </row>
    <row r="691" spans="1:9" x14ac:dyDescent="0.2">
      <c r="A691" s="3" t="s">
        <v>1106</v>
      </c>
      <c r="B691" s="3" t="s">
        <v>724</v>
      </c>
      <c r="C691" s="3" t="s">
        <v>367</v>
      </c>
      <c r="D691" s="3" t="s">
        <v>64</v>
      </c>
      <c r="E691" s="3" t="s">
        <v>28</v>
      </c>
      <c r="F691" s="3">
        <v>3850.9</v>
      </c>
      <c r="G691" s="3">
        <v>0</v>
      </c>
      <c r="H691" s="3">
        <v>3850.9</v>
      </c>
      <c r="I691" s="3" t="s">
        <v>29</v>
      </c>
    </row>
    <row r="692" spans="1:9" x14ac:dyDescent="0.2">
      <c r="A692" s="2" t="s">
        <v>1107</v>
      </c>
      <c r="B692" s="2" t="s">
        <v>460</v>
      </c>
      <c r="C692" s="2" t="s">
        <v>460</v>
      </c>
      <c r="D692" s="2" t="s">
        <v>27</v>
      </c>
      <c r="E692" s="2" t="s">
        <v>34</v>
      </c>
      <c r="F692" s="2">
        <v>5559.53</v>
      </c>
      <c r="G692" s="2">
        <v>1000.72</v>
      </c>
      <c r="H692" s="2">
        <v>4558.8100000000004</v>
      </c>
      <c r="I692" s="2" t="s">
        <v>56</v>
      </c>
    </row>
    <row r="693" spans="1:9" x14ac:dyDescent="0.2">
      <c r="A693" s="3" t="s">
        <v>1108</v>
      </c>
      <c r="B693" s="3" t="s">
        <v>162</v>
      </c>
      <c r="C693" s="3" t="s">
        <v>234</v>
      </c>
      <c r="D693" s="3" t="s">
        <v>33</v>
      </c>
      <c r="E693" s="3" t="s">
        <v>28</v>
      </c>
      <c r="F693" s="3">
        <v>7526.4</v>
      </c>
      <c r="G693" s="3">
        <v>1128.96</v>
      </c>
      <c r="H693" s="3">
        <v>6397.44</v>
      </c>
      <c r="I693" s="3" t="s">
        <v>56</v>
      </c>
    </row>
    <row r="694" spans="1:9" x14ac:dyDescent="0.2">
      <c r="A694" s="2" t="s">
        <v>1109</v>
      </c>
      <c r="B694" s="2" t="s">
        <v>1110</v>
      </c>
      <c r="C694" s="2" t="s">
        <v>420</v>
      </c>
      <c r="D694" s="2" t="s">
        <v>169</v>
      </c>
      <c r="E694" s="2" t="s">
        <v>34</v>
      </c>
      <c r="F694" s="2">
        <v>5153.7</v>
      </c>
      <c r="G694" s="2">
        <v>1030.74</v>
      </c>
      <c r="H694" s="2">
        <v>4122.96</v>
      </c>
      <c r="I694" s="2" t="s">
        <v>56</v>
      </c>
    </row>
    <row r="695" spans="1:9" x14ac:dyDescent="0.2">
      <c r="A695" s="3" t="s">
        <v>1111</v>
      </c>
      <c r="B695" s="3" t="s">
        <v>94</v>
      </c>
      <c r="C695" s="3" t="s">
        <v>608</v>
      </c>
      <c r="D695" s="3" t="s">
        <v>64</v>
      </c>
      <c r="E695" s="3" t="s">
        <v>115</v>
      </c>
      <c r="F695" s="3">
        <v>6336.17</v>
      </c>
      <c r="G695" s="3">
        <v>0</v>
      </c>
      <c r="H695" s="3">
        <v>6336.17</v>
      </c>
      <c r="I695" s="3" t="s">
        <v>29</v>
      </c>
    </row>
    <row r="696" spans="1:9" x14ac:dyDescent="0.2">
      <c r="A696" s="2" t="s">
        <v>1112</v>
      </c>
      <c r="B696" s="2" t="s">
        <v>58</v>
      </c>
      <c r="C696" s="2" t="s">
        <v>866</v>
      </c>
      <c r="D696" s="2" t="s">
        <v>33</v>
      </c>
      <c r="E696" s="2" t="s">
        <v>28</v>
      </c>
      <c r="F696" s="2">
        <v>5392.21</v>
      </c>
      <c r="G696" s="2">
        <v>808.83</v>
      </c>
      <c r="H696" s="2">
        <v>4583.38</v>
      </c>
      <c r="I696" s="2" t="s">
        <v>29</v>
      </c>
    </row>
    <row r="697" spans="1:9" x14ac:dyDescent="0.2">
      <c r="A697" s="3" t="s">
        <v>1113</v>
      </c>
      <c r="B697" s="3" t="s">
        <v>138</v>
      </c>
      <c r="C697" s="3" t="s">
        <v>538</v>
      </c>
      <c r="D697" s="3" t="s">
        <v>45</v>
      </c>
      <c r="E697" s="3" t="s">
        <v>89</v>
      </c>
      <c r="F697" s="3">
        <v>9948.02</v>
      </c>
      <c r="G697" s="3">
        <v>0</v>
      </c>
      <c r="H697" s="3">
        <v>9948.02</v>
      </c>
      <c r="I697" s="3" t="s">
        <v>29</v>
      </c>
    </row>
    <row r="698" spans="1:9" x14ac:dyDescent="0.2">
      <c r="A698" s="2" t="s">
        <v>1114</v>
      </c>
      <c r="B698" s="2" t="s">
        <v>866</v>
      </c>
      <c r="C698" s="2" t="s">
        <v>120</v>
      </c>
      <c r="D698" s="2" t="s">
        <v>52</v>
      </c>
      <c r="E698" s="2" t="s">
        <v>60</v>
      </c>
      <c r="F698" s="2">
        <v>5100.08</v>
      </c>
      <c r="G698" s="2">
        <v>0</v>
      </c>
      <c r="H698" s="2">
        <v>5100.08</v>
      </c>
      <c r="I698" s="2" t="s">
        <v>41</v>
      </c>
    </row>
    <row r="699" spans="1:9" x14ac:dyDescent="0.2">
      <c r="A699" s="3" t="s">
        <v>1115</v>
      </c>
      <c r="B699" s="3" t="s">
        <v>153</v>
      </c>
      <c r="C699" s="3" t="s">
        <v>133</v>
      </c>
      <c r="D699" s="3" t="s">
        <v>33</v>
      </c>
      <c r="E699" s="3" t="s">
        <v>28</v>
      </c>
      <c r="F699" s="3">
        <v>9076.7099999999991</v>
      </c>
      <c r="G699" s="3">
        <v>1361.51</v>
      </c>
      <c r="H699" s="3">
        <v>7715.2</v>
      </c>
      <c r="I699" s="3" t="s">
        <v>29</v>
      </c>
    </row>
    <row r="700" spans="1:9" x14ac:dyDescent="0.2">
      <c r="A700" s="2" t="s">
        <v>1116</v>
      </c>
      <c r="B700" s="2" t="s">
        <v>138</v>
      </c>
      <c r="C700" s="2" t="s">
        <v>505</v>
      </c>
      <c r="D700" s="2" t="s">
        <v>33</v>
      </c>
      <c r="E700" s="2" t="s">
        <v>28</v>
      </c>
      <c r="F700" s="2">
        <v>8536.15</v>
      </c>
      <c r="G700" s="2">
        <v>1280.42</v>
      </c>
      <c r="H700" s="2">
        <v>7255.73</v>
      </c>
      <c r="I700" s="2" t="s">
        <v>41</v>
      </c>
    </row>
    <row r="701" spans="1:9" x14ac:dyDescent="0.2">
      <c r="A701" s="3" t="s">
        <v>1117</v>
      </c>
      <c r="B701" s="3" t="s">
        <v>618</v>
      </c>
      <c r="C701" s="3" t="s">
        <v>875</v>
      </c>
      <c r="D701" s="3" t="s">
        <v>52</v>
      </c>
      <c r="E701" s="3" t="s">
        <v>60</v>
      </c>
      <c r="F701" s="3">
        <v>7819.95</v>
      </c>
      <c r="G701" s="3">
        <v>0</v>
      </c>
      <c r="H701" s="3">
        <v>7819.95</v>
      </c>
      <c r="I701" s="3" t="s">
        <v>29</v>
      </c>
    </row>
    <row r="702" spans="1:9" x14ac:dyDescent="0.2">
      <c r="A702" s="2" t="s">
        <v>1118</v>
      </c>
      <c r="B702" s="2" t="s">
        <v>50</v>
      </c>
      <c r="C702" s="2" t="s">
        <v>902</v>
      </c>
      <c r="D702" s="2" t="s">
        <v>169</v>
      </c>
      <c r="E702" s="2" t="s">
        <v>34</v>
      </c>
      <c r="F702" s="2">
        <v>2836.47</v>
      </c>
      <c r="G702" s="2">
        <v>567.29</v>
      </c>
      <c r="H702" s="2">
        <v>2269.1799999999998</v>
      </c>
      <c r="I702" s="2" t="s">
        <v>41</v>
      </c>
    </row>
    <row r="703" spans="1:9" x14ac:dyDescent="0.2">
      <c r="A703" s="3" t="s">
        <v>1119</v>
      </c>
      <c r="B703" s="3" t="s">
        <v>558</v>
      </c>
      <c r="C703" s="3" t="s">
        <v>126</v>
      </c>
      <c r="D703" s="3" t="s">
        <v>52</v>
      </c>
      <c r="E703" s="3" t="s">
        <v>60</v>
      </c>
      <c r="F703" s="3">
        <v>4255.4399999999996</v>
      </c>
      <c r="G703" s="3">
        <v>0</v>
      </c>
      <c r="H703" s="3">
        <v>4255.4399999999996</v>
      </c>
      <c r="I703" s="3" t="s">
        <v>41</v>
      </c>
    </row>
    <row r="704" spans="1:9" x14ac:dyDescent="0.2">
      <c r="A704" s="2" t="s">
        <v>1120</v>
      </c>
      <c r="B704" s="2" t="s">
        <v>278</v>
      </c>
      <c r="C704" s="2" t="s">
        <v>161</v>
      </c>
      <c r="D704" s="2" t="s">
        <v>114</v>
      </c>
      <c r="E704" s="2" t="s">
        <v>115</v>
      </c>
      <c r="F704" s="2">
        <v>7049.24</v>
      </c>
      <c r="G704" s="2">
        <v>704.92</v>
      </c>
      <c r="H704" s="2">
        <v>6344.32</v>
      </c>
      <c r="I704" s="2" t="s">
        <v>29</v>
      </c>
    </row>
    <row r="705" spans="1:9" x14ac:dyDescent="0.2">
      <c r="A705" s="3" t="s">
        <v>1121</v>
      </c>
      <c r="B705" s="3" t="s">
        <v>787</v>
      </c>
      <c r="C705" s="3" t="s">
        <v>492</v>
      </c>
      <c r="D705" s="3" t="s">
        <v>45</v>
      </c>
      <c r="E705" s="3" t="s">
        <v>89</v>
      </c>
      <c r="F705" s="3">
        <v>28255.43</v>
      </c>
      <c r="G705" s="3">
        <v>0</v>
      </c>
      <c r="H705" s="3">
        <v>28255.43</v>
      </c>
      <c r="I705" s="3" t="s">
        <v>41</v>
      </c>
    </row>
    <row r="706" spans="1:9" x14ac:dyDescent="0.2">
      <c r="A706" s="2" t="s">
        <v>1122</v>
      </c>
      <c r="B706" s="2" t="s">
        <v>515</v>
      </c>
      <c r="C706" s="2" t="s">
        <v>515</v>
      </c>
      <c r="D706" s="2" t="s">
        <v>45</v>
      </c>
      <c r="E706" s="2" t="s">
        <v>89</v>
      </c>
      <c r="F706" s="2">
        <v>2543.4899999999998</v>
      </c>
      <c r="G706" s="2">
        <v>0</v>
      </c>
      <c r="H706" s="2">
        <v>2543.4899999999998</v>
      </c>
      <c r="I706" s="2" t="s">
        <v>29</v>
      </c>
    </row>
    <row r="707" spans="1:9" x14ac:dyDescent="0.2">
      <c r="A707" s="3" t="s">
        <v>1123</v>
      </c>
      <c r="B707" s="3" t="s">
        <v>863</v>
      </c>
      <c r="C707" s="3" t="s">
        <v>512</v>
      </c>
      <c r="D707" s="3" t="s">
        <v>27</v>
      </c>
      <c r="E707" s="3" t="s">
        <v>60</v>
      </c>
      <c r="F707" s="3">
        <v>4121.34</v>
      </c>
      <c r="G707" s="3">
        <v>0</v>
      </c>
      <c r="H707" s="3">
        <v>4121.34</v>
      </c>
      <c r="I707" s="3" t="s">
        <v>41</v>
      </c>
    </row>
    <row r="708" spans="1:9" x14ac:dyDescent="0.2">
      <c r="A708" s="2" t="s">
        <v>1124</v>
      </c>
      <c r="B708" s="2" t="s">
        <v>443</v>
      </c>
      <c r="C708" s="2" t="s">
        <v>505</v>
      </c>
      <c r="D708" s="2" t="s">
        <v>64</v>
      </c>
      <c r="E708" s="2" t="s">
        <v>115</v>
      </c>
      <c r="F708" s="2">
        <v>12542.38</v>
      </c>
      <c r="G708" s="2">
        <v>0</v>
      </c>
      <c r="H708" s="2">
        <v>12542.38</v>
      </c>
      <c r="I708" s="2" t="s">
        <v>29</v>
      </c>
    </row>
    <row r="709" spans="1:9" x14ac:dyDescent="0.2">
      <c r="A709" s="3" t="s">
        <v>1125</v>
      </c>
      <c r="B709" s="3" t="s">
        <v>244</v>
      </c>
      <c r="C709" s="3" t="s">
        <v>84</v>
      </c>
      <c r="D709" s="3" t="s">
        <v>52</v>
      </c>
      <c r="E709" s="3" t="s">
        <v>60</v>
      </c>
      <c r="F709" s="3">
        <v>4643.8999999999996</v>
      </c>
      <c r="G709" s="3">
        <v>0</v>
      </c>
      <c r="H709" s="3">
        <v>4643.8999999999996</v>
      </c>
      <c r="I709" s="3" t="s">
        <v>41</v>
      </c>
    </row>
    <row r="710" spans="1:9" x14ac:dyDescent="0.2">
      <c r="A710" s="2" t="s">
        <v>1126</v>
      </c>
      <c r="B710" s="2" t="s">
        <v>722</v>
      </c>
      <c r="C710" s="2" t="s">
        <v>435</v>
      </c>
      <c r="D710" s="2" t="s">
        <v>33</v>
      </c>
      <c r="E710" s="2" t="s">
        <v>34</v>
      </c>
      <c r="F710" s="2">
        <v>5511.8</v>
      </c>
      <c r="G710" s="2">
        <v>826.77</v>
      </c>
      <c r="H710" s="2">
        <v>4685.03</v>
      </c>
      <c r="I710" s="2" t="s">
        <v>29</v>
      </c>
    </row>
    <row r="711" spans="1:9" x14ac:dyDescent="0.2">
      <c r="A711" s="3" t="s">
        <v>1127</v>
      </c>
      <c r="B711" s="3" t="s">
        <v>570</v>
      </c>
      <c r="C711" s="3" t="s">
        <v>297</v>
      </c>
      <c r="D711" s="3" t="s">
        <v>33</v>
      </c>
      <c r="E711" s="3" t="s">
        <v>60</v>
      </c>
      <c r="F711" s="3">
        <v>5651.64</v>
      </c>
      <c r="G711" s="3">
        <v>0</v>
      </c>
      <c r="H711" s="3">
        <v>5651.64</v>
      </c>
      <c r="I711" s="3" t="s">
        <v>29</v>
      </c>
    </row>
    <row r="712" spans="1:9" x14ac:dyDescent="0.2">
      <c r="A712" s="2" t="s">
        <v>1128</v>
      </c>
      <c r="B712" s="2" t="s">
        <v>401</v>
      </c>
      <c r="C712" s="2" t="s">
        <v>725</v>
      </c>
      <c r="D712" s="2" t="s">
        <v>169</v>
      </c>
      <c r="E712" s="2" t="s">
        <v>34</v>
      </c>
      <c r="F712" s="2">
        <v>8083.11</v>
      </c>
      <c r="G712" s="2">
        <v>1616.62</v>
      </c>
      <c r="H712" s="2">
        <v>6466.49</v>
      </c>
      <c r="I712" s="2" t="s">
        <v>29</v>
      </c>
    </row>
    <row r="713" spans="1:9" x14ac:dyDescent="0.2">
      <c r="A713" s="3" t="s">
        <v>1129</v>
      </c>
      <c r="B713" s="3" t="s">
        <v>495</v>
      </c>
      <c r="C713" s="3" t="s">
        <v>229</v>
      </c>
      <c r="D713" s="3" t="s">
        <v>64</v>
      </c>
      <c r="E713" s="3" t="s">
        <v>115</v>
      </c>
      <c r="F713" s="3">
        <v>3741.8</v>
      </c>
      <c r="G713" s="3">
        <v>0</v>
      </c>
      <c r="H713" s="3">
        <v>3741.8</v>
      </c>
      <c r="I713" s="3" t="s">
        <v>56</v>
      </c>
    </row>
    <row r="714" spans="1:9" x14ac:dyDescent="0.2">
      <c r="A714" s="2" t="s">
        <v>1130</v>
      </c>
      <c r="B714" s="2" t="s">
        <v>753</v>
      </c>
      <c r="C714" s="2" t="s">
        <v>567</v>
      </c>
      <c r="D714" s="2" t="s">
        <v>64</v>
      </c>
      <c r="E714" s="2" t="s">
        <v>115</v>
      </c>
      <c r="F714" s="2">
        <v>17830.02</v>
      </c>
      <c r="G714" s="2">
        <v>0</v>
      </c>
      <c r="H714" s="2">
        <v>17830.02</v>
      </c>
      <c r="I714" s="2" t="s">
        <v>29</v>
      </c>
    </row>
    <row r="715" spans="1:9" x14ac:dyDescent="0.2">
      <c r="A715" s="3" t="s">
        <v>1131</v>
      </c>
      <c r="B715" s="3" t="s">
        <v>219</v>
      </c>
      <c r="C715" s="3" t="s">
        <v>242</v>
      </c>
      <c r="D715" s="3" t="s">
        <v>206</v>
      </c>
      <c r="E715" s="3" t="s">
        <v>207</v>
      </c>
      <c r="F715" s="3">
        <v>4525.74</v>
      </c>
      <c r="G715" s="3">
        <v>0</v>
      </c>
      <c r="H715" s="3">
        <v>4525.74</v>
      </c>
      <c r="I715" s="3" t="s">
        <v>29</v>
      </c>
    </row>
    <row r="716" spans="1:9" x14ac:dyDescent="0.2">
      <c r="A716" s="2" t="s">
        <v>1132</v>
      </c>
      <c r="B716" s="2" t="s">
        <v>100</v>
      </c>
      <c r="C716" s="2" t="s">
        <v>202</v>
      </c>
      <c r="D716" s="2" t="s">
        <v>114</v>
      </c>
      <c r="E716" s="2" t="s">
        <v>46</v>
      </c>
      <c r="F716" s="2">
        <v>2501.98</v>
      </c>
      <c r="G716" s="2">
        <v>250.2</v>
      </c>
      <c r="H716" s="2">
        <v>2251.7800000000002</v>
      </c>
      <c r="I716" s="2" t="s">
        <v>41</v>
      </c>
    </row>
    <row r="717" spans="1:9" x14ac:dyDescent="0.2">
      <c r="A717" s="3" t="s">
        <v>1133</v>
      </c>
      <c r="B717" s="3" t="s">
        <v>159</v>
      </c>
      <c r="C717" s="3" t="s">
        <v>26</v>
      </c>
      <c r="D717" s="3" t="s">
        <v>33</v>
      </c>
      <c r="E717" s="3" t="s">
        <v>34</v>
      </c>
      <c r="F717" s="3">
        <v>5672.95</v>
      </c>
      <c r="G717" s="3">
        <v>850.94</v>
      </c>
      <c r="H717" s="3">
        <v>4822.01</v>
      </c>
      <c r="I717" s="3" t="s">
        <v>29</v>
      </c>
    </row>
    <row r="718" spans="1:9" x14ac:dyDescent="0.2">
      <c r="A718" s="2" t="s">
        <v>1134</v>
      </c>
      <c r="B718" s="2" t="s">
        <v>189</v>
      </c>
      <c r="C718" s="2" t="s">
        <v>661</v>
      </c>
      <c r="D718" s="2" t="s">
        <v>27</v>
      </c>
      <c r="E718" s="2" t="s">
        <v>28</v>
      </c>
      <c r="F718" s="2">
        <v>5604.92</v>
      </c>
      <c r="G718" s="2">
        <v>1008.89</v>
      </c>
      <c r="H718" s="2">
        <v>4596.03</v>
      </c>
      <c r="I718" s="2" t="s">
        <v>29</v>
      </c>
    </row>
    <row r="719" spans="1:9" x14ac:dyDescent="0.2">
      <c r="A719" s="3" t="s">
        <v>1135</v>
      </c>
      <c r="B719" s="3" t="s">
        <v>167</v>
      </c>
      <c r="C719" s="3" t="s">
        <v>117</v>
      </c>
      <c r="D719" s="3" t="s">
        <v>33</v>
      </c>
      <c r="E719" s="3" t="s">
        <v>34</v>
      </c>
      <c r="F719" s="3">
        <v>8493.59</v>
      </c>
      <c r="G719" s="3">
        <v>1274.04</v>
      </c>
      <c r="H719" s="3">
        <v>7219.55</v>
      </c>
      <c r="I719" s="3" t="s">
        <v>41</v>
      </c>
    </row>
    <row r="720" spans="1:9" x14ac:dyDescent="0.2">
      <c r="A720" s="2" t="s">
        <v>1136</v>
      </c>
      <c r="B720" s="2" t="s">
        <v>712</v>
      </c>
      <c r="C720" s="2" t="s">
        <v>854</v>
      </c>
      <c r="D720" s="2" t="s">
        <v>27</v>
      </c>
      <c r="E720" s="2" t="s">
        <v>34</v>
      </c>
      <c r="F720" s="2">
        <v>13563.47</v>
      </c>
      <c r="G720" s="2">
        <v>2441.42</v>
      </c>
      <c r="H720" s="2">
        <v>11122.05</v>
      </c>
      <c r="I720" s="2" t="s">
        <v>29</v>
      </c>
    </row>
    <row r="721" spans="1:9" x14ac:dyDescent="0.2">
      <c r="A721" s="3" t="s">
        <v>1137</v>
      </c>
      <c r="B721" s="3" t="s">
        <v>630</v>
      </c>
      <c r="C721" s="3" t="s">
        <v>299</v>
      </c>
      <c r="D721" s="3" t="s">
        <v>64</v>
      </c>
      <c r="E721" s="3" t="s">
        <v>28</v>
      </c>
      <c r="F721" s="3">
        <v>6728.09</v>
      </c>
      <c r="G721" s="3">
        <v>0</v>
      </c>
      <c r="H721" s="3">
        <v>6728.09</v>
      </c>
      <c r="I721" s="3" t="s">
        <v>41</v>
      </c>
    </row>
    <row r="722" spans="1:9" x14ac:dyDescent="0.2">
      <c r="A722" s="2" t="s">
        <v>1138</v>
      </c>
      <c r="B722" s="2" t="s">
        <v>266</v>
      </c>
      <c r="C722" s="2" t="s">
        <v>162</v>
      </c>
      <c r="D722" s="2" t="s">
        <v>64</v>
      </c>
      <c r="E722" s="2" t="s">
        <v>28</v>
      </c>
      <c r="F722" s="2">
        <v>9677.4</v>
      </c>
      <c r="G722" s="2">
        <v>0</v>
      </c>
      <c r="H722" s="2">
        <v>9677.4</v>
      </c>
      <c r="I722" s="2" t="s">
        <v>29</v>
      </c>
    </row>
    <row r="723" spans="1:9" x14ac:dyDescent="0.2">
      <c r="A723" s="3" t="s">
        <v>1139</v>
      </c>
      <c r="B723" s="3" t="s">
        <v>106</v>
      </c>
      <c r="C723" s="3" t="s">
        <v>106</v>
      </c>
      <c r="D723" s="3" t="s">
        <v>52</v>
      </c>
      <c r="E723" s="3" t="s">
        <v>60</v>
      </c>
      <c r="F723" s="3">
        <v>9563.07</v>
      </c>
      <c r="G723" s="3">
        <v>0</v>
      </c>
      <c r="H723" s="3">
        <v>9563.07</v>
      </c>
      <c r="I723" s="3" t="s">
        <v>29</v>
      </c>
    </row>
    <row r="724" spans="1:9" x14ac:dyDescent="0.2">
      <c r="A724" s="2" t="s">
        <v>1140</v>
      </c>
      <c r="B724" s="2" t="s">
        <v>917</v>
      </c>
      <c r="C724" s="2" t="s">
        <v>1141</v>
      </c>
      <c r="D724" s="2" t="s">
        <v>45</v>
      </c>
      <c r="E724" s="2" t="s">
        <v>46</v>
      </c>
      <c r="F724" s="2">
        <v>14345.01</v>
      </c>
      <c r="G724" s="2">
        <v>717.25</v>
      </c>
      <c r="H724" s="2">
        <v>13627.76</v>
      </c>
      <c r="I724" s="2" t="s">
        <v>29</v>
      </c>
    </row>
    <row r="725" spans="1:9" x14ac:dyDescent="0.2">
      <c r="A725" s="3" t="s">
        <v>1142</v>
      </c>
      <c r="B725" s="3" t="s">
        <v>343</v>
      </c>
      <c r="C725" s="3" t="s">
        <v>487</v>
      </c>
      <c r="D725" s="3" t="s">
        <v>27</v>
      </c>
      <c r="E725" s="3" t="s">
        <v>34</v>
      </c>
      <c r="F725" s="3">
        <v>9875.67</v>
      </c>
      <c r="G725" s="3">
        <v>1777.62</v>
      </c>
      <c r="H725" s="3">
        <v>8098.05</v>
      </c>
      <c r="I725" s="3" t="s">
        <v>29</v>
      </c>
    </row>
    <row r="726" spans="1:9" x14ac:dyDescent="0.2">
      <c r="A726" s="2" t="s">
        <v>1143</v>
      </c>
      <c r="B726" s="2" t="s">
        <v>324</v>
      </c>
      <c r="C726" s="2" t="s">
        <v>200</v>
      </c>
      <c r="D726" s="2" t="s">
        <v>27</v>
      </c>
      <c r="E726" s="2" t="s">
        <v>28</v>
      </c>
      <c r="F726" s="2">
        <v>10115.15</v>
      </c>
      <c r="G726" s="2">
        <v>1820.73</v>
      </c>
      <c r="H726" s="2">
        <v>8294.42</v>
      </c>
      <c r="I726" s="2" t="s">
        <v>29</v>
      </c>
    </row>
    <row r="727" spans="1:9" x14ac:dyDescent="0.2">
      <c r="A727" s="3" t="s">
        <v>1144</v>
      </c>
      <c r="B727" s="3" t="s">
        <v>644</v>
      </c>
      <c r="C727" s="3" t="s">
        <v>200</v>
      </c>
      <c r="D727" s="3" t="s">
        <v>27</v>
      </c>
      <c r="E727" s="3" t="s">
        <v>60</v>
      </c>
      <c r="F727" s="3">
        <v>3405.61</v>
      </c>
      <c r="G727" s="3">
        <v>0</v>
      </c>
      <c r="H727" s="3">
        <v>3405.61</v>
      </c>
      <c r="I727" s="3" t="s">
        <v>29</v>
      </c>
    </row>
    <row r="728" spans="1:9" x14ac:dyDescent="0.2">
      <c r="A728" s="2" t="s">
        <v>1145</v>
      </c>
      <c r="B728" s="2" t="s">
        <v>562</v>
      </c>
      <c r="C728" s="2" t="s">
        <v>36</v>
      </c>
      <c r="D728" s="2" t="s">
        <v>52</v>
      </c>
      <c r="E728" s="2" t="s">
        <v>60</v>
      </c>
      <c r="F728" s="2">
        <v>2503.89</v>
      </c>
      <c r="G728" s="2">
        <v>0</v>
      </c>
      <c r="H728" s="2">
        <v>2503.89</v>
      </c>
      <c r="I728" s="2" t="s">
        <v>29</v>
      </c>
    </row>
    <row r="729" spans="1:9" x14ac:dyDescent="0.2">
      <c r="A729" s="3" t="s">
        <v>1146</v>
      </c>
      <c r="B729" s="3" t="s">
        <v>489</v>
      </c>
      <c r="C729" s="3" t="s">
        <v>300</v>
      </c>
      <c r="D729" s="3" t="s">
        <v>33</v>
      </c>
      <c r="E729" s="3" t="s">
        <v>34</v>
      </c>
      <c r="F729" s="3">
        <v>3061.97</v>
      </c>
      <c r="G729" s="3">
        <v>459.3</v>
      </c>
      <c r="H729" s="3">
        <v>2602.67</v>
      </c>
      <c r="I729" s="3" t="s">
        <v>41</v>
      </c>
    </row>
    <row r="730" spans="1:9" x14ac:dyDescent="0.2">
      <c r="A730" s="2" t="s">
        <v>1147</v>
      </c>
      <c r="B730" s="2" t="s">
        <v>484</v>
      </c>
      <c r="C730" s="2" t="s">
        <v>69</v>
      </c>
      <c r="D730" s="2" t="s">
        <v>64</v>
      </c>
      <c r="E730" s="2" t="s">
        <v>34</v>
      </c>
      <c r="F730" s="2">
        <v>8952.3799999999992</v>
      </c>
      <c r="G730" s="2">
        <v>0</v>
      </c>
      <c r="H730" s="2">
        <v>8952.3799999999992</v>
      </c>
      <c r="I730" s="2" t="s">
        <v>29</v>
      </c>
    </row>
    <row r="731" spans="1:9" x14ac:dyDescent="0.2">
      <c r="A731" s="3" t="s">
        <v>1148</v>
      </c>
      <c r="B731" s="3" t="s">
        <v>107</v>
      </c>
      <c r="C731" s="3" t="s">
        <v>107</v>
      </c>
      <c r="D731" s="3" t="s">
        <v>52</v>
      </c>
      <c r="E731" s="3" t="s">
        <v>34</v>
      </c>
      <c r="F731" s="3">
        <v>5069.45</v>
      </c>
      <c r="G731" s="3">
        <v>608.33000000000004</v>
      </c>
      <c r="H731" s="3">
        <v>4461.12</v>
      </c>
      <c r="I731" s="3" t="s">
        <v>29</v>
      </c>
    </row>
    <row r="732" spans="1:9" x14ac:dyDescent="0.2">
      <c r="A732" s="2" t="s">
        <v>1149</v>
      </c>
      <c r="B732" s="2" t="s">
        <v>475</v>
      </c>
      <c r="C732" s="2" t="s">
        <v>278</v>
      </c>
      <c r="D732" s="2" t="s">
        <v>64</v>
      </c>
      <c r="E732" s="2" t="s">
        <v>28</v>
      </c>
      <c r="F732" s="2">
        <v>8178.03</v>
      </c>
      <c r="G732" s="2">
        <v>0</v>
      </c>
      <c r="H732" s="2">
        <v>8178.03</v>
      </c>
      <c r="I732" s="2" t="s">
        <v>29</v>
      </c>
    </row>
    <row r="733" spans="1:9" x14ac:dyDescent="0.2">
      <c r="A733" s="3" t="s">
        <v>1150</v>
      </c>
      <c r="B733" s="3" t="s">
        <v>725</v>
      </c>
      <c r="C733" s="3" t="s">
        <v>55</v>
      </c>
      <c r="D733" s="3" t="s">
        <v>169</v>
      </c>
      <c r="E733" s="3" t="s">
        <v>46</v>
      </c>
      <c r="F733" s="3">
        <v>5759.21</v>
      </c>
      <c r="G733" s="3">
        <v>1151.8399999999999</v>
      </c>
      <c r="H733" s="3">
        <v>4607.37</v>
      </c>
      <c r="I733" s="3" t="s">
        <v>29</v>
      </c>
    </row>
    <row r="734" spans="1:9" x14ac:dyDescent="0.2">
      <c r="A734" s="2" t="s">
        <v>1151</v>
      </c>
      <c r="B734" s="2" t="s">
        <v>81</v>
      </c>
      <c r="C734" s="2" t="s">
        <v>644</v>
      </c>
      <c r="D734" s="2" t="s">
        <v>64</v>
      </c>
      <c r="E734" s="2" t="s">
        <v>115</v>
      </c>
      <c r="F734" s="2">
        <v>3018.05</v>
      </c>
      <c r="G734" s="2">
        <v>0</v>
      </c>
      <c r="H734" s="2">
        <v>3018.05</v>
      </c>
      <c r="I734" s="2" t="s">
        <v>29</v>
      </c>
    </row>
    <row r="735" spans="1:9" x14ac:dyDescent="0.2">
      <c r="A735" s="3" t="s">
        <v>1152</v>
      </c>
      <c r="B735" s="3" t="s">
        <v>112</v>
      </c>
      <c r="C735" s="3" t="s">
        <v>78</v>
      </c>
      <c r="D735" s="3" t="s">
        <v>52</v>
      </c>
      <c r="E735" s="3" t="s">
        <v>34</v>
      </c>
      <c r="F735" s="3">
        <v>18168.439999999999</v>
      </c>
      <c r="G735" s="3">
        <v>2180.21</v>
      </c>
      <c r="H735" s="3">
        <v>15988.23</v>
      </c>
      <c r="I735" s="3" t="s">
        <v>41</v>
      </c>
    </row>
    <row r="736" spans="1:9" x14ac:dyDescent="0.2">
      <c r="A736" s="2" t="s">
        <v>1153</v>
      </c>
      <c r="B736" s="2" t="s">
        <v>147</v>
      </c>
      <c r="C736" s="2" t="s">
        <v>1021</v>
      </c>
      <c r="D736" s="2" t="s">
        <v>52</v>
      </c>
      <c r="E736" s="2" t="s">
        <v>34</v>
      </c>
      <c r="F736" s="2">
        <v>2572.4299999999998</v>
      </c>
      <c r="G736" s="2">
        <v>308.69</v>
      </c>
      <c r="H736" s="2">
        <v>2263.7399999999998</v>
      </c>
      <c r="I736" s="2" t="s">
        <v>29</v>
      </c>
    </row>
    <row r="737" spans="1:9" x14ac:dyDescent="0.2">
      <c r="A737" s="3" t="s">
        <v>1154</v>
      </c>
      <c r="B737" s="3" t="s">
        <v>147</v>
      </c>
      <c r="C737" s="3" t="s">
        <v>971</v>
      </c>
      <c r="D737" s="3" t="s">
        <v>33</v>
      </c>
      <c r="E737" s="3" t="s">
        <v>28</v>
      </c>
      <c r="F737" s="3">
        <v>2675.68</v>
      </c>
      <c r="G737" s="3">
        <v>401.35</v>
      </c>
      <c r="H737" s="3">
        <v>2274.33</v>
      </c>
      <c r="I737" s="3" t="s">
        <v>56</v>
      </c>
    </row>
    <row r="738" spans="1:9" x14ac:dyDescent="0.2">
      <c r="A738" s="2" t="s">
        <v>1155</v>
      </c>
      <c r="B738" s="2" t="s">
        <v>244</v>
      </c>
      <c r="C738" s="2" t="s">
        <v>126</v>
      </c>
      <c r="D738" s="2" t="s">
        <v>45</v>
      </c>
      <c r="E738" s="2" t="s">
        <v>89</v>
      </c>
      <c r="F738" s="2">
        <v>5763.48</v>
      </c>
      <c r="G738" s="2">
        <v>0</v>
      </c>
      <c r="H738" s="2">
        <v>5763.48</v>
      </c>
      <c r="I738" s="2" t="s">
        <v>41</v>
      </c>
    </row>
    <row r="739" spans="1:9" x14ac:dyDescent="0.2">
      <c r="A739" s="3" t="s">
        <v>1156</v>
      </c>
      <c r="B739" s="3" t="s">
        <v>546</v>
      </c>
      <c r="C739" s="3" t="s">
        <v>445</v>
      </c>
      <c r="D739" s="3" t="s">
        <v>33</v>
      </c>
      <c r="E739" s="3" t="s">
        <v>60</v>
      </c>
      <c r="F739" s="3">
        <v>18905.03</v>
      </c>
      <c r="G739" s="3">
        <v>0</v>
      </c>
      <c r="H739" s="3">
        <v>18905.03</v>
      </c>
      <c r="I739" s="3" t="s">
        <v>29</v>
      </c>
    </row>
    <row r="740" spans="1:9" x14ac:dyDescent="0.2">
      <c r="A740" s="2" t="s">
        <v>1157</v>
      </c>
      <c r="B740" s="2" t="s">
        <v>261</v>
      </c>
      <c r="C740" s="2" t="s">
        <v>597</v>
      </c>
      <c r="D740" s="2" t="s">
        <v>27</v>
      </c>
      <c r="E740" s="2" t="s">
        <v>34</v>
      </c>
      <c r="F740" s="2">
        <v>17111.62</v>
      </c>
      <c r="G740" s="2">
        <v>3080.09</v>
      </c>
      <c r="H740" s="2">
        <v>14031.53</v>
      </c>
      <c r="I740" s="2" t="s">
        <v>41</v>
      </c>
    </row>
    <row r="741" spans="1:9" x14ac:dyDescent="0.2">
      <c r="A741" s="3" t="s">
        <v>1158</v>
      </c>
      <c r="B741" s="3" t="s">
        <v>669</v>
      </c>
      <c r="C741" s="3" t="s">
        <v>614</v>
      </c>
      <c r="D741" s="3" t="s">
        <v>169</v>
      </c>
      <c r="E741" s="3" t="s">
        <v>46</v>
      </c>
      <c r="F741" s="3">
        <v>8741.27</v>
      </c>
      <c r="G741" s="3">
        <v>1748.25</v>
      </c>
      <c r="H741" s="3">
        <v>6993.02</v>
      </c>
      <c r="I741" s="3" t="s">
        <v>29</v>
      </c>
    </row>
    <row r="742" spans="1:9" x14ac:dyDescent="0.2">
      <c r="A742" s="2" t="s">
        <v>1159</v>
      </c>
      <c r="B742" s="2" t="s">
        <v>227</v>
      </c>
      <c r="C742" s="2" t="s">
        <v>39</v>
      </c>
      <c r="D742" s="2" t="s">
        <v>169</v>
      </c>
      <c r="E742" s="2" t="s">
        <v>34</v>
      </c>
      <c r="F742" s="2">
        <v>5031.2700000000004</v>
      </c>
      <c r="G742" s="2">
        <v>1006.25</v>
      </c>
      <c r="H742" s="2">
        <v>4025.02</v>
      </c>
      <c r="I742" s="2" t="s">
        <v>29</v>
      </c>
    </row>
    <row r="743" spans="1:9" x14ac:dyDescent="0.2">
      <c r="A743" s="3" t="s">
        <v>1160</v>
      </c>
      <c r="B743" s="3" t="s">
        <v>129</v>
      </c>
      <c r="C743" s="3" t="s">
        <v>187</v>
      </c>
      <c r="D743" s="3" t="s">
        <v>52</v>
      </c>
      <c r="E743" s="3" t="s">
        <v>60</v>
      </c>
      <c r="F743" s="3">
        <v>3035.41</v>
      </c>
      <c r="G743" s="3">
        <v>0</v>
      </c>
      <c r="H743" s="3">
        <v>3035.41</v>
      </c>
      <c r="I743" s="3" t="s">
        <v>29</v>
      </c>
    </row>
    <row r="744" spans="1:9" x14ac:dyDescent="0.2">
      <c r="A744" s="2" t="s">
        <v>1161</v>
      </c>
      <c r="B744" s="2" t="s">
        <v>515</v>
      </c>
      <c r="C744" s="2" t="s">
        <v>39</v>
      </c>
      <c r="D744" s="2" t="s">
        <v>64</v>
      </c>
      <c r="E744" s="2" t="s">
        <v>28</v>
      </c>
      <c r="F744" s="2">
        <v>6890.02</v>
      </c>
      <c r="G744" s="2">
        <v>0</v>
      </c>
      <c r="H744" s="2">
        <v>6890.02</v>
      </c>
      <c r="I744" s="2" t="s">
        <v>29</v>
      </c>
    </row>
    <row r="745" spans="1:9" x14ac:dyDescent="0.2">
      <c r="A745" s="3" t="s">
        <v>1162</v>
      </c>
      <c r="B745" s="3" t="s">
        <v>239</v>
      </c>
      <c r="C745" s="3" t="s">
        <v>708</v>
      </c>
      <c r="D745" s="3" t="s">
        <v>52</v>
      </c>
      <c r="E745" s="3" t="s">
        <v>60</v>
      </c>
      <c r="F745" s="3">
        <v>7441.91</v>
      </c>
      <c r="G745" s="3">
        <v>0</v>
      </c>
      <c r="H745" s="3">
        <v>7441.91</v>
      </c>
      <c r="I745" s="3" t="s">
        <v>29</v>
      </c>
    </row>
    <row r="746" spans="1:9" x14ac:dyDescent="0.2">
      <c r="A746" s="2" t="s">
        <v>1163</v>
      </c>
      <c r="B746" s="2" t="s">
        <v>48</v>
      </c>
      <c r="C746" s="2" t="s">
        <v>184</v>
      </c>
      <c r="D746" s="2" t="s">
        <v>27</v>
      </c>
      <c r="E746" s="2" t="s">
        <v>34</v>
      </c>
      <c r="F746" s="2">
        <v>3968.28</v>
      </c>
      <c r="G746" s="2">
        <v>714.29</v>
      </c>
      <c r="H746" s="2">
        <v>3253.99</v>
      </c>
      <c r="I746" s="2" t="s">
        <v>41</v>
      </c>
    </row>
    <row r="747" spans="1:9" x14ac:dyDescent="0.2">
      <c r="A747" s="3" t="s">
        <v>1164</v>
      </c>
      <c r="B747" s="3" t="s">
        <v>359</v>
      </c>
      <c r="C747" s="3" t="s">
        <v>1021</v>
      </c>
      <c r="D747" s="3" t="s">
        <v>27</v>
      </c>
      <c r="E747" s="3" t="s">
        <v>60</v>
      </c>
      <c r="F747" s="3">
        <v>19810.330000000002</v>
      </c>
      <c r="G747" s="3">
        <v>0</v>
      </c>
      <c r="H747" s="3">
        <v>19810.330000000002</v>
      </c>
      <c r="I747" s="3" t="s">
        <v>56</v>
      </c>
    </row>
    <row r="748" spans="1:9" x14ac:dyDescent="0.2">
      <c r="A748" s="2" t="s">
        <v>1165</v>
      </c>
      <c r="B748" s="2" t="s">
        <v>584</v>
      </c>
      <c r="C748" s="2" t="s">
        <v>562</v>
      </c>
      <c r="D748" s="2" t="s">
        <v>64</v>
      </c>
      <c r="E748" s="2" t="s">
        <v>28</v>
      </c>
      <c r="F748" s="2">
        <v>5576.13</v>
      </c>
      <c r="G748" s="2">
        <v>0</v>
      </c>
      <c r="H748" s="2">
        <v>5576.13</v>
      </c>
      <c r="I748" s="2" t="s">
        <v>41</v>
      </c>
    </row>
    <row r="749" spans="1:9" x14ac:dyDescent="0.2">
      <c r="A749" s="3" t="s">
        <v>1166</v>
      </c>
      <c r="B749" s="3" t="s">
        <v>310</v>
      </c>
      <c r="C749" s="3" t="s">
        <v>215</v>
      </c>
      <c r="D749" s="3" t="s">
        <v>52</v>
      </c>
      <c r="E749" s="3" t="s">
        <v>34</v>
      </c>
      <c r="F749" s="3">
        <v>8023.94</v>
      </c>
      <c r="G749" s="3">
        <v>962.87</v>
      </c>
      <c r="H749" s="3">
        <v>7061.07</v>
      </c>
      <c r="I749" s="3" t="s">
        <v>56</v>
      </c>
    </row>
    <row r="750" spans="1:9" x14ac:dyDescent="0.2">
      <c r="A750" s="2" t="s">
        <v>1167</v>
      </c>
      <c r="B750" s="2" t="s">
        <v>509</v>
      </c>
      <c r="C750" s="2" t="s">
        <v>121</v>
      </c>
      <c r="D750" s="2" t="s">
        <v>52</v>
      </c>
      <c r="E750" s="2" t="s">
        <v>60</v>
      </c>
      <c r="F750" s="2">
        <v>5887</v>
      </c>
      <c r="G750" s="2">
        <v>0</v>
      </c>
      <c r="H750" s="2">
        <v>5887</v>
      </c>
      <c r="I750" s="2" t="s">
        <v>29</v>
      </c>
    </row>
    <row r="751" spans="1:9" x14ac:dyDescent="0.2">
      <c r="A751" s="3" t="s">
        <v>1168</v>
      </c>
      <c r="B751" s="3" t="s">
        <v>145</v>
      </c>
      <c r="C751" s="3" t="s">
        <v>423</v>
      </c>
      <c r="D751" s="3" t="s">
        <v>64</v>
      </c>
      <c r="E751" s="3" t="s">
        <v>115</v>
      </c>
      <c r="F751" s="3">
        <v>5335.21</v>
      </c>
      <c r="G751" s="3">
        <v>0</v>
      </c>
      <c r="H751" s="3">
        <v>5335.21</v>
      </c>
      <c r="I751" s="3" t="s">
        <v>29</v>
      </c>
    </row>
    <row r="752" spans="1:9" x14ac:dyDescent="0.2">
      <c r="A752" s="2" t="s">
        <v>1169</v>
      </c>
      <c r="B752" s="2" t="s">
        <v>179</v>
      </c>
      <c r="C752" s="2" t="s">
        <v>789</v>
      </c>
      <c r="D752" s="2" t="s">
        <v>52</v>
      </c>
      <c r="E752" s="2" t="s">
        <v>60</v>
      </c>
      <c r="F752" s="2">
        <v>3425.04</v>
      </c>
      <c r="G752" s="2">
        <v>0</v>
      </c>
      <c r="H752" s="2">
        <v>3425.04</v>
      </c>
      <c r="I752" s="2" t="s">
        <v>41</v>
      </c>
    </row>
    <row r="753" spans="1:9" x14ac:dyDescent="0.2">
      <c r="A753" s="3" t="s">
        <v>1170</v>
      </c>
      <c r="B753" s="3" t="s">
        <v>82</v>
      </c>
      <c r="C753" s="3" t="s">
        <v>367</v>
      </c>
      <c r="D753" s="3" t="s">
        <v>27</v>
      </c>
      <c r="E753" s="3" t="s">
        <v>34</v>
      </c>
      <c r="F753" s="3">
        <v>17212.509999999998</v>
      </c>
      <c r="G753" s="3">
        <v>3098.25</v>
      </c>
      <c r="H753" s="3">
        <v>14114.26</v>
      </c>
      <c r="I753" s="3" t="s">
        <v>29</v>
      </c>
    </row>
    <row r="754" spans="1:9" x14ac:dyDescent="0.2">
      <c r="A754" s="2" t="s">
        <v>1171</v>
      </c>
      <c r="B754" s="2" t="s">
        <v>321</v>
      </c>
      <c r="C754" s="2" t="s">
        <v>485</v>
      </c>
      <c r="D754" s="2" t="s">
        <v>114</v>
      </c>
      <c r="E754" s="2" t="s">
        <v>46</v>
      </c>
      <c r="F754" s="2">
        <v>9833.56</v>
      </c>
      <c r="G754" s="2">
        <v>983.36</v>
      </c>
      <c r="H754" s="2">
        <v>8850.2000000000007</v>
      </c>
      <c r="I754" s="2" t="s">
        <v>29</v>
      </c>
    </row>
    <row r="755" spans="1:9" x14ac:dyDescent="0.2">
      <c r="A755" s="3" t="s">
        <v>1172</v>
      </c>
      <c r="B755" s="3" t="s">
        <v>286</v>
      </c>
      <c r="C755" s="3" t="s">
        <v>184</v>
      </c>
      <c r="D755" s="3" t="s">
        <v>33</v>
      </c>
      <c r="E755" s="3" t="s">
        <v>28</v>
      </c>
      <c r="F755" s="3">
        <v>15297.78</v>
      </c>
      <c r="G755" s="3">
        <v>2294.67</v>
      </c>
      <c r="H755" s="3">
        <v>13003.11</v>
      </c>
      <c r="I755" s="3" t="s">
        <v>56</v>
      </c>
    </row>
    <row r="756" spans="1:9" x14ac:dyDescent="0.2">
      <c r="A756" s="2" t="s">
        <v>1173</v>
      </c>
      <c r="B756" s="2" t="s">
        <v>720</v>
      </c>
      <c r="C756" s="2" t="s">
        <v>405</v>
      </c>
      <c r="D756" s="2" t="s">
        <v>33</v>
      </c>
      <c r="E756" s="2" t="s">
        <v>28</v>
      </c>
      <c r="F756" s="2">
        <v>16247.78</v>
      </c>
      <c r="G756" s="2">
        <v>2437.17</v>
      </c>
      <c r="H756" s="2">
        <v>13810.61</v>
      </c>
      <c r="I756" s="2" t="s">
        <v>29</v>
      </c>
    </row>
    <row r="757" spans="1:9" x14ac:dyDescent="0.2">
      <c r="A757" s="3" t="s">
        <v>1174</v>
      </c>
      <c r="B757" s="3" t="s">
        <v>456</v>
      </c>
      <c r="C757" s="3" t="s">
        <v>224</v>
      </c>
      <c r="D757" s="3" t="s">
        <v>169</v>
      </c>
      <c r="E757" s="3" t="s">
        <v>34</v>
      </c>
      <c r="F757" s="3">
        <v>2962.5</v>
      </c>
      <c r="G757" s="3">
        <v>592.5</v>
      </c>
      <c r="H757" s="3">
        <v>2370</v>
      </c>
      <c r="I757" s="3" t="s">
        <v>56</v>
      </c>
    </row>
    <row r="758" spans="1:9" x14ac:dyDescent="0.2">
      <c r="A758" s="2" t="s">
        <v>1175</v>
      </c>
      <c r="B758" s="2" t="s">
        <v>454</v>
      </c>
      <c r="C758" s="2" t="s">
        <v>234</v>
      </c>
      <c r="D758" s="2" t="s">
        <v>52</v>
      </c>
      <c r="E758" s="2" t="s">
        <v>34</v>
      </c>
      <c r="F758" s="2">
        <v>27890.05</v>
      </c>
      <c r="G758" s="2">
        <v>3346.81</v>
      </c>
      <c r="H758" s="2">
        <v>24543.24</v>
      </c>
      <c r="I758" s="2" t="s">
        <v>56</v>
      </c>
    </row>
    <row r="759" spans="1:9" x14ac:dyDescent="0.2">
      <c r="A759" s="3" t="s">
        <v>1176</v>
      </c>
      <c r="B759" s="3" t="s">
        <v>685</v>
      </c>
      <c r="C759" s="3" t="s">
        <v>189</v>
      </c>
      <c r="D759" s="3" t="s">
        <v>64</v>
      </c>
      <c r="E759" s="3" t="s">
        <v>28</v>
      </c>
      <c r="F759" s="3">
        <v>6360.53</v>
      </c>
      <c r="G759" s="3">
        <v>0</v>
      </c>
      <c r="H759" s="3">
        <v>6360.53</v>
      </c>
      <c r="I759" s="3" t="s">
        <v>29</v>
      </c>
    </row>
    <row r="760" spans="1:9" x14ac:dyDescent="0.2">
      <c r="A760" s="2" t="s">
        <v>1177</v>
      </c>
      <c r="B760" s="2" t="s">
        <v>448</v>
      </c>
      <c r="C760" s="2" t="s">
        <v>634</v>
      </c>
      <c r="D760" s="2" t="s">
        <v>27</v>
      </c>
      <c r="E760" s="2" t="s">
        <v>60</v>
      </c>
      <c r="F760" s="2">
        <v>2785.56</v>
      </c>
      <c r="G760" s="2">
        <v>0</v>
      </c>
      <c r="H760" s="2">
        <v>2785.56</v>
      </c>
      <c r="I760" s="2" t="s">
        <v>29</v>
      </c>
    </row>
    <row r="761" spans="1:9" x14ac:dyDescent="0.2">
      <c r="A761" s="3" t="s">
        <v>1178</v>
      </c>
      <c r="B761" s="3" t="s">
        <v>98</v>
      </c>
      <c r="C761" s="3" t="s">
        <v>1179</v>
      </c>
      <c r="D761" s="3" t="s">
        <v>52</v>
      </c>
      <c r="E761" s="3" t="s">
        <v>60</v>
      </c>
      <c r="F761" s="3">
        <v>8177.83</v>
      </c>
      <c r="G761" s="3">
        <v>0</v>
      </c>
      <c r="H761" s="3">
        <v>8177.83</v>
      </c>
      <c r="I761" s="3" t="s">
        <v>29</v>
      </c>
    </row>
    <row r="762" spans="1:9" x14ac:dyDescent="0.2">
      <c r="A762" s="2" t="s">
        <v>1180</v>
      </c>
      <c r="B762" s="2" t="s">
        <v>589</v>
      </c>
      <c r="C762" s="2" t="s">
        <v>590</v>
      </c>
      <c r="D762" s="2" t="s">
        <v>64</v>
      </c>
      <c r="E762" s="2" t="s">
        <v>115</v>
      </c>
      <c r="F762" s="2">
        <v>12715.68</v>
      </c>
      <c r="G762" s="2">
        <v>0</v>
      </c>
      <c r="H762" s="2">
        <v>12715.68</v>
      </c>
      <c r="I762" s="2" t="s">
        <v>29</v>
      </c>
    </row>
    <row r="763" spans="1:9" x14ac:dyDescent="0.2">
      <c r="A763" s="3" t="s">
        <v>1181</v>
      </c>
      <c r="B763" s="3" t="s">
        <v>113</v>
      </c>
      <c r="C763" s="3" t="s">
        <v>59</v>
      </c>
      <c r="D763" s="3" t="s">
        <v>45</v>
      </c>
      <c r="E763" s="3" t="s">
        <v>89</v>
      </c>
      <c r="F763" s="3">
        <v>11170.08</v>
      </c>
      <c r="G763" s="3">
        <v>0</v>
      </c>
      <c r="H763" s="3">
        <v>11170.08</v>
      </c>
      <c r="I763" s="3" t="s">
        <v>29</v>
      </c>
    </row>
    <row r="764" spans="1:9" x14ac:dyDescent="0.2">
      <c r="A764" s="2" t="s">
        <v>1182</v>
      </c>
      <c r="B764" s="2" t="s">
        <v>73</v>
      </c>
      <c r="C764" s="2" t="s">
        <v>87</v>
      </c>
      <c r="D764" s="2" t="s">
        <v>64</v>
      </c>
      <c r="E764" s="2" t="s">
        <v>28</v>
      </c>
      <c r="F764" s="2">
        <v>29523.9</v>
      </c>
      <c r="G764" s="2">
        <v>0</v>
      </c>
      <c r="H764" s="2">
        <v>29523.9</v>
      </c>
      <c r="I764" s="2" t="s">
        <v>56</v>
      </c>
    </row>
    <row r="765" spans="1:9" x14ac:dyDescent="0.2">
      <c r="A765" s="3" t="s">
        <v>1183</v>
      </c>
      <c r="B765" s="3" t="s">
        <v>722</v>
      </c>
      <c r="C765" s="3" t="s">
        <v>410</v>
      </c>
      <c r="D765" s="3" t="s">
        <v>45</v>
      </c>
      <c r="E765" s="3" t="s">
        <v>89</v>
      </c>
      <c r="F765" s="3">
        <v>5301.97</v>
      </c>
      <c r="G765" s="3">
        <v>0</v>
      </c>
      <c r="H765" s="3">
        <v>5301.97</v>
      </c>
      <c r="I765" s="3" t="s">
        <v>29</v>
      </c>
    </row>
    <row r="766" spans="1:9" x14ac:dyDescent="0.2">
      <c r="A766" s="2" t="s">
        <v>1184</v>
      </c>
      <c r="B766" s="2" t="s">
        <v>69</v>
      </c>
      <c r="C766" s="2" t="s">
        <v>70</v>
      </c>
      <c r="D766" s="2" t="s">
        <v>45</v>
      </c>
      <c r="E766" s="2" t="s">
        <v>89</v>
      </c>
      <c r="F766" s="2">
        <v>14461.56</v>
      </c>
      <c r="G766" s="2">
        <v>0</v>
      </c>
      <c r="H766" s="2">
        <v>14461.56</v>
      </c>
      <c r="I766" s="2" t="s">
        <v>29</v>
      </c>
    </row>
    <row r="767" spans="1:9" x14ac:dyDescent="0.2">
      <c r="A767" s="3" t="s">
        <v>1185</v>
      </c>
      <c r="B767" s="3" t="s">
        <v>603</v>
      </c>
      <c r="C767" s="3" t="s">
        <v>577</v>
      </c>
      <c r="D767" s="3" t="s">
        <v>64</v>
      </c>
      <c r="E767" s="3" t="s">
        <v>115</v>
      </c>
      <c r="F767" s="3">
        <v>10354.450000000001</v>
      </c>
      <c r="G767" s="3">
        <v>0</v>
      </c>
      <c r="H767" s="3">
        <v>10354.450000000001</v>
      </c>
      <c r="I767" s="3" t="s">
        <v>29</v>
      </c>
    </row>
    <row r="768" spans="1:9" x14ac:dyDescent="0.2">
      <c r="A768" s="2" t="s">
        <v>1186</v>
      </c>
      <c r="B768" s="2" t="s">
        <v>712</v>
      </c>
      <c r="C768" s="2" t="s">
        <v>406</v>
      </c>
      <c r="D768" s="2" t="s">
        <v>33</v>
      </c>
      <c r="E768" s="2" t="s">
        <v>28</v>
      </c>
      <c r="F768" s="2">
        <v>8579.7999999999993</v>
      </c>
      <c r="G768" s="2">
        <v>1286.97</v>
      </c>
      <c r="H768" s="2">
        <v>7292.83</v>
      </c>
      <c r="I768" s="2" t="s">
        <v>29</v>
      </c>
    </row>
    <row r="769" spans="1:9" x14ac:dyDescent="0.2">
      <c r="A769" s="3" t="s">
        <v>1187</v>
      </c>
      <c r="B769" s="3" t="s">
        <v>87</v>
      </c>
      <c r="C769" s="3" t="s">
        <v>1075</v>
      </c>
      <c r="D769" s="3" t="s">
        <v>64</v>
      </c>
      <c r="E769" s="3" t="s">
        <v>28</v>
      </c>
      <c r="F769" s="3">
        <v>4811.2</v>
      </c>
      <c r="G769" s="3">
        <v>0</v>
      </c>
      <c r="H769" s="3">
        <v>4811.2</v>
      </c>
      <c r="I769" s="3" t="s">
        <v>29</v>
      </c>
    </row>
    <row r="770" spans="1:9" x14ac:dyDescent="0.2">
      <c r="A770" s="2" t="s">
        <v>1188</v>
      </c>
      <c r="B770" s="2" t="s">
        <v>282</v>
      </c>
      <c r="C770" s="2" t="s">
        <v>720</v>
      </c>
      <c r="D770" s="2" t="s">
        <v>27</v>
      </c>
      <c r="E770" s="2" t="s">
        <v>28</v>
      </c>
      <c r="F770" s="2">
        <v>7490.83</v>
      </c>
      <c r="G770" s="2">
        <v>1348.35</v>
      </c>
      <c r="H770" s="2">
        <v>6142.48</v>
      </c>
      <c r="I770" s="2" t="s">
        <v>41</v>
      </c>
    </row>
    <row r="771" spans="1:9" x14ac:dyDescent="0.2">
      <c r="A771" s="3" t="s">
        <v>1189</v>
      </c>
      <c r="B771" s="3" t="s">
        <v>813</v>
      </c>
      <c r="C771" s="3" t="s">
        <v>193</v>
      </c>
      <c r="D771" s="3" t="s">
        <v>33</v>
      </c>
      <c r="E771" s="3" t="s">
        <v>34</v>
      </c>
      <c r="F771" s="3">
        <v>29198.27</v>
      </c>
      <c r="G771" s="3">
        <v>4379.74</v>
      </c>
      <c r="H771" s="3">
        <v>24818.53</v>
      </c>
      <c r="I771" s="3" t="s">
        <v>56</v>
      </c>
    </row>
    <row r="772" spans="1:9" x14ac:dyDescent="0.2">
      <c r="A772" s="2" t="s">
        <v>1190</v>
      </c>
      <c r="B772" s="2" t="s">
        <v>386</v>
      </c>
      <c r="C772" s="2" t="s">
        <v>708</v>
      </c>
      <c r="D772" s="2" t="s">
        <v>33</v>
      </c>
      <c r="E772" s="2" t="s">
        <v>28</v>
      </c>
      <c r="F772" s="2">
        <v>29486.36</v>
      </c>
      <c r="G772" s="2">
        <v>4422.95</v>
      </c>
      <c r="H772" s="2">
        <v>25063.41</v>
      </c>
      <c r="I772" s="2" t="s">
        <v>29</v>
      </c>
    </row>
    <row r="773" spans="1:9" x14ac:dyDescent="0.2">
      <c r="A773" s="3" t="s">
        <v>1191</v>
      </c>
      <c r="B773" s="3" t="s">
        <v>348</v>
      </c>
      <c r="C773" s="3" t="s">
        <v>472</v>
      </c>
      <c r="D773" s="3" t="s">
        <v>27</v>
      </c>
      <c r="E773" s="3" t="s">
        <v>28</v>
      </c>
      <c r="F773" s="3">
        <v>4299.3599999999997</v>
      </c>
      <c r="G773" s="3">
        <v>773.88</v>
      </c>
      <c r="H773" s="3">
        <v>3525.48</v>
      </c>
      <c r="I773" s="3" t="s">
        <v>56</v>
      </c>
    </row>
    <row r="774" spans="1:9" x14ac:dyDescent="0.2">
      <c r="A774" s="2" t="s">
        <v>1192</v>
      </c>
      <c r="B774" s="2" t="s">
        <v>200</v>
      </c>
      <c r="C774" s="2" t="s">
        <v>534</v>
      </c>
      <c r="D774" s="2" t="s">
        <v>206</v>
      </c>
      <c r="E774" s="2" t="s">
        <v>207</v>
      </c>
      <c r="F774" s="2">
        <v>12922.31</v>
      </c>
      <c r="G774" s="2">
        <v>0</v>
      </c>
      <c r="H774" s="2">
        <v>12922.31</v>
      </c>
      <c r="I774" s="2" t="s">
        <v>41</v>
      </c>
    </row>
    <row r="775" spans="1:9" x14ac:dyDescent="0.2">
      <c r="A775" s="3" t="s">
        <v>1193</v>
      </c>
      <c r="B775" s="3" t="s">
        <v>314</v>
      </c>
      <c r="C775" s="3" t="s">
        <v>435</v>
      </c>
      <c r="D775" s="3" t="s">
        <v>45</v>
      </c>
      <c r="E775" s="3" t="s">
        <v>89</v>
      </c>
      <c r="F775" s="3">
        <v>11359.77</v>
      </c>
      <c r="G775" s="3">
        <v>0</v>
      </c>
      <c r="H775" s="3">
        <v>11359.77</v>
      </c>
      <c r="I775" s="3" t="s">
        <v>29</v>
      </c>
    </row>
    <row r="776" spans="1:9" x14ac:dyDescent="0.2">
      <c r="A776" s="2" t="s">
        <v>1194</v>
      </c>
      <c r="B776" s="2" t="s">
        <v>168</v>
      </c>
      <c r="C776" s="2" t="s">
        <v>234</v>
      </c>
      <c r="D776" s="2" t="s">
        <v>64</v>
      </c>
      <c r="E776" s="2" t="s">
        <v>115</v>
      </c>
      <c r="F776" s="2">
        <v>18008.759999999998</v>
      </c>
      <c r="G776" s="2">
        <v>0</v>
      </c>
      <c r="H776" s="2">
        <v>18008.759999999998</v>
      </c>
      <c r="I776" s="2" t="s">
        <v>29</v>
      </c>
    </row>
    <row r="777" spans="1:9" x14ac:dyDescent="0.2">
      <c r="A777" s="3" t="s">
        <v>1195</v>
      </c>
      <c r="B777" s="3" t="s">
        <v>401</v>
      </c>
      <c r="C777" s="3" t="s">
        <v>456</v>
      </c>
      <c r="D777" s="3" t="s">
        <v>33</v>
      </c>
      <c r="E777" s="3" t="s">
        <v>60</v>
      </c>
      <c r="F777" s="3">
        <v>6319.14</v>
      </c>
      <c r="G777" s="3">
        <v>0</v>
      </c>
      <c r="H777" s="3">
        <v>6319.14</v>
      </c>
      <c r="I777" s="3" t="s">
        <v>29</v>
      </c>
    </row>
    <row r="778" spans="1:9" x14ac:dyDescent="0.2">
      <c r="A778" s="2" t="s">
        <v>1196</v>
      </c>
      <c r="B778" s="2" t="s">
        <v>183</v>
      </c>
      <c r="C778" s="2" t="s">
        <v>186</v>
      </c>
      <c r="D778" s="2" t="s">
        <v>33</v>
      </c>
      <c r="E778" s="2" t="s">
        <v>28</v>
      </c>
      <c r="F778" s="2">
        <v>6947.48</v>
      </c>
      <c r="G778" s="2">
        <v>1042.1199999999999</v>
      </c>
      <c r="H778" s="2">
        <v>5905.36</v>
      </c>
      <c r="I778" s="2" t="s">
        <v>29</v>
      </c>
    </row>
    <row r="779" spans="1:9" x14ac:dyDescent="0.2">
      <c r="A779" s="3" t="s">
        <v>1197</v>
      </c>
      <c r="B779" s="3" t="s">
        <v>307</v>
      </c>
      <c r="C779" s="3" t="s">
        <v>51</v>
      </c>
      <c r="D779" s="3" t="s">
        <v>27</v>
      </c>
      <c r="E779" s="3" t="s">
        <v>60</v>
      </c>
      <c r="F779" s="3">
        <v>2947.97</v>
      </c>
      <c r="G779" s="3">
        <v>0</v>
      </c>
      <c r="H779" s="3">
        <v>2947.97</v>
      </c>
      <c r="I779" s="3" t="s">
        <v>41</v>
      </c>
    </row>
    <row r="780" spans="1:9" x14ac:dyDescent="0.2">
      <c r="A780" s="2" t="s">
        <v>1198</v>
      </c>
      <c r="B780" s="2" t="s">
        <v>205</v>
      </c>
      <c r="C780" s="2" t="s">
        <v>566</v>
      </c>
      <c r="D780" s="2" t="s">
        <v>45</v>
      </c>
      <c r="E780" s="2" t="s">
        <v>89</v>
      </c>
      <c r="F780" s="2">
        <v>10432.34</v>
      </c>
      <c r="G780" s="2">
        <v>0</v>
      </c>
      <c r="H780" s="2">
        <v>10432.34</v>
      </c>
      <c r="I780" s="2" t="s">
        <v>29</v>
      </c>
    </row>
    <row r="781" spans="1:9" x14ac:dyDescent="0.2">
      <c r="A781" s="3" t="s">
        <v>1199</v>
      </c>
      <c r="B781" s="3" t="s">
        <v>679</v>
      </c>
      <c r="C781" s="3" t="s">
        <v>84</v>
      </c>
      <c r="D781" s="3" t="s">
        <v>33</v>
      </c>
      <c r="E781" s="3" t="s">
        <v>28</v>
      </c>
      <c r="F781" s="3">
        <v>5743.33</v>
      </c>
      <c r="G781" s="3">
        <v>861.5</v>
      </c>
      <c r="H781" s="3">
        <v>4881.83</v>
      </c>
      <c r="I781" s="3" t="s">
        <v>56</v>
      </c>
    </row>
    <row r="782" spans="1:9" x14ac:dyDescent="0.2">
      <c r="A782" s="2" t="s">
        <v>1200</v>
      </c>
      <c r="B782" s="2" t="s">
        <v>409</v>
      </c>
      <c r="C782" s="2" t="s">
        <v>955</v>
      </c>
      <c r="D782" s="2" t="s">
        <v>45</v>
      </c>
      <c r="E782" s="2" t="s">
        <v>89</v>
      </c>
      <c r="F782" s="2">
        <v>6537.45</v>
      </c>
      <c r="G782" s="2">
        <v>0</v>
      </c>
      <c r="H782" s="2">
        <v>6537.45</v>
      </c>
      <c r="I782" s="2" t="s">
        <v>29</v>
      </c>
    </row>
    <row r="783" spans="1:9" x14ac:dyDescent="0.2">
      <c r="A783" s="3" t="s">
        <v>1201</v>
      </c>
      <c r="B783" s="3" t="s">
        <v>754</v>
      </c>
      <c r="C783" s="3" t="s">
        <v>300</v>
      </c>
      <c r="D783" s="3" t="s">
        <v>27</v>
      </c>
      <c r="E783" s="3" t="s">
        <v>60</v>
      </c>
      <c r="F783" s="3">
        <v>5450.84</v>
      </c>
      <c r="G783" s="3">
        <v>0</v>
      </c>
      <c r="H783" s="3">
        <v>5450.84</v>
      </c>
      <c r="I783" s="3" t="s">
        <v>29</v>
      </c>
    </row>
    <row r="784" spans="1:9" x14ac:dyDescent="0.2">
      <c r="A784" s="2" t="s">
        <v>1202</v>
      </c>
      <c r="B784" s="2" t="s">
        <v>400</v>
      </c>
      <c r="C784" s="2" t="s">
        <v>396</v>
      </c>
      <c r="D784" s="2" t="s">
        <v>45</v>
      </c>
      <c r="E784" s="2" t="s">
        <v>89</v>
      </c>
      <c r="F784" s="2">
        <v>14843.75</v>
      </c>
      <c r="G784" s="2">
        <v>0</v>
      </c>
      <c r="H784" s="2">
        <v>14843.75</v>
      </c>
      <c r="I784" s="2" t="s">
        <v>29</v>
      </c>
    </row>
    <row r="785" spans="1:9" x14ac:dyDescent="0.2">
      <c r="A785" s="3" t="s">
        <v>1203</v>
      </c>
      <c r="B785" s="3" t="s">
        <v>448</v>
      </c>
      <c r="C785" s="3" t="s">
        <v>448</v>
      </c>
      <c r="D785" s="3" t="s">
        <v>27</v>
      </c>
      <c r="E785" s="3" t="s">
        <v>28</v>
      </c>
      <c r="F785" s="3">
        <v>5860.45</v>
      </c>
      <c r="G785" s="3">
        <v>1054.8800000000001</v>
      </c>
      <c r="H785" s="3">
        <v>4805.57</v>
      </c>
      <c r="I785" s="3" t="s">
        <v>29</v>
      </c>
    </row>
    <row r="786" spans="1:9" x14ac:dyDescent="0.2">
      <c r="A786" s="2" t="s">
        <v>1204</v>
      </c>
      <c r="B786" s="2" t="s">
        <v>451</v>
      </c>
      <c r="C786" s="2" t="s">
        <v>220</v>
      </c>
      <c r="D786" s="2" t="s">
        <v>27</v>
      </c>
      <c r="E786" s="2" t="s">
        <v>28</v>
      </c>
      <c r="F786" s="2">
        <v>9064.73</v>
      </c>
      <c r="G786" s="2">
        <v>1631.65</v>
      </c>
      <c r="H786" s="2">
        <v>7433.08</v>
      </c>
      <c r="I786" s="2" t="s">
        <v>29</v>
      </c>
    </row>
    <row r="787" spans="1:9" x14ac:dyDescent="0.2">
      <c r="A787" s="3" t="s">
        <v>1205</v>
      </c>
      <c r="B787" s="3" t="s">
        <v>495</v>
      </c>
      <c r="C787" s="3" t="s">
        <v>608</v>
      </c>
      <c r="D787" s="3" t="s">
        <v>27</v>
      </c>
      <c r="E787" s="3" t="s">
        <v>28</v>
      </c>
      <c r="F787" s="3">
        <v>9299.57</v>
      </c>
      <c r="G787" s="3">
        <v>1673.92</v>
      </c>
      <c r="H787" s="3">
        <v>7625.65</v>
      </c>
      <c r="I787" s="3" t="s">
        <v>41</v>
      </c>
    </row>
    <row r="788" spans="1:9" x14ac:dyDescent="0.2">
      <c r="A788" s="2" t="s">
        <v>1206</v>
      </c>
      <c r="B788" s="2" t="s">
        <v>189</v>
      </c>
      <c r="C788" s="2" t="s">
        <v>340</v>
      </c>
      <c r="D788" s="2" t="s">
        <v>33</v>
      </c>
      <c r="E788" s="2" t="s">
        <v>34</v>
      </c>
      <c r="F788" s="2">
        <v>8927.2199999999993</v>
      </c>
      <c r="G788" s="2">
        <v>1339.08</v>
      </c>
      <c r="H788" s="2">
        <v>7588.14</v>
      </c>
      <c r="I788" s="2" t="s">
        <v>56</v>
      </c>
    </row>
    <row r="789" spans="1:9" x14ac:dyDescent="0.2">
      <c r="A789" s="3" t="s">
        <v>1207</v>
      </c>
      <c r="B789" s="3" t="s">
        <v>32</v>
      </c>
      <c r="C789" s="3" t="s">
        <v>685</v>
      </c>
      <c r="D789" s="3" t="s">
        <v>64</v>
      </c>
      <c r="E789" s="3" t="s">
        <v>28</v>
      </c>
      <c r="F789" s="3">
        <v>9811.7900000000009</v>
      </c>
      <c r="G789" s="3">
        <v>0</v>
      </c>
      <c r="H789" s="3">
        <v>9811.7900000000009</v>
      </c>
      <c r="I789" s="3" t="s">
        <v>29</v>
      </c>
    </row>
    <row r="790" spans="1:9" x14ac:dyDescent="0.2">
      <c r="A790" s="2" t="s">
        <v>1208</v>
      </c>
      <c r="B790" s="2" t="s">
        <v>373</v>
      </c>
      <c r="C790" s="2" t="s">
        <v>826</v>
      </c>
      <c r="D790" s="2" t="s">
        <v>33</v>
      </c>
      <c r="E790" s="2" t="s">
        <v>34</v>
      </c>
      <c r="F790" s="2">
        <v>9213.58</v>
      </c>
      <c r="G790" s="2">
        <v>1382.04</v>
      </c>
      <c r="H790" s="2">
        <v>7831.54</v>
      </c>
      <c r="I790" s="2" t="s">
        <v>29</v>
      </c>
    </row>
    <row r="791" spans="1:9" x14ac:dyDescent="0.2">
      <c r="A791" s="3" t="s">
        <v>1209</v>
      </c>
      <c r="B791" s="3" t="s">
        <v>326</v>
      </c>
      <c r="C791" s="3" t="s">
        <v>258</v>
      </c>
      <c r="D791" s="3" t="s">
        <v>45</v>
      </c>
      <c r="E791" s="3" t="s">
        <v>89</v>
      </c>
      <c r="F791" s="3">
        <v>9538.2800000000007</v>
      </c>
      <c r="G791" s="3">
        <v>0</v>
      </c>
      <c r="H791" s="3">
        <v>9538.2800000000007</v>
      </c>
      <c r="I791" s="3" t="s">
        <v>29</v>
      </c>
    </row>
    <row r="792" spans="1:9" x14ac:dyDescent="0.2">
      <c r="A792" s="2" t="s">
        <v>1210</v>
      </c>
      <c r="B792" s="2" t="s">
        <v>846</v>
      </c>
      <c r="C792" s="2" t="s">
        <v>418</v>
      </c>
      <c r="D792" s="2" t="s">
        <v>64</v>
      </c>
      <c r="E792" s="2" t="s">
        <v>34</v>
      </c>
      <c r="F792" s="2">
        <v>6701.38</v>
      </c>
      <c r="G792" s="2">
        <v>0</v>
      </c>
      <c r="H792" s="2">
        <v>6701.38</v>
      </c>
      <c r="I792" s="2" t="s">
        <v>29</v>
      </c>
    </row>
    <row r="793" spans="1:9" x14ac:dyDescent="0.2">
      <c r="A793" s="3" t="s">
        <v>1211</v>
      </c>
      <c r="B793" s="3" t="s">
        <v>983</v>
      </c>
      <c r="C793" s="3" t="s">
        <v>472</v>
      </c>
      <c r="D793" s="3" t="s">
        <v>27</v>
      </c>
      <c r="E793" s="3" t="s">
        <v>34</v>
      </c>
      <c r="F793" s="3">
        <v>7605.29</v>
      </c>
      <c r="G793" s="3">
        <v>1368.95</v>
      </c>
      <c r="H793" s="3">
        <v>6236.34</v>
      </c>
      <c r="I793" s="3" t="s">
        <v>41</v>
      </c>
    </row>
    <row r="794" spans="1:9" x14ac:dyDescent="0.2">
      <c r="A794" s="2" t="s">
        <v>1212</v>
      </c>
      <c r="B794" s="2" t="s">
        <v>574</v>
      </c>
      <c r="C794" s="2" t="s">
        <v>489</v>
      </c>
      <c r="D794" s="2" t="s">
        <v>27</v>
      </c>
      <c r="E794" s="2" t="s">
        <v>28</v>
      </c>
      <c r="F794" s="2">
        <v>2811.33</v>
      </c>
      <c r="G794" s="2">
        <v>506.04</v>
      </c>
      <c r="H794" s="2">
        <v>2305.29</v>
      </c>
      <c r="I794" s="2" t="s">
        <v>41</v>
      </c>
    </row>
    <row r="795" spans="1:9" x14ac:dyDescent="0.2">
      <c r="A795" s="3" t="s">
        <v>1213</v>
      </c>
      <c r="B795" s="3" t="s">
        <v>661</v>
      </c>
      <c r="C795" s="3" t="s">
        <v>334</v>
      </c>
      <c r="D795" s="3" t="s">
        <v>206</v>
      </c>
      <c r="E795" s="3" t="s">
        <v>207</v>
      </c>
      <c r="F795" s="3">
        <v>8909.9699999999993</v>
      </c>
      <c r="G795" s="3">
        <v>0</v>
      </c>
      <c r="H795" s="3">
        <v>8909.9699999999993</v>
      </c>
      <c r="I795" s="3" t="s">
        <v>56</v>
      </c>
    </row>
    <row r="796" spans="1:9" x14ac:dyDescent="0.2">
      <c r="A796" s="2" t="s">
        <v>1214</v>
      </c>
      <c r="B796" s="2" t="s">
        <v>143</v>
      </c>
      <c r="C796" s="2" t="s">
        <v>353</v>
      </c>
      <c r="D796" s="2" t="s">
        <v>33</v>
      </c>
      <c r="E796" s="2" t="s">
        <v>34</v>
      </c>
      <c r="F796" s="2">
        <v>5379.65</v>
      </c>
      <c r="G796" s="2">
        <v>806.95</v>
      </c>
      <c r="H796" s="2">
        <v>4572.7</v>
      </c>
      <c r="I796" s="2" t="s">
        <v>29</v>
      </c>
    </row>
    <row r="797" spans="1:9" x14ac:dyDescent="0.2">
      <c r="A797" s="3" t="s">
        <v>1215</v>
      </c>
      <c r="B797" s="3" t="s">
        <v>129</v>
      </c>
      <c r="C797" s="3" t="s">
        <v>302</v>
      </c>
      <c r="D797" s="3" t="s">
        <v>45</v>
      </c>
      <c r="E797" s="3" t="s">
        <v>89</v>
      </c>
      <c r="F797" s="3">
        <v>3712.88</v>
      </c>
      <c r="G797" s="3">
        <v>0</v>
      </c>
      <c r="H797" s="3">
        <v>3712.88</v>
      </c>
      <c r="I797" s="3" t="s">
        <v>29</v>
      </c>
    </row>
    <row r="798" spans="1:9" x14ac:dyDescent="0.2">
      <c r="A798" s="2" t="s">
        <v>1216</v>
      </c>
      <c r="B798" s="2" t="s">
        <v>448</v>
      </c>
      <c r="C798" s="2" t="s">
        <v>597</v>
      </c>
      <c r="D798" s="2" t="s">
        <v>27</v>
      </c>
      <c r="E798" s="2" t="s">
        <v>28</v>
      </c>
      <c r="F798" s="2">
        <v>8289.23</v>
      </c>
      <c r="G798" s="2">
        <v>1492.06</v>
      </c>
      <c r="H798" s="2">
        <v>6797.17</v>
      </c>
      <c r="I798" s="2" t="s">
        <v>56</v>
      </c>
    </row>
    <row r="799" spans="1:9" x14ac:dyDescent="0.2">
      <c r="A799" s="3" t="s">
        <v>1217</v>
      </c>
      <c r="B799" s="3" t="s">
        <v>72</v>
      </c>
      <c r="C799" s="3" t="s">
        <v>426</v>
      </c>
      <c r="D799" s="3" t="s">
        <v>27</v>
      </c>
      <c r="E799" s="3" t="s">
        <v>60</v>
      </c>
      <c r="F799" s="3">
        <v>7804.78</v>
      </c>
      <c r="G799" s="3">
        <v>0</v>
      </c>
      <c r="H799" s="3">
        <v>7804.78</v>
      </c>
      <c r="I799" s="3" t="s">
        <v>29</v>
      </c>
    </row>
    <row r="800" spans="1:9" x14ac:dyDescent="0.2">
      <c r="A800" s="2" t="s">
        <v>1218</v>
      </c>
      <c r="B800" s="2" t="s">
        <v>708</v>
      </c>
      <c r="C800" s="2" t="s">
        <v>176</v>
      </c>
      <c r="D800" s="2" t="s">
        <v>45</v>
      </c>
      <c r="E800" s="2" t="s">
        <v>89</v>
      </c>
      <c r="F800" s="2">
        <v>7519.69</v>
      </c>
      <c r="G800" s="2">
        <v>0</v>
      </c>
      <c r="H800" s="2">
        <v>7519.69</v>
      </c>
      <c r="I800" s="2" t="s">
        <v>41</v>
      </c>
    </row>
    <row r="801" spans="1:9" x14ac:dyDescent="0.2">
      <c r="A801" s="3" t="s">
        <v>1219</v>
      </c>
      <c r="B801" s="3" t="s">
        <v>236</v>
      </c>
      <c r="C801" s="3" t="s">
        <v>400</v>
      </c>
      <c r="D801" s="3" t="s">
        <v>52</v>
      </c>
      <c r="E801" s="3" t="s">
        <v>60</v>
      </c>
      <c r="F801" s="3">
        <v>13302</v>
      </c>
      <c r="G801" s="3">
        <v>0</v>
      </c>
      <c r="H801" s="3">
        <v>13302</v>
      </c>
      <c r="I801" s="3" t="s">
        <v>56</v>
      </c>
    </row>
    <row r="802" spans="1:9" x14ac:dyDescent="0.2">
      <c r="A802" s="2" t="s">
        <v>1220</v>
      </c>
      <c r="B802" s="2" t="s">
        <v>289</v>
      </c>
      <c r="C802" s="2" t="s">
        <v>276</v>
      </c>
      <c r="D802" s="2" t="s">
        <v>27</v>
      </c>
      <c r="E802" s="2" t="s">
        <v>34</v>
      </c>
      <c r="F802" s="2">
        <v>21668.71</v>
      </c>
      <c r="G802" s="2">
        <v>3900.37</v>
      </c>
      <c r="H802" s="2">
        <v>17768.34</v>
      </c>
      <c r="I802" s="2" t="s">
        <v>29</v>
      </c>
    </row>
    <row r="803" spans="1:9" x14ac:dyDescent="0.2">
      <c r="A803" s="3" t="s">
        <v>1221</v>
      </c>
      <c r="B803" s="3" t="s">
        <v>198</v>
      </c>
      <c r="C803" s="3" t="s">
        <v>224</v>
      </c>
      <c r="D803" s="3" t="s">
        <v>52</v>
      </c>
      <c r="E803" s="3" t="s">
        <v>34</v>
      </c>
      <c r="F803" s="3">
        <v>4836.3599999999997</v>
      </c>
      <c r="G803" s="3">
        <v>580.36</v>
      </c>
      <c r="H803" s="3">
        <v>4256</v>
      </c>
      <c r="I803" s="3" t="s">
        <v>41</v>
      </c>
    </row>
    <row r="804" spans="1:9" x14ac:dyDescent="0.2">
      <c r="A804" s="2" t="s">
        <v>1222</v>
      </c>
      <c r="B804" s="2" t="s">
        <v>54</v>
      </c>
      <c r="C804" s="2" t="s">
        <v>725</v>
      </c>
      <c r="D804" s="2" t="s">
        <v>64</v>
      </c>
      <c r="E804" s="2" t="s">
        <v>28</v>
      </c>
      <c r="F804" s="2">
        <v>10712.14</v>
      </c>
      <c r="G804" s="2">
        <v>0</v>
      </c>
      <c r="H804" s="2">
        <v>10712.14</v>
      </c>
      <c r="I804" s="2" t="s">
        <v>29</v>
      </c>
    </row>
    <row r="805" spans="1:9" x14ac:dyDescent="0.2">
      <c r="A805" s="3" t="s">
        <v>1223</v>
      </c>
      <c r="B805" s="3" t="s">
        <v>217</v>
      </c>
      <c r="C805" s="3" t="s">
        <v>578</v>
      </c>
      <c r="D805" s="3" t="s">
        <v>169</v>
      </c>
      <c r="E805" s="3" t="s">
        <v>34</v>
      </c>
      <c r="F805" s="3">
        <v>19223.14</v>
      </c>
      <c r="G805" s="3">
        <v>3844.63</v>
      </c>
      <c r="H805" s="3">
        <v>15378.51</v>
      </c>
      <c r="I805" s="3" t="s">
        <v>29</v>
      </c>
    </row>
    <row r="806" spans="1:9" x14ac:dyDescent="0.2">
      <c r="A806" s="2" t="s">
        <v>1224</v>
      </c>
      <c r="B806" s="2" t="s">
        <v>373</v>
      </c>
      <c r="C806" s="2" t="s">
        <v>409</v>
      </c>
      <c r="D806" s="2" t="s">
        <v>169</v>
      </c>
      <c r="E806" s="2" t="s">
        <v>34</v>
      </c>
      <c r="F806" s="2">
        <v>8610.7000000000007</v>
      </c>
      <c r="G806" s="2">
        <v>1722.14</v>
      </c>
      <c r="H806" s="2">
        <v>6888.56</v>
      </c>
      <c r="I806" s="2" t="s">
        <v>29</v>
      </c>
    </row>
    <row r="807" spans="1:9" x14ac:dyDescent="0.2">
      <c r="A807" s="3" t="s">
        <v>1225</v>
      </c>
      <c r="B807" s="3" t="s">
        <v>62</v>
      </c>
      <c r="C807" s="3" t="s">
        <v>104</v>
      </c>
      <c r="D807" s="3" t="s">
        <v>45</v>
      </c>
      <c r="E807" s="3" t="s">
        <v>46</v>
      </c>
      <c r="F807" s="3">
        <v>7792.78</v>
      </c>
      <c r="G807" s="3">
        <v>389.64</v>
      </c>
      <c r="H807" s="3">
        <v>7403.14</v>
      </c>
      <c r="I807" s="3" t="s">
        <v>41</v>
      </c>
    </row>
    <row r="808" spans="1:9" x14ac:dyDescent="0.2">
      <c r="A808" s="2" t="s">
        <v>1226</v>
      </c>
      <c r="B808" s="2" t="s">
        <v>783</v>
      </c>
      <c r="C808" s="2" t="s">
        <v>94</v>
      </c>
      <c r="D808" s="2" t="s">
        <v>33</v>
      </c>
      <c r="E808" s="2" t="s">
        <v>34</v>
      </c>
      <c r="F808" s="2">
        <v>5600.35</v>
      </c>
      <c r="G808" s="2">
        <v>840.05</v>
      </c>
      <c r="H808" s="2">
        <v>4760.3</v>
      </c>
      <c r="I808" s="2" t="s">
        <v>56</v>
      </c>
    </row>
    <row r="809" spans="1:9" x14ac:dyDescent="0.2">
      <c r="A809" s="3" t="s">
        <v>1227</v>
      </c>
      <c r="B809" s="3" t="s">
        <v>247</v>
      </c>
      <c r="C809" s="3" t="s">
        <v>846</v>
      </c>
      <c r="D809" s="3" t="s">
        <v>52</v>
      </c>
      <c r="E809" s="3" t="s">
        <v>34</v>
      </c>
      <c r="F809" s="3">
        <v>5575.15</v>
      </c>
      <c r="G809" s="3">
        <v>669.02</v>
      </c>
      <c r="H809" s="3">
        <v>4906.13</v>
      </c>
      <c r="I809" s="3" t="s">
        <v>29</v>
      </c>
    </row>
    <row r="810" spans="1:9" x14ac:dyDescent="0.2">
      <c r="A810" s="2" t="s">
        <v>1228</v>
      </c>
      <c r="B810" s="2" t="s">
        <v>546</v>
      </c>
      <c r="C810" s="2" t="s">
        <v>497</v>
      </c>
      <c r="D810" s="2" t="s">
        <v>33</v>
      </c>
      <c r="E810" s="2" t="s">
        <v>28</v>
      </c>
      <c r="F810" s="2">
        <v>5258.53</v>
      </c>
      <c r="G810" s="2">
        <v>788.78</v>
      </c>
      <c r="H810" s="2">
        <v>4469.75</v>
      </c>
      <c r="I810" s="2" t="s">
        <v>41</v>
      </c>
    </row>
    <row r="811" spans="1:9" x14ac:dyDescent="0.2">
      <c r="A811" s="3" t="s">
        <v>1229</v>
      </c>
      <c r="B811" s="3" t="s">
        <v>416</v>
      </c>
      <c r="C811" s="3" t="s">
        <v>955</v>
      </c>
      <c r="D811" s="3" t="s">
        <v>45</v>
      </c>
      <c r="E811" s="3" t="s">
        <v>46</v>
      </c>
      <c r="F811" s="3">
        <v>5304.24</v>
      </c>
      <c r="G811" s="3">
        <v>265.20999999999998</v>
      </c>
      <c r="H811" s="3">
        <v>5039.03</v>
      </c>
      <c r="I811" s="3" t="s">
        <v>41</v>
      </c>
    </row>
    <row r="812" spans="1:9" x14ac:dyDescent="0.2">
      <c r="A812" s="2" t="s">
        <v>1230</v>
      </c>
      <c r="B812" s="2" t="s">
        <v>124</v>
      </c>
      <c r="C812" s="2" t="s">
        <v>217</v>
      </c>
      <c r="D812" s="2" t="s">
        <v>45</v>
      </c>
      <c r="E812" s="2" t="s">
        <v>46</v>
      </c>
      <c r="F812" s="2">
        <v>15668.61</v>
      </c>
      <c r="G812" s="2">
        <v>783.43</v>
      </c>
      <c r="H812" s="2">
        <v>14885.18</v>
      </c>
      <c r="I812" s="2" t="s">
        <v>56</v>
      </c>
    </row>
    <row r="813" spans="1:9" x14ac:dyDescent="0.2">
      <c r="A813" s="3" t="s">
        <v>1231</v>
      </c>
      <c r="B813" s="3" t="s">
        <v>578</v>
      </c>
      <c r="C813" s="3" t="s">
        <v>118</v>
      </c>
      <c r="D813" s="3" t="s">
        <v>52</v>
      </c>
      <c r="E813" s="3" t="s">
        <v>34</v>
      </c>
      <c r="F813" s="3">
        <v>15151.62</v>
      </c>
      <c r="G813" s="3">
        <v>1818.19</v>
      </c>
      <c r="H813" s="3">
        <v>13333.43</v>
      </c>
      <c r="I813" s="3" t="s">
        <v>29</v>
      </c>
    </row>
    <row r="814" spans="1:9" x14ac:dyDescent="0.2">
      <c r="A814" s="2" t="s">
        <v>1232</v>
      </c>
      <c r="B814" s="2" t="s">
        <v>37</v>
      </c>
      <c r="C814" s="2" t="s">
        <v>168</v>
      </c>
      <c r="D814" s="2" t="s">
        <v>33</v>
      </c>
      <c r="E814" s="2" t="s">
        <v>60</v>
      </c>
      <c r="F814" s="2">
        <v>9225.65</v>
      </c>
      <c r="G814" s="2">
        <v>0</v>
      </c>
      <c r="H814" s="2">
        <v>9225.65</v>
      </c>
      <c r="I814" s="2" t="s">
        <v>41</v>
      </c>
    </row>
    <row r="815" spans="1:9" x14ac:dyDescent="0.2">
      <c r="A815" s="3" t="s">
        <v>1233</v>
      </c>
      <c r="B815" s="3" t="s">
        <v>1234</v>
      </c>
      <c r="C815" s="3" t="s">
        <v>106</v>
      </c>
      <c r="D815" s="3" t="s">
        <v>33</v>
      </c>
      <c r="E815" s="3" t="s">
        <v>34</v>
      </c>
      <c r="F815" s="3">
        <v>9224.43</v>
      </c>
      <c r="G815" s="3">
        <v>1383.66</v>
      </c>
      <c r="H815" s="3">
        <v>7840.77</v>
      </c>
      <c r="I815" s="3" t="s">
        <v>29</v>
      </c>
    </row>
    <row r="816" spans="1:9" x14ac:dyDescent="0.2">
      <c r="A816" s="2" t="s">
        <v>1235</v>
      </c>
      <c r="B816" s="2" t="s">
        <v>437</v>
      </c>
      <c r="C816" s="2" t="s">
        <v>425</v>
      </c>
      <c r="D816" s="2" t="s">
        <v>206</v>
      </c>
      <c r="E816" s="2" t="s">
        <v>207</v>
      </c>
      <c r="F816" s="2">
        <v>8101.21</v>
      </c>
      <c r="G816" s="2">
        <v>0</v>
      </c>
      <c r="H816" s="2">
        <v>8101.21</v>
      </c>
      <c r="I816" s="2" t="s">
        <v>29</v>
      </c>
    </row>
    <row r="817" spans="1:9" x14ac:dyDescent="0.2">
      <c r="A817" s="3" t="s">
        <v>1236</v>
      </c>
      <c r="B817" s="3" t="s">
        <v>36</v>
      </c>
      <c r="C817" s="3" t="s">
        <v>669</v>
      </c>
      <c r="D817" s="3" t="s">
        <v>206</v>
      </c>
      <c r="E817" s="3" t="s">
        <v>207</v>
      </c>
      <c r="F817" s="3">
        <v>7070.49</v>
      </c>
      <c r="G817" s="3">
        <v>0</v>
      </c>
      <c r="H817" s="3">
        <v>7070.49</v>
      </c>
      <c r="I817" s="3" t="s">
        <v>29</v>
      </c>
    </row>
    <row r="818" spans="1:9" x14ac:dyDescent="0.2">
      <c r="A818" s="2" t="s">
        <v>1237</v>
      </c>
      <c r="B818" s="2" t="s">
        <v>283</v>
      </c>
      <c r="C818" s="2" t="s">
        <v>505</v>
      </c>
      <c r="D818" s="2" t="s">
        <v>114</v>
      </c>
      <c r="E818" s="2" t="s">
        <v>115</v>
      </c>
      <c r="F818" s="2">
        <v>7318.75</v>
      </c>
      <c r="G818" s="2">
        <v>731.88</v>
      </c>
      <c r="H818" s="2">
        <v>6586.87</v>
      </c>
      <c r="I818" s="2" t="s">
        <v>56</v>
      </c>
    </row>
    <row r="819" spans="1:9" x14ac:dyDescent="0.2">
      <c r="A819" s="3" t="s">
        <v>1238</v>
      </c>
      <c r="B819" s="3" t="s">
        <v>846</v>
      </c>
      <c r="C819" s="3" t="s">
        <v>445</v>
      </c>
      <c r="D819" s="3" t="s">
        <v>33</v>
      </c>
      <c r="E819" s="3" t="s">
        <v>34</v>
      </c>
      <c r="F819" s="3">
        <v>5490.6</v>
      </c>
      <c r="G819" s="3">
        <v>823.59</v>
      </c>
      <c r="H819" s="3">
        <v>4667.01</v>
      </c>
      <c r="I819" s="3" t="s">
        <v>56</v>
      </c>
    </row>
    <row r="820" spans="1:9" x14ac:dyDescent="0.2">
      <c r="A820" s="2" t="s">
        <v>1239</v>
      </c>
      <c r="B820" s="2" t="s">
        <v>376</v>
      </c>
      <c r="C820" s="2" t="s">
        <v>475</v>
      </c>
      <c r="D820" s="2" t="s">
        <v>27</v>
      </c>
      <c r="E820" s="2" t="s">
        <v>34</v>
      </c>
      <c r="F820" s="2">
        <v>11670.82</v>
      </c>
      <c r="G820" s="2">
        <v>2100.75</v>
      </c>
      <c r="H820" s="2">
        <v>9570.07</v>
      </c>
      <c r="I820" s="2" t="s">
        <v>29</v>
      </c>
    </row>
    <row r="821" spans="1:9" x14ac:dyDescent="0.2">
      <c r="A821" s="3" t="s">
        <v>1240</v>
      </c>
      <c r="B821" s="3" t="s">
        <v>360</v>
      </c>
      <c r="C821" s="3" t="s">
        <v>393</v>
      </c>
      <c r="D821" s="3" t="s">
        <v>52</v>
      </c>
      <c r="E821" s="3" t="s">
        <v>60</v>
      </c>
      <c r="F821" s="3">
        <v>4579.53</v>
      </c>
      <c r="G821" s="3">
        <v>0</v>
      </c>
      <c r="H821" s="3">
        <v>4579.53</v>
      </c>
      <c r="I821" s="3" t="s">
        <v>29</v>
      </c>
    </row>
    <row r="822" spans="1:9" x14ac:dyDescent="0.2">
      <c r="A822" s="2" t="s">
        <v>1241</v>
      </c>
      <c r="B822" s="2" t="s">
        <v>256</v>
      </c>
      <c r="C822" s="2" t="s">
        <v>854</v>
      </c>
      <c r="D822" s="2" t="s">
        <v>52</v>
      </c>
      <c r="E822" s="2" t="s">
        <v>34</v>
      </c>
      <c r="F822" s="2">
        <v>10505.66</v>
      </c>
      <c r="G822" s="2">
        <v>1260.68</v>
      </c>
      <c r="H822" s="2">
        <v>9244.98</v>
      </c>
      <c r="I822" s="2" t="s">
        <v>29</v>
      </c>
    </row>
    <row r="823" spans="1:9" x14ac:dyDescent="0.2">
      <c r="A823" s="3" t="s">
        <v>1242</v>
      </c>
      <c r="B823" s="3" t="s">
        <v>292</v>
      </c>
      <c r="C823" s="3" t="s">
        <v>234</v>
      </c>
      <c r="D823" s="3" t="s">
        <v>169</v>
      </c>
      <c r="E823" s="3" t="s">
        <v>34</v>
      </c>
      <c r="F823" s="3">
        <v>8105.95</v>
      </c>
      <c r="G823" s="3">
        <v>1621.19</v>
      </c>
      <c r="H823" s="3">
        <v>6484.76</v>
      </c>
      <c r="I823" s="3" t="s">
        <v>29</v>
      </c>
    </row>
    <row r="824" spans="1:9" x14ac:dyDescent="0.2">
      <c r="A824" s="2" t="s">
        <v>1243</v>
      </c>
      <c r="B824" s="2" t="s">
        <v>295</v>
      </c>
      <c r="C824" s="2" t="s">
        <v>202</v>
      </c>
      <c r="D824" s="2" t="s">
        <v>64</v>
      </c>
      <c r="E824" s="2" t="s">
        <v>34</v>
      </c>
      <c r="F824" s="2">
        <v>6949.41</v>
      </c>
      <c r="G824" s="2">
        <v>0</v>
      </c>
      <c r="H824" s="2">
        <v>6949.41</v>
      </c>
      <c r="I824" s="2" t="s">
        <v>29</v>
      </c>
    </row>
    <row r="825" spans="1:9" x14ac:dyDescent="0.2">
      <c r="A825" s="3" t="s">
        <v>1244</v>
      </c>
      <c r="B825" s="3" t="s">
        <v>129</v>
      </c>
      <c r="C825" s="3" t="s">
        <v>441</v>
      </c>
      <c r="D825" s="3" t="s">
        <v>52</v>
      </c>
      <c r="E825" s="3" t="s">
        <v>34</v>
      </c>
      <c r="F825" s="3">
        <v>26687.5</v>
      </c>
      <c r="G825" s="3">
        <v>3202.5</v>
      </c>
      <c r="H825" s="3">
        <v>23485</v>
      </c>
      <c r="I825" s="3" t="s">
        <v>41</v>
      </c>
    </row>
    <row r="826" spans="1:9" x14ac:dyDescent="0.2">
      <c r="A826" s="2" t="s">
        <v>1245</v>
      </c>
      <c r="B826" s="2" t="s">
        <v>113</v>
      </c>
      <c r="C826" s="2" t="s">
        <v>487</v>
      </c>
      <c r="D826" s="2" t="s">
        <v>33</v>
      </c>
      <c r="E826" s="2" t="s">
        <v>28</v>
      </c>
      <c r="F826" s="2">
        <v>3026.08</v>
      </c>
      <c r="G826" s="2">
        <v>453.91</v>
      </c>
      <c r="H826" s="2">
        <v>2572.17</v>
      </c>
      <c r="I826" s="2" t="s">
        <v>29</v>
      </c>
    </row>
    <row r="827" spans="1:9" x14ac:dyDescent="0.2">
      <c r="A827" s="3" t="s">
        <v>1246</v>
      </c>
      <c r="B827" s="3" t="s">
        <v>653</v>
      </c>
      <c r="C827" s="3" t="s">
        <v>1179</v>
      </c>
      <c r="D827" s="3" t="s">
        <v>33</v>
      </c>
      <c r="E827" s="3" t="s">
        <v>28</v>
      </c>
      <c r="F827" s="3">
        <v>8096.89</v>
      </c>
      <c r="G827" s="3">
        <v>1214.53</v>
      </c>
      <c r="H827" s="3">
        <v>6882.36</v>
      </c>
      <c r="I827" s="3" t="s">
        <v>41</v>
      </c>
    </row>
    <row r="828" spans="1:9" x14ac:dyDescent="0.2">
      <c r="A828" s="2" t="s">
        <v>1247</v>
      </c>
      <c r="B828" s="2" t="s">
        <v>295</v>
      </c>
      <c r="C828" s="2" t="s">
        <v>618</v>
      </c>
      <c r="D828" s="2" t="s">
        <v>33</v>
      </c>
      <c r="E828" s="2" t="s">
        <v>60</v>
      </c>
      <c r="F828" s="2">
        <v>5668.45</v>
      </c>
      <c r="G828" s="2">
        <v>0</v>
      </c>
      <c r="H828" s="2">
        <v>5668.45</v>
      </c>
      <c r="I828" s="2" t="s">
        <v>29</v>
      </c>
    </row>
    <row r="829" spans="1:9" x14ac:dyDescent="0.2">
      <c r="A829" s="3" t="s">
        <v>1248</v>
      </c>
      <c r="B829" s="3" t="s">
        <v>87</v>
      </c>
      <c r="C829" s="3" t="s">
        <v>918</v>
      </c>
      <c r="D829" s="3" t="s">
        <v>27</v>
      </c>
      <c r="E829" s="3" t="s">
        <v>34</v>
      </c>
      <c r="F829" s="3">
        <v>9605.65</v>
      </c>
      <c r="G829" s="3">
        <v>1729.02</v>
      </c>
      <c r="H829" s="3">
        <v>7876.63</v>
      </c>
      <c r="I829" s="3" t="s">
        <v>41</v>
      </c>
    </row>
    <row r="830" spans="1:9" x14ac:dyDescent="0.2">
      <c r="A830" s="2" t="s">
        <v>1249</v>
      </c>
      <c r="B830" s="2" t="s">
        <v>917</v>
      </c>
      <c r="C830" s="2" t="s">
        <v>174</v>
      </c>
      <c r="D830" s="2" t="s">
        <v>33</v>
      </c>
      <c r="E830" s="2" t="s">
        <v>34</v>
      </c>
      <c r="F830" s="2">
        <v>7709.47</v>
      </c>
      <c r="G830" s="2">
        <v>1156.42</v>
      </c>
      <c r="H830" s="2">
        <v>6553.05</v>
      </c>
      <c r="I830" s="2" t="s">
        <v>29</v>
      </c>
    </row>
    <row r="831" spans="1:9" x14ac:dyDescent="0.2">
      <c r="A831" s="3" t="s">
        <v>1250</v>
      </c>
      <c r="B831" s="3" t="s">
        <v>153</v>
      </c>
      <c r="C831" s="3" t="s">
        <v>794</v>
      </c>
      <c r="D831" s="3" t="s">
        <v>45</v>
      </c>
      <c r="E831" s="3" t="s">
        <v>89</v>
      </c>
      <c r="F831" s="3">
        <v>2716.49</v>
      </c>
      <c r="G831" s="3">
        <v>0</v>
      </c>
      <c r="H831" s="3">
        <v>2716.49</v>
      </c>
      <c r="I831" s="3" t="s">
        <v>29</v>
      </c>
    </row>
    <row r="832" spans="1:9" x14ac:dyDescent="0.2">
      <c r="A832" s="2" t="s">
        <v>1251</v>
      </c>
      <c r="B832" s="2" t="s">
        <v>426</v>
      </c>
      <c r="C832" s="2" t="s">
        <v>283</v>
      </c>
      <c r="D832" s="2" t="s">
        <v>114</v>
      </c>
      <c r="E832" s="2" t="s">
        <v>46</v>
      </c>
      <c r="F832" s="2">
        <v>15240.56</v>
      </c>
      <c r="G832" s="2">
        <v>1524.06</v>
      </c>
      <c r="H832" s="2">
        <v>13716.5</v>
      </c>
      <c r="I832" s="2" t="s">
        <v>29</v>
      </c>
    </row>
    <row r="833" spans="1:9" x14ac:dyDescent="0.2">
      <c r="A833" s="3" t="s">
        <v>1252</v>
      </c>
      <c r="B833" s="3" t="s">
        <v>187</v>
      </c>
      <c r="C833" s="3" t="s">
        <v>98</v>
      </c>
      <c r="D833" s="3" t="s">
        <v>52</v>
      </c>
      <c r="E833" s="3" t="s">
        <v>60</v>
      </c>
      <c r="F833" s="3">
        <v>8275.06</v>
      </c>
      <c r="G833" s="3">
        <v>0</v>
      </c>
      <c r="H833" s="3">
        <v>8275.06</v>
      </c>
      <c r="I833" s="3" t="s">
        <v>29</v>
      </c>
    </row>
    <row r="834" spans="1:9" x14ac:dyDescent="0.2">
      <c r="A834" s="2" t="s">
        <v>1253</v>
      </c>
      <c r="B834" s="2" t="s">
        <v>246</v>
      </c>
      <c r="C834" s="2" t="s">
        <v>312</v>
      </c>
      <c r="D834" s="2" t="s">
        <v>33</v>
      </c>
      <c r="E834" s="2" t="s">
        <v>34</v>
      </c>
      <c r="F834" s="2">
        <v>2765.31</v>
      </c>
      <c r="G834" s="2">
        <v>414.8</v>
      </c>
      <c r="H834" s="2">
        <v>2350.5100000000002</v>
      </c>
      <c r="I834" s="2" t="s">
        <v>29</v>
      </c>
    </row>
    <row r="835" spans="1:9" x14ac:dyDescent="0.2">
      <c r="A835" s="3" t="s">
        <v>1254</v>
      </c>
      <c r="B835" s="3" t="s">
        <v>1101</v>
      </c>
      <c r="C835" s="3" t="s">
        <v>705</v>
      </c>
      <c r="D835" s="3" t="s">
        <v>206</v>
      </c>
      <c r="E835" s="3" t="s">
        <v>207</v>
      </c>
      <c r="F835" s="3">
        <v>5619.72</v>
      </c>
      <c r="G835" s="3">
        <v>0</v>
      </c>
      <c r="H835" s="3">
        <v>5619.72</v>
      </c>
      <c r="I835" s="3" t="s">
        <v>29</v>
      </c>
    </row>
    <row r="836" spans="1:9" x14ac:dyDescent="0.2">
      <c r="A836" s="2" t="s">
        <v>1255</v>
      </c>
      <c r="B836" s="2" t="s">
        <v>226</v>
      </c>
      <c r="C836" s="2" t="s">
        <v>100</v>
      </c>
      <c r="D836" s="2" t="s">
        <v>33</v>
      </c>
      <c r="E836" s="2" t="s">
        <v>28</v>
      </c>
      <c r="F836" s="2">
        <v>19649.13</v>
      </c>
      <c r="G836" s="2">
        <v>2947.37</v>
      </c>
      <c r="H836" s="2">
        <v>16701.759999999998</v>
      </c>
      <c r="I836" s="2" t="s">
        <v>29</v>
      </c>
    </row>
    <row r="837" spans="1:9" x14ac:dyDescent="0.2">
      <c r="A837" s="3" t="s">
        <v>1256</v>
      </c>
      <c r="B837" s="3" t="s">
        <v>179</v>
      </c>
      <c r="C837" s="3" t="s">
        <v>794</v>
      </c>
      <c r="D837" s="3" t="s">
        <v>169</v>
      </c>
      <c r="E837" s="3" t="s">
        <v>34</v>
      </c>
      <c r="F837" s="3">
        <v>3185.82</v>
      </c>
      <c r="G837" s="3">
        <v>637.16</v>
      </c>
      <c r="H837" s="3">
        <v>2548.66</v>
      </c>
      <c r="I837" s="3" t="s">
        <v>29</v>
      </c>
    </row>
    <row r="838" spans="1:9" x14ac:dyDescent="0.2">
      <c r="A838" s="2" t="s">
        <v>1257</v>
      </c>
      <c r="B838" s="2" t="s">
        <v>574</v>
      </c>
      <c r="C838" s="2" t="s">
        <v>26</v>
      </c>
      <c r="D838" s="2" t="s">
        <v>27</v>
      </c>
      <c r="E838" s="2" t="s">
        <v>60</v>
      </c>
      <c r="F838" s="2">
        <v>2864.93</v>
      </c>
      <c r="G838" s="2">
        <v>0</v>
      </c>
      <c r="H838" s="2">
        <v>2864.93</v>
      </c>
      <c r="I838" s="2" t="s">
        <v>29</v>
      </c>
    </row>
    <row r="839" spans="1:9" x14ac:dyDescent="0.2">
      <c r="A839" s="3" t="s">
        <v>1258</v>
      </c>
      <c r="B839" s="3" t="s">
        <v>740</v>
      </c>
      <c r="C839" s="3" t="s">
        <v>603</v>
      </c>
      <c r="D839" s="3" t="s">
        <v>64</v>
      </c>
      <c r="E839" s="3" t="s">
        <v>34</v>
      </c>
      <c r="F839" s="3">
        <v>12311.99</v>
      </c>
      <c r="G839" s="3">
        <v>0</v>
      </c>
      <c r="H839" s="3">
        <v>12311.99</v>
      </c>
      <c r="I839" s="3" t="s">
        <v>56</v>
      </c>
    </row>
    <row r="840" spans="1:9" x14ac:dyDescent="0.2">
      <c r="A840" s="2" t="s">
        <v>1259</v>
      </c>
      <c r="B840" s="2" t="s">
        <v>396</v>
      </c>
      <c r="C840" s="2" t="s">
        <v>401</v>
      </c>
      <c r="D840" s="2" t="s">
        <v>64</v>
      </c>
      <c r="E840" s="2" t="s">
        <v>28</v>
      </c>
      <c r="F840" s="2">
        <v>3391.32</v>
      </c>
      <c r="G840" s="2">
        <v>0</v>
      </c>
      <c r="H840" s="2">
        <v>3391.32</v>
      </c>
      <c r="I840" s="2" t="s">
        <v>29</v>
      </c>
    </row>
    <row r="841" spans="1:9" x14ac:dyDescent="0.2">
      <c r="A841" s="3" t="s">
        <v>1260</v>
      </c>
      <c r="B841" s="3" t="s">
        <v>578</v>
      </c>
      <c r="C841" s="3" t="s">
        <v>72</v>
      </c>
      <c r="D841" s="3" t="s">
        <v>52</v>
      </c>
      <c r="E841" s="3" t="s">
        <v>60</v>
      </c>
      <c r="F841" s="3">
        <v>11970.69</v>
      </c>
      <c r="G841" s="3">
        <v>0</v>
      </c>
      <c r="H841" s="3">
        <v>11970.69</v>
      </c>
      <c r="I841" s="3" t="s">
        <v>29</v>
      </c>
    </row>
    <row r="842" spans="1:9" x14ac:dyDescent="0.2">
      <c r="A842" s="2" t="s">
        <v>1261</v>
      </c>
      <c r="B842" s="2" t="s">
        <v>98</v>
      </c>
      <c r="C842" s="2" t="s">
        <v>1179</v>
      </c>
      <c r="D842" s="2" t="s">
        <v>27</v>
      </c>
      <c r="E842" s="2" t="s">
        <v>60</v>
      </c>
      <c r="F842" s="2">
        <v>7872.53</v>
      </c>
      <c r="G842" s="2">
        <v>0</v>
      </c>
      <c r="H842" s="2">
        <v>7872.53</v>
      </c>
      <c r="I842" s="2" t="s">
        <v>41</v>
      </c>
    </row>
    <row r="843" spans="1:9" x14ac:dyDescent="0.2">
      <c r="A843" s="3" t="s">
        <v>1262</v>
      </c>
      <c r="B843" s="3" t="s">
        <v>145</v>
      </c>
      <c r="C843" s="3" t="s">
        <v>443</v>
      </c>
      <c r="D843" s="3" t="s">
        <v>52</v>
      </c>
      <c r="E843" s="3" t="s">
        <v>60</v>
      </c>
      <c r="F843" s="3">
        <v>18532.150000000001</v>
      </c>
      <c r="G843" s="3">
        <v>0</v>
      </c>
      <c r="H843" s="3">
        <v>18532.150000000001</v>
      </c>
      <c r="I843" s="3" t="s">
        <v>29</v>
      </c>
    </row>
    <row r="844" spans="1:9" x14ac:dyDescent="0.2">
      <c r="A844" s="2" t="s">
        <v>1263</v>
      </c>
      <c r="B844" s="2" t="s">
        <v>300</v>
      </c>
      <c r="C844" s="2" t="s">
        <v>564</v>
      </c>
      <c r="D844" s="2" t="s">
        <v>206</v>
      </c>
      <c r="E844" s="2" t="s">
        <v>207</v>
      </c>
      <c r="F844" s="2">
        <v>3149.24</v>
      </c>
      <c r="G844" s="2">
        <v>0</v>
      </c>
      <c r="H844" s="2">
        <v>3149.24</v>
      </c>
      <c r="I844" s="2" t="s">
        <v>29</v>
      </c>
    </row>
    <row r="845" spans="1:9" x14ac:dyDescent="0.2">
      <c r="A845" s="3" t="s">
        <v>1264</v>
      </c>
      <c r="B845" s="3" t="s">
        <v>224</v>
      </c>
      <c r="C845" s="3" t="s">
        <v>224</v>
      </c>
      <c r="D845" s="3" t="s">
        <v>33</v>
      </c>
      <c r="E845" s="3" t="s">
        <v>60</v>
      </c>
      <c r="F845" s="3">
        <v>24514.6</v>
      </c>
      <c r="G845" s="3">
        <v>0</v>
      </c>
      <c r="H845" s="3">
        <v>24514.6</v>
      </c>
      <c r="I845" s="3" t="s">
        <v>29</v>
      </c>
    </row>
    <row r="846" spans="1:9" x14ac:dyDescent="0.2">
      <c r="A846" s="2" t="s">
        <v>1265</v>
      </c>
      <c r="B846" s="2" t="s">
        <v>986</v>
      </c>
      <c r="C846" s="2" t="s">
        <v>94</v>
      </c>
      <c r="D846" s="2" t="s">
        <v>52</v>
      </c>
      <c r="E846" s="2" t="s">
        <v>34</v>
      </c>
      <c r="F846" s="2">
        <v>3231.37</v>
      </c>
      <c r="G846" s="2">
        <v>387.76</v>
      </c>
      <c r="H846" s="2">
        <v>2843.61</v>
      </c>
      <c r="I846" s="2" t="s">
        <v>29</v>
      </c>
    </row>
    <row r="847" spans="1:9" x14ac:dyDescent="0.2">
      <c r="A847" s="3" t="s">
        <v>1266</v>
      </c>
      <c r="B847" s="3" t="s">
        <v>215</v>
      </c>
      <c r="C847" s="3" t="s">
        <v>230</v>
      </c>
      <c r="D847" s="3" t="s">
        <v>33</v>
      </c>
      <c r="E847" s="3" t="s">
        <v>28</v>
      </c>
      <c r="F847" s="3">
        <v>5604.57</v>
      </c>
      <c r="G847" s="3">
        <v>840.69</v>
      </c>
      <c r="H847" s="3">
        <v>4763.88</v>
      </c>
      <c r="I847" s="3" t="s">
        <v>29</v>
      </c>
    </row>
    <row r="848" spans="1:9" x14ac:dyDescent="0.2">
      <c r="A848" s="2" t="s">
        <v>1267</v>
      </c>
      <c r="B848" s="2" t="s">
        <v>219</v>
      </c>
      <c r="C848" s="2" t="s">
        <v>261</v>
      </c>
      <c r="D848" s="2" t="s">
        <v>45</v>
      </c>
      <c r="E848" s="2" t="s">
        <v>89</v>
      </c>
      <c r="F848" s="2">
        <v>3966.71</v>
      </c>
      <c r="G848" s="2">
        <v>0</v>
      </c>
      <c r="H848" s="2">
        <v>3966.71</v>
      </c>
      <c r="I848" s="2" t="s">
        <v>29</v>
      </c>
    </row>
    <row r="849" spans="1:9" x14ac:dyDescent="0.2">
      <c r="A849" s="3" t="s">
        <v>1268</v>
      </c>
      <c r="B849" s="3" t="s">
        <v>253</v>
      </c>
      <c r="C849" s="3" t="s">
        <v>724</v>
      </c>
      <c r="D849" s="3" t="s">
        <v>33</v>
      </c>
      <c r="E849" s="3" t="s">
        <v>34</v>
      </c>
      <c r="F849" s="3">
        <v>3315.23</v>
      </c>
      <c r="G849" s="3">
        <v>497.28</v>
      </c>
      <c r="H849" s="3">
        <v>2817.95</v>
      </c>
      <c r="I849" s="3" t="s">
        <v>29</v>
      </c>
    </row>
    <row r="850" spans="1:9" x14ac:dyDescent="0.2">
      <c r="A850" s="2" t="s">
        <v>1269</v>
      </c>
      <c r="B850" s="2" t="s">
        <v>136</v>
      </c>
      <c r="C850" s="2" t="s">
        <v>618</v>
      </c>
      <c r="D850" s="2" t="s">
        <v>52</v>
      </c>
      <c r="E850" s="2" t="s">
        <v>60</v>
      </c>
      <c r="F850" s="2">
        <v>2466.08</v>
      </c>
      <c r="G850" s="2">
        <v>0</v>
      </c>
      <c r="H850" s="2">
        <v>2466.08</v>
      </c>
      <c r="I850" s="2" t="s">
        <v>29</v>
      </c>
    </row>
    <row r="851" spans="1:9" x14ac:dyDescent="0.2">
      <c r="A851" s="3" t="s">
        <v>1270</v>
      </c>
      <c r="B851" s="3" t="s">
        <v>740</v>
      </c>
      <c r="C851" s="3" t="s">
        <v>132</v>
      </c>
      <c r="D851" s="3" t="s">
        <v>169</v>
      </c>
      <c r="E851" s="3" t="s">
        <v>34</v>
      </c>
      <c r="F851" s="3">
        <v>3318.94</v>
      </c>
      <c r="G851" s="3">
        <v>663.79</v>
      </c>
      <c r="H851" s="3">
        <v>2655.15</v>
      </c>
      <c r="I851" s="3" t="s">
        <v>41</v>
      </c>
    </row>
    <row r="852" spans="1:9" x14ac:dyDescent="0.2">
      <c r="A852" s="2" t="s">
        <v>1271</v>
      </c>
      <c r="B852" s="2" t="s">
        <v>1272</v>
      </c>
      <c r="C852" s="2" t="s">
        <v>515</v>
      </c>
      <c r="D852" s="2" t="s">
        <v>169</v>
      </c>
      <c r="E852" s="2" t="s">
        <v>34</v>
      </c>
      <c r="F852" s="2">
        <v>17538.48</v>
      </c>
      <c r="G852" s="2">
        <v>3507.7</v>
      </c>
      <c r="H852" s="2">
        <v>14030.78</v>
      </c>
      <c r="I852" s="2" t="s">
        <v>29</v>
      </c>
    </row>
    <row r="853" spans="1:9" x14ac:dyDescent="0.2">
      <c r="A853" s="3" t="s">
        <v>1273</v>
      </c>
      <c r="B853" s="3" t="s">
        <v>425</v>
      </c>
      <c r="C853" s="3" t="s">
        <v>195</v>
      </c>
      <c r="D853" s="3" t="s">
        <v>52</v>
      </c>
      <c r="E853" s="3" t="s">
        <v>60</v>
      </c>
      <c r="F853" s="3">
        <v>11114</v>
      </c>
      <c r="G853" s="3">
        <v>0</v>
      </c>
      <c r="H853" s="3">
        <v>11114</v>
      </c>
      <c r="I853" s="3" t="s">
        <v>29</v>
      </c>
    </row>
    <row r="854" spans="1:9" x14ac:dyDescent="0.2">
      <c r="A854" s="2" t="s">
        <v>1274</v>
      </c>
      <c r="B854" s="2" t="s">
        <v>1275</v>
      </c>
      <c r="C854" s="2" t="s">
        <v>1275</v>
      </c>
      <c r="D854" s="2" t="s">
        <v>33</v>
      </c>
      <c r="E854" s="2" t="s">
        <v>60</v>
      </c>
      <c r="F854" s="2">
        <v>8829.2900000000009</v>
      </c>
      <c r="G854" s="2">
        <v>0</v>
      </c>
      <c r="H854" s="2">
        <v>8829.2900000000009</v>
      </c>
      <c r="I854" s="2" t="s">
        <v>29</v>
      </c>
    </row>
    <row r="855" spans="1:9" x14ac:dyDescent="0.2">
      <c r="A855" s="3" t="s">
        <v>1276</v>
      </c>
      <c r="B855" s="3" t="s">
        <v>54</v>
      </c>
      <c r="C855" s="3" t="s">
        <v>445</v>
      </c>
      <c r="D855" s="3" t="s">
        <v>45</v>
      </c>
      <c r="E855" s="3" t="s">
        <v>46</v>
      </c>
      <c r="F855" s="3">
        <v>2706.2</v>
      </c>
      <c r="G855" s="3">
        <v>135.31</v>
      </c>
      <c r="H855" s="3">
        <v>2570.89</v>
      </c>
      <c r="I855" s="3" t="s">
        <v>56</v>
      </c>
    </row>
    <row r="856" spans="1:9" x14ac:dyDescent="0.2">
      <c r="A856" s="2" t="s">
        <v>1277</v>
      </c>
      <c r="B856" s="2" t="s">
        <v>1278</v>
      </c>
      <c r="C856" s="2" t="s">
        <v>435</v>
      </c>
      <c r="D856" s="2" t="s">
        <v>52</v>
      </c>
      <c r="E856" s="2" t="s">
        <v>60</v>
      </c>
      <c r="F856" s="2">
        <v>8473.69</v>
      </c>
      <c r="G856" s="2">
        <v>0</v>
      </c>
      <c r="H856" s="2">
        <v>8473.69</v>
      </c>
      <c r="I856" s="2" t="s">
        <v>41</v>
      </c>
    </row>
    <row r="857" spans="1:9" x14ac:dyDescent="0.2">
      <c r="A857" s="3" t="s">
        <v>1279</v>
      </c>
      <c r="B857" s="3" t="s">
        <v>299</v>
      </c>
      <c r="C857" s="3" t="s">
        <v>380</v>
      </c>
      <c r="D857" s="3" t="s">
        <v>64</v>
      </c>
      <c r="E857" s="3" t="s">
        <v>34</v>
      </c>
      <c r="F857" s="3">
        <v>2703.38</v>
      </c>
      <c r="G857" s="3">
        <v>0</v>
      </c>
      <c r="H857" s="3">
        <v>2703.38</v>
      </c>
      <c r="I857" s="3" t="s">
        <v>29</v>
      </c>
    </row>
    <row r="858" spans="1:9" x14ac:dyDescent="0.2">
      <c r="A858" s="2" t="s">
        <v>1280</v>
      </c>
      <c r="B858" s="2" t="s">
        <v>762</v>
      </c>
      <c r="C858" s="2" t="s">
        <v>449</v>
      </c>
      <c r="D858" s="2" t="s">
        <v>64</v>
      </c>
      <c r="E858" s="2" t="s">
        <v>28</v>
      </c>
      <c r="F858" s="2">
        <v>12319.14</v>
      </c>
      <c r="G858" s="2">
        <v>0</v>
      </c>
      <c r="H858" s="2">
        <v>12319.14</v>
      </c>
      <c r="I858" s="2" t="s">
        <v>29</v>
      </c>
    </row>
    <row r="859" spans="1:9" x14ac:dyDescent="0.2">
      <c r="A859" s="3" t="s">
        <v>1281</v>
      </c>
      <c r="B859" s="3" t="s">
        <v>138</v>
      </c>
      <c r="C859" s="3" t="s">
        <v>98</v>
      </c>
      <c r="D859" s="3" t="s">
        <v>33</v>
      </c>
      <c r="E859" s="3" t="s">
        <v>34</v>
      </c>
      <c r="F859" s="3">
        <v>7559.36</v>
      </c>
      <c r="G859" s="3">
        <v>1133.9000000000001</v>
      </c>
      <c r="H859" s="3">
        <v>6425.46</v>
      </c>
      <c r="I859" s="3" t="s">
        <v>41</v>
      </c>
    </row>
    <row r="860" spans="1:9" x14ac:dyDescent="0.2">
      <c r="A860" s="2" t="s">
        <v>1282</v>
      </c>
      <c r="B860" s="2" t="s">
        <v>118</v>
      </c>
      <c r="C860" s="2" t="s">
        <v>176</v>
      </c>
      <c r="D860" s="2" t="s">
        <v>114</v>
      </c>
      <c r="E860" s="2" t="s">
        <v>115</v>
      </c>
      <c r="F860" s="2">
        <v>3327.56</v>
      </c>
      <c r="G860" s="2">
        <v>332.76</v>
      </c>
      <c r="H860" s="2">
        <v>2994.8</v>
      </c>
      <c r="I860" s="2" t="s">
        <v>56</v>
      </c>
    </row>
    <row r="861" spans="1:9" x14ac:dyDescent="0.2">
      <c r="A861" s="3" t="s">
        <v>1283</v>
      </c>
      <c r="B861" s="3" t="s">
        <v>329</v>
      </c>
      <c r="C861" s="3" t="s">
        <v>435</v>
      </c>
      <c r="D861" s="3" t="s">
        <v>27</v>
      </c>
      <c r="E861" s="3" t="s">
        <v>60</v>
      </c>
      <c r="F861" s="3">
        <v>12870.5</v>
      </c>
      <c r="G861" s="3">
        <v>0</v>
      </c>
      <c r="H861" s="3">
        <v>12870.5</v>
      </c>
      <c r="I861" s="3" t="s">
        <v>29</v>
      </c>
    </row>
    <row r="862" spans="1:9" x14ac:dyDescent="0.2">
      <c r="A862" s="2" t="s">
        <v>1284</v>
      </c>
      <c r="B862" s="2" t="s">
        <v>292</v>
      </c>
      <c r="C862" s="2" t="s">
        <v>813</v>
      </c>
      <c r="D862" s="2" t="s">
        <v>206</v>
      </c>
      <c r="E862" s="2" t="s">
        <v>207</v>
      </c>
      <c r="F862" s="2">
        <v>4477.38</v>
      </c>
      <c r="G862" s="2">
        <v>0</v>
      </c>
      <c r="H862" s="2">
        <v>4477.38</v>
      </c>
      <c r="I862" s="2" t="s">
        <v>29</v>
      </c>
    </row>
    <row r="863" spans="1:9" x14ac:dyDescent="0.2">
      <c r="A863" s="3" t="s">
        <v>1285</v>
      </c>
      <c r="B863" s="3" t="s">
        <v>337</v>
      </c>
      <c r="C863" s="3" t="s">
        <v>679</v>
      </c>
      <c r="D863" s="3" t="s">
        <v>52</v>
      </c>
      <c r="E863" s="3" t="s">
        <v>60</v>
      </c>
      <c r="F863" s="3">
        <v>7738.1</v>
      </c>
      <c r="G863" s="3">
        <v>0</v>
      </c>
      <c r="H863" s="3">
        <v>7738.1</v>
      </c>
      <c r="I863" s="3" t="s">
        <v>41</v>
      </c>
    </row>
    <row r="864" spans="1:9" x14ac:dyDescent="0.2">
      <c r="A864" s="2" t="s">
        <v>1286</v>
      </c>
      <c r="B864" s="2" t="s">
        <v>183</v>
      </c>
      <c r="C864" s="2" t="s">
        <v>187</v>
      </c>
      <c r="D864" s="2" t="s">
        <v>33</v>
      </c>
      <c r="E864" s="2" t="s">
        <v>34</v>
      </c>
      <c r="F864" s="2">
        <v>8235.1299999999992</v>
      </c>
      <c r="G864" s="2">
        <v>1235.27</v>
      </c>
      <c r="H864" s="2">
        <v>6999.86</v>
      </c>
      <c r="I864" s="2" t="s">
        <v>56</v>
      </c>
    </row>
    <row r="865" spans="1:9" x14ac:dyDescent="0.2">
      <c r="A865" s="3" t="s">
        <v>1287</v>
      </c>
      <c r="B865" s="3" t="s">
        <v>106</v>
      </c>
      <c r="C865" s="3" t="s">
        <v>340</v>
      </c>
      <c r="D865" s="3" t="s">
        <v>169</v>
      </c>
      <c r="E865" s="3" t="s">
        <v>46</v>
      </c>
      <c r="F865" s="3">
        <v>3032.58</v>
      </c>
      <c r="G865" s="3">
        <v>606.52</v>
      </c>
      <c r="H865" s="3">
        <v>2426.06</v>
      </c>
      <c r="I865" s="3" t="s">
        <v>41</v>
      </c>
    </row>
    <row r="866" spans="1:9" x14ac:dyDescent="0.2">
      <c r="A866" s="2" t="s">
        <v>1288</v>
      </c>
      <c r="B866" s="2" t="s">
        <v>355</v>
      </c>
      <c r="C866" s="2" t="s">
        <v>176</v>
      </c>
      <c r="D866" s="2" t="s">
        <v>45</v>
      </c>
      <c r="E866" s="2" t="s">
        <v>89</v>
      </c>
      <c r="F866" s="2">
        <v>8531.8700000000008</v>
      </c>
      <c r="G866" s="2">
        <v>0</v>
      </c>
      <c r="H866" s="2">
        <v>8531.8700000000008</v>
      </c>
      <c r="I866" s="2" t="s">
        <v>56</v>
      </c>
    </row>
    <row r="867" spans="1:9" x14ac:dyDescent="0.2">
      <c r="A867" s="3" t="s">
        <v>1289</v>
      </c>
      <c r="B867" s="3" t="s">
        <v>504</v>
      </c>
      <c r="C867" s="3" t="s">
        <v>504</v>
      </c>
      <c r="D867" s="3" t="s">
        <v>114</v>
      </c>
      <c r="E867" s="3" t="s">
        <v>46</v>
      </c>
      <c r="F867" s="3">
        <v>25430.45</v>
      </c>
      <c r="G867" s="3">
        <v>2543.04</v>
      </c>
      <c r="H867" s="3">
        <v>22887.41</v>
      </c>
      <c r="I867" s="3" t="s">
        <v>29</v>
      </c>
    </row>
    <row r="868" spans="1:9" x14ac:dyDescent="0.2">
      <c r="A868" s="2" t="s">
        <v>1290</v>
      </c>
      <c r="B868" s="2" t="s">
        <v>215</v>
      </c>
      <c r="C868" s="2" t="s">
        <v>236</v>
      </c>
      <c r="D868" s="2" t="s">
        <v>64</v>
      </c>
      <c r="E868" s="2" t="s">
        <v>115</v>
      </c>
      <c r="F868" s="2">
        <v>5874.2</v>
      </c>
      <c r="G868" s="2">
        <v>0</v>
      </c>
      <c r="H868" s="2">
        <v>5874.2</v>
      </c>
      <c r="I868" s="2" t="s">
        <v>29</v>
      </c>
    </row>
    <row r="869" spans="1:9" x14ac:dyDescent="0.2">
      <c r="A869" s="3" t="s">
        <v>1291</v>
      </c>
      <c r="B869" s="3" t="s">
        <v>262</v>
      </c>
      <c r="C869" s="3" t="s">
        <v>315</v>
      </c>
      <c r="D869" s="3" t="s">
        <v>64</v>
      </c>
      <c r="E869" s="3" t="s">
        <v>115</v>
      </c>
      <c r="F869" s="3">
        <v>7007.2</v>
      </c>
      <c r="G869" s="3">
        <v>0</v>
      </c>
      <c r="H869" s="3">
        <v>7007.2</v>
      </c>
      <c r="I869" s="3" t="s">
        <v>29</v>
      </c>
    </row>
    <row r="870" spans="1:9" x14ac:dyDescent="0.2">
      <c r="A870" s="2" t="s">
        <v>1292</v>
      </c>
      <c r="B870" s="2" t="s">
        <v>51</v>
      </c>
      <c r="C870" s="2" t="s">
        <v>299</v>
      </c>
      <c r="D870" s="2" t="s">
        <v>64</v>
      </c>
      <c r="E870" s="2" t="s">
        <v>115</v>
      </c>
      <c r="F870" s="2">
        <v>3205.48</v>
      </c>
      <c r="G870" s="2">
        <v>0</v>
      </c>
      <c r="H870" s="2">
        <v>3205.48</v>
      </c>
      <c r="I870" s="2" t="s">
        <v>29</v>
      </c>
    </row>
    <row r="871" spans="1:9" x14ac:dyDescent="0.2">
      <c r="A871" s="3" t="s">
        <v>1293</v>
      </c>
      <c r="B871" s="3" t="s">
        <v>612</v>
      </c>
      <c r="C871" s="3" t="s">
        <v>378</v>
      </c>
      <c r="D871" s="3" t="s">
        <v>27</v>
      </c>
      <c r="E871" s="3" t="s">
        <v>34</v>
      </c>
      <c r="F871" s="3">
        <v>2656.58</v>
      </c>
      <c r="G871" s="3">
        <v>478.18</v>
      </c>
      <c r="H871" s="3">
        <v>2178.4</v>
      </c>
      <c r="I871" s="3" t="s">
        <v>41</v>
      </c>
    </row>
    <row r="872" spans="1:9" x14ac:dyDescent="0.2">
      <c r="A872" s="2" t="s">
        <v>1294</v>
      </c>
      <c r="B872" s="2" t="s">
        <v>282</v>
      </c>
      <c r="C872" s="2" t="s">
        <v>443</v>
      </c>
      <c r="D872" s="2" t="s">
        <v>33</v>
      </c>
      <c r="E872" s="2" t="s">
        <v>60</v>
      </c>
      <c r="F872" s="2">
        <v>3595.37</v>
      </c>
      <c r="G872" s="2">
        <v>0</v>
      </c>
      <c r="H872" s="2">
        <v>3595.37</v>
      </c>
      <c r="I872" s="2" t="s">
        <v>41</v>
      </c>
    </row>
    <row r="873" spans="1:9" x14ac:dyDescent="0.2">
      <c r="A873" s="3" t="s">
        <v>1295</v>
      </c>
      <c r="B873" s="3" t="s">
        <v>509</v>
      </c>
      <c r="C873" s="3" t="s">
        <v>104</v>
      </c>
      <c r="D873" s="3" t="s">
        <v>169</v>
      </c>
      <c r="E873" s="3" t="s">
        <v>34</v>
      </c>
      <c r="F873" s="3">
        <v>10065.93</v>
      </c>
      <c r="G873" s="3">
        <v>2013.19</v>
      </c>
      <c r="H873" s="3">
        <v>8052.74</v>
      </c>
      <c r="I873" s="3" t="s">
        <v>56</v>
      </c>
    </row>
    <row r="874" spans="1:9" x14ac:dyDescent="0.2">
      <c r="A874" s="2" t="s">
        <v>1296</v>
      </c>
      <c r="B874" s="2" t="s">
        <v>351</v>
      </c>
      <c r="C874" s="2" t="s">
        <v>286</v>
      </c>
      <c r="D874" s="2" t="s">
        <v>52</v>
      </c>
      <c r="E874" s="2" t="s">
        <v>34</v>
      </c>
      <c r="F874" s="2">
        <v>12573.51</v>
      </c>
      <c r="G874" s="2">
        <v>1508.82</v>
      </c>
      <c r="H874" s="2">
        <v>11064.69</v>
      </c>
      <c r="I874" s="2" t="s">
        <v>56</v>
      </c>
    </row>
    <row r="875" spans="1:9" x14ac:dyDescent="0.2">
      <c r="A875" s="3" t="s">
        <v>1297</v>
      </c>
      <c r="B875" s="3" t="s">
        <v>532</v>
      </c>
      <c r="C875" s="3" t="s">
        <v>416</v>
      </c>
      <c r="D875" s="3" t="s">
        <v>27</v>
      </c>
      <c r="E875" s="3" t="s">
        <v>28</v>
      </c>
      <c r="F875" s="3">
        <v>6075.14</v>
      </c>
      <c r="G875" s="3">
        <v>1093.53</v>
      </c>
      <c r="H875" s="3">
        <v>4981.6099999999997</v>
      </c>
      <c r="I875" s="3" t="s">
        <v>29</v>
      </c>
    </row>
    <row r="876" spans="1:9" x14ac:dyDescent="0.2">
      <c r="A876" s="2" t="s">
        <v>1298</v>
      </c>
      <c r="B876" s="2" t="s">
        <v>1072</v>
      </c>
      <c r="C876" s="2" t="s">
        <v>136</v>
      </c>
      <c r="D876" s="2" t="s">
        <v>114</v>
      </c>
      <c r="E876" s="2" t="s">
        <v>115</v>
      </c>
      <c r="F876" s="2">
        <v>14170.93</v>
      </c>
      <c r="G876" s="2">
        <v>1417.09</v>
      </c>
      <c r="H876" s="2">
        <v>12753.84</v>
      </c>
      <c r="I876" s="2" t="s">
        <v>41</v>
      </c>
    </row>
    <row r="877" spans="1:9" x14ac:dyDescent="0.2">
      <c r="A877" s="3" t="s">
        <v>1299</v>
      </c>
      <c r="B877" s="3" t="s">
        <v>420</v>
      </c>
      <c r="C877" s="3" t="s">
        <v>346</v>
      </c>
      <c r="D877" s="3" t="s">
        <v>45</v>
      </c>
      <c r="E877" s="3" t="s">
        <v>89</v>
      </c>
      <c r="F877" s="3">
        <v>5997.23</v>
      </c>
      <c r="G877" s="3">
        <v>0</v>
      </c>
      <c r="H877" s="3">
        <v>5997.23</v>
      </c>
      <c r="I877" s="3" t="s">
        <v>29</v>
      </c>
    </row>
    <row r="878" spans="1:9" x14ac:dyDescent="0.2">
      <c r="A878" s="2" t="s">
        <v>1300</v>
      </c>
      <c r="B878" s="2" t="s">
        <v>498</v>
      </c>
      <c r="C878" s="2" t="s">
        <v>807</v>
      </c>
      <c r="D878" s="2" t="s">
        <v>52</v>
      </c>
      <c r="E878" s="2" t="s">
        <v>34</v>
      </c>
      <c r="F878" s="2">
        <v>2209.25</v>
      </c>
      <c r="G878" s="2">
        <v>265.11</v>
      </c>
      <c r="H878" s="2">
        <v>1944.14</v>
      </c>
      <c r="I878" s="2" t="s">
        <v>29</v>
      </c>
    </row>
    <row r="879" spans="1:9" x14ac:dyDescent="0.2">
      <c r="A879" s="3" t="s">
        <v>1301</v>
      </c>
      <c r="B879" s="3" t="s">
        <v>367</v>
      </c>
      <c r="C879" s="3" t="s">
        <v>335</v>
      </c>
      <c r="D879" s="3" t="s">
        <v>27</v>
      </c>
      <c r="E879" s="3" t="s">
        <v>28</v>
      </c>
      <c r="F879" s="3">
        <v>12523.63</v>
      </c>
      <c r="G879" s="3">
        <v>2254.25</v>
      </c>
      <c r="H879" s="3">
        <v>10269.379999999999</v>
      </c>
      <c r="I879" s="3" t="s">
        <v>29</v>
      </c>
    </row>
    <row r="880" spans="1:9" x14ac:dyDescent="0.2">
      <c r="A880" s="2" t="s">
        <v>1302</v>
      </c>
      <c r="B880" s="2" t="s">
        <v>97</v>
      </c>
      <c r="C880" s="2" t="s">
        <v>73</v>
      </c>
      <c r="D880" s="2" t="s">
        <v>33</v>
      </c>
      <c r="E880" s="2" t="s">
        <v>34</v>
      </c>
      <c r="F880" s="2">
        <v>2598.73</v>
      </c>
      <c r="G880" s="2">
        <v>389.81</v>
      </c>
      <c r="H880" s="2">
        <v>2208.92</v>
      </c>
      <c r="I880" s="2" t="s">
        <v>29</v>
      </c>
    </row>
    <row r="881" spans="1:9" x14ac:dyDescent="0.2">
      <c r="A881" s="3" t="s">
        <v>1303</v>
      </c>
      <c r="B881" s="3" t="s">
        <v>432</v>
      </c>
      <c r="C881" s="3" t="s">
        <v>249</v>
      </c>
      <c r="D881" s="3" t="s">
        <v>45</v>
      </c>
      <c r="E881" s="3" t="s">
        <v>46</v>
      </c>
      <c r="F881" s="3">
        <v>11057.84</v>
      </c>
      <c r="G881" s="3">
        <v>552.89</v>
      </c>
      <c r="H881" s="3">
        <v>10504.95</v>
      </c>
      <c r="I881" s="3" t="s">
        <v>29</v>
      </c>
    </row>
    <row r="882" spans="1:9" x14ac:dyDescent="0.2">
      <c r="A882" s="2" t="s">
        <v>1304</v>
      </c>
      <c r="B882" s="2" t="s">
        <v>276</v>
      </c>
      <c r="C882" s="2" t="s">
        <v>435</v>
      </c>
      <c r="D882" s="2" t="s">
        <v>27</v>
      </c>
      <c r="E882" s="2" t="s">
        <v>28</v>
      </c>
      <c r="F882" s="2">
        <v>9734.6299999999992</v>
      </c>
      <c r="G882" s="2">
        <v>1752.23</v>
      </c>
      <c r="H882" s="2">
        <v>7982.4</v>
      </c>
      <c r="I882" s="2" t="s">
        <v>41</v>
      </c>
    </row>
    <row r="883" spans="1:9" x14ac:dyDescent="0.2">
      <c r="A883" s="3" t="s">
        <v>1305</v>
      </c>
      <c r="B883" s="3" t="s">
        <v>904</v>
      </c>
      <c r="C883" s="3" t="s">
        <v>388</v>
      </c>
      <c r="D883" s="3" t="s">
        <v>33</v>
      </c>
      <c r="E883" s="3" t="s">
        <v>60</v>
      </c>
      <c r="F883" s="3">
        <v>16003.41</v>
      </c>
      <c r="G883" s="3">
        <v>0</v>
      </c>
      <c r="H883" s="3">
        <v>16003.41</v>
      </c>
      <c r="I883" s="3" t="s">
        <v>29</v>
      </c>
    </row>
    <row r="884" spans="1:9" x14ac:dyDescent="0.2">
      <c r="A884" s="2" t="s">
        <v>1306</v>
      </c>
      <c r="B884" s="2" t="s">
        <v>487</v>
      </c>
      <c r="C884" s="2" t="s">
        <v>866</v>
      </c>
      <c r="D884" s="2" t="s">
        <v>52</v>
      </c>
      <c r="E884" s="2" t="s">
        <v>60</v>
      </c>
      <c r="F884" s="2">
        <v>4885.3900000000003</v>
      </c>
      <c r="G884" s="2">
        <v>0</v>
      </c>
      <c r="H884" s="2">
        <v>4885.3900000000003</v>
      </c>
      <c r="I884" s="2" t="s">
        <v>29</v>
      </c>
    </row>
    <row r="885" spans="1:9" x14ac:dyDescent="0.2">
      <c r="A885" s="3" t="s">
        <v>1307</v>
      </c>
      <c r="B885" s="3" t="s">
        <v>241</v>
      </c>
      <c r="C885" s="3" t="s">
        <v>543</v>
      </c>
      <c r="D885" s="3" t="s">
        <v>33</v>
      </c>
      <c r="E885" s="3" t="s">
        <v>34</v>
      </c>
      <c r="F885" s="3">
        <v>11090.43</v>
      </c>
      <c r="G885" s="3">
        <v>1663.56</v>
      </c>
      <c r="H885" s="3">
        <v>9426.8700000000008</v>
      </c>
      <c r="I885" s="3" t="s">
        <v>41</v>
      </c>
    </row>
    <row r="886" spans="1:9" x14ac:dyDescent="0.2">
      <c r="A886" s="2" t="s">
        <v>1308</v>
      </c>
      <c r="B886" s="2" t="s">
        <v>242</v>
      </c>
      <c r="C886" s="2" t="s">
        <v>452</v>
      </c>
      <c r="D886" s="2" t="s">
        <v>33</v>
      </c>
      <c r="E886" s="2" t="s">
        <v>60</v>
      </c>
      <c r="F886" s="2">
        <v>5145.92</v>
      </c>
      <c r="G886" s="2">
        <v>0</v>
      </c>
      <c r="H886" s="2">
        <v>5145.92</v>
      </c>
      <c r="I886" s="2" t="s">
        <v>29</v>
      </c>
    </row>
    <row r="887" spans="1:9" x14ac:dyDescent="0.2">
      <c r="A887" s="3" t="s">
        <v>1309</v>
      </c>
      <c r="B887" s="3" t="s">
        <v>487</v>
      </c>
      <c r="C887" s="3" t="s">
        <v>317</v>
      </c>
      <c r="D887" s="3" t="s">
        <v>169</v>
      </c>
      <c r="E887" s="3" t="s">
        <v>34</v>
      </c>
      <c r="F887" s="3">
        <v>3112.7</v>
      </c>
      <c r="G887" s="3">
        <v>622.54</v>
      </c>
      <c r="H887" s="3">
        <v>2490.16</v>
      </c>
      <c r="I887" s="3" t="s">
        <v>29</v>
      </c>
    </row>
    <row r="888" spans="1:9" x14ac:dyDescent="0.2">
      <c r="A888" s="2" t="s">
        <v>1310</v>
      </c>
      <c r="B888" s="2" t="s">
        <v>148</v>
      </c>
      <c r="C888" s="2" t="s">
        <v>564</v>
      </c>
      <c r="D888" s="2" t="s">
        <v>27</v>
      </c>
      <c r="E888" s="2" t="s">
        <v>28</v>
      </c>
      <c r="F888" s="2">
        <v>6489.15</v>
      </c>
      <c r="G888" s="2">
        <v>1168.05</v>
      </c>
      <c r="H888" s="2">
        <v>5321.1</v>
      </c>
      <c r="I888" s="2" t="s">
        <v>41</v>
      </c>
    </row>
    <row r="889" spans="1:9" x14ac:dyDescent="0.2">
      <c r="A889" s="3" t="s">
        <v>1311</v>
      </c>
      <c r="B889" s="3" t="s">
        <v>87</v>
      </c>
      <c r="C889" s="3" t="s">
        <v>87</v>
      </c>
      <c r="D889" s="3" t="s">
        <v>206</v>
      </c>
      <c r="E889" s="3" t="s">
        <v>207</v>
      </c>
      <c r="F889" s="3">
        <v>16294.54</v>
      </c>
      <c r="G889" s="3">
        <v>0</v>
      </c>
      <c r="H889" s="3">
        <v>16294.54</v>
      </c>
      <c r="I889" s="3" t="s">
        <v>56</v>
      </c>
    </row>
    <row r="890" spans="1:9" x14ac:dyDescent="0.2">
      <c r="A890" s="2" t="s">
        <v>1312</v>
      </c>
      <c r="B890" s="2" t="s">
        <v>525</v>
      </c>
      <c r="C890" s="2" t="s">
        <v>512</v>
      </c>
      <c r="D890" s="2" t="s">
        <v>52</v>
      </c>
      <c r="E890" s="2" t="s">
        <v>34</v>
      </c>
      <c r="F890" s="2">
        <v>5945.12</v>
      </c>
      <c r="G890" s="2">
        <v>713.41</v>
      </c>
      <c r="H890" s="2">
        <v>5231.71</v>
      </c>
      <c r="I890" s="2" t="s">
        <v>29</v>
      </c>
    </row>
    <row r="891" spans="1:9" x14ac:dyDescent="0.2">
      <c r="A891" s="3" t="s">
        <v>1313</v>
      </c>
      <c r="B891" s="3" t="s">
        <v>222</v>
      </c>
      <c r="C891" s="3" t="s">
        <v>262</v>
      </c>
      <c r="D891" s="3" t="s">
        <v>45</v>
      </c>
      <c r="E891" s="3" t="s">
        <v>89</v>
      </c>
      <c r="F891" s="3">
        <v>2382.1</v>
      </c>
      <c r="G891" s="3">
        <v>0</v>
      </c>
      <c r="H891" s="3">
        <v>2382.1</v>
      </c>
      <c r="I891" s="3" t="s">
        <v>56</v>
      </c>
    </row>
    <row r="892" spans="1:9" x14ac:dyDescent="0.2">
      <c r="A892" s="2" t="s">
        <v>1314</v>
      </c>
      <c r="B892" s="2" t="s">
        <v>127</v>
      </c>
      <c r="C892" s="2" t="s">
        <v>213</v>
      </c>
      <c r="D892" s="2" t="s">
        <v>27</v>
      </c>
      <c r="E892" s="2" t="s">
        <v>60</v>
      </c>
      <c r="F892" s="2">
        <v>13924.48</v>
      </c>
      <c r="G892" s="2">
        <v>0</v>
      </c>
      <c r="H892" s="2">
        <v>13924.48</v>
      </c>
      <c r="I892" s="2" t="s">
        <v>29</v>
      </c>
    </row>
    <row r="893" spans="1:9" x14ac:dyDescent="0.2">
      <c r="A893" s="3" t="s">
        <v>1315</v>
      </c>
      <c r="B893" s="3" t="s">
        <v>740</v>
      </c>
      <c r="C893" s="3" t="s">
        <v>546</v>
      </c>
      <c r="D893" s="3" t="s">
        <v>64</v>
      </c>
      <c r="E893" s="3" t="s">
        <v>28</v>
      </c>
      <c r="F893" s="3">
        <v>11238.57</v>
      </c>
      <c r="G893" s="3">
        <v>0</v>
      </c>
      <c r="H893" s="3">
        <v>11238.57</v>
      </c>
      <c r="I893" s="3" t="s">
        <v>29</v>
      </c>
    </row>
    <row r="894" spans="1:9" x14ac:dyDescent="0.2">
      <c r="A894" s="2" t="s">
        <v>1316</v>
      </c>
      <c r="B894" s="2" t="s">
        <v>917</v>
      </c>
      <c r="C894" s="2" t="s">
        <v>854</v>
      </c>
      <c r="D894" s="2" t="s">
        <v>33</v>
      </c>
      <c r="E894" s="2" t="s">
        <v>60</v>
      </c>
      <c r="F894" s="2">
        <v>6806.62</v>
      </c>
      <c r="G894" s="2">
        <v>0</v>
      </c>
      <c r="H894" s="2">
        <v>6806.62</v>
      </c>
      <c r="I894" s="2" t="s">
        <v>29</v>
      </c>
    </row>
    <row r="895" spans="1:9" x14ac:dyDescent="0.2">
      <c r="A895" s="3" t="s">
        <v>1317</v>
      </c>
      <c r="B895" s="3" t="s">
        <v>224</v>
      </c>
      <c r="C895" s="3" t="s">
        <v>482</v>
      </c>
      <c r="D895" s="3" t="s">
        <v>45</v>
      </c>
      <c r="E895" s="3" t="s">
        <v>89</v>
      </c>
      <c r="F895" s="3">
        <v>8607.8799999999992</v>
      </c>
      <c r="G895" s="3">
        <v>0</v>
      </c>
      <c r="H895" s="3">
        <v>8607.8799999999992</v>
      </c>
      <c r="I895" s="3" t="s">
        <v>29</v>
      </c>
    </row>
    <row r="896" spans="1:9" x14ac:dyDescent="0.2">
      <c r="A896" s="2" t="s">
        <v>1318</v>
      </c>
      <c r="B896" s="2" t="s">
        <v>949</v>
      </c>
      <c r="C896" s="2" t="s">
        <v>560</v>
      </c>
      <c r="D896" s="2" t="s">
        <v>169</v>
      </c>
      <c r="E896" s="2" t="s">
        <v>46</v>
      </c>
      <c r="F896" s="2">
        <v>4511.66</v>
      </c>
      <c r="G896" s="2">
        <v>902.33</v>
      </c>
      <c r="H896" s="2">
        <v>3609.33</v>
      </c>
      <c r="I896" s="2" t="s">
        <v>29</v>
      </c>
    </row>
    <row r="897" spans="1:9" x14ac:dyDescent="0.2">
      <c r="A897" s="3" t="s">
        <v>1319</v>
      </c>
      <c r="B897" s="3" t="s">
        <v>299</v>
      </c>
      <c r="C897" s="3" t="s">
        <v>141</v>
      </c>
      <c r="D897" s="3" t="s">
        <v>27</v>
      </c>
      <c r="E897" s="3" t="s">
        <v>60</v>
      </c>
      <c r="F897" s="3">
        <v>7376.67</v>
      </c>
      <c r="G897" s="3">
        <v>0</v>
      </c>
      <c r="H897" s="3">
        <v>7376.67</v>
      </c>
      <c r="I897" s="3" t="s">
        <v>29</v>
      </c>
    </row>
    <row r="898" spans="1:9" x14ac:dyDescent="0.2">
      <c r="A898" s="2" t="s">
        <v>1320</v>
      </c>
      <c r="B898" s="2" t="s">
        <v>626</v>
      </c>
      <c r="C898" s="2" t="s">
        <v>274</v>
      </c>
      <c r="D898" s="2" t="s">
        <v>45</v>
      </c>
      <c r="E898" s="2" t="s">
        <v>46</v>
      </c>
      <c r="F898" s="2">
        <v>3346.6</v>
      </c>
      <c r="G898" s="2">
        <v>167.33</v>
      </c>
      <c r="H898" s="2">
        <v>3179.27</v>
      </c>
      <c r="I898" s="2" t="s">
        <v>29</v>
      </c>
    </row>
    <row r="899" spans="1:9" x14ac:dyDescent="0.2">
      <c r="A899" s="3" t="s">
        <v>1321</v>
      </c>
      <c r="B899" s="3" t="s">
        <v>515</v>
      </c>
      <c r="C899" s="3" t="s">
        <v>227</v>
      </c>
      <c r="D899" s="3" t="s">
        <v>27</v>
      </c>
      <c r="E899" s="3" t="s">
        <v>34</v>
      </c>
      <c r="F899" s="3">
        <v>20597.849999999999</v>
      </c>
      <c r="G899" s="3">
        <v>3707.61</v>
      </c>
      <c r="H899" s="3">
        <v>16890.240000000002</v>
      </c>
      <c r="I899" s="3" t="s">
        <v>41</v>
      </c>
    </row>
    <row r="900" spans="1:9" x14ac:dyDescent="0.2">
      <c r="A900" s="2" t="s">
        <v>1322</v>
      </c>
      <c r="B900" s="2" t="s">
        <v>644</v>
      </c>
      <c r="C900" s="2" t="s">
        <v>335</v>
      </c>
      <c r="D900" s="2" t="s">
        <v>45</v>
      </c>
      <c r="E900" s="2" t="s">
        <v>89</v>
      </c>
      <c r="F900" s="2">
        <v>7788.31</v>
      </c>
      <c r="G900" s="2">
        <v>0</v>
      </c>
      <c r="H900" s="2">
        <v>7788.31</v>
      </c>
      <c r="I900" s="2" t="s">
        <v>56</v>
      </c>
    </row>
    <row r="901" spans="1:9" x14ac:dyDescent="0.2">
      <c r="A901" s="3" t="s">
        <v>1323</v>
      </c>
      <c r="B901" s="3" t="s">
        <v>512</v>
      </c>
      <c r="C901" s="3" t="s">
        <v>184</v>
      </c>
      <c r="D901" s="3" t="s">
        <v>114</v>
      </c>
      <c r="E901" s="3" t="s">
        <v>115</v>
      </c>
      <c r="F901" s="3">
        <v>14275.17</v>
      </c>
      <c r="G901" s="3">
        <v>1427.52</v>
      </c>
      <c r="H901" s="3">
        <v>12847.65</v>
      </c>
      <c r="I901" s="3" t="s">
        <v>29</v>
      </c>
    </row>
    <row r="902" spans="1:9" x14ac:dyDescent="0.2">
      <c r="A902" s="2" t="s">
        <v>1324</v>
      </c>
      <c r="B902" s="2" t="s">
        <v>31</v>
      </c>
      <c r="C902" s="2" t="s">
        <v>495</v>
      </c>
      <c r="D902" s="2" t="s">
        <v>206</v>
      </c>
      <c r="E902" s="2" t="s">
        <v>207</v>
      </c>
      <c r="F902" s="2">
        <v>15409.42</v>
      </c>
      <c r="G902" s="2">
        <v>0</v>
      </c>
      <c r="H902" s="2">
        <v>15409.42</v>
      </c>
      <c r="I902" s="2" t="s">
        <v>29</v>
      </c>
    </row>
    <row r="903" spans="1:9" x14ac:dyDescent="0.2">
      <c r="A903" s="3" t="s">
        <v>1325</v>
      </c>
      <c r="B903" s="3" t="s">
        <v>400</v>
      </c>
      <c r="C903" s="3" t="s">
        <v>190</v>
      </c>
      <c r="D903" s="3" t="s">
        <v>33</v>
      </c>
      <c r="E903" s="3" t="s">
        <v>28</v>
      </c>
      <c r="F903" s="3">
        <v>5185.21</v>
      </c>
      <c r="G903" s="3">
        <v>777.78</v>
      </c>
      <c r="H903" s="3">
        <v>4407.43</v>
      </c>
      <c r="I903" s="3" t="s">
        <v>29</v>
      </c>
    </row>
    <row r="904" spans="1:9" x14ac:dyDescent="0.2">
      <c r="A904" s="2" t="s">
        <v>1326</v>
      </c>
      <c r="B904" s="2" t="s">
        <v>253</v>
      </c>
      <c r="C904" s="2" t="s">
        <v>69</v>
      </c>
      <c r="D904" s="2" t="s">
        <v>27</v>
      </c>
      <c r="E904" s="2" t="s">
        <v>28</v>
      </c>
      <c r="F904" s="2">
        <v>22107.54</v>
      </c>
      <c r="G904" s="2">
        <v>3979.36</v>
      </c>
      <c r="H904" s="2">
        <v>18128.18</v>
      </c>
      <c r="I904" s="2" t="s">
        <v>29</v>
      </c>
    </row>
    <row r="905" spans="1:9" x14ac:dyDescent="0.2">
      <c r="A905" s="3" t="s">
        <v>1327</v>
      </c>
      <c r="B905" s="3" t="s">
        <v>328</v>
      </c>
      <c r="C905" s="3" t="s">
        <v>75</v>
      </c>
      <c r="D905" s="3" t="s">
        <v>206</v>
      </c>
      <c r="E905" s="3" t="s">
        <v>207</v>
      </c>
      <c r="F905" s="3">
        <v>11481.46</v>
      </c>
      <c r="G905" s="3">
        <v>0</v>
      </c>
      <c r="H905" s="3">
        <v>11481.46</v>
      </c>
      <c r="I905" s="3" t="s">
        <v>29</v>
      </c>
    </row>
    <row r="906" spans="1:9" x14ac:dyDescent="0.2">
      <c r="A906" s="2" t="s">
        <v>1328</v>
      </c>
      <c r="B906" s="2" t="s">
        <v>103</v>
      </c>
      <c r="C906" s="2" t="s">
        <v>773</v>
      </c>
      <c r="D906" s="2" t="s">
        <v>169</v>
      </c>
      <c r="E906" s="2" t="s">
        <v>34</v>
      </c>
      <c r="F906" s="2">
        <v>5387.77</v>
      </c>
      <c r="G906" s="2">
        <v>1077.55</v>
      </c>
      <c r="H906" s="2">
        <v>4310.22</v>
      </c>
      <c r="I906" s="2" t="s">
        <v>29</v>
      </c>
    </row>
    <row r="907" spans="1:9" x14ac:dyDescent="0.2">
      <c r="A907" s="3" t="s">
        <v>1329</v>
      </c>
      <c r="B907" s="3" t="s">
        <v>230</v>
      </c>
      <c r="C907" s="3" t="s">
        <v>189</v>
      </c>
      <c r="D907" s="3" t="s">
        <v>45</v>
      </c>
      <c r="E907" s="3" t="s">
        <v>89</v>
      </c>
      <c r="F907" s="3">
        <v>7723.74</v>
      </c>
      <c r="G907" s="3">
        <v>0</v>
      </c>
      <c r="H907" s="3">
        <v>7723.74</v>
      </c>
      <c r="I907" s="3" t="s">
        <v>41</v>
      </c>
    </row>
    <row r="908" spans="1:9" x14ac:dyDescent="0.2">
      <c r="A908" s="2" t="s">
        <v>1330</v>
      </c>
      <c r="B908" s="2" t="s">
        <v>1275</v>
      </c>
      <c r="C908" s="2" t="s">
        <v>39</v>
      </c>
      <c r="D908" s="2" t="s">
        <v>52</v>
      </c>
      <c r="E908" s="2" t="s">
        <v>34</v>
      </c>
      <c r="F908" s="2">
        <v>2126.42</v>
      </c>
      <c r="G908" s="2">
        <v>255.17</v>
      </c>
      <c r="H908" s="2">
        <v>1871.25</v>
      </c>
      <c r="I908" s="2" t="s">
        <v>41</v>
      </c>
    </row>
    <row r="909" spans="1:9" x14ac:dyDescent="0.2">
      <c r="A909" s="3" t="s">
        <v>1331</v>
      </c>
      <c r="B909" s="3" t="s">
        <v>422</v>
      </c>
      <c r="C909" s="3" t="s">
        <v>458</v>
      </c>
      <c r="D909" s="3" t="s">
        <v>206</v>
      </c>
      <c r="E909" s="3" t="s">
        <v>207</v>
      </c>
      <c r="F909" s="3">
        <v>18090.259999999998</v>
      </c>
      <c r="G909" s="3">
        <v>0</v>
      </c>
      <c r="H909" s="3">
        <v>18090.259999999998</v>
      </c>
      <c r="I909" s="3" t="s">
        <v>29</v>
      </c>
    </row>
    <row r="910" spans="1:9" x14ac:dyDescent="0.2">
      <c r="A910" s="2" t="s">
        <v>1332</v>
      </c>
      <c r="B910" s="2" t="s">
        <v>1110</v>
      </c>
      <c r="C910" s="2" t="s">
        <v>722</v>
      </c>
      <c r="D910" s="2" t="s">
        <v>52</v>
      </c>
      <c r="E910" s="2" t="s">
        <v>34</v>
      </c>
      <c r="F910" s="2">
        <v>18215.43</v>
      </c>
      <c r="G910" s="2">
        <v>2185.85</v>
      </c>
      <c r="H910" s="2">
        <v>16029.58</v>
      </c>
      <c r="I910" s="2" t="s">
        <v>29</v>
      </c>
    </row>
    <row r="911" spans="1:9" x14ac:dyDescent="0.2">
      <c r="A911" s="3" t="s">
        <v>1333</v>
      </c>
      <c r="B911" s="3" t="s">
        <v>403</v>
      </c>
      <c r="C911" s="3" t="s">
        <v>403</v>
      </c>
      <c r="D911" s="3" t="s">
        <v>206</v>
      </c>
      <c r="E911" s="3" t="s">
        <v>207</v>
      </c>
      <c r="F911" s="3">
        <v>12890.66</v>
      </c>
      <c r="G911" s="3">
        <v>0</v>
      </c>
      <c r="H911" s="3">
        <v>12890.66</v>
      </c>
      <c r="I911" s="3" t="s">
        <v>29</v>
      </c>
    </row>
    <row r="912" spans="1:9" x14ac:dyDescent="0.2">
      <c r="A912" s="2" t="s">
        <v>1334</v>
      </c>
      <c r="B912" s="2" t="s">
        <v>315</v>
      </c>
      <c r="C912" s="2" t="s">
        <v>264</v>
      </c>
      <c r="D912" s="2" t="s">
        <v>33</v>
      </c>
      <c r="E912" s="2" t="s">
        <v>34</v>
      </c>
      <c r="F912" s="2">
        <v>8305.91</v>
      </c>
      <c r="G912" s="2">
        <v>1245.8900000000001</v>
      </c>
      <c r="H912" s="2">
        <v>7060.02</v>
      </c>
      <c r="I912" s="2" t="s">
        <v>56</v>
      </c>
    </row>
    <row r="913" spans="1:9" x14ac:dyDescent="0.2">
      <c r="A913" s="3" t="s">
        <v>1335</v>
      </c>
      <c r="B913" s="3" t="s">
        <v>1275</v>
      </c>
      <c r="C913" s="3" t="s">
        <v>558</v>
      </c>
      <c r="D913" s="3" t="s">
        <v>33</v>
      </c>
      <c r="E913" s="3" t="s">
        <v>28</v>
      </c>
      <c r="F913" s="3">
        <v>12674.57</v>
      </c>
      <c r="G913" s="3">
        <v>1901.19</v>
      </c>
      <c r="H913" s="3">
        <v>10773.38</v>
      </c>
      <c r="I913" s="3" t="s">
        <v>56</v>
      </c>
    </row>
    <row r="914" spans="1:9" x14ac:dyDescent="0.2">
      <c r="A914" s="2" t="s">
        <v>1336</v>
      </c>
      <c r="B914" s="2" t="s">
        <v>121</v>
      </c>
      <c r="C914" s="2" t="s">
        <v>740</v>
      </c>
      <c r="D914" s="2" t="s">
        <v>33</v>
      </c>
      <c r="E914" s="2" t="s">
        <v>28</v>
      </c>
      <c r="F914" s="2">
        <v>6066.02</v>
      </c>
      <c r="G914" s="2">
        <v>909.9</v>
      </c>
      <c r="H914" s="2">
        <v>5156.12</v>
      </c>
      <c r="I914" s="2" t="s">
        <v>29</v>
      </c>
    </row>
    <row r="915" spans="1:9" x14ac:dyDescent="0.2">
      <c r="A915" s="3" t="s">
        <v>1337</v>
      </c>
      <c r="B915" s="3" t="s">
        <v>619</v>
      </c>
      <c r="C915" s="3" t="s">
        <v>242</v>
      </c>
      <c r="D915" s="3" t="s">
        <v>64</v>
      </c>
      <c r="E915" s="3" t="s">
        <v>28</v>
      </c>
      <c r="F915" s="3">
        <v>12197.87</v>
      </c>
      <c r="G915" s="3">
        <v>0</v>
      </c>
      <c r="H915" s="3">
        <v>12197.87</v>
      </c>
      <c r="I915" s="3" t="s">
        <v>29</v>
      </c>
    </row>
    <row r="916" spans="1:9" x14ac:dyDescent="0.2">
      <c r="A916" s="2" t="s">
        <v>1338</v>
      </c>
      <c r="B916" s="2" t="s">
        <v>198</v>
      </c>
      <c r="C916" s="2" t="s">
        <v>778</v>
      </c>
      <c r="D916" s="2" t="s">
        <v>27</v>
      </c>
      <c r="E916" s="2" t="s">
        <v>34</v>
      </c>
      <c r="F916" s="2">
        <v>10308.9</v>
      </c>
      <c r="G916" s="2">
        <v>1855.6</v>
      </c>
      <c r="H916" s="2">
        <v>8453.2999999999993</v>
      </c>
      <c r="I916" s="2" t="s">
        <v>29</v>
      </c>
    </row>
    <row r="917" spans="1:9" x14ac:dyDescent="0.2">
      <c r="A917" s="3" t="s">
        <v>1339</v>
      </c>
      <c r="B917" s="3" t="s">
        <v>917</v>
      </c>
      <c r="C917" s="3" t="s">
        <v>1340</v>
      </c>
      <c r="D917" s="3" t="s">
        <v>114</v>
      </c>
      <c r="E917" s="3" t="s">
        <v>115</v>
      </c>
      <c r="F917" s="3">
        <v>4037.74</v>
      </c>
      <c r="G917" s="3">
        <v>403.77</v>
      </c>
      <c r="H917" s="3">
        <v>3633.97</v>
      </c>
      <c r="I917" s="3" t="s">
        <v>41</v>
      </c>
    </row>
    <row r="918" spans="1:9" x14ac:dyDescent="0.2">
      <c r="A918" s="2" t="s">
        <v>1341</v>
      </c>
      <c r="B918" s="2" t="s">
        <v>590</v>
      </c>
      <c r="C918" s="2" t="s">
        <v>36</v>
      </c>
      <c r="D918" s="2" t="s">
        <v>64</v>
      </c>
      <c r="E918" s="2" t="s">
        <v>34</v>
      </c>
      <c r="F918" s="2">
        <v>2517.9299999999998</v>
      </c>
      <c r="G918" s="2">
        <v>0</v>
      </c>
      <c r="H918" s="2">
        <v>2517.9299999999998</v>
      </c>
      <c r="I918" s="2" t="s">
        <v>29</v>
      </c>
    </row>
    <row r="919" spans="1:9" x14ac:dyDescent="0.2">
      <c r="A919" s="3" t="s">
        <v>1342</v>
      </c>
      <c r="B919" s="3" t="s">
        <v>179</v>
      </c>
      <c r="C919" s="3" t="s">
        <v>238</v>
      </c>
      <c r="D919" s="3" t="s">
        <v>27</v>
      </c>
      <c r="E919" s="3" t="s">
        <v>60</v>
      </c>
      <c r="F919" s="3">
        <v>6294.23</v>
      </c>
      <c r="G919" s="3">
        <v>0</v>
      </c>
      <c r="H919" s="3">
        <v>6294.23</v>
      </c>
      <c r="I919" s="3" t="s">
        <v>41</v>
      </c>
    </row>
    <row r="920" spans="1:9" x14ac:dyDescent="0.2">
      <c r="A920" s="2" t="s">
        <v>1343</v>
      </c>
      <c r="B920" s="2" t="s">
        <v>278</v>
      </c>
      <c r="C920" s="2" t="s">
        <v>705</v>
      </c>
      <c r="D920" s="2" t="s">
        <v>64</v>
      </c>
      <c r="E920" s="2" t="s">
        <v>34</v>
      </c>
      <c r="F920" s="2">
        <v>5916.73</v>
      </c>
      <c r="G920" s="2">
        <v>0</v>
      </c>
      <c r="H920" s="2">
        <v>5916.73</v>
      </c>
      <c r="I920" s="2" t="s">
        <v>29</v>
      </c>
    </row>
    <row r="921" spans="1:9" x14ac:dyDescent="0.2">
      <c r="A921" s="3" t="s">
        <v>1344</v>
      </c>
      <c r="B921" s="3" t="s">
        <v>618</v>
      </c>
      <c r="C921" s="3" t="s">
        <v>126</v>
      </c>
      <c r="D921" s="3" t="s">
        <v>33</v>
      </c>
      <c r="E921" s="3" t="s">
        <v>60</v>
      </c>
      <c r="F921" s="3">
        <v>13261.33</v>
      </c>
      <c r="G921" s="3">
        <v>0</v>
      </c>
      <c r="H921" s="3">
        <v>13261.33</v>
      </c>
      <c r="I921" s="3" t="s">
        <v>29</v>
      </c>
    </row>
    <row r="922" spans="1:9" x14ac:dyDescent="0.2">
      <c r="A922" s="2" t="s">
        <v>1345</v>
      </c>
      <c r="B922" s="2" t="s">
        <v>269</v>
      </c>
      <c r="C922" s="2" t="s">
        <v>349</v>
      </c>
      <c r="D922" s="2" t="s">
        <v>27</v>
      </c>
      <c r="E922" s="2" t="s">
        <v>60</v>
      </c>
      <c r="F922" s="2">
        <v>7014.74</v>
      </c>
      <c r="G922" s="2">
        <v>0</v>
      </c>
      <c r="H922" s="2">
        <v>7014.74</v>
      </c>
      <c r="I922" s="2" t="s">
        <v>41</v>
      </c>
    </row>
    <row r="923" spans="1:9" x14ac:dyDescent="0.2">
      <c r="A923" s="3" t="s">
        <v>1346</v>
      </c>
      <c r="B923" s="3" t="s">
        <v>210</v>
      </c>
      <c r="C923" s="3" t="s">
        <v>236</v>
      </c>
      <c r="D923" s="3" t="s">
        <v>33</v>
      </c>
      <c r="E923" s="3" t="s">
        <v>60</v>
      </c>
      <c r="F923" s="3">
        <v>6430.47</v>
      </c>
      <c r="G923" s="3">
        <v>0</v>
      </c>
      <c r="H923" s="3">
        <v>6430.47</v>
      </c>
      <c r="I923" s="3" t="s">
        <v>56</v>
      </c>
    </row>
    <row r="924" spans="1:9" x14ac:dyDescent="0.2">
      <c r="A924" s="2" t="s">
        <v>1347</v>
      </c>
      <c r="B924" s="2" t="s">
        <v>505</v>
      </c>
      <c r="C924" s="2" t="s">
        <v>1348</v>
      </c>
      <c r="D924" s="2" t="s">
        <v>169</v>
      </c>
      <c r="E924" s="2" t="s">
        <v>46</v>
      </c>
      <c r="F924" s="2">
        <v>14238.47</v>
      </c>
      <c r="G924" s="2">
        <v>2847.69</v>
      </c>
      <c r="H924" s="2">
        <v>11390.78</v>
      </c>
      <c r="I924" s="2" t="s">
        <v>29</v>
      </c>
    </row>
    <row r="925" spans="1:9" x14ac:dyDescent="0.2">
      <c r="A925" s="3" t="s">
        <v>1349</v>
      </c>
      <c r="B925" s="3" t="s">
        <v>178</v>
      </c>
      <c r="C925" s="3" t="s">
        <v>132</v>
      </c>
      <c r="D925" s="3" t="s">
        <v>33</v>
      </c>
      <c r="E925" s="3" t="s">
        <v>60</v>
      </c>
      <c r="F925" s="3">
        <v>6573.39</v>
      </c>
      <c r="G925" s="3">
        <v>0</v>
      </c>
      <c r="H925" s="3">
        <v>6573.39</v>
      </c>
      <c r="I925" s="3" t="s">
        <v>41</v>
      </c>
    </row>
    <row r="926" spans="1:9" x14ac:dyDescent="0.2">
      <c r="A926" s="2" t="s">
        <v>1350</v>
      </c>
      <c r="B926" s="2" t="s">
        <v>597</v>
      </c>
      <c r="C926" s="2" t="s">
        <v>289</v>
      </c>
      <c r="D926" s="2" t="s">
        <v>45</v>
      </c>
      <c r="E926" s="2" t="s">
        <v>46</v>
      </c>
      <c r="F926" s="2">
        <v>2387.7399999999998</v>
      </c>
      <c r="G926" s="2">
        <v>119.39</v>
      </c>
      <c r="H926" s="2">
        <v>2268.35</v>
      </c>
      <c r="I926" s="2" t="s">
        <v>29</v>
      </c>
    </row>
    <row r="927" spans="1:9" x14ac:dyDescent="0.2">
      <c r="A927" s="3" t="s">
        <v>1351</v>
      </c>
      <c r="B927" s="3" t="s">
        <v>232</v>
      </c>
      <c r="C927" s="3" t="s">
        <v>449</v>
      </c>
      <c r="D927" s="3" t="s">
        <v>52</v>
      </c>
      <c r="E927" s="3" t="s">
        <v>60</v>
      </c>
      <c r="F927" s="3">
        <v>16109.58</v>
      </c>
      <c r="G927" s="3">
        <v>0</v>
      </c>
      <c r="H927" s="3">
        <v>16109.58</v>
      </c>
      <c r="I927" s="3" t="s">
        <v>41</v>
      </c>
    </row>
    <row r="928" spans="1:9" x14ac:dyDescent="0.2">
      <c r="A928" s="2" t="s">
        <v>1352</v>
      </c>
      <c r="B928" s="2" t="s">
        <v>236</v>
      </c>
      <c r="C928" s="2" t="s">
        <v>181</v>
      </c>
      <c r="D928" s="2" t="s">
        <v>33</v>
      </c>
      <c r="E928" s="2" t="s">
        <v>60</v>
      </c>
      <c r="F928" s="2">
        <v>5445.17</v>
      </c>
      <c r="G928" s="2">
        <v>0</v>
      </c>
      <c r="H928" s="2">
        <v>5445.17</v>
      </c>
      <c r="I928" s="2" t="s">
        <v>41</v>
      </c>
    </row>
    <row r="929" spans="1:9" x14ac:dyDescent="0.2">
      <c r="A929" s="3" t="s">
        <v>1353</v>
      </c>
      <c r="B929" s="3" t="s">
        <v>1354</v>
      </c>
      <c r="C929" s="3" t="s">
        <v>76</v>
      </c>
      <c r="D929" s="3" t="s">
        <v>206</v>
      </c>
      <c r="E929" s="3" t="s">
        <v>207</v>
      </c>
      <c r="F929" s="3">
        <v>9335.4699999999993</v>
      </c>
      <c r="G929" s="3">
        <v>0</v>
      </c>
      <c r="H929" s="3">
        <v>9335.4699999999993</v>
      </c>
      <c r="I929" s="3" t="s">
        <v>29</v>
      </c>
    </row>
    <row r="930" spans="1:9" x14ac:dyDescent="0.2">
      <c r="A930" s="2" t="s">
        <v>1355</v>
      </c>
      <c r="B930" s="2" t="s">
        <v>567</v>
      </c>
      <c r="C930" s="2" t="s">
        <v>300</v>
      </c>
      <c r="D930" s="2" t="s">
        <v>52</v>
      </c>
      <c r="E930" s="2" t="s">
        <v>34</v>
      </c>
      <c r="F930" s="2">
        <v>4266.17</v>
      </c>
      <c r="G930" s="2">
        <v>511.94</v>
      </c>
      <c r="H930" s="2">
        <v>3754.23</v>
      </c>
      <c r="I930" s="2" t="s">
        <v>41</v>
      </c>
    </row>
    <row r="931" spans="1:9" x14ac:dyDescent="0.2">
      <c r="A931" s="3" t="s">
        <v>1356</v>
      </c>
      <c r="B931" s="3" t="s">
        <v>353</v>
      </c>
      <c r="C931" s="3" t="s">
        <v>570</v>
      </c>
      <c r="D931" s="3" t="s">
        <v>33</v>
      </c>
      <c r="E931" s="3" t="s">
        <v>28</v>
      </c>
      <c r="F931" s="3">
        <v>5163.18</v>
      </c>
      <c r="G931" s="3">
        <v>774.48</v>
      </c>
      <c r="H931" s="3">
        <v>4388.7</v>
      </c>
      <c r="I931" s="3" t="s">
        <v>29</v>
      </c>
    </row>
    <row r="932" spans="1:9" x14ac:dyDescent="0.2">
      <c r="A932" s="2" t="s">
        <v>1357</v>
      </c>
      <c r="B932" s="2" t="s">
        <v>551</v>
      </c>
      <c r="C932" s="2" t="s">
        <v>136</v>
      </c>
      <c r="D932" s="2" t="s">
        <v>27</v>
      </c>
      <c r="E932" s="2" t="s">
        <v>28</v>
      </c>
      <c r="F932" s="2">
        <v>6149.23</v>
      </c>
      <c r="G932" s="2">
        <v>1106.8599999999999</v>
      </c>
      <c r="H932" s="2">
        <v>5042.37</v>
      </c>
      <c r="I932" s="2" t="s">
        <v>29</v>
      </c>
    </row>
    <row r="933" spans="1:9" x14ac:dyDescent="0.2">
      <c r="A933" s="3" t="s">
        <v>1358</v>
      </c>
      <c r="B933" s="3" t="s">
        <v>364</v>
      </c>
      <c r="C933" s="3" t="s">
        <v>403</v>
      </c>
      <c r="D933" s="3" t="s">
        <v>64</v>
      </c>
      <c r="E933" s="3" t="s">
        <v>28</v>
      </c>
      <c r="F933" s="3">
        <v>3226.63</v>
      </c>
      <c r="G933" s="3">
        <v>0</v>
      </c>
      <c r="H933" s="3">
        <v>3226.63</v>
      </c>
      <c r="I933" s="3" t="s">
        <v>29</v>
      </c>
    </row>
    <row r="934" spans="1:9" x14ac:dyDescent="0.2">
      <c r="A934" s="2" t="s">
        <v>1359</v>
      </c>
      <c r="B934" s="2" t="s">
        <v>82</v>
      </c>
      <c r="C934" s="2" t="s">
        <v>388</v>
      </c>
      <c r="D934" s="2" t="s">
        <v>33</v>
      </c>
      <c r="E934" s="2" t="s">
        <v>60</v>
      </c>
      <c r="F934" s="2">
        <v>18314.21</v>
      </c>
      <c r="G934" s="2">
        <v>0</v>
      </c>
      <c r="H934" s="2">
        <v>18314.21</v>
      </c>
      <c r="I934" s="2" t="s">
        <v>41</v>
      </c>
    </row>
    <row r="935" spans="1:9" x14ac:dyDescent="0.2">
      <c r="A935" s="3" t="s">
        <v>1360</v>
      </c>
      <c r="B935" s="3" t="s">
        <v>210</v>
      </c>
      <c r="C935" s="3" t="s">
        <v>230</v>
      </c>
      <c r="D935" s="3" t="s">
        <v>64</v>
      </c>
      <c r="E935" s="3" t="s">
        <v>28</v>
      </c>
      <c r="F935" s="3">
        <v>9287.0499999999993</v>
      </c>
      <c r="G935" s="3">
        <v>0</v>
      </c>
      <c r="H935" s="3">
        <v>9287.0499999999993</v>
      </c>
      <c r="I935" s="3" t="s">
        <v>29</v>
      </c>
    </row>
    <row r="936" spans="1:9" x14ac:dyDescent="0.2">
      <c r="A936" s="2" t="s">
        <v>1361</v>
      </c>
      <c r="B936" s="2" t="s">
        <v>773</v>
      </c>
      <c r="C936" s="2" t="s">
        <v>179</v>
      </c>
      <c r="D936" s="2" t="s">
        <v>64</v>
      </c>
      <c r="E936" s="2" t="s">
        <v>34</v>
      </c>
      <c r="F936" s="2">
        <v>7023.15</v>
      </c>
      <c r="G936" s="2">
        <v>0</v>
      </c>
      <c r="H936" s="2">
        <v>7023.15</v>
      </c>
      <c r="I936" s="2" t="s">
        <v>29</v>
      </c>
    </row>
    <row r="937" spans="1:9" x14ac:dyDescent="0.2">
      <c r="A937" s="3" t="s">
        <v>1362</v>
      </c>
      <c r="B937" s="3" t="s">
        <v>202</v>
      </c>
      <c r="C937" s="3" t="s">
        <v>380</v>
      </c>
      <c r="D937" s="3" t="s">
        <v>206</v>
      </c>
      <c r="E937" s="3" t="s">
        <v>207</v>
      </c>
      <c r="F937" s="3">
        <v>11316.49</v>
      </c>
      <c r="G937" s="3">
        <v>0</v>
      </c>
      <c r="H937" s="3">
        <v>11316.49</v>
      </c>
      <c r="I937" s="3" t="s">
        <v>56</v>
      </c>
    </row>
    <row r="938" spans="1:9" x14ac:dyDescent="0.2">
      <c r="A938" s="2" t="s">
        <v>1363</v>
      </c>
      <c r="B938" s="2" t="s">
        <v>380</v>
      </c>
      <c r="C938" s="2" t="s">
        <v>380</v>
      </c>
      <c r="D938" s="2" t="s">
        <v>27</v>
      </c>
      <c r="E938" s="2" t="s">
        <v>34</v>
      </c>
      <c r="F938" s="2">
        <v>6732.72</v>
      </c>
      <c r="G938" s="2">
        <v>1211.8900000000001</v>
      </c>
      <c r="H938" s="2">
        <v>5520.83</v>
      </c>
      <c r="I938" s="2" t="s">
        <v>41</v>
      </c>
    </row>
    <row r="939" spans="1:9" x14ac:dyDescent="0.2">
      <c r="A939" s="3" t="s">
        <v>1364</v>
      </c>
      <c r="B939" s="3" t="s">
        <v>817</v>
      </c>
      <c r="C939" s="3" t="s">
        <v>679</v>
      </c>
      <c r="D939" s="3" t="s">
        <v>169</v>
      </c>
      <c r="E939" s="3" t="s">
        <v>34</v>
      </c>
      <c r="F939" s="3">
        <v>3201</v>
      </c>
      <c r="G939" s="3">
        <v>640.20000000000005</v>
      </c>
      <c r="H939" s="3">
        <v>2560.8000000000002</v>
      </c>
      <c r="I939" s="3" t="s">
        <v>29</v>
      </c>
    </row>
    <row r="940" spans="1:9" x14ac:dyDescent="0.2">
      <c r="A940" s="2" t="s">
        <v>1365</v>
      </c>
      <c r="B940" s="2" t="s">
        <v>538</v>
      </c>
      <c r="C940" s="2" t="s">
        <v>555</v>
      </c>
      <c r="D940" s="2" t="s">
        <v>33</v>
      </c>
      <c r="E940" s="2" t="s">
        <v>60</v>
      </c>
      <c r="F940" s="2">
        <v>20150.75</v>
      </c>
      <c r="G940" s="2">
        <v>0</v>
      </c>
      <c r="H940" s="2">
        <v>20150.75</v>
      </c>
      <c r="I940" s="2" t="s">
        <v>29</v>
      </c>
    </row>
    <row r="941" spans="1:9" x14ac:dyDescent="0.2">
      <c r="A941" s="3" t="s">
        <v>1366</v>
      </c>
      <c r="B941" s="3" t="s">
        <v>291</v>
      </c>
      <c r="C941" s="3" t="s">
        <v>72</v>
      </c>
      <c r="D941" s="3" t="s">
        <v>33</v>
      </c>
      <c r="E941" s="3" t="s">
        <v>34</v>
      </c>
      <c r="F941" s="3">
        <v>11803.47</v>
      </c>
      <c r="G941" s="3">
        <v>1770.52</v>
      </c>
      <c r="H941" s="3">
        <v>10032.950000000001</v>
      </c>
      <c r="I941" s="3" t="s">
        <v>41</v>
      </c>
    </row>
    <row r="942" spans="1:9" x14ac:dyDescent="0.2">
      <c r="A942" s="2" t="s">
        <v>1367</v>
      </c>
      <c r="B942" s="2" t="s">
        <v>958</v>
      </c>
      <c r="C942" s="2" t="s">
        <v>227</v>
      </c>
      <c r="D942" s="2" t="s">
        <v>206</v>
      </c>
      <c r="E942" s="2" t="s">
        <v>207</v>
      </c>
      <c r="F942" s="2">
        <v>10210.969999999999</v>
      </c>
      <c r="G942" s="2">
        <v>0</v>
      </c>
      <c r="H942" s="2">
        <v>10210.969999999999</v>
      </c>
      <c r="I942" s="2" t="s">
        <v>56</v>
      </c>
    </row>
    <row r="943" spans="1:9" x14ac:dyDescent="0.2">
      <c r="A943" s="3" t="s">
        <v>1368</v>
      </c>
      <c r="B943" s="3" t="s">
        <v>546</v>
      </c>
      <c r="C943" s="3" t="s">
        <v>584</v>
      </c>
      <c r="D943" s="3" t="s">
        <v>64</v>
      </c>
      <c r="E943" s="3" t="s">
        <v>115</v>
      </c>
      <c r="F943" s="3">
        <v>6366.61</v>
      </c>
      <c r="G943" s="3">
        <v>0</v>
      </c>
      <c r="H943" s="3">
        <v>6366.61</v>
      </c>
      <c r="I943" s="3" t="s">
        <v>56</v>
      </c>
    </row>
    <row r="944" spans="1:9" x14ac:dyDescent="0.2">
      <c r="A944" s="2" t="s">
        <v>1369</v>
      </c>
      <c r="B944" s="2" t="s">
        <v>380</v>
      </c>
      <c r="C944" s="2" t="s">
        <v>300</v>
      </c>
      <c r="D944" s="2" t="s">
        <v>52</v>
      </c>
      <c r="E944" s="2" t="s">
        <v>34</v>
      </c>
      <c r="F944" s="2">
        <v>20655.59</v>
      </c>
      <c r="G944" s="2">
        <v>2478.67</v>
      </c>
      <c r="H944" s="2">
        <v>18176.919999999998</v>
      </c>
      <c r="I944" s="2" t="s">
        <v>29</v>
      </c>
    </row>
    <row r="945" spans="1:9" x14ac:dyDescent="0.2">
      <c r="A945" s="3" t="s">
        <v>1370</v>
      </c>
      <c r="B945" s="3" t="s">
        <v>359</v>
      </c>
      <c r="C945" s="3" t="s">
        <v>826</v>
      </c>
      <c r="D945" s="3" t="s">
        <v>33</v>
      </c>
      <c r="E945" s="3" t="s">
        <v>34</v>
      </c>
      <c r="F945" s="3">
        <v>8063.25</v>
      </c>
      <c r="G945" s="3">
        <v>1209.49</v>
      </c>
      <c r="H945" s="3">
        <v>6853.76</v>
      </c>
      <c r="I945" s="3" t="s">
        <v>29</v>
      </c>
    </row>
    <row r="946" spans="1:9" x14ac:dyDescent="0.2">
      <c r="A946" s="2" t="s">
        <v>1371</v>
      </c>
      <c r="B946" s="2" t="s">
        <v>794</v>
      </c>
      <c r="C946" s="2" t="s">
        <v>794</v>
      </c>
      <c r="D946" s="2" t="s">
        <v>169</v>
      </c>
      <c r="E946" s="2" t="s">
        <v>46</v>
      </c>
      <c r="F946" s="2">
        <v>3091.24</v>
      </c>
      <c r="G946" s="2">
        <v>618.25</v>
      </c>
      <c r="H946" s="2">
        <v>2472.9899999999998</v>
      </c>
      <c r="I946" s="2" t="s">
        <v>29</v>
      </c>
    </row>
    <row r="947" spans="1:9" x14ac:dyDescent="0.2">
      <c r="A947" s="3" t="s">
        <v>1372</v>
      </c>
      <c r="B947" s="3" t="s">
        <v>532</v>
      </c>
      <c r="C947" s="3" t="s">
        <v>783</v>
      </c>
      <c r="D947" s="3" t="s">
        <v>33</v>
      </c>
      <c r="E947" s="3" t="s">
        <v>60</v>
      </c>
      <c r="F947" s="3">
        <v>8224.25</v>
      </c>
      <c r="G947" s="3">
        <v>0</v>
      </c>
      <c r="H947" s="3">
        <v>8224.25</v>
      </c>
      <c r="I947" s="3" t="s">
        <v>41</v>
      </c>
    </row>
    <row r="948" spans="1:9" x14ac:dyDescent="0.2">
      <c r="A948" s="2" t="s">
        <v>1373</v>
      </c>
      <c r="B948" s="2" t="s">
        <v>608</v>
      </c>
      <c r="C948" s="2" t="s">
        <v>78</v>
      </c>
      <c r="D948" s="2" t="s">
        <v>114</v>
      </c>
      <c r="E948" s="2" t="s">
        <v>115</v>
      </c>
      <c r="F948" s="2">
        <v>5496.01</v>
      </c>
      <c r="G948" s="2">
        <v>549.6</v>
      </c>
      <c r="H948" s="2">
        <v>4946.41</v>
      </c>
      <c r="I948" s="2" t="s">
        <v>29</v>
      </c>
    </row>
    <row r="949" spans="1:9" x14ac:dyDescent="0.2">
      <c r="A949" s="3" t="s">
        <v>1374</v>
      </c>
      <c r="B949" s="3" t="s">
        <v>40</v>
      </c>
      <c r="C949" s="3" t="s">
        <v>543</v>
      </c>
      <c r="D949" s="3" t="s">
        <v>206</v>
      </c>
      <c r="E949" s="3" t="s">
        <v>207</v>
      </c>
      <c r="F949" s="3">
        <v>2825.24</v>
      </c>
      <c r="G949" s="3">
        <v>0</v>
      </c>
      <c r="H949" s="3">
        <v>2825.24</v>
      </c>
      <c r="I949" s="3" t="s">
        <v>29</v>
      </c>
    </row>
    <row r="950" spans="1:9" x14ac:dyDescent="0.2">
      <c r="A950" s="2" t="s">
        <v>1375</v>
      </c>
      <c r="B950" s="2" t="s">
        <v>92</v>
      </c>
      <c r="C950" s="2" t="s">
        <v>303</v>
      </c>
      <c r="D950" s="2" t="s">
        <v>64</v>
      </c>
      <c r="E950" s="2" t="s">
        <v>34</v>
      </c>
      <c r="F950" s="2">
        <v>10950.27</v>
      </c>
      <c r="G950" s="2">
        <v>0</v>
      </c>
      <c r="H950" s="2">
        <v>10950.27</v>
      </c>
      <c r="I950" s="2" t="s">
        <v>29</v>
      </c>
    </row>
    <row r="951" spans="1:9" x14ac:dyDescent="0.2">
      <c r="A951" s="3" t="s">
        <v>1376</v>
      </c>
      <c r="B951" s="3" t="s">
        <v>204</v>
      </c>
      <c r="C951" s="3" t="s">
        <v>520</v>
      </c>
      <c r="D951" s="3" t="s">
        <v>206</v>
      </c>
      <c r="E951" s="3" t="s">
        <v>207</v>
      </c>
      <c r="F951" s="3">
        <v>3789.68</v>
      </c>
      <c r="G951" s="3">
        <v>0</v>
      </c>
      <c r="H951" s="3">
        <v>3789.68</v>
      </c>
      <c r="I951" s="3" t="s">
        <v>29</v>
      </c>
    </row>
    <row r="952" spans="1:9" x14ac:dyDescent="0.2">
      <c r="A952" s="2" t="s">
        <v>1377</v>
      </c>
      <c r="B952" s="2" t="s">
        <v>198</v>
      </c>
      <c r="C952" s="2" t="s">
        <v>200</v>
      </c>
      <c r="D952" s="2" t="s">
        <v>33</v>
      </c>
      <c r="E952" s="2" t="s">
        <v>34</v>
      </c>
      <c r="F952" s="2">
        <v>12683.27</v>
      </c>
      <c r="G952" s="2">
        <v>1902.49</v>
      </c>
      <c r="H952" s="2">
        <v>10780.78</v>
      </c>
      <c r="I952" s="2" t="s">
        <v>29</v>
      </c>
    </row>
    <row r="953" spans="1:9" x14ac:dyDescent="0.2">
      <c r="A953" s="3" t="s">
        <v>1378</v>
      </c>
      <c r="B953" s="3" t="s">
        <v>209</v>
      </c>
      <c r="C953" s="3" t="s">
        <v>501</v>
      </c>
      <c r="D953" s="3" t="s">
        <v>27</v>
      </c>
      <c r="E953" s="3" t="s">
        <v>28</v>
      </c>
      <c r="F953" s="3">
        <v>2751.41</v>
      </c>
      <c r="G953" s="3">
        <v>495.25</v>
      </c>
      <c r="H953" s="3">
        <v>2256.16</v>
      </c>
      <c r="I953" s="3" t="s">
        <v>29</v>
      </c>
    </row>
    <row r="954" spans="1:9" x14ac:dyDescent="0.2">
      <c r="A954" s="2" t="s">
        <v>1379</v>
      </c>
      <c r="B954" s="2" t="s">
        <v>822</v>
      </c>
      <c r="C954" s="2" t="s">
        <v>294</v>
      </c>
      <c r="D954" s="2" t="s">
        <v>33</v>
      </c>
      <c r="E954" s="2" t="s">
        <v>28</v>
      </c>
      <c r="F954" s="2">
        <v>6058.34</v>
      </c>
      <c r="G954" s="2">
        <v>908.75</v>
      </c>
      <c r="H954" s="2">
        <v>5149.59</v>
      </c>
      <c r="I954" s="2" t="s">
        <v>29</v>
      </c>
    </row>
    <row r="955" spans="1:9" x14ac:dyDescent="0.2">
      <c r="A955" s="3" t="s">
        <v>1380</v>
      </c>
      <c r="B955" s="3" t="s">
        <v>603</v>
      </c>
      <c r="C955" s="3" t="s">
        <v>705</v>
      </c>
      <c r="D955" s="3" t="s">
        <v>64</v>
      </c>
      <c r="E955" s="3" t="s">
        <v>28</v>
      </c>
      <c r="F955" s="3">
        <v>3771.1</v>
      </c>
      <c r="G955" s="3">
        <v>0</v>
      </c>
      <c r="H955" s="3">
        <v>3771.1</v>
      </c>
      <c r="I955" s="3" t="s">
        <v>29</v>
      </c>
    </row>
    <row r="956" spans="1:9" x14ac:dyDescent="0.2">
      <c r="A956" s="2" t="s">
        <v>1381</v>
      </c>
      <c r="B956" s="2" t="s">
        <v>578</v>
      </c>
      <c r="C956" s="2" t="s">
        <v>129</v>
      </c>
      <c r="D956" s="2" t="s">
        <v>169</v>
      </c>
      <c r="E956" s="2" t="s">
        <v>46</v>
      </c>
      <c r="F956" s="2">
        <v>17743.77</v>
      </c>
      <c r="G956" s="2">
        <v>3548.75</v>
      </c>
      <c r="H956" s="2">
        <v>14195.02</v>
      </c>
      <c r="I956" s="2" t="s">
        <v>56</v>
      </c>
    </row>
    <row r="957" spans="1:9" x14ac:dyDescent="0.2">
      <c r="A957" s="3" t="s">
        <v>1382</v>
      </c>
      <c r="B957" s="3" t="s">
        <v>564</v>
      </c>
      <c r="C957" s="3" t="s">
        <v>564</v>
      </c>
      <c r="D957" s="3" t="s">
        <v>114</v>
      </c>
      <c r="E957" s="3" t="s">
        <v>46</v>
      </c>
      <c r="F957" s="3">
        <v>6128.51</v>
      </c>
      <c r="G957" s="3">
        <v>612.85</v>
      </c>
      <c r="H957" s="3">
        <v>5515.66</v>
      </c>
      <c r="I957" s="3" t="s">
        <v>29</v>
      </c>
    </row>
    <row r="958" spans="1:9" x14ac:dyDescent="0.2">
      <c r="A958" s="2" t="s">
        <v>1383</v>
      </c>
      <c r="B958" s="2" t="s">
        <v>39</v>
      </c>
      <c r="C958" s="2" t="s">
        <v>205</v>
      </c>
      <c r="D958" s="2" t="s">
        <v>33</v>
      </c>
      <c r="E958" s="2" t="s">
        <v>34</v>
      </c>
      <c r="F958" s="2">
        <v>9276.11</v>
      </c>
      <c r="G958" s="2">
        <v>1391.42</v>
      </c>
      <c r="H958" s="2">
        <v>7884.69</v>
      </c>
      <c r="I958" s="2" t="s">
        <v>29</v>
      </c>
    </row>
    <row r="959" spans="1:9" x14ac:dyDescent="0.2">
      <c r="A959" s="3" t="s">
        <v>1384</v>
      </c>
      <c r="B959" s="3" t="s">
        <v>241</v>
      </c>
      <c r="C959" s="3" t="s">
        <v>244</v>
      </c>
      <c r="D959" s="3" t="s">
        <v>52</v>
      </c>
      <c r="E959" s="3" t="s">
        <v>34</v>
      </c>
      <c r="F959" s="3">
        <v>2876.83</v>
      </c>
      <c r="G959" s="3">
        <v>345.22</v>
      </c>
      <c r="H959" s="3">
        <v>2531.61</v>
      </c>
      <c r="I959" s="3" t="s">
        <v>29</v>
      </c>
    </row>
    <row r="960" spans="1:9" x14ac:dyDescent="0.2">
      <c r="A960" s="2" t="s">
        <v>1385</v>
      </c>
      <c r="B960" s="2" t="s">
        <v>62</v>
      </c>
      <c r="C960" s="2" t="s">
        <v>773</v>
      </c>
      <c r="D960" s="2" t="s">
        <v>27</v>
      </c>
      <c r="E960" s="2" t="s">
        <v>28</v>
      </c>
      <c r="F960" s="2">
        <v>16931.36</v>
      </c>
      <c r="G960" s="2">
        <v>3047.64</v>
      </c>
      <c r="H960" s="2">
        <v>13883.72</v>
      </c>
      <c r="I960" s="2" t="s">
        <v>29</v>
      </c>
    </row>
    <row r="961" spans="1:9" x14ac:dyDescent="0.2">
      <c r="A961" s="3" t="s">
        <v>1386</v>
      </c>
      <c r="B961" s="3" t="s">
        <v>391</v>
      </c>
      <c r="C961" s="3" t="s">
        <v>213</v>
      </c>
      <c r="D961" s="3" t="s">
        <v>27</v>
      </c>
      <c r="E961" s="3" t="s">
        <v>34</v>
      </c>
      <c r="F961" s="3">
        <v>7701.99</v>
      </c>
      <c r="G961" s="3">
        <v>1386.36</v>
      </c>
      <c r="H961" s="3">
        <v>6315.63</v>
      </c>
      <c r="I961" s="3" t="s">
        <v>41</v>
      </c>
    </row>
    <row r="962" spans="1:9" x14ac:dyDescent="0.2">
      <c r="A962" s="2" t="s">
        <v>1387</v>
      </c>
      <c r="B962" s="2" t="s">
        <v>264</v>
      </c>
      <c r="C962" s="2" t="s">
        <v>343</v>
      </c>
      <c r="D962" s="2" t="s">
        <v>114</v>
      </c>
      <c r="E962" s="2" t="s">
        <v>115</v>
      </c>
      <c r="F962" s="2">
        <v>8458.98</v>
      </c>
      <c r="G962" s="2">
        <v>845.9</v>
      </c>
      <c r="H962" s="2">
        <v>7613.08</v>
      </c>
      <c r="I962" s="2" t="s">
        <v>29</v>
      </c>
    </row>
    <row r="963" spans="1:9" x14ac:dyDescent="0.2">
      <c r="A963" s="3" t="s">
        <v>1388</v>
      </c>
      <c r="B963" s="3" t="s">
        <v>100</v>
      </c>
      <c r="C963" s="3" t="s">
        <v>299</v>
      </c>
      <c r="D963" s="3" t="s">
        <v>64</v>
      </c>
      <c r="E963" s="3" t="s">
        <v>115</v>
      </c>
      <c r="F963" s="3">
        <v>3758.05</v>
      </c>
      <c r="G963" s="3">
        <v>0</v>
      </c>
      <c r="H963" s="3">
        <v>3758.05</v>
      </c>
      <c r="I963" s="3" t="s">
        <v>29</v>
      </c>
    </row>
    <row r="964" spans="1:9" x14ac:dyDescent="0.2">
      <c r="A964" s="2" t="s">
        <v>1389</v>
      </c>
      <c r="B964" s="2" t="s">
        <v>454</v>
      </c>
      <c r="C964" s="2" t="s">
        <v>426</v>
      </c>
      <c r="D964" s="2" t="s">
        <v>206</v>
      </c>
      <c r="E964" s="2" t="s">
        <v>207</v>
      </c>
      <c r="F964" s="2">
        <v>11709.51</v>
      </c>
      <c r="G964" s="2">
        <v>0</v>
      </c>
      <c r="H964" s="2">
        <v>11709.51</v>
      </c>
      <c r="I964" s="2" t="s">
        <v>29</v>
      </c>
    </row>
    <row r="965" spans="1:9" x14ac:dyDescent="0.2">
      <c r="A965" s="3" t="s">
        <v>1390</v>
      </c>
      <c r="B965" s="3" t="s">
        <v>570</v>
      </c>
      <c r="C965" s="3" t="s">
        <v>63</v>
      </c>
      <c r="D965" s="3" t="s">
        <v>114</v>
      </c>
      <c r="E965" s="3" t="s">
        <v>46</v>
      </c>
      <c r="F965" s="3">
        <v>2633.2</v>
      </c>
      <c r="G965" s="3">
        <v>263.32</v>
      </c>
      <c r="H965" s="3">
        <v>2369.88</v>
      </c>
      <c r="I965" s="3" t="s">
        <v>29</v>
      </c>
    </row>
    <row r="966" spans="1:9" x14ac:dyDescent="0.2">
      <c r="A966" s="2" t="s">
        <v>1391</v>
      </c>
      <c r="B966" s="2" t="s">
        <v>1021</v>
      </c>
      <c r="C966" s="2" t="s">
        <v>595</v>
      </c>
      <c r="D966" s="2" t="s">
        <v>45</v>
      </c>
      <c r="E966" s="2" t="s">
        <v>46</v>
      </c>
      <c r="F966" s="2">
        <v>5149.1400000000003</v>
      </c>
      <c r="G966" s="2">
        <v>257.45999999999998</v>
      </c>
      <c r="H966" s="2">
        <v>4891.68</v>
      </c>
      <c r="I966" s="2" t="s">
        <v>29</v>
      </c>
    </row>
    <row r="967" spans="1:9" x14ac:dyDescent="0.2">
      <c r="A967" s="3" t="s">
        <v>1392</v>
      </c>
      <c r="B967" s="3" t="s">
        <v>193</v>
      </c>
      <c r="C967" s="3" t="s">
        <v>371</v>
      </c>
      <c r="D967" s="3" t="s">
        <v>27</v>
      </c>
      <c r="E967" s="3" t="s">
        <v>28</v>
      </c>
      <c r="F967" s="3">
        <v>8055.86</v>
      </c>
      <c r="G967" s="3">
        <v>1450.05</v>
      </c>
      <c r="H967" s="3">
        <v>6605.81</v>
      </c>
      <c r="I967" s="3" t="s">
        <v>29</v>
      </c>
    </row>
    <row r="968" spans="1:9" x14ac:dyDescent="0.2">
      <c r="A968" s="2" t="s">
        <v>1393</v>
      </c>
      <c r="B968" s="2" t="s">
        <v>983</v>
      </c>
      <c r="C968" s="2" t="s">
        <v>854</v>
      </c>
      <c r="D968" s="2" t="s">
        <v>33</v>
      </c>
      <c r="E968" s="2" t="s">
        <v>34</v>
      </c>
      <c r="F968" s="2">
        <v>7112.64</v>
      </c>
      <c r="G968" s="2">
        <v>1066.9000000000001</v>
      </c>
      <c r="H968" s="2">
        <v>6045.74</v>
      </c>
      <c r="I968" s="2" t="s">
        <v>56</v>
      </c>
    </row>
    <row r="969" spans="1:9" x14ac:dyDescent="0.2">
      <c r="A969" s="3" t="s">
        <v>1394</v>
      </c>
      <c r="B969" s="3" t="s">
        <v>891</v>
      </c>
      <c r="C969" s="3" t="s">
        <v>48</v>
      </c>
      <c r="D969" s="3" t="s">
        <v>64</v>
      </c>
      <c r="E969" s="3" t="s">
        <v>115</v>
      </c>
      <c r="F969" s="3">
        <v>10136.76</v>
      </c>
      <c r="G969" s="3">
        <v>0</v>
      </c>
      <c r="H969" s="3">
        <v>10136.76</v>
      </c>
      <c r="I969" s="3" t="s">
        <v>29</v>
      </c>
    </row>
    <row r="970" spans="1:9" x14ac:dyDescent="0.2">
      <c r="A970" s="2" t="s">
        <v>1395</v>
      </c>
      <c r="B970" s="2" t="s">
        <v>584</v>
      </c>
      <c r="C970" s="2" t="s">
        <v>666</v>
      </c>
      <c r="D970" s="2" t="s">
        <v>33</v>
      </c>
      <c r="E970" s="2" t="s">
        <v>34</v>
      </c>
      <c r="F970" s="2">
        <v>3065.56</v>
      </c>
      <c r="G970" s="2">
        <v>459.83</v>
      </c>
      <c r="H970" s="2">
        <v>2605.73</v>
      </c>
      <c r="I970" s="2" t="s">
        <v>56</v>
      </c>
    </row>
    <row r="971" spans="1:9" x14ac:dyDescent="0.2">
      <c r="A971" s="3" t="s">
        <v>1396</v>
      </c>
      <c r="B971" s="3" t="s">
        <v>331</v>
      </c>
      <c r="C971" s="3" t="s">
        <v>294</v>
      </c>
      <c r="D971" s="3" t="s">
        <v>45</v>
      </c>
      <c r="E971" s="3" t="s">
        <v>89</v>
      </c>
      <c r="F971" s="3">
        <v>8430.5300000000007</v>
      </c>
      <c r="G971" s="3">
        <v>0</v>
      </c>
      <c r="H971" s="3">
        <v>8430.5300000000007</v>
      </c>
      <c r="I971" s="3" t="s">
        <v>41</v>
      </c>
    </row>
    <row r="972" spans="1:9" x14ac:dyDescent="0.2">
      <c r="A972" s="2" t="s">
        <v>1397</v>
      </c>
      <c r="B972" s="2" t="s">
        <v>416</v>
      </c>
      <c r="C972" s="2" t="s">
        <v>416</v>
      </c>
      <c r="D972" s="2" t="s">
        <v>33</v>
      </c>
      <c r="E972" s="2" t="s">
        <v>28</v>
      </c>
      <c r="F972" s="2">
        <v>4870.78</v>
      </c>
      <c r="G972" s="2">
        <v>730.62</v>
      </c>
      <c r="H972" s="2">
        <v>4140.16</v>
      </c>
      <c r="I972" s="2" t="s">
        <v>29</v>
      </c>
    </row>
    <row r="973" spans="1:9" x14ac:dyDescent="0.2">
      <c r="A973" s="3" t="s">
        <v>1398</v>
      </c>
      <c r="B973" s="3" t="s">
        <v>189</v>
      </c>
      <c r="C973" s="3" t="s">
        <v>749</v>
      </c>
      <c r="D973" s="3" t="s">
        <v>52</v>
      </c>
      <c r="E973" s="3" t="s">
        <v>60</v>
      </c>
      <c r="F973" s="3">
        <v>4684.9399999999996</v>
      </c>
      <c r="G973" s="3">
        <v>0</v>
      </c>
      <c r="H973" s="3">
        <v>4684.9399999999996</v>
      </c>
      <c r="I973" s="3" t="s">
        <v>29</v>
      </c>
    </row>
    <row r="974" spans="1:9" x14ac:dyDescent="0.2">
      <c r="A974" s="2" t="s">
        <v>1399</v>
      </c>
      <c r="B974" s="2" t="s">
        <v>484</v>
      </c>
      <c r="C974" s="2" t="s">
        <v>644</v>
      </c>
      <c r="D974" s="2" t="s">
        <v>27</v>
      </c>
      <c r="E974" s="2" t="s">
        <v>34</v>
      </c>
      <c r="F974" s="2">
        <v>6346.94</v>
      </c>
      <c r="G974" s="2">
        <v>1142.45</v>
      </c>
      <c r="H974" s="2">
        <v>5204.49</v>
      </c>
      <c r="I974" s="2" t="s">
        <v>41</v>
      </c>
    </row>
    <row r="975" spans="1:9" x14ac:dyDescent="0.2">
      <c r="A975" s="3" t="s">
        <v>1400</v>
      </c>
      <c r="B975" s="3" t="s">
        <v>295</v>
      </c>
      <c r="C975" s="3" t="s">
        <v>295</v>
      </c>
      <c r="D975" s="3" t="s">
        <v>27</v>
      </c>
      <c r="E975" s="3" t="s">
        <v>60</v>
      </c>
      <c r="F975" s="3">
        <v>15985.08</v>
      </c>
      <c r="G975" s="3">
        <v>0</v>
      </c>
      <c r="H975" s="3">
        <v>15985.08</v>
      </c>
      <c r="I975" s="3" t="s">
        <v>41</v>
      </c>
    </row>
    <row r="976" spans="1:9" x14ac:dyDescent="0.2">
      <c r="A976" s="2" t="s">
        <v>1401</v>
      </c>
      <c r="B976" s="2" t="s">
        <v>126</v>
      </c>
      <c r="C976" s="2" t="s">
        <v>84</v>
      </c>
      <c r="D976" s="2" t="s">
        <v>169</v>
      </c>
      <c r="E976" s="2" t="s">
        <v>34</v>
      </c>
      <c r="F976" s="2">
        <v>6263.9</v>
      </c>
      <c r="G976" s="2">
        <v>1252.78</v>
      </c>
      <c r="H976" s="2">
        <v>5011.12</v>
      </c>
      <c r="I976" s="2" t="s">
        <v>29</v>
      </c>
    </row>
    <row r="977" spans="1:9" x14ac:dyDescent="0.2">
      <c r="A977" s="3" t="s">
        <v>1402</v>
      </c>
      <c r="B977" s="3" t="s">
        <v>258</v>
      </c>
      <c r="C977" s="3" t="s">
        <v>202</v>
      </c>
      <c r="D977" s="3" t="s">
        <v>169</v>
      </c>
      <c r="E977" s="3" t="s">
        <v>46</v>
      </c>
      <c r="F977" s="3">
        <v>11372.1</v>
      </c>
      <c r="G977" s="3">
        <v>2274.42</v>
      </c>
      <c r="H977" s="3">
        <v>9097.68</v>
      </c>
      <c r="I977" s="3" t="s">
        <v>29</v>
      </c>
    </row>
    <row r="978" spans="1:9" x14ac:dyDescent="0.2">
      <c r="A978" s="2" t="s">
        <v>1403</v>
      </c>
      <c r="B978" s="2" t="s">
        <v>82</v>
      </c>
      <c r="C978" s="2" t="s">
        <v>200</v>
      </c>
      <c r="D978" s="2" t="s">
        <v>33</v>
      </c>
      <c r="E978" s="2" t="s">
        <v>28</v>
      </c>
      <c r="F978" s="2">
        <v>5717.74</v>
      </c>
      <c r="G978" s="2">
        <v>857.66</v>
      </c>
      <c r="H978" s="2">
        <v>4860.08</v>
      </c>
      <c r="I978" s="2" t="s">
        <v>41</v>
      </c>
    </row>
    <row r="979" spans="1:9" x14ac:dyDescent="0.2">
      <c r="A979" s="3" t="s">
        <v>1404</v>
      </c>
      <c r="B979" s="3" t="s">
        <v>396</v>
      </c>
      <c r="C979" s="3" t="s">
        <v>189</v>
      </c>
      <c r="D979" s="3" t="s">
        <v>33</v>
      </c>
      <c r="E979" s="3" t="s">
        <v>60</v>
      </c>
      <c r="F979" s="3">
        <v>15212.19</v>
      </c>
      <c r="G979" s="3">
        <v>0</v>
      </c>
      <c r="H979" s="3">
        <v>15212.19</v>
      </c>
      <c r="I979" s="3" t="s">
        <v>29</v>
      </c>
    </row>
    <row r="980" spans="1:9" x14ac:dyDescent="0.2">
      <c r="A980" s="2" t="s">
        <v>1405</v>
      </c>
      <c r="B980" s="2" t="s">
        <v>534</v>
      </c>
      <c r="C980" s="2" t="s">
        <v>418</v>
      </c>
      <c r="D980" s="2" t="s">
        <v>64</v>
      </c>
      <c r="E980" s="2" t="s">
        <v>115</v>
      </c>
      <c r="F980" s="2">
        <v>13445.27</v>
      </c>
      <c r="G980" s="2">
        <v>0</v>
      </c>
      <c r="H980" s="2">
        <v>13445.27</v>
      </c>
      <c r="I980" s="2" t="s">
        <v>29</v>
      </c>
    </row>
    <row r="981" spans="1:9" x14ac:dyDescent="0.2">
      <c r="A981" s="3" t="s">
        <v>1406</v>
      </c>
      <c r="B981" s="3" t="s">
        <v>176</v>
      </c>
      <c r="C981" s="3" t="s">
        <v>192</v>
      </c>
      <c r="D981" s="3" t="s">
        <v>52</v>
      </c>
      <c r="E981" s="3" t="s">
        <v>34</v>
      </c>
      <c r="F981" s="3">
        <v>11296.82</v>
      </c>
      <c r="G981" s="3">
        <v>1355.62</v>
      </c>
      <c r="H981" s="3">
        <v>9941.2000000000007</v>
      </c>
      <c r="I981" s="3" t="s">
        <v>41</v>
      </c>
    </row>
    <row r="982" spans="1:9" x14ac:dyDescent="0.2">
      <c r="A982" s="2" t="s">
        <v>1407</v>
      </c>
      <c r="B982" s="2" t="s">
        <v>720</v>
      </c>
      <c r="C982" s="2" t="s">
        <v>771</v>
      </c>
      <c r="D982" s="2" t="s">
        <v>33</v>
      </c>
      <c r="E982" s="2" t="s">
        <v>28</v>
      </c>
      <c r="F982" s="2">
        <v>12095.94</v>
      </c>
      <c r="G982" s="2">
        <v>1814.39</v>
      </c>
      <c r="H982" s="2">
        <v>10281.549999999999</v>
      </c>
      <c r="I982" s="2" t="s">
        <v>29</v>
      </c>
    </row>
    <row r="983" spans="1:9" x14ac:dyDescent="0.2">
      <c r="A983" s="3" t="s">
        <v>1408</v>
      </c>
      <c r="B983" s="3" t="s">
        <v>31</v>
      </c>
      <c r="C983" s="3" t="s">
        <v>271</v>
      </c>
      <c r="D983" s="3" t="s">
        <v>27</v>
      </c>
      <c r="E983" s="3" t="s">
        <v>60</v>
      </c>
      <c r="F983" s="3">
        <v>2669.27</v>
      </c>
      <c r="G983" s="3">
        <v>0</v>
      </c>
      <c r="H983" s="3">
        <v>2669.27</v>
      </c>
      <c r="I983" s="3" t="s">
        <v>29</v>
      </c>
    </row>
    <row r="984" spans="1:9" x14ac:dyDescent="0.2">
      <c r="A984" s="2" t="s">
        <v>1409</v>
      </c>
      <c r="B984" s="2" t="s">
        <v>69</v>
      </c>
      <c r="C984" s="2" t="s">
        <v>82</v>
      </c>
      <c r="D984" s="2" t="s">
        <v>33</v>
      </c>
      <c r="E984" s="2" t="s">
        <v>34</v>
      </c>
      <c r="F984" s="2">
        <v>3127.87</v>
      </c>
      <c r="G984" s="2">
        <v>469.18</v>
      </c>
      <c r="H984" s="2">
        <v>2658.69</v>
      </c>
      <c r="I984" s="2" t="s">
        <v>29</v>
      </c>
    </row>
    <row r="985" spans="1:9" x14ac:dyDescent="0.2">
      <c r="A985" s="3" t="s">
        <v>1410</v>
      </c>
      <c r="B985" s="3" t="s">
        <v>714</v>
      </c>
      <c r="C985" s="3" t="s">
        <v>762</v>
      </c>
      <c r="D985" s="3" t="s">
        <v>52</v>
      </c>
      <c r="E985" s="3" t="s">
        <v>34</v>
      </c>
      <c r="F985" s="3">
        <v>2886.56</v>
      </c>
      <c r="G985" s="3">
        <v>346.39</v>
      </c>
      <c r="H985" s="3">
        <v>2540.17</v>
      </c>
      <c r="I985" s="3" t="s">
        <v>29</v>
      </c>
    </row>
    <row r="986" spans="1:9" x14ac:dyDescent="0.2">
      <c r="A986" s="2" t="s">
        <v>1411</v>
      </c>
      <c r="B986" s="2" t="s">
        <v>44</v>
      </c>
      <c r="C986" s="2" t="s">
        <v>129</v>
      </c>
      <c r="D986" s="2" t="s">
        <v>33</v>
      </c>
      <c r="E986" s="2" t="s">
        <v>28</v>
      </c>
      <c r="F986" s="2">
        <v>3458.13</v>
      </c>
      <c r="G986" s="2">
        <v>518.72</v>
      </c>
      <c r="H986" s="2">
        <v>2939.41</v>
      </c>
      <c r="I986" s="2" t="s">
        <v>29</v>
      </c>
    </row>
    <row r="987" spans="1:9" x14ac:dyDescent="0.2">
      <c r="A987" s="3" t="s">
        <v>1412</v>
      </c>
      <c r="B987" s="3" t="s">
        <v>902</v>
      </c>
      <c r="C987" s="3" t="s">
        <v>294</v>
      </c>
      <c r="D987" s="3" t="s">
        <v>33</v>
      </c>
      <c r="E987" s="3" t="s">
        <v>28</v>
      </c>
      <c r="F987" s="3">
        <v>2377.14</v>
      </c>
      <c r="G987" s="3">
        <v>356.57</v>
      </c>
      <c r="H987" s="3">
        <v>2020.57</v>
      </c>
      <c r="I987" s="3" t="s">
        <v>29</v>
      </c>
    </row>
    <row r="988" spans="1:9" x14ac:dyDescent="0.2">
      <c r="A988" s="2" t="s">
        <v>1413</v>
      </c>
      <c r="B988" s="2" t="s">
        <v>97</v>
      </c>
      <c r="C988" s="2" t="s">
        <v>443</v>
      </c>
      <c r="D988" s="2" t="s">
        <v>52</v>
      </c>
      <c r="E988" s="2" t="s">
        <v>60</v>
      </c>
      <c r="F988" s="2">
        <v>8789.24</v>
      </c>
      <c r="G988" s="2">
        <v>0</v>
      </c>
      <c r="H988" s="2">
        <v>8789.24</v>
      </c>
      <c r="I988" s="2" t="s">
        <v>41</v>
      </c>
    </row>
    <row r="989" spans="1:9" x14ac:dyDescent="0.2">
      <c r="A989" s="3" t="s">
        <v>1414</v>
      </c>
      <c r="B989" s="3" t="s">
        <v>679</v>
      </c>
      <c r="C989" s="3" t="s">
        <v>449</v>
      </c>
      <c r="D989" s="3" t="s">
        <v>33</v>
      </c>
      <c r="E989" s="3" t="s">
        <v>60</v>
      </c>
      <c r="F989" s="3">
        <v>18271.650000000001</v>
      </c>
      <c r="G989" s="3">
        <v>0</v>
      </c>
      <c r="H989" s="3">
        <v>18271.650000000001</v>
      </c>
      <c r="I989" s="3" t="s">
        <v>29</v>
      </c>
    </row>
    <row r="990" spans="1:9" x14ac:dyDescent="0.2">
      <c r="A990" s="2" t="s">
        <v>1415</v>
      </c>
      <c r="B990" s="2" t="s">
        <v>463</v>
      </c>
      <c r="C990" s="2" t="s">
        <v>661</v>
      </c>
      <c r="D990" s="2" t="s">
        <v>64</v>
      </c>
      <c r="E990" s="2" t="s">
        <v>34</v>
      </c>
      <c r="F990" s="2">
        <v>7772.95</v>
      </c>
      <c r="G990" s="2">
        <v>0</v>
      </c>
      <c r="H990" s="2">
        <v>7772.95</v>
      </c>
      <c r="I990" s="2" t="s">
        <v>56</v>
      </c>
    </row>
    <row r="991" spans="1:9" x14ac:dyDescent="0.2">
      <c r="A991" s="3" t="s">
        <v>1416</v>
      </c>
      <c r="B991" s="3" t="s">
        <v>471</v>
      </c>
      <c r="C991" s="3" t="s">
        <v>771</v>
      </c>
      <c r="D991" s="3" t="s">
        <v>52</v>
      </c>
      <c r="E991" s="3" t="s">
        <v>60</v>
      </c>
      <c r="F991" s="3">
        <v>8154.53</v>
      </c>
      <c r="G991" s="3">
        <v>0</v>
      </c>
      <c r="H991" s="3">
        <v>8154.53</v>
      </c>
      <c r="I991" s="3" t="s">
        <v>29</v>
      </c>
    </row>
    <row r="992" spans="1:9" x14ac:dyDescent="0.2">
      <c r="A992" s="2" t="s">
        <v>1417</v>
      </c>
      <c r="B992" s="2" t="s">
        <v>602</v>
      </c>
      <c r="C992" s="2" t="s">
        <v>602</v>
      </c>
      <c r="D992" s="2" t="s">
        <v>206</v>
      </c>
      <c r="E992" s="2" t="s">
        <v>207</v>
      </c>
      <c r="F992" s="2">
        <v>2392.9899999999998</v>
      </c>
      <c r="G992" s="2">
        <v>0</v>
      </c>
      <c r="H992" s="2">
        <v>2392.9899999999998</v>
      </c>
      <c r="I992" s="2" t="s">
        <v>29</v>
      </c>
    </row>
    <row r="993" spans="1:9" x14ac:dyDescent="0.2">
      <c r="A993" s="3" t="s">
        <v>1418</v>
      </c>
      <c r="B993" s="3" t="s">
        <v>712</v>
      </c>
      <c r="C993" s="3" t="s">
        <v>370</v>
      </c>
      <c r="D993" s="3" t="s">
        <v>114</v>
      </c>
      <c r="E993" s="3" t="s">
        <v>115</v>
      </c>
      <c r="F993" s="3">
        <v>11749.76</v>
      </c>
      <c r="G993" s="3">
        <v>1174.98</v>
      </c>
      <c r="H993" s="3">
        <v>10574.78</v>
      </c>
      <c r="I993" s="3" t="s">
        <v>29</v>
      </c>
    </row>
    <row r="994" spans="1:9" x14ac:dyDescent="0.2">
      <c r="A994" s="2" t="s">
        <v>1419</v>
      </c>
      <c r="B994" s="2" t="s">
        <v>1272</v>
      </c>
      <c r="C994" s="2" t="s">
        <v>226</v>
      </c>
      <c r="D994" s="2" t="s">
        <v>52</v>
      </c>
      <c r="E994" s="2" t="s">
        <v>60</v>
      </c>
      <c r="F994" s="2">
        <v>2311.27</v>
      </c>
      <c r="G994" s="2">
        <v>0</v>
      </c>
      <c r="H994" s="2">
        <v>2311.27</v>
      </c>
      <c r="I994" s="2" t="s">
        <v>29</v>
      </c>
    </row>
    <row r="995" spans="1:9" x14ac:dyDescent="0.2">
      <c r="A995" s="3" t="s">
        <v>1420</v>
      </c>
      <c r="B995" s="3" t="s">
        <v>198</v>
      </c>
      <c r="C995" s="3" t="s">
        <v>740</v>
      </c>
      <c r="D995" s="3" t="s">
        <v>27</v>
      </c>
      <c r="E995" s="3" t="s">
        <v>28</v>
      </c>
      <c r="F995" s="3">
        <v>3091.94</v>
      </c>
      <c r="G995" s="3">
        <v>556.54999999999995</v>
      </c>
      <c r="H995" s="3">
        <v>2535.39</v>
      </c>
      <c r="I995" s="3" t="s">
        <v>29</v>
      </c>
    </row>
    <row r="996" spans="1:9" x14ac:dyDescent="0.2">
      <c r="A996" s="2" t="s">
        <v>1421</v>
      </c>
      <c r="B996" s="2" t="s">
        <v>69</v>
      </c>
      <c r="C996" s="2" t="s">
        <v>824</v>
      </c>
      <c r="D996" s="2" t="s">
        <v>64</v>
      </c>
      <c r="E996" s="2" t="s">
        <v>28</v>
      </c>
      <c r="F996" s="2">
        <v>3529.65</v>
      </c>
      <c r="G996" s="2">
        <v>0</v>
      </c>
      <c r="H996" s="2">
        <v>3529.65</v>
      </c>
      <c r="I996" s="2" t="s">
        <v>29</v>
      </c>
    </row>
    <row r="997" spans="1:9" x14ac:dyDescent="0.2">
      <c r="A997" s="3" t="s">
        <v>1422</v>
      </c>
      <c r="B997" s="3" t="s">
        <v>603</v>
      </c>
      <c r="C997" s="3" t="s">
        <v>167</v>
      </c>
      <c r="D997" s="3" t="s">
        <v>33</v>
      </c>
      <c r="E997" s="3" t="s">
        <v>34</v>
      </c>
      <c r="F997" s="3">
        <v>5442.33</v>
      </c>
      <c r="G997" s="3">
        <v>816.35</v>
      </c>
      <c r="H997" s="3">
        <v>4625.9799999999996</v>
      </c>
      <c r="I997" s="3" t="s">
        <v>29</v>
      </c>
    </row>
    <row r="998" spans="1:9" x14ac:dyDescent="0.2">
      <c r="A998" s="2" t="s">
        <v>1423</v>
      </c>
      <c r="B998" s="2" t="s">
        <v>84</v>
      </c>
      <c r="C998" s="2" t="s">
        <v>595</v>
      </c>
      <c r="D998" s="2" t="s">
        <v>52</v>
      </c>
      <c r="E998" s="2" t="s">
        <v>60</v>
      </c>
      <c r="F998" s="2">
        <v>3417.69</v>
      </c>
      <c r="G998" s="2">
        <v>0</v>
      </c>
      <c r="H998" s="2">
        <v>3417.69</v>
      </c>
      <c r="I998" s="2" t="s">
        <v>41</v>
      </c>
    </row>
    <row r="999" spans="1:9" x14ac:dyDescent="0.2">
      <c r="A999" s="3" t="s">
        <v>1424</v>
      </c>
      <c r="B999" s="3" t="s">
        <v>79</v>
      </c>
      <c r="C999" s="3" t="s">
        <v>79</v>
      </c>
      <c r="D999" s="3" t="s">
        <v>64</v>
      </c>
      <c r="E999" s="3" t="s">
        <v>34</v>
      </c>
      <c r="F999" s="3">
        <v>8319.01</v>
      </c>
      <c r="G999" s="3">
        <v>0</v>
      </c>
      <c r="H999" s="3">
        <v>8319.01</v>
      </c>
      <c r="I999" s="3" t="s">
        <v>29</v>
      </c>
    </row>
    <row r="1000" spans="1:9" x14ac:dyDescent="0.2">
      <c r="A1000" s="2" t="s">
        <v>1425</v>
      </c>
      <c r="B1000" s="2" t="s">
        <v>258</v>
      </c>
      <c r="C1000" s="2" t="s">
        <v>219</v>
      </c>
      <c r="D1000" s="2" t="s">
        <v>27</v>
      </c>
      <c r="E1000" s="2" t="s">
        <v>34</v>
      </c>
      <c r="F1000" s="2">
        <v>3101.03</v>
      </c>
      <c r="G1000" s="2">
        <v>558.19000000000005</v>
      </c>
      <c r="H1000" s="2">
        <v>2542.84</v>
      </c>
      <c r="I1000" s="2" t="s">
        <v>41</v>
      </c>
    </row>
    <row r="1001" spans="1:9" x14ac:dyDescent="0.2">
      <c r="A1001" s="3" t="s">
        <v>1426</v>
      </c>
      <c r="B1001" s="3" t="s">
        <v>449</v>
      </c>
      <c r="C1001" s="3" t="s">
        <v>409</v>
      </c>
      <c r="D1001" s="3" t="s">
        <v>45</v>
      </c>
      <c r="E1001" s="3" t="s">
        <v>89</v>
      </c>
      <c r="F1001" s="3">
        <v>13079.17</v>
      </c>
      <c r="G1001" s="3">
        <v>0</v>
      </c>
      <c r="H1001" s="3">
        <v>13079.17</v>
      </c>
      <c r="I1001" s="3" t="s">
        <v>41</v>
      </c>
    </row>
    <row r="1002" spans="1:9" x14ac:dyDescent="0.2">
      <c r="A1002" s="2" t="s">
        <v>1427</v>
      </c>
      <c r="B1002" s="2" t="s">
        <v>181</v>
      </c>
      <c r="C1002" s="2" t="s">
        <v>121</v>
      </c>
      <c r="D1002" s="2" t="s">
        <v>45</v>
      </c>
      <c r="E1002" s="2" t="s">
        <v>46</v>
      </c>
      <c r="F1002" s="2">
        <v>6110.51</v>
      </c>
      <c r="G1002" s="2">
        <v>305.52999999999997</v>
      </c>
      <c r="H1002" s="2">
        <v>5804.98</v>
      </c>
      <c r="I1002" s="2" t="s">
        <v>29</v>
      </c>
    </row>
    <row r="1003" spans="1:9" x14ac:dyDescent="0.2">
      <c r="A1003" s="3" t="s">
        <v>1428</v>
      </c>
      <c r="B1003" s="3" t="s">
        <v>983</v>
      </c>
      <c r="C1003" s="3" t="s">
        <v>983</v>
      </c>
      <c r="D1003" s="3" t="s">
        <v>52</v>
      </c>
      <c r="E1003" s="3" t="s">
        <v>34</v>
      </c>
      <c r="F1003" s="3">
        <v>3246.46</v>
      </c>
      <c r="G1003" s="3">
        <v>389.58</v>
      </c>
      <c r="H1003" s="3">
        <v>2856.88</v>
      </c>
      <c r="I1003" s="3" t="s">
        <v>29</v>
      </c>
    </row>
    <row r="1004" spans="1:9" x14ac:dyDescent="0.2">
      <c r="A1004" s="2" t="s">
        <v>1429</v>
      </c>
      <c r="B1004" s="2" t="s">
        <v>195</v>
      </c>
      <c r="C1004" s="2" t="s">
        <v>139</v>
      </c>
      <c r="D1004" s="2" t="s">
        <v>45</v>
      </c>
      <c r="E1004" s="2" t="s">
        <v>46</v>
      </c>
      <c r="F1004" s="2">
        <v>16475.32</v>
      </c>
      <c r="G1004" s="2">
        <v>823.77</v>
      </c>
      <c r="H1004" s="2">
        <v>15651.55</v>
      </c>
      <c r="I1004" s="2" t="s">
        <v>29</v>
      </c>
    </row>
    <row r="1005" spans="1:9" x14ac:dyDescent="0.2">
      <c r="A1005" s="3" t="s">
        <v>1430</v>
      </c>
      <c r="B1005" s="3" t="s">
        <v>465</v>
      </c>
      <c r="C1005" s="3" t="s">
        <v>567</v>
      </c>
      <c r="D1005" s="3" t="s">
        <v>52</v>
      </c>
      <c r="E1005" s="3" t="s">
        <v>60</v>
      </c>
      <c r="F1005" s="3">
        <v>10320.719999999999</v>
      </c>
      <c r="G1005" s="3">
        <v>0</v>
      </c>
      <c r="H1005" s="3">
        <v>10320.719999999999</v>
      </c>
      <c r="I1005" s="3" t="s">
        <v>41</v>
      </c>
    </row>
    <row r="1006" spans="1:9" x14ac:dyDescent="0.2">
      <c r="A1006" s="2" t="s">
        <v>1431</v>
      </c>
      <c r="B1006" s="2" t="s">
        <v>247</v>
      </c>
      <c r="C1006" s="2" t="s">
        <v>178</v>
      </c>
      <c r="D1006" s="2" t="s">
        <v>114</v>
      </c>
      <c r="E1006" s="2" t="s">
        <v>115</v>
      </c>
      <c r="F1006" s="2">
        <v>3195.25</v>
      </c>
      <c r="G1006" s="2">
        <v>319.52999999999997</v>
      </c>
      <c r="H1006" s="2">
        <v>2875.72</v>
      </c>
      <c r="I1006" s="2" t="s">
        <v>29</v>
      </c>
    </row>
    <row r="1007" spans="1:9" x14ac:dyDescent="0.2">
      <c r="A1007" s="3" t="s">
        <v>1432</v>
      </c>
      <c r="B1007" s="3" t="s">
        <v>139</v>
      </c>
      <c r="C1007" s="3" t="s">
        <v>653</v>
      </c>
      <c r="D1007" s="3" t="s">
        <v>169</v>
      </c>
      <c r="E1007" s="3" t="s">
        <v>46</v>
      </c>
      <c r="F1007" s="3">
        <v>3056.61</v>
      </c>
      <c r="G1007" s="3">
        <v>611.32000000000005</v>
      </c>
      <c r="H1007" s="3">
        <v>2445.29</v>
      </c>
      <c r="I1007" s="3" t="s">
        <v>56</v>
      </c>
    </row>
    <row r="1008" spans="1:9" x14ac:dyDescent="0.2">
      <c r="A1008" s="2" t="s">
        <v>1433</v>
      </c>
      <c r="B1008" s="2" t="s">
        <v>649</v>
      </c>
      <c r="C1008" s="2" t="s">
        <v>258</v>
      </c>
      <c r="D1008" s="2" t="s">
        <v>64</v>
      </c>
      <c r="E1008" s="2" t="s">
        <v>34</v>
      </c>
      <c r="F1008" s="2">
        <v>3660.83</v>
      </c>
      <c r="G1008" s="2">
        <v>0</v>
      </c>
      <c r="H1008" s="2">
        <v>3660.83</v>
      </c>
      <c r="I1008" s="2" t="s">
        <v>29</v>
      </c>
    </row>
    <row r="1009" spans="1:9" x14ac:dyDescent="0.2">
      <c r="A1009" s="3" t="s">
        <v>1434</v>
      </c>
      <c r="B1009" s="3" t="s">
        <v>147</v>
      </c>
      <c r="C1009" s="3" t="s">
        <v>232</v>
      </c>
      <c r="D1009" s="3" t="s">
        <v>52</v>
      </c>
      <c r="E1009" s="3" t="s">
        <v>34</v>
      </c>
      <c r="F1009" s="3">
        <v>17125.689999999999</v>
      </c>
      <c r="G1009" s="3">
        <v>2055.08</v>
      </c>
      <c r="H1009" s="3">
        <v>15070.61</v>
      </c>
      <c r="I1009" s="3" t="s">
        <v>56</v>
      </c>
    </row>
    <row r="1010" spans="1:9" x14ac:dyDescent="0.2">
      <c r="A1010" s="2" t="s">
        <v>1435</v>
      </c>
      <c r="B1010" s="2" t="s">
        <v>337</v>
      </c>
      <c r="C1010" s="2" t="s">
        <v>619</v>
      </c>
      <c r="D1010" s="2" t="s">
        <v>64</v>
      </c>
      <c r="E1010" s="2" t="s">
        <v>28</v>
      </c>
      <c r="F1010" s="2">
        <v>5912.04</v>
      </c>
      <c r="G1010" s="2">
        <v>0</v>
      </c>
      <c r="H1010" s="2">
        <v>5912.04</v>
      </c>
      <c r="I1010" s="2" t="s">
        <v>29</v>
      </c>
    </row>
    <row r="1011" spans="1:9" x14ac:dyDescent="0.2">
      <c r="A1011" s="3" t="s">
        <v>1436</v>
      </c>
      <c r="B1011" s="3" t="s">
        <v>130</v>
      </c>
      <c r="C1011" s="3" t="s">
        <v>441</v>
      </c>
      <c r="D1011" s="3" t="s">
        <v>27</v>
      </c>
      <c r="E1011" s="3" t="s">
        <v>28</v>
      </c>
      <c r="F1011" s="3">
        <v>3471.82</v>
      </c>
      <c r="G1011" s="3">
        <v>624.92999999999995</v>
      </c>
      <c r="H1011" s="3">
        <v>2846.89</v>
      </c>
      <c r="I1011" s="3" t="s">
        <v>41</v>
      </c>
    </row>
    <row r="1012" spans="1:9" x14ac:dyDescent="0.2">
      <c r="A1012" s="2" t="s">
        <v>1437</v>
      </c>
      <c r="B1012" s="2" t="s">
        <v>409</v>
      </c>
      <c r="C1012" s="2" t="s">
        <v>420</v>
      </c>
      <c r="D1012" s="2" t="s">
        <v>27</v>
      </c>
      <c r="E1012" s="2" t="s">
        <v>34</v>
      </c>
      <c r="F1012" s="2">
        <v>6645.89</v>
      </c>
      <c r="G1012" s="2">
        <v>1196.26</v>
      </c>
      <c r="H1012" s="2">
        <v>5449.63</v>
      </c>
      <c r="I1012" s="2" t="s">
        <v>29</v>
      </c>
    </row>
    <row r="1013" spans="1:9" x14ac:dyDescent="0.2">
      <c r="A1013" s="3" t="s">
        <v>1438</v>
      </c>
      <c r="B1013" s="3" t="s">
        <v>497</v>
      </c>
      <c r="C1013" s="3" t="s">
        <v>666</v>
      </c>
      <c r="D1013" s="3" t="s">
        <v>206</v>
      </c>
      <c r="E1013" s="3" t="s">
        <v>207</v>
      </c>
      <c r="F1013" s="3">
        <v>4035.45</v>
      </c>
      <c r="G1013" s="3">
        <v>0</v>
      </c>
      <c r="H1013" s="3">
        <v>4035.45</v>
      </c>
      <c r="I1013" s="3" t="s">
        <v>56</v>
      </c>
    </row>
    <row r="1014" spans="1:9" x14ac:dyDescent="0.2">
      <c r="A1014" s="2" t="s">
        <v>1439</v>
      </c>
      <c r="B1014" s="2" t="s">
        <v>468</v>
      </c>
      <c r="C1014" s="2" t="s">
        <v>562</v>
      </c>
      <c r="D1014" s="2" t="s">
        <v>33</v>
      </c>
      <c r="E1014" s="2" t="s">
        <v>60</v>
      </c>
      <c r="F1014" s="2">
        <v>8196.9</v>
      </c>
      <c r="G1014" s="2">
        <v>0</v>
      </c>
      <c r="H1014" s="2">
        <v>8196.9</v>
      </c>
      <c r="I1014" s="2" t="s">
        <v>29</v>
      </c>
    </row>
    <row r="1015" spans="1:9" x14ac:dyDescent="0.2">
      <c r="A1015" s="3" t="s">
        <v>1440</v>
      </c>
      <c r="B1015" s="3" t="s">
        <v>566</v>
      </c>
      <c r="C1015" s="3" t="s">
        <v>817</v>
      </c>
      <c r="D1015" s="3" t="s">
        <v>45</v>
      </c>
      <c r="E1015" s="3" t="s">
        <v>89</v>
      </c>
      <c r="F1015" s="3">
        <v>10791.55</v>
      </c>
      <c r="G1015" s="3">
        <v>0</v>
      </c>
      <c r="H1015" s="3">
        <v>10791.55</v>
      </c>
      <c r="I1015" s="3" t="s">
        <v>29</v>
      </c>
    </row>
    <row r="1016" spans="1:9" x14ac:dyDescent="0.2">
      <c r="A1016" s="2" t="s">
        <v>1441</v>
      </c>
      <c r="B1016" s="2" t="s">
        <v>297</v>
      </c>
      <c r="C1016" s="2" t="s">
        <v>375</v>
      </c>
      <c r="D1016" s="2" t="s">
        <v>52</v>
      </c>
      <c r="E1016" s="2" t="s">
        <v>60</v>
      </c>
      <c r="F1016" s="2">
        <v>2742.67</v>
      </c>
      <c r="G1016" s="2">
        <v>0</v>
      </c>
      <c r="H1016" s="2">
        <v>2742.67</v>
      </c>
      <c r="I1016" s="2" t="s">
        <v>29</v>
      </c>
    </row>
    <row r="1017" spans="1:9" x14ac:dyDescent="0.2">
      <c r="A1017" s="3" t="s">
        <v>1442</v>
      </c>
      <c r="B1017" s="3" t="s">
        <v>602</v>
      </c>
      <c r="C1017" s="3" t="s">
        <v>778</v>
      </c>
      <c r="D1017" s="3" t="s">
        <v>45</v>
      </c>
      <c r="E1017" s="3" t="s">
        <v>46</v>
      </c>
      <c r="F1017" s="3">
        <v>12686.75</v>
      </c>
      <c r="G1017" s="3">
        <v>634.34</v>
      </c>
      <c r="H1017" s="3">
        <v>12052.41</v>
      </c>
      <c r="I1017" s="3" t="s">
        <v>29</v>
      </c>
    </row>
    <row r="1018" spans="1:9" x14ac:dyDescent="0.2">
      <c r="A1018" s="2" t="s">
        <v>1443</v>
      </c>
      <c r="B1018" s="2" t="s">
        <v>143</v>
      </c>
      <c r="C1018" s="2" t="s">
        <v>310</v>
      </c>
      <c r="D1018" s="2" t="s">
        <v>45</v>
      </c>
      <c r="E1018" s="2" t="s">
        <v>89</v>
      </c>
      <c r="F1018" s="2">
        <v>5665.53</v>
      </c>
      <c r="G1018" s="2">
        <v>0</v>
      </c>
      <c r="H1018" s="2">
        <v>5665.53</v>
      </c>
      <c r="I1018" s="2" t="s">
        <v>29</v>
      </c>
    </row>
    <row r="1019" spans="1:9" x14ac:dyDescent="0.2">
      <c r="A1019" s="3" t="s">
        <v>1444</v>
      </c>
      <c r="B1019" s="3" t="s">
        <v>204</v>
      </c>
      <c r="C1019" s="3" t="s">
        <v>101</v>
      </c>
      <c r="D1019" s="3" t="s">
        <v>64</v>
      </c>
      <c r="E1019" s="3" t="s">
        <v>115</v>
      </c>
      <c r="F1019" s="3">
        <v>8608.0300000000007</v>
      </c>
      <c r="G1019" s="3">
        <v>0</v>
      </c>
      <c r="H1019" s="3">
        <v>8608.0300000000007</v>
      </c>
      <c r="I1019" s="3" t="s">
        <v>29</v>
      </c>
    </row>
    <row r="1020" spans="1:9" x14ac:dyDescent="0.2">
      <c r="A1020" s="2" t="s">
        <v>1445</v>
      </c>
      <c r="B1020" s="2" t="s">
        <v>754</v>
      </c>
      <c r="C1020" s="2" t="s">
        <v>465</v>
      </c>
      <c r="D1020" s="2" t="s">
        <v>33</v>
      </c>
      <c r="E1020" s="2" t="s">
        <v>28</v>
      </c>
      <c r="F1020" s="2">
        <v>2899.65</v>
      </c>
      <c r="G1020" s="2">
        <v>434.95</v>
      </c>
      <c r="H1020" s="2">
        <v>2464.6999999999998</v>
      </c>
      <c r="I1020" s="2" t="s">
        <v>29</v>
      </c>
    </row>
    <row r="1021" spans="1:9" x14ac:dyDescent="0.2">
      <c r="A1021" s="3" t="s">
        <v>1446</v>
      </c>
      <c r="B1021" s="3" t="s">
        <v>183</v>
      </c>
      <c r="C1021" s="3" t="s">
        <v>184</v>
      </c>
      <c r="D1021" s="3" t="s">
        <v>114</v>
      </c>
      <c r="E1021" s="3" t="s">
        <v>46</v>
      </c>
      <c r="F1021" s="3">
        <v>16530.419999999998</v>
      </c>
      <c r="G1021" s="3">
        <v>1653.04</v>
      </c>
      <c r="H1021" s="3">
        <v>14877.38</v>
      </c>
      <c r="I1021" s="3" t="s">
        <v>29</v>
      </c>
    </row>
    <row r="1022" spans="1:9" x14ac:dyDescent="0.2">
      <c r="A1022" s="2" t="s">
        <v>1447</v>
      </c>
      <c r="B1022" s="2" t="s">
        <v>525</v>
      </c>
      <c r="C1022" s="2" t="s">
        <v>706</v>
      </c>
      <c r="D1022" s="2" t="s">
        <v>64</v>
      </c>
      <c r="E1022" s="2" t="s">
        <v>28</v>
      </c>
      <c r="F1022" s="2">
        <v>9819.61</v>
      </c>
      <c r="G1022" s="2">
        <v>0</v>
      </c>
      <c r="H1022" s="2">
        <v>9819.61</v>
      </c>
      <c r="I1022" s="2" t="s">
        <v>29</v>
      </c>
    </row>
    <row r="1023" spans="1:9" x14ac:dyDescent="0.2">
      <c r="A1023" s="3" t="s">
        <v>1448</v>
      </c>
      <c r="B1023" s="3" t="s">
        <v>164</v>
      </c>
      <c r="C1023" s="3" t="s">
        <v>781</v>
      </c>
      <c r="D1023" s="3" t="s">
        <v>64</v>
      </c>
      <c r="E1023" s="3" t="s">
        <v>115</v>
      </c>
      <c r="F1023" s="3">
        <v>3561.46</v>
      </c>
      <c r="G1023" s="3">
        <v>0</v>
      </c>
      <c r="H1023" s="3">
        <v>3561.46</v>
      </c>
      <c r="I1023" s="3" t="s">
        <v>29</v>
      </c>
    </row>
    <row r="1024" spans="1:9" x14ac:dyDescent="0.2">
      <c r="A1024" s="2" t="s">
        <v>1449</v>
      </c>
      <c r="B1024" s="2" t="s">
        <v>343</v>
      </c>
      <c r="C1024" s="2" t="s">
        <v>353</v>
      </c>
      <c r="D1024" s="2" t="s">
        <v>52</v>
      </c>
      <c r="E1024" s="2" t="s">
        <v>34</v>
      </c>
      <c r="F1024" s="2">
        <v>7006.61</v>
      </c>
      <c r="G1024" s="2">
        <v>840.79</v>
      </c>
      <c r="H1024" s="2">
        <v>6165.82</v>
      </c>
      <c r="I1024" s="2" t="s">
        <v>29</v>
      </c>
    </row>
    <row r="1025" spans="1:9" x14ac:dyDescent="0.2">
      <c r="A1025" s="3" t="s">
        <v>1450</v>
      </c>
      <c r="B1025" s="3" t="s">
        <v>40</v>
      </c>
      <c r="C1025" s="3" t="s">
        <v>520</v>
      </c>
      <c r="D1025" s="3" t="s">
        <v>27</v>
      </c>
      <c r="E1025" s="3" t="s">
        <v>28</v>
      </c>
      <c r="F1025" s="3">
        <v>2765.25</v>
      </c>
      <c r="G1025" s="3">
        <v>497.74</v>
      </c>
      <c r="H1025" s="3">
        <v>2267.5100000000002</v>
      </c>
      <c r="I1025" s="3" t="s">
        <v>29</v>
      </c>
    </row>
    <row r="1026" spans="1:9" x14ac:dyDescent="0.2">
      <c r="A1026" s="2" t="s">
        <v>1451</v>
      </c>
      <c r="B1026" s="2" t="s">
        <v>48</v>
      </c>
      <c r="C1026" s="2" t="s">
        <v>386</v>
      </c>
      <c r="D1026" s="2" t="s">
        <v>33</v>
      </c>
      <c r="E1026" s="2" t="s">
        <v>28</v>
      </c>
      <c r="F1026" s="2">
        <v>7574.17</v>
      </c>
      <c r="G1026" s="2">
        <v>1136.1300000000001</v>
      </c>
      <c r="H1026" s="2">
        <v>6438.04</v>
      </c>
      <c r="I1026" s="2" t="s">
        <v>29</v>
      </c>
    </row>
    <row r="1027" spans="1:9" x14ac:dyDescent="0.2">
      <c r="A1027" s="3" t="s">
        <v>1452</v>
      </c>
      <c r="B1027" s="3" t="s">
        <v>567</v>
      </c>
      <c r="C1027" s="3" t="s">
        <v>328</v>
      </c>
      <c r="D1027" s="3" t="s">
        <v>33</v>
      </c>
      <c r="E1027" s="3" t="s">
        <v>34</v>
      </c>
      <c r="F1027" s="3">
        <v>3103.17</v>
      </c>
      <c r="G1027" s="3">
        <v>465.48</v>
      </c>
      <c r="H1027" s="3">
        <v>2637.69</v>
      </c>
      <c r="I1027" s="3" t="s">
        <v>29</v>
      </c>
    </row>
    <row r="1028" spans="1:9" x14ac:dyDescent="0.2">
      <c r="A1028" s="2" t="s">
        <v>1453</v>
      </c>
      <c r="B1028" s="2" t="s">
        <v>222</v>
      </c>
      <c r="C1028" s="2" t="s">
        <v>328</v>
      </c>
      <c r="D1028" s="2" t="s">
        <v>64</v>
      </c>
      <c r="E1028" s="2" t="s">
        <v>34</v>
      </c>
      <c r="F1028" s="2">
        <v>6792.29</v>
      </c>
      <c r="G1028" s="2">
        <v>0</v>
      </c>
      <c r="H1028" s="2">
        <v>6792.29</v>
      </c>
      <c r="I1028" s="2" t="s">
        <v>29</v>
      </c>
    </row>
    <row r="1029" spans="1:9" x14ac:dyDescent="0.2">
      <c r="A1029" s="3" t="s">
        <v>1454</v>
      </c>
      <c r="B1029" s="3" t="s">
        <v>294</v>
      </c>
      <c r="C1029" s="3" t="s">
        <v>558</v>
      </c>
      <c r="D1029" s="3" t="s">
        <v>45</v>
      </c>
      <c r="E1029" s="3" t="s">
        <v>46</v>
      </c>
      <c r="F1029" s="3">
        <v>6067.82</v>
      </c>
      <c r="G1029" s="3">
        <v>303.39</v>
      </c>
      <c r="H1029" s="3">
        <v>5764.43</v>
      </c>
      <c r="I1029" s="3" t="s">
        <v>41</v>
      </c>
    </row>
    <row r="1030" spans="1:9" x14ac:dyDescent="0.2">
      <c r="A1030" s="2" t="s">
        <v>1455</v>
      </c>
      <c r="B1030" s="2" t="s">
        <v>312</v>
      </c>
      <c r="C1030" s="2" t="s">
        <v>602</v>
      </c>
      <c r="D1030" s="2" t="s">
        <v>64</v>
      </c>
      <c r="E1030" s="2" t="s">
        <v>115</v>
      </c>
      <c r="F1030" s="2">
        <v>6531.97</v>
      </c>
      <c r="G1030" s="2">
        <v>0</v>
      </c>
      <c r="H1030" s="2">
        <v>6531.97</v>
      </c>
      <c r="I1030" s="2" t="s">
        <v>29</v>
      </c>
    </row>
    <row r="1031" spans="1:9" x14ac:dyDescent="0.2">
      <c r="A1031" s="3" t="s">
        <v>1456</v>
      </c>
      <c r="B1031" s="3" t="s">
        <v>364</v>
      </c>
      <c r="C1031" s="3" t="s">
        <v>971</v>
      </c>
      <c r="D1031" s="3" t="s">
        <v>27</v>
      </c>
      <c r="E1031" s="3" t="s">
        <v>28</v>
      </c>
      <c r="F1031" s="3">
        <v>6398.34</v>
      </c>
      <c r="G1031" s="3">
        <v>1151.7</v>
      </c>
      <c r="H1031" s="3">
        <v>5246.64</v>
      </c>
      <c r="I1031" s="3" t="s">
        <v>29</v>
      </c>
    </row>
    <row r="1032" spans="1:9" x14ac:dyDescent="0.2">
      <c r="A1032" s="2" t="s">
        <v>1457</v>
      </c>
      <c r="B1032" s="2" t="s">
        <v>558</v>
      </c>
      <c r="C1032" s="2" t="s">
        <v>543</v>
      </c>
      <c r="D1032" s="2" t="s">
        <v>33</v>
      </c>
      <c r="E1032" s="2" t="s">
        <v>60</v>
      </c>
      <c r="F1032" s="2">
        <v>8866.91</v>
      </c>
      <c r="G1032" s="2">
        <v>0</v>
      </c>
      <c r="H1032" s="2">
        <v>8866.91</v>
      </c>
      <c r="I1032" s="2" t="s">
        <v>56</v>
      </c>
    </row>
    <row r="1033" spans="1:9" x14ac:dyDescent="0.2">
      <c r="A1033" s="3" t="s">
        <v>1458</v>
      </c>
      <c r="B1033" s="3" t="s">
        <v>285</v>
      </c>
      <c r="C1033" s="3" t="s">
        <v>48</v>
      </c>
      <c r="D1033" s="3" t="s">
        <v>27</v>
      </c>
      <c r="E1033" s="3" t="s">
        <v>60</v>
      </c>
      <c r="F1033" s="3">
        <v>10156.709999999999</v>
      </c>
      <c r="G1033" s="3">
        <v>0</v>
      </c>
      <c r="H1033" s="3">
        <v>10156.709999999999</v>
      </c>
      <c r="I1033" s="3" t="s">
        <v>29</v>
      </c>
    </row>
    <row r="1034" spans="1:9" x14ac:dyDescent="0.2">
      <c r="A1034" s="2" t="s">
        <v>1459</v>
      </c>
      <c r="B1034" s="2" t="s">
        <v>515</v>
      </c>
      <c r="C1034" s="2" t="s">
        <v>204</v>
      </c>
      <c r="D1034" s="2" t="s">
        <v>45</v>
      </c>
      <c r="E1034" s="2" t="s">
        <v>89</v>
      </c>
      <c r="F1034" s="2">
        <v>9896.98</v>
      </c>
      <c r="G1034" s="2">
        <v>0</v>
      </c>
      <c r="H1034" s="2">
        <v>9896.98</v>
      </c>
      <c r="I1034" s="2" t="s">
        <v>29</v>
      </c>
    </row>
    <row r="1035" spans="1:9" x14ac:dyDescent="0.2">
      <c r="A1035" s="3" t="s">
        <v>1460</v>
      </c>
      <c r="B1035" s="3" t="s">
        <v>525</v>
      </c>
      <c r="C1035" s="3" t="s">
        <v>48</v>
      </c>
      <c r="D1035" s="3" t="s">
        <v>33</v>
      </c>
      <c r="E1035" s="3" t="s">
        <v>28</v>
      </c>
      <c r="F1035" s="3">
        <v>8986.68</v>
      </c>
      <c r="G1035" s="3">
        <v>1348</v>
      </c>
      <c r="H1035" s="3">
        <v>7638.68</v>
      </c>
      <c r="I1035" s="3" t="s">
        <v>56</v>
      </c>
    </row>
    <row r="1036" spans="1:9" x14ac:dyDescent="0.2">
      <c r="A1036" s="2" t="s">
        <v>1461</v>
      </c>
      <c r="B1036" s="2" t="s">
        <v>220</v>
      </c>
      <c r="C1036" s="2" t="s">
        <v>141</v>
      </c>
      <c r="D1036" s="2" t="s">
        <v>27</v>
      </c>
      <c r="E1036" s="2" t="s">
        <v>60</v>
      </c>
      <c r="F1036" s="2">
        <v>6251.75</v>
      </c>
      <c r="G1036" s="2">
        <v>0</v>
      </c>
      <c r="H1036" s="2">
        <v>6251.75</v>
      </c>
      <c r="I1036" s="2" t="s">
        <v>29</v>
      </c>
    </row>
    <row r="1037" spans="1:9" x14ac:dyDescent="0.2">
      <c r="A1037" s="3" t="s">
        <v>1462</v>
      </c>
      <c r="B1037" s="3" t="s">
        <v>465</v>
      </c>
      <c r="C1037" s="3" t="s">
        <v>141</v>
      </c>
      <c r="D1037" s="3" t="s">
        <v>33</v>
      </c>
      <c r="E1037" s="3" t="s">
        <v>28</v>
      </c>
      <c r="F1037" s="3">
        <v>6822.68</v>
      </c>
      <c r="G1037" s="3">
        <v>1023.4</v>
      </c>
      <c r="H1037" s="3">
        <v>5799.28</v>
      </c>
      <c r="I1037" s="3" t="s">
        <v>41</v>
      </c>
    </row>
    <row r="1038" spans="1:9" x14ac:dyDescent="0.2">
      <c r="A1038" s="2" t="s">
        <v>1463</v>
      </c>
      <c r="B1038" s="2" t="s">
        <v>229</v>
      </c>
      <c r="C1038" s="2" t="s">
        <v>181</v>
      </c>
      <c r="D1038" s="2" t="s">
        <v>27</v>
      </c>
      <c r="E1038" s="2" t="s">
        <v>34</v>
      </c>
      <c r="F1038" s="2">
        <v>14406.99</v>
      </c>
      <c r="G1038" s="2">
        <v>2593.2600000000002</v>
      </c>
      <c r="H1038" s="2">
        <v>11813.73</v>
      </c>
      <c r="I1038" s="2" t="s">
        <v>29</v>
      </c>
    </row>
    <row r="1039" spans="1:9" x14ac:dyDescent="0.2">
      <c r="A1039" s="3" t="s">
        <v>1464</v>
      </c>
      <c r="B1039" s="3" t="s">
        <v>63</v>
      </c>
      <c r="C1039" s="3" t="s">
        <v>388</v>
      </c>
      <c r="D1039" s="3" t="s">
        <v>114</v>
      </c>
      <c r="E1039" s="3" t="s">
        <v>46</v>
      </c>
      <c r="F1039" s="3">
        <v>22082.84</v>
      </c>
      <c r="G1039" s="3">
        <v>2208.2800000000002</v>
      </c>
      <c r="H1039" s="3">
        <v>19874.560000000001</v>
      </c>
      <c r="I1039" s="3" t="s">
        <v>29</v>
      </c>
    </row>
    <row r="1040" spans="1:9" x14ac:dyDescent="0.2">
      <c r="A1040" s="2" t="s">
        <v>1465</v>
      </c>
      <c r="B1040" s="2" t="s">
        <v>48</v>
      </c>
      <c r="C1040" s="2" t="s">
        <v>91</v>
      </c>
      <c r="D1040" s="2" t="s">
        <v>45</v>
      </c>
      <c r="E1040" s="2" t="s">
        <v>89</v>
      </c>
      <c r="F1040" s="2">
        <v>15401.03</v>
      </c>
      <c r="G1040" s="2">
        <v>0</v>
      </c>
      <c r="H1040" s="2">
        <v>15401.03</v>
      </c>
      <c r="I1040" s="2" t="s">
        <v>29</v>
      </c>
    </row>
    <row r="1041" spans="1:9" x14ac:dyDescent="0.2">
      <c r="A1041" s="3" t="s">
        <v>1466</v>
      </c>
      <c r="B1041" s="3" t="s">
        <v>310</v>
      </c>
      <c r="C1041" s="3" t="s">
        <v>343</v>
      </c>
      <c r="D1041" s="3" t="s">
        <v>33</v>
      </c>
      <c r="E1041" s="3" t="s">
        <v>34</v>
      </c>
      <c r="F1041" s="3">
        <v>2284.0500000000002</v>
      </c>
      <c r="G1041" s="3">
        <v>342.61</v>
      </c>
      <c r="H1041" s="3">
        <v>1941.44</v>
      </c>
      <c r="I1041" s="3" t="s">
        <v>41</v>
      </c>
    </row>
    <row r="1042" spans="1:9" x14ac:dyDescent="0.2">
      <c r="A1042" s="2" t="s">
        <v>1467</v>
      </c>
      <c r="B1042" s="2" t="s">
        <v>331</v>
      </c>
      <c r="C1042" s="2" t="s">
        <v>204</v>
      </c>
      <c r="D1042" s="2" t="s">
        <v>169</v>
      </c>
      <c r="E1042" s="2" t="s">
        <v>46</v>
      </c>
      <c r="F1042" s="2">
        <v>6763.05</v>
      </c>
      <c r="G1042" s="2">
        <v>1352.61</v>
      </c>
      <c r="H1042" s="2">
        <v>5410.44</v>
      </c>
      <c r="I1042" s="2" t="s">
        <v>29</v>
      </c>
    </row>
    <row r="1043" spans="1:9" x14ac:dyDescent="0.2">
      <c r="A1043" s="3" t="s">
        <v>1468</v>
      </c>
      <c r="B1043" s="3" t="s">
        <v>504</v>
      </c>
      <c r="C1043" s="3" t="s">
        <v>983</v>
      </c>
      <c r="D1043" s="3" t="s">
        <v>45</v>
      </c>
      <c r="E1043" s="3" t="s">
        <v>89</v>
      </c>
      <c r="F1043" s="3">
        <v>27390.26</v>
      </c>
      <c r="G1043" s="3">
        <v>0</v>
      </c>
      <c r="H1043" s="3">
        <v>27390.26</v>
      </c>
      <c r="I1043" s="3" t="s">
        <v>41</v>
      </c>
    </row>
    <row r="1044" spans="1:9" x14ac:dyDescent="0.2">
      <c r="A1044" s="2" t="s">
        <v>1469</v>
      </c>
      <c r="B1044" s="2" t="s">
        <v>1234</v>
      </c>
      <c r="C1044" s="2" t="s">
        <v>396</v>
      </c>
      <c r="D1044" s="2" t="s">
        <v>27</v>
      </c>
      <c r="E1044" s="2" t="s">
        <v>60</v>
      </c>
      <c r="F1044" s="2">
        <v>2633.99</v>
      </c>
      <c r="G1044" s="2">
        <v>0</v>
      </c>
      <c r="H1044" s="2">
        <v>2633.99</v>
      </c>
      <c r="I1044" s="2" t="s">
        <v>56</v>
      </c>
    </row>
    <row r="1045" spans="1:9" x14ac:dyDescent="0.2">
      <c r="A1045" s="3" t="s">
        <v>1470</v>
      </c>
      <c r="B1045" s="3" t="s">
        <v>353</v>
      </c>
      <c r="C1045" s="3" t="s">
        <v>156</v>
      </c>
      <c r="D1045" s="3" t="s">
        <v>33</v>
      </c>
      <c r="E1045" s="3" t="s">
        <v>60</v>
      </c>
      <c r="F1045" s="3">
        <v>5435.98</v>
      </c>
      <c r="G1045" s="3">
        <v>0</v>
      </c>
      <c r="H1045" s="3">
        <v>5435.98</v>
      </c>
      <c r="I1045" s="3" t="s">
        <v>56</v>
      </c>
    </row>
    <row r="1046" spans="1:9" x14ac:dyDescent="0.2">
      <c r="A1046" s="2" t="s">
        <v>1471</v>
      </c>
      <c r="B1046" s="2" t="s">
        <v>370</v>
      </c>
      <c r="C1046" s="2" t="s">
        <v>791</v>
      </c>
      <c r="D1046" s="2" t="s">
        <v>45</v>
      </c>
      <c r="E1046" s="2" t="s">
        <v>89</v>
      </c>
      <c r="F1046" s="2">
        <v>12354.49</v>
      </c>
      <c r="G1046" s="2">
        <v>0</v>
      </c>
      <c r="H1046" s="2">
        <v>12354.49</v>
      </c>
      <c r="I1046" s="2" t="s">
        <v>41</v>
      </c>
    </row>
    <row r="1047" spans="1:9" x14ac:dyDescent="0.2">
      <c r="A1047" s="3" t="s">
        <v>1472</v>
      </c>
      <c r="B1047" s="3" t="s">
        <v>875</v>
      </c>
      <c r="C1047" s="3" t="s">
        <v>403</v>
      </c>
      <c r="D1047" s="3" t="s">
        <v>27</v>
      </c>
      <c r="E1047" s="3" t="s">
        <v>34</v>
      </c>
      <c r="F1047" s="3">
        <v>2527.6</v>
      </c>
      <c r="G1047" s="3">
        <v>454.97</v>
      </c>
      <c r="H1047" s="3">
        <v>2072.63</v>
      </c>
      <c r="I1047" s="3" t="s">
        <v>29</v>
      </c>
    </row>
    <row r="1048" spans="1:9" x14ac:dyDescent="0.2">
      <c r="A1048" s="2" t="s">
        <v>1473</v>
      </c>
      <c r="B1048" s="2" t="s">
        <v>156</v>
      </c>
      <c r="C1048" s="2" t="s">
        <v>58</v>
      </c>
      <c r="D1048" s="2" t="s">
        <v>45</v>
      </c>
      <c r="E1048" s="2" t="s">
        <v>89</v>
      </c>
      <c r="F1048" s="2">
        <v>8475.98</v>
      </c>
      <c r="G1048" s="2">
        <v>0</v>
      </c>
      <c r="H1048" s="2">
        <v>8475.98</v>
      </c>
      <c r="I1048" s="2" t="s">
        <v>29</v>
      </c>
    </row>
    <row r="1049" spans="1:9" x14ac:dyDescent="0.2">
      <c r="A1049" s="3" t="s">
        <v>1474</v>
      </c>
      <c r="B1049" s="3" t="s">
        <v>355</v>
      </c>
      <c r="C1049" s="3" t="s">
        <v>176</v>
      </c>
      <c r="D1049" s="3" t="s">
        <v>64</v>
      </c>
      <c r="E1049" s="3" t="s">
        <v>115</v>
      </c>
      <c r="F1049" s="3">
        <v>14656.69</v>
      </c>
      <c r="G1049" s="3">
        <v>0</v>
      </c>
      <c r="H1049" s="3">
        <v>14656.69</v>
      </c>
      <c r="I1049" s="3" t="s">
        <v>56</v>
      </c>
    </row>
    <row r="1050" spans="1:9" x14ac:dyDescent="0.2">
      <c r="A1050" s="2" t="s">
        <v>1475</v>
      </c>
      <c r="B1050" s="2" t="s">
        <v>197</v>
      </c>
      <c r="C1050" s="2" t="s">
        <v>178</v>
      </c>
      <c r="D1050" s="2" t="s">
        <v>45</v>
      </c>
      <c r="E1050" s="2" t="s">
        <v>46</v>
      </c>
      <c r="F1050" s="2">
        <v>8240.83</v>
      </c>
      <c r="G1050" s="2">
        <v>412.04</v>
      </c>
      <c r="H1050" s="2">
        <v>7828.79</v>
      </c>
      <c r="I1050" s="2" t="s">
        <v>29</v>
      </c>
    </row>
    <row r="1051" spans="1:9" x14ac:dyDescent="0.2">
      <c r="A1051" s="3" t="s">
        <v>1476</v>
      </c>
      <c r="B1051" s="3" t="s">
        <v>100</v>
      </c>
      <c r="C1051" s="3" t="s">
        <v>337</v>
      </c>
      <c r="D1051" s="3" t="s">
        <v>45</v>
      </c>
      <c r="E1051" s="3" t="s">
        <v>89</v>
      </c>
      <c r="F1051" s="3">
        <v>5415.49</v>
      </c>
      <c r="G1051" s="3">
        <v>0</v>
      </c>
      <c r="H1051" s="3">
        <v>5415.49</v>
      </c>
      <c r="I1051" s="3" t="s">
        <v>29</v>
      </c>
    </row>
    <row r="1052" spans="1:9" x14ac:dyDescent="0.2">
      <c r="A1052" s="2" t="s">
        <v>1477</v>
      </c>
      <c r="B1052" s="2" t="s">
        <v>230</v>
      </c>
      <c r="C1052" s="2" t="s">
        <v>570</v>
      </c>
      <c r="D1052" s="2" t="s">
        <v>206</v>
      </c>
      <c r="E1052" s="2" t="s">
        <v>207</v>
      </c>
      <c r="F1052" s="2">
        <v>9274.86</v>
      </c>
      <c r="G1052" s="2">
        <v>0</v>
      </c>
      <c r="H1052" s="2">
        <v>9274.86</v>
      </c>
      <c r="I1052" s="2" t="s">
        <v>29</v>
      </c>
    </row>
    <row r="1053" spans="1:9" x14ac:dyDescent="0.2">
      <c r="A1053" s="3" t="s">
        <v>1478</v>
      </c>
      <c r="B1053" s="3" t="s">
        <v>807</v>
      </c>
      <c r="C1053" s="3" t="s">
        <v>162</v>
      </c>
      <c r="D1053" s="3" t="s">
        <v>114</v>
      </c>
      <c r="E1053" s="3" t="s">
        <v>115</v>
      </c>
      <c r="F1053" s="3">
        <v>12065.21</v>
      </c>
      <c r="G1053" s="3">
        <v>1206.52</v>
      </c>
      <c r="H1053" s="3">
        <v>10858.69</v>
      </c>
      <c r="I1053" s="3" t="s">
        <v>29</v>
      </c>
    </row>
    <row r="1054" spans="1:9" x14ac:dyDescent="0.2">
      <c r="A1054" s="2" t="s">
        <v>1479</v>
      </c>
      <c r="B1054" s="2" t="s">
        <v>75</v>
      </c>
      <c r="C1054" s="2" t="s">
        <v>112</v>
      </c>
      <c r="D1054" s="2" t="s">
        <v>27</v>
      </c>
      <c r="E1054" s="2" t="s">
        <v>34</v>
      </c>
      <c r="F1054" s="2">
        <v>6450.37</v>
      </c>
      <c r="G1054" s="2">
        <v>1161.07</v>
      </c>
      <c r="H1054" s="2">
        <v>5289.3</v>
      </c>
      <c r="I1054" s="2" t="s">
        <v>29</v>
      </c>
    </row>
    <row r="1055" spans="1:9" x14ac:dyDescent="0.2">
      <c r="A1055" s="3" t="s">
        <v>1480</v>
      </c>
      <c r="B1055" s="3" t="s">
        <v>209</v>
      </c>
      <c r="C1055" s="3" t="s">
        <v>642</v>
      </c>
      <c r="D1055" s="3" t="s">
        <v>64</v>
      </c>
      <c r="E1055" s="3" t="s">
        <v>34</v>
      </c>
      <c r="F1055" s="3">
        <v>3539.93</v>
      </c>
      <c r="G1055" s="3">
        <v>0</v>
      </c>
      <c r="H1055" s="3">
        <v>3539.93</v>
      </c>
      <c r="I1055" s="3" t="s">
        <v>29</v>
      </c>
    </row>
    <row r="1056" spans="1:9" x14ac:dyDescent="0.2">
      <c r="A1056" s="2" t="s">
        <v>1481</v>
      </c>
      <c r="B1056" s="2" t="s">
        <v>983</v>
      </c>
      <c r="C1056" s="2" t="s">
        <v>472</v>
      </c>
      <c r="D1056" s="2" t="s">
        <v>52</v>
      </c>
      <c r="E1056" s="2" t="s">
        <v>34</v>
      </c>
      <c r="F1056" s="2">
        <v>9191.9599999999991</v>
      </c>
      <c r="G1056" s="2">
        <v>1103.04</v>
      </c>
      <c r="H1056" s="2">
        <v>8088.92</v>
      </c>
      <c r="I1056" s="2" t="s">
        <v>56</v>
      </c>
    </row>
    <row r="1057" spans="1:9" x14ac:dyDescent="0.2">
      <c r="A1057" s="3" t="s">
        <v>1482</v>
      </c>
      <c r="B1057" s="3" t="s">
        <v>278</v>
      </c>
      <c r="C1057" s="3" t="s">
        <v>167</v>
      </c>
      <c r="D1057" s="3" t="s">
        <v>169</v>
      </c>
      <c r="E1057" s="3" t="s">
        <v>46</v>
      </c>
      <c r="F1057" s="3">
        <v>3651.18</v>
      </c>
      <c r="G1057" s="3">
        <v>730.24</v>
      </c>
      <c r="H1057" s="3">
        <v>2920.94</v>
      </c>
      <c r="I1057" s="3" t="s">
        <v>29</v>
      </c>
    </row>
    <row r="1058" spans="1:9" x14ac:dyDescent="0.2">
      <c r="A1058" s="2" t="s">
        <v>1483</v>
      </c>
      <c r="B1058" s="2" t="s">
        <v>655</v>
      </c>
      <c r="C1058" s="2" t="s">
        <v>655</v>
      </c>
      <c r="D1058" s="2" t="s">
        <v>52</v>
      </c>
      <c r="E1058" s="2" t="s">
        <v>60</v>
      </c>
      <c r="F1058" s="2">
        <v>11808.08</v>
      </c>
      <c r="G1058" s="2">
        <v>0</v>
      </c>
      <c r="H1058" s="2">
        <v>11808.08</v>
      </c>
      <c r="I1058" s="2" t="s">
        <v>56</v>
      </c>
    </row>
    <row r="1059" spans="1:9" x14ac:dyDescent="0.2">
      <c r="A1059" s="3" t="s">
        <v>1484</v>
      </c>
      <c r="B1059" s="3" t="s">
        <v>286</v>
      </c>
      <c r="C1059" s="3" t="s">
        <v>422</v>
      </c>
      <c r="D1059" s="3" t="s">
        <v>27</v>
      </c>
      <c r="E1059" s="3" t="s">
        <v>60</v>
      </c>
      <c r="F1059" s="3">
        <v>4701.96</v>
      </c>
      <c r="G1059" s="3">
        <v>0</v>
      </c>
      <c r="H1059" s="3">
        <v>4701.96</v>
      </c>
      <c r="I1059" s="3" t="s">
        <v>41</v>
      </c>
    </row>
    <row r="1060" spans="1:9" x14ac:dyDescent="0.2">
      <c r="A1060" s="2" t="s">
        <v>1485</v>
      </c>
      <c r="B1060" s="2" t="s">
        <v>151</v>
      </c>
      <c r="C1060" s="2" t="s">
        <v>302</v>
      </c>
      <c r="D1060" s="2" t="s">
        <v>64</v>
      </c>
      <c r="E1060" s="2" t="s">
        <v>28</v>
      </c>
      <c r="F1060" s="2">
        <v>13835.39</v>
      </c>
      <c r="G1060" s="2">
        <v>0</v>
      </c>
      <c r="H1060" s="2">
        <v>13835.39</v>
      </c>
      <c r="I1060" s="2" t="s">
        <v>29</v>
      </c>
    </row>
    <row r="1061" spans="1:9" x14ac:dyDescent="0.2">
      <c r="A1061" s="3" t="s">
        <v>1486</v>
      </c>
      <c r="B1061" s="3" t="s">
        <v>393</v>
      </c>
      <c r="C1061" s="3" t="s">
        <v>353</v>
      </c>
      <c r="D1061" s="3" t="s">
        <v>52</v>
      </c>
      <c r="E1061" s="3" t="s">
        <v>60</v>
      </c>
      <c r="F1061" s="3">
        <v>6976.49</v>
      </c>
      <c r="G1061" s="3">
        <v>0</v>
      </c>
      <c r="H1061" s="3">
        <v>6976.49</v>
      </c>
      <c r="I1061" s="3" t="s">
        <v>29</v>
      </c>
    </row>
    <row r="1062" spans="1:9" x14ac:dyDescent="0.2">
      <c r="A1062" s="2" t="s">
        <v>1487</v>
      </c>
      <c r="B1062" s="2" t="s">
        <v>1035</v>
      </c>
      <c r="C1062" s="2" t="s">
        <v>1035</v>
      </c>
      <c r="D1062" s="2" t="s">
        <v>45</v>
      </c>
      <c r="E1062" s="2" t="s">
        <v>46</v>
      </c>
      <c r="F1062" s="2">
        <v>3203.55</v>
      </c>
      <c r="G1062" s="2">
        <v>160.18</v>
      </c>
      <c r="H1062" s="2">
        <v>3043.37</v>
      </c>
      <c r="I1062" s="2" t="s">
        <v>29</v>
      </c>
    </row>
    <row r="1063" spans="1:9" x14ac:dyDescent="0.2">
      <c r="A1063" s="3" t="s">
        <v>1488</v>
      </c>
      <c r="B1063" s="3" t="s">
        <v>48</v>
      </c>
      <c r="C1063" s="3" t="s">
        <v>72</v>
      </c>
      <c r="D1063" s="3" t="s">
        <v>45</v>
      </c>
      <c r="E1063" s="3" t="s">
        <v>46</v>
      </c>
      <c r="F1063" s="3">
        <v>16074.12</v>
      </c>
      <c r="G1063" s="3">
        <v>803.71</v>
      </c>
      <c r="H1063" s="3">
        <v>15270.41</v>
      </c>
      <c r="I1063" s="3" t="s">
        <v>29</v>
      </c>
    </row>
    <row r="1064" spans="1:9" x14ac:dyDescent="0.2">
      <c r="A1064" s="2" t="s">
        <v>1489</v>
      </c>
      <c r="B1064" s="2" t="s">
        <v>92</v>
      </c>
      <c r="C1064" s="2" t="s">
        <v>139</v>
      </c>
      <c r="D1064" s="2" t="s">
        <v>169</v>
      </c>
      <c r="E1064" s="2" t="s">
        <v>34</v>
      </c>
      <c r="F1064" s="2">
        <v>5829.31</v>
      </c>
      <c r="G1064" s="2">
        <v>1165.8599999999999</v>
      </c>
      <c r="H1064" s="2">
        <v>4663.45</v>
      </c>
      <c r="I1064" s="2" t="s">
        <v>29</v>
      </c>
    </row>
    <row r="1065" spans="1:9" x14ac:dyDescent="0.2">
      <c r="A1065" s="3" t="s">
        <v>1490</v>
      </c>
      <c r="B1065" s="3" t="s">
        <v>799</v>
      </c>
      <c r="C1065" s="3" t="s">
        <v>348</v>
      </c>
      <c r="D1065" s="3" t="s">
        <v>33</v>
      </c>
      <c r="E1065" s="3" t="s">
        <v>60</v>
      </c>
      <c r="F1065" s="3">
        <v>10936.38</v>
      </c>
      <c r="G1065" s="3">
        <v>0</v>
      </c>
      <c r="H1065" s="3">
        <v>10936.38</v>
      </c>
      <c r="I1065" s="3" t="s">
        <v>29</v>
      </c>
    </row>
    <row r="1066" spans="1:9" x14ac:dyDescent="0.2">
      <c r="A1066" s="2" t="s">
        <v>1491</v>
      </c>
      <c r="B1066" s="2" t="s">
        <v>1275</v>
      </c>
      <c r="C1066" s="2" t="s">
        <v>331</v>
      </c>
      <c r="D1066" s="2" t="s">
        <v>27</v>
      </c>
      <c r="E1066" s="2" t="s">
        <v>28</v>
      </c>
      <c r="F1066" s="2">
        <v>18159.86</v>
      </c>
      <c r="G1066" s="2">
        <v>3268.77</v>
      </c>
      <c r="H1066" s="2">
        <v>14891.09</v>
      </c>
      <c r="I1066" s="2" t="s">
        <v>29</v>
      </c>
    </row>
    <row r="1067" spans="1:9" x14ac:dyDescent="0.2">
      <c r="A1067" s="3" t="s">
        <v>1492</v>
      </c>
      <c r="B1067" s="3" t="s">
        <v>532</v>
      </c>
      <c r="C1067" s="3" t="s">
        <v>360</v>
      </c>
      <c r="D1067" s="3" t="s">
        <v>27</v>
      </c>
      <c r="E1067" s="3" t="s">
        <v>28</v>
      </c>
      <c r="F1067" s="3">
        <v>3566.29</v>
      </c>
      <c r="G1067" s="3">
        <v>641.92999999999995</v>
      </c>
      <c r="H1067" s="3">
        <v>2924.36</v>
      </c>
      <c r="I1067" s="3" t="s">
        <v>29</v>
      </c>
    </row>
    <row r="1068" spans="1:9" x14ac:dyDescent="0.2">
      <c r="A1068" s="2" t="s">
        <v>1493</v>
      </c>
      <c r="B1068" s="2" t="s">
        <v>435</v>
      </c>
      <c r="C1068" s="2" t="s">
        <v>78</v>
      </c>
      <c r="D1068" s="2" t="s">
        <v>33</v>
      </c>
      <c r="E1068" s="2" t="s">
        <v>34</v>
      </c>
      <c r="F1068" s="2">
        <v>5731.06</v>
      </c>
      <c r="G1068" s="2">
        <v>859.66</v>
      </c>
      <c r="H1068" s="2">
        <v>4871.3999999999996</v>
      </c>
      <c r="I1068" s="2" t="s">
        <v>29</v>
      </c>
    </row>
    <row r="1069" spans="1:9" x14ac:dyDescent="0.2">
      <c r="A1069" s="3" t="s">
        <v>1494</v>
      </c>
      <c r="B1069" s="3" t="s">
        <v>917</v>
      </c>
      <c r="C1069" s="3" t="s">
        <v>1495</v>
      </c>
      <c r="D1069" s="3" t="s">
        <v>114</v>
      </c>
      <c r="E1069" s="3" t="s">
        <v>46</v>
      </c>
      <c r="F1069" s="3">
        <v>17793.8</v>
      </c>
      <c r="G1069" s="3">
        <v>1779.38</v>
      </c>
      <c r="H1069" s="3">
        <v>16014.42</v>
      </c>
      <c r="I1069" s="3" t="s">
        <v>29</v>
      </c>
    </row>
    <row r="1070" spans="1:9" x14ac:dyDescent="0.2">
      <c r="A1070" s="2" t="s">
        <v>1496</v>
      </c>
      <c r="B1070" s="2" t="s">
        <v>54</v>
      </c>
      <c r="C1070" s="2" t="s">
        <v>389</v>
      </c>
      <c r="D1070" s="2" t="s">
        <v>64</v>
      </c>
      <c r="E1070" s="2" t="s">
        <v>28</v>
      </c>
      <c r="F1070" s="2">
        <v>3441.74</v>
      </c>
      <c r="G1070" s="2">
        <v>0</v>
      </c>
      <c r="H1070" s="2">
        <v>3441.74</v>
      </c>
      <c r="I1070" s="2" t="s">
        <v>29</v>
      </c>
    </row>
    <row r="1071" spans="1:9" x14ac:dyDescent="0.2">
      <c r="A1071" s="3" t="s">
        <v>1497</v>
      </c>
      <c r="B1071" s="3" t="s">
        <v>251</v>
      </c>
      <c r="C1071" s="3" t="s">
        <v>164</v>
      </c>
      <c r="D1071" s="3" t="s">
        <v>27</v>
      </c>
      <c r="E1071" s="3" t="s">
        <v>60</v>
      </c>
      <c r="F1071" s="3">
        <v>10841.79</v>
      </c>
      <c r="G1071" s="3">
        <v>0</v>
      </c>
      <c r="H1071" s="3">
        <v>10841.79</v>
      </c>
      <c r="I1071" s="3" t="s">
        <v>41</v>
      </c>
    </row>
    <row r="1072" spans="1:9" x14ac:dyDescent="0.2">
      <c r="A1072" s="2" t="s">
        <v>1498</v>
      </c>
      <c r="B1072" s="2" t="s">
        <v>348</v>
      </c>
      <c r="C1072" s="2" t="s">
        <v>471</v>
      </c>
      <c r="D1072" s="2" t="s">
        <v>169</v>
      </c>
      <c r="E1072" s="2" t="s">
        <v>46</v>
      </c>
      <c r="F1072" s="2">
        <v>4312.1400000000003</v>
      </c>
      <c r="G1072" s="2">
        <v>862.43</v>
      </c>
      <c r="H1072" s="2">
        <v>3449.71</v>
      </c>
      <c r="I1072" s="2" t="s">
        <v>29</v>
      </c>
    </row>
    <row r="1073" spans="1:9" x14ac:dyDescent="0.2">
      <c r="A1073" s="3" t="s">
        <v>1499</v>
      </c>
      <c r="B1073" s="3" t="s">
        <v>117</v>
      </c>
      <c r="C1073" s="3" t="s">
        <v>614</v>
      </c>
      <c r="D1073" s="3" t="s">
        <v>169</v>
      </c>
      <c r="E1073" s="3" t="s">
        <v>46</v>
      </c>
      <c r="F1073" s="3">
        <v>9193.9500000000007</v>
      </c>
      <c r="G1073" s="3">
        <v>1838.79</v>
      </c>
      <c r="H1073" s="3">
        <v>7355.16</v>
      </c>
      <c r="I1073" s="3" t="s">
        <v>41</v>
      </c>
    </row>
    <row r="1074" spans="1:9" x14ac:dyDescent="0.2">
      <c r="A1074" s="2" t="s">
        <v>1500</v>
      </c>
      <c r="B1074" s="2" t="s">
        <v>43</v>
      </c>
      <c r="C1074" s="2" t="s">
        <v>130</v>
      </c>
      <c r="D1074" s="2" t="s">
        <v>45</v>
      </c>
      <c r="E1074" s="2" t="s">
        <v>89</v>
      </c>
      <c r="F1074" s="2">
        <v>3419.11</v>
      </c>
      <c r="G1074" s="2">
        <v>0</v>
      </c>
      <c r="H1074" s="2">
        <v>3419.11</v>
      </c>
      <c r="I1074" s="2" t="s">
        <v>29</v>
      </c>
    </row>
    <row r="1075" spans="1:9" x14ac:dyDescent="0.2">
      <c r="A1075" s="3" t="s">
        <v>1501</v>
      </c>
      <c r="B1075" s="3" t="s">
        <v>527</v>
      </c>
      <c r="C1075" s="3" t="s">
        <v>181</v>
      </c>
      <c r="D1075" s="3" t="s">
        <v>169</v>
      </c>
      <c r="E1075" s="3" t="s">
        <v>46</v>
      </c>
      <c r="F1075" s="3">
        <v>12107.66</v>
      </c>
      <c r="G1075" s="3">
        <v>2421.5300000000002</v>
      </c>
      <c r="H1075" s="3">
        <v>9686.1299999999992</v>
      </c>
      <c r="I1075" s="3" t="s">
        <v>41</v>
      </c>
    </row>
    <row r="1076" spans="1:9" x14ac:dyDescent="0.2">
      <c r="A1076" s="2" t="s">
        <v>1502</v>
      </c>
      <c r="B1076" s="2" t="s">
        <v>58</v>
      </c>
      <c r="C1076" s="2" t="s">
        <v>866</v>
      </c>
      <c r="D1076" s="2" t="s">
        <v>45</v>
      </c>
      <c r="E1076" s="2" t="s">
        <v>46</v>
      </c>
      <c r="F1076" s="2">
        <v>13166.51</v>
      </c>
      <c r="G1076" s="2">
        <v>658.33</v>
      </c>
      <c r="H1076" s="2">
        <v>12508.18</v>
      </c>
      <c r="I1076" s="2" t="s">
        <v>29</v>
      </c>
    </row>
    <row r="1077" spans="1:9" x14ac:dyDescent="0.2">
      <c r="A1077" s="3" t="s">
        <v>1503</v>
      </c>
      <c r="B1077" s="3" t="s">
        <v>210</v>
      </c>
      <c r="C1077" s="3" t="s">
        <v>343</v>
      </c>
      <c r="D1077" s="3" t="s">
        <v>33</v>
      </c>
      <c r="E1077" s="3" t="s">
        <v>60</v>
      </c>
      <c r="F1077" s="3">
        <v>2549.15</v>
      </c>
      <c r="G1077" s="3">
        <v>0</v>
      </c>
      <c r="H1077" s="3">
        <v>2549.15</v>
      </c>
      <c r="I1077" s="3" t="s">
        <v>29</v>
      </c>
    </row>
    <row r="1078" spans="1:9" x14ac:dyDescent="0.2">
      <c r="A1078" s="2" t="s">
        <v>1504</v>
      </c>
      <c r="B1078" s="2" t="s">
        <v>527</v>
      </c>
      <c r="C1078" s="2" t="s">
        <v>487</v>
      </c>
      <c r="D1078" s="2" t="s">
        <v>27</v>
      </c>
      <c r="E1078" s="2" t="s">
        <v>28</v>
      </c>
      <c r="F1078" s="2">
        <v>5646.37</v>
      </c>
      <c r="G1078" s="2">
        <v>1016.35</v>
      </c>
      <c r="H1078" s="2">
        <v>4630.0200000000004</v>
      </c>
      <c r="I1078" s="2" t="s">
        <v>41</v>
      </c>
    </row>
    <row r="1079" spans="1:9" x14ac:dyDescent="0.2">
      <c r="A1079" s="3" t="s">
        <v>1505</v>
      </c>
      <c r="B1079" s="3" t="s">
        <v>241</v>
      </c>
      <c r="C1079" s="3" t="s">
        <v>244</v>
      </c>
      <c r="D1079" s="3" t="s">
        <v>33</v>
      </c>
      <c r="E1079" s="3" t="s">
        <v>34</v>
      </c>
      <c r="F1079" s="3">
        <v>2704.28</v>
      </c>
      <c r="G1079" s="3">
        <v>405.64</v>
      </c>
      <c r="H1079" s="3">
        <v>2298.64</v>
      </c>
      <c r="I1079" s="3" t="s">
        <v>29</v>
      </c>
    </row>
    <row r="1080" spans="1:9" x14ac:dyDescent="0.2">
      <c r="A1080" s="2" t="s">
        <v>1506</v>
      </c>
      <c r="B1080" s="2" t="s">
        <v>139</v>
      </c>
      <c r="C1080" s="2" t="s">
        <v>655</v>
      </c>
      <c r="D1080" s="2" t="s">
        <v>169</v>
      </c>
      <c r="E1080" s="2" t="s">
        <v>46</v>
      </c>
      <c r="F1080" s="2">
        <v>16615.93</v>
      </c>
      <c r="G1080" s="2">
        <v>3323.19</v>
      </c>
      <c r="H1080" s="2">
        <v>13292.74</v>
      </c>
      <c r="I1080" s="2" t="s">
        <v>29</v>
      </c>
    </row>
    <row r="1081" spans="1:9" x14ac:dyDescent="0.2">
      <c r="A1081" s="3" t="s">
        <v>1507</v>
      </c>
      <c r="B1081" s="3" t="s">
        <v>227</v>
      </c>
      <c r="C1081" s="3" t="s">
        <v>520</v>
      </c>
      <c r="D1081" s="3" t="s">
        <v>27</v>
      </c>
      <c r="E1081" s="3" t="s">
        <v>28</v>
      </c>
      <c r="F1081" s="3">
        <v>12690.4</v>
      </c>
      <c r="G1081" s="3">
        <v>2284.27</v>
      </c>
      <c r="H1081" s="3">
        <v>10406.129999999999</v>
      </c>
      <c r="I1081" s="3" t="s">
        <v>29</v>
      </c>
    </row>
    <row r="1082" spans="1:9" x14ac:dyDescent="0.2">
      <c r="A1082" s="2" t="s">
        <v>1508</v>
      </c>
      <c r="B1082" s="2" t="s">
        <v>393</v>
      </c>
      <c r="C1082" s="2" t="s">
        <v>106</v>
      </c>
      <c r="D1082" s="2" t="s">
        <v>27</v>
      </c>
      <c r="E1082" s="2" t="s">
        <v>60</v>
      </c>
      <c r="F1082" s="2">
        <v>5649.21</v>
      </c>
      <c r="G1082" s="2">
        <v>0</v>
      </c>
      <c r="H1082" s="2">
        <v>5649.21</v>
      </c>
      <c r="I1082" s="2" t="s">
        <v>29</v>
      </c>
    </row>
    <row r="1083" spans="1:9" x14ac:dyDescent="0.2">
      <c r="A1083" s="3" t="s">
        <v>1509</v>
      </c>
      <c r="B1083" s="3" t="s">
        <v>573</v>
      </c>
      <c r="C1083" s="3" t="s">
        <v>543</v>
      </c>
      <c r="D1083" s="3" t="s">
        <v>27</v>
      </c>
      <c r="E1083" s="3" t="s">
        <v>60</v>
      </c>
      <c r="F1083" s="3">
        <v>5746.62</v>
      </c>
      <c r="G1083" s="3">
        <v>0</v>
      </c>
      <c r="H1083" s="3">
        <v>5746.62</v>
      </c>
      <c r="I1083" s="3" t="s">
        <v>29</v>
      </c>
    </row>
    <row r="1084" spans="1:9" x14ac:dyDescent="0.2">
      <c r="A1084" s="2" t="s">
        <v>1510</v>
      </c>
      <c r="B1084" s="2" t="s">
        <v>595</v>
      </c>
      <c r="C1084" s="2" t="s">
        <v>360</v>
      </c>
      <c r="D1084" s="2" t="s">
        <v>64</v>
      </c>
      <c r="E1084" s="2" t="s">
        <v>115</v>
      </c>
      <c r="F1084" s="2">
        <v>3428.49</v>
      </c>
      <c r="G1084" s="2">
        <v>0</v>
      </c>
      <c r="H1084" s="2">
        <v>3428.49</v>
      </c>
      <c r="I1084" s="2" t="s">
        <v>29</v>
      </c>
    </row>
    <row r="1085" spans="1:9" x14ac:dyDescent="0.2">
      <c r="A1085" s="3" t="s">
        <v>1511</v>
      </c>
      <c r="B1085" s="3" t="s">
        <v>538</v>
      </c>
      <c r="C1085" s="3" t="s">
        <v>371</v>
      </c>
      <c r="D1085" s="3" t="s">
        <v>33</v>
      </c>
      <c r="E1085" s="3" t="s">
        <v>34</v>
      </c>
      <c r="F1085" s="3">
        <v>7054.31</v>
      </c>
      <c r="G1085" s="3">
        <v>1058.1500000000001</v>
      </c>
      <c r="H1085" s="3">
        <v>5996.16</v>
      </c>
      <c r="I1085" s="3" t="s">
        <v>29</v>
      </c>
    </row>
    <row r="1086" spans="1:9" x14ac:dyDescent="0.2">
      <c r="A1086" s="2" t="s">
        <v>1512</v>
      </c>
      <c r="B1086" s="2" t="s">
        <v>110</v>
      </c>
      <c r="C1086" s="2" t="s">
        <v>712</v>
      </c>
      <c r="D1086" s="2" t="s">
        <v>45</v>
      </c>
      <c r="E1086" s="2" t="s">
        <v>89</v>
      </c>
      <c r="F1086" s="2">
        <v>3631.25</v>
      </c>
      <c r="G1086" s="2">
        <v>0</v>
      </c>
      <c r="H1086" s="2">
        <v>3631.25</v>
      </c>
      <c r="I1086" s="2" t="s">
        <v>29</v>
      </c>
    </row>
    <row r="1087" spans="1:9" x14ac:dyDescent="0.2">
      <c r="A1087" s="3" t="s">
        <v>1513</v>
      </c>
      <c r="B1087" s="3" t="s">
        <v>813</v>
      </c>
      <c r="C1087" s="3" t="s">
        <v>917</v>
      </c>
      <c r="D1087" s="3" t="s">
        <v>27</v>
      </c>
      <c r="E1087" s="3" t="s">
        <v>34</v>
      </c>
      <c r="F1087" s="3">
        <v>10912.99</v>
      </c>
      <c r="G1087" s="3">
        <v>1964.34</v>
      </c>
      <c r="H1087" s="3">
        <v>8948.65</v>
      </c>
      <c r="I1087" s="3" t="s">
        <v>29</v>
      </c>
    </row>
    <row r="1088" spans="1:9" x14ac:dyDescent="0.2">
      <c r="A1088" s="2" t="s">
        <v>1514</v>
      </c>
      <c r="B1088" s="2" t="s">
        <v>754</v>
      </c>
      <c r="C1088" s="2" t="s">
        <v>702</v>
      </c>
      <c r="D1088" s="2" t="s">
        <v>45</v>
      </c>
      <c r="E1088" s="2" t="s">
        <v>89</v>
      </c>
      <c r="F1088" s="2">
        <v>2759.56</v>
      </c>
      <c r="G1088" s="2">
        <v>0</v>
      </c>
      <c r="H1088" s="2">
        <v>2759.56</v>
      </c>
      <c r="I1088" s="2" t="s">
        <v>56</v>
      </c>
    </row>
    <row r="1089" spans="1:9" x14ac:dyDescent="0.2">
      <c r="A1089" s="3" t="s">
        <v>1515</v>
      </c>
      <c r="B1089" s="3" t="s">
        <v>239</v>
      </c>
      <c r="C1089" s="3" t="s">
        <v>195</v>
      </c>
      <c r="D1089" s="3" t="s">
        <v>33</v>
      </c>
      <c r="E1089" s="3" t="s">
        <v>60</v>
      </c>
      <c r="F1089" s="3">
        <v>15004.68</v>
      </c>
      <c r="G1089" s="3">
        <v>0</v>
      </c>
      <c r="H1089" s="3">
        <v>15004.68</v>
      </c>
      <c r="I1089" s="3" t="s">
        <v>29</v>
      </c>
    </row>
    <row r="1090" spans="1:9" x14ac:dyDescent="0.2">
      <c r="A1090" s="2" t="s">
        <v>1516</v>
      </c>
      <c r="B1090" s="2" t="s">
        <v>190</v>
      </c>
      <c r="C1090" s="2" t="s">
        <v>401</v>
      </c>
      <c r="D1090" s="2" t="s">
        <v>27</v>
      </c>
      <c r="E1090" s="2" t="s">
        <v>28</v>
      </c>
      <c r="F1090" s="2">
        <v>5941.97</v>
      </c>
      <c r="G1090" s="2">
        <v>1069.55</v>
      </c>
      <c r="H1090" s="2">
        <v>4872.42</v>
      </c>
      <c r="I1090" s="2" t="s">
        <v>41</v>
      </c>
    </row>
    <row r="1091" spans="1:9" x14ac:dyDescent="0.2">
      <c r="A1091" s="3" t="s">
        <v>1517</v>
      </c>
      <c r="B1091" s="3" t="s">
        <v>31</v>
      </c>
      <c r="C1091" s="3" t="s">
        <v>1234</v>
      </c>
      <c r="D1091" s="3" t="s">
        <v>27</v>
      </c>
      <c r="E1091" s="3" t="s">
        <v>60</v>
      </c>
      <c r="F1091" s="3">
        <v>10800.4</v>
      </c>
      <c r="G1091" s="3">
        <v>0</v>
      </c>
      <c r="H1091" s="3">
        <v>10800.4</v>
      </c>
      <c r="I1091" s="3" t="s">
        <v>29</v>
      </c>
    </row>
    <row r="1092" spans="1:9" x14ac:dyDescent="0.2">
      <c r="A1092" s="2" t="s">
        <v>1518</v>
      </c>
      <c r="B1092" s="2" t="s">
        <v>189</v>
      </c>
      <c r="C1092" s="2" t="s">
        <v>866</v>
      </c>
      <c r="D1092" s="2" t="s">
        <v>33</v>
      </c>
      <c r="E1092" s="2" t="s">
        <v>60</v>
      </c>
      <c r="F1092" s="2">
        <v>6768.51</v>
      </c>
      <c r="G1092" s="2">
        <v>0</v>
      </c>
      <c r="H1092" s="2">
        <v>6768.51</v>
      </c>
      <c r="I1092" s="2" t="s">
        <v>41</v>
      </c>
    </row>
    <row r="1093" spans="1:9" x14ac:dyDescent="0.2">
      <c r="A1093" s="3" t="s">
        <v>1519</v>
      </c>
      <c r="B1093" s="3" t="s">
        <v>789</v>
      </c>
      <c r="C1093" s="3" t="s">
        <v>996</v>
      </c>
      <c r="D1093" s="3" t="s">
        <v>64</v>
      </c>
      <c r="E1093" s="3" t="s">
        <v>28</v>
      </c>
      <c r="F1093" s="3">
        <v>9229.93</v>
      </c>
      <c r="G1093" s="3">
        <v>0</v>
      </c>
      <c r="H1093" s="3">
        <v>9229.93</v>
      </c>
      <c r="I1093" s="3" t="s">
        <v>41</v>
      </c>
    </row>
    <row r="1094" spans="1:9" x14ac:dyDescent="0.2">
      <c r="A1094" s="2" t="s">
        <v>1520</v>
      </c>
      <c r="B1094" s="2" t="s">
        <v>187</v>
      </c>
      <c r="C1094" s="2" t="s">
        <v>192</v>
      </c>
      <c r="D1094" s="2" t="s">
        <v>45</v>
      </c>
      <c r="E1094" s="2" t="s">
        <v>46</v>
      </c>
      <c r="F1094" s="2">
        <v>15268.99</v>
      </c>
      <c r="G1094" s="2">
        <v>763.45</v>
      </c>
      <c r="H1094" s="2">
        <v>14505.54</v>
      </c>
      <c r="I1094" s="2" t="s">
        <v>29</v>
      </c>
    </row>
    <row r="1095" spans="1:9" x14ac:dyDescent="0.2">
      <c r="A1095" s="3" t="s">
        <v>1521</v>
      </c>
      <c r="B1095" s="3" t="s">
        <v>468</v>
      </c>
      <c r="C1095" s="3" t="s">
        <v>666</v>
      </c>
      <c r="D1095" s="3" t="s">
        <v>45</v>
      </c>
      <c r="E1095" s="3" t="s">
        <v>46</v>
      </c>
      <c r="F1095" s="3">
        <v>14528.04</v>
      </c>
      <c r="G1095" s="3">
        <v>726.4</v>
      </c>
      <c r="H1095" s="3">
        <v>13801.64</v>
      </c>
      <c r="I1095" s="3" t="s">
        <v>56</v>
      </c>
    </row>
    <row r="1096" spans="1:9" x14ac:dyDescent="0.2">
      <c r="A1096" s="2" t="s">
        <v>1522</v>
      </c>
      <c r="B1096" s="2" t="s">
        <v>655</v>
      </c>
      <c r="C1096" s="2" t="s">
        <v>983</v>
      </c>
      <c r="D1096" s="2" t="s">
        <v>114</v>
      </c>
      <c r="E1096" s="2" t="s">
        <v>115</v>
      </c>
      <c r="F1096" s="2">
        <v>7784.06</v>
      </c>
      <c r="G1096" s="2">
        <v>778.41</v>
      </c>
      <c r="H1096" s="2">
        <v>7005.65</v>
      </c>
      <c r="I1096" s="2" t="s">
        <v>29</v>
      </c>
    </row>
    <row r="1097" spans="1:9" x14ac:dyDescent="0.2">
      <c r="A1097" s="3" t="s">
        <v>1523</v>
      </c>
      <c r="B1097" s="3" t="s">
        <v>51</v>
      </c>
      <c r="C1097" s="3" t="s">
        <v>244</v>
      </c>
      <c r="D1097" s="3" t="s">
        <v>206</v>
      </c>
      <c r="E1097" s="3" t="s">
        <v>207</v>
      </c>
      <c r="F1097" s="3">
        <v>7274.55</v>
      </c>
      <c r="G1097" s="3">
        <v>0</v>
      </c>
      <c r="H1097" s="3">
        <v>7274.55</v>
      </c>
      <c r="I1097" s="3" t="s">
        <v>29</v>
      </c>
    </row>
    <row r="1098" spans="1:9" x14ac:dyDescent="0.2">
      <c r="A1098" s="2" t="s">
        <v>1524</v>
      </c>
      <c r="B1098" s="2" t="s">
        <v>839</v>
      </c>
      <c r="C1098" s="2" t="s">
        <v>416</v>
      </c>
      <c r="D1098" s="2" t="s">
        <v>52</v>
      </c>
      <c r="E1098" s="2" t="s">
        <v>60</v>
      </c>
      <c r="F1098" s="2">
        <v>11587.41</v>
      </c>
      <c r="G1098" s="2">
        <v>0</v>
      </c>
      <c r="H1098" s="2">
        <v>11587.41</v>
      </c>
      <c r="I1098" s="2" t="s">
        <v>29</v>
      </c>
    </row>
    <row r="1099" spans="1:9" x14ac:dyDescent="0.2">
      <c r="A1099" s="3" t="s">
        <v>1525</v>
      </c>
      <c r="B1099" s="3" t="s">
        <v>452</v>
      </c>
      <c r="C1099" s="3" t="s">
        <v>84</v>
      </c>
      <c r="D1099" s="3" t="s">
        <v>52</v>
      </c>
      <c r="E1099" s="3" t="s">
        <v>34</v>
      </c>
      <c r="F1099" s="3">
        <v>4971.3</v>
      </c>
      <c r="G1099" s="3">
        <v>596.55999999999995</v>
      </c>
      <c r="H1099" s="3">
        <v>4374.74</v>
      </c>
      <c r="I1099" s="3" t="s">
        <v>29</v>
      </c>
    </row>
    <row r="1100" spans="1:9" x14ac:dyDescent="0.2">
      <c r="A1100" s="2" t="s">
        <v>1526</v>
      </c>
      <c r="B1100" s="2" t="s">
        <v>753</v>
      </c>
      <c r="C1100" s="2" t="s">
        <v>126</v>
      </c>
      <c r="D1100" s="2" t="s">
        <v>52</v>
      </c>
      <c r="E1100" s="2" t="s">
        <v>60</v>
      </c>
      <c r="F1100" s="2">
        <v>10096.26</v>
      </c>
      <c r="G1100" s="2">
        <v>0</v>
      </c>
      <c r="H1100" s="2">
        <v>10096.26</v>
      </c>
      <c r="I1100" s="2" t="s">
        <v>56</v>
      </c>
    </row>
    <row r="1101" spans="1:9" x14ac:dyDescent="0.2">
      <c r="A1101" s="3" t="s">
        <v>1527</v>
      </c>
      <c r="B1101" s="3" t="s">
        <v>236</v>
      </c>
      <c r="C1101" s="3" t="s">
        <v>866</v>
      </c>
      <c r="D1101" s="3" t="s">
        <v>169</v>
      </c>
      <c r="E1101" s="3" t="s">
        <v>34</v>
      </c>
      <c r="F1101" s="3">
        <v>2988.46</v>
      </c>
      <c r="G1101" s="3">
        <v>597.69000000000005</v>
      </c>
      <c r="H1101" s="3">
        <v>2390.77</v>
      </c>
      <c r="I1101" s="3" t="s">
        <v>41</v>
      </c>
    </row>
    <row r="1102" spans="1:9" x14ac:dyDescent="0.2">
      <c r="A1102" s="2" t="s">
        <v>1528</v>
      </c>
      <c r="B1102" s="2" t="s">
        <v>608</v>
      </c>
      <c r="C1102" s="2" t="s">
        <v>229</v>
      </c>
      <c r="D1102" s="2" t="s">
        <v>64</v>
      </c>
      <c r="E1102" s="2" t="s">
        <v>28</v>
      </c>
      <c r="F1102" s="2">
        <v>12156.03</v>
      </c>
      <c r="G1102" s="2">
        <v>0</v>
      </c>
      <c r="H1102" s="2">
        <v>12156.03</v>
      </c>
      <c r="I1102" s="2" t="s">
        <v>29</v>
      </c>
    </row>
    <row r="1103" spans="1:9" x14ac:dyDescent="0.2">
      <c r="A1103" s="3" t="s">
        <v>1529</v>
      </c>
      <c r="B1103" s="3" t="s">
        <v>560</v>
      </c>
      <c r="C1103" s="3" t="s">
        <v>234</v>
      </c>
      <c r="D1103" s="3" t="s">
        <v>27</v>
      </c>
      <c r="E1103" s="3" t="s">
        <v>34</v>
      </c>
      <c r="F1103" s="3">
        <v>11918.11</v>
      </c>
      <c r="G1103" s="3">
        <v>2145.2600000000002</v>
      </c>
      <c r="H1103" s="3">
        <v>9772.85</v>
      </c>
      <c r="I1103" s="3" t="s">
        <v>41</v>
      </c>
    </row>
    <row r="1104" spans="1:9" x14ac:dyDescent="0.2">
      <c r="A1104" s="2" t="s">
        <v>1530</v>
      </c>
      <c r="B1104" s="2" t="s">
        <v>817</v>
      </c>
      <c r="C1104" s="2" t="s">
        <v>222</v>
      </c>
      <c r="D1104" s="2" t="s">
        <v>27</v>
      </c>
      <c r="E1104" s="2" t="s">
        <v>34</v>
      </c>
      <c r="F1104" s="2">
        <v>9234.1200000000008</v>
      </c>
      <c r="G1104" s="2">
        <v>1662.14</v>
      </c>
      <c r="H1104" s="2">
        <v>7571.98</v>
      </c>
      <c r="I1104" s="2" t="s">
        <v>29</v>
      </c>
    </row>
    <row r="1105" spans="1:9" x14ac:dyDescent="0.2">
      <c r="A1105" s="3" t="s">
        <v>1531</v>
      </c>
      <c r="B1105" s="3" t="s">
        <v>246</v>
      </c>
      <c r="C1105" s="3" t="s">
        <v>740</v>
      </c>
      <c r="D1105" s="3" t="s">
        <v>33</v>
      </c>
      <c r="E1105" s="3" t="s">
        <v>60</v>
      </c>
      <c r="F1105" s="3">
        <v>4862.6099999999997</v>
      </c>
      <c r="G1105" s="3">
        <v>0</v>
      </c>
      <c r="H1105" s="3">
        <v>4862.6099999999997</v>
      </c>
      <c r="I1105" s="3" t="s">
        <v>29</v>
      </c>
    </row>
    <row r="1106" spans="1:9" x14ac:dyDescent="0.2">
      <c r="A1106" s="2" t="s">
        <v>1532</v>
      </c>
      <c r="B1106" s="2" t="s">
        <v>1014</v>
      </c>
      <c r="C1106" s="2" t="s">
        <v>50</v>
      </c>
      <c r="D1106" s="2" t="s">
        <v>33</v>
      </c>
      <c r="E1106" s="2" t="s">
        <v>60</v>
      </c>
      <c r="F1106" s="2">
        <v>2615.7800000000002</v>
      </c>
      <c r="G1106" s="2">
        <v>0</v>
      </c>
      <c r="H1106" s="2">
        <v>2615.7800000000002</v>
      </c>
      <c r="I1106" s="2" t="s">
        <v>29</v>
      </c>
    </row>
    <row r="1107" spans="1:9" x14ac:dyDescent="0.2">
      <c r="A1107" s="3" t="s">
        <v>1533</v>
      </c>
      <c r="B1107" s="3" t="s">
        <v>671</v>
      </c>
      <c r="C1107" s="3" t="s">
        <v>101</v>
      </c>
      <c r="D1107" s="3" t="s">
        <v>114</v>
      </c>
      <c r="E1107" s="3" t="s">
        <v>46</v>
      </c>
      <c r="F1107" s="3">
        <v>22330</v>
      </c>
      <c r="G1107" s="3">
        <v>2233</v>
      </c>
      <c r="H1107" s="3">
        <v>20097</v>
      </c>
      <c r="I1107" s="3" t="s">
        <v>29</v>
      </c>
    </row>
    <row r="1108" spans="1:9" x14ac:dyDescent="0.2">
      <c r="A1108" s="2" t="s">
        <v>1534</v>
      </c>
      <c r="B1108" s="2" t="s">
        <v>595</v>
      </c>
      <c r="C1108" s="2" t="s">
        <v>595</v>
      </c>
      <c r="D1108" s="2" t="s">
        <v>64</v>
      </c>
      <c r="E1108" s="2" t="s">
        <v>115</v>
      </c>
      <c r="F1108" s="2">
        <v>3667.7</v>
      </c>
      <c r="G1108" s="2">
        <v>0</v>
      </c>
      <c r="H1108" s="2">
        <v>3667.7</v>
      </c>
      <c r="I1108" s="2" t="s">
        <v>29</v>
      </c>
    </row>
    <row r="1109" spans="1:9" x14ac:dyDescent="0.2">
      <c r="A1109" s="3" t="s">
        <v>1535</v>
      </c>
      <c r="B1109" s="3" t="s">
        <v>209</v>
      </c>
      <c r="C1109" s="3" t="s">
        <v>143</v>
      </c>
      <c r="D1109" s="3" t="s">
        <v>27</v>
      </c>
      <c r="E1109" s="3" t="s">
        <v>28</v>
      </c>
      <c r="F1109" s="3">
        <v>2815.25</v>
      </c>
      <c r="G1109" s="3">
        <v>506.74</v>
      </c>
      <c r="H1109" s="3">
        <v>2308.5100000000002</v>
      </c>
      <c r="I1109" s="3" t="s">
        <v>29</v>
      </c>
    </row>
    <row r="1110" spans="1:9" x14ac:dyDescent="0.2">
      <c r="A1110" s="2" t="s">
        <v>1536</v>
      </c>
      <c r="B1110" s="2" t="s">
        <v>230</v>
      </c>
      <c r="C1110" s="2" t="s">
        <v>400</v>
      </c>
      <c r="D1110" s="2" t="s">
        <v>64</v>
      </c>
      <c r="E1110" s="2" t="s">
        <v>28</v>
      </c>
      <c r="F1110" s="2">
        <v>11984.05</v>
      </c>
      <c r="G1110" s="2">
        <v>0</v>
      </c>
      <c r="H1110" s="2">
        <v>11984.05</v>
      </c>
      <c r="I1110" s="2" t="s">
        <v>41</v>
      </c>
    </row>
    <row r="1111" spans="1:9" x14ac:dyDescent="0.2">
      <c r="A1111" s="3" t="s">
        <v>1537</v>
      </c>
      <c r="B1111" s="3" t="s">
        <v>183</v>
      </c>
      <c r="C1111" s="3" t="s">
        <v>195</v>
      </c>
      <c r="D1111" s="3" t="s">
        <v>64</v>
      </c>
      <c r="E1111" s="3" t="s">
        <v>115</v>
      </c>
      <c r="F1111" s="3">
        <v>4570.84</v>
      </c>
      <c r="G1111" s="3">
        <v>0</v>
      </c>
      <c r="H1111" s="3">
        <v>4570.84</v>
      </c>
      <c r="I1111" s="3" t="s">
        <v>56</v>
      </c>
    </row>
    <row r="1112" spans="1:9" x14ac:dyDescent="0.2">
      <c r="A1112" s="2" t="s">
        <v>1538</v>
      </c>
      <c r="B1112" s="2" t="s">
        <v>527</v>
      </c>
      <c r="C1112" s="2" t="s">
        <v>485</v>
      </c>
      <c r="D1112" s="2" t="s">
        <v>33</v>
      </c>
      <c r="E1112" s="2" t="s">
        <v>34</v>
      </c>
      <c r="F1112" s="2">
        <v>12591.18</v>
      </c>
      <c r="G1112" s="2">
        <v>1888.68</v>
      </c>
      <c r="H1112" s="2">
        <v>10702.5</v>
      </c>
      <c r="I1112" s="2" t="s">
        <v>56</v>
      </c>
    </row>
    <row r="1113" spans="1:9" x14ac:dyDescent="0.2">
      <c r="A1113" s="3" t="s">
        <v>1539</v>
      </c>
      <c r="B1113" s="3" t="s">
        <v>590</v>
      </c>
      <c r="C1113" s="3" t="s">
        <v>669</v>
      </c>
      <c r="D1113" s="3" t="s">
        <v>33</v>
      </c>
      <c r="E1113" s="3" t="s">
        <v>28</v>
      </c>
      <c r="F1113" s="3">
        <v>12510.38</v>
      </c>
      <c r="G1113" s="3">
        <v>1876.56</v>
      </c>
      <c r="H1113" s="3">
        <v>10633.82</v>
      </c>
      <c r="I1113" s="3" t="s">
        <v>29</v>
      </c>
    </row>
    <row r="1114" spans="1:9" x14ac:dyDescent="0.2">
      <c r="A1114" s="2" t="s">
        <v>1540</v>
      </c>
      <c r="B1114" s="2" t="s">
        <v>538</v>
      </c>
      <c r="C1114" s="2" t="s">
        <v>720</v>
      </c>
      <c r="D1114" s="2" t="s">
        <v>45</v>
      </c>
      <c r="E1114" s="2" t="s">
        <v>89</v>
      </c>
      <c r="F1114" s="2">
        <v>10098.719999999999</v>
      </c>
      <c r="G1114" s="2">
        <v>0</v>
      </c>
      <c r="H1114" s="2">
        <v>10098.719999999999</v>
      </c>
      <c r="I1114" s="2" t="s">
        <v>29</v>
      </c>
    </row>
    <row r="1115" spans="1:9" x14ac:dyDescent="0.2">
      <c r="A1115" s="3" t="s">
        <v>1541</v>
      </c>
      <c r="B1115" s="3" t="s">
        <v>62</v>
      </c>
      <c r="C1115" s="3" t="s">
        <v>773</v>
      </c>
      <c r="D1115" s="3" t="s">
        <v>52</v>
      </c>
      <c r="E1115" s="3" t="s">
        <v>34</v>
      </c>
      <c r="F1115" s="3">
        <v>5486.03</v>
      </c>
      <c r="G1115" s="3">
        <v>658.32</v>
      </c>
      <c r="H1115" s="3">
        <v>4827.71</v>
      </c>
      <c r="I1115" s="3" t="s">
        <v>41</v>
      </c>
    </row>
    <row r="1116" spans="1:9" x14ac:dyDescent="0.2">
      <c r="A1116" s="2" t="s">
        <v>1542</v>
      </c>
      <c r="B1116" s="2" t="s">
        <v>822</v>
      </c>
      <c r="C1116" s="2" t="s">
        <v>902</v>
      </c>
      <c r="D1116" s="2" t="s">
        <v>33</v>
      </c>
      <c r="E1116" s="2" t="s">
        <v>60</v>
      </c>
      <c r="F1116" s="2">
        <v>4970.67</v>
      </c>
      <c r="G1116" s="2">
        <v>0</v>
      </c>
      <c r="H1116" s="2">
        <v>4970.67</v>
      </c>
      <c r="I1116" s="2" t="s">
        <v>41</v>
      </c>
    </row>
    <row r="1117" spans="1:9" x14ac:dyDescent="0.2">
      <c r="A1117" s="3" t="s">
        <v>1543</v>
      </c>
      <c r="B1117" s="3" t="s">
        <v>305</v>
      </c>
      <c r="C1117" s="3" t="s">
        <v>410</v>
      </c>
      <c r="D1117" s="3" t="s">
        <v>27</v>
      </c>
      <c r="E1117" s="3" t="s">
        <v>34</v>
      </c>
      <c r="F1117" s="3">
        <v>13798</v>
      </c>
      <c r="G1117" s="3">
        <v>2483.64</v>
      </c>
      <c r="H1117" s="3">
        <v>11314.36</v>
      </c>
      <c r="I1117" s="3" t="s">
        <v>41</v>
      </c>
    </row>
    <row r="1118" spans="1:9" x14ac:dyDescent="0.2">
      <c r="A1118" s="2" t="s">
        <v>1544</v>
      </c>
      <c r="B1118" s="2" t="s">
        <v>300</v>
      </c>
      <c r="C1118" s="2" t="s">
        <v>460</v>
      </c>
      <c r="D1118" s="2" t="s">
        <v>52</v>
      </c>
      <c r="E1118" s="2" t="s">
        <v>60</v>
      </c>
      <c r="F1118" s="2">
        <v>4821.32</v>
      </c>
      <c r="G1118" s="2">
        <v>0</v>
      </c>
      <c r="H1118" s="2">
        <v>4821.32</v>
      </c>
      <c r="I1118" s="2" t="s">
        <v>29</v>
      </c>
    </row>
    <row r="1119" spans="1:9" x14ac:dyDescent="0.2">
      <c r="A1119" s="3" t="s">
        <v>1545</v>
      </c>
      <c r="B1119" s="3" t="s">
        <v>121</v>
      </c>
      <c r="C1119" s="3" t="s">
        <v>200</v>
      </c>
      <c r="D1119" s="3" t="s">
        <v>52</v>
      </c>
      <c r="E1119" s="3" t="s">
        <v>60</v>
      </c>
      <c r="F1119" s="3">
        <v>5485.6</v>
      </c>
      <c r="G1119" s="3">
        <v>0</v>
      </c>
      <c r="H1119" s="3">
        <v>5485.6</v>
      </c>
      <c r="I1119" s="3" t="s">
        <v>29</v>
      </c>
    </row>
    <row r="1120" spans="1:9" x14ac:dyDescent="0.2">
      <c r="A1120" s="2" t="s">
        <v>1546</v>
      </c>
      <c r="B1120" s="2" t="s">
        <v>234</v>
      </c>
      <c r="C1120" s="2" t="s">
        <v>145</v>
      </c>
      <c r="D1120" s="2" t="s">
        <v>64</v>
      </c>
      <c r="E1120" s="2" t="s">
        <v>115</v>
      </c>
      <c r="F1120" s="2">
        <v>28330.35</v>
      </c>
      <c r="G1120" s="2">
        <v>0</v>
      </c>
      <c r="H1120" s="2">
        <v>28330.35</v>
      </c>
      <c r="I1120" s="2" t="s">
        <v>29</v>
      </c>
    </row>
    <row r="1121" spans="1:9" x14ac:dyDescent="0.2">
      <c r="A1121" s="3" t="s">
        <v>1547</v>
      </c>
      <c r="B1121" s="3" t="s">
        <v>139</v>
      </c>
      <c r="C1121" s="3" t="s">
        <v>382</v>
      </c>
      <c r="D1121" s="3" t="s">
        <v>45</v>
      </c>
      <c r="E1121" s="3" t="s">
        <v>46</v>
      </c>
      <c r="F1121" s="3">
        <v>4252.26</v>
      </c>
      <c r="G1121" s="3">
        <v>212.61</v>
      </c>
      <c r="H1121" s="3">
        <v>4039.65</v>
      </c>
      <c r="I1121" s="3" t="s">
        <v>29</v>
      </c>
    </row>
    <row r="1122" spans="1:9" x14ac:dyDescent="0.2">
      <c r="A1122" s="2" t="s">
        <v>1548</v>
      </c>
      <c r="B1122" s="2" t="s">
        <v>516</v>
      </c>
      <c r="C1122" s="2" t="s">
        <v>566</v>
      </c>
      <c r="D1122" s="2" t="s">
        <v>33</v>
      </c>
      <c r="E1122" s="2" t="s">
        <v>34</v>
      </c>
      <c r="F1122" s="2">
        <v>2847.46</v>
      </c>
      <c r="G1122" s="2">
        <v>427.12</v>
      </c>
      <c r="H1122" s="2">
        <v>2420.34</v>
      </c>
      <c r="I1122" s="2" t="s">
        <v>41</v>
      </c>
    </row>
    <row r="1123" spans="1:9" x14ac:dyDescent="0.2">
      <c r="A1123" s="3" t="s">
        <v>1549</v>
      </c>
      <c r="B1123" s="3" t="s">
        <v>81</v>
      </c>
      <c r="C1123" s="3" t="s">
        <v>334</v>
      </c>
      <c r="D1123" s="3" t="s">
        <v>64</v>
      </c>
      <c r="E1123" s="3" t="s">
        <v>28</v>
      </c>
      <c r="F1123" s="3">
        <v>11909.31</v>
      </c>
      <c r="G1123" s="3">
        <v>0</v>
      </c>
      <c r="H1123" s="3">
        <v>11909.31</v>
      </c>
      <c r="I1123" s="3" t="s">
        <v>29</v>
      </c>
    </row>
    <row r="1124" spans="1:9" x14ac:dyDescent="0.2">
      <c r="A1124" s="2" t="s">
        <v>1550</v>
      </c>
      <c r="B1124" s="2" t="s">
        <v>87</v>
      </c>
      <c r="C1124" s="2" t="s">
        <v>256</v>
      </c>
      <c r="D1124" s="2" t="s">
        <v>52</v>
      </c>
      <c r="E1124" s="2" t="s">
        <v>34</v>
      </c>
      <c r="F1124" s="2">
        <v>5264.34</v>
      </c>
      <c r="G1124" s="2">
        <v>631.72</v>
      </c>
      <c r="H1124" s="2">
        <v>4632.62</v>
      </c>
      <c r="I1124" s="2" t="s">
        <v>41</v>
      </c>
    </row>
    <row r="1125" spans="1:9" x14ac:dyDescent="0.2">
      <c r="A1125" s="3" t="s">
        <v>1551</v>
      </c>
      <c r="B1125" s="3" t="s">
        <v>215</v>
      </c>
      <c r="C1125" s="3" t="s">
        <v>107</v>
      </c>
      <c r="D1125" s="3" t="s">
        <v>45</v>
      </c>
      <c r="E1125" s="3" t="s">
        <v>46</v>
      </c>
      <c r="F1125" s="3">
        <v>3258.8</v>
      </c>
      <c r="G1125" s="3">
        <v>162.94</v>
      </c>
      <c r="H1125" s="3">
        <v>3095.86</v>
      </c>
      <c r="I1125" s="3" t="s">
        <v>29</v>
      </c>
    </row>
    <row r="1126" spans="1:9" x14ac:dyDescent="0.2">
      <c r="A1126" s="2" t="s">
        <v>1552</v>
      </c>
      <c r="B1126" s="2" t="s">
        <v>590</v>
      </c>
      <c r="C1126" s="2" t="s">
        <v>863</v>
      </c>
      <c r="D1126" s="2" t="s">
        <v>33</v>
      </c>
      <c r="E1126" s="2" t="s">
        <v>28</v>
      </c>
      <c r="F1126" s="2">
        <v>5217.07</v>
      </c>
      <c r="G1126" s="2">
        <v>782.56</v>
      </c>
      <c r="H1126" s="2">
        <v>4434.51</v>
      </c>
      <c r="I1126" s="2" t="s">
        <v>29</v>
      </c>
    </row>
    <row r="1127" spans="1:9" x14ac:dyDescent="0.2">
      <c r="A1127" s="3" t="s">
        <v>1553</v>
      </c>
      <c r="B1127" s="3" t="s">
        <v>762</v>
      </c>
      <c r="C1127" s="3" t="s">
        <v>84</v>
      </c>
      <c r="D1127" s="3" t="s">
        <v>64</v>
      </c>
      <c r="E1127" s="3" t="s">
        <v>115</v>
      </c>
      <c r="F1127" s="3">
        <v>6653.06</v>
      </c>
      <c r="G1127" s="3">
        <v>0</v>
      </c>
      <c r="H1127" s="3">
        <v>6653.06</v>
      </c>
      <c r="I1127" s="3" t="s">
        <v>29</v>
      </c>
    </row>
    <row r="1128" spans="1:9" x14ac:dyDescent="0.2">
      <c r="A1128" s="2" t="s">
        <v>1554</v>
      </c>
      <c r="B1128" s="2" t="s">
        <v>781</v>
      </c>
      <c r="C1128" s="2" t="s">
        <v>217</v>
      </c>
      <c r="D1128" s="2" t="s">
        <v>33</v>
      </c>
      <c r="E1128" s="2" t="s">
        <v>34</v>
      </c>
      <c r="F1128" s="2">
        <v>5297.59</v>
      </c>
      <c r="G1128" s="2">
        <v>794.64</v>
      </c>
      <c r="H1128" s="2">
        <v>4502.95</v>
      </c>
      <c r="I1128" s="2" t="s">
        <v>29</v>
      </c>
    </row>
    <row r="1129" spans="1:9" x14ac:dyDescent="0.2">
      <c r="A1129" s="3" t="s">
        <v>1555</v>
      </c>
      <c r="B1129" s="3" t="s">
        <v>448</v>
      </c>
      <c r="C1129" s="3" t="s">
        <v>84</v>
      </c>
      <c r="D1129" s="3" t="s">
        <v>45</v>
      </c>
      <c r="E1129" s="3" t="s">
        <v>89</v>
      </c>
      <c r="F1129" s="3">
        <v>3107.32</v>
      </c>
      <c r="G1129" s="3">
        <v>0</v>
      </c>
      <c r="H1129" s="3">
        <v>3107.32</v>
      </c>
      <c r="I1129" s="3" t="s">
        <v>56</v>
      </c>
    </row>
    <row r="1130" spans="1:9" x14ac:dyDescent="0.2">
      <c r="A1130" s="2" t="s">
        <v>1556</v>
      </c>
      <c r="B1130" s="2" t="s">
        <v>91</v>
      </c>
      <c r="C1130" s="2" t="s">
        <v>302</v>
      </c>
      <c r="D1130" s="2" t="s">
        <v>45</v>
      </c>
      <c r="E1130" s="2" t="s">
        <v>46</v>
      </c>
      <c r="F1130" s="2">
        <v>3944.84</v>
      </c>
      <c r="G1130" s="2">
        <v>197.24</v>
      </c>
      <c r="H1130" s="2">
        <v>3747.6</v>
      </c>
      <c r="I1130" s="2" t="s">
        <v>29</v>
      </c>
    </row>
    <row r="1131" spans="1:9" x14ac:dyDescent="0.2">
      <c r="A1131" s="3" t="s">
        <v>1557</v>
      </c>
      <c r="B1131" s="3" t="s">
        <v>62</v>
      </c>
      <c r="C1131" s="3" t="s">
        <v>103</v>
      </c>
      <c r="D1131" s="3" t="s">
        <v>114</v>
      </c>
      <c r="E1131" s="3" t="s">
        <v>115</v>
      </c>
      <c r="F1131" s="3">
        <v>7086.63</v>
      </c>
      <c r="G1131" s="3">
        <v>708.66</v>
      </c>
      <c r="H1131" s="3">
        <v>6377.97</v>
      </c>
      <c r="I1131" s="3" t="s">
        <v>29</v>
      </c>
    </row>
    <row r="1132" spans="1:9" x14ac:dyDescent="0.2">
      <c r="A1132" s="2" t="s">
        <v>1558</v>
      </c>
      <c r="B1132" s="2" t="s">
        <v>551</v>
      </c>
      <c r="C1132" s="2" t="s">
        <v>258</v>
      </c>
      <c r="D1132" s="2" t="s">
        <v>33</v>
      </c>
      <c r="E1132" s="2" t="s">
        <v>34</v>
      </c>
      <c r="F1132" s="2">
        <v>2832.95</v>
      </c>
      <c r="G1132" s="2">
        <v>424.94</v>
      </c>
      <c r="H1132" s="2">
        <v>2408.0100000000002</v>
      </c>
      <c r="I1132" s="2" t="s">
        <v>29</v>
      </c>
    </row>
    <row r="1133" spans="1:9" x14ac:dyDescent="0.2">
      <c r="A1133" s="3" t="s">
        <v>1559</v>
      </c>
      <c r="B1133" s="3" t="s">
        <v>492</v>
      </c>
      <c r="C1133" s="3" t="s">
        <v>1560</v>
      </c>
      <c r="D1133" s="3" t="s">
        <v>45</v>
      </c>
      <c r="E1133" s="3" t="s">
        <v>46</v>
      </c>
      <c r="F1133" s="3">
        <v>4211.8100000000004</v>
      </c>
      <c r="G1133" s="3">
        <v>210.59</v>
      </c>
      <c r="H1133" s="3">
        <v>4001.22</v>
      </c>
      <c r="I1133" s="3" t="s">
        <v>29</v>
      </c>
    </row>
    <row r="1134" spans="1:9" x14ac:dyDescent="0.2">
      <c r="A1134" s="2" t="s">
        <v>1561</v>
      </c>
      <c r="B1134" s="2" t="s">
        <v>226</v>
      </c>
      <c r="C1134" s="2" t="s">
        <v>226</v>
      </c>
      <c r="D1134" s="2" t="s">
        <v>27</v>
      </c>
      <c r="E1134" s="2" t="s">
        <v>34</v>
      </c>
      <c r="F1134" s="2">
        <v>3033.03</v>
      </c>
      <c r="G1134" s="2">
        <v>545.95000000000005</v>
      </c>
      <c r="H1134" s="2">
        <v>2487.08</v>
      </c>
      <c r="I1134" s="2" t="s">
        <v>29</v>
      </c>
    </row>
    <row r="1135" spans="1:9" x14ac:dyDescent="0.2">
      <c r="A1135" s="3" t="s">
        <v>1562</v>
      </c>
      <c r="B1135" s="3" t="s">
        <v>44</v>
      </c>
      <c r="C1135" s="3" t="s">
        <v>708</v>
      </c>
      <c r="D1135" s="3" t="s">
        <v>114</v>
      </c>
      <c r="E1135" s="3" t="s">
        <v>115</v>
      </c>
      <c r="F1135" s="3">
        <v>8067.01</v>
      </c>
      <c r="G1135" s="3">
        <v>806.7</v>
      </c>
      <c r="H1135" s="3">
        <v>7260.31</v>
      </c>
      <c r="I1135" s="3" t="s">
        <v>29</v>
      </c>
    </row>
    <row r="1136" spans="1:9" x14ac:dyDescent="0.2">
      <c r="A1136" s="2" t="s">
        <v>1563</v>
      </c>
      <c r="B1136" s="2" t="s">
        <v>781</v>
      </c>
      <c r="C1136" s="2" t="s">
        <v>577</v>
      </c>
      <c r="D1136" s="2" t="s">
        <v>64</v>
      </c>
      <c r="E1136" s="2" t="s">
        <v>34</v>
      </c>
      <c r="F1136" s="2">
        <v>10601.27</v>
      </c>
      <c r="G1136" s="2">
        <v>0</v>
      </c>
      <c r="H1136" s="2">
        <v>10601.27</v>
      </c>
      <c r="I1136" s="2" t="s">
        <v>29</v>
      </c>
    </row>
    <row r="1137" spans="1:9" x14ac:dyDescent="0.2">
      <c r="A1137" s="3" t="s">
        <v>1564</v>
      </c>
      <c r="B1137" s="3" t="s">
        <v>410</v>
      </c>
      <c r="C1137" s="3" t="s">
        <v>664</v>
      </c>
      <c r="D1137" s="3" t="s">
        <v>169</v>
      </c>
      <c r="E1137" s="3" t="s">
        <v>34</v>
      </c>
      <c r="F1137" s="3">
        <v>14652.7</v>
      </c>
      <c r="G1137" s="3">
        <v>2930.54</v>
      </c>
      <c r="H1137" s="3">
        <v>11722.16</v>
      </c>
      <c r="I1137" s="3" t="s">
        <v>56</v>
      </c>
    </row>
    <row r="1138" spans="1:9" x14ac:dyDescent="0.2">
      <c r="A1138" s="2" t="s">
        <v>1565</v>
      </c>
      <c r="B1138" s="2" t="s">
        <v>271</v>
      </c>
      <c r="C1138" s="2" t="s">
        <v>113</v>
      </c>
      <c r="D1138" s="2" t="s">
        <v>206</v>
      </c>
      <c r="E1138" s="2" t="s">
        <v>207</v>
      </c>
      <c r="F1138" s="2">
        <v>7735.88</v>
      </c>
      <c r="G1138" s="2">
        <v>0</v>
      </c>
      <c r="H1138" s="2">
        <v>7735.88</v>
      </c>
      <c r="I1138" s="2" t="s">
        <v>41</v>
      </c>
    </row>
    <row r="1139" spans="1:9" x14ac:dyDescent="0.2">
      <c r="A1139" s="3" t="s">
        <v>1566</v>
      </c>
      <c r="B1139" s="3" t="s">
        <v>551</v>
      </c>
      <c r="C1139" s="3" t="s">
        <v>219</v>
      </c>
      <c r="D1139" s="3" t="s">
        <v>169</v>
      </c>
      <c r="E1139" s="3" t="s">
        <v>34</v>
      </c>
      <c r="F1139" s="3">
        <v>7295.67</v>
      </c>
      <c r="G1139" s="3">
        <v>1459.13</v>
      </c>
      <c r="H1139" s="3">
        <v>5836.54</v>
      </c>
      <c r="I1139" s="3" t="s">
        <v>56</v>
      </c>
    </row>
    <row r="1140" spans="1:9" x14ac:dyDescent="0.2">
      <c r="A1140" s="2" t="s">
        <v>1567</v>
      </c>
      <c r="B1140" s="2" t="s">
        <v>236</v>
      </c>
      <c r="C1140" s="2" t="s">
        <v>181</v>
      </c>
      <c r="D1140" s="2" t="s">
        <v>27</v>
      </c>
      <c r="E1140" s="2" t="s">
        <v>28</v>
      </c>
      <c r="F1140" s="2">
        <v>2409.79</v>
      </c>
      <c r="G1140" s="2">
        <v>433.76</v>
      </c>
      <c r="H1140" s="2">
        <v>1976.03</v>
      </c>
      <c r="I1140" s="2" t="s">
        <v>29</v>
      </c>
    </row>
    <row r="1141" spans="1:9" x14ac:dyDescent="0.2">
      <c r="A1141" s="3" t="s">
        <v>1568</v>
      </c>
      <c r="B1141" s="3" t="s">
        <v>630</v>
      </c>
      <c r="C1141" s="3" t="s">
        <v>630</v>
      </c>
      <c r="D1141" s="3" t="s">
        <v>27</v>
      </c>
      <c r="E1141" s="3" t="s">
        <v>34</v>
      </c>
      <c r="F1141" s="3">
        <v>11434.84</v>
      </c>
      <c r="G1141" s="3">
        <v>2058.27</v>
      </c>
      <c r="H1141" s="3">
        <v>9376.57</v>
      </c>
      <c r="I1141" s="3" t="s">
        <v>29</v>
      </c>
    </row>
    <row r="1142" spans="1:9" x14ac:dyDescent="0.2">
      <c r="A1142" s="2" t="s">
        <v>1569</v>
      </c>
      <c r="B1142" s="2" t="s">
        <v>321</v>
      </c>
      <c r="C1142" s="2" t="s">
        <v>317</v>
      </c>
      <c r="D1142" s="2" t="s">
        <v>114</v>
      </c>
      <c r="E1142" s="2" t="s">
        <v>115</v>
      </c>
      <c r="F1142" s="2">
        <v>3122.89</v>
      </c>
      <c r="G1142" s="2">
        <v>312.29000000000002</v>
      </c>
      <c r="H1142" s="2">
        <v>2810.6</v>
      </c>
      <c r="I1142" s="2" t="s">
        <v>29</v>
      </c>
    </row>
    <row r="1143" spans="1:9" x14ac:dyDescent="0.2">
      <c r="A1143" s="3" t="s">
        <v>1570</v>
      </c>
      <c r="B1143" s="3" t="s">
        <v>1234</v>
      </c>
      <c r="C1143" s="3" t="s">
        <v>396</v>
      </c>
      <c r="D1143" s="3" t="s">
        <v>33</v>
      </c>
      <c r="E1143" s="3" t="s">
        <v>28</v>
      </c>
      <c r="F1143" s="3">
        <v>2735.99</v>
      </c>
      <c r="G1143" s="3">
        <v>410.4</v>
      </c>
      <c r="H1143" s="3">
        <v>2325.59</v>
      </c>
      <c r="I1143" s="3" t="s">
        <v>29</v>
      </c>
    </row>
    <row r="1144" spans="1:9" x14ac:dyDescent="0.2">
      <c r="A1144" s="2" t="s">
        <v>1571</v>
      </c>
      <c r="B1144" s="2" t="s">
        <v>59</v>
      </c>
      <c r="C1144" s="2" t="s">
        <v>866</v>
      </c>
      <c r="D1144" s="2" t="s">
        <v>33</v>
      </c>
      <c r="E1144" s="2" t="s">
        <v>60</v>
      </c>
      <c r="F1144" s="2">
        <v>8485.89</v>
      </c>
      <c r="G1144" s="2">
        <v>0</v>
      </c>
      <c r="H1144" s="2">
        <v>8485.89</v>
      </c>
      <c r="I1144" s="2" t="s">
        <v>41</v>
      </c>
    </row>
    <row r="1145" spans="1:9" x14ac:dyDescent="0.2">
      <c r="A1145" s="3" t="s">
        <v>1572</v>
      </c>
      <c r="B1145" s="3" t="s">
        <v>224</v>
      </c>
      <c r="C1145" s="3" t="s">
        <v>468</v>
      </c>
      <c r="D1145" s="3" t="s">
        <v>27</v>
      </c>
      <c r="E1145" s="3" t="s">
        <v>60</v>
      </c>
      <c r="F1145" s="3">
        <v>3846.38</v>
      </c>
      <c r="G1145" s="3">
        <v>0</v>
      </c>
      <c r="H1145" s="3">
        <v>3846.38</v>
      </c>
      <c r="I1145" s="3" t="s">
        <v>29</v>
      </c>
    </row>
    <row r="1146" spans="1:9" x14ac:dyDescent="0.2">
      <c r="A1146" s="2" t="s">
        <v>1573</v>
      </c>
      <c r="B1146" s="2" t="s">
        <v>389</v>
      </c>
      <c r="C1146" s="2" t="s">
        <v>666</v>
      </c>
      <c r="D1146" s="2" t="s">
        <v>64</v>
      </c>
      <c r="E1146" s="2" t="s">
        <v>115</v>
      </c>
      <c r="F1146" s="2">
        <v>13516.81</v>
      </c>
      <c r="G1146" s="2">
        <v>0</v>
      </c>
      <c r="H1146" s="2">
        <v>13516.81</v>
      </c>
      <c r="I1146" s="2" t="s">
        <v>29</v>
      </c>
    </row>
    <row r="1147" spans="1:9" x14ac:dyDescent="0.2">
      <c r="A1147" s="3" t="s">
        <v>1574</v>
      </c>
      <c r="B1147" s="3" t="s">
        <v>26</v>
      </c>
      <c r="C1147" s="3" t="s">
        <v>567</v>
      </c>
      <c r="D1147" s="3" t="s">
        <v>114</v>
      </c>
      <c r="E1147" s="3" t="s">
        <v>115</v>
      </c>
      <c r="F1147" s="3">
        <v>13717.24</v>
      </c>
      <c r="G1147" s="3">
        <v>1371.72</v>
      </c>
      <c r="H1147" s="3">
        <v>12345.52</v>
      </c>
      <c r="I1147" s="3" t="s">
        <v>29</v>
      </c>
    </row>
    <row r="1148" spans="1:9" x14ac:dyDescent="0.2">
      <c r="A1148" s="2" t="s">
        <v>1575</v>
      </c>
      <c r="B1148" s="2" t="s">
        <v>391</v>
      </c>
      <c r="C1148" s="2" t="s">
        <v>213</v>
      </c>
      <c r="D1148" s="2" t="s">
        <v>45</v>
      </c>
      <c r="E1148" s="2" t="s">
        <v>46</v>
      </c>
      <c r="F1148" s="2">
        <v>2392.5500000000002</v>
      </c>
      <c r="G1148" s="2">
        <v>119.63</v>
      </c>
      <c r="H1148" s="2">
        <v>2272.92</v>
      </c>
      <c r="I1148" s="2" t="s">
        <v>29</v>
      </c>
    </row>
    <row r="1149" spans="1:9" x14ac:dyDescent="0.2">
      <c r="A1149" s="3" t="s">
        <v>1576</v>
      </c>
      <c r="B1149" s="3" t="s">
        <v>351</v>
      </c>
      <c r="C1149" s="3" t="s">
        <v>118</v>
      </c>
      <c r="D1149" s="3" t="s">
        <v>52</v>
      </c>
      <c r="E1149" s="3" t="s">
        <v>34</v>
      </c>
      <c r="F1149" s="3">
        <v>21229.95</v>
      </c>
      <c r="G1149" s="3">
        <v>2547.59</v>
      </c>
      <c r="H1149" s="3">
        <v>18682.36</v>
      </c>
      <c r="I1149" s="3" t="s">
        <v>29</v>
      </c>
    </row>
    <row r="1150" spans="1:9" x14ac:dyDescent="0.2">
      <c r="A1150" s="2" t="s">
        <v>1577</v>
      </c>
      <c r="B1150" s="2" t="s">
        <v>62</v>
      </c>
      <c r="C1150" s="2" t="s">
        <v>82</v>
      </c>
      <c r="D1150" s="2" t="s">
        <v>114</v>
      </c>
      <c r="E1150" s="2" t="s">
        <v>46</v>
      </c>
      <c r="F1150" s="2">
        <v>16475.98</v>
      </c>
      <c r="G1150" s="2">
        <v>1647.6</v>
      </c>
      <c r="H1150" s="2">
        <v>14828.38</v>
      </c>
      <c r="I1150" s="2" t="s">
        <v>41</v>
      </c>
    </row>
    <row r="1151" spans="1:9" x14ac:dyDescent="0.2">
      <c r="A1151" s="3" t="s">
        <v>1578</v>
      </c>
      <c r="B1151" s="3" t="s">
        <v>817</v>
      </c>
      <c r="C1151" s="3" t="s">
        <v>391</v>
      </c>
      <c r="D1151" s="3" t="s">
        <v>27</v>
      </c>
      <c r="E1151" s="3" t="s">
        <v>28</v>
      </c>
      <c r="F1151" s="3">
        <v>2601.73</v>
      </c>
      <c r="G1151" s="3">
        <v>468.31</v>
      </c>
      <c r="H1151" s="3">
        <v>2133.42</v>
      </c>
      <c r="I1151" s="3" t="s">
        <v>29</v>
      </c>
    </row>
    <row r="1152" spans="1:9" x14ac:dyDescent="0.2">
      <c r="A1152" s="2" t="s">
        <v>1579</v>
      </c>
      <c r="B1152" s="2" t="s">
        <v>63</v>
      </c>
      <c r="C1152" s="2" t="s">
        <v>376</v>
      </c>
      <c r="D1152" s="2" t="s">
        <v>33</v>
      </c>
      <c r="E1152" s="2" t="s">
        <v>34</v>
      </c>
      <c r="F1152" s="2">
        <v>6421.91</v>
      </c>
      <c r="G1152" s="2">
        <v>963.29</v>
      </c>
      <c r="H1152" s="2">
        <v>5458.62</v>
      </c>
      <c r="I1152" s="2" t="s">
        <v>41</v>
      </c>
    </row>
    <row r="1153" spans="1:9" x14ac:dyDescent="0.2">
      <c r="A1153" s="3" t="s">
        <v>1580</v>
      </c>
      <c r="B1153" s="3" t="s">
        <v>423</v>
      </c>
      <c r="C1153" s="3" t="s">
        <v>443</v>
      </c>
      <c r="D1153" s="3" t="s">
        <v>33</v>
      </c>
      <c r="E1153" s="3" t="s">
        <v>60</v>
      </c>
      <c r="F1153" s="3">
        <v>10987.75</v>
      </c>
      <c r="G1153" s="3">
        <v>0</v>
      </c>
      <c r="H1153" s="3">
        <v>10987.75</v>
      </c>
      <c r="I1153" s="3" t="s">
        <v>41</v>
      </c>
    </row>
    <row r="1154" spans="1:9" x14ac:dyDescent="0.2">
      <c r="A1154" s="2" t="s">
        <v>1581</v>
      </c>
      <c r="B1154" s="2" t="s">
        <v>192</v>
      </c>
      <c r="C1154" s="2" t="s">
        <v>349</v>
      </c>
      <c r="D1154" s="2" t="s">
        <v>52</v>
      </c>
      <c r="E1154" s="2" t="s">
        <v>60</v>
      </c>
      <c r="F1154" s="2">
        <v>5409.12</v>
      </c>
      <c r="G1154" s="2">
        <v>0</v>
      </c>
      <c r="H1154" s="2">
        <v>5409.12</v>
      </c>
      <c r="I1154" s="2" t="s">
        <v>56</v>
      </c>
    </row>
    <row r="1155" spans="1:9" x14ac:dyDescent="0.2">
      <c r="A1155" s="3" t="s">
        <v>1582</v>
      </c>
      <c r="B1155" s="3" t="s">
        <v>492</v>
      </c>
      <c r="C1155" s="3" t="s">
        <v>174</v>
      </c>
      <c r="D1155" s="3" t="s">
        <v>64</v>
      </c>
      <c r="E1155" s="3" t="s">
        <v>115</v>
      </c>
      <c r="F1155" s="3">
        <v>8568.84</v>
      </c>
      <c r="G1155" s="3">
        <v>0</v>
      </c>
      <c r="H1155" s="3">
        <v>8568.84</v>
      </c>
      <c r="I1155" s="3" t="s">
        <v>29</v>
      </c>
    </row>
    <row r="1156" spans="1:9" x14ac:dyDescent="0.2">
      <c r="A1156" s="2" t="s">
        <v>1583</v>
      </c>
      <c r="B1156" s="2" t="s">
        <v>139</v>
      </c>
      <c r="C1156" s="2" t="s">
        <v>405</v>
      </c>
      <c r="D1156" s="2" t="s">
        <v>33</v>
      </c>
      <c r="E1156" s="2" t="s">
        <v>60</v>
      </c>
      <c r="F1156" s="2">
        <v>4193.3900000000003</v>
      </c>
      <c r="G1156" s="2">
        <v>0</v>
      </c>
      <c r="H1156" s="2">
        <v>4193.3900000000003</v>
      </c>
      <c r="I1156" s="2" t="s">
        <v>41</v>
      </c>
    </row>
    <row r="1157" spans="1:9" x14ac:dyDescent="0.2">
      <c r="A1157" s="3" t="s">
        <v>1584</v>
      </c>
      <c r="B1157" s="3" t="s">
        <v>269</v>
      </c>
      <c r="C1157" s="3" t="s">
        <v>983</v>
      </c>
      <c r="D1157" s="3" t="s">
        <v>27</v>
      </c>
      <c r="E1157" s="3" t="s">
        <v>60</v>
      </c>
      <c r="F1157" s="3">
        <v>12304.19</v>
      </c>
      <c r="G1157" s="3">
        <v>0</v>
      </c>
      <c r="H1157" s="3">
        <v>12304.19</v>
      </c>
      <c r="I1157" s="3" t="s">
        <v>29</v>
      </c>
    </row>
    <row r="1158" spans="1:9" x14ac:dyDescent="0.2">
      <c r="A1158" s="2" t="s">
        <v>1585</v>
      </c>
      <c r="B1158" s="2" t="s">
        <v>669</v>
      </c>
      <c r="C1158" s="2" t="s">
        <v>386</v>
      </c>
      <c r="D1158" s="2" t="s">
        <v>64</v>
      </c>
      <c r="E1158" s="2" t="s">
        <v>34</v>
      </c>
      <c r="F1158" s="2">
        <v>22284.34</v>
      </c>
      <c r="G1158" s="2">
        <v>0</v>
      </c>
      <c r="H1158" s="2">
        <v>22284.34</v>
      </c>
      <c r="I1158" s="2" t="s">
        <v>29</v>
      </c>
    </row>
    <row r="1159" spans="1:9" x14ac:dyDescent="0.2">
      <c r="A1159" s="3" t="s">
        <v>1586</v>
      </c>
      <c r="B1159" s="3" t="s">
        <v>135</v>
      </c>
      <c r="C1159" s="3" t="s">
        <v>649</v>
      </c>
      <c r="D1159" s="3" t="s">
        <v>64</v>
      </c>
      <c r="E1159" s="3" t="s">
        <v>34</v>
      </c>
      <c r="F1159" s="3">
        <v>18442.919999999998</v>
      </c>
      <c r="G1159" s="3">
        <v>0</v>
      </c>
      <c r="H1159" s="3">
        <v>18442.919999999998</v>
      </c>
      <c r="I1159" s="3" t="s">
        <v>29</v>
      </c>
    </row>
    <row r="1160" spans="1:9" x14ac:dyDescent="0.2">
      <c r="A1160" s="2" t="s">
        <v>1587</v>
      </c>
      <c r="B1160" s="2" t="s">
        <v>612</v>
      </c>
      <c r="C1160" s="2" t="s">
        <v>706</v>
      </c>
      <c r="D1160" s="2" t="s">
        <v>52</v>
      </c>
      <c r="E1160" s="2" t="s">
        <v>34</v>
      </c>
      <c r="F1160" s="2">
        <v>5123.43</v>
      </c>
      <c r="G1160" s="2">
        <v>614.80999999999995</v>
      </c>
      <c r="H1160" s="2">
        <v>4508.62</v>
      </c>
      <c r="I1160" s="2" t="s">
        <v>41</v>
      </c>
    </row>
    <row r="1161" spans="1:9" x14ac:dyDescent="0.2">
      <c r="A1161" s="3" t="s">
        <v>1588</v>
      </c>
      <c r="B1161" s="3" t="s">
        <v>156</v>
      </c>
      <c r="C1161" s="3" t="s">
        <v>190</v>
      </c>
      <c r="D1161" s="3" t="s">
        <v>64</v>
      </c>
      <c r="E1161" s="3" t="s">
        <v>28</v>
      </c>
      <c r="F1161" s="3">
        <v>6471.71</v>
      </c>
      <c r="G1161" s="3">
        <v>0</v>
      </c>
      <c r="H1161" s="3">
        <v>6471.71</v>
      </c>
      <c r="I1161" s="3" t="s">
        <v>29</v>
      </c>
    </row>
    <row r="1162" spans="1:9" x14ac:dyDescent="0.2">
      <c r="A1162" s="2" t="s">
        <v>1589</v>
      </c>
      <c r="B1162" s="2" t="s">
        <v>649</v>
      </c>
      <c r="C1162" s="2" t="s">
        <v>753</v>
      </c>
      <c r="D1162" s="2" t="s">
        <v>33</v>
      </c>
      <c r="E1162" s="2" t="s">
        <v>60</v>
      </c>
      <c r="F1162" s="2">
        <v>23166.560000000001</v>
      </c>
      <c r="G1162" s="2">
        <v>0</v>
      </c>
      <c r="H1162" s="2">
        <v>23166.560000000001</v>
      </c>
      <c r="I1162" s="2" t="s">
        <v>41</v>
      </c>
    </row>
    <row r="1163" spans="1:9" x14ac:dyDescent="0.2">
      <c r="A1163" s="3" t="s">
        <v>1590</v>
      </c>
      <c r="B1163" s="3" t="s">
        <v>69</v>
      </c>
      <c r="C1163" s="3" t="s">
        <v>103</v>
      </c>
      <c r="D1163" s="3" t="s">
        <v>33</v>
      </c>
      <c r="E1163" s="3" t="s">
        <v>28</v>
      </c>
      <c r="F1163" s="3">
        <v>9006.94</v>
      </c>
      <c r="G1163" s="3">
        <v>1351.04</v>
      </c>
      <c r="H1163" s="3">
        <v>7655.9</v>
      </c>
      <c r="I1163" s="3" t="s">
        <v>29</v>
      </c>
    </row>
    <row r="1164" spans="1:9" x14ac:dyDescent="0.2">
      <c r="A1164" s="2" t="s">
        <v>1591</v>
      </c>
      <c r="B1164" s="2" t="s">
        <v>251</v>
      </c>
      <c r="C1164" s="2" t="s">
        <v>482</v>
      </c>
      <c r="D1164" s="2" t="s">
        <v>52</v>
      </c>
      <c r="E1164" s="2" t="s">
        <v>60</v>
      </c>
      <c r="F1164" s="2">
        <v>2680.42</v>
      </c>
      <c r="G1164" s="2">
        <v>0</v>
      </c>
      <c r="H1164" s="2">
        <v>2680.42</v>
      </c>
      <c r="I1164" s="2" t="s">
        <v>29</v>
      </c>
    </row>
    <row r="1165" spans="1:9" x14ac:dyDescent="0.2">
      <c r="A1165" s="3" t="s">
        <v>1592</v>
      </c>
      <c r="B1165" s="3" t="s">
        <v>67</v>
      </c>
      <c r="C1165" s="3" t="s">
        <v>679</v>
      </c>
      <c r="D1165" s="3" t="s">
        <v>27</v>
      </c>
      <c r="E1165" s="3" t="s">
        <v>60</v>
      </c>
      <c r="F1165" s="3">
        <v>12764.83</v>
      </c>
      <c r="G1165" s="3">
        <v>0</v>
      </c>
      <c r="H1165" s="3">
        <v>12764.83</v>
      </c>
      <c r="I1165" s="3" t="s">
        <v>29</v>
      </c>
    </row>
    <row r="1166" spans="1:9" x14ac:dyDescent="0.2">
      <c r="A1166" s="2" t="s">
        <v>1593</v>
      </c>
      <c r="B1166" s="2" t="s">
        <v>127</v>
      </c>
      <c r="C1166" s="2" t="s">
        <v>364</v>
      </c>
      <c r="D1166" s="2" t="s">
        <v>45</v>
      </c>
      <c r="E1166" s="2" t="s">
        <v>89</v>
      </c>
      <c r="F1166" s="2">
        <v>14573.09</v>
      </c>
      <c r="G1166" s="2">
        <v>0</v>
      </c>
      <c r="H1166" s="2">
        <v>14573.09</v>
      </c>
      <c r="I1166" s="2" t="s">
        <v>29</v>
      </c>
    </row>
    <row r="1167" spans="1:9" x14ac:dyDescent="0.2">
      <c r="A1167" s="3" t="s">
        <v>1594</v>
      </c>
      <c r="B1167" s="3" t="s">
        <v>299</v>
      </c>
      <c r="C1167" s="3" t="s">
        <v>702</v>
      </c>
      <c r="D1167" s="3" t="s">
        <v>33</v>
      </c>
      <c r="E1167" s="3" t="s">
        <v>34</v>
      </c>
      <c r="F1167" s="3">
        <v>2510.91</v>
      </c>
      <c r="G1167" s="3">
        <v>376.64</v>
      </c>
      <c r="H1167" s="3">
        <v>2134.27</v>
      </c>
      <c r="I1167" s="3" t="s">
        <v>56</v>
      </c>
    </row>
    <row r="1168" spans="1:9" x14ac:dyDescent="0.2">
      <c r="A1168" s="2" t="s">
        <v>1595</v>
      </c>
      <c r="B1168" s="2" t="s">
        <v>37</v>
      </c>
      <c r="C1168" s="2" t="s">
        <v>37</v>
      </c>
      <c r="D1168" s="2" t="s">
        <v>64</v>
      </c>
      <c r="E1168" s="2" t="s">
        <v>115</v>
      </c>
      <c r="F1168" s="2">
        <v>9217.0300000000007</v>
      </c>
      <c r="G1168" s="2">
        <v>0</v>
      </c>
      <c r="H1168" s="2">
        <v>9217.0300000000007</v>
      </c>
      <c r="I1168" s="2" t="s">
        <v>29</v>
      </c>
    </row>
    <row r="1169" spans="1:9" x14ac:dyDescent="0.2">
      <c r="A1169" s="3" t="s">
        <v>1596</v>
      </c>
      <c r="B1169" s="3" t="s">
        <v>72</v>
      </c>
      <c r="C1169" s="3" t="s">
        <v>813</v>
      </c>
      <c r="D1169" s="3" t="s">
        <v>27</v>
      </c>
      <c r="E1169" s="3" t="s">
        <v>28</v>
      </c>
      <c r="F1169" s="3">
        <v>10202.870000000001</v>
      </c>
      <c r="G1169" s="3">
        <v>1836.52</v>
      </c>
      <c r="H1169" s="3">
        <v>8366.35</v>
      </c>
      <c r="I1169" s="3" t="s">
        <v>56</v>
      </c>
    </row>
    <row r="1170" spans="1:9" x14ac:dyDescent="0.2">
      <c r="A1170" s="2" t="s">
        <v>1597</v>
      </c>
      <c r="B1170" s="2" t="s">
        <v>43</v>
      </c>
      <c r="C1170" s="2" t="s">
        <v>44</v>
      </c>
      <c r="D1170" s="2" t="s">
        <v>27</v>
      </c>
      <c r="E1170" s="2" t="s">
        <v>28</v>
      </c>
      <c r="F1170" s="2">
        <v>16017.97</v>
      </c>
      <c r="G1170" s="2">
        <v>2883.23</v>
      </c>
      <c r="H1170" s="2">
        <v>13134.74</v>
      </c>
      <c r="I1170" s="2" t="s">
        <v>29</v>
      </c>
    </row>
    <row r="1171" spans="1:9" x14ac:dyDescent="0.2">
      <c r="A1171" s="3" t="s">
        <v>1598</v>
      </c>
      <c r="B1171" s="3" t="s">
        <v>484</v>
      </c>
      <c r="C1171" s="3" t="s">
        <v>120</v>
      </c>
      <c r="D1171" s="3" t="s">
        <v>27</v>
      </c>
      <c r="E1171" s="3" t="s">
        <v>60</v>
      </c>
      <c r="F1171" s="3">
        <v>6954.57</v>
      </c>
      <c r="G1171" s="3">
        <v>0</v>
      </c>
      <c r="H1171" s="3">
        <v>6954.57</v>
      </c>
      <c r="I1171" s="3" t="s">
        <v>29</v>
      </c>
    </row>
    <row r="1172" spans="1:9" x14ac:dyDescent="0.2">
      <c r="A1172" s="2" t="s">
        <v>1599</v>
      </c>
      <c r="B1172" s="2" t="s">
        <v>1101</v>
      </c>
      <c r="C1172" s="2" t="s">
        <v>497</v>
      </c>
      <c r="D1172" s="2" t="s">
        <v>45</v>
      </c>
      <c r="E1172" s="2" t="s">
        <v>46</v>
      </c>
      <c r="F1172" s="2">
        <v>4415.46</v>
      </c>
      <c r="G1172" s="2">
        <v>220.77</v>
      </c>
      <c r="H1172" s="2">
        <v>4194.6899999999996</v>
      </c>
      <c r="I1172" s="2" t="s">
        <v>29</v>
      </c>
    </row>
    <row r="1173" spans="1:9" x14ac:dyDescent="0.2">
      <c r="A1173" s="3" t="s">
        <v>1600</v>
      </c>
      <c r="B1173" s="3" t="s">
        <v>813</v>
      </c>
      <c r="C1173" s="3" t="s">
        <v>653</v>
      </c>
      <c r="D1173" s="3" t="s">
        <v>45</v>
      </c>
      <c r="E1173" s="3" t="s">
        <v>89</v>
      </c>
      <c r="F1173" s="3">
        <v>2406.2199999999998</v>
      </c>
      <c r="G1173" s="3">
        <v>0</v>
      </c>
      <c r="H1173" s="3">
        <v>2406.2199999999998</v>
      </c>
      <c r="I1173" s="3" t="s">
        <v>29</v>
      </c>
    </row>
    <row r="1174" spans="1:9" x14ac:dyDescent="0.2">
      <c r="A1174" s="2" t="s">
        <v>1601</v>
      </c>
      <c r="B1174" s="2" t="s">
        <v>754</v>
      </c>
      <c r="C1174" s="2" t="s">
        <v>452</v>
      </c>
      <c r="D1174" s="2" t="s">
        <v>52</v>
      </c>
      <c r="E1174" s="2" t="s">
        <v>60</v>
      </c>
      <c r="F1174" s="2">
        <v>9886.5400000000009</v>
      </c>
      <c r="G1174" s="2">
        <v>0</v>
      </c>
      <c r="H1174" s="2">
        <v>9886.5400000000009</v>
      </c>
      <c r="I1174" s="2" t="s">
        <v>29</v>
      </c>
    </row>
    <row r="1175" spans="1:9" x14ac:dyDescent="0.2">
      <c r="A1175" s="3" t="s">
        <v>1602</v>
      </c>
      <c r="B1175" s="3" t="s">
        <v>484</v>
      </c>
      <c r="C1175" s="3" t="s">
        <v>120</v>
      </c>
      <c r="D1175" s="3" t="s">
        <v>52</v>
      </c>
      <c r="E1175" s="3" t="s">
        <v>60</v>
      </c>
      <c r="F1175" s="3">
        <v>5920.03</v>
      </c>
      <c r="G1175" s="3">
        <v>0</v>
      </c>
      <c r="H1175" s="3">
        <v>5920.03</v>
      </c>
      <c r="I1175" s="3" t="s">
        <v>29</v>
      </c>
    </row>
    <row r="1176" spans="1:9" x14ac:dyDescent="0.2">
      <c r="A1176" s="2" t="s">
        <v>1603</v>
      </c>
      <c r="B1176" s="2" t="s">
        <v>706</v>
      </c>
      <c r="C1176" s="2" t="s">
        <v>162</v>
      </c>
      <c r="D1176" s="2" t="s">
        <v>114</v>
      </c>
      <c r="E1176" s="2" t="s">
        <v>46</v>
      </c>
      <c r="F1176" s="2">
        <v>4004.46</v>
      </c>
      <c r="G1176" s="2">
        <v>400.45</v>
      </c>
      <c r="H1176" s="2">
        <v>3604.01</v>
      </c>
      <c r="I1176" s="2" t="s">
        <v>29</v>
      </c>
    </row>
    <row r="1177" spans="1:9" x14ac:dyDescent="0.2">
      <c r="A1177" s="3" t="s">
        <v>1604</v>
      </c>
      <c r="B1177" s="3" t="s">
        <v>630</v>
      </c>
      <c r="C1177" s="3" t="s">
        <v>465</v>
      </c>
      <c r="D1177" s="3" t="s">
        <v>52</v>
      </c>
      <c r="E1177" s="3" t="s">
        <v>60</v>
      </c>
      <c r="F1177" s="3">
        <v>2740.16</v>
      </c>
      <c r="G1177" s="3">
        <v>0</v>
      </c>
      <c r="H1177" s="3">
        <v>2740.16</v>
      </c>
      <c r="I1177" s="3" t="s">
        <v>41</v>
      </c>
    </row>
    <row r="1178" spans="1:9" x14ac:dyDescent="0.2">
      <c r="A1178" s="2" t="s">
        <v>1605</v>
      </c>
      <c r="B1178" s="2" t="s">
        <v>247</v>
      </c>
      <c r="C1178" s="2" t="s">
        <v>367</v>
      </c>
      <c r="D1178" s="2" t="s">
        <v>52</v>
      </c>
      <c r="E1178" s="2" t="s">
        <v>60</v>
      </c>
      <c r="F1178" s="2">
        <v>5482.99</v>
      </c>
      <c r="G1178" s="2">
        <v>0</v>
      </c>
      <c r="H1178" s="2">
        <v>5482.99</v>
      </c>
      <c r="I1178" s="2" t="s">
        <v>56</v>
      </c>
    </row>
    <row r="1179" spans="1:9" x14ac:dyDescent="0.2">
      <c r="A1179" s="3" t="s">
        <v>1606</v>
      </c>
      <c r="B1179" s="3" t="s">
        <v>262</v>
      </c>
      <c r="C1179" s="3" t="s">
        <v>783</v>
      </c>
      <c r="D1179" s="3" t="s">
        <v>169</v>
      </c>
      <c r="E1179" s="3" t="s">
        <v>34</v>
      </c>
      <c r="F1179" s="3">
        <v>8203.76</v>
      </c>
      <c r="G1179" s="3">
        <v>1640.75</v>
      </c>
      <c r="H1179" s="3">
        <v>6563.01</v>
      </c>
      <c r="I1179" s="3" t="s">
        <v>29</v>
      </c>
    </row>
    <row r="1180" spans="1:9" x14ac:dyDescent="0.2">
      <c r="A1180" s="2" t="s">
        <v>1607</v>
      </c>
      <c r="B1180" s="2" t="s">
        <v>420</v>
      </c>
      <c r="C1180" s="2" t="s">
        <v>495</v>
      </c>
      <c r="D1180" s="2" t="s">
        <v>206</v>
      </c>
      <c r="E1180" s="2" t="s">
        <v>207</v>
      </c>
      <c r="F1180" s="2">
        <v>3869.57</v>
      </c>
      <c r="G1180" s="2">
        <v>0</v>
      </c>
      <c r="H1180" s="2">
        <v>3869.57</v>
      </c>
      <c r="I1180" s="2" t="s">
        <v>29</v>
      </c>
    </row>
    <row r="1181" spans="1:9" x14ac:dyDescent="0.2">
      <c r="A1181" s="3" t="s">
        <v>1608</v>
      </c>
      <c r="B1181" s="3" t="s">
        <v>181</v>
      </c>
      <c r="C1181" s="3" t="s">
        <v>322</v>
      </c>
      <c r="D1181" s="3" t="s">
        <v>64</v>
      </c>
      <c r="E1181" s="3" t="s">
        <v>34</v>
      </c>
      <c r="F1181" s="3">
        <v>15603.31</v>
      </c>
      <c r="G1181" s="3">
        <v>0</v>
      </c>
      <c r="H1181" s="3">
        <v>15603.31</v>
      </c>
      <c r="I1181" s="3" t="s">
        <v>29</v>
      </c>
    </row>
    <row r="1182" spans="1:9" x14ac:dyDescent="0.2">
      <c r="A1182" s="2" t="s">
        <v>1609</v>
      </c>
      <c r="B1182" s="2" t="s">
        <v>187</v>
      </c>
      <c r="C1182" s="2" t="s">
        <v>1610</v>
      </c>
      <c r="D1182" s="2" t="s">
        <v>64</v>
      </c>
      <c r="E1182" s="2" t="s">
        <v>34</v>
      </c>
      <c r="F1182" s="2">
        <v>4690.45</v>
      </c>
      <c r="G1182" s="2">
        <v>0</v>
      </c>
      <c r="H1182" s="2">
        <v>4690.45</v>
      </c>
      <c r="I1182" s="2" t="s">
        <v>29</v>
      </c>
    </row>
    <row r="1183" spans="1:9" x14ac:dyDescent="0.2">
      <c r="A1183" s="3" t="s">
        <v>1611</v>
      </c>
      <c r="B1183" s="3" t="s">
        <v>846</v>
      </c>
      <c r="C1183" s="3" t="s">
        <v>389</v>
      </c>
      <c r="D1183" s="3" t="s">
        <v>52</v>
      </c>
      <c r="E1183" s="3" t="s">
        <v>60</v>
      </c>
      <c r="F1183" s="3">
        <v>7841.67</v>
      </c>
      <c r="G1183" s="3">
        <v>0</v>
      </c>
      <c r="H1183" s="3">
        <v>7841.67</v>
      </c>
      <c r="I1183" s="3" t="s">
        <v>29</v>
      </c>
    </row>
    <row r="1184" spans="1:9" x14ac:dyDescent="0.2">
      <c r="A1184" s="2" t="s">
        <v>1612</v>
      </c>
      <c r="B1184" s="2" t="s">
        <v>133</v>
      </c>
      <c r="C1184" s="2" t="s">
        <v>133</v>
      </c>
      <c r="D1184" s="2" t="s">
        <v>45</v>
      </c>
      <c r="E1184" s="2" t="s">
        <v>46</v>
      </c>
      <c r="F1184" s="2">
        <v>6766.73</v>
      </c>
      <c r="G1184" s="2">
        <v>338.34</v>
      </c>
      <c r="H1184" s="2">
        <v>6428.39</v>
      </c>
      <c r="I1184" s="2" t="s">
        <v>29</v>
      </c>
    </row>
    <row r="1185" spans="1:9" x14ac:dyDescent="0.2">
      <c r="A1185" s="3" t="s">
        <v>1613</v>
      </c>
      <c r="B1185" s="3" t="s">
        <v>512</v>
      </c>
      <c r="C1185" s="3" t="s">
        <v>118</v>
      </c>
      <c r="D1185" s="3" t="s">
        <v>33</v>
      </c>
      <c r="E1185" s="3" t="s">
        <v>34</v>
      </c>
      <c r="F1185" s="3">
        <v>6916.4</v>
      </c>
      <c r="G1185" s="3">
        <v>1037.46</v>
      </c>
      <c r="H1185" s="3">
        <v>5878.94</v>
      </c>
      <c r="I1185" s="3" t="s">
        <v>29</v>
      </c>
    </row>
    <row r="1186" spans="1:9" x14ac:dyDescent="0.2">
      <c r="A1186" s="2" t="s">
        <v>1614</v>
      </c>
      <c r="B1186" s="2" t="s">
        <v>123</v>
      </c>
      <c r="C1186" s="2" t="s">
        <v>217</v>
      </c>
      <c r="D1186" s="2" t="s">
        <v>52</v>
      </c>
      <c r="E1186" s="2" t="s">
        <v>34</v>
      </c>
      <c r="F1186" s="2">
        <v>7280.01</v>
      </c>
      <c r="G1186" s="2">
        <v>873.6</v>
      </c>
      <c r="H1186" s="2">
        <v>6406.41</v>
      </c>
      <c r="I1186" s="2" t="s">
        <v>29</v>
      </c>
    </row>
    <row r="1187" spans="1:9" x14ac:dyDescent="0.2">
      <c r="A1187" s="3" t="s">
        <v>1615</v>
      </c>
      <c r="B1187" s="3" t="s">
        <v>712</v>
      </c>
      <c r="C1187" s="3" t="s">
        <v>1340</v>
      </c>
      <c r="D1187" s="3" t="s">
        <v>52</v>
      </c>
      <c r="E1187" s="3" t="s">
        <v>60</v>
      </c>
      <c r="F1187" s="3">
        <v>3596.09</v>
      </c>
      <c r="G1187" s="3">
        <v>0</v>
      </c>
      <c r="H1187" s="3">
        <v>3596.09</v>
      </c>
      <c r="I1187" s="3" t="s">
        <v>41</v>
      </c>
    </row>
    <row r="1188" spans="1:9" x14ac:dyDescent="0.2">
      <c r="A1188" s="2" t="s">
        <v>1616</v>
      </c>
      <c r="B1188" s="2" t="s">
        <v>619</v>
      </c>
      <c r="C1188" s="2" t="s">
        <v>714</v>
      </c>
      <c r="D1188" s="2" t="s">
        <v>33</v>
      </c>
      <c r="E1188" s="2" t="s">
        <v>34</v>
      </c>
      <c r="F1188" s="2">
        <v>11074.49</v>
      </c>
      <c r="G1188" s="2">
        <v>1661.17</v>
      </c>
      <c r="H1188" s="2">
        <v>9413.32</v>
      </c>
      <c r="I1188" s="2" t="s">
        <v>29</v>
      </c>
    </row>
    <row r="1189" spans="1:9" x14ac:dyDescent="0.2">
      <c r="A1189" s="3" t="s">
        <v>1617</v>
      </c>
      <c r="B1189" s="3" t="s">
        <v>156</v>
      </c>
      <c r="C1189" s="3" t="s">
        <v>866</v>
      </c>
      <c r="D1189" s="3" t="s">
        <v>33</v>
      </c>
      <c r="E1189" s="3" t="s">
        <v>28</v>
      </c>
      <c r="F1189" s="3">
        <v>13110.72</v>
      </c>
      <c r="G1189" s="3">
        <v>1966.61</v>
      </c>
      <c r="H1189" s="3">
        <v>11144.11</v>
      </c>
      <c r="I1189" s="3" t="s">
        <v>29</v>
      </c>
    </row>
    <row r="1190" spans="1:9" x14ac:dyDescent="0.2">
      <c r="A1190" s="2" t="s">
        <v>1618</v>
      </c>
      <c r="B1190" s="2" t="s">
        <v>91</v>
      </c>
      <c r="C1190" s="2" t="s">
        <v>303</v>
      </c>
      <c r="D1190" s="2" t="s">
        <v>64</v>
      </c>
      <c r="E1190" s="2" t="s">
        <v>28</v>
      </c>
      <c r="F1190" s="2">
        <v>5229.76</v>
      </c>
      <c r="G1190" s="2">
        <v>0</v>
      </c>
      <c r="H1190" s="2">
        <v>5229.76</v>
      </c>
      <c r="I1190" s="2" t="s">
        <v>29</v>
      </c>
    </row>
    <row r="1191" spans="1:9" x14ac:dyDescent="0.2">
      <c r="A1191" s="3" t="s">
        <v>1619</v>
      </c>
      <c r="B1191" s="3" t="s">
        <v>608</v>
      </c>
      <c r="C1191" s="3" t="s">
        <v>527</v>
      </c>
      <c r="D1191" s="3" t="s">
        <v>169</v>
      </c>
      <c r="E1191" s="3" t="s">
        <v>34</v>
      </c>
      <c r="F1191" s="3">
        <v>3106.85</v>
      </c>
      <c r="G1191" s="3">
        <v>621.37</v>
      </c>
      <c r="H1191" s="3">
        <v>2485.48</v>
      </c>
      <c r="I1191" s="3" t="s">
        <v>29</v>
      </c>
    </row>
    <row r="1192" spans="1:9" x14ac:dyDescent="0.2">
      <c r="A1192" s="2" t="s">
        <v>1620</v>
      </c>
      <c r="B1192" s="2" t="s">
        <v>178</v>
      </c>
      <c r="C1192" s="2" t="s">
        <v>562</v>
      </c>
      <c r="D1192" s="2" t="s">
        <v>114</v>
      </c>
      <c r="E1192" s="2" t="s">
        <v>46</v>
      </c>
      <c r="F1192" s="2">
        <v>14891.96</v>
      </c>
      <c r="G1192" s="2">
        <v>1489.2</v>
      </c>
      <c r="H1192" s="2">
        <v>13402.76</v>
      </c>
      <c r="I1192" s="2" t="s">
        <v>41</v>
      </c>
    </row>
    <row r="1193" spans="1:9" x14ac:dyDescent="0.2">
      <c r="A1193" s="3" t="s">
        <v>1621</v>
      </c>
      <c r="B1193" s="3" t="s">
        <v>184</v>
      </c>
      <c r="C1193" s="3" t="s">
        <v>355</v>
      </c>
      <c r="D1193" s="3" t="s">
        <v>64</v>
      </c>
      <c r="E1193" s="3" t="s">
        <v>28</v>
      </c>
      <c r="F1193" s="3">
        <v>9358.2099999999991</v>
      </c>
      <c r="G1193" s="3">
        <v>0</v>
      </c>
      <c r="H1193" s="3">
        <v>9358.2099999999991</v>
      </c>
      <c r="I1193" s="3" t="s">
        <v>29</v>
      </c>
    </row>
    <row r="1194" spans="1:9" x14ac:dyDescent="0.2">
      <c r="A1194" s="2" t="s">
        <v>1622</v>
      </c>
      <c r="B1194" s="2" t="s">
        <v>87</v>
      </c>
      <c r="C1194" s="2" t="s">
        <v>1623</v>
      </c>
      <c r="D1194" s="2" t="s">
        <v>45</v>
      </c>
      <c r="E1194" s="2" t="s">
        <v>89</v>
      </c>
      <c r="F1194" s="2">
        <v>6648.74</v>
      </c>
      <c r="G1194" s="2">
        <v>0</v>
      </c>
      <c r="H1194" s="2">
        <v>6648.74</v>
      </c>
      <c r="I1194" s="2" t="s">
        <v>29</v>
      </c>
    </row>
    <row r="1195" spans="1:9" x14ac:dyDescent="0.2">
      <c r="A1195" s="3" t="s">
        <v>1624</v>
      </c>
      <c r="B1195" s="3" t="s">
        <v>839</v>
      </c>
      <c r="C1195" s="3" t="s">
        <v>305</v>
      </c>
      <c r="D1195" s="3" t="s">
        <v>206</v>
      </c>
      <c r="E1195" s="3" t="s">
        <v>207</v>
      </c>
      <c r="F1195" s="3">
        <v>17054.34</v>
      </c>
      <c r="G1195" s="3">
        <v>0</v>
      </c>
      <c r="H1195" s="3">
        <v>17054.34</v>
      </c>
      <c r="I1195" s="3" t="s">
        <v>29</v>
      </c>
    </row>
    <row r="1196" spans="1:9" x14ac:dyDescent="0.2">
      <c r="A1196" s="2" t="s">
        <v>1625</v>
      </c>
      <c r="B1196" s="2" t="s">
        <v>538</v>
      </c>
      <c r="C1196" s="2" t="s">
        <v>471</v>
      </c>
      <c r="D1196" s="2" t="s">
        <v>33</v>
      </c>
      <c r="E1196" s="2" t="s">
        <v>60</v>
      </c>
      <c r="F1196" s="2">
        <v>17298.240000000002</v>
      </c>
      <c r="G1196" s="2">
        <v>0</v>
      </c>
      <c r="H1196" s="2">
        <v>17298.240000000002</v>
      </c>
      <c r="I1196" s="2" t="s">
        <v>29</v>
      </c>
    </row>
    <row r="1197" spans="1:9" x14ac:dyDescent="0.2">
      <c r="A1197" s="3" t="s">
        <v>1626</v>
      </c>
      <c r="B1197" s="3" t="s">
        <v>256</v>
      </c>
      <c r="C1197" s="3" t="s">
        <v>771</v>
      </c>
      <c r="D1197" s="3" t="s">
        <v>52</v>
      </c>
      <c r="E1197" s="3" t="s">
        <v>60</v>
      </c>
      <c r="F1197" s="3">
        <v>7138.24</v>
      </c>
      <c r="G1197" s="3">
        <v>0</v>
      </c>
      <c r="H1197" s="3">
        <v>7138.24</v>
      </c>
      <c r="I1197" s="3" t="s">
        <v>29</v>
      </c>
    </row>
    <row r="1198" spans="1:9" x14ac:dyDescent="0.2">
      <c r="A1198" s="2" t="s">
        <v>1627</v>
      </c>
      <c r="B1198" s="2" t="s">
        <v>238</v>
      </c>
      <c r="C1198" s="2" t="s">
        <v>863</v>
      </c>
      <c r="D1198" s="2" t="s">
        <v>114</v>
      </c>
      <c r="E1198" s="2" t="s">
        <v>115</v>
      </c>
      <c r="F1198" s="2">
        <v>5760.61</v>
      </c>
      <c r="G1198" s="2">
        <v>576.05999999999995</v>
      </c>
      <c r="H1198" s="2">
        <v>5184.55</v>
      </c>
      <c r="I1198" s="2" t="s">
        <v>29</v>
      </c>
    </row>
    <row r="1199" spans="1:9" x14ac:dyDescent="0.2">
      <c r="A1199" s="3" t="s">
        <v>1628</v>
      </c>
      <c r="B1199" s="3" t="s">
        <v>256</v>
      </c>
      <c r="C1199" s="3" t="s">
        <v>472</v>
      </c>
      <c r="D1199" s="3" t="s">
        <v>52</v>
      </c>
      <c r="E1199" s="3" t="s">
        <v>34</v>
      </c>
      <c r="F1199" s="3">
        <v>8046.86</v>
      </c>
      <c r="G1199" s="3">
        <v>965.62</v>
      </c>
      <c r="H1199" s="3">
        <v>7081.24</v>
      </c>
      <c r="I1199" s="3" t="s">
        <v>29</v>
      </c>
    </row>
    <row r="1200" spans="1:9" x14ac:dyDescent="0.2">
      <c r="A1200" s="2" t="s">
        <v>1629</v>
      </c>
      <c r="B1200" s="2" t="s">
        <v>603</v>
      </c>
      <c r="C1200" s="2" t="s">
        <v>577</v>
      </c>
      <c r="D1200" s="2" t="s">
        <v>64</v>
      </c>
      <c r="E1200" s="2" t="s">
        <v>115</v>
      </c>
      <c r="F1200" s="2">
        <v>6327.46</v>
      </c>
      <c r="G1200" s="2">
        <v>0</v>
      </c>
      <c r="H1200" s="2">
        <v>6327.46</v>
      </c>
      <c r="I1200" s="2" t="s">
        <v>29</v>
      </c>
    </row>
    <row r="1201" spans="1:9" x14ac:dyDescent="0.2">
      <c r="A1201" s="3" t="s">
        <v>1630</v>
      </c>
      <c r="B1201" s="3" t="s">
        <v>443</v>
      </c>
      <c r="C1201" s="3" t="s">
        <v>371</v>
      </c>
      <c r="D1201" s="3" t="s">
        <v>206</v>
      </c>
      <c r="E1201" s="3" t="s">
        <v>207</v>
      </c>
      <c r="F1201" s="3">
        <v>9925.84</v>
      </c>
      <c r="G1201" s="3">
        <v>0</v>
      </c>
      <c r="H1201" s="3">
        <v>9925.84</v>
      </c>
      <c r="I1201" s="3" t="s">
        <v>29</v>
      </c>
    </row>
    <row r="1202" spans="1:9" x14ac:dyDescent="0.2">
      <c r="A1202" s="2" t="s">
        <v>1631</v>
      </c>
      <c r="B1202" s="2" t="s">
        <v>229</v>
      </c>
      <c r="C1202" s="2" t="s">
        <v>484</v>
      </c>
      <c r="D1202" s="2" t="s">
        <v>64</v>
      </c>
      <c r="E1202" s="2" t="s">
        <v>115</v>
      </c>
      <c r="F1202" s="2">
        <v>12601.06</v>
      </c>
      <c r="G1202" s="2">
        <v>0</v>
      </c>
      <c r="H1202" s="2">
        <v>12601.06</v>
      </c>
      <c r="I1202" s="2" t="s">
        <v>29</v>
      </c>
    </row>
    <row r="1203" spans="1:9" x14ac:dyDescent="0.2">
      <c r="A1203" s="3" t="s">
        <v>1632</v>
      </c>
      <c r="B1203" s="3" t="s">
        <v>525</v>
      </c>
      <c r="C1203" s="3" t="s">
        <v>167</v>
      </c>
      <c r="D1203" s="3" t="s">
        <v>45</v>
      </c>
      <c r="E1203" s="3" t="s">
        <v>46</v>
      </c>
      <c r="F1203" s="3">
        <v>5775.75</v>
      </c>
      <c r="G1203" s="3">
        <v>288.79000000000002</v>
      </c>
      <c r="H1203" s="3">
        <v>5486.96</v>
      </c>
      <c r="I1203" s="3" t="s">
        <v>41</v>
      </c>
    </row>
    <row r="1204" spans="1:9" x14ac:dyDescent="0.2">
      <c r="A1204" s="2" t="s">
        <v>1633</v>
      </c>
      <c r="B1204" s="2" t="s">
        <v>51</v>
      </c>
      <c r="C1204" s="2" t="s">
        <v>202</v>
      </c>
      <c r="D1204" s="2" t="s">
        <v>169</v>
      </c>
      <c r="E1204" s="2" t="s">
        <v>34</v>
      </c>
      <c r="F1204" s="2">
        <v>3713.61</v>
      </c>
      <c r="G1204" s="2">
        <v>742.72</v>
      </c>
      <c r="H1204" s="2">
        <v>2970.89</v>
      </c>
      <c r="I1204" s="2" t="s">
        <v>41</v>
      </c>
    </row>
    <row r="1205" spans="1:9" x14ac:dyDescent="0.2">
      <c r="A1205" s="3" t="s">
        <v>1634</v>
      </c>
      <c r="B1205" s="3" t="s">
        <v>449</v>
      </c>
      <c r="C1205" s="3" t="s">
        <v>328</v>
      </c>
      <c r="D1205" s="3" t="s">
        <v>64</v>
      </c>
      <c r="E1205" s="3" t="s">
        <v>28</v>
      </c>
      <c r="F1205" s="3">
        <v>3611.11</v>
      </c>
      <c r="G1205" s="3">
        <v>0</v>
      </c>
      <c r="H1205" s="3">
        <v>3611.11</v>
      </c>
      <c r="I1205" s="3" t="s">
        <v>29</v>
      </c>
    </row>
    <row r="1206" spans="1:9" x14ac:dyDescent="0.2">
      <c r="A1206" s="2" t="s">
        <v>1635</v>
      </c>
      <c r="B1206" s="2" t="s">
        <v>204</v>
      </c>
      <c r="C1206" s="2" t="s">
        <v>619</v>
      </c>
      <c r="D1206" s="2" t="s">
        <v>114</v>
      </c>
      <c r="E1206" s="2" t="s">
        <v>115</v>
      </c>
      <c r="F1206" s="2">
        <v>2449.9899999999998</v>
      </c>
      <c r="G1206" s="2">
        <v>245</v>
      </c>
      <c r="H1206" s="2">
        <v>2204.9899999999998</v>
      </c>
      <c r="I1206" s="2" t="s">
        <v>29</v>
      </c>
    </row>
    <row r="1207" spans="1:9" x14ac:dyDescent="0.2">
      <c r="A1207" s="3" t="s">
        <v>1636</v>
      </c>
      <c r="B1207" s="3" t="s">
        <v>437</v>
      </c>
      <c r="C1207" s="3" t="s">
        <v>266</v>
      </c>
      <c r="D1207" s="3" t="s">
        <v>27</v>
      </c>
      <c r="E1207" s="3" t="s">
        <v>34</v>
      </c>
      <c r="F1207" s="3">
        <v>8656.36</v>
      </c>
      <c r="G1207" s="3">
        <v>1558.14</v>
      </c>
      <c r="H1207" s="3">
        <v>7098.22</v>
      </c>
      <c r="I1207" s="3" t="s">
        <v>56</v>
      </c>
    </row>
    <row r="1208" spans="1:9" x14ac:dyDescent="0.2">
      <c r="A1208" s="2" t="s">
        <v>1637</v>
      </c>
      <c r="B1208" s="2" t="s">
        <v>299</v>
      </c>
      <c r="C1208" s="2" t="s">
        <v>212</v>
      </c>
      <c r="D1208" s="2" t="s">
        <v>52</v>
      </c>
      <c r="E1208" s="2" t="s">
        <v>34</v>
      </c>
      <c r="F1208" s="2">
        <v>2506.13</v>
      </c>
      <c r="G1208" s="2">
        <v>300.74</v>
      </c>
      <c r="H1208" s="2">
        <v>2205.39</v>
      </c>
      <c r="I1208" s="2" t="s">
        <v>29</v>
      </c>
    </row>
    <row r="1209" spans="1:9" x14ac:dyDescent="0.2">
      <c r="A1209" s="3" t="s">
        <v>1638</v>
      </c>
      <c r="B1209" s="3" t="s">
        <v>92</v>
      </c>
      <c r="C1209" s="3" t="s">
        <v>655</v>
      </c>
      <c r="D1209" s="3" t="s">
        <v>45</v>
      </c>
      <c r="E1209" s="3" t="s">
        <v>46</v>
      </c>
      <c r="F1209" s="3">
        <v>15579.87</v>
      </c>
      <c r="G1209" s="3">
        <v>778.99</v>
      </c>
      <c r="H1209" s="3">
        <v>14800.88</v>
      </c>
      <c r="I1209" s="3" t="s">
        <v>29</v>
      </c>
    </row>
    <row r="1210" spans="1:9" x14ac:dyDescent="0.2">
      <c r="A1210" s="2" t="s">
        <v>1639</v>
      </c>
      <c r="B1210" s="2" t="s">
        <v>370</v>
      </c>
      <c r="C1210" s="2" t="s">
        <v>173</v>
      </c>
      <c r="D1210" s="2" t="s">
        <v>33</v>
      </c>
      <c r="E1210" s="2" t="s">
        <v>28</v>
      </c>
      <c r="F1210" s="2">
        <v>8511.39</v>
      </c>
      <c r="G1210" s="2">
        <v>1276.71</v>
      </c>
      <c r="H1210" s="2">
        <v>7234.68</v>
      </c>
      <c r="I1210" s="2" t="s">
        <v>29</v>
      </c>
    </row>
    <row r="1211" spans="1:9" x14ac:dyDescent="0.2">
      <c r="A1211" s="3" t="s">
        <v>1640</v>
      </c>
      <c r="B1211" s="3" t="s">
        <v>70</v>
      </c>
      <c r="C1211" s="3" t="s">
        <v>773</v>
      </c>
      <c r="D1211" s="3" t="s">
        <v>33</v>
      </c>
      <c r="E1211" s="3" t="s">
        <v>34</v>
      </c>
      <c r="F1211" s="3">
        <v>3356.22</v>
      </c>
      <c r="G1211" s="3">
        <v>503.43</v>
      </c>
      <c r="H1211" s="3">
        <v>2852.79</v>
      </c>
      <c r="I1211" s="3" t="s">
        <v>56</v>
      </c>
    </row>
    <row r="1212" spans="1:9" x14ac:dyDescent="0.2">
      <c r="A1212" s="2" t="s">
        <v>1641</v>
      </c>
      <c r="B1212" s="2" t="s">
        <v>236</v>
      </c>
      <c r="C1212" s="2" t="s">
        <v>253</v>
      </c>
      <c r="D1212" s="2" t="s">
        <v>33</v>
      </c>
      <c r="E1212" s="2" t="s">
        <v>28</v>
      </c>
      <c r="F1212" s="2">
        <v>11860.18</v>
      </c>
      <c r="G1212" s="2">
        <v>1779.03</v>
      </c>
      <c r="H1212" s="2">
        <v>10081.15</v>
      </c>
      <c r="I1212" s="2" t="s">
        <v>29</v>
      </c>
    </row>
    <row r="1213" spans="1:9" x14ac:dyDescent="0.2">
      <c r="A1213" s="3" t="s">
        <v>1642</v>
      </c>
      <c r="B1213" s="3" t="s">
        <v>642</v>
      </c>
      <c r="C1213" s="3" t="s">
        <v>143</v>
      </c>
      <c r="D1213" s="3" t="s">
        <v>114</v>
      </c>
      <c r="E1213" s="3" t="s">
        <v>115</v>
      </c>
      <c r="F1213" s="3">
        <v>5550.81</v>
      </c>
      <c r="G1213" s="3">
        <v>555.08000000000004</v>
      </c>
      <c r="H1213" s="3">
        <v>4995.7299999999996</v>
      </c>
      <c r="I1213" s="3" t="s">
        <v>29</v>
      </c>
    </row>
    <row r="1214" spans="1:9" x14ac:dyDescent="0.2">
      <c r="A1214" s="2" t="s">
        <v>1643</v>
      </c>
      <c r="B1214" s="2" t="s">
        <v>826</v>
      </c>
      <c r="C1214" s="2" t="s">
        <v>249</v>
      </c>
      <c r="D1214" s="2" t="s">
        <v>33</v>
      </c>
      <c r="E1214" s="2" t="s">
        <v>60</v>
      </c>
      <c r="F1214" s="2">
        <v>2158.46</v>
      </c>
      <c r="G1214" s="2">
        <v>0</v>
      </c>
      <c r="H1214" s="2">
        <v>2158.46</v>
      </c>
      <c r="I1214" s="2" t="s">
        <v>29</v>
      </c>
    </row>
    <row r="1215" spans="1:9" x14ac:dyDescent="0.2">
      <c r="A1215" s="3" t="s">
        <v>1644</v>
      </c>
      <c r="B1215" s="3" t="s">
        <v>92</v>
      </c>
      <c r="C1215" s="3" t="s">
        <v>192</v>
      </c>
      <c r="D1215" s="3" t="s">
        <v>33</v>
      </c>
      <c r="E1215" s="3" t="s">
        <v>28</v>
      </c>
      <c r="F1215" s="3">
        <v>13133.95</v>
      </c>
      <c r="G1215" s="3">
        <v>1970.09</v>
      </c>
      <c r="H1215" s="3">
        <v>11163.86</v>
      </c>
      <c r="I1215" s="3" t="s">
        <v>29</v>
      </c>
    </row>
    <row r="1216" spans="1:9" x14ac:dyDescent="0.2">
      <c r="A1216" s="2" t="s">
        <v>1645</v>
      </c>
      <c r="B1216" s="2" t="s">
        <v>184</v>
      </c>
      <c r="C1216" s="2" t="s">
        <v>708</v>
      </c>
      <c r="D1216" s="2" t="s">
        <v>33</v>
      </c>
      <c r="E1216" s="2" t="s">
        <v>28</v>
      </c>
      <c r="F1216" s="2">
        <v>14958.09</v>
      </c>
      <c r="G1216" s="2">
        <v>2243.71</v>
      </c>
      <c r="H1216" s="2">
        <v>12714.38</v>
      </c>
      <c r="I1216" s="2" t="s">
        <v>29</v>
      </c>
    </row>
    <row r="1217" spans="1:9" x14ac:dyDescent="0.2">
      <c r="A1217" s="3" t="s">
        <v>1646</v>
      </c>
      <c r="B1217" s="3" t="s">
        <v>79</v>
      </c>
      <c r="C1217" s="3" t="s">
        <v>156</v>
      </c>
      <c r="D1217" s="3" t="s">
        <v>64</v>
      </c>
      <c r="E1217" s="3" t="s">
        <v>34</v>
      </c>
      <c r="F1217" s="3">
        <v>6371.15</v>
      </c>
      <c r="G1217" s="3">
        <v>0</v>
      </c>
      <c r="H1217" s="3">
        <v>6371.15</v>
      </c>
      <c r="I1217" s="3" t="s">
        <v>56</v>
      </c>
    </row>
    <row r="1218" spans="1:9" x14ac:dyDescent="0.2">
      <c r="A1218" s="2" t="s">
        <v>1647</v>
      </c>
      <c r="B1218" s="2" t="s">
        <v>373</v>
      </c>
      <c r="C1218" s="2" t="s">
        <v>94</v>
      </c>
      <c r="D1218" s="2" t="s">
        <v>169</v>
      </c>
      <c r="E1218" s="2" t="s">
        <v>34</v>
      </c>
      <c r="F1218" s="2">
        <v>6907.95</v>
      </c>
      <c r="G1218" s="2">
        <v>1381.59</v>
      </c>
      <c r="H1218" s="2">
        <v>5526.36</v>
      </c>
      <c r="I1218" s="2" t="s">
        <v>41</v>
      </c>
    </row>
    <row r="1219" spans="1:9" x14ac:dyDescent="0.2">
      <c r="A1219" s="3" t="s">
        <v>1648</v>
      </c>
      <c r="B1219" s="3" t="s">
        <v>567</v>
      </c>
      <c r="C1219" s="3" t="s">
        <v>452</v>
      </c>
      <c r="D1219" s="3" t="s">
        <v>27</v>
      </c>
      <c r="E1219" s="3" t="s">
        <v>28</v>
      </c>
      <c r="F1219" s="3">
        <v>13161.91</v>
      </c>
      <c r="G1219" s="3">
        <v>2369.14</v>
      </c>
      <c r="H1219" s="3">
        <v>10792.77</v>
      </c>
      <c r="I1219" s="3" t="s">
        <v>41</v>
      </c>
    </row>
    <row r="1220" spans="1:9" x14ac:dyDescent="0.2">
      <c r="A1220" s="2" t="s">
        <v>1649</v>
      </c>
      <c r="B1220" s="2" t="s">
        <v>217</v>
      </c>
      <c r="C1220" s="2" t="s">
        <v>48</v>
      </c>
      <c r="D1220" s="2" t="s">
        <v>27</v>
      </c>
      <c r="E1220" s="2" t="s">
        <v>60</v>
      </c>
      <c r="F1220" s="2">
        <v>8003.68</v>
      </c>
      <c r="G1220" s="2">
        <v>0</v>
      </c>
      <c r="H1220" s="2">
        <v>8003.68</v>
      </c>
      <c r="I1220" s="2" t="s">
        <v>41</v>
      </c>
    </row>
    <row r="1221" spans="1:9" x14ac:dyDescent="0.2">
      <c r="A1221" s="3" t="s">
        <v>1650</v>
      </c>
      <c r="B1221" s="3" t="s">
        <v>1014</v>
      </c>
      <c r="C1221" s="3" t="s">
        <v>307</v>
      </c>
      <c r="D1221" s="3" t="s">
        <v>45</v>
      </c>
      <c r="E1221" s="3" t="s">
        <v>89</v>
      </c>
      <c r="F1221" s="3">
        <v>10018.74</v>
      </c>
      <c r="G1221" s="3">
        <v>0</v>
      </c>
      <c r="H1221" s="3">
        <v>10018.74</v>
      </c>
      <c r="I1221" s="3" t="s">
        <v>29</v>
      </c>
    </row>
    <row r="1222" spans="1:9" x14ac:dyDescent="0.2">
      <c r="A1222" s="2" t="s">
        <v>1651</v>
      </c>
      <c r="B1222" s="2" t="s">
        <v>551</v>
      </c>
      <c r="C1222" s="2" t="s">
        <v>516</v>
      </c>
      <c r="D1222" s="2" t="s">
        <v>27</v>
      </c>
      <c r="E1222" s="2" t="s">
        <v>34</v>
      </c>
      <c r="F1222" s="2">
        <v>2960.16</v>
      </c>
      <c r="G1222" s="2">
        <v>532.83000000000004</v>
      </c>
      <c r="H1222" s="2">
        <v>2427.33</v>
      </c>
      <c r="I1222" s="2" t="s">
        <v>29</v>
      </c>
    </row>
    <row r="1223" spans="1:9" x14ac:dyDescent="0.2">
      <c r="A1223" s="3" t="s">
        <v>1652</v>
      </c>
      <c r="B1223" s="3" t="s">
        <v>136</v>
      </c>
      <c r="C1223" s="3" t="s">
        <v>489</v>
      </c>
      <c r="D1223" s="3" t="s">
        <v>27</v>
      </c>
      <c r="E1223" s="3" t="s">
        <v>28</v>
      </c>
      <c r="F1223" s="3">
        <v>13386.04</v>
      </c>
      <c r="G1223" s="3">
        <v>2409.4899999999998</v>
      </c>
      <c r="H1223" s="3">
        <v>10976.55</v>
      </c>
      <c r="I1223" s="3" t="s">
        <v>29</v>
      </c>
    </row>
    <row r="1224" spans="1:9" x14ac:dyDescent="0.2">
      <c r="A1224" s="2" t="s">
        <v>1653</v>
      </c>
      <c r="B1224" s="2" t="s">
        <v>139</v>
      </c>
      <c r="C1224" s="2" t="s">
        <v>653</v>
      </c>
      <c r="D1224" s="2" t="s">
        <v>33</v>
      </c>
      <c r="E1224" s="2" t="s">
        <v>28</v>
      </c>
      <c r="F1224" s="2">
        <v>2461.39</v>
      </c>
      <c r="G1224" s="2">
        <v>369.21</v>
      </c>
      <c r="H1224" s="2">
        <v>2092.1799999999998</v>
      </c>
      <c r="I1224" s="2" t="s">
        <v>29</v>
      </c>
    </row>
    <row r="1225" spans="1:9" x14ac:dyDescent="0.2">
      <c r="A1225" s="3" t="s">
        <v>1654</v>
      </c>
      <c r="B1225" s="3" t="s">
        <v>37</v>
      </c>
      <c r="C1225" s="3" t="s">
        <v>48</v>
      </c>
      <c r="D1225" s="3" t="s">
        <v>27</v>
      </c>
      <c r="E1225" s="3" t="s">
        <v>28</v>
      </c>
      <c r="F1225" s="3">
        <v>7735.67</v>
      </c>
      <c r="G1225" s="3">
        <v>1392.42</v>
      </c>
      <c r="H1225" s="3">
        <v>6343.25</v>
      </c>
      <c r="I1225" s="3" t="s">
        <v>41</v>
      </c>
    </row>
    <row r="1226" spans="1:9" x14ac:dyDescent="0.2">
      <c r="A1226" s="2" t="s">
        <v>1655</v>
      </c>
      <c r="B1226" s="2" t="s">
        <v>666</v>
      </c>
      <c r="C1226" s="2" t="s">
        <v>171</v>
      </c>
      <c r="D1226" s="2" t="s">
        <v>52</v>
      </c>
      <c r="E1226" s="2" t="s">
        <v>34</v>
      </c>
      <c r="F1226" s="2">
        <v>3014.54</v>
      </c>
      <c r="G1226" s="2">
        <v>361.74</v>
      </c>
      <c r="H1226" s="2">
        <v>2652.8</v>
      </c>
      <c r="I1226" s="2" t="s">
        <v>29</v>
      </c>
    </row>
    <row r="1227" spans="1:9" x14ac:dyDescent="0.2">
      <c r="A1227" s="3" t="s">
        <v>1656</v>
      </c>
      <c r="B1227" s="3" t="s">
        <v>278</v>
      </c>
      <c r="C1227" s="3" t="s">
        <v>577</v>
      </c>
      <c r="D1227" s="3" t="s">
        <v>45</v>
      </c>
      <c r="E1227" s="3" t="s">
        <v>46</v>
      </c>
      <c r="F1227" s="3">
        <v>2801.47</v>
      </c>
      <c r="G1227" s="3">
        <v>140.07</v>
      </c>
      <c r="H1227" s="3">
        <v>2661.4</v>
      </c>
      <c r="I1227" s="3" t="s">
        <v>29</v>
      </c>
    </row>
    <row r="1228" spans="1:9" x14ac:dyDescent="0.2">
      <c r="A1228" s="2" t="s">
        <v>1657</v>
      </c>
      <c r="B1228" s="2" t="s">
        <v>246</v>
      </c>
      <c r="C1228" s="2" t="s">
        <v>197</v>
      </c>
      <c r="D1228" s="2" t="s">
        <v>33</v>
      </c>
      <c r="E1228" s="2" t="s">
        <v>28</v>
      </c>
      <c r="F1228" s="2">
        <v>4824.2700000000004</v>
      </c>
      <c r="G1228" s="2">
        <v>723.64</v>
      </c>
      <c r="H1228" s="2">
        <v>4100.63</v>
      </c>
      <c r="I1228" s="2" t="s">
        <v>56</v>
      </c>
    </row>
    <row r="1229" spans="1:9" x14ac:dyDescent="0.2">
      <c r="A1229" s="3" t="s">
        <v>1658</v>
      </c>
      <c r="B1229" s="3" t="s">
        <v>269</v>
      </c>
      <c r="C1229" s="3" t="s">
        <v>98</v>
      </c>
      <c r="D1229" s="3" t="s">
        <v>64</v>
      </c>
      <c r="E1229" s="3" t="s">
        <v>34</v>
      </c>
      <c r="F1229" s="3">
        <v>3411.85</v>
      </c>
      <c r="G1229" s="3">
        <v>0</v>
      </c>
      <c r="H1229" s="3">
        <v>3411.85</v>
      </c>
      <c r="I1229" s="3" t="s">
        <v>29</v>
      </c>
    </row>
    <row r="1230" spans="1:9" x14ac:dyDescent="0.2">
      <c r="A1230" s="2" t="s">
        <v>1659</v>
      </c>
      <c r="B1230" s="2" t="s">
        <v>346</v>
      </c>
      <c r="C1230" s="2" t="s">
        <v>310</v>
      </c>
      <c r="D1230" s="2" t="s">
        <v>33</v>
      </c>
      <c r="E1230" s="2" t="s">
        <v>60</v>
      </c>
      <c r="F1230" s="2">
        <v>4964.46</v>
      </c>
      <c r="G1230" s="2">
        <v>0</v>
      </c>
      <c r="H1230" s="2">
        <v>4964.46</v>
      </c>
      <c r="I1230" s="2" t="s">
        <v>29</v>
      </c>
    </row>
    <row r="1231" spans="1:9" x14ac:dyDescent="0.2">
      <c r="A1231" s="3" t="s">
        <v>1660</v>
      </c>
      <c r="B1231" s="3" t="s">
        <v>164</v>
      </c>
      <c r="C1231" s="3" t="s">
        <v>123</v>
      </c>
      <c r="D1231" s="3" t="s">
        <v>64</v>
      </c>
      <c r="E1231" s="3" t="s">
        <v>115</v>
      </c>
      <c r="F1231" s="3">
        <v>6867.13</v>
      </c>
      <c r="G1231" s="3">
        <v>0</v>
      </c>
      <c r="H1231" s="3">
        <v>6867.13</v>
      </c>
      <c r="I1231" s="3" t="s">
        <v>29</v>
      </c>
    </row>
    <row r="1232" spans="1:9" x14ac:dyDescent="0.2">
      <c r="A1232" s="2" t="s">
        <v>1661</v>
      </c>
      <c r="B1232" s="2" t="s">
        <v>448</v>
      </c>
      <c r="C1232" s="2" t="s">
        <v>232</v>
      </c>
      <c r="D1232" s="2" t="s">
        <v>114</v>
      </c>
      <c r="E1232" s="2" t="s">
        <v>115</v>
      </c>
      <c r="F1232" s="2">
        <v>12756.14</v>
      </c>
      <c r="G1232" s="2">
        <v>1275.6099999999999</v>
      </c>
      <c r="H1232" s="2">
        <v>11480.53</v>
      </c>
      <c r="I1232" s="2" t="s">
        <v>29</v>
      </c>
    </row>
    <row r="1233" spans="1:9" x14ac:dyDescent="0.2">
      <c r="A1233" s="3" t="s">
        <v>1662</v>
      </c>
      <c r="B1233" s="3" t="s">
        <v>138</v>
      </c>
      <c r="C1233" s="3" t="s">
        <v>653</v>
      </c>
      <c r="D1233" s="3" t="s">
        <v>52</v>
      </c>
      <c r="E1233" s="3" t="s">
        <v>60</v>
      </c>
      <c r="F1233" s="3">
        <v>3193.07</v>
      </c>
      <c r="G1233" s="3">
        <v>0</v>
      </c>
      <c r="H1233" s="3">
        <v>3193.07</v>
      </c>
      <c r="I1233" s="3" t="s">
        <v>29</v>
      </c>
    </row>
    <row r="1234" spans="1:9" x14ac:dyDescent="0.2">
      <c r="A1234" s="2" t="s">
        <v>1663</v>
      </c>
      <c r="B1234" s="2" t="s">
        <v>551</v>
      </c>
      <c r="C1234" s="2" t="s">
        <v>753</v>
      </c>
      <c r="D1234" s="2" t="s">
        <v>64</v>
      </c>
      <c r="E1234" s="2" t="s">
        <v>34</v>
      </c>
      <c r="F1234" s="2">
        <v>14302.86</v>
      </c>
      <c r="G1234" s="2">
        <v>0</v>
      </c>
      <c r="H1234" s="2">
        <v>14302.86</v>
      </c>
      <c r="I1234" s="2" t="s">
        <v>29</v>
      </c>
    </row>
    <row r="1235" spans="1:9" x14ac:dyDescent="0.2">
      <c r="A1235" s="3" t="s">
        <v>1664</v>
      </c>
      <c r="B1235" s="3" t="s">
        <v>448</v>
      </c>
      <c r="C1235" s="3" t="s">
        <v>762</v>
      </c>
      <c r="D1235" s="3" t="s">
        <v>52</v>
      </c>
      <c r="E1235" s="3" t="s">
        <v>34</v>
      </c>
      <c r="F1235" s="3">
        <v>2762.91</v>
      </c>
      <c r="G1235" s="3">
        <v>331.55</v>
      </c>
      <c r="H1235" s="3">
        <v>2431.36</v>
      </c>
      <c r="I1235" s="3" t="s">
        <v>56</v>
      </c>
    </row>
    <row r="1236" spans="1:9" x14ac:dyDescent="0.2">
      <c r="A1236" s="2" t="s">
        <v>1665</v>
      </c>
      <c r="B1236" s="2" t="s">
        <v>307</v>
      </c>
      <c r="C1236" s="2" t="s">
        <v>753</v>
      </c>
      <c r="D1236" s="2" t="s">
        <v>206</v>
      </c>
      <c r="E1236" s="2" t="s">
        <v>207</v>
      </c>
      <c r="F1236" s="2">
        <v>7493.37</v>
      </c>
      <c r="G1236" s="2">
        <v>0</v>
      </c>
      <c r="H1236" s="2">
        <v>7493.37</v>
      </c>
      <c r="I1236" s="2" t="s">
        <v>29</v>
      </c>
    </row>
    <row r="1237" spans="1:9" x14ac:dyDescent="0.2">
      <c r="A1237" s="3" t="s">
        <v>1666</v>
      </c>
      <c r="B1237" s="3" t="s">
        <v>577</v>
      </c>
      <c r="C1237" s="3" t="s">
        <v>891</v>
      </c>
      <c r="D1237" s="3" t="s">
        <v>33</v>
      </c>
      <c r="E1237" s="3" t="s">
        <v>60</v>
      </c>
      <c r="F1237" s="3">
        <v>21701.98</v>
      </c>
      <c r="G1237" s="3">
        <v>0</v>
      </c>
      <c r="H1237" s="3">
        <v>21701.98</v>
      </c>
      <c r="I1237" s="3" t="s">
        <v>29</v>
      </c>
    </row>
    <row r="1238" spans="1:9" x14ac:dyDescent="0.2">
      <c r="A1238" s="2" t="s">
        <v>1667</v>
      </c>
      <c r="B1238" s="2" t="s">
        <v>66</v>
      </c>
      <c r="C1238" s="2" t="s">
        <v>204</v>
      </c>
      <c r="D1238" s="2" t="s">
        <v>33</v>
      </c>
      <c r="E1238" s="2" t="s">
        <v>60</v>
      </c>
      <c r="F1238" s="2">
        <v>21700.23</v>
      </c>
      <c r="G1238" s="2">
        <v>0</v>
      </c>
      <c r="H1238" s="2">
        <v>21700.23</v>
      </c>
      <c r="I1238" s="2" t="s">
        <v>29</v>
      </c>
    </row>
    <row r="1239" spans="1:9" x14ac:dyDescent="0.2">
      <c r="A1239" s="3" t="s">
        <v>1668</v>
      </c>
      <c r="B1239" s="3" t="s">
        <v>156</v>
      </c>
      <c r="C1239" s="3" t="s">
        <v>866</v>
      </c>
      <c r="D1239" s="3" t="s">
        <v>45</v>
      </c>
      <c r="E1239" s="3" t="s">
        <v>46</v>
      </c>
      <c r="F1239" s="3">
        <v>6585.59</v>
      </c>
      <c r="G1239" s="3">
        <v>329.28</v>
      </c>
      <c r="H1239" s="3">
        <v>6256.31</v>
      </c>
      <c r="I1239" s="3" t="s">
        <v>41</v>
      </c>
    </row>
    <row r="1240" spans="1:9" x14ac:dyDescent="0.2">
      <c r="A1240" s="2" t="s">
        <v>1669</v>
      </c>
      <c r="B1240" s="2" t="s">
        <v>222</v>
      </c>
      <c r="C1240" s="2" t="s">
        <v>826</v>
      </c>
      <c r="D1240" s="2" t="s">
        <v>52</v>
      </c>
      <c r="E1240" s="2" t="s">
        <v>60</v>
      </c>
      <c r="F1240" s="2">
        <v>6363.2</v>
      </c>
      <c r="G1240" s="2">
        <v>0</v>
      </c>
      <c r="H1240" s="2">
        <v>6363.2</v>
      </c>
      <c r="I1240" s="2" t="s">
        <v>29</v>
      </c>
    </row>
    <row r="1241" spans="1:9" x14ac:dyDescent="0.2">
      <c r="A1241" s="3" t="s">
        <v>1670</v>
      </c>
      <c r="B1241" s="3" t="s">
        <v>50</v>
      </c>
      <c r="C1241" s="3" t="s">
        <v>630</v>
      </c>
      <c r="D1241" s="3" t="s">
        <v>27</v>
      </c>
      <c r="E1241" s="3" t="s">
        <v>28</v>
      </c>
      <c r="F1241" s="3">
        <v>6969.59</v>
      </c>
      <c r="G1241" s="3">
        <v>1254.53</v>
      </c>
      <c r="H1241" s="3">
        <v>5715.06</v>
      </c>
      <c r="I1241" s="3" t="s">
        <v>41</v>
      </c>
    </row>
    <row r="1242" spans="1:9" x14ac:dyDescent="0.2">
      <c r="A1242" s="2" t="s">
        <v>1671</v>
      </c>
      <c r="B1242" s="2" t="s">
        <v>1610</v>
      </c>
      <c r="C1242" s="2" t="s">
        <v>256</v>
      </c>
      <c r="D1242" s="2" t="s">
        <v>45</v>
      </c>
      <c r="E1242" s="2" t="s">
        <v>46</v>
      </c>
      <c r="F1242" s="2">
        <v>3726</v>
      </c>
      <c r="G1242" s="2">
        <v>186.3</v>
      </c>
      <c r="H1242" s="2">
        <v>3539.7</v>
      </c>
      <c r="I1242" s="2" t="s">
        <v>29</v>
      </c>
    </row>
    <row r="1243" spans="1:9" x14ac:dyDescent="0.2">
      <c r="A1243" s="3" t="s">
        <v>1672</v>
      </c>
      <c r="B1243" s="3" t="s">
        <v>124</v>
      </c>
      <c r="C1243" s="3" t="s">
        <v>183</v>
      </c>
      <c r="D1243" s="3" t="s">
        <v>45</v>
      </c>
      <c r="E1243" s="3" t="s">
        <v>46</v>
      </c>
      <c r="F1243" s="3">
        <v>11493.27</v>
      </c>
      <c r="G1243" s="3">
        <v>574.66</v>
      </c>
      <c r="H1243" s="3">
        <v>10918.61</v>
      </c>
      <c r="I1243" s="3" t="s">
        <v>29</v>
      </c>
    </row>
    <row r="1244" spans="1:9" x14ac:dyDescent="0.2">
      <c r="A1244" s="2" t="s">
        <v>1673</v>
      </c>
      <c r="B1244" s="2" t="s">
        <v>92</v>
      </c>
      <c r="C1244" s="2" t="s">
        <v>193</v>
      </c>
      <c r="D1244" s="2" t="s">
        <v>45</v>
      </c>
      <c r="E1244" s="2" t="s">
        <v>89</v>
      </c>
      <c r="F1244" s="2">
        <v>3228.46</v>
      </c>
      <c r="G1244" s="2">
        <v>0</v>
      </c>
      <c r="H1244" s="2">
        <v>3228.46</v>
      </c>
      <c r="I1244" s="2" t="s">
        <v>29</v>
      </c>
    </row>
    <row r="1245" spans="1:9" x14ac:dyDescent="0.2">
      <c r="A1245" s="3" t="s">
        <v>1674</v>
      </c>
      <c r="B1245" s="3" t="s">
        <v>307</v>
      </c>
      <c r="C1245" s="3" t="s">
        <v>136</v>
      </c>
      <c r="D1245" s="3" t="s">
        <v>45</v>
      </c>
      <c r="E1245" s="3" t="s">
        <v>46</v>
      </c>
      <c r="F1245" s="3">
        <v>4961.3100000000004</v>
      </c>
      <c r="G1245" s="3">
        <v>248.07</v>
      </c>
      <c r="H1245" s="3">
        <v>4713.24</v>
      </c>
      <c r="I1245" s="3" t="s">
        <v>29</v>
      </c>
    </row>
    <row r="1246" spans="1:9" x14ac:dyDescent="0.2">
      <c r="A1246" s="2" t="s">
        <v>1675</v>
      </c>
      <c r="B1246" s="2" t="s">
        <v>337</v>
      </c>
      <c r="C1246" s="2" t="s">
        <v>566</v>
      </c>
      <c r="D1246" s="2" t="s">
        <v>45</v>
      </c>
      <c r="E1246" s="2" t="s">
        <v>46</v>
      </c>
      <c r="F1246" s="2">
        <v>2991.73</v>
      </c>
      <c r="G1246" s="2">
        <v>149.59</v>
      </c>
      <c r="H1246" s="2">
        <v>2842.14</v>
      </c>
      <c r="I1246" s="2" t="s">
        <v>41</v>
      </c>
    </row>
    <row r="1247" spans="1:9" x14ac:dyDescent="0.2">
      <c r="A1247" s="3" t="s">
        <v>1676</v>
      </c>
      <c r="B1247" s="3" t="s">
        <v>669</v>
      </c>
      <c r="C1247" s="3" t="s">
        <v>43</v>
      </c>
      <c r="D1247" s="3" t="s">
        <v>27</v>
      </c>
      <c r="E1247" s="3" t="s">
        <v>60</v>
      </c>
      <c r="F1247" s="3">
        <v>12807.89</v>
      </c>
      <c r="G1247" s="3">
        <v>0</v>
      </c>
      <c r="H1247" s="3">
        <v>12807.89</v>
      </c>
      <c r="I1247" s="3" t="s">
        <v>29</v>
      </c>
    </row>
    <row r="1248" spans="1:9" x14ac:dyDescent="0.2">
      <c r="A1248" s="2" t="s">
        <v>1677</v>
      </c>
      <c r="B1248" s="2" t="s">
        <v>393</v>
      </c>
      <c r="C1248" s="2" t="s">
        <v>1035</v>
      </c>
      <c r="D1248" s="2" t="s">
        <v>64</v>
      </c>
      <c r="E1248" s="2" t="s">
        <v>34</v>
      </c>
      <c r="F1248" s="2">
        <v>10447.44</v>
      </c>
      <c r="G1248" s="2">
        <v>0</v>
      </c>
      <c r="H1248" s="2">
        <v>10447.44</v>
      </c>
      <c r="I1248" s="2" t="s">
        <v>29</v>
      </c>
    </row>
    <row r="1249" spans="1:9" x14ac:dyDescent="0.2">
      <c r="A1249" s="3" t="s">
        <v>1678</v>
      </c>
      <c r="B1249" s="3" t="s">
        <v>725</v>
      </c>
      <c r="C1249" s="3" t="s">
        <v>178</v>
      </c>
      <c r="D1249" s="3" t="s">
        <v>52</v>
      </c>
      <c r="E1249" s="3" t="s">
        <v>34</v>
      </c>
      <c r="F1249" s="3">
        <v>6311.84</v>
      </c>
      <c r="G1249" s="3">
        <v>757.42</v>
      </c>
      <c r="H1249" s="3">
        <v>5554.42</v>
      </c>
      <c r="I1249" s="3" t="s">
        <v>41</v>
      </c>
    </row>
    <row r="1250" spans="1:9" x14ac:dyDescent="0.2">
      <c r="A1250" s="2" t="s">
        <v>1679</v>
      </c>
      <c r="B1250" s="2" t="s">
        <v>165</v>
      </c>
      <c r="C1250" s="2" t="s">
        <v>165</v>
      </c>
      <c r="D1250" s="2" t="s">
        <v>45</v>
      </c>
      <c r="E1250" s="2" t="s">
        <v>46</v>
      </c>
      <c r="F1250" s="2">
        <v>2359.75</v>
      </c>
      <c r="G1250" s="2">
        <v>117.99</v>
      </c>
      <c r="H1250" s="2">
        <v>2241.7600000000002</v>
      </c>
      <c r="I1250" s="2" t="s">
        <v>29</v>
      </c>
    </row>
    <row r="1251" spans="1:9" x14ac:dyDescent="0.2">
      <c r="A1251" s="3" t="s">
        <v>1680</v>
      </c>
      <c r="B1251" s="3" t="s">
        <v>574</v>
      </c>
      <c r="C1251" s="3" t="s">
        <v>126</v>
      </c>
      <c r="D1251" s="3" t="s">
        <v>64</v>
      </c>
      <c r="E1251" s="3" t="s">
        <v>115</v>
      </c>
      <c r="F1251" s="3">
        <v>10472.629999999999</v>
      </c>
      <c r="G1251" s="3">
        <v>0</v>
      </c>
      <c r="H1251" s="3">
        <v>10472.629999999999</v>
      </c>
      <c r="I1251" s="3" t="s">
        <v>29</v>
      </c>
    </row>
    <row r="1252" spans="1:9" x14ac:dyDescent="0.2">
      <c r="A1252" s="2" t="s">
        <v>1681</v>
      </c>
      <c r="B1252" s="2" t="s">
        <v>505</v>
      </c>
      <c r="C1252" s="2" t="s">
        <v>851</v>
      </c>
      <c r="D1252" s="2" t="s">
        <v>33</v>
      </c>
      <c r="E1252" s="2" t="s">
        <v>34</v>
      </c>
      <c r="F1252" s="2">
        <v>3908.71</v>
      </c>
      <c r="G1252" s="2">
        <v>586.30999999999995</v>
      </c>
      <c r="H1252" s="2">
        <v>3322.4</v>
      </c>
      <c r="I1252" s="2" t="s">
        <v>41</v>
      </c>
    </row>
    <row r="1253" spans="1:9" x14ac:dyDescent="0.2">
      <c r="A1253" s="3" t="s">
        <v>1682</v>
      </c>
      <c r="B1253" s="3" t="s">
        <v>78</v>
      </c>
      <c r="C1253" s="3" t="s">
        <v>181</v>
      </c>
      <c r="D1253" s="3" t="s">
        <v>45</v>
      </c>
      <c r="E1253" s="3" t="s">
        <v>46</v>
      </c>
      <c r="F1253" s="3">
        <v>2379.9299999999998</v>
      </c>
      <c r="G1253" s="3">
        <v>119</v>
      </c>
      <c r="H1253" s="3">
        <v>2260.9299999999998</v>
      </c>
      <c r="I1253" s="3" t="s">
        <v>29</v>
      </c>
    </row>
    <row r="1254" spans="1:9" x14ac:dyDescent="0.2">
      <c r="A1254" s="2" t="s">
        <v>1683</v>
      </c>
      <c r="B1254" s="2" t="s">
        <v>249</v>
      </c>
      <c r="C1254" s="2" t="s">
        <v>321</v>
      </c>
      <c r="D1254" s="2" t="s">
        <v>206</v>
      </c>
      <c r="E1254" s="2" t="s">
        <v>207</v>
      </c>
      <c r="F1254" s="2">
        <v>7654.65</v>
      </c>
      <c r="G1254" s="2">
        <v>0</v>
      </c>
      <c r="H1254" s="2">
        <v>7654.65</v>
      </c>
      <c r="I1254" s="2" t="s">
        <v>29</v>
      </c>
    </row>
    <row r="1255" spans="1:9" x14ac:dyDescent="0.2">
      <c r="A1255" s="3" t="s">
        <v>1684</v>
      </c>
      <c r="B1255" s="3" t="s">
        <v>82</v>
      </c>
      <c r="C1255" s="3" t="s">
        <v>602</v>
      </c>
      <c r="D1255" s="3" t="s">
        <v>27</v>
      </c>
      <c r="E1255" s="3" t="s">
        <v>60</v>
      </c>
      <c r="F1255" s="3">
        <v>5971.91</v>
      </c>
      <c r="G1255" s="3">
        <v>0</v>
      </c>
      <c r="H1255" s="3">
        <v>5971.91</v>
      </c>
      <c r="I1255" s="3" t="s">
        <v>29</v>
      </c>
    </row>
    <row r="1256" spans="1:9" x14ac:dyDescent="0.2">
      <c r="A1256" s="2" t="s">
        <v>1685</v>
      </c>
      <c r="B1256" s="2" t="s">
        <v>141</v>
      </c>
      <c r="C1256" s="2" t="s">
        <v>595</v>
      </c>
      <c r="D1256" s="2" t="s">
        <v>33</v>
      </c>
      <c r="E1256" s="2" t="s">
        <v>60</v>
      </c>
      <c r="F1256" s="2">
        <v>2440.19</v>
      </c>
      <c r="G1256" s="2">
        <v>0</v>
      </c>
      <c r="H1256" s="2">
        <v>2440.19</v>
      </c>
      <c r="I1256" s="2" t="s">
        <v>41</v>
      </c>
    </row>
    <row r="1257" spans="1:9" x14ac:dyDescent="0.2">
      <c r="A1257" s="3" t="s">
        <v>1686</v>
      </c>
      <c r="B1257" s="3" t="s">
        <v>36</v>
      </c>
      <c r="C1257" s="3" t="s">
        <v>891</v>
      </c>
      <c r="D1257" s="3" t="s">
        <v>52</v>
      </c>
      <c r="E1257" s="3" t="s">
        <v>34</v>
      </c>
      <c r="F1257" s="3">
        <v>4315.09</v>
      </c>
      <c r="G1257" s="3">
        <v>517.80999999999995</v>
      </c>
      <c r="H1257" s="3">
        <v>3797.28</v>
      </c>
      <c r="I1257" s="3" t="s">
        <v>29</v>
      </c>
    </row>
    <row r="1258" spans="1:9" x14ac:dyDescent="0.2">
      <c r="A1258" s="2" t="s">
        <v>1687</v>
      </c>
      <c r="B1258" s="2" t="s">
        <v>527</v>
      </c>
      <c r="C1258" s="2" t="s">
        <v>181</v>
      </c>
      <c r="D1258" s="2" t="s">
        <v>27</v>
      </c>
      <c r="E1258" s="2" t="s">
        <v>34</v>
      </c>
      <c r="F1258" s="2">
        <v>9199.49</v>
      </c>
      <c r="G1258" s="2">
        <v>1655.91</v>
      </c>
      <c r="H1258" s="2">
        <v>7543.58</v>
      </c>
      <c r="I1258" s="2" t="s">
        <v>29</v>
      </c>
    </row>
    <row r="1259" spans="1:9" x14ac:dyDescent="0.2">
      <c r="A1259" s="3" t="s">
        <v>1688</v>
      </c>
      <c r="B1259" s="3" t="s">
        <v>92</v>
      </c>
      <c r="C1259" s="3" t="s">
        <v>192</v>
      </c>
      <c r="D1259" s="3" t="s">
        <v>64</v>
      </c>
      <c r="E1259" s="3" t="s">
        <v>115</v>
      </c>
      <c r="F1259" s="3">
        <v>9612.43</v>
      </c>
      <c r="G1259" s="3">
        <v>0</v>
      </c>
      <c r="H1259" s="3">
        <v>9612.43</v>
      </c>
      <c r="I1259" s="3" t="s">
        <v>29</v>
      </c>
    </row>
    <row r="1260" spans="1:9" x14ac:dyDescent="0.2">
      <c r="A1260" s="2" t="s">
        <v>1689</v>
      </c>
      <c r="B1260" s="2" t="s">
        <v>512</v>
      </c>
      <c r="C1260" s="2" t="s">
        <v>195</v>
      </c>
      <c r="D1260" s="2" t="s">
        <v>33</v>
      </c>
      <c r="E1260" s="2" t="s">
        <v>34</v>
      </c>
      <c r="F1260" s="2">
        <v>3023.12</v>
      </c>
      <c r="G1260" s="2">
        <v>453.47</v>
      </c>
      <c r="H1260" s="2">
        <v>2569.65</v>
      </c>
      <c r="I1260" s="2" t="s">
        <v>29</v>
      </c>
    </row>
    <row r="1261" spans="1:9" x14ac:dyDescent="0.2">
      <c r="A1261" s="3" t="s">
        <v>1690</v>
      </c>
      <c r="B1261" s="3" t="s">
        <v>294</v>
      </c>
      <c r="C1261" s="3" t="s">
        <v>294</v>
      </c>
      <c r="D1261" s="3" t="s">
        <v>114</v>
      </c>
      <c r="E1261" s="3" t="s">
        <v>115</v>
      </c>
      <c r="F1261" s="3">
        <v>6536.88</v>
      </c>
      <c r="G1261" s="3">
        <v>653.69000000000005</v>
      </c>
      <c r="H1261" s="3">
        <v>5883.19</v>
      </c>
      <c r="I1261" s="3" t="s">
        <v>29</v>
      </c>
    </row>
    <row r="1262" spans="1:9" x14ac:dyDescent="0.2">
      <c r="A1262" s="2" t="s">
        <v>1691</v>
      </c>
      <c r="B1262" s="2" t="s">
        <v>124</v>
      </c>
      <c r="C1262" s="2" t="s">
        <v>48</v>
      </c>
      <c r="D1262" s="2" t="s">
        <v>33</v>
      </c>
      <c r="E1262" s="2" t="s">
        <v>60</v>
      </c>
      <c r="F1262" s="2">
        <v>11651.62</v>
      </c>
      <c r="G1262" s="2">
        <v>0</v>
      </c>
      <c r="H1262" s="2">
        <v>11651.62</v>
      </c>
      <c r="I1262" s="2" t="s">
        <v>29</v>
      </c>
    </row>
    <row r="1263" spans="1:9" x14ac:dyDescent="0.2">
      <c r="A1263" s="3" t="s">
        <v>1692</v>
      </c>
      <c r="B1263" s="3" t="s">
        <v>360</v>
      </c>
      <c r="C1263" s="3" t="s">
        <v>95</v>
      </c>
      <c r="D1263" s="3" t="s">
        <v>64</v>
      </c>
      <c r="E1263" s="3" t="s">
        <v>28</v>
      </c>
      <c r="F1263" s="3">
        <v>12432.83</v>
      </c>
      <c r="G1263" s="3">
        <v>0</v>
      </c>
      <c r="H1263" s="3">
        <v>12432.83</v>
      </c>
      <c r="I1263" s="3" t="s">
        <v>29</v>
      </c>
    </row>
    <row r="1264" spans="1:9" x14ac:dyDescent="0.2">
      <c r="A1264" s="2" t="s">
        <v>1693</v>
      </c>
      <c r="B1264" s="2" t="s">
        <v>305</v>
      </c>
      <c r="C1264" s="2" t="s">
        <v>955</v>
      </c>
      <c r="D1264" s="2" t="s">
        <v>45</v>
      </c>
      <c r="E1264" s="2" t="s">
        <v>89</v>
      </c>
      <c r="F1264" s="2">
        <v>8457.33</v>
      </c>
      <c r="G1264" s="2">
        <v>0</v>
      </c>
      <c r="H1264" s="2">
        <v>8457.33</v>
      </c>
      <c r="I1264" s="2" t="s">
        <v>29</v>
      </c>
    </row>
    <row r="1265" spans="1:9" x14ac:dyDescent="0.2">
      <c r="A1265" s="3" t="s">
        <v>1694</v>
      </c>
      <c r="B1265" s="3" t="s">
        <v>679</v>
      </c>
      <c r="C1265" s="3" t="s">
        <v>403</v>
      </c>
      <c r="D1265" s="3" t="s">
        <v>27</v>
      </c>
      <c r="E1265" s="3" t="s">
        <v>28</v>
      </c>
      <c r="F1265" s="3">
        <v>3053.31</v>
      </c>
      <c r="G1265" s="3">
        <v>549.6</v>
      </c>
      <c r="H1265" s="3">
        <v>2503.71</v>
      </c>
      <c r="I1265" s="3" t="s">
        <v>41</v>
      </c>
    </row>
    <row r="1266" spans="1:9" x14ac:dyDescent="0.2">
      <c r="A1266" s="2" t="s">
        <v>1695</v>
      </c>
      <c r="B1266" s="2" t="s">
        <v>435</v>
      </c>
      <c r="C1266" s="2" t="s">
        <v>271</v>
      </c>
      <c r="D1266" s="2" t="s">
        <v>27</v>
      </c>
      <c r="E1266" s="2" t="s">
        <v>28</v>
      </c>
      <c r="F1266" s="2">
        <v>3427.22</v>
      </c>
      <c r="G1266" s="2">
        <v>616.9</v>
      </c>
      <c r="H1266" s="2">
        <v>2810.32</v>
      </c>
      <c r="I1266" s="2" t="s">
        <v>41</v>
      </c>
    </row>
    <row r="1267" spans="1:9" x14ac:dyDescent="0.2">
      <c r="A1267" s="3" t="s">
        <v>1696</v>
      </c>
      <c r="B1267" s="3" t="s">
        <v>949</v>
      </c>
      <c r="C1267" s="3" t="s">
        <v>302</v>
      </c>
      <c r="D1267" s="3" t="s">
        <v>64</v>
      </c>
      <c r="E1267" s="3" t="s">
        <v>115</v>
      </c>
      <c r="F1267" s="3">
        <v>5064.6000000000004</v>
      </c>
      <c r="G1267" s="3">
        <v>0</v>
      </c>
      <c r="H1267" s="3">
        <v>5064.6000000000004</v>
      </c>
      <c r="I1267" s="3" t="s">
        <v>41</v>
      </c>
    </row>
    <row r="1268" spans="1:9" x14ac:dyDescent="0.2">
      <c r="A1268" s="2" t="s">
        <v>1697</v>
      </c>
      <c r="B1268" s="2" t="s">
        <v>355</v>
      </c>
      <c r="C1268" s="2" t="s">
        <v>653</v>
      </c>
      <c r="D1268" s="2" t="s">
        <v>206</v>
      </c>
      <c r="E1268" s="2" t="s">
        <v>207</v>
      </c>
      <c r="F1268" s="2">
        <v>10204.58</v>
      </c>
      <c r="G1268" s="2">
        <v>0</v>
      </c>
      <c r="H1268" s="2">
        <v>10204.58</v>
      </c>
      <c r="I1268" s="2" t="s">
        <v>41</v>
      </c>
    </row>
    <row r="1269" spans="1:9" x14ac:dyDescent="0.2">
      <c r="A1269" s="3" t="s">
        <v>1698</v>
      </c>
      <c r="B1269" s="3" t="s">
        <v>558</v>
      </c>
      <c r="C1269" s="3" t="s">
        <v>159</v>
      </c>
      <c r="D1269" s="3" t="s">
        <v>27</v>
      </c>
      <c r="E1269" s="3" t="s">
        <v>28</v>
      </c>
      <c r="F1269" s="3">
        <v>3698.84</v>
      </c>
      <c r="G1269" s="3">
        <v>665.79</v>
      </c>
      <c r="H1269" s="3">
        <v>3033.05</v>
      </c>
      <c r="I1269" s="3" t="s">
        <v>41</v>
      </c>
    </row>
    <row r="1270" spans="1:9" x14ac:dyDescent="0.2">
      <c r="A1270" s="2" t="s">
        <v>1699</v>
      </c>
      <c r="B1270" s="2" t="s">
        <v>168</v>
      </c>
      <c r="C1270" s="2" t="s">
        <v>118</v>
      </c>
      <c r="D1270" s="2" t="s">
        <v>33</v>
      </c>
      <c r="E1270" s="2" t="s">
        <v>28</v>
      </c>
      <c r="F1270" s="2">
        <v>15539.94</v>
      </c>
      <c r="G1270" s="2">
        <v>2330.9899999999998</v>
      </c>
      <c r="H1270" s="2">
        <v>13208.95</v>
      </c>
      <c r="I1270" s="2" t="s">
        <v>29</v>
      </c>
    </row>
    <row r="1271" spans="1:9" x14ac:dyDescent="0.2">
      <c r="A1271" s="3" t="s">
        <v>1700</v>
      </c>
      <c r="B1271" s="3" t="s">
        <v>714</v>
      </c>
      <c r="C1271" s="3" t="s">
        <v>359</v>
      </c>
      <c r="D1271" s="3" t="s">
        <v>33</v>
      </c>
      <c r="E1271" s="3" t="s">
        <v>60</v>
      </c>
      <c r="F1271" s="3">
        <v>6034.44</v>
      </c>
      <c r="G1271" s="3">
        <v>0</v>
      </c>
      <c r="H1271" s="3">
        <v>6034.44</v>
      </c>
      <c r="I1271" s="3" t="s">
        <v>29</v>
      </c>
    </row>
    <row r="1272" spans="1:9" x14ac:dyDescent="0.2">
      <c r="A1272" s="2" t="s">
        <v>1701</v>
      </c>
      <c r="B1272" s="2" t="s">
        <v>1035</v>
      </c>
      <c r="C1272" s="2" t="s">
        <v>156</v>
      </c>
      <c r="D1272" s="2" t="s">
        <v>206</v>
      </c>
      <c r="E1272" s="2" t="s">
        <v>207</v>
      </c>
      <c r="F1272" s="2">
        <v>15575.82</v>
      </c>
      <c r="G1272" s="2">
        <v>0</v>
      </c>
      <c r="H1272" s="2">
        <v>15575.82</v>
      </c>
      <c r="I1272" s="2" t="s">
        <v>41</v>
      </c>
    </row>
    <row r="1273" spans="1:9" x14ac:dyDescent="0.2">
      <c r="A1273" s="3" t="s">
        <v>1702</v>
      </c>
      <c r="B1273" s="3" t="s">
        <v>384</v>
      </c>
      <c r="C1273" s="3" t="s">
        <v>463</v>
      </c>
      <c r="D1273" s="3" t="s">
        <v>27</v>
      </c>
      <c r="E1273" s="3" t="s">
        <v>34</v>
      </c>
      <c r="F1273" s="3">
        <v>3487.96</v>
      </c>
      <c r="G1273" s="3">
        <v>627.83000000000004</v>
      </c>
      <c r="H1273" s="3">
        <v>2860.13</v>
      </c>
      <c r="I1273" s="3" t="s">
        <v>29</v>
      </c>
    </row>
    <row r="1274" spans="1:9" x14ac:dyDescent="0.2">
      <c r="A1274" s="2" t="s">
        <v>1703</v>
      </c>
      <c r="B1274" s="2" t="s">
        <v>720</v>
      </c>
      <c r="C1274" s="2" t="s">
        <v>1179</v>
      </c>
      <c r="D1274" s="2" t="s">
        <v>52</v>
      </c>
      <c r="E1274" s="2" t="s">
        <v>34</v>
      </c>
      <c r="F1274" s="2">
        <v>14174.11</v>
      </c>
      <c r="G1274" s="2">
        <v>1700.89</v>
      </c>
      <c r="H1274" s="2">
        <v>12473.22</v>
      </c>
      <c r="I1274" s="2" t="s">
        <v>41</v>
      </c>
    </row>
    <row r="1275" spans="1:9" x14ac:dyDescent="0.2">
      <c r="A1275" s="3" t="s">
        <v>1704</v>
      </c>
      <c r="B1275" s="3" t="s">
        <v>106</v>
      </c>
      <c r="C1275" s="3" t="s">
        <v>401</v>
      </c>
      <c r="D1275" s="3" t="s">
        <v>52</v>
      </c>
      <c r="E1275" s="3" t="s">
        <v>34</v>
      </c>
      <c r="F1275" s="3">
        <v>2772.87</v>
      </c>
      <c r="G1275" s="3">
        <v>332.74</v>
      </c>
      <c r="H1275" s="3">
        <v>2440.13</v>
      </c>
      <c r="I1275" s="3" t="s">
        <v>29</v>
      </c>
    </row>
    <row r="1276" spans="1:9" x14ac:dyDescent="0.2">
      <c r="A1276" s="2" t="s">
        <v>1705</v>
      </c>
      <c r="B1276" s="2" t="s">
        <v>236</v>
      </c>
      <c r="C1276" s="2" t="s">
        <v>107</v>
      </c>
      <c r="D1276" s="2" t="s">
        <v>52</v>
      </c>
      <c r="E1276" s="2" t="s">
        <v>60</v>
      </c>
      <c r="F1276" s="2">
        <v>4225.63</v>
      </c>
      <c r="G1276" s="2">
        <v>0</v>
      </c>
      <c r="H1276" s="2">
        <v>4225.63</v>
      </c>
      <c r="I1276" s="2" t="s">
        <v>29</v>
      </c>
    </row>
    <row r="1277" spans="1:9" x14ac:dyDescent="0.2">
      <c r="A1277" s="3" t="s">
        <v>1706</v>
      </c>
      <c r="B1277" s="3" t="s">
        <v>138</v>
      </c>
      <c r="C1277" s="3" t="s">
        <v>382</v>
      </c>
      <c r="D1277" s="3" t="s">
        <v>27</v>
      </c>
      <c r="E1277" s="3" t="s">
        <v>28</v>
      </c>
      <c r="F1277" s="3">
        <v>4780.66</v>
      </c>
      <c r="G1277" s="3">
        <v>860.52</v>
      </c>
      <c r="H1277" s="3">
        <v>3920.14</v>
      </c>
      <c r="I1277" s="3" t="s">
        <v>56</v>
      </c>
    </row>
    <row r="1278" spans="1:9" x14ac:dyDescent="0.2">
      <c r="A1278" s="2" t="s">
        <v>1707</v>
      </c>
      <c r="B1278" s="2" t="s">
        <v>875</v>
      </c>
      <c r="C1278" s="2" t="s">
        <v>148</v>
      </c>
      <c r="D1278" s="2" t="s">
        <v>27</v>
      </c>
      <c r="E1278" s="2" t="s">
        <v>60</v>
      </c>
      <c r="F1278" s="2">
        <v>3510.67</v>
      </c>
      <c r="G1278" s="2">
        <v>0</v>
      </c>
      <c r="H1278" s="2">
        <v>3510.67</v>
      </c>
      <c r="I1278" s="2" t="s">
        <v>29</v>
      </c>
    </row>
    <row r="1279" spans="1:9" x14ac:dyDescent="0.2">
      <c r="A1279" s="3" t="s">
        <v>1708</v>
      </c>
      <c r="B1279" s="3" t="s">
        <v>589</v>
      </c>
      <c r="C1279" s="3" t="s">
        <v>153</v>
      </c>
      <c r="D1279" s="3" t="s">
        <v>114</v>
      </c>
      <c r="E1279" s="3" t="s">
        <v>46</v>
      </c>
      <c r="F1279" s="3">
        <v>14239.7</v>
      </c>
      <c r="G1279" s="3">
        <v>1423.97</v>
      </c>
      <c r="H1279" s="3">
        <v>12815.73</v>
      </c>
      <c r="I1279" s="3" t="s">
        <v>29</v>
      </c>
    </row>
    <row r="1280" spans="1:9" x14ac:dyDescent="0.2">
      <c r="A1280" s="2" t="s">
        <v>1709</v>
      </c>
      <c r="B1280" s="2" t="s">
        <v>482</v>
      </c>
      <c r="C1280" s="2" t="s">
        <v>590</v>
      </c>
      <c r="D1280" s="2" t="s">
        <v>64</v>
      </c>
      <c r="E1280" s="2" t="s">
        <v>28</v>
      </c>
      <c r="F1280" s="2">
        <v>10946.01</v>
      </c>
      <c r="G1280" s="2">
        <v>0</v>
      </c>
      <c r="H1280" s="2">
        <v>10946.01</v>
      </c>
      <c r="I1280" s="2" t="s">
        <v>41</v>
      </c>
    </row>
    <row r="1281" spans="1:9" x14ac:dyDescent="0.2">
      <c r="A1281" s="3" t="s">
        <v>1710</v>
      </c>
      <c r="B1281" s="3" t="s">
        <v>685</v>
      </c>
      <c r="C1281" s="3" t="s">
        <v>478</v>
      </c>
      <c r="D1281" s="3" t="s">
        <v>52</v>
      </c>
      <c r="E1281" s="3" t="s">
        <v>60</v>
      </c>
      <c r="F1281" s="3">
        <v>6793.51</v>
      </c>
      <c r="G1281" s="3">
        <v>0</v>
      </c>
      <c r="H1281" s="3">
        <v>6793.51</v>
      </c>
      <c r="I1281" s="3" t="s">
        <v>29</v>
      </c>
    </row>
    <row r="1282" spans="1:9" x14ac:dyDescent="0.2">
      <c r="A1282" s="2" t="s">
        <v>1711</v>
      </c>
      <c r="B1282" s="2" t="s">
        <v>1110</v>
      </c>
      <c r="C1282" s="2" t="s">
        <v>305</v>
      </c>
      <c r="D1282" s="2" t="s">
        <v>64</v>
      </c>
      <c r="E1282" s="2" t="s">
        <v>115</v>
      </c>
      <c r="F1282" s="2">
        <v>6660.01</v>
      </c>
      <c r="G1282" s="2">
        <v>0</v>
      </c>
      <c r="H1282" s="2">
        <v>6660.01</v>
      </c>
      <c r="I1282" s="2" t="s">
        <v>29</v>
      </c>
    </row>
    <row r="1283" spans="1:9" x14ac:dyDescent="0.2">
      <c r="A1283" s="3" t="s">
        <v>1712</v>
      </c>
      <c r="B1283" s="3" t="s">
        <v>1048</v>
      </c>
      <c r="C1283" s="3" t="s">
        <v>380</v>
      </c>
      <c r="D1283" s="3" t="s">
        <v>33</v>
      </c>
      <c r="E1283" s="3" t="s">
        <v>28</v>
      </c>
      <c r="F1283" s="3">
        <v>7454.57</v>
      </c>
      <c r="G1283" s="3">
        <v>1118.19</v>
      </c>
      <c r="H1283" s="3">
        <v>6336.38</v>
      </c>
      <c r="I1283" s="3" t="s">
        <v>41</v>
      </c>
    </row>
    <row r="1284" spans="1:9" x14ac:dyDescent="0.2">
      <c r="A1284" s="2" t="s">
        <v>1713</v>
      </c>
      <c r="B1284" s="2" t="s">
        <v>498</v>
      </c>
      <c r="C1284" s="2" t="s">
        <v>36</v>
      </c>
      <c r="D1284" s="2" t="s">
        <v>64</v>
      </c>
      <c r="E1284" s="2" t="s">
        <v>34</v>
      </c>
      <c r="F1284" s="2">
        <v>10212.870000000001</v>
      </c>
      <c r="G1284" s="2">
        <v>0</v>
      </c>
      <c r="H1284" s="2">
        <v>10212.870000000001</v>
      </c>
      <c r="I1284" s="2" t="s">
        <v>41</v>
      </c>
    </row>
    <row r="1285" spans="1:9" x14ac:dyDescent="0.2">
      <c r="A1285" s="3" t="s">
        <v>1714</v>
      </c>
      <c r="B1285" s="3" t="s">
        <v>614</v>
      </c>
      <c r="C1285" s="3" t="s">
        <v>184</v>
      </c>
      <c r="D1285" s="3" t="s">
        <v>52</v>
      </c>
      <c r="E1285" s="3" t="s">
        <v>34</v>
      </c>
      <c r="F1285" s="3">
        <v>10986.99</v>
      </c>
      <c r="G1285" s="3">
        <v>1318.44</v>
      </c>
      <c r="H1285" s="3">
        <v>9668.5499999999993</v>
      </c>
      <c r="I1285" s="3" t="s">
        <v>29</v>
      </c>
    </row>
    <row r="1286" spans="1:9" x14ac:dyDescent="0.2">
      <c r="A1286" s="2" t="s">
        <v>1715</v>
      </c>
      <c r="B1286" s="2" t="s">
        <v>210</v>
      </c>
      <c r="C1286" s="2" t="s">
        <v>79</v>
      </c>
      <c r="D1286" s="2" t="s">
        <v>64</v>
      </c>
      <c r="E1286" s="2" t="s">
        <v>115</v>
      </c>
      <c r="F1286" s="2">
        <v>4001.04</v>
      </c>
      <c r="G1286" s="2">
        <v>0</v>
      </c>
      <c r="H1286" s="2">
        <v>4001.04</v>
      </c>
      <c r="I1286" s="2" t="s">
        <v>29</v>
      </c>
    </row>
    <row r="1287" spans="1:9" x14ac:dyDescent="0.2">
      <c r="A1287" s="3" t="s">
        <v>1716</v>
      </c>
      <c r="B1287" s="3" t="s">
        <v>283</v>
      </c>
      <c r="C1287" s="3" t="s">
        <v>505</v>
      </c>
      <c r="D1287" s="3" t="s">
        <v>45</v>
      </c>
      <c r="E1287" s="3" t="s">
        <v>89</v>
      </c>
      <c r="F1287" s="3">
        <v>3201.14</v>
      </c>
      <c r="G1287" s="3">
        <v>0</v>
      </c>
      <c r="H1287" s="3">
        <v>3201.14</v>
      </c>
      <c r="I1287" s="3" t="s">
        <v>56</v>
      </c>
    </row>
    <row r="1288" spans="1:9" x14ac:dyDescent="0.2">
      <c r="A1288" s="2" t="s">
        <v>1717</v>
      </c>
      <c r="B1288" s="2" t="s">
        <v>31</v>
      </c>
      <c r="C1288" s="2" t="s">
        <v>432</v>
      </c>
      <c r="D1288" s="2" t="s">
        <v>33</v>
      </c>
      <c r="E1288" s="2" t="s">
        <v>60</v>
      </c>
      <c r="F1288" s="2">
        <v>19473.22</v>
      </c>
      <c r="G1288" s="2">
        <v>0</v>
      </c>
      <c r="H1288" s="2">
        <v>19473.22</v>
      </c>
      <c r="I1288" s="2" t="s">
        <v>29</v>
      </c>
    </row>
    <row r="1289" spans="1:9" x14ac:dyDescent="0.2">
      <c r="A1289" s="3" t="s">
        <v>1718</v>
      </c>
      <c r="B1289" s="3" t="s">
        <v>78</v>
      </c>
      <c r="C1289" s="3" t="s">
        <v>527</v>
      </c>
      <c r="D1289" s="3" t="s">
        <v>64</v>
      </c>
      <c r="E1289" s="3" t="s">
        <v>115</v>
      </c>
      <c r="F1289" s="3">
        <v>5645.59</v>
      </c>
      <c r="G1289" s="3">
        <v>0</v>
      </c>
      <c r="H1289" s="3">
        <v>5645.59</v>
      </c>
      <c r="I1289" s="3" t="s">
        <v>29</v>
      </c>
    </row>
    <row r="1290" spans="1:9" x14ac:dyDescent="0.2">
      <c r="A1290" s="2" t="s">
        <v>1719</v>
      </c>
      <c r="B1290" s="2" t="s">
        <v>566</v>
      </c>
      <c r="C1290" s="2" t="s">
        <v>448</v>
      </c>
      <c r="D1290" s="2" t="s">
        <v>33</v>
      </c>
      <c r="E1290" s="2" t="s">
        <v>28</v>
      </c>
      <c r="F1290" s="2">
        <v>2865.9</v>
      </c>
      <c r="G1290" s="2">
        <v>429.88</v>
      </c>
      <c r="H1290" s="2">
        <v>2436.02</v>
      </c>
      <c r="I1290" s="2" t="s">
        <v>56</v>
      </c>
    </row>
    <row r="1291" spans="1:9" x14ac:dyDescent="0.2">
      <c r="A1291" s="3" t="s">
        <v>1720</v>
      </c>
      <c r="B1291" s="3" t="s">
        <v>269</v>
      </c>
      <c r="C1291" s="3" t="s">
        <v>348</v>
      </c>
      <c r="D1291" s="3" t="s">
        <v>52</v>
      </c>
      <c r="E1291" s="3" t="s">
        <v>60</v>
      </c>
      <c r="F1291" s="3">
        <v>3129.21</v>
      </c>
      <c r="G1291" s="3">
        <v>0</v>
      </c>
      <c r="H1291" s="3">
        <v>3129.21</v>
      </c>
      <c r="I1291" s="3" t="s">
        <v>29</v>
      </c>
    </row>
    <row r="1292" spans="1:9" x14ac:dyDescent="0.2">
      <c r="A1292" s="2" t="s">
        <v>1721</v>
      </c>
      <c r="B1292" s="2" t="s">
        <v>1610</v>
      </c>
      <c r="C1292" s="2" t="s">
        <v>720</v>
      </c>
      <c r="D1292" s="2" t="s">
        <v>64</v>
      </c>
      <c r="E1292" s="2" t="s">
        <v>115</v>
      </c>
      <c r="F1292" s="2">
        <v>17275.02</v>
      </c>
      <c r="G1292" s="2">
        <v>0</v>
      </c>
      <c r="H1292" s="2">
        <v>17275.02</v>
      </c>
      <c r="I1292" s="2" t="s">
        <v>29</v>
      </c>
    </row>
    <row r="1293" spans="1:9" x14ac:dyDescent="0.2">
      <c r="A1293" s="3" t="s">
        <v>1722</v>
      </c>
      <c r="B1293" s="3" t="s">
        <v>602</v>
      </c>
      <c r="C1293" s="3" t="s">
        <v>224</v>
      </c>
      <c r="D1293" s="3" t="s">
        <v>64</v>
      </c>
      <c r="E1293" s="3" t="s">
        <v>34</v>
      </c>
      <c r="F1293" s="3">
        <v>5947.44</v>
      </c>
      <c r="G1293" s="3">
        <v>0</v>
      </c>
      <c r="H1293" s="3">
        <v>5947.44</v>
      </c>
      <c r="I1293" s="3" t="s">
        <v>56</v>
      </c>
    </row>
    <row r="1294" spans="1:9" x14ac:dyDescent="0.2">
      <c r="A1294" s="2" t="s">
        <v>1723</v>
      </c>
      <c r="B1294" s="2" t="s">
        <v>787</v>
      </c>
      <c r="C1294" s="2" t="s">
        <v>917</v>
      </c>
      <c r="D1294" s="2" t="s">
        <v>27</v>
      </c>
      <c r="E1294" s="2" t="s">
        <v>28</v>
      </c>
      <c r="F1294" s="2">
        <v>14467.99</v>
      </c>
      <c r="G1294" s="2">
        <v>2604.2399999999998</v>
      </c>
      <c r="H1294" s="2">
        <v>11863.75</v>
      </c>
      <c r="I1294" s="2" t="s">
        <v>29</v>
      </c>
    </row>
    <row r="1295" spans="1:9" x14ac:dyDescent="0.2">
      <c r="A1295" s="3" t="s">
        <v>1724</v>
      </c>
      <c r="B1295" s="3" t="s">
        <v>357</v>
      </c>
      <c r="C1295" s="3" t="s">
        <v>437</v>
      </c>
      <c r="D1295" s="3" t="s">
        <v>27</v>
      </c>
      <c r="E1295" s="3" t="s">
        <v>28</v>
      </c>
      <c r="F1295" s="3">
        <v>9620</v>
      </c>
      <c r="G1295" s="3">
        <v>1731.6</v>
      </c>
      <c r="H1295" s="3">
        <v>7888.4</v>
      </c>
      <c r="I1295" s="3" t="s">
        <v>56</v>
      </c>
    </row>
    <row r="1296" spans="1:9" x14ac:dyDescent="0.2">
      <c r="A1296" s="2" t="s">
        <v>1725</v>
      </c>
      <c r="B1296" s="2" t="s">
        <v>482</v>
      </c>
      <c r="C1296" s="2" t="s">
        <v>562</v>
      </c>
      <c r="D1296" s="2" t="s">
        <v>52</v>
      </c>
      <c r="E1296" s="2" t="s">
        <v>60</v>
      </c>
      <c r="F1296" s="2">
        <v>2756.87</v>
      </c>
      <c r="G1296" s="2">
        <v>0</v>
      </c>
      <c r="H1296" s="2">
        <v>2756.87</v>
      </c>
      <c r="I1296" s="2" t="s">
        <v>41</v>
      </c>
    </row>
    <row r="1297" spans="1:9" x14ac:dyDescent="0.2">
      <c r="A1297" s="3" t="s">
        <v>1726</v>
      </c>
      <c r="B1297" s="3" t="s">
        <v>315</v>
      </c>
      <c r="C1297" s="3" t="s">
        <v>76</v>
      </c>
      <c r="D1297" s="3" t="s">
        <v>27</v>
      </c>
      <c r="E1297" s="3" t="s">
        <v>60</v>
      </c>
      <c r="F1297" s="3">
        <v>18233.45</v>
      </c>
      <c r="G1297" s="3">
        <v>0</v>
      </c>
      <c r="H1297" s="3">
        <v>18233.45</v>
      </c>
      <c r="I1297" s="3" t="s">
        <v>29</v>
      </c>
    </row>
    <row r="1298" spans="1:9" x14ac:dyDescent="0.2">
      <c r="A1298" s="2" t="s">
        <v>1727</v>
      </c>
      <c r="B1298" s="2" t="s">
        <v>509</v>
      </c>
      <c r="C1298" s="2" t="s">
        <v>644</v>
      </c>
      <c r="D1298" s="2" t="s">
        <v>33</v>
      </c>
      <c r="E1298" s="2" t="s">
        <v>28</v>
      </c>
      <c r="F1298" s="2">
        <v>4910.28</v>
      </c>
      <c r="G1298" s="2">
        <v>736.54</v>
      </c>
      <c r="H1298" s="2">
        <v>4173.74</v>
      </c>
      <c r="I1298" s="2" t="s">
        <v>29</v>
      </c>
    </row>
    <row r="1299" spans="1:9" x14ac:dyDescent="0.2">
      <c r="A1299" s="3" t="s">
        <v>1728</v>
      </c>
      <c r="B1299" s="3" t="s">
        <v>630</v>
      </c>
      <c r="C1299" s="3" t="s">
        <v>516</v>
      </c>
      <c r="D1299" s="3" t="s">
        <v>64</v>
      </c>
      <c r="E1299" s="3" t="s">
        <v>28</v>
      </c>
      <c r="F1299" s="3">
        <v>7344.64</v>
      </c>
      <c r="G1299" s="3">
        <v>0</v>
      </c>
      <c r="H1299" s="3">
        <v>7344.64</v>
      </c>
      <c r="I1299" s="3" t="s">
        <v>29</v>
      </c>
    </row>
    <row r="1300" spans="1:9" x14ac:dyDescent="0.2">
      <c r="A1300" s="2" t="s">
        <v>1729</v>
      </c>
      <c r="B1300" s="2" t="s">
        <v>299</v>
      </c>
      <c r="C1300" s="2" t="s">
        <v>460</v>
      </c>
      <c r="D1300" s="2" t="s">
        <v>45</v>
      </c>
      <c r="E1300" s="2" t="s">
        <v>89</v>
      </c>
      <c r="F1300" s="2">
        <v>5839.95</v>
      </c>
      <c r="G1300" s="2">
        <v>0</v>
      </c>
      <c r="H1300" s="2">
        <v>5839.95</v>
      </c>
      <c r="I1300" s="2" t="s">
        <v>29</v>
      </c>
    </row>
    <row r="1301" spans="1:9" x14ac:dyDescent="0.2">
      <c r="A1301" s="3" t="s">
        <v>1730</v>
      </c>
      <c r="B1301" s="3" t="s">
        <v>608</v>
      </c>
      <c r="C1301" s="3" t="s">
        <v>433</v>
      </c>
      <c r="D1301" s="3" t="s">
        <v>27</v>
      </c>
      <c r="E1301" s="3" t="s">
        <v>28</v>
      </c>
      <c r="F1301" s="3">
        <v>2950.68</v>
      </c>
      <c r="G1301" s="3">
        <v>531.12</v>
      </c>
      <c r="H1301" s="3">
        <v>2419.56</v>
      </c>
      <c r="I1301" s="3" t="s">
        <v>29</v>
      </c>
    </row>
    <row r="1302" spans="1:9" x14ac:dyDescent="0.2">
      <c r="A1302" s="2" t="s">
        <v>1731</v>
      </c>
      <c r="B1302" s="2" t="s">
        <v>266</v>
      </c>
      <c r="C1302" s="2" t="s">
        <v>162</v>
      </c>
      <c r="D1302" s="2" t="s">
        <v>64</v>
      </c>
      <c r="E1302" s="2" t="s">
        <v>115</v>
      </c>
      <c r="F1302" s="2">
        <v>28085.18</v>
      </c>
      <c r="G1302" s="2">
        <v>0</v>
      </c>
      <c r="H1302" s="2">
        <v>28085.18</v>
      </c>
      <c r="I1302" s="2" t="s">
        <v>56</v>
      </c>
    </row>
    <row r="1303" spans="1:9" x14ac:dyDescent="0.2">
      <c r="A1303" s="3" t="s">
        <v>1732</v>
      </c>
      <c r="B1303" s="3" t="s">
        <v>69</v>
      </c>
      <c r="C1303" s="3" t="s">
        <v>824</v>
      </c>
      <c r="D1303" s="3" t="s">
        <v>27</v>
      </c>
      <c r="E1303" s="3" t="s">
        <v>28</v>
      </c>
      <c r="F1303" s="3">
        <v>5880.75</v>
      </c>
      <c r="G1303" s="3">
        <v>1058.53</v>
      </c>
      <c r="H1303" s="3">
        <v>4822.22</v>
      </c>
      <c r="I1303" s="3" t="s">
        <v>29</v>
      </c>
    </row>
    <row r="1304" spans="1:9" x14ac:dyDescent="0.2">
      <c r="A1304" s="2" t="s">
        <v>1733</v>
      </c>
      <c r="B1304" s="2" t="s">
        <v>996</v>
      </c>
      <c r="C1304" s="2" t="s">
        <v>161</v>
      </c>
      <c r="D1304" s="2" t="s">
        <v>33</v>
      </c>
      <c r="E1304" s="2" t="s">
        <v>34</v>
      </c>
      <c r="F1304" s="2">
        <v>7237.44</v>
      </c>
      <c r="G1304" s="2">
        <v>1085.6199999999999</v>
      </c>
      <c r="H1304" s="2">
        <v>6151.82</v>
      </c>
      <c r="I1304" s="2" t="s">
        <v>56</v>
      </c>
    </row>
    <row r="1305" spans="1:9" x14ac:dyDescent="0.2">
      <c r="A1305" s="3" t="s">
        <v>1734</v>
      </c>
      <c r="B1305" s="3" t="s">
        <v>996</v>
      </c>
      <c r="C1305" s="3" t="s">
        <v>171</v>
      </c>
      <c r="D1305" s="3" t="s">
        <v>33</v>
      </c>
      <c r="E1305" s="3" t="s">
        <v>34</v>
      </c>
      <c r="F1305" s="3">
        <v>11165.26</v>
      </c>
      <c r="G1305" s="3">
        <v>1674.79</v>
      </c>
      <c r="H1305" s="3">
        <v>9490.4699999999993</v>
      </c>
      <c r="I1305" s="3" t="s">
        <v>56</v>
      </c>
    </row>
    <row r="1306" spans="1:9" x14ac:dyDescent="0.2">
      <c r="A1306" s="2" t="s">
        <v>1735</v>
      </c>
      <c r="B1306" s="2" t="s">
        <v>482</v>
      </c>
      <c r="C1306" s="2" t="s">
        <v>863</v>
      </c>
      <c r="D1306" s="2" t="s">
        <v>52</v>
      </c>
      <c r="E1306" s="2" t="s">
        <v>34</v>
      </c>
      <c r="F1306" s="2">
        <v>4757.57</v>
      </c>
      <c r="G1306" s="2">
        <v>570.91</v>
      </c>
      <c r="H1306" s="2">
        <v>4186.66</v>
      </c>
      <c r="I1306" s="2" t="s">
        <v>29</v>
      </c>
    </row>
    <row r="1307" spans="1:9" x14ac:dyDescent="0.2">
      <c r="A1307" s="3" t="s">
        <v>1736</v>
      </c>
      <c r="B1307" s="3" t="s">
        <v>50</v>
      </c>
      <c r="C1307" s="3" t="s">
        <v>331</v>
      </c>
      <c r="D1307" s="3" t="s">
        <v>64</v>
      </c>
      <c r="E1307" s="3" t="s">
        <v>115</v>
      </c>
      <c r="F1307" s="3">
        <v>3950.05</v>
      </c>
      <c r="G1307" s="3">
        <v>0</v>
      </c>
      <c r="H1307" s="3">
        <v>3950.05</v>
      </c>
      <c r="I1307" s="3" t="s">
        <v>29</v>
      </c>
    </row>
    <row r="1308" spans="1:9" x14ac:dyDescent="0.2">
      <c r="A1308" s="2" t="s">
        <v>1737</v>
      </c>
      <c r="B1308" s="2" t="s">
        <v>213</v>
      </c>
      <c r="C1308" s="2" t="s">
        <v>328</v>
      </c>
      <c r="D1308" s="2" t="s">
        <v>45</v>
      </c>
      <c r="E1308" s="2" t="s">
        <v>89</v>
      </c>
      <c r="F1308" s="2">
        <v>14148.78</v>
      </c>
      <c r="G1308" s="2">
        <v>0</v>
      </c>
      <c r="H1308" s="2">
        <v>14148.78</v>
      </c>
      <c r="I1308" s="2" t="s">
        <v>41</v>
      </c>
    </row>
    <row r="1309" spans="1:9" x14ac:dyDescent="0.2">
      <c r="A1309" s="3" t="s">
        <v>1738</v>
      </c>
      <c r="B1309" s="3" t="s">
        <v>685</v>
      </c>
      <c r="C1309" s="3" t="s">
        <v>113</v>
      </c>
      <c r="D1309" s="3" t="s">
        <v>33</v>
      </c>
      <c r="E1309" s="3" t="s">
        <v>28</v>
      </c>
      <c r="F1309" s="3">
        <v>5688.08</v>
      </c>
      <c r="G1309" s="3">
        <v>853.21</v>
      </c>
      <c r="H1309" s="3">
        <v>4834.87</v>
      </c>
      <c r="I1309" s="3" t="s">
        <v>41</v>
      </c>
    </row>
    <row r="1310" spans="1:9" x14ac:dyDescent="0.2">
      <c r="A1310" s="2" t="s">
        <v>1739</v>
      </c>
      <c r="B1310" s="2" t="s">
        <v>120</v>
      </c>
      <c r="C1310" s="2" t="s">
        <v>824</v>
      </c>
      <c r="D1310" s="2" t="s">
        <v>64</v>
      </c>
      <c r="E1310" s="2" t="s">
        <v>34</v>
      </c>
      <c r="F1310" s="2">
        <v>7661.58</v>
      </c>
      <c r="G1310" s="2">
        <v>0</v>
      </c>
      <c r="H1310" s="2">
        <v>7661.58</v>
      </c>
      <c r="I1310" s="2" t="s">
        <v>29</v>
      </c>
    </row>
    <row r="1311" spans="1:9" x14ac:dyDescent="0.2">
      <c r="A1311" s="3" t="s">
        <v>1740</v>
      </c>
      <c r="B1311" s="3" t="s">
        <v>139</v>
      </c>
      <c r="C1311" s="3" t="s">
        <v>443</v>
      </c>
      <c r="D1311" s="3" t="s">
        <v>33</v>
      </c>
      <c r="E1311" s="3" t="s">
        <v>34</v>
      </c>
      <c r="F1311" s="3">
        <v>6631</v>
      </c>
      <c r="G1311" s="3">
        <v>994.65</v>
      </c>
      <c r="H1311" s="3">
        <v>5636.35</v>
      </c>
      <c r="I1311" s="3" t="s">
        <v>56</v>
      </c>
    </row>
    <row r="1312" spans="1:9" x14ac:dyDescent="0.2">
      <c r="A1312" s="2" t="s">
        <v>1741</v>
      </c>
      <c r="B1312" s="2" t="s">
        <v>448</v>
      </c>
      <c r="C1312" s="2" t="s">
        <v>452</v>
      </c>
      <c r="D1312" s="2" t="s">
        <v>33</v>
      </c>
      <c r="E1312" s="2" t="s">
        <v>60</v>
      </c>
      <c r="F1312" s="2">
        <v>10582.38</v>
      </c>
      <c r="G1312" s="2">
        <v>0</v>
      </c>
      <c r="H1312" s="2">
        <v>10582.38</v>
      </c>
      <c r="I1312" s="2" t="s">
        <v>29</v>
      </c>
    </row>
    <row r="1313" spans="1:9" x14ac:dyDescent="0.2">
      <c r="A1313" s="3" t="s">
        <v>1742</v>
      </c>
      <c r="B1313" s="3" t="s">
        <v>360</v>
      </c>
      <c r="C1313" s="3" t="s">
        <v>94</v>
      </c>
      <c r="D1313" s="3" t="s">
        <v>114</v>
      </c>
      <c r="E1313" s="3" t="s">
        <v>46</v>
      </c>
      <c r="F1313" s="3">
        <v>9942.93</v>
      </c>
      <c r="G1313" s="3">
        <v>994.29</v>
      </c>
      <c r="H1313" s="3">
        <v>8948.64</v>
      </c>
      <c r="I1313" s="3" t="s">
        <v>56</v>
      </c>
    </row>
    <row r="1314" spans="1:9" x14ac:dyDescent="0.2">
      <c r="A1314" s="2" t="s">
        <v>1743</v>
      </c>
      <c r="B1314" s="2" t="s">
        <v>958</v>
      </c>
      <c r="C1314" s="2" t="s">
        <v>573</v>
      </c>
      <c r="D1314" s="2" t="s">
        <v>27</v>
      </c>
      <c r="E1314" s="2" t="s">
        <v>60</v>
      </c>
      <c r="F1314" s="2">
        <v>10824.65</v>
      </c>
      <c r="G1314" s="2">
        <v>0</v>
      </c>
      <c r="H1314" s="2">
        <v>10824.65</v>
      </c>
      <c r="I1314" s="2" t="s">
        <v>41</v>
      </c>
    </row>
    <row r="1315" spans="1:9" x14ac:dyDescent="0.2">
      <c r="A1315" s="3" t="s">
        <v>1744</v>
      </c>
      <c r="B1315" s="3" t="s">
        <v>425</v>
      </c>
      <c r="C1315" s="3" t="s">
        <v>184</v>
      </c>
      <c r="D1315" s="3" t="s">
        <v>64</v>
      </c>
      <c r="E1315" s="3" t="s">
        <v>115</v>
      </c>
      <c r="F1315" s="3">
        <v>21802.55</v>
      </c>
      <c r="G1315" s="3">
        <v>0</v>
      </c>
      <c r="H1315" s="3">
        <v>21802.55</v>
      </c>
      <c r="I1315" s="3" t="s">
        <v>56</v>
      </c>
    </row>
    <row r="1316" spans="1:9" x14ac:dyDescent="0.2">
      <c r="A1316" s="2" t="s">
        <v>1745</v>
      </c>
      <c r="B1316" s="2" t="s">
        <v>44</v>
      </c>
      <c r="C1316" s="2" t="s">
        <v>168</v>
      </c>
      <c r="D1316" s="2" t="s">
        <v>52</v>
      </c>
      <c r="E1316" s="2" t="s">
        <v>60</v>
      </c>
      <c r="F1316" s="2">
        <v>6957.69</v>
      </c>
      <c r="G1316" s="2">
        <v>0</v>
      </c>
      <c r="H1316" s="2">
        <v>6957.69</v>
      </c>
      <c r="I1316" s="2" t="s">
        <v>41</v>
      </c>
    </row>
    <row r="1317" spans="1:9" x14ac:dyDescent="0.2">
      <c r="A1317" s="3" t="s">
        <v>1746</v>
      </c>
      <c r="B1317" s="3" t="s">
        <v>564</v>
      </c>
      <c r="C1317" s="3" t="s">
        <v>305</v>
      </c>
      <c r="D1317" s="3" t="s">
        <v>52</v>
      </c>
      <c r="E1317" s="3" t="s">
        <v>34</v>
      </c>
      <c r="F1317" s="3">
        <v>7729.18</v>
      </c>
      <c r="G1317" s="3">
        <v>927.5</v>
      </c>
      <c r="H1317" s="3">
        <v>6801.68</v>
      </c>
      <c r="I1317" s="3" t="s">
        <v>29</v>
      </c>
    </row>
    <row r="1318" spans="1:9" x14ac:dyDescent="0.2">
      <c r="A1318" s="2" t="s">
        <v>1747</v>
      </c>
      <c r="B1318" s="2" t="s">
        <v>891</v>
      </c>
      <c r="C1318" s="2" t="s">
        <v>184</v>
      </c>
      <c r="D1318" s="2" t="s">
        <v>33</v>
      </c>
      <c r="E1318" s="2" t="s">
        <v>28</v>
      </c>
      <c r="F1318" s="2">
        <v>20046.68</v>
      </c>
      <c r="G1318" s="2">
        <v>3007</v>
      </c>
      <c r="H1318" s="2">
        <v>17039.68</v>
      </c>
      <c r="I1318" s="2" t="s">
        <v>41</v>
      </c>
    </row>
    <row r="1319" spans="1:9" x14ac:dyDescent="0.2">
      <c r="A1319" s="3" t="s">
        <v>1748</v>
      </c>
      <c r="B1319" s="3" t="s">
        <v>205</v>
      </c>
      <c r="C1319" s="3" t="s">
        <v>754</v>
      </c>
      <c r="D1319" s="3" t="s">
        <v>45</v>
      </c>
      <c r="E1319" s="3" t="s">
        <v>89</v>
      </c>
      <c r="F1319" s="3">
        <v>3182.47</v>
      </c>
      <c r="G1319" s="3">
        <v>0</v>
      </c>
      <c r="H1319" s="3">
        <v>3182.47</v>
      </c>
      <c r="I1319" s="3" t="s">
        <v>29</v>
      </c>
    </row>
    <row r="1320" spans="1:9" x14ac:dyDescent="0.2">
      <c r="A1320" s="2" t="s">
        <v>1749</v>
      </c>
      <c r="B1320" s="2" t="s">
        <v>741</v>
      </c>
      <c r="C1320" s="2" t="s">
        <v>475</v>
      </c>
      <c r="D1320" s="2" t="s">
        <v>52</v>
      </c>
      <c r="E1320" s="2" t="s">
        <v>34</v>
      </c>
      <c r="F1320" s="2">
        <v>8259.98</v>
      </c>
      <c r="G1320" s="2">
        <v>991.2</v>
      </c>
      <c r="H1320" s="2">
        <v>7268.78</v>
      </c>
      <c r="I1320" s="2" t="s">
        <v>41</v>
      </c>
    </row>
    <row r="1321" spans="1:9" x14ac:dyDescent="0.2">
      <c r="A1321" s="3" t="s">
        <v>1750</v>
      </c>
      <c r="B1321" s="3" t="s">
        <v>130</v>
      </c>
      <c r="C1321" s="3" t="s">
        <v>91</v>
      </c>
      <c r="D1321" s="3" t="s">
        <v>27</v>
      </c>
      <c r="E1321" s="3" t="s">
        <v>60</v>
      </c>
      <c r="F1321" s="3">
        <v>21634.52</v>
      </c>
      <c r="G1321" s="3">
        <v>0</v>
      </c>
      <c r="H1321" s="3">
        <v>21634.52</v>
      </c>
      <c r="I1321" s="3" t="s">
        <v>29</v>
      </c>
    </row>
    <row r="1322" spans="1:9" x14ac:dyDescent="0.2">
      <c r="A1322" s="2" t="s">
        <v>1751</v>
      </c>
      <c r="B1322" s="2" t="s">
        <v>234</v>
      </c>
      <c r="C1322" s="2" t="s">
        <v>303</v>
      </c>
      <c r="D1322" s="2" t="s">
        <v>33</v>
      </c>
      <c r="E1322" s="2" t="s">
        <v>34</v>
      </c>
      <c r="F1322" s="2">
        <v>19888.79</v>
      </c>
      <c r="G1322" s="2">
        <v>2983.32</v>
      </c>
      <c r="H1322" s="2">
        <v>16905.47</v>
      </c>
      <c r="I1322" s="2" t="s">
        <v>29</v>
      </c>
    </row>
    <row r="1323" spans="1:9" x14ac:dyDescent="0.2">
      <c r="A1323" s="3" t="s">
        <v>1752</v>
      </c>
      <c r="B1323" s="3" t="s">
        <v>538</v>
      </c>
      <c r="C1323" s="3" t="s">
        <v>405</v>
      </c>
      <c r="D1323" s="3" t="s">
        <v>64</v>
      </c>
      <c r="E1323" s="3" t="s">
        <v>34</v>
      </c>
      <c r="F1323" s="3">
        <v>15036.42</v>
      </c>
      <c r="G1323" s="3">
        <v>0</v>
      </c>
      <c r="H1323" s="3">
        <v>15036.42</v>
      </c>
      <c r="I1323" s="3" t="s">
        <v>29</v>
      </c>
    </row>
    <row r="1324" spans="1:9" x14ac:dyDescent="0.2">
      <c r="A1324" s="2" t="s">
        <v>1753</v>
      </c>
      <c r="B1324" s="2" t="s">
        <v>614</v>
      </c>
      <c r="C1324" s="2" t="s">
        <v>286</v>
      </c>
      <c r="D1324" s="2" t="s">
        <v>64</v>
      </c>
      <c r="E1324" s="2" t="s">
        <v>115</v>
      </c>
      <c r="F1324" s="2">
        <v>7940.23</v>
      </c>
      <c r="G1324" s="2">
        <v>0</v>
      </c>
      <c r="H1324" s="2">
        <v>7940.23</v>
      </c>
      <c r="I1324" s="2" t="s">
        <v>56</v>
      </c>
    </row>
    <row r="1325" spans="1:9" x14ac:dyDescent="0.2">
      <c r="A1325" s="3" t="s">
        <v>1754</v>
      </c>
      <c r="B1325" s="3" t="s">
        <v>261</v>
      </c>
      <c r="C1325" s="3" t="s">
        <v>762</v>
      </c>
      <c r="D1325" s="3" t="s">
        <v>52</v>
      </c>
      <c r="E1325" s="3" t="s">
        <v>34</v>
      </c>
      <c r="F1325" s="3">
        <v>7422.72</v>
      </c>
      <c r="G1325" s="3">
        <v>890.73</v>
      </c>
      <c r="H1325" s="3">
        <v>6531.99</v>
      </c>
      <c r="I1325" s="3" t="s">
        <v>41</v>
      </c>
    </row>
    <row r="1326" spans="1:9" x14ac:dyDescent="0.2">
      <c r="A1326" s="2" t="s">
        <v>1755</v>
      </c>
      <c r="B1326" s="2" t="s">
        <v>220</v>
      </c>
      <c r="C1326" s="2" t="s">
        <v>373</v>
      </c>
      <c r="D1326" s="2" t="s">
        <v>52</v>
      </c>
      <c r="E1326" s="2" t="s">
        <v>34</v>
      </c>
      <c r="F1326" s="2">
        <v>2862.31</v>
      </c>
      <c r="G1326" s="2">
        <v>343.48</v>
      </c>
      <c r="H1326" s="2">
        <v>2518.83</v>
      </c>
      <c r="I1326" s="2" t="s">
        <v>41</v>
      </c>
    </row>
    <row r="1327" spans="1:9" x14ac:dyDescent="0.2">
      <c r="A1327" s="3" t="s">
        <v>1756</v>
      </c>
      <c r="B1327" s="3" t="s">
        <v>708</v>
      </c>
      <c r="C1327" s="3" t="s">
        <v>799</v>
      </c>
      <c r="D1327" s="3" t="s">
        <v>52</v>
      </c>
      <c r="E1327" s="3" t="s">
        <v>34</v>
      </c>
      <c r="F1327" s="3">
        <v>3597.53</v>
      </c>
      <c r="G1327" s="3">
        <v>431.7</v>
      </c>
      <c r="H1327" s="3">
        <v>3165.83</v>
      </c>
      <c r="I1327" s="3" t="s">
        <v>41</v>
      </c>
    </row>
    <row r="1328" spans="1:9" x14ac:dyDescent="0.2">
      <c r="A1328" s="2" t="s">
        <v>1757</v>
      </c>
      <c r="B1328" s="2" t="s">
        <v>219</v>
      </c>
      <c r="C1328" s="2" t="s">
        <v>380</v>
      </c>
      <c r="D1328" s="2" t="s">
        <v>52</v>
      </c>
      <c r="E1328" s="2" t="s">
        <v>60</v>
      </c>
      <c r="F1328" s="2">
        <v>2732.86</v>
      </c>
      <c r="G1328" s="2">
        <v>0</v>
      </c>
      <c r="H1328" s="2">
        <v>2732.86</v>
      </c>
      <c r="I1328" s="2" t="s">
        <v>29</v>
      </c>
    </row>
    <row r="1329" spans="1:9" x14ac:dyDescent="0.2">
      <c r="A1329" s="3" t="s">
        <v>1758</v>
      </c>
      <c r="B1329" s="3" t="s">
        <v>171</v>
      </c>
      <c r="C1329" s="3" t="s">
        <v>614</v>
      </c>
      <c r="D1329" s="3" t="s">
        <v>64</v>
      </c>
      <c r="E1329" s="3" t="s">
        <v>115</v>
      </c>
      <c r="F1329" s="3">
        <v>9073.6</v>
      </c>
      <c r="G1329" s="3">
        <v>0</v>
      </c>
      <c r="H1329" s="3">
        <v>9073.6</v>
      </c>
      <c r="I1329" s="3" t="s">
        <v>41</v>
      </c>
    </row>
    <row r="1330" spans="1:9" x14ac:dyDescent="0.2">
      <c r="A1330" s="2" t="s">
        <v>1759</v>
      </c>
      <c r="B1330" s="2" t="s">
        <v>525</v>
      </c>
      <c r="C1330" s="2" t="s">
        <v>706</v>
      </c>
      <c r="D1330" s="2" t="s">
        <v>45</v>
      </c>
      <c r="E1330" s="2" t="s">
        <v>89</v>
      </c>
      <c r="F1330" s="2">
        <v>8531.76</v>
      </c>
      <c r="G1330" s="2">
        <v>0</v>
      </c>
      <c r="H1330" s="2">
        <v>8531.76</v>
      </c>
      <c r="I1330" s="2" t="s">
        <v>29</v>
      </c>
    </row>
    <row r="1331" spans="1:9" x14ac:dyDescent="0.2">
      <c r="A1331" s="3" t="s">
        <v>1760</v>
      </c>
      <c r="B1331" s="3" t="s">
        <v>193</v>
      </c>
      <c r="C1331" s="3" t="s">
        <v>1179</v>
      </c>
      <c r="D1331" s="3" t="s">
        <v>45</v>
      </c>
      <c r="E1331" s="3" t="s">
        <v>46</v>
      </c>
      <c r="F1331" s="3">
        <v>12380.16</v>
      </c>
      <c r="G1331" s="3">
        <v>619.01</v>
      </c>
      <c r="H1331" s="3">
        <v>11761.15</v>
      </c>
      <c r="I1331" s="3" t="s">
        <v>29</v>
      </c>
    </row>
    <row r="1332" spans="1:9" x14ac:dyDescent="0.2">
      <c r="A1332" s="2" t="s">
        <v>1761</v>
      </c>
      <c r="B1332" s="2" t="s">
        <v>70</v>
      </c>
      <c r="C1332" s="2" t="s">
        <v>246</v>
      </c>
      <c r="D1332" s="2" t="s">
        <v>52</v>
      </c>
      <c r="E1332" s="2" t="s">
        <v>34</v>
      </c>
      <c r="F1332" s="2">
        <v>23163</v>
      </c>
      <c r="G1332" s="2">
        <v>2779.56</v>
      </c>
      <c r="H1332" s="2">
        <v>20383.439999999999</v>
      </c>
      <c r="I1332" s="2" t="s">
        <v>29</v>
      </c>
    </row>
    <row r="1333" spans="1:9" x14ac:dyDescent="0.2">
      <c r="A1333" s="3" t="s">
        <v>1762</v>
      </c>
      <c r="B1333" s="3" t="s">
        <v>370</v>
      </c>
      <c r="C1333" s="3" t="s">
        <v>174</v>
      </c>
      <c r="D1333" s="3" t="s">
        <v>27</v>
      </c>
      <c r="E1333" s="3" t="s">
        <v>28</v>
      </c>
      <c r="F1333" s="3">
        <v>13446.22</v>
      </c>
      <c r="G1333" s="3">
        <v>2420.3200000000002</v>
      </c>
      <c r="H1333" s="3">
        <v>11025.9</v>
      </c>
      <c r="I1333" s="3" t="s">
        <v>41</v>
      </c>
    </row>
    <row r="1334" spans="1:9" x14ac:dyDescent="0.2">
      <c r="A1334" s="2" t="s">
        <v>1763</v>
      </c>
      <c r="B1334" s="2" t="s">
        <v>95</v>
      </c>
      <c r="C1334" s="2" t="s">
        <v>1035</v>
      </c>
      <c r="D1334" s="2" t="s">
        <v>64</v>
      </c>
      <c r="E1334" s="2" t="s">
        <v>34</v>
      </c>
      <c r="F1334" s="2">
        <v>3255.88</v>
      </c>
      <c r="G1334" s="2">
        <v>0</v>
      </c>
      <c r="H1334" s="2">
        <v>3255.88</v>
      </c>
      <c r="I1334" s="2" t="s">
        <v>29</v>
      </c>
    </row>
    <row r="1335" spans="1:9" x14ac:dyDescent="0.2">
      <c r="A1335" s="3" t="s">
        <v>1764</v>
      </c>
      <c r="B1335" s="3" t="s">
        <v>1035</v>
      </c>
      <c r="C1335" s="3" t="s">
        <v>156</v>
      </c>
      <c r="D1335" s="3" t="s">
        <v>45</v>
      </c>
      <c r="E1335" s="3" t="s">
        <v>46</v>
      </c>
      <c r="F1335" s="3">
        <v>5002.05</v>
      </c>
      <c r="G1335" s="3">
        <v>250.1</v>
      </c>
      <c r="H1335" s="3">
        <v>4751.95</v>
      </c>
      <c r="I1335" s="3" t="s">
        <v>29</v>
      </c>
    </row>
    <row r="1336" spans="1:9" x14ac:dyDescent="0.2">
      <c r="A1336" s="2" t="s">
        <v>1765</v>
      </c>
      <c r="B1336" s="2" t="s">
        <v>410</v>
      </c>
      <c r="C1336" s="2" t="s">
        <v>1234</v>
      </c>
      <c r="D1336" s="2" t="s">
        <v>27</v>
      </c>
      <c r="E1336" s="2" t="s">
        <v>60</v>
      </c>
      <c r="F1336" s="2">
        <v>8879.57</v>
      </c>
      <c r="G1336" s="2">
        <v>0</v>
      </c>
      <c r="H1336" s="2">
        <v>8879.57</v>
      </c>
      <c r="I1336" s="2" t="s">
        <v>41</v>
      </c>
    </row>
    <row r="1337" spans="1:9" x14ac:dyDescent="0.2">
      <c r="A1337" s="3" t="s">
        <v>1766</v>
      </c>
      <c r="B1337" s="3" t="s">
        <v>50</v>
      </c>
      <c r="C1337" s="3" t="s">
        <v>294</v>
      </c>
      <c r="D1337" s="3" t="s">
        <v>33</v>
      </c>
      <c r="E1337" s="3" t="s">
        <v>28</v>
      </c>
      <c r="F1337" s="3">
        <v>2529.5300000000002</v>
      </c>
      <c r="G1337" s="3">
        <v>379.43</v>
      </c>
      <c r="H1337" s="3">
        <v>2150.1</v>
      </c>
      <c r="I1337" s="3" t="s">
        <v>29</v>
      </c>
    </row>
    <row r="1338" spans="1:9" x14ac:dyDescent="0.2">
      <c r="A1338" s="2" t="s">
        <v>1767</v>
      </c>
      <c r="B1338" s="2" t="s">
        <v>50</v>
      </c>
      <c r="C1338" s="2" t="s">
        <v>39</v>
      </c>
      <c r="D1338" s="2" t="s">
        <v>33</v>
      </c>
      <c r="E1338" s="2" t="s">
        <v>28</v>
      </c>
      <c r="F1338" s="2">
        <v>5514.22</v>
      </c>
      <c r="G1338" s="2">
        <v>827.13</v>
      </c>
      <c r="H1338" s="2">
        <v>4687.09</v>
      </c>
      <c r="I1338" s="2" t="s">
        <v>29</v>
      </c>
    </row>
    <row r="1339" spans="1:9" x14ac:dyDescent="0.2">
      <c r="A1339" s="3" t="s">
        <v>1768</v>
      </c>
      <c r="B1339" s="3" t="s">
        <v>247</v>
      </c>
      <c r="C1339" s="3" t="s">
        <v>200</v>
      </c>
      <c r="D1339" s="3" t="s">
        <v>52</v>
      </c>
      <c r="E1339" s="3" t="s">
        <v>34</v>
      </c>
      <c r="F1339" s="3">
        <v>4850.18</v>
      </c>
      <c r="G1339" s="3">
        <v>582.02</v>
      </c>
      <c r="H1339" s="3">
        <v>4268.16</v>
      </c>
      <c r="I1339" s="3" t="s">
        <v>41</v>
      </c>
    </row>
    <row r="1340" spans="1:9" x14ac:dyDescent="0.2">
      <c r="A1340" s="2" t="s">
        <v>1769</v>
      </c>
      <c r="B1340" s="2" t="s">
        <v>799</v>
      </c>
      <c r="C1340" s="2" t="s">
        <v>538</v>
      </c>
      <c r="D1340" s="2" t="s">
        <v>52</v>
      </c>
      <c r="E1340" s="2" t="s">
        <v>34</v>
      </c>
      <c r="F1340" s="2">
        <v>14071.71</v>
      </c>
      <c r="G1340" s="2">
        <v>1688.61</v>
      </c>
      <c r="H1340" s="2">
        <v>12383.1</v>
      </c>
      <c r="I1340" s="2" t="s">
        <v>56</v>
      </c>
    </row>
    <row r="1341" spans="1:9" x14ac:dyDescent="0.2">
      <c r="A1341" s="3" t="s">
        <v>1770</v>
      </c>
      <c r="B1341" s="3" t="s">
        <v>54</v>
      </c>
      <c r="C1341" s="3" t="s">
        <v>179</v>
      </c>
      <c r="D1341" s="3" t="s">
        <v>33</v>
      </c>
      <c r="E1341" s="3" t="s">
        <v>28</v>
      </c>
      <c r="F1341" s="3">
        <v>2406.3200000000002</v>
      </c>
      <c r="G1341" s="3">
        <v>360.95</v>
      </c>
      <c r="H1341" s="3">
        <v>2045.37</v>
      </c>
      <c r="I1341" s="3" t="s">
        <v>56</v>
      </c>
    </row>
    <row r="1342" spans="1:9" x14ac:dyDescent="0.2">
      <c r="A1342" s="2" t="s">
        <v>1771</v>
      </c>
      <c r="B1342" s="2" t="s">
        <v>655</v>
      </c>
      <c r="C1342" s="2" t="s">
        <v>983</v>
      </c>
      <c r="D1342" s="2" t="s">
        <v>64</v>
      </c>
      <c r="E1342" s="2" t="s">
        <v>28</v>
      </c>
      <c r="F1342" s="2">
        <v>13203.69</v>
      </c>
      <c r="G1342" s="2">
        <v>0</v>
      </c>
      <c r="H1342" s="2">
        <v>13203.69</v>
      </c>
      <c r="I1342" s="2" t="s">
        <v>29</v>
      </c>
    </row>
    <row r="1343" spans="1:9" x14ac:dyDescent="0.2">
      <c r="A1343" s="3" t="s">
        <v>1772</v>
      </c>
      <c r="B1343" s="3" t="s">
        <v>285</v>
      </c>
      <c r="C1343" s="3" t="s">
        <v>130</v>
      </c>
      <c r="D1343" s="3" t="s">
        <v>169</v>
      </c>
      <c r="E1343" s="3" t="s">
        <v>46</v>
      </c>
      <c r="F1343" s="3">
        <v>4699.0200000000004</v>
      </c>
      <c r="G1343" s="3">
        <v>939.8</v>
      </c>
      <c r="H1343" s="3">
        <v>3759.22</v>
      </c>
      <c r="I1343" s="3" t="s">
        <v>29</v>
      </c>
    </row>
    <row r="1344" spans="1:9" x14ac:dyDescent="0.2">
      <c r="A1344" s="2" t="s">
        <v>1773</v>
      </c>
      <c r="B1344" s="2" t="s">
        <v>297</v>
      </c>
      <c r="C1344" s="2" t="s">
        <v>246</v>
      </c>
      <c r="D1344" s="2" t="s">
        <v>33</v>
      </c>
      <c r="E1344" s="2" t="s">
        <v>34</v>
      </c>
      <c r="F1344" s="2">
        <v>2858.9</v>
      </c>
      <c r="G1344" s="2">
        <v>428.84</v>
      </c>
      <c r="H1344" s="2">
        <v>2430.06</v>
      </c>
      <c r="I1344" s="2" t="s">
        <v>29</v>
      </c>
    </row>
    <row r="1345" spans="1:9" x14ac:dyDescent="0.2">
      <c r="A1345" s="3" t="s">
        <v>1774</v>
      </c>
      <c r="B1345" s="3" t="s">
        <v>155</v>
      </c>
      <c r="C1345" s="3" t="s">
        <v>59</v>
      </c>
      <c r="D1345" s="3" t="s">
        <v>64</v>
      </c>
      <c r="E1345" s="3" t="s">
        <v>28</v>
      </c>
      <c r="F1345" s="3">
        <v>2686.7</v>
      </c>
      <c r="G1345" s="3">
        <v>0</v>
      </c>
      <c r="H1345" s="3">
        <v>2686.7</v>
      </c>
      <c r="I1345" s="3" t="s">
        <v>29</v>
      </c>
    </row>
    <row r="1346" spans="1:9" x14ac:dyDescent="0.2">
      <c r="A1346" s="2" t="s">
        <v>1775</v>
      </c>
      <c r="B1346" s="2" t="s">
        <v>762</v>
      </c>
      <c r="C1346" s="2" t="s">
        <v>595</v>
      </c>
      <c r="D1346" s="2" t="s">
        <v>169</v>
      </c>
      <c r="E1346" s="2" t="s">
        <v>46</v>
      </c>
      <c r="F1346" s="2">
        <v>11723.63</v>
      </c>
      <c r="G1346" s="2">
        <v>2344.73</v>
      </c>
      <c r="H1346" s="2">
        <v>9378.9</v>
      </c>
      <c r="I1346" s="2" t="s">
        <v>29</v>
      </c>
    </row>
    <row r="1347" spans="1:9" x14ac:dyDescent="0.2">
      <c r="A1347" s="3" t="s">
        <v>1776</v>
      </c>
      <c r="B1347" s="3" t="s">
        <v>1278</v>
      </c>
      <c r="C1347" s="3" t="s">
        <v>410</v>
      </c>
      <c r="D1347" s="3" t="s">
        <v>33</v>
      </c>
      <c r="E1347" s="3" t="s">
        <v>34</v>
      </c>
      <c r="F1347" s="3">
        <v>2726.53</v>
      </c>
      <c r="G1347" s="3">
        <v>408.98</v>
      </c>
      <c r="H1347" s="3">
        <v>2317.5500000000002</v>
      </c>
      <c r="I1347" s="3" t="s">
        <v>29</v>
      </c>
    </row>
    <row r="1348" spans="1:9" x14ac:dyDescent="0.2">
      <c r="A1348" s="2" t="s">
        <v>1777</v>
      </c>
      <c r="B1348" s="2" t="s">
        <v>465</v>
      </c>
      <c r="C1348" s="2" t="s">
        <v>26</v>
      </c>
      <c r="D1348" s="2" t="s">
        <v>33</v>
      </c>
      <c r="E1348" s="2" t="s">
        <v>34</v>
      </c>
      <c r="F1348" s="2">
        <v>5118.17</v>
      </c>
      <c r="G1348" s="2">
        <v>767.73</v>
      </c>
      <c r="H1348" s="2">
        <v>4350.4399999999996</v>
      </c>
      <c r="I1348" s="2" t="s">
        <v>29</v>
      </c>
    </row>
    <row r="1349" spans="1:9" x14ac:dyDescent="0.2">
      <c r="A1349" s="3" t="s">
        <v>1778</v>
      </c>
      <c r="B1349" s="3" t="s">
        <v>37</v>
      </c>
      <c r="C1349" s="3" t="s">
        <v>151</v>
      </c>
      <c r="D1349" s="3" t="s">
        <v>169</v>
      </c>
      <c r="E1349" s="3" t="s">
        <v>46</v>
      </c>
      <c r="F1349" s="3">
        <v>10619.65</v>
      </c>
      <c r="G1349" s="3">
        <v>2123.9299999999998</v>
      </c>
      <c r="H1349" s="3">
        <v>8495.7199999999993</v>
      </c>
      <c r="I1349" s="3" t="s">
        <v>29</v>
      </c>
    </row>
    <row r="1350" spans="1:9" x14ac:dyDescent="0.2">
      <c r="A1350" s="2" t="s">
        <v>1779</v>
      </c>
      <c r="B1350" s="2" t="s">
        <v>449</v>
      </c>
      <c r="C1350" s="2" t="s">
        <v>85</v>
      </c>
      <c r="D1350" s="2" t="s">
        <v>169</v>
      </c>
      <c r="E1350" s="2" t="s">
        <v>34</v>
      </c>
      <c r="F1350" s="2">
        <v>3463.75</v>
      </c>
      <c r="G1350" s="2">
        <v>692.75</v>
      </c>
      <c r="H1350" s="2">
        <v>2771</v>
      </c>
      <c r="I1350" s="2" t="s">
        <v>29</v>
      </c>
    </row>
    <row r="1351" spans="1:9" x14ac:dyDescent="0.2">
      <c r="A1351" s="3" t="s">
        <v>1780</v>
      </c>
      <c r="B1351" s="3" t="s">
        <v>566</v>
      </c>
      <c r="C1351" s="3" t="s">
        <v>679</v>
      </c>
      <c r="D1351" s="3" t="s">
        <v>33</v>
      </c>
      <c r="E1351" s="3" t="s">
        <v>34</v>
      </c>
      <c r="F1351" s="3">
        <v>2092.5</v>
      </c>
      <c r="G1351" s="3">
        <v>313.88</v>
      </c>
      <c r="H1351" s="3">
        <v>1778.62</v>
      </c>
      <c r="I1351" s="3" t="s">
        <v>41</v>
      </c>
    </row>
    <row r="1352" spans="1:9" x14ac:dyDescent="0.2">
      <c r="A1352" s="2" t="s">
        <v>1781</v>
      </c>
      <c r="B1352" s="2" t="s">
        <v>312</v>
      </c>
      <c r="C1352" s="2" t="s">
        <v>376</v>
      </c>
      <c r="D1352" s="2" t="s">
        <v>64</v>
      </c>
      <c r="E1352" s="2" t="s">
        <v>115</v>
      </c>
      <c r="F1352" s="2">
        <v>9251.89</v>
      </c>
      <c r="G1352" s="2">
        <v>0</v>
      </c>
      <c r="H1352" s="2">
        <v>9251.89</v>
      </c>
      <c r="I1352" s="2" t="s">
        <v>41</v>
      </c>
    </row>
    <row r="1353" spans="1:9" x14ac:dyDescent="0.2">
      <c r="A1353" s="3" t="s">
        <v>1782</v>
      </c>
      <c r="B1353" s="3" t="s">
        <v>297</v>
      </c>
      <c r="C1353" s="3" t="s">
        <v>401</v>
      </c>
      <c r="D1353" s="3" t="s">
        <v>52</v>
      </c>
      <c r="E1353" s="3" t="s">
        <v>60</v>
      </c>
      <c r="F1353" s="3">
        <v>1787.82</v>
      </c>
      <c r="G1353" s="3">
        <v>0</v>
      </c>
      <c r="H1353" s="3">
        <v>1787.82</v>
      </c>
      <c r="I1353" s="3" t="s">
        <v>29</v>
      </c>
    </row>
    <row r="1354" spans="1:9" x14ac:dyDescent="0.2">
      <c r="A1354" s="2" t="s">
        <v>1783</v>
      </c>
      <c r="B1354" s="2" t="s">
        <v>644</v>
      </c>
      <c r="C1354" s="2" t="s">
        <v>335</v>
      </c>
      <c r="D1354" s="2" t="s">
        <v>27</v>
      </c>
      <c r="E1354" s="2" t="s">
        <v>28</v>
      </c>
      <c r="F1354" s="2">
        <v>3550.87</v>
      </c>
      <c r="G1354" s="2">
        <v>639.16</v>
      </c>
      <c r="H1354" s="2">
        <v>2911.71</v>
      </c>
      <c r="I1354" s="2" t="s">
        <v>29</v>
      </c>
    </row>
    <row r="1355" spans="1:9" x14ac:dyDescent="0.2">
      <c r="A1355" s="3" t="s">
        <v>1784</v>
      </c>
      <c r="B1355" s="3" t="s">
        <v>423</v>
      </c>
      <c r="C1355" s="3" t="s">
        <v>538</v>
      </c>
      <c r="D1355" s="3" t="s">
        <v>27</v>
      </c>
      <c r="E1355" s="3" t="s">
        <v>28</v>
      </c>
      <c r="F1355" s="3">
        <v>8746.31</v>
      </c>
      <c r="G1355" s="3">
        <v>1574.34</v>
      </c>
      <c r="H1355" s="3">
        <v>7171.97</v>
      </c>
      <c r="I1355" s="3" t="s">
        <v>56</v>
      </c>
    </row>
    <row r="1356" spans="1:9" x14ac:dyDescent="0.2">
      <c r="A1356" s="2" t="s">
        <v>1785</v>
      </c>
      <c r="B1356" s="2" t="s">
        <v>241</v>
      </c>
      <c r="C1356" s="2" t="s">
        <v>242</v>
      </c>
      <c r="D1356" s="2" t="s">
        <v>27</v>
      </c>
      <c r="E1356" s="2" t="s">
        <v>28</v>
      </c>
      <c r="F1356" s="2">
        <v>3178.63</v>
      </c>
      <c r="G1356" s="2">
        <v>572.15</v>
      </c>
      <c r="H1356" s="2">
        <v>2606.48</v>
      </c>
      <c r="I1356" s="2" t="s">
        <v>29</v>
      </c>
    </row>
    <row r="1357" spans="1:9" x14ac:dyDescent="0.2">
      <c r="A1357" s="3" t="s">
        <v>1786</v>
      </c>
      <c r="B1357" s="3" t="s">
        <v>97</v>
      </c>
      <c r="C1357" s="3" t="s">
        <v>192</v>
      </c>
      <c r="D1357" s="3" t="s">
        <v>64</v>
      </c>
      <c r="E1357" s="3" t="s">
        <v>34</v>
      </c>
      <c r="F1357" s="3">
        <v>8084.98</v>
      </c>
      <c r="G1357" s="3">
        <v>0</v>
      </c>
      <c r="H1357" s="3">
        <v>8084.98</v>
      </c>
      <c r="I1357" s="3" t="s">
        <v>29</v>
      </c>
    </row>
    <row r="1358" spans="1:9" x14ac:dyDescent="0.2">
      <c r="A1358" s="2" t="s">
        <v>1787</v>
      </c>
      <c r="B1358" s="2" t="s">
        <v>813</v>
      </c>
      <c r="C1358" s="2" t="s">
        <v>173</v>
      </c>
      <c r="D1358" s="2" t="s">
        <v>52</v>
      </c>
      <c r="E1358" s="2" t="s">
        <v>60</v>
      </c>
      <c r="F1358" s="2">
        <v>17164.29</v>
      </c>
      <c r="G1358" s="2">
        <v>0</v>
      </c>
      <c r="H1358" s="2">
        <v>17164.29</v>
      </c>
      <c r="I1358" s="2" t="s">
        <v>29</v>
      </c>
    </row>
    <row r="1359" spans="1:9" x14ac:dyDescent="0.2">
      <c r="A1359" s="3" t="s">
        <v>1788</v>
      </c>
      <c r="B1359" s="3" t="s">
        <v>783</v>
      </c>
      <c r="C1359" s="3" t="s">
        <v>1110</v>
      </c>
      <c r="D1359" s="3" t="s">
        <v>27</v>
      </c>
      <c r="E1359" s="3" t="s">
        <v>60</v>
      </c>
      <c r="F1359" s="3">
        <v>11486.39</v>
      </c>
      <c r="G1359" s="3">
        <v>0</v>
      </c>
      <c r="H1359" s="3">
        <v>11486.39</v>
      </c>
      <c r="I1359" s="3" t="s">
        <v>29</v>
      </c>
    </row>
    <row r="1360" spans="1:9" x14ac:dyDescent="0.2">
      <c r="A1360" s="2" t="s">
        <v>1789</v>
      </c>
      <c r="B1360" s="2" t="s">
        <v>708</v>
      </c>
      <c r="C1360" s="2" t="s">
        <v>234</v>
      </c>
      <c r="D1360" s="2" t="s">
        <v>169</v>
      </c>
      <c r="E1360" s="2" t="s">
        <v>34</v>
      </c>
      <c r="F1360" s="2">
        <v>4207.71</v>
      </c>
      <c r="G1360" s="2">
        <v>841.54</v>
      </c>
      <c r="H1360" s="2">
        <v>3366.17</v>
      </c>
      <c r="I1360" s="2" t="s">
        <v>29</v>
      </c>
    </row>
    <row r="1361" spans="1:9" x14ac:dyDescent="0.2">
      <c r="A1361" s="3" t="s">
        <v>1790</v>
      </c>
      <c r="B1361" s="3" t="s">
        <v>430</v>
      </c>
      <c r="C1361" s="3" t="s">
        <v>432</v>
      </c>
      <c r="D1361" s="3" t="s">
        <v>27</v>
      </c>
      <c r="E1361" s="3" t="s">
        <v>60</v>
      </c>
      <c r="F1361" s="3">
        <v>6036.86</v>
      </c>
      <c r="G1361" s="3">
        <v>0</v>
      </c>
      <c r="H1361" s="3">
        <v>6036.86</v>
      </c>
      <c r="I1361" s="3" t="s">
        <v>41</v>
      </c>
    </row>
    <row r="1362" spans="1:9" x14ac:dyDescent="0.2">
      <c r="A1362" s="2" t="s">
        <v>1791</v>
      </c>
      <c r="B1362" s="2" t="s">
        <v>337</v>
      </c>
      <c r="C1362" s="2" t="s">
        <v>299</v>
      </c>
      <c r="D1362" s="2" t="s">
        <v>52</v>
      </c>
      <c r="E1362" s="2" t="s">
        <v>60</v>
      </c>
      <c r="F1362" s="2">
        <v>19292.53</v>
      </c>
      <c r="G1362" s="2">
        <v>0</v>
      </c>
      <c r="H1362" s="2">
        <v>19292.53</v>
      </c>
      <c r="I1362" s="2" t="s">
        <v>29</v>
      </c>
    </row>
    <row r="1363" spans="1:9" x14ac:dyDescent="0.2">
      <c r="A1363" s="3" t="s">
        <v>1792</v>
      </c>
      <c r="B1363" s="3" t="s">
        <v>192</v>
      </c>
      <c r="C1363" s="3" t="s">
        <v>712</v>
      </c>
      <c r="D1363" s="3" t="s">
        <v>27</v>
      </c>
      <c r="E1363" s="3" t="s">
        <v>60</v>
      </c>
      <c r="F1363" s="3">
        <v>11372.01</v>
      </c>
      <c r="G1363" s="3">
        <v>0</v>
      </c>
      <c r="H1363" s="3">
        <v>11372.01</v>
      </c>
      <c r="I1363" s="3" t="s">
        <v>56</v>
      </c>
    </row>
    <row r="1364" spans="1:9" x14ac:dyDescent="0.2">
      <c r="A1364" s="2" t="s">
        <v>1793</v>
      </c>
      <c r="B1364" s="2" t="s">
        <v>378</v>
      </c>
      <c r="C1364" s="2" t="s">
        <v>378</v>
      </c>
      <c r="D1364" s="2" t="s">
        <v>52</v>
      </c>
      <c r="E1364" s="2" t="s">
        <v>60</v>
      </c>
      <c r="F1364" s="2">
        <v>8206.94</v>
      </c>
      <c r="G1364" s="2">
        <v>0</v>
      </c>
      <c r="H1364" s="2">
        <v>8206.94</v>
      </c>
      <c r="I1364" s="2" t="s">
        <v>29</v>
      </c>
    </row>
    <row r="1365" spans="1:9" x14ac:dyDescent="0.2">
      <c r="A1365" s="3" t="s">
        <v>1794</v>
      </c>
      <c r="B1365" s="3" t="s">
        <v>566</v>
      </c>
      <c r="C1365" s="3" t="s">
        <v>300</v>
      </c>
      <c r="D1365" s="3" t="s">
        <v>45</v>
      </c>
      <c r="E1365" s="3" t="s">
        <v>46</v>
      </c>
      <c r="F1365" s="3">
        <v>2854.04</v>
      </c>
      <c r="G1365" s="3">
        <v>142.69999999999999</v>
      </c>
      <c r="H1365" s="3">
        <v>2711.34</v>
      </c>
      <c r="I1365" s="3" t="s">
        <v>29</v>
      </c>
    </row>
    <row r="1366" spans="1:9" x14ac:dyDescent="0.2">
      <c r="A1366" s="2" t="s">
        <v>1795</v>
      </c>
      <c r="B1366" s="2" t="s">
        <v>291</v>
      </c>
      <c r="C1366" s="2" t="s">
        <v>553</v>
      </c>
      <c r="D1366" s="2" t="s">
        <v>64</v>
      </c>
      <c r="E1366" s="2" t="s">
        <v>115</v>
      </c>
      <c r="F1366" s="2">
        <v>4983.3</v>
      </c>
      <c r="G1366" s="2">
        <v>0</v>
      </c>
      <c r="H1366" s="2">
        <v>4983.3</v>
      </c>
      <c r="I1366" s="2" t="s">
        <v>29</v>
      </c>
    </row>
    <row r="1367" spans="1:9" x14ac:dyDescent="0.2">
      <c r="A1367" s="3" t="s">
        <v>1796</v>
      </c>
      <c r="B1367" s="3" t="s">
        <v>826</v>
      </c>
      <c r="C1367" s="3" t="s">
        <v>143</v>
      </c>
      <c r="D1367" s="3" t="s">
        <v>52</v>
      </c>
      <c r="E1367" s="3" t="s">
        <v>34</v>
      </c>
      <c r="F1367" s="3">
        <v>3816.71</v>
      </c>
      <c r="G1367" s="3">
        <v>458.01</v>
      </c>
      <c r="H1367" s="3">
        <v>3358.7</v>
      </c>
      <c r="I1367" s="3" t="s">
        <v>29</v>
      </c>
    </row>
    <row r="1368" spans="1:9" x14ac:dyDescent="0.2">
      <c r="A1368" s="2" t="s">
        <v>1797</v>
      </c>
      <c r="B1368" s="2" t="s">
        <v>246</v>
      </c>
      <c r="C1368" s="2" t="s">
        <v>376</v>
      </c>
      <c r="D1368" s="2" t="s">
        <v>169</v>
      </c>
      <c r="E1368" s="2" t="s">
        <v>46</v>
      </c>
      <c r="F1368" s="2">
        <v>2740.77</v>
      </c>
      <c r="G1368" s="2">
        <v>548.15</v>
      </c>
      <c r="H1368" s="2">
        <v>2192.62</v>
      </c>
      <c r="I1368" s="2" t="s">
        <v>41</v>
      </c>
    </row>
    <row r="1369" spans="1:9" x14ac:dyDescent="0.2">
      <c r="A1369" s="3" t="s">
        <v>1798</v>
      </c>
      <c r="B1369" s="3" t="s">
        <v>197</v>
      </c>
      <c r="C1369" s="3" t="s">
        <v>376</v>
      </c>
      <c r="D1369" s="3" t="s">
        <v>33</v>
      </c>
      <c r="E1369" s="3" t="s">
        <v>34</v>
      </c>
      <c r="F1369" s="3">
        <v>3347.4</v>
      </c>
      <c r="G1369" s="3">
        <v>502.11</v>
      </c>
      <c r="H1369" s="3">
        <v>2845.29</v>
      </c>
      <c r="I1369" s="3" t="s">
        <v>41</v>
      </c>
    </row>
    <row r="1370" spans="1:9" x14ac:dyDescent="0.2">
      <c r="A1370" s="2" t="s">
        <v>1799</v>
      </c>
      <c r="B1370" s="2" t="s">
        <v>238</v>
      </c>
      <c r="C1370" s="2" t="s">
        <v>590</v>
      </c>
      <c r="D1370" s="2" t="s">
        <v>169</v>
      </c>
      <c r="E1370" s="2" t="s">
        <v>34</v>
      </c>
      <c r="F1370" s="2">
        <v>14417.89</v>
      </c>
      <c r="G1370" s="2">
        <v>2883.58</v>
      </c>
      <c r="H1370" s="2">
        <v>11534.31</v>
      </c>
      <c r="I1370" s="2" t="s">
        <v>29</v>
      </c>
    </row>
    <row r="1371" spans="1:9" x14ac:dyDescent="0.2">
      <c r="A1371" s="3" t="s">
        <v>1800</v>
      </c>
      <c r="B1371" s="3" t="s">
        <v>705</v>
      </c>
      <c r="C1371" s="3" t="s">
        <v>48</v>
      </c>
      <c r="D1371" s="3" t="s">
        <v>64</v>
      </c>
      <c r="E1371" s="3" t="s">
        <v>34</v>
      </c>
      <c r="F1371" s="3">
        <v>5498.46</v>
      </c>
      <c r="G1371" s="3">
        <v>0</v>
      </c>
      <c r="H1371" s="3">
        <v>5498.46</v>
      </c>
      <c r="I1371" s="3" t="s">
        <v>56</v>
      </c>
    </row>
    <row r="1372" spans="1:9" x14ac:dyDescent="0.2">
      <c r="A1372" s="2" t="s">
        <v>1801</v>
      </c>
      <c r="B1372" s="2" t="s">
        <v>720</v>
      </c>
      <c r="C1372" s="2" t="s">
        <v>349</v>
      </c>
      <c r="D1372" s="2" t="s">
        <v>52</v>
      </c>
      <c r="E1372" s="2" t="s">
        <v>34</v>
      </c>
      <c r="F1372" s="2">
        <v>8281.44</v>
      </c>
      <c r="G1372" s="2">
        <v>993.77</v>
      </c>
      <c r="H1372" s="2">
        <v>7287.67</v>
      </c>
      <c r="I1372" s="2" t="s">
        <v>29</v>
      </c>
    </row>
    <row r="1373" spans="1:9" x14ac:dyDescent="0.2">
      <c r="A1373" s="3" t="s">
        <v>1802</v>
      </c>
      <c r="B1373" s="3" t="s">
        <v>357</v>
      </c>
      <c r="C1373" s="3" t="s">
        <v>150</v>
      </c>
      <c r="D1373" s="3" t="s">
        <v>33</v>
      </c>
      <c r="E1373" s="3" t="s">
        <v>28</v>
      </c>
      <c r="F1373" s="3">
        <v>6848.38</v>
      </c>
      <c r="G1373" s="3">
        <v>1027.26</v>
      </c>
      <c r="H1373" s="3">
        <v>5821.12</v>
      </c>
      <c r="I1373" s="3" t="s">
        <v>41</v>
      </c>
    </row>
    <row r="1374" spans="1:9" x14ac:dyDescent="0.2">
      <c r="A1374" s="2" t="s">
        <v>1803</v>
      </c>
      <c r="B1374" s="2" t="s">
        <v>179</v>
      </c>
      <c r="C1374" s="2" t="s">
        <v>133</v>
      </c>
      <c r="D1374" s="2" t="s">
        <v>64</v>
      </c>
      <c r="E1374" s="2" t="s">
        <v>28</v>
      </c>
      <c r="F1374" s="2">
        <v>10382.15</v>
      </c>
      <c r="G1374" s="2">
        <v>0</v>
      </c>
      <c r="H1374" s="2">
        <v>10382.15</v>
      </c>
      <c r="I1374" s="2" t="s">
        <v>29</v>
      </c>
    </row>
    <row r="1375" spans="1:9" x14ac:dyDescent="0.2">
      <c r="A1375" s="3" t="s">
        <v>1804</v>
      </c>
      <c r="B1375" s="3" t="s">
        <v>326</v>
      </c>
      <c r="C1375" s="3" t="s">
        <v>241</v>
      </c>
      <c r="D1375" s="3" t="s">
        <v>33</v>
      </c>
      <c r="E1375" s="3" t="s">
        <v>28</v>
      </c>
      <c r="F1375" s="3">
        <v>5054.07</v>
      </c>
      <c r="G1375" s="3">
        <v>758.11</v>
      </c>
      <c r="H1375" s="3">
        <v>4295.96</v>
      </c>
      <c r="I1375" s="3" t="s">
        <v>41</v>
      </c>
    </row>
    <row r="1376" spans="1:9" x14ac:dyDescent="0.2">
      <c r="A1376" s="2" t="s">
        <v>1805</v>
      </c>
      <c r="B1376" s="2" t="s">
        <v>70</v>
      </c>
      <c r="C1376" s="2" t="s">
        <v>467</v>
      </c>
      <c r="D1376" s="2" t="s">
        <v>45</v>
      </c>
      <c r="E1376" s="2" t="s">
        <v>46</v>
      </c>
      <c r="F1376" s="2">
        <v>8954.7900000000009</v>
      </c>
      <c r="G1376" s="2">
        <v>447.74</v>
      </c>
      <c r="H1376" s="2">
        <v>8507.0499999999993</v>
      </c>
      <c r="I1376" s="2" t="s">
        <v>29</v>
      </c>
    </row>
    <row r="1377" spans="1:9" x14ac:dyDescent="0.2">
      <c r="A1377" s="3" t="s">
        <v>1806</v>
      </c>
      <c r="B1377" s="3" t="s">
        <v>348</v>
      </c>
      <c r="C1377" s="3" t="s">
        <v>371</v>
      </c>
      <c r="D1377" s="3" t="s">
        <v>64</v>
      </c>
      <c r="E1377" s="3" t="s">
        <v>34</v>
      </c>
      <c r="F1377" s="3">
        <v>15045.95</v>
      </c>
      <c r="G1377" s="3">
        <v>0</v>
      </c>
      <c r="H1377" s="3">
        <v>15045.95</v>
      </c>
      <c r="I1377" s="3" t="s">
        <v>56</v>
      </c>
    </row>
    <row r="1378" spans="1:9" x14ac:dyDescent="0.2">
      <c r="A1378" s="2" t="s">
        <v>1807</v>
      </c>
      <c r="B1378" s="2" t="s">
        <v>724</v>
      </c>
      <c r="C1378" s="2" t="s">
        <v>468</v>
      </c>
      <c r="D1378" s="2" t="s">
        <v>206</v>
      </c>
      <c r="E1378" s="2" t="s">
        <v>207</v>
      </c>
      <c r="F1378" s="2">
        <v>9099.41</v>
      </c>
      <c r="G1378" s="2">
        <v>0</v>
      </c>
      <c r="H1378" s="2">
        <v>9099.41</v>
      </c>
      <c r="I1378" s="2" t="s">
        <v>29</v>
      </c>
    </row>
    <row r="1379" spans="1:9" x14ac:dyDescent="0.2">
      <c r="A1379" s="3" t="s">
        <v>1808</v>
      </c>
      <c r="B1379" s="3" t="s">
        <v>1275</v>
      </c>
      <c r="C1379" s="3" t="s">
        <v>136</v>
      </c>
      <c r="D1379" s="3" t="s">
        <v>27</v>
      </c>
      <c r="E1379" s="3" t="s">
        <v>28</v>
      </c>
      <c r="F1379" s="3">
        <v>5974.21</v>
      </c>
      <c r="G1379" s="3">
        <v>1075.3599999999999</v>
      </c>
      <c r="H1379" s="3">
        <v>4898.8500000000004</v>
      </c>
      <c r="I1379" s="3" t="s">
        <v>29</v>
      </c>
    </row>
    <row r="1380" spans="1:9" x14ac:dyDescent="0.2">
      <c r="A1380" s="2" t="s">
        <v>1809</v>
      </c>
      <c r="B1380" s="2" t="s">
        <v>501</v>
      </c>
      <c r="C1380" s="2" t="s">
        <v>113</v>
      </c>
      <c r="D1380" s="2" t="s">
        <v>64</v>
      </c>
      <c r="E1380" s="2" t="s">
        <v>34</v>
      </c>
      <c r="F1380" s="2">
        <v>4986.82</v>
      </c>
      <c r="G1380" s="2">
        <v>0</v>
      </c>
      <c r="H1380" s="2">
        <v>4986.82</v>
      </c>
      <c r="I1380" s="2" t="s">
        <v>29</v>
      </c>
    </row>
    <row r="1381" spans="1:9" x14ac:dyDescent="0.2">
      <c r="A1381" s="3" t="s">
        <v>1810</v>
      </c>
      <c r="B1381" s="3" t="s">
        <v>618</v>
      </c>
      <c r="C1381" s="3" t="s">
        <v>451</v>
      </c>
      <c r="D1381" s="3" t="s">
        <v>206</v>
      </c>
      <c r="E1381" s="3" t="s">
        <v>207</v>
      </c>
      <c r="F1381" s="3">
        <v>3486.44</v>
      </c>
      <c r="G1381" s="3">
        <v>0</v>
      </c>
      <c r="H1381" s="3">
        <v>3486.44</v>
      </c>
      <c r="I1381" s="3" t="s">
        <v>29</v>
      </c>
    </row>
    <row r="1382" spans="1:9" x14ac:dyDescent="0.2">
      <c r="A1382" s="2" t="s">
        <v>1811</v>
      </c>
      <c r="B1382" s="2" t="s">
        <v>236</v>
      </c>
      <c r="C1382" s="2" t="s">
        <v>190</v>
      </c>
      <c r="D1382" s="2" t="s">
        <v>64</v>
      </c>
      <c r="E1382" s="2" t="s">
        <v>28</v>
      </c>
      <c r="F1382" s="2">
        <v>15782.79</v>
      </c>
      <c r="G1382" s="2">
        <v>0</v>
      </c>
      <c r="H1382" s="2">
        <v>15782.79</v>
      </c>
      <c r="I1382" s="2" t="s">
        <v>56</v>
      </c>
    </row>
    <row r="1383" spans="1:9" x14ac:dyDescent="0.2">
      <c r="A1383" s="3" t="s">
        <v>1812</v>
      </c>
      <c r="B1383" s="3" t="s">
        <v>1234</v>
      </c>
      <c r="C1383" s="3" t="s">
        <v>432</v>
      </c>
      <c r="D1383" s="3" t="s">
        <v>33</v>
      </c>
      <c r="E1383" s="3" t="s">
        <v>28</v>
      </c>
      <c r="F1383" s="3">
        <v>7090.39</v>
      </c>
      <c r="G1383" s="3">
        <v>1063.56</v>
      </c>
      <c r="H1383" s="3">
        <v>6026.83</v>
      </c>
      <c r="I1383" s="3" t="s">
        <v>29</v>
      </c>
    </row>
    <row r="1384" spans="1:9" x14ac:dyDescent="0.2">
      <c r="A1384" s="2" t="s">
        <v>1813</v>
      </c>
      <c r="B1384" s="2" t="s">
        <v>595</v>
      </c>
      <c r="C1384" s="2" t="s">
        <v>416</v>
      </c>
      <c r="D1384" s="2" t="s">
        <v>64</v>
      </c>
      <c r="E1384" s="2" t="s">
        <v>115</v>
      </c>
      <c r="F1384" s="2">
        <v>7136.04</v>
      </c>
      <c r="G1384" s="2">
        <v>0</v>
      </c>
      <c r="H1384" s="2">
        <v>7136.04</v>
      </c>
      <c r="I1384" s="2" t="s">
        <v>29</v>
      </c>
    </row>
    <row r="1385" spans="1:9" x14ac:dyDescent="0.2">
      <c r="A1385" s="3" t="s">
        <v>1814</v>
      </c>
      <c r="B1385" s="3" t="s">
        <v>722</v>
      </c>
      <c r="C1385" s="3" t="s">
        <v>79</v>
      </c>
      <c r="D1385" s="3" t="s">
        <v>33</v>
      </c>
      <c r="E1385" s="3" t="s">
        <v>34</v>
      </c>
      <c r="F1385" s="3">
        <v>2817.36</v>
      </c>
      <c r="G1385" s="3">
        <v>422.6</v>
      </c>
      <c r="H1385" s="3">
        <v>2394.7600000000002</v>
      </c>
      <c r="I1385" s="3" t="s">
        <v>41</v>
      </c>
    </row>
    <row r="1386" spans="1:9" x14ac:dyDescent="0.2">
      <c r="A1386" s="2" t="s">
        <v>1815</v>
      </c>
      <c r="B1386" s="2" t="s">
        <v>986</v>
      </c>
      <c r="C1386" s="2" t="s">
        <v>435</v>
      </c>
      <c r="D1386" s="2" t="s">
        <v>45</v>
      </c>
      <c r="E1386" s="2" t="s">
        <v>46</v>
      </c>
      <c r="F1386" s="2">
        <v>8318.06</v>
      </c>
      <c r="G1386" s="2">
        <v>415.9</v>
      </c>
      <c r="H1386" s="2">
        <v>7902.16</v>
      </c>
      <c r="I1386" s="2" t="s">
        <v>56</v>
      </c>
    </row>
    <row r="1387" spans="1:9" x14ac:dyDescent="0.2">
      <c r="A1387" s="3" t="s">
        <v>1816</v>
      </c>
      <c r="B1387" s="3" t="s">
        <v>232</v>
      </c>
      <c r="C1387" s="3" t="s">
        <v>986</v>
      </c>
      <c r="D1387" s="3" t="s">
        <v>45</v>
      </c>
      <c r="E1387" s="3" t="s">
        <v>89</v>
      </c>
      <c r="F1387" s="3">
        <v>5985.8</v>
      </c>
      <c r="G1387" s="3">
        <v>0</v>
      </c>
      <c r="H1387" s="3">
        <v>5985.8</v>
      </c>
      <c r="I1387" s="3" t="s">
        <v>56</v>
      </c>
    </row>
    <row r="1388" spans="1:9" x14ac:dyDescent="0.2">
      <c r="A1388" s="2" t="s">
        <v>1817</v>
      </c>
      <c r="B1388" s="2" t="s">
        <v>348</v>
      </c>
      <c r="C1388" s="2" t="s">
        <v>1623</v>
      </c>
      <c r="D1388" s="2" t="s">
        <v>206</v>
      </c>
      <c r="E1388" s="2" t="s">
        <v>207</v>
      </c>
      <c r="F1388" s="2">
        <v>20024.38</v>
      </c>
      <c r="G1388" s="2">
        <v>0</v>
      </c>
      <c r="H1388" s="2">
        <v>20024.38</v>
      </c>
      <c r="I1388" s="2" t="s">
        <v>29</v>
      </c>
    </row>
    <row r="1389" spans="1:9" x14ac:dyDescent="0.2">
      <c r="A1389" s="3" t="s">
        <v>1818</v>
      </c>
      <c r="B1389" s="3" t="s">
        <v>50</v>
      </c>
      <c r="C1389" s="3" t="s">
        <v>51</v>
      </c>
      <c r="D1389" s="3" t="s">
        <v>27</v>
      </c>
      <c r="E1389" s="3" t="s">
        <v>28</v>
      </c>
      <c r="F1389" s="3">
        <v>3103.3</v>
      </c>
      <c r="G1389" s="3">
        <v>558.59</v>
      </c>
      <c r="H1389" s="3">
        <v>2544.71</v>
      </c>
      <c r="I1389" s="3" t="s">
        <v>29</v>
      </c>
    </row>
    <row r="1390" spans="1:9" x14ac:dyDescent="0.2">
      <c r="A1390" s="2" t="s">
        <v>1819</v>
      </c>
      <c r="B1390" s="2" t="s">
        <v>741</v>
      </c>
      <c r="C1390" s="2" t="s">
        <v>238</v>
      </c>
      <c r="D1390" s="2" t="s">
        <v>27</v>
      </c>
      <c r="E1390" s="2" t="s">
        <v>34</v>
      </c>
      <c r="F1390" s="2">
        <v>7529.84</v>
      </c>
      <c r="G1390" s="2">
        <v>1355.37</v>
      </c>
      <c r="H1390" s="2">
        <v>6174.47</v>
      </c>
      <c r="I1390" s="2" t="s">
        <v>29</v>
      </c>
    </row>
    <row r="1391" spans="1:9" x14ac:dyDescent="0.2">
      <c r="A1391" s="3" t="s">
        <v>1820</v>
      </c>
      <c r="B1391" s="3" t="s">
        <v>454</v>
      </c>
      <c r="C1391" s="3" t="s">
        <v>426</v>
      </c>
      <c r="D1391" s="3" t="s">
        <v>52</v>
      </c>
      <c r="E1391" s="3" t="s">
        <v>34</v>
      </c>
      <c r="F1391" s="3">
        <v>12212.28</v>
      </c>
      <c r="G1391" s="3">
        <v>1465.47</v>
      </c>
      <c r="H1391" s="3">
        <v>10746.81</v>
      </c>
      <c r="I1391" s="3" t="s">
        <v>56</v>
      </c>
    </row>
    <row r="1392" spans="1:9" x14ac:dyDescent="0.2">
      <c r="A1392" s="2" t="s">
        <v>1821</v>
      </c>
      <c r="B1392" s="2" t="s">
        <v>781</v>
      </c>
      <c r="C1392" s="2" t="s">
        <v>666</v>
      </c>
      <c r="D1392" s="2" t="s">
        <v>33</v>
      </c>
      <c r="E1392" s="2" t="s">
        <v>34</v>
      </c>
      <c r="F1392" s="2">
        <v>2823.94</v>
      </c>
      <c r="G1392" s="2">
        <v>423.59</v>
      </c>
      <c r="H1392" s="2">
        <v>2400.35</v>
      </c>
      <c r="I1392" s="2" t="s">
        <v>56</v>
      </c>
    </row>
    <row r="1393" spans="1:9" x14ac:dyDescent="0.2">
      <c r="A1393" s="3" t="s">
        <v>1822</v>
      </c>
      <c r="B1393" s="3" t="s">
        <v>714</v>
      </c>
      <c r="C1393" s="3" t="s">
        <v>817</v>
      </c>
      <c r="D1393" s="3" t="s">
        <v>33</v>
      </c>
      <c r="E1393" s="3" t="s">
        <v>28</v>
      </c>
      <c r="F1393" s="3">
        <v>4730.76</v>
      </c>
      <c r="G1393" s="3">
        <v>709.61</v>
      </c>
      <c r="H1393" s="3">
        <v>4021.15</v>
      </c>
      <c r="I1393" s="3" t="s">
        <v>29</v>
      </c>
    </row>
    <row r="1394" spans="1:9" x14ac:dyDescent="0.2">
      <c r="A1394" s="2" t="s">
        <v>1823</v>
      </c>
      <c r="B1394" s="2" t="s">
        <v>389</v>
      </c>
      <c r="C1394" s="2" t="s">
        <v>863</v>
      </c>
      <c r="D1394" s="2" t="s">
        <v>52</v>
      </c>
      <c r="E1394" s="2" t="s">
        <v>34</v>
      </c>
      <c r="F1394" s="2">
        <v>11733.34</v>
      </c>
      <c r="G1394" s="2">
        <v>1408</v>
      </c>
      <c r="H1394" s="2">
        <v>10325.34</v>
      </c>
      <c r="I1394" s="2" t="s">
        <v>29</v>
      </c>
    </row>
    <row r="1395" spans="1:9" x14ac:dyDescent="0.2">
      <c r="A1395" s="3" t="s">
        <v>1824</v>
      </c>
      <c r="B1395" s="3" t="s">
        <v>1825</v>
      </c>
      <c r="C1395" s="3" t="s">
        <v>602</v>
      </c>
      <c r="D1395" s="3" t="s">
        <v>114</v>
      </c>
      <c r="E1395" s="3" t="s">
        <v>46</v>
      </c>
      <c r="F1395" s="3">
        <v>3110.23</v>
      </c>
      <c r="G1395" s="3">
        <v>311.02</v>
      </c>
      <c r="H1395" s="3">
        <v>2799.21</v>
      </c>
      <c r="I1395" s="3" t="s">
        <v>29</v>
      </c>
    </row>
    <row r="1396" spans="1:9" x14ac:dyDescent="0.2">
      <c r="A1396" s="2" t="s">
        <v>1826</v>
      </c>
      <c r="B1396" s="2" t="s">
        <v>179</v>
      </c>
      <c r="C1396" s="2" t="s">
        <v>789</v>
      </c>
      <c r="D1396" s="2" t="s">
        <v>33</v>
      </c>
      <c r="E1396" s="2" t="s">
        <v>34</v>
      </c>
      <c r="F1396" s="2">
        <v>17870.11</v>
      </c>
      <c r="G1396" s="2">
        <v>2680.52</v>
      </c>
      <c r="H1396" s="2">
        <v>15189.59</v>
      </c>
      <c r="I1396" s="2" t="s">
        <v>29</v>
      </c>
    </row>
    <row r="1397" spans="1:9" x14ac:dyDescent="0.2">
      <c r="A1397" s="3" t="s">
        <v>1827</v>
      </c>
      <c r="B1397" s="3" t="s">
        <v>106</v>
      </c>
      <c r="C1397" s="3" t="s">
        <v>62</v>
      </c>
      <c r="D1397" s="3" t="s">
        <v>64</v>
      </c>
      <c r="E1397" s="3" t="s">
        <v>28</v>
      </c>
      <c r="F1397" s="3">
        <v>7895.68</v>
      </c>
      <c r="G1397" s="3">
        <v>0</v>
      </c>
      <c r="H1397" s="3">
        <v>7895.68</v>
      </c>
      <c r="I1397" s="3" t="s">
        <v>41</v>
      </c>
    </row>
    <row r="1398" spans="1:9" x14ac:dyDescent="0.2">
      <c r="A1398" s="2" t="s">
        <v>1828</v>
      </c>
      <c r="B1398" s="2" t="s">
        <v>81</v>
      </c>
      <c r="C1398" s="2" t="s">
        <v>367</v>
      </c>
      <c r="D1398" s="2" t="s">
        <v>114</v>
      </c>
      <c r="E1398" s="2" t="s">
        <v>115</v>
      </c>
      <c r="F1398" s="2">
        <v>17928.849999999999</v>
      </c>
      <c r="G1398" s="2">
        <v>1792.88</v>
      </c>
      <c r="H1398" s="2">
        <v>16135.97</v>
      </c>
      <c r="I1398" s="2" t="s">
        <v>41</v>
      </c>
    </row>
    <row r="1399" spans="1:9" x14ac:dyDescent="0.2">
      <c r="A1399" s="3" t="s">
        <v>1829</v>
      </c>
      <c r="B1399" s="3" t="s">
        <v>386</v>
      </c>
      <c r="C1399" s="3" t="s">
        <v>303</v>
      </c>
      <c r="D1399" s="3" t="s">
        <v>114</v>
      </c>
      <c r="E1399" s="3" t="s">
        <v>46</v>
      </c>
      <c r="F1399" s="3">
        <v>4388.1499999999996</v>
      </c>
      <c r="G1399" s="3">
        <v>438.82</v>
      </c>
      <c r="H1399" s="3">
        <v>3949.33</v>
      </c>
      <c r="I1399" s="3" t="s">
        <v>56</v>
      </c>
    </row>
    <row r="1400" spans="1:9" x14ac:dyDescent="0.2">
      <c r="A1400" s="2" t="s">
        <v>1830</v>
      </c>
      <c r="B1400" s="2" t="s">
        <v>143</v>
      </c>
      <c r="C1400" s="2" t="s">
        <v>310</v>
      </c>
      <c r="D1400" s="2" t="s">
        <v>27</v>
      </c>
      <c r="E1400" s="2" t="s">
        <v>28</v>
      </c>
      <c r="F1400" s="2">
        <v>13516.92</v>
      </c>
      <c r="G1400" s="2">
        <v>2433.0500000000002</v>
      </c>
      <c r="H1400" s="2">
        <v>11083.87</v>
      </c>
      <c r="I1400" s="2" t="s">
        <v>56</v>
      </c>
    </row>
    <row r="1401" spans="1:9" x14ac:dyDescent="0.2">
      <c r="A1401" s="3" t="s">
        <v>1831</v>
      </c>
      <c r="B1401" s="3" t="s">
        <v>59</v>
      </c>
      <c r="C1401" s="3" t="s">
        <v>340</v>
      </c>
      <c r="D1401" s="3" t="s">
        <v>33</v>
      </c>
      <c r="E1401" s="3" t="s">
        <v>28</v>
      </c>
      <c r="F1401" s="3">
        <v>10233.52</v>
      </c>
      <c r="G1401" s="3">
        <v>1535.03</v>
      </c>
      <c r="H1401" s="3">
        <v>8698.49</v>
      </c>
      <c r="I1401" s="3" t="s">
        <v>41</v>
      </c>
    </row>
    <row r="1402" spans="1:9" x14ac:dyDescent="0.2">
      <c r="A1402" s="2" t="s">
        <v>1832</v>
      </c>
      <c r="B1402" s="2" t="s">
        <v>360</v>
      </c>
      <c r="C1402" s="2" t="s">
        <v>76</v>
      </c>
      <c r="D1402" s="2" t="s">
        <v>52</v>
      </c>
      <c r="E1402" s="2" t="s">
        <v>34</v>
      </c>
      <c r="F1402" s="2">
        <v>8532.07</v>
      </c>
      <c r="G1402" s="2">
        <v>1023.85</v>
      </c>
      <c r="H1402" s="2">
        <v>7508.22</v>
      </c>
      <c r="I1402" s="2" t="s">
        <v>29</v>
      </c>
    </row>
    <row r="1403" spans="1:9" x14ac:dyDescent="0.2">
      <c r="A1403" s="3" t="s">
        <v>1833</v>
      </c>
      <c r="B1403" s="3" t="s">
        <v>340</v>
      </c>
      <c r="C1403" s="3" t="s">
        <v>104</v>
      </c>
      <c r="D1403" s="3" t="s">
        <v>45</v>
      </c>
      <c r="E1403" s="3" t="s">
        <v>89</v>
      </c>
      <c r="F1403" s="3">
        <v>4887.5</v>
      </c>
      <c r="G1403" s="3">
        <v>0</v>
      </c>
      <c r="H1403" s="3">
        <v>4887.5</v>
      </c>
      <c r="I1403" s="3" t="s">
        <v>29</v>
      </c>
    </row>
    <row r="1404" spans="1:9" x14ac:dyDescent="0.2">
      <c r="A1404" s="2" t="s">
        <v>1834</v>
      </c>
      <c r="B1404" s="2" t="s">
        <v>564</v>
      </c>
      <c r="C1404" s="2" t="s">
        <v>420</v>
      </c>
      <c r="D1404" s="2" t="s">
        <v>52</v>
      </c>
      <c r="E1404" s="2" t="s">
        <v>34</v>
      </c>
      <c r="F1404" s="2">
        <v>2610.62</v>
      </c>
      <c r="G1404" s="2">
        <v>313.27</v>
      </c>
      <c r="H1404" s="2">
        <v>2297.35</v>
      </c>
      <c r="I1404" s="2" t="s">
        <v>41</v>
      </c>
    </row>
    <row r="1405" spans="1:9" x14ac:dyDescent="0.2">
      <c r="A1405" s="3" t="s">
        <v>1835</v>
      </c>
      <c r="B1405" s="3" t="s">
        <v>465</v>
      </c>
      <c r="C1405" s="3" t="s">
        <v>460</v>
      </c>
      <c r="D1405" s="3" t="s">
        <v>114</v>
      </c>
      <c r="E1405" s="3" t="s">
        <v>115</v>
      </c>
      <c r="F1405" s="3">
        <v>5877.52</v>
      </c>
      <c r="G1405" s="3">
        <v>587.75</v>
      </c>
      <c r="H1405" s="3">
        <v>5289.77</v>
      </c>
      <c r="I1405" s="3" t="s">
        <v>56</v>
      </c>
    </row>
    <row r="1406" spans="1:9" x14ac:dyDescent="0.2">
      <c r="A1406" s="2" t="s">
        <v>1836</v>
      </c>
      <c r="B1406" s="2" t="s">
        <v>217</v>
      </c>
      <c r="C1406" s="2" t="s">
        <v>168</v>
      </c>
      <c r="D1406" s="2" t="s">
        <v>45</v>
      </c>
      <c r="E1406" s="2" t="s">
        <v>46</v>
      </c>
      <c r="F1406" s="2">
        <v>12855.24</v>
      </c>
      <c r="G1406" s="2">
        <v>642.76</v>
      </c>
      <c r="H1406" s="2">
        <v>12212.48</v>
      </c>
      <c r="I1406" s="2" t="s">
        <v>29</v>
      </c>
    </row>
    <row r="1407" spans="1:9" x14ac:dyDescent="0.2">
      <c r="A1407" s="3" t="s">
        <v>1837</v>
      </c>
      <c r="B1407" s="3" t="s">
        <v>460</v>
      </c>
      <c r="C1407" s="3" t="s">
        <v>783</v>
      </c>
      <c r="D1407" s="3" t="s">
        <v>64</v>
      </c>
      <c r="E1407" s="3" t="s">
        <v>34</v>
      </c>
      <c r="F1407" s="3">
        <v>9272.65</v>
      </c>
      <c r="G1407" s="3">
        <v>0</v>
      </c>
      <c r="H1407" s="3">
        <v>9272.65</v>
      </c>
      <c r="I1407" s="3" t="s">
        <v>29</v>
      </c>
    </row>
    <row r="1408" spans="1:9" x14ac:dyDescent="0.2">
      <c r="A1408" s="2" t="s">
        <v>1838</v>
      </c>
      <c r="B1408" s="2" t="s">
        <v>497</v>
      </c>
      <c r="C1408" s="2" t="s">
        <v>525</v>
      </c>
      <c r="D1408" s="2" t="s">
        <v>64</v>
      </c>
      <c r="E1408" s="2" t="s">
        <v>34</v>
      </c>
      <c r="F1408" s="2">
        <v>2440.36</v>
      </c>
      <c r="G1408" s="2">
        <v>0</v>
      </c>
      <c r="H1408" s="2">
        <v>2440.36</v>
      </c>
      <c r="I1408" s="2" t="s">
        <v>41</v>
      </c>
    </row>
    <row r="1409" spans="1:9" x14ac:dyDescent="0.2">
      <c r="A1409" s="3" t="s">
        <v>1839</v>
      </c>
      <c r="B1409" s="3" t="s">
        <v>133</v>
      </c>
      <c r="C1409" s="3" t="s">
        <v>498</v>
      </c>
      <c r="D1409" s="3" t="s">
        <v>52</v>
      </c>
      <c r="E1409" s="3" t="s">
        <v>34</v>
      </c>
      <c r="F1409" s="3">
        <v>7843.93</v>
      </c>
      <c r="G1409" s="3">
        <v>941.27</v>
      </c>
      <c r="H1409" s="3">
        <v>6902.66</v>
      </c>
      <c r="I1409" s="3" t="s">
        <v>29</v>
      </c>
    </row>
    <row r="1410" spans="1:9" x14ac:dyDescent="0.2">
      <c r="A1410" s="2" t="s">
        <v>1840</v>
      </c>
      <c r="B1410" s="2" t="s">
        <v>482</v>
      </c>
      <c r="C1410" s="2" t="s">
        <v>278</v>
      </c>
      <c r="D1410" s="2" t="s">
        <v>206</v>
      </c>
      <c r="E1410" s="2" t="s">
        <v>207</v>
      </c>
      <c r="F1410" s="2">
        <v>2852.02</v>
      </c>
      <c r="G1410" s="2">
        <v>0</v>
      </c>
      <c r="H1410" s="2">
        <v>2852.02</v>
      </c>
      <c r="I1410" s="2" t="s">
        <v>29</v>
      </c>
    </row>
    <row r="1411" spans="1:9" x14ac:dyDescent="0.2">
      <c r="A1411" s="3" t="s">
        <v>1841</v>
      </c>
      <c r="B1411" s="3" t="s">
        <v>516</v>
      </c>
      <c r="C1411" s="3" t="s">
        <v>543</v>
      </c>
      <c r="D1411" s="3" t="s">
        <v>33</v>
      </c>
      <c r="E1411" s="3" t="s">
        <v>28</v>
      </c>
      <c r="F1411" s="3">
        <v>10349.58</v>
      </c>
      <c r="G1411" s="3">
        <v>1552.44</v>
      </c>
      <c r="H1411" s="3">
        <v>8797.14</v>
      </c>
      <c r="I1411" s="3" t="s">
        <v>41</v>
      </c>
    </row>
    <row r="1412" spans="1:9" x14ac:dyDescent="0.2">
      <c r="A1412" s="2" t="s">
        <v>1842</v>
      </c>
      <c r="B1412" s="2" t="s">
        <v>295</v>
      </c>
      <c r="C1412" s="2" t="s">
        <v>543</v>
      </c>
      <c r="D1412" s="2" t="s">
        <v>114</v>
      </c>
      <c r="E1412" s="2" t="s">
        <v>115</v>
      </c>
      <c r="F1412" s="2">
        <v>6093.4</v>
      </c>
      <c r="G1412" s="2">
        <v>609.34</v>
      </c>
      <c r="H1412" s="2">
        <v>5484.06</v>
      </c>
      <c r="I1412" s="2" t="s">
        <v>29</v>
      </c>
    </row>
    <row r="1413" spans="1:9" x14ac:dyDescent="0.2">
      <c r="A1413" s="3" t="s">
        <v>1843</v>
      </c>
      <c r="B1413" s="3" t="s">
        <v>441</v>
      </c>
      <c r="C1413" s="3" t="s">
        <v>458</v>
      </c>
      <c r="D1413" s="3" t="s">
        <v>45</v>
      </c>
      <c r="E1413" s="3" t="s">
        <v>89</v>
      </c>
      <c r="F1413" s="3">
        <v>3761.71</v>
      </c>
      <c r="G1413" s="3">
        <v>0</v>
      </c>
      <c r="H1413" s="3">
        <v>3761.71</v>
      </c>
      <c r="I1413" s="3" t="s">
        <v>29</v>
      </c>
    </row>
    <row r="1414" spans="1:9" x14ac:dyDescent="0.2">
      <c r="A1414" s="2" t="s">
        <v>1844</v>
      </c>
      <c r="B1414" s="2" t="s">
        <v>210</v>
      </c>
      <c r="C1414" s="2" t="s">
        <v>249</v>
      </c>
      <c r="D1414" s="2" t="s">
        <v>169</v>
      </c>
      <c r="E1414" s="2" t="s">
        <v>46</v>
      </c>
      <c r="F1414" s="2">
        <v>5830.28</v>
      </c>
      <c r="G1414" s="2">
        <v>1166.06</v>
      </c>
      <c r="H1414" s="2">
        <v>4664.22</v>
      </c>
      <c r="I1414" s="2" t="s">
        <v>29</v>
      </c>
    </row>
    <row r="1415" spans="1:9" x14ac:dyDescent="0.2">
      <c r="A1415" s="3" t="s">
        <v>1845</v>
      </c>
      <c r="B1415" s="3" t="s">
        <v>322</v>
      </c>
      <c r="C1415" s="3" t="s">
        <v>322</v>
      </c>
      <c r="D1415" s="3" t="s">
        <v>52</v>
      </c>
      <c r="E1415" s="3" t="s">
        <v>34</v>
      </c>
      <c r="F1415" s="3">
        <v>2543.04</v>
      </c>
      <c r="G1415" s="3">
        <v>305.16000000000003</v>
      </c>
      <c r="H1415" s="3">
        <v>2237.88</v>
      </c>
      <c r="I1415" s="3" t="s">
        <v>29</v>
      </c>
    </row>
    <row r="1416" spans="1:9" x14ac:dyDescent="0.2">
      <c r="A1416" s="2" t="s">
        <v>1846</v>
      </c>
      <c r="B1416" s="2" t="s">
        <v>653</v>
      </c>
      <c r="C1416" s="2" t="s">
        <v>791</v>
      </c>
      <c r="D1416" s="2" t="s">
        <v>27</v>
      </c>
      <c r="E1416" s="2" t="s">
        <v>60</v>
      </c>
      <c r="F1416" s="2">
        <v>8351.42</v>
      </c>
      <c r="G1416" s="2">
        <v>0</v>
      </c>
      <c r="H1416" s="2">
        <v>8351.42</v>
      </c>
      <c r="I1416" s="2" t="s">
        <v>29</v>
      </c>
    </row>
    <row r="1417" spans="1:9" x14ac:dyDescent="0.2">
      <c r="A1417" s="3" t="s">
        <v>1847</v>
      </c>
      <c r="B1417" s="3" t="s">
        <v>454</v>
      </c>
      <c r="C1417" s="3" t="s">
        <v>708</v>
      </c>
      <c r="D1417" s="3" t="s">
        <v>27</v>
      </c>
      <c r="E1417" s="3" t="s">
        <v>28</v>
      </c>
      <c r="F1417" s="3">
        <v>16613.57</v>
      </c>
      <c r="G1417" s="3">
        <v>2990.44</v>
      </c>
      <c r="H1417" s="3">
        <v>13623.13</v>
      </c>
      <c r="I1417" s="3" t="s">
        <v>29</v>
      </c>
    </row>
    <row r="1418" spans="1:9" x14ac:dyDescent="0.2">
      <c r="A1418" s="2" t="s">
        <v>1848</v>
      </c>
      <c r="B1418" s="2" t="s">
        <v>1035</v>
      </c>
      <c r="C1418" s="2" t="s">
        <v>394</v>
      </c>
      <c r="D1418" s="2" t="s">
        <v>45</v>
      </c>
      <c r="E1418" s="2" t="s">
        <v>46</v>
      </c>
      <c r="F1418" s="2">
        <v>11376.43</v>
      </c>
      <c r="G1418" s="2">
        <v>568.82000000000005</v>
      </c>
      <c r="H1418" s="2">
        <v>10807.61</v>
      </c>
      <c r="I1418" s="2" t="s">
        <v>29</v>
      </c>
    </row>
    <row r="1419" spans="1:9" x14ac:dyDescent="0.2">
      <c r="A1419" s="3" t="s">
        <v>1849</v>
      </c>
      <c r="B1419" s="3" t="s">
        <v>602</v>
      </c>
      <c r="C1419" s="3" t="s">
        <v>562</v>
      </c>
      <c r="D1419" s="3" t="s">
        <v>169</v>
      </c>
      <c r="E1419" s="3" t="s">
        <v>46</v>
      </c>
      <c r="F1419" s="3">
        <v>8378.57</v>
      </c>
      <c r="G1419" s="3">
        <v>1675.71</v>
      </c>
      <c r="H1419" s="3">
        <v>6702.86</v>
      </c>
      <c r="I1419" s="3" t="s">
        <v>41</v>
      </c>
    </row>
    <row r="1420" spans="1:9" x14ac:dyDescent="0.2">
      <c r="A1420" s="2" t="s">
        <v>1850</v>
      </c>
      <c r="B1420" s="2" t="s">
        <v>229</v>
      </c>
      <c r="C1420" s="2" t="s">
        <v>236</v>
      </c>
      <c r="D1420" s="2" t="s">
        <v>27</v>
      </c>
      <c r="E1420" s="2" t="s">
        <v>28</v>
      </c>
      <c r="F1420" s="2">
        <v>6115.55</v>
      </c>
      <c r="G1420" s="2">
        <v>1100.8</v>
      </c>
      <c r="H1420" s="2">
        <v>5014.75</v>
      </c>
      <c r="I1420" s="2" t="s">
        <v>29</v>
      </c>
    </row>
    <row r="1421" spans="1:9" x14ac:dyDescent="0.2">
      <c r="A1421" s="3" t="s">
        <v>1851</v>
      </c>
      <c r="B1421" s="3" t="s">
        <v>222</v>
      </c>
      <c r="C1421" s="3" t="s">
        <v>409</v>
      </c>
      <c r="D1421" s="3" t="s">
        <v>33</v>
      </c>
      <c r="E1421" s="3" t="s">
        <v>34</v>
      </c>
      <c r="F1421" s="3">
        <v>7086.82</v>
      </c>
      <c r="G1421" s="3">
        <v>1063.02</v>
      </c>
      <c r="H1421" s="3">
        <v>6023.8</v>
      </c>
      <c r="I1421" s="3" t="s">
        <v>29</v>
      </c>
    </row>
    <row r="1422" spans="1:9" x14ac:dyDescent="0.2">
      <c r="A1422" s="2" t="s">
        <v>1852</v>
      </c>
      <c r="B1422" s="2" t="s">
        <v>467</v>
      </c>
      <c r="C1422" s="2" t="s">
        <v>251</v>
      </c>
      <c r="D1422" s="2" t="s">
        <v>45</v>
      </c>
      <c r="E1422" s="2" t="s">
        <v>89</v>
      </c>
      <c r="F1422" s="2">
        <v>12345.78</v>
      </c>
      <c r="G1422" s="2">
        <v>0</v>
      </c>
      <c r="H1422" s="2">
        <v>12345.78</v>
      </c>
      <c r="I1422" s="2" t="s">
        <v>29</v>
      </c>
    </row>
    <row r="1423" spans="1:9" x14ac:dyDescent="0.2">
      <c r="A1423" s="3" t="s">
        <v>1853</v>
      </c>
      <c r="B1423" s="3" t="s">
        <v>543</v>
      </c>
      <c r="C1423" s="3" t="s">
        <v>618</v>
      </c>
      <c r="D1423" s="3" t="s">
        <v>45</v>
      </c>
      <c r="E1423" s="3" t="s">
        <v>89</v>
      </c>
      <c r="F1423" s="3">
        <v>9169.7999999999993</v>
      </c>
      <c r="G1423" s="3">
        <v>0</v>
      </c>
      <c r="H1423" s="3">
        <v>9169.7999999999993</v>
      </c>
      <c r="I1423" s="3" t="s">
        <v>56</v>
      </c>
    </row>
    <row r="1424" spans="1:9" x14ac:dyDescent="0.2">
      <c r="A1424" s="2" t="s">
        <v>1854</v>
      </c>
      <c r="B1424" s="2" t="s">
        <v>236</v>
      </c>
      <c r="C1424" s="2" t="s">
        <v>478</v>
      </c>
      <c r="D1424" s="2" t="s">
        <v>169</v>
      </c>
      <c r="E1424" s="2" t="s">
        <v>34</v>
      </c>
      <c r="F1424" s="2">
        <v>6965.92</v>
      </c>
      <c r="G1424" s="2">
        <v>1393.18</v>
      </c>
      <c r="H1424" s="2">
        <v>5572.74</v>
      </c>
      <c r="I1424" s="2" t="s">
        <v>29</v>
      </c>
    </row>
    <row r="1425" spans="1:9" x14ac:dyDescent="0.2">
      <c r="A1425" s="3" t="s">
        <v>1855</v>
      </c>
      <c r="B1425" s="3" t="s">
        <v>264</v>
      </c>
      <c r="C1425" s="3" t="s">
        <v>353</v>
      </c>
      <c r="D1425" s="3" t="s">
        <v>64</v>
      </c>
      <c r="E1425" s="3" t="s">
        <v>115</v>
      </c>
      <c r="F1425" s="3">
        <v>7069.94</v>
      </c>
      <c r="G1425" s="3">
        <v>0</v>
      </c>
      <c r="H1425" s="3">
        <v>7069.94</v>
      </c>
      <c r="I1425" s="3" t="s">
        <v>29</v>
      </c>
    </row>
    <row r="1426" spans="1:9" x14ac:dyDescent="0.2">
      <c r="A1426" s="2" t="s">
        <v>1856</v>
      </c>
      <c r="B1426" s="2" t="s">
        <v>546</v>
      </c>
      <c r="C1426" s="2" t="s">
        <v>475</v>
      </c>
      <c r="D1426" s="2" t="s">
        <v>114</v>
      </c>
      <c r="E1426" s="2" t="s">
        <v>46</v>
      </c>
      <c r="F1426" s="2">
        <v>2925.47</v>
      </c>
      <c r="G1426" s="2">
        <v>292.55</v>
      </c>
      <c r="H1426" s="2">
        <v>2632.92</v>
      </c>
      <c r="I1426" s="2" t="s">
        <v>29</v>
      </c>
    </row>
    <row r="1427" spans="1:9" x14ac:dyDescent="0.2">
      <c r="A1427" s="3" t="s">
        <v>1857</v>
      </c>
      <c r="B1427" s="3" t="s">
        <v>151</v>
      </c>
      <c r="C1427" s="3" t="s">
        <v>72</v>
      </c>
      <c r="D1427" s="3" t="s">
        <v>52</v>
      </c>
      <c r="E1427" s="3" t="s">
        <v>34</v>
      </c>
      <c r="F1427" s="3">
        <v>13786.87</v>
      </c>
      <c r="G1427" s="3">
        <v>1654.42</v>
      </c>
      <c r="H1427" s="3">
        <v>12132.45</v>
      </c>
      <c r="I1427" s="3" t="s">
        <v>29</v>
      </c>
    </row>
    <row r="1428" spans="1:9" x14ac:dyDescent="0.2">
      <c r="A1428" s="2" t="s">
        <v>1858</v>
      </c>
      <c r="B1428" s="2" t="s">
        <v>222</v>
      </c>
      <c r="C1428" s="2" t="s">
        <v>1021</v>
      </c>
      <c r="D1428" s="2" t="s">
        <v>52</v>
      </c>
      <c r="E1428" s="2" t="s">
        <v>34</v>
      </c>
      <c r="F1428" s="2">
        <v>2655.75</v>
      </c>
      <c r="G1428" s="2">
        <v>318.69</v>
      </c>
      <c r="H1428" s="2">
        <v>2337.06</v>
      </c>
      <c r="I1428" s="2" t="s">
        <v>29</v>
      </c>
    </row>
    <row r="1429" spans="1:9" x14ac:dyDescent="0.2">
      <c r="A1429" s="3" t="s">
        <v>1859</v>
      </c>
      <c r="B1429" s="3" t="s">
        <v>76</v>
      </c>
      <c r="C1429" s="3" t="s">
        <v>310</v>
      </c>
      <c r="D1429" s="3" t="s">
        <v>33</v>
      </c>
      <c r="E1429" s="3" t="s">
        <v>34</v>
      </c>
      <c r="F1429" s="3">
        <v>9639.0499999999993</v>
      </c>
      <c r="G1429" s="3">
        <v>1445.86</v>
      </c>
      <c r="H1429" s="3">
        <v>8193.19</v>
      </c>
      <c r="I1429" s="3" t="s">
        <v>41</v>
      </c>
    </row>
    <row r="1430" spans="1:9" x14ac:dyDescent="0.2">
      <c r="A1430" s="2" t="s">
        <v>1860</v>
      </c>
      <c r="B1430" s="2" t="s">
        <v>360</v>
      </c>
      <c r="C1430" s="2" t="s">
        <v>416</v>
      </c>
      <c r="D1430" s="2" t="s">
        <v>52</v>
      </c>
      <c r="E1430" s="2" t="s">
        <v>60</v>
      </c>
      <c r="F1430" s="2">
        <v>8993.77</v>
      </c>
      <c r="G1430" s="2">
        <v>0</v>
      </c>
      <c r="H1430" s="2">
        <v>8993.77</v>
      </c>
      <c r="I1430" s="2" t="s">
        <v>29</v>
      </c>
    </row>
    <row r="1431" spans="1:9" x14ac:dyDescent="0.2">
      <c r="A1431" s="3" t="s">
        <v>1861</v>
      </c>
      <c r="B1431" s="3" t="s">
        <v>574</v>
      </c>
      <c r="C1431" s="3" t="s">
        <v>567</v>
      </c>
      <c r="D1431" s="3" t="s">
        <v>45</v>
      </c>
      <c r="E1431" s="3" t="s">
        <v>46</v>
      </c>
      <c r="F1431" s="3">
        <v>7952.53</v>
      </c>
      <c r="G1431" s="3">
        <v>397.63</v>
      </c>
      <c r="H1431" s="3">
        <v>7554.9</v>
      </c>
      <c r="I1431" s="3" t="s">
        <v>29</v>
      </c>
    </row>
    <row r="1432" spans="1:9" x14ac:dyDescent="0.2">
      <c r="A1432" s="2" t="s">
        <v>1862</v>
      </c>
      <c r="B1432" s="2" t="s">
        <v>51</v>
      </c>
      <c r="C1432" s="2" t="s">
        <v>51</v>
      </c>
      <c r="D1432" s="2" t="s">
        <v>33</v>
      </c>
      <c r="E1432" s="2" t="s">
        <v>28</v>
      </c>
      <c r="F1432" s="2">
        <v>12837.25</v>
      </c>
      <c r="G1432" s="2">
        <v>1925.59</v>
      </c>
      <c r="H1432" s="2">
        <v>10911.66</v>
      </c>
      <c r="I1432" s="2" t="s">
        <v>29</v>
      </c>
    </row>
    <row r="1433" spans="1:9" x14ac:dyDescent="0.2">
      <c r="A1433" s="3" t="s">
        <v>1863</v>
      </c>
      <c r="B1433" s="3" t="s">
        <v>159</v>
      </c>
      <c r="C1433" s="3" t="s">
        <v>67</v>
      </c>
      <c r="D1433" s="3" t="s">
        <v>27</v>
      </c>
      <c r="E1433" s="3" t="s">
        <v>28</v>
      </c>
      <c r="F1433" s="3">
        <v>16903.259999999998</v>
      </c>
      <c r="G1433" s="3">
        <v>3042.59</v>
      </c>
      <c r="H1433" s="3">
        <v>13860.67</v>
      </c>
      <c r="I1433" s="3" t="s">
        <v>56</v>
      </c>
    </row>
    <row r="1434" spans="1:9" x14ac:dyDescent="0.2">
      <c r="A1434" s="2" t="s">
        <v>1864</v>
      </c>
      <c r="B1434" s="2" t="s">
        <v>205</v>
      </c>
      <c r="C1434" s="2" t="s">
        <v>300</v>
      </c>
      <c r="D1434" s="2" t="s">
        <v>206</v>
      </c>
      <c r="E1434" s="2" t="s">
        <v>207</v>
      </c>
      <c r="F1434" s="2">
        <v>3891.91</v>
      </c>
      <c r="G1434" s="2">
        <v>0</v>
      </c>
      <c r="H1434" s="2">
        <v>3891.91</v>
      </c>
      <c r="I1434" s="2" t="s">
        <v>29</v>
      </c>
    </row>
    <row r="1435" spans="1:9" x14ac:dyDescent="0.2">
      <c r="A1435" s="3" t="s">
        <v>1865</v>
      </c>
      <c r="B1435" s="3" t="s">
        <v>487</v>
      </c>
      <c r="C1435" s="3" t="s">
        <v>396</v>
      </c>
      <c r="D1435" s="3" t="s">
        <v>33</v>
      </c>
      <c r="E1435" s="3" t="s">
        <v>60</v>
      </c>
      <c r="F1435" s="3">
        <v>19076.16</v>
      </c>
      <c r="G1435" s="3">
        <v>0</v>
      </c>
      <c r="H1435" s="3">
        <v>19076.16</v>
      </c>
      <c r="I1435" s="3" t="s">
        <v>41</v>
      </c>
    </row>
    <row r="1436" spans="1:9" x14ac:dyDescent="0.2">
      <c r="A1436" s="2" t="s">
        <v>1866</v>
      </c>
      <c r="B1436" s="2" t="s">
        <v>55</v>
      </c>
      <c r="C1436" s="2" t="s">
        <v>741</v>
      </c>
      <c r="D1436" s="2" t="s">
        <v>64</v>
      </c>
      <c r="E1436" s="2" t="s">
        <v>28</v>
      </c>
      <c r="F1436" s="2">
        <v>8544.4</v>
      </c>
      <c r="G1436" s="2">
        <v>0</v>
      </c>
      <c r="H1436" s="2">
        <v>8544.4</v>
      </c>
      <c r="I1436" s="2" t="s">
        <v>56</v>
      </c>
    </row>
    <row r="1437" spans="1:9" x14ac:dyDescent="0.2">
      <c r="A1437" s="3" t="s">
        <v>1867</v>
      </c>
      <c r="B1437" s="3" t="s">
        <v>326</v>
      </c>
      <c r="C1437" s="3" t="s">
        <v>39</v>
      </c>
      <c r="D1437" s="3" t="s">
        <v>169</v>
      </c>
      <c r="E1437" s="3" t="s">
        <v>34</v>
      </c>
      <c r="F1437" s="3">
        <v>5577.33</v>
      </c>
      <c r="G1437" s="3">
        <v>1115.47</v>
      </c>
      <c r="H1437" s="3">
        <v>4461.8599999999997</v>
      </c>
      <c r="I1437" s="3" t="s">
        <v>29</v>
      </c>
    </row>
    <row r="1438" spans="1:9" x14ac:dyDescent="0.2">
      <c r="A1438" s="2" t="s">
        <v>1868</v>
      </c>
      <c r="B1438" s="2" t="s">
        <v>164</v>
      </c>
      <c r="C1438" s="2" t="s">
        <v>238</v>
      </c>
      <c r="D1438" s="2" t="s">
        <v>45</v>
      </c>
      <c r="E1438" s="2" t="s">
        <v>89</v>
      </c>
      <c r="F1438" s="2">
        <v>5674.8</v>
      </c>
      <c r="G1438" s="2">
        <v>0</v>
      </c>
      <c r="H1438" s="2">
        <v>5674.8</v>
      </c>
      <c r="I1438" s="2" t="s">
        <v>29</v>
      </c>
    </row>
    <row r="1439" spans="1:9" x14ac:dyDescent="0.2">
      <c r="A1439" s="3" t="s">
        <v>1869</v>
      </c>
      <c r="B1439" s="3" t="s">
        <v>274</v>
      </c>
      <c r="C1439" s="3" t="s">
        <v>394</v>
      </c>
      <c r="D1439" s="3" t="s">
        <v>27</v>
      </c>
      <c r="E1439" s="3" t="s">
        <v>28</v>
      </c>
      <c r="F1439" s="3">
        <v>6028.4</v>
      </c>
      <c r="G1439" s="3">
        <v>1085.1099999999999</v>
      </c>
      <c r="H1439" s="3">
        <v>4943.29</v>
      </c>
      <c r="I1439" s="3" t="s">
        <v>29</v>
      </c>
    </row>
    <row r="1440" spans="1:9" x14ac:dyDescent="0.2">
      <c r="A1440" s="2" t="s">
        <v>1870</v>
      </c>
      <c r="B1440" s="2" t="s">
        <v>171</v>
      </c>
      <c r="C1440" s="2" t="s">
        <v>37</v>
      </c>
      <c r="D1440" s="2" t="s">
        <v>27</v>
      </c>
      <c r="E1440" s="2" t="s">
        <v>28</v>
      </c>
      <c r="F1440" s="2">
        <v>9084.2800000000007</v>
      </c>
      <c r="G1440" s="2">
        <v>1635.17</v>
      </c>
      <c r="H1440" s="2">
        <v>7449.11</v>
      </c>
      <c r="I1440" s="2" t="s">
        <v>29</v>
      </c>
    </row>
    <row r="1441" spans="1:9" x14ac:dyDescent="0.2">
      <c r="A1441" s="3" t="s">
        <v>1871</v>
      </c>
      <c r="B1441" s="3" t="s">
        <v>186</v>
      </c>
      <c r="C1441" s="3" t="s">
        <v>348</v>
      </c>
      <c r="D1441" s="3" t="s">
        <v>52</v>
      </c>
      <c r="E1441" s="3" t="s">
        <v>34</v>
      </c>
      <c r="F1441" s="3">
        <v>6886.77</v>
      </c>
      <c r="G1441" s="3">
        <v>826.41</v>
      </c>
      <c r="H1441" s="3">
        <v>6060.36</v>
      </c>
      <c r="I1441" s="3" t="s">
        <v>29</v>
      </c>
    </row>
    <row r="1442" spans="1:9" x14ac:dyDescent="0.2">
      <c r="A1442" s="2" t="s">
        <v>1872</v>
      </c>
      <c r="B1442" s="2" t="s">
        <v>312</v>
      </c>
      <c r="C1442" s="2" t="s">
        <v>445</v>
      </c>
      <c r="D1442" s="2" t="s">
        <v>33</v>
      </c>
      <c r="E1442" s="2" t="s">
        <v>28</v>
      </c>
      <c r="F1442" s="2">
        <v>19173.23</v>
      </c>
      <c r="G1442" s="2">
        <v>2875.98</v>
      </c>
      <c r="H1442" s="2">
        <v>16297.25</v>
      </c>
      <c r="I1442" s="2" t="s">
        <v>29</v>
      </c>
    </row>
    <row r="1443" spans="1:9" x14ac:dyDescent="0.2">
      <c r="A1443" s="3" t="s">
        <v>1873</v>
      </c>
      <c r="B1443" s="3" t="s">
        <v>487</v>
      </c>
      <c r="C1443" s="3" t="s">
        <v>661</v>
      </c>
      <c r="D1443" s="3" t="s">
        <v>64</v>
      </c>
      <c r="E1443" s="3" t="s">
        <v>115</v>
      </c>
      <c r="F1443" s="3">
        <v>9477.5</v>
      </c>
      <c r="G1443" s="3">
        <v>0</v>
      </c>
      <c r="H1443" s="3">
        <v>9477.5</v>
      </c>
      <c r="I1443" s="3" t="s">
        <v>29</v>
      </c>
    </row>
    <row r="1444" spans="1:9" x14ac:dyDescent="0.2">
      <c r="A1444" s="2" t="s">
        <v>1874</v>
      </c>
      <c r="B1444" s="2" t="s">
        <v>67</v>
      </c>
      <c r="C1444" s="2" t="s">
        <v>242</v>
      </c>
      <c r="D1444" s="2" t="s">
        <v>52</v>
      </c>
      <c r="E1444" s="2" t="s">
        <v>60</v>
      </c>
      <c r="F1444" s="2">
        <v>4811.8500000000004</v>
      </c>
      <c r="G1444" s="2">
        <v>0</v>
      </c>
      <c r="H1444" s="2">
        <v>4811.8500000000004</v>
      </c>
      <c r="I1444" s="2" t="s">
        <v>56</v>
      </c>
    </row>
    <row r="1445" spans="1:9" x14ac:dyDescent="0.2">
      <c r="A1445" s="3" t="s">
        <v>1875</v>
      </c>
      <c r="B1445" s="3" t="s">
        <v>210</v>
      </c>
      <c r="C1445" s="3" t="s">
        <v>1234</v>
      </c>
      <c r="D1445" s="3" t="s">
        <v>45</v>
      </c>
      <c r="E1445" s="3" t="s">
        <v>89</v>
      </c>
      <c r="F1445" s="3">
        <v>8666.42</v>
      </c>
      <c r="G1445" s="3">
        <v>0</v>
      </c>
      <c r="H1445" s="3">
        <v>8666.42</v>
      </c>
      <c r="I1445" s="3" t="s">
        <v>29</v>
      </c>
    </row>
    <row r="1446" spans="1:9" x14ac:dyDescent="0.2">
      <c r="A1446" s="2" t="s">
        <v>1876</v>
      </c>
      <c r="B1446" s="2" t="s">
        <v>525</v>
      </c>
      <c r="C1446" s="2" t="s">
        <v>44</v>
      </c>
      <c r="D1446" s="2" t="s">
        <v>52</v>
      </c>
      <c r="E1446" s="2" t="s">
        <v>60</v>
      </c>
      <c r="F1446" s="2">
        <v>5735.4</v>
      </c>
      <c r="G1446" s="2">
        <v>0</v>
      </c>
      <c r="H1446" s="2">
        <v>5735.4</v>
      </c>
      <c r="I1446" s="2" t="s">
        <v>29</v>
      </c>
    </row>
    <row r="1447" spans="1:9" x14ac:dyDescent="0.2">
      <c r="A1447" s="3" t="s">
        <v>1877</v>
      </c>
      <c r="B1447" s="3" t="s">
        <v>322</v>
      </c>
      <c r="C1447" s="3" t="s">
        <v>120</v>
      </c>
      <c r="D1447" s="3" t="s">
        <v>52</v>
      </c>
      <c r="E1447" s="3" t="s">
        <v>60</v>
      </c>
      <c r="F1447" s="3">
        <v>4683.21</v>
      </c>
      <c r="G1447" s="3">
        <v>0</v>
      </c>
      <c r="H1447" s="3">
        <v>4683.21</v>
      </c>
      <c r="I1447" s="3" t="s">
        <v>29</v>
      </c>
    </row>
    <row r="1448" spans="1:9" x14ac:dyDescent="0.2">
      <c r="A1448" s="2" t="s">
        <v>1878</v>
      </c>
      <c r="B1448" s="2" t="s">
        <v>492</v>
      </c>
      <c r="C1448" s="2" t="s">
        <v>1560</v>
      </c>
      <c r="D1448" s="2" t="s">
        <v>64</v>
      </c>
      <c r="E1448" s="2" t="s">
        <v>34</v>
      </c>
      <c r="F1448" s="2">
        <v>33118.28</v>
      </c>
      <c r="G1448" s="2">
        <v>0</v>
      </c>
      <c r="H1448" s="2">
        <v>33118.28</v>
      </c>
      <c r="I1448" s="2" t="s">
        <v>29</v>
      </c>
    </row>
    <row r="1449" spans="1:9" x14ac:dyDescent="0.2">
      <c r="A1449" s="3" t="s">
        <v>1879</v>
      </c>
      <c r="B1449" s="3" t="s">
        <v>343</v>
      </c>
      <c r="C1449" s="3" t="s">
        <v>343</v>
      </c>
      <c r="D1449" s="3" t="s">
        <v>27</v>
      </c>
      <c r="E1449" s="3" t="s">
        <v>60</v>
      </c>
      <c r="F1449" s="3">
        <v>2956.06</v>
      </c>
      <c r="G1449" s="3">
        <v>0</v>
      </c>
      <c r="H1449" s="3">
        <v>2956.06</v>
      </c>
      <c r="I1449" s="3" t="s">
        <v>29</v>
      </c>
    </row>
    <row r="1450" spans="1:9" x14ac:dyDescent="0.2">
      <c r="A1450" s="2" t="s">
        <v>1880</v>
      </c>
      <c r="B1450" s="2" t="s">
        <v>129</v>
      </c>
      <c r="C1450" s="2" t="s">
        <v>118</v>
      </c>
      <c r="D1450" s="2" t="s">
        <v>33</v>
      </c>
      <c r="E1450" s="2" t="s">
        <v>60</v>
      </c>
      <c r="F1450" s="2">
        <v>6911.64</v>
      </c>
      <c r="G1450" s="2">
        <v>0</v>
      </c>
      <c r="H1450" s="2">
        <v>6911.64</v>
      </c>
      <c r="I1450" s="2" t="s">
        <v>29</v>
      </c>
    </row>
    <row r="1451" spans="1:9" x14ac:dyDescent="0.2">
      <c r="A1451" s="3" t="s">
        <v>1881</v>
      </c>
      <c r="B1451" s="3" t="s">
        <v>401</v>
      </c>
      <c r="C1451" s="3" t="s">
        <v>334</v>
      </c>
      <c r="D1451" s="3" t="s">
        <v>33</v>
      </c>
      <c r="E1451" s="3" t="s">
        <v>28</v>
      </c>
      <c r="F1451" s="3">
        <v>2975.15</v>
      </c>
      <c r="G1451" s="3">
        <v>446.27</v>
      </c>
      <c r="H1451" s="3">
        <v>2528.88</v>
      </c>
      <c r="I1451" s="3" t="s">
        <v>56</v>
      </c>
    </row>
    <row r="1452" spans="1:9" x14ac:dyDescent="0.2">
      <c r="A1452" s="2" t="s">
        <v>1882</v>
      </c>
      <c r="B1452" s="2" t="s">
        <v>82</v>
      </c>
      <c r="C1452" s="2" t="s">
        <v>247</v>
      </c>
      <c r="D1452" s="2" t="s">
        <v>206</v>
      </c>
      <c r="E1452" s="2" t="s">
        <v>207</v>
      </c>
      <c r="F1452" s="2">
        <v>19262.740000000002</v>
      </c>
      <c r="G1452" s="2">
        <v>0</v>
      </c>
      <c r="H1452" s="2">
        <v>19262.740000000002</v>
      </c>
      <c r="I1452" s="2" t="s">
        <v>56</v>
      </c>
    </row>
    <row r="1453" spans="1:9" x14ac:dyDescent="0.2">
      <c r="A1453" s="3" t="s">
        <v>1883</v>
      </c>
      <c r="B1453" s="3" t="s">
        <v>69</v>
      </c>
      <c r="C1453" s="3" t="s">
        <v>904</v>
      </c>
      <c r="D1453" s="3" t="s">
        <v>52</v>
      </c>
      <c r="E1453" s="3" t="s">
        <v>34</v>
      </c>
      <c r="F1453" s="3">
        <v>5086.74</v>
      </c>
      <c r="G1453" s="3">
        <v>610.41</v>
      </c>
      <c r="H1453" s="3">
        <v>4476.33</v>
      </c>
      <c r="I1453" s="3" t="s">
        <v>56</v>
      </c>
    </row>
    <row r="1454" spans="1:9" x14ac:dyDescent="0.2">
      <c r="A1454" s="2" t="s">
        <v>1884</v>
      </c>
      <c r="B1454" s="2" t="s">
        <v>145</v>
      </c>
      <c r="C1454" s="2" t="s">
        <v>97</v>
      </c>
      <c r="D1454" s="2" t="s">
        <v>27</v>
      </c>
      <c r="E1454" s="2" t="s">
        <v>60</v>
      </c>
      <c r="F1454" s="2">
        <v>11295.72</v>
      </c>
      <c r="G1454" s="2">
        <v>0</v>
      </c>
      <c r="H1454" s="2">
        <v>11295.72</v>
      </c>
      <c r="I1454" s="2" t="s">
        <v>29</v>
      </c>
    </row>
    <row r="1455" spans="1:9" x14ac:dyDescent="0.2">
      <c r="A1455" s="3" t="s">
        <v>1885</v>
      </c>
      <c r="B1455" s="3" t="s">
        <v>720</v>
      </c>
      <c r="C1455" s="3" t="s">
        <v>1623</v>
      </c>
      <c r="D1455" s="3" t="s">
        <v>33</v>
      </c>
      <c r="E1455" s="3" t="s">
        <v>28</v>
      </c>
      <c r="F1455" s="3">
        <v>27504.98</v>
      </c>
      <c r="G1455" s="3">
        <v>4125.75</v>
      </c>
      <c r="H1455" s="3">
        <v>23379.23</v>
      </c>
      <c r="I1455" s="3" t="s">
        <v>41</v>
      </c>
    </row>
    <row r="1456" spans="1:9" x14ac:dyDescent="0.2">
      <c r="A1456" s="2" t="s">
        <v>1886</v>
      </c>
      <c r="B1456" s="2" t="s">
        <v>161</v>
      </c>
      <c r="C1456" s="2" t="s">
        <v>168</v>
      </c>
      <c r="D1456" s="2" t="s">
        <v>27</v>
      </c>
      <c r="E1456" s="2" t="s">
        <v>28</v>
      </c>
      <c r="F1456" s="2">
        <v>3451.02</v>
      </c>
      <c r="G1456" s="2">
        <v>621.17999999999995</v>
      </c>
      <c r="H1456" s="2">
        <v>2829.84</v>
      </c>
      <c r="I1456" s="2" t="s">
        <v>56</v>
      </c>
    </row>
    <row r="1457" spans="1:9" x14ac:dyDescent="0.2">
      <c r="A1457" s="3" t="s">
        <v>1887</v>
      </c>
      <c r="B1457" s="3" t="s">
        <v>101</v>
      </c>
      <c r="C1457" s="3" t="s">
        <v>158</v>
      </c>
      <c r="D1457" s="3" t="s">
        <v>27</v>
      </c>
      <c r="E1457" s="3" t="s">
        <v>34</v>
      </c>
      <c r="F1457" s="3">
        <v>5677.28</v>
      </c>
      <c r="G1457" s="3">
        <v>1021.91</v>
      </c>
      <c r="H1457" s="3">
        <v>4655.37</v>
      </c>
      <c r="I1457" s="3" t="s">
        <v>41</v>
      </c>
    </row>
    <row r="1458" spans="1:9" x14ac:dyDescent="0.2">
      <c r="A1458" s="2" t="s">
        <v>1888</v>
      </c>
      <c r="B1458" s="2" t="s">
        <v>282</v>
      </c>
      <c r="C1458" s="2" t="s">
        <v>303</v>
      </c>
      <c r="D1458" s="2" t="s">
        <v>64</v>
      </c>
      <c r="E1458" s="2" t="s">
        <v>34</v>
      </c>
      <c r="F1458" s="2">
        <v>8927.57</v>
      </c>
      <c r="G1458" s="2">
        <v>0</v>
      </c>
      <c r="H1458" s="2">
        <v>8927.57</v>
      </c>
      <c r="I1458" s="2" t="s">
        <v>29</v>
      </c>
    </row>
    <row r="1459" spans="1:9" x14ac:dyDescent="0.2">
      <c r="A1459" s="3" t="s">
        <v>1889</v>
      </c>
      <c r="B1459" s="3" t="s">
        <v>505</v>
      </c>
      <c r="C1459" s="3" t="s">
        <v>791</v>
      </c>
      <c r="D1459" s="3" t="s">
        <v>52</v>
      </c>
      <c r="E1459" s="3" t="s">
        <v>34</v>
      </c>
      <c r="F1459" s="3">
        <v>24504.31</v>
      </c>
      <c r="G1459" s="3">
        <v>2940.52</v>
      </c>
      <c r="H1459" s="3">
        <v>21563.79</v>
      </c>
      <c r="I1459" s="3" t="s">
        <v>29</v>
      </c>
    </row>
    <row r="1460" spans="1:9" x14ac:dyDescent="0.2">
      <c r="A1460" s="2" t="s">
        <v>1890</v>
      </c>
      <c r="B1460" s="2" t="s">
        <v>822</v>
      </c>
      <c r="C1460" s="2" t="s">
        <v>227</v>
      </c>
      <c r="D1460" s="2" t="s">
        <v>45</v>
      </c>
      <c r="E1460" s="2" t="s">
        <v>89</v>
      </c>
      <c r="F1460" s="2">
        <v>2773.15</v>
      </c>
      <c r="G1460" s="2">
        <v>0</v>
      </c>
      <c r="H1460" s="2">
        <v>2773.15</v>
      </c>
      <c r="I1460" s="2" t="s">
        <v>41</v>
      </c>
    </row>
    <row r="1461" spans="1:9" x14ac:dyDescent="0.2">
      <c r="A1461" s="3" t="s">
        <v>1891</v>
      </c>
      <c r="B1461" s="3" t="s">
        <v>373</v>
      </c>
      <c r="C1461" s="3" t="s">
        <v>75</v>
      </c>
      <c r="D1461" s="3" t="s">
        <v>45</v>
      </c>
      <c r="E1461" s="3" t="s">
        <v>46</v>
      </c>
      <c r="F1461" s="3">
        <v>2705.71</v>
      </c>
      <c r="G1461" s="3">
        <v>135.29</v>
      </c>
      <c r="H1461" s="3">
        <v>2570.42</v>
      </c>
      <c r="I1461" s="3" t="s">
        <v>29</v>
      </c>
    </row>
    <row r="1462" spans="1:9" x14ac:dyDescent="0.2">
      <c r="A1462" s="2" t="s">
        <v>1892</v>
      </c>
      <c r="B1462" s="2" t="s">
        <v>376</v>
      </c>
      <c r="C1462" s="2" t="s">
        <v>357</v>
      </c>
      <c r="D1462" s="2" t="s">
        <v>206</v>
      </c>
      <c r="E1462" s="2" t="s">
        <v>207</v>
      </c>
      <c r="F1462" s="2">
        <v>7558.35</v>
      </c>
      <c r="G1462" s="2">
        <v>0</v>
      </c>
      <c r="H1462" s="2">
        <v>7558.35</v>
      </c>
      <c r="I1462" s="2" t="s">
        <v>41</v>
      </c>
    </row>
    <row r="1463" spans="1:9" x14ac:dyDescent="0.2">
      <c r="A1463" s="3" t="s">
        <v>1893</v>
      </c>
      <c r="B1463" s="3" t="s">
        <v>403</v>
      </c>
      <c r="C1463" s="3" t="s">
        <v>403</v>
      </c>
      <c r="D1463" s="3" t="s">
        <v>27</v>
      </c>
      <c r="E1463" s="3" t="s">
        <v>34</v>
      </c>
      <c r="F1463" s="3">
        <v>11203.79</v>
      </c>
      <c r="G1463" s="3">
        <v>2016.68</v>
      </c>
      <c r="H1463" s="3">
        <v>9187.11</v>
      </c>
      <c r="I1463" s="3" t="s">
        <v>29</v>
      </c>
    </row>
    <row r="1464" spans="1:9" x14ac:dyDescent="0.2">
      <c r="A1464" s="2" t="s">
        <v>1894</v>
      </c>
      <c r="B1464" s="2" t="s">
        <v>467</v>
      </c>
      <c r="C1464" s="2" t="s">
        <v>376</v>
      </c>
      <c r="D1464" s="2" t="s">
        <v>33</v>
      </c>
      <c r="E1464" s="2" t="s">
        <v>60</v>
      </c>
      <c r="F1464" s="2">
        <v>5074.49</v>
      </c>
      <c r="G1464" s="2">
        <v>0</v>
      </c>
      <c r="H1464" s="2">
        <v>5074.49</v>
      </c>
      <c r="I1464" s="2" t="s">
        <v>29</v>
      </c>
    </row>
    <row r="1465" spans="1:9" x14ac:dyDescent="0.2">
      <c r="A1465" s="3" t="s">
        <v>1895</v>
      </c>
      <c r="B1465" s="3" t="s">
        <v>253</v>
      </c>
      <c r="C1465" s="3" t="s">
        <v>824</v>
      </c>
      <c r="D1465" s="3" t="s">
        <v>33</v>
      </c>
      <c r="E1465" s="3" t="s">
        <v>60</v>
      </c>
      <c r="F1465" s="3">
        <v>2544.7399999999998</v>
      </c>
      <c r="G1465" s="3">
        <v>0</v>
      </c>
      <c r="H1465" s="3">
        <v>2544.7399999999998</v>
      </c>
      <c r="I1465" s="3" t="s">
        <v>29</v>
      </c>
    </row>
    <row r="1466" spans="1:9" x14ac:dyDescent="0.2">
      <c r="A1466" s="2" t="s">
        <v>1896</v>
      </c>
      <c r="B1466" s="2" t="s">
        <v>189</v>
      </c>
      <c r="C1466" s="2" t="s">
        <v>190</v>
      </c>
      <c r="D1466" s="2" t="s">
        <v>64</v>
      </c>
      <c r="E1466" s="2" t="s">
        <v>34</v>
      </c>
      <c r="F1466" s="2">
        <v>4993.68</v>
      </c>
      <c r="G1466" s="2">
        <v>0</v>
      </c>
      <c r="H1466" s="2">
        <v>4993.68</v>
      </c>
      <c r="I1466" s="2" t="s">
        <v>29</v>
      </c>
    </row>
    <row r="1467" spans="1:9" x14ac:dyDescent="0.2">
      <c r="A1467" s="3" t="s">
        <v>1897</v>
      </c>
      <c r="B1467" s="3" t="s">
        <v>100</v>
      </c>
      <c r="C1467" s="3" t="s">
        <v>543</v>
      </c>
      <c r="D1467" s="3" t="s">
        <v>114</v>
      </c>
      <c r="E1467" s="3" t="s">
        <v>115</v>
      </c>
      <c r="F1467" s="3">
        <v>12362.51</v>
      </c>
      <c r="G1467" s="3">
        <v>1236.25</v>
      </c>
      <c r="H1467" s="3">
        <v>11126.26</v>
      </c>
      <c r="I1467" s="3" t="s">
        <v>29</v>
      </c>
    </row>
    <row r="1468" spans="1:9" x14ac:dyDescent="0.2">
      <c r="A1468" s="2" t="s">
        <v>1898</v>
      </c>
      <c r="B1468" s="2" t="s">
        <v>266</v>
      </c>
      <c r="C1468" s="2" t="s">
        <v>44</v>
      </c>
      <c r="D1468" s="2" t="s">
        <v>52</v>
      </c>
      <c r="E1468" s="2" t="s">
        <v>60</v>
      </c>
      <c r="F1468" s="2">
        <v>6893.37</v>
      </c>
      <c r="G1468" s="2">
        <v>0</v>
      </c>
      <c r="H1468" s="2">
        <v>6893.37</v>
      </c>
      <c r="I1468" s="2" t="s">
        <v>41</v>
      </c>
    </row>
    <row r="1469" spans="1:9" x14ac:dyDescent="0.2">
      <c r="A1469" s="3" t="s">
        <v>1899</v>
      </c>
      <c r="B1469" s="3" t="s">
        <v>70</v>
      </c>
      <c r="C1469" s="3" t="s">
        <v>725</v>
      </c>
      <c r="D1469" s="3" t="s">
        <v>27</v>
      </c>
      <c r="E1469" s="3" t="s">
        <v>60</v>
      </c>
      <c r="F1469" s="3">
        <v>5764.78</v>
      </c>
      <c r="G1469" s="3">
        <v>0</v>
      </c>
      <c r="H1469" s="3">
        <v>5764.78</v>
      </c>
      <c r="I1469" s="3" t="s">
        <v>41</v>
      </c>
    </row>
    <row r="1470" spans="1:9" x14ac:dyDescent="0.2">
      <c r="A1470" s="2" t="s">
        <v>1900</v>
      </c>
      <c r="B1470" s="2" t="s">
        <v>209</v>
      </c>
      <c r="C1470" s="2" t="s">
        <v>274</v>
      </c>
      <c r="D1470" s="2" t="s">
        <v>33</v>
      </c>
      <c r="E1470" s="2" t="s">
        <v>28</v>
      </c>
      <c r="F1470" s="2">
        <v>11625.19</v>
      </c>
      <c r="G1470" s="2">
        <v>1743.78</v>
      </c>
      <c r="H1470" s="2">
        <v>9881.41</v>
      </c>
      <c r="I1470" s="2" t="s">
        <v>29</v>
      </c>
    </row>
    <row r="1471" spans="1:9" x14ac:dyDescent="0.2">
      <c r="A1471" s="3" t="s">
        <v>1901</v>
      </c>
      <c r="B1471" s="3" t="s">
        <v>112</v>
      </c>
      <c r="C1471" s="3" t="s">
        <v>113</v>
      </c>
      <c r="D1471" s="3" t="s">
        <v>33</v>
      </c>
      <c r="E1471" s="3" t="s">
        <v>60</v>
      </c>
      <c r="F1471" s="3">
        <v>2502.56</v>
      </c>
      <c r="G1471" s="3">
        <v>0</v>
      </c>
      <c r="H1471" s="3">
        <v>2502.56</v>
      </c>
      <c r="I1471" s="3" t="s">
        <v>29</v>
      </c>
    </row>
    <row r="1472" spans="1:9" x14ac:dyDescent="0.2">
      <c r="A1472" s="2" t="s">
        <v>1902</v>
      </c>
      <c r="B1472" s="2" t="s">
        <v>251</v>
      </c>
      <c r="C1472" s="2" t="s">
        <v>278</v>
      </c>
      <c r="D1472" s="2" t="s">
        <v>114</v>
      </c>
      <c r="E1472" s="2" t="s">
        <v>115</v>
      </c>
      <c r="F1472" s="2">
        <v>2963.01</v>
      </c>
      <c r="G1472" s="2">
        <v>296.3</v>
      </c>
      <c r="H1472" s="2">
        <v>2666.71</v>
      </c>
      <c r="I1472" s="2" t="s">
        <v>29</v>
      </c>
    </row>
    <row r="1473" spans="1:9" x14ac:dyDescent="0.2">
      <c r="A1473" s="3" t="s">
        <v>1903</v>
      </c>
      <c r="B1473" s="3" t="s">
        <v>303</v>
      </c>
      <c r="C1473" s="3" t="s">
        <v>348</v>
      </c>
      <c r="D1473" s="3" t="s">
        <v>33</v>
      </c>
      <c r="E1473" s="3" t="s">
        <v>28</v>
      </c>
      <c r="F1473" s="3">
        <v>30598.17</v>
      </c>
      <c r="G1473" s="3">
        <v>4589.7299999999996</v>
      </c>
      <c r="H1473" s="3">
        <v>26008.44</v>
      </c>
      <c r="I1473" s="3" t="s">
        <v>29</v>
      </c>
    </row>
    <row r="1474" spans="1:9" x14ac:dyDescent="0.2">
      <c r="A1474" s="2" t="s">
        <v>1904</v>
      </c>
      <c r="B1474" s="2" t="s">
        <v>230</v>
      </c>
      <c r="C1474" s="2" t="s">
        <v>318</v>
      </c>
      <c r="D1474" s="2" t="s">
        <v>27</v>
      </c>
      <c r="E1474" s="2" t="s">
        <v>28</v>
      </c>
      <c r="F1474" s="2">
        <v>12370.37</v>
      </c>
      <c r="G1474" s="2">
        <v>2226.67</v>
      </c>
      <c r="H1474" s="2">
        <v>10143.700000000001</v>
      </c>
      <c r="I1474" s="2" t="s">
        <v>56</v>
      </c>
    </row>
    <row r="1475" spans="1:9" x14ac:dyDescent="0.2">
      <c r="A1475" s="3" t="s">
        <v>1905</v>
      </c>
      <c r="B1475" s="3" t="s">
        <v>294</v>
      </c>
      <c r="C1475" s="3" t="s">
        <v>337</v>
      </c>
      <c r="D1475" s="3" t="s">
        <v>33</v>
      </c>
      <c r="E1475" s="3" t="s">
        <v>28</v>
      </c>
      <c r="F1475" s="3">
        <v>5438.27</v>
      </c>
      <c r="G1475" s="3">
        <v>815.74</v>
      </c>
      <c r="H1475" s="3">
        <v>4622.53</v>
      </c>
      <c r="I1475" s="3" t="s">
        <v>29</v>
      </c>
    </row>
    <row r="1476" spans="1:9" x14ac:dyDescent="0.2">
      <c r="A1476" s="2" t="s">
        <v>1906</v>
      </c>
      <c r="B1476" s="2" t="s">
        <v>435</v>
      </c>
      <c r="C1476" s="2" t="s">
        <v>249</v>
      </c>
      <c r="D1476" s="2" t="s">
        <v>45</v>
      </c>
      <c r="E1476" s="2" t="s">
        <v>46</v>
      </c>
      <c r="F1476" s="2">
        <v>13233.78</v>
      </c>
      <c r="G1476" s="2">
        <v>661.69</v>
      </c>
      <c r="H1476" s="2">
        <v>12572.09</v>
      </c>
      <c r="I1476" s="2" t="s">
        <v>29</v>
      </c>
    </row>
    <row r="1477" spans="1:9" x14ac:dyDescent="0.2">
      <c r="A1477" s="3" t="s">
        <v>1907</v>
      </c>
      <c r="B1477" s="3" t="s">
        <v>509</v>
      </c>
      <c r="C1477" s="3" t="s">
        <v>367</v>
      </c>
      <c r="D1477" s="3" t="s">
        <v>27</v>
      </c>
      <c r="E1477" s="3" t="s">
        <v>34</v>
      </c>
      <c r="F1477" s="3">
        <v>6152.71</v>
      </c>
      <c r="G1477" s="3">
        <v>1107.49</v>
      </c>
      <c r="H1477" s="3">
        <v>5045.22</v>
      </c>
      <c r="I1477" s="3" t="s">
        <v>41</v>
      </c>
    </row>
    <row r="1478" spans="1:9" x14ac:dyDescent="0.2">
      <c r="A1478" s="2" t="s">
        <v>1908</v>
      </c>
      <c r="B1478" s="2" t="s">
        <v>346</v>
      </c>
      <c r="C1478" s="2" t="s">
        <v>31</v>
      </c>
      <c r="D1478" s="2" t="s">
        <v>27</v>
      </c>
      <c r="E1478" s="2" t="s">
        <v>28</v>
      </c>
      <c r="F1478" s="2">
        <v>5123.5600000000004</v>
      </c>
      <c r="G1478" s="2">
        <v>922.24</v>
      </c>
      <c r="H1478" s="2">
        <v>4201.32</v>
      </c>
      <c r="I1478" s="2" t="s">
        <v>41</v>
      </c>
    </row>
    <row r="1479" spans="1:9" x14ac:dyDescent="0.2">
      <c r="A1479" s="3" t="s">
        <v>1909</v>
      </c>
      <c r="B1479" s="3" t="s">
        <v>433</v>
      </c>
      <c r="C1479" s="3" t="s">
        <v>433</v>
      </c>
      <c r="D1479" s="3" t="s">
        <v>64</v>
      </c>
      <c r="E1479" s="3" t="s">
        <v>28</v>
      </c>
      <c r="F1479" s="3">
        <v>3261.23</v>
      </c>
      <c r="G1479" s="3">
        <v>0</v>
      </c>
      <c r="H1479" s="3">
        <v>3261.23</v>
      </c>
      <c r="I1479" s="3" t="s">
        <v>56</v>
      </c>
    </row>
    <row r="1480" spans="1:9" x14ac:dyDescent="0.2">
      <c r="A1480" s="2" t="s">
        <v>1910</v>
      </c>
      <c r="B1480" s="2" t="s">
        <v>117</v>
      </c>
      <c r="C1480" s="2" t="s">
        <v>614</v>
      </c>
      <c r="D1480" s="2" t="s">
        <v>27</v>
      </c>
      <c r="E1480" s="2" t="s">
        <v>60</v>
      </c>
      <c r="F1480" s="2">
        <v>8736.64</v>
      </c>
      <c r="G1480" s="2">
        <v>0</v>
      </c>
      <c r="H1480" s="2">
        <v>8736.64</v>
      </c>
      <c r="I1480" s="2" t="s">
        <v>56</v>
      </c>
    </row>
    <row r="1481" spans="1:9" x14ac:dyDescent="0.2">
      <c r="A1481" s="3" t="s">
        <v>1911</v>
      </c>
      <c r="B1481" s="3" t="s">
        <v>1275</v>
      </c>
      <c r="C1481" s="3" t="s">
        <v>135</v>
      </c>
      <c r="D1481" s="3" t="s">
        <v>64</v>
      </c>
      <c r="E1481" s="3" t="s">
        <v>34</v>
      </c>
      <c r="F1481" s="3">
        <v>3511.35</v>
      </c>
      <c r="G1481" s="3">
        <v>0</v>
      </c>
      <c r="H1481" s="3">
        <v>3511.35</v>
      </c>
      <c r="I1481" s="3" t="s">
        <v>29</v>
      </c>
    </row>
    <row r="1482" spans="1:9" x14ac:dyDescent="0.2">
      <c r="A1482" s="2" t="s">
        <v>1912</v>
      </c>
      <c r="B1482" s="2" t="s">
        <v>492</v>
      </c>
      <c r="C1482" s="2" t="s">
        <v>555</v>
      </c>
      <c r="D1482" s="2" t="s">
        <v>52</v>
      </c>
      <c r="E1482" s="2" t="s">
        <v>34</v>
      </c>
      <c r="F1482" s="2">
        <v>2977.39</v>
      </c>
      <c r="G1482" s="2">
        <v>357.29</v>
      </c>
      <c r="H1482" s="2">
        <v>2620.1</v>
      </c>
      <c r="I1482" s="2" t="s">
        <v>41</v>
      </c>
    </row>
    <row r="1483" spans="1:9" x14ac:dyDescent="0.2">
      <c r="A1483" s="3" t="s">
        <v>1913</v>
      </c>
      <c r="B1483" s="3" t="s">
        <v>209</v>
      </c>
      <c r="C1483" s="3" t="s">
        <v>393</v>
      </c>
      <c r="D1483" s="3" t="s">
        <v>33</v>
      </c>
      <c r="E1483" s="3" t="s">
        <v>34</v>
      </c>
      <c r="F1483" s="3">
        <v>4395.03</v>
      </c>
      <c r="G1483" s="3">
        <v>659.25</v>
      </c>
      <c r="H1483" s="3">
        <v>3735.78</v>
      </c>
      <c r="I1483" s="3" t="s">
        <v>29</v>
      </c>
    </row>
    <row r="1484" spans="1:9" x14ac:dyDescent="0.2">
      <c r="A1484" s="2" t="s">
        <v>1914</v>
      </c>
      <c r="B1484" s="2" t="s">
        <v>145</v>
      </c>
      <c r="C1484" s="2" t="s">
        <v>426</v>
      </c>
      <c r="D1484" s="2" t="s">
        <v>169</v>
      </c>
      <c r="E1484" s="2" t="s">
        <v>46</v>
      </c>
      <c r="F1484" s="2">
        <v>27949.24</v>
      </c>
      <c r="G1484" s="2">
        <v>5589.85</v>
      </c>
      <c r="H1484" s="2">
        <v>22359.39</v>
      </c>
      <c r="I1484" s="2" t="s">
        <v>41</v>
      </c>
    </row>
    <row r="1485" spans="1:9" x14ac:dyDescent="0.2">
      <c r="A1485" s="3" t="s">
        <v>1915</v>
      </c>
      <c r="B1485" s="3" t="s">
        <v>147</v>
      </c>
      <c r="C1485" s="3" t="s">
        <v>1110</v>
      </c>
      <c r="D1485" s="3" t="s">
        <v>33</v>
      </c>
      <c r="E1485" s="3" t="s">
        <v>28</v>
      </c>
      <c r="F1485" s="3">
        <v>5516.85</v>
      </c>
      <c r="G1485" s="3">
        <v>827.53</v>
      </c>
      <c r="H1485" s="3">
        <v>4689.32</v>
      </c>
      <c r="I1485" s="3" t="s">
        <v>29</v>
      </c>
    </row>
    <row r="1486" spans="1:9" x14ac:dyDescent="0.2">
      <c r="A1486" s="2" t="s">
        <v>1916</v>
      </c>
      <c r="B1486" s="2" t="s">
        <v>702</v>
      </c>
      <c r="C1486" s="2" t="s">
        <v>232</v>
      </c>
      <c r="D1486" s="2" t="s">
        <v>169</v>
      </c>
      <c r="E1486" s="2" t="s">
        <v>34</v>
      </c>
      <c r="F1486" s="2">
        <v>2951.24</v>
      </c>
      <c r="G1486" s="2">
        <v>590.25</v>
      </c>
      <c r="H1486" s="2">
        <v>2360.9899999999998</v>
      </c>
      <c r="I1486" s="2" t="s">
        <v>56</v>
      </c>
    </row>
    <row r="1487" spans="1:9" x14ac:dyDescent="0.2">
      <c r="A1487" s="3" t="s">
        <v>1917</v>
      </c>
      <c r="B1487" s="3" t="s">
        <v>376</v>
      </c>
      <c r="C1487" s="3" t="s">
        <v>357</v>
      </c>
      <c r="D1487" s="3" t="s">
        <v>169</v>
      </c>
      <c r="E1487" s="3" t="s">
        <v>46</v>
      </c>
      <c r="F1487" s="3">
        <v>6400.36</v>
      </c>
      <c r="G1487" s="3">
        <v>1280.07</v>
      </c>
      <c r="H1487" s="3">
        <v>5120.29</v>
      </c>
      <c r="I1487" s="3" t="s">
        <v>56</v>
      </c>
    </row>
    <row r="1488" spans="1:9" x14ac:dyDescent="0.2">
      <c r="A1488" s="2" t="s">
        <v>1918</v>
      </c>
      <c r="B1488" s="2" t="s">
        <v>62</v>
      </c>
      <c r="C1488" s="2" t="s">
        <v>246</v>
      </c>
      <c r="D1488" s="2" t="s">
        <v>45</v>
      </c>
      <c r="E1488" s="2" t="s">
        <v>89</v>
      </c>
      <c r="F1488" s="2">
        <v>4637.84</v>
      </c>
      <c r="G1488" s="2">
        <v>0</v>
      </c>
      <c r="H1488" s="2">
        <v>4637.84</v>
      </c>
      <c r="I1488" s="2" t="s">
        <v>56</v>
      </c>
    </row>
    <row r="1489" spans="1:9" x14ac:dyDescent="0.2">
      <c r="A1489" s="3" t="s">
        <v>1919</v>
      </c>
      <c r="B1489" s="3" t="s">
        <v>418</v>
      </c>
      <c r="C1489" s="3" t="s">
        <v>167</v>
      </c>
      <c r="D1489" s="3" t="s">
        <v>33</v>
      </c>
      <c r="E1489" s="3" t="s">
        <v>34</v>
      </c>
      <c r="F1489" s="3">
        <v>14819.1</v>
      </c>
      <c r="G1489" s="3">
        <v>2222.86</v>
      </c>
      <c r="H1489" s="3">
        <v>12596.24</v>
      </c>
      <c r="I1489" s="3" t="s">
        <v>29</v>
      </c>
    </row>
    <row r="1490" spans="1:9" x14ac:dyDescent="0.2">
      <c r="A1490" s="2" t="s">
        <v>1920</v>
      </c>
      <c r="B1490" s="2" t="s">
        <v>437</v>
      </c>
      <c r="C1490" s="2" t="s">
        <v>117</v>
      </c>
      <c r="D1490" s="2" t="s">
        <v>114</v>
      </c>
      <c r="E1490" s="2" t="s">
        <v>46</v>
      </c>
      <c r="F1490" s="2">
        <v>22351.26</v>
      </c>
      <c r="G1490" s="2">
        <v>2235.13</v>
      </c>
      <c r="H1490" s="2">
        <v>20116.13</v>
      </c>
      <c r="I1490" s="2" t="s">
        <v>29</v>
      </c>
    </row>
    <row r="1491" spans="1:9" x14ac:dyDescent="0.2">
      <c r="A1491" s="3" t="s">
        <v>1921</v>
      </c>
      <c r="B1491" s="3" t="s">
        <v>373</v>
      </c>
      <c r="C1491" s="3" t="s">
        <v>416</v>
      </c>
      <c r="D1491" s="3" t="s">
        <v>33</v>
      </c>
      <c r="E1491" s="3" t="s">
        <v>28</v>
      </c>
      <c r="F1491" s="3">
        <v>5923.17</v>
      </c>
      <c r="G1491" s="3">
        <v>888.48</v>
      </c>
      <c r="H1491" s="3">
        <v>5034.6899999999996</v>
      </c>
      <c r="I1491" s="3" t="s">
        <v>56</v>
      </c>
    </row>
    <row r="1492" spans="1:9" x14ac:dyDescent="0.2">
      <c r="A1492" s="2" t="s">
        <v>1922</v>
      </c>
      <c r="B1492" s="2" t="s">
        <v>132</v>
      </c>
      <c r="C1492" s="2" t="s">
        <v>357</v>
      </c>
      <c r="D1492" s="2" t="s">
        <v>27</v>
      </c>
      <c r="E1492" s="2" t="s">
        <v>28</v>
      </c>
      <c r="F1492" s="2">
        <v>7952.27</v>
      </c>
      <c r="G1492" s="2">
        <v>1431.41</v>
      </c>
      <c r="H1492" s="2">
        <v>6520.86</v>
      </c>
      <c r="I1492" s="2" t="s">
        <v>29</v>
      </c>
    </row>
    <row r="1493" spans="1:9" x14ac:dyDescent="0.2">
      <c r="A1493" s="3" t="s">
        <v>1923</v>
      </c>
      <c r="B1493" s="3" t="s">
        <v>512</v>
      </c>
      <c r="C1493" s="3" t="s">
        <v>891</v>
      </c>
      <c r="D1493" s="3" t="s">
        <v>64</v>
      </c>
      <c r="E1493" s="3" t="s">
        <v>115</v>
      </c>
      <c r="F1493" s="3">
        <v>16455.62</v>
      </c>
      <c r="G1493" s="3">
        <v>0</v>
      </c>
      <c r="H1493" s="3">
        <v>16455.62</v>
      </c>
      <c r="I1493" s="3" t="s">
        <v>41</v>
      </c>
    </row>
    <row r="1494" spans="1:9" x14ac:dyDescent="0.2">
      <c r="A1494" s="2" t="s">
        <v>1924</v>
      </c>
      <c r="B1494" s="2" t="s">
        <v>846</v>
      </c>
      <c r="C1494" s="2" t="s">
        <v>132</v>
      </c>
      <c r="D1494" s="2" t="s">
        <v>52</v>
      </c>
      <c r="E1494" s="2" t="s">
        <v>60</v>
      </c>
      <c r="F1494" s="2">
        <v>2408.33</v>
      </c>
      <c r="G1494" s="2">
        <v>0</v>
      </c>
      <c r="H1494" s="2">
        <v>2408.33</v>
      </c>
      <c r="I1494" s="2" t="s">
        <v>29</v>
      </c>
    </row>
    <row r="1495" spans="1:9" x14ac:dyDescent="0.2">
      <c r="A1495" s="3" t="s">
        <v>1925</v>
      </c>
      <c r="B1495" s="3" t="s">
        <v>661</v>
      </c>
      <c r="C1495" s="3" t="s">
        <v>1825</v>
      </c>
      <c r="D1495" s="3" t="s">
        <v>27</v>
      </c>
      <c r="E1495" s="3" t="s">
        <v>28</v>
      </c>
      <c r="F1495" s="3">
        <v>8233.43</v>
      </c>
      <c r="G1495" s="3">
        <v>1482.02</v>
      </c>
      <c r="H1495" s="3">
        <v>6751.41</v>
      </c>
      <c r="I1495" s="3" t="s">
        <v>41</v>
      </c>
    </row>
    <row r="1496" spans="1:9" x14ac:dyDescent="0.2">
      <c r="A1496" s="2" t="s">
        <v>1926</v>
      </c>
      <c r="B1496" s="2" t="s">
        <v>498</v>
      </c>
      <c r="C1496" s="2" t="s">
        <v>150</v>
      </c>
      <c r="D1496" s="2" t="s">
        <v>64</v>
      </c>
      <c r="E1496" s="2" t="s">
        <v>115</v>
      </c>
      <c r="F1496" s="2">
        <v>10856.67</v>
      </c>
      <c r="G1496" s="2">
        <v>0</v>
      </c>
      <c r="H1496" s="2">
        <v>10856.67</v>
      </c>
      <c r="I1496" s="2" t="s">
        <v>29</v>
      </c>
    </row>
    <row r="1497" spans="1:9" x14ac:dyDescent="0.2">
      <c r="A1497" s="3" t="s">
        <v>1927</v>
      </c>
      <c r="B1497" s="3" t="s">
        <v>302</v>
      </c>
      <c r="C1497" s="3" t="s">
        <v>73</v>
      </c>
      <c r="D1497" s="3" t="s">
        <v>33</v>
      </c>
      <c r="E1497" s="3" t="s">
        <v>34</v>
      </c>
      <c r="F1497" s="3">
        <v>7140.02</v>
      </c>
      <c r="G1497" s="3">
        <v>1071</v>
      </c>
      <c r="H1497" s="3">
        <v>6069.02</v>
      </c>
      <c r="I1497" s="3" t="s">
        <v>56</v>
      </c>
    </row>
    <row r="1498" spans="1:9" x14ac:dyDescent="0.2">
      <c r="A1498" s="2" t="s">
        <v>1928</v>
      </c>
      <c r="B1498" s="2" t="s">
        <v>156</v>
      </c>
      <c r="C1498" s="2" t="s">
        <v>661</v>
      </c>
      <c r="D1498" s="2" t="s">
        <v>45</v>
      </c>
      <c r="E1498" s="2" t="s">
        <v>46</v>
      </c>
      <c r="F1498" s="2">
        <v>3119.92</v>
      </c>
      <c r="G1498" s="2">
        <v>156</v>
      </c>
      <c r="H1498" s="2">
        <v>2963.92</v>
      </c>
      <c r="I1498" s="2" t="s">
        <v>41</v>
      </c>
    </row>
    <row r="1499" spans="1:9" x14ac:dyDescent="0.2">
      <c r="A1499" s="3" t="s">
        <v>1929</v>
      </c>
      <c r="B1499" s="3" t="s">
        <v>749</v>
      </c>
      <c r="C1499" s="3" t="s">
        <v>824</v>
      </c>
      <c r="D1499" s="3" t="s">
        <v>33</v>
      </c>
      <c r="E1499" s="3" t="s">
        <v>28</v>
      </c>
      <c r="F1499" s="3">
        <v>7283.99</v>
      </c>
      <c r="G1499" s="3">
        <v>1092.5999999999999</v>
      </c>
      <c r="H1499" s="3">
        <v>6191.39</v>
      </c>
      <c r="I1499" s="3" t="s">
        <v>29</v>
      </c>
    </row>
    <row r="1500" spans="1:9" x14ac:dyDescent="0.2">
      <c r="A1500" s="2" t="s">
        <v>1930</v>
      </c>
      <c r="B1500" s="2" t="s">
        <v>285</v>
      </c>
      <c r="C1500" s="2" t="s">
        <v>239</v>
      </c>
      <c r="D1500" s="2" t="s">
        <v>27</v>
      </c>
      <c r="E1500" s="2" t="s">
        <v>60</v>
      </c>
      <c r="F1500" s="2">
        <v>3371.65</v>
      </c>
      <c r="G1500" s="2">
        <v>0</v>
      </c>
      <c r="H1500" s="2">
        <v>3371.65</v>
      </c>
      <c r="I1500" s="2" t="s">
        <v>29</v>
      </c>
    </row>
    <row r="1501" spans="1:9" x14ac:dyDescent="0.2">
      <c r="A1501" s="3" t="s">
        <v>1931</v>
      </c>
      <c r="B1501" s="3" t="s">
        <v>247</v>
      </c>
      <c r="C1501" s="3" t="s">
        <v>778</v>
      </c>
      <c r="D1501" s="3" t="s">
        <v>52</v>
      </c>
      <c r="E1501" s="3" t="s">
        <v>34</v>
      </c>
      <c r="F1501" s="3">
        <v>2784.5</v>
      </c>
      <c r="G1501" s="3">
        <v>334.14</v>
      </c>
      <c r="H1501" s="3">
        <v>2450.36</v>
      </c>
      <c r="I1501" s="3" t="s">
        <v>56</v>
      </c>
    </row>
    <row r="1502" spans="1:9" x14ac:dyDescent="0.2">
      <c r="A1502" s="2" t="s">
        <v>1932</v>
      </c>
      <c r="B1502" s="2" t="s">
        <v>525</v>
      </c>
      <c r="C1502" s="2" t="s">
        <v>891</v>
      </c>
      <c r="D1502" s="2" t="s">
        <v>33</v>
      </c>
      <c r="E1502" s="2" t="s">
        <v>34</v>
      </c>
      <c r="F1502" s="2">
        <v>5595.27</v>
      </c>
      <c r="G1502" s="2">
        <v>839.29</v>
      </c>
      <c r="H1502" s="2">
        <v>4755.9799999999996</v>
      </c>
      <c r="I1502" s="2" t="s">
        <v>41</v>
      </c>
    </row>
    <row r="1503" spans="1:9" x14ac:dyDescent="0.2">
      <c r="A1503" s="3" t="s">
        <v>1933</v>
      </c>
      <c r="B1503" s="3" t="s">
        <v>328</v>
      </c>
      <c r="C1503" s="3" t="s">
        <v>32</v>
      </c>
      <c r="D1503" s="3" t="s">
        <v>33</v>
      </c>
      <c r="E1503" s="3" t="s">
        <v>34</v>
      </c>
      <c r="F1503" s="3">
        <v>5455.11</v>
      </c>
      <c r="G1503" s="3">
        <v>818.27</v>
      </c>
      <c r="H1503" s="3">
        <v>4636.84</v>
      </c>
      <c r="I1503" s="3" t="s">
        <v>41</v>
      </c>
    </row>
    <row r="1504" spans="1:9" x14ac:dyDescent="0.2">
      <c r="A1504" s="2" t="s">
        <v>1934</v>
      </c>
      <c r="B1504" s="2" t="s">
        <v>418</v>
      </c>
      <c r="C1504" s="2" t="s">
        <v>794</v>
      </c>
      <c r="D1504" s="2" t="s">
        <v>114</v>
      </c>
      <c r="E1504" s="2" t="s">
        <v>115</v>
      </c>
      <c r="F1504" s="2">
        <v>3011.19</v>
      </c>
      <c r="G1504" s="2">
        <v>301.12</v>
      </c>
      <c r="H1504" s="2">
        <v>2710.07</v>
      </c>
      <c r="I1504" s="2" t="s">
        <v>41</v>
      </c>
    </row>
    <row r="1505" spans="1:9" x14ac:dyDescent="0.2">
      <c r="A1505" s="3" t="s">
        <v>1935</v>
      </c>
      <c r="B1505" s="3" t="s">
        <v>813</v>
      </c>
      <c r="C1505" s="3" t="s">
        <v>538</v>
      </c>
      <c r="D1505" s="3" t="s">
        <v>114</v>
      </c>
      <c r="E1505" s="3" t="s">
        <v>46</v>
      </c>
      <c r="F1505" s="3">
        <v>14075.61</v>
      </c>
      <c r="G1505" s="3">
        <v>1407.56</v>
      </c>
      <c r="H1505" s="3">
        <v>12668.05</v>
      </c>
      <c r="I1505" s="3" t="s">
        <v>29</v>
      </c>
    </row>
    <row r="1506" spans="1:9" x14ac:dyDescent="0.2">
      <c r="A1506" s="2" t="s">
        <v>1936</v>
      </c>
      <c r="B1506" s="2" t="s">
        <v>649</v>
      </c>
      <c r="C1506" s="2" t="s">
        <v>543</v>
      </c>
      <c r="D1506" s="2" t="s">
        <v>52</v>
      </c>
      <c r="E1506" s="2" t="s">
        <v>34</v>
      </c>
      <c r="F1506" s="2">
        <v>2257.62</v>
      </c>
      <c r="G1506" s="2">
        <v>270.91000000000003</v>
      </c>
      <c r="H1506" s="2">
        <v>1986.71</v>
      </c>
      <c r="I1506" s="2" t="s">
        <v>56</v>
      </c>
    </row>
    <row r="1507" spans="1:9" x14ac:dyDescent="0.2">
      <c r="A1507" s="3" t="s">
        <v>1937</v>
      </c>
      <c r="B1507" s="3" t="s">
        <v>515</v>
      </c>
      <c r="C1507" s="3" t="s">
        <v>101</v>
      </c>
      <c r="D1507" s="3" t="s">
        <v>45</v>
      </c>
      <c r="E1507" s="3" t="s">
        <v>46</v>
      </c>
      <c r="F1507" s="3">
        <v>4442.95</v>
      </c>
      <c r="G1507" s="3">
        <v>222.15</v>
      </c>
      <c r="H1507" s="3">
        <v>4220.8</v>
      </c>
      <c r="I1507" s="3" t="s">
        <v>29</v>
      </c>
    </row>
    <row r="1508" spans="1:9" x14ac:dyDescent="0.2">
      <c r="A1508" s="2" t="s">
        <v>1938</v>
      </c>
      <c r="B1508" s="2" t="s">
        <v>158</v>
      </c>
      <c r="C1508" s="2" t="s">
        <v>244</v>
      </c>
      <c r="D1508" s="2" t="s">
        <v>169</v>
      </c>
      <c r="E1508" s="2" t="s">
        <v>46</v>
      </c>
      <c r="F1508" s="2">
        <v>10360.219999999999</v>
      </c>
      <c r="G1508" s="2">
        <v>2072.04</v>
      </c>
      <c r="H1508" s="2">
        <v>8288.18</v>
      </c>
      <c r="I1508" s="2" t="s">
        <v>29</v>
      </c>
    </row>
    <row r="1509" spans="1:9" x14ac:dyDescent="0.2">
      <c r="A1509" s="3" t="s">
        <v>1939</v>
      </c>
      <c r="B1509" s="3" t="s">
        <v>509</v>
      </c>
      <c r="C1509" s="3" t="s">
        <v>1825</v>
      </c>
      <c r="D1509" s="3" t="s">
        <v>33</v>
      </c>
      <c r="E1509" s="3" t="s">
        <v>34</v>
      </c>
      <c r="F1509" s="3">
        <v>5763.3</v>
      </c>
      <c r="G1509" s="3">
        <v>864.5</v>
      </c>
      <c r="H1509" s="3">
        <v>4898.8</v>
      </c>
      <c r="I1509" s="3" t="s">
        <v>29</v>
      </c>
    </row>
    <row r="1510" spans="1:9" x14ac:dyDescent="0.2">
      <c r="A1510" s="2" t="s">
        <v>1940</v>
      </c>
      <c r="B1510" s="2" t="s">
        <v>318</v>
      </c>
      <c r="C1510" s="2" t="s">
        <v>104</v>
      </c>
      <c r="D1510" s="2" t="s">
        <v>52</v>
      </c>
      <c r="E1510" s="2" t="s">
        <v>34</v>
      </c>
      <c r="F1510" s="2">
        <v>2694.13</v>
      </c>
      <c r="G1510" s="2">
        <v>323.3</v>
      </c>
      <c r="H1510" s="2">
        <v>2370.83</v>
      </c>
      <c r="I1510" s="2" t="s">
        <v>29</v>
      </c>
    </row>
    <row r="1511" spans="1:9" x14ac:dyDescent="0.2">
      <c r="A1511" s="3" t="s">
        <v>1941</v>
      </c>
      <c r="B1511" s="3" t="s">
        <v>167</v>
      </c>
      <c r="C1511" s="3" t="s">
        <v>150</v>
      </c>
      <c r="D1511" s="3" t="s">
        <v>52</v>
      </c>
      <c r="E1511" s="3" t="s">
        <v>34</v>
      </c>
      <c r="F1511" s="3">
        <v>5309.53</v>
      </c>
      <c r="G1511" s="3">
        <v>637.14</v>
      </c>
      <c r="H1511" s="3">
        <v>4672.3900000000003</v>
      </c>
      <c r="I1511" s="3" t="s">
        <v>29</v>
      </c>
    </row>
    <row r="1512" spans="1:9" x14ac:dyDescent="0.2">
      <c r="A1512" s="2" t="s">
        <v>1942</v>
      </c>
      <c r="B1512" s="2" t="s">
        <v>1048</v>
      </c>
      <c r="C1512" s="2" t="s">
        <v>597</v>
      </c>
      <c r="D1512" s="2" t="s">
        <v>169</v>
      </c>
      <c r="E1512" s="2" t="s">
        <v>46</v>
      </c>
      <c r="F1512" s="2">
        <v>4566.08</v>
      </c>
      <c r="G1512" s="2">
        <v>913.22</v>
      </c>
      <c r="H1512" s="2">
        <v>3652.86</v>
      </c>
      <c r="I1512" s="2" t="s">
        <v>56</v>
      </c>
    </row>
    <row r="1513" spans="1:9" x14ac:dyDescent="0.2">
      <c r="A1513" s="3" t="s">
        <v>1943</v>
      </c>
      <c r="B1513" s="3" t="s">
        <v>465</v>
      </c>
      <c r="C1513" s="3" t="s">
        <v>460</v>
      </c>
      <c r="D1513" s="3" t="s">
        <v>114</v>
      </c>
      <c r="E1513" s="3" t="s">
        <v>115</v>
      </c>
      <c r="F1513" s="3">
        <v>8530.74</v>
      </c>
      <c r="G1513" s="3">
        <v>853.07</v>
      </c>
      <c r="H1513" s="3">
        <v>7677.67</v>
      </c>
      <c r="I1513" s="3" t="s">
        <v>56</v>
      </c>
    </row>
    <row r="1514" spans="1:9" x14ac:dyDescent="0.2">
      <c r="A1514" s="2" t="s">
        <v>1944</v>
      </c>
      <c r="B1514" s="2" t="s">
        <v>595</v>
      </c>
      <c r="C1514" s="2" t="s">
        <v>986</v>
      </c>
      <c r="D1514" s="2" t="s">
        <v>45</v>
      </c>
      <c r="E1514" s="2" t="s">
        <v>89</v>
      </c>
      <c r="F1514" s="2">
        <v>9763.2800000000007</v>
      </c>
      <c r="G1514" s="2">
        <v>0</v>
      </c>
      <c r="H1514" s="2">
        <v>9763.2800000000007</v>
      </c>
      <c r="I1514" s="2" t="s">
        <v>29</v>
      </c>
    </row>
    <row r="1515" spans="1:9" x14ac:dyDescent="0.2">
      <c r="A1515" s="3" t="s">
        <v>1945</v>
      </c>
      <c r="B1515" s="3" t="s">
        <v>351</v>
      </c>
      <c r="C1515" s="3" t="s">
        <v>91</v>
      </c>
      <c r="D1515" s="3" t="s">
        <v>45</v>
      </c>
      <c r="E1515" s="3" t="s">
        <v>46</v>
      </c>
      <c r="F1515" s="3">
        <v>5620.88</v>
      </c>
      <c r="G1515" s="3">
        <v>281.04000000000002</v>
      </c>
      <c r="H1515" s="3">
        <v>5339.84</v>
      </c>
      <c r="I1515" s="3" t="s">
        <v>29</v>
      </c>
    </row>
    <row r="1516" spans="1:9" x14ac:dyDescent="0.2">
      <c r="A1516" s="2" t="s">
        <v>1946</v>
      </c>
      <c r="B1516" s="2" t="s">
        <v>244</v>
      </c>
      <c r="C1516" s="2" t="s">
        <v>147</v>
      </c>
      <c r="D1516" s="2" t="s">
        <v>45</v>
      </c>
      <c r="E1516" s="2" t="s">
        <v>89</v>
      </c>
      <c r="F1516" s="2">
        <v>15757.4</v>
      </c>
      <c r="G1516" s="2">
        <v>0</v>
      </c>
      <c r="H1516" s="2">
        <v>15757.4</v>
      </c>
      <c r="I1516" s="2" t="s">
        <v>29</v>
      </c>
    </row>
    <row r="1517" spans="1:9" x14ac:dyDescent="0.2">
      <c r="A1517" s="3" t="s">
        <v>1947</v>
      </c>
      <c r="B1517" s="3" t="s">
        <v>443</v>
      </c>
      <c r="C1517" s="3" t="s">
        <v>87</v>
      </c>
      <c r="D1517" s="3" t="s">
        <v>45</v>
      </c>
      <c r="E1517" s="3" t="s">
        <v>89</v>
      </c>
      <c r="F1517" s="3">
        <v>15823.18</v>
      </c>
      <c r="G1517" s="3">
        <v>0</v>
      </c>
      <c r="H1517" s="3">
        <v>15823.18</v>
      </c>
      <c r="I1517" s="3" t="s">
        <v>29</v>
      </c>
    </row>
    <row r="1518" spans="1:9" x14ac:dyDescent="0.2">
      <c r="A1518" s="2" t="s">
        <v>1948</v>
      </c>
      <c r="B1518" s="2" t="s">
        <v>619</v>
      </c>
      <c r="C1518" s="2" t="s">
        <v>448</v>
      </c>
      <c r="D1518" s="2" t="s">
        <v>52</v>
      </c>
      <c r="E1518" s="2" t="s">
        <v>34</v>
      </c>
      <c r="F1518" s="2">
        <v>3120.75</v>
      </c>
      <c r="G1518" s="2">
        <v>374.49</v>
      </c>
      <c r="H1518" s="2">
        <v>2746.26</v>
      </c>
      <c r="I1518" s="2" t="s">
        <v>29</v>
      </c>
    </row>
    <row r="1519" spans="1:9" x14ac:dyDescent="0.2">
      <c r="A1519" s="3" t="s">
        <v>1949</v>
      </c>
      <c r="B1519" s="3" t="s">
        <v>278</v>
      </c>
      <c r="C1519" s="3" t="s">
        <v>807</v>
      </c>
      <c r="D1519" s="3" t="s">
        <v>52</v>
      </c>
      <c r="E1519" s="3" t="s">
        <v>34</v>
      </c>
      <c r="F1519" s="3">
        <v>6917.77</v>
      </c>
      <c r="G1519" s="3">
        <v>830.13</v>
      </c>
      <c r="H1519" s="3">
        <v>6087.64</v>
      </c>
      <c r="I1519" s="3" t="s">
        <v>29</v>
      </c>
    </row>
    <row r="1520" spans="1:9" x14ac:dyDescent="0.2">
      <c r="A1520" s="2" t="s">
        <v>1950</v>
      </c>
      <c r="B1520" s="2" t="s">
        <v>130</v>
      </c>
      <c r="C1520" s="2" t="s">
        <v>426</v>
      </c>
      <c r="D1520" s="2" t="s">
        <v>27</v>
      </c>
      <c r="E1520" s="2" t="s">
        <v>28</v>
      </c>
      <c r="F1520" s="2">
        <v>13004.25</v>
      </c>
      <c r="G1520" s="2">
        <v>2340.7600000000002</v>
      </c>
      <c r="H1520" s="2">
        <v>10663.49</v>
      </c>
      <c r="I1520" s="2" t="s">
        <v>29</v>
      </c>
    </row>
    <row r="1521" spans="1:9" x14ac:dyDescent="0.2">
      <c r="A1521" s="3" t="s">
        <v>1951</v>
      </c>
      <c r="B1521" s="3" t="s">
        <v>37</v>
      </c>
      <c r="C1521" s="3" t="s">
        <v>351</v>
      </c>
      <c r="D1521" s="3" t="s">
        <v>52</v>
      </c>
      <c r="E1521" s="3" t="s">
        <v>34</v>
      </c>
      <c r="F1521" s="3">
        <v>3199.67</v>
      </c>
      <c r="G1521" s="3">
        <v>383.96</v>
      </c>
      <c r="H1521" s="3">
        <v>2815.71</v>
      </c>
      <c r="I1521" s="3" t="s">
        <v>29</v>
      </c>
    </row>
    <row r="1522" spans="1:9" x14ac:dyDescent="0.2">
      <c r="A1522" s="2" t="s">
        <v>1952</v>
      </c>
      <c r="B1522" s="2" t="s">
        <v>187</v>
      </c>
      <c r="C1522" s="2" t="s">
        <v>787</v>
      </c>
      <c r="D1522" s="2" t="s">
        <v>27</v>
      </c>
      <c r="E1522" s="2" t="s">
        <v>60</v>
      </c>
      <c r="F1522" s="2">
        <v>9964.43</v>
      </c>
      <c r="G1522" s="2">
        <v>0</v>
      </c>
      <c r="H1522" s="2">
        <v>9964.43</v>
      </c>
      <c r="I1522" s="2" t="s">
        <v>29</v>
      </c>
    </row>
    <row r="1523" spans="1:9" x14ac:dyDescent="0.2">
      <c r="A1523" s="3" t="s">
        <v>1953</v>
      </c>
      <c r="B1523" s="3" t="s">
        <v>91</v>
      </c>
      <c r="C1523" s="3" t="s">
        <v>422</v>
      </c>
      <c r="D1523" s="3" t="s">
        <v>169</v>
      </c>
      <c r="E1523" s="3" t="s">
        <v>46</v>
      </c>
      <c r="F1523" s="3">
        <v>12416.63</v>
      </c>
      <c r="G1523" s="3">
        <v>2483.33</v>
      </c>
      <c r="H1523" s="3">
        <v>9933.2999999999993</v>
      </c>
      <c r="I1523" s="3" t="s">
        <v>29</v>
      </c>
    </row>
    <row r="1524" spans="1:9" x14ac:dyDescent="0.2">
      <c r="A1524" s="2" t="s">
        <v>1954</v>
      </c>
      <c r="B1524" s="2" t="s">
        <v>121</v>
      </c>
      <c r="C1524" s="2" t="s">
        <v>54</v>
      </c>
      <c r="D1524" s="2" t="s">
        <v>169</v>
      </c>
      <c r="E1524" s="2" t="s">
        <v>34</v>
      </c>
      <c r="F1524" s="2">
        <v>6906.5</v>
      </c>
      <c r="G1524" s="2">
        <v>1381.3</v>
      </c>
      <c r="H1524" s="2">
        <v>5525.2</v>
      </c>
      <c r="I1524" s="2" t="s">
        <v>29</v>
      </c>
    </row>
    <row r="1525" spans="1:9" x14ac:dyDescent="0.2">
      <c r="A1525" s="3" t="s">
        <v>1955</v>
      </c>
      <c r="B1525" s="3" t="s">
        <v>509</v>
      </c>
      <c r="C1525" s="3" t="s">
        <v>198</v>
      </c>
      <c r="D1525" s="3" t="s">
        <v>52</v>
      </c>
      <c r="E1525" s="3" t="s">
        <v>34</v>
      </c>
      <c r="F1525" s="3">
        <v>7744.39</v>
      </c>
      <c r="G1525" s="3">
        <v>929.33</v>
      </c>
      <c r="H1525" s="3">
        <v>6815.06</v>
      </c>
      <c r="I1525" s="3" t="s">
        <v>29</v>
      </c>
    </row>
    <row r="1526" spans="1:9" x14ac:dyDescent="0.2">
      <c r="A1526" s="2" t="s">
        <v>1956</v>
      </c>
      <c r="B1526" s="2" t="s">
        <v>1272</v>
      </c>
      <c r="C1526" s="2" t="s">
        <v>630</v>
      </c>
      <c r="D1526" s="2" t="s">
        <v>27</v>
      </c>
      <c r="E1526" s="2" t="s">
        <v>60</v>
      </c>
      <c r="F1526" s="2">
        <v>5810.89</v>
      </c>
      <c r="G1526" s="2">
        <v>0</v>
      </c>
      <c r="H1526" s="2">
        <v>5810.89</v>
      </c>
      <c r="I1526" s="2" t="s">
        <v>41</v>
      </c>
    </row>
    <row r="1527" spans="1:9" x14ac:dyDescent="0.2">
      <c r="A1527" s="3" t="s">
        <v>1957</v>
      </c>
      <c r="B1527" s="3" t="s">
        <v>129</v>
      </c>
      <c r="C1527" s="3" t="s">
        <v>129</v>
      </c>
      <c r="D1527" s="3" t="s">
        <v>33</v>
      </c>
      <c r="E1527" s="3" t="s">
        <v>60</v>
      </c>
      <c r="F1527" s="3">
        <v>3627.41</v>
      </c>
      <c r="G1527" s="3">
        <v>0</v>
      </c>
      <c r="H1527" s="3">
        <v>3627.41</v>
      </c>
      <c r="I1527" s="3" t="s">
        <v>29</v>
      </c>
    </row>
    <row r="1528" spans="1:9" x14ac:dyDescent="0.2">
      <c r="A1528" s="2" t="s">
        <v>1958</v>
      </c>
      <c r="B1528" s="2" t="s">
        <v>50</v>
      </c>
      <c r="C1528" s="2" t="s">
        <v>307</v>
      </c>
      <c r="D1528" s="2" t="s">
        <v>169</v>
      </c>
      <c r="E1528" s="2" t="s">
        <v>46</v>
      </c>
      <c r="F1528" s="2">
        <v>3457.23</v>
      </c>
      <c r="G1528" s="2">
        <v>691.45</v>
      </c>
      <c r="H1528" s="2">
        <v>2765.78</v>
      </c>
      <c r="I1528" s="2" t="s">
        <v>29</v>
      </c>
    </row>
    <row r="1529" spans="1:9" x14ac:dyDescent="0.2">
      <c r="A1529" s="3" t="s">
        <v>1959</v>
      </c>
      <c r="B1529" s="3" t="s">
        <v>106</v>
      </c>
      <c r="C1529" s="3" t="s">
        <v>106</v>
      </c>
      <c r="D1529" s="3" t="s">
        <v>64</v>
      </c>
      <c r="E1529" s="3" t="s">
        <v>34</v>
      </c>
      <c r="F1529" s="3">
        <v>3377.59</v>
      </c>
      <c r="G1529" s="3">
        <v>0</v>
      </c>
      <c r="H1529" s="3">
        <v>3377.59</v>
      </c>
      <c r="I1529" s="3" t="s">
        <v>29</v>
      </c>
    </row>
    <row r="1530" spans="1:9" x14ac:dyDescent="0.2">
      <c r="A1530" s="2" t="s">
        <v>1960</v>
      </c>
      <c r="B1530" s="2" t="s">
        <v>512</v>
      </c>
      <c r="C1530" s="2" t="s">
        <v>117</v>
      </c>
      <c r="D1530" s="2" t="s">
        <v>206</v>
      </c>
      <c r="E1530" s="2" t="s">
        <v>207</v>
      </c>
      <c r="F1530" s="2">
        <v>15684.64</v>
      </c>
      <c r="G1530" s="2">
        <v>0</v>
      </c>
      <c r="H1530" s="2">
        <v>15684.64</v>
      </c>
      <c r="I1530" s="2" t="s">
        <v>29</v>
      </c>
    </row>
    <row r="1531" spans="1:9" x14ac:dyDescent="0.2">
      <c r="A1531" s="3" t="s">
        <v>1961</v>
      </c>
      <c r="B1531" s="3" t="s">
        <v>202</v>
      </c>
      <c r="C1531" s="3" t="s">
        <v>754</v>
      </c>
      <c r="D1531" s="3" t="s">
        <v>169</v>
      </c>
      <c r="E1531" s="3" t="s">
        <v>34</v>
      </c>
      <c r="F1531" s="3">
        <v>10149.1</v>
      </c>
      <c r="G1531" s="3">
        <v>2029.82</v>
      </c>
      <c r="H1531" s="3">
        <v>8119.28</v>
      </c>
      <c r="I1531" s="3" t="s">
        <v>29</v>
      </c>
    </row>
    <row r="1532" spans="1:9" x14ac:dyDescent="0.2">
      <c r="A1532" s="2" t="s">
        <v>1962</v>
      </c>
      <c r="B1532" s="2" t="s">
        <v>762</v>
      </c>
      <c r="C1532" s="2" t="s">
        <v>147</v>
      </c>
      <c r="D1532" s="2" t="s">
        <v>27</v>
      </c>
      <c r="E1532" s="2" t="s">
        <v>34</v>
      </c>
      <c r="F1532" s="2">
        <v>8622.61</v>
      </c>
      <c r="G1532" s="2">
        <v>1552.07</v>
      </c>
      <c r="H1532" s="2">
        <v>7070.54</v>
      </c>
      <c r="I1532" s="2" t="s">
        <v>56</v>
      </c>
    </row>
    <row r="1533" spans="1:9" x14ac:dyDescent="0.2">
      <c r="A1533" s="3" t="s">
        <v>1963</v>
      </c>
      <c r="B1533" s="3" t="s">
        <v>315</v>
      </c>
      <c r="C1533" s="3" t="s">
        <v>209</v>
      </c>
      <c r="D1533" s="3" t="s">
        <v>45</v>
      </c>
      <c r="E1533" s="3" t="s">
        <v>46</v>
      </c>
      <c r="F1533" s="3">
        <v>7349.06</v>
      </c>
      <c r="G1533" s="3">
        <v>367.45</v>
      </c>
      <c r="H1533" s="3">
        <v>6981.61</v>
      </c>
      <c r="I1533" s="3" t="s">
        <v>29</v>
      </c>
    </row>
    <row r="1534" spans="1:9" x14ac:dyDescent="0.2">
      <c r="A1534" s="2" t="s">
        <v>1964</v>
      </c>
      <c r="B1534" s="2" t="s">
        <v>48</v>
      </c>
      <c r="C1534" s="2" t="s">
        <v>286</v>
      </c>
      <c r="D1534" s="2" t="s">
        <v>52</v>
      </c>
      <c r="E1534" s="2" t="s">
        <v>60</v>
      </c>
      <c r="F1534" s="2">
        <v>6672.75</v>
      </c>
      <c r="G1534" s="2">
        <v>0</v>
      </c>
      <c r="H1534" s="2">
        <v>6672.75</v>
      </c>
      <c r="I1534" s="2" t="s">
        <v>29</v>
      </c>
    </row>
    <row r="1535" spans="1:9" x14ac:dyDescent="0.2">
      <c r="A1535" s="3" t="s">
        <v>1965</v>
      </c>
      <c r="B1535" s="3" t="s">
        <v>1048</v>
      </c>
      <c r="C1535" s="3" t="s">
        <v>380</v>
      </c>
      <c r="D1535" s="3" t="s">
        <v>45</v>
      </c>
      <c r="E1535" s="3" t="s">
        <v>46</v>
      </c>
      <c r="F1535" s="3">
        <v>2995.97</v>
      </c>
      <c r="G1535" s="3">
        <v>149.80000000000001</v>
      </c>
      <c r="H1535" s="3">
        <v>2846.17</v>
      </c>
      <c r="I1535" s="3" t="s">
        <v>29</v>
      </c>
    </row>
    <row r="1536" spans="1:9" x14ac:dyDescent="0.2">
      <c r="A1536" s="2" t="s">
        <v>1966</v>
      </c>
      <c r="B1536" s="2" t="s">
        <v>532</v>
      </c>
      <c r="C1536" s="2" t="s">
        <v>986</v>
      </c>
      <c r="D1536" s="2" t="s">
        <v>45</v>
      </c>
      <c r="E1536" s="2" t="s">
        <v>89</v>
      </c>
      <c r="F1536" s="2">
        <v>10437.129999999999</v>
      </c>
      <c r="G1536" s="2">
        <v>0</v>
      </c>
      <c r="H1536" s="2">
        <v>10437.129999999999</v>
      </c>
      <c r="I1536" s="2" t="s">
        <v>29</v>
      </c>
    </row>
    <row r="1537" spans="1:9" x14ac:dyDescent="0.2">
      <c r="A1537" s="3" t="s">
        <v>1967</v>
      </c>
      <c r="B1537" s="3" t="s">
        <v>87</v>
      </c>
      <c r="C1537" s="3" t="s">
        <v>791</v>
      </c>
      <c r="D1537" s="3" t="s">
        <v>33</v>
      </c>
      <c r="E1537" s="3" t="s">
        <v>28</v>
      </c>
      <c r="F1537" s="3">
        <v>9599.49</v>
      </c>
      <c r="G1537" s="3">
        <v>1439.92</v>
      </c>
      <c r="H1537" s="3">
        <v>8159.57</v>
      </c>
      <c r="I1537" s="3" t="s">
        <v>29</v>
      </c>
    </row>
    <row r="1538" spans="1:9" x14ac:dyDescent="0.2">
      <c r="A1538" s="2" t="s">
        <v>1968</v>
      </c>
      <c r="B1538" s="2" t="s">
        <v>286</v>
      </c>
      <c r="C1538" s="2" t="s">
        <v>187</v>
      </c>
      <c r="D1538" s="2" t="s">
        <v>52</v>
      </c>
      <c r="E1538" s="2" t="s">
        <v>60</v>
      </c>
      <c r="F1538" s="2">
        <v>9796.2900000000009</v>
      </c>
      <c r="G1538" s="2">
        <v>0</v>
      </c>
      <c r="H1538" s="2">
        <v>9796.2900000000009</v>
      </c>
      <c r="I1538" s="2" t="s">
        <v>56</v>
      </c>
    </row>
    <row r="1539" spans="1:9" x14ac:dyDescent="0.2">
      <c r="A1539" s="3" t="s">
        <v>1969</v>
      </c>
      <c r="B1539" s="3" t="s">
        <v>560</v>
      </c>
      <c r="C1539" s="3" t="s">
        <v>130</v>
      </c>
      <c r="D1539" s="3" t="s">
        <v>33</v>
      </c>
      <c r="E1539" s="3" t="s">
        <v>28</v>
      </c>
      <c r="F1539" s="3">
        <v>7005.35</v>
      </c>
      <c r="G1539" s="3">
        <v>1050.8</v>
      </c>
      <c r="H1539" s="3">
        <v>5954.55</v>
      </c>
      <c r="I1539" s="3" t="s">
        <v>41</v>
      </c>
    </row>
    <row r="1540" spans="1:9" x14ac:dyDescent="0.2">
      <c r="A1540" s="2" t="s">
        <v>1970</v>
      </c>
      <c r="B1540" s="2" t="s">
        <v>190</v>
      </c>
      <c r="C1540" s="2" t="s">
        <v>485</v>
      </c>
      <c r="D1540" s="2" t="s">
        <v>64</v>
      </c>
      <c r="E1540" s="2" t="s">
        <v>34</v>
      </c>
      <c r="F1540" s="2">
        <v>11676.21</v>
      </c>
      <c r="G1540" s="2">
        <v>0</v>
      </c>
      <c r="H1540" s="2">
        <v>11676.21</v>
      </c>
      <c r="I1540" s="2" t="s">
        <v>29</v>
      </c>
    </row>
    <row r="1541" spans="1:9" x14ac:dyDescent="0.2">
      <c r="A1541" s="3" t="s">
        <v>1971</v>
      </c>
      <c r="B1541" s="3" t="s">
        <v>104</v>
      </c>
      <c r="C1541" s="3" t="s">
        <v>497</v>
      </c>
      <c r="D1541" s="3" t="s">
        <v>169</v>
      </c>
      <c r="E1541" s="3" t="s">
        <v>46</v>
      </c>
      <c r="F1541" s="3">
        <v>11409.73</v>
      </c>
      <c r="G1541" s="3">
        <v>2281.9499999999998</v>
      </c>
      <c r="H1541" s="3">
        <v>9127.7800000000007</v>
      </c>
      <c r="I1541" s="3" t="s">
        <v>29</v>
      </c>
    </row>
    <row r="1542" spans="1:9" x14ac:dyDescent="0.2">
      <c r="A1542" s="2" t="s">
        <v>1972</v>
      </c>
      <c r="B1542" s="2" t="s">
        <v>283</v>
      </c>
      <c r="C1542" s="2" t="s">
        <v>405</v>
      </c>
      <c r="D1542" s="2" t="s">
        <v>114</v>
      </c>
      <c r="E1542" s="2" t="s">
        <v>115</v>
      </c>
      <c r="F1542" s="2">
        <v>7258.51</v>
      </c>
      <c r="G1542" s="2">
        <v>725.85</v>
      </c>
      <c r="H1542" s="2">
        <v>6532.66</v>
      </c>
      <c r="I1542" s="2" t="s">
        <v>29</v>
      </c>
    </row>
    <row r="1543" spans="1:9" x14ac:dyDescent="0.2">
      <c r="A1543" s="3" t="s">
        <v>1973</v>
      </c>
      <c r="B1543" s="3" t="s">
        <v>187</v>
      </c>
      <c r="C1543" s="3" t="s">
        <v>655</v>
      </c>
      <c r="D1543" s="3" t="s">
        <v>27</v>
      </c>
      <c r="E1543" s="3" t="s">
        <v>34</v>
      </c>
      <c r="F1543" s="3">
        <v>8452.9500000000007</v>
      </c>
      <c r="G1543" s="3">
        <v>1521.53</v>
      </c>
      <c r="H1543" s="3">
        <v>6931.42</v>
      </c>
      <c r="I1543" s="3" t="s">
        <v>29</v>
      </c>
    </row>
    <row r="1544" spans="1:9" x14ac:dyDescent="0.2">
      <c r="A1544" s="2" t="s">
        <v>1974</v>
      </c>
      <c r="B1544" s="2" t="s">
        <v>394</v>
      </c>
      <c r="C1544" s="2" t="s">
        <v>58</v>
      </c>
      <c r="D1544" s="2" t="s">
        <v>64</v>
      </c>
      <c r="E1544" s="2" t="s">
        <v>34</v>
      </c>
      <c r="F1544" s="2">
        <v>9142.43</v>
      </c>
      <c r="G1544" s="2">
        <v>0</v>
      </c>
      <c r="H1544" s="2">
        <v>9142.43</v>
      </c>
      <c r="I1544" s="2" t="s">
        <v>41</v>
      </c>
    </row>
    <row r="1545" spans="1:9" x14ac:dyDescent="0.2">
      <c r="A1545" s="3" t="s">
        <v>1975</v>
      </c>
      <c r="B1545" s="3" t="s">
        <v>578</v>
      </c>
      <c r="C1545" s="3" t="s">
        <v>44</v>
      </c>
      <c r="D1545" s="3" t="s">
        <v>64</v>
      </c>
      <c r="E1545" s="3" t="s">
        <v>115</v>
      </c>
      <c r="F1545" s="3">
        <v>26240.080000000002</v>
      </c>
      <c r="G1545" s="3">
        <v>0</v>
      </c>
      <c r="H1545" s="3">
        <v>26240.080000000002</v>
      </c>
      <c r="I1545" s="3" t="s">
        <v>29</v>
      </c>
    </row>
    <row r="1546" spans="1:9" x14ac:dyDescent="0.2">
      <c r="A1546" s="2" t="s">
        <v>1976</v>
      </c>
      <c r="B1546" s="2" t="s">
        <v>147</v>
      </c>
      <c r="C1546" s="2" t="s">
        <v>232</v>
      </c>
      <c r="D1546" s="2" t="s">
        <v>206</v>
      </c>
      <c r="E1546" s="2" t="s">
        <v>207</v>
      </c>
      <c r="F1546" s="2">
        <v>18563.11</v>
      </c>
      <c r="G1546" s="2">
        <v>0</v>
      </c>
      <c r="H1546" s="2">
        <v>18563.11</v>
      </c>
      <c r="I1546" s="2" t="s">
        <v>29</v>
      </c>
    </row>
    <row r="1547" spans="1:9" x14ac:dyDescent="0.2">
      <c r="A1547" s="3" t="s">
        <v>1977</v>
      </c>
      <c r="B1547" s="3" t="s">
        <v>602</v>
      </c>
      <c r="C1547" s="3" t="s">
        <v>584</v>
      </c>
      <c r="D1547" s="3" t="s">
        <v>33</v>
      </c>
      <c r="E1547" s="3" t="s">
        <v>60</v>
      </c>
      <c r="F1547" s="3">
        <v>9858.8799999999992</v>
      </c>
      <c r="G1547" s="3">
        <v>0</v>
      </c>
      <c r="H1547" s="3">
        <v>9858.8799999999992</v>
      </c>
      <c r="I1547" s="3" t="s">
        <v>29</v>
      </c>
    </row>
    <row r="1548" spans="1:9" x14ac:dyDescent="0.2">
      <c r="A1548" s="2" t="s">
        <v>1978</v>
      </c>
      <c r="B1548" s="2" t="s">
        <v>566</v>
      </c>
      <c r="C1548" s="2" t="s">
        <v>619</v>
      </c>
      <c r="D1548" s="2" t="s">
        <v>64</v>
      </c>
      <c r="E1548" s="2" t="s">
        <v>115</v>
      </c>
      <c r="F1548" s="2">
        <v>13231.17</v>
      </c>
      <c r="G1548" s="2">
        <v>0</v>
      </c>
      <c r="H1548" s="2">
        <v>13231.17</v>
      </c>
      <c r="I1548" s="2" t="s">
        <v>29</v>
      </c>
    </row>
    <row r="1549" spans="1:9" x14ac:dyDescent="0.2">
      <c r="A1549" s="3" t="s">
        <v>1979</v>
      </c>
      <c r="B1549" s="3" t="s">
        <v>364</v>
      </c>
      <c r="C1549" s="3" t="s">
        <v>232</v>
      </c>
      <c r="D1549" s="3" t="s">
        <v>27</v>
      </c>
      <c r="E1549" s="3" t="s">
        <v>60</v>
      </c>
      <c r="F1549" s="3">
        <v>5191.08</v>
      </c>
      <c r="G1549" s="3">
        <v>0</v>
      </c>
      <c r="H1549" s="3">
        <v>5191.08</v>
      </c>
      <c r="I1549" s="3" t="s">
        <v>56</v>
      </c>
    </row>
    <row r="1550" spans="1:9" x14ac:dyDescent="0.2">
      <c r="A1550" s="2" t="s">
        <v>1980</v>
      </c>
      <c r="B1550" s="2" t="s">
        <v>48</v>
      </c>
      <c r="C1550" s="2" t="s">
        <v>292</v>
      </c>
      <c r="D1550" s="2" t="s">
        <v>33</v>
      </c>
      <c r="E1550" s="2" t="s">
        <v>60</v>
      </c>
      <c r="F1550" s="2">
        <v>18609.900000000001</v>
      </c>
      <c r="G1550" s="2">
        <v>0</v>
      </c>
      <c r="H1550" s="2">
        <v>18609.900000000001</v>
      </c>
      <c r="I1550" s="2" t="s">
        <v>41</v>
      </c>
    </row>
    <row r="1551" spans="1:9" x14ac:dyDescent="0.2">
      <c r="A1551" s="3" t="s">
        <v>1981</v>
      </c>
      <c r="B1551" s="3" t="s">
        <v>143</v>
      </c>
      <c r="C1551" s="3" t="s">
        <v>264</v>
      </c>
      <c r="D1551" s="3" t="s">
        <v>52</v>
      </c>
      <c r="E1551" s="3" t="s">
        <v>34</v>
      </c>
      <c r="F1551" s="3">
        <v>4716.6400000000003</v>
      </c>
      <c r="G1551" s="3">
        <v>566</v>
      </c>
      <c r="H1551" s="3">
        <v>4150.6400000000003</v>
      </c>
      <c r="I1551" s="3" t="s">
        <v>29</v>
      </c>
    </row>
    <row r="1552" spans="1:9" x14ac:dyDescent="0.2">
      <c r="A1552" s="2" t="s">
        <v>1982</v>
      </c>
      <c r="B1552" s="2" t="s">
        <v>193</v>
      </c>
      <c r="C1552" s="2" t="s">
        <v>405</v>
      </c>
      <c r="D1552" s="2" t="s">
        <v>64</v>
      </c>
      <c r="E1552" s="2" t="s">
        <v>28</v>
      </c>
      <c r="F1552" s="2">
        <v>6498.92</v>
      </c>
      <c r="G1552" s="2">
        <v>0</v>
      </c>
      <c r="H1552" s="2">
        <v>6498.92</v>
      </c>
      <c r="I1552" s="2" t="s">
        <v>29</v>
      </c>
    </row>
    <row r="1553" spans="1:9" x14ac:dyDescent="0.2">
      <c r="A1553" s="3" t="s">
        <v>1983</v>
      </c>
      <c r="B1553" s="3" t="s">
        <v>239</v>
      </c>
      <c r="C1553" s="3" t="s">
        <v>48</v>
      </c>
      <c r="D1553" s="3" t="s">
        <v>206</v>
      </c>
      <c r="E1553" s="3" t="s">
        <v>207</v>
      </c>
      <c r="F1553" s="3">
        <v>5926.42</v>
      </c>
      <c r="G1553" s="3">
        <v>0</v>
      </c>
      <c r="H1553" s="3">
        <v>5926.42</v>
      </c>
      <c r="I1553" s="3" t="s">
        <v>29</v>
      </c>
    </row>
    <row r="1554" spans="1:9" x14ac:dyDescent="0.2">
      <c r="A1554" s="2" t="s">
        <v>1984</v>
      </c>
      <c r="B1554" s="2" t="s">
        <v>43</v>
      </c>
      <c r="C1554" s="2" t="s">
        <v>605</v>
      </c>
      <c r="D1554" s="2" t="s">
        <v>52</v>
      </c>
      <c r="E1554" s="2" t="s">
        <v>60</v>
      </c>
      <c r="F1554" s="2">
        <v>8404.3799999999992</v>
      </c>
      <c r="G1554" s="2">
        <v>0</v>
      </c>
      <c r="H1554" s="2">
        <v>8404.3799999999992</v>
      </c>
      <c r="I1554" s="2" t="s">
        <v>29</v>
      </c>
    </row>
    <row r="1555" spans="1:9" x14ac:dyDescent="0.2">
      <c r="A1555" s="3" t="s">
        <v>1985</v>
      </c>
      <c r="B1555" s="3" t="s">
        <v>495</v>
      </c>
      <c r="C1555" s="3" t="s">
        <v>112</v>
      </c>
      <c r="D1555" s="3" t="s">
        <v>52</v>
      </c>
      <c r="E1555" s="3" t="s">
        <v>60</v>
      </c>
      <c r="F1555" s="3">
        <v>2712.52</v>
      </c>
      <c r="G1555" s="3">
        <v>0</v>
      </c>
      <c r="H1555" s="3">
        <v>2712.52</v>
      </c>
      <c r="I1555" s="3" t="s">
        <v>56</v>
      </c>
    </row>
    <row r="1556" spans="1:9" x14ac:dyDescent="0.2">
      <c r="A1556" s="2" t="s">
        <v>1986</v>
      </c>
      <c r="B1556" s="2" t="s">
        <v>396</v>
      </c>
      <c r="C1556" s="2" t="s">
        <v>340</v>
      </c>
      <c r="D1556" s="2" t="s">
        <v>169</v>
      </c>
      <c r="E1556" s="2" t="s">
        <v>46</v>
      </c>
      <c r="F1556" s="2">
        <v>5183.0600000000004</v>
      </c>
      <c r="G1556" s="2">
        <v>1036.6099999999999</v>
      </c>
      <c r="H1556" s="2">
        <v>4146.45</v>
      </c>
      <c r="I1556" s="2" t="s">
        <v>29</v>
      </c>
    </row>
    <row r="1557" spans="1:9" x14ac:dyDescent="0.2">
      <c r="A1557" s="3" t="s">
        <v>1987</v>
      </c>
      <c r="B1557" s="3" t="s">
        <v>26</v>
      </c>
      <c r="C1557" s="3" t="s">
        <v>147</v>
      </c>
      <c r="D1557" s="3" t="s">
        <v>52</v>
      </c>
      <c r="E1557" s="3" t="s">
        <v>60</v>
      </c>
      <c r="F1557" s="3">
        <v>5569.76</v>
      </c>
      <c r="G1557" s="3">
        <v>0</v>
      </c>
      <c r="H1557" s="3">
        <v>5569.76</v>
      </c>
      <c r="I1557" s="3" t="s">
        <v>29</v>
      </c>
    </row>
    <row r="1558" spans="1:9" x14ac:dyDescent="0.2">
      <c r="A1558" s="2" t="s">
        <v>1988</v>
      </c>
      <c r="B1558" s="2" t="s">
        <v>769</v>
      </c>
      <c r="C1558" s="2" t="s">
        <v>509</v>
      </c>
      <c r="D1558" s="2" t="s">
        <v>33</v>
      </c>
      <c r="E1558" s="2" t="s">
        <v>60</v>
      </c>
      <c r="F1558" s="2">
        <v>2635.94</v>
      </c>
      <c r="G1558" s="2">
        <v>0</v>
      </c>
      <c r="H1558" s="2">
        <v>2635.94</v>
      </c>
      <c r="I1558" s="2" t="s">
        <v>56</v>
      </c>
    </row>
    <row r="1559" spans="1:9" x14ac:dyDescent="0.2">
      <c r="A1559" s="3" t="s">
        <v>1989</v>
      </c>
      <c r="B1559" s="3" t="s">
        <v>423</v>
      </c>
      <c r="C1559" s="3" t="s">
        <v>423</v>
      </c>
      <c r="D1559" s="3" t="s">
        <v>33</v>
      </c>
      <c r="E1559" s="3" t="s">
        <v>28</v>
      </c>
      <c r="F1559" s="3">
        <v>8134.55</v>
      </c>
      <c r="G1559" s="3">
        <v>1220.18</v>
      </c>
      <c r="H1559" s="3">
        <v>6914.37</v>
      </c>
      <c r="I1559" s="3" t="s">
        <v>29</v>
      </c>
    </row>
    <row r="1560" spans="1:9" x14ac:dyDescent="0.2">
      <c r="A1560" s="2" t="s">
        <v>1990</v>
      </c>
      <c r="B1560" s="2" t="s">
        <v>317</v>
      </c>
      <c r="C1560" s="2" t="s">
        <v>749</v>
      </c>
      <c r="D1560" s="2" t="s">
        <v>45</v>
      </c>
      <c r="E1560" s="2" t="s">
        <v>46</v>
      </c>
      <c r="F1560" s="2">
        <v>2380.86</v>
      </c>
      <c r="G1560" s="2">
        <v>119.04</v>
      </c>
      <c r="H1560" s="2">
        <v>2261.8200000000002</v>
      </c>
      <c r="I1560" s="2" t="s">
        <v>29</v>
      </c>
    </row>
    <row r="1561" spans="1:9" x14ac:dyDescent="0.2">
      <c r="A1561" s="3" t="s">
        <v>1991</v>
      </c>
      <c r="B1561" s="3" t="s">
        <v>234</v>
      </c>
      <c r="C1561" s="3" t="s">
        <v>186</v>
      </c>
      <c r="D1561" s="3" t="s">
        <v>33</v>
      </c>
      <c r="E1561" s="3" t="s">
        <v>60</v>
      </c>
      <c r="F1561" s="3">
        <v>3870.12</v>
      </c>
      <c r="G1561" s="3">
        <v>0</v>
      </c>
      <c r="H1561" s="3">
        <v>3870.12</v>
      </c>
      <c r="I1561" s="3" t="s">
        <v>29</v>
      </c>
    </row>
    <row r="1562" spans="1:9" x14ac:dyDescent="0.2">
      <c r="A1562" s="2" t="s">
        <v>1992</v>
      </c>
      <c r="B1562" s="2" t="s">
        <v>839</v>
      </c>
      <c r="C1562" s="2" t="s">
        <v>722</v>
      </c>
      <c r="D1562" s="2" t="s">
        <v>45</v>
      </c>
      <c r="E1562" s="2" t="s">
        <v>46</v>
      </c>
      <c r="F1562" s="2">
        <v>2674.38</v>
      </c>
      <c r="G1562" s="2">
        <v>133.72</v>
      </c>
      <c r="H1562" s="2">
        <v>2540.66</v>
      </c>
      <c r="I1562" s="2" t="s">
        <v>29</v>
      </c>
    </row>
    <row r="1563" spans="1:9" x14ac:dyDescent="0.2">
      <c r="A1563" s="3" t="s">
        <v>1993</v>
      </c>
      <c r="B1563" s="3" t="s">
        <v>26</v>
      </c>
      <c r="C1563" s="3" t="s">
        <v>141</v>
      </c>
      <c r="D1563" s="3" t="s">
        <v>45</v>
      </c>
      <c r="E1563" s="3" t="s">
        <v>46</v>
      </c>
      <c r="F1563" s="3">
        <v>5024.7299999999996</v>
      </c>
      <c r="G1563" s="3">
        <v>251.24</v>
      </c>
      <c r="H1563" s="3">
        <v>4773.49</v>
      </c>
      <c r="I1563" s="3" t="s">
        <v>41</v>
      </c>
    </row>
    <row r="1564" spans="1:9" x14ac:dyDescent="0.2">
      <c r="A1564" s="2" t="s">
        <v>1994</v>
      </c>
      <c r="B1564" s="2" t="s">
        <v>501</v>
      </c>
      <c r="C1564" s="2" t="s">
        <v>501</v>
      </c>
      <c r="D1564" s="2" t="s">
        <v>52</v>
      </c>
      <c r="E1564" s="2" t="s">
        <v>60</v>
      </c>
      <c r="F1564" s="2">
        <v>3277.02</v>
      </c>
      <c r="G1564" s="2">
        <v>0</v>
      </c>
      <c r="H1564" s="2">
        <v>3277.02</v>
      </c>
      <c r="I1564" s="2" t="s">
        <v>56</v>
      </c>
    </row>
    <row r="1565" spans="1:9" x14ac:dyDescent="0.2">
      <c r="A1565" s="3" t="s">
        <v>1995</v>
      </c>
      <c r="B1565" s="3" t="s">
        <v>394</v>
      </c>
      <c r="C1565" s="3" t="s">
        <v>478</v>
      </c>
      <c r="D1565" s="3" t="s">
        <v>64</v>
      </c>
      <c r="E1565" s="3" t="s">
        <v>34</v>
      </c>
      <c r="F1565" s="3">
        <v>5306.61</v>
      </c>
      <c r="G1565" s="3">
        <v>0</v>
      </c>
      <c r="H1565" s="3">
        <v>5306.61</v>
      </c>
      <c r="I1565" s="3" t="s">
        <v>29</v>
      </c>
    </row>
    <row r="1566" spans="1:9" x14ac:dyDescent="0.2">
      <c r="A1566" s="2" t="s">
        <v>1996</v>
      </c>
      <c r="B1566" s="2" t="s">
        <v>360</v>
      </c>
      <c r="C1566" s="2" t="s">
        <v>95</v>
      </c>
      <c r="D1566" s="2" t="s">
        <v>27</v>
      </c>
      <c r="E1566" s="2" t="s">
        <v>60</v>
      </c>
      <c r="F1566" s="2">
        <v>2718.78</v>
      </c>
      <c r="G1566" s="2">
        <v>0</v>
      </c>
      <c r="H1566" s="2">
        <v>2718.78</v>
      </c>
      <c r="I1566" s="2" t="s">
        <v>29</v>
      </c>
    </row>
    <row r="1567" spans="1:9" x14ac:dyDescent="0.2">
      <c r="A1567" s="3" t="s">
        <v>1997</v>
      </c>
      <c r="B1567" s="3" t="s">
        <v>36</v>
      </c>
      <c r="C1567" s="3" t="s">
        <v>560</v>
      </c>
      <c r="D1567" s="3" t="s">
        <v>45</v>
      </c>
      <c r="E1567" s="3" t="s">
        <v>46</v>
      </c>
      <c r="F1567" s="3">
        <v>24719.54</v>
      </c>
      <c r="G1567" s="3">
        <v>1235.98</v>
      </c>
      <c r="H1567" s="3">
        <v>23483.56</v>
      </c>
      <c r="I1567" s="3" t="s">
        <v>29</v>
      </c>
    </row>
    <row r="1568" spans="1:9" x14ac:dyDescent="0.2">
      <c r="A1568" s="2" t="s">
        <v>1998</v>
      </c>
      <c r="B1568" s="2" t="s">
        <v>422</v>
      </c>
      <c r="C1568" s="2" t="s">
        <v>382</v>
      </c>
      <c r="D1568" s="2" t="s">
        <v>169</v>
      </c>
      <c r="E1568" s="2" t="s">
        <v>46</v>
      </c>
      <c r="F1568" s="2">
        <v>19951.14</v>
      </c>
      <c r="G1568" s="2">
        <v>3990.23</v>
      </c>
      <c r="H1568" s="2">
        <v>15960.91</v>
      </c>
      <c r="I1568" s="2" t="s">
        <v>29</v>
      </c>
    </row>
    <row r="1569" spans="1:9" x14ac:dyDescent="0.2">
      <c r="A1569" s="3" t="s">
        <v>1999</v>
      </c>
      <c r="B1569" s="3" t="s">
        <v>193</v>
      </c>
      <c r="C1569" s="3" t="s">
        <v>831</v>
      </c>
      <c r="D1569" s="3" t="s">
        <v>27</v>
      </c>
      <c r="E1569" s="3" t="s">
        <v>28</v>
      </c>
      <c r="F1569" s="3">
        <v>13319.5</v>
      </c>
      <c r="G1569" s="3">
        <v>2397.5100000000002</v>
      </c>
      <c r="H1569" s="3">
        <v>10921.99</v>
      </c>
      <c r="I1569" s="3" t="s">
        <v>41</v>
      </c>
    </row>
    <row r="1570" spans="1:9" x14ac:dyDescent="0.2">
      <c r="A1570" s="2" t="s">
        <v>2000</v>
      </c>
      <c r="B1570" s="2" t="s">
        <v>95</v>
      </c>
      <c r="C1570" s="2" t="s">
        <v>271</v>
      </c>
      <c r="D1570" s="2" t="s">
        <v>52</v>
      </c>
      <c r="E1570" s="2" t="s">
        <v>60</v>
      </c>
      <c r="F1570" s="2">
        <v>4694.95</v>
      </c>
      <c r="G1570" s="2">
        <v>0</v>
      </c>
      <c r="H1570" s="2">
        <v>4694.95</v>
      </c>
      <c r="I1570" s="2" t="s">
        <v>41</v>
      </c>
    </row>
    <row r="1571" spans="1:9" x14ac:dyDescent="0.2">
      <c r="A1571" s="3" t="s">
        <v>2001</v>
      </c>
      <c r="B1571" s="3" t="s">
        <v>370</v>
      </c>
      <c r="C1571" s="3" t="s">
        <v>2002</v>
      </c>
      <c r="D1571" s="3" t="s">
        <v>27</v>
      </c>
      <c r="E1571" s="3" t="s">
        <v>34</v>
      </c>
      <c r="F1571" s="3">
        <v>22574.79</v>
      </c>
      <c r="G1571" s="3">
        <v>4063.46</v>
      </c>
      <c r="H1571" s="3">
        <v>18511.330000000002</v>
      </c>
      <c r="I1571" s="3" t="s">
        <v>56</v>
      </c>
    </row>
    <row r="1572" spans="1:9" x14ac:dyDescent="0.2">
      <c r="A1572" s="2" t="s">
        <v>2003</v>
      </c>
      <c r="B1572" s="2" t="s">
        <v>423</v>
      </c>
      <c r="C1572" s="2" t="s">
        <v>173</v>
      </c>
      <c r="D1572" s="2" t="s">
        <v>33</v>
      </c>
      <c r="E1572" s="2" t="s">
        <v>60</v>
      </c>
      <c r="F1572" s="2">
        <v>7745.76</v>
      </c>
      <c r="G1572" s="2">
        <v>0</v>
      </c>
      <c r="H1572" s="2">
        <v>7745.76</v>
      </c>
      <c r="I1572" s="2" t="s">
        <v>41</v>
      </c>
    </row>
    <row r="1573" spans="1:9" x14ac:dyDescent="0.2">
      <c r="A1573" s="3" t="s">
        <v>2004</v>
      </c>
      <c r="B1573" s="3" t="s">
        <v>139</v>
      </c>
      <c r="C1573" s="3" t="s">
        <v>348</v>
      </c>
      <c r="D1573" s="3" t="s">
        <v>52</v>
      </c>
      <c r="E1573" s="3" t="s">
        <v>34</v>
      </c>
      <c r="F1573" s="3">
        <v>3832.59</v>
      </c>
      <c r="G1573" s="3">
        <v>459.91</v>
      </c>
      <c r="H1573" s="3">
        <v>3372.68</v>
      </c>
      <c r="I1573" s="3" t="s">
        <v>29</v>
      </c>
    </row>
    <row r="1574" spans="1:9" x14ac:dyDescent="0.2">
      <c r="A1574" s="2" t="s">
        <v>2005</v>
      </c>
      <c r="B1574" s="2" t="s">
        <v>509</v>
      </c>
      <c r="C1574" s="2" t="s">
        <v>724</v>
      </c>
      <c r="D1574" s="2" t="s">
        <v>27</v>
      </c>
      <c r="E1574" s="2" t="s">
        <v>28</v>
      </c>
      <c r="F1574" s="2">
        <v>13009.01</v>
      </c>
      <c r="G1574" s="2">
        <v>2341.62</v>
      </c>
      <c r="H1574" s="2">
        <v>10667.39</v>
      </c>
      <c r="I1574" s="2" t="s">
        <v>41</v>
      </c>
    </row>
    <row r="1575" spans="1:9" x14ac:dyDescent="0.2">
      <c r="A1575" s="3" t="s">
        <v>2006</v>
      </c>
      <c r="B1575" s="3" t="s">
        <v>176</v>
      </c>
      <c r="C1575" s="3" t="s">
        <v>73</v>
      </c>
      <c r="D1575" s="3" t="s">
        <v>33</v>
      </c>
      <c r="E1575" s="3" t="s">
        <v>60</v>
      </c>
      <c r="F1575" s="3">
        <v>5056.7299999999996</v>
      </c>
      <c r="G1575" s="3">
        <v>0</v>
      </c>
      <c r="H1575" s="3">
        <v>5056.7299999999996</v>
      </c>
      <c r="I1575" s="3" t="s">
        <v>41</v>
      </c>
    </row>
    <row r="1576" spans="1:9" x14ac:dyDescent="0.2">
      <c r="A1576" s="2" t="s">
        <v>2007</v>
      </c>
      <c r="B1576" s="2" t="s">
        <v>123</v>
      </c>
      <c r="C1576" s="2" t="s">
        <v>285</v>
      </c>
      <c r="D1576" s="2" t="s">
        <v>169</v>
      </c>
      <c r="E1576" s="2" t="s">
        <v>46</v>
      </c>
      <c r="F1576" s="2">
        <v>5650.89</v>
      </c>
      <c r="G1576" s="2">
        <v>1130.18</v>
      </c>
      <c r="H1576" s="2">
        <v>4520.71</v>
      </c>
      <c r="I1576" s="2" t="s">
        <v>41</v>
      </c>
    </row>
    <row r="1577" spans="1:9" x14ac:dyDescent="0.2">
      <c r="A1577" s="3" t="s">
        <v>2008</v>
      </c>
      <c r="B1577" s="3" t="s">
        <v>418</v>
      </c>
      <c r="C1577" s="3" t="s">
        <v>124</v>
      </c>
      <c r="D1577" s="3" t="s">
        <v>64</v>
      </c>
      <c r="E1577" s="3" t="s">
        <v>28</v>
      </c>
      <c r="F1577" s="3">
        <v>16348</v>
      </c>
      <c r="G1577" s="3">
        <v>0</v>
      </c>
      <c r="H1577" s="3">
        <v>16348</v>
      </c>
      <c r="I1577" s="3" t="s">
        <v>29</v>
      </c>
    </row>
    <row r="1578" spans="1:9" x14ac:dyDescent="0.2">
      <c r="A1578" s="2" t="s">
        <v>2009</v>
      </c>
      <c r="B1578" s="2" t="s">
        <v>373</v>
      </c>
      <c r="C1578" s="2" t="s">
        <v>971</v>
      </c>
      <c r="D1578" s="2" t="s">
        <v>64</v>
      </c>
      <c r="E1578" s="2" t="s">
        <v>34</v>
      </c>
      <c r="F1578" s="2">
        <v>3761.48</v>
      </c>
      <c r="G1578" s="2">
        <v>0</v>
      </c>
      <c r="H1578" s="2">
        <v>3761.48</v>
      </c>
      <c r="I1578" s="2" t="s">
        <v>29</v>
      </c>
    </row>
    <row r="1579" spans="1:9" x14ac:dyDescent="0.2">
      <c r="A1579" s="3" t="s">
        <v>2010</v>
      </c>
      <c r="B1579" s="3" t="s">
        <v>43</v>
      </c>
      <c r="C1579" s="3" t="s">
        <v>72</v>
      </c>
      <c r="D1579" s="3" t="s">
        <v>52</v>
      </c>
      <c r="E1579" s="3" t="s">
        <v>34</v>
      </c>
      <c r="F1579" s="3">
        <v>18494.830000000002</v>
      </c>
      <c r="G1579" s="3">
        <v>2219.38</v>
      </c>
      <c r="H1579" s="3">
        <v>16275.45</v>
      </c>
      <c r="I1579" s="3" t="s">
        <v>29</v>
      </c>
    </row>
    <row r="1580" spans="1:9" x14ac:dyDescent="0.2">
      <c r="A1580" s="2" t="s">
        <v>2011</v>
      </c>
      <c r="B1580" s="2" t="s">
        <v>112</v>
      </c>
      <c r="C1580" s="2" t="s">
        <v>353</v>
      </c>
      <c r="D1580" s="2" t="s">
        <v>64</v>
      </c>
      <c r="E1580" s="2" t="s">
        <v>34</v>
      </c>
      <c r="F1580" s="2">
        <v>14174.25</v>
      </c>
      <c r="G1580" s="2">
        <v>0</v>
      </c>
      <c r="H1580" s="2">
        <v>14174.25</v>
      </c>
      <c r="I1580" s="2" t="s">
        <v>29</v>
      </c>
    </row>
    <row r="1581" spans="1:9" x14ac:dyDescent="0.2">
      <c r="A1581" s="3" t="s">
        <v>2012</v>
      </c>
      <c r="B1581" s="3" t="s">
        <v>153</v>
      </c>
      <c r="C1581" s="3" t="s">
        <v>705</v>
      </c>
      <c r="D1581" s="3" t="s">
        <v>27</v>
      </c>
      <c r="E1581" s="3" t="s">
        <v>60</v>
      </c>
      <c r="F1581" s="3">
        <v>3114.67</v>
      </c>
      <c r="G1581" s="3">
        <v>0</v>
      </c>
      <c r="H1581" s="3">
        <v>3114.67</v>
      </c>
      <c r="I1581" s="3" t="s">
        <v>29</v>
      </c>
    </row>
    <row r="1582" spans="1:9" x14ac:dyDescent="0.2">
      <c r="A1582" s="2" t="s">
        <v>2013</v>
      </c>
      <c r="B1582" s="2" t="s">
        <v>463</v>
      </c>
      <c r="C1582" s="2" t="s">
        <v>749</v>
      </c>
      <c r="D1582" s="2" t="s">
        <v>114</v>
      </c>
      <c r="E1582" s="2" t="s">
        <v>115</v>
      </c>
      <c r="F1582" s="2">
        <v>9944.59</v>
      </c>
      <c r="G1582" s="2">
        <v>994.46</v>
      </c>
      <c r="H1582" s="2">
        <v>8950.1299999999992</v>
      </c>
      <c r="I1582" s="2" t="s">
        <v>29</v>
      </c>
    </row>
    <row r="1583" spans="1:9" x14ac:dyDescent="0.2">
      <c r="A1583" s="3" t="s">
        <v>2014</v>
      </c>
      <c r="B1583" s="3" t="s">
        <v>215</v>
      </c>
      <c r="C1583" s="3" t="s">
        <v>106</v>
      </c>
      <c r="D1583" s="3" t="s">
        <v>33</v>
      </c>
      <c r="E1583" s="3" t="s">
        <v>28</v>
      </c>
      <c r="F1583" s="3">
        <v>12616.56</v>
      </c>
      <c r="G1583" s="3">
        <v>1892.48</v>
      </c>
      <c r="H1583" s="3">
        <v>10724.08</v>
      </c>
      <c r="I1583" s="3" t="s">
        <v>29</v>
      </c>
    </row>
    <row r="1584" spans="1:9" x14ac:dyDescent="0.2">
      <c r="A1584" s="2" t="s">
        <v>2015</v>
      </c>
      <c r="B1584" s="2" t="s">
        <v>204</v>
      </c>
      <c r="C1584" s="2" t="s">
        <v>465</v>
      </c>
      <c r="D1584" s="2" t="s">
        <v>52</v>
      </c>
      <c r="E1584" s="2" t="s">
        <v>34</v>
      </c>
      <c r="F1584" s="2">
        <v>2460.87</v>
      </c>
      <c r="G1584" s="2">
        <v>295.3</v>
      </c>
      <c r="H1584" s="2">
        <v>2165.5700000000002</v>
      </c>
      <c r="I1584" s="2" t="s">
        <v>56</v>
      </c>
    </row>
    <row r="1585" spans="1:9" x14ac:dyDescent="0.2">
      <c r="A1585" s="3" t="s">
        <v>2016</v>
      </c>
      <c r="B1585" s="3" t="s">
        <v>39</v>
      </c>
      <c r="C1585" s="3" t="s">
        <v>67</v>
      </c>
      <c r="D1585" s="3" t="s">
        <v>27</v>
      </c>
      <c r="E1585" s="3" t="s">
        <v>60</v>
      </c>
      <c r="F1585" s="3">
        <v>6081.46</v>
      </c>
      <c r="G1585" s="3">
        <v>0</v>
      </c>
      <c r="H1585" s="3">
        <v>6081.46</v>
      </c>
      <c r="I1585" s="3" t="s">
        <v>29</v>
      </c>
    </row>
    <row r="1586" spans="1:9" x14ac:dyDescent="0.2">
      <c r="A1586" s="2" t="s">
        <v>2017</v>
      </c>
      <c r="B1586" s="2" t="s">
        <v>826</v>
      </c>
      <c r="C1586" s="2" t="s">
        <v>315</v>
      </c>
      <c r="D1586" s="2" t="s">
        <v>33</v>
      </c>
      <c r="E1586" s="2" t="s">
        <v>60</v>
      </c>
      <c r="F1586" s="2">
        <v>18686.61</v>
      </c>
      <c r="G1586" s="2">
        <v>0</v>
      </c>
      <c r="H1586" s="2">
        <v>18686.61</v>
      </c>
      <c r="I1586" s="2" t="s">
        <v>56</v>
      </c>
    </row>
    <row r="1587" spans="1:9" x14ac:dyDescent="0.2">
      <c r="A1587" s="3" t="s">
        <v>2018</v>
      </c>
      <c r="B1587" s="3" t="s">
        <v>813</v>
      </c>
      <c r="C1587" s="3" t="s">
        <v>303</v>
      </c>
      <c r="D1587" s="3" t="s">
        <v>33</v>
      </c>
      <c r="E1587" s="3" t="s">
        <v>60</v>
      </c>
      <c r="F1587" s="3">
        <v>14565.48</v>
      </c>
      <c r="G1587" s="3">
        <v>0</v>
      </c>
      <c r="H1587" s="3">
        <v>14565.48</v>
      </c>
      <c r="I1587" s="3" t="s">
        <v>41</v>
      </c>
    </row>
    <row r="1588" spans="1:9" x14ac:dyDescent="0.2">
      <c r="A1588" s="2" t="s">
        <v>2019</v>
      </c>
      <c r="B1588" s="2" t="s">
        <v>590</v>
      </c>
      <c r="C1588" s="2" t="s">
        <v>162</v>
      </c>
      <c r="D1588" s="2" t="s">
        <v>52</v>
      </c>
      <c r="E1588" s="2" t="s">
        <v>34</v>
      </c>
      <c r="F1588" s="2">
        <v>9027.25</v>
      </c>
      <c r="G1588" s="2">
        <v>1083.27</v>
      </c>
      <c r="H1588" s="2">
        <v>7943.98</v>
      </c>
      <c r="I1588" s="2" t="s">
        <v>29</v>
      </c>
    </row>
    <row r="1589" spans="1:9" x14ac:dyDescent="0.2">
      <c r="A1589" s="3" t="s">
        <v>2020</v>
      </c>
      <c r="B1589" s="3" t="s">
        <v>104</v>
      </c>
      <c r="C1589" s="3" t="s">
        <v>200</v>
      </c>
      <c r="D1589" s="3" t="s">
        <v>114</v>
      </c>
      <c r="E1589" s="3" t="s">
        <v>115</v>
      </c>
      <c r="F1589" s="3">
        <v>2821.94</v>
      </c>
      <c r="G1589" s="3">
        <v>282.19</v>
      </c>
      <c r="H1589" s="3">
        <v>2539.75</v>
      </c>
      <c r="I1589" s="3" t="s">
        <v>29</v>
      </c>
    </row>
    <row r="1590" spans="1:9" x14ac:dyDescent="0.2">
      <c r="A1590" s="2" t="s">
        <v>2021</v>
      </c>
      <c r="B1590" s="2" t="s">
        <v>230</v>
      </c>
      <c r="C1590" s="2" t="s">
        <v>318</v>
      </c>
      <c r="D1590" s="2" t="s">
        <v>52</v>
      </c>
      <c r="E1590" s="2" t="s">
        <v>34</v>
      </c>
      <c r="F1590" s="2">
        <v>14777.71</v>
      </c>
      <c r="G1590" s="2">
        <v>1773.33</v>
      </c>
      <c r="H1590" s="2">
        <v>13004.38</v>
      </c>
      <c r="I1590" s="2" t="s">
        <v>29</v>
      </c>
    </row>
    <row r="1591" spans="1:9" x14ac:dyDescent="0.2">
      <c r="A1591" s="3" t="s">
        <v>2022</v>
      </c>
      <c r="B1591" s="3" t="s">
        <v>437</v>
      </c>
      <c r="C1591" s="3" t="s">
        <v>37</v>
      </c>
      <c r="D1591" s="3" t="s">
        <v>33</v>
      </c>
      <c r="E1591" s="3" t="s">
        <v>60</v>
      </c>
      <c r="F1591" s="3">
        <v>18021.46</v>
      </c>
      <c r="G1591" s="3">
        <v>0</v>
      </c>
      <c r="H1591" s="3">
        <v>18021.46</v>
      </c>
      <c r="I1591" s="3" t="s">
        <v>41</v>
      </c>
    </row>
    <row r="1592" spans="1:9" x14ac:dyDescent="0.2">
      <c r="A1592" s="2" t="s">
        <v>2023</v>
      </c>
      <c r="B1592" s="2" t="s">
        <v>168</v>
      </c>
      <c r="C1592" s="2" t="s">
        <v>708</v>
      </c>
      <c r="D1592" s="2" t="s">
        <v>45</v>
      </c>
      <c r="E1592" s="2" t="s">
        <v>46</v>
      </c>
      <c r="F1592" s="2">
        <v>15822.32</v>
      </c>
      <c r="G1592" s="2">
        <v>791.12</v>
      </c>
      <c r="H1592" s="2">
        <v>15031.2</v>
      </c>
      <c r="I1592" s="2" t="s">
        <v>29</v>
      </c>
    </row>
    <row r="1593" spans="1:9" x14ac:dyDescent="0.2">
      <c r="A1593" s="3" t="s">
        <v>2024</v>
      </c>
      <c r="B1593" s="3" t="s">
        <v>762</v>
      </c>
      <c r="C1593" s="3" t="s">
        <v>232</v>
      </c>
      <c r="D1593" s="3" t="s">
        <v>114</v>
      </c>
      <c r="E1593" s="3" t="s">
        <v>115</v>
      </c>
      <c r="F1593" s="3">
        <v>6788.67</v>
      </c>
      <c r="G1593" s="3">
        <v>678.87</v>
      </c>
      <c r="H1593" s="3">
        <v>6109.8</v>
      </c>
      <c r="I1593" s="3" t="s">
        <v>29</v>
      </c>
    </row>
    <row r="1594" spans="1:9" x14ac:dyDescent="0.2">
      <c r="A1594" s="2" t="s">
        <v>2025</v>
      </c>
      <c r="B1594" s="2" t="s">
        <v>597</v>
      </c>
      <c r="C1594" s="2" t="s">
        <v>449</v>
      </c>
      <c r="D1594" s="2" t="s">
        <v>27</v>
      </c>
      <c r="E1594" s="2" t="s">
        <v>28</v>
      </c>
      <c r="F1594" s="2">
        <v>9643.1299999999992</v>
      </c>
      <c r="G1594" s="2">
        <v>1735.76</v>
      </c>
      <c r="H1594" s="2">
        <v>7907.37</v>
      </c>
      <c r="I1594" s="2" t="s">
        <v>29</v>
      </c>
    </row>
    <row r="1595" spans="1:9" x14ac:dyDescent="0.2">
      <c r="A1595" s="3" t="s">
        <v>2026</v>
      </c>
      <c r="B1595" s="3" t="s">
        <v>423</v>
      </c>
      <c r="C1595" s="3" t="s">
        <v>917</v>
      </c>
      <c r="D1595" s="3" t="s">
        <v>206</v>
      </c>
      <c r="E1595" s="3" t="s">
        <v>207</v>
      </c>
      <c r="F1595" s="3">
        <v>5488.16</v>
      </c>
      <c r="G1595" s="3">
        <v>0</v>
      </c>
      <c r="H1595" s="3">
        <v>5488.16</v>
      </c>
      <c r="I1595" s="3" t="s">
        <v>29</v>
      </c>
    </row>
    <row r="1596" spans="1:9" x14ac:dyDescent="0.2">
      <c r="A1596" s="2" t="s">
        <v>2027</v>
      </c>
      <c r="B1596" s="2" t="s">
        <v>384</v>
      </c>
      <c r="C1596" s="2" t="s">
        <v>156</v>
      </c>
      <c r="D1596" s="2" t="s">
        <v>52</v>
      </c>
      <c r="E1596" s="2" t="s">
        <v>60</v>
      </c>
      <c r="F1596" s="2">
        <v>6043.07</v>
      </c>
      <c r="G1596" s="2">
        <v>0</v>
      </c>
      <c r="H1596" s="2">
        <v>6043.07</v>
      </c>
      <c r="I1596" s="2" t="s">
        <v>29</v>
      </c>
    </row>
    <row r="1597" spans="1:9" x14ac:dyDescent="0.2">
      <c r="A1597" s="3" t="s">
        <v>2028</v>
      </c>
      <c r="B1597" s="3" t="s">
        <v>85</v>
      </c>
      <c r="C1597" s="3" t="s">
        <v>276</v>
      </c>
      <c r="D1597" s="3" t="s">
        <v>169</v>
      </c>
      <c r="E1597" s="3" t="s">
        <v>34</v>
      </c>
      <c r="F1597" s="3">
        <v>6859.33</v>
      </c>
      <c r="G1597" s="3">
        <v>1371.87</v>
      </c>
      <c r="H1597" s="3">
        <v>5487.46</v>
      </c>
      <c r="I1597" s="3" t="s">
        <v>29</v>
      </c>
    </row>
    <row r="1598" spans="1:9" x14ac:dyDescent="0.2">
      <c r="A1598" s="2" t="s">
        <v>2029</v>
      </c>
      <c r="B1598" s="2" t="s">
        <v>39</v>
      </c>
      <c r="C1598" s="2" t="s">
        <v>1048</v>
      </c>
      <c r="D1598" s="2" t="s">
        <v>45</v>
      </c>
      <c r="E1598" s="2" t="s">
        <v>46</v>
      </c>
      <c r="F1598" s="2">
        <v>5270.17</v>
      </c>
      <c r="G1598" s="2">
        <v>263.51</v>
      </c>
      <c r="H1598" s="2">
        <v>5006.66</v>
      </c>
      <c r="I1598" s="2" t="s">
        <v>29</v>
      </c>
    </row>
    <row r="1599" spans="1:9" x14ac:dyDescent="0.2">
      <c r="A1599" s="3" t="s">
        <v>2030</v>
      </c>
      <c r="B1599" s="3" t="s">
        <v>63</v>
      </c>
      <c r="C1599" s="3" t="s">
        <v>740</v>
      </c>
      <c r="D1599" s="3" t="s">
        <v>169</v>
      </c>
      <c r="E1599" s="3" t="s">
        <v>46</v>
      </c>
      <c r="F1599" s="3">
        <v>3186.25</v>
      </c>
      <c r="G1599" s="3">
        <v>637.25</v>
      </c>
      <c r="H1599" s="3">
        <v>2549</v>
      </c>
      <c r="I1599" s="3" t="s">
        <v>29</v>
      </c>
    </row>
    <row r="1600" spans="1:9" x14ac:dyDescent="0.2">
      <c r="A1600" s="2" t="s">
        <v>2031</v>
      </c>
      <c r="B1600" s="2" t="s">
        <v>608</v>
      </c>
      <c r="C1600" s="2" t="s">
        <v>249</v>
      </c>
      <c r="D1600" s="2" t="s">
        <v>27</v>
      </c>
      <c r="E1600" s="2" t="s">
        <v>28</v>
      </c>
      <c r="F1600" s="2">
        <v>14244.66</v>
      </c>
      <c r="G1600" s="2">
        <v>2564.04</v>
      </c>
      <c r="H1600" s="2">
        <v>11680.62</v>
      </c>
      <c r="I1600" s="2" t="s">
        <v>29</v>
      </c>
    </row>
    <row r="1601" spans="1:9" x14ac:dyDescent="0.2">
      <c r="A1601" s="3" t="s">
        <v>2032</v>
      </c>
      <c r="B1601" s="3" t="s">
        <v>261</v>
      </c>
      <c r="C1601" s="3" t="s">
        <v>679</v>
      </c>
      <c r="D1601" s="3" t="s">
        <v>52</v>
      </c>
      <c r="E1601" s="3" t="s">
        <v>60</v>
      </c>
      <c r="F1601" s="3">
        <v>6367.49</v>
      </c>
      <c r="G1601" s="3">
        <v>0</v>
      </c>
      <c r="H1601" s="3">
        <v>6367.49</v>
      </c>
      <c r="I1601" s="3" t="s">
        <v>41</v>
      </c>
    </row>
    <row r="1602" spans="1:9" x14ac:dyDescent="0.2">
      <c r="A1602" s="2" t="s">
        <v>2033</v>
      </c>
      <c r="B1602" s="2" t="s">
        <v>292</v>
      </c>
      <c r="C1602" s="2" t="s">
        <v>186</v>
      </c>
      <c r="D1602" s="2" t="s">
        <v>27</v>
      </c>
      <c r="E1602" s="2" t="s">
        <v>28</v>
      </c>
      <c r="F1602" s="2">
        <v>3932.05</v>
      </c>
      <c r="G1602" s="2">
        <v>707.77</v>
      </c>
      <c r="H1602" s="2">
        <v>3224.28</v>
      </c>
      <c r="I1602" s="2" t="s">
        <v>29</v>
      </c>
    </row>
    <row r="1603" spans="1:9" x14ac:dyDescent="0.2">
      <c r="A1603" s="3" t="s">
        <v>2034</v>
      </c>
      <c r="B1603" s="3" t="s">
        <v>32</v>
      </c>
      <c r="C1603" s="3" t="s">
        <v>1234</v>
      </c>
      <c r="D1603" s="3" t="s">
        <v>33</v>
      </c>
      <c r="E1603" s="3" t="s">
        <v>28</v>
      </c>
      <c r="F1603" s="3">
        <v>4329.91</v>
      </c>
      <c r="G1603" s="3">
        <v>649.49</v>
      </c>
      <c r="H1603" s="3">
        <v>3680.42</v>
      </c>
      <c r="I1603" s="3" t="s">
        <v>41</v>
      </c>
    </row>
    <row r="1604" spans="1:9" x14ac:dyDescent="0.2">
      <c r="A1604" s="2" t="s">
        <v>2035</v>
      </c>
      <c r="B1604" s="2" t="s">
        <v>62</v>
      </c>
      <c r="C1604" s="2" t="s">
        <v>120</v>
      </c>
      <c r="D1604" s="2" t="s">
        <v>52</v>
      </c>
      <c r="E1604" s="2" t="s">
        <v>60</v>
      </c>
      <c r="F1604" s="2">
        <v>2898.83</v>
      </c>
      <c r="G1604" s="2">
        <v>0</v>
      </c>
      <c r="H1604" s="2">
        <v>2898.83</v>
      </c>
      <c r="I1604" s="2" t="s">
        <v>29</v>
      </c>
    </row>
    <row r="1605" spans="1:9" x14ac:dyDescent="0.2">
      <c r="A1605" s="3" t="s">
        <v>2036</v>
      </c>
      <c r="B1605" s="3" t="s">
        <v>875</v>
      </c>
      <c r="C1605" s="3" t="s">
        <v>213</v>
      </c>
      <c r="D1605" s="3" t="s">
        <v>33</v>
      </c>
      <c r="E1605" s="3" t="s">
        <v>60</v>
      </c>
      <c r="F1605" s="3">
        <v>8609.26</v>
      </c>
      <c r="G1605" s="3">
        <v>0</v>
      </c>
      <c r="H1605" s="3">
        <v>8609.26</v>
      </c>
      <c r="I1605" s="3" t="s">
        <v>29</v>
      </c>
    </row>
    <row r="1606" spans="1:9" x14ac:dyDescent="0.2">
      <c r="A1606" s="2" t="s">
        <v>2037</v>
      </c>
      <c r="B1606" s="2" t="s">
        <v>917</v>
      </c>
      <c r="C1606" s="2" t="s">
        <v>1348</v>
      </c>
      <c r="D1606" s="2" t="s">
        <v>64</v>
      </c>
      <c r="E1606" s="2" t="s">
        <v>28</v>
      </c>
      <c r="F1606" s="2">
        <v>7877.74</v>
      </c>
      <c r="G1606" s="2">
        <v>0</v>
      </c>
      <c r="H1606" s="2">
        <v>7877.74</v>
      </c>
      <c r="I1606" s="2" t="s">
        <v>29</v>
      </c>
    </row>
    <row r="1607" spans="1:9" x14ac:dyDescent="0.2">
      <c r="A1607" s="3" t="s">
        <v>2038</v>
      </c>
      <c r="B1607" s="3" t="s">
        <v>475</v>
      </c>
      <c r="C1607" s="3" t="s">
        <v>590</v>
      </c>
      <c r="D1607" s="3" t="s">
        <v>52</v>
      </c>
      <c r="E1607" s="3" t="s">
        <v>34</v>
      </c>
      <c r="F1607" s="3">
        <v>3116.74</v>
      </c>
      <c r="G1607" s="3">
        <v>374.01</v>
      </c>
      <c r="H1607" s="3">
        <v>2742.73</v>
      </c>
      <c r="I1607" s="3" t="s">
        <v>41</v>
      </c>
    </row>
    <row r="1608" spans="1:9" x14ac:dyDescent="0.2">
      <c r="A1608" s="2" t="s">
        <v>2039</v>
      </c>
      <c r="B1608" s="2" t="s">
        <v>826</v>
      </c>
      <c r="C1608" s="2" t="s">
        <v>626</v>
      </c>
      <c r="D1608" s="2" t="s">
        <v>64</v>
      </c>
      <c r="E1608" s="2" t="s">
        <v>34</v>
      </c>
      <c r="F1608" s="2">
        <v>9472.34</v>
      </c>
      <c r="G1608" s="2">
        <v>0</v>
      </c>
      <c r="H1608" s="2">
        <v>9472.34</v>
      </c>
      <c r="I1608" s="2" t="s">
        <v>29</v>
      </c>
    </row>
    <row r="1609" spans="1:9" x14ac:dyDescent="0.2">
      <c r="A1609" s="3" t="s">
        <v>2040</v>
      </c>
      <c r="B1609" s="3" t="s">
        <v>272</v>
      </c>
      <c r="C1609" s="3" t="s">
        <v>321</v>
      </c>
      <c r="D1609" s="3" t="s">
        <v>169</v>
      </c>
      <c r="E1609" s="3" t="s">
        <v>34</v>
      </c>
      <c r="F1609" s="3">
        <v>5911.15</v>
      </c>
      <c r="G1609" s="3">
        <v>1182.23</v>
      </c>
      <c r="H1609" s="3">
        <v>4728.92</v>
      </c>
      <c r="I1609" s="3" t="s">
        <v>29</v>
      </c>
    </row>
    <row r="1610" spans="1:9" x14ac:dyDescent="0.2">
      <c r="A1610" s="2" t="s">
        <v>2041</v>
      </c>
      <c r="B1610" s="2" t="s">
        <v>276</v>
      </c>
      <c r="C1610" s="2" t="s">
        <v>1354</v>
      </c>
      <c r="D1610" s="2" t="s">
        <v>52</v>
      </c>
      <c r="E1610" s="2" t="s">
        <v>60</v>
      </c>
      <c r="F1610" s="2">
        <v>13965.46</v>
      </c>
      <c r="G1610" s="2">
        <v>0</v>
      </c>
      <c r="H1610" s="2">
        <v>13965.46</v>
      </c>
      <c r="I1610" s="2" t="s">
        <v>41</v>
      </c>
    </row>
    <row r="1611" spans="1:9" x14ac:dyDescent="0.2">
      <c r="A1611" s="3" t="s">
        <v>2042</v>
      </c>
      <c r="B1611" s="3" t="s">
        <v>292</v>
      </c>
      <c r="C1611" s="3" t="s">
        <v>355</v>
      </c>
      <c r="D1611" s="3" t="s">
        <v>45</v>
      </c>
      <c r="E1611" s="3" t="s">
        <v>89</v>
      </c>
      <c r="F1611" s="3">
        <v>17446.47</v>
      </c>
      <c r="G1611" s="3">
        <v>0</v>
      </c>
      <c r="H1611" s="3">
        <v>17446.47</v>
      </c>
      <c r="I1611" s="3" t="s">
        <v>29</v>
      </c>
    </row>
    <row r="1612" spans="1:9" x14ac:dyDescent="0.2">
      <c r="A1612" s="2" t="s">
        <v>2043</v>
      </c>
      <c r="B1612" s="2" t="s">
        <v>112</v>
      </c>
      <c r="C1612" s="2" t="s">
        <v>274</v>
      </c>
      <c r="D1612" s="2" t="s">
        <v>52</v>
      </c>
      <c r="E1612" s="2" t="s">
        <v>34</v>
      </c>
      <c r="F1612" s="2">
        <v>5442.35</v>
      </c>
      <c r="G1612" s="2">
        <v>653.08000000000004</v>
      </c>
      <c r="H1612" s="2">
        <v>4789.2700000000004</v>
      </c>
      <c r="I1612" s="2" t="s">
        <v>29</v>
      </c>
    </row>
    <row r="1613" spans="1:9" x14ac:dyDescent="0.2">
      <c r="A1613" s="3" t="s">
        <v>2044</v>
      </c>
      <c r="B1613" s="3" t="s">
        <v>91</v>
      </c>
      <c r="C1613" s="3" t="s">
        <v>283</v>
      </c>
      <c r="D1613" s="3" t="s">
        <v>64</v>
      </c>
      <c r="E1613" s="3" t="s">
        <v>34</v>
      </c>
      <c r="F1613" s="3">
        <v>4270.84</v>
      </c>
      <c r="G1613" s="3">
        <v>0</v>
      </c>
      <c r="H1613" s="3">
        <v>4270.84</v>
      </c>
      <c r="I1613" s="3" t="s">
        <v>29</v>
      </c>
    </row>
    <row r="1614" spans="1:9" x14ac:dyDescent="0.2">
      <c r="A1614" s="2" t="s">
        <v>2045</v>
      </c>
      <c r="B1614" s="2" t="s">
        <v>1825</v>
      </c>
      <c r="C1614" s="2" t="s">
        <v>200</v>
      </c>
      <c r="D1614" s="2" t="s">
        <v>45</v>
      </c>
      <c r="E1614" s="2" t="s">
        <v>89</v>
      </c>
      <c r="F1614" s="2">
        <v>5455.8</v>
      </c>
      <c r="G1614" s="2">
        <v>0</v>
      </c>
      <c r="H1614" s="2">
        <v>5455.8</v>
      </c>
      <c r="I1614" s="2" t="s">
        <v>29</v>
      </c>
    </row>
    <row r="1615" spans="1:9" x14ac:dyDescent="0.2">
      <c r="A1615" s="3" t="s">
        <v>2046</v>
      </c>
      <c r="B1615" s="3" t="s">
        <v>590</v>
      </c>
      <c r="C1615" s="3" t="s">
        <v>666</v>
      </c>
      <c r="D1615" s="3" t="s">
        <v>52</v>
      </c>
      <c r="E1615" s="3" t="s">
        <v>60</v>
      </c>
      <c r="F1615" s="3">
        <v>11834.8</v>
      </c>
      <c r="G1615" s="3">
        <v>0</v>
      </c>
      <c r="H1615" s="3">
        <v>11834.8</v>
      </c>
      <c r="I1615" s="3" t="s">
        <v>29</v>
      </c>
    </row>
    <row r="1616" spans="1:9" x14ac:dyDescent="0.2">
      <c r="A1616" s="2" t="s">
        <v>2047</v>
      </c>
      <c r="B1616" s="2" t="s">
        <v>94</v>
      </c>
      <c r="C1616" s="2" t="s">
        <v>310</v>
      </c>
      <c r="D1616" s="2" t="s">
        <v>33</v>
      </c>
      <c r="E1616" s="2" t="s">
        <v>34</v>
      </c>
      <c r="F1616" s="2">
        <v>10326.629999999999</v>
      </c>
      <c r="G1616" s="2">
        <v>1548.99</v>
      </c>
      <c r="H1616" s="2">
        <v>8777.64</v>
      </c>
      <c r="I1616" s="2" t="s">
        <v>29</v>
      </c>
    </row>
    <row r="1617" spans="1:9" x14ac:dyDescent="0.2">
      <c r="A1617" s="3" t="s">
        <v>2048</v>
      </c>
      <c r="B1617" s="3" t="s">
        <v>669</v>
      </c>
      <c r="C1617" s="3" t="s">
        <v>168</v>
      </c>
      <c r="D1617" s="3" t="s">
        <v>169</v>
      </c>
      <c r="E1617" s="3" t="s">
        <v>34</v>
      </c>
      <c r="F1617" s="3">
        <v>8454.5400000000009</v>
      </c>
      <c r="G1617" s="3">
        <v>1690.91</v>
      </c>
      <c r="H1617" s="3">
        <v>6763.63</v>
      </c>
      <c r="I1617" s="3" t="s">
        <v>29</v>
      </c>
    </row>
    <row r="1618" spans="1:9" x14ac:dyDescent="0.2">
      <c r="A1618" s="2" t="s">
        <v>2049</v>
      </c>
      <c r="B1618" s="2" t="s">
        <v>649</v>
      </c>
      <c r="C1618" s="2" t="s">
        <v>204</v>
      </c>
      <c r="D1618" s="2" t="s">
        <v>27</v>
      </c>
      <c r="E1618" s="2" t="s">
        <v>28</v>
      </c>
      <c r="F1618" s="2">
        <v>5688.4</v>
      </c>
      <c r="G1618" s="2">
        <v>1023.91</v>
      </c>
      <c r="H1618" s="2">
        <v>4664.49</v>
      </c>
      <c r="I1618" s="2" t="s">
        <v>56</v>
      </c>
    </row>
    <row r="1619" spans="1:9" x14ac:dyDescent="0.2">
      <c r="A1619" s="3" t="s">
        <v>2050</v>
      </c>
      <c r="B1619" s="3" t="s">
        <v>353</v>
      </c>
      <c r="C1619" s="3" t="s">
        <v>317</v>
      </c>
      <c r="D1619" s="3" t="s">
        <v>33</v>
      </c>
      <c r="E1619" s="3" t="s">
        <v>60</v>
      </c>
      <c r="F1619" s="3">
        <v>3066.72</v>
      </c>
      <c r="G1619" s="3">
        <v>0</v>
      </c>
      <c r="H1619" s="3">
        <v>3066.72</v>
      </c>
      <c r="I1619" s="3" t="s">
        <v>29</v>
      </c>
    </row>
    <row r="1620" spans="1:9" x14ac:dyDescent="0.2">
      <c r="A1620" s="2" t="s">
        <v>2051</v>
      </c>
      <c r="B1620" s="2" t="s">
        <v>222</v>
      </c>
      <c r="C1620" s="2" t="s">
        <v>75</v>
      </c>
      <c r="D1620" s="2" t="s">
        <v>27</v>
      </c>
      <c r="E1620" s="2" t="s">
        <v>60</v>
      </c>
      <c r="F1620" s="2">
        <v>9778.36</v>
      </c>
      <c r="G1620" s="2">
        <v>0</v>
      </c>
      <c r="H1620" s="2">
        <v>9778.36</v>
      </c>
      <c r="I1620" s="2" t="s">
        <v>56</v>
      </c>
    </row>
    <row r="1621" spans="1:9" x14ac:dyDescent="0.2">
      <c r="A1621" s="3" t="s">
        <v>2052</v>
      </c>
      <c r="B1621" s="3" t="s">
        <v>504</v>
      </c>
      <c r="C1621" s="3" t="s">
        <v>349</v>
      </c>
      <c r="D1621" s="3" t="s">
        <v>33</v>
      </c>
      <c r="E1621" s="3" t="s">
        <v>34</v>
      </c>
      <c r="F1621" s="3">
        <v>7414.28</v>
      </c>
      <c r="G1621" s="3">
        <v>1112.1400000000001</v>
      </c>
      <c r="H1621" s="3">
        <v>6302.14</v>
      </c>
      <c r="I1621" s="3" t="s">
        <v>29</v>
      </c>
    </row>
    <row r="1622" spans="1:9" x14ac:dyDescent="0.2">
      <c r="A1622" s="2" t="s">
        <v>2053</v>
      </c>
      <c r="B1622" s="2" t="s">
        <v>355</v>
      </c>
      <c r="C1622" s="2" t="s">
        <v>73</v>
      </c>
      <c r="D1622" s="2" t="s">
        <v>114</v>
      </c>
      <c r="E1622" s="2" t="s">
        <v>46</v>
      </c>
      <c r="F1622" s="2">
        <v>7821.27</v>
      </c>
      <c r="G1622" s="2">
        <v>782.13</v>
      </c>
      <c r="H1622" s="2">
        <v>7039.14</v>
      </c>
      <c r="I1622" s="2" t="s">
        <v>41</v>
      </c>
    </row>
    <row r="1623" spans="1:9" x14ac:dyDescent="0.2">
      <c r="A1623" s="3" t="s">
        <v>2054</v>
      </c>
      <c r="B1623" s="3" t="s">
        <v>26</v>
      </c>
      <c r="C1623" s="3" t="s">
        <v>380</v>
      </c>
      <c r="D1623" s="3" t="s">
        <v>33</v>
      </c>
      <c r="E1623" s="3" t="s">
        <v>28</v>
      </c>
      <c r="F1623" s="3">
        <v>14515.73</v>
      </c>
      <c r="G1623" s="3">
        <v>2177.36</v>
      </c>
      <c r="H1623" s="3">
        <v>12338.37</v>
      </c>
      <c r="I1623" s="3" t="s">
        <v>29</v>
      </c>
    </row>
    <row r="1624" spans="1:9" x14ac:dyDescent="0.2">
      <c r="A1624" s="2" t="s">
        <v>2055</v>
      </c>
      <c r="B1624" s="2" t="s">
        <v>1825</v>
      </c>
      <c r="C1624" s="2" t="s">
        <v>198</v>
      </c>
      <c r="D1624" s="2" t="s">
        <v>52</v>
      </c>
      <c r="E1624" s="2" t="s">
        <v>60</v>
      </c>
      <c r="F1624" s="2">
        <v>8060.53</v>
      </c>
      <c r="G1624" s="2">
        <v>0</v>
      </c>
      <c r="H1624" s="2">
        <v>8060.53</v>
      </c>
      <c r="I1624" s="2" t="s">
        <v>56</v>
      </c>
    </row>
    <row r="1625" spans="1:9" x14ac:dyDescent="0.2">
      <c r="A1625" s="3" t="s">
        <v>2056</v>
      </c>
      <c r="B1625" s="3" t="s">
        <v>328</v>
      </c>
      <c r="C1625" s="3" t="s">
        <v>409</v>
      </c>
      <c r="D1625" s="3" t="s">
        <v>27</v>
      </c>
      <c r="E1625" s="3" t="s">
        <v>34</v>
      </c>
      <c r="F1625" s="3">
        <v>2816.68</v>
      </c>
      <c r="G1625" s="3">
        <v>507</v>
      </c>
      <c r="H1625" s="3">
        <v>2309.6799999999998</v>
      </c>
      <c r="I1625" s="3" t="s">
        <v>29</v>
      </c>
    </row>
    <row r="1626" spans="1:9" x14ac:dyDescent="0.2">
      <c r="A1626" s="2" t="s">
        <v>2057</v>
      </c>
      <c r="B1626" s="2" t="s">
        <v>986</v>
      </c>
      <c r="C1626" s="2" t="s">
        <v>410</v>
      </c>
      <c r="D1626" s="2" t="s">
        <v>33</v>
      </c>
      <c r="E1626" s="2" t="s">
        <v>28</v>
      </c>
      <c r="F1626" s="2">
        <v>2639.14</v>
      </c>
      <c r="G1626" s="2">
        <v>395.87</v>
      </c>
      <c r="H1626" s="2">
        <v>2243.27</v>
      </c>
      <c r="I1626" s="2" t="s">
        <v>29</v>
      </c>
    </row>
    <row r="1627" spans="1:9" x14ac:dyDescent="0.2">
      <c r="A1627" s="3" t="s">
        <v>2058</v>
      </c>
      <c r="B1627" s="3" t="s">
        <v>396</v>
      </c>
      <c r="C1627" s="3" t="s">
        <v>661</v>
      </c>
      <c r="D1627" s="3" t="s">
        <v>52</v>
      </c>
      <c r="E1627" s="3" t="s">
        <v>34</v>
      </c>
      <c r="F1627" s="3">
        <v>8136.47</v>
      </c>
      <c r="G1627" s="3">
        <v>976.38</v>
      </c>
      <c r="H1627" s="3">
        <v>7160.09</v>
      </c>
      <c r="I1627" s="3" t="s">
        <v>29</v>
      </c>
    </row>
    <row r="1628" spans="1:9" x14ac:dyDescent="0.2">
      <c r="A1628" s="2" t="s">
        <v>2059</v>
      </c>
      <c r="B1628" s="2" t="s">
        <v>300</v>
      </c>
      <c r="C1628" s="2" t="s">
        <v>714</v>
      </c>
      <c r="D1628" s="2" t="s">
        <v>52</v>
      </c>
      <c r="E1628" s="2" t="s">
        <v>60</v>
      </c>
      <c r="F1628" s="2">
        <v>2723.49</v>
      </c>
      <c r="G1628" s="2">
        <v>0</v>
      </c>
      <c r="H1628" s="2">
        <v>2723.49</v>
      </c>
      <c r="I1628" s="2" t="s">
        <v>41</v>
      </c>
    </row>
    <row r="1629" spans="1:9" x14ac:dyDescent="0.2">
      <c r="A1629" s="3" t="s">
        <v>2060</v>
      </c>
      <c r="B1629" s="3" t="s">
        <v>187</v>
      </c>
      <c r="C1629" s="3" t="s">
        <v>423</v>
      </c>
      <c r="D1629" s="3" t="s">
        <v>52</v>
      </c>
      <c r="E1629" s="3" t="s">
        <v>34</v>
      </c>
      <c r="F1629" s="3">
        <v>7242.02</v>
      </c>
      <c r="G1629" s="3">
        <v>869.04</v>
      </c>
      <c r="H1629" s="3">
        <v>6372.98</v>
      </c>
      <c r="I1629" s="3" t="s">
        <v>41</v>
      </c>
    </row>
    <row r="1630" spans="1:9" x14ac:dyDescent="0.2">
      <c r="A1630" s="2" t="s">
        <v>2061</v>
      </c>
      <c r="B1630" s="2" t="s">
        <v>781</v>
      </c>
      <c r="C1630" s="2" t="s">
        <v>706</v>
      </c>
      <c r="D1630" s="2" t="s">
        <v>52</v>
      </c>
      <c r="E1630" s="2" t="s">
        <v>34</v>
      </c>
      <c r="F1630" s="2">
        <v>5884.72</v>
      </c>
      <c r="G1630" s="2">
        <v>706.17</v>
      </c>
      <c r="H1630" s="2">
        <v>5178.55</v>
      </c>
      <c r="I1630" s="2" t="s">
        <v>29</v>
      </c>
    </row>
    <row r="1631" spans="1:9" x14ac:dyDescent="0.2">
      <c r="A1631" s="3" t="s">
        <v>2062</v>
      </c>
      <c r="B1631" s="3" t="s">
        <v>37</v>
      </c>
      <c r="C1631" s="3" t="s">
        <v>44</v>
      </c>
      <c r="D1631" s="3" t="s">
        <v>114</v>
      </c>
      <c r="E1631" s="3" t="s">
        <v>46</v>
      </c>
      <c r="F1631" s="3">
        <v>22256.21</v>
      </c>
      <c r="G1631" s="3">
        <v>2225.62</v>
      </c>
      <c r="H1631" s="3">
        <v>20030.59</v>
      </c>
      <c r="I1631" s="3" t="s">
        <v>41</v>
      </c>
    </row>
    <row r="1632" spans="1:9" x14ac:dyDescent="0.2">
      <c r="A1632" s="2" t="s">
        <v>2063</v>
      </c>
      <c r="B1632" s="2" t="s">
        <v>190</v>
      </c>
      <c r="C1632" s="2" t="s">
        <v>297</v>
      </c>
      <c r="D1632" s="2" t="s">
        <v>52</v>
      </c>
      <c r="E1632" s="2" t="s">
        <v>60</v>
      </c>
      <c r="F1632" s="2">
        <v>5352.04</v>
      </c>
      <c r="G1632" s="2">
        <v>0</v>
      </c>
      <c r="H1632" s="2">
        <v>5352.04</v>
      </c>
      <c r="I1632" s="2" t="s">
        <v>29</v>
      </c>
    </row>
    <row r="1633" spans="1:9" x14ac:dyDescent="0.2">
      <c r="A1633" s="3" t="s">
        <v>2064</v>
      </c>
      <c r="B1633" s="3" t="s">
        <v>84</v>
      </c>
      <c r="C1633" s="3" t="s">
        <v>420</v>
      </c>
      <c r="D1633" s="3" t="s">
        <v>27</v>
      </c>
      <c r="E1633" s="3" t="s">
        <v>34</v>
      </c>
      <c r="F1633" s="3">
        <v>5215.05</v>
      </c>
      <c r="G1633" s="3">
        <v>938.71</v>
      </c>
      <c r="H1633" s="3">
        <v>4276.34</v>
      </c>
      <c r="I1633" s="3" t="s">
        <v>41</v>
      </c>
    </row>
    <row r="1634" spans="1:9" x14ac:dyDescent="0.2">
      <c r="A1634" s="2" t="s">
        <v>2065</v>
      </c>
      <c r="B1634" s="2" t="s">
        <v>198</v>
      </c>
      <c r="C1634" s="2" t="s">
        <v>534</v>
      </c>
      <c r="D1634" s="2" t="s">
        <v>52</v>
      </c>
      <c r="E1634" s="2" t="s">
        <v>60</v>
      </c>
      <c r="F1634" s="2">
        <v>18441.41</v>
      </c>
      <c r="G1634" s="2">
        <v>0</v>
      </c>
      <c r="H1634" s="2">
        <v>18441.41</v>
      </c>
      <c r="I1634" s="2" t="s">
        <v>56</v>
      </c>
    </row>
    <row r="1635" spans="1:9" x14ac:dyDescent="0.2">
      <c r="A1635" s="3" t="s">
        <v>2066</v>
      </c>
      <c r="B1635" s="3" t="s">
        <v>501</v>
      </c>
      <c r="C1635" s="3" t="s">
        <v>107</v>
      </c>
      <c r="D1635" s="3" t="s">
        <v>33</v>
      </c>
      <c r="E1635" s="3" t="s">
        <v>60</v>
      </c>
      <c r="F1635" s="3">
        <v>2589.56</v>
      </c>
      <c r="G1635" s="3">
        <v>0</v>
      </c>
      <c r="H1635" s="3">
        <v>2589.56</v>
      </c>
      <c r="I1635" s="3" t="s">
        <v>41</v>
      </c>
    </row>
    <row r="1636" spans="1:9" x14ac:dyDescent="0.2">
      <c r="A1636" s="2" t="s">
        <v>2067</v>
      </c>
      <c r="B1636" s="2" t="s">
        <v>986</v>
      </c>
      <c r="C1636" s="2" t="s">
        <v>986</v>
      </c>
      <c r="D1636" s="2" t="s">
        <v>52</v>
      </c>
      <c r="E1636" s="2" t="s">
        <v>60</v>
      </c>
      <c r="F1636" s="2">
        <v>4665.32</v>
      </c>
      <c r="G1636" s="2">
        <v>0</v>
      </c>
      <c r="H1636" s="2">
        <v>4665.32</v>
      </c>
      <c r="I1636" s="2" t="s">
        <v>29</v>
      </c>
    </row>
    <row r="1637" spans="1:9" x14ac:dyDescent="0.2">
      <c r="A1637" s="3" t="s">
        <v>2068</v>
      </c>
      <c r="B1637" s="3" t="s">
        <v>515</v>
      </c>
      <c r="C1637" s="3" t="s">
        <v>551</v>
      </c>
      <c r="D1637" s="3" t="s">
        <v>33</v>
      </c>
      <c r="E1637" s="3" t="s">
        <v>60</v>
      </c>
      <c r="F1637" s="3">
        <v>4843.29</v>
      </c>
      <c r="G1637" s="3">
        <v>0</v>
      </c>
      <c r="H1637" s="3">
        <v>4843.29</v>
      </c>
      <c r="I1637" s="3" t="s">
        <v>29</v>
      </c>
    </row>
    <row r="1638" spans="1:9" x14ac:dyDescent="0.2">
      <c r="A1638" s="2" t="s">
        <v>2069</v>
      </c>
      <c r="B1638" s="2" t="s">
        <v>266</v>
      </c>
      <c r="C1638" s="2" t="s">
        <v>425</v>
      </c>
      <c r="D1638" s="2" t="s">
        <v>169</v>
      </c>
      <c r="E1638" s="2" t="s">
        <v>46</v>
      </c>
      <c r="F1638" s="2">
        <v>22928.39</v>
      </c>
      <c r="G1638" s="2">
        <v>4585.68</v>
      </c>
      <c r="H1638" s="2">
        <v>18342.71</v>
      </c>
      <c r="I1638" s="2" t="s">
        <v>41</v>
      </c>
    </row>
    <row r="1639" spans="1:9" x14ac:dyDescent="0.2">
      <c r="A1639" s="3" t="s">
        <v>2070</v>
      </c>
      <c r="B1639" s="3" t="s">
        <v>955</v>
      </c>
      <c r="C1639" s="3" t="s">
        <v>209</v>
      </c>
      <c r="D1639" s="3" t="s">
        <v>114</v>
      </c>
      <c r="E1639" s="3" t="s">
        <v>46</v>
      </c>
      <c r="F1639" s="3">
        <v>2252.9499999999998</v>
      </c>
      <c r="G1639" s="3">
        <v>225.3</v>
      </c>
      <c r="H1639" s="3">
        <v>2027.65</v>
      </c>
      <c r="I1639" s="3" t="s">
        <v>29</v>
      </c>
    </row>
    <row r="1640" spans="1:9" x14ac:dyDescent="0.2">
      <c r="A1640" s="2" t="s">
        <v>2071</v>
      </c>
      <c r="B1640" s="2" t="s">
        <v>1101</v>
      </c>
      <c r="C1640" s="2" t="s">
        <v>603</v>
      </c>
      <c r="D1640" s="2" t="s">
        <v>45</v>
      </c>
      <c r="E1640" s="2" t="s">
        <v>89</v>
      </c>
      <c r="F1640" s="2">
        <v>13573.7</v>
      </c>
      <c r="G1640" s="2">
        <v>0</v>
      </c>
      <c r="H1640" s="2">
        <v>13573.7</v>
      </c>
      <c r="I1640" s="2" t="s">
        <v>29</v>
      </c>
    </row>
    <row r="1641" spans="1:9" x14ac:dyDescent="0.2">
      <c r="A1641" s="3" t="s">
        <v>2072</v>
      </c>
      <c r="B1641" s="3" t="s">
        <v>130</v>
      </c>
      <c r="C1641" s="3" t="s">
        <v>130</v>
      </c>
      <c r="D1641" s="3" t="s">
        <v>33</v>
      </c>
      <c r="E1641" s="3" t="s">
        <v>28</v>
      </c>
      <c r="F1641" s="3">
        <v>8066.52</v>
      </c>
      <c r="G1641" s="3">
        <v>1209.98</v>
      </c>
      <c r="H1641" s="3">
        <v>6856.54</v>
      </c>
      <c r="I1641" s="3" t="s">
        <v>41</v>
      </c>
    </row>
    <row r="1642" spans="1:9" x14ac:dyDescent="0.2">
      <c r="A1642" s="2" t="s">
        <v>2073</v>
      </c>
      <c r="B1642" s="2" t="s">
        <v>302</v>
      </c>
      <c r="C1642" s="2" t="s">
        <v>787</v>
      </c>
      <c r="D1642" s="2" t="s">
        <v>52</v>
      </c>
      <c r="E1642" s="2" t="s">
        <v>34</v>
      </c>
      <c r="F1642" s="2">
        <v>10939.99</v>
      </c>
      <c r="G1642" s="2">
        <v>1312.8</v>
      </c>
      <c r="H1642" s="2">
        <v>9627.19</v>
      </c>
      <c r="I1642" s="2" t="s">
        <v>29</v>
      </c>
    </row>
    <row r="1643" spans="1:9" x14ac:dyDescent="0.2">
      <c r="A1643" s="3" t="s">
        <v>2074</v>
      </c>
      <c r="B1643" s="3" t="s">
        <v>649</v>
      </c>
      <c r="C1643" s="3" t="s">
        <v>295</v>
      </c>
      <c r="D1643" s="3" t="s">
        <v>52</v>
      </c>
      <c r="E1643" s="3" t="s">
        <v>60</v>
      </c>
      <c r="F1643" s="3">
        <v>4074.39</v>
      </c>
      <c r="G1643" s="3">
        <v>0</v>
      </c>
      <c r="H1643" s="3">
        <v>4074.39</v>
      </c>
      <c r="I1643" s="3" t="s">
        <v>41</v>
      </c>
    </row>
    <row r="1644" spans="1:9" x14ac:dyDescent="0.2">
      <c r="A1644" s="2" t="s">
        <v>2075</v>
      </c>
      <c r="B1644" s="2" t="s">
        <v>769</v>
      </c>
      <c r="C1644" s="2" t="s">
        <v>317</v>
      </c>
      <c r="D1644" s="2" t="s">
        <v>33</v>
      </c>
      <c r="E1644" s="2" t="s">
        <v>28</v>
      </c>
      <c r="F1644" s="2">
        <v>19586.919999999998</v>
      </c>
      <c r="G1644" s="2">
        <v>2938.04</v>
      </c>
      <c r="H1644" s="2">
        <v>16648.88</v>
      </c>
      <c r="I1644" s="2" t="s">
        <v>41</v>
      </c>
    </row>
    <row r="1645" spans="1:9" x14ac:dyDescent="0.2">
      <c r="A1645" s="3" t="s">
        <v>2076</v>
      </c>
      <c r="B1645" s="3" t="s">
        <v>382</v>
      </c>
      <c r="C1645" s="3" t="s">
        <v>87</v>
      </c>
      <c r="D1645" s="3" t="s">
        <v>64</v>
      </c>
      <c r="E1645" s="3" t="s">
        <v>34</v>
      </c>
      <c r="F1645" s="3">
        <v>4930.9399999999996</v>
      </c>
      <c r="G1645" s="3">
        <v>0</v>
      </c>
      <c r="H1645" s="3">
        <v>4930.9399999999996</v>
      </c>
      <c r="I1645" s="3" t="s">
        <v>29</v>
      </c>
    </row>
    <row r="1646" spans="1:9" x14ac:dyDescent="0.2">
      <c r="A1646" s="2" t="s">
        <v>2077</v>
      </c>
      <c r="B1646" s="2" t="s">
        <v>189</v>
      </c>
      <c r="C1646" s="2" t="s">
        <v>749</v>
      </c>
      <c r="D1646" s="2" t="s">
        <v>52</v>
      </c>
      <c r="E1646" s="2" t="s">
        <v>34</v>
      </c>
      <c r="F1646" s="2">
        <v>8058.88</v>
      </c>
      <c r="G1646" s="2">
        <v>967.07</v>
      </c>
      <c r="H1646" s="2">
        <v>7091.81</v>
      </c>
      <c r="I1646" s="2" t="s">
        <v>41</v>
      </c>
    </row>
    <row r="1647" spans="1:9" x14ac:dyDescent="0.2">
      <c r="A1647" s="3" t="s">
        <v>2078</v>
      </c>
      <c r="B1647" s="3" t="s">
        <v>104</v>
      </c>
      <c r="C1647" s="3" t="s">
        <v>388</v>
      </c>
      <c r="D1647" s="3" t="s">
        <v>64</v>
      </c>
      <c r="E1647" s="3" t="s">
        <v>34</v>
      </c>
      <c r="F1647" s="3">
        <v>6406.57</v>
      </c>
      <c r="G1647" s="3">
        <v>0</v>
      </c>
      <c r="H1647" s="3">
        <v>6406.57</v>
      </c>
      <c r="I1647" s="3" t="s">
        <v>56</v>
      </c>
    </row>
    <row r="1648" spans="1:9" x14ac:dyDescent="0.2">
      <c r="A1648" s="2" t="s">
        <v>2079</v>
      </c>
      <c r="B1648" s="2" t="s">
        <v>118</v>
      </c>
      <c r="C1648" s="2" t="s">
        <v>799</v>
      </c>
      <c r="D1648" s="2" t="s">
        <v>45</v>
      </c>
      <c r="E1648" s="2" t="s">
        <v>89</v>
      </c>
      <c r="F1648" s="2">
        <v>2961.33</v>
      </c>
      <c r="G1648" s="2">
        <v>0</v>
      </c>
      <c r="H1648" s="2">
        <v>2961.33</v>
      </c>
      <c r="I1648" s="2" t="s">
        <v>29</v>
      </c>
    </row>
    <row r="1649" spans="1:9" x14ac:dyDescent="0.2">
      <c r="A1649" s="3" t="s">
        <v>2080</v>
      </c>
      <c r="B1649" s="3" t="s">
        <v>224</v>
      </c>
      <c r="C1649" s="3" t="s">
        <v>562</v>
      </c>
      <c r="D1649" s="3" t="s">
        <v>52</v>
      </c>
      <c r="E1649" s="3" t="s">
        <v>60</v>
      </c>
      <c r="F1649" s="3">
        <v>8928.0300000000007</v>
      </c>
      <c r="G1649" s="3">
        <v>0</v>
      </c>
      <c r="H1649" s="3">
        <v>8928.0300000000007</v>
      </c>
      <c r="I1649" s="3" t="s">
        <v>29</v>
      </c>
    </row>
    <row r="1650" spans="1:9" x14ac:dyDescent="0.2">
      <c r="A1650" s="2" t="s">
        <v>2081</v>
      </c>
      <c r="B1650" s="2" t="s">
        <v>219</v>
      </c>
      <c r="C1650" s="2" t="s">
        <v>212</v>
      </c>
      <c r="D1650" s="2" t="s">
        <v>52</v>
      </c>
      <c r="E1650" s="2" t="s">
        <v>60</v>
      </c>
      <c r="F1650" s="2">
        <v>8101.31</v>
      </c>
      <c r="G1650" s="2">
        <v>0</v>
      </c>
      <c r="H1650" s="2">
        <v>8101.31</v>
      </c>
      <c r="I1650" s="2" t="s">
        <v>56</v>
      </c>
    </row>
    <row r="1651" spans="1:9" x14ac:dyDescent="0.2">
      <c r="A1651" s="3" t="s">
        <v>2082</v>
      </c>
      <c r="B1651" s="3" t="s">
        <v>81</v>
      </c>
      <c r="C1651" s="3" t="s">
        <v>200</v>
      </c>
      <c r="D1651" s="3" t="s">
        <v>45</v>
      </c>
      <c r="E1651" s="3" t="s">
        <v>89</v>
      </c>
      <c r="F1651" s="3">
        <v>2989.03</v>
      </c>
      <c r="G1651" s="3">
        <v>0</v>
      </c>
      <c r="H1651" s="3">
        <v>2989.03</v>
      </c>
      <c r="I1651" s="3" t="s">
        <v>41</v>
      </c>
    </row>
    <row r="1652" spans="1:9" x14ac:dyDescent="0.2">
      <c r="A1652" s="2" t="s">
        <v>2083</v>
      </c>
      <c r="B1652" s="2" t="s">
        <v>37</v>
      </c>
      <c r="C1652" s="2" t="s">
        <v>512</v>
      </c>
      <c r="D1652" s="2" t="s">
        <v>27</v>
      </c>
      <c r="E1652" s="2" t="s">
        <v>60</v>
      </c>
      <c r="F1652" s="2">
        <v>8259.69</v>
      </c>
      <c r="G1652" s="2">
        <v>0</v>
      </c>
      <c r="H1652" s="2">
        <v>8259.69</v>
      </c>
      <c r="I1652" s="2" t="s">
        <v>56</v>
      </c>
    </row>
    <row r="1653" spans="1:9" x14ac:dyDescent="0.2">
      <c r="A1653" s="3" t="s">
        <v>2084</v>
      </c>
      <c r="B1653" s="3" t="s">
        <v>380</v>
      </c>
      <c r="C1653" s="3" t="s">
        <v>213</v>
      </c>
      <c r="D1653" s="3" t="s">
        <v>52</v>
      </c>
      <c r="E1653" s="3" t="s">
        <v>60</v>
      </c>
      <c r="F1653" s="3">
        <v>22996.55</v>
      </c>
      <c r="G1653" s="3">
        <v>0</v>
      </c>
      <c r="H1653" s="3">
        <v>22996.55</v>
      </c>
      <c r="I1653" s="3" t="s">
        <v>29</v>
      </c>
    </row>
    <row r="1654" spans="1:9" x14ac:dyDescent="0.2">
      <c r="A1654" s="2" t="s">
        <v>2085</v>
      </c>
      <c r="B1654" s="2" t="s">
        <v>666</v>
      </c>
      <c r="C1654" s="2" t="s">
        <v>285</v>
      </c>
      <c r="D1654" s="2" t="s">
        <v>64</v>
      </c>
      <c r="E1654" s="2" t="s">
        <v>28</v>
      </c>
      <c r="F1654" s="2">
        <v>13121.84</v>
      </c>
      <c r="G1654" s="2">
        <v>0</v>
      </c>
      <c r="H1654" s="2">
        <v>13121.84</v>
      </c>
      <c r="I1654" s="2" t="s">
        <v>29</v>
      </c>
    </row>
    <row r="1655" spans="1:9" x14ac:dyDescent="0.2">
      <c r="A1655" s="3" t="s">
        <v>2086</v>
      </c>
      <c r="B1655" s="3" t="s">
        <v>386</v>
      </c>
      <c r="C1655" s="3" t="s">
        <v>708</v>
      </c>
      <c r="D1655" s="3" t="s">
        <v>45</v>
      </c>
      <c r="E1655" s="3" t="s">
        <v>46</v>
      </c>
      <c r="F1655" s="3">
        <v>9502.57</v>
      </c>
      <c r="G1655" s="3">
        <v>475.13</v>
      </c>
      <c r="H1655" s="3">
        <v>9027.44</v>
      </c>
      <c r="I1655" s="3" t="s">
        <v>56</v>
      </c>
    </row>
    <row r="1656" spans="1:9" x14ac:dyDescent="0.2">
      <c r="A1656" s="2" t="s">
        <v>2087</v>
      </c>
      <c r="B1656" s="2" t="s">
        <v>357</v>
      </c>
      <c r="C1656" s="2" t="s">
        <v>167</v>
      </c>
      <c r="D1656" s="2" t="s">
        <v>206</v>
      </c>
      <c r="E1656" s="2" t="s">
        <v>207</v>
      </c>
      <c r="F1656" s="2">
        <v>6922.97</v>
      </c>
      <c r="G1656" s="2">
        <v>0</v>
      </c>
      <c r="H1656" s="2">
        <v>6922.97</v>
      </c>
      <c r="I1656" s="2" t="s">
        <v>29</v>
      </c>
    </row>
    <row r="1657" spans="1:9" x14ac:dyDescent="0.2">
      <c r="A1657" s="3" t="s">
        <v>2088</v>
      </c>
      <c r="B1657" s="3" t="s">
        <v>388</v>
      </c>
      <c r="C1657" s="3" t="s">
        <v>789</v>
      </c>
      <c r="D1657" s="3" t="s">
        <v>52</v>
      </c>
      <c r="E1657" s="3" t="s">
        <v>34</v>
      </c>
      <c r="F1657" s="3">
        <v>9292.06</v>
      </c>
      <c r="G1657" s="3">
        <v>1115.05</v>
      </c>
      <c r="H1657" s="3">
        <v>8177.01</v>
      </c>
      <c r="I1657" s="3" t="s">
        <v>29</v>
      </c>
    </row>
    <row r="1658" spans="1:9" x14ac:dyDescent="0.2">
      <c r="A1658" s="2" t="s">
        <v>2089</v>
      </c>
      <c r="B1658" s="2" t="s">
        <v>666</v>
      </c>
      <c r="C1658" s="2" t="s">
        <v>43</v>
      </c>
      <c r="D1658" s="2" t="s">
        <v>27</v>
      </c>
      <c r="E1658" s="2" t="s">
        <v>60</v>
      </c>
      <c r="F1658" s="2">
        <v>22913.98</v>
      </c>
      <c r="G1658" s="2">
        <v>0</v>
      </c>
      <c r="H1658" s="2">
        <v>22913.98</v>
      </c>
      <c r="I1658" s="2" t="s">
        <v>29</v>
      </c>
    </row>
    <row r="1659" spans="1:9" x14ac:dyDescent="0.2">
      <c r="A1659" s="3" t="s">
        <v>2090</v>
      </c>
      <c r="B1659" s="3" t="s">
        <v>817</v>
      </c>
      <c r="C1659" s="3" t="s">
        <v>222</v>
      </c>
      <c r="D1659" s="3" t="s">
        <v>169</v>
      </c>
      <c r="E1659" s="3" t="s">
        <v>46</v>
      </c>
      <c r="F1659" s="3">
        <v>5982.93</v>
      </c>
      <c r="G1659" s="3">
        <v>1196.5899999999999</v>
      </c>
      <c r="H1659" s="3">
        <v>4786.34</v>
      </c>
      <c r="I1659" s="3" t="s">
        <v>29</v>
      </c>
    </row>
    <row r="1660" spans="1:9" x14ac:dyDescent="0.2">
      <c r="A1660" s="2" t="s">
        <v>2091</v>
      </c>
      <c r="B1660" s="2" t="s">
        <v>186</v>
      </c>
      <c r="C1660" s="2" t="s">
        <v>139</v>
      </c>
      <c r="D1660" s="2" t="s">
        <v>27</v>
      </c>
      <c r="E1660" s="2" t="s">
        <v>28</v>
      </c>
      <c r="F1660" s="2">
        <v>7010.15</v>
      </c>
      <c r="G1660" s="2">
        <v>1261.83</v>
      </c>
      <c r="H1660" s="2">
        <v>5748.32</v>
      </c>
      <c r="I1660" s="2" t="s">
        <v>29</v>
      </c>
    </row>
    <row r="1661" spans="1:9" x14ac:dyDescent="0.2">
      <c r="A1661" s="3" t="s">
        <v>2092</v>
      </c>
      <c r="B1661" s="3" t="s">
        <v>118</v>
      </c>
      <c r="C1661" s="3" t="s">
        <v>234</v>
      </c>
      <c r="D1661" s="3" t="s">
        <v>206</v>
      </c>
      <c r="E1661" s="3" t="s">
        <v>207</v>
      </c>
      <c r="F1661" s="3">
        <v>5251.98</v>
      </c>
      <c r="G1661" s="3">
        <v>0</v>
      </c>
      <c r="H1661" s="3">
        <v>5251.98</v>
      </c>
      <c r="I1661" s="3" t="s">
        <v>29</v>
      </c>
    </row>
    <row r="1662" spans="1:9" x14ac:dyDescent="0.2">
      <c r="A1662" s="2" t="s">
        <v>2093</v>
      </c>
      <c r="B1662" s="2" t="s">
        <v>1272</v>
      </c>
      <c r="C1662" s="2" t="s">
        <v>50</v>
      </c>
      <c r="D1662" s="2" t="s">
        <v>33</v>
      </c>
      <c r="E1662" s="2" t="s">
        <v>34</v>
      </c>
      <c r="F1662" s="2">
        <v>4687.04</v>
      </c>
      <c r="G1662" s="2">
        <v>703.06</v>
      </c>
      <c r="H1662" s="2">
        <v>3983.98</v>
      </c>
      <c r="I1662" s="2" t="s">
        <v>41</v>
      </c>
    </row>
    <row r="1663" spans="1:9" x14ac:dyDescent="0.2">
      <c r="A1663" s="3" t="s">
        <v>2094</v>
      </c>
      <c r="B1663" s="3" t="s">
        <v>1354</v>
      </c>
      <c r="C1663" s="3" t="s">
        <v>410</v>
      </c>
      <c r="D1663" s="3" t="s">
        <v>52</v>
      </c>
      <c r="E1663" s="3" t="s">
        <v>60</v>
      </c>
      <c r="F1663" s="3">
        <v>4526.24</v>
      </c>
      <c r="G1663" s="3">
        <v>0</v>
      </c>
      <c r="H1663" s="3">
        <v>4526.24</v>
      </c>
      <c r="I1663" s="3" t="s">
        <v>29</v>
      </c>
    </row>
    <row r="1664" spans="1:9" x14ac:dyDescent="0.2">
      <c r="A1664" s="2" t="s">
        <v>2095</v>
      </c>
      <c r="B1664" s="2" t="s">
        <v>724</v>
      </c>
      <c r="C1664" s="2" t="s">
        <v>367</v>
      </c>
      <c r="D1664" s="2" t="s">
        <v>33</v>
      </c>
      <c r="E1664" s="2" t="s">
        <v>60</v>
      </c>
      <c r="F1664" s="2">
        <v>5554.22</v>
      </c>
      <c r="G1664" s="2">
        <v>0</v>
      </c>
      <c r="H1664" s="2">
        <v>5554.22</v>
      </c>
      <c r="I1664" s="2" t="s">
        <v>56</v>
      </c>
    </row>
    <row r="1665" spans="1:9" x14ac:dyDescent="0.2">
      <c r="A1665" s="3" t="s">
        <v>2096</v>
      </c>
      <c r="B1665" s="3" t="s">
        <v>135</v>
      </c>
      <c r="C1665" s="3" t="s">
        <v>649</v>
      </c>
      <c r="D1665" s="3" t="s">
        <v>52</v>
      </c>
      <c r="E1665" s="3" t="s">
        <v>60</v>
      </c>
      <c r="F1665" s="3">
        <v>8140.68</v>
      </c>
      <c r="G1665" s="3">
        <v>0</v>
      </c>
      <c r="H1665" s="3">
        <v>8140.68</v>
      </c>
      <c r="I1665" s="3" t="s">
        <v>41</v>
      </c>
    </row>
    <row r="1666" spans="1:9" x14ac:dyDescent="0.2">
      <c r="A1666" s="2" t="s">
        <v>2097</v>
      </c>
      <c r="B1666" s="2" t="s">
        <v>95</v>
      </c>
      <c r="C1666" s="2" t="s">
        <v>353</v>
      </c>
      <c r="D1666" s="2" t="s">
        <v>169</v>
      </c>
      <c r="E1666" s="2" t="s">
        <v>46</v>
      </c>
      <c r="F1666" s="2">
        <v>3531.29</v>
      </c>
      <c r="G1666" s="2">
        <v>706.26</v>
      </c>
      <c r="H1666" s="2">
        <v>2825.03</v>
      </c>
      <c r="I1666" s="2" t="s">
        <v>41</v>
      </c>
    </row>
    <row r="1667" spans="1:9" x14ac:dyDescent="0.2">
      <c r="A1667" s="3" t="s">
        <v>2098</v>
      </c>
      <c r="B1667" s="3" t="s">
        <v>498</v>
      </c>
      <c r="C1667" s="3" t="s">
        <v>171</v>
      </c>
      <c r="D1667" s="3" t="s">
        <v>64</v>
      </c>
      <c r="E1667" s="3" t="s">
        <v>28</v>
      </c>
      <c r="F1667" s="3">
        <v>3573.67</v>
      </c>
      <c r="G1667" s="3">
        <v>0</v>
      </c>
      <c r="H1667" s="3">
        <v>3573.67</v>
      </c>
      <c r="I1667" s="3" t="s">
        <v>29</v>
      </c>
    </row>
    <row r="1668" spans="1:9" x14ac:dyDescent="0.2">
      <c r="A1668" s="2" t="s">
        <v>2099</v>
      </c>
      <c r="B1668" s="2" t="s">
        <v>448</v>
      </c>
      <c r="C1668" s="2" t="s">
        <v>232</v>
      </c>
      <c r="D1668" s="2" t="s">
        <v>64</v>
      </c>
      <c r="E1668" s="2" t="s">
        <v>34</v>
      </c>
      <c r="F1668" s="2">
        <v>3779.51</v>
      </c>
      <c r="G1668" s="2">
        <v>0</v>
      </c>
      <c r="H1668" s="2">
        <v>3779.51</v>
      </c>
      <c r="I1668" s="2" t="s">
        <v>29</v>
      </c>
    </row>
    <row r="1669" spans="1:9" x14ac:dyDescent="0.2">
      <c r="A1669" s="3" t="s">
        <v>2100</v>
      </c>
      <c r="B1669" s="3" t="s">
        <v>351</v>
      </c>
      <c r="C1669" s="3" t="s">
        <v>195</v>
      </c>
      <c r="D1669" s="3" t="s">
        <v>33</v>
      </c>
      <c r="E1669" s="3" t="s">
        <v>60</v>
      </c>
      <c r="F1669" s="3">
        <v>16218.81</v>
      </c>
      <c r="G1669" s="3">
        <v>0</v>
      </c>
      <c r="H1669" s="3">
        <v>16218.81</v>
      </c>
      <c r="I1669" s="3" t="s">
        <v>29</v>
      </c>
    </row>
    <row r="1670" spans="1:9" x14ac:dyDescent="0.2">
      <c r="A1670" s="2" t="s">
        <v>2101</v>
      </c>
      <c r="B1670" s="2" t="s">
        <v>783</v>
      </c>
      <c r="C1670" s="2" t="s">
        <v>329</v>
      </c>
      <c r="D1670" s="2" t="s">
        <v>33</v>
      </c>
      <c r="E1670" s="2" t="s">
        <v>34</v>
      </c>
      <c r="F1670" s="2">
        <v>9205.43</v>
      </c>
      <c r="G1670" s="2">
        <v>1380.81</v>
      </c>
      <c r="H1670" s="2">
        <v>7824.62</v>
      </c>
      <c r="I1670" s="2" t="s">
        <v>29</v>
      </c>
    </row>
    <row r="1671" spans="1:9" x14ac:dyDescent="0.2">
      <c r="A1671" s="3" t="s">
        <v>2102</v>
      </c>
      <c r="B1671" s="3" t="s">
        <v>603</v>
      </c>
      <c r="C1671" s="3" t="s">
        <v>863</v>
      </c>
      <c r="D1671" s="3" t="s">
        <v>33</v>
      </c>
      <c r="E1671" s="3" t="s">
        <v>28</v>
      </c>
      <c r="F1671" s="3">
        <v>19109.68</v>
      </c>
      <c r="G1671" s="3">
        <v>2866.45</v>
      </c>
      <c r="H1671" s="3">
        <v>16243.23</v>
      </c>
      <c r="I1671" s="3" t="s">
        <v>29</v>
      </c>
    </row>
    <row r="1672" spans="1:9" x14ac:dyDescent="0.2">
      <c r="A1672" s="2" t="s">
        <v>2103</v>
      </c>
      <c r="B1672" s="2" t="s">
        <v>355</v>
      </c>
      <c r="C1672" s="2" t="s">
        <v>283</v>
      </c>
      <c r="D1672" s="2" t="s">
        <v>33</v>
      </c>
      <c r="E1672" s="2" t="s">
        <v>34</v>
      </c>
      <c r="F1672" s="2">
        <v>4327.32</v>
      </c>
      <c r="G1672" s="2">
        <v>649.1</v>
      </c>
      <c r="H1672" s="2">
        <v>3678.22</v>
      </c>
      <c r="I1672" s="2" t="s">
        <v>29</v>
      </c>
    </row>
    <row r="1673" spans="1:9" x14ac:dyDescent="0.2">
      <c r="A1673" s="3" t="s">
        <v>2104</v>
      </c>
      <c r="B1673" s="3" t="s">
        <v>863</v>
      </c>
      <c r="C1673" s="3" t="s">
        <v>614</v>
      </c>
      <c r="D1673" s="3" t="s">
        <v>52</v>
      </c>
      <c r="E1673" s="3" t="s">
        <v>34</v>
      </c>
      <c r="F1673" s="3">
        <v>2866.76</v>
      </c>
      <c r="G1673" s="3">
        <v>344.01</v>
      </c>
      <c r="H1673" s="3">
        <v>2522.75</v>
      </c>
      <c r="I1673" s="3" t="s">
        <v>56</v>
      </c>
    </row>
    <row r="1674" spans="1:9" x14ac:dyDescent="0.2">
      <c r="A1674" s="2" t="s">
        <v>2105</v>
      </c>
      <c r="B1674" s="2" t="s">
        <v>100</v>
      </c>
      <c r="C1674" s="2" t="s">
        <v>244</v>
      </c>
      <c r="D1674" s="2" t="s">
        <v>27</v>
      </c>
      <c r="E1674" s="2" t="s">
        <v>60</v>
      </c>
      <c r="F1674" s="2">
        <v>2847.5</v>
      </c>
      <c r="G1674" s="2">
        <v>0</v>
      </c>
      <c r="H1674" s="2">
        <v>2847.5</v>
      </c>
      <c r="I1674" s="2" t="s">
        <v>29</v>
      </c>
    </row>
    <row r="1675" spans="1:9" x14ac:dyDescent="0.2">
      <c r="A1675" s="3" t="s">
        <v>2106</v>
      </c>
      <c r="B1675" s="3" t="s">
        <v>217</v>
      </c>
      <c r="C1675" s="3" t="s">
        <v>183</v>
      </c>
      <c r="D1675" s="3" t="s">
        <v>206</v>
      </c>
      <c r="E1675" s="3" t="s">
        <v>207</v>
      </c>
      <c r="F1675" s="3">
        <v>3950.69</v>
      </c>
      <c r="G1675" s="3">
        <v>0</v>
      </c>
      <c r="H1675" s="3">
        <v>3950.69</v>
      </c>
      <c r="I1675" s="3" t="s">
        <v>41</v>
      </c>
    </row>
    <row r="1676" spans="1:9" x14ac:dyDescent="0.2">
      <c r="A1676" s="2" t="s">
        <v>2107</v>
      </c>
      <c r="B1676" s="2" t="s">
        <v>1610</v>
      </c>
      <c r="C1676" s="2" t="s">
        <v>983</v>
      </c>
      <c r="D1676" s="2" t="s">
        <v>27</v>
      </c>
      <c r="E1676" s="2" t="s">
        <v>28</v>
      </c>
      <c r="F1676" s="2">
        <v>7487.62</v>
      </c>
      <c r="G1676" s="2">
        <v>1347.77</v>
      </c>
      <c r="H1676" s="2">
        <v>6139.85</v>
      </c>
      <c r="I1676" s="2" t="s">
        <v>29</v>
      </c>
    </row>
    <row r="1677" spans="1:9" x14ac:dyDescent="0.2">
      <c r="A1677" s="3" t="s">
        <v>2108</v>
      </c>
      <c r="B1677" s="3" t="s">
        <v>520</v>
      </c>
      <c r="C1677" s="3" t="s">
        <v>258</v>
      </c>
      <c r="D1677" s="3" t="s">
        <v>33</v>
      </c>
      <c r="E1677" s="3" t="s">
        <v>60</v>
      </c>
      <c r="F1677" s="3">
        <v>6091.87</v>
      </c>
      <c r="G1677" s="3">
        <v>0</v>
      </c>
      <c r="H1677" s="3">
        <v>6091.87</v>
      </c>
      <c r="I1677" s="3" t="s">
        <v>56</v>
      </c>
    </row>
    <row r="1678" spans="1:9" x14ac:dyDescent="0.2">
      <c r="A1678" s="2" t="s">
        <v>2109</v>
      </c>
      <c r="B1678" s="2" t="s">
        <v>181</v>
      </c>
      <c r="C1678" s="2" t="s">
        <v>120</v>
      </c>
      <c r="D1678" s="2" t="s">
        <v>27</v>
      </c>
      <c r="E1678" s="2" t="s">
        <v>34</v>
      </c>
      <c r="F1678" s="2">
        <v>6356.19</v>
      </c>
      <c r="G1678" s="2">
        <v>1144.1099999999999</v>
      </c>
      <c r="H1678" s="2">
        <v>5212.08</v>
      </c>
      <c r="I1678" s="2" t="s">
        <v>29</v>
      </c>
    </row>
    <row r="1679" spans="1:9" x14ac:dyDescent="0.2">
      <c r="A1679" s="3" t="s">
        <v>2110</v>
      </c>
      <c r="B1679" s="3" t="s">
        <v>48</v>
      </c>
      <c r="C1679" s="3" t="s">
        <v>91</v>
      </c>
      <c r="D1679" s="3" t="s">
        <v>45</v>
      </c>
      <c r="E1679" s="3" t="s">
        <v>46</v>
      </c>
      <c r="F1679" s="3">
        <v>7625.43</v>
      </c>
      <c r="G1679" s="3">
        <v>381.27</v>
      </c>
      <c r="H1679" s="3">
        <v>7244.16</v>
      </c>
      <c r="I1679" s="3" t="s">
        <v>29</v>
      </c>
    </row>
    <row r="1680" spans="1:9" x14ac:dyDescent="0.2">
      <c r="A1680" s="2" t="s">
        <v>2111</v>
      </c>
      <c r="B1680" s="2" t="s">
        <v>242</v>
      </c>
      <c r="C1680" s="2" t="s">
        <v>359</v>
      </c>
      <c r="D1680" s="2" t="s">
        <v>64</v>
      </c>
      <c r="E1680" s="2" t="s">
        <v>115</v>
      </c>
      <c r="F1680" s="2">
        <v>6518.65</v>
      </c>
      <c r="G1680" s="2">
        <v>0</v>
      </c>
      <c r="H1680" s="2">
        <v>6518.65</v>
      </c>
      <c r="I1680" s="2" t="s">
        <v>29</v>
      </c>
    </row>
    <row r="1681" spans="1:9" x14ac:dyDescent="0.2">
      <c r="A1681" s="3" t="s">
        <v>2112</v>
      </c>
      <c r="B1681" s="3" t="s">
        <v>405</v>
      </c>
      <c r="C1681" s="3" t="s">
        <v>88</v>
      </c>
      <c r="D1681" s="3" t="s">
        <v>33</v>
      </c>
      <c r="E1681" s="3" t="s">
        <v>60</v>
      </c>
      <c r="F1681" s="3">
        <v>7254.68</v>
      </c>
      <c r="G1681" s="3">
        <v>0</v>
      </c>
      <c r="H1681" s="3">
        <v>7254.68</v>
      </c>
      <c r="I1681" s="3" t="s">
        <v>56</v>
      </c>
    </row>
    <row r="1682" spans="1:9" x14ac:dyDescent="0.2">
      <c r="A1682" s="2" t="s">
        <v>2113</v>
      </c>
      <c r="B1682" s="2" t="s">
        <v>274</v>
      </c>
      <c r="C1682" s="2" t="s">
        <v>527</v>
      </c>
      <c r="D1682" s="2" t="s">
        <v>27</v>
      </c>
      <c r="E1682" s="2" t="s">
        <v>34</v>
      </c>
      <c r="F1682" s="2">
        <v>8176.48</v>
      </c>
      <c r="G1682" s="2">
        <v>1471.77</v>
      </c>
      <c r="H1682" s="2">
        <v>6704.71</v>
      </c>
      <c r="I1682" s="2" t="s">
        <v>41</v>
      </c>
    </row>
    <row r="1683" spans="1:9" x14ac:dyDescent="0.2">
      <c r="A1683" s="3" t="s">
        <v>2114</v>
      </c>
      <c r="B1683" s="3" t="s">
        <v>253</v>
      </c>
      <c r="C1683" s="3" t="s">
        <v>824</v>
      </c>
      <c r="D1683" s="3" t="s">
        <v>45</v>
      </c>
      <c r="E1683" s="3" t="s">
        <v>46</v>
      </c>
      <c r="F1683" s="3">
        <v>6071.52</v>
      </c>
      <c r="G1683" s="3">
        <v>303.58</v>
      </c>
      <c r="H1683" s="3">
        <v>5767.94</v>
      </c>
      <c r="I1683" s="3" t="s">
        <v>29</v>
      </c>
    </row>
    <row r="1684" spans="1:9" x14ac:dyDescent="0.2">
      <c r="A1684" s="2" t="s">
        <v>2115</v>
      </c>
      <c r="B1684" s="2" t="s">
        <v>420</v>
      </c>
      <c r="C1684" s="2" t="s">
        <v>112</v>
      </c>
      <c r="D1684" s="2" t="s">
        <v>52</v>
      </c>
      <c r="E1684" s="2" t="s">
        <v>34</v>
      </c>
      <c r="F1684" s="2">
        <v>8437.76</v>
      </c>
      <c r="G1684" s="2">
        <v>1012.53</v>
      </c>
      <c r="H1684" s="2">
        <v>7425.23</v>
      </c>
      <c r="I1684" s="2" t="s">
        <v>56</v>
      </c>
    </row>
    <row r="1685" spans="1:9" x14ac:dyDescent="0.2">
      <c r="A1685" s="3" t="s">
        <v>2116</v>
      </c>
      <c r="B1685" s="3" t="s">
        <v>401</v>
      </c>
      <c r="C1685" s="3" t="s">
        <v>54</v>
      </c>
      <c r="D1685" s="3" t="s">
        <v>64</v>
      </c>
      <c r="E1685" s="3" t="s">
        <v>34</v>
      </c>
      <c r="F1685" s="3">
        <v>13784.91</v>
      </c>
      <c r="G1685" s="3">
        <v>0</v>
      </c>
      <c r="H1685" s="3">
        <v>13784.91</v>
      </c>
      <c r="I1685" s="3" t="s">
        <v>41</v>
      </c>
    </row>
    <row r="1686" spans="1:9" x14ac:dyDescent="0.2">
      <c r="A1686" s="2" t="s">
        <v>2117</v>
      </c>
      <c r="B1686" s="2" t="s">
        <v>219</v>
      </c>
      <c r="C1686" s="2" t="s">
        <v>567</v>
      </c>
      <c r="D1686" s="2" t="s">
        <v>33</v>
      </c>
      <c r="E1686" s="2" t="s">
        <v>34</v>
      </c>
      <c r="F1686" s="2">
        <v>8967.5</v>
      </c>
      <c r="G1686" s="2">
        <v>1345.12</v>
      </c>
      <c r="H1686" s="2">
        <v>7622.38</v>
      </c>
      <c r="I1686" s="2" t="s">
        <v>29</v>
      </c>
    </row>
    <row r="1687" spans="1:9" x14ac:dyDescent="0.2">
      <c r="A1687" s="3" t="s">
        <v>2118</v>
      </c>
      <c r="B1687" s="3" t="s">
        <v>562</v>
      </c>
      <c r="C1687" s="3" t="s">
        <v>123</v>
      </c>
      <c r="D1687" s="3" t="s">
        <v>52</v>
      </c>
      <c r="E1687" s="3" t="s">
        <v>34</v>
      </c>
      <c r="F1687" s="3">
        <v>5514.03</v>
      </c>
      <c r="G1687" s="3">
        <v>661.68</v>
      </c>
      <c r="H1687" s="3">
        <v>4852.3500000000004</v>
      </c>
      <c r="I1687" s="3" t="s">
        <v>41</v>
      </c>
    </row>
    <row r="1688" spans="1:9" x14ac:dyDescent="0.2">
      <c r="A1688" s="2" t="s">
        <v>2119</v>
      </c>
      <c r="B1688" s="2" t="s">
        <v>807</v>
      </c>
      <c r="C1688" s="2" t="s">
        <v>437</v>
      </c>
      <c r="D1688" s="2" t="s">
        <v>64</v>
      </c>
      <c r="E1688" s="2" t="s">
        <v>28</v>
      </c>
      <c r="F1688" s="2">
        <v>19740.82</v>
      </c>
      <c r="G1688" s="2">
        <v>0</v>
      </c>
      <c r="H1688" s="2">
        <v>19740.82</v>
      </c>
      <c r="I1688" s="2" t="s">
        <v>29</v>
      </c>
    </row>
    <row r="1689" spans="1:9" x14ac:dyDescent="0.2">
      <c r="A1689" s="3" t="s">
        <v>2120</v>
      </c>
      <c r="B1689" s="3" t="s">
        <v>489</v>
      </c>
      <c r="C1689" s="3" t="s">
        <v>220</v>
      </c>
      <c r="D1689" s="3" t="s">
        <v>52</v>
      </c>
      <c r="E1689" s="3" t="s">
        <v>60</v>
      </c>
      <c r="F1689" s="3">
        <v>2919.83</v>
      </c>
      <c r="G1689" s="3">
        <v>0</v>
      </c>
      <c r="H1689" s="3">
        <v>2919.83</v>
      </c>
      <c r="I1689" s="3" t="s">
        <v>29</v>
      </c>
    </row>
    <row r="1690" spans="1:9" x14ac:dyDescent="0.2">
      <c r="A1690" s="2" t="s">
        <v>2121</v>
      </c>
      <c r="B1690" s="2" t="s">
        <v>348</v>
      </c>
      <c r="C1690" s="2" t="s">
        <v>1610</v>
      </c>
      <c r="D1690" s="2" t="s">
        <v>27</v>
      </c>
      <c r="E1690" s="2" t="s">
        <v>28</v>
      </c>
      <c r="F1690" s="2">
        <v>7185.93</v>
      </c>
      <c r="G1690" s="2">
        <v>1293.47</v>
      </c>
      <c r="H1690" s="2">
        <v>5892.46</v>
      </c>
      <c r="I1690" s="2" t="s">
        <v>41</v>
      </c>
    </row>
    <row r="1691" spans="1:9" x14ac:dyDescent="0.2">
      <c r="A1691" s="3" t="s">
        <v>2122</v>
      </c>
      <c r="B1691" s="3" t="s">
        <v>251</v>
      </c>
      <c r="C1691" s="3" t="s">
        <v>357</v>
      </c>
      <c r="D1691" s="3" t="s">
        <v>52</v>
      </c>
      <c r="E1691" s="3" t="s">
        <v>60</v>
      </c>
      <c r="F1691" s="3">
        <v>4850.09</v>
      </c>
      <c r="G1691" s="3">
        <v>0</v>
      </c>
      <c r="H1691" s="3">
        <v>4850.09</v>
      </c>
      <c r="I1691" s="3" t="s">
        <v>29</v>
      </c>
    </row>
    <row r="1692" spans="1:9" x14ac:dyDescent="0.2">
      <c r="A1692" s="2" t="s">
        <v>2123</v>
      </c>
      <c r="B1692" s="2" t="s">
        <v>242</v>
      </c>
      <c r="C1692" s="2" t="s">
        <v>242</v>
      </c>
      <c r="D1692" s="2" t="s">
        <v>27</v>
      </c>
      <c r="E1692" s="2" t="s">
        <v>28</v>
      </c>
      <c r="F1692" s="2">
        <v>6291.03</v>
      </c>
      <c r="G1692" s="2">
        <v>1132.3900000000001</v>
      </c>
      <c r="H1692" s="2">
        <v>5158.6400000000003</v>
      </c>
      <c r="I1692" s="2" t="s">
        <v>56</v>
      </c>
    </row>
    <row r="1693" spans="1:9" x14ac:dyDescent="0.2">
      <c r="A1693" s="3" t="s">
        <v>2124</v>
      </c>
      <c r="B1693" s="3" t="s">
        <v>538</v>
      </c>
      <c r="C1693" s="3" t="s">
        <v>831</v>
      </c>
      <c r="D1693" s="3" t="s">
        <v>33</v>
      </c>
      <c r="E1693" s="3" t="s">
        <v>34</v>
      </c>
      <c r="F1693" s="3">
        <v>16418.88</v>
      </c>
      <c r="G1693" s="3">
        <v>2462.83</v>
      </c>
      <c r="H1693" s="3">
        <v>13956.05</v>
      </c>
      <c r="I1693" s="3" t="s">
        <v>29</v>
      </c>
    </row>
    <row r="1694" spans="1:9" x14ac:dyDescent="0.2">
      <c r="A1694" s="2" t="s">
        <v>2125</v>
      </c>
      <c r="B1694" s="2" t="s">
        <v>478</v>
      </c>
      <c r="C1694" s="2" t="s">
        <v>509</v>
      </c>
      <c r="D1694" s="2" t="s">
        <v>45</v>
      </c>
      <c r="E1694" s="2" t="s">
        <v>46</v>
      </c>
      <c r="F1694" s="2">
        <v>11198.4</v>
      </c>
      <c r="G1694" s="2">
        <v>559.91999999999996</v>
      </c>
      <c r="H1694" s="2">
        <v>10638.48</v>
      </c>
      <c r="I1694" s="2" t="s">
        <v>29</v>
      </c>
    </row>
    <row r="1695" spans="1:9" x14ac:dyDescent="0.2">
      <c r="A1695" s="3" t="s">
        <v>2126</v>
      </c>
      <c r="B1695" s="3" t="s">
        <v>590</v>
      </c>
      <c r="C1695" s="3" t="s">
        <v>949</v>
      </c>
      <c r="D1695" s="3" t="s">
        <v>45</v>
      </c>
      <c r="E1695" s="3" t="s">
        <v>46</v>
      </c>
      <c r="F1695" s="3">
        <v>7298.48</v>
      </c>
      <c r="G1695" s="3">
        <v>364.92</v>
      </c>
      <c r="H1695" s="3">
        <v>6933.56</v>
      </c>
      <c r="I1695" s="3" t="s">
        <v>29</v>
      </c>
    </row>
    <row r="1696" spans="1:9" x14ac:dyDescent="0.2">
      <c r="A1696" s="2" t="s">
        <v>2127</v>
      </c>
      <c r="B1696" s="2" t="s">
        <v>958</v>
      </c>
      <c r="C1696" s="2" t="s">
        <v>241</v>
      </c>
      <c r="D1696" s="2" t="s">
        <v>64</v>
      </c>
      <c r="E1696" s="2" t="s">
        <v>28</v>
      </c>
      <c r="F1696" s="2">
        <v>5996.32</v>
      </c>
      <c r="G1696" s="2">
        <v>0</v>
      </c>
      <c r="H1696" s="2">
        <v>5996.32</v>
      </c>
      <c r="I1696" s="2" t="s">
        <v>29</v>
      </c>
    </row>
    <row r="1697" spans="1:9" x14ac:dyDescent="0.2">
      <c r="A1697" s="3" t="s">
        <v>2128</v>
      </c>
      <c r="B1697" s="3" t="s">
        <v>360</v>
      </c>
      <c r="C1697" s="3" t="s">
        <v>1278</v>
      </c>
      <c r="D1697" s="3" t="s">
        <v>64</v>
      </c>
      <c r="E1697" s="3" t="s">
        <v>115</v>
      </c>
      <c r="F1697" s="3">
        <v>3212.44</v>
      </c>
      <c r="G1697" s="3">
        <v>0</v>
      </c>
      <c r="H1697" s="3">
        <v>3212.44</v>
      </c>
      <c r="I1697" s="3" t="s">
        <v>56</v>
      </c>
    </row>
    <row r="1698" spans="1:9" x14ac:dyDescent="0.2">
      <c r="A1698" s="2" t="s">
        <v>2129</v>
      </c>
      <c r="B1698" s="2" t="s">
        <v>310</v>
      </c>
      <c r="C1698" s="2" t="s">
        <v>487</v>
      </c>
      <c r="D1698" s="2" t="s">
        <v>52</v>
      </c>
      <c r="E1698" s="2" t="s">
        <v>34</v>
      </c>
      <c r="F1698" s="2">
        <v>4518.5200000000004</v>
      </c>
      <c r="G1698" s="2">
        <v>542.22</v>
      </c>
      <c r="H1698" s="2">
        <v>3976.3</v>
      </c>
      <c r="I1698" s="2" t="s">
        <v>56</v>
      </c>
    </row>
    <row r="1699" spans="1:9" x14ac:dyDescent="0.2">
      <c r="A1699" s="3" t="s">
        <v>2130</v>
      </c>
      <c r="B1699" s="3" t="s">
        <v>110</v>
      </c>
      <c r="C1699" s="3" t="s">
        <v>348</v>
      </c>
      <c r="D1699" s="3" t="s">
        <v>64</v>
      </c>
      <c r="E1699" s="3" t="s">
        <v>28</v>
      </c>
      <c r="F1699" s="3">
        <v>17560.64</v>
      </c>
      <c r="G1699" s="3">
        <v>0</v>
      </c>
      <c r="H1699" s="3">
        <v>17560.64</v>
      </c>
      <c r="I1699" s="3" t="s">
        <v>29</v>
      </c>
    </row>
    <row r="1700" spans="1:9" x14ac:dyDescent="0.2">
      <c r="A1700" s="2" t="s">
        <v>2131</v>
      </c>
      <c r="B1700" s="2" t="s">
        <v>608</v>
      </c>
      <c r="C1700" s="2" t="s">
        <v>685</v>
      </c>
      <c r="D1700" s="2" t="s">
        <v>33</v>
      </c>
      <c r="E1700" s="2" t="s">
        <v>34</v>
      </c>
      <c r="F1700" s="2">
        <v>2003.12</v>
      </c>
      <c r="G1700" s="2">
        <v>300.47000000000003</v>
      </c>
      <c r="H1700" s="2">
        <v>1702.65</v>
      </c>
      <c r="I1700" s="2" t="s">
        <v>41</v>
      </c>
    </row>
    <row r="1701" spans="1:9" x14ac:dyDescent="0.2">
      <c r="A1701" s="3" t="s">
        <v>2132</v>
      </c>
      <c r="B1701" s="3" t="s">
        <v>239</v>
      </c>
      <c r="C1701" s="3" t="s">
        <v>614</v>
      </c>
      <c r="D1701" s="3" t="s">
        <v>33</v>
      </c>
      <c r="E1701" s="3" t="s">
        <v>28</v>
      </c>
      <c r="F1701" s="3">
        <v>14118.85</v>
      </c>
      <c r="G1701" s="3">
        <v>2117.83</v>
      </c>
      <c r="H1701" s="3">
        <v>12001.02</v>
      </c>
      <c r="I1701" s="3" t="s">
        <v>41</v>
      </c>
    </row>
    <row r="1702" spans="1:9" x14ac:dyDescent="0.2">
      <c r="A1702" s="2" t="s">
        <v>2133</v>
      </c>
      <c r="B1702" s="2" t="s">
        <v>37</v>
      </c>
      <c r="C1702" s="2" t="s">
        <v>351</v>
      </c>
      <c r="D1702" s="2" t="s">
        <v>45</v>
      </c>
      <c r="E1702" s="2" t="s">
        <v>89</v>
      </c>
      <c r="F1702" s="2">
        <v>13413.28</v>
      </c>
      <c r="G1702" s="2">
        <v>0</v>
      </c>
      <c r="H1702" s="2">
        <v>13413.28</v>
      </c>
      <c r="I1702" s="2" t="s">
        <v>29</v>
      </c>
    </row>
    <row r="1703" spans="1:9" x14ac:dyDescent="0.2">
      <c r="A1703" s="3" t="s">
        <v>2134</v>
      </c>
      <c r="B1703" s="3" t="s">
        <v>1035</v>
      </c>
      <c r="C1703" s="3" t="s">
        <v>400</v>
      </c>
      <c r="D1703" s="3" t="s">
        <v>33</v>
      </c>
      <c r="E1703" s="3" t="s">
        <v>28</v>
      </c>
      <c r="F1703" s="3">
        <v>2866.5</v>
      </c>
      <c r="G1703" s="3">
        <v>429.98</v>
      </c>
      <c r="H1703" s="3">
        <v>2436.52</v>
      </c>
      <c r="I1703" s="3" t="s">
        <v>41</v>
      </c>
    </row>
    <row r="1704" spans="1:9" x14ac:dyDescent="0.2">
      <c r="A1704" s="2" t="s">
        <v>2135</v>
      </c>
      <c r="B1704" s="2" t="s">
        <v>230</v>
      </c>
      <c r="C1704" s="2" t="s">
        <v>769</v>
      </c>
      <c r="D1704" s="2" t="s">
        <v>27</v>
      </c>
      <c r="E1704" s="2" t="s">
        <v>34</v>
      </c>
      <c r="F1704" s="2">
        <v>2752.94</v>
      </c>
      <c r="G1704" s="2">
        <v>495.53</v>
      </c>
      <c r="H1704" s="2">
        <v>2257.41</v>
      </c>
      <c r="I1704" s="2" t="s">
        <v>29</v>
      </c>
    </row>
    <row r="1705" spans="1:9" x14ac:dyDescent="0.2">
      <c r="A1705" s="3" t="s">
        <v>2136</v>
      </c>
      <c r="B1705" s="3" t="s">
        <v>649</v>
      </c>
      <c r="C1705" s="3" t="s">
        <v>241</v>
      </c>
      <c r="D1705" s="3" t="s">
        <v>169</v>
      </c>
      <c r="E1705" s="3" t="s">
        <v>46</v>
      </c>
      <c r="F1705" s="3">
        <v>7701.14</v>
      </c>
      <c r="G1705" s="3">
        <v>1540.23</v>
      </c>
      <c r="H1705" s="3">
        <v>6160.91</v>
      </c>
      <c r="I1705" s="3" t="s">
        <v>41</v>
      </c>
    </row>
    <row r="1706" spans="1:9" x14ac:dyDescent="0.2">
      <c r="A1706" s="2" t="s">
        <v>2137</v>
      </c>
      <c r="B1706" s="2" t="s">
        <v>244</v>
      </c>
      <c r="C1706" s="2" t="s">
        <v>817</v>
      </c>
      <c r="D1706" s="2" t="s">
        <v>45</v>
      </c>
      <c r="E1706" s="2" t="s">
        <v>46</v>
      </c>
      <c r="F1706" s="2">
        <v>8415.26</v>
      </c>
      <c r="G1706" s="2">
        <v>420.76</v>
      </c>
      <c r="H1706" s="2">
        <v>7994.5</v>
      </c>
      <c r="I1706" s="2" t="s">
        <v>41</v>
      </c>
    </row>
    <row r="1707" spans="1:9" x14ac:dyDescent="0.2">
      <c r="A1707" s="3" t="s">
        <v>2138</v>
      </c>
      <c r="B1707" s="3" t="s">
        <v>904</v>
      </c>
      <c r="C1707" s="3" t="s">
        <v>103</v>
      </c>
      <c r="D1707" s="3" t="s">
        <v>27</v>
      </c>
      <c r="E1707" s="3" t="s">
        <v>60</v>
      </c>
      <c r="F1707" s="3">
        <v>8424.66</v>
      </c>
      <c r="G1707" s="3">
        <v>0</v>
      </c>
      <c r="H1707" s="3">
        <v>8424.66</v>
      </c>
      <c r="I1707" s="3" t="s">
        <v>29</v>
      </c>
    </row>
    <row r="1708" spans="1:9" x14ac:dyDescent="0.2">
      <c r="A1708" s="2" t="s">
        <v>2139</v>
      </c>
      <c r="B1708" s="2" t="s">
        <v>441</v>
      </c>
      <c r="C1708" s="2" t="s">
        <v>655</v>
      </c>
      <c r="D1708" s="2" t="s">
        <v>27</v>
      </c>
      <c r="E1708" s="2" t="s">
        <v>28</v>
      </c>
      <c r="F1708" s="2">
        <v>25285.919999999998</v>
      </c>
      <c r="G1708" s="2">
        <v>4551.47</v>
      </c>
      <c r="H1708" s="2">
        <v>20734.45</v>
      </c>
      <c r="I1708" s="2" t="s">
        <v>29</v>
      </c>
    </row>
    <row r="1709" spans="1:9" x14ac:dyDescent="0.2">
      <c r="A1709" s="3" t="s">
        <v>2140</v>
      </c>
      <c r="B1709" s="3" t="s">
        <v>292</v>
      </c>
      <c r="C1709" s="3" t="s">
        <v>282</v>
      </c>
      <c r="D1709" s="3" t="s">
        <v>114</v>
      </c>
      <c r="E1709" s="3" t="s">
        <v>46</v>
      </c>
      <c r="F1709" s="3">
        <v>3462.02</v>
      </c>
      <c r="G1709" s="3">
        <v>346.2</v>
      </c>
      <c r="H1709" s="3">
        <v>3115.82</v>
      </c>
      <c r="I1709" s="3" t="s">
        <v>29</v>
      </c>
    </row>
    <row r="1710" spans="1:9" x14ac:dyDescent="0.2">
      <c r="A1710" s="2" t="s">
        <v>2141</v>
      </c>
      <c r="B1710" s="2" t="s">
        <v>173</v>
      </c>
      <c r="C1710" s="2" t="s">
        <v>2142</v>
      </c>
      <c r="D1710" s="2" t="s">
        <v>64</v>
      </c>
      <c r="E1710" s="2" t="s">
        <v>34</v>
      </c>
      <c r="F1710" s="2">
        <v>13717.86</v>
      </c>
      <c r="G1710" s="2">
        <v>0</v>
      </c>
      <c r="H1710" s="2">
        <v>13717.86</v>
      </c>
      <c r="I1710" s="2" t="s">
        <v>29</v>
      </c>
    </row>
    <row r="1711" spans="1:9" x14ac:dyDescent="0.2">
      <c r="A1711" s="3" t="s">
        <v>2143</v>
      </c>
      <c r="B1711" s="3" t="s">
        <v>158</v>
      </c>
      <c r="C1711" s="3" t="s">
        <v>597</v>
      </c>
      <c r="D1711" s="3" t="s">
        <v>64</v>
      </c>
      <c r="E1711" s="3" t="s">
        <v>115</v>
      </c>
      <c r="F1711" s="3">
        <v>3611.62</v>
      </c>
      <c r="G1711" s="3">
        <v>0</v>
      </c>
      <c r="H1711" s="3">
        <v>3611.62</v>
      </c>
      <c r="I1711" s="3" t="s">
        <v>29</v>
      </c>
    </row>
    <row r="1712" spans="1:9" x14ac:dyDescent="0.2">
      <c r="A1712" s="2" t="s">
        <v>2144</v>
      </c>
      <c r="B1712" s="2" t="s">
        <v>949</v>
      </c>
      <c r="C1712" s="2" t="s">
        <v>454</v>
      </c>
      <c r="D1712" s="2" t="s">
        <v>64</v>
      </c>
      <c r="E1712" s="2" t="s">
        <v>28</v>
      </c>
      <c r="F1712" s="2">
        <v>29785.77</v>
      </c>
      <c r="G1712" s="2">
        <v>0</v>
      </c>
      <c r="H1712" s="2">
        <v>29785.77</v>
      </c>
      <c r="I1712" s="2" t="s">
        <v>41</v>
      </c>
    </row>
    <row r="1713" spans="1:9" x14ac:dyDescent="0.2">
      <c r="A1713" s="3" t="s">
        <v>2145</v>
      </c>
      <c r="B1713" s="3" t="s">
        <v>132</v>
      </c>
      <c r="C1713" s="3" t="s">
        <v>497</v>
      </c>
      <c r="D1713" s="3" t="s">
        <v>33</v>
      </c>
      <c r="E1713" s="3" t="s">
        <v>28</v>
      </c>
      <c r="F1713" s="3">
        <v>6169.1</v>
      </c>
      <c r="G1713" s="3">
        <v>925.36</v>
      </c>
      <c r="H1713" s="3">
        <v>5243.74</v>
      </c>
      <c r="I1713" s="3" t="s">
        <v>29</v>
      </c>
    </row>
    <row r="1714" spans="1:9" x14ac:dyDescent="0.2">
      <c r="A1714" s="2" t="s">
        <v>2146</v>
      </c>
      <c r="B1714" s="2" t="s">
        <v>368</v>
      </c>
      <c r="C1714" s="2" t="s">
        <v>357</v>
      </c>
      <c r="D1714" s="2" t="s">
        <v>45</v>
      </c>
      <c r="E1714" s="2" t="s">
        <v>89</v>
      </c>
      <c r="F1714" s="2">
        <v>7450.37</v>
      </c>
      <c r="G1714" s="2">
        <v>0</v>
      </c>
      <c r="H1714" s="2">
        <v>7450.37</v>
      </c>
      <c r="I1714" s="2" t="s">
        <v>29</v>
      </c>
    </row>
    <row r="1715" spans="1:9" x14ac:dyDescent="0.2">
      <c r="A1715" s="3" t="s">
        <v>2147</v>
      </c>
      <c r="B1715" s="3" t="s">
        <v>292</v>
      </c>
      <c r="C1715" s="3" t="s">
        <v>186</v>
      </c>
      <c r="D1715" s="3" t="s">
        <v>52</v>
      </c>
      <c r="E1715" s="3" t="s">
        <v>60</v>
      </c>
      <c r="F1715" s="3">
        <v>6968.55</v>
      </c>
      <c r="G1715" s="3">
        <v>0</v>
      </c>
      <c r="H1715" s="3">
        <v>6968.55</v>
      </c>
      <c r="I1715" s="3" t="s">
        <v>29</v>
      </c>
    </row>
    <row r="1716" spans="1:9" x14ac:dyDescent="0.2">
      <c r="A1716" s="2" t="s">
        <v>2148</v>
      </c>
      <c r="B1716" s="2" t="s">
        <v>289</v>
      </c>
      <c r="C1716" s="2" t="s">
        <v>826</v>
      </c>
      <c r="D1716" s="2" t="s">
        <v>114</v>
      </c>
      <c r="E1716" s="2" t="s">
        <v>46</v>
      </c>
      <c r="F1716" s="2">
        <v>8973.6</v>
      </c>
      <c r="G1716" s="2">
        <v>897.36</v>
      </c>
      <c r="H1716" s="2">
        <v>8076.24</v>
      </c>
      <c r="I1716" s="2" t="s">
        <v>29</v>
      </c>
    </row>
    <row r="1717" spans="1:9" x14ac:dyDescent="0.2">
      <c r="A1717" s="3" t="s">
        <v>2149</v>
      </c>
      <c r="B1717" s="3" t="s">
        <v>433</v>
      </c>
      <c r="C1717" s="3" t="s">
        <v>866</v>
      </c>
      <c r="D1717" s="3" t="s">
        <v>33</v>
      </c>
      <c r="E1717" s="3" t="s">
        <v>60</v>
      </c>
      <c r="F1717" s="3">
        <v>15014.63</v>
      </c>
      <c r="G1717" s="3">
        <v>0</v>
      </c>
      <c r="H1717" s="3">
        <v>15014.63</v>
      </c>
      <c r="I1717" s="3" t="s">
        <v>29</v>
      </c>
    </row>
    <row r="1718" spans="1:9" x14ac:dyDescent="0.2">
      <c r="A1718" s="2" t="s">
        <v>2150</v>
      </c>
      <c r="B1718" s="2" t="s">
        <v>164</v>
      </c>
      <c r="C1718" s="2" t="s">
        <v>741</v>
      </c>
      <c r="D1718" s="2" t="s">
        <v>27</v>
      </c>
      <c r="E1718" s="2" t="s">
        <v>34</v>
      </c>
      <c r="F1718" s="2">
        <v>6986.18</v>
      </c>
      <c r="G1718" s="2">
        <v>1257.51</v>
      </c>
      <c r="H1718" s="2">
        <v>5728.67</v>
      </c>
      <c r="I1718" s="2" t="s">
        <v>56</v>
      </c>
    </row>
    <row r="1719" spans="1:9" x14ac:dyDescent="0.2">
      <c r="A1719" s="3" t="s">
        <v>2151</v>
      </c>
      <c r="B1719" s="3" t="s">
        <v>634</v>
      </c>
      <c r="C1719" s="3" t="s">
        <v>262</v>
      </c>
      <c r="D1719" s="3" t="s">
        <v>64</v>
      </c>
      <c r="E1719" s="3" t="s">
        <v>28</v>
      </c>
      <c r="F1719" s="3">
        <v>8348.8700000000008</v>
      </c>
      <c r="G1719" s="3">
        <v>0</v>
      </c>
      <c r="H1719" s="3">
        <v>8348.8700000000008</v>
      </c>
      <c r="I1719" s="3" t="s">
        <v>29</v>
      </c>
    </row>
    <row r="1720" spans="1:9" x14ac:dyDescent="0.2">
      <c r="A1720" s="2" t="s">
        <v>2152</v>
      </c>
      <c r="B1720" s="2" t="s">
        <v>454</v>
      </c>
      <c r="C1720" s="2" t="s">
        <v>291</v>
      </c>
      <c r="D1720" s="2" t="s">
        <v>27</v>
      </c>
      <c r="E1720" s="2" t="s">
        <v>28</v>
      </c>
      <c r="F1720" s="2">
        <v>8440.56</v>
      </c>
      <c r="G1720" s="2">
        <v>1519.3</v>
      </c>
      <c r="H1720" s="2">
        <v>6921.26</v>
      </c>
      <c r="I1720" s="2" t="s">
        <v>29</v>
      </c>
    </row>
    <row r="1721" spans="1:9" x14ac:dyDescent="0.2">
      <c r="A1721" s="3" t="s">
        <v>2153</v>
      </c>
      <c r="B1721" s="3" t="s">
        <v>173</v>
      </c>
      <c r="C1721" s="3" t="s">
        <v>1141</v>
      </c>
      <c r="D1721" s="3" t="s">
        <v>33</v>
      </c>
      <c r="E1721" s="3" t="s">
        <v>60</v>
      </c>
      <c r="F1721" s="3">
        <v>10191.040000000001</v>
      </c>
      <c r="G1721" s="3">
        <v>0</v>
      </c>
      <c r="H1721" s="3">
        <v>10191.040000000001</v>
      </c>
      <c r="I1721" s="3" t="s">
        <v>41</v>
      </c>
    </row>
    <row r="1722" spans="1:9" x14ac:dyDescent="0.2">
      <c r="A1722" s="2" t="s">
        <v>2154</v>
      </c>
      <c r="B1722" s="2" t="s">
        <v>215</v>
      </c>
      <c r="C1722" s="2" t="s">
        <v>190</v>
      </c>
      <c r="D1722" s="2" t="s">
        <v>45</v>
      </c>
      <c r="E1722" s="2" t="s">
        <v>46</v>
      </c>
      <c r="F1722" s="2">
        <v>10614.52</v>
      </c>
      <c r="G1722" s="2">
        <v>530.73</v>
      </c>
      <c r="H1722" s="2">
        <v>10083.790000000001</v>
      </c>
      <c r="I1722" s="2" t="s">
        <v>29</v>
      </c>
    </row>
    <row r="1723" spans="1:9" x14ac:dyDescent="0.2">
      <c r="A1723" s="3" t="s">
        <v>2155</v>
      </c>
      <c r="B1723" s="3" t="s">
        <v>724</v>
      </c>
      <c r="C1723" s="3" t="s">
        <v>388</v>
      </c>
      <c r="D1723" s="3" t="s">
        <v>33</v>
      </c>
      <c r="E1723" s="3" t="s">
        <v>28</v>
      </c>
      <c r="F1723" s="3">
        <v>6151.69</v>
      </c>
      <c r="G1723" s="3">
        <v>922.75</v>
      </c>
      <c r="H1723" s="3">
        <v>5228.9399999999996</v>
      </c>
      <c r="I1723" s="3" t="s">
        <v>29</v>
      </c>
    </row>
    <row r="1724" spans="1:9" x14ac:dyDescent="0.2">
      <c r="A1724" s="2" t="s">
        <v>2156</v>
      </c>
      <c r="B1724" s="2" t="s">
        <v>741</v>
      </c>
      <c r="C1724" s="2" t="s">
        <v>278</v>
      </c>
      <c r="D1724" s="2" t="s">
        <v>45</v>
      </c>
      <c r="E1724" s="2" t="s">
        <v>46</v>
      </c>
      <c r="F1724" s="2">
        <v>3080.2</v>
      </c>
      <c r="G1724" s="2">
        <v>154.01</v>
      </c>
      <c r="H1724" s="2">
        <v>2926.19</v>
      </c>
      <c r="I1724" s="2" t="s">
        <v>41</v>
      </c>
    </row>
    <row r="1725" spans="1:9" x14ac:dyDescent="0.2">
      <c r="A1725" s="3" t="s">
        <v>2157</v>
      </c>
      <c r="B1725" s="3" t="s">
        <v>720</v>
      </c>
      <c r="C1725" s="3" t="s">
        <v>1179</v>
      </c>
      <c r="D1725" s="3" t="s">
        <v>114</v>
      </c>
      <c r="E1725" s="3" t="s">
        <v>115</v>
      </c>
      <c r="F1725" s="3">
        <v>3786.96</v>
      </c>
      <c r="G1725" s="3">
        <v>378.7</v>
      </c>
      <c r="H1725" s="3">
        <v>3408.26</v>
      </c>
      <c r="I1725" s="3" t="s">
        <v>29</v>
      </c>
    </row>
    <row r="1726" spans="1:9" x14ac:dyDescent="0.2">
      <c r="A1726" s="2" t="s">
        <v>2158</v>
      </c>
      <c r="B1726" s="2" t="s">
        <v>949</v>
      </c>
      <c r="C1726" s="2" t="s">
        <v>292</v>
      </c>
      <c r="D1726" s="2" t="s">
        <v>64</v>
      </c>
      <c r="E1726" s="2" t="s">
        <v>28</v>
      </c>
      <c r="F1726" s="2">
        <v>4606.1000000000004</v>
      </c>
      <c r="G1726" s="2">
        <v>0</v>
      </c>
      <c r="H1726" s="2">
        <v>4606.1000000000004</v>
      </c>
      <c r="I1726" s="2" t="s">
        <v>29</v>
      </c>
    </row>
    <row r="1727" spans="1:9" x14ac:dyDescent="0.2">
      <c r="A1727" s="3" t="s">
        <v>2159</v>
      </c>
      <c r="B1727" s="3" t="s">
        <v>76</v>
      </c>
      <c r="C1727" s="3" t="s">
        <v>94</v>
      </c>
      <c r="D1727" s="3" t="s">
        <v>33</v>
      </c>
      <c r="E1727" s="3" t="s">
        <v>28</v>
      </c>
      <c r="F1727" s="3">
        <v>12114.23</v>
      </c>
      <c r="G1727" s="3">
        <v>1817.13</v>
      </c>
      <c r="H1727" s="3">
        <v>10297.1</v>
      </c>
      <c r="I1727" s="3" t="s">
        <v>29</v>
      </c>
    </row>
    <row r="1728" spans="1:9" x14ac:dyDescent="0.2">
      <c r="A1728" s="2" t="s">
        <v>2160</v>
      </c>
      <c r="B1728" s="2" t="s">
        <v>917</v>
      </c>
      <c r="C1728" s="2" t="s">
        <v>854</v>
      </c>
      <c r="D1728" s="2" t="s">
        <v>52</v>
      </c>
      <c r="E1728" s="2" t="s">
        <v>60</v>
      </c>
      <c r="F1728" s="2">
        <v>6280.15</v>
      </c>
      <c r="G1728" s="2">
        <v>0</v>
      </c>
      <c r="H1728" s="2">
        <v>6280.15</v>
      </c>
      <c r="I1728" s="2" t="s">
        <v>29</v>
      </c>
    </row>
    <row r="1729" spans="1:9" x14ac:dyDescent="0.2">
      <c r="A1729" s="3" t="s">
        <v>2161</v>
      </c>
      <c r="B1729" s="3" t="s">
        <v>425</v>
      </c>
      <c r="C1729" s="3" t="s">
        <v>441</v>
      </c>
      <c r="D1729" s="3" t="s">
        <v>45</v>
      </c>
      <c r="E1729" s="3" t="s">
        <v>46</v>
      </c>
      <c r="F1729" s="3">
        <v>11066.07</v>
      </c>
      <c r="G1729" s="3">
        <v>553.29999999999995</v>
      </c>
      <c r="H1729" s="3">
        <v>10512.77</v>
      </c>
      <c r="I1729" s="3" t="s">
        <v>29</v>
      </c>
    </row>
    <row r="1730" spans="1:9" x14ac:dyDescent="0.2">
      <c r="A1730" s="2" t="s">
        <v>2162</v>
      </c>
      <c r="B1730" s="2" t="s">
        <v>754</v>
      </c>
      <c r="C1730" s="2" t="s">
        <v>364</v>
      </c>
      <c r="D1730" s="2" t="s">
        <v>33</v>
      </c>
      <c r="E1730" s="2" t="s">
        <v>28</v>
      </c>
      <c r="F1730" s="2">
        <v>3186.29</v>
      </c>
      <c r="G1730" s="2">
        <v>477.94</v>
      </c>
      <c r="H1730" s="2">
        <v>2708.35</v>
      </c>
      <c r="I1730" s="2" t="s">
        <v>29</v>
      </c>
    </row>
    <row r="1731" spans="1:9" x14ac:dyDescent="0.2">
      <c r="A1731" s="3" t="s">
        <v>2163</v>
      </c>
      <c r="B1731" s="3" t="s">
        <v>773</v>
      </c>
      <c r="C1731" s="3" t="s">
        <v>247</v>
      </c>
      <c r="D1731" s="3" t="s">
        <v>33</v>
      </c>
      <c r="E1731" s="3" t="s">
        <v>60</v>
      </c>
      <c r="F1731" s="3">
        <v>2899.65</v>
      </c>
      <c r="G1731" s="3">
        <v>0</v>
      </c>
      <c r="H1731" s="3">
        <v>2899.65</v>
      </c>
      <c r="I1731" s="3" t="s">
        <v>29</v>
      </c>
    </row>
    <row r="1732" spans="1:9" x14ac:dyDescent="0.2">
      <c r="A1732" s="2" t="s">
        <v>2164</v>
      </c>
      <c r="B1732" s="2" t="s">
        <v>129</v>
      </c>
      <c r="C1732" s="2" t="s">
        <v>109</v>
      </c>
      <c r="D1732" s="2" t="s">
        <v>64</v>
      </c>
      <c r="E1732" s="2" t="s">
        <v>115</v>
      </c>
      <c r="F1732" s="2">
        <v>14880.6</v>
      </c>
      <c r="G1732" s="2">
        <v>0</v>
      </c>
      <c r="H1732" s="2">
        <v>14880.6</v>
      </c>
      <c r="I1732" s="2" t="s">
        <v>29</v>
      </c>
    </row>
    <row r="1733" spans="1:9" x14ac:dyDescent="0.2">
      <c r="A1733" s="3" t="s">
        <v>2165</v>
      </c>
      <c r="B1733" s="3" t="s">
        <v>612</v>
      </c>
      <c r="C1733" s="3" t="s">
        <v>165</v>
      </c>
      <c r="D1733" s="3" t="s">
        <v>64</v>
      </c>
      <c r="E1733" s="3" t="s">
        <v>28</v>
      </c>
      <c r="F1733" s="3">
        <v>5376.16</v>
      </c>
      <c r="G1733" s="3">
        <v>0</v>
      </c>
      <c r="H1733" s="3">
        <v>5376.16</v>
      </c>
      <c r="I1733" s="3" t="s">
        <v>29</v>
      </c>
    </row>
    <row r="1734" spans="1:9" x14ac:dyDescent="0.2">
      <c r="A1734" s="2" t="s">
        <v>2166</v>
      </c>
      <c r="B1734" s="2" t="s">
        <v>346</v>
      </c>
      <c r="C1734" s="2" t="s">
        <v>1234</v>
      </c>
      <c r="D1734" s="2" t="s">
        <v>33</v>
      </c>
      <c r="E1734" s="2" t="s">
        <v>34</v>
      </c>
      <c r="F1734" s="2">
        <v>9598.11</v>
      </c>
      <c r="G1734" s="2">
        <v>1439.72</v>
      </c>
      <c r="H1734" s="2">
        <v>8158.39</v>
      </c>
      <c r="I1734" s="2" t="s">
        <v>41</v>
      </c>
    </row>
    <row r="1735" spans="1:9" x14ac:dyDescent="0.2">
      <c r="A1735" s="3" t="s">
        <v>2167</v>
      </c>
      <c r="B1735" s="3" t="s">
        <v>364</v>
      </c>
      <c r="C1735" s="3" t="s">
        <v>262</v>
      </c>
      <c r="D1735" s="3" t="s">
        <v>206</v>
      </c>
      <c r="E1735" s="3" t="s">
        <v>207</v>
      </c>
      <c r="F1735" s="3">
        <v>16037.75</v>
      </c>
      <c r="G1735" s="3">
        <v>0</v>
      </c>
      <c r="H1735" s="3">
        <v>16037.75</v>
      </c>
      <c r="I1735" s="3" t="s">
        <v>56</v>
      </c>
    </row>
    <row r="1736" spans="1:9" x14ac:dyDescent="0.2">
      <c r="A1736" s="2" t="s">
        <v>2168</v>
      </c>
      <c r="B1736" s="2" t="s">
        <v>113</v>
      </c>
      <c r="C1736" s="2" t="s">
        <v>106</v>
      </c>
      <c r="D1736" s="2" t="s">
        <v>33</v>
      </c>
      <c r="E1736" s="2" t="s">
        <v>28</v>
      </c>
      <c r="F1736" s="2">
        <v>6171.25</v>
      </c>
      <c r="G1736" s="2">
        <v>925.69</v>
      </c>
      <c r="H1736" s="2">
        <v>5245.56</v>
      </c>
      <c r="I1736" s="2" t="s">
        <v>29</v>
      </c>
    </row>
    <row r="1737" spans="1:9" x14ac:dyDescent="0.2">
      <c r="A1737" s="3" t="s">
        <v>2169</v>
      </c>
      <c r="B1737" s="3" t="s">
        <v>1110</v>
      </c>
      <c r="C1737" s="3" t="s">
        <v>1354</v>
      </c>
      <c r="D1737" s="3" t="s">
        <v>169</v>
      </c>
      <c r="E1737" s="3" t="s">
        <v>46</v>
      </c>
      <c r="F1737" s="3">
        <v>9766.1299999999992</v>
      </c>
      <c r="G1737" s="3">
        <v>1953.23</v>
      </c>
      <c r="H1737" s="3">
        <v>7812.9</v>
      </c>
      <c r="I1737" s="3" t="s">
        <v>29</v>
      </c>
    </row>
    <row r="1738" spans="1:9" x14ac:dyDescent="0.2">
      <c r="A1738" s="2" t="s">
        <v>2170</v>
      </c>
      <c r="B1738" s="2" t="s">
        <v>343</v>
      </c>
      <c r="C1738" s="2" t="s">
        <v>190</v>
      </c>
      <c r="D1738" s="2" t="s">
        <v>33</v>
      </c>
      <c r="E1738" s="2" t="s">
        <v>60</v>
      </c>
      <c r="F1738" s="2">
        <v>2908.59</v>
      </c>
      <c r="G1738" s="2">
        <v>0</v>
      </c>
      <c r="H1738" s="2">
        <v>2908.59</v>
      </c>
      <c r="I1738" s="2" t="s">
        <v>29</v>
      </c>
    </row>
    <row r="1739" spans="1:9" x14ac:dyDescent="0.2">
      <c r="A1739" s="3" t="s">
        <v>2171</v>
      </c>
      <c r="B1739" s="3" t="s">
        <v>353</v>
      </c>
      <c r="C1739" s="3" t="s">
        <v>509</v>
      </c>
      <c r="D1739" s="3" t="s">
        <v>64</v>
      </c>
      <c r="E1739" s="3" t="s">
        <v>115</v>
      </c>
      <c r="F1739" s="3">
        <v>14771.94</v>
      </c>
      <c r="G1739" s="3">
        <v>0</v>
      </c>
      <c r="H1739" s="3">
        <v>14771.94</v>
      </c>
      <c r="I1739" s="3" t="s">
        <v>29</v>
      </c>
    </row>
    <row r="1740" spans="1:9" x14ac:dyDescent="0.2">
      <c r="A1740" s="2" t="s">
        <v>2172</v>
      </c>
      <c r="B1740" s="2" t="s">
        <v>322</v>
      </c>
      <c r="C1740" s="2" t="s">
        <v>769</v>
      </c>
      <c r="D1740" s="2" t="s">
        <v>206</v>
      </c>
      <c r="E1740" s="2" t="s">
        <v>207</v>
      </c>
      <c r="F1740" s="2">
        <v>13225.23</v>
      </c>
      <c r="G1740" s="2">
        <v>0</v>
      </c>
      <c r="H1740" s="2">
        <v>13225.23</v>
      </c>
      <c r="I1740" s="2" t="s">
        <v>29</v>
      </c>
    </row>
    <row r="1741" spans="1:9" x14ac:dyDescent="0.2">
      <c r="A1741" s="3" t="s">
        <v>2173</v>
      </c>
      <c r="B1741" s="3" t="s">
        <v>781</v>
      </c>
      <c r="C1741" s="3" t="s">
        <v>165</v>
      </c>
      <c r="D1741" s="3" t="s">
        <v>64</v>
      </c>
      <c r="E1741" s="3" t="s">
        <v>115</v>
      </c>
      <c r="F1741" s="3">
        <v>6981.04</v>
      </c>
      <c r="G1741" s="3">
        <v>0</v>
      </c>
      <c r="H1741" s="3">
        <v>6981.04</v>
      </c>
      <c r="I1741" s="3" t="s">
        <v>29</v>
      </c>
    </row>
    <row r="1742" spans="1:9" x14ac:dyDescent="0.2">
      <c r="A1742" s="2" t="s">
        <v>2174</v>
      </c>
      <c r="B1742" s="2" t="s">
        <v>204</v>
      </c>
      <c r="C1742" s="2" t="s">
        <v>159</v>
      </c>
      <c r="D1742" s="2" t="s">
        <v>169</v>
      </c>
      <c r="E1742" s="2" t="s">
        <v>46</v>
      </c>
      <c r="F1742" s="2">
        <v>2655.64</v>
      </c>
      <c r="G1742" s="2">
        <v>531.13</v>
      </c>
      <c r="H1742" s="2">
        <v>2124.5100000000002</v>
      </c>
      <c r="I1742" s="2" t="s">
        <v>29</v>
      </c>
    </row>
    <row r="1743" spans="1:9" x14ac:dyDescent="0.2">
      <c r="A1743" s="3" t="s">
        <v>2175</v>
      </c>
      <c r="B1743" s="3" t="s">
        <v>1272</v>
      </c>
      <c r="C1743" s="3" t="s">
        <v>66</v>
      </c>
      <c r="D1743" s="3" t="s">
        <v>206</v>
      </c>
      <c r="E1743" s="3" t="s">
        <v>207</v>
      </c>
      <c r="F1743" s="3">
        <v>3620.04</v>
      </c>
      <c r="G1743" s="3">
        <v>0</v>
      </c>
      <c r="H1743" s="3">
        <v>3620.04</v>
      </c>
      <c r="I1743" s="3" t="s">
        <v>29</v>
      </c>
    </row>
    <row r="1744" spans="1:9" x14ac:dyDescent="0.2">
      <c r="A1744" s="2" t="s">
        <v>2176</v>
      </c>
      <c r="B1744" s="2" t="s">
        <v>126</v>
      </c>
      <c r="C1744" s="2" t="s">
        <v>84</v>
      </c>
      <c r="D1744" s="2" t="s">
        <v>27</v>
      </c>
      <c r="E1744" s="2" t="s">
        <v>60</v>
      </c>
      <c r="F1744" s="2">
        <v>6302.9</v>
      </c>
      <c r="G1744" s="2">
        <v>0</v>
      </c>
      <c r="H1744" s="2">
        <v>6302.9</v>
      </c>
      <c r="I1744" s="2" t="s">
        <v>56</v>
      </c>
    </row>
    <row r="1745" spans="1:9" x14ac:dyDescent="0.2">
      <c r="A1745" s="3" t="s">
        <v>2177</v>
      </c>
      <c r="B1745" s="3" t="s">
        <v>76</v>
      </c>
      <c r="C1745" s="3" t="s">
        <v>210</v>
      </c>
      <c r="D1745" s="3" t="s">
        <v>52</v>
      </c>
      <c r="E1745" s="3" t="s">
        <v>60</v>
      </c>
      <c r="F1745" s="3">
        <v>12098.44</v>
      </c>
      <c r="G1745" s="3">
        <v>0</v>
      </c>
      <c r="H1745" s="3">
        <v>12098.44</v>
      </c>
      <c r="I1745" s="3" t="s">
        <v>29</v>
      </c>
    </row>
    <row r="1746" spans="1:9" x14ac:dyDescent="0.2">
      <c r="A1746" s="2" t="s">
        <v>2178</v>
      </c>
      <c r="B1746" s="2" t="s">
        <v>145</v>
      </c>
      <c r="C1746" s="2" t="s">
        <v>355</v>
      </c>
      <c r="D1746" s="2" t="s">
        <v>33</v>
      </c>
      <c r="E1746" s="2" t="s">
        <v>60</v>
      </c>
      <c r="F1746" s="2">
        <v>10538.04</v>
      </c>
      <c r="G1746" s="2">
        <v>0</v>
      </c>
      <c r="H1746" s="2">
        <v>10538.04</v>
      </c>
      <c r="I1746" s="2" t="s">
        <v>29</v>
      </c>
    </row>
    <row r="1747" spans="1:9" x14ac:dyDescent="0.2">
      <c r="A1747" s="3" t="s">
        <v>2179</v>
      </c>
      <c r="B1747" s="3" t="s">
        <v>70</v>
      </c>
      <c r="C1747" s="3" t="s">
        <v>197</v>
      </c>
      <c r="D1747" s="3" t="s">
        <v>64</v>
      </c>
      <c r="E1747" s="3" t="s">
        <v>28</v>
      </c>
      <c r="F1747" s="3">
        <v>9071.65</v>
      </c>
      <c r="G1747" s="3">
        <v>0</v>
      </c>
      <c r="H1747" s="3">
        <v>9071.65</v>
      </c>
      <c r="I1747" s="3" t="s">
        <v>29</v>
      </c>
    </row>
    <row r="1748" spans="1:9" x14ac:dyDescent="0.2">
      <c r="A1748" s="2" t="s">
        <v>2180</v>
      </c>
      <c r="B1748" s="2" t="s">
        <v>164</v>
      </c>
      <c r="C1748" s="2" t="s">
        <v>357</v>
      </c>
      <c r="D1748" s="2" t="s">
        <v>45</v>
      </c>
      <c r="E1748" s="2" t="s">
        <v>46</v>
      </c>
      <c r="F1748" s="2">
        <v>3994.05</v>
      </c>
      <c r="G1748" s="2">
        <v>199.7</v>
      </c>
      <c r="H1748" s="2">
        <v>3794.35</v>
      </c>
      <c r="I1748" s="2" t="s">
        <v>56</v>
      </c>
    </row>
    <row r="1749" spans="1:9" x14ac:dyDescent="0.2">
      <c r="A1749" s="3" t="s">
        <v>2181</v>
      </c>
      <c r="B1749" s="3" t="s">
        <v>509</v>
      </c>
      <c r="C1749" s="3" t="s">
        <v>63</v>
      </c>
      <c r="D1749" s="3" t="s">
        <v>169</v>
      </c>
      <c r="E1749" s="3" t="s">
        <v>46</v>
      </c>
      <c r="F1749" s="3">
        <v>5311.52</v>
      </c>
      <c r="G1749" s="3">
        <v>1062.3</v>
      </c>
      <c r="H1749" s="3">
        <v>4249.22</v>
      </c>
      <c r="I1749" s="3" t="s">
        <v>29</v>
      </c>
    </row>
    <row r="1750" spans="1:9" x14ac:dyDescent="0.2">
      <c r="A1750" s="2" t="s">
        <v>2182</v>
      </c>
      <c r="B1750" s="2" t="s">
        <v>110</v>
      </c>
      <c r="C1750" s="2" t="s">
        <v>653</v>
      </c>
      <c r="D1750" s="2" t="s">
        <v>27</v>
      </c>
      <c r="E1750" s="2" t="s">
        <v>60</v>
      </c>
      <c r="F1750" s="2">
        <v>6560.75</v>
      </c>
      <c r="G1750" s="2">
        <v>0</v>
      </c>
      <c r="H1750" s="2">
        <v>6560.75</v>
      </c>
      <c r="I1750" s="2" t="s">
        <v>41</v>
      </c>
    </row>
    <row r="1751" spans="1:9" x14ac:dyDescent="0.2">
      <c r="A1751" s="3" t="s">
        <v>2183</v>
      </c>
      <c r="B1751" s="3" t="s">
        <v>92</v>
      </c>
      <c r="C1751" s="3" t="s">
        <v>92</v>
      </c>
      <c r="D1751" s="3" t="s">
        <v>114</v>
      </c>
      <c r="E1751" s="3" t="s">
        <v>115</v>
      </c>
      <c r="F1751" s="3">
        <v>8218.0499999999993</v>
      </c>
      <c r="G1751" s="3">
        <v>821.8</v>
      </c>
      <c r="H1751" s="3">
        <v>7396.25</v>
      </c>
      <c r="I1751" s="3" t="s">
        <v>41</v>
      </c>
    </row>
    <row r="1752" spans="1:9" x14ac:dyDescent="0.2">
      <c r="A1752" s="2" t="s">
        <v>2184</v>
      </c>
      <c r="B1752" s="2" t="s">
        <v>813</v>
      </c>
      <c r="C1752" s="2" t="s">
        <v>98</v>
      </c>
      <c r="D1752" s="2" t="s">
        <v>114</v>
      </c>
      <c r="E1752" s="2" t="s">
        <v>46</v>
      </c>
      <c r="F1752" s="2">
        <v>4239.38</v>
      </c>
      <c r="G1752" s="2">
        <v>423.94</v>
      </c>
      <c r="H1752" s="2">
        <v>3815.44</v>
      </c>
      <c r="I1752" s="2" t="s">
        <v>29</v>
      </c>
    </row>
    <row r="1753" spans="1:9" x14ac:dyDescent="0.2">
      <c r="A1753" s="3" t="s">
        <v>2185</v>
      </c>
      <c r="B1753" s="3" t="s">
        <v>205</v>
      </c>
      <c r="C1753" s="3" t="s">
        <v>219</v>
      </c>
      <c r="D1753" s="3" t="s">
        <v>33</v>
      </c>
      <c r="E1753" s="3" t="s">
        <v>34</v>
      </c>
      <c r="F1753" s="3">
        <v>20224.73</v>
      </c>
      <c r="G1753" s="3">
        <v>3033.71</v>
      </c>
      <c r="H1753" s="3">
        <v>17191.02</v>
      </c>
      <c r="I1753" s="3" t="s">
        <v>29</v>
      </c>
    </row>
    <row r="1754" spans="1:9" x14ac:dyDescent="0.2">
      <c r="A1754" s="2" t="s">
        <v>2186</v>
      </c>
      <c r="B1754" s="2" t="s">
        <v>224</v>
      </c>
      <c r="C1754" s="2" t="s">
        <v>781</v>
      </c>
      <c r="D1754" s="2" t="s">
        <v>52</v>
      </c>
      <c r="E1754" s="2" t="s">
        <v>34</v>
      </c>
      <c r="F1754" s="2">
        <v>11148.29</v>
      </c>
      <c r="G1754" s="2">
        <v>1337.79</v>
      </c>
      <c r="H1754" s="2">
        <v>9810.5</v>
      </c>
      <c r="I1754" s="2" t="s">
        <v>29</v>
      </c>
    </row>
    <row r="1755" spans="1:9" x14ac:dyDescent="0.2">
      <c r="A1755" s="3" t="s">
        <v>2187</v>
      </c>
      <c r="B1755" s="3" t="s">
        <v>375</v>
      </c>
      <c r="C1755" s="3" t="s">
        <v>589</v>
      </c>
      <c r="D1755" s="3" t="s">
        <v>33</v>
      </c>
      <c r="E1755" s="3" t="s">
        <v>28</v>
      </c>
      <c r="F1755" s="3">
        <v>6310.85</v>
      </c>
      <c r="G1755" s="3">
        <v>946.63</v>
      </c>
      <c r="H1755" s="3">
        <v>5364.22</v>
      </c>
      <c r="I1755" s="3" t="s">
        <v>41</v>
      </c>
    </row>
    <row r="1756" spans="1:9" x14ac:dyDescent="0.2">
      <c r="A1756" s="2" t="s">
        <v>2188</v>
      </c>
      <c r="B1756" s="2" t="s">
        <v>375</v>
      </c>
      <c r="C1756" s="2" t="s">
        <v>179</v>
      </c>
      <c r="D1756" s="2" t="s">
        <v>33</v>
      </c>
      <c r="E1756" s="2" t="s">
        <v>28</v>
      </c>
      <c r="F1756" s="2">
        <v>2740.22</v>
      </c>
      <c r="G1756" s="2">
        <v>411.03</v>
      </c>
      <c r="H1756" s="2">
        <v>2329.19</v>
      </c>
      <c r="I1756" s="2" t="s">
        <v>29</v>
      </c>
    </row>
    <row r="1757" spans="1:9" x14ac:dyDescent="0.2">
      <c r="A1757" s="3" t="s">
        <v>2189</v>
      </c>
      <c r="B1757" s="3" t="s">
        <v>570</v>
      </c>
      <c r="C1757" s="3" t="s">
        <v>318</v>
      </c>
      <c r="D1757" s="3" t="s">
        <v>45</v>
      </c>
      <c r="E1757" s="3" t="s">
        <v>89</v>
      </c>
      <c r="F1757" s="3">
        <v>2404.25</v>
      </c>
      <c r="G1757" s="3">
        <v>0</v>
      </c>
      <c r="H1757" s="3">
        <v>2404.25</v>
      </c>
      <c r="I1757" s="3" t="s">
        <v>56</v>
      </c>
    </row>
    <row r="1758" spans="1:9" x14ac:dyDescent="0.2">
      <c r="A1758" s="2" t="s">
        <v>2190</v>
      </c>
      <c r="B1758" s="2" t="s">
        <v>50</v>
      </c>
      <c r="C1758" s="2" t="s">
        <v>294</v>
      </c>
      <c r="D1758" s="2" t="s">
        <v>33</v>
      </c>
      <c r="E1758" s="2" t="s">
        <v>28</v>
      </c>
      <c r="F1758" s="2">
        <v>7908.39</v>
      </c>
      <c r="G1758" s="2">
        <v>1186.26</v>
      </c>
      <c r="H1758" s="2">
        <v>6722.13</v>
      </c>
      <c r="I1758" s="2" t="s">
        <v>29</v>
      </c>
    </row>
    <row r="1759" spans="1:9" x14ac:dyDescent="0.2">
      <c r="A1759" s="3" t="s">
        <v>2191</v>
      </c>
      <c r="B1759" s="3" t="s">
        <v>955</v>
      </c>
      <c r="C1759" s="3" t="s">
        <v>685</v>
      </c>
      <c r="D1759" s="3" t="s">
        <v>64</v>
      </c>
      <c r="E1759" s="3" t="s">
        <v>115</v>
      </c>
      <c r="F1759" s="3">
        <v>7225.09</v>
      </c>
      <c r="G1759" s="3">
        <v>0</v>
      </c>
      <c r="H1759" s="3">
        <v>7225.09</v>
      </c>
      <c r="I1759" s="3" t="s">
        <v>29</v>
      </c>
    </row>
    <row r="1760" spans="1:9" x14ac:dyDescent="0.2">
      <c r="A1760" s="2" t="s">
        <v>2192</v>
      </c>
      <c r="B1760" s="2" t="s">
        <v>36</v>
      </c>
      <c r="C1760" s="2" t="s">
        <v>168</v>
      </c>
      <c r="D1760" s="2" t="s">
        <v>64</v>
      </c>
      <c r="E1760" s="2" t="s">
        <v>28</v>
      </c>
      <c r="F1760" s="2">
        <v>10801.59</v>
      </c>
      <c r="G1760" s="2">
        <v>0</v>
      </c>
      <c r="H1760" s="2">
        <v>10801.59</v>
      </c>
      <c r="I1760" s="2" t="s">
        <v>29</v>
      </c>
    </row>
    <row r="1761" spans="1:9" x14ac:dyDescent="0.2">
      <c r="A1761" s="3" t="s">
        <v>2193</v>
      </c>
      <c r="B1761" s="3" t="s">
        <v>949</v>
      </c>
      <c r="C1761" s="3" t="s">
        <v>129</v>
      </c>
      <c r="D1761" s="3" t="s">
        <v>33</v>
      </c>
      <c r="E1761" s="3" t="s">
        <v>34</v>
      </c>
      <c r="F1761" s="3">
        <v>8252.9699999999993</v>
      </c>
      <c r="G1761" s="3">
        <v>1237.95</v>
      </c>
      <c r="H1761" s="3">
        <v>7015.02</v>
      </c>
      <c r="I1761" s="3" t="s">
        <v>29</v>
      </c>
    </row>
    <row r="1762" spans="1:9" x14ac:dyDescent="0.2">
      <c r="A1762" s="2" t="s">
        <v>2194</v>
      </c>
      <c r="B1762" s="2" t="s">
        <v>168</v>
      </c>
      <c r="C1762" s="2" t="s">
        <v>118</v>
      </c>
      <c r="D1762" s="2" t="s">
        <v>114</v>
      </c>
      <c r="E1762" s="2" t="s">
        <v>115</v>
      </c>
      <c r="F1762" s="2">
        <v>12450.87</v>
      </c>
      <c r="G1762" s="2">
        <v>1245.0899999999999</v>
      </c>
      <c r="H1762" s="2">
        <v>11205.78</v>
      </c>
      <c r="I1762" s="2" t="s">
        <v>29</v>
      </c>
    </row>
    <row r="1763" spans="1:9" x14ac:dyDescent="0.2">
      <c r="A1763" s="3" t="s">
        <v>2195</v>
      </c>
      <c r="B1763" s="3" t="s">
        <v>679</v>
      </c>
      <c r="C1763" s="3" t="s">
        <v>373</v>
      </c>
      <c r="D1763" s="3" t="s">
        <v>64</v>
      </c>
      <c r="E1763" s="3" t="s">
        <v>34</v>
      </c>
      <c r="F1763" s="3">
        <v>20038.66</v>
      </c>
      <c r="G1763" s="3">
        <v>0</v>
      </c>
      <c r="H1763" s="3">
        <v>20038.66</v>
      </c>
      <c r="I1763" s="3" t="s">
        <v>29</v>
      </c>
    </row>
    <row r="1764" spans="1:9" x14ac:dyDescent="0.2">
      <c r="A1764" s="2" t="s">
        <v>2196</v>
      </c>
      <c r="B1764" s="2" t="s">
        <v>445</v>
      </c>
      <c r="C1764" s="2" t="s">
        <v>794</v>
      </c>
      <c r="D1764" s="2" t="s">
        <v>169</v>
      </c>
      <c r="E1764" s="2" t="s">
        <v>46</v>
      </c>
      <c r="F1764" s="2">
        <v>10128.58</v>
      </c>
      <c r="G1764" s="2">
        <v>2025.72</v>
      </c>
      <c r="H1764" s="2">
        <v>8102.86</v>
      </c>
      <c r="I1764" s="2" t="s">
        <v>41</v>
      </c>
    </row>
    <row r="1765" spans="1:9" x14ac:dyDescent="0.2">
      <c r="A1765" s="3" t="s">
        <v>2197</v>
      </c>
      <c r="B1765" s="3" t="s">
        <v>67</v>
      </c>
      <c r="C1765" s="3" t="s">
        <v>299</v>
      </c>
      <c r="D1765" s="3" t="s">
        <v>33</v>
      </c>
      <c r="E1765" s="3" t="s">
        <v>28</v>
      </c>
      <c r="F1765" s="3">
        <v>10343.08</v>
      </c>
      <c r="G1765" s="3">
        <v>1551.46</v>
      </c>
      <c r="H1765" s="3">
        <v>8791.6200000000008</v>
      </c>
      <c r="I1765" s="3" t="s">
        <v>29</v>
      </c>
    </row>
    <row r="1766" spans="1:9" x14ac:dyDescent="0.2">
      <c r="A1766" s="2" t="s">
        <v>2198</v>
      </c>
      <c r="B1766" s="2" t="s">
        <v>1610</v>
      </c>
      <c r="C1766" s="2" t="s">
        <v>548</v>
      </c>
      <c r="D1766" s="2" t="s">
        <v>114</v>
      </c>
      <c r="E1766" s="2" t="s">
        <v>115</v>
      </c>
      <c r="F1766" s="2">
        <v>6852.63</v>
      </c>
      <c r="G1766" s="2">
        <v>685.26</v>
      </c>
      <c r="H1766" s="2">
        <v>6167.37</v>
      </c>
      <c r="I1766" s="2" t="s">
        <v>29</v>
      </c>
    </row>
    <row r="1767" spans="1:9" x14ac:dyDescent="0.2">
      <c r="A1767" s="3" t="s">
        <v>2199</v>
      </c>
      <c r="B1767" s="3" t="s">
        <v>386</v>
      </c>
      <c r="C1767" s="3" t="s">
        <v>708</v>
      </c>
      <c r="D1767" s="3" t="s">
        <v>52</v>
      </c>
      <c r="E1767" s="3" t="s">
        <v>34</v>
      </c>
      <c r="F1767" s="3">
        <v>8658.6299999999992</v>
      </c>
      <c r="G1767" s="3">
        <v>1039.04</v>
      </c>
      <c r="H1767" s="3">
        <v>7619.59</v>
      </c>
      <c r="I1767" s="3" t="s">
        <v>29</v>
      </c>
    </row>
    <row r="1768" spans="1:9" x14ac:dyDescent="0.2">
      <c r="A1768" s="2" t="s">
        <v>2200</v>
      </c>
      <c r="B1768" s="2" t="s">
        <v>368</v>
      </c>
      <c r="C1768" s="2" t="s">
        <v>794</v>
      </c>
      <c r="D1768" s="2" t="s">
        <v>45</v>
      </c>
      <c r="E1768" s="2" t="s">
        <v>46</v>
      </c>
      <c r="F1768" s="2">
        <v>14099.74</v>
      </c>
      <c r="G1768" s="2">
        <v>704.99</v>
      </c>
      <c r="H1768" s="2">
        <v>13394.75</v>
      </c>
      <c r="I1768" s="2" t="s">
        <v>29</v>
      </c>
    </row>
    <row r="1769" spans="1:9" x14ac:dyDescent="0.2">
      <c r="A1769" s="3" t="s">
        <v>2201</v>
      </c>
      <c r="B1769" s="3" t="s">
        <v>44</v>
      </c>
      <c r="C1769" s="3" t="s">
        <v>72</v>
      </c>
      <c r="D1769" s="3" t="s">
        <v>27</v>
      </c>
      <c r="E1769" s="3" t="s">
        <v>60</v>
      </c>
      <c r="F1769" s="3">
        <v>4333.9799999999996</v>
      </c>
      <c r="G1769" s="3">
        <v>0</v>
      </c>
      <c r="H1769" s="3">
        <v>4333.9799999999996</v>
      </c>
      <c r="I1769" s="3" t="s">
        <v>56</v>
      </c>
    </row>
    <row r="1770" spans="1:9" x14ac:dyDescent="0.2">
      <c r="A1770" s="2" t="s">
        <v>2202</v>
      </c>
      <c r="B1770" s="2" t="s">
        <v>79</v>
      </c>
      <c r="C1770" s="2" t="s">
        <v>230</v>
      </c>
      <c r="D1770" s="2" t="s">
        <v>27</v>
      </c>
      <c r="E1770" s="2" t="s">
        <v>60</v>
      </c>
      <c r="F1770" s="2">
        <v>17507.73</v>
      </c>
      <c r="G1770" s="2">
        <v>0</v>
      </c>
      <c r="H1770" s="2">
        <v>17507.73</v>
      </c>
      <c r="I1770" s="2" t="s">
        <v>41</v>
      </c>
    </row>
    <row r="1771" spans="1:9" x14ac:dyDescent="0.2">
      <c r="A1771" s="3" t="s">
        <v>2203</v>
      </c>
      <c r="B1771" s="3" t="s">
        <v>129</v>
      </c>
      <c r="C1771" s="3" t="s">
        <v>138</v>
      </c>
      <c r="D1771" s="3" t="s">
        <v>27</v>
      </c>
      <c r="E1771" s="3" t="s">
        <v>28</v>
      </c>
      <c r="F1771" s="3">
        <v>13373.77</v>
      </c>
      <c r="G1771" s="3">
        <v>2407.2800000000002</v>
      </c>
      <c r="H1771" s="3">
        <v>10966.49</v>
      </c>
      <c r="I1771" s="3" t="s">
        <v>56</v>
      </c>
    </row>
    <row r="1772" spans="1:9" x14ac:dyDescent="0.2">
      <c r="A1772" s="2" t="s">
        <v>2204</v>
      </c>
      <c r="B1772" s="2" t="s">
        <v>210</v>
      </c>
      <c r="C1772" s="2" t="s">
        <v>143</v>
      </c>
      <c r="D1772" s="2" t="s">
        <v>33</v>
      </c>
      <c r="E1772" s="2" t="s">
        <v>28</v>
      </c>
      <c r="F1772" s="2">
        <v>4924.24</v>
      </c>
      <c r="G1772" s="2">
        <v>738.64</v>
      </c>
      <c r="H1772" s="2">
        <v>4185.6000000000004</v>
      </c>
      <c r="I1772" s="2" t="s">
        <v>29</v>
      </c>
    </row>
    <row r="1773" spans="1:9" x14ac:dyDescent="0.2">
      <c r="A1773" s="3" t="s">
        <v>2205</v>
      </c>
      <c r="B1773" s="3" t="s">
        <v>44</v>
      </c>
      <c r="C1773" s="3" t="s">
        <v>454</v>
      </c>
      <c r="D1773" s="3" t="s">
        <v>45</v>
      </c>
      <c r="E1773" s="3" t="s">
        <v>46</v>
      </c>
      <c r="F1773" s="3">
        <v>3802.54</v>
      </c>
      <c r="G1773" s="3">
        <v>190.13</v>
      </c>
      <c r="H1773" s="3">
        <v>3612.41</v>
      </c>
      <c r="I1773" s="3" t="s">
        <v>29</v>
      </c>
    </row>
    <row r="1774" spans="1:9" x14ac:dyDescent="0.2">
      <c r="A1774" s="2" t="s">
        <v>2206</v>
      </c>
      <c r="B1774" s="2" t="s">
        <v>234</v>
      </c>
      <c r="C1774" s="2" t="s">
        <v>234</v>
      </c>
      <c r="D1774" s="2" t="s">
        <v>64</v>
      </c>
      <c r="E1774" s="2" t="s">
        <v>28</v>
      </c>
      <c r="F1774" s="2">
        <v>7710.68</v>
      </c>
      <c r="G1774" s="2">
        <v>0</v>
      </c>
      <c r="H1774" s="2">
        <v>7710.68</v>
      </c>
      <c r="I1774" s="2" t="s">
        <v>29</v>
      </c>
    </row>
    <row r="1775" spans="1:9" x14ac:dyDescent="0.2">
      <c r="A1775" s="3" t="s">
        <v>2207</v>
      </c>
      <c r="B1775" s="3" t="s">
        <v>702</v>
      </c>
      <c r="C1775" s="3" t="s">
        <v>141</v>
      </c>
      <c r="D1775" s="3" t="s">
        <v>33</v>
      </c>
      <c r="E1775" s="3" t="s">
        <v>34</v>
      </c>
      <c r="F1775" s="3">
        <v>14368.43</v>
      </c>
      <c r="G1775" s="3">
        <v>2155.2600000000002</v>
      </c>
      <c r="H1775" s="3">
        <v>12213.17</v>
      </c>
      <c r="I1775" s="3" t="s">
        <v>41</v>
      </c>
    </row>
    <row r="1776" spans="1:9" x14ac:dyDescent="0.2">
      <c r="A1776" s="2" t="s">
        <v>2208</v>
      </c>
      <c r="B1776" s="2" t="s">
        <v>435</v>
      </c>
      <c r="C1776" s="2" t="s">
        <v>210</v>
      </c>
      <c r="D1776" s="2" t="s">
        <v>27</v>
      </c>
      <c r="E1776" s="2" t="s">
        <v>60</v>
      </c>
      <c r="F1776" s="2">
        <v>13227.55</v>
      </c>
      <c r="G1776" s="2">
        <v>0</v>
      </c>
      <c r="H1776" s="2">
        <v>13227.55</v>
      </c>
      <c r="I1776" s="2" t="s">
        <v>29</v>
      </c>
    </row>
    <row r="1777" spans="1:9" x14ac:dyDescent="0.2">
      <c r="A1777" s="3" t="s">
        <v>2209</v>
      </c>
      <c r="B1777" s="3" t="s">
        <v>410</v>
      </c>
      <c r="C1777" s="3" t="s">
        <v>410</v>
      </c>
      <c r="D1777" s="3" t="s">
        <v>169</v>
      </c>
      <c r="E1777" s="3" t="s">
        <v>46</v>
      </c>
      <c r="F1777" s="3">
        <v>13213.72</v>
      </c>
      <c r="G1777" s="3">
        <v>2642.74</v>
      </c>
      <c r="H1777" s="3">
        <v>10570.98</v>
      </c>
      <c r="I1777" s="3" t="s">
        <v>29</v>
      </c>
    </row>
    <row r="1778" spans="1:9" x14ac:dyDescent="0.2">
      <c r="A1778" s="2" t="s">
        <v>2210</v>
      </c>
      <c r="B1778" s="2" t="s">
        <v>614</v>
      </c>
      <c r="C1778" s="2" t="s">
        <v>458</v>
      </c>
      <c r="D1778" s="2" t="s">
        <v>52</v>
      </c>
      <c r="E1778" s="2" t="s">
        <v>60</v>
      </c>
      <c r="F1778" s="2">
        <v>13035.17</v>
      </c>
      <c r="G1778" s="2">
        <v>0</v>
      </c>
      <c r="H1778" s="2">
        <v>13035.17</v>
      </c>
      <c r="I1778" s="2" t="s">
        <v>41</v>
      </c>
    </row>
    <row r="1779" spans="1:9" x14ac:dyDescent="0.2">
      <c r="A1779" s="3" t="s">
        <v>2211</v>
      </c>
      <c r="B1779" s="3" t="s">
        <v>297</v>
      </c>
      <c r="C1779" s="3" t="s">
        <v>198</v>
      </c>
      <c r="D1779" s="3" t="s">
        <v>27</v>
      </c>
      <c r="E1779" s="3" t="s">
        <v>60</v>
      </c>
      <c r="F1779" s="3">
        <v>11569.18</v>
      </c>
      <c r="G1779" s="3">
        <v>0</v>
      </c>
      <c r="H1779" s="3">
        <v>11569.18</v>
      </c>
      <c r="I1779" s="3" t="s">
        <v>41</v>
      </c>
    </row>
    <row r="1780" spans="1:9" x14ac:dyDescent="0.2">
      <c r="A1780" s="2" t="s">
        <v>2212</v>
      </c>
      <c r="B1780" s="2" t="s">
        <v>76</v>
      </c>
      <c r="C1780" s="2" t="s">
        <v>271</v>
      </c>
      <c r="D1780" s="2" t="s">
        <v>27</v>
      </c>
      <c r="E1780" s="2" t="s">
        <v>28</v>
      </c>
      <c r="F1780" s="2">
        <v>2576.29</v>
      </c>
      <c r="G1780" s="2">
        <v>463.73</v>
      </c>
      <c r="H1780" s="2">
        <v>2112.56</v>
      </c>
      <c r="I1780" s="2" t="s">
        <v>41</v>
      </c>
    </row>
    <row r="1781" spans="1:9" x14ac:dyDescent="0.2">
      <c r="A1781" s="3" t="s">
        <v>2213</v>
      </c>
      <c r="B1781" s="3" t="s">
        <v>902</v>
      </c>
      <c r="C1781" s="3" t="s">
        <v>136</v>
      </c>
      <c r="D1781" s="3" t="s">
        <v>33</v>
      </c>
      <c r="E1781" s="3" t="s">
        <v>28</v>
      </c>
      <c r="F1781" s="3">
        <v>23881.919999999998</v>
      </c>
      <c r="G1781" s="3">
        <v>3582.29</v>
      </c>
      <c r="H1781" s="3">
        <v>20299.63</v>
      </c>
      <c r="I1781" s="3" t="s">
        <v>29</v>
      </c>
    </row>
    <row r="1782" spans="1:9" x14ac:dyDescent="0.2">
      <c r="A1782" s="2" t="s">
        <v>2214</v>
      </c>
      <c r="B1782" s="2" t="s">
        <v>286</v>
      </c>
      <c r="C1782" s="2" t="s">
        <v>799</v>
      </c>
      <c r="D1782" s="2" t="s">
        <v>45</v>
      </c>
      <c r="E1782" s="2" t="s">
        <v>46</v>
      </c>
      <c r="F1782" s="2">
        <v>7473.24</v>
      </c>
      <c r="G1782" s="2">
        <v>373.66</v>
      </c>
      <c r="H1782" s="2">
        <v>7099.58</v>
      </c>
      <c r="I1782" s="2" t="s">
        <v>29</v>
      </c>
    </row>
    <row r="1783" spans="1:9" x14ac:dyDescent="0.2">
      <c r="A1783" s="3" t="s">
        <v>2215</v>
      </c>
      <c r="B1783" s="3" t="s">
        <v>724</v>
      </c>
      <c r="C1783" s="3" t="s">
        <v>251</v>
      </c>
      <c r="D1783" s="3" t="s">
        <v>114</v>
      </c>
      <c r="E1783" s="3" t="s">
        <v>46</v>
      </c>
      <c r="F1783" s="3">
        <v>5114.76</v>
      </c>
      <c r="G1783" s="3">
        <v>511.48</v>
      </c>
      <c r="H1783" s="3">
        <v>4603.28</v>
      </c>
      <c r="I1783" s="3" t="s">
        <v>29</v>
      </c>
    </row>
    <row r="1784" spans="1:9" x14ac:dyDescent="0.2">
      <c r="A1784" s="2" t="s">
        <v>2216</v>
      </c>
      <c r="B1784" s="2" t="s">
        <v>282</v>
      </c>
      <c r="C1784" s="2" t="s">
        <v>92</v>
      </c>
      <c r="D1784" s="2" t="s">
        <v>45</v>
      </c>
      <c r="E1784" s="2" t="s">
        <v>89</v>
      </c>
      <c r="F1784" s="2">
        <v>8183.62</v>
      </c>
      <c r="G1784" s="2">
        <v>0</v>
      </c>
      <c r="H1784" s="2">
        <v>8183.62</v>
      </c>
      <c r="I1784" s="2" t="s">
        <v>56</v>
      </c>
    </row>
    <row r="1785" spans="1:9" x14ac:dyDescent="0.2">
      <c r="A1785" s="3" t="s">
        <v>2217</v>
      </c>
      <c r="B1785" s="3" t="s">
        <v>322</v>
      </c>
      <c r="C1785" s="3" t="s">
        <v>463</v>
      </c>
      <c r="D1785" s="3" t="s">
        <v>33</v>
      </c>
      <c r="E1785" s="3" t="s">
        <v>28</v>
      </c>
      <c r="F1785" s="3">
        <v>6217.51</v>
      </c>
      <c r="G1785" s="3">
        <v>932.63</v>
      </c>
      <c r="H1785" s="3">
        <v>5284.88</v>
      </c>
      <c r="I1785" s="3" t="s">
        <v>29</v>
      </c>
    </row>
    <row r="1786" spans="1:9" x14ac:dyDescent="0.2">
      <c r="A1786" s="2" t="s">
        <v>2218</v>
      </c>
      <c r="B1786" s="2" t="s">
        <v>136</v>
      </c>
      <c r="C1786" s="2" t="s">
        <v>204</v>
      </c>
      <c r="D1786" s="2" t="s">
        <v>64</v>
      </c>
      <c r="E1786" s="2" t="s">
        <v>34</v>
      </c>
      <c r="F1786" s="2">
        <v>3409.58</v>
      </c>
      <c r="G1786" s="2">
        <v>0</v>
      </c>
      <c r="H1786" s="2">
        <v>3409.58</v>
      </c>
      <c r="I1786" s="2" t="s">
        <v>29</v>
      </c>
    </row>
    <row r="1787" spans="1:9" x14ac:dyDescent="0.2">
      <c r="A1787" s="3" t="s">
        <v>2219</v>
      </c>
      <c r="B1787" s="3" t="s">
        <v>215</v>
      </c>
      <c r="C1787" s="3" t="s">
        <v>189</v>
      </c>
      <c r="D1787" s="3" t="s">
        <v>169</v>
      </c>
      <c r="E1787" s="3" t="s">
        <v>46</v>
      </c>
      <c r="F1787" s="3">
        <v>4584.3500000000004</v>
      </c>
      <c r="G1787" s="3">
        <v>916.87</v>
      </c>
      <c r="H1787" s="3">
        <v>3667.48</v>
      </c>
      <c r="I1787" s="3" t="s">
        <v>29</v>
      </c>
    </row>
    <row r="1788" spans="1:9" x14ac:dyDescent="0.2">
      <c r="A1788" s="2" t="s">
        <v>2220</v>
      </c>
      <c r="B1788" s="2" t="s">
        <v>81</v>
      </c>
      <c r="C1788" s="2" t="s">
        <v>467</v>
      </c>
      <c r="D1788" s="2" t="s">
        <v>45</v>
      </c>
      <c r="E1788" s="2" t="s">
        <v>46</v>
      </c>
      <c r="F1788" s="2">
        <v>5673.31</v>
      </c>
      <c r="G1788" s="2">
        <v>283.67</v>
      </c>
      <c r="H1788" s="2">
        <v>5389.64</v>
      </c>
      <c r="I1788" s="2" t="s">
        <v>29</v>
      </c>
    </row>
    <row r="1789" spans="1:9" x14ac:dyDescent="0.2">
      <c r="A1789" s="3" t="s">
        <v>2221</v>
      </c>
      <c r="B1789" s="3" t="s">
        <v>143</v>
      </c>
      <c r="C1789" s="3" t="s">
        <v>272</v>
      </c>
      <c r="D1789" s="3" t="s">
        <v>114</v>
      </c>
      <c r="E1789" s="3" t="s">
        <v>46</v>
      </c>
      <c r="F1789" s="3">
        <v>6711.89</v>
      </c>
      <c r="G1789" s="3">
        <v>671.19</v>
      </c>
      <c r="H1789" s="3">
        <v>6040.7</v>
      </c>
      <c r="I1789" s="3" t="s">
        <v>29</v>
      </c>
    </row>
    <row r="1790" spans="1:9" x14ac:dyDescent="0.2">
      <c r="A1790" s="2" t="s">
        <v>2222</v>
      </c>
      <c r="B1790" s="2" t="s">
        <v>515</v>
      </c>
      <c r="C1790" s="2" t="s">
        <v>39</v>
      </c>
      <c r="D1790" s="2" t="s">
        <v>64</v>
      </c>
      <c r="E1790" s="2" t="s">
        <v>28</v>
      </c>
      <c r="F1790" s="2">
        <v>8341.85</v>
      </c>
      <c r="G1790" s="2">
        <v>0</v>
      </c>
      <c r="H1790" s="2">
        <v>8341.85</v>
      </c>
      <c r="I1790" s="2" t="s">
        <v>29</v>
      </c>
    </row>
    <row r="1791" spans="1:9" x14ac:dyDescent="0.2">
      <c r="A1791" s="3" t="s">
        <v>2223</v>
      </c>
      <c r="B1791" s="3" t="s">
        <v>70</v>
      </c>
      <c r="C1791" s="3" t="s">
        <v>54</v>
      </c>
      <c r="D1791" s="3" t="s">
        <v>33</v>
      </c>
      <c r="E1791" s="3" t="s">
        <v>60</v>
      </c>
      <c r="F1791" s="3">
        <v>2714.76</v>
      </c>
      <c r="G1791" s="3">
        <v>0</v>
      </c>
      <c r="H1791" s="3">
        <v>2714.76</v>
      </c>
      <c r="I1791" s="3" t="s">
        <v>56</v>
      </c>
    </row>
    <row r="1792" spans="1:9" x14ac:dyDescent="0.2">
      <c r="A1792" s="2" t="s">
        <v>2224</v>
      </c>
      <c r="B1792" s="2" t="s">
        <v>754</v>
      </c>
      <c r="C1792" s="2" t="s">
        <v>147</v>
      </c>
      <c r="D1792" s="2" t="s">
        <v>114</v>
      </c>
      <c r="E1792" s="2" t="s">
        <v>115</v>
      </c>
      <c r="F1792" s="2">
        <v>3138.85</v>
      </c>
      <c r="G1792" s="2">
        <v>313.88</v>
      </c>
      <c r="H1792" s="2">
        <v>2824.97</v>
      </c>
      <c r="I1792" s="2" t="s">
        <v>29</v>
      </c>
    </row>
    <row r="1793" spans="1:9" x14ac:dyDescent="0.2">
      <c r="A1793" s="3" t="s">
        <v>2225</v>
      </c>
      <c r="B1793" s="3" t="s">
        <v>725</v>
      </c>
      <c r="C1793" s="3" t="s">
        <v>368</v>
      </c>
      <c r="D1793" s="3" t="s">
        <v>27</v>
      </c>
      <c r="E1793" s="3" t="s">
        <v>60</v>
      </c>
      <c r="F1793" s="3">
        <v>5396</v>
      </c>
      <c r="G1793" s="3">
        <v>0</v>
      </c>
      <c r="H1793" s="3">
        <v>5396</v>
      </c>
      <c r="I1793" s="3" t="s">
        <v>29</v>
      </c>
    </row>
    <row r="1794" spans="1:9" x14ac:dyDescent="0.2">
      <c r="A1794" s="2" t="s">
        <v>2226</v>
      </c>
      <c r="B1794" s="2" t="s">
        <v>190</v>
      </c>
      <c r="C1794" s="2" t="s">
        <v>317</v>
      </c>
      <c r="D1794" s="2" t="s">
        <v>33</v>
      </c>
      <c r="E1794" s="2" t="s">
        <v>60</v>
      </c>
      <c r="F1794" s="2">
        <v>22991.45</v>
      </c>
      <c r="G1794" s="2">
        <v>0</v>
      </c>
      <c r="H1794" s="2">
        <v>22991.45</v>
      </c>
      <c r="I1794" s="2" t="s">
        <v>41</v>
      </c>
    </row>
    <row r="1795" spans="1:9" x14ac:dyDescent="0.2">
      <c r="A1795" s="3" t="s">
        <v>2227</v>
      </c>
      <c r="B1795" s="3" t="s">
        <v>95</v>
      </c>
      <c r="C1795" s="3" t="s">
        <v>79</v>
      </c>
      <c r="D1795" s="3" t="s">
        <v>33</v>
      </c>
      <c r="E1795" s="3" t="s">
        <v>34</v>
      </c>
      <c r="F1795" s="3">
        <v>2627.84</v>
      </c>
      <c r="G1795" s="3">
        <v>394.18</v>
      </c>
      <c r="H1795" s="3">
        <v>2233.66</v>
      </c>
      <c r="I1795" s="3" t="s">
        <v>29</v>
      </c>
    </row>
    <row r="1796" spans="1:9" x14ac:dyDescent="0.2">
      <c r="A1796" s="2" t="s">
        <v>2228</v>
      </c>
      <c r="B1796" s="2" t="s">
        <v>443</v>
      </c>
      <c r="C1796" s="2" t="s">
        <v>371</v>
      </c>
      <c r="D1796" s="2" t="s">
        <v>33</v>
      </c>
      <c r="E1796" s="2" t="s">
        <v>60</v>
      </c>
      <c r="F1796" s="2">
        <v>12899.51</v>
      </c>
      <c r="G1796" s="2">
        <v>0</v>
      </c>
      <c r="H1796" s="2">
        <v>12899.51</v>
      </c>
      <c r="I1796" s="2" t="s">
        <v>41</v>
      </c>
    </row>
    <row r="1797" spans="1:9" x14ac:dyDescent="0.2">
      <c r="A1797" s="3" t="s">
        <v>2229</v>
      </c>
      <c r="B1797" s="3" t="s">
        <v>183</v>
      </c>
      <c r="C1797" s="3" t="s">
        <v>458</v>
      </c>
      <c r="D1797" s="3" t="s">
        <v>33</v>
      </c>
      <c r="E1797" s="3" t="s">
        <v>28</v>
      </c>
      <c r="F1797" s="3">
        <v>4985.8100000000004</v>
      </c>
      <c r="G1797" s="3">
        <v>747.87</v>
      </c>
      <c r="H1797" s="3">
        <v>4237.9399999999996</v>
      </c>
      <c r="I1797" s="3" t="s">
        <v>41</v>
      </c>
    </row>
    <row r="1798" spans="1:9" x14ac:dyDescent="0.2">
      <c r="A1798" s="2" t="s">
        <v>2230</v>
      </c>
      <c r="B1798" s="2" t="s">
        <v>348</v>
      </c>
      <c r="C1798" s="2" t="s">
        <v>371</v>
      </c>
      <c r="D1798" s="2" t="s">
        <v>206</v>
      </c>
      <c r="E1798" s="2" t="s">
        <v>207</v>
      </c>
      <c r="F1798" s="2">
        <v>8443.77</v>
      </c>
      <c r="G1798" s="2">
        <v>0</v>
      </c>
      <c r="H1798" s="2">
        <v>8443.77</v>
      </c>
      <c r="I1798" s="2" t="s">
        <v>29</v>
      </c>
    </row>
    <row r="1799" spans="1:9" x14ac:dyDescent="0.2">
      <c r="A1799" s="3" t="s">
        <v>2231</v>
      </c>
      <c r="B1799" s="3" t="s">
        <v>706</v>
      </c>
      <c r="C1799" s="3" t="s">
        <v>706</v>
      </c>
      <c r="D1799" s="3" t="s">
        <v>45</v>
      </c>
      <c r="E1799" s="3" t="s">
        <v>89</v>
      </c>
      <c r="F1799" s="3">
        <v>11947.75</v>
      </c>
      <c r="G1799" s="3">
        <v>0</v>
      </c>
      <c r="H1799" s="3">
        <v>11947.75</v>
      </c>
      <c r="I1799" s="3" t="s">
        <v>29</v>
      </c>
    </row>
    <row r="1800" spans="1:9" x14ac:dyDescent="0.2">
      <c r="A1800" s="2" t="s">
        <v>2232</v>
      </c>
      <c r="B1800" s="2" t="s">
        <v>515</v>
      </c>
      <c r="C1800" s="2" t="s">
        <v>331</v>
      </c>
      <c r="D1800" s="2" t="s">
        <v>33</v>
      </c>
      <c r="E1800" s="2" t="s">
        <v>34</v>
      </c>
      <c r="F1800" s="2">
        <v>3168.28</v>
      </c>
      <c r="G1800" s="2">
        <v>475.24</v>
      </c>
      <c r="H1800" s="2">
        <v>2693.04</v>
      </c>
      <c r="I1800" s="2" t="s">
        <v>41</v>
      </c>
    </row>
    <row r="1801" spans="1:9" x14ac:dyDescent="0.2">
      <c r="A1801" s="3" t="s">
        <v>2233</v>
      </c>
      <c r="B1801" s="3" t="s">
        <v>1610</v>
      </c>
      <c r="C1801" s="3" t="s">
        <v>917</v>
      </c>
      <c r="D1801" s="3" t="s">
        <v>52</v>
      </c>
      <c r="E1801" s="3" t="s">
        <v>60</v>
      </c>
      <c r="F1801" s="3">
        <v>7378.29</v>
      </c>
      <c r="G1801" s="3">
        <v>0</v>
      </c>
      <c r="H1801" s="3">
        <v>7378.29</v>
      </c>
      <c r="I1801" s="3" t="s">
        <v>56</v>
      </c>
    </row>
    <row r="1802" spans="1:9" x14ac:dyDescent="0.2">
      <c r="A1802" s="2" t="s">
        <v>2234</v>
      </c>
      <c r="B1802" s="2" t="s">
        <v>642</v>
      </c>
      <c r="C1802" s="2" t="s">
        <v>143</v>
      </c>
      <c r="D1802" s="2" t="s">
        <v>45</v>
      </c>
      <c r="E1802" s="2" t="s">
        <v>89</v>
      </c>
      <c r="F1802" s="2">
        <v>7439.79</v>
      </c>
      <c r="G1802" s="2">
        <v>0</v>
      </c>
      <c r="H1802" s="2">
        <v>7439.79</v>
      </c>
      <c r="I1802" s="2" t="s">
        <v>41</v>
      </c>
    </row>
    <row r="1803" spans="1:9" x14ac:dyDescent="0.2">
      <c r="A1803" s="3" t="s">
        <v>2235</v>
      </c>
      <c r="B1803" s="3" t="s">
        <v>219</v>
      </c>
      <c r="C1803" s="3" t="s">
        <v>202</v>
      </c>
      <c r="D1803" s="3" t="s">
        <v>33</v>
      </c>
      <c r="E1803" s="3" t="s">
        <v>28</v>
      </c>
      <c r="F1803" s="3">
        <v>5462.43</v>
      </c>
      <c r="G1803" s="3">
        <v>819.36</v>
      </c>
      <c r="H1803" s="3">
        <v>4643.07</v>
      </c>
      <c r="I1803" s="3" t="s">
        <v>29</v>
      </c>
    </row>
    <row r="1804" spans="1:9" x14ac:dyDescent="0.2">
      <c r="A1804" s="2" t="s">
        <v>2236</v>
      </c>
      <c r="B1804" s="2" t="s">
        <v>346</v>
      </c>
      <c r="C1804" s="2" t="s">
        <v>310</v>
      </c>
      <c r="D1804" s="2" t="s">
        <v>27</v>
      </c>
      <c r="E1804" s="2" t="s">
        <v>28</v>
      </c>
      <c r="F1804" s="2">
        <v>15916.31</v>
      </c>
      <c r="G1804" s="2">
        <v>2864.94</v>
      </c>
      <c r="H1804" s="2">
        <v>13051.37</v>
      </c>
      <c r="I1804" s="2" t="s">
        <v>29</v>
      </c>
    </row>
    <row r="1805" spans="1:9" x14ac:dyDescent="0.2">
      <c r="A1805" s="3" t="s">
        <v>2237</v>
      </c>
      <c r="B1805" s="3" t="s">
        <v>471</v>
      </c>
      <c r="C1805" s="3" t="s">
        <v>2238</v>
      </c>
      <c r="D1805" s="3" t="s">
        <v>64</v>
      </c>
      <c r="E1805" s="3" t="s">
        <v>34</v>
      </c>
      <c r="F1805" s="3">
        <v>14258.61</v>
      </c>
      <c r="G1805" s="3">
        <v>0</v>
      </c>
      <c r="H1805" s="3">
        <v>14258.61</v>
      </c>
      <c r="I1805" s="3" t="s">
        <v>41</v>
      </c>
    </row>
    <row r="1806" spans="1:9" x14ac:dyDescent="0.2">
      <c r="A1806" s="2" t="s">
        <v>2239</v>
      </c>
      <c r="B1806" s="2" t="s">
        <v>121</v>
      </c>
      <c r="C1806" s="2" t="s">
        <v>104</v>
      </c>
      <c r="D1806" s="2" t="s">
        <v>45</v>
      </c>
      <c r="E1806" s="2" t="s">
        <v>46</v>
      </c>
      <c r="F1806" s="2">
        <v>5812.99</v>
      </c>
      <c r="G1806" s="2">
        <v>290.64999999999998</v>
      </c>
      <c r="H1806" s="2">
        <v>5522.34</v>
      </c>
      <c r="I1806" s="2" t="s">
        <v>29</v>
      </c>
    </row>
    <row r="1807" spans="1:9" x14ac:dyDescent="0.2">
      <c r="A1807" s="3" t="s">
        <v>2240</v>
      </c>
      <c r="B1807" s="3" t="s">
        <v>126</v>
      </c>
      <c r="C1807" s="3" t="s">
        <v>147</v>
      </c>
      <c r="D1807" s="3" t="s">
        <v>52</v>
      </c>
      <c r="E1807" s="3" t="s">
        <v>60</v>
      </c>
      <c r="F1807" s="3">
        <v>3104.29</v>
      </c>
      <c r="G1807" s="3">
        <v>0</v>
      </c>
      <c r="H1807" s="3">
        <v>3104.29</v>
      </c>
      <c r="I1807" s="3" t="s">
        <v>41</v>
      </c>
    </row>
    <row r="1808" spans="1:9" x14ac:dyDescent="0.2">
      <c r="A1808" s="2" t="s">
        <v>2241</v>
      </c>
      <c r="B1808" s="2" t="s">
        <v>132</v>
      </c>
      <c r="C1808" s="2" t="s">
        <v>123</v>
      </c>
      <c r="D1808" s="2" t="s">
        <v>52</v>
      </c>
      <c r="E1808" s="2" t="s">
        <v>34</v>
      </c>
      <c r="F1808" s="2">
        <v>2522.4299999999998</v>
      </c>
      <c r="G1808" s="2">
        <v>302.69</v>
      </c>
      <c r="H1808" s="2">
        <v>2219.7399999999998</v>
      </c>
      <c r="I1808" s="2" t="s">
        <v>29</v>
      </c>
    </row>
    <row r="1809" spans="1:9" x14ac:dyDescent="0.2">
      <c r="A1809" s="3" t="s">
        <v>2242</v>
      </c>
      <c r="B1809" s="3" t="s">
        <v>310</v>
      </c>
      <c r="C1809" s="3" t="s">
        <v>396</v>
      </c>
      <c r="D1809" s="3" t="s">
        <v>169</v>
      </c>
      <c r="E1809" s="3" t="s">
        <v>46</v>
      </c>
      <c r="F1809" s="3">
        <v>6666.2</v>
      </c>
      <c r="G1809" s="3">
        <v>1333.24</v>
      </c>
      <c r="H1809" s="3">
        <v>5332.96</v>
      </c>
      <c r="I1809" s="3" t="s">
        <v>29</v>
      </c>
    </row>
    <row r="1810" spans="1:9" x14ac:dyDescent="0.2">
      <c r="A1810" s="2" t="s">
        <v>2243</v>
      </c>
      <c r="B1810" s="2" t="s">
        <v>396</v>
      </c>
      <c r="C1810" s="2" t="s">
        <v>181</v>
      </c>
      <c r="D1810" s="2" t="s">
        <v>64</v>
      </c>
      <c r="E1810" s="2" t="s">
        <v>115</v>
      </c>
      <c r="F1810" s="2">
        <v>6157.85</v>
      </c>
      <c r="G1810" s="2">
        <v>0</v>
      </c>
      <c r="H1810" s="2">
        <v>6157.85</v>
      </c>
      <c r="I1810" s="2" t="s">
        <v>56</v>
      </c>
    </row>
    <row r="1811" spans="1:9" x14ac:dyDescent="0.2">
      <c r="A1811" s="3" t="s">
        <v>2244</v>
      </c>
      <c r="B1811" s="3" t="s">
        <v>310</v>
      </c>
      <c r="C1811" s="3" t="s">
        <v>396</v>
      </c>
      <c r="D1811" s="3" t="s">
        <v>33</v>
      </c>
      <c r="E1811" s="3" t="s">
        <v>34</v>
      </c>
      <c r="F1811" s="3">
        <v>7451.45</v>
      </c>
      <c r="G1811" s="3">
        <v>1117.72</v>
      </c>
      <c r="H1811" s="3">
        <v>6333.73</v>
      </c>
      <c r="I1811" s="3" t="s">
        <v>41</v>
      </c>
    </row>
    <row r="1812" spans="1:9" x14ac:dyDescent="0.2">
      <c r="A1812" s="2" t="s">
        <v>2245</v>
      </c>
      <c r="B1812" s="2" t="s">
        <v>478</v>
      </c>
      <c r="C1812" s="2" t="s">
        <v>190</v>
      </c>
      <c r="D1812" s="2" t="s">
        <v>52</v>
      </c>
      <c r="E1812" s="2" t="s">
        <v>34</v>
      </c>
      <c r="F1812" s="2">
        <v>9694.16</v>
      </c>
      <c r="G1812" s="2">
        <v>1163.3</v>
      </c>
      <c r="H1812" s="2">
        <v>8530.86</v>
      </c>
      <c r="I1812" s="2" t="s">
        <v>56</v>
      </c>
    </row>
    <row r="1813" spans="1:9" x14ac:dyDescent="0.2">
      <c r="A1813" s="3" t="s">
        <v>2246</v>
      </c>
      <c r="B1813" s="3" t="s">
        <v>328</v>
      </c>
      <c r="C1813" s="3" t="s">
        <v>409</v>
      </c>
      <c r="D1813" s="3" t="s">
        <v>52</v>
      </c>
      <c r="E1813" s="3" t="s">
        <v>34</v>
      </c>
      <c r="F1813" s="3">
        <v>12264.75</v>
      </c>
      <c r="G1813" s="3">
        <v>1471.77</v>
      </c>
      <c r="H1813" s="3">
        <v>10792.98</v>
      </c>
      <c r="I1813" s="3" t="s">
        <v>41</v>
      </c>
    </row>
    <row r="1814" spans="1:9" x14ac:dyDescent="0.2">
      <c r="A1814" s="2" t="s">
        <v>2247</v>
      </c>
      <c r="B1814" s="2" t="s">
        <v>118</v>
      </c>
      <c r="C1814" s="2" t="s">
        <v>187</v>
      </c>
      <c r="D1814" s="2" t="s">
        <v>206</v>
      </c>
      <c r="E1814" s="2" t="s">
        <v>207</v>
      </c>
      <c r="F1814" s="2">
        <v>8479.1</v>
      </c>
      <c r="G1814" s="2">
        <v>0</v>
      </c>
      <c r="H1814" s="2">
        <v>8479.1</v>
      </c>
      <c r="I1814" s="2" t="s">
        <v>56</v>
      </c>
    </row>
    <row r="1815" spans="1:9" x14ac:dyDescent="0.2">
      <c r="A1815" s="3" t="s">
        <v>2248</v>
      </c>
      <c r="B1815" s="3" t="s">
        <v>451</v>
      </c>
      <c r="C1815" s="3" t="s">
        <v>242</v>
      </c>
      <c r="D1815" s="3" t="s">
        <v>169</v>
      </c>
      <c r="E1815" s="3" t="s">
        <v>46</v>
      </c>
      <c r="F1815" s="3">
        <v>9339.69</v>
      </c>
      <c r="G1815" s="3">
        <v>1867.94</v>
      </c>
      <c r="H1815" s="3">
        <v>7471.75</v>
      </c>
      <c r="I1815" s="3" t="s">
        <v>29</v>
      </c>
    </row>
    <row r="1816" spans="1:9" x14ac:dyDescent="0.2">
      <c r="A1816" s="2" t="s">
        <v>2249</v>
      </c>
      <c r="B1816" s="2" t="s">
        <v>346</v>
      </c>
      <c r="C1816" s="2" t="s">
        <v>95</v>
      </c>
      <c r="D1816" s="2" t="s">
        <v>27</v>
      </c>
      <c r="E1816" s="2" t="s">
        <v>60</v>
      </c>
      <c r="F1816" s="2">
        <v>9518.68</v>
      </c>
      <c r="G1816" s="2">
        <v>0</v>
      </c>
      <c r="H1816" s="2">
        <v>9518.68</v>
      </c>
      <c r="I1816" s="2" t="s">
        <v>29</v>
      </c>
    </row>
    <row r="1817" spans="1:9" x14ac:dyDescent="0.2">
      <c r="A1817" s="3" t="s">
        <v>2250</v>
      </c>
      <c r="B1817" s="3" t="s">
        <v>393</v>
      </c>
      <c r="C1817" s="3" t="s">
        <v>271</v>
      </c>
      <c r="D1817" s="3" t="s">
        <v>27</v>
      </c>
      <c r="E1817" s="3" t="s">
        <v>60</v>
      </c>
      <c r="F1817" s="3">
        <v>7860.48</v>
      </c>
      <c r="G1817" s="3">
        <v>0</v>
      </c>
      <c r="H1817" s="3">
        <v>7860.48</v>
      </c>
      <c r="I1817" s="3" t="s">
        <v>41</v>
      </c>
    </row>
    <row r="1818" spans="1:9" x14ac:dyDescent="0.2">
      <c r="A1818" s="2" t="s">
        <v>2251</v>
      </c>
      <c r="B1818" s="2" t="s">
        <v>48</v>
      </c>
      <c r="C1818" s="2" t="s">
        <v>292</v>
      </c>
      <c r="D1818" s="2" t="s">
        <v>45</v>
      </c>
      <c r="E1818" s="2" t="s">
        <v>46</v>
      </c>
      <c r="F1818" s="2">
        <v>12065.38</v>
      </c>
      <c r="G1818" s="2">
        <v>603.27</v>
      </c>
      <c r="H1818" s="2">
        <v>11462.11</v>
      </c>
      <c r="I1818" s="2" t="s">
        <v>29</v>
      </c>
    </row>
    <row r="1819" spans="1:9" x14ac:dyDescent="0.2">
      <c r="A1819" s="3" t="s">
        <v>2252</v>
      </c>
      <c r="B1819" s="3" t="s">
        <v>822</v>
      </c>
      <c r="C1819" s="3" t="s">
        <v>258</v>
      </c>
      <c r="D1819" s="3" t="s">
        <v>33</v>
      </c>
      <c r="E1819" s="3" t="s">
        <v>60</v>
      </c>
      <c r="F1819" s="3">
        <v>5768.88</v>
      </c>
      <c r="G1819" s="3">
        <v>0</v>
      </c>
      <c r="H1819" s="3">
        <v>5768.88</v>
      </c>
      <c r="I1819" s="3" t="s">
        <v>29</v>
      </c>
    </row>
    <row r="1820" spans="1:9" x14ac:dyDescent="0.2">
      <c r="A1820" s="2" t="s">
        <v>2253</v>
      </c>
      <c r="B1820" s="2" t="s">
        <v>97</v>
      </c>
      <c r="C1820" s="2" t="s">
        <v>97</v>
      </c>
      <c r="D1820" s="2" t="s">
        <v>27</v>
      </c>
      <c r="E1820" s="2" t="s">
        <v>28</v>
      </c>
      <c r="F1820" s="2">
        <v>33354.46</v>
      </c>
      <c r="G1820" s="2">
        <v>6003.8</v>
      </c>
      <c r="H1820" s="2">
        <v>27350.66</v>
      </c>
      <c r="I1820" s="2" t="s">
        <v>29</v>
      </c>
    </row>
    <row r="1821" spans="1:9" x14ac:dyDescent="0.2">
      <c r="A1821" s="3" t="s">
        <v>2254</v>
      </c>
      <c r="B1821" s="3" t="s">
        <v>324</v>
      </c>
      <c r="C1821" s="3" t="s">
        <v>773</v>
      </c>
      <c r="D1821" s="3" t="s">
        <v>64</v>
      </c>
      <c r="E1821" s="3" t="s">
        <v>115</v>
      </c>
      <c r="F1821" s="3">
        <v>2931.39</v>
      </c>
      <c r="G1821" s="3">
        <v>0</v>
      </c>
      <c r="H1821" s="3">
        <v>2931.39</v>
      </c>
      <c r="I1821" s="3" t="s">
        <v>56</v>
      </c>
    </row>
    <row r="1822" spans="1:9" x14ac:dyDescent="0.2">
      <c r="A1822" s="2" t="s">
        <v>2255</v>
      </c>
      <c r="B1822" s="2" t="s">
        <v>904</v>
      </c>
      <c r="C1822" s="2" t="s">
        <v>388</v>
      </c>
      <c r="D1822" s="2" t="s">
        <v>27</v>
      </c>
      <c r="E1822" s="2" t="s">
        <v>60</v>
      </c>
      <c r="F1822" s="2">
        <v>4960.6000000000004</v>
      </c>
      <c r="G1822" s="2">
        <v>0</v>
      </c>
      <c r="H1822" s="2">
        <v>4960.6000000000004</v>
      </c>
      <c r="I1822" s="2" t="s">
        <v>41</v>
      </c>
    </row>
    <row r="1823" spans="1:9" x14ac:dyDescent="0.2">
      <c r="A1823" s="3" t="s">
        <v>2256</v>
      </c>
      <c r="B1823" s="3" t="s">
        <v>475</v>
      </c>
      <c r="C1823" s="3" t="s">
        <v>590</v>
      </c>
      <c r="D1823" s="3" t="s">
        <v>33</v>
      </c>
      <c r="E1823" s="3" t="s">
        <v>28</v>
      </c>
      <c r="F1823" s="3">
        <v>13188.71</v>
      </c>
      <c r="G1823" s="3">
        <v>1978.31</v>
      </c>
      <c r="H1823" s="3">
        <v>11210.4</v>
      </c>
      <c r="I1823" s="3" t="s">
        <v>29</v>
      </c>
    </row>
    <row r="1824" spans="1:9" x14ac:dyDescent="0.2">
      <c r="A1824" s="2" t="s">
        <v>2257</v>
      </c>
      <c r="B1824" s="2" t="s">
        <v>171</v>
      </c>
      <c r="C1824" s="2" t="s">
        <v>512</v>
      </c>
      <c r="D1824" s="2" t="s">
        <v>169</v>
      </c>
      <c r="E1824" s="2" t="s">
        <v>34</v>
      </c>
      <c r="F1824" s="2">
        <v>9325.49</v>
      </c>
      <c r="G1824" s="2">
        <v>1865.1</v>
      </c>
      <c r="H1824" s="2">
        <v>7460.39</v>
      </c>
      <c r="I1824" s="2" t="s">
        <v>41</v>
      </c>
    </row>
    <row r="1825" spans="1:9" x14ac:dyDescent="0.2">
      <c r="A1825" s="3" t="s">
        <v>2258</v>
      </c>
      <c r="B1825" s="3" t="s">
        <v>741</v>
      </c>
      <c r="C1825" s="3" t="s">
        <v>482</v>
      </c>
      <c r="D1825" s="3" t="s">
        <v>33</v>
      </c>
      <c r="E1825" s="3" t="s">
        <v>28</v>
      </c>
      <c r="F1825" s="3">
        <v>2977.04</v>
      </c>
      <c r="G1825" s="3">
        <v>446.56</v>
      </c>
      <c r="H1825" s="3">
        <v>2530.48</v>
      </c>
      <c r="I1825" s="3" t="s">
        <v>29</v>
      </c>
    </row>
    <row r="1826" spans="1:9" x14ac:dyDescent="0.2">
      <c r="A1826" s="2" t="s">
        <v>2259</v>
      </c>
      <c r="B1826" s="2" t="s">
        <v>478</v>
      </c>
      <c r="C1826" s="2" t="s">
        <v>401</v>
      </c>
      <c r="D1826" s="2" t="s">
        <v>45</v>
      </c>
      <c r="E1826" s="2" t="s">
        <v>89</v>
      </c>
      <c r="F1826" s="2">
        <v>8222.7800000000007</v>
      </c>
      <c r="G1826" s="2">
        <v>0</v>
      </c>
      <c r="H1826" s="2">
        <v>8222.7800000000007</v>
      </c>
      <c r="I1826" s="2" t="s">
        <v>29</v>
      </c>
    </row>
    <row r="1827" spans="1:9" x14ac:dyDescent="0.2">
      <c r="A1827" s="3" t="s">
        <v>2260</v>
      </c>
      <c r="B1827" s="3" t="s">
        <v>186</v>
      </c>
      <c r="C1827" s="3" t="s">
        <v>504</v>
      </c>
      <c r="D1827" s="3" t="s">
        <v>27</v>
      </c>
      <c r="E1827" s="3" t="s">
        <v>34</v>
      </c>
      <c r="F1827" s="3">
        <v>7644</v>
      </c>
      <c r="G1827" s="3">
        <v>1375.92</v>
      </c>
      <c r="H1827" s="3">
        <v>6268.08</v>
      </c>
      <c r="I1827" s="3" t="s">
        <v>29</v>
      </c>
    </row>
    <row r="1828" spans="1:9" x14ac:dyDescent="0.2">
      <c r="A1828" s="2" t="s">
        <v>2261</v>
      </c>
      <c r="B1828" s="2" t="s">
        <v>165</v>
      </c>
      <c r="C1828" s="2" t="s">
        <v>151</v>
      </c>
      <c r="D1828" s="2" t="s">
        <v>45</v>
      </c>
      <c r="E1828" s="2" t="s">
        <v>89</v>
      </c>
      <c r="F1828" s="2">
        <v>11548.26</v>
      </c>
      <c r="G1828" s="2">
        <v>0</v>
      </c>
      <c r="H1828" s="2">
        <v>11548.26</v>
      </c>
      <c r="I1828" s="2" t="s">
        <v>29</v>
      </c>
    </row>
    <row r="1829" spans="1:9" x14ac:dyDescent="0.2">
      <c r="A1829" s="3" t="s">
        <v>2262</v>
      </c>
      <c r="B1829" s="3" t="s">
        <v>251</v>
      </c>
      <c r="C1829" s="3" t="s">
        <v>498</v>
      </c>
      <c r="D1829" s="3" t="s">
        <v>52</v>
      </c>
      <c r="E1829" s="3" t="s">
        <v>60</v>
      </c>
      <c r="F1829" s="3">
        <v>10239.43</v>
      </c>
      <c r="G1829" s="3">
        <v>0</v>
      </c>
      <c r="H1829" s="3">
        <v>10239.43</v>
      </c>
      <c r="I1829" s="3" t="s">
        <v>29</v>
      </c>
    </row>
    <row r="1830" spans="1:9" x14ac:dyDescent="0.2">
      <c r="A1830" s="2" t="s">
        <v>2263</v>
      </c>
      <c r="B1830" s="2" t="s">
        <v>1021</v>
      </c>
      <c r="C1830" s="2" t="s">
        <v>360</v>
      </c>
      <c r="D1830" s="2" t="s">
        <v>52</v>
      </c>
      <c r="E1830" s="2" t="s">
        <v>60</v>
      </c>
      <c r="F1830" s="2">
        <v>12050.97</v>
      </c>
      <c r="G1830" s="2">
        <v>0</v>
      </c>
      <c r="H1830" s="2">
        <v>12050.97</v>
      </c>
      <c r="I1830" s="2" t="s">
        <v>41</v>
      </c>
    </row>
    <row r="1831" spans="1:9" x14ac:dyDescent="0.2">
      <c r="A1831" s="3" t="s">
        <v>2264</v>
      </c>
      <c r="B1831" s="3" t="s">
        <v>139</v>
      </c>
      <c r="C1831" s="3" t="s">
        <v>73</v>
      </c>
      <c r="D1831" s="3" t="s">
        <v>45</v>
      </c>
      <c r="E1831" s="3" t="s">
        <v>89</v>
      </c>
      <c r="F1831" s="3">
        <v>15616.69</v>
      </c>
      <c r="G1831" s="3">
        <v>0</v>
      </c>
      <c r="H1831" s="3">
        <v>15616.69</v>
      </c>
      <c r="I1831" s="3" t="s">
        <v>29</v>
      </c>
    </row>
    <row r="1832" spans="1:9" x14ac:dyDescent="0.2">
      <c r="A1832" s="2" t="s">
        <v>2265</v>
      </c>
      <c r="B1832" s="2" t="s">
        <v>244</v>
      </c>
      <c r="C1832" s="2" t="s">
        <v>460</v>
      </c>
      <c r="D1832" s="2" t="s">
        <v>27</v>
      </c>
      <c r="E1832" s="2" t="s">
        <v>60</v>
      </c>
      <c r="F1832" s="2">
        <v>27018.7</v>
      </c>
      <c r="G1832" s="2">
        <v>0</v>
      </c>
      <c r="H1832" s="2">
        <v>27018.7</v>
      </c>
      <c r="I1832" s="2" t="s">
        <v>29</v>
      </c>
    </row>
    <row r="1833" spans="1:9" x14ac:dyDescent="0.2">
      <c r="A1833" s="3" t="s">
        <v>2266</v>
      </c>
      <c r="B1833" s="3" t="s">
        <v>205</v>
      </c>
      <c r="C1833" s="3" t="s">
        <v>212</v>
      </c>
      <c r="D1833" s="3" t="s">
        <v>64</v>
      </c>
      <c r="E1833" s="3" t="s">
        <v>28</v>
      </c>
      <c r="F1833" s="3">
        <v>3654.75</v>
      </c>
      <c r="G1833" s="3">
        <v>0</v>
      </c>
      <c r="H1833" s="3">
        <v>3654.75</v>
      </c>
      <c r="I1833" s="3" t="s">
        <v>29</v>
      </c>
    </row>
    <row r="1834" spans="1:9" x14ac:dyDescent="0.2">
      <c r="A1834" s="2" t="s">
        <v>2267</v>
      </c>
      <c r="B1834" s="2" t="s">
        <v>212</v>
      </c>
      <c r="C1834" s="2" t="s">
        <v>679</v>
      </c>
      <c r="D1834" s="2" t="s">
        <v>169</v>
      </c>
      <c r="E1834" s="2" t="s">
        <v>34</v>
      </c>
      <c r="F1834" s="2">
        <v>3368.89</v>
      </c>
      <c r="G1834" s="2">
        <v>673.78</v>
      </c>
      <c r="H1834" s="2">
        <v>2695.11</v>
      </c>
      <c r="I1834" s="2" t="s">
        <v>56</v>
      </c>
    </row>
    <row r="1835" spans="1:9" x14ac:dyDescent="0.2">
      <c r="A1835" s="3" t="s">
        <v>2268</v>
      </c>
      <c r="B1835" s="3" t="s">
        <v>425</v>
      </c>
      <c r="C1835" s="3" t="s">
        <v>195</v>
      </c>
      <c r="D1835" s="3" t="s">
        <v>64</v>
      </c>
      <c r="E1835" s="3" t="s">
        <v>115</v>
      </c>
      <c r="F1835" s="3">
        <v>17511.830000000002</v>
      </c>
      <c r="G1835" s="3">
        <v>0</v>
      </c>
      <c r="H1835" s="3">
        <v>17511.830000000002</v>
      </c>
      <c r="I1835" s="3" t="s">
        <v>29</v>
      </c>
    </row>
    <row r="1836" spans="1:9" x14ac:dyDescent="0.2">
      <c r="A1836" s="2" t="s">
        <v>2269</v>
      </c>
      <c r="B1836" s="2" t="s">
        <v>171</v>
      </c>
      <c r="C1836" s="2" t="s">
        <v>162</v>
      </c>
      <c r="D1836" s="2" t="s">
        <v>33</v>
      </c>
      <c r="E1836" s="2" t="s">
        <v>34</v>
      </c>
      <c r="F1836" s="2">
        <v>7486.59</v>
      </c>
      <c r="G1836" s="2">
        <v>1122.99</v>
      </c>
      <c r="H1836" s="2">
        <v>6363.6</v>
      </c>
      <c r="I1836" s="2" t="s">
        <v>56</v>
      </c>
    </row>
    <row r="1837" spans="1:9" x14ac:dyDescent="0.2">
      <c r="A1837" s="3" t="s">
        <v>2270</v>
      </c>
      <c r="B1837" s="3" t="s">
        <v>846</v>
      </c>
      <c r="C1837" s="3" t="s">
        <v>123</v>
      </c>
      <c r="D1837" s="3" t="s">
        <v>33</v>
      </c>
      <c r="E1837" s="3" t="s">
        <v>28</v>
      </c>
      <c r="F1837" s="3">
        <v>5204.21</v>
      </c>
      <c r="G1837" s="3">
        <v>780.63</v>
      </c>
      <c r="H1837" s="3">
        <v>4423.58</v>
      </c>
      <c r="I1837" s="3" t="s">
        <v>29</v>
      </c>
    </row>
    <row r="1838" spans="1:9" x14ac:dyDescent="0.2">
      <c r="A1838" s="2" t="s">
        <v>2271</v>
      </c>
      <c r="B1838" s="2" t="s">
        <v>181</v>
      </c>
      <c r="C1838" s="2" t="s">
        <v>484</v>
      </c>
      <c r="D1838" s="2" t="s">
        <v>52</v>
      </c>
      <c r="E1838" s="2" t="s">
        <v>60</v>
      </c>
      <c r="F1838" s="2">
        <v>8916.17</v>
      </c>
      <c r="G1838" s="2">
        <v>0</v>
      </c>
      <c r="H1838" s="2">
        <v>8916.17</v>
      </c>
      <c r="I1838" s="2" t="s">
        <v>56</v>
      </c>
    </row>
    <row r="1839" spans="1:9" x14ac:dyDescent="0.2">
      <c r="A1839" s="3" t="s">
        <v>2272</v>
      </c>
      <c r="B1839" s="3" t="s">
        <v>294</v>
      </c>
      <c r="C1839" s="3" t="s">
        <v>520</v>
      </c>
      <c r="D1839" s="3" t="s">
        <v>64</v>
      </c>
      <c r="E1839" s="3" t="s">
        <v>115</v>
      </c>
      <c r="F1839" s="3">
        <v>3180.85</v>
      </c>
      <c r="G1839" s="3">
        <v>0</v>
      </c>
      <c r="H1839" s="3">
        <v>3180.85</v>
      </c>
      <c r="I1839" s="3" t="s">
        <v>41</v>
      </c>
    </row>
    <row r="1840" spans="1:9" x14ac:dyDescent="0.2">
      <c r="A1840" s="2" t="s">
        <v>2273</v>
      </c>
      <c r="B1840" s="2" t="s">
        <v>653</v>
      </c>
      <c r="C1840" s="2" t="s">
        <v>174</v>
      </c>
      <c r="D1840" s="2" t="s">
        <v>114</v>
      </c>
      <c r="E1840" s="2" t="s">
        <v>46</v>
      </c>
      <c r="F1840" s="2">
        <v>10630.33</v>
      </c>
      <c r="G1840" s="2">
        <v>1063.03</v>
      </c>
      <c r="H1840" s="2">
        <v>9567.2999999999993</v>
      </c>
      <c r="I1840" s="2" t="s">
        <v>29</v>
      </c>
    </row>
    <row r="1841" spans="1:9" x14ac:dyDescent="0.2">
      <c r="A1841" s="3" t="s">
        <v>2274</v>
      </c>
      <c r="B1841" s="3" t="s">
        <v>162</v>
      </c>
      <c r="C1841" s="3" t="s">
        <v>425</v>
      </c>
      <c r="D1841" s="3" t="s">
        <v>64</v>
      </c>
      <c r="E1841" s="3" t="s">
        <v>34</v>
      </c>
      <c r="F1841" s="3">
        <v>8675.26</v>
      </c>
      <c r="G1841" s="3">
        <v>0</v>
      </c>
      <c r="H1841" s="3">
        <v>8675.26</v>
      </c>
      <c r="I1841" s="3" t="s">
        <v>29</v>
      </c>
    </row>
    <row r="1842" spans="1:9" x14ac:dyDescent="0.2">
      <c r="A1842" s="2" t="s">
        <v>2275</v>
      </c>
      <c r="B1842" s="2" t="s">
        <v>679</v>
      </c>
      <c r="C1842" s="2" t="s">
        <v>634</v>
      </c>
      <c r="D1842" s="2" t="s">
        <v>45</v>
      </c>
      <c r="E1842" s="2" t="s">
        <v>46</v>
      </c>
      <c r="F1842" s="2">
        <v>10802.1</v>
      </c>
      <c r="G1842" s="2">
        <v>540.1</v>
      </c>
      <c r="H1842" s="2">
        <v>10262</v>
      </c>
      <c r="I1842" s="2" t="s">
        <v>29</v>
      </c>
    </row>
    <row r="1843" spans="1:9" x14ac:dyDescent="0.2">
      <c r="A1843" s="3" t="s">
        <v>2276</v>
      </c>
      <c r="B1843" s="3" t="s">
        <v>72</v>
      </c>
      <c r="C1843" s="3" t="s">
        <v>302</v>
      </c>
      <c r="D1843" s="3" t="s">
        <v>52</v>
      </c>
      <c r="E1843" s="3" t="s">
        <v>34</v>
      </c>
      <c r="F1843" s="3">
        <v>14738.81</v>
      </c>
      <c r="G1843" s="3">
        <v>1768.66</v>
      </c>
      <c r="H1843" s="3">
        <v>12970.15</v>
      </c>
      <c r="I1843" s="3" t="s">
        <v>56</v>
      </c>
    </row>
    <row r="1844" spans="1:9" x14ac:dyDescent="0.2">
      <c r="A1844" s="2" t="s">
        <v>2277</v>
      </c>
      <c r="B1844" s="2" t="s">
        <v>817</v>
      </c>
      <c r="C1844" s="2" t="s">
        <v>817</v>
      </c>
      <c r="D1844" s="2" t="s">
        <v>33</v>
      </c>
      <c r="E1844" s="2" t="s">
        <v>28</v>
      </c>
      <c r="F1844" s="2">
        <v>5016.53</v>
      </c>
      <c r="G1844" s="2">
        <v>752.48</v>
      </c>
      <c r="H1844" s="2">
        <v>4264.05</v>
      </c>
      <c r="I1844" s="2" t="s">
        <v>41</v>
      </c>
    </row>
    <row r="1845" spans="1:9" x14ac:dyDescent="0.2">
      <c r="A1845" s="3" t="s">
        <v>2278</v>
      </c>
      <c r="B1845" s="3" t="s">
        <v>155</v>
      </c>
      <c r="C1845" s="3" t="s">
        <v>62</v>
      </c>
      <c r="D1845" s="3" t="s">
        <v>52</v>
      </c>
      <c r="E1845" s="3" t="s">
        <v>60</v>
      </c>
      <c r="F1845" s="3">
        <v>10522.07</v>
      </c>
      <c r="G1845" s="3">
        <v>0</v>
      </c>
      <c r="H1845" s="3">
        <v>10522.07</v>
      </c>
      <c r="I1845" s="3" t="s">
        <v>29</v>
      </c>
    </row>
    <row r="1846" spans="1:9" x14ac:dyDescent="0.2">
      <c r="A1846" s="2" t="s">
        <v>2279</v>
      </c>
      <c r="B1846" s="2" t="s">
        <v>118</v>
      </c>
      <c r="C1846" s="2" t="s">
        <v>302</v>
      </c>
      <c r="D1846" s="2" t="s">
        <v>45</v>
      </c>
      <c r="E1846" s="2" t="s">
        <v>89</v>
      </c>
      <c r="F1846" s="2">
        <v>3541.81</v>
      </c>
      <c r="G1846" s="2">
        <v>0</v>
      </c>
      <c r="H1846" s="2">
        <v>3541.81</v>
      </c>
      <c r="I1846" s="2" t="s">
        <v>29</v>
      </c>
    </row>
    <row r="1847" spans="1:9" x14ac:dyDescent="0.2">
      <c r="A1847" s="3" t="s">
        <v>2280</v>
      </c>
      <c r="B1847" s="3" t="s">
        <v>244</v>
      </c>
      <c r="C1847" s="3" t="s">
        <v>26</v>
      </c>
      <c r="D1847" s="3" t="s">
        <v>114</v>
      </c>
      <c r="E1847" s="3" t="s">
        <v>115</v>
      </c>
      <c r="F1847" s="3">
        <v>2758.4</v>
      </c>
      <c r="G1847" s="3">
        <v>275.83999999999997</v>
      </c>
      <c r="H1847" s="3">
        <v>2482.56</v>
      </c>
      <c r="I1847" s="3" t="s">
        <v>29</v>
      </c>
    </row>
    <row r="1848" spans="1:9" x14ac:dyDescent="0.2">
      <c r="A1848" s="2" t="s">
        <v>2281</v>
      </c>
      <c r="B1848" s="2" t="s">
        <v>574</v>
      </c>
      <c r="C1848" s="2" t="s">
        <v>26</v>
      </c>
      <c r="D1848" s="2" t="s">
        <v>206</v>
      </c>
      <c r="E1848" s="2" t="s">
        <v>207</v>
      </c>
      <c r="F1848" s="2">
        <v>2871.15</v>
      </c>
      <c r="G1848" s="2">
        <v>0</v>
      </c>
      <c r="H1848" s="2">
        <v>2871.15</v>
      </c>
      <c r="I1848" s="2" t="s">
        <v>56</v>
      </c>
    </row>
    <row r="1849" spans="1:9" x14ac:dyDescent="0.2">
      <c r="A1849" s="3" t="s">
        <v>2282</v>
      </c>
      <c r="B1849" s="3" t="s">
        <v>653</v>
      </c>
      <c r="C1849" s="3" t="s">
        <v>87</v>
      </c>
      <c r="D1849" s="3" t="s">
        <v>45</v>
      </c>
      <c r="E1849" s="3" t="s">
        <v>89</v>
      </c>
      <c r="F1849" s="3">
        <v>4205.28</v>
      </c>
      <c r="G1849" s="3">
        <v>0</v>
      </c>
      <c r="H1849" s="3">
        <v>4205.28</v>
      </c>
      <c r="I1849" s="3" t="s">
        <v>29</v>
      </c>
    </row>
    <row r="1850" spans="1:9" x14ac:dyDescent="0.2">
      <c r="A1850" s="2" t="s">
        <v>2283</v>
      </c>
      <c r="B1850" s="2" t="s">
        <v>454</v>
      </c>
      <c r="C1850" s="2" t="s">
        <v>91</v>
      </c>
      <c r="D1850" s="2" t="s">
        <v>64</v>
      </c>
      <c r="E1850" s="2" t="s">
        <v>115</v>
      </c>
      <c r="F1850" s="2">
        <v>4668.34</v>
      </c>
      <c r="G1850" s="2">
        <v>0</v>
      </c>
      <c r="H1850" s="2">
        <v>4668.34</v>
      </c>
      <c r="I1850" s="2" t="s">
        <v>56</v>
      </c>
    </row>
    <row r="1851" spans="1:9" x14ac:dyDescent="0.2">
      <c r="A1851" s="3" t="s">
        <v>2284</v>
      </c>
      <c r="B1851" s="3" t="s">
        <v>630</v>
      </c>
      <c r="C1851" s="3" t="s">
        <v>753</v>
      </c>
      <c r="D1851" s="3" t="s">
        <v>33</v>
      </c>
      <c r="E1851" s="3" t="s">
        <v>34</v>
      </c>
      <c r="F1851" s="3">
        <v>11716.37</v>
      </c>
      <c r="G1851" s="3">
        <v>1757.46</v>
      </c>
      <c r="H1851" s="3">
        <v>9958.91</v>
      </c>
      <c r="I1851" s="3" t="s">
        <v>41</v>
      </c>
    </row>
    <row r="1852" spans="1:9" x14ac:dyDescent="0.2">
      <c r="A1852" s="2" t="s">
        <v>2285</v>
      </c>
      <c r="B1852" s="2" t="s">
        <v>567</v>
      </c>
      <c r="C1852" s="2" t="s">
        <v>597</v>
      </c>
      <c r="D1852" s="2" t="s">
        <v>64</v>
      </c>
      <c r="E1852" s="2" t="s">
        <v>34</v>
      </c>
      <c r="F1852" s="2">
        <v>2745.71</v>
      </c>
      <c r="G1852" s="2">
        <v>0</v>
      </c>
      <c r="H1852" s="2">
        <v>2745.71</v>
      </c>
      <c r="I1852" s="2" t="s">
        <v>56</v>
      </c>
    </row>
    <row r="1853" spans="1:9" x14ac:dyDescent="0.2">
      <c r="A1853" s="3" t="s">
        <v>2286</v>
      </c>
      <c r="B1853" s="3" t="s">
        <v>359</v>
      </c>
      <c r="C1853" s="3" t="s">
        <v>305</v>
      </c>
      <c r="D1853" s="3" t="s">
        <v>206</v>
      </c>
      <c r="E1853" s="3" t="s">
        <v>207</v>
      </c>
      <c r="F1853" s="3">
        <v>13575.36</v>
      </c>
      <c r="G1853" s="3">
        <v>0</v>
      </c>
      <c r="H1853" s="3">
        <v>13575.36</v>
      </c>
      <c r="I1853" s="3" t="s">
        <v>29</v>
      </c>
    </row>
    <row r="1854" spans="1:9" x14ac:dyDescent="0.2">
      <c r="A1854" s="2" t="s">
        <v>2287</v>
      </c>
      <c r="B1854" s="2" t="s">
        <v>376</v>
      </c>
      <c r="C1854" s="2" t="s">
        <v>178</v>
      </c>
      <c r="D1854" s="2" t="s">
        <v>33</v>
      </c>
      <c r="E1854" s="2" t="s">
        <v>34</v>
      </c>
      <c r="F1854" s="2">
        <v>6033.83</v>
      </c>
      <c r="G1854" s="2">
        <v>905.07</v>
      </c>
      <c r="H1854" s="2">
        <v>5128.76</v>
      </c>
      <c r="I1854" s="2" t="s">
        <v>29</v>
      </c>
    </row>
    <row r="1855" spans="1:9" x14ac:dyDescent="0.2">
      <c r="A1855" s="3" t="s">
        <v>2288</v>
      </c>
      <c r="B1855" s="3" t="s">
        <v>875</v>
      </c>
      <c r="C1855" s="3" t="s">
        <v>212</v>
      </c>
      <c r="D1855" s="3" t="s">
        <v>52</v>
      </c>
      <c r="E1855" s="3" t="s">
        <v>60</v>
      </c>
      <c r="F1855" s="3">
        <v>5212.09</v>
      </c>
      <c r="G1855" s="3">
        <v>0</v>
      </c>
      <c r="H1855" s="3">
        <v>5212.09</v>
      </c>
      <c r="I1855" s="3" t="s">
        <v>29</v>
      </c>
    </row>
    <row r="1856" spans="1:9" x14ac:dyDescent="0.2">
      <c r="A1856" s="2" t="s">
        <v>2289</v>
      </c>
      <c r="B1856" s="2" t="s">
        <v>141</v>
      </c>
      <c r="C1856" s="2" t="s">
        <v>141</v>
      </c>
      <c r="D1856" s="2" t="s">
        <v>45</v>
      </c>
      <c r="E1856" s="2" t="s">
        <v>89</v>
      </c>
      <c r="F1856" s="2">
        <v>4690.26</v>
      </c>
      <c r="G1856" s="2">
        <v>0</v>
      </c>
      <c r="H1856" s="2">
        <v>4690.26</v>
      </c>
      <c r="I1856" s="2" t="s">
        <v>29</v>
      </c>
    </row>
    <row r="1857" spans="1:9" x14ac:dyDescent="0.2">
      <c r="A1857" s="3" t="s">
        <v>2290</v>
      </c>
      <c r="B1857" s="3" t="s">
        <v>50</v>
      </c>
      <c r="C1857" s="3" t="s">
        <v>50</v>
      </c>
      <c r="D1857" s="3" t="s">
        <v>45</v>
      </c>
      <c r="E1857" s="3" t="s">
        <v>46</v>
      </c>
      <c r="F1857" s="3">
        <v>6682.99</v>
      </c>
      <c r="G1857" s="3">
        <v>334.15</v>
      </c>
      <c r="H1857" s="3">
        <v>6348.84</v>
      </c>
      <c r="I1857" s="3" t="s">
        <v>56</v>
      </c>
    </row>
    <row r="1858" spans="1:9" x14ac:dyDescent="0.2">
      <c r="A1858" s="2" t="s">
        <v>2291</v>
      </c>
      <c r="B1858" s="2" t="s">
        <v>405</v>
      </c>
      <c r="C1858" s="2" t="s">
        <v>1560</v>
      </c>
      <c r="D1858" s="2" t="s">
        <v>52</v>
      </c>
      <c r="E1858" s="2" t="s">
        <v>60</v>
      </c>
      <c r="F1858" s="2">
        <v>9341</v>
      </c>
      <c r="G1858" s="2">
        <v>0</v>
      </c>
      <c r="H1858" s="2">
        <v>9341</v>
      </c>
      <c r="I1858" s="2" t="s">
        <v>29</v>
      </c>
    </row>
    <row r="1859" spans="1:9" x14ac:dyDescent="0.2">
      <c r="A1859" s="3" t="s">
        <v>2292</v>
      </c>
      <c r="B1859" s="3" t="s">
        <v>104</v>
      </c>
      <c r="C1859" s="3" t="s">
        <v>251</v>
      </c>
      <c r="D1859" s="3" t="s">
        <v>27</v>
      </c>
      <c r="E1859" s="3" t="s">
        <v>60</v>
      </c>
      <c r="F1859" s="3">
        <v>11559.92</v>
      </c>
      <c r="G1859" s="3">
        <v>0</v>
      </c>
      <c r="H1859" s="3">
        <v>11559.92</v>
      </c>
      <c r="I1859" s="3" t="s">
        <v>29</v>
      </c>
    </row>
    <row r="1860" spans="1:9" x14ac:dyDescent="0.2">
      <c r="A1860" s="2" t="s">
        <v>2293</v>
      </c>
      <c r="B1860" s="2" t="s">
        <v>712</v>
      </c>
      <c r="C1860" s="2" t="s">
        <v>505</v>
      </c>
      <c r="D1860" s="2" t="s">
        <v>52</v>
      </c>
      <c r="E1860" s="2" t="s">
        <v>34</v>
      </c>
      <c r="F1860" s="2">
        <v>6796.25</v>
      </c>
      <c r="G1860" s="2">
        <v>815.55</v>
      </c>
      <c r="H1860" s="2">
        <v>5980.7</v>
      </c>
      <c r="I1860" s="2" t="s">
        <v>41</v>
      </c>
    </row>
    <row r="1861" spans="1:9" x14ac:dyDescent="0.2">
      <c r="A1861" s="3" t="s">
        <v>2294</v>
      </c>
      <c r="B1861" s="3" t="s">
        <v>525</v>
      </c>
      <c r="C1861" s="3" t="s">
        <v>37</v>
      </c>
      <c r="D1861" s="3" t="s">
        <v>169</v>
      </c>
      <c r="E1861" s="3" t="s">
        <v>46</v>
      </c>
      <c r="F1861" s="3">
        <v>5902.49</v>
      </c>
      <c r="G1861" s="3">
        <v>1180.5</v>
      </c>
      <c r="H1861" s="3">
        <v>4721.99</v>
      </c>
      <c r="I1861" s="3" t="s">
        <v>29</v>
      </c>
    </row>
    <row r="1862" spans="1:9" x14ac:dyDescent="0.2">
      <c r="A1862" s="2" t="s">
        <v>2295</v>
      </c>
      <c r="B1862" s="2" t="s">
        <v>118</v>
      </c>
      <c r="C1862" s="2" t="s">
        <v>283</v>
      </c>
      <c r="D1862" s="2" t="s">
        <v>33</v>
      </c>
      <c r="E1862" s="2" t="s">
        <v>34</v>
      </c>
      <c r="F1862" s="2">
        <v>8001.07</v>
      </c>
      <c r="G1862" s="2">
        <v>1200.1600000000001</v>
      </c>
      <c r="H1862" s="2">
        <v>6800.91</v>
      </c>
      <c r="I1862" s="2" t="s">
        <v>41</v>
      </c>
    </row>
    <row r="1863" spans="1:9" x14ac:dyDescent="0.2">
      <c r="A1863" s="3" t="s">
        <v>2296</v>
      </c>
      <c r="B1863" s="3" t="s">
        <v>133</v>
      </c>
      <c r="C1863" s="3" t="s">
        <v>863</v>
      </c>
      <c r="D1863" s="3" t="s">
        <v>64</v>
      </c>
      <c r="E1863" s="3" t="s">
        <v>34</v>
      </c>
      <c r="F1863" s="3">
        <v>4902.88</v>
      </c>
      <c r="G1863" s="3">
        <v>0</v>
      </c>
      <c r="H1863" s="3">
        <v>4902.88</v>
      </c>
      <c r="I1863" s="3" t="s">
        <v>29</v>
      </c>
    </row>
    <row r="1864" spans="1:9" x14ac:dyDescent="0.2">
      <c r="A1864" s="2" t="s">
        <v>2297</v>
      </c>
      <c r="B1864" s="2" t="s">
        <v>769</v>
      </c>
      <c r="C1864" s="2" t="s">
        <v>401</v>
      </c>
      <c r="D1864" s="2" t="s">
        <v>52</v>
      </c>
      <c r="E1864" s="2" t="s">
        <v>34</v>
      </c>
      <c r="F1864" s="2">
        <v>15152.34</v>
      </c>
      <c r="G1864" s="2">
        <v>1818.28</v>
      </c>
      <c r="H1864" s="2">
        <v>13334.06</v>
      </c>
      <c r="I1864" s="2" t="s">
        <v>41</v>
      </c>
    </row>
    <row r="1865" spans="1:9" x14ac:dyDescent="0.2">
      <c r="A1865" s="3" t="s">
        <v>2298</v>
      </c>
      <c r="B1865" s="3" t="s">
        <v>75</v>
      </c>
      <c r="C1865" s="3" t="s">
        <v>971</v>
      </c>
      <c r="D1865" s="3" t="s">
        <v>27</v>
      </c>
      <c r="E1865" s="3" t="s">
        <v>34</v>
      </c>
      <c r="F1865" s="3">
        <v>5490.3</v>
      </c>
      <c r="G1865" s="3">
        <v>988.25</v>
      </c>
      <c r="H1865" s="3">
        <v>4502.05</v>
      </c>
      <c r="I1865" s="3" t="s">
        <v>29</v>
      </c>
    </row>
    <row r="1866" spans="1:9" x14ac:dyDescent="0.2">
      <c r="A1866" s="2" t="s">
        <v>2299</v>
      </c>
      <c r="B1866" s="2" t="s">
        <v>72</v>
      </c>
      <c r="C1866" s="2" t="s">
        <v>97</v>
      </c>
      <c r="D1866" s="2" t="s">
        <v>45</v>
      </c>
      <c r="E1866" s="2" t="s">
        <v>46</v>
      </c>
      <c r="F1866" s="2">
        <v>4269.3</v>
      </c>
      <c r="G1866" s="2">
        <v>213.47</v>
      </c>
      <c r="H1866" s="2">
        <v>4055.83</v>
      </c>
      <c r="I1866" s="2" t="s">
        <v>29</v>
      </c>
    </row>
    <row r="1867" spans="1:9" x14ac:dyDescent="0.2">
      <c r="A1867" s="3" t="s">
        <v>2300</v>
      </c>
      <c r="B1867" s="3" t="s">
        <v>498</v>
      </c>
      <c r="C1867" s="3" t="s">
        <v>590</v>
      </c>
      <c r="D1867" s="3" t="s">
        <v>27</v>
      </c>
      <c r="E1867" s="3" t="s">
        <v>28</v>
      </c>
      <c r="F1867" s="3">
        <v>8547.01</v>
      </c>
      <c r="G1867" s="3">
        <v>1538.46</v>
      </c>
      <c r="H1867" s="3">
        <v>7008.55</v>
      </c>
      <c r="I1867" s="3" t="s">
        <v>29</v>
      </c>
    </row>
    <row r="1868" spans="1:9" x14ac:dyDescent="0.2">
      <c r="A1868" s="2" t="s">
        <v>2301</v>
      </c>
      <c r="B1868" s="2" t="s">
        <v>787</v>
      </c>
      <c r="C1868" s="2" t="s">
        <v>110</v>
      </c>
      <c r="D1868" s="2" t="s">
        <v>33</v>
      </c>
      <c r="E1868" s="2" t="s">
        <v>28</v>
      </c>
      <c r="F1868" s="2">
        <v>11758.24</v>
      </c>
      <c r="G1868" s="2">
        <v>1763.74</v>
      </c>
      <c r="H1868" s="2">
        <v>9994.5</v>
      </c>
      <c r="I1868" s="2" t="s">
        <v>41</v>
      </c>
    </row>
    <row r="1869" spans="1:9" x14ac:dyDescent="0.2">
      <c r="A1869" s="3" t="s">
        <v>2302</v>
      </c>
      <c r="B1869" s="3" t="s">
        <v>26</v>
      </c>
      <c r="C1869" s="3" t="s">
        <v>449</v>
      </c>
      <c r="D1869" s="3" t="s">
        <v>27</v>
      </c>
      <c r="E1869" s="3" t="s">
        <v>34</v>
      </c>
      <c r="F1869" s="3">
        <v>8732.43</v>
      </c>
      <c r="G1869" s="3">
        <v>1571.84</v>
      </c>
      <c r="H1869" s="3">
        <v>7160.59</v>
      </c>
      <c r="I1869" s="3" t="s">
        <v>41</v>
      </c>
    </row>
    <row r="1870" spans="1:9" x14ac:dyDescent="0.2">
      <c r="A1870" s="2" t="s">
        <v>2303</v>
      </c>
      <c r="B1870" s="2" t="s">
        <v>794</v>
      </c>
      <c r="C1870" s="2" t="s">
        <v>498</v>
      </c>
      <c r="D1870" s="2" t="s">
        <v>27</v>
      </c>
      <c r="E1870" s="2" t="s">
        <v>60</v>
      </c>
      <c r="F1870" s="2">
        <v>14715.05</v>
      </c>
      <c r="G1870" s="2">
        <v>0</v>
      </c>
      <c r="H1870" s="2">
        <v>14715.05</v>
      </c>
      <c r="I1870" s="2" t="s">
        <v>41</v>
      </c>
    </row>
    <row r="1871" spans="1:9" x14ac:dyDescent="0.2">
      <c r="A1871" s="3" t="s">
        <v>2304</v>
      </c>
      <c r="B1871" s="3" t="s">
        <v>51</v>
      </c>
      <c r="C1871" s="3" t="s">
        <v>219</v>
      </c>
      <c r="D1871" s="3" t="s">
        <v>52</v>
      </c>
      <c r="E1871" s="3" t="s">
        <v>60</v>
      </c>
      <c r="F1871" s="3">
        <v>2542.64</v>
      </c>
      <c r="G1871" s="3">
        <v>0</v>
      </c>
      <c r="H1871" s="3">
        <v>2542.64</v>
      </c>
      <c r="I1871" s="3" t="s">
        <v>56</v>
      </c>
    </row>
    <row r="1872" spans="1:9" x14ac:dyDescent="0.2">
      <c r="A1872" s="2" t="s">
        <v>2305</v>
      </c>
      <c r="B1872" s="2" t="s">
        <v>312</v>
      </c>
      <c r="C1872" s="2" t="s">
        <v>846</v>
      </c>
      <c r="D1872" s="2" t="s">
        <v>33</v>
      </c>
      <c r="E1872" s="2" t="s">
        <v>34</v>
      </c>
      <c r="F1872" s="2">
        <v>13894.75</v>
      </c>
      <c r="G1872" s="2">
        <v>2084.21</v>
      </c>
      <c r="H1872" s="2">
        <v>11810.54</v>
      </c>
      <c r="I1872" s="2" t="s">
        <v>56</v>
      </c>
    </row>
    <row r="1873" spans="1:9" x14ac:dyDescent="0.2">
      <c r="A1873" s="3" t="s">
        <v>2306</v>
      </c>
      <c r="B1873" s="3" t="s">
        <v>66</v>
      </c>
      <c r="C1873" s="3" t="s">
        <v>649</v>
      </c>
      <c r="D1873" s="3" t="s">
        <v>114</v>
      </c>
      <c r="E1873" s="3" t="s">
        <v>46</v>
      </c>
      <c r="F1873" s="3">
        <v>5967.9</v>
      </c>
      <c r="G1873" s="3">
        <v>596.79</v>
      </c>
      <c r="H1873" s="3">
        <v>5371.11</v>
      </c>
      <c r="I1873" s="3" t="s">
        <v>29</v>
      </c>
    </row>
    <row r="1874" spans="1:9" x14ac:dyDescent="0.2">
      <c r="A1874" s="2" t="s">
        <v>2307</v>
      </c>
      <c r="B1874" s="2" t="s">
        <v>1021</v>
      </c>
      <c r="C1874" s="2" t="s">
        <v>373</v>
      </c>
      <c r="D1874" s="2" t="s">
        <v>27</v>
      </c>
      <c r="E1874" s="2" t="s">
        <v>28</v>
      </c>
      <c r="F1874" s="2">
        <v>9938.27</v>
      </c>
      <c r="G1874" s="2">
        <v>1788.89</v>
      </c>
      <c r="H1874" s="2">
        <v>8149.38</v>
      </c>
      <c r="I1874" s="2" t="s">
        <v>29</v>
      </c>
    </row>
    <row r="1875" spans="1:9" x14ac:dyDescent="0.2">
      <c r="A1875" s="3" t="s">
        <v>2308</v>
      </c>
      <c r="B1875" s="3" t="s">
        <v>577</v>
      </c>
      <c r="C1875" s="3" t="s">
        <v>590</v>
      </c>
      <c r="D1875" s="3" t="s">
        <v>33</v>
      </c>
      <c r="E1875" s="3" t="s">
        <v>60</v>
      </c>
      <c r="F1875" s="3">
        <v>2401.39</v>
      </c>
      <c r="G1875" s="3">
        <v>0</v>
      </c>
      <c r="H1875" s="3">
        <v>2401.39</v>
      </c>
      <c r="I1875" s="3" t="s">
        <v>41</v>
      </c>
    </row>
    <row r="1876" spans="1:9" x14ac:dyDescent="0.2">
      <c r="A1876" s="2" t="s">
        <v>2309</v>
      </c>
      <c r="B1876" s="2" t="s">
        <v>546</v>
      </c>
      <c r="C1876" s="2" t="s">
        <v>603</v>
      </c>
      <c r="D1876" s="2" t="s">
        <v>33</v>
      </c>
      <c r="E1876" s="2" t="s">
        <v>34</v>
      </c>
      <c r="F1876" s="2">
        <v>20982.639999999999</v>
      </c>
      <c r="G1876" s="2">
        <v>3147.4</v>
      </c>
      <c r="H1876" s="2">
        <v>17835.240000000002</v>
      </c>
      <c r="I1876" s="2" t="s">
        <v>29</v>
      </c>
    </row>
    <row r="1877" spans="1:9" x14ac:dyDescent="0.2">
      <c r="A1877" s="3" t="s">
        <v>2310</v>
      </c>
      <c r="B1877" s="3" t="s">
        <v>971</v>
      </c>
      <c r="C1877" s="3" t="s">
        <v>495</v>
      </c>
      <c r="D1877" s="3" t="s">
        <v>52</v>
      </c>
      <c r="E1877" s="3" t="s">
        <v>34</v>
      </c>
      <c r="F1877" s="3">
        <v>5586.72</v>
      </c>
      <c r="G1877" s="3">
        <v>670.41</v>
      </c>
      <c r="H1877" s="3">
        <v>4916.3100000000004</v>
      </c>
      <c r="I1877" s="3" t="s">
        <v>29</v>
      </c>
    </row>
    <row r="1878" spans="1:9" x14ac:dyDescent="0.2">
      <c r="A1878" s="2" t="s">
        <v>2311</v>
      </c>
      <c r="B1878" s="2" t="s">
        <v>1278</v>
      </c>
      <c r="C1878" s="2" t="s">
        <v>310</v>
      </c>
      <c r="D1878" s="2" t="s">
        <v>33</v>
      </c>
      <c r="E1878" s="2" t="s">
        <v>60</v>
      </c>
      <c r="F1878" s="2">
        <v>6507.77</v>
      </c>
      <c r="G1878" s="2">
        <v>0</v>
      </c>
      <c r="H1878" s="2">
        <v>6507.77</v>
      </c>
      <c r="I1878" s="2" t="s">
        <v>41</v>
      </c>
    </row>
    <row r="1879" spans="1:9" x14ac:dyDescent="0.2">
      <c r="A1879" s="3" t="s">
        <v>2312</v>
      </c>
      <c r="B1879" s="3" t="s">
        <v>489</v>
      </c>
      <c r="C1879" s="3" t="s">
        <v>26</v>
      </c>
      <c r="D1879" s="3" t="s">
        <v>52</v>
      </c>
      <c r="E1879" s="3" t="s">
        <v>60</v>
      </c>
      <c r="F1879" s="3">
        <v>2396.0500000000002</v>
      </c>
      <c r="G1879" s="3">
        <v>0</v>
      </c>
      <c r="H1879" s="3">
        <v>2396.0500000000002</v>
      </c>
      <c r="I1879" s="3" t="s">
        <v>29</v>
      </c>
    </row>
    <row r="1880" spans="1:9" x14ac:dyDescent="0.2">
      <c r="A1880" s="2" t="s">
        <v>2313</v>
      </c>
      <c r="B1880" s="2" t="s">
        <v>121</v>
      </c>
      <c r="C1880" s="2" t="s">
        <v>200</v>
      </c>
      <c r="D1880" s="2" t="s">
        <v>33</v>
      </c>
      <c r="E1880" s="2" t="s">
        <v>34</v>
      </c>
      <c r="F1880" s="2">
        <v>3030.36</v>
      </c>
      <c r="G1880" s="2">
        <v>454.55</v>
      </c>
      <c r="H1880" s="2">
        <v>2575.81</v>
      </c>
      <c r="I1880" s="2" t="s">
        <v>41</v>
      </c>
    </row>
    <row r="1881" spans="1:9" x14ac:dyDescent="0.2">
      <c r="A1881" s="3" t="s">
        <v>2314</v>
      </c>
      <c r="B1881" s="3" t="s">
        <v>117</v>
      </c>
      <c r="C1881" s="3" t="s">
        <v>708</v>
      </c>
      <c r="D1881" s="3" t="s">
        <v>64</v>
      </c>
      <c r="E1881" s="3" t="s">
        <v>28</v>
      </c>
      <c r="F1881" s="3">
        <v>16986.28</v>
      </c>
      <c r="G1881" s="3">
        <v>0</v>
      </c>
      <c r="H1881" s="3">
        <v>16986.28</v>
      </c>
      <c r="I1881" s="3" t="s">
        <v>41</v>
      </c>
    </row>
    <row r="1882" spans="1:9" x14ac:dyDescent="0.2">
      <c r="A1882" s="2" t="s">
        <v>2315</v>
      </c>
      <c r="B1882" s="2" t="s">
        <v>460</v>
      </c>
      <c r="C1882" s="2" t="s">
        <v>141</v>
      </c>
      <c r="D1882" s="2" t="s">
        <v>52</v>
      </c>
      <c r="E1882" s="2" t="s">
        <v>34</v>
      </c>
      <c r="F1882" s="2">
        <v>4849.41</v>
      </c>
      <c r="G1882" s="2">
        <v>581.92999999999995</v>
      </c>
      <c r="H1882" s="2">
        <v>4267.4799999999996</v>
      </c>
      <c r="I1882" s="2" t="s">
        <v>29</v>
      </c>
    </row>
    <row r="1883" spans="1:9" x14ac:dyDescent="0.2">
      <c r="A1883" s="3" t="s">
        <v>2316</v>
      </c>
      <c r="B1883" s="3" t="s">
        <v>328</v>
      </c>
      <c r="C1883" s="3" t="s">
        <v>986</v>
      </c>
      <c r="D1883" s="3" t="s">
        <v>52</v>
      </c>
      <c r="E1883" s="3" t="s">
        <v>34</v>
      </c>
      <c r="F1883" s="3">
        <v>5499.12</v>
      </c>
      <c r="G1883" s="3">
        <v>659.89</v>
      </c>
      <c r="H1883" s="3">
        <v>4839.2299999999996</v>
      </c>
      <c r="I1883" s="3" t="s">
        <v>29</v>
      </c>
    </row>
    <row r="1884" spans="1:9" x14ac:dyDescent="0.2">
      <c r="A1884" s="2" t="s">
        <v>2317</v>
      </c>
      <c r="B1884" s="2" t="s">
        <v>783</v>
      </c>
      <c r="C1884" s="2" t="s">
        <v>315</v>
      </c>
      <c r="D1884" s="2" t="s">
        <v>64</v>
      </c>
      <c r="E1884" s="2" t="s">
        <v>28</v>
      </c>
      <c r="F1884" s="2">
        <v>18268.61</v>
      </c>
      <c r="G1884" s="2">
        <v>0</v>
      </c>
      <c r="H1884" s="2">
        <v>18268.61</v>
      </c>
      <c r="I1884" s="2" t="s">
        <v>29</v>
      </c>
    </row>
    <row r="1885" spans="1:9" x14ac:dyDescent="0.2">
      <c r="A1885" s="3" t="s">
        <v>2318</v>
      </c>
      <c r="B1885" s="3" t="s">
        <v>986</v>
      </c>
      <c r="C1885" s="3" t="s">
        <v>314</v>
      </c>
      <c r="D1885" s="3" t="s">
        <v>33</v>
      </c>
      <c r="E1885" s="3" t="s">
        <v>60</v>
      </c>
      <c r="F1885" s="3">
        <v>3587.47</v>
      </c>
      <c r="G1885" s="3">
        <v>0</v>
      </c>
      <c r="H1885" s="3">
        <v>3587.47</v>
      </c>
      <c r="I1885" s="3" t="s">
        <v>41</v>
      </c>
    </row>
    <row r="1886" spans="1:9" x14ac:dyDescent="0.2">
      <c r="A1886" s="2" t="s">
        <v>2319</v>
      </c>
      <c r="B1886" s="2" t="s">
        <v>351</v>
      </c>
      <c r="C1886" s="2" t="s">
        <v>48</v>
      </c>
      <c r="D1886" s="2" t="s">
        <v>33</v>
      </c>
      <c r="E1886" s="2" t="s">
        <v>28</v>
      </c>
      <c r="F1886" s="2">
        <v>4174.97</v>
      </c>
      <c r="G1886" s="2">
        <v>626.25</v>
      </c>
      <c r="H1886" s="2">
        <v>3548.72</v>
      </c>
      <c r="I1886" s="2" t="s">
        <v>56</v>
      </c>
    </row>
    <row r="1887" spans="1:9" x14ac:dyDescent="0.2">
      <c r="A1887" s="3" t="s">
        <v>2320</v>
      </c>
      <c r="B1887" s="3" t="s">
        <v>445</v>
      </c>
      <c r="C1887" s="3" t="s">
        <v>584</v>
      </c>
      <c r="D1887" s="3" t="s">
        <v>33</v>
      </c>
      <c r="E1887" s="3" t="s">
        <v>34</v>
      </c>
      <c r="F1887" s="3">
        <v>12475.2</v>
      </c>
      <c r="G1887" s="3">
        <v>1871.28</v>
      </c>
      <c r="H1887" s="3">
        <v>10603.92</v>
      </c>
      <c r="I1887" s="3" t="s">
        <v>56</v>
      </c>
    </row>
    <row r="1888" spans="1:9" x14ac:dyDescent="0.2">
      <c r="A1888" s="2" t="s">
        <v>2321</v>
      </c>
      <c r="B1888" s="2" t="s">
        <v>416</v>
      </c>
      <c r="C1888" s="2" t="s">
        <v>608</v>
      </c>
      <c r="D1888" s="2" t="s">
        <v>33</v>
      </c>
      <c r="E1888" s="2" t="s">
        <v>60</v>
      </c>
      <c r="F1888" s="2">
        <v>5138.33</v>
      </c>
      <c r="G1888" s="2">
        <v>0</v>
      </c>
      <c r="H1888" s="2">
        <v>5138.33</v>
      </c>
      <c r="I1888" s="2" t="s">
        <v>56</v>
      </c>
    </row>
    <row r="1889" spans="1:9" x14ac:dyDescent="0.2">
      <c r="A1889" s="3" t="s">
        <v>2322</v>
      </c>
      <c r="B1889" s="3" t="s">
        <v>282</v>
      </c>
      <c r="C1889" s="3" t="s">
        <v>370</v>
      </c>
      <c r="D1889" s="3" t="s">
        <v>27</v>
      </c>
      <c r="E1889" s="3" t="s">
        <v>34</v>
      </c>
      <c r="F1889" s="3">
        <v>6787.26</v>
      </c>
      <c r="G1889" s="3">
        <v>1221.71</v>
      </c>
      <c r="H1889" s="3">
        <v>5565.55</v>
      </c>
      <c r="I1889" s="3" t="s">
        <v>29</v>
      </c>
    </row>
    <row r="1890" spans="1:9" x14ac:dyDescent="0.2">
      <c r="A1890" s="2" t="s">
        <v>2323</v>
      </c>
      <c r="B1890" s="2" t="s">
        <v>560</v>
      </c>
      <c r="C1890" s="2" t="s">
        <v>118</v>
      </c>
      <c r="D1890" s="2" t="s">
        <v>52</v>
      </c>
      <c r="E1890" s="2" t="s">
        <v>60</v>
      </c>
      <c r="F1890" s="2">
        <v>25003.22</v>
      </c>
      <c r="G1890" s="2">
        <v>0</v>
      </c>
      <c r="H1890" s="2">
        <v>25003.22</v>
      </c>
      <c r="I1890" s="2" t="s">
        <v>29</v>
      </c>
    </row>
    <row r="1891" spans="1:9" x14ac:dyDescent="0.2">
      <c r="A1891" s="3" t="s">
        <v>2324</v>
      </c>
      <c r="B1891" s="3" t="s">
        <v>63</v>
      </c>
      <c r="C1891" s="3" t="s">
        <v>789</v>
      </c>
      <c r="D1891" s="3" t="s">
        <v>33</v>
      </c>
      <c r="E1891" s="3" t="s">
        <v>34</v>
      </c>
      <c r="F1891" s="3">
        <v>10498.26</v>
      </c>
      <c r="G1891" s="3">
        <v>1574.74</v>
      </c>
      <c r="H1891" s="3">
        <v>8923.52</v>
      </c>
      <c r="I1891" s="3" t="s">
        <v>29</v>
      </c>
    </row>
    <row r="1892" spans="1:9" x14ac:dyDescent="0.2">
      <c r="A1892" s="2" t="s">
        <v>2325</v>
      </c>
      <c r="B1892" s="2" t="s">
        <v>614</v>
      </c>
      <c r="C1892" s="2" t="s">
        <v>302</v>
      </c>
      <c r="D1892" s="2" t="s">
        <v>52</v>
      </c>
      <c r="E1892" s="2" t="s">
        <v>60</v>
      </c>
      <c r="F1892" s="2">
        <v>5971.6</v>
      </c>
      <c r="G1892" s="2">
        <v>0</v>
      </c>
      <c r="H1892" s="2">
        <v>5971.6</v>
      </c>
      <c r="I1892" s="2" t="s">
        <v>29</v>
      </c>
    </row>
    <row r="1893" spans="1:9" x14ac:dyDescent="0.2">
      <c r="A1893" s="3" t="s">
        <v>2326</v>
      </c>
      <c r="B1893" s="3" t="s">
        <v>671</v>
      </c>
      <c r="C1893" s="3" t="s">
        <v>295</v>
      </c>
      <c r="D1893" s="3" t="s">
        <v>33</v>
      </c>
      <c r="E1893" s="3" t="s">
        <v>60</v>
      </c>
      <c r="F1893" s="3">
        <v>5756.49</v>
      </c>
      <c r="G1893" s="3">
        <v>0</v>
      </c>
      <c r="H1893" s="3">
        <v>5756.49</v>
      </c>
      <c r="I1893" s="3" t="s">
        <v>56</v>
      </c>
    </row>
    <row r="1894" spans="1:9" x14ac:dyDescent="0.2">
      <c r="A1894" s="2" t="s">
        <v>2327</v>
      </c>
      <c r="B1894" s="2" t="s">
        <v>112</v>
      </c>
      <c r="C1894" s="2" t="s">
        <v>264</v>
      </c>
      <c r="D1894" s="2" t="s">
        <v>64</v>
      </c>
      <c r="E1894" s="2" t="s">
        <v>34</v>
      </c>
      <c r="F1894" s="2">
        <v>2938.35</v>
      </c>
      <c r="G1894" s="2">
        <v>0</v>
      </c>
      <c r="H1894" s="2">
        <v>2938.35</v>
      </c>
      <c r="I1894" s="2" t="s">
        <v>29</v>
      </c>
    </row>
    <row r="1895" spans="1:9" x14ac:dyDescent="0.2">
      <c r="A1895" s="3" t="s">
        <v>2328</v>
      </c>
      <c r="B1895" s="3" t="s">
        <v>614</v>
      </c>
      <c r="C1895" s="3" t="s">
        <v>176</v>
      </c>
      <c r="D1895" s="3" t="s">
        <v>33</v>
      </c>
      <c r="E1895" s="3" t="s">
        <v>34</v>
      </c>
      <c r="F1895" s="3">
        <v>4219.01</v>
      </c>
      <c r="G1895" s="3">
        <v>632.85</v>
      </c>
      <c r="H1895" s="3">
        <v>3586.16</v>
      </c>
      <c r="I1895" s="3" t="s">
        <v>41</v>
      </c>
    </row>
    <row r="1896" spans="1:9" x14ac:dyDescent="0.2">
      <c r="A1896" s="2" t="s">
        <v>2329</v>
      </c>
      <c r="B1896" s="2" t="s">
        <v>1014</v>
      </c>
      <c r="C1896" s="2" t="s">
        <v>39</v>
      </c>
      <c r="D1896" s="2" t="s">
        <v>64</v>
      </c>
      <c r="E1896" s="2" t="s">
        <v>115</v>
      </c>
      <c r="F1896" s="2">
        <v>8618.0499999999993</v>
      </c>
      <c r="G1896" s="2">
        <v>0</v>
      </c>
      <c r="H1896" s="2">
        <v>8618.0499999999993</v>
      </c>
      <c r="I1896" s="2" t="s">
        <v>29</v>
      </c>
    </row>
    <row r="1897" spans="1:9" x14ac:dyDescent="0.2">
      <c r="A1897" s="3" t="s">
        <v>2330</v>
      </c>
      <c r="B1897" s="3" t="s">
        <v>368</v>
      </c>
      <c r="C1897" s="3" t="s">
        <v>577</v>
      </c>
      <c r="D1897" s="3" t="s">
        <v>27</v>
      </c>
      <c r="E1897" s="3" t="s">
        <v>34</v>
      </c>
      <c r="F1897" s="3">
        <v>12684.53</v>
      </c>
      <c r="G1897" s="3">
        <v>2283.2199999999998</v>
      </c>
      <c r="H1897" s="3">
        <v>10401.31</v>
      </c>
      <c r="I1897" s="3" t="s">
        <v>29</v>
      </c>
    </row>
    <row r="1898" spans="1:9" x14ac:dyDescent="0.2">
      <c r="A1898" s="2" t="s">
        <v>2331</v>
      </c>
      <c r="B1898" s="2" t="s">
        <v>375</v>
      </c>
      <c r="C1898" s="2" t="s">
        <v>224</v>
      </c>
      <c r="D1898" s="2" t="s">
        <v>33</v>
      </c>
      <c r="E1898" s="2" t="s">
        <v>34</v>
      </c>
      <c r="F1898" s="2">
        <v>2540.6799999999998</v>
      </c>
      <c r="G1898" s="2">
        <v>381.1</v>
      </c>
      <c r="H1898" s="2">
        <v>2159.58</v>
      </c>
      <c r="I1898" s="2" t="s">
        <v>56</v>
      </c>
    </row>
    <row r="1899" spans="1:9" x14ac:dyDescent="0.2">
      <c r="A1899" s="3" t="s">
        <v>2332</v>
      </c>
      <c r="B1899" s="3" t="s">
        <v>178</v>
      </c>
      <c r="C1899" s="3" t="s">
        <v>741</v>
      </c>
      <c r="D1899" s="3" t="s">
        <v>114</v>
      </c>
      <c r="E1899" s="3" t="s">
        <v>115</v>
      </c>
      <c r="F1899" s="3">
        <v>10380.34</v>
      </c>
      <c r="G1899" s="3">
        <v>1038.03</v>
      </c>
      <c r="H1899" s="3">
        <v>9342.31</v>
      </c>
      <c r="I1899" s="3" t="s">
        <v>56</v>
      </c>
    </row>
    <row r="1900" spans="1:9" x14ac:dyDescent="0.2">
      <c r="A1900" s="2" t="s">
        <v>2333</v>
      </c>
      <c r="B1900" s="2" t="s">
        <v>515</v>
      </c>
      <c r="C1900" s="2" t="s">
        <v>100</v>
      </c>
      <c r="D1900" s="2" t="s">
        <v>33</v>
      </c>
      <c r="E1900" s="2" t="s">
        <v>28</v>
      </c>
      <c r="F1900" s="2">
        <v>12618.91</v>
      </c>
      <c r="G1900" s="2">
        <v>1892.84</v>
      </c>
      <c r="H1900" s="2">
        <v>10726.07</v>
      </c>
      <c r="I1900" s="2" t="s">
        <v>29</v>
      </c>
    </row>
    <row r="1901" spans="1:9" x14ac:dyDescent="0.2">
      <c r="A1901" s="3" t="s">
        <v>2334</v>
      </c>
      <c r="B1901" s="3" t="s">
        <v>261</v>
      </c>
      <c r="C1901" s="3" t="s">
        <v>147</v>
      </c>
      <c r="D1901" s="3" t="s">
        <v>52</v>
      </c>
      <c r="E1901" s="3" t="s">
        <v>60</v>
      </c>
      <c r="F1901" s="3">
        <v>2219.58</v>
      </c>
      <c r="G1901" s="3">
        <v>0</v>
      </c>
      <c r="H1901" s="3">
        <v>2219.58</v>
      </c>
      <c r="I1901" s="3" t="s">
        <v>56</v>
      </c>
    </row>
    <row r="1902" spans="1:9" x14ac:dyDescent="0.2">
      <c r="A1902" s="2" t="s">
        <v>2335</v>
      </c>
      <c r="B1902" s="2" t="s">
        <v>1072</v>
      </c>
      <c r="C1902" s="2" t="s">
        <v>630</v>
      </c>
      <c r="D1902" s="2" t="s">
        <v>52</v>
      </c>
      <c r="E1902" s="2" t="s">
        <v>60</v>
      </c>
      <c r="F1902" s="2">
        <v>2073.19</v>
      </c>
      <c r="G1902" s="2">
        <v>0</v>
      </c>
      <c r="H1902" s="2">
        <v>2073.19</v>
      </c>
      <c r="I1902" s="2" t="s">
        <v>29</v>
      </c>
    </row>
    <row r="1903" spans="1:9" x14ac:dyDescent="0.2">
      <c r="A1903" s="3" t="s">
        <v>2336</v>
      </c>
      <c r="B1903" s="3" t="s">
        <v>983</v>
      </c>
      <c r="C1903" s="3" t="s">
        <v>174</v>
      </c>
      <c r="D1903" s="3" t="s">
        <v>45</v>
      </c>
      <c r="E1903" s="3" t="s">
        <v>46</v>
      </c>
      <c r="F1903" s="3">
        <v>12620.37</v>
      </c>
      <c r="G1903" s="3">
        <v>631.02</v>
      </c>
      <c r="H1903" s="3">
        <v>11989.35</v>
      </c>
      <c r="I1903" s="3" t="s">
        <v>29</v>
      </c>
    </row>
    <row r="1904" spans="1:9" x14ac:dyDescent="0.2">
      <c r="A1904" s="2" t="s">
        <v>2337</v>
      </c>
      <c r="B1904" s="2" t="s">
        <v>291</v>
      </c>
      <c r="C1904" s="2" t="s">
        <v>291</v>
      </c>
      <c r="D1904" s="2" t="s">
        <v>33</v>
      </c>
      <c r="E1904" s="2" t="s">
        <v>28</v>
      </c>
      <c r="F1904" s="2">
        <v>6627.94</v>
      </c>
      <c r="G1904" s="2">
        <v>994.19</v>
      </c>
      <c r="H1904" s="2">
        <v>5633.75</v>
      </c>
      <c r="I1904" s="2" t="s">
        <v>29</v>
      </c>
    </row>
    <row r="1905" spans="1:9" x14ac:dyDescent="0.2">
      <c r="A1905" s="3" t="s">
        <v>2338</v>
      </c>
      <c r="B1905" s="3" t="s">
        <v>762</v>
      </c>
      <c r="C1905" s="3" t="s">
        <v>595</v>
      </c>
      <c r="D1905" s="3" t="s">
        <v>45</v>
      </c>
      <c r="E1905" s="3" t="s">
        <v>89</v>
      </c>
      <c r="F1905" s="3">
        <v>7737.18</v>
      </c>
      <c r="G1905" s="3">
        <v>0</v>
      </c>
      <c r="H1905" s="3">
        <v>7737.18</v>
      </c>
      <c r="I1905" s="3" t="s">
        <v>29</v>
      </c>
    </row>
    <row r="1906" spans="1:9" x14ac:dyDescent="0.2">
      <c r="A1906" s="2" t="s">
        <v>2339</v>
      </c>
      <c r="B1906" s="2" t="s">
        <v>297</v>
      </c>
      <c r="C1906" s="2" t="s">
        <v>247</v>
      </c>
      <c r="D1906" s="2" t="s">
        <v>33</v>
      </c>
      <c r="E1906" s="2" t="s">
        <v>34</v>
      </c>
      <c r="F1906" s="2">
        <v>5779.99</v>
      </c>
      <c r="G1906" s="2">
        <v>867</v>
      </c>
      <c r="H1906" s="2">
        <v>4912.99</v>
      </c>
      <c r="I1906" s="2" t="s">
        <v>29</v>
      </c>
    </row>
    <row r="1907" spans="1:9" x14ac:dyDescent="0.2">
      <c r="A1907" s="3" t="s">
        <v>2340</v>
      </c>
      <c r="B1907" s="3" t="s">
        <v>1272</v>
      </c>
      <c r="C1907" s="3" t="s">
        <v>51</v>
      </c>
      <c r="D1907" s="3" t="s">
        <v>33</v>
      </c>
      <c r="E1907" s="3" t="s">
        <v>28</v>
      </c>
      <c r="F1907" s="3">
        <v>17663.05</v>
      </c>
      <c r="G1907" s="3">
        <v>2649.46</v>
      </c>
      <c r="H1907" s="3">
        <v>15013.59</v>
      </c>
      <c r="I1907" s="3" t="s">
        <v>29</v>
      </c>
    </row>
    <row r="1908" spans="1:9" x14ac:dyDescent="0.2">
      <c r="A1908" s="2" t="s">
        <v>2341</v>
      </c>
      <c r="B1908" s="2" t="s">
        <v>504</v>
      </c>
      <c r="C1908" s="2" t="s">
        <v>256</v>
      </c>
      <c r="D1908" s="2" t="s">
        <v>45</v>
      </c>
      <c r="E1908" s="2" t="s">
        <v>89</v>
      </c>
      <c r="F1908" s="2">
        <v>8013.56</v>
      </c>
      <c r="G1908" s="2">
        <v>0</v>
      </c>
      <c r="H1908" s="2">
        <v>8013.56</v>
      </c>
      <c r="I1908" s="2" t="s">
        <v>29</v>
      </c>
    </row>
    <row r="1909" spans="1:9" x14ac:dyDescent="0.2">
      <c r="A1909" s="3" t="s">
        <v>2342</v>
      </c>
      <c r="B1909" s="3" t="s">
        <v>388</v>
      </c>
      <c r="C1909" s="3" t="s">
        <v>497</v>
      </c>
      <c r="D1909" s="3" t="s">
        <v>64</v>
      </c>
      <c r="E1909" s="3" t="s">
        <v>28</v>
      </c>
      <c r="F1909" s="3">
        <v>3260.66</v>
      </c>
      <c r="G1909" s="3">
        <v>0</v>
      </c>
      <c r="H1909" s="3">
        <v>3260.66</v>
      </c>
      <c r="I1909" s="3" t="s">
        <v>56</v>
      </c>
    </row>
    <row r="1910" spans="1:9" x14ac:dyDescent="0.2">
      <c r="A1910" s="2" t="s">
        <v>2343</v>
      </c>
      <c r="B1910" s="2" t="s">
        <v>437</v>
      </c>
      <c r="C1910" s="2" t="s">
        <v>560</v>
      </c>
      <c r="D1910" s="2" t="s">
        <v>27</v>
      </c>
      <c r="E1910" s="2" t="s">
        <v>28</v>
      </c>
      <c r="F1910" s="2">
        <v>18826.57</v>
      </c>
      <c r="G1910" s="2">
        <v>3388.78</v>
      </c>
      <c r="H1910" s="2">
        <v>15437.79</v>
      </c>
      <c r="I1910" s="2" t="s">
        <v>29</v>
      </c>
    </row>
    <row r="1911" spans="1:9" x14ac:dyDescent="0.2">
      <c r="A1911" s="3" t="s">
        <v>2344</v>
      </c>
      <c r="B1911" s="3" t="s">
        <v>302</v>
      </c>
      <c r="C1911" s="3" t="s">
        <v>443</v>
      </c>
      <c r="D1911" s="3" t="s">
        <v>45</v>
      </c>
      <c r="E1911" s="3" t="s">
        <v>46</v>
      </c>
      <c r="F1911" s="3">
        <v>21052.23</v>
      </c>
      <c r="G1911" s="3">
        <v>1052.6099999999999</v>
      </c>
      <c r="H1911" s="3">
        <v>19999.62</v>
      </c>
      <c r="I1911" s="3" t="s">
        <v>29</v>
      </c>
    </row>
    <row r="1912" spans="1:9" x14ac:dyDescent="0.2">
      <c r="A1912" s="2" t="s">
        <v>2345</v>
      </c>
      <c r="B1912" s="2" t="s">
        <v>577</v>
      </c>
      <c r="C1912" s="2" t="s">
        <v>44</v>
      </c>
      <c r="D1912" s="2" t="s">
        <v>114</v>
      </c>
      <c r="E1912" s="2" t="s">
        <v>115</v>
      </c>
      <c r="F1912" s="2">
        <v>3478.98</v>
      </c>
      <c r="G1912" s="2">
        <v>347.9</v>
      </c>
      <c r="H1912" s="2">
        <v>3131.08</v>
      </c>
      <c r="I1912" s="2" t="s">
        <v>29</v>
      </c>
    </row>
    <row r="1913" spans="1:9" x14ac:dyDescent="0.2">
      <c r="A1913" s="3" t="s">
        <v>2346</v>
      </c>
      <c r="B1913" s="3" t="s">
        <v>136</v>
      </c>
      <c r="C1913" s="3" t="s">
        <v>241</v>
      </c>
      <c r="D1913" s="3" t="s">
        <v>45</v>
      </c>
      <c r="E1913" s="3" t="s">
        <v>89</v>
      </c>
      <c r="F1913" s="3">
        <v>8396.7000000000007</v>
      </c>
      <c r="G1913" s="3">
        <v>0</v>
      </c>
      <c r="H1913" s="3">
        <v>8396.7000000000007</v>
      </c>
      <c r="I1913" s="3" t="s">
        <v>29</v>
      </c>
    </row>
    <row r="1914" spans="1:9" x14ac:dyDescent="0.2">
      <c r="A1914" s="2" t="s">
        <v>2347</v>
      </c>
      <c r="B1914" s="2" t="s">
        <v>72</v>
      </c>
      <c r="C1914" s="2" t="s">
        <v>302</v>
      </c>
      <c r="D1914" s="2" t="s">
        <v>33</v>
      </c>
      <c r="E1914" s="2" t="s">
        <v>60</v>
      </c>
      <c r="F1914" s="2">
        <v>14306.16</v>
      </c>
      <c r="G1914" s="2">
        <v>0</v>
      </c>
      <c r="H1914" s="2">
        <v>14306.16</v>
      </c>
      <c r="I1914" s="2" t="s">
        <v>56</v>
      </c>
    </row>
    <row r="1915" spans="1:9" x14ac:dyDescent="0.2">
      <c r="A1915" s="3" t="s">
        <v>2348</v>
      </c>
      <c r="B1915" s="3" t="s">
        <v>92</v>
      </c>
      <c r="C1915" s="3" t="s">
        <v>655</v>
      </c>
      <c r="D1915" s="3" t="s">
        <v>52</v>
      </c>
      <c r="E1915" s="3" t="s">
        <v>60</v>
      </c>
      <c r="F1915" s="3">
        <v>3610.48</v>
      </c>
      <c r="G1915" s="3">
        <v>0</v>
      </c>
      <c r="H1915" s="3">
        <v>3610.48</v>
      </c>
      <c r="I1915" s="3" t="s">
        <v>29</v>
      </c>
    </row>
    <row r="1916" spans="1:9" x14ac:dyDescent="0.2">
      <c r="A1916" s="2" t="s">
        <v>2349</v>
      </c>
      <c r="B1916" s="2" t="s">
        <v>256</v>
      </c>
      <c r="C1916" s="2" t="s">
        <v>1075</v>
      </c>
      <c r="D1916" s="2" t="s">
        <v>27</v>
      </c>
      <c r="E1916" s="2" t="s">
        <v>28</v>
      </c>
      <c r="F1916" s="2">
        <v>4582.92</v>
      </c>
      <c r="G1916" s="2">
        <v>824.93</v>
      </c>
      <c r="H1916" s="2">
        <v>3757.99</v>
      </c>
      <c r="I1916" s="2" t="s">
        <v>41</v>
      </c>
    </row>
    <row r="1917" spans="1:9" x14ac:dyDescent="0.2">
      <c r="A1917" s="3" t="s">
        <v>2350</v>
      </c>
      <c r="B1917" s="3" t="s">
        <v>430</v>
      </c>
      <c r="C1917" s="3" t="s">
        <v>274</v>
      </c>
      <c r="D1917" s="3" t="s">
        <v>64</v>
      </c>
      <c r="E1917" s="3" t="s">
        <v>28</v>
      </c>
      <c r="F1917" s="3">
        <v>7075.68</v>
      </c>
      <c r="G1917" s="3">
        <v>0</v>
      </c>
      <c r="H1917" s="3">
        <v>7075.68</v>
      </c>
      <c r="I1917" s="3" t="s">
        <v>41</v>
      </c>
    </row>
    <row r="1918" spans="1:9" x14ac:dyDescent="0.2">
      <c r="A1918" s="2" t="s">
        <v>2351</v>
      </c>
      <c r="B1918" s="2" t="s">
        <v>168</v>
      </c>
      <c r="C1918" s="2" t="s">
        <v>187</v>
      </c>
      <c r="D1918" s="2" t="s">
        <v>45</v>
      </c>
      <c r="E1918" s="2" t="s">
        <v>89</v>
      </c>
      <c r="F1918" s="2">
        <v>3646.38</v>
      </c>
      <c r="G1918" s="2">
        <v>0</v>
      </c>
      <c r="H1918" s="2">
        <v>3646.38</v>
      </c>
      <c r="I1918" s="2" t="s">
        <v>29</v>
      </c>
    </row>
    <row r="1919" spans="1:9" x14ac:dyDescent="0.2">
      <c r="A1919" s="3" t="s">
        <v>2352</v>
      </c>
      <c r="B1919" s="3" t="s">
        <v>826</v>
      </c>
      <c r="C1919" s="3" t="s">
        <v>94</v>
      </c>
      <c r="D1919" s="3" t="s">
        <v>169</v>
      </c>
      <c r="E1919" s="3" t="s">
        <v>34</v>
      </c>
      <c r="F1919" s="3">
        <v>3557.56</v>
      </c>
      <c r="G1919" s="3">
        <v>711.51</v>
      </c>
      <c r="H1919" s="3">
        <v>2846.05</v>
      </c>
      <c r="I1919" s="3" t="s">
        <v>29</v>
      </c>
    </row>
    <row r="1920" spans="1:9" x14ac:dyDescent="0.2">
      <c r="A1920" s="2" t="s">
        <v>2353</v>
      </c>
      <c r="B1920" s="2" t="s">
        <v>238</v>
      </c>
      <c r="C1920" s="2" t="s">
        <v>266</v>
      </c>
      <c r="D1920" s="2" t="s">
        <v>27</v>
      </c>
      <c r="E1920" s="2" t="s">
        <v>60</v>
      </c>
      <c r="F1920" s="2">
        <v>9634.24</v>
      </c>
      <c r="G1920" s="2">
        <v>0</v>
      </c>
      <c r="H1920" s="2">
        <v>9634.24</v>
      </c>
      <c r="I1920" s="2" t="s">
        <v>29</v>
      </c>
    </row>
    <row r="1921" spans="1:9" x14ac:dyDescent="0.2">
      <c r="A1921" s="3" t="s">
        <v>2354</v>
      </c>
      <c r="B1921" s="3" t="s">
        <v>574</v>
      </c>
      <c r="C1921" s="3" t="s">
        <v>205</v>
      </c>
      <c r="D1921" s="3" t="s">
        <v>33</v>
      </c>
      <c r="E1921" s="3" t="s">
        <v>34</v>
      </c>
      <c r="F1921" s="3">
        <v>5461.82</v>
      </c>
      <c r="G1921" s="3">
        <v>819.27</v>
      </c>
      <c r="H1921" s="3">
        <v>4642.55</v>
      </c>
      <c r="I1921" s="3" t="s">
        <v>56</v>
      </c>
    </row>
    <row r="1922" spans="1:9" x14ac:dyDescent="0.2">
      <c r="A1922" s="2" t="s">
        <v>2355</v>
      </c>
      <c r="B1922" s="2" t="s">
        <v>562</v>
      </c>
      <c r="C1922" s="2" t="s">
        <v>161</v>
      </c>
      <c r="D1922" s="2" t="s">
        <v>64</v>
      </c>
      <c r="E1922" s="2" t="s">
        <v>28</v>
      </c>
      <c r="F1922" s="2">
        <v>8747.7800000000007</v>
      </c>
      <c r="G1922" s="2">
        <v>0</v>
      </c>
      <c r="H1922" s="2">
        <v>8747.7800000000007</v>
      </c>
      <c r="I1922" s="2" t="s">
        <v>29</v>
      </c>
    </row>
    <row r="1923" spans="1:9" x14ac:dyDescent="0.2">
      <c r="A1923" s="3" t="s">
        <v>2356</v>
      </c>
      <c r="B1923" s="3" t="s">
        <v>256</v>
      </c>
      <c r="C1923" s="3" t="s">
        <v>729</v>
      </c>
      <c r="D1923" s="3" t="s">
        <v>45</v>
      </c>
      <c r="E1923" s="3" t="s">
        <v>89</v>
      </c>
      <c r="F1923" s="3">
        <v>3061.24</v>
      </c>
      <c r="G1923" s="3">
        <v>0</v>
      </c>
      <c r="H1923" s="3">
        <v>3061.24</v>
      </c>
      <c r="I1923" s="3" t="s">
        <v>29</v>
      </c>
    </row>
    <row r="1924" spans="1:9" x14ac:dyDescent="0.2">
      <c r="A1924" s="2" t="s">
        <v>2357</v>
      </c>
      <c r="B1924" s="2" t="s">
        <v>178</v>
      </c>
      <c r="C1924" s="2" t="s">
        <v>153</v>
      </c>
      <c r="D1924" s="2" t="s">
        <v>45</v>
      </c>
      <c r="E1924" s="2" t="s">
        <v>89</v>
      </c>
      <c r="F1924" s="2">
        <v>8867.7999999999993</v>
      </c>
      <c r="G1924" s="2">
        <v>0</v>
      </c>
      <c r="H1924" s="2">
        <v>8867.7999999999993</v>
      </c>
      <c r="I1924" s="2" t="s">
        <v>29</v>
      </c>
    </row>
    <row r="1925" spans="1:9" x14ac:dyDescent="0.2">
      <c r="A1925" s="3" t="s">
        <v>2358</v>
      </c>
      <c r="B1925" s="3" t="s">
        <v>712</v>
      </c>
      <c r="C1925" s="3" t="s">
        <v>2359</v>
      </c>
      <c r="D1925" s="3" t="s">
        <v>33</v>
      </c>
      <c r="E1925" s="3" t="s">
        <v>28</v>
      </c>
      <c r="F1925" s="3">
        <v>12659.39</v>
      </c>
      <c r="G1925" s="3">
        <v>1898.91</v>
      </c>
      <c r="H1925" s="3">
        <v>10760.48</v>
      </c>
      <c r="I1925" s="3" t="s">
        <v>29</v>
      </c>
    </row>
    <row r="1926" spans="1:9" x14ac:dyDescent="0.2">
      <c r="A1926" s="2" t="s">
        <v>2360</v>
      </c>
      <c r="B1926" s="2" t="s">
        <v>262</v>
      </c>
      <c r="C1926" s="2" t="s">
        <v>495</v>
      </c>
      <c r="D1926" s="2" t="s">
        <v>45</v>
      </c>
      <c r="E1926" s="2" t="s">
        <v>46</v>
      </c>
      <c r="F1926" s="2">
        <v>5366.61</v>
      </c>
      <c r="G1926" s="2">
        <v>268.33</v>
      </c>
      <c r="H1926" s="2">
        <v>5098.28</v>
      </c>
      <c r="I1926" s="2" t="s">
        <v>29</v>
      </c>
    </row>
    <row r="1927" spans="1:9" x14ac:dyDescent="0.2">
      <c r="A1927" s="3" t="s">
        <v>2361</v>
      </c>
      <c r="B1927" s="3" t="s">
        <v>753</v>
      </c>
      <c r="C1927" s="3" t="s">
        <v>619</v>
      </c>
      <c r="D1927" s="3" t="s">
        <v>33</v>
      </c>
      <c r="E1927" s="3" t="s">
        <v>34</v>
      </c>
      <c r="F1927" s="3">
        <v>5938.08</v>
      </c>
      <c r="G1927" s="3">
        <v>890.71</v>
      </c>
      <c r="H1927" s="3">
        <v>5047.37</v>
      </c>
      <c r="I1927" s="3" t="s">
        <v>29</v>
      </c>
    </row>
    <row r="1928" spans="1:9" x14ac:dyDescent="0.2">
      <c r="A1928" s="2" t="s">
        <v>2362</v>
      </c>
      <c r="B1928" s="2" t="s">
        <v>1048</v>
      </c>
      <c r="C1928" s="2" t="s">
        <v>159</v>
      </c>
      <c r="D1928" s="2" t="s">
        <v>169</v>
      </c>
      <c r="E1928" s="2" t="s">
        <v>46</v>
      </c>
      <c r="F1928" s="2">
        <v>5712.17</v>
      </c>
      <c r="G1928" s="2">
        <v>1142.43</v>
      </c>
      <c r="H1928" s="2">
        <v>4569.74</v>
      </c>
      <c r="I1928" s="2" t="s">
        <v>41</v>
      </c>
    </row>
    <row r="1929" spans="1:9" x14ac:dyDescent="0.2">
      <c r="A1929" s="3" t="s">
        <v>2363</v>
      </c>
      <c r="B1929" s="3" t="s">
        <v>370</v>
      </c>
      <c r="C1929" s="3" t="s">
        <v>983</v>
      </c>
      <c r="D1929" s="3" t="s">
        <v>206</v>
      </c>
      <c r="E1929" s="3" t="s">
        <v>207</v>
      </c>
      <c r="F1929" s="3">
        <v>11478.38</v>
      </c>
      <c r="G1929" s="3">
        <v>0</v>
      </c>
      <c r="H1929" s="3">
        <v>11478.38</v>
      </c>
      <c r="I1929" s="3" t="s">
        <v>29</v>
      </c>
    </row>
    <row r="1930" spans="1:9" x14ac:dyDescent="0.2">
      <c r="A1930" s="2" t="s">
        <v>2364</v>
      </c>
      <c r="B1930" s="2" t="s">
        <v>590</v>
      </c>
      <c r="C1930" s="2" t="s">
        <v>162</v>
      </c>
      <c r="D1930" s="2" t="s">
        <v>45</v>
      </c>
      <c r="E1930" s="2" t="s">
        <v>46</v>
      </c>
      <c r="F1930" s="2">
        <v>6390.63</v>
      </c>
      <c r="G1930" s="2">
        <v>319.52999999999997</v>
      </c>
      <c r="H1930" s="2">
        <v>6071.1</v>
      </c>
      <c r="I1930" s="2" t="s">
        <v>29</v>
      </c>
    </row>
    <row r="1931" spans="1:9" x14ac:dyDescent="0.2">
      <c r="A1931" s="3" t="s">
        <v>2365</v>
      </c>
      <c r="B1931" s="3" t="s">
        <v>104</v>
      </c>
      <c r="C1931" s="3" t="s">
        <v>179</v>
      </c>
      <c r="D1931" s="3" t="s">
        <v>52</v>
      </c>
      <c r="E1931" s="3" t="s">
        <v>34</v>
      </c>
      <c r="F1931" s="3">
        <v>5149.43</v>
      </c>
      <c r="G1931" s="3">
        <v>617.92999999999995</v>
      </c>
      <c r="H1931" s="3">
        <v>4531.5</v>
      </c>
      <c r="I1931" s="3" t="s">
        <v>29</v>
      </c>
    </row>
    <row r="1932" spans="1:9" x14ac:dyDescent="0.2">
      <c r="A1932" s="2" t="s">
        <v>2366</v>
      </c>
      <c r="B1932" s="2" t="s">
        <v>497</v>
      </c>
      <c r="C1932" s="2" t="s">
        <v>612</v>
      </c>
      <c r="D1932" s="2" t="s">
        <v>27</v>
      </c>
      <c r="E1932" s="2" t="s">
        <v>34</v>
      </c>
      <c r="F1932" s="2">
        <v>6992.5</v>
      </c>
      <c r="G1932" s="2">
        <v>1258.6500000000001</v>
      </c>
      <c r="H1932" s="2">
        <v>5733.85</v>
      </c>
      <c r="I1932" s="2" t="s">
        <v>29</v>
      </c>
    </row>
    <row r="1933" spans="1:9" x14ac:dyDescent="0.2">
      <c r="A1933" s="3" t="s">
        <v>2367</v>
      </c>
      <c r="B1933" s="3" t="s">
        <v>355</v>
      </c>
      <c r="C1933" s="3" t="s">
        <v>355</v>
      </c>
      <c r="D1933" s="3" t="s">
        <v>27</v>
      </c>
      <c r="E1933" s="3" t="s">
        <v>28</v>
      </c>
      <c r="F1933" s="3">
        <v>8212.58</v>
      </c>
      <c r="G1933" s="3">
        <v>1478.26</v>
      </c>
      <c r="H1933" s="3">
        <v>6734.32</v>
      </c>
      <c r="I1933" s="3" t="s">
        <v>56</v>
      </c>
    </row>
    <row r="1934" spans="1:9" x14ac:dyDescent="0.2">
      <c r="A1934" s="2" t="s">
        <v>2368</v>
      </c>
      <c r="B1934" s="2" t="s">
        <v>958</v>
      </c>
      <c r="C1934" s="2" t="s">
        <v>618</v>
      </c>
      <c r="D1934" s="2" t="s">
        <v>64</v>
      </c>
      <c r="E1934" s="2" t="s">
        <v>34</v>
      </c>
      <c r="F1934" s="2">
        <v>6620.24</v>
      </c>
      <c r="G1934" s="2">
        <v>0</v>
      </c>
      <c r="H1934" s="2">
        <v>6620.24</v>
      </c>
      <c r="I1934" s="2" t="s">
        <v>29</v>
      </c>
    </row>
    <row r="1935" spans="1:9" x14ac:dyDescent="0.2">
      <c r="A1935" s="3" t="s">
        <v>2369</v>
      </c>
      <c r="B1935" s="3" t="s">
        <v>63</v>
      </c>
      <c r="C1935" s="3" t="s">
        <v>602</v>
      </c>
      <c r="D1935" s="3" t="s">
        <v>206</v>
      </c>
      <c r="E1935" s="3" t="s">
        <v>207</v>
      </c>
      <c r="F1935" s="3">
        <v>10314.52</v>
      </c>
      <c r="G1935" s="3">
        <v>0</v>
      </c>
      <c r="H1935" s="3">
        <v>10314.52</v>
      </c>
      <c r="I1935" s="3" t="s">
        <v>29</v>
      </c>
    </row>
    <row r="1936" spans="1:9" x14ac:dyDescent="0.2">
      <c r="A1936" s="2" t="s">
        <v>2370</v>
      </c>
      <c r="B1936" s="2" t="s">
        <v>107</v>
      </c>
      <c r="C1936" s="2" t="s">
        <v>485</v>
      </c>
      <c r="D1936" s="2" t="s">
        <v>64</v>
      </c>
      <c r="E1936" s="2" t="s">
        <v>115</v>
      </c>
      <c r="F1936" s="2">
        <v>3273.96</v>
      </c>
      <c r="G1936" s="2">
        <v>0</v>
      </c>
      <c r="H1936" s="2">
        <v>3273.96</v>
      </c>
      <c r="I1936" s="2" t="s">
        <v>29</v>
      </c>
    </row>
    <row r="1937" spans="1:9" x14ac:dyDescent="0.2">
      <c r="A1937" s="3" t="s">
        <v>2371</v>
      </c>
      <c r="B1937" s="3" t="s">
        <v>179</v>
      </c>
      <c r="C1937" s="3" t="s">
        <v>164</v>
      </c>
      <c r="D1937" s="3" t="s">
        <v>52</v>
      </c>
      <c r="E1937" s="3" t="s">
        <v>34</v>
      </c>
      <c r="F1937" s="3">
        <v>6692.68</v>
      </c>
      <c r="G1937" s="3">
        <v>803.12</v>
      </c>
      <c r="H1937" s="3">
        <v>5889.56</v>
      </c>
      <c r="I1937" s="3" t="s">
        <v>29</v>
      </c>
    </row>
    <row r="1938" spans="1:9" x14ac:dyDescent="0.2">
      <c r="A1938" s="2" t="s">
        <v>2372</v>
      </c>
      <c r="B1938" s="2" t="s">
        <v>634</v>
      </c>
      <c r="C1938" s="2" t="s">
        <v>416</v>
      </c>
      <c r="D1938" s="2" t="s">
        <v>33</v>
      </c>
      <c r="E1938" s="2" t="s">
        <v>60</v>
      </c>
      <c r="F1938" s="2">
        <v>2761.43</v>
      </c>
      <c r="G1938" s="2">
        <v>0</v>
      </c>
      <c r="H1938" s="2">
        <v>2761.43</v>
      </c>
      <c r="I1938" s="2" t="s">
        <v>41</v>
      </c>
    </row>
    <row r="1939" spans="1:9" x14ac:dyDescent="0.2">
      <c r="A1939" s="3" t="s">
        <v>2373</v>
      </c>
      <c r="B1939" s="3" t="s">
        <v>253</v>
      </c>
      <c r="C1939" s="3" t="s">
        <v>324</v>
      </c>
      <c r="D1939" s="3" t="s">
        <v>52</v>
      </c>
      <c r="E1939" s="3" t="s">
        <v>34</v>
      </c>
      <c r="F1939" s="3">
        <v>2776.83</v>
      </c>
      <c r="G1939" s="3">
        <v>333.22</v>
      </c>
      <c r="H1939" s="3">
        <v>2443.61</v>
      </c>
      <c r="I1939" s="3" t="s">
        <v>29</v>
      </c>
    </row>
    <row r="1940" spans="1:9" x14ac:dyDescent="0.2">
      <c r="A1940" s="2" t="s">
        <v>2374</v>
      </c>
      <c r="B1940" s="2" t="s">
        <v>364</v>
      </c>
      <c r="C1940" s="2" t="s">
        <v>359</v>
      </c>
      <c r="D1940" s="2" t="s">
        <v>33</v>
      </c>
      <c r="E1940" s="2" t="s">
        <v>34</v>
      </c>
      <c r="F1940" s="2">
        <v>9117.1</v>
      </c>
      <c r="G1940" s="2">
        <v>1367.56</v>
      </c>
      <c r="H1940" s="2">
        <v>7749.54</v>
      </c>
      <c r="I1940" s="2" t="s">
        <v>56</v>
      </c>
    </row>
    <row r="1941" spans="1:9" x14ac:dyDescent="0.2">
      <c r="A1941" s="3" t="s">
        <v>2375</v>
      </c>
      <c r="B1941" s="3" t="s">
        <v>72</v>
      </c>
      <c r="C1941" s="3" t="s">
        <v>443</v>
      </c>
      <c r="D1941" s="3" t="s">
        <v>27</v>
      </c>
      <c r="E1941" s="3" t="s">
        <v>34</v>
      </c>
      <c r="F1941" s="3">
        <v>16688.62</v>
      </c>
      <c r="G1941" s="3">
        <v>3003.95</v>
      </c>
      <c r="H1941" s="3">
        <v>13684.67</v>
      </c>
      <c r="I1941" s="3" t="s">
        <v>41</v>
      </c>
    </row>
    <row r="1942" spans="1:9" x14ac:dyDescent="0.2">
      <c r="A1942" s="2" t="s">
        <v>2376</v>
      </c>
      <c r="B1942" s="2" t="s">
        <v>229</v>
      </c>
      <c r="C1942" s="2" t="s">
        <v>664</v>
      </c>
      <c r="D1942" s="2" t="s">
        <v>33</v>
      </c>
      <c r="E1942" s="2" t="s">
        <v>28</v>
      </c>
      <c r="F1942" s="2">
        <v>2196.66</v>
      </c>
      <c r="G1942" s="2">
        <v>329.5</v>
      </c>
      <c r="H1942" s="2">
        <v>1867.16</v>
      </c>
      <c r="I1942" s="2" t="s">
        <v>29</v>
      </c>
    </row>
    <row r="1943" spans="1:9" x14ac:dyDescent="0.2">
      <c r="A1943" s="3" t="s">
        <v>2377</v>
      </c>
      <c r="B1943" s="3" t="s">
        <v>712</v>
      </c>
      <c r="C1943" s="3" t="s">
        <v>854</v>
      </c>
      <c r="D1943" s="3" t="s">
        <v>27</v>
      </c>
      <c r="E1943" s="3" t="s">
        <v>28</v>
      </c>
      <c r="F1943" s="3">
        <v>11668.73</v>
      </c>
      <c r="G1943" s="3">
        <v>2100.37</v>
      </c>
      <c r="H1943" s="3">
        <v>9568.36</v>
      </c>
      <c r="I1943" s="3" t="s">
        <v>29</v>
      </c>
    </row>
    <row r="1944" spans="1:9" x14ac:dyDescent="0.2">
      <c r="A1944" s="2" t="s">
        <v>2378</v>
      </c>
      <c r="B1944" s="2" t="s">
        <v>449</v>
      </c>
      <c r="C1944" s="2" t="s">
        <v>148</v>
      </c>
      <c r="D1944" s="2" t="s">
        <v>64</v>
      </c>
      <c r="E1944" s="2" t="s">
        <v>34</v>
      </c>
      <c r="F1944" s="2">
        <v>11672.22</v>
      </c>
      <c r="G1944" s="2">
        <v>0</v>
      </c>
      <c r="H1944" s="2">
        <v>11672.22</v>
      </c>
      <c r="I1944" s="2" t="s">
        <v>41</v>
      </c>
    </row>
    <row r="1945" spans="1:9" x14ac:dyDescent="0.2">
      <c r="A1945" s="3" t="s">
        <v>2379</v>
      </c>
      <c r="B1945" s="3" t="s">
        <v>454</v>
      </c>
      <c r="C1945" s="3" t="s">
        <v>291</v>
      </c>
      <c r="D1945" s="3" t="s">
        <v>27</v>
      </c>
      <c r="E1945" s="3" t="s">
        <v>60</v>
      </c>
      <c r="F1945" s="3">
        <v>27868.52</v>
      </c>
      <c r="G1945" s="3">
        <v>0</v>
      </c>
      <c r="H1945" s="3">
        <v>27868.52</v>
      </c>
      <c r="I1945" s="3" t="s">
        <v>29</v>
      </c>
    </row>
    <row r="1946" spans="1:9" x14ac:dyDescent="0.2">
      <c r="A1946" s="2" t="s">
        <v>2380</v>
      </c>
      <c r="B1946" s="2" t="s">
        <v>85</v>
      </c>
      <c r="C1946" s="2" t="s">
        <v>1110</v>
      </c>
      <c r="D1946" s="2" t="s">
        <v>64</v>
      </c>
      <c r="E1946" s="2" t="s">
        <v>28</v>
      </c>
      <c r="F1946" s="2">
        <v>9610.1200000000008</v>
      </c>
      <c r="G1946" s="2">
        <v>0</v>
      </c>
      <c r="H1946" s="2">
        <v>9610.1200000000008</v>
      </c>
      <c r="I1946" s="2" t="s">
        <v>29</v>
      </c>
    </row>
    <row r="1947" spans="1:9" x14ac:dyDescent="0.2">
      <c r="A1947" s="3" t="s">
        <v>2381</v>
      </c>
      <c r="B1947" s="3" t="s">
        <v>303</v>
      </c>
      <c r="C1947" s="3" t="s">
        <v>1610</v>
      </c>
      <c r="D1947" s="3" t="s">
        <v>33</v>
      </c>
      <c r="E1947" s="3" t="s">
        <v>34</v>
      </c>
      <c r="F1947" s="3">
        <v>11016.56</v>
      </c>
      <c r="G1947" s="3">
        <v>1652.48</v>
      </c>
      <c r="H1947" s="3">
        <v>9364.08</v>
      </c>
      <c r="I1947" s="3" t="s">
        <v>29</v>
      </c>
    </row>
    <row r="1948" spans="1:9" x14ac:dyDescent="0.2">
      <c r="A1948" s="2" t="s">
        <v>2382</v>
      </c>
      <c r="B1948" s="2" t="s">
        <v>253</v>
      </c>
      <c r="C1948" s="2" t="s">
        <v>824</v>
      </c>
      <c r="D1948" s="2" t="s">
        <v>114</v>
      </c>
      <c r="E1948" s="2" t="s">
        <v>115</v>
      </c>
      <c r="F1948" s="2">
        <v>15172.83</v>
      </c>
      <c r="G1948" s="2">
        <v>1517.28</v>
      </c>
      <c r="H1948" s="2">
        <v>13655.55</v>
      </c>
      <c r="I1948" s="2" t="s">
        <v>29</v>
      </c>
    </row>
    <row r="1949" spans="1:9" x14ac:dyDescent="0.2">
      <c r="A1949" s="3" t="s">
        <v>2383</v>
      </c>
      <c r="B1949" s="3" t="s">
        <v>165</v>
      </c>
      <c r="C1949" s="3" t="s">
        <v>285</v>
      </c>
      <c r="D1949" s="3" t="s">
        <v>169</v>
      </c>
      <c r="E1949" s="3" t="s">
        <v>34</v>
      </c>
      <c r="F1949" s="3">
        <v>11579.07</v>
      </c>
      <c r="G1949" s="3">
        <v>2315.81</v>
      </c>
      <c r="H1949" s="3">
        <v>9263.26</v>
      </c>
      <c r="I1949" s="3" t="s">
        <v>41</v>
      </c>
    </row>
    <row r="1950" spans="1:9" x14ac:dyDescent="0.2">
      <c r="A1950" s="2" t="s">
        <v>2384</v>
      </c>
      <c r="B1950" s="2" t="s">
        <v>773</v>
      </c>
      <c r="C1950" s="2" t="s">
        <v>589</v>
      </c>
      <c r="D1950" s="2" t="s">
        <v>33</v>
      </c>
      <c r="E1950" s="2" t="s">
        <v>34</v>
      </c>
      <c r="F1950" s="2">
        <v>5475.06</v>
      </c>
      <c r="G1950" s="2">
        <v>821.26</v>
      </c>
      <c r="H1950" s="2">
        <v>4653.8</v>
      </c>
      <c r="I1950" s="2" t="s">
        <v>29</v>
      </c>
    </row>
    <row r="1951" spans="1:9" x14ac:dyDescent="0.2">
      <c r="A1951" s="3" t="s">
        <v>2385</v>
      </c>
      <c r="B1951" s="3" t="s">
        <v>179</v>
      </c>
      <c r="C1951" s="3" t="s">
        <v>577</v>
      </c>
      <c r="D1951" s="3" t="s">
        <v>52</v>
      </c>
      <c r="E1951" s="3" t="s">
        <v>60</v>
      </c>
      <c r="F1951" s="3">
        <v>6302.97</v>
      </c>
      <c r="G1951" s="3">
        <v>0</v>
      </c>
      <c r="H1951" s="3">
        <v>6302.97</v>
      </c>
      <c r="I1951" s="3" t="s">
        <v>56</v>
      </c>
    </row>
    <row r="1952" spans="1:9" x14ac:dyDescent="0.2">
      <c r="A1952" s="2" t="s">
        <v>2386</v>
      </c>
      <c r="B1952" s="2" t="s">
        <v>36</v>
      </c>
      <c r="C1952" s="2" t="s">
        <v>560</v>
      </c>
      <c r="D1952" s="2" t="s">
        <v>27</v>
      </c>
      <c r="E1952" s="2" t="s">
        <v>34</v>
      </c>
      <c r="F1952" s="2">
        <v>4676</v>
      </c>
      <c r="G1952" s="2">
        <v>841.68</v>
      </c>
      <c r="H1952" s="2">
        <v>3834.32</v>
      </c>
      <c r="I1952" s="2" t="s">
        <v>56</v>
      </c>
    </row>
    <row r="1953" spans="1:9" x14ac:dyDescent="0.2">
      <c r="A1953" s="3" t="s">
        <v>2387</v>
      </c>
      <c r="B1953" s="3" t="s">
        <v>664</v>
      </c>
      <c r="C1953" s="3" t="s">
        <v>433</v>
      </c>
      <c r="D1953" s="3" t="s">
        <v>64</v>
      </c>
      <c r="E1953" s="3" t="s">
        <v>115</v>
      </c>
      <c r="F1953" s="3">
        <v>6411.14</v>
      </c>
      <c r="G1953" s="3">
        <v>0</v>
      </c>
      <c r="H1953" s="3">
        <v>6411.14</v>
      </c>
      <c r="I1953" s="3" t="s">
        <v>29</v>
      </c>
    </row>
    <row r="1954" spans="1:9" x14ac:dyDescent="0.2">
      <c r="A1954" s="2" t="s">
        <v>2388</v>
      </c>
      <c r="B1954" s="2" t="s">
        <v>578</v>
      </c>
      <c r="C1954" s="2" t="s">
        <v>118</v>
      </c>
      <c r="D1954" s="2" t="s">
        <v>114</v>
      </c>
      <c r="E1954" s="2" t="s">
        <v>115</v>
      </c>
      <c r="F1954" s="2">
        <v>21292.12</v>
      </c>
      <c r="G1954" s="2">
        <v>2129.21</v>
      </c>
      <c r="H1954" s="2">
        <v>19162.91</v>
      </c>
      <c r="I1954" s="2" t="s">
        <v>29</v>
      </c>
    </row>
    <row r="1955" spans="1:9" x14ac:dyDescent="0.2">
      <c r="A1955" s="3" t="s">
        <v>2389</v>
      </c>
      <c r="B1955" s="3" t="s">
        <v>181</v>
      </c>
      <c r="C1955" s="3" t="s">
        <v>70</v>
      </c>
      <c r="D1955" s="3" t="s">
        <v>169</v>
      </c>
      <c r="E1955" s="3" t="s">
        <v>46</v>
      </c>
      <c r="F1955" s="3">
        <v>16501.490000000002</v>
      </c>
      <c r="G1955" s="3">
        <v>3300.3</v>
      </c>
      <c r="H1955" s="3">
        <v>13201.19</v>
      </c>
      <c r="I1955" s="3" t="s">
        <v>41</v>
      </c>
    </row>
    <row r="1956" spans="1:9" x14ac:dyDescent="0.2">
      <c r="A1956" s="2" t="s">
        <v>2390</v>
      </c>
      <c r="B1956" s="2" t="s">
        <v>551</v>
      </c>
      <c r="C1956" s="2" t="s">
        <v>516</v>
      </c>
      <c r="D1956" s="2" t="s">
        <v>64</v>
      </c>
      <c r="E1956" s="2" t="s">
        <v>28</v>
      </c>
      <c r="F1956" s="2">
        <v>8078.15</v>
      </c>
      <c r="G1956" s="2">
        <v>0</v>
      </c>
      <c r="H1956" s="2">
        <v>8078.15</v>
      </c>
      <c r="I1956" s="2" t="s">
        <v>29</v>
      </c>
    </row>
    <row r="1957" spans="1:9" x14ac:dyDescent="0.2">
      <c r="A1957" s="3" t="s">
        <v>2391</v>
      </c>
      <c r="B1957" s="3" t="s">
        <v>155</v>
      </c>
      <c r="C1957" s="3" t="s">
        <v>155</v>
      </c>
      <c r="D1957" s="3" t="s">
        <v>64</v>
      </c>
      <c r="E1957" s="3" t="s">
        <v>34</v>
      </c>
      <c r="F1957" s="3">
        <v>8808.9</v>
      </c>
      <c r="G1957" s="3">
        <v>0</v>
      </c>
      <c r="H1957" s="3">
        <v>8808.9</v>
      </c>
      <c r="I1957" s="3" t="s">
        <v>29</v>
      </c>
    </row>
    <row r="1958" spans="1:9" x14ac:dyDescent="0.2">
      <c r="A1958" s="2" t="s">
        <v>2392</v>
      </c>
      <c r="B1958" s="2" t="s">
        <v>602</v>
      </c>
      <c r="C1958" s="2" t="s">
        <v>132</v>
      </c>
      <c r="D1958" s="2" t="s">
        <v>27</v>
      </c>
      <c r="E1958" s="2" t="s">
        <v>34</v>
      </c>
      <c r="F1958" s="2">
        <v>8815.98</v>
      </c>
      <c r="G1958" s="2">
        <v>1586.88</v>
      </c>
      <c r="H1958" s="2">
        <v>7229.1</v>
      </c>
      <c r="I1958" s="2" t="s">
        <v>41</v>
      </c>
    </row>
    <row r="1959" spans="1:9" x14ac:dyDescent="0.2">
      <c r="A1959" s="3" t="s">
        <v>2393</v>
      </c>
      <c r="B1959" s="3" t="s">
        <v>91</v>
      </c>
      <c r="C1959" s="3" t="s">
        <v>92</v>
      </c>
      <c r="D1959" s="3" t="s">
        <v>45</v>
      </c>
      <c r="E1959" s="3" t="s">
        <v>46</v>
      </c>
      <c r="F1959" s="3">
        <v>9868.41</v>
      </c>
      <c r="G1959" s="3">
        <v>493.42</v>
      </c>
      <c r="H1959" s="3">
        <v>9374.99</v>
      </c>
      <c r="I1959" s="3" t="s">
        <v>56</v>
      </c>
    </row>
    <row r="1960" spans="1:9" x14ac:dyDescent="0.2">
      <c r="A1960" s="2" t="s">
        <v>2394</v>
      </c>
      <c r="B1960" s="2" t="s">
        <v>432</v>
      </c>
      <c r="C1960" s="2" t="s">
        <v>78</v>
      </c>
      <c r="D1960" s="2" t="s">
        <v>169</v>
      </c>
      <c r="E1960" s="2" t="s">
        <v>34</v>
      </c>
      <c r="F1960" s="2">
        <v>4656.58</v>
      </c>
      <c r="G1960" s="2">
        <v>931.32</v>
      </c>
      <c r="H1960" s="2">
        <v>3725.26</v>
      </c>
      <c r="I1960" s="2" t="s">
        <v>41</v>
      </c>
    </row>
    <row r="1961" spans="1:9" x14ac:dyDescent="0.2">
      <c r="A1961" s="3" t="s">
        <v>2395</v>
      </c>
      <c r="B1961" s="3" t="s">
        <v>348</v>
      </c>
      <c r="C1961" s="3" t="s">
        <v>406</v>
      </c>
      <c r="D1961" s="3" t="s">
        <v>52</v>
      </c>
      <c r="E1961" s="3" t="s">
        <v>34</v>
      </c>
      <c r="F1961" s="3">
        <v>14002.88</v>
      </c>
      <c r="G1961" s="3">
        <v>1680.35</v>
      </c>
      <c r="H1961" s="3">
        <v>12322.53</v>
      </c>
      <c r="I1961" s="3" t="s">
        <v>29</v>
      </c>
    </row>
    <row r="1962" spans="1:9" x14ac:dyDescent="0.2">
      <c r="A1962" s="2" t="s">
        <v>2396</v>
      </c>
      <c r="B1962" s="2" t="s">
        <v>1825</v>
      </c>
      <c r="C1962" s="2" t="s">
        <v>773</v>
      </c>
      <c r="D1962" s="2" t="s">
        <v>64</v>
      </c>
      <c r="E1962" s="2" t="s">
        <v>115</v>
      </c>
      <c r="F1962" s="2">
        <v>16655.990000000002</v>
      </c>
      <c r="G1962" s="2">
        <v>0</v>
      </c>
      <c r="H1962" s="2">
        <v>16655.990000000002</v>
      </c>
      <c r="I1962" s="2" t="s">
        <v>29</v>
      </c>
    </row>
    <row r="1963" spans="1:9" x14ac:dyDescent="0.2">
      <c r="A1963" s="3" t="s">
        <v>2397</v>
      </c>
      <c r="B1963" s="3" t="s">
        <v>553</v>
      </c>
      <c r="C1963" s="3" t="s">
        <v>458</v>
      </c>
      <c r="D1963" s="3" t="s">
        <v>33</v>
      </c>
      <c r="E1963" s="3" t="s">
        <v>28</v>
      </c>
      <c r="F1963" s="3">
        <v>18284.66</v>
      </c>
      <c r="G1963" s="3">
        <v>2742.7</v>
      </c>
      <c r="H1963" s="3">
        <v>15541.96</v>
      </c>
      <c r="I1963" s="3" t="s">
        <v>29</v>
      </c>
    </row>
    <row r="1964" spans="1:9" x14ac:dyDescent="0.2">
      <c r="A1964" s="2" t="s">
        <v>2398</v>
      </c>
      <c r="B1964" s="2" t="s">
        <v>509</v>
      </c>
      <c r="C1964" s="2" t="s">
        <v>644</v>
      </c>
      <c r="D1964" s="2" t="s">
        <v>27</v>
      </c>
      <c r="E1964" s="2" t="s">
        <v>28</v>
      </c>
      <c r="F1964" s="2">
        <v>6510.73</v>
      </c>
      <c r="G1964" s="2">
        <v>1171.93</v>
      </c>
      <c r="H1964" s="2">
        <v>5338.8</v>
      </c>
      <c r="I1964" s="2" t="s">
        <v>41</v>
      </c>
    </row>
    <row r="1965" spans="1:9" x14ac:dyDescent="0.2">
      <c r="A1965" s="3" t="s">
        <v>2399</v>
      </c>
      <c r="B1965" s="3" t="s">
        <v>297</v>
      </c>
      <c r="C1965" s="3" t="s">
        <v>1825</v>
      </c>
      <c r="D1965" s="3" t="s">
        <v>33</v>
      </c>
      <c r="E1965" s="3" t="s">
        <v>60</v>
      </c>
      <c r="F1965" s="3">
        <v>5613.08</v>
      </c>
      <c r="G1965" s="3">
        <v>0</v>
      </c>
      <c r="H1965" s="3">
        <v>5613.08</v>
      </c>
      <c r="I1965" s="3" t="s">
        <v>56</v>
      </c>
    </row>
    <row r="1966" spans="1:9" x14ac:dyDescent="0.2">
      <c r="A1966" s="2" t="s">
        <v>2400</v>
      </c>
      <c r="B1966" s="2" t="s">
        <v>322</v>
      </c>
      <c r="C1966" s="2" t="s">
        <v>661</v>
      </c>
      <c r="D1966" s="2" t="s">
        <v>45</v>
      </c>
      <c r="E1966" s="2" t="s">
        <v>89</v>
      </c>
      <c r="F1966" s="2">
        <v>5182.76</v>
      </c>
      <c r="G1966" s="2">
        <v>0</v>
      </c>
      <c r="H1966" s="2">
        <v>5182.76</v>
      </c>
      <c r="I1966" s="2" t="s">
        <v>29</v>
      </c>
    </row>
    <row r="1967" spans="1:9" x14ac:dyDescent="0.2">
      <c r="A1967" s="3" t="s">
        <v>2401</v>
      </c>
      <c r="B1967" s="3" t="s">
        <v>43</v>
      </c>
      <c r="C1967" s="3" t="s">
        <v>578</v>
      </c>
      <c r="D1967" s="3" t="s">
        <v>52</v>
      </c>
      <c r="E1967" s="3" t="s">
        <v>34</v>
      </c>
      <c r="F1967" s="3">
        <v>14725.72</v>
      </c>
      <c r="G1967" s="3">
        <v>1767.09</v>
      </c>
      <c r="H1967" s="3">
        <v>12958.63</v>
      </c>
      <c r="I1967" s="3" t="s">
        <v>41</v>
      </c>
    </row>
    <row r="1968" spans="1:9" x14ac:dyDescent="0.2">
      <c r="A1968" s="2" t="s">
        <v>2402</v>
      </c>
      <c r="B1968" s="2" t="s">
        <v>367</v>
      </c>
      <c r="C1968" s="2" t="s">
        <v>789</v>
      </c>
      <c r="D1968" s="2" t="s">
        <v>45</v>
      </c>
      <c r="E1968" s="2" t="s">
        <v>89</v>
      </c>
      <c r="F1968" s="2">
        <v>5386.68</v>
      </c>
      <c r="G1968" s="2">
        <v>0</v>
      </c>
      <c r="H1968" s="2">
        <v>5386.68</v>
      </c>
      <c r="I1968" s="2" t="s">
        <v>29</v>
      </c>
    </row>
    <row r="1969" spans="1:9" x14ac:dyDescent="0.2">
      <c r="A1969" s="3" t="s">
        <v>2403</v>
      </c>
      <c r="B1969" s="3" t="s">
        <v>375</v>
      </c>
      <c r="C1969" s="3" t="s">
        <v>368</v>
      </c>
      <c r="D1969" s="3" t="s">
        <v>33</v>
      </c>
      <c r="E1969" s="3" t="s">
        <v>34</v>
      </c>
      <c r="F1969" s="3">
        <v>5794.33</v>
      </c>
      <c r="G1969" s="3">
        <v>869.15</v>
      </c>
      <c r="H1969" s="3">
        <v>4925.18</v>
      </c>
      <c r="I1969" s="3" t="s">
        <v>29</v>
      </c>
    </row>
    <row r="1970" spans="1:9" x14ac:dyDescent="0.2">
      <c r="A1970" s="2" t="s">
        <v>2404</v>
      </c>
      <c r="B1970" s="2" t="s">
        <v>151</v>
      </c>
      <c r="C1970" s="2" t="s">
        <v>234</v>
      </c>
      <c r="D1970" s="2" t="s">
        <v>52</v>
      </c>
      <c r="E1970" s="2" t="s">
        <v>60</v>
      </c>
      <c r="F1970" s="2">
        <v>3766.73</v>
      </c>
      <c r="G1970" s="2">
        <v>0</v>
      </c>
      <c r="H1970" s="2">
        <v>3766.73</v>
      </c>
      <c r="I1970" s="2" t="s">
        <v>41</v>
      </c>
    </row>
    <row r="1971" spans="1:9" x14ac:dyDescent="0.2">
      <c r="A1971" s="3" t="s">
        <v>2405</v>
      </c>
      <c r="B1971" s="3" t="s">
        <v>353</v>
      </c>
      <c r="C1971" s="3" t="s">
        <v>478</v>
      </c>
      <c r="D1971" s="3" t="s">
        <v>206</v>
      </c>
      <c r="E1971" s="3" t="s">
        <v>207</v>
      </c>
      <c r="F1971" s="3">
        <v>14233.72</v>
      </c>
      <c r="G1971" s="3">
        <v>0</v>
      </c>
      <c r="H1971" s="3">
        <v>14233.72</v>
      </c>
      <c r="I1971" s="3" t="s">
        <v>29</v>
      </c>
    </row>
    <row r="1972" spans="1:9" x14ac:dyDescent="0.2">
      <c r="A1972" s="2" t="s">
        <v>2406</v>
      </c>
      <c r="B1972" s="2" t="s">
        <v>520</v>
      </c>
      <c r="C1972" s="2" t="s">
        <v>380</v>
      </c>
      <c r="D1972" s="2" t="s">
        <v>114</v>
      </c>
      <c r="E1972" s="2" t="s">
        <v>46</v>
      </c>
      <c r="F1972" s="2">
        <v>6032.77</v>
      </c>
      <c r="G1972" s="2">
        <v>603.28</v>
      </c>
      <c r="H1972" s="2">
        <v>5429.49</v>
      </c>
      <c r="I1972" s="2" t="s">
        <v>29</v>
      </c>
    </row>
    <row r="1973" spans="1:9" x14ac:dyDescent="0.2">
      <c r="A1973" s="3" t="s">
        <v>2407</v>
      </c>
      <c r="B1973" s="3" t="s">
        <v>67</v>
      </c>
      <c r="C1973" s="3" t="s">
        <v>67</v>
      </c>
      <c r="D1973" s="3" t="s">
        <v>64</v>
      </c>
      <c r="E1973" s="3" t="s">
        <v>28</v>
      </c>
      <c r="F1973" s="3">
        <v>3767.58</v>
      </c>
      <c r="G1973" s="3">
        <v>0</v>
      </c>
      <c r="H1973" s="3">
        <v>3767.58</v>
      </c>
      <c r="I1973" s="3" t="s">
        <v>29</v>
      </c>
    </row>
    <row r="1974" spans="1:9" x14ac:dyDescent="0.2">
      <c r="A1974" s="2" t="s">
        <v>2408</v>
      </c>
      <c r="B1974" s="2" t="s">
        <v>367</v>
      </c>
      <c r="C1974" s="2" t="s">
        <v>375</v>
      </c>
      <c r="D1974" s="2" t="s">
        <v>33</v>
      </c>
      <c r="E1974" s="2" t="s">
        <v>60</v>
      </c>
      <c r="F1974" s="2">
        <v>6242.63</v>
      </c>
      <c r="G1974" s="2">
        <v>0</v>
      </c>
      <c r="H1974" s="2">
        <v>6242.63</v>
      </c>
      <c r="I1974" s="2" t="s">
        <v>29</v>
      </c>
    </row>
    <row r="1975" spans="1:9" x14ac:dyDescent="0.2">
      <c r="A1975" s="3" t="s">
        <v>2409</v>
      </c>
      <c r="B1975" s="3" t="s">
        <v>839</v>
      </c>
      <c r="C1975" s="3" t="s">
        <v>360</v>
      </c>
      <c r="D1975" s="3" t="s">
        <v>169</v>
      </c>
      <c r="E1975" s="3" t="s">
        <v>34</v>
      </c>
      <c r="F1975" s="3">
        <v>7929.56</v>
      </c>
      <c r="G1975" s="3">
        <v>1585.91</v>
      </c>
      <c r="H1975" s="3">
        <v>6343.65</v>
      </c>
      <c r="I1975" s="3" t="s">
        <v>29</v>
      </c>
    </row>
    <row r="1976" spans="1:9" x14ac:dyDescent="0.2">
      <c r="A1976" s="2" t="s">
        <v>2410</v>
      </c>
      <c r="B1976" s="2" t="s">
        <v>512</v>
      </c>
      <c r="C1976" s="2" t="s">
        <v>291</v>
      </c>
      <c r="D1976" s="2" t="s">
        <v>33</v>
      </c>
      <c r="E1976" s="2" t="s">
        <v>60</v>
      </c>
      <c r="F1976" s="2">
        <v>8862.31</v>
      </c>
      <c r="G1976" s="2">
        <v>0</v>
      </c>
      <c r="H1976" s="2">
        <v>8862.31</v>
      </c>
      <c r="I1976" s="2" t="s">
        <v>41</v>
      </c>
    </row>
    <row r="1977" spans="1:9" x14ac:dyDescent="0.2">
      <c r="A1977" s="3" t="s">
        <v>2411</v>
      </c>
      <c r="B1977" s="3" t="s">
        <v>117</v>
      </c>
      <c r="C1977" s="3" t="s">
        <v>184</v>
      </c>
      <c r="D1977" s="3" t="s">
        <v>114</v>
      </c>
      <c r="E1977" s="3" t="s">
        <v>46</v>
      </c>
      <c r="F1977" s="3">
        <v>3583.43</v>
      </c>
      <c r="G1977" s="3">
        <v>358.34</v>
      </c>
      <c r="H1977" s="3">
        <v>3225.09</v>
      </c>
      <c r="I1977" s="3" t="s">
        <v>29</v>
      </c>
    </row>
    <row r="1978" spans="1:9" x14ac:dyDescent="0.2">
      <c r="A1978" s="2" t="s">
        <v>2412</v>
      </c>
      <c r="B1978" s="2" t="s">
        <v>789</v>
      </c>
      <c r="C1978" s="2" t="s">
        <v>389</v>
      </c>
      <c r="D1978" s="2" t="s">
        <v>64</v>
      </c>
      <c r="E1978" s="2" t="s">
        <v>115</v>
      </c>
      <c r="F1978" s="2">
        <v>6311.6</v>
      </c>
      <c r="G1978" s="2">
        <v>0</v>
      </c>
      <c r="H1978" s="2">
        <v>6311.6</v>
      </c>
      <c r="I1978" s="2" t="s">
        <v>41</v>
      </c>
    </row>
    <row r="1979" spans="1:9" x14ac:dyDescent="0.2">
      <c r="A1979" s="3" t="s">
        <v>2413</v>
      </c>
      <c r="B1979" s="3" t="s">
        <v>147</v>
      </c>
      <c r="C1979" s="3" t="s">
        <v>359</v>
      </c>
      <c r="D1979" s="3" t="s">
        <v>27</v>
      </c>
      <c r="E1979" s="3" t="s">
        <v>34</v>
      </c>
      <c r="F1979" s="3">
        <v>8626.41</v>
      </c>
      <c r="G1979" s="3">
        <v>1552.75</v>
      </c>
      <c r="H1979" s="3">
        <v>7073.66</v>
      </c>
      <c r="I1979" s="3" t="s">
        <v>56</v>
      </c>
    </row>
    <row r="1980" spans="1:9" x14ac:dyDescent="0.2">
      <c r="A1980" s="2" t="s">
        <v>2414</v>
      </c>
      <c r="B1980" s="2" t="s">
        <v>300</v>
      </c>
      <c r="C1980" s="2" t="s">
        <v>84</v>
      </c>
      <c r="D1980" s="2" t="s">
        <v>169</v>
      </c>
      <c r="E1980" s="2" t="s">
        <v>46</v>
      </c>
      <c r="F1980" s="2">
        <v>5629.45</v>
      </c>
      <c r="G1980" s="2">
        <v>1125.8900000000001</v>
      </c>
      <c r="H1980" s="2">
        <v>4503.5600000000004</v>
      </c>
      <c r="I1980" s="2" t="s">
        <v>29</v>
      </c>
    </row>
    <row r="1981" spans="1:9" x14ac:dyDescent="0.2">
      <c r="A1981" s="3" t="s">
        <v>2415</v>
      </c>
      <c r="B1981" s="3" t="s">
        <v>104</v>
      </c>
      <c r="C1981" s="3" t="s">
        <v>388</v>
      </c>
      <c r="D1981" s="3" t="s">
        <v>114</v>
      </c>
      <c r="E1981" s="3" t="s">
        <v>46</v>
      </c>
      <c r="F1981" s="3">
        <v>11694.76</v>
      </c>
      <c r="G1981" s="3">
        <v>1169.48</v>
      </c>
      <c r="H1981" s="3">
        <v>10525.28</v>
      </c>
      <c r="I1981" s="3" t="s">
        <v>29</v>
      </c>
    </row>
    <row r="1982" spans="1:9" x14ac:dyDescent="0.2">
      <c r="A1982" s="2" t="s">
        <v>2416</v>
      </c>
      <c r="B1982" s="2" t="s">
        <v>355</v>
      </c>
      <c r="C1982" s="2" t="s">
        <v>787</v>
      </c>
      <c r="D1982" s="2" t="s">
        <v>64</v>
      </c>
      <c r="E1982" s="2" t="s">
        <v>115</v>
      </c>
      <c r="F1982" s="2">
        <v>17794.93</v>
      </c>
      <c r="G1982" s="2">
        <v>0</v>
      </c>
      <c r="H1982" s="2">
        <v>17794.93</v>
      </c>
      <c r="I1982" s="2" t="s">
        <v>41</v>
      </c>
    </row>
    <row r="1983" spans="1:9" x14ac:dyDescent="0.2">
      <c r="A1983" s="3" t="s">
        <v>2417</v>
      </c>
      <c r="B1983" s="3" t="s">
        <v>584</v>
      </c>
      <c r="C1983" s="3" t="s">
        <v>794</v>
      </c>
      <c r="D1983" s="3" t="s">
        <v>206</v>
      </c>
      <c r="E1983" s="3" t="s">
        <v>207</v>
      </c>
      <c r="F1983" s="3">
        <v>17664.05</v>
      </c>
      <c r="G1983" s="3">
        <v>0</v>
      </c>
      <c r="H1983" s="3">
        <v>17664.05</v>
      </c>
      <c r="I1983" s="3" t="s">
        <v>29</v>
      </c>
    </row>
    <row r="1984" spans="1:9" x14ac:dyDescent="0.2">
      <c r="A1984" s="2" t="s">
        <v>2418</v>
      </c>
      <c r="B1984" s="2" t="s">
        <v>168</v>
      </c>
      <c r="C1984" s="2" t="s">
        <v>118</v>
      </c>
      <c r="D1984" s="2" t="s">
        <v>52</v>
      </c>
      <c r="E1984" s="2" t="s">
        <v>34</v>
      </c>
      <c r="F1984" s="2">
        <v>3057.76</v>
      </c>
      <c r="G1984" s="2">
        <v>366.93</v>
      </c>
      <c r="H1984" s="2">
        <v>2690.83</v>
      </c>
      <c r="I1984" s="2" t="s">
        <v>29</v>
      </c>
    </row>
    <row r="1985" spans="1:9" x14ac:dyDescent="0.2">
      <c r="A1985" s="3" t="s">
        <v>2419</v>
      </c>
      <c r="B1985" s="3" t="s">
        <v>426</v>
      </c>
      <c r="C1985" s="3" t="s">
        <v>192</v>
      </c>
      <c r="D1985" s="3" t="s">
        <v>64</v>
      </c>
      <c r="E1985" s="3" t="s">
        <v>28</v>
      </c>
      <c r="F1985" s="3">
        <v>8724.07</v>
      </c>
      <c r="G1985" s="3">
        <v>0</v>
      </c>
      <c r="H1985" s="3">
        <v>8724.07</v>
      </c>
      <c r="I1985" s="3" t="s">
        <v>29</v>
      </c>
    </row>
    <row r="1986" spans="1:9" x14ac:dyDescent="0.2">
      <c r="A1986" s="2" t="s">
        <v>2420</v>
      </c>
      <c r="B1986" s="2" t="s">
        <v>567</v>
      </c>
      <c r="C1986" s="2" t="s">
        <v>679</v>
      </c>
      <c r="D1986" s="2" t="s">
        <v>64</v>
      </c>
      <c r="E1986" s="2" t="s">
        <v>115</v>
      </c>
      <c r="F1986" s="2">
        <v>3184.68</v>
      </c>
      <c r="G1986" s="2">
        <v>0</v>
      </c>
      <c r="H1986" s="2">
        <v>3184.68</v>
      </c>
      <c r="I1986" s="2" t="s">
        <v>29</v>
      </c>
    </row>
    <row r="1987" spans="1:9" x14ac:dyDescent="0.2">
      <c r="A1987" s="3" t="s">
        <v>2421</v>
      </c>
      <c r="B1987" s="3" t="s">
        <v>393</v>
      </c>
      <c r="C1987" s="3" t="s">
        <v>1234</v>
      </c>
      <c r="D1987" s="3" t="s">
        <v>169</v>
      </c>
      <c r="E1987" s="3" t="s">
        <v>34</v>
      </c>
      <c r="F1987" s="3">
        <v>5155.25</v>
      </c>
      <c r="G1987" s="3">
        <v>1031.05</v>
      </c>
      <c r="H1987" s="3">
        <v>4124.2</v>
      </c>
      <c r="I1987" s="3" t="s">
        <v>29</v>
      </c>
    </row>
    <row r="1988" spans="1:9" x14ac:dyDescent="0.2">
      <c r="A1988" s="2" t="s">
        <v>2422</v>
      </c>
      <c r="B1988" s="2" t="s">
        <v>400</v>
      </c>
      <c r="C1988" s="2" t="s">
        <v>463</v>
      </c>
      <c r="D1988" s="2" t="s">
        <v>52</v>
      </c>
      <c r="E1988" s="2" t="s">
        <v>60</v>
      </c>
      <c r="F1988" s="2">
        <v>6318.85</v>
      </c>
      <c r="G1988" s="2">
        <v>0</v>
      </c>
      <c r="H1988" s="2">
        <v>6318.85</v>
      </c>
      <c r="I1988" s="2" t="s">
        <v>29</v>
      </c>
    </row>
    <row r="1989" spans="1:9" x14ac:dyDescent="0.2">
      <c r="A1989" s="3" t="s">
        <v>2423</v>
      </c>
      <c r="B1989" s="3" t="s">
        <v>485</v>
      </c>
      <c r="C1989" s="3" t="s">
        <v>661</v>
      </c>
      <c r="D1989" s="3" t="s">
        <v>52</v>
      </c>
      <c r="E1989" s="3" t="s">
        <v>60</v>
      </c>
      <c r="F1989" s="3">
        <v>2854.85</v>
      </c>
      <c r="G1989" s="3">
        <v>0</v>
      </c>
      <c r="H1989" s="3">
        <v>2854.85</v>
      </c>
      <c r="I1989" s="3" t="s">
        <v>41</v>
      </c>
    </row>
    <row r="1990" spans="1:9" x14ac:dyDescent="0.2">
      <c r="A1990" s="2" t="s">
        <v>2424</v>
      </c>
      <c r="B1990" s="2" t="s">
        <v>198</v>
      </c>
      <c r="C1990" s="2" t="s">
        <v>179</v>
      </c>
      <c r="D1990" s="2" t="s">
        <v>169</v>
      </c>
      <c r="E1990" s="2" t="s">
        <v>46</v>
      </c>
      <c r="F1990" s="2">
        <v>3004.17</v>
      </c>
      <c r="G1990" s="2">
        <v>600.83000000000004</v>
      </c>
      <c r="H1990" s="2">
        <v>2403.34</v>
      </c>
      <c r="I1990" s="2" t="s">
        <v>29</v>
      </c>
    </row>
    <row r="1991" spans="1:9" x14ac:dyDescent="0.2">
      <c r="A1991" s="3" t="s">
        <v>2425</v>
      </c>
      <c r="B1991" s="3" t="s">
        <v>516</v>
      </c>
      <c r="C1991" s="3" t="s">
        <v>520</v>
      </c>
      <c r="D1991" s="3" t="s">
        <v>27</v>
      </c>
      <c r="E1991" s="3" t="s">
        <v>60</v>
      </c>
      <c r="F1991" s="3">
        <v>11899.73</v>
      </c>
      <c r="G1991" s="3">
        <v>0</v>
      </c>
      <c r="H1991" s="3">
        <v>11899.73</v>
      </c>
      <c r="I1991" s="3" t="s">
        <v>56</v>
      </c>
    </row>
    <row r="1992" spans="1:9" x14ac:dyDescent="0.2">
      <c r="A1992" s="2" t="s">
        <v>2426</v>
      </c>
      <c r="B1992" s="2" t="s">
        <v>1048</v>
      </c>
      <c r="C1992" s="2" t="s">
        <v>451</v>
      </c>
      <c r="D1992" s="2" t="s">
        <v>33</v>
      </c>
      <c r="E1992" s="2" t="s">
        <v>28</v>
      </c>
      <c r="F1992" s="2">
        <v>2708.03</v>
      </c>
      <c r="G1992" s="2">
        <v>406.2</v>
      </c>
      <c r="H1992" s="2">
        <v>2301.83</v>
      </c>
      <c r="I1992" s="2" t="s">
        <v>41</v>
      </c>
    </row>
    <row r="1993" spans="1:9" x14ac:dyDescent="0.2">
      <c r="A1993" s="3" t="s">
        <v>2427</v>
      </c>
      <c r="B1993" s="3" t="s">
        <v>289</v>
      </c>
      <c r="C1993" s="3" t="s">
        <v>1278</v>
      </c>
      <c r="D1993" s="3" t="s">
        <v>33</v>
      </c>
      <c r="E1993" s="3" t="s">
        <v>28</v>
      </c>
      <c r="F1993" s="3">
        <v>11180.82</v>
      </c>
      <c r="G1993" s="3">
        <v>1677.12</v>
      </c>
      <c r="H1993" s="3">
        <v>9503.7000000000007</v>
      </c>
      <c r="I1993" s="3" t="s">
        <v>41</v>
      </c>
    </row>
    <row r="1994" spans="1:9" x14ac:dyDescent="0.2">
      <c r="A1994" s="2" t="s">
        <v>2428</v>
      </c>
      <c r="B1994" s="2" t="s">
        <v>266</v>
      </c>
      <c r="C1994" s="2" t="s">
        <v>891</v>
      </c>
      <c r="D1994" s="2" t="s">
        <v>45</v>
      </c>
      <c r="E1994" s="2" t="s">
        <v>46</v>
      </c>
      <c r="F1994" s="2">
        <v>19178.54</v>
      </c>
      <c r="G1994" s="2">
        <v>958.93</v>
      </c>
      <c r="H1994" s="2">
        <v>18219.61</v>
      </c>
      <c r="I1994" s="2" t="s">
        <v>29</v>
      </c>
    </row>
    <row r="1995" spans="1:9" x14ac:dyDescent="0.2">
      <c r="A1995" s="3" t="s">
        <v>2429</v>
      </c>
      <c r="B1995" s="3" t="s">
        <v>215</v>
      </c>
      <c r="C1995" s="3" t="s">
        <v>384</v>
      </c>
      <c r="D1995" s="3" t="s">
        <v>33</v>
      </c>
      <c r="E1995" s="3" t="s">
        <v>28</v>
      </c>
      <c r="F1995" s="3">
        <v>12334.12</v>
      </c>
      <c r="G1995" s="3">
        <v>1850.12</v>
      </c>
      <c r="H1995" s="3">
        <v>10484</v>
      </c>
      <c r="I1995" s="3" t="s">
        <v>29</v>
      </c>
    </row>
    <row r="1996" spans="1:9" x14ac:dyDescent="0.2">
      <c r="A1996" s="2" t="s">
        <v>2430</v>
      </c>
      <c r="B1996" s="2" t="s">
        <v>754</v>
      </c>
      <c r="C1996" s="2" t="s">
        <v>817</v>
      </c>
      <c r="D1996" s="2" t="s">
        <v>45</v>
      </c>
      <c r="E1996" s="2" t="s">
        <v>89</v>
      </c>
      <c r="F1996" s="2">
        <v>8749.44</v>
      </c>
      <c r="G1996" s="2">
        <v>0</v>
      </c>
      <c r="H1996" s="2">
        <v>8749.44</v>
      </c>
      <c r="I1996" s="2" t="s">
        <v>29</v>
      </c>
    </row>
    <row r="1997" spans="1:9" x14ac:dyDescent="0.2">
      <c r="A1997" s="3" t="s">
        <v>2431</v>
      </c>
      <c r="B1997" s="3" t="s">
        <v>515</v>
      </c>
      <c r="C1997" s="3" t="s">
        <v>557</v>
      </c>
      <c r="D1997" s="3" t="s">
        <v>45</v>
      </c>
      <c r="E1997" s="3" t="s">
        <v>46</v>
      </c>
      <c r="F1997" s="3">
        <v>8148.82</v>
      </c>
      <c r="G1997" s="3">
        <v>407.44</v>
      </c>
      <c r="H1997" s="3">
        <v>7741.38</v>
      </c>
      <c r="I1997" s="3" t="s">
        <v>29</v>
      </c>
    </row>
    <row r="1998" spans="1:9" x14ac:dyDescent="0.2">
      <c r="A1998" s="2" t="s">
        <v>2432</v>
      </c>
      <c r="B1998" s="2" t="s">
        <v>418</v>
      </c>
      <c r="C1998" s="2" t="s">
        <v>781</v>
      </c>
      <c r="D1998" s="2" t="s">
        <v>169</v>
      </c>
      <c r="E1998" s="2" t="s">
        <v>46</v>
      </c>
      <c r="F1998" s="2">
        <v>2842.45</v>
      </c>
      <c r="G1998" s="2">
        <v>568.49</v>
      </c>
      <c r="H1998" s="2">
        <v>2273.96</v>
      </c>
      <c r="I1998" s="2" t="s">
        <v>29</v>
      </c>
    </row>
    <row r="1999" spans="1:9" x14ac:dyDescent="0.2">
      <c r="A1999" s="3" t="s">
        <v>2433</v>
      </c>
      <c r="B1999" s="3" t="s">
        <v>299</v>
      </c>
      <c r="C1999" s="3" t="s">
        <v>448</v>
      </c>
      <c r="D1999" s="3" t="s">
        <v>45</v>
      </c>
      <c r="E1999" s="3" t="s">
        <v>46</v>
      </c>
      <c r="F1999" s="3">
        <v>2486.4699999999998</v>
      </c>
      <c r="G1999" s="3">
        <v>124.32</v>
      </c>
      <c r="H1999" s="3">
        <v>2362.15</v>
      </c>
      <c r="I1999" s="3" t="s">
        <v>56</v>
      </c>
    </row>
    <row r="2000" spans="1:9" x14ac:dyDescent="0.2">
      <c r="A2000" s="2" t="s">
        <v>2434</v>
      </c>
      <c r="B2000" s="2" t="s">
        <v>262</v>
      </c>
      <c r="C2000" s="2" t="s">
        <v>955</v>
      </c>
      <c r="D2000" s="2" t="s">
        <v>33</v>
      </c>
      <c r="E2000" s="2" t="s">
        <v>34</v>
      </c>
      <c r="F2000" s="2">
        <v>22031.69</v>
      </c>
      <c r="G2000" s="2">
        <v>3304.75</v>
      </c>
      <c r="H2000" s="2">
        <v>18726.939999999999</v>
      </c>
      <c r="I2000" s="2" t="s">
        <v>29</v>
      </c>
    </row>
    <row r="2001" spans="1:9" x14ac:dyDescent="0.2">
      <c r="A2001" s="3" t="s">
        <v>2435</v>
      </c>
      <c r="B2001" s="3" t="s">
        <v>504</v>
      </c>
      <c r="C2001" s="3" t="s">
        <v>2359</v>
      </c>
      <c r="D2001" s="3" t="s">
        <v>64</v>
      </c>
      <c r="E2001" s="3" t="s">
        <v>115</v>
      </c>
      <c r="F2001" s="3">
        <v>20543.86</v>
      </c>
      <c r="G2001" s="3">
        <v>0</v>
      </c>
      <c r="H2001" s="3">
        <v>20543.86</v>
      </c>
      <c r="I2001" s="3" t="s">
        <v>29</v>
      </c>
    </row>
    <row r="2002" spans="1:9" x14ac:dyDescent="0.2">
      <c r="A2002" s="2" t="s">
        <v>2436</v>
      </c>
      <c r="B2002" s="2" t="s">
        <v>104</v>
      </c>
      <c r="C2002" s="2" t="s">
        <v>546</v>
      </c>
      <c r="D2002" s="2" t="s">
        <v>114</v>
      </c>
      <c r="E2002" s="2" t="s">
        <v>115</v>
      </c>
      <c r="F2002" s="2">
        <v>2856.75</v>
      </c>
      <c r="G2002" s="2">
        <v>285.68</v>
      </c>
      <c r="H2002" s="2">
        <v>2571.0700000000002</v>
      </c>
      <c r="I2002" s="2" t="s">
        <v>29</v>
      </c>
    </row>
    <row r="2003" spans="1:9" x14ac:dyDescent="0.2">
      <c r="A2003" s="3" t="s">
        <v>2437</v>
      </c>
      <c r="B2003" s="3" t="s">
        <v>261</v>
      </c>
      <c r="C2003" s="3" t="s">
        <v>262</v>
      </c>
      <c r="D2003" s="3" t="s">
        <v>64</v>
      </c>
      <c r="E2003" s="3" t="s">
        <v>34</v>
      </c>
      <c r="F2003" s="3">
        <v>15594.14</v>
      </c>
      <c r="G2003" s="3">
        <v>0</v>
      </c>
      <c r="H2003" s="3">
        <v>15594.14</v>
      </c>
      <c r="I2003" s="3" t="s">
        <v>41</v>
      </c>
    </row>
    <row r="2004" spans="1:9" x14ac:dyDescent="0.2">
      <c r="A2004" s="2" t="s">
        <v>2438</v>
      </c>
      <c r="B2004" s="2" t="s">
        <v>230</v>
      </c>
      <c r="C2004" s="2" t="s">
        <v>570</v>
      </c>
      <c r="D2004" s="2" t="s">
        <v>52</v>
      </c>
      <c r="E2004" s="2" t="s">
        <v>34</v>
      </c>
      <c r="F2004" s="2">
        <v>8284.94</v>
      </c>
      <c r="G2004" s="2">
        <v>994.19</v>
      </c>
      <c r="H2004" s="2">
        <v>7290.75</v>
      </c>
      <c r="I2004" s="2" t="s">
        <v>56</v>
      </c>
    </row>
    <row r="2005" spans="1:9" x14ac:dyDescent="0.2">
      <c r="A2005" s="3" t="s">
        <v>2439</v>
      </c>
      <c r="B2005" s="3" t="s">
        <v>129</v>
      </c>
      <c r="C2005" s="3" t="s">
        <v>426</v>
      </c>
      <c r="D2005" s="3" t="s">
        <v>169</v>
      </c>
      <c r="E2005" s="3" t="s">
        <v>46</v>
      </c>
      <c r="F2005" s="3">
        <v>7838.47</v>
      </c>
      <c r="G2005" s="3">
        <v>1567.69</v>
      </c>
      <c r="H2005" s="3">
        <v>6270.78</v>
      </c>
      <c r="I2005" s="3" t="s">
        <v>29</v>
      </c>
    </row>
    <row r="2006" spans="1:9" x14ac:dyDescent="0.2">
      <c r="A2006" s="2" t="s">
        <v>2440</v>
      </c>
      <c r="B2006" s="2" t="s">
        <v>532</v>
      </c>
      <c r="C2006" s="2" t="s">
        <v>420</v>
      </c>
      <c r="D2006" s="2" t="s">
        <v>52</v>
      </c>
      <c r="E2006" s="2" t="s">
        <v>34</v>
      </c>
      <c r="F2006" s="2">
        <v>2642.85</v>
      </c>
      <c r="G2006" s="2">
        <v>317.14</v>
      </c>
      <c r="H2006" s="2">
        <v>2325.71</v>
      </c>
      <c r="I2006" s="2" t="s">
        <v>56</v>
      </c>
    </row>
    <row r="2007" spans="1:9" x14ac:dyDescent="0.2">
      <c r="A2007" s="3" t="s">
        <v>2441</v>
      </c>
      <c r="B2007" s="3" t="s">
        <v>127</v>
      </c>
      <c r="C2007" s="3" t="s">
        <v>261</v>
      </c>
      <c r="D2007" s="3" t="s">
        <v>33</v>
      </c>
      <c r="E2007" s="3" t="s">
        <v>28</v>
      </c>
      <c r="F2007" s="3">
        <v>7561.01</v>
      </c>
      <c r="G2007" s="3">
        <v>1134.1500000000001</v>
      </c>
      <c r="H2007" s="3">
        <v>6426.86</v>
      </c>
      <c r="I2007" s="3" t="s">
        <v>41</v>
      </c>
    </row>
    <row r="2008" spans="1:9" x14ac:dyDescent="0.2">
      <c r="A2008" s="2" t="s">
        <v>2442</v>
      </c>
      <c r="B2008" s="2" t="s">
        <v>679</v>
      </c>
      <c r="C2008" s="2" t="s">
        <v>85</v>
      </c>
      <c r="D2008" s="2" t="s">
        <v>27</v>
      </c>
      <c r="E2008" s="2" t="s">
        <v>28</v>
      </c>
      <c r="F2008" s="2">
        <v>5933.79</v>
      </c>
      <c r="G2008" s="2">
        <v>1068.08</v>
      </c>
      <c r="H2008" s="2">
        <v>4865.71</v>
      </c>
      <c r="I2008" s="2" t="s">
        <v>41</v>
      </c>
    </row>
    <row r="2009" spans="1:9" x14ac:dyDescent="0.2">
      <c r="A2009" s="3" t="s">
        <v>2443</v>
      </c>
      <c r="B2009" s="3" t="s">
        <v>360</v>
      </c>
      <c r="C2009" s="3" t="s">
        <v>346</v>
      </c>
      <c r="D2009" s="3" t="s">
        <v>45</v>
      </c>
      <c r="E2009" s="3" t="s">
        <v>46</v>
      </c>
      <c r="F2009" s="3">
        <v>8115.58</v>
      </c>
      <c r="G2009" s="3">
        <v>405.78</v>
      </c>
      <c r="H2009" s="3">
        <v>7709.8</v>
      </c>
      <c r="I2009" s="3" t="s">
        <v>29</v>
      </c>
    </row>
    <row r="2010" spans="1:9" x14ac:dyDescent="0.2">
      <c r="A2010" s="2" t="s">
        <v>2444</v>
      </c>
      <c r="B2010" s="2" t="s">
        <v>504</v>
      </c>
      <c r="C2010" s="2" t="s">
        <v>791</v>
      </c>
      <c r="D2010" s="2" t="s">
        <v>27</v>
      </c>
      <c r="E2010" s="2" t="s">
        <v>60</v>
      </c>
      <c r="F2010" s="2">
        <v>3677.67</v>
      </c>
      <c r="G2010" s="2">
        <v>0</v>
      </c>
      <c r="H2010" s="2">
        <v>3677.67</v>
      </c>
      <c r="I2010" s="2" t="s">
        <v>29</v>
      </c>
    </row>
    <row r="2011" spans="1:9" x14ac:dyDescent="0.2">
      <c r="A2011" s="3" t="s">
        <v>2445</v>
      </c>
      <c r="B2011" s="3" t="s">
        <v>822</v>
      </c>
      <c r="C2011" s="3" t="s">
        <v>520</v>
      </c>
      <c r="D2011" s="3" t="s">
        <v>33</v>
      </c>
      <c r="E2011" s="3" t="s">
        <v>34</v>
      </c>
      <c r="F2011" s="3">
        <v>7262.91</v>
      </c>
      <c r="G2011" s="3">
        <v>1089.44</v>
      </c>
      <c r="H2011" s="3">
        <v>6173.47</v>
      </c>
      <c r="I2011" s="3" t="s">
        <v>29</v>
      </c>
    </row>
    <row r="2012" spans="1:9" x14ac:dyDescent="0.2">
      <c r="A2012" s="2" t="s">
        <v>2446</v>
      </c>
      <c r="B2012" s="2" t="s">
        <v>294</v>
      </c>
      <c r="C2012" s="2" t="s">
        <v>51</v>
      </c>
      <c r="D2012" s="2" t="s">
        <v>33</v>
      </c>
      <c r="E2012" s="2" t="s">
        <v>60</v>
      </c>
      <c r="F2012" s="2">
        <v>5969.39</v>
      </c>
      <c r="G2012" s="2">
        <v>0</v>
      </c>
      <c r="H2012" s="2">
        <v>5969.39</v>
      </c>
      <c r="I2012" s="2" t="s">
        <v>41</v>
      </c>
    </row>
    <row r="2013" spans="1:9" x14ac:dyDescent="0.2">
      <c r="A2013" s="3" t="s">
        <v>2447</v>
      </c>
      <c r="B2013" s="3" t="s">
        <v>368</v>
      </c>
      <c r="C2013" s="3" t="s">
        <v>164</v>
      </c>
      <c r="D2013" s="3" t="s">
        <v>52</v>
      </c>
      <c r="E2013" s="3" t="s">
        <v>60</v>
      </c>
      <c r="F2013" s="3">
        <v>6324.09</v>
      </c>
      <c r="G2013" s="3">
        <v>0</v>
      </c>
      <c r="H2013" s="3">
        <v>6324.09</v>
      </c>
      <c r="I2013" s="3" t="s">
        <v>29</v>
      </c>
    </row>
    <row r="2014" spans="1:9" x14ac:dyDescent="0.2">
      <c r="A2014" s="2" t="s">
        <v>2448</v>
      </c>
      <c r="B2014" s="2" t="s">
        <v>520</v>
      </c>
      <c r="C2014" s="2" t="s">
        <v>159</v>
      </c>
      <c r="D2014" s="2" t="s">
        <v>64</v>
      </c>
      <c r="E2014" s="2" t="s">
        <v>34</v>
      </c>
      <c r="F2014" s="2">
        <v>3283.97</v>
      </c>
      <c r="G2014" s="2">
        <v>0</v>
      </c>
      <c r="H2014" s="2">
        <v>3283.97</v>
      </c>
      <c r="I2014" s="2" t="s">
        <v>29</v>
      </c>
    </row>
    <row r="2015" spans="1:9" x14ac:dyDescent="0.2">
      <c r="A2015" s="3" t="s">
        <v>2449</v>
      </c>
      <c r="B2015" s="3" t="s">
        <v>300</v>
      </c>
      <c r="C2015" s="3" t="s">
        <v>564</v>
      </c>
      <c r="D2015" s="3" t="s">
        <v>114</v>
      </c>
      <c r="E2015" s="3" t="s">
        <v>115</v>
      </c>
      <c r="F2015" s="3">
        <v>5489.36</v>
      </c>
      <c r="G2015" s="3">
        <v>548.94000000000005</v>
      </c>
      <c r="H2015" s="3">
        <v>4940.42</v>
      </c>
      <c r="I2015" s="3" t="s">
        <v>29</v>
      </c>
    </row>
    <row r="2016" spans="1:9" x14ac:dyDescent="0.2">
      <c r="A2016" s="2" t="s">
        <v>2450</v>
      </c>
      <c r="B2016" s="2" t="s">
        <v>839</v>
      </c>
      <c r="C2016" s="2" t="s">
        <v>360</v>
      </c>
      <c r="D2016" s="2" t="s">
        <v>27</v>
      </c>
      <c r="E2016" s="2" t="s">
        <v>28</v>
      </c>
      <c r="F2016" s="2">
        <v>8601.5499999999993</v>
      </c>
      <c r="G2016" s="2">
        <v>1548.28</v>
      </c>
      <c r="H2016" s="2">
        <v>7053.27</v>
      </c>
      <c r="I2016" s="2" t="s">
        <v>29</v>
      </c>
    </row>
    <row r="2017" spans="1:9" x14ac:dyDescent="0.2">
      <c r="A2017" s="3" t="s">
        <v>2451</v>
      </c>
      <c r="B2017" s="3" t="s">
        <v>566</v>
      </c>
      <c r="C2017" s="3" t="s">
        <v>489</v>
      </c>
      <c r="D2017" s="3" t="s">
        <v>64</v>
      </c>
      <c r="E2017" s="3" t="s">
        <v>34</v>
      </c>
      <c r="F2017" s="3">
        <v>6564.21</v>
      </c>
      <c r="G2017" s="3">
        <v>0</v>
      </c>
      <c r="H2017" s="3">
        <v>6564.21</v>
      </c>
      <c r="I2017" s="3" t="s">
        <v>29</v>
      </c>
    </row>
    <row r="2018" spans="1:9" x14ac:dyDescent="0.2">
      <c r="A2018" s="2" t="s">
        <v>2452</v>
      </c>
      <c r="B2018" s="2" t="s">
        <v>162</v>
      </c>
      <c r="C2018" s="2" t="s">
        <v>130</v>
      </c>
      <c r="D2018" s="2" t="s">
        <v>52</v>
      </c>
      <c r="E2018" s="2" t="s">
        <v>34</v>
      </c>
      <c r="F2018" s="2">
        <v>3744.2</v>
      </c>
      <c r="G2018" s="2">
        <v>449.3</v>
      </c>
      <c r="H2018" s="2">
        <v>3294.9</v>
      </c>
      <c r="I2018" s="2" t="s">
        <v>56</v>
      </c>
    </row>
    <row r="2019" spans="1:9" x14ac:dyDescent="0.2">
      <c r="A2019" s="3" t="s">
        <v>2453</v>
      </c>
      <c r="B2019" s="3" t="s">
        <v>278</v>
      </c>
      <c r="C2019" s="3" t="s">
        <v>171</v>
      </c>
      <c r="D2019" s="3" t="s">
        <v>52</v>
      </c>
      <c r="E2019" s="3" t="s">
        <v>60</v>
      </c>
      <c r="F2019" s="3">
        <v>4831.04</v>
      </c>
      <c r="G2019" s="3">
        <v>0</v>
      </c>
      <c r="H2019" s="3">
        <v>4831.04</v>
      </c>
      <c r="I2019" s="3" t="s">
        <v>41</v>
      </c>
    </row>
    <row r="2020" spans="1:9" x14ac:dyDescent="0.2">
      <c r="A2020" s="2" t="s">
        <v>2454</v>
      </c>
      <c r="B2020" s="2" t="s">
        <v>167</v>
      </c>
      <c r="C2020" s="2" t="s">
        <v>171</v>
      </c>
      <c r="D2020" s="2" t="s">
        <v>52</v>
      </c>
      <c r="E2020" s="2" t="s">
        <v>60</v>
      </c>
      <c r="F2020" s="2">
        <v>9343.65</v>
      </c>
      <c r="G2020" s="2">
        <v>0</v>
      </c>
      <c r="H2020" s="2">
        <v>9343.65</v>
      </c>
      <c r="I2020" s="2" t="s">
        <v>29</v>
      </c>
    </row>
    <row r="2021" spans="1:9" x14ac:dyDescent="0.2">
      <c r="A2021" s="3" t="s">
        <v>2455</v>
      </c>
      <c r="B2021" s="3" t="s">
        <v>634</v>
      </c>
      <c r="C2021" s="3" t="s">
        <v>826</v>
      </c>
      <c r="D2021" s="3" t="s">
        <v>33</v>
      </c>
      <c r="E2021" s="3" t="s">
        <v>60</v>
      </c>
      <c r="F2021" s="3">
        <v>6222.05</v>
      </c>
      <c r="G2021" s="3">
        <v>0</v>
      </c>
      <c r="H2021" s="3">
        <v>6222.05</v>
      </c>
      <c r="I2021" s="3" t="s">
        <v>29</v>
      </c>
    </row>
    <row r="2022" spans="1:9" x14ac:dyDescent="0.2">
      <c r="A2022" s="2" t="s">
        <v>2456</v>
      </c>
      <c r="B2022" s="2" t="s">
        <v>489</v>
      </c>
      <c r="C2022" s="2" t="s">
        <v>232</v>
      </c>
      <c r="D2022" s="2" t="s">
        <v>114</v>
      </c>
      <c r="E2022" s="2" t="s">
        <v>115</v>
      </c>
      <c r="F2022" s="2">
        <v>11186.51</v>
      </c>
      <c r="G2022" s="2">
        <v>1118.6500000000001</v>
      </c>
      <c r="H2022" s="2">
        <v>10067.86</v>
      </c>
      <c r="I2022" s="2" t="s">
        <v>56</v>
      </c>
    </row>
    <row r="2023" spans="1:9" x14ac:dyDescent="0.2">
      <c r="A2023" s="3" t="s">
        <v>2457</v>
      </c>
      <c r="B2023" s="3" t="s">
        <v>471</v>
      </c>
      <c r="C2023" s="3" t="s">
        <v>791</v>
      </c>
      <c r="D2023" s="3" t="s">
        <v>27</v>
      </c>
      <c r="E2023" s="3" t="s">
        <v>28</v>
      </c>
      <c r="F2023" s="3">
        <v>17808.150000000001</v>
      </c>
      <c r="G2023" s="3">
        <v>3205.47</v>
      </c>
      <c r="H2023" s="3">
        <v>14602.68</v>
      </c>
      <c r="I2023" s="3" t="s">
        <v>56</v>
      </c>
    </row>
    <row r="2024" spans="1:9" x14ac:dyDescent="0.2">
      <c r="A2024" s="2" t="s">
        <v>2458</v>
      </c>
      <c r="B2024" s="2" t="s">
        <v>335</v>
      </c>
      <c r="C2024" s="2" t="s">
        <v>741</v>
      </c>
      <c r="D2024" s="2" t="s">
        <v>52</v>
      </c>
      <c r="E2024" s="2" t="s">
        <v>60</v>
      </c>
      <c r="F2024" s="2">
        <v>2633.44</v>
      </c>
      <c r="G2024" s="2">
        <v>0</v>
      </c>
      <c r="H2024" s="2">
        <v>2633.44</v>
      </c>
      <c r="I2024" s="2" t="s">
        <v>29</v>
      </c>
    </row>
    <row r="2025" spans="1:9" x14ac:dyDescent="0.2">
      <c r="A2025" s="3" t="s">
        <v>2459</v>
      </c>
      <c r="B2025" s="3" t="s">
        <v>570</v>
      </c>
      <c r="C2025" s="3" t="s">
        <v>69</v>
      </c>
      <c r="D2025" s="3" t="s">
        <v>114</v>
      </c>
      <c r="E2025" s="3" t="s">
        <v>115</v>
      </c>
      <c r="F2025" s="3">
        <v>5049.3599999999997</v>
      </c>
      <c r="G2025" s="3">
        <v>504.94</v>
      </c>
      <c r="H2025" s="3">
        <v>4544.42</v>
      </c>
      <c r="I2025" s="3" t="s">
        <v>29</v>
      </c>
    </row>
    <row r="2026" spans="1:9" x14ac:dyDescent="0.2">
      <c r="A2026" s="2" t="s">
        <v>2460</v>
      </c>
      <c r="B2026" s="2" t="s">
        <v>197</v>
      </c>
      <c r="C2026" s="2" t="s">
        <v>724</v>
      </c>
      <c r="D2026" s="2" t="s">
        <v>45</v>
      </c>
      <c r="E2026" s="2" t="s">
        <v>46</v>
      </c>
      <c r="F2026" s="2">
        <v>11177.09</v>
      </c>
      <c r="G2026" s="2">
        <v>558.85</v>
      </c>
      <c r="H2026" s="2">
        <v>10618.24</v>
      </c>
      <c r="I2026" s="2" t="s">
        <v>29</v>
      </c>
    </row>
    <row r="2027" spans="1:9" x14ac:dyDescent="0.2">
      <c r="A2027" s="3" t="s">
        <v>2461</v>
      </c>
      <c r="B2027" s="3" t="s">
        <v>300</v>
      </c>
      <c r="C2027" s="3" t="s">
        <v>403</v>
      </c>
      <c r="D2027" s="3" t="s">
        <v>33</v>
      </c>
      <c r="E2027" s="3" t="s">
        <v>60</v>
      </c>
      <c r="F2027" s="3">
        <v>5259.29</v>
      </c>
      <c r="G2027" s="3">
        <v>0</v>
      </c>
      <c r="H2027" s="3">
        <v>5259.29</v>
      </c>
      <c r="I2027" s="3" t="s">
        <v>41</v>
      </c>
    </row>
    <row r="2028" spans="1:9" x14ac:dyDescent="0.2">
      <c r="A2028" s="2" t="s">
        <v>2462</v>
      </c>
      <c r="B2028" s="2" t="s">
        <v>612</v>
      </c>
      <c r="C2028" s="2" t="s">
        <v>437</v>
      </c>
      <c r="D2028" s="2" t="s">
        <v>52</v>
      </c>
      <c r="E2028" s="2" t="s">
        <v>60</v>
      </c>
      <c r="F2028" s="2">
        <v>7589.54</v>
      </c>
      <c r="G2028" s="2">
        <v>0</v>
      </c>
      <c r="H2028" s="2">
        <v>7589.54</v>
      </c>
      <c r="I2028" s="2" t="s">
        <v>56</v>
      </c>
    </row>
    <row r="2029" spans="1:9" x14ac:dyDescent="0.2">
      <c r="A2029" s="3" t="s">
        <v>2463</v>
      </c>
      <c r="B2029" s="3" t="s">
        <v>669</v>
      </c>
      <c r="C2029" s="3" t="s">
        <v>184</v>
      </c>
      <c r="D2029" s="3" t="s">
        <v>52</v>
      </c>
      <c r="E2029" s="3" t="s">
        <v>34</v>
      </c>
      <c r="F2029" s="3">
        <v>6237.59</v>
      </c>
      <c r="G2029" s="3">
        <v>748.51</v>
      </c>
      <c r="H2029" s="3">
        <v>5489.08</v>
      </c>
      <c r="I2029" s="3" t="s">
        <v>41</v>
      </c>
    </row>
    <row r="2030" spans="1:9" x14ac:dyDescent="0.2">
      <c r="A2030" s="2" t="s">
        <v>2464</v>
      </c>
      <c r="B2030" s="2" t="s">
        <v>584</v>
      </c>
      <c r="C2030" s="2" t="s">
        <v>133</v>
      </c>
      <c r="D2030" s="2" t="s">
        <v>45</v>
      </c>
      <c r="E2030" s="2" t="s">
        <v>89</v>
      </c>
      <c r="F2030" s="2">
        <v>2894.47</v>
      </c>
      <c r="G2030" s="2">
        <v>0</v>
      </c>
      <c r="H2030" s="2">
        <v>2894.47</v>
      </c>
      <c r="I2030" s="2" t="s">
        <v>29</v>
      </c>
    </row>
    <row r="2031" spans="1:9" x14ac:dyDescent="0.2">
      <c r="A2031" s="3" t="s">
        <v>2465</v>
      </c>
      <c r="B2031" s="3" t="s">
        <v>130</v>
      </c>
      <c r="C2031" s="3" t="s">
        <v>355</v>
      </c>
      <c r="D2031" s="3" t="s">
        <v>64</v>
      </c>
      <c r="E2031" s="3" t="s">
        <v>28</v>
      </c>
      <c r="F2031" s="3">
        <v>14449.78</v>
      </c>
      <c r="G2031" s="3">
        <v>0</v>
      </c>
      <c r="H2031" s="3">
        <v>14449.78</v>
      </c>
      <c r="I2031" s="3" t="s">
        <v>29</v>
      </c>
    </row>
    <row r="2032" spans="1:9" x14ac:dyDescent="0.2">
      <c r="A2032" s="2" t="s">
        <v>2466</v>
      </c>
      <c r="B2032" s="2" t="s">
        <v>826</v>
      </c>
      <c r="C2032" s="2" t="s">
        <v>393</v>
      </c>
      <c r="D2032" s="2" t="s">
        <v>52</v>
      </c>
      <c r="E2032" s="2" t="s">
        <v>34</v>
      </c>
      <c r="F2032" s="2">
        <v>2696.04</v>
      </c>
      <c r="G2032" s="2">
        <v>323.52</v>
      </c>
      <c r="H2032" s="2">
        <v>2372.52</v>
      </c>
      <c r="I2032" s="2" t="s">
        <v>29</v>
      </c>
    </row>
    <row r="2033" spans="1:9" x14ac:dyDescent="0.2">
      <c r="A2033" s="3" t="s">
        <v>2467</v>
      </c>
      <c r="B2033" s="3" t="s">
        <v>262</v>
      </c>
      <c r="C2033" s="3" t="s">
        <v>722</v>
      </c>
      <c r="D2033" s="3" t="s">
        <v>64</v>
      </c>
      <c r="E2033" s="3" t="s">
        <v>28</v>
      </c>
      <c r="F2033" s="3">
        <v>7988.4</v>
      </c>
      <c r="G2033" s="3">
        <v>0</v>
      </c>
      <c r="H2033" s="3">
        <v>7988.4</v>
      </c>
      <c r="I2033" s="3" t="s">
        <v>41</v>
      </c>
    </row>
    <row r="2034" spans="1:9" x14ac:dyDescent="0.2">
      <c r="A2034" s="2" t="s">
        <v>2468</v>
      </c>
      <c r="B2034" s="2" t="s">
        <v>653</v>
      </c>
      <c r="C2034" s="2" t="s">
        <v>505</v>
      </c>
      <c r="D2034" s="2" t="s">
        <v>114</v>
      </c>
      <c r="E2034" s="2" t="s">
        <v>46</v>
      </c>
      <c r="F2034" s="2">
        <v>11601.25</v>
      </c>
      <c r="G2034" s="2">
        <v>1160.1199999999999</v>
      </c>
      <c r="H2034" s="2">
        <v>10441.129999999999</v>
      </c>
      <c r="I2034" s="2" t="s">
        <v>56</v>
      </c>
    </row>
    <row r="2035" spans="1:9" x14ac:dyDescent="0.2">
      <c r="A2035" s="3" t="s">
        <v>2469</v>
      </c>
      <c r="B2035" s="3" t="s">
        <v>73</v>
      </c>
      <c r="C2035" s="3" t="s">
        <v>653</v>
      </c>
      <c r="D2035" s="3" t="s">
        <v>45</v>
      </c>
      <c r="E2035" s="3" t="s">
        <v>89</v>
      </c>
      <c r="F2035" s="3">
        <v>13106.08</v>
      </c>
      <c r="G2035" s="3">
        <v>0</v>
      </c>
      <c r="H2035" s="3">
        <v>13106.08</v>
      </c>
      <c r="I2035" s="3" t="s">
        <v>29</v>
      </c>
    </row>
    <row r="2036" spans="1:9" x14ac:dyDescent="0.2">
      <c r="A2036" s="2" t="s">
        <v>2470</v>
      </c>
      <c r="B2036" s="2" t="s">
        <v>567</v>
      </c>
      <c r="C2036" s="2" t="s">
        <v>714</v>
      </c>
      <c r="D2036" s="2" t="s">
        <v>52</v>
      </c>
      <c r="E2036" s="2" t="s">
        <v>60</v>
      </c>
      <c r="F2036" s="2">
        <v>12064.28</v>
      </c>
      <c r="G2036" s="2">
        <v>0</v>
      </c>
      <c r="H2036" s="2">
        <v>12064.28</v>
      </c>
      <c r="I2036" s="2" t="s">
        <v>29</v>
      </c>
    </row>
    <row r="2037" spans="1:9" x14ac:dyDescent="0.2">
      <c r="A2037" s="3" t="s">
        <v>2471</v>
      </c>
      <c r="B2037" s="3" t="s">
        <v>359</v>
      </c>
      <c r="C2037" s="3" t="s">
        <v>532</v>
      </c>
      <c r="D2037" s="3" t="s">
        <v>114</v>
      </c>
      <c r="E2037" s="3" t="s">
        <v>115</v>
      </c>
      <c r="F2037" s="3">
        <v>11787.71</v>
      </c>
      <c r="G2037" s="3">
        <v>1178.77</v>
      </c>
      <c r="H2037" s="3">
        <v>10608.94</v>
      </c>
      <c r="I2037" s="3" t="s">
        <v>29</v>
      </c>
    </row>
    <row r="2038" spans="1:9" x14ac:dyDescent="0.2">
      <c r="A2038" s="2" t="s">
        <v>2472</v>
      </c>
      <c r="B2038" s="2" t="s">
        <v>181</v>
      </c>
      <c r="C2038" s="2" t="s">
        <v>317</v>
      </c>
      <c r="D2038" s="2" t="s">
        <v>64</v>
      </c>
      <c r="E2038" s="2" t="s">
        <v>34</v>
      </c>
      <c r="F2038" s="2">
        <v>11316.56</v>
      </c>
      <c r="G2038" s="2">
        <v>0</v>
      </c>
      <c r="H2038" s="2">
        <v>11316.56</v>
      </c>
      <c r="I2038" s="2" t="s">
        <v>29</v>
      </c>
    </row>
    <row r="2039" spans="1:9" x14ac:dyDescent="0.2">
      <c r="A2039" s="3" t="s">
        <v>2473</v>
      </c>
      <c r="B2039" s="3" t="s">
        <v>380</v>
      </c>
      <c r="C2039" s="3" t="s">
        <v>597</v>
      </c>
      <c r="D2039" s="3" t="s">
        <v>27</v>
      </c>
      <c r="E2039" s="3" t="s">
        <v>60</v>
      </c>
      <c r="F2039" s="3">
        <v>5612.23</v>
      </c>
      <c r="G2039" s="3">
        <v>0</v>
      </c>
      <c r="H2039" s="3">
        <v>5612.23</v>
      </c>
      <c r="I2039" s="3" t="s">
        <v>29</v>
      </c>
    </row>
    <row r="2040" spans="1:9" x14ac:dyDescent="0.2">
      <c r="A2040" s="2" t="s">
        <v>2474</v>
      </c>
      <c r="B2040" s="2" t="s">
        <v>133</v>
      </c>
      <c r="C2040" s="2" t="s">
        <v>577</v>
      </c>
      <c r="D2040" s="2" t="s">
        <v>27</v>
      </c>
      <c r="E2040" s="2" t="s">
        <v>28</v>
      </c>
      <c r="F2040" s="2">
        <v>5703.02</v>
      </c>
      <c r="G2040" s="2">
        <v>1026.54</v>
      </c>
      <c r="H2040" s="2">
        <v>4676.4799999999996</v>
      </c>
      <c r="I2040" s="2" t="s">
        <v>29</v>
      </c>
    </row>
    <row r="2041" spans="1:9" x14ac:dyDescent="0.2">
      <c r="A2041" s="3" t="s">
        <v>2475</v>
      </c>
      <c r="B2041" s="3" t="s">
        <v>425</v>
      </c>
      <c r="C2041" s="3" t="s">
        <v>91</v>
      </c>
      <c r="D2041" s="3" t="s">
        <v>64</v>
      </c>
      <c r="E2041" s="3" t="s">
        <v>115</v>
      </c>
      <c r="F2041" s="3">
        <v>7874.12</v>
      </c>
      <c r="G2041" s="3">
        <v>0</v>
      </c>
      <c r="H2041" s="3">
        <v>7874.12</v>
      </c>
      <c r="I2041" s="3" t="s">
        <v>29</v>
      </c>
    </row>
    <row r="2042" spans="1:9" x14ac:dyDescent="0.2">
      <c r="A2042" s="2" t="s">
        <v>2476</v>
      </c>
      <c r="B2042" s="2" t="s">
        <v>824</v>
      </c>
      <c r="C2042" s="2" t="s">
        <v>467</v>
      </c>
      <c r="D2042" s="2" t="s">
        <v>27</v>
      </c>
      <c r="E2042" s="2" t="s">
        <v>28</v>
      </c>
      <c r="F2042" s="2">
        <v>9294.2199999999993</v>
      </c>
      <c r="G2042" s="2">
        <v>1672.96</v>
      </c>
      <c r="H2042" s="2">
        <v>7621.26</v>
      </c>
      <c r="I2042" s="2" t="s">
        <v>29</v>
      </c>
    </row>
    <row r="2043" spans="1:9" x14ac:dyDescent="0.2">
      <c r="A2043" s="3" t="s">
        <v>2477</v>
      </c>
      <c r="B2043" s="3" t="s">
        <v>773</v>
      </c>
      <c r="C2043" s="3" t="s">
        <v>312</v>
      </c>
      <c r="D2043" s="3" t="s">
        <v>27</v>
      </c>
      <c r="E2043" s="3" t="s">
        <v>28</v>
      </c>
      <c r="F2043" s="3">
        <v>9450.86</v>
      </c>
      <c r="G2043" s="3">
        <v>1701.15</v>
      </c>
      <c r="H2043" s="3">
        <v>7749.71</v>
      </c>
      <c r="I2043" s="3" t="s">
        <v>29</v>
      </c>
    </row>
    <row r="2044" spans="1:9" x14ac:dyDescent="0.2">
      <c r="A2044" s="2" t="s">
        <v>2478</v>
      </c>
      <c r="B2044" s="2" t="s">
        <v>1101</v>
      </c>
      <c r="C2044" s="2" t="s">
        <v>251</v>
      </c>
      <c r="D2044" s="2" t="s">
        <v>33</v>
      </c>
      <c r="E2044" s="2" t="s">
        <v>34</v>
      </c>
      <c r="F2044" s="2">
        <v>3166.95</v>
      </c>
      <c r="G2044" s="2">
        <v>475.04</v>
      </c>
      <c r="H2044" s="2">
        <v>2691.91</v>
      </c>
      <c r="I2044" s="2" t="s">
        <v>41</v>
      </c>
    </row>
    <row r="2045" spans="1:9" x14ac:dyDescent="0.2">
      <c r="A2045" s="3" t="s">
        <v>2479</v>
      </c>
      <c r="B2045" s="3" t="s">
        <v>794</v>
      </c>
      <c r="C2045" s="3" t="s">
        <v>781</v>
      </c>
      <c r="D2045" s="3" t="s">
        <v>27</v>
      </c>
      <c r="E2045" s="3" t="s">
        <v>60</v>
      </c>
      <c r="F2045" s="3">
        <v>2802.75</v>
      </c>
      <c r="G2045" s="3">
        <v>0</v>
      </c>
      <c r="H2045" s="3">
        <v>2802.75</v>
      </c>
      <c r="I2045" s="3" t="s">
        <v>29</v>
      </c>
    </row>
    <row r="2046" spans="1:9" x14ac:dyDescent="0.2">
      <c r="A2046" s="2" t="s">
        <v>2480</v>
      </c>
      <c r="B2046" s="2" t="s">
        <v>39</v>
      </c>
      <c r="C2046" s="2" t="s">
        <v>573</v>
      </c>
      <c r="D2046" s="2" t="s">
        <v>33</v>
      </c>
      <c r="E2046" s="2" t="s">
        <v>34</v>
      </c>
      <c r="F2046" s="2">
        <v>9404.6</v>
      </c>
      <c r="G2046" s="2">
        <v>1410.69</v>
      </c>
      <c r="H2046" s="2">
        <v>7993.91</v>
      </c>
      <c r="I2046" s="2" t="s">
        <v>29</v>
      </c>
    </row>
    <row r="2047" spans="1:9" x14ac:dyDescent="0.2">
      <c r="A2047" s="3" t="s">
        <v>2481</v>
      </c>
      <c r="B2047" s="3" t="s">
        <v>133</v>
      </c>
      <c r="C2047" s="3" t="s">
        <v>171</v>
      </c>
      <c r="D2047" s="3" t="s">
        <v>64</v>
      </c>
      <c r="E2047" s="3" t="s">
        <v>34</v>
      </c>
      <c r="F2047" s="3">
        <v>6956.14</v>
      </c>
      <c r="G2047" s="3">
        <v>0</v>
      </c>
      <c r="H2047" s="3">
        <v>6956.14</v>
      </c>
      <c r="I2047" s="3" t="s">
        <v>41</v>
      </c>
    </row>
    <row r="2048" spans="1:9" x14ac:dyDescent="0.2">
      <c r="A2048" s="2" t="s">
        <v>2482</v>
      </c>
      <c r="B2048" s="2" t="s">
        <v>70</v>
      </c>
      <c r="C2048" s="2" t="s">
        <v>198</v>
      </c>
      <c r="D2048" s="2" t="s">
        <v>64</v>
      </c>
      <c r="E2048" s="2" t="s">
        <v>34</v>
      </c>
      <c r="F2048" s="2">
        <v>3042.64</v>
      </c>
      <c r="G2048" s="2">
        <v>0</v>
      </c>
      <c r="H2048" s="2">
        <v>3042.64</v>
      </c>
      <c r="I2048" s="2" t="s">
        <v>29</v>
      </c>
    </row>
    <row r="2049" spans="1:9" x14ac:dyDescent="0.2">
      <c r="A2049" s="3" t="s">
        <v>2483</v>
      </c>
      <c r="B2049" s="3" t="s">
        <v>353</v>
      </c>
      <c r="C2049" s="3" t="s">
        <v>484</v>
      </c>
      <c r="D2049" s="3" t="s">
        <v>64</v>
      </c>
      <c r="E2049" s="3" t="s">
        <v>34</v>
      </c>
      <c r="F2049" s="3">
        <v>3500.81</v>
      </c>
      <c r="G2049" s="3">
        <v>0</v>
      </c>
      <c r="H2049" s="3">
        <v>3500.81</v>
      </c>
      <c r="I2049" s="3" t="s">
        <v>29</v>
      </c>
    </row>
    <row r="2050" spans="1:9" x14ac:dyDescent="0.2">
      <c r="A2050" s="2" t="s">
        <v>2484</v>
      </c>
      <c r="B2050" s="2" t="s">
        <v>139</v>
      </c>
      <c r="C2050" s="2" t="s">
        <v>471</v>
      </c>
      <c r="D2050" s="2" t="s">
        <v>27</v>
      </c>
      <c r="E2050" s="2" t="s">
        <v>34</v>
      </c>
      <c r="F2050" s="2">
        <v>7345.85</v>
      </c>
      <c r="G2050" s="2">
        <v>1322.25</v>
      </c>
      <c r="H2050" s="2">
        <v>6023.6</v>
      </c>
      <c r="I2050" s="2" t="s">
        <v>29</v>
      </c>
    </row>
    <row r="2051" spans="1:9" x14ac:dyDescent="0.2">
      <c r="A2051" s="3" t="s">
        <v>2485</v>
      </c>
      <c r="B2051" s="3" t="s">
        <v>445</v>
      </c>
      <c r="C2051" s="3" t="s">
        <v>389</v>
      </c>
      <c r="D2051" s="3" t="s">
        <v>45</v>
      </c>
      <c r="E2051" s="3" t="s">
        <v>89</v>
      </c>
      <c r="F2051" s="3">
        <v>2725.58</v>
      </c>
      <c r="G2051" s="3">
        <v>0</v>
      </c>
      <c r="H2051" s="3">
        <v>2725.58</v>
      </c>
      <c r="I2051" s="3" t="s">
        <v>29</v>
      </c>
    </row>
    <row r="2052" spans="1:9" x14ac:dyDescent="0.2">
      <c r="A2052" s="2" t="s">
        <v>2486</v>
      </c>
      <c r="B2052" s="2" t="s">
        <v>475</v>
      </c>
      <c r="C2052" s="2" t="s">
        <v>525</v>
      </c>
      <c r="D2052" s="2" t="s">
        <v>64</v>
      </c>
      <c r="E2052" s="2" t="s">
        <v>28</v>
      </c>
      <c r="F2052" s="2">
        <v>15286.46</v>
      </c>
      <c r="G2052" s="2">
        <v>0</v>
      </c>
      <c r="H2052" s="2">
        <v>15286.46</v>
      </c>
      <c r="I2052" s="2" t="s">
        <v>56</v>
      </c>
    </row>
    <row r="2053" spans="1:9" x14ac:dyDescent="0.2">
      <c r="A2053" s="3" t="s">
        <v>2487</v>
      </c>
      <c r="B2053" s="3" t="s">
        <v>171</v>
      </c>
      <c r="C2053" s="3" t="s">
        <v>44</v>
      </c>
      <c r="D2053" s="3" t="s">
        <v>64</v>
      </c>
      <c r="E2053" s="3" t="s">
        <v>28</v>
      </c>
      <c r="F2053" s="3">
        <v>9071.1299999999992</v>
      </c>
      <c r="G2053" s="3">
        <v>0</v>
      </c>
      <c r="H2053" s="3">
        <v>9071.1299999999992</v>
      </c>
      <c r="I2053" s="3" t="s">
        <v>41</v>
      </c>
    </row>
    <row r="2054" spans="1:9" x14ac:dyDescent="0.2">
      <c r="A2054" s="2" t="s">
        <v>2488</v>
      </c>
      <c r="B2054" s="2" t="s">
        <v>200</v>
      </c>
      <c r="C2054" s="2" t="s">
        <v>418</v>
      </c>
      <c r="D2054" s="2" t="s">
        <v>45</v>
      </c>
      <c r="E2054" s="2" t="s">
        <v>46</v>
      </c>
      <c r="F2054" s="2">
        <v>6419.78</v>
      </c>
      <c r="G2054" s="2">
        <v>320.99</v>
      </c>
      <c r="H2054" s="2">
        <v>6098.79</v>
      </c>
      <c r="I2054" s="2" t="s">
        <v>29</v>
      </c>
    </row>
    <row r="2055" spans="1:9" x14ac:dyDescent="0.2">
      <c r="A2055" s="3" t="s">
        <v>2489</v>
      </c>
      <c r="B2055" s="3" t="s">
        <v>846</v>
      </c>
      <c r="C2055" s="3" t="s">
        <v>368</v>
      </c>
      <c r="D2055" s="3" t="s">
        <v>27</v>
      </c>
      <c r="E2055" s="3" t="s">
        <v>60</v>
      </c>
      <c r="F2055" s="3">
        <v>6328.82</v>
      </c>
      <c r="G2055" s="3">
        <v>0</v>
      </c>
      <c r="H2055" s="3">
        <v>6328.82</v>
      </c>
      <c r="I2055" s="3" t="s">
        <v>29</v>
      </c>
    </row>
    <row r="2056" spans="1:9" x14ac:dyDescent="0.2">
      <c r="A2056" s="2" t="s">
        <v>2490</v>
      </c>
      <c r="B2056" s="2" t="s">
        <v>251</v>
      </c>
      <c r="C2056" s="2" t="s">
        <v>589</v>
      </c>
      <c r="D2056" s="2" t="s">
        <v>52</v>
      </c>
      <c r="E2056" s="2" t="s">
        <v>34</v>
      </c>
      <c r="F2056" s="2">
        <v>10499.31</v>
      </c>
      <c r="G2056" s="2">
        <v>1259.92</v>
      </c>
      <c r="H2056" s="2">
        <v>9239.39</v>
      </c>
      <c r="I2056" s="2" t="s">
        <v>41</v>
      </c>
    </row>
    <row r="2057" spans="1:9" x14ac:dyDescent="0.2">
      <c r="A2057" s="3" t="s">
        <v>2491</v>
      </c>
      <c r="B2057" s="3" t="s">
        <v>787</v>
      </c>
      <c r="C2057" s="3" t="s">
        <v>917</v>
      </c>
      <c r="D2057" s="3" t="s">
        <v>64</v>
      </c>
      <c r="E2057" s="3" t="s">
        <v>115</v>
      </c>
      <c r="F2057" s="3">
        <v>23566.87</v>
      </c>
      <c r="G2057" s="3">
        <v>0</v>
      </c>
      <c r="H2057" s="3">
        <v>23566.87</v>
      </c>
      <c r="I2057" s="3" t="s">
        <v>29</v>
      </c>
    </row>
    <row r="2058" spans="1:9" x14ac:dyDescent="0.2">
      <c r="A2058" s="2" t="s">
        <v>2492</v>
      </c>
      <c r="B2058" s="2" t="s">
        <v>213</v>
      </c>
      <c r="C2058" s="2" t="s">
        <v>783</v>
      </c>
      <c r="D2058" s="2" t="s">
        <v>33</v>
      </c>
      <c r="E2058" s="2" t="s">
        <v>28</v>
      </c>
      <c r="F2058" s="2">
        <v>3088.25</v>
      </c>
      <c r="G2058" s="2">
        <v>463.24</v>
      </c>
      <c r="H2058" s="2">
        <v>2625.01</v>
      </c>
      <c r="I2058" s="2" t="s">
        <v>29</v>
      </c>
    </row>
    <row r="2059" spans="1:9" x14ac:dyDescent="0.2">
      <c r="A2059" s="3" t="s">
        <v>2493</v>
      </c>
      <c r="B2059" s="3" t="s">
        <v>324</v>
      </c>
      <c r="C2059" s="3" t="s">
        <v>198</v>
      </c>
      <c r="D2059" s="3" t="s">
        <v>45</v>
      </c>
      <c r="E2059" s="3" t="s">
        <v>89</v>
      </c>
      <c r="F2059" s="3">
        <v>5758.71</v>
      </c>
      <c r="G2059" s="3">
        <v>0</v>
      </c>
      <c r="H2059" s="3">
        <v>5758.71</v>
      </c>
      <c r="I2059" s="3" t="s">
        <v>29</v>
      </c>
    </row>
    <row r="2060" spans="1:9" x14ac:dyDescent="0.2">
      <c r="A2060" s="2" t="s">
        <v>2494</v>
      </c>
      <c r="B2060" s="2" t="s">
        <v>443</v>
      </c>
      <c r="C2060" s="2" t="s">
        <v>983</v>
      </c>
      <c r="D2060" s="2" t="s">
        <v>33</v>
      </c>
      <c r="E2060" s="2" t="s">
        <v>28</v>
      </c>
      <c r="F2060" s="2">
        <v>6871.46</v>
      </c>
      <c r="G2060" s="2">
        <v>1030.72</v>
      </c>
      <c r="H2060" s="2">
        <v>5840.74</v>
      </c>
      <c r="I2060" s="2" t="s">
        <v>29</v>
      </c>
    </row>
    <row r="2061" spans="1:9" x14ac:dyDescent="0.2">
      <c r="A2061" s="3" t="s">
        <v>2495</v>
      </c>
      <c r="B2061" s="3" t="s">
        <v>164</v>
      </c>
      <c r="C2061" s="3" t="s">
        <v>123</v>
      </c>
      <c r="D2061" s="3" t="s">
        <v>45</v>
      </c>
      <c r="E2061" s="3" t="s">
        <v>89</v>
      </c>
      <c r="F2061" s="3">
        <v>2382.89</v>
      </c>
      <c r="G2061" s="3">
        <v>0</v>
      </c>
      <c r="H2061" s="3">
        <v>2382.89</v>
      </c>
      <c r="I2061" s="3" t="s">
        <v>29</v>
      </c>
    </row>
    <row r="2062" spans="1:9" x14ac:dyDescent="0.2">
      <c r="A2062" s="2" t="s">
        <v>2496</v>
      </c>
      <c r="B2062" s="2" t="s">
        <v>904</v>
      </c>
      <c r="C2062" s="2" t="s">
        <v>197</v>
      </c>
      <c r="D2062" s="2" t="s">
        <v>45</v>
      </c>
      <c r="E2062" s="2" t="s">
        <v>46</v>
      </c>
      <c r="F2062" s="2">
        <v>4878.3</v>
      </c>
      <c r="G2062" s="2">
        <v>243.92</v>
      </c>
      <c r="H2062" s="2">
        <v>4634.38</v>
      </c>
      <c r="I2062" s="2" t="s">
        <v>29</v>
      </c>
    </row>
    <row r="2063" spans="1:9" x14ac:dyDescent="0.2">
      <c r="A2063" s="3" t="s">
        <v>2497</v>
      </c>
      <c r="B2063" s="3" t="s">
        <v>292</v>
      </c>
      <c r="C2063" s="3" t="s">
        <v>813</v>
      </c>
      <c r="D2063" s="3" t="s">
        <v>27</v>
      </c>
      <c r="E2063" s="3" t="s">
        <v>60</v>
      </c>
      <c r="F2063" s="3">
        <v>4141.6000000000004</v>
      </c>
      <c r="G2063" s="3">
        <v>0</v>
      </c>
      <c r="H2063" s="3">
        <v>4141.6000000000004</v>
      </c>
      <c r="I2063" s="3" t="s">
        <v>56</v>
      </c>
    </row>
    <row r="2064" spans="1:9" x14ac:dyDescent="0.2">
      <c r="A2064" s="2" t="s">
        <v>2498</v>
      </c>
      <c r="B2064" s="2" t="s">
        <v>156</v>
      </c>
      <c r="C2064" s="2" t="s">
        <v>396</v>
      </c>
      <c r="D2064" s="2" t="s">
        <v>169</v>
      </c>
      <c r="E2064" s="2" t="s">
        <v>46</v>
      </c>
      <c r="F2064" s="2">
        <v>10153.06</v>
      </c>
      <c r="G2064" s="2">
        <v>2030.61</v>
      </c>
      <c r="H2064" s="2">
        <v>8122.45</v>
      </c>
      <c r="I2064" s="2" t="s">
        <v>41</v>
      </c>
    </row>
    <row r="2065" spans="1:9" x14ac:dyDescent="0.2">
      <c r="A2065" s="3" t="s">
        <v>2499</v>
      </c>
      <c r="B2065" s="3" t="s">
        <v>714</v>
      </c>
      <c r="C2065" s="3" t="s">
        <v>328</v>
      </c>
      <c r="D2065" s="3" t="s">
        <v>114</v>
      </c>
      <c r="E2065" s="3" t="s">
        <v>115</v>
      </c>
      <c r="F2065" s="3">
        <v>5646.51</v>
      </c>
      <c r="G2065" s="3">
        <v>564.65</v>
      </c>
      <c r="H2065" s="3">
        <v>5081.8599999999997</v>
      </c>
      <c r="I2065" s="3" t="s">
        <v>29</v>
      </c>
    </row>
    <row r="2066" spans="1:9" x14ac:dyDescent="0.2">
      <c r="A2066" s="2" t="s">
        <v>2500</v>
      </c>
      <c r="B2066" s="2" t="s">
        <v>291</v>
      </c>
      <c r="C2066" s="2" t="s">
        <v>291</v>
      </c>
      <c r="D2066" s="2" t="s">
        <v>33</v>
      </c>
      <c r="E2066" s="2" t="s">
        <v>28</v>
      </c>
      <c r="F2066" s="2">
        <v>12815.38</v>
      </c>
      <c r="G2066" s="2">
        <v>1922.31</v>
      </c>
      <c r="H2066" s="2">
        <v>10893.07</v>
      </c>
      <c r="I2066" s="2" t="s">
        <v>29</v>
      </c>
    </row>
    <row r="2067" spans="1:9" x14ac:dyDescent="0.2">
      <c r="A2067" s="3" t="s">
        <v>2501</v>
      </c>
      <c r="B2067" s="3" t="s">
        <v>81</v>
      </c>
      <c r="C2067" s="3" t="s">
        <v>334</v>
      </c>
      <c r="D2067" s="3" t="s">
        <v>52</v>
      </c>
      <c r="E2067" s="3" t="s">
        <v>34</v>
      </c>
      <c r="F2067" s="3">
        <v>18659.3</v>
      </c>
      <c r="G2067" s="3">
        <v>2239.12</v>
      </c>
      <c r="H2067" s="3">
        <v>16420.18</v>
      </c>
      <c r="I2067" s="3" t="s">
        <v>29</v>
      </c>
    </row>
    <row r="2068" spans="1:9" x14ac:dyDescent="0.2">
      <c r="A2068" s="2" t="s">
        <v>2502</v>
      </c>
      <c r="B2068" s="2" t="s">
        <v>63</v>
      </c>
      <c r="C2068" s="2" t="s">
        <v>725</v>
      </c>
      <c r="D2068" s="2" t="s">
        <v>64</v>
      </c>
      <c r="E2068" s="2" t="s">
        <v>28</v>
      </c>
      <c r="F2068" s="2">
        <v>3382.63</v>
      </c>
      <c r="G2068" s="2">
        <v>0</v>
      </c>
      <c r="H2068" s="2">
        <v>3382.63</v>
      </c>
      <c r="I2068" s="2" t="s">
        <v>41</v>
      </c>
    </row>
    <row r="2069" spans="1:9" x14ac:dyDescent="0.2">
      <c r="A2069" s="3" t="s">
        <v>2503</v>
      </c>
      <c r="B2069" s="3" t="s">
        <v>112</v>
      </c>
      <c r="C2069" s="3" t="s">
        <v>210</v>
      </c>
      <c r="D2069" s="3" t="s">
        <v>27</v>
      </c>
      <c r="E2069" s="3" t="s">
        <v>34</v>
      </c>
      <c r="F2069" s="3">
        <v>2371.12</v>
      </c>
      <c r="G2069" s="3">
        <v>426.8</v>
      </c>
      <c r="H2069" s="3">
        <v>1944.32</v>
      </c>
      <c r="I2069" s="3" t="s">
        <v>29</v>
      </c>
    </row>
    <row r="2070" spans="1:9" x14ac:dyDescent="0.2">
      <c r="A2070" s="2" t="s">
        <v>2504</v>
      </c>
      <c r="B2070" s="2" t="s">
        <v>205</v>
      </c>
      <c r="C2070" s="2" t="s">
        <v>679</v>
      </c>
      <c r="D2070" s="2" t="s">
        <v>33</v>
      </c>
      <c r="E2070" s="2" t="s">
        <v>28</v>
      </c>
      <c r="F2070" s="2">
        <v>5772.15</v>
      </c>
      <c r="G2070" s="2">
        <v>865.82</v>
      </c>
      <c r="H2070" s="2">
        <v>4906.33</v>
      </c>
      <c r="I2070" s="2" t="s">
        <v>29</v>
      </c>
    </row>
    <row r="2071" spans="1:9" x14ac:dyDescent="0.2">
      <c r="A2071" s="3" t="s">
        <v>2505</v>
      </c>
      <c r="B2071" s="3" t="s">
        <v>448</v>
      </c>
      <c r="C2071" s="3" t="s">
        <v>875</v>
      </c>
      <c r="D2071" s="3" t="s">
        <v>169</v>
      </c>
      <c r="E2071" s="3" t="s">
        <v>46</v>
      </c>
      <c r="F2071" s="3">
        <v>7087.82</v>
      </c>
      <c r="G2071" s="3">
        <v>1417.56</v>
      </c>
      <c r="H2071" s="3">
        <v>5670.26</v>
      </c>
      <c r="I2071" s="3" t="s">
        <v>41</v>
      </c>
    </row>
    <row r="2072" spans="1:9" x14ac:dyDescent="0.2">
      <c r="A2072" s="2" t="s">
        <v>2506</v>
      </c>
      <c r="B2072" s="2" t="s">
        <v>433</v>
      </c>
      <c r="C2072" s="2" t="s">
        <v>107</v>
      </c>
      <c r="D2072" s="2" t="s">
        <v>27</v>
      </c>
      <c r="E2072" s="2" t="s">
        <v>28</v>
      </c>
      <c r="F2072" s="2">
        <v>2815.49</v>
      </c>
      <c r="G2072" s="2">
        <v>506.79</v>
      </c>
      <c r="H2072" s="2">
        <v>2308.6999999999998</v>
      </c>
      <c r="I2072" s="2" t="s">
        <v>29</v>
      </c>
    </row>
    <row r="2073" spans="1:9" x14ac:dyDescent="0.2">
      <c r="A2073" s="3" t="s">
        <v>2507</v>
      </c>
      <c r="B2073" s="3" t="s">
        <v>949</v>
      </c>
      <c r="C2073" s="3" t="s">
        <v>605</v>
      </c>
      <c r="D2073" s="3" t="s">
        <v>45</v>
      </c>
      <c r="E2073" s="3" t="s">
        <v>89</v>
      </c>
      <c r="F2073" s="3">
        <v>16472.060000000001</v>
      </c>
      <c r="G2073" s="3">
        <v>0</v>
      </c>
      <c r="H2073" s="3">
        <v>16472.060000000001</v>
      </c>
      <c r="I2073" s="3" t="s">
        <v>29</v>
      </c>
    </row>
    <row r="2074" spans="1:9" x14ac:dyDescent="0.2">
      <c r="A2074" s="2" t="s">
        <v>2508</v>
      </c>
      <c r="B2074" s="2" t="s">
        <v>557</v>
      </c>
      <c r="C2074" s="2" t="s">
        <v>574</v>
      </c>
      <c r="D2074" s="2" t="s">
        <v>169</v>
      </c>
      <c r="E2074" s="2" t="s">
        <v>46</v>
      </c>
      <c r="F2074" s="2">
        <v>2970.85</v>
      </c>
      <c r="G2074" s="2">
        <v>594.16999999999996</v>
      </c>
      <c r="H2074" s="2">
        <v>2376.6799999999998</v>
      </c>
      <c r="I2074" s="2" t="s">
        <v>29</v>
      </c>
    </row>
    <row r="2075" spans="1:9" x14ac:dyDescent="0.2">
      <c r="A2075" s="3" t="s">
        <v>2509</v>
      </c>
      <c r="B2075" s="3" t="s">
        <v>384</v>
      </c>
      <c r="C2075" s="3" t="s">
        <v>484</v>
      </c>
      <c r="D2075" s="3" t="s">
        <v>33</v>
      </c>
      <c r="E2075" s="3" t="s">
        <v>34</v>
      </c>
      <c r="F2075" s="3">
        <v>15294.95</v>
      </c>
      <c r="G2075" s="3">
        <v>2294.2399999999998</v>
      </c>
      <c r="H2075" s="3">
        <v>13000.71</v>
      </c>
      <c r="I2075" s="3" t="s">
        <v>29</v>
      </c>
    </row>
    <row r="2076" spans="1:9" x14ac:dyDescent="0.2">
      <c r="A2076" s="2" t="s">
        <v>2510</v>
      </c>
      <c r="B2076" s="2" t="s">
        <v>44</v>
      </c>
      <c r="C2076" s="2" t="s">
        <v>162</v>
      </c>
      <c r="D2076" s="2" t="s">
        <v>64</v>
      </c>
      <c r="E2076" s="2" t="s">
        <v>28</v>
      </c>
      <c r="F2076" s="2">
        <v>3437.73</v>
      </c>
      <c r="G2076" s="2">
        <v>0</v>
      </c>
      <c r="H2076" s="2">
        <v>3437.73</v>
      </c>
      <c r="I2076" s="2" t="s">
        <v>29</v>
      </c>
    </row>
    <row r="2077" spans="1:9" x14ac:dyDescent="0.2">
      <c r="A2077" s="3" t="s">
        <v>2511</v>
      </c>
      <c r="B2077" s="3" t="s">
        <v>504</v>
      </c>
      <c r="C2077" s="3" t="s">
        <v>174</v>
      </c>
      <c r="D2077" s="3" t="s">
        <v>206</v>
      </c>
      <c r="E2077" s="3" t="s">
        <v>207</v>
      </c>
      <c r="F2077" s="3">
        <v>8813.44</v>
      </c>
      <c r="G2077" s="3">
        <v>0</v>
      </c>
      <c r="H2077" s="3">
        <v>8813.44</v>
      </c>
      <c r="I2077" s="3" t="s">
        <v>56</v>
      </c>
    </row>
    <row r="2078" spans="1:9" x14ac:dyDescent="0.2">
      <c r="A2078" s="2" t="s">
        <v>2512</v>
      </c>
      <c r="B2078" s="2" t="s">
        <v>238</v>
      </c>
      <c r="C2078" s="2" t="s">
        <v>285</v>
      </c>
      <c r="D2078" s="2" t="s">
        <v>169</v>
      </c>
      <c r="E2078" s="2" t="s">
        <v>46</v>
      </c>
      <c r="F2078" s="2">
        <v>2997.77</v>
      </c>
      <c r="G2078" s="2">
        <v>599.54999999999995</v>
      </c>
      <c r="H2078" s="2">
        <v>2398.2199999999998</v>
      </c>
      <c r="I2078" s="2" t="s">
        <v>29</v>
      </c>
    </row>
    <row r="2079" spans="1:9" x14ac:dyDescent="0.2">
      <c r="A2079" s="3" t="s">
        <v>2513</v>
      </c>
      <c r="B2079" s="3" t="s">
        <v>222</v>
      </c>
      <c r="C2079" s="3" t="s">
        <v>276</v>
      </c>
      <c r="D2079" s="3" t="s">
        <v>52</v>
      </c>
      <c r="E2079" s="3" t="s">
        <v>34</v>
      </c>
      <c r="F2079" s="3">
        <v>3826.42</v>
      </c>
      <c r="G2079" s="3">
        <v>459.17</v>
      </c>
      <c r="H2079" s="3">
        <v>3367.25</v>
      </c>
      <c r="I2079" s="3" t="s">
        <v>56</v>
      </c>
    </row>
    <row r="2080" spans="1:9" x14ac:dyDescent="0.2">
      <c r="A2080" s="2" t="s">
        <v>2514</v>
      </c>
      <c r="B2080" s="2" t="s">
        <v>986</v>
      </c>
      <c r="C2080" s="2" t="s">
        <v>32</v>
      </c>
      <c r="D2080" s="2" t="s">
        <v>206</v>
      </c>
      <c r="E2080" s="2" t="s">
        <v>207</v>
      </c>
      <c r="F2080" s="2">
        <v>22314.87</v>
      </c>
      <c r="G2080" s="2">
        <v>0</v>
      </c>
      <c r="H2080" s="2">
        <v>22314.87</v>
      </c>
      <c r="I2080" s="2" t="s">
        <v>29</v>
      </c>
    </row>
    <row r="2081" spans="1:9" x14ac:dyDescent="0.2">
      <c r="A2081" s="3" t="s">
        <v>2515</v>
      </c>
      <c r="B2081" s="3" t="s">
        <v>863</v>
      </c>
      <c r="C2081" s="3" t="s">
        <v>706</v>
      </c>
      <c r="D2081" s="3" t="s">
        <v>45</v>
      </c>
      <c r="E2081" s="3" t="s">
        <v>46</v>
      </c>
      <c r="F2081" s="3">
        <v>8306.74</v>
      </c>
      <c r="G2081" s="3">
        <v>415.34</v>
      </c>
      <c r="H2081" s="3">
        <v>7891.4</v>
      </c>
      <c r="I2081" s="3" t="s">
        <v>29</v>
      </c>
    </row>
    <row r="2082" spans="1:9" x14ac:dyDescent="0.2">
      <c r="A2082" s="2" t="s">
        <v>2516</v>
      </c>
      <c r="B2082" s="2" t="s">
        <v>527</v>
      </c>
      <c r="C2082" s="2" t="s">
        <v>478</v>
      </c>
      <c r="D2082" s="2" t="s">
        <v>52</v>
      </c>
      <c r="E2082" s="2" t="s">
        <v>60</v>
      </c>
      <c r="F2082" s="2">
        <v>4072.41</v>
      </c>
      <c r="G2082" s="2">
        <v>0</v>
      </c>
      <c r="H2082" s="2">
        <v>4072.41</v>
      </c>
      <c r="I2082" s="2" t="s">
        <v>29</v>
      </c>
    </row>
    <row r="2083" spans="1:9" x14ac:dyDescent="0.2">
      <c r="A2083" s="3" t="s">
        <v>2517</v>
      </c>
      <c r="B2083" s="3" t="s">
        <v>234</v>
      </c>
      <c r="C2083" s="3" t="s">
        <v>192</v>
      </c>
      <c r="D2083" s="3" t="s">
        <v>169</v>
      </c>
      <c r="E2083" s="3" t="s">
        <v>34</v>
      </c>
      <c r="F2083" s="3">
        <v>8093.95</v>
      </c>
      <c r="G2083" s="3">
        <v>1618.79</v>
      </c>
      <c r="H2083" s="3">
        <v>6475.16</v>
      </c>
      <c r="I2083" s="3" t="s">
        <v>29</v>
      </c>
    </row>
    <row r="2084" spans="1:9" x14ac:dyDescent="0.2">
      <c r="A2084" s="2" t="s">
        <v>2518</v>
      </c>
      <c r="B2084" s="2" t="s">
        <v>162</v>
      </c>
      <c r="C2084" s="2" t="s">
        <v>117</v>
      </c>
      <c r="D2084" s="2" t="s">
        <v>33</v>
      </c>
      <c r="E2084" s="2" t="s">
        <v>28</v>
      </c>
      <c r="F2084" s="2">
        <v>7387.41</v>
      </c>
      <c r="G2084" s="2">
        <v>1108.1099999999999</v>
      </c>
      <c r="H2084" s="2">
        <v>6279.3</v>
      </c>
      <c r="I2084" s="2" t="s">
        <v>29</v>
      </c>
    </row>
    <row r="2085" spans="1:9" x14ac:dyDescent="0.2">
      <c r="A2085" s="3" t="s">
        <v>2519</v>
      </c>
      <c r="B2085" s="3" t="s">
        <v>558</v>
      </c>
      <c r="C2085" s="3" t="s">
        <v>299</v>
      </c>
      <c r="D2085" s="3" t="s">
        <v>52</v>
      </c>
      <c r="E2085" s="3" t="s">
        <v>34</v>
      </c>
      <c r="F2085" s="3">
        <v>8531.19</v>
      </c>
      <c r="G2085" s="3">
        <v>1023.74</v>
      </c>
      <c r="H2085" s="3">
        <v>7507.45</v>
      </c>
      <c r="I2085" s="3" t="s">
        <v>29</v>
      </c>
    </row>
    <row r="2086" spans="1:9" x14ac:dyDescent="0.2">
      <c r="A2086" s="2" t="s">
        <v>2520</v>
      </c>
      <c r="B2086" s="2" t="s">
        <v>388</v>
      </c>
      <c r="C2086" s="2" t="s">
        <v>376</v>
      </c>
      <c r="D2086" s="2" t="s">
        <v>206</v>
      </c>
      <c r="E2086" s="2" t="s">
        <v>207</v>
      </c>
      <c r="F2086" s="2">
        <v>5956.51</v>
      </c>
      <c r="G2086" s="2">
        <v>0</v>
      </c>
      <c r="H2086" s="2">
        <v>5956.51</v>
      </c>
      <c r="I2086" s="2" t="s">
        <v>29</v>
      </c>
    </row>
    <row r="2087" spans="1:9" x14ac:dyDescent="0.2">
      <c r="A2087" s="3" t="s">
        <v>2521</v>
      </c>
      <c r="B2087" s="3" t="s">
        <v>799</v>
      </c>
      <c r="C2087" s="3" t="s">
        <v>87</v>
      </c>
      <c r="D2087" s="3" t="s">
        <v>45</v>
      </c>
      <c r="E2087" s="3" t="s">
        <v>46</v>
      </c>
      <c r="F2087" s="3">
        <v>3152.67</v>
      </c>
      <c r="G2087" s="3">
        <v>157.63</v>
      </c>
      <c r="H2087" s="3">
        <v>2995.04</v>
      </c>
      <c r="I2087" s="3" t="s">
        <v>29</v>
      </c>
    </row>
    <row r="2088" spans="1:9" x14ac:dyDescent="0.2">
      <c r="A2088" s="2" t="s">
        <v>2522</v>
      </c>
      <c r="B2088" s="2" t="s">
        <v>725</v>
      </c>
      <c r="C2088" s="2" t="s">
        <v>497</v>
      </c>
      <c r="D2088" s="2" t="s">
        <v>33</v>
      </c>
      <c r="E2088" s="2" t="s">
        <v>60</v>
      </c>
      <c r="F2088" s="2">
        <v>9726.68</v>
      </c>
      <c r="G2088" s="2">
        <v>0</v>
      </c>
      <c r="H2088" s="2">
        <v>9726.68</v>
      </c>
      <c r="I2088" s="2" t="s">
        <v>29</v>
      </c>
    </row>
    <row r="2089" spans="1:9" x14ac:dyDescent="0.2">
      <c r="A2089" s="3" t="s">
        <v>2523</v>
      </c>
      <c r="B2089" s="3" t="s">
        <v>367</v>
      </c>
      <c r="C2089" s="3" t="s">
        <v>376</v>
      </c>
      <c r="D2089" s="3" t="s">
        <v>27</v>
      </c>
      <c r="E2089" s="3" t="s">
        <v>34</v>
      </c>
      <c r="F2089" s="3">
        <v>14877.83</v>
      </c>
      <c r="G2089" s="3">
        <v>2678.01</v>
      </c>
      <c r="H2089" s="3">
        <v>12199.82</v>
      </c>
      <c r="I2089" s="3" t="s">
        <v>41</v>
      </c>
    </row>
    <row r="2090" spans="1:9" x14ac:dyDescent="0.2">
      <c r="A2090" s="2" t="s">
        <v>2524</v>
      </c>
      <c r="B2090" s="2" t="s">
        <v>110</v>
      </c>
      <c r="C2090" s="2" t="s">
        <v>406</v>
      </c>
      <c r="D2090" s="2" t="s">
        <v>45</v>
      </c>
      <c r="E2090" s="2" t="s">
        <v>89</v>
      </c>
      <c r="F2090" s="2">
        <v>14309.97</v>
      </c>
      <c r="G2090" s="2">
        <v>0</v>
      </c>
      <c r="H2090" s="2">
        <v>14309.97</v>
      </c>
      <c r="I2090" s="2" t="s">
        <v>29</v>
      </c>
    </row>
    <row r="2091" spans="1:9" x14ac:dyDescent="0.2">
      <c r="A2091" s="3" t="s">
        <v>2525</v>
      </c>
      <c r="B2091" s="3" t="s">
        <v>426</v>
      </c>
      <c r="C2091" s="3" t="s">
        <v>110</v>
      </c>
      <c r="D2091" s="3" t="s">
        <v>169</v>
      </c>
      <c r="E2091" s="3" t="s">
        <v>34</v>
      </c>
      <c r="F2091" s="3">
        <v>21387.35</v>
      </c>
      <c r="G2091" s="3">
        <v>4277.47</v>
      </c>
      <c r="H2091" s="3">
        <v>17109.88</v>
      </c>
      <c r="I2091" s="3" t="s">
        <v>29</v>
      </c>
    </row>
    <row r="2092" spans="1:9" x14ac:dyDescent="0.2">
      <c r="A2092" s="2" t="s">
        <v>2526</v>
      </c>
      <c r="B2092" s="2" t="s">
        <v>560</v>
      </c>
      <c r="C2092" s="2" t="s">
        <v>195</v>
      </c>
      <c r="D2092" s="2" t="s">
        <v>33</v>
      </c>
      <c r="E2092" s="2" t="s">
        <v>34</v>
      </c>
      <c r="F2092" s="2">
        <v>14056.01</v>
      </c>
      <c r="G2092" s="2">
        <v>2108.4</v>
      </c>
      <c r="H2092" s="2">
        <v>11947.61</v>
      </c>
      <c r="I2092" s="2" t="s">
        <v>41</v>
      </c>
    </row>
    <row r="2093" spans="1:9" x14ac:dyDescent="0.2">
      <c r="A2093" s="3" t="s">
        <v>2527</v>
      </c>
      <c r="B2093" s="3" t="s">
        <v>132</v>
      </c>
      <c r="C2093" s="3" t="s">
        <v>357</v>
      </c>
      <c r="D2093" s="3" t="s">
        <v>64</v>
      </c>
      <c r="E2093" s="3" t="s">
        <v>115</v>
      </c>
      <c r="F2093" s="3">
        <v>5924.02</v>
      </c>
      <c r="G2093" s="3">
        <v>0</v>
      </c>
      <c r="H2093" s="3">
        <v>5924.02</v>
      </c>
      <c r="I2093" s="3" t="s">
        <v>29</v>
      </c>
    </row>
    <row r="2094" spans="1:9" x14ac:dyDescent="0.2">
      <c r="A2094" s="2" t="s">
        <v>2528</v>
      </c>
      <c r="B2094" s="2" t="s">
        <v>578</v>
      </c>
      <c r="C2094" s="2" t="s">
        <v>118</v>
      </c>
      <c r="D2094" s="2" t="s">
        <v>114</v>
      </c>
      <c r="E2094" s="2" t="s">
        <v>46</v>
      </c>
      <c r="F2094" s="2">
        <v>4310.71</v>
      </c>
      <c r="G2094" s="2">
        <v>431.07</v>
      </c>
      <c r="H2094" s="2">
        <v>3879.64</v>
      </c>
      <c r="I2094" s="2" t="s">
        <v>29</v>
      </c>
    </row>
    <row r="2095" spans="1:9" x14ac:dyDescent="0.2">
      <c r="A2095" s="3" t="s">
        <v>2529</v>
      </c>
      <c r="B2095" s="3" t="s">
        <v>340</v>
      </c>
      <c r="C2095" s="3" t="s">
        <v>904</v>
      </c>
      <c r="D2095" s="3" t="s">
        <v>114</v>
      </c>
      <c r="E2095" s="3" t="s">
        <v>115</v>
      </c>
      <c r="F2095" s="3">
        <v>2908.07</v>
      </c>
      <c r="G2095" s="3">
        <v>290.81</v>
      </c>
      <c r="H2095" s="3">
        <v>2617.2600000000002</v>
      </c>
      <c r="I2095" s="3" t="s">
        <v>41</v>
      </c>
    </row>
    <row r="2096" spans="1:9" x14ac:dyDescent="0.2">
      <c r="A2096" s="2" t="s">
        <v>2530</v>
      </c>
      <c r="B2096" s="2" t="s">
        <v>1610</v>
      </c>
      <c r="C2096" s="2" t="s">
        <v>174</v>
      </c>
      <c r="D2096" s="2" t="s">
        <v>27</v>
      </c>
      <c r="E2096" s="2" t="s">
        <v>34</v>
      </c>
      <c r="F2096" s="2">
        <v>10209.83</v>
      </c>
      <c r="G2096" s="2">
        <v>1837.77</v>
      </c>
      <c r="H2096" s="2">
        <v>8372.06</v>
      </c>
      <c r="I2096" s="2" t="s">
        <v>56</v>
      </c>
    </row>
    <row r="2097" spans="1:9" x14ac:dyDescent="0.2">
      <c r="A2097" s="3" t="s">
        <v>2531</v>
      </c>
      <c r="B2097" s="3" t="s">
        <v>63</v>
      </c>
      <c r="C2097" s="3" t="s">
        <v>200</v>
      </c>
      <c r="D2097" s="3" t="s">
        <v>64</v>
      </c>
      <c r="E2097" s="3" t="s">
        <v>28</v>
      </c>
      <c r="F2097" s="3">
        <v>2363.66</v>
      </c>
      <c r="G2097" s="3">
        <v>0</v>
      </c>
      <c r="H2097" s="3">
        <v>2363.66</v>
      </c>
      <c r="I2097" s="3" t="s">
        <v>29</v>
      </c>
    </row>
    <row r="2098" spans="1:9" x14ac:dyDescent="0.2">
      <c r="A2098" s="2" t="s">
        <v>2532</v>
      </c>
      <c r="B2098" s="2" t="s">
        <v>187</v>
      </c>
      <c r="C2098" s="2" t="s">
        <v>355</v>
      </c>
      <c r="D2098" s="2" t="s">
        <v>27</v>
      </c>
      <c r="E2098" s="2" t="s">
        <v>34</v>
      </c>
      <c r="F2098" s="2">
        <v>20499.95</v>
      </c>
      <c r="G2098" s="2">
        <v>3689.99</v>
      </c>
      <c r="H2098" s="2">
        <v>16809.96</v>
      </c>
      <c r="I2098" s="2" t="s">
        <v>29</v>
      </c>
    </row>
    <row r="2099" spans="1:9" x14ac:dyDescent="0.2">
      <c r="A2099" s="3" t="s">
        <v>2533</v>
      </c>
      <c r="B2099" s="3" t="s">
        <v>229</v>
      </c>
      <c r="C2099" s="3" t="s">
        <v>433</v>
      </c>
      <c r="D2099" s="3" t="s">
        <v>33</v>
      </c>
      <c r="E2099" s="3" t="s">
        <v>60</v>
      </c>
      <c r="F2099" s="3">
        <v>5700.36</v>
      </c>
      <c r="G2099" s="3">
        <v>0</v>
      </c>
      <c r="H2099" s="3">
        <v>5700.36</v>
      </c>
      <c r="I2099" s="3" t="s">
        <v>41</v>
      </c>
    </row>
    <row r="2100" spans="1:9" x14ac:dyDescent="0.2">
      <c r="A2100" s="2" t="s">
        <v>2534</v>
      </c>
      <c r="B2100" s="2" t="s">
        <v>130</v>
      </c>
      <c r="C2100" s="2" t="s">
        <v>708</v>
      </c>
      <c r="D2100" s="2" t="s">
        <v>64</v>
      </c>
      <c r="E2100" s="2" t="s">
        <v>115</v>
      </c>
      <c r="F2100" s="2">
        <v>8888.4500000000007</v>
      </c>
      <c r="G2100" s="2">
        <v>0</v>
      </c>
      <c r="H2100" s="2">
        <v>8888.4500000000007</v>
      </c>
      <c r="I2100" s="2" t="s">
        <v>29</v>
      </c>
    </row>
    <row r="2101" spans="1:9" x14ac:dyDescent="0.2">
      <c r="A2101" s="3" t="s">
        <v>2535</v>
      </c>
      <c r="B2101" s="3" t="s">
        <v>220</v>
      </c>
      <c r="C2101" s="3" t="s">
        <v>449</v>
      </c>
      <c r="D2101" s="3" t="s">
        <v>33</v>
      </c>
      <c r="E2101" s="3" t="s">
        <v>34</v>
      </c>
      <c r="F2101" s="3">
        <v>15231.53</v>
      </c>
      <c r="G2101" s="3">
        <v>2284.73</v>
      </c>
      <c r="H2101" s="3">
        <v>12946.8</v>
      </c>
      <c r="I2101" s="3" t="s">
        <v>41</v>
      </c>
    </row>
    <row r="2102" spans="1:9" x14ac:dyDescent="0.2">
      <c r="A2102" s="2" t="s">
        <v>2536</v>
      </c>
      <c r="B2102" s="2" t="s">
        <v>789</v>
      </c>
      <c r="C2102" s="2" t="s">
        <v>584</v>
      </c>
      <c r="D2102" s="2" t="s">
        <v>169</v>
      </c>
      <c r="E2102" s="2" t="s">
        <v>46</v>
      </c>
      <c r="F2102" s="2">
        <v>2395.89</v>
      </c>
      <c r="G2102" s="2">
        <v>479.18</v>
      </c>
      <c r="H2102" s="2">
        <v>1916.71</v>
      </c>
      <c r="I2102" s="2" t="s">
        <v>29</v>
      </c>
    </row>
    <row r="2103" spans="1:9" x14ac:dyDescent="0.2">
      <c r="A2103" s="3" t="s">
        <v>2537</v>
      </c>
      <c r="B2103" s="3" t="s">
        <v>54</v>
      </c>
      <c r="C2103" s="3" t="s">
        <v>589</v>
      </c>
      <c r="D2103" s="3" t="s">
        <v>52</v>
      </c>
      <c r="E2103" s="3" t="s">
        <v>34</v>
      </c>
      <c r="F2103" s="3">
        <v>2697.19</v>
      </c>
      <c r="G2103" s="3">
        <v>323.66000000000003</v>
      </c>
      <c r="H2103" s="3">
        <v>2373.5300000000002</v>
      </c>
      <c r="I2103" s="3" t="s">
        <v>29</v>
      </c>
    </row>
    <row r="2104" spans="1:9" x14ac:dyDescent="0.2">
      <c r="A2104" s="2" t="s">
        <v>2538</v>
      </c>
      <c r="B2104" s="2" t="s">
        <v>391</v>
      </c>
      <c r="C2104" s="2" t="s">
        <v>148</v>
      </c>
      <c r="D2104" s="2" t="s">
        <v>64</v>
      </c>
      <c r="E2104" s="2" t="s">
        <v>34</v>
      </c>
      <c r="F2104" s="2">
        <v>20111.060000000001</v>
      </c>
      <c r="G2104" s="2">
        <v>0</v>
      </c>
      <c r="H2104" s="2">
        <v>20111.060000000001</v>
      </c>
      <c r="I2104" s="2" t="s">
        <v>56</v>
      </c>
    </row>
    <row r="2105" spans="1:9" x14ac:dyDescent="0.2">
      <c r="A2105" s="3" t="s">
        <v>2539</v>
      </c>
      <c r="B2105" s="3" t="s">
        <v>432</v>
      </c>
      <c r="C2105" s="3" t="s">
        <v>400</v>
      </c>
      <c r="D2105" s="3" t="s">
        <v>64</v>
      </c>
      <c r="E2105" s="3" t="s">
        <v>28</v>
      </c>
      <c r="F2105" s="3">
        <v>6404.82</v>
      </c>
      <c r="G2105" s="3">
        <v>0</v>
      </c>
      <c r="H2105" s="3">
        <v>6404.82</v>
      </c>
      <c r="I2105" s="3" t="s">
        <v>29</v>
      </c>
    </row>
    <row r="2106" spans="1:9" x14ac:dyDescent="0.2">
      <c r="A2106" s="2" t="s">
        <v>2540</v>
      </c>
      <c r="B2106" s="2" t="s">
        <v>418</v>
      </c>
      <c r="C2106" s="2" t="s">
        <v>165</v>
      </c>
      <c r="D2106" s="2" t="s">
        <v>45</v>
      </c>
      <c r="E2106" s="2" t="s">
        <v>46</v>
      </c>
      <c r="F2106" s="2">
        <v>5058.8100000000004</v>
      </c>
      <c r="G2106" s="2">
        <v>252.94</v>
      </c>
      <c r="H2106" s="2">
        <v>4805.87</v>
      </c>
      <c r="I2106" s="2" t="s">
        <v>41</v>
      </c>
    </row>
    <row r="2107" spans="1:9" x14ac:dyDescent="0.2">
      <c r="A2107" s="3" t="s">
        <v>2541</v>
      </c>
      <c r="B2107" s="3" t="s">
        <v>236</v>
      </c>
      <c r="C2107" s="3" t="s">
        <v>317</v>
      </c>
      <c r="D2107" s="3" t="s">
        <v>45</v>
      </c>
      <c r="E2107" s="3" t="s">
        <v>46</v>
      </c>
      <c r="F2107" s="3">
        <v>5060.72</v>
      </c>
      <c r="G2107" s="3">
        <v>253.04</v>
      </c>
      <c r="H2107" s="3">
        <v>4807.68</v>
      </c>
      <c r="I2107" s="3" t="s">
        <v>29</v>
      </c>
    </row>
    <row r="2108" spans="1:9" x14ac:dyDescent="0.2">
      <c r="A2108" s="2" t="s">
        <v>2542</v>
      </c>
      <c r="B2108" s="2" t="s">
        <v>197</v>
      </c>
      <c r="C2108" s="2" t="s">
        <v>589</v>
      </c>
      <c r="D2108" s="2" t="s">
        <v>45</v>
      </c>
      <c r="E2108" s="2" t="s">
        <v>46</v>
      </c>
      <c r="F2108" s="2">
        <v>2576.09</v>
      </c>
      <c r="G2108" s="2">
        <v>128.80000000000001</v>
      </c>
      <c r="H2108" s="2">
        <v>2447.29</v>
      </c>
      <c r="I2108" s="2" t="s">
        <v>29</v>
      </c>
    </row>
    <row r="2109" spans="1:9" x14ac:dyDescent="0.2">
      <c r="A2109" s="3" t="s">
        <v>2543</v>
      </c>
      <c r="B2109" s="3" t="s">
        <v>456</v>
      </c>
      <c r="C2109" s="3" t="s">
        <v>224</v>
      </c>
      <c r="D2109" s="3" t="s">
        <v>169</v>
      </c>
      <c r="E2109" s="3" t="s">
        <v>34</v>
      </c>
      <c r="F2109" s="3">
        <v>11824.71</v>
      </c>
      <c r="G2109" s="3">
        <v>2364.94</v>
      </c>
      <c r="H2109" s="3">
        <v>9459.77</v>
      </c>
      <c r="I2109" s="3" t="s">
        <v>29</v>
      </c>
    </row>
    <row r="2110" spans="1:9" x14ac:dyDescent="0.2">
      <c r="A2110" s="2" t="s">
        <v>2544</v>
      </c>
      <c r="B2110" s="2" t="s">
        <v>76</v>
      </c>
      <c r="C2110" s="2" t="s">
        <v>722</v>
      </c>
      <c r="D2110" s="2" t="s">
        <v>33</v>
      </c>
      <c r="E2110" s="2" t="s">
        <v>34</v>
      </c>
      <c r="F2110" s="2">
        <v>5622.78</v>
      </c>
      <c r="G2110" s="2">
        <v>843.42</v>
      </c>
      <c r="H2110" s="2">
        <v>4779.3599999999997</v>
      </c>
      <c r="I2110" s="2" t="s">
        <v>29</v>
      </c>
    </row>
    <row r="2111" spans="1:9" x14ac:dyDescent="0.2">
      <c r="A2111" s="3" t="s">
        <v>2545</v>
      </c>
      <c r="B2111" s="3" t="s">
        <v>525</v>
      </c>
      <c r="C2111" s="3" t="s">
        <v>891</v>
      </c>
      <c r="D2111" s="3" t="s">
        <v>52</v>
      </c>
      <c r="E2111" s="3" t="s">
        <v>60</v>
      </c>
      <c r="F2111" s="3">
        <v>11142.96</v>
      </c>
      <c r="G2111" s="3">
        <v>0</v>
      </c>
      <c r="H2111" s="3">
        <v>11142.96</v>
      </c>
      <c r="I2111" s="3" t="s">
        <v>29</v>
      </c>
    </row>
    <row r="2112" spans="1:9" x14ac:dyDescent="0.2">
      <c r="A2112" s="2" t="s">
        <v>2546</v>
      </c>
      <c r="B2112" s="2" t="s">
        <v>794</v>
      </c>
      <c r="C2112" s="2" t="s">
        <v>285</v>
      </c>
      <c r="D2112" s="2" t="s">
        <v>114</v>
      </c>
      <c r="E2112" s="2" t="s">
        <v>46</v>
      </c>
      <c r="F2112" s="2">
        <v>6470.88</v>
      </c>
      <c r="G2112" s="2">
        <v>647.09</v>
      </c>
      <c r="H2112" s="2">
        <v>5823.79</v>
      </c>
      <c r="I2112" s="2" t="s">
        <v>41</v>
      </c>
    </row>
    <row r="2113" spans="1:9" x14ac:dyDescent="0.2">
      <c r="A2113" s="3" t="s">
        <v>2547</v>
      </c>
      <c r="B2113" s="3" t="s">
        <v>236</v>
      </c>
      <c r="C2113" s="3" t="s">
        <v>478</v>
      </c>
      <c r="D2113" s="3" t="s">
        <v>45</v>
      </c>
      <c r="E2113" s="3" t="s">
        <v>46</v>
      </c>
      <c r="F2113" s="3">
        <v>2693.49</v>
      </c>
      <c r="G2113" s="3">
        <v>134.66999999999999</v>
      </c>
      <c r="H2113" s="3">
        <v>2558.8200000000002</v>
      </c>
      <c r="I2113" s="3" t="s">
        <v>29</v>
      </c>
    </row>
    <row r="2114" spans="1:9" x14ac:dyDescent="0.2">
      <c r="A2114" s="2" t="s">
        <v>2548</v>
      </c>
      <c r="B2114" s="2" t="s">
        <v>324</v>
      </c>
      <c r="C2114" s="2" t="s">
        <v>376</v>
      </c>
      <c r="D2114" s="2" t="s">
        <v>27</v>
      </c>
      <c r="E2114" s="2" t="s">
        <v>28</v>
      </c>
      <c r="F2114" s="2">
        <v>5506.04</v>
      </c>
      <c r="G2114" s="2">
        <v>991.09</v>
      </c>
      <c r="H2114" s="2">
        <v>4514.95</v>
      </c>
      <c r="I2114" s="2" t="s">
        <v>29</v>
      </c>
    </row>
    <row r="2115" spans="1:9" x14ac:dyDescent="0.2">
      <c r="A2115" s="3" t="s">
        <v>2549</v>
      </c>
      <c r="B2115" s="3" t="s">
        <v>54</v>
      </c>
      <c r="C2115" s="3" t="s">
        <v>312</v>
      </c>
      <c r="D2115" s="3" t="s">
        <v>33</v>
      </c>
      <c r="E2115" s="3" t="s">
        <v>34</v>
      </c>
      <c r="F2115" s="3">
        <v>7777.85</v>
      </c>
      <c r="G2115" s="3">
        <v>1166.68</v>
      </c>
      <c r="H2115" s="3">
        <v>6611.17</v>
      </c>
      <c r="I2115" s="3" t="s">
        <v>41</v>
      </c>
    </row>
    <row r="2116" spans="1:9" x14ac:dyDescent="0.2">
      <c r="A2116" s="2" t="s">
        <v>2550</v>
      </c>
      <c r="B2116" s="2" t="s">
        <v>329</v>
      </c>
      <c r="C2116" s="2" t="s">
        <v>1278</v>
      </c>
      <c r="D2116" s="2" t="s">
        <v>27</v>
      </c>
      <c r="E2116" s="2" t="s">
        <v>34</v>
      </c>
      <c r="F2116" s="2">
        <v>3247.66</v>
      </c>
      <c r="G2116" s="2">
        <v>584.58000000000004</v>
      </c>
      <c r="H2116" s="2">
        <v>2663.08</v>
      </c>
      <c r="I2116" s="2" t="s">
        <v>29</v>
      </c>
    </row>
    <row r="2117" spans="1:9" x14ac:dyDescent="0.2">
      <c r="A2117" s="3" t="s">
        <v>2551</v>
      </c>
      <c r="B2117" s="3" t="s">
        <v>183</v>
      </c>
      <c r="C2117" s="3" t="s">
        <v>614</v>
      </c>
      <c r="D2117" s="3" t="s">
        <v>45</v>
      </c>
      <c r="E2117" s="3" t="s">
        <v>89</v>
      </c>
      <c r="F2117" s="3">
        <v>6753.76</v>
      </c>
      <c r="G2117" s="3">
        <v>0</v>
      </c>
      <c r="H2117" s="3">
        <v>6753.76</v>
      </c>
      <c r="I2117" s="3" t="s">
        <v>29</v>
      </c>
    </row>
    <row r="2118" spans="1:9" x14ac:dyDescent="0.2">
      <c r="A2118" s="2" t="s">
        <v>2552</v>
      </c>
      <c r="B2118" s="2" t="s">
        <v>505</v>
      </c>
      <c r="C2118" s="2" t="s">
        <v>88</v>
      </c>
      <c r="D2118" s="2" t="s">
        <v>52</v>
      </c>
      <c r="E2118" s="2" t="s">
        <v>34</v>
      </c>
      <c r="F2118" s="2">
        <v>22795.23</v>
      </c>
      <c r="G2118" s="2">
        <v>2735.43</v>
      </c>
      <c r="H2118" s="2">
        <v>20059.8</v>
      </c>
      <c r="I2118" s="2" t="s">
        <v>41</v>
      </c>
    </row>
    <row r="2119" spans="1:9" x14ac:dyDescent="0.2">
      <c r="A2119" s="3" t="s">
        <v>2553</v>
      </c>
      <c r="B2119" s="3" t="s">
        <v>54</v>
      </c>
      <c r="C2119" s="3" t="s">
        <v>178</v>
      </c>
      <c r="D2119" s="3" t="s">
        <v>27</v>
      </c>
      <c r="E2119" s="3" t="s">
        <v>28</v>
      </c>
      <c r="F2119" s="3">
        <v>2772.04</v>
      </c>
      <c r="G2119" s="3">
        <v>498.97</v>
      </c>
      <c r="H2119" s="3">
        <v>2273.0700000000002</v>
      </c>
      <c r="I2119" s="3" t="s">
        <v>29</v>
      </c>
    </row>
    <row r="2120" spans="1:9" x14ac:dyDescent="0.2">
      <c r="A2120" s="2" t="s">
        <v>2554</v>
      </c>
      <c r="B2120" s="2" t="s">
        <v>460</v>
      </c>
      <c r="C2120" s="2" t="s">
        <v>222</v>
      </c>
      <c r="D2120" s="2" t="s">
        <v>27</v>
      </c>
      <c r="E2120" s="2" t="s">
        <v>60</v>
      </c>
      <c r="F2120" s="2">
        <v>12570.41</v>
      </c>
      <c r="G2120" s="2">
        <v>0</v>
      </c>
      <c r="H2120" s="2">
        <v>12570.41</v>
      </c>
      <c r="I2120" s="2" t="s">
        <v>29</v>
      </c>
    </row>
    <row r="2121" spans="1:9" x14ac:dyDescent="0.2">
      <c r="A2121" s="3" t="s">
        <v>2555</v>
      </c>
      <c r="B2121" s="3" t="s">
        <v>155</v>
      </c>
      <c r="C2121" s="3" t="s">
        <v>155</v>
      </c>
      <c r="D2121" s="3" t="s">
        <v>114</v>
      </c>
      <c r="E2121" s="3" t="s">
        <v>46</v>
      </c>
      <c r="F2121" s="3">
        <v>3515.32</v>
      </c>
      <c r="G2121" s="3">
        <v>351.53</v>
      </c>
      <c r="H2121" s="3">
        <v>3163.79</v>
      </c>
      <c r="I2121" s="3" t="s">
        <v>29</v>
      </c>
    </row>
    <row r="2122" spans="1:9" x14ac:dyDescent="0.2">
      <c r="A2122" s="2" t="s">
        <v>2556</v>
      </c>
      <c r="B2122" s="2" t="s">
        <v>40</v>
      </c>
      <c r="C2122" s="2" t="s">
        <v>205</v>
      </c>
      <c r="D2122" s="2" t="s">
        <v>33</v>
      </c>
      <c r="E2122" s="2" t="s">
        <v>28</v>
      </c>
      <c r="F2122" s="2">
        <v>7954.62</v>
      </c>
      <c r="G2122" s="2">
        <v>1193.19</v>
      </c>
      <c r="H2122" s="2">
        <v>6761.43</v>
      </c>
      <c r="I2122" s="2" t="s">
        <v>29</v>
      </c>
    </row>
    <row r="2123" spans="1:9" x14ac:dyDescent="0.2">
      <c r="A2123" s="3" t="s">
        <v>2557</v>
      </c>
      <c r="B2123" s="3" t="s">
        <v>504</v>
      </c>
      <c r="C2123" s="3" t="s">
        <v>854</v>
      </c>
      <c r="D2123" s="3" t="s">
        <v>52</v>
      </c>
      <c r="E2123" s="3" t="s">
        <v>60</v>
      </c>
      <c r="F2123" s="3">
        <v>10670.12</v>
      </c>
      <c r="G2123" s="3">
        <v>0</v>
      </c>
      <c r="H2123" s="3">
        <v>10670.12</v>
      </c>
      <c r="I2123" s="3" t="s">
        <v>29</v>
      </c>
    </row>
    <row r="2124" spans="1:9" x14ac:dyDescent="0.2">
      <c r="A2124" s="2" t="s">
        <v>2558</v>
      </c>
      <c r="B2124" s="2" t="s">
        <v>435</v>
      </c>
      <c r="C2124" s="2" t="s">
        <v>229</v>
      </c>
      <c r="D2124" s="2" t="s">
        <v>64</v>
      </c>
      <c r="E2124" s="2" t="s">
        <v>34</v>
      </c>
      <c r="F2124" s="2">
        <v>8875.7900000000009</v>
      </c>
      <c r="G2124" s="2">
        <v>0</v>
      </c>
      <c r="H2124" s="2">
        <v>8875.7900000000009</v>
      </c>
      <c r="I2124" s="2" t="s">
        <v>29</v>
      </c>
    </row>
    <row r="2125" spans="1:9" x14ac:dyDescent="0.2">
      <c r="A2125" s="3" t="s">
        <v>2559</v>
      </c>
      <c r="B2125" s="3" t="s">
        <v>1610</v>
      </c>
      <c r="C2125" s="3" t="s">
        <v>504</v>
      </c>
      <c r="D2125" s="3" t="s">
        <v>52</v>
      </c>
      <c r="E2125" s="3" t="s">
        <v>34</v>
      </c>
      <c r="F2125" s="3">
        <v>3393.11</v>
      </c>
      <c r="G2125" s="3">
        <v>407.17</v>
      </c>
      <c r="H2125" s="3">
        <v>2985.94</v>
      </c>
      <c r="I2125" s="3" t="s">
        <v>29</v>
      </c>
    </row>
    <row r="2126" spans="1:9" x14ac:dyDescent="0.2">
      <c r="A2126" s="2" t="s">
        <v>2560</v>
      </c>
      <c r="B2126" s="2" t="s">
        <v>55</v>
      </c>
      <c r="C2126" s="2" t="s">
        <v>445</v>
      </c>
      <c r="D2126" s="2" t="s">
        <v>169</v>
      </c>
      <c r="E2126" s="2" t="s">
        <v>34</v>
      </c>
      <c r="F2126" s="2">
        <v>7011.1</v>
      </c>
      <c r="G2126" s="2">
        <v>1402.22</v>
      </c>
      <c r="H2126" s="2">
        <v>5608.88</v>
      </c>
      <c r="I2126" s="2" t="s">
        <v>41</v>
      </c>
    </row>
    <row r="2127" spans="1:9" x14ac:dyDescent="0.2">
      <c r="A2127" s="3" t="s">
        <v>2561</v>
      </c>
      <c r="B2127" s="3" t="s">
        <v>95</v>
      </c>
      <c r="C2127" s="3" t="s">
        <v>274</v>
      </c>
      <c r="D2127" s="3" t="s">
        <v>52</v>
      </c>
      <c r="E2127" s="3" t="s">
        <v>34</v>
      </c>
      <c r="F2127" s="3">
        <v>4733.1899999999996</v>
      </c>
      <c r="G2127" s="3">
        <v>567.98</v>
      </c>
      <c r="H2127" s="3">
        <v>4165.21</v>
      </c>
      <c r="I2127" s="3" t="s">
        <v>41</v>
      </c>
    </row>
    <row r="2128" spans="1:9" x14ac:dyDescent="0.2">
      <c r="A2128" s="2" t="s">
        <v>2562</v>
      </c>
      <c r="B2128" s="2" t="s">
        <v>527</v>
      </c>
      <c r="C2128" s="2" t="s">
        <v>487</v>
      </c>
      <c r="D2128" s="2" t="s">
        <v>45</v>
      </c>
      <c r="E2128" s="2" t="s">
        <v>46</v>
      </c>
      <c r="F2128" s="2">
        <v>10376.629999999999</v>
      </c>
      <c r="G2128" s="2">
        <v>518.83000000000004</v>
      </c>
      <c r="H2128" s="2">
        <v>9857.7999999999993</v>
      </c>
      <c r="I2128" s="2" t="s">
        <v>29</v>
      </c>
    </row>
    <row r="2129" spans="1:9" x14ac:dyDescent="0.2">
      <c r="A2129" s="3" t="s">
        <v>2563</v>
      </c>
      <c r="B2129" s="3" t="s">
        <v>376</v>
      </c>
      <c r="C2129" s="3" t="s">
        <v>389</v>
      </c>
      <c r="D2129" s="3" t="s">
        <v>64</v>
      </c>
      <c r="E2129" s="3" t="s">
        <v>34</v>
      </c>
      <c r="F2129" s="3">
        <v>12991.62</v>
      </c>
      <c r="G2129" s="3">
        <v>0</v>
      </c>
      <c r="H2129" s="3">
        <v>12991.62</v>
      </c>
      <c r="I2129" s="3" t="s">
        <v>29</v>
      </c>
    </row>
    <row r="2130" spans="1:9" x14ac:dyDescent="0.2">
      <c r="A2130" s="2" t="s">
        <v>2564</v>
      </c>
      <c r="B2130" s="2" t="s">
        <v>197</v>
      </c>
      <c r="C2130" s="2" t="s">
        <v>224</v>
      </c>
      <c r="D2130" s="2" t="s">
        <v>33</v>
      </c>
      <c r="E2130" s="2" t="s">
        <v>28</v>
      </c>
      <c r="F2130" s="2">
        <v>2742.93</v>
      </c>
      <c r="G2130" s="2">
        <v>411.44</v>
      </c>
      <c r="H2130" s="2">
        <v>2331.4899999999998</v>
      </c>
      <c r="I2130" s="2" t="s">
        <v>41</v>
      </c>
    </row>
    <row r="2131" spans="1:9" x14ac:dyDescent="0.2">
      <c r="A2131" s="3" t="s">
        <v>2565</v>
      </c>
      <c r="B2131" s="3" t="s">
        <v>475</v>
      </c>
      <c r="C2131" s="3" t="s">
        <v>590</v>
      </c>
      <c r="D2131" s="3" t="s">
        <v>52</v>
      </c>
      <c r="E2131" s="3" t="s">
        <v>60</v>
      </c>
      <c r="F2131" s="3">
        <v>3110.66</v>
      </c>
      <c r="G2131" s="3">
        <v>0</v>
      </c>
      <c r="H2131" s="3">
        <v>3110.66</v>
      </c>
      <c r="I2131" s="3" t="s">
        <v>29</v>
      </c>
    </row>
    <row r="2132" spans="1:9" x14ac:dyDescent="0.2">
      <c r="A2132" s="2" t="s">
        <v>2566</v>
      </c>
      <c r="B2132" s="2" t="s">
        <v>54</v>
      </c>
      <c r="C2132" s="2" t="s">
        <v>389</v>
      </c>
      <c r="D2132" s="2" t="s">
        <v>45</v>
      </c>
      <c r="E2132" s="2" t="s">
        <v>89</v>
      </c>
      <c r="F2132" s="2">
        <v>6669.97</v>
      </c>
      <c r="G2132" s="2">
        <v>0</v>
      </c>
      <c r="H2132" s="2">
        <v>6669.97</v>
      </c>
      <c r="I2132" s="2" t="s">
        <v>29</v>
      </c>
    </row>
    <row r="2133" spans="1:9" x14ac:dyDescent="0.2">
      <c r="A2133" s="3" t="s">
        <v>2567</v>
      </c>
      <c r="B2133" s="3" t="s">
        <v>449</v>
      </c>
      <c r="C2133" s="3" t="s">
        <v>276</v>
      </c>
      <c r="D2133" s="3" t="s">
        <v>206</v>
      </c>
      <c r="E2133" s="3" t="s">
        <v>207</v>
      </c>
      <c r="F2133" s="3">
        <v>32281</v>
      </c>
      <c r="G2133" s="3">
        <v>0</v>
      </c>
      <c r="H2133" s="3">
        <v>32281</v>
      </c>
      <c r="I2133" s="3" t="s">
        <v>29</v>
      </c>
    </row>
    <row r="2134" spans="1:9" x14ac:dyDescent="0.2">
      <c r="A2134" s="2" t="s">
        <v>2568</v>
      </c>
      <c r="B2134" s="2" t="s">
        <v>866</v>
      </c>
      <c r="C2134" s="2" t="s">
        <v>69</v>
      </c>
      <c r="D2134" s="2" t="s">
        <v>52</v>
      </c>
      <c r="E2134" s="2" t="s">
        <v>60</v>
      </c>
      <c r="F2134" s="2">
        <v>5283.72</v>
      </c>
      <c r="G2134" s="2">
        <v>0</v>
      </c>
      <c r="H2134" s="2">
        <v>5283.72</v>
      </c>
      <c r="I2134" s="2" t="s">
        <v>29</v>
      </c>
    </row>
    <row r="2135" spans="1:9" x14ac:dyDescent="0.2">
      <c r="A2135" s="3" t="s">
        <v>2569</v>
      </c>
      <c r="B2135" s="3" t="s">
        <v>107</v>
      </c>
      <c r="C2135" s="3" t="s">
        <v>570</v>
      </c>
      <c r="D2135" s="3" t="s">
        <v>27</v>
      </c>
      <c r="E2135" s="3" t="s">
        <v>28</v>
      </c>
      <c r="F2135" s="3">
        <v>3154.2</v>
      </c>
      <c r="G2135" s="3">
        <v>567.76</v>
      </c>
      <c r="H2135" s="3">
        <v>2586.44</v>
      </c>
      <c r="I2135" s="3" t="s">
        <v>29</v>
      </c>
    </row>
    <row r="2136" spans="1:9" x14ac:dyDescent="0.2">
      <c r="A2136" s="2" t="s">
        <v>2570</v>
      </c>
      <c r="B2136" s="2" t="s">
        <v>138</v>
      </c>
      <c r="C2136" s="2" t="s">
        <v>655</v>
      </c>
      <c r="D2136" s="2" t="s">
        <v>45</v>
      </c>
      <c r="E2136" s="2" t="s">
        <v>46</v>
      </c>
      <c r="F2136" s="2">
        <v>6958.66</v>
      </c>
      <c r="G2136" s="2">
        <v>347.93</v>
      </c>
      <c r="H2136" s="2">
        <v>6610.73</v>
      </c>
      <c r="I2136" s="2" t="s">
        <v>56</v>
      </c>
    </row>
    <row r="2137" spans="1:9" x14ac:dyDescent="0.2">
      <c r="A2137" s="3" t="s">
        <v>2571</v>
      </c>
      <c r="B2137" s="3" t="s">
        <v>138</v>
      </c>
      <c r="C2137" s="3" t="s">
        <v>176</v>
      </c>
      <c r="D2137" s="3" t="s">
        <v>33</v>
      </c>
      <c r="E2137" s="3" t="s">
        <v>60</v>
      </c>
      <c r="F2137" s="3">
        <v>14174.08</v>
      </c>
      <c r="G2137" s="3">
        <v>0</v>
      </c>
      <c r="H2137" s="3">
        <v>14174.08</v>
      </c>
      <c r="I2137" s="3" t="s">
        <v>41</v>
      </c>
    </row>
    <row r="2138" spans="1:9" x14ac:dyDescent="0.2">
      <c r="A2138" s="2" t="s">
        <v>2572</v>
      </c>
      <c r="B2138" s="2" t="s">
        <v>426</v>
      </c>
      <c r="C2138" s="2" t="s">
        <v>355</v>
      </c>
      <c r="D2138" s="2" t="s">
        <v>33</v>
      </c>
      <c r="E2138" s="2" t="s">
        <v>34</v>
      </c>
      <c r="F2138" s="2">
        <v>5569.26</v>
      </c>
      <c r="G2138" s="2">
        <v>835.39</v>
      </c>
      <c r="H2138" s="2">
        <v>4733.87</v>
      </c>
      <c r="I2138" s="2" t="s">
        <v>56</v>
      </c>
    </row>
    <row r="2139" spans="1:9" x14ac:dyDescent="0.2">
      <c r="A2139" s="3" t="s">
        <v>2573</v>
      </c>
      <c r="B2139" s="3" t="s">
        <v>126</v>
      </c>
      <c r="C2139" s="3" t="s">
        <v>567</v>
      </c>
      <c r="D2139" s="3" t="s">
        <v>206</v>
      </c>
      <c r="E2139" s="3" t="s">
        <v>207</v>
      </c>
      <c r="F2139" s="3">
        <v>16687.11</v>
      </c>
      <c r="G2139" s="3">
        <v>0</v>
      </c>
      <c r="H2139" s="3">
        <v>16687.11</v>
      </c>
      <c r="I2139" s="3" t="s">
        <v>29</v>
      </c>
    </row>
    <row r="2140" spans="1:9" x14ac:dyDescent="0.2">
      <c r="A2140" s="2" t="s">
        <v>2574</v>
      </c>
      <c r="B2140" s="2" t="s">
        <v>286</v>
      </c>
      <c r="C2140" s="2" t="s">
        <v>458</v>
      </c>
      <c r="D2140" s="2" t="s">
        <v>45</v>
      </c>
      <c r="E2140" s="2" t="s">
        <v>46</v>
      </c>
      <c r="F2140" s="2">
        <v>3717.35</v>
      </c>
      <c r="G2140" s="2">
        <v>185.87</v>
      </c>
      <c r="H2140" s="2">
        <v>3531.48</v>
      </c>
      <c r="I2140" s="2" t="s">
        <v>29</v>
      </c>
    </row>
    <row r="2141" spans="1:9" x14ac:dyDescent="0.2">
      <c r="A2141" s="3" t="s">
        <v>2575</v>
      </c>
      <c r="B2141" s="3" t="s">
        <v>178</v>
      </c>
      <c r="C2141" s="3" t="s">
        <v>741</v>
      </c>
      <c r="D2141" s="3" t="s">
        <v>114</v>
      </c>
      <c r="E2141" s="3" t="s">
        <v>46</v>
      </c>
      <c r="F2141" s="3">
        <v>9676.23</v>
      </c>
      <c r="G2141" s="3">
        <v>967.62</v>
      </c>
      <c r="H2141" s="3">
        <v>8708.61</v>
      </c>
      <c r="I2141" s="3" t="s">
        <v>29</v>
      </c>
    </row>
    <row r="2142" spans="1:9" x14ac:dyDescent="0.2">
      <c r="A2142" s="2" t="s">
        <v>2576</v>
      </c>
      <c r="B2142" s="2" t="s">
        <v>210</v>
      </c>
      <c r="C2142" s="2" t="s">
        <v>272</v>
      </c>
      <c r="D2142" s="2" t="s">
        <v>45</v>
      </c>
      <c r="E2142" s="2" t="s">
        <v>46</v>
      </c>
      <c r="F2142" s="2">
        <v>4718.8100000000004</v>
      </c>
      <c r="G2142" s="2">
        <v>235.94</v>
      </c>
      <c r="H2142" s="2">
        <v>4482.87</v>
      </c>
      <c r="I2142" s="2" t="s">
        <v>29</v>
      </c>
    </row>
    <row r="2143" spans="1:9" x14ac:dyDescent="0.2">
      <c r="A2143" s="3" t="s">
        <v>2577</v>
      </c>
      <c r="B2143" s="3" t="s">
        <v>249</v>
      </c>
      <c r="C2143" s="3" t="s">
        <v>79</v>
      </c>
      <c r="D2143" s="3" t="s">
        <v>33</v>
      </c>
      <c r="E2143" s="3" t="s">
        <v>60</v>
      </c>
      <c r="F2143" s="3">
        <v>1949.33</v>
      </c>
      <c r="G2143" s="3">
        <v>0</v>
      </c>
      <c r="H2143" s="3">
        <v>1949.33</v>
      </c>
      <c r="I2143" s="3" t="s">
        <v>41</v>
      </c>
    </row>
    <row r="2144" spans="1:9" x14ac:dyDescent="0.2">
      <c r="A2144" s="2" t="s">
        <v>2578</v>
      </c>
      <c r="B2144" s="2" t="s">
        <v>289</v>
      </c>
      <c r="C2144" s="2" t="s">
        <v>409</v>
      </c>
      <c r="D2144" s="2" t="s">
        <v>169</v>
      </c>
      <c r="E2144" s="2" t="s">
        <v>46</v>
      </c>
      <c r="F2144" s="2">
        <v>3015.52</v>
      </c>
      <c r="G2144" s="2">
        <v>603.1</v>
      </c>
      <c r="H2144" s="2">
        <v>2412.42</v>
      </c>
      <c r="I2144" s="2" t="s">
        <v>29</v>
      </c>
    </row>
    <row r="2145" spans="1:9" x14ac:dyDescent="0.2">
      <c r="A2145" s="3" t="s">
        <v>2579</v>
      </c>
      <c r="B2145" s="3" t="s">
        <v>557</v>
      </c>
      <c r="C2145" s="3" t="s">
        <v>158</v>
      </c>
      <c r="D2145" s="3" t="s">
        <v>114</v>
      </c>
      <c r="E2145" s="3" t="s">
        <v>115</v>
      </c>
      <c r="F2145" s="3">
        <v>8552.01</v>
      </c>
      <c r="G2145" s="3">
        <v>855.2</v>
      </c>
      <c r="H2145" s="3">
        <v>7696.81</v>
      </c>
      <c r="I2145" s="3" t="s">
        <v>41</v>
      </c>
    </row>
    <row r="2146" spans="1:9" x14ac:dyDescent="0.2">
      <c r="A2146" s="2" t="s">
        <v>2580</v>
      </c>
      <c r="B2146" s="2" t="s">
        <v>92</v>
      </c>
      <c r="C2146" s="2" t="s">
        <v>1610</v>
      </c>
      <c r="D2146" s="2" t="s">
        <v>64</v>
      </c>
      <c r="E2146" s="2" t="s">
        <v>115</v>
      </c>
      <c r="F2146" s="2">
        <v>24698.82</v>
      </c>
      <c r="G2146" s="2">
        <v>0</v>
      </c>
      <c r="H2146" s="2">
        <v>24698.82</v>
      </c>
      <c r="I2146" s="2" t="s">
        <v>29</v>
      </c>
    </row>
    <row r="2147" spans="1:9" x14ac:dyDescent="0.2">
      <c r="A2147" s="3" t="s">
        <v>2581</v>
      </c>
      <c r="B2147" s="3" t="s">
        <v>589</v>
      </c>
      <c r="C2147" s="3" t="s">
        <v>497</v>
      </c>
      <c r="D2147" s="3" t="s">
        <v>33</v>
      </c>
      <c r="E2147" s="3" t="s">
        <v>34</v>
      </c>
      <c r="F2147" s="3">
        <v>2289.63</v>
      </c>
      <c r="G2147" s="3">
        <v>343.44</v>
      </c>
      <c r="H2147" s="3">
        <v>1946.19</v>
      </c>
      <c r="I2147" s="3" t="s">
        <v>41</v>
      </c>
    </row>
    <row r="2148" spans="1:9" x14ac:dyDescent="0.2">
      <c r="A2148" s="2" t="s">
        <v>2582</v>
      </c>
      <c r="B2148" s="2" t="s">
        <v>649</v>
      </c>
      <c r="C2148" s="2" t="s">
        <v>258</v>
      </c>
      <c r="D2148" s="2" t="s">
        <v>45</v>
      </c>
      <c r="E2148" s="2" t="s">
        <v>46</v>
      </c>
      <c r="F2148" s="2">
        <v>9193.5300000000007</v>
      </c>
      <c r="G2148" s="2">
        <v>459.68</v>
      </c>
      <c r="H2148" s="2">
        <v>8733.85</v>
      </c>
      <c r="I2148" s="2" t="s">
        <v>29</v>
      </c>
    </row>
    <row r="2149" spans="1:9" x14ac:dyDescent="0.2">
      <c r="A2149" s="3" t="s">
        <v>2583</v>
      </c>
      <c r="B2149" s="3" t="s">
        <v>220</v>
      </c>
      <c r="C2149" s="3" t="s">
        <v>147</v>
      </c>
      <c r="D2149" s="3" t="s">
        <v>52</v>
      </c>
      <c r="E2149" s="3" t="s">
        <v>34</v>
      </c>
      <c r="F2149" s="3">
        <v>2131.1</v>
      </c>
      <c r="G2149" s="3">
        <v>255.73</v>
      </c>
      <c r="H2149" s="3">
        <v>1875.37</v>
      </c>
      <c r="I2149" s="3" t="s">
        <v>29</v>
      </c>
    </row>
    <row r="2150" spans="1:9" x14ac:dyDescent="0.2">
      <c r="A2150" s="2" t="s">
        <v>2584</v>
      </c>
      <c r="B2150" s="2" t="s">
        <v>949</v>
      </c>
      <c r="C2150" s="2" t="s">
        <v>44</v>
      </c>
      <c r="D2150" s="2" t="s">
        <v>27</v>
      </c>
      <c r="E2150" s="2" t="s">
        <v>34</v>
      </c>
      <c r="F2150" s="2">
        <v>4416.16</v>
      </c>
      <c r="G2150" s="2">
        <v>794.91</v>
      </c>
      <c r="H2150" s="2">
        <v>3621.25</v>
      </c>
      <c r="I2150" s="2" t="s">
        <v>41</v>
      </c>
    </row>
    <row r="2151" spans="1:9" x14ac:dyDescent="0.2">
      <c r="A2151" s="3" t="s">
        <v>2585</v>
      </c>
      <c r="B2151" s="3" t="s">
        <v>312</v>
      </c>
      <c r="C2151" s="3" t="s">
        <v>741</v>
      </c>
      <c r="D2151" s="3" t="s">
        <v>27</v>
      </c>
      <c r="E2151" s="3" t="s">
        <v>28</v>
      </c>
      <c r="F2151" s="3">
        <v>2778.77</v>
      </c>
      <c r="G2151" s="3">
        <v>500.18</v>
      </c>
      <c r="H2151" s="3">
        <v>2278.59</v>
      </c>
      <c r="I2151" s="3" t="s">
        <v>29</v>
      </c>
    </row>
    <row r="2152" spans="1:9" x14ac:dyDescent="0.2">
      <c r="A2152" s="2" t="s">
        <v>2586</v>
      </c>
      <c r="B2152" s="2" t="s">
        <v>73</v>
      </c>
      <c r="C2152" s="2" t="s">
        <v>87</v>
      </c>
      <c r="D2152" s="2" t="s">
        <v>52</v>
      </c>
      <c r="E2152" s="2" t="s">
        <v>34</v>
      </c>
      <c r="F2152" s="2">
        <v>13738</v>
      </c>
      <c r="G2152" s="2">
        <v>1648.56</v>
      </c>
      <c r="H2152" s="2">
        <v>12089.44</v>
      </c>
      <c r="I2152" s="2" t="s">
        <v>41</v>
      </c>
    </row>
    <row r="2153" spans="1:9" x14ac:dyDescent="0.2">
      <c r="A2153" s="3" t="s">
        <v>2587</v>
      </c>
      <c r="B2153" s="3" t="s">
        <v>276</v>
      </c>
      <c r="C2153" s="3" t="s">
        <v>420</v>
      </c>
      <c r="D2153" s="3" t="s">
        <v>27</v>
      </c>
      <c r="E2153" s="3" t="s">
        <v>28</v>
      </c>
      <c r="F2153" s="3">
        <v>8881.19</v>
      </c>
      <c r="G2153" s="3">
        <v>1598.61</v>
      </c>
      <c r="H2153" s="3">
        <v>7282.58</v>
      </c>
      <c r="I2153" s="3" t="s">
        <v>29</v>
      </c>
    </row>
    <row r="2154" spans="1:9" x14ac:dyDescent="0.2">
      <c r="A2154" s="2" t="s">
        <v>2588</v>
      </c>
      <c r="B2154" s="2" t="s">
        <v>501</v>
      </c>
      <c r="C2154" s="2" t="s">
        <v>478</v>
      </c>
      <c r="D2154" s="2" t="s">
        <v>64</v>
      </c>
      <c r="E2154" s="2" t="s">
        <v>28</v>
      </c>
      <c r="F2154" s="2">
        <v>12553.6</v>
      </c>
      <c r="G2154" s="2">
        <v>0</v>
      </c>
      <c r="H2154" s="2">
        <v>12553.6</v>
      </c>
      <c r="I2154" s="2" t="s">
        <v>29</v>
      </c>
    </row>
    <row r="2155" spans="1:9" x14ac:dyDescent="0.2">
      <c r="A2155" s="3" t="s">
        <v>2589</v>
      </c>
      <c r="B2155" s="3" t="s">
        <v>200</v>
      </c>
      <c r="C2155" s="3" t="s">
        <v>357</v>
      </c>
      <c r="D2155" s="3" t="s">
        <v>33</v>
      </c>
      <c r="E2155" s="3" t="s">
        <v>34</v>
      </c>
      <c r="F2155" s="3">
        <v>25482.12</v>
      </c>
      <c r="G2155" s="3">
        <v>3822.32</v>
      </c>
      <c r="H2155" s="3">
        <v>21659.8</v>
      </c>
      <c r="I2155" s="3" t="s">
        <v>41</v>
      </c>
    </row>
    <row r="2156" spans="1:9" x14ac:dyDescent="0.2">
      <c r="A2156" s="2" t="s">
        <v>2590</v>
      </c>
      <c r="B2156" s="2" t="s">
        <v>249</v>
      </c>
      <c r="C2156" s="2" t="s">
        <v>107</v>
      </c>
      <c r="D2156" s="2" t="s">
        <v>52</v>
      </c>
      <c r="E2156" s="2" t="s">
        <v>60</v>
      </c>
      <c r="F2156" s="2">
        <v>2215.48</v>
      </c>
      <c r="G2156" s="2">
        <v>0</v>
      </c>
      <c r="H2156" s="2">
        <v>2215.48</v>
      </c>
      <c r="I2156" s="2" t="s">
        <v>29</v>
      </c>
    </row>
    <row r="2157" spans="1:9" x14ac:dyDescent="0.2">
      <c r="A2157" s="3" t="s">
        <v>2591</v>
      </c>
      <c r="B2157" s="3" t="s">
        <v>564</v>
      </c>
      <c r="C2157" s="3" t="s">
        <v>409</v>
      </c>
      <c r="D2157" s="3" t="s">
        <v>64</v>
      </c>
      <c r="E2157" s="3" t="s">
        <v>28</v>
      </c>
      <c r="F2157" s="3">
        <v>10697.24</v>
      </c>
      <c r="G2157" s="3">
        <v>0</v>
      </c>
      <c r="H2157" s="3">
        <v>10697.24</v>
      </c>
      <c r="I2157" s="3" t="s">
        <v>29</v>
      </c>
    </row>
    <row r="2158" spans="1:9" x14ac:dyDescent="0.2">
      <c r="A2158" s="2" t="s">
        <v>2592</v>
      </c>
      <c r="B2158" s="2" t="s">
        <v>78</v>
      </c>
      <c r="C2158" s="2" t="s">
        <v>394</v>
      </c>
      <c r="D2158" s="2" t="s">
        <v>52</v>
      </c>
      <c r="E2158" s="2" t="s">
        <v>60</v>
      </c>
      <c r="F2158" s="2">
        <v>9944.18</v>
      </c>
      <c r="G2158" s="2">
        <v>0</v>
      </c>
      <c r="H2158" s="2">
        <v>9944.18</v>
      </c>
      <c r="I2158" s="2" t="s">
        <v>56</v>
      </c>
    </row>
    <row r="2159" spans="1:9" x14ac:dyDescent="0.2">
      <c r="A2159" s="3" t="s">
        <v>2593</v>
      </c>
      <c r="B2159" s="3" t="s">
        <v>209</v>
      </c>
      <c r="C2159" s="3" t="s">
        <v>272</v>
      </c>
      <c r="D2159" s="3" t="s">
        <v>52</v>
      </c>
      <c r="E2159" s="3" t="s">
        <v>34</v>
      </c>
      <c r="F2159" s="3">
        <v>6235.79</v>
      </c>
      <c r="G2159" s="3">
        <v>748.29</v>
      </c>
      <c r="H2159" s="3">
        <v>5487.5</v>
      </c>
      <c r="I2159" s="3" t="s">
        <v>29</v>
      </c>
    </row>
    <row r="2160" spans="1:9" x14ac:dyDescent="0.2">
      <c r="A2160" s="2" t="s">
        <v>2594</v>
      </c>
      <c r="B2160" s="2" t="s">
        <v>205</v>
      </c>
      <c r="C2160" s="2" t="s">
        <v>205</v>
      </c>
      <c r="D2160" s="2" t="s">
        <v>45</v>
      </c>
      <c r="E2160" s="2" t="s">
        <v>89</v>
      </c>
      <c r="F2160" s="2">
        <v>4769.6499999999996</v>
      </c>
      <c r="G2160" s="2">
        <v>0</v>
      </c>
      <c r="H2160" s="2">
        <v>4769.6499999999996</v>
      </c>
      <c r="I2160" s="2" t="s">
        <v>29</v>
      </c>
    </row>
    <row r="2161" spans="1:9" x14ac:dyDescent="0.2">
      <c r="A2161" s="3" t="s">
        <v>2595</v>
      </c>
      <c r="B2161" s="3" t="s">
        <v>712</v>
      </c>
      <c r="C2161" s="3" t="s">
        <v>472</v>
      </c>
      <c r="D2161" s="3" t="s">
        <v>114</v>
      </c>
      <c r="E2161" s="3" t="s">
        <v>46</v>
      </c>
      <c r="F2161" s="3">
        <v>8212.06</v>
      </c>
      <c r="G2161" s="3">
        <v>821.21</v>
      </c>
      <c r="H2161" s="3">
        <v>7390.85</v>
      </c>
      <c r="I2161" s="3" t="s">
        <v>29</v>
      </c>
    </row>
    <row r="2162" spans="1:9" x14ac:dyDescent="0.2">
      <c r="A2162" s="2" t="s">
        <v>2596</v>
      </c>
      <c r="B2162" s="2" t="s">
        <v>471</v>
      </c>
      <c r="C2162" s="2" t="s">
        <v>2002</v>
      </c>
      <c r="D2162" s="2" t="s">
        <v>206</v>
      </c>
      <c r="E2162" s="2" t="s">
        <v>207</v>
      </c>
      <c r="F2162" s="2">
        <v>5861.19</v>
      </c>
      <c r="G2162" s="2">
        <v>0</v>
      </c>
      <c r="H2162" s="2">
        <v>5861.19</v>
      </c>
      <c r="I2162" s="2" t="s">
        <v>29</v>
      </c>
    </row>
    <row r="2163" spans="1:9" x14ac:dyDescent="0.2">
      <c r="A2163" s="3" t="s">
        <v>2597</v>
      </c>
      <c r="B2163" s="3" t="s">
        <v>258</v>
      </c>
      <c r="C2163" s="3" t="s">
        <v>158</v>
      </c>
      <c r="D2163" s="3" t="s">
        <v>114</v>
      </c>
      <c r="E2163" s="3" t="s">
        <v>46</v>
      </c>
      <c r="F2163" s="3">
        <v>4790.1499999999996</v>
      </c>
      <c r="G2163" s="3">
        <v>479.02</v>
      </c>
      <c r="H2163" s="3">
        <v>4311.13</v>
      </c>
      <c r="I2163" s="3" t="s">
        <v>29</v>
      </c>
    </row>
    <row r="2164" spans="1:9" x14ac:dyDescent="0.2">
      <c r="A2164" s="2" t="s">
        <v>2598</v>
      </c>
      <c r="B2164" s="2" t="s">
        <v>478</v>
      </c>
      <c r="C2164" s="2" t="s">
        <v>324</v>
      </c>
      <c r="D2164" s="2" t="s">
        <v>114</v>
      </c>
      <c r="E2164" s="2" t="s">
        <v>115</v>
      </c>
      <c r="F2164" s="2">
        <v>5072.3100000000004</v>
      </c>
      <c r="G2164" s="2">
        <v>507.23</v>
      </c>
      <c r="H2164" s="2">
        <v>4565.08</v>
      </c>
      <c r="I2164" s="2" t="s">
        <v>56</v>
      </c>
    </row>
    <row r="2165" spans="1:9" x14ac:dyDescent="0.2">
      <c r="A2165" s="3" t="s">
        <v>2599</v>
      </c>
      <c r="B2165" s="3" t="s">
        <v>195</v>
      </c>
      <c r="C2165" s="3" t="s">
        <v>303</v>
      </c>
      <c r="D2165" s="3" t="s">
        <v>45</v>
      </c>
      <c r="E2165" s="3" t="s">
        <v>89</v>
      </c>
      <c r="F2165" s="3">
        <v>3633.51</v>
      </c>
      <c r="G2165" s="3">
        <v>0</v>
      </c>
      <c r="H2165" s="3">
        <v>3633.51</v>
      </c>
      <c r="I2165" s="3" t="s">
        <v>29</v>
      </c>
    </row>
    <row r="2166" spans="1:9" x14ac:dyDescent="0.2">
      <c r="A2166" s="2" t="s">
        <v>2600</v>
      </c>
      <c r="B2166" s="2" t="s">
        <v>1014</v>
      </c>
      <c r="C2166" s="2" t="s">
        <v>557</v>
      </c>
      <c r="D2166" s="2" t="s">
        <v>114</v>
      </c>
      <c r="E2166" s="2" t="s">
        <v>115</v>
      </c>
      <c r="F2166" s="2">
        <v>14554.8</v>
      </c>
      <c r="G2166" s="2">
        <v>1455.48</v>
      </c>
      <c r="H2166" s="2">
        <v>13099.32</v>
      </c>
      <c r="I2166" s="2" t="s">
        <v>29</v>
      </c>
    </row>
    <row r="2167" spans="1:9" x14ac:dyDescent="0.2">
      <c r="A2167" s="3" t="s">
        <v>2601</v>
      </c>
      <c r="B2167" s="3" t="s">
        <v>215</v>
      </c>
      <c r="C2167" s="3" t="s">
        <v>433</v>
      </c>
      <c r="D2167" s="3" t="s">
        <v>64</v>
      </c>
      <c r="E2167" s="3" t="s">
        <v>28</v>
      </c>
      <c r="F2167" s="3">
        <v>13859.95</v>
      </c>
      <c r="G2167" s="3">
        <v>0</v>
      </c>
      <c r="H2167" s="3">
        <v>13859.95</v>
      </c>
      <c r="I2167" s="3" t="s">
        <v>29</v>
      </c>
    </row>
    <row r="2168" spans="1:9" x14ac:dyDescent="0.2">
      <c r="A2168" s="2" t="s">
        <v>2602</v>
      </c>
      <c r="B2168" s="2" t="s">
        <v>239</v>
      </c>
      <c r="C2168" s="2" t="s">
        <v>43</v>
      </c>
      <c r="D2168" s="2" t="s">
        <v>33</v>
      </c>
      <c r="E2168" s="2" t="s">
        <v>34</v>
      </c>
      <c r="F2168" s="2">
        <v>11336.21</v>
      </c>
      <c r="G2168" s="2">
        <v>1700.43</v>
      </c>
      <c r="H2168" s="2">
        <v>9635.7800000000007</v>
      </c>
      <c r="I2168" s="2" t="s">
        <v>29</v>
      </c>
    </row>
    <row r="2169" spans="1:9" x14ac:dyDescent="0.2">
      <c r="A2169" s="3" t="s">
        <v>2603</v>
      </c>
      <c r="B2169" s="3" t="s">
        <v>359</v>
      </c>
      <c r="C2169" s="3" t="s">
        <v>839</v>
      </c>
      <c r="D2169" s="3" t="s">
        <v>33</v>
      </c>
      <c r="E2169" s="3" t="s">
        <v>60</v>
      </c>
      <c r="F2169" s="3">
        <v>2620.88</v>
      </c>
      <c r="G2169" s="3">
        <v>0</v>
      </c>
      <c r="H2169" s="3">
        <v>2620.88</v>
      </c>
      <c r="I2169" s="3" t="s">
        <v>29</v>
      </c>
    </row>
    <row r="2170" spans="1:9" x14ac:dyDescent="0.2">
      <c r="A2170" s="2" t="s">
        <v>2604</v>
      </c>
      <c r="B2170" s="2" t="s">
        <v>132</v>
      </c>
      <c r="C2170" s="2" t="s">
        <v>164</v>
      </c>
      <c r="D2170" s="2" t="s">
        <v>27</v>
      </c>
      <c r="E2170" s="2" t="s">
        <v>60</v>
      </c>
      <c r="F2170" s="2">
        <v>5518.94</v>
      </c>
      <c r="G2170" s="2">
        <v>0</v>
      </c>
      <c r="H2170" s="2">
        <v>5518.94</v>
      </c>
      <c r="I2170" s="2" t="s">
        <v>41</v>
      </c>
    </row>
    <row r="2171" spans="1:9" x14ac:dyDescent="0.2">
      <c r="A2171" s="3" t="s">
        <v>2605</v>
      </c>
      <c r="B2171" s="3" t="s">
        <v>679</v>
      </c>
      <c r="C2171" s="3" t="s">
        <v>141</v>
      </c>
      <c r="D2171" s="3" t="s">
        <v>52</v>
      </c>
      <c r="E2171" s="3" t="s">
        <v>34</v>
      </c>
      <c r="F2171" s="3">
        <v>2660.33</v>
      </c>
      <c r="G2171" s="3">
        <v>319.24</v>
      </c>
      <c r="H2171" s="3">
        <v>2341.09</v>
      </c>
      <c r="I2171" s="3" t="s">
        <v>41</v>
      </c>
    </row>
    <row r="2172" spans="1:9" x14ac:dyDescent="0.2">
      <c r="A2172" s="2" t="s">
        <v>2606</v>
      </c>
      <c r="B2172" s="2" t="s">
        <v>714</v>
      </c>
      <c r="C2172" s="2" t="s">
        <v>141</v>
      </c>
      <c r="D2172" s="2" t="s">
        <v>64</v>
      </c>
      <c r="E2172" s="2" t="s">
        <v>34</v>
      </c>
      <c r="F2172" s="2">
        <v>11493.36</v>
      </c>
      <c r="G2172" s="2">
        <v>0</v>
      </c>
      <c r="H2172" s="2">
        <v>11493.36</v>
      </c>
      <c r="I2172" s="2" t="s">
        <v>29</v>
      </c>
    </row>
    <row r="2173" spans="1:9" x14ac:dyDescent="0.2">
      <c r="A2173" s="3" t="s">
        <v>2607</v>
      </c>
      <c r="B2173" s="3" t="s">
        <v>509</v>
      </c>
      <c r="C2173" s="3" t="s">
        <v>104</v>
      </c>
      <c r="D2173" s="3" t="s">
        <v>27</v>
      </c>
      <c r="E2173" s="3" t="s">
        <v>60</v>
      </c>
      <c r="F2173" s="3">
        <v>12563.22</v>
      </c>
      <c r="G2173" s="3">
        <v>0</v>
      </c>
      <c r="H2173" s="3">
        <v>12563.22</v>
      </c>
      <c r="I2173" s="3" t="s">
        <v>29</v>
      </c>
    </row>
    <row r="2174" spans="1:9" x14ac:dyDescent="0.2">
      <c r="A2174" s="2" t="s">
        <v>2608</v>
      </c>
      <c r="B2174" s="2" t="s">
        <v>386</v>
      </c>
      <c r="C2174" s="2" t="s">
        <v>269</v>
      </c>
      <c r="D2174" s="2" t="s">
        <v>52</v>
      </c>
      <c r="E2174" s="2" t="s">
        <v>34</v>
      </c>
      <c r="F2174" s="2">
        <v>8019.21</v>
      </c>
      <c r="G2174" s="2">
        <v>962.31</v>
      </c>
      <c r="H2174" s="2">
        <v>7056.9</v>
      </c>
      <c r="I2174" s="2" t="s">
        <v>29</v>
      </c>
    </row>
    <row r="2175" spans="1:9" x14ac:dyDescent="0.2">
      <c r="A2175" s="3" t="s">
        <v>2609</v>
      </c>
      <c r="B2175" s="3" t="s">
        <v>996</v>
      </c>
      <c r="C2175" s="3" t="s">
        <v>863</v>
      </c>
      <c r="D2175" s="3" t="s">
        <v>27</v>
      </c>
      <c r="E2175" s="3" t="s">
        <v>60</v>
      </c>
      <c r="F2175" s="3">
        <v>3554.52</v>
      </c>
      <c r="G2175" s="3">
        <v>0</v>
      </c>
      <c r="H2175" s="3">
        <v>3554.52</v>
      </c>
      <c r="I2175" s="3" t="s">
        <v>29</v>
      </c>
    </row>
    <row r="2176" spans="1:9" x14ac:dyDescent="0.2">
      <c r="A2176" s="2" t="s">
        <v>2610</v>
      </c>
      <c r="B2176" s="2" t="s">
        <v>106</v>
      </c>
      <c r="C2176" s="2" t="s">
        <v>509</v>
      </c>
      <c r="D2176" s="2" t="s">
        <v>33</v>
      </c>
      <c r="E2176" s="2" t="s">
        <v>34</v>
      </c>
      <c r="F2176" s="2">
        <v>12733.51</v>
      </c>
      <c r="G2176" s="2">
        <v>1910.03</v>
      </c>
      <c r="H2176" s="2">
        <v>10823.48</v>
      </c>
      <c r="I2176" s="2" t="s">
        <v>29</v>
      </c>
    </row>
    <row r="2177" spans="1:9" x14ac:dyDescent="0.2">
      <c r="A2177" s="3" t="s">
        <v>2611</v>
      </c>
      <c r="B2177" s="3" t="s">
        <v>217</v>
      </c>
      <c r="C2177" s="3" t="s">
        <v>91</v>
      </c>
      <c r="D2177" s="3" t="s">
        <v>27</v>
      </c>
      <c r="E2177" s="3" t="s">
        <v>34</v>
      </c>
      <c r="F2177" s="3">
        <v>12707.91</v>
      </c>
      <c r="G2177" s="3">
        <v>2287.42</v>
      </c>
      <c r="H2177" s="3">
        <v>10420.49</v>
      </c>
      <c r="I2177" s="3" t="s">
        <v>29</v>
      </c>
    </row>
    <row r="2178" spans="1:9" x14ac:dyDescent="0.2">
      <c r="A2178" s="2" t="s">
        <v>2612</v>
      </c>
      <c r="B2178" s="2" t="s">
        <v>51</v>
      </c>
      <c r="C2178" s="2" t="s">
        <v>520</v>
      </c>
      <c r="D2178" s="2" t="s">
        <v>45</v>
      </c>
      <c r="E2178" s="2" t="s">
        <v>89</v>
      </c>
      <c r="F2178" s="2">
        <v>2832.66</v>
      </c>
      <c r="G2178" s="2">
        <v>0</v>
      </c>
      <c r="H2178" s="2">
        <v>2832.66</v>
      </c>
      <c r="I2178" s="2" t="s">
        <v>56</v>
      </c>
    </row>
    <row r="2179" spans="1:9" x14ac:dyDescent="0.2">
      <c r="A2179" s="3" t="s">
        <v>2613</v>
      </c>
      <c r="B2179" s="3" t="s">
        <v>289</v>
      </c>
      <c r="C2179" s="3" t="s">
        <v>85</v>
      </c>
      <c r="D2179" s="3" t="s">
        <v>33</v>
      </c>
      <c r="E2179" s="3" t="s">
        <v>34</v>
      </c>
      <c r="F2179" s="3">
        <v>2707.04</v>
      </c>
      <c r="G2179" s="3">
        <v>406.06</v>
      </c>
      <c r="H2179" s="3">
        <v>2300.98</v>
      </c>
      <c r="I2179" s="3" t="s">
        <v>29</v>
      </c>
    </row>
    <row r="2180" spans="1:9" x14ac:dyDescent="0.2">
      <c r="A2180" s="2" t="s">
        <v>2614</v>
      </c>
      <c r="B2180" s="2" t="s">
        <v>405</v>
      </c>
      <c r="C2180" s="2" t="s">
        <v>2002</v>
      </c>
      <c r="D2180" s="2" t="s">
        <v>169</v>
      </c>
      <c r="E2180" s="2" t="s">
        <v>34</v>
      </c>
      <c r="F2180" s="2">
        <v>12271.45</v>
      </c>
      <c r="G2180" s="2">
        <v>2454.29</v>
      </c>
      <c r="H2180" s="2">
        <v>9817.16</v>
      </c>
      <c r="I2180" s="2" t="s">
        <v>29</v>
      </c>
    </row>
    <row r="2181" spans="1:9" x14ac:dyDescent="0.2">
      <c r="A2181" s="3" t="s">
        <v>2615</v>
      </c>
      <c r="B2181" s="3" t="s">
        <v>551</v>
      </c>
      <c r="C2181" s="3" t="s">
        <v>558</v>
      </c>
      <c r="D2181" s="3" t="s">
        <v>33</v>
      </c>
      <c r="E2181" s="3" t="s">
        <v>60</v>
      </c>
      <c r="F2181" s="3">
        <v>2765.19</v>
      </c>
      <c r="G2181" s="3">
        <v>0</v>
      </c>
      <c r="H2181" s="3">
        <v>2765.19</v>
      </c>
      <c r="I2181" s="3" t="s">
        <v>56</v>
      </c>
    </row>
    <row r="2182" spans="1:9" x14ac:dyDescent="0.2">
      <c r="A2182" s="2" t="s">
        <v>2616</v>
      </c>
      <c r="B2182" s="2" t="s">
        <v>179</v>
      </c>
      <c r="C2182" s="2" t="s">
        <v>482</v>
      </c>
      <c r="D2182" s="2" t="s">
        <v>114</v>
      </c>
      <c r="E2182" s="2" t="s">
        <v>46</v>
      </c>
      <c r="F2182" s="2">
        <v>6091.46</v>
      </c>
      <c r="G2182" s="2">
        <v>609.15</v>
      </c>
      <c r="H2182" s="2">
        <v>5482.31</v>
      </c>
      <c r="I2182" s="2" t="s">
        <v>41</v>
      </c>
    </row>
    <row r="2183" spans="1:9" x14ac:dyDescent="0.2">
      <c r="A2183" s="3" t="s">
        <v>2617</v>
      </c>
      <c r="B2183" s="3" t="s">
        <v>300</v>
      </c>
      <c r="C2183" s="3" t="s">
        <v>460</v>
      </c>
      <c r="D2183" s="3" t="s">
        <v>52</v>
      </c>
      <c r="E2183" s="3" t="s">
        <v>60</v>
      </c>
      <c r="F2183" s="3">
        <v>2668.82</v>
      </c>
      <c r="G2183" s="3">
        <v>0</v>
      </c>
      <c r="H2183" s="3">
        <v>2668.82</v>
      </c>
      <c r="I2183" s="3" t="s">
        <v>41</v>
      </c>
    </row>
    <row r="2184" spans="1:9" x14ac:dyDescent="0.2">
      <c r="A2184" s="2" t="s">
        <v>2618</v>
      </c>
      <c r="B2184" s="2" t="s">
        <v>564</v>
      </c>
      <c r="C2184" s="2" t="s">
        <v>32</v>
      </c>
      <c r="D2184" s="2" t="s">
        <v>52</v>
      </c>
      <c r="E2184" s="2" t="s">
        <v>34</v>
      </c>
      <c r="F2184" s="2">
        <v>14028.87</v>
      </c>
      <c r="G2184" s="2">
        <v>1683.46</v>
      </c>
      <c r="H2184" s="2">
        <v>12345.41</v>
      </c>
      <c r="I2184" s="2" t="s">
        <v>41</v>
      </c>
    </row>
    <row r="2185" spans="1:9" x14ac:dyDescent="0.2">
      <c r="A2185" s="3" t="s">
        <v>2619</v>
      </c>
      <c r="B2185" s="3" t="s">
        <v>891</v>
      </c>
      <c r="C2185" s="3" t="s">
        <v>72</v>
      </c>
      <c r="D2185" s="3" t="s">
        <v>114</v>
      </c>
      <c r="E2185" s="3" t="s">
        <v>46</v>
      </c>
      <c r="F2185" s="3">
        <v>4744.91</v>
      </c>
      <c r="G2185" s="3">
        <v>474.49</v>
      </c>
      <c r="H2185" s="3">
        <v>4270.42</v>
      </c>
      <c r="I2185" s="3" t="s">
        <v>29</v>
      </c>
    </row>
    <row r="2186" spans="1:9" x14ac:dyDescent="0.2">
      <c r="A2186" s="2" t="s">
        <v>2620</v>
      </c>
      <c r="B2186" s="2" t="s">
        <v>291</v>
      </c>
      <c r="C2186" s="2" t="s">
        <v>291</v>
      </c>
      <c r="D2186" s="2" t="s">
        <v>52</v>
      </c>
      <c r="E2186" s="2" t="s">
        <v>60</v>
      </c>
      <c r="F2186" s="2">
        <v>16473.86</v>
      </c>
      <c r="G2186" s="2">
        <v>0</v>
      </c>
      <c r="H2186" s="2">
        <v>16473.86</v>
      </c>
      <c r="I2186" s="2" t="s">
        <v>29</v>
      </c>
    </row>
    <row r="2187" spans="1:9" x14ac:dyDescent="0.2">
      <c r="A2187" s="3" t="s">
        <v>2621</v>
      </c>
      <c r="B2187" s="3" t="s">
        <v>564</v>
      </c>
      <c r="C2187" s="3" t="s">
        <v>409</v>
      </c>
      <c r="D2187" s="3" t="s">
        <v>33</v>
      </c>
      <c r="E2187" s="3" t="s">
        <v>28</v>
      </c>
      <c r="F2187" s="3">
        <v>3884.01</v>
      </c>
      <c r="G2187" s="3">
        <v>582.6</v>
      </c>
      <c r="H2187" s="3">
        <v>3301.41</v>
      </c>
      <c r="I2187" s="3" t="s">
        <v>29</v>
      </c>
    </row>
    <row r="2188" spans="1:9" x14ac:dyDescent="0.2">
      <c r="A2188" s="2" t="s">
        <v>2622</v>
      </c>
      <c r="B2188" s="2" t="s">
        <v>133</v>
      </c>
      <c r="C2188" s="2" t="s">
        <v>171</v>
      </c>
      <c r="D2188" s="2" t="s">
        <v>27</v>
      </c>
      <c r="E2188" s="2" t="s">
        <v>34</v>
      </c>
      <c r="F2188" s="2">
        <v>14423.31</v>
      </c>
      <c r="G2188" s="2">
        <v>2596.1999999999998</v>
      </c>
      <c r="H2188" s="2">
        <v>11827.11</v>
      </c>
      <c r="I2188" s="2" t="s">
        <v>41</v>
      </c>
    </row>
    <row r="2189" spans="1:9" x14ac:dyDescent="0.2">
      <c r="A2189" s="3" t="s">
        <v>2623</v>
      </c>
      <c r="B2189" s="3" t="s">
        <v>227</v>
      </c>
      <c r="C2189" s="3" t="s">
        <v>66</v>
      </c>
      <c r="D2189" s="3" t="s">
        <v>64</v>
      </c>
      <c r="E2189" s="3" t="s">
        <v>28</v>
      </c>
      <c r="F2189" s="3">
        <v>2516.71</v>
      </c>
      <c r="G2189" s="3">
        <v>0</v>
      </c>
      <c r="H2189" s="3">
        <v>2516.71</v>
      </c>
      <c r="I2189" s="3" t="s">
        <v>29</v>
      </c>
    </row>
    <row r="2190" spans="1:9" x14ac:dyDescent="0.2">
      <c r="A2190" s="2" t="s">
        <v>2624</v>
      </c>
      <c r="B2190" s="2" t="s">
        <v>1825</v>
      </c>
      <c r="C2190" s="2" t="s">
        <v>367</v>
      </c>
      <c r="D2190" s="2" t="s">
        <v>52</v>
      </c>
      <c r="E2190" s="2" t="s">
        <v>60</v>
      </c>
      <c r="F2190" s="2">
        <v>8106.83</v>
      </c>
      <c r="G2190" s="2">
        <v>0</v>
      </c>
      <c r="H2190" s="2">
        <v>8106.83</v>
      </c>
      <c r="I2190" s="2" t="s">
        <v>29</v>
      </c>
    </row>
    <row r="2191" spans="1:9" x14ac:dyDescent="0.2">
      <c r="A2191" s="3" t="s">
        <v>2625</v>
      </c>
      <c r="B2191" s="3" t="s">
        <v>396</v>
      </c>
      <c r="C2191" s="3" t="s">
        <v>189</v>
      </c>
      <c r="D2191" s="3" t="s">
        <v>64</v>
      </c>
      <c r="E2191" s="3" t="s">
        <v>34</v>
      </c>
      <c r="F2191" s="3">
        <v>3565.75</v>
      </c>
      <c r="G2191" s="3">
        <v>0</v>
      </c>
      <c r="H2191" s="3">
        <v>3565.75</v>
      </c>
      <c r="I2191" s="3" t="s">
        <v>41</v>
      </c>
    </row>
    <row r="2192" spans="1:9" x14ac:dyDescent="0.2">
      <c r="A2192" s="2" t="s">
        <v>2626</v>
      </c>
      <c r="B2192" s="2" t="s">
        <v>471</v>
      </c>
      <c r="C2192" s="2" t="s">
        <v>771</v>
      </c>
      <c r="D2192" s="2" t="s">
        <v>169</v>
      </c>
      <c r="E2192" s="2" t="s">
        <v>46</v>
      </c>
      <c r="F2192" s="2">
        <v>3813.13</v>
      </c>
      <c r="G2192" s="2">
        <v>762.63</v>
      </c>
      <c r="H2192" s="2">
        <v>3050.5</v>
      </c>
      <c r="I2192" s="2" t="s">
        <v>29</v>
      </c>
    </row>
    <row r="2193" spans="1:9" x14ac:dyDescent="0.2">
      <c r="A2193" s="3" t="s">
        <v>2627</v>
      </c>
      <c r="B2193" s="3" t="s">
        <v>286</v>
      </c>
      <c r="C2193" s="3" t="s">
        <v>458</v>
      </c>
      <c r="D2193" s="3" t="s">
        <v>114</v>
      </c>
      <c r="E2193" s="3" t="s">
        <v>46</v>
      </c>
      <c r="F2193" s="3">
        <v>12963.88</v>
      </c>
      <c r="G2193" s="3">
        <v>1296.3900000000001</v>
      </c>
      <c r="H2193" s="3">
        <v>11667.49</v>
      </c>
      <c r="I2193" s="3" t="s">
        <v>41</v>
      </c>
    </row>
    <row r="2194" spans="1:9" x14ac:dyDescent="0.2">
      <c r="A2194" s="2" t="s">
        <v>2628</v>
      </c>
      <c r="B2194" s="2" t="s">
        <v>423</v>
      </c>
      <c r="C2194" s="2" t="s">
        <v>712</v>
      </c>
      <c r="D2194" s="2" t="s">
        <v>45</v>
      </c>
      <c r="E2194" s="2" t="s">
        <v>46</v>
      </c>
      <c r="F2194" s="2">
        <v>4556.8500000000004</v>
      </c>
      <c r="G2194" s="2">
        <v>227.84</v>
      </c>
      <c r="H2194" s="2">
        <v>4329.01</v>
      </c>
      <c r="I2194" s="2" t="s">
        <v>29</v>
      </c>
    </row>
    <row r="2195" spans="1:9" x14ac:dyDescent="0.2">
      <c r="A2195" s="3" t="s">
        <v>2629</v>
      </c>
      <c r="B2195" s="3" t="s">
        <v>351</v>
      </c>
      <c r="C2195" s="3" t="s">
        <v>560</v>
      </c>
      <c r="D2195" s="3" t="s">
        <v>45</v>
      </c>
      <c r="E2195" s="3" t="s">
        <v>89</v>
      </c>
      <c r="F2195" s="3">
        <v>3204.14</v>
      </c>
      <c r="G2195" s="3">
        <v>0</v>
      </c>
      <c r="H2195" s="3">
        <v>3204.14</v>
      </c>
      <c r="I2195" s="3" t="s">
        <v>56</v>
      </c>
    </row>
    <row r="2196" spans="1:9" x14ac:dyDescent="0.2">
      <c r="A2196" s="2" t="s">
        <v>2630</v>
      </c>
      <c r="B2196" s="2" t="s">
        <v>109</v>
      </c>
      <c r="C2196" s="2" t="s">
        <v>139</v>
      </c>
      <c r="D2196" s="2" t="s">
        <v>169</v>
      </c>
      <c r="E2196" s="2" t="s">
        <v>34</v>
      </c>
      <c r="F2196" s="2">
        <v>22899.67</v>
      </c>
      <c r="G2196" s="2">
        <v>4579.93</v>
      </c>
      <c r="H2196" s="2">
        <v>18319.740000000002</v>
      </c>
      <c r="I2196" s="2" t="s">
        <v>56</v>
      </c>
    </row>
    <row r="2197" spans="1:9" x14ac:dyDescent="0.2">
      <c r="A2197" s="3" t="s">
        <v>2631</v>
      </c>
      <c r="B2197" s="3" t="s">
        <v>543</v>
      </c>
      <c r="C2197" s="3" t="s">
        <v>619</v>
      </c>
      <c r="D2197" s="3" t="s">
        <v>52</v>
      </c>
      <c r="E2197" s="3" t="s">
        <v>60</v>
      </c>
      <c r="F2197" s="3">
        <v>4850.84</v>
      </c>
      <c r="G2197" s="3">
        <v>0</v>
      </c>
      <c r="H2197" s="3">
        <v>4850.84</v>
      </c>
      <c r="I2197" s="3" t="s">
        <v>29</v>
      </c>
    </row>
    <row r="2198" spans="1:9" x14ac:dyDescent="0.2">
      <c r="A2198" s="2" t="s">
        <v>2632</v>
      </c>
      <c r="B2198" s="2" t="s">
        <v>219</v>
      </c>
      <c r="C2198" s="2" t="s">
        <v>242</v>
      </c>
      <c r="D2198" s="2" t="s">
        <v>27</v>
      </c>
      <c r="E2198" s="2" t="s">
        <v>60</v>
      </c>
      <c r="F2198" s="2">
        <v>8343.83</v>
      </c>
      <c r="G2198" s="2">
        <v>0</v>
      </c>
      <c r="H2198" s="2">
        <v>8343.83</v>
      </c>
      <c r="I2198" s="2" t="s">
        <v>41</v>
      </c>
    </row>
    <row r="2199" spans="1:9" x14ac:dyDescent="0.2">
      <c r="A2199" s="3" t="s">
        <v>2633</v>
      </c>
      <c r="B2199" s="3" t="s">
        <v>824</v>
      </c>
      <c r="C2199" s="3" t="s">
        <v>246</v>
      </c>
      <c r="D2199" s="3" t="s">
        <v>64</v>
      </c>
      <c r="E2199" s="3" t="s">
        <v>34</v>
      </c>
      <c r="F2199" s="3">
        <v>11406.55</v>
      </c>
      <c r="G2199" s="3">
        <v>0</v>
      </c>
      <c r="H2199" s="3">
        <v>11406.55</v>
      </c>
      <c r="I2199" s="3" t="s">
        <v>41</v>
      </c>
    </row>
    <row r="2200" spans="1:9" x14ac:dyDescent="0.2">
      <c r="A2200" s="2" t="s">
        <v>2634</v>
      </c>
      <c r="B2200" s="2" t="s">
        <v>84</v>
      </c>
      <c r="C2200" s="2" t="s">
        <v>373</v>
      </c>
      <c r="D2200" s="2" t="s">
        <v>206</v>
      </c>
      <c r="E2200" s="2" t="s">
        <v>207</v>
      </c>
      <c r="F2200" s="2">
        <v>4306.26</v>
      </c>
      <c r="G2200" s="2">
        <v>0</v>
      </c>
      <c r="H2200" s="2">
        <v>4306.26</v>
      </c>
      <c r="I2200" s="2" t="s">
        <v>29</v>
      </c>
    </row>
    <row r="2201" spans="1:9" x14ac:dyDescent="0.2">
      <c r="A2201" s="3" t="s">
        <v>2635</v>
      </c>
      <c r="B2201" s="3" t="s">
        <v>92</v>
      </c>
      <c r="C2201" s="3" t="s">
        <v>720</v>
      </c>
      <c r="D2201" s="3" t="s">
        <v>27</v>
      </c>
      <c r="E2201" s="3" t="s">
        <v>60</v>
      </c>
      <c r="F2201" s="3">
        <v>4598.32</v>
      </c>
      <c r="G2201" s="3">
        <v>0</v>
      </c>
      <c r="H2201" s="3">
        <v>4598.32</v>
      </c>
      <c r="I2201" s="3" t="s">
        <v>29</v>
      </c>
    </row>
    <row r="2202" spans="1:9" x14ac:dyDescent="0.2">
      <c r="A2202" s="2" t="s">
        <v>2636</v>
      </c>
      <c r="B2202" s="2" t="s">
        <v>567</v>
      </c>
      <c r="C2202" s="2" t="s">
        <v>762</v>
      </c>
      <c r="D2202" s="2" t="s">
        <v>52</v>
      </c>
      <c r="E2202" s="2" t="s">
        <v>60</v>
      </c>
      <c r="F2202" s="2">
        <v>15150.41</v>
      </c>
      <c r="G2202" s="2">
        <v>0</v>
      </c>
      <c r="H2202" s="2">
        <v>15150.41</v>
      </c>
      <c r="I2202" s="2" t="s">
        <v>29</v>
      </c>
    </row>
    <row r="2203" spans="1:9" x14ac:dyDescent="0.2">
      <c r="A2203" s="3" t="s">
        <v>2637</v>
      </c>
      <c r="B2203" s="3" t="s">
        <v>487</v>
      </c>
      <c r="C2203" s="3" t="s">
        <v>340</v>
      </c>
      <c r="D2203" s="3" t="s">
        <v>33</v>
      </c>
      <c r="E2203" s="3" t="s">
        <v>60</v>
      </c>
      <c r="F2203" s="3">
        <v>5148.74</v>
      </c>
      <c r="G2203" s="3">
        <v>0</v>
      </c>
      <c r="H2203" s="3">
        <v>5148.74</v>
      </c>
      <c r="I2203" s="3" t="s">
        <v>29</v>
      </c>
    </row>
    <row r="2204" spans="1:9" x14ac:dyDescent="0.2">
      <c r="A2204" s="2" t="s">
        <v>2638</v>
      </c>
      <c r="B2204" s="2" t="s">
        <v>62</v>
      </c>
      <c r="C2204" s="2" t="s">
        <v>824</v>
      </c>
      <c r="D2204" s="2" t="s">
        <v>169</v>
      </c>
      <c r="E2204" s="2" t="s">
        <v>34</v>
      </c>
      <c r="F2204" s="2">
        <v>12410.96</v>
      </c>
      <c r="G2204" s="2">
        <v>2482.19</v>
      </c>
      <c r="H2204" s="2">
        <v>9928.77</v>
      </c>
      <c r="I2204" s="2" t="s">
        <v>41</v>
      </c>
    </row>
    <row r="2205" spans="1:9" x14ac:dyDescent="0.2">
      <c r="A2205" s="3" t="s">
        <v>2639</v>
      </c>
      <c r="B2205" s="3" t="s">
        <v>705</v>
      </c>
      <c r="C2205" s="3" t="s">
        <v>807</v>
      </c>
      <c r="D2205" s="3" t="s">
        <v>27</v>
      </c>
      <c r="E2205" s="3" t="s">
        <v>60</v>
      </c>
      <c r="F2205" s="3">
        <v>4935.45</v>
      </c>
      <c r="G2205" s="3">
        <v>0</v>
      </c>
      <c r="H2205" s="3">
        <v>4935.45</v>
      </c>
      <c r="I2205" s="3" t="s">
        <v>29</v>
      </c>
    </row>
    <row r="2206" spans="1:9" x14ac:dyDescent="0.2">
      <c r="A2206" s="2" t="s">
        <v>2640</v>
      </c>
      <c r="B2206" s="2" t="s">
        <v>164</v>
      </c>
      <c r="C2206" s="2" t="s">
        <v>475</v>
      </c>
      <c r="D2206" s="2" t="s">
        <v>45</v>
      </c>
      <c r="E2206" s="2" t="s">
        <v>89</v>
      </c>
      <c r="F2206" s="2">
        <v>8557.58</v>
      </c>
      <c r="G2206" s="2">
        <v>0</v>
      </c>
      <c r="H2206" s="2">
        <v>8557.58</v>
      </c>
      <c r="I2206" s="2" t="s">
        <v>29</v>
      </c>
    </row>
    <row r="2207" spans="1:9" x14ac:dyDescent="0.2">
      <c r="A2207" s="3" t="s">
        <v>2641</v>
      </c>
      <c r="B2207" s="3" t="s">
        <v>566</v>
      </c>
      <c r="C2207" s="3" t="s">
        <v>762</v>
      </c>
      <c r="D2207" s="3" t="s">
        <v>52</v>
      </c>
      <c r="E2207" s="3" t="s">
        <v>34</v>
      </c>
      <c r="F2207" s="3">
        <v>9048.52</v>
      </c>
      <c r="G2207" s="3">
        <v>1085.82</v>
      </c>
      <c r="H2207" s="3">
        <v>7962.7</v>
      </c>
      <c r="I2207" s="3" t="s">
        <v>29</v>
      </c>
    </row>
    <row r="2208" spans="1:9" x14ac:dyDescent="0.2">
      <c r="A2208" s="2" t="s">
        <v>2642</v>
      </c>
      <c r="B2208" s="2" t="s">
        <v>708</v>
      </c>
      <c r="C2208" s="2" t="s">
        <v>234</v>
      </c>
      <c r="D2208" s="2" t="s">
        <v>64</v>
      </c>
      <c r="E2208" s="2" t="s">
        <v>28</v>
      </c>
      <c r="F2208" s="2">
        <v>7272.49</v>
      </c>
      <c r="G2208" s="2">
        <v>0</v>
      </c>
      <c r="H2208" s="2">
        <v>7272.49</v>
      </c>
      <c r="I2208" s="2" t="s">
        <v>29</v>
      </c>
    </row>
    <row r="2209" spans="1:9" x14ac:dyDescent="0.2">
      <c r="A2209" s="3" t="s">
        <v>2643</v>
      </c>
      <c r="B2209" s="3" t="s">
        <v>219</v>
      </c>
      <c r="C2209" s="3" t="s">
        <v>202</v>
      </c>
      <c r="D2209" s="3" t="s">
        <v>45</v>
      </c>
      <c r="E2209" s="3" t="s">
        <v>89</v>
      </c>
      <c r="F2209" s="3">
        <v>5413.03</v>
      </c>
      <c r="G2209" s="3">
        <v>0</v>
      </c>
      <c r="H2209" s="3">
        <v>5413.03</v>
      </c>
      <c r="I2209" s="3" t="s">
        <v>29</v>
      </c>
    </row>
    <row r="2210" spans="1:9" x14ac:dyDescent="0.2">
      <c r="A2210" s="2" t="s">
        <v>2644</v>
      </c>
      <c r="B2210" s="2" t="s">
        <v>348</v>
      </c>
      <c r="C2210" s="2" t="s">
        <v>504</v>
      </c>
      <c r="D2210" s="2" t="s">
        <v>33</v>
      </c>
      <c r="E2210" s="2" t="s">
        <v>60</v>
      </c>
      <c r="F2210" s="2">
        <v>13394.17</v>
      </c>
      <c r="G2210" s="2">
        <v>0</v>
      </c>
      <c r="H2210" s="2">
        <v>13394.17</v>
      </c>
      <c r="I2210" s="2" t="s">
        <v>29</v>
      </c>
    </row>
    <row r="2211" spans="1:9" x14ac:dyDescent="0.2">
      <c r="A2211" s="3" t="s">
        <v>2645</v>
      </c>
      <c r="B2211" s="3" t="s">
        <v>612</v>
      </c>
      <c r="C2211" s="3" t="s">
        <v>666</v>
      </c>
      <c r="D2211" s="3" t="s">
        <v>52</v>
      </c>
      <c r="E2211" s="3" t="s">
        <v>60</v>
      </c>
      <c r="F2211" s="3">
        <v>2493.35</v>
      </c>
      <c r="G2211" s="3">
        <v>0</v>
      </c>
      <c r="H2211" s="3">
        <v>2493.35</v>
      </c>
      <c r="I2211" s="3" t="s">
        <v>29</v>
      </c>
    </row>
    <row r="2212" spans="1:9" x14ac:dyDescent="0.2">
      <c r="A2212" s="2" t="s">
        <v>2646</v>
      </c>
      <c r="B2212" s="2" t="s">
        <v>78</v>
      </c>
      <c r="C2212" s="2" t="s">
        <v>384</v>
      </c>
      <c r="D2212" s="2" t="s">
        <v>114</v>
      </c>
      <c r="E2212" s="2" t="s">
        <v>115</v>
      </c>
      <c r="F2212" s="2">
        <v>2703.66</v>
      </c>
      <c r="G2212" s="2">
        <v>270.37</v>
      </c>
      <c r="H2212" s="2">
        <v>2433.29</v>
      </c>
      <c r="I2212" s="2" t="s">
        <v>29</v>
      </c>
    </row>
    <row r="2213" spans="1:9" x14ac:dyDescent="0.2">
      <c r="A2213" s="3" t="s">
        <v>2647</v>
      </c>
      <c r="B2213" s="3" t="s">
        <v>343</v>
      </c>
      <c r="C2213" s="3" t="s">
        <v>155</v>
      </c>
      <c r="D2213" s="3" t="s">
        <v>52</v>
      </c>
      <c r="E2213" s="3" t="s">
        <v>34</v>
      </c>
      <c r="F2213" s="3">
        <v>8535.44</v>
      </c>
      <c r="G2213" s="3">
        <v>1024.25</v>
      </c>
      <c r="H2213" s="3">
        <v>7511.19</v>
      </c>
      <c r="I2213" s="3" t="s">
        <v>29</v>
      </c>
    </row>
    <row r="2214" spans="1:9" x14ac:dyDescent="0.2">
      <c r="A2214" s="2" t="s">
        <v>2648</v>
      </c>
      <c r="B2214" s="2" t="s">
        <v>209</v>
      </c>
      <c r="C2214" s="2" t="s">
        <v>685</v>
      </c>
      <c r="D2214" s="2" t="s">
        <v>52</v>
      </c>
      <c r="E2214" s="2" t="s">
        <v>34</v>
      </c>
      <c r="F2214" s="2">
        <v>2621.33</v>
      </c>
      <c r="G2214" s="2">
        <v>314.56</v>
      </c>
      <c r="H2214" s="2">
        <v>2306.77</v>
      </c>
      <c r="I2214" s="2" t="s">
        <v>29</v>
      </c>
    </row>
    <row r="2215" spans="1:9" x14ac:dyDescent="0.2">
      <c r="A2215" s="3" t="s">
        <v>2649</v>
      </c>
      <c r="B2215" s="3" t="s">
        <v>516</v>
      </c>
      <c r="C2215" s="3" t="s">
        <v>753</v>
      </c>
      <c r="D2215" s="3" t="s">
        <v>33</v>
      </c>
      <c r="E2215" s="3" t="s">
        <v>28</v>
      </c>
      <c r="F2215" s="3">
        <v>6639.56</v>
      </c>
      <c r="G2215" s="3">
        <v>995.93</v>
      </c>
      <c r="H2215" s="3">
        <v>5643.63</v>
      </c>
      <c r="I2215" s="3" t="s">
        <v>41</v>
      </c>
    </row>
    <row r="2216" spans="1:9" x14ac:dyDescent="0.2">
      <c r="A2216" s="2" t="s">
        <v>2650</v>
      </c>
      <c r="B2216" s="2" t="s">
        <v>705</v>
      </c>
      <c r="C2216" s="2" t="s">
        <v>378</v>
      </c>
      <c r="D2216" s="2" t="s">
        <v>64</v>
      </c>
      <c r="E2216" s="2" t="s">
        <v>34</v>
      </c>
      <c r="F2216" s="2">
        <v>9139.32</v>
      </c>
      <c r="G2216" s="2">
        <v>0</v>
      </c>
      <c r="H2216" s="2">
        <v>9139.32</v>
      </c>
      <c r="I2216" s="2" t="s">
        <v>29</v>
      </c>
    </row>
    <row r="2217" spans="1:9" x14ac:dyDescent="0.2">
      <c r="A2217" s="3" t="s">
        <v>2651</v>
      </c>
      <c r="B2217" s="3" t="s">
        <v>202</v>
      </c>
      <c r="C2217" s="3" t="s">
        <v>380</v>
      </c>
      <c r="D2217" s="3" t="s">
        <v>114</v>
      </c>
      <c r="E2217" s="3" t="s">
        <v>46</v>
      </c>
      <c r="F2217" s="3">
        <v>18484.77</v>
      </c>
      <c r="G2217" s="3">
        <v>1848.48</v>
      </c>
      <c r="H2217" s="3">
        <v>16636.29</v>
      </c>
      <c r="I2217" s="3" t="s">
        <v>29</v>
      </c>
    </row>
    <row r="2218" spans="1:9" x14ac:dyDescent="0.2">
      <c r="A2218" s="2" t="s">
        <v>2652</v>
      </c>
      <c r="B2218" s="2" t="s">
        <v>570</v>
      </c>
      <c r="C2218" s="2" t="s">
        <v>297</v>
      </c>
      <c r="D2218" s="2" t="s">
        <v>45</v>
      </c>
      <c r="E2218" s="2" t="s">
        <v>89</v>
      </c>
      <c r="F2218" s="2">
        <v>2665.99</v>
      </c>
      <c r="G2218" s="2">
        <v>0</v>
      </c>
      <c r="H2218" s="2">
        <v>2665.99</v>
      </c>
      <c r="I2218" s="2" t="s">
        <v>29</v>
      </c>
    </row>
    <row r="2219" spans="1:9" x14ac:dyDescent="0.2">
      <c r="A2219" s="3" t="s">
        <v>2653</v>
      </c>
      <c r="B2219" s="3" t="s">
        <v>1072</v>
      </c>
      <c r="C2219" s="3" t="s">
        <v>958</v>
      </c>
      <c r="D2219" s="3" t="s">
        <v>33</v>
      </c>
      <c r="E2219" s="3" t="s">
        <v>28</v>
      </c>
      <c r="F2219" s="3">
        <v>6011.8</v>
      </c>
      <c r="G2219" s="3">
        <v>901.77</v>
      </c>
      <c r="H2219" s="3">
        <v>5110.03</v>
      </c>
      <c r="I2219" s="3" t="s">
        <v>29</v>
      </c>
    </row>
    <row r="2220" spans="1:9" x14ac:dyDescent="0.2">
      <c r="A2220" s="2" t="s">
        <v>2654</v>
      </c>
      <c r="B2220" s="2" t="s">
        <v>328</v>
      </c>
      <c r="C2220" s="2" t="s">
        <v>626</v>
      </c>
      <c r="D2220" s="2" t="s">
        <v>33</v>
      </c>
      <c r="E2220" s="2" t="s">
        <v>60</v>
      </c>
      <c r="F2220" s="2">
        <v>5369.37</v>
      </c>
      <c r="G2220" s="2">
        <v>0</v>
      </c>
      <c r="H2220" s="2">
        <v>5369.37</v>
      </c>
      <c r="I2220" s="2" t="s">
        <v>41</v>
      </c>
    </row>
    <row r="2221" spans="1:9" x14ac:dyDescent="0.2">
      <c r="A2221" s="3" t="s">
        <v>2655</v>
      </c>
      <c r="B2221" s="3" t="s">
        <v>630</v>
      </c>
      <c r="C2221" s="3" t="s">
        <v>649</v>
      </c>
      <c r="D2221" s="3" t="s">
        <v>64</v>
      </c>
      <c r="E2221" s="3" t="s">
        <v>28</v>
      </c>
      <c r="F2221" s="3">
        <v>9596.2199999999993</v>
      </c>
      <c r="G2221" s="3">
        <v>0</v>
      </c>
      <c r="H2221" s="3">
        <v>9596.2199999999993</v>
      </c>
      <c r="I2221" s="3" t="s">
        <v>29</v>
      </c>
    </row>
    <row r="2222" spans="1:9" x14ac:dyDescent="0.2">
      <c r="A2222" s="2" t="s">
        <v>2656</v>
      </c>
      <c r="B2222" s="2" t="s">
        <v>527</v>
      </c>
      <c r="C2222" s="2" t="s">
        <v>384</v>
      </c>
      <c r="D2222" s="2" t="s">
        <v>64</v>
      </c>
      <c r="E2222" s="2" t="s">
        <v>115</v>
      </c>
      <c r="F2222" s="2">
        <v>6466.83</v>
      </c>
      <c r="G2222" s="2">
        <v>0</v>
      </c>
      <c r="H2222" s="2">
        <v>6466.83</v>
      </c>
      <c r="I2222" s="2" t="s">
        <v>29</v>
      </c>
    </row>
    <row r="2223" spans="1:9" x14ac:dyDescent="0.2">
      <c r="A2223" s="3" t="s">
        <v>2657</v>
      </c>
      <c r="B2223" s="3" t="s">
        <v>110</v>
      </c>
      <c r="C2223" s="3" t="s">
        <v>193</v>
      </c>
      <c r="D2223" s="3" t="s">
        <v>27</v>
      </c>
      <c r="E2223" s="3" t="s">
        <v>60</v>
      </c>
      <c r="F2223" s="3">
        <v>3546.43</v>
      </c>
      <c r="G2223" s="3">
        <v>0</v>
      </c>
      <c r="H2223" s="3">
        <v>3546.43</v>
      </c>
      <c r="I2223" s="3" t="s">
        <v>29</v>
      </c>
    </row>
    <row r="2224" spans="1:9" x14ac:dyDescent="0.2">
      <c r="A2224" s="2" t="s">
        <v>2658</v>
      </c>
      <c r="B2224" s="2" t="s">
        <v>484</v>
      </c>
      <c r="C2224" s="2" t="s">
        <v>824</v>
      </c>
      <c r="D2224" s="2" t="s">
        <v>64</v>
      </c>
      <c r="E2224" s="2" t="s">
        <v>28</v>
      </c>
      <c r="F2224" s="2">
        <v>13406.07</v>
      </c>
      <c r="G2224" s="2">
        <v>0</v>
      </c>
      <c r="H2224" s="2">
        <v>13406.07</v>
      </c>
      <c r="I2224" s="2" t="s">
        <v>29</v>
      </c>
    </row>
    <row r="2225" spans="1:9" x14ac:dyDescent="0.2">
      <c r="A2225" s="3" t="s">
        <v>2659</v>
      </c>
      <c r="B2225" s="3" t="s">
        <v>305</v>
      </c>
      <c r="C2225" s="3" t="s">
        <v>314</v>
      </c>
      <c r="D2225" s="3" t="s">
        <v>45</v>
      </c>
      <c r="E2225" s="3" t="s">
        <v>46</v>
      </c>
      <c r="F2225" s="3">
        <v>12810.28</v>
      </c>
      <c r="G2225" s="3">
        <v>640.51</v>
      </c>
      <c r="H2225" s="3">
        <v>12169.77</v>
      </c>
      <c r="I2225" s="3" t="s">
        <v>41</v>
      </c>
    </row>
    <row r="2226" spans="1:9" x14ac:dyDescent="0.2">
      <c r="A2226" s="2" t="s">
        <v>2660</v>
      </c>
      <c r="B2226" s="2" t="s">
        <v>393</v>
      </c>
      <c r="C2226" s="2" t="s">
        <v>230</v>
      </c>
      <c r="D2226" s="2" t="s">
        <v>27</v>
      </c>
      <c r="E2226" s="2" t="s">
        <v>28</v>
      </c>
      <c r="F2226" s="2">
        <v>16000.69</v>
      </c>
      <c r="G2226" s="2">
        <v>2880.12</v>
      </c>
      <c r="H2226" s="2">
        <v>13120.57</v>
      </c>
      <c r="I2226" s="2" t="s">
        <v>29</v>
      </c>
    </row>
    <row r="2227" spans="1:9" x14ac:dyDescent="0.2">
      <c r="A2227" s="3" t="s">
        <v>2661</v>
      </c>
      <c r="B2227" s="3" t="s">
        <v>165</v>
      </c>
      <c r="C2227" s="3" t="s">
        <v>165</v>
      </c>
      <c r="D2227" s="3" t="s">
        <v>33</v>
      </c>
      <c r="E2227" s="3" t="s">
        <v>60</v>
      </c>
      <c r="F2227" s="3">
        <v>2159.94</v>
      </c>
      <c r="G2227" s="3">
        <v>0</v>
      </c>
      <c r="H2227" s="3">
        <v>2159.94</v>
      </c>
      <c r="I2227" s="3" t="s">
        <v>41</v>
      </c>
    </row>
    <row r="2228" spans="1:9" x14ac:dyDescent="0.2">
      <c r="A2228" s="2" t="s">
        <v>2662</v>
      </c>
      <c r="B2228" s="2" t="s">
        <v>515</v>
      </c>
      <c r="C2228" s="2" t="s">
        <v>958</v>
      </c>
      <c r="D2228" s="2" t="s">
        <v>206</v>
      </c>
      <c r="E2228" s="2" t="s">
        <v>207</v>
      </c>
      <c r="F2228" s="2">
        <v>7944.58</v>
      </c>
      <c r="G2228" s="2">
        <v>0</v>
      </c>
      <c r="H2228" s="2">
        <v>7944.58</v>
      </c>
      <c r="I2228" s="2" t="s">
        <v>29</v>
      </c>
    </row>
    <row r="2229" spans="1:9" x14ac:dyDescent="0.2">
      <c r="A2229" s="3" t="s">
        <v>2663</v>
      </c>
      <c r="B2229" s="3" t="s">
        <v>712</v>
      </c>
      <c r="C2229" s="3" t="s">
        <v>472</v>
      </c>
      <c r="D2229" s="3" t="s">
        <v>64</v>
      </c>
      <c r="E2229" s="3" t="s">
        <v>28</v>
      </c>
      <c r="F2229" s="3">
        <v>4006.97</v>
      </c>
      <c r="G2229" s="3">
        <v>0</v>
      </c>
      <c r="H2229" s="3">
        <v>4006.97</v>
      </c>
      <c r="I2229" s="3" t="s">
        <v>29</v>
      </c>
    </row>
    <row r="2230" spans="1:9" x14ac:dyDescent="0.2">
      <c r="A2230" s="2" t="s">
        <v>2664</v>
      </c>
      <c r="B2230" s="2" t="s">
        <v>353</v>
      </c>
      <c r="C2230" s="2" t="s">
        <v>484</v>
      </c>
      <c r="D2230" s="2" t="s">
        <v>45</v>
      </c>
      <c r="E2230" s="2" t="s">
        <v>89</v>
      </c>
      <c r="F2230" s="2">
        <v>2554.86</v>
      </c>
      <c r="G2230" s="2">
        <v>0</v>
      </c>
      <c r="H2230" s="2">
        <v>2554.86</v>
      </c>
      <c r="I2230" s="2" t="s">
        <v>29</v>
      </c>
    </row>
    <row r="2231" spans="1:9" x14ac:dyDescent="0.2">
      <c r="A2231" s="3" t="s">
        <v>2665</v>
      </c>
      <c r="B2231" s="3" t="s">
        <v>504</v>
      </c>
      <c r="C2231" s="3" t="s">
        <v>174</v>
      </c>
      <c r="D2231" s="3" t="s">
        <v>52</v>
      </c>
      <c r="E2231" s="3" t="s">
        <v>34</v>
      </c>
      <c r="F2231" s="3">
        <v>5996.65</v>
      </c>
      <c r="G2231" s="3">
        <v>719.6</v>
      </c>
      <c r="H2231" s="3">
        <v>5277.05</v>
      </c>
      <c r="I2231" s="3" t="s">
        <v>29</v>
      </c>
    </row>
    <row r="2232" spans="1:9" x14ac:dyDescent="0.2">
      <c r="A2232" s="2" t="s">
        <v>2666</v>
      </c>
      <c r="B2232" s="2" t="s">
        <v>82</v>
      </c>
      <c r="C2232" s="2" t="s">
        <v>546</v>
      </c>
      <c r="D2232" s="2" t="s">
        <v>27</v>
      </c>
      <c r="E2232" s="2" t="s">
        <v>28</v>
      </c>
      <c r="F2232" s="2">
        <v>20634.91</v>
      </c>
      <c r="G2232" s="2">
        <v>3714.28</v>
      </c>
      <c r="H2232" s="2">
        <v>16920.63</v>
      </c>
      <c r="I2232" s="2" t="s">
        <v>56</v>
      </c>
    </row>
    <row r="2233" spans="1:9" x14ac:dyDescent="0.2">
      <c r="A2233" s="3" t="s">
        <v>2667</v>
      </c>
      <c r="B2233" s="3" t="s">
        <v>597</v>
      </c>
      <c r="C2233" s="3" t="s">
        <v>597</v>
      </c>
      <c r="D2233" s="3" t="s">
        <v>52</v>
      </c>
      <c r="E2233" s="3" t="s">
        <v>60</v>
      </c>
      <c r="F2233" s="3">
        <v>13067.14</v>
      </c>
      <c r="G2233" s="3">
        <v>0</v>
      </c>
      <c r="H2233" s="3">
        <v>13067.14</v>
      </c>
      <c r="I2233" s="3" t="s">
        <v>41</v>
      </c>
    </row>
    <row r="2234" spans="1:9" x14ac:dyDescent="0.2">
      <c r="A2234" s="2" t="s">
        <v>2668</v>
      </c>
      <c r="B2234" s="2" t="s">
        <v>370</v>
      </c>
      <c r="C2234" s="2" t="s">
        <v>471</v>
      </c>
      <c r="D2234" s="2" t="s">
        <v>27</v>
      </c>
      <c r="E2234" s="2" t="s">
        <v>34</v>
      </c>
      <c r="F2234" s="2">
        <v>4331.5600000000004</v>
      </c>
      <c r="G2234" s="2">
        <v>779.68</v>
      </c>
      <c r="H2234" s="2">
        <v>3551.88</v>
      </c>
      <c r="I2234" s="2" t="s">
        <v>29</v>
      </c>
    </row>
    <row r="2235" spans="1:9" x14ac:dyDescent="0.2">
      <c r="A2235" s="3" t="s">
        <v>2669</v>
      </c>
      <c r="B2235" s="3" t="s">
        <v>741</v>
      </c>
      <c r="C2235" s="3" t="s">
        <v>590</v>
      </c>
      <c r="D2235" s="3" t="s">
        <v>64</v>
      </c>
      <c r="E2235" s="3" t="s">
        <v>34</v>
      </c>
      <c r="F2235" s="3">
        <v>3742.22</v>
      </c>
      <c r="G2235" s="3">
        <v>0</v>
      </c>
      <c r="H2235" s="3">
        <v>3742.22</v>
      </c>
      <c r="I2235" s="3" t="s">
        <v>56</v>
      </c>
    </row>
    <row r="2236" spans="1:9" x14ac:dyDescent="0.2">
      <c r="A2236" s="2" t="s">
        <v>2670</v>
      </c>
      <c r="B2236" s="2" t="s">
        <v>534</v>
      </c>
      <c r="C2236" s="2" t="s">
        <v>482</v>
      </c>
      <c r="D2236" s="2" t="s">
        <v>33</v>
      </c>
      <c r="E2236" s="2" t="s">
        <v>34</v>
      </c>
      <c r="F2236" s="2">
        <v>8420.58</v>
      </c>
      <c r="G2236" s="2">
        <v>1263.0899999999999</v>
      </c>
      <c r="H2236" s="2">
        <v>7157.49</v>
      </c>
      <c r="I2236" s="2" t="s">
        <v>29</v>
      </c>
    </row>
    <row r="2237" spans="1:9" x14ac:dyDescent="0.2">
      <c r="A2237" s="3" t="s">
        <v>2671</v>
      </c>
      <c r="B2237" s="3" t="s">
        <v>337</v>
      </c>
      <c r="C2237" s="3" t="s">
        <v>619</v>
      </c>
      <c r="D2237" s="3" t="s">
        <v>52</v>
      </c>
      <c r="E2237" s="3" t="s">
        <v>60</v>
      </c>
      <c r="F2237" s="3">
        <v>4285.42</v>
      </c>
      <c r="G2237" s="3">
        <v>0</v>
      </c>
      <c r="H2237" s="3">
        <v>4285.42</v>
      </c>
      <c r="I2237" s="3" t="s">
        <v>29</v>
      </c>
    </row>
    <row r="2238" spans="1:9" x14ac:dyDescent="0.2">
      <c r="A2238" s="2" t="s">
        <v>2672</v>
      </c>
      <c r="B2238" s="2" t="s">
        <v>497</v>
      </c>
      <c r="C2238" s="2" t="s">
        <v>133</v>
      </c>
      <c r="D2238" s="2" t="s">
        <v>169</v>
      </c>
      <c r="E2238" s="2" t="s">
        <v>34</v>
      </c>
      <c r="F2238" s="2">
        <v>11828.79</v>
      </c>
      <c r="G2238" s="2">
        <v>2365.7600000000002</v>
      </c>
      <c r="H2238" s="2">
        <v>9463.0300000000007</v>
      </c>
      <c r="I2238" s="2" t="s">
        <v>41</v>
      </c>
    </row>
    <row r="2239" spans="1:9" x14ac:dyDescent="0.2">
      <c r="A2239" s="3" t="s">
        <v>2673</v>
      </c>
      <c r="B2239" s="3" t="s">
        <v>147</v>
      </c>
      <c r="C2239" s="3" t="s">
        <v>971</v>
      </c>
      <c r="D2239" s="3" t="s">
        <v>33</v>
      </c>
      <c r="E2239" s="3" t="s">
        <v>34</v>
      </c>
      <c r="F2239" s="3">
        <v>5735.93</v>
      </c>
      <c r="G2239" s="3">
        <v>860.39</v>
      </c>
      <c r="H2239" s="3">
        <v>4875.54</v>
      </c>
      <c r="I2239" s="3" t="s">
        <v>29</v>
      </c>
    </row>
    <row r="2240" spans="1:9" x14ac:dyDescent="0.2">
      <c r="A2240" s="2" t="s">
        <v>2674</v>
      </c>
      <c r="B2240" s="2" t="s">
        <v>468</v>
      </c>
      <c r="C2240" s="2" t="s">
        <v>468</v>
      </c>
      <c r="D2240" s="2" t="s">
        <v>33</v>
      </c>
      <c r="E2240" s="2" t="s">
        <v>60</v>
      </c>
      <c r="F2240" s="2">
        <v>19493.560000000001</v>
      </c>
      <c r="G2240" s="2">
        <v>0</v>
      </c>
      <c r="H2240" s="2">
        <v>19493.560000000001</v>
      </c>
      <c r="I2240" s="2" t="s">
        <v>29</v>
      </c>
    </row>
    <row r="2241" spans="1:9" x14ac:dyDescent="0.2">
      <c r="A2241" s="3" t="s">
        <v>2675</v>
      </c>
      <c r="B2241" s="3" t="s">
        <v>495</v>
      </c>
      <c r="C2241" s="3" t="s">
        <v>95</v>
      </c>
      <c r="D2241" s="3" t="s">
        <v>27</v>
      </c>
      <c r="E2241" s="3" t="s">
        <v>28</v>
      </c>
      <c r="F2241" s="3">
        <v>7668.25</v>
      </c>
      <c r="G2241" s="3">
        <v>1380.28</v>
      </c>
      <c r="H2241" s="3">
        <v>6287.97</v>
      </c>
      <c r="I2241" s="3" t="s">
        <v>56</v>
      </c>
    </row>
    <row r="2242" spans="1:9" x14ac:dyDescent="0.2">
      <c r="A2242" s="2" t="s">
        <v>2676</v>
      </c>
      <c r="B2242" s="2" t="s">
        <v>136</v>
      </c>
      <c r="C2242" s="2" t="s">
        <v>543</v>
      </c>
      <c r="D2242" s="2" t="s">
        <v>33</v>
      </c>
      <c r="E2242" s="2" t="s">
        <v>60</v>
      </c>
      <c r="F2242" s="2">
        <v>5983.32</v>
      </c>
      <c r="G2242" s="2">
        <v>0</v>
      </c>
      <c r="H2242" s="2">
        <v>5983.32</v>
      </c>
      <c r="I2242" s="2" t="s">
        <v>41</v>
      </c>
    </row>
    <row r="2243" spans="1:9" x14ac:dyDescent="0.2">
      <c r="A2243" s="3" t="s">
        <v>2677</v>
      </c>
      <c r="B2243" s="3" t="s">
        <v>173</v>
      </c>
      <c r="C2243" s="3" t="s">
        <v>831</v>
      </c>
      <c r="D2243" s="3" t="s">
        <v>33</v>
      </c>
      <c r="E2243" s="3" t="s">
        <v>28</v>
      </c>
      <c r="F2243" s="3">
        <v>18148.310000000001</v>
      </c>
      <c r="G2243" s="3">
        <v>2722.25</v>
      </c>
      <c r="H2243" s="3">
        <v>15426.06</v>
      </c>
      <c r="I2243" s="3" t="s">
        <v>29</v>
      </c>
    </row>
    <row r="2244" spans="1:9" x14ac:dyDescent="0.2">
      <c r="A2244" s="2" t="s">
        <v>2678</v>
      </c>
      <c r="B2244" s="2" t="s">
        <v>162</v>
      </c>
      <c r="C2244" s="2" t="s">
        <v>292</v>
      </c>
      <c r="D2244" s="2" t="s">
        <v>45</v>
      </c>
      <c r="E2244" s="2" t="s">
        <v>89</v>
      </c>
      <c r="F2244" s="2">
        <v>7315.75</v>
      </c>
      <c r="G2244" s="2">
        <v>0</v>
      </c>
      <c r="H2244" s="2">
        <v>7315.75</v>
      </c>
      <c r="I2244" s="2" t="s">
        <v>29</v>
      </c>
    </row>
    <row r="2245" spans="1:9" x14ac:dyDescent="0.2">
      <c r="A2245" s="3" t="s">
        <v>2679</v>
      </c>
      <c r="B2245" s="3" t="s">
        <v>573</v>
      </c>
      <c r="C2245" s="3" t="s">
        <v>520</v>
      </c>
      <c r="D2245" s="3" t="s">
        <v>27</v>
      </c>
      <c r="E2245" s="3" t="s">
        <v>60</v>
      </c>
      <c r="F2245" s="3">
        <v>6371.98</v>
      </c>
      <c r="G2245" s="3">
        <v>0</v>
      </c>
      <c r="H2245" s="3">
        <v>6371.98</v>
      </c>
      <c r="I2245" s="3" t="s">
        <v>56</v>
      </c>
    </row>
    <row r="2246" spans="1:9" x14ac:dyDescent="0.2">
      <c r="A2246" s="2" t="s">
        <v>2680</v>
      </c>
      <c r="B2246" s="2" t="s">
        <v>614</v>
      </c>
      <c r="C2246" s="2" t="s">
        <v>458</v>
      </c>
      <c r="D2246" s="2" t="s">
        <v>33</v>
      </c>
      <c r="E2246" s="2" t="s">
        <v>28</v>
      </c>
      <c r="F2246" s="2">
        <v>26800.41</v>
      </c>
      <c r="G2246" s="2">
        <v>4020.06</v>
      </c>
      <c r="H2246" s="2">
        <v>22780.35</v>
      </c>
      <c r="I2246" s="2" t="s">
        <v>29</v>
      </c>
    </row>
    <row r="2247" spans="1:9" x14ac:dyDescent="0.2">
      <c r="A2247" s="3" t="s">
        <v>2681</v>
      </c>
      <c r="B2247" s="3" t="s">
        <v>32</v>
      </c>
      <c r="C2247" s="3" t="s">
        <v>608</v>
      </c>
      <c r="D2247" s="3" t="s">
        <v>52</v>
      </c>
      <c r="E2247" s="3" t="s">
        <v>34</v>
      </c>
      <c r="F2247" s="3">
        <v>12502.6</v>
      </c>
      <c r="G2247" s="3">
        <v>1500.31</v>
      </c>
      <c r="H2247" s="3">
        <v>11002.29</v>
      </c>
      <c r="I2247" s="3" t="s">
        <v>41</v>
      </c>
    </row>
    <row r="2248" spans="1:9" x14ac:dyDescent="0.2">
      <c r="A2248" s="2" t="s">
        <v>2682</v>
      </c>
      <c r="B2248" s="2" t="s">
        <v>54</v>
      </c>
      <c r="C2248" s="2" t="s">
        <v>179</v>
      </c>
      <c r="D2248" s="2" t="s">
        <v>27</v>
      </c>
      <c r="E2248" s="2" t="s">
        <v>34</v>
      </c>
      <c r="F2248" s="2">
        <v>7359.67</v>
      </c>
      <c r="G2248" s="2">
        <v>1324.74</v>
      </c>
      <c r="H2248" s="2">
        <v>6034.93</v>
      </c>
      <c r="I2248" s="2" t="s">
        <v>56</v>
      </c>
    </row>
    <row r="2249" spans="1:9" x14ac:dyDescent="0.2">
      <c r="A2249" s="3" t="s">
        <v>2683</v>
      </c>
      <c r="B2249" s="3" t="s">
        <v>1234</v>
      </c>
      <c r="C2249" s="3" t="s">
        <v>396</v>
      </c>
      <c r="D2249" s="3" t="s">
        <v>33</v>
      </c>
      <c r="E2249" s="3" t="s">
        <v>34</v>
      </c>
      <c r="F2249" s="3">
        <v>2744.81</v>
      </c>
      <c r="G2249" s="3">
        <v>411.72</v>
      </c>
      <c r="H2249" s="3">
        <v>2333.09</v>
      </c>
      <c r="I2249" s="3" t="s">
        <v>29</v>
      </c>
    </row>
    <row r="2250" spans="1:9" x14ac:dyDescent="0.2">
      <c r="A2250" s="2" t="s">
        <v>2684</v>
      </c>
      <c r="B2250" s="2" t="s">
        <v>242</v>
      </c>
      <c r="C2250" s="2" t="s">
        <v>460</v>
      </c>
      <c r="D2250" s="2" t="s">
        <v>33</v>
      </c>
      <c r="E2250" s="2" t="s">
        <v>60</v>
      </c>
      <c r="F2250" s="2">
        <v>8710.4699999999993</v>
      </c>
      <c r="G2250" s="2">
        <v>0</v>
      </c>
      <c r="H2250" s="2">
        <v>8710.4699999999993</v>
      </c>
      <c r="I2250" s="2" t="s">
        <v>29</v>
      </c>
    </row>
    <row r="2251" spans="1:9" x14ac:dyDescent="0.2">
      <c r="A2251" s="3" t="s">
        <v>2685</v>
      </c>
      <c r="B2251" s="3" t="s">
        <v>463</v>
      </c>
      <c r="C2251" s="3" t="s">
        <v>401</v>
      </c>
      <c r="D2251" s="3" t="s">
        <v>33</v>
      </c>
      <c r="E2251" s="3" t="s">
        <v>28</v>
      </c>
      <c r="F2251" s="3">
        <v>9448.98</v>
      </c>
      <c r="G2251" s="3">
        <v>1417.35</v>
      </c>
      <c r="H2251" s="3">
        <v>8031.63</v>
      </c>
      <c r="I2251" s="3" t="s">
        <v>29</v>
      </c>
    </row>
    <row r="2252" spans="1:9" x14ac:dyDescent="0.2">
      <c r="A2252" s="2" t="s">
        <v>2686</v>
      </c>
      <c r="B2252" s="2" t="s">
        <v>449</v>
      </c>
      <c r="C2252" s="2" t="s">
        <v>328</v>
      </c>
      <c r="D2252" s="2" t="s">
        <v>169</v>
      </c>
      <c r="E2252" s="2" t="s">
        <v>34</v>
      </c>
      <c r="F2252" s="2">
        <v>5282.99</v>
      </c>
      <c r="G2252" s="2">
        <v>1056.5999999999999</v>
      </c>
      <c r="H2252" s="2">
        <v>4226.3900000000003</v>
      </c>
      <c r="I2252" s="2" t="s">
        <v>29</v>
      </c>
    </row>
    <row r="2253" spans="1:9" x14ac:dyDescent="0.2">
      <c r="A2253" s="3" t="s">
        <v>2687</v>
      </c>
      <c r="B2253" s="3" t="s">
        <v>322</v>
      </c>
      <c r="C2253" s="3" t="s">
        <v>253</v>
      </c>
      <c r="D2253" s="3" t="s">
        <v>33</v>
      </c>
      <c r="E2253" s="3" t="s">
        <v>60</v>
      </c>
      <c r="F2253" s="3">
        <v>5140.0200000000004</v>
      </c>
      <c r="G2253" s="3">
        <v>0</v>
      </c>
      <c r="H2253" s="3">
        <v>5140.0200000000004</v>
      </c>
      <c r="I2253" s="3" t="s">
        <v>41</v>
      </c>
    </row>
    <row r="2254" spans="1:9" x14ac:dyDescent="0.2">
      <c r="A2254" s="2" t="s">
        <v>2688</v>
      </c>
      <c r="B2254" s="2" t="s">
        <v>151</v>
      </c>
      <c r="C2254" s="2" t="s">
        <v>109</v>
      </c>
      <c r="D2254" s="2" t="s">
        <v>64</v>
      </c>
      <c r="E2254" s="2" t="s">
        <v>34</v>
      </c>
      <c r="F2254" s="2">
        <v>8496.84</v>
      </c>
      <c r="G2254" s="2">
        <v>0</v>
      </c>
      <c r="H2254" s="2">
        <v>8496.84</v>
      </c>
      <c r="I2254" s="2" t="s">
        <v>29</v>
      </c>
    </row>
    <row r="2255" spans="1:9" x14ac:dyDescent="0.2">
      <c r="A2255" s="3" t="s">
        <v>2689</v>
      </c>
      <c r="B2255" s="3" t="s">
        <v>813</v>
      </c>
      <c r="C2255" s="3" t="s">
        <v>1610</v>
      </c>
      <c r="D2255" s="3" t="s">
        <v>64</v>
      </c>
      <c r="E2255" s="3" t="s">
        <v>115</v>
      </c>
      <c r="F2255" s="3">
        <v>9252.89</v>
      </c>
      <c r="G2255" s="3">
        <v>0</v>
      </c>
      <c r="H2255" s="3">
        <v>9252.89</v>
      </c>
      <c r="I2255" s="3" t="s">
        <v>56</v>
      </c>
    </row>
    <row r="2256" spans="1:9" x14ac:dyDescent="0.2">
      <c r="A2256" s="2" t="s">
        <v>2690</v>
      </c>
      <c r="B2256" s="2" t="s">
        <v>917</v>
      </c>
      <c r="C2256" s="2" t="s">
        <v>1623</v>
      </c>
      <c r="D2256" s="2" t="s">
        <v>52</v>
      </c>
      <c r="E2256" s="2" t="s">
        <v>34</v>
      </c>
      <c r="F2256" s="2">
        <v>5650.64</v>
      </c>
      <c r="G2256" s="2">
        <v>678.08</v>
      </c>
      <c r="H2256" s="2">
        <v>4972.5600000000004</v>
      </c>
      <c r="I2256" s="2" t="s">
        <v>29</v>
      </c>
    </row>
    <row r="2257" spans="1:9" x14ac:dyDescent="0.2">
      <c r="A2257" s="3" t="s">
        <v>2691</v>
      </c>
      <c r="B2257" s="3" t="s">
        <v>468</v>
      </c>
      <c r="C2257" s="3" t="s">
        <v>590</v>
      </c>
      <c r="D2257" s="3" t="s">
        <v>206</v>
      </c>
      <c r="E2257" s="3" t="s">
        <v>207</v>
      </c>
      <c r="F2257" s="3">
        <v>12236.2</v>
      </c>
      <c r="G2257" s="3">
        <v>0</v>
      </c>
      <c r="H2257" s="3">
        <v>12236.2</v>
      </c>
      <c r="I2257" s="3" t="s">
        <v>29</v>
      </c>
    </row>
    <row r="2258" spans="1:9" x14ac:dyDescent="0.2">
      <c r="A2258" s="2" t="s">
        <v>2692</v>
      </c>
      <c r="B2258" s="2" t="s">
        <v>422</v>
      </c>
      <c r="C2258" s="2" t="s">
        <v>187</v>
      </c>
      <c r="D2258" s="2" t="s">
        <v>27</v>
      </c>
      <c r="E2258" s="2" t="s">
        <v>34</v>
      </c>
      <c r="F2258" s="2">
        <v>5555.77</v>
      </c>
      <c r="G2258" s="2">
        <v>1000.04</v>
      </c>
      <c r="H2258" s="2">
        <v>4555.7299999999996</v>
      </c>
      <c r="I2258" s="2" t="s">
        <v>56</v>
      </c>
    </row>
    <row r="2259" spans="1:9" x14ac:dyDescent="0.2">
      <c r="A2259" s="3" t="s">
        <v>2693</v>
      </c>
      <c r="B2259" s="3" t="s">
        <v>337</v>
      </c>
      <c r="C2259" s="3" t="s">
        <v>714</v>
      </c>
      <c r="D2259" s="3" t="s">
        <v>33</v>
      </c>
      <c r="E2259" s="3" t="s">
        <v>28</v>
      </c>
      <c r="F2259" s="3">
        <v>10853.01</v>
      </c>
      <c r="G2259" s="3">
        <v>1627.95</v>
      </c>
      <c r="H2259" s="3">
        <v>9225.06</v>
      </c>
      <c r="I2259" s="3" t="s">
        <v>29</v>
      </c>
    </row>
    <row r="2260" spans="1:9" x14ac:dyDescent="0.2">
      <c r="A2260" s="2" t="s">
        <v>2694</v>
      </c>
      <c r="B2260" s="2" t="s">
        <v>839</v>
      </c>
      <c r="C2260" s="2" t="s">
        <v>360</v>
      </c>
      <c r="D2260" s="2" t="s">
        <v>169</v>
      </c>
      <c r="E2260" s="2" t="s">
        <v>34</v>
      </c>
      <c r="F2260" s="2">
        <v>16049.13</v>
      </c>
      <c r="G2260" s="2">
        <v>3209.83</v>
      </c>
      <c r="H2260" s="2">
        <v>12839.3</v>
      </c>
      <c r="I2260" s="2" t="s">
        <v>29</v>
      </c>
    </row>
    <row r="2261" spans="1:9" x14ac:dyDescent="0.2">
      <c r="A2261" s="3" t="s">
        <v>2695</v>
      </c>
      <c r="B2261" s="3" t="s">
        <v>367</v>
      </c>
      <c r="C2261" s="3" t="s">
        <v>497</v>
      </c>
      <c r="D2261" s="3" t="s">
        <v>206</v>
      </c>
      <c r="E2261" s="3" t="s">
        <v>207</v>
      </c>
      <c r="F2261" s="3">
        <v>6799.88</v>
      </c>
      <c r="G2261" s="3">
        <v>0</v>
      </c>
      <c r="H2261" s="3">
        <v>6799.88</v>
      </c>
      <c r="I2261" s="3" t="s">
        <v>29</v>
      </c>
    </row>
    <row r="2262" spans="1:9" x14ac:dyDescent="0.2">
      <c r="A2262" s="2" t="s">
        <v>2696</v>
      </c>
      <c r="B2262" s="2" t="s">
        <v>76</v>
      </c>
      <c r="C2262" s="2" t="s">
        <v>112</v>
      </c>
      <c r="D2262" s="2" t="s">
        <v>52</v>
      </c>
      <c r="E2262" s="2" t="s">
        <v>34</v>
      </c>
      <c r="F2262" s="2">
        <v>7524.34</v>
      </c>
      <c r="G2262" s="2">
        <v>902.92</v>
      </c>
      <c r="H2262" s="2">
        <v>6621.42</v>
      </c>
      <c r="I2262" s="2" t="s">
        <v>29</v>
      </c>
    </row>
    <row r="2263" spans="1:9" x14ac:dyDescent="0.2">
      <c r="A2263" s="3" t="s">
        <v>2697</v>
      </c>
      <c r="B2263" s="3" t="s">
        <v>62</v>
      </c>
      <c r="C2263" s="3" t="s">
        <v>724</v>
      </c>
      <c r="D2263" s="3" t="s">
        <v>52</v>
      </c>
      <c r="E2263" s="3" t="s">
        <v>60</v>
      </c>
      <c r="F2263" s="3">
        <v>7462.1</v>
      </c>
      <c r="G2263" s="3">
        <v>0</v>
      </c>
      <c r="H2263" s="3">
        <v>7462.1</v>
      </c>
      <c r="I2263" s="3" t="s">
        <v>56</v>
      </c>
    </row>
    <row r="2264" spans="1:9" x14ac:dyDescent="0.2">
      <c r="A2264" s="2" t="s">
        <v>2698</v>
      </c>
      <c r="B2264" s="2" t="s">
        <v>391</v>
      </c>
      <c r="C2264" s="2" t="s">
        <v>359</v>
      </c>
      <c r="D2264" s="2" t="s">
        <v>33</v>
      </c>
      <c r="E2264" s="2" t="s">
        <v>28</v>
      </c>
      <c r="F2264" s="2">
        <v>15853.41</v>
      </c>
      <c r="G2264" s="2">
        <v>2378.0100000000002</v>
      </c>
      <c r="H2264" s="2">
        <v>13475.4</v>
      </c>
      <c r="I2264" s="2" t="s">
        <v>29</v>
      </c>
    </row>
    <row r="2265" spans="1:9" x14ac:dyDescent="0.2">
      <c r="A2265" s="3" t="s">
        <v>2699</v>
      </c>
      <c r="B2265" s="3" t="s">
        <v>902</v>
      </c>
      <c r="C2265" s="3" t="s">
        <v>753</v>
      </c>
      <c r="D2265" s="3" t="s">
        <v>33</v>
      </c>
      <c r="E2265" s="3" t="s">
        <v>28</v>
      </c>
      <c r="F2265" s="3">
        <v>9853.48</v>
      </c>
      <c r="G2265" s="3">
        <v>1478.02</v>
      </c>
      <c r="H2265" s="3">
        <v>8375.4599999999991</v>
      </c>
      <c r="I2265" s="3" t="s">
        <v>41</v>
      </c>
    </row>
    <row r="2266" spans="1:9" x14ac:dyDescent="0.2">
      <c r="A2266" s="2" t="s">
        <v>2700</v>
      </c>
      <c r="B2266" s="2" t="s">
        <v>448</v>
      </c>
      <c r="C2266" s="2" t="s">
        <v>403</v>
      </c>
      <c r="D2266" s="2" t="s">
        <v>33</v>
      </c>
      <c r="E2266" s="2" t="s">
        <v>60</v>
      </c>
      <c r="F2266" s="2">
        <v>1981.74</v>
      </c>
      <c r="G2266" s="2">
        <v>0</v>
      </c>
      <c r="H2266" s="2">
        <v>1981.74</v>
      </c>
      <c r="I2266" s="2" t="s">
        <v>41</v>
      </c>
    </row>
    <row r="2267" spans="1:9" x14ac:dyDescent="0.2">
      <c r="A2267" s="3" t="s">
        <v>2701</v>
      </c>
      <c r="B2267" s="3" t="s">
        <v>31</v>
      </c>
      <c r="C2267" s="3" t="s">
        <v>435</v>
      </c>
      <c r="D2267" s="3" t="s">
        <v>64</v>
      </c>
      <c r="E2267" s="3" t="s">
        <v>115</v>
      </c>
      <c r="F2267" s="3">
        <v>3462.72</v>
      </c>
      <c r="G2267" s="3">
        <v>0</v>
      </c>
      <c r="H2267" s="3">
        <v>3462.72</v>
      </c>
      <c r="I2267" s="3" t="s">
        <v>56</v>
      </c>
    </row>
    <row r="2268" spans="1:9" x14ac:dyDescent="0.2">
      <c r="A2268" s="2" t="s">
        <v>2702</v>
      </c>
      <c r="B2268" s="2" t="s">
        <v>570</v>
      </c>
      <c r="C2268" s="2" t="s">
        <v>103</v>
      </c>
      <c r="D2268" s="2" t="s">
        <v>52</v>
      </c>
      <c r="E2268" s="2" t="s">
        <v>34</v>
      </c>
      <c r="F2268" s="2">
        <v>2610.52</v>
      </c>
      <c r="G2268" s="2">
        <v>313.26</v>
      </c>
      <c r="H2268" s="2">
        <v>2297.2600000000002</v>
      </c>
      <c r="I2268" s="2" t="s">
        <v>41</v>
      </c>
    </row>
    <row r="2269" spans="1:9" x14ac:dyDescent="0.2">
      <c r="A2269" s="3" t="s">
        <v>2703</v>
      </c>
      <c r="B2269" s="3" t="s">
        <v>264</v>
      </c>
      <c r="C2269" s="3" t="s">
        <v>156</v>
      </c>
      <c r="D2269" s="3" t="s">
        <v>64</v>
      </c>
      <c r="E2269" s="3" t="s">
        <v>115</v>
      </c>
      <c r="F2269" s="3">
        <v>6606.28</v>
      </c>
      <c r="G2269" s="3">
        <v>0</v>
      </c>
      <c r="H2269" s="3">
        <v>6606.28</v>
      </c>
      <c r="I2269" s="3" t="s">
        <v>56</v>
      </c>
    </row>
    <row r="2270" spans="1:9" x14ac:dyDescent="0.2">
      <c r="A2270" s="2" t="s">
        <v>2704</v>
      </c>
      <c r="B2270" s="2" t="s">
        <v>577</v>
      </c>
      <c r="C2270" s="2" t="s">
        <v>285</v>
      </c>
      <c r="D2270" s="2" t="s">
        <v>33</v>
      </c>
      <c r="E2270" s="2" t="s">
        <v>28</v>
      </c>
      <c r="F2270" s="2">
        <v>18196.099999999999</v>
      </c>
      <c r="G2270" s="2">
        <v>2729.41</v>
      </c>
      <c r="H2270" s="2">
        <v>15466.69</v>
      </c>
      <c r="I2270" s="2" t="s">
        <v>29</v>
      </c>
    </row>
    <row r="2271" spans="1:9" x14ac:dyDescent="0.2">
      <c r="A2271" s="3" t="s">
        <v>2705</v>
      </c>
      <c r="B2271" s="3" t="s">
        <v>649</v>
      </c>
      <c r="C2271" s="3" t="s">
        <v>244</v>
      </c>
      <c r="D2271" s="3" t="s">
        <v>64</v>
      </c>
      <c r="E2271" s="3" t="s">
        <v>115</v>
      </c>
      <c r="F2271" s="3">
        <v>2557</v>
      </c>
      <c r="G2271" s="3">
        <v>0</v>
      </c>
      <c r="H2271" s="3">
        <v>2557</v>
      </c>
      <c r="I2271" s="3" t="s">
        <v>29</v>
      </c>
    </row>
    <row r="2272" spans="1:9" x14ac:dyDescent="0.2">
      <c r="A2272" s="2" t="s">
        <v>2706</v>
      </c>
      <c r="B2272" s="2" t="s">
        <v>126</v>
      </c>
      <c r="C2272" s="2" t="s">
        <v>242</v>
      </c>
      <c r="D2272" s="2" t="s">
        <v>45</v>
      </c>
      <c r="E2272" s="2" t="s">
        <v>89</v>
      </c>
      <c r="F2272" s="2">
        <v>5246.78</v>
      </c>
      <c r="G2272" s="2">
        <v>0</v>
      </c>
      <c r="H2272" s="2">
        <v>5246.78</v>
      </c>
      <c r="I2272" s="2" t="s">
        <v>29</v>
      </c>
    </row>
    <row r="2273" spans="1:9" x14ac:dyDescent="0.2">
      <c r="A2273" s="3" t="s">
        <v>2707</v>
      </c>
      <c r="B2273" s="3" t="s">
        <v>299</v>
      </c>
      <c r="C2273" s="3" t="s">
        <v>147</v>
      </c>
      <c r="D2273" s="3" t="s">
        <v>33</v>
      </c>
      <c r="E2273" s="3" t="s">
        <v>28</v>
      </c>
      <c r="F2273" s="3">
        <v>13799.04</v>
      </c>
      <c r="G2273" s="3">
        <v>2069.86</v>
      </c>
      <c r="H2273" s="3">
        <v>11729.18</v>
      </c>
      <c r="I2273" s="3" t="s">
        <v>29</v>
      </c>
    </row>
    <row r="2274" spans="1:9" x14ac:dyDescent="0.2">
      <c r="A2274" s="2" t="s">
        <v>2708</v>
      </c>
      <c r="B2274" s="2" t="s">
        <v>619</v>
      </c>
      <c r="C2274" s="2" t="s">
        <v>448</v>
      </c>
      <c r="D2274" s="2" t="s">
        <v>64</v>
      </c>
      <c r="E2274" s="2" t="s">
        <v>115</v>
      </c>
      <c r="F2274" s="2">
        <v>3270.77</v>
      </c>
      <c r="G2274" s="2">
        <v>0</v>
      </c>
      <c r="H2274" s="2">
        <v>3270.77</v>
      </c>
      <c r="I2274" s="2" t="s">
        <v>29</v>
      </c>
    </row>
    <row r="2275" spans="1:9" x14ac:dyDescent="0.2">
      <c r="A2275" s="3" t="s">
        <v>2709</v>
      </c>
      <c r="B2275" s="3" t="s">
        <v>120</v>
      </c>
      <c r="C2275" s="3" t="s">
        <v>253</v>
      </c>
      <c r="D2275" s="3" t="s">
        <v>64</v>
      </c>
      <c r="E2275" s="3" t="s">
        <v>34</v>
      </c>
      <c r="F2275" s="3">
        <v>6077.42</v>
      </c>
      <c r="G2275" s="3">
        <v>0</v>
      </c>
      <c r="H2275" s="3">
        <v>6077.42</v>
      </c>
      <c r="I2275" s="3" t="s">
        <v>29</v>
      </c>
    </row>
    <row r="2276" spans="1:9" x14ac:dyDescent="0.2">
      <c r="A2276" s="2" t="s">
        <v>2710</v>
      </c>
      <c r="B2276" s="2" t="s">
        <v>55</v>
      </c>
      <c r="C2276" s="2" t="s">
        <v>153</v>
      </c>
      <c r="D2276" s="2" t="s">
        <v>27</v>
      </c>
      <c r="E2276" s="2" t="s">
        <v>28</v>
      </c>
      <c r="F2276" s="2">
        <v>3129</v>
      </c>
      <c r="G2276" s="2">
        <v>563.22</v>
      </c>
      <c r="H2276" s="2">
        <v>2565.7800000000002</v>
      </c>
      <c r="I2276" s="2" t="s">
        <v>29</v>
      </c>
    </row>
    <row r="2277" spans="1:9" x14ac:dyDescent="0.2">
      <c r="A2277" s="3" t="s">
        <v>2711</v>
      </c>
      <c r="B2277" s="3" t="s">
        <v>147</v>
      </c>
      <c r="C2277" s="3" t="s">
        <v>75</v>
      </c>
      <c r="D2277" s="3" t="s">
        <v>52</v>
      </c>
      <c r="E2277" s="3" t="s">
        <v>60</v>
      </c>
      <c r="F2277" s="3">
        <v>4453.3500000000004</v>
      </c>
      <c r="G2277" s="3">
        <v>0</v>
      </c>
      <c r="H2277" s="3">
        <v>4453.3500000000004</v>
      </c>
      <c r="I2277" s="3" t="s">
        <v>56</v>
      </c>
    </row>
    <row r="2278" spans="1:9" x14ac:dyDescent="0.2">
      <c r="A2278" s="2" t="s">
        <v>2712</v>
      </c>
      <c r="B2278" s="2" t="s">
        <v>380</v>
      </c>
      <c r="C2278" s="2" t="s">
        <v>148</v>
      </c>
      <c r="D2278" s="2" t="s">
        <v>27</v>
      </c>
      <c r="E2278" s="2" t="s">
        <v>34</v>
      </c>
      <c r="F2278" s="2">
        <v>16215.27</v>
      </c>
      <c r="G2278" s="2">
        <v>2918.75</v>
      </c>
      <c r="H2278" s="2">
        <v>13296.52</v>
      </c>
      <c r="I2278" s="2" t="s">
        <v>41</v>
      </c>
    </row>
    <row r="2279" spans="1:9" x14ac:dyDescent="0.2">
      <c r="A2279" s="3" t="s">
        <v>2713</v>
      </c>
      <c r="B2279" s="3" t="s">
        <v>50</v>
      </c>
      <c r="C2279" s="3" t="s">
        <v>557</v>
      </c>
      <c r="D2279" s="3" t="s">
        <v>27</v>
      </c>
      <c r="E2279" s="3" t="s">
        <v>60</v>
      </c>
      <c r="F2279" s="3">
        <v>2642.03</v>
      </c>
      <c r="G2279" s="3">
        <v>0</v>
      </c>
      <c r="H2279" s="3">
        <v>2642.03</v>
      </c>
      <c r="I2279" s="3" t="s">
        <v>29</v>
      </c>
    </row>
    <row r="2280" spans="1:9" x14ac:dyDescent="0.2">
      <c r="A2280" s="2" t="s">
        <v>2714</v>
      </c>
      <c r="B2280" s="2" t="s">
        <v>484</v>
      </c>
      <c r="C2280" s="2" t="s">
        <v>62</v>
      </c>
      <c r="D2280" s="2" t="s">
        <v>33</v>
      </c>
      <c r="E2280" s="2" t="s">
        <v>60</v>
      </c>
      <c r="F2280" s="2">
        <v>9017.23</v>
      </c>
      <c r="G2280" s="2">
        <v>0</v>
      </c>
      <c r="H2280" s="2">
        <v>9017.23</v>
      </c>
      <c r="I2280" s="2" t="s">
        <v>29</v>
      </c>
    </row>
    <row r="2281" spans="1:9" x14ac:dyDescent="0.2">
      <c r="A2281" s="3" t="s">
        <v>2715</v>
      </c>
      <c r="B2281" s="3" t="s">
        <v>264</v>
      </c>
      <c r="C2281" s="3" t="s">
        <v>501</v>
      </c>
      <c r="D2281" s="3" t="s">
        <v>52</v>
      </c>
      <c r="E2281" s="3" t="s">
        <v>60</v>
      </c>
      <c r="F2281" s="3">
        <v>4589.3599999999997</v>
      </c>
      <c r="G2281" s="3">
        <v>0</v>
      </c>
      <c r="H2281" s="3">
        <v>4589.3599999999997</v>
      </c>
      <c r="I2281" s="3" t="s">
        <v>29</v>
      </c>
    </row>
    <row r="2282" spans="1:9" x14ac:dyDescent="0.2">
      <c r="A2282" s="2" t="s">
        <v>2716</v>
      </c>
      <c r="B2282" s="2" t="s">
        <v>509</v>
      </c>
      <c r="C2282" s="2" t="s">
        <v>824</v>
      </c>
      <c r="D2282" s="2" t="s">
        <v>52</v>
      </c>
      <c r="E2282" s="2" t="s">
        <v>34</v>
      </c>
      <c r="F2282" s="2">
        <v>5012.1899999999996</v>
      </c>
      <c r="G2282" s="2">
        <v>601.46</v>
      </c>
      <c r="H2282" s="2">
        <v>4410.7299999999996</v>
      </c>
      <c r="I2282" s="2" t="s">
        <v>29</v>
      </c>
    </row>
    <row r="2283" spans="1:9" x14ac:dyDescent="0.2">
      <c r="A2283" s="3" t="s">
        <v>2717</v>
      </c>
      <c r="B2283" s="3" t="s">
        <v>150</v>
      </c>
      <c r="C2283" s="3" t="s">
        <v>217</v>
      </c>
      <c r="D2283" s="3" t="s">
        <v>64</v>
      </c>
      <c r="E2283" s="3" t="s">
        <v>34</v>
      </c>
      <c r="F2283" s="3">
        <v>8872.58</v>
      </c>
      <c r="G2283" s="3">
        <v>0</v>
      </c>
      <c r="H2283" s="3">
        <v>8872.58</v>
      </c>
      <c r="I2283" s="3" t="s">
        <v>29</v>
      </c>
    </row>
    <row r="2284" spans="1:9" x14ac:dyDescent="0.2">
      <c r="A2284" s="2" t="s">
        <v>2718</v>
      </c>
      <c r="B2284" s="2" t="s">
        <v>740</v>
      </c>
      <c r="C2284" s="2" t="s">
        <v>1101</v>
      </c>
      <c r="D2284" s="2" t="s">
        <v>27</v>
      </c>
      <c r="E2284" s="2" t="s">
        <v>34</v>
      </c>
      <c r="F2284" s="2">
        <v>5591.97</v>
      </c>
      <c r="G2284" s="2">
        <v>1006.55</v>
      </c>
      <c r="H2284" s="2">
        <v>4585.42</v>
      </c>
      <c r="I2284" s="2" t="s">
        <v>29</v>
      </c>
    </row>
    <row r="2285" spans="1:9" x14ac:dyDescent="0.2">
      <c r="A2285" s="3" t="s">
        <v>2719</v>
      </c>
      <c r="B2285" s="3" t="s">
        <v>996</v>
      </c>
      <c r="C2285" s="3" t="s">
        <v>578</v>
      </c>
      <c r="D2285" s="3" t="s">
        <v>33</v>
      </c>
      <c r="E2285" s="3" t="s">
        <v>60</v>
      </c>
      <c r="F2285" s="3">
        <v>12992.3</v>
      </c>
      <c r="G2285" s="3">
        <v>0</v>
      </c>
      <c r="H2285" s="3">
        <v>12992.3</v>
      </c>
      <c r="I2285" s="3" t="s">
        <v>29</v>
      </c>
    </row>
    <row r="2286" spans="1:9" x14ac:dyDescent="0.2">
      <c r="A2286" s="2" t="s">
        <v>2720</v>
      </c>
      <c r="B2286" s="2" t="s">
        <v>55</v>
      </c>
      <c r="C2286" s="2" t="s">
        <v>846</v>
      </c>
      <c r="D2286" s="2" t="s">
        <v>33</v>
      </c>
      <c r="E2286" s="2" t="s">
        <v>34</v>
      </c>
      <c r="F2286" s="2">
        <v>2580.44</v>
      </c>
      <c r="G2286" s="2">
        <v>387.07</v>
      </c>
      <c r="H2286" s="2">
        <v>2193.37</v>
      </c>
      <c r="I2286" s="2" t="s">
        <v>29</v>
      </c>
    </row>
    <row r="2287" spans="1:9" x14ac:dyDescent="0.2">
      <c r="A2287" s="3" t="s">
        <v>2721</v>
      </c>
      <c r="B2287" s="3" t="s">
        <v>996</v>
      </c>
      <c r="C2287" s="3" t="s">
        <v>454</v>
      </c>
      <c r="D2287" s="3" t="s">
        <v>64</v>
      </c>
      <c r="E2287" s="3" t="s">
        <v>115</v>
      </c>
      <c r="F2287" s="3">
        <v>3051.57</v>
      </c>
      <c r="G2287" s="3">
        <v>0</v>
      </c>
      <c r="H2287" s="3">
        <v>3051.57</v>
      </c>
      <c r="I2287" s="3" t="s">
        <v>41</v>
      </c>
    </row>
    <row r="2288" spans="1:9" x14ac:dyDescent="0.2">
      <c r="A2288" s="2" t="s">
        <v>2722</v>
      </c>
      <c r="B2288" s="2" t="s">
        <v>106</v>
      </c>
      <c r="C2288" s="2" t="s">
        <v>181</v>
      </c>
      <c r="D2288" s="2" t="s">
        <v>33</v>
      </c>
      <c r="E2288" s="2" t="s">
        <v>60</v>
      </c>
      <c r="F2288" s="2">
        <v>9681.23</v>
      </c>
      <c r="G2288" s="2">
        <v>0</v>
      </c>
      <c r="H2288" s="2">
        <v>9681.23</v>
      </c>
      <c r="I2288" s="2" t="s">
        <v>29</v>
      </c>
    </row>
    <row r="2289" spans="1:9" x14ac:dyDescent="0.2">
      <c r="A2289" s="3" t="s">
        <v>2723</v>
      </c>
      <c r="B2289" s="3" t="s">
        <v>312</v>
      </c>
      <c r="C2289" s="3" t="s">
        <v>534</v>
      </c>
      <c r="D2289" s="3" t="s">
        <v>64</v>
      </c>
      <c r="E2289" s="3" t="s">
        <v>34</v>
      </c>
      <c r="F2289" s="3">
        <v>5647.31</v>
      </c>
      <c r="G2289" s="3">
        <v>0</v>
      </c>
      <c r="H2289" s="3">
        <v>5647.31</v>
      </c>
      <c r="I2289" s="3" t="s">
        <v>29</v>
      </c>
    </row>
    <row r="2290" spans="1:9" x14ac:dyDescent="0.2">
      <c r="A2290" s="2" t="s">
        <v>2724</v>
      </c>
      <c r="B2290" s="2" t="s">
        <v>139</v>
      </c>
      <c r="C2290" s="2" t="s">
        <v>406</v>
      </c>
      <c r="D2290" s="2" t="s">
        <v>64</v>
      </c>
      <c r="E2290" s="2" t="s">
        <v>34</v>
      </c>
      <c r="F2290" s="2">
        <v>3073.94</v>
      </c>
      <c r="G2290" s="2">
        <v>0</v>
      </c>
      <c r="H2290" s="2">
        <v>3073.94</v>
      </c>
      <c r="I2290" s="2" t="s">
        <v>29</v>
      </c>
    </row>
    <row r="2291" spans="1:9" x14ac:dyDescent="0.2">
      <c r="A2291" s="3" t="s">
        <v>2725</v>
      </c>
      <c r="B2291" s="3" t="s">
        <v>241</v>
      </c>
      <c r="C2291" s="3" t="s">
        <v>754</v>
      </c>
      <c r="D2291" s="3" t="s">
        <v>27</v>
      </c>
      <c r="E2291" s="3" t="s">
        <v>28</v>
      </c>
      <c r="F2291" s="3">
        <v>10503.85</v>
      </c>
      <c r="G2291" s="3">
        <v>1890.69</v>
      </c>
      <c r="H2291" s="3">
        <v>8613.16</v>
      </c>
      <c r="I2291" s="3" t="s">
        <v>29</v>
      </c>
    </row>
    <row r="2292" spans="1:9" x14ac:dyDescent="0.2">
      <c r="A2292" s="2" t="s">
        <v>2726</v>
      </c>
      <c r="B2292" s="2" t="s">
        <v>198</v>
      </c>
      <c r="C2292" s="2" t="s">
        <v>55</v>
      </c>
      <c r="D2292" s="2" t="s">
        <v>114</v>
      </c>
      <c r="E2292" s="2" t="s">
        <v>46</v>
      </c>
      <c r="F2292" s="2">
        <v>16697.7</v>
      </c>
      <c r="G2292" s="2">
        <v>1669.77</v>
      </c>
      <c r="H2292" s="2">
        <v>15027.93</v>
      </c>
      <c r="I2292" s="2" t="s">
        <v>29</v>
      </c>
    </row>
    <row r="2293" spans="1:9" x14ac:dyDescent="0.2">
      <c r="A2293" s="3" t="s">
        <v>2727</v>
      </c>
      <c r="B2293" s="3" t="s">
        <v>512</v>
      </c>
      <c r="C2293" s="3" t="s">
        <v>195</v>
      </c>
      <c r="D2293" s="3" t="s">
        <v>27</v>
      </c>
      <c r="E2293" s="3" t="s">
        <v>28</v>
      </c>
      <c r="F2293" s="3">
        <v>9725.44</v>
      </c>
      <c r="G2293" s="3">
        <v>1750.58</v>
      </c>
      <c r="H2293" s="3">
        <v>7974.86</v>
      </c>
      <c r="I2293" s="3" t="s">
        <v>56</v>
      </c>
    </row>
    <row r="2294" spans="1:9" x14ac:dyDescent="0.2">
      <c r="A2294" s="2" t="s">
        <v>2728</v>
      </c>
      <c r="B2294" s="2" t="s">
        <v>322</v>
      </c>
      <c r="C2294" s="2" t="s">
        <v>322</v>
      </c>
      <c r="D2294" s="2" t="s">
        <v>52</v>
      </c>
      <c r="E2294" s="2" t="s">
        <v>34</v>
      </c>
      <c r="F2294" s="2">
        <v>5057.8999999999996</v>
      </c>
      <c r="G2294" s="2">
        <v>606.95000000000005</v>
      </c>
      <c r="H2294" s="2">
        <v>4450.95</v>
      </c>
      <c r="I2294" s="2" t="s">
        <v>29</v>
      </c>
    </row>
    <row r="2295" spans="1:9" x14ac:dyDescent="0.2">
      <c r="A2295" s="3" t="s">
        <v>2729</v>
      </c>
      <c r="B2295" s="3" t="s">
        <v>118</v>
      </c>
      <c r="C2295" s="3" t="s">
        <v>382</v>
      </c>
      <c r="D2295" s="3" t="s">
        <v>27</v>
      </c>
      <c r="E2295" s="3" t="s">
        <v>28</v>
      </c>
      <c r="F2295" s="3">
        <v>8795.4599999999991</v>
      </c>
      <c r="G2295" s="3">
        <v>1583.18</v>
      </c>
      <c r="H2295" s="3">
        <v>7212.28</v>
      </c>
      <c r="I2295" s="3" t="s">
        <v>41</v>
      </c>
    </row>
    <row r="2296" spans="1:9" x14ac:dyDescent="0.2">
      <c r="A2296" s="2" t="s">
        <v>2730</v>
      </c>
      <c r="B2296" s="2" t="s">
        <v>602</v>
      </c>
      <c r="C2296" s="2" t="s">
        <v>418</v>
      </c>
      <c r="D2296" s="2" t="s">
        <v>45</v>
      </c>
      <c r="E2296" s="2" t="s">
        <v>89</v>
      </c>
      <c r="F2296" s="2">
        <v>6572.84</v>
      </c>
      <c r="G2296" s="2">
        <v>0</v>
      </c>
      <c r="H2296" s="2">
        <v>6572.84</v>
      </c>
      <c r="I2296" s="2" t="s">
        <v>56</v>
      </c>
    </row>
    <row r="2297" spans="1:9" x14ac:dyDescent="0.2">
      <c r="A2297" s="3" t="s">
        <v>2731</v>
      </c>
      <c r="B2297" s="3" t="s">
        <v>193</v>
      </c>
      <c r="C2297" s="3" t="s">
        <v>371</v>
      </c>
      <c r="D2297" s="3" t="s">
        <v>45</v>
      </c>
      <c r="E2297" s="3" t="s">
        <v>89</v>
      </c>
      <c r="F2297" s="3">
        <v>4118.05</v>
      </c>
      <c r="G2297" s="3">
        <v>0</v>
      </c>
      <c r="H2297" s="3">
        <v>4118.05</v>
      </c>
      <c r="I2297" s="3" t="s">
        <v>29</v>
      </c>
    </row>
    <row r="2298" spans="1:9" x14ac:dyDescent="0.2">
      <c r="A2298" s="2" t="s">
        <v>2732</v>
      </c>
      <c r="B2298" s="2" t="s">
        <v>971</v>
      </c>
      <c r="C2298" s="2" t="s">
        <v>435</v>
      </c>
      <c r="D2298" s="2" t="s">
        <v>114</v>
      </c>
      <c r="E2298" s="2" t="s">
        <v>46</v>
      </c>
      <c r="F2298" s="2">
        <v>5751.13</v>
      </c>
      <c r="G2298" s="2">
        <v>575.11</v>
      </c>
      <c r="H2298" s="2">
        <v>5176.0200000000004</v>
      </c>
      <c r="I2298" s="2" t="s">
        <v>29</v>
      </c>
    </row>
    <row r="2299" spans="1:9" x14ac:dyDescent="0.2">
      <c r="A2299" s="3" t="s">
        <v>2733</v>
      </c>
      <c r="B2299" s="3" t="s">
        <v>124</v>
      </c>
      <c r="C2299" s="3" t="s">
        <v>669</v>
      </c>
      <c r="D2299" s="3" t="s">
        <v>64</v>
      </c>
      <c r="E2299" s="3" t="s">
        <v>34</v>
      </c>
      <c r="F2299" s="3">
        <v>3012.45</v>
      </c>
      <c r="G2299" s="3">
        <v>0</v>
      </c>
      <c r="H2299" s="3">
        <v>3012.45</v>
      </c>
      <c r="I2299" s="3" t="s">
        <v>29</v>
      </c>
    </row>
    <row r="2300" spans="1:9" x14ac:dyDescent="0.2">
      <c r="A2300" s="2" t="s">
        <v>2734</v>
      </c>
      <c r="B2300" s="2" t="s">
        <v>590</v>
      </c>
      <c r="C2300" s="2" t="s">
        <v>512</v>
      </c>
      <c r="D2300" s="2" t="s">
        <v>114</v>
      </c>
      <c r="E2300" s="2" t="s">
        <v>115</v>
      </c>
      <c r="F2300" s="2">
        <v>5177.95</v>
      </c>
      <c r="G2300" s="2">
        <v>517.79</v>
      </c>
      <c r="H2300" s="2">
        <v>4660.16</v>
      </c>
      <c r="I2300" s="2" t="s">
        <v>56</v>
      </c>
    </row>
    <row r="2301" spans="1:9" x14ac:dyDescent="0.2">
      <c r="A2301" s="3" t="s">
        <v>2735</v>
      </c>
      <c r="B2301" s="3" t="s">
        <v>781</v>
      </c>
      <c r="C2301" s="3" t="s">
        <v>266</v>
      </c>
      <c r="D2301" s="3" t="s">
        <v>52</v>
      </c>
      <c r="E2301" s="3" t="s">
        <v>60</v>
      </c>
      <c r="F2301" s="3">
        <v>4957.91</v>
      </c>
      <c r="G2301" s="3">
        <v>0</v>
      </c>
      <c r="H2301" s="3">
        <v>4957.91</v>
      </c>
      <c r="I2301" s="3" t="s">
        <v>56</v>
      </c>
    </row>
    <row r="2302" spans="1:9" x14ac:dyDescent="0.2">
      <c r="A2302" s="2" t="s">
        <v>2736</v>
      </c>
      <c r="B2302" s="2" t="s">
        <v>458</v>
      </c>
      <c r="C2302" s="2" t="s">
        <v>355</v>
      </c>
      <c r="D2302" s="2" t="s">
        <v>52</v>
      </c>
      <c r="E2302" s="2" t="s">
        <v>34</v>
      </c>
      <c r="F2302" s="2">
        <v>11169.05</v>
      </c>
      <c r="G2302" s="2">
        <v>1340.29</v>
      </c>
      <c r="H2302" s="2">
        <v>9828.76</v>
      </c>
      <c r="I2302" s="2" t="s">
        <v>41</v>
      </c>
    </row>
    <row r="2303" spans="1:9" x14ac:dyDescent="0.2">
      <c r="A2303" s="3" t="s">
        <v>2737</v>
      </c>
      <c r="B2303" s="3" t="s">
        <v>425</v>
      </c>
      <c r="C2303" s="3" t="s">
        <v>91</v>
      </c>
      <c r="D2303" s="3" t="s">
        <v>64</v>
      </c>
      <c r="E2303" s="3" t="s">
        <v>115</v>
      </c>
      <c r="F2303" s="3">
        <v>17100.22</v>
      </c>
      <c r="G2303" s="3">
        <v>0</v>
      </c>
      <c r="H2303" s="3">
        <v>17100.22</v>
      </c>
      <c r="I2303" s="3" t="s">
        <v>56</v>
      </c>
    </row>
    <row r="2304" spans="1:9" x14ac:dyDescent="0.2">
      <c r="A2304" s="2" t="s">
        <v>2738</v>
      </c>
      <c r="B2304" s="2" t="s">
        <v>54</v>
      </c>
      <c r="C2304" s="2" t="s">
        <v>1101</v>
      </c>
      <c r="D2304" s="2" t="s">
        <v>33</v>
      </c>
      <c r="E2304" s="2" t="s">
        <v>60</v>
      </c>
      <c r="F2304" s="2">
        <v>6136.16</v>
      </c>
      <c r="G2304" s="2">
        <v>0</v>
      </c>
      <c r="H2304" s="2">
        <v>6136.16</v>
      </c>
      <c r="I2304" s="2" t="s">
        <v>41</v>
      </c>
    </row>
    <row r="2305" spans="1:9" x14ac:dyDescent="0.2">
      <c r="A2305" s="3" t="s">
        <v>2739</v>
      </c>
      <c r="B2305" s="3" t="s">
        <v>253</v>
      </c>
      <c r="C2305" s="3" t="s">
        <v>749</v>
      </c>
      <c r="D2305" s="3" t="s">
        <v>45</v>
      </c>
      <c r="E2305" s="3" t="s">
        <v>46</v>
      </c>
      <c r="F2305" s="3">
        <v>2093.0100000000002</v>
      </c>
      <c r="G2305" s="3">
        <v>104.65</v>
      </c>
      <c r="H2305" s="3">
        <v>1988.36</v>
      </c>
      <c r="I2305" s="3" t="s">
        <v>29</v>
      </c>
    </row>
    <row r="2306" spans="1:9" x14ac:dyDescent="0.2">
      <c r="A2306" s="2" t="s">
        <v>2740</v>
      </c>
      <c r="B2306" s="2" t="s">
        <v>300</v>
      </c>
      <c r="C2306" s="2" t="s">
        <v>702</v>
      </c>
      <c r="D2306" s="2" t="s">
        <v>33</v>
      </c>
      <c r="E2306" s="2" t="s">
        <v>60</v>
      </c>
      <c r="F2306" s="2">
        <v>12068.08</v>
      </c>
      <c r="G2306" s="2">
        <v>0</v>
      </c>
      <c r="H2306" s="2">
        <v>12068.08</v>
      </c>
      <c r="I2306" s="2" t="s">
        <v>29</v>
      </c>
    </row>
    <row r="2307" spans="1:9" x14ac:dyDescent="0.2">
      <c r="A2307" s="3" t="s">
        <v>2741</v>
      </c>
      <c r="B2307" s="3" t="s">
        <v>778</v>
      </c>
      <c r="C2307" s="3" t="s">
        <v>445</v>
      </c>
      <c r="D2307" s="3" t="s">
        <v>52</v>
      </c>
      <c r="E2307" s="3" t="s">
        <v>60</v>
      </c>
      <c r="F2307" s="3">
        <v>9028.39</v>
      </c>
      <c r="G2307" s="3">
        <v>0</v>
      </c>
      <c r="H2307" s="3">
        <v>9028.39</v>
      </c>
      <c r="I2307" s="3" t="s">
        <v>29</v>
      </c>
    </row>
    <row r="2308" spans="1:9" x14ac:dyDescent="0.2">
      <c r="A2308" s="2" t="s">
        <v>2742</v>
      </c>
      <c r="B2308" s="2" t="s">
        <v>1101</v>
      </c>
      <c r="C2308" s="2" t="s">
        <v>497</v>
      </c>
      <c r="D2308" s="2" t="s">
        <v>33</v>
      </c>
      <c r="E2308" s="2" t="s">
        <v>34</v>
      </c>
      <c r="F2308" s="2">
        <v>3016.43</v>
      </c>
      <c r="G2308" s="2">
        <v>452.46</v>
      </c>
      <c r="H2308" s="2">
        <v>2563.9699999999998</v>
      </c>
      <c r="I2308" s="2" t="s">
        <v>29</v>
      </c>
    </row>
    <row r="2309" spans="1:9" x14ac:dyDescent="0.2">
      <c r="A2309" s="3" t="s">
        <v>2743</v>
      </c>
      <c r="B2309" s="3" t="s">
        <v>317</v>
      </c>
      <c r="C2309" s="3" t="s">
        <v>318</v>
      </c>
      <c r="D2309" s="3" t="s">
        <v>52</v>
      </c>
      <c r="E2309" s="3" t="s">
        <v>60</v>
      </c>
      <c r="F2309" s="3">
        <v>5251.16</v>
      </c>
      <c r="G2309" s="3">
        <v>0</v>
      </c>
      <c r="H2309" s="3">
        <v>5251.16</v>
      </c>
      <c r="I2309" s="3" t="s">
        <v>56</v>
      </c>
    </row>
    <row r="2310" spans="1:9" x14ac:dyDescent="0.2">
      <c r="A2310" s="2" t="s">
        <v>2744</v>
      </c>
      <c r="B2310" s="2" t="s">
        <v>44</v>
      </c>
      <c r="C2310" s="2" t="s">
        <v>708</v>
      </c>
      <c r="D2310" s="2" t="s">
        <v>64</v>
      </c>
      <c r="E2310" s="2" t="s">
        <v>115</v>
      </c>
      <c r="F2310" s="2">
        <v>24661.13</v>
      </c>
      <c r="G2310" s="2">
        <v>0</v>
      </c>
      <c r="H2310" s="2">
        <v>24661.13</v>
      </c>
      <c r="I2310" s="2" t="s">
        <v>56</v>
      </c>
    </row>
    <row r="2311" spans="1:9" x14ac:dyDescent="0.2">
      <c r="A2311" s="3" t="s">
        <v>2745</v>
      </c>
      <c r="B2311" s="3" t="s">
        <v>590</v>
      </c>
      <c r="C2311" s="3" t="s">
        <v>578</v>
      </c>
      <c r="D2311" s="3" t="s">
        <v>27</v>
      </c>
      <c r="E2311" s="3" t="s">
        <v>60</v>
      </c>
      <c r="F2311" s="3">
        <v>3145.18</v>
      </c>
      <c r="G2311" s="3">
        <v>0</v>
      </c>
      <c r="H2311" s="3">
        <v>3145.18</v>
      </c>
      <c r="I2311" s="3" t="s">
        <v>41</v>
      </c>
    </row>
    <row r="2312" spans="1:9" x14ac:dyDescent="0.2">
      <c r="A2312" s="2" t="s">
        <v>2746</v>
      </c>
      <c r="B2312" s="2" t="s">
        <v>996</v>
      </c>
      <c r="C2312" s="2" t="s">
        <v>285</v>
      </c>
      <c r="D2312" s="2" t="s">
        <v>45</v>
      </c>
      <c r="E2312" s="2" t="s">
        <v>89</v>
      </c>
      <c r="F2312" s="2">
        <v>2733.35</v>
      </c>
      <c r="G2312" s="2">
        <v>0</v>
      </c>
      <c r="H2312" s="2">
        <v>2733.35</v>
      </c>
      <c r="I2312" s="2" t="s">
        <v>56</v>
      </c>
    </row>
    <row r="2313" spans="1:9" x14ac:dyDescent="0.2">
      <c r="A2313" s="3" t="s">
        <v>2747</v>
      </c>
      <c r="B2313" s="3" t="s">
        <v>1101</v>
      </c>
      <c r="C2313" s="3" t="s">
        <v>251</v>
      </c>
      <c r="D2313" s="3" t="s">
        <v>64</v>
      </c>
      <c r="E2313" s="3" t="s">
        <v>28</v>
      </c>
      <c r="F2313" s="3">
        <v>6934.22</v>
      </c>
      <c r="G2313" s="3">
        <v>0</v>
      </c>
      <c r="H2313" s="3">
        <v>6934.22</v>
      </c>
      <c r="I2313" s="3" t="s">
        <v>56</v>
      </c>
    </row>
    <row r="2314" spans="1:9" x14ac:dyDescent="0.2">
      <c r="A2314" s="2" t="s">
        <v>2748</v>
      </c>
      <c r="B2314" s="2" t="s">
        <v>63</v>
      </c>
      <c r="C2314" s="2" t="s">
        <v>367</v>
      </c>
      <c r="D2314" s="2" t="s">
        <v>27</v>
      </c>
      <c r="E2314" s="2" t="s">
        <v>60</v>
      </c>
      <c r="F2314" s="2">
        <v>10344.129999999999</v>
      </c>
      <c r="G2314" s="2">
        <v>0</v>
      </c>
      <c r="H2314" s="2">
        <v>10344.129999999999</v>
      </c>
      <c r="I2314" s="2" t="s">
        <v>41</v>
      </c>
    </row>
    <row r="2315" spans="1:9" x14ac:dyDescent="0.2">
      <c r="A2315" s="3" t="s">
        <v>2749</v>
      </c>
      <c r="B2315" s="3" t="s">
        <v>817</v>
      </c>
      <c r="C2315" s="3" t="s">
        <v>391</v>
      </c>
      <c r="D2315" s="3" t="s">
        <v>64</v>
      </c>
      <c r="E2315" s="3" t="s">
        <v>28</v>
      </c>
      <c r="F2315" s="3">
        <v>8113.79</v>
      </c>
      <c r="G2315" s="3">
        <v>0</v>
      </c>
      <c r="H2315" s="3">
        <v>8113.79</v>
      </c>
      <c r="I2315" s="3" t="s">
        <v>56</v>
      </c>
    </row>
    <row r="2316" spans="1:9" x14ac:dyDescent="0.2">
      <c r="A2316" s="2" t="s">
        <v>2750</v>
      </c>
      <c r="B2316" s="2" t="s">
        <v>297</v>
      </c>
      <c r="C2316" s="2" t="s">
        <v>63</v>
      </c>
      <c r="D2316" s="2" t="s">
        <v>33</v>
      </c>
      <c r="E2316" s="2" t="s">
        <v>34</v>
      </c>
      <c r="F2316" s="2">
        <v>2800.37</v>
      </c>
      <c r="G2316" s="2">
        <v>420.06</v>
      </c>
      <c r="H2316" s="2">
        <v>2380.31</v>
      </c>
      <c r="I2316" s="2" t="s">
        <v>29</v>
      </c>
    </row>
    <row r="2317" spans="1:9" x14ac:dyDescent="0.2">
      <c r="A2317" s="3" t="s">
        <v>2751</v>
      </c>
      <c r="B2317" s="3" t="s">
        <v>271</v>
      </c>
      <c r="C2317" s="3" t="s">
        <v>343</v>
      </c>
      <c r="D2317" s="3" t="s">
        <v>45</v>
      </c>
      <c r="E2317" s="3" t="s">
        <v>89</v>
      </c>
      <c r="F2317" s="3">
        <v>6598.81</v>
      </c>
      <c r="G2317" s="3">
        <v>0</v>
      </c>
      <c r="H2317" s="3">
        <v>6598.81</v>
      </c>
      <c r="I2317" s="3" t="s">
        <v>29</v>
      </c>
    </row>
    <row r="2318" spans="1:9" x14ac:dyDescent="0.2">
      <c r="A2318" s="2" t="s">
        <v>2752</v>
      </c>
      <c r="B2318" s="2" t="s">
        <v>335</v>
      </c>
      <c r="C2318" s="2" t="s">
        <v>357</v>
      </c>
      <c r="D2318" s="2" t="s">
        <v>45</v>
      </c>
      <c r="E2318" s="2" t="s">
        <v>89</v>
      </c>
      <c r="F2318" s="2">
        <v>4319.9399999999996</v>
      </c>
      <c r="G2318" s="2">
        <v>0</v>
      </c>
      <c r="H2318" s="2">
        <v>4319.9399999999996</v>
      </c>
      <c r="I2318" s="2" t="s">
        <v>29</v>
      </c>
    </row>
    <row r="2319" spans="1:9" x14ac:dyDescent="0.2">
      <c r="A2319" s="3" t="s">
        <v>2753</v>
      </c>
      <c r="B2319" s="3" t="s">
        <v>104</v>
      </c>
      <c r="C2319" s="3" t="s">
        <v>132</v>
      </c>
      <c r="D2319" s="3" t="s">
        <v>33</v>
      </c>
      <c r="E2319" s="3" t="s">
        <v>60</v>
      </c>
      <c r="F2319" s="3">
        <v>2297.7600000000002</v>
      </c>
      <c r="G2319" s="3">
        <v>0</v>
      </c>
      <c r="H2319" s="3">
        <v>2297.7600000000002</v>
      </c>
      <c r="I2319" s="3" t="s">
        <v>41</v>
      </c>
    </row>
    <row r="2320" spans="1:9" x14ac:dyDescent="0.2">
      <c r="A2320" s="2" t="s">
        <v>2754</v>
      </c>
      <c r="B2320" s="2" t="s">
        <v>714</v>
      </c>
      <c r="C2320" s="2" t="s">
        <v>141</v>
      </c>
      <c r="D2320" s="2" t="s">
        <v>64</v>
      </c>
      <c r="E2320" s="2" t="s">
        <v>115</v>
      </c>
      <c r="F2320" s="2">
        <v>20473.849999999999</v>
      </c>
      <c r="G2320" s="2">
        <v>0</v>
      </c>
      <c r="H2320" s="2">
        <v>20473.849999999999</v>
      </c>
      <c r="I2320" s="2" t="s">
        <v>29</v>
      </c>
    </row>
    <row r="2321" spans="1:9" x14ac:dyDescent="0.2">
      <c r="A2321" s="3" t="s">
        <v>2755</v>
      </c>
      <c r="B2321" s="3" t="s">
        <v>983</v>
      </c>
      <c r="C2321" s="3" t="s">
        <v>1623</v>
      </c>
      <c r="D2321" s="3" t="s">
        <v>45</v>
      </c>
      <c r="E2321" s="3" t="s">
        <v>46</v>
      </c>
      <c r="F2321" s="3">
        <v>11997.35</v>
      </c>
      <c r="G2321" s="3">
        <v>599.87</v>
      </c>
      <c r="H2321" s="3">
        <v>11397.48</v>
      </c>
      <c r="I2321" s="3" t="s">
        <v>29</v>
      </c>
    </row>
    <row r="2322" spans="1:9" x14ac:dyDescent="0.2">
      <c r="A2322" s="2" t="s">
        <v>2756</v>
      </c>
      <c r="B2322" s="2" t="s">
        <v>720</v>
      </c>
      <c r="C2322" s="2" t="s">
        <v>405</v>
      </c>
      <c r="D2322" s="2" t="s">
        <v>169</v>
      </c>
      <c r="E2322" s="2" t="s">
        <v>34</v>
      </c>
      <c r="F2322" s="2">
        <v>7922.39</v>
      </c>
      <c r="G2322" s="2">
        <v>1584.48</v>
      </c>
      <c r="H2322" s="2">
        <v>6337.91</v>
      </c>
      <c r="I2322" s="2" t="s">
        <v>29</v>
      </c>
    </row>
    <row r="2323" spans="1:9" x14ac:dyDescent="0.2">
      <c r="A2323" s="3" t="s">
        <v>2757</v>
      </c>
      <c r="B2323" s="3" t="s">
        <v>141</v>
      </c>
      <c r="C2323" s="3" t="s">
        <v>420</v>
      </c>
      <c r="D2323" s="3" t="s">
        <v>64</v>
      </c>
      <c r="E2323" s="3" t="s">
        <v>34</v>
      </c>
      <c r="F2323" s="3">
        <v>7977.33</v>
      </c>
      <c r="G2323" s="3">
        <v>0</v>
      </c>
      <c r="H2323" s="3">
        <v>7977.33</v>
      </c>
      <c r="I2323" s="3" t="s">
        <v>29</v>
      </c>
    </row>
    <row r="2324" spans="1:9" x14ac:dyDescent="0.2">
      <c r="A2324" s="2" t="s">
        <v>2758</v>
      </c>
      <c r="B2324" s="2" t="s">
        <v>184</v>
      </c>
      <c r="C2324" s="2" t="s">
        <v>423</v>
      </c>
      <c r="D2324" s="2" t="s">
        <v>33</v>
      </c>
      <c r="E2324" s="2" t="s">
        <v>34</v>
      </c>
      <c r="F2324" s="2">
        <v>8801.1200000000008</v>
      </c>
      <c r="G2324" s="2">
        <v>1320.17</v>
      </c>
      <c r="H2324" s="2">
        <v>7480.95</v>
      </c>
      <c r="I2324" s="2" t="s">
        <v>56</v>
      </c>
    </row>
    <row r="2325" spans="1:9" x14ac:dyDescent="0.2">
      <c r="A2325" s="3" t="s">
        <v>2759</v>
      </c>
      <c r="B2325" s="3" t="s">
        <v>297</v>
      </c>
      <c r="C2325" s="3" t="s">
        <v>773</v>
      </c>
      <c r="D2325" s="3" t="s">
        <v>206</v>
      </c>
      <c r="E2325" s="3" t="s">
        <v>207</v>
      </c>
      <c r="F2325" s="3">
        <v>10658.64</v>
      </c>
      <c r="G2325" s="3">
        <v>0</v>
      </c>
      <c r="H2325" s="3">
        <v>10658.64</v>
      </c>
      <c r="I2325" s="3" t="s">
        <v>29</v>
      </c>
    </row>
    <row r="2326" spans="1:9" x14ac:dyDescent="0.2">
      <c r="A2326" s="2" t="s">
        <v>2760</v>
      </c>
      <c r="B2326" s="2" t="s">
        <v>147</v>
      </c>
      <c r="C2326" s="2" t="s">
        <v>391</v>
      </c>
      <c r="D2326" s="2" t="s">
        <v>33</v>
      </c>
      <c r="E2326" s="2" t="s">
        <v>28</v>
      </c>
      <c r="F2326" s="2">
        <v>9383.52</v>
      </c>
      <c r="G2326" s="2">
        <v>1407.53</v>
      </c>
      <c r="H2326" s="2">
        <v>7975.99</v>
      </c>
      <c r="I2326" s="2" t="s">
        <v>56</v>
      </c>
    </row>
    <row r="2327" spans="1:9" x14ac:dyDescent="0.2">
      <c r="A2327" s="3" t="s">
        <v>2761</v>
      </c>
      <c r="B2327" s="3" t="s">
        <v>353</v>
      </c>
      <c r="C2327" s="3" t="s">
        <v>156</v>
      </c>
      <c r="D2327" s="3" t="s">
        <v>114</v>
      </c>
      <c r="E2327" s="3" t="s">
        <v>46</v>
      </c>
      <c r="F2327" s="3">
        <v>2900.26</v>
      </c>
      <c r="G2327" s="3">
        <v>290.02999999999997</v>
      </c>
      <c r="H2327" s="3">
        <v>2610.23</v>
      </c>
      <c r="I2327" s="3" t="s">
        <v>29</v>
      </c>
    </row>
    <row r="2328" spans="1:9" x14ac:dyDescent="0.2">
      <c r="A2328" s="2" t="s">
        <v>2762</v>
      </c>
      <c r="B2328" s="2" t="s">
        <v>679</v>
      </c>
      <c r="C2328" s="2" t="s">
        <v>595</v>
      </c>
      <c r="D2328" s="2" t="s">
        <v>45</v>
      </c>
      <c r="E2328" s="2" t="s">
        <v>46</v>
      </c>
      <c r="F2328" s="2">
        <v>2922.22</v>
      </c>
      <c r="G2328" s="2">
        <v>146.11000000000001</v>
      </c>
      <c r="H2328" s="2">
        <v>2776.11</v>
      </c>
      <c r="I2328" s="2" t="s">
        <v>29</v>
      </c>
    </row>
    <row r="2329" spans="1:9" x14ac:dyDescent="0.2">
      <c r="A2329" s="3" t="s">
        <v>2763</v>
      </c>
      <c r="B2329" s="3" t="s">
        <v>394</v>
      </c>
      <c r="C2329" s="3" t="s">
        <v>509</v>
      </c>
      <c r="D2329" s="3" t="s">
        <v>33</v>
      </c>
      <c r="E2329" s="3" t="s">
        <v>34</v>
      </c>
      <c r="F2329" s="3">
        <v>6229.04</v>
      </c>
      <c r="G2329" s="3">
        <v>934.36</v>
      </c>
      <c r="H2329" s="3">
        <v>5294.68</v>
      </c>
      <c r="I2329" s="3" t="s">
        <v>56</v>
      </c>
    </row>
    <row r="2330" spans="1:9" x14ac:dyDescent="0.2">
      <c r="A2330" s="2" t="s">
        <v>2764</v>
      </c>
      <c r="B2330" s="2" t="s">
        <v>153</v>
      </c>
      <c r="C2330" s="2" t="s">
        <v>153</v>
      </c>
      <c r="D2330" s="2" t="s">
        <v>33</v>
      </c>
      <c r="E2330" s="2" t="s">
        <v>34</v>
      </c>
      <c r="F2330" s="2">
        <v>3355.51</v>
      </c>
      <c r="G2330" s="2">
        <v>503.33</v>
      </c>
      <c r="H2330" s="2">
        <v>2852.18</v>
      </c>
      <c r="I2330" s="2" t="s">
        <v>41</v>
      </c>
    </row>
    <row r="2331" spans="1:9" x14ac:dyDescent="0.2">
      <c r="A2331" s="3" t="s">
        <v>2765</v>
      </c>
      <c r="B2331" s="3" t="s">
        <v>558</v>
      </c>
      <c r="C2331" s="3" t="s">
        <v>567</v>
      </c>
      <c r="D2331" s="3" t="s">
        <v>114</v>
      </c>
      <c r="E2331" s="3" t="s">
        <v>46</v>
      </c>
      <c r="F2331" s="3">
        <v>9350.5</v>
      </c>
      <c r="G2331" s="3">
        <v>935.05</v>
      </c>
      <c r="H2331" s="3">
        <v>8415.4500000000007</v>
      </c>
      <c r="I2331" s="3" t="s">
        <v>41</v>
      </c>
    </row>
    <row r="2332" spans="1:9" x14ac:dyDescent="0.2">
      <c r="A2332" s="2" t="s">
        <v>2766</v>
      </c>
      <c r="B2332" s="2" t="s">
        <v>44</v>
      </c>
      <c r="C2332" s="2" t="s">
        <v>614</v>
      </c>
      <c r="D2332" s="2" t="s">
        <v>64</v>
      </c>
      <c r="E2332" s="2" t="s">
        <v>28</v>
      </c>
      <c r="F2332" s="2">
        <v>10704.65</v>
      </c>
      <c r="G2332" s="2">
        <v>0</v>
      </c>
      <c r="H2332" s="2">
        <v>10704.65</v>
      </c>
      <c r="I2332" s="2" t="s">
        <v>29</v>
      </c>
    </row>
    <row r="2333" spans="1:9" x14ac:dyDescent="0.2">
      <c r="A2333" s="3" t="s">
        <v>2767</v>
      </c>
      <c r="B2333" s="3" t="s">
        <v>69</v>
      </c>
      <c r="C2333" s="3" t="s">
        <v>197</v>
      </c>
      <c r="D2333" s="3" t="s">
        <v>52</v>
      </c>
      <c r="E2333" s="3" t="s">
        <v>34</v>
      </c>
      <c r="F2333" s="3">
        <v>8167.77</v>
      </c>
      <c r="G2333" s="3">
        <v>980.13</v>
      </c>
      <c r="H2333" s="3">
        <v>7187.64</v>
      </c>
      <c r="I2333" s="3" t="s">
        <v>29</v>
      </c>
    </row>
    <row r="2334" spans="1:9" x14ac:dyDescent="0.2">
      <c r="A2334" s="2" t="s">
        <v>2768</v>
      </c>
      <c r="B2334" s="2" t="s">
        <v>762</v>
      </c>
      <c r="C2334" s="2" t="s">
        <v>359</v>
      </c>
      <c r="D2334" s="2" t="s">
        <v>52</v>
      </c>
      <c r="E2334" s="2" t="s">
        <v>60</v>
      </c>
      <c r="F2334" s="2">
        <v>2735.7</v>
      </c>
      <c r="G2334" s="2">
        <v>0</v>
      </c>
      <c r="H2334" s="2">
        <v>2735.7</v>
      </c>
      <c r="I2334" s="2" t="s">
        <v>29</v>
      </c>
    </row>
    <row r="2335" spans="1:9" x14ac:dyDescent="0.2">
      <c r="A2335" s="3" t="s">
        <v>2769</v>
      </c>
      <c r="B2335" s="3" t="s">
        <v>382</v>
      </c>
      <c r="C2335" s="3" t="s">
        <v>720</v>
      </c>
      <c r="D2335" s="3" t="s">
        <v>206</v>
      </c>
      <c r="E2335" s="3" t="s">
        <v>207</v>
      </c>
      <c r="F2335" s="3">
        <v>28135.06</v>
      </c>
      <c r="G2335" s="3">
        <v>0</v>
      </c>
      <c r="H2335" s="3">
        <v>28135.06</v>
      </c>
      <c r="I2335" s="3" t="s">
        <v>56</v>
      </c>
    </row>
    <row r="2336" spans="1:9" x14ac:dyDescent="0.2">
      <c r="A2336" s="2" t="s">
        <v>2770</v>
      </c>
      <c r="B2336" s="2" t="s">
        <v>433</v>
      </c>
      <c r="C2336" s="2" t="s">
        <v>321</v>
      </c>
      <c r="D2336" s="2" t="s">
        <v>33</v>
      </c>
      <c r="E2336" s="2" t="s">
        <v>28</v>
      </c>
      <c r="F2336" s="2">
        <v>17251.98</v>
      </c>
      <c r="G2336" s="2">
        <v>2587.8000000000002</v>
      </c>
      <c r="H2336" s="2">
        <v>14664.18</v>
      </c>
      <c r="I2336" s="2" t="s">
        <v>29</v>
      </c>
    </row>
    <row r="2337" spans="1:9" x14ac:dyDescent="0.2">
      <c r="A2337" s="3" t="s">
        <v>2771</v>
      </c>
      <c r="B2337" s="3" t="s">
        <v>234</v>
      </c>
      <c r="C2337" s="3" t="s">
        <v>176</v>
      </c>
      <c r="D2337" s="3" t="s">
        <v>64</v>
      </c>
      <c r="E2337" s="3" t="s">
        <v>115</v>
      </c>
      <c r="F2337" s="3">
        <v>22944.71</v>
      </c>
      <c r="G2337" s="3">
        <v>0</v>
      </c>
      <c r="H2337" s="3">
        <v>22944.71</v>
      </c>
      <c r="I2337" s="3" t="s">
        <v>29</v>
      </c>
    </row>
    <row r="2338" spans="1:9" x14ac:dyDescent="0.2">
      <c r="A2338" s="2" t="s">
        <v>2772</v>
      </c>
      <c r="B2338" s="2" t="s">
        <v>181</v>
      </c>
      <c r="C2338" s="2" t="s">
        <v>253</v>
      </c>
      <c r="D2338" s="2" t="s">
        <v>27</v>
      </c>
      <c r="E2338" s="2" t="s">
        <v>60</v>
      </c>
      <c r="F2338" s="2">
        <v>9505.39</v>
      </c>
      <c r="G2338" s="2">
        <v>0</v>
      </c>
      <c r="H2338" s="2">
        <v>9505.39</v>
      </c>
      <c r="I2338" s="2" t="s">
        <v>41</v>
      </c>
    </row>
    <row r="2339" spans="1:9" x14ac:dyDescent="0.2">
      <c r="A2339" s="3" t="s">
        <v>2773</v>
      </c>
      <c r="B2339" s="3" t="s">
        <v>55</v>
      </c>
      <c r="C2339" s="3" t="s">
        <v>482</v>
      </c>
      <c r="D2339" s="3" t="s">
        <v>27</v>
      </c>
      <c r="E2339" s="3" t="s">
        <v>28</v>
      </c>
      <c r="F2339" s="3">
        <v>2578.6999999999998</v>
      </c>
      <c r="G2339" s="3">
        <v>464.17</v>
      </c>
      <c r="H2339" s="3">
        <v>2114.5300000000002</v>
      </c>
      <c r="I2339" s="3" t="s">
        <v>56</v>
      </c>
    </row>
    <row r="2340" spans="1:9" x14ac:dyDescent="0.2">
      <c r="A2340" s="2" t="s">
        <v>2774</v>
      </c>
      <c r="B2340" s="2" t="s">
        <v>213</v>
      </c>
      <c r="C2340" s="2" t="s">
        <v>1354</v>
      </c>
      <c r="D2340" s="2" t="s">
        <v>27</v>
      </c>
      <c r="E2340" s="2" t="s">
        <v>34</v>
      </c>
      <c r="F2340" s="2">
        <v>2922.91</v>
      </c>
      <c r="G2340" s="2">
        <v>526.12</v>
      </c>
      <c r="H2340" s="2">
        <v>2396.79</v>
      </c>
      <c r="I2340" s="2" t="s">
        <v>41</v>
      </c>
    </row>
    <row r="2341" spans="1:9" x14ac:dyDescent="0.2">
      <c r="A2341" s="3" t="s">
        <v>2775</v>
      </c>
      <c r="B2341" s="3" t="s">
        <v>471</v>
      </c>
      <c r="C2341" s="3" t="s">
        <v>555</v>
      </c>
      <c r="D2341" s="3" t="s">
        <v>27</v>
      </c>
      <c r="E2341" s="3" t="s">
        <v>28</v>
      </c>
      <c r="F2341" s="3">
        <v>8913.7099999999991</v>
      </c>
      <c r="G2341" s="3">
        <v>1604.47</v>
      </c>
      <c r="H2341" s="3">
        <v>7309.24</v>
      </c>
      <c r="I2341" s="3" t="s">
        <v>29</v>
      </c>
    </row>
    <row r="2342" spans="1:9" x14ac:dyDescent="0.2">
      <c r="A2342" s="2" t="s">
        <v>2776</v>
      </c>
      <c r="B2342" s="2" t="s">
        <v>109</v>
      </c>
      <c r="C2342" s="2" t="s">
        <v>348</v>
      </c>
      <c r="D2342" s="2" t="s">
        <v>27</v>
      </c>
      <c r="E2342" s="2" t="s">
        <v>34</v>
      </c>
      <c r="F2342" s="2">
        <v>12064.39</v>
      </c>
      <c r="G2342" s="2">
        <v>2171.59</v>
      </c>
      <c r="H2342" s="2">
        <v>9892.7999999999993</v>
      </c>
      <c r="I2342" s="2" t="s">
        <v>41</v>
      </c>
    </row>
    <row r="2343" spans="1:9" x14ac:dyDescent="0.2">
      <c r="A2343" s="3" t="s">
        <v>2777</v>
      </c>
      <c r="B2343" s="3" t="s">
        <v>351</v>
      </c>
      <c r="C2343" s="3" t="s">
        <v>130</v>
      </c>
      <c r="D2343" s="3" t="s">
        <v>45</v>
      </c>
      <c r="E2343" s="3" t="s">
        <v>46</v>
      </c>
      <c r="F2343" s="3">
        <v>11520.95</v>
      </c>
      <c r="G2343" s="3">
        <v>576.04999999999995</v>
      </c>
      <c r="H2343" s="3">
        <v>10944.9</v>
      </c>
      <c r="I2343" s="3" t="s">
        <v>56</v>
      </c>
    </row>
    <row r="2344" spans="1:9" x14ac:dyDescent="0.2">
      <c r="A2344" s="2" t="s">
        <v>2778</v>
      </c>
      <c r="B2344" s="2" t="s">
        <v>238</v>
      </c>
      <c r="C2344" s="2" t="s">
        <v>669</v>
      </c>
      <c r="D2344" s="2" t="s">
        <v>33</v>
      </c>
      <c r="E2344" s="2" t="s">
        <v>60</v>
      </c>
      <c r="F2344" s="2">
        <v>10595.99</v>
      </c>
      <c r="G2344" s="2">
        <v>0</v>
      </c>
      <c r="H2344" s="2">
        <v>10595.99</v>
      </c>
      <c r="I2344" s="2" t="s">
        <v>41</v>
      </c>
    </row>
    <row r="2345" spans="1:9" x14ac:dyDescent="0.2">
      <c r="A2345" s="3" t="s">
        <v>2779</v>
      </c>
      <c r="B2345" s="3" t="s">
        <v>822</v>
      </c>
      <c r="C2345" s="3" t="s">
        <v>40</v>
      </c>
      <c r="D2345" s="3" t="s">
        <v>114</v>
      </c>
      <c r="E2345" s="3" t="s">
        <v>115</v>
      </c>
      <c r="F2345" s="3">
        <v>5935.26</v>
      </c>
      <c r="G2345" s="3">
        <v>593.53</v>
      </c>
      <c r="H2345" s="3">
        <v>5341.73</v>
      </c>
      <c r="I2345" s="3" t="s">
        <v>29</v>
      </c>
    </row>
    <row r="2346" spans="1:9" x14ac:dyDescent="0.2">
      <c r="A2346" s="2" t="s">
        <v>2780</v>
      </c>
      <c r="B2346" s="2" t="s">
        <v>405</v>
      </c>
      <c r="C2346" s="2" t="s">
        <v>1075</v>
      </c>
      <c r="D2346" s="2" t="s">
        <v>114</v>
      </c>
      <c r="E2346" s="2" t="s">
        <v>115</v>
      </c>
      <c r="F2346" s="2">
        <v>20343.310000000001</v>
      </c>
      <c r="G2346" s="2">
        <v>2034.33</v>
      </c>
      <c r="H2346" s="2">
        <v>18308.98</v>
      </c>
      <c r="I2346" s="2" t="s">
        <v>29</v>
      </c>
    </row>
    <row r="2347" spans="1:9" x14ac:dyDescent="0.2">
      <c r="A2347" s="3" t="s">
        <v>2781</v>
      </c>
      <c r="B2347" s="3" t="s">
        <v>205</v>
      </c>
      <c r="C2347" s="3" t="s">
        <v>875</v>
      </c>
      <c r="D2347" s="3" t="s">
        <v>27</v>
      </c>
      <c r="E2347" s="3" t="s">
        <v>60</v>
      </c>
      <c r="F2347" s="3">
        <v>20306.689999999999</v>
      </c>
      <c r="G2347" s="3">
        <v>0</v>
      </c>
      <c r="H2347" s="3">
        <v>20306.689999999999</v>
      </c>
      <c r="I2347" s="3" t="s">
        <v>29</v>
      </c>
    </row>
    <row r="2348" spans="1:9" x14ac:dyDescent="0.2">
      <c r="A2348" s="2" t="s">
        <v>2782</v>
      </c>
      <c r="B2348" s="2" t="s">
        <v>103</v>
      </c>
      <c r="C2348" s="2" t="s">
        <v>534</v>
      </c>
      <c r="D2348" s="2" t="s">
        <v>64</v>
      </c>
      <c r="E2348" s="2" t="s">
        <v>28</v>
      </c>
      <c r="F2348" s="2">
        <v>3611.46</v>
      </c>
      <c r="G2348" s="2">
        <v>0</v>
      </c>
      <c r="H2348" s="2">
        <v>3611.46</v>
      </c>
      <c r="I2348" s="2" t="s">
        <v>41</v>
      </c>
    </row>
    <row r="2349" spans="1:9" x14ac:dyDescent="0.2">
      <c r="A2349" s="3" t="s">
        <v>2783</v>
      </c>
      <c r="B2349" s="3" t="s">
        <v>484</v>
      </c>
      <c r="C2349" s="3" t="s">
        <v>661</v>
      </c>
      <c r="D2349" s="3" t="s">
        <v>33</v>
      </c>
      <c r="E2349" s="3" t="s">
        <v>34</v>
      </c>
      <c r="F2349" s="3">
        <v>2293.8000000000002</v>
      </c>
      <c r="G2349" s="3">
        <v>344.07</v>
      </c>
      <c r="H2349" s="3">
        <v>1949.73</v>
      </c>
      <c r="I2349" s="3" t="s">
        <v>41</v>
      </c>
    </row>
    <row r="2350" spans="1:9" x14ac:dyDescent="0.2">
      <c r="A2350" s="2" t="s">
        <v>2784</v>
      </c>
      <c r="B2350" s="2" t="s">
        <v>167</v>
      </c>
      <c r="C2350" s="2" t="s">
        <v>706</v>
      </c>
      <c r="D2350" s="2" t="s">
        <v>52</v>
      </c>
      <c r="E2350" s="2" t="s">
        <v>60</v>
      </c>
      <c r="F2350" s="2">
        <v>4180.43</v>
      </c>
      <c r="G2350" s="2">
        <v>0</v>
      </c>
      <c r="H2350" s="2">
        <v>4180.43</v>
      </c>
      <c r="I2350" s="2" t="s">
        <v>29</v>
      </c>
    </row>
    <row r="2351" spans="1:9" x14ac:dyDescent="0.2">
      <c r="A2351" s="3" t="s">
        <v>2785</v>
      </c>
      <c r="B2351" s="3" t="s">
        <v>448</v>
      </c>
      <c r="C2351" s="3" t="s">
        <v>567</v>
      </c>
      <c r="D2351" s="3" t="s">
        <v>33</v>
      </c>
      <c r="E2351" s="3" t="s">
        <v>34</v>
      </c>
      <c r="F2351" s="3">
        <v>7971.77</v>
      </c>
      <c r="G2351" s="3">
        <v>1195.77</v>
      </c>
      <c r="H2351" s="3">
        <v>6776</v>
      </c>
      <c r="I2351" s="3" t="s">
        <v>29</v>
      </c>
    </row>
    <row r="2352" spans="1:9" x14ac:dyDescent="0.2">
      <c r="A2352" s="2" t="s">
        <v>2786</v>
      </c>
      <c r="B2352" s="2" t="s">
        <v>452</v>
      </c>
      <c r="C2352" s="2" t="s">
        <v>147</v>
      </c>
      <c r="D2352" s="2" t="s">
        <v>52</v>
      </c>
      <c r="E2352" s="2" t="s">
        <v>34</v>
      </c>
      <c r="F2352" s="2">
        <v>2869.11</v>
      </c>
      <c r="G2352" s="2">
        <v>344.29</v>
      </c>
      <c r="H2352" s="2">
        <v>2524.8200000000002</v>
      </c>
      <c r="I2352" s="2" t="s">
        <v>56</v>
      </c>
    </row>
    <row r="2353" spans="1:9" x14ac:dyDescent="0.2">
      <c r="A2353" s="3" t="s">
        <v>2787</v>
      </c>
      <c r="B2353" s="3" t="s">
        <v>147</v>
      </c>
      <c r="C2353" s="3" t="s">
        <v>634</v>
      </c>
      <c r="D2353" s="3" t="s">
        <v>33</v>
      </c>
      <c r="E2353" s="3" t="s">
        <v>34</v>
      </c>
      <c r="F2353" s="3">
        <v>2230.4899999999998</v>
      </c>
      <c r="G2353" s="3">
        <v>334.57</v>
      </c>
      <c r="H2353" s="3">
        <v>1895.92</v>
      </c>
      <c r="I2353" s="3" t="s">
        <v>29</v>
      </c>
    </row>
    <row r="2354" spans="1:9" x14ac:dyDescent="0.2">
      <c r="A2354" s="2" t="s">
        <v>2788</v>
      </c>
      <c r="B2354" s="2" t="s">
        <v>359</v>
      </c>
      <c r="C2354" s="2" t="s">
        <v>634</v>
      </c>
      <c r="D2354" s="2" t="s">
        <v>33</v>
      </c>
      <c r="E2354" s="2" t="s">
        <v>28</v>
      </c>
      <c r="F2354" s="2">
        <v>12302.39</v>
      </c>
      <c r="G2354" s="2">
        <v>1845.36</v>
      </c>
      <c r="H2354" s="2">
        <v>10457.030000000001</v>
      </c>
      <c r="I2354" s="2" t="s">
        <v>29</v>
      </c>
    </row>
    <row r="2355" spans="1:9" x14ac:dyDescent="0.2">
      <c r="A2355" s="3" t="s">
        <v>2789</v>
      </c>
      <c r="B2355" s="3" t="s">
        <v>564</v>
      </c>
      <c r="C2355" s="3" t="s">
        <v>564</v>
      </c>
      <c r="D2355" s="3" t="s">
        <v>206</v>
      </c>
      <c r="E2355" s="3" t="s">
        <v>207</v>
      </c>
      <c r="F2355" s="3">
        <v>11529.81</v>
      </c>
      <c r="G2355" s="3">
        <v>0</v>
      </c>
      <c r="H2355" s="3">
        <v>11529.81</v>
      </c>
      <c r="I2355" s="3" t="s">
        <v>29</v>
      </c>
    </row>
    <row r="2356" spans="1:9" x14ac:dyDescent="0.2">
      <c r="A2356" s="2" t="s">
        <v>2790</v>
      </c>
      <c r="B2356" s="2" t="s">
        <v>324</v>
      </c>
      <c r="C2356" s="2" t="s">
        <v>82</v>
      </c>
      <c r="D2356" s="2" t="s">
        <v>52</v>
      </c>
      <c r="E2356" s="2" t="s">
        <v>34</v>
      </c>
      <c r="F2356" s="2">
        <v>7902.56</v>
      </c>
      <c r="G2356" s="2">
        <v>948.31</v>
      </c>
      <c r="H2356" s="2">
        <v>6954.25</v>
      </c>
      <c r="I2356" s="2" t="s">
        <v>56</v>
      </c>
    </row>
    <row r="2357" spans="1:9" x14ac:dyDescent="0.2">
      <c r="A2357" s="3" t="s">
        <v>2791</v>
      </c>
      <c r="B2357" s="3" t="s">
        <v>396</v>
      </c>
      <c r="C2357" s="3" t="s">
        <v>181</v>
      </c>
      <c r="D2357" s="3" t="s">
        <v>45</v>
      </c>
      <c r="E2357" s="3" t="s">
        <v>89</v>
      </c>
      <c r="F2357" s="3">
        <v>5130.1499999999996</v>
      </c>
      <c r="G2357" s="3">
        <v>0</v>
      </c>
      <c r="H2357" s="3">
        <v>5130.1499999999996</v>
      </c>
      <c r="I2357" s="3" t="s">
        <v>29</v>
      </c>
    </row>
    <row r="2358" spans="1:9" x14ac:dyDescent="0.2">
      <c r="A2358" s="2" t="s">
        <v>2792</v>
      </c>
      <c r="B2358" s="2" t="s">
        <v>136</v>
      </c>
      <c r="C2358" s="2" t="s">
        <v>574</v>
      </c>
      <c r="D2358" s="2" t="s">
        <v>27</v>
      </c>
      <c r="E2358" s="2" t="s">
        <v>34</v>
      </c>
      <c r="F2358" s="2">
        <v>6991.57</v>
      </c>
      <c r="G2358" s="2">
        <v>1258.48</v>
      </c>
      <c r="H2358" s="2">
        <v>5733.09</v>
      </c>
      <c r="I2358" s="2" t="s">
        <v>41</v>
      </c>
    </row>
    <row r="2359" spans="1:9" x14ac:dyDescent="0.2">
      <c r="A2359" s="3" t="s">
        <v>2793</v>
      </c>
      <c r="B2359" s="3" t="s">
        <v>584</v>
      </c>
      <c r="C2359" s="3" t="s">
        <v>807</v>
      </c>
      <c r="D2359" s="3" t="s">
        <v>114</v>
      </c>
      <c r="E2359" s="3" t="s">
        <v>115</v>
      </c>
      <c r="F2359" s="3">
        <v>6509.95</v>
      </c>
      <c r="G2359" s="3">
        <v>651</v>
      </c>
      <c r="H2359" s="3">
        <v>5858.95</v>
      </c>
      <c r="I2359" s="3" t="s">
        <v>29</v>
      </c>
    </row>
    <row r="2360" spans="1:9" x14ac:dyDescent="0.2">
      <c r="A2360" s="2" t="s">
        <v>2794</v>
      </c>
      <c r="B2360" s="2" t="s">
        <v>448</v>
      </c>
      <c r="C2360" s="2" t="s">
        <v>817</v>
      </c>
      <c r="D2360" s="2" t="s">
        <v>45</v>
      </c>
      <c r="E2360" s="2" t="s">
        <v>89</v>
      </c>
      <c r="F2360" s="2">
        <v>8172.42</v>
      </c>
      <c r="G2360" s="2">
        <v>0</v>
      </c>
      <c r="H2360" s="2">
        <v>8172.42</v>
      </c>
      <c r="I2360" s="2" t="s">
        <v>41</v>
      </c>
    </row>
    <row r="2361" spans="1:9" x14ac:dyDescent="0.2">
      <c r="A2361" s="3" t="s">
        <v>2795</v>
      </c>
      <c r="B2361" s="3" t="s">
        <v>512</v>
      </c>
      <c r="C2361" s="3" t="s">
        <v>162</v>
      </c>
      <c r="D2361" s="3" t="s">
        <v>52</v>
      </c>
      <c r="E2361" s="3" t="s">
        <v>34</v>
      </c>
      <c r="F2361" s="3">
        <v>11825.99</v>
      </c>
      <c r="G2361" s="3">
        <v>1419.12</v>
      </c>
      <c r="H2361" s="3">
        <v>10406.870000000001</v>
      </c>
      <c r="I2361" s="3" t="s">
        <v>41</v>
      </c>
    </row>
    <row r="2362" spans="1:9" x14ac:dyDescent="0.2">
      <c r="A2362" s="2" t="s">
        <v>2796</v>
      </c>
      <c r="B2362" s="2" t="s">
        <v>197</v>
      </c>
      <c r="C2362" s="2" t="s">
        <v>602</v>
      </c>
      <c r="D2362" s="2" t="s">
        <v>206</v>
      </c>
      <c r="E2362" s="2" t="s">
        <v>207</v>
      </c>
      <c r="F2362" s="2">
        <v>30806.28</v>
      </c>
      <c r="G2362" s="2">
        <v>0</v>
      </c>
      <c r="H2362" s="2">
        <v>30806.28</v>
      </c>
      <c r="I2362" s="2" t="s">
        <v>29</v>
      </c>
    </row>
    <row r="2363" spans="1:9" x14ac:dyDescent="0.2">
      <c r="A2363" s="3" t="s">
        <v>2797</v>
      </c>
      <c r="B2363" s="3" t="s">
        <v>1234</v>
      </c>
      <c r="C2363" s="3" t="s">
        <v>215</v>
      </c>
      <c r="D2363" s="3" t="s">
        <v>64</v>
      </c>
      <c r="E2363" s="3" t="s">
        <v>34</v>
      </c>
      <c r="F2363" s="3">
        <v>6954.84</v>
      </c>
      <c r="G2363" s="3">
        <v>0</v>
      </c>
      <c r="H2363" s="3">
        <v>6954.84</v>
      </c>
      <c r="I2363" s="3" t="s">
        <v>29</v>
      </c>
    </row>
    <row r="2364" spans="1:9" x14ac:dyDescent="0.2">
      <c r="A2364" s="2" t="s">
        <v>2798</v>
      </c>
      <c r="B2364" s="2" t="s">
        <v>465</v>
      </c>
      <c r="C2364" s="2" t="s">
        <v>448</v>
      </c>
      <c r="D2364" s="2" t="s">
        <v>33</v>
      </c>
      <c r="E2364" s="2" t="s">
        <v>28</v>
      </c>
      <c r="F2364" s="2">
        <v>10076.83</v>
      </c>
      <c r="G2364" s="2">
        <v>1511.52</v>
      </c>
      <c r="H2364" s="2">
        <v>8565.31</v>
      </c>
      <c r="I2364" s="2" t="s">
        <v>29</v>
      </c>
    </row>
    <row r="2365" spans="1:9" x14ac:dyDescent="0.2">
      <c r="A2365" s="3" t="s">
        <v>2799</v>
      </c>
      <c r="B2365" s="3" t="s">
        <v>702</v>
      </c>
      <c r="C2365" s="3" t="s">
        <v>452</v>
      </c>
      <c r="D2365" s="3" t="s">
        <v>27</v>
      </c>
      <c r="E2365" s="3" t="s">
        <v>28</v>
      </c>
      <c r="F2365" s="3">
        <v>13580</v>
      </c>
      <c r="G2365" s="3">
        <v>2444.4</v>
      </c>
      <c r="H2365" s="3">
        <v>11135.6</v>
      </c>
      <c r="I2365" s="3" t="s">
        <v>29</v>
      </c>
    </row>
    <row r="2366" spans="1:9" x14ac:dyDescent="0.2">
      <c r="A2366" s="2" t="s">
        <v>2800</v>
      </c>
      <c r="B2366" s="2" t="s">
        <v>159</v>
      </c>
      <c r="C2366" s="2" t="s">
        <v>597</v>
      </c>
      <c r="D2366" s="2" t="s">
        <v>33</v>
      </c>
      <c r="E2366" s="2" t="s">
        <v>60</v>
      </c>
      <c r="F2366" s="2">
        <v>14968.44</v>
      </c>
      <c r="G2366" s="2">
        <v>0</v>
      </c>
      <c r="H2366" s="2">
        <v>14968.44</v>
      </c>
      <c r="I2366" s="2" t="s">
        <v>29</v>
      </c>
    </row>
    <row r="2367" spans="1:9" x14ac:dyDescent="0.2">
      <c r="A2367" s="3" t="s">
        <v>2801</v>
      </c>
      <c r="B2367" s="3" t="s">
        <v>679</v>
      </c>
      <c r="C2367" s="3" t="s">
        <v>84</v>
      </c>
      <c r="D2367" s="3" t="s">
        <v>114</v>
      </c>
      <c r="E2367" s="3" t="s">
        <v>115</v>
      </c>
      <c r="F2367" s="3">
        <v>7125.07</v>
      </c>
      <c r="G2367" s="3">
        <v>712.51</v>
      </c>
      <c r="H2367" s="3">
        <v>6412.56</v>
      </c>
      <c r="I2367" s="3" t="s">
        <v>29</v>
      </c>
    </row>
    <row r="2368" spans="1:9" x14ac:dyDescent="0.2">
      <c r="A2368" s="2" t="s">
        <v>2802</v>
      </c>
      <c r="B2368" s="2" t="s">
        <v>94</v>
      </c>
      <c r="C2368" s="2" t="s">
        <v>432</v>
      </c>
      <c r="D2368" s="2" t="s">
        <v>52</v>
      </c>
      <c r="E2368" s="2" t="s">
        <v>60</v>
      </c>
      <c r="F2368" s="2">
        <v>6603.46</v>
      </c>
      <c r="G2368" s="2">
        <v>0</v>
      </c>
      <c r="H2368" s="2">
        <v>6603.46</v>
      </c>
      <c r="I2368" s="2" t="s">
        <v>29</v>
      </c>
    </row>
    <row r="2369" spans="1:9" x14ac:dyDescent="0.2">
      <c r="A2369" s="3" t="s">
        <v>2803</v>
      </c>
      <c r="B2369" s="3" t="s">
        <v>294</v>
      </c>
      <c r="C2369" s="3" t="s">
        <v>294</v>
      </c>
      <c r="D2369" s="3" t="s">
        <v>169</v>
      </c>
      <c r="E2369" s="3" t="s">
        <v>46</v>
      </c>
      <c r="F2369" s="3">
        <v>11067.6</v>
      </c>
      <c r="G2369" s="3">
        <v>2213.52</v>
      </c>
      <c r="H2369" s="3">
        <v>8854.08</v>
      </c>
      <c r="I2369" s="3" t="s">
        <v>29</v>
      </c>
    </row>
    <row r="2370" spans="1:9" x14ac:dyDescent="0.2">
      <c r="A2370" s="2" t="s">
        <v>2804</v>
      </c>
      <c r="B2370" s="2" t="s">
        <v>78</v>
      </c>
      <c r="C2370" s="2" t="s">
        <v>321</v>
      </c>
      <c r="D2370" s="2" t="s">
        <v>64</v>
      </c>
      <c r="E2370" s="2" t="s">
        <v>115</v>
      </c>
      <c r="F2370" s="2">
        <v>7589.35</v>
      </c>
      <c r="G2370" s="2">
        <v>0</v>
      </c>
      <c r="H2370" s="2">
        <v>7589.35</v>
      </c>
      <c r="I2370" s="2" t="s">
        <v>29</v>
      </c>
    </row>
    <row r="2371" spans="1:9" x14ac:dyDescent="0.2">
      <c r="A2371" s="3" t="s">
        <v>2805</v>
      </c>
      <c r="B2371" s="3" t="s">
        <v>295</v>
      </c>
      <c r="C2371" s="3" t="s">
        <v>242</v>
      </c>
      <c r="D2371" s="3" t="s">
        <v>52</v>
      </c>
      <c r="E2371" s="3" t="s">
        <v>60</v>
      </c>
      <c r="F2371" s="3">
        <v>10799.63</v>
      </c>
      <c r="G2371" s="3">
        <v>0</v>
      </c>
      <c r="H2371" s="3">
        <v>10799.63</v>
      </c>
      <c r="I2371" s="3" t="s">
        <v>29</v>
      </c>
    </row>
    <row r="2372" spans="1:9" x14ac:dyDescent="0.2">
      <c r="A2372" s="2" t="s">
        <v>2806</v>
      </c>
      <c r="B2372" s="2" t="s">
        <v>605</v>
      </c>
      <c r="C2372" s="2" t="s">
        <v>708</v>
      </c>
      <c r="D2372" s="2" t="s">
        <v>33</v>
      </c>
      <c r="E2372" s="2" t="s">
        <v>60</v>
      </c>
      <c r="F2372" s="2">
        <v>7278.41</v>
      </c>
      <c r="G2372" s="2">
        <v>0</v>
      </c>
      <c r="H2372" s="2">
        <v>7278.41</v>
      </c>
      <c r="I2372" s="2" t="s">
        <v>29</v>
      </c>
    </row>
    <row r="2373" spans="1:9" x14ac:dyDescent="0.2">
      <c r="A2373" s="3" t="s">
        <v>2807</v>
      </c>
      <c r="B2373" s="3" t="s">
        <v>317</v>
      </c>
      <c r="C2373" s="3" t="s">
        <v>103</v>
      </c>
      <c r="D2373" s="3" t="s">
        <v>33</v>
      </c>
      <c r="E2373" s="3" t="s">
        <v>60</v>
      </c>
      <c r="F2373" s="3">
        <v>15959.57</v>
      </c>
      <c r="G2373" s="3">
        <v>0</v>
      </c>
      <c r="H2373" s="3">
        <v>15959.57</v>
      </c>
      <c r="I2373" s="3" t="s">
        <v>29</v>
      </c>
    </row>
    <row r="2374" spans="1:9" x14ac:dyDescent="0.2">
      <c r="A2374" s="2" t="s">
        <v>2808</v>
      </c>
      <c r="B2374" s="2" t="s">
        <v>781</v>
      </c>
      <c r="C2374" s="2" t="s">
        <v>167</v>
      </c>
      <c r="D2374" s="2" t="s">
        <v>27</v>
      </c>
      <c r="E2374" s="2" t="s">
        <v>28</v>
      </c>
      <c r="F2374" s="2">
        <v>15475.66</v>
      </c>
      <c r="G2374" s="2">
        <v>2785.62</v>
      </c>
      <c r="H2374" s="2">
        <v>12690.04</v>
      </c>
      <c r="I2374" s="2" t="s">
        <v>41</v>
      </c>
    </row>
    <row r="2375" spans="1:9" x14ac:dyDescent="0.2">
      <c r="A2375" s="3" t="s">
        <v>2809</v>
      </c>
      <c r="B2375" s="3" t="s">
        <v>165</v>
      </c>
      <c r="C2375" s="3" t="s">
        <v>351</v>
      </c>
      <c r="D2375" s="3" t="s">
        <v>64</v>
      </c>
      <c r="E2375" s="3" t="s">
        <v>115</v>
      </c>
      <c r="F2375" s="3">
        <v>15922.56</v>
      </c>
      <c r="G2375" s="3">
        <v>0</v>
      </c>
      <c r="H2375" s="3">
        <v>15922.56</v>
      </c>
      <c r="I2375" s="3" t="s">
        <v>41</v>
      </c>
    </row>
    <row r="2376" spans="1:9" x14ac:dyDescent="0.2">
      <c r="A2376" s="2" t="s">
        <v>2810</v>
      </c>
      <c r="B2376" s="2" t="s">
        <v>82</v>
      </c>
      <c r="C2376" s="2" t="s">
        <v>376</v>
      </c>
      <c r="D2376" s="2" t="s">
        <v>33</v>
      </c>
      <c r="E2376" s="2" t="s">
        <v>34</v>
      </c>
      <c r="F2376" s="2">
        <v>8235.99</v>
      </c>
      <c r="G2376" s="2">
        <v>1235.4000000000001</v>
      </c>
      <c r="H2376" s="2">
        <v>7000.59</v>
      </c>
      <c r="I2376" s="2" t="s">
        <v>41</v>
      </c>
    </row>
    <row r="2377" spans="1:9" x14ac:dyDescent="0.2">
      <c r="A2377" s="3" t="s">
        <v>2811</v>
      </c>
      <c r="B2377" s="3" t="s">
        <v>217</v>
      </c>
      <c r="C2377" s="3" t="s">
        <v>48</v>
      </c>
      <c r="D2377" s="3" t="s">
        <v>114</v>
      </c>
      <c r="E2377" s="3" t="s">
        <v>115</v>
      </c>
      <c r="F2377" s="3">
        <v>7011.43</v>
      </c>
      <c r="G2377" s="3">
        <v>701.14</v>
      </c>
      <c r="H2377" s="3">
        <v>6310.29</v>
      </c>
      <c r="I2377" s="3" t="s">
        <v>29</v>
      </c>
    </row>
    <row r="2378" spans="1:9" x14ac:dyDescent="0.2">
      <c r="A2378" s="2" t="s">
        <v>2812</v>
      </c>
      <c r="B2378" s="2" t="s">
        <v>118</v>
      </c>
      <c r="C2378" s="2" t="s">
        <v>138</v>
      </c>
      <c r="D2378" s="2" t="s">
        <v>52</v>
      </c>
      <c r="E2378" s="2" t="s">
        <v>60</v>
      </c>
      <c r="F2378" s="2">
        <v>3608.16</v>
      </c>
      <c r="G2378" s="2">
        <v>0</v>
      </c>
      <c r="H2378" s="2">
        <v>3608.16</v>
      </c>
      <c r="I2378" s="2" t="s">
        <v>29</v>
      </c>
    </row>
    <row r="2379" spans="1:9" x14ac:dyDescent="0.2">
      <c r="A2379" s="3" t="s">
        <v>2813</v>
      </c>
      <c r="B2379" s="3" t="s">
        <v>98</v>
      </c>
      <c r="C2379" s="3" t="s">
        <v>2359</v>
      </c>
      <c r="D2379" s="3" t="s">
        <v>114</v>
      </c>
      <c r="E2379" s="3" t="s">
        <v>46</v>
      </c>
      <c r="F2379" s="3">
        <v>3577.65</v>
      </c>
      <c r="G2379" s="3">
        <v>357.77</v>
      </c>
      <c r="H2379" s="3">
        <v>3219.88</v>
      </c>
      <c r="I2379" s="3" t="s">
        <v>29</v>
      </c>
    </row>
    <row r="2380" spans="1:9" x14ac:dyDescent="0.2">
      <c r="A2380" s="2" t="s">
        <v>2814</v>
      </c>
      <c r="B2380" s="2" t="s">
        <v>471</v>
      </c>
      <c r="C2380" s="2" t="s">
        <v>1623</v>
      </c>
      <c r="D2380" s="2" t="s">
        <v>64</v>
      </c>
      <c r="E2380" s="2" t="s">
        <v>28</v>
      </c>
      <c r="F2380" s="2">
        <v>3732.43</v>
      </c>
      <c r="G2380" s="2">
        <v>0</v>
      </c>
      <c r="H2380" s="2">
        <v>3732.43</v>
      </c>
      <c r="I2380" s="2" t="s">
        <v>29</v>
      </c>
    </row>
    <row r="2381" spans="1:9" x14ac:dyDescent="0.2">
      <c r="A2381" s="3" t="s">
        <v>2815</v>
      </c>
      <c r="B2381" s="3" t="s">
        <v>484</v>
      </c>
      <c r="C2381" s="3" t="s">
        <v>866</v>
      </c>
      <c r="D2381" s="3" t="s">
        <v>206</v>
      </c>
      <c r="E2381" s="3" t="s">
        <v>207</v>
      </c>
      <c r="F2381" s="3">
        <v>9117.42</v>
      </c>
      <c r="G2381" s="3">
        <v>0</v>
      </c>
      <c r="H2381" s="3">
        <v>9117.42</v>
      </c>
      <c r="I2381" s="3" t="s">
        <v>29</v>
      </c>
    </row>
    <row r="2382" spans="1:9" x14ac:dyDescent="0.2">
      <c r="A2382" s="2" t="s">
        <v>2816</v>
      </c>
      <c r="B2382" s="2" t="s">
        <v>1072</v>
      </c>
      <c r="C2382" s="2" t="s">
        <v>258</v>
      </c>
      <c r="D2382" s="2" t="s">
        <v>52</v>
      </c>
      <c r="E2382" s="2" t="s">
        <v>34</v>
      </c>
      <c r="F2382" s="2">
        <v>8300.02</v>
      </c>
      <c r="G2382" s="2">
        <v>996</v>
      </c>
      <c r="H2382" s="2">
        <v>7304.02</v>
      </c>
      <c r="I2382" s="2" t="s">
        <v>29</v>
      </c>
    </row>
    <row r="2383" spans="1:9" x14ac:dyDescent="0.2">
      <c r="A2383" s="3" t="s">
        <v>2817</v>
      </c>
      <c r="B2383" s="3" t="s">
        <v>226</v>
      </c>
      <c r="C2383" s="3" t="s">
        <v>551</v>
      </c>
      <c r="D2383" s="3" t="s">
        <v>27</v>
      </c>
      <c r="E2383" s="3" t="s">
        <v>28</v>
      </c>
      <c r="F2383" s="3">
        <v>8215.1200000000008</v>
      </c>
      <c r="G2383" s="3">
        <v>1478.72</v>
      </c>
      <c r="H2383" s="3">
        <v>6736.4</v>
      </c>
      <c r="I2383" s="3" t="s">
        <v>29</v>
      </c>
    </row>
    <row r="2384" spans="1:9" x14ac:dyDescent="0.2">
      <c r="A2384" s="2" t="s">
        <v>2818</v>
      </c>
      <c r="B2384" s="2" t="s">
        <v>73</v>
      </c>
      <c r="C2384" s="2" t="s">
        <v>98</v>
      </c>
      <c r="D2384" s="2" t="s">
        <v>33</v>
      </c>
      <c r="E2384" s="2" t="s">
        <v>34</v>
      </c>
      <c r="F2384" s="2">
        <v>11058.34</v>
      </c>
      <c r="G2384" s="2">
        <v>1658.75</v>
      </c>
      <c r="H2384" s="2">
        <v>9399.59</v>
      </c>
      <c r="I2384" s="2" t="s">
        <v>56</v>
      </c>
    </row>
    <row r="2385" spans="1:9" x14ac:dyDescent="0.2">
      <c r="A2385" s="3" t="s">
        <v>2819</v>
      </c>
      <c r="B2385" s="3" t="s">
        <v>983</v>
      </c>
      <c r="C2385" s="3" t="s">
        <v>2002</v>
      </c>
      <c r="D2385" s="3" t="s">
        <v>27</v>
      </c>
      <c r="E2385" s="3" t="s">
        <v>28</v>
      </c>
      <c r="F2385" s="3">
        <v>10646.77</v>
      </c>
      <c r="G2385" s="3">
        <v>1916.42</v>
      </c>
      <c r="H2385" s="3">
        <v>8730.35</v>
      </c>
      <c r="I2385" s="3" t="s">
        <v>29</v>
      </c>
    </row>
    <row r="2386" spans="1:9" x14ac:dyDescent="0.2">
      <c r="A2386" s="2" t="s">
        <v>2820</v>
      </c>
      <c r="B2386" s="2" t="s">
        <v>753</v>
      </c>
      <c r="C2386" s="2" t="s">
        <v>817</v>
      </c>
      <c r="D2386" s="2" t="s">
        <v>27</v>
      </c>
      <c r="E2386" s="2" t="s">
        <v>28</v>
      </c>
      <c r="F2386" s="2">
        <v>14793.95</v>
      </c>
      <c r="G2386" s="2">
        <v>2662.91</v>
      </c>
      <c r="H2386" s="2">
        <v>12131.04</v>
      </c>
      <c r="I2386" s="2" t="s">
        <v>29</v>
      </c>
    </row>
    <row r="2387" spans="1:9" x14ac:dyDescent="0.2">
      <c r="A2387" s="3" t="s">
        <v>2821</v>
      </c>
      <c r="B2387" s="3" t="s">
        <v>1048</v>
      </c>
      <c r="C2387" s="3" t="s">
        <v>126</v>
      </c>
      <c r="D2387" s="3" t="s">
        <v>64</v>
      </c>
      <c r="E2387" s="3" t="s">
        <v>115</v>
      </c>
      <c r="F2387" s="3">
        <v>3256.74</v>
      </c>
      <c r="G2387" s="3">
        <v>0</v>
      </c>
      <c r="H2387" s="3">
        <v>3256.74</v>
      </c>
      <c r="I2387" s="3" t="s">
        <v>41</v>
      </c>
    </row>
    <row r="2388" spans="1:9" x14ac:dyDescent="0.2">
      <c r="A2388" s="2" t="s">
        <v>2822</v>
      </c>
      <c r="B2388" s="2" t="s">
        <v>73</v>
      </c>
      <c r="C2388" s="2" t="s">
        <v>653</v>
      </c>
      <c r="D2388" s="2" t="s">
        <v>52</v>
      </c>
      <c r="E2388" s="2" t="s">
        <v>34</v>
      </c>
      <c r="F2388" s="2">
        <v>12010.7</v>
      </c>
      <c r="G2388" s="2">
        <v>1441.28</v>
      </c>
      <c r="H2388" s="2">
        <v>10569.42</v>
      </c>
      <c r="I2388" s="2" t="s">
        <v>56</v>
      </c>
    </row>
    <row r="2389" spans="1:9" x14ac:dyDescent="0.2">
      <c r="A2389" s="3" t="s">
        <v>2823</v>
      </c>
      <c r="B2389" s="3" t="s">
        <v>130</v>
      </c>
      <c r="C2389" s="3" t="s">
        <v>422</v>
      </c>
      <c r="D2389" s="3" t="s">
        <v>27</v>
      </c>
      <c r="E2389" s="3" t="s">
        <v>60</v>
      </c>
      <c r="F2389" s="3">
        <v>9556.15</v>
      </c>
      <c r="G2389" s="3">
        <v>0</v>
      </c>
      <c r="H2389" s="3">
        <v>9556.15</v>
      </c>
      <c r="I2389" s="3" t="s">
        <v>56</v>
      </c>
    </row>
    <row r="2390" spans="1:9" x14ac:dyDescent="0.2">
      <c r="A2390" s="2" t="s">
        <v>2824</v>
      </c>
      <c r="B2390" s="2" t="s">
        <v>1275</v>
      </c>
      <c r="C2390" s="2" t="s">
        <v>671</v>
      </c>
      <c r="D2390" s="2" t="s">
        <v>33</v>
      </c>
      <c r="E2390" s="2" t="s">
        <v>28</v>
      </c>
      <c r="F2390" s="2">
        <v>10283.549999999999</v>
      </c>
      <c r="G2390" s="2">
        <v>1542.53</v>
      </c>
      <c r="H2390" s="2">
        <v>8741.02</v>
      </c>
      <c r="I2390" s="2" t="s">
        <v>29</v>
      </c>
    </row>
    <row r="2391" spans="1:9" x14ac:dyDescent="0.2">
      <c r="A2391" s="3" t="s">
        <v>2825</v>
      </c>
      <c r="B2391" s="3" t="s">
        <v>546</v>
      </c>
      <c r="C2391" s="3" t="s">
        <v>546</v>
      </c>
      <c r="D2391" s="3" t="s">
        <v>27</v>
      </c>
      <c r="E2391" s="3" t="s">
        <v>34</v>
      </c>
      <c r="F2391" s="3">
        <v>6025.06</v>
      </c>
      <c r="G2391" s="3">
        <v>1084.51</v>
      </c>
      <c r="H2391" s="3">
        <v>4940.55</v>
      </c>
      <c r="I2391" s="3" t="s">
        <v>41</v>
      </c>
    </row>
    <row r="2392" spans="1:9" x14ac:dyDescent="0.2">
      <c r="A2392" s="2" t="s">
        <v>2826</v>
      </c>
      <c r="B2392" s="2" t="s">
        <v>685</v>
      </c>
      <c r="C2392" s="2" t="s">
        <v>156</v>
      </c>
      <c r="D2392" s="2" t="s">
        <v>27</v>
      </c>
      <c r="E2392" s="2" t="s">
        <v>34</v>
      </c>
      <c r="F2392" s="2">
        <v>3392.37</v>
      </c>
      <c r="G2392" s="2">
        <v>610.63</v>
      </c>
      <c r="H2392" s="2">
        <v>2781.74</v>
      </c>
      <c r="I2392" s="2" t="s">
        <v>29</v>
      </c>
    </row>
    <row r="2393" spans="1:9" x14ac:dyDescent="0.2">
      <c r="A2393" s="3" t="s">
        <v>2827</v>
      </c>
      <c r="B2393" s="3" t="s">
        <v>75</v>
      </c>
      <c r="C2393" s="3" t="s">
        <v>1110</v>
      </c>
      <c r="D2393" s="3" t="s">
        <v>114</v>
      </c>
      <c r="E2393" s="3" t="s">
        <v>46</v>
      </c>
      <c r="F2393" s="3">
        <v>5402.46</v>
      </c>
      <c r="G2393" s="3">
        <v>540.25</v>
      </c>
      <c r="H2393" s="3">
        <v>4862.21</v>
      </c>
      <c r="I2393" s="3" t="s">
        <v>29</v>
      </c>
    </row>
    <row r="2394" spans="1:9" x14ac:dyDescent="0.2">
      <c r="A2394" s="2" t="s">
        <v>2828</v>
      </c>
      <c r="B2394" s="2" t="s">
        <v>314</v>
      </c>
      <c r="C2394" s="2" t="s">
        <v>76</v>
      </c>
      <c r="D2394" s="2" t="s">
        <v>52</v>
      </c>
      <c r="E2394" s="2" t="s">
        <v>34</v>
      </c>
      <c r="F2394" s="2">
        <v>2594.83</v>
      </c>
      <c r="G2394" s="2">
        <v>311.38</v>
      </c>
      <c r="H2394" s="2">
        <v>2283.4499999999998</v>
      </c>
      <c r="I2394" s="2" t="s">
        <v>29</v>
      </c>
    </row>
    <row r="2395" spans="1:9" x14ac:dyDescent="0.2">
      <c r="A2395" s="3" t="s">
        <v>2829</v>
      </c>
      <c r="B2395" s="3" t="s">
        <v>573</v>
      </c>
      <c r="C2395" s="3" t="s">
        <v>136</v>
      </c>
      <c r="D2395" s="3" t="s">
        <v>27</v>
      </c>
      <c r="E2395" s="3" t="s">
        <v>60</v>
      </c>
      <c r="F2395" s="3">
        <v>16229.98</v>
      </c>
      <c r="G2395" s="3">
        <v>0</v>
      </c>
      <c r="H2395" s="3">
        <v>16229.98</v>
      </c>
      <c r="I2395" s="3" t="s">
        <v>29</v>
      </c>
    </row>
    <row r="2396" spans="1:9" x14ac:dyDescent="0.2">
      <c r="A2396" s="2" t="s">
        <v>2830</v>
      </c>
      <c r="B2396" s="2" t="s">
        <v>405</v>
      </c>
      <c r="C2396" s="2" t="s">
        <v>729</v>
      </c>
      <c r="D2396" s="2" t="s">
        <v>33</v>
      </c>
      <c r="E2396" s="2" t="s">
        <v>28</v>
      </c>
      <c r="F2396" s="2">
        <v>9329.27</v>
      </c>
      <c r="G2396" s="2">
        <v>1399.39</v>
      </c>
      <c r="H2396" s="2">
        <v>7929.88</v>
      </c>
      <c r="I2396" s="2" t="s">
        <v>41</v>
      </c>
    </row>
    <row r="2397" spans="1:9" x14ac:dyDescent="0.2">
      <c r="A2397" s="3" t="s">
        <v>2831</v>
      </c>
      <c r="B2397" s="3" t="s">
        <v>282</v>
      </c>
      <c r="C2397" s="3" t="s">
        <v>139</v>
      </c>
      <c r="D2397" s="3" t="s">
        <v>52</v>
      </c>
      <c r="E2397" s="3" t="s">
        <v>60</v>
      </c>
      <c r="F2397" s="3">
        <v>10855.5</v>
      </c>
      <c r="G2397" s="3">
        <v>0</v>
      </c>
      <c r="H2397" s="3">
        <v>10855.5</v>
      </c>
      <c r="I2397" s="3" t="s">
        <v>41</v>
      </c>
    </row>
    <row r="2398" spans="1:9" x14ac:dyDescent="0.2">
      <c r="A2398" s="2" t="s">
        <v>2832</v>
      </c>
      <c r="B2398" s="2" t="s">
        <v>351</v>
      </c>
      <c r="C2398" s="2" t="s">
        <v>130</v>
      </c>
      <c r="D2398" s="2" t="s">
        <v>206</v>
      </c>
      <c r="E2398" s="2" t="s">
        <v>207</v>
      </c>
      <c r="F2398" s="2">
        <v>4286.6899999999996</v>
      </c>
      <c r="G2398" s="2">
        <v>0</v>
      </c>
      <c r="H2398" s="2">
        <v>4286.6899999999996</v>
      </c>
      <c r="I2398" s="2" t="s">
        <v>29</v>
      </c>
    </row>
    <row r="2399" spans="1:9" x14ac:dyDescent="0.2">
      <c r="A2399" s="3" t="s">
        <v>2833</v>
      </c>
      <c r="B2399" s="3" t="s">
        <v>783</v>
      </c>
      <c r="C2399" s="3" t="s">
        <v>76</v>
      </c>
      <c r="D2399" s="3" t="s">
        <v>33</v>
      </c>
      <c r="E2399" s="3" t="s">
        <v>28</v>
      </c>
      <c r="F2399" s="3">
        <v>2507.44</v>
      </c>
      <c r="G2399" s="3">
        <v>376.12</v>
      </c>
      <c r="H2399" s="3">
        <v>2131.3200000000002</v>
      </c>
      <c r="I2399" s="3" t="s">
        <v>29</v>
      </c>
    </row>
    <row r="2400" spans="1:9" x14ac:dyDescent="0.2">
      <c r="A2400" s="2" t="s">
        <v>2834</v>
      </c>
      <c r="B2400" s="2" t="s">
        <v>520</v>
      </c>
      <c r="C2400" s="2" t="s">
        <v>465</v>
      </c>
      <c r="D2400" s="2" t="s">
        <v>169</v>
      </c>
      <c r="E2400" s="2" t="s">
        <v>34</v>
      </c>
      <c r="F2400" s="2">
        <v>6739.1</v>
      </c>
      <c r="G2400" s="2">
        <v>1347.82</v>
      </c>
      <c r="H2400" s="2">
        <v>5391.28</v>
      </c>
      <c r="I2400" s="2" t="s">
        <v>41</v>
      </c>
    </row>
    <row r="2401" spans="1:9" x14ac:dyDescent="0.2">
      <c r="A2401" s="3" t="s">
        <v>2835</v>
      </c>
      <c r="B2401" s="3" t="s">
        <v>714</v>
      </c>
      <c r="C2401" s="3" t="s">
        <v>452</v>
      </c>
      <c r="D2401" s="3" t="s">
        <v>27</v>
      </c>
      <c r="E2401" s="3" t="s">
        <v>34</v>
      </c>
      <c r="F2401" s="3">
        <v>3161.45</v>
      </c>
      <c r="G2401" s="3">
        <v>569.05999999999995</v>
      </c>
      <c r="H2401" s="3">
        <v>2592.39</v>
      </c>
      <c r="I2401" s="3" t="s">
        <v>29</v>
      </c>
    </row>
    <row r="2402" spans="1:9" x14ac:dyDescent="0.2">
      <c r="A2402" s="2" t="s">
        <v>2836</v>
      </c>
      <c r="B2402" s="2" t="s">
        <v>525</v>
      </c>
      <c r="C2402" s="2" t="s">
        <v>949</v>
      </c>
      <c r="D2402" s="2" t="s">
        <v>27</v>
      </c>
      <c r="E2402" s="2" t="s">
        <v>34</v>
      </c>
      <c r="F2402" s="2">
        <v>2942.93</v>
      </c>
      <c r="G2402" s="2">
        <v>529.73</v>
      </c>
      <c r="H2402" s="2">
        <v>2413.1999999999998</v>
      </c>
      <c r="I2402" s="2" t="s">
        <v>29</v>
      </c>
    </row>
    <row r="2403" spans="1:9" x14ac:dyDescent="0.2">
      <c r="A2403" s="3" t="s">
        <v>2837</v>
      </c>
      <c r="B2403" s="3" t="s">
        <v>653</v>
      </c>
      <c r="C2403" s="3" t="s">
        <v>653</v>
      </c>
      <c r="D2403" s="3" t="s">
        <v>27</v>
      </c>
      <c r="E2403" s="3" t="s">
        <v>34</v>
      </c>
      <c r="F2403" s="3">
        <v>7207.69</v>
      </c>
      <c r="G2403" s="3">
        <v>1297.3800000000001</v>
      </c>
      <c r="H2403" s="3">
        <v>5910.31</v>
      </c>
      <c r="I2403" s="3" t="s">
        <v>29</v>
      </c>
    </row>
    <row r="2404" spans="1:9" x14ac:dyDescent="0.2">
      <c r="A2404" s="2" t="s">
        <v>2838</v>
      </c>
      <c r="B2404" s="2" t="s">
        <v>653</v>
      </c>
      <c r="C2404" s="2" t="s">
        <v>917</v>
      </c>
      <c r="D2404" s="2" t="s">
        <v>27</v>
      </c>
      <c r="E2404" s="2" t="s">
        <v>28</v>
      </c>
      <c r="F2404" s="2">
        <v>20598.53</v>
      </c>
      <c r="G2404" s="2">
        <v>3707.74</v>
      </c>
      <c r="H2404" s="2">
        <v>16890.79</v>
      </c>
      <c r="I2404" s="2" t="s">
        <v>29</v>
      </c>
    </row>
    <row r="2405" spans="1:9" x14ac:dyDescent="0.2">
      <c r="A2405" s="3" t="s">
        <v>2839</v>
      </c>
      <c r="B2405" s="3" t="s">
        <v>239</v>
      </c>
      <c r="C2405" s="3" t="s">
        <v>708</v>
      </c>
      <c r="D2405" s="3" t="s">
        <v>27</v>
      </c>
      <c r="E2405" s="3" t="s">
        <v>28</v>
      </c>
      <c r="F2405" s="3">
        <v>8947.1200000000008</v>
      </c>
      <c r="G2405" s="3">
        <v>1610.48</v>
      </c>
      <c r="H2405" s="3">
        <v>7336.64</v>
      </c>
      <c r="I2405" s="3" t="s">
        <v>29</v>
      </c>
    </row>
    <row r="2406" spans="1:9" x14ac:dyDescent="0.2">
      <c r="A2406" s="2" t="s">
        <v>2840</v>
      </c>
      <c r="B2406" s="2" t="s">
        <v>138</v>
      </c>
      <c r="C2406" s="2" t="s">
        <v>98</v>
      </c>
      <c r="D2406" s="2" t="s">
        <v>52</v>
      </c>
      <c r="E2406" s="2" t="s">
        <v>34</v>
      </c>
      <c r="F2406" s="2">
        <v>11965.38</v>
      </c>
      <c r="G2406" s="2">
        <v>1435.85</v>
      </c>
      <c r="H2406" s="2">
        <v>10529.53</v>
      </c>
      <c r="I2406" s="2" t="s">
        <v>29</v>
      </c>
    </row>
    <row r="2407" spans="1:9" x14ac:dyDescent="0.2">
      <c r="A2407" s="3" t="s">
        <v>2841</v>
      </c>
      <c r="B2407" s="3" t="s">
        <v>396</v>
      </c>
      <c r="C2407" s="3" t="s">
        <v>769</v>
      </c>
      <c r="D2407" s="3" t="s">
        <v>169</v>
      </c>
      <c r="E2407" s="3" t="s">
        <v>34</v>
      </c>
      <c r="F2407" s="3">
        <v>6085.43</v>
      </c>
      <c r="G2407" s="3">
        <v>1217.0899999999999</v>
      </c>
      <c r="H2407" s="3">
        <v>4868.34</v>
      </c>
      <c r="I2407" s="3" t="s">
        <v>29</v>
      </c>
    </row>
    <row r="2408" spans="1:9" x14ac:dyDescent="0.2">
      <c r="A2408" s="2" t="s">
        <v>2842</v>
      </c>
      <c r="B2408" s="2" t="s">
        <v>608</v>
      </c>
      <c r="C2408" s="2" t="s">
        <v>685</v>
      </c>
      <c r="D2408" s="2" t="s">
        <v>64</v>
      </c>
      <c r="E2408" s="2" t="s">
        <v>28</v>
      </c>
      <c r="F2408" s="2">
        <v>3053.51</v>
      </c>
      <c r="G2408" s="2">
        <v>0</v>
      </c>
      <c r="H2408" s="2">
        <v>3053.51</v>
      </c>
      <c r="I2408" s="2" t="s">
        <v>29</v>
      </c>
    </row>
    <row r="2409" spans="1:9" x14ac:dyDescent="0.2">
      <c r="A2409" s="3" t="s">
        <v>2843</v>
      </c>
      <c r="B2409" s="3" t="s">
        <v>612</v>
      </c>
      <c r="C2409" s="3" t="s">
        <v>996</v>
      </c>
      <c r="D2409" s="3" t="s">
        <v>33</v>
      </c>
      <c r="E2409" s="3" t="s">
        <v>60</v>
      </c>
      <c r="F2409" s="3">
        <v>11781.57</v>
      </c>
      <c r="G2409" s="3">
        <v>0</v>
      </c>
      <c r="H2409" s="3">
        <v>11781.57</v>
      </c>
      <c r="I2409" s="3" t="s">
        <v>29</v>
      </c>
    </row>
    <row r="2410" spans="1:9" x14ac:dyDescent="0.2">
      <c r="A2410" s="2" t="s">
        <v>2844</v>
      </c>
      <c r="B2410" s="2" t="s">
        <v>31</v>
      </c>
      <c r="C2410" s="2" t="s">
        <v>826</v>
      </c>
      <c r="D2410" s="2" t="s">
        <v>33</v>
      </c>
      <c r="E2410" s="2" t="s">
        <v>34</v>
      </c>
      <c r="F2410" s="2">
        <v>6669.42</v>
      </c>
      <c r="G2410" s="2">
        <v>1000.41</v>
      </c>
      <c r="H2410" s="2">
        <v>5669.01</v>
      </c>
      <c r="I2410" s="2" t="s">
        <v>41</v>
      </c>
    </row>
    <row r="2411" spans="1:9" x14ac:dyDescent="0.2">
      <c r="A2411" s="3" t="s">
        <v>2845</v>
      </c>
      <c r="B2411" s="3" t="s">
        <v>161</v>
      </c>
      <c r="C2411" s="3" t="s">
        <v>239</v>
      </c>
      <c r="D2411" s="3" t="s">
        <v>52</v>
      </c>
      <c r="E2411" s="3" t="s">
        <v>34</v>
      </c>
      <c r="F2411" s="3">
        <v>11494.14</v>
      </c>
      <c r="G2411" s="3">
        <v>1379.3</v>
      </c>
      <c r="H2411" s="3">
        <v>10114.84</v>
      </c>
      <c r="I2411" s="3" t="s">
        <v>56</v>
      </c>
    </row>
    <row r="2412" spans="1:9" x14ac:dyDescent="0.2">
      <c r="A2412" s="2" t="s">
        <v>2846</v>
      </c>
      <c r="B2412" s="2" t="s">
        <v>783</v>
      </c>
      <c r="C2412" s="2" t="s">
        <v>329</v>
      </c>
      <c r="D2412" s="2" t="s">
        <v>64</v>
      </c>
      <c r="E2412" s="2" t="s">
        <v>28</v>
      </c>
      <c r="F2412" s="2">
        <v>6353.08</v>
      </c>
      <c r="G2412" s="2">
        <v>0</v>
      </c>
      <c r="H2412" s="2">
        <v>6353.08</v>
      </c>
      <c r="I2412" s="2" t="s">
        <v>41</v>
      </c>
    </row>
    <row r="2413" spans="1:9" x14ac:dyDescent="0.2">
      <c r="A2413" s="3" t="s">
        <v>2847</v>
      </c>
      <c r="B2413" s="3" t="s">
        <v>826</v>
      </c>
      <c r="C2413" s="3" t="s">
        <v>1234</v>
      </c>
      <c r="D2413" s="3" t="s">
        <v>45</v>
      </c>
      <c r="E2413" s="3" t="s">
        <v>46</v>
      </c>
      <c r="F2413" s="3">
        <v>7372.17</v>
      </c>
      <c r="G2413" s="3">
        <v>368.61</v>
      </c>
      <c r="H2413" s="3">
        <v>7003.56</v>
      </c>
      <c r="I2413" s="3" t="s">
        <v>29</v>
      </c>
    </row>
    <row r="2414" spans="1:9" x14ac:dyDescent="0.2">
      <c r="A2414" s="2" t="s">
        <v>2848</v>
      </c>
      <c r="B2414" s="2" t="s">
        <v>209</v>
      </c>
      <c r="C2414" s="2" t="s">
        <v>210</v>
      </c>
      <c r="D2414" s="2" t="s">
        <v>45</v>
      </c>
      <c r="E2414" s="2" t="s">
        <v>46</v>
      </c>
      <c r="F2414" s="2">
        <v>6101.78</v>
      </c>
      <c r="G2414" s="2">
        <v>305.08999999999997</v>
      </c>
      <c r="H2414" s="2">
        <v>5796.69</v>
      </c>
      <c r="I2414" s="2" t="s">
        <v>56</v>
      </c>
    </row>
    <row r="2415" spans="1:9" x14ac:dyDescent="0.2">
      <c r="A2415" s="3" t="s">
        <v>2849</v>
      </c>
      <c r="B2415" s="3" t="s">
        <v>574</v>
      </c>
      <c r="C2415" s="3" t="s">
        <v>299</v>
      </c>
      <c r="D2415" s="3" t="s">
        <v>45</v>
      </c>
      <c r="E2415" s="3" t="s">
        <v>89</v>
      </c>
      <c r="F2415" s="3">
        <v>4702.5</v>
      </c>
      <c r="G2415" s="3">
        <v>0</v>
      </c>
      <c r="H2415" s="3">
        <v>4702.5</v>
      </c>
      <c r="I2415" s="3" t="s">
        <v>29</v>
      </c>
    </row>
    <row r="2416" spans="1:9" x14ac:dyDescent="0.2">
      <c r="A2416" s="2" t="s">
        <v>2850</v>
      </c>
      <c r="B2416" s="2" t="s">
        <v>603</v>
      </c>
      <c r="C2416" s="2" t="s">
        <v>278</v>
      </c>
      <c r="D2416" s="2" t="s">
        <v>52</v>
      </c>
      <c r="E2416" s="2" t="s">
        <v>60</v>
      </c>
      <c r="F2416" s="2">
        <v>4307.16</v>
      </c>
      <c r="G2416" s="2">
        <v>0</v>
      </c>
      <c r="H2416" s="2">
        <v>4307.16</v>
      </c>
      <c r="I2416" s="2" t="s">
        <v>29</v>
      </c>
    </row>
    <row r="2417" spans="1:9" x14ac:dyDescent="0.2">
      <c r="A2417" s="3" t="s">
        <v>2851</v>
      </c>
      <c r="B2417" s="3" t="s">
        <v>145</v>
      </c>
      <c r="C2417" s="3" t="s">
        <v>98</v>
      </c>
      <c r="D2417" s="3" t="s">
        <v>33</v>
      </c>
      <c r="E2417" s="3" t="s">
        <v>28</v>
      </c>
      <c r="F2417" s="3">
        <v>3563.84</v>
      </c>
      <c r="G2417" s="3">
        <v>534.58000000000004</v>
      </c>
      <c r="H2417" s="3">
        <v>3029.26</v>
      </c>
      <c r="I2417" s="3" t="s">
        <v>56</v>
      </c>
    </row>
    <row r="2418" spans="1:9" x14ac:dyDescent="0.2">
      <c r="A2418" s="2" t="s">
        <v>2852</v>
      </c>
      <c r="B2418" s="2" t="s">
        <v>112</v>
      </c>
      <c r="C2418" s="2" t="s">
        <v>435</v>
      </c>
      <c r="D2418" s="2" t="s">
        <v>33</v>
      </c>
      <c r="E2418" s="2" t="s">
        <v>60</v>
      </c>
      <c r="F2418" s="2">
        <v>2614.44</v>
      </c>
      <c r="G2418" s="2">
        <v>0</v>
      </c>
      <c r="H2418" s="2">
        <v>2614.44</v>
      </c>
      <c r="I2418" s="2" t="s">
        <v>29</v>
      </c>
    </row>
    <row r="2419" spans="1:9" x14ac:dyDescent="0.2">
      <c r="A2419" s="3" t="s">
        <v>2853</v>
      </c>
      <c r="B2419" s="3" t="s">
        <v>51</v>
      </c>
      <c r="C2419" s="3" t="s">
        <v>619</v>
      </c>
      <c r="D2419" s="3" t="s">
        <v>27</v>
      </c>
      <c r="E2419" s="3" t="s">
        <v>60</v>
      </c>
      <c r="F2419" s="3">
        <v>2605.0300000000002</v>
      </c>
      <c r="G2419" s="3">
        <v>0</v>
      </c>
      <c r="H2419" s="3">
        <v>2605.0300000000002</v>
      </c>
      <c r="I2419" s="3" t="s">
        <v>56</v>
      </c>
    </row>
    <row r="2420" spans="1:9" x14ac:dyDescent="0.2">
      <c r="A2420" s="2" t="s">
        <v>2854</v>
      </c>
      <c r="B2420" s="2" t="s">
        <v>258</v>
      </c>
      <c r="C2420" s="2" t="s">
        <v>567</v>
      </c>
      <c r="D2420" s="2" t="s">
        <v>45</v>
      </c>
      <c r="E2420" s="2" t="s">
        <v>46</v>
      </c>
      <c r="F2420" s="2">
        <v>3442.58</v>
      </c>
      <c r="G2420" s="2">
        <v>172.13</v>
      </c>
      <c r="H2420" s="2">
        <v>3270.45</v>
      </c>
      <c r="I2420" s="2" t="s">
        <v>29</v>
      </c>
    </row>
    <row r="2421" spans="1:9" x14ac:dyDescent="0.2">
      <c r="A2421" s="3" t="s">
        <v>2855</v>
      </c>
      <c r="B2421" s="3" t="s">
        <v>202</v>
      </c>
      <c r="C2421" s="3" t="s">
        <v>875</v>
      </c>
      <c r="D2421" s="3" t="s">
        <v>64</v>
      </c>
      <c r="E2421" s="3" t="s">
        <v>28</v>
      </c>
      <c r="F2421" s="3">
        <v>7834.21</v>
      </c>
      <c r="G2421" s="3">
        <v>0</v>
      </c>
      <c r="H2421" s="3">
        <v>7834.21</v>
      </c>
      <c r="I2421" s="3" t="s">
        <v>29</v>
      </c>
    </row>
    <row r="2422" spans="1:9" x14ac:dyDescent="0.2">
      <c r="A2422" s="2" t="s">
        <v>2856</v>
      </c>
      <c r="B2422" s="2" t="s">
        <v>205</v>
      </c>
      <c r="C2422" s="2" t="s">
        <v>337</v>
      </c>
      <c r="D2422" s="2" t="s">
        <v>64</v>
      </c>
      <c r="E2422" s="2" t="s">
        <v>34</v>
      </c>
      <c r="F2422" s="2">
        <v>3175.7</v>
      </c>
      <c r="G2422" s="2">
        <v>0</v>
      </c>
      <c r="H2422" s="2">
        <v>3175.7</v>
      </c>
      <c r="I2422" s="2" t="s">
        <v>29</v>
      </c>
    </row>
    <row r="2423" spans="1:9" x14ac:dyDescent="0.2">
      <c r="A2423" s="3" t="s">
        <v>2857</v>
      </c>
      <c r="B2423" s="3" t="s">
        <v>236</v>
      </c>
      <c r="C2423" s="3" t="s">
        <v>318</v>
      </c>
      <c r="D2423" s="3" t="s">
        <v>52</v>
      </c>
      <c r="E2423" s="3" t="s">
        <v>34</v>
      </c>
      <c r="F2423" s="3">
        <v>11970.79</v>
      </c>
      <c r="G2423" s="3">
        <v>1436.49</v>
      </c>
      <c r="H2423" s="3">
        <v>10534.3</v>
      </c>
      <c r="I2423" s="3" t="s">
        <v>29</v>
      </c>
    </row>
    <row r="2424" spans="1:9" x14ac:dyDescent="0.2">
      <c r="A2424" s="2" t="s">
        <v>2858</v>
      </c>
      <c r="B2424" s="2" t="s">
        <v>714</v>
      </c>
      <c r="C2424" s="2" t="s">
        <v>817</v>
      </c>
      <c r="D2424" s="2" t="s">
        <v>33</v>
      </c>
      <c r="E2424" s="2" t="s">
        <v>34</v>
      </c>
      <c r="F2424" s="2">
        <v>10559.51</v>
      </c>
      <c r="G2424" s="2">
        <v>1583.93</v>
      </c>
      <c r="H2424" s="2">
        <v>8975.58</v>
      </c>
      <c r="I2424" s="2" t="s">
        <v>29</v>
      </c>
    </row>
    <row r="2425" spans="1:9" x14ac:dyDescent="0.2">
      <c r="A2425" s="3" t="s">
        <v>2859</v>
      </c>
      <c r="B2425" s="3" t="s">
        <v>100</v>
      </c>
      <c r="C2425" s="3" t="s">
        <v>258</v>
      </c>
      <c r="D2425" s="3" t="s">
        <v>27</v>
      </c>
      <c r="E2425" s="3" t="s">
        <v>60</v>
      </c>
      <c r="F2425" s="3">
        <v>5060.7</v>
      </c>
      <c r="G2425" s="3">
        <v>0</v>
      </c>
      <c r="H2425" s="3">
        <v>5060.7</v>
      </c>
      <c r="I2425" s="3" t="s">
        <v>29</v>
      </c>
    </row>
    <row r="2426" spans="1:9" x14ac:dyDescent="0.2">
      <c r="A2426" s="2" t="s">
        <v>2860</v>
      </c>
      <c r="B2426" s="2" t="s">
        <v>520</v>
      </c>
      <c r="C2426" s="2" t="s">
        <v>543</v>
      </c>
      <c r="D2426" s="2" t="s">
        <v>33</v>
      </c>
      <c r="E2426" s="2" t="s">
        <v>60</v>
      </c>
      <c r="F2426" s="2">
        <v>5421.54</v>
      </c>
      <c r="G2426" s="2">
        <v>0</v>
      </c>
      <c r="H2426" s="2">
        <v>5421.54</v>
      </c>
      <c r="I2426" s="2" t="s">
        <v>29</v>
      </c>
    </row>
    <row r="2427" spans="1:9" x14ac:dyDescent="0.2">
      <c r="A2427" s="3" t="s">
        <v>2861</v>
      </c>
      <c r="B2427" s="3" t="s">
        <v>79</v>
      </c>
      <c r="C2427" s="3" t="s">
        <v>463</v>
      </c>
      <c r="D2427" s="3" t="s">
        <v>52</v>
      </c>
      <c r="E2427" s="3" t="s">
        <v>60</v>
      </c>
      <c r="F2427" s="3">
        <v>12109.89</v>
      </c>
      <c r="G2427" s="3">
        <v>0</v>
      </c>
      <c r="H2427" s="3">
        <v>12109.89</v>
      </c>
      <c r="I2427" s="3" t="s">
        <v>29</v>
      </c>
    </row>
    <row r="2428" spans="1:9" x14ac:dyDescent="0.2">
      <c r="A2428" s="2" t="s">
        <v>2862</v>
      </c>
      <c r="B2428" s="2" t="s">
        <v>72</v>
      </c>
      <c r="C2428" s="2" t="s">
        <v>303</v>
      </c>
      <c r="D2428" s="2" t="s">
        <v>206</v>
      </c>
      <c r="E2428" s="2" t="s">
        <v>207</v>
      </c>
      <c r="F2428" s="2">
        <v>10040.540000000001</v>
      </c>
      <c r="G2428" s="2">
        <v>0</v>
      </c>
      <c r="H2428" s="2">
        <v>10040.540000000001</v>
      </c>
      <c r="I2428" s="2" t="s">
        <v>29</v>
      </c>
    </row>
    <row r="2429" spans="1:9" x14ac:dyDescent="0.2">
      <c r="A2429" s="3" t="s">
        <v>2863</v>
      </c>
      <c r="B2429" s="3" t="s">
        <v>787</v>
      </c>
      <c r="C2429" s="3" t="s">
        <v>370</v>
      </c>
      <c r="D2429" s="3" t="s">
        <v>64</v>
      </c>
      <c r="E2429" s="3" t="s">
        <v>115</v>
      </c>
      <c r="F2429" s="3">
        <v>4150.07</v>
      </c>
      <c r="G2429" s="3">
        <v>0</v>
      </c>
      <c r="H2429" s="3">
        <v>4150.07</v>
      </c>
      <c r="I2429" s="3" t="s">
        <v>41</v>
      </c>
    </row>
    <row r="2430" spans="1:9" x14ac:dyDescent="0.2">
      <c r="A2430" s="2" t="s">
        <v>2864</v>
      </c>
      <c r="B2430" s="2" t="s">
        <v>789</v>
      </c>
      <c r="C2430" s="2" t="s">
        <v>705</v>
      </c>
      <c r="D2430" s="2" t="s">
        <v>27</v>
      </c>
      <c r="E2430" s="2" t="s">
        <v>60</v>
      </c>
      <c r="F2430" s="2">
        <v>12419.33</v>
      </c>
      <c r="G2430" s="2">
        <v>0</v>
      </c>
      <c r="H2430" s="2">
        <v>12419.33</v>
      </c>
      <c r="I2430" s="2" t="s">
        <v>29</v>
      </c>
    </row>
    <row r="2431" spans="1:9" x14ac:dyDescent="0.2">
      <c r="A2431" s="3" t="s">
        <v>2865</v>
      </c>
      <c r="B2431" s="3" t="s">
        <v>181</v>
      </c>
      <c r="C2431" s="3" t="s">
        <v>69</v>
      </c>
      <c r="D2431" s="3" t="s">
        <v>52</v>
      </c>
      <c r="E2431" s="3" t="s">
        <v>60</v>
      </c>
      <c r="F2431" s="3">
        <v>4973.13</v>
      </c>
      <c r="G2431" s="3">
        <v>0</v>
      </c>
      <c r="H2431" s="3">
        <v>4973.13</v>
      </c>
      <c r="I2431" s="3" t="s">
        <v>29</v>
      </c>
    </row>
    <row r="2432" spans="1:9" x14ac:dyDescent="0.2">
      <c r="A2432" s="2" t="s">
        <v>2866</v>
      </c>
      <c r="B2432" s="2" t="s">
        <v>1101</v>
      </c>
      <c r="C2432" s="2" t="s">
        <v>418</v>
      </c>
      <c r="D2432" s="2" t="s">
        <v>114</v>
      </c>
      <c r="E2432" s="2" t="s">
        <v>115</v>
      </c>
      <c r="F2432" s="2">
        <v>5360.54</v>
      </c>
      <c r="G2432" s="2">
        <v>536.04999999999995</v>
      </c>
      <c r="H2432" s="2">
        <v>4824.49</v>
      </c>
      <c r="I2432" s="2" t="s">
        <v>29</v>
      </c>
    </row>
    <row r="2433" spans="1:9" x14ac:dyDescent="0.2">
      <c r="A2433" s="3" t="s">
        <v>2867</v>
      </c>
      <c r="B2433" s="3" t="s">
        <v>451</v>
      </c>
      <c r="C2433" s="3" t="s">
        <v>448</v>
      </c>
      <c r="D2433" s="3" t="s">
        <v>33</v>
      </c>
      <c r="E2433" s="3" t="s">
        <v>34</v>
      </c>
      <c r="F2433" s="3">
        <v>2817.65</v>
      </c>
      <c r="G2433" s="3">
        <v>422.65</v>
      </c>
      <c r="H2433" s="3">
        <v>2395</v>
      </c>
      <c r="I2433" s="3" t="s">
        <v>41</v>
      </c>
    </row>
    <row r="2434" spans="1:9" x14ac:dyDescent="0.2">
      <c r="A2434" s="2" t="s">
        <v>2868</v>
      </c>
      <c r="B2434" s="2" t="s">
        <v>558</v>
      </c>
      <c r="C2434" s="2" t="s">
        <v>299</v>
      </c>
      <c r="D2434" s="2" t="s">
        <v>64</v>
      </c>
      <c r="E2434" s="2" t="s">
        <v>115</v>
      </c>
      <c r="F2434" s="2">
        <v>3116.86</v>
      </c>
      <c r="G2434" s="2">
        <v>0</v>
      </c>
      <c r="H2434" s="2">
        <v>3116.86</v>
      </c>
      <c r="I2434" s="2" t="s">
        <v>29</v>
      </c>
    </row>
    <row r="2435" spans="1:9" x14ac:dyDescent="0.2">
      <c r="A2435" s="3" t="s">
        <v>2869</v>
      </c>
      <c r="B2435" s="3" t="s">
        <v>44</v>
      </c>
      <c r="C2435" s="3" t="s">
        <v>168</v>
      </c>
      <c r="D2435" s="3" t="s">
        <v>64</v>
      </c>
      <c r="E2435" s="3" t="s">
        <v>34</v>
      </c>
      <c r="F2435" s="3">
        <v>11499.29</v>
      </c>
      <c r="G2435" s="3">
        <v>0</v>
      </c>
      <c r="H2435" s="3">
        <v>11499.29</v>
      </c>
      <c r="I2435" s="3" t="s">
        <v>29</v>
      </c>
    </row>
    <row r="2436" spans="1:9" x14ac:dyDescent="0.2">
      <c r="A2436" s="2" t="s">
        <v>2870</v>
      </c>
      <c r="B2436" s="2" t="s">
        <v>570</v>
      </c>
      <c r="C2436" s="2" t="s">
        <v>81</v>
      </c>
      <c r="D2436" s="2" t="s">
        <v>33</v>
      </c>
      <c r="E2436" s="2" t="s">
        <v>60</v>
      </c>
      <c r="F2436" s="2">
        <v>2596.75</v>
      </c>
      <c r="G2436" s="2">
        <v>0</v>
      </c>
      <c r="H2436" s="2">
        <v>2596.75</v>
      </c>
      <c r="I2436" s="2" t="s">
        <v>29</v>
      </c>
    </row>
    <row r="2437" spans="1:9" x14ac:dyDescent="0.2">
      <c r="A2437" s="3" t="s">
        <v>2871</v>
      </c>
      <c r="B2437" s="3" t="s">
        <v>373</v>
      </c>
      <c r="C2437" s="3" t="s">
        <v>839</v>
      </c>
      <c r="D2437" s="3" t="s">
        <v>45</v>
      </c>
      <c r="E2437" s="3" t="s">
        <v>89</v>
      </c>
      <c r="F2437" s="3">
        <v>11445.13</v>
      </c>
      <c r="G2437" s="3">
        <v>0</v>
      </c>
      <c r="H2437" s="3">
        <v>11445.13</v>
      </c>
      <c r="I2437" s="3" t="s">
        <v>56</v>
      </c>
    </row>
    <row r="2438" spans="1:9" x14ac:dyDescent="0.2">
      <c r="A2438" s="2" t="s">
        <v>2872</v>
      </c>
      <c r="B2438" s="2" t="s">
        <v>295</v>
      </c>
      <c r="C2438" s="2" t="s">
        <v>558</v>
      </c>
      <c r="D2438" s="2" t="s">
        <v>64</v>
      </c>
      <c r="E2438" s="2" t="s">
        <v>34</v>
      </c>
      <c r="F2438" s="2">
        <v>5962.47</v>
      </c>
      <c r="G2438" s="2">
        <v>0</v>
      </c>
      <c r="H2438" s="2">
        <v>5962.47</v>
      </c>
      <c r="I2438" s="2" t="s">
        <v>29</v>
      </c>
    </row>
    <row r="2439" spans="1:9" x14ac:dyDescent="0.2">
      <c r="A2439" s="3" t="s">
        <v>2873</v>
      </c>
      <c r="B2439" s="3" t="s">
        <v>705</v>
      </c>
      <c r="C2439" s="3" t="s">
        <v>48</v>
      </c>
      <c r="D2439" s="3" t="s">
        <v>52</v>
      </c>
      <c r="E2439" s="3" t="s">
        <v>34</v>
      </c>
      <c r="F2439" s="3">
        <v>7465.07</v>
      </c>
      <c r="G2439" s="3">
        <v>895.81</v>
      </c>
      <c r="H2439" s="3">
        <v>6569.26</v>
      </c>
      <c r="I2439" s="3" t="s">
        <v>29</v>
      </c>
    </row>
    <row r="2440" spans="1:9" x14ac:dyDescent="0.2">
      <c r="A2440" s="2" t="s">
        <v>2874</v>
      </c>
      <c r="B2440" s="2" t="s">
        <v>230</v>
      </c>
      <c r="C2440" s="2" t="s">
        <v>463</v>
      </c>
      <c r="D2440" s="2" t="s">
        <v>27</v>
      </c>
      <c r="E2440" s="2" t="s">
        <v>60</v>
      </c>
      <c r="F2440" s="2">
        <v>7000.63</v>
      </c>
      <c r="G2440" s="2">
        <v>0</v>
      </c>
      <c r="H2440" s="2">
        <v>7000.63</v>
      </c>
      <c r="I2440" s="2" t="s">
        <v>29</v>
      </c>
    </row>
    <row r="2441" spans="1:9" x14ac:dyDescent="0.2">
      <c r="A2441" s="3" t="s">
        <v>2875</v>
      </c>
      <c r="B2441" s="3" t="s">
        <v>364</v>
      </c>
      <c r="C2441" s="3" t="s">
        <v>1021</v>
      </c>
      <c r="D2441" s="3" t="s">
        <v>114</v>
      </c>
      <c r="E2441" s="3" t="s">
        <v>115</v>
      </c>
      <c r="F2441" s="3">
        <v>2431.87</v>
      </c>
      <c r="G2441" s="3">
        <v>243.19</v>
      </c>
      <c r="H2441" s="3">
        <v>2188.6799999999998</v>
      </c>
      <c r="I2441" s="3" t="s">
        <v>29</v>
      </c>
    </row>
    <row r="2442" spans="1:9" x14ac:dyDescent="0.2">
      <c r="A2442" s="2" t="s">
        <v>2876</v>
      </c>
      <c r="B2442" s="2" t="s">
        <v>113</v>
      </c>
      <c r="C2442" s="2" t="s">
        <v>236</v>
      </c>
      <c r="D2442" s="2" t="s">
        <v>52</v>
      </c>
      <c r="E2442" s="2" t="s">
        <v>34</v>
      </c>
      <c r="F2442" s="2">
        <v>3041.92</v>
      </c>
      <c r="G2442" s="2">
        <v>365.03</v>
      </c>
      <c r="H2442" s="2">
        <v>2676.89</v>
      </c>
      <c r="I2442" s="2" t="s">
        <v>29</v>
      </c>
    </row>
    <row r="2443" spans="1:9" x14ac:dyDescent="0.2">
      <c r="A2443" s="3" t="s">
        <v>2877</v>
      </c>
      <c r="B2443" s="3" t="s">
        <v>241</v>
      </c>
      <c r="C2443" s="3" t="s">
        <v>543</v>
      </c>
      <c r="D2443" s="3" t="s">
        <v>114</v>
      </c>
      <c r="E2443" s="3" t="s">
        <v>115</v>
      </c>
      <c r="F2443" s="3">
        <v>6338.18</v>
      </c>
      <c r="G2443" s="3">
        <v>633.82000000000005</v>
      </c>
      <c r="H2443" s="3">
        <v>5704.36</v>
      </c>
      <c r="I2443" s="3" t="s">
        <v>29</v>
      </c>
    </row>
    <row r="2444" spans="1:9" x14ac:dyDescent="0.2">
      <c r="A2444" s="2" t="s">
        <v>2878</v>
      </c>
      <c r="B2444" s="2" t="s">
        <v>54</v>
      </c>
      <c r="C2444" s="2" t="s">
        <v>546</v>
      </c>
      <c r="D2444" s="2" t="s">
        <v>169</v>
      </c>
      <c r="E2444" s="2" t="s">
        <v>34</v>
      </c>
      <c r="F2444" s="2">
        <v>2876.66</v>
      </c>
      <c r="G2444" s="2">
        <v>575.33000000000004</v>
      </c>
      <c r="H2444" s="2">
        <v>2301.33</v>
      </c>
      <c r="I2444" s="2" t="s">
        <v>56</v>
      </c>
    </row>
    <row r="2445" spans="1:9" x14ac:dyDescent="0.2">
      <c r="A2445" s="3" t="s">
        <v>2879</v>
      </c>
      <c r="B2445" s="3" t="s">
        <v>97</v>
      </c>
      <c r="C2445" s="3" t="s">
        <v>370</v>
      </c>
      <c r="D2445" s="3" t="s">
        <v>114</v>
      </c>
      <c r="E2445" s="3" t="s">
        <v>115</v>
      </c>
      <c r="F2445" s="3">
        <v>7961.22</v>
      </c>
      <c r="G2445" s="3">
        <v>796.12</v>
      </c>
      <c r="H2445" s="3">
        <v>7165.1</v>
      </c>
      <c r="I2445" s="3" t="s">
        <v>56</v>
      </c>
    </row>
    <row r="2446" spans="1:9" x14ac:dyDescent="0.2">
      <c r="A2446" s="2" t="s">
        <v>2880</v>
      </c>
      <c r="B2446" s="2" t="s">
        <v>484</v>
      </c>
      <c r="C2446" s="2" t="s">
        <v>866</v>
      </c>
      <c r="D2446" s="2" t="s">
        <v>64</v>
      </c>
      <c r="E2446" s="2" t="s">
        <v>34</v>
      </c>
      <c r="F2446" s="2">
        <v>12243.43</v>
      </c>
      <c r="G2446" s="2">
        <v>0</v>
      </c>
      <c r="H2446" s="2">
        <v>12243.43</v>
      </c>
      <c r="I2446" s="2" t="s">
        <v>29</v>
      </c>
    </row>
    <row r="2447" spans="1:9" x14ac:dyDescent="0.2">
      <c r="A2447" s="3" t="s">
        <v>2881</v>
      </c>
      <c r="B2447" s="3" t="s">
        <v>712</v>
      </c>
      <c r="C2447" s="3" t="s">
        <v>371</v>
      </c>
      <c r="D2447" s="3" t="s">
        <v>33</v>
      </c>
      <c r="E2447" s="3" t="s">
        <v>28</v>
      </c>
      <c r="F2447" s="3">
        <v>8232.98</v>
      </c>
      <c r="G2447" s="3">
        <v>1234.95</v>
      </c>
      <c r="H2447" s="3">
        <v>6998.03</v>
      </c>
      <c r="I2447" s="3" t="s">
        <v>29</v>
      </c>
    </row>
    <row r="2448" spans="1:9" x14ac:dyDescent="0.2">
      <c r="A2448" s="2" t="s">
        <v>2882</v>
      </c>
      <c r="B2448" s="2" t="s">
        <v>162</v>
      </c>
      <c r="C2448" s="2" t="s">
        <v>708</v>
      </c>
      <c r="D2448" s="2" t="s">
        <v>64</v>
      </c>
      <c r="E2448" s="2" t="s">
        <v>28</v>
      </c>
      <c r="F2448" s="2">
        <v>4791.8599999999997</v>
      </c>
      <c r="G2448" s="2">
        <v>0</v>
      </c>
      <c r="H2448" s="2">
        <v>4791.8599999999997</v>
      </c>
      <c r="I2448" s="2" t="s">
        <v>29</v>
      </c>
    </row>
    <row r="2449" spans="1:9" x14ac:dyDescent="0.2">
      <c r="A2449" s="3" t="s">
        <v>2883</v>
      </c>
      <c r="B2449" s="3" t="s">
        <v>198</v>
      </c>
      <c r="C2449" s="3" t="s">
        <v>376</v>
      </c>
      <c r="D2449" s="3" t="s">
        <v>169</v>
      </c>
      <c r="E2449" s="3" t="s">
        <v>46</v>
      </c>
      <c r="F2449" s="3">
        <v>9095.18</v>
      </c>
      <c r="G2449" s="3">
        <v>1819.04</v>
      </c>
      <c r="H2449" s="3">
        <v>7276.14</v>
      </c>
      <c r="I2449" s="3" t="s">
        <v>41</v>
      </c>
    </row>
    <row r="2450" spans="1:9" x14ac:dyDescent="0.2">
      <c r="A2450" s="2" t="s">
        <v>2884</v>
      </c>
      <c r="B2450" s="2" t="s">
        <v>294</v>
      </c>
      <c r="C2450" s="2" t="s">
        <v>543</v>
      </c>
      <c r="D2450" s="2" t="s">
        <v>33</v>
      </c>
      <c r="E2450" s="2" t="s">
        <v>60</v>
      </c>
      <c r="F2450" s="2">
        <v>11968.55</v>
      </c>
      <c r="G2450" s="2">
        <v>0</v>
      </c>
      <c r="H2450" s="2">
        <v>11968.55</v>
      </c>
      <c r="I2450" s="2" t="s">
        <v>41</v>
      </c>
    </row>
    <row r="2451" spans="1:9" x14ac:dyDescent="0.2">
      <c r="A2451" s="3" t="s">
        <v>2885</v>
      </c>
      <c r="B2451" s="3" t="s">
        <v>97</v>
      </c>
      <c r="C2451" s="3" t="s">
        <v>283</v>
      </c>
      <c r="D2451" s="3" t="s">
        <v>114</v>
      </c>
      <c r="E2451" s="3" t="s">
        <v>115</v>
      </c>
      <c r="F2451" s="3">
        <v>15766.63</v>
      </c>
      <c r="G2451" s="3">
        <v>1576.66</v>
      </c>
      <c r="H2451" s="3">
        <v>14189.97</v>
      </c>
      <c r="I2451" s="3" t="s">
        <v>29</v>
      </c>
    </row>
    <row r="2452" spans="1:9" x14ac:dyDescent="0.2">
      <c r="A2452" s="2" t="s">
        <v>2886</v>
      </c>
      <c r="B2452" s="2" t="s">
        <v>234</v>
      </c>
      <c r="C2452" s="2" t="s">
        <v>458</v>
      </c>
      <c r="D2452" s="2" t="s">
        <v>206</v>
      </c>
      <c r="E2452" s="2" t="s">
        <v>207</v>
      </c>
      <c r="F2452" s="2">
        <v>13164.25</v>
      </c>
      <c r="G2452" s="2">
        <v>0</v>
      </c>
      <c r="H2452" s="2">
        <v>13164.25</v>
      </c>
      <c r="I2452" s="2" t="s">
        <v>29</v>
      </c>
    </row>
    <row r="2453" spans="1:9" x14ac:dyDescent="0.2">
      <c r="A2453" s="3" t="s">
        <v>2887</v>
      </c>
      <c r="B2453" s="3" t="s">
        <v>189</v>
      </c>
      <c r="C2453" s="3" t="s">
        <v>81</v>
      </c>
      <c r="D2453" s="3" t="s">
        <v>64</v>
      </c>
      <c r="E2453" s="3" t="s">
        <v>115</v>
      </c>
      <c r="F2453" s="3">
        <v>2963.4</v>
      </c>
      <c r="G2453" s="3">
        <v>0</v>
      </c>
      <c r="H2453" s="3">
        <v>2963.4</v>
      </c>
      <c r="I2453" s="3" t="s">
        <v>29</v>
      </c>
    </row>
    <row r="2454" spans="1:9" x14ac:dyDescent="0.2">
      <c r="A2454" s="2" t="s">
        <v>2888</v>
      </c>
      <c r="B2454" s="2" t="s">
        <v>824</v>
      </c>
      <c r="C2454" s="2" t="s">
        <v>247</v>
      </c>
      <c r="D2454" s="2" t="s">
        <v>52</v>
      </c>
      <c r="E2454" s="2" t="s">
        <v>60</v>
      </c>
      <c r="F2454" s="2">
        <v>10098.69</v>
      </c>
      <c r="G2454" s="2">
        <v>0</v>
      </c>
      <c r="H2454" s="2">
        <v>10098.69</v>
      </c>
      <c r="I2454" s="2" t="s">
        <v>29</v>
      </c>
    </row>
    <row r="2455" spans="1:9" x14ac:dyDescent="0.2">
      <c r="A2455" s="3" t="s">
        <v>2889</v>
      </c>
      <c r="B2455" s="3" t="s">
        <v>120</v>
      </c>
      <c r="C2455" s="3" t="s">
        <v>120</v>
      </c>
      <c r="D2455" s="3" t="s">
        <v>45</v>
      </c>
      <c r="E2455" s="3" t="s">
        <v>46</v>
      </c>
      <c r="F2455" s="3">
        <v>12700.95</v>
      </c>
      <c r="G2455" s="3">
        <v>635.04999999999995</v>
      </c>
      <c r="H2455" s="3">
        <v>12065.9</v>
      </c>
      <c r="I2455" s="3" t="s">
        <v>41</v>
      </c>
    </row>
    <row r="2456" spans="1:9" x14ac:dyDescent="0.2">
      <c r="A2456" s="2" t="s">
        <v>2890</v>
      </c>
      <c r="B2456" s="2" t="s">
        <v>217</v>
      </c>
      <c r="C2456" s="2" t="s">
        <v>43</v>
      </c>
      <c r="D2456" s="2" t="s">
        <v>64</v>
      </c>
      <c r="E2456" s="2" t="s">
        <v>34</v>
      </c>
      <c r="F2456" s="2">
        <v>3838.34</v>
      </c>
      <c r="G2456" s="2">
        <v>0</v>
      </c>
      <c r="H2456" s="2">
        <v>3838.34</v>
      </c>
      <c r="I2456" s="2" t="s">
        <v>56</v>
      </c>
    </row>
    <row r="2457" spans="1:9" x14ac:dyDescent="0.2">
      <c r="A2457" s="3" t="s">
        <v>2891</v>
      </c>
      <c r="B2457" s="3" t="s">
        <v>783</v>
      </c>
      <c r="C2457" s="3" t="s">
        <v>315</v>
      </c>
      <c r="D2457" s="3" t="s">
        <v>33</v>
      </c>
      <c r="E2457" s="3" t="s">
        <v>60</v>
      </c>
      <c r="F2457" s="3">
        <v>4837.9399999999996</v>
      </c>
      <c r="G2457" s="3">
        <v>0</v>
      </c>
      <c r="H2457" s="3">
        <v>4837.9399999999996</v>
      </c>
      <c r="I2457" s="3" t="s">
        <v>29</v>
      </c>
    </row>
    <row r="2458" spans="1:9" x14ac:dyDescent="0.2">
      <c r="A2458" s="2" t="s">
        <v>2892</v>
      </c>
      <c r="B2458" s="2" t="s">
        <v>66</v>
      </c>
      <c r="C2458" s="2" t="s">
        <v>66</v>
      </c>
      <c r="D2458" s="2" t="s">
        <v>33</v>
      </c>
      <c r="E2458" s="2" t="s">
        <v>60</v>
      </c>
      <c r="F2458" s="2">
        <v>6244.32</v>
      </c>
      <c r="G2458" s="2">
        <v>0</v>
      </c>
      <c r="H2458" s="2">
        <v>6244.32</v>
      </c>
      <c r="I2458" s="2" t="s">
        <v>41</v>
      </c>
    </row>
    <row r="2459" spans="1:9" x14ac:dyDescent="0.2">
      <c r="A2459" s="3" t="s">
        <v>2893</v>
      </c>
      <c r="B2459" s="3" t="s">
        <v>148</v>
      </c>
      <c r="C2459" s="3" t="s">
        <v>262</v>
      </c>
      <c r="D2459" s="3" t="s">
        <v>33</v>
      </c>
      <c r="E2459" s="3" t="s">
        <v>60</v>
      </c>
      <c r="F2459" s="3">
        <v>15894.51</v>
      </c>
      <c r="G2459" s="3">
        <v>0</v>
      </c>
      <c r="H2459" s="3">
        <v>15894.51</v>
      </c>
      <c r="I2459" s="3" t="s">
        <v>29</v>
      </c>
    </row>
    <row r="2460" spans="1:9" x14ac:dyDescent="0.2">
      <c r="A2460" s="2" t="s">
        <v>2894</v>
      </c>
      <c r="B2460" s="2" t="s">
        <v>148</v>
      </c>
      <c r="C2460" s="2" t="s">
        <v>783</v>
      </c>
      <c r="D2460" s="2" t="s">
        <v>64</v>
      </c>
      <c r="E2460" s="2" t="s">
        <v>115</v>
      </c>
      <c r="F2460" s="2">
        <v>5777.51</v>
      </c>
      <c r="G2460" s="2">
        <v>0</v>
      </c>
      <c r="H2460" s="2">
        <v>5777.51</v>
      </c>
      <c r="I2460" s="2" t="s">
        <v>29</v>
      </c>
    </row>
    <row r="2461" spans="1:9" x14ac:dyDescent="0.2">
      <c r="A2461" s="3" t="s">
        <v>2895</v>
      </c>
      <c r="B2461" s="3" t="s">
        <v>328</v>
      </c>
      <c r="C2461" s="3" t="s">
        <v>595</v>
      </c>
      <c r="D2461" s="3" t="s">
        <v>64</v>
      </c>
      <c r="E2461" s="3" t="s">
        <v>34</v>
      </c>
      <c r="F2461" s="3">
        <v>3529.08</v>
      </c>
      <c r="G2461" s="3">
        <v>0</v>
      </c>
      <c r="H2461" s="3">
        <v>3529.08</v>
      </c>
      <c r="I2461" s="3" t="s">
        <v>41</v>
      </c>
    </row>
    <row r="2462" spans="1:9" x14ac:dyDescent="0.2">
      <c r="A2462" s="2" t="s">
        <v>2896</v>
      </c>
      <c r="B2462" s="2" t="s">
        <v>465</v>
      </c>
      <c r="C2462" s="2" t="s">
        <v>465</v>
      </c>
      <c r="D2462" s="2" t="s">
        <v>45</v>
      </c>
      <c r="E2462" s="2" t="s">
        <v>89</v>
      </c>
      <c r="F2462" s="2">
        <v>4596.75</v>
      </c>
      <c r="G2462" s="2">
        <v>0</v>
      </c>
      <c r="H2462" s="2">
        <v>4596.75</v>
      </c>
      <c r="I2462" s="2" t="s">
        <v>29</v>
      </c>
    </row>
    <row r="2463" spans="1:9" x14ac:dyDescent="0.2">
      <c r="A2463" s="3" t="s">
        <v>2897</v>
      </c>
      <c r="B2463" s="3" t="s">
        <v>81</v>
      </c>
      <c r="C2463" s="3" t="s">
        <v>198</v>
      </c>
      <c r="D2463" s="3" t="s">
        <v>64</v>
      </c>
      <c r="E2463" s="3" t="s">
        <v>34</v>
      </c>
      <c r="F2463" s="3">
        <v>13733.64</v>
      </c>
      <c r="G2463" s="3">
        <v>0</v>
      </c>
      <c r="H2463" s="3">
        <v>13733.64</v>
      </c>
      <c r="I2463" s="3" t="s">
        <v>29</v>
      </c>
    </row>
    <row r="2464" spans="1:9" x14ac:dyDescent="0.2">
      <c r="A2464" s="2" t="s">
        <v>2898</v>
      </c>
      <c r="B2464" s="2" t="s">
        <v>181</v>
      </c>
      <c r="C2464" s="2" t="s">
        <v>82</v>
      </c>
      <c r="D2464" s="2" t="s">
        <v>52</v>
      </c>
      <c r="E2464" s="2" t="s">
        <v>60</v>
      </c>
      <c r="F2464" s="2">
        <v>8696.0400000000009</v>
      </c>
      <c r="G2464" s="2">
        <v>0</v>
      </c>
      <c r="H2464" s="2">
        <v>8696.0400000000009</v>
      </c>
      <c r="I2464" s="2" t="s">
        <v>41</v>
      </c>
    </row>
    <row r="2465" spans="1:9" x14ac:dyDescent="0.2">
      <c r="A2465" s="3" t="s">
        <v>2899</v>
      </c>
      <c r="B2465" s="3" t="s">
        <v>430</v>
      </c>
      <c r="C2465" s="3" t="s">
        <v>210</v>
      </c>
      <c r="D2465" s="3" t="s">
        <v>52</v>
      </c>
      <c r="E2465" s="3" t="s">
        <v>34</v>
      </c>
      <c r="F2465" s="3">
        <v>10267.6</v>
      </c>
      <c r="G2465" s="3">
        <v>1232.1099999999999</v>
      </c>
      <c r="H2465" s="3">
        <v>9035.49</v>
      </c>
      <c r="I2465" s="3" t="s">
        <v>29</v>
      </c>
    </row>
    <row r="2466" spans="1:9" x14ac:dyDescent="0.2">
      <c r="A2466" s="2" t="s">
        <v>2900</v>
      </c>
      <c r="B2466" s="2" t="s">
        <v>666</v>
      </c>
      <c r="C2466" s="2" t="s">
        <v>454</v>
      </c>
      <c r="D2466" s="2" t="s">
        <v>45</v>
      </c>
      <c r="E2466" s="2" t="s">
        <v>46</v>
      </c>
      <c r="F2466" s="2">
        <v>5081.47</v>
      </c>
      <c r="G2466" s="2">
        <v>254.07</v>
      </c>
      <c r="H2466" s="2">
        <v>4827.3999999999996</v>
      </c>
      <c r="I2466" s="2" t="s">
        <v>29</v>
      </c>
    </row>
    <row r="2467" spans="1:9" x14ac:dyDescent="0.2">
      <c r="A2467" s="3" t="s">
        <v>2901</v>
      </c>
      <c r="B2467" s="3" t="s">
        <v>917</v>
      </c>
      <c r="C2467" s="3" t="s">
        <v>472</v>
      </c>
      <c r="D2467" s="3" t="s">
        <v>45</v>
      </c>
      <c r="E2467" s="3" t="s">
        <v>89</v>
      </c>
      <c r="F2467" s="3">
        <v>3027.07</v>
      </c>
      <c r="G2467" s="3">
        <v>0</v>
      </c>
      <c r="H2467" s="3">
        <v>3027.07</v>
      </c>
      <c r="I2467" s="3" t="s">
        <v>56</v>
      </c>
    </row>
    <row r="2468" spans="1:9" x14ac:dyDescent="0.2">
      <c r="A2468" s="2" t="s">
        <v>2902</v>
      </c>
      <c r="B2468" s="2" t="s">
        <v>595</v>
      </c>
      <c r="C2468" s="2" t="s">
        <v>986</v>
      </c>
      <c r="D2468" s="2" t="s">
        <v>52</v>
      </c>
      <c r="E2468" s="2" t="s">
        <v>60</v>
      </c>
      <c r="F2468" s="2">
        <v>12045.11</v>
      </c>
      <c r="G2468" s="2">
        <v>0</v>
      </c>
      <c r="H2468" s="2">
        <v>12045.11</v>
      </c>
      <c r="I2468" s="2" t="s">
        <v>29</v>
      </c>
    </row>
    <row r="2469" spans="1:9" x14ac:dyDescent="0.2">
      <c r="A2469" s="3" t="s">
        <v>2903</v>
      </c>
      <c r="B2469" s="3" t="s">
        <v>401</v>
      </c>
      <c r="C2469" s="3" t="s">
        <v>1825</v>
      </c>
      <c r="D2469" s="3" t="s">
        <v>27</v>
      </c>
      <c r="E2469" s="3" t="s">
        <v>28</v>
      </c>
      <c r="F2469" s="3">
        <v>2511.06</v>
      </c>
      <c r="G2469" s="3">
        <v>451.99</v>
      </c>
      <c r="H2469" s="3">
        <v>2059.0700000000002</v>
      </c>
      <c r="I2469" s="3" t="s">
        <v>29</v>
      </c>
    </row>
    <row r="2470" spans="1:9" x14ac:dyDescent="0.2">
      <c r="A2470" s="2" t="s">
        <v>2904</v>
      </c>
      <c r="B2470" s="2" t="s">
        <v>630</v>
      </c>
      <c r="C2470" s="2" t="s">
        <v>219</v>
      </c>
      <c r="D2470" s="2" t="s">
        <v>45</v>
      </c>
      <c r="E2470" s="2" t="s">
        <v>46</v>
      </c>
      <c r="F2470" s="2">
        <v>2923.86</v>
      </c>
      <c r="G2470" s="2">
        <v>146.19</v>
      </c>
      <c r="H2470" s="2">
        <v>2777.67</v>
      </c>
      <c r="I2470" s="2" t="s">
        <v>29</v>
      </c>
    </row>
    <row r="2471" spans="1:9" x14ac:dyDescent="0.2">
      <c r="A2471" s="3" t="s">
        <v>2905</v>
      </c>
      <c r="B2471" s="3" t="s">
        <v>863</v>
      </c>
      <c r="C2471" s="3" t="s">
        <v>512</v>
      </c>
      <c r="D2471" s="3" t="s">
        <v>27</v>
      </c>
      <c r="E2471" s="3" t="s">
        <v>34</v>
      </c>
      <c r="F2471" s="3">
        <v>26836.77</v>
      </c>
      <c r="G2471" s="3">
        <v>4830.62</v>
      </c>
      <c r="H2471" s="3">
        <v>22006.15</v>
      </c>
      <c r="I2471" s="3" t="s">
        <v>29</v>
      </c>
    </row>
    <row r="2472" spans="1:9" x14ac:dyDescent="0.2">
      <c r="A2472" s="2" t="s">
        <v>2906</v>
      </c>
      <c r="B2472" s="2" t="s">
        <v>112</v>
      </c>
      <c r="C2472" s="2" t="s">
        <v>209</v>
      </c>
      <c r="D2472" s="2" t="s">
        <v>169</v>
      </c>
      <c r="E2472" s="2" t="s">
        <v>46</v>
      </c>
      <c r="F2472" s="2">
        <v>5511.14</v>
      </c>
      <c r="G2472" s="2">
        <v>1102.23</v>
      </c>
      <c r="H2472" s="2">
        <v>4408.91</v>
      </c>
      <c r="I2472" s="2" t="s">
        <v>29</v>
      </c>
    </row>
    <row r="2473" spans="1:9" x14ac:dyDescent="0.2">
      <c r="A2473" s="3" t="s">
        <v>2907</v>
      </c>
      <c r="B2473" s="3" t="s">
        <v>702</v>
      </c>
      <c r="C2473" s="3" t="s">
        <v>328</v>
      </c>
      <c r="D2473" s="3" t="s">
        <v>206</v>
      </c>
      <c r="E2473" s="3" t="s">
        <v>207</v>
      </c>
      <c r="F2473" s="3">
        <v>3452.26</v>
      </c>
      <c r="G2473" s="3">
        <v>0</v>
      </c>
      <c r="H2473" s="3">
        <v>3452.26</v>
      </c>
      <c r="I2473" s="3" t="s">
        <v>29</v>
      </c>
    </row>
    <row r="2474" spans="1:9" x14ac:dyDescent="0.2">
      <c r="A2474" s="2" t="s">
        <v>2908</v>
      </c>
      <c r="B2474" s="2" t="s">
        <v>360</v>
      </c>
      <c r="C2474" s="2" t="s">
        <v>95</v>
      </c>
      <c r="D2474" s="2" t="s">
        <v>114</v>
      </c>
      <c r="E2474" s="2" t="s">
        <v>46</v>
      </c>
      <c r="F2474" s="2">
        <v>2850.01</v>
      </c>
      <c r="G2474" s="2">
        <v>285</v>
      </c>
      <c r="H2474" s="2">
        <v>2565.0100000000002</v>
      </c>
      <c r="I2474" s="2" t="s">
        <v>41</v>
      </c>
    </row>
    <row r="2475" spans="1:9" x14ac:dyDescent="0.2">
      <c r="A2475" s="3" t="s">
        <v>2909</v>
      </c>
      <c r="B2475" s="3" t="s">
        <v>269</v>
      </c>
      <c r="C2475" s="3" t="s">
        <v>505</v>
      </c>
      <c r="D2475" s="3" t="s">
        <v>169</v>
      </c>
      <c r="E2475" s="3" t="s">
        <v>46</v>
      </c>
      <c r="F2475" s="3">
        <v>12306.29</v>
      </c>
      <c r="G2475" s="3">
        <v>2461.2600000000002</v>
      </c>
      <c r="H2475" s="3">
        <v>9845.0300000000007</v>
      </c>
      <c r="I2475" s="3" t="s">
        <v>41</v>
      </c>
    </row>
    <row r="2476" spans="1:9" x14ac:dyDescent="0.2">
      <c r="A2476" s="2" t="s">
        <v>2910</v>
      </c>
      <c r="B2476" s="2" t="s">
        <v>355</v>
      </c>
      <c r="C2476" s="2" t="s">
        <v>712</v>
      </c>
      <c r="D2476" s="2" t="s">
        <v>45</v>
      </c>
      <c r="E2476" s="2" t="s">
        <v>89</v>
      </c>
      <c r="F2476" s="2">
        <v>6266.94</v>
      </c>
      <c r="G2476" s="2">
        <v>0</v>
      </c>
      <c r="H2476" s="2">
        <v>6266.94</v>
      </c>
      <c r="I2476" s="2" t="s">
        <v>29</v>
      </c>
    </row>
    <row r="2477" spans="1:9" x14ac:dyDescent="0.2">
      <c r="A2477" s="3" t="s">
        <v>2911</v>
      </c>
      <c r="B2477" s="3" t="s">
        <v>378</v>
      </c>
      <c r="C2477" s="3" t="s">
        <v>36</v>
      </c>
      <c r="D2477" s="3" t="s">
        <v>52</v>
      </c>
      <c r="E2477" s="3" t="s">
        <v>34</v>
      </c>
      <c r="F2477" s="3">
        <v>7125.17</v>
      </c>
      <c r="G2477" s="3">
        <v>855.02</v>
      </c>
      <c r="H2477" s="3">
        <v>6270.15</v>
      </c>
      <c r="I2477" s="3" t="s">
        <v>41</v>
      </c>
    </row>
    <row r="2478" spans="1:9" x14ac:dyDescent="0.2">
      <c r="A2478" s="2" t="s">
        <v>2912</v>
      </c>
      <c r="B2478" s="2" t="s">
        <v>401</v>
      </c>
      <c r="C2478" s="2" t="s">
        <v>773</v>
      </c>
      <c r="D2478" s="2" t="s">
        <v>64</v>
      </c>
      <c r="E2478" s="2" t="s">
        <v>115</v>
      </c>
      <c r="F2478" s="2">
        <v>4804.7700000000004</v>
      </c>
      <c r="G2478" s="2">
        <v>0</v>
      </c>
      <c r="H2478" s="2">
        <v>4804.7700000000004</v>
      </c>
      <c r="I2478" s="2" t="s">
        <v>29</v>
      </c>
    </row>
    <row r="2479" spans="1:9" x14ac:dyDescent="0.2">
      <c r="A2479" s="3" t="s">
        <v>2913</v>
      </c>
      <c r="B2479" s="3" t="s">
        <v>497</v>
      </c>
      <c r="C2479" s="3" t="s">
        <v>153</v>
      </c>
      <c r="D2479" s="3" t="s">
        <v>52</v>
      </c>
      <c r="E2479" s="3" t="s">
        <v>34</v>
      </c>
      <c r="F2479" s="3">
        <v>7579.78</v>
      </c>
      <c r="G2479" s="3">
        <v>909.57</v>
      </c>
      <c r="H2479" s="3">
        <v>6670.21</v>
      </c>
      <c r="I2479" s="3" t="s">
        <v>29</v>
      </c>
    </row>
    <row r="2480" spans="1:9" x14ac:dyDescent="0.2">
      <c r="A2480" s="2" t="s">
        <v>2914</v>
      </c>
      <c r="B2480" s="2" t="s">
        <v>1354</v>
      </c>
      <c r="C2480" s="2" t="s">
        <v>314</v>
      </c>
      <c r="D2480" s="2" t="s">
        <v>52</v>
      </c>
      <c r="E2480" s="2" t="s">
        <v>60</v>
      </c>
      <c r="F2480" s="2">
        <v>5760.58</v>
      </c>
      <c r="G2480" s="2">
        <v>0</v>
      </c>
      <c r="H2480" s="2">
        <v>5760.58</v>
      </c>
      <c r="I2480" s="2" t="s">
        <v>29</v>
      </c>
    </row>
    <row r="2481" spans="1:9" x14ac:dyDescent="0.2">
      <c r="A2481" s="3" t="s">
        <v>2915</v>
      </c>
      <c r="B2481" s="3" t="s">
        <v>76</v>
      </c>
      <c r="C2481" s="3" t="s">
        <v>393</v>
      </c>
      <c r="D2481" s="3" t="s">
        <v>45</v>
      </c>
      <c r="E2481" s="3" t="s">
        <v>89</v>
      </c>
      <c r="F2481" s="3">
        <v>3064.43</v>
      </c>
      <c r="G2481" s="3">
        <v>0</v>
      </c>
      <c r="H2481" s="3">
        <v>3064.43</v>
      </c>
      <c r="I2481" s="3" t="s">
        <v>56</v>
      </c>
    </row>
    <row r="2482" spans="1:9" x14ac:dyDescent="0.2">
      <c r="A2482" s="2" t="s">
        <v>2916</v>
      </c>
      <c r="B2482" s="2" t="s">
        <v>69</v>
      </c>
      <c r="C2482" s="2" t="s">
        <v>724</v>
      </c>
      <c r="D2482" s="2" t="s">
        <v>64</v>
      </c>
      <c r="E2482" s="2" t="s">
        <v>28</v>
      </c>
      <c r="F2482" s="2">
        <v>9316.2199999999993</v>
      </c>
      <c r="G2482" s="2">
        <v>0</v>
      </c>
      <c r="H2482" s="2">
        <v>9316.2199999999993</v>
      </c>
      <c r="I2482" s="2" t="s">
        <v>56</v>
      </c>
    </row>
    <row r="2483" spans="1:9" x14ac:dyDescent="0.2">
      <c r="A2483" s="3" t="s">
        <v>2917</v>
      </c>
      <c r="B2483" s="3" t="s">
        <v>95</v>
      </c>
      <c r="C2483" s="3" t="s">
        <v>501</v>
      </c>
      <c r="D2483" s="3" t="s">
        <v>27</v>
      </c>
      <c r="E2483" s="3" t="s">
        <v>60</v>
      </c>
      <c r="F2483" s="3">
        <v>2171.4699999999998</v>
      </c>
      <c r="G2483" s="3">
        <v>0</v>
      </c>
      <c r="H2483" s="3">
        <v>2171.4699999999998</v>
      </c>
      <c r="I2483" s="3" t="s">
        <v>41</v>
      </c>
    </row>
    <row r="2484" spans="1:9" x14ac:dyDescent="0.2">
      <c r="A2484" s="2" t="s">
        <v>2918</v>
      </c>
      <c r="B2484" s="2" t="s">
        <v>664</v>
      </c>
      <c r="C2484" s="2" t="s">
        <v>396</v>
      </c>
      <c r="D2484" s="2" t="s">
        <v>33</v>
      </c>
      <c r="E2484" s="2" t="s">
        <v>34</v>
      </c>
      <c r="F2484" s="2">
        <v>3175.95</v>
      </c>
      <c r="G2484" s="2">
        <v>476.39</v>
      </c>
      <c r="H2484" s="2">
        <v>2699.56</v>
      </c>
      <c r="I2484" s="2" t="s">
        <v>29</v>
      </c>
    </row>
    <row r="2485" spans="1:9" x14ac:dyDescent="0.2">
      <c r="A2485" s="3" t="s">
        <v>2919</v>
      </c>
      <c r="B2485" s="3" t="s">
        <v>291</v>
      </c>
      <c r="C2485" s="3" t="s">
        <v>117</v>
      </c>
      <c r="D2485" s="3" t="s">
        <v>169</v>
      </c>
      <c r="E2485" s="3" t="s">
        <v>34</v>
      </c>
      <c r="F2485" s="3">
        <v>14475.05</v>
      </c>
      <c r="G2485" s="3">
        <v>2895.01</v>
      </c>
      <c r="H2485" s="3">
        <v>11580.04</v>
      </c>
      <c r="I2485" s="3" t="s">
        <v>29</v>
      </c>
    </row>
    <row r="2486" spans="1:9" x14ac:dyDescent="0.2">
      <c r="A2486" s="2" t="s">
        <v>2920</v>
      </c>
      <c r="B2486" s="2" t="s">
        <v>58</v>
      </c>
      <c r="C2486" s="2" t="s">
        <v>120</v>
      </c>
      <c r="D2486" s="2" t="s">
        <v>33</v>
      </c>
      <c r="E2486" s="2" t="s">
        <v>28</v>
      </c>
      <c r="F2486" s="2">
        <v>13711.59</v>
      </c>
      <c r="G2486" s="2">
        <v>2056.7399999999998</v>
      </c>
      <c r="H2486" s="2">
        <v>11654.85</v>
      </c>
      <c r="I2486" s="2" t="s">
        <v>29</v>
      </c>
    </row>
    <row r="2487" spans="1:9" x14ac:dyDescent="0.2">
      <c r="A2487" s="3" t="s">
        <v>2921</v>
      </c>
      <c r="B2487" s="3" t="s">
        <v>247</v>
      </c>
      <c r="C2487" s="3" t="s">
        <v>200</v>
      </c>
      <c r="D2487" s="3" t="s">
        <v>64</v>
      </c>
      <c r="E2487" s="3" t="s">
        <v>28</v>
      </c>
      <c r="F2487" s="3">
        <v>25352.73</v>
      </c>
      <c r="G2487" s="3">
        <v>0</v>
      </c>
      <c r="H2487" s="3">
        <v>25352.73</v>
      </c>
      <c r="I2487" s="3" t="s">
        <v>29</v>
      </c>
    </row>
    <row r="2488" spans="1:9" x14ac:dyDescent="0.2">
      <c r="A2488" s="2" t="s">
        <v>2922</v>
      </c>
      <c r="B2488" s="2" t="s">
        <v>274</v>
      </c>
      <c r="C2488" s="2" t="s">
        <v>664</v>
      </c>
      <c r="D2488" s="2" t="s">
        <v>52</v>
      </c>
      <c r="E2488" s="2" t="s">
        <v>34</v>
      </c>
      <c r="F2488" s="2">
        <v>16210.19</v>
      </c>
      <c r="G2488" s="2">
        <v>1945.22</v>
      </c>
      <c r="H2488" s="2">
        <v>14264.97</v>
      </c>
      <c r="I2488" s="2" t="s">
        <v>41</v>
      </c>
    </row>
    <row r="2489" spans="1:9" x14ac:dyDescent="0.2">
      <c r="A2489" s="3" t="s">
        <v>2923</v>
      </c>
      <c r="B2489" s="3" t="s">
        <v>315</v>
      </c>
      <c r="C2489" s="3" t="s">
        <v>209</v>
      </c>
      <c r="D2489" s="3" t="s">
        <v>45</v>
      </c>
      <c r="E2489" s="3" t="s">
        <v>89</v>
      </c>
      <c r="F2489" s="3">
        <v>15637.68</v>
      </c>
      <c r="G2489" s="3">
        <v>0</v>
      </c>
      <c r="H2489" s="3">
        <v>15637.68</v>
      </c>
      <c r="I2489" s="3" t="s">
        <v>29</v>
      </c>
    </row>
    <row r="2490" spans="1:9" x14ac:dyDescent="0.2">
      <c r="A2490" s="2" t="s">
        <v>2924</v>
      </c>
      <c r="B2490" s="2" t="s">
        <v>159</v>
      </c>
      <c r="C2490" s="2" t="s">
        <v>465</v>
      </c>
      <c r="D2490" s="2" t="s">
        <v>52</v>
      </c>
      <c r="E2490" s="2" t="s">
        <v>34</v>
      </c>
      <c r="F2490" s="2">
        <v>2737.11</v>
      </c>
      <c r="G2490" s="2">
        <v>328.45</v>
      </c>
      <c r="H2490" s="2">
        <v>2408.66</v>
      </c>
      <c r="I2490" s="2" t="s">
        <v>29</v>
      </c>
    </row>
    <row r="2491" spans="1:9" x14ac:dyDescent="0.2">
      <c r="A2491" s="3" t="s">
        <v>2925</v>
      </c>
      <c r="B2491" s="3" t="s">
        <v>36</v>
      </c>
      <c r="C2491" s="3" t="s">
        <v>117</v>
      </c>
      <c r="D2491" s="3" t="s">
        <v>33</v>
      </c>
      <c r="E2491" s="3" t="s">
        <v>28</v>
      </c>
      <c r="F2491" s="3">
        <v>8710.2900000000009</v>
      </c>
      <c r="G2491" s="3">
        <v>1306.54</v>
      </c>
      <c r="H2491" s="3">
        <v>7403.75</v>
      </c>
      <c r="I2491" s="3" t="s">
        <v>41</v>
      </c>
    </row>
    <row r="2492" spans="1:9" x14ac:dyDescent="0.2">
      <c r="A2492" s="2" t="s">
        <v>2926</v>
      </c>
      <c r="B2492" s="2" t="s">
        <v>626</v>
      </c>
      <c r="C2492" s="2" t="s">
        <v>315</v>
      </c>
      <c r="D2492" s="2" t="s">
        <v>206</v>
      </c>
      <c r="E2492" s="2" t="s">
        <v>207</v>
      </c>
      <c r="F2492" s="2">
        <v>10737.68</v>
      </c>
      <c r="G2492" s="2">
        <v>0</v>
      </c>
      <c r="H2492" s="2">
        <v>10737.68</v>
      </c>
      <c r="I2492" s="2" t="s">
        <v>56</v>
      </c>
    </row>
    <row r="2493" spans="1:9" x14ac:dyDescent="0.2">
      <c r="A2493" s="3" t="s">
        <v>2927</v>
      </c>
      <c r="B2493" s="3" t="s">
        <v>331</v>
      </c>
      <c r="C2493" s="3" t="s">
        <v>543</v>
      </c>
      <c r="D2493" s="3" t="s">
        <v>169</v>
      </c>
      <c r="E2493" s="3" t="s">
        <v>46</v>
      </c>
      <c r="F2493" s="3">
        <v>9295.75</v>
      </c>
      <c r="G2493" s="3">
        <v>1859.15</v>
      </c>
      <c r="H2493" s="3">
        <v>7436.6</v>
      </c>
      <c r="I2493" s="3" t="s">
        <v>56</v>
      </c>
    </row>
    <row r="2494" spans="1:9" x14ac:dyDescent="0.2">
      <c r="A2494" s="2" t="s">
        <v>2928</v>
      </c>
      <c r="B2494" s="2" t="s">
        <v>443</v>
      </c>
      <c r="C2494" s="2" t="s">
        <v>720</v>
      </c>
      <c r="D2494" s="2" t="s">
        <v>52</v>
      </c>
      <c r="E2494" s="2" t="s">
        <v>60</v>
      </c>
      <c r="F2494" s="2">
        <v>6259.47</v>
      </c>
      <c r="G2494" s="2">
        <v>0</v>
      </c>
      <c r="H2494" s="2">
        <v>6259.47</v>
      </c>
      <c r="I2494" s="2" t="s">
        <v>56</v>
      </c>
    </row>
    <row r="2495" spans="1:9" x14ac:dyDescent="0.2">
      <c r="A2495" s="3" t="s">
        <v>2929</v>
      </c>
      <c r="B2495" s="3" t="s">
        <v>98</v>
      </c>
      <c r="C2495" s="3" t="s">
        <v>1623</v>
      </c>
      <c r="D2495" s="3" t="s">
        <v>33</v>
      </c>
      <c r="E2495" s="3" t="s">
        <v>28</v>
      </c>
      <c r="F2495" s="3">
        <v>8294.16</v>
      </c>
      <c r="G2495" s="3">
        <v>1244.1199999999999</v>
      </c>
      <c r="H2495" s="3">
        <v>7050.04</v>
      </c>
      <c r="I2495" s="3" t="s">
        <v>41</v>
      </c>
    </row>
    <row r="2496" spans="1:9" x14ac:dyDescent="0.2">
      <c r="A2496" s="2" t="s">
        <v>2930</v>
      </c>
      <c r="B2496" s="2" t="s">
        <v>553</v>
      </c>
      <c r="C2496" s="2" t="s">
        <v>386</v>
      </c>
      <c r="D2496" s="2" t="s">
        <v>27</v>
      </c>
      <c r="E2496" s="2" t="s">
        <v>28</v>
      </c>
      <c r="F2496" s="2">
        <v>12631.31</v>
      </c>
      <c r="G2496" s="2">
        <v>2273.64</v>
      </c>
      <c r="H2496" s="2">
        <v>10357.67</v>
      </c>
      <c r="I2496" s="2" t="s">
        <v>29</v>
      </c>
    </row>
    <row r="2497" spans="1:9" x14ac:dyDescent="0.2">
      <c r="A2497" s="3" t="s">
        <v>2931</v>
      </c>
      <c r="B2497" s="3" t="s">
        <v>266</v>
      </c>
      <c r="C2497" s="3" t="s">
        <v>130</v>
      </c>
      <c r="D2497" s="3" t="s">
        <v>27</v>
      </c>
      <c r="E2497" s="3" t="s">
        <v>28</v>
      </c>
      <c r="F2497" s="3">
        <v>3654.39</v>
      </c>
      <c r="G2497" s="3">
        <v>657.79</v>
      </c>
      <c r="H2497" s="3">
        <v>2996.6</v>
      </c>
      <c r="I2497" s="3" t="s">
        <v>56</v>
      </c>
    </row>
    <row r="2498" spans="1:9" x14ac:dyDescent="0.2">
      <c r="A2498" s="2" t="s">
        <v>2932</v>
      </c>
      <c r="B2498" s="2" t="s">
        <v>249</v>
      </c>
      <c r="C2498" s="2" t="s">
        <v>478</v>
      </c>
      <c r="D2498" s="2" t="s">
        <v>33</v>
      </c>
      <c r="E2498" s="2" t="s">
        <v>60</v>
      </c>
      <c r="F2498" s="2">
        <v>13385.66</v>
      </c>
      <c r="G2498" s="2">
        <v>0</v>
      </c>
      <c r="H2498" s="2">
        <v>13385.66</v>
      </c>
      <c r="I2498" s="2" t="s">
        <v>56</v>
      </c>
    </row>
    <row r="2499" spans="1:9" x14ac:dyDescent="0.2">
      <c r="A2499" s="3" t="s">
        <v>2933</v>
      </c>
      <c r="B2499" s="3" t="s">
        <v>773</v>
      </c>
      <c r="C2499" s="3" t="s">
        <v>224</v>
      </c>
      <c r="D2499" s="3" t="s">
        <v>45</v>
      </c>
      <c r="E2499" s="3" t="s">
        <v>89</v>
      </c>
      <c r="F2499" s="3">
        <v>8590.15</v>
      </c>
      <c r="G2499" s="3">
        <v>0</v>
      </c>
      <c r="H2499" s="3">
        <v>8590.15</v>
      </c>
      <c r="I2499" s="3" t="s">
        <v>29</v>
      </c>
    </row>
    <row r="2500" spans="1:9" x14ac:dyDescent="0.2">
      <c r="A2500" s="2" t="s">
        <v>2934</v>
      </c>
      <c r="B2500" s="2" t="s">
        <v>468</v>
      </c>
      <c r="C2500" s="2" t="s">
        <v>781</v>
      </c>
      <c r="D2500" s="2" t="s">
        <v>169</v>
      </c>
      <c r="E2500" s="2" t="s">
        <v>34</v>
      </c>
      <c r="F2500" s="2">
        <v>5874.32</v>
      </c>
      <c r="G2500" s="2">
        <v>1174.8599999999999</v>
      </c>
      <c r="H2500" s="2">
        <v>4699.46</v>
      </c>
      <c r="I2500" s="2" t="s">
        <v>29</v>
      </c>
    </row>
    <row r="2501" spans="1:9" x14ac:dyDescent="0.2">
      <c r="A2501" s="3" t="s">
        <v>2935</v>
      </c>
      <c r="B2501" s="3" t="s">
        <v>456</v>
      </c>
      <c r="C2501" s="3" t="s">
        <v>63</v>
      </c>
      <c r="D2501" s="3" t="s">
        <v>52</v>
      </c>
      <c r="E2501" s="3" t="s">
        <v>60</v>
      </c>
      <c r="F2501" s="3">
        <v>18597.47</v>
      </c>
      <c r="G2501" s="3">
        <v>0</v>
      </c>
      <c r="H2501" s="3">
        <v>18597.47</v>
      </c>
      <c r="I2501" s="3" t="s">
        <v>56</v>
      </c>
    </row>
    <row r="2502" spans="1:9" x14ac:dyDescent="0.2">
      <c r="A2502" s="2" t="s">
        <v>2936</v>
      </c>
      <c r="B2502" s="2" t="s">
        <v>497</v>
      </c>
      <c r="C2502" s="2" t="s">
        <v>482</v>
      </c>
      <c r="D2502" s="2" t="s">
        <v>52</v>
      </c>
      <c r="E2502" s="2" t="s">
        <v>60</v>
      </c>
      <c r="F2502" s="2">
        <v>5427.49</v>
      </c>
      <c r="G2502" s="2">
        <v>0</v>
      </c>
      <c r="H2502" s="2">
        <v>5427.49</v>
      </c>
      <c r="I2502" s="2" t="s">
        <v>29</v>
      </c>
    </row>
    <row r="2503" spans="1:9" x14ac:dyDescent="0.2">
      <c r="A2503" s="3" t="s">
        <v>2937</v>
      </c>
      <c r="B2503" s="3" t="s">
        <v>132</v>
      </c>
      <c r="C2503" s="3" t="s">
        <v>705</v>
      </c>
      <c r="D2503" s="3" t="s">
        <v>64</v>
      </c>
      <c r="E2503" s="3" t="s">
        <v>115</v>
      </c>
      <c r="F2503" s="3">
        <v>5877.63</v>
      </c>
      <c r="G2503" s="3">
        <v>0</v>
      </c>
      <c r="H2503" s="3">
        <v>5877.63</v>
      </c>
      <c r="I2503" s="3" t="s">
        <v>29</v>
      </c>
    </row>
    <row r="2504" spans="1:9" x14ac:dyDescent="0.2">
      <c r="A2504" s="2" t="s">
        <v>2938</v>
      </c>
      <c r="B2504" s="2" t="s">
        <v>205</v>
      </c>
      <c r="C2504" s="2" t="s">
        <v>619</v>
      </c>
      <c r="D2504" s="2" t="s">
        <v>169</v>
      </c>
      <c r="E2504" s="2" t="s">
        <v>46</v>
      </c>
      <c r="F2504" s="2">
        <v>3282.82</v>
      </c>
      <c r="G2504" s="2">
        <v>656.56</v>
      </c>
      <c r="H2504" s="2">
        <v>2626.26</v>
      </c>
      <c r="I2504" s="2" t="s">
        <v>29</v>
      </c>
    </row>
    <row r="2505" spans="1:9" x14ac:dyDescent="0.2">
      <c r="A2505" s="3" t="s">
        <v>2939</v>
      </c>
      <c r="B2505" s="3" t="s">
        <v>193</v>
      </c>
      <c r="C2505" s="3" t="s">
        <v>548</v>
      </c>
      <c r="D2505" s="3" t="s">
        <v>27</v>
      </c>
      <c r="E2505" s="3" t="s">
        <v>60</v>
      </c>
      <c r="F2505" s="3">
        <v>7877.33</v>
      </c>
      <c r="G2505" s="3">
        <v>0</v>
      </c>
      <c r="H2505" s="3">
        <v>7877.33</v>
      </c>
      <c r="I2505" s="3" t="s">
        <v>41</v>
      </c>
    </row>
    <row r="2506" spans="1:9" x14ac:dyDescent="0.2">
      <c r="A2506" s="2" t="s">
        <v>2940</v>
      </c>
      <c r="B2506" s="2" t="s">
        <v>669</v>
      </c>
      <c r="C2506" s="2" t="s">
        <v>669</v>
      </c>
      <c r="D2506" s="2" t="s">
        <v>52</v>
      </c>
      <c r="E2506" s="2" t="s">
        <v>34</v>
      </c>
      <c r="F2506" s="2">
        <v>13112.37</v>
      </c>
      <c r="G2506" s="2">
        <v>1573.48</v>
      </c>
      <c r="H2506" s="2">
        <v>11538.89</v>
      </c>
      <c r="I2506" s="2" t="s">
        <v>29</v>
      </c>
    </row>
    <row r="2507" spans="1:9" x14ac:dyDescent="0.2">
      <c r="A2507" s="3" t="s">
        <v>2941</v>
      </c>
      <c r="B2507" s="3" t="s">
        <v>394</v>
      </c>
      <c r="C2507" s="3" t="s">
        <v>340</v>
      </c>
      <c r="D2507" s="3" t="s">
        <v>206</v>
      </c>
      <c r="E2507" s="3" t="s">
        <v>207</v>
      </c>
      <c r="F2507" s="3">
        <v>7428.14</v>
      </c>
      <c r="G2507" s="3">
        <v>0</v>
      </c>
      <c r="H2507" s="3">
        <v>7428.14</v>
      </c>
      <c r="I2507" s="3" t="s">
        <v>29</v>
      </c>
    </row>
    <row r="2508" spans="1:9" x14ac:dyDescent="0.2">
      <c r="A2508" s="2" t="s">
        <v>2942</v>
      </c>
      <c r="B2508" s="2" t="s">
        <v>787</v>
      </c>
      <c r="C2508" s="2" t="s">
        <v>256</v>
      </c>
      <c r="D2508" s="2" t="s">
        <v>52</v>
      </c>
      <c r="E2508" s="2" t="s">
        <v>34</v>
      </c>
      <c r="F2508" s="2">
        <v>12980.82</v>
      </c>
      <c r="G2508" s="2">
        <v>1557.7</v>
      </c>
      <c r="H2508" s="2">
        <v>11423.12</v>
      </c>
      <c r="I2508" s="2" t="s">
        <v>56</v>
      </c>
    </row>
    <row r="2509" spans="1:9" x14ac:dyDescent="0.2">
      <c r="A2509" s="3" t="s">
        <v>2943</v>
      </c>
      <c r="B2509" s="3" t="s">
        <v>198</v>
      </c>
      <c r="C2509" s="3" t="s">
        <v>546</v>
      </c>
      <c r="D2509" s="3" t="s">
        <v>27</v>
      </c>
      <c r="E2509" s="3" t="s">
        <v>34</v>
      </c>
      <c r="F2509" s="3">
        <v>4114.9399999999996</v>
      </c>
      <c r="G2509" s="3">
        <v>740.69</v>
      </c>
      <c r="H2509" s="3">
        <v>3374.25</v>
      </c>
      <c r="I2509" s="3" t="s">
        <v>29</v>
      </c>
    </row>
    <row r="2510" spans="1:9" x14ac:dyDescent="0.2">
      <c r="A2510" s="2" t="s">
        <v>2944</v>
      </c>
      <c r="B2510" s="2" t="s">
        <v>504</v>
      </c>
      <c r="C2510" s="2" t="s">
        <v>548</v>
      </c>
      <c r="D2510" s="2" t="s">
        <v>33</v>
      </c>
      <c r="E2510" s="2" t="s">
        <v>60</v>
      </c>
      <c r="F2510" s="2">
        <v>9509.27</v>
      </c>
      <c r="G2510" s="2">
        <v>0</v>
      </c>
      <c r="H2510" s="2">
        <v>9509.27</v>
      </c>
      <c r="I2510" s="2" t="s">
        <v>56</v>
      </c>
    </row>
    <row r="2511" spans="1:9" x14ac:dyDescent="0.2">
      <c r="A2511" s="3" t="s">
        <v>2945</v>
      </c>
      <c r="B2511" s="3" t="s">
        <v>949</v>
      </c>
      <c r="C2511" s="3" t="s">
        <v>292</v>
      </c>
      <c r="D2511" s="3" t="s">
        <v>45</v>
      </c>
      <c r="E2511" s="3" t="s">
        <v>46</v>
      </c>
      <c r="F2511" s="3">
        <v>14088.08</v>
      </c>
      <c r="G2511" s="3">
        <v>704.4</v>
      </c>
      <c r="H2511" s="3">
        <v>13383.68</v>
      </c>
      <c r="I2511" s="3" t="s">
        <v>41</v>
      </c>
    </row>
    <row r="2512" spans="1:9" x14ac:dyDescent="0.2">
      <c r="A2512" s="2" t="s">
        <v>2946</v>
      </c>
      <c r="B2512" s="2" t="s">
        <v>147</v>
      </c>
      <c r="C2512" s="2" t="s">
        <v>305</v>
      </c>
      <c r="D2512" s="2" t="s">
        <v>52</v>
      </c>
      <c r="E2512" s="2" t="s">
        <v>60</v>
      </c>
      <c r="F2512" s="2">
        <v>4336.8</v>
      </c>
      <c r="G2512" s="2">
        <v>0</v>
      </c>
      <c r="H2512" s="2">
        <v>4336.8</v>
      </c>
      <c r="I2512" s="2" t="s">
        <v>29</v>
      </c>
    </row>
    <row r="2513" spans="1:9" x14ac:dyDescent="0.2">
      <c r="A2513" s="3" t="s">
        <v>2947</v>
      </c>
      <c r="B2513" s="3" t="s">
        <v>441</v>
      </c>
      <c r="C2513" s="3" t="s">
        <v>653</v>
      </c>
      <c r="D2513" s="3" t="s">
        <v>27</v>
      </c>
      <c r="E2513" s="3" t="s">
        <v>28</v>
      </c>
      <c r="F2513" s="3">
        <v>13464.72</v>
      </c>
      <c r="G2513" s="3">
        <v>2423.65</v>
      </c>
      <c r="H2513" s="3">
        <v>11041.07</v>
      </c>
      <c r="I2513" s="3" t="s">
        <v>29</v>
      </c>
    </row>
    <row r="2514" spans="1:9" x14ac:dyDescent="0.2">
      <c r="A2514" s="2" t="s">
        <v>2948</v>
      </c>
      <c r="B2514" s="2" t="s">
        <v>44</v>
      </c>
      <c r="C2514" s="2" t="s">
        <v>145</v>
      </c>
      <c r="D2514" s="2" t="s">
        <v>33</v>
      </c>
      <c r="E2514" s="2" t="s">
        <v>28</v>
      </c>
      <c r="F2514" s="2">
        <v>3432.52</v>
      </c>
      <c r="G2514" s="2">
        <v>514.88</v>
      </c>
      <c r="H2514" s="2">
        <v>2917.64</v>
      </c>
      <c r="I2514" s="2" t="s">
        <v>56</v>
      </c>
    </row>
    <row r="2515" spans="1:9" x14ac:dyDescent="0.2">
      <c r="A2515" s="3" t="s">
        <v>2949</v>
      </c>
      <c r="B2515" s="3" t="s">
        <v>276</v>
      </c>
      <c r="C2515" s="3" t="s">
        <v>143</v>
      </c>
      <c r="D2515" s="3" t="s">
        <v>27</v>
      </c>
      <c r="E2515" s="3" t="s">
        <v>60</v>
      </c>
      <c r="F2515" s="3">
        <v>14169.72</v>
      </c>
      <c r="G2515" s="3">
        <v>0</v>
      </c>
      <c r="H2515" s="3">
        <v>14169.72</v>
      </c>
      <c r="I2515" s="3" t="s">
        <v>56</v>
      </c>
    </row>
    <row r="2516" spans="1:9" x14ac:dyDescent="0.2">
      <c r="A2516" s="2" t="s">
        <v>2950</v>
      </c>
      <c r="B2516" s="2" t="s">
        <v>262</v>
      </c>
      <c r="C2516" s="2" t="s">
        <v>346</v>
      </c>
      <c r="D2516" s="2" t="s">
        <v>52</v>
      </c>
      <c r="E2516" s="2" t="s">
        <v>34</v>
      </c>
      <c r="F2516" s="2">
        <v>5029.75</v>
      </c>
      <c r="G2516" s="2">
        <v>603.57000000000005</v>
      </c>
      <c r="H2516" s="2">
        <v>4426.18</v>
      </c>
      <c r="I2516" s="2" t="s">
        <v>41</v>
      </c>
    </row>
    <row r="2517" spans="1:9" x14ac:dyDescent="0.2">
      <c r="A2517" s="3" t="s">
        <v>2951</v>
      </c>
      <c r="B2517" s="3" t="s">
        <v>178</v>
      </c>
      <c r="C2517" s="3" t="s">
        <v>475</v>
      </c>
      <c r="D2517" s="3" t="s">
        <v>27</v>
      </c>
      <c r="E2517" s="3" t="s">
        <v>28</v>
      </c>
      <c r="F2517" s="3">
        <v>3349.26</v>
      </c>
      <c r="G2517" s="3">
        <v>602.87</v>
      </c>
      <c r="H2517" s="3">
        <v>2746.39</v>
      </c>
      <c r="I2517" s="3" t="s">
        <v>29</v>
      </c>
    </row>
    <row r="2518" spans="1:9" x14ac:dyDescent="0.2">
      <c r="A2518" s="2" t="s">
        <v>2952</v>
      </c>
      <c r="B2518" s="2" t="s">
        <v>634</v>
      </c>
      <c r="C2518" s="2" t="s">
        <v>1021</v>
      </c>
      <c r="D2518" s="2" t="s">
        <v>27</v>
      </c>
      <c r="E2518" s="2" t="s">
        <v>34</v>
      </c>
      <c r="F2518" s="2">
        <v>5148.97</v>
      </c>
      <c r="G2518" s="2">
        <v>926.81</v>
      </c>
      <c r="H2518" s="2">
        <v>4222.16</v>
      </c>
      <c r="I2518" s="2" t="s">
        <v>29</v>
      </c>
    </row>
    <row r="2519" spans="1:9" x14ac:dyDescent="0.2">
      <c r="A2519" s="3" t="s">
        <v>2953</v>
      </c>
      <c r="B2519" s="3" t="s">
        <v>902</v>
      </c>
      <c r="C2519" s="3" t="s">
        <v>159</v>
      </c>
      <c r="D2519" s="3" t="s">
        <v>64</v>
      </c>
      <c r="E2519" s="3" t="s">
        <v>34</v>
      </c>
      <c r="F2519" s="3">
        <v>3582.45</v>
      </c>
      <c r="G2519" s="3">
        <v>0</v>
      </c>
      <c r="H2519" s="3">
        <v>3582.45</v>
      </c>
      <c r="I2519" s="3" t="s">
        <v>29</v>
      </c>
    </row>
    <row r="2520" spans="1:9" x14ac:dyDescent="0.2">
      <c r="A2520" s="2" t="s">
        <v>2954</v>
      </c>
      <c r="B2520" s="2" t="s">
        <v>227</v>
      </c>
      <c r="C2520" s="2" t="s">
        <v>573</v>
      </c>
      <c r="D2520" s="2" t="s">
        <v>33</v>
      </c>
      <c r="E2520" s="2" t="s">
        <v>60</v>
      </c>
      <c r="F2520" s="2">
        <v>5486.9</v>
      </c>
      <c r="G2520" s="2">
        <v>0</v>
      </c>
      <c r="H2520" s="2">
        <v>5486.9</v>
      </c>
      <c r="I2520" s="2" t="s">
        <v>41</v>
      </c>
    </row>
    <row r="2521" spans="1:9" x14ac:dyDescent="0.2">
      <c r="A2521" s="3" t="s">
        <v>2955</v>
      </c>
      <c r="B2521" s="3" t="s">
        <v>1035</v>
      </c>
      <c r="C2521" s="3" t="s">
        <v>664</v>
      </c>
      <c r="D2521" s="3" t="s">
        <v>64</v>
      </c>
      <c r="E2521" s="3" t="s">
        <v>28</v>
      </c>
      <c r="F2521" s="3">
        <v>6860.11</v>
      </c>
      <c r="G2521" s="3">
        <v>0</v>
      </c>
      <c r="H2521" s="3">
        <v>6860.11</v>
      </c>
      <c r="I2521" s="3" t="s">
        <v>56</v>
      </c>
    </row>
    <row r="2522" spans="1:9" x14ac:dyDescent="0.2">
      <c r="A2522" s="2" t="s">
        <v>2956</v>
      </c>
      <c r="B2522" s="2" t="s">
        <v>807</v>
      </c>
      <c r="C2522" s="2" t="s">
        <v>167</v>
      </c>
      <c r="D2522" s="2" t="s">
        <v>33</v>
      </c>
      <c r="E2522" s="2" t="s">
        <v>28</v>
      </c>
      <c r="F2522" s="2">
        <v>2514.4899999999998</v>
      </c>
      <c r="G2522" s="2">
        <v>377.17</v>
      </c>
      <c r="H2522" s="2">
        <v>2137.3200000000002</v>
      </c>
      <c r="I2522" s="2" t="s">
        <v>29</v>
      </c>
    </row>
    <row r="2523" spans="1:9" x14ac:dyDescent="0.2">
      <c r="A2523" s="3" t="s">
        <v>2957</v>
      </c>
      <c r="B2523" s="3" t="s">
        <v>378</v>
      </c>
      <c r="C2523" s="3" t="s">
        <v>378</v>
      </c>
      <c r="D2523" s="3" t="s">
        <v>33</v>
      </c>
      <c r="E2523" s="3" t="s">
        <v>60</v>
      </c>
      <c r="F2523" s="3">
        <v>10550.87</v>
      </c>
      <c r="G2523" s="3">
        <v>0</v>
      </c>
      <c r="H2523" s="3">
        <v>10550.87</v>
      </c>
      <c r="I2523" s="3" t="s">
        <v>41</v>
      </c>
    </row>
    <row r="2524" spans="1:9" x14ac:dyDescent="0.2">
      <c r="A2524" s="2" t="s">
        <v>2958</v>
      </c>
      <c r="B2524" s="2" t="s">
        <v>904</v>
      </c>
      <c r="C2524" s="2" t="s">
        <v>103</v>
      </c>
      <c r="D2524" s="2" t="s">
        <v>33</v>
      </c>
      <c r="E2524" s="2" t="s">
        <v>60</v>
      </c>
      <c r="F2524" s="2">
        <v>8530.4</v>
      </c>
      <c r="G2524" s="2">
        <v>0</v>
      </c>
      <c r="H2524" s="2">
        <v>8530.4</v>
      </c>
      <c r="I2524" s="2" t="s">
        <v>29</v>
      </c>
    </row>
    <row r="2525" spans="1:9" x14ac:dyDescent="0.2">
      <c r="A2525" s="3" t="s">
        <v>2959</v>
      </c>
      <c r="B2525" s="3" t="s">
        <v>863</v>
      </c>
      <c r="C2525" s="3" t="s">
        <v>43</v>
      </c>
      <c r="D2525" s="3" t="s">
        <v>64</v>
      </c>
      <c r="E2525" s="3" t="s">
        <v>34</v>
      </c>
      <c r="F2525" s="3">
        <v>6171.65</v>
      </c>
      <c r="G2525" s="3">
        <v>0</v>
      </c>
      <c r="H2525" s="3">
        <v>6171.65</v>
      </c>
      <c r="I2525" s="3" t="s">
        <v>29</v>
      </c>
    </row>
    <row r="2526" spans="1:9" x14ac:dyDescent="0.2">
      <c r="A2526" s="2" t="s">
        <v>2960</v>
      </c>
      <c r="B2526" s="2" t="s">
        <v>324</v>
      </c>
      <c r="C2526" s="2" t="s">
        <v>778</v>
      </c>
      <c r="D2526" s="2" t="s">
        <v>27</v>
      </c>
      <c r="E2526" s="2" t="s">
        <v>34</v>
      </c>
      <c r="F2526" s="2">
        <v>8736.4500000000007</v>
      </c>
      <c r="G2526" s="2">
        <v>1572.56</v>
      </c>
      <c r="H2526" s="2">
        <v>7163.89</v>
      </c>
      <c r="I2526" s="2" t="s">
        <v>29</v>
      </c>
    </row>
    <row r="2527" spans="1:9" x14ac:dyDescent="0.2">
      <c r="A2527" s="3" t="s">
        <v>2961</v>
      </c>
      <c r="B2527" s="3" t="s">
        <v>817</v>
      </c>
      <c r="C2527" s="3" t="s">
        <v>289</v>
      </c>
      <c r="D2527" s="3" t="s">
        <v>33</v>
      </c>
      <c r="E2527" s="3" t="s">
        <v>34</v>
      </c>
      <c r="F2527" s="3">
        <v>14495.13</v>
      </c>
      <c r="G2527" s="3">
        <v>2174.27</v>
      </c>
      <c r="H2527" s="3">
        <v>12320.86</v>
      </c>
      <c r="I2527" s="3" t="s">
        <v>41</v>
      </c>
    </row>
    <row r="2528" spans="1:9" x14ac:dyDescent="0.2">
      <c r="A2528" s="2" t="s">
        <v>2962</v>
      </c>
      <c r="B2528" s="2" t="s">
        <v>256</v>
      </c>
      <c r="C2528" s="2" t="s">
        <v>1348</v>
      </c>
      <c r="D2528" s="2" t="s">
        <v>27</v>
      </c>
      <c r="E2528" s="2" t="s">
        <v>60</v>
      </c>
      <c r="F2528" s="2">
        <v>10858.15</v>
      </c>
      <c r="G2528" s="2">
        <v>0</v>
      </c>
      <c r="H2528" s="2">
        <v>10858.15</v>
      </c>
      <c r="I2528" s="2" t="s">
        <v>29</v>
      </c>
    </row>
    <row r="2529" spans="1:9" x14ac:dyDescent="0.2">
      <c r="A2529" s="3" t="s">
        <v>2963</v>
      </c>
      <c r="B2529" s="3" t="s">
        <v>454</v>
      </c>
      <c r="C2529" s="3" t="s">
        <v>187</v>
      </c>
      <c r="D2529" s="3" t="s">
        <v>64</v>
      </c>
      <c r="E2529" s="3" t="s">
        <v>115</v>
      </c>
      <c r="F2529" s="3">
        <v>8295.18</v>
      </c>
      <c r="G2529" s="3">
        <v>0</v>
      </c>
      <c r="H2529" s="3">
        <v>8295.18</v>
      </c>
      <c r="I2529" s="3" t="s">
        <v>29</v>
      </c>
    </row>
    <row r="2530" spans="1:9" x14ac:dyDescent="0.2">
      <c r="A2530" s="2" t="s">
        <v>2964</v>
      </c>
      <c r="B2530" s="2" t="s">
        <v>238</v>
      </c>
      <c r="C2530" s="2" t="s">
        <v>36</v>
      </c>
      <c r="D2530" s="2" t="s">
        <v>33</v>
      </c>
      <c r="E2530" s="2" t="s">
        <v>34</v>
      </c>
      <c r="F2530" s="2">
        <v>5870.32</v>
      </c>
      <c r="G2530" s="2">
        <v>880.55</v>
      </c>
      <c r="H2530" s="2">
        <v>4989.7700000000004</v>
      </c>
      <c r="I2530" s="2" t="s">
        <v>29</v>
      </c>
    </row>
    <row r="2531" spans="1:9" x14ac:dyDescent="0.2">
      <c r="A2531" s="3" t="s">
        <v>2965</v>
      </c>
      <c r="B2531" s="3" t="s">
        <v>986</v>
      </c>
      <c r="C2531" s="3" t="s">
        <v>986</v>
      </c>
      <c r="D2531" s="3" t="s">
        <v>33</v>
      </c>
      <c r="E2531" s="3" t="s">
        <v>60</v>
      </c>
      <c r="F2531" s="3">
        <v>6487.71</v>
      </c>
      <c r="G2531" s="3">
        <v>0</v>
      </c>
      <c r="H2531" s="3">
        <v>6487.71</v>
      </c>
      <c r="I2531" s="3" t="s">
        <v>29</v>
      </c>
    </row>
    <row r="2532" spans="1:9" x14ac:dyDescent="0.2">
      <c r="A2532" s="2" t="s">
        <v>2966</v>
      </c>
      <c r="B2532" s="2" t="s">
        <v>574</v>
      </c>
      <c r="C2532" s="2" t="s">
        <v>448</v>
      </c>
      <c r="D2532" s="2" t="s">
        <v>206</v>
      </c>
      <c r="E2532" s="2" t="s">
        <v>207</v>
      </c>
      <c r="F2532" s="2">
        <v>12276.18</v>
      </c>
      <c r="G2532" s="2">
        <v>0</v>
      </c>
      <c r="H2532" s="2">
        <v>12276.18</v>
      </c>
      <c r="I2532" s="2" t="s">
        <v>29</v>
      </c>
    </row>
    <row r="2533" spans="1:9" x14ac:dyDescent="0.2">
      <c r="A2533" s="3" t="s">
        <v>2967</v>
      </c>
      <c r="B2533" s="3" t="s">
        <v>666</v>
      </c>
      <c r="C2533" s="3" t="s">
        <v>36</v>
      </c>
      <c r="D2533" s="3" t="s">
        <v>206</v>
      </c>
      <c r="E2533" s="3" t="s">
        <v>207</v>
      </c>
      <c r="F2533" s="3">
        <v>10980.6</v>
      </c>
      <c r="G2533" s="3">
        <v>0</v>
      </c>
      <c r="H2533" s="3">
        <v>10980.6</v>
      </c>
      <c r="I2533" s="3" t="s">
        <v>29</v>
      </c>
    </row>
    <row r="2534" spans="1:9" x14ac:dyDescent="0.2">
      <c r="A2534" s="2" t="s">
        <v>2968</v>
      </c>
      <c r="B2534" s="2" t="s">
        <v>251</v>
      </c>
      <c r="C2534" s="2" t="s">
        <v>482</v>
      </c>
      <c r="D2534" s="2" t="s">
        <v>33</v>
      </c>
      <c r="E2534" s="2" t="s">
        <v>60</v>
      </c>
      <c r="F2534" s="2">
        <v>6424.73</v>
      </c>
      <c r="G2534" s="2">
        <v>0</v>
      </c>
      <c r="H2534" s="2">
        <v>6424.73</v>
      </c>
      <c r="I2534" s="2" t="s">
        <v>29</v>
      </c>
    </row>
    <row r="2535" spans="1:9" x14ac:dyDescent="0.2">
      <c r="A2535" s="3" t="s">
        <v>2969</v>
      </c>
      <c r="B2535" s="3" t="s">
        <v>566</v>
      </c>
      <c r="C2535" s="3" t="s">
        <v>451</v>
      </c>
      <c r="D2535" s="3" t="s">
        <v>33</v>
      </c>
      <c r="E2535" s="3" t="s">
        <v>28</v>
      </c>
      <c r="F2535" s="3">
        <v>7180.16</v>
      </c>
      <c r="G2535" s="3">
        <v>1077.02</v>
      </c>
      <c r="H2535" s="3">
        <v>6103.14</v>
      </c>
      <c r="I2535" s="3" t="s">
        <v>29</v>
      </c>
    </row>
    <row r="2536" spans="1:9" x14ac:dyDescent="0.2">
      <c r="A2536" s="2" t="s">
        <v>2970</v>
      </c>
      <c r="B2536" s="2" t="s">
        <v>463</v>
      </c>
      <c r="C2536" s="2" t="s">
        <v>324</v>
      </c>
      <c r="D2536" s="2" t="s">
        <v>114</v>
      </c>
      <c r="E2536" s="2" t="s">
        <v>46</v>
      </c>
      <c r="F2536" s="2">
        <v>13083</v>
      </c>
      <c r="G2536" s="2">
        <v>1308.3</v>
      </c>
      <c r="H2536" s="2">
        <v>11774.7</v>
      </c>
      <c r="I2536" s="2" t="s">
        <v>29</v>
      </c>
    </row>
    <row r="2537" spans="1:9" x14ac:dyDescent="0.2">
      <c r="A2537" s="3" t="s">
        <v>2971</v>
      </c>
      <c r="B2537" s="3" t="s">
        <v>904</v>
      </c>
      <c r="C2537" s="3" t="s">
        <v>740</v>
      </c>
      <c r="D2537" s="3" t="s">
        <v>27</v>
      </c>
      <c r="E2537" s="3" t="s">
        <v>60</v>
      </c>
      <c r="F2537" s="3">
        <v>20349.73</v>
      </c>
      <c r="G2537" s="3">
        <v>0</v>
      </c>
      <c r="H2537" s="3">
        <v>20349.73</v>
      </c>
      <c r="I2537" s="3" t="s">
        <v>29</v>
      </c>
    </row>
    <row r="2538" spans="1:9" x14ac:dyDescent="0.2">
      <c r="A2538" s="2" t="s">
        <v>2972</v>
      </c>
      <c r="B2538" s="2" t="s">
        <v>367</v>
      </c>
      <c r="C2538" s="2" t="s">
        <v>740</v>
      </c>
      <c r="D2538" s="2" t="s">
        <v>64</v>
      </c>
      <c r="E2538" s="2" t="s">
        <v>34</v>
      </c>
      <c r="F2538" s="2">
        <v>10921.13</v>
      </c>
      <c r="G2538" s="2">
        <v>0</v>
      </c>
      <c r="H2538" s="2">
        <v>10921.13</v>
      </c>
      <c r="I2538" s="2" t="s">
        <v>56</v>
      </c>
    </row>
    <row r="2539" spans="1:9" x14ac:dyDescent="0.2">
      <c r="A2539" s="3" t="s">
        <v>2973</v>
      </c>
      <c r="B2539" s="3" t="s">
        <v>725</v>
      </c>
      <c r="C2539" s="3" t="s">
        <v>251</v>
      </c>
      <c r="D2539" s="3" t="s">
        <v>64</v>
      </c>
      <c r="E2539" s="3" t="s">
        <v>115</v>
      </c>
      <c r="F2539" s="3">
        <v>11241.17</v>
      </c>
      <c r="G2539" s="3">
        <v>0</v>
      </c>
      <c r="H2539" s="3">
        <v>11241.17</v>
      </c>
      <c r="I2539" s="3" t="s">
        <v>29</v>
      </c>
    </row>
    <row r="2540" spans="1:9" x14ac:dyDescent="0.2">
      <c r="A2540" s="2" t="s">
        <v>2974</v>
      </c>
      <c r="B2540" s="2" t="s">
        <v>289</v>
      </c>
      <c r="C2540" s="2" t="s">
        <v>826</v>
      </c>
      <c r="D2540" s="2" t="s">
        <v>27</v>
      </c>
      <c r="E2540" s="2" t="s">
        <v>28</v>
      </c>
      <c r="F2540" s="2">
        <v>3052.35</v>
      </c>
      <c r="G2540" s="2">
        <v>549.41999999999996</v>
      </c>
      <c r="H2540" s="2">
        <v>2502.9299999999998</v>
      </c>
      <c r="I2540" s="2" t="s">
        <v>29</v>
      </c>
    </row>
    <row r="2541" spans="1:9" x14ac:dyDescent="0.2">
      <c r="A2541" s="3" t="s">
        <v>2975</v>
      </c>
      <c r="B2541" s="3" t="s">
        <v>193</v>
      </c>
      <c r="C2541" s="3" t="s">
        <v>1075</v>
      </c>
      <c r="D2541" s="3" t="s">
        <v>52</v>
      </c>
      <c r="E2541" s="3" t="s">
        <v>34</v>
      </c>
      <c r="F2541" s="3">
        <v>9640.7900000000009</v>
      </c>
      <c r="G2541" s="3">
        <v>1156.8900000000001</v>
      </c>
      <c r="H2541" s="3">
        <v>8483.9</v>
      </c>
      <c r="I2541" s="3" t="s">
        <v>41</v>
      </c>
    </row>
    <row r="2542" spans="1:9" x14ac:dyDescent="0.2">
      <c r="A2542" s="2" t="s">
        <v>2976</v>
      </c>
      <c r="B2542" s="2" t="s">
        <v>608</v>
      </c>
      <c r="C2542" s="2" t="s">
        <v>321</v>
      </c>
      <c r="D2542" s="2" t="s">
        <v>52</v>
      </c>
      <c r="E2542" s="2" t="s">
        <v>60</v>
      </c>
      <c r="F2542" s="2">
        <v>4982.75</v>
      </c>
      <c r="G2542" s="2">
        <v>0</v>
      </c>
      <c r="H2542" s="2">
        <v>4982.75</v>
      </c>
      <c r="I2542" s="2" t="s">
        <v>29</v>
      </c>
    </row>
    <row r="2543" spans="1:9" x14ac:dyDescent="0.2">
      <c r="A2543" s="3" t="s">
        <v>2977</v>
      </c>
      <c r="B2543" s="3" t="s">
        <v>382</v>
      </c>
      <c r="C2543" s="3" t="s">
        <v>548</v>
      </c>
      <c r="D2543" s="3" t="s">
        <v>27</v>
      </c>
      <c r="E2543" s="3" t="s">
        <v>60</v>
      </c>
      <c r="F2543" s="3">
        <v>28095.1</v>
      </c>
      <c r="G2543" s="3">
        <v>0</v>
      </c>
      <c r="H2543" s="3">
        <v>28095.1</v>
      </c>
      <c r="I2543" s="3" t="s">
        <v>41</v>
      </c>
    </row>
    <row r="2544" spans="1:9" x14ac:dyDescent="0.2">
      <c r="A2544" s="2" t="s">
        <v>2978</v>
      </c>
      <c r="B2544" s="2" t="s">
        <v>584</v>
      </c>
      <c r="C2544" s="2" t="s">
        <v>378</v>
      </c>
      <c r="D2544" s="2" t="s">
        <v>114</v>
      </c>
      <c r="E2544" s="2" t="s">
        <v>115</v>
      </c>
      <c r="F2544" s="2">
        <v>6579.3</v>
      </c>
      <c r="G2544" s="2">
        <v>657.93</v>
      </c>
      <c r="H2544" s="2">
        <v>5921.37</v>
      </c>
      <c r="I2544" s="2" t="s">
        <v>29</v>
      </c>
    </row>
    <row r="2545" spans="1:9" x14ac:dyDescent="0.2">
      <c r="A2545" s="3" t="s">
        <v>2979</v>
      </c>
      <c r="B2545" s="3" t="s">
        <v>318</v>
      </c>
      <c r="C2545" s="3" t="s">
        <v>253</v>
      </c>
      <c r="D2545" s="3" t="s">
        <v>52</v>
      </c>
      <c r="E2545" s="3" t="s">
        <v>60</v>
      </c>
      <c r="F2545" s="3">
        <v>2688.31</v>
      </c>
      <c r="G2545" s="3">
        <v>0</v>
      </c>
      <c r="H2545" s="3">
        <v>2688.31</v>
      </c>
      <c r="I2545" s="3" t="s">
        <v>29</v>
      </c>
    </row>
    <row r="2546" spans="1:9" x14ac:dyDescent="0.2">
      <c r="A2546" s="2" t="s">
        <v>2980</v>
      </c>
      <c r="B2546" s="2" t="s">
        <v>433</v>
      </c>
      <c r="C2546" s="2" t="s">
        <v>317</v>
      </c>
      <c r="D2546" s="2" t="s">
        <v>33</v>
      </c>
      <c r="E2546" s="2" t="s">
        <v>28</v>
      </c>
      <c r="F2546" s="2">
        <v>5989.04</v>
      </c>
      <c r="G2546" s="2">
        <v>898.36</v>
      </c>
      <c r="H2546" s="2">
        <v>5090.68</v>
      </c>
      <c r="I2546" s="2" t="s">
        <v>29</v>
      </c>
    </row>
    <row r="2547" spans="1:9" x14ac:dyDescent="0.2">
      <c r="A2547" s="3" t="s">
        <v>2981</v>
      </c>
      <c r="B2547" s="3" t="s">
        <v>1354</v>
      </c>
      <c r="C2547" s="3" t="s">
        <v>430</v>
      </c>
      <c r="D2547" s="3" t="s">
        <v>64</v>
      </c>
      <c r="E2547" s="3" t="s">
        <v>28</v>
      </c>
      <c r="F2547" s="3">
        <v>10129.969999999999</v>
      </c>
      <c r="G2547" s="3">
        <v>0</v>
      </c>
      <c r="H2547" s="3">
        <v>10129.969999999999</v>
      </c>
      <c r="I2547" s="3" t="s">
        <v>41</v>
      </c>
    </row>
    <row r="2548" spans="1:9" x14ac:dyDescent="0.2">
      <c r="A2548" s="2" t="s">
        <v>2982</v>
      </c>
      <c r="B2548" s="2" t="s">
        <v>258</v>
      </c>
      <c r="C2548" s="2" t="s">
        <v>26</v>
      </c>
      <c r="D2548" s="2" t="s">
        <v>33</v>
      </c>
      <c r="E2548" s="2" t="s">
        <v>34</v>
      </c>
      <c r="F2548" s="2">
        <v>10278.450000000001</v>
      </c>
      <c r="G2548" s="2">
        <v>1541.77</v>
      </c>
      <c r="H2548" s="2">
        <v>8736.68</v>
      </c>
      <c r="I2548" s="2" t="s">
        <v>29</v>
      </c>
    </row>
    <row r="2549" spans="1:9" x14ac:dyDescent="0.2">
      <c r="A2549" s="3" t="s">
        <v>2983</v>
      </c>
      <c r="B2549" s="3" t="s">
        <v>70</v>
      </c>
      <c r="C2549" s="3" t="s">
        <v>103</v>
      </c>
      <c r="D2549" s="3" t="s">
        <v>206</v>
      </c>
      <c r="E2549" s="3" t="s">
        <v>207</v>
      </c>
      <c r="F2549" s="3">
        <v>4805.66</v>
      </c>
      <c r="G2549" s="3">
        <v>0</v>
      </c>
      <c r="H2549" s="3">
        <v>4805.66</v>
      </c>
      <c r="I2549" s="3" t="s">
        <v>29</v>
      </c>
    </row>
    <row r="2550" spans="1:9" x14ac:dyDescent="0.2">
      <c r="A2550" s="2" t="s">
        <v>2984</v>
      </c>
      <c r="B2550" s="2" t="s">
        <v>456</v>
      </c>
      <c r="C2550" s="2" t="s">
        <v>824</v>
      </c>
      <c r="D2550" s="2" t="s">
        <v>33</v>
      </c>
      <c r="E2550" s="2" t="s">
        <v>34</v>
      </c>
      <c r="F2550" s="2">
        <v>2626.42</v>
      </c>
      <c r="G2550" s="2">
        <v>393.96</v>
      </c>
      <c r="H2550" s="2">
        <v>2232.46</v>
      </c>
      <c r="I2550" s="2" t="s">
        <v>41</v>
      </c>
    </row>
    <row r="2551" spans="1:9" x14ac:dyDescent="0.2">
      <c r="A2551" s="3" t="s">
        <v>2985</v>
      </c>
      <c r="B2551" s="3" t="s">
        <v>256</v>
      </c>
      <c r="C2551" s="3" t="s">
        <v>2238</v>
      </c>
      <c r="D2551" s="3" t="s">
        <v>52</v>
      </c>
      <c r="E2551" s="3" t="s">
        <v>60</v>
      </c>
      <c r="F2551" s="3">
        <v>6158.01</v>
      </c>
      <c r="G2551" s="3">
        <v>0</v>
      </c>
      <c r="H2551" s="3">
        <v>6158.01</v>
      </c>
      <c r="I2551" s="3" t="s">
        <v>41</v>
      </c>
    </row>
    <row r="2552" spans="1:9" x14ac:dyDescent="0.2">
      <c r="A2552" s="2" t="s">
        <v>2986</v>
      </c>
      <c r="B2552" s="2" t="s">
        <v>418</v>
      </c>
      <c r="C2552" s="2" t="s">
        <v>705</v>
      </c>
      <c r="D2552" s="2" t="s">
        <v>52</v>
      </c>
      <c r="E2552" s="2" t="s">
        <v>34</v>
      </c>
      <c r="F2552" s="2">
        <v>5251.44</v>
      </c>
      <c r="G2552" s="2">
        <v>630.16999999999996</v>
      </c>
      <c r="H2552" s="2">
        <v>4621.2700000000004</v>
      </c>
      <c r="I2552" s="2" t="s">
        <v>41</v>
      </c>
    </row>
    <row r="2553" spans="1:9" x14ac:dyDescent="0.2">
      <c r="A2553" s="3" t="s">
        <v>2987</v>
      </c>
      <c r="B2553" s="3" t="s">
        <v>173</v>
      </c>
      <c r="C2553" s="3" t="s">
        <v>2988</v>
      </c>
      <c r="D2553" s="3" t="s">
        <v>52</v>
      </c>
      <c r="E2553" s="3" t="s">
        <v>60</v>
      </c>
      <c r="F2553" s="3">
        <v>6708.89</v>
      </c>
      <c r="G2553" s="3">
        <v>0</v>
      </c>
      <c r="H2553" s="3">
        <v>6708.89</v>
      </c>
      <c r="I2553" s="3" t="s">
        <v>29</v>
      </c>
    </row>
    <row r="2554" spans="1:9" x14ac:dyDescent="0.2">
      <c r="A2554" s="2" t="s">
        <v>2989</v>
      </c>
      <c r="B2554" s="2" t="s">
        <v>432</v>
      </c>
      <c r="C2554" s="2" t="s">
        <v>321</v>
      </c>
      <c r="D2554" s="2" t="s">
        <v>45</v>
      </c>
      <c r="E2554" s="2" t="s">
        <v>89</v>
      </c>
      <c r="F2554" s="2">
        <v>8084.23</v>
      </c>
      <c r="G2554" s="2">
        <v>0</v>
      </c>
      <c r="H2554" s="2">
        <v>8084.23</v>
      </c>
      <c r="I2554" s="2" t="s">
        <v>56</v>
      </c>
    </row>
    <row r="2555" spans="1:9" x14ac:dyDescent="0.2">
      <c r="A2555" s="3" t="s">
        <v>2990</v>
      </c>
      <c r="B2555" s="3" t="s">
        <v>195</v>
      </c>
      <c r="C2555" s="3" t="s">
        <v>386</v>
      </c>
      <c r="D2555" s="3" t="s">
        <v>33</v>
      </c>
      <c r="E2555" s="3" t="s">
        <v>34</v>
      </c>
      <c r="F2555" s="3">
        <v>12914.22</v>
      </c>
      <c r="G2555" s="3">
        <v>1937.13</v>
      </c>
      <c r="H2555" s="3">
        <v>10977.09</v>
      </c>
      <c r="I2555" s="3" t="s">
        <v>41</v>
      </c>
    </row>
    <row r="2556" spans="1:9" x14ac:dyDescent="0.2">
      <c r="A2556" s="2" t="s">
        <v>2991</v>
      </c>
      <c r="B2556" s="2" t="s">
        <v>165</v>
      </c>
      <c r="C2556" s="2" t="s">
        <v>162</v>
      </c>
      <c r="D2556" s="2" t="s">
        <v>33</v>
      </c>
      <c r="E2556" s="2" t="s">
        <v>34</v>
      </c>
      <c r="F2556" s="2">
        <v>5527.33</v>
      </c>
      <c r="G2556" s="2">
        <v>829.1</v>
      </c>
      <c r="H2556" s="2">
        <v>4698.2299999999996</v>
      </c>
      <c r="I2556" s="2" t="s">
        <v>56</v>
      </c>
    </row>
    <row r="2557" spans="1:9" x14ac:dyDescent="0.2">
      <c r="A2557" s="3" t="s">
        <v>2992</v>
      </c>
      <c r="B2557" s="3" t="s">
        <v>110</v>
      </c>
      <c r="C2557" s="3" t="s">
        <v>406</v>
      </c>
      <c r="D2557" s="3" t="s">
        <v>206</v>
      </c>
      <c r="E2557" s="3" t="s">
        <v>207</v>
      </c>
      <c r="F2557" s="3">
        <v>16066.68</v>
      </c>
      <c r="G2557" s="3">
        <v>0</v>
      </c>
      <c r="H2557" s="3">
        <v>16066.68</v>
      </c>
      <c r="I2557" s="3" t="s">
        <v>41</v>
      </c>
    </row>
    <row r="2558" spans="1:9" x14ac:dyDescent="0.2">
      <c r="A2558" s="2" t="s">
        <v>2993</v>
      </c>
      <c r="B2558" s="2" t="s">
        <v>147</v>
      </c>
      <c r="C2558" s="2" t="s">
        <v>564</v>
      </c>
      <c r="D2558" s="2" t="s">
        <v>45</v>
      </c>
      <c r="E2558" s="2" t="s">
        <v>89</v>
      </c>
      <c r="F2558" s="2">
        <v>5274.74</v>
      </c>
      <c r="G2558" s="2">
        <v>0</v>
      </c>
      <c r="H2558" s="2">
        <v>5274.74</v>
      </c>
      <c r="I2558" s="2" t="s">
        <v>29</v>
      </c>
    </row>
    <row r="2559" spans="1:9" x14ac:dyDescent="0.2">
      <c r="A2559" s="3" t="s">
        <v>2994</v>
      </c>
      <c r="B2559" s="3" t="s">
        <v>173</v>
      </c>
      <c r="C2559" s="3" t="s">
        <v>472</v>
      </c>
      <c r="D2559" s="3" t="s">
        <v>169</v>
      </c>
      <c r="E2559" s="3" t="s">
        <v>34</v>
      </c>
      <c r="F2559" s="3">
        <v>9848.06</v>
      </c>
      <c r="G2559" s="3">
        <v>1969.61</v>
      </c>
      <c r="H2559" s="3">
        <v>7878.45</v>
      </c>
      <c r="I2559" s="3" t="s">
        <v>29</v>
      </c>
    </row>
    <row r="2560" spans="1:9" x14ac:dyDescent="0.2">
      <c r="A2560" s="2" t="s">
        <v>2995</v>
      </c>
      <c r="B2560" s="2" t="s">
        <v>55</v>
      </c>
      <c r="C2560" s="2" t="s">
        <v>418</v>
      </c>
      <c r="D2560" s="2" t="s">
        <v>52</v>
      </c>
      <c r="E2560" s="2" t="s">
        <v>60</v>
      </c>
      <c r="F2560" s="2">
        <v>10672.55</v>
      </c>
      <c r="G2560" s="2">
        <v>0</v>
      </c>
      <c r="H2560" s="2">
        <v>10672.55</v>
      </c>
      <c r="I2560" s="2" t="s">
        <v>41</v>
      </c>
    </row>
    <row r="2561" spans="1:9" x14ac:dyDescent="0.2">
      <c r="A2561" s="3" t="s">
        <v>2996</v>
      </c>
      <c r="B2561" s="3" t="s">
        <v>525</v>
      </c>
      <c r="C2561" s="3" t="s">
        <v>43</v>
      </c>
      <c r="D2561" s="3" t="s">
        <v>33</v>
      </c>
      <c r="E2561" s="3" t="s">
        <v>28</v>
      </c>
      <c r="F2561" s="3">
        <v>6466.12</v>
      </c>
      <c r="G2561" s="3">
        <v>969.92</v>
      </c>
      <c r="H2561" s="3">
        <v>5496.2</v>
      </c>
      <c r="I2561" s="3" t="s">
        <v>29</v>
      </c>
    </row>
    <row r="2562" spans="1:9" x14ac:dyDescent="0.2">
      <c r="A2562" s="2" t="s">
        <v>2997</v>
      </c>
      <c r="B2562" s="2" t="s">
        <v>324</v>
      </c>
      <c r="C2562" s="2" t="s">
        <v>725</v>
      </c>
      <c r="D2562" s="2" t="s">
        <v>169</v>
      </c>
      <c r="E2562" s="2" t="s">
        <v>34</v>
      </c>
      <c r="F2562" s="2">
        <v>15588.79</v>
      </c>
      <c r="G2562" s="2">
        <v>3117.76</v>
      </c>
      <c r="H2562" s="2">
        <v>12471.03</v>
      </c>
      <c r="I2562" s="2" t="s">
        <v>56</v>
      </c>
    </row>
    <row r="2563" spans="1:9" x14ac:dyDescent="0.2">
      <c r="A2563" s="3" t="s">
        <v>2998</v>
      </c>
      <c r="B2563" s="3" t="s">
        <v>605</v>
      </c>
      <c r="C2563" s="3" t="s">
        <v>605</v>
      </c>
      <c r="D2563" s="3" t="s">
        <v>45</v>
      </c>
      <c r="E2563" s="3" t="s">
        <v>46</v>
      </c>
      <c r="F2563" s="3">
        <v>3439.53</v>
      </c>
      <c r="G2563" s="3">
        <v>171.98</v>
      </c>
      <c r="H2563" s="3">
        <v>3267.55</v>
      </c>
      <c r="I2563" s="3" t="s">
        <v>41</v>
      </c>
    </row>
    <row r="2564" spans="1:9" x14ac:dyDescent="0.2">
      <c r="A2564" s="2" t="s">
        <v>2999</v>
      </c>
      <c r="B2564" s="2" t="s">
        <v>986</v>
      </c>
      <c r="C2564" s="2" t="s">
        <v>393</v>
      </c>
      <c r="D2564" s="2" t="s">
        <v>45</v>
      </c>
      <c r="E2564" s="2" t="s">
        <v>89</v>
      </c>
      <c r="F2564" s="2">
        <v>5005.7</v>
      </c>
      <c r="G2564" s="2">
        <v>0</v>
      </c>
      <c r="H2564" s="2">
        <v>5005.7</v>
      </c>
      <c r="I2564" s="2" t="s">
        <v>56</v>
      </c>
    </row>
    <row r="2565" spans="1:9" x14ac:dyDescent="0.2">
      <c r="A2565" s="3" t="s">
        <v>3000</v>
      </c>
      <c r="B2565" s="3" t="s">
        <v>839</v>
      </c>
      <c r="C2565" s="3" t="s">
        <v>276</v>
      </c>
      <c r="D2565" s="3" t="s">
        <v>27</v>
      </c>
      <c r="E2565" s="3" t="s">
        <v>34</v>
      </c>
      <c r="F2565" s="3">
        <v>5274.34</v>
      </c>
      <c r="G2565" s="3">
        <v>949.38</v>
      </c>
      <c r="H2565" s="3">
        <v>4324.96</v>
      </c>
      <c r="I2565" s="3" t="s">
        <v>41</v>
      </c>
    </row>
    <row r="2566" spans="1:9" x14ac:dyDescent="0.2">
      <c r="A2566" s="2" t="s">
        <v>3001</v>
      </c>
      <c r="B2566" s="2" t="s">
        <v>671</v>
      </c>
      <c r="C2566" s="2" t="s">
        <v>40</v>
      </c>
      <c r="D2566" s="2" t="s">
        <v>33</v>
      </c>
      <c r="E2566" s="2" t="s">
        <v>34</v>
      </c>
      <c r="F2566" s="2">
        <v>2703.26</v>
      </c>
      <c r="G2566" s="2">
        <v>405.49</v>
      </c>
      <c r="H2566" s="2">
        <v>2297.77</v>
      </c>
      <c r="I2566" s="2" t="s">
        <v>29</v>
      </c>
    </row>
    <row r="2567" spans="1:9" x14ac:dyDescent="0.2">
      <c r="A2567" s="3" t="s">
        <v>3002</v>
      </c>
      <c r="B2567" s="3" t="s">
        <v>192</v>
      </c>
      <c r="C2567" s="3" t="s">
        <v>73</v>
      </c>
      <c r="D2567" s="3" t="s">
        <v>27</v>
      </c>
      <c r="E2567" s="3" t="s">
        <v>28</v>
      </c>
      <c r="F2567" s="3">
        <v>8338.18</v>
      </c>
      <c r="G2567" s="3">
        <v>1500.87</v>
      </c>
      <c r="H2567" s="3">
        <v>6837.31</v>
      </c>
      <c r="I2567" s="3" t="s">
        <v>41</v>
      </c>
    </row>
    <row r="2568" spans="1:9" x14ac:dyDescent="0.2">
      <c r="A2568" s="2" t="s">
        <v>3003</v>
      </c>
      <c r="B2568" s="2" t="s">
        <v>303</v>
      </c>
      <c r="C2568" s="2" t="s">
        <v>443</v>
      </c>
      <c r="D2568" s="2" t="s">
        <v>52</v>
      </c>
      <c r="E2568" s="2" t="s">
        <v>60</v>
      </c>
      <c r="F2568" s="2">
        <v>16451.21</v>
      </c>
      <c r="G2568" s="2">
        <v>0</v>
      </c>
      <c r="H2568" s="2">
        <v>16451.21</v>
      </c>
      <c r="I2568" s="2" t="s">
        <v>29</v>
      </c>
    </row>
    <row r="2569" spans="1:9" x14ac:dyDescent="0.2">
      <c r="A2569" s="3" t="s">
        <v>3004</v>
      </c>
      <c r="B2569" s="3" t="s">
        <v>367</v>
      </c>
      <c r="C2569" s="3" t="s">
        <v>602</v>
      </c>
      <c r="D2569" s="3" t="s">
        <v>64</v>
      </c>
      <c r="E2569" s="3" t="s">
        <v>34</v>
      </c>
      <c r="F2569" s="3">
        <v>3100.15</v>
      </c>
      <c r="G2569" s="3">
        <v>0</v>
      </c>
      <c r="H2569" s="3">
        <v>3100.15</v>
      </c>
      <c r="I2569" s="3" t="s">
        <v>41</v>
      </c>
    </row>
    <row r="2570" spans="1:9" x14ac:dyDescent="0.2">
      <c r="A2570" s="2" t="s">
        <v>3005</v>
      </c>
      <c r="B2570" s="2" t="s">
        <v>396</v>
      </c>
      <c r="C2570" s="2" t="s">
        <v>485</v>
      </c>
      <c r="D2570" s="2" t="s">
        <v>33</v>
      </c>
      <c r="E2570" s="2" t="s">
        <v>60</v>
      </c>
      <c r="F2570" s="2">
        <v>6587.7</v>
      </c>
      <c r="G2570" s="2">
        <v>0</v>
      </c>
      <c r="H2570" s="2">
        <v>6587.7</v>
      </c>
      <c r="I2570" s="2" t="s">
        <v>29</v>
      </c>
    </row>
    <row r="2571" spans="1:9" x14ac:dyDescent="0.2">
      <c r="A2571" s="3" t="s">
        <v>3006</v>
      </c>
      <c r="B2571" s="3" t="s">
        <v>1354</v>
      </c>
      <c r="C2571" s="3" t="s">
        <v>271</v>
      </c>
      <c r="D2571" s="3" t="s">
        <v>64</v>
      </c>
      <c r="E2571" s="3" t="s">
        <v>115</v>
      </c>
      <c r="F2571" s="3">
        <v>5922.1</v>
      </c>
      <c r="G2571" s="3">
        <v>0</v>
      </c>
      <c r="H2571" s="3">
        <v>5922.1</v>
      </c>
      <c r="I2571" s="3" t="s">
        <v>29</v>
      </c>
    </row>
    <row r="2572" spans="1:9" x14ac:dyDescent="0.2">
      <c r="A2572" s="2" t="s">
        <v>3007</v>
      </c>
      <c r="B2572" s="2" t="s">
        <v>567</v>
      </c>
      <c r="C2572" s="2" t="s">
        <v>875</v>
      </c>
      <c r="D2572" s="2" t="s">
        <v>33</v>
      </c>
      <c r="E2572" s="2" t="s">
        <v>60</v>
      </c>
      <c r="F2572" s="2">
        <v>2206.83</v>
      </c>
      <c r="G2572" s="2">
        <v>0</v>
      </c>
      <c r="H2572" s="2">
        <v>2206.83</v>
      </c>
      <c r="I2572" s="2" t="s">
        <v>41</v>
      </c>
    </row>
    <row r="2573" spans="1:9" x14ac:dyDescent="0.2">
      <c r="A2573" s="3" t="s">
        <v>3008</v>
      </c>
      <c r="B2573" s="3" t="s">
        <v>396</v>
      </c>
      <c r="C2573" s="3" t="s">
        <v>478</v>
      </c>
      <c r="D2573" s="3" t="s">
        <v>52</v>
      </c>
      <c r="E2573" s="3" t="s">
        <v>34</v>
      </c>
      <c r="F2573" s="3">
        <v>3143.17</v>
      </c>
      <c r="G2573" s="3">
        <v>377.18</v>
      </c>
      <c r="H2573" s="3">
        <v>2765.99</v>
      </c>
      <c r="I2573" s="3" t="s">
        <v>41</v>
      </c>
    </row>
    <row r="2574" spans="1:9" x14ac:dyDescent="0.2">
      <c r="A2574" s="2" t="s">
        <v>3009</v>
      </c>
      <c r="B2574" s="2" t="s">
        <v>106</v>
      </c>
      <c r="C2574" s="2" t="s">
        <v>106</v>
      </c>
      <c r="D2574" s="2" t="s">
        <v>64</v>
      </c>
      <c r="E2574" s="2" t="s">
        <v>115</v>
      </c>
      <c r="F2574" s="2">
        <v>12708.37</v>
      </c>
      <c r="G2574" s="2">
        <v>0</v>
      </c>
      <c r="H2574" s="2">
        <v>12708.37</v>
      </c>
      <c r="I2574" s="2" t="s">
        <v>29</v>
      </c>
    </row>
    <row r="2575" spans="1:9" x14ac:dyDescent="0.2">
      <c r="A2575" s="3" t="s">
        <v>3010</v>
      </c>
      <c r="B2575" s="3" t="s">
        <v>416</v>
      </c>
      <c r="C2575" s="3" t="s">
        <v>31</v>
      </c>
      <c r="D2575" s="3" t="s">
        <v>169</v>
      </c>
      <c r="E2575" s="3" t="s">
        <v>46</v>
      </c>
      <c r="F2575" s="3">
        <v>4933.96</v>
      </c>
      <c r="G2575" s="3">
        <v>986.79</v>
      </c>
      <c r="H2575" s="3">
        <v>3947.17</v>
      </c>
      <c r="I2575" s="3" t="s">
        <v>29</v>
      </c>
    </row>
    <row r="2576" spans="1:9" x14ac:dyDescent="0.2">
      <c r="A2576" s="2" t="s">
        <v>3011</v>
      </c>
      <c r="B2576" s="2" t="s">
        <v>176</v>
      </c>
      <c r="C2576" s="2" t="s">
        <v>538</v>
      </c>
      <c r="D2576" s="2" t="s">
        <v>64</v>
      </c>
      <c r="E2576" s="2" t="s">
        <v>28</v>
      </c>
      <c r="F2576" s="2">
        <v>3911.93</v>
      </c>
      <c r="G2576" s="2">
        <v>0</v>
      </c>
      <c r="H2576" s="2">
        <v>3911.93</v>
      </c>
      <c r="I2576" s="2" t="s">
        <v>29</v>
      </c>
    </row>
    <row r="2577" spans="1:9" x14ac:dyDescent="0.2">
      <c r="A2577" s="3" t="s">
        <v>3012</v>
      </c>
      <c r="B2577" s="3" t="s">
        <v>346</v>
      </c>
      <c r="C2577" s="3" t="s">
        <v>495</v>
      </c>
      <c r="D2577" s="3" t="s">
        <v>169</v>
      </c>
      <c r="E2577" s="3" t="s">
        <v>34</v>
      </c>
      <c r="F2577" s="3">
        <v>9526.9500000000007</v>
      </c>
      <c r="G2577" s="3">
        <v>1905.39</v>
      </c>
      <c r="H2577" s="3">
        <v>7621.56</v>
      </c>
      <c r="I2577" s="3" t="s">
        <v>56</v>
      </c>
    </row>
    <row r="2578" spans="1:9" x14ac:dyDescent="0.2">
      <c r="A2578" s="2" t="s">
        <v>3013</v>
      </c>
      <c r="B2578" s="2" t="s">
        <v>299</v>
      </c>
      <c r="C2578" s="2" t="s">
        <v>460</v>
      </c>
      <c r="D2578" s="2" t="s">
        <v>45</v>
      </c>
      <c r="E2578" s="2" t="s">
        <v>89</v>
      </c>
      <c r="F2578" s="2">
        <v>6908.15</v>
      </c>
      <c r="G2578" s="2">
        <v>0</v>
      </c>
      <c r="H2578" s="2">
        <v>6908.15</v>
      </c>
      <c r="I2578" s="2" t="s">
        <v>29</v>
      </c>
    </row>
    <row r="2579" spans="1:9" x14ac:dyDescent="0.2">
      <c r="A2579" s="3" t="s">
        <v>3014</v>
      </c>
      <c r="B2579" s="3" t="s">
        <v>642</v>
      </c>
      <c r="C2579" s="3" t="s">
        <v>487</v>
      </c>
      <c r="D2579" s="3" t="s">
        <v>45</v>
      </c>
      <c r="E2579" s="3" t="s">
        <v>46</v>
      </c>
      <c r="F2579" s="3">
        <v>23881.99</v>
      </c>
      <c r="G2579" s="3">
        <v>1194.0999999999999</v>
      </c>
      <c r="H2579" s="3">
        <v>22687.89</v>
      </c>
      <c r="I2579" s="3" t="s">
        <v>41</v>
      </c>
    </row>
    <row r="2580" spans="1:9" x14ac:dyDescent="0.2">
      <c r="A2580" s="2" t="s">
        <v>3015</v>
      </c>
      <c r="B2580" s="2" t="s">
        <v>186</v>
      </c>
      <c r="C2580" s="2" t="s">
        <v>443</v>
      </c>
      <c r="D2580" s="2" t="s">
        <v>52</v>
      </c>
      <c r="E2580" s="2" t="s">
        <v>34</v>
      </c>
      <c r="F2580" s="2">
        <v>19844.560000000001</v>
      </c>
      <c r="G2580" s="2">
        <v>2381.35</v>
      </c>
      <c r="H2580" s="2">
        <v>17463.21</v>
      </c>
      <c r="I2580" s="2" t="s">
        <v>29</v>
      </c>
    </row>
    <row r="2581" spans="1:9" x14ac:dyDescent="0.2">
      <c r="A2581" s="3" t="s">
        <v>3016</v>
      </c>
      <c r="B2581" s="3" t="s">
        <v>478</v>
      </c>
      <c r="C2581" s="3" t="s">
        <v>59</v>
      </c>
      <c r="D2581" s="3" t="s">
        <v>52</v>
      </c>
      <c r="E2581" s="3" t="s">
        <v>60</v>
      </c>
      <c r="F2581" s="3">
        <v>3338.01</v>
      </c>
      <c r="G2581" s="3">
        <v>0</v>
      </c>
      <c r="H2581" s="3">
        <v>3338.01</v>
      </c>
      <c r="I2581" s="3" t="s">
        <v>29</v>
      </c>
    </row>
    <row r="2582" spans="1:9" x14ac:dyDescent="0.2">
      <c r="A2582" s="2" t="s">
        <v>3017</v>
      </c>
      <c r="B2582" s="2" t="s">
        <v>384</v>
      </c>
      <c r="C2582" s="2" t="s">
        <v>297</v>
      </c>
      <c r="D2582" s="2" t="s">
        <v>33</v>
      </c>
      <c r="E2582" s="2" t="s">
        <v>28</v>
      </c>
      <c r="F2582" s="2">
        <v>2000.85</v>
      </c>
      <c r="G2582" s="2">
        <v>300.13</v>
      </c>
      <c r="H2582" s="2">
        <v>1700.72</v>
      </c>
      <c r="I2582" s="2" t="s">
        <v>29</v>
      </c>
    </row>
    <row r="2583" spans="1:9" x14ac:dyDescent="0.2">
      <c r="A2583" s="3" t="s">
        <v>3018</v>
      </c>
      <c r="B2583" s="3" t="s">
        <v>190</v>
      </c>
      <c r="C2583" s="3" t="s">
        <v>190</v>
      </c>
      <c r="D2583" s="3" t="s">
        <v>52</v>
      </c>
      <c r="E2583" s="3" t="s">
        <v>60</v>
      </c>
      <c r="F2583" s="3">
        <v>18620.75</v>
      </c>
      <c r="G2583" s="3">
        <v>0</v>
      </c>
      <c r="H2583" s="3">
        <v>18620.75</v>
      </c>
      <c r="I2583" s="3" t="s">
        <v>29</v>
      </c>
    </row>
    <row r="2584" spans="1:9" x14ac:dyDescent="0.2">
      <c r="A2584" s="2" t="s">
        <v>3019</v>
      </c>
      <c r="B2584" s="2" t="s">
        <v>778</v>
      </c>
      <c r="C2584" s="2" t="s">
        <v>468</v>
      </c>
      <c r="D2584" s="2" t="s">
        <v>27</v>
      </c>
      <c r="E2584" s="2" t="s">
        <v>28</v>
      </c>
      <c r="F2584" s="2">
        <v>6268.94</v>
      </c>
      <c r="G2584" s="2">
        <v>1128.4100000000001</v>
      </c>
      <c r="H2584" s="2">
        <v>5140.53</v>
      </c>
      <c r="I2584" s="2" t="s">
        <v>29</v>
      </c>
    </row>
    <row r="2585" spans="1:9" x14ac:dyDescent="0.2">
      <c r="A2585" s="3" t="s">
        <v>3020</v>
      </c>
      <c r="B2585" s="3" t="s">
        <v>238</v>
      </c>
      <c r="C2585" s="3" t="s">
        <v>124</v>
      </c>
      <c r="D2585" s="3" t="s">
        <v>45</v>
      </c>
      <c r="E2585" s="3" t="s">
        <v>46</v>
      </c>
      <c r="F2585" s="3">
        <v>3171.56</v>
      </c>
      <c r="G2585" s="3">
        <v>158.58000000000001</v>
      </c>
      <c r="H2585" s="3">
        <v>3012.98</v>
      </c>
      <c r="I2585" s="3" t="s">
        <v>29</v>
      </c>
    </row>
    <row r="2586" spans="1:9" x14ac:dyDescent="0.2">
      <c r="A2586" s="2" t="s">
        <v>3021</v>
      </c>
      <c r="B2586" s="2" t="s">
        <v>315</v>
      </c>
      <c r="C2586" s="2" t="s">
        <v>315</v>
      </c>
      <c r="D2586" s="2" t="s">
        <v>64</v>
      </c>
      <c r="E2586" s="2" t="s">
        <v>34</v>
      </c>
      <c r="F2586" s="2">
        <v>6097.88</v>
      </c>
      <c r="G2586" s="2">
        <v>0</v>
      </c>
      <c r="H2586" s="2">
        <v>6097.88</v>
      </c>
      <c r="I2586" s="2" t="s">
        <v>29</v>
      </c>
    </row>
    <row r="2587" spans="1:9" x14ac:dyDescent="0.2">
      <c r="A2587" s="3" t="s">
        <v>3022</v>
      </c>
      <c r="B2587" s="3" t="s">
        <v>487</v>
      </c>
      <c r="C2587" s="3" t="s">
        <v>396</v>
      </c>
      <c r="D2587" s="3" t="s">
        <v>33</v>
      </c>
      <c r="E2587" s="3" t="s">
        <v>34</v>
      </c>
      <c r="F2587" s="3">
        <v>17806.79</v>
      </c>
      <c r="G2587" s="3">
        <v>2671.02</v>
      </c>
      <c r="H2587" s="3">
        <v>15135.77</v>
      </c>
      <c r="I2587" s="3" t="s">
        <v>29</v>
      </c>
    </row>
    <row r="2588" spans="1:9" x14ac:dyDescent="0.2">
      <c r="A2588" s="2" t="s">
        <v>3023</v>
      </c>
      <c r="B2588" s="2" t="s">
        <v>302</v>
      </c>
      <c r="C2588" s="2" t="s">
        <v>234</v>
      </c>
      <c r="D2588" s="2" t="s">
        <v>27</v>
      </c>
      <c r="E2588" s="2" t="s">
        <v>34</v>
      </c>
      <c r="F2588" s="2">
        <v>4235.8599999999997</v>
      </c>
      <c r="G2588" s="2">
        <v>762.45</v>
      </c>
      <c r="H2588" s="2">
        <v>3473.41</v>
      </c>
      <c r="I2588" s="2" t="s">
        <v>41</v>
      </c>
    </row>
    <row r="2589" spans="1:9" x14ac:dyDescent="0.2">
      <c r="A2589" s="3" t="s">
        <v>3024</v>
      </c>
      <c r="B2589" s="3" t="s">
        <v>133</v>
      </c>
      <c r="C2589" s="3" t="s">
        <v>996</v>
      </c>
      <c r="D2589" s="3" t="s">
        <v>33</v>
      </c>
      <c r="E2589" s="3" t="s">
        <v>60</v>
      </c>
      <c r="F2589" s="3">
        <v>9436.4500000000007</v>
      </c>
      <c r="G2589" s="3">
        <v>0</v>
      </c>
      <c r="H2589" s="3">
        <v>9436.4500000000007</v>
      </c>
      <c r="I2589" s="3" t="s">
        <v>41</v>
      </c>
    </row>
    <row r="2590" spans="1:9" x14ac:dyDescent="0.2">
      <c r="A2590" s="2" t="s">
        <v>3025</v>
      </c>
      <c r="B2590" s="2" t="s">
        <v>276</v>
      </c>
      <c r="C2590" s="2" t="s">
        <v>495</v>
      </c>
      <c r="D2590" s="2" t="s">
        <v>169</v>
      </c>
      <c r="E2590" s="2" t="s">
        <v>46</v>
      </c>
      <c r="F2590" s="2">
        <v>2952.27</v>
      </c>
      <c r="G2590" s="2">
        <v>590.45000000000005</v>
      </c>
      <c r="H2590" s="2">
        <v>2361.8200000000002</v>
      </c>
      <c r="I2590" s="2" t="s">
        <v>41</v>
      </c>
    </row>
    <row r="2591" spans="1:9" x14ac:dyDescent="0.2">
      <c r="A2591" s="3" t="s">
        <v>3026</v>
      </c>
      <c r="B2591" s="3" t="s">
        <v>605</v>
      </c>
      <c r="C2591" s="3" t="s">
        <v>813</v>
      </c>
      <c r="D2591" s="3" t="s">
        <v>64</v>
      </c>
      <c r="E2591" s="3" t="s">
        <v>115</v>
      </c>
      <c r="F2591" s="3">
        <v>8597</v>
      </c>
      <c r="G2591" s="3">
        <v>0</v>
      </c>
      <c r="H2591" s="3">
        <v>8597</v>
      </c>
      <c r="I2591" s="3" t="s">
        <v>29</v>
      </c>
    </row>
    <row r="2592" spans="1:9" x14ac:dyDescent="0.2">
      <c r="A2592" s="2" t="s">
        <v>3027</v>
      </c>
      <c r="B2592" s="2" t="s">
        <v>875</v>
      </c>
      <c r="C2592" s="2" t="s">
        <v>220</v>
      </c>
      <c r="D2592" s="2" t="s">
        <v>27</v>
      </c>
      <c r="E2592" s="2" t="s">
        <v>60</v>
      </c>
      <c r="F2592" s="2">
        <v>2647.81</v>
      </c>
      <c r="G2592" s="2">
        <v>0</v>
      </c>
      <c r="H2592" s="2">
        <v>2647.81</v>
      </c>
      <c r="I2592" s="2" t="s">
        <v>56</v>
      </c>
    </row>
    <row r="2593" spans="1:9" x14ac:dyDescent="0.2">
      <c r="A2593" s="3" t="s">
        <v>3028</v>
      </c>
      <c r="B2593" s="3" t="s">
        <v>590</v>
      </c>
      <c r="C2593" s="3" t="s">
        <v>351</v>
      </c>
      <c r="D2593" s="3" t="s">
        <v>33</v>
      </c>
      <c r="E2593" s="3" t="s">
        <v>34</v>
      </c>
      <c r="F2593" s="3">
        <v>10212.870000000001</v>
      </c>
      <c r="G2593" s="3">
        <v>1531.93</v>
      </c>
      <c r="H2593" s="3">
        <v>8680.94</v>
      </c>
      <c r="I2593" s="3" t="s">
        <v>29</v>
      </c>
    </row>
    <row r="2594" spans="1:9" x14ac:dyDescent="0.2">
      <c r="A2594" s="2" t="s">
        <v>3029</v>
      </c>
      <c r="B2594" s="2" t="s">
        <v>501</v>
      </c>
      <c r="C2594" s="2" t="s">
        <v>190</v>
      </c>
      <c r="D2594" s="2" t="s">
        <v>64</v>
      </c>
      <c r="E2594" s="2" t="s">
        <v>115</v>
      </c>
      <c r="F2594" s="2">
        <v>13195.14</v>
      </c>
      <c r="G2594" s="2">
        <v>0</v>
      </c>
      <c r="H2594" s="2">
        <v>13195.14</v>
      </c>
      <c r="I2594" s="2" t="s">
        <v>41</v>
      </c>
    </row>
    <row r="2595" spans="1:9" x14ac:dyDescent="0.2">
      <c r="A2595" s="3" t="s">
        <v>3030</v>
      </c>
      <c r="B2595" s="3" t="s">
        <v>189</v>
      </c>
      <c r="C2595" s="3" t="s">
        <v>317</v>
      </c>
      <c r="D2595" s="3" t="s">
        <v>64</v>
      </c>
      <c r="E2595" s="3" t="s">
        <v>115</v>
      </c>
      <c r="F2595" s="3">
        <v>3067.72</v>
      </c>
      <c r="G2595" s="3">
        <v>0</v>
      </c>
      <c r="H2595" s="3">
        <v>3067.72</v>
      </c>
      <c r="I2595" s="3" t="s">
        <v>56</v>
      </c>
    </row>
    <row r="2596" spans="1:9" x14ac:dyDescent="0.2">
      <c r="A2596" s="2" t="s">
        <v>3031</v>
      </c>
      <c r="B2596" s="2" t="s">
        <v>51</v>
      </c>
      <c r="C2596" s="2" t="s">
        <v>126</v>
      </c>
      <c r="D2596" s="2" t="s">
        <v>64</v>
      </c>
      <c r="E2596" s="2" t="s">
        <v>115</v>
      </c>
      <c r="F2596" s="2">
        <v>5425.18</v>
      </c>
      <c r="G2596" s="2">
        <v>0</v>
      </c>
      <c r="H2596" s="2">
        <v>5425.18</v>
      </c>
      <c r="I2596" s="2" t="s">
        <v>29</v>
      </c>
    </row>
    <row r="2597" spans="1:9" x14ac:dyDescent="0.2">
      <c r="A2597" s="3" t="s">
        <v>3032</v>
      </c>
      <c r="B2597" s="3" t="s">
        <v>538</v>
      </c>
      <c r="C2597" s="3" t="s">
        <v>1179</v>
      </c>
      <c r="D2597" s="3" t="s">
        <v>169</v>
      </c>
      <c r="E2597" s="3" t="s">
        <v>34</v>
      </c>
      <c r="F2597" s="3">
        <v>9912.92</v>
      </c>
      <c r="G2597" s="3">
        <v>1982.58</v>
      </c>
      <c r="H2597" s="3">
        <v>7930.34</v>
      </c>
      <c r="I2597" s="3" t="s">
        <v>29</v>
      </c>
    </row>
    <row r="2598" spans="1:9" x14ac:dyDescent="0.2">
      <c r="A2598" s="2" t="s">
        <v>3033</v>
      </c>
      <c r="B2598" s="2" t="s">
        <v>590</v>
      </c>
      <c r="C2598" s="2" t="s">
        <v>171</v>
      </c>
      <c r="D2598" s="2" t="s">
        <v>169</v>
      </c>
      <c r="E2598" s="2" t="s">
        <v>46</v>
      </c>
      <c r="F2598" s="2">
        <v>17049.669999999998</v>
      </c>
      <c r="G2598" s="2">
        <v>3409.93</v>
      </c>
      <c r="H2598" s="2">
        <v>13639.74</v>
      </c>
      <c r="I2598" s="2" t="s">
        <v>56</v>
      </c>
    </row>
    <row r="2599" spans="1:9" x14ac:dyDescent="0.2">
      <c r="A2599" s="3" t="s">
        <v>3034</v>
      </c>
      <c r="B2599" s="3" t="s">
        <v>520</v>
      </c>
      <c r="C2599" s="3" t="s">
        <v>127</v>
      </c>
      <c r="D2599" s="3" t="s">
        <v>169</v>
      </c>
      <c r="E2599" s="3" t="s">
        <v>34</v>
      </c>
      <c r="F2599" s="3">
        <v>5731.09</v>
      </c>
      <c r="G2599" s="3">
        <v>1146.22</v>
      </c>
      <c r="H2599" s="3">
        <v>4584.87</v>
      </c>
      <c r="I2599" s="3" t="s">
        <v>29</v>
      </c>
    </row>
    <row r="2600" spans="1:9" x14ac:dyDescent="0.2">
      <c r="A2600" s="2" t="s">
        <v>3035</v>
      </c>
      <c r="B2600" s="2" t="s">
        <v>136</v>
      </c>
      <c r="C2600" s="2" t="s">
        <v>566</v>
      </c>
      <c r="D2600" s="2" t="s">
        <v>52</v>
      </c>
      <c r="E2600" s="2" t="s">
        <v>60</v>
      </c>
      <c r="F2600" s="2">
        <v>4750.7299999999996</v>
      </c>
      <c r="G2600" s="2">
        <v>0</v>
      </c>
      <c r="H2600" s="2">
        <v>4750.7299999999996</v>
      </c>
      <c r="I2600" s="2" t="s">
        <v>29</v>
      </c>
    </row>
    <row r="2601" spans="1:9" x14ac:dyDescent="0.2">
      <c r="A2601" s="3" t="s">
        <v>3036</v>
      </c>
      <c r="B2601" s="3" t="s">
        <v>702</v>
      </c>
      <c r="C2601" s="3" t="s">
        <v>817</v>
      </c>
      <c r="D2601" s="3" t="s">
        <v>52</v>
      </c>
      <c r="E2601" s="3" t="s">
        <v>60</v>
      </c>
      <c r="F2601" s="3">
        <v>2311.69</v>
      </c>
      <c r="G2601" s="3">
        <v>0</v>
      </c>
      <c r="H2601" s="3">
        <v>2311.69</v>
      </c>
      <c r="I2601" s="3" t="s">
        <v>41</v>
      </c>
    </row>
    <row r="2602" spans="1:9" x14ac:dyDescent="0.2">
      <c r="A2602" s="2" t="s">
        <v>3037</v>
      </c>
      <c r="B2602" s="2" t="s">
        <v>76</v>
      </c>
      <c r="C2602" s="2" t="s">
        <v>264</v>
      </c>
      <c r="D2602" s="2" t="s">
        <v>114</v>
      </c>
      <c r="E2602" s="2" t="s">
        <v>115</v>
      </c>
      <c r="F2602" s="2">
        <v>8951.48</v>
      </c>
      <c r="G2602" s="2">
        <v>895.15</v>
      </c>
      <c r="H2602" s="2">
        <v>8056.33</v>
      </c>
      <c r="I2602" s="2" t="s">
        <v>41</v>
      </c>
    </row>
    <row r="2603" spans="1:9" x14ac:dyDescent="0.2">
      <c r="A2603" s="3" t="s">
        <v>3038</v>
      </c>
      <c r="B2603" s="3" t="s">
        <v>132</v>
      </c>
      <c r="C2603" s="3" t="s">
        <v>418</v>
      </c>
      <c r="D2603" s="3" t="s">
        <v>64</v>
      </c>
      <c r="E2603" s="3" t="s">
        <v>115</v>
      </c>
      <c r="F2603" s="3">
        <v>20610.62</v>
      </c>
      <c r="G2603" s="3">
        <v>0</v>
      </c>
      <c r="H2603" s="3">
        <v>20610.62</v>
      </c>
      <c r="I2603" s="3" t="s">
        <v>56</v>
      </c>
    </row>
    <row r="2604" spans="1:9" x14ac:dyDescent="0.2">
      <c r="A2604" s="2" t="s">
        <v>3039</v>
      </c>
      <c r="B2604" s="2" t="s">
        <v>94</v>
      </c>
      <c r="C2604" s="2" t="s">
        <v>272</v>
      </c>
      <c r="D2604" s="2" t="s">
        <v>33</v>
      </c>
      <c r="E2604" s="2" t="s">
        <v>34</v>
      </c>
      <c r="F2604" s="2">
        <v>3114.51</v>
      </c>
      <c r="G2604" s="2">
        <v>467.18</v>
      </c>
      <c r="H2604" s="2">
        <v>2647.33</v>
      </c>
      <c r="I2604" s="2" t="s">
        <v>41</v>
      </c>
    </row>
    <row r="2605" spans="1:9" x14ac:dyDescent="0.2">
      <c r="A2605" s="3" t="s">
        <v>3040</v>
      </c>
      <c r="B2605" s="3" t="s">
        <v>353</v>
      </c>
      <c r="C2605" s="3" t="s">
        <v>156</v>
      </c>
      <c r="D2605" s="3" t="s">
        <v>33</v>
      </c>
      <c r="E2605" s="3" t="s">
        <v>34</v>
      </c>
      <c r="F2605" s="3">
        <v>6122.1</v>
      </c>
      <c r="G2605" s="3">
        <v>918.32</v>
      </c>
      <c r="H2605" s="3">
        <v>5203.78</v>
      </c>
      <c r="I2605" s="3" t="s">
        <v>29</v>
      </c>
    </row>
    <row r="2606" spans="1:9" x14ac:dyDescent="0.2">
      <c r="A2606" s="2" t="s">
        <v>3041</v>
      </c>
      <c r="B2606" s="2" t="s">
        <v>986</v>
      </c>
      <c r="C2606" s="2" t="s">
        <v>346</v>
      </c>
      <c r="D2606" s="2" t="s">
        <v>27</v>
      </c>
      <c r="E2606" s="2" t="s">
        <v>28</v>
      </c>
      <c r="F2606" s="2">
        <v>2886.5</v>
      </c>
      <c r="G2606" s="2">
        <v>519.57000000000005</v>
      </c>
      <c r="H2606" s="2">
        <v>2366.9299999999998</v>
      </c>
      <c r="I2606" s="2" t="s">
        <v>29</v>
      </c>
    </row>
    <row r="2607" spans="1:9" x14ac:dyDescent="0.2">
      <c r="A2607" s="3" t="s">
        <v>3042</v>
      </c>
      <c r="B2607" s="3" t="s">
        <v>158</v>
      </c>
      <c r="C2607" s="3" t="s">
        <v>762</v>
      </c>
      <c r="D2607" s="3" t="s">
        <v>52</v>
      </c>
      <c r="E2607" s="3" t="s">
        <v>34</v>
      </c>
      <c r="F2607" s="3">
        <v>13418.16</v>
      </c>
      <c r="G2607" s="3">
        <v>1610.18</v>
      </c>
      <c r="H2607" s="3">
        <v>11807.98</v>
      </c>
      <c r="I2607" s="3" t="s">
        <v>29</v>
      </c>
    </row>
    <row r="2608" spans="1:9" x14ac:dyDescent="0.2">
      <c r="A2608" s="2" t="s">
        <v>3043</v>
      </c>
      <c r="B2608" s="2" t="s">
        <v>69</v>
      </c>
      <c r="C2608" s="2" t="s">
        <v>749</v>
      </c>
      <c r="D2608" s="2" t="s">
        <v>33</v>
      </c>
      <c r="E2608" s="2" t="s">
        <v>60</v>
      </c>
      <c r="F2608" s="2">
        <v>19637.93</v>
      </c>
      <c r="G2608" s="2">
        <v>0</v>
      </c>
      <c r="H2608" s="2">
        <v>19637.93</v>
      </c>
      <c r="I2608" s="2" t="s">
        <v>29</v>
      </c>
    </row>
    <row r="2609" spans="1:9" x14ac:dyDescent="0.2">
      <c r="A2609" s="3" t="s">
        <v>3044</v>
      </c>
      <c r="B2609" s="3" t="s">
        <v>278</v>
      </c>
      <c r="C2609" s="3" t="s">
        <v>437</v>
      </c>
      <c r="D2609" s="3" t="s">
        <v>33</v>
      </c>
      <c r="E2609" s="3" t="s">
        <v>60</v>
      </c>
      <c r="F2609" s="3">
        <v>5696.3</v>
      </c>
      <c r="G2609" s="3">
        <v>0</v>
      </c>
      <c r="H2609" s="3">
        <v>5696.3</v>
      </c>
      <c r="I2609" s="3" t="s">
        <v>29</v>
      </c>
    </row>
    <row r="2610" spans="1:9" x14ac:dyDescent="0.2">
      <c r="A2610" s="2" t="s">
        <v>3045</v>
      </c>
      <c r="B2610" s="2" t="s">
        <v>741</v>
      </c>
      <c r="C2610" s="2" t="s">
        <v>741</v>
      </c>
      <c r="D2610" s="2" t="s">
        <v>52</v>
      </c>
      <c r="E2610" s="2" t="s">
        <v>60</v>
      </c>
      <c r="F2610" s="2">
        <v>5495.24</v>
      </c>
      <c r="G2610" s="2">
        <v>0</v>
      </c>
      <c r="H2610" s="2">
        <v>5495.24</v>
      </c>
      <c r="I2610" s="2" t="s">
        <v>29</v>
      </c>
    </row>
    <row r="2611" spans="1:9" x14ac:dyDescent="0.2">
      <c r="A2611" s="3" t="s">
        <v>3046</v>
      </c>
      <c r="B2611" s="3" t="s">
        <v>159</v>
      </c>
      <c r="C2611" s="3" t="s">
        <v>817</v>
      </c>
      <c r="D2611" s="3" t="s">
        <v>33</v>
      </c>
      <c r="E2611" s="3" t="s">
        <v>60</v>
      </c>
      <c r="F2611" s="3">
        <v>7691.47</v>
      </c>
      <c r="G2611" s="3">
        <v>0</v>
      </c>
      <c r="H2611" s="3">
        <v>7691.47</v>
      </c>
      <c r="I2611" s="3" t="s">
        <v>29</v>
      </c>
    </row>
    <row r="2612" spans="1:9" x14ac:dyDescent="0.2">
      <c r="A2612" s="2" t="s">
        <v>3047</v>
      </c>
      <c r="B2612" s="2" t="s">
        <v>286</v>
      </c>
      <c r="C2612" s="2" t="s">
        <v>426</v>
      </c>
      <c r="D2612" s="2" t="s">
        <v>114</v>
      </c>
      <c r="E2612" s="2" t="s">
        <v>46</v>
      </c>
      <c r="F2612" s="2">
        <v>8319.24</v>
      </c>
      <c r="G2612" s="2">
        <v>831.92</v>
      </c>
      <c r="H2612" s="2">
        <v>7487.32</v>
      </c>
      <c r="I2612" s="2" t="s">
        <v>56</v>
      </c>
    </row>
    <row r="2613" spans="1:9" x14ac:dyDescent="0.2">
      <c r="A2613" s="3" t="s">
        <v>3048</v>
      </c>
      <c r="B2613" s="3" t="s">
        <v>410</v>
      </c>
      <c r="C2613" s="3" t="s">
        <v>685</v>
      </c>
      <c r="D2613" s="3" t="s">
        <v>206</v>
      </c>
      <c r="E2613" s="3" t="s">
        <v>207</v>
      </c>
      <c r="F2613" s="3">
        <v>11424.74</v>
      </c>
      <c r="G2613" s="3">
        <v>0</v>
      </c>
      <c r="H2613" s="3">
        <v>11424.74</v>
      </c>
      <c r="I2613" s="3" t="s">
        <v>29</v>
      </c>
    </row>
    <row r="2614" spans="1:9" x14ac:dyDescent="0.2">
      <c r="A2614" s="2" t="s">
        <v>3049</v>
      </c>
      <c r="B2614" s="2" t="s">
        <v>1035</v>
      </c>
      <c r="C2614" s="2" t="s">
        <v>155</v>
      </c>
      <c r="D2614" s="2" t="s">
        <v>27</v>
      </c>
      <c r="E2614" s="2" t="s">
        <v>60</v>
      </c>
      <c r="F2614" s="2">
        <v>6857.59</v>
      </c>
      <c r="G2614" s="2">
        <v>0</v>
      </c>
      <c r="H2614" s="2">
        <v>6857.59</v>
      </c>
      <c r="I2614" s="2" t="s">
        <v>29</v>
      </c>
    </row>
    <row r="2615" spans="1:9" x14ac:dyDescent="0.2">
      <c r="A2615" s="3" t="s">
        <v>3050</v>
      </c>
      <c r="B2615" s="3" t="s">
        <v>543</v>
      </c>
      <c r="C2615" s="3" t="s">
        <v>566</v>
      </c>
      <c r="D2615" s="3" t="s">
        <v>52</v>
      </c>
      <c r="E2615" s="3" t="s">
        <v>34</v>
      </c>
      <c r="F2615" s="3">
        <v>5108.3599999999997</v>
      </c>
      <c r="G2615" s="3">
        <v>613</v>
      </c>
      <c r="H2615" s="3">
        <v>4495.3599999999997</v>
      </c>
      <c r="I2615" s="3" t="s">
        <v>41</v>
      </c>
    </row>
    <row r="2616" spans="1:9" x14ac:dyDescent="0.2">
      <c r="A2616" s="2" t="s">
        <v>3051</v>
      </c>
      <c r="B2616" s="2" t="s">
        <v>1110</v>
      </c>
      <c r="C2616" s="2" t="s">
        <v>276</v>
      </c>
      <c r="D2616" s="2" t="s">
        <v>33</v>
      </c>
      <c r="E2616" s="2" t="s">
        <v>60</v>
      </c>
      <c r="F2616" s="2">
        <v>5322.18</v>
      </c>
      <c r="G2616" s="2">
        <v>0</v>
      </c>
      <c r="H2616" s="2">
        <v>5322.18</v>
      </c>
      <c r="I2616" s="2" t="s">
        <v>29</v>
      </c>
    </row>
    <row r="2617" spans="1:9" x14ac:dyDescent="0.2">
      <c r="A2617" s="3" t="s">
        <v>3052</v>
      </c>
      <c r="B2617" s="3" t="s">
        <v>515</v>
      </c>
      <c r="C2617" s="3" t="s">
        <v>520</v>
      </c>
      <c r="D2617" s="3" t="s">
        <v>52</v>
      </c>
      <c r="E2617" s="3" t="s">
        <v>60</v>
      </c>
      <c r="F2617" s="3">
        <v>10440.43</v>
      </c>
      <c r="G2617" s="3">
        <v>0</v>
      </c>
      <c r="H2617" s="3">
        <v>10440.43</v>
      </c>
      <c r="I2617" s="3" t="s">
        <v>29</v>
      </c>
    </row>
    <row r="2618" spans="1:9" x14ac:dyDescent="0.2">
      <c r="A2618" s="2" t="s">
        <v>3053</v>
      </c>
      <c r="B2618" s="2" t="s">
        <v>401</v>
      </c>
      <c r="C2618" s="2" t="s">
        <v>246</v>
      </c>
      <c r="D2618" s="2" t="s">
        <v>64</v>
      </c>
      <c r="E2618" s="2" t="s">
        <v>115</v>
      </c>
      <c r="F2618" s="2">
        <v>11252.32</v>
      </c>
      <c r="G2618" s="2">
        <v>0</v>
      </c>
      <c r="H2618" s="2">
        <v>11252.32</v>
      </c>
      <c r="I2618" s="2" t="s">
        <v>29</v>
      </c>
    </row>
    <row r="2619" spans="1:9" x14ac:dyDescent="0.2">
      <c r="A2619" s="3" t="s">
        <v>3054</v>
      </c>
      <c r="B2619" s="3" t="s">
        <v>82</v>
      </c>
      <c r="C2619" s="3" t="s">
        <v>335</v>
      </c>
      <c r="D2619" s="3" t="s">
        <v>52</v>
      </c>
      <c r="E2619" s="3" t="s">
        <v>34</v>
      </c>
      <c r="F2619" s="3">
        <v>5377.69</v>
      </c>
      <c r="G2619" s="3">
        <v>645.32000000000005</v>
      </c>
      <c r="H2619" s="3">
        <v>4732.37</v>
      </c>
      <c r="I2619" s="3" t="s">
        <v>29</v>
      </c>
    </row>
    <row r="2620" spans="1:9" x14ac:dyDescent="0.2">
      <c r="A2620" s="2" t="s">
        <v>3055</v>
      </c>
      <c r="B2620" s="2" t="s">
        <v>155</v>
      </c>
      <c r="C2620" s="2" t="s">
        <v>463</v>
      </c>
      <c r="D2620" s="2" t="s">
        <v>33</v>
      </c>
      <c r="E2620" s="2" t="s">
        <v>60</v>
      </c>
      <c r="F2620" s="2">
        <v>15761.31</v>
      </c>
      <c r="G2620" s="2">
        <v>0</v>
      </c>
      <c r="H2620" s="2">
        <v>15761.31</v>
      </c>
      <c r="I2620" s="2" t="s">
        <v>29</v>
      </c>
    </row>
    <row r="2621" spans="1:9" x14ac:dyDescent="0.2">
      <c r="A2621" s="3" t="s">
        <v>3056</v>
      </c>
      <c r="B2621" s="3" t="s">
        <v>247</v>
      </c>
      <c r="C2621" s="3" t="s">
        <v>789</v>
      </c>
      <c r="D2621" s="3" t="s">
        <v>64</v>
      </c>
      <c r="E2621" s="3" t="s">
        <v>34</v>
      </c>
      <c r="F2621" s="3">
        <v>9506.61</v>
      </c>
      <c r="G2621" s="3">
        <v>0</v>
      </c>
      <c r="H2621" s="3">
        <v>9506.61</v>
      </c>
      <c r="I2621" s="3" t="s">
        <v>41</v>
      </c>
    </row>
    <row r="2622" spans="1:9" x14ac:dyDescent="0.2">
      <c r="A2622" s="2" t="s">
        <v>3057</v>
      </c>
      <c r="B2622" s="2" t="s">
        <v>334</v>
      </c>
      <c r="C2622" s="2" t="s">
        <v>55</v>
      </c>
      <c r="D2622" s="2" t="s">
        <v>45</v>
      </c>
      <c r="E2622" s="2" t="s">
        <v>46</v>
      </c>
      <c r="F2622" s="2">
        <v>8424.0400000000009</v>
      </c>
      <c r="G2622" s="2">
        <v>421.2</v>
      </c>
      <c r="H2622" s="2">
        <v>8002.84</v>
      </c>
      <c r="I2622" s="2" t="s">
        <v>29</v>
      </c>
    </row>
    <row r="2623" spans="1:9" x14ac:dyDescent="0.2">
      <c r="A2623" s="3" t="s">
        <v>3058</v>
      </c>
      <c r="B2623" s="3" t="s">
        <v>534</v>
      </c>
      <c r="C2623" s="3" t="s">
        <v>612</v>
      </c>
      <c r="D2623" s="3" t="s">
        <v>45</v>
      </c>
      <c r="E2623" s="3" t="s">
        <v>46</v>
      </c>
      <c r="F2623" s="3">
        <v>3784.66</v>
      </c>
      <c r="G2623" s="3">
        <v>189.23</v>
      </c>
      <c r="H2623" s="3">
        <v>3595.43</v>
      </c>
      <c r="I2623" s="3" t="s">
        <v>29</v>
      </c>
    </row>
    <row r="2624" spans="1:9" x14ac:dyDescent="0.2">
      <c r="A2624" s="2" t="s">
        <v>3059</v>
      </c>
      <c r="B2624" s="2" t="s">
        <v>123</v>
      </c>
      <c r="C2624" s="2" t="s">
        <v>285</v>
      </c>
      <c r="D2624" s="2" t="s">
        <v>52</v>
      </c>
      <c r="E2624" s="2" t="s">
        <v>34</v>
      </c>
      <c r="F2624" s="2">
        <v>2274.0100000000002</v>
      </c>
      <c r="G2624" s="2">
        <v>272.88</v>
      </c>
      <c r="H2624" s="2">
        <v>2001.13</v>
      </c>
      <c r="I2624" s="2" t="s">
        <v>29</v>
      </c>
    </row>
    <row r="2625" spans="1:9" x14ac:dyDescent="0.2">
      <c r="A2625" s="3" t="s">
        <v>3060</v>
      </c>
      <c r="B2625" s="3" t="s">
        <v>370</v>
      </c>
      <c r="C2625" s="3" t="s">
        <v>193</v>
      </c>
      <c r="D2625" s="3" t="s">
        <v>52</v>
      </c>
      <c r="E2625" s="3" t="s">
        <v>34</v>
      </c>
      <c r="F2625" s="3">
        <v>12784.16</v>
      </c>
      <c r="G2625" s="3">
        <v>1534.1</v>
      </c>
      <c r="H2625" s="3">
        <v>11250.06</v>
      </c>
      <c r="I2625" s="3" t="s">
        <v>29</v>
      </c>
    </row>
    <row r="2626" spans="1:9" x14ac:dyDescent="0.2">
      <c r="A2626" s="2" t="s">
        <v>3061</v>
      </c>
      <c r="B2626" s="2" t="s">
        <v>112</v>
      </c>
      <c r="C2626" s="2" t="s">
        <v>210</v>
      </c>
      <c r="D2626" s="2" t="s">
        <v>33</v>
      </c>
      <c r="E2626" s="2" t="s">
        <v>60</v>
      </c>
      <c r="F2626" s="2">
        <v>9019.86</v>
      </c>
      <c r="G2626" s="2">
        <v>0</v>
      </c>
      <c r="H2626" s="2">
        <v>9019.86</v>
      </c>
      <c r="I2626" s="2" t="s">
        <v>29</v>
      </c>
    </row>
    <row r="2627" spans="1:9" x14ac:dyDescent="0.2">
      <c r="A2627" s="3" t="s">
        <v>3062</v>
      </c>
      <c r="B2627" s="3" t="s">
        <v>186</v>
      </c>
      <c r="C2627" s="3" t="s">
        <v>443</v>
      </c>
      <c r="D2627" s="3" t="s">
        <v>33</v>
      </c>
      <c r="E2627" s="3" t="s">
        <v>60</v>
      </c>
      <c r="F2627" s="3">
        <v>20055.96</v>
      </c>
      <c r="G2627" s="3">
        <v>0</v>
      </c>
      <c r="H2627" s="3">
        <v>20055.96</v>
      </c>
      <c r="I2627" s="3" t="s">
        <v>29</v>
      </c>
    </row>
    <row r="2628" spans="1:9" x14ac:dyDescent="0.2">
      <c r="A2628" s="2" t="s">
        <v>3063</v>
      </c>
      <c r="B2628" s="2" t="s">
        <v>303</v>
      </c>
      <c r="C2628" s="2" t="s">
        <v>983</v>
      </c>
      <c r="D2628" s="2" t="s">
        <v>64</v>
      </c>
      <c r="E2628" s="2" t="s">
        <v>115</v>
      </c>
      <c r="F2628" s="2">
        <v>29208.57</v>
      </c>
      <c r="G2628" s="2">
        <v>0</v>
      </c>
      <c r="H2628" s="2">
        <v>29208.57</v>
      </c>
      <c r="I2628" s="2" t="s">
        <v>56</v>
      </c>
    </row>
    <row r="2629" spans="1:9" x14ac:dyDescent="0.2">
      <c r="A2629" s="3" t="s">
        <v>3064</v>
      </c>
      <c r="B2629" s="3" t="s">
        <v>655</v>
      </c>
      <c r="C2629" s="3" t="s">
        <v>492</v>
      </c>
      <c r="D2629" s="3" t="s">
        <v>114</v>
      </c>
      <c r="E2629" s="3" t="s">
        <v>46</v>
      </c>
      <c r="F2629" s="3">
        <v>17160.41</v>
      </c>
      <c r="G2629" s="3">
        <v>1716.04</v>
      </c>
      <c r="H2629" s="3">
        <v>15444.37</v>
      </c>
      <c r="I2629" s="3" t="s">
        <v>56</v>
      </c>
    </row>
    <row r="2630" spans="1:9" x14ac:dyDescent="0.2">
      <c r="A2630" s="2" t="s">
        <v>3065</v>
      </c>
      <c r="B2630" s="2" t="s">
        <v>515</v>
      </c>
      <c r="C2630" s="2" t="s">
        <v>822</v>
      </c>
      <c r="D2630" s="2" t="s">
        <v>52</v>
      </c>
      <c r="E2630" s="2" t="s">
        <v>60</v>
      </c>
      <c r="F2630" s="2">
        <v>4221.58</v>
      </c>
      <c r="G2630" s="2">
        <v>0</v>
      </c>
      <c r="H2630" s="2">
        <v>4221.58</v>
      </c>
      <c r="I2630" s="2" t="s">
        <v>29</v>
      </c>
    </row>
    <row r="2631" spans="1:9" x14ac:dyDescent="0.2">
      <c r="A2631" s="3" t="s">
        <v>3066</v>
      </c>
      <c r="B2631" s="3" t="s">
        <v>917</v>
      </c>
      <c r="C2631" s="3" t="s">
        <v>3067</v>
      </c>
      <c r="D2631" s="3" t="s">
        <v>27</v>
      </c>
      <c r="E2631" s="3" t="s">
        <v>28</v>
      </c>
      <c r="F2631" s="3">
        <v>6649.33</v>
      </c>
      <c r="G2631" s="3">
        <v>1196.8800000000001</v>
      </c>
      <c r="H2631" s="3">
        <v>5452.45</v>
      </c>
      <c r="I2631" s="3" t="s">
        <v>56</v>
      </c>
    </row>
    <row r="2632" spans="1:9" x14ac:dyDescent="0.2">
      <c r="A2632" s="2" t="s">
        <v>3068</v>
      </c>
      <c r="B2632" s="2" t="s">
        <v>378</v>
      </c>
      <c r="C2632" s="2" t="s">
        <v>454</v>
      </c>
      <c r="D2632" s="2" t="s">
        <v>45</v>
      </c>
      <c r="E2632" s="2" t="s">
        <v>46</v>
      </c>
      <c r="F2632" s="2">
        <v>2390.6999999999998</v>
      </c>
      <c r="G2632" s="2">
        <v>119.54</v>
      </c>
      <c r="H2632" s="2">
        <v>2271.16</v>
      </c>
      <c r="I2632" s="2" t="s">
        <v>56</v>
      </c>
    </row>
    <row r="2633" spans="1:9" x14ac:dyDescent="0.2">
      <c r="A2633" s="3" t="s">
        <v>3069</v>
      </c>
      <c r="B2633" s="3" t="s">
        <v>213</v>
      </c>
      <c r="C2633" s="3" t="s">
        <v>420</v>
      </c>
      <c r="D2633" s="3" t="s">
        <v>27</v>
      </c>
      <c r="E2633" s="3" t="s">
        <v>60</v>
      </c>
      <c r="F2633" s="3">
        <v>3186.56</v>
      </c>
      <c r="G2633" s="3">
        <v>0</v>
      </c>
      <c r="H2633" s="3">
        <v>3186.56</v>
      </c>
      <c r="I2633" s="3" t="s">
        <v>29</v>
      </c>
    </row>
    <row r="2634" spans="1:9" x14ac:dyDescent="0.2">
      <c r="A2634" s="2" t="s">
        <v>3070</v>
      </c>
      <c r="B2634" s="2" t="s">
        <v>215</v>
      </c>
      <c r="C2634" s="2" t="s">
        <v>478</v>
      </c>
      <c r="D2634" s="2" t="s">
        <v>27</v>
      </c>
      <c r="E2634" s="2" t="s">
        <v>28</v>
      </c>
      <c r="F2634" s="2">
        <v>11619.05</v>
      </c>
      <c r="G2634" s="2">
        <v>2091.4299999999998</v>
      </c>
      <c r="H2634" s="2">
        <v>9527.6200000000008</v>
      </c>
      <c r="I2634" s="2" t="s">
        <v>29</v>
      </c>
    </row>
    <row r="2635" spans="1:9" x14ac:dyDescent="0.2">
      <c r="A2635" s="3" t="s">
        <v>3071</v>
      </c>
      <c r="B2635" s="3" t="s">
        <v>151</v>
      </c>
      <c r="C2635" s="3" t="s">
        <v>553</v>
      </c>
      <c r="D2635" s="3" t="s">
        <v>52</v>
      </c>
      <c r="E2635" s="3" t="s">
        <v>34</v>
      </c>
      <c r="F2635" s="3">
        <v>7328.12</v>
      </c>
      <c r="G2635" s="3">
        <v>879.37</v>
      </c>
      <c r="H2635" s="3">
        <v>6448.75</v>
      </c>
      <c r="I2635" s="3" t="s">
        <v>29</v>
      </c>
    </row>
    <row r="2636" spans="1:9" x14ac:dyDescent="0.2">
      <c r="A2636" s="2" t="s">
        <v>3072</v>
      </c>
      <c r="B2636" s="2" t="s">
        <v>451</v>
      </c>
      <c r="C2636" s="2" t="s">
        <v>364</v>
      </c>
      <c r="D2636" s="2" t="s">
        <v>114</v>
      </c>
      <c r="E2636" s="2" t="s">
        <v>115</v>
      </c>
      <c r="F2636" s="2">
        <v>14473.39</v>
      </c>
      <c r="G2636" s="2">
        <v>1447.34</v>
      </c>
      <c r="H2636" s="2">
        <v>13026.05</v>
      </c>
      <c r="I2636" s="2" t="s">
        <v>29</v>
      </c>
    </row>
    <row r="2637" spans="1:9" x14ac:dyDescent="0.2">
      <c r="A2637" s="3" t="s">
        <v>3073</v>
      </c>
      <c r="B2637" s="3" t="s">
        <v>452</v>
      </c>
      <c r="C2637" s="3" t="s">
        <v>391</v>
      </c>
      <c r="D2637" s="3" t="s">
        <v>45</v>
      </c>
      <c r="E2637" s="3" t="s">
        <v>89</v>
      </c>
      <c r="F2637" s="3">
        <v>2751.22</v>
      </c>
      <c r="G2637" s="3">
        <v>0</v>
      </c>
      <c r="H2637" s="3">
        <v>2751.22</v>
      </c>
      <c r="I2637" s="3" t="s">
        <v>29</v>
      </c>
    </row>
    <row r="2638" spans="1:9" x14ac:dyDescent="0.2">
      <c r="A2638" s="2" t="s">
        <v>3074</v>
      </c>
      <c r="B2638" s="2" t="s">
        <v>193</v>
      </c>
      <c r="C2638" s="2" t="s">
        <v>472</v>
      </c>
      <c r="D2638" s="2" t="s">
        <v>52</v>
      </c>
      <c r="E2638" s="2" t="s">
        <v>34</v>
      </c>
      <c r="F2638" s="2">
        <v>18175.96</v>
      </c>
      <c r="G2638" s="2">
        <v>2181.12</v>
      </c>
      <c r="H2638" s="2">
        <v>15994.84</v>
      </c>
      <c r="I2638" s="2" t="s">
        <v>41</v>
      </c>
    </row>
    <row r="2639" spans="1:9" x14ac:dyDescent="0.2">
      <c r="A2639" s="3" t="s">
        <v>3075</v>
      </c>
      <c r="B2639" s="3" t="s">
        <v>475</v>
      </c>
      <c r="C2639" s="3" t="s">
        <v>475</v>
      </c>
      <c r="D2639" s="3" t="s">
        <v>52</v>
      </c>
      <c r="E2639" s="3" t="s">
        <v>60</v>
      </c>
      <c r="F2639" s="3">
        <v>6240.37</v>
      </c>
      <c r="G2639" s="3">
        <v>0</v>
      </c>
      <c r="H2639" s="3">
        <v>6240.37</v>
      </c>
      <c r="I2639" s="3" t="s">
        <v>41</v>
      </c>
    </row>
    <row r="2640" spans="1:9" x14ac:dyDescent="0.2">
      <c r="A2640" s="2" t="s">
        <v>3076</v>
      </c>
      <c r="B2640" s="2" t="s">
        <v>807</v>
      </c>
      <c r="C2640" s="2" t="s">
        <v>37</v>
      </c>
      <c r="D2640" s="2" t="s">
        <v>52</v>
      </c>
      <c r="E2640" s="2" t="s">
        <v>34</v>
      </c>
      <c r="F2640" s="2">
        <v>9344.94</v>
      </c>
      <c r="G2640" s="2">
        <v>1121.3900000000001</v>
      </c>
      <c r="H2640" s="2">
        <v>8223.5499999999993</v>
      </c>
      <c r="I2640" s="2" t="s">
        <v>29</v>
      </c>
    </row>
    <row r="2641" spans="1:9" x14ac:dyDescent="0.2">
      <c r="A2641" s="3" t="s">
        <v>3077</v>
      </c>
      <c r="B2641" s="3" t="s">
        <v>634</v>
      </c>
      <c r="C2641" s="3" t="s">
        <v>564</v>
      </c>
      <c r="D2641" s="3" t="s">
        <v>45</v>
      </c>
      <c r="E2641" s="3" t="s">
        <v>89</v>
      </c>
      <c r="F2641" s="3">
        <v>2496.14</v>
      </c>
      <c r="G2641" s="3">
        <v>0</v>
      </c>
      <c r="H2641" s="3">
        <v>2496.14</v>
      </c>
      <c r="I2641" s="3" t="s">
        <v>29</v>
      </c>
    </row>
    <row r="2642" spans="1:9" x14ac:dyDescent="0.2">
      <c r="A2642" s="2" t="s">
        <v>3078</v>
      </c>
      <c r="B2642" s="2" t="s">
        <v>971</v>
      </c>
      <c r="C2642" s="2" t="s">
        <v>626</v>
      </c>
      <c r="D2642" s="2" t="s">
        <v>52</v>
      </c>
      <c r="E2642" s="2" t="s">
        <v>60</v>
      </c>
      <c r="F2642" s="2">
        <v>4515.55</v>
      </c>
      <c r="G2642" s="2">
        <v>0</v>
      </c>
      <c r="H2642" s="2">
        <v>4515.55</v>
      </c>
      <c r="I2642" s="2" t="s">
        <v>41</v>
      </c>
    </row>
    <row r="2643" spans="1:9" x14ac:dyDescent="0.2">
      <c r="A2643" s="3" t="s">
        <v>3079</v>
      </c>
      <c r="B2643" s="3" t="s">
        <v>846</v>
      </c>
      <c r="C2643" s="3" t="s">
        <v>418</v>
      </c>
      <c r="D2643" s="3" t="s">
        <v>64</v>
      </c>
      <c r="E2643" s="3" t="s">
        <v>34</v>
      </c>
      <c r="F2643" s="3">
        <v>17578.37</v>
      </c>
      <c r="G2643" s="3">
        <v>0</v>
      </c>
      <c r="H2643" s="3">
        <v>17578.37</v>
      </c>
      <c r="I2643" s="3" t="s">
        <v>29</v>
      </c>
    </row>
    <row r="2644" spans="1:9" x14ac:dyDescent="0.2">
      <c r="A2644" s="2" t="s">
        <v>3080</v>
      </c>
      <c r="B2644" s="2" t="s">
        <v>839</v>
      </c>
      <c r="C2644" s="2" t="s">
        <v>986</v>
      </c>
      <c r="D2644" s="2" t="s">
        <v>52</v>
      </c>
      <c r="E2644" s="2" t="s">
        <v>60</v>
      </c>
      <c r="F2644" s="2">
        <v>14875.01</v>
      </c>
      <c r="G2644" s="2">
        <v>0</v>
      </c>
      <c r="H2644" s="2">
        <v>14875.01</v>
      </c>
      <c r="I2644" s="2" t="s">
        <v>29</v>
      </c>
    </row>
    <row r="2645" spans="1:9" x14ac:dyDescent="0.2">
      <c r="A2645" s="3" t="s">
        <v>3081</v>
      </c>
      <c r="B2645" s="3" t="s">
        <v>393</v>
      </c>
      <c r="C2645" s="3" t="s">
        <v>236</v>
      </c>
      <c r="D2645" s="3" t="s">
        <v>33</v>
      </c>
      <c r="E2645" s="3" t="s">
        <v>34</v>
      </c>
      <c r="F2645" s="3">
        <v>8408.86</v>
      </c>
      <c r="G2645" s="3">
        <v>1261.33</v>
      </c>
      <c r="H2645" s="3">
        <v>7147.53</v>
      </c>
      <c r="I2645" s="3" t="s">
        <v>29</v>
      </c>
    </row>
    <row r="2646" spans="1:9" x14ac:dyDescent="0.2">
      <c r="A2646" s="2" t="s">
        <v>3082</v>
      </c>
      <c r="B2646" s="2" t="s">
        <v>145</v>
      </c>
      <c r="C2646" s="2" t="s">
        <v>98</v>
      </c>
      <c r="D2646" s="2" t="s">
        <v>27</v>
      </c>
      <c r="E2646" s="2" t="s">
        <v>60</v>
      </c>
      <c r="F2646" s="2">
        <v>18098.18</v>
      </c>
      <c r="G2646" s="2">
        <v>0</v>
      </c>
      <c r="H2646" s="2">
        <v>18098.18</v>
      </c>
      <c r="I2646" s="2" t="s">
        <v>29</v>
      </c>
    </row>
    <row r="2647" spans="1:9" x14ac:dyDescent="0.2">
      <c r="A2647" s="3" t="s">
        <v>3083</v>
      </c>
      <c r="B2647" s="3" t="s">
        <v>222</v>
      </c>
      <c r="C2647" s="3" t="s">
        <v>634</v>
      </c>
      <c r="D2647" s="3" t="s">
        <v>64</v>
      </c>
      <c r="E2647" s="3" t="s">
        <v>115</v>
      </c>
      <c r="F2647" s="3">
        <v>2765.25</v>
      </c>
      <c r="G2647" s="3">
        <v>0</v>
      </c>
      <c r="H2647" s="3">
        <v>2765.25</v>
      </c>
      <c r="I2647" s="3" t="s">
        <v>29</v>
      </c>
    </row>
    <row r="2648" spans="1:9" x14ac:dyDescent="0.2">
      <c r="A2648" s="2" t="s">
        <v>3084</v>
      </c>
      <c r="B2648" s="2" t="s">
        <v>300</v>
      </c>
      <c r="C2648" s="2" t="s">
        <v>212</v>
      </c>
      <c r="D2648" s="2" t="s">
        <v>33</v>
      </c>
      <c r="E2648" s="2" t="s">
        <v>60</v>
      </c>
      <c r="F2648" s="2">
        <v>6198.12</v>
      </c>
      <c r="G2648" s="2">
        <v>0</v>
      </c>
      <c r="H2648" s="2">
        <v>6198.12</v>
      </c>
      <c r="I2648" s="2" t="s">
        <v>41</v>
      </c>
    </row>
    <row r="2649" spans="1:9" x14ac:dyDescent="0.2">
      <c r="A2649" s="3" t="s">
        <v>3085</v>
      </c>
      <c r="B2649" s="3" t="s">
        <v>117</v>
      </c>
      <c r="C2649" s="3" t="s">
        <v>605</v>
      </c>
      <c r="D2649" s="3" t="s">
        <v>45</v>
      </c>
      <c r="E2649" s="3" t="s">
        <v>46</v>
      </c>
      <c r="F2649" s="3">
        <v>6758.77</v>
      </c>
      <c r="G2649" s="3">
        <v>337.94</v>
      </c>
      <c r="H2649" s="3">
        <v>6420.83</v>
      </c>
      <c r="I2649" s="3" t="s">
        <v>29</v>
      </c>
    </row>
    <row r="2650" spans="1:9" x14ac:dyDescent="0.2">
      <c r="A2650" s="2" t="s">
        <v>3086</v>
      </c>
      <c r="B2650" s="2" t="s">
        <v>465</v>
      </c>
      <c r="C2650" s="2" t="s">
        <v>465</v>
      </c>
      <c r="D2650" s="2" t="s">
        <v>64</v>
      </c>
      <c r="E2650" s="2" t="s">
        <v>115</v>
      </c>
      <c r="F2650" s="2">
        <v>9274.99</v>
      </c>
      <c r="G2650" s="2">
        <v>0</v>
      </c>
      <c r="H2650" s="2">
        <v>9274.99</v>
      </c>
      <c r="I2650" s="2" t="s">
        <v>41</v>
      </c>
    </row>
    <row r="2651" spans="1:9" x14ac:dyDescent="0.2">
      <c r="A2651" s="3" t="s">
        <v>3087</v>
      </c>
      <c r="B2651" s="3" t="s">
        <v>303</v>
      </c>
      <c r="C2651" s="3" t="s">
        <v>505</v>
      </c>
      <c r="D2651" s="3" t="s">
        <v>27</v>
      </c>
      <c r="E2651" s="3" t="s">
        <v>34</v>
      </c>
      <c r="F2651" s="3">
        <v>9296.24</v>
      </c>
      <c r="G2651" s="3">
        <v>1673.32</v>
      </c>
      <c r="H2651" s="3">
        <v>7622.92</v>
      </c>
      <c r="I2651" s="3" t="s">
        <v>29</v>
      </c>
    </row>
    <row r="2652" spans="1:9" x14ac:dyDescent="0.2">
      <c r="A2652" s="2" t="s">
        <v>3088</v>
      </c>
      <c r="B2652" s="2" t="s">
        <v>754</v>
      </c>
      <c r="C2652" s="2" t="s">
        <v>451</v>
      </c>
      <c r="D2652" s="2" t="s">
        <v>52</v>
      </c>
      <c r="E2652" s="2" t="s">
        <v>60</v>
      </c>
      <c r="F2652" s="2">
        <v>4660.88</v>
      </c>
      <c r="G2652" s="2">
        <v>0</v>
      </c>
      <c r="H2652" s="2">
        <v>4660.88</v>
      </c>
      <c r="I2652" s="2" t="s">
        <v>29</v>
      </c>
    </row>
    <row r="2653" spans="1:9" x14ac:dyDescent="0.2">
      <c r="A2653" s="3" t="s">
        <v>3089</v>
      </c>
      <c r="B2653" s="3" t="s">
        <v>121</v>
      </c>
      <c r="C2653" s="3" t="s">
        <v>724</v>
      </c>
      <c r="D2653" s="3" t="s">
        <v>206</v>
      </c>
      <c r="E2653" s="3" t="s">
        <v>207</v>
      </c>
      <c r="F2653" s="3">
        <v>3446.86</v>
      </c>
      <c r="G2653" s="3">
        <v>0</v>
      </c>
      <c r="H2653" s="3">
        <v>3446.86</v>
      </c>
      <c r="I2653" s="3" t="s">
        <v>29</v>
      </c>
    </row>
    <row r="2654" spans="1:9" x14ac:dyDescent="0.2">
      <c r="A2654" s="2" t="s">
        <v>3090</v>
      </c>
      <c r="B2654" s="2" t="s">
        <v>418</v>
      </c>
      <c r="C2654" s="2" t="s">
        <v>577</v>
      </c>
      <c r="D2654" s="2" t="s">
        <v>33</v>
      </c>
      <c r="E2654" s="2" t="s">
        <v>60</v>
      </c>
      <c r="F2654" s="2">
        <v>5896.8</v>
      </c>
      <c r="G2654" s="2">
        <v>0</v>
      </c>
      <c r="H2654" s="2">
        <v>5896.8</v>
      </c>
      <c r="I2654" s="2" t="s">
        <v>29</v>
      </c>
    </row>
    <row r="2655" spans="1:9" x14ac:dyDescent="0.2">
      <c r="A2655" s="3" t="s">
        <v>3091</v>
      </c>
      <c r="B2655" s="3" t="s">
        <v>740</v>
      </c>
      <c r="C2655" s="3" t="s">
        <v>778</v>
      </c>
      <c r="D2655" s="3" t="s">
        <v>27</v>
      </c>
      <c r="E2655" s="3" t="s">
        <v>28</v>
      </c>
      <c r="F2655" s="3">
        <v>4967.71</v>
      </c>
      <c r="G2655" s="3">
        <v>894.19</v>
      </c>
      <c r="H2655" s="3">
        <v>4073.52</v>
      </c>
      <c r="I2655" s="3" t="s">
        <v>56</v>
      </c>
    </row>
    <row r="2656" spans="1:9" x14ac:dyDescent="0.2">
      <c r="A2656" s="2" t="s">
        <v>3092</v>
      </c>
      <c r="B2656" s="2" t="s">
        <v>106</v>
      </c>
      <c r="C2656" s="2" t="s">
        <v>661</v>
      </c>
      <c r="D2656" s="2" t="s">
        <v>52</v>
      </c>
      <c r="E2656" s="2" t="s">
        <v>34</v>
      </c>
      <c r="F2656" s="2">
        <v>1987.06</v>
      </c>
      <c r="G2656" s="2">
        <v>238.45</v>
      </c>
      <c r="H2656" s="2">
        <v>1748.61</v>
      </c>
      <c r="I2656" s="2" t="s">
        <v>56</v>
      </c>
    </row>
    <row r="2657" spans="1:9" x14ac:dyDescent="0.2">
      <c r="A2657" s="3" t="s">
        <v>3093</v>
      </c>
      <c r="B2657" s="3" t="s">
        <v>303</v>
      </c>
      <c r="C2657" s="3" t="s">
        <v>492</v>
      </c>
      <c r="D2657" s="3" t="s">
        <v>33</v>
      </c>
      <c r="E2657" s="3" t="s">
        <v>60</v>
      </c>
      <c r="F2657" s="3">
        <v>6216.3</v>
      </c>
      <c r="G2657" s="3">
        <v>0</v>
      </c>
      <c r="H2657" s="3">
        <v>6216.3</v>
      </c>
      <c r="I2657" s="3" t="s">
        <v>56</v>
      </c>
    </row>
    <row r="2658" spans="1:9" x14ac:dyDescent="0.2">
      <c r="A2658" s="2" t="s">
        <v>3094</v>
      </c>
      <c r="B2658" s="2" t="s">
        <v>485</v>
      </c>
      <c r="C2658" s="2" t="s">
        <v>247</v>
      </c>
      <c r="D2658" s="2" t="s">
        <v>64</v>
      </c>
      <c r="E2658" s="2" t="s">
        <v>34</v>
      </c>
      <c r="F2658" s="2">
        <v>8600.15</v>
      </c>
      <c r="G2658" s="2">
        <v>0</v>
      </c>
      <c r="H2658" s="2">
        <v>8600.15</v>
      </c>
      <c r="I2658" s="2" t="s">
        <v>29</v>
      </c>
    </row>
    <row r="2659" spans="1:9" x14ac:dyDescent="0.2">
      <c r="A2659" s="3" t="s">
        <v>3095</v>
      </c>
      <c r="B2659" s="3" t="s">
        <v>226</v>
      </c>
      <c r="C2659" s="3" t="s">
        <v>39</v>
      </c>
      <c r="D2659" s="3" t="s">
        <v>27</v>
      </c>
      <c r="E2659" s="3" t="s">
        <v>34</v>
      </c>
      <c r="F2659" s="3">
        <v>12802.28</v>
      </c>
      <c r="G2659" s="3">
        <v>2304.41</v>
      </c>
      <c r="H2659" s="3">
        <v>10497.87</v>
      </c>
      <c r="I2659" s="3" t="s">
        <v>29</v>
      </c>
    </row>
    <row r="2660" spans="1:9" x14ac:dyDescent="0.2">
      <c r="A2660" s="2" t="s">
        <v>3096</v>
      </c>
      <c r="B2660" s="2" t="s">
        <v>212</v>
      </c>
      <c r="C2660" s="2" t="s">
        <v>212</v>
      </c>
      <c r="D2660" s="2" t="s">
        <v>169</v>
      </c>
      <c r="E2660" s="2" t="s">
        <v>46</v>
      </c>
      <c r="F2660" s="2">
        <v>2543.66</v>
      </c>
      <c r="G2660" s="2">
        <v>508.73</v>
      </c>
      <c r="H2660" s="2">
        <v>2034.93</v>
      </c>
      <c r="I2660" s="2" t="s">
        <v>29</v>
      </c>
    </row>
    <row r="2661" spans="1:9" x14ac:dyDescent="0.2">
      <c r="A2661" s="3" t="s">
        <v>3097</v>
      </c>
      <c r="B2661" s="3" t="s">
        <v>685</v>
      </c>
      <c r="C2661" s="3" t="s">
        <v>181</v>
      </c>
      <c r="D2661" s="3" t="s">
        <v>33</v>
      </c>
      <c r="E2661" s="3" t="s">
        <v>28</v>
      </c>
      <c r="F2661" s="3">
        <v>5591.74</v>
      </c>
      <c r="G2661" s="3">
        <v>838.76</v>
      </c>
      <c r="H2661" s="3">
        <v>4752.9799999999996</v>
      </c>
      <c r="I2661" s="3" t="s">
        <v>29</v>
      </c>
    </row>
    <row r="2662" spans="1:9" x14ac:dyDescent="0.2">
      <c r="A2662" s="2" t="s">
        <v>3098</v>
      </c>
      <c r="B2662" s="2" t="s">
        <v>318</v>
      </c>
      <c r="C2662" s="2" t="s">
        <v>82</v>
      </c>
      <c r="D2662" s="2" t="s">
        <v>33</v>
      </c>
      <c r="E2662" s="2" t="s">
        <v>34</v>
      </c>
      <c r="F2662" s="2">
        <v>7238.79</v>
      </c>
      <c r="G2662" s="2">
        <v>1085.82</v>
      </c>
      <c r="H2662" s="2">
        <v>6152.97</v>
      </c>
      <c r="I2662" s="2" t="s">
        <v>29</v>
      </c>
    </row>
    <row r="2663" spans="1:9" x14ac:dyDescent="0.2">
      <c r="A2663" s="3" t="s">
        <v>3099</v>
      </c>
      <c r="B2663" s="3" t="s">
        <v>164</v>
      </c>
      <c r="C2663" s="3" t="s">
        <v>498</v>
      </c>
      <c r="D2663" s="3" t="s">
        <v>33</v>
      </c>
      <c r="E2663" s="3" t="s">
        <v>28</v>
      </c>
      <c r="F2663" s="3">
        <v>11346.61</v>
      </c>
      <c r="G2663" s="3">
        <v>1701.99</v>
      </c>
      <c r="H2663" s="3">
        <v>9644.6200000000008</v>
      </c>
      <c r="I2663" s="3" t="s">
        <v>56</v>
      </c>
    </row>
    <row r="2664" spans="1:9" x14ac:dyDescent="0.2">
      <c r="A2664" s="2" t="s">
        <v>3100</v>
      </c>
      <c r="B2664" s="2" t="s">
        <v>226</v>
      </c>
      <c r="C2664" s="2" t="s">
        <v>294</v>
      </c>
      <c r="D2664" s="2" t="s">
        <v>33</v>
      </c>
      <c r="E2664" s="2" t="s">
        <v>34</v>
      </c>
      <c r="F2664" s="2">
        <v>9335.52</v>
      </c>
      <c r="G2664" s="2">
        <v>1400.33</v>
      </c>
      <c r="H2664" s="2">
        <v>7935.19</v>
      </c>
      <c r="I2664" s="2" t="s">
        <v>29</v>
      </c>
    </row>
    <row r="2665" spans="1:9" x14ac:dyDescent="0.2">
      <c r="A2665" s="3" t="s">
        <v>3101</v>
      </c>
      <c r="B2665" s="3" t="s">
        <v>1072</v>
      </c>
      <c r="C2665" s="3" t="s">
        <v>100</v>
      </c>
      <c r="D2665" s="3" t="s">
        <v>27</v>
      </c>
      <c r="E2665" s="3" t="s">
        <v>60</v>
      </c>
      <c r="F2665" s="3">
        <v>2362.63</v>
      </c>
      <c r="G2665" s="3">
        <v>0</v>
      </c>
      <c r="H2665" s="3">
        <v>2362.63</v>
      </c>
      <c r="I2665" s="3" t="s">
        <v>56</v>
      </c>
    </row>
    <row r="2666" spans="1:9" x14ac:dyDescent="0.2">
      <c r="A2666" s="2" t="s">
        <v>3102</v>
      </c>
      <c r="B2666" s="2" t="s">
        <v>433</v>
      </c>
      <c r="C2666" s="2" t="s">
        <v>661</v>
      </c>
      <c r="D2666" s="2" t="s">
        <v>27</v>
      </c>
      <c r="E2666" s="2" t="s">
        <v>34</v>
      </c>
      <c r="F2666" s="2">
        <v>3673.59</v>
      </c>
      <c r="G2666" s="2">
        <v>661.25</v>
      </c>
      <c r="H2666" s="2">
        <v>3012.34</v>
      </c>
      <c r="I2666" s="2" t="s">
        <v>29</v>
      </c>
    </row>
    <row r="2667" spans="1:9" x14ac:dyDescent="0.2">
      <c r="A2667" s="3" t="s">
        <v>3103</v>
      </c>
      <c r="B2667" s="3" t="s">
        <v>418</v>
      </c>
      <c r="C2667" s="3" t="s">
        <v>123</v>
      </c>
      <c r="D2667" s="3" t="s">
        <v>27</v>
      </c>
      <c r="E2667" s="3" t="s">
        <v>28</v>
      </c>
      <c r="F2667" s="3">
        <v>2693.68</v>
      </c>
      <c r="G2667" s="3">
        <v>484.86</v>
      </c>
      <c r="H2667" s="3">
        <v>2208.8200000000002</v>
      </c>
      <c r="I2667" s="3" t="s">
        <v>29</v>
      </c>
    </row>
    <row r="2668" spans="1:9" x14ac:dyDescent="0.2">
      <c r="A2668" s="2" t="s">
        <v>3104</v>
      </c>
      <c r="B2668" s="2" t="s">
        <v>769</v>
      </c>
      <c r="C2668" s="2" t="s">
        <v>401</v>
      </c>
      <c r="D2668" s="2" t="s">
        <v>52</v>
      </c>
      <c r="E2668" s="2" t="s">
        <v>60</v>
      </c>
      <c r="F2668" s="2">
        <v>7886.16</v>
      </c>
      <c r="G2668" s="2">
        <v>0</v>
      </c>
      <c r="H2668" s="2">
        <v>7886.16</v>
      </c>
      <c r="I2668" s="2" t="s">
        <v>29</v>
      </c>
    </row>
    <row r="2669" spans="1:9" x14ac:dyDescent="0.2">
      <c r="A2669" s="3" t="s">
        <v>3105</v>
      </c>
      <c r="B2669" s="3" t="s">
        <v>787</v>
      </c>
      <c r="C2669" s="3" t="s">
        <v>917</v>
      </c>
      <c r="D2669" s="3" t="s">
        <v>52</v>
      </c>
      <c r="E2669" s="3" t="s">
        <v>34</v>
      </c>
      <c r="F2669" s="3">
        <v>11131.78</v>
      </c>
      <c r="G2669" s="3">
        <v>1335.81</v>
      </c>
      <c r="H2669" s="3">
        <v>9795.9699999999993</v>
      </c>
      <c r="I2669" s="3" t="s">
        <v>29</v>
      </c>
    </row>
    <row r="2670" spans="1:9" x14ac:dyDescent="0.2">
      <c r="A2670" s="2" t="s">
        <v>3106</v>
      </c>
      <c r="B2670" s="2" t="s">
        <v>334</v>
      </c>
      <c r="C2670" s="2" t="s">
        <v>246</v>
      </c>
      <c r="D2670" s="2" t="s">
        <v>114</v>
      </c>
      <c r="E2670" s="2" t="s">
        <v>115</v>
      </c>
      <c r="F2670" s="2">
        <v>10040.379999999999</v>
      </c>
      <c r="G2670" s="2">
        <v>1004.04</v>
      </c>
      <c r="H2670" s="2">
        <v>9036.34</v>
      </c>
      <c r="I2670" s="2" t="s">
        <v>29</v>
      </c>
    </row>
    <row r="2671" spans="1:9" x14ac:dyDescent="0.2">
      <c r="A2671" s="3" t="s">
        <v>3107</v>
      </c>
      <c r="B2671" s="3" t="s">
        <v>452</v>
      </c>
      <c r="C2671" s="3" t="s">
        <v>1110</v>
      </c>
      <c r="D2671" s="3" t="s">
        <v>27</v>
      </c>
      <c r="E2671" s="3" t="s">
        <v>28</v>
      </c>
      <c r="F2671" s="3">
        <v>5456.5</v>
      </c>
      <c r="G2671" s="3">
        <v>982.17</v>
      </c>
      <c r="H2671" s="3">
        <v>4474.33</v>
      </c>
      <c r="I2671" s="3" t="s">
        <v>29</v>
      </c>
    </row>
    <row r="2672" spans="1:9" x14ac:dyDescent="0.2">
      <c r="A2672" s="2" t="s">
        <v>3108</v>
      </c>
      <c r="B2672" s="2" t="s">
        <v>714</v>
      </c>
      <c r="C2672" s="2" t="s">
        <v>141</v>
      </c>
      <c r="D2672" s="2" t="s">
        <v>206</v>
      </c>
      <c r="E2672" s="2" t="s">
        <v>207</v>
      </c>
      <c r="F2672" s="2">
        <v>7127.18</v>
      </c>
      <c r="G2672" s="2">
        <v>0</v>
      </c>
      <c r="H2672" s="2">
        <v>7127.18</v>
      </c>
      <c r="I2672" s="2" t="s">
        <v>29</v>
      </c>
    </row>
    <row r="2673" spans="1:9" x14ac:dyDescent="0.2">
      <c r="A2673" s="3" t="s">
        <v>3109</v>
      </c>
      <c r="B2673" s="3" t="s">
        <v>73</v>
      </c>
      <c r="C2673" s="3" t="s">
        <v>405</v>
      </c>
      <c r="D2673" s="3" t="s">
        <v>45</v>
      </c>
      <c r="E2673" s="3" t="s">
        <v>89</v>
      </c>
      <c r="F2673" s="3">
        <v>7033.96</v>
      </c>
      <c r="G2673" s="3">
        <v>0</v>
      </c>
      <c r="H2673" s="3">
        <v>7033.96</v>
      </c>
      <c r="I2673" s="3" t="s">
        <v>29</v>
      </c>
    </row>
    <row r="2674" spans="1:9" x14ac:dyDescent="0.2">
      <c r="A2674" s="2" t="s">
        <v>3110</v>
      </c>
      <c r="B2674" s="2" t="s">
        <v>359</v>
      </c>
      <c r="C2674" s="2" t="s">
        <v>31</v>
      </c>
      <c r="D2674" s="2" t="s">
        <v>64</v>
      </c>
      <c r="E2674" s="2" t="s">
        <v>28</v>
      </c>
      <c r="F2674" s="2">
        <v>7884.82</v>
      </c>
      <c r="G2674" s="2">
        <v>0</v>
      </c>
      <c r="H2674" s="2">
        <v>7884.82</v>
      </c>
      <c r="I2674" s="2" t="s">
        <v>29</v>
      </c>
    </row>
    <row r="2675" spans="1:9" x14ac:dyDescent="0.2">
      <c r="A2675" s="3" t="s">
        <v>3111</v>
      </c>
      <c r="B2675" s="3" t="s">
        <v>741</v>
      </c>
      <c r="C2675" s="3" t="s">
        <v>525</v>
      </c>
      <c r="D2675" s="3" t="s">
        <v>114</v>
      </c>
      <c r="E2675" s="3" t="s">
        <v>115</v>
      </c>
      <c r="F2675" s="3">
        <v>5978.7</v>
      </c>
      <c r="G2675" s="3">
        <v>597.87</v>
      </c>
      <c r="H2675" s="3">
        <v>5380.83</v>
      </c>
      <c r="I2675" s="3" t="s">
        <v>29</v>
      </c>
    </row>
    <row r="2676" spans="1:9" x14ac:dyDescent="0.2">
      <c r="A2676" s="2" t="s">
        <v>3112</v>
      </c>
      <c r="B2676" s="2" t="s">
        <v>305</v>
      </c>
      <c r="C2676" s="2" t="s">
        <v>314</v>
      </c>
      <c r="D2676" s="2" t="s">
        <v>27</v>
      </c>
      <c r="E2676" s="2" t="s">
        <v>34</v>
      </c>
      <c r="F2676" s="2">
        <v>11241.76</v>
      </c>
      <c r="G2676" s="2">
        <v>2023.52</v>
      </c>
      <c r="H2676" s="2">
        <v>9218.24</v>
      </c>
      <c r="I2676" s="2" t="s">
        <v>29</v>
      </c>
    </row>
    <row r="2677" spans="1:9" x14ac:dyDescent="0.2">
      <c r="A2677" s="3" t="s">
        <v>3113</v>
      </c>
      <c r="B2677" s="3" t="s">
        <v>244</v>
      </c>
      <c r="C2677" s="3" t="s">
        <v>261</v>
      </c>
      <c r="D2677" s="3" t="s">
        <v>45</v>
      </c>
      <c r="E2677" s="3" t="s">
        <v>46</v>
      </c>
      <c r="F2677" s="3">
        <v>6814.68</v>
      </c>
      <c r="G2677" s="3">
        <v>340.73</v>
      </c>
      <c r="H2677" s="3">
        <v>6473.95</v>
      </c>
      <c r="I2677" s="3" t="s">
        <v>29</v>
      </c>
    </row>
    <row r="2678" spans="1:9" x14ac:dyDescent="0.2">
      <c r="A2678" s="2" t="s">
        <v>3114</v>
      </c>
      <c r="B2678" s="2" t="s">
        <v>449</v>
      </c>
      <c r="C2678" s="2" t="s">
        <v>346</v>
      </c>
      <c r="D2678" s="2" t="s">
        <v>52</v>
      </c>
      <c r="E2678" s="2" t="s">
        <v>60</v>
      </c>
      <c r="F2678" s="2">
        <v>2179.66</v>
      </c>
      <c r="G2678" s="2">
        <v>0</v>
      </c>
      <c r="H2678" s="2">
        <v>2179.66</v>
      </c>
      <c r="I2678" s="2" t="s">
        <v>29</v>
      </c>
    </row>
    <row r="2679" spans="1:9" x14ac:dyDescent="0.2">
      <c r="A2679" s="3" t="s">
        <v>3115</v>
      </c>
      <c r="B2679" s="3" t="s">
        <v>685</v>
      </c>
      <c r="C2679" s="3" t="s">
        <v>79</v>
      </c>
      <c r="D2679" s="3" t="s">
        <v>33</v>
      </c>
      <c r="E2679" s="3" t="s">
        <v>60</v>
      </c>
      <c r="F2679" s="3">
        <v>7494.01</v>
      </c>
      <c r="G2679" s="3">
        <v>0</v>
      </c>
      <c r="H2679" s="3">
        <v>7494.01</v>
      </c>
      <c r="I2679" s="3" t="s">
        <v>29</v>
      </c>
    </row>
    <row r="2680" spans="1:9" x14ac:dyDescent="0.2">
      <c r="A2680" s="2" t="s">
        <v>3116</v>
      </c>
      <c r="B2680" s="2" t="s">
        <v>164</v>
      </c>
      <c r="C2680" s="2" t="s">
        <v>165</v>
      </c>
      <c r="D2680" s="2" t="s">
        <v>27</v>
      </c>
      <c r="E2680" s="2" t="s">
        <v>28</v>
      </c>
      <c r="F2680" s="2">
        <v>6134.63</v>
      </c>
      <c r="G2680" s="2">
        <v>1104.23</v>
      </c>
      <c r="H2680" s="2">
        <v>5030.3999999999996</v>
      </c>
      <c r="I2680" s="2" t="s">
        <v>29</v>
      </c>
    </row>
    <row r="2681" spans="1:9" x14ac:dyDescent="0.2">
      <c r="A2681" s="3" t="s">
        <v>3117</v>
      </c>
      <c r="B2681" s="3" t="s">
        <v>303</v>
      </c>
      <c r="C2681" s="3" t="s">
        <v>73</v>
      </c>
      <c r="D2681" s="3" t="s">
        <v>52</v>
      </c>
      <c r="E2681" s="3" t="s">
        <v>60</v>
      </c>
      <c r="F2681" s="3">
        <v>3491.35</v>
      </c>
      <c r="G2681" s="3">
        <v>0</v>
      </c>
      <c r="H2681" s="3">
        <v>3491.35</v>
      </c>
      <c r="I2681" s="3" t="s">
        <v>29</v>
      </c>
    </row>
    <row r="2682" spans="1:9" x14ac:dyDescent="0.2">
      <c r="A2682" s="2" t="s">
        <v>3118</v>
      </c>
      <c r="B2682" s="2" t="s">
        <v>475</v>
      </c>
      <c r="C2682" s="2" t="s">
        <v>612</v>
      </c>
      <c r="D2682" s="2" t="s">
        <v>33</v>
      </c>
      <c r="E2682" s="2" t="s">
        <v>28</v>
      </c>
      <c r="F2682" s="2">
        <v>6911.93</v>
      </c>
      <c r="G2682" s="2">
        <v>1036.79</v>
      </c>
      <c r="H2682" s="2">
        <v>5875.14</v>
      </c>
      <c r="I2682" s="2" t="s">
        <v>29</v>
      </c>
    </row>
    <row r="2683" spans="1:9" x14ac:dyDescent="0.2">
      <c r="A2683" s="3" t="s">
        <v>3119</v>
      </c>
      <c r="B2683" s="3" t="s">
        <v>31</v>
      </c>
      <c r="C2683" s="3" t="s">
        <v>685</v>
      </c>
      <c r="D2683" s="3" t="s">
        <v>52</v>
      </c>
      <c r="E2683" s="3" t="s">
        <v>34</v>
      </c>
      <c r="F2683" s="3">
        <v>3163.34</v>
      </c>
      <c r="G2683" s="3">
        <v>379.6</v>
      </c>
      <c r="H2683" s="3">
        <v>2783.74</v>
      </c>
      <c r="I2683" s="3" t="s">
        <v>29</v>
      </c>
    </row>
    <row r="2684" spans="1:9" x14ac:dyDescent="0.2">
      <c r="A2684" s="2" t="s">
        <v>3120</v>
      </c>
      <c r="B2684" s="2" t="s">
        <v>109</v>
      </c>
      <c r="C2684" s="2" t="s">
        <v>269</v>
      </c>
      <c r="D2684" s="2" t="s">
        <v>52</v>
      </c>
      <c r="E2684" s="2" t="s">
        <v>60</v>
      </c>
      <c r="F2684" s="2">
        <v>5971.64</v>
      </c>
      <c r="G2684" s="2">
        <v>0</v>
      </c>
      <c r="H2684" s="2">
        <v>5971.64</v>
      </c>
      <c r="I2684" s="2" t="s">
        <v>29</v>
      </c>
    </row>
    <row r="2685" spans="1:9" x14ac:dyDescent="0.2">
      <c r="A2685" s="3" t="s">
        <v>3121</v>
      </c>
      <c r="B2685" s="3" t="s">
        <v>70</v>
      </c>
      <c r="C2685" s="3" t="s">
        <v>467</v>
      </c>
      <c r="D2685" s="3" t="s">
        <v>27</v>
      </c>
      <c r="E2685" s="3" t="s">
        <v>28</v>
      </c>
      <c r="F2685" s="3">
        <v>3161.94</v>
      </c>
      <c r="G2685" s="3">
        <v>569.15</v>
      </c>
      <c r="H2685" s="3">
        <v>2592.79</v>
      </c>
      <c r="I2685" s="3" t="s">
        <v>29</v>
      </c>
    </row>
    <row r="2686" spans="1:9" x14ac:dyDescent="0.2">
      <c r="A2686" s="2" t="s">
        <v>3122</v>
      </c>
      <c r="B2686" s="2" t="s">
        <v>315</v>
      </c>
      <c r="C2686" s="2" t="s">
        <v>112</v>
      </c>
      <c r="D2686" s="2" t="s">
        <v>169</v>
      </c>
      <c r="E2686" s="2" t="s">
        <v>46</v>
      </c>
      <c r="F2686" s="2">
        <v>11328.32</v>
      </c>
      <c r="G2686" s="2">
        <v>2265.66</v>
      </c>
      <c r="H2686" s="2">
        <v>9062.66</v>
      </c>
      <c r="I2686" s="2" t="s">
        <v>56</v>
      </c>
    </row>
    <row r="2687" spans="1:9" x14ac:dyDescent="0.2">
      <c r="A2687" s="3" t="s">
        <v>3123</v>
      </c>
      <c r="B2687" s="3" t="s">
        <v>337</v>
      </c>
      <c r="C2687" s="3" t="s">
        <v>219</v>
      </c>
      <c r="D2687" s="3" t="s">
        <v>33</v>
      </c>
      <c r="E2687" s="3" t="s">
        <v>60</v>
      </c>
      <c r="F2687" s="3">
        <v>4843.5600000000004</v>
      </c>
      <c r="G2687" s="3">
        <v>0</v>
      </c>
      <c r="H2687" s="3">
        <v>4843.5600000000004</v>
      </c>
      <c r="I2687" s="3" t="s">
        <v>41</v>
      </c>
    </row>
    <row r="2688" spans="1:9" x14ac:dyDescent="0.2">
      <c r="A2688" s="2" t="s">
        <v>3124</v>
      </c>
      <c r="B2688" s="2" t="s">
        <v>425</v>
      </c>
      <c r="C2688" s="2" t="s">
        <v>176</v>
      </c>
      <c r="D2688" s="2" t="s">
        <v>33</v>
      </c>
      <c r="E2688" s="2" t="s">
        <v>28</v>
      </c>
      <c r="F2688" s="2">
        <v>12628.42</v>
      </c>
      <c r="G2688" s="2">
        <v>1894.26</v>
      </c>
      <c r="H2688" s="2">
        <v>10734.16</v>
      </c>
      <c r="I2688" s="2" t="s">
        <v>41</v>
      </c>
    </row>
    <row r="2689" spans="1:9" x14ac:dyDescent="0.2">
      <c r="A2689" s="3" t="s">
        <v>3125</v>
      </c>
      <c r="B2689" s="3" t="s">
        <v>44</v>
      </c>
      <c r="C2689" s="3" t="s">
        <v>286</v>
      </c>
      <c r="D2689" s="3" t="s">
        <v>33</v>
      </c>
      <c r="E2689" s="3" t="s">
        <v>34</v>
      </c>
      <c r="F2689" s="3">
        <v>15219.8</v>
      </c>
      <c r="G2689" s="3">
        <v>2282.9699999999998</v>
      </c>
      <c r="H2689" s="3">
        <v>12936.83</v>
      </c>
      <c r="I2689" s="3" t="s">
        <v>41</v>
      </c>
    </row>
    <row r="2690" spans="1:9" x14ac:dyDescent="0.2">
      <c r="A2690" s="2" t="s">
        <v>3126</v>
      </c>
      <c r="B2690" s="2" t="s">
        <v>81</v>
      </c>
      <c r="C2690" s="2" t="s">
        <v>367</v>
      </c>
      <c r="D2690" s="2" t="s">
        <v>45</v>
      </c>
      <c r="E2690" s="2" t="s">
        <v>89</v>
      </c>
      <c r="F2690" s="2">
        <v>2322.85</v>
      </c>
      <c r="G2690" s="2">
        <v>0</v>
      </c>
      <c r="H2690" s="2">
        <v>2322.85</v>
      </c>
      <c r="I2690" s="2" t="s">
        <v>29</v>
      </c>
    </row>
    <row r="2691" spans="1:9" x14ac:dyDescent="0.2">
      <c r="A2691" s="3" t="s">
        <v>3127</v>
      </c>
      <c r="B2691" s="3" t="s">
        <v>204</v>
      </c>
      <c r="C2691" s="3" t="s">
        <v>754</v>
      </c>
      <c r="D2691" s="3" t="s">
        <v>27</v>
      </c>
      <c r="E2691" s="3" t="s">
        <v>60</v>
      </c>
      <c r="F2691" s="3">
        <v>5742.25</v>
      </c>
      <c r="G2691" s="3">
        <v>0</v>
      </c>
      <c r="H2691" s="3">
        <v>5742.25</v>
      </c>
      <c r="I2691" s="3" t="s">
        <v>29</v>
      </c>
    </row>
    <row r="2692" spans="1:9" x14ac:dyDescent="0.2">
      <c r="A2692" s="2" t="s">
        <v>3128</v>
      </c>
      <c r="B2692" s="2" t="s">
        <v>54</v>
      </c>
      <c r="C2692" s="2" t="s">
        <v>55</v>
      </c>
      <c r="D2692" s="2" t="s">
        <v>64</v>
      </c>
      <c r="E2692" s="2" t="s">
        <v>28</v>
      </c>
      <c r="F2692" s="2">
        <v>5872.74</v>
      </c>
      <c r="G2692" s="2">
        <v>0</v>
      </c>
      <c r="H2692" s="2">
        <v>5872.74</v>
      </c>
      <c r="I2692" s="2" t="s">
        <v>29</v>
      </c>
    </row>
    <row r="2693" spans="1:9" x14ac:dyDescent="0.2">
      <c r="A2693" s="3" t="s">
        <v>3129</v>
      </c>
      <c r="B2693" s="3" t="s">
        <v>702</v>
      </c>
      <c r="C2693" s="3" t="s">
        <v>141</v>
      </c>
      <c r="D2693" s="3" t="s">
        <v>33</v>
      </c>
      <c r="E2693" s="3" t="s">
        <v>28</v>
      </c>
      <c r="F2693" s="3">
        <v>12763.58</v>
      </c>
      <c r="G2693" s="3">
        <v>1914.54</v>
      </c>
      <c r="H2693" s="3">
        <v>10849.04</v>
      </c>
      <c r="I2693" s="3" t="s">
        <v>29</v>
      </c>
    </row>
    <row r="2694" spans="1:9" x14ac:dyDescent="0.2">
      <c r="A2694" s="2" t="s">
        <v>3130</v>
      </c>
      <c r="B2694" s="2" t="s">
        <v>314</v>
      </c>
      <c r="C2694" s="2" t="s">
        <v>626</v>
      </c>
      <c r="D2694" s="2" t="s">
        <v>27</v>
      </c>
      <c r="E2694" s="2" t="s">
        <v>28</v>
      </c>
      <c r="F2694" s="2">
        <v>7824.52</v>
      </c>
      <c r="G2694" s="2">
        <v>1408.41</v>
      </c>
      <c r="H2694" s="2">
        <v>6416.11</v>
      </c>
      <c r="I2694" s="2" t="s">
        <v>56</v>
      </c>
    </row>
    <row r="2695" spans="1:9" x14ac:dyDescent="0.2">
      <c r="A2695" s="3" t="s">
        <v>3131</v>
      </c>
      <c r="B2695" s="3" t="s">
        <v>106</v>
      </c>
      <c r="C2695" s="3" t="s">
        <v>396</v>
      </c>
      <c r="D2695" s="3" t="s">
        <v>52</v>
      </c>
      <c r="E2695" s="3" t="s">
        <v>34</v>
      </c>
      <c r="F2695" s="3">
        <v>10196.629999999999</v>
      </c>
      <c r="G2695" s="3">
        <v>1223.5999999999999</v>
      </c>
      <c r="H2695" s="3">
        <v>8973.0300000000007</v>
      </c>
      <c r="I2695" s="3" t="s">
        <v>29</v>
      </c>
    </row>
    <row r="2696" spans="1:9" x14ac:dyDescent="0.2">
      <c r="A2696" s="2" t="s">
        <v>3132</v>
      </c>
      <c r="B2696" s="2" t="s">
        <v>416</v>
      </c>
      <c r="C2696" s="2" t="s">
        <v>209</v>
      </c>
      <c r="D2696" s="2" t="s">
        <v>33</v>
      </c>
      <c r="E2696" s="2" t="s">
        <v>60</v>
      </c>
      <c r="F2696" s="2">
        <v>8835.81</v>
      </c>
      <c r="G2696" s="2">
        <v>0</v>
      </c>
      <c r="H2696" s="2">
        <v>8835.81</v>
      </c>
      <c r="I2696" s="2" t="s">
        <v>29</v>
      </c>
    </row>
    <row r="2697" spans="1:9" x14ac:dyDescent="0.2">
      <c r="A2697" s="3" t="s">
        <v>3133</v>
      </c>
      <c r="B2697" s="3" t="s">
        <v>130</v>
      </c>
      <c r="C2697" s="3" t="s">
        <v>72</v>
      </c>
      <c r="D2697" s="3" t="s">
        <v>52</v>
      </c>
      <c r="E2697" s="3" t="s">
        <v>60</v>
      </c>
      <c r="F2697" s="3">
        <v>6415.85</v>
      </c>
      <c r="G2697" s="3">
        <v>0</v>
      </c>
      <c r="H2697" s="3">
        <v>6415.85</v>
      </c>
      <c r="I2697" s="3" t="s">
        <v>41</v>
      </c>
    </row>
    <row r="2698" spans="1:9" x14ac:dyDescent="0.2">
      <c r="A2698" s="2" t="s">
        <v>3134</v>
      </c>
      <c r="B2698" s="2" t="s">
        <v>87</v>
      </c>
      <c r="C2698" s="2" t="s">
        <v>983</v>
      </c>
      <c r="D2698" s="2" t="s">
        <v>33</v>
      </c>
      <c r="E2698" s="2" t="s">
        <v>28</v>
      </c>
      <c r="F2698" s="2">
        <v>7498.97</v>
      </c>
      <c r="G2698" s="2">
        <v>1124.8499999999999</v>
      </c>
      <c r="H2698" s="2">
        <v>6374.12</v>
      </c>
      <c r="I2698" s="2" t="s">
        <v>29</v>
      </c>
    </row>
    <row r="2699" spans="1:9" x14ac:dyDescent="0.2">
      <c r="A2699" s="3" t="s">
        <v>3135</v>
      </c>
      <c r="B2699" s="3" t="s">
        <v>238</v>
      </c>
      <c r="C2699" s="3" t="s">
        <v>36</v>
      </c>
      <c r="D2699" s="3" t="s">
        <v>45</v>
      </c>
      <c r="E2699" s="3" t="s">
        <v>89</v>
      </c>
      <c r="F2699" s="3">
        <v>4703.62</v>
      </c>
      <c r="G2699" s="3">
        <v>0</v>
      </c>
      <c r="H2699" s="3">
        <v>4703.62</v>
      </c>
      <c r="I2699" s="3" t="s">
        <v>56</v>
      </c>
    </row>
    <row r="2700" spans="1:9" x14ac:dyDescent="0.2">
      <c r="A2700" s="2" t="s">
        <v>3136</v>
      </c>
      <c r="B2700" s="2" t="s">
        <v>186</v>
      </c>
      <c r="C2700" s="2" t="s">
        <v>98</v>
      </c>
      <c r="D2700" s="2" t="s">
        <v>52</v>
      </c>
      <c r="E2700" s="2" t="s">
        <v>34</v>
      </c>
      <c r="F2700" s="2">
        <v>27161.54</v>
      </c>
      <c r="G2700" s="2">
        <v>3259.38</v>
      </c>
      <c r="H2700" s="2">
        <v>23902.16</v>
      </c>
      <c r="I2700" s="2" t="s">
        <v>41</v>
      </c>
    </row>
    <row r="2701" spans="1:9" x14ac:dyDescent="0.2">
      <c r="A2701" s="3" t="s">
        <v>3137</v>
      </c>
      <c r="B2701" s="3" t="s">
        <v>983</v>
      </c>
      <c r="C2701" s="3" t="s">
        <v>1141</v>
      </c>
      <c r="D2701" s="3" t="s">
        <v>52</v>
      </c>
      <c r="E2701" s="3" t="s">
        <v>34</v>
      </c>
      <c r="F2701" s="3">
        <v>14849.73</v>
      </c>
      <c r="G2701" s="3">
        <v>1781.97</v>
      </c>
      <c r="H2701" s="3">
        <v>13067.76</v>
      </c>
      <c r="I2701" s="3" t="s">
        <v>29</v>
      </c>
    </row>
    <row r="2702" spans="1:9" x14ac:dyDescent="0.2">
      <c r="A2702" s="2" t="s">
        <v>3138</v>
      </c>
      <c r="B2702" s="2" t="s">
        <v>147</v>
      </c>
      <c r="C2702" s="2" t="s">
        <v>276</v>
      </c>
      <c r="D2702" s="2" t="s">
        <v>33</v>
      </c>
      <c r="E2702" s="2" t="s">
        <v>60</v>
      </c>
      <c r="F2702" s="2">
        <v>2655.64</v>
      </c>
      <c r="G2702" s="2">
        <v>0</v>
      </c>
      <c r="H2702" s="2">
        <v>2655.64</v>
      </c>
      <c r="I2702" s="2" t="s">
        <v>29</v>
      </c>
    </row>
    <row r="2703" spans="1:9" x14ac:dyDescent="0.2">
      <c r="A2703" s="3" t="s">
        <v>3139</v>
      </c>
      <c r="B2703" s="3" t="s">
        <v>505</v>
      </c>
      <c r="C2703" s="3" t="s">
        <v>1560</v>
      </c>
      <c r="D2703" s="3" t="s">
        <v>45</v>
      </c>
      <c r="E2703" s="3" t="s">
        <v>46</v>
      </c>
      <c r="F2703" s="3">
        <v>6151.79</v>
      </c>
      <c r="G2703" s="3">
        <v>307.58999999999997</v>
      </c>
      <c r="H2703" s="3">
        <v>5844.2</v>
      </c>
      <c r="I2703" s="3" t="s">
        <v>41</v>
      </c>
    </row>
    <row r="2704" spans="1:9" x14ac:dyDescent="0.2">
      <c r="A2704" s="2" t="s">
        <v>3140</v>
      </c>
      <c r="B2704" s="2" t="s">
        <v>482</v>
      </c>
      <c r="C2704" s="2" t="s">
        <v>161</v>
      </c>
      <c r="D2704" s="2" t="s">
        <v>64</v>
      </c>
      <c r="E2704" s="2" t="s">
        <v>34</v>
      </c>
      <c r="F2704" s="2">
        <v>7533.09</v>
      </c>
      <c r="G2704" s="2">
        <v>0</v>
      </c>
      <c r="H2704" s="2">
        <v>7533.09</v>
      </c>
      <c r="I2704" s="2" t="s">
        <v>29</v>
      </c>
    </row>
    <row r="2705" spans="1:9" x14ac:dyDescent="0.2">
      <c r="A2705" s="3" t="s">
        <v>3141</v>
      </c>
      <c r="B2705" s="3" t="s">
        <v>391</v>
      </c>
      <c r="C2705" s="3" t="s">
        <v>391</v>
      </c>
      <c r="D2705" s="3" t="s">
        <v>64</v>
      </c>
      <c r="E2705" s="3" t="s">
        <v>115</v>
      </c>
      <c r="F2705" s="3">
        <v>7231.86</v>
      </c>
      <c r="G2705" s="3">
        <v>0</v>
      </c>
      <c r="H2705" s="3">
        <v>7231.86</v>
      </c>
      <c r="I2705" s="3" t="s">
        <v>29</v>
      </c>
    </row>
    <row r="2706" spans="1:9" x14ac:dyDescent="0.2">
      <c r="A2706" s="2" t="s">
        <v>3142</v>
      </c>
      <c r="B2706" s="2" t="s">
        <v>54</v>
      </c>
      <c r="C2706" s="2" t="s">
        <v>789</v>
      </c>
      <c r="D2706" s="2" t="s">
        <v>33</v>
      </c>
      <c r="E2706" s="2" t="s">
        <v>60</v>
      </c>
      <c r="F2706" s="2">
        <v>18734.97</v>
      </c>
      <c r="G2706" s="2">
        <v>0</v>
      </c>
      <c r="H2706" s="2">
        <v>18734.97</v>
      </c>
      <c r="I2706" s="2" t="s">
        <v>29</v>
      </c>
    </row>
    <row r="2707" spans="1:9" x14ac:dyDescent="0.2">
      <c r="A2707" s="3" t="s">
        <v>3143</v>
      </c>
      <c r="B2707" s="3" t="s">
        <v>904</v>
      </c>
      <c r="C2707" s="3" t="s">
        <v>367</v>
      </c>
      <c r="D2707" s="3" t="s">
        <v>64</v>
      </c>
      <c r="E2707" s="3" t="s">
        <v>28</v>
      </c>
      <c r="F2707" s="3">
        <v>6939.55</v>
      </c>
      <c r="G2707" s="3">
        <v>0</v>
      </c>
      <c r="H2707" s="3">
        <v>6939.55</v>
      </c>
      <c r="I2707" s="3" t="s">
        <v>41</v>
      </c>
    </row>
    <row r="2708" spans="1:9" x14ac:dyDescent="0.2">
      <c r="A2708" s="2" t="s">
        <v>3144</v>
      </c>
      <c r="B2708" s="2" t="s">
        <v>249</v>
      </c>
      <c r="C2708" s="2" t="s">
        <v>433</v>
      </c>
      <c r="D2708" s="2" t="s">
        <v>52</v>
      </c>
      <c r="E2708" s="2" t="s">
        <v>34</v>
      </c>
      <c r="F2708" s="2">
        <v>4577.1899999999996</v>
      </c>
      <c r="G2708" s="2">
        <v>549.26</v>
      </c>
      <c r="H2708" s="2">
        <v>4027.93</v>
      </c>
      <c r="I2708" s="2" t="s">
        <v>29</v>
      </c>
    </row>
    <row r="2709" spans="1:9" x14ac:dyDescent="0.2">
      <c r="A2709" s="3" t="s">
        <v>3145</v>
      </c>
      <c r="B2709" s="3" t="s">
        <v>754</v>
      </c>
      <c r="C2709" s="3" t="s">
        <v>619</v>
      </c>
      <c r="D2709" s="3" t="s">
        <v>206</v>
      </c>
      <c r="E2709" s="3" t="s">
        <v>207</v>
      </c>
      <c r="F2709" s="3">
        <v>5526.4</v>
      </c>
      <c r="G2709" s="3">
        <v>0</v>
      </c>
      <c r="H2709" s="3">
        <v>5526.4</v>
      </c>
      <c r="I2709" s="3" t="s">
        <v>29</v>
      </c>
    </row>
    <row r="2710" spans="1:9" x14ac:dyDescent="0.2">
      <c r="A2710" s="2" t="s">
        <v>3146</v>
      </c>
      <c r="B2710" s="2" t="s">
        <v>256</v>
      </c>
      <c r="C2710" s="2" t="s">
        <v>1340</v>
      </c>
      <c r="D2710" s="2" t="s">
        <v>169</v>
      </c>
      <c r="E2710" s="2" t="s">
        <v>34</v>
      </c>
      <c r="F2710" s="2">
        <v>5524.32</v>
      </c>
      <c r="G2710" s="2">
        <v>1104.8599999999999</v>
      </c>
      <c r="H2710" s="2">
        <v>4419.46</v>
      </c>
      <c r="I2710" s="2" t="s">
        <v>29</v>
      </c>
    </row>
    <row r="2711" spans="1:9" x14ac:dyDescent="0.2">
      <c r="A2711" s="3" t="s">
        <v>3147</v>
      </c>
      <c r="B2711" s="3" t="s">
        <v>560</v>
      </c>
      <c r="C2711" s="3" t="s">
        <v>117</v>
      </c>
      <c r="D2711" s="3" t="s">
        <v>114</v>
      </c>
      <c r="E2711" s="3" t="s">
        <v>115</v>
      </c>
      <c r="F2711" s="3">
        <v>3960.64</v>
      </c>
      <c r="G2711" s="3">
        <v>396.06</v>
      </c>
      <c r="H2711" s="3">
        <v>3564.58</v>
      </c>
      <c r="I2711" s="3" t="s">
        <v>29</v>
      </c>
    </row>
    <row r="2712" spans="1:9" x14ac:dyDescent="0.2">
      <c r="A2712" s="2" t="s">
        <v>3148</v>
      </c>
      <c r="B2712" s="2" t="s">
        <v>113</v>
      </c>
      <c r="C2712" s="2" t="s">
        <v>463</v>
      </c>
      <c r="D2712" s="2" t="s">
        <v>64</v>
      </c>
      <c r="E2712" s="2" t="s">
        <v>28</v>
      </c>
      <c r="F2712" s="2">
        <v>13566.28</v>
      </c>
      <c r="G2712" s="2">
        <v>0</v>
      </c>
      <c r="H2712" s="2">
        <v>13566.28</v>
      </c>
      <c r="I2712" s="2" t="s">
        <v>56</v>
      </c>
    </row>
    <row r="2713" spans="1:9" x14ac:dyDescent="0.2">
      <c r="A2713" s="3" t="s">
        <v>3149</v>
      </c>
      <c r="B2713" s="3" t="s">
        <v>1110</v>
      </c>
      <c r="C2713" s="3" t="s">
        <v>722</v>
      </c>
      <c r="D2713" s="3" t="s">
        <v>33</v>
      </c>
      <c r="E2713" s="3" t="s">
        <v>34</v>
      </c>
      <c r="F2713" s="3">
        <v>8055.11</v>
      </c>
      <c r="G2713" s="3">
        <v>1208.27</v>
      </c>
      <c r="H2713" s="3">
        <v>6846.84</v>
      </c>
      <c r="I2713" s="3" t="s">
        <v>29</v>
      </c>
    </row>
    <row r="2714" spans="1:9" x14ac:dyDescent="0.2">
      <c r="A2714" s="2" t="s">
        <v>3150</v>
      </c>
      <c r="B2714" s="2" t="s">
        <v>454</v>
      </c>
      <c r="C2714" s="2" t="s">
        <v>168</v>
      </c>
      <c r="D2714" s="2" t="s">
        <v>114</v>
      </c>
      <c r="E2714" s="2" t="s">
        <v>46</v>
      </c>
      <c r="F2714" s="2">
        <v>10929.72</v>
      </c>
      <c r="G2714" s="2">
        <v>1092.97</v>
      </c>
      <c r="H2714" s="2">
        <v>9836.75</v>
      </c>
      <c r="I2714" s="2" t="s">
        <v>29</v>
      </c>
    </row>
    <row r="2715" spans="1:9" x14ac:dyDescent="0.2">
      <c r="A2715" s="3" t="s">
        <v>3151</v>
      </c>
      <c r="B2715" s="3" t="s">
        <v>121</v>
      </c>
      <c r="C2715" s="3" t="s">
        <v>312</v>
      </c>
      <c r="D2715" s="3" t="s">
        <v>114</v>
      </c>
      <c r="E2715" s="3" t="s">
        <v>115</v>
      </c>
      <c r="F2715" s="3">
        <v>5746.06</v>
      </c>
      <c r="G2715" s="3">
        <v>574.61</v>
      </c>
      <c r="H2715" s="3">
        <v>5171.45</v>
      </c>
      <c r="I2715" s="3" t="s">
        <v>29</v>
      </c>
    </row>
    <row r="2716" spans="1:9" x14ac:dyDescent="0.2">
      <c r="A2716" s="2" t="s">
        <v>3152</v>
      </c>
      <c r="B2716" s="2" t="s">
        <v>359</v>
      </c>
      <c r="C2716" s="2" t="s">
        <v>826</v>
      </c>
      <c r="D2716" s="2" t="s">
        <v>33</v>
      </c>
      <c r="E2716" s="2" t="s">
        <v>28</v>
      </c>
      <c r="F2716" s="2">
        <v>7325.44</v>
      </c>
      <c r="G2716" s="2">
        <v>1098.82</v>
      </c>
      <c r="H2716" s="2">
        <v>6226.62</v>
      </c>
      <c r="I2716" s="2" t="s">
        <v>41</v>
      </c>
    </row>
    <row r="2717" spans="1:9" x14ac:dyDescent="0.2">
      <c r="A2717" s="3" t="s">
        <v>3153</v>
      </c>
      <c r="B2717" s="3" t="s">
        <v>497</v>
      </c>
      <c r="C2717" s="3" t="s">
        <v>357</v>
      </c>
      <c r="D2717" s="3" t="s">
        <v>33</v>
      </c>
      <c r="E2717" s="3" t="s">
        <v>60</v>
      </c>
      <c r="F2717" s="3">
        <v>2782.68</v>
      </c>
      <c r="G2717" s="3">
        <v>0</v>
      </c>
      <c r="H2717" s="3">
        <v>2782.68</v>
      </c>
      <c r="I2717" s="3" t="s">
        <v>29</v>
      </c>
    </row>
    <row r="2718" spans="1:9" x14ac:dyDescent="0.2">
      <c r="A2718" s="2" t="s">
        <v>3154</v>
      </c>
      <c r="B2718" s="2" t="s">
        <v>577</v>
      </c>
      <c r="C2718" s="2" t="s">
        <v>512</v>
      </c>
      <c r="D2718" s="2" t="s">
        <v>64</v>
      </c>
      <c r="E2718" s="2" t="s">
        <v>34</v>
      </c>
      <c r="F2718" s="2">
        <v>11154.25</v>
      </c>
      <c r="G2718" s="2">
        <v>0</v>
      </c>
      <c r="H2718" s="2">
        <v>11154.25</v>
      </c>
      <c r="I2718" s="2" t="s">
        <v>29</v>
      </c>
    </row>
    <row r="2719" spans="1:9" x14ac:dyDescent="0.2">
      <c r="A2719" s="3" t="s">
        <v>3155</v>
      </c>
      <c r="B2719" s="3" t="s">
        <v>220</v>
      </c>
      <c r="C2719" s="3" t="s">
        <v>262</v>
      </c>
      <c r="D2719" s="3" t="s">
        <v>45</v>
      </c>
      <c r="E2719" s="3" t="s">
        <v>89</v>
      </c>
      <c r="F2719" s="3">
        <v>8123.75</v>
      </c>
      <c r="G2719" s="3">
        <v>0</v>
      </c>
      <c r="H2719" s="3">
        <v>8123.75</v>
      </c>
      <c r="I2719" s="3" t="s">
        <v>29</v>
      </c>
    </row>
    <row r="2720" spans="1:9" x14ac:dyDescent="0.2">
      <c r="A2720" s="2" t="s">
        <v>3156</v>
      </c>
      <c r="B2720" s="2" t="s">
        <v>40</v>
      </c>
      <c r="C2720" s="2" t="s">
        <v>551</v>
      </c>
      <c r="D2720" s="2" t="s">
        <v>33</v>
      </c>
      <c r="E2720" s="2" t="s">
        <v>34</v>
      </c>
      <c r="F2720" s="2">
        <v>9972.74</v>
      </c>
      <c r="G2720" s="2">
        <v>1495.91</v>
      </c>
      <c r="H2720" s="2">
        <v>8476.83</v>
      </c>
      <c r="I2720" s="2" t="s">
        <v>41</v>
      </c>
    </row>
    <row r="2721" spans="1:9" x14ac:dyDescent="0.2">
      <c r="A2721" s="3" t="s">
        <v>3157</v>
      </c>
      <c r="B2721" s="3" t="s">
        <v>215</v>
      </c>
      <c r="C2721" s="3" t="s">
        <v>322</v>
      </c>
      <c r="D2721" s="3" t="s">
        <v>64</v>
      </c>
      <c r="E2721" s="3" t="s">
        <v>28</v>
      </c>
      <c r="F2721" s="3">
        <v>4901.17</v>
      </c>
      <c r="G2721" s="3">
        <v>0</v>
      </c>
      <c r="H2721" s="3">
        <v>4901.17</v>
      </c>
      <c r="I2721" s="3" t="s">
        <v>29</v>
      </c>
    </row>
    <row r="2722" spans="1:9" x14ac:dyDescent="0.2">
      <c r="A2722" s="2" t="s">
        <v>3158</v>
      </c>
      <c r="B2722" s="2" t="s">
        <v>283</v>
      </c>
      <c r="C2722" s="2" t="s">
        <v>193</v>
      </c>
      <c r="D2722" s="2" t="s">
        <v>114</v>
      </c>
      <c r="E2722" s="2" t="s">
        <v>115</v>
      </c>
      <c r="F2722" s="2">
        <v>3784.92</v>
      </c>
      <c r="G2722" s="2">
        <v>378.49</v>
      </c>
      <c r="H2722" s="2">
        <v>3406.43</v>
      </c>
      <c r="I2722" s="2" t="s">
        <v>29</v>
      </c>
    </row>
    <row r="2723" spans="1:9" x14ac:dyDescent="0.2">
      <c r="A2723" s="3" t="s">
        <v>3159</v>
      </c>
      <c r="B2723" s="3" t="s">
        <v>110</v>
      </c>
      <c r="C2723" s="3" t="s">
        <v>917</v>
      </c>
      <c r="D2723" s="3" t="s">
        <v>27</v>
      </c>
      <c r="E2723" s="3" t="s">
        <v>28</v>
      </c>
      <c r="F2723" s="3">
        <v>3723.54</v>
      </c>
      <c r="G2723" s="3">
        <v>670.24</v>
      </c>
      <c r="H2723" s="3">
        <v>3053.3</v>
      </c>
      <c r="I2723" s="3" t="s">
        <v>41</v>
      </c>
    </row>
    <row r="2724" spans="1:9" x14ac:dyDescent="0.2">
      <c r="A2724" s="2" t="s">
        <v>3160</v>
      </c>
      <c r="B2724" s="2" t="s">
        <v>176</v>
      </c>
      <c r="C2724" s="2" t="s">
        <v>73</v>
      </c>
      <c r="D2724" s="2" t="s">
        <v>64</v>
      </c>
      <c r="E2724" s="2" t="s">
        <v>28</v>
      </c>
      <c r="F2724" s="2">
        <v>8616.74</v>
      </c>
      <c r="G2724" s="2">
        <v>0</v>
      </c>
      <c r="H2724" s="2">
        <v>8616.74</v>
      </c>
      <c r="I2724" s="2" t="s">
        <v>29</v>
      </c>
    </row>
    <row r="2725" spans="1:9" x14ac:dyDescent="0.2">
      <c r="A2725" s="3" t="s">
        <v>3161</v>
      </c>
      <c r="B2725" s="3" t="s">
        <v>318</v>
      </c>
      <c r="C2725" s="3" t="s">
        <v>318</v>
      </c>
      <c r="D2725" s="3" t="s">
        <v>45</v>
      </c>
      <c r="E2725" s="3" t="s">
        <v>89</v>
      </c>
      <c r="F2725" s="3">
        <v>8043.67</v>
      </c>
      <c r="G2725" s="3">
        <v>0</v>
      </c>
      <c r="H2725" s="3">
        <v>8043.67</v>
      </c>
      <c r="I2725" s="3" t="s">
        <v>56</v>
      </c>
    </row>
    <row r="2726" spans="1:9" x14ac:dyDescent="0.2">
      <c r="A2726" s="2" t="s">
        <v>3162</v>
      </c>
      <c r="B2726" s="2" t="s">
        <v>380</v>
      </c>
      <c r="C2726" s="2" t="s">
        <v>403</v>
      </c>
      <c r="D2726" s="2" t="s">
        <v>206</v>
      </c>
      <c r="E2726" s="2" t="s">
        <v>207</v>
      </c>
      <c r="F2726" s="2">
        <v>12131.42</v>
      </c>
      <c r="G2726" s="2">
        <v>0</v>
      </c>
      <c r="H2726" s="2">
        <v>12131.42</v>
      </c>
      <c r="I2726" s="2" t="s">
        <v>29</v>
      </c>
    </row>
    <row r="2727" spans="1:9" x14ac:dyDescent="0.2">
      <c r="A2727" s="3" t="s">
        <v>3163</v>
      </c>
      <c r="B2727" s="3" t="s">
        <v>826</v>
      </c>
      <c r="C2727" s="3" t="s">
        <v>826</v>
      </c>
      <c r="D2727" s="3" t="s">
        <v>27</v>
      </c>
      <c r="E2727" s="3" t="s">
        <v>28</v>
      </c>
      <c r="F2727" s="3">
        <v>11571.07</v>
      </c>
      <c r="G2727" s="3">
        <v>2082.79</v>
      </c>
      <c r="H2727" s="3">
        <v>9488.2800000000007</v>
      </c>
      <c r="I2727" s="3" t="s">
        <v>29</v>
      </c>
    </row>
    <row r="2728" spans="1:9" x14ac:dyDescent="0.2">
      <c r="A2728" s="2" t="s">
        <v>3164</v>
      </c>
      <c r="B2728" s="2" t="s">
        <v>608</v>
      </c>
      <c r="C2728" s="2" t="s">
        <v>384</v>
      </c>
      <c r="D2728" s="2" t="s">
        <v>169</v>
      </c>
      <c r="E2728" s="2" t="s">
        <v>46</v>
      </c>
      <c r="F2728" s="2">
        <v>6784.18</v>
      </c>
      <c r="G2728" s="2">
        <v>1356.84</v>
      </c>
      <c r="H2728" s="2">
        <v>5427.34</v>
      </c>
      <c r="I2728" s="2" t="s">
        <v>29</v>
      </c>
    </row>
    <row r="2729" spans="1:9" x14ac:dyDescent="0.2">
      <c r="A2729" s="3" t="s">
        <v>3165</v>
      </c>
      <c r="B2729" s="3" t="s">
        <v>564</v>
      </c>
      <c r="C2729" s="3" t="s">
        <v>276</v>
      </c>
      <c r="D2729" s="3" t="s">
        <v>33</v>
      </c>
      <c r="E2729" s="3" t="s">
        <v>28</v>
      </c>
      <c r="F2729" s="3">
        <v>11013.5</v>
      </c>
      <c r="G2729" s="3">
        <v>1652.02</v>
      </c>
      <c r="H2729" s="3">
        <v>9361.48</v>
      </c>
      <c r="I2729" s="3" t="s">
        <v>29</v>
      </c>
    </row>
    <row r="2730" spans="1:9" x14ac:dyDescent="0.2">
      <c r="A2730" s="2" t="s">
        <v>3166</v>
      </c>
      <c r="B2730" s="2" t="s">
        <v>87</v>
      </c>
      <c r="C2730" s="2" t="s">
        <v>1340</v>
      </c>
      <c r="D2730" s="2" t="s">
        <v>27</v>
      </c>
      <c r="E2730" s="2" t="s">
        <v>28</v>
      </c>
      <c r="F2730" s="2">
        <v>21969.119999999999</v>
      </c>
      <c r="G2730" s="2">
        <v>3954.44</v>
      </c>
      <c r="H2730" s="2">
        <v>18014.68</v>
      </c>
      <c r="I2730" s="2" t="s">
        <v>56</v>
      </c>
    </row>
    <row r="2731" spans="1:9" x14ac:dyDescent="0.2">
      <c r="A2731" s="3" t="s">
        <v>3167</v>
      </c>
      <c r="B2731" s="3" t="s">
        <v>489</v>
      </c>
      <c r="C2731" s="3" t="s">
        <v>127</v>
      </c>
      <c r="D2731" s="3" t="s">
        <v>64</v>
      </c>
      <c r="E2731" s="3" t="s">
        <v>34</v>
      </c>
      <c r="F2731" s="3">
        <v>10495.03</v>
      </c>
      <c r="G2731" s="3">
        <v>0</v>
      </c>
      <c r="H2731" s="3">
        <v>10495.03</v>
      </c>
      <c r="I2731" s="3" t="s">
        <v>41</v>
      </c>
    </row>
    <row r="2732" spans="1:9" x14ac:dyDescent="0.2">
      <c r="A2732" s="2" t="s">
        <v>3168</v>
      </c>
      <c r="B2732" s="2" t="s">
        <v>85</v>
      </c>
      <c r="C2732" s="2" t="s">
        <v>1354</v>
      </c>
      <c r="D2732" s="2" t="s">
        <v>64</v>
      </c>
      <c r="E2732" s="2" t="s">
        <v>115</v>
      </c>
      <c r="F2732" s="2">
        <v>9935.67</v>
      </c>
      <c r="G2732" s="2">
        <v>0</v>
      </c>
      <c r="H2732" s="2">
        <v>9935.67</v>
      </c>
      <c r="I2732" s="2" t="s">
        <v>29</v>
      </c>
    </row>
    <row r="2733" spans="1:9" x14ac:dyDescent="0.2">
      <c r="A2733" s="3" t="s">
        <v>3169</v>
      </c>
      <c r="B2733" s="3" t="s">
        <v>1825</v>
      </c>
      <c r="C2733" s="3" t="s">
        <v>388</v>
      </c>
      <c r="D2733" s="3" t="s">
        <v>206</v>
      </c>
      <c r="E2733" s="3" t="s">
        <v>207</v>
      </c>
      <c r="F2733" s="3">
        <v>17567.59</v>
      </c>
      <c r="G2733" s="3">
        <v>0</v>
      </c>
      <c r="H2733" s="3">
        <v>17567.59</v>
      </c>
      <c r="I2733" s="3" t="s">
        <v>29</v>
      </c>
    </row>
    <row r="2734" spans="1:9" x14ac:dyDescent="0.2">
      <c r="A2734" s="2" t="s">
        <v>3170</v>
      </c>
      <c r="B2734" s="2" t="s">
        <v>574</v>
      </c>
      <c r="C2734" s="2" t="s">
        <v>202</v>
      </c>
      <c r="D2734" s="2" t="s">
        <v>114</v>
      </c>
      <c r="E2734" s="2" t="s">
        <v>46</v>
      </c>
      <c r="F2734" s="2">
        <v>2887.79</v>
      </c>
      <c r="G2734" s="2">
        <v>288.77999999999997</v>
      </c>
      <c r="H2734" s="2">
        <v>2599.0100000000002</v>
      </c>
      <c r="I2734" s="2" t="s">
        <v>29</v>
      </c>
    </row>
    <row r="2735" spans="1:9" x14ac:dyDescent="0.2">
      <c r="A2735" s="3" t="s">
        <v>3171</v>
      </c>
      <c r="B2735" s="3" t="s">
        <v>1354</v>
      </c>
      <c r="C2735" s="3" t="s">
        <v>264</v>
      </c>
      <c r="D2735" s="3" t="s">
        <v>52</v>
      </c>
      <c r="E2735" s="3" t="s">
        <v>60</v>
      </c>
      <c r="F2735" s="3">
        <v>9334.2900000000009</v>
      </c>
      <c r="G2735" s="3">
        <v>0</v>
      </c>
      <c r="H2735" s="3">
        <v>9334.2900000000009</v>
      </c>
      <c r="I2735" s="3" t="s">
        <v>29</v>
      </c>
    </row>
    <row r="2736" spans="1:9" x14ac:dyDescent="0.2">
      <c r="A2736" s="2" t="s">
        <v>3172</v>
      </c>
      <c r="B2736" s="2" t="s">
        <v>564</v>
      </c>
      <c r="C2736" s="2" t="s">
        <v>315</v>
      </c>
      <c r="D2736" s="2" t="s">
        <v>52</v>
      </c>
      <c r="E2736" s="2" t="s">
        <v>60</v>
      </c>
      <c r="F2736" s="2">
        <v>7278.86</v>
      </c>
      <c r="G2736" s="2">
        <v>0</v>
      </c>
      <c r="H2736" s="2">
        <v>7278.86</v>
      </c>
      <c r="I2736" s="2" t="s">
        <v>29</v>
      </c>
    </row>
    <row r="2737" spans="1:9" x14ac:dyDescent="0.2">
      <c r="A2737" s="3" t="s">
        <v>3173</v>
      </c>
      <c r="B2737" s="3" t="s">
        <v>1014</v>
      </c>
      <c r="C2737" s="3" t="s">
        <v>331</v>
      </c>
      <c r="D2737" s="3" t="s">
        <v>64</v>
      </c>
      <c r="E2737" s="3" t="s">
        <v>34</v>
      </c>
      <c r="F2737" s="3">
        <v>12850.13</v>
      </c>
      <c r="G2737" s="3">
        <v>0</v>
      </c>
      <c r="H2737" s="3">
        <v>12850.13</v>
      </c>
      <c r="I2737" s="3" t="s">
        <v>29</v>
      </c>
    </row>
    <row r="2738" spans="1:9" x14ac:dyDescent="0.2">
      <c r="A2738" s="2" t="s">
        <v>3174</v>
      </c>
      <c r="B2738" s="2" t="s">
        <v>380</v>
      </c>
      <c r="C2738" s="2" t="s">
        <v>300</v>
      </c>
      <c r="D2738" s="2" t="s">
        <v>33</v>
      </c>
      <c r="E2738" s="2" t="s">
        <v>60</v>
      </c>
      <c r="F2738" s="2">
        <v>7233.8</v>
      </c>
      <c r="G2738" s="2">
        <v>0</v>
      </c>
      <c r="H2738" s="2">
        <v>7233.8</v>
      </c>
      <c r="I2738" s="2" t="s">
        <v>41</v>
      </c>
    </row>
    <row r="2739" spans="1:9" x14ac:dyDescent="0.2">
      <c r="A2739" s="3" t="s">
        <v>3175</v>
      </c>
      <c r="B2739" s="3" t="s">
        <v>283</v>
      </c>
      <c r="C2739" s="3" t="s">
        <v>269</v>
      </c>
      <c r="D2739" s="3" t="s">
        <v>33</v>
      </c>
      <c r="E2739" s="3" t="s">
        <v>34</v>
      </c>
      <c r="F2739" s="3">
        <v>27484.02</v>
      </c>
      <c r="G2739" s="3">
        <v>4122.6000000000004</v>
      </c>
      <c r="H2739" s="3">
        <v>23361.42</v>
      </c>
      <c r="I2739" s="3" t="s">
        <v>41</v>
      </c>
    </row>
    <row r="2740" spans="1:9" x14ac:dyDescent="0.2">
      <c r="A2740" s="2" t="s">
        <v>3176</v>
      </c>
      <c r="B2740" s="2" t="s">
        <v>40</v>
      </c>
      <c r="C2740" s="2" t="s">
        <v>331</v>
      </c>
      <c r="D2740" s="2" t="s">
        <v>52</v>
      </c>
      <c r="E2740" s="2" t="s">
        <v>34</v>
      </c>
      <c r="F2740" s="2">
        <v>2756.29</v>
      </c>
      <c r="G2740" s="2">
        <v>330.75</v>
      </c>
      <c r="H2740" s="2">
        <v>2425.54</v>
      </c>
      <c r="I2740" s="2" t="s">
        <v>29</v>
      </c>
    </row>
    <row r="2741" spans="1:9" x14ac:dyDescent="0.2">
      <c r="A2741" s="3" t="s">
        <v>3177</v>
      </c>
      <c r="B2741" s="3" t="s">
        <v>527</v>
      </c>
      <c r="C2741" s="3" t="s">
        <v>400</v>
      </c>
      <c r="D2741" s="3" t="s">
        <v>64</v>
      </c>
      <c r="E2741" s="3" t="s">
        <v>115</v>
      </c>
      <c r="F2741" s="3">
        <v>8468.36</v>
      </c>
      <c r="G2741" s="3">
        <v>0</v>
      </c>
      <c r="H2741" s="3">
        <v>8468.36</v>
      </c>
      <c r="I2741" s="3" t="s">
        <v>29</v>
      </c>
    </row>
    <row r="2742" spans="1:9" x14ac:dyDescent="0.2">
      <c r="A2742" s="2" t="s">
        <v>3178</v>
      </c>
      <c r="B2742" s="2" t="s">
        <v>54</v>
      </c>
      <c r="C2742" s="2" t="s">
        <v>741</v>
      </c>
      <c r="D2742" s="2" t="s">
        <v>33</v>
      </c>
      <c r="E2742" s="2" t="s">
        <v>34</v>
      </c>
      <c r="F2742" s="2">
        <v>11360.01</v>
      </c>
      <c r="G2742" s="2">
        <v>1704</v>
      </c>
      <c r="H2742" s="2">
        <v>9656.01</v>
      </c>
      <c r="I2742" s="2" t="s">
        <v>29</v>
      </c>
    </row>
    <row r="2743" spans="1:9" x14ac:dyDescent="0.2">
      <c r="A2743" s="3" t="s">
        <v>3179</v>
      </c>
      <c r="B2743" s="3" t="s">
        <v>343</v>
      </c>
      <c r="C2743" s="3" t="s">
        <v>215</v>
      </c>
      <c r="D2743" s="3" t="s">
        <v>52</v>
      </c>
      <c r="E2743" s="3" t="s">
        <v>60</v>
      </c>
      <c r="F2743" s="3">
        <v>4618.2</v>
      </c>
      <c r="G2743" s="3">
        <v>0</v>
      </c>
      <c r="H2743" s="3">
        <v>4618.2</v>
      </c>
      <c r="I2743" s="3" t="s">
        <v>29</v>
      </c>
    </row>
    <row r="2744" spans="1:9" x14ac:dyDescent="0.2">
      <c r="A2744" s="2" t="s">
        <v>3180</v>
      </c>
      <c r="B2744" s="2" t="s">
        <v>787</v>
      </c>
      <c r="C2744" s="2" t="s">
        <v>712</v>
      </c>
      <c r="D2744" s="2" t="s">
        <v>45</v>
      </c>
      <c r="E2744" s="2" t="s">
        <v>89</v>
      </c>
      <c r="F2744" s="2">
        <v>19901.09</v>
      </c>
      <c r="G2744" s="2">
        <v>0</v>
      </c>
      <c r="H2744" s="2">
        <v>19901.09</v>
      </c>
      <c r="I2744" s="2" t="s">
        <v>29</v>
      </c>
    </row>
    <row r="2745" spans="1:9" x14ac:dyDescent="0.2">
      <c r="A2745" s="3" t="s">
        <v>3181</v>
      </c>
      <c r="B2745" s="3" t="s">
        <v>720</v>
      </c>
      <c r="C2745" s="3" t="s">
        <v>173</v>
      </c>
      <c r="D2745" s="3" t="s">
        <v>45</v>
      </c>
      <c r="E2745" s="3" t="s">
        <v>89</v>
      </c>
      <c r="F2745" s="3">
        <v>17319.810000000001</v>
      </c>
      <c r="G2745" s="3">
        <v>0</v>
      </c>
      <c r="H2745" s="3">
        <v>17319.810000000001</v>
      </c>
      <c r="I2745" s="3" t="s">
        <v>29</v>
      </c>
    </row>
    <row r="2746" spans="1:9" x14ac:dyDescent="0.2">
      <c r="A2746" s="2" t="s">
        <v>3182</v>
      </c>
      <c r="B2746" s="2" t="s">
        <v>195</v>
      </c>
      <c r="C2746" s="2" t="s">
        <v>97</v>
      </c>
      <c r="D2746" s="2" t="s">
        <v>27</v>
      </c>
      <c r="E2746" s="2" t="s">
        <v>60</v>
      </c>
      <c r="F2746" s="2">
        <v>13313.45</v>
      </c>
      <c r="G2746" s="2">
        <v>0</v>
      </c>
      <c r="H2746" s="2">
        <v>13313.45</v>
      </c>
      <c r="I2746" s="2" t="s">
        <v>29</v>
      </c>
    </row>
    <row r="2747" spans="1:9" x14ac:dyDescent="0.2">
      <c r="A2747" s="3" t="s">
        <v>3183</v>
      </c>
      <c r="B2747" s="3" t="s">
        <v>489</v>
      </c>
      <c r="C2747" s="3" t="s">
        <v>212</v>
      </c>
      <c r="D2747" s="3" t="s">
        <v>33</v>
      </c>
      <c r="E2747" s="3" t="s">
        <v>28</v>
      </c>
      <c r="F2747" s="3">
        <v>7840.45</v>
      </c>
      <c r="G2747" s="3">
        <v>1176.07</v>
      </c>
      <c r="H2747" s="3">
        <v>6664.38</v>
      </c>
      <c r="I2747" s="3" t="s">
        <v>29</v>
      </c>
    </row>
    <row r="2748" spans="1:9" x14ac:dyDescent="0.2">
      <c r="A2748" s="2" t="s">
        <v>3184</v>
      </c>
      <c r="B2748" s="2" t="s">
        <v>573</v>
      </c>
      <c r="C2748" s="2" t="s">
        <v>516</v>
      </c>
      <c r="D2748" s="2" t="s">
        <v>27</v>
      </c>
      <c r="E2748" s="2" t="s">
        <v>34</v>
      </c>
      <c r="F2748" s="2">
        <v>6696.81</v>
      </c>
      <c r="G2748" s="2">
        <v>1205.43</v>
      </c>
      <c r="H2748" s="2">
        <v>5491.38</v>
      </c>
      <c r="I2748" s="2" t="s">
        <v>41</v>
      </c>
    </row>
    <row r="2749" spans="1:9" x14ac:dyDescent="0.2">
      <c r="A2749" s="3" t="s">
        <v>3185</v>
      </c>
      <c r="B2749" s="3" t="s">
        <v>875</v>
      </c>
      <c r="C2749" s="3" t="s">
        <v>634</v>
      </c>
      <c r="D2749" s="3" t="s">
        <v>64</v>
      </c>
      <c r="E2749" s="3" t="s">
        <v>34</v>
      </c>
      <c r="F2749" s="3">
        <v>13412.85</v>
      </c>
      <c r="G2749" s="3">
        <v>0</v>
      </c>
      <c r="H2749" s="3">
        <v>13412.85</v>
      </c>
      <c r="I2749" s="3" t="s">
        <v>29</v>
      </c>
    </row>
    <row r="2750" spans="1:9" x14ac:dyDescent="0.2">
      <c r="A2750" s="2" t="s">
        <v>3186</v>
      </c>
      <c r="B2750" s="2" t="s">
        <v>62</v>
      </c>
      <c r="C2750" s="2" t="s">
        <v>401</v>
      </c>
      <c r="D2750" s="2" t="s">
        <v>27</v>
      </c>
      <c r="E2750" s="2" t="s">
        <v>28</v>
      </c>
      <c r="F2750" s="2">
        <v>5805.34</v>
      </c>
      <c r="G2750" s="2">
        <v>1044.96</v>
      </c>
      <c r="H2750" s="2">
        <v>4760.38</v>
      </c>
      <c r="I2750" s="2" t="s">
        <v>41</v>
      </c>
    </row>
    <row r="2751" spans="1:9" x14ac:dyDescent="0.2">
      <c r="A2751" s="3" t="s">
        <v>3187</v>
      </c>
      <c r="B2751" s="3" t="s">
        <v>54</v>
      </c>
      <c r="C2751" s="3" t="s">
        <v>388</v>
      </c>
      <c r="D2751" s="3" t="s">
        <v>64</v>
      </c>
      <c r="E2751" s="3" t="s">
        <v>115</v>
      </c>
      <c r="F2751" s="3">
        <v>9568.4500000000007</v>
      </c>
      <c r="G2751" s="3">
        <v>0</v>
      </c>
      <c r="H2751" s="3">
        <v>9568.4500000000007</v>
      </c>
      <c r="I2751" s="3" t="s">
        <v>29</v>
      </c>
    </row>
    <row r="2752" spans="1:9" x14ac:dyDescent="0.2">
      <c r="A2752" s="2" t="s">
        <v>3188</v>
      </c>
      <c r="B2752" s="2" t="s">
        <v>70</v>
      </c>
      <c r="C2752" s="2" t="s">
        <v>467</v>
      </c>
      <c r="D2752" s="2" t="s">
        <v>64</v>
      </c>
      <c r="E2752" s="2" t="s">
        <v>28</v>
      </c>
      <c r="F2752" s="2">
        <v>8780.58</v>
      </c>
      <c r="G2752" s="2">
        <v>0</v>
      </c>
      <c r="H2752" s="2">
        <v>8780.58</v>
      </c>
      <c r="I2752" s="2" t="s">
        <v>29</v>
      </c>
    </row>
    <row r="2753" spans="1:9" x14ac:dyDescent="0.2">
      <c r="A2753" s="3" t="s">
        <v>3189</v>
      </c>
      <c r="B2753" s="3" t="s">
        <v>224</v>
      </c>
      <c r="C2753" s="3" t="s">
        <v>251</v>
      </c>
      <c r="D2753" s="3" t="s">
        <v>33</v>
      </c>
      <c r="E2753" s="3" t="s">
        <v>60</v>
      </c>
      <c r="F2753" s="3">
        <v>8518.06</v>
      </c>
      <c r="G2753" s="3">
        <v>0</v>
      </c>
      <c r="H2753" s="3">
        <v>8518.06</v>
      </c>
      <c r="I2753" s="3" t="s">
        <v>29</v>
      </c>
    </row>
    <row r="2754" spans="1:9" x14ac:dyDescent="0.2">
      <c r="A2754" s="2" t="s">
        <v>3190</v>
      </c>
      <c r="B2754" s="2" t="s">
        <v>375</v>
      </c>
      <c r="C2754" s="2" t="s">
        <v>357</v>
      </c>
      <c r="D2754" s="2" t="s">
        <v>27</v>
      </c>
      <c r="E2754" s="2" t="s">
        <v>28</v>
      </c>
      <c r="F2754" s="2">
        <v>3578.02</v>
      </c>
      <c r="G2754" s="2">
        <v>644.04</v>
      </c>
      <c r="H2754" s="2">
        <v>2933.98</v>
      </c>
      <c r="I2754" s="2" t="s">
        <v>29</v>
      </c>
    </row>
    <row r="2755" spans="1:9" x14ac:dyDescent="0.2">
      <c r="A2755" s="3" t="s">
        <v>3191</v>
      </c>
      <c r="B2755" s="3" t="s">
        <v>276</v>
      </c>
      <c r="C2755" s="3" t="s">
        <v>1354</v>
      </c>
      <c r="D2755" s="3" t="s">
        <v>27</v>
      </c>
      <c r="E2755" s="3" t="s">
        <v>28</v>
      </c>
      <c r="F2755" s="3">
        <v>6752.8</v>
      </c>
      <c r="G2755" s="3">
        <v>1215.5</v>
      </c>
      <c r="H2755" s="3">
        <v>5537.3</v>
      </c>
      <c r="I2755" s="3" t="s">
        <v>29</v>
      </c>
    </row>
    <row r="2756" spans="1:9" x14ac:dyDescent="0.2">
      <c r="A2756" s="2" t="s">
        <v>3192</v>
      </c>
      <c r="B2756" s="2" t="s">
        <v>187</v>
      </c>
      <c r="C2756" s="2" t="s">
        <v>348</v>
      </c>
      <c r="D2756" s="2" t="s">
        <v>64</v>
      </c>
      <c r="E2756" s="2" t="s">
        <v>28</v>
      </c>
      <c r="F2756" s="2">
        <v>9398.83</v>
      </c>
      <c r="G2756" s="2">
        <v>0</v>
      </c>
      <c r="H2756" s="2">
        <v>9398.83</v>
      </c>
      <c r="I2756" s="2" t="s">
        <v>29</v>
      </c>
    </row>
    <row r="2757" spans="1:9" x14ac:dyDescent="0.2">
      <c r="A2757" s="3" t="s">
        <v>3193</v>
      </c>
      <c r="B2757" s="3" t="s">
        <v>253</v>
      </c>
      <c r="C2757" s="3" t="s">
        <v>197</v>
      </c>
      <c r="D2757" s="3" t="s">
        <v>64</v>
      </c>
      <c r="E2757" s="3" t="s">
        <v>115</v>
      </c>
      <c r="F2757" s="3">
        <v>11045.21</v>
      </c>
      <c r="G2757" s="3">
        <v>0</v>
      </c>
      <c r="H2757" s="3">
        <v>11045.21</v>
      </c>
      <c r="I2757" s="3" t="s">
        <v>29</v>
      </c>
    </row>
    <row r="2758" spans="1:9" x14ac:dyDescent="0.2">
      <c r="A2758" s="2" t="s">
        <v>3194</v>
      </c>
      <c r="B2758" s="2" t="s">
        <v>553</v>
      </c>
      <c r="C2758" s="2" t="s">
        <v>708</v>
      </c>
      <c r="D2758" s="2" t="s">
        <v>33</v>
      </c>
      <c r="E2758" s="2" t="s">
        <v>28</v>
      </c>
      <c r="F2758" s="2">
        <v>12100.31</v>
      </c>
      <c r="G2758" s="2">
        <v>1815.05</v>
      </c>
      <c r="H2758" s="2">
        <v>10285.26</v>
      </c>
      <c r="I2758" s="2" t="s">
        <v>56</v>
      </c>
    </row>
    <row r="2759" spans="1:9" x14ac:dyDescent="0.2">
      <c r="A2759" s="3" t="s">
        <v>3195</v>
      </c>
      <c r="B2759" s="3" t="s">
        <v>106</v>
      </c>
      <c r="C2759" s="3" t="s">
        <v>340</v>
      </c>
      <c r="D2759" s="3" t="s">
        <v>45</v>
      </c>
      <c r="E2759" s="3" t="s">
        <v>46</v>
      </c>
      <c r="F2759" s="3">
        <v>7947.9</v>
      </c>
      <c r="G2759" s="3">
        <v>397.4</v>
      </c>
      <c r="H2759" s="3">
        <v>7550.5</v>
      </c>
      <c r="I2759" s="3" t="s">
        <v>29</v>
      </c>
    </row>
    <row r="2760" spans="1:9" x14ac:dyDescent="0.2">
      <c r="A2760" s="2" t="s">
        <v>3196</v>
      </c>
      <c r="B2760" s="2" t="s">
        <v>553</v>
      </c>
      <c r="C2760" s="2" t="s">
        <v>72</v>
      </c>
      <c r="D2760" s="2" t="s">
        <v>27</v>
      </c>
      <c r="E2760" s="2" t="s">
        <v>34</v>
      </c>
      <c r="F2760" s="2">
        <v>3899.85</v>
      </c>
      <c r="G2760" s="2">
        <v>701.97</v>
      </c>
      <c r="H2760" s="2">
        <v>3197.88</v>
      </c>
      <c r="I2760" s="2" t="s">
        <v>41</v>
      </c>
    </row>
    <row r="2761" spans="1:9" x14ac:dyDescent="0.2">
      <c r="A2761" s="3" t="s">
        <v>3197</v>
      </c>
      <c r="B2761" s="3" t="s">
        <v>161</v>
      </c>
      <c r="C2761" s="3" t="s">
        <v>124</v>
      </c>
      <c r="D2761" s="3" t="s">
        <v>27</v>
      </c>
      <c r="E2761" s="3" t="s">
        <v>34</v>
      </c>
      <c r="F2761" s="3">
        <v>4484.7</v>
      </c>
      <c r="G2761" s="3">
        <v>807.25</v>
      </c>
      <c r="H2761" s="3">
        <v>3677.45</v>
      </c>
      <c r="I2761" s="3" t="s">
        <v>29</v>
      </c>
    </row>
    <row r="2762" spans="1:9" x14ac:dyDescent="0.2">
      <c r="A2762" s="2" t="s">
        <v>3198</v>
      </c>
      <c r="B2762" s="2" t="s">
        <v>520</v>
      </c>
      <c r="C2762" s="2" t="s">
        <v>205</v>
      </c>
      <c r="D2762" s="2" t="s">
        <v>33</v>
      </c>
      <c r="E2762" s="2" t="s">
        <v>60</v>
      </c>
      <c r="F2762" s="2">
        <v>19724.8</v>
      </c>
      <c r="G2762" s="2">
        <v>0</v>
      </c>
      <c r="H2762" s="2">
        <v>19724.8</v>
      </c>
      <c r="I2762" s="2" t="s">
        <v>29</v>
      </c>
    </row>
    <row r="2763" spans="1:9" x14ac:dyDescent="0.2">
      <c r="A2763" s="3" t="s">
        <v>3199</v>
      </c>
      <c r="B2763" s="3" t="s">
        <v>478</v>
      </c>
      <c r="C2763" s="3" t="s">
        <v>81</v>
      </c>
      <c r="D2763" s="3" t="s">
        <v>206</v>
      </c>
      <c r="E2763" s="3" t="s">
        <v>207</v>
      </c>
      <c r="F2763" s="3">
        <v>7726.84</v>
      </c>
      <c r="G2763" s="3">
        <v>0</v>
      </c>
      <c r="H2763" s="3">
        <v>7726.84</v>
      </c>
      <c r="I2763" s="3" t="s">
        <v>29</v>
      </c>
    </row>
    <row r="2764" spans="1:9" x14ac:dyDescent="0.2">
      <c r="A2764" s="2" t="s">
        <v>3200</v>
      </c>
      <c r="B2764" s="2" t="s">
        <v>608</v>
      </c>
      <c r="C2764" s="2" t="s">
        <v>608</v>
      </c>
      <c r="D2764" s="2" t="s">
        <v>64</v>
      </c>
      <c r="E2764" s="2" t="s">
        <v>34</v>
      </c>
      <c r="F2764" s="2">
        <v>6918.51</v>
      </c>
      <c r="G2764" s="2">
        <v>0</v>
      </c>
      <c r="H2764" s="2">
        <v>6918.51</v>
      </c>
      <c r="I2764" s="2" t="s">
        <v>41</v>
      </c>
    </row>
    <row r="2765" spans="1:9" x14ac:dyDescent="0.2">
      <c r="A2765" s="3" t="s">
        <v>3201</v>
      </c>
      <c r="B2765" s="3" t="s">
        <v>69</v>
      </c>
      <c r="C2765" s="3" t="s">
        <v>534</v>
      </c>
      <c r="D2765" s="3" t="s">
        <v>52</v>
      </c>
      <c r="E2765" s="3" t="s">
        <v>60</v>
      </c>
      <c r="F2765" s="3">
        <v>6193.79</v>
      </c>
      <c r="G2765" s="3">
        <v>0</v>
      </c>
      <c r="H2765" s="3">
        <v>6193.79</v>
      </c>
      <c r="I2765" s="3" t="s">
        <v>41</v>
      </c>
    </row>
    <row r="2766" spans="1:9" x14ac:dyDescent="0.2">
      <c r="A2766" s="2" t="s">
        <v>3202</v>
      </c>
      <c r="B2766" s="2" t="s">
        <v>148</v>
      </c>
      <c r="C2766" s="2" t="s">
        <v>409</v>
      </c>
      <c r="D2766" s="2" t="s">
        <v>27</v>
      </c>
      <c r="E2766" s="2" t="s">
        <v>34</v>
      </c>
      <c r="F2766" s="2">
        <v>5841.59</v>
      </c>
      <c r="G2766" s="2">
        <v>1051.49</v>
      </c>
      <c r="H2766" s="2">
        <v>4790.1000000000004</v>
      </c>
      <c r="I2766" s="2" t="s">
        <v>29</v>
      </c>
    </row>
    <row r="2767" spans="1:9" x14ac:dyDescent="0.2">
      <c r="A2767" s="3" t="s">
        <v>3203</v>
      </c>
      <c r="B2767" s="3" t="s">
        <v>183</v>
      </c>
      <c r="C2767" s="3" t="s">
        <v>97</v>
      </c>
      <c r="D2767" s="3" t="s">
        <v>33</v>
      </c>
      <c r="E2767" s="3" t="s">
        <v>60</v>
      </c>
      <c r="F2767" s="3">
        <v>14888.83</v>
      </c>
      <c r="G2767" s="3">
        <v>0</v>
      </c>
      <c r="H2767" s="3">
        <v>14888.83</v>
      </c>
      <c r="I2767" s="3" t="s">
        <v>29</v>
      </c>
    </row>
    <row r="2768" spans="1:9" x14ac:dyDescent="0.2">
      <c r="A2768" s="2" t="s">
        <v>3204</v>
      </c>
      <c r="B2768" s="2" t="s">
        <v>167</v>
      </c>
      <c r="C2768" s="2" t="s">
        <v>37</v>
      </c>
      <c r="D2768" s="2" t="s">
        <v>33</v>
      </c>
      <c r="E2768" s="2" t="s">
        <v>34</v>
      </c>
      <c r="F2768" s="2">
        <v>9038.2900000000009</v>
      </c>
      <c r="G2768" s="2">
        <v>1355.74</v>
      </c>
      <c r="H2768" s="2">
        <v>7682.55</v>
      </c>
      <c r="I2768" s="2" t="s">
        <v>29</v>
      </c>
    </row>
    <row r="2769" spans="1:9" x14ac:dyDescent="0.2">
      <c r="A2769" s="3" t="s">
        <v>3205</v>
      </c>
      <c r="B2769" s="3" t="s">
        <v>285</v>
      </c>
      <c r="C2769" s="3" t="s">
        <v>949</v>
      </c>
      <c r="D2769" s="3" t="s">
        <v>52</v>
      </c>
      <c r="E2769" s="3" t="s">
        <v>34</v>
      </c>
      <c r="F2769" s="3">
        <v>6693.46</v>
      </c>
      <c r="G2769" s="3">
        <v>803.22</v>
      </c>
      <c r="H2769" s="3">
        <v>5890.24</v>
      </c>
      <c r="I2769" s="3" t="s">
        <v>29</v>
      </c>
    </row>
    <row r="2770" spans="1:9" x14ac:dyDescent="0.2">
      <c r="A2770" s="2" t="s">
        <v>3206</v>
      </c>
      <c r="B2770" s="2" t="s">
        <v>634</v>
      </c>
      <c r="C2770" s="2" t="s">
        <v>595</v>
      </c>
      <c r="D2770" s="2" t="s">
        <v>52</v>
      </c>
      <c r="E2770" s="2" t="s">
        <v>60</v>
      </c>
      <c r="F2770" s="2">
        <v>4588.92</v>
      </c>
      <c r="G2770" s="2">
        <v>0</v>
      </c>
      <c r="H2770" s="2">
        <v>4588.92</v>
      </c>
      <c r="I2770" s="2" t="s">
        <v>29</v>
      </c>
    </row>
    <row r="2771" spans="1:9" x14ac:dyDescent="0.2">
      <c r="A2771" s="3" t="s">
        <v>3207</v>
      </c>
      <c r="B2771" s="3" t="s">
        <v>564</v>
      </c>
      <c r="C2771" s="3" t="s">
        <v>986</v>
      </c>
      <c r="D2771" s="3" t="s">
        <v>169</v>
      </c>
      <c r="E2771" s="3" t="s">
        <v>46</v>
      </c>
      <c r="F2771" s="3">
        <v>6321.54</v>
      </c>
      <c r="G2771" s="3">
        <v>1264.31</v>
      </c>
      <c r="H2771" s="3">
        <v>5057.2299999999996</v>
      </c>
      <c r="I2771" s="3" t="s">
        <v>29</v>
      </c>
    </row>
    <row r="2772" spans="1:9" x14ac:dyDescent="0.2">
      <c r="A2772" s="2" t="s">
        <v>3208</v>
      </c>
      <c r="B2772" s="2" t="s">
        <v>161</v>
      </c>
      <c r="C2772" s="2" t="s">
        <v>578</v>
      </c>
      <c r="D2772" s="2" t="s">
        <v>27</v>
      </c>
      <c r="E2772" s="2" t="s">
        <v>28</v>
      </c>
      <c r="F2772" s="2">
        <v>10146.16</v>
      </c>
      <c r="G2772" s="2">
        <v>1826.31</v>
      </c>
      <c r="H2772" s="2">
        <v>8319.85</v>
      </c>
      <c r="I2772" s="2" t="s">
        <v>29</v>
      </c>
    </row>
    <row r="2773" spans="1:9" x14ac:dyDescent="0.2">
      <c r="A2773" s="3" t="s">
        <v>3209</v>
      </c>
      <c r="B2773" s="3" t="s">
        <v>389</v>
      </c>
      <c r="C2773" s="3" t="s">
        <v>705</v>
      </c>
      <c r="D2773" s="3" t="s">
        <v>52</v>
      </c>
      <c r="E2773" s="3" t="s">
        <v>34</v>
      </c>
      <c r="F2773" s="3">
        <v>7394.35</v>
      </c>
      <c r="G2773" s="3">
        <v>887.32</v>
      </c>
      <c r="H2773" s="3">
        <v>6507.03</v>
      </c>
      <c r="I2773" s="3" t="s">
        <v>41</v>
      </c>
    </row>
    <row r="2774" spans="1:9" x14ac:dyDescent="0.2">
      <c r="A2774" s="2" t="s">
        <v>3210</v>
      </c>
      <c r="B2774" s="2" t="s">
        <v>538</v>
      </c>
      <c r="C2774" s="2" t="s">
        <v>406</v>
      </c>
      <c r="D2774" s="2" t="s">
        <v>33</v>
      </c>
      <c r="E2774" s="2" t="s">
        <v>34</v>
      </c>
      <c r="F2774" s="2">
        <v>13595.01</v>
      </c>
      <c r="G2774" s="2">
        <v>2039.25</v>
      </c>
      <c r="H2774" s="2">
        <v>11555.76</v>
      </c>
      <c r="I2774" s="2" t="s">
        <v>29</v>
      </c>
    </row>
    <row r="2775" spans="1:9" x14ac:dyDescent="0.2">
      <c r="A2775" s="3" t="s">
        <v>3211</v>
      </c>
      <c r="B2775" s="3" t="s">
        <v>702</v>
      </c>
      <c r="C2775" s="3" t="s">
        <v>875</v>
      </c>
      <c r="D2775" s="3" t="s">
        <v>33</v>
      </c>
      <c r="E2775" s="3" t="s">
        <v>28</v>
      </c>
      <c r="F2775" s="3">
        <v>6061.82</v>
      </c>
      <c r="G2775" s="3">
        <v>909.27</v>
      </c>
      <c r="H2775" s="3">
        <v>5152.55</v>
      </c>
      <c r="I2775" s="3" t="s">
        <v>56</v>
      </c>
    </row>
    <row r="2776" spans="1:9" x14ac:dyDescent="0.2">
      <c r="A2776" s="2" t="s">
        <v>3212</v>
      </c>
      <c r="B2776" s="2" t="s">
        <v>51</v>
      </c>
      <c r="C2776" s="2" t="s">
        <v>126</v>
      </c>
      <c r="D2776" s="2" t="s">
        <v>169</v>
      </c>
      <c r="E2776" s="2" t="s">
        <v>46</v>
      </c>
      <c r="F2776" s="2">
        <v>5844.49</v>
      </c>
      <c r="G2776" s="2">
        <v>1168.9000000000001</v>
      </c>
      <c r="H2776" s="2">
        <v>4675.59</v>
      </c>
      <c r="I2776" s="2" t="s">
        <v>29</v>
      </c>
    </row>
    <row r="2777" spans="1:9" x14ac:dyDescent="0.2">
      <c r="A2777" s="3" t="s">
        <v>3213</v>
      </c>
      <c r="B2777" s="3" t="s">
        <v>471</v>
      </c>
      <c r="C2777" s="3" t="s">
        <v>918</v>
      </c>
      <c r="D2777" s="3" t="s">
        <v>52</v>
      </c>
      <c r="E2777" s="3" t="s">
        <v>34</v>
      </c>
      <c r="F2777" s="3">
        <v>10473.64</v>
      </c>
      <c r="G2777" s="3">
        <v>1256.8399999999999</v>
      </c>
      <c r="H2777" s="3">
        <v>9216.7999999999993</v>
      </c>
      <c r="I2777" s="3" t="s">
        <v>56</v>
      </c>
    </row>
    <row r="2778" spans="1:9" x14ac:dyDescent="0.2">
      <c r="A2778" s="2" t="s">
        <v>3214</v>
      </c>
      <c r="B2778" s="2" t="s">
        <v>405</v>
      </c>
      <c r="C2778" s="2" t="s">
        <v>2002</v>
      </c>
      <c r="D2778" s="2" t="s">
        <v>169</v>
      </c>
      <c r="E2778" s="2" t="s">
        <v>46</v>
      </c>
      <c r="F2778" s="2">
        <v>8564.2999999999993</v>
      </c>
      <c r="G2778" s="2">
        <v>1712.86</v>
      </c>
      <c r="H2778" s="2">
        <v>6851.44</v>
      </c>
      <c r="I2778" s="2" t="s">
        <v>56</v>
      </c>
    </row>
    <row r="2779" spans="1:9" x14ac:dyDescent="0.2">
      <c r="A2779" s="3" t="s">
        <v>3215</v>
      </c>
      <c r="B2779" s="3" t="s">
        <v>132</v>
      </c>
      <c r="C2779" s="3" t="s">
        <v>133</v>
      </c>
      <c r="D2779" s="3" t="s">
        <v>33</v>
      </c>
      <c r="E2779" s="3" t="s">
        <v>60</v>
      </c>
      <c r="F2779" s="3">
        <v>6480.23</v>
      </c>
      <c r="G2779" s="3">
        <v>0</v>
      </c>
      <c r="H2779" s="3">
        <v>6480.23</v>
      </c>
      <c r="I2779" s="3" t="s">
        <v>56</v>
      </c>
    </row>
    <row r="2780" spans="1:9" x14ac:dyDescent="0.2">
      <c r="A2780" s="2" t="s">
        <v>3216</v>
      </c>
      <c r="B2780" s="2" t="s">
        <v>590</v>
      </c>
      <c r="C2780" s="2" t="s">
        <v>162</v>
      </c>
      <c r="D2780" s="2" t="s">
        <v>64</v>
      </c>
      <c r="E2780" s="2" t="s">
        <v>28</v>
      </c>
      <c r="F2780" s="2">
        <v>21350.58</v>
      </c>
      <c r="G2780" s="2">
        <v>0</v>
      </c>
      <c r="H2780" s="2">
        <v>21350.58</v>
      </c>
      <c r="I2780" s="2" t="s">
        <v>29</v>
      </c>
    </row>
    <row r="2781" spans="1:9" x14ac:dyDescent="0.2">
      <c r="A2781" s="3" t="s">
        <v>3217</v>
      </c>
      <c r="B2781" s="3" t="s">
        <v>394</v>
      </c>
      <c r="C2781" s="3" t="s">
        <v>322</v>
      </c>
      <c r="D2781" s="3" t="s">
        <v>27</v>
      </c>
      <c r="E2781" s="3" t="s">
        <v>34</v>
      </c>
      <c r="F2781" s="3">
        <v>3185.81</v>
      </c>
      <c r="G2781" s="3">
        <v>573.45000000000005</v>
      </c>
      <c r="H2781" s="3">
        <v>2612.36</v>
      </c>
      <c r="I2781" s="3" t="s">
        <v>29</v>
      </c>
    </row>
    <row r="2782" spans="1:9" x14ac:dyDescent="0.2">
      <c r="A2782" s="2" t="s">
        <v>3218</v>
      </c>
      <c r="B2782" s="2" t="s">
        <v>197</v>
      </c>
      <c r="C2782" s="2" t="s">
        <v>1101</v>
      </c>
      <c r="D2782" s="2" t="s">
        <v>114</v>
      </c>
      <c r="E2782" s="2" t="s">
        <v>46</v>
      </c>
      <c r="F2782" s="2">
        <v>10865.03</v>
      </c>
      <c r="G2782" s="2">
        <v>1086.5</v>
      </c>
      <c r="H2782" s="2">
        <v>9778.5300000000007</v>
      </c>
      <c r="I2782" s="2" t="s">
        <v>29</v>
      </c>
    </row>
    <row r="2783" spans="1:9" x14ac:dyDescent="0.2">
      <c r="A2783" s="3" t="s">
        <v>3219</v>
      </c>
      <c r="B2783" s="3" t="s">
        <v>187</v>
      </c>
      <c r="C2783" s="3" t="s">
        <v>282</v>
      </c>
      <c r="D2783" s="3" t="s">
        <v>52</v>
      </c>
      <c r="E2783" s="3" t="s">
        <v>60</v>
      </c>
      <c r="F2783" s="3">
        <v>8159.83</v>
      </c>
      <c r="G2783" s="3">
        <v>0</v>
      </c>
      <c r="H2783" s="3">
        <v>8159.83</v>
      </c>
      <c r="I2783" s="3" t="s">
        <v>41</v>
      </c>
    </row>
    <row r="2784" spans="1:9" x14ac:dyDescent="0.2">
      <c r="A2784" s="2" t="s">
        <v>3220</v>
      </c>
      <c r="B2784" s="2" t="s">
        <v>219</v>
      </c>
      <c r="C2784" s="2" t="s">
        <v>299</v>
      </c>
      <c r="D2784" s="2" t="s">
        <v>27</v>
      </c>
      <c r="E2784" s="2" t="s">
        <v>34</v>
      </c>
      <c r="F2784" s="2">
        <v>6223</v>
      </c>
      <c r="G2784" s="2">
        <v>1120.1400000000001</v>
      </c>
      <c r="H2784" s="2">
        <v>5102.8599999999997</v>
      </c>
      <c r="I2784" s="2" t="s">
        <v>29</v>
      </c>
    </row>
    <row r="2785" spans="1:9" x14ac:dyDescent="0.2">
      <c r="A2785" s="3" t="s">
        <v>3221</v>
      </c>
      <c r="B2785" s="3" t="s">
        <v>229</v>
      </c>
      <c r="C2785" s="3" t="s">
        <v>400</v>
      </c>
      <c r="D2785" s="3" t="s">
        <v>52</v>
      </c>
      <c r="E2785" s="3" t="s">
        <v>60</v>
      </c>
      <c r="F2785" s="3">
        <v>5496.87</v>
      </c>
      <c r="G2785" s="3">
        <v>0</v>
      </c>
      <c r="H2785" s="3">
        <v>5496.87</v>
      </c>
      <c r="I2785" s="3" t="s">
        <v>29</v>
      </c>
    </row>
    <row r="2786" spans="1:9" x14ac:dyDescent="0.2">
      <c r="A2786" s="2" t="s">
        <v>3222</v>
      </c>
      <c r="B2786" s="2" t="s">
        <v>375</v>
      </c>
      <c r="C2786" s="2" t="s">
        <v>445</v>
      </c>
      <c r="D2786" s="2" t="s">
        <v>27</v>
      </c>
      <c r="E2786" s="2" t="s">
        <v>34</v>
      </c>
      <c r="F2786" s="2">
        <v>9741.49</v>
      </c>
      <c r="G2786" s="2">
        <v>1753.47</v>
      </c>
      <c r="H2786" s="2">
        <v>7988.02</v>
      </c>
      <c r="I2786" s="2" t="s">
        <v>29</v>
      </c>
    </row>
    <row r="2787" spans="1:9" x14ac:dyDescent="0.2">
      <c r="A2787" s="3" t="s">
        <v>3223</v>
      </c>
      <c r="B2787" s="3" t="s">
        <v>603</v>
      </c>
      <c r="C2787" s="3" t="s">
        <v>123</v>
      </c>
      <c r="D2787" s="3" t="s">
        <v>206</v>
      </c>
      <c r="E2787" s="3" t="s">
        <v>207</v>
      </c>
      <c r="F2787" s="3">
        <v>3811.25</v>
      </c>
      <c r="G2787" s="3">
        <v>0</v>
      </c>
      <c r="H2787" s="3">
        <v>3811.25</v>
      </c>
      <c r="I2787" s="3" t="s">
        <v>29</v>
      </c>
    </row>
    <row r="2788" spans="1:9" x14ac:dyDescent="0.2">
      <c r="A2788" s="2" t="s">
        <v>3224</v>
      </c>
      <c r="B2788" s="2" t="s">
        <v>161</v>
      </c>
      <c r="C2788" s="2" t="s">
        <v>454</v>
      </c>
      <c r="D2788" s="2" t="s">
        <v>27</v>
      </c>
      <c r="E2788" s="2" t="s">
        <v>28</v>
      </c>
      <c r="F2788" s="2">
        <v>6840.77</v>
      </c>
      <c r="G2788" s="2">
        <v>1231.3399999999999</v>
      </c>
      <c r="H2788" s="2">
        <v>5609.43</v>
      </c>
      <c r="I2788" s="2" t="s">
        <v>41</v>
      </c>
    </row>
    <row r="2789" spans="1:9" x14ac:dyDescent="0.2">
      <c r="A2789" s="3" t="s">
        <v>3225</v>
      </c>
      <c r="B2789" s="3" t="s">
        <v>292</v>
      </c>
      <c r="C2789" s="3" t="s">
        <v>426</v>
      </c>
      <c r="D2789" s="3" t="s">
        <v>27</v>
      </c>
      <c r="E2789" s="3" t="s">
        <v>34</v>
      </c>
      <c r="F2789" s="3">
        <v>3673.33</v>
      </c>
      <c r="G2789" s="3">
        <v>661.2</v>
      </c>
      <c r="H2789" s="3">
        <v>3012.13</v>
      </c>
      <c r="I2789" s="3" t="s">
        <v>29</v>
      </c>
    </row>
    <row r="2790" spans="1:9" x14ac:dyDescent="0.2">
      <c r="A2790" s="2" t="s">
        <v>3226</v>
      </c>
      <c r="B2790" s="2" t="s">
        <v>173</v>
      </c>
      <c r="C2790" s="2" t="s">
        <v>831</v>
      </c>
      <c r="D2790" s="2" t="s">
        <v>52</v>
      </c>
      <c r="E2790" s="2" t="s">
        <v>60</v>
      </c>
      <c r="F2790" s="2">
        <v>26185.919999999998</v>
      </c>
      <c r="G2790" s="2">
        <v>0</v>
      </c>
      <c r="H2790" s="2">
        <v>26185.919999999998</v>
      </c>
      <c r="I2790" s="2" t="s">
        <v>29</v>
      </c>
    </row>
    <row r="2791" spans="1:9" x14ac:dyDescent="0.2">
      <c r="A2791" s="3" t="s">
        <v>3227</v>
      </c>
      <c r="B2791" s="3" t="s">
        <v>94</v>
      </c>
      <c r="C2791" s="3" t="s">
        <v>78</v>
      </c>
      <c r="D2791" s="3" t="s">
        <v>52</v>
      </c>
      <c r="E2791" s="3" t="s">
        <v>34</v>
      </c>
      <c r="F2791" s="3">
        <v>2182.08</v>
      </c>
      <c r="G2791" s="3">
        <v>261.85000000000002</v>
      </c>
      <c r="H2791" s="3">
        <v>1920.23</v>
      </c>
      <c r="I2791" s="3" t="s">
        <v>29</v>
      </c>
    </row>
    <row r="2792" spans="1:9" x14ac:dyDescent="0.2">
      <c r="A2792" s="2" t="s">
        <v>3228</v>
      </c>
      <c r="B2792" s="2" t="s">
        <v>195</v>
      </c>
      <c r="C2792" s="2" t="s">
        <v>187</v>
      </c>
      <c r="D2792" s="2" t="s">
        <v>52</v>
      </c>
      <c r="E2792" s="2" t="s">
        <v>60</v>
      </c>
      <c r="F2792" s="2">
        <v>11901.29</v>
      </c>
      <c r="G2792" s="2">
        <v>0</v>
      </c>
      <c r="H2792" s="2">
        <v>11901.29</v>
      </c>
      <c r="I2792" s="2" t="s">
        <v>29</v>
      </c>
    </row>
    <row r="2793" spans="1:9" x14ac:dyDescent="0.2">
      <c r="A2793" s="3" t="s">
        <v>3229</v>
      </c>
      <c r="B2793" s="3" t="s">
        <v>807</v>
      </c>
      <c r="C2793" s="3" t="s">
        <v>162</v>
      </c>
      <c r="D2793" s="3" t="s">
        <v>27</v>
      </c>
      <c r="E2793" s="3" t="s">
        <v>28</v>
      </c>
      <c r="F2793" s="3">
        <v>3013.88</v>
      </c>
      <c r="G2793" s="3">
        <v>542.5</v>
      </c>
      <c r="H2793" s="3">
        <v>2471.38</v>
      </c>
      <c r="I2793" s="3" t="s">
        <v>41</v>
      </c>
    </row>
    <row r="2794" spans="1:9" x14ac:dyDescent="0.2">
      <c r="A2794" s="2" t="s">
        <v>3230</v>
      </c>
      <c r="B2794" s="2" t="s">
        <v>661</v>
      </c>
      <c r="C2794" s="2" t="s">
        <v>104</v>
      </c>
      <c r="D2794" s="2" t="s">
        <v>114</v>
      </c>
      <c r="E2794" s="2" t="s">
        <v>115</v>
      </c>
      <c r="F2794" s="2">
        <v>6756.73</v>
      </c>
      <c r="G2794" s="2">
        <v>675.67</v>
      </c>
      <c r="H2794" s="2">
        <v>6081.06</v>
      </c>
      <c r="I2794" s="2" t="s">
        <v>41</v>
      </c>
    </row>
    <row r="2795" spans="1:9" x14ac:dyDescent="0.2">
      <c r="A2795" s="3" t="s">
        <v>3231</v>
      </c>
      <c r="B2795" s="3" t="s">
        <v>136</v>
      </c>
      <c r="C2795" s="3" t="s">
        <v>1048</v>
      </c>
      <c r="D2795" s="3" t="s">
        <v>27</v>
      </c>
      <c r="E2795" s="3" t="s">
        <v>60</v>
      </c>
      <c r="F2795" s="3">
        <v>9388.4599999999991</v>
      </c>
      <c r="G2795" s="3">
        <v>0</v>
      </c>
      <c r="H2795" s="3">
        <v>9388.4599999999991</v>
      </c>
      <c r="I2795" s="3" t="s">
        <v>29</v>
      </c>
    </row>
    <row r="2796" spans="1:9" x14ac:dyDescent="0.2">
      <c r="A2796" s="2" t="s">
        <v>3232</v>
      </c>
      <c r="B2796" s="2" t="s">
        <v>401</v>
      </c>
      <c r="C2796" s="2" t="s">
        <v>81</v>
      </c>
      <c r="D2796" s="2" t="s">
        <v>33</v>
      </c>
      <c r="E2796" s="2" t="s">
        <v>34</v>
      </c>
      <c r="F2796" s="2">
        <v>5811.31</v>
      </c>
      <c r="G2796" s="2">
        <v>871.7</v>
      </c>
      <c r="H2796" s="2">
        <v>4939.6099999999997</v>
      </c>
      <c r="I2796" s="2" t="s">
        <v>56</v>
      </c>
    </row>
    <row r="2797" spans="1:9" x14ac:dyDescent="0.2">
      <c r="A2797" s="3" t="s">
        <v>3233</v>
      </c>
      <c r="B2797" s="3" t="s">
        <v>209</v>
      </c>
      <c r="C2797" s="3" t="s">
        <v>343</v>
      </c>
      <c r="D2797" s="3" t="s">
        <v>27</v>
      </c>
      <c r="E2797" s="3" t="s">
        <v>28</v>
      </c>
      <c r="F2797" s="3">
        <v>8612.32</v>
      </c>
      <c r="G2797" s="3">
        <v>1550.22</v>
      </c>
      <c r="H2797" s="3">
        <v>7062.1</v>
      </c>
      <c r="I2797" s="3" t="s">
        <v>29</v>
      </c>
    </row>
    <row r="2798" spans="1:9" x14ac:dyDescent="0.2">
      <c r="A2798" s="2" t="s">
        <v>3234</v>
      </c>
      <c r="B2798" s="2" t="s">
        <v>78</v>
      </c>
      <c r="C2798" s="2" t="s">
        <v>155</v>
      </c>
      <c r="D2798" s="2" t="s">
        <v>169</v>
      </c>
      <c r="E2798" s="2" t="s">
        <v>34</v>
      </c>
      <c r="F2798" s="2">
        <v>4663.41</v>
      </c>
      <c r="G2798" s="2">
        <v>932.68</v>
      </c>
      <c r="H2798" s="2">
        <v>3730.73</v>
      </c>
      <c r="I2798" s="2" t="s">
        <v>29</v>
      </c>
    </row>
    <row r="2799" spans="1:9" x14ac:dyDescent="0.2">
      <c r="A2799" s="3" t="s">
        <v>3235</v>
      </c>
      <c r="B2799" s="3" t="s">
        <v>329</v>
      </c>
      <c r="C2799" s="3" t="s">
        <v>329</v>
      </c>
      <c r="D2799" s="3" t="s">
        <v>27</v>
      </c>
      <c r="E2799" s="3" t="s">
        <v>60</v>
      </c>
      <c r="F2799" s="3">
        <v>7527.57</v>
      </c>
      <c r="G2799" s="3">
        <v>0</v>
      </c>
      <c r="H2799" s="3">
        <v>7527.57</v>
      </c>
      <c r="I2799" s="3" t="s">
        <v>29</v>
      </c>
    </row>
    <row r="2800" spans="1:9" x14ac:dyDescent="0.2">
      <c r="A2800" s="2" t="s">
        <v>3236</v>
      </c>
      <c r="B2800" s="2" t="s">
        <v>1825</v>
      </c>
      <c r="C2800" s="2" t="s">
        <v>773</v>
      </c>
      <c r="D2800" s="2" t="s">
        <v>64</v>
      </c>
      <c r="E2800" s="2" t="s">
        <v>115</v>
      </c>
      <c r="F2800" s="2">
        <v>22179.87</v>
      </c>
      <c r="G2800" s="2">
        <v>0</v>
      </c>
      <c r="H2800" s="2">
        <v>22179.87</v>
      </c>
      <c r="I2800" s="2" t="s">
        <v>29</v>
      </c>
    </row>
    <row r="2801" spans="1:9" x14ac:dyDescent="0.2">
      <c r="A2801" s="3" t="s">
        <v>3237</v>
      </c>
      <c r="B2801" s="3" t="s">
        <v>577</v>
      </c>
      <c r="C2801" s="3" t="s">
        <v>578</v>
      </c>
      <c r="D2801" s="3" t="s">
        <v>64</v>
      </c>
      <c r="E2801" s="3" t="s">
        <v>115</v>
      </c>
      <c r="F2801" s="3">
        <v>17903.09</v>
      </c>
      <c r="G2801" s="3">
        <v>0</v>
      </c>
      <c r="H2801" s="3">
        <v>17903.09</v>
      </c>
      <c r="I2801" s="3" t="s">
        <v>29</v>
      </c>
    </row>
    <row r="2802" spans="1:9" x14ac:dyDescent="0.2">
      <c r="A2802" s="2" t="s">
        <v>3238</v>
      </c>
      <c r="B2802" s="2" t="s">
        <v>72</v>
      </c>
      <c r="C2802" s="2" t="s">
        <v>110</v>
      </c>
      <c r="D2802" s="2" t="s">
        <v>52</v>
      </c>
      <c r="E2802" s="2" t="s">
        <v>34</v>
      </c>
      <c r="F2802" s="2">
        <v>29804.86</v>
      </c>
      <c r="G2802" s="2">
        <v>3576.58</v>
      </c>
      <c r="H2802" s="2">
        <v>26228.28</v>
      </c>
      <c r="I2802" s="2" t="s">
        <v>29</v>
      </c>
    </row>
    <row r="2803" spans="1:9" x14ac:dyDescent="0.2">
      <c r="A2803" s="3" t="s">
        <v>3239</v>
      </c>
      <c r="B2803" s="3" t="s">
        <v>50</v>
      </c>
      <c r="C2803" s="3" t="s">
        <v>66</v>
      </c>
      <c r="D2803" s="3" t="s">
        <v>206</v>
      </c>
      <c r="E2803" s="3" t="s">
        <v>207</v>
      </c>
      <c r="F2803" s="3">
        <v>20151.16</v>
      </c>
      <c r="G2803" s="3">
        <v>0</v>
      </c>
      <c r="H2803" s="3">
        <v>20151.16</v>
      </c>
      <c r="I2803" s="3" t="s">
        <v>29</v>
      </c>
    </row>
    <row r="2804" spans="1:9" x14ac:dyDescent="0.2">
      <c r="A2804" s="2" t="s">
        <v>3240</v>
      </c>
      <c r="B2804" s="2" t="s">
        <v>570</v>
      </c>
      <c r="C2804" s="2" t="s">
        <v>509</v>
      </c>
      <c r="D2804" s="2" t="s">
        <v>27</v>
      </c>
      <c r="E2804" s="2" t="s">
        <v>60</v>
      </c>
      <c r="F2804" s="2">
        <v>7116.83</v>
      </c>
      <c r="G2804" s="2">
        <v>0</v>
      </c>
      <c r="H2804" s="2">
        <v>7116.83</v>
      </c>
      <c r="I2804" s="2" t="s">
        <v>41</v>
      </c>
    </row>
    <row r="2805" spans="1:9" x14ac:dyDescent="0.2">
      <c r="A2805" s="3" t="s">
        <v>3241</v>
      </c>
      <c r="B2805" s="3" t="s">
        <v>103</v>
      </c>
      <c r="C2805" s="3" t="s">
        <v>54</v>
      </c>
      <c r="D2805" s="3" t="s">
        <v>45</v>
      </c>
      <c r="E2805" s="3" t="s">
        <v>46</v>
      </c>
      <c r="F2805" s="3">
        <v>8252.43</v>
      </c>
      <c r="G2805" s="3">
        <v>412.62</v>
      </c>
      <c r="H2805" s="3">
        <v>7839.81</v>
      </c>
      <c r="I2805" s="3" t="s">
        <v>41</v>
      </c>
    </row>
    <row r="2806" spans="1:9" x14ac:dyDescent="0.2">
      <c r="A2806" s="2" t="s">
        <v>3242</v>
      </c>
      <c r="B2806" s="2" t="s">
        <v>475</v>
      </c>
      <c r="C2806" s="2" t="s">
        <v>238</v>
      </c>
      <c r="D2806" s="2" t="s">
        <v>64</v>
      </c>
      <c r="E2806" s="2" t="s">
        <v>28</v>
      </c>
      <c r="F2806" s="2">
        <v>8218.17</v>
      </c>
      <c r="G2806" s="2">
        <v>0</v>
      </c>
      <c r="H2806" s="2">
        <v>8218.17</v>
      </c>
      <c r="I2806" s="2" t="s">
        <v>41</v>
      </c>
    </row>
    <row r="2807" spans="1:9" x14ac:dyDescent="0.2">
      <c r="A2807" s="3" t="s">
        <v>3243</v>
      </c>
      <c r="B2807" s="3" t="s">
        <v>63</v>
      </c>
      <c r="C2807" s="3" t="s">
        <v>104</v>
      </c>
      <c r="D2807" s="3" t="s">
        <v>52</v>
      </c>
      <c r="E2807" s="3" t="s">
        <v>60</v>
      </c>
      <c r="F2807" s="3">
        <v>2482.14</v>
      </c>
      <c r="G2807" s="3">
        <v>0</v>
      </c>
      <c r="H2807" s="3">
        <v>2482.14</v>
      </c>
      <c r="I2807" s="3" t="s">
        <v>29</v>
      </c>
    </row>
    <row r="2808" spans="1:9" x14ac:dyDescent="0.2">
      <c r="A2808" s="2" t="s">
        <v>3244</v>
      </c>
      <c r="B2808" s="2" t="s">
        <v>232</v>
      </c>
      <c r="C2808" s="2" t="s">
        <v>986</v>
      </c>
      <c r="D2808" s="2" t="s">
        <v>169</v>
      </c>
      <c r="E2808" s="2" t="s">
        <v>34</v>
      </c>
      <c r="F2808" s="2">
        <v>5760</v>
      </c>
      <c r="G2808" s="2">
        <v>1152</v>
      </c>
      <c r="H2808" s="2">
        <v>4608</v>
      </c>
      <c r="I2808" s="2" t="s">
        <v>29</v>
      </c>
    </row>
    <row r="2809" spans="1:9" x14ac:dyDescent="0.2">
      <c r="A2809" s="3" t="s">
        <v>3245</v>
      </c>
      <c r="B2809" s="3" t="s">
        <v>368</v>
      </c>
      <c r="C2809" s="3" t="s">
        <v>584</v>
      </c>
      <c r="D2809" s="3" t="s">
        <v>27</v>
      </c>
      <c r="E2809" s="3" t="s">
        <v>34</v>
      </c>
      <c r="F2809" s="3">
        <v>7119.74</v>
      </c>
      <c r="G2809" s="3">
        <v>1281.55</v>
      </c>
      <c r="H2809" s="3">
        <v>5838.19</v>
      </c>
      <c r="I2809" s="3" t="s">
        <v>56</v>
      </c>
    </row>
    <row r="2810" spans="1:9" x14ac:dyDescent="0.2">
      <c r="A2810" s="2" t="s">
        <v>3246</v>
      </c>
      <c r="B2810" s="2" t="s">
        <v>740</v>
      </c>
      <c r="C2810" s="2" t="s">
        <v>357</v>
      </c>
      <c r="D2810" s="2" t="s">
        <v>52</v>
      </c>
      <c r="E2810" s="2" t="s">
        <v>34</v>
      </c>
      <c r="F2810" s="2">
        <v>5072.62</v>
      </c>
      <c r="G2810" s="2">
        <v>608.71</v>
      </c>
      <c r="H2810" s="2">
        <v>4463.91</v>
      </c>
      <c r="I2810" s="2" t="s">
        <v>41</v>
      </c>
    </row>
    <row r="2811" spans="1:9" x14ac:dyDescent="0.2">
      <c r="A2811" s="3" t="s">
        <v>3247</v>
      </c>
      <c r="B2811" s="3" t="s">
        <v>451</v>
      </c>
      <c r="C2811" s="3" t="s">
        <v>597</v>
      </c>
      <c r="D2811" s="3" t="s">
        <v>33</v>
      </c>
      <c r="E2811" s="3" t="s">
        <v>60</v>
      </c>
      <c r="F2811" s="3">
        <v>7695.08</v>
      </c>
      <c r="G2811" s="3">
        <v>0</v>
      </c>
      <c r="H2811" s="3">
        <v>7695.08</v>
      </c>
      <c r="I2811" s="3" t="s">
        <v>29</v>
      </c>
    </row>
    <row r="2812" spans="1:9" x14ac:dyDescent="0.2">
      <c r="A2812" s="2" t="s">
        <v>3248</v>
      </c>
      <c r="B2812" s="2" t="s">
        <v>449</v>
      </c>
      <c r="C2812" s="2" t="s">
        <v>359</v>
      </c>
      <c r="D2812" s="2" t="s">
        <v>33</v>
      </c>
      <c r="E2812" s="2" t="s">
        <v>60</v>
      </c>
      <c r="F2812" s="2">
        <v>2853.98</v>
      </c>
      <c r="G2812" s="2">
        <v>0</v>
      </c>
      <c r="H2812" s="2">
        <v>2853.98</v>
      </c>
      <c r="I2812" s="2" t="s">
        <v>56</v>
      </c>
    </row>
    <row r="2813" spans="1:9" x14ac:dyDescent="0.2">
      <c r="A2813" s="3" t="s">
        <v>3249</v>
      </c>
      <c r="B2813" s="3" t="s">
        <v>1014</v>
      </c>
      <c r="C2813" s="3" t="s">
        <v>227</v>
      </c>
      <c r="D2813" s="3" t="s">
        <v>64</v>
      </c>
      <c r="E2813" s="3" t="s">
        <v>28</v>
      </c>
      <c r="F2813" s="3">
        <v>6908.62</v>
      </c>
      <c r="G2813" s="3">
        <v>0</v>
      </c>
      <c r="H2813" s="3">
        <v>6908.62</v>
      </c>
      <c r="I2813" s="3" t="s">
        <v>29</v>
      </c>
    </row>
    <row r="2814" spans="1:9" x14ac:dyDescent="0.2">
      <c r="A2814" s="2" t="s">
        <v>3250</v>
      </c>
      <c r="B2814" s="2" t="s">
        <v>126</v>
      </c>
      <c r="C2814" s="2" t="s">
        <v>380</v>
      </c>
      <c r="D2814" s="2" t="s">
        <v>114</v>
      </c>
      <c r="E2814" s="2" t="s">
        <v>115</v>
      </c>
      <c r="F2814" s="2">
        <v>8044.21</v>
      </c>
      <c r="G2814" s="2">
        <v>804.42</v>
      </c>
      <c r="H2814" s="2">
        <v>7239.79</v>
      </c>
      <c r="I2814" s="2" t="s">
        <v>56</v>
      </c>
    </row>
    <row r="2815" spans="1:9" x14ac:dyDescent="0.2">
      <c r="A2815" s="3" t="s">
        <v>3251</v>
      </c>
      <c r="B2815" s="3" t="s">
        <v>82</v>
      </c>
      <c r="C2815" s="3" t="s">
        <v>467</v>
      </c>
      <c r="D2815" s="3" t="s">
        <v>169</v>
      </c>
      <c r="E2815" s="3" t="s">
        <v>34</v>
      </c>
      <c r="F2815" s="3">
        <v>14314.14</v>
      </c>
      <c r="G2815" s="3">
        <v>2862.83</v>
      </c>
      <c r="H2815" s="3">
        <v>11451.31</v>
      </c>
      <c r="I2815" s="3" t="s">
        <v>29</v>
      </c>
    </row>
    <row r="2816" spans="1:9" x14ac:dyDescent="0.2">
      <c r="A2816" s="2" t="s">
        <v>3252</v>
      </c>
      <c r="B2816" s="2" t="s">
        <v>449</v>
      </c>
      <c r="C2816" s="2" t="s">
        <v>986</v>
      </c>
      <c r="D2816" s="2" t="s">
        <v>45</v>
      </c>
      <c r="E2816" s="2" t="s">
        <v>46</v>
      </c>
      <c r="F2816" s="2">
        <v>2397.67</v>
      </c>
      <c r="G2816" s="2">
        <v>119.88</v>
      </c>
      <c r="H2816" s="2">
        <v>2277.79</v>
      </c>
      <c r="I2816" s="2" t="s">
        <v>56</v>
      </c>
    </row>
    <row r="2817" spans="1:9" x14ac:dyDescent="0.2">
      <c r="A2817" s="3" t="s">
        <v>3253</v>
      </c>
      <c r="B2817" s="3" t="s">
        <v>303</v>
      </c>
      <c r="C2817" s="3" t="s">
        <v>655</v>
      </c>
      <c r="D2817" s="3" t="s">
        <v>27</v>
      </c>
      <c r="E2817" s="3" t="s">
        <v>60</v>
      </c>
      <c r="F2817" s="3">
        <v>14261.96</v>
      </c>
      <c r="G2817" s="3">
        <v>0</v>
      </c>
      <c r="H2817" s="3">
        <v>14261.96</v>
      </c>
      <c r="I2817" s="3" t="s">
        <v>41</v>
      </c>
    </row>
    <row r="2818" spans="1:9" x14ac:dyDescent="0.2">
      <c r="A2818" s="2" t="s">
        <v>3254</v>
      </c>
      <c r="B2818" s="2" t="s">
        <v>37</v>
      </c>
      <c r="C2818" s="2" t="s">
        <v>162</v>
      </c>
      <c r="D2818" s="2" t="s">
        <v>33</v>
      </c>
      <c r="E2818" s="2" t="s">
        <v>60</v>
      </c>
      <c r="F2818" s="2">
        <v>3392.71</v>
      </c>
      <c r="G2818" s="2">
        <v>0</v>
      </c>
      <c r="H2818" s="2">
        <v>3392.71</v>
      </c>
      <c r="I2818" s="2" t="s">
        <v>29</v>
      </c>
    </row>
    <row r="2819" spans="1:9" x14ac:dyDescent="0.2">
      <c r="A2819" s="3" t="s">
        <v>3255</v>
      </c>
      <c r="B2819" s="3" t="s">
        <v>714</v>
      </c>
      <c r="C2819" s="3" t="s">
        <v>364</v>
      </c>
      <c r="D2819" s="3" t="s">
        <v>27</v>
      </c>
      <c r="E2819" s="3" t="s">
        <v>28</v>
      </c>
      <c r="F2819" s="3">
        <v>11073.82</v>
      </c>
      <c r="G2819" s="3">
        <v>1993.29</v>
      </c>
      <c r="H2819" s="3">
        <v>9080.5300000000007</v>
      </c>
      <c r="I2819" s="3" t="s">
        <v>29</v>
      </c>
    </row>
    <row r="2820" spans="1:9" x14ac:dyDescent="0.2">
      <c r="A2820" s="2" t="s">
        <v>3256</v>
      </c>
      <c r="B2820" s="2" t="s">
        <v>562</v>
      </c>
      <c r="C2820" s="2" t="s">
        <v>36</v>
      </c>
      <c r="D2820" s="2" t="s">
        <v>64</v>
      </c>
      <c r="E2820" s="2" t="s">
        <v>28</v>
      </c>
      <c r="F2820" s="2">
        <v>2463.7399999999998</v>
      </c>
      <c r="G2820" s="2">
        <v>0</v>
      </c>
      <c r="H2820" s="2">
        <v>2463.7399999999998</v>
      </c>
      <c r="I2820" s="2" t="s">
        <v>29</v>
      </c>
    </row>
    <row r="2821" spans="1:9" x14ac:dyDescent="0.2">
      <c r="A2821" s="3" t="s">
        <v>3257</v>
      </c>
      <c r="B2821" s="3" t="s">
        <v>261</v>
      </c>
      <c r="C2821" s="3" t="s">
        <v>762</v>
      </c>
      <c r="D2821" s="3" t="s">
        <v>33</v>
      </c>
      <c r="E2821" s="3" t="s">
        <v>60</v>
      </c>
      <c r="F2821" s="3">
        <v>6917.1</v>
      </c>
      <c r="G2821" s="3">
        <v>0</v>
      </c>
      <c r="H2821" s="3">
        <v>6917.1</v>
      </c>
      <c r="I2821" s="3" t="s">
        <v>29</v>
      </c>
    </row>
    <row r="2822" spans="1:9" x14ac:dyDescent="0.2">
      <c r="A2822" s="2" t="s">
        <v>3258</v>
      </c>
      <c r="B2822" s="2" t="s">
        <v>702</v>
      </c>
      <c r="C2822" s="2" t="s">
        <v>875</v>
      </c>
      <c r="D2822" s="2" t="s">
        <v>206</v>
      </c>
      <c r="E2822" s="2" t="s">
        <v>207</v>
      </c>
      <c r="F2822" s="2">
        <v>11406.15</v>
      </c>
      <c r="G2822" s="2">
        <v>0</v>
      </c>
      <c r="H2822" s="2">
        <v>11406.15</v>
      </c>
      <c r="I2822" s="2" t="s">
        <v>29</v>
      </c>
    </row>
    <row r="2823" spans="1:9" x14ac:dyDescent="0.2">
      <c r="A2823" s="3" t="s">
        <v>3259</v>
      </c>
      <c r="B2823" s="3" t="s">
        <v>1610</v>
      </c>
      <c r="C2823" s="3" t="s">
        <v>193</v>
      </c>
      <c r="D2823" s="3" t="s">
        <v>169</v>
      </c>
      <c r="E2823" s="3" t="s">
        <v>34</v>
      </c>
      <c r="F2823" s="3">
        <v>10197.780000000001</v>
      </c>
      <c r="G2823" s="3">
        <v>2039.56</v>
      </c>
      <c r="H2823" s="3">
        <v>8158.22</v>
      </c>
      <c r="I2823" s="3" t="s">
        <v>41</v>
      </c>
    </row>
    <row r="2824" spans="1:9" x14ac:dyDescent="0.2">
      <c r="A2824" s="2" t="s">
        <v>3260</v>
      </c>
      <c r="B2824" s="2" t="s">
        <v>740</v>
      </c>
      <c r="C2824" s="2" t="s">
        <v>445</v>
      </c>
      <c r="D2824" s="2" t="s">
        <v>64</v>
      </c>
      <c r="E2824" s="2" t="s">
        <v>28</v>
      </c>
      <c r="F2824" s="2">
        <v>7923.43</v>
      </c>
      <c r="G2824" s="2">
        <v>0</v>
      </c>
      <c r="H2824" s="2">
        <v>7923.43</v>
      </c>
      <c r="I2824" s="2" t="s">
        <v>29</v>
      </c>
    </row>
    <row r="2825" spans="1:9" x14ac:dyDescent="0.2">
      <c r="A2825" s="3" t="s">
        <v>3261</v>
      </c>
      <c r="B2825" s="3" t="s">
        <v>603</v>
      </c>
      <c r="C2825" s="3" t="s">
        <v>794</v>
      </c>
      <c r="D2825" s="3" t="s">
        <v>45</v>
      </c>
      <c r="E2825" s="3" t="s">
        <v>89</v>
      </c>
      <c r="F2825" s="3">
        <v>8111.55</v>
      </c>
      <c r="G2825" s="3">
        <v>0</v>
      </c>
      <c r="H2825" s="3">
        <v>8111.55</v>
      </c>
      <c r="I2825" s="3" t="s">
        <v>29</v>
      </c>
    </row>
    <row r="2826" spans="1:9" x14ac:dyDescent="0.2">
      <c r="A2826" s="2" t="s">
        <v>3262</v>
      </c>
      <c r="B2826" s="2" t="s">
        <v>740</v>
      </c>
      <c r="C2826" s="2" t="s">
        <v>55</v>
      </c>
      <c r="D2826" s="2" t="s">
        <v>114</v>
      </c>
      <c r="E2826" s="2" t="s">
        <v>115</v>
      </c>
      <c r="F2826" s="2">
        <v>14243.98</v>
      </c>
      <c r="G2826" s="2">
        <v>1424.4</v>
      </c>
      <c r="H2826" s="2">
        <v>12819.58</v>
      </c>
      <c r="I2826" s="2" t="s">
        <v>29</v>
      </c>
    </row>
    <row r="2827" spans="1:9" x14ac:dyDescent="0.2">
      <c r="A2827" s="3" t="s">
        <v>3263</v>
      </c>
      <c r="B2827" s="3" t="s">
        <v>781</v>
      </c>
      <c r="C2827" s="3" t="s">
        <v>590</v>
      </c>
      <c r="D2827" s="3" t="s">
        <v>33</v>
      </c>
      <c r="E2827" s="3" t="s">
        <v>28</v>
      </c>
      <c r="F2827" s="3">
        <v>5158.75</v>
      </c>
      <c r="G2827" s="3">
        <v>773.81</v>
      </c>
      <c r="H2827" s="3">
        <v>4384.9399999999996</v>
      </c>
      <c r="I2827" s="3" t="s">
        <v>41</v>
      </c>
    </row>
    <row r="2828" spans="1:9" x14ac:dyDescent="0.2">
      <c r="A2828" s="2" t="s">
        <v>3264</v>
      </c>
      <c r="B2828" s="2" t="s">
        <v>143</v>
      </c>
      <c r="C2828" s="2" t="s">
        <v>394</v>
      </c>
      <c r="D2828" s="2" t="s">
        <v>52</v>
      </c>
      <c r="E2828" s="2" t="s">
        <v>60</v>
      </c>
      <c r="F2828" s="2">
        <v>13285.47</v>
      </c>
      <c r="G2828" s="2">
        <v>0</v>
      </c>
      <c r="H2828" s="2">
        <v>13285.47</v>
      </c>
      <c r="I2828" s="2" t="s">
        <v>56</v>
      </c>
    </row>
    <row r="2829" spans="1:9" x14ac:dyDescent="0.2">
      <c r="A2829" s="3" t="s">
        <v>3265</v>
      </c>
      <c r="B2829" s="3" t="s">
        <v>971</v>
      </c>
      <c r="C2829" s="3" t="s">
        <v>626</v>
      </c>
      <c r="D2829" s="3" t="s">
        <v>52</v>
      </c>
      <c r="E2829" s="3" t="s">
        <v>34</v>
      </c>
      <c r="F2829" s="3">
        <v>4679.41</v>
      </c>
      <c r="G2829" s="3">
        <v>561.53</v>
      </c>
      <c r="H2829" s="3">
        <v>4117.88</v>
      </c>
      <c r="I2829" s="3" t="s">
        <v>29</v>
      </c>
    </row>
    <row r="2830" spans="1:9" x14ac:dyDescent="0.2">
      <c r="A2830" s="2" t="s">
        <v>3266</v>
      </c>
      <c r="B2830" s="2" t="s">
        <v>505</v>
      </c>
      <c r="C2830" s="2" t="s">
        <v>1560</v>
      </c>
      <c r="D2830" s="2" t="s">
        <v>114</v>
      </c>
      <c r="E2830" s="2" t="s">
        <v>115</v>
      </c>
      <c r="F2830" s="2">
        <v>21700.76</v>
      </c>
      <c r="G2830" s="2">
        <v>2170.08</v>
      </c>
      <c r="H2830" s="2">
        <v>19530.68</v>
      </c>
      <c r="I2830" s="2" t="s">
        <v>29</v>
      </c>
    </row>
    <row r="2831" spans="1:9" x14ac:dyDescent="0.2">
      <c r="A2831" s="3" t="s">
        <v>3267</v>
      </c>
      <c r="B2831" s="3" t="s">
        <v>262</v>
      </c>
      <c r="C2831" s="3" t="s">
        <v>722</v>
      </c>
      <c r="D2831" s="3" t="s">
        <v>52</v>
      </c>
      <c r="E2831" s="3" t="s">
        <v>60</v>
      </c>
      <c r="F2831" s="3">
        <v>7588.64</v>
      </c>
      <c r="G2831" s="3">
        <v>0</v>
      </c>
      <c r="H2831" s="3">
        <v>7588.64</v>
      </c>
      <c r="I2831" s="3" t="s">
        <v>29</v>
      </c>
    </row>
    <row r="2832" spans="1:9" x14ac:dyDescent="0.2">
      <c r="A2832" s="2" t="s">
        <v>3268</v>
      </c>
      <c r="B2832" s="2" t="s">
        <v>1278</v>
      </c>
      <c r="C2832" s="2" t="s">
        <v>76</v>
      </c>
      <c r="D2832" s="2" t="s">
        <v>52</v>
      </c>
      <c r="E2832" s="2" t="s">
        <v>60</v>
      </c>
      <c r="F2832" s="2">
        <v>2574.23</v>
      </c>
      <c r="G2832" s="2">
        <v>0</v>
      </c>
      <c r="H2832" s="2">
        <v>2574.23</v>
      </c>
      <c r="I2832" s="2" t="s">
        <v>41</v>
      </c>
    </row>
    <row r="2833" spans="1:9" x14ac:dyDescent="0.2">
      <c r="A2833" s="3" t="s">
        <v>3269</v>
      </c>
      <c r="B2833" s="3" t="s">
        <v>608</v>
      </c>
      <c r="C2833" s="3" t="s">
        <v>229</v>
      </c>
      <c r="D2833" s="3" t="s">
        <v>206</v>
      </c>
      <c r="E2833" s="3" t="s">
        <v>207</v>
      </c>
      <c r="F2833" s="3">
        <v>7646.77</v>
      </c>
      <c r="G2833" s="3">
        <v>0</v>
      </c>
      <c r="H2833" s="3">
        <v>7646.77</v>
      </c>
      <c r="I2833" s="3" t="s">
        <v>29</v>
      </c>
    </row>
    <row r="2834" spans="1:9" x14ac:dyDescent="0.2">
      <c r="A2834" s="2" t="s">
        <v>3270</v>
      </c>
      <c r="B2834" s="2" t="s">
        <v>822</v>
      </c>
      <c r="C2834" s="2" t="s">
        <v>100</v>
      </c>
      <c r="D2834" s="2" t="s">
        <v>33</v>
      </c>
      <c r="E2834" s="2" t="s">
        <v>60</v>
      </c>
      <c r="F2834" s="2">
        <v>3460.88</v>
      </c>
      <c r="G2834" s="2">
        <v>0</v>
      </c>
      <c r="H2834" s="2">
        <v>3460.88</v>
      </c>
      <c r="I2834" s="2" t="s">
        <v>41</v>
      </c>
    </row>
    <row r="2835" spans="1:9" x14ac:dyDescent="0.2">
      <c r="A2835" s="3" t="s">
        <v>3271</v>
      </c>
      <c r="B2835" s="3" t="s">
        <v>81</v>
      </c>
      <c r="C2835" s="3" t="s">
        <v>773</v>
      </c>
      <c r="D2835" s="3" t="s">
        <v>27</v>
      </c>
      <c r="E2835" s="3" t="s">
        <v>34</v>
      </c>
      <c r="F2835" s="3">
        <v>8957.7199999999993</v>
      </c>
      <c r="G2835" s="3">
        <v>1612.39</v>
      </c>
      <c r="H2835" s="3">
        <v>7345.33</v>
      </c>
      <c r="I2835" s="3" t="s">
        <v>29</v>
      </c>
    </row>
    <row r="2836" spans="1:9" x14ac:dyDescent="0.2">
      <c r="A2836" s="2" t="s">
        <v>3272</v>
      </c>
      <c r="B2836" s="2" t="s">
        <v>187</v>
      </c>
      <c r="C2836" s="2" t="s">
        <v>92</v>
      </c>
      <c r="D2836" s="2" t="s">
        <v>64</v>
      </c>
      <c r="E2836" s="2" t="s">
        <v>115</v>
      </c>
      <c r="F2836" s="2">
        <v>14302.82</v>
      </c>
      <c r="G2836" s="2">
        <v>0</v>
      </c>
      <c r="H2836" s="2">
        <v>14302.82</v>
      </c>
      <c r="I2836" s="2" t="s">
        <v>56</v>
      </c>
    </row>
    <row r="2837" spans="1:9" x14ac:dyDescent="0.2">
      <c r="A2837" s="3" t="s">
        <v>3273</v>
      </c>
      <c r="B2837" s="3" t="s">
        <v>603</v>
      </c>
      <c r="C2837" s="3" t="s">
        <v>741</v>
      </c>
      <c r="D2837" s="3" t="s">
        <v>52</v>
      </c>
      <c r="E2837" s="3" t="s">
        <v>34</v>
      </c>
      <c r="F2837" s="3">
        <v>5190.29</v>
      </c>
      <c r="G2837" s="3">
        <v>622.83000000000004</v>
      </c>
      <c r="H2837" s="3">
        <v>4567.46</v>
      </c>
      <c r="I2837" s="3" t="s">
        <v>29</v>
      </c>
    </row>
    <row r="2838" spans="1:9" x14ac:dyDescent="0.2">
      <c r="A2838" s="2" t="s">
        <v>3274</v>
      </c>
      <c r="B2838" s="2" t="s">
        <v>136</v>
      </c>
      <c r="C2838" s="2" t="s">
        <v>101</v>
      </c>
      <c r="D2838" s="2" t="s">
        <v>33</v>
      </c>
      <c r="E2838" s="2" t="s">
        <v>28</v>
      </c>
      <c r="F2838" s="2">
        <v>5682.15</v>
      </c>
      <c r="G2838" s="2">
        <v>852.32</v>
      </c>
      <c r="H2838" s="2">
        <v>4829.83</v>
      </c>
      <c r="I2838" s="2" t="s">
        <v>41</v>
      </c>
    </row>
    <row r="2839" spans="1:9" x14ac:dyDescent="0.2">
      <c r="A2839" s="3" t="s">
        <v>3275</v>
      </c>
      <c r="B2839" s="3" t="s">
        <v>685</v>
      </c>
      <c r="C2839" s="3" t="s">
        <v>181</v>
      </c>
      <c r="D2839" s="3" t="s">
        <v>27</v>
      </c>
      <c r="E2839" s="3" t="s">
        <v>60</v>
      </c>
      <c r="F2839" s="3">
        <v>5698.35</v>
      </c>
      <c r="G2839" s="3">
        <v>0</v>
      </c>
      <c r="H2839" s="3">
        <v>5698.35</v>
      </c>
      <c r="I2839" s="3" t="s">
        <v>56</v>
      </c>
    </row>
    <row r="2840" spans="1:9" x14ac:dyDescent="0.2">
      <c r="A2840" s="2" t="s">
        <v>3276</v>
      </c>
      <c r="B2840" s="2" t="s">
        <v>112</v>
      </c>
      <c r="C2840" s="2" t="s">
        <v>264</v>
      </c>
      <c r="D2840" s="2" t="s">
        <v>45</v>
      </c>
      <c r="E2840" s="2" t="s">
        <v>89</v>
      </c>
      <c r="F2840" s="2">
        <v>4971.66</v>
      </c>
      <c r="G2840" s="2">
        <v>0</v>
      </c>
      <c r="H2840" s="2">
        <v>4971.66</v>
      </c>
      <c r="I2840" s="2" t="s">
        <v>29</v>
      </c>
    </row>
    <row r="2841" spans="1:9" x14ac:dyDescent="0.2">
      <c r="A2841" s="3" t="s">
        <v>3277</v>
      </c>
      <c r="B2841" s="3" t="s">
        <v>551</v>
      </c>
      <c r="C2841" s="3" t="s">
        <v>551</v>
      </c>
      <c r="D2841" s="3" t="s">
        <v>45</v>
      </c>
      <c r="E2841" s="3" t="s">
        <v>46</v>
      </c>
      <c r="F2841" s="3">
        <v>2533.16</v>
      </c>
      <c r="G2841" s="3">
        <v>126.66</v>
      </c>
      <c r="H2841" s="3">
        <v>2406.5</v>
      </c>
      <c r="I2841" s="3" t="s">
        <v>41</v>
      </c>
    </row>
    <row r="2842" spans="1:9" x14ac:dyDescent="0.2">
      <c r="A2842" s="2" t="s">
        <v>3278</v>
      </c>
      <c r="B2842" s="2" t="s">
        <v>305</v>
      </c>
      <c r="C2842" s="2" t="s">
        <v>1278</v>
      </c>
      <c r="D2842" s="2" t="s">
        <v>52</v>
      </c>
      <c r="E2842" s="2" t="s">
        <v>34</v>
      </c>
      <c r="F2842" s="2">
        <v>5837.5</v>
      </c>
      <c r="G2842" s="2">
        <v>700.5</v>
      </c>
      <c r="H2842" s="2">
        <v>5137</v>
      </c>
      <c r="I2842" s="2" t="s">
        <v>29</v>
      </c>
    </row>
    <row r="2843" spans="1:9" x14ac:dyDescent="0.2">
      <c r="A2843" s="3" t="s">
        <v>3279</v>
      </c>
      <c r="B2843" s="3" t="s">
        <v>200</v>
      </c>
      <c r="C2843" s="3" t="s">
        <v>335</v>
      </c>
      <c r="D2843" s="3" t="s">
        <v>45</v>
      </c>
      <c r="E2843" s="3" t="s">
        <v>46</v>
      </c>
      <c r="F2843" s="3">
        <v>3165.38</v>
      </c>
      <c r="G2843" s="3">
        <v>158.27000000000001</v>
      </c>
      <c r="H2843" s="3">
        <v>3007.11</v>
      </c>
      <c r="I2843" s="3" t="s">
        <v>29</v>
      </c>
    </row>
    <row r="2844" spans="1:9" x14ac:dyDescent="0.2">
      <c r="A2844" s="2" t="s">
        <v>3280</v>
      </c>
      <c r="B2844" s="2" t="s">
        <v>340</v>
      </c>
      <c r="C2844" s="2" t="s">
        <v>644</v>
      </c>
      <c r="D2844" s="2" t="s">
        <v>27</v>
      </c>
      <c r="E2844" s="2" t="s">
        <v>60</v>
      </c>
      <c r="F2844" s="2">
        <v>5675.82</v>
      </c>
      <c r="G2844" s="2">
        <v>0</v>
      </c>
      <c r="H2844" s="2">
        <v>5675.82</v>
      </c>
      <c r="I2844" s="2" t="s">
        <v>56</v>
      </c>
    </row>
    <row r="2845" spans="1:9" x14ac:dyDescent="0.2">
      <c r="A2845" s="3" t="s">
        <v>3281</v>
      </c>
      <c r="B2845" s="3" t="s">
        <v>192</v>
      </c>
      <c r="C2845" s="3" t="s">
        <v>192</v>
      </c>
      <c r="D2845" s="3" t="s">
        <v>27</v>
      </c>
      <c r="E2845" s="3" t="s">
        <v>34</v>
      </c>
      <c r="F2845" s="3">
        <v>7365.16</v>
      </c>
      <c r="G2845" s="3">
        <v>1325.73</v>
      </c>
      <c r="H2845" s="3">
        <v>6039.43</v>
      </c>
      <c r="I2845" s="3" t="s">
        <v>29</v>
      </c>
    </row>
    <row r="2846" spans="1:9" x14ac:dyDescent="0.2">
      <c r="A2846" s="2" t="s">
        <v>3282</v>
      </c>
      <c r="B2846" s="2" t="s">
        <v>189</v>
      </c>
      <c r="C2846" s="2" t="s">
        <v>866</v>
      </c>
      <c r="D2846" s="2" t="s">
        <v>64</v>
      </c>
      <c r="E2846" s="2" t="s">
        <v>34</v>
      </c>
      <c r="F2846" s="2">
        <v>5687.13</v>
      </c>
      <c r="G2846" s="2">
        <v>0</v>
      </c>
      <c r="H2846" s="2">
        <v>5687.13</v>
      </c>
      <c r="I2846" s="2" t="s">
        <v>29</v>
      </c>
    </row>
    <row r="2847" spans="1:9" x14ac:dyDescent="0.2">
      <c r="A2847" s="3" t="s">
        <v>3283</v>
      </c>
      <c r="B2847" s="3" t="s">
        <v>183</v>
      </c>
      <c r="C2847" s="3" t="s">
        <v>302</v>
      </c>
      <c r="D2847" s="3" t="s">
        <v>27</v>
      </c>
      <c r="E2847" s="3" t="s">
        <v>60</v>
      </c>
      <c r="F2847" s="3">
        <v>9308.61</v>
      </c>
      <c r="G2847" s="3">
        <v>0</v>
      </c>
      <c r="H2847" s="3">
        <v>9308.61</v>
      </c>
      <c r="I2847" s="3" t="s">
        <v>29</v>
      </c>
    </row>
    <row r="2848" spans="1:9" x14ac:dyDescent="0.2">
      <c r="A2848" s="2" t="s">
        <v>3284</v>
      </c>
      <c r="B2848" s="2" t="s">
        <v>176</v>
      </c>
      <c r="C2848" s="2" t="s">
        <v>303</v>
      </c>
      <c r="D2848" s="2" t="s">
        <v>33</v>
      </c>
      <c r="E2848" s="2" t="s">
        <v>34</v>
      </c>
      <c r="F2848" s="2">
        <v>4068.19</v>
      </c>
      <c r="G2848" s="2">
        <v>610.23</v>
      </c>
      <c r="H2848" s="2">
        <v>3457.96</v>
      </c>
      <c r="I2848" s="2" t="s">
        <v>41</v>
      </c>
    </row>
    <row r="2849" spans="1:9" x14ac:dyDescent="0.2">
      <c r="A2849" s="3" t="s">
        <v>3285</v>
      </c>
      <c r="B2849" s="3" t="s">
        <v>337</v>
      </c>
      <c r="C2849" s="3" t="s">
        <v>679</v>
      </c>
      <c r="D2849" s="3" t="s">
        <v>206</v>
      </c>
      <c r="E2849" s="3" t="s">
        <v>207</v>
      </c>
      <c r="F2849" s="3">
        <v>3450.58</v>
      </c>
      <c r="G2849" s="3">
        <v>0</v>
      </c>
      <c r="H2849" s="3">
        <v>3450.58</v>
      </c>
      <c r="I2849" s="3" t="s">
        <v>56</v>
      </c>
    </row>
    <row r="2850" spans="1:9" x14ac:dyDescent="0.2">
      <c r="A2850" s="2" t="s">
        <v>3286</v>
      </c>
      <c r="B2850" s="2" t="s">
        <v>294</v>
      </c>
      <c r="C2850" s="2" t="s">
        <v>1048</v>
      </c>
      <c r="D2850" s="2" t="s">
        <v>45</v>
      </c>
      <c r="E2850" s="2" t="s">
        <v>46</v>
      </c>
      <c r="F2850" s="2">
        <v>9245.26</v>
      </c>
      <c r="G2850" s="2">
        <v>462.26</v>
      </c>
      <c r="H2850" s="2">
        <v>8783</v>
      </c>
      <c r="I2850" s="2" t="s">
        <v>29</v>
      </c>
    </row>
    <row r="2851" spans="1:9" x14ac:dyDescent="0.2">
      <c r="A2851" s="3" t="s">
        <v>3287</v>
      </c>
      <c r="B2851" s="3" t="s">
        <v>75</v>
      </c>
      <c r="C2851" s="3" t="s">
        <v>76</v>
      </c>
      <c r="D2851" s="3" t="s">
        <v>52</v>
      </c>
      <c r="E2851" s="3" t="s">
        <v>60</v>
      </c>
      <c r="F2851" s="3">
        <v>2727.34</v>
      </c>
      <c r="G2851" s="3">
        <v>0</v>
      </c>
      <c r="H2851" s="3">
        <v>2727.34</v>
      </c>
      <c r="I2851" s="3" t="s">
        <v>29</v>
      </c>
    </row>
    <row r="2852" spans="1:9" x14ac:dyDescent="0.2">
      <c r="A2852" s="2" t="s">
        <v>3288</v>
      </c>
      <c r="B2852" s="2" t="s">
        <v>618</v>
      </c>
      <c r="C2852" s="2" t="s">
        <v>875</v>
      </c>
      <c r="D2852" s="2" t="s">
        <v>52</v>
      </c>
      <c r="E2852" s="2" t="s">
        <v>60</v>
      </c>
      <c r="F2852" s="2">
        <v>6678.44</v>
      </c>
      <c r="G2852" s="2">
        <v>0</v>
      </c>
      <c r="H2852" s="2">
        <v>6678.44</v>
      </c>
      <c r="I2852" s="2" t="s">
        <v>29</v>
      </c>
    </row>
    <row r="2853" spans="1:9" x14ac:dyDescent="0.2">
      <c r="A2853" s="3" t="s">
        <v>3289</v>
      </c>
      <c r="B2853" s="3" t="s">
        <v>215</v>
      </c>
      <c r="C2853" s="3" t="s">
        <v>463</v>
      </c>
      <c r="D2853" s="3" t="s">
        <v>169</v>
      </c>
      <c r="E2853" s="3" t="s">
        <v>46</v>
      </c>
      <c r="F2853" s="3">
        <v>18095.509999999998</v>
      </c>
      <c r="G2853" s="3">
        <v>3619.1</v>
      </c>
      <c r="H2853" s="3">
        <v>14476.41</v>
      </c>
      <c r="I2853" s="3" t="s">
        <v>29</v>
      </c>
    </row>
    <row r="2854" spans="1:9" x14ac:dyDescent="0.2">
      <c r="A2854" s="2" t="s">
        <v>3290</v>
      </c>
      <c r="B2854" s="2" t="s">
        <v>165</v>
      </c>
      <c r="C2854" s="2" t="s">
        <v>162</v>
      </c>
      <c r="D2854" s="2" t="s">
        <v>114</v>
      </c>
      <c r="E2854" s="2" t="s">
        <v>115</v>
      </c>
      <c r="F2854" s="2">
        <v>11549.08</v>
      </c>
      <c r="G2854" s="2">
        <v>1154.9100000000001</v>
      </c>
      <c r="H2854" s="2">
        <v>10394.17</v>
      </c>
      <c r="I2854" s="2" t="s">
        <v>56</v>
      </c>
    </row>
    <row r="2855" spans="1:9" x14ac:dyDescent="0.2">
      <c r="A2855" s="3" t="s">
        <v>3291</v>
      </c>
      <c r="B2855" s="3" t="s">
        <v>75</v>
      </c>
      <c r="C2855" s="3" t="s">
        <v>346</v>
      </c>
      <c r="D2855" s="3" t="s">
        <v>45</v>
      </c>
      <c r="E2855" s="3" t="s">
        <v>46</v>
      </c>
      <c r="F2855" s="3">
        <v>4273.8999999999996</v>
      </c>
      <c r="G2855" s="3">
        <v>213.7</v>
      </c>
      <c r="H2855" s="3">
        <v>4060.2</v>
      </c>
      <c r="I2855" s="3" t="s">
        <v>29</v>
      </c>
    </row>
    <row r="2856" spans="1:9" x14ac:dyDescent="0.2">
      <c r="A2856" s="2" t="s">
        <v>3292</v>
      </c>
      <c r="B2856" s="2" t="s">
        <v>239</v>
      </c>
      <c r="C2856" s="2" t="s">
        <v>168</v>
      </c>
      <c r="D2856" s="2" t="s">
        <v>206</v>
      </c>
      <c r="E2856" s="2" t="s">
        <v>207</v>
      </c>
      <c r="F2856" s="2">
        <v>6509.82</v>
      </c>
      <c r="G2856" s="2">
        <v>0</v>
      </c>
      <c r="H2856" s="2">
        <v>6509.82</v>
      </c>
      <c r="I2856" s="2" t="s">
        <v>29</v>
      </c>
    </row>
    <row r="2857" spans="1:9" x14ac:dyDescent="0.2">
      <c r="A2857" s="3" t="s">
        <v>3293</v>
      </c>
      <c r="B2857" s="3" t="s">
        <v>441</v>
      </c>
      <c r="C2857" s="3" t="s">
        <v>73</v>
      </c>
      <c r="D2857" s="3" t="s">
        <v>33</v>
      </c>
      <c r="E2857" s="3" t="s">
        <v>60</v>
      </c>
      <c r="F2857" s="3">
        <v>6734.74</v>
      </c>
      <c r="G2857" s="3">
        <v>0</v>
      </c>
      <c r="H2857" s="3">
        <v>6734.74</v>
      </c>
      <c r="I2857" s="3" t="s">
        <v>41</v>
      </c>
    </row>
    <row r="2858" spans="1:9" x14ac:dyDescent="0.2">
      <c r="A2858" s="2" t="s">
        <v>3294</v>
      </c>
      <c r="B2858" s="2" t="s">
        <v>558</v>
      </c>
      <c r="C2858" s="2" t="s">
        <v>754</v>
      </c>
      <c r="D2858" s="2" t="s">
        <v>27</v>
      </c>
      <c r="E2858" s="2" t="s">
        <v>60</v>
      </c>
      <c r="F2858" s="2">
        <v>5351.68</v>
      </c>
      <c r="G2858" s="2">
        <v>0</v>
      </c>
      <c r="H2858" s="2">
        <v>5351.68</v>
      </c>
      <c r="I2858" s="2" t="s">
        <v>29</v>
      </c>
    </row>
    <row r="2859" spans="1:9" x14ac:dyDescent="0.2">
      <c r="A2859" s="3" t="s">
        <v>3295</v>
      </c>
      <c r="B2859" s="3" t="s">
        <v>958</v>
      </c>
      <c r="C2859" s="3" t="s">
        <v>902</v>
      </c>
      <c r="D2859" s="3" t="s">
        <v>64</v>
      </c>
      <c r="E2859" s="3" t="s">
        <v>115</v>
      </c>
      <c r="F2859" s="3">
        <v>3745.07</v>
      </c>
      <c r="G2859" s="3">
        <v>0</v>
      </c>
      <c r="H2859" s="3">
        <v>3745.07</v>
      </c>
      <c r="I2859" s="3" t="s">
        <v>29</v>
      </c>
    </row>
    <row r="2860" spans="1:9" x14ac:dyDescent="0.2">
      <c r="A2860" s="2" t="s">
        <v>3296</v>
      </c>
      <c r="B2860" s="2" t="s">
        <v>78</v>
      </c>
      <c r="C2860" s="2" t="s">
        <v>113</v>
      </c>
      <c r="D2860" s="2" t="s">
        <v>45</v>
      </c>
      <c r="E2860" s="2" t="s">
        <v>46</v>
      </c>
      <c r="F2860" s="2">
        <v>6249.63</v>
      </c>
      <c r="G2860" s="2">
        <v>312.48</v>
      </c>
      <c r="H2860" s="2">
        <v>5937.15</v>
      </c>
      <c r="I2860" s="2" t="s">
        <v>29</v>
      </c>
    </row>
    <row r="2861" spans="1:9" x14ac:dyDescent="0.2">
      <c r="A2861" s="3" t="s">
        <v>3297</v>
      </c>
      <c r="B2861" s="3" t="s">
        <v>720</v>
      </c>
      <c r="C2861" s="3" t="s">
        <v>405</v>
      </c>
      <c r="D2861" s="3" t="s">
        <v>33</v>
      </c>
      <c r="E2861" s="3" t="s">
        <v>34</v>
      </c>
      <c r="F2861" s="3">
        <v>20859.71</v>
      </c>
      <c r="G2861" s="3">
        <v>3128.96</v>
      </c>
      <c r="H2861" s="3">
        <v>17730.75</v>
      </c>
      <c r="I2861" s="3" t="s">
        <v>29</v>
      </c>
    </row>
    <row r="2862" spans="1:9" x14ac:dyDescent="0.2">
      <c r="A2862" s="2" t="s">
        <v>3298</v>
      </c>
      <c r="B2862" s="2" t="s">
        <v>612</v>
      </c>
      <c r="C2862" s="2" t="s">
        <v>863</v>
      </c>
      <c r="D2862" s="2" t="s">
        <v>64</v>
      </c>
      <c r="E2862" s="2" t="s">
        <v>28</v>
      </c>
      <c r="F2862" s="2">
        <v>5816.57</v>
      </c>
      <c r="G2862" s="2">
        <v>0</v>
      </c>
      <c r="H2862" s="2">
        <v>5816.57</v>
      </c>
      <c r="I2862" s="2" t="s">
        <v>29</v>
      </c>
    </row>
    <row r="2863" spans="1:9" x14ac:dyDescent="0.2">
      <c r="A2863" s="3" t="s">
        <v>3299</v>
      </c>
      <c r="B2863" s="3" t="s">
        <v>618</v>
      </c>
      <c r="C2863" s="3" t="s">
        <v>205</v>
      </c>
      <c r="D2863" s="3" t="s">
        <v>27</v>
      </c>
      <c r="E2863" s="3" t="s">
        <v>28</v>
      </c>
      <c r="F2863" s="3">
        <v>12955.65</v>
      </c>
      <c r="G2863" s="3">
        <v>2332.02</v>
      </c>
      <c r="H2863" s="3">
        <v>10623.63</v>
      </c>
      <c r="I2863" s="3" t="s">
        <v>29</v>
      </c>
    </row>
    <row r="2864" spans="1:9" x14ac:dyDescent="0.2">
      <c r="A2864" s="2" t="s">
        <v>3300</v>
      </c>
      <c r="B2864" s="2" t="s">
        <v>644</v>
      </c>
      <c r="C2864" s="2" t="s">
        <v>104</v>
      </c>
      <c r="D2864" s="2" t="s">
        <v>64</v>
      </c>
      <c r="E2864" s="2" t="s">
        <v>115</v>
      </c>
      <c r="F2864" s="2">
        <v>15454.15</v>
      </c>
      <c r="G2864" s="2">
        <v>0</v>
      </c>
      <c r="H2864" s="2">
        <v>15454.15</v>
      </c>
      <c r="I2864" s="2" t="s">
        <v>29</v>
      </c>
    </row>
    <row r="2865" spans="1:9" x14ac:dyDescent="0.2">
      <c r="A2865" s="3" t="s">
        <v>3301</v>
      </c>
      <c r="B2865" s="3" t="s">
        <v>195</v>
      </c>
      <c r="C2865" s="3" t="s">
        <v>422</v>
      </c>
      <c r="D2865" s="3" t="s">
        <v>52</v>
      </c>
      <c r="E2865" s="3" t="s">
        <v>34</v>
      </c>
      <c r="F2865" s="3">
        <v>3312.31</v>
      </c>
      <c r="G2865" s="3">
        <v>397.48</v>
      </c>
      <c r="H2865" s="3">
        <v>2914.83</v>
      </c>
      <c r="I2865" s="3" t="s">
        <v>41</v>
      </c>
    </row>
    <row r="2866" spans="1:9" x14ac:dyDescent="0.2">
      <c r="A2866" s="2" t="s">
        <v>3302</v>
      </c>
      <c r="B2866" s="2" t="s">
        <v>391</v>
      </c>
      <c r="C2866" s="2" t="s">
        <v>783</v>
      </c>
      <c r="D2866" s="2" t="s">
        <v>64</v>
      </c>
      <c r="E2866" s="2" t="s">
        <v>34</v>
      </c>
      <c r="F2866" s="2">
        <v>21342.44</v>
      </c>
      <c r="G2866" s="2">
        <v>0</v>
      </c>
      <c r="H2866" s="2">
        <v>21342.44</v>
      </c>
      <c r="I2866" s="2" t="s">
        <v>56</v>
      </c>
    </row>
    <row r="2867" spans="1:9" x14ac:dyDescent="0.2">
      <c r="A2867" s="3" t="s">
        <v>3303</v>
      </c>
      <c r="B2867" s="3" t="s">
        <v>1275</v>
      </c>
      <c r="C2867" s="3" t="s">
        <v>574</v>
      </c>
      <c r="D2867" s="3" t="s">
        <v>64</v>
      </c>
      <c r="E2867" s="3" t="s">
        <v>115</v>
      </c>
      <c r="F2867" s="3">
        <v>4933.74</v>
      </c>
      <c r="G2867" s="3">
        <v>0</v>
      </c>
      <c r="H2867" s="3">
        <v>4933.74</v>
      </c>
      <c r="I2867" s="3" t="s">
        <v>29</v>
      </c>
    </row>
    <row r="2868" spans="1:9" x14ac:dyDescent="0.2">
      <c r="A2868" s="2" t="s">
        <v>3304</v>
      </c>
      <c r="B2868" s="2" t="s">
        <v>238</v>
      </c>
      <c r="C2868" s="2" t="s">
        <v>36</v>
      </c>
      <c r="D2868" s="2" t="s">
        <v>45</v>
      </c>
      <c r="E2868" s="2" t="s">
        <v>89</v>
      </c>
      <c r="F2868" s="2">
        <v>11541.89</v>
      </c>
      <c r="G2868" s="2">
        <v>0</v>
      </c>
      <c r="H2868" s="2">
        <v>11541.89</v>
      </c>
      <c r="I2868" s="2" t="s">
        <v>29</v>
      </c>
    </row>
    <row r="2869" spans="1:9" x14ac:dyDescent="0.2">
      <c r="A2869" s="3" t="s">
        <v>3305</v>
      </c>
      <c r="B2869" s="3" t="s">
        <v>353</v>
      </c>
      <c r="C2869" s="3" t="s">
        <v>485</v>
      </c>
      <c r="D2869" s="3" t="s">
        <v>64</v>
      </c>
      <c r="E2869" s="3" t="s">
        <v>28</v>
      </c>
      <c r="F2869" s="3">
        <v>13409.86</v>
      </c>
      <c r="G2869" s="3">
        <v>0</v>
      </c>
      <c r="H2869" s="3">
        <v>13409.86</v>
      </c>
      <c r="I2869" s="3" t="s">
        <v>56</v>
      </c>
    </row>
    <row r="2870" spans="1:9" x14ac:dyDescent="0.2">
      <c r="A2870" s="2" t="s">
        <v>3306</v>
      </c>
      <c r="B2870" s="2" t="s">
        <v>1234</v>
      </c>
      <c r="C2870" s="2" t="s">
        <v>215</v>
      </c>
      <c r="D2870" s="2" t="s">
        <v>33</v>
      </c>
      <c r="E2870" s="2" t="s">
        <v>28</v>
      </c>
      <c r="F2870" s="2">
        <v>5432.69</v>
      </c>
      <c r="G2870" s="2">
        <v>814.9</v>
      </c>
      <c r="H2870" s="2">
        <v>4617.79</v>
      </c>
      <c r="I2870" s="2" t="s">
        <v>41</v>
      </c>
    </row>
    <row r="2871" spans="1:9" x14ac:dyDescent="0.2">
      <c r="A2871" s="3" t="s">
        <v>3307</v>
      </c>
      <c r="B2871" s="3" t="s">
        <v>630</v>
      </c>
      <c r="C2871" s="3" t="s">
        <v>158</v>
      </c>
      <c r="D2871" s="3" t="s">
        <v>33</v>
      </c>
      <c r="E2871" s="3" t="s">
        <v>34</v>
      </c>
      <c r="F2871" s="3">
        <v>11622.19</v>
      </c>
      <c r="G2871" s="3">
        <v>1743.33</v>
      </c>
      <c r="H2871" s="3">
        <v>9878.86</v>
      </c>
      <c r="I2871" s="3" t="s">
        <v>41</v>
      </c>
    </row>
    <row r="2872" spans="1:9" x14ac:dyDescent="0.2">
      <c r="A2872" s="2" t="s">
        <v>3308</v>
      </c>
      <c r="B2872" s="2" t="s">
        <v>97</v>
      </c>
      <c r="C2872" s="2" t="s">
        <v>92</v>
      </c>
      <c r="D2872" s="2" t="s">
        <v>45</v>
      </c>
      <c r="E2872" s="2" t="s">
        <v>46</v>
      </c>
      <c r="F2872" s="2">
        <v>3837.08</v>
      </c>
      <c r="G2872" s="2">
        <v>191.85</v>
      </c>
      <c r="H2872" s="2">
        <v>3645.23</v>
      </c>
      <c r="I2872" s="2" t="s">
        <v>29</v>
      </c>
    </row>
    <row r="2873" spans="1:9" x14ac:dyDescent="0.2">
      <c r="A2873" s="3" t="s">
        <v>3309</v>
      </c>
      <c r="B2873" s="3" t="s">
        <v>875</v>
      </c>
      <c r="C2873" s="3" t="s">
        <v>220</v>
      </c>
      <c r="D2873" s="3" t="s">
        <v>52</v>
      </c>
      <c r="E2873" s="3" t="s">
        <v>34</v>
      </c>
      <c r="F2873" s="3">
        <v>11439.81</v>
      </c>
      <c r="G2873" s="3">
        <v>1372.78</v>
      </c>
      <c r="H2873" s="3">
        <v>10067.030000000001</v>
      </c>
      <c r="I2873" s="3" t="s">
        <v>29</v>
      </c>
    </row>
    <row r="2874" spans="1:9" x14ac:dyDescent="0.2">
      <c r="A2874" s="2" t="s">
        <v>3310</v>
      </c>
      <c r="B2874" s="2" t="s">
        <v>138</v>
      </c>
      <c r="C2874" s="2" t="s">
        <v>423</v>
      </c>
      <c r="D2874" s="2" t="s">
        <v>52</v>
      </c>
      <c r="E2874" s="2" t="s">
        <v>60</v>
      </c>
      <c r="F2874" s="2">
        <v>3528.56</v>
      </c>
      <c r="G2874" s="2">
        <v>0</v>
      </c>
      <c r="H2874" s="2">
        <v>3528.56</v>
      </c>
      <c r="I2874" s="2" t="s">
        <v>29</v>
      </c>
    </row>
    <row r="2875" spans="1:9" x14ac:dyDescent="0.2">
      <c r="A2875" s="3" t="s">
        <v>3311</v>
      </c>
      <c r="B2875" s="3" t="s">
        <v>165</v>
      </c>
      <c r="C2875" s="3" t="s">
        <v>171</v>
      </c>
      <c r="D2875" s="3" t="s">
        <v>52</v>
      </c>
      <c r="E2875" s="3" t="s">
        <v>60</v>
      </c>
      <c r="F2875" s="3">
        <v>8108.96</v>
      </c>
      <c r="G2875" s="3">
        <v>0</v>
      </c>
      <c r="H2875" s="3">
        <v>8108.96</v>
      </c>
      <c r="I2875" s="3" t="s">
        <v>41</v>
      </c>
    </row>
    <row r="2876" spans="1:9" x14ac:dyDescent="0.2">
      <c r="A2876" s="2" t="s">
        <v>3312</v>
      </c>
      <c r="B2876" s="2" t="s">
        <v>186</v>
      </c>
      <c r="C2876" s="2" t="s">
        <v>192</v>
      </c>
      <c r="D2876" s="2" t="s">
        <v>45</v>
      </c>
      <c r="E2876" s="2" t="s">
        <v>89</v>
      </c>
      <c r="F2876" s="2">
        <v>10108.129999999999</v>
      </c>
      <c r="G2876" s="2">
        <v>0</v>
      </c>
      <c r="H2876" s="2">
        <v>10108.129999999999</v>
      </c>
      <c r="I2876" s="2" t="s">
        <v>29</v>
      </c>
    </row>
    <row r="2877" spans="1:9" x14ac:dyDescent="0.2">
      <c r="A2877" s="3" t="s">
        <v>3313</v>
      </c>
      <c r="B2877" s="3" t="s">
        <v>159</v>
      </c>
      <c r="C2877" s="3" t="s">
        <v>679</v>
      </c>
      <c r="D2877" s="3" t="s">
        <v>33</v>
      </c>
      <c r="E2877" s="3" t="s">
        <v>60</v>
      </c>
      <c r="F2877" s="3">
        <v>14964.39</v>
      </c>
      <c r="G2877" s="3">
        <v>0</v>
      </c>
      <c r="H2877" s="3">
        <v>14964.39</v>
      </c>
      <c r="I2877" s="3" t="s">
        <v>29</v>
      </c>
    </row>
    <row r="2878" spans="1:9" x14ac:dyDescent="0.2">
      <c r="A2878" s="2" t="s">
        <v>3314</v>
      </c>
      <c r="B2878" s="2" t="s">
        <v>271</v>
      </c>
      <c r="C2878" s="2" t="s">
        <v>487</v>
      </c>
      <c r="D2878" s="2" t="s">
        <v>33</v>
      </c>
      <c r="E2878" s="2" t="s">
        <v>28</v>
      </c>
      <c r="F2878" s="2">
        <v>2540.54</v>
      </c>
      <c r="G2878" s="2">
        <v>381.08</v>
      </c>
      <c r="H2878" s="2">
        <v>2159.46</v>
      </c>
      <c r="I2878" s="2" t="s">
        <v>41</v>
      </c>
    </row>
    <row r="2879" spans="1:9" x14ac:dyDescent="0.2">
      <c r="A2879" s="3" t="s">
        <v>3315</v>
      </c>
      <c r="B2879" s="3" t="s">
        <v>433</v>
      </c>
      <c r="C2879" s="3" t="s">
        <v>107</v>
      </c>
      <c r="D2879" s="3" t="s">
        <v>114</v>
      </c>
      <c r="E2879" s="3" t="s">
        <v>46</v>
      </c>
      <c r="F2879" s="3">
        <v>6959.26</v>
      </c>
      <c r="G2879" s="3">
        <v>695.93</v>
      </c>
      <c r="H2879" s="3">
        <v>6263.33</v>
      </c>
      <c r="I2879" s="3" t="s">
        <v>29</v>
      </c>
    </row>
    <row r="2880" spans="1:9" x14ac:dyDescent="0.2">
      <c r="A2880" s="2" t="s">
        <v>3316</v>
      </c>
      <c r="B2880" s="2" t="s">
        <v>485</v>
      </c>
      <c r="C2880" s="2" t="s">
        <v>297</v>
      </c>
      <c r="D2880" s="2" t="s">
        <v>33</v>
      </c>
      <c r="E2880" s="2" t="s">
        <v>34</v>
      </c>
      <c r="F2880" s="2">
        <v>4340</v>
      </c>
      <c r="G2880" s="2">
        <v>651</v>
      </c>
      <c r="H2880" s="2">
        <v>3689</v>
      </c>
      <c r="I2880" s="2" t="s">
        <v>29</v>
      </c>
    </row>
    <row r="2881" spans="1:9" x14ac:dyDescent="0.2">
      <c r="A2881" s="3" t="s">
        <v>3317</v>
      </c>
      <c r="B2881" s="3" t="s">
        <v>1021</v>
      </c>
      <c r="C2881" s="3" t="s">
        <v>75</v>
      </c>
      <c r="D2881" s="3" t="s">
        <v>52</v>
      </c>
      <c r="E2881" s="3" t="s">
        <v>34</v>
      </c>
      <c r="F2881" s="3">
        <v>14840.78</v>
      </c>
      <c r="G2881" s="3">
        <v>1780.89</v>
      </c>
      <c r="H2881" s="3">
        <v>13059.89</v>
      </c>
      <c r="I2881" s="3" t="s">
        <v>29</v>
      </c>
    </row>
    <row r="2882" spans="1:9" x14ac:dyDescent="0.2">
      <c r="A2882" s="2" t="s">
        <v>3318</v>
      </c>
      <c r="B2882" s="2" t="s">
        <v>492</v>
      </c>
      <c r="C2882" s="2" t="s">
        <v>917</v>
      </c>
      <c r="D2882" s="2" t="s">
        <v>114</v>
      </c>
      <c r="E2882" s="2" t="s">
        <v>115</v>
      </c>
      <c r="F2882" s="2">
        <v>9980.5499999999993</v>
      </c>
      <c r="G2882" s="2">
        <v>998.06</v>
      </c>
      <c r="H2882" s="2">
        <v>8982.49</v>
      </c>
      <c r="I2882" s="2" t="s">
        <v>29</v>
      </c>
    </row>
    <row r="2883" spans="1:9" x14ac:dyDescent="0.2">
      <c r="A2883" s="3" t="s">
        <v>3319</v>
      </c>
      <c r="B2883" s="3" t="s">
        <v>145</v>
      </c>
      <c r="C2883" s="3" t="s">
        <v>303</v>
      </c>
      <c r="D2883" s="3" t="s">
        <v>169</v>
      </c>
      <c r="E2883" s="3" t="s">
        <v>46</v>
      </c>
      <c r="F2883" s="3">
        <v>23096.52</v>
      </c>
      <c r="G2883" s="3">
        <v>4619.3</v>
      </c>
      <c r="H2883" s="3">
        <v>18477.22</v>
      </c>
      <c r="I2883" s="3" t="s">
        <v>29</v>
      </c>
    </row>
    <row r="2884" spans="1:9" x14ac:dyDescent="0.2">
      <c r="A2884" s="2" t="s">
        <v>3320</v>
      </c>
      <c r="B2884" s="2" t="s">
        <v>55</v>
      </c>
      <c r="C2884" s="2" t="s">
        <v>224</v>
      </c>
      <c r="D2884" s="2" t="s">
        <v>27</v>
      </c>
      <c r="E2884" s="2" t="s">
        <v>34</v>
      </c>
      <c r="F2884" s="2">
        <v>8978.49</v>
      </c>
      <c r="G2884" s="2">
        <v>1616.13</v>
      </c>
      <c r="H2884" s="2">
        <v>7362.36</v>
      </c>
      <c r="I2884" s="2" t="s">
        <v>56</v>
      </c>
    </row>
    <row r="2885" spans="1:9" x14ac:dyDescent="0.2">
      <c r="A2885" s="3" t="s">
        <v>3321</v>
      </c>
      <c r="B2885" s="3" t="s">
        <v>168</v>
      </c>
      <c r="C2885" s="3" t="s">
        <v>302</v>
      </c>
      <c r="D2885" s="3" t="s">
        <v>52</v>
      </c>
      <c r="E2885" s="3" t="s">
        <v>60</v>
      </c>
      <c r="F2885" s="3">
        <v>3405.59</v>
      </c>
      <c r="G2885" s="3">
        <v>0</v>
      </c>
      <c r="H2885" s="3">
        <v>3405.59</v>
      </c>
      <c r="I2885" s="3" t="s">
        <v>29</v>
      </c>
    </row>
    <row r="2886" spans="1:9" x14ac:dyDescent="0.2">
      <c r="A2886" s="2" t="s">
        <v>3322</v>
      </c>
      <c r="B2886" s="2" t="s">
        <v>232</v>
      </c>
      <c r="C2886" s="2" t="s">
        <v>289</v>
      </c>
      <c r="D2886" s="2" t="s">
        <v>64</v>
      </c>
      <c r="E2886" s="2" t="s">
        <v>28</v>
      </c>
      <c r="F2886" s="2">
        <v>5022.1000000000004</v>
      </c>
      <c r="G2886" s="2">
        <v>0</v>
      </c>
      <c r="H2886" s="2">
        <v>5022.1000000000004</v>
      </c>
      <c r="I2886" s="2" t="s">
        <v>56</v>
      </c>
    </row>
    <row r="2887" spans="1:9" x14ac:dyDescent="0.2">
      <c r="A2887" s="3" t="s">
        <v>3323</v>
      </c>
      <c r="B2887" s="3" t="s">
        <v>312</v>
      </c>
      <c r="C2887" s="3" t="s">
        <v>224</v>
      </c>
      <c r="D2887" s="3" t="s">
        <v>33</v>
      </c>
      <c r="E2887" s="3" t="s">
        <v>28</v>
      </c>
      <c r="F2887" s="3">
        <v>5962.72</v>
      </c>
      <c r="G2887" s="3">
        <v>894.41</v>
      </c>
      <c r="H2887" s="3">
        <v>5068.3100000000004</v>
      </c>
      <c r="I2887" s="3" t="s">
        <v>41</v>
      </c>
    </row>
    <row r="2888" spans="1:9" x14ac:dyDescent="0.2">
      <c r="A2888" s="2" t="s">
        <v>3324</v>
      </c>
      <c r="B2888" s="2" t="s">
        <v>219</v>
      </c>
      <c r="C2888" s="2" t="s">
        <v>380</v>
      </c>
      <c r="D2888" s="2" t="s">
        <v>27</v>
      </c>
      <c r="E2888" s="2" t="s">
        <v>60</v>
      </c>
      <c r="F2888" s="2">
        <v>6028.59</v>
      </c>
      <c r="G2888" s="2">
        <v>0</v>
      </c>
      <c r="H2888" s="2">
        <v>6028.59</v>
      </c>
      <c r="I2888" s="2" t="s">
        <v>41</v>
      </c>
    </row>
    <row r="2889" spans="1:9" x14ac:dyDescent="0.2">
      <c r="A2889" s="3" t="s">
        <v>3325</v>
      </c>
      <c r="B2889" s="3" t="s">
        <v>1021</v>
      </c>
      <c r="C2889" s="3" t="s">
        <v>262</v>
      </c>
      <c r="D2889" s="3" t="s">
        <v>33</v>
      </c>
      <c r="E2889" s="3" t="s">
        <v>34</v>
      </c>
      <c r="F2889" s="3">
        <v>6965.74</v>
      </c>
      <c r="G2889" s="3">
        <v>1044.8599999999999</v>
      </c>
      <c r="H2889" s="3">
        <v>5920.88</v>
      </c>
      <c r="I2889" s="3" t="s">
        <v>29</v>
      </c>
    </row>
    <row r="2890" spans="1:9" x14ac:dyDescent="0.2">
      <c r="A2890" s="2" t="s">
        <v>3326</v>
      </c>
      <c r="B2890" s="2" t="s">
        <v>92</v>
      </c>
      <c r="C2890" s="2" t="s">
        <v>303</v>
      </c>
      <c r="D2890" s="2" t="s">
        <v>45</v>
      </c>
      <c r="E2890" s="2" t="s">
        <v>46</v>
      </c>
      <c r="F2890" s="2">
        <v>3307.09</v>
      </c>
      <c r="G2890" s="2">
        <v>165.35</v>
      </c>
      <c r="H2890" s="2">
        <v>3141.74</v>
      </c>
      <c r="I2890" s="2" t="s">
        <v>41</v>
      </c>
    </row>
    <row r="2891" spans="1:9" x14ac:dyDescent="0.2">
      <c r="A2891" s="3" t="s">
        <v>3327</v>
      </c>
      <c r="B2891" s="3" t="s">
        <v>1021</v>
      </c>
      <c r="C2891" s="3" t="s">
        <v>626</v>
      </c>
      <c r="D2891" s="3" t="s">
        <v>64</v>
      </c>
      <c r="E2891" s="3" t="s">
        <v>34</v>
      </c>
      <c r="F2891" s="3">
        <v>6355.48</v>
      </c>
      <c r="G2891" s="3">
        <v>0</v>
      </c>
      <c r="H2891" s="3">
        <v>6355.48</v>
      </c>
      <c r="I2891" s="3" t="s">
        <v>29</v>
      </c>
    </row>
    <row r="2892" spans="1:9" x14ac:dyDescent="0.2">
      <c r="A2892" s="2" t="s">
        <v>3328</v>
      </c>
      <c r="B2892" s="2" t="s">
        <v>101</v>
      </c>
      <c r="C2892" s="2" t="s">
        <v>1048</v>
      </c>
      <c r="D2892" s="2" t="s">
        <v>52</v>
      </c>
      <c r="E2892" s="2" t="s">
        <v>60</v>
      </c>
      <c r="F2892" s="2">
        <v>5256.89</v>
      </c>
      <c r="G2892" s="2">
        <v>0</v>
      </c>
      <c r="H2892" s="2">
        <v>5256.89</v>
      </c>
      <c r="I2892" s="2" t="s">
        <v>41</v>
      </c>
    </row>
    <row r="2893" spans="1:9" x14ac:dyDescent="0.2">
      <c r="A2893" s="3" t="s">
        <v>3329</v>
      </c>
      <c r="B2893" s="3" t="s">
        <v>1101</v>
      </c>
      <c r="C2893" s="3" t="s">
        <v>781</v>
      </c>
      <c r="D2893" s="3" t="s">
        <v>64</v>
      </c>
      <c r="E2893" s="3" t="s">
        <v>34</v>
      </c>
      <c r="F2893" s="3">
        <v>7005.34</v>
      </c>
      <c r="G2893" s="3">
        <v>0</v>
      </c>
      <c r="H2893" s="3">
        <v>7005.34</v>
      </c>
      <c r="I2893" s="3" t="s">
        <v>29</v>
      </c>
    </row>
    <row r="2894" spans="1:9" x14ac:dyDescent="0.2">
      <c r="A2894" s="2" t="s">
        <v>3330</v>
      </c>
      <c r="B2894" s="2" t="s">
        <v>465</v>
      </c>
      <c r="C2894" s="2" t="s">
        <v>460</v>
      </c>
      <c r="D2894" s="2" t="s">
        <v>169</v>
      </c>
      <c r="E2894" s="2" t="s">
        <v>46</v>
      </c>
      <c r="F2894" s="2">
        <v>13555.03</v>
      </c>
      <c r="G2894" s="2">
        <v>2711.01</v>
      </c>
      <c r="H2894" s="2">
        <v>10844.02</v>
      </c>
      <c r="I2894" s="2" t="s">
        <v>29</v>
      </c>
    </row>
    <row r="2895" spans="1:9" x14ac:dyDescent="0.2">
      <c r="A2895" s="3" t="s">
        <v>3331</v>
      </c>
      <c r="B2895" s="3" t="s">
        <v>184</v>
      </c>
      <c r="C2895" s="3" t="s">
        <v>91</v>
      </c>
      <c r="D2895" s="3" t="s">
        <v>52</v>
      </c>
      <c r="E2895" s="3" t="s">
        <v>60</v>
      </c>
      <c r="F2895" s="3">
        <v>13224.67</v>
      </c>
      <c r="G2895" s="3">
        <v>0</v>
      </c>
      <c r="H2895" s="3">
        <v>13224.67</v>
      </c>
      <c r="I2895" s="3" t="s">
        <v>29</v>
      </c>
    </row>
    <row r="2896" spans="1:9" x14ac:dyDescent="0.2">
      <c r="A2896" s="2" t="s">
        <v>3332</v>
      </c>
      <c r="B2896" s="2" t="s">
        <v>126</v>
      </c>
      <c r="C2896" s="2" t="s">
        <v>449</v>
      </c>
      <c r="D2896" s="2" t="s">
        <v>45</v>
      </c>
      <c r="E2896" s="2" t="s">
        <v>46</v>
      </c>
      <c r="F2896" s="2">
        <v>2355.4699999999998</v>
      </c>
      <c r="G2896" s="2">
        <v>117.77</v>
      </c>
      <c r="H2896" s="2">
        <v>2237.6999999999998</v>
      </c>
      <c r="I2896" s="2" t="s">
        <v>41</v>
      </c>
    </row>
    <row r="2897" spans="1:9" x14ac:dyDescent="0.2">
      <c r="A2897" s="3" t="s">
        <v>3333</v>
      </c>
      <c r="B2897" s="3" t="s">
        <v>66</v>
      </c>
      <c r="C2897" s="3" t="s">
        <v>136</v>
      </c>
      <c r="D2897" s="3" t="s">
        <v>27</v>
      </c>
      <c r="E2897" s="3" t="s">
        <v>28</v>
      </c>
      <c r="F2897" s="3">
        <v>6735.57</v>
      </c>
      <c r="G2897" s="3">
        <v>1212.4000000000001</v>
      </c>
      <c r="H2897" s="3">
        <v>5523.17</v>
      </c>
      <c r="I2897" s="3" t="s">
        <v>41</v>
      </c>
    </row>
    <row r="2898" spans="1:9" x14ac:dyDescent="0.2">
      <c r="A2898" s="2" t="s">
        <v>3334</v>
      </c>
      <c r="B2898" s="2" t="s">
        <v>1234</v>
      </c>
      <c r="C2898" s="2" t="s">
        <v>310</v>
      </c>
      <c r="D2898" s="2" t="s">
        <v>206</v>
      </c>
      <c r="E2898" s="2" t="s">
        <v>207</v>
      </c>
      <c r="F2898" s="2">
        <v>3240.95</v>
      </c>
      <c r="G2898" s="2">
        <v>0</v>
      </c>
      <c r="H2898" s="2">
        <v>3240.95</v>
      </c>
      <c r="I2898" s="2" t="s">
        <v>29</v>
      </c>
    </row>
    <row r="2899" spans="1:9" x14ac:dyDescent="0.2">
      <c r="A2899" s="3" t="s">
        <v>3335</v>
      </c>
      <c r="B2899" s="3" t="s">
        <v>1275</v>
      </c>
      <c r="C2899" s="3" t="s">
        <v>558</v>
      </c>
      <c r="D2899" s="3" t="s">
        <v>52</v>
      </c>
      <c r="E2899" s="3" t="s">
        <v>60</v>
      </c>
      <c r="F2899" s="3">
        <v>2179.4299999999998</v>
      </c>
      <c r="G2899" s="3">
        <v>0</v>
      </c>
      <c r="H2899" s="3">
        <v>2179.4299999999998</v>
      </c>
      <c r="I2899" s="3" t="s">
        <v>29</v>
      </c>
    </row>
    <row r="2900" spans="1:9" x14ac:dyDescent="0.2">
      <c r="A2900" s="2" t="s">
        <v>3336</v>
      </c>
      <c r="B2900" s="2" t="s">
        <v>471</v>
      </c>
      <c r="C2900" s="2" t="s">
        <v>917</v>
      </c>
      <c r="D2900" s="2" t="s">
        <v>169</v>
      </c>
      <c r="E2900" s="2" t="s">
        <v>46</v>
      </c>
      <c r="F2900" s="2">
        <v>10775.75</v>
      </c>
      <c r="G2900" s="2">
        <v>2155.15</v>
      </c>
      <c r="H2900" s="2">
        <v>8620.6</v>
      </c>
      <c r="I2900" s="2" t="s">
        <v>56</v>
      </c>
    </row>
    <row r="2901" spans="1:9" x14ac:dyDescent="0.2">
      <c r="A2901" s="3" t="s">
        <v>3337</v>
      </c>
      <c r="B2901" s="3" t="s">
        <v>891</v>
      </c>
      <c r="C2901" s="3" t="s">
        <v>72</v>
      </c>
      <c r="D2901" s="3" t="s">
        <v>52</v>
      </c>
      <c r="E2901" s="3" t="s">
        <v>34</v>
      </c>
      <c r="F2901" s="3">
        <v>9074.74</v>
      </c>
      <c r="G2901" s="3">
        <v>1088.97</v>
      </c>
      <c r="H2901" s="3">
        <v>7985.77</v>
      </c>
      <c r="I2901" s="3" t="s">
        <v>29</v>
      </c>
    </row>
    <row r="2902" spans="1:9" x14ac:dyDescent="0.2">
      <c r="A2902" s="2" t="s">
        <v>3338</v>
      </c>
      <c r="B2902" s="2" t="s">
        <v>155</v>
      </c>
      <c r="C2902" s="2" t="s">
        <v>107</v>
      </c>
      <c r="D2902" s="2" t="s">
        <v>33</v>
      </c>
      <c r="E2902" s="2" t="s">
        <v>34</v>
      </c>
      <c r="F2902" s="2">
        <v>2658.42</v>
      </c>
      <c r="G2902" s="2">
        <v>398.76</v>
      </c>
      <c r="H2902" s="2">
        <v>2259.66</v>
      </c>
      <c r="I2902" s="2" t="s">
        <v>29</v>
      </c>
    </row>
    <row r="2903" spans="1:9" x14ac:dyDescent="0.2">
      <c r="A2903" s="3" t="s">
        <v>3339</v>
      </c>
      <c r="B2903" s="3" t="s">
        <v>100</v>
      </c>
      <c r="C2903" s="3" t="s">
        <v>67</v>
      </c>
      <c r="D2903" s="3" t="s">
        <v>52</v>
      </c>
      <c r="E2903" s="3" t="s">
        <v>60</v>
      </c>
      <c r="F2903" s="3">
        <v>13969.3</v>
      </c>
      <c r="G2903" s="3">
        <v>0</v>
      </c>
      <c r="H2903" s="3">
        <v>13969.3</v>
      </c>
      <c r="I2903" s="3" t="s">
        <v>29</v>
      </c>
    </row>
    <row r="2904" spans="1:9" x14ac:dyDescent="0.2">
      <c r="A2904" s="2" t="s">
        <v>3340</v>
      </c>
      <c r="B2904" s="2" t="s">
        <v>266</v>
      </c>
      <c r="C2904" s="2" t="s">
        <v>37</v>
      </c>
      <c r="D2904" s="2" t="s">
        <v>64</v>
      </c>
      <c r="E2904" s="2" t="s">
        <v>115</v>
      </c>
      <c r="F2904" s="2">
        <v>8541.15</v>
      </c>
      <c r="G2904" s="2">
        <v>0</v>
      </c>
      <c r="H2904" s="2">
        <v>8541.15</v>
      </c>
      <c r="I2904" s="2" t="s">
        <v>41</v>
      </c>
    </row>
    <row r="2905" spans="1:9" x14ac:dyDescent="0.2">
      <c r="A2905" s="3" t="s">
        <v>3341</v>
      </c>
      <c r="B2905" s="3" t="s">
        <v>299</v>
      </c>
      <c r="C2905" s="3" t="s">
        <v>597</v>
      </c>
      <c r="D2905" s="3" t="s">
        <v>45</v>
      </c>
      <c r="E2905" s="3" t="s">
        <v>46</v>
      </c>
      <c r="F2905" s="3">
        <v>22824.37</v>
      </c>
      <c r="G2905" s="3">
        <v>1141.22</v>
      </c>
      <c r="H2905" s="3">
        <v>21683.15</v>
      </c>
      <c r="I2905" s="3" t="s">
        <v>29</v>
      </c>
    </row>
    <row r="2906" spans="1:9" x14ac:dyDescent="0.2">
      <c r="A2906" s="2" t="s">
        <v>3342</v>
      </c>
      <c r="B2906" s="2" t="s">
        <v>679</v>
      </c>
      <c r="C2906" s="2" t="s">
        <v>679</v>
      </c>
      <c r="D2906" s="2" t="s">
        <v>114</v>
      </c>
      <c r="E2906" s="2" t="s">
        <v>46</v>
      </c>
      <c r="F2906" s="2">
        <v>10592.68</v>
      </c>
      <c r="G2906" s="2">
        <v>1059.27</v>
      </c>
      <c r="H2906" s="2">
        <v>9533.41</v>
      </c>
      <c r="I2906" s="2" t="s">
        <v>29</v>
      </c>
    </row>
    <row r="2907" spans="1:9" x14ac:dyDescent="0.2">
      <c r="A2907" s="3" t="s">
        <v>3343</v>
      </c>
      <c r="B2907" s="3" t="s">
        <v>626</v>
      </c>
      <c r="C2907" s="3" t="s">
        <v>435</v>
      </c>
      <c r="D2907" s="3" t="s">
        <v>52</v>
      </c>
      <c r="E2907" s="3" t="s">
        <v>60</v>
      </c>
      <c r="F2907" s="3">
        <v>7982.9</v>
      </c>
      <c r="G2907" s="3">
        <v>0</v>
      </c>
      <c r="H2907" s="3">
        <v>7982.9</v>
      </c>
      <c r="I2907" s="3" t="s">
        <v>29</v>
      </c>
    </row>
    <row r="2908" spans="1:9" x14ac:dyDescent="0.2">
      <c r="A2908" s="2" t="s">
        <v>3344</v>
      </c>
      <c r="B2908" s="2" t="s">
        <v>423</v>
      </c>
      <c r="C2908" s="2" t="s">
        <v>73</v>
      </c>
      <c r="D2908" s="2" t="s">
        <v>114</v>
      </c>
      <c r="E2908" s="2" t="s">
        <v>46</v>
      </c>
      <c r="F2908" s="2">
        <v>3652.48</v>
      </c>
      <c r="G2908" s="2">
        <v>365.25</v>
      </c>
      <c r="H2908" s="2">
        <v>3287.23</v>
      </c>
      <c r="I2908" s="2" t="s">
        <v>56</v>
      </c>
    </row>
    <row r="2909" spans="1:9" x14ac:dyDescent="0.2">
      <c r="A2909" s="3" t="s">
        <v>3345</v>
      </c>
      <c r="B2909" s="3" t="s">
        <v>644</v>
      </c>
      <c r="C2909" s="3" t="s">
        <v>375</v>
      </c>
      <c r="D2909" s="3" t="s">
        <v>33</v>
      </c>
      <c r="E2909" s="3" t="s">
        <v>28</v>
      </c>
      <c r="F2909" s="3">
        <v>5390.29</v>
      </c>
      <c r="G2909" s="3">
        <v>808.54</v>
      </c>
      <c r="H2909" s="3">
        <v>4581.75</v>
      </c>
      <c r="I2909" s="3" t="s">
        <v>29</v>
      </c>
    </row>
    <row r="2910" spans="1:9" x14ac:dyDescent="0.2">
      <c r="A2910" s="2" t="s">
        <v>3346</v>
      </c>
      <c r="B2910" s="2" t="s">
        <v>475</v>
      </c>
      <c r="C2910" s="2" t="s">
        <v>562</v>
      </c>
      <c r="D2910" s="2" t="s">
        <v>64</v>
      </c>
      <c r="E2910" s="2" t="s">
        <v>34</v>
      </c>
      <c r="F2910" s="2">
        <v>13184.96</v>
      </c>
      <c r="G2910" s="2">
        <v>0</v>
      </c>
      <c r="H2910" s="2">
        <v>13184.96</v>
      </c>
      <c r="I2910" s="2" t="s">
        <v>29</v>
      </c>
    </row>
    <row r="2911" spans="1:9" x14ac:dyDescent="0.2">
      <c r="A2911" s="3" t="s">
        <v>3347</v>
      </c>
      <c r="B2911" s="3" t="s">
        <v>299</v>
      </c>
      <c r="C2911" s="3" t="s">
        <v>449</v>
      </c>
      <c r="D2911" s="3" t="s">
        <v>33</v>
      </c>
      <c r="E2911" s="3" t="s">
        <v>34</v>
      </c>
      <c r="F2911" s="3">
        <v>3071.68</v>
      </c>
      <c r="G2911" s="3">
        <v>460.75</v>
      </c>
      <c r="H2911" s="3">
        <v>2610.9299999999998</v>
      </c>
      <c r="I2911" s="3" t="s">
        <v>29</v>
      </c>
    </row>
    <row r="2912" spans="1:9" x14ac:dyDescent="0.2">
      <c r="A2912" s="2" t="s">
        <v>3348</v>
      </c>
      <c r="B2912" s="2" t="s">
        <v>1048</v>
      </c>
      <c r="C2912" s="2" t="s">
        <v>448</v>
      </c>
      <c r="D2912" s="2" t="s">
        <v>33</v>
      </c>
      <c r="E2912" s="2" t="s">
        <v>60</v>
      </c>
      <c r="F2912" s="2">
        <v>5195.04</v>
      </c>
      <c r="G2912" s="2">
        <v>0</v>
      </c>
      <c r="H2912" s="2">
        <v>5195.04</v>
      </c>
      <c r="I2912" s="2" t="s">
        <v>56</v>
      </c>
    </row>
    <row r="2913" spans="1:9" x14ac:dyDescent="0.2">
      <c r="A2913" s="3" t="s">
        <v>3349</v>
      </c>
      <c r="B2913" s="3" t="s">
        <v>205</v>
      </c>
      <c r="C2913" s="3" t="s">
        <v>212</v>
      </c>
      <c r="D2913" s="3" t="s">
        <v>27</v>
      </c>
      <c r="E2913" s="3" t="s">
        <v>60</v>
      </c>
      <c r="F2913" s="3">
        <v>3000.64</v>
      </c>
      <c r="G2913" s="3">
        <v>0</v>
      </c>
      <c r="H2913" s="3">
        <v>3000.64</v>
      </c>
      <c r="I2913" s="3" t="s">
        <v>41</v>
      </c>
    </row>
    <row r="2914" spans="1:9" x14ac:dyDescent="0.2">
      <c r="A2914" s="2" t="s">
        <v>3350</v>
      </c>
      <c r="B2914" s="2" t="s">
        <v>328</v>
      </c>
      <c r="C2914" s="2" t="s">
        <v>276</v>
      </c>
      <c r="D2914" s="2" t="s">
        <v>64</v>
      </c>
      <c r="E2914" s="2" t="s">
        <v>34</v>
      </c>
      <c r="F2914" s="2">
        <v>4269.71</v>
      </c>
      <c r="G2914" s="2">
        <v>0</v>
      </c>
      <c r="H2914" s="2">
        <v>4269.71</v>
      </c>
      <c r="I2914" s="2" t="s">
        <v>29</v>
      </c>
    </row>
    <row r="2915" spans="1:9" x14ac:dyDescent="0.2">
      <c r="A2915" s="3" t="s">
        <v>3351</v>
      </c>
      <c r="B2915" s="3" t="s">
        <v>653</v>
      </c>
      <c r="C2915" s="3" t="s">
        <v>983</v>
      </c>
      <c r="D2915" s="3" t="s">
        <v>169</v>
      </c>
      <c r="E2915" s="3" t="s">
        <v>34</v>
      </c>
      <c r="F2915" s="3">
        <v>4094.79</v>
      </c>
      <c r="G2915" s="3">
        <v>818.96</v>
      </c>
      <c r="H2915" s="3">
        <v>3275.83</v>
      </c>
      <c r="I2915" s="3" t="s">
        <v>41</v>
      </c>
    </row>
    <row r="2916" spans="1:9" x14ac:dyDescent="0.2">
      <c r="A2916" s="2" t="s">
        <v>3352</v>
      </c>
      <c r="B2916" s="2" t="s">
        <v>234</v>
      </c>
      <c r="C2916" s="2" t="s">
        <v>443</v>
      </c>
      <c r="D2916" s="2" t="s">
        <v>52</v>
      </c>
      <c r="E2916" s="2" t="s">
        <v>34</v>
      </c>
      <c r="F2916" s="2">
        <v>11482.02</v>
      </c>
      <c r="G2916" s="2">
        <v>1377.84</v>
      </c>
      <c r="H2916" s="2">
        <v>10104.18</v>
      </c>
      <c r="I2916" s="2" t="s">
        <v>56</v>
      </c>
    </row>
    <row r="2917" spans="1:9" x14ac:dyDescent="0.2">
      <c r="A2917" s="3" t="s">
        <v>3353</v>
      </c>
      <c r="B2917" s="3" t="s">
        <v>272</v>
      </c>
      <c r="C2917" s="3" t="s">
        <v>107</v>
      </c>
      <c r="D2917" s="3" t="s">
        <v>27</v>
      </c>
      <c r="E2917" s="3" t="s">
        <v>34</v>
      </c>
      <c r="F2917" s="3">
        <v>6071.87</v>
      </c>
      <c r="G2917" s="3">
        <v>1092.94</v>
      </c>
      <c r="H2917" s="3">
        <v>4978.93</v>
      </c>
      <c r="I2917" s="3" t="s">
        <v>29</v>
      </c>
    </row>
    <row r="2918" spans="1:9" x14ac:dyDescent="0.2">
      <c r="A2918" s="2" t="s">
        <v>3354</v>
      </c>
      <c r="B2918" s="2" t="s">
        <v>271</v>
      </c>
      <c r="C2918" s="2" t="s">
        <v>236</v>
      </c>
      <c r="D2918" s="2" t="s">
        <v>33</v>
      </c>
      <c r="E2918" s="2" t="s">
        <v>60</v>
      </c>
      <c r="F2918" s="2">
        <v>7593.26</v>
      </c>
      <c r="G2918" s="2">
        <v>0</v>
      </c>
      <c r="H2918" s="2">
        <v>7593.26</v>
      </c>
      <c r="I2918" s="2" t="s">
        <v>29</v>
      </c>
    </row>
    <row r="2919" spans="1:9" x14ac:dyDescent="0.2">
      <c r="A2919" s="3" t="s">
        <v>3355</v>
      </c>
      <c r="B2919" s="3" t="s">
        <v>226</v>
      </c>
      <c r="C2919" s="3" t="s">
        <v>100</v>
      </c>
      <c r="D2919" s="3" t="s">
        <v>52</v>
      </c>
      <c r="E2919" s="3" t="s">
        <v>60</v>
      </c>
      <c r="F2919" s="3">
        <v>4888.63</v>
      </c>
      <c r="G2919" s="3">
        <v>0</v>
      </c>
      <c r="H2919" s="3">
        <v>4888.63</v>
      </c>
      <c r="I2919" s="3" t="s">
        <v>29</v>
      </c>
    </row>
    <row r="2920" spans="1:9" x14ac:dyDescent="0.2">
      <c r="A2920" s="2" t="s">
        <v>3356</v>
      </c>
      <c r="B2920" s="2" t="s">
        <v>423</v>
      </c>
      <c r="C2920" s="2" t="s">
        <v>269</v>
      </c>
      <c r="D2920" s="2" t="s">
        <v>33</v>
      </c>
      <c r="E2920" s="2" t="s">
        <v>34</v>
      </c>
      <c r="F2920" s="2">
        <v>9738.0300000000007</v>
      </c>
      <c r="G2920" s="2">
        <v>1460.7</v>
      </c>
      <c r="H2920" s="2">
        <v>8277.33</v>
      </c>
      <c r="I2920" s="2" t="s">
        <v>56</v>
      </c>
    </row>
    <row r="2921" spans="1:9" x14ac:dyDescent="0.2">
      <c r="A2921" s="3" t="s">
        <v>3357</v>
      </c>
      <c r="B2921" s="3" t="s">
        <v>602</v>
      </c>
      <c r="C2921" s="3" t="s">
        <v>475</v>
      </c>
      <c r="D2921" s="3" t="s">
        <v>52</v>
      </c>
      <c r="E2921" s="3" t="s">
        <v>34</v>
      </c>
      <c r="F2921" s="3">
        <v>8238.5499999999993</v>
      </c>
      <c r="G2921" s="3">
        <v>988.63</v>
      </c>
      <c r="H2921" s="3">
        <v>7249.92</v>
      </c>
      <c r="I2921" s="3" t="s">
        <v>29</v>
      </c>
    </row>
    <row r="2922" spans="1:9" x14ac:dyDescent="0.2">
      <c r="A2922" s="2" t="s">
        <v>3358</v>
      </c>
      <c r="B2922" s="2" t="s">
        <v>558</v>
      </c>
      <c r="C2922" s="2" t="s">
        <v>258</v>
      </c>
      <c r="D2922" s="2" t="s">
        <v>52</v>
      </c>
      <c r="E2922" s="2" t="s">
        <v>34</v>
      </c>
      <c r="F2922" s="2">
        <v>5814.89</v>
      </c>
      <c r="G2922" s="2">
        <v>697.79</v>
      </c>
      <c r="H2922" s="2">
        <v>5117.1000000000004</v>
      </c>
      <c r="I2922" s="2" t="s">
        <v>29</v>
      </c>
    </row>
    <row r="2923" spans="1:9" x14ac:dyDescent="0.2">
      <c r="A2923" s="3" t="s">
        <v>3359</v>
      </c>
      <c r="B2923" s="3" t="s">
        <v>460</v>
      </c>
      <c r="C2923" s="3" t="s">
        <v>220</v>
      </c>
      <c r="D2923" s="3" t="s">
        <v>114</v>
      </c>
      <c r="E2923" s="3" t="s">
        <v>46</v>
      </c>
      <c r="F2923" s="3">
        <v>7044.38</v>
      </c>
      <c r="G2923" s="3">
        <v>704.44</v>
      </c>
      <c r="H2923" s="3">
        <v>6339.94</v>
      </c>
      <c r="I2923" s="3" t="s">
        <v>29</v>
      </c>
    </row>
    <row r="2924" spans="1:9" x14ac:dyDescent="0.2">
      <c r="A2924" s="2" t="s">
        <v>3360</v>
      </c>
      <c r="B2924" s="2" t="s">
        <v>289</v>
      </c>
      <c r="C2924" s="2" t="s">
        <v>1278</v>
      </c>
      <c r="D2924" s="2" t="s">
        <v>33</v>
      </c>
      <c r="E2924" s="2" t="s">
        <v>34</v>
      </c>
      <c r="F2924" s="2">
        <v>6282.71</v>
      </c>
      <c r="G2924" s="2">
        <v>942.41</v>
      </c>
      <c r="H2924" s="2">
        <v>5340.3</v>
      </c>
      <c r="I2924" s="2" t="s">
        <v>56</v>
      </c>
    </row>
    <row r="2925" spans="1:9" x14ac:dyDescent="0.2">
      <c r="A2925" s="3" t="s">
        <v>3361</v>
      </c>
      <c r="B2925" s="3" t="s">
        <v>612</v>
      </c>
      <c r="C2925" s="3" t="s">
        <v>590</v>
      </c>
      <c r="D2925" s="3" t="s">
        <v>52</v>
      </c>
      <c r="E2925" s="3" t="s">
        <v>34</v>
      </c>
      <c r="F2925" s="3">
        <v>4948.29</v>
      </c>
      <c r="G2925" s="3">
        <v>593.79</v>
      </c>
      <c r="H2925" s="3">
        <v>4354.5</v>
      </c>
      <c r="I2925" s="3" t="s">
        <v>29</v>
      </c>
    </row>
    <row r="2926" spans="1:9" x14ac:dyDescent="0.2">
      <c r="A2926" s="2" t="s">
        <v>3362</v>
      </c>
      <c r="B2926" s="2" t="s">
        <v>184</v>
      </c>
      <c r="C2926" s="2" t="s">
        <v>799</v>
      </c>
      <c r="D2926" s="2" t="s">
        <v>64</v>
      </c>
      <c r="E2926" s="2" t="s">
        <v>28</v>
      </c>
      <c r="F2926" s="2">
        <v>17462.419999999998</v>
      </c>
      <c r="G2926" s="2">
        <v>0</v>
      </c>
      <c r="H2926" s="2">
        <v>17462.419999999998</v>
      </c>
      <c r="I2926" s="2" t="s">
        <v>29</v>
      </c>
    </row>
    <row r="2927" spans="1:9" x14ac:dyDescent="0.2">
      <c r="A2927" s="3" t="s">
        <v>3363</v>
      </c>
      <c r="B2927" s="3" t="s">
        <v>283</v>
      </c>
      <c r="C2927" s="3" t="s">
        <v>256</v>
      </c>
      <c r="D2927" s="3" t="s">
        <v>33</v>
      </c>
      <c r="E2927" s="3" t="s">
        <v>34</v>
      </c>
      <c r="F2927" s="3">
        <v>7160.58</v>
      </c>
      <c r="G2927" s="3">
        <v>1074.0899999999999</v>
      </c>
      <c r="H2927" s="3">
        <v>6086.49</v>
      </c>
      <c r="I2927" s="3" t="s">
        <v>41</v>
      </c>
    </row>
    <row r="2928" spans="1:9" x14ac:dyDescent="0.2">
      <c r="A2928" s="2" t="s">
        <v>3364</v>
      </c>
      <c r="B2928" s="2" t="s">
        <v>37</v>
      </c>
      <c r="C2928" s="2" t="s">
        <v>162</v>
      </c>
      <c r="D2928" s="2" t="s">
        <v>27</v>
      </c>
      <c r="E2928" s="2" t="s">
        <v>60</v>
      </c>
      <c r="F2928" s="2">
        <v>7384.55</v>
      </c>
      <c r="G2928" s="2">
        <v>0</v>
      </c>
      <c r="H2928" s="2">
        <v>7384.55</v>
      </c>
      <c r="I2928" s="2" t="s">
        <v>29</v>
      </c>
    </row>
    <row r="2929" spans="1:9" x14ac:dyDescent="0.2">
      <c r="A2929" s="3" t="s">
        <v>3365</v>
      </c>
      <c r="B2929" s="3" t="s">
        <v>161</v>
      </c>
      <c r="C2929" s="3" t="s">
        <v>578</v>
      </c>
      <c r="D2929" s="3" t="s">
        <v>33</v>
      </c>
      <c r="E2929" s="3" t="s">
        <v>60</v>
      </c>
      <c r="F2929" s="3">
        <v>2695.52</v>
      </c>
      <c r="G2929" s="3">
        <v>0</v>
      </c>
      <c r="H2929" s="3">
        <v>2695.52</v>
      </c>
      <c r="I2929" s="3" t="s">
        <v>29</v>
      </c>
    </row>
    <row r="2930" spans="1:9" x14ac:dyDescent="0.2">
      <c r="A2930" s="2" t="s">
        <v>3366</v>
      </c>
      <c r="B2930" s="2" t="s">
        <v>159</v>
      </c>
      <c r="C2930" s="2" t="s">
        <v>127</v>
      </c>
      <c r="D2930" s="2" t="s">
        <v>52</v>
      </c>
      <c r="E2930" s="2" t="s">
        <v>34</v>
      </c>
      <c r="F2930" s="2">
        <v>19936.11</v>
      </c>
      <c r="G2930" s="2">
        <v>2392.33</v>
      </c>
      <c r="H2930" s="2">
        <v>17543.78</v>
      </c>
      <c r="I2930" s="2" t="s">
        <v>29</v>
      </c>
    </row>
    <row r="2931" spans="1:9" x14ac:dyDescent="0.2">
      <c r="A2931" s="3" t="s">
        <v>3367</v>
      </c>
      <c r="B2931" s="3" t="s">
        <v>560</v>
      </c>
      <c r="C2931" s="3" t="s">
        <v>234</v>
      </c>
      <c r="D2931" s="3" t="s">
        <v>64</v>
      </c>
      <c r="E2931" s="3" t="s">
        <v>115</v>
      </c>
      <c r="F2931" s="3">
        <v>20077.57</v>
      </c>
      <c r="G2931" s="3">
        <v>0</v>
      </c>
      <c r="H2931" s="3">
        <v>20077.57</v>
      </c>
      <c r="I2931" s="3" t="s">
        <v>29</v>
      </c>
    </row>
    <row r="2932" spans="1:9" x14ac:dyDescent="0.2">
      <c r="A2932" s="2" t="s">
        <v>3368</v>
      </c>
      <c r="B2932" s="2" t="s">
        <v>416</v>
      </c>
      <c r="C2932" s="2" t="s">
        <v>143</v>
      </c>
      <c r="D2932" s="2" t="s">
        <v>33</v>
      </c>
      <c r="E2932" s="2" t="s">
        <v>28</v>
      </c>
      <c r="F2932" s="2">
        <v>6097.24</v>
      </c>
      <c r="G2932" s="2">
        <v>914.59</v>
      </c>
      <c r="H2932" s="2">
        <v>5182.6499999999996</v>
      </c>
      <c r="I2932" s="2" t="s">
        <v>41</v>
      </c>
    </row>
    <row r="2933" spans="1:9" x14ac:dyDescent="0.2">
      <c r="A2933" s="3" t="s">
        <v>3369</v>
      </c>
      <c r="B2933" s="3" t="s">
        <v>226</v>
      </c>
      <c r="C2933" s="3" t="s">
        <v>671</v>
      </c>
      <c r="D2933" s="3" t="s">
        <v>45</v>
      </c>
      <c r="E2933" s="3" t="s">
        <v>89</v>
      </c>
      <c r="F2933" s="3">
        <v>3244.24</v>
      </c>
      <c r="G2933" s="3">
        <v>0</v>
      </c>
      <c r="H2933" s="3">
        <v>3244.24</v>
      </c>
      <c r="I2933" s="3" t="s">
        <v>29</v>
      </c>
    </row>
    <row r="2934" spans="1:9" x14ac:dyDescent="0.2">
      <c r="A2934" s="2" t="s">
        <v>3370</v>
      </c>
      <c r="B2934" s="2" t="s">
        <v>120</v>
      </c>
      <c r="C2934" s="2" t="s">
        <v>82</v>
      </c>
      <c r="D2934" s="2" t="s">
        <v>64</v>
      </c>
      <c r="E2934" s="2" t="s">
        <v>34</v>
      </c>
      <c r="F2934" s="2">
        <v>5228.3599999999997</v>
      </c>
      <c r="G2934" s="2">
        <v>0</v>
      </c>
      <c r="H2934" s="2">
        <v>5228.3599999999997</v>
      </c>
      <c r="I2934" s="2" t="s">
        <v>29</v>
      </c>
    </row>
    <row r="2935" spans="1:9" x14ac:dyDescent="0.2">
      <c r="A2935" s="3" t="s">
        <v>3371</v>
      </c>
      <c r="B2935" s="3" t="s">
        <v>126</v>
      </c>
      <c r="C2935" s="3" t="s">
        <v>26</v>
      </c>
      <c r="D2935" s="3" t="s">
        <v>64</v>
      </c>
      <c r="E2935" s="3" t="s">
        <v>34</v>
      </c>
      <c r="F2935" s="3">
        <v>13784.01</v>
      </c>
      <c r="G2935" s="3">
        <v>0</v>
      </c>
      <c r="H2935" s="3">
        <v>13784.01</v>
      </c>
      <c r="I2935" s="3" t="s">
        <v>29</v>
      </c>
    </row>
    <row r="2936" spans="1:9" x14ac:dyDescent="0.2">
      <c r="A2936" s="2" t="s">
        <v>3372</v>
      </c>
      <c r="B2936" s="2" t="s">
        <v>212</v>
      </c>
      <c r="C2936" s="2" t="s">
        <v>141</v>
      </c>
      <c r="D2936" s="2" t="s">
        <v>52</v>
      </c>
      <c r="E2936" s="2" t="s">
        <v>34</v>
      </c>
      <c r="F2936" s="2">
        <v>9316.77</v>
      </c>
      <c r="G2936" s="2">
        <v>1118.01</v>
      </c>
      <c r="H2936" s="2">
        <v>8198.76</v>
      </c>
      <c r="I2936" s="2" t="s">
        <v>29</v>
      </c>
    </row>
    <row r="2937" spans="1:9" x14ac:dyDescent="0.2">
      <c r="A2937" s="3" t="s">
        <v>3373</v>
      </c>
      <c r="B2937" s="3" t="s">
        <v>467</v>
      </c>
      <c r="C2937" s="3" t="s">
        <v>312</v>
      </c>
      <c r="D2937" s="3" t="s">
        <v>33</v>
      </c>
      <c r="E2937" s="3" t="s">
        <v>28</v>
      </c>
      <c r="F2937" s="3">
        <v>2728.23</v>
      </c>
      <c r="G2937" s="3">
        <v>409.23</v>
      </c>
      <c r="H2937" s="3">
        <v>2319</v>
      </c>
      <c r="I2937" s="3" t="s">
        <v>41</v>
      </c>
    </row>
    <row r="2938" spans="1:9" x14ac:dyDescent="0.2">
      <c r="A2938" s="2" t="s">
        <v>3374</v>
      </c>
      <c r="B2938" s="2" t="s">
        <v>100</v>
      </c>
      <c r="C2938" s="2" t="s">
        <v>465</v>
      </c>
      <c r="D2938" s="2" t="s">
        <v>52</v>
      </c>
      <c r="E2938" s="2" t="s">
        <v>60</v>
      </c>
      <c r="F2938" s="2">
        <v>5806.81</v>
      </c>
      <c r="G2938" s="2">
        <v>0</v>
      </c>
      <c r="H2938" s="2">
        <v>5806.81</v>
      </c>
      <c r="I2938" s="2" t="s">
        <v>41</v>
      </c>
    </row>
    <row r="2939" spans="1:9" x14ac:dyDescent="0.2">
      <c r="A2939" s="3" t="s">
        <v>3375</v>
      </c>
      <c r="B2939" s="3" t="s">
        <v>983</v>
      </c>
      <c r="C2939" s="3" t="s">
        <v>917</v>
      </c>
      <c r="D2939" s="3" t="s">
        <v>33</v>
      </c>
      <c r="E2939" s="3" t="s">
        <v>28</v>
      </c>
      <c r="F2939" s="3">
        <v>4175.8999999999996</v>
      </c>
      <c r="G2939" s="3">
        <v>626.38</v>
      </c>
      <c r="H2939" s="3">
        <v>3549.52</v>
      </c>
      <c r="I2939" s="3" t="s">
        <v>56</v>
      </c>
    </row>
    <row r="2940" spans="1:9" x14ac:dyDescent="0.2">
      <c r="A2940" s="2" t="s">
        <v>3376</v>
      </c>
      <c r="B2940" s="2" t="s">
        <v>370</v>
      </c>
      <c r="C2940" s="2" t="s">
        <v>918</v>
      </c>
      <c r="D2940" s="2" t="s">
        <v>27</v>
      </c>
      <c r="E2940" s="2" t="s">
        <v>34</v>
      </c>
      <c r="F2940" s="2">
        <v>7751.63</v>
      </c>
      <c r="G2940" s="2">
        <v>1395.29</v>
      </c>
      <c r="H2940" s="2">
        <v>6356.34</v>
      </c>
      <c r="I2940" s="2" t="s">
        <v>29</v>
      </c>
    </row>
    <row r="2941" spans="1:9" x14ac:dyDescent="0.2">
      <c r="A2941" s="3" t="s">
        <v>3377</v>
      </c>
      <c r="B2941" s="3" t="s">
        <v>87</v>
      </c>
      <c r="C2941" s="3" t="s">
        <v>471</v>
      </c>
      <c r="D2941" s="3" t="s">
        <v>27</v>
      </c>
      <c r="E2941" s="3" t="s">
        <v>34</v>
      </c>
      <c r="F2941" s="3">
        <v>13818.6</v>
      </c>
      <c r="G2941" s="3">
        <v>2487.35</v>
      </c>
      <c r="H2941" s="3">
        <v>11331.25</v>
      </c>
      <c r="I2941" s="3" t="s">
        <v>29</v>
      </c>
    </row>
    <row r="2942" spans="1:9" x14ac:dyDescent="0.2">
      <c r="A2942" s="2" t="s">
        <v>3378</v>
      </c>
      <c r="B2942" s="2" t="s">
        <v>389</v>
      </c>
      <c r="C2942" s="2" t="s">
        <v>167</v>
      </c>
      <c r="D2942" s="2" t="s">
        <v>52</v>
      </c>
      <c r="E2942" s="2" t="s">
        <v>60</v>
      </c>
      <c r="F2942" s="2">
        <v>2400.27</v>
      </c>
      <c r="G2942" s="2">
        <v>0</v>
      </c>
      <c r="H2942" s="2">
        <v>2400.27</v>
      </c>
      <c r="I2942" s="2" t="s">
        <v>29</v>
      </c>
    </row>
    <row r="2943" spans="1:9" x14ac:dyDescent="0.2">
      <c r="A2943" s="3" t="s">
        <v>3379</v>
      </c>
      <c r="B2943" s="3" t="s">
        <v>39</v>
      </c>
      <c r="C2943" s="3" t="s">
        <v>331</v>
      </c>
      <c r="D2943" s="3" t="s">
        <v>27</v>
      </c>
      <c r="E2943" s="3" t="s">
        <v>34</v>
      </c>
      <c r="F2943" s="3">
        <v>7068.3</v>
      </c>
      <c r="G2943" s="3">
        <v>1272.29</v>
      </c>
      <c r="H2943" s="3">
        <v>5796.01</v>
      </c>
      <c r="I2943" s="3" t="s">
        <v>56</v>
      </c>
    </row>
    <row r="2944" spans="1:9" x14ac:dyDescent="0.2">
      <c r="A2944" s="2" t="s">
        <v>3380</v>
      </c>
      <c r="B2944" s="2" t="s">
        <v>94</v>
      </c>
      <c r="C2944" s="2" t="s">
        <v>209</v>
      </c>
      <c r="D2944" s="2" t="s">
        <v>52</v>
      </c>
      <c r="E2944" s="2" t="s">
        <v>60</v>
      </c>
      <c r="F2944" s="2">
        <v>4849.3599999999997</v>
      </c>
      <c r="G2944" s="2">
        <v>0</v>
      </c>
      <c r="H2944" s="2">
        <v>4849.3599999999997</v>
      </c>
      <c r="I2944" s="2" t="s">
        <v>41</v>
      </c>
    </row>
    <row r="2945" spans="1:9" x14ac:dyDescent="0.2">
      <c r="A2945" s="3" t="s">
        <v>3381</v>
      </c>
      <c r="B2945" s="3" t="s">
        <v>220</v>
      </c>
      <c r="C2945" s="3" t="s">
        <v>1110</v>
      </c>
      <c r="D2945" s="3" t="s">
        <v>33</v>
      </c>
      <c r="E2945" s="3" t="s">
        <v>60</v>
      </c>
      <c r="F2945" s="3">
        <v>9279.5499999999993</v>
      </c>
      <c r="G2945" s="3">
        <v>0</v>
      </c>
      <c r="H2945" s="3">
        <v>9279.5499999999993</v>
      </c>
      <c r="I2945" s="3" t="s">
        <v>41</v>
      </c>
    </row>
    <row r="2946" spans="1:9" x14ac:dyDescent="0.2">
      <c r="A2946" s="2" t="s">
        <v>3382</v>
      </c>
      <c r="B2946" s="2" t="s">
        <v>212</v>
      </c>
      <c r="C2946" s="2" t="s">
        <v>85</v>
      </c>
      <c r="D2946" s="2" t="s">
        <v>33</v>
      </c>
      <c r="E2946" s="2" t="s">
        <v>28</v>
      </c>
      <c r="F2946" s="2">
        <v>3199.58</v>
      </c>
      <c r="G2946" s="2">
        <v>479.94</v>
      </c>
      <c r="H2946" s="2">
        <v>2719.64</v>
      </c>
      <c r="I2946" s="2" t="s">
        <v>29</v>
      </c>
    </row>
    <row r="2947" spans="1:9" x14ac:dyDescent="0.2">
      <c r="A2947" s="3" t="s">
        <v>3383</v>
      </c>
      <c r="B2947" s="3" t="s">
        <v>368</v>
      </c>
      <c r="C2947" s="3" t="s">
        <v>612</v>
      </c>
      <c r="D2947" s="3" t="s">
        <v>45</v>
      </c>
      <c r="E2947" s="3" t="s">
        <v>89</v>
      </c>
      <c r="F2947" s="3">
        <v>5832.37</v>
      </c>
      <c r="G2947" s="3">
        <v>0</v>
      </c>
      <c r="H2947" s="3">
        <v>5832.37</v>
      </c>
      <c r="I2947" s="3" t="s">
        <v>29</v>
      </c>
    </row>
    <row r="2948" spans="1:9" x14ac:dyDescent="0.2">
      <c r="A2948" s="2" t="s">
        <v>3384</v>
      </c>
      <c r="B2948" s="2" t="s">
        <v>355</v>
      </c>
      <c r="C2948" s="2" t="s">
        <v>492</v>
      </c>
      <c r="D2948" s="2" t="s">
        <v>33</v>
      </c>
      <c r="E2948" s="2" t="s">
        <v>60</v>
      </c>
      <c r="F2948" s="2">
        <v>9925.83</v>
      </c>
      <c r="G2948" s="2">
        <v>0</v>
      </c>
      <c r="H2948" s="2">
        <v>9925.83</v>
      </c>
      <c r="I2948" s="2" t="s">
        <v>41</v>
      </c>
    </row>
    <row r="2949" spans="1:9" x14ac:dyDescent="0.2">
      <c r="A2949" s="3" t="s">
        <v>3385</v>
      </c>
      <c r="B2949" s="3" t="s">
        <v>232</v>
      </c>
      <c r="C2949" s="3" t="s">
        <v>141</v>
      </c>
      <c r="D2949" s="3" t="s">
        <v>114</v>
      </c>
      <c r="E2949" s="3" t="s">
        <v>115</v>
      </c>
      <c r="F2949" s="3">
        <v>3184.66</v>
      </c>
      <c r="G2949" s="3">
        <v>318.47000000000003</v>
      </c>
      <c r="H2949" s="3">
        <v>2866.19</v>
      </c>
      <c r="I2949" s="3" t="s">
        <v>29</v>
      </c>
    </row>
    <row r="2950" spans="1:9" x14ac:dyDescent="0.2">
      <c r="A2950" s="2" t="s">
        <v>3386</v>
      </c>
      <c r="B2950" s="2" t="s">
        <v>553</v>
      </c>
      <c r="C2950" s="2" t="s">
        <v>799</v>
      </c>
      <c r="D2950" s="2" t="s">
        <v>169</v>
      </c>
      <c r="E2950" s="2" t="s">
        <v>34</v>
      </c>
      <c r="F2950" s="2">
        <v>17536.22</v>
      </c>
      <c r="G2950" s="2">
        <v>3507.24</v>
      </c>
      <c r="H2950" s="2">
        <v>14028.98</v>
      </c>
      <c r="I2950" s="2" t="s">
        <v>41</v>
      </c>
    </row>
    <row r="2951" spans="1:9" x14ac:dyDescent="0.2">
      <c r="A2951" s="3" t="s">
        <v>3387</v>
      </c>
      <c r="B2951" s="3" t="s">
        <v>135</v>
      </c>
      <c r="C2951" s="3" t="s">
        <v>40</v>
      </c>
      <c r="D2951" s="3" t="s">
        <v>206</v>
      </c>
      <c r="E2951" s="3" t="s">
        <v>207</v>
      </c>
      <c r="F2951" s="3">
        <v>4464.12</v>
      </c>
      <c r="G2951" s="3">
        <v>0</v>
      </c>
      <c r="H2951" s="3">
        <v>4464.12</v>
      </c>
      <c r="I2951" s="3" t="s">
        <v>29</v>
      </c>
    </row>
    <row r="2952" spans="1:9" x14ac:dyDescent="0.2">
      <c r="A2952" s="2" t="s">
        <v>3388</v>
      </c>
      <c r="B2952" s="2" t="s">
        <v>512</v>
      </c>
      <c r="C2952" s="2" t="s">
        <v>129</v>
      </c>
      <c r="D2952" s="2" t="s">
        <v>52</v>
      </c>
      <c r="E2952" s="2" t="s">
        <v>34</v>
      </c>
      <c r="F2952" s="2">
        <v>4119.45</v>
      </c>
      <c r="G2952" s="2">
        <v>494.33</v>
      </c>
      <c r="H2952" s="2">
        <v>3625.12</v>
      </c>
      <c r="I2952" s="2" t="s">
        <v>29</v>
      </c>
    </row>
    <row r="2953" spans="1:9" x14ac:dyDescent="0.2">
      <c r="A2953" s="3" t="s">
        <v>3389</v>
      </c>
      <c r="B2953" s="3" t="s">
        <v>256</v>
      </c>
      <c r="C2953" s="3" t="s">
        <v>548</v>
      </c>
      <c r="D2953" s="3" t="s">
        <v>52</v>
      </c>
      <c r="E2953" s="3" t="s">
        <v>34</v>
      </c>
      <c r="F2953" s="3">
        <v>6463.31</v>
      </c>
      <c r="G2953" s="3">
        <v>775.6</v>
      </c>
      <c r="H2953" s="3">
        <v>5687.71</v>
      </c>
      <c r="I2953" s="3" t="s">
        <v>29</v>
      </c>
    </row>
    <row r="2954" spans="1:9" x14ac:dyDescent="0.2">
      <c r="A2954" s="2" t="s">
        <v>3390</v>
      </c>
      <c r="B2954" s="2" t="s">
        <v>274</v>
      </c>
      <c r="C2954" s="2" t="s">
        <v>310</v>
      </c>
      <c r="D2954" s="2" t="s">
        <v>64</v>
      </c>
      <c r="E2954" s="2" t="s">
        <v>34</v>
      </c>
      <c r="F2954" s="2">
        <v>15752.56</v>
      </c>
      <c r="G2954" s="2">
        <v>0</v>
      </c>
      <c r="H2954" s="2">
        <v>15752.56</v>
      </c>
      <c r="I2954" s="2" t="s">
        <v>29</v>
      </c>
    </row>
    <row r="2955" spans="1:9" x14ac:dyDescent="0.2">
      <c r="A2955" s="3" t="s">
        <v>3391</v>
      </c>
      <c r="B2955" s="3" t="s">
        <v>305</v>
      </c>
      <c r="C2955" s="3" t="s">
        <v>76</v>
      </c>
      <c r="D2955" s="3" t="s">
        <v>33</v>
      </c>
      <c r="E2955" s="3" t="s">
        <v>34</v>
      </c>
      <c r="F2955" s="3">
        <v>7886.83</v>
      </c>
      <c r="G2955" s="3">
        <v>1183.02</v>
      </c>
      <c r="H2955" s="3">
        <v>6703.81</v>
      </c>
      <c r="I2955" s="3" t="s">
        <v>29</v>
      </c>
    </row>
    <row r="2956" spans="1:9" x14ac:dyDescent="0.2">
      <c r="A2956" s="2" t="s">
        <v>3392</v>
      </c>
      <c r="B2956" s="2" t="s">
        <v>904</v>
      </c>
      <c r="C2956" s="2" t="s">
        <v>103</v>
      </c>
      <c r="D2956" s="2" t="s">
        <v>33</v>
      </c>
      <c r="E2956" s="2" t="s">
        <v>34</v>
      </c>
      <c r="F2956" s="2">
        <v>7495.16</v>
      </c>
      <c r="G2956" s="2">
        <v>1124.27</v>
      </c>
      <c r="H2956" s="2">
        <v>6370.89</v>
      </c>
      <c r="I2956" s="2" t="s">
        <v>29</v>
      </c>
    </row>
    <row r="2957" spans="1:9" x14ac:dyDescent="0.2">
      <c r="A2957" s="3" t="s">
        <v>3393</v>
      </c>
      <c r="B2957" s="3" t="s">
        <v>712</v>
      </c>
      <c r="C2957" s="3" t="s">
        <v>371</v>
      </c>
      <c r="D2957" s="3" t="s">
        <v>114</v>
      </c>
      <c r="E2957" s="3" t="s">
        <v>115</v>
      </c>
      <c r="F2957" s="3">
        <v>3615.51</v>
      </c>
      <c r="G2957" s="3">
        <v>361.55</v>
      </c>
      <c r="H2957" s="3">
        <v>3253.96</v>
      </c>
      <c r="I2957" s="3" t="s">
        <v>29</v>
      </c>
    </row>
    <row r="2958" spans="1:9" x14ac:dyDescent="0.2">
      <c r="A2958" s="2" t="s">
        <v>3394</v>
      </c>
      <c r="B2958" s="2" t="s">
        <v>81</v>
      </c>
      <c r="C2958" s="2" t="s">
        <v>324</v>
      </c>
      <c r="D2958" s="2" t="s">
        <v>52</v>
      </c>
      <c r="E2958" s="2" t="s">
        <v>34</v>
      </c>
      <c r="F2958" s="2">
        <v>2673.46</v>
      </c>
      <c r="G2958" s="2">
        <v>320.82</v>
      </c>
      <c r="H2958" s="2">
        <v>2352.64</v>
      </c>
      <c r="I2958" s="2" t="s">
        <v>41</v>
      </c>
    </row>
    <row r="2959" spans="1:9" x14ac:dyDescent="0.2">
      <c r="A2959" s="3" t="s">
        <v>3395</v>
      </c>
      <c r="B2959" s="3" t="s">
        <v>92</v>
      </c>
      <c r="C2959" s="3" t="s">
        <v>73</v>
      </c>
      <c r="D2959" s="3" t="s">
        <v>27</v>
      </c>
      <c r="E2959" s="3" t="s">
        <v>60</v>
      </c>
      <c r="F2959" s="3">
        <v>2430</v>
      </c>
      <c r="G2959" s="3">
        <v>0</v>
      </c>
      <c r="H2959" s="3">
        <v>2430</v>
      </c>
      <c r="I2959" s="3" t="s">
        <v>41</v>
      </c>
    </row>
    <row r="2960" spans="1:9" x14ac:dyDescent="0.2">
      <c r="A2960" s="2" t="s">
        <v>3396</v>
      </c>
      <c r="B2960" s="2" t="s">
        <v>619</v>
      </c>
      <c r="C2960" s="2" t="s">
        <v>451</v>
      </c>
      <c r="D2960" s="2" t="s">
        <v>27</v>
      </c>
      <c r="E2960" s="2" t="s">
        <v>34</v>
      </c>
      <c r="F2960" s="2">
        <v>9175.82</v>
      </c>
      <c r="G2960" s="2">
        <v>1651.65</v>
      </c>
      <c r="H2960" s="2">
        <v>7524.17</v>
      </c>
      <c r="I2960" s="2" t="s">
        <v>56</v>
      </c>
    </row>
    <row r="2961" spans="1:9" x14ac:dyDescent="0.2">
      <c r="A2961" s="3" t="s">
        <v>3397</v>
      </c>
      <c r="B2961" s="3" t="s">
        <v>326</v>
      </c>
      <c r="C2961" s="3" t="s">
        <v>294</v>
      </c>
      <c r="D2961" s="3" t="s">
        <v>64</v>
      </c>
      <c r="E2961" s="3" t="s">
        <v>28</v>
      </c>
      <c r="F2961" s="3">
        <v>3774.09</v>
      </c>
      <c r="G2961" s="3">
        <v>0</v>
      </c>
      <c r="H2961" s="3">
        <v>3774.09</v>
      </c>
      <c r="I2961" s="3" t="s">
        <v>29</v>
      </c>
    </row>
    <row r="2962" spans="1:9" x14ac:dyDescent="0.2">
      <c r="A2962" s="2" t="s">
        <v>3398</v>
      </c>
      <c r="B2962" s="2" t="s">
        <v>244</v>
      </c>
      <c r="C2962" s="2" t="s">
        <v>126</v>
      </c>
      <c r="D2962" s="2" t="s">
        <v>27</v>
      </c>
      <c r="E2962" s="2" t="s">
        <v>28</v>
      </c>
      <c r="F2962" s="2">
        <v>2710.88</v>
      </c>
      <c r="G2962" s="2">
        <v>487.96</v>
      </c>
      <c r="H2962" s="2">
        <v>2222.92</v>
      </c>
      <c r="I2962" s="2" t="s">
        <v>41</v>
      </c>
    </row>
    <row r="2963" spans="1:9" x14ac:dyDescent="0.2">
      <c r="A2963" s="3" t="s">
        <v>3399</v>
      </c>
      <c r="B2963" s="3" t="s">
        <v>487</v>
      </c>
      <c r="C2963" s="3" t="s">
        <v>156</v>
      </c>
      <c r="D2963" s="3" t="s">
        <v>52</v>
      </c>
      <c r="E2963" s="3" t="s">
        <v>60</v>
      </c>
      <c r="F2963" s="3">
        <v>7114.98</v>
      </c>
      <c r="G2963" s="3">
        <v>0</v>
      </c>
      <c r="H2963" s="3">
        <v>7114.98</v>
      </c>
      <c r="I2963" s="3" t="s">
        <v>29</v>
      </c>
    </row>
    <row r="2964" spans="1:9" x14ac:dyDescent="0.2">
      <c r="A2964" s="2" t="s">
        <v>3400</v>
      </c>
      <c r="B2964" s="2" t="s">
        <v>722</v>
      </c>
      <c r="C2964" s="2" t="s">
        <v>410</v>
      </c>
      <c r="D2964" s="2" t="s">
        <v>169</v>
      </c>
      <c r="E2964" s="2" t="s">
        <v>34</v>
      </c>
      <c r="F2964" s="2">
        <v>3509.85</v>
      </c>
      <c r="G2964" s="2">
        <v>701.97</v>
      </c>
      <c r="H2964" s="2">
        <v>2807.88</v>
      </c>
      <c r="I2964" s="2" t="s">
        <v>41</v>
      </c>
    </row>
    <row r="2965" spans="1:9" x14ac:dyDescent="0.2">
      <c r="A2965" s="3" t="s">
        <v>3401</v>
      </c>
      <c r="B2965" s="3" t="s">
        <v>578</v>
      </c>
      <c r="C2965" s="3" t="s">
        <v>949</v>
      </c>
      <c r="D2965" s="3" t="s">
        <v>64</v>
      </c>
      <c r="E2965" s="3" t="s">
        <v>115</v>
      </c>
      <c r="F2965" s="3">
        <v>9150.1</v>
      </c>
      <c r="G2965" s="3">
        <v>0</v>
      </c>
      <c r="H2965" s="3">
        <v>9150.1</v>
      </c>
      <c r="I2965" s="3" t="s">
        <v>29</v>
      </c>
    </row>
    <row r="2966" spans="1:9" x14ac:dyDescent="0.2">
      <c r="A2966" s="2" t="s">
        <v>3402</v>
      </c>
      <c r="B2966" s="2" t="s">
        <v>630</v>
      </c>
      <c r="C2966" s="2" t="s">
        <v>516</v>
      </c>
      <c r="D2966" s="2" t="s">
        <v>27</v>
      </c>
      <c r="E2966" s="2" t="s">
        <v>60</v>
      </c>
      <c r="F2966" s="2">
        <v>3386.25</v>
      </c>
      <c r="G2966" s="2">
        <v>0</v>
      </c>
      <c r="H2966" s="2">
        <v>3386.25</v>
      </c>
      <c r="I2966" s="2" t="s">
        <v>56</v>
      </c>
    </row>
    <row r="2967" spans="1:9" x14ac:dyDescent="0.2">
      <c r="A2967" s="3" t="s">
        <v>3403</v>
      </c>
      <c r="B2967" s="3" t="s">
        <v>1275</v>
      </c>
      <c r="C2967" s="3" t="s">
        <v>39</v>
      </c>
      <c r="D2967" s="3" t="s">
        <v>33</v>
      </c>
      <c r="E2967" s="3" t="s">
        <v>60</v>
      </c>
      <c r="F2967" s="3">
        <v>2513.2600000000002</v>
      </c>
      <c r="G2967" s="3">
        <v>0</v>
      </c>
      <c r="H2967" s="3">
        <v>2513.2600000000002</v>
      </c>
      <c r="I2967" s="3" t="s">
        <v>29</v>
      </c>
    </row>
    <row r="2968" spans="1:9" x14ac:dyDescent="0.2">
      <c r="A2968" s="2" t="s">
        <v>3404</v>
      </c>
      <c r="B2968" s="2" t="s">
        <v>562</v>
      </c>
      <c r="C2968" s="2" t="s">
        <v>705</v>
      </c>
      <c r="D2968" s="2" t="s">
        <v>206</v>
      </c>
      <c r="E2968" s="2" t="s">
        <v>207</v>
      </c>
      <c r="F2968" s="2">
        <v>17111.43</v>
      </c>
      <c r="G2968" s="2">
        <v>0</v>
      </c>
      <c r="H2968" s="2">
        <v>17111.43</v>
      </c>
      <c r="I2968" s="2" t="s">
        <v>29</v>
      </c>
    </row>
    <row r="2969" spans="1:9" x14ac:dyDescent="0.2">
      <c r="A2969" s="3" t="s">
        <v>3405</v>
      </c>
      <c r="B2969" s="3" t="s">
        <v>485</v>
      </c>
      <c r="C2969" s="3" t="s">
        <v>340</v>
      </c>
      <c r="D2969" s="3" t="s">
        <v>52</v>
      </c>
      <c r="E2969" s="3" t="s">
        <v>34</v>
      </c>
      <c r="F2969" s="3">
        <v>2469.65</v>
      </c>
      <c r="G2969" s="3">
        <v>296.36</v>
      </c>
      <c r="H2969" s="3">
        <v>2173.29</v>
      </c>
      <c r="I2969" s="3" t="s">
        <v>29</v>
      </c>
    </row>
    <row r="2970" spans="1:9" x14ac:dyDescent="0.2">
      <c r="A2970" s="2" t="s">
        <v>3406</v>
      </c>
      <c r="B2970" s="2" t="s">
        <v>189</v>
      </c>
      <c r="C2970" s="2" t="s">
        <v>485</v>
      </c>
      <c r="D2970" s="2" t="s">
        <v>52</v>
      </c>
      <c r="E2970" s="2" t="s">
        <v>60</v>
      </c>
      <c r="F2970" s="2">
        <v>5864</v>
      </c>
      <c r="G2970" s="2">
        <v>0</v>
      </c>
      <c r="H2970" s="2">
        <v>5864</v>
      </c>
      <c r="I2970" s="2" t="s">
        <v>29</v>
      </c>
    </row>
    <row r="2971" spans="1:9" x14ac:dyDescent="0.2">
      <c r="A2971" s="3" t="s">
        <v>3407</v>
      </c>
      <c r="B2971" s="3" t="s">
        <v>238</v>
      </c>
      <c r="C2971" s="3" t="s">
        <v>285</v>
      </c>
      <c r="D2971" s="3" t="s">
        <v>52</v>
      </c>
      <c r="E2971" s="3" t="s">
        <v>60</v>
      </c>
      <c r="F2971" s="3">
        <v>2627.89</v>
      </c>
      <c r="G2971" s="3">
        <v>0</v>
      </c>
      <c r="H2971" s="3">
        <v>2627.89</v>
      </c>
      <c r="I2971" s="3" t="s">
        <v>29</v>
      </c>
    </row>
    <row r="2972" spans="1:9" x14ac:dyDescent="0.2">
      <c r="A2972" s="2" t="s">
        <v>3408</v>
      </c>
      <c r="B2972" s="2" t="s">
        <v>151</v>
      </c>
      <c r="C2972" s="2" t="s">
        <v>458</v>
      </c>
      <c r="D2972" s="2" t="s">
        <v>27</v>
      </c>
      <c r="E2972" s="2" t="s">
        <v>34</v>
      </c>
      <c r="F2972" s="2">
        <v>12558.88</v>
      </c>
      <c r="G2972" s="2">
        <v>2260.6</v>
      </c>
      <c r="H2972" s="2">
        <v>10298.280000000001</v>
      </c>
      <c r="I2972" s="2" t="s">
        <v>56</v>
      </c>
    </row>
    <row r="2973" spans="1:9" x14ac:dyDescent="0.2">
      <c r="A2973" s="3" t="s">
        <v>3409</v>
      </c>
      <c r="B2973" s="3" t="s">
        <v>331</v>
      </c>
      <c r="C2973" s="3" t="s">
        <v>100</v>
      </c>
      <c r="D2973" s="3" t="s">
        <v>27</v>
      </c>
      <c r="E2973" s="3" t="s">
        <v>28</v>
      </c>
      <c r="F2973" s="3">
        <v>7472.03</v>
      </c>
      <c r="G2973" s="3">
        <v>1344.97</v>
      </c>
      <c r="H2973" s="3">
        <v>6127.06</v>
      </c>
      <c r="I2973" s="3" t="s">
        <v>41</v>
      </c>
    </row>
    <row r="2974" spans="1:9" x14ac:dyDescent="0.2">
      <c r="A2974" s="2" t="s">
        <v>3410</v>
      </c>
      <c r="B2974" s="2" t="s">
        <v>158</v>
      </c>
      <c r="C2974" s="2" t="s">
        <v>875</v>
      </c>
      <c r="D2974" s="2" t="s">
        <v>52</v>
      </c>
      <c r="E2974" s="2" t="s">
        <v>34</v>
      </c>
      <c r="F2974" s="2">
        <v>10320.89</v>
      </c>
      <c r="G2974" s="2">
        <v>1238.51</v>
      </c>
      <c r="H2974" s="2">
        <v>9082.3799999999992</v>
      </c>
      <c r="I2974" s="2" t="s">
        <v>29</v>
      </c>
    </row>
    <row r="2975" spans="1:9" x14ac:dyDescent="0.2">
      <c r="A2975" s="3" t="s">
        <v>3411</v>
      </c>
      <c r="B2975" s="3" t="s">
        <v>420</v>
      </c>
      <c r="C2975" s="3" t="s">
        <v>271</v>
      </c>
      <c r="D2975" s="3" t="s">
        <v>52</v>
      </c>
      <c r="E2975" s="3" t="s">
        <v>60</v>
      </c>
      <c r="F2975" s="3">
        <v>11002.52</v>
      </c>
      <c r="G2975" s="3">
        <v>0</v>
      </c>
      <c r="H2975" s="3">
        <v>11002.52</v>
      </c>
      <c r="I2975" s="3" t="s">
        <v>29</v>
      </c>
    </row>
    <row r="2976" spans="1:9" x14ac:dyDescent="0.2">
      <c r="A2976" s="2" t="s">
        <v>3412</v>
      </c>
      <c r="B2976" s="2" t="s">
        <v>449</v>
      </c>
      <c r="C2976" s="2" t="s">
        <v>416</v>
      </c>
      <c r="D2976" s="2" t="s">
        <v>52</v>
      </c>
      <c r="E2976" s="2" t="s">
        <v>60</v>
      </c>
      <c r="F2976" s="2">
        <v>8511.16</v>
      </c>
      <c r="G2976" s="2">
        <v>0</v>
      </c>
      <c r="H2976" s="2">
        <v>8511.16</v>
      </c>
      <c r="I2976" s="2" t="s">
        <v>29</v>
      </c>
    </row>
    <row r="2977" spans="1:9" x14ac:dyDescent="0.2">
      <c r="A2977" s="3" t="s">
        <v>3413</v>
      </c>
      <c r="B2977" s="3" t="s">
        <v>778</v>
      </c>
      <c r="C2977" s="3" t="s">
        <v>794</v>
      </c>
      <c r="D2977" s="3" t="s">
        <v>52</v>
      </c>
      <c r="E2977" s="3" t="s">
        <v>34</v>
      </c>
      <c r="F2977" s="3">
        <v>9352.27</v>
      </c>
      <c r="G2977" s="3">
        <v>1122.27</v>
      </c>
      <c r="H2977" s="3">
        <v>8230</v>
      </c>
      <c r="I2977" s="3" t="s">
        <v>41</v>
      </c>
    </row>
    <row r="2978" spans="1:9" x14ac:dyDescent="0.2">
      <c r="A2978" s="2" t="s">
        <v>3414</v>
      </c>
      <c r="B2978" s="2" t="s">
        <v>509</v>
      </c>
      <c r="C2978" s="2" t="s">
        <v>456</v>
      </c>
      <c r="D2978" s="2" t="s">
        <v>45</v>
      </c>
      <c r="E2978" s="2" t="s">
        <v>89</v>
      </c>
      <c r="F2978" s="2">
        <v>2989.39</v>
      </c>
      <c r="G2978" s="2">
        <v>0</v>
      </c>
      <c r="H2978" s="2">
        <v>2989.39</v>
      </c>
      <c r="I2978" s="2" t="s">
        <v>29</v>
      </c>
    </row>
    <row r="2979" spans="1:9" x14ac:dyDescent="0.2">
      <c r="A2979" s="3" t="s">
        <v>3415</v>
      </c>
      <c r="B2979" s="3" t="s">
        <v>551</v>
      </c>
      <c r="C2979" s="3" t="s">
        <v>202</v>
      </c>
      <c r="D2979" s="3" t="s">
        <v>27</v>
      </c>
      <c r="E2979" s="3" t="s">
        <v>60</v>
      </c>
      <c r="F2979" s="3">
        <v>3231.08</v>
      </c>
      <c r="G2979" s="3">
        <v>0</v>
      </c>
      <c r="H2979" s="3">
        <v>3231.08</v>
      </c>
      <c r="I2979" s="3" t="s">
        <v>29</v>
      </c>
    </row>
    <row r="2980" spans="1:9" x14ac:dyDescent="0.2">
      <c r="A2980" s="2" t="s">
        <v>3416</v>
      </c>
      <c r="B2980" s="2" t="s">
        <v>749</v>
      </c>
      <c r="C2980" s="2" t="s">
        <v>103</v>
      </c>
      <c r="D2980" s="2" t="s">
        <v>33</v>
      </c>
      <c r="E2980" s="2" t="s">
        <v>28</v>
      </c>
      <c r="F2980" s="2">
        <v>6103.83</v>
      </c>
      <c r="G2980" s="2">
        <v>915.57</v>
      </c>
      <c r="H2980" s="2">
        <v>5188.26</v>
      </c>
      <c r="I2980" s="2" t="s">
        <v>41</v>
      </c>
    </row>
    <row r="2981" spans="1:9" x14ac:dyDescent="0.2">
      <c r="A2981" s="3" t="s">
        <v>3417</v>
      </c>
      <c r="B2981" s="3" t="s">
        <v>195</v>
      </c>
      <c r="C2981" s="3" t="s">
        <v>118</v>
      </c>
      <c r="D2981" s="3" t="s">
        <v>33</v>
      </c>
      <c r="E2981" s="3" t="s">
        <v>28</v>
      </c>
      <c r="F2981" s="3">
        <v>11464.16</v>
      </c>
      <c r="G2981" s="3">
        <v>1719.62</v>
      </c>
      <c r="H2981" s="3">
        <v>9744.5400000000009</v>
      </c>
      <c r="I2981" s="3" t="s">
        <v>29</v>
      </c>
    </row>
    <row r="2982" spans="1:9" x14ac:dyDescent="0.2">
      <c r="A2982" s="2" t="s">
        <v>3418</v>
      </c>
      <c r="B2982" s="2" t="s">
        <v>426</v>
      </c>
      <c r="C2982" s="2" t="s">
        <v>813</v>
      </c>
      <c r="D2982" s="2" t="s">
        <v>27</v>
      </c>
      <c r="E2982" s="2" t="s">
        <v>28</v>
      </c>
      <c r="F2982" s="2">
        <v>3945.73</v>
      </c>
      <c r="G2982" s="2">
        <v>710.23</v>
      </c>
      <c r="H2982" s="2">
        <v>3235.5</v>
      </c>
      <c r="I2982" s="2" t="s">
        <v>41</v>
      </c>
    </row>
    <row r="2983" spans="1:9" x14ac:dyDescent="0.2">
      <c r="A2983" s="3" t="s">
        <v>3419</v>
      </c>
      <c r="B2983" s="3" t="s">
        <v>452</v>
      </c>
      <c r="C2983" s="3" t="s">
        <v>595</v>
      </c>
      <c r="D2983" s="3" t="s">
        <v>33</v>
      </c>
      <c r="E2983" s="3" t="s">
        <v>34</v>
      </c>
      <c r="F2983" s="3">
        <v>3360</v>
      </c>
      <c r="G2983" s="3">
        <v>504</v>
      </c>
      <c r="H2983" s="3">
        <v>2856</v>
      </c>
      <c r="I2983" s="3" t="s">
        <v>29</v>
      </c>
    </row>
    <row r="2984" spans="1:9" x14ac:dyDescent="0.2">
      <c r="A2984" s="2" t="s">
        <v>3420</v>
      </c>
      <c r="B2984" s="2" t="s">
        <v>337</v>
      </c>
      <c r="C2984" s="2" t="s">
        <v>242</v>
      </c>
      <c r="D2984" s="2" t="s">
        <v>33</v>
      </c>
      <c r="E2984" s="2" t="s">
        <v>28</v>
      </c>
      <c r="F2984" s="2">
        <v>8183.17</v>
      </c>
      <c r="G2984" s="2">
        <v>1227.48</v>
      </c>
      <c r="H2984" s="2">
        <v>6955.69</v>
      </c>
      <c r="I2984" s="2" t="s">
        <v>41</v>
      </c>
    </row>
    <row r="2985" spans="1:9" x14ac:dyDescent="0.2">
      <c r="A2985" s="3" t="s">
        <v>3421</v>
      </c>
      <c r="B2985" s="3" t="s">
        <v>359</v>
      </c>
      <c r="C2985" s="3" t="s">
        <v>826</v>
      </c>
      <c r="D2985" s="3" t="s">
        <v>206</v>
      </c>
      <c r="E2985" s="3" t="s">
        <v>207</v>
      </c>
      <c r="F2985" s="3">
        <v>12443.27</v>
      </c>
      <c r="G2985" s="3">
        <v>0</v>
      </c>
      <c r="H2985" s="3">
        <v>12443.27</v>
      </c>
      <c r="I2985" s="3" t="s">
        <v>29</v>
      </c>
    </row>
    <row r="2986" spans="1:9" x14ac:dyDescent="0.2">
      <c r="A2986" s="2" t="s">
        <v>3422</v>
      </c>
      <c r="B2986" s="2" t="s">
        <v>685</v>
      </c>
      <c r="C2986" s="2" t="s">
        <v>106</v>
      </c>
      <c r="D2986" s="2" t="s">
        <v>33</v>
      </c>
      <c r="E2986" s="2" t="s">
        <v>34</v>
      </c>
      <c r="F2986" s="2">
        <v>18424.3</v>
      </c>
      <c r="G2986" s="2">
        <v>2763.64</v>
      </c>
      <c r="H2986" s="2">
        <v>15660.66</v>
      </c>
      <c r="I2986" s="2" t="s">
        <v>56</v>
      </c>
    </row>
    <row r="2987" spans="1:9" x14ac:dyDescent="0.2">
      <c r="A2987" s="3" t="s">
        <v>3423</v>
      </c>
      <c r="B2987" s="3" t="s">
        <v>543</v>
      </c>
      <c r="C2987" s="3" t="s">
        <v>753</v>
      </c>
      <c r="D2987" s="3" t="s">
        <v>33</v>
      </c>
      <c r="E2987" s="3" t="s">
        <v>34</v>
      </c>
      <c r="F2987" s="3">
        <v>2982.46</v>
      </c>
      <c r="G2987" s="3">
        <v>447.37</v>
      </c>
      <c r="H2987" s="3">
        <v>2535.09</v>
      </c>
      <c r="I2987" s="3" t="s">
        <v>29</v>
      </c>
    </row>
    <row r="2988" spans="1:9" x14ac:dyDescent="0.2">
      <c r="A2988" s="2" t="s">
        <v>3424</v>
      </c>
      <c r="B2988" s="2" t="s">
        <v>393</v>
      </c>
      <c r="C2988" s="2" t="s">
        <v>501</v>
      </c>
      <c r="D2988" s="2" t="s">
        <v>33</v>
      </c>
      <c r="E2988" s="2" t="s">
        <v>60</v>
      </c>
      <c r="F2988" s="2">
        <v>9904.9500000000007</v>
      </c>
      <c r="G2988" s="2">
        <v>0</v>
      </c>
      <c r="H2988" s="2">
        <v>9904.9500000000007</v>
      </c>
      <c r="I2988" s="2" t="s">
        <v>29</v>
      </c>
    </row>
    <row r="2989" spans="1:9" x14ac:dyDescent="0.2">
      <c r="A2989" s="3" t="s">
        <v>3425</v>
      </c>
      <c r="B2989" s="3" t="s">
        <v>176</v>
      </c>
      <c r="C2989" s="3" t="s">
        <v>405</v>
      </c>
      <c r="D2989" s="3" t="s">
        <v>206</v>
      </c>
      <c r="E2989" s="3" t="s">
        <v>207</v>
      </c>
      <c r="F2989" s="3">
        <v>13902.62</v>
      </c>
      <c r="G2989" s="3">
        <v>0</v>
      </c>
      <c r="H2989" s="3">
        <v>13902.62</v>
      </c>
      <c r="I2989" s="3" t="s">
        <v>56</v>
      </c>
    </row>
    <row r="2990" spans="1:9" x14ac:dyDescent="0.2">
      <c r="A2990" s="2" t="s">
        <v>3426</v>
      </c>
      <c r="B2990" s="2" t="s">
        <v>351</v>
      </c>
      <c r="C2990" s="2" t="s">
        <v>605</v>
      </c>
      <c r="D2990" s="2" t="s">
        <v>64</v>
      </c>
      <c r="E2990" s="2" t="s">
        <v>34</v>
      </c>
      <c r="F2990" s="2">
        <v>4854.8100000000004</v>
      </c>
      <c r="G2990" s="2">
        <v>0</v>
      </c>
      <c r="H2990" s="2">
        <v>4854.8100000000004</v>
      </c>
      <c r="I2990" s="2" t="s">
        <v>41</v>
      </c>
    </row>
    <row r="2991" spans="1:9" x14ac:dyDescent="0.2">
      <c r="A2991" s="3" t="s">
        <v>3427</v>
      </c>
      <c r="B2991" s="3" t="s">
        <v>103</v>
      </c>
      <c r="C2991" s="3" t="s">
        <v>388</v>
      </c>
      <c r="D2991" s="3" t="s">
        <v>33</v>
      </c>
      <c r="E2991" s="3" t="s">
        <v>60</v>
      </c>
      <c r="F2991" s="3">
        <v>2326.6</v>
      </c>
      <c r="G2991" s="3">
        <v>0</v>
      </c>
      <c r="H2991" s="3">
        <v>2326.6</v>
      </c>
      <c r="I2991" s="3" t="s">
        <v>29</v>
      </c>
    </row>
    <row r="2992" spans="1:9" x14ac:dyDescent="0.2">
      <c r="A2992" s="2" t="s">
        <v>3428</v>
      </c>
      <c r="B2992" s="2" t="s">
        <v>335</v>
      </c>
      <c r="C2992" s="2" t="s">
        <v>589</v>
      </c>
      <c r="D2992" s="2" t="s">
        <v>45</v>
      </c>
      <c r="E2992" s="2" t="s">
        <v>46</v>
      </c>
      <c r="F2992" s="2">
        <v>8966.89</v>
      </c>
      <c r="G2992" s="2">
        <v>448.34</v>
      </c>
      <c r="H2992" s="2">
        <v>8518.5499999999993</v>
      </c>
      <c r="I2992" s="2" t="s">
        <v>29</v>
      </c>
    </row>
    <row r="2993" spans="1:9" x14ac:dyDescent="0.2">
      <c r="A2993" s="3" t="s">
        <v>3429</v>
      </c>
      <c r="B2993" s="3" t="s">
        <v>401</v>
      </c>
      <c r="C2993" s="3" t="s">
        <v>69</v>
      </c>
      <c r="D2993" s="3" t="s">
        <v>45</v>
      </c>
      <c r="E2993" s="3" t="s">
        <v>89</v>
      </c>
      <c r="F2993" s="3">
        <v>4678.58</v>
      </c>
      <c r="G2993" s="3">
        <v>0</v>
      </c>
      <c r="H2993" s="3">
        <v>4678.58</v>
      </c>
      <c r="I2993" s="3" t="s">
        <v>29</v>
      </c>
    </row>
    <row r="2994" spans="1:9" x14ac:dyDescent="0.2">
      <c r="A2994" s="2" t="s">
        <v>3430</v>
      </c>
      <c r="B2994" s="2" t="s">
        <v>846</v>
      </c>
      <c r="C2994" s="2" t="s">
        <v>445</v>
      </c>
      <c r="D2994" s="2" t="s">
        <v>33</v>
      </c>
      <c r="E2994" s="2" t="s">
        <v>28</v>
      </c>
      <c r="F2994" s="2">
        <v>12720.24</v>
      </c>
      <c r="G2994" s="2">
        <v>1908.04</v>
      </c>
      <c r="H2994" s="2">
        <v>10812.2</v>
      </c>
      <c r="I2994" s="2" t="s">
        <v>29</v>
      </c>
    </row>
    <row r="2995" spans="1:9" x14ac:dyDescent="0.2">
      <c r="A2995" s="3" t="s">
        <v>3431</v>
      </c>
      <c r="B2995" s="3" t="s">
        <v>302</v>
      </c>
      <c r="C2995" s="3" t="s">
        <v>787</v>
      </c>
      <c r="D2995" s="3" t="s">
        <v>52</v>
      </c>
      <c r="E2995" s="3" t="s">
        <v>60</v>
      </c>
      <c r="F2995" s="3">
        <v>13535.07</v>
      </c>
      <c r="G2995" s="3">
        <v>0</v>
      </c>
      <c r="H2995" s="3">
        <v>13535.07</v>
      </c>
      <c r="I2995" s="3" t="s">
        <v>41</v>
      </c>
    </row>
    <row r="2996" spans="1:9" x14ac:dyDescent="0.2">
      <c r="A2996" s="2" t="s">
        <v>3432</v>
      </c>
      <c r="B2996" s="2" t="s">
        <v>505</v>
      </c>
      <c r="C2996" s="2" t="s">
        <v>1348</v>
      </c>
      <c r="D2996" s="2" t="s">
        <v>27</v>
      </c>
      <c r="E2996" s="2" t="s">
        <v>34</v>
      </c>
      <c r="F2996" s="2">
        <v>8423.4</v>
      </c>
      <c r="G2996" s="2">
        <v>1516.21</v>
      </c>
      <c r="H2996" s="2">
        <v>6907.19</v>
      </c>
      <c r="I2996" s="2" t="s">
        <v>29</v>
      </c>
    </row>
    <row r="2997" spans="1:9" x14ac:dyDescent="0.2">
      <c r="A2997" s="3" t="s">
        <v>3433</v>
      </c>
      <c r="B2997" s="3" t="s">
        <v>619</v>
      </c>
      <c r="C2997" s="3" t="s">
        <v>380</v>
      </c>
      <c r="D2997" s="3" t="s">
        <v>114</v>
      </c>
      <c r="E2997" s="3" t="s">
        <v>115</v>
      </c>
      <c r="F2997" s="3">
        <v>2436.06</v>
      </c>
      <c r="G2997" s="3">
        <v>243.61</v>
      </c>
      <c r="H2997" s="3">
        <v>2192.4499999999998</v>
      </c>
      <c r="I2997" s="3" t="s">
        <v>29</v>
      </c>
    </row>
    <row r="2998" spans="1:9" x14ac:dyDescent="0.2">
      <c r="A2998" s="2" t="s">
        <v>3434</v>
      </c>
      <c r="B2998" s="2" t="s">
        <v>258</v>
      </c>
      <c r="C2998" s="2" t="s">
        <v>337</v>
      </c>
      <c r="D2998" s="2" t="s">
        <v>169</v>
      </c>
      <c r="E2998" s="2" t="s">
        <v>46</v>
      </c>
      <c r="F2998" s="2">
        <v>15039.96</v>
      </c>
      <c r="G2998" s="2">
        <v>3007.99</v>
      </c>
      <c r="H2998" s="2">
        <v>12031.97</v>
      </c>
      <c r="I2998" s="2" t="s">
        <v>29</v>
      </c>
    </row>
    <row r="2999" spans="1:9" x14ac:dyDescent="0.2">
      <c r="A2999" s="3" t="s">
        <v>3435</v>
      </c>
      <c r="B2999" s="3" t="s">
        <v>192</v>
      </c>
      <c r="C2999" s="3" t="s">
        <v>73</v>
      </c>
      <c r="D2999" s="3" t="s">
        <v>64</v>
      </c>
      <c r="E2999" s="3" t="s">
        <v>28</v>
      </c>
      <c r="F2999" s="3">
        <v>17970.990000000002</v>
      </c>
      <c r="G2999" s="3">
        <v>0</v>
      </c>
      <c r="H2999" s="3">
        <v>17970.990000000002</v>
      </c>
      <c r="I2999" s="3" t="s">
        <v>29</v>
      </c>
    </row>
    <row r="3000" spans="1:9" x14ac:dyDescent="0.2">
      <c r="A3000" s="2" t="s">
        <v>3436</v>
      </c>
      <c r="B3000" s="2" t="s">
        <v>138</v>
      </c>
      <c r="C3000" s="2" t="s">
        <v>443</v>
      </c>
      <c r="D3000" s="2" t="s">
        <v>169</v>
      </c>
      <c r="E3000" s="2" t="s">
        <v>46</v>
      </c>
      <c r="F3000" s="2">
        <v>3826.4</v>
      </c>
      <c r="G3000" s="2">
        <v>765.28</v>
      </c>
      <c r="H3000" s="2">
        <v>3061.12</v>
      </c>
      <c r="I3000" s="2" t="s">
        <v>29</v>
      </c>
    </row>
    <row r="3001" spans="1:9" x14ac:dyDescent="0.2">
      <c r="A3001" s="3" t="s">
        <v>3437</v>
      </c>
      <c r="B3001" s="3" t="s">
        <v>451</v>
      </c>
      <c r="C3001" s="3" t="s">
        <v>26</v>
      </c>
      <c r="D3001" s="3" t="s">
        <v>33</v>
      </c>
      <c r="E3001" s="3" t="s">
        <v>60</v>
      </c>
      <c r="F3001" s="3">
        <v>6391.9</v>
      </c>
      <c r="G3001" s="3">
        <v>0</v>
      </c>
      <c r="H3001" s="3">
        <v>6391.9</v>
      </c>
      <c r="I3001" s="3" t="s">
        <v>41</v>
      </c>
    </row>
    <row r="3002" spans="1:9" x14ac:dyDescent="0.2">
      <c r="A3002" s="2" t="s">
        <v>3438</v>
      </c>
      <c r="B3002" s="2" t="s">
        <v>456</v>
      </c>
      <c r="C3002" s="2" t="s">
        <v>546</v>
      </c>
      <c r="D3002" s="2" t="s">
        <v>45</v>
      </c>
      <c r="E3002" s="2" t="s">
        <v>46</v>
      </c>
      <c r="F3002" s="2">
        <v>5507.08</v>
      </c>
      <c r="G3002" s="2">
        <v>275.35000000000002</v>
      </c>
      <c r="H3002" s="2">
        <v>5231.7299999999996</v>
      </c>
      <c r="I3002" s="2" t="s">
        <v>29</v>
      </c>
    </row>
    <row r="3003" spans="1:9" x14ac:dyDescent="0.2">
      <c r="A3003" s="3" t="s">
        <v>3439</v>
      </c>
      <c r="B3003" s="3" t="s">
        <v>321</v>
      </c>
      <c r="C3003" s="3" t="s">
        <v>478</v>
      </c>
      <c r="D3003" s="3" t="s">
        <v>52</v>
      </c>
      <c r="E3003" s="3" t="s">
        <v>34</v>
      </c>
      <c r="F3003" s="3">
        <v>7811.72</v>
      </c>
      <c r="G3003" s="3">
        <v>937.41</v>
      </c>
      <c r="H3003" s="3">
        <v>6874.31</v>
      </c>
      <c r="I3003" s="3" t="s">
        <v>56</v>
      </c>
    </row>
    <row r="3004" spans="1:9" x14ac:dyDescent="0.2">
      <c r="A3004" s="2" t="s">
        <v>3440</v>
      </c>
      <c r="B3004" s="2" t="s">
        <v>418</v>
      </c>
      <c r="C3004" s="2" t="s">
        <v>794</v>
      </c>
      <c r="D3004" s="2" t="s">
        <v>27</v>
      </c>
      <c r="E3004" s="2" t="s">
        <v>28</v>
      </c>
      <c r="F3004" s="2">
        <v>6268.31</v>
      </c>
      <c r="G3004" s="2">
        <v>1128.3</v>
      </c>
      <c r="H3004" s="2">
        <v>5140.01</v>
      </c>
      <c r="I3004" s="2" t="s">
        <v>29</v>
      </c>
    </row>
    <row r="3005" spans="1:9" x14ac:dyDescent="0.2">
      <c r="A3005" s="3" t="s">
        <v>3441</v>
      </c>
      <c r="B3005" s="3" t="s">
        <v>448</v>
      </c>
      <c r="C3005" s="3" t="s">
        <v>817</v>
      </c>
      <c r="D3005" s="3" t="s">
        <v>52</v>
      </c>
      <c r="E3005" s="3" t="s">
        <v>34</v>
      </c>
      <c r="F3005" s="3">
        <v>10607.78</v>
      </c>
      <c r="G3005" s="3">
        <v>1272.93</v>
      </c>
      <c r="H3005" s="3">
        <v>9334.85</v>
      </c>
      <c r="I3005" s="3" t="s">
        <v>29</v>
      </c>
    </row>
    <row r="3006" spans="1:9" x14ac:dyDescent="0.2">
      <c r="A3006" s="2" t="s">
        <v>3442</v>
      </c>
      <c r="B3006" s="2" t="s">
        <v>232</v>
      </c>
      <c r="C3006" s="2" t="s">
        <v>329</v>
      </c>
      <c r="D3006" s="2" t="s">
        <v>33</v>
      </c>
      <c r="E3006" s="2" t="s">
        <v>28</v>
      </c>
      <c r="F3006" s="2">
        <v>2664.2</v>
      </c>
      <c r="G3006" s="2">
        <v>399.63</v>
      </c>
      <c r="H3006" s="2">
        <v>2264.5700000000002</v>
      </c>
      <c r="I3006" s="2" t="s">
        <v>29</v>
      </c>
    </row>
    <row r="3007" spans="1:9" x14ac:dyDescent="0.2">
      <c r="A3007" s="3" t="s">
        <v>3443</v>
      </c>
      <c r="B3007" s="3" t="s">
        <v>329</v>
      </c>
      <c r="C3007" s="3" t="s">
        <v>315</v>
      </c>
      <c r="D3007" s="3" t="s">
        <v>27</v>
      </c>
      <c r="E3007" s="3" t="s">
        <v>28</v>
      </c>
      <c r="F3007" s="3">
        <v>6001.29</v>
      </c>
      <c r="G3007" s="3">
        <v>1080.23</v>
      </c>
      <c r="H3007" s="3">
        <v>4921.0600000000004</v>
      </c>
      <c r="I3007" s="3" t="s">
        <v>29</v>
      </c>
    </row>
    <row r="3008" spans="1:9" x14ac:dyDescent="0.2">
      <c r="A3008" s="2" t="s">
        <v>3444</v>
      </c>
      <c r="B3008" s="2" t="s">
        <v>81</v>
      </c>
      <c r="C3008" s="2" t="s">
        <v>70</v>
      </c>
      <c r="D3008" s="2" t="s">
        <v>33</v>
      </c>
      <c r="E3008" s="2" t="s">
        <v>28</v>
      </c>
      <c r="F3008" s="2">
        <v>7421.34</v>
      </c>
      <c r="G3008" s="2">
        <v>1113.2</v>
      </c>
      <c r="H3008" s="2">
        <v>6308.14</v>
      </c>
      <c r="I3008" s="2" t="s">
        <v>29</v>
      </c>
    </row>
    <row r="3009" spans="1:9" x14ac:dyDescent="0.2">
      <c r="A3009" s="3" t="s">
        <v>3445</v>
      </c>
      <c r="B3009" s="3" t="s">
        <v>200</v>
      </c>
      <c r="C3009" s="3" t="s">
        <v>251</v>
      </c>
      <c r="D3009" s="3" t="s">
        <v>114</v>
      </c>
      <c r="E3009" s="3" t="s">
        <v>46</v>
      </c>
      <c r="F3009" s="3">
        <v>9242.75</v>
      </c>
      <c r="G3009" s="3">
        <v>924.28</v>
      </c>
      <c r="H3009" s="3">
        <v>8318.4699999999993</v>
      </c>
      <c r="I3009" s="3" t="s">
        <v>56</v>
      </c>
    </row>
    <row r="3010" spans="1:9" x14ac:dyDescent="0.2">
      <c r="A3010" s="2" t="s">
        <v>3446</v>
      </c>
      <c r="B3010" s="2" t="s">
        <v>958</v>
      </c>
      <c r="C3010" s="2" t="s">
        <v>753</v>
      </c>
      <c r="D3010" s="2" t="s">
        <v>52</v>
      </c>
      <c r="E3010" s="2" t="s">
        <v>60</v>
      </c>
      <c r="F3010" s="2">
        <v>12015.26</v>
      </c>
      <c r="G3010" s="2">
        <v>0</v>
      </c>
      <c r="H3010" s="2">
        <v>12015.26</v>
      </c>
      <c r="I3010" s="2" t="s">
        <v>29</v>
      </c>
    </row>
    <row r="3011" spans="1:9" x14ac:dyDescent="0.2">
      <c r="A3011" s="3" t="s">
        <v>3447</v>
      </c>
      <c r="B3011" s="3" t="s">
        <v>272</v>
      </c>
      <c r="C3011" s="3" t="s">
        <v>229</v>
      </c>
      <c r="D3011" s="3" t="s">
        <v>33</v>
      </c>
      <c r="E3011" s="3" t="s">
        <v>60</v>
      </c>
      <c r="F3011" s="3">
        <v>9004.25</v>
      </c>
      <c r="G3011" s="3">
        <v>0</v>
      </c>
      <c r="H3011" s="3">
        <v>9004.25</v>
      </c>
      <c r="I3011" s="3" t="s">
        <v>29</v>
      </c>
    </row>
    <row r="3012" spans="1:9" x14ac:dyDescent="0.2">
      <c r="A3012" s="2" t="s">
        <v>3448</v>
      </c>
      <c r="B3012" s="2" t="s">
        <v>679</v>
      </c>
      <c r="C3012" s="2" t="s">
        <v>460</v>
      </c>
      <c r="D3012" s="2" t="s">
        <v>64</v>
      </c>
      <c r="E3012" s="2" t="s">
        <v>34</v>
      </c>
      <c r="F3012" s="2">
        <v>13921</v>
      </c>
      <c r="G3012" s="2">
        <v>0</v>
      </c>
      <c r="H3012" s="2">
        <v>13921</v>
      </c>
      <c r="I3012" s="2" t="s">
        <v>29</v>
      </c>
    </row>
    <row r="3013" spans="1:9" x14ac:dyDescent="0.2">
      <c r="A3013" s="3" t="s">
        <v>3449</v>
      </c>
      <c r="B3013" s="3" t="s">
        <v>527</v>
      </c>
      <c r="C3013" s="3" t="s">
        <v>317</v>
      </c>
      <c r="D3013" s="3" t="s">
        <v>169</v>
      </c>
      <c r="E3013" s="3" t="s">
        <v>34</v>
      </c>
      <c r="F3013" s="3">
        <v>7235.59</v>
      </c>
      <c r="G3013" s="3">
        <v>1447.12</v>
      </c>
      <c r="H3013" s="3">
        <v>5788.47</v>
      </c>
      <c r="I3013" s="3" t="s">
        <v>29</v>
      </c>
    </row>
    <row r="3014" spans="1:9" x14ac:dyDescent="0.2">
      <c r="A3014" s="2" t="s">
        <v>3450</v>
      </c>
      <c r="B3014" s="2" t="s">
        <v>807</v>
      </c>
      <c r="C3014" s="2" t="s">
        <v>863</v>
      </c>
      <c r="D3014" s="2" t="s">
        <v>33</v>
      </c>
      <c r="E3014" s="2" t="s">
        <v>60</v>
      </c>
      <c r="F3014" s="2">
        <v>12288.68</v>
      </c>
      <c r="G3014" s="2">
        <v>0</v>
      </c>
      <c r="H3014" s="2">
        <v>12288.68</v>
      </c>
      <c r="I3014" s="2" t="s">
        <v>29</v>
      </c>
    </row>
    <row r="3015" spans="1:9" x14ac:dyDescent="0.2">
      <c r="A3015" s="3" t="s">
        <v>3451</v>
      </c>
      <c r="B3015" s="3" t="s">
        <v>85</v>
      </c>
      <c r="C3015" s="3" t="s">
        <v>76</v>
      </c>
      <c r="D3015" s="3" t="s">
        <v>169</v>
      </c>
      <c r="E3015" s="3" t="s">
        <v>46</v>
      </c>
      <c r="F3015" s="3">
        <v>8491.06</v>
      </c>
      <c r="G3015" s="3">
        <v>1698.21</v>
      </c>
      <c r="H3015" s="3">
        <v>6792.85</v>
      </c>
      <c r="I3015" s="3" t="s">
        <v>41</v>
      </c>
    </row>
    <row r="3016" spans="1:9" x14ac:dyDescent="0.2">
      <c r="A3016" s="2" t="s">
        <v>3452</v>
      </c>
      <c r="B3016" s="2" t="s">
        <v>59</v>
      </c>
      <c r="C3016" s="2" t="s">
        <v>103</v>
      </c>
      <c r="D3016" s="2" t="s">
        <v>64</v>
      </c>
      <c r="E3016" s="2" t="s">
        <v>28</v>
      </c>
      <c r="F3016" s="2">
        <v>5319.2</v>
      </c>
      <c r="G3016" s="2">
        <v>0</v>
      </c>
      <c r="H3016" s="2">
        <v>5319.2</v>
      </c>
      <c r="I3016" s="2" t="s">
        <v>29</v>
      </c>
    </row>
    <row r="3017" spans="1:9" x14ac:dyDescent="0.2">
      <c r="A3017" s="3" t="s">
        <v>3453</v>
      </c>
      <c r="B3017" s="3" t="s">
        <v>971</v>
      </c>
      <c r="C3017" s="3" t="s">
        <v>416</v>
      </c>
      <c r="D3017" s="3" t="s">
        <v>64</v>
      </c>
      <c r="E3017" s="3" t="s">
        <v>34</v>
      </c>
      <c r="F3017" s="3">
        <v>10806.11</v>
      </c>
      <c r="G3017" s="3">
        <v>0</v>
      </c>
      <c r="H3017" s="3">
        <v>10806.11</v>
      </c>
      <c r="I3017" s="3" t="s">
        <v>29</v>
      </c>
    </row>
    <row r="3018" spans="1:9" x14ac:dyDescent="0.2">
      <c r="A3018" s="2" t="s">
        <v>3454</v>
      </c>
      <c r="B3018" s="2" t="s">
        <v>164</v>
      </c>
      <c r="C3018" s="2" t="s">
        <v>123</v>
      </c>
      <c r="D3018" s="2" t="s">
        <v>64</v>
      </c>
      <c r="E3018" s="2" t="s">
        <v>28</v>
      </c>
      <c r="F3018" s="2">
        <v>3763.65</v>
      </c>
      <c r="G3018" s="2">
        <v>0</v>
      </c>
      <c r="H3018" s="2">
        <v>3763.65</v>
      </c>
      <c r="I3018" s="2" t="s">
        <v>29</v>
      </c>
    </row>
    <row r="3019" spans="1:9" x14ac:dyDescent="0.2">
      <c r="A3019" s="3" t="s">
        <v>3455</v>
      </c>
      <c r="B3019" s="3" t="s">
        <v>370</v>
      </c>
      <c r="C3019" s="3" t="s">
        <v>349</v>
      </c>
      <c r="D3019" s="3" t="s">
        <v>52</v>
      </c>
      <c r="E3019" s="3" t="s">
        <v>60</v>
      </c>
      <c r="F3019" s="3">
        <v>6994.51</v>
      </c>
      <c r="G3019" s="3">
        <v>0</v>
      </c>
      <c r="H3019" s="3">
        <v>6994.51</v>
      </c>
      <c r="I3019" s="3" t="s">
        <v>56</v>
      </c>
    </row>
    <row r="3020" spans="1:9" x14ac:dyDescent="0.2">
      <c r="A3020" s="2" t="s">
        <v>3456</v>
      </c>
      <c r="B3020" s="2" t="s">
        <v>135</v>
      </c>
      <c r="C3020" s="2" t="s">
        <v>66</v>
      </c>
      <c r="D3020" s="2" t="s">
        <v>45</v>
      </c>
      <c r="E3020" s="2" t="s">
        <v>89</v>
      </c>
      <c r="F3020" s="2">
        <v>8966.39</v>
      </c>
      <c r="G3020" s="2">
        <v>0</v>
      </c>
      <c r="H3020" s="2">
        <v>8966.39</v>
      </c>
      <c r="I3020" s="2" t="s">
        <v>29</v>
      </c>
    </row>
    <row r="3021" spans="1:9" x14ac:dyDescent="0.2">
      <c r="A3021" s="3" t="s">
        <v>3457</v>
      </c>
      <c r="B3021" s="3" t="s">
        <v>971</v>
      </c>
      <c r="C3021" s="3" t="s">
        <v>986</v>
      </c>
      <c r="D3021" s="3" t="s">
        <v>33</v>
      </c>
      <c r="E3021" s="3" t="s">
        <v>28</v>
      </c>
      <c r="F3021" s="3">
        <v>19119.36</v>
      </c>
      <c r="G3021" s="3">
        <v>2867.9</v>
      </c>
      <c r="H3021" s="3">
        <v>16251.46</v>
      </c>
      <c r="I3021" s="3" t="s">
        <v>29</v>
      </c>
    </row>
    <row r="3022" spans="1:9" x14ac:dyDescent="0.2">
      <c r="A3022" s="2" t="s">
        <v>3458</v>
      </c>
      <c r="B3022" s="2" t="s">
        <v>292</v>
      </c>
      <c r="C3022" s="2" t="s">
        <v>234</v>
      </c>
      <c r="D3022" s="2" t="s">
        <v>33</v>
      </c>
      <c r="E3022" s="2" t="s">
        <v>28</v>
      </c>
      <c r="F3022" s="2">
        <v>3648.26</v>
      </c>
      <c r="G3022" s="2">
        <v>547.24</v>
      </c>
      <c r="H3022" s="2">
        <v>3101.02</v>
      </c>
      <c r="I3022" s="2" t="s">
        <v>56</v>
      </c>
    </row>
    <row r="3023" spans="1:9" x14ac:dyDescent="0.2">
      <c r="A3023" s="3" t="s">
        <v>3459</v>
      </c>
      <c r="B3023" s="3" t="s">
        <v>671</v>
      </c>
      <c r="C3023" s="3" t="s">
        <v>958</v>
      </c>
      <c r="D3023" s="3" t="s">
        <v>206</v>
      </c>
      <c r="E3023" s="3" t="s">
        <v>207</v>
      </c>
      <c r="F3023" s="3">
        <v>14746.16</v>
      </c>
      <c r="G3023" s="3">
        <v>0</v>
      </c>
      <c r="H3023" s="3">
        <v>14746.16</v>
      </c>
      <c r="I3023" s="3" t="s">
        <v>29</v>
      </c>
    </row>
    <row r="3024" spans="1:9" x14ac:dyDescent="0.2">
      <c r="A3024" s="2" t="s">
        <v>3460</v>
      </c>
      <c r="B3024" s="2" t="s">
        <v>133</v>
      </c>
      <c r="C3024" s="2" t="s">
        <v>285</v>
      </c>
      <c r="D3024" s="2" t="s">
        <v>45</v>
      </c>
      <c r="E3024" s="2" t="s">
        <v>46</v>
      </c>
      <c r="F3024" s="2">
        <v>21258.85</v>
      </c>
      <c r="G3024" s="2">
        <v>1062.94</v>
      </c>
      <c r="H3024" s="2">
        <v>20195.91</v>
      </c>
      <c r="I3024" s="2" t="s">
        <v>29</v>
      </c>
    </row>
    <row r="3025" spans="1:9" x14ac:dyDescent="0.2">
      <c r="A3025" s="3" t="s">
        <v>3461</v>
      </c>
      <c r="B3025" s="3" t="s">
        <v>197</v>
      </c>
      <c r="C3025" s="3" t="s">
        <v>54</v>
      </c>
      <c r="D3025" s="3" t="s">
        <v>33</v>
      </c>
      <c r="E3025" s="3" t="s">
        <v>28</v>
      </c>
      <c r="F3025" s="3">
        <v>4915.32</v>
      </c>
      <c r="G3025" s="3">
        <v>737.3</v>
      </c>
      <c r="H3025" s="3">
        <v>4178.0200000000004</v>
      </c>
      <c r="I3025" s="3" t="s">
        <v>29</v>
      </c>
    </row>
    <row r="3026" spans="1:9" x14ac:dyDescent="0.2">
      <c r="A3026" s="2" t="s">
        <v>3462</v>
      </c>
      <c r="B3026" s="2" t="s">
        <v>846</v>
      </c>
      <c r="C3026" s="2" t="s">
        <v>123</v>
      </c>
      <c r="D3026" s="2" t="s">
        <v>45</v>
      </c>
      <c r="E3026" s="2" t="s">
        <v>46</v>
      </c>
      <c r="F3026" s="2">
        <v>5469.97</v>
      </c>
      <c r="G3026" s="2">
        <v>273.5</v>
      </c>
      <c r="H3026" s="2">
        <v>5196.47</v>
      </c>
      <c r="I3026" s="2" t="s">
        <v>29</v>
      </c>
    </row>
    <row r="3027" spans="1:9" x14ac:dyDescent="0.2">
      <c r="A3027" s="3" t="s">
        <v>3463</v>
      </c>
      <c r="B3027" s="3" t="s">
        <v>187</v>
      </c>
      <c r="C3027" s="3" t="s">
        <v>139</v>
      </c>
      <c r="D3027" s="3" t="s">
        <v>64</v>
      </c>
      <c r="E3027" s="3" t="s">
        <v>34</v>
      </c>
      <c r="F3027" s="3">
        <v>39699.769999999997</v>
      </c>
      <c r="G3027" s="3">
        <v>0</v>
      </c>
      <c r="H3027" s="3">
        <v>39699.769999999997</v>
      </c>
      <c r="I3027" s="3" t="s">
        <v>29</v>
      </c>
    </row>
    <row r="3028" spans="1:9" x14ac:dyDescent="0.2">
      <c r="A3028" s="2" t="s">
        <v>3464</v>
      </c>
      <c r="B3028" s="2" t="s">
        <v>754</v>
      </c>
      <c r="C3028" s="2" t="s">
        <v>489</v>
      </c>
      <c r="D3028" s="2" t="s">
        <v>33</v>
      </c>
      <c r="E3028" s="2" t="s">
        <v>28</v>
      </c>
      <c r="F3028" s="2">
        <v>8341.7000000000007</v>
      </c>
      <c r="G3028" s="2">
        <v>1251.26</v>
      </c>
      <c r="H3028" s="2">
        <v>7090.44</v>
      </c>
      <c r="I3028" s="2" t="s">
        <v>41</v>
      </c>
    </row>
    <row r="3029" spans="1:9" x14ac:dyDescent="0.2">
      <c r="A3029" s="3" t="s">
        <v>3465</v>
      </c>
      <c r="B3029" s="3" t="s">
        <v>467</v>
      </c>
      <c r="C3029" s="3" t="s">
        <v>789</v>
      </c>
      <c r="D3029" s="3" t="s">
        <v>33</v>
      </c>
      <c r="E3029" s="3" t="s">
        <v>34</v>
      </c>
      <c r="F3029" s="3">
        <v>9536.81</v>
      </c>
      <c r="G3029" s="3">
        <v>1430.52</v>
      </c>
      <c r="H3029" s="3">
        <v>8106.29</v>
      </c>
      <c r="I3029" s="3" t="s">
        <v>29</v>
      </c>
    </row>
    <row r="3030" spans="1:9" x14ac:dyDescent="0.2">
      <c r="A3030" s="2" t="s">
        <v>3466</v>
      </c>
      <c r="B3030" s="2" t="s">
        <v>130</v>
      </c>
      <c r="C3030" s="2" t="s">
        <v>234</v>
      </c>
      <c r="D3030" s="2" t="s">
        <v>27</v>
      </c>
      <c r="E3030" s="2" t="s">
        <v>34</v>
      </c>
      <c r="F3030" s="2">
        <v>4085.9</v>
      </c>
      <c r="G3030" s="2">
        <v>735.46</v>
      </c>
      <c r="H3030" s="2">
        <v>3350.44</v>
      </c>
      <c r="I3030" s="2" t="s">
        <v>41</v>
      </c>
    </row>
    <row r="3031" spans="1:9" x14ac:dyDescent="0.2">
      <c r="A3031" s="3" t="s">
        <v>3467</v>
      </c>
      <c r="B3031" s="3" t="s">
        <v>595</v>
      </c>
      <c r="C3031" s="3" t="s">
        <v>32</v>
      </c>
      <c r="D3031" s="3" t="s">
        <v>114</v>
      </c>
      <c r="E3031" s="3" t="s">
        <v>115</v>
      </c>
      <c r="F3031" s="3">
        <v>13261.47</v>
      </c>
      <c r="G3031" s="3">
        <v>1326.15</v>
      </c>
      <c r="H3031" s="3">
        <v>11935.32</v>
      </c>
      <c r="I3031" s="3" t="s">
        <v>29</v>
      </c>
    </row>
    <row r="3032" spans="1:9" x14ac:dyDescent="0.2">
      <c r="A3032" s="2" t="s">
        <v>3468</v>
      </c>
      <c r="B3032" s="2" t="s">
        <v>297</v>
      </c>
      <c r="C3032" s="2" t="s">
        <v>467</v>
      </c>
      <c r="D3032" s="2" t="s">
        <v>64</v>
      </c>
      <c r="E3032" s="2" t="s">
        <v>34</v>
      </c>
      <c r="F3032" s="2">
        <v>2685.25</v>
      </c>
      <c r="G3032" s="2">
        <v>0</v>
      </c>
      <c r="H3032" s="2">
        <v>2685.25</v>
      </c>
      <c r="I3032" s="2" t="s">
        <v>29</v>
      </c>
    </row>
    <row r="3033" spans="1:9" x14ac:dyDescent="0.2">
      <c r="A3033" s="3" t="s">
        <v>3469</v>
      </c>
      <c r="B3033" s="3" t="s">
        <v>155</v>
      </c>
      <c r="C3033" s="3" t="s">
        <v>181</v>
      </c>
      <c r="D3033" s="3" t="s">
        <v>114</v>
      </c>
      <c r="E3033" s="3" t="s">
        <v>46</v>
      </c>
      <c r="F3033" s="3">
        <v>2788.7</v>
      </c>
      <c r="G3033" s="3">
        <v>278.87</v>
      </c>
      <c r="H3033" s="3">
        <v>2509.83</v>
      </c>
      <c r="I3033" s="3" t="s">
        <v>29</v>
      </c>
    </row>
    <row r="3034" spans="1:9" x14ac:dyDescent="0.2">
      <c r="A3034" s="2" t="s">
        <v>3470</v>
      </c>
      <c r="B3034" s="2" t="s">
        <v>505</v>
      </c>
      <c r="C3034" s="2" t="s">
        <v>1179</v>
      </c>
      <c r="D3034" s="2" t="s">
        <v>27</v>
      </c>
      <c r="E3034" s="2" t="s">
        <v>34</v>
      </c>
      <c r="F3034" s="2">
        <v>7289.74</v>
      </c>
      <c r="G3034" s="2">
        <v>1312.15</v>
      </c>
      <c r="H3034" s="2">
        <v>5977.59</v>
      </c>
      <c r="I3034" s="2" t="s">
        <v>29</v>
      </c>
    </row>
    <row r="3035" spans="1:9" x14ac:dyDescent="0.2">
      <c r="A3035" s="3" t="s">
        <v>3471</v>
      </c>
      <c r="B3035" s="3" t="s">
        <v>724</v>
      </c>
      <c r="C3035" s="3" t="s">
        <v>376</v>
      </c>
      <c r="D3035" s="3" t="s">
        <v>64</v>
      </c>
      <c r="E3035" s="3" t="s">
        <v>28</v>
      </c>
      <c r="F3035" s="3">
        <v>2938.92</v>
      </c>
      <c r="G3035" s="3">
        <v>0</v>
      </c>
      <c r="H3035" s="3">
        <v>2938.92</v>
      </c>
      <c r="I3035" s="3" t="s">
        <v>29</v>
      </c>
    </row>
    <row r="3036" spans="1:9" x14ac:dyDescent="0.2">
      <c r="A3036" s="2" t="s">
        <v>3472</v>
      </c>
      <c r="B3036" s="2" t="s">
        <v>388</v>
      </c>
      <c r="C3036" s="2" t="s">
        <v>179</v>
      </c>
      <c r="D3036" s="2" t="s">
        <v>33</v>
      </c>
      <c r="E3036" s="2" t="s">
        <v>28</v>
      </c>
      <c r="F3036" s="2">
        <v>5887.59</v>
      </c>
      <c r="G3036" s="2">
        <v>883.14</v>
      </c>
      <c r="H3036" s="2">
        <v>5004.45</v>
      </c>
      <c r="I3036" s="2" t="s">
        <v>29</v>
      </c>
    </row>
    <row r="3037" spans="1:9" x14ac:dyDescent="0.2">
      <c r="A3037" s="3" t="s">
        <v>3473</v>
      </c>
      <c r="B3037" s="3" t="s">
        <v>448</v>
      </c>
      <c r="C3037" s="3" t="s">
        <v>634</v>
      </c>
      <c r="D3037" s="3" t="s">
        <v>52</v>
      </c>
      <c r="E3037" s="3" t="s">
        <v>34</v>
      </c>
      <c r="F3037" s="3">
        <v>9412.7999999999993</v>
      </c>
      <c r="G3037" s="3">
        <v>1129.54</v>
      </c>
      <c r="H3037" s="3">
        <v>8283.26</v>
      </c>
      <c r="I3037" s="3" t="s">
        <v>41</v>
      </c>
    </row>
    <row r="3038" spans="1:9" x14ac:dyDescent="0.2">
      <c r="A3038" s="2" t="s">
        <v>3474</v>
      </c>
      <c r="B3038" s="2" t="s">
        <v>401</v>
      </c>
      <c r="C3038" s="2" t="s">
        <v>644</v>
      </c>
      <c r="D3038" s="2" t="s">
        <v>27</v>
      </c>
      <c r="E3038" s="2" t="s">
        <v>60</v>
      </c>
      <c r="F3038" s="2">
        <v>15279.28</v>
      </c>
      <c r="G3038" s="2">
        <v>0</v>
      </c>
      <c r="H3038" s="2">
        <v>15279.28</v>
      </c>
      <c r="I3038" s="2" t="s">
        <v>29</v>
      </c>
    </row>
    <row r="3039" spans="1:9" x14ac:dyDescent="0.2">
      <c r="A3039" s="3" t="s">
        <v>3475</v>
      </c>
      <c r="B3039" s="3" t="s">
        <v>437</v>
      </c>
      <c r="C3039" s="3" t="s">
        <v>949</v>
      </c>
      <c r="D3039" s="3" t="s">
        <v>114</v>
      </c>
      <c r="E3039" s="3" t="s">
        <v>115</v>
      </c>
      <c r="F3039" s="3">
        <v>14911.55</v>
      </c>
      <c r="G3039" s="3">
        <v>1491.16</v>
      </c>
      <c r="H3039" s="3">
        <v>13420.39</v>
      </c>
      <c r="I3039" s="3" t="s">
        <v>29</v>
      </c>
    </row>
    <row r="3040" spans="1:9" x14ac:dyDescent="0.2">
      <c r="A3040" s="2" t="s">
        <v>3476</v>
      </c>
      <c r="B3040" s="2" t="s">
        <v>492</v>
      </c>
      <c r="C3040" s="2" t="s">
        <v>1179</v>
      </c>
      <c r="D3040" s="2" t="s">
        <v>33</v>
      </c>
      <c r="E3040" s="2" t="s">
        <v>28</v>
      </c>
      <c r="F3040" s="2">
        <v>7152.94</v>
      </c>
      <c r="G3040" s="2">
        <v>1072.94</v>
      </c>
      <c r="H3040" s="2">
        <v>6080</v>
      </c>
      <c r="I3040" s="2" t="s">
        <v>29</v>
      </c>
    </row>
    <row r="3041" spans="1:9" x14ac:dyDescent="0.2">
      <c r="A3041" s="3" t="s">
        <v>3477</v>
      </c>
      <c r="B3041" s="3" t="s">
        <v>87</v>
      </c>
      <c r="C3041" s="3" t="s">
        <v>831</v>
      </c>
      <c r="D3041" s="3" t="s">
        <v>45</v>
      </c>
      <c r="E3041" s="3" t="s">
        <v>89</v>
      </c>
      <c r="F3041" s="3">
        <v>11242.4</v>
      </c>
      <c r="G3041" s="3">
        <v>0</v>
      </c>
      <c r="H3041" s="3">
        <v>11242.4</v>
      </c>
      <c r="I3041" s="3" t="s">
        <v>29</v>
      </c>
    </row>
    <row r="3042" spans="1:9" x14ac:dyDescent="0.2">
      <c r="A3042" s="2" t="s">
        <v>3478</v>
      </c>
      <c r="B3042" s="2" t="s">
        <v>337</v>
      </c>
      <c r="C3042" s="2" t="s">
        <v>597</v>
      </c>
      <c r="D3042" s="2" t="s">
        <v>206</v>
      </c>
      <c r="E3042" s="2" t="s">
        <v>207</v>
      </c>
      <c r="F3042" s="2">
        <v>3904.25</v>
      </c>
      <c r="G3042" s="2">
        <v>0</v>
      </c>
      <c r="H3042" s="2">
        <v>3904.25</v>
      </c>
      <c r="I3042" s="2" t="s">
        <v>29</v>
      </c>
    </row>
    <row r="3043" spans="1:9" x14ac:dyDescent="0.2">
      <c r="A3043" s="3" t="s">
        <v>3479</v>
      </c>
      <c r="B3043" s="3" t="s">
        <v>176</v>
      </c>
      <c r="C3043" s="3" t="s">
        <v>176</v>
      </c>
      <c r="D3043" s="3" t="s">
        <v>45</v>
      </c>
      <c r="E3043" s="3" t="s">
        <v>46</v>
      </c>
      <c r="F3043" s="3">
        <v>4154.83</v>
      </c>
      <c r="G3043" s="3">
        <v>207.74</v>
      </c>
      <c r="H3043" s="3">
        <v>3947.09</v>
      </c>
      <c r="I3043" s="3" t="s">
        <v>29</v>
      </c>
    </row>
    <row r="3044" spans="1:9" x14ac:dyDescent="0.2">
      <c r="A3044" s="2" t="s">
        <v>3480</v>
      </c>
      <c r="B3044" s="2" t="s">
        <v>619</v>
      </c>
      <c r="C3044" s="2" t="s">
        <v>875</v>
      </c>
      <c r="D3044" s="2" t="s">
        <v>33</v>
      </c>
      <c r="E3044" s="2" t="s">
        <v>60</v>
      </c>
      <c r="F3044" s="2">
        <v>5728.44</v>
      </c>
      <c r="G3044" s="2">
        <v>0</v>
      </c>
      <c r="H3044" s="2">
        <v>5728.44</v>
      </c>
      <c r="I3044" s="2" t="s">
        <v>29</v>
      </c>
    </row>
    <row r="3045" spans="1:9" x14ac:dyDescent="0.2">
      <c r="A3045" s="3" t="s">
        <v>3481</v>
      </c>
      <c r="B3045" s="3" t="s">
        <v>187</v>
      </c>
      <c r="C3045" s="3" t="s">
        <v>139</v>
      </c>
      <c r="D3045" s="3" t="s">
        <v>114</v>
      </c>
      <c r="E3045" s="3" t="s">
        <v>115</v>
      </c>
      <c r="F3045" s="3">
        <v>6749.73</v>
      </c>
      <c r="G3045" s="3">
        <v>674.97</v>
      </c>
      <c r="H3045" s="3">
        <v>6074.76</v>
      </c>
      <c r="I3045" s="3" t="s">
        <v>29</v>
      </c>
    </row>
    <row r="3046" spans="1:9" x14ac:dyDescent="0.2">
      <c r="A3046" s="2" t="s">
        <v>3482</v>
      </c>
      <c r="B3046" s="2" t="s">
        <v>382</v>
      </c>
      <c r="C3046" s="2" t="s">
        <v>1610</v>
      </c>
      <c r="D3046" s="2" t="s">
        <v>45</v>
      </c>
      <c r="E3046" s="2" t="s">
        <v>46</v>
      </c>
      <c r="F3046" s="2">
        <v>3925.79</v>
      </c>
      <c r="G3046" s="2">
        <v>196.29</v>
      </c>
      <c r="H3046" s="2">
        <v>3729.5</v>
      </c>
      <c r="I3046" s="2" t="s">
        <v>29</v>
      </c>
    </row>
    <row r="3047" spans="1:9" x14ac:dyDescent="0.2">
      <c r="A3047" s="3" t="s">
        <v>3483</v>
      </c>
      <c r="B3047" s="3" t="s">
        <v>31</v>
      </c>
      <c r="C3047" s="3" t="s">
        <v>272</v>
      </c>
      <c r="D3047" s="3" t="s">
        <v>33</v>
      </c>
      <c r="E3047" s="3" t="s">
        <v>34</v>
      </c>
      <c r="F3047" s="3">
        <v>8127.57</v>
      </c>
      <c r="G3047" s="3">
        <v>1219.1400000000001</v>
      </c>
      <c r="H3047" s="3">
        <v>6908.43</v>
      </c>
      <c r="I3047" s="3" t="s">
        <v>29</v>
      </c>
    </row>
    <row r="3048" spans="1:9" x14ac:dyDescent="0.2">
      <c r="A3048" s="2" t="s">
        <v>3484</v>
      </c>
      <c r="B3048" s="2" t="s">
        <v>448</v>
      </c>
      <c r="C3048" s="2" t="s">
        <v>702</v>
      </c>
      <c r="D3048" s="2" t="s">
        <v>52</v>
      </c>
      <c r="E3048" s="2" t="s">
        <v>34</v>
      </c>
      <c r="F3048" s="2">
        <v>12569.52</v>
      </c>
      <c r="G3048" s="2">
        <v>1508.34</v>
      </c>
      <c r="H3048" s="2">
        <v>11061.18</v>
      </c>
      <c r="I3048" s="2" t="s">
        <v>29</v>
      </c>
    </row>
    <row r="3049" spans="1:9" x14ac:dyDescent="0.2">
      <c r="A3049" s="3" t="s">
        <v>3485</v>
      </c>
      <c r="B3049" s="3" t="s">
        <v>317</v>
      </c>
      <c r="C3049" s="3" t="s">
        <v>247</v>
      </c>
      <c r="D3049" s="3" t="s">
        <v>33</v>
      </c>
      <c r="E3049" s="3" t="s">
        <v>34</v>
      </c>
      <c r="F3049" s="3">
        <v>5356.92</v>
      </c>
      <c r="G3049" s="3">
        <v>803.54</v>
      </c>
      <c r="H3049" s="3">
        <v>4553.38</v>
      </c>
      <c r="I3049" s="3" t="s">
        <v>29</v>
      </c>
    </row>
    <row r="3050" spans="1:9" x14ac:dyDescent="0.2">
      <c r="A3050" s="2" t="s">
        <v>3486</v>
      </c>
      <c r="B3050" s="2" t="s">
        <v>724</v>
      </c>
      <c r="C3050" s="2" t="s">
        <v>368</v>
      </c>
      <c r="D3050" s="2" t="s">
        <v>27</v>
      </c>
      <c r="E3050" s="2" t="s">
        <v>60</v>
      </c>
      <c r="F3050" s="2">
        <v>14293.87</v>
      </c>
      <c r="G3050" s="2">
        <v>0</v>
      </c>
      <c r="H3050" s="2">
        <v>14293.87</v>
      </c>
      <c r="I3050" s="2" t="s">
        <v>29</v>
      </c>
    </row>
    <row r="3051" spans="1:9" x14ac:dyDescent="0.2">
      <c r="A3051" s="3" t="s">
        <v>3487</v>
      </c>
      <c r="B3051" s="3" t="s">
        <v>50</v>
      </c>
      <c r="C3051" s="3" t="s">
        <v>520</v>
      </c>
      <c r="D3051" s="3" t="s">
        <v>52</v>
      </c>
      <c r="E3051" s="3" t="s">
        <v>34</v>
      </c>
      <c r="F3051" s="3">
        <v>3057.15</v>
      </c>
      <c r="G3051" s="3">
        <v>366.86</v>
      </c>
      <c r="H3051" s="3">
        <v>2690.29</v>
      </c>
      <c r="I3051" s="3" t="s">
        <v>29</v>
      </c>
    </row>
    <row r="3052" spans="1:9" x14ac:dyDescent="0.2">
      <c r="A3052" s="2" t="s">
        <v>3488</v>
      </c>
      <c r="B3052" s="2" t="s">
        <v>498</v>
      </c>
      <c r="C3052" s="2" t="s">
        <v>807</v>
      </c>
      <c r="D3052" s="2" t="s">
        <v>52</v>
      </c>
      <c r="E3052" s="2" t="s">
        <v>60</v>
      </c>
      <c r="F3052" s="2">
        <v>16778.97</v>
      </c>
      <c r="G3052" s="2">
        <v>0</v>
      </c>
      <c r="H3052" s="2">
        <v>16778.97</v>
      </c>
      <c r="I3052" s="2" t="s">
        <v>56</v>
      </c>
    </row>
    <row r="3053" spans="1:9" x14ac:dyDescent="0.2">
      <c r="A3053" s="3" t="s">
        <v>3489</v>
      </c>
      <c r="B3053" s="3" t="s">
        <v>155</v>
      </c>
      <c r="C3053" s="3" t="s">
        <v>62</v>
      </c>
      <c r="D3053" s="3" t="s">
        <v>52</v>
      </c>
      <c r="E3053" s="3" t="s">
        <v>34</v>
      </c>
      <c r="F3053" s="3">
        <v>7494.26</v>
      </c>
      <c r="G3053" s="3">
        <v>899.31</v>
      </c>
      <c r="H3053" s="3">
        <v>6594.95</v>
      </c>
      <c r="I3053" s="3" t="s">
        <v>29</v>
      </c>
    </row>
    <row r="3054" spans="1:9" x14ac:dyDescent="0.2">
      <c r="A3054" s="2" t="s">
        <v>3490</v>
      </c>
      <c r="B3054" s="2" t="s">
        <v>73</v>
      </c>
      <c r="C3054" s="2" t="s">
        <v>538</v>
      </c>
      <c r="D3054" s="2" t="s">
        <v>114</v>
      </c>
      <c r="E3054" s="2" t="s">
        <v>46</v>
      </c>
      <c r="F3054" s="2">
        <v>10334.709999999999</v>
      </c>
      <c r="G3054" s="2">
        <v>1033.47</v>
      </c>
      <c r="H3054" s="2">
        <v>9301.24</v>
      </c>
      <c r="I3054" s="2" t="s">
        <v>41</v>
      </c>
    </row>
    <row r="3055" spans="1:9" x14ac:dyDescent="0.2">
      <c r="A3055" s="3" t="s">
        <v>3491</v>
      </c>
      <c r="B3055" s="3" t="s">
        <v>902</v>
      </c>
      <c r="C3055" s="3" t="s">
        <v>902</v>
      </c>
      <c r="D3055" s="3" t="s">
        <v>27</v>
      </c>
      <c r="E3055" s="3" t="s">
        <v>60</v>
      </c>
      <c r="F3055" s="3">
        <v>5384.33</v>
      </c>
      <c r="G3055" s="3">
        <v>0</v>
      </c>
      <c r="H3055" s="3">
        <v>5384.33</v>
      </c>
      <c r="I3055" s="3" t="s">
        <v>41</v>
      </c>
    </row>
    <row r="3056" spans="1:9" x14ac:dyDescent="0.2">
      <c r="A3056" s="2" t="s">
        <v>3492</v>
      </c>
      <c r="B3056" s="2" t="s">
        <v>378</v>
      </c>
      <c r="C3056" s="2" t="s">
        <v>351</v>
      </c>
      <c r="D3056" s="2" t="s">
        <v>52</v>
      </c>
      <c r="E3056" s="2" t="s">
        <v>34</v>
      </c>
      <c r="F3056" s="2">
        <v>6481.82</v>
      </c>
      <c r="G3056" s="2">
        <v>777.82</v>
      </c>
      <c r="H3056" s="2">
        <v>5704</v>
      </c>
      <c r="I3056" s="2" t="s">
        <v>29</v>
      </c>
    </row>
    <row r="3057" spans="1:9" x14ac:dyDescent="0.2">
      <c r="A3057" s="3" t="s">
        <v>3493</v>
      </c>
      <c r="B3057" s="3" t="s">
        <v>190</v>
      </c>
      <c r="C3057" s="3" t="s">
        <v>322</v>
      </c>
      <c r="D3057" s="3" t="s">
        <v>52</v>
      </c>
      <c r="E3057" s="3" t="s">
        <v>34</v>
      </c>
      <c r="F3057" s="3">
        <v>5292.24</v>
      </c>
      <c r="G3057" s="3">
        <v>635.07000000000005</v>
      </c>
      <c r="H3057" s="3">
        <v>4657.17</v>
      </c>
      <c r="I3057" s="3" t="s">
        <v>29</v>
      </c>
    </row>
    <row r="3058" spans="1:9" x14ac:dyDescent="0.2">
      <c r="A3058" s="2" t="s">
        <v>3494</v>
      </c>
      <c r="B3058" s="2" t="s">
        <v>722</v>
      </c>
      <c r="C3058" s="2" t="s">
        <v>608</v>
      </c>
      <c r="D3058" s="2" t="s">
        <v>33</v>
      </c>
      <c r="E3058" s="2" t="s">
        <v>60</v>
      </c>
      <c r="F3058" s="2">
        <v>6178.04</v>
      </c>
      <c r="G3058" s="2">
        <v>0</v>
      </c>
      <c r="H3058" s="2">
        <v>6178.04</v>
      </c>
      <c r="I3058" s="2" t="s">
        <v>29</v>
      </c>
    </row>
    <row r="3059" spans="1:9" x14ac:dyDescent="0.2">
      <c r="A3059" s="3" t="s">
        <v>3495</v>
      </c>
      <c r="B3059" s="3" t="s">
        <v>292</v>
      </c>
      <c r="C3059" s="3" t="s">
        <v>423</v>
      </c>
      <c r="D3059" s="3" t="s">
        <v>64</v>
      </c>
      <c r="E3059" s="3" t="s">
        <v>34</v>
      </c>
      <c r="F3059" s="3">
        <v>4740.04</v>
      </c>
      <c r="G3059" s="3">
        <v>0</v>
      </c>
      <c r="H3059" s="3">
        <v>4740.04</v>
      </c>
      <c r="I3059" s="3" t="s">
        <v>29</v>
      </c>
    </row>
    <row r="3060" spans="1:9" x14ac:dyDescent="0.2">
      <c r="A3060" s="2" t="s">
        <v>3496</v>
      </c>
      <c r="B3060" s="2" t="s">
        <v>560</v>
      </c>
      <c r="C3060" s="2" t="s">
        <v>184</v>
      </c>
      <c r="D3060" s="2" t="s">
        <v>64</v>
      </c>
      <c r="E3060" s="2" t="s">
        <v>34</v>
      </c>
      <c r="F3060" s="2">
        <v>17415.98</v>
      </c>
      <c r="G3060" s="2">
        <v>0</v>
      </c>
      <c r="H3060" s="2">
        <v>17415.98</v>
      </c>
      <c r="I3060" s="2" t="s">
        <v>56</v>
      </c>
    </row>
    <row r="3061" spans="1:9" x14ac:dyDescent="0.2">
      <c r="A3061" s="3" t="s">
        <v>3497</v>
      </c>
      <c r="B3061" s="3" t="s">
        <v>532</v>
      </c>
      <c r="C3061" s="3" t="s">
        <v>1110</v>
      </c>
      <c r="D3061" s="3" t="s">
        <v>52</v>
      </c>
      <c r="E3061" s="3" t="s">
        <v>34</v>
      </c>
      <c r="F3061" s="3">
        <v>6955.73</v>
      </c>
      <c r="G3061" s="3">
        <v>834.69</v>
      </c>
      <c r="H3061" s="3">
        <v>6121.04</v>
      </c>
      <c r="I3061" s="3" t="s">
        <v>29</v>
      </c>
    </row>
    <row r="3062" spans="1:9" x14ac:dyDescent="0.2">
      <c r="A3062" s="2" t="s">
        <v>3498</v>
      </c>
      <c r="B3062" s="2" t="s">
        <v>534</v>
      </c>
      <c r="C3062" s="2" t="s">
        <v>846</v>
      </c>
      <c r="D3062" s="2" t="s">
        <v>206</v>
      </c>
      <c r="E3062" s="2" t="s">
        <v>207</v>
      </c>
      <c r="F3062" s="2">
        <v>4069.42</v>
      </c>
      <c r="G3062" s="2">
        <v>0</v>
      </c>
      <c r="H3062" s="2">
        <v>4069.42</v>
      </c>
      <c r="I3062" s="2" t="s">
        <v>56</v>
      </c>
    </row>
    <row r="3063" spans="1:9" x14ac:dyDescent="0.2">
      <c r="A3063" s="3" t="s">
        <v>3499</v>
      </c>
      <c r="B3063" s="3" t="s">
        <v>278</v>
      </c>
      <c r="C3063" s="3" t="s">
        <v>781</v>
      </c>
      <c r="D3063" s="3" t="s">
        <v>33</v>
      </c>
      <c r="E3063" s="3" t="s">
        <v>34</v>
      </c>
      <c r="F3063" s="3">
        <v>20538.55</v>
      </c>
      <c r="G3063" s="3">
        <v>3080.78</v>
      </c>
      <c r="H3063" s="3">
        <v>17457.77</v>
      </c>
      <c r="I3063" s="3" t="s">
        <v>29</v>
      </c>
    </row>
    <row r="3064" spans="1:9" x14ac:dyDescent="0.2">
      <c r="A3064" s="2" t="s">
        <v>3500</v>
      </c>
      <c r="B3064" s="2" t="s">
        <v>426</v>
      </c>
      <c r="C3064" s="2" t="s">
        <v>1610</v>
      </c>
      <c r="D3064" s="2" t="s">
        <v>169</v>
      </c>
      <c r="E3064" s="2" t="s">
        <v>46</v>
      </c>
      <c r="F3064" s="2">
        <v>3522.06</v>
      </c>
      <c r="G3064" s="2">
        <v>704.41</v>
      </c>
      <c r="H3064" s="2">
        <v>2817.65</v>
      </c>
      <c r="I3064" s="2" t="s">
        <v>56</v>
      </c>
    </row>
    <row r="3065" spans="1:9" x14ac:dyDescent="0.2">
      <c r="A3065" s="3" t="s">
        <v>3501</v>
      </c>
      <c r="B3065" s="3" t="s">
        <v>396</v>
      </c>
      <c r="C3065" s="3" t="s">
        <v>190</v>
      </c>
      <c r="D3065" s="3" t="s">
        <v>52</v>
      </c>
      <c r="E3065" s="3" t="s">
        <v>60</v>
      </c>
      <c r="F3065" s="3">
        <v>10102.040000000001</v>
      </c>
      <c r="G3065" s="3">
        <v>0</v>
      </c>
      <c r="H3065" s="3">
        <v>10102.040000000001</v>
      </c>
      <c r="I3065" s="3" t="s">
        <v>41</v>
      </c>
    </row>
    <row r="3066" spans="1:9" x14ac:dyDescent="0.2">
      <c r="A3066" s="2" t="s">
        <v>3502</v>
      </c>
      <c r="B3066" s="2" t="s">
        <v>534</v>
      </c>
      <c r="C3066" s="2" t="s">
        <v>534</v>
      </c>
      <c r="D3066" s="2" t="s">
        <v>169</v>
      </c>
      <c r="E3066" s="2" t="s">
        <v>34</v>
      </c>
      <c r="F3066" s="2">
        <v>10606.46</v>
      </c>
      <c r="G3066" s="2">
        <v>2121.29</v>
      </c>
      <c r="H3066" s="2">
        <v>8485.17</v>
      </c>
      <c r="I3066" s="2" t="s">
        <v>29</v>
      </c>
    </row>
    <row r="3067" spans="1:9" x14ac:dyDescent="0.2">
      <c r="A3067" s="3" t="s">
        <v>3503</v>
      </c>
      <c r="B3067" s="3" t="s">
        <v>147</v>
      </c>
      <c r="C3067" s="3" t="s">
        <v>147</v>
      </c>
      <c r="D3067" s="3" t="s">
        <v>27</v>
      </c>
      <c r="E3067" s="3" t="s">
        <v>28</v>
      </c>
      <c r="F3067" s="3">
        <v>12020.6</v>
      </c>
      <c r="G3067" s="3">
        <v>2163.71</v>
      </c>
      <c r="H3067" s="3">
        <v>9856.89</v>
      </c>
      <c r="I3067" s="3" t="s">
        <v>29</v>
      </c>
    </row>
    <row r="3068" spans="1:9" x14ac:dyDescent="0.2">
      <c r="A3068" s="2" t="s">
        <v>3504</v>
      </c>
      <c r="B3068" s="2" t="s">
        <v>48</v>
      </c>
      <c r="C3068" s="2" t="s">
        <v>286</v>
      </c>
      <c r="D3068" s="2" t="s">
        <v>114</v>
      </c>
      <c r="E3068" s="2" t="s">
        <v>115</v>
      </c>
      <c r="F3068" s="2">
        <v>10061.91</v>
      </c>
      <c r="G3068" s="2">
        <v>1006.19</v>
      </c>
      <c r="H3068" s="2">
        <v>9055.7199999999993</v>
      </c>
      <c r="I3068" s="2" t="s">
        <v>41</v>
      </c>
    </row>
    <row r="3069" spans="1:9" x14ac:dyDescent="0.2">
      <c r="A3069" s="3" t="s">
        <v>3505</v>
      </c>
      <c r="B3069" s="3" t="s">
        <v>817</v>
      </c>
      <c r="C3069" s="3" t="s">
        <v>141</v>
      </c>
      <c r="D3069" s="3" t="s">
        <v>33</v>
      </c>
      <c r="E3069" s="3" t="s">
        <v>28</v>
      </c>
      <c r="F3069" s="3">
        <v>9839.01</v>
      </c>
      <c r="G3069" s="3">
        <v>1475.85</v>
      </c>
      <c r="H3069" s="3">
        <v>8363.16</v>
      </c>
      <c r="I3069" s="3" t="s">
        <v>29</v>
      </c>
    </row>
    <row r="3070" spans="1:9" x14ac:dyDescent="0.2">
      <c r="A3070" s="2" t="s">
        <v>3506</v>
      </c>
      <c r="B3070" s="2" t="s">
        <v>373</v>
      </c>
      <c r="C3070" s="2" t="s">
        <v>839</v>
      </c>
      <c r="D3070" s="2" t="s">
        <v>52</v>
      </c>
      <c r="E3070" s="2" t="s">
        <v>34</v>
      </c>
      <c r="F3070" s="2">
        <v>6030.19</v>
      </c>
      <c r="G3070" s="2">
        <v>723.62</v>
      </c>
      <c r="H3070" s="2">
        <v>5306.57</v>
      </c>
      <c r="I3070" s="2" t="s">
        <v>29</v>
      </c>
    </row>
    <row r="3071" spans="1:9" x14ac:dyDescent="0.2">
      <c r="A3071" s="3" t="s">
        <v>3507</v>
      </c>
      <c r="B3071" s="3" t="s">
        <v>527</v>
      </c>
      <c r="C3071" s="3" t="s">
        <v>487</v>
      </c>
      <c r="D3071" s="3" t="s">
        <v>33</v>
      </c>
      <c r="E3071" s="3" t="s">
        <v>34</v>
      </c>
      <c r="F3071" s="3">
        <v>11037.93</v>
      </c>
      <c r="G3071" s="3">
        <v>1655.69</v>
      </c>
      <c r="H3071" s="3">
        <v>9382.24</v>
      </c>
      <c r="I3071" s="3" t="s">
        <v>29</v>
      </c>
    </row>
    <row r="3072" spans="1:9" x14ac:dyDescent="0.2">
      <c r="A3072" s="2" t="s">
        <v>3508</v>
      </c>
      <c r="B3072" s="2" t="s">
        <v>69</v>
      </c>
      <c r="C3072" s="2" t="s">
        <v>375</v>
      </c>
      <c r="D3072" s="2" t="s">
        <v>114</v>
      </c>
      <c r="E3072" s="2" t="s">
        <v>115</v>
      </c>
      <c r="F3072" s="2">
        <v>12168.18</v>
      </c>
      <c r="G3072" s="2">
        <v>1216.82</v>
      </c>
      <c r="H3072" s="2">
        <v>10951.36</v>
      </c>
      <c r="I3072" s="2" t="s">
        <v>56</v>
      </c>
    </row>
    <row r="3073" spans="1:9" x14ac:dyDescent="0.2">
      <c r="A3073" s="3" t="s">
        <v>3509</v>
      </c>
      <c r="B3073" s="3" t="s">
        <v>608</v>
      </c>
      <c r="C3073" s="3" t="s">
        <v>432</v>
      </c>
      <c r="D3073" s="3" t="s">
        <v>27</v>
      </c>
      <c r="E3073" s="3" t="s">
        <v>34</v>
      </c>
      <c r="F3073" s="3">
        <v>5650.31</v>
      </c>
      <c r="G3073" s="3">
        <v>1017.06</v>
      </c>
      <c r="H3073" s="3">
        <v>4633.25</v>
      </c>
      <c r="I3073" s="3" t="s">
        <v>29</v>
      </c>
    </row>
    <row r="3074" spans="1:9" x14ac:dyDescent="0.2">
      <c r="A3074" s="2" t="s">
        <v>3510</v>
      </c>
      <c r="B3074" s="2" t="s">
        <v>958</v>
      </c>
      <c r="C3074" s="2" t="s">
        <v>204</v>
      </c>
      <c r="D3074" s="2" t="s">
        <v>33</v>
      </c>
      <c r="E3074" s="2" t="s">
        <v>28</v>
      </c>
      <c r="F3074" s="2">
        <v>9521.5400000000009</v>
      </c>
      <c r="G3074" s="2">
        <v>1428.23</v>
      </c>
      <c r="H3074" s="2">
        <v>8093.31</v>
      </c>
      <c r="I3074" s="2" t="s">
        <v>29</v>
      </c>
    </row>
    <row r="3075" spans="1:9" x14ac:dyDescent="0.2">
      <c r="A3075" s="3" t="s">
        <v>3511</v>
      </c>
      <c r="B3075" s="3" t="s">
        <v>126</v>
      </c>
      <c r="C3075" s="3" t="s">
        <v>762</v>
      </c>
      <c r="D3075" s="3" t="s">
        <v>33</v>
      </c>
      <c r="E3075" s="3" t="s">
        <v>34</v>
      </c>
      <c r="F3075" s="3">
        <v>8328.31</v>
      </c>
      <c r="G3075" s="3">
        <v>1249.25</v>
      </c>
      <c r="H3075" s="3">
        <v>7079.06</v>
      </c>
      <c r="I3075" s="3" t="s">
        <v>29</v>
      </c>
    </row>
    <row r="3076" spans="1:9" x14ac:dyDescent="0.2">
      <c r="A3076" s="2" t="s">
        <v>3512</v>
      </c>
      <c r="B3076" s="2" t="s">
        <v>244</v>
      </c>
      <c r="C3076" s="2" t="s">
        <v>448</v>
      </c>
      <c r="D3076" s="2" t="s">
        <v>45</v>
      </c>
      <c r="E3076" s="2" t="s">
        <v>46</v>
      </c>
      <c r="F3076" s="2">
        <v>11234.23</v>
      </c>
      <c r="G3076" s="2">
        <v>561.71</v>
      </c>
      <c r="H3076" s="2">
        <v>10672.52</v>
      </c>
      <c r="I3076" s="2" t="s">
        <v>29</v>
      </c>
    </row>
    <row r="3077" spans="1:9" x14ac:dyDescent="0.2">
      <c r="A3077" s="3" t="s">
        <v>3513</v>
      </c>
      <c r="B3077" s="3" t="s">
        <v>219</v>
      </c>
      <c r="C3077" s="3" t="s">
        <v>754</v>
      </c>
      <c r="D3077" s="3" t="s">
        <v>114</v>
      </c>
      <c r="E3077" s="3" t="s">
        <v>115</v>
      </c>
      <c r="F3077" s="3">
        <v>6193.09</v>
      </c>
      <c r="G3077" s="3">
        <v>619.30999999999995</v>
      </c>
      <c r="H3077" s="3">
        <v>5573.78</v>
      </c>
      <c r="I3077" s="3" t="s">
        <v>29</v>
      </c>
    </row>
    <row r="3078" spans="1:9" x14ac:dyDescent="0.2">
      <c r="A3078" s="2" t="s">
        <v>3514</v>
      </c>
      <c r="B3078" s="2" t="s">
        <v>1354</v>
      </c>
      <c r="C3078" s="2" t="s">
        <v>32</v>
      </c>
      <c r="D3078" s="2" t="s">
        <v>52</v>
      </c>
      <c r="E3078" s="2" t="s">
        <v>34</v>
      </c>
      <c r="F3078" s="2">
        <v>2514.31</v>
      </c>
      <c r="G3078" s="2">
        <v>301.72000000000003</v>
      </c>
      <c r="H3078" s="2">
        <v>2212.59</v>
      </c>
      <c r="I3078" s="2" t="s">
        <v>41</v>
      </c>
    </row>
    <row r="3079" spans="1:9" x14ac:dyDescent="0.2">
      <c r="A3079" s="3" t="s">
        <v>3515</v>
      </c>
      <c r="B3079" s="3" t="s">
        <v>724</v>
      </c>
      <c r="C3079" s="3" t="s">
        <v>104</v>
      </c>
      <c r="D3079" s="3" t="s">
        <v>33</v>
      </c>
      <c r="E3079" s="3" t="s">
        <v>34</v>
      </c>
      <c r="F3079" s="3">
        <v>2646.37</v>
      </c>
      <c r="G3079" s="3">
        <v>396.96</v>
      </c>
      <c r="H3079" s="3">
        <v>2249.41</v>
      </c>
      <c r="I3079" s="3" t="s">
        <v>29</v>
      </c>
    </row>
    <row r="3080" spans="1:9" x14ac:dyDescent="0.2">
      <c r="A3080" s="2" t="s">
        <v>3516</v>
      </c>
      <c r="B3080" s="2" t="s">
        <v>360</v>
      </c>
      <c r="C3080" s="2" t="s">
        <v>642</v>
      </c>
      <c r="D3080" s="2" t="s">
        <v>114</v>
      </c>
      <c r="E3080" s="2" t="s">
        <v>115</v>
      </c>
      <c r="F3080" s="2">
        <v>2660.19</v>
      </c>
      <c r="G3080" s="2">
        <v>266.02</v>
      </c>
      <c r="H3080" s="2">
        <v>2394.17</v>
      </c>
      <c r="I3080" s="2" t="s">
        <v>29</v>
      </c>
    </row>
    <row r="3081" spans="1:9" x14ac:dyDescent="0.2">
      <c r="A3081" s="3" t="s">
        <v>3517</v>
      </c>
      <c r="B3081" s="3" t="s">
        <v>187</v>
      </c>
      <c r="C3081" s="3" t="s">
        <v>504</v>
      </c>
      <c r="D3081" s="3" t="s">
        <v>114</v>
      </c>
      <c r="E3081" s="3" t="s">
        <v>46</v>
      </c>
      <c r="F3081" s="3">
        <v>20673.599999999999</v>
      </c>
      <c r="G3081" s="3">
        <v>2067.36</v>
      </c>
      <c r="H3081" s="3">
        <v>18606.240000000002</v>
      </c>
      <c r="I3081" s="3" t="s">
        <v>29</v>
      </c>
    </row>
    <row r="3082" spans="1:9" x14ac:dyDescent="0.2">
      <c r="A3082" s="2" t="s">
        <v>3518</v>
      </c>
      <c r="B3082" s="2" t="s">
        <v>564</v>
      </c>
      <c r="C3082" s="2" t="s">
        <v>971</v>
      </c>
      <c r="D3082" s="2" t="s">
        <v>64</v>
      </c>
      <c r="E3082" s="2" t="s">
        <v>34</v>
      </c>
      <c r="F3082" s="2">
        <v>8152.44</v>
      </c>
      <c r="G3082" s="2">
        <v>0</v>
      </c>
      <c r="H3082" s="2">
        <v>8152.44</v>
      </c>
      <c r="I3082" s="2" t="s">
        <v>41</v>
      </c>
    </row>
    <row r="3083" spans="1:9" x14ac:dyDescent="0.2">
      <c r="A3083" s="3" t="s">
        <v>3519</v>
      </c>
      <c r="B3083" s="3" t="s">
        <v>787</v>
      </c>
      <c r="C3083" s="3" t="s">
        <v>720</v>
      </c>
      <c r="D3083" s="3" t="s">
        <v>114</v>
      </c>
      <c r="E3083" s="3" t="s">
        <v>115</v>
      </c>
      <c r="F3083" s="3">
        <v>9041.34</v>
      </c>
      <c r="G3083" s="3">
        <v>904.13</v>
      </c>
      <c r="H3083" s="3">
        <v>8137.21</v>
      </c>
      <c r="I3083" s="3" t="s">
        <v>29</v>
      </c>
    </row>
    <row r="3084" spans="1:9" x14ac:dyDescent="0.2">
      <c r="A3084" s="2" t="s">
        <v>3520</v>
      </c>
      <c r="B3084" s="2" t="s">
        <v>127</v>
      </c>
      <c r="C3084" s="2" t="s">
        <v>762</v>
      </c>
      <c r="D3084" s="2" t="s">
        <v>64</v>
      </c>
      <c r="E3084" s="2" t="s">
        <v>34</v>
      </c>
      <c r="F3084" s="2">
        <v>3320.47</v>
      </c>
      <c r="G3084" s="2">
        <v>0</v>
      </c>
      <c r="H3084" s="2">
        <v>3320.47</v>
      </c>
      <c r="I3084" s="2" t="s">
        <v>29</v>
      </c>
    </row>
    <row r="3085" spans="1:9" x14ac:dyDescent="0.2">
      <c r="A3085" s="3" t="s">
        <v>3521</v>
      </c>
      <c r="B3085" s="3" t="s">
        <v>708</v>
      </c>
      <c r="C3085" s="3" t="s">
        <v>799</v>
      </c>
      <c r="D3085" s="3" t="s">
        <v>45</v>
      </c>
      <c r="E3085" s="3" t="s">
        <v>89</v>
      </c>
      <c r="F3085" s="3">
        <v>8986.9</v>
      </c>
      <c r="G3085" s="3">
        <v>0</v>
      </c>
      <c r="H3085" s="3">
        <v>8986.9</v>
      </c>
      <c r="I3085" s="3" t="s">
        <v>29</v>
      </c>
    </row>
    <row r="3086" spans="1:9" x14ac:dyDescent="0.2">
      <c r="A3086" s="2" t="s">
        <v>3522</v>
      </c>
      <c r="B3086" s="2" t="s">
        <v>525</v>
      </c>
      <c r="C3086" s="2" t="s">
        <v>949</v>
      </c>
      <c r="D3086" s="2" t="s">
        <v>27</v>
      </c>
      <c r="E3086" s="2" t="s">
        <v>34</v>
      </c>
      <c r="F3086" s="2">
        <v>2937.13</v>
      </c>
      <c r="G3086" s="2">
        <v>528.67999999999995</v>
      </c>
      <c r="H3086" s="2">
        <v>2408.4499999999998</v>
      </c>
      <c r="I3086" s="2" t="s">
        <v>41</v>
      </c>
    </row>
    <row r="3087" spans="1:9" x14ac:dyDescent="0.2">
      <c r="A3087" s="3" t="s">
        <v>3523</v>
      </c>
      <c r="B3087" s="3" t="s">
        <v>75</v>
      </c>
      <c r="C3087" s="3" t="s">
        <v>1278</v>
      </c>
      <c r="D3087" s="3" t="s">
        <v>114</v>
      </c>
      <c r="E3087" s="3" t="s">
        <v>115</v>
      </c>
      <c r="F3087" s="3">
        <v>6746.68</v>
      </c>
      <c r="G3087" s="3">
        <v>674.67</v>
      </c>
      <c r="H3087" s="3">
        <v>6072.01</v>
      </c>
      <c r="I3087" s="3" t="s">
        <v>41</v>
      </c>
    </row>
    <row r="3088" spans="1:9" x14ac:dyDescent="0.2">
      <c r="A3088" s="2" t="s">
        <v>3524</v>
      </c>
      <c r="B3088" s="2" t="s">
        <v>378</v>
      </c>
      <c r="C3088" s="2" t="s">
        <v>37</v>
      </c>
      <c r="D3088" s="2" t="s">
        <v>52</v>
      </c>
      <c r="E3088" s="2" t="s">
        <v>60</v>
      </c>
      <c r="F3088" s="2">
        <v>6133.17</v>
      </c>
      <c r="G3088" s="2">
        <v>0</v>
      </c>
      <c r="H3088" s="2">
        <v>6133.17</v>
      </c>
      <c r="I3088" s="2" t="s">
        <v>29</v>
      </c>
    </row>
    <row r="3089" spans="1:9" x14ac:dyDescent="0.2">
      <c r="A3089" s="3" t="s">
        <v>3525</v>
      </c>
      <c r="B3089" s="3" t="s">
        <v>340</v>
      </c>
      <c r="C3089" s="3" t="s">
        <v>297</v>
      </c>
      <c r="D3089" s="3" t="s">
        <v>52</v>
      </c>
      <c r="E3089" s="3" t="s">
        <v>60</v>
      </c>
      <c r="F3089" s="3">
        <v>5022.3900000000003</v>
      </c>
      <c r="G3089" s="3">
        <v>0</v>
      </c>
      <c r="H3089" s="3">
        <v>5022.3900000000003</v>
      </c>
      <c r="I3089" s="3" t="s">
        <v>29</v>
      </c>
    </row>
    <row r="3090" spans="1:9" x14ac:dyDescent="0.2">
      <c r="A3090" s="2" t="s">
        <v>3526</v>
      </c>
      <c r="B3090" s="2" t="s">
        <v>107</v>
      </c>
      <c r="C3090" s="2" t="s">
        <v>190</v>
      </c>
      <c r="D3090" s="2" t="s">
        <v>27</v>
      </c>
      <c r="E3090" s="2" t="s">
        <v>34</v>
      </c>
      <c r="F3090" s="2">
        <v>2480.19</v>
      </c>
      <c r="G3090" s="2">
        <v>446.43</v>
      </c>
      <c r="H3090" s="2">
        <v>2033.76</v>
      </c>
      <c r="I3090" s="2" t="s">
        <v>41</v>
      </c>
    </row>
    <row r="3091" spans="1:9" x14ac:dyDescent="0.2">
      <c r="A3091" s="3" t="s">
        <v>3527</v>
      </c>
      <c r="B3091" s="3" t="s">
        <v>712</v>
      </c>
      <c r="C3091" s="3" t="s">
        <v>1348</v>
      </c>
      <c r="D3091" s="3" t="s">
        <v>33</v>
      </c>
      <c r="E3091" s="3" t="s">
        <v>28</v>
      </c>
      <c r="F3091" s="3">
        <v>11945.36</v>
      </c>
      <c r="G3091" s="3">
        <v>1791.8</v>
      </c>
      <c r="H3091" s="3">
        <v>10153.56</v>
      </c>
      <c r="I3091" s="3" t="s">
        <v>41</v>
      </c>
    </row>
    <row r="3092" spans="1:9" x14ac:dyDescent="0.2">
      <c r="A3092" s="2" t="s">
        <v>3528</v>
      </c>
      <c r="B3092" s="2" t="s">
        <v>741</v>
      </c>
      <c r="C3092" s="2" t="s">
        <v>584</v>
      </c>
      <c r="D3092" s="2" t="s">
        <v>64</v>
      </c>
      <c r="E3092" s="2" t="s">
        <v>28</v>
      </c>
      <c r="F3092" s="2">
        <v>14298.86</v>
      </c>
      <c r="G3092" s="2">
        <v>0</v>
      </c>
      <c r="H3092" s="2">
        <v>14298.86</v>
      </c>
      <c r="I3092" s="2" t="s">
        <v>29</v>
      </c>
    </row>
    <row r="3093" spans="1:9" x14ac:dyDescent="0.2">
      <c r="A3093" s="3" t="s">
        <v>3529</v>
      </c>
      <c r="B3093" s="3" t="s">
        <v>471</v>
      </c>
      <c r="C3093" s="3" t="s">
        <v>2359</v>
      </c>
      <c r="D3093" s="3" t="s">
        <v>114</v>
      </c>
      <c r="E3093" s="3" t="s">
        <v>46</v>
      </c>
      <c r="F3093" s="3">
        <v>15676.65</v>
      </c>
      <c r="G3093" s="3">
        <v>1567.66</v>
      </c>
      <c r="H3093" s="3">
        <v>14108.99</v>
      </c>
      <c r="I3093" s="3" t="s">
        <v>29</v>
      </c>
    </row>
    <row r="3094" spans="1:9" x14ac:dyDescent="0.2">
      <c r="A3094" s="2" t="s">
        <v>3530</v>
      </c>
      <c r="B3094" s="2" t="s">
        <v>612</v>
      </c>
      <c r="C3094" s="2" t="s">
        <v>590</v>
      </c>
      <c r="D3094" s="2" t="s">
        <v>64</v>
      </c>
      <c r="E3094" s="2" t="s">
        <v>28</v>
      </c>
      <c r="F3094" s="2">
        <v>6192.35</v>
      </c>
      <c r="G3094" s="2">
        <v>0</v>
      </c>
      <c r="H3094" s="2">
        <v>6192.35</v>
      </c>
      <c r="I3094" s="2" t="s">
        <v>29</v>
      </c>
    </row>
    <row r="3095" spans="1:9" x14ac:dyDescent="0.2">
      <c r="A3095" s="3" t="s">
        <v>3531</v>
      </c>
      <c r="B3095" s="3" t="s">
        <v>75</v>
      </c>
      <c r="C3095" s="3" t="s">
        <v>1354</v>
      </c>
      <c r="D3095" s="3" t="s">
        <v>33</v>
      </c>
      <c r="E3095" s="3" t="s">
        <v>60</v>
      </c>
      <c r="F3095" s="3">
        <v>16331.24</v>
      </c>
      <c r="G3095" s="3">
        <v>0</v>
      </c>
      <c r="H3095" s="3">
        <v>16331.24</v>
      </c>
      <c r="I3095" s="3" t="s">
        <v>41</v>
      </c>
    </row>
    <row r="3096" spans="1:9" x14ac:dyDescent="0.2">
      <c r="A3096" s="2" t="s">
        <v>3532</v>
      </c>
      <c r="B3096" s="2" t="s">
        <v>685</v>
      </c>
      <c r="C3096" s="2" t="s">
        <v>181</v>
      </c>
      <c r="D3096" s="2" t="s">
        <v>64</v>
      </c>
      <c r="E3096" s="2" t="s">
        <v>115</v>
      </c>
      <c r="F3096" s="2">
        <v>9552.48</v>
      </c>
      <c r="G3096" s="2">
        <v>0</v>
      </c>
      <c r="H3096" s="2">
        <v>9552.48</v>
      </c>
      <c r="I3096" s="2" t="s">
        <v>29</v>
      </c>
    </row>
    <row r="3097" spans="1:9" x14ac:dyDescent="0.2">
      <c r="A3097" s="3" t="s">
        <v>3533</v>
      </c>
      <c r="B3097" s="3" t="s">
        <v>151</v>
      </c>
      <c r="C3097" s="3" t="s">
        <v>553</v>
      </c>
      <c r="D3097" s="3" t="s">
        <v>33</v>
      </c>
      <c r="E3097" s="3" t="s">
        <v>28</v>
      </c>
      <c r="F3097" s="3">
        <v>14278.13</v>
      </c>
      <c r="G3097" s="3">
        <v>2141.7199999999998</v>
      </c>
      <c r="H3097" s="3">
        <v>12136.41</v>
      </c>
      <c r="I3097" s="3" t="s">
        <v>41</v>
      </c>
    </row>
    <row r="3098" spans="1:9" x14ac:dyDescent="0.2">
      <c r="A3098" s="2" t="s">
        <v>3534</v>
      </c>
      <c r="B3098" s="2" t="s">
        <v>482</v>
      </c>
      <c r="C3098" s="2" t="s">
        <v>705</v>
      </c>
      <c r="D3098" s="2" t="s">
        <v>206</v>
      </c>
      <c r="E3098" s="2" t="s">
        <v>207</v>
      </c>
      <c r="F3098" s="2">
        <v>6344.68</v>
      </c>
      <c r="G3098" s="2">
        <v>0</v>
      </c>
      <c r="H3098" s="2">
        <v>6344.68</v>
      </c>
      <c r="I3098" s="2" t="s">
        <v>29</v>
      </c>
    </row>
    <row r="3099" spans="1:9" x14ac:dyDescent="0.2">
      <c r="A3099" s="3" t="s">
        <v>3535</v>
      </c>
      <c r="B3099" s="3" t="s">
        <v>129</v>
      </c>
      <c r="C3099" s="3" t="s">
        <v>138</v>
      </c>
      <c r="D3099" s="3" t="s">
        <v>27</v>
      </c>
      <c r="E3099" s="3" t="s">
        <v>60</v>
      </c>
      <c r="F3099" s="3">
        <v>4407.34</v>
      </c>
      <c r="G3099" s="3">
        <v>0</v>
      </c>
      <c r="H3099" s="3">
        <v>4407.34</v>
      </c>
      <c r="I3099" s="3" t="s">
        <v>56</v>
      </c>
    </row>
    <row r="3100" spans="1:9" x14ac:dyDescent="0.2">
      <c r="A3100" s="2" t="s">
        <v>3536</v>
      </c>
      <c r="B3100" s="2" t="s">
        <v>422</v>
      </c>
      <c r="C3100" s="2" t="s">
        <v>426</v>
      </c>
      <c r="D3100" s="2" t="s">
        <v>27</v>
      </c>
      <c r="E3100" s="2" t="s">
        <v>60</v>
      </c>
      <c r="F3100" s="2">
        <v>15413.08</v>
      </c>
      <c r="G3100" s="2">
        <v>0</v>
      </c>
      <c r="H3100" s="2">
        <v>15413.08</v>
      </c>
      <c r="I3100" s="2" t="s">
        <v>29</v>
      </c>
    </row>
    <row r="3101" spans="1:9" x14ac:dyDescent="0.2">
      <c r="A3101" s="3" t="s">
        <v>3537</v>
      </c>
      <c r="B3101" s="3" t="s">
        <v>839</v>
      </c>
      <c r="C3101" s="3" t="s">
        <v>76</v>
      </c>
      <c r="D3101" s="3" t="s">
        <v>64</v>
      </c>
      <c r="E3101" s="3" t="s">
        <v>28</v>
      </c>
      <c r="F3101" s="3">
        <v>10904.99</v>
      </c>
      <c r="G3101" s="3">
        <v>0</v>
      </c>
      <c r="H3101" s="3">
        <v>10904.99</v>
      </c>
      <c r="I3101" s="3" t="s">
        <v>29</v>
      </c>
    </row>
    <row r="3102" spans="1:9" x14ac:dyDescent="0.2">
      <c r="A3102" s="2" t="s">
        <v>3538</v>
      </c>
      <c r="B3102" s="2" t="s">
        <v>574</v>
      </c>
      <c r="C3102" s="2" t="s">
        <v>566</v>
      </c>
      <c r="D3102" s="2" t="s">
        <v>27</v>
      </c>
      <c r="E3102" s="2" t="s">
        <v>28</v>
      </c>
      <c r="F3102" s="2">
        <v>3028.77</v>
      </c>
      <c r="G3102" s="2">
        <v>545.17999999999995</v>
      </c>
      <c r="H3102" s="2">
        <v>2483.59</v>
      </c>
      <c r="I3102" s="2" t="s">
        <v>41</v>
      </c>
    </row>
    <row r="3103" spans="1:9" x14ac:dyDescent="0.2">
      <c r="A3103" s="3" t="s">
        <v>3539</v>
      </c>
      <c r="B3103" s="3" t="s">
        <v>781</v>
      </c>
      <c r="C3103" s="3" t="s">
        <v>666</v>
      </c>
      <c r="D3103" s="3" t="s">
        <v>169</v>
      </c>
      <c r="E3103" s="3" t="s">
        <v>34</v>
      </c>
      <c r="F3103" s="3">
        <v>6438.77</v>
      </c>
      <c r="G3103" s="3">
        <v>1287.75</v>
      </c>
      <c r="H3103" s="3">
        <v>5151.0200000000004</v>
      </c>
      <c r="I3103" s="3" t="s">
        <v>29</v>
      </c>
    </row>
    <row r="3104" spans="1:9" x14ac:dyDescent="0.2">
      <c r="A3104" s="2" t="s">
        <v>3540</v>
      </c>
      <c r="B3104" s="2" t="s">
        <v>553</v>
      </c>
      <c r="C3104" s="2" t="s">
        <v>423</v>
      </c>
      <c r="D3104" s="2" t="s">
        <v>206</v>
      </c>
      <c r="E3104" s="2" t="s">
        <v>207</v>
      </c>
      <c r="F3104" s="2">
        <v>4773.49</v>
      </c>
      <c r="G3104" s="2">
        <v>0</v>
      </c>
      <c r="H3104" s="2">
        <v>4773.49</v>
      </c>
      <c r="I3104" s="2" t="s">
        <v>29</v>
      </c>
    </row>
    <row r="3105" spans="1:9" x14ac:dyDescent="0.2">
      <c r="A3105" s="3" t="s">
        <v>3541</v>
      </c>
      <c r="B3105" s="3" t="s">
        <v>866</v>
      </c>
      <c r="C3105" s="3" t="s">
        <v>121</v>
      </c>
      <c r="D3105" s="3" t="s">
        <v>27</v>
      </c>
      <c r="E3105" s="3" t="s">
        <v>28</v>
      </c>
      <c r="F3105" s="3">
        <v>2382.35</v>
      </c>
      <c r="G3105" s="3">
        <v>428.82</v>
      </c>
      <c r="H3105" s="3">
        <v>1953.53</v>
      </c>
      <c r="I3105" s="3" t="s">
        <v>41</v>
      </c>
    </row>
    <row r="3106" spans="1:9" x14ac:dyDescent="0.2">
      <c r="A3106" s="2" t="s">
        <v>3542</v>
      </c>
      <c r="B3106" s="2" t="s">
        <v>396</v>
      </c>
      <c r="C3106" s="2" t="s">
        <v>769</v>
      </c>
      <c r="D3106" s="2" t="s">
        <v>27</v>
      </c>
      <c r="E3106" s="2" t="s">
        <v>34</v>
      </c>
      <c r="F3106" s="2">
        <v>2973.77</v>
      </c>
      <c r="G3106" s="2">
        <v>535.28</v>
      </c>
      <c r="H3106" s="2">
        <v>2438.4899999999998</v>
      </c>
      <c r="I3106" s="2" t="s">
        <v>29</v>
      </c>
    </row>
    <row r="3107" spans="1:9" x14ac:dyDescent="0.2">
      <c r="A3107" s="3" t="s">
        <v>3543</v>
      </c>
      <c r="B3107" s="3" t="s">
        <v>94</v>
      </c>
      <c r="C3107" s="3" t="s">
        <v>209</v>
      </c>
      <c r="D3107" s="3" t="s">
        <v>33</v>
      </c>
      <c r="E3107" s="3" t="s">
        <v>60</v>
      </c>
      <c r="F3107" s="3">
        <v>3434.8</v>
      </c>
      <c r="G3107" s="3">
        <v>0</v>
      </c>
      <c r="H3107" s="3">
        <v>3434.8</v>
      </c>
      <c r="I3107" s="3" t="s">
        <v>41</v>
      </c>
    </row>
    <row r="3108" spans="1:9" x14ac:dyDescent="0.2">
      <c r="A3108" s="2" t="s">
        <v>3544</v>
      </c>
      <c r="B3108" s="2" t="s">
        <v>253</v>
      </c>
      <c r="C3108" s="2" t="s">
        <v>81</v>
      </c>
      <c r="D3108" s="2" t="s">
        <v>33</v>
      </c>
      <c r="E3108" s="2" t="s">
        <v>60</v>
      </c>
      <c r="F3108" s="2">
        <v>8622.4</v>
      </c>
      <c r="G3108" s="2">
        <v>0</v>
      </c>
      <c r="H3108" s="2">
        <v>8622.4</v>
      </c>
      <c r="I3108" s="2" t="s">
        <v>29</v>
      </c>
    </row>
    <row r="3109" spans="1:9" x14ac:dyDescent="0.2">
      <c r="A3109" s="3" t="s">
        <v>3545</v>
      </c>
      <c r="B3109" s="3" t="s">
        <v>1275</v>
      </c>
      <c r="C3109" s="3" t="s">
        <v>326</v>
      </c>
      <c r="D3109" s="3" t="s">
        <v>33</v>
      </c>
      <c r="E3109" s="3" t="s">
        <v>34</v>
      </c>
      <c r="F3109" s="3">
        <v>2681.7</v>
      </c>
      <c r="G3109" s="3">
        <v>402.25</v>
      </c>
      <c r="H3109" s="3">
        <v>2279.4499999999998</v>
      </c>
      <c r="I3109" s="3" t="s">
        <v>29</v>
      </c>
    </row>
    <row r="3110" spans="1:9" x14ac:dyDescent="0.2">
      <c r="A3110" s="2" t="s">
        <v>3546</v>
      </c>
      <c r="B3110" s="2" t="s">
        <v>329</v>
      </c>
      <c r="C3110" s="2" t="s">
        <v>722</v>
      </c>
      <c r="D3110" s="2" t="s">
        <v>114</v>
      </c>
      <c r="E3110" s="2" t="s">
        <v>46</v>
      </c>
      <c r="F3110" s="2">
        <v>9962.44</v>
      </c>
      <c r="G3110" s="2">
        <v>996.24</v>
      </c>
      <c r="H3110" s="2">
        <v>8966.2000000000007</v>
      </c>
      <c r="I3110" s="2" t="s">
        <v>29</v>
      </c>
    </row>
    <row r="3111" spans="1:9" x14ac:dyDescent="0.2">
      <c r="A3111" s="3" t="s">
        <v>3547</v>
      </c>
      <c r="B3111" s="3" t="s">
        <v>315</v>
      </c>
      <c r="C3111" s="3" t="s">
        <v>264</v>
      </c>
      <c r="D3111" s="3" t="s">
        <v>64</v>
      </c>
      <c r="E3111" s="3" t="s">
        <v>28</v>
      </c>
      <c r="F3111" s="3">
        <v>9572.02</v>
      </c>
      <c r="G3111" s="3">
        <v>0</v>
      </c>
      <c r="H3111" s="3">
        <v>9572.02</v>
      </c>
      <c r="I3111" s="3" t="s">
        <v>41</v>
      </c>
    </row>
    <row r="3112" spans="1:9" x14ac:dyDescent="0.2">
      <c r="A3112" s="2" t="s">
        <v>3548</v>
      </c>
      <c r="B3112" s="2" t="s">
        <v>184</v>
      </c>
      <c r="C3112" s="2" t="s">
        <v>708</v>
      </c>
      <c r="D3112" s="2" t="s">
        <v>169</v>
      </c>
      <c r="E3112" s="2" t="s">
        <v>46</v>
      </c>
      <c r="F3112" s="2">
        <v>3829.72</v>
      </c>
      <c r="G3112" s="2">
        <v>765.94</v>
      </c>
      <c r="H3112" s="2">
        <v>3063.78</v>
      </c>
      <c r="I3112" s="2" t="s">
        <v>29</v>
      </c>
    </row>
    <row r="3113" spans="1:9" x14ac:dyDescent="0.2">
      <c r="A3113" s="3" t="s">
        <v>3549</v>
      </c>
      <c r="B3113" s="3" t="s">
        <v>43</v>
      </c>
      <c r="C3113" s="3" t="s">
        <v>560</v>
      </c>
      <c r="D3113" s="3" t="s">
        <v>33</v>
      </c>
      <c r="E3113" s="3" t="s">
        <v>34</v>
      </c>
      <c r="F3113" s="3">
        <v>4782.3900000000003</v>
      </c>
      <c r="G3113" s="3">
        <v>717.36</v>
      </c>
      <c r="H3113" s="3">
        <v>4065.03</v>
      </c>
      <c r="I3113" s="3" t="s">
        <v>29</v>
      </c>
    </row>
    <row r="3114" spans="1:9" x14ac:dyDescent="0.2">
      <c r="A3114" s="2" t="s">
        <v>3550</v>
      </c>
      <c r="B3114" s="2" t="s">
        <v>618</v>
      </c>
      <c r="C3114" s="2" t="s">
        <v>126</v>
      </c>
      <c r="D3114" s="2" t="s">
        <v>33</v>
      </c>
      <c r="E3114" s="2" t="s">
        <v>28</v>
      </c>
      <c r="F3114" s="2">
        <v>10066.14</v>
      </c>
      <c r="G3114" s="2">
        <v>1509.92</v>
      </c>
      <c r="H3114" s="2">
        <v>8556.2199999999993</v>
      </c>
      <c r="I3114" s="2" t="s">
        <v>29</v>
      </c>
    </row>
    <row r="3115" spans="1:9" x14ac:dyDescent="0.2">
      <c r="A3115" s="3" t="s">
        <v>3551</v>
      </c>
      <c r="B3115" s="3" t="s">
        <v>98</v>
      </c>
      <c r="C3115" s="3" t="s">
        <v>1179</v>
      </c>
      <c r="D3115" s="3" t="s">
        <v>33</v>
      </c>
      <c r="E3115" s="3" t="s">
        <v>60</v>
      </c>
      <c r="F3115" s="3">
        <v>9444.9599999999991</v>
      </c>
      <c r="G3115" s="3">
        <v>0</v>
      </c>
      <c r="H3115" s="3">
        <v>9444.9599999999991</v>
      </c>
      <c r="I3115" s="3" t="s">
        <v>29</v>
      </c>
    </row>
    <row r="3116" spans="1:9" x14ac:dyDescent="0.2">
      <c r="A3116" s="2" t="s">
        <v>3552</v>
      </c>
      <c r="B3116" s="2" t="s">
        <v>971</v>
      </c>
      <c r="C3116" s="2" t="s">
        <v>360</v>
      </c>
      <c r="D3116" s="2" t="s">
        <v>114</v>
      </c>
      <c r="E3116" s="2" t="s">
        <v>46</v>
      </c>
      <c r="F3116" s="2">
        <v>6689.39</v>
      </c>
      <c r="G3116" s="2">
        <v>668.94</v>
      </c>
      <c r="H3116" s="2">
        <v>6020.45</v>
      </c>
      <c r="I3116" s="2" t="s">
        <v>41</v>
      </c>
    </row>
    <row r="3117" spans="1:9" x14ac:dyDescent="0.2">
      <c r="A3117" s="3" t="s">
        <v>3553</v>
      </c>
      <c r="B3117" s="3" t="s">
        <v>133</v>
      </c>
      <c r="C3117" s="3" t="s">
        <v>562</v>
      </c>
      <c r="D3117" s="3" t="s">
        <v>45</v>
      </c>
      <c r="E3117" s="3" t="s">
        <v>89</v>
      </c>
      <c r="F3117" s="3">
        <v>5769.68</v>
      </c>
      <c r="G3117" s="3">
        <v>0</v>
      </c>
      <c r="H3117" s="3">
        <v>5769.68</v>
      </c>
      <c r="I3117" s="3" t="s">
        <v>29</v>
      </c>
    </row>
    <row r="3118" spans="1:9" x14ac:dyDescent="0.2">
      <c r="A3118" s="2" t="s">
        <v>3554</v>
      </c>
      <c r="B3118" s="2" t="s">
        <v>567</v>
      </c>
      <c r="C3118" s="2" t="s">
        <v>702</v>
      </c>
      <c r="D3118" s="2" t="s">
        <v>45</v>
      </c>
      <c r="E3118" s="2" t="s">
        <v>89</v>
      </c>
      <c r="F3118" s="2">
        <v>5213.34</v>
      </c>
      <c r="G3118" s="2">
        <v>0</v>
      </c>
      <c r="H3118" s="2">
        <v>5213.34</v>
      </c>
      <c r="I3118" s="2" t="s">
        <v>29</v>
      </c>
    </row>
    <row r="3119" spans="1:9" x14ac:dyDescent="0.2">
      <c r="A3119" s="3" t="s">
        <v>3555</v>
      </c>
      <c r="B3119" s="3" t="s">
        <v>107</v>
      </c>
      <c r="C3119" s="3" t="s">
        <v>120</v>
      </c>
      <c r="D3119" s="3" t="s">
        <v>27</v>
      </c>
      <c r="E3119" s="3" t="s">
        <v>28</v>
      </c>
      <c r="F3119" s="3">
        <v>3155.17</v>
      </c>
      <c r="G3119" s="3">
        <v>567.92999999999995</v>
      </c>
      <c r="H3119" s="3">
        <v>2587.2399999999998</v>
      </c>
      <c r="I3119" s="3" t="s">
        <v>56</v>
      </c>
    </row>
    <row r="3120" spans="1:9" x14ac:dyDescent="0.2">
      <c r="A3120" s="2" t="s">
        <v>3556</v>
      </c>
      <c r="B3120" s="2" t="s">
        <v>1035</v>
      </c>
      <c r="C3120" s="2" t="s">
        <v>1035</v>
      </c>
      <c r="D3120" s="2" t="s">
        <v>45</v>
      </c>
      <c r="E3120" s="2" t="s">
        <v>46</v>
      </c>
      <c r="F3120" s="2">
        <v>4925.0600000000004</v>
      </c>
      <c r="G3120" s="2">
        <v>246.25</v>
      </c>
      <c r="H3120" s="2">
        <v>4678.8100000000004</v>
      </c>
      <c r="I3120" s="2" t="s">
        <v>29</v>
      </c>
    </row>
    <row r="3121" spans="1:9" x14ac:dyDescent="0.2">
      <c r="A3121" s="3" t="s">
        <v>3557</v>
      </c>
      <c r="B3121" s="3" t="s">
        <v>589</v>
      </c>
      <c r="C3121" s="3" t="s">
        <v>603</v>
      </c>
      <c r="D3121" s="3" t="s">
        <v>114</v>
      </c>
      <c r="E3121" s="3" t="s">
        <v>115</v>
      </c>
      <c r="F3121" s="3">
        <v>10569.6</v>
      </c>
      <c r="G3121" s="3">
        <v>1056.96</v>
      </c>
      <c r="H3121" s="3">
        <v>9512.64</v>
      </c>
      <c r="I3121" s="3" t="s">
        <v>41</v>
      </c>
    </row>
    <row r="3122" spans="1:9" x14ac:dyDescent="0.2">
      <c r="A3122" s="2" t="s">
        <v>3558</v>
      </c>
      <c r="B3122" s="2" t="s">
        <v>573</v>
      </c>
      <c r="C3122" s="2" t="s">
        <v>566</v>
      </c>
      <c r="D3122" s="2" t="s">
        <v>64</v>
      </c>
      <c r="E3122" s="2" t="s">
        <v>28</v>
      </c>
      <c r="F3122" s="2">
        <v>6852.35</v>
      </c>
      <c r="G3122" s="2">
        <v>0</v>
      </c>
      <c r="H3122" s="2">
        <v>6852.35</v>
      </c>
      <c r="I3122" s="2" t="s">
        <v>29</v>
      </c>
    </row>
    <row r="3123" spans="1:9" x14ac:dyDescent="0.2">
      <c r="A3123" s="3" t="s">
        <v>3559</v>
      </c>
      <c r="B3123" s="3" t="s">
        <v>58</v>
      </c>
      <c r="C3123" s="3" t="s">
        <v>121</v>
      </c>
      <c r="D3123" s="3" t="s">
        <v>114</v>
      </c>
      <c r="E3123" s="3" t="s">
        <v>115</v>
      </c>
      <c r="F3123" s="3">
        <v>2703.29</v>
      </c>
      <c r="G3123" s="3">
        <v>270.33</v>
      </c>
      <c r="H3123" s="3">
        <v>2432.96</v>
      </c>
      <c r="I3123" s="3" t="s">
        <v>41</v>
      </c>
    </row>
    <row r="3124" spans="1:9" x14ac:dyDescent="0.2">
      <c r="A3124" s="2" t="s">
        <v>3560</v>
      </c>
      <c r="B3124" s="2" t="s">
        <v>202</v>
      </c>
      <c r="C3124" s="2" t="s">
        <v>460</v>
      </c>
      <c r="D3124" s="2" t="s">
        <v>52</v>
      </c>
      <c r="E3124" s="2" t="s">
        <v>34</v>
      </c>
      <c r="F3124" s="2">
        <v>3241.57</v>
      </c>
      <c r="G3124" s="2">
        <v>388.99</v>
      </c>
      <c r="H3124" s="2">
        <v>2852.58</v>
      </c>
      <c r="I3124" s="2" t="s">
        <v>29</v>
      </c>
    </row>
    <row r="3125" spans="1:9" x14ac:dyDescent="0.2">
      <c r="A3125" s="3" t="s">
        <v>3561</v>
      </c>
      <c r="B3125" s="3" t="s">
        <v>608</v>
      </c>
      <c r="C3125" s="3" t="s">
        <v>79</v>
      </c>
      <c r="D3125" s="3" t="s">
        <v>52</v>
      </c>
      <c r="E3125" s="3" t="s">
        <v>34</v>
      </c>
      <c r="F3125" s="3">
        <v>2557.2600000000002</v>
      </c>
      <c r="G3125" s="3">
        <v>306.87</v>
      </c>
      <c r="H3125" s="3">
        <v>2250.39</v>
      </c>
      <c r="I3125" s="3" t="s">
        <v>29</v>
      </c>
    </row>
    <row r="3126" spans="1:9" x14ac:dyDescent="0.2">
      <c r="A3126" s="2" t="s">
        <v>3562</v>
      </c>
      <c r="B3126" s="2" t="s">
        <v>158</v>
      </c>
      <c r="C3126" s="2" t="s">
        <v>26</v>
      </c>
      <c r="D3126" s="2" t="s">
        <v>52</v>
      </c>
      <c r="E3126" s="2" t="s">
        <v>34</v>
      </c>
      <c r="F3126" s="2">
        <v>2470.5500000000002</v>
      </c>
      <c r="G3126" s="2">
        <v>296.47000000000003</v>
      </c>
      <c r="H3126" s="2">
        <v>2174.08</v>
      </c>
      <c r="I3126" s="2" t="s">
        <v>29</v>
      </c>
    </row>
    <row r="3127" spans="1:9" x14ac:dyDescent="0.2">
      <c r="A3127" s="3" t="s">
        <v>3563</v>
      </c>
      <c r="B3127" s="3" t="s">
        <v>386</v>
      </c>
      <c r="C3127" s="3" t="s">
        <v>708</v>
      </c>
      <c r="D3127" s="3" t="s">
        <v>64</v>
      </c>
      <c r="E3127" s="3" t="s">
        <v>28</v>
      </c>
      <c r="F3127" s="3">
        <v>15295.84</v>
      </c>
      <c r="G3127" s="3">
        <v>0</v>
      </c>
      <c r="H3127" s="3">
        <v>15295.84</v>
      </c>
      <c r="I3127" s="3" t="s">
        <v>29</v>
      </c>
    </row>
    <row r="3128" spans="1:9" x14ac:dyDescent="0.2">
      <c r="A3128" s="2" t="s">
        <v>3564</v>
      </c>
      <c r="B3128" s="2" t="s">
        <v>1101</v>
      </c>
      <c r="C3128" s="2" t="s">
        <v>357</v>
      </c>
      <c r="D3128" s="2" t="s">
        <v>64</v>
      </c>
      <c r="E3128" s="2" t="s">
        <v>115</v>
      </c>
      <c r="F3128" s="2">
        <v>5207.2700000000004</v>
      </c>
      <c r="G3128" s="2">
        <v>0</v>
      </c>
      <c r="H3128" s="2">
        <v>5207.2700000000004</v>
      </c>
      <c r="I3128" s="2" t="s">
        <v>29</v>
      </c>
    </row>
    <row r="3129" spans="1:9" x14ac:dyDescent="0.2">
      <c r="A3129" s="3" t="s">
        <v>3565</v>
      </c>
      <c r="B3129" s="3" t="s">
        <v>401</v>
      </c>
      <c r="C3129" s="3" t="s">
        <v>725</v>
      </c>
      <c r="D3129" s="3" t="s">
        <v>64</v>
      </c>
      <c r="E3129" s="3" t="s">
        <v>34</v>
      </c>
      <c r="F3129" s="3">
        <v>5322.07</v>
      </c>
      <c r="G3129" s="3">
        <v>0</v>
      </c>
      <c r="H3129" s="3">
        <v>5322.07</v>
      </c>
      <c r="I3129" s="3" t="s">
        <v>29</v>
      </c>
    </row>
    <row r="3130" spans="1:9" x14ac:dyDescent="0.2">
      <c r="A3130" s="2" t="s">
        <v>3566</v>
      </c>
      <c r="B3130" s="2" t="s">
        <v>31</v>
      </c>
      <c r="C3130" s="2" t="s">
        <v>826</v>
      </c>
      <c r="D3130" s="2" t="s">
        <v>45</v>
      </c>
      <c r="E3130" s="2" t="s">
        <v>46</v>
      </c>
      <c r="F3130" s="2">
        <v>13172.21</v>
      </c>
      <c r="G3130" s="2">
        <v>658.61</v>
      </c>
      <c r="H3130" s="2">
        <v>12513.6</v>
      </c>
      <c r="I3130" s="2" t="s">
        <v>29</v>
      </c>
    </row>
    <row r="3131" spans="1:9" x14ac:dyDescent="0.2">
      <c r="A3131" s="3" t="s">
        <v>3567</v>
      </c>
      <c r="B3131" s="3" t="s">
        <v>619</v>
      </c>
      <c r="C3131" s="3" t="s">
        <v>300</v>
      </c>
      <c r="D3131" s="3" t="s">
        <v>64</v>
      </c>
      <c r="E3131" s="3" t="s">
        <v>34</v>
      </c>
      <c r="F3131" s="3">
        <v>6259.27</v>
      </c>
      <c r="G3131" s="3">
        <v>0</v>
      </c>
      <c r="H3131" s="3">
        <v>6259.27</v>
      </c>
      <c r="I3131" s="3" t="s">
        <v>29</v>
      </c>
    </row>
    <row r="3132" spans="1:9" x14ac:dyDescent="0.2">
      <c r="A3132" s="2" t="s">
        <v>3568</v>
      </c>
      <c r="B3132" s="2" t="s">
        <v>534</v>
      </c>
      <c r="C3132" s="2" t="s">
        <v>846</v>
      </c>
      <c r="D3132" s="2" t="s">
        <v>33</v>
      </c>
      <c r="E3132" s="2" t="s">
        <v>28</v>
      </c>
      <c r="F3132" s="2">
        <v>15601.34</v>
      </c>
      <c r="G3132" s="2">
        <v>2340.1999999999998</v>
      </c>
      <c r="H3132" s="2">
        <v>13261.14</v>
      </c>
      <c r="I3132" s="2" t="s">
        <v>41</v>
      </c>
    </row>
    <row r="3133" spans="1:9" x14ac:dyDescent="0.2">
      <c r="A3133" s="3" t="s">
        <v>3569</v>
      </c>
      <c r="B3133" s="3" t="s">
        <v>318</v>
      </c>
      <c r="C3133" s="3" t="s">
        <v>198</v>
      </c>
      <c r="D3133" s="3" t="s">
        <v>33</v>
      </c>
      <c r="E3133" s="3" t="s">
        <v>34</v>
      </c>
      <c r="F3133" s="3">
        <v>3065.13</v>
      </c>
      <c r="G3133" s="3">
        <v>459.77</v>
      </c>
      <c r="H3133" s="3">
        <v>2605.36</v>
      </c>
      <c r="I3133" s="3" t="s">
        <v>29</v>
      </c>
    </row>
    <row r="3134" spans="1:9" x14ac:dyDescent="0.2">
      <c r="A3134" s="2" t="s">
        <v>3570</v>
      </c>
      <c r="B3134" s="2" t="s">
        <v>492</v>
      </c>
      <c r="C3134" s="2" t="s">
        <v>2359</v>
      </c>
      <c r="D3134" s="2" t="s">
        <v>52</v>
      </c>
      <c r="E3134" s="2" t="s">
        <v>60</v>
      </c>
      <c r="F3134" s="2">
        <v>3054.93</v>
      </c>
      <c r="G3134" s="2">
        <v>0</v>
      </c>
      <c r="H3134" s="2">
        <v>3054.93</v>
      </c>
      <c r="I3134" s="2" t="s">
        <v>41</v>
      </c>
    </row>
    <row r="3135" spans="1:9" x14ac:dyDescent="0.2">
      <c r="A3135" s="3" t="s">
        <v>3571</v>
      </c>
      <c r="B3135" s="3" t="s">
        <v>126</v>
      </c>
      <c r="C3135" s="3" t="s">
        <v>26</v>
      </c>
      <c r="D3135" s="3" t="s">
        <v>33</v>
      </c>
      <c r="E3135" s="3" t="s">
        <v>34</v>
      </c>
      <c r="F3135" s="3">
        <v>2404.39</v>
      </c>
      <c r="G3135" s="3">
        <v>360.66</v>
      </c>
      <c r="H3135" s="3">
        <v>2043.73</v>
      </c>
      <c r="I3135" s="3" t="s">
        <v>29</v>
      </c>
    </row>
    <row r="3136" spans="1:9" x14ac:dyDescent="0.2">
      <c r="A3136" s="2" t="s">
        <v>3572</v>
      </c>
      <c r="B3136" s="2" t="s">
        <v>271</v>
      </c>
      <c r="C3136" s="2" t="s">
        <v>1035</v>
      </c>
      <c r="D3136" s="2" t="s">
        <v>45</v>
      </c>
      <c r="E3136" s="2" t="s">
        <v>46</v>
      </c>
      <c r="F3136" s="2">
        <v>2725.61</v>
      </c>
      <c r="G3136" s="2">
        <v>136.28</v>
      </c>
      <c r="H3136" s="2">
        <v>2589.33</v>
      </c>
      <c r="I3136" s="2" t="s">
        <v>29</v>
      </c>
    </row>
    <row r="3137" spans="1:9" x14ac:dyDescent="0.2">
      <c r="A3137" s="3" t="s">
        <v>3573</v>
      </c>
      <c r="B3137" s="3" t="s">
        <v>272</v>
      </c>
      <c r="C3137" s="3" t="s">
        <v>236</v>
      </c>
      <c r="D3137" s="3" t="s">
        <v>169</v>
      </c>
      <c r="E3137" s="3" t="s">
        <v>46</v>
      </c>
      <c r="F3137" s="3">
        <v>5985.61</v>
      </c>
      <c r="G3137" s="3">
        <v>1197.1199999999999</v>
      </c>
      <c r="H3137" s="3">
        <v>4788.49</v>
      </c>
      <c r="I3137" s="3" t="s">
        <v>41</v>
      </c>
    </row>
    <row r="3138" spans="1:9" x14ac:dyDescent="0.2">
      <c r="A3138" s="2" t="s">
        <v>3574</v>
      </c>
      <c r="B3138" s="2" t="s">
        <v>291</v>
      </c>
      <c r="C3138" s="2" t="s">
        <v>118</v>
      </c>
      <c r="D3138" s="2" t="s">
        <v>33</v>
      </c>
      <c r="E3138" s="2" t="s">
        <v>34</v>
      </c>
      <c r="F3138" s="2">
        <v>11483.26</v>
      </c>
      <c r="G3138" s="2">
        <v>1722.49</v>
      </c>
      <c r="H3138" s="2">
        <v>9760.77</v>
      </c>
      <c r="I3138" s="2" t="s">
        <v>41</v>
      </c>
    </row>
    <row r="3139" spans="1:9" x14ac:dyDescent="0.2">
      <c r="A3139" s="3" t="s">
        <v>3575</v>
      </c>
      <c r="B3139" s="3" t="s">
        <v>364</v>
      </c>
      <c r="C3139" s="3" t="s">
        <v>783</v>
      </c>
      <c r="D3139" s="3" t="s">
        <v>64</v>
      </c>
      <c r="E3139" s="3" t="s">
        <v>28</v>
      </c>
      <c r="F3139" s="3">
        <v>6515.66</v>
      </c>
      <c r="G3139" s="3">
        <v>0</v>
      </c>
      <c r="H3139" s="3">
        <v>6515.66</v>
      </c>
      <c r="I3139" s="3" t="s">
        <v>29</v>
      </c>
    </row>
    <row r="3140" spans="1:9" x14ac:dyDescent="0.2">
      <c r="A3140" s="2" t="s">
        <v>3576</v>
      </c>
      <c r="B3140" s="2" t="s">
        <v>282</v>
      </c>
      <c r="C3140" s="2" t="s">
        <v>303</v>
      </c>
      <c r="D3140" s="2" t="s">
        <v>52</v>
      </c>
      <c r="E3140" s="2" t="s">
        <v>34</v>
      </c>
      <c r="F3140" s="2">
        <v>4000.45</v>
      </c>
      <c r="G3140" s="2">
        <v>480.05</v>
      </c>
      <c r="H3140" s="2">
        <v>3520.4</v>
      </c>
      <c r="I3140" s="2" t="s">
        <v>29</v>
      </c>
    </row>
    <row r="3141" spans="1:9" x14ac:dyDescent="0.2">
      <c r="A3141" s="3" t="s">
        <v>3577</v>
      </c>
      <c r="B3141" s="3" t="s">
        <v>560</v>
      </c>
      <c r="C3141" s="3" t="s">
        <v>195</v>
      </c>
      <c r="D3141" s="3" t="s">
        <v>169</v>
      </c>
      <c r="E3141" s="3" t="s">
        <v>34</v>
      </c>
      <c r="F3141" s="3">
        <v>9299.75</v>
      </c>
      <c r="G3141" s="3">
        <v>1859.95</v>
      </c>
      <c r="H3141" s="3">
        <v>7439.8</v>
      </c>
      <c r="I3141" s="3" t="s">
        <v>29</v>
      </c>
    </row>
    <row r="3142" spans="1:9" x14ac:dyDescent="0.2">
      <c r="A3142" s="2" t="s">
        <v>3578</v>
      </c>
      <c r="B3142" s="2" t="s">
        <v>156</v>
      </c>
      <c r="C3142" s="2" t="s">
        <v>318</v>
      </c>
      <c r="D3142" s="2" t="s">
        <v>33</v>
      </c>
      <c r="E3142" s="2" t="s">
        <v>60</v>
      </c>
      <c r="F3142" s="2">
        <v>6236.73</v>
      </c>
      <c r="G3142" s="2">
        <v>0</v>
      </c>
      <c r="H3142" s="2">
        <v>6236.73</v>
      </c>
      <c r="I3142" s="2" t="s">
        <v>29</v>
      </c>
    </row>
    <row r="3143" spans="1:9" x14ac:dyDescent="0.2">
      <c r="A3143" s="3" t="s">
        <v>3579</v>
      </c>
      <c r="B3143" s="3" t="s">
        <v>219</v>
      </c>
      <c r="C3143" s="3" t="s">
        <v>451</v>
      </c>
      <c r="D3143" s="3" t="s">
        <v>33</v>
      </c>
      <c r="E3143" s="3" t="s">
        <v>34</v>
      </c>
      <c r="F3143" s="3">
        <v>6053.4</v>
      </c>
      <c r="G3143" s="3">
        <v>908.01</v>
      </c>
      <c r="H3143" s="3">
        <v>5145.3900000000003</v>
      </c>
      <c r="I3143" s="3" t="s">
        <v>29</v>
      </c>
    </row>
    <row r="3144" spans="1:9" x14ac:dyDescent="0.2">
      <c r="A3144" s="2" t="s">
        <v>3580</v>
      </c>
      <c r="B3144" s="2" t="s">
        <v>866</v>
      </c>
      <c r="C3144" s="2" t="s">
        <v>334</v>
      </c>
      <c r="D3144" s="2" t="s">
        <v>52</v>
      </c>
      <c r="E3144" s="2" t="s">
        <v>60</v>
      </c>
      <c r="F3144" s="2">
        <v>5148.3999999999996</v>
      </c>
      <c r="G3144" s="2">
        <v>0</v>
      </c>
      <c r="H3144" s="2">
        <v>5148.3999999999996</v>
      </c>
      <c r="I3144" s="2" t="s">
        <v>29</v>
      </c>
    </row>
    <row r="3145" spans="1:9" x14ac:dyDescent="0.2">
      <c r="A3145" s="3" t="s">
        <v>3581</v>
      </c>
      <c r="B3145" s="3" t="s">
        <v>787</v>
      </c>
      <c r="C3145" s="3" t="s">
        <v>193</v>
      </c>
      <c r="D3145" s="3" t="s">
        <v>45</v>
      </c>
      <c r="E3145" s="3" t="s">
        <v>46</v>
      </c>
      <c r="F3145" s="3">
        <v>12425.91</v>
      </c>
      <c r="G3145" s="3">
        <v>621.29999999999995</v>
      </c>
      <c r="H3145" s="3">
        <v>11804.61</v>
      </c>
      <c r="I3145" s="3" t="s">
        <v>29</v>
      </c>
    </row>
    <row r="3146" spans="1:9" x14ac:dyDescent="0.2">
      <c r="A3146" s="2" t="s">
        <v>3582</v>
      </c>
      <c r="B3146" s="2" t="s">
        <v>720</v>
      </c>
      <c r="C3146" s="2" t="s">
        <v>193</v>
      </c>
      <c r="D3146" s="2" t="s">
        <v>45</v>
      </c>
      <c r="E3146" s="2" t="s">
        <v>46</v>
      </c>
      <c r="F3146" s="2">
        <v>6827.3</v>
      </c>
      <c r="G3146" s="2">
        <v>341.36</v>
      </c>
      <c r="H3146" s="2">
        <v>6485.94</v>
      </c>
      <c r="I3146" s="2" t="s">
        <v>41</v>
      </c>
    </row>
    <row r="3147" spans="1:9" x14ac:dyDescent="0.2">
      <c r="A3147" s="3" t="s">
        <v>3583</v>
      </c>
      <c r="B3147" s="3" t="s">
        <v>295</v>
      </c>
      <c r="C3147" s="3" t="s">
        <v>543</v>
      </c>
      <c r="D3147" s="3" t="s">
        <v>52</v>
      </c>
      <c r="E3147" s="3" t="s">
        <v>34</v>
      </c>
      <c r="F3147" s="3">
        <v>2842.61</v>
      </c>
      <c r="G3147" s="3">
        <v>341.11</v>
      </c>
      <c r="H3147" s="3">
        <v>2501.5</v>
      </c>
      <c r="I3147" s="3" t="s">
        <v>41</v>
      </c>
    </row>
    <row r="3148" spans="1:9" x14ac:dyDescent="0.2">
      <c r="A3148" s="2" t="s">
        <v>3584</v>
      </c>
      <c r="B3148" s="2" t="s">
        <v>132</v>
      </c>
      <c r="C3148" s="2" t="s">
        <v>378</v>
      </c>
      <c r="D3148" s="2" t="s">
        <v>52</v>
      </c>
      <c r="E3148" s="2" t="s">
        <v>60</v>
      </c>
      <c r="F3148" s="2">
        <v>5474.78</v>
      </c>
      <c r="G3148" s="2">
        <v>0</v>
      </c>
      <c r="H3148" s="2">
        <v>5474.78</v>
      </c>
      <c r="I3148" s="2" t="s">
        <v>29</v>
      </c>
    </row>
    <row r="3149" spans="1:9" x14ac:dyDescent="0.2">
      <c r="A3149" s="3" t="s">
        <v>3585</v>
      </c>
      <c r="B3149" s="3" t="s">
        <v>619</v>
      </c>
      <c r="C3149" s="3" t="s">
        <v>300</v>
      </c>
      <c r="D3149" s="3" t="s">
        <v>169</v>
      </c>
      <c r="E3149" s="3" t="s">
        <v>46</v>
      </c>
      <c r="F3149" s="3">
        <v>2906.2</v>
      </c>
      <c r="G3149" s="3">
        <v>581.24</v>
      </c>
      <c r="H3149" s="3">
        <v>2324.96</v>
      </c>
      <c r="I3149" s="3" t="s">
        <v>56</v>
      </c>
    </row>
    <row r="3150" spans="1:9" x14ac:dyDescent="0.2">
      <c r="A3150" s="2" t="s">
        <v>3586</v>
      </c>
      <c r="B3150" s="2" t="s">
        <v>167</v>
      </c>
      <c r="C3150" s="2" t="s">
        <v>239</v>
      </c>
      <c r="D3150" s="2" t="s">
        <v>64</v>
      </c>
      <c r="E3150" s="2" t="s">
        <v>115</v>
      </c>
      <c r="F3150" s="2">
        <v>6320.54</v>
      </c>
      <c r="G3150" s="2">
        <v>0</v>
      </c>
      <c r="H3150" s="2">
        <v>6320.54</v>
      </c>
      <c r="I3150" s="2" t="s">
        <v>29</v>
      </c>
    </row>
    <row r="3151" spans="1:9" x14ac:dyDescent="0.2">
      <c r="A3151" s="3" t="s">
        <v>3587</v>
      </c>
      <c r="B3151" s="3" t="s">
        <v>471</v>
      </c>
      <c r="C3151" s="3" t="s">
        <v>1623</v>
      </c>
      <c r="D3151" s="3" t="s">
        <v>114</v>
      </c>
      <c r="E3151" s="3" t="s">
        <v>46</v>
      </c>
      <c r="F3151" s="3">
        <v>3685</v>
      </c>
      <c r="G3151" s="3">
        <v>368.5</v>
      </c>
      <c r="H3151" s="3">
        <v>3316.5</v>
      </c>
      <c r="I3151" s="3" t="s">
        <v>29</v>
      </c>
    </row>
    <row r="3152" spans="1:9" x14ac:dyDescent="0.2">
      <c r="A3152" s="2" t="s">
        <v>3588</v>
      </c>
      <c r="B3152" s="2" t="s">
        <v>244</v>
      </c>
      <c r="C3152" s="2" t="s">
        <v>84</v>
      </c>
      <c r="D3152" s="2" t="s">
        <v>64</v>
      </c>
      <c r="E3152" s="2" t="s">
        <v>115</v>
      </c>
      <c r="F3152" s="2">
        <v>7285.89</v>
      </c>
      <c r="G3152" s="2">
        <v>0</v>
      </c>
      <c r="H3152" s="2">
        <v>7285.89</v>
      </c>
      <c r="I3152" s="2" t="s">
        <v>56</v>
      </c>
    </row>
    <row r="3153" spans="1:9" x14ac:dyDescent="0.2">
      <c r="A3153" s="3" t="s">
        <v>3589</v>
      </c>
      <c r="B3153" s="3" t="s">
        <v>334</v>
      </c>
      <c r="C3153" s="3" t="s">
        <v>724</v>
      </c>
      <c r="D3153" s="3" t="s">
        <v>64</v>
      </c>
      <c r="E3153" s="3" t="s">
        <v>28</v>
      </c>
      <c r="F3153" s="3">
        <v>18232.14</v>
      </c>
      <c r="G3153" s="3">
        <v>0</v>
      </c>
      <c r="H3153" s="3">
        <v>18232.14</v>
      </c>
      <c r="I3153" s="3" t="s">
        <v>29</v>
      </c>
    </row>
    <row r="3154" spans="1:9" x14ac:dyDescent="0.2">
      <c r="A3154" s="2" t="s">
        <v>3590</v>
      </c>
      <c r="B3154" s="2" t="s">
        <v>824</v>
      </c>
      <c r="C3154" s="2" t="s">
        <v>63</v>
      </c>
      <c r="D3154" s="2" t="s">
        <v>45</v>
      </c>
      <c r="E3154" s="2" t="s">
        <v>46</v>
      </c>
      <c r="F3154" s="2">
        <v>1923.67</v>
      </c>
      <c r="G3154" s="2">
        <v>96.18</v>
      </c>
      <c r="H3154" s="2">
        <v>1827.49</v>
      </c>
      <c r="I3154" s="2" t="s">
        <v>41</v>
      </c>
    </row>
    <row r="3155" spans="1:9" x14ac:dyDescent="0.2">
      <c r="A3155" s="3" t="s">
        <v>3591</v>
      </c>
      <c r="B3155" s="3" t="s">
        <v>213</v>
      </c>
      <c r="C3155" s="3" t="s">
        <v>409</v>
      </c>
      <c r="D3155" s="3" t="s">
        <v>27</v>
      </c>
      <c r="E3155" s="3" t="s">
        <v>60</v>
      </c>
      <c r="F3155" s="3">
        <v>5511.13</v>
      </c>
      <c r="G3155" s="3">
        <v>0</v>
      </c>
      <c r="H3155" s="3">
        <v>5511.13</v>
      </c>
      <c r="I3155" s="3" t="s">
        <v>56</v>
      </c>
    </row>
    <row r="3156" spans="1:9" x14ac:dyDescent="0.2">
      <c r="A3156" s="2" t="s">
        <v>3592</v>
      </c>
      <c r="B3156" s="2" t="s">
        <v>364</v>
      </c>
      <c r="C3156" s="2" t="s">
        <v>148</v>
      </c>
      <c r="D3156" s="2" t="s">
        <v>52</v>
      </c>
      <c r="E3156" s="2" t="s">
        <v>60</v>
      </c>
      <c r="F3156" s="2">
        <v>5176.09</v>
      </c>
      <c r="G3156" s="2">
        <v>0</v>
      </c>
      <c r="H3156" s="2">
        <v>5176.09</v>
      </c>
      <c r="I3156" s="2" t="s">
        <v>29</v>
      </c>
    </row>
    <row r="3157" spans="1:9" x14ac:dyDescent="0.2">
      <c r="A3157" s="3" t="s">
        <v>3593</v>
      </c>
      <c r="B3157" s="3" t="s">
        <v>126</v>
      </c>
      <c r="C3157" s="3" t="s">
        <v>300</v>
      </c>
      <c r="D3157" s="3" t="s">
        <v>64</v>
      </c>
      <c r="E3157" s="3" t="s">
        <v>115</v>
      </c>
      <c r="F3157" s="3">
        <v>14057.62</v>
      </c>
      <c r="G3157" s="3">
        <v>0</v>
      </c>
      <c r="H3157" s="3">
        <v>14057.62</v>
      </c>
      <c r="I3157" s="3" t="s">
        <v>41</v>
      </c>
    </row>
    <row r="3158" spans="1:9" x14ac:dyDescent="0.2">
      <c r="A3158" s="2" t="s">
        <v>3594</v>
      </c>
      <c r="B3158" s="2" t="s">
        <v>373</v>
      </c>
      <c r="C3158" s="2" t="s">
        <v>986</v>
      </c>
      <c r="D3158" s="2" t="s">
        <v>27</v>
      </c>
      <c r="E3158" s="2" t="s">
        <v>60</v>
      </c>
      <c r="F3158" s="2">
        <v>4735.05</v>
      </c>
      <c r="G3158" s="2">
        <v>0</v>
      </c>
      <c r="H3158" s="2">
        <v>4735.05</v>
      </c>
      <c r="I3158" s="2" t="s">
        <v>41</v>
      </c>
    </row>
    <row r="3159" spans="1:9" x14ac:dyDescent="0.2">
      <c r="A3159" s="3" t="s">
        <v>3595</v>
      </c>
      <c r="B3159" s="3" t="s">
        <v>866</v>
      </c>
      <c r="C3159" s="3" t="s">
        <v>318</v>
      </c>
      <c r="D3159" s="3" t="s">
        <v>114</v>
      </c>
      <c r="E3159" s="3" t="s">
        <v>46</v>
      </c>
      <c r="F3159" s="3">
        <v>9833.58</v>
      </c>
      <c r="G3159" s="3">
        <v>983.36</v>
      </c>
      <c r="H3159" s="3">
        <v>8850.2199999999993</v>
      </c>
      <c r="I3159" s="3" t="s">
        <v>41</v>
      </c>
    </row>
    <row r="3160" spans="1:9" x14ac:dyDescent="0.2">
      <c r="A3160" s="2" t="s">
        <v>3596</v>
      </c>
      <c r="B3160" s="2" t="s">
        <v>205</v>
      </c>
      <c r="C3160" s="2" t="s">
        <v>244</v>
      </c>
      <c r="D3160" s="2" t="s">
        <v>33</v>
      </c>
      <c r="E3160" s="2" t="s">
        <v>28</v>
      </c>
      <c r="F3160" s="2">
        <v>2501.34</v>
      </c>
      <c r="G3160" s="2">
        <v>375.2</v>
      </c>
      <c r="H3160" s="2">
        <v>2126.14</v>
      </c>
      <c r="I3160" s="2" t="s">
        <v>29</v>
      </c>
    </row>
    <row r="3161" spans="1:9" x14ac:dyDescent="0.2">
      <c r="A3161" s="3" t="s">
        <v>3597</v>
      </c>
      <c r="B3161" s="3" t="s">
        <v>456</v>
      </c>
      <c r="C3161" s="3" t="s">
        <v>740</v>
      </c>
      <c r="D3161" s="3" t="s">
        <v>64</v>
      </c>
      <c r="E3161" s="3" t="s">
        <v>34</v>
      </c>
      <c r="F3161" s="3">
        <v>3138.66</v>
      </c>
      <c r="G3161" s="3">
        <v>0</v>
      </c>
      <c r="H3161" s="3">
        <v>3138.66</v>
      </c>
      <c r="I3161" s="3" t="s">
        <v>29</v>
      </c>
    </row>
    <row r="3162" spans="1:9" x14ac:dyDescent="0.2">
      <c r="A3162" s="2" t="s">
        <v>3598</v>
      </c>
      <c r="B3162" s="2" t="s">
        <v>51</v>
      </c>
      <c r="C3162" s="2" t="s">
        <v>753</v>
      </c>
      <c r="D3162" s="2" t="s">
        <v>52</v>
      </c>
      <c r="E3162" s="2" t="s">
        <v>34</v>
      </c>
      <c r="F3162" s="2">
        <v>2955.76</v>
      </c>
      <c r="G3162" s="2">
        <v>354.69</v>
      </c>
      <c r="H3162" s="2">
        <v>2601.0700000000002</v>
      </c>
      <c r="I3162" s="2" t="s">
        <v>56</v>
      </c>
    </row>
    <row r="3163" spans="1:9" x14ac:dyDescent="0.2">
      <c r="A3163" s="3" t="s">
        <v>3599</v>
      </c>
      <c r="B3163" s="3" t="s">
        <v>649</v>
      </c>
      <c r="C3163" s="3" t="s">
        <v>67</v>
      </c>
      <c r="D3163" s="3" t="s">
        <v>52</v>
      </c>
      <c r="E3163" s="3" t="s">
        <v>60</v>
      </c>
      <c r="F3163" s="3">
        <v>15622.37</v>
      </c>
      <c r="G3163" s="3">
        <v>0</v>
      </c>
      <c r="H3163" s="3">
        <v>15622.37</v>
      </c>
      <c r="I3163" s="3" t="s">
        <v>29</v>
      </c>
    </row>
    <row r="3164" spans="1:9" x14ac:dyDescent="0.2">
      <c r="A3164" s="2" t="s">
        <v>3600</v>
      </c>
      <c r="B3164" s="2" t="s">
        <v>783</v>
      </c>
      <c r="C3164" s="2" t="s">
        <v>305</v>
      </c>
      <c r="D3164" s="2" t="s">
        <v>114</v>
      </c>
      <c r="E3164" s="2" t="s">
        <v>46</v>
      </c>
      <c r="F3164" s="2">
        <v>6411.79</v>
      </c>
      <c r="G3164" s="2">
        <v>641.17999999999995</v>
      </c>
      <c r="H3164" s="2">
        <v>5770.61</v>
      </c>
      <c r="I3164" s="2" t="s">
        <v>56</v>
      </c>
    </row>
    <row r="3165" spans="1:9" x14ac:dyDescent="0.2">
      <c r="A3165" s="3" t="s">
        <v>3601</v>
      </c>
      <c r="B3165" s="3" t="s">
        <v>286</v>
      </c>
      <c r="C3165" s="3" t="s">
        <v>118</v>
      </c>
      <c r="D3165" s="3" t="s">
        <v>114</v>
      </c>
      <c r="E3165" s="3" t="s">
        <v>115</v>
      </c>
      <c r="F3165" s="3">
        <v>3470.34</v>
      </c>
      <c r="G3165" s="3">
        <v>347.03</v>
      </c>
      <c r="H3165" s="3">
        <v>3123.31</v>
      </c>
      <c r="I3165" s="3" t="s">
        <v>29</v>
      </c>
    </row>
    <row r="3166" spans="1:9" x14ac:dyDescent="0.2">
      <c r="A3166" s="2" t="s">
        <v>3602</v>
      </c>
      <c r="B3166" s="2" t="s">
        <v>378</v>
      </c>
      <c r="C3166" s="2" t="s">
        <v>266</v>
      </c>
      <c r="D3166" s="2" t="s">
        <v>114</v>
      </c>
      <c r="E3166" s="2" t="s">
        <v>46</v>
      </c>
      <c r="F3166" s="2">
        <v>5995.71</v>
      </c>
      <c r="G3166" s="2">
        <v>599.57000000000005</v>
      </c>
      <c r="H3166" s="2">
        <v>5396.14</v>
      </c>
      <c r="I3166" s="2" t="s">
        <v>41</v>
      </c>
    </row>
    <row r="3167" spans="1:9" x14ac:dyDescent="0.2">
      <c r="A3167" s="3" t="s">
        <v>3603</v>
      </c>
      <c r="B3167" s="3" t="s">
        <v>355</v>
      </c>
      <c r="C3167" s="3" t="s">
        <v>787</v>
      </c>
      <c r="D3167" s="3" t="s">
        <v>52</v>
      </c>
      <c r="E3167" s="3" t="s">
        <v>60</v>
      </c>
      <c r="F3167" s="3">
        <v>4281.87</v>
      </c>
      <c r="G3167" s="3">
        <v>0</v>
      </c>
      <c r="H3167" s="3">
        <v>4281.87</v>
      </c>
      <c r="I3167" s="3" t="s">
        <v>29</v>
      </c>
    </row>
    <row r="3168" spans="1:9" x14ac:dyDescent="0.2">
      <c r="A3168" s="2" t="s">
        <v>3604</v>
      </c>
      <c r="B3168" s="2" t="s">
        <v>448</v>
      </c>
      <c r="C3168" s="2" t="s">
        <v>242</v>
      </c>
      <c r="D3168" s="2" t="s">
        <v>206</v>
      </c>
      <c r="E3168" s="2" t="s">
        <v>207</v>
      </c>
      <c r="F3168" s="2">
        <v>2820.79</v>
      </c>
      <c r="G3168" s="2">
        <v>0</v>
      </c>
      <c r="H3168" s="2">
        <v>2820.79</v>
      </c>
      <c r="I3168" s="2" t="s">
        <v>29</v>
      </c>
    </row>
    <row r="3169" spans="1:9" x14ac:dyDescent="0.2">
      <c r="A3169" s="3" t="s">
        <v>3605</v>
      </c>
      <c r="B3169" s="3" t="s">
        <v>430</v>
      </c>
      <c r="C3169" s="3" t="s">
        <v>495</v>
      </c>
      <c r="D3169" s="3" t="s">
        <v>169</v>
      </c>
      <c r="E3169" s="3" t="s">
        <v>46</v>
      </c>
      <c r="F3169" s="3">
        <v>3228.83</v>
      </c>
      <c r="G3169" s="3">
        <v>645.77</v>
      </c>
      <c r="H3169" s="3">
        <v>2583.06</v>
      </c>
      <c r="I3169" s="3" t="s">
        <v>29</v>
      </c>
    </row>
    <row r="3170" spans="1:9" x14ac:dyDescent="0.2">
      <c r="A3170" s="2" t="s">
        <v>3606</v>
      </c>
      <c r="B3170" s="2" t="s">
        <v>826</v>
      </c>
      <c r="C3170" s="2" t="s">
        <v>685</v>
      </c>
      <c r="D3170" s="2" t="s">
        <v>33</v>
      </c>
      <c r="E3170" s="2" t="s">
        <v>60</v>
      </c>
      <c r="F3170" s="2">
        <v>2313.98</v>
      </c>
      <c r="G3170" s="2">
        <v>0</v>
      </c>
      <c r="H3170" s="2">
        <v>2313.98</v>
      </c>
      <c r="I3170" s="2" t="s">
        <v>29</v>
      </c>
    </row>
    <row r="3171" spans="1:9" x14ac:dyDescent="0.2">
      <c r="A3171" s="3" t="s">
        <v>3607</v>
      </c>
      <c r="B3171" s="3" t="s">
        <v>904</v>
      </c>
      <c r="C3171" s="3" t="s">
        <v>367</v>
      </c>
      <c r="D3171" s="3" t="s">
        <v>52</v>
      </c>
      <c r="E3171" s="3" t="s">
        <v>34</v>
      </c>
      <c r="F3171" s="3">
        <v>12274.48</v>
      </c>
      <c r="G3171" s="3">
        <v>1472.94</v>
      </c>
      <c r="H3171" s="3">
        <v>10801.54</v>
      </c>
      <c r="I3171" s="3" t="s">
        <v>41</v>
      </c>
    </row>
    <row r="3172" spans="1:9" x14ac:dyDescent="0.2">
      <c r="A3172" s="2" t="s">
        <v>3608</v>
      </c>
      <c r="B3172" s="2" t="s">
        <v>612</v>
      </c>
      <c r="C3172" s="2" t="s">
        <v>498</v>
      </c>
      <c r="D3172" s="2" t="s">
        <v>206</v>
      </c>
      <c r="E3172" s="2" t="s">
        <v>207</v>
      </c>
      <c r="F3172" s="2">
        <v>10832.33</v>
      </c>
      <c r="G3172" s="2">
        <v>0</v>
      </c>
      <c r="H3172" s="2">
        <v>10832.33</v>
      </c>
      <c r="I3172" s="2" t="s">
        <v>56</v>
      </c>
    </row>
    <row r="3173" spans="1:9" x14ac:dyDescent="0.2">
      <c r="A3173" s="3" t="s">
        <v>3609</v>
      </c>
      <c r="B3173" s="3" t="s">
        <v>463</v>
      </c>
      <c r="C3173" s="3" t="s">
        <v>334</v>
      </c>
      <c r="D3173" s="3" t="s">
        <v>33</v>
      </c>
      <c r="E3173" s="3" t="s">
        <v>34</v>
      </c>
      <c r="F3173" s="3">
        <v>10448.969999999999</v>
      </c>
      <c r="G3173" s="3">
        <v>1567.35</v>
      </c>
      <c r="H3173" s="3">
        <v>8881.6200000000008</v>
      </c>
      <c r="I3173" s="3" t="s">
        <v>56</v>
      </c>
    </row>
    <row r="3174" spans="1:9" x14ac:dyDescent="0.2">
      <c r="A3174" s="2" t="s">
        <v>3610</v>
      </c>
      <c r="B3174" s="2" t="s">
        <v>501</v>
      </c>
      <c r="C3174" s="2" t="s">
        <v>478</v>
      </c>
      <c r="D3174" s="2" t="s">
        <v>27</v>
      </c>
      <c r="E3174" s="2" t="s">
        <v>28</v>
      </c>
      <c r="F3174" s="2">
        <v>6666.91</v>
      </c>
      <c r="G3174" s="2">
        <v>1200.04</v>
      </c>
      <c r="H3174" s="2">
        <v>5466.87</v>
      </c>
      <c r="I3174" s="2" t="s">
        <v>41</v>
      </c>
    </row>
    <row r="3175" spans="1:9" x14ac:dyDescent="0.2">
      <c r="A3175" s="3" t="s">
        <v>3611</v>
      </c>
      <c r="B3175" s="3" t="s">
        <v>238</v>
      </c>
      <c r="C3175" s="3" t="s">
        <v>239</v>
      </c>
      <c r="D3175" s="3" t="s">
        <v>33</v>
      </c>
      <c r="E3175" s="3" t="s">
        <v>34</v>
      </c>
      <c r="F3175" s="3">
        <v>8010.91</v>
      </c>
      <c r="G3175" s="3">
        <v>1201.6400000000001</v>
      </c>
      <c r="H3175" s="3">
        <v>6809.27</v>
      </c>
      <c r="I3175" s="3" t="s">
        <v>29</v>
      </c>
    </row>
    <row r="3176" spans="1:9" x14ac:dyDescent="0.2">
      <c r="A3176" s="2" t="s">
        <v>3612</v>
      </c>
      <c r="B3176" s="2" t="s">
        <v>394</v>
      </c>
      <c r="C3176" s="2" t="s">
        <v>62</v>
      </c>
      <c r="D3176" s="2" t="s">
        <v>33</v>
      </c>
      <c r="E3176" s="2" t="s">
        <v>60</v>
      </c>
      <c r="F3176" s="2">
        <v>8257.16</v>
      </c>
      <c r="G3176" s="2">
        <v>0</v>
      </c>
      <c r="H3176" s="2">
        <v>8257.16</v>
      </c>
      <c r="I3176" s="2" t="s">
        <v>29</v>
      </c>
    </row>
    <row r="3177" spans="1:9" x14ac:dyDescent="0.2">
      <c r="A3177" s="3" t="s">
        <v>3613</v>
      </c>
      <c r="B3177" s="3" t="s">
        <v>634</v>
      </c>
      <c r="C3177" s="3" t="s">
        <v>595</v>
      </c>
      <c r="D3177" s="3" t="s">
        <v>52</v>
      </c>
      <c r="E3177" s="3" t="s">
        <v>60</v>
      </c>
      <c r="F3177" s="3">
        <v>14369.41</v>
      </c>
      <c r="G3177" s="3">
        <v>0</v>
      </c>
      <c r="H3177" s="3">
        <v>14369.41</v>
      </c>
      <c r="I3177" s="3" t="s">
        <v>29</v>
      </c>
    </row>
    <row r="3178" spans="1:9" x14ac:dyDescent="0.2">
      <c r="A3178" s="2" t="s">
        <v>3614</v>
      </c>
      <c r="B3178" s="2" t="s">
        <v>373</v>
      </c>
      <c r="C3178" s="2" t="s">
        <v>409</v>
      </c>
      <c r="D3178" s="2" t="s">
        <v>52</v>
      </c>
      <c r="E3178" s="2" t="s">
        <v>60</v>
      </c>
      <c r="F3178" s="2">
        <v>6289.42</v>
      </c>
      <c r="G3178" s="2">
        <v>0</v>
      </c>
      <c r="H3178" s="2">
        <v>6289.42</v>
      </c>
      <c r="I3178" s="2" t="s">
        <v>29</v>
      </c>
    </row>
    <row r="3179" spans="1:9" x14ac:dyDescent="0.2">
      <c r="A3179" s="3" t="s">
        <v>3615</v>
      </c>
      <c r="B3179" s="3" t="s">
        <v>515</v>
      </c>
      <c r="C3179" s="3" t="s">
        <v>51</v>
      </c>
      <c r="D3179" s="3" t="s">
        <v>33</v>
      </c>
      <c r="E3179" s="3" t="s">
        <v>34</v>
      </c>
      <c r="F3179" s="3">
        <v>12171.27</v>
      </c>
      <c r="G3179" s="3">
        <v>1825.69</v>
      </c>
      <c r="H3179" s="3">
        <v>10345.58</v>
      </c>
      <c r="I3179" s="3" t="s">
        <v>29</v>
      </c>
    </row>
    <row r="3180" spans="1:9" x14ac:dyDescent="0.2">
      <c r="A3180" s="2" t="s">
        <v>3616</v>
      </c>
      <c r="B3180" s="2" t="s">
        <v>557</v>
      </c>
      <c r="C3180" s="2" t="s">
        <v>39</v>
      </c>
      <c r="D3180" s="2" t="s">
        <v>52</v>
      </c>
      <c r="E3180" s="2" t="s">
        <v>34</v>
      </c>
      <c r="F3180" s="2">
        <v>2430.4499999999998</v>
      </c>
      <c r="G3180" s="2">
        <v>291.64999999999998</v>
      </c>
      <c r="H3180" s="2">
        <v>2138.8000000000002</v>
      </c>
      <c r="I3180" s="2" t="s">
        <v>29</v>
      </c>
    </row>
    <row r="3181" spans="1:9" x14ac:dyDescent="0.2">
      <c r="A3181" s="3" t="s">
        <v>3617</v>
      </c>
      <c r="B3181" s="3" t="s">
        <v>634</v>
      </c>
      <c r="C3181" s="3" t="s">
        <v>305</v>
      </c>
      <c r="D3181" s="3" t="s">
        <v>33</v>
      </c>
      <c r="E3181" s="3" t="s">
        <v>34</v>
      </c>
      <c r="F3181" s="3">
        <v>9673.9699999999993</v>
      </c>
      <c r="G3181" s="3">
        <v>1451.1</v>
      </c>
      <c r="H3181" s="3">
        <v>8222.8700000000008</v>
      </c>
      <c r="I3181" s="3" t="s">
        <v>29</v>
      </c>
    </row>
    <row r="3182" spans="1:9" x14ac:dyDescent="0.2">
      <c r="A3182" s="2" t="s">
        <v>3618</v>
      </c>
      <c r="B3182" s="2" t="s">
        <v>286</v>
      </c>
      <c r="C3182" s="2" t="s">
        <v>292</v>
      </c>
      <c r="D3182" s="2" t="s">
        <v>114</v>
      </c>
      <c r="E3182" s="2" t="s">
        <v>115</v>
      </c>
      <c r="F3182" s="2">
        <v>18469.2</v>
      </c>
      <c r="G3182" s="2">
        <v>1846.92</v>
      </c>
      <c r="H3182" s="2">
        <v>16622.28</v>
      </c>
      <c r="I3182" s="2" t="s">
        <v>29</v>
      </c>
    </row>
    <row r="3183" spans="1:9" x14ac:dyDescent="0.2">
      <c r="A3183" s="3" t="s">
        <v>3619</v>
      </c>
      <c r="B3183" s="3" t="s">
        <v>1272</v>
      </c>
      <c r="C3183" s="3" t="s">
        <v>39</v>
      </c>
      <c r="D3183" s="3" t="s">
        <v>64</v>
      </c>
      <c r="E3183" s="3" t="s">
        <v>115</v>
      </c>
      <c r="F3183" s="3">
        <v>10891.61</v>
      </c>
      <c r="G3183" s="3">
        <v>0</v>
      </c>
      <c r="H3183" s="3">
        <v>10891.61</v>
      </c>
      <c r="I3183" s="3" t="s">
        <v>29</v>
      </c>
    </row>
    <row r="3184" spans="1:9" x14ac:dyDescent="0.2">
      <c r="A3184" s="2" t="s">
        <v>3620</v>
      </c>
      <c r="B3184" s="2" t="s">
        <v>126</v>
      </c>
      <c r="C3184" s="2" t="s">
        <v>26</v>
      </c>
      <c r="D3184" s="2" t="s">
        <v>27</v>
      </c>
      <c r="E3184" s="2" t="s">
        <v>60</v>
      </c>
      <c r="F3184" s="2">
        <v>9165.2800000000007</v>
      </c>
      <c r="G3184" s="2">
        <v>0</v>
      </c>
      <c r="H3184" s="2">
        <v>9165.2800000000007</v>
      </c>
      <c r="I3184" s="2" t="s">
        <v>29</v>
      </c>
    </row>
    <row r="3185" spans="1:9" x14ac:dyDescent="0.2">
      <c r="A3185" s="3" t="s">
        <v>3621</v>
      </c>
      <c r="B3185" s="3" t="s">
        <v>626</v>
      </c>
      <c r="C3185" s="3" t="s">
        <v>393</v>
      </c>
      <c r="D3185" s="3" t="s">
        <v>169</v>
      </c>
      <c r="E3185" s="3" t="s">
        <v>46</v>
      </c>
      <c r="F3185" s="3">
        <v>6421.09</v>
      </c>
      <c r="G3185" s="3">
        <v>1284.22</v>
      </c>
      <c r="H3185" s="3">
        <v>5136.87</v>
      </c>
      <c r="I3185" s="3" t="s">
        <v>29</v>
      </c>
    </row>
    <row r="3186" spans="1:9" x14ac:dyDescent="0.2">
      <c r="A3186" s="2" t="s">
        <v>3622</v>
      </c>
      <c r="B3186" s="2" t="s">
        <v>202</v>
      </c>
      <c r="C3186" s="2" t="s">
        <v>465</v>
      </c>
      <c r="D3186" s="2" t="s">
        <v>33</v>
      </c>
      <c r="E3186" s="2" t="s">
        <v>34</v>
      </c>
      <c r="F3186" s="2">
        <v>5974.58</v>
      </c>
      <c r="G3186" s="2">
        <v>896.19</v>
      </c>
      <c r="H3186" s="2">
        <v>5078.3900000000003</v>
      </c>
      <c r="I3186" s="2" t="s">
        <v>56</v>
      </c>
    </row>
    <row r="3187" spans="1:9" x14ac:dyDescent="0.2">
      <c r="A3187" s="3" t="s">
        <v>3623</v>
      </c>
      <c r="B3187" s="3" t="s">
        <v>178</v>
      </c>
      <c r="C3187" s="3" t="s">
        <v>741</v>
      </c>
      <c r="D3187" s="3" t="s">
        <v>45</v>
      </c>
      <c r="E3187" s="3" t="s">
        <v>89</v>
      </c>
      <c r="F3187" s="3">
        <v>8714.51</v>
      </c>
      <c r="G3187" s="3">
        <v>0</v>
      </c>
      <c r="H3187" s="3">
        <v>8714.51</v>
      </c>
      <c r="I3187" s="3" t="s">
        <v>29</v>
      </c>
    </row>
    <row r="3188" spans="1:9" x14ac:dyDescent="0.2">
      <c r="A3188" s="2" t="s">
        <v>3624</v>
      </c>
      <c r="B3188" s="2" t="s">
        <v>410</v>
      </c>
      <c r="C3188" s="2" t="s">
        <v>527</v>
      </c>
      <c r="D3188" s="2" t="s">
        <v>27</v>
      </c>
      <c r="E3188" s="2" t="s">
        <v>28</v>
      </c>
      <c r="F3188" s="2">
        <v>11897.99</v>
      </c>
      <c r="G3188" s="2">
        <v>2141.64</v>
      </c>
      <c r="H3188" s="2">
        <v>9756.35</v>
      </c>
      <c r="I3188" s="2" t="s">
        <v>29</v>
      </c>
    </row>
    <row r="3189" spans="1:9" x14ac:dyDescent="0.2">
      <c r="A3189" s="3" t="s">
        <v>3625</v>
      </c>
      <c r="B3189" s="3" t="s">
        <v>179</v>
      </c>
      <c r="C3189" s="3" t="s">
        <v>179</v>
      </c>
      <c r="D3189" s="3" t="s">
        <v>33</v>
      </c>
      <c r="E3189" s="3" t="s">
        <v>60</v>
      </c>
      <c r="F3189" s="3">
        <v>19814.330000000002</v>
      </c>
      <c r="G3189" s="3">
        <v>0</v>
      </c>
      <c r="H3189" s="3">
        <v>19814.330000000002</v>
      </c>
      <c r="I3189" s="3" t="s">
        <v>29</v>
      </c>
    </row>
    <row r="3190" spans="1:9" x14ac:dyDescent="0.2">
      <c r="A3190" s="2" t="s">
        <v>3626</v>
      </c>
      <c r="B3190" s="2" t="s">
        <v>256</v>
      </c>
      <c r="C3190" s="2" t="s">
        <v>1179</v>
      </c>
      <c r="D3190" s="2" t="s">
        <v>45</v>
      </c>
      <c r="E3190" s="2" t="s">
        <v>89</v>
      </c>
      <c r="F3190" s="2">
        <v>18460.54</v>
      </c>
      <c r="G3190" s="2">
        <v>0</v>
      </c>
      <c r="H3190" s="2">
        <v>18460.54</v>
      </c>
      <c r="I3190" s="2" t="s">
        <v>29</v>
      </c>
    </row>
    <row r="3191" spans="1:9" x14ac:dyDescent="0.2">
      <c r="A3191" s="3" t="s">
        <v>3627</v>
      </c>
      <c r="B3191" s="3" t="s">
        <v>129</v>
      </c>
      <c r="C3191" s="3" t="s">
        <v>145</v>
      </c>
      <c r="D3191" s="3" t="s">
        <v>64</v>
      </c>
      <c r="E3191" s="3" t="s">
        <v>115</v>
      </c>
      <c r="F3191" s="3">
        <v>9674.9500000000007</v>
      </c>
      <c r="G3191" s="3">
        <v>0</v>
      </c>
      <c r="H3191" s="3">
        <v>9674.9500000000007</v>
      </c>
      <c r="I3191" s="3" t="s">
        <v>41</v>
      </c>
    </row>
    <row r="3192" spans="1:9" x14ac:dyDescent="0.2">
      <c r="A3192" s="2" t="s">
        <v>3628</v>
      </c>
      <c r="B3192" s="2" t="s">
        <v>378</v>
      </c>
      <c r="C3192" s="2" t="s">
        <v>891</v>
      </c>
      <c r="D3192" s="2" t="s">
        <v>33</v>
      </c>
      <c r="E3192" s="2" t="s">
        <v>28</v>
      </c>
      <c r="F3192" s="2">
        <v>10624.12</v>
      </c>
      <c r="G3192" s="2">
        <v>1593.62</v>
      </c>
      <c r="H3192" s="2">
        <v>9030.5</v>
      </c>
      <c r="I3192" s="2" t="s">
        <v>29</v>
      </c>
    </row>
    <row r="3193" spans="1:9" x14ac:dyDescent="0.2">
      <c r="A3193" s="3" t="s">
        <v>3629</v>
      </c>
      <c r="B3193" s="3" t="s">
        <v>63</v>
      </c>
      <c r="C3193" s="3" t="s">
        <v>789</v>
      </c>
      <c r="D3193" s="3" t="s">
        <v>52</v>
      </c>
      <c r="E3193" s="3" t="s">
        <v>60</v>
      </c>
      <c r="F3193" s="3">
        <v>5249.7</v>
      </c>
      <c r="G3193" s="3">
        <v>0</v>
      </c>
      <c r="H3193" s="3">
        <v>5249.7</v>
      </c>
      <c r="I3193" s="3" t="s">
        <v>56</v>
      </c>
    </row>
    <row r="3194" spans="1:9" x14ac:dyDescent="0.2">
      <c r="A3194" s="2" t="s">
        <v>3630</v>
      </c>
      <c r="B3194" s="2" t="s">
        <v>485</v>
      </c>
      <c r="C3194" s="2" t="s">
        <v>334</v>
      </c>
      <c r="D3194" s="2" t="s">
        <v>33</v>
      </c>
      <c r="E3194" s="2" t="s">
        <v>34</v>
      </c>
      <c r="F3194" s="2">
        <v>5332.24</v>
      </c>
      <c r="G3194" s="2">
        <v>799.84</v>
      </c>
      <c r="H3194" s="2">
        <v>4532.3999999999996</v>
      </c>
      <c r="I3194" s="2" t="s">
        <v>41</v>
      </c>
    </row>
    <row r="3195" spans="1:9" x14ac:dyDescent="0.2">
      <c r="A3195" s="3" t="s">
        <v>3631</v>
      </c>
      <c r="B3195" s="3" t="s">
        <v>509</v>
      </c>
      <c r="C3195" s="3" t="s">
        <v>253</v>
      </c>
      <c r="D3195" s="3" t="s">
        <v>169</v>
      </c>
      <c r="E3195" s="3" t="s">
        <v>46</v>
      </c>
      <c r="F3195" s="3">
        <v>2933.85</v>
      </c>
      <c r="G3195" s="3">
        <v>586.77</v>
      </c>
      <c r="H3195" s="3">
        <v>2347.08</v>
      </c>
      <c r="I3195" s="3" t="s">
        <v>29</v>
      </c>
    </row>
    <row r="3196" spans="1:9" x14ac:dyDescent="0.2">
      <c r="A3196" s="2" t="s">
        <v>3632</v>
      </c>
      <c r="B3196" s="2" t="s">
        <v>69</v>
      </c>
      <c r="C3196" s="2" t="s">
        <v>104</v>
      </c>
      <c r="D3196" s="2" t="s">
        <v>27</v>
      </c>
      <c r="E3196" s="2" t="s">
        <v>34</v>
      </c>
      <c r="F3196" s="2">
        <v>7836.06</v>
      </c>
      <c r="G3196" s="2">
        <v>1410.49</v>
      </c>
      <c r="H3196" s="2">
        <v>6425.57</v>
      </c>
      <c r="I3196" s="2" t="s">
        <v>41</v>
      </c>
    </row>
    <row r="3197" spans="1:9" x14ac:dyDescent="0.2">
      <c r="A3197" s="3" t="s">
        <v>3633</v>
      </c>
      <c r="B3197" s="3" t="s">
        <v>145</v>
      </c>
      <c r="C3197" s="3" t="s">
        <v>382</v>
      </c>
      <c r="D3197" s="3" t="s">
        <v>45</v>
      </c>
      <c r="E3197" s="3" t="s">
        <v>89</v>
      </c>
      <c r="F3197" s="3">
        <v>15180.39</v>
      </c>
      <c r="G3197" s="3">
        <v>0</v>
      </c>
      <c r="H3197" s="3">
        <v>15180.39</v>
      </c>
      <c r="I3197" s="3" t="s">
        <v>29</v>
      </c>
    </row>
    <row r="3198" spans="1:9" x14ac:dyDescent="0.2">
      <c r="A3198" s="2" t="s">
        <v>3634</v>
      </c>
      <c r="B3198" s="2" t="s">
        <v>666</v>
      </c>
      <c r="C3198" s="2" t="s">
        <v>863</v>
      </c>
      <c r="D3198" s="2" t="s">
        <v>27</v>
      </c>
      <c r="E3198" s="2" t="s">
        <v>60</v>
      </c>
      <c r="F3198" s="2">
        <v>5635.22</v>
      </c>
      <c r="G3198" s="2">
        <v>0</v>
      </c>
      <c r="H3198" s="2">
        <v>5635.22</v>
      </c>
      <c r="I3198" s="2" t="s">
        <v>56</v>
      </c>
    </row>
    <row r="3199" spans="1:9" x14ac:dyDescent="0.2">
      <c r="A3199" s="3" t="s">
        <v>3635</v>
      </c>
      <c r="B3199" s="3" t="s">
        <v>189</v>
      </c>
      <c r="C3199" s="3" t="s">
        <v>570</v>
      </c>
      <c r="D3199" s="3" t="s">
        <v>52</v>
      </c>
      <c r="E3199" s="3" t="s">
        <v>34</v>
      </c>
      <c r="F3199" s="3">
        <v>8024.52</v>
      </c>
      <c r="G3199" s="3">
        <v>962.94</v>
      </c>
      <c r="H3199" s="3">
        <v>7061.58</v>
      </c>
      <c r="I3199" s="3" t="s">
        <v>29</v>
      </c>
    </row>
    <row r="3200" spans="1:9" x14ac:dyDescent="0.2">
      <c r="A3200" s="2" t="s">
        <v>3636</v>
      </c>
      <c r="B3200" s="2" t="s">
        <v>487</v>
      </c>
      <c r="C3200" s="2" t="s">
        <v>156</v>
      </c>
      <c r="D3200" s="2" t="s">
        <v>33</v>
      </c>
      <c r="E3200" s="2" t="s">
        <v>60</v>
      </c>
      <c r="F3200" s="2">
        <v>4489.6899999999996</v>
      </c>
      <c r="G3200" s="2">
        <v>0</v>
      </c>
      <c r="H3200" s="2">
        <v>4489.6899999999996</v>
      </c>
      <c r="I3200" s="2" t="s">
        <v>41</v>
      </c>
    </row>
    <row r="3201" spans="1:9" x14ac:dyDescent="0.2">
      <c r="A3201" s="3" t="s">
        <v>3637</v>
      </c>
      <c r="B3201" s="3" t="s">
        <v>386</v>
      </c>
      <c r="C3201" s="3" t="s">
        <v>72</v>
      </c>
      <c r="D3201" s="3" t="s">
        <v>45</v>
      </c>
      <c r="E3201" s="3" t="s">
        <v>89</v>
      </c>
      <c r="F3201" s="3">
        <v>16271.79</v>
      </c>
      <c r="G3201" s="3">
        <v>0</v>
      </c>
      <c r="H3201" s="3">
        <v>16271.79</v>
      </c>
      <c r="I3201" s="3" t="s">
        <v>29</v>
      </c>
    </row>
    <row r="3202" spans="1:9" x14ac:dyDescent="0.2">
      <c r="A3202" s="2" t="s">
        <v>3638</v>
      </c>
      <c r="B3202" s="2" t="s">
        <v>949</v>
      </c>
      <c r="C3202" s="2" t="s">
        <v>145</v>
      </c>
      <c r="D3202" s="2" t="s">
        <v>27</v>
      </c>
      <c r="E3202" s="2" t="s">
        <v>60</v>
      </c>
      <c r="F3202" s="2">
        <v>15358.95</v>
      </c>
      <c r="G3202" s="2">
        <v>0</v>
      </c>
      <c r="H3202" s="2">
        <v>15358.95</v>
      </c>
      <c r="I3202" s="2" t="s">
        <v>29</v>
      </c>
    </row>
    <row r="3203" spans="1:9" x14ac:dyDescent="0.2">
      <c r="A3203" s="3" t="s">
        <v>3639</v>
      </c>
      <c r="B3203" s="3" t="s">
        <v>501</v>
      </c>
      <c r="C3203" s="3" t="s">
        <v>79</v>
      </c>
      <c r="D3203" s="3" t="s">
        <v>114</v>
      </c>
      <c r="E3203" s="3" t="s">
        <v>46</v>
      </c>
      <c r="F3203" s="3">
        <v>7321.27</v>
      </c>
      <c r="G3203" s="3">
        <v>732.13</v>
      </c>
      <c r="H3203" s="3">
        <v>6589.14</v>
      </c>
      <c r="I3203" s="3" t="s">
        <v>29</v>
      </c>
    </row>
    <row r="3204" spans="1:9" x14ac:dyDescent="0.2">
      <c r="A3204" s="2" t="s">
        <v>3640</v>
      </c>
      <c r="B3204" s="2" t="s">
        <v>1610</v>
      </c>
      <c r="C3204" s="2" t="s">
        <v>712</v>
      </c>
      <c r="D3204" s="2" t="s">
        <v>27</v>
      </c>
      <c r="E3204" s="2" t="s">
        <v>60</v>
      </c>
      <c r="F3204" s="2">
        <v>6112.62</v>
      </c>
      <c r="G3204" s="2">
        <v>0</v>
      </c>
      <c r="H3204" s="2">
        <v>6112.62</v>
      </c>
      <c r="I3204" s="2" t="s">
        <v>29</v>
      </c>
    </row>
    <row r="3205" spans="1:9" x14ac:dyDescent="0.2">
      <c r="A3205" s="3" t="s">
        <v>3641</v>
      </c>
      <c r="B3205" s="3" t="s">
        <v>525</v>
      </c>
      <c r="C3205" s="3" t="s">
        <v>168</v>
      </c>
      <c r="D3205" s="3" t="s">
        <v>64</v>
      </c>
      <c r="E3205" s="3" t="s">
        <v>34</v>
      </c>
      <c r="F3205" s="3">
        <v>11910.68</v>
      </c>
      <c r="G3205" s="3">
        <v>0</v>
      </c>
      <c r="H3205" s="3">
        <v>11910.68</v>
      </c>
      <c r="I3205" s="3" t="s">
        <v>29</v>
      </c>
    </row>
    <row r="3206" spans="1:9" x14ac:dyDescent="0.2">
      <c r="A3206" s="2" t="s">
        <v>3642</v>
      </c>
      <c r="B3206" s="2" t="s">
        <v>353</v>
      </c>
      <c r="C3206" s="2" t="s">
        <v>478</v>
      </c>
      <c r="D3206" s="2" t="s">
        <v>45</v>
      </c>
      <c r="E3206" s="2" t="s">
        <v>46</v>
      </c>
      <c r="F3206" s="2">
        <v>20973.13</v>
      </c>
      <c r="G3206" s="2">
        <v>1048.6600000000001</v>
      </c>
      <c r="H3206" s="2">
        <v>19924.47</v>
      </c>
      <c r="I3206" s="2" t="s">
        <v>29</v>
      </c>
    </row>
    <row r="3207" spans="1:9" x14ac:dyDescent="0.2">
      <c r="A3207" s="3" t="s">
        <v>3643</v>
      </c>
      <c r="B3207" s="3" t="s">
        <v>671</v>
      </c>
      <c r="C3207" s="3" t="s">
        <v>294</v>
      </c>
      <c r="D3207" s="3" t="s">
        <v>52</v>
      </c>
      <c r="E3207" s="3" t="s">
        <v>34</v>
      </c>
      <c r="F3207" s="3">
        <v>6876.12</v>
      </c>
      <c r="G3207" s="3">
        <v>825.13</v>
      </c>
      <c r="H3207" s="3">
        <v>6050.99</v>
      </c>
      <c r="I3207" s="3" t="s">
        <v>41</v>
      </c>
    </row>
    <row r="3208" spans="1:9" x14ac:dyDescent="0.2">
      <c r="A3208" s="2" t="s">
        <v>3644</v>
      </c>
      <c r="B3208" s="2" t="s">
        <v>425</v>
      </c>
      <c r="C3208" s="2" t="s">
        <v>605</v>
      </c>
      <c r="D3208" s="2" t="s">
        <v>52</v>
      </c>
      <c r="E3208" s="2" t="s">
        <v>34</v>
      </c>
      <c r="F3208" s="2">
        <v>24057.35</v>
      </c>
      <c r="G3208" s="2">
        <v>2886.88</v>
      </c>
      <c r="H3208" s="2">
        <v>21170.47</v>
      </c>
      <c r="I3208" s="2" t="s">
        <v>41</v>
      </c>
    </row>
    <row r="3209" spans="1:9" x14ac:dyDescent="0.2">
      <c r="A3209" s="3" t="s">
        <v>3645</v>
      </c>
      <c r="B3209" s="3" t="s">
        <v>1014</v>
      </c>
      <c r="C3209" s="3" t="s">
        <v>39</v>
      </c>
      <c r="D3209" s="3" t="s">
        <v>27</v>
      </c>
      <c r="E3209" s="3" t="s">
        <v>60</v>
      </c>
      <c r="F3209" s="3">
        <v>6963.79</v>
      </c>
      <c r="G3209" s="3">
        <v>0</v>
      </c>
      <c r="H3209" s="3">
        <v>6963.79</v>
      </c>
      <c r="I3209" s="3" t="s">
        <v>56</v>
      </c>
    </row>
    <row r="3210" spans="1:9" x14ac:dyDescent="0.2">
      <c r="A3210" s="2" t="s">
        <v>3646</v>
      </c>
      <c r="B3210" s="2" t="s">
        <v>649</v>
      </c>
      <c r="C3210" s="2" t="s">
        <v>520</v>
      </c>
      <c r="D3210" s="2" t="s">
        <v>33</v>
      </c>
      <c r="E3210" s="2" t="s">
        <v>34</v>
      </c>
      <c r="F3210" s="2">
        <v>7869.6</v>
      </c>
      <c r="G3210" s="2">
        <v>1180.44</v>
      </c>
      <c r="H3210" s="2">
        <v>6689.16</v>
      </c>
      <c r="I3210" s="2" t="s">
        <v>41</v>
      </c>
    </row>
    <row r="3211" spans="1:9" x14ac:dyDescent="0.2">
      <c r="A3211" s="3" t="s">
        <v>3647</v>
      </c>
      <c r="B3211" s="3" t="s">
        <v>238</v>
      </c>
      <c r="C3211" s="3" t="s">
        <v>266</v>
      </c>
      <c r="D3211" s="3" t="s">
        <v>169</v>
      </c>
      <c r="E3211" s="3" t="s">
        <v>46</v>
      </c>
      <c r="F3211" s="3">
        <v>16758.3</v>
      </c>
      <c r="G3211" s="3">
        <v>3351.66</v>
      </c>
      <c r="H3211" s="3">
        <v>13406.64</v>
      </c>
      <c r="I3211" s="3" t="s">
        <v>29</v>
      </c>
    </row>
    <row r="3212" spans="1:9" x14ac:dyDescent="0.2">
      <c r="A3212" s="2" t="s">
        <v>3648</v>
      </c>
      <c r="B3212" s="2" t="s">
        <v>232</v>
      </c>
      <c r="C3212" s="2" t="s">
        <v>329</v>
      </c>
      <c r="D3212" s="2" t="s">
        <v>33</v>
      </c>
      <c r="E3212" s="2" t="s">
        <v>28</v>
      </c>
      <c r="F3212" s="2">
        <v>4336.45</v>
      </c>
      <c r="G3212" s="2">
        <v>650.47</v>
      </c>
      <c r="H3212" s="2">
        <v>3685.98</v>
      </c>
      <c r="I3212" s="2" t="s">
        <v>41</v>
      </c>
    </row>
    <row r="3213" spans="1:9" x14ac:dyDescent="0.2">
      <c r="A3213" s="3" t="s">
        <v>3649</v>
      </c>
      <c r="B3213" s="3" t="s">
        <v>452</v>
      </c>
      <c r="C3213" s="3" t="s">
        <v>262</v>
      </c>
      <c r="D3213" s="3" t="s">
        <v>45</v>
      </c>
      <c r="E3213" s="3" t="s">
        <v>89</v>
      </c>
      <c r="F3213" s="3">
        <v>4735.66</v>
      </c>
      <c r="G3213" s="3">
        <v>0</v>
      </c>
      <c r="H3213" s="3">
        <v>4735.66</v>
      </c>
      <c r="I3213" s="3" t="s">
        <v>56</v>
      </c>
    </row>
    <row r="3214" spans="1:9" x14ac:dyDescent="0.2">
      <c r="A3214" s="2" t="s">
        <v>3650</v>
      </c>
      <c r="B3214" s="2" t="s">
        <v>753</v>
      </c>
      <c r="C3214" s="2" t="s">
        <v>489</v>
      </c>
      <c r="D3214" s="2" t="s">
        <v>64</v>
      </c>
      <c r="E3214" s="2" t="s">
        <v>115</v>
      </c>
      <c r="F3214" s="2">
        <v>12303.61</v>
      </c>
      <c r="G3214" s="2">
        <v>0</v>
      </c>
      <c r="H3214" s="2">
        <v>12303.61</v>
      </c>
      <c r="I3214" s="2" t="s">
        <v>56</v>
      </c>
    </row>
    <row r="3215" spans="1:9" x14ac:dyDescent="0.2">
      <c r="A3215" s="3" t="s">
        <v>3651</v>
      </c>
      <c r="B3215" s="3" t="s">
        <v>570</v>
      </c>
      <c r="C3215" s="3" t="s">
        <v>318</v>
      </c>
      <c r="D3215" s="3" t="s">
        <v>206</v>
      </c>
      <c r="E3215" s="3" t="s">
        <v>207</v>
      </c>
      <c r="F3215" s="3">
        <v>9032.25</v>
      </c>
      <c r="G3215" s="3">
        <v>0</v>
      </c>
      <c r="H3215" s="3">
        <v>9032.25</v>
      </c>
      <c r="I3215" s="3" t="s">
        <v>29</v>
      </c>
    </row>
    <row r="3216" spans="1:9" x14ac:dyDescent="0.2">
      <c r="A3216" s="2" t="s">
        <v>3652</v>
      </c>
      <c r="B3216" s="2" t="s">
        <v>334</v>
      </c>
      <c r="C3216" s="2" t="s">
        <v>63</v>
      </c>
      <c r="D3216" s="2" t="s">
        <v>27</v>
      </c>
      <c r="E3216" s="2" t="s">
        <v>28</v>
      </c>
      <c r="F3216" s="2">
        <v>2202.3000000000002</v>
      </c>
      <c r="G3216" s="2">
        <v>396.41</v>
      </c>
      <c r="H3216" s="2">
        <v>1805.89</v>
      </c>
      <c r="I3216" s="2" t="s">
        <v>56</v>
      </c>
    </row>
    <row r="3217" spans="1:9" x14ac:dyDescent="0.2">
      <c r="A3217" s="3" t="s">
        <v>3653</v>
      </c>
      <c r="B3217" s="3" t="s">
        <v>210</v>
      </c>
      <c r="C3217" s="3" t="s">
        <v>384</v>
      </c>
      <c r="D3217" s="3" t="s">
        <v>27</v>
      </c>
      <c r="E3217" s="3" t="s">
        <v>34</v>
      </c>
      <c r="F3217" s="3">
        <v>8788.93</v>
      </c>
      <c r="G3217" s="3">
        <v>1582.01</v>
      </c>
      <c r="H3217" s="3">
        <v>7206.92</v>
      </c>
      <c r="I3217" s="3" t="s">
        <v>56</v>
      </c>
    </row>
    <row r="3218" spans="1:9" x14ac:dyDescent="0.2">
      <c r="A3218" s="2" t="s">
        <v>3654</v>
      </c>
      <c r="B3218" s="2" t="s">
        <v>532</v>
      </c>
      <c r="C3218" s="2" t="s">
        <v>1354</v>
      </c>
      <c r="D3218" s="2" t="s">
        <v>45</v>
      </c>
      <c r="E3218" s="2" t="s">
        <v>89</v>
      </c>
      <c r="F3218" s="2">
        <v>2221.56</v>
      </c>
      <c r="G3218" s="2">
        <v>0</v>
      </c>
      <c r="H3218" s="2">
        <v>2221.56</v>
      </c>
      <c r="I3218" s="2" t="s">
        <v>29</v>
      </c>
    </row>
    <row r="3219" spans="1:9" x14ac:dyDescent="0.2">
      <c r="A3219" s="3" t="s">
        <v>3655</v>
      </c>
      <c r="B3219" s="3" t="s">
        <v>162</v>
      </c>
      <c r="C3219" s="3" t="s">
        <v>151</v>
      </c>
      <c r="D3219" s="3" t="s">
        <v>27</v>
      </c>
      <c r="E3219" s="3" t="s">
        <v>60</v>
      </c>
      <c r="F3219" s="3">
        <v>4564.09</v>
      </c>
      <c r="G3219" s="3">
        <v>0</v>
      </c>
      <c r="H3219" s="3">
        <v>4564.09</v>
      </c>
      <c r="I3219" s="3" t="s">
        <v>29</v>
      </c>
    </row>
    <row r="3220" spans="1:9" x14ac:dyDescent="0.2">
      <c r="A3220" s="2" t="s">
        <v>3656</v>
      </c>
      <c r="B3220" s="2" t="s">
        <v>642</v>
      </c>
      <c r="C3220" s="2" t="s">
        <v>393</v>
      </c>
      <c r="D3220" s="2" t="s">
        <v>27</v>
      </c>
      <c r="E3220" s="2" t="s">
        <v>34</v>
      </c>
      <c r="F3220" s="2">
        <v>2595.4</v>
      </c>
      <c r="G3220" s="2">
        <v>467.17</v>
      </c>
      <c r="H3220" s="2">
        <v>2128.23</v>
      </c>
      <c r="I3220" s="2" t="s">
        <v>29</v>
      </c>
    </row>
    <row r="3221" spans="1:9" x14ac:dyDescent="0.2">
      <c r="A3221" s="3" t="s">
        <v>3657</v>
      </c>
      <c r="B3221" s="3" t="s">
        <v>215</v>
      </c>
      <c r="C3221" s="3" t="s">
        <v>400</v>
      </c>
      <c r="D3221" s="3" t="s">
        <v>52</v>
      </c>
      <c r="E3221" s="3" t="s">
        <v>60</v>
      </c>
      <c r="F3221" s="3">
        <v>8153.85</v>
      </c>
      <c r="G3221" s="3">
        <v>0</v>
      </c>
      <c r="H3221" s="3">
        <v>8153.85</v>
      </c>
      <c r="I3221" s="3" t="s">
        <v>41</v>
      </c>
    </row>
    <row r="3222" spans="1:9" x14ac:dyDescent="0.2">
      <c r="A3222" s="2" t="s">
        <v>3658</v>
      </c>
      <c r="B3222" s="2" t="s">
        <v>426</v>
      </c>
      <c r="C3222" s="2" t="s">
        <v>423</v>
      </c>
      <c r="D3222" s="2" t="s">
        <v>27</v>
      </c>
      <c r="E3222" s="2" t="s">
        <v>28</v>
      </c>
      <c r="F3222" s="2">
        <v>3629.96</v>
      </c>
      <c r="G3222" s="2">
        <v>653.39</v>
      </c>
      <c r="H3222" s="2">
        <v>2976.57</v>
      </c>
      <c r="I3222" s="2" t="s">
        <v>29</v>
      </c>
    </row>
    <row r="3223" spans="1:9" x14ac:dyDescent="0.2">
      <c r="A3223" s="3" t="s">
        <v>3659</v>
      </c>
      <c r="B3223" s="3" t="s">
        <v>534</v>
      </c>
      <c r="C3223" s="3" t="s">
        <v>55</v>
      </c>
      <c r="D3223" s="3" t="s">
        <v>45</v>
      </c>
      <c r="E3223" s="3" t="s">
        <v>89</v>
      </c>
      <c r="F3223" s="3">
        <v>6135.88</v>
      </c>
      <c r="G3223" s="3">
        <v>0</v>
      </c>
      <c r="H3223" s="3">
        <v>6135.88</v>
      </c>
      <c r="I3223" s="3" t="s">
        <v>56</v>
      </c>
    </row>
    <row r="3224" spans="1:9" x14ac:dyDescent="0.2">
      <c r="A3224" s="2" t="s">
        <v>3660</v>
      </c>
      <c r="B3224" s="2" t="s">
        <v>720</v>
      </c>
      <c r="C3224" s="2" t="s">
        <v>173</v>
      </c>
      <c r="D3224" s="2" t="s">
        <v>52</v>
      </c>
      <c r="E3224" s="2" t="s">
        <v>34</v>
      </c>
      <c r="F3224" s="2">
        <v>6174.16</v>
      </c>
      <c r="G3224" s="2">
        <v>740.9</v>
      </c>
      <c r="H3224" s="2">
        <v>5433.26</v>
      </c>
      <c r="I3224" s="2" t="s">
        <v>29</v>
      </c>
    </row>
    <row r="3225" spans="1:9" x14ac:dyDescent="0.2">
      <c r="A3225" s="3" t="s">
        <v>3661</v>
      </c>
      <c r="B3225" s="3" t="s">
        <v>917</v>
      </c>
      <c r="C3225" s="3" t="s">
        <v>2002</v>
      </c>
      <c r="D3225" s="3" t="s">
        <v>33</v>
      </c>
      <c r="E3225" s="3" t="s">
        <v>28</v>
      </c>
      <c r="F3225" s="3">
        <v>12625.12</v>
      </c>
      <c r="G3225" s="3">
        <v>1893.77</v>
      </c>
      <c r="H3225" s="3">
        <v>10731.35</v>
      </c>
      <c r="I3225" s="3" t="s">
        <v>29</v>
      </c>
    </row>
    <row r="3226" spans="1:9" x14ac:dyDescent="0.2">
      <c r="A3226" s="2" t="s">
        <v>3662</v>
      </c>
      <c r="B3226" s="2" t="s">
        <v>445</v>
      </c>
      <c r="C3226" s="2" t="s">
        <v>475</v>
      </c>
      <c r="D3226" s="2" t="s">
        <v>27</v>
      </c>
      <c r="E3226" s="2" t="s">
        <v>60</v>
      </c>
      <c r="F3226" s="2">
        <v>5936.37</v>
      </c>
      <c r="G3226" s="2">
        <v>0</v>
      </c>
      <c r="H3226" s="2">
        <v>5936.37</v>
      </c>
      <c r="I3226" s="2" t="s">
        <v>29</v>
      </c>
    </row>
    <row r="3227" spans="1:9" x14ac:dyDescent="0.2">
      <c r="A3227" s="3" t="s">
        <v>3663</v>
      </c>
      <c r="B3227" s="3" t="s">
        <v>326</v>
      </c>
      <c r="C3227" s="3" t="s">
        <v>205</v>
      </c>
      <c r="D3227" s="3" t="s">
        <v>64</v>
      </c>
      <c r="E3227" s="3" t="s">
        <v>28</v>
      </c>
      <c r="F3227" s="3">
        <v>8097.81</v>
      </c>
      <c r="G3227" s="3">
        <v>0</v>
      </c>
      <c r="H3227" s="3">
        <v>8097.81</v>
      </c>
      <c r="I3227" s="3" t="s">
        <v>29</v>
      </c>
    </row>
    <row r="3228" spans="1:9" x14ac:dyDescent="0.2">
      <c r="A3228" s="2" t="s">
        <v>3664</v>
      </c>
      <c r="B3228" s="2" t="s">
        <v>67</v>
      </c>
      <c r="C3228" s="2" t="s">
        <v>597</v>
      </c>
      <c r="D3228" s="2" t="s">
        <v>206</v>
      </c>
      <c r="E3228" s="2" t="s">
        <v>207</v>
      </c>
      <c r="F3228" s="2">
        <v>12987.34</v>
      </c>
      <c r="G3228" s="2">
        <v>0</v>
      </c>
      <c r="H3228" s="2">
        <v>12987.34</v>
      </c>
      <c r="I3228" s="2" t="s">
        <v>56</v>
      </c>
    </row>
    <row r="3229" spans="1:9" x14ac:dyDescent="0.2">
      <c r="A3229" s="3" t="s">
        <v>3665</v>
      </c>
      <c r="B3229" s="3" t="s">
        <v>495</v>
      </c>
      <c r="C3229" s="3" t="s">
        <v>432</v>
      </c>
      <c r="D3229" s="3" t="s">
        <v>114</v>
      </c>
      <c r="E3229" s="3" t="s">
        <v>46</v>
      </c>
      <c r="F3229" s="3">
        <v>6062.58</v>
      </c>
      <c r="G3229" s="3">
        <v>606.26</v>
      </c>
      <c r="H3229" s="3">
        <v>5456.32</v>
      </c>
      <c r="I3229" s="3" t="s">
        <v>29</v>
      </c>
    </row>
    <row r="3230" spans="1:9" x14ac:dyDescent="0.2">
      <c r="A3230" s="2" t="s">
        <v>3666</v>
      </c>
      <c r="B3230" s="2" t="s">
        <v>302</v>
      </c>
      <c r="C3230" s="2" t="s">
        <v>283</v>
      </c>
      <c r="D3230" s="2" t="s">
        <v>52</v>
      </c>
      <c r="E3230" s="2" t="s">
        <v>60</v>
      </c>
      <c r="F3230" s="2">
        <v>12824.3</v>
      </c>
      <c r="G3230" s="2">
        <v>0</v>
      </c>
      <c r="H3230" s="2">
        <v>12824.3</v>
      </c>
      <c r="I3230" s="2" t="s">
        <v>29</v>
      </c>
    </row>
    <row r="3231" spans="1:9" x14ac:dyDescent="0.2">
      <c r="A3231" s="3" t="s">
        <v>3667</v>
      </c>
      <c r="B3231" s="3" t="s">
        <v>51</v>
      </c>
      <c r="C3231" s="3" t="s">
        <v>465</v>
      </c>
      <c r="D3231" s="3" t="s">
        <v>114</v>
      </c>
      <c r="E3231" s="3" t="s">
        <v>46</v>
      </c>
      <c r="F3231" s="3">
        <v>2948.32</v>
      </c>
      <c r="G3231" s="3">
        <v>294.83</v>
      </c>
      <c r="H3231" s="3">
        <v>2653.49</v>
      </c>
      <c r="I3231" s="3" t="s">
        <v>29</v>
      </c>
    </row>
    <row r="3232" spans="1:9" x14ac:dyDescent="0.2">
      <c r="A3232" s="2" t="s">
        <v>3668</v>
      </c>
      <c r="B3232" s="2" t="s">
        <v>246</v>
      </c>
      <c r="C3232" s="2" t="s">
        <v>546</v>
      </c>
      <c r="D3232" s="2" t="s">
        <v>206</v>
      </c>
      <c r="E3232" s="2" t="s">
        <v>207</v>
      </c>
      <c r="F3232" s="2">
        <v>11607.4</v>
      </c>
      <c r="G3232" s="2">
        <v>0</v>
      </c>
      <c r="H3232" s="2">
        <v>11607.4</v>
      </c>
      <c r="I3232" s="2" t="s">
        <v>41</v>
      </c>
    </row>
    <row r="3233" spans="1:9" x14ac:dyDescent="0.2">
      <c r="A3233" s="3" t="s">
        <v>3669</v>
      </c>
      <c r="B3233" s="3" t="s">
        <v>251</v>
      </c>
      <c r="C3233" s="3" t="s">
        <v>781</v>
      </c>
      <c r="D3233" s="3" t="s">
        <v>27</v>
      </c>
      <c r="E3233" s="3" t="s">
        <v>28</v>
      </c>
      <c r="F3233" s="3">
        <v>3688.18</v>
      </c>
      <c r="G3233" s="3">
        <v>663.87</v>
      </c>
      <c r="H3233" s="3">
        <v>3024.31</v>
      </c>
      <c r="I3233" s="3" t="s">
        <v>41</v>
      </c>
    </row>
    <row r="3234" spans="1:9" x14ac:dyDescent="0.2">
      <c r="A3234" s="2" t="s">
        <v>3670</v>
      </c>
      <c r="B3234" s="2" t="s">
        <v>272</v>
      </c>
      <c r="C3234" s="2" t="s">
        <v>156</v>
      </c>
      <c r="D3234" s="2" t="s">
        <v>64</v>
      </c>
      <c r="E3234" s="2" t="s">
        <v>34</v>
      </c>
      <c r="F3234" s="2">
        <v>6585.91</v>
      </c>
      <c r="G3234" s="2">
        <v>0</v>
      </c>
      <c r="H3234" s="2">
        <v>6585.91</v>
      </c>
      <c r="I3234" s="2" t="s">
        <v>29</v>
      </c>
    </row>
    <row r="3235" spans="1:9" x14ac:dyDescent="0.2">
      <c r="A3235" s="3" t="s">
        <v>3671</v>
      </c>
      <c r="B3235" s="3" t="s">
        <v>478</v>
      </c>
      <c r="C3235" s="3" t="s">
        <v>297</v>
      </c>
      <c r="D3235" s="3" t="s">
        <v>206</v>
      </c>
      <c r="E3235" s="3" t="s">
        <v>207</v>
      </c>
      <c r="F3235" s="3">
        <v>12570.36</v>
      </c>
      <c r="G3235" s="3">
        <v>0</v>
      </c>
      <c r="H3235" s="3">
        <v>12570.36</v>
      </c>
      <c r="I3235" s="3" t="s">
        <v>56</v>
      </c>
    </row>
    <row r="3236" spans="1:9" x14ac:dyDescent="0.2">
      <c r="A3236" s="2" t="s">
        <v>3672</v>
      </c>
      <c r="B3236" s="2" t="s">
        <v>578</v>
      </c>
      <c r="C3236" s="2" t="s">
        <v>286</v>
      </c>
      <c r="D3236" s="2" t="s">
        <v>114</v>
      </c>
      <c r="E3236" s="2" t="s">
        <v>46</v>
      </c>
      <c r="F3236" s="2">
        <v>7054.56</v>
      </c>
      <c r="G3236" s="2">
        <v>705.46</v>
      </c>
      <c r="H3236" s="2">
        <v>6349.1</v>
      </c>
      <c r="I3236" s="2" t="s">
        <v>29</v>
      </c>
    </row>
    <row r="3237" spans="1:9" x14ac:dyDescent="0.2">
      <c r="A3237" s="3" t="s">
        <v>3673</v>
      </c>
      <c r="B3237" s="3" t="s">
        <v>380</v>
      </c>
      <c r="C3237" s="3" t="s">
        <v>222</v>
      </c>
      <c r="D3237" s="3" t="s">
        <v>52</v>
      </c>
      <c r="E3237" s="3" t="s">
        <v>60</v>
      </c>
      <c r="F3237" s="3">
        <v>4892.42</v>
      </c>
      <c r="G3237" s="3">
        <v>0</v>
      </c>
      <c r="H3237" s="3">
        <v>4892.42</v>
      </c>
      <c r="I3237" s="3" t="s">
        <v>29</v>
      </c>
    </row>
    <row r="3238" spans="1:9" x14ac:dyDescent="0.2">
      <c r="A3238" s="2" t="s">
        <v>3674</v>
      </c>
      <c r="B3238" s="2" t="s">
        <v>51</v>
      </c>
      <c r="C3238" s="2" t="s">
        <v>754</v>
      </c>
      <c r="D3238" s="2" t="s">
        <v>64</v>
      </c>
      <c r="E3238" s="2" t="s">
        <v>115</v>
      </c>
      <c r="F3238" s="2">
        <v>9675.7900000000009</v>
      </c>
      <c r="G3238" s="2">
        <v>0</v>
      </c>
      <c r="H3238" s="2">
        <v>9675.7900000000009</v>
      </c>
      <c r="I3238" s="2" t="s">
        <v>56</v>
      </c>
    </row>
    <row r="3239" spans="1:9" x14ac:dyDescent="0.2">
      <c r="A3239" s="3" t="s">
        <v>3675</v>
      </c>
      <c r="B3239" s="3" t="s">
        <v>43</v>
      </c>
      <c r="C3239" s="3" t="s">
        <v>195</v>
      </c>
      <c r="D3239" s="3" t="s">
        <v>33</v>
      </c>
      <c r="E3239" s="3" t="s">
        <v>34</v>
      </c>
      <c r="F3239" s="3">
        <v>18137.22</v>
      </c>
      <c r="G3239" s="3">
        <v>2720.58</v>
      </c>
      <c r="H3239" s="3">
        <v>15416.64</v>
      </c>
      <c r="I3239" s="3" t="s">
        <v>29</v>
      </c>
    </row>
    <row r="3240" spans="1:9" x14ac:dyDescent="0.2">
      <c r="A3240" s="2" t="s">
        <v>3676</v>
      </c>
      <c r="B3240" s="2" t="s">
        <v>31</v>
      </c>
      <c r="C3240" s="2" t="s">
        <v>432</v>
      </c>
      <c r="D3240" s="2" t="s">
        <v>27</v>
      </c>
      <c r="E3240" s="2" t="s">
        <v>34</v>
      </c>
      <c r="F3240" s="2">
        <v>20596.61</v>
      </c>
      <c r="G3240" s="2">
        <v>3707.39</v>
      </c>
      <c r="H3240" s="2">
        <v>16889.22</v>
      </c>
      <c r="I3240" s="2" t="s">
        <v>29</v>
      </c>
    </row>
    <row r="3241" spans="1:9" x14ac:dyDescent="0.2">
      <c r="A3241" s="3" t="s">
        <v>3677</v>
      </c>
      <c r="B3241" s="3" t="s">
        <v>215</v>
      </c>
      <c r="C3241" s="3" t="s">
        <v>484</v>
      </c>
      <c r="D3241" s="3" t="s">
        <v>33</v>
      </c>
      <c r="E3241" s="3" t="s">
        <v>34</v>
      </c>
      <c r="F3241" s="3">
        <v>8154.64</v>
      </c>
      <c r="G3241" s="3">
        <v>1223.2</v>
      </c>
      <c r="H3241" s="3">
        <v>6931.44</v>
      </c>
      <c r="I3241" s="3" t="s">
        <v>56</v>
      </c>
    </row>
    <row r="3242" spans="1:9" x14ac:dyDescent="0.2">
      <c r="A3242" s="2" t="s">
        <v>3678</v>
      </c>
      <c r="B3242" s="2" t="s">
        <v>418</v>
      </c>
      <c r="C3242" s="2" t="s">
        <v>525</v>
      </c>
      <c r="D3242" s="2" t="s">
        <v>45</v>
      </c>
      <c r="E3242" s="2" t="s">
        <v>46</v>
      </c>
      <c r="F3242" s="2">
        <v>5497.29</v>
      </c>
      <c r="G3242" s="2">
        <v>274.86</v>
      </c>
      <c r="H3242" s="2">
        <v>5222.43</v>
      </c>
      <c r="I3242" s="2" t="s">
        <v>29</v>
      </c>
    </row>
    <row r="3243" spans="1:9" x14ac:dyDescent="0.2">
      <c r="A3243" s="3" t="s">
        <v>3679</v>
      </c>
      <c r="B3243" s="3" t="s">
        <v>558</v>
      </c>
      <c r="C3243" s="3" t="s">
        <v>558</v>
      </c>
      <c r="D3243" s="3" t="s">
        <v>64</v>
      </c>
      <c r="E3243" s="3" t="s">
        <v>34</v>
      </c>
      <c r="F3243" s="3">
        <v>13894.37</v>
      </c>
      <c r="G3243" s="3">
        <v>0</v>
      </c>
      <c r="H3243" s="3">
        <v>13894.37</v>
      </c>
      <c r="I3243" s="3" t="s">
        <v>56</v>
      </c>
    </row>
    <row r="3244" spans="1:9" x14ac:dyDescent="0.2">
      <c r="A3244" s="2" t="s">
        <v>3680</v>
      </c>
      <c r="B3244" s="2" t="s">
        <v>590</v>
      </c>
      <c r="C3244" s="2" t="s">
        <v>666</v>
      </c>
      <c r="D3244" s="2" t="s">
        <v>27</v>
      </c>
      <c r="E3244" s="2" t="s">
        <v>34</v>
      </c>
      <c r="F3244" s="2">
        <v>6107.12</v>
      </c>
      <c r="G3244" s="2">
        <v>1099.28</v>
      </c>
      <c r="H3244" s="2">
        <v>5007.84</v>
      </c>
      <c r="I3244" s="2" t="s">
        <v>41</v>
      </c>
    </row>
    <row r="3245" spans="1:9" x14ac:dyDescent="0.2">
      <c r="A3245" s="3" t="s">
        <v>3681</v>
      </c>
      <c r="B3245" s="3" t="s">
        <v>497</v>
      </c>
      <c r="C3245" s="3" t="s">
        <v>497</v>
      </c>
      <c r="D3245" s="3" t="s">
        <v>52</v>
      </c>
      <c r="E3245" s="3" t="s">
        <v>60</v>
      </c>
      <c r="F3245" s="3">
        <v>17825.98</v>
      </c>
      <c r="G3245" s="3">
        <v>0</v>
      </c>
      <c r="H3245" s="3">
        <v>17825.98</v>
      </c>
      <c r="I3245" s="3" t="s">
        <v>29</v>
      </c>
    </row>
    <row r="3246" spans="1:9" x14ac:dyDescent="0.2">
      <c r="A3246" s="2" t="s">
        <v>3682</v>
      </c>
      <c r="B3246" s="2" t="s">
        <v>904</v>
      </c>
      <c r="C3246" s="2" t="s">
        <v>1825</v>
      </c>
      <c r="D3246" s="2" t="s">
        <v>52</v>
      </c>
      <c r="E3246" s="2" t="s">
        <v>34</v>
      </c>
      <c r="F3246" s="2">
        <v>5937.41</v>
      </c>
      <c r="G3246" s="2">
        <v>712.49</v>
      </c>
      <c r="H3246" s="2">
        <v>5224.92</v>
      </c>
      <c r="I3246" s="2" t="s">
        <v>29</v>
      </c>
    </row>
    <row r="3247" spans="1:9" x14ac:dyDescent="0.2">
      <c r="A3247" s="3" t="s">
        <v>3683</v>
      </c>
      <c r="B3247" s="3" t="s">
        <v>773</v>
      </c>
      <c r="C3247" s="3" t="s">
        <v>312</v>
      </c>
      <c r="D3247" s="3" t="s">
        <v>33</v>
      </c>
      <c r="E3247" s="3" t="s">
        <v>60</v>
      </c>
      <c r="F3247" s="3">
        <v>14558.39</v>
      </c>
      <c r="G3247" s="3">
        <v>0</v>
      </c>
      <c r="H3247" s="3">
        <v>14558.39</v>
      </c>
      <c r="I3247" s="3" t="s">
        <v>29</v>
      </c>
    </row>
    <row r="3248" spans="1:9" x14ac:dyDescent="0.2">
      <c r="A3248" s="2" t="s">
        <v>3684</v>
      </c>
      <c r="B3248" s="2" t="s">
        <v>36</v>
      </c>
      <c r="C3248" s="2" t="s">
        <v>43</v>
      </c>
      <c r="D3248" s="2" t="s">
        <v>45</v>
      </c>
      <c r="E3248" s="2" t="s">
        <v>46</v>
      </c>
      <c r="F3248" s="2">
        <v>3900.39</v>
      </c>
      <c r="G3248" s="2">
        <v>195.02</v>
      </c>
      <c r="H3248" s="2">
        <v>3705.37</v>
      </c>
      <c r="I3248" s="2" t="s">
        <v>29</v>
      </c>
    </row>
    <row r="3249" spans="1:9" x14ac:dyDescent="0.2">
      <c r="A3249" s="3" t="s">
        <v>3685</v>
      </c>
      <c r="B3249" s="3" t="s">
        <v>813</v>
      </c>
      <c r="C3249" s="3" t="s">
        <v>720</v>
      </c>
      <c r="D3249" s="3" t="s">
        <v>52</v>
      </c>
      <c r="E3249" s="3" t="s">
        <v>34</v>
      </c>
      <c r="F3249" s="3">
        <v>8101.73</v>
      </c>
      <c r="G3249" s="3">
        <v>972.21</v>
      </c>
      <c r="H3249" s="3">
        <v>7129.52</v>
      </c>
      <c r="I3249" s="3" t="s">
        <v>41</v>
      </c>
    </row>
    <row r="3250" spans="1:9" x14ac:dyDescent="0.2">
      <c r="A3250" s="2" t="s">
        <v>3686</v>
      </c>
      <c r="B3250" s="2" t="s">
        <v>458</v>
      </c>
      <c r="C3250" s="2" t="s">
        <v>458</v>
      </c>
      <c r="D3250" s="2" t="s">
        <v>45</v>
      </c>
      <c r="E3250" s="2" t="s">
        <v>46</v>
      </c>
      <c r="F3250" s="2">
        <v>13813.24</v>
      </c>
      <c r="G3250" s="2">
        <v>690.66</v>
      </c>
      <c r="H3250" s="2">
        <v>13122.58</v>
      </c>
      <c r="I3250" s="2" t="s">
        <v>56</v>
      </c>
    </row>
    <row r="3251" spans="1:9" x14ac:dyDescent="0.2">
      <c r="A3251" s="3" t="s">
        <v>3687</v>
      </c>
      <c r="B3251" s="3" t="s">
        <v>813</v>
      </c>
      <c r="C3251" s="3" t="s">
        <v>110</v>
      </c>
      <c r="D3251" s="3" t="s">
        <v>33</v>
      </c>
      <c r="E3251" s="3" t="s">
        <v>28</v>
      </c>
      <c r="F3251" s="3">
        <v>8427.01</v>
      </c>
      <c r="G3251" s="3">
        <v>1264.05</v>
      </c>
      <c r="H3251" s="3">
        <v>7162.96</v>
      </c>
      <c r="I3251" s="3" t="s">
        <v>41</v>
      </c>
    </row>
    <row r="3252" spans="1:9" x14ac:dyDescent="0.2">
      <c r="A3252" s="2" t="s">
        <v>3688</v>
      </c>
      <c r="B3252" s="2" t="s">
        <v>505</v>
      </c>
      <c r="C3252" s="2" t="s">
        <v>2002</v>
      </c>
      <c r="D3252" s="2" t="s">
        <v>33</v>
      </c>
      <c r="E3252" s="2" t="s">
        <v>28</v>
      </c>
      <c r="F3252" s="2">
        <v>4077.21</v>
      </c>
      <c r="G3252" s="2">
        <v>611.58000000000004</v>
      </c>
      <c r="H3252" s="2">
        <v>3465.63</v>
      </c>
      <c r="I3252" s="2" t="s">
        <v>41</v>
      </c>
    </row>
    <row r="3253" spans="1:9" x14ac:dyDescent="0.2">
      <c r="A3253" s="3" t="s">
        <v>3689</v>
      </c>
      <c r="B3253" s="3" t="s">
        <v>78</v>
      </c>
      <c r="C3253" s="3" t="s">
        <v>155</v>
      </c>
      <c r="D3253" s="3" t="s">
        <v>52</v>
      </c>
      <c r="E3253" s="3" t="s">
        <v>34</v>
      </c>
      <c r="F3253" s="3">
        <v>2680.18</v>
      </c>
      <c r="G3253" s="3">
        <v>321.62</v>
      </c>
      <c r="H3253" s="3">
        <v>2358.56</v>
      </c>
      <c r="I3253" s="3" t="s">
        <v>29</v>
      </c>
    </row>
    <row r="3254" spans="1:9" x14ac:dyDescent="0.2">
      <c r="A3254" s="2" t="s">
        <v>3690</v>
      </c>
      <c r="B3254" s="2" t="s">
        <v>584</v>
      </c>
      <c r="C3254" s="2" t="s">
        <v>577</v>
      </c>
      <c r="D3254" s="2" t="s">
        <v>64</v>
      </c>
      <c r="E3254" s="2" t="s">
        <v>115</v>
      </c>
      <c r="F3254" s="2">
        <v>17091.8</v>
      </c>
      <c r="G3254" s="2">
        <v>0</v>
      </c>
      <c r="H3254" s="2">
        <v>17091.8</v>
      </c>
      <c r="I3254" s="2" t="s">
        <v>29</v>
      </c>
    </row>
    <row r="3255" spans="1:9" x14ac:dyDescent="0.2">
      <c r="A3255" s="3" t="s">
        <v>3691</v>
      </c>
      <c r="B3255" s="3" t="s">
        <v>334</v>
      </c>
      <c r="C3255" s="3" t="s">
        <v>740</v>
      </c>
      <c r="D3255" s="3" t="s">
        <v>52</v>
      </c>
      <c r="E3255" s="3" t="s">
        <v>34</v>
      </c>
      <c r="F3255" s="3">
        <v>10877.89</v>
      </c>
      <c r="G3255" s="3">
        <v>1305.3499999999999</v>
      </c>
      <c r="H3255" s="3">
        <v>9572.5400000000009</v>
      </c>
      <c r="I3255" s="3" t="s">
        <v>29</v>
      </c>
    </row>
    <row r="3256" spans="1:9" x14ac:dyDescent="0.2">
      <c r="A3256" s="2" t="s">
        <v>3692</v>
      </c>
      <c r="B3256" s="2" t="s">
        <v>104</v>
      </c>
      <c r="C3256" s="2" t="s">
        <v>132</v>
      </c>
      <c r="D3256" s="2" t="s">
        <v>33</v>
      </c>
      <c r="E3256" s="2" t="s">
        <v>60</v>
      </c>
      <c r="F3256" s="2">
        <v>5767.74</v>
      </c>
      <c r="G3256" s="2">
        <v>0</v>
      </c>
      <c r="H3256" s="2">
        <v>5767.74</v>
      </c>
      <c r="I3256" s="2" t="s">
        <v>56</v>
      </c>
    </row>
    <row r="3257" spans="1:9" x14ac:dyDescent="0.2">
      <c r="A3257" s="3" t="s">
        <v>3693</v>
      </c>
      <c r="B3257" s="3" t="s">
        <v>1035</v>
      </c>
      <c r="C3257" s="3" t="s">
        <v>230</v>
      </c>
      <c r="D3257" s="3" t="s">
        <v>114</v>
      </c>
      <c r="E3257" s="3" t="s">
        <v>115</v>
      </c>
      <c r="F3257" s="3">
        <v>10253.18</v>
      </c>
      <c r="G3257" s="3">
        <v>1025.32</v>
      </c>
      <c r="H3257" s="3">
        <v>9227.86</v>
      </c>
      <c r="I3257" s="3" t="s">
        <v>41</v>
      </c>
    </row>
    <row r="3258" spans="1:9" x14ac:dyDescent="0.2">
      <c r="A3258" s="2" t="s">
        <v>3694</v>
      </c>
      <c r="B3258" s="2" t="s">
        <v>135</v>
      </c>
      <c r="C3258" s="2" t="s">
        <v>630</v>
      </c>
      <c r="D3258" s="2" t="s">
        <v>33</v>
      </c>
      <c r="E3258" s="2" t="s">
        <v>60</v>
      </c>
      <c r="F3258" s="2">
        <v>2341.54</v>
      </c>
      <c r="G3258" s="2">
        <v>0</v>
      </c>
      <c r="H3258" s="2">
        <v>2341.54</v>
      </c>
      <c r="I3258" s="2" t="s">
        <v>56</v>
      </c>
    </row>
    <row r="3259" spans="1:9" x14ac:dyDescent="0.2">
      <c r="A3259" s="3" t="s">
        <v>3695</v>
      </c>
      <c r="B3259" s="3" t="s">
        <v>799</v>
      </c>
      <c r="C3259" s="3" t="s">
        <v>405</v>
      </c>
      <c r="D3259" s="3" t="s">
        <v>64</v>
      </c>
      <c r="E3259" s="3" t="s">
        <v>115</v>
      </c>
      <c r="F3259" s="3">
        <v>19193.93</v>
      </c>
      <c r="G3259" s="3">
        <v>0</v>
      </c>
      <c r="H3259" s="3">
        <v>19193.93</v>
      </c>
      <c r="I3259" s="3" t="s">
        <v>29</v>
      </c>
    </row>
    <row r="3260" spans="1:9" x14ac:dyDescent="0.2">
      <c r="A3260" s="2" t="s">
        <v>3696</v>
      </c>
      <c r="B3260" s="2" t="s">
        <v>294</v>
      </c>
      <c r="C3260" s="2" t="s">
        <v>489</v>
      </c>
      <c r="D3260" s="2" t="s">
        <v>169</v>
      </c>
      <c r="E3260" s="2" t="s">
        <v>46</v>
      </c>
      <c r="F3260" s="2">
        <v>9403.3700000000008</v>
      </c>
      <c r="G3260" s="2">
        <v>1880.67</v>
      </c>
      <c r="H3260" s="2">
        <v>7522.7</v>
      </c>
      <c r="I3260" s="2" t="s">
        <v>29</v>
      </c>
    </row>
    <row r="3261" spans="1:9" x14ac:dyDescent="0.2">
      <c r="A3261" s="3" t="s">
        <v>3697</v>
      </c>
      <c r="B3261" s="3" t="s">
        <v>132</v>
      </c>
      <c r="C3261" s="3" t="s">
        <v>525</v>
      </c>
      <c r="D3261" s="3" t="s">
        <v>33</v>
      </c>
      <c r="E3261" s="3" t="s">
        <v>34</v>
      </c>
      <c r="F3261" s="3">
        <v>6435.2</v>
      </c>
      <c r="G3261" s="3">
        <v>965.28</v>
      </c>
      <c r="H3261" s="3">
        <v>5469.92</v>
      </c>
      <c r="I3261" s="3" t="s">
        <v>29</v>
      </c>
    </row>
    <row r="3262" spans="1:9" x14ac:dyDescent="0.2">
      <c r="A3262" s="2" t="s">
        <v>3698</v>
      </c>
      <c r="B3262" s="2" t="s">
        <v>1275</v>
      </c>
      <c r="C3262" s="2" t="s">
        <v>822</v>
      </c>
      <c r="D3262" s="2" t="s">
        <v>64</v>
      </c>
      <c r="E3262" s="2" t="s">
        <v>28</v>
      </c>
      <c r="F3262" s="2">
        <v>8921.18</v>
      </c>
      <c r="G3262" s="2">
        <v>0</v>
      </c>
      <c r="H3262" s="2">
        <v>8921.18</v>
      </c>
      <c r="I3262" s="2" t="s">
        <v>29</v>
      </c>
    </row>
    <row r="3263" spans="1:9" x14ac:dyDescent="0.2">
      <c r="A3263" s="3" t="s">
        <v>3699</v>
      </c>
      <c r="B3263" s="3" t="s">
        <v>360</v>
      </c>
      <c r="C3263" s="3" t="s">
        <v>32</v>
      </c>
      <c r="D3263" s="3" t="s">
        <v>27</v>
      </c>
      <c r="E3263" s="3" t="s">
        <v>28</v>
      </c>
      <c r="F3263" s="3">
        <v>17841.43</v>
      </c>
      <c r="G3263" s="3">
        <v>3211.46</v>
      </c>
      <c r="H3263" s="3">
        <v>14629.97</v>
      </c>
      <c r="I3263" s="3" t="s">
        <v>29</v>
      </c>
    </row>
    <row r="3264" spans="1:9" x14ac:dyDescent="0.2">
      <c r="A3264" s="2" t="s">
        <v>3700</v>
      </c>
      <c r="B3264" s="2" t="s">
        <v>705</v>
      </c>
      <c r="C3264" s="2" t="s">
        <v>996</v>
      </c>
      <c r="D3264" s="2" t="s">
        <v>52</v>
      </c>
      <c r="E3264" s="2" t="s">
        <v>34</v>
      </c>
      <c r="F3264" s="2">
        <v>9354.9500000000007</v>
      </c>
      <c r="G3264" s="2">
        <v>1122.5899999999999</v>
      </c>
      <c r="H3264" s="2">
        <v>8232.36</v>
      </c>
      <c r="I3264" s="2" t="s">
        <v>41</v>
      </c>
    </row>
    <row r="3265" spans="1:9" x14ac:dyDescent="0.2">
      <c r="A3265" s="3" t="s">
        <v>3701</v>
      </c>
      <c r="B3265" s="3" t="s">
        <v>866</v>
      </c>
      <c r="C3265" s="3" t="s">
        <v>904</v>
      </c>
      <c r="D3265" s="3" t="s">
        <v>64</v>
      </c>
      <c r="E3265" s="3" t="s">
        <v>34</v>
      </c>
      <c r="F3265" s="3">
        <v>17719.93</v>
      </c>
      <c r="G3265" s="3">
        <v>0</v>
      </c>
      <c r="H3265" s="3">
        <v>17719.93</v>
      </c>
      <c r="I3265" s="3" t="s">
        <v>29</v>
      </c>
    </row>
    <row r="3266" spans="1:9" x14ac:dyDescent="0.2">
      <c r="A3266" s="2" t="s">
        <v>3702</v>
      </c>
      <c r="B3266" s="2" t="s">
        <v>251</v>
      </c>
      <c r="C3266" s="2" t="s">
        <v>238</v>
      </c>
      <c r="D3266" s="2" t="s">
        <v>52</v>
      </c>
      <c r="E3266" s="2" t="s">
        <v>34</v>
      </c>
      <c r="F3266" s="2">
        <v>13364.83</v>
      </c>
      <c r="G3266" s="2">
        <v>1603.78</v>
      </c>
      <c r="H3266" s="2">
        <v>11761.05</v>
      </c>
      <c r="I3266" s="2" t="s">
        <v>29</v>
      </c>
    </row>
    <row r="3267" spans="1:9" x14ac:dyDescent="0.2">
      <c r="A3267" s="3" t="s">
        <v>3703</v>
      </c>
      <c r="B3267" s="3" t="s">
        <v>432</v>
      </c>
      <c r="C3267" s="3" t="s">
        <v>107</v>
      </c>
      <c r="D3267" s="3" t="s">
        <v>52</v>
      </c>
      <c r="E3267" s="3" t="s">
        <v>60</v>
      </c>
      <c r="F3267" s="3">
        <v>14817.39</v>
      </c>
      <c r="G3267" s="3">
        <v>0</v>
      </c>
      <c r="H3267" s="3">
        <v>14817.39</v>
      </c>
      <c r="I3267" s="3" t="s">
        <v>29</v>
      </c>
    </row>
    <row r="3268" spans="1:9" x14ac:dyDescent="0.2">
      <c r="A3268" s="2" t="s">
        <v>3704</v>
      </c>
      <c r="B3268" s="2" t="s">
        <v>1825</v>
      </c>
      <c r="C3268" s="2" t="s">
        <v>456</v>
      </c>
      <c r="D3268" s="2" t="s">
        <v>52</v>
      </c>
      <c r="E3268" s="2" t="s">
        <v>34</v>
      </c>
      <c r="F3268" s="2">
        <v>6480.49</v>
      </c>
      <c r="G3268" s="2">
        <v>777.66</v>
      </c>
      <c r="H3268" s="2">
        <v>5702.83</v>
      </c>
      <c r="I3268" s="2" t="s">
        <v>29</v>
      </c>
    </row>
    <row r="3269" spans="1:9" x14ac:dyDescent="0.2">
      <c r="A3269" s="3" t="s">
        <v>3705</v>
      </c>
      <c r="B3269" s="3" t="s">
        <v>121</v>
      </c>
      <c r="C3269" s="3" t="s">
        <v>312</v>
      </c>
      <c r="D3269" s="3" t="s">
        <v>52</v>
      </c>
      <c r="E3269" s="3" t="s">
        <v>34</v>
      </c>
      <c r="F3269" s="3">
        <v>2067.7399999999998</v>
      </c>
      <c r="G3269" s="3">
        <v>248.13</v>
      </c>
      <c r="H3269" s="3">
        <v>1819.61</v>
      </c>
      <c r="I3269" s="3" t="s">
        <v>29</v>
      </c>
    </row>
    <row r="3270" spans="1:9" x14ac:dyDescent="0.2">
      <c r="A3270" s="2" t="s">
        <v>3706</v>
      </c>
      <c r="B3270" s="2" t="s">
        <v>454</v>
      </c>
      <c r="C3270" s="2" t="s">
        <v>72</v>
      </c>
      <c r="D3270" s="2" t="s">
        <v>114</v>
      </c>
      <c r="E3270" s="2" t="s">
        <v>115</v>
      </c>
      <c r="F3270" s="2">
        <v>6836.06</v>
      </c>
      <c r="G3270" s="2">
        <v>683.61</v>
      </c>
      <c r="H3270" s="2">
        <v>6152.45</v>
      </c>
      <c r="I3270" s="2" t="s">
        <v>29</v>
      </c>
    </row>
    <row r="3271" spans="1:9" x14ac:dyDescent="0.2">
      <c r="A3271" s="3" t="s">
        <v>3707</v>
      </c>
      <c r="B3271" s="3" t="s">
        <v>666</v>
      </c>
      <c r="C3271" s="3" t="s">
        <v>437</v>
      </c>
      <c r="D3271" s="3" t="s">
        <v>33</v>
      </c>
      <c r="E3271" s="3" t="s">
        <v>28</v>
      </c>
      <c r="F3271" s="3">
        <v>2887.62</v>
      </c>
      <c r="G3271" s="3">
        <v>433.14</v>
      </c>
      <c r="H3271" s="3">
        <v>2454.48</v>
      </c>
      <c r="I3271" s="3" t="s">
        <v>41</v>
      </c>
    </row>
    <row r="3272" spans="1:9" x14ac:dyDescent="0.2">
      <c r="A3272" s="2" t="s">
        <v>3708</v>
      </c>
      <c r="B3272" s="2" t="s">
        <v>183</v>
      </c>
      <c r="C3272" s="2" t="s">
        <v>92</v>
      </c>
      <c r="D3272" s="2" t="s">
        <v>206</v>
      </c>
      <c r="E3272" s="2" t="s">
        <v>207</v>
      </c>
      <c r="F3272" s="2">
        <v>4688.2700000000004</v>
      </c>
      <c r="G3272" s="2">
        <v>0</v>
      </c>
      <c r="H3272" s="2">
        <v>4688.2700000000004</v>
      </c>
      <c r="I3272" s="2" t="s">
        <v>29</v>
      </c>
    </row>
    <row r="3273" spans="1:9" x14ac:dyDescent="0.2">
      <c r="A3273" s="3" t="s">
        <v>3709</v>
      </c>
      <c r="B3273" s="3" t="s">
        <v>72</v>
      </c>
      <c r="C3273" s="3" t="s">
        <v>192</v>
      </c>
      <c r="D3273" s="3" t="s">
        <v>33</v>
      </c>
      <c r="E3273" s="3" t="s">
        <v>28</v>
      </c>
      <c r="F3273" s="3">
        <v>3822.16</v>
      </c>
      <c r="G3273" s="3">
        <v>573.32000000000005</v>
      </c>
      <c r="H3273" s="3">
        <v>3248.84</v>
      </c>
      <c r="I3273" s="3" t="s">
        <v>56</v>
      </c>
    </row>
    <row r="3274" spans="1:9" x14ac:dyDescent="0.2">
      <c r="A3274" s="2" t="s">
        <v>3710</v>
      </c>
      <c r="B3274" s="2" t="s">
        <v>39</v>
      </c>
      <c r="C3274" s="2" t="s">
        <v>159</v>
      </c>
      <c r="D3274" s="2" t="s">
        <v>33</v>
      </c>
      <c r="E3274" s="2" t="s">
        <v>34</v>
      </c>
      <c r="F3274" s="2">
        <v>11586.09</v>
      </c>
      <c r="G3274" s="2">
        <v>1737.91</v>
      </c>
      <c r="H3274" s="2">
        <v>9848.18</v>
      </c>
      <c r="I3274" s="2" t="s">
        <v>29</v>
      </c>
    </row>
    <row r="3275" spans="1:9" x14ac:dyDescent="0.2">
      <c r="A3275" s="3" t="s">
        <v>3711</v>
      </c>
      <c r="B3275" s="3" t="s">
        <v>754</v>
      </c>
      <c r="C3275" s="3" t="s">
        <v>762</v>
      </c>
      <c r="D3275" s="3" t="s">
        <v>33</v>
      </c>
      <c r="E3275" s="3" t="s">
        <v>34</v>
      </c>
      <c r="F3275" s="3">
        <v>6234.18</v>
      </c>
      <c r="G3275" s="3">
        <v>935.13</v>
      </c>
      <c r="H3275" s="3">
        <v>5299.05</v>
      </c>
      <c r="I3275" s="3" t="s">
        <v>41</v>
      </c>
    </row>
    <row r="3276" spans="1:9" x14ac:dyDescent="0.2">
      <c r="A3276" s="2" t="s">
        <v>3712</v>
      </c>
      <c r="B3276" s="2" t="s">
        <v>396</v>
      </c>
      <c r="C3276" s="2" t="s">
        <v>297</v>
      </c>
      <c r="D3276" s="2" t="s">
        <v>52</v>
      </c>
      <c r="E3276" s="2" t="s">
        <v>34</v>
      </c>
      <c r="F3276" s="2">
        <v>20013.810000000001</v>
      </c>
      <c r="G3276" s="2">
        <v>2401.66</v>
      </c>
      <c r="H3276" s="2">
        <v>17612.150000000001</v>
      </c>
      <c r="I3276" s="2" t="s">
        <v>56</v>
      </c>
    </row>
    <row r="3277" spans="1:9" x14ac:dyDescent="0.2">
      <c r="A3277" s="3" t="s">
        <v>3713</v>
      </c>
      <c r="B3277" s="3" t="s">
        <v>619</v>
      </c>
      <c r="C3277" s="3" t="s">
        <v>391</v>
      </c>
      <c r="D3277" s="3" t="s">
        <v>52</v>
      </c>
      <c r="E3277" s="3" t="s">
        <v>60</v>
      </c>
      <c r="F3277" s="3">
        <v>4634.78</v>
      </c>
      <c r="G3277" s="3">
        <v>0</v>
      </c>
      <c r="H3277" s="3">
        <v>4634.78</v>
      </c>
      <c r="I3277" s="3" t="s">
        <v>29</v>
      </c>
    </row>
    <row r="3278" spans="1:9" x14ac:dyDescent="0.2">
      <c r="A3278" s="2" t="s">
        <v>3714</v>
      </c>
      <c r="B3278" s="2" t="s">
        <v>467</v>
      </c>
      <c r="C3278" s="2" t="s">
        <v>389</v>
      </c>
      <c r="D3278" s="2" t="s">
        <v>52</v>
      </c>
      <c r="E3278" s="2" t="s">
        <v>34</v>
      </c>
      <c r="F3278" s="2">
        <v>2401.3000000000002</v>
      </c>
      <c r="G3278" s="2">
        <v>288.16000000000003</v>
      </c>
      <c r="H3278" s="2">
        <v>2113.14</v>
      </c>
      <c r="I3278" s="2" t="s">
        <v>41</v>
      </c>
    </row>
    <row r="3279" spans="1:9" x14ac:dyDescent="0.2">
      <c r="A3279" s="3" t="s">
        <v>3715</v>
      </c>
      <c r="B3279" s="3" t="s">
        <v>448</v>
      </c>
      <c r="C3279" s="3" t="s">
        <v>242</v>
      </c>
      <c r="D3279" s="3" t="s">
        <v>206</v>
      </c>
      <c r="E3279" s="3" t="s">
        <v>207</v>
      </c>
      <c r="F3279" s="3">
        <v>3811.23</v>
      </c>
      <c r="G3279" s="3">
        <v>0</v>
      </c>
      <c r="H3279" s="3">
        <v>3811.23</v>
      </c>
      <c r="I3279" s="3" t="s">
        <v>29</v>
      </c>
    </row>
    <row r="3280" spans="1:9" x14ac:dyDescent="0.2">
      <c r="A3280" s="2" t="s">
        <v>3716</v>
      </c>
      <c r="B3280" s="2" t="s">
        <v>55</v>
      </c>
      <c r="C3280" s="2" t="s">
        <v>153</v>
      </c>
      <c r="D3280" s="2" t="s">
        <v>169</v>
      </c>
      <c r="E3280" s="2" t="s">
        <v>34</v>
      </c>
      <c r="F3280" s="2">
        <v>3158.64</v>
      </c>
      <c r="G3280" s="2">
        <v>631.73</v>
      </c>
      <c r="H3280" s="2">
        <v>2526.91</v>
      </c>
      <c r="I3280" s="2" t="s">
        <v>29</v>
      </c>
    </row>
    <row r="3281" spans="1:9" x14ac:dyDescent="0.2">
      <c r="A3281" s="3" t="s">
        <v>3717</v>
      </c>
      <c r="B3281" s="3" t="s">
        <v>148</v>
      </c>
      <c r="C3281" s="3" t="s">
        <v>783</v>
      </c>
      <c r="D3281" s="3" t="s">
        <v>169</v>
      </c>
      <c r="E3281" s="3" t="s">
        <v>34</v>
      </c>
      <c r="F3281" s="3">
        <v>6345.05</v>
      </c>
      <c r="G3281" s="3">
        <v>1269.01</v>
      </c>
      <c r="H3281" s="3">
        <v>5076.04</v>
      </c>
      <c r="I3281" s="3" t="s">
        <v>41</v>
      </c>
    </row>
    <row r="3282" spans="1:9" x14ac:dyDescent="0.2">
      <c r="A3282" s="2" t="s">
        <v>3718</v>
      </c>
      <c r="B3282" s="2" t="s">
        <v>69</v>
      </c>
      <c r="C3282" s="2" t="s">
        <v>334</v>
      </c>
      <c r="D3282" s="2" t="s">
        <v>206</v>
      </c>
      <c r="E3282" s="2" t="s">
        <v>207</v>
      </c>
      <c r="F3282" s="2">
        <v>6801.31</v>
      </c>
      <c r="G3282" s="2">
        <v>0</v>
      </c>
      <c r="H3282" s="2">
        <v>6801.31</v>
      </c>
      <c r="I3282" s="2" t="s">
        <v>29</v>
      </c>
    </row>
    <row r="3283" spans="1:9" x14ac:dyDescent="0.2">
      <c r="A3283" s="3" t="s">
        <v>3719</v>
      </c>
      <c r="B3283" s="3" t="s">
        <v>217</v>
      </c>
      <c r="C3283" s="3" t="s">
        <v>949</v>
      </c>
      <c r="D3283" s="3" t="s">
        <v>33</v>
      </c>
      <c r="E3283" s="3" t="s">
        <v>28</v>
      </c>
      <c r="F3283" s="3">
        <v>22295.57</v>
      </c>
      <c r="G3283" s="3">
        <v>3344.34</v>
      </c>
      <c r="H3283" s="3">
        <v>18951.23</v>
      </c>
      <c r="I3283" s="3" t="s">
        <v>41</v>
      </c>
    </row>
    <row r="3284" spans="1:9" x14ac:dyDescent="0.2">
      <c r="A3284" s="2" t="s">
        <v>3720</v>
      </c>
      <c r="B3284" s="2" t="s">
        <v>376</v>
      </c>
      <c r="C3284" s="2" t="s">
        <v>603</v>
      </c>
      <c r="D3284" s="2" t="s">
        <v>33</v>
      </c>
      <c r="E3284" s="2" t="s">
        <v>60</v>
      </c>
      <c r="F3284" s="2">
        <v>9070.66</v>
      </c>
      <c r="G3284" s="2">
        <v>0</v>
      </c>
      <c r="H3284" s="2">
        <v>9070.66</v>
      </c>
      <c r="I3284" s="2" t="s">
        <v>56</v>
      </c>
    </row>
    <row r="3285" spans="1:9" x14ac:dyDescent="0.2">
      <c r="A3285" s="3" t="s">
        <v>3721</v>
      </c>
      <c r="B3285" s="3" t="s">
        <v>449</v>
      </c>
      <c r="C3285" s="3" t="s">
        <v>373</v>
      </c>
      <c r="D3285" s="3" t="s">
        <v>64</v>
      </c>
      <c r="E3285" s="3" t="s">
        <v>34</v>
      </c>
      <c r="F3285" s="3">
        <v>4048.49</v>
      </c>
      <c r="G3285" s="3">
        <v>0</v>
      </c>
      <c r="H3285" s="3">
        <v>4048.49</v>
      </c>
      <c r="I3285" s="3" t="s">
        <v>29</v>
      </c>
    </row>
    <row r="3286" spans="1:9" x14ac:dyDescent="0.2">
      <c r="A3286" s="2" t="s">
        <v>3722</v>
      </c>
      <c r="B3286" s="2" t="s">
        <v>337</v>
      </c>
      <c r="C3286" s="2" t="s">
        <v>380</v>
      </c>
      <c r="D3286" s="2" t="s">
        <v>64</v>
      </c>
      <c r="E3286" s="2" t="s">
        <v>34</v>
      </c>
      <c r="F3286" s="2">
        <v>5719.77</v>
      </c>
      <c r="G3286" s="2">
        <v>0</v>
      </c>
      <c r="H3286" s="2">
        <v>5719.77</v>
      </c>
      <c r="I3286" s="2" t="s">
        <v>41</v>
      </c>
    </row>
    <row r="3287" spans="1:9" x14ac:dyDescent="0.2">
      <c r="A3287" s="3" t="s">
        <v>3723</v>
      </c>
      <c r="B3287" s="3" t="s">
        <v>754</v>
      </c>
      <c r="C3287" s="3" t="s">
        <v>451</v>
      </c>
      <c r="D3287" s="3" t="s">
        <v>33</v>
      </c>
      <c r="E3287" s="3" t="s">
        <v>28</v>
      </c>
      <c r="F3287" s="3">
        <v>2590.06</v>
      </c>
      <c r="G3287" s="3">
        <v>388.51</v>
      </c>
      <c r="H3287" s="3">
        <v>2201.5500000000002</v>
      </c>
      <c r="I3287" s="3" t="s">
        <v>41</v>
      </c>
    </row>
    <row r="3288" spans="1:9" x14ac:dyDescent="0.2">
      <c r="A3288" s="2" t="s">
        <v>3724</v>
      </c>
      <c r="B3288" s="2" t="s">
        <v>1014</v>
      </c>
      <c r="C3288" s="2" t="s">
        <v>227</v>
      </c>
      <c r="D3288" s="2" t="s">
        <v>64</v>
      </c>
      <c r="E3288" s="2" t="s">
        <v>34</v>
      </c>
      <c r="F3288" s="2">
        <v>3586.8</v>
      </c>
      <c r="G3288" s="2">
        <v>0</v>
      </c>
      <c r="H3288" s="2">
        <v>3586.8</v>
      </c>
      <c r="I3288" s="2" t="s">
        <v>29</v>
      </c>
    </row>
    <row r="3289" spans="1:9" x14ac:dyDescent="0.2">
      <c r="A3289" s="3" t="s">
        <v>3725</v>
      </c>
      <c r="B3289" s="3" t="s">
        <v>36</v>
      </c>
      <c r="C3289" s="3" t="s">
        <v>605</v>
      </c>
      <c r="D3289" s="3" t="s">
        <v>64</v>
      </c>
      <c r="E3289" s="3" t="s">
        <v>115</v>
      </c>
      <c r="F3289" s="3">
        <v>8664.25</v>
      </c>
      <c r="G3289" s="3">
        <v>0</v>
      </c>
      <c r="H3289" s="3">
        <v>8664.25</v>
      </c>
      <c r="I3289" s="3" t="s">
        <v>41</v>
      </c>
    </row>
    <row r="3290" spans="1:9" x14ac:dyDescent="0.2">
      <c r="A3290" s="2" t="s">
        <v>3726</v>
      </c>
      <c r="B3290" s="2" t="s">
        <v>98</v>
      </c>
      <c r="C3290" s="2" t="s">
        <v>1340</v>
      </c>
      <c r="D3290" s="2" t="s">
        <v>27</v>
      </c>
      <c r="E3290" s="2" t="s">
        <v>34</v>
      </c>
      <c r="F3290" s="2">
        <v>8545.5499999999993</v>
      </c>
      <c r="G3290" s="2">
        <v>1538.2</v>
      </c>
      <c r="H3290" s="2">
        <v>7007.35</v>
      </c>
      <c r="I3290" s="2" t="s">
        <v>29</v>
      </c>
    </row>
    <row r="3291" spans="1:9" x14ac:dyDescent="0.2">
      <c r="A3291" s="3" t="s">
        <v>3727</v>
      </c>
      <c r="B3291" s="3" t="s">
        <v>138</v>
      </c>
      <c r="C3291" s="3" t="s">
        <v>73</v>
      </c>
      <c r="D3291" s="3" t="s">
        <v>27</v>
      </c>
      <c r="E3291" s="3" t="s">
        <v>28</v>
      </c>
      <c r="F3291" s="3">
        <v>14052.32</v>
      </c>
      <c r="G3291" s="3">
        <v>2529.42</v>
      </c>
      <c r="H3291" s="3">
        <v>11522.9</v>
      </c>
      <c r="I3291" s="3" t="s">
        <v>29</v>
      </c>
    </row>
    <row r="3292" spans="1:9" x14ac:dyDescent="0.2">
      <c r="A3292" s="2" t="s">
        <v>3728</v>
      </c>
      <c r="B3292" s="2" t="s">
        <v>48</v>
      </c>
      <c r="C3292" s="2" t="s">
        <v>422</v>
      </c>
      <c r="D3292" s="2" t="s">
        <v>45</v>
      </c>
      <c r="E3292" s="2" t="s">
        <v>46</v>
      </c>
      <c r="F3292" s="2">
        <v>9348.74</v>
      </c>
      <c r="G3292" s="2">
        <v>467.44</v>
      </c>
      <c r="H3292" s="2">
        <v>8881.2999999999993</v>
      </c>
      <c r="I3292" s="2" t="s">
        <v>29</v>
      </c>
    </row>
    <row r="3293" spans="1:9" x14ac:dyDescent="0.2">
      <c r="A3293" s="3" t="s">
        <v>3729</v>
      </c>
      <c r="B3293" s="3" t="s">
        <v>485</v>
      </c>
      <c r="C3293" s="3" t="s">
        <v>1825</v>
      </c>
      <c r="D3293" s="3" t="s">
        <v>45</v>
      </c>
      <c r="E3293" s="3" t="s">
        <v>89</v>
      </c>
      <c r="F3293" s="3">
        <v>5033.2700000000004</v>
      </c>
      <c r="G3293" s="3">
        <v>0</v>
      </c>
      <c r="H3293" s="3">
        <v>5033.2700000000004</v>
      </c>
      <c r="I3293" s="3" t="s">
        <v>29</v>
      </c>
    </row>
    <row r="3294" spans="1:9" x14ac:dyDescent="0.2">
      <c r="A3294" s="2" t="s">
        <v>3730</v>
      </c>
      <c r="B3294" s="2" t="s">
        <v>558</v>
      </c>
      <c r="C3294" s="2" t="s">
        <v>202</v>
      </c>
      <c r="D3294" s="2" t="s">
        <v>27</v>
      </c>
      <c r="E3294" s="2" t="s">
        <v>34</v>
      </c>
      <c r="F3294" s="2">
        <v>3172.13</v>
      </c>
      <c r="G3294" s="2">
        <v>570.98</v>
      </c>
      <c r="H3294" s="2">
        <v>2601.15</v>
      </c>
      <c r="I3294" s="2" t="s">
        <v>29</v>
      </c>
    </row>
    <row r="3295" spans="1:9" x14ac:dyDescent="0.2">
      <c r="A3295" s="3" t="s">
        <v>3731</v>
      </c>
      <c r="B3295" s="3" t="s">
        <v>543</v>
      </c>
      <c r="C3295" s="3" t="s">
        <v>244</v>
      </c>
      <c r="D3295" s="3" t="s">
        <v>27</v>
      </c>
      <c r="E3295" s="3" t="s">
        <v>60</v>
      </c>
      <c r="F3295" s="3">
        <v>5584.4</v>
      </c>
      <c r="G3295" s="3">
        <v>0</v>
      </c>
      <c r="H3295" s="3">
        <v>5584.4</v>
      </c>
      <c r="I3295" s="3" t="s">
        <v>41</v>
      </c>
    </row>
    <row r="3296" spans="1:9" x14ac:dyDescent="0.2">
      <c r="A3296" s="2" t="s">
        <v>3732</v>
      </c>
      <c r="B3296" s="2" t="s">
        <v>465</v>
      </c>
      <c r="C3296" s="2" t="s">
        <v>244</v>
      </c>
      <c r="D3296" s="2" t="s">
        <v>52</v>
      </c>
      <c r="E3296" s="2" t="s">
        <v>34</v>
      </c>
      <c r="F3296" s="2">
        <v>7498.84</v>
      </c>
      <c r="G3296" s="2">
        <v>899.86</v>
      </c>
      <c r="H3296" s="2">
        <v>6598.98</v>
      </c>
      <c r="I3296" s="2" t="s">
        <v>29</v>
      </c>
    </row>
    <row r="3297" spans="1:9" x14ac:dyDescent="0.2">
      <c r="A3297" s="3" t="s">
        <v>3733</v>
      </c>
      <c r="B3297" s="3" t="s">
        <v>130</v>
      </c>
      <c r="C3297" s="3" t="s">
        <v>187</v>
      </c>
      <c r="D3297" s="3" t="s">
        <v>52</v>
      </c>
      <c r="E3297" s="3" t="s">
        <v>60</v>
      </c>
      <c r="F3297" s="3">
        <v>10488.96</v>
      </c>
      <c r="G3297" s="3">
        <v>0</v>
      </c>
      <c r="H3297" s="3">
        <v>10488.96</v>
      </c>
      <c r="I3297" s="3" t="s">
        <v>56</v>
      </c>
    </row>
    <row r="3298" spans="1:9" x14ac:dyDescent="0.2">
      <c r="A3298" s="2" t="s">
        <v>3734</v>
      </c>
      <c r="B3298" s="2" t="s">
        <v>78</v>
      </c>
      <c r="C3298" s="2" t="s">
        <v>463</v>
      </c>
      <c r="D3298" s="2" t="s">
        <v>64</v>
      </c>
      <c r="E3298" s="2" t="s">
        <v>34</v>
      </c>
      <c r="F3298" s="2">
        <v>10080.49</v>
      </c>
      <c r="G3298" s="2">
        <v>0</v>
      </c>
      <c r="H3298" s="2">
        <v>10080.49</v>
      </c>
      <c r="I3298" s="2" t="s">
        <v>29</v>
      </c>
    </row>
    <row r="3299" spans="1:9" x14ac:dyDescent="0.2">
      <c r="A3299" s="3" t="s">
        <v>3735</v>
      </c>
      <c r="B3299" s="3" t="s">
        <v>983</v>
      </c>
      <c r="C3299" s="3" t="s">
        <v>555</v>
      </c>
      <c r="D3299" s="3" t="s">
        <v>33</v>
      </c>
      <c r="E3299" s="3" t="s">
        <v>60</v>
      </c>
      <c r="F3299" s="3">
        <v>13333.48</v>
      </c>
      <c r="G3299" s="3">
        <v>0</v>
      </c>
      <c r="H3299" s="3">
        <v>13333.48</v>
      </c>
      <c r="I3299" s="3" t="s">
        <v>41</v>
      </c>
    </row>
    <row r="3300" spans="1:9" x14ac:dyDescent="0.2">
      <c r="A3300" s="2" t="s">
        <v>3736</v>
      </c>
      <c r="B3300" s="2" t="s">
        <v>501</v>
      </c>
      <c r="C3300" s="2" t="s">
        <v>113</v>
      </c>
      <c r="D3300" s="2" t="s">
        <v>27</v>
      </c>
      <c r="E3300" s="2" t="s">
        <v>34</v>
      </c>
      <c r="F3300" s="2">
        <v>8877.7900000000009</v>
      </c>
      <c r="G3300" s="2">
        <v>1598</v>
      </c>
      <c r="H3300" s="2">
        <v>7279.79</v>
      </c>
      <c r="I3300" s="2" t="s">
        <v>29</v>
      </c>
    </row>
    <row r="3301" spans="1:9" x14ac:dyDescent="0.2">
      <c r="A3301" s="3" t="s">
        <v>3737</v>
      </c>
      <c r="B3301" s="3" t="s">
        <v>378</v>
      </c>
      <c r="C3301" s="3" t="s">
        <v>454</v>
      </c>
      <c r="D3301" s="3" t="s">
        <v>206</v>
      </c>
      <c r="E3301" s="3" t="s">
        <v>207</v>
      </c>
      <c r="F3301" s="3">
        <v>4083.48</v>
      </c>
      <c r="G3301" s="3">
        <v>0</v>
      </c>
      <c r="H3301" s="3">
        <v>4083.48</v>
      </c>
      <c r="I3301" s="3" t="s">
        <v>29</v>
      </c>
    </row>
    <row r="3302" spans="1:9" x14ac:dyDescent="0.2">
      <c r="A3302" s="2" t="s">
        <v>3738</v>
      </c>
      <c r="B3302" s="2" t="s">
        <v>824</v>
      </c>
      <c r="C3302" s="2" t="s">
        <v>534</v>
      </c>
      <c r="D3302" s="2" t="s">
        <v>45</v>
      </c>
      <c r="E3302" s="2" t="s">
        <v>89</v>
      </c>
      <c r="F3302" s="2">
        <v>6369.96</v>
      </c>
      <c r="G3302" s="2">
        <v>0</v>
      </c>
      <c r="H3302" s="2">
        <v>6369.96</v>
      </c>
      <c r="I3302" s="2" t="s">
        <v>41</v>
      </c>
    </row>
    <row r="3303" spans="1:9" x14ac:dyDescent="0.2">
      <c r="A3303" s="3" t="s">
        <v>3739</v>
      </c>
      <c r="B3303" s="3" t="s">
        <v>291</v>
      </c>
      <c r="C3303" s="3" t="s">
        <v>386</v>
      </c>
      <c r="D3303" s="3" t="s">
        <v>52</v>
      </c>
      <c r="E3303" s="3" t="s">
        <v>60</v>
      </c>
      <c r="F3303" s="3">
        <v>11874.69</v>
      </c>
      <c r="G3303" s="3">
        <v>0</v>
      </c>
      <c r="H3303" s="3">
        <v>11874.69</v>
      </c>
      <c r="I3303" s="3" t="s">
        <v>29</v>
      </c>
    </row>
    <row r="3304" spans="1:9" x14ac:dyDescent="0.2">
      <c r="A3304" s="2" t="s">
        <v>3740</v>
      </c>
      <c r="B3304" s="2" t="s">
        <v>283</v>
      </c>
      <c r="C3304" s="2" t="s">
        <v>283</v>
      </c>
      <c r="D3304" s="2" t="s">
        <v>52</v>
      </c>
      <c r="E3304" s="2" t="s">
        <v>34</v>
      </c>
      <c r="F3304" s="2">
        <v>8795.82</v>
      </c>
      <c r="G3304" s="2">
        <v>1055.5</v>
      </c>
      <c r="H3304" s="2">
        <v>7740.32</v>
      </c>
      <c r="I3304" s="2" t="s">
        <v>41</v>
      </c>
    </row>
    <row r="3305" spans="1:9" x14ac:dyDescent="0.2">
      <c r="A3305" s="3" t="s">
        <v>3741</v>
      </c>
      <c r="B3305" s="3" t="s">
        <v>210</v>
      </c>
      <c r="C3305" s="3" t="s">
        <v>274</v>
      </c>
      <c r="D3305" s="3" t="s">
        <v>33</v>
      </c>
      <c r="E3305" s="3" t="s">
        <v>60</v>
      </c>
      <c r="F3305" s="3">
        <v>2697.31</v>
      </c>
      <c r="G3305" s="3">
        <v>0</v>
      </c>
      <c r="H3305" s="3">
        <v>2697.31</v>
      </c>
      <c r="I3305" s="3" t="s">
        <v>56</v>
      </c>
    </row>
    <row r="3306" spans="1:9" x14ac:dyDescent="0.2">
      <c r="A3306" s="2" t="s">
        <v>3742</v>
      </c>
      <c r="B3306" s="2" t="s">
        <v>212</v>
      </c>
      <c r="C3306" s="2" t="s">
        <v>403</v>
      </c>
      <c r="D3306" s="2" t="s">
        <v>27</v>
      </c>
      <c r="E3306" s="2" t="s">
        <v>34</v>
      </c>
      <c r="F3306" s="2">
        <v>8351.6299999999992</v>
      </c>
      <c r="G3306" s="2">
        <v>1503.29</v>
      </c>
      <c r="H3306" s="2">
        <v>6848.34</v>
      </c>
      <c r="I3306" s="2" t="s">
        <v>29</v>
      </c>
    </row>
    <row r="3307" spans="1:9" x14ac:dyDescent="0.2">
      <c r="A3307" s="3" t="s">
        <v>3743</v>
      </c>
      <c r="B3307" s="3" t="s">
        <v>269</v>
      </c>
      <c r="C3307" s="3" t="s">
        <v>371</v>
      </c>
      <c r="D3307" s="3" t="s">
        <v>169</v>
      </c>
      <c r="E3307" s="3" t="s">
        <v>46</v>
      </c>
      <c r="F3307" s="3">
        <v>8966.15</v>
      </c>
      <c r="G3307" s="3">
        <v>1793.23</v>
      </c>
      <c r="H3307" s="3">
        <v>7172.92</v>
      </c>
      <c r="I3307" s="3" t="s">
        <v>29</v>
      </c>
    </row>
    <row r="3308" spans="1:9" x14ac:dyDescent="0.2">
      <c r="A3308" s="2" t="s">
        <v>3744</v>
      </c>
      <c r="B3308" s="2" t="s">
        <v>584</v>
      </c>
      <c r="C3308" s="2" t="s">
        <v>794</v>
      </c>
      <c r="D3308" s="2" t="s">
        <v>114</v>
      </c>
      <c r="E3308" s="2" t="s">
        <v>115</v>
      </c>
      <c r="F3308" s="2">
        <v>8248.68</v>
      </c>
      <c r="G3308" s="2">
        <v>824.87</v>
      </c>
      <c r="H3308" s="2">
        <v>7423.81</v>
      </c>
      <c r="I3308" s="2" t="s">
        <v>29</v>
      </c>
    </row>
    <row r="3309" spans="1:9" x14ac:dyDescent="0.2">
      <c r="A3309" s="3" t="s">
        <v>3745</v>
      </c>
      <c r="B3309" s="3" t="s">
        <v>118</v>
      </c>
      <c r="C3309" s="3" t="s">
        <v>283</v>
      </c>
      <c r="D3309" s="3" t="s">
        <v>33</v>
      </c>
      <c r="E3309" s="3" t="s">
        <v>28</v>
      </c>
      <c r="F3309" s="3">
        <v>3885.11</v>
      </c>
      <c r="G3309" s="3">
        <v>582.77</v>
      </c>
      <c r="H3309" s="3">
        <v>3302.34</v>
      </c>
      <c r="I3309" s="3" t="s">
        <v>29</v>
      </c>
    </row>
    <row r="3310" spans="1:9" x14ac:dyDescent="0.2">
      <c r="A3310" s="2" t="s">
        <v>3746</v>
      </c>
      <c r="B3310" s="2" t="s">
        <v>463</v>
      </c>
      <c r="C3310" s="2" t="s">
        <v>317</v>
      </c>
      <c r="D3310" s="2" t="s">
        <v>206</v>
      </c>
      <c r="E3310" s="2" t="s">
        <v>207</v>
      </c>
      <c r="F3310" s="2">
        <v>6467.21</v>
      </c>
      <c r="G3310" s="2">
        <v>0</v>
      </c>
      <c r="H3310" s="2">
        <v>6467.21</v>
      </c>
      <c r="I3310" s="2" t="s">
        <v>29</v>
      </c>
    </row>
    <row r="3311" spans="1:9" x14ac:dyDescent="0.2">
      <c r="A3311" s="3" t="s">
        <v>3747</v>
      </c>
      <c r="B3311" s="3" t="s">
        <v>285</v>
      </c>
      <c r="C3311" s="3" t="s">
        <v>168</v>
      </c>
      <c r="D3311" s="3" t="s">
        <v>45</v>
      </c>
      <c r="E3311" s="3" t="s">
        <v>46</v>
      </c>
      <c r="F3311" s="3">
        <v>4138.76</v>
      </c>
      <c r="G3311" s="3">
        <v>206.94</v>
      </c>
      <c r="H3311" s="3">
        <v>3931.82</v>
      </c>
      <c r="I3311" s="3" t="s">
        <v>29</v>
      </c>
    </row>
    <row r="3312" spans="1:9" x14ac:dyDescent="0.2">
      <c r="A3312" s="2" t="s">
        <v>3748</v>
      </c>
      <c r="B3312" s="2" t="s">
        <v>294</v>
      </c>
      <c r="C3312" s="2" t="s">
        <v>516</v>
      </c>
      <c r="D3312" s="2" t="s">
        <v>33</v>
      </c>
      <c r="E3312" s="2" t="s">
        <v>60</v>
      </c>
      <c r="F3312" s="2">
        <v>4427.5200000000004</v>
      </c>
      <c r="G3312" s="2">
        <v>0</v>
      </c>
      <c r="H3312" s="2">
        <v>4427.5200000000004</v>
      </c>
      <c r="I3312" s="2" t="s">
        <v>41</v>
      </c>
    </row>
    <row r="3313" spans="1:9" x14ac:dyDescent="0.2">
      <c r="A3313" s="3" t="s">
        <v>3749</v>
      </c>
      <c r="B3313" s="3" t="s">
        <v>176</v>
      </c>
      <c r="C3313" s="3" t="s">
        <v>110</v>
      </c>
      <c r="D3313" s="3" t="s">
        <v>45</v>
      </c>
      <c r="E3313" s="3" t="s">
        <v>46</v>
      </c>
      <c r="F3313" s="3">
        <v>3183.4</v>
      </c>
      <c r="G3313" s="3">
        <v>159.16999999999999</v>
      </c>
      <c r="H3313" s="3">
        <v>3024.23</v>
      </c>
      <c r="I3313" s="3" t="s">
        <v>29</v>
      </c>
    </row>
    <row r="3314" spans="1:9" x14ac:dyDescent="0.2">
      <c r="A3314" s="2" t="s">
        <v>3750</v>
      </c>
      <c r="B3314" s="2" t="s">
        <v>626</v>
      </c>
      <c r="C3314" s="2" t="s">
        <v>626</v>
      </c>
      <c r="D3314" s="2" t="s">
        <v>27</v>
      </c>
      <c r="E3314" s="2" t="s">
        <v>60</v>
      </c>
      <c r="F3314" s="2">
        <v>10729.98</v>
      </c>
      <c r="G3314" s="2">
        <v>0</v>
      </c>
      <c r="H3314" s="2">
        <v>10729.98</v>
      </c>
      <c r="I3314" s="2" t="s">
        <v>29</v>
      </c>
    </row>
    <row r="3315" spans="1:9" x14ac:dyDescent="0.2">
      <c r="A3315" s="3" t="s">
        <v>3751</v>
      </c>
      <c r="B3315" s="3" t="s">
        <v>1110</v>
      </c>
      <c r="C3315" s="3" t="s">
        <v>1278</v>
      </c>
      <c r="D3315" s="3" t="s">
        <v>45</v>
      </c>
      <c r="E3315" s="3" t="s">
        <v>46</v>
      </c>
      <c r="F3315" s="3">
        <v>6697.68</v>
      </c>
      <c r="G3315" s="3">
        <v>334.88</v>
      </c>
      <c r="H3315" s="3">
        <v>6362.8</v>
      </c>
      <c r="I3315" s="3" t="s">
        <v>29</v>
      </c>
    </row>
    <row r="3316" spans="1:9" x14ac:dyDescent="0.2">
      <c r="A3316" s="2" t="s">
        <v>3752</v>
      </c>
      <c r="B3316" s="2" t="s">
        <v>98</v>
      </c>
      <c r="C3316" s="2" t="s">
        <v>548</v>
      </c>
      <c r="D3316" s="2" t="s">
        <v>64</v>
      </c>
      <c r="E3316" s="2" t="s">
        <v>28</v>
      </c>
      <c r="F3316" s="2">
        <v>18604.080000000002</v>
      </c>
      <c r="G3316" s="2">
        <v>0</v>
      </c>
      <c r="H3316" s="2">
        <v>18604.080000000002</v>
      </c>
      <c r="I3316" s="2" t="s">
        <v>29</v>
      </c>
    </row>
    <row r="3317" spans="1:9" x14ac:dyDescent="0.2">
      <c r="A3317" s="3" t="s">
        <v>3753</v>
      </c>
      <c r="B3317" s="3" t="s">
        <v>136</v>
      </c>
      <c r="C3317" s="3" t="s">
        <v>618</v>
      </c>
      <c r="D3317" s="3" t="s">
        <v>114</v>
      </c>
      <c r="E3317" s="3" t="s">
        <v>46</v>
      </c>
      <c r="F3317" s="3">
        <v>10472.32</v>
      </c>
      <c r="G3317" s="3">
        <v>1047.23</v>
      </c>
      <c r="H3317" s="3">
        <v>9425.09</v>
      </c>
      <c r="I3317" s="3" t="s">
        <v>29</v>
      </c>
    </row>
    <row r="3318" spans="1:9" x14ac:dyDescent="0.2">
      <c r="A3318" s="2" t="s">
        <v>3754</v>
      </c>
      <c r="B3318" s="2" t="s">
        <v>702</v>
      </c>
      <c r="C3318" s="2" t="s">
        <v>403</v>
      </c>
      <c r="D3318" s="2" t="s">
        <v>33</v>
      </c>
      <c r="E3318" s="2" t="s">
        <v>28</v>
      </c>
      <c r="F3318" s="2">
        <v>5140.45</v>
      </c>
      <c r="G3318" s="2">
        <v>771.07</v>
      </c>
      <c r="H3318" s="2">
        <v>4369.38</v>
      </c>
      <c r="I3318" s="2" t="s">
        <v>29</v>
      </c>
    </row>
    <row r="3319" spans="1:9" x14ac:dyDescent="0.2">
      <c r="A3319" s="3" t="s">
        <v>3755</v>
      </c>
      <c r="B3319" s="3" t="s">
        <v>242</v>
      </c>
      <c r="C3319" s="3" t="s">
        <v>452</v>
      </c>
      <c r="D3319" s="3" t="s">
        <v>169</v>
      </c>
      <c r="E3319" s="3" t="s">
        <v>34</v>
      </c>
      <c r="F3319" s="3">
        <v>3096.59</v>
      </c>
      <c r="G3319" s="3">
        <v>619.32000000000005</v>
      </c>
      <c r="H3319" s="3">
        <v>2477.27</v>
      </c>
      <c r="I3319" s="3" t="s">
        <v>41</v>
      </c>
    </row>
    <row r="3320" spans="1:9" x14ac:dyDescent="0.2">
      <c r="A3320" s="2" t="s">
        <v>3756</v>
      </c>
      <c r="B3320" s="2" t="s">
        <v>318</v>
      </c>
      <c r="C3320" s="2" t="s">
        <v>324</v>
      </c>
      <c r="D3320" s="2" t="s">
        <v>64</v>
      </c>
      <c r="E3320" s="2" t="s">
        <v>115</v>
      </c>
      <c r="F3320" s="2">
        <v>6462.42</v>
      </c>
      <c r="G3320" s="2">
        <v>0</v>
      </c>
      <c r="H3320" s="2">
        <v>6462.42</v>
      </c>
      <c r="I3320" s="2" t="s">
        <v>56</v>
      </c>
    </row>
    <row r="3321" spans="1:9" x14ac:dyDescent="0.2">
      <c r="A3321" s="3" t="s">
        <v>3757</v>
      </c>
      <c r="B3321" s="3" t="s">
        <v>241</v>
      </c>
      <c r="C3321" s="3" t="s">
        <v>543</v>
      </c>
      <c r="D3321" s="3" t="s">
        <v>27</v>
      </c>
      <c r="E3321" s="3" t="s">
        <v>60</v>
      </c>
      <c r="F3321" s="3">
        <v>3424.38</v>
      </c>
      <c r="G3321" s="3">
        <v>0</v>
      </c>
      <c r="H3321" s="3">
        <v>3424.38</v>
      </c>
      <c r="I3321" s="3" t="s">
        <v>41</v>
      </c>
    </row>
    <row r="3322" spans="1:9" x14ac:dyDescent="0.2">
      <c r="A3322" s="2" t="s">
        <v>3758</v>
      </c>
      <c r="B3322" s="2" t="s">
        <v>135</v>
      </c>
      <c r="C3322" s="2" t="s">
        <v>307</v>
      </c>
      <c r="D3322" s="2" t="s">
        <v>27</v>
      </c>
      <c r="E3322" s="2" t="s">
        <v>28</v>
      </c>
      <c r="F3322" s="2">
        <v>6379.43</v>
      </c>
      <c r="G3322" s="2">
        <v>1148.3</v>
      </c>
      <c r="H3322" s="2">
        <v>5231.13</v>
      </c>
      <c r="I3322" s="2" t="s">
        <v>29</v>
      </c>
    </row>
    <row r="3323" spans="1:9" x14ac:dyDescent="0.2">
      <c r="A3323" s="3" t="s">
        <v>3759</v>
      </c>
      <c r="B3323" s="3" t="s">
        <v>949</v>
      </c>
      <c r="C3323" s="3" t="s">
        <v>351</v>
      </c>
      <c r="D3323" s="3" t="s">
        <v>64</v>
      </c>
      <c r="E3323" s="3" t="s">
        <v>115</v>
      </c>
      <c r="F3323" s="3">
        <v>21619.599999999999</v>
      </c>
      <c r="G3323" s="3">
        <v>0</v>
      </c>
      <c r="H3323" s="3">
        <v>21619.599999999999</v>
      </c>
      <c r="I3323" s="3" t="s">
        <v>29</v>
      </c>
    </row>
    <row r="3324" spans="1:9" x14ac:dyDescent="0.2">
      <c r="A3324" s="2" t="s">
        <v>3760</v>
      </c>
      <c r="B3324" s="2" t="s">
        <v>209</v>
      </c>
      <c r="C3324" s="2" t="s">
        <v>343</v>
      </c>
      <c r="D3324" s="2" t="s">
        <v>64</v>
      </c>
      <c r="E3324" s="2" t="s">
        <v>34</v>
      </c>
      <c r="F3324" s="2">
        <v>6327.88</v>
      </c>
      <c r="G3324" s="2">
        <v>0</v>
      </c>
      <c r="H3324" s="2">
        <v>6327.88</v>
      </c>
      <c r="I3324" s="2" t="s">
        <v>41</v>
      </c>
    </row>
    <row r="3325" spans="1:9" x14ac:dyDescent="0.2">
      <c r="A3325" s="3" t="s">
        <v>3761</v>
      </c>
      <c r="B3325" s="3" t="s">
        <v>702</v>
      </c>
      <c r="C3325" s="3" t="s">
        <v>147</v>
      </c>
      <c r="D3325" s="3" t="s">
        <v>45</v>
      </c>
      <c r="E3325" s="3" t="s">
        <v>46</v>
      </c>
      <c r="F3325" s="3">
        <v>6153.62</v>
      </c>
      <c r="G3325" s="3">
        <v>307.68</v>
      </c>
      <c r="H3325" s="3">
        <v>5845.94</v>
      </c>
      <c r="I3325" s="3" t="s">
        <v>56</v>
      </c>
    </row>
    <row r="3326" spans="1:9" x14ac:dyDescent="0.2">
      <c r="A3326" s="2" t="s">
        <v>3762</v>
      </c>
      <c r="B3326" s="2" t="s">
        <v>236</v>
      </c>
      <c r="C3326" s="2" t="s">
        <v>190</v>
      </c>
      <c r="D3326" s="2" t="s">
        <v>33</v>
      </c>
      <c r="E3326" s="2" t="s">
        <v>34</v>
      </c>
      <c r="F3326" s="2">
        <v>12447.25</v>
      </c>
      <c r="G3326" s="2">
        <v>1867.09</v>
      </c>
      <c r="H3326" s="2">
        <v>10580.16</v>
      </c>
      <c r="I3326" s="2" t="s">
        <v>29</v>
      </c>
    </row>
    <row r="3327" spans="1:9" x14ac:dyDescent="0.2">
      <c r="A3327" s="3" t="s">
        <v>3763</v>
      </c>
      <c r="B3327" s="3" t="s">
        <v>113</v>
      </c>
      <c r="C3327" s="3" t="s">
        <v>343</v>
      </c>
      <c r="D3327" s="3" t="s">
        <v>114</v>
      </c>
      <c r="E3327" s="3" t="s">
        <v>115</v>
      </c>
      <c r="F3327" s="3">
        <v>2972.56</v>
      </c>
      <c r="G3327" s="3">
        <v>297.26</v>
      </c>
      <c r="H3327" s="3">
        <v>2675.3</v>
      </c>
      <c r="I3327" s="3" t="s">
        <v>29</v>
      </c>
    </row>
    <row r="3328" spans="1:9" x14ac:dyDescent="0.2">
      <c r="A3328" s="2" t="s">
        <v>3764</v>
      </c>
      <c r="B3328" s="2" t="s">
        <v>813</v>
      </c>
      <c r="C3328" s="2" t="s">
        <v>269</v>
      </c>
      <c r="D3328" s="2" t="s">
        <v>52</v>
      </c>
      <c r="E3328" s="2" t="s">
        <v>34</v>
      </c>
      <c r="F3328" s="2">
        <v>8056.54</v>
      </c>
      <c r="G3328" s="2">
        <v>966.78</v>
      </c>
      <c r="H3328" s="2">
        <v>7089.76</v>
      </c>
      <c r="I3328" s="2" t="s">
        <v>29</v>
      </c>
    </row>
    <row r="3329" spans="1:9" x14ac:dyDescent="0.2">
      <c r="A3329" s="3" t="s">
        <v>3765</v>
      </c>
      <c r="B3329" s="3" t="s">
        <v>642</v>
      </c>
      <c r="C3329" s="3" t="s">
        <v>487</v>
      </c>
      <c r="D3329" s="3" t="s">
        <v>27</v>
      </c>
      <c r="E3329" s="3" t="s">
        <v>34</v>
      </c>
      <c r="F3329" s="3">
        <v>9569.68</v>
      </c>
      <c r="G3329" s="3">
        <v>1722.54</v>
      </c>
      <c r="H3329" s="3">
        <v>7847.14</v>
      </c>
      <c r="I3329" s="3" t="s">
        <v>29</v>
      </c>
    </row>
    <row r="3330" spans="1:9" x14ac:dyDescent="0.2">
      <c r="A3330" s="2" t="s">
        <v>3766</v>
      </c>
      <c r="B3330" s="2" t="s">
        <v>405</v>
      </c>
      <c r="C3330" s="2" t="s">
        <v>1348</v>
      </c>
      <c r="D3330" s="2" t="s">
        <v>206</v>
      </c>
      <c r="E3330" s="2" t="s">
        <v>207</v>
      </c>
      <c r="F3330" s="2">
        <v>4957.6899999999996</v>
      </c>
      <c r="G3330" s="2">
        <v>0</v>
      </c>
      <c r="H3330" s="2">
        <v>4957.6899999999996</v>
      </c>
      <c r="I3330" s="2" t="s">
        <v>29</v>
      </c>
    </row>
    <row r="3331" spans="1:9" x14ac:dyDescent="0.2">
      <c r="A3331" s="3" t="s">
        <v>3767</v>
      </c>
      <c r="B3331" s="3" t="s">
        <v>546</v>
      </c>
      <c r="C3331" s="3" t="s">
        <v>482</v>
      </c>
      <c r="D3331" s="3" t="s">
        <v>169</v>
      </c>
      <c r="E3331" s="3" t="s">
        <v>34</v>
      </c>
      <c r="F3331" s="3">
        <v>7103.71</v>
      </c>
      <c r="G3331" s="3">
        <v>1420.74</v>
      </c>
      <c r="H3331" s="3">
        <v>5682.97</v>
      </c>
      <c r="I3331" s="3" t="s">
        <v>56</v>
      </c>
    </row>
    <row r="3332" spans="1:9" x14ac:dyDescent="0.2">
      <c r="A3332" s="2" t="s">
        <v>3768</v>
      </c>
      <c r="B3332" s="2" t="s">
        <v>285</v>
      </c>
      <c r="C3332" s="2" t="s">
        <v>351</v>
      </c>
      <c r="D3332" s="2" t="s">
        <v>33</v>
      </c>
      <c r="E3332" s="2" t="s">
        <v>60</v>
      </c>
      <c r="F3332" s="2">
        <v>5513.55</v>
      </c>
      <c r="G3332" s="2">
        <v>0</v>
      </c>
      <c r="H3332" s="2">
        <v>5513.55</v>
      </c>
      <c r="I3332" s="2" t="s">
        <v>29</v>
      </c>
    </row>
    <row r="3333" spans="1:9" x14ac:dyDescent="0.2">
      <c r="A3333" s="3" t="s">
        <v>3769</v>
      </c>
      <c r="B3333" s="3" t="s">
        <v>666</v>
      </c>
      <c r="C3333" s="3" t="s">
        <v>168</v>
      </c>
      <c r="D3333" s="3" t="s">
        <v>33</v>
      </c>
      <c r="E3333" s="3" t="s">
        <v>34</v>
      </c>
      <c r="F3333" s="3">
        <v>8834.4599999999991</v>
      </c>
      <c r="G3333" s="3">
        <v>1325.17</v>
      </c>
      <c r="H3333" s="3">
        <v>7509.29</v>
      </c>
      <c r="I3333" s="3" t="s">
        <v>41</v>
      </c>
    </row>
    <row r="3334" spans="1:9" x14ac:dyDescent="0.2">
      <c r="A3334" s="2" t="s">
        <v>3770</v>
      </c>
      <c r="B3334" s="2" t="s">
        <v>437</v>
      </c>
      <c r="C3334" s="2" t="s">
        <v>44</v>
      </c>
      <c r="D3334" s="2" t="s">
        <v>64</v>
      </c>
      <c r="E3334" s="2" t="s">
        <v>115</v>
      </c>
      <c r="F3334" s="2">
        <v>8364.2900000000009</v>
      </c>
      <c r="G3334" s="2">
        <v>0</v>
      </c>
      <c r="H3334" s="2">
        <v>8364.2900000000009</v>
      </c>
      <c r="I3334" s="2" t="s">
        <v>41</v>
      </c>
    </row>
    <row r="3335" spans="1:9" x14ac:dyDescent="0.2">
      <c r="A3335" s="3" t="s">
        <v>3771</v>
      </c>
      <c r="B3335" s="3" t="s">
        <v>63</v>
      </c>
      <c r="C3335" s="3" t="s">
        <v>1101</v>
      </c>
      <c r="D3335" s="3" t="s">
        <v>52</v>
      </c>
      <c r="E3335" s="3" t="s">
        <v>34</v>
      </c>
      <c r="F3335" s="3">
        <v>5547.49</v>
      </c>
      <c r="G3335" s="3">
        <v>665.7</v>
      </c>
      <c r="H3335" s="3">
        <v>4881.79</v>
      </c>
      <c r="I3335" s="3" t="s">
        <v>29</v>
      </c>
    </row>
    <row r="3336" spans="1:9" x14ac:dyDescent="0.2">
      <c r="A3336" s="2" t="s">
        <v>3772</v>
      </c>
      <c r="B3336" s="2" t="s">
        <v>685</v>
      </c>
      <c r="C3336" s="2" t="s">
        <v>1035</v>
      </c>
      <c r="D3336" s="2" t="s">
        <v>33</v>
      </c>
      <c r="E3336" s="2" t="s">
        <v>60</v>
      </c>
      <c r="F3336" s="2">
        <v>12824.67</v>
      </c>
      <c r="G3336" s="2">
        <v>0</v>
      </c>
      <c r="H3336" s="2">
        <v>12824.67</v>
      </c>
      <c r="I3336" s="2" t="s">
        <v>41</v>
      </c>
    </row>
    <row r="3337" spans="1:9" x14ac:dyDescent="0.2">
      <c r="A3337" s="3" t="s">
        <v>3773</v>
      </c>
      <c r="B3337" s="3" t="s">
        <v>590</v>
      </c>
      <c r="C3337" s="3" t="s">
        <v>165</v>
      </c>
      <c r="D3337" s="3" t="s">
        <v>52</v>
      </c>
      <c r="E3337" s="3" t="s">
        <v>60</v>
      </c>
      <c r="F3337" s="3">
        <v>7604.02</v>
      </c>
      <c r="G3337" s="3">
        <v>0</v>
      </c>
      <c r="H3337" s="3">
        <v>7604.02</v>
      </c>
      <c r="I3337" s="3" t="s">
        <v>56</v>
      </c>
    </row>
    <row r="3338" spans="1:9" x14ac:dyDescent="0.2">
      <c r="A3338" s="2" t="s">
        <v>3774</v>
      </c>
      <c r="B3338" s="2" t="s">
        <v>380</v>
      </c>
      <c r="C3338" s="2" t="s">
        <v>452</v>
      </c>
      <c r="D3338" s="2" t="s">
        <v>52</v>
      </c>
      <c r="E3338" s="2" t="s">
        <v>60</v>
      </c>
      <c r="F3338" s="2">
        <v>7710.14</v>
      </c>
      <c r="G3338" s="2">
        <v>0</v>
      </c>
      <c r="H3338" s="2">
        <v>7710.14</v>
      </c>
      <c r="I3338" s="2" t="s">
        <v>29</v>
      </c>
    </row>
    <row r="3339" spans="1:9" x14ac:dyDescent="0.2">
      <c r="A3339" s="3" t="s">
        <v>3775</v>
      </c>
      <c r="B3339" s="3" t="s">
        <v>573</v>
      </c>
      <c r="C3339" s="3" t="s">
        <v>649</v>
      </c>
      <c r="D3339" s="3" t="s">
        <v>45</v>
      </c>
      <c r="E3339" s="3" t="s">
        <v>46</v>
      </c>
      <c r="F3339" s="3">
        <v>2635.83</v>
      </c>
      <c r="G3339" s="3">
        <v>131.79</v>
      </c>
      <c r="H3339" s="3">
        <v>2504.04</v>
      </c>
      <c r="I3339" s="3" t="s">
        <v>29</v>
      </c>
    </row>
    <row r="3340" spans="1:9" x14ac:dyDescent="0.2">
      <c r="A3340" s="2" t="s">
        <v>3776</v>
      </c>
      <c r="B3340" s="2" t="s">
        <v>448</v>
      </c>
      <c r="C3340" s="2" t="s">
        <v>448</v>
      </c>
      <c r="D3340" s="2" t="s">
        <v>45</v>
      </c>
      <c r="E3340" s="2" t="s">
        <v>89</v>
      </c>
      <c r="F3340" s="2">
        <v>2558.65</v>
      </c>
      <c r="G3340" s="2">
        <v>0</v>
      </c>
      <c r="H3340" s="2">
        <v>2558.65</v>
      </c>
      <c r="I3340" s="2" t="s">
        <v>29</v>
      </c>
    </row>
    <row r="3341" spans="1:9" x14ac:dyDescent="0.2">
      <c r="A3341" s="3" t="s">
        <v>3777</v>
      </c>
      <c r="B3341" s="3" t="s">
        <v>272</v>
      </c>
      <c r="C3341" s="3" t="s">
        <v>229</v>
      </c>
      <c r="D3341" s="3" t="s">
        <v>64</v>
      </c>
      <c r="E3341" s="3" t="s">
        <v>34</v>
      </c>
      <c r="F3341" s="3">
        <v>3602.48</v>
      </c>
      <c r="G3341" s="3">
        <v>0</v>
      </c>
      <c r="H3341" s="3">
        <v>3602.48</v>
      </c>
      <c r="I3341" s="3" t="s">
        <v>29</v>
      </c>
    </row>
    <row r="3342" spans="1:9" x14ac:dyDescent="0.2">
      <c r="A3342" s="2" t="s">
        <v>3778</v>
      </c>
      <c r="B3342" s="2" t="s">
        <v>205</v>
      </c>
      <c r="C3342" s="2" t="s">
        <v>337</v>
      </c>
      <c r="D3342" s="2" t="s">
        <v>33</v>
      </c>
      <c r="E3342" s="2" t="s">
        <v>60</v>
      </c>
      <c r="F3342" s="2">
        <v>2670.91</v>
      </c>
      <c r="G3342" s="2">
        <v>0</v>
      </c>
      <c r="H3342" s="2">
        <v>2670.91</v>
      </c>
      <c r="I3342" s="2" t="s">
        <v>41</v>
      </c>
    </row>
    <row r="3343" spans="1:9" x14ac:dyDescent="0.2">
      <c r="A3343" s="3" t="s">
        <v>3779</v>
      </c>
      <c r="B3343" s="3" t="s">
        <v>612</v>
      </c>
      <c r="C3343" s="3" t="s">
        <v>612</v>
      </c>
      <c r="D3343" s="3" t="s">
        <v>52</v>
      </c>
      <c r="E3343" s="3" t="s">
        <v>34</v>
      </c>
      <c r="F3343" s="3">
        <v>7086.64</v>
      </c>
      <c r="G3343" s="3">
        <v>850.4</v>
      </c>
      <c r="H3343" s="3">
        <v>6236.24</v>
      </c>
      <c r="I3343" s="3" t="s">
        <v>29</v>
      </c>
    </row>
    <row r="3344" spans="1:9" x14ac:dyDescent="0.2">
      <c r="A3344" s="2" t="s">
        <v>3780</v>
      </c>
      <c r="B3344" s="2" t="s">
        <v>546</v>
      </c>
      <c r="C3344" s="2" t="s">
        <v>602</v>
      </c>
      <c r="D3344" s="2" t="s">
        <v>45</v>
      </c>
      <c r="E3344" s="2" t="s">
        <v>89</v>
      </c>
      <c r="F3344" s="2">
        <v>6718.45</v>
      </c>
      <c r="G3344" s="2">
        <v>0</v>
      </c>
      <c r="H3344" s="2">
        <v>6718.45</v>
      </c>
      <c r="I3344" s="2" t="s">
        <v>56</v>
      </c>
    </row>
    <row r="3345" spans="1:9" x14ac:dyDescent="0.2">
      <c r="A3345" s="3" t="s">
        <v>3781</v>
      </c>
      <c r="B3345" s="3" t="s">
        <v>85</v>
      </c>
      <c r="C3345" s="3" t="s">
        <v>826</v>
      </c>
      <c r="D3345" s="3" t="s">
        <v>52</v>
      </c>
      <c r="E3345" s="3" t="s">
        <v>34</v>
      </c>
      <c r="F3345" s="3">
        <v>6293.43</v>
      </c>
      <c r="G3345" s="3">
        <v>755.21</v>
      </c>
      <c r="H3345" s="3">
        <v>5538.22</v>
      </c>
      <c r="I3345" s="3" t="s">
        <v>29</v>
      </c>
    </row>
    <row r="3346" spans="1:9" x14ac:dyDescent="0.2">
      <c r="A3346" s="2" t="s">
        <v>3782</v>
      </c>
      <c r="B3346" s="2" t="s">
        <v>139</v>
      </c>
      <c r="C3346" s="2" t="s">
        <v>653</v>
      </c>
      <c r="D3346" s="2" t="s">
        <v>45</v>
      </c>
      <c r="E3346" s="2" t="s">
        <v>46</v>
      </c>
      <c r="F3346" s="2">
        <v>3740.67</v>
      </c>
      <c r="G3346" s="2">
        <v>187.03</v>
      </c>
      <c r="H3346" s="2">
        <v>3553.64</v>
      </c>
      <c r="I3346" s="2" t="s">
        <v>41</v>
      </c>
    </row>
    <row r="3347" spans="1:9" x14ac:dyDescent="0.2">
      <c r="A3347" s="3" t="s">
        <v>3783</v>
      </c>
      <c r="B3347" s="3" t="s">
        <v>227</v>
      </c>
      <c r="C3347" s="3" t="s">
        <v>159</v>
      </c>
      <c r="D3347" s="3" t="s">
        <v>45</v>
      </c>
      <c r="E3347" s="3" t="s">
        <v>89</v>
      </c>
      <c r="F3347" s="3">
        <v>2645.95</v>
      </c>
      <c r="G3347" s="3">
        <v>0</v>
      </c>
      <c r="H3347" s="3">
        <v>2645.95</v>
      </c>
      <c r="I3347" s="3" t="s">
        <v>29</v>
      </c>
    </row>
    <row r="3348" spans="1:9" x14ac:dyDescent="0.2">
      <c r="A3348" s="2" t="s">
        <v>3784</v>
      </c>
      <c r="B3348" s="2" t="s">
        <v>143</v>
      </c>
      <c r="C3348" s="2" t="s">
        <v>230</v>
      </c>
      <c r="D3348" s="2" t="s">
        <v>33</v>
      </c>
      <c r="E3348" s="2" t="s">
        <v>60</v>
      </c>
      <c r="F3348" s="2">
        <v>4593.8599999999997</v>
      </c>
      <c r="G3348" s="2">
        <v>0</v>
      </c>
      <c r="H3348" s="2">
        <v>4593.8599999999997</v>
      </c>
      <c r="I3348" s="2" t="s">
        <v>29</v>
      </c>
    </row>
    <row r="3349" spans="1:9" x14ac:dyDescent="0.2">
      <c r="A3349" s="3" t="s">
        <v>3785</v>
      </c>
      <c r="B3349" s="3" t="s">
        <v>326</v>
      </c>
      <c r="C3349" s="3" t="s">
        <v>516</v>
      </c>
      <c r="D3349" s="3" t="s">
        <v>206</v>
      </c>
      <c r="E3349" s="3" t="s">
        <v>207</v>
      </c>
      <c r="F3349" s="3">
        <v>11415.4</v>
      </c>
      <c r="G3349" s="3">
        <v>0</v>
      </c>
      <c r="H3349" s="3">
        <v>11415.4</v>
      </c>
      <c r="I3349" s="3" t="s">
        <v>29</v>
      </c>
    </row>
    <row r="3350" spans="1:9" x14ac:dyDescent="0.2">
      <c r="A3350" s="2" t="s">
        <v>3786</v>
      </c>
      <c r="B3350" s="2" t="s">
        <v>312</v>
      </c>
      <c r="C3350" s="2" t="s">
        <v>482</v>
      </c>
      <c r="D3350" s="2" t="s">
        <v>27</v>
      </c>
      <c r="E3350" s="2" t="s">
        <v>28</v>
      </c>
      <c r="F3350" s="2">
        <v>2715.59</v>
      </c>
      <c r="G3350" s="2">
        <v>488.81</v>
      </c>
      <c r="H3350" s="2">
        <v>2226.7800000000002</v>
      </c>
      <c r="I3350" s="2" t="s">
        <v>29</v>
      </c>
    </row>
    <row r="3351" spans="1:9" x14ac:dyDescent="0.2">
      <c r="A3351" s="3" t="s">
        <v>3787</v>
      </c>
      <c r="B3351" s="3" t="s">
        <v>451</v>
      </c>
      <c r="C3351" s="3" t="s">
        <v>679</v>
      </c>
      <c r="D3351" s="3" t="s">
        <v>45</v>
      </c>
      <c r="E3351" s="3" t="s">
        <v>46</v>
      </c>
      <c r="F3351" s="3">
        <v>5848.94</v>
      </c>
      <c r="G3351" s="3">
        <v>292.45</v>
      </c>
      <c r="H3351" s="3">
        <v>5556.49</v>
      </c>
      <c r="I3351" s="3" t="s">
        <v>29</v>
      </c>
    </row>
    <row r="3352" spans="1:9" x14ac:dyDescent="0.2">
      <c r="A3352" s="2" t="s">
        <v>3788</v>
      </c>
      <c r="B3352" s="2" t="s">
        <v>653</v>
      </c>
      <c r="C3352" s="2" t="s">
        <v>370</v>
      </c>
      <c r="D3352" s="2" t="s">
        <v>64</v>
      </c>
      <c r="E3352" s="2" t="s">
        <v>115</v>
      </c>
      <c r="F3352" s="2">
        <v>20719.939999999999</v>
      </c>
      <c r="G3352" s="2">
        <v>0</v>
      </c>
      <c r="H3352" s="2">
        <v>20719.939999999999</v>
      </c>
      <c r="I3352" s="2" t="s">
        <v>29</v>
      </c>
    </row>
    <row r="3353" spans="1:9" x14ac:dyDescent="0.2">
      <c r="A3353" s="3" t="s">
        <v>3789</v>
      </c>
      <c r="B3353" s="3" t="s">
        <v>789</v>
      </c>
      <c r="C3353" s="3" t="s">
        <v>153</v>
      </c>
      <c r="D3353" s="3" t="s">
        <v>33</v>
      </c>
      <c r="E3353" s="3" t="s">
        <v>28</v>
      </c>
      <c r="F3353" s="3">
        <v>12491.49</v>
      </c>
      <c r="G3353" s="3">
        <v>1873.72</v>
      </c>
      <c r="H3353" s="3">
        <v>10617.77</v>
      </c>
      <c r="I3353" s="3" t="s">
        <v>29</v>
      </c>
    </row>
    <row r="3354" spans="1:9" x14ac:dyDescent="0.2">
      <c r="A3354" s="2" t="s">
        <v>3790</v>
      </c>
      <c r="B3354" s="2" t="s">
        <v>84</v>
      </c>
      <c r="C3354" s="2" t="s">
        <v>314</v>
      </c>
      <c r="D3354" s="2" t="s">
        <v>52</v>
      </c>
      <c r="E3354" s="2" t="s">
        <v>34</v>
      </c>
      <c r="F3354" s="2">
        <v>3072.81</v>
      </c>
      <c r="G3354" s="2">
        <v>368.74</v>
      </c>
      <c r="H3354" s="2">
        <v>2704.07</v>
      </c>
      <c r="I3354" s="2" t="s">
        <v>29</v>
      </c>
    </row>
    <row r="3355" spans="1:9" x14ac:dyDescent="0.2">
      <c r="A3355" s="3" t="s">
        <v>3791</v>
      </c>
      <c r="B3355" s="3" t="s">
        <v>955</v>
      </c>
      <c r="C3355" s="3" t="s">
        <v>94</v>
      </c>
      <c r="D3355" s="3" t="s">
        <v>27</v>
      </c>
      <c r="E3355" s="3" t="s">
        <v>28</v>
      </c>
      <c r="F3355" s="3">
        <v>6825.47</v>
      </c>
      <c r="G3355" s="3">
        <v>1228.58</v>
      </c>
      <c r="H3355" s="3">
        <v>5596.89</v>
      </c>
      <c r="I3355" s="3" t="s">
        <v>29</v>
      </c>
    </row>
    <row r="3356" spans="1:9" x14ac:dyDescent="0.2">
      <c r="A3356" s="2" t="s">
        <v>3792</v>
      </c>
      <c r="B3356" s="2" t="s">
        <v>98</v>
      </c>
      <c r="C3356" s="2" t="s">
        <v>2359</v>
      </c>
      <c r="D3356" s="2" t="s">
        <v>27</v>
      </c>
      <c r="E3356" s="2" t="s">
        <v>60</v>
      </c>
      <c r="F3356" s="2">
        <v>12892.55</v>
      </c>
      <c r="G3356" s="2">
        <v>0</v>
      </c>
      <c r="H3356" s="2">
        <v>12892.55</v>
      </c>
      <c r="I3356" s="2" t="s">
        <v>56</v>
      </c>
    </row>
    <row r="3357" spans="1:9" x14ac:dyDescent="0.2">
      <c r="A3357" s="3" t="s">
        <v>3793</v>
      </c>
      <c r="B3357" s="3" t="s">
        <v>437</v>
      </c>
      <c r="C3357" s="3" t="s">
        <v>239</v>
      </c>
      <c r="D3357" s="3" t="s">
        <v>27</v>
      </c>
      <c r="E3357" s="3" t="s">
        <v>34</v>
      </c>
      <c r="F3357" s="3">
        <v>3750.59</v>
      </c>
      <c r="G3357" s="3">
        <v>675.11</v>
      </c>
      <c r="H3357" s="3">
        <v>3075.48</v>
      </c>
      <c r="I3357" s="3" t="s">
        <v>56</v>
      </c>
    </row>
    <row r="3358" spans="1:9" x14ac:dyDescent="0.2">
      <c r="A3358" s="2" t="s">
        <v>3794</v>
      </c>
      <c r="B3358" s="2" t="s">
        <v>331</v>
      </c>
      <c r="C3358" s="2" t="s">
        <v>618</v>
      </c>
      <c r="D3358" s="2" t="s">
        <v>114</v>
      </c>
      <c r="E3358" s="2" t="s">
        <v>46</v>
      </c>
      <c r="F3358" s="2">
        <v>13850.93</v>
      </c>
      <c r="G3358" s="2">
        <v>1385.09</v>
      </c>
      <c r="H3358" s="2">
        <v>12465.84</v>
      </c>
      <c r="I3358" s="2" t="s">
        <v>56</v>
      </c>
    </row>
    <row r="3359" spans="1:9" x14ac:dyDescent="0.2">
      <c r="A3359" s="3" t="s">
        <v>3795</v>
      </c>
      <c r="B3359" s="3" t="s">
        <v>787</v>
      </c>
      <c r="C3359" s="3" t="s">
        <v>443</v>
      </c>
      <c r="D3359" s="3" t="s">
        <v>64</v>
      </c>
      <c r="E3359" s="3" t="s">
        <v>28</v>
      </c>
      <c r="F3359" s="3">
        <v>15682.45</v>
      </c>
      <c r="G3359" s="3">
        <v>0</v>
      </c>
      <c r="H3359" s="3">
        <v>15682.45</v>
      </c>
      <c r="I3359" s="3" t="s">
        <v>29</v>
      </c>
    </row>
    <row r="3360" spans="1:9" x14ac:dyDescent="0.2">
      <c r="A3360" s="2" t="s">
        <v>3796</v>
      </c>
      <c r="B3360" s="2" t="s">
        <v>515</v>
      </c>
      <c r="C3360" s="2" t="s">
        <v>822</v>
      </c>
      <c r="D3360" s="2" t="s">
        <v>27</v>
      </c>
      <c r="E3360" s="2" t="s">
        <v>28</v>
      </c>
      <c r="F3360" s="2">
        <v>4413.8999999999996</v>
      </c>
      <c r="G3360" s="2">
        <v>794.5</v>
      </c>
      <c r="H3360" s="2">
        <v>3619.4</v>
      </c>
      <c r="I3360" s="2" t="s">
        <v>56</v>
      </c>
    </row>
    <row r="3361" spans="1:9" x14ac:dyDescent="0.2">
      <c r="A3361" s="3" t="s">
        <v>3797</v>
      </c>
      <c r="B3361" s="3" t="s">
        <v>271</v>
      </c>
      <c r="C3361" s="3" t="s">
        <v>384</v>
      </c>
      <c r="D3361" s="3" t="s">
        <v>114</v>
      </c>
      <c r="E3361" s="3" t="s">
        <v>46</v>
      </c>
      <c r="F3361" s="3">
        <v>2823.24</v>
      </c>
      <c r="G3361" s="3">
        <v>282.32</v>
      </c>
      <c r="H3361" s="3">
        <v>2540.92</v>
      </c>
      <c r="I3361" s="3" t="s">
        <v>56</v>
      </c>
    </row>
    <row r="3362" spans="1:9" x14ac:dyDescent="0.2">
      <c r="A3362" s="2" t="s">
        <v>3798</v>
      </c>
      <c r="B3362" s="2" t="s">
        <v>1072</v>
      </c>
      <c r="C3362" s="2" t="s">
        <v>66</v>
      </c>
      <c r="D3362" s="2" t="s">
        <v>33</v>
      </c>
      <c r="E3362" s="2" t="s">
        <v>60</v>
      </c>
      <c r="F3362" s="2">
        <v>7302.6</v>
      </c>
      <c r="G3362" s="2">
        <v>0</v>
      </c>
      <c r="H3362" s="2">
        <v>7302.6</v>
      </c>
      <c r="I3362" s="2" t="s">
        <v>41</v>
      </c>
    </row>
    <row r="3363" spans="1:9" x14ac:dyDescent="0.2">
      <c r="A3363" s="3" t="s">
        <v>3799</v>
      </c>
      <c r="B3363" s="3" t="s">
        <v>62</v>
      </c>
      <c r="C3363" s="3" t="s">
        <v>749</v>
      </c>
      <c r="D3363" s="3" t="s">
        <v>52</v>
      </c>
      <c r="E3363" s="3" t="s">
        <v>60</v>
      </c>
      <c r="F3363" s="3">
        <v>13875.9</v>
      </c>
      <c r="G3363" s="3">
        <v>0</v>
      </c>
      <c r="H3363" s="3">
        <v>13875.9</v>
      </c>
      <c r="I3363" s="3" t="s">
        <v>29</v>
      </c>
    </row>
    <row r="3364" spans="1:9" x14ac:dyDescent="0.2">
      <c r="A3364" s="2" t="s">
        <v>3800</v>
      </c>
      <c r="B3364" s="2" t="s">
        <v>346</v>
      </c>
      <c r="C3364" s="2" t="s">
        <v>495</v>
      </c>
      <c r="D3364" s="2" t="s">
        <v>27</v>
      </c>
      <c r="E3364" s="2" t="s">
        <v>28</v>
      </c>
      <c r="F3364" s="2">
        <v>8615.59</v>
      </c>
      <c r="G3364" s="2">
        <v>1550.81</v>
      </c>
      <c r="H3364" s="2">
        <v>7064.78</v>
      </c>
      <c r="I3364" s="2" t="s">
        <v>41</v>
      </c>
    </row>
    <row r="3365" spans="1:9" x14ac:dyDescent="0.2">
      <c r="A3365" s="3" t="s">
        <v>3801</v>
      </c>
      <c r="B3365" s="3" t="s">
        <v>310</v>
      </c>
      <c r="C3365" s="3" t="s">
        <v>189</v>
      </c>
      <c r="D3365" s="3" t="s">
        <v>114</v>
      </c>
      <c r="E3365" s="3" t="s">
        <v>115</v>
      </c>
      <c r="F3365" s="3">
        <v>10420.379999999999</v>
      </c>
      <c r="G3365" s="3">
        <v>1042.04</v>
      </c>
      <c r="H3365" s="3">
        <v>9378.34</v>
      </c>
      <c r="I3365" s="3" t="s">
        <v>29</v>
      </c>
    </row>
    <row r="3366" spans="1:9" x14ac:dyDescent="0.2">
      <c r="A3366" s="2" t="s">
        <v>3802</v>
      </c>
      <c r="B3366" s="2" t="s">
        <v>574</v>
      </c>
      <c r="C3366" s="2" t="s">
        <v>566</v>
      </c>
      <c r="D3366" s="2" t="s">
        <v>52</v>
      </c>
      <c r="E3366" s="2" t="s">
        <v>34</v>
      </c>
      <c r="F3366" s="2">
        <v>8545.4599999999991</v>
      </c>
      <c r="G3366" s="2">
        <v>1025.46</v>
      </c>
      <c r="H3366" s="2">
        <v>7520</v>
      </c>
      <c r="I3366" s="2" t="s">
        <v>41</v>
      </c>
    </row>
    <row r="3367" spans="1:9" x14ac:dyDescent="0.2">
      <c r="A3367" s="3" t="s">
        <v>3803</v>
      </c>
      <c r="B3367" s="3" t="s">
        <v>393</v>
      </c>
      <c r="C3367" s="3" t="s">
        <v>230</v>
      </c>
      <c r="D3367" s="3" t="s">
        <v>114</v>
      </c>
      <c r="E3367" s="3" t="s">
        <v>46</v>
      </c>
      <c r="F3367" s="3">
        <v>6958.13</v>
      </c>
      <c r="G3367" s="3">
        <v>695.81</v>
      </c>
      <c r="H3367" s="3">
        <v>6262.32</v>
      </c>
      <c r="I3367" s="3" t="s">
        <v>29</v>
      </c>
    </row>
    <row r="3368" spans="1:9" x14ac:dyDescent="0.2">
      <c r="A3368" s="2" t="s">
        <v>3804</v>
      </c>
      <c r="B3368" s="2" t="s">
        <v>441</v>
      </c>
      <c r="C3368" s="2" t="s">
        <v>97</v>
      </c>
      <c r="D3368" s="2" t="s">
        <v>27</v>
      </c>
      <c r="E3368" s="2" t="s">
        <v>34</v>
      </c>
      <c r="F3368" s="2">
        <v>4237.09</v>
      </c>
      <c r="G3368" s="2">
        <v>762.68</v>
      </c>
      <c r="H3368" s="2">
        <v>3474.41</v>
      </c>
      <c r="I3368" s="2" t="s">
        <v>41</v>
      </c>
    </row>
    <row r="3369" spans="1:9" x14ac:dyDescent="0.2">
      <c r="A3369" s="3" t="s">
        <v>3805</v>
      </c>
      <c r="B3369" s="3" t="s">
        <v>423</v>
      </c>
      <c r="C3369" s="3" t="s">
        <v>813</v>
      </c>
      <c r="D3369" s="3" t="s">
        <v>64</v>
      </c>
      <c r="E3369" s="3" t="s">
        <v>115</v>
      </c>
      <c r="F3369" s="3">
        <v>14201.93</v>
      </c>
      <c r="G3369" s="3">
        <v>0</v>
      </c>
      <c r="H3369" s="3">
        <v>14201.93</v>
      </c>
      <c r="I3369" s="3" t="s">
        <v>56</v>
      </c>
    </row>
    <row r="3370" spans="1:9" x14ac:dyDescent="0.2">
      <c r="A3370" s="2" t="s">
        <v>3806</v>
      </c>
      <c r="B3370" s="2" t="s">
        <v>85</v>
      </c>
      <c r="C3370" s="2" t="s">
        <v>826</v>
      </c>
      <c r="D3370" s="2" t="s">
        <v>45</v>
      </c>
      <c r="E3370" s="2" t="s">
        <v>46</v>
      </c>
      <c r="F3370" s="2">
        <v>5178.1899999999996</v>
      </c>
      <c r="G3370" s="2">
        <v>258.91000000000003</v>
      </c>
      <c r="H3370" s="2">
        <v>4919.28</v>
      </c>
      <c r="I3370" s="2" t="s">
        <v>29</v>
      </c>
    </row>
    <row r="3371" spans="1:9" x14ac:dyDescent="0.2">
      <c r="A3371" s="3" t="s">
        <v>3807</v>
      </c>
      <c r="B3371" s="3" t="s">
        <v>162</v>
      </c>
      <c r="C3371" s="3" t="s">
        <v>605</v>
      </c>
      <c r="D3371" s="3" t="s">
        <v>114</v>
      </c>
      <c r="E3371" s="3" t="s">
        <v>46</v>
      </c>
      <c r="F3371" s="3">
        <v>13016.41</v>
      </c>
      <c r="G3371" s="3">
        <v>1301.6400000000001</v>
      </c>
      <c r="H3371" s="3">
        <v>11714.77</v>
      </c>
      <c r="I3371" s="3" t="s">
        <v>41</v>
      </c>
    </row>
    <row r="3372" spans="1:9" x14ac:dyDescent="0.2">
      <c r="A3372" s="2" t="s">
        <v>3808</v>
      </c>
      <c r="B3372" s="2" t="s">
        <v>626</v>
      </c>
      <c r="C3372" s="2" t="s">
        <v>1278</v>
      </c>
      <c r="D3372" s="2" t="s">
        <v>27</v>
      </c>
      <c r="E3372" s="2" t="s">
        <v>28</v>
      </c>
      <c r="F3372" s="2">
        <v>7785.95</v>
      </c>
      <c r="G3372" s="2">
        <v>1401.47</v>
      </c>
      <c r="H3372" s="2">
        <v>6384.48</v>
      </c>
      <c r="I3372" s="2" t="s">
        <v>29</v>
      </c>
    </row>
    <row r="3373" spans="1:9" x14ac:dyDescent="0.2">
      <c r="A3373" s="3" t="s">
        <v>3809</v>
      </c>
      <c r="B3373" s="3" t="s">
        <v>410</v>
      </c>
      <c r="C3373" s="3" t="s">
        <v>410</v>
      </c>
      <c r="D3373" s="3" t="s">
        <v>64</v>
      </c>
      <c r="E3373" s="3" t="s">
        <v>28</v>
      </c>
      <c r="F3373" s="3">
        <v>6478.75</v>
      </c>
      <c r="G3373" s="3">
        <v>0</v>
      </c>
      <c r="H3373" s="3">
        <v>6478.75</v>
      </c>
      <c r="I3373" s="3" t="s">
        <v>29</v>
      </c>
    </row>
    <row r="3374" spans="1:9" x14ac:dyDescent="0.2">
      <c r="A3374" s="2" t="s">
        <v>3810</v>
      </c>
      <c r="B3374" s="2" t="s">
        <v>171</v>
      </c>
      <c r="C3374" s="2" t="s">
        <v>291</v>
      </c>
      <c r="D3374" s="2" t="s">
        <v>33</v>
      </c>
      <c r="E3374" s="2" t="s">
        <v>60</v>
      </c>
      <c r="F3374" s="2">
        <v>20876.689999999999</v>
      </c>
      <c r="G3374" s="2">
        <v>0</v>
      </c>
      <c r="H3374" s="2">
        <v>20876.689999999999</v>
      </c>
      <c r="I3374" s="2" t="s">
        <v>41</v>
      </c>
    </row>
    <row r="3375" spans="1:9" x14ac:dyDescent="0.2">
      <c r="A3375" s="3" t="s">
        <v>3811</v>
      </c>
      <c r="B3375" s="3" t="s">
        <v>317</v>
      </c>
      <c r="C3375" s="3" t="s">
        <v>485</v>
      </c>
      <c r="D3375" s="3" t="s">
        <v>64</v>
      </c>
      <c r="E3375" s="3" t="s">
        <v>34</v>
      </c>
      <c r="F3375" s="3">
        <v>6651.27</v>
      </c>
      <c r="G3375" s="3">
        <v>0</v>
      </c>
      <c r="H3375" s="3">
        <v>6651.27</v>
      </c>
      <c r="I3375" s="3" t="s">
        <v>41</v>
      </c>
    </row>
    <row r="3376" spans="1:9" x14ac:dyDescent="0.2">
      <c r="A3376" s="2" t="s">
        <v>3812</v>
      </c>
      <c r="B3376" s="2" t="s">
        <v>26</v>
      </c>
      <c r="C3376" s="2" t="s">
        <v>452</v>
      </c>
      <c r="D3376" s="2" t="s">
        <v>52</v>
      </c>
      <c r="E3376" s="2" t="s">
        <v>34</v>
      </c>
      <c r="F3376" s="2">
        <v>8277.86</v>
      </c>
      <c r="G3376" s="2">
        <v>993.34</v>
      </c>
      <c r="H3376" s="2">
        <v>7284.52</v>
      </c>
      <c r="I3376" s="2" t="s">
        <v>41</v>
      </c>
    </row>
    <row r="3377" spans="1:9" x14ac:dyDescent="0.2">
      <c r="A3377" s="3" t="s">
        <v>3813</v>
      </c>
      <c r="B3377" s="3" t="s">
        <v>433</v>
      </c>
      <c r="C3377" s="3" t="s">
        <v>509</v>
      </c>
      <c r="D3377" s="3" t="s">
        <v>52</v>
      </c>
      <c r="E3377" s="3" t="s">
        <v>60</v>
      </c>
      <c r="F3377" s="3">
        <v>18640.599999999999</v>
      </c>
      <c r="G3377" s="3">
        <v>0</v>
      </c>
      <c r="H3377" s="3">
        <v>18640.599999999999</v>
      </c>
      <c r="I3377" s="3" t="s">
        <v>29</v>
      </c>
    </row>
    <row r="3378" spans="1:9" x14ac:dyDescent="0.2">
      <c r="A3378" s="2" t="s">
        <v>3814</v>
      </c>
      <c r="B3378" s="2" t="s">
        <v>543</v>
      </c>
      <c r="C3378" s="2" t="s">
        <v>126</v>
      </c>
      <c r="D3378" s="2" t="s">
        <v>206</v>
      </c>
      <c r="E3378" s="2" t="s">
        <v>207</v>
      </c>
      <c r="F3378" s="2">
        <v>3485.48</v>
      </c>
      <c r="G3378" s="2">
        <v>0</v>
      </c>
      <c r="H3378" s="2">
        <v>3485.48</v>
      </c>
      <c r="I3378" s="2" t="s">
        <v>29</v>
      </c>
    </row>
    <row r="3379" spans="1:9" x14ac:dyDescent="0.2">
      <c r="A3379" s="3" t="s">
        <v>3815</v>
      </c>
      <c r="B3379" s="3" t="s">
        <v>452</v>
      </c>
      <c r="C3379" s="3" t="s">
        <v>452</v>
      </c>
      <c r="D3379" s="3" t="s">
        <v>52</v>
      </c>
      <c r="E3379" s="3" t="s">
        <v>34</v>
      </c>
      <c r="F3379" s="3">
        <v>8647.75</v>
      </c>
      <c r="G3379" s="3">
        <v>1037.73</v>
      </c>
      <c r="H3379" s="3">
        <v>7610.02</v>
      </c>
      <c r="I3379" s="3" t="s">
        <v>56</v>
      </c>
    </row>
    <row r="3380" spans="1:9" x14ac:dyDescent="0.2">
      <c r="A3380" s="2" t="s">
        <v>3816</v>
      </c>
      <c r="B3380" s="2" t="s">
        <v>190</v>
      </c>
      <c r="C3380" s="2" t="s">
        <v>509</v>
      </c>
      <c r="D3380" s="2" t="s">
        <v>33</v>
      </c>
      <c r="E3380" s="2" t="s">
        <v>60</v>
      </c>
      <c r="F3380" s="2">
        <v>6669.84</v>
      </c>
      <c r="G3380" s="2">
        <v>0</v>
      </c>
      <c r="H3380" s="2">
        <v>6669.84</v>
      </c>
      <c r="I3380" s="2" t="s">
        <v>29</v>
      </c>
    </row>
    <row r="3381" spans="1:9" x14ac:dyDescent="0.2">
      <c r="A3381" s="3" t="s">
        <v>3817</v>
      </c>
      <c r="B3381" s="3" t="s">
        <v>368</v>
      </c>
      <c r="C3381" s="3" t="s">
        <v>167</v>
      </c>
      <c r="D3381" s="3" t="s">
        <v>45</v>
      </c>
      <c r="E3381" s="3" t="s">
        <v>89</v>
      </c>
      <c r="F3381" s="3">
        <v>12547.86</v>
      </c>
      <c r="G3381" s="3">
        <v>0</v>
      </c>
      <c r="H3381" s="3">
        <v>12547.86</v>
      </c>
      <c r="I3381" s="3" t="s">
        <v>29</v>
      </c>
    </row>
    <row r="3382" spans="1:9" x14ac:dyDescent="0.2">
      <c r="A3382" s="2" t="s">
        <v>3818</v>
      </c>
      <c r="B3382" s="2" t="s">
        <v>39</v>
      </c>
      <c r="C3382" s="2" t="s">
        <v>551</v>
      </c>
      <c r="D3382" s="2" t="s">
        <v>64</v>
      </c>
      <c r="E3382" s="2" t="s">
        <v>115</v>
      </c>
      <c r="F3382" s="2">
        <v>7739.63</v>
      </c>
      <c r="G3382" s="2">
        <v>0</v>
      </c>
      <c r="H3382" s="2">
        <v>7739.63</v>
      </c>
      <c r="I3382" s="2" t="s">
        <v>29</v>
      </c>
    </row>
    <row r="3383" spans="1:9" x14ac:dyDescent="0.2">
      <c r="A3383" s="3" t="s">
        <v>3819</v>
      </c>
      <c r="B3383" s="3" t="s">
        <v>220</v>
      </c>
      <c r="C3383" s="3" t="s">
        <v>409</v>
      </c>
      <c r="D3383" s="3" t="s">
        <v>114</v>
      </c>
      <c r="E3383" s="3" t="s">
        <v>46</v>
      </c>
      <c r="F3383" s="3">
        <v>9392.7999999999993</v>
      </c>
      <c r="G3383" s="3">
        <v>939.28</v>
      </c>
      <c r="H3383" s="3">
        <v>8453.52</v>
      </c>
      <c r="I3383" s="3" t="s">
        <v>29</v>
      </c>
    </row>
    <row r="3384" spans="1:9" x14ac:dyDescent="0.2">
      <c r="A3384" s="2" t="s">
        <v>3820</v>
      </c>
      <c r="B3384" s="2" t="s">
        <v>91</v>
      </c>
      <c r="C3384" s="2" t="s">
        <v>302</v>
      </c>
      <c r="D3384" s="2" t="s">
        <v>27</v>
      </c>
      <c r="E3384" s="2" t="s">
        <v>34</v>
      </c>
      <c r="F3384" s="2">
        <v>11986.93</v>
      </c>
      <c r="G3384" s="2">
        <v>2157.65</v>
      </c>
      <c r="H3384" s="2">
        <v>9829.2800000000007</v>
      </c>
      <c r="I3384" s="2" t="s">
        <v>29</v>
      </c>
    </row>
    <row r="3385" spans="1:9" x14ac:dyDescent="0.2">
      <c r="A3385" s="3" t="s">
        <v>3821</v>
      </c>
      <c r="B3385" s="3" t="s">
        <v>420</v>
      </c>
      <c r="C3385" s="3" t="s">
        <v>430</v>
      </c>
      <c r="D3385" s="3" t="s">
        <v>52</v>
      </c>
      <c r="E3385" s="3" t="s">
        <v>34</v>
      </c>
      <c r="F3385" s="3">
        <v>2458.7600000000002</v>
      </c>
      <c r="G3385" s="3">
        <v>295.05</v>
      </c>
      <c r="H3385" s="3">
        <v>2163.71</v>
      </c>
      <c r="I3385" s="3" t="s">
        <v>29</v>
      </c>
    </row>
    <row r="3386" spans="1:9" x14ac:dyDescent="0.2">
      <c r="A3386" s="2" t="s">
        <v>3822</v>
      </c>
      <c r="B3386" s="2" t="s">
        <v>813</v>
      </c>
      <c r="C3386" s="2" t="s">
        <v>87</v>
      </c>
      <c r="D3386" s="2" t="s">
        <v>33</v>
      </c>
      <c r="E3386" s="2" t="s">
        <v>34</v>
      </c>
      <c r="F3386" s="2">
        <v>4282.46</v>
      </c>
      <c r="G3386" s="2">
        <v>642.37</v>
      </c>
      <c r="H3386" s="2">
        <v>3640.09</v>
      </c>
      <c r="I3386" s="2" t="s">
        <v>41</v>
      </c>
    </row>
    <row r="3387" spans="1:9" x14ac:dyDescent="0.2">
      <c r="A3387" s="3" t="s">
        <v>3823</v>
      </c>
      <c r="B3387" s="3" t="s">
        <v>1048</v>
      </c>
      <c r="C3387" s="3" t="s">
        <v>597</v>
      </c>
      <c r="D3387" s="3" t="s">
        <v>169</v>
      </c>
      <c r="E3387" s="3" t="s">
        <v>34</v>
      </c>
      <c r="F3387" s="3">
        <v>6621.55</v>
      </c>
      <c r="G3387" s="3">
        <v>1324.31</v>
      </c>
      <c r="H3387" s="3">
        <v>5297.24</v>
      </c>
      <c r="I3387" s="3" t="s">
        <v>29</v>
      </c>
    </row>
    <row r="3388" spans="1:9" x14ac:dyDescent="0.2">
      <c r="A3388" s="2" t="s">
        <v>3824</v>
      </c>
      <c r="B3388" s="2" t="s">
        <v>578</v>
      </c>
      <c r="C3388" s="2" t="s">
        <v>129</v>
      </c>
      <c r="D3388" s="2" t="s">
        <v>64</v>
      </c>
      <c r="E3388" s="2" t="s">
        <v>34</v>
      </c>
      <c r="F3388" s="2">
        <v>22956.46</v>
      </c>
      <c r="G3388" s="2">
        <v>0</v>
      </c>
      <c r="H3388" s="2">
        <v>22956.46</v>
      </c>
      <c r="I3388" s="2" t="s">
        <v>29</v>
      </c>
    </row>
    <row r="3389" spans="1:9" x14ac:dyDescent="0.2">
      <c r="A3389" s="3" t="s">
        <v>3825</v>
      </c>
      <c r="B3389" s="3" t="s">
        <v>124</v>
      </c>
      <c r="C3389" s="3" t="s">
        <v>291</v>
      </c>
      <c r="D3389" s="3" t="s">
        <v>45</v>
      </c>
      <c r="E3389" s="3" t="s">
        <v>89</v>
      </c>
      <c r="F3389" s="3">
        <v>3294.82</v>
      </c>
      <c r="G3389" s="3">
        <v>0</v>
      </c>
      <c r="H3389" s="3">
        <v>3294.82</v>
      </c>
      <c r="I3389" s="3" t="s">
        <v>56</v>
      </c>
    </row>
    <row r="3390" spans="1:9" x14ac:dyDescent="0.2">
      <c r="A3390" s="2" t="s">
        <v>3826</v>
      </c>
      <c r="B3390" s="2" t="s">
        <v>195</v>
      </c>
      <c r="C3390" s="2" t="s">
        <v>458</v>
      </c>
      <c r="D3390" s="2" t="s">
        <v>45</v>
      </c>
      <c r="E3390" s="2" t="s">
        <v>46</v>
      </c>
      <c r="F3390" s="2">
        <v>14337.97</v>
      </c>
      <c r="G3390" s="2">
        <v>716.9</v>
      </c>
      <c r="H3390" s="2">
        <v>13621.07</v>
      </c>
      <c r="I3390" s="2" t="s">
        <v>29</v>
      </c>
    </row>
    <row r="3391" spans="1:9" x14ac:dyDescent="0.2">
      <c r="A3391" s="3" t="s">
        <v>3827</v>
      </c>
      <c r="B3391" s="3" t="s">
        <v>384</v>
      </c>
      <c r="C3391" s="3" t="s">
        <v>478</v>
      </c>
      <c r="D3391" s="3" t="s">
        <v>52</v>
      </c>
      <c r="E3391" s="3" t="s">
        <v>34</v>
      </c>
      <c r="F3391" s="3">
        <v>4964.49</v>
      </c>
      <c r="G3391" s="3">
        <v>595.74</v>
      </c>
      <c r="H3391" s="3">
        <v>4368.75</v>
      </c>
      <c r="I3391" s="3" t="s">
        <v>41</v>
      </c>
    </row>
    <row r="3392" spans="1:9" x14ac:dyDescent="0.2">
      <c r="A3392" s="2" t="s">
        <v>3828</v>
      </c>
      <c r="B3392" s="2" t="s">
        <v>79</v>
      </c>
      <c r="C3392" s="2" t="s">
        <v>317</v>
      </c>
      <c r="D3392" s="2" t="s">
        <v>27</v>
      </c>
      <c r="E3392" s="2" t="s">
        <v>28</v>
      </c>
      <c r="F3392" s="2">
        <v>14187.81</v>
      </c>
      <c r="G3392" s="2">
        <v>2553.81</v>
      </c>
      <c r="H3392" s="2">
        <v>11634</v>
      </c>
      <c r="I3392" s="2" t="s">
        <v>41</v>
      </c>
    </row>
    <row r="3393" spans="1:9" x14ac:dyDescent="0.2">
      <c r="A3393" s="3" t="s">
        <v>3829</v>
      </c>
      <c r="B3393" s="3" t="s">
        <v>120</v>
      </c>
      <c r="C3393" s="3" t="s">
        <v>121</v>
      </c>
      <c r="D3393" s="3" t="s">
        <v>27</v>
      </c>
      <c r="E3393" s="3" t="s">
        <v>34</v>
      </c>
      <c r="F3393" s="3">
        <v>5905.82</v>
      </c>
      <c r="G3393" s="3">
        <v>1063.05</v>
      </c>
      <c r="H3393" s="3">
        <v>4842.7700000000004</v>
      </c>
      <c r="I3393" s="3" t="s">
        <v>29</v>
      </c>
    </row>
    <row r="3394" spans="1:9" x14ac:dyDescent="0.2">
      <c r="A3394" s="2" t="s">
        <v>3830</v>
      </c>
      <c r="B3394" s="2" t="s">
        <v>712</v>
      </c>
      <c r="C3394" s="2" t="s">
        <v>405</v>
      </c>
      <c r="D3394" s="2" t="s">
        <v>52</v>
      </c>
      <c r="E3394" s="2" t="s">
        <v>60</v>
      </c>
      <c r="F3394" s="2">
        <v>7194.49</v>
      </c>
      <c r="G3394" s="2">
        <v>0</v>
      </c>
      <c r="H3394" s="2">
        <v>7194.49</v>
      </c>
      <c r="I3394" s="2" t="s">
        <v>29</v>
      </c>
    </row>
    <row r="3395" spans="1:9" x14ac:dyDescent="0.2">
      <c r="A3395" s="3" t="s">
        <v>3831</v>
      </c>
      <c r="B3395" s="3" t="s">
        <v>120</v>
      </c>
      <c r="C3395" s="3" t="s">
        <v>661</v>
      </c>
      <c r="D3395" s="3" t="s">
        <v>169</v>
      </c>
      <c r="E3395" s="3" t="s">
        <v>46</v>
      </c>
      <c r="F3395" s="3">
        <v>6021.98</v>
      </c>
      <c r="G3395" s="3">
        <v>1204.4000000000001</v>
      </c>
      <c r="H3395" s="3">
        <v>4817.58</v>
      </c>
      <c r="I3395" s="3" t="s">
        <v>29</v>
      </c>
    </row>
    <row r="3396" spans="1:9" x14ac:dyDescent="0.2">
      <c r="A3396" s="2" t="s">
        <v>3832</v>
      </c>
      <c r="B3396" s="2" t="s">
        <v>120</v>
      </c>
      <c r="C3396" s="2" t="s">
        <v>103</v>
      </c>
      <c r="D3396" s="2" t="s">
        <v>52</v>
      </c>
      <c r="E3396" s="2" t="s">
        <v>60</v>
      </c>
      <c r="F3396" s="2">
        <v>7096.74</v>
      </c>
      <c r="G3396" s="2">
        <v>0</v>
      </c>
      <c r="H3396" s="2">
        <v>7096.74</v>
      </c>
      <c r="I3396" s="2" t="s">
        <v>29</v>
      </c>
    </row>
    <row r="3397" spans="1:9" x14ac:dyDescent="0.2">
      <c r="A3397" s="3" t="s">
        <v>3833</v>
      </c>
      <c r="B3397" s="3" t="s">
        <v>778</v>
      </c>
      <c r="C3397" s="3" t="s">
        <v>794</v>
      </c>
      <c r="D3397" s="3" t="s">
        <v>114</v>
      </c>
      <c r="E3397" s="3" t="s">
        <v>115</v>
      </c>
      <c r="F3397" s="3">
        <v>10286.98</v>
      </c>
      <c r="G3397" s="3">
        <v>1028.7</v>
      </c>
      <c r="H3397" s="3">
        <v>9258.2800000000007</v>
      </c>
      <c r="I3397" s="3" t="s">
        <v>29</v>
      </c>
    </row>
    <row r="3398" spans="1:9" x14ac:dyDescent="0.2">
      <c r="A3398" s="2" t="s">
        <v>3834</v>
      </c>
      <c r="B3398" s="2" t="s">
        <v>124</v>
      </c>
      <c r="C3398" s="2" t="s">
        <v>285</v>
      </c>
      <c r="D3398" s="2" t="s">
        <v>52</v>
      </c>
      <c r="E3398" s="2" t="s">
        <v>60</v>
      </c>
      <c r="F3398" s="2">
        <v>10404.51</v>
      </c>
      <c r="G3398" s="2">
        <v>0</v>
      </c>
      <c r="H3398" s="2">
        <v>10404.51</v>
      </c>
      <c r="I3398" s="2" t="s">
        <v>29</v>
      </c>
    </row>
    <row r="3399" spans="1:9" x14ac:dyDescent="0.2">
      <c r="A3399" s="3" t="s">
        <v>3835</v>
      </c>
      <c r="B3399" s="3" t="s">
        <v>443</v>
      </c>
      <c r="C3399" s="3" t="s">
        <v>256</v>
      </c>
      <c r="D3399" s="3" t="s">
        <v>52</v>
      </c>
      <c r="E3399" s="3" t="s">
        <v>34</v>
      </c>
      <c r="F3399" s="3">
        <v>6790.51</v>
      </c>
      <c r="G3399" s="3">
        <v>814.86</v>
      </c>
      <c r="H3399" s="3">
        <v>5975.65</v>
      </c>
      <c r="I3399" s="3" t="s">
        <v>29</v>
      </c>
    </row>
    <row r="3400" spans="1:9" x14ac:dyDescent="0.2">
      <c r="A3400" s="2" t="s">
        <v>3836</v>
      </c>
      <c r="B3400" s="2" t="s">
        <v>229</v>
      </c>
      <c r="C3400" s="2" t="s">
        <v>394</v>
      </c>
      <c r="D3400" s="2" t="s">
        <v>206</v>
      </c>
      <c r="E3400" s="2" t="s">
        <v>207</v>
      </c>
      <c r="F3400" s="2">
        <v>18800.07</v>
      </c>
      <c r="G3400" s="2">
        <v>0</v>
      </c>
      <c r="H3400" s="2">
        <v>18800.07</v>
      </c>
      <c r="I3400" s="2" t="s">
        <v>29</v>
      </c>
    </row>
    <row r="3401" spans="1:9" x14ac:dyDescent="0.2">
      <c r="A3401" s="3" t="s">
        <v>3837</v>
      </c>
      <c r="B3401" s="3" t="s">
        <v>247</v>
      </c>
      <c r="C3401" s="3" t="s">
        <v>312</v>
      </c>
      <c r="D3401" s="3" t="s">
        <v>45</v>
      </c>
      <c r="E3401" s="3" t="s">
        <v>46</v>
      </c>
      <c r="F3401" s="3">
        <v>5156.67</v>
      </c>
      <c r="G3401" s="3">
        <v>257.83</v>
      </c>
      <c r="H3401" s="3">
        <v>4898.84</v>
      </c>
      <c r="I3401" s="3" t="s">
        <v>29</v>
      </c>
    </row>
    <row r="3402" spans="1:9" x14ac:dyDescent="0.2">
      <c r="A3402" s="2" t="s">
        <v>3838</v>
      </c>
      <c r="B3402" s="2" t="s">
        <v>454</v>
      </c>
      <c r="C3402" s="2" t="s">
        <v>553</v>
      </c>
      <c r="D3402" s="2" t="s">
        <v>206</v>
      </c>
      <c r="E3402" s="2" t="s">
        <v>207</v>
      </c>
      <c r="F3402" s="2">
        <v>4817.6099999999997</v>
      </c>
      <c r="G3402" s="2">
        <v>0</v>
      </c>
      <c r="H3402" s="2">
        <v>4817.6099999999997</v>
      </c>
      <c r="I3402" s="2" t="s">
        <v>29</v>
      </c>
    </row>
    <row r="3403" spans="1:9" x14ac:dyDescent="0.2">
      <c r="A3403" s="3" t="s">
        <v>3839</v>
      </c>
      <c r="B3403" s="3" t="s">
        <v>564</v>
      </c>
      <c r="C3403" s="3" t="s">
        <v>76</v>
      </c>
      <c r="D3403" s="3" t="s">
        <v>27</v>
      </c>
      <c r="E3403" s="3" t="s">
        <v>34</v>
      </c>
      <c r="F3403" s="3">
        <v>10578.65</v>
      </c>
      <c r="G3403" s="3">
        <v>1904.16</v>
      </c>
      <c r="H3403" s="3">
        <v>8674.49</v>
      </c>
      <c r="I3403" s="3" t="s">
        <v>29</v>
      </c>
    </row>
    <row r="3404" spans="1:9" x14ac:dyDescent="0.2">
      <c r="A3404" s="2" t="s">
        <v>3840</v>
      </c>
      <c r="B3404" s="2" t="s">
        <v>567</v>
      </c>
      <c r="C3404" s="2" t="s">
        <v>460</v>
      </c>
      <c r="D3404" s="2" t="s">
        <v>64</v>
      </c>
      <c r="E3404" s="2" t="s">
        <v>34</v>
      </c>
      <c r="F3404" s="2">
        <v>3175.29</v>
      </c>
      <c r="G3404" s="2">
        <v>0</v>
      </c>
      <c r="H3404" s="2">
        <v>3175.29</v>
      </c>
      <c r="I3404" s="2" t="s">
        <v>56</v>
      </c>
    </row>
    <row r="3405" spans="1:9" x14ac:dyDescent="0.2">
      <c r="A3405" s="3" t="s">
        <v>3841</v>
      </c>
      <c r="B3405" s="3" t="s">
        <v>917</v>
      </c>
      <c r="C3405" s="3" t="s">
        <v>3067</v>
      </c>
      <c r="D3405" s="3" t="s">
        <v>64</v>
      </c>
      <c r="E3405" s="3" t="s">
        <v>115</v>
      </c>
      <c r="F3405" s="3">
        <v>20420.189999999999</v>
      </c>
      <c r="G3405" s="3">
        <v>0</v>
      </c>
      <c r="H3405" s="3">
        <v>20420.189999999999</v>
      </c>
      <c r="I3405" s="3" t="s">
        <v>29</v>
      </c>
    </row>
    <row r="3406" spans="1:9" x14ac:dyDescent="0.2">
      <c r="A3406" s="2" t="s">
        <v>3842</v>
      </c>
      <c r="B3406" s="2" t="s">
        <v>702</v>
      </c>
      <c r="C3406" s="2" t="s">
        <v>328</v>
      </c>
      <c r="D3406" s="2" t="s">
        <v>114</v>
      </c>
      <c r="E3406" s="2" t="s">
        <v>115</v>
      </c>
      <c r="F3406" s="2">
        <v>5538.92</v>
      </c>
      <c r="G3406" s="2">
        <v>553.89</v>
      </c>
      <c r="H3406" s="2">
        <v>4985.03</v>
      </c>
      <c r="I3406" s="2" t="s">
        <v>41</v>
      </c>
    </row>
    <row r="3407" spans="1:9" x14ac:dyDescent="0.2">
      <c r="A3407" s="3" t="s">
        <v>3843</v>
      </c>
      <c r="B3407" s="3" t="s">
        <v>307</v>
      </c>
      <c r="C3407" s="3" t="s">
        <v>558</v>
      </c>
      <c r="D3407" s="3" t="s">
        <v>206</v>
      </c>
      <c r="E3407" s="3" t="s">
        <v>207</v>
      </c>
      <c r="F3407" s="3">
        <v>5198.47</v>
      </c>
      <c r="G3407" s="3">
        <v>0</v>
      </c>
      <c r="H3407" s="3">
        <v>5198.47</v>
      </c>
      <c r="I3407" s="3" t="s">
        <v>56</v>
      </c>
    </row>
    <row r="3408" spans="1:9" x14ac:dyDescent="0.2">
      <c r="A3408" s="2" t="s">
        <v>3844</v>
      </c>
      <c r="B3408" s="2" t="s">
        <v>261</v>
      </c>
      <c r="C3408" s="2" t="s">
        <v>84</v>
      </c>
      <c r="D3408" s="2" t="s">
        <v>27</v>
      </c>
      <c r="E3408" s="2" t="s">
        <v>34</v>
      </c>
      <c r="F3408" s="2">
        <v>8629.2000000000007</v>
      </c>
      <c r="G3408" s="2">
        <v>1553.26</v>
      </c>
      <c r="H3408" s="2">
        <v>7075.94</v>
      </c>
      <c r="I3408" s="2" t="s">
        <v>29</v>
      </c>
    </row>
    <row r="3409" spans="1:9" x14ac:dyDescent="0.2">
      <c r="A3409" s="3" t="s">
        <v>3845</v>
      </c>
      <c r="B3409" s="3" t="s">
        <v>54</v>
      </c>
      <c r="C3409" s="3" t="s">
        <v>546</v>
      </c>
      <c r="D3409" s="3" t="s">
        <v>52</v>
      </c>
      <c r="E3409" s="3" t="s">
        <v>34</v>
      </c>
      <c r="F3409" s="3">
        <v>11825.47</v>
      </c>
      <c r="G3409" s="3">
        <v>1419.06</v>
      </c>
      <c r="H3409" s="3">
        <v>10406.41</v>
      </c>
      <c r="I3409" s="3" t="s">
        <v>41</v>
      </c>
    </row>
    <row r="3410" spans="1:9" x14ac:dyDescent="0.2">
      <c r="A3410" s="2" t="s">
        <v>3846</v>
      </c>
      <c r="B3410" s="2" t="s">
        <v>917</v>
      </c>
      <c r="C3410" s="2" t="s">
        <v>1179</v>
      </c>
      <c r="D3410" s="2" t="s">
        <v>45</v>
      </c>
      <c r="E3410" s="2" t="s">
        <v>46</v>
      </c>
      <c r="F3410" s="2">
        <v>8325.3700000000008</v>
      </c>
      <c r="G3410" s="2">
        <v>416.27</v>
      </c>
      <c r="H3410" s="2">
        <v>7909.1</v>
      </c>
      <c r="I3410" s="2" t="s">
        <v>56</v>
      </c>
    </row>
    <row r="3411" spans="1:9" x14ac:dyDescent="0.2">
      <c r="A3411" s="3" t="s">
        <v>3847</v>
      </c>
      <c r="B3411" s="3" t="s">
        <v>614</v>
      </c>
      <c r="C3411" s="3" t="s">
        <v>426</v>
      </c>
      <c r="D3411" s="3" t="s">
        <v>64</v>
      </c>
      <c r="E3411" s="3" t="s">
        <v>28</v>
      </c>
      <c r="F3411" s="3">
        <v>3716.24</v>
      </c>
      <c r="G3411" s="3">
        <v>0</v>
      </c>
      <c r="H3411" s="3">
        <v>3716.24</v>
      </c>
      <c r="I3411" s="3" t="s">
        <v>29</v>
      </c>
    </row>
    <row r="3412" spans="1:9" x14ac:dyDescent="0.2">
      <c r="A3412" s="2" t="s">
        <v>3848</v>
      </c>
      <c r="B3412" s="2" t="s">
        <v>630</v>
      </c>
      <c r="C3412" s="2" t="s">
        <v>649</v>
      </c>
      <c r="D3412" s="2" t="s">
        <v>27</v>
      </c>
      <c r="E3412" s="2" t="s">
        <v>28</v>
      </c>
      <c r="F3412" s="2">
        <v>16222.73</v>
      </c>
      <c r="G3412" s="2">
        <v>2920.09</v>
      </c>
      <c r="H3412" s="2">
        <v>13302.64</v>
      </c>
      <c r="I3412" s="2" t="s">
        <v>29</v>
      </c>
    </row>
    <row r="3413" spans="1:9" x14ac:dyDescent="0.2">
      <c r="A3413" s="3" t="s">
        <v>3849</v>
      </c>
      <c r="B3413" s="3" t="s">
        <v>778</v>
      </c>
      <c r="C3413" s="3" t="s">
        <v>278</v>
      </c>
      <c r="D3413" s="3" t="s">
        <v>33</v>
      </c>
      <c r="E3413" s="3" t="s">
        <v>60</v>
      </c>
      <c r="F3413" s="3">
        <v>7684.18</v>
      </c>
      <c r="G3413" s="3">
        <v>0</v>
      </c>
      <c r="H3413" s="3">
        <v>7684.18</v>
      </c>
      <c r="I3413" s="3" t="s">
        <v>56</v>
      </c>
    </row>
    <row r="3414" spans="1:9" x14ac:dyDescent="0.2">
      <c r="A3414" s="2" t="s">
        <v>3850</v>
      </c>
      <c r="B3414" s="2" t="s">
        <v>534</v>
      </c>
      <c r="C3414" s="2" t="s">
        <v>1101</v>
      </c>
      <c r="D3414" s="2" t="s">
        <v>52</v>
      </c>
      <c r="E3414" s="2" t="s">
        <v>34</v>
      </c>
      <c r="F3414" s="2">
        <v>5239.46</v>
      </c>
      <c r="G3414" s="2">
        <v>628.74</v>
      </c>
      <c r="H3414" s="2">
        <v>4610.72</v>
      </c>
      <c r="I3414" s="2" t="s">
        <v>29</v>
      </c>
    </row>
    <row r="3415" spans="1:9" x14ac:dyDescent="0.2">
      <c r="A3415" s="3" t="s">
        <v>3851</v>
      </c>
      <c r="B3415" s="3" t="s">
        <v>875</v>
      </c>
      <c r="C3415" s="3" t="s">
        <v>328</v>
      </c>
      <c r="D3415" s="3" t="s">
        <v>27</v>
      </c>
      <c r="E3415" s="3" t="s">
        <v>28</v>
      </c>
      <c r="F3415" s="3">
        <v>5801.4</v>
      </c>
      <c r="G3415" s="3">
        <v>1044.25</v>
      </c>
      <c r="H3415" s="3">
        <v>4757.1499999999996</v>
      </c>
      <c r="I3415" s="3" t="s">
        <v>41</v>
      </c>
    </row>
    <row r="3416" spans="1:9" x14ac:dyDescent="0.2">
      <c r="A3416" s="2" t="s">
        <v>3852</v>
      </c>
      <c r="B3416" s="2" t="s">
        <v>403</v>
      </c>
      <c r="C3416" s="2" t="s">
        <v>409</v>
      </c>
      <c r="D3416" s="2" t="s">
        <v>45</v>
      </c>
      <c r="E3416" s="2" t="s">
        <v>46</v>
      </c>
      <c r="F3416" s="2">
        <v>6214.02</v>
      </c>
      <c r="G3416" s="2">
        <v>310.7</v>
      </c>
      <c r="H3416" s="2">
        <v>5903.32</v>
      </c>
      <c r="I3416" s="2" t="s">
        <v>41</v>
      </c>
    </row>
    <row r="3417" spans="1:9" x14ac:dyDescent="0.2">
      <c r="A3417" s="3" t="s">
        <v>3853</v>
      </c>
      <c r="B3417" s="3" t="s">
        <v>297</v>
      </c>
      <c r="C3417" s="3" t="s">
        <v>63</v>
      </c>
      <c r="D3417" s="3" t="s">
        <v>27</v>
      </c>
      <c r="E3417" s="3" t="s">
        <v>28</v>
      </c>
      <c r="F3417" s="3">
        <v>6855.15</v>
      </c>
      <c r="G3417" s="3">
        <v>1233.93</v>
      </c>
      <c r="H3417" s="3">
        <v>5621.22</v>
      </c>
      <c r="I3417" s="3" t="s">
        <v>29</v>
      </c>
    </row>
    <row r="3418" spans="1:9" x14ac:dyDescent="0.2">
      <c r="A3418" s="2" t="s">
        <v>3854</v>
      </c>
      <c r="B3418" s="2" t="s">
        <v>156</v>
      </c>
      <c r="C3418" s="2" t="s">
        <v>769</v>
      </c>
      <c r="D3418" s="2" t="s">
        <v>45</v>
      </c>
      <c r="E3418" s="2" t="s">
        <v>89</v>
      </c>
      <c r="F3418" s="2">
        <v>11318.62</v>
      </c>
      <c r="G3418" s="2">
        <v>0</v>
      </c>
      <c r="H3418" s="2">
        <v>11318.62</v>
      </c>
      <c r="I3418" s="2" t="s">
        <v>56</v>
      </c>
    </row>
    <row r="3419" spans="1:9" x14ac:dyDescent="0.2">
      <c r="A3419" s="3" t="s">
        <v>3855</v>
      </c>
      <c r="B3419" s="3" t="s">
        <v>183</v>
      </c>
      <c r="C3419" s="3" t="s">
        <v>553</v>
      </c>
      <c r="D3419" s="3" t="s">
        <v>33</v>
      </c>
      <c r="E3419" s="3" t="s">
        <v>28</v>
      </c>
      <c r="F3419" s="3">
        <v>2866.42</v>
      </c>
      <c r="G3419" s="3">
        <v>429.96</v>
      </c>
      <c r="H3419" s="3">
        <v>2436.46</v>
      </c>
      <c r="I3419" s="3" t="s">
        <v>29</v>
      </c>
    </row>
    <row r="3420" spans="1:9" x14ac:dyDescent="0.2">
      <c r="A3420" s="2" t="s">
        <v>3856</v>
      </c>
      <c r="B3420" s="2" t="s">
        <v>32</v>
      </c>
      <c r="C3420" s="2" t="s">
        <v>209</v>
      </c>
      <c r="D3420" s="2" t="s">
        <v>52</v>
      </c>
      <c r="E3420" s="2" t="s">
        <v>60</v>
      </c>
      <c r="F3420" s="2">
        <v>2752.01</v>
      </c>
      <c r="G3420" s="2">
        <v>0</v>
      </c>
      <c r="H3420" s="2">
        <v>2752.01</v>
      </c>
      <c r="I3420" s="2" t="s">
        <v>29</v>
      </c>
    </row>
    <row r="3421" spans="1:9" x14ac:dyDescent="0.2">
      <c r="A3421" s="3" t="s">
        <v>3857</v>
      </c>
      <c r="B3421" s="3" t="s">
        <v>891</v>
      </c>
      <c r="C3421" s="3" t="s">
        <v>286</v>
      </c>
      <c r="D3421" s="3" t="s">
        <v>169</v>
      </c>
      <c r="E3421" s="3" t="s">
        <v>34</v>
      </c>
      <c r="F3421" s="3">
        <v>13711.03</v>
      </c>
      <c r="G3421" s="3">
        <v>2742.21</v>
      </c>
      <c r="H3421" s="3">
        <v>10968.82</v>
      </c>
      <c r="I3421" s="3" t="s">
        <v>29</v>
      </c>
    </row>
    <row r="3422" spans="1:9" x14ac:dyDescent="0.2">
      <c r="A3422" s="2" t="s">
        <v>3858</v>
      </c>
      <c r="B3422" s="2" t="s">
        <v>229</v>
      </c>
      <c r="C3422" s="2" t="s">
        <v>394</v>
      </c>
      <c r="D3422" s="2" t="s">
        <v>169</v>
      </c>
      <c r="E3422" s="2" t="s">
        <v>46</v>
      </c>
      <c r="F3422" s="2">
        <v>9649.16</v>
      </c>
      <c r="G3422" s="2">
        <v>1929.83</v>
      </c>
      <c r="H3422" s="2">
        <v>7719.33</v>
      </c>
      <c r="I3422" s="2" t="s">
        <v>29</v>
      </c>
    </row>
    <row r="3423" spans="1:9" x14ac:dyDescent="0.2">
      <c r="A3423" s="3" t="s">
        <v>3859</v>
      </c>
      <c r="B3423" s="3" t="s">
        <v>452</v>
      </c>
      <c r="C3423" s="3" t="s">
        <v>460</v>
      </c>
      <c r="D3423" s="3" t="s">
        <v>64</v>
      </c>
      <c r="E3423" s="3" t="s">
        <v>34</v>
      </c>
      <c r="F3423" s="3">
        <v>3225.24</v>
      </c>
      <c r="G3423" s="3">
        <v>0</v>
      </c>
      <c r="H3423" s="3">
        <v>3225.24</v>
      </c>
      <c r="I3423" s="3" t="s">
        <v>29</v>
      </c>
    </row>
    <row r="3424" spans="1:9" x14ac:dyDescent="0.2">
      <c r="A3424" s="2" t="s">
        <v>3860</v>
      </c>
      <c r="B3424" s="2" t="s">
        <v>200</v>
      </c>
      <c r="C3424" s="2" t="s">
        <v>589</v>
      </c>
      <c r="D3424" s="2" t="s">
        <v>206</v>
      </c>
      <c r="E3424" s="2" t="s">
        <v>207</v>
      </c>
      <c r="F3424" s="2">
        <v>18299.740000000002</v>
      </c>
      <c r="G3424" s="2">
        <v>0</v>
      </c>
      <c r="H3424" s="2">
        <v>18299.740000000002</v>
      </c>
      <c r="I3424" s="2" t="s">
        <v>29</v>
      </c>
    </row>
    <row r="3425" spans="1:9" x14ac:dyDescent="0.2">
      <c r="A3425" s="3" t="s">
        <v>3861</v>
      </c>
      <c r="B3425" s="3" t="s">
        <v>236</v>
      </c>
      <c r="C3425" s="3" t="s">
        <v>400</v>
      </c>
      <c r="D3425" s="3" t="s">
        <v>64</v>
      </c>
      <c r="E3425" s="3" t="s">
        <v>115</v>
      </c>
      <c r="F3425" s="3">
        <v>26009.24</v>
      </c>
      <c r="G3425" s="3">
        <v>0</v>
      </c>
      <c r="H3425" s="3">
        <v>26009.24</v>
      </c>
      <c r="I3425" s="3" t="s">
        <v>29</v>
      </c>
    </row>
    <row r="3426" spans="1:9" x14ac:dyDescent="0.2">
      <c r="A3426" s="2" t="s">
        <v>3862</v>
      </c>
      <c r="B3426" s="2" t="s">
        <v>127</v>
      </c>
      <c r="C3426" s="2" t="s">
        <v>597</v>
      </c>
      <c r="D3426" s="2" t="s">
        <v>33</v>
      </c>
      <c r="E3426" s="2" t="s">
        <v>34</v>
      </c>
      <c r="F3426" s="2">
        <v>9290.68</v>
      </c>
      <c r="G3426" s="2">
        <v>1393.6</v>
      </c>
      <c r="H3426" s="2">
        <v>7897.08</v>
      </c>
      <c r="I3426" s="2" t="s">
        <v>41</v>
      </c>
    </row>
    <row r="3427" spans="1:9" x14ac:dyDescent="0.2">
      <c r="A3427" s="3" t="s">
        <v>3863</v>
      </c>
      <c r="B3427" s="3" t="s">
        <v>31</v>
      </c>
      <c r="C3427" s="3" t="s">
        <v>432</v>
      </c>
      <c r="D3427" s="3" t="s">
        <v>64</v>
      </c>
      <c r="E3427" s="3" t="s">
        <v>28</v>
      </c>
      <c r="F3427" s="3">
        <v>2675.38</v>
      </c>
      <c r="G3427" s="3">
        <v>0</v>
      </c>
      <c r="H3427" s="3">
        <v>2675.38</v>
      </c>
      <c r="I3427" s="3" t="s">
        <v>56</v>
      </c>
    </row>
    <row r="3428" spans="1:9" x14ac:dyDescent="0.2">
      <c r="A3428" s="2" t="s">
        <v>3864</v>
      </c>
      <c r="B3428" s="2" t="s">
        <v>195</v>
      </c>
      <c r="C3428" s="2" t="s">
        <v>283</v>
      </c>
      <c r="D3428" s="2" t="s">
        <v>33</v>
      </c>
      <c r="E3428" s="2" t="s">
        <v>60</v>
      </c>
      <c r="F3428" s="2">
        <v>10819.06</v>
      </c>
      <c r="G3428" s="2">
        <v>0</v>
      </c>
      <c r="H3428" s="2">
        <v>10819.06</v>
      </c>
      <c r="I3428" s="2" t="s">
        <v>41</v>
      </c>
    </row>
    <row r="3429" spans="1:9" x14ac:dyDescent="0.2">
      <c r="A3429" s="3" t="s">
        <v>3865</v>
      </c>
      <c r="B3429" s="3" t="s">
        <v>382</v>
      </c>
      <c r="C3429" s="3" t="s">
        <v>98</v>
      </c>
      <c r="D3429" s="3" t="s">
        <v>45</v>
      </c>
      <c r="E3429" s="3" t="s">
        <v>46</v>
      </c>
      <c r="F3429" s="3">
        <v>6759.8</v>
      </c>
      <c r="G3429" s="3">
        <v>337.99</v>
      </c>
      <c r="H3429" s="3">
        <v>6421.81</v>
      </c>
      <c r="I3429" s="3" t="s">
        <v>56</v>
      </c>
    </row>
    <row r="3430" spans="1:9" x14ac:dyDescent="0.2">
      <c r="A3430" s="2" t="s">
        <v>3866</v>
      </c>
      <c r="B3430" s="2" t="s">
        <v>285</v>
      </c>
      <c r="C3430" s="2" t="s">
        <v>184</v>
      </c>
      <c r="D3430" s="2" t="s">
        <v>52</v>
      </c>
      <c r="E3430" s="2" t="s">
        <v>60</v>
      </c>
      <c r="F3430" s="2">
        <v>16400.2</v>
      </c>
      <c r="G3430" s="2">
        <v>0</v>
      </c>
      <c r="H3430" s="2">
        <v>16400.2</v>
      </c>
      <c r="I3430" s="2" t="s">
        <v>29</v>
      </c>
    </row>
    <row r="3431" spans="1:9" x14ac:dyDescent="0.2">
      <c r="A3431" s="3" t="s">
        <v>3867</v>
      </c>
      <c r="B3431" s="3" t="s">
        <v>326</v>
      </c>
      <c r="C3431" s="3" t="s">
        <v>520</v>
      </c>
      <c r="D3431" s="3" t="s">
        <v>64</v>
      </c>
      <c r="E3431" s="3" t="s">
        <v>34</v>
      </c>
      <c r="F3431" s="3">
        <v>10726.94</v>
      </c>
      <c r="G3431" s="3">
        <v>0</v>
      </c>
      <c r="H3431" s="3">
        <v>10726.94</v>
      </c>
      <c r="I3431" s="3" t="s">
        <v>29</v>
      </c>
    </row>
    <row r="3432" spans="1:9" x14ac:dyDescent="0.2">
      <c r="A3432" s="2" t="s">
        <v>3868</v>
      </c>
      <c r="B3432" s="2" t="s">
        <v>50</v>
      </c>
      <c r="C3432" s="2" t="s">
        <v>573</v>
      </c>
      <c r="D3432" s="2" t="s">
        <v>114</v>
      </c>
      <c r="E3432" s="2" t="s">
        <v>115</v>
      </c>
      <c r="F3432" s="2">
        <v>13270.4</v>
      </c>
      <c r="G3432" s="2">
        <v>1327.04</v>
      </c>
      <c r="H3432" s="2">
        <v>11943.36</v>
      </c>
      <c r="I3432" s="2" t="s">
        <v>29</v>
      </c>
    </row>
    <row r="3433" spans="1:9" x14ac:dyDescent="0.2">
      <c r="A3433" s="3" t="s">
        <v>3869</v>
      </c>
      <c r="B3433" s="3" t="s">
        <v>297</v>
      </c>
      <c r="C3433" s="3" t="s">
        <v>70</v>
      </c>
      <c r="D3433" s="3" t="s">
        <v>33</v>
      </c>
      <c r="E3433" s="3" t="s">
        <v>34</v>
      </c>
      <c r="F3433" s="3">
        <v>6083.57</v>
      </c>
      <c r="G3433" s="3">
        <v>912.54</v>
      </c>
      <c r="H3433" s="3">
        <v>5171.03</v>
      </c>
      <c r="I3433" s="3" t="s">
        <v>56</v>
      </c>
    </row>
    <row r="3434" spans="1:9" x14ac:dyDescent="0.2">
      <c r="A3434" s="2" t="s">
        <v>3870</v>
      </c>
      <c r="B3434" s="2" t="s">
        <v>388</v>
      </c>
      <c r="C3434" s="2" t="s">
        <v>468</v>
      </c>
      <c r="D3434" s="2" t="s">
        <v>33</v>
      </c>
      <c r="E3434" s="2" t="s">
        <v>28</v>
      </c>
      <c r="F3434" s="2">
        <v>8053.49</v>
      </c>
      <c r="G3434" s="2">
        <v>1208.02</v>
      </c>
      <c r="H3434" s="2">
        <v>6845.47</v>
      </c>
      <c r="I3434" s="2" t="s">
        <v>29</v>
      </c>
    </row>
    <row r="3435" spans="1:9" x14ac:dyDescent="0.2">
      <c r="A3435" s="3" t="s">
        <v>3871</v>
      </c>
      <c r="B3435" s="3" t="s">
        <v>1101</v>
      </c>
      <c r="C3435" s="3" t="s">
        <v>468</v>
      </c>
      <c r="D3435" s="3" t="s">
        <v>45</v>
      </c>
      <c r="E3435" s="3" t="s">
        <v>46</v>
      </c>
      <c r="F3435" s="3">
        <v>2739.35</v>
      </c>
      <c r="G3435" s="3">
        <v>136.97</v>
      </c>
      <c r="H3435" s="3">
        <v>2602.38</v>
      </c>
      <c r="I3435" s="3" t="s">
        <v>29</v>
      </c>
    </row>
    <row r="3436" spans="1:9" x14ac:dyDescent="0.2">
      <c r="A3436" s="2" t="s">
        <v>3872</v>
      </c>
      <c r="B3436" s="2" t="s">
        <v>546</v>
      </c>
      <c r="C3436" s="2" t="s">
        <v>133</v>
      </c>
      <c r="D3436" s="2" t="s">
        <v>52</v>
      </c>
      <c r="E3436" s="2" t="s">
        <v>60</v>
      </c>
      <c r="F3436" s="2">
        <v>6241.44</v>
      </c>
      <c r="G3436" s="2">
        <v>0</v>
      </c>
      <c r="H3436" s="2">
        <v>6241.44</v>
      </c>
      <c r="I3436" s="2" t="s">
        <v>29</v>
      </c>
    </row>
    <row r="3437" spans="1:9" x14ac:dyDescent="0.2">
      <c r="A3437" s="3" t="s">
        <v>3873</v>
      </c>
      <c r="B3437" s="3" t="s">
        <v>337</v>
      </c>
      <c r="C3437" s="3" t="s">
        <v>212</v>
      </c>
      <c r="D3437" s="3" t="s">
        <v>33</v>
      </c>
      <c r="E3437" s="3" t="s">
        <v>60</v>
      </c>
      <c r="F3437" s="3">
        <v>4254.83</v>
      </c>
      <c r="G3437" s="3">
        <v>0</v>
      </c>
      <c r="H3437" s="3">
        <v>4254.83</v>
      </c>
      <c r="I3437" s="3" t="s">
        <v>41</v>
      </c>
    </row>
    <row r="3438" spans="1:9" x14ac:dyDescent="0.2">
      <c r="A3438" s="2" t="s">
        <v>3874</v>
      </c>
      <c r="B3438" s="2" t="s">
        <v>192</v>
      </c>
      <c r="C3438" s="2" t="s">
        <v>443</v>
      </c>
      <c r="D3438" s="2" t="s">
        <v>45</v>
      </c>
      <c r="E3438" s="2" t="s">
        <v>89</v>
      </c>
      <c r="F3438" s="2">
        <v>14718.76</v>
      </c>
      <c r="G3438" s="2">
        <v>0</v>
      </c>
      <c r="H3438" s="2">
        <v>14718.76</v>
      </c>
      <c r="I3438" s="2" t="s">
        <v>29</v>
      </c>
    </row>
    <row r="3439" spans="1:9" x14ac:dyDescent="0.2">
      <c r="A3439" s="3" t="s">
        <v>3875</v>
      </c>
      <c r="B3439" s="3" t="s">
        <v>314</v>
      </c>
      <c r="C3439" s="3" t="s">
        <v>264</v>
      </c>
      <c r="D3439" s="3" t="s">
        <v>206</v>
      </c>
      <c r="E3439" s="3" t="s">
        <v>207</v>
      </c>
      <c r="F3439" s="3">
        <v>13688.74</v>
      </c>
      <c r="G3439" s="3">
        <v>0</v>
      </c>
      <c r="H3439" s="3">
        <v>13688.74</v>
      </c>
      <c r="I3439" s="3" t="s">
        <v>41</v>
      </c>
    </row>
    <row r="3440" spans="1:9" x14ac:dyDescent="0.2">
      <c r="A3440" s="2" t="s">
        <v>3876</v>
      </c>
      <c r="B3440" s="2" t="s">
        <v>498</v>
      </c>
      <c r="C3440" s="2" t="s">
        <v>666</v>
      </c>
      <c r="D3440" s="2" t="s">
        <v>27</v>
      </c>
      <c r="E3440" s="2" t="s">
        <v>34</v>
      </c>
      <c r="F3440" s="2">
        <v>6339.4</v>
      </c>
      <c r="G3440" s="2">
        <v>1141.0899999999999</v>
      </c>
      <c r="H3440" s="2">
        <v>5198.3100000000004</v>
      </c>
      <c r="I3440" s="2" t="s">
        <v>56</v>
      </c>
    </row>
    <row r="3441" spans="1:9" x14ac:dyDescent="0.2">
      <c r="A3441" s="3" t="s">
        <v>3877</v>
      </c>
      <c r="B3441" s="3" t="s">
        <v>705</v>
      </c>
      <c r="C3441" s="3" t="s">
        <v>512</v>
      </c>
      <c r="D3441" s="3" t="s">
        <v>33</v>
      </c>
      <c r="E3441" s="3" t="s">
        <v>28</v>
      </c>
      <c r="F3441" s="3">
        <v>9682.07</v>
      </c>
      <c r="G3441" s="3">
        <v>1452.31</v>
      </c>
      <c r="H3441" s="3">
        <v>8229.76</v>
      </c>
      <c r="I3441" s="3" t="s">
        <v>29</v>
      </c>
    </row>
    <row r="3442" spans="1:9" x14ac:dyDescent="0.2">
      <c r="A3442" s="2" t="s">
        <v>3878</v>
      </c>
      <c r="B3442" s="2" t="s">
        <v>492</v>
      </c>
      <c r="C3442" s="2" t="s">
        <v>471</v>
      </c>
      <c r="D3442" s="2" t="s">
        <v>33</v>
      </c>
      <c r="E3442" s="2" t="s">
        <v>28</v>
      </c>
      <c r="F3442" s="2">
        <v>8519.7800000000007</v>
      </c>
      <c r="G3442" s="2">
        <v>1277.97</v>
      </c>
      <c r="H3442" s="2">
        <v>7241.81</v>
      </c>
      <c r="I3442" s="2" t="s">
        <v>29</v>
      </c>
    </row>
    <row r="3443" spans="1:9" x14ac:dyDescent="0.2">
      <c r="A3443" s="3" t="s">
        <v>3879</v>
      </c>
      <c r="B3443" s="3" t="s">
        <v>725</v>
      </c>
      <c r="C3443" s="3" t="s">
        <v>376</v>
      </c>
      <c r="D3443" s="3" t="s">
        <v>52</v>
      </c>
      <c r="E3443" s="3" t="s">
        <v>60</v>
      </c>
      <c r="F3443" s="3">
        <v>5251.07</v>
      </c>
      <c r="G3443" s="3">
        <v>0</v>
      </c>
      <c r="H3443" s="3">
        <v>5251.07</v>
      </c>
      <c r="I3443" s="3" t="s">
        <v>29</v>
      </c>
    </row>
    <row r="3444" spans="1:9" x14ac:dyDescent="0.2">
      <c r="A3444" s="2" t="s">
        <v>3880</v>
      </c>
      <c r="B3444" s="2" t="s">
        <v>384</v>
      </c>
      <c r="C3444" s="2" t="s">
        <v>321</v>
      </c>
      <c r="D3444" s="2" t="s">
        <v>27</v>
      </c>
      <c r="E3444" s="2" t="s">
        <v>28</v>
      </c>
      <c r="F3444" s="2">
        <v>14503.39</v>
      </c>
      <c r="G3444" s="2">
        <v>2610.61</v>
      </c>
      <c r="H3444" s="2">
        <v>11892.78</v>
      </c>
      <c r="I3444" s="2" t="s">
        <v>29</v>
      </c>
    </row>
    <row r="3445" spans="1:9" x14ac:dyDescent="0.2">
      <c r="A3445" s="3" t="s">
        <v>3881</v>
      </c>
      <c r="B3445" s="3" t="s">
        <v>145</v>
      </c>
      <c r="C3445" s="3" t="s">
        <v>426</v>
      </c>
      <c r="D3445" s="3" t="s">
        <v>33</v>
      </c>
      <c r="E3445" s="3" t="s">
        <v>28</v>
      </c>
      <c r="F3445" s="3">
        <v>12898.44</v>
      </c>
      <c r="G3445" s="3">
        <v>1934.77</v>
      </c>
      <c r="H3445" s="3">
        <v>10963.67</v>
      </c>
      <c r="I3445" s="3" t="s">
        <v>29</v>
      </c>
    </row>
    <row r="3446" spans="1:9" x14ac:dyDescent="0.2">
      <c r="A3446" s="2" t="s">
        <v>3882</v>
      </c>
      <c r="B3446" s="2" t="s">
        <v>94</v>
      </c>
      <c r="C3446" s="2" t="s">
        <v>435</v>
      </c>
      <c r="D3446" s="2" t="s">
        <v>52</v>
      </c>
      <c r="E3446" s="2" t="s">
        <v>60</v>
      </c>
      <c r="F3446" s="2">
        <v>5812.24</v>
      </c>
      <c r="G3446" s="2">
        <v>0</v>
      </c>
      <c r="H3446" s="2">
        <v>5812.24</v>
      </c>
      <c r="I3446" s="2" t="s">
        <v>29</v>
      </c>
    </row>
    <row r="3447" spans="1:9" x14ac:dyDescent="0.2">
      <c r="A3447" s="3" t="s">
        <v>3883</v>
      </c>
      <c r="B3447" s="3" t="s">
        <v>73</v>
      </c>
      <c r="C3447" s="3" t="s">
        <v>1610</v>
      </c>
      <c r="D3447" s="3" t="s">
        <v>64</v>
      </c>
      <c r="E3447" s="3" t="s">
        <v>34</v>
      </c>
      <c r="F3447" s="3">
        <v>12358.25</v>
      </c>
      <c r="G3447" s="3">
        <v>0</v>
      </c>
      <c r="H3447" s="3">
        <v>12358.25</v>
      </c>
      <c r="I3447" s="3" t="s">
        <v>56</v>
      </c>
    </row>
    <row r="3448" spans="1:9" x14ac:dyDescent="0.2">
      <c r="A3448" s="2" t="s">
        <v>3884</v>
      </c>
      <c r="B3448" s="2" t="s">
        <v>418</v>
      </c>
      <c r="C3448" s="2" t="s">
        <v>863</v>
      </c>
      <c r="D3448" s="2" t="s">
        <v>114</v>
      </c>
      <c r="E3448" s="2" t="s">
        <v>115</v>
      </c>
      <c r="F3448" s="2">
        <v>15089.44</v>
      </c>
      <c r="G3448" s="2">
        <v>1508.94</v>
      </c>
      <c r="H3448" s="2">
        <v>13580.5</v>
      </c>
      <c r="I3448" s="2" t="s">
        <v>56</v>
      </c>
    </row>
    <row r="3449" spans="1:9" x14ac:dyDescent="0.2">
      <c r="A3449" s="3" t="s">
        <v>3885</v>
      </c>
      <c r="B3449" s="3" t="s">
        <v>249</v>
      </c>
      <c r="C3449" s="3" t="s">
        <v>78</v>
      </c>
      <c r="D3449" s="3" t="s">
        <v>33</v>
      </c>
      <c r="E3449" s="3" t="s">
        <v>60</v>
      </c>
      <c r="F3449" s="3">
        <v>5513.72</v>
      </c>
      <c r="G3449" s="3">
        <v>0</v>
      </c>
      <c r="H3449" s="3">
        <v>5513.72</v>
      </c>
      <c r="I3449" s="3" t="s">
        <v>41</v>
      </c>
    </row>
    <row r="3450" spans="1:9" x14ac:dyDescent="0.2">
      <c r="A3450" s="2" t="s">
        <v>3886</v>
      </c>
      <c r="B3450" s="2" t="s">
        <v>996</v>
      </c>
      <c r="C3450" s="2" t="s">
        <v>351</v>
      </c>
      <c r="D3450" s="2" t="s">
        <v>114</v>
      </c>
      <c r="E3450" s="2" t="s">
        <v>115</v>
      </c>
      <c r="F3450" s="2">
        <v>5148.66</v>
      </c>
      <c r="G3450" s="2">
        <v>514.87</v>
      </c>
      <c r="H3450" s="2">
        <v>4633.79</v>
      </c>
      <c r="I3450" s="2" t="s">
        <v>29</v>
      </c>
    </row>
    <row r="3451" spans="1:9" x14ac:dyDescent="0.2">
      <c r="A3451" s="3" t="s">
        <v>3887</v>
      </c>
      <c r="B3451" s="3" t="s">
        <v>226</v>
      </c>
      <c r="C3451" s="3" t="s">
        <v>326</v>
      </c>
      <c r="D3451" s="3" t="s">
        <v>64</v>
      </c>
      <c r="E3451" s="3" t="s">
        <v>34</v>
      </c>
      <c r="F3451" s="3">
        <v>5573.71</v>
      </c>
      <c r="G3451" s="3">
        <v>0</v>
      </c>
      <c r="H3451" s="3">
        <v>5573.71</v>
      </c>
      <c r="I3451" s="3" t="s">
        <v>41</v>
      </c>
    </row>
    <row r="3452" spans="1:9" x14ac:dyDescent="0.2">
      <c r="A3452" s="2" t="s">
        <v>3888</v>
      </c>
      <c r="B3452" s="2" t="s">
        <v>256</v>
      </c>
      <c r="C3452" s="2" t="s">
        <v>371</v>
      </c>
      <c r="D3452" s="2" t="s">
        <v>206</v>
      </c>
      <c r="E3452" s="2" t="s">
        <v>207</v>
      </c>
      <c r="F3452" s="2">
        <v>25783.68</v>
      </c>
      <c r="G3452" s="2">
        <v>0</v>
      </c>
      <c r="H3452" s="2">
        <v>25783.68</v>
      </c>
      <c r="I3452" s="2" t="s">
        <v>41</v>
      </c>
    </row>
    <row r="3453" spans="1:9" x14ac:dyDescent="0.2">
      <c r="A3453" s="3" t="s">
        <v>3889</v>
      </c>
      <c r="B3453" s="3" t="s">
        <v>708</v>
      </c>
      <c r="C3453" s="3" t="s">
        <v>282</v>
      </c>
      <c r="D3453" s="3" t="s">
        <v>114</v>
      </c>
      <c r="E3453" s="3" t="s">
        <v>46</v>
      </c>
      <c r="F3453" s="3">
        <v>8415.69</v>
      </c>
      <c r="G3453" s="3">
        <v>841.57</v>
      </c>
      <c r="H3453" s="3">
        <v>7574.12</v>
      </c>
      <c r="I3453" s="3" t="s">
        <v>29</v>
      </c>
    </row>
    <row r="3454" spans="1:9" x14ac:dyDescent="0.2">
      <c r="A3454" s="2" t="s">
        <v>3890</v>
      </c>
      <c r="B3454" s="2" t="s">
        <v>282</v>
      </c>
      <c r="C3454" s="2" t="s">
        <v>787</v>
      </c>
      <c r="D3454" s="2" t="s">
        <v>33</v>
      </c>
      <c r="E3454" s="2" t="s">
        <v>34</v>
      </c>
      <c r="F3454" s="2">
        <v>3337.01</v>
      </c>
      <c r="G3454" s="2">
        <v>500.55</v>
      </c>
      <c r="H3454" s="2">
        <v>2836.46</v>
      </c>
      <c r="I3454" s="2" t="s">
        <v>29</v>
      </c>
    </row>
    <row r="3455" spans="1:9" x14ac:dyDescent="0.2">
      <c r="A3455" s="3" t="s">
        <v>3891</v>
      </c>
      <c r="B3455" s="3" t="s">
        <v>564</v>
      </c>
      <c r="C3455" s="3" t="s">
        <v>76</v>
      </c>
      <c r="D3455" s="3" t="s">
        <v>33</v>
      </c>
      <c r="E3455" s="3" t="s">
        <v>28</v>
      </c>
      <c r="F3455" s="3">
        <v>5707.7</v>
      </c>
      <c r="G3455" s="3">
        <v>856.16</v>
      </c>
      <c r="H3455" s="3">
        <v>4851.54</v>
      </c>
      <c r="I3455" s="3" t="s">
        <v>56</v>
      </c>
    </row>
    <row r="3456" spans="1:9" x14ac:dyDescent="0.2">
      <c r="A3456" s="2" t="s">
        <v>3892</v>
      </c>
      <c r="B3456" s="2" t="s">
        <v>113</v>
      </c>
      <c r="C3456" s="2" t="s">
        <v>478</v>
      </c>
      <c r="D3456" s="2" t="s">
        <v>27</v>
      </c>
      <c r="E3456" s="2" t="s">
        <v>34</v>
      </c>
      <c r="F3456" s="2">
        <v>9609.9599999999991</v>
      </c>
      <c r="G3456" s="2">
        <v>1729.79</v>
      </c>
      <c r="H3456" s="2">
        <v>7880.17</v>
      </c>
      <c r="I3456" s="2" t="s">
        <v>29</v>
      </c>
    </row>
    <row r="3457" spans="1:9" x14ac:dyDescent="0.2">
      <c r="A3457" s="3" t="s">
        <v>3893</v>
      </c>
      <c r="B3457" s="3" t="s">
        <v>904</v>
      </c>
      <c r="C3457" s="3" t="s">
        <v>740</v>
      </c>
      <c r="D3457" s="3" t="s">
        <v>27</v>
      </c>
      <c r="E3457" s="3" t="s">
        <v>28</v>
      </c>
      <c r="F3457" s="3">
        <v>3246.42</v>
      </c>
      <c r="G3457" s="3">
        <v>584.36</v>
      </c>
      <c r="H3457" s="3">
        <v>2662.06</v>
      </c>
      <c r="I3457" s="3" t="s">
        <v>56</v>
      </c>
    </row>
    <row r="3458" spans="1:9" x14ac:dyDescent="0.2">
      <c r="A3458" s="2" t="s">
        <v>3894</v>
      </c>
      <c r="B3458" s="2" t="s">
        <v>664</v>
      </c>
      <c r="C3458" s="2" t="s">
        <v>215</v>
      </c>
      <c r="D3458" s="2" t="s">
        <v>169</v>
      </c>
      <c r="E3458" s="2" t="s">
        <v>46</v>
      </c>
      <c r="F3458" s="2">
        <v>3017.03</v>
      </c>
      <c r="G3458" s="2">
        <v>603.41</v>
      </c>
      <c r="H3458" s="2">
        <v>2413.62</v>
      </c>
      <c r="I3458" s="2" t="s">
        <v>56</v>
      </c>
    </row>
    <row r="3459" spans="1:9" x14ac:dyDescent="0.2">
      <c r="A3459" s="3" t="s">
        <v>3895</v>
      </c>
      <c r="B3459" s="3" t="s">
        <v>198</v>
      </c>
      <c r="C3459" s="3" t="s">
        <v>602</v>
      </c>
      <c r="D3459" s="3" t="s">
        <v>169</v>
      </c>
      <c r="E3459" s="3" t="s">
        <v>46</v>
      </c>
      <c r="F3459" s="3">
        <v>6409.83</v>
      </c>
      <c r="G3459" s="3">
        <v>1281.97</v>
      </c>
      <c r="H3459" s="3">
        <v>5127.8599999999997</v>
      </c>
      <c r="I3459" s="3" t="s">
        <v>56</v>
      </c>
    </row>
    <row r="3460" spans="1:9" x14ac:dyDescent="0.2">
      <c r="A3460" s="2" t="s">
        <v>3896</v>
      </c>
      <c r="B3460" s="2" t="s">
        <v>242</v>
      </c>
      <c r="C3460" s="2" t="s">
        <v>702</v>
      </c>
      <c r="D3460" s="2" t="s">
        <v>52</v>
      </c>
      <c r="E3460" s="2" t="s">
        <v>34</v>
      </c>
      <c r="F3460" s="2">
        <v>6194.59</v>
      </c>
      <c r="G3460" s="2">
        <v>743.35</v>
      </c>
      <c r="H3460" s="2">
        <v>5451.24</v>
      </c>
      <c r="I3460" s="2" t="s">
        <v>29</v>
      </c>
    </row>
    <row r="3461" spans="1:9" x14ac:dyDescent="0.2">
      <c r="A3461" s="3" t="s">
        <v>3897</v>
      </c>
      <c r="B3461" s="3" t="s">
        <v>139</v>
      </c>
      <c r="C3461" s="3" t="s">
        <v>382</v>
      </c>
      <c r="D3461" s="3" t="s">
        <v>64</v>
      </c>
      <c r="E3461" s="3" t="s">
        <v>28</v>
      </c>
      <c r="F3461" s="3">
        <v>14244.48</v>
      </c>
      <c r="G3461" s="3">
        <v>0</v>
      </c>
      <c r="H3461" s="3">
        <v>14244.48</v>
      </c>
      <c r="I3461" s="3" t="s">
        <v>29</v>
      </c>
    </row>
    <row r="3462" spans="1:9" x14ac:dyDescent="0.2">
      <c r="A3462" s="2" t="s">
        <v>3898</v>
      </c>
      <c r="B3462" s="2" t="s">
        <v>983</v>
      </c>
      <c r="C3462" s="2" t="s">
        <v>917</v>
      </c>
      <c r="D3462" s="2" t="s">
        <v>33</v>
      </c>
      <c r="E3462" s="2" t="s">
        <v>60</v>
      </c>
      <c r="F3462" s="2">
        <v>3286.6</v>
      </c>
      <c r="G3462" s="2">
        <v>0</v>
      </c>
      <c r="H3462" s="2">
        <v>3286.6</v>
      </c>
      <c r="I3462" s="2" t="s">
        <v>29</v>
      </c>
    </row>
    <row r="3463" spans="1:9" x14ac:dyDescent="0.2">
      <c r="A3463" s="3" t="s">
        <v>3899</v>
      </c>
      <c r="B3463" s="3" t="s">
        <v>153</v>
      </c>
      <c r="C3463" s="3" t="s">
        <v>666</v>
      </c>
      <c r="D3463" s="3" t="s">
        <v>64</v>
      </c>
      <c r="E3463" s="3" t="s">
        <v>28</v>
      </c>
      <c r="F3463" s="3">
        <v>3152.43</v>
      </c>
      <c r="G3463" s="3">
        <v>0</v>
      </c>
      <c r="H3463" s="3">
        <v>3152.43</v>
      </c>
      <c r="I3463" s="3" t="s">
        <v>29</v>
      </c>
    </row>
    <row r="3464" spans="1:9" x14ac:dyDescent="0.2">
      <c r="A3464" s="2" t="s">
        <v>3900</v>
      </c>
      <c r="B3464" s="2" t="s">
        <v>326</v>
      </c>
      <c r="C3464" s="2" t="s">
        <v>630</v>
      </c>
      <c r="D3464" s="2" t="s">
        <v>52</v>
      </c>
      <c r="E3464" s="2" t="s">
        <v>60</v>
      </c>
      <c r="F3464" s="2">
        <v>2286.65</v>
      </c>
      <c r="G3464" s="2">
        <v>0</v>
      </c>
      <c r="H3464" s="2">
        <v>2286.65</v>
      </c>
      <c r="I3464" s="2" t="s">
        <v>56</v>
      </c>
    </row>
    <row r="3465" spans="1:9" x14ac:dyDescent="0.2">
      <c r="A3465" s="3" t="s">
        <v>3901</v>
      </c>
      <c r="B3465" s="3" t="s">
        <v>247</v>
      </c>
      <c r="C3465" s="3" t="s">
        <v>63</v>
      </c>
      <c r="D3465" s="3" t="s">
        <v>33</v>
      </c>
      <c r="E3465" s="3" t="s">
        <v>34</v>
      </c>
      <c r="F3465" s="3">
        <v>2842.61</v>
      </c>
      <c r="G3465" s="3">
        <v>426.39</v>
      </c>
      <c r="H3465" s="3">
        <v>2416.2199999999998</v>
      </c>
      <c r="I3465" s="3" t="s">
        <v>29</v>
      </c>
    </row>
    <row r="3466" spans="1:9" x14ac:dyDescent="0.2">
      <c r="A3466" s="2" t="s">
        <v>3902</v>
      </c>
      <c r="B3466" s="2" t="s">
        <v>210</v>
      </c>
      <c r="C3466" s="2" t="s">
        <v>215</v>
      </c>
      <c r="D3466" s="2" t="s">
        <v>169</v>
      </c>
      <c r="E3466" s="2" t="s">
        <v>46</v>
      </c>
      <c r="F3466" s="2">
        <v>2963.72</v>
      </c>
      <c r="G3466" s="2">
        <v>592.74</v>
      </c>
      <c r="H3466" s="2">
        <v>2370.98</v>
      </c>
      <c r="I3466" s="2" t="s">
        <v>56</v>
      </c>
    </row>
    <row r="3467" spans="1:9" x14ac:dyDescent="0.2">
      <c r="A3467" s="3" t="s">
        <v>3903</v>
      </c>
      <c r="B3467" s="3" t="s">
        <v>55</v>
      </c>
      <c r="C3467" s="3" t="s">
        <v>132</v>
      </c>
      <c r="D3467" s="3" t="s">
        <v>33</v>
      </c>
      <c r="E3467" s="3" t="s">
        <v>60</v>
      </c>
      <c r="F3467" s="3">
        <v>5718.78</v>
      </c>
      <c r="G3467" s="3">
        <v>0</v>
      </c>
      <c r="H3467" s="3">
        <v>5718.78</v>
      </c>
      <c r="I3467" s="3" t="s">
        <v>56</v>
      </c>
    </row>
    <row r="3468" spans="1:9" x14ac:dyDescent="0.2">
      <c r="A3468" s="2" t="s">
        <v>3904</v>
      </c>
      <c r="B3468" s="2" t="s">
        <v>1234</v>
      </c>
      <c r="C3468" s="2" t="s">
        <v>527</v>
      </c>
      <c r="D3468" s="2" t="s">
        <v>52</v>
      </c>
      <c r="E3468" s="2" t="s">
        <v>60</v>
      </c>
      <c r="F3468" s="2">
        <v>16041.05</v>
      </c>
      <c r="G3468" s="2">
        <v>0</v>
      </c>
      <c r="H3468" s="2">
        <v>16041.05</v>
      </c>
      <c r="I3468" s="2" t="s">
        <v>29</v>
      </c>
    </row>
    <row r="3469" spans="1:9" x14ac:dyDescent="0.2">
      <c r="A3469" s="3" t="s">
        <v>3905</v>
      </c>
      <c r="B3469" s="3" t="s">
        <v>458</v>
      </c>
      <c r="C3469" s="3" t="s">
        <v>538</v>
      </c>
      <c r="D3469" s="3" t="s">
        <v>27</v>
      </c>
      <c r="E3469" s="3" t="s">
        <v>60</v>
      </c>
      <c r="F3469" s="3">
        <v>25695.45</v>
      </c>
      <c r="G3469" s="3">
        <v>0</v>
      </c>
      <c r="H3469" s="3">
        <v>25695.45</v>
      </c>
      <c r="I3469" s="3" t="s">
        <v>41</v>
      </c>
    </row>
    <row r="3470" spans="1:9" x14ac:dyDescent="0.2">
      <c r="A3470" s="2" t="s">
        <v>3906</v>
      </c>
      <c r="B3470" s="2" t="s">
        <v>247</v>
      </c>
      <c r="C3470" s="2" t="s">
        <v>54</v>
      </c>
      <c r="D3470" s="2" t="s">
        <v>64</v>
      </c>
      <c r="E3470" s="2" t="s">
        <v>28</v>
      </c>
      <c r="F3470" s="2">
        <v>9432.56</v>
      </c>
      <c r="G3470" s="2">
        <v>0</v>
      </c>
      <c r="H3470" s="2">
        <v>9432.56</v>
      </c>
      <c r="I3470" s="2" t="s">
        <v>29</v>
      </c>
    </row>
    <row r="3471" spans="1:9" x14ac:dyDescent="0.2">
      <c r="A3471" s="3" t="s">
        <v>3907</v>
      </c>
      <c r="B3471" s="3" t="s">
        <v>863</v>
      </c>
      <c r="C3471" s="3" t="s">
        <v>706</v>
      </c>
      <c r="D3471" s="3" t="s">
        <v>52</v>
      </c>
      <c r="E3471" s="3" t="s">
        <v>60</v>
      </c>
      <c r="F3471" s="3">
        <v>3656.32</v>
      </c>
      <c r="G3471" s="3">
        <v>0</v>
      </c>
      <c r="H3471" s="3">
        <v>3656.32</v>
      </c>
      <c r="I3471" s="3" t="s">
        <v>29</v>
      </c>
    </row>
    <row r="3472" spans="1:9" x14ac:dyDescent="0.2">
      <c r="A3472" s="2" t="s">
        <v>3908</v>
      </c>
      <c r="B3472" s="2" t="s">
        <v>708</v>
      </c>
      <c r="C3472" s="2" t="s">
        <v>799</v>
      </c>
      <c r="D3472" s="2" t="s">
        <v>45</v>
      </c>
      <c r="E3472" s="2" t="s">
        <v>46</v>
      </c>
      <c r="F3472" s="2">
        <v>3557.93</v>
      </c>
      <c r="G3472" s="2">
        <v>177.9</v>
      </c>
      <c r="H3472" s="2">
        <v>3380.03</v>
      </c>
      <c r="I3472" s="2" t="s">
        <v>29</v>
      </c>
    </row>
    <row r="3473" spans="1:9" x14ac:dyDescent="0.2">
      <c r="A3473" s="3" t="s">
        <v>3909</v>
      </c>
      <c r="B3473" s="3" t="s">
        <v>557</v>
      </c>
      <c r="C3473" s="3" t="s">
        <v>101</v>
      </c>
      <c r="D3473" s="3" t="s">
        <v>114</v>
      </c>
      <c r="E3473" s="3" t="s">
        <v>115</v>
      </c>
      <c r="F3473" s="3">
        <v>8892.9599999999991</v>
      </c>
      <c r="G3473" s="3">
        <v>889.3</v>
      </c>
      <c r="H3473" s="3">
        <v>8003.66</v>
      </c>
      <c r="I3473" s="3" t="s">
        <v>29</v>
      </c>
    </row>
    <row r="3474" spans="1:9" x14ac:dyDescent="0.2">
      <c r="A3474" s="2" t="s">
        <v>3910</v>
      </c>
      <c r="B3474" s="2" t="s">
        <v>478</v>
      </c>
      <c r="C3474" s="2" t="s">
        <v>324</v>
      </c>
      <c r="D3474" s="2" t="s">
        <v>33</v>
      </c>
      <c r="E3474" s="2" t="s">
        <v>28</v>
      </c>
      <c r="F3474" s="2">
        <v>7454.03</v>
      </c>
      <c r="G3474" s="2">
        <v>1118.0999999999999</v>
      </c>
      <c r="H3474" s="2">
        <v>6335.93</v>
      </c>
      <c r="I3474" s="2" t="s">
        <v>56</v>
      </c>
    </row>
    <row r="3475" spans="1:9" x14ac:dyDescent="0.2">
      <c r="A3475" s="3" t="s">
        <v>3911</v>
      </c>
      <c r="B3475" s="3" t="s">
        <v>423</v>
      </c>
      <c r="C3475" s="3" t="s">
        <v>813</v>
      </c>
      <c r="D3475" s="3" t="s">
        <v>45</v>
      </c>
      <c r="E3475" s="3" t="s">
        <v>46</v>
      </c>
      <c r="F3475" s="3">
        <v>6812</v>
      </c>
      <c r="G3475" s="3">
        <v>340.6</v>
      </c>
      <c r="H3475" s="3">
        <v>6471.4</v>
      </c>
      <c r="I3475" s="3" t="s">
        <v>29</v>
      </c>
    </row>
    <row r="3476" spans="1:9" x14ac:dyDescent="0.2">
      <c r="A3476" s="2" t="s">
        <v>3912</v>
      </c>
      <c r="B3476" s="2" t="s">
        <v>863</v>
      </c>
      <c r="C3476" s="2" t="s">
        <v>706</v>
      </c>
      <c r="D3476" s="2" t="s">
        <v>52</v>
      </c>
      <c r="E3476" s="2" t="s">
        <v>34</v>
      </c>
      <c r="F3476" s="2">
        <v>3911.41</v>
      </c>
      <c r="G3476" s="2">
        <v>469.37</v>
      </c>
      <c r="H3476" s="2">
        <v>3442.04</v>
      </c>
      <c r="I3476" s="2" t="s">
        <v>29</v>
      </c>
    </row>
    <row r="3477" spans="1:9" x14ac:dyDescent="0.2">
      <c r="A3477" s="3" t="s">
        <v>3913</v>
      </c>
      <c r="B3477" s="3" t="s">
        <v>82</v>
      </c>
      <c r="C3477" s="3" t="s">
        <v>778</v>
      </c>
      <c r="D3477" s="3" t="s">
        <v>27</v>
      </c>
      <c r="E3477" s="3" t="s">
        <v>28</v>
      </c>
      <c r="F3477" s="3">
        <v>20244.310000000001</v>
      </c>
      <c r="G3477" s="3">
        <v>3643.98</v>
      </c>
      <c r="H3477" s="3">
        <v>16600.330000000002</v>
      </c>
      <c r="I3477" s="3" t="s">
        <v>29</v>
      </c>
    </row>
    <row r="3478" spans="1:9" x14ac:dyDescent="0.2">
      <c r="A3478" s="2" t="s">
        <v>3914</v>
      </c>
      <c r="B3478" s="2" t="s">
        <v>449</v>
      </c>
      <c r="C3478" s="2" t="s">
        <v>346</v>
      </c>
      <c r="D3478" s="2" t="s">
        <v>169</v>
      </c>
      <c r="E3478" s="2" t="s">
        <v>46</v>
      </c>
      <c r="F3478" s="2">
        <v>3195.52</v>
      </c>
      <c r="G3478" s="2">
        <v>639.1</v>
      </c>
      <c r="H3478" s="2">
        <v>2556.42</v>
      </c>
      <c r="I3478" s="2" t="s">
        <v>29</v>
      </c>
    </row>
    <row r="3479" spans="1:9" x14ac:dyDescent="0.2">
      <c r="A3479" s="3" t="s">
        <v>3915</v>
      </c>
      <c r="B3479" s="3" t="s">
        <v>420</v>
      </c>
      <c r="C3479" s="3" t="s">
        <v>209</v>
      </c>
      <c r="D3479" s="3" t="s">
        <v>52</v>
      </c>
      <c r="E3479" s="3" t="s">
        <v>34</v>
      </c>
      <c r="F3479" s="3">
        <v>2528.7199999999998</v>
      </c>
      <c r="G3479" s="3">
        <v>303.45</v>
      </c>
      <c r="H3479" s="3">
        <v>2225.27</v>
      </c>
      <c r="I3479" s="3" t="s">
        <v>29</v>
      </c>
    </row>
    <row r="3480" spans="1:9" x14ac:dyDescent="0.2">
      <c r="A3480" s="2" t="s">
        <v>3916</v>
      </c>
      <c r="B3480" s="2" t="s">
        <v>573</v>
      </c>
      <c r="C3480" s="2" t="s">
        <v>67</v>
      </c>
      <c r="D3480" s="2" t="s">
        <v>27</v>
      </c>
      <c r="E3480" s="2" t="s">
        <v>34</v>
      </c>
      <c r="F3480" s="2">
        <v>8607.6200000000008</v>
      </c>
      <c r="G3480" s="2">
        <v>1549.37</v>
      </c>
      <c r="H3480" s="2">
        <v>7058.25</v>
      </c>
      <c r="I3480" s="2" t="s">
        <v>41</v>
      </c>
    </row>
    <row r="3481" spans="1:9" x14ac:dyDescent="0.2">
      <c r="A3481" s="3" t="s">
        <v>3917</v>
      </c>
      <c r="B3481" s="3" t="s">
        <v>299</v>
      </c>
      <c r="C3481" s="3" t="s">
        <v>875</v>
      </c>
      <c r="D3481" s="3" t="s">
        <v>33</v>
      </c>
      <c r="E3481" s="3" t="s">
        <v>28</v>
      </c>
      <c r="F3481" s="3">
        <v>14498.24</v>
      </c>
      <c r="G3481" s="3">
        <v>2174.7399999999998</v>
      </c>
      <c r="H3481" s="3">
        <v>12323.5</v>
      </c>
      <c r="I3481" s="3" t="s">
        <v>56</v>
      </c>
    </row>
    <row r="3482" spans="1:9" x14ac:dyDescent="0.2">
      <c r="A3482" s="2" t="s">
        <v>3918</v>
      </c>
      <c r="B3482" s="2" t="s">
        <v>294</v>
      </c>
      <c r="C3482" s="2" t="s">
        <v>136</v>
      </c>
      <c r="D3482" s="2" t="s">
        <v>45</v>
      </c>
      <c r="E3482" s="2" t="s">
        <v>89</v>
      </c>
      <c r="F3482" s="2">
        <v>7719.92</v>
      </c>
      <c r="G3482" s="2">
        <v>0</v>
      </c>
      <c r="H3482" s="2">
        <v>7719.92</v>
      </c>
      <c r="I3482" s="2" t="s">
        <v>29</v>
      </c>
    </row>
    <row r="3483" spans="1:9" x14ac:dyDescent="0.2">
      <c r="A3483" s="3" t="s">
        <v>3919</v>
      </c>
      <c r="B3483" s="3" t="s">
        <v>1278</v>
      </c>
      <c r="C3483" s="3" t="s">
        <v>1234</v>
      </c>
      <c r="D3483" s="3" t="s">
        <v>45</v>
      </c>
      <c r="E3483" s="3" t="s">
        <v>46</v>
      </c>
      <c r="F3483" s="3">
        <v>6358.7</v>
      </c>
      <c r="G3483" s="3">
        <v>317.94</v>
      </c>
      <c r="H3483" s="3">
        <v>6040.76</v>
      </c>
      <c r="I3483" s="3" t="s">
        <v>29</v>
      </c>
    </row>
    <row r="3484" spans="1:9" x14ac:dyDescent="0.2">
      <c r="A3484" s="2" t="s">
        <v>3920</v>
      </c>
      <c r="B3484" s="2" t="s">
        <v>40</v>
      </c>
      <c r="C3484" s="2" t="s">
        <v>649</v>
      </c>
      <c r="D3484" s="2" t="s">
        <v>27</v>
      </c>
      <c r="E3484" s="2" t="s">
        <v>34</v>
      </c>
      <c r="F3484" s="2">
        <v>9331.6</v>
      </c>
      <c r="G3484" s="2">
        <v>1679.69</v>
      </c>
      <c r="H3484" s="2">
        <v>7651.91</v>
      </c>
      <c r="I3484" s="2" t="s">
        <v>29</v>
      </c>
    </row>
    <row r="3485" spans="1:9" x14ac:dyDescent="0.2">
      <c r="A3485" s="3" t="s">
        <v>3921</v>
      </c>
      <c r="B3485" s="3" t="s">
        <v>423</v>
      </c>
      <c r="C3485" s="3" t="s">
        <v>653</v>
      </c>
      <c r="D3485" s="3" t="s">
        <v>27</v>
      </c>
      <c r="E3485" s="3" t="s">
        <v>60</v>
      </c>
      <c r="F3485" s="3">
        <v>20125.5</v>
      </c>
      <c r="G3485" s="3">
        <v>0</v>
      </c>
      <c r="H3485" s="3">
        <v>20125.5</v>
      </c>
      <c r="I3485" s="3" t="s">
        <v>41</v>
      </c>
    </row>
    <row r="3486" spans="1:9" x14ac:dyDescent="0.2">
      <c r="A3486" s="2" t="s">
        <v>3922</v>
      </c>
      <c r="B3486" s="2" t="s">
        <v>205</v>
      </c>
      <c r="C3486" s="2" t="s">
        <v>67</v>
      </c>
      <c r="D3486" s="2" t="s">
        <v>114</v>
      </c>
      <c r="E3486" s="2" t="s">
        <v>46</v>
      </c>
      <c r="F3486" s="2">
        <v>2793.08</v>
      </c>
      <c r="G3486" s="2">
        <v>279.31</v>
      </c>
      <c r="H3486" s="2">
        <v>2513.77</v>
      </c>
      <c r="I3486" s="2" t="s">
        <v>41</v>
      </c>
    </row>
    <row r="3487" spans="1:9" x14ac:dyDescent="0.2">
      <c r="A3487" s="3" t="s">
        <v>3923</v>
      </c>
      <c r="B3487" s="3" t="s">
        <v>557</v>
      </c>
      <c r="C3487" s="3" t="s">
        <v>557</v>
      </c>
      <c r="D3487" s="3" t="s">
        <v>114</v>
      </c>
      <c r="E3487" s="3" t="s">
        <v>46</v>
      </c>
      <c r="F3487" s="3">
        <v>6752.89</v>
      </c>
      <c r="G3487" s="3">
        <v>675.29</v>
      </c>
      <c r="H3487" s="3">
        <v>6077.6</v>
      </c>
      <c r="I3487" s="3" t="s">
        <v>29</v>
      </c>
    </row>
    <row r="3488" spans="1:9" x14ac:dyDescent="0.2">
      <c r="A3488" s="2" t="s">
        <v>3924</v>
      </c>
      <c r="B3488" s="2" t="s">
        <v>202</v>
      </c>
      <c r="C3488" s="2" t="s">
        <v>212</v>
      </c>
      <c r="D3488" s="2" t="s">
        <v>206</v>
      </c>
      <c r="E3488" s="2" t="s">
        <v>207</v>
      </c>
      <c r="F3488" s="2">
        <v>8037.75</v>
      </c>
      <c r="G3488" s="2">
        <v>0</v>
      </c>
      <c r="H3488" s="2">
        <v>8037.75</v>
      </c>
      <c r="I3488" s="2" t="s">
        <v>29</v>
      </c>
    </row>
    <row r="3489" spans="1:9" x14ac:dyDescent="0.2">
      <c r="A3489" s="3" t="s">
        <v>3925</v>
      </c>
      <c r="B3489" s="3" t="s">
        <v>783</v>
      </c>
      <c r="C3489" s="3" t="s">
        <v>94</v>
      </c>
      <c r="D3489" s="3" t="s">
        <v>52</v>
      </c>
      <c r="E3489" s="3" t="s">
        <v>34</v>
      </c>
      <c r="F3489" s="3">
        <v>9633.5499999999993</v>
      </c>
      <c r="G3489" s="3">
        <v>1156.03</v>
      </c>
      <c r="H3489" s="3">
        <v>8477.52</v>
      </c>
      <c r="I3489" s="3" t="s">
        <v>29</v>
      </c>
    </row>
    <row r="3490" spans="1:9" x14ac:dyDescent="0.2">
      <c r="A3490" s="2" t="s">
        <v>3926</v>
      </c>
      <c r="B3490" s="2" t="s">
        <v>396</v>
      </c>
      <c r="C3490" s="2" t="s">
        <v>769</v>
      </c>
      <c r="D3490" s="2" t="s">
        <v>64</v>
      </c>
      <c r="E3490" s="2" t="s">
        <v>28</v>
      </c>
      <c r="F3490" s="2">
        <v>9421.84</v>
      </c>
      <c r="G3490" s="2">
        <v>0</v>
      </c>
      <c r="H3490" s="2">
        <v>9421.84</v>
      </c>
      <c r="I3490" s="2" t="s">
        <v>29</v>
      </c>
    </row>
    <row r="3491" spans="1:9" x14ac:dyDescent="0.2">
      <c r="A3491" s="3" t="s">
        <v>3927</v>
      </c>
      <c r="B3491" s="3" t="s">
        <v>215</v>
      </c>
      <c r="C3491" s="3" t="s">
        <v>384</v>
      </c>
      <c r="D3491" s="3" t="s">
        <v>33</v>
      </c>
      <c r="E3491" s="3" t="s">
        <v>34</v>
      </c>
      <c r="F3491" s="3">
        <v>8762.93</v>
      </c>
      <c r="G3491" s="3">
        <v>1314.44</v>
      </c>
      <c r="H3491" s="3">
        <v>7448.49</v>
      </c>
      <c r="I3491" s="3" t="s">
        <v>29</v>
      </c>
    </row>
    <row r="3492" spans="1:9" x14ac:dyDescent="0.2">
      <c r="A3492" s="2" t="s">
        <v>3928</v>
      </c>
      <c r="B3492" s="2" t="s">
        <v>271</v>
      </c>
      <c r="C3492" s="2" t="s">
        <v>353</v>
      </c>
      <c r="D3492" s="2" t="s">
        <v>169</v>
      </c>
      <c r="E3492" s="2" t="s">
        <v>34</v>
      </c>
      <c r="F3492" s="2">
        <v>7068.41</v>
      </c>
      <c r="G3492" s="2">
        <v>1413.68</v>
      </c>
      <c r="H3492" s="2">
        <v>5654.73</v>
      </c>
      <c r="I3492" s="2" t="s">
        <v>29</v>
      </c>
    </row>
    <row r="3493" spans="1:9" x14ac:dyDescent="0.2">
      <c r="A3493" s="3" t="s">
        <v>3929</v>
      </c>
      <c r="B3493" s="3" t="s">
        <v>113</v>
      </c>
      <c r="C3493" s="3" t="s">
        <v>384</v>
      </c>
      <c r="D3493" s="3" t="s">
        <v>45</v>
      </c>
      <c r="E3493" s="3" t="s">
        <v>89</v>
      </c>
      <c r="F3493" s="3">
        <v>6429.31</v>
      </c>
      <c r="G3493" s="3">
        <v>0</v>
      </c>
      <c r="H3493" s="3">
        <v>6429.31</v>
      </c>
      <c r="I3493" s="3" t="s">
        <v>41</v>
      </c>
    </row>
    <row r="3494" spans="1:9" x14ac:dyDescent="0.2">
      <c r="A3494" s="2" t="s">
        <v>3930</v>
      </c>
      <c r="B3494" s="2" t="s">
        <v>43</v>
      </c>
      <c r="C3494" s="2" t="s">
        <v>560</v>
      </c>
      <c r="D3494" s="2" t="s">
        <v>45</v>
      </c>
      <c r="E3494" s="2" t="s">
        <v>89</v>
      </c>
      <c r="F3494" s="2">
        <v>11589.38</v>
      </c>
      <c r="G3494" s="2">
        <v>0</v>
      </c>
      <c r="H3494" s="2">
        <v>11589.38</v>
      </c>
      <c r="I3494" s="2" t="s">
        <v>29</v>
      </c>
    </row>
    <row r="3495" spans="1:9" x14ac:dyDescent="0.2">
      <c r="A3495" s="3" t="s">
        <v>3931</v>
      </c>
      <c r="B3495" s="3" t="s">
        <v>165</v>
      </c>
      <c r="C3495" s="3" t="s">
        <v>578</v>
      </c>
      <c r="D3495" s="3" t="s">
        <v>33</v>
      </c>
      <c r="E3495" s="3" t="s">
        <v>28</v>
      </c>
      <c r="F3495" s="3">
        <v>4294.6400000000003</v>
      </c>
      <c r="G3495" s="3">
        <v>644.20000000000005</v>
      </c>
      <c r="H3495" s="3">
        <v>3650.44</v>
      </c>
      <c r="I3495" s="3" t="s">
        <v>41</v>
      </c>
    </row>
    <row r="3496" spans="1:9" x14ac:dyDescent="0.2">
      <c r="A3496" s="2" t="s">
        <v>3932</v>
      </c>
      <c r="B3496" s="2" t="s">
        <v>794</v>
      </c>
      <c r="C3496" s="2" t="s">
        <v>437</v>
      </c>
      <c r="D3496" s="2" t="s">
        <v>114</v>
      </c>
      <c r="E3496" s="2" t="s">
        <v>115</v>
      </c>
      <c r="F3496" s="2">
        <v>6012.38</v>
      </c>
      <c r="G3496" s="2">
        <v>601.24</v>
      </c>
      <c r="H3496" s="2">
        <v>5411.14</v>
      </c>
      <c r="I3496" s="2" t="s">
        <v>29</v>
      </c>
    </row>
    <row r="3497" spans="1:9" x14ac:dyDescent="0.2">
      <c r="A3497" s="3" t="s">
        <v>3933</v>
      </c>
      <c r="B3497" s="3" t="s">
        <v>36</v>
      </c>
      <c r="C3497" s="3" t="s">
        <v>183</v>
      </c>
      <c r="D3497" s="3" t="s">
        <v>33</v>
      </c>
      <c r="E3497" s="3" t="s">
        <v>60</v>
      </c>
      <c r="F3497" s="3">
        <v>12902.32</v>
      </c>
      <c r="G3497" s="3">
        <v>0</v>
      </c>
      <c r="H3497" s="3">
        <v>12902.32</v>
      </c>
      <c r="I3497" s="3" t="s">
        <v>41</v>
      </c>
    </row>
    <row r="3498" spans="1:9" x14ac:dyDescent="0.2">
      <c r="A3498" s="2" t="s">
        <v>3934</v>
      </c>
      <c r="B3498" s="2" t="s">
        <v>560</v>
      </c>
      <c r="C3498" s="2" t="s">
        <v>560</v>
      </c>
      <c r="D3498" s="2" t="s">
        <v>52</v>
      </c>
      <c r="E3498" s="2" t="s">
        <v>60</v>
      </c>
      <c r="F3498" s="2">
        <v>6839.79</v>
      </c>
      <c r="G3498" s="2">
        <v>0</v>
      </c>
      <c r="H3498" s="2">
        <v>6839.79</v>
      </c>
      <c r="I3498" s="2" t="s">
        <v>29</v>
      </c>
    </row>
    <row r="3499" spans="1:9" x14ac:dyDescent="0.2">
      <c r="A3499" s="3" t="s">
        <v>3935</v>
      </c>
      <c r="B3499" s="3" t="s">
        <v>602</v>
      </c>
      <c r="C3499" s="3" t="s">
        <v>132</v>
      </c>
      <c r="D3499" s="3" t="s">
        <v>33</v>
      </c>
      <c r="E3499" s="3" t="s">
        <v>34</v>
      </c>
      <c r="F3499" s="3">
        <v>2471.75</v>
      </c>
      <c r="G3499" s="3">
        <v>370.76</v>
      </c>
      <c r="H3499" s="3">
        <v>2100.9899999999998</v>
      </c>
      <c r="I3499" s="3" t="s">
        <v>29</v>
      </c>
    </row>
    <row r="3500" spans="1:9" x14ac:dyDescent="0.2">
      <c r="A3500" s="2" t="s">
        <v>3936</v>
      </c>
      <c r="B3500" s="2" t="s">
        <v>109</v>
      </c>
      <c r="C3500" s="2" t="s">
        <v>139</v>
      </c>
      <c r="D3500" s="2" t="s">
        <v>52</v>
      </c>
      <c r="E3500" s="2" t="s">
        <v>60</v>
      </c>
      <c r="F3500" s="2">
        <v>6856.16</v>
      </c>
      <c r="G3500" s="2">
        <v>0</v>
      </c>
      <c r="H3500" s="2">
        <v>6856.16</v>
      </c>
      <c r="I3500" s="2" t="s">
        <v>56</v>
      </c>
    </row>
    <row r="3501" spans="1:9" x14ac:dyDescent="0.2">
      <c r="A3501" s="3" t="s">
        <v>3937</v>
      </c>
      <c r="B3501" s="3" t="s">
        <v>202</v>
      </c>
      <c r="C3501" s="3" t="s">
        <v>714</v>
      </c>
      <c r="D3501" s="3" t="s">
        <v>45</v>
      </c>
      <c r="E3501" s="3" t="s">
        <v>46</v>
      </c>
      <c r="F3501" s="3">
        <v>5831.49</v>
      </c>
      <c r="G3501" s="3">
        <v>291.57</v>
      </c>
      <c r="H3501" s="3">
        <v>5539.92</v>
      </c>
      <c r="I3501" s="3" t="s">
        <v>56</v>
      </c>
    </row>
    <row r="3502" spans="1:9" x14ac:dyDescent="0.2">
      <c r="A3502" s="2" t="s">
        <v>3938</v>
      </c>
      <c r="B3502" s="2" t="s">
        <v>425</v>
      </c>
      <c r="C3502" s="2" t="s">
        <v>195</v>
      </c>
      <c r="D3502" s="2" t="s">
        <v>206</v>
      </c>
      <c r="E3502" s="2" t="s">
        <v>207</v>
      </c>
      <c r="F3502" s="2">
        <v>9503.64</v>
      </c>
      <c r="G3502" s="2">
        <v>0</v>
      </c>
      <c r="H3502" s="2">
        <v>9503.64</v>
      </c>
      <c r="I3502" s="2" t="s">
        <v>56</v>
      </c>
    </row>
    <row r="3503" spans="1:9" x14ac:dyDescent="0.2">
      <c r="A3503" s="3" t="s">
        <v>3939</v>
      </c>
      <c r="B3503" s="3" t="s">
        <v>292</v>
      </c>
      <c r="C3503" s="3" t="s">
        <v>382</v>
      </c>
      <c r="D3503" s="3" t="s">
        <v>45</v>
      </c>
      <c r="E3503" s="3" t="s">
        <v>89</v>
      </c>
      <c r="F3503" s="3">
        <v>7897.7</v>
      </c>
      <c r="G3503" s="3">
        <v>0</v>
      </c>
      <c r="H3503" s="3">
        <v>7897.7</v>
      </c>
      <c r="I3503" s="3" t="s">
        <v>29</v>
      </c>
    </row>
    <row r="3504" spans="1:9" x14ac:dyDescent="0.2">
      <c r="A3504" s="2" t="s">
        <v>3940</v>
      </c>
      <c r="B3504" s="2" t="s">
        <v>949</v>
      </c>
      <c r="C3504" s="2" t="s">
        <v>708</v>
      </c>
      <c r="D3504" s="2" t="s">
        <v>33</v>
      </c>
      <c r="E3504" s="2" t="s">
        <v>28</v>
      </c>
      <c r="F3504" s="2">
        <v>11323.64</v>
      </c>
      <c r="G3504" s="2">
        <v>1698.55</v>
      </c>
      <c r="H3504" s="2">
        <v>9625.09</v>
      </c>
      <c r="I3504" s="2" t="s">
        <v>41</v>
      </c>
    </row>
    <row r="3505" spans="1:9" x14ac:dyDescent="0.2">
      <c r="A3505" s="3" t="s">
        <v>3941</v>
      </c>
      <c r="B3505" s="3" t="s">
        <v>435</v>
      </c>
      <c r="C3505" s="3" t="s">
        <v>432</v>
      </c>
      <c r="D3505" s="3" t="s">
        <v>33</v>
      </c>
      <c r="E3505" s="3" t="s">
        <v>60</v>
      </c>
      <c r="F3505" s="3">
        <v>8158.53</v>
      </c>
      <c r="G3505" s="3">
        <v>0</v>
      </c>
      <c r="H3505" s="3">
        <v>8158.53</v>
      </c>
      <c r="I3505" s="3" t="s">
        <v>56</v>
      </c>
    </row>
    <row r="3506" spans="1:9" x14ac:dyDescent="0.2">
      <c r="A3506" s="2" t="s">
        <v>3942</v>
      </c>
      <c r="B3506" s="2" t="s">
        <v>403</v>
      </c>
      <c r="C3506" s="2" t="s">
        <v>147</v>
      </c>
      <c r="D3506" s="2" t="s">
        <v>169</v>
      </c>
      <c r="E3506" s="2" t="s">
        <v>46</v>
      </c>
      <c r="F3506" s="2">
        <v>6224.57</v>
      </c>
      <c r="G3506" s="2">
        <v>1244.9100000000001</v>
      </c>
      <c r="H3506" s="2">
        <v>4979.66</v>
      </c>
      <c r="I3506" s="2" t="s">
        <v>56</v>
      </c>
    </row>
    <row r="3507" spans="1:9" x14ac:dyDescent="0.2">
      <c r="A3507" s="3" t="s">
        <v>3943</v>
      </c>
      <c r="B3507" s="3" t="s">
        <v>1014</v>
      </c>
      <c r="C3507" s="3" t="s">
        <v>557</v>
      </c>
      <c r="D3507" s="3" t="s">
        <v>52</v>
      </c>
      <c r="E3507" s="3" t="s">
        <v>34</v>
      </c>
      <c r="F3507" s="3">
        <v>15101.23</v>
      </c>
      <c r="G3507" s="3">
        <v>1812.15</v>
      </c>
      <c r="H3507" s="3">
        <v>13289.08</v>
      </c>
      <c r="I3507" s="3" t="s">
        <v>29</v>
      </c>
    </row>
    <row r="3508" spans="1:9" x14ac:dyDescent="0.2">
      <c r="A3508" s="2" t="s">
        <v>3944</v>
      </c>
      <c r="B3508" s="2" t="s">
        <v>36</v>
      </c>
      <c r="C3508" s="2" t="s">
        <v>454</v>
      </c>
      <c r="D3508" s="2" t="s">
        <v>114</v>
      </c>
      <c r="E3508" s="2" t="s">
        <v>46</v>
      </c>
      <c r="F3508" s="2">
        <v>16417.88</v>
      </c>
      <c r="G3508" s="2">
        <v>1641.79</v>
      </c>
      <c r="H3508" s="2">
        <v>14776.09</v>
      </c>
      <c r="I3508" s="2" t="s">
        <v>29</v>
      </c>
    </row>
    <row r="3509" spans="1:9" x14ac:dyDescent="0.2">
      <c r="A3509" s="3" t="s">
        <v>3945</v>
      </c>
      <c r="B3509" s="3" t="s">
        <v>76</v>
      </c>
      <c r="C3509" s="3" t="s">
        <v>95</v>
      </c>
      <c r="D3509" s="3" t="s">
        <v>27</v>
      </c>
      <c r="E3509" s="3" t="s">
        <v>28</v>
      </c>
      <c r="F3509" s="3">
        <v>4685.53</v>
      </c>
      <c r="G3509" s="3">
        <v>843.4</v>
      </c>
      <c r="H3509" s="3">
        <v>3842.13</v>
      </c>
      <c r="I3509" s="3" t="s">
        <v>29</v>
      </c>
    </row>
    <row r="3510" spans="1:9" x14ac:dyDescent="0.2">
      <c r="A3510" s="2" t="s">
        <v>3946</v>
      </c>
      <c r="B3510" s="2" t="s">
        <v>577</v>
      </c>
      <c r="C3510" s="2" t="s">
        <v>706</v>
      </c>
      <c r="D3510" s="2" t="s">
        <v>52</v>
      </c>
      <c r="E3510" s="2" t="s">
        <v>34</v>
      </c>
      <c r="F3510" s="2">
        <v>10158.709999999999</v>
      </c>
      <c r="G3510" s="2">
        <v>1219.05</v>
      </c>
      <c r="H3510" s="2">
        <v>8939.66</v>
      </c>
      <c r="I3510" s="2" t="s">
        <v>29</v>
      </c>
    </row>
    <row r="3511" spans="1:9" x14ac:dyDescent="0.2">
      <c r="A3511" s="3" t="s">
        <v>3947</v>
      </c>
      <c r="B3511" s="3" t="s">
        <v>753</v>
      </c>
      <c r="C3511" s="3" t="s">
        <v>762</v>
      </c>
      <c r="D3511" s="3" t="s">
        <v>33</v>
      </c>
      <c r="E3511" s="3" t="s">
        <v>28</v>
      </c>
      <c r="F3511" s="3">
        <v>12405.3</v>
      </c>
      <c r="G3511" s="3">
        <v>1860.79</v>
      </c>
      <c r="H3511" s="3">
        <v>10544.51</v>
      </c>
      <c r="I3511" s="3" t="s">
        <v>41</v>
      </c>
    </row>
    <row r="3512" spans="1:9" x14ac:dyDescent="0.2">
      <c r="A3512" s="2" t="s">
        <v>3948</v>
      </c>
      <c r="B3512" s="2" t="s">
        <v>1048</v>
      </c>
      <c r="C3512" s="2" t="s">
        <v>465</v>
      </c>
      <c r="D3512" s="2" t="s">
        <v>33</v>
      </c>
      <c r="E3512" s="2" t="s">
        <v>28</v>
      </c>
      <c r="F3512" s="2">
        <v>8328.5300000000007</v>
      </c>
      <c r="G3512" s="2">
        <v>1249.28</v>
      </c>
      <c r="H3512" s="2">
        <v>7079.25</v>
      </c>
      <c r="I3512" s="2" t="s">
        <v>41</v>
      </c>
    </row>
    <row r="3513" spans="1:9" x14ac:dyDescent="0.2">
      <c r="A3513" s="3" t="s">
        <v>3949</v>
      </c>
      <c r="B3513" s="3" t="s">
        <v>449</v>
      </c>
      <c r="C3513" s="3" t="s">
        <v>75</v>
      </c>
      <c r="D3513" s="3" t="s">
        <v>169</v>
      </c>
      <c r="E3513" s="3" t="s">
        <v>34</v>
      </c>
      <c r="F3513" s="3">
        <v>2975.32</v>
      </c>
      <c r="G3513" s="3">
        <v>595.05999999999995</v>
      </c>
      <c r="H3513" s="3">
        <v>2380.2600000000002</v>
      </c>
      <c r="I3513" s="3" t="s">
        <v>29</v>
      </c>
    </row>
    <row r="3514" spans="1:9" x14ac:dyDescent="0.2">
      <c r="A3514" s="2" t="s">
        <v>3950</v>
      </c>
      <c r="B3514" s="2" t="s">
        <v>971</v>
      </c>
      <c r="C3514" s="2" t="s">
        <v>826</v>
      </c>
      <c r="D3514" s="2" t="s">
        <v>52</v>
      </c>
      <c r="E3514" s="2" t="s">
        <v>60</v>
      </c>
      <c r="F3514" s="2">
        <v>5085.47</v>
      </c>
      <c r="G3514" s="2">
        <v>0</v>
      </c>
      <c r="H3514" s="2">
        <v>5085.47</v>
      </c>
      <c r="I3514" s="2" t="s">
        <v>29</v>
      </c>
    </row>
    <row r="3515" spans="1:9" x14ac:dyDescent="0.2">
      <c r="A3515" s="3" t="s">
        <v>3951</v>
      </c>
      <c r="B3515" s="3" t="s">
        <v>331</v>
      </c>
      <c r="C3515" s="3" t="s">
        <v>219</v>
      </c>
      <c r="D3515" s="3" t="s">
        <v>64</v>
      </c>
      <c r="E3515" s="3" t="s">
        <v>34</v>
      </c>
      <c r="F3515" s="3">
        <v>6311.72</v>
      </c>
      <c r="G3515" s="3">
        <v>0</v>
      </c>
      <c r="H3515" s="3">
        <v>6311.72</v>
      </c>
      <c r="I3515" s="3" t="s">
        <v>29</v>
      </c>
    </row>
    <row r="3516" spans="1:9" x14ac:dyDescent="0.2">
      <c r="A3516" s="2" t="s">
        <v>3952</v>
      </c>
      <c r="B3516" s="2" t="s">
        <v>145</v>
      </c>
      <c r="C3516" s="2" t="s">
        <v>443</v>
      </c>
      <c r="D3516" s="2" t="s">
        <v>64</v>
      </c>
      <c r="E3516" s="2" t="s">
        <v>34</v>
      </c>
      <c r="F3516" s="2">
        <v>4527.6899999999996</v>
      </c>
      <c r="G3516" s="2">
        <v>0</v>
      </c>
      <c r="H3516" s="2">
        <v>4527.6899999999996</v>
      </c>
      <c r="I3516" s="2" t="s">
        <v>29</v>
      </c>
    </row>
    <row r="3517" spans="1:9" x14ac:dyDescent="0.2">
      <c r="A3517" s="3" t="s">
        <v>3953</v>
      </c>
      <c r="B3517" s="3" t="s">
        <v>706</v>
      </c>
      <c r="C3517" s="3" t="s">
        <v>44</v>
      </c>
      <c r="D3517" s="3" t="s">
        <v>33</v>
      </c>
      <c r="E3517" s="3" t="s">
        <v>34</v>
      </c>
      <c r="F3517" s="3">
        <v>13690.11</v>
      </c>
      <c r="G3517" s="3">
        <v>2053.52</v>
      </c>
      <c r="H3517" s="3">
        <v>11636.59</v>
      </c>
      <c r="I3517" s="3" t="s">
        <v>56</v>
      </c>
    </row>
    <row r="3518" spans="1:9" x14ac:dyDescent="0.2">
      <c r="A3518" s="2" t="s">
        <v>3954</v>
      </c>
      <c r="B3518" s="2" t="s">
        <v>127</v>
      </c>
      <c r="C3518" s="2" t="s">
        <v>452</v>
      </c>
      <c r="D3518" s="2" t="s">
        <v>33</v>
      </c>
      <c r="E3518" s="2" t="s">
        <v>60</v>
      </c>
      <c r="F3518" s="2">
        <v>2498.75</v>
      </c>
      <c r="G3518" s="2">
        <v>0</v>
      </c>
      <c r="H3518" s="2">
        <v>2498.75</v>
      </c>
      <c r="I3518" s="2" t="s">
        <v>29</v>
      </c>
    </row>
    <row r="3519" spans="1:9" x14ac:dyDescent="0.2">
      <c r="A3519" s="3" t="s">
        <v>3955</v>
      </c>
      <c r="B3519" s="3" t="s">
        <v>348</v>
      </c>
      <c r="C3519" s="3" t="s">
        <v>712</v>
      </c>
      <c r="D3519" s="3" t="s">
        <v>64</v>
      </c>
      <c r="E3519" s="3" t="s">
        <v>115</v>
      </c>
      <c r="F3519" s="3">
        <v>13851.83</v>
      </c>
      <c r="G3519" s="3">
        <v>0</v>
      </c>
      <c r="H3519" s="3">
        <v>13851.83</v>
      </c>
      <c r="I3519" s="3" t="s">
        <v>29</v>
      </c>
    </row>
    <row r="3520" spans="1:9" x14ac:dyDescent="0.2">
      <c r="A3520" s="2" t="s">
        <v>3956</v>
      </c>
      <c r="B3520" s="2" t="s">
        <v>253</v>
      </c>
      <c r="C3520" s="2" t="s">
        <v>197</v>
      </c>
      <c r="D3520" s="2" t="s">
        <v>27</v>
      </c>
      <c r="E3520" s="2" t="s">
        <v>28</v>
      </c>
      <c r="F3520" s="2">
        <v>9699.43</v>
      </c>
      <c r="G3520" s="2">
        <v>1745.9</v>
      </c>
      <c r="H3520" s="2">
        <v>7953.53</v>
      </c>
      <c r="I3520" s="2" t="s">
        <v>29</v>
      </c>
    </row>
    <row r="3521" spans="1:9" x14ac:dyDescent="0.2">
      <c r="A3521" s="3" t="s">
        <v>3957</v>
      </c>
      <c r="B3521" s="3" t="s">
        <v>78</v>
      </c>
      <c r="C3521" s="3" t="s">
        <v>156</v>
      </c>
      <c r="D3521" s="3" t="s">
        <v>64</v>
      </c>
      <c r="E3521" s="3" t="s">
        <v>34</v>
      </c>
      <c r="F3521" s="3">
        <v>11316.64</v>
      </c>
      <c r="G3521" s="3">
        <v>0</v>
      </c>
      <c r="H3521" s="3">
        <v>11316.64</v>
      </c>
      <c r="I3521" s="3" t="s">
        <v>29</v>
      </c>
    </row>
    <row r="3522" spans="1:9" x14ac:dyDescent="0.2">
      <c r="A3522" s="2" t="s">
        <v>3958</v>
      </c>
      <c r="B3522" s="2" t="s">
        <v>173</v>
      </c>
      <c r="C3522" s="2" t="s">
        <v>1623</v>
      </c>
      <c r="D3522" s="2" t="s">
        <v>33</v>
      </c>
      <c r="E3522" s="2" t="s">
        <v>28</v>
      </c>
      <c r="F3522" s="2">
        <v>6593.21</v>
      </c>
      <c r="G3522" s="2">
        <v>988.98</v>
      </c>
      <c r="H3522" s="2">
        <v>5604.23</v>
      </c>
      <c r="I3522" s="2" t="s">
        <v>29</v>
      </c>
    </row>
    <row r="3523" spans="1:9" x14ac:dyDescent="0.2">
      <c r="A3523" s="3" t="s">
        <v>3959</v>
      </c>
      <c r="B3523" s="3" t="s">
        <v>468</v>
      </c>
      <c r="C3523" s="3" t="s">
        <v>133</v>
      </c>
      <c r="D3523" s="3" t="s">
        <v>45</v>
      </c>
      <c r="E3523" s="3" t="s">
        <v>89</v>
      </c>
      <c r="F3523" s="3">
        <v>4308.9399999999996</v>
      </c>
      <c r="G3523" s="3">
        <v>0</v>
      </c>
      <c r="H3523" s="3">
        <v>4308.9399999999996</v>
      </c>
      <c r="I3523" s="3" t="s">
        <v>56</v>
      </c>
    </row>
    <row r="3524" spans="1:9" x14ac:dyDescent="0.2">
      <c r="A3524" s="2" t="s">
        <v>3960</v>
      </c>
      <c r="B3524" s="2" t="s">
        <v>597</v>
      </c>
      <c r="C3524" s="2" t="s">
        <v>460</v>
      </c>
      <c r="D3524" s="2" t="s">
        <v>169</v>
      </c>
      <c r="E3524" s="2" t="s">
        <v>46</v>
      </c>
      <c r="F3524" s="2">
        <v>7223.44</v>
      </c>
      <c r="G3524" s="2">
        <v>1444.69</v>
      </c>
      <c r="H3524" s="2">
        <v>5778.75</v>
      </c>
      <c r="I3524" s="2" t="s">
        <v>29</v>
      </c>
    </row>
    <row r="3525" spans="1:9" x14ac:dyDescent="0.2">
      <c r="A3525" s="3" t="s">
        <v>3961</v>
      </c>
      <c r="B3525" s="3" t="s">
        <v>135</v>
      </c>
      <c r="C3525" s="3" t="s">
        <v>39</v>
      </c>
      <c r="D3525" s="3" t="s">
        <v>52</v>
      </c>
      <c r="E3525" s="3" t="s">
        <v>34</v>
      </c>
      <c r="F3525" s="3">
        <v>4947.84</v>
      </c>
      <c r="G3525" s="3">
        <v>593.74</v>
      </c>
      <c r="H3525" s="3">
        <v>4354.1000000000004</v>
      </c>
      <c r="I3525" s="3" t="s">
        <v>29</v>
      </c>
    </row>
    <row r="3526" spans="1:9" x14ac:dyDescent="0.2">
      <c r="A3526" s="2" t="s">
        <v>3962</v>
      </c>
      <c r="B3526" s="2" t="s">
        <v>368</v>
      </c>
      <c r="C3526" s="2" t="s">
        <v>497</v>
      </c>
      <c r="D3526" s="2" t="s">
        <v>33</v>
      </c>
      <c r="E3526" s="2" t="s">
        <v>34</v>
      </c>
      <c r="F3526" s="2">
        <v>6068.54</v>
      </c>
      <c r="G3526" s="2">
        <v>910.28</v>
      </c>
      <c r="H3526" s="2">
        <v>5158.26</v>
      </c>
      <c r="I3526" s="2" t="s">
        <v>29</v>
      </c>
    </row>
    <row r="3527" spans="1:9" x14ac:dyDescent="0.2">
      <c r="A3527" s="3" t="s">
        <v>3963</v>
      </c>
      <c r="B3527" s="3" t="s">
        <v>230</v>
      </c>
      <c r="C3527" s="3" t="s">
        <v>570</v>
      </c>
      <c r="D3527" s="3" t="s">
        <v>64</v>
      </c>
      <c r="E3527" s="3" t="s">
        <v>34</v>
      </c>
      <c r="F3527" s="3">
        <v>6133.1</v>
      </c>
      <c r="G3527" s="3">
        <v>0</v>
      </c>
      <c r="H3527" s="3">
        <v>6133.1</v>
      </c>
      <c r="I3527" s="3" t="s">
        <v>56</v>
      </c>
    </row>
    <row r="3528" spans="1:9" x14ac:dyDescent="0.2">
      <c r="A3528" s="2" t="s">
        <v>3964</v>
      </c>
      <c r="B3528" s="2" t="s">
        <v>124</v>
      </c>
      <c r="C3528" s="2" t="s">
        <v>578</v>
      </c>
      <c r="D3528" s="2" t="s">
        <v>52</v>
      </c>
      <c r="E3528" s="2" t="s">
        <v>60</v>
      </c>
      <c r="F3528" s="2">
        <v>11912.33</v>
      </c>
      <c r="G3528" s="2">
        <v>0</v>
      </c>
      <c r="H3528" s="2">
        <v>11912.33</v>
      </c>
      <c r="I3528" s="2" t="s">
        <v>56</v>
      </c>
    </row>
    <row r="3529" spans="1:9" x14ac:dyDescent="0.2">
      <c r="A3529" s="3" t="s">
        <v>3965</v>
      </c>
      <c r="B3529" s="3" t="s">
        <v>234</v>
      </c>
      <c r="C3529" s="3" t="s">
        <v>799</v>
      </c>
      <c r="D3529" s="3" t="s">
        <v>33</v>
      </c>
      <c r="E3529" s="3" t="s">
        <v>34</v>
      </c>
      <c r="F3529" s="3">
        <v>9666.86</v>
      </c>
      <c r="G3529" s="3">
        <v>1450.03</v>
      </c>
      <c r="H3529" s="3">
        <v>8216.83</v>
      </c>
      <c r="I3529" s="3" t="s">
        <v>29</v>
      </c>
    </row>
    <row r="3530" spans="1:9" x14ac:dyDescent="0.2">
      <c r="A3530" s="2" t="s">
        <v>3966</v>
      </c>
      <c r="B3530" s="2" t="s">
        <v>317</v>
      </c>
      <c r="C3530" s="2" t="s">
        <v>324</v>
      </c>
      <c r="D3530" s="2" t="s">
        <v>45</v>
      </c>
      <c r="E3530" s="2" t="s">
        <v>46</v>
      </c>
      <c r="F3530" s="2">
        <v>5875.1</v>
      </c>
      <c r="G3530" s="2">
        <v>293.76</v>
      </c>
      <c r="H3530" s="2">
        <v>5581.34</v>
      </c>
      <c r="I3530" s="2" t="s">
        <v>29</v>
      </c>
    </row>
    <row r="3531" spans="1:9" x14ac:dyDescent="0.2">
      <c r="A3531" s="3" t="s">
        <v>3967</v>
      </c>
      <c r="B3531" s="3" t="s">
        <v>322</v>
      </c>
      <c r="C3531" s="3" t="s">
        <v>644</v>
      </c>
      <c r="D3531" s="3" t="s">
        <v>27</v>
      </c>
      <c r="E3531" s="3" t="s">
        <v>34</v>
      </c>
      <c r="F3531" s="3">
        <v>3496.13</v>
      </c>
      <c r="G3531" s="3">
        <v>629.29999999999995</v>
      </c>
      <c r="H3531" s="3">
        <v>2866.83</v>
      </c>
      <c r="I3531" s="3" t="s">
        <v>41</v>
      </c>
    </row>
    <row r="3532" spans="1:9" x14ac:dyDescent="0.2">
      <c r="A3532" s="2" t="s">
        <v>3968</v>
      </c>
      <c r="B3532" s="2" t="s">
        <v>608</v>
      </c>
      <c r="C3532" s="2" t="s">
        <v>113</v>
      </c>
      <c r="D3532" s="2" t="s">
        <v>206</v>
      </c>
      <c r="E3532" s="2" t="s">
        <v>207</v>
      </c>
      <c r="F3532" s="2">
        <v>16574.400000000001</v>
      </c>
      <c r="G3532" s="2">
        <v>0</v>
      </c>
      <c r="H3532" s="2">
        <v>16574.400000000001</v>
      </c>
      <c r="I3532" s="2" t="s">
        <v>29</v>
      </c>
    </row>
    <row r="3533" spans="1:9" x14ac:dyDescent="0.2">
      <c r="A3533" s="3" t="s">
        <v>3969</v>
      </c>
      <c r="B3533" s="3" t="s">
        <v>117</v>
      </c>
      <c r="C3533" s="3" t="s">
        <v>441</v>
      </c>
      <c r="D3533" s="3" t="s">
        <v>33</v>
      </c>
      <c r="E3533" s="3" t="s">
        <v>60</v>
      </c>
      <c r="F3533" s="3">
        <v>15883.02</v>
      </c>
      <c r="G3533" s="3">
        <v>0</v>
      </c>
      <c r="H3533" s="3">
        <v>15883.02</v>
      </c>
      <c r="I3533" s="3" t="s">
        <v>56</v>
      </c>
    </row>
    <row r="3534" spans="1:9" x14ac:dyDescent="0.2">
      <c r="A3534" s="2" t="s">
        <v>3970</v>
      </c>
      <c r="B3534" s="2" t="s">
        <v>246</v>
      </c>
      <c r="C3534" s="2" t="s">
        <v>251</v>
      </c>
      <c r="D3534" s="2" t="s">
        <v>64</v>
      </c>
      <c r="E3534" s="2" t="s">
        <v>115</v>
      </c>
      <c r="F3534" s="2">
        <v>10823.62</v>
      </c>
      <c r="G3534" s="2">
        <v>0</v>
      </c>
      <c r="H3534" s="2">
        <v>10823.62</v>
      </c>
      <c r="I3534" s="2" t="s">
        <v>56</v>
      </c>
    </row>
    <row r="3535" spans="1:9" x14ac:dyDescent="0.2">
      <c r="A3535" s="3" t="s">
        <v>3971</v>
      </c>
      <c r="B3535" s="3" t="s">
        <v>1048</v>
      </c>
      <c r="C3535" s="3" t="s">
        <v>26</v>
      </c>
      <c r="D3535" s="3" t="s">
        <v>114</v>
      </c>
      <c r="E3535" s="3" t="s">
        <v>115</v>
      </c>
      <c r="F3535" s="3">
        <v>5574.83</v>
      </c>
      <c r="G3535" s="3">
        <v>557.48</v>
      </c>
      <c r="H3535" s="3">
        <v>5017.3500000000004</v>
      </c>
      <c r="I3535" s="3" t="s">
        <v>56</v>
      </c>
    </row>
    <row r="3536" spans="1:9" x14ac:dyDescent="0.2">
      <c r="A3536" s="2" t="s">
        <v>3972</v>
      </c>
      <c r="B3536" s="2" t="s">
        <v>420</v>
      </c>
      <c r="C3536" s="2" t="s">
        <v>32</v>
      </c>
      <c r="D3536" s="2" t="s">
        <v>64</v>
      </c>
      <c r="E3536" s="2" t="s">
        <v>115</v>
      </c>
      <c r="F3536" s="2">
        <v>9504.19</v>
      </c>
      <c r="G3536" s="2">
        <v>0</v>
      </c>
      <c r="H3536" s="2">
        <v>9504.19</v>
      </c>
      <c r="I3536" s="2" t="s">
        <v>56</v>
      </c>
    </row>
    <row r="3537" spans="1:9" x14ac:dyDescent="0.2">
      <c r="A3537" s="3" t="s">
        <v>3973</v>
      </c>
      <c r="B3537" s="3" t="s">
        <v>702</v>
      </c>
      <c r="C3537" s="3" t="s">
        <v>148</v>
      </c>
      <c r="D3537" s="3" t="s">
        <v>52</v>
      </c>
      <c r="E3537" s="3" t="s">
        <v>60</v>
      </c>
      <c r="F3537" s="3">
        <v>6059.46</v>
      </c>
      <c r="G3537" s="3">
        <v>0</v>
      </c>
      <c r="H3537" s="3">
        <v>6059.46</v>
      </c>
      <c r="I3537" s="3" t="s">
        <v>29</v>
      </c>
    </row>
    <row r="3538" spans="1:9" x14ac:dyDescent="0.2">
      <c r="A3538" s="2" t="s">
        <v>3974</v>
      </c>
      <c r="B3538" s="2" t="s">
        <v>189</v>
      </c>
      <c r="C3538" s="2" t="s">
        <v>661</v>
      </c>
      <c r="D3538" s="2" t="s">
        <v>52</v>
      </c>
      <c r="E3538" s="2" t="s">
        <v>34</v>
      </c>
      <c r="F3538" s="2">
        <v>13944.6</v>
      </c>
      <c r="G3538" s="2">
        <v>1673.35</v>
      </c>
      <c r="H3538" s="2">
        <v>12271.25</v>
      </c>
      <c r="I3538" s="2" t="s">
        <v>29</v>
      </c>
    </row>
    <row r="3539" spans="1:9" x14ac:dyDescent="0.2">
      <c r="A3539" s="3" t="s">
        <v>3975</v>
      </c>
      <c r="B3539" s="3" t="s">
        <v>553</v>
      </c>
      <c r="C3539" s="3" t="s">
        <v>302</v>
      </c>
      <c r="D3539" s="3" t="s">
        <v>33</v>
      </c>
      <c r="E3539" s="3" t="s">
        <v>28</v>
      </c>
      <c r="F3539" s="3">
        <v>11427.65</v>
      </c>
      <c r="G3539" s="3">
        <v>1714.15</v>
      </c>
      <c r="H3539" s="3">
        <v>9713.5</v>
      </c>
      <c r="I3539" s="3" t="s">
        <v>29</v>
      </c>
    </row>
    <row r="3540" spans="1:9" x14ac:dyDescent="0.2">
      <c r="A3540" s="2" t="s">
        <v>3976</v>
      </c>
      <c r="B3540" s="2" t="s">
        <v>360</v>
      </c>
      <c r="C3540" s="2" t="s">
        <v>416</v>
      </c>
      <c r="D3540" s="2" t="s">
        <v>45</v>
      </c>
      <c r="E3540" s="2" t="s">
        <v>89</v>
      </c>
      <c r="F3540" s="2">
        <v>9286.3799999999992</v>
      </c>
      <c r="G3540" s="2">
        <v>0</v>
      </c>
      <c r="H3540" s="2">
        <v>9286.3799999999992</v>
      </c>
      <c r="I3540" s="2" t="s">
        <v>41</v>
      </c>
    </row>
    <row r="3541" spans="1:9" x14ac:dyDescent="0.2">
      <c r="A3541" s="3" t="s">
        <v>3977</v>
      </c>
      <c r="B3541" s="3" t="s">
        <v>420</v>
      </c>
      <c r="C3541" s="3" t="s">
        <v>416</v>
      </c>
      <c r="D3541" s="3" t="s">
        <v>45</v>
      </c>
      <c r="E3541" s="3" t="s">
        <v>46</v>
      </c>
      <c r="F3541" s="3">
        <v>13409.57</v>
      </c>
      <c r="G3541" s="3">
        <v>670.48</v>
      </c>
      <c r="H3541" s="3">
        <v>12739.09</v>
      </c>
      <c r="I3541" s="3" t="s">
        <v>29</v>
      </c>
    </row>
    <row r="3542" spans="1:9" x14ac:dyDescent="0.2">
      <c r="A3542" s="2" t="s">
        <v>3978</v>
      </c>
      <c r="B3542" s="2" t="s">
        <v>364</v>
      </c>
      <c r="C3542" s="2" t="s">
        <v>232</v>
      </c>
      <c r="D3542" s="2" t="s">
        <v>33</v>
      </c>
      <c r="E3542" s="2" t="s">
        <v>28</v>
      </c>
      <c r="F3542" s="2">
        <v>9152.86</v>
      </c>
      <c r="G3542" s="2">
        <v>1372.93</v>
      </c>
      <c r="H3542" s="2">
        <v>7779.93</v>
      </c>
      <c r="I3542" s="2" t="s">
        <v>41</v>
      </c>
    </row>
    <row r="3543" spans="1:9" x14ac:dyDescent="0.2">
      <c r="A3543" s="3" t="s">
        <v>3979</v>
      </c>
      <c r="B3543" s="3" t="s">
        <v>396</v>
      </c>
      <c r="C3543" s="3" t="s">
        <v>107</v>
      </c>
      <c r="D3543" s="3" t="s">
        <v>45</v>
      </c>
      <c r="E3543" s="3" t="s">
        <v>46</v>
      </c>
      <c r="F3543" s="3">
        <v>5055.6499999999996</v>
      </c>
      <c r="G3543" s="3">
        <v>252.78</v>
      </c>
      <c r="H3543" s="3">
        <v>4802.87</v>
      </c>
      <c r="I3543" s="3" t="s">
        <v>29</v>
      </c>
    </row>
    <row r="3544" spans="1:9" x14ac:dyDescent="0.2">
      <c r="A3544" s="2" t="s">
        <v>3980</v>
      </c>
      <c r="B3544" s="2" t="s">
        <v>762</v>
      </c>
      <c r="C3544" s="2" t="s">
        <v>359</v>
      </c>
      <c r="D3544" s="2" t="s">
        <v>45</v>
      </c>
      <c r="E3544" s="2" t="s">
        <v>46</v>
      </c>
      <c r="F3544" s="2">
        <v>5398.95</v>
      </c>
      <c r="G3544" s="2">
        <v>269.95</v>
      </c>
      <c r="H3544" s="2">
        <v>5129</v>
      </c>
      <c r="I3544" s="2" t="s">
        <v>29</v>
      </c>
    </row>
    <row r="3545" spans="1:9" x14ac:dyDescent="0.2">
      <c r="A3545" s="3" t="s">
        <v>3981</v>
      </c>
      <c r="B3545" s="3" t="s">
        <v>303</v>
      </c>
      <c r="C3545" s="3" t="s">
        <v>720</v>
      </c>
      <c r="D3545" s="3" t="s">
        <v>33</v>
      </c>
      <c r="E3545" s="3" t="s">
        <v>60</v>
      </c>
      <c r="F3545" s="3">
        <v>14798.55</v>
      </c>
      <c r="G3545" s="3">
        <v>0</v>
      </c>
      <c r="H3545" s="3">
        <v>14798.55</v>
      </c>
      <c r="I3545" s="3" t="s">
        <v>56</v>
      </c>
    </row>
    <row r="3546" spans="1:9" x14ac:dyDescent="0.2">
      <c r="A3546" s="2" t="s">
        <v>3982</v>
      </c>
      <c r="B3546" s="2" t="s">
        <v>127</v>
      </c>
      <c r="C3546" s="2" t="s">
        <v>261</v>
      </c>
      <c r="D3546" s="2" t="s">
        <v>27</v>
      </c>
      <c r="E3546" s="2" t="s">
        <v>28</v>
      </c>
      <c r="F3546" s="2">
        <v>5821.47</v>
      </c>
      <c r="G3546" s="2">
        <v>1047.8599999999999</v>
      </c>
      <c r="H3546" s="2">
        <v>4773.6099999999997</v>
      </c>
      <c r="I3546" s="2" t="s">
        <v>29</v>
      </c>
    </row>
    <row r="3547" spans="1:9" x14ac:dyDescent="0.2">
      <c r="A3547" s="3" t="s">
        <v>3983</v>
      </c>
      <c r="B3547" s="3" t="s">
        <v>334</v>
      </c>
      <c r="C3547" s="3" t="s">
        <v>740</v>
      </c>
      <c r="D3547" s="3" t="s">
        <v>45</v>
      </c>
      <c r="E3547" s="3" t="s">
        <v>89</v>
      </c>
      <c r="F3547" s="3">
        <v>2544.4899999999998</v>
      </c>
      <c r="G3547" s="3">
        <v>0</v>
      </c>
      <c r="H3547" s="3">
        <v>2544.4899999999998</v>
      </c>
      <c r="I3547" s="3" t="s">
        <v>29</v>
      </c>
    </row>
    <row r="3548" spans="1:9" x14ac:dyDescent="0.2">
      <c r="A3548" s="2" t="s">
        <v>3984</v>
      </c>
      <c r="B3548" s="2" t="s">
        <v>525</v>
      </c>
      <c r="C3548" s="2" t="s">
        <v>437</v>
      </c>
      <c r="D3548" s="2" t="s">
        <v>64</v>
      </c>
      <c r="E3548" s="2" t="s">
        <v>28</v>
      </c>
      <c r="F3548" s="2">
        <v>17911.2</v>
      </c>
      <c r="G3548" s="2">
        <v>0</v>
      </c>
      <c r="H3548" s="2">
        <v>17911.2</v>
      </c>
      <c r="I3548" s="2" t="s">
        <v>29</v>
      </c>
    </row>
    <row r="3549" spans="1:9" x14ac:dyDescent="0.2">
      <c r="A3549" s="3" t="s">
        <v>3985</v>
      </c>
      <c r="B3549" s="3" t="s">
        <v>329</v>
      </c>
      <c r="C3549" s="3" t="s">
        <v>274</v>
      </c>
      <c r="D3549" s="3" t="s">
        <v>33</v>
      </c>
      <c r="E3549" s="3" t="s">
        <v>28</v>
      </c>
      <c r="F3549" s="3">
        <v>5986.78</v>
      </c>
      <c r="G3549" s="3">
        <v>898.02</v>
      </c>
      <c r="H3549" s="3">
        <v>5088.76</v>
      </c>
      <c r="I3549" s="3" t="s">
        <v>41</v>
      </c>
    </row>
    <row r="3550" spans="1:9" x14ac:dyDescent="0.2">
      <c r="A3550" s="2" t="s">
        <v>3986</v>
      </c>
      <c r="B3550" s="2" t="s">
        <v>917</v>
      </c>
      <c r="C3550" s="2" t="s">
        <v>371</v>
      </c>
      <c r="D3550" s="2" t="s">
        <v>114</v>
      </c>
      <c r="E3550" s="2" t="s">
        <v>46</v>
      </c>
      <c r="F3550" s="2">
        <v>13715.12</v>
      </c>
      <c r="G3550" s="2">
        <v>1371.51</v>
      </c>
      <c r="H3550" s="2">
        <v>12343.61</v>
      </c>
      <c r="I3550" s="2" t="s">
        <v>29</v>
      </c>
    </row>
    <row r="3551" spans="1:9" x14ac:dyDescent="0.2">
      <c r="A3551" s="3" t="s">
        <v>3987</v>
      </c>
      <c r="B3551" s="3" t="s">
        <v>153</v>
      </c>
      <c r="C3551" s="3" t="s">
        <v>161</v>
      </c>
      <c r="D3551" s="3" t="s">
        <v>52</v>
      </c>
      <c r="E3551" s="3" t="s">
        <v>34</v>
      </c>
      <c r="F3551" s="3">
        <v>2971.65</v>
      </c>
      <c r="G3551" s="3">
        <v>356.6</v>
      </c>
      <c r="H3551" s="3">
        <v>2615.0500000000002</v>
      </c>
      <c r="I3551" s="3" t="s">
        <v>29</v>
      </c>
    </row>
    <row r="3552" spans="1:9" x14ac:dyDescent="0.2">
      <c r="A3552" s="2" t="s">
        <v>3988</v>
      </c>
      <c r="B3552" s="2" t="s">
        <v>669</v>
      </c>
      <c r="C3552" s="2" t="s">
        <v>386</v>
      </c>
      <c r="D3552" s="2" t="s">
        <v>45</v>
      </c>
      <c r="E3552" s="2" t="s">
        <v>46</v>
      </c>
      <c r="F3552" s="2">
        <v>12167.12</v>
      </c>
      <c r="G3552" s="2">
        <v>608.36</v>
      </c>
      <c r="H3552" s="2">
        <v>11558.76</v>
      </c>
      <c r="I3552" s="2" t="s">
        <v>29</v>
      </c>
    </row>
    <row r="3553" spans="1:9" x14ac:dyDescent="0.2">
      <c r="A3553" s="3" t="s">
        <v>3989</v>
      </c>
      <c r="B3553" s="3" t="s">
        <v>328</v>
      </c>
      <c r="C3553" s="3" t="s">
        <v>328</v>
      </c>
      <c r="D3553" s="3" t="s">
        <v>27</v>
      </c>
      <c r="E3553" s="3" t="s">
        <v>60</v>
      </c>
      <c r="F3553" s="3">
        <v>5954.01</v>
      </c>
      <c r="G3553" s="3">
        <v>0</v>
      </c>
      <c r="H3553" s="3">
        <v>5954.01</v>
      </c>
      <c r="I3553" s="3" t="s">
        <v>29</v>
      </c>
    </row>
    <row r="3554" spans="1:9" x14ac:dyDescent="0.2">
      <c r="A3554" s="2" t="s">
        <v>3990</v>
      </c>
      <c r="B3554" s="2" t="s">
        <v>110</v>
      </c>
      <c r="C3554" s="2" t="s">
        <v>712</v>
      </c>
      <c r="D3554" s="2" t="s">
        <v>114</v>
      </c>
      <c r="E3554" s="2" t="s">
        <v>46</v>
      </c>
      <c r="F3554" s="2">
        <v>13595.36</v>
      </c>
      <c r="G3554" s="2">
        <v>1359.54</v>
      </c>
      <c r="H3554" s="2">
        <v>12235.82</v>
      </c>
      <c r="I3554" s="2" t="s">
        <v>29</v>
      </c>
    </row>
    <row r="3555" spans="1:9" x14ac:dyDescent="0.2">
      <c r="A3555" s="3" t="s">
        <v>3991</v>
      </c>
      <c r="B3555" s="3" t="s">
        <v>292</v>
      </c>
      <c r="C3555" s="3" t="s">
        <v>176</v>
      </c>
      <c r="D3555" s="3" t="s">
        <v>33</v>
      </c>
      <c r="E3555" s="3" t="s">
        <v>34</v>
      </c>
      <c r="F3555" s="3">
        <v>11400.65</v>
      </c>
      <c r="G3555" s="3">
        <v>1710.1</v>
      </c>
      <c r="H3555" s="3">
        <v>9690.5499999999993</v>
      </c>
      <c r="I3555" s="3" t="s">
        <v>29</v>
      </c>
    </row>
    <row r="3556" spans="1:9" x14ac:dyDescent="0.2">
      <c r="A3556" s="2" t="s">
        <v>3992</v>
      </c>
      <c r="B3556" s="2" t="s">
        <v>70</v>
      </c>
      <c r="C3556" s="2" t="s">
        <v>246</v>
      </c>
      <c r="D3556" s="2" t="s">
        <v>52</v>
      </c>
      <c r="E3556" s="2" t="s">
        <v>60</v>
      </c>
      <c r="F3556" s="2">
        <v>11969.5</v>
      </c>
      <c r="G3556" s="2">
        <v>0</v>
      </c>
      <c r="H3556" s="2">
        <v>11969.5</v>
      </c>
      <c r="I3556" s="2" t="s">
        <v>41</v>
      </c>
    </row>
    <row r="3557" spans="1:9" x14ac:dyDescent="0.2">
      <c r="A3557" s="3" t="s">
        <v>3993</v>
      </c>
      <c r="B3557" s="3" t="s">
        <v>135</v>
      </c>
      <c r="C3557" s="3" t="s">
        <v>958</v>
      </c>
      <c r="D3557" s="3" t="s">
        <v>27</v>
      </c>
      <c r="E3557" s="3" t="s">
        <v>28</v>
      </c>
      <c r="F3557" s="3">
        <v>2807.96</v>
      </c>
      <c r="G3557" s="3">
        <v>505.43</v>
      </c>
      <c r="H3557" s="3">
        <v>2302.5300000000002</v>
      </c>
      <c r="I3557" s="3" t="s">
        <v>29</v>
      </c>
    </row>
    <row r="3558" spans="1:9" x14ac:dyDescent="0.2">
      <c r="A3558" s="2" t="s">
        <v>3994</v>
      </c>
      <c r="B3558" s="2" t="s">
        <v>783</v>
      </c>
      <c r="C3558" s="2" t="s">
        <v>783</v>
      </c>
      <c r="D3558" s="2" t="s">
        <v>33</v>
      </c>
      <c r="E3558" s="2" t="s">
        <v>28</v>
      </c>
      <c r="F3558" s="2">
        <v>5454.85</v>
      </c>
      <c r="G3558" s="2">
        <v>818.23</v>
      </c>
      <c r="H3558" s="2">
        <v>4636.62</v>
      </c>
      <c r="I3558" s="2" t="s">
        <v>29</v>
      </c>
    </row>
    <row r="3559" spans="1:9" x14ac:dyDescent="0.2">
      <c r="A3559" s="3" t="s">
        <v>3995</v>
      </c>
      <c r="B3559" s="3" t="s">
        <v>202</v>
      </c>
      <c r="C3559" s="3" t="s">
        <v>403</v>
      </c>
      <c r="D3559" s="3" t="s">
        <v>33</v>
      </c>
      <c r="E3559" s="3" t="s">
        <v>60</v>
      </c>
      <c r="F3559" s="3">
        <v>20385.490000000002</v>
      </c>
      <c r="G3559" s="3">
        <v>0</v>
      </c>
      <c r="H3559" s="3">
        <v>20385.490000000002</v>
      </c>
      <c r="I3559" s="3" t="s">
        <v>56</v>
      </c>
    </row>
    <row r="3560" spans="1:9" x14ac:dyDescent="0.2">
      <c r="A3560" s="2" t="s">
        <v>3996</v>
      </c>
      <c r="B3560" s="2" t="s">
        <v>238</v>
      </c>
      <c r="C3560" s="2" t="s">
        <v>239</v>
      </c>
      <c r="D3560" s="2" t="s">
        <v>33</v>
      </c>
      <c r="E3560" s="2" t="s">
        <v>60</v>
      </c>
      <c r="F3560" s="2">
        <v>10969.93</v>
      </c>
      <c r="G3560" s="2">
        <v>0</v>
      </c>
      <c r="H3560" s="2">
        <v>10969.93</v>
      </c>
      <c r="I3560" s="2" t="s">
        <v>41</v>
      </c>
    </row>
    <row r="3561" spans="1:9" x14ac:dyDescent="0.2">
      <c r="A3561" s="3" t="s">
        <v>3997</v>
      </c>
      <c r="B3561" s="3" t="s">
        <v>40</v>
      </c>
      <c r="C3561" s="3" t="s">
        <v>258</v>
      </c>
      <c r="D3561" s="3" t="s">
        <v>114</v>
      </c>
      <c r="E3561" s="3" t="s">
        <v>46</v>
      </c>
      <c r="F3561" s="3">
        <v>2876.99</v>
      </c>
      <c r="G3561" s="3">
        <v>287.7</v>
      </c>
      <c r="H3561" s="3">
        <v>2589.29</v>
      </c>
      <c r="I3561" s="3" t="s">
        <v>56</v>
      </c>
    </row>
    <row r="3562" spans="1:9" x14ac:dyDescent="0.2">
      <c r="A3562" s="2" t="s">
        <v>3998</v>
      </c>
      <c r="B3562" s="2" t="s">
        <v>456</v>
      </c>
      <c r="C3562" s="2" t="s">
        <v>824</v>
      </c>
      <c r="D3562" s="2" t="s">
        <v>64</v>
      </c>
      <c r="E3562" s="2" t="s">
        <v>28</v>
      </c>
      <c r="F3562" s="2">
        <v>6331.49</v>
      </c>
      <c r="G3562" s="2">
        <v>0</v>
      </c>
      <c r="H3562" s="2">
        <v>6331.49</v>
      </c>
      <c r="I3562" s="2" t="s">
        <v>29</v>
      </c>
    </row>
    <row r="3563" spans="1:9" x14ac:dyDescent="0.2">
      <c r="A3563" s="3" t="s">
        <v>3999</v>
      </c>
      <c r="B3563" s="3" t="s">
        <v>435</v>
      </c>
      <c r="C3563" s="3" t="s">
        <v>1234</v>
      </c>
      <c r="D3563" s="3" t="s">
        <v>27</v>
      </c>
      <c r="E3563" s="3" t="s">
        <v>28</v>
      </c>
      <c r="F3563" s="3">
        <v>7159.41</v>
      </c>
      <c r="G3563" s="3">
        <v>1288.69</v>
      </c>
      <c r="H3563" s="3">
        <v>5870.72</v>
      </c>
      <c r="I3563" s="3" t="s">
        <v>29</v>
      </c>
    </row>
    <row r="3564" spans="1:9" x14ac:dyDescent="0.2">
      <c r="A3564" s="2" t="s">
        <v>4000</v>
      </c>
      <c r="B3564" s="2" t="s">
        <v>468</v>
      </c>
      <c r="C3564" s="2" t="s">
        <v>123</v>
      </c>
      <c r="D3564" s="2" t="s">
        <v>114</v>
      </c>
      <c r="E3564" s="2" t="s">
        <v>115</v>
      </c>
      <c r="F3564" s="2">
        <v>15575.44</v>
      </c>
      <c r="G3564" s="2">
        <v>1557.54</v>
      </c>
      <c r="H3564" s="2">
        <v>14017.9</v>
      </c>
      <c r="I3564" s="2" t="s">
        <v>29</v>
      </c>
    </row>
    <row r="3565" spans="1:9" x14ac:dyDescent="0.2">
      <c r="A3565" s="3" t="s">
        <v>4001</v>
      </c>
      <c r="B3565" s="3" t="s">
        <v>532</v>
      </c>
      <c r="C3565" s="3" t="s">
        <v>986</v>
      </c>
      <c r="D3565" s="3" t="s">
        <v>27</v>
      </c>
      <c r="E3565" s="3" t="s">
        <v>60</v>
      </c>
      <c r="F3565" s="3">
        <v>6249.5</v>
      </c>
      <c r="G3565" s="3">
        <v>0</v>
      </c>
      <c r="H3565" s="3">
        <v>6249.5</v>
      </c>
      <c r="I3565" s="3" t="s">
        <v>29</v>
      </c>
    </row>
    <row r="3566" spans="1:9" x14ac:dyDescent="0.2">
      <c r="A3566" s="2" t="s">
        <v>4002</v>
      </c>
      <c r="B3566" s="2" t="s">
        <v>36</v>
      </c>
      <c r="C3566" s="2" t="s">
        <v>286</v>
      </c>
      <c r="D3566" s="2" t="s">
        <v>64</v>
      </c>
      <c r="E3566" s="2" t="s">
        <v>115</v>
      </c>
      <c r="F3566" s="2">
        <v>9091.51</v>
      </c>
      <c r="G3566" s="2">
        <v>0</v>
      </c>
      <c r="H3566" s="2">
        <v>9091.51</v>
      </c>
      <c r="I3566" s="2" t="s">
        <v>41</v>
      </c>
    </row>
    <row r="3567" spans="1:9" x14ac:dyDescent="0.2">
      <c r="A3567" s="3" t="s">
        <v>4003</v>
      </c>
      <c r="B3567" s="3" t="s">
        <v>326</v>
      </c>
      <c r="C3567" s="3" t="s">
        <v>520</v>
      </c>
      <c r="D3567" s="3" t="s">
        <v>169</v>
      </c>
      <c r="E3567" s="3" t="s">
        <v>46</v>
      </c>
      <c r="F3567" s="3">
        <v>11718.16</v>
      </c>
      <c r="G3567" s="3">
        <v>2343.63</v>
      </c>
      <c r="H3567" s="3">
        <v>9374.5300000000007</v>
      </c>
      <c r="I3567" s="3" t="s">
        <v>29</v>
      </c>
    </row>
    <row r="3568" spans="1:9" x14ac:dyDescent="0.2">
      <c r="A3568" s="2" t="s">
        <v>4004</v>
      </c>
      <c r="B3568" s="2" t="s">
        <v>405</v>
      </c>
      <c r="C3568" s="2" t="s">
        <v>1348</v>
      </c>
      <c r="D3568" s="2" t="s">
        <v>52</v>
      </c>
      <c r="E3568" s="2" t="s">
        <v>60</v>
      </c>
      <c r="F3568" s="2">
        <v>9910.06</v>
      </c>
      <c r="G3568" s="2">
        <v>0</v>
      </c>
      <c r="H3568" s="2">
        <v>9910.06</v>
      </c>
      <c r="I3568" s="2" t="s">
        <v>41</v>
      </c>
    </row>
    <row r="3569" spans="1:9" x14ac:dyDescent="0.2">
      <c r="A3569" s="3" t="s">
        <v>4005</v>
      </c>
      <c r="B3569" s="3" t="s">
        <v>159</v>
      </c>
      <c r="C3569" s="3" t="s">
        <v>451</v>
      </c>
      <c r="D3569" s="3" t="s">
        <v>27</v>
      </c>
      <c r="E3569" s="3" t="s">
        <v>34</v>
      </c>
      <c r="F3569" s="3">
        <v>5796.41</v>
      </c>
      <c r="G3569" s="3">
        <v>1043.3499999999999</v>
      </c>
      <c r="H3569" s="3">
        <v>4753.0600000000004</v>
      </c>
      <c r="I3569" s="3" t="s">
        <v>29</v>
      </c>
    </row>
    <row r="3570" spans="1:9" x14ac:dyDescent="0.2">
      <c r="A3570" s="2" t="s">
        <v>4006</v>
      </c>
      <c r="B3570" s="2" t="s">
        <v>100</v>
      </c>
      <c r="C3570" s="2" t="s">
        <v>159</v>
      </c>
      <c r="D3570" s="2" t="s">
        <v>33</v>
      </c>
      <c r="E3570" s="2" t="s">
        <v>34</v>
      </c>
      <c r="F3570" s="2">
        <v>12614.62</v>
      </c>
      <c r="G3570" s="2">
        <v>1892.19</v>
      </c>
      <c r="H3570" s="2">
        <v>10722.43</v>
      </c>
      <c r="I3570" s="2" t="s">
        <v>29</v>
      </c>
    </row>
    <row r="3571" spans="1:9" x14ac:dyDescent="0.2">
      <c r="A3571" s="3" t="s">
        <v>4007</v>
      </c>
      <c r="B3571" s="3" t="s">
        <v>236</v>
      </c>
      <c r="C3571" s="3" t="s">
        <v>400</v>
      </c>
      <c r="D3571" s="3" t="s">
        <v>33</v>
      </c>
      <c r="E3571" s="3" t="s">
        <v>34</v>
      </c>
      <c r="F3571" s="3">
        <v>2180.77</v>
      </c>
      <c r="G3571" s="3">
        <v>327.12</v>
      </c>
      <c r="H3571" s="3">
        <v>1853.65</v>
      </c>
      <c r="I3571" s="3" t="s">
        <v>29</v>
      </c>
    </row>
    <row r="3572" spans="1:9" x14ac:dyDescent="0.2">
      <c r="A3572" s="2" t="s">
        <v>4008</v>
      </c>
      <c r="B3572" s="2" t="s">
        <v>783</v>
      </c>
      <c r="C3572" s="2" t="s">
        <v>315</v>
      </c>
      <c r="D3572" s="2" t="s">
        <v>114</v>
      </c>
      <c r="E3572" s="2" t="s">
        <v>46</v>
      </c>
      <c r="F3572" s="2">
        <v>7184.92</v>
      </c>
      <c r="G3572" s="2">
        <v>718.49</v>
      </c>
      <c r="H3572" s="2">
        <v>6466.43</v>
      </c>
      <c r="I3572" s="2" t="s">
        <v>29</v>
      </c>
    </row>
    <row r="3573" spans="1:9" x14ac:dyDescent="0.2">
      <c r="A3573" s="3" t="s">
        <v>4009</v>
      </c>
      <c r="B3573" s="3" t="s">
        <v>478</v>
      </c>
      <c r="C3573" s="3" t="s">
        <v>644</v>
      </c>
      <c r="D3573" s="3" t="s">
        <v>45</v>
      </c>
      <c r="E3573" s="3" t="s">
        <v>46</v>
      </c>
      <c r="F3573" s="3">
        <v>16803.759999999998</v>
      </c>
      <c r="G3573" s="3">
        <v>840.19</v>
      </c>
      <c r="H3573" s="3">
        <v>15963.57</v>
      </c>
      <c r="I3573" s="3" t="s">
        <v>29</v>
      </c>
    </row>
    <row r="3574" spans="1:9" x14ac:dyDescent="0.2">
      <c r="A3574" s="2" t="s">
        <v>4010</v>
      </c>
      <c r="B3574" s="2" t="s">
        <v>256</v>
      </c>
      <c r="C3574" s="2" t="s">
        <v>371</v>
      </c>
      <c r="D3574" s="2" t="s">
        <v>64</v>
      </c>
      <c r="E3574" s="2" t="s">
        <v>28</v>
      </c>
      <c r="F3574" s="2">
        <v>16000</v>
      </c>
      <c r="G3574" s="2">
        <v>0</v>
      </c>
      <c r="H3574" s="2">
        <v>16000</v>
      </c>
      <c r="I3574" s="2" t="s">
        <v>29</v>
      </c>
    </row>
    <row r="3575" spans="1:9" x14ac:dyDescent="0.2">
      <c r="A3575" s="3" t="s">
        <v>4011</v>
      </c>
      <c r="B3575" s="3" t="s">
        <v>661</v>
      </c>
      <c r="C3575" s="3" t="s">
        <v>456</v>
      </c>
      <c r="D3575" s="3" t="s">
        <v>64</v>
      </c>
      <c r="E3575" s="3" t="s">
        <v>115</v>
      </c>
      <c r="F3575" s="3">
        <v>14646.65</v>
      </c>
      <c r="G3575" s="3">
        <v>0</v>
      </c>
      <c r="H3575" s="3">
        <v>14646.65</v>
      </c>
      <c r="I3575" s="3" t="s">
        <v>41</v>
      </c>
    </row>
    <row r="3576" spans="1:9" x14ac:dyDescent="0.2">
      <c r="A3576" s="2" t="s">
        <v>4012</v>
      </c>
      <c r="B3576" s="2" t="s">
        <v>246</v>
      </c>
      <c r="C3576" s="2" t="s">
        <v>740</v>
      </c>
      <c r="D3576" s="2" t="s">
        <v>64</v>
      </c>
      <c r="E3576" s="2" t="s">
        <v>115</v>
      </c>
      <c r="F3576" s="2">
        <v>2854.34</v>
      </c>
      <c r="G3576" s="2">
        <v>0</v>
      </c>
      <c r="H3576" s="2">
        <v>2854.34</v>
      </c>
      <c r="I3576" s="2" t="s">
        <v>29</v>
      </c>
    </row>
    <row r="3577" spans="1:9" x14ac:dyDescent="0.2">
      <c r="A3577" s="3" t="s">
        <v>4013</v>
      </c>
      <c r="B3577" s="3" t="s">
        <v>204</v>
      </c>
      <c r="C3577" s="3" t="s">
        <v>520</v>
      </c>
      <c r="D3577" s="3" t="s">
        <v>27</v>
      </c>
      <c r="E3577" s="3" t="s">
        <v>28</v>
      </c>
      <c r="F3577" s="3">
        <v>14255.79</v>
      </c>
      <c r="G3577" s="3">
        <v>2566.04</v>
      </c>
      <c r="H3577" s="3">
        <v>11689.75</v>
      </c>
      <c r="I3577" s="3" t="s">
        <v>41</v>
      </c>
    </row>
    <row r="3578" spans="1:9" x14ac:dyDescent="0.2">
      <c r="A3578" s="2" t="s">
        <v>4014</v>
      </c>
      <c r="B3578" s="2" t="s">
        <v>364</v>
      </c>
      <c r="C3578" s="2" t="s">
        <v>75</v>
      </c>
      <c r="D3578" s="2" t="s">
        <v>33</v>
      </c>
      <c r="E3578" s="2" t="s">
        <v>28</v>
      </c>
      <c r="F3578" s="2">
        <v>3115.49</v>
      </c>
      <c r="G3578" s="2">
        <v>467.32</v>
      </c>
      <c r="H3578" s="2">
        <v>2648.17</v>
      </c>
      <c r="I3578" s="2" t="s">
        <v>41</v>
      </c>
    </row>
    <row r="3579" spans="1:9" x14ac:dyDescent="0.2">
      <c r="A3579" s="3" t="s">
        <v>4015</v>
      </c>
      <c r="B3579" s="3" t="s">
        <v>546</v>
      </c>
      <c r="C3579" s="3" t="s">
        <v>602</v>
      </c>
      <c r="D3579" s="3" t="s">
        <v>52</v>
      </c>
      <c r="E3579" s="3" t="s">
        <v>60</v>
      </c>
      <c r="F3579" s="3">
        <v>2122.71</v>
      </c>
      <c r="G3579" s="3">
        <v>0</v>
      </c>
      <c r="H3579" s="3">
        <v>2122.71</v>
      </c>
      <c r="I3579" s="3" t="s">
        <v>56</v>
      </c>
    </row>
    <row r="3580" spans="1:9" x14ac:dyDescent="0.2">
      <c r="A3580" s="2" t="s">
        <v>4016</v>
      </c>
      <c r="B3580" s="2" t="s">
        <v>492</v>
      </c>
      <c r="C3580" s="2" t="s">
        <v>371</v>
      </c>
      <c r="D3580" s="2" t="s">
        <v>33</v>
      </c>
      <c r="E3580" s="2" t="s">
        <v>34</v>
      </c>
      <c r="F3580" s="2">
        <v>2978.01</v>
      </c>
      <c r="G3580" s="2">
        <v>446.7</v>
      </c>
      <c r="H3580" s="2">
        <v>2531.31</v>
      </c>
      <c r="I3580" s="2" t="s">
        <v>56</v>
      </c>
    </row>
    <row r="3581" spans="1:9" x14ac:dyDescent="0.2">
      <c r="A3581" s="3" t="s">
        <v>4017</v>
      </c>
      <c r="B3581" s="3" t="s">
        <v>230</v>
      </c>
      <c r="C3581" s="3" t="s">
        <v>107</v>
      </c>
      <c r="D3581" s="3" t="s">
        <v>169</v>
      </c>
      <c r="E3581" s="3" t="s">
        <v>34</v>
      </c>
      <c r="F3581" s="3">
        <v>6214.54</v>
      </c>
      <c r="G3581" s="3">
        <v>1242.9100000000001</v>
      </c>
      <c r="H3581" s="3">
        <v>4971.63</v>
      </c>
      <c r="I3581" s="3" t="s">
        <v>29</v>
      </c>
    </row>
    <row r="3582" spans="1:9" x14ac:dyDescent="0.2">
      <c r="A3582" s="2" t="s">
        <v>4018</v>
      </c>
      <c r="B3582" s="2" t="s">
        <v>484</v>
      </c>
      <c r="C3582" s="2" t="s">
        <v>318</v>
      </c>
      <c r="D3582" s="2" t="s">
        <v>33</v>
      </c>
      <c r="E3582" s="2" t="s">
        <v>34</v>
      </c>
      <c r="F3582" s="2">
        <v>9586.42</v>
      </c>
      <c r="G3582" s="2">
        <v>1437.96</v>
      </c>
      <c r="H3582" s="2">
        <v>8148.46</v>
      </c>
      <c r="I3582" s="2" t="s">
        <v>29</v>
      </c>
    </row>
    <row r="3583" spans="1:9" x14ac:dyDescent="0.2">
      <c r="A3583" s="3" t="s">
        <v>4019</v>
      </c>
      <c r="B3583" s="3" t="s">
        <v>337</v>
      </c>
      <c r="C3583" s="3" t="s">
        <v>380</v>
      </c>
      <c r="D3583" s="3" t="s">
        <v>27</v>
      </c>
      <c r="E3583" s="3" t="s">
        <v>28</v>
      </c>
      <c r="F3583" s="3">
        <v>7582.54</v>
      </c>
      <c r="G3583" s="3">
        <v>1364.86</v>
      </c>
      <c r="H3583" s="3">
        <v>6217.68</v>
      </c>
      <c r="I3583" s="3" t="s">
        <v>29</v>
      </c>
    </row>
    <row r="3584" spans="1:9" x14ac:dyDescent="0.2">
      <c r="A3584" s="2" t="s">
        <v>4020</v>
      </c>
      <c r="B3584" s="2" t="s">
        <v>242</v>
      </c>
      <c r="C3584" s="2" t="s">
        <v>532</v>
      </c>
      <c r="D3584" s="2" t="s">
        <v>45</v>
      </c>
      <c r="E3584" s="2" t="s">
        <v>46</v>
      </c>
      <c r="F3584" s="2">
        <v>12141.85</v>
      </c>
      <c r="G3584" s="2">
        <v>607.09</v>
      </c>
      <c r="H3584" s="2">
        <v>11534.76</v>
      </c>
      <c r="I3584" s="2" t="s">
        <v>41</v>
      </c>
    </row>
    <row r="3585" spans="1:9" x14ac:dyDescent="0.2">
      <c r="A3585" s="3" t="s">
        <v>4021</v>
      </c>
      <c r="B3585" s="3" t="s">
        <v>373</v>
      </c>
      <c r="C3585" s="3" t="s">
        <v>409</v>
      </c>
      <c r="D3585" s="3" t="s">
        <v>52</v>
      </c>
      <c r="E3585" s="3" t="s">
        <v>60</v>
      </c>
      <c r="F3585" s="3">
        <v>11108.25</v>
      </c>
      <c r="G3585" s="3">
        <v>0</v>
      </c>
      <c r="H3585" s="3">
        <v>11108.25</v>
      </c>
      <c r="I3585" s="3" t="s">
        <v>29</v>
      </c>
    </row>
    <row r="3586" spans="1:9" x14ac:dyDescent="0.2">
      <c r="A3586" s="2" t="s">
        <v>4022</v>
      </c>
      <c r="B3586" s="2" t="s">
        <v>359</v>
      </c>
      <c r="C3586" s="2" t="s">
        <v>346</v>
      </c>
      <c r="D3586" s="2" t="s">
        <v>114</v>
      </c>
      <c r="E3586" s="2" t="s">
        <v>115</v>
      </c>
      <c r="F3586" s="2">
        <v>2895.3</v>
      </c>
      <c r="G3586" s="2">
        <v>289.52999999999997</v>
      </c>
      <c r="H3586" s="2">
        <v>2605.77</v>
      </c>
      <c r="I3586" s="2" t="s">
        <v>41</v>
      </c>
    </row>
    <row r="3587" spans="1:9" x14ac:dyDescent="0.2">
      <c r="A3587" s="3" t="s">
        <v>4023</v>
      </c>
      <c r="B3587" s="3" t="s">
        <v>401</v>
      </c>
      <c r="C3587" s="3" t="s">
        <v>103</v>
      </c>
      <c r="D3587" s="3" t="s">
        <v>33</v>
      </c>
      <c r="E3587" s="3" t="s">
        <v>28</v>
      </c>
      <c r="F3587" s="3">
        <v>4856.28</v>
      </c>
      <c r="G3587" s="3">
        <v>728.44</v>
      </c>
      <c r="H3587" s="3">
        <v>4127.84</v>
      </c>
      <c r="I3587" s="3" t="s">
        <v>41</v>
      </c>
    </row>
    <row r="3588" spans="1:9" x14ac:dyDescent="0.2">
      <c r="A3588" s="2" t="s">
        <v>4024</v>
      </c>
      <c r="B3588" s="2" t="s">
        <v>112</v>
      </c>
      <c r="C3588" s="2" t="s">
        <v>271</v>
      </c>
      <c r="D3588" s="2" t="s">
        <v>33</v>
      </c>
      <c r="E3588" s="2" t="s">
        <v>28</v>
      </c>
      <c r="F3588" s="2">
        <v>9740.43</v>
      </c>
      <c r="G3588" s="2">
        <v>1461.06</v>
      </c>
      <c r="H3588" s="2">
        <v>8279.3700000000008</v>
      </c>
      <c r="I3588" s="2" t="s">
        <v>29</v>
      </c>
    </row>
    <row r="3589" spans="1:9" x14ac:dyDescent="0.2">
      <c r="A3589" s="3" t="s">
        <v>4025</v>
      </c>
      <c r="B3589" s="3" t="s">
        <v>261</v>
      </c>
      <c r="C3589" s="3" t="s">
        <v>220</v>
      </c>
      <c r="D3589" s="3" t="s">
        <v>45</v>
      </c>
      <c r="E3589" s="3" t="s">
        <v>46</v>
      </c>
      <c r="F3589" s="3">
        <v>2157.11</v>
      </c>
      <c r="G3589" s="3">
        <v>107.86</v>
      </c>
      <c r="H3589" s="3">
        <v>2049.25</v>
      </c>
      <c r="I3589" s="3" t="s">
        <v>41</v>
      </c>
    </row>
    <row r="3590" spans="1:9" x14ac:dyDescent="0.2">
      <c r="A3590" s="2" t="s">
        <v>4026</v>
      </c>
      <c r="B3590" s="2" t="s">
        <v>229</v>
      </c>
      <c r="C3590" s="2" t="s">
        <v>664</v>
      </c>
      <c r="D3590" s="2" t="s">
        <v>64</v>
      </c>
      <c r="E3590" s="2" t="s">
        <v>115</v>
      </c>
      <c r="F3590" s="2">
        <v>6065.81</v>
      </c>
      <c r="G3590" s="2">
        <v>0</v>
      </c>
      <c r="H3590" s="2">
        <v>6065.81</v>
      </c>
      <c r="I3590" s="2" t="s">
        <v>29</v>
      </c>
    </row>
    <row r="3591" spans="1:9" x14ac:dyDescent="0.2">
      <c r="A3591" s="3" t="s">
        <v>4027</v>
      </c>
      <c r="B3591" s="3" t="s">
        <v>106</v>
      </c>
      <c r="C3591" s="3" t="s">
        <v>484</v>
      </c>
      <c r="D3591" s="3" t="s">
        <v>33</v>
      </c>
      <c r="E3591" s="3" t="s">
        <v>28</v>
      </c>
      <c r="F3591" s="3">
        <v>7074.6</v>
      </c>
      <c r="G3591" s="3">
        <v>1061.19</v>
      </c>
      <c r="H3591" s="3">
        <v>6013.41</v>
      </c>
      <c r="I3591" s="3" t="s">
        <v>41</v>
      </c>
    </row>
    <row r="3592" spans="1:9" x14ac:dyDescent="0.2">
      <c r="A3592" s="2" t="s">
        <v>4028</v>
      </c>
      <c r="B3592" s="2" t="s">
        <v>274</v>
      </c>
      <c r="C3592" s="2" t="s">
        <v>107</v>
      </c>
      <c r="D3592" s="2" t="s">
        <v>27</v>
      </c>
      <c r="E3592" s="2" t="s">
        <v>34</v>
      </c>
      <c r="F3592" s="2">
        <v>7993.23</v>
      </c>
      <c r="G3592" s="2">
        <v>1438.78</v>
      </c>
      <c r="H3592" s="2">
        <v>6554.45</v>
      </c>
      <c r="I3592" s="2" t="s">
        <v>41</v>
      </c>
    </row>
    <row r="3593" spans="1:9" x14ac:dyDescent="0.2">
      <c r="A3593" s="3" t="s">
        <v>4029</v>
      </c>
      <c r="B3593" s="3" t="s">
        <v>393</v>
      </c>
      <c r="C3593" s="3" t="s">
        <v>215</v>
      </c>
      <c r="D3593" s="3" t="s">
        <v>64</v>
      </c>
      <c r="E3593" s="3" t="s">
        <v>28</v>
      </c>
      <c r="F3593" s="3">
        <v>6206.81</v>
      </c>
      <c r="G3593" s="3">
        <v>0</v>
      </c>
      <c r="H3593" s="3">
        <v>6206.81</v>
      </c>
      <c r="I3593" s="3" t="s">
        <v>29</v>
      </c>
    </row>
    <row r="3594" spans="1:9" x14ac:dyDescent="0.2">
      <c r="A3594" s="2" t="s">
        <v>4030</v>
      </c>
      <c r="B3594" s="2" t="s">
        <v>153</v>
      </c>
      <c r="C3594" s="2" t="s">
        <v>781</v>
      </c>
      <c r="D3594" s="2" t="s">
        <v>33</v>
      </c>
      <c r="E3594" s="2" t="s">
        <v>34</v>
      </c>
      <c r="F3594" s="2">
        <v>7459.42</v>
      </c>
      <c r="G3594" s="2">
        <v>1118.9100000000001</v>
      </c>
      <c r="H3594" s="2">
        <v>6340.51</v>
      </c>
      <c r="I3594" s="2" t="s">
        <v>29</v>
      </c>
    </row>
    <row r="3595" spans="1:9" x14ac:dyDescent="0.2">
      <c r="A3595" s="3" t="s">
        <v>4031</v>
      </c>
      <c r="B3595" s="3" t="s">
        <v>138</v>
      </c>
      <c r="C3595" s="3" t="s">
        <v>73</v>
      </c>
      <c r="D3595" s="3" t="s">
        <v>27</v>
      </c>
      <c r="E3595" s="3" t="s">
        <v>60</v>
      </c>
      <c r="F3595" s="3">
        <v>8754.6200000000008</v>
      </c>
      <c r="G3595" s="3">
        <v>0</v>
      </c>
      <c r="H3595" s="3">
        <v>8754.6200000000008</v>
      </c>
      <c r="I3595" s="3" t="s">
        <v>29</v>
      </c>
    </row>
    <row r="3596" spans="1:9" x14ac:dyDescent="0.2">
      <c r="A3596" s="2" t="s">
        <v>4032</v>
      </c>
      <c r="B3596" s="2" t="s">
        <v>573</v>
      </c>
      <c r="C3596" s="2" t="s">
        <v>202</v>
      </c>
      <c r="D3596" s="2" t="s">
        <v>52</v>
      </c>
      <c r="E3596" s="2" t="s">
        <v>60</v>
      </c>
      <c r="F3596" s="2">
        <v>9199.86</v>
      </c>
      <c r="G3596" s="2">
        <v>0</v>
      </c>
      <c r="H3596" s="2">
        <v>9199.86</v>
      </c>
      <c r="I3596" s="2" t="s">
        <v>29</v>
      </c>
    </row>
    <row r="3597" spans="1:9" x14ac:dyDescent="0.2">
      <c r="A3597" s="3" t="s">
        <v>4033</v>
      </c>
      <c r="B3597" s="3" t="s">
        <v>232</v>
      </c>
      <c r="C3597" s="3" t="s">
        <v>262</v>
      </c>
      <c r="D3597" s="3" t="s">
        <v>206</v>
      </c>
      <c r="E3597" s="3" t="s">
        <v>207</v>
      </c>
      <c r="F3597" s="3">
        <v>8073.89</v>
      </c>
      <c r="G3597" s="3">
        <v>0</v>
      </c>
      <c r="H3597" s="3">
        <v>8073.89</v>
      </c>
      <c r="I3597" s="3" t="s">
        <v>29</v>
      </c>
    </row>
    <row r="3598" spans="1:9" x14ac:dyDescent="0.2">
      <c r="A3598" s="2" t="s">
        <v>4034</v>
      </c>
      <c r="B3598" s="2" t="s">
        <v>312</v>
      </c>
      <c r="C3598" s="2" t="s">
        <v>224</v>
      </c>
      <c r="D3598" s="2" t="s">
        <v>27</v>
      </c>
      <c r="E3598" s="2" t="s">
        <v>28</v>
      </c>
      <c r="F3598" s="2">
        <v>5694.29</v>
      </c>
      <c r="G3598" s="2">
        <v>1024.97</v>
      </c>
      <c r="H3598" s="2">
        <v>4669.32</v>
      </c>
      <c r="I3598" s="2" t="s">
        <v>29</v>
      </c>
    </row>
    <row r="3599" spans="1:9" x14ac:dyDescent="0.2">
      <c r="A3599" s="3" t="s">
        <v>4035</v>
      </c>
      <c r="B3599" s="3" t="s">
        <v>501</v>
      </c>
      <c r="C3599" s="3" t="s">
        <v>343</v>
      </c>
      <c r="D3599" s="3" t="s">
        <v>33</v>
      </c>
      <c r="E3599" s="3" t="s">
        <v>28</v>
      </c>
      <c r="F3599" s="3">
        <v>2933.61</v>
      </c>
      <c r="G3599" s="3">
        <v>440.04</v>
      </c>
      <c r="H3599" s="3">
        <v>2493.5700000000002</v>
      </c>
      <c r="I3599" s="3" t="s">
        <v>56</v>
      </c>
    </row>
    <row r="3600" spans="1:9" x14ac:dyDescent="0.2">
      <c r="A3600" s="2" t="s">
        <v>4036</v>
      </c>
      <c r="B3600" s="2" t="s">
        <v>285</v>
      </c>
      <c r="C3600" s="2" t="s">
        <v>184</v>
      </c>
      <c r="D3600" s="2" t="s">
        <v>27</v>
      </c>
      <c r="E3600" s="2" t="s">
        <v>28</v>
      </c>
      <c r="F3600" s="2">
        <v>4605.7700000000004</v>
      </c>
      <c r="G3600" s="2">
        <v>829.04</v>
      </c>
      <c r="H3600" s="2">
        <v>3776.73</v>
      </c>
      <c r="I3600" s="2" t="s">
        <v>29</v>
      </c>
    </row>
    <row r="3601" spans="1:9" x14ac:dyDescent="0.2">
      <c r="A3601" s="3" t="s">
        <v>4037</v>
      </c>
      <c r="B3601" s="3" t="s">
        <v>566</v>
      </c>
      <c r="C3601" s="3" t="s">
        <v>380</v>
      </c>
      <c r="D3601" s="3" t="s">
        <v>206</v>
      </c>
      <c r="E3601" s="3" t="s">
        <v>207</v>
      </c>
      <c r="F3601" s="3">
        <v>3544.73</v>
      </c>
      <c r="G3601" s="3">
        <v>0</v>
      </c>
      <c r="H3601" s="3">
        <v>3544.73</v>
      </c>
      <c r="I3601" s="3" t="s">
        <v>29</v>
      </c>
    </row>
    <row r="3602" spans="1:9" x14ac:dyDescent="0.2">
      <c r="A3602" s="2" t="s">
        <v>4038</v>
      </c>
      <c r="B3602" s="2" t="s">
        <v>346</v>
      </c>
      <c r="C3602" s="2" t="s">
        <v>94</v>
      </c>
      <c r="D3602" s="2" t="s">
        <v>52</v>
      </c>
      <c r="E3602" s="2" t="s">
        <v>34</v>
      </c>
      <c r="F3602" s="2">
        <v>5467.29</v>
      </c>
      <c r="G3602" s="2">
        <v>656.07</v>
      </c>
      <c r="H3602" s="2">
        <v>4811.22</v>
      </c>
      <c r="I3602" s="2" t="s">
        <v>56</v>
      </c>
    </row>
    <row r="3603" spans="1:9" x14ac:dyDescent="0.2">
      <c r="A3603" s="3" t="s">
        <v>4039</v>
      </c>
      <c r="B3603" s="3" t="s">
        <v>996</v>
      </c>
      <c r="C3603" s="3" t="s">
        <v>669</v>
      </c>
      <c r="D3603" s="3" t="s">
        <v>114</v>
      </c>
      <c r="E3603" s="3" t="s">
        <v>115</v>
      </c>
      <c r="F3603" s="3">
        <v>6072.71</v>
      </c>
      <c r="G3603" s="3">
        <v>607.27</v>
      </c>
      <c r="H3603" s="3">
        <v>5465.44</v>
      </c>
      <c r="I3603" s="3" t="s">
        <v>29</v>
      </c>
    </row>
    <row r="3604" spans="1:9" x14ac:dyDescent="0.2">
      <c r="A3604" s="2" t="s">
        <v>4040</v>
      </c>
      <c r="B3604" s="2" t="s">
        <v>212</v>
      </c>
      <c r="C3604" s="2" t="s">
        <v>222</v>
      </c>
      <c r="D3604" s="2" t="s">
        <v>64</v>
      </c>
      <c r="E3604" s="2" t="s">
        <v>28</v>
      </c>
      <c r="F3604" s="2">
        <v>2598.29</v>
      </c>
      <c r="G3604" s="2">
        <v>0</v>
      </c>
      <c r="H3604" s="2">
        <v>2598.29</v>
      </c>
      <c r="I3604" s="2" t="s">
        <v>29</v>
      </c>
    </row>
    <row r="3605" spans="1:9" x14ac:dyDescent="0.2">
      <c r="A3605" s="3" t="s">
        <v>4041</v>
      </c>
      <c r="B3605" s="3" t="s">
        <v>891</v>
      </c>
      <c r="C3605" s="3" t="s">
        <v>151</v>
      </c>
      <c r="D3605" s="3" t="s">
        <v>52</v>
      </c>
      <c r="E3605" s="3" t="s">
        <v>34</v>
      </c>
      <c r="F3605" s="3">
        <v>11044.4</v>
      </c>
      <c r="G3605" s="3">
        <v>1325.33</v>
      </c>
      <c r="H3605" s="3">
        <v>9719.07</v>
      </c>
      <c r="I3605" s="3" t="s">
        <v>29</v>
      </c>
    </row>
    <row r="3606" spans="1:9" x14ac:dyDescent="0.2">
      <c r="A3606" s="2" t="s">
        <v>4042</v>
      </c>
      <c r="B3606" s="2" t="s">
        <v>396</v>
      </c>
      <c r="C3606" s="2" t="s">
        <v>661</v>
      </c>
      <c r="D3606" s="2" t="s">
        <v>27</v>
      </c>
      <c r="E3606" s="2" t="s">
        <v>34</v>
      </c>
      <c r="F3606" s="2">
        <v>2726.47</v>
      </c>
      <c r="G3606" s="2">
        <v>490.76</v>
      </c>
      <c r="H3606" s="2">
        <v>2235.71</v>
      </c>
      <c r="I3606" s="2" t="s">
        <v>41</v>
      </c>
    </row>
    <row r="3607" spans="1:9" x14ac:dyDescent="0.2">
      <c r="A3607" s="3" t="s">
        <v>4043</v>
      </c>
      <c r="B3607" s="3" t="s">
        <v>1275</v>
      </c>
      <c r="C3607" s="3" t="s">
        <v>822</v>
      </c>
      <c r="D3607" s="3" t="s">
        <v>169</v>
      </c>
      <c r="E3607" s="3" t="s">
        <v>46</v>
      </c>
      <c r="F3607" s="3">
        <v>5671.75</v>
      </c>
      <c r="G3607" s="3">
        <v>1134.3499999999999</v>
      </c>
      <c r="H3607" s="3">
        <v>4537.3999999999996</v>
      </c>
      <c r="I3607" s="3" t="s">
        <v>29</v>
      </c>
    </row>
    <row r="3608" spans="1:9" x14ac:dyDescent="0.2">
      <c r="A3608" s="2" t="s">
        <v>4044</v>
      </c>
      <c r="B3608" s="2" t="s">
        <v>58</v>
      </c>
      <c r="C3608" s="2" t="s">
        <v>121</v>
      </c>
      <c r="D3608" s="2" t="s">
        <v>33</v>
      </c>
      <c r="E3608" s="2" t="s">
        <v>60</v>
      </c>
      <c r="F3608" s="2">
        <v>5883.08</v>
      </c>
      <c r="G3608" s="2">
        <v>0</v>
      </c>
      <c r="H3608" s="2">
        <v>5883.08</v>
      </c>
      <c r="I3608" s="2" t="s">
        <v>29</v>
      </c>
    </row>
    <row r="3609" spans="1:9" x14ac:dyDescent="0.2">
      <c r="A3609" s="3" t="s">
        <v>4045</v>
      </c>
      <c r="B3609" s="3" t="s">
        <v>62</v>
      </c>
      <c r="C3609" s="3" t="s">
        <v>121</v>
      </c>
      <c r="D3609" s="3" t="s">
        <v>27</v>
      </c>
      <c r="E3609" s="3" t="s">
        <v>34</v>
      </c>
      <c r="F3609" s="3">
        <v>9914.59</v>
      </c>
      <c r="G3609" s="3">
        <v>1784.63</v>
      </c>
      <c r="H3609" s="3">
        <v>8129.96</v>
      </c>
      <c r="I3609" s="3" t="s">
        <v>41</v>
      </c>
    </row>
    <row r="3610" spans="1:9" x14ac:dyDescent="0.2">
      <c r="A3610" s="2" t="s">
        <v>4046</v>
      </c>
      <c r="B3610" s="2" t="s">
        <v>958</v>
      </c>
      <c r="C3610" s="2" t="s">
        <v>649</v>
      </c>
      <c r="D3610" s="2" t="s">
        <v>206</v>
      </c>
      <c r="E3610" s="2" t="s">
        <v>207</v>
      </c>
      <c r="F3610" s="2">
        <v>11546</v>
      </c>
      <c r="G3610" s="2">
        <v>0</v>
      </c>
      <c r="H3610" s="2">
        <v>11546</v>
      </c>
      <c r="I3610" s="2" t="s">
        <v>29</v>
      </c>
    </row>
    <row r="3611" spans="1:9" x14ac:dyDescent="0.2">
      <c r="A3611" s="3" t="s">
        <v>4047</v>
      </c>
      <c r="B3611" s="3" t="s">
        <v>425</v>
      </c>
      <c r="C3611" s="3" t="s">
        <v>426</v>
      </c>
      <c r="D3611" s="3" t="s">
        <v>114</v>
      </c>
      <c r="E3611" s="3" t="s">
        <v>46</v>
      </c>
      <c r="F3611" s="3">
        <v>12270.48</v>
      </c>
      <c r="G3611" s="3">
        <v>1227.05</v>
      </c>
      <c r="H3611" s="3">
        <v>11043.43</v>
      </c>
      <c r="I3611" s="3" t="s">
        <v>29</v>
      </c>
    </row>
    <row r="3612" spans="1:9" x14ac:dyDescent="0.2">
      <c r="A3612" s="2" t="s">
        <v>4048</v>
      </c>
      <c r="B3612" s="2" t="s">
        <v>497</v>
      </c>
      <c r="C3612" s="2" t="s">
        <v>807</v>
      </c>
      <c r="D3612" s="2" t="s">
        <v>52</v>
      </c>
      <c r="E3612" s="2" t="s">
        <v>34</v>
      </c>
      <c r="F3612" s="2">
        <v>8809.1299999999992</v>
      </c>
      <c r="G3612" s="2">
        <v>1057.0999999999999</v>
      </c>
      <c r="H3612" s="2">
        <v>7752.03</v>
      </c>
      <c r="I3612" s="2" t="s">
        <v>56</v>
      </c>
    </row>
    <row r="3613" spans="1:9" x14ac:dyDescent="0.2">
      <c r="A3613" s="3" t="s">
        <v>4049</v>
      </c>
      <c r="B3613" s="3" t="s">
        <v>401</v>
      </c>
      <c r="C3613" s="3" t="s">
        <v>63</v>
      </c>
      <c r="D3613" s="3" t="s">
        <v>27</v>
      </c>
      <c r="E3613" s="3" t="s">
        <v>28</v>
      </c>
      <c r="F3613" s="3">
        <v>5937.92</v>
      </c>
      <c r="G3613" s="3">
        <v>1068.83</v>
      </c>
      <c r="H3613" s="3">
        <v>4869.09</v>
      </c>
      <c r="I3613" s="3" t="s">
        <v>56</v>
      </c>
    </row>
    <row r="3614" spans="1:9" x14ac:dyDescent="0.2">
      <c r="A3614" s="2" t="s">
        <v>4050</v>
      </c>
      <c r="B3614" s="2" t="s">
        <v>103</v>
      </c>
      <c r="C3614" s="2" t="s">
        <v>198</v>
      </c>
      <c r="D3614" s="2" t="s">
        <v>33</v>
      </c>
      <c r="E3614" s="2" t="s">
        <v>28</v>
      </c>
      <c r="F3614" s="2">
        <v>5288.29</v>
      </c>
      <c r="G3614" s="2">
        <v>793.24</v>
      </c>
      <c r="H3614" s="2">
        <v>4495.05</v>
      </c>
      <c r="I3614" s="2" t="s">
        <v>41</v>
      </c>
    </row>
    <row r="3615" spans="1:9" x14ac:dyDescent="0.2">
      <c r="A3615" s="3" t="s">
        <v>4051</v>
      </c>
      <c r="B3615" s="3" t="s">
        <v>498</v>
      </c>
      <c r="C3615" s="3" t="s">
        <v>705</v>
      </c>
      <c r="D3615" s="3" t="s">
        <v>27</v>
      </c>
      <c r="E3615" s="3" t="s">
        <v>34</v>
      </c>
      <c r="F3615" s="3">
        <v>18232.57</v>
      </c>
      <c r="G3615" s="3">
        <v>3281.86</v>
      </c>
      <c r="H3615" s="3">
        <v>14950.71</v>
      </c>
      <c r="I3615" s="3" t="s">
        <v>29</v>
      </c>
    </row>
    <row r="3616" spans="1:9" x14ac:dyDescent="0.2">
      <c r="A3616" s="2" t="s">
        <v>4052</v>
      </c>
      <c r="B3616" s="2" t="s">
        <v>560</v>
      </c>
      <c r="C3616" s="2" t="s">
        <v>130</v>
      </c>
      <c r="D3616" s="2" t="s">
        <v>169</v>
      </c>
      <c r="E3616" s="2" t="s">
        <v>46</v>
      </c>
      <c r="F3616" s="2">
        <v>3959.56</v>
      </c>
      <c r="G3616" s="2">
        <v>791.91</v>
      </c>
      <c r="H3616" s="2">
        <v>3167.65</v>
      </c>
      <c r="I3616" s="2" t="s">
        <v>29</v>
      </c>
    </row>
    <row r="3617" spans="1:9" x14ac:dyDescent="0.2">
      <c r="A3617" s="3" t="s">
        <v>4053</v>
      </c>
      <c r="B3617" s="3" t="s">
        <v>705</v>
      </c>
      <c r="C3617" s="3" t="s">
        <v>525</v>
      </c>
      <c r="D3617" s="3" t="s">
        <v>27</v>
      </c>
      <c r="E3617" s="3" t="s">
        <v>34</v>
      </c>
      <c r="F3617" s="3">
        <v>5707.6</v>
      </c>
      <c r="G3617" s="3">
        <v>1027.3699999999999</v>
      </c>
      <c r="H3617" s="3">
        <v>4680.2299999999996</v>
      </c>
      <c r="I3617" s="3" t="s">
        <v>29</v>
      </c>
    </row>
    <row r="3618" spans="1:9" x14ac:dyDescent="0.2">
      <c r="A3618" s="2" t="s">
        <v>4054</v>
      </c>
      <c r="B3618" s="2" t="s">
        <v>193</v>
      </c>
      <c r="C3618" s="2" t="s">
        <v>1075</v>
      </c>
      <c r="D3618" s="2" t="s">
        <v>64</v>
      </c>
      <c r="E3618" s="2" t="s">
        <v>115</v>
      </c>
      <c r="F3618" s="2">
        <v>3906.61</v>
      </c>
      <c r="G3618" s="2">
        <v>0</v>
      </c>
      <c r="H3618" s="2">
        <v>3906.61</v>
      </c>
      <c r="I3618" s="2" t="s">
        <v>29</v>
      </c>
    </row>
    <row r="3619" spans="1:9" x14ac:dyDescent="0.2">
      <c r="A3619" s="3" t="s">
        <v>4055</v>
      </c>
      <c r="B3619" s="3" t="s">
        <v>817</v>
      </c>
      <c r="C3619" s="3" t="s">
        <v>634</v>
      </c>
      <c r="D3619" s="3" t="s">
        <v>114</v>
      </c>
      <c r="E3619" s="3" t="s">
        <v>115</v>
      </c>
      <c r="F3619" s="3">
        <v>9821.81</v>
      </c>
      <c r="G3619" s="3">
        <v>982.18</v>
      </c>
      <c r="H3619" s="3">
        <v>8839.6299999999992</v>
      </c>
      <c r="I3619" s="3" t="s">
        <v>29</v>
      </c>
    </row>
    <row r="3620" spans="1:9" x14ac:dyDescent="0.2">
      <c r="A3620" s="2" t="s">
        <v>4056</v>
      </c>
      <c r="B3620" s="2" t="s">
        <v>566</v>
      </c>
      <c r="C3620" s="2" t="s">
        <v>451</v>
      </c>
      <c r="D3620" s="2" t="s">
        <v>52</v>
      </c>
      <c r="E3620" s="2" t="s">
        <v>60</v>
      </c>
      <c r="F3620" s="2">
        <v>9683.0400000000009</v>
      </c>
      <c r="G3620" s="2">
        <v>0</v>
      </c>
      <c r="H3620" s="2">
        <v>9683.0400000000009</v>
      </c>
      <c r="I3620" s="2" t="s">
        <v>29</v>
      </c>
    </row>
    <row r="3621" spans="1:9" x14ac:dyDescent="0.2">
      <c r="A3621" s="3" t="s">
        <v>4057</v>
      </c>
      <c r="B3621" s="3" t="s">
        <v>463</v>
      </c>
      <c r="C3621" s="3" t="s">
        <v>401</v>
      </c>
      <c r="D3621" s="3" t="s">
        <v>27</v>
      </c>
      <c r="E3621" s="3" t="s">
        <v>34</v>
      </c>
      <c r="F3621" s="3">
        <v>16569.060000000001</v>
      </c>
      <c r="G3621" s="3">
        <v>2982.43</v>
      </c>
      <c r="H3621" s="3">
        <v>13586.63</v>
      </c>
      <c r="I3621" s="3" t="s">
        <v>56</v>
      </c>
    </row>
    <row r="3622" spans="1:9" x14ac:dyDescent="0.2">
      <c r="A3622" s="2" t="s">
        <v>4058</v>
      </c>
      <c r="B3622" s="2" t="s">
        <v>1272</v>
      </c>
      <c r="C3622" s="2" t="s">
        <v>294</v>
      </c>
      <c r="D3622" s="2" t="s">
        <v>33</v>
      </c>
      <c r="E3622" s="2" t="s">
        <v>60</v>
      </c>
      <c r="F3622" s="2">
        <v>3267.53</v>
      </c>
      <c r="G3622" s="2">
        <v>0</v>
      </c>
      <c r="H3622" s="2">
        <v>3267.53</v>
      </c>
      <c r="I3622" s="2" t="s">
        <v>41</v>
      </c>
    </row>
    <row r="3623" spans="1:9" x14ac:dyDescent="0.2">
      <c r="A3623" s="3" t="s">
        <v>4059</v>
      </c>
      <c r="B3623" s="3" t="s">
        <v>215</v>
      </c>
      <c r="C3623" s="3" t="s">
        <v>400</v>
      </c>
      <c r="D3623" s="3" t="s">
        <v>45</v>
      </c>
      <c r="E3623" s="3" t="s">
        <v>46</v>
      </c>
      <c r="F3623" s="3">
        <v>13156.16</v>
      </c>
      <c r="G3623" s="3">
        <v>657.81</v>
      </c>
      <c r="H3623" s="3">
        <v>12498.35</v>
      </c>
      <c r="I3623" s="3" t="s">
        <v>41</v>
      </c>
    </row>
    <row r="3624" spans="1:9" x14ac:dyDescent="0.2">
      <c r="A3624" s="2" t="s">
        <v>4060</v>
      </c>
      <c r="B3624" s="2" t="s">
        <v>276</v>
      </c>
      <c r="C3624" s="2" t="s">
        <v>1278</v>
      </c>
      <c r="D3624" s="2" t="s">
        <v>52</v>
      </c>
      <c r="E3624" s="2" t="s">
        <v>60</v>
      </c>
      <c r="F3624" s="2">
        <v>3035.79</v>
      </c>
      <c r="G3624" s="2">
        <v>0</v>
      </c>
      <c r="H3624" s="2">
        <v>3035.79</v>
      </c>
      <c r="I3624" s="2" t="s">
        <v>41</v>
      </c>
    </row>
    <row r="3625" spans="1:9" x14ac:dyDescent="0.2">
      <c r="A3625" s="3" t="s">
        <v>4061</v>
      </c>
      <c r="B3625" s="3" t="s">
        <v>147</v>
      </c>
      <c r="C3625" s="3" t="s">
        <v>783</v>
      </c>
      <c r="D3625" s="3" t="s">
        <v>33</v>
      </c>
      <c r="E3625" s="3" t="s">
        <v>34</v>
      </c>
      <c r="F3625" s="3">
        <v>2949.51</v>
      </c>
      <c r="G3625" s="3">
        <v>442.43</v>
      </c>
      <c r="H3625" s="3">
        <v>2507.08</v>
      </c>
      <c r="I3625" s="3" t="s">
        <v>29</v>
      </c>
    </row>
    <row r="3626" spans="1:9" x14ac:dyDescent="0.2">
      <c r="A3626" s="2" t="s">
        <v>4062</v>
      </c>
      <c r="B3626" s="2" t="s">
        <v>1014</v>
      </c>
      <c r="C3626" s="2" t="s">
        <v>40</v>
      </c>
      <c r="D3626" s="2" t="s">
        <v>33</v>
      </c>
      <c r="E3626" s="2" t="s">
        <v>60</v>
      </c>
      <c r="F3626" s="2">
        <v>8733.51</v>
      </c>
      <c r="G3626" s="2">
        <v>0</v>
      </c>
      <c r="H3626" s="2">
        <v>8733.51</v>
      </c>
      <c r="I3626" s="2" t="s">
        <v>41</v>
      </c>
    </row>
    <row r="3627" spans="1:9" x14ac:dyDescent="0.2">
      <c r="A3627" s="3" t="s">
        <v>4063</v>
      </c>
      <c r="B3627" s="3" t="s">
        <v>468</v>
      </c>
      <c r="C3627" s="3" t="s">
        <v>278</v>
      </c>
      <c r="D3627" s="3" t="s">
        <v>169</v>
      </c>
      <c r="E3627" s="3" t="s">
        <v>34</v>
      </c>
      <c r="F3627" s="3">
        <v>3378.91</v>
      </c>
      <c r="G3627" s="3">
        <v>675.78</v>
      </c>
      <c r="H3627" s="3">
        <v>2703.13</v>
      </c>
      <c r="I3627" s="3" t="s">
        <v>29</v>
      </c>
    </row>
    <row r="3628" spans="1:9" x14ac:dyDescent="0.2">
      <c r="A3628" s="2" t="s">
        <v>4064</v>
      </c>
      <c r="B3628" s="2" t="s">
        <v>468</v>
      </c>
      <c r="C3628" s="2" t="s">
        <v>705</v>
      </c>
      <c r="D3628" s="2" t="s">
        <v>114</v>
      </c>
      <c r="E3628" s="2" t="s">
        <v>115</v>
      </c>
      <c r="F3628" s="2">
        <v>12448.06</v>
      </c>
      <c r="G3628" s="2">
        <v>1244.81</v>
      </c>
      <c r="H3628" s="2">
        <v>11203.25</v>
      </c>
      <c r="I3628" s="2" t="s">
        <v>29</v>
      </c>
    </row>
    <row r="3629" spans="1:9" x14ac:dyDescent="0.2">
      <c r="A3629" s="3" t="s">
        <v>4065</v>
      </c>
      <c r="B3629" s="3" t="s">
        <v>405</v>
      </c>
      <c r="C3629" s="3" t="s">
        <v>371</v>
      </c>
      <c r="D3629" s="3" t="s">
        <v>114</v>
      </c>
      <c r="E3629" s="3" t="s">
        <v>46</v>
      </c>
      <c r="F3629" s="3">
        <v>15036.36</v>
      </c>
      <c r="G3629" s="3">
        <v>1503.64</v>
      </c>
      <c r="H3629" s="3">
        <v>13532.72</v>
      </c>
      <c r="I3629" s="3" t="s">
        <v>29</v>
      </c>
    </row>
    <row r="3630" spans="1:9" x14ac:dyDescent="0.2">
      <c r="A3630" s="2" t="s">
        <v>4066</v>
      </c>
      <c r="B3630" s="2" t="s">
        <v>749</v>
      </c>
      <c r="C3630" s="2" t="s">
        <v>82</v>
      </c>
      <c r="D3630" s="2" t="s">
        <v>64</v>
      </c>
      <c r="E3630" s="2" t="s">
        <v>34</v>
      </c>
      <c r="F3630" s="2">
        <v>2370.06</v>
      </c>
      <c r="G3630" s="2">
        <v>0</v>
      </c>
      <c r="H3630" s="2">
        <v>2370.06</v>
      </c>
      <c r="I3630" s="2" t="s">
        <v>29</v>
      </c>
    </row>
    <row r="3631" spans="1:9" x14ac:dyDescent="0.2">
      <c r="A3631" s="3" t="s">
        <v>4067</v>
      </c>
      <c r="B3631" s="3" t="s">
        <v>824</v>
      </c>
      <c r="C3631" s="3" t="s">
        <v>602</v>
      </c>
      <c r="D3631" s="3" t="s">
        <v>45</v>
      </c>
      <c r="E3631" s="3" t="s">
        <v>46</v>
      </c>
      <c r="F3631" s="3">
        <v>11425.36</v>
      </c>
      <c r="G3631" s="3">
        <v>571.27</v>
      </c>
      <c r="H3631" s="3">
        <v>10854.09</v>
      </c>
      <c r="I3631" s="3" t="s">
        <v>29</v>
      </c>
    </row>
    <row r="3632" spans="1:9" x14ac:dyDescent="0.2">
      <c r="A3632" s="2" t="s">
        <v>4068</v>
      </c>
      <c r="B3632" s="2" t="s">
        <v>443</v>
      </c>
      <c r="C3632" s="2" t="s">
        <v>371</v>
      </c>
      <c r="D3632" s="2" t="s">
        <v>114</v>
      </c>
      <c r="E3632" s="2" t="s">
        <v>46</v>
      </c>
      <c r="F3632" s="2">
        <v>3729.41</v>
      </c>
      <c r="G3632" s="2">
        <v>372.94</v>
      </c>
      <c r="H3632" s="2">
        <v>3356.47</v>
      </c>
      <c r="I3632" s="2" t="s">
        <v>29</v>
      </c>
    </row>
    <row r="3633" spans="1:9" x14ac:dyDescent="0.2">
      <c r="A3633" s="3" t="s">
        <v>4069</v>
      </c>
      <c r="B3633" s="3" t="s">
        <v>1825</v>
      </c>
      <c r="C3633" s="3" t="s">
        <v>388</v>
      </c>
      <c r="D3633" s="3" t="s">
        <v>33</v>
      </c>
      <c r="E3633" s="3" t="s">
        <v>28</v>
      </c>
      <c r="F3633" s="3">
        <v>2903.84</v>
      </c>
      <c r="G3633" s="3">
        <v>435.58</v>
      </c>
      <c r="H3633" s="3">
        <v>2468.2600000000002</v>
      </c>
      <c r="I3633" s="3" t="s">
        <v>41</v>
      </c>
    </row>
    <row r="3634" spans="1:9" x14ac:dyDescent="0.2">
      <c r="A3634" s="2" t="s">
        <v>4070</v>
      </c>
      <c r="B3634" s="2" t="s">
        <v>192</v>
      </c>
      <c r="C3634" s="2" t="s">
        <v>173</v>
      </c>
      <c r="D3634" s="2" t="s">
        <v>64</v>
      </c>
      <c r="E3634" s="2" t="s">
        <v>28</v>
      </c>
      <c r="F3634" s="2">
        <v>12914.63</v>
      </c>
      <c r="G3634" s="2">
        <v>0</v>
      </c>
      <c r="H3634" s="2">
        <v>12914.63</v>
      </c>
      <c r="I3634" s="2" t="s">
        <v>29</v>
      </c>
    </row>
    <row r="3635" spans="1:9" x14ac:dyDescent="0.2">
      <c r="A3635" s="3" t="s">
        <v>4071</v>
      </c>
      <c r="B3635" s="3" t="s">
        <v>314</v>
      </c>
      <c r="C3635" s="3" t="s">
        <v>310</v>
      </c>
      <c r="D3635" s="3" t="s">
        <v>27</v>
      </c>
      <c r="E3635" s="3" t="s">
        <v>34</v>
      </c>
      <c r="F3635" s="3">
        <v>9150.4699999999993</v>
      </c>
      <c r="G3635" s="3">
        <v>1647.08</v>
      </c>
      <c r="H3635" s="3">
        <v>7503.39</v>
      </c>
      <c r="I3635" s="3" t="s">
        <v>29</v>
      </c>
    </row>
    <row r="3636" spans="1:9" x14ac:dyDescent="0.2">
      <c r="A3636" s="2" t="s">
        <v>4072</v>
      </c>
      <c r="B3636" s="2" t="s">
        <v>318</v>
      </c>
      <c r="C3636" s="2" t="s">
        <v>324</v>
      </c>
      <c r="D3636" s="2" t="s">
        <v>45</v>
      </c>
      <c r="E3636" s="2" t="s">
        <v>46</v>
      </c>
      <c r="F3636" s="2">
        <v>12976.62</v>
      </c>
      <c r="G3636" s="2">
        <v>648.83000000000004</v>
      </c>
      <c r="H3636" s="2">
        <v>12327.79</v>
      </c>
      <c r="I3636" s="2" t="s">
        <v>29</v>
      </c>
    </row>
    <row r="3637" spans="1:9" x14ac:dyDescent="0.2">
      <c r="A3637" s="3" t="s">
        <v>4073</v>
      </c>
      <c r="B3637" s="3" t="s">
        <v>118</v>
      </c>
      <c r="C3637" s="3" t="s">
        <v>92</v>
      </c>
      <c r="D3637" s="3" t="s">
        <v>64</v>
      </c>
      <c r="E3637" s="3" t="s">
        <v>34</v>
      </c>
      <c r="F3637" s="3">
        <v>20049.439999999999</v>
      </c>
      <c r="G3637" s="3">
        <v>0</v>
      </c>
      <c r="H3637" s="3">
        <v>20049.439999999999</v>
      </c>
      <c r="I3637" s="3" t="s">
        <v>29</v>
      </c>
    </row>
    <row r="3638" spans="1:9" x14ac:dyDescent="0.2">
      <c r="A3638" s="2" t="s">
        <v>4074</v>
      </c>
      <c r="B3638" s="2" t="s">
        <v>355</v>
      </c>
      <c r="C3638" s="2" t="s">
        <v>787</v>
      </c>
      <c r="D3638" s="2" t="s">
        <v>52</v>
      </c>
      <c r="E3638" s="2" t="s">
        <v>60</v>
      </c>
      <c r="F3638" s="2">
        <v>3261.53</v>
      </c>
      <c r="G3638" s="2">
        <v>0</v>
      </c>
      <c r="H3638" s="2">
        <v>3261.53</v>
      </c>
      <c r="I3638" s="2" t="s">
        <v>41</v>
      </c>
    </row>
    <row r="3639" spans="1:9" x14ac:dyDescent="0.2">
      <c r="A3639" s="3" t="s">
        <v>4075</v>
      </c>
      <c r="B3639" s="3" t="s">
        <v>66</v>
      </c>
      <c r="C3639" s="3" t="s">
        <v>100</v>
      </c>
      <c r="D3639" s="3" t="s">
        <v>27</v>
      </c>
      <c r="E3639" s="3" t="s">
        <v>34</v>
      </c>
      <c r="F3639" s="3">
        <v>6238.35</v>
      </c>
      <c r="G3639" s="3">
        <v>1122.9000000000001</v>
      </c>
      <c r="H3639" s="3">
        <v>5115.45</v>
      </c>
      <c r="I3639" s="3" t="s">
        <v>56</v>
      </c>
    </row>
    <row r="3640" spans="1:9" x14ac:dyDescent="0.2">
      <c r="A3640" s="2" t="s">
        <v>4076</v>
      </c>
      <c r="B3640" s="2" t="s">
        <v>181</v>
      </c>
      <c r="C3640" s="2" t="s">
        <v>120</v>
      </c>
      <c r="D3640" s="2" t="s">
        <v>64</v>
      </c>
      <c r="E3640" s="2" t="s">
        <v>34</v>
      </c>
      <c r="F3640" s="2">
        <v>6092.98</v>
      </c>
      <c r="G3640" s="2">
        <v>0</v>
      </c>
      <c r="H3640" s="2">
        <v>6092.98</v>
      </c>
      <c r="I3640" s="2" t="s">
        <v>29</v>
      </c>
    </row>
    <row r="3641" spans="1:9" x14ac:dyDescent="0.2">
      <c r="A3641" s="3" t="s">
        <v>4077</v>
      </c>
      <c r="B3641" s="3" t="s">
        <v>403</v>
      </c>
      <c r="C3641" s="3" t="s">
        <v>359</v>
      </c>
      <c r="D3641" s="3" t="s">
        <v>33</v>
      </c>
      <c r="E3641" s="3" t="s">
        <v>60</v>
      </c>
      <c r="F3641" s="3">
        <v>5705.6</v>
      </c>
      <c r="G3641" s="3">
        <v>0</v>
      </c>
      <c r="H3641" s="3">
        <v>5705.6</v>
      </c>
      <c r="I3641" s="3" t="s">
        <v>56</v>
      </c>
    </row>
    <row r="3642" spans="1:9" x14ac:dyDescent="0.2">
      <c r="A3642" s="2" t="s">
        <v>4078</v>
      </c>
      <c r="B3642" s="2" t="s">
        <v>741</v>
      </c>
      <c r="C3642" s="2" t="s">
        <v>357</v>
      </c>
      <c r="D3642" s="2" t="s">
        <v>27</v>
      </c>
      <c r="E3642" s="2" t="s">
        <v>28</v>
      </c>
      <c r="F3642" s="2">
        <v>5479.32</v>
      </c>
      <c r="G3642" s="2">
        <v>986.28</v>
      </c>
      <c r="H3642" s="2">
        <v>4493.04</v>
      </c>
      <c r="I3642" s="2" t="s">
        <v>56</v>
      </c>
    </row>
    <row r="3643" spans="1:9" x14ac:dyDescent="0.2">
      <c r="A3643" s="3" t="s">
        <v>4079</v>
      </c>
      <c r="B3643" s="3" t="s">
        <v>328</v>
      </c>
      <c r="C3643" s="3" t="s">
        <v>262</v>
      </c>
      <c r="D3643" s="3" t="s">
        <v>33</v>
      </c>
      <c r="E3643" s="3" t="s">
        <v>60</v>
      </c>
      <c r="F3643" s="3">
        <v>20462.259999999998</v>
      </c>
      <c r="G3643" s="3">
        <v>0</v>
      </c>
      <c r="H3643" s="3">
        <v>20462.259999999998</v>
      </c>
      <c r="I3643" s="3" t="s">
        <v>56</v>
      </c>
    </row>
    <row r="3644" spans="1:9" x14ac:dyDescent="0.2">
      <c r="A3644" s="2" t="s">
        <v>4080</v>
      </c>
      <c r="B3644" s="2" t="s">
        <v>244</v>
      </c>
      <c r="C3644" s="2" t="s">
        <v>875</v>
      </c>
      <c r="D3644" s="2" t="s">
        <v>64</v>
      </c>
      <c r="E3644" s="2" t="s">
        <v>115</v>
      </c>
      <c r="F3644" s="2">
        <v>7188.85</v>
      </c>
      <c r="G3644" s="2">
        <v>0</v>
      </c>
      <c r="H3644" s="2">
        <v>7188.85</v>
      </c>
      <c r="I3644" s="2" t="s">
        <v>29</v>
      </c>
    </row>
    <row r="3645" spans="1:9" x14ac:dyDescent="0.2">
      <c r="A3645" s="3" t="s">
        <v>4081</v>
      </c>
      <c r="B3645" s="3" t="s">
        <v>538</v>
      </c>
      <c r="C3645" s="3" t="s">
        <v>174</v>
      </c>
      <c r="D3645" s="3" t="s">
        <v>45</v>
      </c>
      <c r="E3645" s="3" t="s">
        <v>89</v>
      </c>
      <c r="F3645" s="3">
        <v>7997.15</v>
      </c>
      <c r="G3645" s="3">
        <v>0</v>
      </c>
      <c r="H3645" s="3">
        <v>7997.15</v>
      </c>
      <c r="I3645" s="3" t="s">
        <v>56</v>
      </c>
    </row>
    <row r="3646" spans="1:9" x14ac:dyDescent="0.2">
      <c r="A3646" s="2" t="s">
        <v>4082</v>
      </c>
      <c r="B3646" s="2" t="s">
        <v>515</v>
      </c>
      <c r="C3646" s="2" t="s">
        <v>958</v>
      </c>
      <c r="D3646" s="2" t="s">
        <v>52</v>
      </c>
      <c r="E3646" s="2" t="s">
        <v>34</v>
      </c>
      <c r="F3646" s="2">
        <v>2653.03</v>
      </c>
      <c r="G3646" s="2">
        <v>318.36</v>
      </c>
      <c r="H3646" s="2">
        <v>2334.67</v>
      </c>
      <c r="I3646" s="2" t="s">
        <v>56</v>
      </c>
    </row>
    <row r="3647" spans="1:9" x14ac:dyDescent="0.2">
      <c r="A3647" s="3" t="s">
        <v>4083</v>
      </c>
      <c r="B3647" s="3" t="s">
        <v>498</v>
      </c>
      <c r="C3647" s="3" t="s">
        <v>150</v>
      </c>
      <c r="D3647" s="3" t="s">
        <v>33</v>
      </c>
      <c r="E3647" s="3" t="s">
        <v>28</v>
      </c>
      <c r="F3647" s="3">
        <v>15179.06</v>
      </c>
      <c r="G3647" s="3">
        <v>2276.86</v>
      </c>
      <c r="H3647" s="3">
        <v>12902.2</v>
      </c>
      <c r="I3647" s="3" t="s">
        <v>29</v>
      </c>
    </row>
    <row r="3648" spans="1:9" x14ac:dyDescent="0.2">
      <c r="A3648" s="2" t="s">
        <v>4084</v>
      </c>
      <c r="B3648" s="2" t="s">
        <v>418</v>
      </c>
      <c r="C3648" s="2" t="s">
        <v>807</v>
      </c>
      <c r="D3648" s="2" t="s">
        <v>114</v>
      </c>
      <c r="E3648" s="2" t="s">
        <v>115</v>
      </c>
      <c r="F3648" s="2">
        <v>21851.51</v>
      </c>
      <c r="G3648" s="2">
        <v>2185.15</v>
      </c>
      <c r="H3648" s="2">
        <v>19666.36</v>
      </c>
      <c r="I3648" s="2" t="s">
        <v>29</v>
      </c>
    </row>
    <row r="3649" spans="1:9" x14ac:dyDescent="0.2">
      <c r="A3649" s="3" t="s">
        <v>4085</v>
      </c>
      <c r="B3649" s="3" t="s">
        <v>54</v>
      </c>
      <c r="C3649" s="3" t="s">
        <v>368</v>
      </c>
      <c r="D3649" s="3" t="s">
        <v>45</v>
      </c>
      <c r="E3649" s="3" t="s">
        <v>89</v>
      </c>
      <c r="F3649" s="3">
        <v>2546.06</v>
      </c>
      <c r="G3649" s="3">
        <v>0</v>
      </c>
      <c r="H3649" s="3">
        <v>2546.06</v>
      </c>
      <c r="I3649" s="3" t="s">
        <v>41</v>
      </c>
    </row>
    <row r="3650" spans="1:9" x14ac:dyDescent="0.2">
      <c r="A3650" s="2" t="s">
        <v>4086</v>
      </c>
      <c r="B3650" s="2" t="s">
        <v>393</v>
      </c>
      <c r="C3650" s="2" t="s">
        <v>353</v>
      </c>
      <c r="D3650" s="2" t="s">
        <v>33</v>
      </c>
      <c r="E3650" s="2" t="s">
        <v>60</v>
      </c>
      <c r="F3650" s="2">
        <v>21282.240000000002</v>
      </c>
      <c r="G3650" s="2">
        <v>0</v>
      </c>
      <c r="H3650" s="2">
        <v>21282.240000000002</v>
      </c>
      <c r="I3650" s="2" t="s">
        <v>29</v>
      </c>
    </row>
    <row r="3651" spans="1:9" x14ac:dyDescent="0.2">
      <c r="A3651" s="3" t="s">
        <v>4087</v>
      </c>
      <c r="B3651" s="3" t="s">
        <v>846</v>
      </c>
      <c r="C3651" s="3" t="s">
        <v>741</v>
      </c>
      <c r="D3651" s="3" t="s">
        <v>33</v>
      </c>
      <c r="E3651" s="3" t="s">
        <v>28</v>
      </c>
      <c r="F3651" s="3">
        <v>2667.83</v>
      </c>
      <c r="G3651" s="3">
        <v>400.17</v>
      </c>
      <c r="H3651" s="3">
        <v>2267.66</v>
      </c>
      <c r="I3651" s="3" t="s">
        <v>56</v>
      </c>
    </row>
    <row r="3652" spans="1:9" x14ac:dyDescent="0.2">
      <c r="A3652" s="2" t="s">
        <v>4088</v>
      </c>
      <c r="B3652" s="2" t="s">
        <v>917</v>
      </c>
      <c r="C3652" s="2" t="s">
        <v>174</v>
      </c>
      <c r="D3652" s="2" t="s">
        <v>52</v>
      </c>
      <c r="E3652" s="2" t="s">
        <v>34</v>
      </c>
      <c r="F3652" s="2">
        <v>3772.63</v>
      </c>
      <c r="G3652" s="2">
        <v>452.72</v>
      </c>
      <c r="H3652" s="2">
        <v>3319.91</v>
      </c>
      <c r="I3652" s="2" t="s">
        <v>29</v>
      </c>
    </row>
    <row r="3653" spans="1:9" x14ac:dyDescent="0.2">
      <c r="A3653" s="3" t="s">
        <v>4089</v>
      </c>
      <c r="B3653" s="3" t="s">
        <v>26</v>
      </c>
      <c r="C3653" s="3" t="s">
        <v>449</v>
      </c>
      <c r="D3653" s="3" t="s">
        <v>33</v>
      </c>
      <c r="E3653" s="3" t="s">
        <v>60</v>
      </c>
      <c r="F3653" s="3">
        <v>3406.62</v>
      </c>
      <c r="G3653" s="3">
        <v>0</v>
      </c>
      <c r="H3653" s="3">
        <v>3406.62</v>
      </c>
      <c r="I3653" s="3" t="s">
        <v>41</v>
      </c>
    </row>
    <row r="3654" spans="1:9" x14ac:dyDescent="0.2">
      <c r="A3654" s="2" t="s">
        <v>4090</v>
      </c>
      <c r="B3654" s="2" t="s">
        <v>161</v>
      </c>
      <c r="C3654" s="2" t="s">
        <v>162</v>
      </c>
      <c r="D3654" s="2" t="s">
        <v>52</v>
      </c>
      <c r="E3654" s="2" t="s">
        <v>34</v>
      </c>
      <c r="F3654" s="2">
        <v>2478.5100000000002</v>
      </c>
      <c r="G3654" s="2">
        <v>297.42</v>
      </c>
      <c r="H3654" s="2">
        <v>2181.09</v>
      </c>
      <c r="I3654" s="2" t="s">
        <v>29</v>
      </c>
    </row>
    <row r="3655" spans="1:9" x14ac:dyDescent="0.2">
      <c r="A3655" s="3" t="s">
        <v>4091</v>
      </c>
      <c r="B3655" s="3" t="s">
        <v>158</v>
      </c>
      <c r="C3655" s="3" t="s">
        <v>337</v>
      </c>
      <c r="D3655" s="3" t="s">
        <v>33</v>
      </c>
      <c r="E3655" s="3" t="s">
        <v>28</v>
      </c>
      <c r="F3655" s="3">
        <v>6511.1</v>
      </c>
      <c r="G3655" s="3">
        <v>976.66</v>
      </c>
      <c r="H3655" s="3">
        <v>5534.44</v>
      </c>
      <c r="I3655" s="3" t="s">
        <v>41</v>
      </c>
    </row>
    <row r="3656" spans="1:9" x14ac:dyDescent="0.2">
      <c r="A3656" s="2" t="s">
        <v>4092</v>
      </c>
      <c r="B3656" s="2" t="s">
        <v>614</v>
      </c>
      <c r="C3656" s="2" t="s">
        <v>195</v>
      </c>
      <c r="D3656" s="2" t="s">
        <v>33</v>
      </c>
      <c r="E3656" s="2" t="s">
        <v>28</v>
      </c>
      <c r="F3656" s="2">
        <v>4033.42</v>
      </c>
      <c r="G3656" s="2">
        <v>605.01</v>
      </c>
      <c r="H3656" s="2">
        <v>3428.41</v>
      </c>
      <c r="I3656" s="2" t="s">
        <v>41</v>
      </c>
    </row>
    <row r="3657" spans="1:9" x14ac:dyDescent="0.2">
      <c r="A3657" s="3" t="s">
        <v>4093</v>
      </c>
      <c r="B3657" s="3" t="s">
        <v>312</v>
      </c>
      <c r="C3657" s="3" t="s">
        <v>534</v>
      </c>
      <c r="D3657" s="3" t="s">
        <v>114</v>
      </c>
      <c r="E3657" s="3" t="s">
        <v>46</v>
      </c>
      <c r="F3657" s="3">
        <v>11036.74</v>
      </c>
      <c r="G3657" s="3">
        <v>1103.67</v>
      </c>
      <c r="H3657" s="3">
        <v>9933.07</v>
      </c>
      <c r="I3657" s="3" t="s">
        <v>29</v>
      </c>
    </row>
    <row r="3658" spans="1:9" x14ac:dyDescent="0.2">
      <c r="A3658" s="2" t="s">
        <v>4094</v>
      </c>
      <c r="B3658" s="2" t="s">
        <v>380</v>
      </c>
      <c r="C3658" s="2" t="s">
        <v>148</v>
      </c>
      <c r="D3658" s="2" t="s">
        <v>27</v>
      </c>
      <c r="E3658" s="2" t="s">
        <v>34</v>
      </c>
      <c r="F3658" s="2">
        <v>7248.51</v>
      </c>
      <c r="G3658" s="2">
        <v>1304.73</v>
      </c>
      <c r="H3658" s="2">
        <v>5943.78</v>
      </c>
      <c r="I3658" s="2" t="s">
        <v>29</v>
      </c>
    </row>
    <row r="3659" spans="1:9" x14ac:dyDescent="0.2">
      <c r="A3659" s="3" t="s">
        <v>4095</v>
      </c>
      <c r="B3659" s="3" t="s">
        <v>649</v>
      </c>
      <c r="C3659" s="3" t="s">
        <v>619</v>
      </c>
      <c r="D3659" s="3" t="s">
        <v>169</v>
      </c>
      <c r="E3659" s="3" t="s">
        <v>46</v>
      </c>
      <c r="F3659" s="3">
        <v>3242.93</v>
      </c>
      <c r="G3659" s="3">
        <v>648.59</v>
      </c>
      <c r="H3659" s="3">
        <v>2594.34</v>
      </c>
      <c r="I3659" s="3" t="s">
        <v>29</v>
      </c>
    </row>
    <row r="3660" spans="1:9" x14ac:dyDescent="0.2">
      <c r="A3660" s="2" t="s">
        <v>4096</v>
      </c>
      <c r="B3660" s="2" t="s">
        <v>435</v>
      </c>
      <c r="C3660" s="2" t="s">
        <v>432</v>
      </c>
      <c r="D3660" s="2" t="s">
        <v>33</v>
      </c>
      <c r="E3660" s="2" t="s">
        <v>60</v>
      </c>
      <c r="F3660" s="2">
        <v>8694.49</v>
      </c>
      <c r="G3660" s="2">
        <v>0</v>
      </c>
      <c r="H3660" s="2">
        <v>8694.49</v>
      </c>
      <c r="I3660" s="2" t="s">
        <v>56</v>
      </c>
    </row>
    <row r="3661" spans="1:9" x14ac:dyDescent="0.2">
      <c r="A3661" s="3" t="s">
        <v>4097</v>
      </c>
      <c r="B3661" s="3" t="s">
        <v>307</v>
      </c>
      <c r="C3661" s="3" t="s">
        <v>241</v>
      </c>
      <c r="D3661" s="3" t="s">
        <v>64</v>
      </c>
      <c r="E3661" s="3" t="s">
        <v>28</v>
      </c>
      <c r="F3661" s="3">
        <v>23153.27</v>
      </c>
      <c r="G3661" s="3">
        <v>0</v>
      </c>
      <c r="H3661" s="3">
        <v>23153.27</v>
      </c>
      <c r="I3661" s="3" t="s">
        <v>56</v>
      </c>
    </row>
    <row r="3662" spans="1:9" x14ac:dyDescent="0.2">
      <c r="A3662" s="2" t="s">
        <v>4098</v>
      </c>
      <c r="B3662" s="2" t="s">
        <v>485</v>
      </c>
      <c r="C3662" s="2" t="s">
        <v>70</v>
      </c>
      <c r="D3662" s="2" t="s">
        <v>52</v>
      </c>
      <c r="E3662" s="2" t="s">
        <v>34</v>
      </c>
      <c r="F3662" s="2">
        <v>11474.42</v>
      </c>
      <c r="G3662" s="2">
        <v>1376.93</v>
      </c>
      <c r="H3662" s="2">
        <v>10097.49</v>
      </c>
      <c r="I3662" s="2" t="s">
        <v>41</v>
      </c>
    </row>
    <row r="3663" spans="1:9" x14ac:dyDescent="0.2">
      <c r="A3663" s="3" t="s">
        <v>4099</v>
      </c>
      <c r="B3663" s="3" t="s">
        <v>527</v>
      </c>
      <c r="C3663" s="3" t="s">
        <v>58</v>
      </c>
      <c r="D3663" s="3" t="s">
        <v>52</v>
      </c>
      <c r="E3663" s="3" t="s">
        <v>34</v>
      </c>
      <c r="F3663" s="3">
        <v>4817.8500000000004</v>
      </c>
      <c r="G3663" s="3">
        <v>578.14</v>
      </c>
      <c r="H3663" s="3">
        <v>4239.71</v>
      </c>
      <c r="I3663" s="3" t="s">
        <v>41</v>
      </c>
    </row>
    <row r="3664" spans="1:9" x14ac:dyDescent="0.2">
      <c r="A3664" s="2" t="s">
        <v>4100</v>
      </c>
      <c r="B3664" s="2" t="s">
        <v>485</v>
      </c>
      <c r="C3664" s="2" t="s">
        <v>103</v>
      </c>
      <c r="D3664" s="2" t="s">
        <v>114</v>
      </c>
      <c r="E3664" s="2" t="s">
        <v>115</v>
      </c>
      <c r="F3664" s="2">
        <v>3200.24</v>
      </c>
      <c r="G3664" s="2">
        <v>320.02</v>
      </c>
      <c r="H3664" s="2">
        <v>2880.22</v>
      </c>
      <c r="I3664" s="2" t="s">
        <v>41</v>
      </c>
    </row>
    <row r="3665" spans="1:9" x14ac:dyDescent="0.2">
      <c r="A3665" s="3" t="s">
        <v>4101</v>
      </c>
      <c r="B3665" s="3" t="s">
        <v>82</v>
      </c>
      <c r="C3665" s="3" t="s">
        <v>247</v>
      </c>
      <c r="D3665" s="3" t="s">
        <v>33</v>
      </c>
      <c r="E3665" s="3" t="s">
        <v>28</v>
      </c>
      <c r="F3665" s="3">
        <v>5042.1899999999996</v>
      </c>
      <c r="G3665" s="3">
        <v>756.33</v>
      </c>
      <c r="H3665" s="3">
        <v>4285.8599999999997</v>
      </c>
      <c r="I3665" s="3" t="s">
        <v>41</v>
      </c>
    </row>
    <row r="3666" spans="1:9" x14ac:dyDescent="0.2">
      <c r="A3666" s="2" t="s">
        <v>4102</v>
      </c>
      <c r="B3666" s="2" t="s">
        <v>702</v>
      </c>
      <c r="C3666" s="2" t="s">
        <v>634</v>
      </c>
      <c r="D3666" s="2" t="s">
        <v>52</v>
      </c>
      <c r="E3666" s="2" t="s">
        <v>60</v>
      </c>
      <c r="F3666" s="2">
        <v>7907.15</v>
      </c>
      <c r="G3666" s="2">
        <v>0</v>
      </c>
      <c r="H3666" s="2">
        <v>7907.15</v>
      </c>
      <c r="I3666" s="2" t="s">
        <v>41</v>
      </c>
    </row>
    <row r="3667" spans="1:9" x14ac:dyDescent="0.2">
      <c r="A3667" s="3" t="s">
        <v>4103</v>
      </c>
      <c r="B3667" s="3" t="s">
        <v>200</v>
      </c>
      <c r="C3667" s="3" t="s">
        <v>418</v>
      </c>
      <c r="D3667" s="3" t="s">
        <v>52</v>
      </c>
      <c r="E3667" s="3" t="s">
        <v>34</v>
      </c>
      <c r="F3667" s="3">
        <v>12830.7</v>
      </c>
      <c r="G3667" s="3">
        <v>1539.68</v>
      </c>
      <c r="H3667" s="3">
        <v>11291.02</v>
      </c>
      <c r="I3667" s="3" t="s">
        <v>56</v>
      </c>
    </row>
    <row r="3668" spans="1:9" x14ac:dyDescent="0.2">
      <c r="A3668" s="2" t="s">
        <v>4104</v>
      </c>
      <c r="B3668" s="2" t="s">
        <v>492</v>
      </c>
      <c r="C3668" s="2" t="s">
        <v>555</v>
      </c>
      <c r="D3668" s="2" t="s">
        <v>52</v>
      </c>
      <c r="E3668" s="2" t="s">
        <v>34</v>
      </c>
      <c r="F3668" s="2">
        <v>6201.05</v>
      </c>
      <c r="G3668" s="2">
        <v>744.13</v>
      </c>
      <c r="H3668" s="2">
        <v>5456.92</v>
      </c>
      <c r="I3668" s="2" t="s">
        <v>56</v>
      </c>
    </row>
    <row r="3669" spans="1:9" x14ac:dyDescent="0.2">
      <c r="A3669" s="3" t="s">
        <v>4105</v>
      </c>
      <c r="B3669" s="3" t="s">
        <v>551</v>
      </c>
      <c r="C3669" s="3" t="s">
        <v>66</v>
      </c>
      <c r="D3669" s="3" t="s">
        <v>52</v>
      </c>
      <c r="E3669" s="3" t="s">
        <v>34</v>
      </c>
      <c r="F3669" s="3">
        <v>7874.49</v>
      </c>
      <c r="G3669" s="3">
        <v>944.94</v>
      </c>
      <c r="H3669" s="3">
        <v>6929.55</v>
      </c>
      <c r="I3669" s="3" t="s">
        <v>56</v>
      </c>
    </row>
    <row r="3670" spans="1:9" x14ac:dyDescent="0.2">
      <c r="A3670" s="2" t="s">
        <v>4106</v>
      </c>
      <c r="B3670" s="2" t="s">
        <v>364</v>
      </c>
      <c r="C3670" s="2" t="s">
        <v>85</v>
      </c>
      <c r="D3670" s="2" t="s">
        <v>27</v>
      </c>
      <c r="E3670" s="2" t="s">
        <v>34</v>
      </c>
      <c r="F3670" s="2">
        <v>2862.61</v>
      </c>
      <c r="G3670" s="2">
        <v>515.27</v>
      </c>
      <c r="H3670" s="2">
        <v>2347.34</v>
      </c>
      <c r="I3670" s="2" t="s">
        <v>29</v>
      </c>
    </row>
    <row r="3671" spans="1:9" x14ac:dyDescent="0.2">
      <c r="A3671" s="3" t="s">
        <v>4107</v>
      </c>
      <c r="B3671" s="3" t="s">
        <v>70</v>
      </c>
      <c r="C3671" s="3" t="s">
        <v>724</v>
      </c>
      <c r="D3671" s="3" t="s">
        <v>114</v>
      </c>
      <c r="E3671" s="3" t="s">
        <v>115</v>
      </c>
      <c r="F3671" s="3">
        <v>6315.13</v>
      </c>
      <c r="G3671" s="3">
        <v>631.51</v>
      </c>
      <c r="H3671" s="3">
        <v>5683.62</v>
      </c>
      <c r="I3671" s="3" t="s">
        <v>29</v>
      </c>
    </row>
    <row r="3672" spans="1:9" x14ac:dyDescent="0.2">
      <c r="A3672" s="2" t="s">
        <v>4108</v>
      </c>
      <c r="B3672" s="2" t="s">
        <v>58</v>
      </c>
      <c r="C3672" s="2" t="s">
        <v>1825</v>
      </c>
      <c r="D3672" s="2" t="s">
        <v>64</v>
      </c>
      <c r="E3672" s="2" t="s">
        <v>34</v>
      </c>
      <c r="F3672" s="2">
        <v>3498.67</v>
      </c>
      <c r="G3672" s="2">
        <v>0</v>
      </c>
      <c r="H3672" s="2">
        <v>3498.67</v>
      </c>
      <c r="I3672" s="2" t="s">
        <v>29</v>
      </c>
    </row>
    <row r="3673" spans="1:9" x14ac:dyDescent="0.2">
      <c r="A3673" s="3" t="s">
        <v>4109</v>
      </c>
      <c r="B3673" s="3" t="s">
        <v>54</v>
      </c>
      <c r="C3673" s="3" t="s">
        <v>602</v>
      </c>
      <c r="D3673" s="3" t="s">
        <v>52</v>
      </c>
      <c r="E3673" s="3" t="s">
        <v>34</v>
      </c>
      <c r="F3673" s="3">
        <v>11857.61</v>
      </c>
      <c r="G3673" s="3">
        <v>1422.91</v>
      </c>
      <c r="H3673" s="3">
        <v>10434.700000000001</v>
      </c>
      <c r="I3673" s="3" t="s">
        <v>41</v>
      </c>
    </row>
    <row r="3674" spans="1:9" x14ac:dyDescent="0.2">
      <c r="A3674" s="2" t="s">
        <v>4110</v>
      </c>
      <c r="B3674" s="2" t="s">
        <v>283</v>
      </c>
      <c r="C3674" s="2" t="s">
        <v>193</v>
      </c>
      <c r="D3674" s="2" t="s">
        <v>52</v>
      </c>
      <c r="E3674" s="2" t="s">
        <v>34</v>
      </c>
      <c r="F3674" s="2">
        <v>14682.32</v>
      </c>
      <c r="G3674" s="2">
        <v>1761.88</v>
      </c>
      <c r="H3674" s="2">
        <v>12920.44</v>
      </c>
      <c r="I3674" s="2" t="s">
        <v>29</v>
      </c>
    </row>
    <row r="3675" spans="1:9" x14ac:dyDescent="0.2">
      <c r="A3675" s="3" t="s">
        <v>4111</v>
      </c>
      <c r="B3675" s="3" t="s">
        <v>242</v>
      </c>
      <c r="C3675" s="3" t="s">
        <v>213</v>
      </c>
      <c r="D3675" s="3" t="s">
        <v>169</v>
      </c>
      <c r="E3675" s="3" t="s">
        <v>46</v>
      </c>
      <c r="F3675" s="3">
        <v>6169.79</v>
      </c>
      <c r="G3675" s="3">
        <v>1233.96</v>
      </c>
      <c r="H3675" s="3">
        <v>4935.83</v>
      </c>
      <c r="I3675" s="3" t="s">
        <v>56</v>
      </c>
    </row>
    <row r="3676" spans="1:9" x14ac:dyDescent="0.2">
      <c r="A3676" s="2" t="s">
        <v>4112</v>
      </c>
      <c r="B3676" s="2" t="s">
        <v>353</v>
      </c>
      <c r="C3676" s="2" t="s">
        <v>484</v>
      </c>
      <c r="D3676" s="2" t="s">
        <v>114</v>
      </c>
      <c r="E3676" s="2" t="s">
        <v>46</v>
      </c>
      <c r="F3676" s="2">
        <v>12347.24</v>
      </c>
      <c r="G3676" s="2">
        <v>1234.72</v>
      </c>
      <c r="H3676" s="2">
        <v>11112.52</v>
      </c>
      <c r="I3676" s="2" t="s">
        <v>29</v>
      </c>
    </row>
    <row r="3677" spans="1:9" x14ac:dyDescent="0.2">
      <c r="A3677" s="3" t="s">
        <v>4113</v>
      </c>
      <c r="B3677" s="3" t="s">
        <v>720</v>
      </c>
      <c r="C3677" s="3" t="s">
        <v>729</v>
      </c>
      <c r="D3677" s="3" t="s">
        <v>33</v>
      </c>
      <c r="E3677" s="3" t="s">
        <v>34</v>
      </c>
      <c r="F3677" s="3">
        <v>12852.79</v>
      </c>
      <c r="G3677" s="3">
        <v>1927.92</v>
      </c>
      <c r="H3677" s="3">
        <v>10924.87</v>
      </c>
      <c r="I3677" s="3" t="s">
        <v>41</v>
      </c>
    </row>
    <row r="3678" spans="1:9" x14ac:dyDescent="0.2">
      <c r="A3678" s="2" t="s">
        <v>4114</v>
      </c>
      <c r="B3678" s="2" t="s">
        <v>497</v>
      </c>
      <c r="C3678" s="2" t="s">
        <v>418</v>
      </c>
      <c r="D3678" s="2" t="s">
        <v>33</v>
      </c>
      <c r="E3678" s="2" t="s">
        <v>28</v>
      </c>
      <c r="F3678" s="2">
        <v>3281.7</v>
      </c>
      <c r="G3678" s="2">
        <v>492.25</v>
      </c>
      <c r="H3678" s="2">
        <v>2789.45</v>
      </c>
      <c r="I3678" s="2" t="s">
        <v>29</v>
      </c>
    </row>
    <row r="3679" spans="1:9" x14ac:dyDescent="0.2">
      <c r="A3679" s="3" t="s">
        <v>4115</v>
      </c>
      <c r="B3679" s="3" t="s">
        <v>608</v>
      </c>
      <c r="C3679" s="3" t="s">
        <v>400</v>
      </c>
      <c r="D3679" s="3" t="s">
        <v>45</v>
      </c>
      <c r="E3679" s="3" t="s">
        <v>89</v>
      </c>
      <c r="F3679" s="3">
        <v>14682.28</v>
      </c>
      <c r="G3679" s="3">
        <v>0</v>
      </c>
      <c r="H3679" s="3">
        <v>14682.28</v>
      </c>
      <c r="I3679" s="3" t="s">
        <v>29</v>
      </c>
    </row>
    <row r="3680" spans="1:9" x14ac:dyDescent="0.2">
      <c r="A3680" s="2" t="s">
        <v>4116</v>
      </c>
      <c r="B3680" s="2" t="s">
        <v>310</v>
      </c>
      <c r="C3680" s="2" t="s">
        <v>155</v>
      </c>
      <c r="D3680" s="2" t="s">
        <v>52</v>
      </c>
      <c r="E3680" s="2" t="s">
        <v>60</v>
      </c>
      <c r="F3680" s="2">
        <v>2728.66</v>
      </c>
      <c r="G3680" s="2">
        <v>0</v>
      </c>
      <c r="H3680" s="2">
        <v>2728.66</v>
      </c>
      <c r="I3680" s="2" t="s">
        <v>29</v>
      </c>
    </row>
    <row r="3681" spans="1:9" x14ac:dyDescent="0.2">
      <c r="A3681" s="3" t="s">
        <v>4117</v>
      </c>
      <c r="B3681" s="3" t="s">
        <v>564</v>
      </c>
      <c r="C3681" s="3" t="s">
        <v>314</v>
      </c>
      <c r="D3681" s="3" t="s">
        <v>52</v>
      </c>
      <c r="E3681" s="3" t="s">
        <v>34</v>
      </c>
      <c r="F3681" s="3">
        <v>6183.53</v>
      </c>
      <c r="G3681" s="3">
        <v>742.02</v>
      </c>
      <c r="H3681" s="3">
        <v>5441.51</v>
      </c>
      <c r="I3681" s="3" t="s">
        <v>56</v>
      </c>
    </row>
    <row r="3682" spans="1:9" x14ac:dyDescent="0.2">
      <c r="A3682" s="2" t="s">
        <v>4118</v>
      </c>
      <c r="B3682" s="2" t="s">
        <v>197</v>
      </c>
      <c r="C3682" s="2" t="s">
        <v>198</v>
      </c>
      <c r="D3682" s="2" t="s">
        <v>52</v>
      </c>
      <c r="E3682" s="2" t="s">
        <v>60</v>
      </c>
      <c r="F3682" s="2">
        <v>5369.53</v>
      </c>
      <c r="G3682" s="2">
        <v>0</v>
      </c>
      <c r="H3682" s="2">
        <v>5369.53</v>
      </c>
      <c r="I3682" s="2" t="s">
        <v>41</v>
      </c>
    </row>
    <row r="3683" spans="1:9" x14ac:dyDescent="0.2">
      <c r="A3683" s="3" t="s">
        <v>4119</v>
      </c>
      <c r="B3683" s="3" t="s">
        <v>813</v>
      </c>
      <c r="C3683" s="3" t="s">
        <v>303</v>
      </c>
      <c r="D3683" s="3" t="s">
        <v>114</v>
      </c>
      <c r="E3683" s="3" t="s">
        <v>46</v>
      </c>
      <c r="F3683" s="3">
        <v>9324.7099999999991</v>
      </c>
      <c r="G3683" s="3">
        <v>932.47</v>
      </c>
      <c r="H3683" s="3">
        <v>8392.24</v>
      </c>
      <c r="I3683" s="3" t="s">
        <v>56</v>
      </c>
    </row>
    <row r="3684" spans="1:9" x14ac:dyDescent="0.2">
      <c r="A3684" s="2" t="s">
        <v>4120</v>
      </c>
      <c r="B3684" s="2" t="s">
        <v>605</v>
      </c>
      <c r="C3684" s="2" t="s">
        <v>92</v>
      </c>
      <c r="D3684" s="2" t="s">
        <v>27</v>
      </c>
      <c r="E3684" s="2" t="s">
        <v>60</v>
      </c>
      <c r="F3684" s="2">
        <v>13460.98</v>
      </c>
      <c r="G3684" s="2">
        <v>0</v>
      </c>
      <c r="H3684" s="2">
        <v>13460.98</v>
      </c>
      <c r="I3684" s="2" t="s">
        <v>29</v>
      </c>
    </row>
    <row r="3685" spans="1:9" x14ac:dyDescent="0.2">
      <c r="A3685" s="3" t="s">
        <v>4121</v>
      </c>
      <c r="B3685" s="3" t="s">
        <v>754</v>
      </c>
      <c r="C3685" s="3" t="s">
        <v>126</v>
      </c>
      <c r="D3685" s="3" t="s">
        <v>64</v>
      </c>
      <c r="E3685" s="3" t="s">
        <v>28</v>
      </c>
      <c r="F3685" s="3">
        <v>6611.2</v>
      </c>
      <c r="G3685" s="3">
        <v>0</v>
      </c>
      <c r="H3685" s="3">
        <v>6611.2</v>
      </c>
      <c r="I3685" s="3" t="s">
        <v>56</v>
      </c>
    </row>
    <row r="3686" spans="1:9" x14ac:dyDescent="0.2">
      <c r="A3686" s="2" t="s">
        <v>4122</v>
      </c>
      <c r="B3686" s="2" t="s">
        <v>314</v>
      </c>
      <c r="C3686" s="2" t="s">
        <v>826</v>
      </c>
      <c r="D3686" s="2" t="s">
        <v>45</v>
      </c>
      <c r="E3686" s="2" t="s">
        <v>89</v>
      </c>
      <c r="F3686" s="2">
        <v>5088.82</v>
      </c>
      <c r="G3686" s="2">
        <v>0</v>
      </c>
      <c r="H3686" s="2">
        <v>5088.82</v>
      </c>
      <c r="I3686" s="2" t="s">
        <v>29</v>
      </c>
    </row>
    <row r="3687" spans="1:9" x14ac:dyDescent="0.2">
      <c r="A3687" s="3" t="s">
        <v>4123</v>
      </c>
      <c r="B3687" s="3" t="s">
        <v>183</v>
      </c>
      <c r="C3687" s="3" t="s">
        <v>708</v>
      </c>
      <c r="D3687" s="3" t="s">
        <v>52</v>
      </c>
      <c r="E3687" s="3" t="s">
        <v>34</v>
      </c>
      <c r="F3687" s="3">
        <v>25362.68</v>
      </c>
      <c r="G3687" s="3">
        <v>3043.52</v>
      </c>
      <c r="H3687" s="3">
        <v>22319.16</v>
      </c>
      <c r="I3687" s="3" t="s">
        <v>29</v>
      </c>
    </row>
    <row r="3688" spans="1:9" x14ac:dyDescent="0.2">
      <c r="A3688" s="2" t="s">
        <v>4124</v>
      </c>
      <c r="B3688" s="2" t="s">
        <v>437</v>
      </c>
      <c r="C3688" s="2" t="s">
        <v>578</v>
      </c>
      <c r="D3688" s="2" t="s">
        <v>45</v>
      </c>
      <c r="E3688" s="2" t="s">
        <v>89</v>
      </c>
      <c r="F3688" s="2">
        <v>3239.9</v>
      </c>
      <c r="G3688" s="2">
        <v>0</v>
      </c>
      <c r="H3688" s="2">
        <v>3239.9</v>
      </c>
      <c r="I3688" s="2" t="s">
        <v>29</v>
      </c>
    </row>
    <row r="3689" spans="1:9" x14ac:dyDescent="0.2">
      <c r="A3689" s="3" t="s">
        <v>4125</v>
      </c>
      <c r="B3689" s="3" t="s">
        <v>515</v>
      </c>
      <c r="C3689" s="3" t="s">
        <v>902</v>
      </c>
      <c r="D3689" s="3" t="s">
        <v>64</v>
      </c>
      <c r="E3689" s="3" t="s">
        <v>115</v>
      </c>
      <c r="F3689" s="3">
        <v>10942.31</v>
      </c>
      <c r="G3689" s="3">
        <v>0</v>
      </c>
      <c r="H3689" s="3">
        <v>10942.31</v>
      </c>
      <c r="I3689" s="3" t="s">
        <v>29</v>
      </c>
    </row>
    <row r="3690" spans="1:9" x14ac:dyDescent="0.2">
      <c r="A3690" s="2" t="s">
        <v>4126</v>
      </c>
      <c r="B3690" s="2" t="s">
        <v>546</v>
      </c>
      <c r="C3690" s="2" t="s">
        <v>178</v>
      </c>
      <c r="D3690" s="2" t="s">
        <v>206</v>
      </c>
      <c r="E3690" s="2" t="s">
        <v>207</v>
      </c>
      <c r="F3690" s="2">
        <v>6775.08</v>
      </c>
      <c r="G3690" s="2">
        <v>0</v>
      </c>
      <c r="H3690" s="2">
        <v>6775.08</v>
      </c>
      <c r="I3690" s="2" t="s">
        <v>29</v>
      </c>
    </row>
    <row r="3691" spans="1:9" x14ac:dyDescent="0.2">
      <c r="A3691" s="3" t="s">
        <v>4127</v>
      </c>
      <c r="B3691" s="3" t="s">
        <v>133</v>
      </c>
      <c r="C3691" s="3" t="s">
        <v>781</v>
      </c>
      <c r="D3691" s="3" t="s">
        <v>33</v>
      </c>
      <c r="E3691" s="3" t="s">
        <v>28</v>
      </c>
      <c r="F3691" s="3">
        <v>9733.2800000000007</v>
      </c>
      <c r="G3691" s="3">
        <v>1459.99</v>
      </c>
      <c r="H3691" s="3">
        <v>8273.2900000000009</v>
      </c>
      <c r="I3691" s="3" t="s">
        <v>29</v>
      </c>
    </row>
    <row r="3692" spans="1:9" x14ac:dyDescent="0.2">
      <c r="A3692" s="2" t="s">
        <v>4128</v>
      </c>
      <c r="B3692" s="2" t="s">
        <v>73</v>
      </c>
      <c r="C3692" s="2" t="s">
        <v>370</v>
      </c>
      <c r="D3692" s="2" t="s">
        <v>169</v>
      </c>
      <c r="E3692" s="2" t="s">
        <v>34</v>
      </c>
      <c r="F3692" s="2">
        <v>20452.34</v>
      </c>
      <c r="G3692" s="2">
        <v>4090.47</v>
      </c>
      <c r="H3692" s="2">
        <v>16361.87</v>
      </c>
      <c r="I3692" s="2" t="s">
        <v>56</v>
      </c>
    </row>
    <row r="3693" spans="1:9" x14ac:dyDescent="0.2">
      <c r="A3693" s="3" t="s">
        <v>4129</v>
      </c>
      <c r="B3693" s="3" t="s">
        <v>139</v>
      </c>
      <c r="C3693" s="3" t="s">
        <v>173</v>
      </c>
      <c r="D3693" s="3" t="s">
        <v>114</v>
      </c>
      <c r="E3693" s="3" t="s">
        <v>115</v>
      </c>
      <c r="F3693" s="3">
        <v>8760.8700000000008</v>
      </c>
      <c r="G3693" s="3">
        <v>876.09</v>
      </c>
      <c r="H3693" s="3">
        <v>7884.78</v>
      </c>
      <c r="I3693" s="3" t="s">
        <v>29</v>
      </c>
    </row>
    <row r="3694" spans="1:9" x14ac:dyDescent="0.2">
      <c r="A3694" s="2" t="s">
        <v>4130</v>
      </c>
      <c r="B3694" s="2" t="s">
        <v>186</v>
      </c>
      <c r="C3694" s="2" t="s">
        <v>139</v>
      </c>
      <c r="D3694" s="2" t="s">
        <v>27</v>
      </c>
      <c r="E3694" s="2" t="s">
        <v>34</v>
      </c>
      <c r="F3694" s="2">
        <v>26976.6</v>
      </c>
      <c r="G3694" s="2">
        <v>4855.79</v>
      </c>
      <c r="H3694" s="2">
        <v>22120.81</v>
      </c>
      <c r="I3694" s="2" t="s">
        <v>29</v>
      </c>
    </row>
    <row r="3695" spans="1:9" x14ac:dyDescent="0.2">
      <c r="A3695" s="3" t="s">
        <v>4131</v>
      </c>
      <c r="B3695" s="3" t="s">
        <v>159</v>
      </c>
      <c r="C3695" s="3" t="s">
        <v>202</v>
      </c>
      <c r="D3695" s="3" t="s">
        <v>52</v>
      </c>
      <c r="E3695" s="3" t="s">
        <v>34</v>
      </c>
      <c r="F3695" s="3">
        <v>5717.39</v>
      </c>
      <c r="G3695" s="3">
        <v>686.09</v>
      </c>
      <c r="H3695" s="3">
        <v>5031.3</v>
      </c>
      <c r="I3695" s="3" t="s">
        <v>29</v>
      </c>
    </row>
    <row r="3696" spans="1:9" x14ac:dyDescent="0.2">
      <c r="A3696" s="2" t="s">
        <v>4132</v>
      </c>
      <c r="B3696" s="2" t="s">
        <v>297</v>
      </c>
      <c r="C3696" s="2" t="s">
        <v>749</v>
      </c>
      <c r="D3696" s="2" t="s">
        <v>33</v>
      </c>
      <c r="E3696" s="2" t="s">
        <v>28</v>
      </c>
      <c r="F3696" s="2">
        <v>21903.22</v>
      </c>
      <c r="G3696" s="2">
        <v>3285.48</v>
      </c>
      <c r="H3696" s="2">
        <v>18617.740000000002</v>
      </c>
      <c r="I3696" s="2" t="s">
        <v>56</v>
      </c>
    </row>
    <row r="3697" spans="1:9" x14ac:dyDescent="0.2">
      <c r="A3697" s="3" t="s">
        <v>4133</v>
      </c>
      <c r="B3697" s="3" t="s">
        <v>178</v>
      </c>
      <c r="C3697" s="3" t="s">
        <v>584</v>
      </c>
      <c r="D3697" s="3" t="s">
        <v>33</v>
      </c>
      <c r="E3697" s="3" t="s">
        <v>60</v>
      </c>
      <c r="F3697" s="3">
        <v>5432.23</v>
      </c>
      <c r="G3697" s="3">
        <v>0</v>
      </c>
      <c r="H3697" s="3">
        <v>5432.23</v>
      </c>
      <c r="I3697" s="3" t="s">
        <v>29</v>
      </c>
    </row>
    <row r="3698" spans="1:9" x14ac:dyDescent="0.2">
      <c r="A3698" s="2" t="s">
        <v>4134</v>
      </c>
      <c r="B3698" s="2" t="s">
        <v>234</v>
      </c>
      <c r="C3698" s="2" t="s">
        <v>787</v>
      </c>
      <c r="D3698" s="2" t="s">
        <v>33</v>
      </c>
      <c r="E3698" s="2" t="s">
        <v>34</v>
      </c>
      <c r="F3698" s="2">
        <v>18472.77</v>
      </c>
      <c r="G3698" s="2">
        <v>2770.92</v>
      </c>
      <c r="H3698" s="2">
        <v>15701.85</v>
      </c>
      <c r="I3698" s="2" t="s">
        <v>41</v>
      </c>
    </row>
    <row r="3699" spans="1:9" x14ac:dyDescent="0.2">
      <c r="A3699" s="3" t="s">
        <v>4135</v>
      </c>
      <c r="B3699" s="3" t="s">
        <v>578</v>
      </c>
      <c r="C3699" s="3" t="s">
        <v>614</v>
      </c>
      <c r="D3699" s="3" t="s">
        <v>33</v>
      </c>
      <c r="E3699" s="3" t="s">
        <v>60</v>
      </c>
      <c r="F3699" s="3">
        <v>4320.0200000000004</v>
      </c>
      <c r="G3699" s="3">
        <v>0</v>
      </c>
      <c r="H3699" s="3">
        <v>4320.0200000000004</v>
      </c>
      <c r="I3699" s="3" t="s">
        <v>56</v>
      </c>
    </row>
    <row r="3700" spans="1:9" x14ac:dyDescent="0.2">
      <c r="A3700" s="2" t="s">
        <v>4136</v>
      </c>
      <c r="B3700" s="2" t="s">
        <v>1035</v>
      </c>
      <c r="C3700" s="2" t="s">
        <v>384</v>
      </c>
      <c r="D3700" s="2" t="s">
        <v>33</v>
      </c>
      <c r="E3700" s="2" t="s">
        <v>34</v>
      </c>
      <c r="F3700" s="2">
        <v>6291.89</v>
      </c>
      <c r="G3700" s="2">
        <v>943.78</v>
      </c>
      <c r="H3700" s="2">
        <v>5348.11</v>
      </c>
      <c r="I3700" s="2" t="s">
        <v>29</v>
      </c>
    </row>
    <row r="3701" spans="1:9" x14ac:dyDescent="0.2">
      <c r="A3701" s="3" t="s">
        <v>4137</v>
      </c>
      <c r="B3701" s="3" t="s">
        <v>121</v>
      </c>
      <c r="C3701" s="3" t="s">
        <v>725</v>
      </c>
      <c r="D3701" s="3" t="s">
        <v>64</v>
      </c>
      <c r="E3701" s="3" t="s">
        <v>34</v>
      </c>
      <c r="F3701" s="3">
        <v>7922.54</v>
      </c>
      <c r="G3701" s="3">
        <v>0</v>
      </c>
      <c r="H3701" s="3">
        <v>7922.54</v>
      </c>
      <c r="I3701" s="3" t="s">
        <v>29</v>
      </c>
    </row>
    <row r="3702" spans="1:9" x14ac:dyDescent="0.2">
      <c r="A3702" s="2" t="s">
        <v>4138</v>
      </c>
      <c r="B3702" s="2" t="s">
        <v>195</v>
      </c>
      <c r="C3702" s="2" t="s">
        <v>303</v>
      </c>
      <c r="D3702" s="2" t="s">
        <v>27</v>
      </c>
      <c r="E3702" s="2" t="s">
        <v>60</v>
      </c>
      <c r="F3702" s="2">
        <v>3472.17</v>
      </c>
      <c r="G3702" s="2">
        <v>0</v>
      </c>
      <c r="H3702" s="2">
        <v>3472.17</v>
      </c>
      <c r="I3702" s="2" t="s">
        <v>29</v>
      </c>
    </row>
    <row r="3703" spans="1:9" x14ac:dyDescent="0.2">
      <c r="A3703" s="3" t="s">
        <v>4139</v>
      </c>
      <c r="B3703" s="3" t="s">
        <v>82</v>
      </c>
      <c r="C3703" s="3" t="s">
        <v>197</v>
      </c>
      <c r="D3703" s="3" t="s">
        <v>33</v>
      </c>
      <c r="E3703" s="3" t="s">
        <v>34</v>
      </c>
      <c r="F3703" s="3">
        <v>14742.16</v>
      </c>
      <c r="G3703" s="3">
        <v>2211.3200000000002</v>
      </c>
      <c r="H3703" s="3">
        <v>12530.84</v>
      </c>
      <c r="I3703" s="3" t="s">
        <v>41</v>
      </c>
    </row>
    <row r="3704" spans="1:9" x14ac:dyDescent="0.2">
      <c r="A3704" s="2" t="s">
        <v>4140</v>
      </c>
      <c r="B3704" s="2" t="s">
        <v>48</v>
      </c>
      <c r="C3704" s="2" t="s">
        <v>183</v>
      </c>
      <c r="D3704" s="2" t="s">
        <v>206</v>
      </c>
      <c r="E3704" s="2" t="s">
        <v>207</v>
      </c>
      <c r="F3704" s="2">
        <v>14474.81</v>
      </c>
      <c r="G3704" s="2">
        <v>0</v>
      </c>
      <c r="H3704" s="2">
        <v>14474.81</v>
      </c>
      <c r="I3704" s="2" t="s">
        <v>56</v>
      </c>
    </row>
    <row r="3705" spans="1:9" x14ac:dyDescent="0.2">
      <c r="A3705" s="3" t="s">
        <v>4141</v>
      </c>
      <c r="B3705" s="3" t="s">
        <v>103</v>
      </c>
      <c r="C3705" s="3" t="s">
        <v>312</v>
      </c>
      <c r="D3705" s="3" t="s">
        <v>169</v>
      </c>
      <c r="E3705" s="3" t="s">
        <v>34</v>
      </c>
      <c r="F3705" s="3">
        <v>11511.71</v>
      </c>
      <c r="G3705" s="3">
        <v>2302.34</v>
      </c>
      <c r="H3705" s="3">
        <v>9209.3700000000008</v>
      </c>
      <c r="I3705" s="3" t="s">
        <v>29</v>
      </c>
    </row>
    <row r="3706" spans="1:9" x14ac:dyDescent="0.2">
      <c r="A3706" s="2" t="s">
        <v>4142</v>
      </c>
      <c r="B3706" s="2" t="s">
        <v>198</v>
      </c>
      <c r="C3706" s="2" t="s">
        <v>497</v>
      </c>
      <c r="D3706" s="2" t="s">
        <v>27</v>
      </c>
      <c r="E3706" s="2" t="s">
        <v>34</v>
      </c>
      <c r="F3706" s="2">
        <v>10850.58</v>
      </c>
      <c r="G3706" s="2">
        <v>1953.1</v>
      </c>
      <c r="H3706" s="2">
        <v>8897.48</v>
      </c>
      <c r="I3706" s="2" t="s">
        <v>29</v>
      </c>
    </row>
    <row r="3707" spans="1:9" x14ac:dyDescent="0.2">
      <c r="A3707" s="3" t="s">
        <v>4143</v>
      </c>
      <c r="B3707" s="3" t="s">
        <v>120</v>
      </c>
      <c r="C3707" s="3" t="s">
        <v>103</v>
      </c>
      <c r="D3707" s="3" t="s">
        <v>52</v>
      </c>
      <c r="E3707" s="3" t="s">
        <v>34</v>
      </c>
      <c r="F3707" s="3">
        <v>2917.78</v>
      </c>
      <c r="G3707" s="3">
        <v>350.13</v>
      </c>
      <c r="H3707" s="3">
        <v>2567.65</v>
      </c>
      <c r="I3707" s="3" t="s">
        <v>41</v>
      </c>
    </row>
    <row r="3708" spans="1:9" x14ac:dyDescent="0.2">
      <c r="A3708" s="2" t="s">
        <v>4144</v>
      </c>
      <c r="B3708" s="2" t="s">
        <v>187</v>
      </c>
      <c r="C3708" s="2" t="s">
        <v>655</v>
      </c>
      <c r="D3708" s="2" t="s">
        <v>33</v>
      </c>
      <c r="E3708" s="2" t="s">
        <v>28</v>
      </c>
      <c r="F3708" s="2">
        <v>12405.72</v>
      </c>
      <c r="G3708" s="2">
        <v>1860.86</v>
      </c>
      <c r="H3708" s="2">
        <v>10544.86</v>
      </c>
      <c r="I3708" s="2" t="s">
        <v>29</v>
      </c>
    </row>
    <row r="3709" spans="1:9" x14ac:dyDescent="0.2">
      <c r="A3709" s="3" t="s">
        <v>4145</v>
      </c>
      <c r="B3709" s="3" t="s">
        <v>826</v>
      </c>
      <c r="C3709" s="3" t="s">
        <v>432</v>
      </c>
      <c r="D3709" s="3" t="s">
        <v>169</v>
      </c>
      <c r="E3709" s="3" t="s">
        <v>46</v>
      </c>
      <c r="F3709" s="3">
        <v>2888.38</v>
      </c>
      <c r="G3709" s="3">
        <v>577.67999999999995</v>
      </c>
      <c r="H3709" s="3">
        <v>2310.6999999999998</v>
      </c>
      <c r="I3709" s="3" t="s">
        <v>29</v>
      </c>
    </row>
    <row r="3710" spans="1:9" x14ac:dyDescent="0.2">
      <c r="A3710" s="2" t="s">
        <v>4146</v>
      </c>
      <c r="B3710" s="2" t="s">
        <v>229</v>
      </c>
      <c r="C3710" s="2" t="s">
        <v>58</v>
      </c>
      <c r="D3710" s="2" t="s">
        <v>52</v>
      </c>
      <c r="E3710" s="2" t="s">
        <v>34</v>
      </c>
      <c r="F3710" s="2">
        <v>11237.75</v>
      </c>
      <c r="G3710" s="2">
        <v>1348.53</v>
      </c>
      <c r="H3710" s="2">
        <v>9889.2199999999993</v>
      </c>
      <c r="I3710" s="2" t="s">
        <v>29</v>
      </c>
    </row>
    <row r="3711" spans="1:9" x14ac:dyDescent="0.2">
      <c r="A3711" s="3" t="s">
        <v>4147</v>
      </c>
      <c r="B3711" s="3" t="s">
        <v>1021</v>
      </c>
      <c r="C3711" s="3" t="s">
        <v>839</v>
      </c>
      <c r="D3711" s="3" t="s">
        <v>27</v>
      </c>
      <c r="E3711" s="3" t="s">
        <v>34</v>
      </c>
      <c r="F3711" s="3">
        <v>6537.14</v>
      </c>
      <c r="G3711" s="3">
        <v>1176.69</v>
      </c>
      <c r="H3711" s="3">
        <v>5360.45</v>
      </c>
      <c r="I3711" s="3" t="s">
        <v>56</v>
      </c>
    </row>
    <row r="3712" spans="1:9" x14ac:dyDescent="0.2">
      <c r="A3712" s="2" t="s">
        <v>4148</v>
      </c>
      <c r="B3712" s="2" t="s">
        <v>190</v>
      </c>
      <c r="C3712" s="2" t="s">
        <v>70</v>
      </c>
      <c r="D3712" s="2" t="s">
        <v>64</v>
      </c>
      <c r="E3712" s="2" t="s">
        <v>115</v>
      </c>
      <c r="F3712" s="2">
        <v>23894.06</v>
      </c>
      <c r="G3712" s="2">
        <v>0</v>
      </c>
      <c r="H3712" s="2">
        <v>23894.06</v>
      </c>
      <c r="I3712" s="2" t="s">
        <v>29</v>
      </c>
    </row>
    <row r="3713" spans="1:9" x14ac:dyDescent="0.2">
      <c r="A3713" s="3" t="s">
        <v>4149</v>
      </c>
      <c r="B3713" s="3" t="s">
        <v>98</v>
      </c>
      <c r="C3713" s="3" t="s">
        <v>831</v>
      </c>
      <c r="D3713" s="3" t="s">
        <v>27</v>
      </c>
      <c r="E3713" s="3" t="s">
        <v>34</v>
      </c>
      <c r="F3713" s="3">
        <v>27579.35</v>
      </c>
      <c r="G3713" s="3">
        <v>4964.28</v>
      </c>
      <c r="H3713" s="3">
        <v>22615.07</v>
      </c>
      <c r="I3713" s="3" t="s">
        <v>41</v>
      </c>
    </row>
    <row r="3714" spans="1:9" x14ac:dyDescent="0.2">
      <c r="A3714" s="2" t="s">
        <v>4150</v>
      </c>
      <c r="B3714" s="2" t="s">
        <v>283</v>
      </c>
      <c r="C3714" s="2" t="s">
        <v>653</v>
      </c>
      <c r="D3714" s="2" t="s">
        <v>64</v>
      </c>
      <c r="E3714" s="2" t="s">
        <v>115</v>
      </c>
      <c r="F3714" s="2">
        <v>7113.46</v>
      </c>
      <c r="G3714" s="2">
        <v>0</v>
      </c>
      <c r="H3714" s="2">
        <v>7113.46</v>
      </c>
      <c r="I3714" s="2" t="s">
        <v>29</v>
      </c>
    </row>
    <row r="3715" spans="1:9" x14ac:dyDescent="0.2">
      <c r="A3715" s="3" t="s">
        <v>4151</v>
      </c>
      <c r="B3715" s="3" t="s">
        <v>262</v>
      </c>
      <c r="C3715" s="3" t="s">
        <v>626</v>
      </c>
      <c r="D3715" s="3" t="s">
        <v>27</v>
      </c>
      <c r="E3715" s="3" t="s">
        <v>60</v>
      </c>
      <c r="F3715" s="3">
        <v>3264.22</v>
      </c>
      <c r="G3715" s="3">
        <v>0</v>
      </c>
      <c r="H3715" s="3">
        <v>3264.22</v>
      </c>
      <c r="I3715" s="3" t="s">
        <v>41</v>
      </c>
    </row>
    <row r="3716" spans="1:9" x14ac:dyDescent="0.2">
      <c r="A3716" s="2" t="s">
        <v>4152</v>
      </c>
      <c r="B3716" s="2" t="s">
        <v>762</v>
      </c>
      <c r="C3716" s="2" t="s">
        <v>148</v>
      </c>
      <c r="D3716" s="2" t="s">
        <v>33</v>
      </c>
      <c r="E3716" s="2" t="s">
        <v>34</v>
      </c>
      <c r="F3716" s="2">
        <v>5983.86</v>
      </c>
      <c r="G3716" s="2">
        <v>897.58</v>
      </c>
      <c r="H3716" s="2">
        <v>5086.28</v>
      </c>
      <c r="I3716" s="2" t="s">
        <v>29</v>
      </c>
    </row>
    <row r="3717" spans="1:9" x14ac:dyDescent="0.2">
      <c r="A3717" s="3" t="s">
        <v>4153</v>
      </c>
      <c r="B3717" s="3" t="s">
        <v>605</v>
      </c>
      <c r="C3717" s="3" t="s">
        <v>187</v>
      </c>
      <c r="D3717" s="3" t="s">
        <v>33</v>
      </c>
      <c r="E3717" s="3" t="s">
        <v>34</v>
      </c>
      <c r="F3717" s="3">
        <v>17643.18</v>
      </c>
      <c r="G3717" s="3">
        <v>2646.48</v>
      </c>
      <c r="H3717" s="3">
        <v>14996.7</v>
      </c>
      <c r="I3717" s="3" t="s">
        <v>29</v>
      </c>
    </row>
    <row r="3718" spans="1:9" x14ac:dyDescent="0.2">
      <c r="A3718" s="2" t="s">
        <v>4154</v>
      </c>
      <c r="B3718" s="2" t="s">
        <v>433</v>
      </c>
      <c r="C3718" s="2" t="s">
        <v>120</v>
      </c>
      <c r="D3718" s="2" t="s">
        <v>64</v>
      </c>
      <c r="E3718" s="2" t="s">
        <v>34</v>
      </c>
      <c r="F3718" s="2">
        <v>19748.45</v>
      </c>
      <c r="G3718" s="2">
        <v>0</v>
      </c>
      <c r="H3718" s="2">
        <v>19748.45</v>
      </c>
      <c r="I3718" s="2" t="s">
        <v>56</v>
      </c>
    </row>
    <row r="3719" spans="1:9" x14ac:dyDescent="0.2">
      <c r="A3719" s="3" t="s">
        <v>4155</v>
      </c>
      <c r="B3719" s="3" t="s">
        <v>1610</v>
      </c>
      <c r="C3719" s="3" t="s">
        <v>492</v>
      </c>
      <c r="D3719" s="3" t="s">
        <v>52</v>
      </c>
      <c r="E3719" s="3" t="s">
        <v>34</v>
      </c>
      <c r="F3719" s="3">
        <v>11183.06</v>
      </c>
      <c r="G3719" s="3">
        <v>1341.97</v>
      </c>
      <c r="H3719" s="3">
        <v>9841.09</v>
      </c>
      <c r="I3719" s="3" t="s">
        <v>29</v>
      </c>
    </row>
    <row r="3720" spans="1:9" x14ac:dyDescent="0.2">
      <c r="A3720" s="2" t="s">
        <v>4156</v>
      </c>
      <c r="B3720" s="2" t="s">
        <v>130</v>
      </c>
      <c r="C3720" s="2" t="s">
        <v>423</v>
      </c>
      <c r="D3720" s="2" t="s">
        <v>33</v>
      </c>
      <c r="E3720" s="2" t="s">
        <v>34</v>
      </c>
      <c r="F3720" s="2">
        <v>3609.45</v>
      </c>
      <c r="G3720" s="2">
        <v>541.41999999999996</v>
      </c>
      <c r="H3720" s="2">
        <v>3068.03</v>
      </c>
      <c r="I3720" s="2" t="s">
        <v>29</v>
      </c>
    </row>
    <row r="3721" spans="1:9" x14ac:dyDescent="0.2">
      <c r="A3721" s="3" t="s">
        <v>4157</v>
      </c>
      <c r="B3721" s="3" t="s">
        <v>285</v>
      </c>
      <c r="C3721" s="3" t="s">
        <v>291</v>
      </c>
      <c r="D3721" s="3" t="s">
        <v>52</v>
      </c>
      <c r="E3721" s="3" t="s">
        <v>34</v>
      </c>
      <c r="F3721" s="3">
        <v>6547.34</v>
      </c>
      <c r="G3721" s="3">
        <v>785.68</v>
      </c>
      <c r="H3721" s="3">
        <v>5761.66</v>
      </c>
      <c r="I3721" s="3" t="s">
        <v>29</v>
      </c>
    </row>
    <row r="3722" spans="1:9" x14ac:dyDescent="0.2">
      <c r="A3722" s="2" t="s">
        <v>4158</v>
      </c>
      <c r="B3722" s="2" t="s">
        <v>179</v>
      </c>
      <c r="C3722" s="2" t="s">
        <v>603</v>
      </c>
      <c r="D3722" s="2" t="s">
        <v>33</v>
      </c>
      <c r="E3722" s="2" t="s">
        <v>34</v>
      </c>
      <c r="F3722" s="2">
        <v>6776.85</v>
      </c>
      <c r="G3722" s="2">
        <v>1016.53</v>
      </c>
      <c r="H3722" s="2">
        <v>5760.32</v>
      </c>
      <c r="I3722" s="2" t="s">
        <v>29</v>
      </c>
    </row>
    <row r="3723" spans="1:9" x14ac:dyDescent="0.2">
      <c r="A3723" s="3" t="s">
        <v>4159</v>
      </c>
      <c r="B3723" s="3" t="s">
        <v>148</v>
      </c>
      <c r="C3723" s="3" t="s">
        <v>276</v>
      </c>
      <c r="D3723" s="3" t="s">
        <v>33</v>
      </c>
      <c r="E3723" s="3" t="s">
        <v>34</v>
      </c>
      <c r="F3723" s="3">
        <v>3053.07</v>
      </c>
      <c r="G3723" s="3">
        <v>457.96</v>
      </c>
      <c r="H3723" s="3">
        <v>2595.11</v>
      </c>
      <c r="I3723" s="3" t="s">
        <v>29</v>
      </c>
    </row>
    <row r="3724" spans="1:9" x14ac:dyDescent="0.2">
      <c r="A3724" s="2" t="s">
        <v>4160</v>
      </c>
      <c r="B3724" s="2" t="s">
        <v>396</v>
      </c>
      <c r="C3724" s="2" t="s">
        <v>189</v>
      </c>
      <c r="D3724" s="2" t="s">
        <v>52</v>
      </c>
      <c r="E3724" s="2" t="s">
        <v>60</v>
      </c>
      <c r="F3724" s="2">
        <v>3057.53</v>
      </c>
      <c r="G3724" s="2">
        <v>0</v>
      </c>
      <c r="H3724" s="2">
        <v>3057.53</v>
      </c>
      <c r="I3724" s="2" t="s">
        <v>56</v>
      </c>
    </row>
    <row r="3725" spans="1:9" x14ac:dyDescent="0.2">
      <c r="A3725" s="3" t="s">
        <v>4161</v>
      </c>
      <c r="B3725" s="3" t="s">
        <v>409</v>
      </c>
      <c r="C3725" s="3" t="s">
        <v>722</v>
      </c>
      <c r="D3725" s="3" t="s">
        <v>52</v>
      </c>
      <c r="E3725" s="3" t="s">
        <v>60</v>
      </c>
      <c r="F3725" s="3">
        <v>2160.3200000000002</v>
      </c>
      <c r="G3725" s="3">
        <v>0</v>
      </c>
      <c r="H3725" s="3">
        <v>2160.3200000000002</v>
      </c>
      <c r="I3725" s="3" t="s">
        <v>29</v>
      </c>
    </row>
    <row r="3726" spans="1:9" x14ac:dyDescent="0.2">
      <c r="A3726" s="2" t="s">
        <v>4162</v>
      </c>
      <c r="B3726" s="2" t="s">
        <v>1610</v>
      </c>
      <c r="C3726" s="2" t="s">
        <v>349</v>
      </c>
      <c r="D3726" s="2" t="s">
        <v>27</v>
      </c>
      <c r="E3726" s="2" t="s">
        <v>34</v>
      </c>
      <c r="F3726" s="2">
        <v>12744.41</v>
      </c>
      <c r="G3726" s="2">
        <v>2293.9899999999998</v>
      </c>
      <c r="H3726" s="2">
        <v>10450.42</v>
      </c>
      <c r="I3726" s="2" t="s">
        <v>29</v>
      </c>
    </row>
    <row r="3727" spans="1:9" x14ac:dyDescent="0.2">
      <c r="A3727" s="3" t="s">
        <v>4163</v>
      </c>
      <c r="B3727" s="3" t="s">
        <v>1021</v>
      </c>
      <c r="C3727" s="3" t="s">
        <v>276</v>
      </c>
      <c r="D3727" s="3" t="s">
        <v>64</v>
      </c>
      <c r="E3727" s="3" t="s">
        <v>34</v>
      </c>
      <c r="F3727" s="3">
        <v>6846.21</v>
      </c>
      <c r="G3727" s="3">
        <v>0</v>
      </c>
      <c r="H3727" s="3">
        <v>6846.21</v>
      </c>
      <c r="I3727" s="3" t="s">
        <v>29</v>
      </c>
    </row>
    <row r="3728" spans="1:9" x14ac:dyDescent="0.2">
      <c r="A3728" s="2" t="s">
        <v>4164</v>
      </c>
      <c r="B3728" s="2" t="s">
        <v>553</v>
      </c>
      <c r="C3728" s="2" t="s">
        <v>423</v>
      </c>
      <c r="D3728" s="2" t="s">
        <v>27</v>
      </c>
      <c r="E3728" s="2" t="s">
        <v>34</v>
      </c>
      <c r="F3728" s="2">
        <v>23293.200000000001</v>
      </c>
      <c r="G3728" s="2">
        <v>4192.78</v>
      </c>
      <c r="H3728" s="2">
        <v>19100.419999999998</v>
      </c>
      <c r="I3728" s="2" t="s">
        <v>56</v>
      </c>
    </row>
    <row r="3729" spans="1:9" x14ac:dyDescent="0.2">
      <c r="A3729" s="3" t="s">
        <v>4165</v>
      </c>
      <c r="B3729" s="3" t="s">
        <v>94</v>
      </c>
      <c r="C3729" s="3" t="s">
        <v>274</v>
      </c>
      <c r="D3729" s="3" t="s">
        <v>33</v>
      </c>
      <c r="E3729" s="3" t="s">
        <v>34</v>
      </c>
      <c r="F3729" s="3">
        <v>9545.5499999999993</v>
      </c>
      <c r="G3729" s="3">
        <v>1431.83</v>
      </c>
      <c r="H3729" s="3">
        <v>8113.72</v>
      </c>
      <c r="I3729" s="3" t="s">
        <v>29</v>
      </c>
    </row>
    <row r="3730" spans="1:9" x14ac:dyDescent="0.2">
      <c r="A3730" s="2" t="s">
        <v>4166</v>
      </c>
      <c r="B3730" s="2" t="s">
        <v>50</v>
      </c>
      <c r="C3730" s="2" t="s">
        <v>136</v>
      </c>
      <c r="D3730" s="2" t="s">
        <v>52</v>
      </c>
      <c r="E3730" s="2" t="s">
        <v>60</v>
      </c>
      <c r="F3730" s="2">
        <v>2777.76</v>
      </c>
      <c r="G3730" s="2">
        <v>0</v>
      </c>
      <c r="H3730" s="2">
        <v>2777.76</v>
      </c>
      <c r="I3730" s="2" t="s">
        <v>41</v>
      </c>
    </row>
    <row r="3731" spans="1:9" x14ac:dyDescent="0.2">
      <c r="A3731" s="3" t="s">
        <v>4167</v>
      </c>
      <c r="B3731" s="3" t="s">
        <v>590</v>
      </c>
      <c r="C3731" s="3" t="s">
        <v>37</v>
      </c>
      <c r="D3731" s="3" t="s">
        <v>52</v>
      </c>
      <c r="E3731" s="3" t="s">
        <v>34</v>
      </c>
      <c r="F3731" s="3">
        <v>4997.71</v>
      </c>
      <c r="G3731" s="3">
        <v>599.73</v>
      </c>
      <c r="H3731" s="3">
        <v>4397.9799999999996</v>
      </c>
      <c r="I3731" s="3" t="s">
        <v>29</v>
      </c>
    </row>
    <row r="3732" spans="1:9" x14ac:dyDescent="0.2">
      <c r="A3732" s="2" t="s">
        <v>4168</v>
      </c>
      <c r="B3732" s="2" t="s">
        <v>104</v>
      </c>
      <c r="C3732" s="2" t="s">
        <v>164</v>
      </c>
      <c r="D3732" s="2" t="s">
        <v>33</v>
      </c>
      <c r="E3732" s="2" t="s">
        <v>34</v>
      </c>
      <c r="F3732" s="2">
        <v>9264.02</v>
      </c>
      <c r="G3732" s="2">
        <v>1389.6</v>
      </c>
      <c r="H3732" s="2">
        <v>7874.42</v>
      </c>
      <c r="I3732" s="2" t="s">
        <v>41</v>
      </c>
    </row>
    <row r="3733" spans="1:9" x14ac:dyDescent="0.2">
      <c r="A3733" s="3" t="s">
        <v>4169</v>
      </c>
      <c r="B3733" s="3" t="s">
        <v>195</v>
      </c>
      <c r="C3733" s="3" t="s">
        <v>355</v>
      </c>
      <c r="D3733" s="3" t="s">
        <v>52</v>
      </c>
      <c r="E3733" s="3" t="s">
        <v>60</v>
      </c>
      <c r="F3733" s="3">
        <v>8304.36</v>
      </c>
      <c r="G3733" s="3">
        <v>0</v>
      </c>
      <c r="H3733" s="3">
        <v>8304.36</v>
      </c>
      <c r="I3733" s="3" t="s">
        <v>29</v>
      </c>
    </row>
    <row r="3734" spans="1:9" x14ac:dyDescent="0.2">
      <c r="A3734" s="2" t="s">
        <v>4170</v>
      </c>
      <c r="B3734" s="2" t="s">
        <v>307</v>
      </c>
      <c r="C3734" s="2" t="s">
        <v>136</v>
      </c>
      <c r="D3734" s="2" t="s">
        <v>64</v>
      </c>
      <c r="E3734" s="2" t="s">
        <v>115</v>
      </c>
      <c r="F3734" s="2">
        <v>3249.12</v>
      </c>
      <c r="G3734" s="2">
        <v>0</v>
      </c>
      <c r="H3734" s="2">
        <v>3249.12</v>
      </c>
      <c r="I3734" s="2" t="s">
        <v>29</v>
      </c>
    </row>
    <row r="3735" spans="1:9" x14ac:dyDescent="0.2">
      <c r="A3735" s="3" t="s">
        <v>4171</v>
      </c>
      <c r="B3735" s="3" t="s">
        <v>295</v>
      </c>
      <c r="C3735" s="3" t="s">
        <v>1048</v>
      </c>
      <c r="D3735" s="3" t="s">
        <v>27</v>
      </c>
      <c r="E3735" s="3" t="s">
        <v>28</v>
      </c>
      <c r="F3735" s="3">
        <v>6457.72</v>
      </c>
      <c r="G3735" s="3">
        <v>1162.3900000000001</v>
      </c>
      <c r="H3735" s="3">
        <v>5295.33</v>
      </c>
      <c r="I3735" s="3" t="s">
        <v>29</v>
      </c>
    </row>
    <row r="3736" spans="1:9" x14ac:dyDescent="0.2">
      <c r="A3736" s="2" t="s">
        <v>4172</v>
      </c>
      <c r="B3736" s="2" t="s">
        <v>340</v>
      </c>
      <c r="C3736" s="2" t="s">
        <v>749</v>
      </c>
      <c r="D3736" s="2" t="s">
        <v>45</v>
      </c>
      <c r="E3736" s="2" t="s">
        <v>46</v>
      </c>
      <c r="F3736" s="2">
        <v>3028.99</v>
      </c>
      <c r="G3736" s="2">
        <v>151.44999999999999</v>
      </c>
      <c r="H3736" s="2">
        <v>2877.54</v>
      </c>
      <c r="I3736" s="2" t="s">
        <v>29</v>
      </c>
    </row>
    <row r="3737" spans="1:9" x14ac:dyDescent="0.2">
      <c r="A3737" s="3" t="s">
        <v>4173</v>
      </c>
      <c r="B3737" s="3" t="s">
        <v>441</v>
      </c>
      <c r="C3737" s="3" t="s">
        <v>192</v>
      </c>
      <c r="D3737" s="3" t="s">
        <v>27</v>
      </c>
      <c r="E3737" s="3" t="s">
        <v>28</v>
      </c>
      <c r="F3737" s="3">
        <v>13921.96</v>
      </c>
      <c r="G3737" s="3">
        <v>2505.9499999999998</v>
      </c>
      <c r="H3737" s="3">
        <v>11416.01</v>
      </c>
      <c r="I3737" s="3" t="s">
        <v>29</v>
      </c>
    </row>
    <row r="3738" spans="1:9" x14ac:dyDescent="0.2">
      <c r="A3738" s="2" t="s">
        <v>4174</v>
      </c>
      <c r="B3738" s="2" t="s">
        <v>619</v>
      </c>
      <c r="C3738" s="2" t="s">
        <v>26</v>
      </c>
      <c r="D3738" s="2" t="s">
        <v>33</v>
      </c>
      <c r="E3738" s="2" t="s">
        <v>34</v>
      </c>
      <c r="F3738" s="2">
        <v>11444.84</v>
      </c>
      <c r="G3738" s="2">
        <v>1716.73</v>
      </c>
      <c r="H3738" s="2">
        <v>9728.11</v>
      </c>
      <c r="I3738" s="2" t="s">
        <v>29</v>
      </c>
    </row>
    <row r="3739" spans="1:9" x14ac:dyDescent="0.2">
      <c r="A3739" s="3" t="s">
        <v>4175</v>
      </c>
      <c r="B3739" s="3" t="s">
        <v>26</v>
      </c>
      <c r="C3739" s="3" t="s">
        <v>141</v>
      </c>
      <c r="D3739" s="3" t="s">
        <v>27</v>
      </c>
      <c r="E3739" s="3" t="s">
        <v>28</v>
      </c>
      <c r="F3739" s="3">
        <v>3321.08</v>
      </c>
      <c r="G3739" s="3">
        <v>597.79</v>
      </c>
      <c r="H3739" s="3">
        <v>2723.29</v>
      </c>
      <c r="I3739" s="3" t="s">
        <v>41</v>
      </c>
    </row>
    <row r="3740" spans="1:9" x14ac:dyDescent="0.2">
      <c r="A3740" s="2" t="s">
        <v>4176</v>
      </c>
      <c r="B3740" s="2" t="s">
        <v>813</v>
      </c>
      <c r="C3740" s="2" t="s">
        <v>348</v>
      </c>
      <c r="D3740" s="2" t="s">
        <v>64</v>
      </c>
      <c r="E3740" s="2" t="s">
        <v>28</v>
      </c>
      <c r="F3740" s="2">
        <v>7745.04</v>
      </c>
      <c r="G3740" s="2">
        <v>0</v>
      </c>
      <c r="H3740" s="2">
        <v>7745.04</v>
      </c>
      <c r="I3740" s="2" t="s">
        <v>56</v>
      </c>
    </row>
    <row r="3741" spans="1:9" x14ac:dyDescent="0.2">
      <c r="A3741" s="3" t="s">
        <v>4177</v>
      </c>
      <c r="B3741" s="3" t="s">
        <v>357</v>
      </c>
      <c r="C3741" s="3" t="s">
        <v>612</v>
      </c>
      <c r="D3741" s="3" t="s">
        <v>52</v>
      </c>
      <c r="E3741" s="3" t="s">
        <v>60</v>
      </c>
      <c r="F3741" s="3">
        <v>9709.57</v>
      </c>
      <c r="G3741" s="3">
        <v>0</v>
      </c>
      <c r="H3741" s="3">
        <v>9709.57</v>
      </c>
      <c r="I3741" s="3" t="s">
        <v>56</v>
      </c>
    </row>
    <row r="3742" spans="1:9" x14ac:dyDescent="0.2">
      <c r="A3742" s="2" t="s">
        <v>4178</v>
      </c>
      <c r="B3742" s="2" t="s">
        <v>138</v>
      </c>
      <c r="C3742" s="2" t="s">
        <v>1610</v>
      </c>
      <c r="D3742" s="2" t="s">
        <v>33</v>
      </c>
      <c r="E3742" s="2" t="s">
        <v>60</v>
      </c>
      <c r="F3742" s="2">
        <v>7498.13</v>
      </c>
      <c r="G3742" s="2">
        <v>0</v>
      </c>
      <c r="H3742" s="2">
        <v>7498.13</v>
      </c>
      <c r="I3742" s="2" t="s">
        <v>41</v>
      </c>
    </row>
    <row r="3743" spans="1:9" x14ac:dyDescent="0.2">
      <c r="A3743" s="3" t="s">
        <v>4179</v>
      </c>
      <c r="B3743" s="3" t="s">
        <v>94</v>
      </c>
      <c r="C3743" s="3" t="s">
        <v>113</v>
      </c>
      <c r="D3743" s="3" t="s">
        <v>45</v>
      </c>
      <c r="E3743" s="3" t="s">
        <v>89</v>
      </c>
      <c r="F3743" s="3">
        <v>4488.45</v>
      </c>
      <c r="G3743" s="3">
        <v>0</v>
      </c>
      <c r="H3743" s="3">
        <v>4488.45</v>
      </c>
      <c r="I3743" s="3" t="s">
        <v>29</v>
      </c>
    </row>
    <row r="3744" spans="1:9" x14ac:dyDescent="0.2">
      <c r="A3744" s="2" t="s">
        <v>4180</v>
      </c>
      <c r="B3744" s="2" t="s">
        <v>492</v>
      </c>
      <c r="C3744" s="2" t="s">
        <v>472</v>
      </c>
      <c r="D3744" s="2" t="s">
        <v>27</v>
      </c>
      <c r="E3744" s="2" t="s">
        <v>60</v>
      </c>
      <c r="F3744" s="2">
        <v>3223.25</v>
      </c>
      <c r="G3744" s="2">
        <v>0</v>
      </c>
      <c r="H3744" s="2">
        <v>3223.25</v>
      </c>
      <c r="I3744" s="2" t="s">
        <v>56</v>
      </c>
    </row>
    <row r="3745" spans="1:9" x14ac:dyDescent="0.2">
      <c r="A3745" s="3" t="s">
        <v>4181</v>
      </c>
      <c r="B3745" s="3" t="s">
        <v>505</v>
      </c>
      <c r="C3745" s="3" t="s">
        <v>472</v>
      </c>
      <c r="D3745" s="3" t="s">
        <v>64</v>
      </c>
      <c r="E3745" s="3" t="s">
        <v>28</v>
      </c>
      <c r="F3745" s="3">
        <v>31597.4</v>
      </c>
      <c r="G3745" s="3">
        <v>0</v>
      </c>
      <c r="H3745" s="3">
        <v>31597.4</v>
      </c>
      <c r="I3745" s="3" t="s">
        <v>29</v>
      </c>
    </row>
    <row r="3746" spans="1:9" x14ac:dyDescent="0.2">
      <c r="A3746" s="2" t="s">
        <v>4182</v>
      </c>
      <c r="B3746" s="2" t="s">
        <v>573</v>
      </c>
      <c r="C3746" s="2" t="s">
        <v>159</v>
      </c>
      <c r="D3746" s="2" t="s">
        <v>33</v>
      </c>
      <c r="E3746" s="2" t="s">
        <v>28</v>
      </c>
      <c r="F3746" s="2">
        <v>2968.64</v>
      </c>
      <c r="G3746" s="2">
        <v>445.3</v>
      </c>
      <c r="H3746" s="2">
        <v>2523.34</v>
      </c>
      <c r="I3746" s="2" t="s">
        <v>41</v>
      </c>
    </row>
    <row r="3747" spans="1:9" x14ac:dyDescent="0.2">
      <c r="A3747" s="3" t="s">
        <v>4183</v>
      </c>
      <c r="B3747" s="3" t="s">
        <v>227</v>
      </c>
      <c r="C3747" s="3" t="s">
        <v>551</v>
      </c>
      <c r="D3747" s="3" t="s">
        <v>45</v>
      </c>
      <c r="E3747" s="3" t="s">
        <v>89</v>
      </c>
      <c r="F3747" s="3">
        <v>13453.32</v>
      </c>
      <c r="G3747" s="3">
        <v>0</v>
      </c>
      <c r="H3747" s="3">
        <v>13453.32</v>
      </c>
      <c r="I3747" s="3" t="s">
        <v>29</v>
      </c>
    </row>
    <row r="3748" spans="1:9" x14ac:dyDescent="0.2">
      <c r="A3748" s="2" t="s">
        <v>4184</v>
      </c>
      <c r="B3748" s="2" t="s">
        <v>120</v>
      </c>
      <c r="C3748" s="2" t="s">
        <v>773</v>
      </c>
      <c r="D3748" s="2" t="s">
        <v>27</v>
      </c>
      <c r="E3748" s="2" t="s">
        <v>28</v>
      </c>
      <c r="F3748" s="2">
        <v>23831.040000000001</v>
      </c>
      <c r="G3748" s="2">
        <v>4289.59</v>
      </c>
      <c r="H3748" s="2">
        <v>19541.45</v>
      </c>
      <c r="I3748" s="2" t="s">
        <v>56</v>
      </c>
    </row>
    <row r="3749" spans="1:9" x14ac:dyDescent="0.2">
      <c r="A3749" s="3" t="s">
        <v>4185</v>
      </c>
      <c r="B3749" s="3" t="s">
        <v>949</v>
      </c>
      <c r="C3749" s="3" t="s">
        <v>195</v>
      </c>
      <c r="D3749" s="3" t="s">
        <v>45</v>
      </c>
      <c r="E3749" s="3" t="s">
        <v>46</v>
      </c>
      <c r="F3749" s="3">
        <v>7882.23</v>
      </c>
      <c r="G3749" s="3">
        <v>394.11</v>
      </c>
      <c r="H3749" s="3">
        <v>7488.12</v>
      </c>
      <c r="I3749" s="3" t="s">
        <v>29</v>
      </c>
    </row>
    <row r="3750" spans="1:9" x14ac:dyDescent="0.2">
      <c r="A3750" s="2" t="s">
        <v>4186</v>
      </c>
      <c r="B3750" s="2" t="s">
        <v>73</v>
      </c>
      <c r="C3750" s="2" t="s">
        <v>504</v>
      </c>
      <c r="D3750" s="2" t="s">
        <v>45</v>
      </c>
      <c r="E3750" s="2" t="s">
        <v>89</v>
      </c>
      <c r="F3750" s="2">
        <v>11731.43</v>
      </c>
      <c r="G3750" s="2">
        <v>0</v>
      </c>
      <c r="H3750" s="2">
        <v>11731.43</v>
      </c>
      <c r="I3750" s="2" t="s">
        <v>56</v>
      </c>
    </row>
    <row r="3751" spans="1:9" x14ac:dyDescent="0.2">
      <c r="A3751" s="3" t="s">
        <v>4187</v>
      </c>
      <c r="B3751" s="3" t="s">
        <v>364</v>
      </c>
      <c r="C3751" s="3" t="s">
        <v>85</v>
      </c>
      <c r="D3751" s="3" t="s">
        <v>52</v>
      </c>
      <c r="E3751" s="3" t="s">
        <v>60</v>
      </c>
      <c r="F3751" s="3">
        <v>8101.28</v>
      </c>
      <c r="G3751" s="3">
        <v>0</v>
      </c>
      <c r="H3751" s="3">
        <v>8101.28</v>
      </c>
      <c r="I3751" s="3" t="s">
        <v>56</v>
      </c>
    </row>
    <row r="3752" spans="1:9" x14ac:dyDescent="0.2">
      <c r="A3752" s="2" t="s">
        <v>4188</v>
      </c>
      <c r="B3752" s="2" t="s">
        <v>410</v>
      </c>
      <c r="C3752" s="2" t="s">
        <v>664</v>
      </c>
      <c r="D3752" s="2" t="s">
        <v>169</v>
      </c>
      <c r="E3752" s="2" t="s">
        <v>46</v>
      </c>
      <c r="F3752" s="2">
        <v>5943.33</v>
      </c>
      <c r="G3752" s="2">
        <v>1188.67</v>
      </c>
      <c r="H3752" s="2">
        <v>4754.66</v>
      </c>
      <c r="I3752" s="2" t="s">
        <v>56</v>
      </c>
    </row>
    <row r="3753" spans="1:9" x14ac:dyDescent="0.2">
      <c r="A3753" s="3" t="s">
        <v>4189</v>
      </c>
      <c r="B3753" s="3" t="s">
        <v>291</v>
      </c>
      <c r="C3753" s="3" t="s">
        <v>130</v>
      </c>
      <c r="D3753" s="3" t="s">
        <v>45</v>
      </c>
      <c r="E3753" s="3" t="s">
        <v>46</v>
      </c>
      <c r="F3753" s="3">
        <v>7488.6</v>
      </c>
      <c r="G3753" s="3">
        <v>374.43</v>
      </c>
      <c r="H3753" s="3">
        <v>7114.17</v>
      </c>
      <c r="I3753" s="3" t="s">
        <v>56</v>
      </c>
    </row>
    <row r="3754" spans="1:9" x14ac:dyDescent="0.2">
      <c r="A3754" s="2" t="s">
        <v>4190</v>
      </c>
      <c r="B3754" s="2" t="s">
        <v>393</v>
      </c>
      <c r="C3754" s="2" t="s">
        <v>685</v>
      </c>
      <c r="D3754" s="2" t="s">
        <v>33</v>
      </c>
      <c r="E3754" s="2" t="s">
        <v>34</v>
      </c>
      <c r="F3754" s="2">
        <v>4978.45</v>
      </c>
      <c r="G3754" s="2">
        <v>746.77</v>
      </c>
      <c r="H3754" s="2">
        <v>4231.68</v>
      </c>
      <c r="I3754" s="2" t="s">
        <v>29</v>
      </c>
    </row>
    <row r="3755" spans="1:9" x14ac:dyDescent="0.2">
      <c r="A3755" s="3" t="s">
        <v>4191</v>
      </c>
      <c r="B3755" s="3" t="s">
        <v>389</v>
      </c>
      <c r="C3755" s="3" t="s">
        <v>577</v>
      </c>
      <c r="D3755" s="3" t="s">
        <v>114</v>
      </c>
      <c r="E3755" s="3" t="s">
        <v>46</v>
      </c>
      <c r="F3755" s="3">
        <v>2993.53</v>
      </c>
      <c r="G3755" s="3">
        <v>299.35000000000002</v>
      </c>
      <c r="H3755" s="3">
        <v>2694.18</v>
      </c>
      <c r="I3755" s="3" t="s">
        <v>29</v>
      </c>
    </row>
    <row r="3756" spans="1:9" x14ac:dyDescent="0.2">
      <c r="A3756" s="2" t="s">
        <v>4192</v>
      </c>
      <c r="B3756" s="2" t="s">
        <v>109</v>
      </c>
      <c r="C3756" s="2" t="s">
        <v>799</v>
      </c>
      <c r="D3756" s="2" t="s">
        <v>114</v>
      </c>
      <c r="E3756" s="2" t="s">
        <v>46</v>
      </c>
      <c r="F3756" s="2">
        <v>10297.19</v>
      </c>
      <c r="G3756" s="2">
        <v>1029.72</v>
      </c>
      <c r="H3756" s="2">
        <v>9267.4699999999993</v>
      </c>
      <c r="I3756" s="2" t="s">
        <v>29</v>
      </c>
    </row>
    <row r="3757" spans="1:9" x14ac:dyDescent="0.2">
      <c r="A3757" s="3" t="s">
        <v>4193</v>
      </c>
      <c r="B3757" s="3" t="s">
        <v>525</v>
      </c>
      <c r="C3757" s="3" t="s">
        <v>266</v>
      </c>
      <c r="D3757" s="3" t="s">
        <v>206</v>
      </c>
      <c r="E3757" s="3" t="s">
        <v>207</v>
      </c>
      <c r="F3757" s="3">
        <v>8482.51</v>
      </c>
      <c r="G3757" s="3">
        <v>0</v>
      </c>
      <c r="H3757" s="3">
        <v>8482.51</v>
      </c>
      <c r="I3757" s="3" t="s">
        <v>29</v>
      </c>
    </row>
    <row r="3758" spans="1:9" x14ac:dyDescent="0.2">
      <c r="A3758" s="2" t="s">
        <v>4194</v>
      </c>
      <c r="B3758" s="2" t="s">
        <v>92</v>
      </c>
      <c r="C3758" s="2" t="s">
        <v>813</v>
      </c>
      <c r="D3758" s="2" t="s">
        <v>64</v>
      </c>
      <c r="E3758" s="2" t="s">
        <v>28</v>
      </c>
      <c r="F3758" s="2">
        <v>8934.36</v>
      </c>
      <c r="G3758" s="2">
        <v>0</v>
      </c>
      <c r="H3758" s="2">
        <v>8934.36</v>
      </c>
      <c r="I3758" s="2" t="s">
        <v>29</v>
      </c>
    </row>
    <row r="3759" spans="1:9" x14ac:dyDescent="0.2">
      <c r="A3759" s="3" t="s">
        <v>4195</v>
      </c>
      <c r="B3759" s="3" t="s">
        <v>148</v>
      </c>
      <c r="C3759" s="3" t="s">
        <v>276</v>
      </c>
      <c r="D3759" s="3" t="s">
        <v>33</v>
      </c>
      <c r="E3759" s="3" t="s">
        <v>60</v>
      </c>
      <c r="F3759" s="3">
        <v>5595.25</v>
      </c>
      <c r="G3759" s="3">
        <v>0</v>
      </c>
      <c r="H3759" s="3">
        <v>5595.25</v>
      </c>
      <c r="I3759" s="3" t="s">
        <v>29</v>
      </c>
    </row>
    <row r="3760" spans="1:9" x14ac:dyDescent="0.2">
      <c r="A3760" s="2" t="s">
        <v>4196</v>
      </c>
      <c r="B3760" s="2" t="s">
        <v>192</v>
      </c>
      <c r="C3760" s="2" t="s">
        <v>1340</v>
      </c>
      <c r="D3760" s="2" t="s">
        <v>27</v>
      </c>
      <c r="E3760" s="2" t="s">
        <v>34</v>
      </c>
      <c r="F3760" s="2">
        <v>14684.06</v>
      </c>
      <c r="G3760" s="2">
        <v>2643.13</v>
      </c>
      <c r="H3760" s="2">
        <v>12040.93</v>
      </c>
      <c r="I3760" s="2" t="s">
        <v>41</v>
      </c>
    </row>
    <row r="3761" spans="1:9" x14ac:dyDescent="0.2">
      <c r="A3761" s="3" t="s">
        <v>4197</v>
      </c>
      <c r="B3761" s="3" t="s">
        <v>487</v>
      </c>
      <c r="C3761" s="3" t="s">
        <v>156</v>
      </c>
      <c r="D3761" s="3" t="s">
        <v>33</v>
      </c>
      <c r="E3761" s="3" t="s">
        <v>34</v>
      </c>
      <c r="F3761" s="3">
        <v>3133.29</v>
      </c>
      <c r="G3761" s="3">
        <v>469.99</v>
      </c>
      <c r="H3761" s="3">
        <v>2663.3</v>
      </c>
      <c r="I3761" s="3" t="s">
        <v>41</v>
      </c>
    </row>
    <row r="3762" spans="1:9" x14ac:dyDescent="0.2">
      <c r="A3762" s="2" t="s">
        <v>4198</v>
      </c>
      <c r="B3762" s="2" t="s">
        <v>91</v>
      </c>
      <c r="C3762" s="2" t="s">
        <v>423</v>
      </c>
      <c r="D3762" s="2" t="s">
        <v>52</v>
      </c>
      <c r="E3762" s="2" t="s">
        <v>34</v>
      </c>
      <c r="F3762" s="2">
        <v>7004.72</v>
      </c>
      <c r="G3762" s="2">
        <v>840.57</v>
      </c>
      <c r="H3762" s="2">
        <v>6164.15</v>
      </c>
      <c r="I3762" s="2" t="s">
        <v>29</v>
      </c>
    </row>
    <row r="3763" spans="1:9" x14ac:dyDescent="0.2">
      <c r="A3763" s="3" t="s">
        <v>4199</v>
      </c>
      <c r="B3763" s="3" t="s">
        <v>176</v>
      </c>
      <c r="C3763" s="3" t="s">
        <v>139</v>
      </c>
      <c r="D3763" s="3" t="s">
        <v>27</v>
      </c>
      <c r="E3763" s="3" t="s">
        <v>34</v>
      </c>
      <c r="F3763" s="3">
        <v>20962.68</v>
      </c>
      <c r="G3763" s="3">
        <v>3773.28</v>
      </c>
      <c r="H3763" s="3">
        <v>17189.400000000001</v>
      </c>
      <c r="I3763" s="3" t="s">
        <v>56</v>
      </c>
    </row>
    <row r="3764" spans="1:9" x14ac:dyDescent="0.2">
      <c r="A3764" s="2" t="s">
        <v>4200</v>
      </c>
      <c r="B3764" s="2" t="s">
        <v>351</v>
      </c>
      <c r="C3764" s="2" t="s">
        <v>145</v>
      </c>
      <c r="D3764" s="2" t="s">
        <v>52</v>
      </c>
      <c r="E3764" s="2" t="s">
        <v>34</v>
      </c>
      <c r="F3764" s="2">
        <v>10238.379999999999</v>
      </c>
      <c r="G3764" s="2">
        <v>1228.6099999999999</v>
      </c>
      <c r="H3764" s="2">
        <v>9009.77</v>
      </c>
      <c r="I3764" s="2" t="s">
        <v>29</v>
      </c>
    </row>
    <row r="3765" spans="1:9" x14ac:dyDescent="0.2">
      <c r="A3765" s="3" t="s">
        <v>4201</v>
      </c>
      <c r="B3765" s="3" t="s">
        <v>807</v>
      </c>
      <c r="C3765" s="3" t="s">
        <v>162</v>
      </c>
      <c r="D3765" s="3" t="s">
        <v>169</v>
      </c>
      <c r="E3765" s="3" t="s">
        <v>34</v>
      </c>
      <c r="F3765" s="3">
        <v>8410.56</v>
      </c>
      <c r="G3765" s="3">
        <v>1682.11</v>
      </c>
      <c r="H3765" s="3">
        <v>6728.45</v>
      </c>
      <c r="I3765" s="3" t="s">
        <v>56</v>
      </c>
    </row>
    <row r="3766" spans="1:9" x14ac:dyDescent="0.2">
      <c r="A3766" s="2" t="s">
        <v>4202</v>
      </c>
      <c r="B3766" s="2" t="s">
        <v>340</v>
      </c>
      <c r="C3766" s="2" t="s">
        <v>773</v>
      </c>
      <c r="D3766" s="2" t="s">
        <v>27</v>
      </c>
      <c r="E3766" s="2" t="s">
        <v>34</v>
      </c>
      <c r="F3766" s="2">
        <v>8734.33</v>
      </c>
      <c r="G3766" s="2">
        <v>1572.18</v>
      </c>
      <c r="H3766" s="2">
        <v>7162.15</v>
      </c>
      <c r="I3766" s="2" t="s">
        <v>41</v>
      </c>
    </row>
    <row r="3767" spans="1:9" x14ac:dyDescent="0.2">
      <c r="A3767" s="3" t="s">
        <v>4203</v>
      </c>
      <c r="B3767" s="3" t="s">
        <v>321</v>
      </c>
      <c r="C3767" s="3" t="s">
        <v>509</v>
      </c>
      <c r="D3767" s="3" t="s">
        <v>52</v>
      </c>
      <c r="E3767" s="3" t="s">
        <v>60</v>
      </c>
      <c r="F3767" s="3">
        <v>19175.599999999999</v>
      </c>
      <c r="G3767" s="3">
        <v>0</v>
      </c>
      <c r="H3767" s="3">
        <v>19175.599999999999</v>
      </c>
      <c r="I3767" s="3" t="s">
        <v>41</v>
      </c>
    </row>
    <row r="3768" spans="1:9" x14ac:dyDescent="0.2">
      <c r="A3768" s="2" t="s">
        <v>4204</v>
      </c>
      <c r="B3768" s="2" t="s">
        <v>165</v>
      </c>
      <c r="C3768" s="2" t="s">
        <v>151</v>
      </c>
      <c r="D3768" s="2" t="s">
        <v>33</v>
      </c>
      <c r="E3768" s="2" t="s">
        <v>28</v>
      </c>
      <c r="F3768" s="2">
        <v>9970.3700000000008</v>
      </c>
      <c r="G3768" s="2">
        <v>1495.56</v>
      </c>
      <c r="H3768" s="2">
        <v>8474.81</v>
      </c>
      <c r="I3768" s="2" t="s">
        <v>29</v>
      </c>
    </row>
    <row r="3769" spans="1:9" x14ac:dyDescent="0.2">
      <c r="A3769" s="3" t="s">
        <v>4205</v>
      </c>
      <c r="B3769" s="3" t="s">
        <v>100</v>
      </c>
      <c r="C3769" s="3" t="s">
        <v>159</v>
      </c>
      <c r="D3769" s="3" t="s">
        <v>27</v>
      </c>
      <c r="E3769" s="3" t="s">
        <v>34</v>
      </c>
      <c r="F3769" s="3">
        <v>6714.69</v>
      </c>
      <c r="G3769" s="3">
        <v>1208.6400000000001</v>
      </c>
      <c r="H3769" s="3">
        <v>5506.05</v>
      </c>
      <c r="I3769" s="3" t="s">
        <v>29</v>
      </c>
    </row>
    <row r="3770" spans="1:9" x14ac:dyDescent="0.2">
      <c r="A3770" s="2" t="s">
        <v>4206</v>
      </c>
      <c r="B3770" s="2" t="s">
        <v>94</v>
      </c>
      <c r="C3770" s="2" t="s">
        <v>210</v>
      </c>
      <c r="D3770" s="2" t="s">
        <v>64</v>
      </c>
      <c r="E3770" s="2" t="s">
        <v>34</v>
      </c>
      <c r="F3770" s="2">
        <v>2706.66</v>
      </c>
      <c r="G3770" s="2">
        <v>0</v>
      </c>
      <c r="H3770" s="2">
        <v>2706.66</v>
      </c>
      <c r="I3770" s="2" t="s">
        <v>29</v>
      </c>
    </row>
    <row r="3771" spans="1:9" x14ac:dyDescent="0.2">
      <c r="A3771" s="3" t="s">
        <v>4207</v>
      </c>
      <c r="B3771" s="3" t="s">
        <v>504</v>
      </c>
      <c r="C3771" s="3" t="s">
        <v>854</v>
      </c>
      <c r="D3771" s="3" t="s">
        <v>33</v>
      </c>
      <c r="E3771" s="3" t="s">
        <v>34</v>
      </c>
      <c r="F3771" s="3">
        <v>25408.93</v>
      </c>
      <c r="G3771" s="3">
        <v>3811.34</v>
      </c>
      <c r="H3771" s="3">
        <v>21597.59</v>
      </c>
      <c r="I3771" s="3" t="s">
        <v>29</v>
      </c>
    </row>
    <row r="3772" spans="1:9" x14ac:dyDescent="0.2">
      <c r="A3772" s="2" t="s">
        <v>4208</v>
      </c>
      <c r="B3772" s="2" t="s">
        <v>626</v>
      </c>
      <c r="C3772" s="2" t="s">
        <v>272</v>
      </c>
      <c r="D3772" s="2" t="s">
        <v>52</v>
      </c>
      <c r="E3772" s="2" t="s">
        <v>60</v>
      </c>
      <c r="F3772" s="2">
        <v>18765.41</v>
      </c>
      <c r="G3772" s="2">
        <v>0</v>
      </c>
      <c r="H3772" s="2">
        <v>18765.41</v>
      </c>
      <c r="I3772" s="2" t="s">
        <v>29</v>
      </c>
    </row>
    <row r="3773" spans="1:9" x14ac:dyDescent="0.2">
      <c r="A3773" s="3" t="s">
        <v>4209</v>
      </c>
      <c r="B3773" s="3" t="s">
        <v>551</v>
      </c>
      <c r="C3773" s="3" t="s">
        <v>1048</v>
      </c>
      <c r="D3773" s="3" t="s">
        <v>33</v>
      </c>
      <c r="E3773" s="3" t="s">
        <v>34</v>
      </c>
      <c r="F3773" s="3">
        <v>9767.56</v>
      </c>
      <c r="G3773" s="3">
        <v>1465.13</v>
      </c>
      <c r="H3773" s="3">
        <v>8302.43</v>
      </c>
      <c r="I3773" s="3" t="s">
        <v>41</v>
      </c>
    </row>
    <row r="3774" spans="1:9" x14ac:dyDescent="0.2">
      <c r="A3774" s="2" t="s">
        <v>4210</v>
      </c>
      <c r="B3774" s="2" t="s">
        <v>566</v>
      </c>
      <c r="C3774" s="2" t="s">
        <v>597</v>
      </c>
      <c r="D3774" s="2" t="s">
        <v>45</v>
      </c>
      <c r="E3774" s="2" t="s">
        <v>89</v>
      </c>
      <c r="F3774" s="2">
        <v>2733.4</v>
      </c>
      <c r="G3774" s="2">
        <v>0</v>
      </c>
      <c r="H3774" s="2">
        <v>2733.4</v>
      </c>
      <c r="I3774" s="2" t="s">
        <v>56</v>
      </c>
    </row>
    <row r="3775" spans="1:9" x14ac:dyDescent="0.2">
      <c r="A3775" s="3" t="s">
        <v>4211</v>
      </c>
      <c r="B3775" s="3" t="s">
        <v>261</v>
      </c>
      <c r="C3775" s="3" t="s">
        <v>84</v>
      </c>
      <c r="D3775" s="3" t="s">
        <v>114</v>
      </c>
      <c r="E3775" s="3" t="s">
        <v>115</v>
      </c>
      <c r="F3775" s="3">
        <v>20358.419999999998</v>
      </c>
      <c r="G3775" s="3">
        <v>2035.84</v>
      </c>
      <c r="H3775" s="3">
        <v>18322.580000000002</v>
      </c>
      <c r="I3775" s="3" t="s">
        <v>29</v>
      </c>
    </row>
    <row r="3776" spans="1:9" x14ac:dyDescent="0.2">
      <c r="A3776" s="2" t="s">
        <v>4212</v>
      </c>
      <c r="B3776" s="2" t="s">
        <v>626</v>
      </c>
      <c r="C3776" s="2" t="s">
        <v>722</v>
      </c>
      <c r="D3776" s="2" t="s">
        <v>27</v>
      </c>
      <c r="E3776" s="2" t="s">
        <v>34</v>
      </c>
      <c r="F3776" s="2">
        <v>3000.79</v>
      </c>
      <c r="G3776" s="2">
        <v>540.14</v>
      </c>
      <c r="H3776" s="2">
        <v>2460.65</v>
      </c>
      <c r="I3776" s="2" t="s">
        <v>29</v>
      </c>
    </row>
    <row r="3777" spans="1:9" x14ac:dyDescent="0.2">
      <c r="A3777" s="3" t="s">
        <v>4213</v>
      </c>
      <c r="B3777" s="3" t="s">
        <v>789</v>
      </c>
      <c r="C3777" s="3" t="s">
        <v>368</v>
      </c>
      <c r="D3777" s="3" t="s">
        <v>45</v>
      </c>
      <c r="E3777" s="3" t="s">
        <v>89</v>
      </c>
      <c r="F3777" s="3">
        <v>2254.4699999999998</v>
      </c>
      <c r="G3777" s="3">
        <v>0</v>
      </c>
      <c r="H3777" s="3">
        <v>2254.4699999999998</v>
      </c>
      <c r="I3777" s="3" t="s">
        <v>29</v>
      </c>
    </row>
    <row r="3778" spans="1:9" x14ac:dyDescent="0.2">
      <c r="A3778" s="2" t="s">
        <v>4214</v>
      </c>
      <c r="B3778" s="2" t="s">
        <v>400</v>
      </c>
      <c r="C3778" s="2" t="s">
        <v>318</v>
      </c>
      <c r="D3778" s="2" t="s">
        <v>64</v>
      </c>
      <c r="E3778" s="2" t="s">
        <v>34</v>
      </c>
      <c r="F3778" s="2">
        <v>7375.06</v>
      </c>
      <c r="G3778" s="2">
        <v>0</v>
      </c>
      <c r="H3778" s="2">
        <v>7375.06</v>
      </c>
      <c r="I3778" s="2" t="s">
        <v>29</v>
      </c>
    </row>
    <row r="3779" spans="1:9" x14ac:dyDescent="0.2">
      <c r="A3779" s="3" t="s">
        <v>4215</v>
      </c>
      <c r="B3779" s="3" t="s">
        <v>389</v>
      </c>
      <c r="C3779" s="3" t="s">
        <v>357</v>
      </c>
      <c r="D3779" s="3" t="s">
        <v>52</v>
      </c>
      <c r="E3779" s="3" t="s">
        <v>60</v>
      </c>
      <c r="F3779" s="3">
        <v>8846.0499999999993</v>
      </c>
      <c r="G3779" s="3">
        <v>0</v>
      </c>
      <c r="H3779" s="3">
        <v>8846.0499999999993</v>
      </c>
      <c r="I3779" s="3" t="s">
        <v>29</v>
      </c>
    </row>
    <row r="3780" spans="1:9" x14ac:dyDescent="0.2">
      <c r="A3780" s="2" t="s">
        <v>4216</v>
      </c>
      <c r="B3780" s="2" t="s">
        <v>971</v>
      </c>
      <c r="C3780" s="2" t="s">
        <v>276</v>
      </c>
      <c r="D3780" s="2" t="s">
        <v>33</v>
      </c>
      <c r="E3780" s="2" t="s">
        <v>60</v>
      </c>
      <c r="F3780" s="2">
        <v>12440.57</v>
      </c>
      <c r="G3780" s="2">
        <v>0</v>
      </c>
      <c r="H3780" s="2">
        <v>12440.57</v>
      </c>
      <c r="I3780" s="2" t="s">
        <v>29</v>
      </c>
    </row>
    <row r="3781" spans="1:9" x14ac:dyDescent="0.2">
      <c r="A3781" s="3" t="s">
        <v>4217</v>
      </c>
      <c r="B3781" s="3" t="s">
        <v>605</v>
      </c>
      <c r="C3781" s="3" t="s">
        <v>426</v>
      </c>
      <c r="D3781" s="3" t="s">
        <v>27</v>
      </c>
      <c r="E3781" s="3" t="s">
        <v>34</v>
      </c>
      <c r="F3781" s="3">
        <v>8494.7199999999993</v>
      </c>
      <c r="G3781" s="3">
        <v>1529.05</v>
      </c>
      <c r="H3781" s="3">
        <v>6965.67</v>
      </c>
      <c r="I3781" s="3" t="s">
        <v>56</v>
      </c>
    </row>
    <row r="3782" spans="1:9" x14ac:dyDescent="0.2">
      <c r="A3782" s="2" t="s">
        <v>4218</v>
      </c>
      <c r="B3782" s="2" t="s">
        <v>168</v>
      </c>
      <c r="C3782" s="2" t="s">
        <v>195</v>
      </c>
      <c r="D3782" s="2" t="s">
        <v>52</v>
      </c>
      <c r="E3782" s="2" t="s">
        <v>60</v>
      </c>
      <c r="F3782" s="2">
        <v>3751.12</v>
      </c>
      <c r="G3782" s="2">
        <v>0</v>
      </c>
      <c r="H3782" s="2">
        <v>3751.12</v>
      </c>
      <c r="I3782" s="2" t="s">
        <v>29</v>
      </c>
    </row>
    <row r="3783" spans="1:9" x14ac:dyDescent="0.2">
      <c r="A3783" s="3" t="s">
        <v>4219</v>
      </c>
      <c r="B3783" s="3" t="s">
        <v>55</v>
      </c>
      <c r="C3783" s="3" t="s">
        <v>153</v>
      </c>
      <c r="D3783" s="3" t="s">
        <v>33</v>
      </c>
      <c r="E3783" s="3" t="s">
        <v>34</v>
      </c>
      <c r="F3783" s="3">
        <v>6037.45</v>
      </c>
      <c r="G3783" s="3">
        <v>905.62</v>
      </c>
      <c r="H3783" s="3">
        <v>5131.83</v>
      </c>
      <c r="I3783" s="3" t="s">
        <v>29</v>
      </c>
    </row>
    <row r="3784" spans="1:9" x14ac:dyDescent="0.2">
      <c r="A3784" s="2" t="s">
        <v>4220</v>
      </c>
      <c r="B3784" s="2" t="s">
        <v>1272</v>
      </c>
      <c r="C3784" s="2" t="s">
        <v>1072</v>
      </c>
      <c r="D3784" s="2" t="s">
        <v>45</v>
      </c>
      <c r="E3784" s="2" t="s">
        <v>89</v>
      </c>
      <c r="F3784" s="2">
        <v>5085.96</v>
      </c>
      <c r="G3784" s="2">
        <v>0</v>
      </c>
      <c r="H3784" s="2">
        <v>5085.96</v>
      </c>
      <c r="I3784" s="2" t="s">
        <v>29</v>
      </c>
    </row>
    <row r="3785" spans="1:9" x14ac:dyDescent="0.2">
      <c r="A3785" s="3" t="s">
        <v>4221</v>
      </c>
      <c r="B3785" s="3" t="s">
        <v>272</v>
      </c>
      <c r="C3785" s="3" t="s">
        <v>343</v>
      </c>
      <c r="D3785" s="3" t="s">
        <v>64</v>
      </c>
      <c r="E3785" s="3" t="s">
        <v>115</v>
      </c>
      <c r="F3785" s="3">
        <v>3255.07</v>
      </c>
      <c r="G3785" s="3">
        <v>0</v>
      </c>
      <c r="H3785" s="3">
        <v>3255.07</v>
      </c>
      <c r="I3785" s="3" t="s">
        <v>29</v>
      </c>
    </row>
    <row r="3786" spans="1:9" x14ac:dyDescent="0.2">
      <c r="A3786" s="2" t="s">
        <v>4222</v>
      </c>
      <c r="B3786" s="2" t="s">
        <v>498</v>
      </c>
      <c r="C3786" s="2" t="s">
        <v>863</v>
      </c>
      <c r="D3786" s="2" t="s">
        <v>45</v>
      </c>
      <c r="E3786" s="2" t="s">
        <v>89</v>
      </c>
      <c r="F3786" s="2">
        <v>5901.27</v>
      </c>
      <c r="G3786" s="2">
        <v>0</v>
      </c>
      <c r="H3786" s="2">
        <v>5901.27</v>
      </c>
      <c r="I3786" s="2" t="s">
        <v>29</v>
      </c>
    </row>
    <row r="3787" spans="1:9" x14ac:dyDescent="0.2">
      <c r="A3787" s="3" t="s">
        <v>4223</v>
      </c>
      <c r="B3787" s="3" t="s">
        <v>343</v>
      </c>
      <c r="C3787" s="3" t="s">
        <v>106</v>
      </c>
      <c r="D3787" s="3" t="s">
        <v>33</v>
      </c>
      <c r="E3787" s="3" t="s">
        <v>28</v>
      </c>
      <c r="F3787" s="3">
        <v>5266.89</v>
      </c>
      <c r="G3787" s="3">
        <v>790.03</v>
      </c>
      <c r="H3787" s="3">
        <v>4476.8599999999997</v>
      </c>
      <c r="I3787" s="3" t="s">
        <v>29</v>
      </c>
    </row>
    <row r="3788" spans="1:9" x14ac:dyDescent="0.2">
      <c r="A3788" s="2" t="s">
        <v>4224</v>
      </c>
      <c r="B3788" s="2" t="s">
        <v>484</v>
      </c>
      <c r="C3788" s="2" t="s">
        <v>485</v>
      </c>
      <c r="D3788" s="2" t="s">
        <v>27</v>
      </c>
      <c r="E3788" s="2" t="s">
        <v>34</v>
      </c>
      <c r="F3788" s="2">
        <v>6142.72</v>
      </c>
      <c r="G3788" s="2">
        <v>1105.69</v>
      </c>
      <c r="H3788" s="2">
        <v>5037.03</v>
      </c>
      <c r="I3788" s="2" t="s">
        <v>29</v>
      </c>
    </row>
    <row r="3789" spans="1:9" x14ac:dyDescent="0.2">
      <c r="A3789" s="3" t="s">
        <v>4225</v>
      </c>
      <c r="B3789" s="3" t="s">
        <v>487</v>
      </c>
      <c r="C3789" s="3" t="s">
        <v>769</v>
      </c>
      <c r="D3789" s="3" t="s">
        <v>33</v>
      </c>
      <c r="E3789" s="3" t="s">
        <v>28</v>
      </c>
      <c r="F3789" s="3">
        <v>8727.86</v>
      </c>
      <c r="G3789" s="3">
        <v>1309.18</v>
      </c>
      <c r="H3789" s="3">
        <v>7418.68</v>
      </c>
      <c r="I3789" s="3" t="s">
        <v>29</v>
      </c>
    </row>
    <row r="3790" spans="1:9" x14ac:dyDescent="0.2">
      <c r="A3790" s="2" t="s">
        <v>4226</v>
      </c>
      <c r="B3790" s="2" t="s">
        <v>482</v>
      </c>
      <c r="C3790" s="2" t="s">
        <v>482</v>
      </c>
      <c r="D3790" s="2" t="s">
        <v>52</v>
      </c>
      <c r="E3790" s="2" t="s">
        <v>60</v>
      </c>
      <c r="F3790" s="2">
        <v>14097.08</v>
      </c>
      <c r="G3790" s="2">
        <v>0</v>
      </c>
      <c r="H3790" s="2">
        <v>14097.08</v>
      </c>
      <c r="I3790" s="2" t="s">
        <v>56</v>
      </c>
    </row>
    <row r="3791" spans="1:9" x14ac:dyDescent="0.2">
      <c r="A3791" s="3" t="s">
        <v>4227</v>
      </c>
      <c r="B3791" s="3" t="s">
        <v>612</v>
      </c>
      <c r="C3791" s="3" t="s">
        <v>278</v>
      </c>
      <c r="D3791" s="3" t="s">
        <v>52</v>
      </c>
      <c r="E3791" s="3" t="s">
        <v>34</v>
      </c>
      <c r="F3791" s="3">
        <v>4093.16</v>
      </c>
      <c r="G3791" s="3">
        <v>491.18</v>
      </c>
      <c r="H3791" s="3">
        <v>3601.98</v>
      </c>
      <c r="I3791" s="3" t="s">
        <v>41</v>
      </c>
    </row>
    <row r="3792" spans="1:9" x14ac:dyDescent="0.2">
      <c r="A3792" s="2" t="s">
        <v>4228</v>
      </c>
      <c r="B3792" s="2" t="s">
        <v>73</v>
      </c>
      <c r="C3792" s="2" t="s">
        <v>504</v>
      </c>
      <c r="D3792" s="2" t="s">
        <v>52</v>
      </c>
      <c r="E3792" s="2" t="s">
        <v>34</v>
      </c>
      <c r="F3792" s="2">
        <v>3382.76</v>
      </c>
      <c r="G3792" s="2">
        <v>405.93</v>
      </c>
      <c r="H3792" s="2">
        <v>2976.83</v>
      </c>
      <c r="I3792" s="2" t="s">
        <v>41</v>
      </c>
    </row>
    <row r="3793" spans="1:9" x14ac:dyDescent="0.2">
      <c r="A3793" s="3" t="s">
        <v>4229</v>
      </c>
      <c r="B3793" s="3" t="s">
        <v>59</v>
      </c>
      <c r="C3793" s="3" t="s">
        <v>70</v>
      </c>
      <c r="D3793" s="3" t="s">
        <v>169</v>
      </c>
      <c r="E3793" s="3" t="s">
        <v>46</v>
      </c>
      <c r="F3793" s="3">
        <v>7381.03</v>
      </c>
      <c r="G3793" s="3">
        <v>1476.21</v>
      </c>
      <c r="H3793" s="3">
        <v>5904.82</v>
      </c>
      <c r="I3793" s="3" t="s">
        <v>29</v>
      </c>
    </row>
    <row r="3794" spans="1:9" x14ac:dyDescent="0.2">
      <c r="A3794" s="2" t="s">
        <v>4230</v>
      </c>
      <c r="B3794" s="2" t="s">
        <v>783</v>
      </c>
      <c r="C3794" s="2" t="s">
        <v>722</v>
      </c>
      <c r="D3794" s="2" t="s">
        <v>64</v>
      </c>
      <c r="E3794" s="2" t="s">
        <v>34</v>
      </c>
      <c r="F3794" s="2">
        <v>17607.02</v>
      </c>
      <c r="G3794" s="2">
        <v>0</v>
      </c>
      <c r="H3794" s="2">
        <v>17607.02</v>
      </c>
      <c r="I3794" s="2" t="s">
        <v>41</v>
      </c>
    </row>
    <row r="3795" spans="1:9" x14ac:dyDescent="0.2">
      <c r="A3795" s="3" t="s">
        <v>4231</v>
      </c>
      <c r="B3795" s="3" t="s">
        <v>329</v>
      </c>
      <c r="C3795" s="3" t="s">
        <v>32</v>
      </c>
      <c r="D3795" s="3" t="s">
        <v>45</v>
      </c>
      <c r="E3795" s="3" t="s">
        <v>46</v>
      </c>
      <c r="F3795" s="3">
        <v>5638.79</v>
      </c>
      <c r="G3795" s="3">
        <v>281.94</v>
      </c>
      <c r="H3795" s="3">
        <v>5356.85</v>
      </c>
      <c r="I3795" s="3" t="s">
        <v>29</v>
      </c>
    </row>
    <row r="3796" spans="1:9" x14ac:dyDescent="0.2">
      <c r="A3796" s="2" t="s">
        <v>4232</v>
      </c>
      <c r="B3796" s="2" t="s">
        <v>150</v>
      </c>
      <c r="C3796" s="2" t="s">
        <v>239</v>
      </c>
      <c r="D3796" s="2" t="s">
        <v>64</v>
      </c>
      <c r="E3796" s="2" t="s">
        <v>28</v>
      </c>
      <c r="F3796" s="2">
        <v>2605.73</v>
      </c>
      <c r="G3796" s="2">
        <v>0</v>
      </c>
      <c r="H3796" s="2">
        <v>2605.73</v>
      </c>
      <c r="I3796" s="2" t="s">
        <v>41</v>
      </c>
    </row>
    <row r="3797" spans="1:9" x14ac:dyDescent="0.2">
      <c r="A3797" s="3" t="s">
        <v>4233</v>
      </c>
      <c r="B3797" s="3" t="s">
        <v>118</v>
      </c>
      <c r="C3797" s="3" t="s">
        <v>422</v>
      </c>
      <c r="D3797" s="3" t="s">
        <v>206</v>
      </c>
      <c r="E3797" s="3" t="s">
        <v>207</v>
      </c>
      <c r="F3797" s="3">
        <v>9681.27</v>
      </c>
      <c r="G3797" s="3">
        <v>0</v>
      </c>
      <c r="H3797" s="3">
        <v>9681.27</v>
      </c>
      <c r="I3797" s="3" t="s">
        <v>29</v>
      </c>
    </row>
    <row r="3798" spans="1:9" x14ac:dyDescent="0.2">
      <c r="A3798" s="2" t="s">
        <v>4234</v>
      </c>
      <c r="B3798" s="2" t="s">
        <v>396</v>
      </c>
      <c r="C3798" s="2" t="s">
        <v>478</v>
      </c>
      <c r="D3798" s="2" t="s">
        <v>52</v>
      </c>
      <c r="E3798" s="2" t="s">
        <v>60</v>
      </c>
      <c r="F3798" s="2">
        <v>5713.35</v>
      </c>
      <c r="G3798" s="2">
        <v>0</v>
      </c>
      <c r="H3798" s="2">
        <v>5713.35</v>
      </c>
      <c r="I3798" s="2" t="s">
        <v>41</v>
      </c>
    </row>
    <row r="3799" spans="1:9" x14ac:dyDescent="0.2">
      <c r="A3799" s="3" t="s">
        <v>4235</v>
      </c>
      <c r="B3799" s="3" t="s">
        <v>634</v>
      </c>
      <c r="C3799" s="3" t="s">
        <v>31</v>
      </c>
      <c r="D3799" s="3" t="s">
        <v>33</v>
      </c>
      <c r="E3799" s="3" t="s">
        <v>60</v>
      </c>
      <c r="F3799" s="3">
        <v>20388.669999999998</v>
      </c>
      <c r="G3799" s="3">
        <v>0</v>
      </c>
      <c r="H3799" s="3">
        <v>20388.669999999998</v>
      </c>
      <c r="I3799" s="3" t="s">
        <v>41</v>
      </c>
    </row>
    <row r="3800" spans="1:9" x14ac:dyDescent="0.2">
      <c r="A3800" s="2" t="s">
        <v>4236</v>
      </c>
      <c r="B3800" s="2" t="s">
        <v>141</v>
      </c>
      <c r="C3800" s="2" t="s">
        <v>1021</v>
      </c>
      <c r="D3800" s="2" t="s">
        <v>33</v>
      </c>
      <c r="E3800" s="2" t="s">
        <v>28</v>
      </c>
      <c r="F3800" s="2">
        <v>2860.58</v>
      </c>
      <c r="G3800" s="2">
        <v>429.09</v>
      </c>
      <c r="H3800" s="2">
        <v>2431.4899999999998</v>
      </c>
      <c r="I3800" s="2" t="s">
        <v>29</v>
      </c>
    </row>
    <row r="3801" spans="1:9" x14ac:dyDescent="0.2">
      <c r="A3801" s="3" t="s">
        <v>4237</v>
      </c>
      <c r="B3801" s="3" t="s">
        <v>283</v>
      </c>
      <c r="C3801" s="3" t="s">
        <v>504</v>
      </c>
      <c r="D3801" s="3" t="s">
        <v>45</v>
      </c>
      <c r="E3801" s="3" t="s">
        <v>89</v>
      </c>
      <c r="F3801" s="3">
        <v>6453.57</v>
      </c>
      <c r="G3801" s="3">
        <v>0</v>
      </c>
      <c r="H3801" s="3">
        <v>6453.57</v>
      </c>
      <c r="I3801" s="3" t="s">
        <v>29</v>
      </c>
    </row>
    <row r="3802" spans="1:9" x14ac:dyDescent="0.2">
      <c r="A3802" s="2" t="s">
        <v>4238</v>
      </c>
      <c r="B3802" s="2" t="s">
        <v>1278</v>
      </c>
      <c r="C3802" s="2" t="s">
        <v>229</v>
      </c>
      <c r="D3802" s="2" t="s">
        <v>169</v>
      </c>
      <c r="E3802" s="2" t="s">
        <v>46</v>
      </c>
      <c r="F3802" s="2">
        <v>6114.3</v>
      </c>
      <c r="G3802" s="2">
        <v>1222.8599999999999</v>
      </c>
      <c r="H3802" s="2">
        <v>4891.4399999999996</v>
      </c>
      <c r="I3802" s="2" t="s">
        <v>56</v>
      </c>
    </row>
    <row r="3803" spans="1:9" x14ac:dyDescent="0.2">
      <c r="A3803" s="3" t="s">
        <v>4239</v>
      </c>
      <c r="B3803" s="3" t="s">
        <v>297</v>
      </c>
      <c r="C3803" s="3" t="s">
        <v>69</v>
      </c>
      <c r="D3803" s="3" t="s">
        <v>64</v>
      </c>
      <c r="E3803" s="3" t="s">
        <v>28</v>
      </c>
      <c r="F3803" s="3">
        <v>10982.78</v>
      </c>
      <c r="G3803" s="3">
        <v>0</v>
      </c>
      <c r="H3803" s="3">
        <v>10982.78</v>
      </c>
      <c r="I3803" s="3" t="s">
        <v>29</v>
      </c>
    </row>
    <row r="3804" spans="1:9" x14ac:dyDescent="0.2">
      <c r="A3804" s="2" t="s">
        <v>4240</v>
      </c>
      <c r="B3804" s="2" t="s">
        <v>106</v>
      </c>
      <c r="C3804" s="2" t="s">
        <v>59</v>
      </c>
      <c r="D3804" s="2" t="s">
        <v>52</v>
      </c>
      <c r="E3804" s="2" t="s">
        <v>34</v>
      </c>
      <c r="F3804" s="2">
        <v>8569.93</v>
      </c>
      <c r="G3804" s="2">
        <v>1028.3900000000001</v>
      </c>
      <c r="H3804" s="2">
        <v>7541.54</v>
      </c>
      <c r="I3804" s="2" t="s">
        <v>56</v>
      </c>
    </row>
    <row r="3805" spans="1:9" x14ac:dyDescent="0.2">
      <c r="A3805" s="3" t="s">
        <v>4241</v>
      </c>
      <c r="B3805" s="3" t="s">
        <v>104</v>
      </c>
      <c r="C3805" s="3" t="s">
        <v>104</v>
      </c>
      <c r="D3805" s="3" t="s">
        <v>169</v>
      </c>
      <c r="E3805" s="3" t="s">
        <v>46</v>
      </c>
      <c r="F3805" s="3">
        <v>2612.11</v>
      </c>
      <c r="G3805" s="3">
        <v>522.41999999999996</v>
      </c>
      <c r="H3805" s="3">
        <v>2089.69</v>
      </c>
      <c r="I3805" s="3" t="s">
        <v>29</v>
      </c>
    </row>
    <row r="3806" spans="1:9" x14ac:dyDescent="0.2">
      <c r="A3806" s="2" t="s">
        <v>4242</v>
      </c>
      <c r="B3806" s="2" t="s">
        <v>100</v>
      </c>
      <c r="C3806" s="2" t="s">
        <v>448</v>
      </c>
      <c r="D3806" s="2" t="s">
        <v>114</v>
      </c>
      <c r="E3806" s="2" t="s">
        <v>46</v>
      </c>
      <c r="F3806" s="2">
        <v>6536.69</v>
      </c>
      <c r="G3806" s="2">
        <v>653.66999999999996</v>
      </c>
      <c r="H3806" s="2">
        <v>5883.02</v>
      </c>
      <c r="I3806" s="2" t="s">
        <v>29</v>
      </c>
    </row>
    <row r="3807" spans="1:9" x14ac:dyDescent="0.2">
      <c r="A3807" s="3" t="s">
        <v>4243</v>
      </c>
      <c r="B3807" s="3" t="s">
        <v>212</v>
      </c>
      <c r="C3807" s="3" t="s">
        <v>222</v>
      </c>
      <c r="D3807" s="3" t="s">
        <v>33</v>
      </c>
      <c r="E3807" s="3" t="s">
        <v>28</v>
      </c>
      <c r="F3807" s="3">
        <v>2731.14</v>
      </c>
      <c r="G3807" s="3">
        <v>409.67</v>
      </c>
      <c r="H3807" s="3">
        <v>2321.4699999999998</v>
      </c>
      <c r="I3807" s="3" t="s">
        <v>29</v>
      </c>
    </row>
    <row r="3808" spans="1:9" x14ac:dyDescent="0.2">
      <c r="A3808" s="2" t="s">
        <v>4244</v>
      </c>
      <c r="B3808" s="2" t="s">
        <v>983</v>
      </c>
      <c r="C3808" s="2" t="s">
        <v>472</v>
      </c>
      <c r="D3808" s="2" t="s">
        <v>45</v>
      </c>
      <c r="E3808" s="2" t="s">
        <v>46</v>
      </c>
      <c r="F3808" s="2">
        <v>10760.11</v>
      </c>
      <c r="G3808" s="2">
        <v>538.01</v>
      </c>
      <c r="H3808" s="2">
        <v>10222.1</v>
      </c>
      <c r="I3808" s="2" t="s">
        <v>56</v>
      </c>
    </row>
    <row r="3809" spans="1:9" x14ac:dyDescent="0.2">
      <c r="A3809" s="3" t="s">
        <v>4245</v>
      </c>
      <c r="B3809" s="3" t="s">
        <v>410</v>
      </c>
      <c r="C3809" s="3" t="s">
        <v>608</v>
      </c>
      <c r="D3809" s="3" t="s">
        <v>33</v>
      </c>
      <c r="E3809" s="3" t="s">
        <v>28</v>
      </c>
      <c r="F3809" s="3">
        <v>2869.04</v>
      </c>
      <c r="G3809" s="3">
        <v>430.36</v>
      </c>
      <c r="H3809" s="3">
        <v>2438.6799999999998</v>
      </c>
      <c r="I3809" s="3" t="s">
        <v>29</v>
      </c>
    </row>
    <row r="3810" spans="1:9" x14ac:dyDescent="0.2">
      <c r="A3810" s="2" t="s">
        <v>4246</v>
      </c>
      <c r="B3810" s="2" t="s">
        <v>156</v>
      </c>
      <c r="C3810" s="2" t="s">
        <v>463</v>
      </c>
      <c r="D3810" s="2" t="s">
        <v>52</v>
      </c>
      <c r="E3810" s="2" t="s">
        <v>60</v>
      </c>
      <c r="F3810" s="2">
        <v>15820.88</v>
      </c>
      <c r="G3810" s="2">
        <v>0</v>
      </c>
      <c r="H3810" s="2">
        <v>15820.88</v>
      </c>
      <c r="I3810" s="2" t="s">
        <v>29</v>
      </c>
    </row>
    <row r="3811" spans="1:9" x14ac:dyDescent="0.2">
      <c r="A3811" s="3" t="s">
        <v>4247</v>
      </c>
      <c r="B3811" s="3" t="s">
        <v>669</v>
      </c>
      <c r="C3811" s="3" t="s">
        <v>614</v>
      </c>
      <c r="D3811" s="3" t="s">
        <v>114</v>
      </c>
      <c r="E3811" s="3" t="s">
        <v>46</v>
      </c>
      <c r="F3811" s="3">
        <v>17742.990000000002</v>
      </c>
      <c r="G3811" s="3">
        <v>1774.3</v>
      </c>
      <c r="H3811" s="3">
        <v>15968.69</v>
      </c>
      <c r="I3811" s="3" t="s">
        <v>29</v>
      </c>
    </row>
    <row r="3812" spans="1:9" x14ac:dyDescent="0.2">
      <c r="A3812" s="2" t="s">
        <v>4248</v>
      </c>
      <c r="B3812" s="2" t="s">
        <v>72</v>
      </c>
      <c r="C3812" s="2" t="s">
        <v>176</v>
      </c>
      <c r="D3812" s="2" t="s">
        <v>33</v>
      </c>
      <c r="E3812" s="2" t="s">
        <v>34</v>
      </c>
      <c r="F3812" s="2">
        <v>13656.67</v>
      </c>
      <c r="G3812" s="2">
        <v>2048.5</v>
      </c>
      <c r="H3812" s="2">
        <v>11608.17</v>
      </c>
      <c r="I3812" s="2" t="s">
        <v>29</v>
      </c>
    </row>
    <row r="3813" spans="1:9" x14ac:dyDescent="0.2">
      <c r="A3813" s="3" t="s">
        <v>4249</v>
      </c>
      <c r="B3813" s="3" t="s">
        <v>244</v>
      </c>
      <c r="C3813" s="3" t="s">
        <v>126</v>
      </c>
      <c r="D3813" s="3" t="s">
        <v>27</v>
      </c>
      <c r="E3813" s="3" t="s">
        <v>60</v>
      </c>
      <c r="F3813" s="3">
        <v>5669.36</v>
      </c>
      <c r="G3813" s="3">
        <v>0</v>
      </c>
      <c r="H3813" s="3">
        <v>5669.36</v>
      </c>
      <c r="I3813" s="3" t="s">
        <v>41</v>
      </c>
    </row>
    <row r="3814" spans="1:9" x14ac:dyDescent="0.2">
      <c r="A3814" s="2" t="s">
        <v>4250</v>
      </c>
      <c r="B3814" s="2" t="s">
        <v>603</v>
      </c>
      <c r="C3814" s="2" t="s">
        <v>124</v>
      </c>
      <c r="D3814" s="2" t="s">
        <v>52</v>
      </c>
      <c r="E3814" s="2" t="s">
        <v>34</v>
      </c>
      <c r="F3814" s="2">
        <v>5526.05</v>
      </c>
      <c r="G3814" s="2">
        <v>663.13</v>
      </c>
      <c r="H3814" s="2">
        <v>4862.92</v>
      </c>
      <c r="I3814" s="2" t="s">
        <v>29</v>
      </c>
    </row>
    <row r="3815" spans="1:9" x14ac:dyDescent="0.2">
      <c r="A3815" s="3" t="s">
        <v>4251</v>
      </c>
      <c r="B3815" s="3" t="s">
        <v>630</v>
      </c>
      <c r="C3815" s="3" t="s">
        <v>219</v>
      </c>
      <c r="D3815" s="3" t="s">
        <v>169</v>
      </c>
      <c r="E3815" s="3" t="s">
        <v>46</v>
      </c>
      <c r="F3815" s="3">
        <v>11428.13</v>
      </c>
      <c r="G3815" s="3">
        <v>2285.63</v>
      </c>
      <c r="H3815" s="3">
        <v>9142.5</v>
      </c>
      <c r="I3815" s="3" t="s">
        <v>29</v>
      </c>
    </row>
    <row r="3816" spans="1:9" x14ac:dyDescent="0.2">
      <c r="A3816" s="2" t="s">
        <v>4252</v>
      </c>
      <c r="B3816" s="2" t="s">
        <v>405</v>
      </c>
      <c r="C3816" s="2" t="s">
        <v>1623</v>
      </c>
      <c r="D3816" s="2" t="s">
        <v>27</v>
      </c>
      <c r="E3816" s="2" t="s">
        <v>28</v>
      </c>
      <c r="F3816" s="2">
        <v>3828.7</v>
      </c>
      <c r="G3816" s="2">
        <v>689.17</v>
      </c>
      <c r="H3816" s="2">
        <v>3139.53</v>
      </c>
      <c r="I3816" s="2" t="s">
        <v>41</v>
      </c>
    </row>
    <row r="3817" spans="1:9" x14ac:dyDescent="0.2">
      <c r="A3817" s="3" t="s">
        <v>4253</v>
      </c>
      <c r="B3817" s="3" t="s">
        <v>151</v>
      </c>
      <c r="C3817" s="3" t="s">
        <v>118</v>
      </c>
      <c r="D3817" s="3" t="s">
        <v>64</v>
      </c>
      <c r="E3817" s="3" t="s">
        <v>115</v>
      </c>
      <c r="F3817" s="3">
        <v>12409.68</v>
      </c>
      <c r="G3817" s="3">
        <v>0</v>
      </c>
      <c r="H3817" s="3">
        <v>12409.68</v>
      </c>
      <c r="I3817" s="3" t="s">
        <v>41</v>
      </c>
    </row>
    <row r="3818" spans="1:9" x14ac:dyDescent="0.2">
      <c r="A3818" s="2" t="s">
        <v>4254</v>
      </c>
      <c r="B3818" s="2" t="s">
        <v>97</v>
      </c>
      <c r="C3818" s="2" t="s">
        <v>787</v>
      </c>
      <c r="D3818" s="2" t="s">
        <v>206</v>
      </c>
      <c r="E3818" s="2" t="s">
        <v>207</v>
      </c>
      <c r="F3818" s="2">
        <v>15595.01</v>
      </c>
      <c r="G3818" s="2">
        <v>0</v>
      </c>
      <c r="H3818" s="2">
        <v>15595.01</v>
      </c>
      <c r="I3818" s="2" t="s">
        <v>29</v>
      </c>
    </row>
    <row r="3819" spans="1:9" x14ac:dyDescent="0.2">
      <c r="A3819" s="3" t="s">
        <v>4255</v>
      </c>
      <c r="B3819" s="3" t="s">
        <v>376</v>
      </c>
      <c r="C3819" s="3" t="s">
        <v>612</v>
      </c>
      <c r="D3819" s="3" t="s">
        <v>64</v>
      </c>
      <c r="E3819" s="3" t="s">
        <v>28</v>
      </c>
      <c r="F3819" s="3">
        <v>5461.22</v>
      </c>
      <c r="G3819" s="3">
        <v>0</v>
      </c>
      <c r="H3819" s="3">
        <v>5461.22</v>
      </c>
      <c r="I3819" s="3" t="s">
        <v>29</v>
      </c>
    </row>
    <row r="3820" spans="1:9" x14ac:dyDescent="0.2">
      <c r="A3820" s="2" t="s">
        <v>4256</v>
      </c>
      <c r="B3820" s="2" t="s">
        <v>875</v>
      </c>
      <c r="C3820" s="2" t="s">
        <v>262</v>
      </c>
      <c r="D3820" s="2" t="s">
        <v>33</v>
      </c>
      <c r="E3820" s="2" t="s">
        <v>60</v>
      </c>
      <c r="F3820" s="2">
        <v>5310.37</v>
      </c>
      <c r="G3820" s="2">
        <v>0</v>
      </c>
      <c r="H3820" s="2">
        <v>5310.37</v>
      </c>
      <c r="I3820" s="2" t="s">
        <v>29</v>
      </c>
    </row>
    <row r="3821" spans="1:9" x14ac:dyDescent="0.2">
      <c r="A3821" s="3" t="s">
        <v>4257</v>
      </c>
      <c r="B3821" s="3" t="s">
        <v>724</v>
      </c>
      <c r="C3821" s="3" t="s">
        <v>789</v>
      </c>
      <c r="D3821" s="3" t="s">
        <v>45</v>
      </c>
      <c r="E3821" s="3" t="s">
        <v>89</v>
      </c>
      <c r="F3821" s="3">
        <v>10490.77</v>
      </c>
      <c r="G3821" s="3">
        <v>0</v>
      </c>
      <c r="H3821" s="3">
        <v>10490.77</v>
      </c>
      <c r="I3821" s="3" t="s">
        <v>56</v>
      </c>
    </row>
    <row r="3822" spans="1:9" x14ac:dyDescent="0.2">
      <c r="A3822" s="2" t="s">
        <v>4258</v>
      </c>
      <c r="B3822" s="2" t="s">
        <v>183</v>
      </c>
      <c r="C3822" s="2" t="s">
        <v>195</v>
      </c>
      <c r="D3822" s="2" t="s">
        <v>33</v>
      </c>
      <c r="E3822" s="2" t="s">
        <v>34</v>
      </c>
      <c r="F3822" s="2">
        <v>3404.34</v>
      </c>
      <c r="G3822" s="2">
        <v>510.65</v>
      </c>
      <c r="H3822" s="2">
        <v>2893.69</v>
      </c>
      <c r="I3822" s="2" t="s">
        <v>29</v>
      </c>
    </row>
    <row r="3823" spans="1:9" x14ac:dyDescent="0.2">
      <c r="A3823" s="3" t="s">
        <v>4259</v>
      </c>
      <c r="B3823" s="3" t="s">
        <v>376</v>
      </c>
      <c r="C3823" s="3" t="s">
        <v>178</v>
      </c>
      <c r="D3823" s="3" t="s">
        <v>52</v>
      </c>
      <c r="E3823" s="3" t="s">
        <v>60</v>
      </c>
      <c r="F3823" s="3">
        <v>2813.92</v>
      </c>
      <c r="G3823" s="3">
        <v>0</v>
      </c>
      <c r="H3823" s="3">
        <v>2813.92</v>
      </c>
      <c r="I3823" s="3" t="s">
        <v>56</v>
      </c>
    </row>
    <row r="3824" spans="1:9" x14ac:dyDescent="0.2">
      <c r="A3824" s="2" t="s">
        <v>4260</v>
      </c>
      <c r="B3824" s="2" t="s">
        <v>139</v>
      </c>
      <c r="C3824" s="2" t="s">
        <v>348</v>
      </c>
      <c r="D3824" s="2" t="s">
        <v>27</v>
      </c>
      <c r="E3824" s="2" t="s">
        <v>28</v>
      </c>
      <c r="F3824" s="2">
        <v>15093.18</v>
      </c>
      <c r="G3824" s="2">
        <v>2716.77</v>
      </c>
      <c r="H3824" s="2">
        <v>12376.41</v>
      </c>
      <c r="I3824" s="2" t="s">
        <v>29</v>
      </c>
    </row>
    <row r="3825" spans="1:9" x14ac:dyDescent="0.2">
      <c r="A3825" s="3" t="s">
        <v>4261</v>
      </c>
      <c r="B3825" s="3" t="s">
        <v>504</v>
      </c>
      <c r="C3825" s="3" t="s">
        <v>504</v>
      </c>
      <c r="D3825" s="3" t="s">
        <v>27</v>
      </c>
      <c r="E3825" s="3" t="s">
        <v>60</v>
      </c>
      <c r="F3825" s="3">
        <v>4337.55</v>
      </c>
      <c r="G3825" s="3">
        <v>0</v>
      </c>
      <c r="H3825" s="3">
        <v>4337.55</v>
      </c>
      <c r="I3825" s="3" t="s">
        <v>41</v>
      </c>
    </row>
    <row r="3826" spans="1:9" x14ac:dyDescent="0.2">
      <c r="A3826" s="2" t="s">
        <v>4262</v>
      </c>
      <c r="B3826" s="2" t="s">
        <v>505</v>
      </c>
      <c r="C3826" s="2" t="s">
        <v>729</v>
      </c>
      <c r="D3826" s="2" t="s">
        <v>33</v>
      </c>
      <c r="E3826" s="2" t="s">
        <v>34</v>
      </c>
      <c r="F3826" s="2">
        <v>28224.59</v>
      </c>
      <c r="G3826" s="2">
        <v>4233.6899999999996</v>
      </c>
      <c r="H3826" s="2">
        <v>23990.9</v>
      </c>
      <c r="I3826" s="2" t="s">
        <v>29</v>
      </c>
    </row>
    <row r="3827" spans="1:9" x14ac:dyDescent="0.2">
      <c r="A3827" s="3" t="s">
        <v>4263</v>
      </c>
      <c r="B3827" s="3" t="s">
        <v>602</v>
      </c>
      <c r="C3827" s="3" t="s">
        <v>475</v>
      </c>
      <c r="D3827" s="3" t="s">
        <v>45</v>
      </c>
      <c r="E3827" s="3" t="s">
        <v>89</v>
      </c>
      <c r="F3827" s="3">
        <v>13462.1</v>
      </c>
      <c r="G3827" s="3">
        <v>0</v>
      </c>
      <c r="H3827" s="3">
        <v>13462.1</v>
      </c>
      <c r="I3827" s="3" t="s">
        <v>29</v>
      </c>
    </row>
    <row r="3828" spans="1:9" x14ac:dyDescent="0.2">
      <c r="A3828" s="2" t="s">
        <v>4264</v>
      </c>
      <c r="B3828" s="2" t="s">
        <v>156</v>
      </c>
      <c r="C3828" s="2" t="s">
        <v>769</v>
      </c>
      <c r="D3828" s="2" t="s">
        <v>45</v>
      </c>
      <c r="E3828" s="2" t="s">
        <v>46</v>
      </c>
      <c r="F3828" s="2">
        <v>2871.98</v>
      </c>
      <c r="G3828" s="2">
        <v>143.6</v>
      </c>
      <c r="H3828" s="2">
        <v>2728.38</v>
      </c>
      <c r="I3828" s="2" t="s">
        <v>56</v>
      </c>
    </row>
    <row r="3829" spans="1:9" x14ac:dyDescent="0.2">
      <c r="A3829" s="3" t="s">
        <v>4265</v>
      </c>
      <c r="B3829" s="3" t="s">
        <v>478</v>
      </c>
      <c r="C3829" s="3" t="s">
        <v>322</v>
      </c>
      <c r="D3829" s="3" t="s">
        <v>27</v>
      </c>
      <c r="E3829" s="3" t="s">
        <v>60</v>
      </c>
      <c r="F3829" s="3">
        <v>18295.560000000001</v>
      </c>
      <c r="G3829" s="3">
        <v>0</v>
      </c>
      <c r="H3829" s="3">
        <v>18295.560000000001</v>
      </c>
      <c r="I3829" s="3" t="s">
        <v>29</v>
      </c>
    </row>
    <row r="3830" spans="1:9" x14ac:dyDescent="0.2">
      <c r="A3830" s="2" t="s">
        <v>4266</v>
      </c>
      <c r="B3830" s="2" t="s">
        <v>393</v>
      </c>
      <c r="C3830" s="2" t="s">
        <v>608</v>
      </c>
      <c r="D3830" s="2" t="s">
        <v>64</v>
      </c>
      <c r="E3830" s="2" t="s">
        <v>115</v>
      </c>
      <c r="F3830" s="2">
        <v>23420.63</v>
      </c>
      <c r="G3830" s="2">
        <v>0</v>
      </c>
      <c r="H3830" s="2">
        <v>23420.63</v>
      </c>
      <c r="I3830" s="2" t="s">
        <v>29</v>
      </c>
    </row>
    <row r="3831" spans="1:9" x14ac:dyDescent="0.2">
      <c r="A3831" s="3" t="s">
        <v>4267</v>
      </c>
      <c r="B3831" s="3" t="s">
        <v>212</v>
      </c>
      <c r="C3831" s="3" t="s">
        <v>460</v>
      </c>
      <c r="D3831" s="3" t="s">
        <v>27</v>
      </c>
      <c r="E3831" s="3" t="s">
        <v>34</v>
      </c>
      <c r="F3831" s="3">
        <v>20215.099999999999</v>
      </c>
      <c r="G3831" s="3">
        <v>3638.72</v>
      </c>
      <c r="H3831" s="3">
        <v>16576.38</v>
      </c>
      <c r="I3831" s="3" t="s">
        <v>29</v>
      </c>
    </row>
    <row r="3832" spans="1:9" x14ac:dyDescent="0.2">
      <c r="A3832" s="2" t="s">
        <v>4268</v>
      </c>
      <c r="B3832" s="2" t="s">
        <v>82</v>
      </c>
      <c r="C3832" s="2" t="s">
        <v>546</v>
      </c>
      <c r="D3832" s="2" t="s">
        <v>33</v>
      </c>
      <c r="E3832" s="2" t="s">
        <v>60</v>
      </c>
      <c r="F3832" s="2">
        <v>5385.02</v>
      </c>
      <c r="G3832" s="2">
        <v>0</v>
      </c>
      <c r="H3832" s="2">
        <v>5385.02</v>
      </c>
      <c r="I3832" s="2" t="s">
        <v>29</v>
      </c>
    </row>
    <row r="3833" spans="1:9" x14ac:dyDescent="0.2">
      <c r="A3833" s="3" t="s">
        <v>4269</v>
      </c>
      <c r="B3833" s="3" t="s">
        <v>167</v>
      </c>
      <c r="C3833" s="3" t="s">
        <v>150</v>
      </c>
      <c r="D3833" s="3" t="s">
        <v>52</v>
      </c>
      <c r="E3833" s="3" t="s">
        <v>60</v>
      </c>
      <c r="F3833" s="3">
        <v>21237.58</v>
      </c>
      <c r="G3833" s="3">
        <v>0</v>
      </c>
      <c r="H3833" s="3">
        <v>21237.58</v>
      </c>
      <c r="I3833" s="3" t="s">
        <v>29</v>
      </c>
    </row>
    <row r="3834" spans="1:9" x14ac:dyDescent="0.2">
      <c r="A3834" s="2" t="s">
        <v>4270</v>
      </c>
      <c r="B3834" s="2" t="s">
        <v>1072</v>
      </c>
      <c r="C3834" s="2" t="s">
        <v>136</v>
      </c>
      <c r="D3834" s="2" t="s">
        <v>52</v>
      </c>
      <c r="E3834" s="2" t="s">
        <v>34</v>
      </c>
      <c r="F3834" s="2">
        <v>6761.55</v>
      </c>
      <c r="G3834" s="2">
        <v>811.39</v>
      </c>
      <c r="H3834" s="2">
        <v>5950.16</v>
      </c>
      <c r="I3834" s="2" t="s">
        <v>29</v>
      </c>
    </row>
    <row r="3835" spans="1:9" x14ac:dyDescent="0.2">
      <c r="A3835" s="3" t="s">
        <v>4271</v>
      </c>
      <c r="B3835" s="3" t="s">
        <v>278</v>
      </c>
      <c r="C3835" s="3" t="s">
        <v>669</v>
      </c>
      <c r="D3835" s="3" t="s">
        <v>33</v>
      </c>
      <c r="E3835" s="3" t="s">
        <v>34</v>
      </c>
      <c r="F3835" s="3">
        <v>10126.41</v>
      </c>
      <c r="G3835" s="3">
        <v>1518.96</v>
      </c>
      <c r="H3835" s="3">
        <v>8607.4500000000007</v>
      </c>
      <c r="I3835" s="3" t="s">
        <v>29</v>
      </c>
    </row>
    <row r="3836" spans="1:9" x14ac:dyDescent="0.2">
      <c r="A3836" s="2" t="s">
        <v>4272</v>
      </c>
      <c r="B3836" s="2" t="s">
        <v>475</v>
      </c>
      <c r="C3836" s="2" t="s">
        <v>123</v>
      </c>
      <c r="D3836" s="2" t="s">
        <v>33</v>
      </c>
      <c r="E3836" s="2" t="s">
        <v>28</v>
      </c>
      <c r="F3836" s="2">
        <v>2397.0700000000002</v>
      </c>
      <c r="G3836" s="2">
        <v>359.56</v>
      </c>
      <c r="H3836" s="2">
        <v>2037.51</v>
      </c>
      <c r="I3836" s="2" t="s">
        <v>29</v>
      </c>
    </row>
    <row r="3837" spans="1:9" x14ac:dyDescent="0.2">
      <c r="A3837" s="3" t="s">
        <v>4273</v>
      </c>
      <c r="B3837" s="3" t="s">
        <v>558</v>
      </c>
      <c r="C3837" s="3" t="s">
        <v>26</v>
      </c>
      <c r="D3837" s="3" t="s">
        <v>33</v>
      </c>
      <c r="E3837" s="3" t="s">
        <v>28</v>
      </c>
      <c r="F3837" s="3">
        <v>8851.2800000000007</v>
      </c>
      <c r="G3837" s="3">
        <v>1327.69</v>
      </c>
      <c r="H3837" s="3">
        <v>7523.59</v>
      </c>
      <c r="I3837" s="3" t="s">
        <v>41</v>
      </c>
    </row>
    <row r="3838" spans="1:9" x14ac:dyDescent="0.2">
      <c r="A3838" s="2" t="s">
        <v>4274</v>
      </c>
      <c r="B3838" s="2" t="s">
        <v>669</v>
      </c>
      <c r="C3838" s="2" t="s">
        <v>553</v>
      </c>
      <c r="D3838" s="2" t="s">
        <v>33</v>
      </c>
      <c r="E3838" s="2" t="s">
        <v>34</v>
      </c>
      <c r="F3838" s="2">
        <v>7792.22</v>
      </c>
      <c r="G3838" s="2">
        <v>1168.83</v>
      </c>
      <c r="H3838" s="2">
        <v>6623.39</v>
      </c>
      <c r="I3838" s="2" t="s">
        <v>41</v>
      </c>
    </row>
    <row r="3839" spans="1:9" x14ac:dyDescent="0.2">
      <c r="A3839" s="3" t="s">
        <v>4275</v>
      </c>
      <c r="B3839" s="3" t="s">
        <v>705</v>
      </c>
      <c r="C3839" s="3" t="s">
        <v>578</v>
      </c>
      <c r="D3839" s="3" t="s">
        <v>64</v>
      </c>
      <c r="E3839" s="3" t="s">
        <v>34</v>
      </c>
      <c r="F3839" s="3">
        <v>8310.6200000000008</v>
      </c>
      <c r="G3839" s="3">
        <v>0</v>
      </c>
      <c r="H3839" s="3">
        <v>8310.6200000000008</v>
      </c>
      <c r="I3839" s="3" t="s">
        <v>29</v>
      </c>
    </row>
    <row r="3840" spans="1:9" x14ac:dyDescent="0.2">
      <c r="A3840" s="2" t="s">
        <v>4276</v>
      </c>
      <c r="B3840" s="2" t="s">
        <v>132</v>
      </c>
      <c r="C3840" s="2" t="s">
        <v>278</v>
      </c>
      <c r="D3840" s="2" t="s">
        <v>27</v>
      </c>
      <c r="E3840" s="2" t="s">
        <v>28</v>
      </c>
      <c r="F3840" s="2">
        <v>2950.89</v>
      </c>
      <c r="G3840" s="2">
        <v>531.16</v>
      </c>
      <c r="H3840" s="2">
        <v>2419.73</v>
      </c>
      <c r="I3840" s="2" t="s">
        <v>29</v>
      </c>
    </row>
    <row r="3841" spans="1:9" x14ac:dyDescent="0.2">
      <c r="A3841" s="3" t="s">
        <v>4277</v>
      </c>
      <c r="B3841" s="3" t="s">
        <v>258</v>
      </c>
      <c r="C3841" s="3" t="s">
        <v>567</v>
      </c>
      <c r="D3841" s="3" t="s">
        <v>169</v>
      </c>
      <c r="E3841" s="3" t="s">
        <v>34</v>
      </c>
      <c r="F3841" s="3">
        <v>2810.47</v>
      </c>
      <c r="G3841" s="3">
        <v>562.09</v>
      </c>
      <c r="H3841" s="3">
        <v>2248.38</v>
      </c>
      <c r="I3841" s="3" t="s">
        <v>29</v>
      </c>
    </row>
    <row r="3842" spans="1:9" x14ac:dyDescent="0.2">
      <c r="A3842" s="2" t="s">
        <v>4278</v>
      </c>
      <c r="B3842" s="2" t="s">
        <v>445</v>
      </c>
      <c r="C3842" s="2" t="s">
        <v>584</v>
      </c>
      <c r="D3842" s="2" t="s">
        <v>27</v>
      </c>
      <c r="E3842" s="2" t="s">
        <v>60</v>
      </c>
      <c r="F3842" s="2">
        <v>3580.63</v>
      </c>
      <c r="G3842" s="2">
        <v>0</v>
      </c>
      <c r="H3842" s="2">
        <v>3580.63</v>
      </c>
      <c r="I3842" s="2" t="s">
        <v>29</v>
      </c>
    </row>
    <row r="3843" spans="1:9" x14ac:dyDescent="0.2">
      <c r="A3843" s="3" t="s">
        <v>4279</v>
      </c>
      <c r="B3843" s="3" t="s">
        <v>403</v>
      </c>
      <c r="C3843" s="3" t="s">
        <v>595</v>
      </c>
      <c r="D3843" s="3" t="s">
        <v>64</v>
      </c>
      <c r="E3843" s="3" t="s">
        <v>115</v>
      </c>
      <c r="F3843" s="3">
        <v>14254.01</v>
      </c>
      <c r="G3843" s="3">
        <v>0</v>
      </c>
      <c r="H3843" s="3">
        <v>14254.01</v>
      </c>
      <c r="I3843" s="3" t="s">
        <v>29</v>
      </c>
    </row>
    <row r="3844" spans="1:9" x14ac:dyDescent="0.2">
      <c r="A3844" s="2" t="s">
        <v>4280</v>
      </c>
      <c r="B3844" s="2" t="s">
        <v>92</v>
      </c>
      <c r="C3844" s="2" t="s">
        <v>98</v>
      </c>
      <c r="D3844" s="2" t="s">
        <v>52</v>
      </c>
      <c r="E3844" s="2" t="s">
        <v>60</v>
      </c>
      <c r="F3844" s="2">
        <v>3918.77</v>
      </c>
      <c r="G3844" s="2">
        <v>0</v>
      </c>
      <c r="H3844" s="2">
        <v>3918.77</v>
      </c>
      <c r="I3844" s="2" t="s">
        <v>56</v>
      </c>
    </row>
    <row r="3845" spans="1:9" x14ac:dyDescent="0.2">
      <c r="A3845" s="3" t="s">
        <v>4281</v>
      </c>
      <c r="B3845" s="3" t="s">
        <v>712</v>
      </c>
      <c r="C3845" s="3" t="s">
        <v>791</v>
      </c>
      <c r="D3845" s="3" t="s">
        <v>64</v>
      </c>
      <c r="E3845" s="3" t="s">
        <v>115</v>
      </c>
      <c r="F3845" s="3">
        <v>7335.43</v>
      </c>
      <c r="G3845" s="3">
        <v>0</v>
      </c>
      <c r="H3845" s="3">
        <v>7335.43</v>
      </c>
      <c r="I3845" s="3" t="s">
        <v>29</v>
      </c>
    </row>
    <row r="3846" spans="1:9" x14ac:dyDescent="0.2">
      <c r="A3846" s="2" t="s">
        <v>4282</v>
      </c>
      <c r="B3846" s="2" t="s">
        <v>557</v>
      </c>
      <c r="C3846" s="2" t="s">
        <v>66</v>
      </c>
      <c r="D3846" s="2" t="s">
        <v>64</v>
      </c>
      <c r="E3846" s="2" t="s">
        <v>28</v>
      </c>
      <c r="F3846" s="2">
        <v>9851.5300000000007</v>
      </c>
      <c r="G3846" s="2">
        <v>0</v>
      </c>
      <c r="H3846" s="2">
        <v>9851.5300000000007</v>
      </c>
      <c r="I3846" s="2" t="s">
        <v>29</v>
      </c>
    </row>
    <row r="3847" spans="1:9" x14ac:dyDescent="0.2">
      <c r="A3847" s="3" t="s">
        <v>4283</v>
      </c>
      <c r="B3847" s="3" t="s">
        <v>234</v>
      </c>
      <c r="C3847" s="3" t="s">
        <v>443</v>
      </c>
      <c r="D3847" s="3" t="s">
        <v>45</v>
      </c>
      <c r="E3847" s="3" t="s">
        <v>46</v>
      </c>
      <c r="F3847" s="3">
        <v>4068.37</v>
      </c>
      <c r="G3847" s="3">
        <v>203.42</v>
      </c>
      <c r="H3847" s="3">
        <v>3864.95</v>
      </c>
      <c r="I3847" s="3" t="s">
        <v>29</v>
      </c>
    </row>
    <row r="3848" spans="1:9" x14ac:dyDescent="0.2">
      <c r="A3848" s="2" t="s">
        <v>4284</v>
      </c>
      <c r="B3848" s="2" t="s">
        <v>826</v>
      </c>
      <c r="C3848" s="2" t="s">
        <v>94</v>
      </c>
      <c r="D3848" s="2" t="s">
        <v>64</v>
      </c>
      <c r="E3848" s="2" t="s">
        <v>34</v>
      </c>
      <c r="F3848" s="2">
        <v>18526.73</v>
      </c>
      <c r="G3848" s="2">
        <v>0</v>
      </c>
      <c r="H3848" s="2">
        <v>18526.73</v>
      </c>
      <c r="I3848" s="2" t="s">
        <v>29</v>
      </c>
    </row>
    <row r="3849" spans="1:9" x14ac:dyDescent="0.2">
      <c r="A3849" s="3" t="s">
        <v>4285</v>
      </c>
      <c r="B3849" s="3" t="s">
        <v>31</v>
      </c>
      <c r="C3849" s="3" t="s">
        <v>393</v>
      </c>
      <c r="D3849" s="3" t="s">
        <v>206</v>
      </c>
      <c r="E3849" s="3" t="s">
        <v>207</v>
      </c>
      <c r="F3849" s="3">
        <v>3273.71</v>
      </c>
      <c r="G3849" s="3">
        <v>0</v>
      </c>
      <c r="H3849" s="3">
        <v>3273.71</v>
      </c>
      <c r="I3849" s="3" t="s">
        <v>29</v>
      </c>
    </row>
    <row r="3850" spans="1:9" x14ac:dyDescent="0.2">
      <c r="A3850" s="2" t="s">
        <v>4286</v>
      </c>
      <c r="B3850" s="2" t="s">
        <v>161</v>
      </c>
      <c r="C3850" s="2" t="s">
        <v>239</v>
      </c>
      <c r="D3850" s="2" t="s">
        <v>64</v>
      </c>
      <c r="E3850" s="2" t="s">
        <v>28</v>
      </c>
      <c r="F3850" s="2">
        <v>2539.9299999999998</v>
      </c>
      <c r="G3850" s="2">
        <v>0</v>
      </c>
      <c r="H3850" s="2">
        <v>2539.9299999999998</v>
      </c>
      <c r="I3850" s="2" t="s">
        <v>29</v>
      </c>
    </row>
    <row r="3851" spans="1:9" x14ac:dyDescent="0.2">
      <c r="A3851" s="3" t="s">
        <v>4287</v>
      </c>
      <c r="B3851" s="3" t="s">
        <v>454</v>
      </c>
      <c r="C3851" s="3" t="s">
        <v>186</v>
      </c>
      <c r="D3851" s="3" t="s">
        <v>33</v>
      </c>
      <c r="E3851" s="3" t="s">
        <v>34</v>
      </c>
      <c r="F3851" s="3">
        <v>8509.7999999999993</v>
      </c>
      <c r="G3851" s="3">
        <v>1276.47</v>
      </c>
      <c r="H3851" s="3">
        <v>7233.33</v>
      </c>
      <c r="I3851" s="3" t="s">
        <v>56</v>
      </c>
    </row>
    <row r="3852" spans="1:9" x14ac:dyDescent="0.2">
      <c r="A3852" s="2" t="s">
        <v>4288</v>
      </c>
      <c r="B3852" s="2" t="s">
        <v>262</v>
      </c>
      <c r="C3852" s="2" t="s">
        <v>76</v>
      </c>
      <c r="D3852" s="2" t="s">
        <v>52</v>
      </c>
      <c r="E3852" s="2" t="s">
        <v>60</v>
      </c>
      <c r="F3852" s="2">
        <v>2814.74</v>
      </c>
      <c r="G3852" s="2">
        <v>0</v>
      </c>
      <c r="H3852" s="2">
        <v>2814.74</v>
      </c>
      <c r="I3852" s="2" t="s">
        <v>41</v>
      </c>
    </row>
    <row r="3853" spans="1:9" x14ac:dyDescent="0.2">
      <c r="A3853" s="3" t="s">
        <v>4289</v>
      </c>
      <c r="B3853" s="3" t="s">
        <v>564</v>
      </c>
      <c r="C3853" s="3" t="s">
        <v>373</v>
      </c>
      <c r="D3853" s="3" t="s">
        <v>33</v>
      </c>
      <c r="E3853" s="3" t="s">
        <v>60</v>
      </c>
      <c r="F3853" s="3">
        <v>5968.08</v>
      </c>
      <c r="G3853" s="3">
        <v>0</v>
      </c>
      <c r="H3853" s="3">
        <v>5968.08</v>
      </c>
      <c r="I3853" s="3" t="s">
        <v>41</v>
      </c>
    </row>
    <row r="3854" spans="1:9" x14ac:dyDescent="0.2">
      <c r="A3854" s="2" t="s">
        <v>4290</v>
      </c>
      <c r="B3854" s="2" t="s">
        <v>551</v>
      </c>
      <c r="C3854" s="2" t="s">
        <v>337</v>
      </c>
      <c r="D3854" s="2" t="s">
        <v>33</v>
      </c>
      <c r="E3854" s="2" t="s">
        <v>28</v>
      </c>
      <c r="F3854" s="2">
        <v>11280.52</v>
      </c>
      <c r="G3854" s="2">
        <v>1692.08</v>
      </c>
      <c r="H3854" s="2">
        <v>9588.44</v>
      </c>
      <c r="I3854" s="2" t="s">
        <v>41</v>
      </c>
    </row>
    <row r="3855" spans="1:9" x14ac:dyDescent="0.2">
      <c r="A3855" s="3" t="s">
        <v>4291</v>
      </c>
      <c r="B3855" s="3" t="s">
        <v>101</v>
      </c>
      <c r="C3855" s="3" t="s">
        <v>67</v>
      </c>
      <c r="D3855" s="3" t="s">
        <v>114</v>
      </c>
      <c r="E3855" s="3" t="s">
        <v>46</v>
      </c>
      <c r="F3855" s="3">
        <v>8829.2000000000007</v>
      </c>
      <c r="G3855" s="3">
        <v>882.92</v>
      </c>
      <c r="H3855" s="3">
        <v>7946.28</v>
      </c>
      <c r="I3855" s="3" t="s">
        <v>29</v>
      </c>
    </row>
    <row r="3856" spans="1:9" x14ac:dyDescent="0.2">
      <c r="A3856" s="2" t="s">
        <v>4292</v>
      </c>
      <c r="B3856" s="2" t="s">
        <v>813</v>
      </c>
      <c r="C3856" s="2" t="s">
        <v>192</v>
      </c>
      <c r="D3856" s="2" t="s">
        <v>52</v>
      </c>
      <c r="E3856" s="2" t="s">
        <v>60</v>
      </c>
      <c r="F3856" s="2">
        <v>6541.98</v>
      </c>
      <c r="G3856" s="2">
        <v>0</v>
      </c>
      <c r="H3856" s="2">
        <v>6541.98</v>
      </c>
      <c r="I3856" s="2" t="s">
        <v>41</v>
      </c>
    </row>
    <row r="3857" spans="1:9" x14ac:dyDescent="0.2">
      <c r="A3857" s="3" t="s">
        <v>4293</v>
      </c>
      <c r="B3857" s="3" t="s">
        <v>375</v>
      </c>
      <c r="C3857" s="3" t="s">
        <v>335</v>
      </c>
      <c r="D3857" s="3" t="s">
        <v>64</v>
      </c>
      <c r="E3857" s="3" t="s">
        <v>34</v>
      </c>
      <c r="F3857" s="3">
        <v>11675.36</v>
      </c>
      <c r="G3857" s="3">
        <v>0</v>
      </c>
      <c r="H3857" s="3">
        <v>11675.36</v>
      </c>
      <c r="I3857" s="3" t="s">
        <v>56</v>
      </c>
    </row>
    <row r="3858" spans="1:9" x14ac:dyDescent="0.2">
      <c r="A3858" s="2" t="s">
        <v>4294</v>
      </c>
      <c r="B3858" s="2" t="s">
        <v>570</v>
      </c>
      <c r="C3858" s="2" t="s">
        <v>570</v>
      </c>
      <c r="D3858" s="2" t="s">
        <v>27</v>
      </c>
      <c r="E3858" s="2" t="s">
        <v>34</v>
      </c>
      <c r="F3858" s="2">
        <v>4313.01</v>
      </c>
      <c r="G3858" s="2">
        <v>776.34</v>
      </c>
      <c r="H3858" s="2">
        <v>3536.67</v>
      </c>
      <c r="I3858" s="2" t="s">
        <v>41</v>
      </c>
    </row>
    <row r="3859" spans="1:9" x14ac:dyDescent="0.2">
      <c r="A3859" s="3" t="s">
        <v>4295</v>
      </c>
      <c r="B3859" s="3" t="s">
        <v>300</v>
      </c>
      <c r="C3859" s="3" t="s">
        <v>148</v>
      </c>
      <c r="D3859" s="3" t="s">
        <v>45</v>
      </c>
      <c r="E3859" s="3" t="s">
        <v>89</v>
      </c>
      <c r="F3859" s="3">
        <v>5002.1000000000004</v>
      </c>
      <c r="G3859" s="3">
        <v>0</v>
      </c>
      <c r="H3859" s="3">
        <v>5002.1000000000004</v>
      </c>
      <c r="I3859" s="3" t="s">
        <v>29</v>
      </c>
    </row>
    <row r="3860" spans="1:9" x14ac:dyDescent="0.2">
      <c r="A3860" s="2" t="s">
        <v>4296</v>
      </c>
      <c r="B3860" s="2" t="s">
        <v>546</v>
      </c>
      <c r="C3860" s="2" t="s">
        <v>794</v>
      </c>
      <c r="D3860" s="2" t="s">
        <v>64</v>
      </c>
      <c r="E3860" s="2" t="s">
        <v>34</v>
      </c>
      <c r="F3860" s="2">
        <v>14291.5</v>
      </c>
      <c r="G3860" s="2">
        <v>0</v>
      </c>
      <c r="H3860" s="2">
        <v>14291.5</v>
      </c>
      <c r="I3860" s="2" t="s">
        <v>29</v>
      </c>
    </row>
    <row r="3861" spans="1:9" x14ac:dyDescent="0.2">
      <c r="A3861" s="3" t="s">
        <v>4297</v>
      </c>
      <c r="B3861" s="3" t="s">
        <v>81</v>
      </c>
      <c r="C3861" s="3" t="s">
        <v>70</v>
      </c>
      <c r="D3861" s="3" t="s">
        <v>114</v>
      </c>
      <c r="E3861" s="3" t="s">
        <v>115</v>
      </c>
      <c r="F3861" s="3">
        <v>7696.95</v>
      </c>
      <c r="G3861" s="3">
        <v>769.7</v>
      </c>
      <c r="H3861" s="3">
        <v>6927.25</v>
      </c>
      <c r="I3861" s="3" t="s">
        <v>29</v>
      </c>
    </row>
    <row r="3862" spans="1:9" x14ac:dyDescent="0.2">
      <c r="A3862" s="2" t="s">
        <v>4298</v>
      </c>
      <c r="B3862" s="2" t="s">
        <v>971</v>
      </c>
      <c r="C3862" s="2" t="s">
        <v>360</v>
      </c>
      <c r="D3862" s="2" t="s">
        <v>33</v>
      </c>
      <c r="E3862" s="2" t="s">
        <v>60</v>
      </c>
      <c r="F3862" s="2">
        <v>2931.67</v>
      </c>
      <c r="G3862" s="2">
        <v>0</v>
      </c>
      <c r="H3862" s="2">
        <v>2931.67</v>
      </c>
      <c r="I3862" s="2" t="s">
        <v>29</v>
      </c>
    </row>
    <row r="3863" spans="1:9" x14ac:dyDescent="0.2">
      <c r="A3863" s="3" t="s">
        <v>4299</v>
      </c>
      <c r="B3863" s="3" t="s">
        <v>219</v>
      </c>
      <c r="C3863" s="3" t="s">
        <v>299</v>
      </c>
      <c r="D3863" s="3" t="s">
        <v>206</v>
      </c>
      <c r="E3863" s="3" t="s">
        <v>207</v>
      </c>
      <c r="F3863" s="3">
        <v>15327.34</v>
      </c>
      <c r="G3863" s="3">
        <v>0</v>
      </c>
      <c r="H3863" s="3">
        <v>15327.34</v>
      </c>
      <c r="I3863" s="3" t="s">
        <v>29</v>
      </c>
    </row>
    <row r="3864" spans="1:9" x14ac:dyDescent="0.2">
      <c r="A3864" s="2" t="s">
        <v>4300</v>
      </c>
      <c r="B3864" s="2" t="s">
        <v>84</v>
      </c>
      <c r="C3864" s="2" t="s">
        <v>360</v>
      </c>
      <c r="D3864" s="2" t="s">
        <v>169</v>
      </c>
      <c r="E3864" s="2" t="s">
        <v>34</v>
      </c>
      <c r="F3864" s="2">
        <v>2701.71</v>
      </c>
      <c r="G3864" s="2">
        <v>540.34</v>
      </c>
      <c r="H3864" s="2">
        <v>2161.37</v>
      </c>
      <c r="I3864" s="2" t="s">
        <v>56</v>
      </c>
    </row>
    <row r="3865" spans="1:9" x14ac:dyDescent="0.2">
      <c r="A3865" s="3" t="s">
        <v>4301</v>
      </c>
      <c r="B3865" s="3" t="s">
        <v>553</v>
      </c>
      <c r="C3865" s="3" t="s">
        <v>145</v>
      </c>
      <c r="D3865" s="3" t="s">
        <v>27</v>
      </c>
      <c r="E3865" s="3" t="s">
        <v>60</v>
      </c>
      <c r="F3865" s="3">
        <v>18344.099999999999</v>
      </c>
      <c r="G3865" s="3">
        <v>0</v>
      </c>
      <c r="H3865" s="3">
        <v>18344.099999999999</v>
      </c>
      <c r="I3865" s="3" t="s">
        <v>29</v>
      </c>
    </row>
    <row r="3866" spans="1:9" x14ac:dyDescent="0.2">
      <c r="A3866" s="2" t="s">
        <v>4302</v>
      </c>
      <c r="B3866" s="2" t="s">
        <v>367</v>
      </c>
      <c r="C3866" s="2" t="s">
        <v>388</v>
      </c>
      <c r="D3866" s="2" t="s">
        <v>64</v>
      </c>
      <c r="E3866" s="2" t="s">
        <v>28</v>
      </c>
      <c r="F3866" s="2">
        <v>9039.4</v>
      </c>
      <c r="G3866" s="2">
        <v>0</v>
      </c>
      <c r="H3866" s="2">
        <v>9039.4</v>
      </c>
      <c r="I3866" s="2" t="s">
        <v>56</v>
      </c>
    </row>
    <row r="3867" spans="1:9" x14ac:dyDescent="0.2">
      <c r="A3867" s="3" t="s">
        <v>4303</v>
      </c>
      <c r="B3867" s="3" t="s">
        <v>498</v>
      </c>
      <c r="C3867" s="3" t="s">
        <v>167</v>
      </c>
      <c r="D3867" s="3" t="s">
        <v>33</v>
      </c>
      <c r="E3867" s="3" t="s">
        <v>34</v>
      </c>
      <c r="F3867" s="3">
        <v>5593.14</v>
      </c>
      <c r="G3867" s="3">
        <v>838.97</v>
      </c>
      <c r="H3867" s="3">
        <v>4754.17</v>
      </c>
      <c r="I3867" s="3" t="s">
        <v>29</v>
      </c>
    </row>
    <row r="3868" spans="1:9" x14ac:dyDescent="0.2">
      <c r="A3868" s="2" t="s">
        <v>4304</v>
      </c>
      <c r="B3868" s="2" t="s">
        <v>224</v>
      </c>
      <c r="C3868" s="2" t="s">
        <v>224</v>
      </c>
      <c r="D3868" s="2" t="s">
        <v>206</v>
      </c>
      <c r="E3868" s="2" t="s">
        <v>207</v>
      </c>
      <c r="F3868" s="2">
        <v>3855.01</v>
      </c>
      <c r="G3868" s="2">
        <v>0</v>
      </c>
      <c r="H3868" s="2">
        <v>3855.01</v>
      </c>
      <c r="I3868" s="2" t="s">
        <v>41</v>
      </c>
    </row>
    <row r="3869" spans="1:9" x14ac:dyDescent="0.2">
      <c r="A3869" s="3" t="s">
        <v>4305</v>
      </c>
      <c r="B3869" s="3" t="s">
        <v>824</v>
      </c>
      <c r="C3869" s="3" t="s">
        <v>179</v>
      </c>
      <c r="D3869" s="3" t="s">
        <v>52</v>
      </c>
      <c r="E3869" s="3" t="s">
        <v>34</v>
      </c>
      <c r="F3869" s="3">
        <v>8365.14</v>
      </c>
      <c r="G3869" s="3">
        <v>1003.82</v>
      </c>
      <c r="H3869" s="3">
        <v>7361.32</v>
      </c>
      <c r="I3869" s="3" t="s">
        <v>29</v>
      </c>
    </row>
    <row r="3870" spans="1:9" x14ac:dyDescent="0.2">
      <c r="A3870" s="2" t="s">
        <v>4306</v>
      </c>
      <c r="B3870" s="2" t="s">
        <v>509</v>
      </c>
      <c r="C3870" s="2" t="s">
        <v>198</v>
      </c>
      <c r="D3870" s="2" t="s">
        <v>52</v>
      </c>
      <c r="E3870" s="2" t="s">
        <v>34</v>
      </c>
      <c r="F3870" s="2">
        <v>6852.13</v>
      </c>
      <c r="G3870" s="2">
        <v>822.26</v>
      </c>
      <c r="H3870" s="2">
        <v>6029.87</v>
      </c>
      <c r="I3870" s="2" t="s">
        <v>56</v>
      </c>
    </row>
    <row r="3871" spans="1:9" x14ac:dyDescent="0.2">
      <c r="A3871" s="3" t="s">
        <v>4307</v>
      </c>
      <c r="B3871" s="3" t="s">
        <v>312</v>
      </c>
      <c r="C3871" s="3" t="s">
        <v>584</v>
      </c>
      <c r="D3871" s="3" t="s">
        <v>33</v>
      </c>
      <c r="E3871" s="3" t="s">
        <v>34</v>
      </c>
      <c r="F3871" s="3">
        <v>2208.65</v>
      </c>
      <c r="G3871" s="3">
        <v>331.3</v>
      </c>
      <c r="H3871" s="3">
        <v>1877.35</v>
      </c>
      <c r="I3871" s="3" t="s">
        <v>29</v>
      </c>
    </row>
    <row r="3872" spans="1:9" x14ac:dyDescent="0.2">
      <c r="A3872" s="2" t="s">
        <v>4308</v>
      </c>
      <c r="B3872" s="2" t="s">
        <v>1278</v>
      </c>
      <c r="C3872" s="2" t="s">
        <v>274</v>
      </c>
      <c r="D3872" s="2" t="s">
        <v>64</v>
      </c>
      <c r="E3872" s="2" t="s">
        <v>28</v>
      </c>
      <c r="F3872" s="2">
        <v>13709.49</v>
      </c>
      <c r="G3872" s="2">
        <v>0</v>
      </c>
      <c r="H3872" s="2">
        <v>13709.49</v>
      </c>
      <c r="I3872" s="2" t="s">
        <v>41</v>
      </c>
    </row>
    <row r="3873" spans="1:9" x14ac:dyDescent="0.2">
      <c r="A3873" s="3" t="s">
        <v>4309</v>
      </c>
      <c r="B3873" s="3" t="s">
        <v>324</v>
      </c>
      <c r="C3873" s="3" t="s">
        <v>546</v>
      </c>
      <c r="D3873" s="3" t="s">
        <v>27</v>
      </c>
      <c r="E3873" s="3" t="s">
        <v>28</v>
      </c>
      <c r="F3873" s="3">
        <v>5717.24</v>
      </c>
      <c r="G3873" s="3">
        <v>1029.0999999999999</v>
      </c>
      <c r="H3873" s="3">
        <v>4688.1400000000003</v>
      </c>
      <c r="I3873" s="3" t="s">
        <v>29</v>
      </c>
    </row>
    <row r="3874" spans="1:9" x14ac:dyDescent="0.2">
      <c r="A3874" s="2" t="s">
        <v>4310</v>
      </c>
      <c r="B3874" s="2" t="s">
        <v>92</v>
      </c>
      <c r="C3874" s="2" t="s">
        <v>87</v>
      </c>
      <c r="D3874" s="2" t="s">
        <v>27</v>
      </c>
      <c r="E3874" s="2" t="s">
        <v>60</v>
      </c>
      <c r="F3874" s="2">
        <v>4746.74</v>
      </c>
      <c r="G3874" s="2">
        <v>0</v>
      </c>
      <c r="H3874" s="2">
        <v>4746.74</v>
      </c>
      <c r="I3874" s="2" t="s">
        <v>56</v>
      </c>
    </row>
    <row r="3875" spans="1:9" x14ac:dyDescent="0.2">
      <c r="A3875" s="3" t="s">
        <v>4311</v>
      </c>
      <c r="B3875" s="3" t="s">
        <v>209</v>
      </c>
      <c r="C3875" s="3" t="s">
        <v>393</v>
      </c>
      <c r="D3875" s="3" t="s">
        <v>27</v>
      </c>
      <c r="E3875" s="3" t="s">
        <v>34</v>
      </c>
      <c r="F3875" s="3">
        <v>9206.77</v>
      </c>
      <c r="G3875" s="3">
        <v>1657.22</v>
      </c>
      <c r="H3875" s="3">
        <v>7549.55</v>
      </c>
      <c r="I3875" s="3" t="s">
        <v>29</v>
      </c>
    </row>
    <row r="3876" spans="1:9" x14ac:dyDescent="0.2">
      <c r="A3876" s="2" t="s">
        <v>4312</v>
      </c>
      <c r="B3876" s="2" t="s">
        <v>378</v>
      </c>
      <c r="C3876" s="2" t="s">
        <v>666</v>
      </c>
      <c r="D3876" s="2" t="s">
        <v>64</v>
      </c>
      <c r="E3876" s="2" t="s">
        <v>34</v>
      </c>
      <c r="F3876" s="2">
        <v>7297.91</v>
      </c>
      <c r="G3876" s="2">
        <v>0</v>
      </c>
      <c r="H3876" s="2">
        <v>7297.91</v>
      </c>
      <c r="I3876" s="2" t="s">
        <v>56</v>
      </c>
    </row>
    <row r="3877" spans="1:9" x14ac:dyDescent="0.2">
      <c r="A3877" s="3" t="s">
        <v>4313</v>
      </c>
      <c r="B3877" s="3" t="s">
        <v>331</v>
      </c>
      <c r="C3877" s="3" t="s">
        <v>551</v>
      </c>
      <c r="D3877" s="3" t="s">
        <v>45</v>
      </c>
      <c r="E3877" s="3" t="s">
        <v>89</v>
      </c>
      <c r="F3877" s="3">
        <v>9885.91</v>
      </c>
      <c r="G3877" s="3">
        <v>0</v>
      </c>
      <c r="H3877" s="3">
        <v>9885.91</v>
      </c>
      <c r="I3877" s="3" t="s">
        <v>29</v>
      </c>
    </row>
    <row r="3878" spans="1:9" x14ac:dyDescent="0.2">
      <c r="A3878" s="2" t="s">
        <v>4314</v>
      </c>
      <c r="B3878" s="2" t="s">
        <v>139</v>
      </c>
      <c r="C3878" s="2" t="s">
        <v>653</v>
      </c>
      <c r="D3878" s="2" t="s">
        <v>27</v>
      </c>
      <c r="E3878" s="2" t="s">
        <v>34</v>
      </c>
      <c r="F3878" s="2">
        <v>3759.67</v>
      </c>
      <c r="G3878" s="2">
        <v>676.74</v>
      </c>
      <c r="H3878" s="2">
        <v>3082.93</v>
      </c>
      <c r="I3878" s="2" t="s">
        <v>56</v>
      </c>
    </row>
    <row r="3879" spans="1:9" x14ac:dyDescent="0.2">
      <c r="A3879" s="3" t="s">
        <v>4315</v>
      </c>
      <c r="B3879" s="3" t="s">
        <v>141</v>
      </c>
      <c r="C3879" s="3" t="s">
        <v>289</v>
      </c>
      <c r="D3879" s="3" t="s">
        <v>27</v>
      </c>
      <c r="E3879" s="3" t="s">
        <v>60</v>
      </c>
      <c r="F3879" s="3">
        <v>12159</v>
      </c>
      <c r="G3879" s="3">
        <v>0</v>
      </c>
      <c r="H3879" s="3">
        <v>12159</v>
      </c>
      <c r="I3879" s="3" t="s">
        <v>41</v>
      </c>
    </row>
    <row r="3880" spans="1:9" x14ac:dyDescent="0.2">
      <c r="A3880" s="2" t="s">
        <v>4316</v>
      </c>
      <c r="B3880" s="2" t="s">
        <v>403</v>
      </c>
      <c r="C3880" s="2" t="s">
        <v>1110</v>
      </c>
      <c r="D3880" s="2" t="s">
        <v>27</v>
      </c>
      <c r="E3880" s="2" t="s">
        <v>28</v>
      </c>
      <c r="F3880" s="2">
        <v>10779.42</v>
      </c>
      <c r="G3880" s="2">
        <v>1940.3</v>
      </c>
      <c r="H3880" s="2">
        <v>8839.1200000000008</v>
      </c>
      <c r="I3880" s="2" t="s">
        <v>29</v>
      </c>
    </row>
    <row r="3881" spans="1:9" x14ac:dyDescent="0.2">
      <c r="A3881" s="3" t="s">
        <v>4317</v>
      </c>
      <c r="B3881" s="3" t="s">
        <v>340</v>
      </c>
      <c r="C3881" s="3" t="s">
        <v>198</v>
      </c>
      <c r="D3881" s="3" t="s">
        <v>206</v>
      </c>
      <c r="E3881" s="3" t="s">
        <v>207</v>
      </c>
      <c r="F3881" s="3">
        <v>11531.43</v>
      </c>
      <c r="G3881" s="3">
        <v>0</v>
      </c>
      <c r="H3881" s="3">
        <v>11531.43</v>
      </c>
      <c r="I3881" s="3" t="s">
        <v>29</v>
      </c>
    </row>
    <row r="3882" spans="1:9" x14ac:dyDescent="0.2">
      <c r="A3882" s="2" t="s">
        <v>4318</v>
      </c>
      <c r="B3882" s="2" t="s">
        <v>39</v>
      </c>
      <c r="C3882" s="2" t="s">
        <v>295</v>
      </c>
      <c r="D3882" s="2" t="s">
        <v>52</v>
      </c>
      <c r="E3882" s="2" t="s">
        <v>60</v>
      </c>
      <c r="F3882" s="2">
        <v>2856.77</v>
      </c>
      <c r="G3882" s="2">
        <v>0</v>
      </c>
      <c r="H3882" s="2">
        <v>2856.77</v>
      </c>
      <c r="I3882" s="2" t="s">
        <v>41</v>
      </c>
    </row>
    <row r="3883" spans="1:9" x14ac:dyDescent="0.2">
      <c r="A3883" s="3" t="s">
        <v>4319</v>
      </c>
      <c r="B3883" s="3" t="s">
        <v>145</v>
      </c>
      <c r="C3883" s="3" t="s">
        <v>92</v>
      </c>
      <c r="D3883" s="3" t="s">
        <v>64</v>
      </c>
      <c r="E3883" s="3" t="s">
        <v>28</v>
      </c>
      <c r="F3883" s="3">
        <v>4341.54</v>
      </c>
      <c r="G3883" s="3">
        <v>0</v>
      </c>
      <c r="H3883" s="3">
        <v>4341.54</v>
      </c>
      <c r="I3883" s="3" t="s">
        <v>29</v>
      </c>
    </row>
    <row r="3884" spans="1:9" x14ac:dyDescent="0.2">
      <c r="A3884" s="2" t="s">
        <v>4320</v>
      </c>
      <c r="B3884" s="2" t="s">
        <v>422</v>
      </c>
      <c r="C3884" s="2" t="s">
        <v>138</v>
      </c>
      <c r="D3884" s="2" t="s">
        <v>64</v>
      </c>
      <c r="E3884" s="2" t="s">
        <v>28</v>
      </c>
      <c r="F3884" s="2">
        <v>10241.69</v>
      </c>
      <c r="G3884" s="2">
        <v>0</v>
      </c>
      <c r="H3884" s="2">
        <v>10241.69</v>
      </c>
      <c r="I3884" s="2" t="s">
        <v>41</v>
      </c>
    </row>
    <row r="3885" spans="1:9" x14ac:dyDescent="0.2">
      <c r="A3885" s="3" t="s">
        <v>4321</v>
      </c>
      <c r="B3885" s="3" t="s">
        <v>189</v>
      </c>
      <c r="C3885" s="3" t="s">
        <v>189</v>
      </c>
      <c r="D3885" s="3" t="s">
        <v>52</v>
      </c>
      <c r="E3885" s="3" t="s">
        <v>60</v>
      </c>
      <c r="F3885" s="3">
        <v>11153.91</v>
      </c>
      <c r="G3885" s="3">
        <v>0</v>
      </c>
      <c r="H3885" s="3">
        <v>11153.91</v>
      </c>
      <c r="I3885" s="3" t="s">
        <v>29</v>
      </c>
    </row>
    <row r="3886" spans="1:9" x14ac:dyDescent="0.2">
      <c r="A3886" s="2" t="s">
        <v>4322</v>
      </c>
      <c r="B3886" s="2" t="s">
        <v>452</v>
      </c>
      <c r="C3886" s="2" t="s">
        <v>839</v>
      </c>
      <c r="D3886" s="2" t="s">
        <v>206</v>
      </c>
      <c r="E3886" s="2" t="s">
        <v>207</v>
      </c>
      <c r="F3886" s="2">
        <v>10809.33</v>
      </c>
      <c r="G3886" s="2">
        <v>0</v>
      </c>
      <c r="H3886" s="2">
        <v>10809.33</v>
      </c>
      <c r="I3886" s="2" t="s">
        <v>29</v>
      </c>
    </row>
    <row r="3887" spans="1:9" x14ac:dyDescent="0.2">
      <c r="A3887" s="3" t="s">
        <v>4323</v>
      </c>
      <c r="B3887" s="3" t="s">
        <v>605</v>
      </c>
      <c r="C3887" s="3" t="s">
        <v>109</v>
      </c>
      <c r="D3887" s="3" t="s">
        <v>114</v>
      </c>
      <c r="E3887" s="3" t="s">
        <v>46</v>
      </c>
      <c r="F3887" s="3">
        <v>3795.11</v>
      </c>
      <c r="G3887" s="3">
        <v>379.51</v>
      </c>
      <c r="H3887" s="3">
        <v>3415.6</v>
      </c>
      <c r="I3887" s="3" t="s">
        <v>29</v>
      </c>
    </row>
    <row r="3888" spans="1:9" x14ac:dyDescent="0.2">
      <c r="A3888" s="2" t="s">
        <v>4324</v>
      </c>
      <c r="B3888" s="2" t="s">
        <v>465</v>
      </c>
      <c r="C3888" s="2" t="s">
        <v>465</v>
      </c>
      <c r="D3888" s="2" t="s">
        <v>52</v>
      </c>
      <c r="E3888" s="2" t="s">
        <v>60</v>
      </c>
      <c r="F3888" s="2">
        <v>5713.82</v>
      </c>
      <c r="G3888" s="2">
        <v>0</v>
      </c>
      <c r="H3888" s="2">
        <v>5713.82</v>
      </c>
      <c r="I3888" s="2" t="s">
        <v>56</v>
      </c>
    </row>
    <row r="3889" spans="1:9" x14ac:dyDescent="0.2">
      <c r="A3889" s="3" t="s">
        <v>4325</v>
      </c>
      <c r="B3889" s="3" t="s">
        <v>219</v>
      </c>
      <c r="C3889" s="3" t="s">
        <v>127</v>
      </c>
      <c r="D3889" s="3" t="s">
        <v>33</v>
      </c>
      <c r="E3889" s="3" t="s">
        <v>34</v>
      </c>
      <c r="F3889" s="3">
        <v>15588.66</v>
      </c>
      <c r="G3889" s="3">
        <v>2338.3000000000002</v>
      </c>
      <c r="H3889" s="3">
        <v>13250.36</v>
      </c>
      <c r="I3889" s="3" t="s">
        <v>29</v>
      </c>
    </row>
    <row r="3890" spans="1:9" x14ac:dyDescent="0.2">
      <c r="A3890" s="2" t="s">
        <v>4326</v>
      </c>
      <c r="B3890" s="2" t="s">
        <v>164</v>
      </c>
      <c r="C3890" s="2" t="s">
        <v>238</v>
      </c>
      <c r="D3890" s="2" t="s">
        <v>33</v>
      </c>
      <c r="E3890" s="2" t="s">
        <v>34</v>
      </c>
      <c r="F3890" s="2">
        <v>8543.15</v>
      </c>
      <c r="G3890" s="2">
        <v>1281.47</v>
      </c>
      <c r="H3890" s="2">
        <v>7261.68</v>
      </c>
      <c r="I3890" s="2" t="s">
        <v>29</v>
      </c>
    </row>
    <row r="3891" spans="1:9" x14ac:dyDescent="0.2">
      <c r="A3891" s="3" t="s">
        <v>4327</v>
      </c>
      <c r="B3891" s="3" t="s">
        <v>335</v>
      </c>
      <c r="C3891" s="3" t="s">
        <v>778</v>
      </c>
      <c r="D3891" s="3" t="s">
        <v>33</v>
      </c>
      <c r="E3891" s="3" t="s">
        <v>28</v>
      </c>
      <c r="F3891" s="3">
        <v>2633.61</v>
      </c>
      <c r="G3891" s="3">
        <v>395.04</v>
      </c>
      <c r="H3891" s="3">
        <v>2238.5700000000002</v>
      </c>
      <c r="I3891" s="3" t="s">
        <v>29</v>
      </c>
    </row>
    <row r="3892" spans="1:9" x14ac:dyDescent="0.2">
      <c r="A3892" s="2" t="s">
        <v>4328</v>
      </c>
      <c r="B3892" s="2" t="s">
        <v>1272</v>
      </c>
      <c r="C3892" s="2" t="s">
        <v>822</v>
      </c>
      <c r="D3892" s="2" t="s">
        <v>64</v>
      </c>
      <c r="E3892" s="2" t="s">
        <v>115</v>
      </c>
      <c r="F3892" s="2">
        <v>9742.31</v>
      </c>
      <c r="G3892" s="2">
        <v>0</v>
      </c>
      <c r="H3892" s="2">
        <v>9742.31</v>
      </c>
      <c r="I3892" s="2" t="s">
        <v>29</v>
      </c>
    </row>
    <row r="3893" spans="1:9" x14ac:dyDescent="0.2">
      <c r="A3893" s="3" t="s">
        <v>4329</v>
      </c>
      <c r="B3893" s="3" t="s">
        <v>714</v>
      </c>
      <c r="C3893" s="3" t="s">
        <v>364</v>
      </c>
      <c r="D3893" s="3" t="s">
        <v>206</v>
      </c>
      <c r="E3893" s="3" t="s">
        <v>207</v>
      </c>
      <c r="F3893" s="3">
        <v>3408.97</v>
      </c>
      <c r="G3893" s="3">
        <v>0</v>
      </c>
      <c r="H3893" s="3">
        <v>3408.97</v>
      </c>
      <c r="I3893" s="3" t="s">
        <v>29</v>
      </c>
    </row>
    <row r="3894" spans="1:9" x14ac:dyDescent="0.2">
      <c r="A3894" s="2" t="s">
        <v>4330</v>
      </c>
      <c r="B3894" s="2" t="s">
        <v>708</v>
      </c>
      <c r="C3894" s="2" t="s">
        <v>423</v>
      </c>
      <c r="D3894" s="2" t="s">
        <v>64</v>
      </c>
      <c r="E3894" s="2" t="s">
        <v>28</v>
      </c>
      <c r="F3894" s="2">
        <v>4553.7</v>
      </c>
      <c r="G3894" s="2">
        <v>0</v>
      </c>
      <c r="H3894" s="2">
        <v>4553.7</v>
      </c>
      <c r="I3894" s="2" t="s">
        <v>29</v>
      </c>
    </row>
    <row r="3895" spans="1:9" x14ac:dyDescent="0.2">
      <c r="A3895" s="3" t="s">
        <v>4331</v>
      </c>
      <c r="B3895" s="3" t="s">
        <v>584</v>
      </c>
      <c r="C3895" s="3" t="s">
        <v>124</v>
      </c>
      <c r="D3895" s="3" t="s">
        <v>45</v>
      </c>
      <c r="E3895" s="3" t="s">
        <v>89</v>
      </c>
      <c r="F3895" s="3">
        <v>11071.75</v>
      </c>
      <c r="G3895" s="3">
        <v>0</v>
      </c>
      <c r="H3895" s="3">
        <v>11071.75</v>
      </c>
      <c r="I3895" s="3" t="s">
        <v>29</v>
      </c>
    </row>
    <row r="3896" spans="1:9" x14ac:dyDescent="0.2">
      <c r="A3896" s="2" t="s">
        <v>4332</v>
      </c>
      <c r="B3896" s="2" t="s">
        <v>1110</v>
      </c>
      <c r="C3896" s="2" t="s">
        <v>276</v>
      </c>
      <c r="D3896" s="2" t="s">
        <v>64</v>
      </c>
      <c r="E3896" s="2" t="s">
        <v>115</v>
      </c>
      <c r="F3896" s="2">
        <v>5884.66</v>
      </c>
      <c r="G3896" s="2">
        <v>0</v>
      </c>
      <c r="H3896" s="2">
        <v>5884.66</v>
      </c>
      <c r="I3896" s="2" t="s">
        <v>56</v>
      </c>
    </row>
    <row r="3897" spans="1:9" x14ac:dyDescent="0.2">
      <c r="A3897" s="3" t="s">
        <v>4333</v>
      </c>
      <c r="B3897" s="3" t="s">
        <v>452</v>
      </c>
      <c r="C3897" s="3" t="s">
        <v>141</v>
      </c>
      <c r="D3897" s="3" t="s">
        <v>64</v>
      </c>
      <c r="E3897" s="3" t="s">
        <v>34</v>
      </c>
      <c r="F3897" s="3">
        <v>2779.2</v>
      </c>
      <c r="G3897" s="3">
        <v>0</v>
      </c>
      <c r="H3897" s="3">
        <v>2779.2</v>
      </c>
      <c r="I3897" s="3" t="s">
        <v>29</v>
      </c>
    </row>
    <row r="3898" spans="1:9" x14ac:dyDescent="0.2">
      <c r="A3898" s="2" t="s">
        <v>4334</v>
      </c>
      <c r="B3898" s="2" t="s">
        <v>202</v>
      </c>
      <c r="C3898" s="2" t="s">
        <v>762</v>
      </c>
      <c r="D3898" s="2" t="s">
        <v>27</v>
      </c>
      <c r="E3898" s="2" t="s">
        <v>28</v>
      </c>
      <c r="F3898" s="2">
        <v>6344.19</v>
      </c>
      <c r="G3898" s="2">
        <v>1141.95</v>
      </c>
      <c r="H3898" s="2">
        <v>5202.24</v>
      </c>
      <c r="I3898" s="2" t="s">
        <v>56</v>
      </c>
    </row>
    <row r="3899" spans="1:9" x14ac:dyDescent="0.2">
      <c r="A3899" s="3" t="s">
        <v>4335</v>
      </c>
      <c r="B3899" s="3" t="s">
        <v>209</v>
      </c>
      <c r="C3899" s="3" t="s">
        <v>143</v>
      </c>
      <c r="D3899" s="3" t="s">
        <v>114</v>
      </c>
      <c r="E3899" s="3" t="s">
        <v>115</v>
      </c>
      <c r="F3899" s="3">
        <v>7197.05</v>
      </c>
      <c r="G3899" s="3">
        <v>719.7</v>
      </c>
      <c r="H3899" s="3">
        <v>6477.35</v>
      </c>
      <c r="I3899" s="3" t="s">
        <v>56</v>
      </c>
    </row>
    <row r="3900" spans="1:9" x14ac:dyDescent="0.2">
      <c r="A3900" s="2" t="s">
        <v>4336</v>
      </c>
      <c r="B3900" s="2" t="s">
        <v>787</v>
      </c>
      <c r="C3900" s="2" t="s">
        <v>348</v>
      </c>
      <c r="D3900" s="2" t="s">
        <v>64</v>
      </c>
      <c r="E3900" s="2" t="s">
        <v>115</v>
      </c>
      <c r="F3900" s="2">
        <v>10837.66</v>
      </c>
      <c r="G3900" s="2">
        <v>0</v>
      </c>
      <c r="H3900" s="2">
        <v>10837.66</v>
      </c>
      <c r="I3900" s="2" t="s">
        <v>29</v>
      </c>
    </row>
    <row r="3901" spans="1:9" x14ac:dyDescent="0.2">
      <c r="A3901" s="3" t="s">
        <v>4337</v>
      </c>
      <c r="B3901" s="3" t="s">
        <v>192</v>
      </c>
      <c r="C3901" s="3" t="s">
        <v>983</v>
      </c>
      <c r="D3901" s="3" t="s">
        <v>114</v>
      </c>
      <c r="E3901" s="3" t="s">
        <v>46</v>
      </c>
      <c r="F3901" s="3">
        <v>3890.35</v>
      </c>
      <c r="G3901" s="3">
        <v>389.04</v>
      </c>
      <c r="H3901" s="3">
        <v>3501.31</v>
      </c>
      <c r="I3901" s="3" t="s">
        <v>29</v>
      </c>
    </row>
    <row r="3902" spans="1:9" x14ac:dyDescent="0.2">
      <c r="A3902" s="2" t="s">
        <v>4338</v>
      </c>
      <c r="B3902" s="2" t="s">
        <v>264</v>
      </c>
      <c r="C3902" s="2" t="s">
        <v>236</v>
      </c>
      <c r="D3902" s="2" t="s">
        <v>33</v>
      </c>
      <c r="E3902" s="2" t="s">
        <v>28</v>
      </c>
      <c r="F3902" s="2">
        <v>10607.43</v>
      </c>
      <c r="G3902" s="2">
        <v>1591.11</v>
      </c>
      <c r="H3902" s="2">
        <v>9016.32</v>
      </c>
      <c r="I3902" s="2" t="s">
        <v>29</v>
      </c>
    </row>
    <row r="3903" spans="1:9" x14ac:dyDescent="0.2">
      <c r="A3903" s="3" t="s">
        <v>4339</v>
      </c>
      <c r="B3903" s="3" t="s">
        <v>54</v>
      </c>
      <c r="C3903" s="3" t="s">
        <v>546</v>
      </c>
      <c r="D3903" s="3" t="s">
        <v>33</v>
      </c>
      <c r="E3903" s="3" t="s">
        <v>60</v>
      </c>
      <c r="F3903" s="3">
        <v>2424.87</v>
      </c>
      <c r="G3903" s="3">
        <v>0</v>
      </c>
      <c r="H3903" s="3">
        <v>2424.87</v>
      </c>
      <c r="I3903" s="3" t="s">
        <v>29</v>
      </c>
    </row>
    <row r="3904" spans="1:9" x14ac:dyDescent="0.2">
      <c r="A3904" s="2" t="s">
        <v>4340</v>
      </c>
      <c r="B3904" s="2" t="s">
        <v>40</v>
      </c>
      <c r="C3904" s="2" t="s">
        <v>158</v>
      </c>
      <c r="D3904" s="2" t="s">
        <v>33</v>
      </c>
      <c r="E3904" s="2" t="s">
        <v>28</v>
      </c>
      <c r="F3904" s="2">
        <v>3131.92</v>
      </c>
      <c r="G3904" s="2">
        <v>469.79</v>
      </c>
      <c r="H3904" s="2">
        <v>2662.13</v>
      </c>
      <c r="I3904" s="2" t="s">
        <v>29</v>
      </c>
    </row>
    <row r="3905" spans="1:9" x14ac:dyDescent="0.2">
      <c r="A3905" s="3" t="s">
        <v>4341</v>
      </c>
      <c r="B3905" s="3" t="s">
        <v>186</v>
      </c>
      <c r="C3905" s="3" t="s">
        <v>187</v>
      </c>
      <c r="D3905" s="3" t="s">
        <v>27</v>
      </c>
      <c r="E3905" s="3" t="s">
        <v>60</v>
      </c>
      <c r="F3905" s="3">
        <v>21365.87</v>
      </c>
      <c r="G3905" s="3">
        <v>0</v>
      </c>
      <c r="H3905" s="3">
        <v>21365.87</v>
      </c>
      <c r="I3905" s="3" t="s">
        <v>29</v>
      </c>
    </row>
    <row r="3906" spans="1:9" x14ac:dyDescent="0.2">
      <c r="A3906" s="2" t="s">
        <v>4342</v>
      </c>
      <c r="B3906" s="2" t="s">
        <v>671</v>
      </c>
      <c r="C3906" s="2" t="s">
        <v>958</v>
      </c>
      <c r="D3906" s="2" t="s">
        <v>33</v>
      </c>
      <c r="E3906" s="2" t="s">
        <v>34</v>
      </c>
      <c r="F3906" s="2">
        <v>5841.19</v>
      </c>
      <c r="G3906" s="2">
        <v>876.18</v>
      </c>
      <c r="H3906" s="2">
        <v>4965.01</v>
      </c>
      <c r="I3906" s="2" t="s">
        <v>29</v>
      </c>
    </row>
    <row r="3907" spans="1:9" x14ac:dyDescent="0.2">
      <c r="A3907" s="3" t="s">
        <v>4343</v>
      </c>
      <c r="B3907" s="3" t="s">
        <v>449</v>
      </c>
      <c r="C3907" s="3" t="s">
        <v>85</v>
      </c>
      <c r="D3907" s="3" t="s">
        <v>52</v>
      </c>
      <c r="E3907" s="3" t="s">
        <v>60</v>
      </c>
      <c r="F3907" s="3">
        <v>6826.75</v>
      </c>
      <c r="G3907" s="3">
        <v>0</v>
      </c>
      <c r="H3907" s="3">
        <v>6826.75</v>
      </c>
      <c r="I3907" s="3" t="s">
        <v>56</v>
      </c>
    </row>
    <row r="3908" spans="1:9" x14ac:dyDescent="0.2">
      <c r="A3908" s="2" t="s">
        <v>4344</v>
      </c>
      <c r="B3908" s="2" t="s">
        <v>357</v>
      </c>
      <c r="C3908" s="2" t="s">
        <v>863</v>
      </c>
      <c r="D3908" s="2" t="s">
        <v>45</v>
      </c>
      <c r="E3908" s="2" t="s">
        <v>89</v>
      </c>
      <c r="F3908" s="2">
        <v>5788.21</v>
      </c>
      <c r="G3908" s="2">
        <v>0</v>
      </c>
      <c r="H3908" s="2">
        <v>5788.21</v>
      </c>
      <c r="I3908" s="2" t="s">
        <v>29</v>
      </c>
    </row>
    <row r="3909" spans="1:9" x14ac:dyDescent="0.2">
      <c r="A3909" s="3" t="s">
        <v>4345</v>
      </c>
      <c r="B3909" s="3" t="s">
        <v>560</v>
      </c>
      <c r="C3909" s="3" t="s">
        <v>130</v>
      </c>
      <c r="D3909" s="3" t="s">
        <v>27</v>
      </c>
      <c r="E3909" s="3" t="s">
        <v>28</v>
      </c>
      <c r="F3909" s="3">
        <v>8270.75</v>
      </c>
      <c r="G3909" s="3">
        <v>1488.74</v>
      </c>
      <c r="H3909" s="3">
        <v>6782.01</v>
      </c>
      <c r="I3909" s="3" t="s">
        <v>29</v>
      </c>
    </row>
    <row r="3910" spans="1:9" x14ac:dyDescent="0.2">
      <c r="A3910" s="2" t="s">
        <v>4346</v>
      </c>
      <c r="B3910" s="2" t="s">
        <v>1101</v>
      </c>
      <c r="C3910" s="2" t="s">
        <v>475</v>
      </c>
      <c r="D3910" s="2" t="s">
        <v>206</v>
      </c>
      <c r="E3910" s="2" t="s">
        <v>207</v>
      </c>
      <c r="F3910" s="2">
        <v>9947.0499999999993</v>
      </c>
      <c r="G3910" s="2">
        <v>0</v>
      </c>
      <c r="H3910" s="2">
        <v>9947.0499999999993</v>
      </c>
      <c r="I3910" s="2" t="s">
        <v>29</v>
      </c>
    </row>
    <row r="3911" spans="1:9" x14ac:dyDescent="0.2">
      <c r="A3911" s="3" t="s">
        <v>4347</v>
      </c>
      <c r="B3911" s="3" t="s">
        <v>127</v>
      </c>
      <c r="C3911" s="3" t="s">
        <v>84</v>
      </c>
      <c r="D3911" s="3" t="s">
        <v>52</v>
      </c>
      <c r="E3911" s="3" t="s">
        <v>34</v>
      </c>
      <c r="F3911" s="3">
        <v>4489.2299999999996</v>
      </c>
      <c r="G3911" s="3">
        <v>538.71</v>
      </c>
      <c r="H3911" s="3">
        <v>3950.52</v>
      </c>
      <c r="I3911" s="3" t="s">
        <v>56</v>
      </c>
    </row>
    <row r="3912" spans="1:9" x14ac:dyDescent="0.2">
      <c r="A3912" s="2" t="s">
        <v>4348</v>
      </c>
      <c r="B3912" s="2" t="s">
        <v>58</v>
      </c>
      <c r="C3912" s="2" t="s">
        <v>485</v>
      </c>
      <c r="D3912" s="2" t="s">
        <v>33</v>
      </c>
      <c r="E3912" s="2" t="s">
        <v>28</v>
      </c>
      <c r="F3912" s="2">
        <v>13809.06</v>
      </c>
      <c r="G3912" s="2">
        <v>2071.36</v>
      </c>
      <c r="H3912" s="2">
        <v>11737.7</v>
      </c>
      <c r="I3912" s="2" t="s">
        <v>29</v>
      </c>
    </row>
    <row r="3913" spans="1:9" x14ac:dyDescent="0.2">
      <c r="A3913" s="3" t="s">
        <v>4349</v>
      </c>
      <c r="B3913" s="3" t="s">
        <v>95</v>
      </c>
      <c r="C3913" s="3" t="s">
        <v>608</v>
      </c>
      <c r="D3913" s="3" t="s">
        <v>64</v>
      </c>
      <c r="E3913" s="3" t="s">
        <v>34</v>
      </c>
      <c r="F3913" s="3">
        <v>19070.32</v>
      </c>
      <c r="G3913" s="3">
        <v>0</v>
      </c>
      <c r="H3913" s="3">
        <v>19070.32</v>
      </c>
      <c r="I3913" s="3" t="s">
        <v>29</v>
      </c>
    </row>
    <row r="3914" spans="1:9" x14ac:dyDescent="0.2">
      <c r="A3914" s="2" t="s">
        <v>4350</v>
      </c>
      <c r="B3914" s="2" t="s">
        <v>37</v>
      </c>
      <c r="C3914" s="2" t="s">
        <v>560</v>
      </c>
      <c r="D3914" s="2" t="s">
        <v>33</v>
      </c>
      <c r="E3914" s="2" t="s">
        <v>60</v>
      </c>
      <c r="F3914" s="2">
        <v>8835.2000000000007</v>
      </c>
      <c r="G3914" s="2">
        <v>0</v>
      </c>
      <c r="H3914" s="2">
        <v>8835.2000000000007</v>
      </c>
      <c r="I3914" s="2" t="s">
        <v>29</v>
      </c>
    </row>
    <row r="3915" spans="1:9" x14ac:dyDescent="0.2">
      <c r="A3915" s="3" t="s">
        <v>4351</v>
      </c>
      <c r="B3915" s="3" t="s">
        <v>59</v>
      </c>
      <c r="C3915" s="3" t="s">
        <v>324</v>
      </c>
      <c r="D3915" s="3" t="s">
        <v>33</v>
      </c>
      <c r="E3915" s="3" t="s">
        <v>28</v>
      </c>
      <c r="F3915" s="3">
        <v>20072.14</v>
      </c>
      <c r="G3915" s="3">
        <v>3010.82</v>
      </c>
      <c r="H3915" s="3">
        <v>17061.32</v>
      </c>
      <c r="I3915" s="3" t="s">
        <v>29</v>
      </c>
    </row>
    <row r="3916" spans="1:9" x14ac:dyDescent="0.2">
      <c r="A3916" s="2" t="s">
        <v>4352</v>
      </c>
      <c r="B3916" s="2" t="s">
        <v>661</v>
      </c>
      <c r="C3916" s="2" t="s">
        <v>904</v>
      </c>
      <c r="D3916" s="2" t="s">
        <v>52</v>
      </c>
      <c r="E3916" s="2" t="s">
        <v>60</v>
      </c>
      <c r="F3916" s="2">
        <v>4664.47</v>
      </c>
      <c r="G3916" s="2">
        <v>0</v>
      </c>
      <c r="H3916" s="2">
        <v>4664.47</v>
      </c>
      <c r="I3916" s="2" t="s">
        <v>29</v>
      </c>
    </row>
    <row r="3917" spans="1:9" x14ac:dyDescent="0.2">
      <c r="A3917" s="3" t="s">
        <v>4353</v>
      </c>
      <c r="B3917" s="3" t="s">
        <v>202</v>
      </c>
      <c r="C3917" s="3" t="s">
        <v>451</v>
      </c>
      <c r="D3917" s="3" t="s">
        <v>45</v>
      </c>
      <c r="E3917" s="3" t="s">
        <v>46</v>
      </c>
      <c r="F3917" s="3">
        <v>17661.07</v>
      </c>
      <c r="G3917" s="3">
        <v>883.05</v>
      </c>
      <c r="H3917" s="3">
        <v>16778.02</v>
      </c>
      <c r="I3917" s="3" t="s">
        <v>29</v>
      </c>
    </row>
    <row r="3918" spans="1:9" x14ac:dyDescent="0.2">
      <c r="A3918" s="2" t="s">
        <v>4354</v>
      </c>
      <c r="B3918" s="2" t="s">
        <v>567</v>
      </c>
      <c r="C3918" s="2" t="s">
        <v>147</v>
      </c>
      <c r="D3918" s="2" t="s">
        <v>52</v>
      </c>
      <c r="E3918" s="2" t="s">
        <v>60</v>
      </c>
      <c r="F3918" s="2">
        <v>18032.13</v>
      </c>
      <c r="G3918" s="2">
        <v>0</v>
      </c>
      <c r="H3918" s="2">
        <v>18032.13</v>
      </c>
      <c r="I3918" s="2" t="s">
        <v>29</v>
      </c>
    </row>
    <row r="3919" spans="1:9" x14ac:dyDescent="0.2">
      <c r="A3919" s="3" t="s">
        <v>4355</v>
      </c>
      <c r="B3919" s="3" t="s">
        <v>463</v>
      </c>
      <c r="C3919" s="3" t="s">
        <v>340</v>
      </c>
      <c r="D3919" s="3" t="s">
        <v>64</v>
      </c>
      <c r="E3919" s="3" t="s">
        <v>34</v>
      </c>
      <c r="F3919" s="3">
        <v>7408.75</v>
      </c>
      <c r="G3919" s="3">
        <v>0</v>
      </c>
      <c r="H3919" s="3">
        <v>7408.75</v>
      </c>
      <c r="I3919" s="3" t="s">
        <v>29</v>
      </c>
    </row>
    <row r="3920" spans="1:9" x14ac:dyDescent="0.2">
      <c r="A3920" s="2" t="s">
        <v>4356</v>
      </c>
      <c r="B3920" s="2" t="s">
        <v>159</v>
      </c>
      <c r="C3920" s="2" t="s">
        <v>679</v>
      </c>
      <c r="D3920" s="2" t="s">
        <v>64</v>
      </c>
      <c r="E3920" s="2" t="s">
        <v>115</v>
      </c>
      <c r="F3920" s="2">
        <v>3092.02</v>
      </c>
      <c r="G3920" s="2">
        <v>0</v>
      </c>
      <c r="H3920" s="2">
        <v>3092.02</v>
      </c>
      <c r="I3920" s="2" t="s">
        <v>29</v>
      </c>
    </row>
    <row r="3921" spans="1:9" x14ac:dyDescent="0.2">
      <c r="A3921" s="3" t="s">
        <v>4357</v>
      </c>
      <c r="B3921" s="3" t="s">
        <v>456</v>
      </c>
      <c r="C3921" s="3" t="s">
        <v>778</v>
      </c>
      <c r="D3921" s="3" t="s">
        <v>45</v>
      </c>
      <c r="E3921" s="3" t="s">
        <v>46</v>
      </c>
      <c r="F3921" s="3">
        <v>10959.95</v>
      </c>
      <c r="G3921" s="3">
        <v>548</v>
      </c>
      <c r="H3921" s="3">
        <v>10411.950000000001</v>
      </c>
      <c r="I3921" s="3" t="s">
        <v>29</v>
      </c>
    </row>
    <row r="3922" spans="1:9" x14ac:dyDescent="0.2">
      <c r="A3922" s="2" t="s">
        <v>4358</v>
      </c>
      <c r="B3922" s="2" t="s">
        <v>783</v>
      </c>
      <c r="C3922" s="2" t="s">
        <v>986</v>
      </c>
      <c r="D3922" s="2" t="s">
        <v>27</v>
      </c>
      <c r="E3922" s="2" t="s">
        <v>28</v>
      </c>
      <c r="F3922" s="2">
        <v>7802.28</v>
      </c>
      <c r="G3922" s="2">
        <v>1404.41</v>
      </c>
      <c r="H3922" s="2">
        <v>6397.87</v>
      </c>
      <c r="I3922" s="2" t="s">
        <v>29</v>
      </c>
    </row>
    <row r="3923" spans="1:9" x14ac:dyDescent="0.2">
      <c r="A3923" s="3" t="s">
        <v>4359</v>
      </c>
      <c r="B3923" s="3" t="s">
        <v>1072</v>
      </c>
      <c r="C3923" s="3" t="s">
        <v>326</v>
      </c>
      <c r="D3923" s="3" t="s">
        <v>27</v>
      </c>
      <c r="E3923" s="3" t="s">
        <v>34</v>
      </c>
      <c r="F3923" s="3">
        <v>8477.2999999999993</v>
      </c>
      <c r="G3923" s="3">
        <v>1525.91</v>
      </c>
      <c r="H3923" s="3">
        <v>6951.39</v>
      </c>
      <c r="I3923" s="3" t="s">
        <v>29</v>
      </c>
    </row>
    <row r="3924" spans="1:9" x14ac:dyDescent="0.2">
      <c r="A3924" s="2" t="s">
        <v>4360</v>
      </c>
      <c r="B3924" s="2" t="s">
        <v>666</v>
      </c>
      <c r="C3924" s="2" t="s">
        <v>891</v>
      </c>
      <c r="D3924" s="2" t="s">
        <v>27</v>
      </c>
      <c r="E3924" s="2" t="s">
        <v>60</v>
      </c>
      <c r="F3924" s="2">
        <v>3170.21</v>
      </c>
      <c r="G3924" s="2">
        <v>0</v>
      </c>
      <c r="H3924" s="2">
        <v>3170.21</v>
      </c>
      <c r="I3924" s="2" t="s">
        <v>29</v>
      </c>
    </row>
    <row r="3925" spans="1:9" x14ac:dyDescent="0.2">
      <c r="A3925" s="3" t="s">
        <v>4361</v>
      </c>
      <c r="B3925" s="3" t="s">
        <v>150</v>
      </c>
      <c r="C3925" s="3" t="s">
        <v>43</v>
      </c>
      <c r="D3925" s="3" t="s">
        <v>33</v>
      </c>
      <c r="E3925" s="3" t="s">
        <v>28</v>
      </c>
      <c r="F3925" s="3">
        <v>5655.77</v>
      </c>
      <c r="G3925" s="3">
        <v>848.37</v>
      </c>
      <c r="H3925" s="3">
        <v>4807.3999999999996</v>
      </c>
      <c r="I3925" s="3" t="s">
        <v>41</v>
      </c>
    </row>
    <row r="3926" spans="1:9" x14ac:dyDescent="0.2">
      <c r="A3926" s="2" t="s">
        <v>4362</v>
      </c>
      <c r="B3926" s="2" t="s">
        <v>120</v>
      </c>
      <c r="C3926" s="2" t="s">
        <v>82</v>
      </c>
      <c r="D3926" s="2" t="s">
        <v>33</v>
      </c>
      <c r="E3926" s="2" t="s">
        <v>28</v>
      </c>
      <c r="F3926" s="2">
        <v>7537.67</v>
      </c>
      <c r="G3926" s="2">
        <v>1130.6500000000001</v>
      </c>
      <c r="H3926" s="2">
        <v>6407.02</v>
      </c>
      <c r="I3926" s="2" t="s">
        <v>41</v>
      </c>
    </row>
    <row r="3927" spans="1:9" x14ac:dyDescent="0.2">
      <c r="A3927" s="3" t="s">
        <v>4363</v>
      </c>
      <c r="B3927" s="3" t="s">
        <v>222</v>
      </c>
      <c r="C3927" s="3" t="s">
        <v>262</v>
      </c>
      <c r="D3927" s="3" t="s">
        <v>27</v>
      </c>
      <c r="E3927" s="3" t="s">
        <v>28</v>
      </c>
      <c r="F3927" s="3">
        <v>2901.49</v>
      </c>
      <c r="G3927" s="3">
        <v>522.27</v>
      </c>
      <c r="H3927" s="3">
        <v>2379.2199999999998</v>
      </c>
      <c r="I3927" s="3" t="s">
        <v>41</v>
      </c>
    </row>
    <row r="3928" spans="1:9" x14ac:dyDescent="0.2">
      <c r="A3928" s="2" t="s">
        <v>4364</v>
      </c>
      <c r="B3928" s="2" t="s">
        <v>213</v>
      </c>
      <c r="C3928" s="2" t="s">
        <v>276</v>
      </c>
      <c r="D3928" s="2" t="s">
        <v>27</v>
      </c>
      <c r="E3928" s="2" t="s">
        <v>28</v>
      </c>
      <c r="F3928" s="2">
        <v>6732.93</v>
      </c>
      <c r="G3928" s="2">
        <v>1211.93</v>
      </c>
      <c r="H3928" s="2">
        <v>5521</v>
      </c>
      <c r="I3928" s="2" t="s">
        <v>29</v>
      </c>
    </row>
    <row r="3929" spans="1:9" x14ac:dyDescent="0.2">
      <c r="A3929" s="3" t="s">
        <v>4365</v>
      </c>
      <c r="B3929" s="3" t="s">
        <v>403</v>
      </c>
      <c r="C3929" s="3" t="s">
        <v>85</v>
      </c>
      <c r="D3929" s="3" t="s">
        <v>114</v>
      </c>
      <c r="E3929" s="3" t="s">
        <v>115</v>
      </c>
      <c r="F3929" s="3">
        <v>4897.95</v>
      </c>
      <c r="G3929" s="3">
        <v>489.8</v>
      </c>
      <c r="H3929" s="3">
        <v>4408.1499999999996</v>
      </c>
      <c r="I3929" s="3" t="s">
        <v>29</v>
      </c>
    </row>
    <row r="3930" spans="1:9" x14ac:dyDescent="0.2">
      <c r="A3930" s="2" t="s">
        <v>4366</v>
      </c>
      <c r="B3930" s="2" t="s">
        <v>375</v>
      </c>
      <c r="C3930" s="2" t="s">
        <v>389</v>
      </c>
      <c r="D3930" s="2" t="s">
        <v>33</v>
      </c>
      <c r="E3930" s="2" t="s">
        <v>28</v>
      </c>
      <c r="F3930" s="2">
        <v>5752.03</v>
      </c>
      <c r="G3930" s="2">
        <v>862.8</v>
      </c>
      <c r="H3930" s="2">
        <v>4889.2299999999996</v>
      </c>
      <c r="I3930" s="2" t="s">
        <v>41</v>
      </c>
    </row>
    <row r="3931" spans="1:9" x14ac:dyDescent="0.2">
      <c r="A3931" s="3" t="s">
        <v>4367</v>
      </c>
      <c r="B3931" s="3" t="s">
        <v>103</v>
      </c>
      <c r="C3931" s="3" t="s">
        <v>198</v>
      </c>
      <c r="D3931" s="3" t="s">
        <v>52</v>
      </c>
      <c r="E3931" s="3" t="s">
        <v>60</v>
      </c>
      <c r="F3931" s="3">
        <v>2948.8</v>
      </c>
      <c r="G3931" s="3">
        <v>0</v>
      </c>
      <c r="H3931" s="3">
        <v>2948.8</v>
      </c>
      <c r="I3931" s="3" t="s">
        <v>29</v>
      </c>
    </row>
    <row r="3932" spans="1:9" x14ac:dyDescent="0.2">
      <c r="A3932" s="2" t="s">
        <v>4368</v>
      </c>
      <c r="B3932" s="2" t="s">
        <v>164</v>
      </c>
      <c r="C3932" s="2" t="s">
        <v>238</v>
      </c>
      <c r="D3932" s="2" t="s">
        <v>52</v>
      </c>
      <c r="E3932" s="2" t="s">
        <v>34</v>
      </c>
      <c r="F3932" s="2">
        <v>5221.34</v>
      </c>
      <c r="G3932" s="2">
        <v>626.55999999999995</v>
      </c>
      <c r="H3932" s="2">
        <v>4594.78</v>
      </c>
      <c r="I3932" s="2" t="s">
        <v>56</v>
      </c>
    </row>
    <row r="3933" spans="1:9" x14ac:dyDescent="0.2">
      <c r="A3933" s="3" t="s">
        <v>4369</v>
      </c>
      <c r="B3933" s="3" t="s">
        <v>343</v>
      </c>
      <c r="C3933" s="3" t="s">
        <v>343</v>
      </c>
      <c r="D3933" s="3" t="s">
        <v>27</v>
      </c>
      <c r="E3933" s="3" t="s">
        <v>28</v>
      </c>
      <c r="F3933" s="3">
        <v>5384.67</v>
      </c>
      <c r="G3933" s="3">
        <v>969.24</v>
      </c>
      <c r="H3933" s="3">
        <v>4415.43</v>
      </c>
      <c r="I3933" s="3" t="s">
        <v>41</v>
      </c>
    </row>
    <row r="3934" spans="1:9" x14ac:dyDescent="0.2">
      <c r="A3934" s="2" t="s">
        <v>4370</v>
      </c>
      <c r="B3934" s="2" t="s">
        <v>1354</v>
      </c>
      <c r="C3934" s="2" t="s">
        <v>271</v>
      </c>
      <c r="D3934" s="2" t="s">
        <v>114</v>
      </c>
      <c r="E3934" s="2" t="s">
        <v>46</v>
      </c>
      <c r="F3934" s="2">
        <v>5036.3900000000003</v>
      </c>
      <c r="G3934" s="2">
        <v>503.64</v>
      </c>
      <c r="H3934" s="2">
        <v>4532.75</v>
      </c>
      <c r="I3934" s="2" t="s">
        <v>29</v>
      </c>
    </row>
    <row r="3935" spans="1:9" x14ac:dyDescent="0.2">
      <c r="A3935" s="3" t="s">
        <v>4371</v>
      </c>
      <c r="B3935" s="3" t="s">
        <v>295</v>
      </c>
      <c r="C3935" s="3" t="s">
        <v>244</v>
      </c>
      <c r="D3935" s="3" t="s">
        <v>45</v>
      </c>
      <c r="E3935" s="3" t="s">
        <v>46</v>
      </c>
      <c r="F3935" s="3">
        <v>7494.76</v>
      </c>
      <c r="G3935" s="3">
        <v>374.74</v>
      </c>
      <c r="H3935" s="3">
        <v>7120.02</v>
      </c>
      <c r="I3935" s="3" t="s">
        <v>29</v>
      </c>
    </row>
    <row r="3936" spans="1:9" x14ac:dyDescent="0.2">
      <c r="A3936" s="2" t="s">
        <v>4372</v>
      </c>
      <c r="B3936" s="2" t="s">
        <v>741</v>
      </c>
      <c r="C3936" s="2" t="s">
        <v>161</v>
      </c>
      <c r="D3936" s="2" t="s">
        <v>52</v>
      </c>
      <c r="E3936" s="2" t="s">
        <v>60</v>
      </c>
      <c r="F3936" s="2">
        <v>2688.34</v>
      </c>
      <c r="G3936" s="2">
        <v>0</v>
      </c>
      <c r="H3936" s="2">
        <v>2688.34</v>
      </c>
      <c r="I3936" s="2" t="s">
        <v>41</v>
      </c>
    </row>
    <row r="3937" spans="1:9" x14ac:dyDescent="0.2">
      <c r="A3937" s="3" t="s">
        <v>4373</v>
      </c>
      <c r="B3937" s="3" t="s">
        <v>904</v>
      </c>
      <c r="C3937" s="3" t="s">
        <v>335</v>
      </c>
      <c r="D3937" s="3" t="s">
        <v>52</v>
      </c>
      <c r="E3937" s="3" t="s">
        <v>60</v>
      </c>
      <c r="F3937" s="3">
        <v>5136.32</v>
      </c>
      <c r="G3937" s="3">
        <v>0</v>
      </c>
      <c r="H3937" s="3">
        <v>5136.32</v>
      </c>
      <c r="I3937" s="3" t="s">
        <v>41</v>
      </c>
    </row>
    <row r="3938" spans="1:9" x14ac:dyDescent="0.2">
      <c r="A3938" s="2" t="s">
        <v>4374</v>
      </c>
      <c r="B3938" s="2" t="s">
        <v>904</v>
      </c>
      <c r="C3938" s="2" t="s">
        <v>388</v>
      </c>
      <c r="D3938" s="2" t="s">
        <v>52</v>
      </c>
      <c r="E3938" s="2" t="s">
        <v>34</v>
      </c>
      <c r="F3938" s="2">
        <v>9113.18</v>
      </c>
      <c r="G3938" s="2">
        <v>1093.58</v>
      </c>
      <c r="H3938" s="2">
        <v>8019.6</v>
      </c>
      <c r="I3938" s="2" t="s">
        <v>41</v>
      </c>
    </row>
    <row r="3939" spans="1:9" x14ac:dyDescent="0.2">
      <c r="A3939" s="3" t="s">
        <v>4375</v>
      </c>
      <c r="B3939" s="3" t="s">
        <v>543</v>
      </c>
      <c r="C3939" s="3" t="s">
        <v>205</v>
      </c>
      <c r="D3939" s="3" t="s">
        <v>64</v>
      </c>
      <c r="E3939" s="3" t="s">
        <v>28</v>
      </c>
      <c r="F3939" s="3">
        <v>9008.8799999999992</v>
      </c>
      <c r="G3939" s="3">
        <v>0</v>
      </c>
      <c r="H3939" s="3">
        <v>9008.8799999999992</v>
      </c>
      <c r="I3939" s="3" t="s">
        <v>29</v>
      </c>
    </row>
    <row r="3940" spans="1:9" x14ac:dyDescent="0.2">
      <c r="A3940" s="2" t="s">
        <v>4376</v>
      </c>
      <c r="B3940" s="2" t="s">
        <v>212</v>
      </c>
      <c r="C3940" s="2" t="s">
        <v>783</v>
      </c>
      <c r="D3940" s="2" t="s">
        <v>206</v>
      </c>
      <c r="E3940" s="2" t="s">
        <v>207</v>
      </c>
      <c r="F3940" s="2">
        <v>16111.61</v>
      </c>
      <c r="G3940" s="2">
        <v>0</v>
      </c>
      <c r="H3940" s="2">
        <v>16111.61</v>
      </c>
      <c r="I3940" s="2" t="s">
        <v>29</v>
      </c>
    </row>
    <row r="3941" spans="1:9" x14ac:dyDescent="0.2">
      <c r="A3941" s="3" t="s">
        <v>4377</v>
      </c>
      <c r="B3941" s="3" t="s">
        <v>409</v>
      </c>
      <c r="C3941" s="3" t="s">
        <v>315</v>
      </c>
      <c r="D3941" s="3" t="s">
        <v>169</v>
      </c>
      <c r="E3941" s="3" t="s">
        <v>34</v>
      </c>
      <c r="F3941" s="3">
        <v>6050.78</v>
      </c>
      <c r="G3941" s="3">
        <v>1210.1600000000001</v>
      </c>
      <c r="H3941" s="3">
        <v>4840.62</v>
      </c>
      <c r="I3941" s="3" t="s">
        <v>41</v>
      </c>
    </row>
    <row r="3942" spans="1:9" x14ac:dyDescent="0.2">
      <c r="A3942" s="2" t="s">
        <v>4378</v>
      </c>
      <c r="B3942" s="2" t="s">
        <v>107</v>
      </c>
      <c r="C3942" s="2" t="s">
        <v>107</v>
      </c>
      <c r="D3942" s="2" t="s">
        <v>64</v>
      </c>
      <c r="E3942" s="2" t="s">
        <v>28</v>
      </c>
      <c r="F3942" s="2">
        <v>7964.87</v>
      </c>
      <c r="G3942" s="2">
        <v>0</v>
      </c>
      <c r="H3942" s="2">
        <v>7964.87</v>
      </c>
      <c r="I3942" s="2" t="s">
        <v>29</v>
      </c>
    </row>
    <row r="3943" spans="1:9" x14ac:dyDescent="0.2">
      <c r="A3943" s="3" t="s">
        <v>4379</v>
      </c>
      <c r="B3943" s="3" t="s">
        <v>807</v>
      </c>
      <c r="C3943" s="3" t="s">
        <v>150</v>
      </c>
      <c r="D3943" s="3" t="s">
        <v>45</v>
      </c>
      <c r="E3943" s="3" t="s">
        <v>89</v>
      </c>
      <c r="F3943" s="3">
        <v>11090.3</v>
      </c>
      <c r="G3943" s="3">
        <v>0</v>
      </c>
      <c r="H3943" s="3">
        <v>11090.3</v>
      </c>
      <c r="I3943" s="3" t="s">
        <v>29</v>
      </c>
    </row>
    <row r="3944" spans="1:9" x14ac:dyDescent="0.2">
      <c r="A3944" s="2" t="s">
        <v>4380</v>
      </c>
      <c r="B3944" s="2" t="s">
        <v>468</v>
      </c>
      <c r="C3944" s="2" t="s">
        <v>418</v>
      </c>
      <c r="D3944" s="2" t="s">
        <v>64</v>
      </c>
      <c r="E3944" s="2" t="s">
        <v>115</v>
      </c>
      <c r="F3944" s="2">
        <v>5419.2</v>
      </c>
      <c r="G3944" s="2">
        <v>0</v>
      </c>
      <c r="H3944" s="2">
        <v>5419.2</v>
      </c>
      <c r="I3944" s="2" t="s">
        <v>29</v>
      </c>
    </row>
    <row r="3945" spans="1:9" x14ac:dyDescent="0.2">
      <c r="A3945" s="3" t="s">
        <v>4381</v>
      </c>
      <c r="B3945" s="3" t="s">
        <v>300</v>
      </c>
      <c r="C3945" s="3" t="s">
        <v>141</v>
      </c>
      <c r="D3945" s="3" t="s">
        <v>169</v>
      </c>
      <c r="E3945" s="3" t="s">
        <v>46</v>
      </c>
      <c r="F3945" s="3">
        <v>10788.22</v>
      </c>
      <c r="G3945" s="3">
        <v>2157.64</v>
      </c>
      <c r="H3945" s="3">
        <v>8630.58</v>
      </c>
      <c r="I3945" s="3" t="s">
        <v>29</v>
      </c>
    </row>
    <row r="3946" spans="1:9" x14ac:dyDescent="0.2">
      <c r="A3946" s="2" t="s">
        <v>4382</v>
      </c>
      <c r="B3946" s="2" t="s">
        <v>147</v>
      </c>
      <c r="C3946" s="2" t="s">
        <v>141</v>
      </c>
      <c r="D3946" s="2" t="s">
        <v>64</v>
      </c>
      <c r="E3946" s="2" t="s">
        <v>28</v>
      </c>
      <c r="F3946" s="2">
        <v>5757.8</v>
      </c>
      <c r="G3946" s="2">
        <v>0</v>
      </c>
      <c r="H3946" s="2">
        <v>5757.8</v>
      </c>
      <c r="I3946" s="2" t="s">
        <v>29</v>
      </c>
    </row>
    <row r="3947" spans="1:9" x14ac:dyDescent="0.2">
      <c r="A3947" s="3" t="s">
        <v>4383</v>
      </c>
      <c r="B3947" s="3" t="s">
        <v>274</v>
      </c>
      <c r="C3947" s="3" t="s">
        <v>189</v>
      </c>
      <c r="D3947" s="3" t="s">
        <v>52</v>
      </c>
      <c r="E3947" s="3" t="s">
        <v>34</v>
      </c>
      <c r="F3947" s="3">
        <v>12585.31</v>
      </c>
      <c r="G3947" s="3">
        <v>1510.24</v>
      </c>
      <c r="H3947" s="3">
        <v>11075.07</v>
      </c>
      <c r="I3947" s="3" t="s">
        <v>29</v>
      </c>
    </row>
    <row r="3948" spans="1:9" x14ac:dyDescent="0.2">
      <c r="A3948" s="2" t="s">
        <v>4384</v>
      </c>
      <c r="B3948" s="2" t="s">
        <v>95</v>
      </c>
      <c r="C3948" s="2" t="s">
        <v>210</v>
      </c>
      <c r="D3948" s="2" t="s">
        <v>114</v>
      </c>
      <c r="E3948" s="2" t="s">
        <v>46</v>
      </c>
      <c r="F3948" s="2">
        <v>2783.56</v>
      </c>
      <c r="G3948" s="2">
        <v>278.36</v>
      </c>
      <c r="H3948" s="2">
        <v>2505.1999999999998</v>
      </c>
      <c r="I3948" s="2" t="s">
        <v>29</v>
      </c>
    </row>
    <row r="3949" spans="1:9" x14ac:dyDescent="0.2">
      <c r="A3949" s="3" t="s">
        <v>4385</v>
      </c>
      <c r="B3949" s="3" t="s">
        <v>117</v>
      </c>
      <c r="C3949" s="3" t="s">
        <v>286</v>
      </c>
      <c r="D3949" s="3" t="s">
        <v>33</v>
      </c>
      <c r="E3949" s="3" t="s">
        <v>60</v>
      </c>
      <c r="F3949" s="3">
        <v>16146.28</v>
      </c>
      <c r="G3949" s="3">
        <v>0</v>
      </c>
      <c r="H3949" s="3">
        <v>16146.28</v>
      </c>
      <c r="I3949" s="3" t="s">
        <v>29</v>
      </c>
    </row>
    <row r="3950" spans="1:9" x14ac:dyDescent="0.2">
      <c r="A3950" s="2" t="s">
        <v>4386</v>
      </c>
      <c r="B3950" s="2" t="s">
        <v>113</v>
      </c>
      <c r="C3950" s="2" t="s">
        <v>394</v>
      </c>
      <c r="D3950" s="2" t="s">
        <v>45</v>
      </c>
      <c r="E3950" s="2" t="s">
        <v>89</v>
      </c>
      <c r="F3950" s="2">
        <v>9355.31</v>
      </c>
      <c r="G3950" s="2">
        <v>0</v>
      </c>
      <c r="H3950" s="2">
        <v>9355.31</v>
      </c>
      <c r="I3950" s="2" t="s">
        <v>29</v>
      </c>
    </row>
    <row r="3951" spans="1:9" x14ac:dyDescent="0.2">
      <c r="A3951" s="3" t="s">
        <v>4387</v>
      </c>
      <c r="B3951" s="3" t="s">
        <v>184</v>
      </c>
      <c r="C3951" s="3" t="s">
        <v>139</v>
      </c>
      <c r="D3951" s="3" t="s">
        <v>45</v>
      </c>
      <c r="E3951" s="3" t="s">
        <v>46</v>
      </c>
      <c r="F3951" s="3">
        <v>18896.419999999998</v>
      </c>
      <c r="G3951" s="3">
        <v>944.82</v>
      </c>
      <c r="H3951" s="3">
        <v>17951.599999999999</v>
      </c>
      <c r="I3951" s="3" t="s">
        <v>29</v>
      </c>
    </row>
    <row r="3952" spans="1:9" x14ac:dyDescent="0.2">
      <c r="A3952" s="2" t="s">
        <v>4388</v>
      </c>
      <c r="B3952" s="2" t="s">
        <v>722</v>
      </c>
      <c r="C3952" s="2" t="s">
        <v>79</v>
      </c>
      <c r="D3952" s="2" t="s">
        <v>64</v>
      </c>
      <c r="E3952" s="2" t="s">
        <v>28</v>
      </c>
      <c r="F3952" s="2">
        <v>22398.36</v>
      </c>
      <c r="G3952" s="2">
        <v>0</v>
      </c>
      <c r="H3952" s="2">
        <v>22398.36</v>
      </c>
      <c r="I3952" s="2" t="s">
        <v>29</v>
      </c>
    </row>
    <row r="3953" spans="1:9" x14ac:dyDescent="0.2">
      <c r="A3953" s="3" t="s">
        <v>4389</v>
      </c>
      <c r="B3953" s="3" t="s">
        <v>87</v>
      </c>
      <c r="C3953" s="3" t="s">
        <v>2142</v>
      </c>
      <c r="D3953" s="3" t="s">
        <v>52</v>
      </c>
      <c r="E3953" s="3" t="s">
        <v>34</v>
      </c>
      <c r="F3953" s="3">
        <v>12042.06</v>
      </c>
      <c r="G3953" s="3">
        <v>1445.05</v>
      </c>
      <c r="H3953" s="3">
        <v>10597.01</v>
      </c>
      <c r="I3953" s="3" t="s">
        <v>29</v>
      </c>
    </row>
    <row r="3954" spans="1:9" x14ac:dyDescent="0.2">
      <c r="A3954" s="2" t="s">
        <v>4390</v>
      </c>
      <c r="B3954" s="2" t="s">
        <v>282</v>
      </c>
      <c r="C3954" s="2" t="s">
        <v>109</v>
      </c>
      <c r="D3954" s="2" t="s">
        <v>33</v>
      </c>
      <c r="E3954" s="2" t="s">
        <v>34</v>
      </c>
      <c r="F3954" s="2">
        <v>7277.89</v>
      </c>
      <c r="G3954" s="2">
        <v>1091.68</v>
      </c>
      <c r="H3954" s="2">
        <v>6186.21</v>
      </c>
      <c r="I3954" s="2" t="s">
        <v>29</v>
      </c>
    </row>
    <row r="3955" spans="1:9" x14ac:dyDescent="0.2">
      <c r="A3955" s="3" t="s">
        <v>4391</v>
      </c>
      <c r="B3955" s="3" t="s">
        <v>310</v>
      </c>
      <c r="C3955" s="3" t="s">
        <v>189</v>
      </c>
      <c r="D3955" s="3" t="s">
        <v>52</v>
      </c>
      <c r="E3955" s="3" t="s">
        <v>34</v>
      </c>
      <c r="F3955" s="3">
        <v>13627.93</v>
      </c>
      <c r="G3955" s="3">
        <v>1635.35</v>
      </c>
      <c r="H3955" s="3">
        <v>11992.58</v>
      </c>
      <c r="I3955" s="3" t="s">
        <v>56</v>
      </c>
    </row>
    <row r="3956" spans="1:9" x14ac:dyDescent="0.2">
      <c r="A3956" s="2" t="s">
        <v>4392</v>
      </c>
      <c r="B3956" s="2" t="s">
        <v>198</v>
      </c>
      <c r="C3956" s="2" t="s">
        <v>251</v>
      </c>
      <c r="D3956" s="2" t="s">
        <v>52</v>
      </c>
      <c r="E3956" s="2" t="s">
        <v>34</v>
      </c>
      <c r="F3956" s="2">
        <v>5759.42</v>
      </c>
      <c r="G3956" s="2">
        <v>691.13</v>
      </c>
      <c r="H3956" s="2">
        <v>5068.29</v>
      </c>
      <c r="I3956" s="2" t="s">
        <v>29</v>
      </c>
    </row>
    <row r="3957" spans="1:9" x14ac:dyDescent="0.2">
      <c r="A3957" s="3" t="s">
        <v>4393</v>
      </c>
      <c r="B3957" s="3" t="s">
        <v>159</v>
      </c>
      <c r="C3957" s="3" t="s">
        <v>159</v>
      </c>
      <c r="D3957" s="3" t="s">
        <v>64</v>
      </c>
      <c r="E3957" s="3" t="s">
        <v>28</v>
      </c>
      <c r="F3957" s="3">
        <v>8590.7099999999991</v>
      </c>
      <c r="G3957" s="3">
        <v>0</v>
      </c>
      <c r="H3957" s="3">
        <v>8590.7099999999991</v>
      </c>
      <c r="I3957" s="3" t="s">
        <v>41</v>
      </c>
    </row>
    <row r="3958" spans="1:9" x14ac:dyDescent="0.2">
      <c r="A3958" s="2" t="s">
        <v>4394</v>
      </c>
      <c r="B3958" s="2" t="s">
        <v>495</v>
      </c>
      <c r="C3958" s="2" t="s">
        <v>432</v>
      </c>
      <c r="D3958" s="2" t="s">
        <v>52</v>
      </c>
      <c r="E3958" s="2" t="s">
        <v>34</v>
      </c>
      <c r="F3958" s="2">
        <v>7827.37</v>
      </c>
      <c r="G3958" s="2">
        <v>939.28</v>
      </c>
      <c r="H3958" s="2">
        <v>6888.09</v>
      </c>
      <c r="I3958" s="2" t="s">
        <v>29</v>
      </c>
    </row>
    <row r="3959" spans="1:9" x14ac:dyDescent="0.2">
      <c r="A3959" s="3" t="s">
        <v>4395</v>
      </c>
      <c r="B3959" s="3" t="s">
        <v>312</v>
      </c>
      <c r="C3959" s="3" t="s">
        <v>164</v>
      </c>
      <c r="D3959" s="3" t="s">
        <v>64</v>
      </c>
      <c r="E3959" s="3" t="s">
        <v>115</v>
      </c>
      <c r="F3959" s="3">
        <v>10095.780000000001</v>
      </c>
      <c r="G3959" s="3">
        <v>0</v>
      </c>
      <c r="H3959" s="3">
        <v>10095.780000000001</v>
      </c>
      <c r="I3959" s="3" t="s">
        <v>56</v>
      </c>
    </row>
    <row r="3960" spans="1:9" x14ac:dyDescent="0.2">
      <c r="A3960" s="2" t="s">
        <v>4396</v>
      </c>
      <c r="B3960" s="2" t="s">
        <v>482</v>
      </c>
      <c r="C3960" s="2" t="s">
        <v>590</v>
      </c>
      <c r="D3960" s="2" t="s">
        <v>64</v>
      </c>
      <c r="E3960" s="2" t="s">
        <v>115</v>
      </c>
      <c r="F3960" s="2">
        <v>2995.39</v>
      </c>
      <c r="G3960" s="2">
        <v>0</v>
      </c>
      <c r="H3960" s="2">
        <v>2995.39</v>
      </c>
      <c r="I3960" s="2" t="s">
        <v>29</v>
      </c>
    </row>
    <row r="3961" spans="1:9" x14ac:dyDescent="0.2">
      <c r="A3961" s="3" t="s">
        <v>4397</v>
      </c>
      <c r="B3961" s="3" t="s">
        <v>121</v>
      </c>
      <c r="C3961" s="3" t="s">
        <v>724</v>
      </c>
      <c r="D3961" s="3" t="s">
        <v>27</v>
      </c>
      <c r="E3961" s="3" t="s">
        <v>28</v>
      </c>
      <c r="F3961" s="3">
        <v>8115.19</v>
      </c>
      <c r="G3961" s="3">
        <v>1460.73</v>
      </c>
      <c r="H3961" s="3">
        <v>6654.46</v>
      </c>
      <c r="I3961" s="3" t="s">
        <v>29</v>
      </c>
    </row>
    <row r="3962" spans="1:9" x14ac:dyDescent="0.2">
      <c r="A3962" s="2" t="s">
        <v>4398</v>
      </c>
      <c r="B3962" s="2" t="s">
        <v>70</v>
      </c>
      <c r="C3962" s="2" t="s">
        <v>644</v>
      </c>
      <c r="D3962" s="2" t="s">
        <v>33</v>
      </c>
      <c r="E3962" s="2" t="s">
        <v>28</v>
      </c>
      <c r="F3962" s="2">
        <v>9998.7099999999991</v>
      </c>
      <c r="G3962" s="2">
        <v>1499.81</v>
      </c>
      <c r="H3962" s="2">
        <v>8498.9</v>
      </c>
      <c r="I3962" s="2" t="s">
        <v>29</v>
      </c>
    </row>
    <row r="3963" spans="1:9" x14ac:dyDescent="0.2">
      <c r="A3963" s="3" t="s">
        <v>4399</v>
      </c>
      <c r="B3963" s="3" t="s">
        <v>454</v>
      </c>
      <c r="C3963" s="3" t="s">
        <v>168</v>
      </c>
      <c r="D3963" s="3" t="s">
        <v>52</v>
      </c>
      <c r="E3963" s="3" t="s">
        <v>60</v>
      </c>
      <c r="F3963" s="3">
        <v>3044.98</v>
      </c>
      <c r="G3963" s="3">
        <v>0</v>
      </c>
      <c r="H3963" s="3">
        <v>3044.98</v>
      </c>
      <c r="I3963" s="3" t="s">
        <v>41</v>
      </c>
    </row>
    <row r="3964" spans="1:9" x14ac:dyDescent="0.2">
      <c r="A3964" s="2" t="s">
        <v>4400</v>
      </c>
      <c r="B3964" s="2" t="s">
        <v>509</v>
      </c>
      <c r="C3964" s="2" t="s">
        <v>82</v>
      </c>
      <c r="D3964" s="2" t="s">
        <v>114</v>
      </c>
      <c r="E3964" s="2" t="s">
        <v>115</v>
      </c>
      <c r="F3964" s="2">
        <v>3304.2</v>
      </c>
      <c r="G3964" s="2">
        <v>330.42</v>
      </c>
      <c r="H3964" s="2">
        <v>2973.78</v>
      </c>
      <c r="I3964" s="2" t="s">
        <v>29</v>
      </c>
    </row>
    <row r="3965" spans="1:9" x14ac:dyDescent="0.2">
      <c r="A3965" s="3" t="s">
        <v>4401</v>
      </c>
      <c r="B3965" s="3" t="s">
        <v>467</v>
      </c>
      <c r="C3965" s="3" t="s">
        <v>468</v>
      </c>
      <c r="D3965" s="3" t="s">
        <v>64</v>
      </c>
      <c r="E3965" s="3" t="s">
        <v>115</v>
      </c>
      <c r="F3965" s="3">
        <v>6258.01</v>
      </c>
      <c r="G3965" s="3">
        <v>0</v>
      </c>
      <c r="H3965" s="3">
        <v>6258.01</v>
      </c>
      <c r="I3965" s="3" t="s">
        <v>29</v>
      </c>
    </row>
    <row r="3966" spans="1:9" x14ac:dyDescent="0.2">
      <c r="A3966" s="2" t="s">
        <v>4402</v>
      </c>
      <c r="B3966" s="2" t="s">
        <v>463</v>
      </c>
      <c r="C3966" s="2" t="s">
        <v>334</v>
      </c>
      <c r="D3966" s="2" t="s">
        <v>52</v>
      </c>
      <c r="E3966" s="2" t="s">
        <v>60</v>
      </c>
      <c r="F3966" s="2">
        <v>7352.07</v>
      </c>
      <c r="G3966" s="2">
        <v>0</v>
      </c>
      <c r="H3966" s="2">
        <v>7352.07</v>
      </c>
      <c r="I3966" s="2" t="s">
        <v>29</v>
      </c>
    </row>
    <row r="3967" spans="1:9" x14ac:dyDescent="0.2">
      <c r="A3967" s="3" t="s">
        <v>4403</v>
      </c>
      <c r="B3967" s="3" t="s">
        <v>44</v>
      </c>
      <c r="C3967" s="3" t="s">
        <v>145</v>
      </c>
      <c r="D3967" s="3" t="s">
        <v>33</v>
      </c>
      <c r="E3967" s="3" t="s">
        <v>60</v>
      </c>
      <c r="F3967" s="3">
        <v>4013.9</v>
      </c>
      <c r="G3967" s="3">
        <v>0</v>
      </c>
      <c r="H3967" s="3">
        <v>4013.9</v>
      </c>
      <c r="I3967" s="3" t="s">
        <v>29</v>
      </c>
    </row>
    <row r="3968" spans="1:9" x14ac:dyDescent="0.2">
      <c r="A3968" s="2" t="s">
        <v>4404</v>
      </c>
      <c r="B3968" s="2" t="s">
        <v>426</v>
      </c>
      <c r="C3968" s="2" t="s">
        <v>73</v>
      </c>
      <c r="D3968" s="2" t="s">
        <v>52</v>
      </c>
      <c r="E3968" s="2" t="s">
        <v>34</v>
      </c>
      <c r="F3968" s="2">
        <v>8846.32</v>
      </c>
      <c r="G3968" s="2">
        <v>1061.56</v>
      </c>
      <c r="H3968" s="2">
        <v>7784.76</v>
      </c>
      <c r="I3968" s="2" t="s">
        <v>29</v>
      </c>
    </row>
    <row r="3969" spans="1:9" x14ac:dyDescent="0.2">
      <c r="A3969" s="3" t="s">
        <v>4405</v>
      </c>
      <c r="B3969" s="3" t="s">
        <v>420</v>
      </c>
      <c r="C3969" s="3" t="s">
        <v>642</v>
      </c>
      <c r="D3969" s="3" t="s">
        <v>52</v>
      </c>
      <c r="E3969" s="3" t="s">
        <v>60</v>
      </c>
      <c r="F3969" s="3">
        <v>13985.01</v>
      </c>
      <c r="G3969" s="3">
        <v>0</v>
      </c>
      <c r="H3969" s="3">
        <v>13985.01</v>
      </c>
      <c r="I3969" s="3" t="s">
        <v>41</v>
      </c>
    </row>
    <row r="3970" spans="1:9" x14ac:dyDescent="0.2">
      <c r="A3970" s="2" t="s">
        <v>4406</v>
      </c>
      <c r="B3970" s="2" t="s">
        <v>489</v>
      </c>
      <c r="C3970" s="2" t="s">
        <v>242</v>
      </c>
      <c r="D3970" s="2" t="s">
        <v>45</v>
      </c>
      <c r="E3970" s="2" t="s">
        <v>89</v>
      </c>
      <c r="F3970" s="2">
        <v>5742.17</v>
      </c>
      <c r="G3970" s="2">
        <v>0</v>
      </c>
      <c r="H3970" s="2">
        <v>5742.17</v>
      </c>
      <c r="I3970" s="2" t="s">
        <v>29</v>
      </c>
    </row>
    <row r="3971" spans="1:9" x14ac:dyDescent="0.2">
      <c r="A3971" s="3" t="s">
        <v>4407</v>
      </c>
      <c r="B3971" s="3" t="s">
        <v>224</v>
      </c>
      <c r="C3971" s="3" t="s">
        <v>123</v>
      </c>
      <c r="D3971" s="3" t="s">
        <v>33</v>
      </c>
      <c r="E3971" s="3" t="s">
        <v>34</v>
      </c>
      <c r="F3971" s="3">
        <v>5083.6099999999997</v>
      </c>
      <c r="G3971" s="3">
        <v>762.54</v>
      </c>
      <c r="H3971" s="3">
        <v>4321.07</v>
      </c>
      <c r="I3971" s="3" t="s">
        <v>29</v>
      </c>
    </row>
    <row r="3972" spans="1:9" x14ac:dyDescent="0.2">
      <c r="A3972" s="2" t="s">
        <v>4408</v>
      </c>
      <c r="B3972" s="2" t="s">
        <v>98</v>
      </c>
      <c r="C3972" s="2" t="s">
        <v>983</v>
      </c>
      <c r="D3972" s="2" t="s">
        <v>33</v>
      </c>
      <c r="E3972" s="2" t="s">
        <v>60</v>
      </c>
      <c r="F3972" s="2">
        <v>20455.599999999999</v>
      </c>
      <c r="G3972" s="2">
        <v>0</v>
      </c>
      <c r="H3972" s="2">
        <v>20455.599999999999</v>
      </c>
      <c r="I3972" s="2" t="s">
        <v>56</v>
      </c>
    </row>
    <row r="3973" spans="1:9" x14ac:dyDescent="0.2">
      <c r="A3973" s="3" t="s">
        <v>4409</v>
      </c>
      <c r="B3973" s="3" t="s">
        <v>310</v>
      </c>
      <c r="C3973" s="3" t="s">
        <v>353</v>
      </c>
      <c r="D3973" s="3" t="s">
        <v>169</v>
      </c>
      <c r="E3973" s="3" t="s">
        <v>34</v>
      </c>
      <c r="F3973" s="3">
        <v>3002.45</v>
      </c>
      <c r="G3973" s="3">
        <v>600.49</v>
      </c>
      <c r="H3973" s="3">
        <v>2401.96</v>
      </c>
      <c r="I3973" s="3" t="s">
        <v>29</v>
      </c>
    </row>
    <row r="3974" spans="1:9" x14ac:dyDescent="0.2">
      <c r="A3974" s="2" t="s">
        <v>4410</v>
      </c>
      <c r="B3974" s="2" t="s">
        <v>179</v>
      </c>
      <c r="C3974" s="2" t="s">
        <v>562</v>
      </c>
      <c r="D3974" s="2" t="s">
        <v>52</v>
      </c>
      <c r="E3974" s="2" t="s">
        <v>34</v>
      </c>
      <c r="F3974" s="2">
        <v>2612.58</v>
      </c>
      <c r="G3974" s="2">
        <v>313.51</v>
      </c>
      <c r="H3974" s="2">
        <v>2299.0700000000002</v>
      </c>
      <c r="I3974" s="2" t="s">
        <v>29</v>
      </c>
    </row>
    <row r="3975" spans="1:9" x14ac:dyDescent="0.2">
      <c r="A3975" s="3" t="s">
        <v>4411</v>
      </c>
      <c r="B3975" s="3" t="s">
        <v>449</v>
      </c>
      <c r="C3975" s="3" t="s">
        <v>532</v>
      </c>
      <c r="D3975" s="3" t="s">
        <v>33</v>
      </c>
      <c r="E3975" s="3" t="s">
        <v>60</v>
      </c>
      <c r="F3975" s="3">
        <v>3100.7</v>
      </c>
      <c r="G3975" s="3">
        <v>0</v>
      </c>
      <c r="H3975" s="3">
        <v>3100.7</v>
      </c>
      <c r="I3975" s="3" t="s">
        <v>29</v>
      </c>
    </row>
    <row r="3976" spans="1:9" x14ac:dyDescent="0.2">
      <c r="A3976" s="2" t="s">
        <v>4412</v>
      </c>
      <c r="B3976" s="2" t="s">
        <v>103</v>
      </c>
      <c r="C3976" s="2" t="s">
        <v>778</v>
      </c>
      <c r="D3976" s="2" t="s">
        <v>52</v>
      </c>
      <c r="E3976" s="2" t="s">
        <v>34</v>
      </c>
      <c r="F3976" s="2">
        <v>14191.32</v>
      </c>
      <c r="G3976" s="2">
        <v>1702.96</v>
      </c>
      <c r="H3976" s="2">
        <v>12488.36</v>
      </c>
      <c r="I3976" s="2" t="s">
        <v>56</v>
      </c>
    </row>
    <row r="3977" spans="1:9" x14ac:dyDescent="0.2">
      <c r="A3977" s="3" t="s">
        <v>4413</v>
      </c>
      <c r="B3977" s="3" t="s">
        <v>133</v>
      </c>
      <c r="C3977" s="3" t="s">
        <v>285</v>
      </c>
      <c r="D3977" s="3" t="s">
        <v>27</v>
      </c>
      <c r="E3977" s="3" t="s">
        <v>34</v>
      </c>
      <c r="F3977" s="3">
        <v>3144.27</v>
      </c>
      <c r="G3977" s="3">
        <v>565.97</v>
      </c>
      <c r="H3977" s="3">
        <v>2578.3000000000002</v>
      </c>
      <c r="I3977" s="3" t="s">
        <v>41</v>
      </c>
    </row>
    <row r="3978" spans="1:9" x14ac:dyDescent="0.2">
      <c r="A3978" s="2" t="s">
        <v>4414</v>
      </c>
      <c r="B3978" s="2" t="s">
        <v>292</v>
      </c>
      <c r="C3978" s="2" t="s">
        <v>176</v>
      </c>
      <c r="D3978" s="2" t="s">
        <v>169</v>
      </c>
      <c r="E3978" s="2" t="s">
        <v>46</v>
      </c>
      <c r="F3978" s="2">
        <v>4110.5600000000004</v>
      </c>
      <c r="G3978" s="2">
        <v>822.11</v>
      </c>
      <c r="H3978" s="2">
        <v>3288.45</v>
      </c>
      <c r="I3978" s="2" t="s">
        <v>29</v>
      </c>
    </row>
    <row r="3979" spans="1:9" x14ac:dyDescent="0.2">
      <c r="A3979" s="3" t="s">
        <v>4415</v>
      </c>
      <c r="B3979" s="3" t="s">
        <v>384</v>
      </c>
      <c r="C3979" s="3" t="s">
        <v>318</v>
      </c>
      <c r="D3979" s="3" t="s">
        <v>33</v>
      </c>
      <c r="E3979" s="3" t="s">
        <v>34</v>
      </c>
      <c r="F3979" s="3">
        <v>8909.2999999999993</v>
      </c>
      <c r="G3979" s="3">
        <v>1336.39</v>
      </c>
      <c r="H3979" s="3">
        <v>7572.91</v>
      </c>
      <c r="I3979" s="3" t="s">
        <v>56</v>
      </c>
    </row>
    <row r="3980" spans="1:9" x14ac:dyDescent="0.2">
      <c r="A3980" s="2" t="s">
        <v>4416</v>
      </c>
      <c r="B3980" s="2" t="s">
        <v>97</v>
      </c>
      <c r="C3980" s="2" t="s">
        <v>269</v>
      </c>
      <c r="D3980" s="2" t="s">
        <v>169</v>
      </c>
      <c r="E3980" s="2" t="s">
        <v>34</v>
      </c>
      <c r="F3980" s="2">
        <v>28004.77</v>
      </c>
      <c r="G3980" s="2">
        <v>5600.95</v>
      </c>
      <c r="H3980" s="2">
        <v>22403.82</v>
      </c>
      <c r="I3980" s="2" t="s">
        <v>56</v>
      </c>
    </row>
    <row r="3981" spans="1:9" x14ac:dyDescent="0.2">
      <c r="A3981" s="3" t="s">
        <v>4417</v>
      </c>
      <c r="B3981" s="3" t="s">
        <v>97</v>
      </c>
      <c r="C3981" s="3" t="s">
        <v>176</v>
      </c>
      <c r="D3981" s="3" t="s">
        <v>64</v>
      </c>
      <c r="E3981" s="3" t="s">
        <v>28</v>
      </c>
      <c r="F3981" s="3">
        <v>12352.84</v>
      </c>
      <c r="G3981" s="3">
        <v>0</v>
      </c>
      <c r="H3981" s="3">
        <v>12352.84</v>
      </c>
      <c r="I3981" s="3" t="s">
        <v>29</v>
      </c>
    </row>
    <row r="3982" spans="1:9" x14ac:dyDescent="0.2">
      <c r="A3982" s="2" t="s">
        <v>4418</v>
      </c>
      <c r="B3982" s="2" t="s">
        <v>271</v>
      </c>
      <c r="C3982" s="2" t="s">
        <v>384</v>
      </c>
      <c r="D3982" s="2" t="s">
        <v>206</v>
      </c>
      <c r="E3982" s="2" t="s">
        <v>207</v>
      </c>
      <c r="F3982" s="2">
        <v>3549.71</v>
      </c>
      <c r="G3982" s="2">
        <v>0</v>
      </c>
      <c r="H3982" s="2">
        <v>3549.71</v>
      </c>
      <c r="I3982" s="2" t="s">
        <v>29</v>
      </c>
    </row>
    <row r="3983" spans="1:9" x14ac:dyDescent="0.2">
      <c r="A3983" s="3" t="s">
        <v>4419</v>
      </c>
      <c r="B3983" s="3" t="s">
        <v>58</v>
      </c>
      <c r="C3983" s="3" t="s">
        <v>334</v>
      </c>
      <c r="D3983" s="3" t="s">
        <v>45</v>
      </c>
      <c r="E3983" s="3" t="s">
        <v>89</v>
      </c>
      <c r="F3983" s="3">
        <v>5653.73</v>
      </c>
      <c r="G3983" s="3">
        <v>0</v>
      </c>
      <c r="H3983" s="3">
        <v>5653.73</v>
      </c>
      <c r="I3983" s="3" t="s">
        <v>29</v>
      </c>
    </row>
    <row r="3984" spans="1:9" x14ac:dyDescent="0.2">
      <c r="A3984" s="2" t="s">
        <v>4420</v>
      </c>
      <c r="B3984" s="2" t="s">
        <v>391</v>
      </c>
      <c r="C3984" s="2" t="s">
        <v>346</v>
      </c>
      <c r="D3984" s="2" t="s">
        <v>52</v>
      </c>
      <c r="E3984" s="2" t="s">
        <v>34</v>
      </c>
      <c r="F3984" s="2">
        <v>20476.14</v>
      </c>
      <c r="G3984" s="2">
        <v>2457.14</v>
      </c>
      <c r="H3984" s="2">
        <v>18019</v>
      </c>
      <c r="I3984" s="2" t="s">
        <v>41</v>
      </c>
    </row>
    <row r="3985" spans="1:9" x14ac:dyDescent="0.2">
      <c r="A3985" s="3" t="s">
        <v>4421</v>
      </c>
      <c r="B3985" s="3" t="s">
        <v>26</v>
      </c>
      <c r="C3985" s="3" t="s">
        <v>300</v>
      </c>
      <c r="D3985" s="3" t="s">
        <v>169</v>
      </c>
      <c r="E3985" s="3" t="s">
        <v>34</v>
      </c>
      <c r="F3985" s="3">
        <v>9560.35</v>
      </c>
      <c r="G3985" s="3">
        <v>1912.07</v>
      </c>
      <c r="H3985" s="3">
        <v>7648.28</v>
      </c>
      <c r="I3985" s="3" t="s">
        <v>29</v>
      </c>
    </row>
    <row r="3986" spans="1:9" x14ac:dyDescent="0.2">
      <c r="A3986" s="2" t="s">
        <v>4422</v>
      </c>
      <c r="B3986" s="2" t="s">
        <v>239</v>
      </c>
      <c r="C3986" s="2" t="s">
        <v>425</v>
      </c>
      <c r="D3986" s="2" t="s">
        <v>52</v>
      </c>
      <c r="E3986" s="2" t="s">
        <v>34</v>
      </c>
      <c r="F3986" s="2">
        <v>3262.88</v>
      </c>
      <c r="G3986" s="2">
        <v>391.55</v>
      </c>
      <c r="H3986" s="2">
        <v>2871.33</v>
      </c>
      <c r="I3986" s="2" t="s">
        <v>41</v>
      </c>
    </row>
    <row r="3987" spans="1:9" x14ac:dyDescent="0.2">
      <c r="A3987" s="3" t="s">
        <v>4423</v>
      </c>
      <c r="B3987" s="3" t="s">
        <v>370</v>
      </c>
      <c r="C3987" s="3" t="s">
        <v>505</v>
      </c>
      <c r="D3987" s="3" t="s">
        <v>27</v>
      </c>
      <c r="E3987" s="3" t="s">
        <v>28</v>
      </c>
      <c r="F3987" s="3">
        <v>7369.87</v>
      </c>
      <c r="G3987" s="3">
        <v>1326.58</v>
      </c>
      <c r="H3987" s="3">
        <v>6043.29</v>
      </c>
      <c r="I3987" s="3" t="s">
        <v>41</v>
      </c>
    </row>
    <row r="3988" spans="1:9" x14ac:dyDescent="0.2">
      <c r="A3988" s="2" t="s">
        <v>4424</v>
      </c>
      <c r="B3988" s="2" t="s">
        <v>917</v>
      </c>
      <c r="C3988" s="2" t="s">
        <v>771</v>
      </c>
      <c r="D3988" s="2" t="s">
        <v>52</v>
      </c>
      <c r="E3988" s="2" t="s">
        <v>60</v>
      </c>
      <c r="F3988" s="2">
        <v>3553.43</v>
      </c>
      <c r="G3988" s="2">
        <v>0</v>
      </c>
      <c r="H3988" s="2">
        <v>3553.43</v>
      </c>
      <c r="I3988" s="2" t="s">
        <v>29</v>
      </c>
    </row>
    <row r="3989" spans="1:9" x14ac:dyDescent="0.2">
      <c r="A3989" s="3" t="s">
        <v>4425</v>
      </c>
      <c r="B3989" s="3" t="s">
        <v>143</v>
      </c>
      <c r="C3989" s="3" t="s">
        <v>272</v>
      </c>
      <c r="D3989" s="3" t="s">
        <v>52</v>
      </c>
      <c r="E3989" s="3" t="s">
        <v>34</v>
      </c>
      <c r="F3989" s="3">
        <v>5030.71</v>
      </c>
      <c r="G3989" s="3">
        <v>603.69000000000005</v>
      </c>
      <c r="H3989" s="3">
        <v>4427.0200000000004</v>
      </c>
      <c r="I3989" s="3" t="s">
        <v>29</v>
      </c>
    </row>
    <row r="3990" spans="1:9" x14ac:dyDescent="0.2">
      <c r="A3990" s="2" t="s">
        <v>4426</v>
      </c>
      <c r="B3990" s="2" t="s">
        <v>570</v>
      </c>
      <c r="C3990" s="2" t="s">
        <v>69</v>
      </c>
      <c r="D3990" s="2" t="s">
        <v>64</v>
      </c>
      <c r="E3990" s="2" t="s">
        <v>115</v>
      </c>
      <c r="F3990" s="2">
        <v>15729.91</v>
      </c>
      <c r="G3990" s="2">
        <v>0</v>
      </c>
      <c r="H3990" s="2">
        <v>15729.91</v>
      </c>
      <c r="I3990" s="2" t="s">
        <v>56</v>
      </c>
    </row>
    <row r="3991" spans="1:9" x14ac:dyDescent="0.2">
      <c r="A3991" s="3" t="s">
        <v>4427</v>
      </c>
      <c r="B3991" s="3" t="s">
        <v>619</v>
      </c>
      <c r="C3991" s="3" t="s">
        <v>141</v>
      </c>
      <c r="D3991" s="3" t="s">
        <v>169</v>
      </c>
      <c r="E3991" s="3" t="s">
        <v>46</v>
      </c>
      <c r="F3991" s="3">
        <v>10945.68</v>
      </c>
      <c r="G3991" s="3">
        <v>2189.14</v>
      </c>
      <c r="H3991" s="3">
        <v>8756.5400000000009</v>
      </c>
      <c r="I3991" s="3" t="s">
        <v>29</v>
      </c>
    </row>
    <row r="3992" spans="1:9" x14ac:dyDescent="0.2">
      <c r="A3992" s="2" t="s">
        <v>4428</v>
      </c>
      <c r="B3992" s="2" t="s">
        <v>708</v>
      </c>
      <c r="C3992" s="2" t="s">
        <v>176</v>
      </c>
      <c r="D3992" s="2" t="s">
        <v>52</v>
      </c>
      <c r="E3992" s="2" t="s">
        <v>34</v>
      </c>
      <c r="F3992" s="2">
        <v>10831.67</v>
      </c>
      <c r="G3992" s="2">
        <v>1299.8</v>
      </c>
      <c r="H3992" s="2">
        <v>9531.8700000000008</v>
      </c>
      <c r="I3992" s="2" t="s">
        <v>29</v>
      </c>
    </row>
    <row r="3993" spans="1:9" x14ac:dyDescent="0.2">
      <c r="A3993" s="3" t="s">
        <v>4429</v>
      </c>
      <c r="B3993" s="3" t="s">
        <v>826</v>
      </c>
      <c r="C3993" s="3" t="s">
        <v>435</v>
      </c>
      <c r="D3993" s="3" t="s">
        <v>169</v>
      </c>
      <c r="E3993" s="3" t="s">
        <v>46</v>
      </c>
      <c r="F3993" s="3">
        <v>5252.27</v>
      </c>
      <c r="G3993" s="3">
        <v>1050.45</v>
      </c>
      <c r="H3993" s="3">
        <v>4201.82</v>
      </c>
      <c r="I3993" s="3" t="s">
        <v>29</v>
      </c>
    </row>
    <row r="3994" spans="1:9" x14ac:dyDescent="0.2">
      <c r="A3994" s="2" t="s">
        <v>4430</v>
      </c>
      <c r="B3994" s="2" t="s">
        <v>706</v>
      </c>
      <c r="C3994" s="2" t="s">
        <v>217</v>
      </c>
      <c r="D3994" s="2" t="s">
        <v>114</v>
      </c>
      <c r="E3994" s="2" t="s">
        <v>115</v>
      </c>
      <c r="F3994" s="2">
        <v>7923.03</v>
      </c>
      <c r="G3994" s="2">
        <v>792.3</v>
      </c>
      <c r="H3994" s="2">
        <v>7130.73</v>
      </c>
      <c r="I3994" s="2" t="s">
        <v>29</v>
      </c>
    </row>
    <row r="3995" spans="1:9" x14ac:dyDescent="0.2">
      <c r="A3995" s="3" t="s">
        <v>4431</v>
      </c>
      <c r="B3995" s="3" t="s">
        <v>227</v>
      </c>
      <c r="C3995" s="3" t="s">
        <v>100</v>
      </c>
      <c r="D3995" s="3" t="s">
        <v>27</v>
      </c>
      <c r="E3995" s="3" t="s">
        <v>60</v>
      </c>
      <c r="F3995" s="3">
        <v>2811.93</v>
      </c>
      <c r="G3995" s="3">
        <v>0</v>
      </c>
      <c r="H3995" s="3">
        <v>2811.93</v>
      </c>
      <c r="I3995" s="3" t="s">
        <v>41</v>
      </c>
    </row>
    <row r="3996" spans="1:9" x14ac:dyDescent="0.2">
      <c r="A3996" s="2" t="s">
        <v>4432</v>
      </c>
      <c r="B3996" s="2" t="s">
        <v>94</v>
      </c>
      <c r="C3996" s="2" t="s">
        <v>343</v>
      </c>
      <c r="D3996" s="2" t="s">
        <v>45</v>
      </c>
      <c r="E3996" s="2" t="s">
        <v>46</v>
      </c>
      <c r="F3996" s="2">
        <v>4976.38</v>
      </c>
      <c r="G3996" s="2">
        <v>248.82</v>
      </c>
      <c r="H3996" s="2">
        <v>4727.5600000000004</v>
      </c>
      <c r="I3996" s="2" t="s">
        <v>56</v>
      </c>
    </row>
    <row r="3997" spans="1:9" x14ac:dyDescent="0.2">
      <c r="A3997" s="3" t="s">
        <v>4433</v>
      </c>
      <c r="B3997" s="3" t="s">
        <v>420</v>
      </c>
      <c r="C3997" s="3" t="s">
        <v>31</v>
      </c>
      <c r="D3997" s="3" t="s">
        <v>33</v>
      </c>
      <c r="E3997" s="3" t="s">
        <v>28</v>
      </c>
      <c r="F3997" s="3">
        <v>21753.03</v>
      </c>
      <c r="G3997" s="3">
        <v>3262.95</v>
      </c>
      <c r="H3997" s="3">
        <v>18490.080000000002</v>
      </c>
      <c r="I3997" s="3" t="s">
        <v>41</v>
      </c>
    </row>
    <row r="3998" spans="1:9" x14ac:dyDescent="0.2">
      <c r="A3998" s="2" t="s">
        <v>4434</v>
      </c>
      <c r="B3998" s="2" t="s">
        <v>557</v>
      </c>
      <c r="C3998" s="2" t="s">
        <v>258</v>
      </c>
      <c r="D3998" s="2" t="s">
        <v>27</v>
      </c>
      <c r="E3998" s="2" t="s">
        <v>34</v>
      </c>
      <c r="F3998" s="2">
        <v>10223.56</v>
      </c>
      <c r="G3998" s="2">
        <v>1840.24</v>
      </c>
      <c r="H3998" s="2">
        <v>8383.32</v>
      </c>
      <c r="I3998" s="2" t="s">
        <v>29</v>
      </c>
    </row>
    <row r="3999" spans="1:9" x14ac:dyDescent="0.2">
      <c r="A3999" s="3" t="s">
        <v>4435</v>
      </c>
      <c r="B3999" s="3" t="s">
        <v>367</v>
      </c>
      <c r="C3999" s="3" t="s">
        <v>778</v>
      </c>
      <c r="D3999" s="3" t="s">
        <v>114</v>
      </c>
      <c r="E3999" s="3" t="s">
        <v>46</v>
      </c>
      <c r="F3999" s="3">
        <v>10851.08</v>
      </c>
      <c r="G3999" s="3">
        <v>1085.1099999999999</v>
      </c>
      <c r="H3999" s="3">
        <v>9765.9699999999993</v>
      </c>
      <c r="I3999" s="3" t="s">
        <v>29</v>
      </c>
    </row>
    <row r="4000" spans="1:9" x14ac:dyDescent="0.2">
      <c r="A4000" s="2" t="s">
        <v>4436</v>
      </c>
      <c r="B4000" s="2" t="s">
        <v>724</v>
      </c>
      <c r="C4000" s="2" t="s">
        <v>54</v>
      </c>
      <c r="D4000" s="2" t="s">
        <v>52</v>
      </c>
      <c r="E4000" s="2" t="s">
        <v>60</v>
      </c>
      <c r="F4000" s="2">
        <v>10627.49</v>
      </c>
      <c r="G4000" s="2">
        <v>0</v>
      </c>
      <c r="H4000" s="2">
        <v>10627.49</v>
      </c>
      <c r="I4000" s="2" t="s">
        <v>29</v>
      </c>
    </row>
    <row r="4001" spans="1:9" x14ac:dyDescent="0.2">
      <c r="A4001" s="3" t="s">
        <v>4437</v>
      </c>
      <c r="B4001" s="3" t="s">
        <v>426</v>
      </c>
      <c r="C4001" s="3" t="s">
        <v>269</v>
      </c>
      <c r="D4001" s="3" t="s">
        <v>169</v>
      </c>
      <c r="E4001" s="3" t="s">
        <v>46</v>
      </c>
      <c r="F4001" s="3">
        <v>10575.03</v>
      </c>
      <c r="G4001" s="3">
        <v>2115.0100000000002</v>
      </c>
      <c r="H4001" s="3">
        <v>8460.02</v>
      </c>
      <c r="I4001" s="3" t="s">
        <v>29</v>
      </c>
    </row>
    <row r="4002" spans="1:9" x14ac:dyDescent="0.2">
      <c r="A4002" s="2" t="s">
        <v>4438</v>
      </c>
      <c r="B4002" s="2" t="s">
        <v>210</v>
      </c>
      <c r="C4002" s="2" t="s">
        <v>353</v>
      </c>
      <c r="D4002" s="2" t="s">
        <v>45</v>
      </c>
      <c r="E4002" s="2" t="s">
        <v>89</v>
      </c>
      <c r="F4002" s="2">
        <v>7346.89</v>
      </c>
      <c r="G4002" s="2">
        <v>0</v>
      </c>
      <c r="H4002" s="2">
        <v>7346.89</v>
      </c>
      <c r="I4002" s="2" t="s">
        <v>29</v>
      </c>
    </row>
    <row r="4003" spans="1:9" x14ac:dyDescent="0.2">
      <c r="A4003" s="3" t="s">
        <v>4439</v>
      </c>
      <c r="B4003" s="3" t="s">
        <v>143</v>
      </c>
      <c r="C4003" s="3" t="s">
        <v>501</v>
      </c>
      <c r="D4003" s="3" t="s">
        <v>52</v>
      </c>
      <c r="E4003" s="3" t="s">
        <v>34</v>
      </c>
      <c r="F4003" s="3">
        <v>7301.48</v>
      </c>
      <c r="G4003" s="3">
        <v>876.18</v>
      </c>
      <c r="H4003" s="3">
        <v>6425.3</v>
      </c>
      <c r="I4003" s="3" t="s">
        <v>29</v>
      </c>
    </row>
    <row r="4004" spans="1:9" x14ac:dyDescent="0.2">
      <c r="A4004" s="2" t="s">
        <v>4440</v>
      </c>
      <c r="B4004" s="2" t="s">
        <v>400</v>
      </c>
      <c r="C4004" s="2" t="s">
        <v>866</v>
      </c>
      <c r="D4004" s="2" t="s">
        <v>27</v>
      </c>
      <c r="E4004" s="2" t="s">
        <v>34</v>
      </c>
      <c r="F4004" s="2">
        <v>3072.01</v>
      </c>
      <c r="G4004" s="2">
        <v>552.96</v>
      </c>
      <c r="H4004" s="2">
        <v>2519.0500000000002</v>
      </c>
      <c r="I4004" s="2" t="s">
        <v>56</v>
      </c>
    </row>
    <row r="4005" spans="1:9" x14ac:dyDescent="0.2">
      <c r="A4005" s="3" t="s">
        <v>4441</v>
      </c>
      <c r="B4005" s="3" t="s">
        <v>875</v>
      </c>
      <c r="C4005" s="3" t="s">
        <v>147</v>
      </c>
      <c r="D4005" s="3" t="s">
        <v>64</v>
      </c>
      <c r="E4005" s="3" t="s">
        <v>115</v>
      </c>
      <c r="F4005" s="3">
        <v>6348.54</v>
      </c>
      <c r="G4005" s="3">
        <v>0</v>
      </c>
      <c r="H4005" s="3">
        <v>6348.54</v>
      </c>
      <c r="I4005" s="3" t="s">
        <v>29</v>
      </c>
    </row>
    <row r="4006" spans="1:9" x14ac:dyDescent="0.2">
      <c r="A4006" s="2" t="s">
        <v>4442</v>
      </c>
      <c r="B4006" s="2" t="s">
        <v>112</v>
      </c>
      <c r="C4006" s="2" t="s">
        <v>664</v>
      </c>
      <c r="D4006" s="2" t="s">
        <v>33</v>
      </c>
      <c r="E4006" s="2" t="s">
        <v>28</v>
      </c>
      <c r="F4006" s="2">
        <v>5297.1</v>
      </c>
      <c r="G4006" s="2">
        <v>794.56</v>
      </c>
      <c r="H4006" s="2">
        <v>4502.54</v>
      </c>
      <c r="I4006" s="2" t="s">
        <v>29</v>
      </c>
    </row>
    <row r="4007" spans="1:9" x14ac:dyDescent="0.2">
      <c r="A4007" s="3" t="s">
        <v>4443</v>
      </c>
      <c r="B4007" s="3" t="s">
        <v>754</v>
      </c>
      <c r="C4007" s="3" t="s">
        <v>147</v>
      </c>
      <c r="D4007" s="3" t="s">
        <v>33</v>
      </c>
      <c r="E4007" s="3" t="s">
        <v>34</v>
      </c>
      <c r="F4007" s="3">
        <v>4254.8500000000004</v>
      </c>
      <c r="G4007" s="3">
        <v>638.23</v>
      </c>
      <c r="H4007" s="3">
        <v>3616.62</v>
      </c>
      <c r="I4007" s="3" t="s">
        <v>29</v>
      </c>
    </row>
    <row r="4008" spans="1:9" x14ac:dyDescent="0.2">
      <c r="A4008" s="2" t="s">
        <v>4444</v>
      </c>
      <c r="B4008" s="2" t="s">
        <v>471</v>
      </c>
      <c r="C4008" s="2" t="s">
        <v>791</v>
      </c>
      <c r="D4008" s="2" t="s">
        <v>33</v>
      </c>
      <c r="E4008" s="2" t="s">
        <v>28</v>
      </c>
      <c r="F4008" s="2">
        <v>16730.830000000002</v>
      </c>
      <c r="G4008" s="2">
        <v>2509.62</v>
      </c>
      <c r="H4008" s="2">
        <v>14221.21</v>
      </c>
      <c r="I4008" s="2" t="s">
        <v>29</v>
      </c>
    </row>
    <row r="4009" spans="1:9" x14ac:dyDescent="0.2">
      <c r="A4009" s="3" t="s">
        <v>4445</v>
      </c>
      <c r="B4009" s="3" t="s">
        <v>553</v>
      </c>
      <c r="C4009" s="3" t="s">
        <v>72</v>
      </c>
      <c r="D4009" s="3" t="s">
        <v>52</v>
      </c>
      <c r="E4009" s="3" t="s">
        <v>60</v>
      </c>
      <c r="F4009" s="3">
        <v>20495.21</v>
      </c>
      <c r="G4009" s="3">
        <v>0</v>
      </c>
      <c r="H4009" s="3">
        <v>20495.21</v>
      </c>
      <c r="I4009" s="3" t="s">
        <v>29</v>
      </c>
    </row>
    <row r="4010" spans="1:9" x14ac:dyDescent="0.2">
      <c r="A4010" s="2" t="s">
        <v>4446</v>
      </c>
      <c r="B4010" s="2" t="s">
        <v>445</v>
      </c>
      <c r="C4010" s="2" t="s">
        <v>741</v>
      </c>
      <c r="D4010" s="2" t="s">
        <v>169</v>
      </c>
      <c r="E4010" s="2" t="s">
        <v>34</v>
      </c>
      <c r="F4010" s="2">
        <v>3152.49</v>
      </c>
      <c r="G4010" s="2">
        <v>630.5</v>
      </c>
      <c r="H4010" s="2">
        <v>2521.9899999999998</v>
      </c>
      <c r="I4010" s="2" t="s">
        <v>29</v>
      </c>
    </row>
    <row r="4011" spans="1:9" x14ac:dyDescent="0.2">
      <c r="A4011" s="3" t="s">
        <v>4447</v>
      </c>
      <c r="B4011" s="3" t="s">
        <v>251</v>
      </c>
      <c r="C4011" s="3" t="s">
        <v>794</v>
      </c>
      <c r="D4011" s="3" t="s">
        <v>33</v>
      </c>
      <c r="E4011" s="3" t="s">
        <v>34</v>
      </c>
      <c r="F4011" s="3">
        <v>4575.21</v>
      </c>
      <c r="G4011" s="3">
        <v>686.28</v>
      </c>
      <c r="H4011" s="3">
        <v>3888.93</v>
      </c>
      <c r="I4011" s="3" t="s">
        <v>29</v>
      </c>
    </row>
    <row r="4012" spans="1:9" x14ac:dyDescent="0.2">
      <c r="A4012" s="2" t="s">
        <v>4448</v>
      </c>
      <c r="B4012" s="2" t="s">
        <v>534</v>
      </c>
      <c r="C4012" s="2" t="s">
        <v>335</v>
      </c>
      <c r="D4012" s="2" t="s">
        <v>64</v>
      </c>
      <c r="E4012" s="2" t="s">
        <v>115</v>
      </c>
      <c r="F4012" s="2">
        <v>6783.86</v>
      </c>
      <c r="G4012" s="2">
        <v>0</v>
      </c>
      <c r="H4012" s="2">
        <v>6783.86</v>
      </c>
      <c r="I4012" s="2" t="s">
        <v>29</v>
      </c>
    </row>
    <row r="4013" spans="1:9" x14ac:dyDescent="0.2">
      <c r="A4013" s="3" t="s">
        <v>4449</v>
      </c>
      <c r="B4013" s="3" t="s">
        <v>958</v>
      </c>
      <c r="C4013" s="3" t="s">
        <v>100</v>
      </c>
      <c r="D4013" s="3" t="s">
        <v>169</v>
      </c>
      <c r="E4013" s="3" t="s">
        <v>34</v>
      </c>
      <c r="F4013" s="3">
        <v>2359.3000000000002</v>
      </c>
      <c r="G4013" s="3">
        <v>471.86</v>
      </c>
      <c r="H4013" s="3">
        <v>1887.44</v>
      </c>
      <c r="I4013" s="3" t="s">
        <v>29</v>
      </c>
    </row>
    <row r="4014" spans="1:9" x14ac:dyDescent="0.2">
      <c r="A4014" s="2" t="s">
        <v>4450</v>
      </c>
      <c r="B4014" s="2" t="s">
        <v>241</v>
      </c>
      <c r="C4014" s="2" t="s">
        <v>26</v>
      </c>
      <c r="D4014" s="2" t="s">
        <v>64</v>
      </c>
      <c r="E4014" s="2" t="s">
        <v>115</v>
      </c>
      <c r="F4014" s="2">
        <v>3233.55</v>
      </c>
      <c r="G4014" s="2">
        <v>0</v>
      </c>
      <c r="H4014" s="2">
        <v>3233.55</v>
      </c>
      <c r="I4014" s="2" t="s">
        <v>29</v>
      </c>
    </row>
    <row r="4015" spans="1:9" x14ac:dyDescent="0.2">
      <c r="A4015" s="3" t="s">
        <v>4451</v>
      </c>
      <c r="B4015" s="3" t="s">
        <v>364</v>
      </c>
      <c r="C4015" s="3" t="s">
        <v>403</v>
      </c>
      <c r="D4015" s="3" t="s">
        <v>33</v>
      </c>
      <c r="E4015" s="3" t="s">
        <v>28</v>
      </c>
      <c r="F4015" s="3">
        <v>2554.4499999999998</v>
      </c>
      <c r="G4015" s="3">
        <v>383.17</v>
      </c>
      <c r="H4015" s="3">
        <v>2171.2800000000002</v>
      </c>
      <c r="I4015" s="3" t="s">
        <v>29</v>
      </c>
    </row>
    <row r="4016" spans="1:9" x14ac:dyDescent="0.2">
      <c r="A4016" s="2" t="s">
        <v>4452</v>
      </c>
      <c r="B4016" s="2" t="s">
        <v>310</v>
      </c>
      <c r="C4016" s="2" t="s">
        <v>230</v>
      </c>
      <c r="D4016" s="2" t="s">
        <v>33</v>
      </c>
      <c r="E4016" s="2" t="s">
        <v>34</v>
      </c>
      <c r="F4016" s="2">
        <v>7447.53</v>
      </c>
      <c r="G4016" s="2">
        <v>1117.1300000000001</v>
      </c>
      <c r="H4016" s="2">
        <v>6330.4</v>
      </c>
      <c r="I4016" s="2" t="s">
        <v>41</v>
      </c>
    </row>
    <row r="4017" spans="1:9" x14ac:dyDescent="0.2">
      <c r="A4017" s="3" t="s">
        <v>4453</v>
      </c>
      <c r="B4017" s="3" t="s">
        <v>326</v>
      </c>
      <c r="C4017" s="3" t="s">
        <v>543</v>
      </c>
      <c r="D4017" s="3" t="s">
        <v>64</v>
      </c>
      <c r="E4017" s="3" t="s">
        <v>115</v>
      </c>
      <c r="F4017" s="3">
        <v>3447.99</v>
      </c>
      <c r="G4017" s="3">
        <v>0</v>
      </c>
      <c r="H4017" s="3">
        <v>3447.99</v>
      </c>
      <c r="I4017" s="3" t="s">
        <v>29</v>
      </c>
    </row>
    <row r="4018" spans="1:9" x14ac:dyDescent="0.2">
      <c r="A4018" s="2" t="s">
        <v>4454</v>
      </c>
      <c r="B4018" s="2" t="s">
        <v>983</v>
      </c>
      <c r="C4018" s="2" t="s">
        <v>1348</v>
      </c>
      <c r="D4018" s="2" t="s">
        <v>64</v>
      </c>
      <c r="E4018" s="2" t="s">
        <v>28</v>
      </c>
      <c r="F4018" s="2">
        <v>7837.24</v>
      </c>
      <c r="G4018" s="2">
        <v>0</v>
      </c>
      <c r="H4018" s="2">
        <v>7837.24</v>
      </c>
      <c r="I4018" s="2" t="s">
        <v>29</v>
      </c>
    </row>
    <row r="4019" spans="1:9" x14ac:dyDescent="0.2">
      <c r="A4019" s="3" t="s">
        <v>4455</v>
      </c>
      <c r="B4019" s="3" t="s">
        <v>420</v>
      </c>
      <c r="C4019" s="3" t="s">
        <v>410</v>
      </c>
      <c r="D4019" s="3" t="s">
        <v>33</v>
      </c>
      <c r="E4019" s="3" t="s">
        <v>60</v>
      </c>
      <c r="F4019" s="3">
        <v>8174.54</v>
      </c>
      <c r="G4019" s="3">
        <v>0</v>
      </c>
      <c r="H4019" s="3">
        <v>8174.54</v>
      </c>
      <c r="I4019" s="3" t="s">
        <v>29</v>
      </c>
    </row>
    <row r="4020" spans="1:9" x14ac:dyDescent="0.2">
      <c r="A4020" s="2" t="s">
        <v>4456</v>
      </c>
      <c r="B4020" s="2" t="s">
        <v>189</v>
      </c>
      <c r="C4020" s="2" t="s">
        <v>322</v>
      </c>
      <c r="D4020" s="2" t="s">
        <v>169</v>
      </c>
      <c r="E4020" s="2" t="s">
        <v>46</v>
      </c>
      <c r="F4020" s="2">
        <v>10372.040000000001</v>
      </c>
      <c r="G4020" s="2">
        <v>2074.41</v>
      </c>
      <c r="H4020" s="2">
        <v>8297.6299999999992</v>
      </c>
      <c r="I4020" s="2" t="s">
        <v>29</v>
      </c>
    </row>
    <row r="4021" spans="1:9" x14ac:dyDescent="0.2">
      <c r="A4021" s="3" t="s">
        <v>4457</v>
      </c>
      <c r="B4021" s="3" t="s">
        <v>197</v>
      </c>
      <c r="C4021" s="3" t="s">
        <v>367</v>
      </c>
      <c r="D4021" s="3" t="s">
        <v>27</v>
      </c>
      <c r="E4021" s="3" t="s">
        <v>28</v>
      </c>
      <c r="F4021" s="3">
        <v>3284.94</v>
      </c>
      <c r="G4021" s="3">
        <v>591.29</v>
      </c>
      <c r="H4021" s="3">
        <v>2693.65</v>
      </c>
      <c r="I4021" s="3" t="s">
        <v>29</v>
      </c>
    </row>
    <row r="4022" spans="1:9" x14ac:dyDescent="0.2">
      <c r="A4022" s="2" t="s">
        <v>4458</v>
      </c>
      <c r="B4022" s="2" t="s">
        <v>151</v>
      </c>
      <c r="C4022" s="2" t="s">
        <v>195</v>
      </c>
      <c r="D4022" s="2" t="s">
        <v>33</v>
      </c>
      <c r="E4022" s="2" t="s">
        <v>28</v>
      </c>
      <c r="F4022" s="2">
        <v>7404.13</v>
      </c>
      <c r="G4022" s="2">
        <v>1110.6199999999999</v>
      </c>
      <c r="H4022" s="2">
        <v>6293.51</v>
      </c>
      <c r="I4022" s="2" t="s">
        <v>29</v>
      </c>
    </row>
    <row r="4023" spans="1:9" x14ac:dyDescent="0.2">
      <c r="A4023" s="3" t="s">
        <v>4459</v>
      </c>
      <c r="B4023" s="3" t="s">
        <v>917</v>
      </c>
      <c r="C4023" s="3" t="s">
        <v>88</v>
      </c>
      <c r="D4023" s="3" t="s">
        <v>114</v>
      </c>
      <c r="E4023" s="3" t="s">
        <v>115</v>
      </c>
      <c r="F4023" s="3">
        <v>3846.11</v>
      </c>
      <c r="G4023" s="3">
        <v>384.61</v>
      </c>
      <c r="H4023" s="3">
        <v>3461.5</v>
      </c>
      <c r="I4023" s="3" t="s">
        <v>29</v>
      </c>
    </row>
    <row r="4024" spans="1:9" x14ac:dyDescent="0.2">
      <c r="A4024" s="2" t="s">
        <v>4460</v>
      </c>
      <c r="B4024" s="2" t="s">
        <v>543</v>
      </c>
      <c r="C4024" s="2" t="s">
        <v>451</v>
      </c>
      <c r="D4024" s="2" t="s">
        <v>52</v>
      </c>
      <c r="E4024" s="2" t="s">
        <v>60</v>
      </c>
      <c r="F4024" s="2">
        <v>6937.17</v>
      </c>
      <c r="G4024" s="2">
        <v>0</v>
      </c>
      <c r="H4024" s="2">
        <v>6937.17</v>
      </c>
      <c r="I4024" s="2" t="s">
        <v>41</v>
      </c>
    </row>
    <row r="4025" spans="1:9" x14ac:dyDescent="0.2">
      <c r="A4025" s="3" t="s">
        <v>4461</v>
      </c>
      <c r="B4025" s="3" t="s">
        <v>449</v>
      </c>
      <c r="C4025" s="3" t="s">
        <v>409</v>
      </c>
      <c r="D4025" s="3" t="s">
        <v>27</v>
      </c>
      <c r="E4025" s="3" t="s">
        <v>60</v>
      </c>
      <c r="F4025" s="3">
        <v>3036</v>
      </c>
      <c r="G4025" s="3">
        <v>0</v>
      </c>
      <c r="H4025" s="3">
        <v>3036</v>
      </c>
      <c r="I4025" s="3" t="s">
        <v>41</v>
      </c>
    </row>
    <row r="4026" spans="1:9" x14ac:dyDescent="0.2">
      <c r="A4026" s="2" t="s">
        <v>4462</v>
      </c>
      <c r="B4026" s="2" t="s">
        <v>564</v>
      </c>
      <c r="C4026" s="2" t="s">
        <v>564</v>
      </c>
      <c r="D4026" s="2" t="s">
        <v>52</v>
      </c>
      <c r="E4026" s="2" t="s">
        <v>60</v>
      </c>
      <c r="F4026" s="2">
        <v>3165.21</v>
      </c>
      <c r="G4026" s="2">
        <v>0</v>
      </c>
      <c r="H4026" s="2">
        <v>3165.21</v>
      </c>
      <c r="I4026" s="2" t="s">
        <v>29</v>
      </c>
    </row>
    <row r="4027" spans="1:9" x14ac:dyDescent="0.2">
      <c r="A4027" s="3" t="s">
        <v>4463</v>
      </c>
      <c r="B4027" s="3" t="s">
        <v>567</v>
      </c>
      <c r="C4027" s="3" t="s">
        <v>212</v>
      </c>
      <c r="D4027" s="3" t="s">
        <v>52</v>
      </c>
      <c r="E4027" s="3" t="s">
        <v>34</v>
      </c>
      <c r="F4027" s="3">
        <v>5561.34</v>
      </c>
      <c r="G4027" s="3">
        <v>667.36</v>
      </c>
      <c r="H4027" s="3">
        <v>4893.9799999999996</v>
      </c>
      <c r="I4027" s="3" t="s">
        <v>41</v>
      </c>
    </row>
    <row r="4028" spans="1:9" x14ac:dyDescent="0.2">
      <c r="A4028" s="2" t="s">
        <v>4464</v>
      </c>
      <c r="B4028" s="2" t="s">
        <v>44</v>
      </c>
      <c r="C4028" s="2" t="s">
        <v>292</v>
      </c>
      <c r="D4028" s="2" t="s">
        <v>52</v>
      </c>
      <c r="E4028" s="2" t="s">
        <v>34</v>
      </c>
      <c r="F4028" s="2">
        <v>15248.45</v>
      </c>
      <c r="G4028" s="2">
        <v>1829.81</v>
      </c>
      <c r="H4028" s="2">
        <v>13418.64</v>
      </c>
      <c r="I4028" s="2" t="s">
        <v>29</v>
      </c>
    </row>
    <row r="4029" spans="1:9" x14ac:dyDescent="0.2">
      <c r="A4029" s="3" t="s">
        <v>4465</v>
      </c>
      <c r="B4029" s="3" t="s">
        <v>197</v>
      </c>
      <c r="C4029" s="3" t="s">
        <v>200</v>
      </c>
      <c r="D4029" s="3" t="s">
        <v>45</v>
      </c>
      <c r="E4029" s="3" t="s">
        <v>89</v>
      </c>
      <c r="F4029" s="3">
        <v>4843.1099999999997</v>
      </c>
      <c r="G4029" s="3">
        <v>0</v>
      </c>
      <c r="H4029" s="3">
        <v>4843.1099999999997</v>
      </c>
      <c r="I4029" s="3" t="s">
        <v>29</v>
      </c>
    </row>
    <row r="4030" spans="1:9" x14ac:dyDescent="0.2">
      <c r="A4030" s="2" t="s">
        <v>4466</v>
      </c>
      <c r="B4030" s="2" t="s">
        <v>59</v>
      </c>
      <c r="C4030" s="2" t="s">
        <v>866</v>
      </c>
      <c r="D4030" s="2" t="s">
        <v>27</v>
      </c>
      <c r="E4030" s="2" t="s">
        <v>34</v>
      </c>
      <c r="F4030" s="2">
        <v>5954.42</v>
      </c>
      <c r="G4030" s="2">
        <v>1071.8</v>
      </c>
      <c r="H4030" s="2">
        <v>4882.62</v>
      </c>
      <c r="I4030" s="2" t="s">
        <v>41</v>
      </c>
    </row>
    <row r="4031" spans="1:9" x14ac:dyDescent="0.2">
      <c r="A4031" s="3" t="s">
        <v>4467</v>
      </c>
      <c r="B4031" s="3" t="s">
        <v>1021</v>
      </c>
      <c r="C4031" s="3" t="s">
        <v>416</v>
      </c>
      <c r="D4031" s="3" t="s">
        <v>52</v>
      </c>
      <c r="E4031" s="3" t="s">
        <v>34</v>
      </c>
      <c r="F4031" s="3">
        <v>10301.92</v>
      </c>
      <c r="G4031" s="3">
        <v>1236.23</v>
      </c>
      <c r="H4031" s="3">
        <v>9065.69</v>
      </c>
      <c r="I4031" s="3" t="s">
        <v>29</v>
      </c>
    </row>
    <row r="4032" spans="1:9" x14ac:dyDescent="0.2">
      <c r="A4032" s="2" t="s">
        <v>4468</v>
      </c>
      <c r="B4032" s="2" t="s">
        <v>133</v>
      </c>
      <c r="C4032" s="2" t="s">
        <v>238</v>
      </c>
      <c r="D4032" s="2" t="s">
        <v>27</v>
      </c>
      <c r="E4032" s="2" t="s">
        <v>60</v>
      </c>
      <c r="F4032" s="2">
        <v>14241.15</v>
      </c>
      <c r="G4032" s="2">
        <v>0</v>
      </c>
      <c r="H4032" s="2">
        <v>14241.15</v>
      </c>
      <c r="I4032" s="2" t="s">
        <v>41</v>
      </c>
    </row>
    <row r="4033" spans="1:9" x14ac:dyDescent="0.2">
      <c r="A4033" s="3" t="s">
        <v>4469</v>
      </c>
      <c r="B4033" s="3" t="s">
        <v>839</v>
      </c>
      <c r="C4033" s="3" t="s">
        <v>329</v>
      </c>
      <c r="D4033" s="3" t="s">
        <v>33</v>
      </c>
      <c r="E4033" s="3" t="s">
        <v>60</v>
      </c>
      <c r="F4033" s="3">
        <v>9453.42</v>
      </c>
      <c r="G4033" s="3">
        <v>0</v>
      </c>
      <c r="H4033" s="3">
        <v>9453.42</v>
      </c>
      <c r="I4033" s="3" t="s">
        <v>56</v>
      </c>
    </row>
    <row r="4034" spans="1:9" x14ac:dyDescent="0.2">
      <c r="A4034" s="2" t="s">
        <v>4470</v>
      </c>
      <c r="B4034" s="2" t="s">
        <v>187</v>
      </c>
      <c r="C4034" s="2" t="s">
        <v>282</v>
      </c>
      <c r="D4034" s="2" t="s">
        <v>64</v>
      </c>
      <c r="E4034" s="2" t="s">
        <v>115</v>
      </c>
      <c r="F4034" s="2">
        <v>17286.07</v>
      </c>
      <c r="G4034" s="2">
        <v>0</v>
      </c>
      <c r="H4034" s="2">
        <v>17286.07</v>
      </c>
      <c r="I4034" s="2" t="s">
        <v>29</v>
      </c>
    </row>
    <row r="4035" spans="1:9" x14ac:dyDescent="0.2">
      <c r="A4035" s="3" t="s">
        <v>4471</v>
      </c>
      <c r="B4035" s="3" t="s">
        <v>807</v>
      </c>
      <c r="C4035" s="3" t="s">
        <v>171</v>
      </c>
      <c r="D4035" s="3" t="s">
        <v>27</v>
      </c>
      <c r="E4035" s="3" t="s">
        <v>34</v>
      </c>
      <c r="F4035" s="3">
        <v>3064.05</v>
      </c>
      <c r="G4035" s="3">
        <v>551.53</v>
      </c>
      <c r="H4035" s="3">
        <v>2512.52</v>
      </c>
      <c r="I4035" s="3" t="s">
        <v>41</v>
      </c>
    </row>
    <row r="4036" spans="1:9" x14ac:dyDescent="0.2">
      <c r="A4036" s="2" t="s">
        <v>4472</v>
      </c>
      <c r="B4036" s="2" t="s">
        <v>204</v>
      </c>
      <c r="C4036" s="2" t="s">
        <v>202</v>
      </c>
      <c r="D4036" s="2" t="s">
        <v>33</v>
      </c>
      <c r="E4036" s="2" t="s">
        <v>28</v>
      </c>
      <c r="F4036" s="2">
        <v>6455.07</v>
      </c>
      <c r="G4036" s="2">
        <v>968.26</v>
      </c>
      <c r="H4036" s="2">
        <v>5486.81</v>
      </c>
      <c r="I4036" s="2" t="s">
        <v>41</v>
      </c>
    </row>
    <row r="4037" spans="1:9" x14ac:dyDescent="0.2">
      <c r="A4037" s="3" t="s">
        <v>4473</v>
      </c>
      <c r="B4037" s="3" t="s">
        <v>202</v>
      </c>
      <c r="C4037" s="3" t="s">
        <v>619</v>
      </c>
      <c r="D4037" s="3" t="s">
        <v>52</v>
      </c>
      <c r="E4037" s="3" t="s">
        <v>34</v>
      </c>
      <c r="F4037" s="3">
        <v>13339.15</v>
      </c>
      <c r="G4037" s="3">
        <v>1600.7</v>
      </c>
      <c r="H4037" s="3">
        <v>11738.45</v>
      </c>
      <c r="I4037" s="3" t="s">
        <v>41</v>
      </c>
    </row>
    <row r="4038" spans="1:9" x14ac:dyDescent="0.2">
      <c r="A4038" s="2" t="s">
        <v>4474</v>
      </c>
      <c r="B4038" s="2" t="s">
        <v>515</v>
      </c>
      <c r="C4038" s="2" t="s">
        <v>515</v>
      </c>
      <c r="D4038" s="2" t="s">
        <v>64</v>
      </c>
      <c r="E4038" s="2" t="s">
        <v>115</v>
      </c>
      <c r="F4038" s="2">
        <v>12820.61</v>
      </c>
      <c r="G4038" s="2">
        <v>0</v>
      </c>
      <c r="H4038" s="2">
        <v>12820.61</v>
      </c>
      <c r="I4038" s="2" t="s">
        <v>29</v>
      </c>
    </row>
    <row r="4039" spans="1:9" x14ac:dyDescent="0.2">
      <c r="A4039" s="3" t="s">
        <v>4475</v>
      </c>
      <c r="B4039" s="3" t="s">
        <v>326</v>
      </c>
      <c r="C4039" s="3" t="s">
        <v>1048</v>
      </c>
      <c r="D4039" s="3" t="s">
        <v>64</v>
      </c>
      <c r="E4039" s="3" t="s">
        <v>28</v>
      </c>
      <c r="F4039" s="3">
        <v>3194.9</v>
      </c>
      <c r="G4039" s="3">
        <v>0</v>
      </c>
      <c r="H4039" s="3">
        <v>3194.9</v>
      </c>
      <c r="I4039" s="3" t="s">
        <v>29</v>
      </c>
    </row>
    <row r="4040" spans="1:9" x14ac:dyDescent="0.2">
      <c r="A4040" s="2" t="s">
        <v>4476</v>
      </c>
      <c r="B4040" s="2" t="s">
        <v>401</v>
      </c>
      <c r="C4040" s="2" t="s">
        <v>388</v>
      </c>
      <c r="D4040" s="2" t="s">
        <v>33</v>
      </c>
      <c r="E4040" s="2" t="s">
        <v>28</v>
      </c>
      <c r="F4040" s="2">
        <v>13932.46</v>
      </c>
      <c r="G4040" s="2">
        <v>2089.87</v>
      </c>
      <c r="H4040" s="2">
        <v>11842.59</v>
      </c>
      <c r="I4040" s="2" t="s">
        <v>41</v>
      </c>
    </row>
    <row r="4041" spans="1:9" x14ac:dyDescent="0.2">
      <c r="A4041" s="3" t="s">
        <v>4477</v>
      </c>
      <c r="B4041" s="3" t="s">
        <v>262</v>
      </c>
      <c r="C4041" s="3" t="s">
        <v>626</v>
      </c>
      <c r="D4041" s="3" t="s">
        <v>27</v>
      </c>
      <c r="E4041" s="3" t="s">
        <v>34</v>
      </c>
      <c r="F4041" s="3">
        <v>8457.85</v>
      </c>
      <c r="G4041" s="3">
        <v>1522.41</v>
      </c>
      <c r="H4041" s="3">
        <v>6935.44</v>
      </c>
      <c r="I4041" s="3" t="s">
        <v>29</v>
      </c>
    </row>
    <row r="4042" spans="1:9" x14ac:dyDescent="0.2">
      <c r="A4042" s="2" t="s">
        <v>4478</v>
      </c>
      <c r="B4042" s="2" t="s">
        <v>863</v>
      </c>
      <c r="C4042" s="2" t="s">
        <v>706</v>
      </c>
      <c r="D4042" s="2" t="s">
        <v>45</v>
      </c>
      <c r="E4042" s="2" t="s">
        <v>46</v>
      </c>
      <c r="F4042" s="2">
        <v>7566.02</v>
      </c>
      <c r="G4042" s="2">
        <v>378.3</v>
      </c>
      <c r="H4042" s="2">
        <v>7187.72</v>
      </c>
      <c r="I4042" s="2" t="s">
        <v>29</v>
      </c>
    </row>
    <row r="4043" spans="1:9" x14ac:dyDescent="0.2">
      <c r="A4043" s="3" t="s">
        <v>4479</v>
      </c>
      <c r="B4043" s="3" t="s">
        <v>98</v>
      </c>
      <c r="C4043" s="3" t="s">
        <v>831</v>
      </c>
      <c r="D4043" s="3" t="s">
        <v>45</v>
      </c>
      <c r="E4043" s="3" t="s">
        <v>46</v>
      </c>
      <c r="F4043" s="3">
        <v>18120.330000000002</v>
      </c>
      <c r="G4043" s="3">
        <v>906.02</v>
      </c>
      <c r="H4043" s="3">
        <v>17214.310000000001</v>
      </c>
      <c r="I4043" s="3" t="s">
        <v>56</v>
      </c>
    </row>
    <row r="4044" spans="1:9" x14ac:dyDescent="0.2">
      <c r="A4044" s="2" t="s">
        <v>4480</v>
      </c>
      <c r="B4044" s="2" t="s">
        <v>44</v>
      </c>
      <c r="C4044" s="2" t="s">
        <v>291</v>
      </c>
      <c r="D4044" s="2" t="s">
        <v>52</v>
      </c>
      <c r="E4044" s="2" t="s">
        <v>34</v>
      </c>
      <c r="F4044" s="2">
        <v>4190.88</v>
      </c>
      <c r="G4044" s="2">
        <v>502.91</v>
      </c>
      <c r="H4044" s="2">
        <v>3687.97</v>
      </c>
      <c r="I4044" s="2" t="s">
        <v>29</v>
      </c>
    </row>
    <row r="4045" spans="1:9" x14ac:dyDescent="0.2">
      <c r="A4045" s="3" t="s">
        <v>4481</v>
      </c>
      <c r="B4045" s="3" t="s">
        <v>1021</v>
      </c>
      <c r="C4045" s="3" t="s">
        <v>1354</v>
      </c>
      <c r="D4045" s="3" t="s">
        <v>33</v>
      </c>
      <c r="E4045" s="3" t="s">
        <v>28</v>
      </c>
      <c r="F4045" s="3">
        <v>5156.93</v>
      </c>
      <c r="G4045" s="3">
        <v>773.54</v>
      </c>
      <c r="H4045" s="3">
        <v>4383.3900000000003</v>
      </c>
      <c r="I4045" s="3" t="s">
        <v>41</v>
      </c>
    </row>
    <row r="4046" spans="1:9" x14ac:dyDescent="0.2">
      <c r="A4046" s="2" t="s">
        <v>4482</v>
      </c>
      <c r="B4046" s="2" t="s">
        <v>39</v>
      </c>
      <c r="C4046" s="2" t="s">
        <v>558</v>
      </c>
      <c r="D4046" s="2" t="s">
        <v>33</v>
      </c>
      <c r="E4046" s="2" t="s">
        <v>60</v>
      </c>
      <c r="F4046" s="2">
        <v>5927.09</v>
      </c>
      <c r="G4046" s="2">
        <v>0</v>
      </c>
      <c r="H4046" s="2">
        <v>5927.09</v>
      </c>
      <c r="I4046" s="2" t="s">
        <v>41</v>
      </c>
    </row>
    <row r="4047" spans="1:9" x14ac:dyDescent="0.2">
      <c r="A4047" s="3" t="s">
        <v>4483</v>
      </c>
      <c r="B4047" s="3" t="s">
        <v>567</v>
      </c>
      <c r="C4047" s="3" t="s">
        <v>359</v>
      </c>
      <c r="D4047" s="3" t="s">
        <v>27</v>
      </c>
      <c r="E4047" s="3" t="s">
        <v>28</v>
      </c>
      <c r="F4047" s="3">
        <v>9213.1</v>
      </c>
      <c r="G4047" s="3">
        <v>1658.36</v>
      </c>
      <c r="H4047" s="3">
        <v>7554.74</v>
      </c>
      <c r="I4047" s="3" t="s">
        <v>29</v>
      </c>
    </row>
    <row r="4048" spans="1:9" x14ac:dyDescent="0.2">
      <c r="A4048" s="2" t="s">
        <v>4484</v>
      </c>
      <c r="B4048" s="2" t="s">
        <v>451</v>
      </c>
      <c r="C4048" s="2" t="s">
        <v>817</v>
      </c>
      <c r="D4048" s="2" t="s">
        <v>169</v>
      </c>
      <c r="E4048" s="2" t="s">
        <v>46</v>
      </c>
      <c r="F4048" s="2">
        <v>20813.75</v>
      </c>
      <c r="G4048" s="2">
        <v>4162.75</v>
      </c>
      <c r="H4048" s="2">
        <v>16651</v>
      </c>
      <c r="I4048" s="2" t="s">
        <v>29</v>
      </c>
    </row>
    <row r="4049" spans="1:9" x14ac:dyDescent="0.2">
      <c r="A4049" s="3" t="s">
        <v>4485</v>
      </c>
      <c r="B4049" s="3" t="s">
        <v>378</v>
      </c>
      <c r="C4049" s="3" t="s">
        <v>167</v>
      </c>
      <c r="D4049" s="3" t="s">
        <v>33</v>
      </c>
      <c r="E4049" s="3" t="s">
        <v>28</v>
      </c>
      <c r="F4049" s="3">
        <v>8172.47</v>
      </c>
      <c r="G4049" s="3">
        <v>1225.8699999999999</v>
      </c>
      <c r="H4049" s="3">
        <v>6946.6</v>
      </c>
      <c r="I4049" s="3" t="s">
        <v>29</v>
      </c>
    </row>
    <row r="4050" spans="1:9" x14ac:dyDescent="0.2">
      <c r="A4050" s="2" t="s">
        <v>4486</v>
      </c>
      <c r="B4050" s="2" t="s">
        <v>75</v>
      </c>
      <c r="C4050" s="2" t="s">
        <v>1278</v>
      </c>
      <c r="D4050" s="2" t="s">
        <v>206</v>
      </c>
      <c r="E4050" s="2" t="s">
        <v>207</v>
      </c>
      <c r="F4050" s="2">
        <v>9254.02</v>
      </c>
      <c r="G4050" s="2">
        <v>0</v>
      </c>
      <c r="H4050" s="2">
        <v>9254.02</v>
      </c>
      <c r="I4050" s="2" t="s">
        <v>56</v>
      </c>
    </row>
    <row r="4051" spans="1:9" x14ac:dyDescent="0.2">
      <c r="A4051" s="3" t="s">
        <v>4487</v>
      </c>
      <c r="B4051" s="3" t="s">
        <v>58</v>
      </c>
      <c r="C4051" s="3" t="s">
        <v>82</v>
      </c>
      <c r="D4051" s="3" t="s">
        <v>64</v>
      </c>
      <c r="E4051" s="3" t="s">
        <v>115</v>
      </c>
      <c r="F4051" s="3">
        <v>6023.01</v>
      </c>
      <c r="G4051" s="3">
        <v>0</v>
      </c>
      <c r="H4051" s="3">
        <v>6023.01</v>
      </c>
      <c r="I4051" s="3" t="s">
        <v>29</v>
      </c>
    </row>
    <row r="4052" spans="1:9" x14ac:dyDescent="0.2">
      <c r="A4052" s="2" t="s">
        <v>4488</v>
      </c>
      <c r="B4052" s="2" t="s">
        <v>778</v>
      </c>
      <c r="C4052" s="2" t="s">
        <v>498</v>
      </c>
      <c r="D4052" s="2" t="s">
        <v>206</v>
      </c>
      <c r="E4052" s="2" t="s">
        <v>207</v>
      </c>
      <c r="F4052" s="2">
        <v>7420.04</v>
      </c>
      <c r="G4052" s="2">
        <v>0</v>
      </c>
      <c r="H4052" s="2">
        <v>7420.04</v>
      </c>
      <c r="I4052" s="2" t="s">
        <v>56</v>
      </c>
    </row>
    <row r="4053" spans="1:9" x14ac:dyDescent="0.2">
      <c r="A4053" s="3" t="s">
        <v>4489</v>
      </c>
      <c r="B4053" s="3" t="s">
        <v>520</v>
      </c>
      <c r="C4053" s="3" t="s">
        <v>205</v>
      </c>
      <c r="D4053" s="3" t="s">
        <v>33</v>
      </c>
      <c r="E4053" s="3" t="s">
        <v>28</v>
      </c>
      <c r="F4053" s="3">
        <v>4934.95</v>
      </c>
      <c r="G4053" s="3">
        <v>740.24</v>
      </c>
      <c r="H4053" s="3">
        <v>4194.71</v>
      </c>
      <c r="I4053" s="3" t="s">
        <v>41</v>
      </c>
    </row>
    <row r="4054" spans="1:9" x14ac:dyDescent="0.2">
      <c r="A4054" s="2" t="s">
        <v>4490</v>
      </c>
      <c r="B4054" s="2" t="s">
        <v>430</v>
      </c>
      <c r="C4054" s="2" t="s">
        <v>527</v>
      </c>
      <c r="D4054" s="2" t="s">
        <v>33</v>
      </c>
      <c r="E4054" s="2" t="s">
        <v>34</v>
      </c>
      <c r="F4054" s="2">
        <v>5049.3999999999996</v>
      </c>
      <c r="G4054" s="2">
        <v>757.41</v>
      </c>
      <c r="H4054" s="2">
        <v>4291.99</v>
      </c>
      <c r="I4054" s="2" t="s">
        <v>29</v>
      </c>
    </row>
    <row r="4055" spans="1:9" x14ac:dyDescent="0.2">
      <c r="A4055" s="3" t="s">
        <v>4491</v>
      </c>
      <c r="B4055" s="3" t="s">
        <v>246</v>
      </c>
      <c r="C4055" s="3" t="s">
        <v>773</v>
      </c>
      <c r="D4055" s="3" t="s">
        <v>64</v>
      </c>
      <c r="E4055" s="3" t="s">
        <v>34</v>
      </c>
      <c r="F4055" s="3">
        <v>10934.56</v>
      </c>
      <c r="G4055" s="3">
        <v>0</v>
      </c>
      <c r="H4055" s="3">
        <v>10934.56</v>
      </c>
      <c r="I4055" s="3" t="s">
        <v>29</v>
      </c>
    </row>
    <row r="4056" spans="1:9" x14ac:dyDescent="0.2">
      <c r="A4056" s="2" t="s">
        <v>4492</v>
      </c>
      <c r="B4056" s="2" t="s">
        <v>787</v>
      </c>
      <c r="C4056" s="2" t="s">
        <v>87</v>
      </c>
      <c r="D4056" s="2" t="s">
        <v>64</v>
      </c>
      <c r="E4056" s="2" t="s">
        <v>28</v>
      </c>
      <c r="F4056" s="2">
        <v>28436.38</v>
      </c>
      <c r="G4056" s="2">
        <v>0</v>
      </c>
      <c r="H4056" s="2">
        <v>28436.38</v>
      </c>
      <c r="I4056" s="2" t="s">
        <v>29</v>
      </c>
    </row>
    <row r="4057" spans="1:9" x14ac:dyDescent="0.2">
      <c r="A4057" s="3" t="s">
        <v>4493</v>
      </c>
      <c r="B4057" s="3" t="s">
        <v>489</v>
      </c>
      <c r="C4057" s="3" t="s">
        <v>403</v>
      </c>
      <c r="D4057" s="3" t="s">
        <v>33</v>
      </c>
      <c r="E4057" s="3" t="s">
        <v>28</v>
      </c>
      <c r="F4057" s="3">
        <v>7439.22</v>
      </c>
      <c r="G4057" s="3">
        <v>1115.8800000000001</v>
      </c>
      <c r="H4057" s="3">
        <v>6323.34</v>
      </c>
      <c r="I4057" s="3" t="s">
        <v>29</v>
      </c>
    </row>
    <row r="4058" spans="1:9" x14ac:dyDescent="0.2">
      <c r="A4058" s="2" t="s">
        <v>4494</v>
      </c>
      <c r="B4058" s="2" t="s">
        <v>666</v>
      </c>
      <c r="C4058" s="2" t="s">
        <v>43</v>
      </c>
      <c r="D4058" s="2" t="s">
        <v>206</v>
      </c>
      <c r="E4058" s="2" t="s">
        <v>207</v>
      </c>
      <c r="F4058" s="2">
        <v>8596.5499999999993</v>
      </c>
      <c r="G4058" s="2">
        <v>0</v>
      </c>
      <c r="H4058" s="2">
        <v>8596.5499999999993</v>
      </c>
      <c r="I4058" s="2" t="s">
        <v>29</v>
      </c>
    </row>
    <row r="4059" spans="1:9" x14ac:dyDescent="0.2">
      <c r="A4059" s="3" t="s">
        <v>4495</v>
      </c>
      <c r="B4059" s="3" t="s">
        <v>36</v>
      </c>
      <c r="C4059" s="3" t="s">
        <v>117</v>
      </c>
      <c r="D4059" s="3" t="s">
        <v>52</v>
      </c>
      <c r="E4059" s="3" t="s">
        <v>34</v>
      </c>
      <c r="F4059" s="3">
        <v>14702.62</v>
      </c>
      <c r="G4059" s="3">
        <v>1764.31</v>
      </c>
      <c r="H4059" s="3">
        <v>12938.31</v>
      </c>
      <c r="I4059" s="3" t="s">
        <v>41</v>
      </c>
    </row>
    <row r="4060" spans="1:9" x14ac:dyDescent="0.2">
      <c r="A4060" s="2" t="s">
        <v>4496</v>
      </c>
      <c r="B4060" s="2" t="s">
        <v>597</v>
      </c>
      <c r="C4060" s="2" t="s">
        <v>84</v>
      </c>
      <c r="D4060" s="2" t="s">
        <v>45</v>
      </c>
      <c r="E4060" s="2" t="s">
        <v>89</v>
      </c>
      <c r="F4060" s="2">
        <v>2266.59</v>
      </c>
      <c r="G4060" s="2">
        <v>0</v>
      </c>
      <c r="H4060" s="2">
        <v>2266.59</v>
      </c>
      <c r="I4060" s="2" t="s">
        <v>29</v>
      </c>
    </row>
    <row r="4061" spans="1:9" x14ac:dyDescent="0.2">
      <c r="A4061" s="3" t="s">
        <v>4497</v>
      </c>
      <c r="B4061" s="3" t="s">
        <v>145</v>
      </c>
      <c r="C4061" s="3" t="s">
        <v>799</v>
      </c>
      <c r="D4061" s="3" t="s">
        <v>64</v>
      </c>
      <c r="E4061" s="3" t="s">
        <v>28</v>
      </c>
      <c r="F4061" s="3">
        <v>32461.45</v>
      </c>
      <c r="G4061" s="3">
        <v>0</v>
      </c>
      <c r="H4061" s="3">
        <v>32461.45</v>
      </c>
      <c r="I4061" s="3" t="s">
        <v>29</v>
      </c>
    </row>
    <row r="4062" spans="1:9" x14ac:dyDescent="0.2">
      <c r="A4062" s="2" t="s">
        <v>4498</v>
      </c>
      <c r="B4062" s="2" t="s">
        <v>159</v>
      </c>
      <c r="C4062" s="2" t="s">
        <v>26</v>
      </c>
      <c r="D4062" s="2" t="s">
        <v>114</v>
      </c>
      <c r="E4062" s="2" t="s">
        <v>46</v>
      </c>
      <c r="F4062" s="2">
        <v>5113.93</v>
      </c>
      <c r="G4062" s="2">
        <v>511.39</v>
      </c>
      <c r="H4062" s="2">
        <v>4602.54</v>
      </c>
      <c r="I4062" s="2" t="s">
        <v>41</v>
      </c>
    </row>
    <row r="4063" spans="1:9" x14ac:dyDescent="0.2">
      <c r="A4063" s="3" t="s">
        <v>4499</v>
      </c>
      <c r="B4063" s="3" t="s">
        <v>156</v>
      </c>
      <c r="C4063" s="3" t="s">
        <v>570</v>
      </c>
      <c r="D4063" s="3" t="s">
        <v>52</v>
      </c>
      <c r="E4063" s="3" t="s">
        <v>60</v>
      </c>
      <c r="F4063" s="3">
        <v>2358.58</v>
      </c>
      <c r="G4063" s="3">
        <v>0</v>
      </c>
      <c r="H4063" s="3">
        <v>2358.58</v>
      </c>
      <c r="I4063" s="3" t="s">
        <v>29</v>
      </c>
    </row>
    <row r="4064" spans="1:9" x14ac:dyDescent="0.2">
      <c r="A4064" s="2" t="s">
        <v>4500</v>
      </c>
      <c r="B4064" s="2" t="s">
        <v>394</v>
      </c>
      <c r="C4064" s="2" t="s">
        <v>190</v>
      </c>
      <c r="D4064" s="2" t="s">
        <v>52</v>
      </c>
      <c r="E4064" s="2" t="s">
        <v>34</v>
      </c>
      <c r="F4064" s="2">
        <v>2260.58</v>
      </c>
      <c r="G4064" s="2">
        <v>271.27</v>
      </c>
      <c r="H4064" s="2">
        <v>1989.31</v>
      </c>
      <c r="I4064" s="2" t="s">
        <v>29</v>
      </c>
    </row>
    <row r="4065" spans="1:9" x14ac:dyDescent="0.2">
      <c r="A4065" s="3" t="s">
        <v>4501</v>
      </c>
      <c r="B4065" s="3" t="s">
        <v>1610</v>
      </c>
      <c r="C4065" s="3" t="s">
        <v>1340</v>
      </c>
      <c r="D4065" s="3" t="s">
        <v>169</v>
      </c>
      <c r="E4065" s="3" t="s">
        <v>46</v>
      </c>
      <c r="F4065" s="3">
        <v>11524.12</v>
      </c>
      <c r="G4065" s="3">
        <v>2304.8200000000002</v>
      </c>
      <c r="H4065" s="3">
        <v>9219.2999999999993</v>
      </c>
      <c r="I4065" s="3" t="s">
        <v>41</v>
      </c>
    </row>
    <row r="4066" spans="1:9" x14ac:dyDescent="0.2">
      <c r="A4066" s="2" t="s">
        <v>4502</v>
      </c>
      <c r="B4066" s="2" t="s">
        <v>262</v>
      </c>
      <c r="C4066" s="2" t="s">
        <v>112</v>
      </c>
      <c r="D4066" s="2" t="s">
        <v>27</v>
      </c>
      <c r="E4066" s="2" t="s">
        <v>34</v>
      </c>
      <c r="F4066" s="2">
        <v>2464.5500000000002</v>
      </c>
      <c r="G4066" s="2">
        <v>443.62</v>
      </c>
      <c r="H4066" s="2">
        <v>2020.93</v>
      </c>
      <c r="I4066" s="2" t="s">
        <v>41</v>
      </c>
    </row>
    <row r="4067" spans="1:9" x14ac:dyDescent="0.2">
      <c r="A4067" s="3" t="s">
        <v>4503</v>
      </c>
      <c r="B4067" s="3" t="s">
        <v>138</v>
      </c>
      <c r="C4067" s="3" t="s">
        <v>139</v>
      </c>
      <c r="D4067" s="3" t="s">
        <v>52</v>
      </c>
      <c r="E4067" s="3" t="s">
        <v>60</v>
      </c>
      <c r="F4067" s="3">
        <v>14186.92</v>
      </c>
      <c r="G4067" s="3">
        <v>0</v>
      </c>
      <c r="H4067" s="3">
        <v>14186.92</v>
      </c>
      <c r="I4067" s="3" t="s">
        <v>29</v>
      </c>
    </row>
    <row r="4068" spans="1:9" x14ac:dyDescent="0.2">
      <c r="A4068" s="2" t="s">
        <v>4504</v>
      </c>
      <c r="B4068" s="2" t="s">
        <v>326</v>
      </c>
      <c r="C4068" s="2" t="s">
        <v>39</v>
      </c>
      <c r="D4068" s="2" t="s">
        <v>64</v>
      </c>
      <c r="E4068" s="2" t="s">
        <v>115</v>
      </c>
      <c r="F4068" s="2">
        <v>10495.95</v>
      </c>
      <c r="G4068" s="2">
        <v>0</v>
      </c>
      <c r="H4068" s="2">
        <v>10495.95</v>
      </c>
      <c r="I4068" s="2" t="s">
        <v>29</v>
      </c>
    </row>
    <row r="4069" spans="1:9" x14ac:dyDescent="0.2">
      <c r="A4069" s="3" t="s">
        <v>4505</v>
      </c>
      <c r="B4069" s="3" t="s">
        <v>262</v>
      </c>
      <c r="C4069" s="3" t="s">
        <v>360</v>
      </c>
      <c r="D4069" s="3" t="s">
        <v>114</v>
      </c>
      <c r="E4069" s="3" t="s">
        <v>46</v>
      </c>
      <c r="F4069" s="3">
        <v>5851.98</v>
      </c>
      <c r="G4069" s="3">
        <v>585.20000000000005</v>
      </c>
      <c r="H4069" s="3">
        <v>5266.78</v>
      </c>
      <c r="I4069" s="3" t="s">
        <v>29</v>
      </c>
    </row>
    <row r="4070" spans="1:9" x14ac:dyDescent="0.2">
      <c r="A4070" s="2" t="s">
        <v>4506</v>
      </c>
      <c r="B4070" s="2" t="s">
        <v>1610</v>
      </c>
      <c r="C4070" s="2" t="s">
        <v>791</v>
      </c>
      <c r="D4070" s="2" t="s">
        <v>27</v>
      </c>
      <c r="E4070" s="2" t="s">
        <v>34</v>
      </c>
      <c r="F4070" s="2">
        <v>8578.23</v>
      </c>
      <c r="G4070" s="2">
        <v>1544.08</v>
      </c>
      <c r="H4070" s="2">
        <v>7034.15</v>
      </c>
      <c r="I4070" s="2" t="s">
        <v>29</v>
      </c>
    </row>
    <row r="4071" spans="1:9" x14ac:dyDescent="0.2">
      <c r="A4071" s="3" t="s">
        <v>4507</v>
      </c>
      <c r="B4071" s="3" t="s">
        <v>123</v>
      </c>
      <c r="C4071" s="3" t="s">
        <v>150</v>
      </c>
      <c r="D4071" s="3" t="s">
        <v>52</v>
      </c>
      <c r="E4071" s="3" t="s">
        <v>60</v>
      </c>
      <c r="F4071" s="3">
        <v>2247.11</v>
      </c>
      <c r="G4071" s="3">
        <v>0</v>
      </c>
      <c r="H4071" s="3">
        <v>2247.11</v>
      </c>
      <c r="I4071" s="3" t="s">
        <v>29</v>
      </c>
    </row>
    <row r="4072" spans="1:9" x14ac:dyDescent="0.2">
      <c r="A4072" s="2" t="s">
        <v>4508</v>
      </c>
      <c r="B4072" s="2" t="s">
        <v>329</v>
      </c>
      <c r="C4072" s="2" t="s">
        <v>416</v>
      </c>
      <c r="D4072" s="2" t="s">
        <v>33</v>
      </c>
      <c r="E4072" s="2" t="s">
        <v>34</v>
      </c>
      <c r="F4072" s="2">
        <v>5711.21</v>
      </c>
      <c r="G4072" s="2">
        <v>856.68</v>
      </c>
      <c r="H4072" s="2">
        <v>4854.53</v>
      </c>
      <c r="I4072" s="2" t="s">
        <v>29</v>
      </c>
    </row>
    <row r="4073" spans="1:9" x14ac:dyDescent="0.2">
      <c r="A4073" s="3" t="s">
        <v>4509</v>
      </c>
      <c r="B4073" s="3" t="s">
        <v>314</v>
      </c>
      <c r="C4073" s="3" t="s">
        <v>271</v>
      </c>
      <c r="D4073" s="3" t="s">
        <v>64</v>
      </c>
      <c r="E4073" s="3" t="s">
        <v>34</v>
      </c>
      <c r="F4073" s="3">
        <v>7142</v>
      </c>
      <c r="G4073" s="3">
        <v>0</v>
      </c>
      <c r="H4073" s="3">
        <v>7142</v>
      </c>
      <c r="I4073" s="3" t="s">
        <v>29</v>
      </c>
    </row>
    <row r="4074" spans="1:9" x14ac:dyDescent="0.2">
      <c r="A4074" s="2" t="s">
        <v>4510</v>
      </c>
      <c r="B4074" s="2" t="s">
        <v>276</v>
      </c>
      <c r="C4074" s="2" t="s">
        <v>315</v>
      </c>
      <c r="D4074" s="2" t="s">
        <v>64</v>
      </c>
      <c r="E4074" s="2" t="s">
        <v>115</v>
      </c>
      <c r="F4074" s="2">
        <v>6084.15</v>
      </c>
      <c r="G4074" s="2">
        <v>0</v>
      </c>
      <c r="H4074" s="2">
        <v>6084.15</v>
      </c>
      <c r="I4074" s="2" t="s">
        <v>56</v>
      </c>
    </row>
    <row r="4075" spans="1:9" x14ac:dyDescent="0.2">
      <c r="A4075" s="3" t="s">
        <v>4511</v>
      </c>
      <c r="B4075" s="3" t="s">
        <v>630</v>
      </c>
      <c r="C4075" s="3" t="s">
        <v>299</v>
      </c>
      <c r="D4075" s="3" t="s">
        <v>52</v>
      </c>
      <c r="E4075" s="3" t="s">
        <v>60</v>
      </c>
      <c r="F4075" s="3">
        <v>5290.87</v>
      </c>
      <c r="G4075" s="3">
        <v>0</v>
      </c>
      <c r="H4075" s="3">
        <v>5290.87</v>
      </c>
      <c r="I4075" s="3" t="s">
        <v>29</v>
      </c>
    </row>
    <row r="4076" spans="1:9" x14ac:dyDescent="0.2">
      <c r="A4076" s="2" t="s">
        <v>4512</v>
      </c>
      <c r="B4076" s="2" t="s">
        <v>242</v>
      </c>
      <c r="C4076" s="2" t="s">
        <v>532</v>
      </c>
      <c r="D4076" s="2" t="s">
        <v>27</v>
      </c>
      <c r="E4076" s="2" t="s">
        <v>28</v>
      </c>
      <c r="F4076" s="2">
        <v>19581.04</v>
      </c>
      <c r="G4076" s="2">
        <v>3524.59</v>
      </c>
      <c r="H4076" s="2">
        <v>16056.45</v>
      </c>
      <c r="I4076" s="2" t="s">
        <v>56</v>
      </c>
    </row>
    <row r="4077" spans="1:9" x14ac:dyDescent="0.2">
      <c r="A4077" s="3" t="s">
        <v>4513</v>
      </c>
      <c r="B4077" s="3" t="s">
        <v>787</v>
      </c>
      <c r="C4077" s="3" t="s">
        <v>256</v>
      </c>
      <c r="D4077" s="3" t="s">
        <v>52</v>
      </c>
      <c r="E4077" s="3" t="s">
        <v>60</v>
      </c>
      <c r="F4077" s="3">
        <v>12445.23</v>
      </c>
      <c r="G4077" s="3">
        <v>0</v>
      </c>
      <c r="H4077" s="3">
        <v>12445.23</v>
      </c>
      <c r="I4077" s="3" t="s">
        <v>29</v>
      </c>
    </row>
    <row r="4078" spans="1:9" x14ac:dyDescent="0.2">
      <c r="A4078" s="2" t="s">
        <v>4514</v>
      </c>
      <c r="B4078" s="2" t="s">
        <v>1021</v>
      </c>
      <c r="C4078" s="2" t="s">
        <v>839</v>
      </c>
      <c r="D4078" s="2" t="s">
        <v>52</v>
      </c>
      <c r="E4078" s="2" t="s">
        <v>34</v>
      </c>
      <c r="F4078" s="2">
        <v>7393.03</v>
      </c>
      <c r="G4078" s="2">
        <v>887.16</v>
      </c>
      <c r="H4078" s="2">
        <v>6505.87</v>
      </c>
      <c r="I4078" s="2" t="s">
        <v>29</v>
      </c>
    </row>
    <row r="4079" spans="1:9" x14ac:dyDescent="0.2">
      <c r="A4079" s="3" t="s">
        <v>4515</v>
      </c>
      <c r="B4079" s="3" t="s">
        <v>103</v>
      </c>
      <c r="C4079" s="3" t="s">
        <v>246</v>
      </c>
      <c r="D4079" s="3" t="s">
        <v>52</v>
      </c>
      <c r="E4079" s="3" t="s">
        <v>34</v>
      </c>
      <c r="F4079" s="3">
        <v>5708.93</v>
      </c>
      <c r="G4079" s="3">
        <v>685.07</v>
      </c>
      <c r="H4079" s="3">
        <v>5023.8599999999997</v>
      </c>
      <c r="I4079" s="3" t="s">
        <v>41</v>
      </c>
    </row>
    <row r="4080" spans="1:9" x14ac:dyDescent="0.2">
      <c r="A4080" s="2" t="s">
        <v>4516</v>
      </c>
      <c r="B4080" s="2" t="s">
        <v>422</v>
      </c>
      <c r="C4080" s="2" t="s">
        <v>269</v>
      </c>
      <c r="D4080" s="2" t="s">
        <v>45</v>
      </c>
      <c r="E4080" s="2" t="s">
        <v>46</v>
      </c>
      <c r="F4080" s="2">
        <v>4125.04</v>
      </c>
      <c r="G4080" s="2">
        <v>206.25</v>
      </c>
      <c r="H4080" s="2">
        <v>3918.79</v>
      </c>
      <c r="I4080" s="2" t="s">
        <v>29</v>
      </c>
    </row>
    <row r="4081" spans="1:9" x14ac:dyDescent="0.2">
      <c r="A4081" s="3" t="s">
        <v>4517</v>
      </c>
      <c r="B4081" s="3" t="s">
        <v>655</v>
      </c>
      <c r="C4081" s="3" t="s">
        <v>472</v>
      </c>
      <c r="D4081" s="3" t="s">
        <v>64</v>
      </c>
      <c r="E4081" s="3" t="s">
        <v>28</v>
      </c>
      <c r="F4081" s="3">
        <v>7424.94</v>
      </c>
      <c r="G4081" s="3">
        <v>0</v>
      </c>
      <c r="H4081" s="3">
        <v>7424.94</v>
      </c>
      <c r="I4081" s="3" t="s">
        <v>29</v>
      </c>
    </row>
    <row r="4082" spans="1:9" x14ac:dyDescent="0.2">
      <c r="A4082" s="2" t="s">
        <v>4518</v>
      </c>
      <c r="B4082" s="2" t="s">
        <v>276</v>
      </c>
      <c r="C4082" s="2" t="s">
        <v>143</v>
      </c>
      <c r="D4082" s="2" t="s">
        <v>52</v>
      </c>
      <c r="E4082" s="2" t="s">
        <v>34</v>
      </c>
      <c r="F4082" s="2">
        <v>2621.55</v>
      </c>
      <c r="G4082" s="2">
        <v>314.58999999999997</v>
      </c>
      <c r="H4082" s="2">
        <v>2306.96</v>
      </c>
      <c r="I4082" s="2" t="s">
        <v>29</v>
      </c>
    </row>
    <row r="4083" spans="1:9" x14ac:dyDescent="0.2">
      <c r="A4083" s="3" t="s">
        <v>4519</v>
      </c>
      <c r="B4083" s="3" t="s">
        <v>247</v>
      </c>
      <c r="C4083" s="3" t="s">
        <v>178</v>
      </c>
      <c r="D4083" s="3" t="s">
        <v>114</v>
      </c>
      <c r="E4083" s="3" t="s">
        <v>46</v>
      </c>
      <c r="F4083" s="3">
        <v>3843.8</v>
      </c>
      <c r="G4083" s="3">
        <v>384.38</v>
      </c>
      <c r="H4083" s="3">
        <v>3459.42</v>
      </c>
      <c r="I4083" s="3" t="s">
        <v>41</v>
      </c>
    </row>
    <row r="4084" spans="1:9" x14ac:dyDescent="0.2">
      <c r="A4084" s="2" t="s">
        <v>4520</v>
      </c>
      <c r="B4084" s="2" t="s">
        <v>69</v>
      </c>
      <c r="C4084" s="2" t="s">
        <v>1825</v>
      </c>
      <c r="D4084" s="2" t="s">
        <v>45</v>
      </c>
      <c r="E4084" s="2" t="s">
        <v>89</v>
      </c>
      <c r="F4084" s="2">
        <v>7723.36</v>
      </c>
      <c r="G4084" s="2">
        <v>0</v>
      </c>
      <c r="H4084" s="2">
        <v>7723.36</v>
      </c>
      <c r="I4084" s="2" t="s">
        <v>29</v>
      </c>
    </row>
    <row r="4085" spans="1:9" x14ac:dyDescent="0.2">
      <c r="A4085" s="3" t="s">
        <v>4521</v>
      </c>
      <c r="B4085" s="3" t="s">
        <v>482</v>
      </c>
      <c r="C4085" s="3" t="s">
        <v>238</v>
      </c>
      <c r="D4085" s="3" t="s">
        <v>27</v>
      </c>
      <c r="E4085" s="3" t="s">
        <v>34</v>
      </c>
      <c r="F4085" s="3">
        <v>6513</v>
      </c>
      <c r="G4085" s="3">
        <v>1172.3399999999999</v>
      </c>
      <c r="H4085" s="3">
        <v>5340.66</v>
      </c>
      <c r="I4085" s="3" t="s">
        <v>29</v>
      </c>
    </row>
    <row r="4086" spans="1:9" x14ac:dyDescent="0.2">
      <c r="A4086" s="2" t="s">
        <v>4522</v>
      </c>
      <c r="B4086" s="2" t="s">
        <v>712</v>
      </c>
      <c r="C4086" s="2" t="s">
        <v>472</v>
      </c>
      <c r="D4086" s="2" t="s">
        <v>27</v>
      </c>
      <c r="E4086" s="2" t="s">
        <v>28</v>
      </c>
      <c r="F4086" s="2">
        <v>9081.32</v>
      </c>
      <c r="G4086" s="2">
        <v>1634.64</v>
      </c>
      <c r="H4086" s="2">
        <v>7446.68</v>
      </c>
      <c r="I4086" s="2" t="s">
        <v>41</v>
      </c>
    </row>
    <row r="4087" spans="1:9" x14ac:dyDescent="0.2">
      <c r="A4087" s="3" t="s">
        <v>4523</v>
      </c>
      <c r="B4087" s="3" t="s">
        <v>714</v>
      </c>
      <c r="C4087" s="3" t="s">
        <v>359</v>
      </c>
      <c r="D4087" s="3" t="s">
        <v>33</v>
      </c>
      <c r="E4087" s="3" t="s">
        <v>60</v>
      </c>
      <c r="F4087" s="3">
        <v>9164.41</v>
      </c>
      <c r="G4087" s="3">
        <v>0</v>
      </c>
      <c r="H4087" s="3">
        <v>9164.41</v>
      </c>
      <c r="I4087" s="3" t="s">
        <v>29</v>
      </c>
    </row>
    <row r="4088" spans="1:9" x14ac:dyDescent="0.2">
      <c r="A4088" s="2" t="s">
        <v>4524</v>
      </c>
      <c r="B4088" s="2" t="s">
        <v>282</v>
      </c>
      <c r="C4088" s="2" t="s">
        <v>109</v>
      </c>
      <c r="D4088" s="2" t="s">
        <v>45</v>
      </c>
      <c r="E4088" s="2" t="s">
        <v>46</v>
      </c>
      <c r="F4088" s="2">
        <v>6906.46</v>
      </c>
      <c r="G4088" s="2">
        <v>345.32</v>
      </c>
      <c r="H4088" s="2">
        <v>6561.14</v>
      </c>
      <c r="I4088" s="2" t="s">
        <v>56</v>
      </c>
    </row>
    <row r="4089" spans="1:9" x14ac:dyDescent="0.2">
      <c r="A4089" s="3" t="s">
        <v>4525</v>
      </c>
      <c r="B4089" s="3" t="s">
        <v>558</v>
      </c>
      <c r="C4089" s="3" t="s">
        <v>1048</v>
      </c>
      <c r="D4089" s="3" t="s">
        <v>33</v>
      </c>
      <c r="E4089" s="3" t="s">
        <v>60</v>
      </c>
      <c r="F4089" s="3">
        <v>9016.49</v>
      </c>
      <c r="G4089" s="3">
        <v>0</v>
      </c>
      <c r="H4089" s="3">
        <v>9016.49</v>
      </c>
      <c r="I4089" s="3" t="s">
        <v>29</v>
      </c>
    </row>
    <row r="4090" spans="1:9" x14ac:dyDescent="0.2">
      <c r="A4090" s="2" t="s">
        <v>4526</v>
      </c>
      <c r="B4090" s="2" t="s">
        <v>410</v>
      </c>
      <c r="C4090" s="2" t="s">
        <v>106</v>
      </c>
      <c r="D4090" s="2" t="s">
        <v>52</v>
      </c>
      <c r="E4090" s="2" t="s">
        <v>60</v>
      </c>
      <c r="F4090" s="2">
        <v>9006.6299999999992</v>
      </c>
      <c r="G4090" s="2">
        <v>0</v>
      </c>
      <c r="H4090" s="2">
        <v>9006.6299999999992</v>
      </c>
      <c r="I4090" s="2" t="s">
        <v>29</v>
      </c>
    </row>
    <row r="4091" spans="1:9" x14ac:dyDescent="0.2">
      <c r="A4091" s="3" t="s">
        <v>4527</v>
      </c>
      <c r="B4091" s="3" t="s">
        <v>456</v>
      </c>
      <c r="C4091" s="3" t="s">
        <v>367</v>
      </c>
      <c r="D4091" s="3" t="s">
        <v>33</v>
      </c>
      <c r="E4091" s="3" t="s">
        <v>28</v>
      </c>
      <c r="F4091" s="3">
        <v>3020.55</v>
      </c>
      <c r="G4091" s="3">
        <v>453.08</v>
      </c>
      <c r="H4091" s="3">
        <v>2567.4699999999998</v>
      </c>
      <c r="I4091" s="3" t="s">
        <v>29</v>
      </c>
    </row>
    <row r="4092" spans="1:9" x14ac:dyDescent="0.2">
      <c r="A4092" s="2" t="s">
        <v>4528</v>
      </c>
      <c r="B4092" s="2" t="s">
        <v>351</v>
      </c>
      <c r="C4092" s="2" t="s">
        <v>117</v>
      </c>
      <c r="D4092" s="2" t="s">
        <v>206</v>
      </c>
      <c r="E4092" s="2" t="s">
        <v>207</v>
      </c>
      <c r="F4092" s="2">
        <v>7354.24</v>
      </c>
      <c r="G4092" s="2">
        <v>0</v>
      </c>
      <c r="H4092" s="2">
        <v>7354.24</v>
      </c>
      <c r="I4092" s="2" t="s">
        <v>56</v>
      </c>
    </row>
    <row r="4093" spans="1:9" x14ac:dyDescent="0.2">
      <c r="A4093" s="3" t="s">
        <v>4529</v>
      </c>
      <c r="B4093" s="3" t="s">
        <v>82</v>
      </c>
      <c r="C4093" s="3" t="s">
        <v>602</v>
      </c>
      <c r="D4093" s="3" t="s">
        <v>64</v>
      </c>
      <c r="E4093" s="3" t="s">
        <v>34</v>
      </c>
      <c r="F4093" s="3">
        <v>2999.64</v>
      </c>
      <c r="G4093" s="3">
        <v>0</v>
      </c>
      <c r="H4093" s="3">
        <v>2999.64</v>
      </c>
      <c r="I4093" s="3" t="s">
        <v>29</v>
      </c>
    </row>
    <row r="4094" spans="1:9" x14ac:dyDescent="0.2">
      <c r="A4094" s="2" t="s">
        <v>4530</v>
      </c>
      <c r="B4094" s="2" t="s">
        <v>337</v>
      </c>
      <c r="C4094" s="2" t="s">
        <v>567</v>
      </c>
      <c r="D4094" s="2" t="s">
        <v>64</v>
      </c>
      <c r="E4094" s="2" t="s">
        <v>34</v>
      </c>
      <c r="F4094" s="2">
        <v>3128.41</v>
      </c>
      <c r="G4094" s="2">
        <v>0</v>
      </c>
      <c r="H4094" s="2">
        <v>3128.41</v>
      </c>
      <c r="I4094" s="2" t="s">
        <v>29</v>
      </c>
    </row>
    <row r="4095" spans="1:9" x14ac:dyDescent="0.2">
      <c r="A4095" s="3" t="s">
        <v>4531</v>
      </c>
      <c r="B4095" s="3" t="s">
        <v>714</v>
      </c>
      <c r="C4095" s="3" t="s">
        <v>391</v>
      </c>
      <c r="D4095" s="3" t="s">
        <v>27</v>
      </c>
      <c r="E4095" s="3" t="s">
        <v>34</v>
      </c>
      <c r="F4095" s="3">
        <v>14137.16</v>
      </c>
      <c r="G4095" s="3">
        <v>2544.69</v>
      </c>
      <c r="H4095" s="3">
        <v>11592.47</v>
      </c>
      <c r="I4095" s="3" t="s">
        <v>29</v>
      </c>
    </row>
    <row r="4096" spans="1:9" x14ac:dyDescent="0.2">
      <c r="A4096" s="2" t="s">
        <v>4532</v>
      </c>
      <c r="B4096" s="2" t="s">
        <v>603</v>
      </c>
      <c r="C4096" s="2" t="s">
        <v>418</v>
      </c>
      <c r="D4096" s="2" t="s">
        <v>33</v>
      </c>
      <c r="E4096" s="2" t="s">
        <v>60</v>
      </c>
      <c r="F4096" s="2">
        <v>2434.2199999999998</v>
      </c>
      <c r="G4096" s="2">
        <v>0</v>
      </c>
      <c r="H4096" s="2">
        <v>2434.2199999999998</v>
      </c>
      <c r="I4096" s="2" t="s">
        <v>41</v>
      </c>
    </row>
    <row r="4097" spans="1:9" x14ac:dyDescent="0.2">
      <c r="A4097" s="3" t="s">
        <v>4533</v>
      </c>
      <c r="B4097" s="3" t="s">
        <v>749</v>
      </c>
      <c r="C4097" s="3" t="s">
        <v>456</v>
      </c>
      <c r="D4097" s="3" t="s">
        <v>33</v>
      </c>
      <c r="E4097" s="3" t="s">
        <v>34</v>
      </c>
      <c r="F4097" s="3">
        <v>3741.26</v>
      </c>
      <c r="G4097" s="3">
        <v>561.19000000000005</v>
      </c>
      <c r="H4097" s="3">
        <v>3180.07</v>
      </c>
      <c r="I4097" s="3" t="s">
        <v>41</v>
      </c>
    </row>
    <row r="4098" spans="1:9" x14ac:dyDescent="0.2">
      <c r="A4098" s="2" t="s">
        <v>4534</v>
      </c>
      <c r="B4098" s="2" t="s">
        <v>722</v>
      </c>
      <c r="C4098" s="2" t="s">
        <v>264</v>
      </c>
      <c r="D4098" s="2" t="s">
        <v>169</v>
      </c>
      <c r="E4098" s="2" t="s">
        <v>34</v>
      </c>
      <c r="F4098" s="2">
        <v>8756.32</v>
      </c>
      <c r="G4098" s="2">
        <v>1751.26</v>
      </c>
      <c r="H4098" s="2">
        <v>7005.06</v>
      </c>
      <c r="I4098" s="2" t="s">
        <v>29</v>
      </c>
    </row>
    <row r="4099" spans="1:9" x14ac:dyDescent="0.2">
      <c r="A4099" s="3" t="s">
        <v>4535</v>
      </c>
      <c r="B4099" s="3" t="s">
        <v>452</v>
      </c>
      <c r="C4099" s="3" t="s">
        <v>634</v>
      </c>
      <c r="D4099" s="3" t="s">
        <v>27</v>
      </c>
      <c r="E4099" s="3" t="s">
        <v>60</v>
      </c>
      <c r="F4099" s="3">
        <v>4403.32</v>
      </c>
      <c r="G4099" s="3">
        <v>0</v>
      </c>
      <c r="H4099" s="3">
        <v>4403.32</v>
      </c>
      <c r="I4099" s="3" t="s">
        <v>29</v>
      </c>
    </row>
    <row r="4100" spans="1:9" x14ac:dyDescent="0.2">
      <c r="A4100" s="2" t="s">
        <v>4536</v>
      </c>
      <c r="B4100" s="2" t="s">
        <v>269</v>
      </c>
      <c r="C4100" s="2" t="s">
        <v>371</v>
      </c>
      <c r="D4100" s="2" t="s">
        <v>64</v>
      </c>
      <c r="E4100" s="2" t="s">
        <v>34</v>
      </c>
      <c r="F4100" s="2">
        <v>22633.46</v>
      </c>
      <c r="G4100" s="2">
        <v>0</v>
      </c>
      <c r="H4100" s="2">
        <v>22633.46</v>
      </c>
      <c r="I4100" s="2" t="s">
        <v>29</v>
      </c>
    </row>
    <row r="4101" spans="1:9" x14ac:dyDescent="0.2">
      <c r="A4101" s="3" t="s">
        <v>4537</v>
      </c>
      <c r="B4101" s="3" t="s">
        <v>360</v>
      </c>
      <c r="C4101" s="3" t="s">
        <v>95</v>
      </c>
      <c r="D4101" s="3" t="s">
        <v>33</v>
      </c>
      <c r="E4101" s="3" t="s">
        <v>34</v>
      </c>
      <c r="F4101" s="3">
        <v>2675.67</v>
      </c>
      <c r="G4101" s="3">
        <v>401.35</v>
      </c>
      <c r="H4101" s="3">
        <v>2274.3200000000002</v>
      </c>
      <c r="I4101" s="3" t="s">
        <v>56</v>
      </c>
    </row>
    <row r="4102" spans="1:9" x14ac:dyDescent="0.2">
      <c r="A4102" s="2" t="s">
        <v>4538</v>
      </c>
      <c r="B4102" s="2" t="s">
        <v>671</v>
      </c>
      <c r="C4102" s="2" t="s">
        <v>258</v>
      </c>
      <c r="D4102" s="2" t="s">
        <v>33</v>
      </c>
      <c r="E4102" s="2" t="s">
        <v>28</v>
      </c>
      <c r="F4102" s="2">
        <v>2772.72</v>
      </c>
      <c r="G4102" s="2">
        <v>415.91</v>
      </c>
      <c r="H4102" s="2">
        <v>2356.81</v>
      </c>
      <c r="I4102" s="2" t="s">
        <v>41</v>
      </c>
    </row>
    <row r="4103" spans="1:9" x14ac:dyDescent="0.2">
      <c r="A4103" s="3" t="s">
        <v>4539</v>
      </c>
      <c r="B4103" s="3" t="s">
        <v>148</v>
      </c>
      <c r="C4103" s="3" t="s">
        <v>1110</v>
      </c>
      <c r="D4103" s="3" t="s">
        <v>33</v>
      </c>
      <c r="E4103" s="3" t="s">
        <v>60</v>
      </c>
      <c r="F4103" s="3">
        <v>21564.7</v>
      </c>
      <c r="G4103" s="3">
        <v>0</v>
      </c>
      <c r="H4103" s="3">
        <v>21564.7</v>
      </c>
      <c r="I4103" s="3" t="s">
        <v>29</v>
      </c>
    </row>
    <row r="4104" spans="1:9" x14ac:dyDescent="0.2">
      <c r="A4104" s="2" t="s">
        <v>4540</v>
      </c>
      <c r="B4104" s="2" t="s">
        <v>904</v>
      </c>
      <c r="C4104" s="2" t="s">
        <v>367</v>
      </c>
      <c r="D4104" s="2" t="s">
        <v>114</v>
      </c>
      <c r="E4104" s="2" t="s">
        <v>115</v>
      </c>
      <c r="F4104" s="2">
        <v>12295.39</v>
      </c>
      <c r="G4104" s="2">
        <v>1229.54</v>
      </c>
      <c r="H4104" s="2">
        <v>11065.85</v>
      </c>
      <c r="I4104" s="2" t="s">
        <v>56</v>
      </c>
    </row>
    <row r="4105" spans="1:9" x14ac:dyDescent="0.2">
      <c r="A4105" s="3" t="s">
        <v>4541</v>
      </c>
      <c r="B4105" s="3" t="s">
        <v>278</v>
      </c>
      <c r="C4105" s="3" t="s">
        <v>123</v>
      </c>
      <c r="D4105" s="3" t="s">
        <v>45</v>
      </c>
      <c r="E4105" s="3" t="s">
        <v>89</v>
      </c>
      <c r="F4105" s="3">
        <v>11946.24</v>
      </c>
      <c r="G4105" s="3">
        <v>0</v>
      </c>
      <c r="H4105" s="3">
        <v>11946.24</v>
      </c>
      <c r="I4105" s="3" t="s">
        <v>56</v>
      </c>
    </row>
    <row r="4106" spans="1:9" x14ac:dyDescent="0.2">
      <c r="A4106" s="2" t="s">
        <v>4542</v>
      </c>
      <c r="B4106" s="2" t="s">
        <v>783</v>
      </c>
      <c r="C4106" s="2" t="s">
        <v>329</v>
      </c>
      <c r="D4106" s="2" t="s">
        <v>27</v>
      </c>
      <c r="E4106" s="2" t="s">
        <v>28</v>
      </c>
      <c r="F4106" s="2">
        <v>10767.73</v>
      </c>
      <c r="G4106" s="2">
        <v>1938.19</v>
      </c>
      <c r="H4106" s="2">
        <v>8829.5400000000009</v>
      </c>
      <c r="I4106" s="2" t="s">
        <v>29</v>
      </c>
    </row>
    <row r="4107" spans="1:9" x14ac:dyDescent="0.2">
      <c r="A4107" s="3" t="s">
        <v>4543</v>
      </c>
      <c r="B4107" s="3" t="s">
        <v>307</v>
      </c>
      <c r="C4107" s="3" t="s">
        <v>1048</v>
      </c>
      <c r="D4107" s="3" t="s">
        <v>33</v>
      </c>
      <c r="E4107" s="3" t="s">
        <v>60</v>
      </c>
      <c r="F4107" s="3">
        <v>12007.65</v>
      </c>
      <c r="G4107" s="3">
        <v>0</v>
      </c>
      <c r="H4107" s="3">
        <v>12007.65</v>
      </c>
      <c r="I4107" s="3" t="s">
        <v>29</v>
      </c>
    </row>
    <row r="4108" spans="1:9" x14ac:dyDescent="0.2">
      <c r="A4108" s="2" t="s">
        <v>4544</v>
      </c>
      <c r="B4108" s="2" t="s">
        <v>184</v>
      </c>
      <c r="C4108" s="2" t="s">
        <v>187</v>
      </c>
      <c r="D4108" s="2" t="s">
        <v>27</v>
      </c>
      <c r="E4108" s="2" t="s">
        <v>34</v>
      </c>
      <c r="F4108" s="2">
        <v>8549.2099999999991</v>
      </c>
      <c r="G4108" s="2">
        <v>1538.86</v>
      </c>
      <c r="H4108" s="2">
        <v>7010.35</v>
      </c>
      <c r="I4108" s="2" t="s">
        <v>56</v>
      </c>
    </row>
    <row r="4109" spans="1:9" x14ac:dyDescent="0.2">
      <c r="A4109" s="3" t="s">
        <v>4545</v>
      </c>
      <c r="B4109" s="3" t="s">
        <v>452</v>
      </c>
      <c r="C4109" s="3" t="s">
        <v>1021</v>
      </c>
      <c r="D4109" s="3" t="s">
        <v>27</v>
      </c>
      <c r="E4109" s="3" t="s">
        <v>34</v>
      </c>
      <c r="F4109" s="3">
        <v>11842.76</v>
      </c>
      <c r="G4109" s="3">
        <v>2131.6999999999998</v>
      </c>
      <c r="H4109" s="3">
        <v>9711.06</v>
      </c>
      <c r="I4109" s="3" t="s">
        <v>29</v>
      </c>
    </row>
    <row r="4110" spans="1:9" x14ac:dyDescent="0.2">
      <c r="A4110" s="2" t="s">
        <v>4546</v>
      </c>
      <c r="B4110" s="2" t="s">
        <v>26</v>
      </c>
      <c r="C4110" s="2" t="s">
        <v>147</v>
      </c>
      <c r="D4110" s="2" t="s">
        <v>45</v>
      </c>
      <c r="E4110" s="2" t="s">
        <v>46</v>
      </c>
      <c r="F4110" s="2">
        <v>6296.27</v>
      </c>
      <c r="G4110" s="2">
        <v>314.81</v>
      </c>
      <c r="H4110" s="2">
        <v>5981.46</v>
      </c>
      <c r="I4110" s="2" t="s">
        <v>41</v>
      </c>
    </row>
    <row r="4111" spans="1:9" x14ac:dyDescent="0.2">
      <c r="A4111" s="3" t="s">
        <v>4547</v>
      </c>
      <c r="B4111" s="3" t="s">
        <v>72</v>
      </c>
      <c r="C4111" s="3" t="s">
        <v>269</v>
      </c>
      <c r="D4111" s="3" t="s">
        <v>114</v>
      </c>
      <c r="E4111" s="3" t="s">
        <v>115</v>
      </c>
      <c r="F4111" s="3">
        <v>14381.86</v>
      </c>
      <c r="G4111" s="3">
        <v>1438.19</v>
      </c>
      <c r="H4111" s="3">
        <v>12943.67</v>
      </c>
      <c r="I4111" s="3" t="s">
        <v>56</v>
      </c>
    </row>
    <row r="4112" spans="1:9" x14ac:dyDescent="0.2">
      <c r="A4112" s="2" t="s">
        <v>4548</v>
      </c>
      <c r="B4112" s="2" t="s">
        <v>297</v>
      </c>
      <c r="C4112" s="2" t="s">
        <v>253</v>
      </c>
      <c r="D4112" s="2" t="s">
        <v>27</v>
      </c>
      <c r="E4112" s="2" t="s">
        <v>60</v>
      </c>
      <c r="F4112" s="2">
        <v>17306.490000000002</v>
      </c>
      <c r="G4112" s="2">
        <v>0</v>
      </c>
      <c r="H4112" s="2">
        <v>17306.490000000002</v>
      </c>
      <c r="I4112" s="2" t="s">
        <v>41</v>
      </c>
    </row>
    <row r="4113" spans="1:9" x14ac:dyDescent="0.2">
      <c r="A4113" s="3" t="s">
        <v>4549</v>
      </c>
      <c r="B4113" s="3" t="s">
        <v>1610</v>
      </c>
      <c r="C4113" s="3" t="s">
        <v>193</v>
      </c>
      <c r="D4113" s="3" t="s">
        <v>45</v>
      </c>
      <c r="E4113" s="3" t="s">
        <v>46</v>
      </c>
      <c r="F4113" s="3">
        <v>2818.44</v>
      </c>
      <c r="G4113" s="3">
        <v>140.91999999999999</v>
      </c>
      <c r="H4113" s="3">
        <v>2677.52</v>
      </c>
      <c r="I4113" s="3" t="s">
        <v>41</v>
      </c>
    </row>
    <row r="4114" spans="1:9" x14ac:dyDescent="0.2">
      <c r="A4114" s="2" t="s">
        <v>4550</v>
      </c>
      <c r="B4114" s="2" t="s">
        <v>891</v>
      </c>
      <c r="C4114" s="2" t="s">
        <v>578</v>
      </c>
      <c r="D4114" s="2" t="s">
        <v>45</v>
      </c>
      <c r="E4114" s="2" t="s">
        <v>46</v>
      </c>
      <c r="F4114" s="2">
        <v>12507.31</v>
      </c>
      <c r="G4114" s="2">
        <v>625.37</v>
      </c>
      <c r="H4114" s="2">
        <v>11881.94</v>
      </c>
      <c r="I4114" s="2" t="s">
        <v>29</v>
      </c>
    </row>
    <row r="4115" spans="1:9" x14ac:dyDescent="0.2">
      <c r="A4115" s="3" t="s">
        <v>4551</v>
      </c>
      <c r="B4115" s="3" t="s">
        <v>567</v>
      </c>
      <c r="C4115" s="3" t="s">
        <v>532</v>
      </c>
      <c r="D4115" s="3" t="s">
        <v>33</v>
      </c>
      <c r="E4115" s="3" t="s">
        <v>28</v>
      </c>
      <c r="F4115" s="3">
        <v>2704.06</v>
      </c>
      <c r="G4115" s="3">
        <v>405.61</v>
      </c>
      <c r="H4115" s="3">
        <v>2298.4499999999998</v>
      </c>
      <c r="I4115" s="3" t="s">
        <v>41</v>
      </c>
    </row>
    <row r="4116" spans="1:9" x14ac:dyDescent="0.2">
      <c r="A4116" s="2" t="s">
        <v>4552</v>
      </c>
      <c r="B4116" s="2" t="s">
        <v>891</v>
      </c>
      <c r="C4116" s="2" t="s">
        <v>129</v>
      </c>
      <c r="D4116" s="2" t="s">
        <v>169</v>
      </c>
      <c r="E4116" s="2" t="s">
        <v>34</v>
      </c>
      <c r="F4116" s="2">
        <v>9675.59</v>
      </c>
      <c r="G4116" s="2">
        <v>1935.12</v>
      </c>
      <c r="H4116" s="2">
        <v>7740.47</v>
      </c>
      <c r="I4116" s="2" t="s">
        <v>41</v>
      </c>
    </row>
    <row r="4117" spans="1:9" x14ac:dyDescent="0.2">
      <c r="A4117" s="3" t="s">
        <v>4553</v>
      </c>
      <c r="B4117" s="3" t="s">
        <v>164</v>
      </c>
      <c r="C4117" s="3" t="s">
        <v>161</v>
      </c>
      <c r="D4117" s="3" t="s">
        <v>64</v>
      </c>
      <c r="E4117" s="3" t="s">
        <v>115</v>
      </c>
      <c r="F4117" s="3">
        <v>8777.42</v>
      </c>
      <c r="G4117" s="3">
        <v>0</v>
      </c>
      <c r="H4117" s="3">
        <v>8777.42</v>
      </c>
      <c r="I4117" s="3" t="s">
        <v>29</v>
      </c>
    </row>
    <row r="4118" spans="1:9" x14ac:dyDescent="0.2">
      <c r="A4118" s="2" t="s">
        <v>4554</v>
      </c>
      <c r="B4118" s="2" t="s">
        <v>249</v>
      </c>
      <c r="C4118" s="2" t="s">
        <v>396</v>
      </c>
      <c r="D4118" s="2" t="s">
        <v>52</v>
      </c>
      <c r="E4118" s="2" t="s">
        <v>34</v>
      </c>
      <c r="F4118" s="2">
        <v>9985.94</v>
      </c>
      <c r="G4118" s="2">
        <v>1198.31</v>
      </c>
      <c r="H4118" s="2">
        <v>8787.6299999999992</v>
      </c>
      <c r="I4118" s="2" t="s">
        <v>29</v>
      </c>
    </row>
    <row r="4119" spans="1:9" x14ac:dyDescent="0.2">
      <c r="A4119" s="3" t="s">
        <v>4555</v>
      </c>
      <c r="B4119" s="3" t="s">
        <v>955</v>
      </c>
      <c r="C4119" s="3" t="s">
        <v>432</v>
      </c>
      <c r="D4119" s="3" t="s">
        <v>33</v>
      </c>
      <c r="E4119" s="3" t="s">
        <v>60</v>
      </c>
      <c r="F4119" s="3">
        <v>6859.18</v>
      </c>
      <c r="G4119" s="3">
        <v>0</v>
      </c>
      <c r="H4119" s="3">
        <v>6859.18</v>
      </c>
      <c r="I4119" s="3" t="s">
        <v>29</v>
      </c>
    </row>
    <row r="4120" spans="1:9" x14ac:dyDescent="0.2">
      <c r="A4120" s="2" t="s">
        <v>4556</v>
      </c>
      <c r="B4120" s="2" t="s">
        <v>322</v>
      </c>
      <c r="C4120" s="2" t="s">
        <v>644</v>
      </c>
      <c r="D4120" s="2" t="s">
        <v>27</v>
      </c>
      <c r="E4120" s="2" t="s">
        <v>60</v>
      </c>
      <c r="F4120" s="2">
        <v>5668.52</v>
      </c>
      <c r="G4120" s="2">
        <v>0</v>
      </c>
      <c r="H4120" s="2">
        <v>5668.52</v>
      </c>
      <c r="I4120" s="2" t="s">
        <v>29</v>
      </c>
    </row>
    <row r="4121" spans="1:9" x14ac:dyDescent="0.2">
      <c r="A4121" s="3" t="s">
        <v>4557</v>
      </c>
      <c r="B4121" s="3" t="s">
        <v>1101</v>
      </c>
      <c r="C4121" s="3" t="s">
        <v>482</v>
      </c>
      <c r="D4121" s="3" t="s">
        <v>33</v>
      </c>
      <c r="E4121" s="3" t="s">
        <v>34</v>
      </c>
      <c r="F4121" s="3">
        <v>8371.81</v>
      </c>
      <c r="G4121" s="3">
        <v>1255.77</v>
      </c>
      <c r="H4121" s="3">
        <v>7116.04</v>
      </c>
      <c r="I4121" s="3" t="s">
        <v>29</v>
      </c>
    </row>
    <row r="4122" spans="1:9" x14ac:dyDescent="0.2">
      <c r="A4122" s="2" t="s">
        <v>4558</v>
      </c>
      <c r="B4122" s="2" t="s">
        <v>452</v>
      </c>
      <c r="C4122" s="2" t="s">
        <v>449</v>
      </c>
      <c r="D4122" s="2" t="s">
        <v>52</v>
      </c>
      <c r="E4122" s="2" t="s">
        <v>60</v>
      </c>
      <c r="F4122" s="2">
        <v>9416.92</v>
      </c>
      <c r="G4122" s="2">
        <v>0</v>
      </c>
      <c r="H4122" s="2">
        <v>9416.92</v>
      </c>
      <c r="I4122" s="2" t="s">
        <v>29</v>
      </c>
    </row>
    <row r="4123" spans="1:9" x14ac:dyDescent="0.2">
      <c r="A4123" s="3" t="s">
        <v>4559</v>
      </c>
      <c r="B4123" s="3" t="s">
        <v>749</v>
      </c>
      <c r="C4123" s="3" t="s">
        <v>246</v>
      </c>
      <c r="D4123" s="3" t="s">
        <v>45</v>
      </c>
      <c r="E4123" s="3" t="s">
        <v>46</v>
      </c>
      <c r="F4123" s="3">
        <v>19413.23</v>
      </c>
      <c r="G4123" s="3">
        <v>970.66</v>
      </c>
      <c r="H4123" s="3">
        <v>18442.57</v>
      </c>
      <c r="I4123" s="3" t="s">
        <v>29</v>
      </c>
    </row>
    <row r="4124" spans="1:9" x14ac:dyDescent="0.2">
      <c r="A4124" s="2" t="s">
        <v>4560</v>
      </c>
      <c r="B4124" s="2" t="s">
        <v>557</v>
      </c>
      <c r="C4124" s="2" t="s">
        <v>630</v>
      </c>
      <c r="D4124" s="2" t="s">
        <v>52</v>
      </c>
      <c r="E4124" s="2" t="s">
        <v>34</v>
      </c>
      <c r="F4124" s="2">
        <v>7460.37</v>
      </c>
      <c r="G4124" s="2">
        <v>895.24</v>
      </c>
      <c r="H4124" s="2">
        <v>6565.13</v>
      </c>
      <c r="I4124" s="2" t="s">
        <v>29</v>
      </c>
    </row>
    <row r="4125" spans="1:9" x14ac:dyDescent="0.2">
      <c r="A4125" s="3" t="s">
        <v>4561</v>
      </c>
      <c r="B4125" s="3" t="s">
        <v>294</v>
      </c>
      <c r="C4125" s="3" t="s">
        <v>101</v>
      </c>
      <c r="D4125" s="3" t="s">
        <v>45</v>
      </c>
      <c r="E4125" s="3" t="s">
        <v>46</v>
      </c>
      <c r="F4125" s="3">
        <v>2205.1</v>
      </c>
      <c r="G4125" s="3">
        <v>110.26</v>
      </c>
      <c r="H4125" s="3">
        <v>2094.84</v>
      </c>
      <c r="I4125" s="3" t="s">
        <v>29</v>
      </c>
    </row>
    <row r="4126" spans="1:9" x14ac:dyDescent="0.2">
      <c r="A4126" s="2" t="s">
        <v>4562</v>
      </c>
      <c r="B4126" s="2" t="s">
        <v>626</v>
      </c>
      <c r="C4126" s="2" t="s">
        <v>642</v>
      </c>
      <c r="D4126" s="2" t="s">
        <v>27</v>
      </c>
      <c r="E4126" s="2" t="s">
        <v>28</v>
      </c>
      <c r="F4126" s="2">
        <v>5387.59</v>
      </c>
      <c r="G4126" s="2">
        <v>969.77</v>
      </c>
      <c r="H4126" s="2">
        <v>4417.82</v>
      </c>
      <c r="I4126" s="2" t="s">
        <v>41</v>
      </c>
    </row>
    <row r="4127" spans="1:9" x14ac:dyDescent="0.2">
      <c r="A4127" s="3" t="s">
        <v>4563</v>
      </c>
      <c r="B4127" s="3" t="s">
        <v>1354</v>
      </c>
      <c r="C4127" s="3" t="s">
        <v>264</v>
      </c>
      <c r="D4127" s="3" t="s">
        <v>114</v>
      </c>
      <c r="E4127" s="3" t="s">
        <v>46</v>
      </c>
      <c r="F4127" s="3">
        <v>3406.18</v>
      </c>
      <c r="G4127" s="3">
        <v>340.62</v>
      </c>
      <c r="H4127" s="3">
        <v>3065.56</v>
      </c>
      <c r="I4127" s="3" t="s">
        <v>29</v>
      </c>
    </row>
    <row r="4128" spans="1:9" x14ac:dyDescent="0.2">
      <c r="A4128" s="2" t="s">
        <v>4564</v>
      </c>
      <c r="B4128" s="2" t="s">
        <v>251</v>
      </c>
      <c r="C4128" s="2" t="s">
        <v>278</v>
      </c>
      <c r="D4128" s="2" t="s">
        <v>27</v>
      </c>
      <c r="E4128" s="2" t="s">
        <v>60</v>
      </c>
      <c r="F4128" s="2">
        <v>9726.58</v>
      </c>
      <c r="G4128" s="2">
        <v>0</v>
      </c>
      <c r="H4128" s="2">
        <v>9726.58</v>
      </c>
      <c r="I4128" s="2" t="s">
        <v>29</v>
      </c>
    </row>
    <row r="4129" spans="1:9" x14ac:dyDescent="0.2">
      <c r="A4129" s="3" t="s">
        <v>4565</v>
      </c>
      <c r="B4129" s="3" t="s">
        <v>789</v>
      </c>
      <c r="C4129" s="3" t="s">
        <v>418</v>
      </c>
      <c r="D4129" s="3" t="s">
        <v>33</v>
      </c>
      <c r="E4129" s="3" t="s">
        <v>60</v>
      </c>
      <c r="F4129" s="3">
        <v>2404</v>
      </c>
      <c r="G4129" s="3">
        <v>0</v>
      </c>
      <c r="H4129" s="3">
        <v>2404</v>
      </c>
      <c r="I4129" s="3" t="s">
        <v>56</v>
      </c>
    </row>
    <row r="4130" spans="1:9" x14ac:dyDescent="0.2">
      <c r="A4130" s="2" t="s">
        <v>4566</v>
      </c>
      <c r="B4130" s="2" t="s">
        <v>824</v>
      </c>
      <c r="C4130" s="2" t="s">
        <v>197</v>
      </c>
      <c r="D4130" s="2" t="s">
        <v>33</v>
      </c>
      <c r="E4130" s="2" t="s">
        <v>28</v>
      </c>
      <c r="F4130" s="2">
        <v>16359.25</v>
      </c>
      <c r="G4130" s="2">
        <v>2453.89</v>
      </c>
      <c r="H4130" s="2">
        <v>13905.36</v>
      </c>
      <c r="I4130" s="2" t="s">
        <v>29</v>
      </c>
    </row>
    <row r="4131" spans="1:9" x14ac:dyDescent="0.2">
      <c r="A4131" s="3" t="s">
        <v>4567</v>
      </c>
      <c r="B4131" s="3" t="s">
        <v>94</v>
      </c>
      <c r="C4131" s="3" t="s">
        <v>410</v>
      </c>
      <c r="D4131" s="3" t="s">
        <v>27</v>
      </c>
      <c r="E4131" s="3" t="s">
        <v>34</v>
      </c>
      <c r="F4131" s="3">
        <v>9264.85</v>
      </c>
      <c r="G4131" s="3">
        <v>1667.67</v>
      </c>
      <c r="H4131" s="3">
        <v>7597.18</v>
      </c>
      <c r="I4131" s="3" t="s">
        <v>29</v>
      </c>
    </row>
    <row r="4132" spans="1:9" x14ac:dyDescent="0.2">
      <c r="A4132" s="2" t="s">
        <v>4568</v>
      </c>
      <c r="B4132" s="2" t="s">
        <v>787</v>
      </c>
      <c r="C4132" s="2" t="s">
        <v>471</v>
      </c>
      <c r="D4132" s="2" t="s">
        <v>52</v>
      </c>
      <c r="E4132" s="2" t="s">
        <v>60</v>
      </c>
      <c r="F4132" s="2">
        <v>19344.16</v>
      </c>
      <c r="G4132" s="2">
        <v>0</v>
      </c>
      <c r="H4132" s="2">
        <v>19344.16</v>
      </c>
      <c r="I4132" s="2" t="s">
        <v>29</v>
      </c>
    </row>
    <row r="4133" spans="1:9" x14ac:dyDescent="0.2">
      <c r="A4133" s="3" t="s">
        <v>4569</v>
      </c>
      <c r="B4133" s="3" t="s">
        <v>706</v>
      </c>
      <c r="C4133" s="3" t="s">
        <v>130</v>
      </c>
      <c r="D4133" s="3" t="s">
        <v>33</v>
      </c>
      <c r="E4133" s="3" t="s">
        <v>60</v>
      </c>
      <c r="F4133" s="3">
        <v>8389.9699999999993</v>
      </c>
      <c r="G4133" s="3">
        <v>0</v>
      </c>
      <c r="H4133" s="3">
        <v>8389.9699999999993</v>
      </c>
      <c r="I4133" s="3" t="s">
        <v>29</v>
      </c>
    </row>
    <row r="4134" spans="1:9" x14ac:dyDescent="0.2">
      <c r="A4134" s="2" t="s">
        <v>4570</v>
      </c>
      <c r="B4134" s="2" t="s">
        <v>401</v>
      </c>
      <c r="C4134" s="2" t="s">
        <v>724</v>
      </c>
      <c r="D4134" s="2" t="s">
        <v>52</v>
      </c>
      <c r="E4134" s="2" t="s">
        <v>34</v>
      </c>
      <c r="F4134" s="2">
        <v>11638.46</v>
      </c>
      <c r="G4134" s="2">
        <v>1396.62</v>
      </c>
      <c r="H4134" s="2">
        <v>10241.84</v>
      </c>
      <c r="I4134" s="2" t="s">
        <v>56</v>
      </c>
    </row>
    <row r="4135" spans="1:9" x14ac:dyDescent="0.2">
      <c r="A4135" s="3" t="s">
        <v>4571</v>
      </c>
      <c r="B4135" s="3" t="s">
        <v>679</v>
      </c>
      <c r="C4135" s="3" t="s">
        <v>634</v>
      </c>
      <c r="D4135" s="3" t="s">
        <v>52</v>
      </c>
      <c r="E4135" s="3" t="s">
        <v>34</v>
      </c>
      <c r="F4135" s="3">
        <v>2312.91</v>
      </c>
      <c r="G4135" s="3">
        <v>277.55</v>
      </c>
      <c r="H4135" s="3">
        <v>2035.36</v>
      </c>
      <c r="I4135" s="3" t="s">
        <v>41</v>
      </c>
    </row>
    <row r="4136" spans="1:9" x14ac:dyDescent="0.2">
      <c r="A4136" s="2" t="s">
        <v>4572</v>
      </c>
      <c r="B4136" s="2" t="s">
        <v>178</v>
      </c>
      <c r="C4136" s="2" t="s">
        <v>368</v>
      </c>
      <c r="D4136" s="2" t="s">
        <v>33</v>
      </c>
      <c r="E4136" s="2" t="s">
        <v>28</v>
      </c>
      <c r="F4136" s="2">
        <v>12682.02</v>
      </c>
      <c r="G4136" s="2">
        <v>1902.3</v>
      </c>
      <c r="H4136" s="2">
        <v>10779.72</v>
      </c>
      <c r="I4136" s="2" t="s">
        <v>29</v>
      </c>
    </row>
    <row r="4137" spans="1:9" x14ac:dyDescent="0.2">
      <c r="A4137" s="3" t="s">
        <v>4573</v>
      </c>
      <c r="B4137" s="3" t="s">
        <v>136</v>
      </c>
      <c r="C4137" s="3" t="s">
        <v>574</v>
      </c>
      <c r="D4137" s="3" t="s">
        <v>45</v>
      </c>
      <c r="E4137" s="3" t="s">
        <v>89</v>
      </c>
      <c r="F4137" s="3">
        <v>5515.23</v>
      </c>
      <c r="G4137" s="3">
        <v>0</v>
      </c>
      <c r="H4137" s="3">
        <v>5515.23</v>
      </c>
      <c r="I4137" s="3" t="s">
        <v>56</v>
      </c>
    </row>
    <row r="4138" spans="1:9" x14ac:dyDescent="0.2">
      <c r="A4138" s="2" t="s">
        <v>4574</v>
      </c>
      <c r="B4138" s="2" t="s">
        <v>787</v>
      </c>
      <c r="C4138" s="2" t="s">
        <v>98</v>
      </c>
      <c r="D4138" s="2" t="s">
        <v>52</v>
      </c>
      <c r="E4138" s="2" t="s">
        <v>60</v>
      </c>
      <c r="F4138" s="2">
        <v>3434.34</v>
      </c>
      <c r="G4138" s="2">
        <v>0</v>
      </c>
      <c r="H4138" s="2">
        <v>3434.34</v>
      </c>
      <c r="I4138" s="2" t="s">
        <v>29</v>
      </c>
    </row>
    <row r="4139" spans="1:9" x14ac:dyDescent="0.2">
      <c r="A4139" s="3" t="s">
        <v>4575</v>
      </c>
      <c r="B4139" s="3" t="s">
        <v>564</v>
      </c>
      <c r="C4139" s="3" t="s">
        <v>430</v>
      </c>
      <c r="D4139" s="3" t="s">
        <v>52</v>
      </c>
      <c r="E4139" s="3" t="s">
        <v>34</v>
      </c>
      <c r="F4139" s="3">
        <v>5686.18</v>
      </c>
      <c r="G4139" s="3">
        <v>682.34</v>
      </c>
      <c r="H4139" s="3">
        <v>5003.84</v>
      </c>
      <c r="I4139" s="3" t="s">
        <v>29</v>
      </c>
    </row>
    <row r="4140" spans="1:9" x14ac:dyDescent="0.2">
      <c r="A4140" s="2" t="s">
        <v>4576</v>
      </c>
      <c r="B4140" s="2" t="s">
        <v>334</v>
      </c>
      <c r="C4140" s="2" t="s">
        <v>467</v>
      </c>
      <c r="D4140" s="2" t="s">
        <v>52</v>
      </c>
      <c r="E4140" s="2" t="s">
        <v>60</v>
      </c>
      <c r="F4140" s="2">
        <v>5955.93</v>
      </c>
      <c r="G4140" s="2">
        <v>0</v>
      </c>
      <c r="H4140" s="2">
        <v>5955.93</v>
      </c>
      <c r="I4140" s="2" t="s">
        <v>29</v>
      </c>
    </row>
    <row r="4141" spans="1:9" x14ac:dyDescent="0.2">
      <c r="A4141" s="3" t="s">
        <v>4577</v>
      </c>
      <c r="B4141" s="3" t="s">
        <v>655</v>
      </c>
      <c r="C4141" s="3" t="s">
        <v>472</v>
      </c>
      <c r="D4141" s="3" t="s">
        <v>45</v>
      </c>
      <c r="E4141" s="3" t="s">
        <v>89</v>
      </c>
      <c r="F4141" s="3">
        <v>6847.83</v>
      </c>
      <c r="G4141" s="3">
        <v>0</v>
      </c>
      <c r="H4141" s="3">
        <v>6847.83</v>
      </c>
      <c r="I4141" s="3" t="s">
        <v>29</v>
      </c>
    </row>
    <row r="4142" spans="1:9" x14ac:dyDescent="0.2">
      <c r="A4142" s="2" t="s">
        <v>4578</v>
      </c>
      <c r="B4142" s="2" t="s">
        <v>454</v>
      </c>
      <c r="C4142" s="2" t="s">
        <v>234</v>
      </c>
      <c r="D4142" s="2" t="s">
        <v>52</v>
      </c>
      <c r="E4142" s="2" t="s">
        <v>34</v>
      </c>
      <c r="F4142" s="2">
        <v>18992.009999999998</v>
      </c>
      <c r="G4142" s="2">
        <v>2279.04</v>
      </c>
      <c r="H4142" s="2">
        <v>16712.97</v>
      </c>
      <c r="I4142" s="2" t="s">
        <v>29</v>
      </c>
    </row>
    <row r="4143" spans="1:9" x14ac:dyDescent="0.2">
      <c r="A4143" s="3" t="s">
        <v>4579</v>
      </c>
      <c r="B4143" s="3" t="s">
        <v>63</v>
      </c>
      <c r="C4143" s="3" t="s">
        <v>200</v>
      </c>
      <c r="D4143" s="3" t="s">
        <v>64</v>
      </c>
      <c r="E4143" s="3" t="s">
        <v>34</v>
      </c>
      <c r="F4143" s="3">
        <v>8359.35</v>
      </c>
      <c r="G4143" s="3">
        <v>0</v>
      </c>
      <c r="H4143" s="3">
        <v>8359.35</v>
      </c>
      <c r="I4143" s="3" t="s">
        <v>29</v>
      </c>
    </row>
    <row r="4144" spans="1:9" x14ac:dyDescent="0.2">
      <c r="A4144" s="2" t="s">
        <v>4580</v>
      </c>
      <c r="B4144" s="2" t="s">
        <v>482</v>
      </c>
      <c r="C4144" s="2" t="s">
        <v>498</v>
      </c>
      <c r="D4144" s="2" t="s">
        <v>45</v>
      </c>
      <c r="E4144" s="2" t="s">
        <v>46</v>
      </c>
      <c r="F4144" s="2">
        <v>2868.87</v>
      </c>
      <c r="G4144" s="2">
        <v>143.44</v>
      </c>
      <c r="H4144" s="2">
        <v>2725.43</v>
      </c>
      <c r="I4144" s="2" t="s">
        <v>29</v>
      </c>
    </row>
    <row r="4145" spans="1:9" x14ac:dyDescent="0.2">
      <c r="A4145" s="3" t="s">
        <v>4581</v>
      </c>
      <c r="B4145" s="3" t="s">
        <v>348</v>
      </c>
      <c r="C4145" s="3" t="s">
        <v>98</v>
      </c>
      <c r="D4145" s="3" t="s">
        <v>45</v>
      </c>
      <c r="E4145" s="3" t="s">
        <v>46</v>
      </c>
      <c r="F4145" s="3">
        <v>2733.31</v>
      </c>
      <c r="G4145" s="3">
        <v>136.66999999999999</v>
      </c>
      <c r="H4145" s="3">
        <v>2596.64</v>
      </c>
      <c r="I4145" s="3" t="s">
        <v>29</v>
      </c>
    </row>
    <row r="4146" spans="1:9" x14ac:dyDescent="0.2">
      <c r="A4146" s="2" t="s">
        <v>4582</v>
      </c>
      <c r="B4146" s="2" t="s">
        <v>557</v>
      </c>
      <c r="C4146" s="2" t="s">
        <v>557</v>
      </c>
      <c r="D4146" s="2" t="s">
        <v>45</v>
      </c>
      <c r="E4146" s="2" t="s">
        <v>46</v>
      </c>
      <c r="F4146" s="2">
        <v>5781.13</v>
      </c>
      <c r="G4146" s="2">
        <v>289.06</v>
      </c>
      <c r="H4146" s="2">
        <v>5492.07</v>
      </c>
      <c r="I4146" s="2" t="s">
        <v>29</v>
      </c>
    </row>
    <row r="4147" spans="1:9" x14ac:dyDescent="0.2">
      <c r="A4147" s="3" t="s">
        <v>4583</v>
      </c>
      <c r="B4147" s="3" t="s">
        <v>189</v>
      </c>
      <c r="C4147" s="3" t="s">
        <v>644</v>
      </c>
      <c r="D4147" s="3" t="s">
        <v>33</v>
      </c>
      <c r="E4147" s="3" t="s">
        <v>34</v>
      </c>
      <c r="F4147" s="3">
        <v>5125.25</v>
      </c>
      <c r="G4147" s="3">
        <v>768.79</v>
      </c>
      <c r="H4147" s="3">
        <v>4356.46</v>
      </c>
      <c r="I4147" s="3" t="s">
        <v>41</v>
      </c>
    </row>
    <row r="4148" spans="1:9" x14ac:dyDescent="0.2">
      <c r="A4148" s="2" t="s">
        <v>4584</v>
      </c>
      <c r="B4148" s="2" t="s">
        <v>986</v>
      </c>
      <c r="C4148" s="2" t="s">
        <v>112</v>
      </c>
      <c r="D4148" s="2" t="s">
        <v>33</v>
      </c>
      <c r="E4148" s="2" t="s">
        <v>60</v>
      </c>
      <c r="F4148" s="2">
        <v>6389.44</v>
      </c>
      <c r="G4148" s="2">
        <v>0</v>
      </c>
      <c r="H4148" s="2">
        <v>6389.44</v>
      </c>
      <c r="I4148" s="2" t="s">
        <v>41</v>
      </c>
    </row>
    <row r="4149" spans="1:9" x14ac:dyDescent="0.2">
      <c r="A4149" s="3" t="s">
        <v>4585</v>
      </c>
      <c r="B4149" s="3" t="s">
        <v>155</v>
      </c>
      <c r="C4149" s="3" t="s">
        <v>62</v>
      </c>
      <c r="D4149" s="3" t="s">
        <v>52</v>
      </c>
      <c r="E4149" s="3" t="s">
        <v>60</v>
      </c>
      <c r="F4149" s="3">
        <v>6520.39</v>
      </c>
      <c r="G4149" s="3">
        <v>0</v>
      </c>
      <c r="H4149" s="3">
        <v>6520.39</v>
      </c>
      <c r="I4149" s="3" t="s">
        <v>41</v>
      </c>
    </row>
    <row r="4150" spans="1:9" x14ac:dyDescent="0.2">
      <c r="A4150" s="2" t="s">
        <v>4586</v>
      </c>
      <c r="B4150" s="2" t="s">
        <v>106</v>
      </c>
      <c r="C4150" s="2" t="s">
        <v>317</v>
      </c>
      <c r="D4150" s="2" t="s">
        <v>27</v>
      </c>
      <c r="E4150" s="2" t="s">
        <v>28</v>
      </c>
      <c r="F4150" s="2">
        <v>6033.27</v>
      </c>
      <c r="G4150" s="2">
        <v>1085.99</v>
      </c>
      <c r="H4150" s="2">
        <v>4947.28</v>
      </c>
      <c r="I4150" s="2" t="s">
        <v>29</v>
      </c>
    </row>
    <row r="4151" spans="1:9" x14ac:dyDescent="0.2">
      <c r="A4151" s="3" t="s">
        <v>4587</v>
      </c>
      <c r="B4151" s="3" t="s">
        <v>164</v>
      </c>
      <c r="C4151" s="3" t="s">
        <v>612</v>
      </c>
      <c r="D4151" s="3" t="s">
        <v>52</v>
      </c>
      <c r="E4151" s="3" t="s">
        <v>34</v>
      </c>
      <c r="F4151" s="3">
        <v>11334.67</v>
      </c>
      <c r="G4151" s="3">
        <v>1360.16</v>
      </c>
      <c r="H4151" s="3">
        <v>9974.51</v>
      </c>
      <c r="I4151" s="3" t="s">
        <v>29</v>
      </c>
    </row>
    <row r="4152" spans="1:9" x14ac:dyDescent="0.2">
      <c r="A4152" s="2" t="s">
        <v>4588</v>
      </c>
      <c r="B4152" s="2" t="s">
        <v>353</v>
      </c>
      <c r="C4152" s="2" t="s">
        <v>487</v>
      </c>
      <c r="D4152" s="2" t="s">
        <v>27</v>
      </c>
      <c r="E4152" s="2" t="s">
        <v>60</v>
      </c>
      <c r="F4152" s="2">
        <v>6018.85</v>
      </c>
      <c r="G4152" s="2">
        <v>0</v>
      </c>
      <c r="H4152" s="2">
        <v>6018.85</v>
      </c>
      <c r="I4152" s="2" t="s">
        <v>29</v>
      </c>
    </row>
    <row r="4153" spans="1:9" x14ac:dyDescent="0.2">
      <c r="A4153" s="3" t="s">
        <v>4589</v>
      </c>
      <c r="B4153" s="3" t="s">
        <v>403</v>
      </c>
      <c r="C4153" s="3" t="s">
        <v>449</v>
      </c>
      <c r="D4153" s="3" t="s">
        <v>33</v>
      </c>
      <c r="E4153" s="3" t="s">
        <v>34</v>
      </c>
      <c r="F4153" s="3">
        <v>2823.95</v>
      </c>
      <c r="G4153" s="3">
        <v>423.59</v>
      </c>
      <c r="H4153" s="3">
        <v>2400.36</v>
      </c>
      <c r="I4153" s="3" t="s">
        <v>56</v>
      </c>
    </row>
    <row r="4154" spans="1:9" x14ac:dyDescent="0.2">
      <c r="A4154" s="2" t="s">
        <v>4590</v>
      </c>
      <c r="B4154" s="2" t="s">
        <v>72</v>
      </c>
      <c r="C4154" s="2" t="s">
        <v>109</v>
      </c>
      <c r="D4154" s="2" t="s">
        <v>33</v>
      </c>
      <c r="E4154" s="2" t="s">
        <v>28</v>
      </c>
      <c r="F4154" s="2">
        <v>14330.64</v>
      </c>
      <c r="G4154" s="2">
        <v>2149.6</v>
      </c>
      <c r="H4154" s="2">
        <v>12181.04</v>
      </c>
      <c r="I4154" s="2" t="s">
        <v>41</v>
      </c>
    </row>
    <row r="4155" spans="1:9" x14ac:dyDescent="0.2">
      <c r="A4155" s="3" t="s">
        <v>4591</v>
      </c>
      <c r="B4155" s="3" t="s">
        <v>505</v>
      </c>
      <c r="C4155" s="3" t="s">
        <v>472</v>
      </c>
      <c r="D4155" s="3" t="s">
        <v>114</v>
      </c>
      <c r="E4155" s="3" t="s">
        <v>46</v>
      </c>
      <c r="F4155" s="3">
        <v>16103.17</v>
      </c>
      <c r="G4155" s="3">
        <v>1610.32</v>
      </c>
      <c r="H4155" s="3">
        <v>14492.85</v>
      </c>
      <c r="I4155" s="3" t="s">
        <v>29</v>
      </c>
    </row>
    <row r="4156" spans="1:9" x14ac:dyDescent="0.2">
      <c r="A4156" s="2" t="s">
        <v>4592</v>
      </c>
      <c r="B4156" s="2" t="s">
        <v>448</v>
      </c>
      <c r="C4156" s="2" t="s">
        <v>232</v>
      </c>
      <c r="D4156" s="2" t="s">
        <v>52</v>
      </c>
      <c r="E4156" s="2" t="s">
        <v>60</v>
      </c>
      <c r="F4156" s="2">
        <v>4220.12</v>
      </c>
      <c r="G4156" s="2">
        <v>0</v>
      </c>
      <c r="H4156" s="2">
        <v>4220.12</v>
      </c>
      <c r="I4156" s="2" t="s">
        <v>29</v>
      </c>
    </row>
    <row r="4157" spans="1:9" x14ac:dyDescent="0.2">
      <c r="A4157" s="3" t="s">
        <v>4593</v>
      </c>
      <c r="B4157" s="3" t="s">
        <v>754</v>
      </c>
      <c r="C4157" s="3" t="s">
        <v>452</v>
      </c>
      <c r="D4157" s="3" t="s">
        <v>33</v>
      </c>
      <c r="E4157" s="3" t="s">
        <v>60</v>
      </c>
      <c r="F4157" s="3">
        <v>14565.68</v>
      </c>
      <c r="G4157" s="3">
        <v>0</v>
      </c>
      <c r="H4157" s="3">
        <v>14565.68</v>
      </c>
      <c r="I4157" s="3" t="s">
        <v>41</v>
      </c>
    </row>
    <row r="4158" spans="1:9" x14ac:dyDescent="0.2">
      <c r="A4158" s="2" t="s">
        <v>4594</v>
      </c>
      <c r="B4158" s="2" t="s">
        <v>497</v>
      </c>
      <c r="C4158" s="2" t="s">
        <v>794</v>
      </c>
      <c r="D4158" s="2" t="s">
        <v>33</v>
      </c>
      <c r="E4158" s="2" t="s">
        <v>60</v>
      </c>
      <c r="F4158" s="2">
        <v>2469.2399999999998</v>
      </c>
      <c r="G4158" s="2">
        <v>0</v>
      </c>
      <c r="H4158" s="2">
        <v>2469.2399999999998</v>
      </c>
      <c r="I4158" s="2" t="s">
        <v>29</v>
      </c>
    </row>
    <row r="4159" spans="1:9" x14ac:dyDescent="0.2">
      <c r="A4159" s="3" t="s">
        <v>4595</v>
      </c>
      <c r="B4159" s="3" t="s">
        <v>151</v>
      </c>
      <c r="C4159" s="3" t="s">
        <v>441</v>
      </c>
      <c r="D4159" s="3" t="s">
        <v>33</v>
      </c>
      <c r="E4159" s="3" t="s">
        <v>34</v>
      </c>
      <c r="F4159" s="3">
        <v>2313.71</v>
      </c>
      <c r="G4159" s="3">
        <v>347.06</v>
      </c>
      <c r="H4159" s="3">
        <v>1966.65</v>
      </c>
      <c r="I4159" s="3" t="s">
        <v>29</v>
      </c>
    </row>
    <row r="4160" spans="1:9" x14ac:dyDescent="0.2">
      <c r="A4160" s="2" t="s">
        <v>4596</v>
      </c>
      <c r="B4160" s="2" t="s">
        <v>335</v>
      </c>
      <c r="C4160" s="2" t="s">
        <v>164</v>
      </c>
      <c r="D4160" s="2" t="s">
        <v>27</v>
      </c>
      <c r="E4160" s="2" t="s">
        <v>60</v>
      </c>
      <c r="F4160" s="2">
        <v>8554.59</v>
      </c>
      <c r="G4160" s="2">
        <v>0</v>
      </c>
      <c r="H4160" s="2">
        <v>8554.59</v>
      </c>
      <c r="I4160" s="2" t="s">
        <v>29</v>
      </c>
    </row>
    <row r="4161" spans="1:9" x14ac:dyDescent="0.2">
      <c r="A4161" s="3" t="s">
        <v>4597</v>
      </c>
      <c r="B4161" s="3" t="s">
        <v>557</v>
      </c>
      <c r="C4161" s="3" t="s">
        <v>649</v>
      </c>
      <c r="D4161" s="3" t="s">
        <v>64</v>
      </c>
      <c r="E4161" s="3" t="s">
        <v>28</v>
      </c>
      <c r="F4161" s="3">
        <v>13206.61</v>
      </c>
      <c r="G4161" s="3">
        <v>0</v>
      </c>
      <c r="H4161" s="3">
        <v>13206.61</v>
      </c>
      <c r="I4161" s="3" t="s">
        <v>29</v>
      </c>
    </row>
    <row r="4162" spans="1:9" x14ac:dyDescent="0.2">
      <c r="A4162" s="2" t="s">
        <v>4598</v>
      </c>
      <c r="B4162" s="2" t="s">
        <v>322</v>
      </c>
      <c r="C4162" s="2" t="s">
        <v>824</v>
      </c>
      <c r="D4162" s="2" t="s">
        <v>27</v>
      </c>
      <c r="E4162" s="2" t="s">
        <v>28</v>
      </c>
      <c r="F4162" s="2">
        <v>3604.14</v>
      </c>
      <c r="G4162" s="2">
        <v>648.75</v>
      </c>
      <c r="H4162" s="2">
        <v>2955.39</v>
      </c>
      <c r="I4162" s="2" t="s">
        <v>56</v>
      </c>
    </row>
    <row r="4163" spans="1:9" x14ac:dyDescent="0.2">
      <c r="A4163" s="3" t="s">
        <v>4599</v>
      </c>
      <c r="B4163" s="3" t="s">
        <v>297</v>
      </c>
      <c r="C4163" s="3" t="s">
        <v>401</v>
      </c>
      <c r="D4163" s="3" t="s">
        <v>33</v>
      </c>
      <c r="E4163" s="3" t="s">
        <v>34</v>
      </c>
      <c r="F4163" s="3">
        <v>5550.96</v>
      </c>
      <c r="G4163" s="3">
        <v>832.64</v>
      </c>
      <c r="H4163" s="3">
        <v>4718.32</v>
      </c>
      <c r="I4163" s="3" t="s">
        <v>41</v>
      </c>
    </row>
    <row r="4164" spans="1:9" x14ac:dyDescent="0.2">
      <c r="A4164" s="2" t="s">
        <v>4600</v>
      </c>
      <c r="B4164" s="2" t="s">
        <v>343</v>
      </c>
      <c r="C4164" s="2" t="s">
        <v>484</v>
      </c>
      <c r="D4164" s="2" t="s">
        <v>33</v>
      </c>
      <c r="E4164" s="2" t="s">
        <v>28</v>
      </c>
      <c r="F4164" s="2">
        <v>2163.42</v>
      </c>
      <c r="G4164" s="2">
        <v>324.51</v>
      </c>
      <c r="H4164" s="2">
        <v>1838.91</v>
      </c>
      <c r="I4164" s="2" t="s">
        <v>56</v>
      </c>
    </row>
    <row r="4165" spans="1:9" x14ac:dyDescent="0.2">
      <c r="A4165" s="3" t="s">
        <v>4601</v>
      </c>
      <c r="B4165" s="3" t="s">
        <v>126</v>
      </c>
      <c r="C4165" s="3" t="s">
        <v>222</v>
      </c>
      <c r="D4165" s="3" t="s">
        <v>45</v>
      </c>
      <c r="E4165" s="3" t="s">
        <v>46</v>
      </c>
      <c r="F4165" s="3">
        <v>7944.44</v>
      </c>
      <c r="G4165" s="3">
        <v>397.22</v>
      </c>
      <c r="H4165" s="3">
        <v>7547.22</v>
      </c>
      <c r="I4165" s="3" t="s">
        <v>29</v>
      </c>
    </row>
    <row r="4166" spans="1:9" x14ac:dyDescent="0.2">
      <c r="A4166" s="2" t="s">
        <v>4602</v>
      </c>
      <c r="B4166" s="2" t="s">
        <v>187</v>
      </c>
      <c r="C4166" s="2" t="s">
        <v>283</v>
      </c>
      <c r="D4166" s="2" t="s">
        <v>52</v>
      </c>
      <c r="E4166" s="2" t="s">
        <v>60</v>
      </c>
      <c r="F4166" s="2">
        <v>6530.78</v>
      </c>
      <c r="G4166" s="2">
        <v>0</v>
      </c>
      <c r="H4166" s="2">
        <v>6530.78</v>
      </c>
      <c r="I4166" s="2" t="s">
        <v>56</v>
      </c>
    </row>
    <row r="4167" spans="1:9" x14ac:dyDescent="0.2">
      <c r="A4167" s="3" t="s">
        <v>4603</v>
      </c>
      <c r="B4167" s="3" t="s">
        <v>570</v>
      </c>
      <c r="C4167" s="3" t="s">
        <v>904</v>
      </c>
      <c r="D4167" s="3" t="s">
        <v>114</v>
      </c>
      <c r="E4167" s="3" t="s">
        <v>115</v>
      </c>
      <c r="F4167" s="3">
        <v>20291.52</v>
      </c>
      <c r="G4167" s="3">
        <v>2029.15</v>
      </c>
      <c r="H4167" s="3">
        <v>18262.37</v>
      </c>
      <c r="I4167" s="3" t="s">
        <v>29</v>
      </c>
    </row>
    <row r="4168" spans="1:9" x14ac:dyDescent="0.2">
      <c r="A4168" s="2" t="s">
        <v>4604</v>
      </c>
      <c r="B4168" s="2" t="s">
        <v>1072</v>
      </c>
      <c r="C4168" s="2" t="s">
        <v>51</v>
      </c>
      <c r="D4168" s="2" t="s">
        <v>33</v>
      </c>
      <c r="E4168" s="2" t="s">
        <v>60</v>
      </c>
      <c r="F4168" s="2">
        <v>2937.12</v>
      </c>
      <c r="G4168" s="2">
        <v>0</v>
      </c>
      <c r="H4168" s="2">
        <v>2937.12</v>
      </c>
      <c r="I4168" s="2" t="s">
        <v>29</v>
      </c>
    </row>
    <row r="4169" spans="1:9" x14ac:dyDescent="0.2">
      <c r="A4169" s="3" t="s">
        <v>4605</v>
      </c>
      <c r="B4169" s="3" t="s">
        <v>359</v>
      </c>
      <c r="C4169" s="3" t="s">
        <v>595</v>
      </c>
      <c r="D4169" s="3" t="s">
        <v>64</v>
      </c>
      <c r="E4169" s="3" t="s">
        <v>28</v>
      </c>
      <c r="F4169" s="3">
        <v>11412.54</v>
      </c>
      <c r="G4169" s="3">
        <v>0</v>
      </c>
      <c r="H4169" s="3">
        <v>11412.54</v>
      </c>
      <c r="I4169" s="3" t="s">
        <v>29</v>
      </c>
    </row>
    <row r="4170" spans="1:9" x14ac:dyDescent="0.2">
      <c r="A4170" s="2" t="s">
        <v>4606</v>
      </c>
      <c r="B4170" s="2" t="s">
        <v>705</v>
      </c>
      <c r="C4170" s="2" t="s">
        <v>167</v>
      </c>
      <c r="D4170" s="2" t="s">
        <v>45</v>
      </c>
      <c r="E4170" s="2" t="s">
        <v>46</v>
      </c>
      <c r="F4170" s="2">
        <v>6408.56</v>
      </c>
      <c r="G4170" s="2">
        <v>320.43</v>
      </c>
      <c r="H4170" s="2">
        <v>6088.13</v>
      </c>
      <c r="I4170" s="2" t="s">
        <v>29</v>
      </c>
    </row>
    <row r="4171" spans="1:9" x14ac:dyDescent="0.2">
      <c r="A4171" s="3" t="s">
        <v>4607</v>
      </c>
      <c r="B4171" s="3" t="s">
        <v>153</v>
      </c>
      <c r="C4171" s="3" t="s">
        <v>123</v>
      </c>
      <c r="D4171" s="3" t="s">
        <v>52</v>
      </c>
      <c r="E4171" s="3" t="s">
        <v>60</v>
      </c>
      <c r="F4171" s="3">
        <v>5782.13</v>
      </c>
      <c r="G4171" s="3">
        <v>0</v>
      </c>
      <c r="H4171" s="3">
        <v>5782.13</v>
      </c>
      <c r="I4171" s="3" t="s">
        <v>29</v>
      </c>
    </row>
    <row r="4172" spans="1:9" x14ac:dyDescent="0.2">
      <c r="A4172" s="2" t="s">
        <v>4608</v>
      </c>
      <c r="B4172" s="2" t="s">
        <v>176</v>
      </c>
      <c r="C4172" s="2" t="s">
        <v>269</v>
      </c>
      <c r="D4172" s="2" t="s">
        <v>64</v>
      </c>
      <c r="E4172" s="2" t="s">
        <v>34</v>
      </c>
      <c r="F4172" s="2">
        <v>14884.5</v>
      </c>
      <c r="G4172" s="2">
        <v>0</v>
      </c>
      <c r="H4172" s="2">
        <v>14884.5</v>
      </c>
      <c r="I4172" s="2" t="s">
        <v>29</v>
      </c>
    </row>
    <row r="4173" spans="1:9" x14ac:dyDescent="0.2">
      <c r="A4173" s="3" t="s">
        <v>4609</v>
      </c>
      <c r="B4173" s="3" t="s">
        <v>778</v>
      </c>
      <c r="C4173" s="3" t="s">
        <v>497</v>
      </c>
      <c r="D4173" s="3" t="s">
        <v>206</v>
      </c>
      <c r="E4173" s="3" t="s">
        <v>207</v>
      </c>
      <c r="F4173" s="3">
        <v>15610.89</v>
      </c>
      <c r="G4173" s="3">
        <v>0</v>
      </c>
      <c r="H4173" s="3">
        <v>15610.89</v>
      </c>
      <c r="I4173" s="3" t="s">
        <v>29</v>
      </c>
    </row>
    <row r="4174" spans="1:9" x14ac:dyDescent="0.2">
      <c r="A4174" s="2" t="s">
        <v>4610</v>
      </c>
      <c r="B4174" s="2" t="s">
        <v>813</v>
      </c>
      <c r="C4174" s="2" t="s">
        <v>1610</v>
      </c>
      <c r="D4174" s="2" t="s">
        <v>52</v>
      </c>
      <c r="E4174" s="2" t="s">
        <v>34</v>
      </c>
      <c r="F4174" s="2">
        <v>8543.33</v>
      </c>
      <c r="G4174" s="2">
        <v>1025.2</v>
      </c>
      <c r="H4174" s="2">
        <v>7518.13</v>
      </c>
      <c r="I4174" s="2" t="s">
        <v>29</v>
      </c>
    </row>
    <row r="4175" spans="1:9" x14ac:dyDescent="0.2">
      <c r="A4175" s="3" t="s">
        <v>4611</v>
      </c>
      <c r="B4175" s="3" t="s">
        <v>285</v>
      </c>
      <c r="C4175" s="3" t="s">
        <v>512</v>
      </c>
      <c r="D4175" s="3" t="s">
        <v>33</v>
      </c>
      <c r="E4175" s="3" t="s">
        <v>60</v>
      </c>
      <c r="F4175" s="3">
        <v>10921.61</v>
      </c>
      <c r="G4175" s="3">
        <v>0</v>
      </c>
      <c r="H4175" s="3">
        <v>10921.61</v>
      </c>
      <c r="I4175" s="3" t="s">
        <v>41</v>
      </c>
    </row>
    <row r="4176" spans="1:9" x14ac:dyDescent="0.2">
      <c r="A4176" s="2" t="s">
        <v>4612</v>
      </c>
      <c r="B4176" s="2" t="s">
        <v>135</v>
      </c>
      <c r="C4176" s="2" t="s">
        <v>100</v>
      </c>
      <c r="D4176" s="2" t="s">
        <v>64</v>
      </c>
      <c r="E4176" s="2" t="s">
        <v>115</v>
      </c>
      <c r="F4176" s="2">
        <v>19049.240000000002</v>
      </c>
      <c r="G4176" s="2">
        <v>0</v>
      </c>
      <c r="H4176" s="2">
        <v>19049.240000000002</v>
      </c>
      <c r="I4176" s="2" t="s">
        <v>29</v>
      </c>
    </row>
    <row r="4177" spans="1:9" x14ac:dyDescent="0.2">
      <c r="A4177" s="3" t="s">
        <v>4613</v>
      </c>
      <c r="B4177" s="3" t="s">
        <v>81</v>
      </c>
      <c r="C4177" s="3" t="s">
        <v>904</v>
      </c>
      <c r="D4177" s="3" t="s">
        <v>33</v>
      </c>
      <c r="E4177" s="3" t="s">
        <v>60</v>
      </c>
      <c r="F4177" s="3">
        <v>2251.96</v>
      </c>
      <c r="G4177" s="3">
        <v>0</v>
      </c>
      <c r="H4177" s="3">
        <v>2251.96</v>
      </c>
      <c r="I4177" s="3" t="s">
        <v>29</v>
      </c>
    </row>
    <row r="4178" spans="1:9" x14ac:dyDescent="0.2">
      <c r="A4178" s="2" t="s">
        <v>4614</v>
      </c>
      <c r="B4178" s="2" t="s">
        <v>749</v>
      </c>
      <c r="C4178" s="2" t="s">
        <v>324</v>
      </c>
      <c r="D4178" s="2" t="s">
        <v>45</v>
      </c>
      <c r="E4178" s="2" t="s">
        <v>89</v>
      </c>
      <c r="F4178" s="2">
        <v>3212.03</v>
      </c>
      <c r="G4178" s="2">
        <v>0</v>
      </c>
      <c r="H4178" s="2">
        <v>3212.03</v>
      </c>
      <c r="I4178" s="2" t="s">
        <v>29</v>
      </c>
    </row>
    <row r="4179" spans="1:9" x14ac:dyDescent="0.2">
      <c r="A4179" s="3" t="s">
        <v>4615</v>
      </c>
      <c r="B4179" s="3" t="s">
        <v>370</v>
      </c>
      <c r="C4179" s="3" t="s">
        <v>371</v>
      </c>
      <c r="D4179" s="3" t="s">
        <v>52</v>
      </c>
      <c r="E4179" s="3" t="s">
        <v>34</v>
      </c>
      <c r="F4179" s="3">
        <v>19480.29</v>
      </c>
      <c r="G4179" s="3">
        <v>2337.63</v>
      </c>
      <c r="H4179" s="3">
        <v>17142.66</v>
      </c>
      <c r="I4179" s="3" t="s">
        <v>56</v>
      </c>
    </row>
    <row r="4180" spans="1:9" x14ac:dyDescent="0.2">
      <c r="A4180" s="2" t="s">
        <v>4616</v>
      </c>
      <c r="B4180" s="2" t="s">
        <v>197</v>
      </c>
      <c r="C4180" s="2" t="s">
        <v>846</v>
      </c>
      <c r="D4180" s="2" t="s">
        <v>52</v>
      </c>
      <c r="E4180" s="2" t="s">
        <v>34</v>
      </c>
      <c r="F4180" s="2">
        <v>5038.53</v>
      </c>
      <c r="G4180" s="2">
        <v>604.62</v>
      </c>
      <c r="H4180" s="2">
        <v>4433.91</v>
      </c>
      <c r="I4180" s="2" t="s">
        <v>56</v>
      </c>
    </row>
    <row r="4181" spans="1:9" x14ac:dyDescent="0.2">
      <c r="A4181" s="3" t="s">
        <v>4617</v>
      </c>
      <c r="B4181" s="3" t="s">
        <v>210</v>
      </c>
      <c r="C4181" s="3" t="s">
        <v>79</v>
      </c>
      <c r="D4181" s="3" t="s">
        <v>169</v>
      </c>
      <c r="E4181" s="3" t="s">
        <v>46</v>
      </c>
      <c r="F4181" s="3">
        <v>8745.2900000000009</v>
      </c>
      <c r="G4181" s="3">
        <v>1749.06</v>
      </c>
      <c r="H4181" s="3">
        <v>6996.23</v>
      </c>
      <c r="I4181" s="3" t="s">
        <v>56</v>
      </c>
    </row>
    <row r="4182" spans="1:9" x14ac:dyDescent="0.2">
      <c r="A4182" s="2" t="s">
        <v>4618</v>
      </c>
      <c r="B4182" s="2" t="s">
        <v>264</v>
      </c>
      <c r="C4182" s="2" t="s">
        <v>272</v>
      </c>
      <c r="D4182" s="2" t="s">
        <v>27</v>
      </c>
      <c r="E4182" s="2" t="s">
        <v>60</v>
      </c>
      <c r="F4182" s="2">
        <v>11573.23</v>
      </c>
      <c r="G4182" s="2">
        <v>0</v>
      </c>
      <c r="H4182" s="2">
        <v>11573.23</v>
      </c>
      <c r="I4182" s="2" t="s">
        <v>29</v>
      </c>
    </row>
    <row r="4183" spans="1:9" x14ac:dyDescent="0.2">
      <c r="A4183" s="3" t="s">
        <v>4619</v>
      </c>
      <c r="B4183" s="3" t="s">
        <v>382</v>
      </c>
      <c r="C4183" s="3" t="s">
        <v>548</v>
      </c>
      <c r="D4183" s="3" t="s">
        <v>169</v>
      </c>
      <c r="E4183" s="3" t="s">
        <v>34</v>
      </c>
      <c r="F4183" s="3">
        <v>15770</v>
      </c>
      <c r="G4183" s="3">
        <v>3154</v>
      </c>
      <c r="H4183" s="3">
        <v>12616</v>
      </c>
      <c r="I4183" s="3" t="s">
        <v>56</v>
      </c>
    </row>
    <row r="4184" spans="1:9" x14ac:dyDescent="0.2">
      <c r="A4184" s="2" t="s">
        <v>4620</v>
      </c>
      <c r="B4184" s="2" t="s">
        <v>958</v>
      </c>
      <c r="C4184" s="2" t="s">
        <v>543</v>
      </c>
      <c r="D4184" s="2" t="s">
        <v>45</v>
      </c>
      <c r="E4184" s="2" t="s">
        <v>46</v>
      </c>
      <c r="F4184" s="2">
        <v>5032.0600000000004</v>
      </c>
      <c r="G4184" s="2">
        <v>251.6</v>
      </c>
      <c r="H4184" s="2">
        <v>4780.46</v>
      </c>
      <c r="I4184" s="2" t="s">
        <v>56</v>
      </c>
    </row>
    <row r="4185" spans="1:9" x14ac:dyDescent="0.2">
      <c r="A4185" s="3" t="s">
        <v>4621</v>
      </c>
      <c r="B4185" s="3" t="s">
        <v>495</v>
      </c>
      <c r="C4185" s="3" t="s">
        <v>112</v>
      </c>
      <c r="D4185" s="3" t="s">
        <v>64</v>
      </c>
      <c r="E4185" s="3" t="s">
        <v>34</v>
      </c>
      <c r="F4185" s="3">
        <v>23777.72</v>
      </c>
      <c r="G4185" s="3">
        <v>0</v>
      </c>
      <c r="H4185" s="3">
        <v>23777.72</v>
      </c>
      <c r="I4185" s="3" t="s">
        <v>56</v>
      </c>
    </row>
    <row r="4186" spans="1:9" x14ac:dyDescent="0.2">
      <c r="A4186" s="2" t="s">
        <v>4622</v>
      </c>
      <c r="B4186" s="2" t="s">
        <v>147</v>
      </c>
      <c r="C4186" s="2" t="s">
        <v>262</v>
      </c>
      <c r="D4186" s="2" t="s">
        <v>27</v>
      </c>
      <c r="E4186" s="2" t="s">
        <v>34</v>
      </c>
      <c r="F4186" s="2">
        <v>11171.73</v>
      </c>
      <c r="G4186" s="2">
        <v>2010.91</v>
      </c>
      <c r="H4186" s="2">
        <v>9160.82</v>
      </c>
      <c r="I4186" s="2" t="s">
        <v>29</v>
      </c>
    </row>
    <row r="4187" spans="1:9" x14ac:dyDescent="0.2">
      <c r="A4187" s="3" t="s">
        <v>4623</v>
      </c>
      <c r="B4187" s="3" t="s">
        <v>618</v>
      </c>
      <c r="C4187" s="3" t="s">
        <v>618</v>
      </c>
      <c r="D4187" s="3" t="s">
        <v>45</v>
      </c>
      <c r="E4187" s="3" t="s">
        <v>46</v>
      </c>
      <c r="F4187" s="3">
        <v>2696.14</v>
      </c>
      <c r="G4187" s="3">
        <v>134.81</v>
      </c>
      <c r="H4187" s="3">
        <v>2561.33</v>
      </c>
      <c r="I4187" s="3" t="s">
        <v>29</v>
      </c>
    </row>
    <row r="4188" spans="1:9" x14ac:dyDescent="0.2">
      <c r="A4188" s="2" t="s">
        <v>4624</v>
      </c>
      <c r="B4188" s="2" t="s">
        <v>484</v>
      </c>
      <c r="C4188" s="2" t="s">
        <v>1825</v>
      </c>
      <c r="D4188" s="2" t="s">
        <v>64</v>
      </c>
      <c r="E4188" s="2" t="s">
        <v>115</v>
      </c>
      <c r="F4188" s="2">
        <v>3161.53</v>
      </c>
      <c r="G4188" s="2">
        <v>0</v>
      </c>
      <c r="H4188" s="2">
        <v>3161.53</v>
      </c>
      <c r="I4188" s="2" t="s">
        <v>29</v>
      </c>
    </row>
    <row r="4189" spans="1:9" x14ac:dyDescent="0.2">
      <c r="A4189" s="3" t="s">
        <v>4625</v>
      </c>
      <c r="B4189" s="3" t="s">
        <v>232</v>
      </c>
      <c r="C4189" s="3" t="s">
        <v>595</v>
      </c>
      <c r="D4189" s="3" t="s">
        <v>27</v>
      </c>
      <c r="E4189" s="3" t="s">
        <v>34</v>
      </c>
      <c r="F4189" s="3">
        <v>3077.37</v>
      </c>
      <c r="G4189" s="3">
        <v>553.92999999999995</v>
      </c>
      <c r="H4189" s="3">
        <v>2523.44</v>
      </c>
      <c r="I4189" s="3" t="s">
        <v>29</v>
      </c>
    </row>
    <row r="4190" spans="1:9" x14ac:dyDescent="0.2">
      <c r="A4190" s="2" t="s">
        <v>4626</v>
      </c>
      <c r="B4190" s="2" t="s">
        <v>186</v>
      </c>
      <c r="C4190" s="2" t="s">
        <v>1610</v>
      </c>
      <c r="D4190" s="2" t="s">
        <v>169</v>
      </c>
      <c r="E4190" s="2" t="s">
        <v>46</v>
      </c>
      <c r="F4190" s="2">
        <v>12548.67</v>
      </c>
      <c r="G4190" s="2">
        <v>2509.73</v>
      </c>
      <c r="H4190" s="2">
        <v>10038.94</v>
      </c>
      <c r="I4190" s="2" t="s">
        <v>29</v>
      </c>
    </row>
    <row r="4191" spans="1:9" x14ac:dyDescent="0.2">
      <c r="A4191" s="3" t="s">
        <v>4627</v>
      </c>
      <c r="B4191" s="3" t="s">
        <v>386</v>
      </c>
      <c r="C4191" s="3" t="s">
        <v>72</v>
      </c>
      <c r="D4191" s="3" t="s">
        <v>52</v>
      </c>
      <c r="E4191" s="3" t="s">
        <v>60</v>
      </c>
      <c r="F4191" s="3">
        <v>4228.3</v>
      </c>
      <c r="G4191" s="3">
        <v>0</v>
      </c>
      <c r="H4191" s="3">
        <v>4228.3</v>
      </c>
      <c r="I4191" s="3" t="s">
        <v>41</v>
      </c>
    </row>
    <row r="4192" spans="1:9" x14ac:dyDescent="0.2">
      <c r="A4192" s="2" t="s">
        <v>4628</v>
      </c>
      <c r="B4192" s="2" t="s">
        <v>839</v>
      </c>
      <c r="C4192" s="2" t="s">
        <v>410</v>
      </c>
      <c r="D4192" s="2" t="s">
        <v>64</v>
      </c>
      <c r="E4192" s="2" t="s">
        <v>34</v>
      </c>
      <c r="F4192" s="2">
        <v>2771.75</v>
      </c>
      <c r="G4192" s="2">
        <v>0</v>
      </c>
      <c r="H4192" s="2">
        <v>2771.75</v>
      </c>
      <c r="I4192" s="2" t="s">
        <v>29</v>
      </c>
    </row>
    <row r="4193" spans="1:9" x14ac:dyDescent="0.2">
      <c r="A4193" s="3" t="s">
        <v>4629</v>
      </c>
      <c r="B4193" s="3" t="s">
        <v>373</v>
      </c>
      <c r="C4193" s="3" t="s">
        <v>595</v>
      </c>
      <c r="D4193" s="3" t="s">
        <v>45</v>
      </c>
      <c r="E4193" s="3" t="s">
        <v>46</v>
      </c>
      <c r="F4193" s="3">
        <v>2609.83</v>
      </c>
      <c r="G4193" s="3">
        <v>130.49</v>
      </c>
      <c r="H4193" s="3">
        <v>2479.34</v>
      </c>
      <c r="I4193" s="3" t="s">
        <v>29</v>
      </c>
    </row>
    <row r="4194" spans="1:9" x14ac:dyDescent="0.2">
      <c r="A4194" s="2" t="s">
        <v>4630</v>
      </c>
      <c r="B4194" s="2" t="s">
        <v>226</v>
      </c>
      <c r="C4194" s="2" t="s">
        <v>326</v>
      </c>
      <c r="D4194" s="2" t="s">
        <v>33</v>
      </c>
      <c r="E4194" s="2" t="s">
        <v>34</v>
      </c>
      <c r="F4194" s="2">
        <v>3282.45</v>
      </c>
      <c r="G4194" s="2">
        <v>492.37</v>
      </c>
      <c r="H4194" s="2">
        <v>2790.08</v>
      </c>
      <c r="I4194" s="2" t="s">
        <v>29</v>
      </c>
    </row>
    <row r="4195" spans="1:9" x14ac:dyDescent="0.2">
      <c r="A4195" s="3" t="s">
        <v>4631</v>
      </c>
      <c r="B4195" s="3" t="s">
        <v>360</v>
      </c>
      <c r="C4195" s="3" t="s">
        <v>305</v>
      </c>
      <c r="D4195" s="3" t="s">
        <v>27</v>
      </c>
      <c r="E4195" s="3" t="s">
        <v>34</v>
      </c>
      <c r="F4195" s="3">
        <v>3102.44</v>
      </c>
      <c r="G4195" s="3">
        <v>558.44000000000005</v>
      </c>
      <c r="H4195" s="3">
        <v>2544</v>
      </c>
      <c r="I4195" s="3" t="s">
        <v>29</v>
      </c>
    </row>
    <row r="4196" spans="1:9" x14ac:dyDescent="0.2">
      <c r="A4196" s="2" t="s">
        <v>4632</v>
      </c>
      <c r="B4196" s="2" t="s">
        <v>156</v>
      </c>
      <c r="C4196" s="2" t="s">
        <v>509</v>
      </c>
      <c r="D4196" s="2" t="s">
        <v>52</v>
      </c>
      <c r="E4196" s="2" t="s">
        <v>34</v>
      </c>
      <c r="F4196" s="2">
        <v>7154.84</v>
      </c>
      <c r="G4196" s="2">
        <v>858.58</v>
      </c>
      <c r="H4196" s="2">
        <v>6296.26</v>
      </c>
      <c r="I4196" s="2" t="s">
        <v>29</v>
      </c>
    </row>
    <row r="4197" spans="1:9" x14ac:dyDescent="0.2">
      <c r="A4197" s="3" t="s">
        <v>4633</v>
      </c>
      <c r="B4197" s="3" t="s">
        <v>971</v>
      </c>
      <c r="C4197" s="3" t="s">
        <v>722</v>
      </c>
      <c r="D4197" s="3" t="s">
        <v>169</v>
      </c>
      <c r="E4197" s="3" t="s">
        <v>46</v>
      </c>
      <c r="F4197" s="3">
        <v>19916.27</v>
      </c>
      <c r="G4197" s="3">
        <v>3983.25</v>
      </c>
      <c r="H4197" s="3">
        <v>15933.02</v>
      </c>
      <c r="I4197" s="3" t="s">
        <v>29</v>
      </c>
    </row>
    <row r="4198" spans="1:9" x14ac:dyDescent="0.2">
      <c r="A4198" s="2" t="s">
        <v>4634</v>
      </c>
      <c r="B4198" s="2" t="s">
        <v>368</v>
      </c>
      <c r="C4198" s="2" t="s">
        <v>482</v>
      </c>
      <c r="D4198" s="2" t="s">
        <v>169</v>
      </c>
      <c r="E4198" s="2" t="s">
        <v>34</v>
      </c>
      <c r="F4198" s="2">
        <v>11582.9</v>
      </c>
      <c r="G4198" s="2">
        <v>2316.58</v>
      </c>
      <c r="H4198" s="2">
        <v>9266.32</v>
      </c>
      <c r="I4198" s="2" t="s">
        <v>29</v>
      </c>
    </row>
    <row r="4199" spans="1:9" x14ac:dyDescent="0.2">
      <c r="A4199" s="3" t="s">
        <v>4635</v>
      </c>
      <c r="B4199" s="3" t="s">
        <v>204</v>
      </c>
      <c r="C4199" s="3" t="s">
        <v>67</v>
      </c>
      <c r="D4199" s="3" t="s">
        <v>27</v>
      </c>
      <c r="E4199" s="3" t="s">
        <v>28</v>
      </c>
      <c r="F4199" s="3">
        <v>5571.96</v>
      </c>
      <c r="G4199" s="3">
        <v>1002.95</v>
      </c>
      <c r="H4199" s="3">
        <v>4569.01</v>
      </c>
      <c r="I4199" s="3" t="s">
        <v>41</v>
      </c>
    </row>
    <row r="4200" spans="1:9" x14ac:dyDescent="0.2">
      <c r="A4200" s="2" t="s">
        <v>4636</v>
      </c>
      <c r="B4200" s="2" t="s">
        <v>158</v>
      </c>
      <c r="C4200" s="2" t="s">
        <v>67</v>
      </c>
      <c r="D4200" s="2" t="s">
        <v>169</v>
      </c>
      <c r="E4200" s="2" t="s">
        <v>34</v>
      </c>
      <c r="F4200" s="2">
        <v>11165.97</v>
      </c>
      <c r="G4200" s="2">
        <v>2233.19</v>
      </c>
      <c r="H4200" s="2">
        <v>8932.7800000000007</v>
      </c>
      <c r="I4200" s="2" t="s">
        <v>29</v>
      </c>
    </row>
    <row r="4201" spans="1:9" x14ac:dyDescent="0.2">
      <c r="A4201" s="3" t="s">
        <v>4637</v>
      </c>
      <c r="B4201" s="3" t="s">
        <v>452</v>
      </c>
      <c r="C4201" s="3" t="s">
        <v>971</v>
      </c>
      <c r="D4201" s="3" t="s">
        <v>114</v>
      </c>
      <c r="E4201" s="3" t="s">
        <v>46</v>
      </c>
      <c r="F4201" s="3">
        <v>12423.47</v>
      </c>
      <c r="G4201" s="3">
        <v>1242.3499999999999</v>
      </c>
      <c r="H4201" s="3">
        <v>11181.12</v>
      </c>
      <c r="I4201" s="3" t="s">
        <v>29</v>
      </c>
    </row>
    <row r="4202" spans="1:9" x14ac:dyDescent="0.2">
      <c r="A4202" s="2" t="s">
        <v>4638</v>
      </c>
      <c r="B4202" s="2" t="s">
        <v>505</v>
      </c>
      <c r="C4202" s="2" t="s">
        <v>405</v>
      </c>
      <c r="D4202" s="2" t="s">
        <v>33</v>
      </c>
      <c r="E4202" s="2" t="s">
        <v>34</v>
      </c>
      <c r="F4202" s="2">
        <v>18035.349999999999</v>
      </c>
      <c r="G4202" s="2">
        <v>2705.3</v>
      </c>
      <c r="H4202" s="2">
        <v>15330.05</v>
      </c>
      <c r="I4202" s="2" t="s">
        <v>29</v>
      </c>
    </row>
    <row r="4203" spans="1:9" x14ac:dyDescent="0.2">
      <c r="A4203" s="3" t="s">
        <v>4639</v>
      </c>
      <c r="B4203" s="3" t="s">
        <v>262</v>
      </c>
      <c r="C4203" s="3" t="s">
        <v>971</v>
      </c>
      <c r="D4203" s="3" t="s">
        <v>64</v>
      </c>
      <c r="E4203" s="3" t="s">
        <v>34</v>
      </c>
      <c r="F4203" s="3">
        <v>9361.35</v>
      </c>
      <c r="G4203" s="3">
        <v>0</v>
      </c>
      <c r="H4203" s="3">
        <v>9361.35</v>
      </c>
      <c r="I4203" s="3" t="s">
        <v>29</v>
      </c>
    </row>
    <row r="4204" spans="1:9" x14ac:dyDescent="0.2">
      <c r="A4204" s="2" t="s">
        <v>4640</v>
      </c>
      <c r="B4204" s="2" t="s">
        <v>84</v>
      </c>
      <c r="C4204" s="2" t="s">
        <v>373</v>
      </c>
      <c r="D4204" s="2" t="s">
        <v>33</v>
      </c>
      <c r="E4204" s="2" t="s">
        <v>34</v>
      </c>
      <c r="F4204" s="2">
        <v>5019.1000000000004</v>
      </c>
      <c r="G4204" s="2">
        <v>752.86</v>
      </c>
      <c r="H4204" s="2">
        <v>4266.24</v>
      </c>
      <c r="I4204" s="2" t="s">
        <v>29</v>
      </c>
    </row>
    <row r="4205" spans="1:9" x14ac:dyDescent="0.2">
      <c r="A4205" s="3" t="s">
        <v>4641</v>
      </c>
      <c r="B4205" s="3" t="s">
        <v>664</v>
      </c>
      <c r="C4205" s="3" t="s">
        <v>478</v>
      </c>
      <c r="D4205" s="3" t="s">
        <v>33</v>
      </c>
      <c r="E4205" s="3" t="s">
        <v>28</v>
      </c>
      <c r="F4205" s="3">
        <v>6065.55</v>
      </c>
      <c r="G4205" s="3">
        <v>909.83</v>
      </c>
      <c r="H4205" s="3">
        <v>5155.72</v>
      </c>
      <c r="I4205" s="3" t="s">
        <v>56</v>
      </c>
    </row>
    <row r="4206" spans="1:9" x14ac:dyDescent="0.2">
      <c r="A4206" s="2" t="s">
        <v>4642</v>
      </c>
      <c r="B4206" s="2" t="s">
        <v>229</v>
      </c>
      <c r="C4206" s="2" t="s">
        <v>527</v>
      </c>
      <c r="D4206" s="2" t="s">
        <v>27</v>
      </c>
      <c r="E4206" s="2" t="s">
        <v>28</v>
      </c>
      <c r="F4206" s="2">
        <v>3115.22</v>
      </c>
      <c r="G4206" s="2">
        <v>560.74</v>
      </c>
      <c r="H4206" s="2">
        <v>2554.48</v>
      </c>
      <c r="I4206" s="2" t="s">
        <v>29</v>
      </c>
    </row>
    <row r="4207" spans="1:9" x14ac:dyDescent="0.2">
      <c r="A4207" s="3" t="s">
        <v>4643</v>
      </c>
      <c r="B4207" s="3" t="s">
        <v>722</v>
      </c>
      <c r="C4207" s="3" t="s">
        <v>274</v>
      </c>
      <c r="D4207" s="3" t="s">
        <v>27</v>
      </c>
      <c r="E4207" s="3" t="s">
        <v>60</v>
      </c>
      <c r="F4207" s="3">
        <v>10105.77</v>
      </c>
      <c r="G4207" s="3">
        <v>0</v>
      </c>
      <c r="H4207" s="3">
        <v>10105.77</v>
      </c>
      <c r="I4207" s="3" t="s">
        <v>41</v>
      </c>
    </row>
    <row r="4208" spans="1:9" x14ac:dyDescent="0.2">
      <c r="A4208" s="2" t="s">
        <v>4644</v>
      </c>
      <c r="B4208" s="2" t="s">
        <v>642</v>
      </c>
      <c r="C4208" s="2" t="s">
        <v>1234</v>
      </c>
      <c r="D4208" s="2" t="s">
        <v>33</v>
      </c>
      <c r="E4208" s="2" t="s">
        <v>28</v>
      </c>
      <c r="F4208" s="2">
        <v>5591.69</v>
      </c>
      <c r="G4208" s="2">
        <v>838.75</v>
      </c>
      <c r="H4208" s="2">
        <v>4752.9399999999996</v>
      </c>
      <c r="I4208" s="2" t="s">
        <v>29</v>
      </c>
    </row>
    <row r="4209" spans="1:9" x14ac:dyDescent="0.2">
      <c r="A4209" s="3" t="s">
        <v>4645</v>
      </c>
      <c r="B4209" s="3" t="s">
        <v>204</v>
      </c>
      <c r="C4209" s="3" t="s">
        <v>520</v>
      </c>
      <c r="D4209" s="3" t="s">
        <v>33</v>
      </c>
      <c r="E4209" s="3" t="s">
        <v>34</v>
      </c>
      <c r="F4209" s="3">
        <v>18827.79</v>
      </c>
      <c r="G4209" s="3">
        <v>2824.17</v>
      </c>
      <c r="H4209" s="3">
        <v>16003.62</v>
      </c>
      <c r="I4209" s="3" t="s">
        <v>29</v>
      </c>
    </row>
    <row r="4210" spans="1:9" x14ac:dyDescent="0.2">
      <c r="A4210" s="2" t="s">
        <v>4646</v>
      </c>
      <c r="B4210" s="2" t="s">
        <v>302</v>
      </c>
      <c r="C4210" s="2" t="s">
        <v>382</v>
      </c>
      <c r="D4210" s="2" t="s">
        <v>45</v>
      </c>
      <c r="E4210" s="2" t="s">
        <v>46</v>
      </c>
      <c r="F4210" s="2">
        <v>7445.45</v>
      </c>
      <c r="G4210" s="2">
        <v>372.27</v>
      </c>
      <c r="H4210" s="2">
        <v>7073.18</v>
      </c>
      <c r="I4210" s="2" t="s">
        <v>29</v>
      </c>
    </row>
    <row r="4211" spans="1:9" x14ac:dyDescent="0.2">
      <c r="A4211" s="3" t="s">
        <v>4647</v>
      </c>
      <c r="B4211" s="3" t="s">
        <v>443</v>
      </c>
      <c r="C4211" s="3" t="s">
        <v>349</v>
      </c>
      <c r="D4211" s="3" t="s">
        <v>45</v>
      </c>
      <c r="E4211" s="3" t="s">
        <v>46</v>
      </c>
      <c r="F4211" s="3">
        <v>3297.42</v>
      </c>
      <c r="G4211" s="3">
        <v>164.87</v>
      </c>
      <c r="H4211" s="3">
        <v>3132.55</v>
      </c>
      <c r="I4211" s="3" t="s">
        <v>29</v>
      </c>
    </row>
    <row r="4212" spans="1:9" x14ac:dyDescent="0.2">
      <c r="A4212" s="2" t="s">
        <v>4648</v>
      </c>
      <c r="B4212" s="2" t="s">
        <v>515</v>
      </c>
      <c r="C4212" s="2" t="s">
        <v>241</v>
      </c>
      <c r="D4212" s="2" t="s">
        <v>64</v>
      </c>
      <c r="E4212" s="2" t="s">
        <v>28</v>
      </c>
      <c r="F4212" s="2">
        <v>13857.86</v>
      </c>
      <c r="G4212" s="2">
        <v>0</v>
      </c>
      <c r="H4212" s="2">
        <v>13857.86</v>
      </c>
      <c r="I4212" s="2" t="s">
        <v>29</v>
      </c>
    </row>
    <row r="4213" spans="1:9" x14ac:dyDescent="0.2">
      <c r="A4213" s="3" t="s">
        <v>4649</v>
      </c>
      <c r="B4213" s="3" t="s">
        <v>183</v>
      </c>
      <c r="C4213" s="3" t="s">
        <v>458</v>
      </c>
      <c r="D4213" s="3" t="s">
        <v>114</v>
      </c>
      <c r="E4213" s="3" t="s">
        <v>46</v>
      </c>
      <c r="F4213" s="3">
        <v>21007.27</v>
      </c>
      <c r="G4213" s="3">
        <v>2100.73</v>
      </c>
      <c r="H4213" s="3">
        <v>18906.54</v>
      </c>
      <c r="I4213" s="3" t="s">
        <v>29</v>
      </c>
    </row>
    <row r="4214" spans="1:9" x14ac:dyDescent="0.2">
      <c r="A4214" s="2" t="s">
        <v>4650</v>
      </c>
      <c r="B4214" s="2" t="s">
        <v>193</v>
      </c>
      <c r="C4214" s="2" t="s">
        <v>831</v>
      </c>
      <c r="D4214" s="2" t="s">
        <v>52</v>
      </c>
      <c r="E4214" s="2" t="s">
        <v>34</v>
      </c>
      <c r="F4214" s="2">
        <v>11373.1</v>
      </c>
      <c r="G4214" s="2">
        <v>1364.77</v>
      </c>
      <c r="H4214" s="2">
        <v>10008.33</v>
      </c>
      <c r="I4214" s="2" t="s">
        <v>29</v>
      </c>
    </row>
    <row r="4215" spans="1:9" x14ac:dyDescent="0.2">
      <c r="A4215" s="3" t="s">
        <v>4651</v>
      </c>
      <c r="B4215" s="3" t="s">
        <v>351</v>
      </c>
      <c r="C4215" s="3" t="s">
        <v>117</v>
      </c>
      <c r="D4215" s="3" t="s">
        <v>169</v>
      </c>
      <c r="E4215" s="3" t="s">
        <v>34</v>
      </c>
      <c r="F4215" s="3">
        <v>4679.03</v>
      </c>
      <c r="G4215" s="3">
        <v>935.81</v>
      </c>
      <c r="H4215" s="3">
        <v>3743.22</v>
      </c>
      <c r="I4215" s="3" t="s">
        <v>29</v>
      </c>
    </row>
    <row r="4216" spans="1:9" x14ac:dyDescent="0.2">
      <c r="A4216" s="2" t="s">
        <v>4652</v>
      </c>
      <c r="B4216" s="2" t="s">
        <v>846</v>
      </c>
      <c r="C4216" s="2" t="s">
        <v>468</v>
      </c>
      <c r="D4216" s="2" t="s">
        <v>27</v>
      </c>
      <c r="E4216" s="2" t="s">
        <v>60</v>
      </c>
      <c r="F4216" s="2">
        <v>5387.44</v>
      </c>
      <c r="G4216" s="2">
        <v>0</v>
      </c>
      <c r="H4216" s="2">
        <v>5387.44</v>
      </c>
      <c r="I4216" s="2" t="s">
        <v>29</v>
      </c>
    </row>
    <row r="4217" spans="1:9" x14ac:dyDescent="0.2">
      <c r="A4217" s="3" t="s">
        <v>4653</v>
      </c>
      <c r="B4217" s="3" t="s">
        <v>297</v>
      </c>
      <c r="C4217" s="3" t="s">
        <v>824</v>
      </c>
      <c r="D4217" s="3" t="s">
        <v>206</v>
      </c>
      <c r="E4217" s="3" t="s">
        <v>207</v>
      </c>
      <c r="F4217" s="3">
        <v>3193.91</v>
      </c>
      <c r="G4217" s="3">
        <v>0</v>
      </c>
      <c r="H4217" s="3">
        <v>3193.91</v>
      </c>
      <c r="I4217" s="3" t="s">
        <v>29</v>
      </c>
    </row>
    <row r="4218" spans="1:9" x14ac:dyDescent="0.2">
      <c r="A4218" s="2" t="s">
        <v>4654</v>
      </c>
      <c r="B4218" s="2" t="s">
        <v>236</v>
      </c>
      <c r="C4218" s="2" t="s">
        <v>463</v>
      </c>
      <c r="D4218" s="2" t="s">
        <v>206</v>
      </c>
      <c r="E4218" s="2" t="s">
        <v>207</v>
      </c>
      <c r="F4218" s="2">
        <v>11805.43</v>
      </c>
      <c r="G4218" s="2">
        <v>0</v>
      </c>
      <c r="H4218" s="2">
        <v>11805.43</v>
      </c>
      <c r="I4218" s="2" t="s">
        <v>29</v>
      </c>
    </row>
    <row r="4219" spans="1:9" x14ac:dyDescent="0.2">
      <c r="A4219" s="3" t="s">
        <v>4655</v>
      </c>
      <c r="B4219" s="3" t="s">
        <v>626</v>
      </c>
      <c r="C4219" s="3" t="s">
        <v>143</v>
      </c>
      <c r="D4219" s="3" t="s">
        <v>64</v>
      </c>
      <c r="E4219" s="3" t="s">
        <v>34</v>
      </c>
      <c r="F4219" s="3">
        <v>11502.54</v>
      </c>
      <c r="G4219" s="3">
        <v>0</v>
      </c>
      <c r="H4219" s="3">
        <v>11502.54</v>
      </c>
      <c r="I4219" s="3" t="s">
        <v>56</v>
      </c>
    </row>
    <row r="4220" spans="1:9" x14ac:dyDescent="0.2">
      <c r="A4220" s="2" t="s">
        <v>4656</v>
      </c>
      <c r="B4220" s="2" t="s">
        <v>247</v>
      </c>
      <c r="C4220" s="2" t="s">
        <v>534</v>
      </c>
      <c r="D4220" s="2" t="s">
        <v>114</v>
      </c>
      <c r="E4220" s="2" t="s">
        <v>46</v>
      </c>
      <c r="F4220" s="2">
        <v>11715.35</v>
      </c>
      <c r="G4220" s="2">
        <v>1171.54</v>
      </c>
      <c r="H4220" s="2">
        <v>10543.81</v>
      </c>
      <c r="I4220" s="2" t="s">
        <v>29</v>
      </c>
    </row>
    <row r="4221" spans="1:9" x14ac:dyDescent="0.2">
      <c r="A4221" s="3" t="s">
        <v>4657</v>
      </c>
      <c r="B4221" s="3" t="s">
        <v>246</v>
      </c>
      <c r="C4221" s="3" t="s">
        <v>200</v>
      </c>
      <c r="D4221" s="3" t="s">
        <v>114</v>
      </c>
      <c r="E4221" s="3" t="s">
        <v>46</v>
      </c>
      <c r="F4221" s="3">
        <v>12258.88</v>
      </c>
      <c r="G4221" s="3">
        <v>1225.8900000000001</v>
      </c>
      <c r="H4221" s="3">
        <v>11032.99</v>
      </c>
      <c r="I4221" s="3" t="s">
        <v>29</v>
      </c>
    </row>
    <row r="4222" spans="1:9" x14ac:dyDescent="0.2">
      <c r="A4222" s="2" t="s">
        <v>4658</v>
      </c>
      <c r="B4222" s="2" t="s">
        <v>178</v>
      </c>
      <c r="C4222" s="2" t="s">
        <v>251</v>
      </c>
      <c r="D4222" s="2" t="s">
        <v>114</v>
      </c>
      <c r="E4222" s="2" t="s">
        <v>46</v>
      </c>
      <c r="F4222" s="2">
        <v>2889.63</v>
      </c>
      <c r="G4222" s="2">
        <v>288.95999999999998</v>
      </c>
      <c r="H4222" s="2">
        <v>2600.67</v>
      </c>
      <c r="I4222" s="2" t="s">
        <v>41</v>
      </c>
    </row>
    <row r="4223" spans="1:9" x14ac:dyDescent="0.2">
      <c r="A4223" s="3" t="s">
        <v>4659</v>
      </c>
      <c r="B4223" s="3" t="s">
        <v>198</v>
      </c>
      <c r="C4223" s="3" t="s">
        <v>389</v>
      </c>
      <c r="D4223" s="3" t="s">
        <v>45</v>
      </c>
      <c r="E4223" s="3" t="s">
        <v>89</v>
      </c>
      <c r="F4223" s="3">
        <v>2869.97</v>
      </c>
      <c r="G4223" s="3">
        <v>0</v>
      </c>
      <c r="H4223" s="3">
        <v>2869.97</v>
      </c>
      <c r="I4223" s="3" t="s">
        <v>41</v>
      </c>
    </row>
    <row r="4224" spans="1:9" x14ac:dyDescent="0.2">
      <c r="A4224" s="2" t="s">
        <v>4660</v>
      </c>
      <c r="B4224" s="2" t="s">
        <v>384</v>
      </c>
      <c r="C4224" s="2" t="s">
        <v>484</v>
      </c>
      <c r="D4224" s="2" t="s">
        <v>52</v>
      </c>
      <c r="E4224" s="2" t="s">
        <v>60</v>
      </c>
      <c r="F4224" s="2">
        <v>4777.55</v>
      </c>
      <c r="G4224" s="2">
        <v>0</v>
      </c>
      <c r="H4224" s="2">
        <v>4777.55</v>
      </c>
      <c r="I4224" s="2" t="s">
        <v>29</v>
      </c>
    </row>
    <row r="4225" spans="1:9" x14ac:dyDescent="0.2">
      <c r="A4225" s="3" t="s">
        <v>4661</v>
      </c>
      <c r="B4225" s="3" t="s">
        <v>824</v>
      </c>
      <c r="C4225" s="3" t="s">
        <v>467</v>
      </c>
      <c r="D4225" s="3" t="s">
        <v>45</v>
      </c>
      <c r="E4225" s="3" t="s">
        <v>46</v>
      </c>
      <c r="F4225" s="3">
        <v>2578.6999999999998</v>
      </c>
      <c r="G4225" s="3">
        <v>128.94</v>
      </c>
      <c r="H4225" s="3">
        <v>2449.7600000000002</v>
      </c>
      <c r="I4225" s="3" t="s">
        <v>41</v>
      </c>
    </row>
    <row r="4226" spans="1:9" x14ac:dyDescent="0.2">
      <c r="A4226" s="2" t="s">
        <v>4662</v>
      </c>
      <c r="B4226" s="2" t="s">
        <v>532</v>
      </c>
      <c r="C4226" s="2" t="s">
        <v>564</v>
      </c>
      <c r="D4226" s="2" t="s">
        <v>27</v>
      </c>
      <c r="E4226" s="2" t="s">
        <v>28</v>
      </c>
      <c r="F4226" s="2">
        <v>2454.81</v>
      </c>
      <c r="G4226" s="2">
        <v>441.87</v>
      </c>
      <c r="H4226" s="2">
        <v>2012.94</v>
      </c>
      <c r="I4226" s="2" t="s">
        <v>29</v>
      </c>
    </row>
    <row r="4227" spans="1:9" x14ac:dyDescent="0.2">
      <c r="A4227" s="3" t="s">
        <v>4663</v>
      </c>
      <c r="B4227" s="3" t="s">
        <v>346</v>
      </c>
      <c r="C4227" s="3" t="s">
        <v>31</v>
      </c>
      <c r="D4227" s="3" t="s">
        <v>27</v>
      </c>
      <c r="E4227" s="3" t="s">
        <v>34</v>
      </c>
      <c r="F4227" s="3">
        <v>6395.06</v>
      </c>
      <c r="G4227" s="3">
        <v>1151.1099999999999</v>
      </c>
      <c r="H4227" s="3">
        <v>5243.95</v>
      </c>
      <c r="I4227" s="3" t="s">
        <v>41</v>
      </c>
    </row>
    <row r="4228" spans="1:9" x14ac:dyDescent="0.2">
      <c r="A4228" s="2" t="s">
        <v>4664</v>
      </c>
      <c r="B4228" s="2" t="s">
        <v>220</v>
      </c>
      <c r="C4228" s="2" t="s">
        <v>213</v>
      </c>
      <c r="D4228" s="2" t="s">
        <v>64</v>
      </c>
      <c r="E4228" s="2" t="s">
        <v>28</v>
      </c>
      <c r="F4228" s="2">
        <v>2991.48</v>
      </c>
      <c r="G4228" s="2">
        <v>0</v>
      </c>
      <c r="H4228" s="2">
        <v>2991.48</v>
      </c>
      <c r="I4228" s="2" t="s">
        <v>29</v>
      </c>
    </row>
    <row r="4229" spans="1:9" x14ac:dyDescent="0.2">
      <c r="A4229" s="3" t="s">
        <v>4665</v>
      </c>
      <c r="B4229" s="3" t="s">
        <v>794</v>
      </c>
      <c r="C4229" s="3" t="s">
        <v>590</v>
      </c>
      <c r="D4229" s="3" t="s">
        <v>169</v>
      </c>
      <c r="E4229" s="3" t="s">
        <v>34</v>
      </c>
      <c r="F4229" s="3">
        <v>5681.48</v>
      </c>
      <c r="G4229" s="3">
        <v>1136.3</v>
      </c>
      <c r="H4229" s="3">
        <v>4545.18</v>
      </c>
      <c r="I4229" s="3" t="s">
        <v>41</v>
      </c>
    </row>
    <row r="4230" spans="1:9" x14ac:dyDescent="0.2">
      <c r="A4230" s="2" t="s">
        <v>4666</v>
      </c>
      <c r="B4230" s="2" t="s">
        <v>432</v>
      </c>
      <c r="C4230" s="2" t="s">
        <v>113</v>
      </c>
      <c r="D4230" s="2" t="s">
        <v>64</v>
      </c>
      <c r="E4230" s="2" t="s">
        <v>115</v>
      </c>
      <c r="F4230" s="2">
        <v>2892.69</v>
      </c>
      <c r="G4230" s="2">
        <v>0</v>
      </c>
      <c r="H4230" s="2">
        <v>2892.69</v>
      </c>
      <c r="I4230" s="2" t="s">
        <v>56</v>
      </c>
    </row>
    <row r="4231" spans="1:9" x14ac:dyDescent="0.2">
      <c r="A4231" s="3" t="s">
        <v>4667</v>
      </c>
      <c r="B4231" s="3" t="s">
        <v>133</v>
      </c>
      <c r="C4231" s="3" t="s">
        <v>807</v>
      </c>
      <c r="D4231" s="3" t="s">
        <v>33</v>
      </c>
      <c r="E4231" s="3" t="s">
        <v>28</v>
      </c>
      <c r="F4231" s="3">
        <v>5587.95</v>
      </c>
      <c r="G4231" s="3">
        <v>838.19</v>
      </c>
      <c r="H4231" s="3">
        <v>4749.76</v>
      </c>
      <c r="I4231" s="3" t="s">
        <v>29</v>
      </c>
    </row>
    <row r="4232" spans="1:9" x14ac:dyDescent="0.2">
      <c r="A4232" s="2" t="s">
        <v>4668</v>
      </c>
      <c r="B4232" s="2" t="s">
        <v>482</v>
      </c>
      <c r="C4232" s="2" t="s">
        <v>167</v>
      </c>
      <c r="D4232" s="2" t="s">
        <v>52</v>
      </c>
      <c r="E4232" s="2" t="s">
        <v>60</v>
      </c>
      <c r="F4232" s="2">
        <v>3107.1</v>
      </c>
      <c r="G4232" s="2">
        <v>0</v>
      </c>
      <c r="H4232" s="2">
        <v>3107.1</v>
      </c>
      <c r="I4232" s="2" t="s">
        <v>41</v>
      </c>
    </row>
    <row r="4233" spans="1:9" x14ac:dyDescent="0.2">
      <c r="A4233" s="3" t="s">
        <v>4669</v>
      </c>
      <c r="B4233" s="3" t="s">
        <v>558</v>
      </c>
      <c r="C4233" s="3" t="s">
        <v>702</v>
      </c>
      <c r="D4233" s="3" t="s">
        <v>169</v>
      </c>
      <c r="E4233" s="3" t="s">
        <v>34</v>
      </c>
      <c r="F4233" s="3">
        <v>10373.83</v>
      </c>
      <c r="G4233" s="3">
        <v>2074.77</v>
      </c>
      <c r="H4233" s="3">
        <v>8299.06</v>
      </c>
      <c r="I4233" s="3" t="s">
        <v>56</v>
      </c>
    </row>
    <row r="4234" spans="1:9" x14ac:dyDescent="0.2">
      <c r="A4234" s="2" t="s">
        <v>4670</v>
      </c>
      <c r="B4234" s="2" t="s">
        <v>91</v>
      </c>
      <c r="C4234" s="2" t="s">
        <v>145</v>
      </c>
      <c r="D4234" s="2" t="s">
        <v>52</v>
      </c>
      <c r="E4234" s="2" t="s">
        <v>34</v>
      </c>
      <c r="F4234" s="2">
        <v>10574.7</v>
      </c>
      <c r="G4234" s="2">
        <v>1268.96</v>
      </c>
      <c r="H4234" s="2">
        <v>9305.74</v>
      </c>
      <c r="I4234" s="2" t="s">
        <v>41</v>
      </c>
    </row>
    <row r="4235" spans="1:9" x14ac:dyDescent="0.2">
      <c r="A4235" s="3" t="s">
        <v>4671</v>
      </c>
      <c r="B4235" s="3" t="s">
        <v>612</v>
      </c>
      <c r="C4235" s="3" t="s">
        <v>266</v>
      </c>
      <c r="D4235" s="3" t="s">
        <v>27</v>
      </c>
      <c r="E4235" s="3" t="s">
        <v>28</v>
      </c>
      <c r="F4235" s="3">
        <v>2608.7800000000002</v>
      </c>
      <c r="G4235" s="3">
        <v>469.58</v>
      </c>
      <c r="H4235" s="3">
        <v>2139.1999999999998</v>
      </c>
      <c r="I4235" s="3" t="s">
        <v>41</v>
      </c>
    </row>
    <row r="4236" spans="1:9" x14ac:dyDescent="0.2">
      <c r="A4236" s="2" t="s">
        <v>4672</v>
      </c>
      <c r="B4236" s="2" t="s">
        <v>515</v>
      </c>
      <c r="C4236" s="2" t="s">
        <v>543</v>
      </c>
      <c r="D4236" s="2" t="s">
        <v>52</v>
      </c>
      <c r="E4236" s="2" t="s">
        <v>34</v>
      </c>
      <c r="F4236" s="2">
        <v>2473.0100000000002</v>
      </c>
      <c r="G4236" s="2">
        <v>296.76</v>
      </c>
      <c r="H4236" s="2">
        <v>2176.25</v>
      </c>
      <c r="I4236" s="2" t="s">
        <v>56</v>
      </c>
    </row>
    <row r="4237" spans="1:9" x14ac:dyDescent="0.2">
      <c r="A4237" s="3" t="s">
        <v>4673</v>
      </c>
      <c r="B4237" s="3" t="s">
        <v>181</v>
      </c>
      <c r="C4237" s="3" t="s">
        <v>69</v>
      </c>
      <c r="D4237" s="3" t="s">
        <v>52</v>
      </c>
      <c r="E4237" s="3" t="s">
        <v>60</v>
      </c>
      <c r="F4237" s="3">
        <v>3177.44</v>
      </c>
      <c r="G4237" s="3">
        <v>0</v>
      </c>
      <c r="H4237" s="3">
        <v>3177.44</v>
      </c>
      <c r="I4237" s="3" t="s">
        <v>56</v>
      </c>
    </row>
    <row r="4238" spans="1:9" x14ac:dyDescent="0.2">
      <c r="A4238" s="2" t="s">
        <v>4674</v>
      </c>
      <c r="B4238" s="2" t="s">
        <v>740</v>
      </c>
      <c r="C4238" s="2" t="s">
        <v>445</v>
      </c>
      <c r="D4238" s="2" t="s">
        <v>33</v>
      </c>
      <c r="E4238" s="2" t="s">
        <v>28</v>
      </c>
      <c r="F4238" s="2">
        <v>9092.32</v>
      </c>
      <c r="G4238" s="2">
        <v>1363.85</v>
      </c>
      <c r="H4238" s="2">
        <v>7728.47</v>
      </c>
      <c r="I4238" s="2" t="s">
        <v>41</v>
      </c>
    </row>
    <row r="4239" spans="1:9" x14ac:dyDescent="0.2">
      <c r="A4239" s="3" t="s">
        <v>4675</v>
      </c>
      <c r="B4239" s="3" t="s">
        <v>150</v>
      </c>
      <c r="C4239" s="3" t="s">
        <v>706</v>
      </c>
      <c r="D4239" s="3" t="s">
        <v>33</v>
      </c>
      <c r="E4239" s="3" t="s">
        <v>34</v>
      </c>
      <c r="F4239" s="3">
        <v>13330.81</v>
      </c>
      <c r="G4239" s="3">
        <v>1999.62</v>
      </c>
      <c r="H4239" s="3">
        <v>11331.19</v>
      </c>
      <c r="I4239" s="3" t="s">
        <v>56</v>
      </c>
    </row>
    <row r="4240" spans="1:9" x14ac:dyDescent="0.2">
      <c r="A4240" s="2" t="s">
        <v>4676</v>
      </c>
      <c r="B4240" s="2" t="s">
        <v>492</v>
      </c>
      <c r="C4240" s="2" t="s">
        <v>2359</v>
      </c>
      <c r="D4240" s="2" t="s">
        <v>52</v>
      </c>
      <c r="E4240" s="2" t="s">
        <v>34</v>
      </c>
      <c r="F4240" s="2">
        <v>6079.09</v>
      </c>
      <c r="G4240" s="2">
        <v>729.49</v>
      </c>
      <c r="H4240" s="2">
        <v>5349.6</v>
      </c>
      <c r="I4240" s="2" t="s">
        <v>41</v>
      </c>
    </row>
    <row r="4241" spans="1:9" x14ac:dyDescent="0.2">
      <c r="A4241" s="3" t="s">
        <v>4677</v>
      </c>
      <c r="B4241" s="3" t="s">
        <v>497</v>
      </c>
      <c r="C4241" s="3" t="s">
        <v>389</v>
      </c>
      <c r="D4241" s="3" t="s">
        <v>27</v>
      </c>
      <c r="E4241" s="3" t="s">
        <v>28</v>
      </c>
      <c r="F4241" s="3">
        <v>13114.01</v>
      </c>
      <c r="G4241" s="3">
        <v>2360.52</v>
      </c>
      <c r="H4241" s="3">
        <v>10753.49</v>
      </c>
      <c r="I4241" s="3" t="s">
        <v>41</v>
      </c>
    </row>
    <row r="4242" spans="1:9" x14ac:dyDescent="0.2">
      <c r="A4242" s="2" t="s">
        <v>4678</v>
      </c>
      <c r="B4242" s="2" t="s">
        <v>104</v>
      </c>
      <c r="C4242" s="2" t="s">
        <v>200</v>
      </c>
      <c r="D4242" s="2" t="s">
        <v>206</v>
      </c>
      <c r="E4242" s="2" t="s">
        <v>207</v>
      </c>
      <c r="F4242" s="2">
        <v>9687.39</v>
      </c>
      <c r="G4242" s="2">
        <v>0</v>
      </c>
      <c r="H4242" s="2">
        <v>9687.39</v>
      </c>
      <c r="I4242" s="2" t="s">
        <v>56</v>
      </c>
    </row>
    <row r="4243" spans="1:9" x14ac:dyDescent="0.2">
      <c r="A4243" s="3" t="s">
        <v>4679</v>
      </c>
      <c r="B4243" s="3" t="s">
        <v>492</v>
      </c>
      <c r="C4243" s="3" t="s">
        <v>87</v>
      </c>
      <c r="D4243" s="3" t="s">
        <v>64</v>
      </c>
      <c r="E4243" s="3" t="s">
        <v>28</v>
      </c>
      <c r="F4243" s="3">
        <v>9462.4500000000007</v>
      </c>
      <c r="G4243" s="3">
        <v>0</v>
      </c>
      <c r="H4243" s="3">
        <v>9462.4500000000007</v>
      </c>
      <c r="I4243" s="3" t="s">
        <v>29</v>
      </c>
    </row>
    <row r="4244" spans="1:9" x14ac:dyDescent="0.2">
      <c r="A4244" s="2" t="s">
        <v>4680</v>
      </c>
      <c r="B4244" s="2" t="s">
        <v>187</v>
      </c>
      <c r="C4244" s="2" t="s">
        <v>504</v>
      </c>
      <c r="D4244" s="2" t="s">
        <v>45</v>
      </c>
      <c r="E4244" s="2" t="s">
        <v>89</v>
      </c>
      <c r="F4244" s="2">
        <v>8028.15</v>
      </c>
      <c r="G4244" s="2">
        <v>0</v>
      </c>
      <c r="H4244" s="2">
        <v>8028.15</v>
      </c>
      <c r="I4244" s="2" t="s">
        <v>29</v>
      </c>
    </row>
    <row r="4245" spans="1:9" x14ac:dyDescent="0.2">
      <c r="A4245" s="3" t="s">
        <v>4681</v>
      </c>
      <c r="B4245" s="3" t="s">
        <v>685</v>
      </c>
      <c r="C4245" s="3" t="s">
        <v>236</v>
      </c>
      <c r="D4245" s="3" t="s">
        <v>52</v>
      </c>
      <c r="E4245" s="3" t="s">
        <v>34</v>
      </c>
      <c r="F4245" s="3">
        <v>2698.62</v>
      </c>
      <c r="G4245" s="3">
        <v>323.83</v>
      </c>
      <c r="H4245" s="3">
        <v>2374.79</v>
      </c>
      <c r="I4245" s="3" t="s">
        <v>56</v>
      </c>
    </row>
    <row r="4246" spans="1:9" x14ac:dyDescent="0.2">
      <c r="A4246" s="2" t="s">
        <v>4682</v>
      </c>
      <c r="B4246" s="2" t="s">
        <v>193</v>
      </c>
      <c r="C4246" s="2" t="s">
        <v>256</v>
      </c>
      <c r="D4246" s="2" t="s">
        <v>52</v>
      </c>
      <c r="E4246" s="2" t="s">
        <v>34</v>
      </c>
      <c r="F4246" s="2">
        <v>7314.52</v>
      </c>
      <c r="G4246" s="2">
        <v>877.74</v>
      </c>
      <c r="H4246" s="2">
        <v>6436.78</v>
      </c>
      <c r="I4246" s="2" t="s">
        <v>29</v>
      </c>
    </row>
    <row r="4247" spans="1:9" x14ac:dyDescent="0.2">
      <c r="A4247" s="3" t="s">
        <v>4683</v>
      </c>
      <c r="B4247" s="3" t="s">
        <v>186</v>
      </c>
      <c r="C4247" s="3" t="s">
        <v>382</v>
      </c>
      <c r="D4247" s="3" t="s">
        <v>52</v>
      </c>
      <c r="E4247" s="3" t="s">
        <v>34</v>
      </c>
      <c r="F4247" s="3">
        <v>7132.46</v>
      </c>
      <c r="G4247" s="3">
        <v>855.9</v>
      </c>
      <c r="H4247" s="3">
        <v>6276.56</v>
      </c>
      <c r="I4247" s="3" t="s">
        <v>29</v>
      </c>
    </row>
    <row r="4248" spans="1:9" x14ac:dyDescent="0.2">
      <c r="A4248" s="2" t="s">
        <v>4684</v>
      </c>
      <c r="B4248" s="2" t="s">
        <v>471</v>
      </c>
      <c r="C4248" s="2" t="s">
        <v>729</v>
      </c>
      <c r="D4248" s="2" t="s">
        <v>64</v>
      </c>
      <c r="E4248" s="2" t="s">
        <v>34</v>
      </c>
      <c r="F4248" s="2">
        <v>4469.99</v>
      </c>
      <c r="G4248" s="2">
        <v>0</v>
      </c>
      <c r="H4248" s="2">
        <v>4469.99</v>
      </c>
      <c r="I4248" s="2" t="s">
        <v>29</v>
      </c>
    </row>
    <row r="4249" spans="1:9" x14ac:dyDescent="0.2">
      <c r="A4249" s="3" t="s">
        <v>4685</v>
      </c>
      <c r="B4249" s="3" t="s">
        <v>153</v>
      </c>
      <c r="C4249" s="3" t="s">
        <v>807</v>
      </c>
      <c r="D4249" s="3" t="s">
        <v>64</v>
      </c>
      <c r="E4249" s="3" t="s">
        <v>34</v>
      </c>
      <c r="F4249" s="3">
        <v>3134.63</v>
      </c>
      <c r="G4249" s="3">
        <v>0</v>
      </c>
      <c r="H4249" s="3">
        <v>3134.63</v>
      </c>
      <c r="I4249" s="3" t="s">
        <v>29</v>
      </c>
    </row>
    <row r="4250" spans="1:9" x14ac:dyDescent="0.2">
      <c r="A4250" s="2" t="s">
        <v>4686</v>
      </c>
      <c r="B4250" s="2" t="s">
        <v>236</v>
      </c>
      <c r="C4250" s="2" t="s">
        <v>322</v>
      </c>
      <c r="D4250" s="2" t="s">
        <v>33</v>
      </c>
      <c r="E4250" s="2" t="s">
        <v>34</v>
      </c>
      <c r="F4250" s="2">
        <v>9015.1200000000008</v>
      </c>
      <c r="G4250" s="2">
        <v>1352.27</v>
      </c>
      <c r="H4250" s="2">
        <v>7662.85</v>
      </c>
      <c r="I4250" s="2" t="s">
        <v>29</v>
      </c>
    </row>
    <row r="4251" spans="1:9" x14ac:dyDescent="0.2">
      <c r="A4251" s="3" t="s">
        <v>4687</v>
      </c>
      <c r="B4251" s="3" t="s">
        <v>364</v>
      </c>
      <c r="C4251" s="3" t="s">
        <v>85</v>
      </c>
      <c r="D4251" s="3" t="s">
        <v>27</v>
      </c>
      <c r="E4251" s="3" t="s">
        <v>60</v>
      </c>
      <c r="F4251" s="3">
        <v>15854.54</v>
      </c>
      <c r="G4251" s="3">
        <v>0</v>
      </c>
      <c r="H4251" s="3">
        <v>15854.54</v>
      </c>
      <c r="I4251" s="3" t="s">
        <v>56</v>
      </c>
    </row>
    <row r="4252" spans="1:9" x14ac:dyDescent="0.2">
      <c r="A4252" s="2" t="s">
        <v>4688</v>
      </c>
      <c r="B4252" s="2" t="s">
        <v>475</v>
      </c>
      <c r="C4252" s="2" t="s">
        <v>378</v>
      </c>
      <c r="D4252" s="2" t="s">
        <v>64</v>
      </c>
      <c r="E4252" s="2" t="s">
        <v>115</v>
      </c>
      <c r="F4252" s="2">
        <v>8484.48</v>
      </c>
      <c r="G4252" s="2">
        <v>0</v>
      </c>
      <c r="H4252" s="2">
        <v>8484.48</v>
      </c>
      <c r="I4252" s="2" t="s">
        <v>29</v>
      </c>
    </row>
    <row r="4253" spans="1:9" x14ac:dyDescent="0.2">
      <c r="A4253" s="3" t="s">
        <v>4689</v>
      </c>
      <c r="B4253" s="3" t="s">
        <v>558</v>
      </c>
      <c r="C4253" s="3" t="s">
        <v>202</v>
      </c>
      <c r="D4253" s="3" t="s">
        <v>169</v>
      </c>
      <c r="E4253" s="3" t="s">
        <v>46</v>
      </c>
      <c r="F4253" s="3">
        <v>3192.37</v>
      </c>
      <c r="G4253" s="3">
        <v>638.47</v>
      </c>
      <c r="H4253" s="3">
        <v>2553.9</v>
      </c>
      <c r="I4253" s="3" t="s">
        <v>29</v>
      </c>
    </row>
    <row r="4254" spans="1:9" x14ac:dyDescent="0.2">
      <c r="A4254" s="2" t="s">
        <v>4690</v>
      </c>
      <c r="B4254" s="2" t="s">
        <v>310</v>
      </c>
      <c r="C4254" s="2" t="s">
        <v>400</v>
      </c>
      <c r="D4254" s="2" t="s">
        <v>27</v>
      </c>
      <c r="E4254" s="2" t="s">
        <v>34</v>
      </c>
      <c r="F4254" s="2">
        <v>13568.55</v>
      </c>
      <c r="G4254" s="2">
        <v>2442.34</v>
      </c>
      <c r="H4254" s="2">
        <v>11126.21</v>
      </c>
      <c r="I4254" s="2" t="s">
        <v>41</v>
      </c>
    </row>
    <row r="4255" spans="1:9" x14ac:dyDescent="0.2">
      <c r="A4255" s="3" t="s">
        <v>4691</v>
      </c>
      <c r="B4255" s="3" t="s">
        <v>497</v>
      </c>
      <c r="C4255" s="3" t="s">
        <v>482</v>
      </c>
      <c r="D4255" s="3" t="s">
        <v>52</v>
      </c>
      <c r="E4255" s="3" t="s">
        <v>60</v>
      </c>
      <c r="F4255" s="3">
        <v>5438.39</v>
      </c>
      <c r="G4255" s="3">
        <v>0</v>
      </c>
      <c r="H4255" s="3">
        <v>5438.39</v>
      </c>
      <c r="I4255" s="3" t="s">
        <v>56</v>
      </c>
    </row>
    <row r="4256" spans="1:9" x14ac:dyDescent="0.2">
      <c r="A4256" s="2" t="s">
        <v>4692</v>
      </c>
      <c r="B4256" s="2" t="s">
        <v>107</v>
      </c>
      <c r="C4256" s="2" t="s">
        <v>769</v>
      </c>
      <c r="D4256" s="2" t="s">
        <v>114</v>
      </c>
      <c r="E4256" s="2" t="s">
        <v>115</v>
      </c>
      <c r="F4256" s="2">
        <v>2758.7</v>
      </c>
      <c r="G4256" s="2">
        <v>275.87</v>
      </c>
      <c r="H4256" s="2">
        <v>2482.83</v>
      </c>
      <c r="I4256" s="2" t="s">
        <v>29</v>
      </c>
    </row>
    <row r="4257" spans="1:9" x14ac:dyDescent="0.2">
      <c r="A4257" s="3" t="s">
        <v>4693</v>
      </c>
      <c r="B4257" s="3" t="s">
        <v>43</v>
      </c>
      <c r="C4257" s="3" t="s">
        <v>351</v>
      </c>
      <c r="D4257" s="3" t="s">
        <v>45</v>
      </c>
      <c r="E4257" s="3" t="s">
        <v>89</v>
      </c>
      <c r="F4257" s="3">
        <v>3879.96</v>
      </c>
      <c r="G4257" s="3">
        <v>0</v>
      </c>
      <c r="H4257" s="3">
        <v>3879.96</v>
      </c>
      <c r="I4257" s="3" t="s">
        <v>29</v>
      </c>
    </row>
    <row r="4258" spans="1:9" x14ac:dyDescent="0.2">
      <c r="A4258" s="2" t="s">
        <v>4694</v>
      </c>
      <c r="B4258" s="2" t="s">
        <v>418</v>
      </c>
      <c r="C4258" s="2" t="s">
        <v>278</v>
      </c>
      <c r="D4258" s="2" t="s">
        <v>64</v>
      </c>
      <c r="E4258" s="2" t="s">
        <v>28</v>
      </c>
      <c r="F4258" s="2">
        <v>19197.28</v>
      </c>
      <c r="G4258" s="2">
        <v>0</v>
      </c>
      <c r="H4258" s="2">
        <v>19197.28</v>
      </c>
      <c r="I4258" s="2" t="s">
        <v>29</v>
      </c>
    </row>
    <row r="4259" spans="1:9" x14ac:dyDescent="0.2">
      <c r="A4259" s="3" t="s">
        <v>4695</v>
      </c>
      <c r="B4259" s="3" t="s">
        <v>355</v>
      </c>
      <c r="C4259" s="3" t="s">
        <v>813</v>
      </c>
      <c r="D4259" s="3" t="s">
        <v>45</v>
      </c>
      <c r="E4259" s="3" t="s">
        <v>46</v>
      </c>
      <c r="F4259" s="3">
        <v>10700.5</v>
      </c>
      <c r="G4259" s="3">
        <v>535.02</v>
      </c>
      <c r="H4259" s="3">
        <v>10165.48</v>
      </c>
      <c r="I4259" s="3" t="s">
        <v>29</v>
      </c>
    </row>
    <row r="4260" spans="1:9" x14ac:dyDescent="0.2">
      <c r="A4260" s="2" t="s">
        <v>4696</v>
      </c>
      <c r="B4260" s="2" t="s">
        <v>664</v>
      </c>
      <c r="C4260" s="2" t="s">
        <v>484</v>
      </c>
      <c r="D4260" s="2" t="s">
        <v>114</v>
      </c>
      <c r="E4260" s="2" t="s">
        <v>115</v>
      </c>
      <c r="F4260" s="2">
        <v>5386.11</v>
      </c>
      <c r="G4260" s="2">
        <v>538.61</v>
      </c>
      <c r="H4260" s="2">
        <v>4847.5</v>
      </c>
      <c r="I4260" s="2" t="s">
        <v>41</v>
      </c>
    </row>
    <row r="4261" spans="1:9" x14ac:dyDescent="0.2">
      <c r="A4261" s="3" t="s">
        <v>4697</v>
      </c>
      <c r="B4261" s="3" t="s">
        <v>807</v>
      </c>
      <c r="C4261" s="3" t="s">
        <v>44</v>
      </c>
      <c r="D4261" s="3" t="s">
        <v>64</v>
      </c>
      <c r="E4261" s="3" t="s">
        <v>34</v>
      </c>
      <c r="F4261" s="3">
        <v>3037.73</v>
      </c>
      <c r="G4261" s="3">
        <v>0</v>
      </c>
      <c r="H4261" s="3">
        <v>3037.73</v>
      </c>
      <c r="I4261" s="3" t="s">
        <v>29</v>
      </c>
    </row>
    <row r="4262" spans="1:9" x14ac:dyDescent="0.2">
      <c r="A4262" s="2" t="s">
        <v>4698</v>
      </c>
      <c r="B4262" s="2" t="s">
        <v>121</v>
      </c>
      <c r="C4262" s="2" t="s">
        <v>103</v>
      </c>
      <c r="D4262" s="2" t="s">
        <v>33</v>
      </c>
      <c r="E4262" s="2" t="s">
        <v>34</v>
      </c>
      <c r="F4262" s="2">
        <v>2909.28</v>
      </c>
      <c r="G4262" s="2">
        <v>436.39</v>
      </c>
      <c r="H4262" s="2">
        <v>2472.89</v>
      </c>
      <c r="I4262" s="2" t="s">
        <v>29</v>
      </c>
    </row>
    <row r="4263" spans="1:9" x14ac:dyDescent="0.2">
      <c r="A4263" s="3" t="s">
        <v>4699</v>
      </c>
      <c r="B4263" s="3" t="s">
        <v>527</v>
      </c>
      <c r="C4263" s="3" t="s">
        <v>236</v>
      </c>
      <c r="D4263" s="3" t="s">
        <v>27</v>
      </c>
      <c r="E4263" s="3" t="s">
        <v>34</v>
      </c>
      <c r="F4263" s="3">
        <v>17122.669999999998</v>
      </c>
      <c r="G4263" s="3">
        <v>3082.08</v>
      </c>
      <c r="H4263" s="3">
        <v>14040.59</v>
      </c>
      <c r="I4263" s="3" t="s">
        <v>41</v>
      </c>
    </row>
    <row r="4264" spans="1:9" x14ac:dyDescent="0.2">
      <c r="A4264" s="2" t="s">
        <v>4700</v>
      </c>
      <c r="B4264" s="2" t="s">
        <v>307</v>
      </c>
      <c r="C4264" s="2" t="s">
        <v>307</v>
      </c>
      <c r="D4264" s="2" t="s">
        <v>33</v>
      </c>
      <c r="E4264" s="2" t="s">
        <v>60</v>
      </c>
      <c r="F4264" s="2">
        <v>16828.919999999998</v>
      </c>
      <c r="G4264" s="2">
        <v>0</v>
      </c>
      <c r="H4264" s="2">
        <v>16828.919999999998</v>
      </c>
      <c r="I4264" s="2" t="s">
        <v>29</v>
      </c>
    </row>
    <row r="4265" spans="1:9" x14ac:dyDescent="0.2">
      <c r="A4265" s="3" t="s">
        <v>4701</v>
      </c>
      <c r="B4265" s="3" t="s">
        <v>158</v>
      </c>
      <c r="C4265" s="3" t="s">
        <v>465</v>
      </c>
      <c r="D4265" s="3" t="s">
        <v>64</v>
      </c>
      <c r="E4265" s="3" t="s">
        <v>28</v>
      </c>
      <c r="F4265" s="3">
        <v>13464.86</v>
      </c>
      <c r="G4265" s="3">
        <v>0</v>
      </c>
      <c r="H4265" s="3">
        <v>13464.86</v>
      </c>
      <c r="I4265" s="3" t="s">
        <v>29</v>
      </c>
    </row>
    <row r="4266" spans="1:9" x14ac:dyDescent="0.2">
      <c r="A4266" s="2" t="s">
        <v>4702</v>
      </c>
      <c r="B4266" s="2" t="s">
        <v>602</v>
      </c>
      <c r="C4266" s="2" t="s">
        <v>418</v>
      </c>
      <c r="D4266" s="2" t="s">
        <v>52</v>
      </c>
      <c r="E4266" s="2" t="s">
        <v>60</v>
      </c>
      <c r="F4266" s="2">
        <v>9817.66</v>
      </c>
      <c r="G4266" s="2">
        <v>0</v>
      </c>
      <c r="H4266" s="2">
        <v>9817.66</v>
      </c>
      <c r="I4266" s="2" t="s">
        <v>29</v>
      </c>
    </row>
    <row r="4267" spans="1:9" x14ac:dyDescent="0.2">
      <c r="A4267" s="3" t="s">
        <v>4703</v>
      </c>
      <c r="B4267" s="3" t="s">
        <v>286</v>
      </c>
      <c r="C4267" s="3" t="s">
        <v>422</v>
      </c>
      <c r="D4267" s="3" t="s">
        <v>33</v>
      </c>
      <c r="E4267" s="3" t="s">
        <v>34</v>
      </c>
      <c r="F4267" s="3">
        <v>3445.74</v>
      </c>
      <c r="G4267" s="3">
        <v>516.86</v>
      </c>
      <c r="H4267" s="3">
        <v>2928.88</v>
      </c>
      <c r="I4267" s="3" t="s">
        <v>29</v>
      </c>
    </row>
    <row r="4268" spans="1:9" x14ac:dyDescent="0.2">
      <c r="A4268" s="2" t="s">
        <v>4704</v>
      </c>
      <c r="B4268" s="2" t="s">
        <v>608</v>
      </c>
      <c r="C4268" s="2" t="s">
        <v>215</v>
      </c>
      <c r="D4268" s="2" t="s">
        <v>27</v>
      </c>
      <c r="E4268" s="2" t="s">
        <v>34</v>
      </c>
      <c r="F4268" s="2">
        <v>14759.47</v>
      </c>
      <c r="G4268" s="2">
        <v>2656.7</v>
      </c>
      <c r="H4268" s="2">
        <v>12102.77</v>
      </c>
      <c r="I4268" s="2" t="s">
        <v>56</v>
      </c>
    </row>
    <row r="4269" spans="1:9" x14ac:dyDescent="0.2">
      <c r="A4269" s="3" t="s">
        <v>4705</v>
      </c>
      <c r="B4269" s="3" t="s">
        <v>1035</v>
      </c>
      <c r="C4269" s="3" t="s">
        <v>79</v>
      </c>
      <c r="D4269" s="3" t="s">
        <v>52</v>
      </c>
      <c r="E4269" s="3" t="s">
        <v>34</v>
      </c>
      <c r="F4269" s="3">
        <v>11788.36</v>
      </c>
      <c r="G4269" s="3">
        <v>1414.6</v>
      </c>
      <c r="H4269" s="3">
        <v>10373.76</v>
      </c>
      <c r="I4269" s="3" t="s">
        <v>29</v>
      </c>
    </row>
    <row r="4270" spans="1:9" x14ac:dyDescent="0.2">
      <c r="A4270" s="2" t="s">
        <v>4706</v>
      </c>
      <c r="B4270" s="2" t="s">
        <v>1072</v>
      </c>
      <c r="C4270" s="2" t="s">
        <v>958</v>
      </c>
      <c r="D4270" s="2" t="s">
        <v>169</v>
      </c>
      <c r="E4270" s="2" t="s">
        <v>46</v>
      </c>
      <c r="F4270" s="2">
        <v>12140.43</v>
      </c>
      <c r="G4270" s="2">
        <v>2428.09</v>
      </c>
      <c r="H4270" s="2">
        <v>9712.34</v>
      </c>
      <c r="I4270" s="2" t="s">
        <v>41</v>
      </c>
    </row>
    <row r="4271" spans="1:9" x14ac:dyDescent="0.2">
      <c r="A4271" s="3" t="s">
        <v>4707</v>
      </c>
      <c r="B4271" s="3" t="s">
        <v>285</v>
      </c>
      <c r="C4271" s="3" t="s">
        <v>168</v>
      </c>
      <c r="D4271" s="3" t="s">
        <v>64</v>
      </c>
      <c r="E4271" s="3" t="s">
        <v>28</v>
      </c>
      <c r="F4271" s="3">
        <v>7865.07</v>
      </c>
      <c r="G4271" s="3">
        <v>0</v>
      </c>
      <c r="H4271" s="3">
        <v>7865.07</v>
      </c>
      <c r="I4271" s="3" t="s">
        <v>29</v>
      </c>
    </row>
    <row r="4272" spans="1:9" x14ac:dyDescent="0.2">
      <c r="A4272" s="2" t="s">
        <v>4708</v>
      </c>
      <c r="B4272" s="2" t="s">
        <v>121</v>
      </c>
      <c r="C4272" s="2" t="s">
        <v>247</v>
      </c>
      <c r="D4272" s="2" t="s">
        <v>27</v>
      </c>
      <c r="E4272" s="2" t="s">
        <v>60</v>
      </c>
      <c r="F4272" s="2">
        <v>9824.19</v>
      </c>
      <c r="G4272" s="2">
        <v>0</v>
      </c>
      <c r="H4272" s="2">
        <v>9824.19</v>
      </c>
      <c r="I4272" s="2" t="s">
        <v>41</v>
      </c>
    </row>
    <row r="4273" spans="1:9" x14ac:dyDescent="0.2">
      <c r="A4273" s="3" t="s">
        <v>4709</v>
      </c>
      <c r="B4273" s="3" t="s">
        <v>355</v>
      </c>
      <c r="C4273" s="3" t="s">
        <v>303</v>
      </c>
      <c r="D4273" s="3" t="s">
        <v>169</v>
      </c>
      <c r="E4273" s="3" t="s">
        <v>46</v>
      </c>
      <c r="F4273" s="3">
        <v>23241.35</v>
      </c>
      <c r="G4273" s="3">
        <v>4648.2700000000004</v>
      </c>
      <c r="H4273" s="3">
        <v>18593.080000000002</v>
      </c>
      <c r="I4273" s="3" t="s">
        <v>29</v>
      </c>
    </row>
    <row r="4274" spans="1:9" x14ac:dyDescent="0.2">
      <c r="A4274" s="2" t="s">
        <v>4710</v>
      </c>
      <c r="B4274" s="2" t="s">
        <v>386</v>
      </c>
      <c r="C4274" s="2" t="s">
        <v>269</v>
      </c>
      <c r="D4274" s="2" t="s">
        <v>45</v>
      </c>
      <c r="E4274" s="2" t="s">
        <v>89</v>
      </c>
      <c r="F4274" s="2">
        <v>7479.59</v>
      </c>
      <c r="G4274" s="2">
        <v>0</v>
      </c>
      <c r="H4274" s="2">
        <v>7479.59</v>
      </c>
      <c r="I4274" s="2" t="s">
        <v>29</v>
      </c>
    </row>
    <row r="4275" spans="1:9" x14ac:dyDescent="0.2">
      <c r="A4275" s="3" t="s">
        <v>4711</v>
      </c>
      <c r="B4275" s="3" t="s">
        <v>396</v>
      </c>
      <c r="C4275" s="3" t="s">
        <v>62</v>
      </c>
      <c r="D4275" s="3" t="s">
        <v>45</v>
      </c>
      <c r="E4275" s="3" t="s">
        <v>89</v>
      </c>
      <c r="F4275" s="3">
        <v>11204.75</v>
      </c>
      <c r="G4275" s="3">
        <v>0</v>
      </c>
      <c r="H4275" s="3">
        <v>11204.75</v>
      </c>
      <c r="I4275" s="3" t="s">
        <v>29</v>
      </c>
    </row>
    <row r="4276" spans="1:9" x14ac:dyDescent="0.2">
      <c r="A4276" s="2" t="s">
        <v>4712</v>
      </c>
      <c r="B4276" s="2" t="s">
        <v>781</v>
      </c>
      <c r="C4276" s="2" t="s">
        <v>705</v>
      </c>
      <c r="D4276" s="2" t="s">
        <v>45</v>
      </c>
      <c r="E4276" s="2" t="s">
        <v>46</v>
      </c>
      <c r="F4276" s="2">
        <v>2159.6799999999998</v>
      </c>
      <c r="G4276" s="2">
        <v>107.98</v>
      </c>
      <c r="H4276" s="2">
        <v>2051.6999999999998</v>
      </c>
      <c r="I4276" s="2" t="s">
        <v>29</v>
      </c>
    </row>
    <row r="4277" spans="1:9" x14ac:dyDescent="0.2">
      <c r="A4277" s="3" t="s">
        <v>4713</v>
      </c>
      <c r="B4277" s="3" t="s">
        <v>261</v>
      </c>
      <c r="C4277" s="3" t="s">
        <v>449</v>
      </c>
      <c r="D4277" s="3" t="s">
        <v>33</v>
      </c>
      <c r="E4277" s="3" t="s">
        <v>28</v>
      </c>
      <c r="F4277" s="3">
        <v>3132.83</v>
      </c>
      <c r="G4277" s="3">
        <v>469.92</v>
      </c>
      <c r="H4277" s="3">
        <v>2662.91</v>
      </c>
      <c r="I4277" s="3" t="s">
        <v>41</v>
      </c>
    </row>
    <row r="4278" spans="1:9" x14ac:dyDescent="0.2">
      <c r="A4278" s="2" t="s">
        <v>4714</v>
      </c>
      <c r="B4278" s="2" t="s">
        <v>212</v>
      </c>
      <c r="C4278" s="2" t="s">
        <v>364</v>
      </c>
      <c r="D4278" s="2" t="s">
        <v>33</v>
      </c>
      <c r="E4278" s="2" t="s">
        <v>34</v>
      </c>
      <c r="F4278" s="2">
        <v>10019.799999999999</v>
      </c>
      <c r="G4278" s="2">
        <v>1502.97</v>
      </c>
      <c r="H4278" s="2">
        <v>8516.83</v>
      </c>
      <c r="I4278" s="2" t="s">
        <v>41</v>
      </c>
    </row>
    <row r="4279" spans="1:9" x14ac:dyDescent="0.2">
      <c r="A4279" s="3" t="s">
        <v>4715</v>
      </c>
      <c r="B4279" s="3" t="s">
        <v>173</v>
      </c>
      <c r="C4279" s="3" t="s">
        <v>1340</v>
      </c>
      <c r="D4279" s="3" t="s">
        <v>169</v>
      </c>
      <c r="E4279" s="3" t="s">
        <v>34</v>
      </c>
      <c r="F4279" s="3">
        <v>7380.72</v>
      </c>
      <c r="G4279" s="3">
        <v>1476.14</v>
      </c>
      <c r="H4279" s="3">
        <v>5904.58</v>
      </c>
      <c r="I4279" s="3" t="s">
        <v>41</v>
      </c>
    </row>
    <row r="4280" spans="1:9" x14ac:dyDescent="0.2">
      <c r="A4280" s="2" t="s">
        <v>4716</v>
      </c>
      <c r="B4280" s="2" t="s">
        <v>485</v>
      </c>
      <c r="C4280" s="2" t="s">
        <v>121</v>
      </c>
      <c r="D4280" s="2" t="s">
        <v>33</v>
      </c>
      <c r="E4280" s="2" t="s">
        <v>60</v>
      </c>
      <c r="F4280" s="2">
        <v>5710.16</v>
      </c>
      <c r="G4280" s="2">
        <v>0</v>
      </c>
      <c r="H4280" s="2">
        <v>5710.16</v>
      </c>
      <c r="I4280" s="2" t="s">
        <v>41</v>
      </c>
    </row>
    <row r="4281" spans="1:9" x14ac:dyDescent="0.2">
      <c r="A4281" s="3" t="s">
        <v>4717</v>
      </c>
      <c r="B4281" s="3" t="s">
        <v>101</v>
      </c>
      <c r="C4281" s="3" t="s">
        <v>489</v>
      </c>
      <c r="D4281" s="3" t="s">
        <v>33</v>
      </c>
      <c r="E4281" s="3" t="s">
        <v>60</v>
      </c>
      <c r="F4281" s="3">
        <v>5100.93</v>
      </c>
      <c r="G4281" s="3">
        <v>0</v>
      </c>
      <c r="H4281" s="3">
        <v>5100.93</v>
      </c>
      <c r="I4281" s="3" t="s">
        <v>56</v>
      </c>
    </row>
    <row r="4282" spans="1:9" x14ac:dyDescent="0.2">
      <c r="A4282" s="2" t="s">
        <v>4718</v>
      </c>
      <c r="B4282" s="2" t="s">
        <v>807</v>
      </c>
      <c r="C4282" s="2" t="s">
        <v>37</v>
      </c>
      <c r="D4282" s="2" t="s">
        <v>45</v>
      </c>
      <c r="E4282" s="2" t="s">
        <v>46</v>
      </c>
      <c r="F4282" s="2">
        <v>5397.24</v>
      </c>
      <c r="G4282" s="2">
        <v>269.86</v>
      </c>
      <c r="H4282" s="2">
        <v>5127.38</v>
      </c>
      <c r="I4282" s="2" t="s">
        <v>29</v>
      </c>
    </row>
    <row r="4283" spans="1:9" x14ac:dyDescent="0.2">
      <c r="A4283" s="3" t="s">
        <v>4719</v>
      </c>
      <c r="B4283" s="3" t="s">
        <v>720</v>
      </c>
      <c r="C4283" s="3" t="s">
        <v>87</v>
      </c>
      <c r="D4283" s="3" t="s">
        <v>52</v>
      </c>
      <c r="E4283" s="3" t="s">
        <v>34</v>
      </c>
      <c r="F4283" s="3">
        <v>15487.94</v>
      </c>
      <c r="G4283" s="3">
        <v>1858.55</v>
      </c>
      <c r="H4283" s="3">
        <v>13629.39</v>
      </c>
      <c r="I4283" s="3" t="s">
        <v>29</v>
      </c>
    </row>
    <row r="4284" spans="1:9" x14ac:dyDescent="0.2">
      <c r="A4284" s="2" t="s">
        <v>4720</v>
      </c>
      <c r="B4284" s="2" t="s">
        <v>1354</v>
      </c>
      <c r="C4284" s="2" t="s">
        <v>76</v>
      </c>
      <c r="D4284" s="2" t="s">
        <v>33</v>
      </c>
      <c r="E4284" s="2" t="s">
        <v>34</v>
      </c>
      <c r="F4284" s="2">
        <v>2737.31</v>
      </c>
      <c r="G4284" s="2">
        <v>410.6</v>
      </c>
      <c r="H4284" s="2">
        <v>2326.71</v>
      </c>
      <c r="I4284" s="2" t="s">
        <v>41</v>
      </c>
    </row>
    <row r="4285" spans="1:9" x14ac:dyDescent="0.2">
      <c r="A4285" s="3" t="s">
        <v>4721</v>
      </c>
      <c r="B4285" s="3" t="s">
        <v>626</v>
      </c>
      <c r="C4285" s="3" t="s">
        <v>722</v>
      </c>
      <c r="D4285" s="3" t="s">
        <v>45</v>
      </c>
      <c r="E4285" s="3" t="s">
        <v>89</v>
      </c>
      <c r="F4285" s="3">
        <v>17017.330000000002</v>
      </c>
      <c r="G4285" s="3">
        <v>0</v>
      </c>
      <c r="H4285" s="3">
        <v>17017.330000000002</v>
      </c>
      <c r="I4285" s="3" t="s">
        <v>41</v>
      </c>
    </row>
    <row r="4286" spans="1:9" x14ac:dyDescent="0.2">
      <c r="A4286" s="2" t="s">
        <v>4722</v>
      </c>
      <c r="B4286" s="2" t="s">
        <v>136</v>
      </c>
      <c r="C4286" s="2" t="s">
        <v>566</v>
      </c>
      <c r="D4286" s="2" t="s">
        <v>52</v>
      </c>
      <c r="E4286" s="2" t="s">
        <v>60</v>
      </c>
      <c r="F4286" s="2">
        <v>8162.37</v>
      </c>
      <c r="G4286" s="2">
        <v>0</v>
      </c>
      <c r="H4286" s="2">
        <v>8162.37</v>
      </c>
      <c r="I4286" s="2" t="s">
        <v>29</v>
      </c>
    </row>
    <row r="4287" spans="1:9" x14ac:dyDescent="0.2">
      <c r="A4287" s="3" t="s">
        <v>4723</v>
      </c>
      <c r="B4287" s="3" t="s">
        <v>603</v>
      </c>
      <c r="C4287" s="3" t="s">
        <v>741</v>
      </c>
      <c r="D4287" s="3" t="s">
        <v>45</v>
      </c>
      <c r="E4287" s="3" t="s">
        <v>46</v>
      </c>
      <c r="F4287" s="3">
        <v>13500.91</v>
      </c>
      <c r="G4287" s="3">
        <v>675.05</v>
      </c>
      <c r="H4287" s="3">
        <v>12825.86</v>
      </c>
      <c r="I4287" s="3" t="s">
        <v>41</v>
      </c>
    </row>
    <row r="4288" spans="1:9" x14ac:dyDescent="0.2">
      <c r="A4288" s="2" t="s">
        <v>4724</v>
      </c>
      <c r="B4288" s="2" t="s">
        <v>147</v>
      </c>
      <c r="C4288" s="2" t="s">
        <v>305</v>
      </c>
      <c r="D4288" s="2" t="s">
        <v>27</v>
      </c>
      <c r="E4288" s="2" t="s">
        <v>34</v>
      </c>
      <c r="F4288" s="2">
        <v>10790.96</v>
      </c>
      <c r="G4288" s="2">
        <v>1942.37</v>
      </c>
      <c r="H4288" s="2">
        <v>8848.59</v>
      </c>
      <c r="I4288" s="2" t="s">
        <v>29</v>
      </c>
    </row>
    <row r="4289" spans="1:9" x14ac:dyDescent="0.2">
      <c r="A4289" s="3" t="s">
        <v>4725</v>
      </c>
      <c r="B4289" s="3" t="s">
        <v>396</v>
      </c>
      <c r="C4289" s="3" t="s">
        <v>463</v>
      </c>
      <c r="D4289" s="3" t="s">
        <v>169</v>
      </c>
      <c r="E4289" s="3" t="s">
        <v>46</v>
      </c>
      <c r="F4289" s="3">
        <v>2848.5</v>
      </c>
      <c r="G4289" s="3">
        <v>569.70000000000005</v>
      </c>
      <c r="H4289" s="3">
        <v>2278.8000000000002</v>
      </c>
      <c r="I4289" s="3" t="s">
        <v>29</v>
      </c>
    </row>
    <row r="4290" spans="1:9" x14ac:dyDescent="0.2">
      <c r="A4290" s="2" t="s">
        <v>4726</v>
      </c>
      <c r="B4290" s="2" t="s">
        <v>822</v>
      </c>
      <c r="C4290" s="2" t="s">
        <v>649</v>
      </c>
      <c r="D4290" s="2" t="s">
        <v>169</v>
      </c>
      <c r="E4290" s="2" t="s">
        <v>46</v>
      </c>
      <c r="F4290" s="2">
        <v>2887.24</v>
      </c>
      <c r="G4290" s="2">
        <v>577.45000000000005</v>
      </c>
      <c r="H4290" s="2">
        <v>2309.79</v>
      </c>
      <c r="I4290" s="2" t="s">
        <v>29</v>
      </c>
    </row>
    <row r="4291" spans="1:9" x14ac:dyDescent="0.2">
      <c r="A4291" s="3" t="s">
        <v>4727</v>
      </c>
      <c r="B4291" s="3" t="s">
        <v>307</v>
      </c>
      <c r="C4291" s="3" t="s">
        <v>520</v>
      </c>
      <c r="D4291" s="3" t="s">
        <v>27</v>
      </c>
      <c r="E4291" s="3" t="s">
        <v>60</v>
      </c>
      <c r="F4291" s="3">
        <v>3293.52</v>
      </c>
      <c r="G4291" s="3">
        <v>0</v>
      </c>
      <c r="H4291" s="3">
        <v>3293.52</v>
      </c>
      <c r="I4291" s="3" t="s">
        <v>29</v>
      </c>
    </row>
    <row r="4292" spans="1:9" x14ac:dyDescent="0.2">
      <c r="A4292" s="2" t="s">
        <v>4728</v>
      </c>
      <c r="B4292" s="2" t="s">
        <v>37</v>
      </c>
      <c r="C4292" s="2" t="s">
        <v>512</v>
      </c>
      <c r="D4292" s="2" t="s">
        <v>64</v>
      </c>
      <c r="E4292" s="2" t="s">
        <v>28</v>
      </c>
      <c r="F4292" s="2">
        <v>9957.7999999999993</v>
      </c>
      <c r="G4292" s="2">
        <v>0</v>
      </c>
      <c r="H4292" s="2">
        <v>9957.7999999999993</v>
      </c>
      <c r="I4292" s="2" t="s">
        <v>41</v>
      </c>
    </row>
    <row r="4293" spans="1:9" x14ac:dyDescent="0.2">
      <c r="A4293" s="3" t="s">
        <v>4729</v>
      </c>
      <c r="B4293" s="3" t="s">
        <v>1354</v>
      </c>
      <c r="C4293" s="3" t="s">
        <v>314</v>
      </c>
      <c r="D4293" s="3" t="s">
        <v>114</v>
      </c>
      <c r="E4293" s="3" t="s">
        <v>115</v>
      </c>
      <c r="F4293" s="3">
        <v>2786.18</v>
      </c>
      <c r="G4293" s="3">
        <v>278.62</v>
      </c>
      <c r="H4293" s="3">
        <v>2507.56</v>
      </c>
      <c r="I4293" s="3" t="s">
        <v>29</v>
      </c>
    </row>
    <row r="4294" spans="1:9" x14ac:dyDescent="0.2">
      <c r="A4294" s="2" t="s">
        <v>4730</v>
      </c>
      <c r="B4294" s="2" t="s">
        <v>769</v>
      </c>
      <c r="C4294" s="2" t="s">
        <v>904</v>
      </c>
      <c r="D4294" s="2" t="s">
        <v>64</v>
      </c>
      <c r="E4294" s="2" t="s">
        <v>34</v>
      </c>
      <c r="F4294" s="2">
        <v>11728.58</v>
      </c>
      <c r="G4294" s="2">
        <v>0</v>
      </c>
      <c r="H4294" s="2">
        <v>11728.58</v>
      </c>
      <c r="I4294" s="2" t="s">
        <v>41</v>
      </c>
    </row>
    <row r="4295" spans="1:9" x14ac:dyDescent="0.2">
      <c r="A4295" s="3" t="s">
        <v>4731</v>
      </c>
      <c r="B4295" s="3" t="s">
        <v>123</v>
      </c>
      <c r="C4295" s="3" t="s">
        <v>891</v>
      </c>
      <c r="D4295" s="3" t="s">
        <v>52</v>
      </c>
      <c r="E4295" s="3" t="s">
        <v>34</v>
      </c>
      <c r="F4295" s="3">
        <v>2094.9299999999998</v>
      </c>
      <c r="G4295" s="3">
        <v>251.39</v>
      </c>
      <c r="H4295" s="3">
        <v>1843.54</v>
      </c>
      <c r="I4295" s="3" t="s">
        <v>29</v>
      </c>
    </row>
    <row r="4296" spans="1:9" x14ac:dyDescent="0.2">
      <c r="A4296" s="2" t="s">
        <v>4732</v>
      </c>
      <c r="B4296" s="2" t="s">
        <v>305</v>
      </c>
      <c r="C4296" s="2" t="s">
        <v>416</v>
      </c>
      <c r="D4296" s="2" t="s">
        <v>33</v>
      </c>
      <c r="E4296" s="2" t="s">
        <v>60</v>
      </c>
      <c r="F4296" s="2">
        <v>2579.81</v>
      </c>
      <c r="G4296" s="2">
        <v>0</v>
      </c>
      <c r="H4296" s="2">
        <v>2579.81</v>
      </c>
      <c r="I4296" s="2" t="s">
        <v>29</v>
      </c>
    </row>
    <row r="4297" spans="1:9" x14ac:dyDescent="0.2">
      <c r="A4297" s="3" t="s">
        <v>4733</v>
      </c>
      <c r="B4297" s="3" t="s">
        <v>422</v>
      </c>
      <c r="C4297" s="3" t="s">
        <v>97</v>
      </c>
      <c r="D4297" s="3" t="s">
        <v>33</v>
      </c>
      <c r="E4297" s="3" t="s">
        <v>28</v>
      </c>
      <c r="F4297" s="3">
        <v>7736.87</v>
      </c>
      <c r="G4297" s="3">
        <v>1160.53</v>
      </c>
      <c r="H4297" s="3">
        <v>6576.34</v>
      </c>
      <c r="I4297" s="3" t="s">
        <v>41</v>
      </c>
    </row>
    <row r="4298" spans="1:9" x14ac:dyDescent="0.2">
      <c r="A4298" s="2" t="s">
        <v>4734</v>
      </c>
      <c r="B4298" s="2" t="s">
        <v>781</v>
      </c>
      <c r="C4298" s="2" t="s">
        <v>165</v>
      </c>
      <c r="D4298" s="2" t="s">
        <v>33</v>
      </c>
      <c r="E4298" s="2" t="s">
        <v>60</v>
      </c>
      <c r="F4298" s="2">
        <v>2404.52</v>
      </c>
      <c r="G4298" s="2">
        <v>0</v>
      </c>
      <c r="H4298" s="2">
        <v>2404.52</v>
      </c>
      <c r="I4298" s="2" t="s">
        <v>41</v>
      </c>
    </row>
    <row r="4299" spans="1:9" x14ac:dyDescent="0.2">
      <c r="A4299" s="3" t="s">
        <v>4735</v>
      </c>
      <c r="B4299" s="3" t="s">
        <v>91</v>
      </c>
      <c r="C4299" s="3" t="s">
        <v>234</v>
      </c>
      <c r="D4299" s="3" t="s">
        <v>64</v>
      </c>
      <c r="E4299" s="3" t="s">
        <v>34</v>
      </c>
      <c r="F4299" s="3">
        <v>15389.77</v>
      </c>
      <c r="G4299" s="3">
        <v>0</v>
      </c>
      <c r="H4299" s="3">
        <v>15389.77</v>
      </c>
      <c r="I4299" s="3" t="s">
        <v>29</v>
      </c>
    </row>
    <row r="4300" spans="1:9" x14ac:dyDescent="0.2">
      <c r="A4300" s="2" t="s">
        <v>4736</v>
      </c>
      <c r="B4300" s="2" t="s">
        <v>210</v>
      </c>
      <c r="C4300" s="2" t="s">
        <v>1035</v>
      </c>
      <c r="D4300" s="2" t="s">
        <v>27</v>
      </c>
      <c r="E4300" s="2" t="s">
        <v>60</v>
      </c>
      <c r="F4300" s="2">
        <v>13905.61</v>
      </c>
      <c r="G4300" s="2">
        <v>0</v>
      </c>
      <c r="H4300" s="2">
        <v>13905.61</v>
      </c>
      <c r="I4300" s="2" t="s">
        <v>41</v>
      </c>
    </row>
    <row r="4301" spans="1:9" x14ac:dyDescent="0.2">
      <c r="A4301" s="3" t="s">
        <v>4737</v>
      </c>
      <c r="B4301" s="3" t="s">
        <v>178</v>
      </c>
      <c r="C4301" s="3" t="s">
        <v>178</v>
      </c>
      <c r="D4301" s="3" t="s">
        <v>52</v>
      </c>
      <c r="E4301" s="3" t="s">
        <v>34</v>
      </c>
      <c r="F4301" s="3">
        <v>18127.78</v>
      </c>
      <c r="G4301" s="3">
        <v>2175.33</v>
      </c>
      <c r="H4301" s="3">
        <v>15952.45</v>
      </c>
      <c r="I4301" s="3" t="s">
        <v>29</v>
      </c>
    </row>
    <row r="4302" spans="1:9" x14ac:dyDescent="0.2">
      <c r="A4302" s="2" t="s">
        <v>4738</v>
      </c>
      <c r="B4302" s="2" t="s">
        <v>276</v>
      </c>
      <c r="C4302" s="2" t="s">
        <v>329</v>
      </c>
      <c r="D4302" s="2" t="s">
        <v>45</v>
      </c>
      <c r="E4302" s="2" t="s">
        <v>89</v>
      </c>
      <c r="F4302" s="2">
        <v>12216.42</v>
      </c>
      <c r="G4302" s="2">
        <v>0</v>
      </c>
      <c r="H4302" s="2">
        <v>12216.42</v>
      </c>
      <c r="I4302" s="2" t="s">
        <v>56</v>
      </c>
    </row>
    <row r="4303" spans="1:9" x14ac:dyDescent="0.2">
      <c r="A4303" s="3" t="s">
        <v>4739</v>
      </c>
      <c r="B4303" s="3" t="s">
        <v>244</v>
      </c>
      <c r="C4303" s="3" t="s">
        <v>403</v>
      </c>
      <c r="D4303" s="3" t="s">
        <v>45</v>
      </c>
      <c r="E4303" s="3" t="s">
        <v>89</v>
      </c>
      <c r="F4303" s="3">
        <v>16099.67</v>
      </c>
      <c r="G4303" s="3">
        <v>0</v>
      </c>
      <c r="H4303" s="3">
        <v>16099.67</v>
      </c>
      <c r="I4303" s="3" t="s">
        <v>29</v>
      </c>
    </row>
    <row r="4304" spans="1:9" x14ac:dyDescent="0.2">
      <c r="A4304" s="2" t="s">
        <v>4740</v>
      </c>
      <c r="B4304" s="2" t="s">
        <v>839</v>
      </c>
      <c r="C4304" s="2" t="s">
        <v>112</v>
      </c>
      <c r="D4304" s="2" t="s">
        <v>169</v>
      </c>
      <c r="E4304" s="2" t="s">
        <v>34</v>
      </c>
      <c r="F4304" s="2">
        <v>5755.62</v>
      </c>
      <c r="G4304" s="2">
        <v>1151.1199999999999</v>
      </c>
      <c r="H4304" s="2">
        <v>4604.5</v>
      </c>
      <c r="I4304" s="2" t="s">
        <v>29</v>
      </c>
    </row>
    <row r="4305" spans="1:9" x14ac:dyDescent="0.2">
      <c r="A4305" s="3" t="s">
        <v>4741</v>
      </c>
      <c r="B4305" s="3" t="s">
        <v>504</v>
      </c>
      <c r="C4305" s="3" t="s">
        <v>174</v>
      </c>
      <c r="D4305" s="3" t="s">
        <v>52</v>
      </c>
      <c r="E4305" s="3" t="s">
        <v>34</v>
      </c>
      <c r="F4305" s="3">
        <v>3769.7</v>
      </c>
      <c r="G4305" s="3">
        <v>452.36</v>
      </c>
      <c r="H4305" s="3">
        <v>3317.34</v>
      </c>
      <c r="I4305" s="3" t="s">
        <v>41</v>
      </c>
    </row>
    <row r="4306" spans="1:9" x14ac:dyDescent="0.2">
      <c r="A4306" s="2" t="s">
        <v>4742</v>
      </c>
      <c r="B4306" s="2" t="s">
        <v>353</v>
      </c>
      <c r="C4306" s="2" t="s">
        <v>433</v>
      </c>
      <c r="D4306" s="2" t="s">
        <v>27</v>
      </c>
      <c r="E4306" s="2" t="s">
        <v>28</v>
      </c>
      <c r="F4306" s="2">
        <v>15667.56</v>
      </c>
      <c r="G4306" s="2">
        <v>2820.16</v>
      </c>
      <c r="H4306" s="2">
        <v>12847.4</v>
      </c>
      <c r="I4306" s="2" t="s">
        <v>29</v>
      </c>
    </row>
    <row r="4307" spans="1:9" x14ac:dyDescent="0.2">
      <c r="A4307" s="3" t="s">
        <v>4743</v>
      </c>
      <c r="B4307" s="3" t="s">
        <v>145</v>
      </c>
      <c r="C4307" s="3" t="s">
        <v>97</v>
      </c>
      <c r="D4307" s="3" t="s">
        <v>64</v>
      </c>
      <c r="E4307" s="3" t="s">
        <v>115</v>
      </c>
      <c r="F4307" s="3">
        <v>3806.09</v>
      </c>
      <c r="G4307" s="3">
        <v>0</v>
      </c>
      <c r="H4307" s="3">
        <v>3806.09</v>
      </c>
      <c r="I4307" s="3" t="s">
        <v>29</v>
      </c>
    </row>
    <row r="4308" spans="1:9" x14ac:dyDescent="0.2">
      <c r="A4308" s="2" t="s">
        <v>4744</v>
      </c>
      <c r="B4308" s="2" t="s">
        <v>346</v>
      </c>
      <c r="C4308" s="2" t="s">
        <v>209</v>
      </c>
      <c r="D4308" s="2" t="s">
        <v>27</v>
      </c>
      <c r="E4308" s="2" t="s">
        <v>60</v>
      </c>
      <c r="F4308" s="2">
        <v>9563.7800000000007</v>
      </c>
      <c r="G4308" s="2">
        <v>0</v>
      </c>
      <c r="H4308" s="2">
        <v>9563.7800000000007</v>
      </c>
      <c r="I4308" s="2" t="s">
        <v>41</v>
      </c>
    </row>
    <row r="4309" spans="1:9" x14ac:dyDescent="0.2">
      <c r="A4309" s="3" t="s">
        <v>4745</v>
      </c>
      <c r="B4309" s="3" t="s">
        <v>420</v>
      </c>
      <c r="C4309" s="3" t="s">
        <v>264</v>
      </c>
      <c r="D4309" s="3" t="s">
        <v>169</v>
      </c>
      <c r="E4309" s="3" t="s">
        <v>34</v>
      </c>
      <c r="F4309" s="3">
        <v>2897.93</v>
      </c>
      <c r="G4309" s="3">
        <v>579.59</v>
      </c>
      <c r="H4309" s="3">
        <v>2318.34</v>
      </c>
      <c r="I4309" s="3" t="s">
        <v>56</v>
      </c>
    </row>
    <row r="4310" spans="1:9" x14ac:dyDescent="0.2">
      <c r="A4310" s="2" t="s">
        <v>4746</v>
      </c>
      <c r="B4310" s="2" t="s">
        <v>409</v>
      </c>
      <c r="C4310" s="2" t="s">
        <v>76</v>
      </c>
      <c r="D4310" s="2" t="s">
        <v>33</v>
      </c>
      <c r="E4310" s="2" t="s">
        <v>60</v>
      </c>
      <c r="F4310" s="2">
        <v>5027.71</v>
      </c>
      <c r="G4310" s="2">
        <v>0</v>
      </c>
      <c r="H4310" s="2">
        <v>5027.71</v>
      </c>
      <c r="I4310" s="2" t="s">
        <v>29</v>
      </c>
    </row>
    <row r="4311" spans="1:9" x14ac:dyDescent="0.2">
      <c r="A4311" s="3" t="s">
        <v>4747</v>
      </c>
      <c r="B4311" s="3" t="s">
        <v>107</v>
      </c>
      <c r="C4311" s="3" t="s">
        <v>570</v>
      </c>
      <c r="D4311" s="3" t="s">
        <v>33</v>
      </c>
      <c r="E4311" s="3" t="s">
        <v>60</v>
      </c>
      <c r="F4311" s="3">
        <v>6249.24</v>
      </c>
      <c r="G4311" s="3">
        <v>0</v>
      </c>
      <c r="H4311" s="3">
        <v>6249.24</v>
      </c>
      <c r="I4311" s="3" t="s">
        <v>29</v>
      </c>
    </row>
    <row r="4312" spans="1:9" x14ac:dyDescent="0.2">
      <c r="A4312" s="2" t="s">
        <v>4748</v>
      </c>
      <c r="B4312" s="2" t="s">
        <v>475</v>
      </c>
      <c r="C4312" s="2" t="s">
        <v>590</v>
      </c>
      <c r="D4312" s="2" t="s">
        <v>169</v>
      </c>
      <c r="E4312" s="2" t="s">
        <v>34</v>
      </c>
      <c r="F4312" s="2">
        <v>6527.73</v>
      </c>
      <c r="G4312" s="2">
        <v>1305.55</v>
      </c>
      <c r="H4312" s="2">
        <v>5222.18</v>
      </c>
      <c r="I4312" s="2" t="s">
        <v>29</v>
      </c>
    </row>
    <row r="4313" spans="1:9" x14ac:dyDescent="0.2">
      <c r="A4313" s="3" t="s">
        <v>4749</v>
      </c>
      <c r="B4313" s="3" t="s">
        <v>382</v>
      </c>
      <c r="C4313" s="3" t="s">
        <v>371</v>
      </c>
      <c r="D4313" s="3" t="s">
        <v>64</v>
      </c>
      <c r="E4313" s="3" t="s">
        <v>28</v>
      </c>
      <c r="F4313" s="3">
        <v>12843.32</v>
      </c>
      <c r="G4313" s="3">
        <v>0</v>
      </c>
      <c r="H4313" s="3">
        <v>12843.32</v>
      </c>
      <c r="I4313" s="3" t="s">
        <v>29</v>
      </c>
    </row>
    <row r="4314" spans="1:9" x14ac:dyDescent="0.2">
      <c r="A4314" s="2" t="s">
        <v>4750</v>
      </c>
      <c r="B4314" s="2" t="s">
        <v>292</v>
      </c>
      <c r="C4314" s="2" t="s">
        <v>422</v>
      </c>
      <c r="D4314" s="2" t="s">
        <v>64</v>
      </c>
      <c r="E4314" s="2" t="s">
        <v>34</v>
      </c>
      <c r="F4314" s="2">
        <v>32625.29</v>
      </c>
      <c r="G4314" s="2">
        <v>0</v>
      </c>
      <c r="H4314" s="2">
        <v>32625.29</v>
      </c>
      <c r="I4314" s="2" t="s">
        <v>29</v>
      </c>
    </row>
    <row r="4315" spans="1:9" x14ac:dyDescent="0.2">
      <c r="A4315" s="3" t="s">
        <v>4751</v>
      </c>
      <c r="B4315" s="3" t="s">
        <v>302</v>
      </c>
      <c r="C4315" s="3" t="s">
        <v>422</v>
      </c>
      <c r="D4315" s="3" t="s">
        <v>64</v>
      </c>
      <c r="E4315" s="3" t="s">
        <v>34</v>
      </c>
      <c r="F4315" s="3">
        <v>13448.75</v>
      </c>
      <c r="G4315" s="3">
        <v>0</v>
      </c>
      <c r="H4315" s="3">
        <v>13448.75</v>
      </c>
      <c r="I4315" s="3" t="s">
        <v>29</v>
      </c>
    </row>
    <row r="4316" spans="1:9" x14ac:dyDescent="0.2">
      <c r="A4316" s="2" t="s">
        <v>4752</v>
      </c>
      <c r="B4316" s="2" t="s">
        <v>1272</v>
      </c>
      <c r="C4316" s="2" t="s">
        <v>822</v>
      </c>
      <c r="D4316" s="2" t="s">
        <v>27</v>
      </c>
      <c r="E4316" s="2" t="s">
        <v>60</v>
      </c>
      <c r="F4316" s="2">
        <v>5495.1</v>
      </c>
      <c r="G4316" s="2">
        <v>0</v>
      </c>
      <c r="H4316" s="2">
        <v>5495.1</v>
      </c>
      <c r="I4316" s="2" t="s">
        <v>29</v>
      </c>
    </row>
    <row r="4317" spans="1:9" x14ac:dyDescent="0.2">
      <c r="A4317" s="3" t="s">
        <v>4753</v>
      </c>
      <c r="B4317" s="3" t="s">
        <v>949</v>
      </c>
      <c r="C4317" s="3" t="s">
        <v>145</v>
      </c>
      <c r="D4317" s="3" t="s">
        <v>64</v>
      </c>
      <c r="E4317" s="3" t="s">
        <v>115</v>
      </c>
      <c r="F4317" s="3">
        <v>4826.03</v>
      </c>
      <c r="G4317" s="3">
        <v>0</v>
      </c>
      <c r="H4317" s="3">
        <v>4826.03</v>
      </c>
      <c r="I4317" s="3" t="s">
        <v>56</v>
      </c>
    </row>
    <row r="4318" spans="1:9" x14ac:dyDescent="0.2">
      <c r="A4318" s="2" t="s">
        <v>4754</v>
      </c>
      <c r="B4318" s="2" t="s">
        <v>318</v>
      </c>
      <c r="C4318" s="2" t="s">
        <v>81</v>
      </c>
      <c r="D4318" s="2" t="s">
        <v>45</v>
      </c>
      <c r="E4318" s="2" t="s">
        <v>46</v>
      </c>
      <c r="F4318" s="2">
        <v>2817.46</v>
      </c>
      <c r="G4318" s="2">
        <v>140.87</v>
      </c>
      <c r="H4318" s="2">
        <v>2676.59</v>
      </c>
      <c r="I4318" s="2" t="s">
        <v>29</v>
      </c>
    </row>
    <row r="4319" spans="1:9" x14ac:dyDescent="0.2">
      <c r="A4319" s="3" t="s">
        <v>4755</v>
      </c>
      <c r="B4319" s="3" t="s">
        <v>253</v>
      </c>
      <c r="C4319" s="3" t="s">
        <v>121</v>
      </c>
      <c r="D4319" s="3" t="s">
        <v>33</v>
      </c>
      <c r="E4319" s="3" t="s">
        <v>60</v>
      </c>
      <c r="F4319" s="3">
        <v>6381.3</v>
      </c>
      <c r="G4319" s="3">
        <v>0</v>
      </c>
      <c r="H4319" s="3">
        <v>6381.3</v>
      </c>
      <c r="I4319" s="3" t="s">
        <v>41</v>
      </c>
    </row>
    <row r="4320" spans="1:9" x14ac:dyDescent="0.2">
      <c r="A4320" s="2" t="s">
        <v>4756</v>
      </c>
      <c r="B4320" s="2" t="s">
        <v>958</v>
      </c>
      <c r="C4320" s="2" t="s">
        <v>551</v>
      </c>
      <c r="D4320" s="2" t="s">
        <v>27</v>
      </c>
      <c r="E4320" s="2" t="s">
        <v>28</v>
      </c>
      <c r="F4320" s="2">
        <v>5612.68</v>
      </c>
      <c r="G4320" s="2">
        <v>1010.28</v>
      </c>
      <c r="H4320" s="2">
        <v>4602.3999999999996</v>
      </c>
      <c r="I4320" s="2" t="s">
        <v>29</v>
      </c>
    </row>
    <row r="4321" spans="1:9" x14ac:dyDescent="0.2">
      <c r="A4321" s="3" t="s">
        <v>4757</v>
      </c>
      <c r="B4321" s="3" t="s">
        <v>215</v>
      </c>
      <c r="C4321" s="3" t="s">
        <v>487</v>
      </c>
      <c r="D4321" s="3" t="s">
        <v>169</v>
      </c>
      <c r="E4321" s="3" t="s">
        <v>34</v>
      </c>
      <c r="F4321" s="3">
        <v>3031.96</v>
      </c>
      <c r="G4321" s="3">
        <v>606.39</v>
      </c>
      <c r="H4321" s="3">
        <v>2425.5700000000002</v>
      </c>
      <c r="I4321" s="3" t="s">
        <v>56</v>
      </c>
    </row>
    <row r="4322" spans="1:9" x14ac:dyDescent="0.2">
      <c r="A4322" s="2" t="s">
        <v>4758</v>
      </c>
      <c r="B4322" s="2" t="s">
        <v>567</v>
      </c>
      <c r="C4322" s="2" t="s">
        <v>1021</v>
      </c>
      <c r="D4322" s="2" t="s">
        <v>64</v>
      </c>
      <c r="E4322" s="2" t="s">
        <v>34</v>
      </c>
      <c r="F4322" s="2">
        <v>5382.18</v>
      </c>
      <c r="G4322" s="2">
        <v>0</v>
      </c>
      <c r="H4322" s="2">
        <v>5382.18</v>
      </c>
      <c r="I4322" s="2" t="s">
        <v>29</v>
      </c>
    </row>
    <row r="4323" spans="1:9" x14ac:dyDescent="0.2">
      <c r="A4323" s="3" t="s">
        <v>4759</v>
      </c>
      <c r="B4323" s="3" t="s">
        <v>39</v>
      </c>
      <c r="C4323" s="3" t="s">
        <v>205</v>
      </c>
      <c r="D4323" s="3" t="s">
        <v>64</v>
      </c>
      <c r="E4323" s="3" t="s">
        <v>115</v>
      </c>
      <c r="F4323" s="3">
        <v>11150.71</v>
      </c>
      <c r="G4323" s="3">
        <v>0</v>
      </c>
      <c r="H4323" s="3">
        <v>11150.71</v>
      </c>
      <c r="I4323" s="3" t="s">
        <v>29</v>
      </c>
    </row>
    <row r="4324" spans="1:9" x14ac:dyDescent="0.2">
      <c r="A4324" s="2" t="s">
        <v>4760</v>
      </c>
      <c r="B4324" s="2" t="s">
        <v>148</v>
      </c>
      <c r="C4324" s="2" t="s">
        <v>148</v>
      </c>
      <c r="D4324" s="2" t="s">
        <v>64</v>
      </c>
      <c r="E4324" s="2" t="s">
        <v>28</v>
      </c>
      <c r="F4324" s="2">
        <v>2709.49</v>
      </c>
      <c r="G4324" s="2">
        <v>0</v>
      </c>
      <c r="H4324" s="2">
        <v>2709.49</v>
      </c>
      <c r="I4324" s="2" t="s">
        <v>41</v>
      </c>
    </row>
    <row r="4325" spans="1:9" x14ac:dyDescent="0.2">
      <c r="A4325" s="3" t="s">
        <v>4761</v>
      </c>
      <c r="B4325" s="3" t="s">
        <v>76</v>
      </c>
      <c r="C4325" s="3" t="s">
        <v>143</v>
      </c>
      <c r="D4325" s="3" t="s">
        <v>33</v>
      </c>
      <c r="E4325" s="3" t="s">
        <v>28</v>
      </c>
      <c r="F4325" s="3">
        <v>6212.13</v>
      </c>
      <c r="G4325" s="3">
        <v>931.82</v>
      </c>
      <c r="H4325" s="3">
        <v>5280.31</v>
      </c>
      <c r="I4325" s="3" t="s">
        <v>29</v>
      </c>
    </row>
    <row r="4326" spans="1:9" x14ac:dyDescent="0.2">
      <c r="A4326" s="2" t="s">
        <v>4762</v>
      </c>
      <c r="B4326" s="2" t="s">
        <v>272</v>
      </c>
      <c r="C4326" s="2" t="s">
        <v>272</v>
      </c>
      <c r="D4326" s="2" t="s">
        <v>52</v>
      </c>
      <c r="E4326" s="2" t="s">
        <v>34</v>
      </c>
      <c r="F4326" s="2">
        <v>4551.95</v>
      </c>
      <c r="G4326" s="2">
        <v>546.23</v>
      </c>
      <c r="H4326" s="2">
        <v>4005.72</v>
      </c>
      <c r="I4326" s="2" t="s">
        <v>29</v>
      </c>
    </row>
    <row r="4327" spans="1:9" x14ac:dyDescent="0.2">
      <c r="A4327" s="3" t="s">
        <v>4763</v>
      </c>
      <c r="B4327" s="3" t="s">
        <v>574</v>
      </c>
      <c r="C4327" s="3" t="s">
        <v>451</v>
      </c>
      <c r="D4327" s="3" t="s">
        <v>27</v>
      </c>
      <c r="E4327" s="3" t="s">
        <v>60</v>
      </c>
      <c r="F4327" s="3">
        <v>3400.61</v>
      </c>
      <c r="G4327" s="3">
        <v>0</v>
      </c>
      <c r="H4327" s="3">
        <v>3400.61</v>
      </c>
      <c r="I4327" s="3" t="s">
        <v>29</v>
      </c>
    </row>
    <row r="4328" spans="1:9" x14ac:dyDescent="0.2">
      <c r="A4328" s="2" t="s">
        <v>4764</v>
      </c>
      <c r="B4328" s="2" t="s">
        <v>520</v>
      </c>
      <c r="C4328" s="2" t="s">
        <v>67</v>
      </c>
      <c r="D4328" s="2" t="s">
        <v>64</v>
      </c>
      <c r="E4328" s="2" t="s">
        <v>34</v>
      </c>
      <c r="F4328" s="2">
        <v>11126.41</v>
      </c>
      <c r="G4328" s="2">
        <v>0</v>
      </c>
      <c r="H4328" s="2">
        <v>11126.41</v>
      </c>
      <c r="I4328" s="2" t="s">
        <v>29</v>
      </c>
    </row>
    <row r="4329" spans="1:9" x14ac:dyDescent="0.2">
      <c r="A4329" s="3" t="s">
        <v>4765</v>
      </c>
      <c r="B4329" s="3" t="s">
        <v>331</v>
      </c>
      <c r="C4329" s="3" t="s">
        <v>558</v>
      </c>
      <c r="D4329" s="3" t="s">
        <v>52</v>
      </c>
      <c r="E4329" s="3" t="s">
        <v>60</v>
      </c>
      <c r="F4329" s="3">
        <v>4593.26</v>
      </c>
      <c r="G4329" s="3">
        <v>0</v>
      </c>
      <c r="H4329" s="3">
        <v>4593.26</v>
      </c>
      <c r="I4329" s="3" t="s">
        <v>29</v>
      </c>
    </row>
    <row r="4330" spans="1:9" x14ac:dyDescent="0.2">
      <c r="A4330" s="2" t="s">
        <v>4766</v>
      </c>
      <c r="B4330" s="2" t="s">
        <v>724</v>
      </c>
      <c r="C4330" s="2" t="s">
        <v>54</v>
      </c>
      <c r="D4330" s="2" t="s">
        <v>52</v>
      </c>
      <c r="E4330" s="2" t="s">
        <v>34</v>
      </c>
      <c r="F4330" s="2">
        <v>6610.82</v>
      </c>
      <c r="G4330" s="2">
        <v>793.3</v>
      </c>
      <c r="H4330" s="2">
        <v>5817.52</v>
      </c>
      <c r="I4330" s="2" t="s">
        <v>29</v>
      </c>
    </row>
    <row r="4331" spans="1:9" x14ac:dyDescent="0.2">
      <c r="A4331" s="3" t="s">
        <v>4767</v>
      </c>
      <c r="B4331" s="3" t="s">
        <v>66</v>
      </c>
      <c r="C4331" s="3" t="s">
        <v>205</v>
      </c>
      <c r="D4331" s="3" t="s">
        <v>33</v>
      </c>
      <c r="E4331" s="3" t="s">
        <v>28</v>
      </c>
      <c r="F4331" s="3">
        <v>3123.64</v>
      </c>
      <c r="G4331" s="3">
        <v>468.55</v>
      </c>
      <c r="H4331" s="3">
        <v>2655.09</v>
      </c>
      <c r="I4331" s="3" t="s">
        <v>41</v>
      </c>
    </row>
    <row r="4332" spans="1:9" x14ac:dyDescent="0.2">
      <c r="A4332" s="2" t="s">
        <v>4768</v>
      </c>
      <c r="B4332" s="2" t="s">
        <v>256</v>
      </c>
      <c r="C4332" s="2" t="s">
        <v>1340</v>
      </c>
      <c r="D4332" s="2" t="s">
        <v>64</v>
      </c>
      <c r="E4332" s="2" t="s">
        <v>28</v>
      </c>
      <c r="F4332" s="2">
        <v>18526.37</v>
      </c>
      <c r="G4332" s="2">
        <v>0</v>
      </c>
      <c r="H4332" s="2">
        <v>18526.37</v>
      </c>
      <c r="I4332" s="2" t="s">
        <v>29</v>
      </c>
    </row>
    <row r="4333" spans="1:9" x14ac:dyDescent="0.2">
      <c r="A4333" s="3" t="s">
        <v>4769</v>
      </c>
      <c r="B4333" s="3" t="s">
        <v>264</v>
      </c>
      <c r="C4333" s="3" t="s">
        <v>264</v>
      </c>
      <c r="D4333" s="3" t="s">
        <v>45</v>
      </c>
      <c r="E4333" s="3" t="s">
        <v>46</v>
      </c>
      <c r="F4333" s="3">
        <v>10379.129999999999</v>
      </c>
      <c r="G4333" s="3">
        <v>518.96</v>
      </c>
      <c r="H4333" s="3">
        <v>9860.17</v>
      </c>
      <c r="I4333" s="3" t="s">
        <v>29</v>
      </c>
    </row>
    <row r="4334" spans="1:9" x14ac:dyDescent="0.2">
      <c r="A4334" s="2" t="s">
        <v>4770</v>
      </c>
      <c r="B4334" s="2" t="s">
        <v>76</v>
      </c>
      <c r="C4334" s="2" t="s">
        <v>432</v>
      </c>
      <c r="D4334" s="2" t="s">
        <v>114</v>
      </c>
      <c r="E4334" s="2" t="s">
        <v>115</v>
      </c>
      <c r="F4334" s="2">
        <v>8322.3700000000008</v>
      </c>
      <c r="G4334" s="2">
        <v>832.24</v>
      </c>
      <c r="H4334" s="2">
        <v>7490.13</v>
      </c>
      <c r="I4334" s="2" t="s">
        <v>29</v>
      </c>
    </row>
    <row r="4335" spans="1:9" x14ac:dyDescent="0.2">
      <c r="A4335" s="3" t="s">
        <v>4771</v>
      </c>
      <c r="B4335" s="3" t="s">
        <v>176</v>
      </c>
      <c r="C4335" s="3" t="s">
        <v>799</v>
      </c>
      <c r="D4335" s="3" t="s">
        <v>52</v>
      </c>
      <c r="E4335" s="3" t="s">
        <v>60</v>
      </c>
      <c r="F4335" s="3">
        <v>7170.51</v>
      </c>
      <c r="G4335" s="3">
        <v>0</v>
      </c>
      <c r="H4335" s="3">
        <v>7170.51</v>
      </c>
      <c r="I4335" s="3" t="s">
        <v>29</v>
      </c>
    </row>
    <row r="4336" spans="1:9" x14ac:dyDescent="0.2">
      <c r="A4336" s="2" t="s">
        <v>4772</v>
      </c>
      <c r="B4336" s="2" t="s">
        <v>239</v>
      </c>
      <c r="C4336" s="2" t="s">
        <v>72</v>
      </c>
      <c r="D4336" s="2" t="s">
        <v>27</v>
      </c>
      <c r="E4336" s="2" t="s">
        <v>60</v>
      </c>
      <c r="F4336" s="2">
        <v>19117.07</v>
      </c>
      <c r="G4336" s="2">
        <v>0</v>
      </c>
      <c r="H4336" s="2">
        <v>19117.07</v>
      </c>
      <c r="I4336" s="2" t="s">
        <v>29</v>
      </c>
    </row>
    <row r="4337" spans="1:9" x14ac:dyDescent="0.2">
      <c r="A4337" s="3" t="s">
        <v>4773</v>
      </c>
      <c r="B4337" s="3" t="s">
        <v>516</v>
      </c>
      <c r="C4337" s="3" t="s">
        <v>520</v>
      </c>
      <c r="D4337" s="3" t="s">
        <v>45</v>
      </c>
      <c r="E4337" s="3" t="s">
        <v>46</v>
      </c>
      <c r="F4337" s="3">
        <v>2362.5700000000002</v>
      </c>
      <c r="G4337" s="3">
        <v>118.13</v>
      </c>
      <c r="H4337" s="3">
        <v>2244.44</v>
      </c>
      <c r="I4337" s="3" t="s">
        <v>29</v>
      </c>
    </row>
    <row r="4338" spans="1:9" x14ac:dyDescent="0.2">
      <c r="A4338" s="2" t="s">
        <v>4774</v>
      </c>
      <c r="B4338" s="2" t="s">
        <v>318</v>
      </c>
      <c r="C4338" s="2" t="s">
        <v>82</v>
      </c>
      <c r="D4338" s="2" t="s">
        <v>64</v>
      </c>
      <c r="E4338" s="2" t="s">
        <v>115</v>
      </c>
      <c r="F4338" s="2">
        <v>14067.84</v>
      </c>
      <c r="G4338" s="2">
        <v>0</v>
      </c>
      <c r="H4338" s="2">
        <v>14067.84</v>
      </c>
      <c r="I4338" s="2" t="s">
        <v>29</v>
      </c>
    </row>
    <row r="4339" spans="1:9" x14ac:dyDescent="0.2">
      <c r="A4339" s="3" t="s">
        <v>4775</v>
      </c>
      <c r="B4339" s="3" t="s">
        <v>84</v>
      </c>
      <c r="C4339" s="3" t="s">
        <v>85</v>
      </c>
      <c r="D4339" s="3" t="s">
        <v>33</v>
      </c>
      <c r="E4339" s="3" t="s">
        <v>28</v>
      </c>
      <c r="F4339" s="3">
        <v>4439.9799999999996</v>
      </c>
      <c r="G4339" s="3">
        <v>666</v>
      </c>
      <c r="H4339" s="3">
        <v>3773.98</v>
      </c>
      <c r="I4339" s="3" t="s">
        <v>29</v>
      </c>
    </row>
    <row r="4340" spans="1:9" x14ac:dyDescent="0.2">
      <c r="A4340" s="2" t="s">
        <v>4776</v>
      </c>
      <c r="B4340" s="2" t="s">
        <v>285</v>
      </c>
      <c r="C4340" s="2" t="s">
        <v>117</v>
      </c>
      <c r="D4340" s="2" t="s">
        <v>33</v>
      </c>
      <c r="E4340" s="2" t="s">
        <v>60</v>
      </c>
      <c r="F4340" s="2">
        <v>7246.01</v>
      </c>
      <c r="G4340" s="2">
        <v>0</v>
      </c>
      <c r="H4340" s="2">
        <v>7246.01</v>
      </c>
      <c r="I4340" s="2" t="s">
        <v>41</v>
      </c>
    </row>
    <row r="4341" spans="1:9" x14ac:dyDescent="0.2">
      <c r="A4341" s="3" t="s">
        <v>4777</v>
      </c>
      <c r="B4341" s="3" t="s">
        <v>97</v>
      </c>
      <c r="C4341" s="3" t="s">
        <v>139</v>
      </c>
      <c r="D4341" s="3" t="s">
        <v>64</v>
      </c>
      <c r="E4341" s="3" t="s">
        <v>115</v>
      </c>
      <c r="F4341" s="3">
        <v>9520.91</v>
      </c>
      <c r="G4341" s="3">
        <v>0</v>
      </c>
      <c r="H4341" s="3">
        <v>9520.91</v>
      </c>
      <c r="I4341" s="3" t="s">
        <v>29</v>
      </c>
    </row>
    <row r="4342" spans="1:9" x14ac:dyDescent="0.2">
      <c r="A4342" s="2" t="s">
        <v>4778</v>
      </c>
      <c r="B4342" s="2" t="s">
        <v>253</v>
      </c>
      <c r="C4342" s="2" t="s">
        <v>824</v>
      </c>
      <c r="D4342" s="2" t="s">
        <v>52</v>
      </c>
      <c r="E4342" s="2" t="s">
        <v>34</v>
      </c>
      <c r="F4342" s="2">
        <v>20180.53</v>
      </c>
      <c r="G4342" s="2">
        <v>2421.66</v>
      </c>
      <c r="H4342" s="2">
        <v>17758.87</v>
      </c>
      <c r="I4342" s="2" t="s">
        <v>29</v>
      </c>
    </row>
    <row r="4343" spans="1:9" x14ac:dyDescent="0.2">
      <c r="A4343" s="3" t="s">
        <v>4779</v>
      </c>
      <c r="B4343" s="3" t="s">
        <v>364</v>
      </c>
      <c r="C4343" s="3" t="s">
        <v>971</v>
      </c>
      <c r="D4343" s="3" t="s">
        <v>52</v>
      </c>
      <c r="E4343" s="3" t="s">
        <v>34</v>
      </c>
      <c r="F4343" s="3">
        <v>2147.0300000000002</v>
      </c>
      <c r="G4343" s="3">
        <v>257.64</v>
      </c>
      <c r="H4343" s="3">
        <v>1889.39</v>
      </c>
      <c r="I4343" s="3" t="s">
        <v>29</v>
      </c>
    </row>
    <row r="4344" spans="1:9" x14ac:dyDescent="0.2">
      <c r="A4344" s="2" t="s">
        <v>4780</v>
      </c>
      <c r="B4344" s="2" t="s">
        <v>443</v>
      </c>
      <c r="C4344" s="2" t="s">
        <v>471</v>
      </c>
      <c r="D4344" s="2" t="s">
        <v>52</v>
      </c>
      <c r="E4344" s="2" t="s">
        <v>34</v>
      </c>
      <c r="F4344" s="2">
        <v>14798.25</v>
      </c>
      <c r="G4344" s="2">
        <v>1775.79</v>
      </c>
      <c r="H4344" s="2">
        <v>13022.46</v>
      </c>
      <c r="I4344" s="2" t="s">
        <v>29</v>
      </c>
    </row>
    <row r="4345" spans="1:9" x14ac:dyDescent="0.2">
      <c r="A4345" s="3" t="s">
        <v>4781</v>
      </c>
      <c r="B4345" s="3" t="s">
        <v>337</v>
      </c>
      <c r="C4345" s="3" t="s">
        <v>300</v>
      </c>
      <c r="D4345" s="3" t="s">
        <v>206</v>
      </c>
      <c r="E4345" s="3" t="s">
        <v>207</v>
      </c>
      <c r="F4345" s="3">
        <v>9757.1299999999992</v>
      </c>
      <c r="G4345" s="3">
        <v>0</v>
      </c>
      <c r="H4345" s="3">
        <v>9757.1299999999992</v>
      </c>
      <c r="I4345" s="3" t="s">
        <v>29</v>
      </c>
    </row>
    <row r="4346" spans="1:9" x14ac:dyDescent="0.2">
      <c r="A4346" s="2" t="s">
        <v>4782</v>
      </c>
      <c r="B4346" s="2" t="s">
        <v>478</v>
      </c>
      <c r="C4346" s="2" t="s">
        <v>324</v>
      </c>
      <c r="D4346" s="2" t="s">
        <v>52</v>
      </c>
      <c r="E4346" s="2" t="s">
        <v>60</v>
      </c>
      <c r="F4346" s="2">
        <v>14053.77</v>
      </c>
      <c r="G4346" s="2">
        <v>0</v>
      </c>
      <c r="H4346" s="2">
        <v>14053.77</v>
      </c>
      <c r="I4346" s="2" t="s">
        <v>56</v>
      </c>
    </row>
    <row r="4347" spans="1:9" x14ac:dyDescent="0.2">
      <c r="A4347" s="3" t="s">
        <v>4783</v>
      </c>
      <c r="B4347" s="3" t="s">
        <v>846</v>
      </c>
      <c r="C4347" s="3" t="s">
        <v>794</v>
      </c>
      <c r="D4347" s="3" t="s">
        <v>45</v>
      </c>
      <c r="E4347" s="3" t="s">
        <v>89</v>
      </c>
      <c r="F4347" s="3">
        <v>8661.35</v>
      </c>
      <c r="G4347" s="3">
        <v>0</v>
      </c>
      <c r="H4347" s="3">
        <v>8661.35</v>
      </c>
      <c r="I4347" s="3" t="s">
        <v>29</v>
      </c>
    </row>
    <row r="4348" spans="1:9" x14ac:dyDescent="0.2">
      <c r="A4348" s="2" t="s">
        <v>4784</v>
      </c>
      <c r="B4348" s="2" t="s">
        <v>294</v>
      </c>
      <c r="C4348" s="2" t="s">
        <v>204</v>
      </c>
      <c r="D4348" s="2" t="s">
        <v>52</v>
      </c>
      <c r="E4348" s="2" t="s">
        <v>60</v>
      </c>
      <c r="F4348" s="2">
        <v>11201.07</v>
      </c>
      <c r="G4348" s="2">
        <v>0</v>
      </c>
      <c r="H4348" s="2">
        <v>11201.07</v>
      </c>
      <c r="I4348" s="2" t="s">
        <v>29</v>
      </c>
    </row>
    <row r="4349" spans="1:9" x14ac:dyDescent="0.2">
      <c r="A4349" s="3" t="s">
        <v>4785</v>
      </c>
      <c r="B4349" s="3" t="s">
        <v>605</v>
      </c>
      <c r="C4349" s="3" t="s">
        <v>72</v>
      </c>
      <c r="D4349" s="3" t="s">
        <v>52</v>
      </c>
      <c r="E4349" s="3" t="s">
        <v>60</v>
      </c>
      <c r="F4349" s="3">
        <v>3348.64</v>
      </c>
      <c r="G4349" s="3">
        <v>0</v>
      </c>
      <c r="H4349" s="3">
        <v>3348.64</v>
      </c>
      <c r="I4349" s="3" t="s">
        <v>29</v>
      </c>
    </row>
    <row r="4350" spans="1:9" x14ac:dyDescent="0.2">
      <c r="A4350" s="2" t="s">
        <v>4786</v>
      </c>
      <c r="B4350" s="2" t="s">
        <v>391</v>
      </c>
      <c r="C4350" s="2" t="s">
        <v>305</v>
      </c>
      <c r="D4350" s="2" t="s">
        <v>33</v>
      </c>
      <c r="E4350" s="2" t="s">
        <v>28</v>
      </c>
      <c r="F4350" s="2">
        <v>2774.37</v>
      </c>
      <c r="G4350" s="2">
        <v>416.16</v>
      </c>
      <c r="H4350" s="2">
        <v>2358.21</v>
      </c>
      <c r="I4350" s="2" t="s">
        <v>29</v>
      </c>
    </row>
    <row r="4351" spans="1:9" x14ac:dyDescent="0.2">
      <c r="A4351" s="3" t="s">
        <v>4787</v>
      </c>
      <c r="B4351" s="3" t="s">
        <v>409</v>
      </c>
      <c r="C4351" s="3" t="s">
        <v>410</v>
      </c>
      <c r="D4351" s="3" t="s">
        <v>206</v>
      </c>
      <c r="E4351" s="3" t="s">
        <v>207</v>
      </c>
      <c r="F4351" s="3">
        <v>19614.95</v>
      </c>
      <c r="G4351" s="3">
        <v>0</v>
      </c>
      <c r="H4351" s="3">
        <v>19614.95</v>
      </c>
      <c r="I4351" s="3" t="s">
        <v>29</v>
      </c>
    </row>
    <row r="4352" spans="1:9" x14ac:dyDescent="0.2">
      <c r="A4352" s="2" t="s">
        <v>4788</v>
      </c>
      <c r="B4352" s="2" t="s">
        <v>198</v>
      </c>
      <c r="C4352" s="2" t="s">
        <v>497</v>
      </c>
      <c r="D4352" s="2" t="s">
        <v>52</v>
      </c>
      <c r="E4352" s="2" t="s">
        <v>60</v>
      </c>
      <c r="F4352" s="2">
        <v>6894.05</v>
      </c>
      <c r="G4352" s="2">
        <v>0</v>
      </c>
      <c r="H4352" s="2">
        <v>6894.05</v>
      </c>
      <c r="I4352" s="2" t="s">
        <v>41</v>
      </c>
    </row>
    <row r="4353" spans="1:9" x14ac:dyDescent="0.2">
      <c r="A4353" s="3" t="s">
        <v>4789</v>
      </c>
      <c r="B4353" s="3" t="s">
        <v>590</v>
      </c>
      <c r="C4353" s="3" t="s">
        <v>666</v>
      </c>
      <c r="D4353" s="3" t="s">
        <v>52</v>
      </c>
      <c r="E4353" s="3" t="s">
        <v>60</v>
      </c>
      <c r="F4353" s="3">
        <v>3068.59</v>
      </c>
      <c r="G4353" s="3">
        <v>0</v>
      </c>
      <c r="H4353" s="3">
        <v>3068.59</v>
      </c>
      <c r="I4353" s="3" t="s">
        <v>29</v>
      </c>
    </row>
    <row r="4354" spans="1:9" x14ac:dyDescent="0.2">
      <c r="A4354" s="2" t="s">
        <v>4790</v>
      </c>
      <c r="B4354" s="2" t="s">
        <v>37</v>
      </c>
      <c r="C4354" s="2" t="s">
        <v>614</v>
      </c>
      <c r="D4354" s="2" t="s">
        <v>33</v>
      </c>
      <c r="E4354" s="2" t="s">
        <v>60</v>
      </c>
      <c r="F4354" s="2">
        <v>3917.43</v>
      </c>
      <c r="G4354" s="2">
        <v>0</v>
      </c>
      <c r="H4354" s="2">
        <v>3917.43</v>
      </c>
      <c r="I4354" s="2" t="s">
        <v>29</v>
      </c>
    </row>
    <row r="4355" spans="1:9" x14ac:dyDescent="0.2">
      <c r="A4355" s="3" t="s">
        <v>4791</v>
      </c>
      <c r="B4355" s="3" t="s">
        <v>626</v>
      </c>
      <c r="C4355" s="3" t="s">
        <v>1234</v>
      </c>
      <c r="D4355" s="3" t="s">
        <v>33</v>
      </c>
      <c r="E4355" s="3" t="s">
        <v>28</v>
      </c>
      <c r="F4355" s="3">
        <v>13010.21</v>
      </c>
      <c r="G4355" s="3">
        <v>1951.53</v>
      </c>
      <c r="H4355" s="3">
        <v>11058.68</v>
      </c>
      <c r="I4355" s="3" t="s">
        <v>29</v>
      </c>
    </row>
    <row r="4356" spans="1:9" x14ac:dyDescent="0.2">
      <c r="A4356" s="2" t="s">
        <v>4792</v>
      </c>
      <c r="B4356" s="2" t="s">
        <v>153</v>
      </c>
      <c r="C4356" s="2" t="s">
        <v>612</v>
      </c>
      <c r="D4356" s="2" t="s">
        <v>114</v>
      </c>
      <c r="E4356" s="2" t="s">
        <v>46</v>
      </c>
      <c r="F4356" s="2">
        <v>20070.349999999999</v>
      </c>
      <c r="G4356" s="2">
        <v>2007.04</v>
      </c>
      <c r="H4356" s="2">
        <v>18063.310000000001</v>
      </c>
      <c r="I4356" s="2" t="s">
        <v>29</v>
      </c>
    </row>
    <row r="4357" spans="1:9" x14ac:dyDescent="0.2">
      <c r="A4357" s="3" t="s">
        <v>4793</v>
      </c>
      <c r="B4357" s="3" t="s">
        <v>706</v>
      </c>
      <c r="C4357" s="3" t="s">
        <v>553</v>
      </c>
      <c r="D4357" s="3" t="s">
        <v>52</v>
      </c>
      <c r="E4357" s="3" t="s">
        <v>34</v>
      </c>
      <c r="F4357" s="3">
        <v>3586.43</v>
      </c>
      <c r="G4357" s="3">
        <v>430.37</v>
      </c>
      <c r="H4357" s="3">
        <v>3156.06</v>
      </c>
      <c r="I4357" s="3" t="s">
        <v>29</v>
      </c>
    </row>
    <row r="4358" spans="1:9" x14ac:dyDescent="0.2">
      <c r="A4358" s="2" t="s">
        <v>4794</v>
      </c>
      <c r="B4358" s="2" t="s">
        <v>416</v>
      </c>
      <c r="C4358" s="2" t="s">
        <v>95</v>
      </c>
      <c r="D4358" s="2" t="s">
        <v>45</v>
      </c>
      <c r="E4358" s="2" t="s">
        <v>89</v>
      </c>
      <c r="F4358" s="2">
        <v>13150.35</v>
      </c>
      <c r="G4358" s="2">
        <v>0</v>
      </c>
      <c r="H4358" s="2">
        <v>13150.35</v>
      </c>
      <c r="I4358" s="2" t="s">
        <v>29</v>
      </c>
    </row>
    <row r="4359" spans="1:9" x14ac:dyDescent="0.2">
      <c r="A4359" s="3" t="s">
        <v>4795</v>
      </c>
      <c r="B4359" s="3" t="s">
        <v>492</v>
      </c>
      <c r="C4359" s="3" t="s">
        <v>1623</v>
      </c>
      <c r="D4359" s="3" t="s">
        <v>45</v>
      </c>
      <c r="E4359" s="3" t="s">
        <v>89</v>
      </c>
      <c r="F4359" s="3">
        <v>4142.7</v>
      </c>
      <c r="G4359" s="3">
        <v>0</v>
      </c>
      <c r="H4359" s="3">
        <v>4142.7</v>
      </c>
      <c r="I4359" s="3" t="s">
        <v>29</v>
      </c>
    </row>
    <row r="4360" spans="1:9" x14ac:dyDescent="0.2">
      <c r="A4360" s="2" t="s">
        <v>4796</v>
      </c>
      <c r="B4360" s="2" t="s">
        <v>97</v>
      </c>
      <c r="C4360" s="2" t="s">
        <v>653</v>
      </c>
      <c r="D4360" s="2" t="s">
        <v>33</v>
      </c>
      <c r="E4360" s="2" t="s">
        <v>34</v>
      </c>
      <c r="F4360" s="2">
        <v>17473.82</v>
      </c>
      <c r="G4360" s="2">
        <v>2621.0700000000002</v>
      </c>
      <c r="H4360" s="2">
        <v>14852.75</v>
      </c>
      <c r="I4360" s="2" t="s">
        <v>29</v>
      </c>
    </row>
    <row r="4361" spans="1:9" x14ac:dyDescent="0.2">
      <c r="A4361" s="3" t="s">
        <v>4797</v>
      </c>
      <c r="B4361" s="3" t="s">
        <v>1272</v>
      </c>
      <c r="C4361" s="3" t="s">
        <v>100</v>
      </c>
      <c r="D4361" s="3" t="s">
        <v>45</v>
      </c>
      <c r="E4361" s="3" t="s">
        <v>46</v>
      </c>
      <c r="F4361" s="3">
        <v>13371.41</v>
      </c>
      <c r="G4361" s="3">
        <v>668.57</v>
      </c>
      <c r="H4361" s="3">
        <v>12702.84</v>
      </c>
      <c r="I4361" s="3" t="s">
        <v>29</v>
      </c>
    </row>
    <row r="4362" spans="1:9" x14ac:dyDescent="0.2">
      <c r="A4362" s="2" t="s">
        <v>4798</v>
      </c>
      <c r="B4362" s="2" t="s">
        <v>451</v>
      </c>
      <c r="C4362" s="2" t="s">
        <v>762</v>
      </c>
      <c r="D4362" s="2" t="s">
        <v>27</v>
      </c>
      <c r="E4362" s="2" t="s">
        <v>28</v>
      </c>
      <c r="F4362" s="2">
        <v>17227.27</v>
      </c>
      <c r="G4362" s="2">
        <v>3100.91</v>
      </c>
      <c r="H4362" s="2">
        <v>14126.36</v>
      </c>
      <c r="I4362" s="2" t="s">
        <v>41</v>
      </c>
    </row>
    <row r="4363" spans="1:9" x14ac:dyDescent="0.2">
      <c r="A4363" s="3" t="s">
        <v>4799</v>
      </c>
      <c r="B4363" s="3" t="s">
        <v>720</v>
      </c>
      <c r="C4363" s="3" t="s">
        <v>851</v>
      </c>
      <c r="D4363" s="3" t="s">
        <v>52</v>
      </c>
      <c r="E4363" s="3" t="s">
        <v>60</v>
      </c>
      <c r="F4363" s="3">
        <v>13605.79</v>
      </c>
      <c r="G4363" s="3">
        <v>0</v>
      </c>
      <c r="H4363" s="3">
        <v>13605.79</v>
      </c>
      <c r="I4363" s="3" t="s">
        <v>56</v>
      </c>
    </row>
    <row r="4364" spans="1:9" x14ac:dyDescent="0.2">
      <c r="A4364" s="2" t="s">
        <v>4800</v>
      </c>
      <c r="B4364" s="2" t="s">
        <v>353</v>
      </c>
      <c r="C4364" s="2" t="s">
        <v>570</v>
      </c>
      <c r="D4364" s="2" t="s">
        <v>206</v>
      </c>
      <c r="E4364" s="2" t="s">
        <v>207</v>
      </c>
      <c r="F4364" s="2">
        <v>3372.04</v>
      </c>
      <c r="G4364" s="2">
        <v>0</v>
      </c>
      <c r="H4364" s="2">
        <v>3372.04</v>
      </c>
      <c r="I4364" s="2" t="s">
        <v>56</v>
      </c>
    </row>
    <row r="4365" spans="1:9" x14ac:dyDescent="0.2">
      <c r="A4365" s="3" t="s">
        <v>4801</v>
      </c>
      <c r="B4365" s="3" t="s">
        <v>595</v>
      </c>
      <c r="C4365" s="3" t="s">
        <v>595</v>
      </c>
      <c r="D4365" s="3" t="s">
        <v>52</v>
      </c>
      <c r="E4365" s="3" t="s">
        <v>60</v>
      </c>
      <c r="F4365" s="3">
        <v>5587.19</v>
      </c>
      <c r="G4365" s="3">
        <v>0</v>
      </c>
      <c r="H4365" s="3">
        <v>5587.19</v>
      </c>
      <c r="I4365" s="3" t="s">
        <v>41</v>
      </c>
    </row>
    <row r="4366" spans="1:9" x14ac:dyDescent="0.2">
      <c r="A4366" s="2" t="s">
        <v>4802</v>
      </c>
      <c r="B4366" s="2" t="s">
        <v>567</v>
      </c>
      <c r="C4366" s="2" t="s">
        <v>261</v>
      </c>
      <c r="D4366" s="2" t="s">
        <v>33</v>
      </c>
      <c r="E4366" s="2" t="s">
        <v>60</v>
      </c>
      <c r="F4366" s="2">
        <v>5228.22</v>
      </c>
      <c r="G4366" s="2">
        <v>0</v>
      </c>
      <c r="H4366" s="2">
        <v>5228.22</v>
      </c>
      <c r="I4366" s="2" t="s">
        <v>41</v>
      </c>
    </row>
    <row r="4367" spans="1:9" x14ac:dyDescent="0.2">
      <c r="A4367" s="3" t="s">
        <v>4803</v>
      </c>
      <c r="B4367" s="3" t="s">
        <v>543</v>
      </c>
      <c r="C4367" s="3" t="s">
        <v>618</v>
      </c>
      <c r="D4367" s="3" t="s">
        <v>33</v>
      </c>
      <c r="E4367" s="3" t="s">
        <v>28</v>
      </c>
      <c r="F4367" s="3">
        <v>5214.47</v>
      </c>
      <c r="G4367" s="3">
        <v>782.17</v>
      </c>
      <c r="H4367" s="3">
        <v>4432.3</v>
      </c>
      <c r="I4367" s="3" t="s">
        <v>41</v>
      </c>
    </row>
    <row r="4368" spans="1:9" x14ac:dyDescent="0.2">
      <c r="A4368" s="2" t="s">
        <v>4804</v>
      </c>
      <c r="B4368" s="2" t="s">
        <v>54</v>
      </c>
      <c r="C4368" s="2" t="s">
        <v>741</v>
      </c>
      <c r="D4368" s="2" t="s">
        <v>45</v>
      </c>
      <c r="E4368" s="2" t="s">
        <v>46</v>
      </c>
      <c r="F4368" s="2">
        <v>8373.06</v>
      </c>
      <c r="G4368" s="2">
        <v>418.65</v>
      </c>
      <c r="H4368" s="2">
        <v>7954.41</v>
      </c>
      <c r="I4368" s="2" t="s">
        <v>29</v>
      </c>
    </row>
    <row r="4369" spans="1:9" x14ac:dyDescent="0.2">
      <c r="A4369" s="3" t="s">
        <v>4805</v>
      </c>
      <c r="B4369" s="3" t="s">
        <v>135</v>
      </c>
      <c r="C4369" s="3" t="s">
        <v>51</v>
      </c>
      <c r="D4369" s="3" t="s">
        <v>64</v>
      </c>
      <c r="E4369" s="3" t="s">
        <v>28</v>
      </c>
      <c r="F4369" s="3">
        <v>10531.95</v>
      </c>
      <c r="G4369" s="3">
        <v>0</v>
      </c>
      <c r="H4369" s="3">
        <v>10531.95</v>
      </c>
      <c r="I4369" s="3" t="s">
        <v>29</v>
      </c>
    </row>
    <row r="4370" spans="1:9" x14ac:dyDescent="0.2">
      <c r="A4370" s="2" t="s">
        <v>4806</v>
      </c>
      <c r="B4370" s="2" t="s">
        <v>749</v>
      </c>
      <c r="C4370" s="2" t="s">
        <v>247</v>
      </c>
      <c r="D4370" s="2" t="s">
        <v>52</v>
      </c>
      <c r="E4370" s="2" t="s">
        <v>34</v>
      </c>
      <c r="F4370" s="2">
        <v>7127.5</v>
      </c>
      <c r="G4370" s="2">
        <v>855.3</v>
      </c>
      <c r="H4370" s="2">
        <v>6272.2</v>
      </c>
      <c r="I4370" s="2" t="s">
        <v>41</v>
      </c>
    </row>
    <row r="4371" spans="1:9" x14ac:dyDescent="0.2">
      <c r="A4371" s="3" t="s">
        <v>4807</v>
      </c>
      <c r="B4371" s="3" t="s">
        <v>302</v>
      </c>
      <c r="C4371" s="3" t="s">
        <v>423</v>
      </c>
      <c r="D4371" s="3" t="s">
        <v>45</v>
      </c>
      <c r="E4371" s="3" t="s">
        <v>89</v>
      </c>
      <c r="F4371" s="3">
        <v>3987.69</v>
      </c>
      <c r="G4371" s="3">
        <v>0</v>
      </c>
      <c r="H4371" s="3">
        <v>3987.69</v>
      </c>
      <c r="I4371" s="3" t="s">
        <v>29</v>
      </c>
    </row>
    <row r="4372" spans="1:9" x14ac:dyDescent="0.2">
      <c r="A4372" s="2" t="s">
        <v>4808</v>
      </c>
      <c r="B4372" s="2" t="s">
        <v>708</v>
      </c>
      <c r="C4372" s="2" t="s">
        <v>176</v>
      </c>
      <c r="D4372" s="2" t="s">
        <v>33</v>
      </c>
      <c r="E4372" s="2" t="s">
        <v>28</v>
      </c>
      <c r="F4372" s="2">
        <v>4101.2700000000004</v>
      </c>
      <c r="G4372" s="2">
        <v>615.19000000000005</v>
      </c>
      <c r="H4372" s="2">
        <v>3486.08</v>
      </c>
      <c r="I4372" s="2" t="s">
        <v>41</v>
      </c>
    </row>
    <row r="4373" spans="1:9" x14ac:dyDescent="0.2">
      <c r="A4373" s="3" t="s">
        <v>4809</v>
      </c>
      <c r="B4373" s="3" t="s">
        <v>902</v>
      </c>
      <c r="C4373" s="3" t="s">
        <v>204</v>
      </c>
      <c r="D4373" s="3" t="s">
        <v>45</v>
      </c>
      <c r="E4373" s="3" t="s">
        <v>89</v>
      </c>
      <c r="F4373" s="3">
        <v>2951.32</v>
      </c>
      <c r="G4373" s="3">
        <v>0</v>
      </c>
      <c r="H4373" s="3">
        <v>2951.32</v>
      </c>
      <c r="I4373" s="3" t="s">
        <v>29</v>
      </c>
    </row>
    <row r="4374" spans="1:9" x14ac:dyDescent="0.2">
      <c r="A4374" s="2" t="s">
        <v>4810</v>
      </c>
      <c r="B4374" s="2" t="s">
        <v>95</v>
      </c>
      <c r="C4374" s="2" t="s">
        <v>527</v>
      </c>
      <c r="D4374" s="2" t="s">
        <v>52</v>
      </c>
      <c r="E4374" s="2" t="s">
        <v>60</v>
      </c>
      <c r="F4374" s="2">
        <v>8198.8799999999992</v>
      </c>
      <c r="G4374" s="2">
        <v>0</v>
      </c>
      <c r="H4374" s="2">
        <v>8198.8799999999992</v>
      </c>
      <c r="I4374" s="2" t="s">
        <v>29</v>
      </c>
    </row>
    <row r="4375" spans="1:9" x14ac:dyDescent="0.2">
      <c r="A4375" s="3" t="s">
        <v>4811</v>
      </c>
      <c r="B4375" s="3" t="s">
        <v>124</v>
      </c>
      <c r="C4375" s="3" t="s">
        <v>117</v>
      </c>
      <c r="D4375" s="3" t="s">
        <v>33</v>
      </c>
      <c r="E4375" s="3" t="s">
        <v>60</v>
      </c>
      <c r="F4375" s="3">
        <v>3335.3</v>
      </c>
      <c r="G4375" s="3">
        <v>0</v>
      </c>
      <c r="H4375" s="3">
        <v>3335.3</v>
      </c>
      <c r="I4375" s="3" t="s">
        <v>41</v>
      </c>
    </row>
    <row r="4376" spans="1:9" x14ac:dyDescent="0.2">
      <c r="A4376" s="2" t="s">
        <v>4812</v>
      </c>
      <c r="B4376" s="2" t="s">
        <v>1610</v>
      </c>
      <c r="C4376" s="2" t="s">
        <v>173</v>
      </c>
      <c r="D4376" s="2" t="s">
        <v>52</v>
      </c>
      <c r="E4376" s="2" t="s">
        <v>34</v>
      </c>
      <c r="F4376" s="2">
        <v>10140.540000000001</v>
      </c>
      <c r="G4376" s="2">
        <v>1216.8599999999999</v>
      </c>
      <c r="H4376" s="2">
        <v>8923.68</v>
      </c>
      <c r="I4376" s="2" t="s">
        <v>29</v>
      </c>
    </row>
    <row r="4377" spans="1:9" x14ac:dyDescent="0.2">
      <c r="A4377" s="3" t="s">
        <v>4813</v>
      </c>
      <c r="B4377" s="3" t="s">
        <v>331</v>
      </c>
      <c r="C4377" s="3" t="s">
        <v>754</v>
      </c>
      <c r="D4377" s="3" t="s">
        <v>33</v>
      </c>
      <c r="E4377" s="3" t="s">
        <v>60</v>
      </c>
      <c r="F4377" s="3">
        <v>2683.49</v>
      </c>
      <c r="G4377" s="3">
        <v>0</v>
      </c>
      <c r="H4377" s="3">
        <v>2683.49</v>
      </c>
      <c r="I4377" s="3" t="s">
        <v>29</v>
      </c>
    </row>
    <row r="4378" spans="1:9" x14ac:dyDescent="0.2">
      <c r="A4378" s="2" t="s">
        <v>4814</v>
      </c>
      <c r="B4378" s="2" t="s">
        <v>164</v>
      </c>
      <c r="C4378" s="2" t="s">
        <v>475</v>
      </c>
      <c r="D4378" s="2" t="s">
        <v>27</v>
      </c>
      <c r="E4378" s="2" t="s">
        <v>34</v>
      </c>
      <c r="F4378" s="2">
        <v>5434.57</v>
      </c>
      <c r="G4378" s="2">
        <v>978.22</v>
      </c>
      <c r="H4378" s="2">
        <v>4456.3500000000004</v>
      </c>
      <c r="I4378" s="2" t="s">
        <v>29</v>
      </c>
    </row>
    <row r="4379" spans="1:9" x14ac:dyDescent="0.2">
      <c r="A4379" s="3" t="s">
        <v>4815</v>
      </c>
      <c r="B4379" s="3" t="s">
        <v>94</v>
      </c>
      <c r="C4379" s="3" t="s">
        <v>78</v>
      </c>
      <c r="D4379" s="3" t="s">
        <v>45</v>
      </c>
      <c r="E4379" s="3" t="s">
        <v>46</v>
      </c>
      <c r="F4379" s="3">
        <v>9994.39</v>
      </c>
      <c r="G4379" s="3">
        <v>499.72</v>
      </c>
      <c r="H4379" s="3">
        <v>9494.67</v>
      </c>
      <c r="I4379" s="3" t="s">
        <v>29</v>
      </c>
    </row>
    <row r="4380" spans="1:9" x14ac:dyDescent="0.2">
      <c r="A4380" s="2" t="s">
        <v>4816</v>
      </c>
      <c r="B4380" s="2" t="s">
        <v>202</v>
      </c>
      <c r="C4380" s="2" t="s">
        <v>380</v>
      </c>
      <c r="D4380" s="2" t="s">
        <v>33</v>
      </c>
      <c r="E4380" s="2" t="s">
        <v>28</v>
      </c>
      <c r="F4380" s="2">
        <v>3195.54</v>
      </c>
      <c r="G4380" s="2">
        <v>479.33</v>
      </c>
      <c r="H4380" s="2">
        <v>2716.21</v>
      </c>
      <c r="I4380" s="2" t="s">
        <v>56</v>
      </c>
    </row>
    <row r="4381" spans="1:9" x14ac:dyDescent="0.2">
      <c r="A4381" s="3" t="s">
        <v>4817</v>
      </c>
      <c r="B4381" s="3" t="s">
        <v>722</v>
      </c>
      <c r="C4381" s="3" t="s">
        <v>432</v>
      </c>
      <c r="D4381" s="3" t="s">
        <v>169</v>
      </c>
      <c r="E4381" s="3" t="s">
        <v>46</v>
      </c>
      <c r="F4381" s="3">
        <v>18911.490000000002</v>
      </c>
      <c r="G4381" s="3">
        <v>3782.3</v>
      </c>
      <c r="H4381" s="3">
        <v>15129.19</v>
      </c>
      <c r="I4381" s="3" t="s">
        <v>29</v>
      </c>
    </row>
    <row r="4382" spans="1:9" x14ac:dyDescent="0.2">
      <c r="A4382" s="2" t="s">
        <v>4818</v>
      </c>
      <c r="B4382" s="2" t="s">
        <v>396</v>
      </c>
      <c r="C4382" s="2" t="s">
        <v>484</v>
      </c>
      <c r="D4382" s="2" t="s">
        <v>52</v>
      </c>
      <c r="E4382" s="2" t="s">
        <v>60</v>
      </c>
      <c r="F4382" s="2">
        <v>4698.4799999999996</v>
      </c>
      <c r="G4382" s="2">
        <v>0</v>
      </c>
      <c r="H4382" s="2">
        <v>4698.4799999999996</v>
      </c>
      <c r="I4382" s="2" t="s">
        <v>29</v>
      </c>
    </row>
    <row r="4383" spans="1:9" x14ac:dyDescent="0.2">
      <c r="A4383" s="3" t="s">
        <v>4819</v>
      </c>
      <c r="B4383" s="3" t="s">
        <v>178</v>
      </c>
      <c r="C4383" s="3" t="s">
        <v>789</v>
      </c>
      <c r="D4383" s="3" t="s">
        <v>33</v>
      </c>
      <c r="E4383" s="3" t="s">
        <v>28</v>
      </c>
      <c r="F4383" s="3">
        <v>2642.17</v>
      </c>
      <c r="G4383" s="3">
        <v>396.33</v>
      </c>
      <c r="H4383" s="3">
        <v>2245.84</v>
      </c>
      <c r="I4383" s="3" t="s">
        <v>29</v>
      </c>
    </row>
    <row r="4384" spans="1:9" x14ac:dyDescent="0.2">
      <c r="A4384" s="2" t="s">
        <v>4820</v>
      </c>
      <c r="B4384" s="2" t="s">
        <v>135</v>
      </c>
      <c r="C4384" s="2" t="s">
        <v>136</v>
      </c>
      <c r="D4384" s="2" t="s">
        <v>33</v>
      </c>
      <c r="E4384" s="2" t="s">
        <v>34</v>
      </c>
      <c r="F4384" s="2">
        <v>2873.69</v>
      </c>
      <c r="G4384" s="2">
        <v>431.05</v>
      </c>
      <c r="H4384" s="2">
        <v>2442.64</v>
      </c>
      <c r="I4384" s="2" t="s">
        <v>41</v>
      </c>
    </row>
    <row r="4385" spans="1:9" x14ac:dyDescent="0.2">
      <c r="A4385" s="3" t="s">
        <v>4821</v>
      </c>
      <c r="B4385" s="3" t="s">
        <v>326</v>
      </c>
      <c r="C4385" s="3" t="s">
        <v>205</v>
      </c>
      <c r="D4385" s="3" t="s">
        <v>27</v>
      </c>
      <c r="E4385" s="3" t="s">
        <v>28</v>
      </c>
      <c r="F4385" s="3">
        <v>6025.41</v>
      </c>
      <c r="G4385" s="3">
        <v>1084.57</v>
      </c>
      <c r="H4385" s="3">
        <v>4940.84</v>
      </c>
      <c r="I4385" s="3" t="s">
        <v>29</v>
      </c>
    </row>
    <row r="4386" spans="1:9" x14ac:dyDescent="0.2">
      <c r="A4386" s="2" t="s">
        <v>4822</v>
      </c>
      <c r="B4386" s="2" t="s">
        <v>238</v>
      </c>
      <c r="C4386" s="2" t="s">
        <v>705</v>
      </c>
      <c r="D4386" s="2" t="s">
        <v>27</v>
      </c>
      <c r="E4386" s="2" t="s">
        <v>34</v>
      </c>
      <c r="F4386" s="2">
        <v>2911.05</v>
      </c>
      <c r="G4386" s="2">
        <v>523.99</v>
      </c>
      <c r="H4386" s="2">
        <v>2387.06</v>
      </c>
      <c r="I4386" s="2" t="s">
        <v>29</v>
      </c>
    </row>
    <row r="4387" spans="1:9" x14ac:dyDescent="0.2">
      <c r="A4387" s="3" t="s">
        <v>4823</v>
      </c>
      <c r="B4387" s="3" t="s">
        <v>578</v>
      </c>
      <c r="C4387" s="3" t="s">
        <v>183</v>
      </c>
      <c r="D4387" s="3" t="s">
        <v>33</v>
      </c>
      <c r="E4387" s="3" t="s">
        <v>28</v>
      </c>
      <c r="F4387" s="3">
        <v>6535.17</v>
      </c>
      <c r="G4387" s="3">
        <v>980.28</v>
      </c>
      <c r="H4387" s="3">
        <v>5554.89</v>
      </c>
      <c r="I4387" s="3" t="s">
        <v>29</v>
      </c>
    </row>
    <row r="4388" spans="1:9" x14ac:dyDescent="0.2">
      <c r="A4388" s="2" t="s">
        <v>4824</v>
      </c>
      <c r="B4388" s="2" t="s">
        <v>283</v>
      </c>
      <c r="C4388" s="2" t="s">
        <v>193</v>
      </c>
      <c r="D4388" s="2" t="s">
        <v>33</v>
      </c>
      <c r="E4388" s="2" t="s">
        <v>28</v>
      </c>
      <c r="F4388" s="2">
        <v>6789.87</v>
      </c>
      <c r="G4388" s="2">
        <v>1018.48</v>
      </c>
      <c r="H4388" s="2">
        <v>5771.39</v>
      </c>
      <c r="I4388" s="2" t="s">
        <v>41</v>
      </c>
    </row>
    <row r="4389" spans="1:9" x14ac:dyDescent="0.2">
      <c r="A4389" s="3" t="s">
        <v>4825</v>
      </c>
      <c r="B4389" s="3" t="s">
        <v>127</v>
      </c>
      <c r="C4389" s="3" t="s">
        <v>449</v>
      </c>
      <c r="D4389" s="3" t="s">
        <v>33</v>
      </c>
      <c r="E4389" s="3" t="s">
        <v>28</v>
      </c>
      <c r="F4389" s="3">
        <v>4720.5600000000004</v>
      </c>
      <c r="G4389" s="3">
        <v>708.08</v>
      </c>
      <c r="H4389" s="3">
        <v>4012.48</v>
      </c>
      <c r="I4389" s="3" t="s">
        <v>29</v>
      </c>
    </row>
    <row r="4390" spans="1:9" x14ac:dyDescent="0.2">
      <c r="A4390" s="2" t="s">
        <v>4826</v>
      </c>
      <c r="B4390" s="2" t="s">
        <v>178</v>
      </c>
      <c r="C4390" s="2" t="s">
        <v>368</v>
      </c>
      <c r="D4390" s="2" t="s">
        <v>169</v>
      </c>
      <c r="E4390" s="2" t="s">
        <v>34</v>
      </c>
      <c r="F4390" s="2">
        <v>6874.65</v>
      </c>
      <c r="G4390" s="2">
        <v>1374.93</v>
      </c>
      <c r="H4390" s="2">
        <v>5499.72</v>
      </c>
      <c r="I4390" s="2" t="s">
        <v>29</v>
      </c>
    </row>
    <row r="4391" spans="1:9" x14ac:dyDescent="0.2">
      <c r="A4391" s="3" t="s">
        <v>4827</v>
      </c>
      <c r="B4391" s="3" t="s">
        <v>78</v>
      </c>
      <c r="C4391" s="3" t="s">
        <v>107</v>
      </c>
      <c r="D4391" s="3" t="s">
        <v>33</v>
      </c>
      <c r="E4391" s="3" t="s">
        <v>34</v>
      </c>
      <c r="F4391" s="3">
        <v>5872.73</v>
      </c>
      <c r="G4391" s="3">
        <v>880.91</v>
      </c>
      <c r="H4391" s="3">
        <v>4991.82</v>
      </c>
      <c r="I4391" s="3" t="s">
        <v>56</v>
      </c>
    </row>
    <row r="4392" spans="1:9" x14ac:dyDescent="0.2">
      <c r="A4392" s="2" t="s">
        <v>4828</v>
      </c>
      <c r="B4392" s="2" t="s">
        <v>538</v>
      </c>
      <c r="C4392" s="2" t="s">
        <v>720</v>
      </c>
      <c r="D4392" s="2" t="s">
        <v>169</v>
      </c>
      <c r="E4392" s="2" t="s">
        <v>34</v>
      </c>
      <c r="F4392" s="2">
        <v>17504.39</v>
      </c>
      <c r="G4392" s="2">
        <v>3500.88</v>
      </c>
      <c r="H4392" s="2">
        <v>14003.51</v>
      </c>
      <c r="I4392" s="2" t="s">
        <v>29</v>
      </c>
    </row>
    <row r="4393" spans="1:9" x14ac:dyDescent="0.2">
      <c r="A4393" s="3" t="s">
        <v>4829</v>
      </c>
      <c r="B4393" s="3" t="s">
        <v>971</v>
      </c>
      <c r="C4393" s="3" t="s">
        <v>626</v>
      </c>
      <c r="D4393" s="3" t="s">
        <v>45</v>
      </c>
      <c r="E4393" s="3" t="s">
        <v>46</v>
      </c>
      <c r="F4393" s="3">
        <v>5847.57</v>
      </c>
      <c r="G4393" s="3">
        <v>292.38</v>
      </c>
      <c r="H4393" s="3">
        <v>5555.19</v>
      </c>
      <c r="I4393" s="3" t="s">
        <v>29</v>
      </c>
    </row>
    <row r="4394" spans="1:9" x14ac:dyDescent="0.2">
      <c r="A4394" s="2" t="s">
        <v>4830</v>
      </c>
      <c r="B4394" s="2" t="s">
        <v>749</v>
      </c>
      <c r="C4394" s="2" t="s">
        <v>312</v>
      </c>
      <c r="D4394" s="2" t="s">
        <v>114</v>
      </c>
      <c r="E4394" s="2" t="s">
        <v>115</v>
      </c>
      <c r="F4394" s="2">
        <v>12239.82</v>
      </c>
      <c r="G4394" s="2">
        <v>1223.98</v>
      </c>
      <c r="H4394" s="2">
        <v>11015.84</v>
      </c>
      <c r="I4394" s="2" t="s">
        <v>29</v>
      </c>
    </row>
    <row r="4395" spans="1:9" x14ac:dyDescent="0.2">
      <c r="A4395" s="3" t="s">
        <v>4831</v>
      </c>
      <c r="B4395" s="3" t="s">
        <v>1021</v>
      </c>
      <c r="C4395" s="3" t="s">
        <v>31</v>
      </c>
      <c r="D4395" s="3" t="s">
        <v>27</v>
      </c>
      <c r="E4395" s="3" t="s">
        <v>28</v>
      </c>
      <c r="F4395" s="3">
        <v>3328.9</v>
      </c>
      <c r="G4395" s="3">
        <v>599.20000000000005</v>
      </c>
      <c r="H4395" s="3">
        <v>2729.7</v>
      </c>
      <c r="I4395" s="3" t="s">
        <v>56</v>
      </c>
    </row>
    <row r="4396" spans="1:9" x14ac:dyDescent="0.2">
      <c r="A4396" s="2" t="s">
        <v>4832</v>
      </c>
      <c r="B4396" s="2" t="s">
        <v>289</v>
      </c>
      <c r="C4396" s="2" t="s">
        <v>1110</v>
      </c>
      <c r="D4396" s="2" t="s">
        <v>114</v>
      </c>
      <c r="E4396" s="2" t="s">
        <v>46</v>
      </c>
      <c r="F4396" s="2">
        <v>7868.16</v>
      </c>
      <c r="G4396" s="2">
        <v>786.82</v>
      </c>
      <c r="H4396" s="2">
        <v>7081.34</v>
      </c>
      <c r="I4396" s="2" t="s">
        <v>29</v>
      </c>
    </row>
    <row r="4397" spans="1:9" x14ac:dyDescent="0.2">
      <c r="A4397" s="3" t="s">
        <v>4833</v>
      </c>
      <c r="B4397" s="3" t="s">
        <v>1278</v>
      </c>
      <c r="C4397" s="3" t="s">
        <v>274</v>
      </c>
      <c r="D4397" s="3" t="s">
        <v>45</v>
      </c>
      <c r="E4397" s="3" t="s">
        <v>89</v>
      </c>
      <c r="F4397" s="3">
        <v>10205.92</v>
      </c>
      <c r="G4397" s="3">
        <v>0</v>
      </c>
      <c r="H4397" s="3">
        <v>10205.92</v>
      </c>
      <c r="I4397" s="3" t="s">
        <v>29</v>
      </c>
    </row>
    <row r="4398" spans="1:9" x14ac:dyDescent="0.2">
      <c r="A4398" s="2" t="s">
        <v>4834</v>
      </c>
      <c r="B4398" s="2" t="s">
        <v>465</v>
      </c>
      <c r="C4398" s="2" t="s">
        <v>126</v>
      </c>
      <c r="D4398" s="2" t="s">
        <v>45</v>
      </c>
      <c r="E4398" s="2" t="s">
        <v>46</v>
      </c>
      <c r="F4398" s="2">
        <v>6714.93</v>
      </c>
      <c r="G4398" s="2">
        <v>335.75</v>
      </c>
      <c r="H4398" s="2">
        <v>6379.18</v>
      </c>
      <c r="I4398" s="2" t="s">
        <v>56</v>
      </c>
    </row>
    <row r="4399" spans="1:9" x14ac:dyDescent="0.2">
      <c r="A4399" s="3" t="s">
        <v>4835</v>
      </c>
      <c r="B4399" s="3" t="s">
        <v>553</v>
      </c>
      <c r="C4399" s="3" t="s">
        <v>97</v>
      </c>
      <c r="D4399" s="3" t="s">
        <v>33</v>
      </c>
      <c r="E4399" s="3" t="s">
        <v>28</v>
      </c>
      <c r="F4399" s="3">
        <v>13351.95</v>
      </c>
      <c r="G4399" s="3">
        <v>2002.79</v>
      </c>
      <c r="H4399" s="3">
        <v>11349.16</v>
      </c>
      <c r="I4399" s="3" t="s">
        <v>41</v>
      </c>
    </row>
    <row r="4400" spans="1:9" x14ac:dyDescent="0.2">
      <c r="A4400" s="2" t="s">
        <v>4836</v>
      </c>
      <c r="B4400" s="2" t="s">
        <v>661</v>
      </c>
      <c r="C4400" s="2" t="s">
        <v>367</v>
      </c>
      <c r="D4400" s="2" t="s">
        <v>33</v>
      </c>
      <c r="E4400" s="2" t="s">
        <v>60</v>
      </c>
      <c r="F4400" s="2">
        <v>11804.79</v>
      </c>
      <c r="G4400" s="2">
        <v>0</v>
      </c>
      <c r="H4400" s="2">
        <v>11804.79</v>
      </c>
      <c r="I4400" s="2" t="s">
        <v>29</v>
      </c>
    </row>
    <row r="4401" spans="1:9" x14ac:dyDescent="0.2">
      <c r="A4401" s="3" t="s">
        <v>4837</v>
      </c>
      <c r="B4401" s="3" t="s">
        <v>471</v>
      </c>
      <c r="C4401" s="3" t="s">
        <v>831</v>
      </c>
      <c r="D4401" s="3" t="s">
        <v>114</v>
      </c>
      <c r="E4401" s="3" t="s">
        <v>115</v>
      </c>
      <c r="F4401" s="3">
        <v>4157.29</v>
      </c>
      <c r="G4401" s="3">
        <v>415.73</v>
      </c>
      <c r="H4401" s="3">
        <v>3741.56</v>
      </c>
      <c r="I4401" s="3" t="s">
        <v>29</v>
      </c>
    </row>
    <row r="4402" spans="1:9" x14ac:dyDescent="0.2">
      <c r="A4402" s="2" t="s">
        <v>4838</v>
      </c>
      <c r="B4402" s="2" t="s">
        <v>458</v>
      </c>
      <c r="C4402" s="2" t="s">
        <v>192</v>
      </c>
      <c r="D4402" s="2" t="s">
        <v>45</v>
      </c>
      <c r="E4402" s="2" t="s">
        <v>89</v>
      </c>
      <c r="F4402" s="2">
        <v>3610.74</v>
      </c>
      <c r="G4402" s="2">
        <v>0</v>
      </c>
      <c r="H4402" s="2">
        <v>3610.74</v>
      </c>
      <c r="I4402" s="2" t="s">
        <v>56</v>
      </c>
    </row>
    <row r="4403" spans="1:9" x14ac:dyDescent="0.2">
      <c r="A4403" s="3" t="s">
        <v>4839</v>
      </c>
      <c r="B4403" s="3" t="s">
        <v>40</v>
      </c>
      <c r="C4403" s="3" t="s">
        <v>649</v>
      </c>
      <c r="D4403" s="3" t="s">
        <v>33</v>
      </c>
      <c r="E4403" s="3" t="s">
        <v>60</v>
      </c>
      <c r="F4403" s="3">
        <v>10507.21</v>
      </c>
      <c r="G4403" s="3">
        <v>0</v>
      </c>
      <c r="H4403" s="3">
        <v>10507.21</v>
      </c>
      <c r="I4403" s="3" t="s">
        <v>29</v>
      </c>
    </row>
    <row r="4404" spans="1:9" x14ac:dyDescent="0.2">
      <c r="A4404" s="2" t="s">
        <v>4840</v>
      </c>
      <c r="B4404" s="2" t="s">
        <v>558</v>
      </c>
      <c r="C4404" s="2" t="s">
        <v>543</v>
      </c>
      <c r="D4404" s="2" t="s">
        <v>52</v>
      </c>
      <c r="E4404" s="2" t="s">
        <v>34</v>
      </c>
      <c r="F4404" s="2">
        <v>2634.94</v>
      </c>
      <c r="G4404" s="2">
        <v>316.19</v>
      </c>
      <c r="H4404" s="2">
        <v>2318.75</v>
      </c>
      <c r="I4404" s="2" t="s">
        <v>41</v>
      </c>
    </row>
    <row r="4405" spans="1:9" x14ac:dyDescent="0.2">
      <c r="A4405" s="3" t="s">
        <v>4841</v>
      </c>
      <c r="B4405" s="3" t="s">
        <v>164</v>
      </c>
      <c r="C4405" s="3" t="s">
        <v>133</v>
      </c>
      <c r="D4405" s="3" t="s">
        <v>45</v>
      </c>
      <c r="E4405" s="3" t="s">
        <v>89</v>
      </c>
      <c r="F4405" s="3">
        <v>5104.0600000000004</v>
      </c>
      <c r="G4405" s="3">
        <v>0</v>
      </c>
      <c r="H4405" s="3">
        <v>5104.0600000000004</v>
      </c>
      <c r="I4405" s="3" t="s">
        <v>29</v>
      </c>
    </row>
    <row r="4406" spans="1:9" x14ac:dyDescent="0.2">
      <c r="A4406" s="2" t="s">
        <v>4842</v>
      </c>
      <c r="B4406" s="2" t="s">
        <v>762</v>
      </c>
      <c r="C4406" s="2" t="s">
        <v>452</v>
      </c>
      <c r="D4406" s="2" t="s">
        <v>64</v>
      </c>
      <c r="E4406" s="2" t="s">
        <v>34</v>
      </c>
      <c r="F4406" s="2">
        <v>10739.83</v>
      </c>
      <c r="G4406" s="2">
        <v>0</v>
      </c>
      <c r="H4406" s="2">
        <v>10739.83</v>
      </c>
      <c r="I4406" s="2" t="s">
        <v>41</v>
      </c>
    </row>
    <row r="4407" spans="1:9" x14ac:dyDescent="0.2">
      <c r="A4407" s="3" t="s">
        <v>4843</v>
      </c>
      <c r="B4407" s="3" t="s">
        <v>48</v>
      </c>
      <c r="C4407" s="3" t="s">
        <v>168</v>
      </c>
      <c r="D4407" s="3" t="s">
        <v>64</v>
      </c>
      <c r="E4407" s="3" t="s">
        <v>34</v>
      </c>
      <c r="F4407" s="3">
        <v>13797.48</v>
      </c>
      <c r="G4407" s="3">
        <v>0</v>
      </c>
      <c r="H4407" s="3">
        <v>13797.48</v>
      </c>
      <c r="I4407" s="3" t="s">
        <v>29</v>
      </c>
    </row>
    <row r="4408" spans="1:9" x14ac:dyDescent="0.2">
      <c r="A4408" s="2" t="s">
        <v>4844</v>
      </c>
      <c r="B4408" s="2" t="s">
        <v>787</v>
      </c>
      <c r="C4408" s="2" t="s">
        <v>712</v>
      </c>
      <c r="D4408" s="2" t="s">
        <v>206</v>
      </c>
      <c r="E4408" s="2" t="s">
        <v>207</v>
      </c>
      <c r="F4408" s="2">
        <v>14265.81</v>
      </c>
      <c r="G4408" s="2">
        <v>0</v>
      </c>
      <c r="H4408" s="2">
        <v>14265.81</v>
      </c>
      <c r="I4408" s="2" t="s">
        <v>29</v>
      </c>
    </row>
    <row r="4409" spans="1:9" x14ac:dyDescent="0.2">
      <c r="A4409" s="3" t="s">
        <v>4845</v>
      </c>
      <c r="B4409" s="3" t="s">
        <v>389</v>
      </c>
      <c r="C4409" s="3" t="s">
        <v>741</v>
      </c>
      <c r="D4409" s="3" t="s">
        <v>64</v>
      </c>
      <c r="E4409" s="3" t="s">
        <v>28</v>
      </c>
      <c r="F4409" s="3">
        <v>3441.19</v>
      </c>
      <c r="G4409" s="3">
        <v>0</v>
      </c>
      <c r="H4409" s="3">
        <v>3441.19</v>
      </c>
      <c r="I4409" s="3" t="s">
        <v>29</v>
      </c>
    </row>
    <row r="4410" spans="1:9" x14ac:dyDescent="0.2">
      <c r="A4410" s="2" t="s">
        <v>4846</v>
      </c>
      <c r="B4410" s="2" t="s">
        <v>291</v>
      </c>
      <c r="C4410" s="2" t="s">
        <v>91</v>
      </c>
      <c r="D4410" s="2" t="s">
        <v>52</v>
      </c>
      <c r="E4410" s="2" t="s">
        <v>60</v>
      </c>
      <c r="F4410" s="2">
        <v>12588.64</v>
      </c>
      <c r="G4410" s="2">
        <v>0</v>
      </c>
      <c r="H4410" s="2">
        <v>12588.64</v>
      </c>
      <c r="I4410" s="2" t="s">
        <v>41</v>
      </c>
    </row>
    <row r="4411" spans="1:9" x14ac:dyDescent="0.2">
      <c r="A4411" s="3" t="s">
        <v>4847</v>
      </c>
      <c r="B4411" s="3" t="s">
        <v>32</v>
      </c>
      <c r="C4411" s="3" t="s">
        <v>495</v>
      </c>
      <c r="D4411" s="3" t="s">
        <v>169</v>
      </c>
      <c r="E4411" s="3" t="s">
        <v>34</v>
      </c>
      <c r="F4411" s="3">
        <v>15681.33</v>
      </c>
      <c r="G4411" s="3">
        <v>3136.27</v>
      </c>
      <c r="H4411" s="3">
        <v>12545.06</v>
      </c>
      <c r="I4411" s="3" t="s">
        <v>41</v>
      </c>
    </row>
    <row r="4412" spans="1:9" x14ac:dyDescent="0.2">
      <c r="A4412" s="2" t="s">
        <v>4848</v>
      </c>
      <c r="B4412" s="2" t="s">
        <v>87</v>
      </c>
      <c r="C4412" s="2" t="s">
        <v>555</v>
      </c>
      <c r="D4412" s="2" t="s">
        <v>33</v>
      </c>
      <c r="E4412" s="2" t="s">
        <v>34</v>
      </c>
      <c r="F4412" s="2">
        <v>14708.74</v>
      </c>
      <c r="G4412" s="2">
        <v>2206.31</v>
      </c>
      <c r="H4412" s="2">
        <v>12502.43</v>
      </c>
      <c r="I4412" s="2" t="s">
        <v>41</v>
      </c>
    </row>
    <row r="4413" spans="1:9" x14ac:dyDescent="0.2">
      <c r="A4413" s="3" t="s">
        <v>4849</v>
      </c>
      <c r="B4413" s="3" t="s">
        <v>781</v>
      </c>
      <c r="C4413" s="3" t="s">
        <v>239</v>
      </c>
      <c r="D4413" s="3" t="s">
        <v>206</v>
      </c>
      <c r="E4413" s="3" t="s">
        <v>207</v>
      </c>
      <c r="F4413" s="3">
        <v>7545.28</v>
      </c>
      <c r="G4413" s="3">
        <v>0</v>
      </c>
      <c r="H4413" s="3">
        <v>7545.28</v>
      </c>
      <c r="I4413" s="3" t="s">
        <v>41</v>
      </c>
    </row>
    <row r="4414" spans="1:9" x14ac:dyDescent="0.2">
      <c r="A4414" s="2" t="s">
        <v>4850</v>
      </c>
      <c r="B4414" s="2" t="s">
        <v>303</v>
      </c>
      <c r="C4414" s="2" t="s">
        <v>655</v>
      </c>
      <c r="D4414" s="2" t="s">
        <v>64</v>
      </c>
      <c r="E4414" s="2" t="s">
        <v>115</v>
      </c>
      <c r="F4414" s="2">
        <v>7847</v>
      </c>
      <c r="G4414" s="2">
        <v>0</v>
      </c>
      <c r="H4414" s="2">
        <v>7847</v>
      </c>
      <c r="I4414" s="2" t="s">
        <v>29</v>
      </c>
    </row>
    <row r="4415" spans="1:9" x14ac:dyDescent="0.2">
      <c r="A4415" s="3" t="s">
        <v>4851</v>
      </c>
      <c r="B4415" s="3" t="s">
        <v>353</v>
      </c>
      <c r="C4415" s="3" t="s">
        <v>62</v>
      </c>
      <c r="D4415" s="3" t="s">
        <v>33</v>
      </c>
      <c r="E4415" s="3" t="s">
        <v>34</v>
      </c>
      <c r="F4415" s="3">
        <v>8786.2000000000007</v>
      </c>
      <c r="G4415" s="3">
        <v>1317.93</v>
      </c>
      <c r="H4415" s="3">
        <v>7468.27</v>
      </c>
      <c r="I4415" s="3" t="s">
        <v>29</v>
      </c>
    </row>
    <row r="4416" spans="1:9" x14ac:dyDescent="0.2">
      <c r="A4416" s="2" t="s">
        <v>4852</v>
      </c>
      <c r="B4416" s="2" t="s">
        <v>495</v>
      </c>
      <c r="C4416" s="2" t="s">
        <v>664</v>
      </c>
      <c r="D4416" s="2" t="s">
        <v>27</v>
      </c>
      <c r="E4416" s="2" t="s">
        <v>60</v>
      </c>
      <c r="F4416" s="2">
        <v>5993.98</v>
      </c>
      <c r="G4416" s="2">
        <v>0</v>
      </c>
      <c r="H4416" s="2">
        <v>5993.98</v>
      </c>
      <c r="I4416" s="2" t="s">
        <v>29</v>
      </c>
    </row>
    <row r="4417" spans="1:9" x14ac:dyDescent="0.2">
      <c r="A4417" s="3" t="s">
        <v>4853</v>
      </c>
      <c r="B4417" s="3" t="s">
        <v>262</v>
      </c>
      <c r="C4417" s="3" t="s">
        <v>1278</v>
      </c>
      <c r="D4417" s="3" t="s">
        <v>52</v>
      </c>
      <c r="E4417" s="3" t="s">
        <v>60</v>
      </c>
      <c r="F4417" s="3">
        <v>20331.23</v>
      </c>
      <c r="G4417" s="3">
        <v>0</v>
      </c>
      <c r="H4417" s="3">
        <v>20331.23</v>
      </c>
      <c r="I4417" s="3" t="s">
        <v>29</v>
      </c>
    </row>
    <row r="4418" spans="1:9" x14ac:dyDescent="0.2">
      <c r="A4418" s="2" t="s">
        <v>4854</v>
      </c>
      <c r="B4418" s="2" t="s">
        <v>329</v>
      </c>
      <c r="C4418" s="2" t="s">
        <v>416</v>
      </c>
      <c r="D4418" s="2" t="s">
        <v>114</v>
      </c>
      <c r="E4418" s="2" t="s">
        <v>46</v>
      </c>
      <c r="F4418" s="2">
        <v>3066.64</v>
      </c>
      <c r="G4418" s="2">
        <v>306.66000000000003</v>
      </c>
      <c r="H4418" s="2">
        <v>2759.98</v>
      </c>
      <c r="I4418" s="2" t="s">
        <v>56</v>
      </c>
    </row>
    <row r="4419" spans="1:9" x14ac:dyDescent="0.2">
      <c r="A4419" s="3" t="s">
        <v>4855</v>
      </c>
      <c r="B4419" s="3" t="s">
        <v>187</v>
      </c>
      <c r="C4419" s="3" t="s">
        <v>73</v>
      </c>
      <c r="D4419" s="3" t="s">
        <v>27</v>
      </c>
      <c r="E4419" s="3" t="s">
        <v>28</v>
      </c>
      <c r="F4419" s="3">
        <v>8073.55</v>
      </c>
      <c r="G4419" s="3">
        <v>1453.24</v>
      </c>
      <c r="H4419" s="3">
        <v>6620.31</v>
      </c>
      <c r="I4419" s="3" t="s">
        <v>29</v>
      </c>
    </row>
    <row r="4420" spans="1:9" x14ac:dyDescent="0.2">
      <c r="A4420" s="2" t="s">
        <v>4856</v>
      </c>
      <c r="B4420" s="2" t="s">
        <v>460</v>
      </c>
      <c r="C4420" s="2" t="s">
        <v>373</v>
      </c>
      <c r="D4420" s="2" t="s">
        <v>33</v>
      </c>
      <c r="E4420" s="2" t="s">
        <v>34</v>
      </c>
      <c r="F4420" s="2">
        <v>3085.93</v>
      </c>
      <c r="G4420" s="2">
        <v>462.89</v>
      </c>
      <c r="H4420" s="2">
        <v>2623.04</v>
      </c>
      <c r="I4420" s="2" t="s">
        <v>41</v>
      </c>
    </row>
    <row r="4421" spans="1:9" x14ac:dyDescent="0.2">
      <c r="A4421" s="3" t="s">
        <v>4857</v>
      </c>
      <c r="B4421" s="3" t="s">
        <v>558</v>
      </c>
      <c r="C4421" s="3" t="s">
        <v>754</v>
      </c>
      <c r="D4421" s="3" t="s">
        <v>169</v>
      </c>
      <c r="E4421" s="3" t="s">
        <v>34</v>
      </c>
      <c r="F4421" s="3">
        <v>13526.87</v>
      </c>
      <c r="G4421" s="3">
        <v>2705.37</v>
      </c>
      <c r="H4421" s="3">
        <v>10821.5</v>
      </c>
      <c r="I4421" s="3" t="s">
        <v>29</v>
      </c>
    </row>
    <row r="4422" spans="1:9" x14ac:dyDescent="0.2">
      <c r="A4422" s="2" t="s">
        <v>4858</v>
      </c>
      <c r="B4422" s="2" t="s">
        <v>578</v>
      </c>
      <c r="C4422" s="2" t="s">
        <v>454</v>
      </c>
      <c r="D4422" s="2" t="s">
        <v>27</v>
      </c>
      <c r="E4422" s="2" t="s">
        <v>34</v>
      </c>
      <c r="F4422" s="2">
        <v>4344.09</v>
      </c>
      <c r="G4422" s="2">
        <v>781.94</v>
      </c>
      <c r="H4422" s="2">
        <v>3562.15</v>
      </c>
      <c r="I4422" s="2" t="s">
        <v>41</v>
      </c>
    </row>
    <row r="4423" spans="1:9" x14ac:dyDescent="0.2">
      <c r="A4423" s="3" t="s">
        <v>4859</v>
      </c>
      <c r="B4423" s="3" t="s">
        <v>145</v>
      </c>
      <c r="C4423" s="3" t="s">
        <v>92</v>
      </c>
      <c r="D4423" s="3" t="s">
        <v>64</v>
      </c>
      <c r="E4423" s="3" t="s">
        <v>28</v>
      </c>
      <c r="F4423" s="3">
        <v>4174.7</v>
      </c>
      <c r="G4423" s="3">
        <v>0</v>
      </c>
      <c r="H4423" s="3">
        <v>4174.7</v>
      </c>
      <c r="I4423" s="3" t="s">
        <v>29</v>
      </c>
    </row>
    <row r="4424" spans="1:9" x14ac:dyDescent="0.2">
      <c r="A4424" s="2" t="s">
        <v>4860</v>
      </c>
      <c r="B4424" s="2" t="s">
        <v>197</v>
      </c>
      <c r="C4424" s="2" t="s">
        <v>247</v>
      </c>
      <c r="D4424" s="2" t="s">
        <v>114</v>
      </c>
      <c r="E4424" s="2" t="s">
        <v>46</v>
      </c>
      <c r="F4424" s="2">
        <v>21579.31</v>
      </c>
      <c r="G4424" s="2">
        <v>2157.9299999999998</v>
      </c>
      <c r="H4424" s="2">
        <v>19421.38</v>
      </c>
      <c r="I4424" s="2" t="s">
        <v>29</v>
      </c>
    </row>
    <row r="4425" spans="1:9" x14ac:dyDescent="0.2">
      <c r="A4425" s="3" t="s">
        <v>4861</v>
      </c>
      <c r="B4425" s="3" t="s">
        <v>156</v>
      </c>
      <c r="C4425" s="3" t="s">
        <v>318</v>
      </c>
      <c r="D4425" s="3" t="s">
        <v>114</v>
      </c>
      <c r="E4425" s="3" t="s">
        <v>115</v>
      </c>
      <c r="F4425" s="3">
        <v>14481.54</v>
      </c>
      <c r="G4425" s="3">
        <v>1448.15</v>
      </c>
      <c r="H4425" s="3">
        <v>13033.39</v>
      </c>
      <c r="I4425" s="3" t="s">
        <v>29</v>
      </c>
    </row>
    <row r="4426" spans="1:9" x14ac:dyDescent="0.2">
      <c r="A4426" s="2" t="s">
        <v>4862</v>
      </c>
      <c r="B4426" s="2" t="s">
        <v>110</v>
      </c>
      <c r="C4426" s="2" t="s">
        <v>472</v>
      </c>
      <c r="D4426" s="2" t="s">
        <v>27</v>
      </c>
      <c r="E4426" s="2" t="s">
        <v>34</v>
      </c>
      <c r="F4426" s="2">
        <v>4107.5200000000004</v>
      </c>
      <c r="G4426" s="2">
        <v>739.35</v>
      </c>
      <c r="H4426" s="2">
        <v>3368.17</v>
      </c>
      <c r="I4426" s="2" t="s">
        <v>29</v>
      </c>
    </row>
    <row r="4427" spans="1:9" x14ac:dyDescent="0.2">
      <c r="A4427" s="3" t="s">
        <v>4863</v>
      </c>
      <c r="B4427" s="3" t="s">
        <v>846</v>
      </c>
      <c r="C4427" s="3" t="s">
        <v>482</v>
      </c>
      <c r="D4427" s="3" t="s">
        <v>33</v>
      </c>
      <c r="E4427" s="3" t="s">
        <v>60</v>
      </c>
      <c r="F4427" s="3">
        <v>5060.1400000000003</v>
      </c>
      <c r="G4427" s="3">
        <v>0</v>
      </c>
      <c r="H4427" s="3">
        <v>5060.1400000000003</v>
      </c>
      <c r="I4427" s="3" t="s">
        <v>29</v>
      </c>
    </row>
    <row r="4428" spans="1:9" x14ac:dyDescent="0.2">
      <c r="A4428" s="2" t="s">
        <v>4864</v>
      </c>
      <c r="B4428" s="2" t="s">
        <v>714</v>
      </c>
      <c r="C4428" s="2" t="s">
        <v>141</v>
      </c>
      <c r="D4428" s="2" t="s">
        <v>33</v>
      </c>
      <c r="E4428" s="2" t="s">
        <v>34</v>
      </c>
      <c r="F4428" s="2">
        <v>5170.6000000000004</v>
      </c>
      <c r="G4428" s="2">
        <v>775.59</v>
      </c>
      <c r="H4428" s="2">
        <v>4395.01</v>
      </c>
      <c r="I4428" s="2" t="s">
        <v>29</v>
      </c>
    </row>
    <row r="4429" spans="1:9" x14ac:dyDescent="0.2">
      <c r="A4429" s="3" t="s">
        <v>4865</v>
      </c>
      <c r="B4429" s="3" t="s">
        <v>355</v>
      </c>
      <c r="C4429" s="3" t="s">
        <v>193</v>
      </c>
      <c r="D4429" s="3" t="s">
        <v>114</v>
      </c>
      <c r="E4429" s="3" t="s">
        <v>46</v>
      </c>
      <c r="F4429" s="3">
        <v>10222.469999999999</v>
      </c>
      <c r="G4429" s="3">
        <v>1022.25</v>
      </c>
      <c r="H4429" s="3">
        <v>9200.2199999999993</v>
      </c>
      <c r="I4429" s="3" t="s">
        <v>29</v>
      </c>
    </row>
    <row r="4430" spans="1:9" x14ac:dyDescent="0.2">
      <c r="A4430" s="2" t="s">
        <v>4866</v>
      </c>
      <c r="B4430" s="2" t="s">
        <v>722</v>
      </c>
      <c r="C4430" s="2" t="s">
        <v>432</v>
      </c>
      <c r="D4430" s="2" t="s">
        <v>33</v>
      </c>
      <c r="E4430" s="2" t="s">
        <v>34</v>
      </c>
      <c r="F4430" s="2">
        <v>2541.0700000000002</v>
      </c>
      <c r="G4430" s="2">
        <v>381.16</v>
      </c>
      <c r="H4430" s="2">
        <v>2159.91</v>
      </c>
      <c r="I4430" s="2" t="s">
        <v>29</v>
      </c>
    </row>
    <row r="4431" spans="1:9" x14ac:dyDescent="0.2">
      <c r="A4431" s="3" t="s">
        <v>4867</v>
      </c>
      <c r="B4431" s="3" t="s">
        <v>618</v>
      </c>
      <c r="C4431" s="3" t="s">
        <v>465</v>
      </c>
      <c r="D4431" s="3" t="s">
        <v>45</v>
      </c>
      <c r="E4431" s="3" t="s">
        <v>89</v>
      </c>
      <c r="F4431" s="3">
        <v>6385.37</v>
      </c>
      <c r="G4431" s="3">
        <v>0</v>
      </c>
      <c r="H4431" s="3">
        <v>6385.37</v>
      </c>
      <c r="I4431" s="3" t="s">
        <v>29</v>
      </c>
    </row>
    <row r="4432" spans="1:9" x14ac:dyDescent="0.2">
      <c r="A4432" s="2" t="s">
        <v>4868</v>
      </c>
      <c r="B4432" s="2" t="s">
        <v>520</v>
      </c>
      <c r="C4432" s="2" t="s">
        <v>489</v>
      </c>
      <c r="D4432" s="2" t="s">
        <v>27</v>
      </c>
      <c r="E4432" s="2" t="s">
        <v>60</v>
      </c>
      <c r="F4432" s="2">
        <v>6289.58</v>
      </c>
      <c r="G4432" s="2">
        <v>0</v>
      </c>
      <c r="H4432" s="2">
        <v>6289.58</v>
      </c>
      <c r="I4432" s="2" t="s">
        <v>41</v>
      </c>
    </row>
    <row r="4433" spans="1:9" x14ac:dyDescent="0.2">
      <c r="A4433" s="3" t="s">
        <v>4869</v>
      </c>
      <c r="B4433" s="3" t="s">
        <v>138</v>
      </c>
      <c r="C4433" s="3" t="s">
        <v>109</v>
      </c>
      <c r="D4433" s="3" t="s">
        <v>33</v>
      </c>
      <c r="E4433" s="3" t="s">
        <v>34</v>
      </c>
      <c r="F4433" s="3">
        <v>7785.48</v>
      </c>
      <c r="G4433" s="3">
        <v>1167.82</v>
      </c>
      <c r="H4433" s="3">
        <v>6617.66</v>
      </c>
      <c r="I4433" s="3" t="s">
        <v>56</v>
      </c>
    </row>
    <row r="4434" spans="1:9" x14ac:dyDescent="0.2">
      <c r="A4434" s="2" t="s">
        <v>4870</v>
      </c>
      <c r="B4434" s="2" t="s">
        <v>685</v>
      </c>
      <c r="C4434" s="2" t="s">
        <v>155</v>
      </c>
      <c r="D4434" s="2" t="s">
        <v>33</v>
      </c>
      <c r="E4434" s="2" t="s">
        <v>60</v>
      </c>
      <c r="F4434" s="2">
        <v>5396.82</v>
      </c>
      <c r="G4434" s="2">
        <v>0</v>
      </c>
      <c r="H4434" s="2">
        <v>5396.82</v>
      </c>
      <c r="I4434" s="2" t="s">
        <v>29</v>
      </c>
    </row>
    <row r="4435" spans="1:9" x14ac:dyDescent="0.2">
      <c r="A4435" s="3" t="s">
        <v>4871</v>
      </c>
      <c r="B4435" s="3" t="s">
        <v>353</v>
      </c>
      <c r="C4435" s="3" t="s">
        <v>570</v>
      </c>
      <c r="D4435" s="3" t="s">
        <v>114</v>
      </c>
      <c r="E4435" s="3" t="s">
        <v>46</v>
      </c>
      <c r="F4435" s="3">
        <v>9578.66</v>
      </c>
      <c r="G4435" s="3">
        <v>957.87</v>
      </c>
      <c r="H4435" s="3">
        <v>8620.7900000000009</v>
      </c>
      <c r="I4435" s="3" t="s">
        <v>29</v>
      </c>
    </row>
    <row r="4436" spans="1:9" x14ac:dyDescent="0.2">
      <c r="A4436" s="2" t="s">
        <v>4872</v>
      </c>
      <c r="B4436" s="2" t="s">
        <v>155</v>
      </c>
      <c r="C4436" s="2" t="s">
        <v>509</v>
      </c>
      <c r="D4436" s="2" t="s">
        <v>114</v>
      </c>
      <c r="E4436" s="2" t="s">
        <v>46</v>
      </c>
      <c r="F4436" s="2">
        <v>11277.24</v>
      </c>
      <c r="G4436" s="2">
        <v>1127.72</v>
      </c>
      <c r="H4436" s="2">
        <v>10149.52</v>
      </c>
      <c r="I4436" s="2" t="s">
        <v>29</v>
      </c>
    </row>
    <row r="4437" spans="1:9" x14ac:dyDescent="0.2">
      <c r="A4437" s="3" t="s">
        <v>4873</v>
      </c>
      <c r="B4437" s="3" t="s">
        <v>334</v>
      </c>
      <c r="C4437" s="3" t="s">
        <v>725</v>
      </c>
      <c r="D4437" s="3" t="s">
        <v>52</v>
      </c>
      <c r="E4437" s="3" t="s">
        <v>34</v>
      </c>
      <c r="F4437" s="3">
        <v>2493.29</v>
      </c>
      <c r="G4437" s="3">
        <v>299.19</v>
      </c>
      <c r="H4437" s="3">
        <v>2194.1</v>
      </c>
      <c r="I4437" s="3" t="s">
        <v>29</v>
      </c>
    </row>
    <row r="4438" spans="1:9" x14ac:dyDescent="0.2">
      <c r="A4438" s="2" t="s">
        <v>4874</v>
      </c>
      <c r="B4438" s="2" t="s">
        <v>368</v>
      </c>
      <c r="C4438" s="2" t="s">
        <v>153</v>
      </c>
      <c r="D4438" s="2" t="s">
        <v>52</v>
      </c>
      <c r="E4438" s="2" t="s">
        <v>60</v>
      </c>
      <c r="F4438" s="2">
        <v>5148.91</v>
      </c>
      <c r="G4438" s="2">
        <v>0</v>
      </c>
      <c r="H4438" s="2">
        <v>5148.91</v>
      </c>
      <c r="I4438" s="2" t="s">
        <v>41</v>
      </c>
    </row>
    <row r="4439" spans="1:9" x14ac:dyDescent="0.2">
      <c r="A4439" s="3" t="s">
        <v>4875</v>
      </c>
      <c r="B4439" s="3" t="s">
        <v>59</v>
      </c>
      <c r="C4439" s="3" t="s">
        <v>121</v>
      </c>
      <c r="D4439" s="3" t="s">
        <v>45</v>
      </c>
      <c r="E4439" s="3" t="s">
        <v>89</v>
      </c>
      <c r="F4439" s="3">
        <v>14413.15</v>
      </c>
      <c r="G4439" s="3">
        <v>0</v>
      </c>
      <c r="H4439" s="3">
        <v>14413.15</v>
      </c>
      <c r="I4439" s="3" t="s">
        <v>29</v>
      </c>
    </row>
    <row r="4440" spans="1:9" x14ac:dyDescent="0.2">
      <c r="A4440" s="2" t="s">
        <v>4876</v>
      </c>
      <c r="B4440" s="2" t="s">
        <v>642</v>
      </c>
      <c r="C4440" s="2" t="s">
        <v>78</v>
      </c>
      <c r="D4440" s="2" t="s">
        <v>114</v>
      </c>
      <c r="E4440" s="2" t="s">
        <v>115</v>
      </c>
      <c r="F4440" s="2">
        <v>2141.4299999999998</v>
      </c>
      <c r="G4440" s="2">
        <v>214.14</v>
      </c>
      <c r="H4440" s="2">
        <v>1927.29</v>
      </c>
      <c r="I4440" s="2" t="s">
        <v>56</v>
      </c>
    </row>
    <row r="4441" spans="1:9" x14ac:dyDescent="0.2">
      <c r="A4441" s="3" t="s">
        <v>4877</v>
      </c>
      <c r="B4441" s="3" t="s">
        <v>501</v>
      </c>
      <c r="C4441" s="3" t="s">
        <v>433</v>
      </c>
      <c r="D4441" s="3" t="s">
        <v>52</v>
      </c>
      <c r="E4441" s="3" t="s">
        <v>34</v>
      </c>
      <c r="F4441" s="3">
        <v>5164.53</v>
      </c>
      <c r="G4441" s="3">
        <v>619.74</v>
      </c>
      <c r="H4441" s="3">
        <v>4544.79</v>
      </c>
      <c r="I4441" s="3" t="s">
        <v>29</v>
      </c>
    </row>
    <row r="4442" spans="1:9" x14ac:dyDescent="0.2">
      <c r="A4442" s="2" t="s">
        <v>4878</v>
      </c>
      <c r="B4442" s="2" t="s">
        <v>396</v>
      </c>
      <c r="C4442" s="2" t="s">
        <v>81</v>
      </c>
      <c r="D4442" s="2" t="s">
        <v>45</v>
      </c>
      <c r="E4442" s="2" t="s">
        <v>89</v>
      </c>
      <c r="F4442" s="2">
        <v>5640.54</v>
      </c>
      <c r="G4442" s="2">
        <v>0</v>
      </c>
      <c r="H4442" s="2">
        <v>5640.54</v>
      </c>
      <c r="I4442" s="2" t="s">
        <v>56</v>
      </c>
    </row>
    <row r="4443" spans="1:9" x14ac:dyDescent="0.2">
      <c r="A4443" s="3" t="s">
        <v>4879</v>
      </c>
      <c r="B4443" s="3" t="s">
        <v>769</v>
      </c>
      <c r="C4443" s="3" t="s">
        <v>661</v>
      </c>
      <c r="D4443" s="3" t="s">
        <v>33</v>
      </c>
      <c r="E4443" s="3" t="s">
        <v>34</v>
      </c>
      <c r="F4443" s="3">
        <v>5612.25</v>
      </c>
      <c r="G4443" s="3">
        <v>841.84</v>
      </c>
      <c r="H4443" s="3">
        <v>4770.41</v>
      </c>
      <c r="I4443" s="3" t="s">
        <v>41</v>
      </c>
    </row>
    <row r="4444" spans="1:9" x14ac:dyDescent="0.2">
      <c r="A4444" s="2" t="s">
        <v>4880</v>
      </c>
      <c r="B4444" s="2" t="s">
        <v>378</v>
      </c>
      <c r="C4444" s="2" t="s">
        <v>239</v>
      </c>
      <c r="D4444" s="2" t="s">
        <v>45</v>
      </c>
      <c r="E4444" s="2" t="s">
        <v>89</v>
      </c>
      <c r="F4444" s="2">
        <v>2251.14</v>
      </c>
      <c r="G4444" s="2">
        <v>0</v>
      </c>
      <c r="H4444" s="2">
        <v>2251.14</v>
      </c>
      <c r="I4444" s="2" t="s">
        <v>29</v>
      </c>
    </row>
    <row r="4445" spans="1:9" x14ac:dyDescent="0.2">
      <c r="A4445" s="3" t="s">
        <v>4881</v>
      </c>
      <c r="B4445" s="3" t="s">
        <v>605</v>
      </c>
      <c r="C4445" s="3" t="s">
        <v>234</v>
      </c>
      <c r="D4445" s="3" t="s">
        <v>45</v>
      </c>
      <c r="E4445" s="3" t="s">
        <v>89</v>
      </c>
      <c r="F4445" s="3">
        <v>7808.8</v>
      </c>
      <c r="G4445" s="3">
        <v>0</v>
      </c>
      <c r="H4445" s="3">
        <v>7808.8</v>
      </c>
      <c r="I4445" s="3" t="s">
        <v>29</v>
      </c>
    </row>
    <row r="4446" spans="1:9" x14ac:dyDescent="0.2">
      <c r="A4446" s="2" t="s">
        <v>4882</v>
      </c>
      <c r="B4446" s="2" t="s">
        <v>386</v>
      </c>
      <c r="C4446" s="2" t="s">
        <v>382</v>
      </c>
      <c r="D4446" s="2" t="s">
        <v>27</v>
      </c>
      <c r="E4446" s="2" t="s">
        <v>34</v>
      </c>
      <c r="F4446" s="2">
        <v>11302.06</v>
      </c>
      <c r="G4446" s="2">
        <v>2034.37</v>
      </c>
      <c r="H4446" s="2">
        <v>9267.69</v>
      </c>
      <c r="I4446" s="2" t="s">
        <v>29</v>
      </c>
    </row>
    <row r="4447" spans="1:9" x14ac:dyDescent="0.2">
      <c r="A4447" s="3" t="s">
        <v>4883</v>
      </c>
      <c r="B4447" s="3" t="s">
        <v>595</v>
      </c>
      <c r="C4447" s="3" t="s">
        <v>32</v>
      </c>
      <c r="D4447" s="3" t="s">
        <v>52</v>
      </c>
      <c r="E4447" s="3" t="s">
        <v>34</v>
      </c>
      <c r="F4447" s="3">
        <v>4666.1499999999996</v>
      </c>
      <c r="G4447" s="3">
        <v>559.94000000000005</v>
      </c>
      <c r="H4447" s="3">
        <v>4106.21</v>
      </c>
      <c r="I4447" s="3" t="s">
        <v>29</v>
      </c>
    </row>
    <row r="4448" spans="1:9" x14ac:dyDescent="0.2">
      <c r="A4448" s="2" t="s">
        <v>4884</v>
      </c>
      <c r="B4448" s="2" t="s">
        <v>276</v>
      </c>
      <c r="C4448" s="2" t="s">
        <v>435</v>
      </c>
      <c r="D4448" s="2" t="s">
        <v>52</v>
      </c>
      <c r="E4448" s="2" t="s">
        <v>34</v>
      </c>
      <c r="F4448" s="2">
        <v>9594.58</v>
      </c>
      <c r="G4448" s="2">
        <v>1151.3499999999999</v>
      </c>
      <c r="H4448" s="2">
        <v>8443.23</v>
      </c>
      <c r="I4448" s="2" t="s">
        <v>29</v>
      </c>
    </row>
    <row r="4449" spans="1:9" x14ac:dyDescent="0.2">
      <c r="A4449" s="3" t="s">
        <v>4885</v>
      </c>
      <c r="B4449" s="3" t="s">
        <v>532</v>
      </c>
      <c r="C4449" s="3" t="s">
        <v>328</v>
      </c>
      <c r="D4449" s="3" t="s">
        <v>27</v>
      </c>
      <c r="E4449" s="3" t="s">
        <v>28</v>
      </c>
      <c r="F4449" s="3">
        <v>3298.48</v>
      </c>
      <c r="G4449" s="3">
        <v>593.73</v>
      </c>
      <c r="H4449" s="3">
        <v>2704.75</v>
      </c>
      <c r="I4449" s="3" t="s">
        <v>29</v>
      </c>
    </row>
    <row r="4450" spans="1:9" x14ac:dyDescent="0.2">
      <c r="A4450" s="2" t="s">
        <v>4886</v>
      </c>
      <c r="B4450" s="2" t="s">
        <v>282</v>
      </c>
      <c r="C4450" s="2" t="s">
        <v>799</v>
      </c>
      <c r="D4450" s="2" t="s">
        <v>45</v>
      </c>
      <c r="E4450" s="2" t="s">
        <v>89</v>
      </c>
      <c r="F4450" s="2">
        <v>13569.88</v>
      </c>
      <c r="G4450" s="2">
        <v>0</v>
      </c>
      <c r="H4450" s="2">
        <v>13569.88</v>
      </c>
      <c r="I4450" s="2" t="s">
        <v>56</v>
      </c>
    </row>
    <row r="4451" spans="1:9" x14ac:dyDescent="0.2">
      <c r="A4451" s="3" t="s">
        <v>4887</v>
      </c>
      <c r="B4451" s="3" t="s">
        <v>289</v>
      </c>
      <c r="C4451" s="3" t="s">
        <v>955</v>
      </c>
      <c r="D4451" s="3" t="s">
        <v>52</v>
      </c>
      <c r="E4451" s="3" t="s">
        <v>34</v>
      </c>
      <c r="F4451" s="3">
        <v>4257.76</v>
      </c>
      <c r="G4451" s="3">
        <v>510.93</v>
      </c>
      <c r="H4451" s="3">
        <v>3746.83</v>
      </c>
      <c r="I4451" s="3" t="s">
        <v>29</v>
      </c>
    </row>
    <row r="4452" spans="1:9" x14ac:dyDescent="0.2">
      <c r="A4452" s="2" t="s">
        <v>4888</v>
      </c>
      <c r="B4452" s="2" t="s">
        <v>401</v>
      </c>
      <c r="C4452" s="2" t="s">
        <v>749</v>
      </c>
      <c r="D4452" s="2" t="s">
        <v>64</v>
      </c>
      <c r="E4452" s="2" t="s">
        <v>28</v>
      </c>
      <c r="F4452" s="2">
        <v>3106.79</v>
      </c>
      <c r="G4452" s="2">
        <v>0</v>
      </c>
      <c r="H4452" s="2">
        <v>3106.79</v>
      </c>
      <c r="I4452" s="2" t="s">
        <v>29</v>
      </c>
    </row>
    <row r="4453" spans="1:9" x14ac:dyDescent="0.2">
      <c r="A4453" s="3" t="s">
        <v>4889</v>
      </c>
      <c r="B4453" s="3" t="s">
        <v>949</v>
      </c>
      <c r="C4453" s="3" t="s">
        <v>286</v>
      </c>
      <c r="D4453" s="3" t="s">
        <v>52</v>
      </c>
      <c r="E4453" s="3" t="s">
        <v>34</v>
      </c>
      <c r="F4453" s="3">
        <v>14246.77</v>
      </c>
      <c r="G4453" s="3">
        <v>1709.61</v>
      </c>
      <c r="H4453" s="3">
        <v>12537.16</v>
      </c>
      <c r="I4453" s="3" t="s">
        <v>29</v>
      </c>
    </row>
    <row r="4454" spans="1:9" x14ac:dyDescent="0.2">
      <c r="A4454" s="2" t="s">
        <v>4890</v>
      </c>
      <c r="B4454" s="2" t="s">
        <v>95</v>
      </c>
      <c r="C4454" s="2" t="s">
        <v>113</v>
      </c>
      <c r="D4454" s="2" t="s">
        <v>52</v>
      </c>
      <c r="E4454" s="2" t="s">
        <v>60</v>
      </c>
      <c r="F4454" s="2">
        <v>2455.11</v>
      </c>
      <c r="G4454" s="2">
        <v>0</v>
      </c>
      <c r="H4454" s="2">
        <v>2455.11</v>
      </c>
      <c r="I4454" s="2" t="s">
        <v>41</v>
      </c>
    </row>
    <row r="4455" spans="1:9" x14ac:dyDescent="0.2">
      <c r="A4455" s="3" t="s">
        <v>4891</v>
      </c>
      <c r="B4455" s="3" t="s">
        <v>121</v>
      </c>
      <c r="C4455" s="3" t="s">
        <v>388</v>
      </c>
      <c r="D4455" s="3" t="s">
        <v>33</v>
      </c>
      <c r="E4455" s="3" t="s">
        <v>34</v>
      </c>
      <c r="F4455" s="3">
        <v>16392.150000000001</v>
      </c>
      <c r="G4455" s="3">
        <v>2458.8200000000002</v>
      </c>
      <c r="H4455" s="3">
        <v>13933.33</v>
      </c>
      <c r="I4455" s="3" t="s">
        <v>29</v>
      </c>
    </row>
    <row r="4456" spans="1:9" x14ac:dyDescent="0.2">
      <c r="A4456" s="2" t="s">
        <v>4892</v>
      </c>
      <c r="B4456" s="2" t="s">
        <v>226</v>
      </c>
      <c r="C4456" s="2" t="s">
        <v>50</v>
      </c>
      <c r="D4456" s="2" t="s">
        <v>52</v>
      </c>
      <c r="E4456" s="2" t="s">
        <v>34</v>
      </c>
      <c r="F4456" s="2">
        <v>8804.14</v>
      </c>
      <c r="G4456" s="2">
        <v>1056.5</v>
      </c>
      <c r="H4456" s="2">
        <v>7747.64</v>
      </c>
      <c r="I4456" s="2" t="s">
        <v>41</v>
      </c>
    </row>
    <row r="4457" spans="1:9" x14ac:dyDescent="0.2">
      <c r="A4457" s="3" t="s">
        <v>4893</v>
      </c>
      <c r="B4457" s="3" t="s">
        <v>612</v>
      </c>
      <c r="C4457" s="3" t="s">
        <v>525</v>
      </c>
      <c r="D4457" s="3" t="s">
        <v>169</v>
      </c>
      <c r="E4457" s="3" t="s">
        <v>46</v>
      </c>
      <c r="F4457" s="3">
        <v>5287.94</v>
      </c>
      <c r="G4457" s="3">
        <v>1057.5899999999999</v>
      </c>
      <c r="H4457" s="3">
        <v>4230.3500000000004</v>
      </c>
      <c r="I4457" s="3" t="s">
        <v>29</v>
      </c>
    </row>
    <row r="4458" spans="1:9" x14ac:dyDescent="0.2">
      <c r="A4458" s="2" t="s">
        <v>4894</v>
      </c>
      <c r="B4458" s="2" t="s">
        <v>291</v>
      </c>
      <c r="C4458" s="2" t="s">
        <v>187</v>
      </c>
      <c r="D4458" s="2" t="s">
        <v>33</v>
      </c>
      <c r="E4458" s="2" t="s">
        <v>28</v>
      </c>
      <c r="F4458" s="2">
        <v>3511.11</v>
      </c>
      <c r="G4458" s="2">
        <v>526.66999999999996</v>
      </c>
      <c r="H4458" s="2">
        <v>2984.44</v>
      </c>
      <c r="I4458" s="2" t="s">
        <v>41</v>
      </c>
    </row>
    <row r="4459" spans="1:9" x14ac:dyDescent="0.2">
      <c r="A4459" s="3" t="s">
        <v>4895</v>
      </c>
      <c r="B4459" s="3" t="s">
        <v>971</v>
      </c>
      <c r="C4459" s="3" t="s">
        <v>329</v>
      </c>
      <c r="D4459" s="3" t="s">
        <v>52</v>
      </c>
      <c r="E4459" s="3" t="s">
        <v>34</v>
      </c>
      <c r="F4459" s="3">
        <v>5185.3999999999996</v>
      </c>
      <c r="G4459" s="3">
        <v>622.25</v>
      </c>
      <c r="H4459" s="3">
        <v>4563.1499999999996</v>
      </c>
      <c r="I4459" s="3" t="s">
        <v>41</v>
      </c>
    </row>
    <row r="4460" spans="1:9" x14ac:dyDescent="0.2">
      <c r="A4460" s="2" t="s">
        <v>4896</v>
      </c>
      <c r="B4460" s="2" t="s">
        <v>426</v>
      </c>
      <c r="C4460" s="2" t="s">
        <v>813</v>
      </c>
      <c r="D4460" s="2" t="s">
        <v>45</v>
      </c>
      <c r="E4460" s="2" t="s">
        <v>89</v>
      </c>
      <c r="F4460" s="2">
        <v>6578.08</v>
      </c>
      <c r="G4460" s="2">
        <v>0</v>
      </c>
      <c r="H4460" s="2">
        <v>6578.08</v>
      </c>
      <c r="I4460" s="2" t="s">
        <v>29</v>
      </c>
    </row>
    <row r="4461" spans="1:9" x14ac:dyDescent="0.2">
      <c r="A4461" s="3" t="s">
        <v>4897</v>
      </c>
      <c r="B4461" s="3" t="s">
        <v>534</v>
      </c>
      <c r="C4461" s="3" t="s">
        <v>251</v>
      </c>
      <c r="D4461" s="3" t="s">
        <v>206</v>
      </c>
      <c r="E4461" s="3" t="s">
        <v>207</v>
      </c>
      <c r="F4461" s="3">
        <v>31288.22</v>
      </c>
      <c r="G4461" s="3">
        <v>0</v>
      </c>
      <c r="H4461" s="3">
        <v>31288.22</v>
      </c>
      <c r="I4461" s="3" t="s">
        <v>29</v>
      </c>
    </row>
    <row r="4462" spans="1:9" x14ac:dyDescent="0.2">
      <c r="A4462" s="2" t="s">
        <v>4898</v>
      </c>
      <c r="B4462" s="2" t="s">
        <v>564</v>
      </c>
      <c r="C4462" s="2" t="s">
        <v>373</v>
      </c>
      <c r="D4462" s="2" t="s">
        <v>45</v>
      </c>
      <c r="E4462" s="2" t="s">
        <v>46</v>
      </c>
      <c r="F4462" s="2">
        <v>9327.23</v>
      </c>
      <c r="G4462" s="2">
        <v>466.36</v>
      </c>
      <c r="H4462" s="2">
        <v>8860.8700000000008</v>
      </c>
      <c r="I4462" s="2" t="s">
        <v>29</v>
      </c>
    </row>
    <row r="4463" spans="1:9" x14ac:dyDescent="0.2">
      <c r="A4463" s="3" t="s">
        <v>4899</v>
      </c>
      <c r="B4463" s="3" t="s">
        <v>294</v>
      </c>
      <c r="C4463" s="3" t="s">
        <v>202</v>
      </c>
      <c r="D4463" s="3" t="s">
        <v>114</v>
      </c>
      <c r="E4463" s="3" t="s">
        <v>115</v>
      </c>
      <c r="F4463" s="3">
        <v>20159.919999999998</v>
      </c>
      <c r="G4463" s="3">
        <v>2015.99</v>
      </c>
      <c r="H4463" s="3">
        <v>18143.93</v>
      </c>
      <c r="I4463" s="3" t="s">
        <v>41</v>
      </c>
    </row>
    <row r="4464" spans="1:9" x14ac:dyDescent="0.2">
      <c r="A4464" s="2" t="s">
        <v>4900</v>
      </c>
      <c r="B4464" s="2" t="s">
        <v>706</v>
      </c>
      <c r="C4464" s="2" t="s">
        <v>168</v>
      </c>
      <c r="D4464" s="2" t="s">
        <v>52</v>
      </c>
      <c r="E4464" s="2" t="s">
        <v>60</v>
      </c>
      <c r="F4464" s="2">
        <v>23168.080000000002</v>
      </c>
      <c r="G4464" s="2">
        <v>0</v>
      </c>
      <c r="H4464" s="2">
        <v>23168.080000000002</v>
      </c>
      <c r="I4464" s="2" t="s">
        <v>56</v>
      </c>
    </row>
    <row r="4465" spans="1:9" x14ac:dyDescent="0.2">
      <c r="A4465" s="3" t="s">
        <v>4901</v>
      </c>
      <c r="B4465" s="3" t="s">
        <v>538</v>
      </c>
      <c r="C4465" s="3" t="s">
        <v>917</v>
      </c>
      <c r="D4465" s="3" t="s">
        <v>33</v>
      </c>
      <c r="E4465" s="3" t="s">
        <v>34</v>
      </c>
      <c r="F4465" s="3">
        <v>6957.77</v>
      </c>
      <c r="G4465" s="3">
        <v>1043.67</v>
      </c>
      <c r="H4465" s="3">
        <v>5914.1</v>
      </c>
      <c r="I4465" s="3" t="s">
        <v>41</v>
      </c>
    </row>
    <row r="4466" spans="1:9" x14ac:dyDescent="0.2">
      <c r="A4466" s="2" t="s">
        <v>4902</v>
      </c>
      <c r="B4466" s="2" t="s">
        <v>135</v>
      </c>
      <c r="C4466" s="2" t="s">
        <v>1072</v>
      </c>
      <c r="D4466" s="2" t="s">
        <v>45</v>
      </c>
      <c r="E4466" s="2" t="s">
        <v>46</v>
      </c>
      <c r="F4466" s="2">
        <v>11566.97</v>
      </c>
      <c r="G4466" s="2">
        <v>578.35</v>
      </c>
      <c r="H4466" s="2">
        <v>10988.62</v>
      </c>
      <c r="I4466" s="2" t="s">
        <v>29</v>
      </c>
    </row>
    <row r="4467" spans="1:9" x14ac:dyDescent="0.2">
      <c r="A4467" s="3" t="s">
        <v>4903</v>
      </c>
      <c r="B4467" s="3" t="s">
        <v>1035</v>
      </c>
      <c r="C4467" s="3" t="s">
        <v>487</v>
      </c>
      <c r="D4467" s="3" t="s">
        <v>52</v>
      </c>
      <c r="E4467" s="3" t="s">
        <v>34</v>
      </c>
      <c r="F4467" s="3">
        <v>8978.69</v>
      </c>
      <c r="G4467" s="3">
        <v>1077.44</v>
      </c>
      <c r="H4467" s="3">
        <v>7901.25</v>
      </c>
      <c r="I4467" s="3" t="s">
        <v>56</v>
      </c>
    </row>
    <row r="4468" spans="1:9" x14ac:dyDescent="0.2">
      <c r="A4468" s="2" t="s">
        <v>4904</v>
      </c>
      <c r="B4468" s="2" t="s">
        <v>72</v>
      </c>
      <c r="C4468" s="2" t="s">
        <v>423</v>
      </c>
      <c r="D4468" s="2" t="s">
        <v>52</v>
      </c>
      <c r="E4468" s="2" t="s">
        <v>60</v>
      </c>
      <c r="F4468" s="2">
        <v>16036.5</v>
      </c>
      <c r="G4468" s="2">
        <v>0</v>
      </c>
      <c r="H4468" s="2">
        <v>16036.5</v>
      </c>
      <c r="I4468" s="2" t="s">
        <v>29</v>
      </c>
    </row>
    <row r="4469" spans="1:9" x14ac:dyDescent="0.2">
      <c r="A4469" s="3" t="s">
        <v>4905</v>
      </c>
      <c r="B4469" s="3" t="s">
        <v>285</v>
      </c>
      <c r="C4469" s="3" t="s">
        <v>44</v>
      </c>
      <c r="D4469" s="3" t="s">
        <v>52</v>
      </c>
      <c r="E4469" s="3" t="s">
        <v>34</v>
      </c>
      <c r="F4469" s="3">
        <v>19785.54</v>
      </c>
      <c r="G4469" s="3">
        <v>2374.2600000000002</v>
      </c>
      <c r="H4469" s="3">
        <v>17411.28</v>
      </c>
      <c r="I4469" s="3" t="s">
        <v>29</v>
      </c>
    </row>
    <row r="4470" spans="1:9" x14ac:dyDescent="0.2">
      <c r="A4470" s="2" t="s">
        <v>4906</v>
      </c>
      <c r="B4470" s="2" t="s">
        <v>958</v>
      </c>
      <c r="C4470" s="2" t="s">
        <v>100</v>
      </c>
      <c r="D4470" s="2" t="s">
        <v>27</v>
      </c>
      <c r="E4470" s="2" t="s">
        <v>34</v>
      </c>
      <c r="F4470" s="2">
        <v>5971.17</v>
      </c>
      <c r="G4470" s="2">
        <v>1074.81</v>
      </c>
      <c r="H4470" s="2">
        <v>4896.3599999999997</v>
      </c>
      <c r="I4470" s="2" t="s">
        <v>29</v>
      </c>
    </row>
    <row r="4471" spans="1:9" x14ac:dyDescent="0.2">
      <c r="A4471" s="3" t="s">
        <v>4907</v>
      </c>
      <c r="B4471" s="3" t="s">
        <v>634</v>
      </c>
      <c r="C4471" s="3" t="s">
        <v>416</v>
      </c>
      <c r="D4471" s="3" t="s">
        <v>114</v>
      </c>
      <c r="E4471" s="3" t="s">
        <v>115</v>
      </c>
      <c r="F4471" s="3">
        <v>6866.98</v>
      </c>
      <c r="G4471" s="3">
        <v>686.7</v>
      </c>
      <c r="H4471" s="3">
        <v>6180.28</v>
      </c>
      <c r="I4471" s="3" t="s">
        <v>29</v>
      </c>
    </row>
    <row r="4472" spans="1:9" x14ac:dyDescent="0.2">
      <c r="A4472" s="2" t="s">
        <v>4908</v>
      </c>
      <c r="B4472" s="2" t="s">
        <v>276</v>
      </c>
      <c r="C4472" s="2" t="s">
        <v>955</v>
      </c>
      <c r="D4472" s="2" t="s">
        <v>27</v>
      </c>
      <c r="E4472" s="2" t="s">
        <v>60</v>
      </c>
      <c r="F4472" s="2">
        <v>17369.419999999998</v>
      </c>
      <c r="G4472" s="2">
        <v>0</v>
      </c>
      <c r="H4472" s="2">
        <v>17369.419999999998</v>
      </c>
      <c r="I4472" s="2" t="s">
        <v>29</v>
      </c>
    </row>
    <row r="4473" spans="1:9" x14ac:dyDescent="0.2">
      <c r="A4473" s="3" t="s">
        <v>4909</v>
      </c>
      <c r="B4473" s="3" t="s">
        <v>566</v>
      </c>
      <c r="C4473" s="3" t="s">
        <v>702</v>
      </c>
      <c r="D4473" s="3" t="s">
        <v>27</v>
      </c>
      <c r="E4473" s="3" t="s">
        <v>34</v>
      </c>
      <c r="F4473" s="3">
        <v>3905.76</v>
      </c>
      <c r="G4473" s="3">
        <v>703.04</v>
      </c>
      <c r="H4473" s="3">
        <v>3202.72</v>
      </c>
      <c r="I4473" s="3" t="s">
        <v>29</v>
      </c>
    </row>
    <row r="4474" spans="1:9" x14ac:dyDescent="0.2">
      <c r="A4474" s="2" t="s">
        <v>4910</v>
      </c>
      <c r="B4474" s="2" t="s">
        <v>418</v>
      </c>
      <c r="C4474" s="2" t="s">
        <v>475</v>
      </c>
      <c r="D4474" s="2" t="s">
        <v>64</v>
      </c>
      <c r="E4474" s="2" t="s">
        <v>28</v>
      </c>
      <c r="F4474" s="2">
        <v>3311.37</v>
      </c>
      <c r="G4474" s="2">
        <v>0</v>
      </c>
      <c r="H4474" s="2">
        <v>3311.37</v>
      </c>
      <c r="I4474" s="2" t="s">
        <v>41</v>
      </c>
    </row>
    <row r="4475" spans="1:9" x14ac:dyDescent="0.2">
      <c r="A4475" s="3" t="s">
        <v>4911</v>
      </c>
      <c r="B4475" s="3" t="s">
        <v>314</v>
      </c>
      <c r="C4475" s="3" t="s">
        <v>76</v>
      </c>
      <c r="D4475" s="3" t="s">
        <v>33</v>
      </c>
      <c r="E4475" s="3" t="s">
        <v>60</v>
      </c>
      <c r="F4475" s="3">
        <v>8797.14</v>
      </c>
      <c r="G4475" s="3">
        <v>0</v>
      </c>
      <c r="H4475" s="3">
        <v>8797.14</v>
      </c>
      <c r="I4475" s="3" t="s">
        <v>29</v>
      </c>
    </row>
    <row r="4476" spans="1:9" x14ac:dyDescent="0.2">
      <c r="A4476" s="2" t="s">
        <v>4912</v>
      </c>
      <c r="B4476" s="2" t="s">
        <v>532</v>
      </c>
      <c r="C4476" s="2" t="s">
        <v>1278</v>
      </c>
      <c r="D4476" s="2" t="s">
        <v>64</v>
      </c>
      <c r="E4476" s="2" t="s">
        <v>34</v>
      </c>
      <c r="F4476" s="2">
        <v>2957.99</v>
      </c>
      <c r="G4476" s="2">
        <v>0</v>
      </c>
      <c r="H4476" s="2">
        <v>2957.99</v>
      </c>
      <c r="I4476" s="2" t="s">
        <v>56</v>
      </c>
    </row>
    <row r="4477" spans="1:9" x14ac:dyDescent="0.2">
      <c r="A4477" s="3" t="s">
        <v>4913</v>
      </c>
      <c r="B4477" s="3" t="s">
        <v>226</v>
      </c>
      <c r="C4477" s="3" t="s">
        <v>1072</v>
      </c>
      <c r="D4477" s="3" t="s">
        <v>64</v>
      </c>
      <c r="E4477" s="3" t="s">
        <v>34</v>
      </c>
      <c r="F4477" s="3">
        <v>7790.81</v>
      </c>
      <c r="G4477" s="3">
        <v>0</v>
      </c>
      <c r="H4477" s="3">
        <v>7790.81</v>
      </c>
      <c r="I4477" s="3" t="s">
        <v>29</v>
      </c>
    </row>
    <row r="4478" spans="1:9" x14ac:dyDescent="0.2">
      <c r="A4478" s="2" t="s">
        <v>4914</v>
      </c>
      <c r="B4478" s="2" t="s">
        <v>162</v>
      </c>
      <c r="C4478" s="2" t="s">
        <v>186</v>
      </c>
      <c r="D4478" s="2" t="s">
        <v>52</v>
      </c>
      <c r="E4478" s="2" t="s">
        <v>34</v>
      </c>
      <c r="F4478" s="2">
        <v>15094.57</v>
      </c>
      <c r="G4478" s="2">
        <v>1811.35</v>
      </c>
      <c r="H4478" s="2">
        <v>13283.22</v>
      </c>
      <c r="I4478" s="2" t="s">
        <v>29</v>
      </c>
    </row>
    <row r="4479" spans="1:9" x14ac:dyDescent="0.2">
      <c r="A4479" s="3" t="s">
        <v>4915</v>
      </c>
      <c r="B4479" s="3" t="s">
        <v>602</v>
      </c>
      <c r="C4479" s="3" t="s">
        <v>179</v>
      </c>
      <c r="D4479" s="3" t="s">
        <v>45</v>
      </c>
      <c r="E4479" s="3" t="s">
        <v>89</v>
      </c>
      <c r="F4479" s="3">
        <v>6287.67</v>
      </c>
      <c r="G4479" s="3">
        <v>0</v>
      </c>
      <c r="H4479" s="3">
        <v>6287.67</v>
      </c>
      <c r="I4479" s="3" t="s">
        <v>56</v>
      </c>
    </row>
    <row r="4480" spans="1:9" x14ac:dyDescent="0.2">
      <c r="A4480" s="2" t="s">
        <v>4916</v>
      </c>
      <c r="B4480" s="2" t="s">
        <v>247</v>
      </c>
      <c r="C4480" s="2" t="s">
        <v>178</v>
      </c>
      <c r="D4480" s="2" t="s">
        <v>114</v>
      </c>
      <c r="E4480" s="2" t="s">
        <v>115</v>
      </c>
      <c r="F4480" s="2">
        <v>8894.2800000000007</v>
      </c>
      <c r="G4480" s="2">
        <v>889.43</v>
      </c>
      <c r="H4480" s="2">
        <v>8004.85</v>
      </c>
      <c r="I4480" s="2" t="s">
        <v>29</v>
      </c>
    </row>
    <row r="4481" spans="1:9" x14ac:dyDescent="0.2">
      <c r="A4481" s="3" t="s">
        <v>4917</v>
      </c>
      <c r="B4481" s="3" t="s">
        <v>644</v>
      </c>
      <c r="C4481" s="3" t="s">
        <v>534</v>
      </c>
      <c r="D4481" s="3" t="s">
        <v>33</v>
      </c>
      <c r="E4481" s="3" t="s">
        <v>34</v>
      </c>
      <c r="F4481" s="3">
        <v>6471.08</v>
      </c>
      <c r="G4481" s="3">
        <v>970.66</v>
      </c>
      <c r="H4481" s="3">
        <v>5500.42</v>
      </c>
      <c r="I4481" s="3" t="s">
        <v>29</v>
      </c>
    </row>
    <row r="4482" spans="1:9" x14ac:dyDescent="0.2">
      <c r="A4482" s="2" t="s">
        <v>4918</v>
      </c>
      <c r="B4482" s="2" t="s">
        <v>958</v>
      </c>
      <c r="C4482" s="2" t="s">
        <v>100</v>
      </c>
      <c r="D4482" s="2" t="s">
        <v>27</v>
      </c>
      <c r="E4482" s="2" t="s">
        <v>60</v>
      </c>
      <c r="F4482" s="2">
        <v>10353.299999999999</v>
      </c>
      <c r="G4482" s="2">
        <v>0</v>
      </c>
      <c r="H4482" s="2">
        <v>10353.299999999999</v>
      </c>
      <c r="I4482" s="2" t="s">
        <v>29</v>
      </c>
    </row>
    <row r="4483" spans="1:9" x14ac:dyDescent="0.2">
      <c r="A4483" s="3" t="s">
        <v>4919</v>
      </c>
      <c r="B4483" s="3" t="s">
        <v>73</v>
      </c>
      <c r="C4483" s="3" t="s">
        <v>87</v>
      </c>
      <c r="D4483" s="3" t="s">
        <v>64</v>
      </c>
      <c r="E4483" s="3" t="s">
        <v>34</v>
      </c>
      <c r="F4483" s="3">
        <v>12819.65</v>
      </c>
      <c r="G4483" s="3">
        <v>0</v>
      </c>
      <c r="H4483" s="3">
        <v>12819.65</v>
      </c>
      <c r="I4483" s="3" t="s">
        <v>29</v>
      </c>
    </row>
    <row r="4484" spans="1:9" x14ac:dyDescent="0.2">
      <c r="A4484" s="2" t="s">
        <v>4920</v>
      </c>
      <c r="B4484" s="2" t="s">
        <v>59</v>
      </c>
      <c r="C4484" s="2" t="s">
        <v>120</v>
      </c>
      <c r="D4484" s="2" t="s">
        <v>33</v>
      </c>
      <c r="E4484" s="2" t="s">
        <v>28</v>
      </c>
      <c r="F4484" s="2">
        <v>20611.7</v>
      </c>
      <c r="G4484" s="2">
        <v>3091.76</v>
      </c>
      <c r="H4484" s="2">
        <v>17519.939999999999</v>
      </c>
      <c r="I4484" s="2" t="s">
        <v>41</v>
      </c>
    </row>
    <row r="4485" spans="1:9" x14ac:dyDescent="0.2">
      <c r="A4485" s="3" t="s">
        <v>4921</v>
      </c>
      <c r="B4485" s="3" t="s">
        <v>292</v>
      </c>
      <c r="C4485" s="3" t="s">
        <v>97</v>
      </c>
      <c r="D4485" s="3" t="s">
        <v>27</v>
      </c>
      <c r="E4485" s="3" t="s">
        <v>28</v>
      </c>
      <c r="F4485" s="3">
        <v>8594.2999999999993</v>
      </c>
      <c r="G4485" s="3">
        <v>1546.97</v>
      </c>
      <c r="H4485" s="3">
        <v>7047.33</v>
      </c>
      <c r="I4485" s="3" t="s">
        <v>29</v>
      </c>
    </row>
    <row r="4486" spans="1:9" x14ac:dyDescent="0.2">
      <c r="A4486" s="2" t="s">
        <v>4922</v>
      </c>
      <c r="B4486" s="2" t="s">
        <v>409</v>
      </c>
      <c r="C4486" s="2" t="s">
        <v>626</v>
      </c>
      <c r="D4486" s="2" t="s">
        <v>33</v>
      </c>
      <c r="E4486" s="2" t="s">
        <v>28</v>
      </c>
      <c r="F4486" s="2">
        <v>5715.04</v>
      </c>
      <c r="G4486" s="2">
        <v>857.26</v>
      </c>
      <c r="H4486" s="2">
        <v>4857.78</v>
      </c>
      <c r="I4486" s="2" t="s">
        <v>41</v>
      </c>
    </row>
    <row r="4487" spans="1:9" x14ac:dyDescent="0.2">
      <c r="A4487" s="3" t="s">
        <v>4923</v>
      </c>
      <c r="B4487" s="3" t="s">
        <v>130</v>
      </c>
      <c r="C4487" s="3" t="s">
        <v>799</v>
      </c>
      <c r="D4487" s="3" t="s">
        <v>64</v>
      </c>
      <c r="E4487" s="3" t="s">
        <v>34</v>
      </c>
      <c r="F4487" s="3">
        <v>7455</v>
      </c>
      <c r="G4487" s="3">
        <v>0</v>
      </c>
      <c r="H4487" s="3">
        <v>7455</v>
      </c>
      <c r="I4487" s="3" t="s">
        <v>29</v>
      </c>
    </row>
    <row r="4488" spans="1:9" x14ac:dyDescent="0.2">
      <c r="A4488" s="2" t="s">
        <v>4924</v>
      </c>
      <c r="B4488" s="2" t="s">
        <v>359</v>
      </c>
      <c r="C4488" s="2" t="s">
        <v>346</v>
      </c>
      <c r="D4488" s="2" t="s">
        <v>52</v>
      </c>
      <c r="E4488" s="2" t="s">
        <v>34</v>
      </c>
      <c r="F4488" s="2">
        <v>13288.24</v>
      </c>
      <c r="G4488" s="2">
        <v>1594.59</v>
      </c>
      <c r="H4488" s="2">
        <v>11693.65</v>
      </c>
      <c r="I4488" s="2" t="s">
        <v>29</v>
      </c>
    </row>
    <row r="4489" spans="1:9" x14ac:dyDescent="0.2">
      <c r="A4489" s="3" t="s">
        <v>4925</v>
      </c>
      <c r="B4489" s="3" t="s">
        <v>236</v>
      </c>
      <c r="C4489" s="3" t="s">
        <v>190</v>
      </c>
      <c r="D4489" s="3" t="s">
        <v>33</v>
      </c>
      <c r="E4489" s="3" t="s">
        <v>34</v>
      </c>
      <c r="F4489" s="3">
        <v>2716.7</v>
      </c>
      <c r="G4489" s="3">
        <v>407.5</v>
      </c>
      <c r="H4489" s="3">
        <v>2309.1999999999998</v>
      </c>
      <c r="I4489" s="3" t="s">
        <v>56</v>
      </c>
    </row>
    <row r="4490" spans="1:9" x14ac:dyDescent="0.2">
      <c r="A4490" s="2" t="s">
        <v>4926</v>
      </c>
      <c r="B4490" s="2" t="s">
        <v>78</v>
      </c>
      <c r="C4490" s="2" t="s">
        <v>322</v>
      </c>
      <c r="D4490" s="2" t="s">
        <v>33</v>
      </c>
      <c r="E4490" s="2" t="s">
        <v>34</v>
      </c>
      <c r="F4490" s="2">
        <v>12535.59</v>
      </c>
      <c r="G4490" s="2">
        <v>1880.34</v>
      </c>
      <c r="H4490" s="2">
        <v>10655.25</v>
      </c>
      <c r="I4490" s="2" t="s">
        <v>41</v>
      </c>
    </row>
    <row r="4491" spans="1:9" x14ac:dyDescent="0.2">
      <c r="A4491" s="3" t="s">
        <v>4927</v>
      </c>
      <c r="B4491" s="3" t="s">
        <v>307</v>
      </c>
      <c r="C4491" s="3" t="s">
        <v>520</v>
      </c>
      <c r="D4491" s="3" t="s">
        <v>52</v>
      </c>
      <c r="E4491" s="3" t="s">
        <v>34</v>
      </c>
      <c r="F4491" s="3">
        <v>2521.04</v>
      </c>
      <c r="G4491" s="3">
        <v>302.52</v>
      </c>
      <c r="H4491" s="3">
        <v>2218.52</v>
      </c>
      <c r="I4491" s="3" t="s">
        <v>29</v>
      </c>
    </row>
    <row r="4492" spans="1:9" x14ac:dyDescent="0.2">
      <c r="A4492" s="2" t="s">
        <v>4928</v>
      </c>
      <c r="B4492" s="2" t="s">
        <v>355</v>
      </c>
      <c r="C4492" s="2" t="s">
        <v>492</v>
      </c>
      <c r="D4492" s="2" t="s">
        <v>206</v>
      </c>
      <c r="E4492" s="2" t="s">
        <v>207</v>
      </c>
      <c r="F4492" s="2">
        <v>4420.32</v>
      </c>
      <c r="G4492" s="2">
        <v>0</v>
      </c>
      <c r="H4492" s="2">
        <v>4420.32</v>
      </c>
      <c r="I4492" s="2" t="s">
        <v>41</v>
      </c>
    </row>
    <row r="4493" spans="1:9" x14ac:dyDescent="0.2">
      <c r="A4493" s="3" t="s">
        <v>4929</v>
      </c>
      <c r="B4493" s="3" t="s">
        <v>958</v>
      </c>
      <c r="C4493" s="3" t="s">
        <v>630</v>
      </c>
      <c r="D4493" s="3" t="s">
        <v>27</v>
      </c>
      <c r="E4493" s="3" t="s">
        <v>28</v>
      </c>
      <c r="F4493" s="3">
        <v>12674.67</v>
      </c>
      <c r="G4493" s="3">
        <v>2281.44</v>
      </c>
      <c r="H4493" s="3">
        <v>10393.23</v>
      </c>
      <c r="I4493" s="3" t="s">
        <v>29</v>
      </c>
    </row>
    <row r="4494" spans="1:9" x14ac:dyDescent="0.2">
      <c r="A4494" s="2" t="s">
        <v>4930</v>
      </c>
      <c r="B4494" s="2" t="s">
        <v>70</v>
      </c>
      <c r="C4494" s="2" t="s">
        <v>70</v>
      </c>
      <c r="D4494" s="2" t="s">
        <v>169</v>
      </c>
      <c r="E4494" s="2" t="s">
        <v>46</v>
      </c>
      <c r="F4494" s="2">
        <v>5875.72</v>
      </c>
      <c r="G4494" s="2">
        <v>1175.1400000000001</v>
      </c>
      <c r="H4494" s="2">
        <v>4700.58</v>
      </c>
      <c r="I4494" s="2" t="s">
        <v>29</v>
      </c>
    </row>
    <row r="4495" spans="1:9" x14ac:dyDescent="0.2">
      <c r="A4495" s="3" t="s">
        <v>4931</v>
      </c>
      <c r="B4495" s="3" t="s">
        <v>375</v>
      </c>
      <c r="C4495" s="3" t="s">
        <v>740</v>
      </c>
      <c r="D4495" s="3" t="s">
        <v>45</v>
      </c>
      <c r="E4495" s="3" t="s">
        <v>89</v>
      </c>
      <c r="F4495" s="3">
        <v>8551.32</v>
      </c>
      <c r="G4495" s="3">
        <v>0</v>
      </c>
      <c r="H4495" s="3">
        <v>8551.32</v>
      </c>
      <c r="I4495" s="3" t="s">
        <v>29</v>
      </c>
    </row>
    <row r="4496" spans="1:9" x14ac:dyDescent="0.2">
      <c r="A4496" s="2" t="s">
        <v>4932</v>
      </c>
      <c r="B4496" s="2" t="s">
        <v>1278</v>
      </c>
      <c r="C4496" s="2" t="s">
        <v>94</v>
      </c>
      <c r="D4496" s="2" t="s">
        <v>33</v>
      </c>
      <c r="E4496" s="2" t="s">
        <v>60</v>
      </c>
      <c r="F4496" s="2">
        <v>5393.31</v>
      </c>
      <c r="G4496" s="2">
        <v>0</v>
      </c>
      <c r="H4496" s="2">
        <v>5393.31</v>
      </c>
      <c r="I4496" s="2" t="s">
        <v>56</v>
      </c>
    </row>
    <row r="4497" spans="1:9" x14ac:dyDescent="0.2">
      <c r="A4497" s="3" t="s">
        <v>4933</v>
      </c>
      <c r="B4497" s="3" t="s">
        <v>603</v>
      </c>
      <c r="C4497" s="3" t="s">
        <v>153</v>
      </c>
      <c r="D4497" s="3" t="s">
        <v>33</v>
      </c>
      <c r="E4497" s="3" t="s">
        <v>60</v>
      </c>
      <c r="F4497" s="3">
        <v>7424.51</v>
      </c>
      <c r="G4497" s="3">
        <v>0</v>
      </c>
      <c r="H4497" s="3">
        <v>7424.51</v>
      </c>
      <c r="I4497" s="3" t="s">
        <v>41</v>
      </c>
    </row>
    <row r="4498" spans="1:9" x14ac:dyDescent="0.2">
      <c r="A4498" s="2" t="s">
        <v>4934</v>
      </c>
      <c r="B4498" s="2" t="s">
        <v>573</v>
      </c>
      <c r="C4498" s="2" t="s">
        <v>295</v>
      </c>
      <c r="D4498" s="2" t="s">
        <v>169</v>
      </c>
      <c r="E4498" s="2" t="s">
        <v>34</v>
      </c>
      <c r="F4498" s="2">
        <v>3967.88</v>
      </c>
      <c r="G4498" s="2">
        <v>793.58</v>
      </c>
      <c r="H4498" s="2">
        <v>3174.3</v>
      </c>
      <c r="I4498" s="2" t="s">
        <v>29</v>
      </c>
    </row>
    <row r="4499" spans="1:9" x14ac:dyDescent="0.2">
      <c r="A4499" s="3" t="s">
        <v>4935</v>
      </c>
      <c r="B4499" s="3" t="s">
        <v>566</v>
      </c>
      <c r="C4499" s="3" t="s">
        <v>875</v>
      </c>
      <c r="D4499" s="3" t="s">
        <v>114</v>
      </c>
      <c r="E4499" s="3" t="s">
        <v>115</v>
      </c>
      <c r="F4499" s="3">
        <v>6701.97</v>
      </c>
      <c r="G4499" s="3">
        <v>670.2</v>
      </c>
      <c r="H4499" s="3">
        <v>6031.77</v>
      </c>
      <c r="I4499" s="3" t="s">
        <v>29</v>
      </c>
    </row>
    <row r="4500" spans="1:9" x14ac:dyDescent="0.2">
      <c r="A4500" s="2" t="s">
        <v>4936</v>
      </c>
      <c r="B4500" s="2" t="s">
        <v>292</v>
      </c>
      <c r="C4500" s="2" t="s">
        <v>787</v>
      </c>
      <c r="D4500" s="2" t="s">
        <v>52</v>
      </c>
      <c r="E4500" s="2" t="s">
        <v>60</v>
      </c>
      <c r="F4500" s="2">
        <v>6522.8</v>
      </c>
      <c r="G4500" s="2">
        <v>0</v>
      </c>
      <c r="H4500" s="2">
        <v>6522.8</v>
      </c>
      <c r="I4500" s="2" t="s">
        <v>29</v>
      </c>
    </row>
    <row r="4501" spans="1:9" x14ac:dyDescent="0.2">
      <c r="A4501" s="3" t="s">
        <v>4937</v>
      </c>
      <c r="B4501" s="3" t="s">
        <v>158</v>
      </c>
      <c r="C4501" s="3" t="s">
        <v>126</v>
      </c>
      <c r="D4501" s="3" t="s">
        <v>64</v>
      </c>
      <c r="E4501" s="3" t="s">
        <v>28</v>
      </c>
      <c r="F4501" s="3">
        <v>6307.46</v>
      </c>
      <c r="G4501" s="3">
        <v>0</v>
      </c>
      <c r="H4501" s="3">
        <v>6307.46</v>
      </c>
      <c r="I4501" s="3" t="s">
        <v>29</v>
      </c>
    </row>
    <row r="4502" spans="1:9" x14ac:dyDescent="0.2">
      <c r="A4502" s="2" t="s">
        <v>4938</v>
      </c>
      <c r="B4502" s="2" t="s">
        <v>220</v>
      </c>
      <c r="C4502" s="2" t="s">
        <v>222</v>
      </c>
      <c r="D4502" s="2" t="s">
        <v>52</v>
      </c>
      <c r="E4502" s="2" t="s">
        <v>34</v>
      </c>
      <c r="F4502" s="2">
        <v>2430.19</v>
      </c>
      <c r="G4502" s="2">
        <v>291.62</v>
      </c>
      <c r="H4502" s="2">
        <v>2138.5700000000002</v>
      </c>
      <c r="I4502" s="2" t="s">
        <v>41</v>
      </c>
    </row>
    <row r="4503" spans="1:9" x14ac:dyDescent="0.2">
      <c r="A4503" s="3" t="s">
        <v>4939</v>
      </c>
      <c r="B4503" s="3" t="s">
        <v>432</v>
      </c>
      <c r="C4503" s="3" t="s">
        <v>189</v>
      </c>
      <c r="D4503" s="3" t="s">
        <v>64</v>
      </c>
      <c r="E4503" s="3" t="s">
        <v>28</v>
      </c>
      <c r="F4503" s="3">
        <v>2786.15</v>
      </c>
      <c r="G4503" s="3">
        <v>0</v>
      </c>
      <c r="H4503" s="3">
        <v>2786.15</v>
      </c>
      <c r="I4503" s="3" t="s">
        <v>29</v>
      </c>
    </row>
    <row r="4504" spans="1:9" x14ac:dyDescent="0.2">
      <c r="A4504" s="2" t="s">
        <v>4940</v>
      </c>
      <c r="B4504" s="2" t="s">
        <v>247</v>
      </c>
      <c r="C4504" s="2" t="s">
        <v>388</v>
      </c>
      <c r="D4504" s="2" t="s">
        <v>27</v>
      </c>
      <c r="E4504" s="2" t="s">
        <v>34</v>
      </c>
      <c r="F4504" s="2">
        <v>6477.56</v>
      </c>
      <c r="G4504" s="2">
        <v>1165.96</v>
      </c>
      <c r="H4504" s="2">
        <v>5311.6</v>
      </c>
      <c r="I4504" s="2" t="s">
        <v>41</v>
      </c>
    </row>
    <row r="4505" spans="1:9" x14ac:dyDescent="0.2">
      <c r="A4505" s="3" t="s">
        <v>4941</v>
      </c>
      <c r="B4505" s="3" t="s">
        <v>32</v>
      </c>
      <c r="C4505" s="3" t="s">
        <v>1035</v>
      </c>
      <c r="D4505" s="3" t="s">
        <v>114</v>
      </c>
      <c r="E4505" s="3" t="s">
        <v>115</v>
      </c>
      <c r="F4505" s="3">
        <v>19028.310000000001</v>
      </c>
      <c r="G4505" s="3">
        <v>1902.83</v>
      </c>
      <c r="H4505" s="3">
        <v>17125.48</v>
      </c>
      <c r="I4505" s="3" t="s">
        <v>41</v>
      </c>
    </row>
    <row r="4506" spans="1:9" x14ac:dyDescent="0.2">
      <c r="A4506" s="2" t="s">
        <v>4942</v>
      </c>
      <c r="B4506" s="2" t="s">
        <v>44</v>
      </c>
      <c r="C4506" s="2" t="s">
        <v>386</v>
      </c>
      <c r="D4506" s="2" t="s">
        <v>169</v>
      </c>
      <c r="E4506" s="2" t="s">
        <v>34</v>
      </c>
      <c r="F4506" s="2">
        <v>4424.8500000000004</v>
      </c>
      <c r="G4506" s="2">
        <v>884.97</v>
      </c>
      <c r="H4506" s="2">
        <v>3539.88</v>
      </c>
      <c r="I4506" s="2" t="s">
        <v>29</v>
      </c>
    </row>
    <row r="4507" spans="1:9" x14ac:dyDescent="0.2">
      <c r="A4507" s="3" t="s">
        <v>4943</v>
      </c>
      <c r="B4507" s="3" t="s">
        <v>501</v>
      </c>
      <c r="C4507" s="3" t="s">
        <v>156</v>
      </c>
      <c r="D4507" s="3" t="s">
        <v>52</v>
      </c>
      <c r="E4507" s="3" t="s">
        <v>60</v>
      </c>
      <c r="F4507" s="3">
        <v>2313.81</v>
      </c>
      <c r="G4507" s="3">
        <v>0</v>
      </c>
      <c r="H4507" s="3">
        <v>2313.81</v>
      </c>
      <c r="I4507" s="3" t="s">
        <v>29</v>
      </c>
    </row>
    <row r="4508" spans="1:9" x14ac:dyDescent="0.2">
      <c r="A4508" s="2" t="s">
        <v>4944</v>
      </c>
      <c r="B4508" s="2" t="s">
        <v>222</v>
      </c>
      <c r="C4508" s="2" t="s">
        <v>564</v>
      </c>
      <c r="D4508" s="2" t="s">
        <v>33</v>
      </c>
      <c r="E4508" s="2" t="s">
        <v>60</v>
      </c>
      <c r="F4508" s="2">
        <v>13412.97</v>
      </c>
      <c r="G4508" s="2">
        <v>0</v>
      </c>
      <c r="H4508" s="2">
        <v>13412.97</v>
      </c>
      <c r="I4508" s="2" t="s">
        <v>41</v>
      </c>
    </row>
    <row r="4509" spans="1:9" x14ac:dyDescent="0.2">
      <c r="A4509" s="3" t="s">
        <v>4945</v>
      </c>
      <c r="B4509" s="3" t="s">
        <v>184</v>
      </c>
      <c r="C4509" s="3" t="s">
        <v>355</v>
      </c>
      <c r="D4509" s="3" t="s">
        <v>114</v>
      </c>
      <c r="E4509" s="3" t="s">
        <v>115</v>
      </c>
      <c r="F4509" s="3">
        <v>13017.77</v>
      </c>
      <c r="G4509" s="3">
        <v>1301.78</v>
      </c>
      <c r="H4509" s="3">
        <v>11715.99</v>
      </c>
      <c r="I4509" s="3" t="s">
        <v>41</v>
      </c>
    </row>
    <row r="4510" spans="1:9" x14ac:dyDescent="0.2">
      <c r="A4510" s="2" t="s">
        <v>4946</v>
      </c>
      <c r="B4510" s="2" t="s">
        <v>1234</v>
      </c>
      <c r="C4510" s="2" t="s">
        <v>400</v>
      </c>
      <c r="D4510" s="2" t="s">
        <v>45</v>
      </c>
      <c r="E4510" s="2" t="s">
        <v>46</v>
      </c>
      <c r="F4510" s="2">
        <v>5292.12</v>
      </c>
      <c r="G4510" s="2">
        <v>264.61</v>
      </c>
      <c r="H4510" s="2">
        <v>5027.51</v>
      </c>
      <c r="I4510" s="2" t="s">
        <v>29</v>
      </c>
    </row>
    <row r="4511" spans="1:9" x14ac:dyDescent="0.2">
      <c r="A4511" s="3" t="s">
        <v>4947</v>
      </c>
      <c r="B4511" s="3" t="s">
        <v>589</v>
      </c>
      <c r="C4511" s="3" t="s">
        <v>612</v>
      </c>
      <c r="D4511" s="3" t="s">
        <v>52</v>
      </c>
      <c r="E4511" s="3" t="s">
        <v>60</v>
      </c>
      <c r="F4511" s="3">
        <v>6890.97</v>
      </c>
      <c r="G4511" s="3">
        <v>0</v>
      </c>
      <c r="H4511" s="3">
        <v>6890.97</v>
      </c>
      <c r="I4511" s="3" t="s">
        <v>29</v>
      </c>
    </row>
    <row r="4512" spans="1:9" x14ac:dyDescent="0.2">
      <c r="A4512" s="2" t="s">
        <v>4948</v>
      </c>
      <c r="B4512" s="2" t="s">
        <v>328</v>
      </c>
      <c r="C4512" s="2" t="s">
        <v>373</v>
      </c>
      <c r="D4512" s="2" t="s">
        <v>33</v>
      </c>
      <c r="E4512" s="2" t="s">
        <v>28</v>
      </c>
      <c r="F4512" s="2">
        <v>17862.490000000002</v>
      </c>
      <c r="G4512" s="2">
        <v>2679.37</v>
      </c>
      <c r="H4512" s="2">
        <v>15183.12</v>
      </c>
      <c r="I4512" s="2" t="s">
        <v>29</v>
      </c>
    </row>
    <row r="4513" spans="1:9" x14ac:dyDescent="0.2">
      <c r="A4513" s="3" t="s">
        <v>4949</v>
      </c>
      <c r="B4513" s="3" t="s">
        <v>94</v>
      </c>
      <c r="C4513" s="3" t="s">
        <v>79</v>
      </c>
      <c r="D4513" s="3" t="s">
        <v>52</v>
      </c>
      <c r="E4513" s="3" t="s">
        <v>60</v>
      </c>
      <c r="F4513" s="3">
        <v>4808.7299999999996</v>
      </c>
      <c r="G4513" s="3">
        <v>0</v>
      </c>
      <c r="H4513" s="3">
        <v>4808.7299999999996</v>
      </c>
      <c r="I4513" s="3" t="s">
        <v>41</v>
      </c>
    </row>
    <row r="4514" spans="1:9" x14ac:dyDescent="0.2">
      <c r="A4514" s="2" t="s">
        <v>4950</v>
      </c>
      <c r="B4514" s="2" t="s">
        <v>274</v>
      </c>
      <c r="C4514" s="2" t="s">
        <v>353</v>
      </c>
      <c r="D4514" s="2" t="s">
        <v>52</v>
      </c>
      <c r="E4514" s="2" t="s">
        <v>60</v>
      </c>
      <c r="F4514" s="2">
        <v>13427.87</v>
      </c>
      <c r="G4514" s="2">
        <v>0</v>
      </c>
      <c r="H4514" s="2">
        <v>13427.87</v>
      </c>
      <c r="I4514" s="2" t="s">
        <v>29</v>
      </c>
    </row>
    <row r="4515" spans="1:9" x14ac:dyDescent="0.2">
      <c r="A4515" s="3" t="s">
        <v>4951</v>
      </c>
      <c r="B4515" s="3" t="s">
        <v>1825</v>
      </c>
      <c r="C4515" s="3" t="s">
        <v>103</v>
      </c>
      <c r="D4515" s="3" t="s">
        <v>206</v>
      </c>
      <c r="E4515" s="3" t="s">
        <v>207</v>
      </c>
      <c r="F4515" s="3">
        <v>4568.38</v>
      </c>
      <c r="G4515" s="3">
        <v>0</v>
      </c>
      <c r="H4515" s="3">
        <v>4568.38</v>
      </c>
      <c r="I4515" s="3" t="s">
        <v>56</v>
      </c>
    </row>
    <row r="4516" spans="1:9" x14ac:dyDescent="0.2">
      <c r="A4516" s="2" t="s">
        <v>4952</v>
      </c>
      <c r="B4516" s="2" t="s">
        <v>232</v>
      </c>
      <c r="C4516" s="2" t="s">
        <v>1354</v>
      </c>
      <c r="D4516" s="2" t="s">
        <v>64</v>
      </c>
      <c r="E4516" s="2" t="s">
        <v>28</v>
      </c>
      <c r="F4516" s="2">
        <v>15905.02</v>
      </c>
      <c r="G4516" s="2">
        <v>0</v>
      </c>
      <c r="H4516" s="2">
        <v>15905.02</v>
      </c>
      <c r="I4516" s="2" t="s">
        <v>56</v>
      </c>
    </row>
    <row r="4517" spans="1:9" x14ac:dyDescent="0.2">
      <c r="A4517" s="3" t="s">
        <v>4953</v>
      </c>
      <c r="B4517" s="3" t="s">
        <v>44</v>
      </c>
      <c r="C4517" s="3" t="s">
        <v>422</v>
      </c>
      <c r="D4517" s="3" t="s">
        <v>114</v>
      </c>
      <c r="E4517" s="3" t="s">
        <v>46</v>
      </c>
      <c r="F4517" s="3">
        <v>7593.43</v>
      </c>
      <c r="G4517" s="3">
        <v>759.34</v>
      </c>
      <c r="H4517" s="3">
        <v>6834.09</v>
      </c>
      <c r="I4517" s="3" t="s">
        <v>56</v>
      </c>
    </row>
    <row r="4518" spans="1:9" x14ac:dyDescent="0.2">
      <c r="A4518" s="2" t="s">
        <v>4954</v>
      </c>
      <c r="B4518" s="2" t="s">
        <v>1101</v>
      </c>
      <c r="C4518" s="2" t="s">
        <v>789</v>
      </c>
      <c r="D4518" s="2" t="s">
        <v>52</v>
      </c>
      <c r="E4518" s="2" t="s">
        <v>60</v>
      </c>
      <c r="F4518" s="2">
        <v>21496.799999999999</v>
      </c>
      <c r="G4518" s="2">
        <v>0</v>
      </c>
      <c r="H4518" s="2">
        <v>21496.799999999999</v>
      </c>
      <c r="I4518" s="2" t="s">
        <v>29</v>
      </c>
    </row>
    <row r="4519" spans="1:9" x14ac:dyDescent="0.2">
      <c r="A4519" s="3" t="s">
        <v>4955</v>
      </c>
      <c r="B4519" s="3" t="s">
        <v>449</v>
      </c>
      <c r="C4519" s="3" t="s">
        <v>839</v>
      </c>
      <c r="D4519" s="3" t="s">
        <v>45</v>
      </c>
      <c r="E4519" s="3" t="s">
        <v>46</v>
      </c>
      <c r="F4519" s="3">
        <v>5216.32</v>
      </c>
      <c r="G4519" s="3">
        <v>260.82</v>
      </c>
      <c r="H4519" s="3">
        <v>4955.5</v>
      </c>
      <c r="I4519" s="3" t="s">
        <v>29</v>
      </c>
    </row>
    <row r="4520" spans="1:9" x14ac:dyDescent="0.2">
      <c r="A4520" s="2" t="s">
        <v>4956</v>
      </c>
      <c r="B4520" s="2" t="s">
        <v>558</v>
      </c>
      <c r="C4520" s="2" t="s">
        <v>566</v>
      </c>
      <c r="D4520" s="2" t="s">
        <v>27</v>
      </c>
      <c r="E4520" s="2" t="s">
        <v>34</v>
      </c>
      <c r="F4520" s="2">
        <v>3412.91</v>
      </c>
      <c r="G4520" s="2">
        <v>614.32000000000005</v>
      </c>
      <c r="H4520" s="2">
        <v>2798.59</v>
      </c>
      <c r="I4520" s="2" t="s">
        <v>41</v>
      </c>
    </row>
    <row r="4521" spans="1:9" x14ac:dyDescent="0.2">
      <c r="A4521" s="3" t="s">
        <v>4957</v>
      </c>
      <c r="B4521" s="3" t="s">
        <v>251</v>
      </c>
      <c r="C4521" s="3" t="s">
        <v>475</v>
      </c>
      <c r="D4521" s="3" t="s">
        <v>114</v>
      </c>
      <c r="E4521" s="3" t="s">
        <v>46</v>
      </c>
      <c r="F4521" s="3">
        <v>20141.97</v>
      </c>
      <c r="G4521" s="3">
        <v>2014.2</v>
      </c>
      <c r="H4521" s="3">
        <v>18127.77</v>
      </c>
      <c r="I4521" s="3" t="s">
        <v>29</v>
      </c>
    </row>
    <row r="4522" spans="1:9" x14ac:dyDescent="0.2">
      <c r="A4522" s="2" t="s">
        <v>4958</v>
      </c>
      <c r="B4522" s="2" t="s">
        <v>37</v>
      </c>
      <c r="C4522" s="2" t="s">
        <v>291</v>
      </c>
      <c r="D4522" s="2" t="s">
        <v>114</v>
      </c>
      <c r="E4522" s="2" t="s">
        <v>46</v>
      </c>
      <c r="F4522" s="2">
        <v>13846.65</v>
      </c>
      <c r="G4522" s="2">
        <v>1384.66</v>
      </c>
      <c r="H4522" s="2">
        <v>12461.99</v>
      </c>
      <c r="I4522" s="2" t="s">
        <v>29</v>
      </c>
    </row>
    <row r="4523" spans="1:9" x14ac:dyDescent="0.2">
      <c r="A4523" s="3" t="s">
        <v>4959</v>
      </c>
      <c r="B4523" s="3" t="s">
        <v>92</v>
      </c>
      <c r="C4523" s="3" t="s">
        <v>405</v>
      </c>
      <c r="D4523" s="3" t="s">
        <v>206</v>
      </c>
      <c r="E4523" s="3" t="s">
        <v>207</v>
      </c>
      <c r="F4523" s="3">
        <v>9109.19</v>
      </c>
      <c r="G4523" s="3">
        <v>0</v>
      </c>
      <c r="H4523" s="3">
        <v>9109.19</v>
      </c>
      <c r="I4523" s="3" t="s">
        <v>29</v>
      </c>
    </row>
    <row r="4524" spans="1:9" x14ac:dyDescent="0.2">
      <c r="A4524" s="2" t="s">
        <v>4960</v>
      </c>
      <c r="B4524" s="2" t="s">
        <v>560</v>
      </c>
      <c r="C4524" s="2" t="s">
        <v>302</v>
      </c>
      <c r="D4524" s="2" t="s">
        <v>33</v>
      </c>
      <c r="E4524" s="2" t="s">
        <v>28</v>
      </c>
      <c r="F4524" s="2">
        <v>14082.71</v>
      </c>
      <c r="G4524" s="2">
        <v>2112.41</v>
      </c>
      <c r="H4524" s="2">
        <v>11970.3</v>
      </c>
      <c r="I4524" s="2" t="s">
        <v>29</v>
      </c>
    </row>
    <row r="4525" spans="1:9" x14ac:dyDescent="0.2">
      <c r="A4525" s="3" t="s">
        <v>4961</v>
      </c>
      <c r="B4525" s="3" t="s">
        <v>642</v>
      </c>
      <c r="C4525" s="3" t="s">
        <v>249</v>
      </c>
      <c r="D4525" s="3" t="s">
        <v>64</v>
      </c>
      <c r="E4525" s="3" t="s">
        <v>28</v>
      </c>
      <c r="F4525" s="3">
        <v>8805.11</v>
      </c>
      <c r="G4525" s="3">
        <v>0</v>
      </c>
      <c r="H4525" s="3">
        <v>8805.11</v>
      </c>
      <c r="I4525" s="3" t="s">
        <v>29</v>
      </c>
    </row>
    <row r="4526" spans="1:9" x14ac:dyDescent="0.2">
      <c r="A4526" s="2" t="s">
        <v>4962</v>
      </c>
      <c r="B4526" s="2" t="s">
        <v>238</v>
      </c>
      <c r="C4526" s="2" t="s">
        <v>217</v>
      </c>
      <c r="D4526" s="2" t="s">
        <v>33</v>
      </c>
      <c r="E4526" s="2" t="s">
        <v>34</v>
      </c>
      <c r="F4526" s="2">
        <v>10014.84</v>
      </c>
      <c r="G4526" s="2">
        <v>1502.23</v>
      </c>
      <c r="H4526" s="2">
        <v>8512.61</v>
      </c>
      <c r="I4526" s="2" t="s">
        <v>29</v>
      </c>
    </row>
    <row r="4527" spans="1:9" x14ac:dyDescent="0.2">
      <c r="A4527" s="3" t="s">
        <v>4963</v>
      </c>
      <c r="B4527" s="3" t="s">
        <v>409</v>
      </c>
      <c r="C4527" s="3" t="s">
        <v>360</v>
      </c>
      <c r="D4527" s="3" t="s">
        <v>52</v>
      </c>
      <c r="E4527" s="3" t="s">
        <v>60</v>
      </c>
      <c r="F4527" s="3">
        <v>7246.62</v>
      </c>
      <c r="G4527" s="3">
        <v>0</v>
      </c>
      <c r="H4527" s="3">
        <v>7246.62</v>
      </c>
      <c r="I4527" s="3" t="s">
        <v>29</v>
      </c>
    </row>
    <row r="4528" spans="1:9" x14ac:dyDescent="0.2">
      <c r="A4528" s="2" t="s">
        <v>4964</v>
      </c>
      <c r="B4528" s="2" t="s">
        <v>527</v>
      </c>
      <c r="C4528" s="2" t="s">
        <v>353</v>
      </c>
      <c r="D4528" s="2" t="s">
        <v>169</v>
      </c>
      <c r="E4528" s="2" t="s">
        <v>46</v>
      </c>
      <c r="F4528" s="2">
        <v>12550.92</v>
      </c>
      <c r="G4528" s="2">
        <v>2510.1799999999998</v>
      </c>
      <c r="H4528" s="2">
        <v>10040.74</v>
      </c>
      <c r="I4528" s="2" t="s">
        <v>29</v>
      </c>
    </row>
    <row r="4529" spans="1:9" x14ac:dyDescent="0.2">
      <c r="A4529" s="3" t="s">
        <v>4965</v>
      </c>
      <c r="B4529" s="3" t="s">
        <v>70</v>
      </c>
      <c r="C4529" s="3" t="s">
        <v>773</v>
      </c>
      <c r="D4529" s="3" t="s">
        <v>27</v>
      </c>
      <c r="E4529" s="3" t="s">
        <v>60</v>
      </c>
      <c r="F4529" s="3">
        <v>10914.66</v>
      </c>
      <c r="G4529" s="3">
        <v>0</v>
      </c>
      <c r="H4529" s="3">
        <v>10914.66</v>
      </c>
      <c r="I4529" s="3" t="s">
        <v>56</v>
      </c>
    </row>
    <row r="4530" spans="1:9" x14ac:dyDescent="0.2">
      <c r="A4530" s="2" t="s">
        <v>4966</v>
      </c>
      <c r="B4530" s="2" t="s">
        <v>106</v>
      </c>
      <c r="C4530" s="2" t="s">
        <v>322</v>
      </c>
      <c r="D4530" s="2" t="s">
        <v>64</v>
      </c>
      <c r="E4530" s="2" t="s">
        <v>34</v>
      </c>
      <c r="F4530" s="2">
        <v>22137.67</v>
      </c>
      <c r="G4530" s="2">
        <v>0</v>
      </c>
      <c r="H4530" s="2">
        <v>22137.67</v>
      </c>
      <c r="I4530" s="2" t="s">
        <v>56</v>
      </c>
    </row>
    <row r="4531" spans="1:9" x14ac:dyDescent="0.2">
      <c r="A4531" s="3" t="s">
        <v>4967</v>
      </c>
      <c r="B4531" s="3" t="s">
        <v>420</v>
      </c>
      <c r="C4531" s="3" t="s">
        <v>722</v>
      </c>
      <c r="D4531" s="3" t="s">
        <v>52</v>
      </c>
      <c r="E4531" s="3" t="s">
        <v>60</v>
      </c>
      <c r="F4531" s="3">
        <v>2074.7800000000002</v>
      </c>
      <c r="G4531" s="3">
        <v>0</v>
      </c>
      <c r="H4531" s="3">
        <v>2074.7800000000002</v>
      </c>
      <c r="I4531" s="3" t="s">
        <v>29</v>
      </c>
    </row>
    <row r="4532" spans="1:9" x14ac:dyDescent="0.2">
      <c r="A4532" s="2" t="s">
        <v>4968</v>
      </c>
      <c r="B4532" s="2" t="s">
        <v>846</v>
      </c>
      <c r="C4532" s="2" t="s">
        <v>238</v>
      </c>
      <c r="D4532" s="2" t="s">
        <v>64</v>
      </c>
      <c r="E4532" s="2" t="s">
        <v>34</v>
      </c>
      <c r="F4532" s="2">
        <v>4816.75</v>
      </c>
      <c r="G4532" s="2">
        <v>0</v>
      </c>
      <c r="H4532" s="2">
        <v>4816.75</v>
      </c>
      <c r="I4532" s="2" t="s">
        <v>29</v>
      </c>
    </row>
    <row r="4533" spans="1:9" x14ac:dyDescent="0.2">
      <c r="A4533" s="3" t="s">
        <v>4969</v>
      </c>
      <c r="B4533" s="3" t="s">
        <v>212</v>
      </c>
      <c r="C4533" s="3" t="s">
        <v>328</v>
      </c>
      <c r="D4533" s="3" t="s">
        <v>33</v>
      </c>
      <c r="E4533" s="3" t="s">
        <v>28</v>
      </c>
      <c r="F4533" s="3">
        <v>5062.28</v>
      </c>
      <c r="G4533" s="3">
        <v>759.34</v>
      </c>
      <c r="H4533" s="3">
        <v>4302.9399999999996</v>
      </c>
      <c r="I4533" s="3" t="s">
        <v>29</v>
      </c>
    </row>
    <row r="4534" spans="1:9" x14ac:dyDescent="0.2">
      <c r="A4534" s="2" t="s">
        <v>4970</v>
      </c>
      <c r="B4534" s="2" t="s">
        <v>94</v>
      </c>
      <c r="C4534" s="2" t="s">
        <v>435</v>
      </c>
      <c r="D4534" s="2" t="s">
        <v>27</v>
      </c>
      <c r="E4534" s="2" t="s">
        <v>60</v>
      </c>
      <c r="F4534" s="2">
        <v>2602.5100000000002</v>
      </c>
      <c r="G4534" s="2">
        <v>0</v>
      </c>
      <c r="H4534" s="2">
        <v>2602.5100000000002</v>
      </c>
      <c r="I4534" s="2" t="s">
        <v>41</v>
      </c>
    </row>
    <row r="4535" spans="1:9" x14ac:dyDescent="0.2">
      <c r="A4535" s="3" t="s">
        <v>4971</v>
      </c>
      <c r="B4535" s="3" t="s">
        <v>376</v>
      </c>
      <c r="C4535" s="3" t="s">
        <v>1101</v>
      </c>
      <c r="D4535" s="3" t="s">
        <v>52</v>
      </c>
      <c r="E4535" s="3" t="s">
        <v>60</v>
      </c>
      <c r="F4535" s="3">
        <v>2301.13</v>
      </c>
      <c r="G4535" s="3">
        <v>0</v>
      </c>
      <c r="H4535" s="3">
        <v>2301.13</v>
      </c>
      <c r="I4535" s="3" t="s">
        <v>29</v>
      </c>
    </row>
    <row r="4536" spans="1:9" x14ac:dyDescent="0.2">
      <c r="A4536" s="2" t="s">
        <v>4972</v>
      </c>
      <c r="B4536" s="2" t="s">
        <v>917</v>
      </c>
      <c r="C4536" s="2" t="s">
        <v>831</v>
      </c>
      <c r="D4536" s="2" t="s">
        <v>52</v>
      </c>
      <c r="E4536" s="2" t="s">
        <v>34</v>
      </c>
      <c r="F4536" s="2">
        <v>12024.71</v>
      </c>
      <c r="G4536" s="2">
        <v>1442.97</v>
      </c>
      <c r="H4536" s="2">
        <v>10581.74</v>
      </c>
      <c r="I4536" s="2" t="s">
        <v>29</v>
      </c>
    </row>
    <row r="4537" spans="1:9" x14ac:dyDescent="0.2">
      <c r="A4537" s="3" t="s">
        <v>4973</v>
      </c>
      <c r="B4537" s="3" t="s">
        <v>789</v>
      </c>
      <c r="C4537" s="3" t="s">
        <v>468</v>
      </c>
      <c r="D4537" s="3" t="s">
        <v>52</v>
      </c>
      <c r="E4537" s="3" t="s">
        <v>60</v>
      </c>
      <c r="F4537" s="3">
        <v>5516.35</v>
      </c>
      <c r="G4537" s="3">
        <v>0</v>
      </c>
      <c r="H4537" s="3">
        <v>5516.35</v>
      </c>
      <c r="I4537" s="3" t="s">
        <v>29</v>
      </c>
    </row>
    <row r="4538" spans="1:9" x14ac:dyDescent="0.2">
      <c r="A4538" s="2" t="s">
        <v>4974</v>
      </c>
      <c r="B4538" s="2" t="s">
        <v>94</v>
      </c>
      <c r="C4538" s="2" t="s">
        <v>353</v>
      </c>
      <c r="D4538" s="2" t="s">
        <v>45</v>
      </c>
      <c r="E4538" s="2" t="s">
        <v>46</v>
      </c>
      <c r="F4538" s="2">
        <v>5029.5200000000004</v>
      </c>
      <c r="G4538" s="2">
        <v>251.48</v>
      </c>
      <c r="H4538" s="2">
        <v>4778.04</v>
      </c>
      <c r="I4538" s="2" t="s">
        <v>56</v>
      </c>
    </row>
    <row r="4539" spans="1:9" x14ac:dyDescent="0.2">
      <c r="A4539" s="3" t="s">
        <v>4975</v>
      </c>
      <c r="B4539" s="3" t="s">
        <v>664</v>
      </c>
      <c r="C4539" s="3" t="s">
        <v>384</v>
      </c>
      <c r="D4539" s="3" t="s">
        <v>52</v>
      </c>
      <c r="E4539" s="3" t="s">
        <v>60</v>
      </c>
      <c r="F4539" s="3">
        <v>12599.57</v>
      </c>
      <c r="G4539" s="3">
        <v>0</v>
      </c>
      <c r="H4539" s="3">
        <v>12599.57</v>
      </c>
      <c r="I4539" s="3" t="s">
        <v>41</v>
      </c>
    </row>
    <row r="4540" spans="1:9" x14ac:dyDescent="0.2">
      <c r="A4540" s="2" t="s">
        <v>4976</v>
      </c>
      <c r="B4540" s="2" t="s">
        <v>334</v>
      </c>
      <c r="C4540" s="2" t="s">
        <v>335</v>
      </c>
      <c r="D4540" s="2" t="s">
        <v>33</v>
      </c>
      <c r="E4540" s="2" t="s">
        <v>60</v>
      </c>
      <c r="F4540" s="2">
        <v>5176.91</v>
      </c>
      <c r="G4540" s="2">
        <v>0</v>
      </c>
      <c r="H4540" s="2">
        <v>5176.91</v>
      </c>
      <c r="I4540" s="2" t="s">
        <v>29</v>
      </c>
    </row>
    <row r="4541" spans="1:9" x14ac:dyDescent="0.2">
      <c r="A4541" s="3" t="s">
        <v>4977</v>
      </c>
      <c r="B4541" s="3" t="s">
        <v>1048</v>
      </c>
      <c r="C4541" s="3" t="s">
        <v>448</v>
      </c>
      <c r="D4541" s="3" t="s">
        <v>27</v>
      </c>
      <c r="E4541" s="3" t="s">
        <v>60</v>
      </c>
      <c r="F4541" s="3">
        <v>7668.8</v>
      </c>
      <c r="G4541" s="3">
        <v>0</v>
      </c>
      <c r="H4541" s="3">
        <v>7668.8</v>
      </c>
      <c r="I4541" s="3" t="s">
        <v>56</v>
      </c>
    </row>
    <row r="4542" spans="1:9" x14ac:dyDescent="0.2">
      <c r="A4542" s="2" t="s">
        <v>4978</v>
      </c>
      <c r="B4542" s="2" t="s">
        <v>551</v>
      </c>
      <c r="C4542" s="2" t="s">
        <v>754</v>
      </c>
      <c r="D4542" s="2" t="s">
        <v>45</v>
      </c>
      <c r="E4542" s="2" t="s">
        <v>89</v>
      </c>
      <c r="F4542" s="2">
        <v>8647.08</v>
      </c>
      <c r="G4542" s="2">
        <v>0</v>
      </c>
      <c r="H4542" s="2">
        <v>8647.08</v>
      </c>
      <c r="I4542" s="2" t="s">
        <v>29</v>
      </c>
    </row>
    <row r="4543" spans="1:9" x14ac:dyDescent="0.2">
      <c r="A4543" s="3" t="s">
        <v>4979</v>
      </c>
      <c r="B4543" s="3" t="s">
        <v>558</v>
      </c>
      <c r="C4543" s="3" t="s">
        <v>67</v>
      </c>
      <c r="D4543" s="3" t="s">
        <v>45</v>
      </c>
      <c r="E4543" s="3" t="s">
        <v>89</v>
      </c>
      <c r="F4543" s="3">
        <v>9606.42</v>
      </c>
      <c r="G4543" s="3">
        <v>0</v>
      </c>
      <c r="H4543" s="3">
        <v>9606.42</v>
      </c>
      <c r="I4543" s="3" t="s">
        <v>29</v>
      </c>
    </row>
    <row r="4544" spans="1:9" x14ac:dyDescent="0.2">
      <c r="A4544" s="2" t="s">
        <v>4980</v>
      </c>
      <c r="B4544" s="2" t="s">
        <v>498</v>
      </c>
      <c r="C4544" s="2" t="s">
        <v>996</v>
      </c>
      <c r="D4544" s="2" t="s">
        <v>206</v>
      </c>
      <c r="E4544" s="2" t="s">
        <v>207</v>
      </c>
      <c r="F4544" s="2">
        <v>3973.09</v>
      </c>
      <c r="G4544" s="2">
        <v>0</v>
      </c>
      <c r="H4544" s="2">
        <v>3973.09</v>
      </c>
      <c r="I4544" s="2" t="s">
        <v>41</v>
      </c>
    </row>
    <row r="4545" spans="1:9" x14ac:dyDescent="0.2">
      <c r="A4545" s="3" t="s">
        <v>4981</v>
      </c>
      <c r="B4545" s="3" t="s">
        <v>460</v>
      </c>
      <c r="C4545" s="3" t="s">
        <v>595</v>
      </c>
      <c r="D4545" s="3" t="s">
        <v>52</v>
      </c>
      <c r="E4545" s="3" t="s">
        <v>60</v>
      </c>
      <c r="F4545" s="3">
        <v>7707.7</v>
      </c>
      <c r="G4545" s="3">
        <v>0</v>
      </c>
      <c r="H4545" s="3">
        <v>7707.7</v>
      </c>
      <c r="I4545" s="3" t="s">
        <v>29</v>
      </c>
    </row>
    <row r="4546" spans="1:9" x14ac:dyDescent="0.2">
      <c r="A4546" s="2" t="s">
        <v>4982</v>
      </c>
      <c r="B4546" s="2" t="s">
        <v>295</v>
      </c>
      <c r="C4546" s="2" t="s">
        <v>295</v>
      </c>
      <c r="D4546" s="2" t="s">
        <v>64</v>
      </c>
      <c r="E4546" s="2" t="s">
        <v>28</v>
      </c>
      <c r="F4546" s="2">
        <v>13699.36</v>
      </c>
      <c r="G4546" s="2">
        <v>0</v>
      </c>
      <c r="H4546" s="2">
        <v>13699.36</v>
      </c>
      <c r="I4546" s="2" t="s">
        <v>29</v>
      </c>
    </row>
    <row r="4547" spans="1:9" x14ac:dyDescent="0.2">
      <c r="A4547" s="3" t="s">
        <v>4983</v>
      </c>
      <c r="B4547" s="3" t="s">
        <v>590</v>
      </c>
      <c r="C4547" s="3" t="s">
        <v>437</v>
      </c>
      <c r="D4547" s="3" t="s">
        <v>33</v>
      </c>
      <c r="E4547" s="3" t="s">
        <v>28</v>
      </c>
      <c r="F4547" s="3">
        <v>6715.3</v>
      </c>
      <c r="G4547" s="3">
        <v>1007.3</v>
      </c>
      <c r="H4547" s="3">
        <v>5708</v>
      </c>
      <c r="I4547" s="3" t="s">
        <v>41</v>
      </c>
    </row>
    <row r="4548" spans="1:9" x14ac:dyDescent="0.2">
      <c r="A4548" s="2" t="s">
        <v>4984</v>
      </c>
      <c r="B4548" s="2" t="s">
        <v>190</v>
      </c>
      <c r="C4548" s="2" t="s">
        <v>644</v>
      </c>
      <c r="D4548" s="2" t="s">
        <v>206</v>
      </c>
      <c r="E4548" s="2" t="s">
        <v>207</v>
      </c>
      <c r="F4548" s="2">
        <v>3144.51</v>
      </c>
      <c r="G4548" s="2">
        <v>0</v>
      </c>
      <c r="H4548" s="2">
        <v>3144.51</v>
      </c>
      <c r="I4548" s="2" t="s">
        <v>29</v>
      </c>
    </row>
    <row r="4549" spans="1:9" x14ac:dyDescent="0.2">
      <c r="A4549" s="3" t="s">
        <v>4985</v>
      </c>
      <c r="B4549" s="3" t="s">
        <v>422</v>
      </c>
      <c r="C4549" s="3" t="s">
        <v>138</v>
      </c>
      <c r="D4549" s="3" t="s">
        <v>33</v>
      </c>
      <c r="E4549" s="3" t="s">
        <v>60</v>
      </c>
      <c r="F4549" s="3">
        <v>9142.25</v>
      </c>
      <c r="G4549" s="3">
        <v>0</v>
      </c>
      <c r="H4549" s="3">
        <v>9142.25</v>
      </c>
      <c r="I4549" s="3" t="s">
        <v>56</v>
      </c>
    </row>
    <row r="4550" spans="1:9" x14ac:dyDescent="0.2">
      <c r="A4550" s="2" t="s">
        <v>4986</v>
      </c>
      <c r="B4550" s="2" t="s">
        <v>996</v>
      </c>
      <c r="C4550" s="2" t="s">
        <v>285</v>
      </c>
      <c r="D4550" s="2" t="s">
        <v>33</v>
      </c>
      <c r="E4550" s="2" t="s">
        <v>34</v>
      </c>
      <c r="F4550" s="2">
        <v>6563.57</v>
      </c>
      <c r="G4550" s="2">
        <v>984.54</v>
      </c>
      <c r="H4550" s="2">
        <v>5579.03</v>
      </c>
      <c r="I4550" s="2" t="s">
        <v>41</v>
      </c>
    </row>
    <row r="4551" spans="1:9" x14ac:dyDescent="0.2">
      <c r="A4551" s="3" t="s">
        <v>4987</v>
      </c>
      <c r="B4551" s="3" t="s">
        <v>482</v>
      </c>
      <c r="C4551" s="3" t="s">
        <v>705</v>
      </c>
      <c r="D4551" s="3" t="s">
        <v>45</v>
      </c>
      <c r="E4551" s="3" t="s">
        <v>89</v>
      </c>
      <c r="F4551" s="3">
        <v>7423.8</v>
      </c>
      <c r="G4551" s="3">
        <v>0</v>
      </c>
      <c r="H4551" s="3">
        <v>7423.8</v>
      </c>
      <c r="I4551" s="3" t="s">
        <v>29</v>
      </c>
    </row>
    <row r="4552" spans="1:9" x14ac:dyDescent="0.2">
      <c r="A4552" s="2" t="s">
        <v>4988</v>
      </c>
      <c r="B4552" s="2" t="s">
        <v>382</v>
      </c>
      <c r="C4552" s="2" t="s">
        <v>173</v>
      </c>
      <c r="D4552" s="2" t="s">
        <v>33</v>
      </c>
      <c r="E4552" s="2" t="s">
        <v>34</v>
      </c>
      <c r="F4552" s="2">
        <v>17765.650000000001</v>
      </c>
      <c r="G4552" s="2">
        <v>2664.85</v>
      </c>
      <c r="H4552" s="2">
        <v>15100.8</v>
      </c>
      <c r="I4552" s="2" t="s">
        <v>29</v>
      </c>
    </row>
    <row r="4553" spans="1:9" x14ac:dyDescent="0.2">
      <c r="A4553" s="3" t="s">
        <v>4989</v>
      </c>
      <c r="B4553" s="3" t="s">
        <v>578</v>
      </c>
      <c r="C4553" s="3" t="s">
        <v>129</v>
      </c>
      <c r="D4553" s="3" t="s">
        <v>64</v>
      </c>
      <c r="E4553" s="3" t="s">
        <v>115</v>
      </c>
      <c r="F4553" s="3">
        <v>9191.6</v>
      </c>
      <c r="G4553" s="3">
        <v>0</v>
      </c>
      <c r="H4553" s="3">
        <v>9191.6</v>
      </c>
      <c r="I4553" s="3" t="s">
        <v>41</v>
      </c>
    </row>
    <row r="4554" spans="1:9" x14ac:dyDescent="0.2">
      <c r="A4554" s="2" t="s">
        <v>4990</v>
      </c>
      <c r="B4554" s="2" t="s">
        <v>69</v>
      </c>
      <c r="C4554" s="2" t="s">
        <v>456</v>
      </c>
      <c r="D4554" s="2" t="s">
        <v>52</v>
      </c>
      <c r="E4554" s="2" t="s">
        <v>60</v>
      </c>
      <c r="F4554" s="2">
        <v>11794.38</v>
      </c>
      <c r="G4554" s="2">
        <v>0</v>
      </c>
      <c r="H4554" s="2">
        <v>11794.38</v>
      </c>
      <c r="I4554" s="2" t="s">
        <v>29</v>
      </c>
    </row>
    <row r="4555" spans="1:9" x14ac:dyDescent="0.2">
      <c r="A4555" s="3" t="s">
        <v>4991</v>
      </c>
      <c r="B4555" s="3" t="s">
        <v>458</v>
      </c>
      <c r="C4555" s="3" t="s">
        <v>799</v>
      </c>
      <c r="D4555" s="3" t="s">
        <v>169</v>
      </c>
      <c r="E4555" s="3" t="s">
        <v>46</v>
      </c>
      <c r="F4555" s="3">
        <v>20638.75</v>
      </c>
      <c r="G4555" s="3">
        <v>4127.75</v>
      </c>
      <c r="H4555" s="3">
        <v>16511</v>
      </c>
      <c r="I4555" s="3" t="s">
        <v>41</v>
      </c>
    </row>
    <row r="4556" spans="1:9" x14ac:dyDescent="0.2">
      <c r="A4556" s="2" t="s">
        <v>4992</v>
      </c>
      <c r="B4556" s="2" t="s">
        <v>219</v>
      </c>
      <c r="C4556" s="2" t="s">
        <v>817</v>
      </c>
      <c r="D4556" s="2" t="s">
        <v>64</v>
      </c>
      <c r="E4556" s="2" t="s">
        <v>34</v>
      </c>
      <c r="F4556" s="2">
        <v>5458.79</v>
      </c>
      <c r="G4556" s="2">
        <v>0</v>
      </c>
      <c r="H4556" s="2">
        <v>5458.79</v>
      </c>
      <c r="I4556" s="2" t="s">
        <v>29</v>
      </c>
    </row>
    <row r="4557" spans="1:9" x14ac:dyDescent="0.2">
      <c r="A4557" s="3" t="s">
        <v>4993</v>
      </c>
      <c r="B4557" s="3" t="s">
        <v>416</v>
      </c>
      <c r="C4557" s="3" t="s">
        <v>314</v>
      </c>
      <c r="D4557" s="3" t="s">
        <v>33</v>
      </c>
      <c r="E4557" s="3" t="s">
        <v>60</v>
      </c>
      <c r="F4557" s="3">
        <v>5690.59</v>
      </c>
      <c r="G4557" s="3">
        <v>0</v>
      </c>
      <c r="H4557" s="3">
        <v>5690.59</v>
      </c>
      <c r="I4557" s="3" t="s">
        <v>41</v>
      </c>
    </row>
    <row r="4558" spans="1:9" x14ac:dyDescent="0.2">
      <c r="A4558" s="2" t="s">
        <v>4994</v>
      </c>
      <c r="B4558" s="2" t="s">
        <v>875</v>
      </c>
      <c r="C4558" s="2" t="s">
        <v>460</v>
      </c>
      <c r="D4558" s="2" t="s">
        <v>33</v>
      </c>
      <c r="E4558" s="2" t="s">
        <v>34</v>
      </c>
      <c r="F4558" s="2">
        <v>3093.35</v>
      </c>
      <c r="G4558" s="2">
        <v>464</v>
      </c>
      <c r="H4558" s="2">
        <v>2629.35</v>
      </c>
      <c r="I4558" s="2" t="s">
        <v>56</v>
      </c>
    </row>
    <row r="4559" spans="1:9" x14ac:dyDescent="0.2">
      <c r="A4559" s="3" t="s">
        <v>4995</v>
      </c>
      <c r="B4559" s="3" t="s">
        <v>104</v>
      </c>
      <c r="C4559" s="3" t="s">
        <v>445</v>
      </c>
      <c r="D4559" s="3" t="s">
        <v>52</v>
      </c>
      <c r="E4559" s="3" t="s">
        <v>60</v>
      </c>
      <c r="F4559" s="3">
        <v>5580.01</v>
      </c>
      <c r="G4559" s="3">
        <v>0</v>
      </c>
      <c r="H4559" s="3">
        <v>5580.01</v>
      </c>
      <c r="I4559" s="3" t="s">
        <v>29</v>
      </c>
    </row>
    <row r="4560" spans="1:9" x14ac:dyDescent="0.2">
      <c r="A4560" s="2" t="s">
        <v>4996</v>
      </c>
      <c r="B4560" s="2" t="s">
        <v>388</v>
      </c>
      <c r="C4560" s="2" t="s">
        <v>251</v>
      </c>
      <c r="D4560" s="2" t="s">
        <v>33</v>
      </c>
      <c r="E4560" s="2" t="s">
        <v>34</v>
      </c>
      <c r="F4560" s="2">
        <v>2900.73</v>
      </c>
      <c r="G4560" s="2">
        <v>435.11</v>
      </c>
      <c r="H4560" s="2">
        <v>2465.62</v>
      </c>
      <c r="I4560" s="2" t="s">
        <v>29</v>
      </c>
    </row>
    <row r="4561" spans="1:9" x14ac:dyDescent="0.2">
      <c r="A4561" s="3" t="s">
        <v>4997</v>
      </c>
      <c r="B4561" s="3" t="s">
        <v>1272</v>
      </c>
      <c r="C4561" s="3" t="s">
        <v>1014</v>
      </c>
      <c r="D4561" s="3" t="s">
        <v>206</v>
      </c>
      <c r="E4561" s="3" t="s">
        <v>207</v>
      </c>
      <c r="F4561" s="3">
        <v>8413.89</v>
      </c>
      <c r="G4561" s="3">
        <v>0</v>
      </c>
      <c r="H4561" s="3">
        <v>8413.89</v>
      </c>
      <c r="I4561" s="3" t="s">
        <v>56</v>
      </c>
    </row>
    <row r="4562" spans="1:9" x14ac:dyDescent="0.2">
      <c r="A4562" s="2" t="s">
        <v>4998</v>
      </c>
      <c r="B4562" s="2" t="s">
        <v>271</v>
      </c>
      <c r="C4562" s="2" t="s">
        <v>487</v>
      </c>
      <c r="D4562" s="2" t="s">
        <v>52</v>
      </c>
      <c r="E4562" s="2" t="s">
        <v>60</v>
      </c>
      <c r="F4562" s="2">
        <v>2413</v>
      </c>
      <c r="G4562" s="2">
        <v>0</v>
      </c>
      <c r="H4562" s="2">
        <v>2413</v>
      </c>
      <c r="I4562" s="2" t="s">
        <v>29</v>
      </c>
    </row>
    <row r="4563" spans="1:9" x14ac:dyDescent="0.2">
      <c r="A4563" s="3" t="s">
        <v>4999</v>
      </c>
      <c r="B4563" s="3" t="s">
        <v>416</v>
      </c>
      <c r="C4563" s="3" t="s">
        <v>112</v>
      </c>
      <c r="D4563" s="3" t="s">
        <v>206</v>
      </c>
      <c r="E4563" s="3" t="s">
        <v>207</v>
      </c>
      <c r="F4563" s="3">
        <v>8037.76</v>
      </c>
      <c r="G4563" s="3">
        <v>0</v>
      </c>
      <c r="H4563" s="3">
        <v>8037.76</v>
      </c>
      <c r="I4563" s="3" t="s">
        <v>29</v>
      </c>
    </row>
    <row r="4564" spans="1:9" x14ac:dyDescent="0.2">
      <c r="A4564" s="2" t="s">
        <v>5000</v>
      </c>
      <c r="B4564" s="2" t="s">
        <v>73</v>
      </c>
      <c r="C4564" s="2" t="s">
        <v>87</v>
      </c>
      <c r="D4564" s="2" t="s">
        <v>206</v>
      </c>
      <c r="E4564" s="2" t="s">
        <v>207</v>
      </c>
      <c r="F4564" s="2">
        <v>23818.37</v>
      </c>
      <c r="G4564" s="2">
        <v>0</v>
      </c>
      <c r="H4564" s="2">
        <v>23818.37</v>
      </c>
      <c r="I4564" s="2" t="s">
        <v>56</v>
      </c>
    </row>
    <row r="4565" spans="1:9" x14ac:dyDescent="0.2">
      <c r="A4565" s="3" t="s">
        <v>5001</v>
      </c>
      <c r="B4565" s="3" t="s">
        <v>59</v>
      </c>
      <c r="C4565" s="3" t="s">
        <v>81</v>
      </c>
      <c r="D4565" s="3" t="s">
        <v>52</v>
      </c>
      <c r="E4565" s="3" t="s">
        <v>34</v>
      </c>
      <c r="F4565" s="3">
        <v>5710.43</v>
      </c>
      <c r="G4565" s="3">
        <v>685.25</v>
      </c>
      <c r="H4565" s="3">
        <v>5025.18</v>
      </c>
      <c r="I4565" s="3" t="s">
        <v>29</v>
      </c>
    </row>
    <row r="4566" spans="1:9" x14ac:dyDescent="0.2">
      <c r="A4566" s="2" t="s">
        <v>5002</v>
      </c>
      <c r="B4566" s="2" t="s">
        <v>368</v>
      </c>
      <c r="C4566" s="2" t="s">
        <v>167</v>
      </c>
      <c r="D4566" s="2" t="s">
        <v>114</v>
      </c>
      <c r="E4566" s="2" t="s">
        <v>46</v>
      </c>
      <c r="F4566" s="2">
        <v>5669.36</v>
      </c>
      <c r="G4566" s="2">
        <v>566.94000000000005</v>
      </c>
      <c r="H4566" s="2">
        <v>5102.42</v>
      </c>
      <c r="I4566" s="2" t="s">
        <v>29</v>
      </c>
    </row>
    <row r="4567" spans="1:9" x14ac:dyDescent="0.2">
      <c r="A4567" s="3" t="s">
        <v>5003</v>
      </c>
      <c r="B4567" s="3" t="s">
        <v>669</v>
      </c>
      <c r="C4567" s="3" t="s">
        <v>614</v>
      </c>
      <c r="D4567" s="3" t="s">
        <v>33</v>
      </c>
      <c r="E4567" s="3" t="s">
        <v>28</v>
      </c>
      <c r="F4567" s="3">
        <v>6617.66</v>
      </c>
      <c r="G4567" s="3">
        <v>992.65</v>
      </c>
      <c r="H4567" s="3">
        <v>5625.01</v>
      </c>
      <c r="I4567" s="3" t="s">
        <v>29</v>
      </c>
    </row>
    <row r="4568" spans="1:9" x14ac:dyDescent="0.2">
      <c r="A4568" s="2" t="s">
        <v>5004</v>
      </c>
      <c r="B4568" s="2" t="s">
        <v>189</v>
      </c>
      <c r="C4568" s="2" t="s">
        <v>297</v>
      </c>
      <c r="D4568" s="2" t="s">
        <v>64</v>
      </c>
      <c r="E4568" s="2" t="s">
        <v>115</v>
      </c>
      <c r="F4568" s="2">
        <v>6844.72</v>
      </c>
      <c r="G4568" s="2">
        <v>0</v>
      </c>
      <c r="H4568" s="2">
        <v>6844.72</v>
      </c>
      <c r="I4568" s="2" t="s">
        <v>29</v>
      </c>
    </row>
    <row r="4569" spans="1:9" x14ac:dyDescent="0.2">
      <c r="A4569" s="3" t="s">
        <v>5005</v>
      </c>
      <c r="B4569" s="3" t="s">
        <v>232</v>
      </c>
      <c r="C4569" s="3" t="s">
        <v>1110</v>
      </c>
      <c r="D4569" s="3" t="s">
        <v>27</v>
      </c>
      <c r="E4569" s="3" t="s">
        <v>28</v>
      </c>
      <c r="F4569" s="3">
        <v>12672.61</v>
      </c>
      <c r="G4569" s="3">
        <v>2281.0700000000002</v>
      </c>
      <c r="H4569" s="3">
        <v>10391.540000000001</v>
      </c>
      <c r="I4569" s="3" t="s">
        <v>29</v>
      </c>
    </row>
    <row r="4570" spans="1:9" x14ac:dyDescent="0.2">
      <c r="A4570" s="2" t="s">
        <v>5006</v>
      </c>
      <c r="B4570" s="2" t="s">
        <v>286</v>
      </c>
      <c r="C4570" s="2" t="s">
        <v>138</v>
      </c>
      <c r="D4570" s="2" t="s">
        <v>52</v>
      </c>
      <c r="E4570" s="2" t="s">
        <v>34</v>
      </c>
      <c r="F4570" s="2">
        <v>3363.63</v>
      </c>
      <c r="G4570" s="2">
        <v>403.64</v>
      </c>
      <c r="H4570" s="2">
        <v>2959.99</v>
      </c>
      <c r="I4570" s="2" t="s">
        <v>29</v>
      </c>
    </row>
    <row r="4571" spans="1:9" x14ac:dyDescent="0.2">
      <c r="A4571" s="3" t="s">
        <v>5007</v>
      </c>
      <c r="B4571" s="3" t="s">
        <v>958</v>
      </c>
      <c r="C4571" s="3" t="s">
        <v>516</v>
      </c>
      <c r="D4571" s="3" t="s">
        <v>33</v>
      </c>
      <c r="E4571" s="3" t="s">
        <v>34</v>
      </c>
      <c r="F4571" s="3">
        <v>17618.919999999998</v>
      </c>
      <c r="G4571" s="3">
        <v>2642.84</v>
      </c>
      <c r="H4571" s="3">
        <v>14976.08</v>
      </c>
      <c r="I4571" s="3" t="s">
        <v>29</v>
      </c>
    </row>
    <row r="4572" spans="1:9" x14ac:dyDescent="0.2">
      <c r="A4572" s="2" t="s">
        <v>5008</v>
      </c>
      <c r="B4572" s="2" t="s">
        <v>123</v>
      </c>
      <c r="C4572" s="2" t="s">
        <v>666</v>
      </c>
      <c r="D4572" s="2" t="s">
        <v>33</v>
      </c>
      <c r="E4572" s="2" t="s">
        <v>60</v>
      </c>
      <c r="F4572" s="2">
        <v>4366.2</v>
      </c>
      <c r="G4572" s="2">
        <v>0</v>
      </c>
      <c r="H4572" s="2">
        <v>4366.2</v>
      </c>
      <c r="I4572" s="2" t="s">
        <v>29</v>
      </c>
    </row>
    <row r="4573" spans="1:9" x14ac:dyDescent="0.2">
      <c r="A4573" s="3" t="s">
        <v>5009</v>
      </c>
      <c r="B4573" s="3" t="s">
        <v>773</v>
      </c>
      <c r="C4573" s="3" t="s">
        <v>197</v>
      </c>
      <c r="D4573" s="3" t="s">
        <v>64</v>
      </c>
      <c r="E4573" s="3" t="s">
        <v>115</v>
      </c>
      <c r="F4573" s="3">
        <v>3030.59</v>
      </c>
      <c r="G4573" s="3">
        <v>0</v>
      </c>
      <c r="H4573" s="3">
        <v>3030.59</v>
      </c>
      <c r="I4573" s="3" t="s">
        <v>29</v>
      </c>
    </row>
    <row r="4574" spans="1:9" x14ac:dyDescent="0.2">
      <c r="A4574" s="2" t="s">
        <v>5010</v>
      </c>
      <c r="B4574" s="2" t="s">
        <v>410</v>
      </c>
      <c r="C4574" s="2" t="s">
        <v>143</v>
      </c>
      <c r="D4574" s="2" t="s">
        <v>45</v>
      </c>
      <c r="E4574" s="2" t="s">
        <v>89</v>
      </c>
      <c r="F4574" s="2">
        <v>6439.31</v>
      </c>
      <c r="G4574" s="2">
        <v>0</v>
      </c>
      <c r="H4574" s="2">
        <v>6439.31</v>
      </c>
      <c r="I4574" s="2" t="s">
        <v>29</v>
      </c>
    </row>
    <row r="4575" spans="1:9" x14ac:dyDescent="0.2">
      <c r="A4575" s="3" t="s">
        <v>5011</v>
      </c>
      <c r="B4575" s="3" t="s">
        <v>416</v>
      </c>
      <c r="C4575" s="3" t="s">
        <v>608</v>
      </c>
      <c r="D4575" s="3" t="s">
        <v>114</v>
      </c>
      <c r="E4575" s="3" t="s">
        <v>115</v>
      </c>
      <c r="F4575" s="3">
        <v>12545.7</v>
      </c>
      <c r="G4575" s="3">
        <v>1254.57</v>
      </c>
      <c r="H4575" s="3">
        <v>11291.13</v>
      </c>
      <c r="I4575" s="3" t="s">
        <v>29</v>
      </c>
    </row>
    <row r="4576" spans="1:9" x14ac:dyDescent="0.2">
      <c r="A4576" s="2" t="s">
        <v>5012</v>
      </c>
      <c r="B4576" s="2" t="s">
        <v>147</v>
      </c>
      <c r="C4576" s="2" t="s">
        <v>360</v>
      </c>
      <c r="D4576" s="2" t="s">
        <v>64</v>
      </c>
      <c r="E4576" s="2" t="s">
        <v>28</v>
      </c>
      <c r="F4576" s="2">
        <v>7610.15</v>
      </c>
      <c r="G4576" s="2">
        <v>0</v>
      </c>
      <c r="H4576" s="2">
        <v>7610.15</v>
      </c>
      <c r="I4576" s="2" t="s">
        <v>41</v>
      </c>
    </row>
    <row r="4577" spans="1:9" x14ac:dyDescent="0.2">
      <c r="A4577" s="3" t="s">
        <v>5013</v>
      </c>
      <c r="B4577" s="3" t="s">
        <v>724</v>
      </c>
      <c r="C4577" s="3" t="s">
        <v>179</v>
      </c>
      <c r="D4577" s="3" t="s">
        <v>114</v>
      </c>
      <c r="E4577" s="3" t="s">
        <v>46</v>
      </c>
      <c r="F4577" s="3">
        <v>2906.54</v>
      </c>
      <c r="G4577" s="3">
        <v>290.64999999999998</v>
      </c>
      <c r="H4577" s="3">
        <v>2615.89</v>
      </c>
      <c r="I4577" s="3" t="s">
        <v>29</v>
      </c>
    </row>
    <row r="4578" spans="1:9" x14ac:dyDescent="0.2">
      <c r="A4578" s="2" t="s">
        <v>5014</v>
      </c>
      <c r="B4578" s="2" t="s">
        <v>343</v>
      </c>
      <c r="C4578" s="2" t="s">
        <v>353</v>
      </c>
      <c r="D4578" s="2" t="s">
        <v>52</v>
      </c>
      <c r="E4578" s="2" t="s">
        <v>34</v>
      </c>
      <c r="F4578" s="2">
        <v>8070.93</v>
      </c>
      <c r="G4578" s="2">
        <v>968.51</v>
      </c>
      <c r="H4578" s="2">
        <v>7102.42</v>
      </c>
      <c r="I4578" s="2" t="s">
        <v>56</v>
      </c>
    </row>
    <row r="4579" spans="1:9" x14ac:dyDescent="0.2">
      <c r="A4579" s="3" t="s">
        <v>5015</v>
      </c>
      <c r="B4579" s="3" t="s">
        <v>269</v>
      </c>
      <c r="C4579" s="3" t="s">
        <v>382</v>
      </c>
      <c r="D4579" s="3" t="s">
        <v>52</v>
      </c>
      <c r="E4579" s="3" t="s">
        <v>34</v>
      </c>
      <c r="F4579" s="3">
        <v>9569.2999999999993</v>
      </c>
      <c r="G4579" s="3">
        <v>1148.32</v>
      </c>
      <c r="H4579" s="3">
        <v>8420.98</v>
      </c>
      <c r="I4579" s="3" t="s">
        <v>29</v>
      </c>
    </row>
    <row r="4580" spans="1:9" x14ac:dyDescent="0.2">
      <c r="A4580" s="2" t="s">
        <v>5016</v>
      </c>
      <c r="B4580" s="2" t="s">
        <v>534</v>
      </c>
      <c r="C4580" s="2" t="s">
        <v>251</v>
      </c>
      <c r="D4580" s="2" t="s">
        <v>169</v>
      </c>
      <c r="E4580" s="2" t="s">
        <v>34</v>
      </c>
      <c r="F4580" s="2">
        <v>5818.35</v>
      </c>
      <c r="G4580" s="2">
        <v>1163.67</v>
      </c>
      <c r="H4580" s="2">
        <v>4654.68</v>
      </c>
      <c r="I4580" s="2" t="s">
        <v>29</v>
      </c>
    </row>
    <row r="4581" spans="1:9" x14ac:dyDescent="0.2">
      <c r="A4581" s="3" t="s">
        <v>5017</v>
      </c>
      <c r="B4581" s="3" t="s">
        <v>367</v>
      </c>
      <c r="C4581" s="3" t="s">
        <v>546</v>
      </c>
      <c r="D4581" s="3" t="s">
        <v>33</v>
      </c>
      <c r="E4581" s="3" t="s">
        <v>34</v>
      </c>
      <c r="F4581" s="3">
        <v>7952.93</v>
      </c>
      <c r="G4581" s="3">
        <v>1192.94</v>
      </c>
      <c r="H4581" s="3">
        <v>6759.99</v>
      </c>
      <c r="I4581" s="3" t="s">
        <v>29</v>
      </c>
    </row>
    <row r="4582" spans="1:9" x14ac:dyDescent="0.2">
      <c r="A4582" s="2" t="s">
        <v>5018</v>
      </c>
      <c r="B4582" s="2" t="s">
        <v>297</v>
      </c>
      <c r="C4582" s="2" t="s">
        <v>121</v>
      </c>
      <c r="D4582" s="2" t="s">
        <v>52</v>
      </c>
      <c r="E4582" s="2" t="s">
        <v>34</v>
      </c>
      <c r="F4582" s="2">
        <v>2934.89</v>
      </c>
      <c r="G4582" s="2">
        <v>352.19</v>
      </c>
      <c r="H4582" s="2">
        <v>2582.6999999999998</v>
      </c>
      <c r="I4582" s="2" t="s">
        <v>56</v>
      </c>
    </row>
    <row r="4583" spans="1:9" x14ac:dyDescent="0.2">
      <c r="A4583" s="3" t="s">
        <v>5019</v>
      </c>
      <c r="B4583" s="3" t="s">
        <v>475</v>
      </c>
      <c r="C4583" s="3" t="s">
        <v>706</v>
      </c>
      <c r="D4583" s="3" t="s">
        <v>27</v>
      </c>
      <c r="E4583" s="3" t="s">
        <v>60</v>
      </c>
      <c r="F4583" s="3">
        <v>6626.09</v>
      </c>
      <c r="G4583" s="3">
        <v>0</v>
      </c>
      <c r="H4583" s="3">
        <v>6626.09</v>
      </c>
      <c r="I4583" s="3" t="s">
        <v>29</v>
      </c>
    </row>
    <row r="4584" spans="1:9" x14ac:dyDescent="0.2">
      <c r="A4584" s="2" t="s">
        <v>5020</v>
      </c>
      <c r="B4584" s="2" t="s">
        <v>773</v>
      </c>
      <c r="C4584" s="2" t="s">
        <v>200</v>
      </c>
      <c r="D4584" s="2" t="s">
        <v>169</v>
      </c>
      <c r="E4584" s="2" t="s">
        <v>34</v>
      </c>
      <c r="F4584" s="2">
        <v>5988.56</v>
      </c>
      <c r="G4584" s="2">
        <v>1197.71</v>
      </c>
      <c r="H4584" s="2">
        <v>4790.8500000000004</v>
      </c>
      <c r="I4584" s="2" t="s">
        <v>29</v>
      </c>
    </row>
    <row r="4585" spans="1:9" x14ac:dyDescent="0.2">
      <c r="A4585" s="3" t="s">
        <v>5021</v>
      </c>
      <c r="B4585" s="3" t="s">
        <v>495</v>
      </c>
      <c r="C4585" s="3" t="s">
        <v>685</v>
      </c>
      <c r="D4585" s="3" t="s">
        <v>45</v>
      </c>
      <c r="E4585" s="3" t="s">
        <v>89</v>
      </c>
      <c r="F4585" s="3">
        <v>12831.86</v>
      </c>
      <c r="G4585" s="3">
        <v>0</v>
      </c>
      <c r="H4585" s="3">
        <v>12831.86</v>
      </c>
      <c r="I4585" s="3" t="s">
        <v>29</v>
      </c>
    </row>
    <row r="4586" spans="1:9" x14ac:dyDescent="0.2">
      <c r="A4586" s="2" t="s">
        <v>5022</v>
      </c>
      <c r="B4586" s="2" t="s">
        <v>391</v>
      </c>
      <c r="C4586" s="2" t="s">
        <v>1110</v>
      </c>
      <c r="D4586" s="2" t="s">
        <v>64</v>
      </c>
      <c r="E4586" s="2" t="s">
        <v>28</v>
      </c>
      <c r="F4586" s="2">
        <v>12985.25</v>
      </c>
      <c r="G4586" s="2">
        <v>0</v>
      </c>
      <c r="H4586" s="2">
        <v>12985.25</v>
      </c>
      <c r="I4586" s="2" t="s">
        <v>29</v>
      </c>
    </row>
    <row r="4587" spans="1:9" x14ac:dyDescent="0.2">
      <c r="A4587" s="3" t="s">
        <v>5023</v>
      </c>
      <c r="B4587" s="3" t="s">
        <v>159</v>
      </c>
      <c r="C4587" s="3" t="s">
        <v>67</v>
      </c>
      <c r="D4587" s="3" t="s">
        <v>27</v>
      </c>
      <c r="E4587" s="3" t="s">
        <v>60</v>
      </c>
      <c r="F4587" s="3">
        <v>6476.86</v>
      </c>
      <c r="G4587" s="3">
        <v>0</v>
      </c>
      <c r="H4587" s="3">
        <v>6476.86</v>
      </c>
      <c r="I4587" s="3" t="s">
        <v>41</v>
      </c>
    </row>
    <row r="4588" spans="1:9" x14ac:dyDescent="0.2">
      <c r="A4588" s="2" t="s">
        <v>5024</v>
      </c>
      <c r="B4588" s="2" t="s">
        <v>220</v>
      </c>
      <c r="C4588" s="2" t="s">
        <v>289</v>
      </c>
      <c r="D4588" s="2" t="s">
        <v>45</v>
      </c>
      <c r="E4588" s="2" t="s">
        <v>46</v>
      </c>
      <c r="F4588" s="2">
        <v>7013.08</v>
      </c>
      <c r="G4588" s="2">
        <v>350.65</v>
      </c>
      <c r="H4588" s="2">
        <v>6662.43</v>
      </c>
      <c r="I4588" s="2" t="s">
        <v>29</v>
      </c>
    </row>
    <row r="4589" spans="1:9" x14ac:dyDescent="0.2">
      <c r="A4589" s="3" t="s">
        <v>5025</v>
      </c>
      <c r="B4589" s="3" t="s">
        <v>193</v>
      </c>
      <c r="C4589" s="3" t="s">
        <v>791</v>
      </c>
      <c r="D4589" s="3" t="s">
        <v>52</v>
      </c>
      <c r="E4589" s="3" t="s">
        <v>60</v>
      </c>
      <c r="F4589" s="3">
        <v>11568.58</v>
      </c>
      <c r="G4589" s="3">
        <v>0</v>
      </c>
      <c r="H4589" s="3">
        <v>11568.58</v>
      </c>
      <c r="I4589" s="3" t="s">
        <v>41</v>
      </c>
    </row>
    <row r="4590" spans="1:9" x14ac:dyDescent="0.2">
      <c r="A4590" s="2" t="s">
        <v>5026</v>
      </c>
      <c r="B4590" s="2" t="s">
        <v>226</v>
      </c>
      <c r="C4590" s="2" t="s">
        <v>902</v>
      </c>
      <c r="D4590" s="2" t="s">
        <v>64</v>
      </c>
      <c r="E4590" s="2" t="s">
        <v>34</v>
      </c>
      <c r="F4590" s="2">
        <v>2988.59</v>
      </c>
      <c r="G4590" s="2">
        <v>0</v>
      </c>
      <c r="H4590" s="2">
        <v>2988.59</v>
      </c>
      <c r="I4590" s="2" t="s">
        <v>56</v>
      </c>
    </row>
    <row r="4591" spans="1:9" x14ac:dyDescent="0.2">
      <c r="A4591" s="3" t="s">
        <v>5027</v>
      </c>
      <c r="B4591" s="3" t="s">
        <v>113</v>
      </c>
      <c r="C4591" s="3" t="s">
        <v>59</v>
      </c>
      <c r="D4591" s="3" t="s">
        <v>27</v>
      </c>
      <c r="E4591" s="3" t="s">
        <v>34</v>
      </c>
      <c r="F4591" s="3">
        <v>8333.93</v>
      </c>
      <c r="G4591" s="3">
        <v>1500.11</v>
      </c>
      <c r="H4591" s="3">
        <v>6833.82</v>
      </c>
      <c r="I4591" s="3" t="s">
        <v>56</v>
      </c>
    </row>
    <row r="4592" spans="1:9" x14ac:dyDescent="0.2">
      <c r="A4592" s="2" t="s">
        <v>5028</v>
      </c>
      <c r="B4592" s="2" t="s">
        <v>382</v>
      </c>
      <c r="C4592" s="2" t="s">
        <v>87</v>
      </c>
      <c r="D4592" s="2" t="s">
        <v>52</v>
      </c>
      <c r="E4592" s="2" t="s">
        <v>34</v>
      </c>
      <c r="F4592" s="2">
        <v>3500.6</v>
      </c>
      <c r="G4592" s="2">
        <v>420.07</v>
      </c>
      <c r="H4592" s="2">
        <v>3080.53</v>
      </c>
      <c r="I4592" s="2" t="s">
        <v>41</v>
      </c>
    </row>
    <row r="4593" spans="1:9" x14ac:dyDescent="0.2">
      <c r="A4593" s="3" t="s">
        <v>5029</v>
      </c>
      <c r="B4593" s="3" t="s">
        <v>487</v>
      </c>
      <c r="C4593" s="3" t="s">
        <v>321</v>
      </c>
      <c r="D4593" s="3" t="s">
        <v>45</v>
      </c>
      <c r="E4593" s="3" t="s">
        <v>46</v>
      </c>
      <c r="F4593" s="3">
        <v>11245.25</v>
      </c>
      <c r="G4593" s="3">
        <v>562.26</v>
      </c>
      <c r="H4593" s="3">
        <v>10682.99</v>
      </c>
      <c r="I4593" s="3" t="s">
        <v>41</v>
      </c>
    </row>
    <row r="4594" spans="1:9" x14ac:dyDescent="0.2">
      <c r="A4594" s="2" t="s">
        <v>5030</v>
      </c>
      <c r="B4594" s="2" t="s">
        <v>551</v>
      </c>
      <c r="C4594" s="2" t="s">
        <v>1048</v>
      </c>
      <c r="D4594" s="2" t="s">
        <v>52</v>
      </c>
      <c r="E4594" s="2" t="s">
        <v>60</v>
      </c>
      <c r="F4594" s="2">
        <v>8359.89</v>
      </c>
      <c r="G4594" s="2">
        <v>0</v>
      </c>
      <c r="H4594" s="2">
        <v>8359.89</v>
      </c>
      <c r="I4594" s="2" t="s">
        <v>41</v>
      </c>
    </row>
    <row r="4595" spans="1:9" x14ac:dyDescent="0.2">
      <c r="A4595" s="3" t="s">
        <v>5031</v>
      </c>
      <c r="B4595" s="3" t="s">
        <v>634</v>
      </c>
      <c r="C4595" s="3" t="s">
        <v>826</v>
      </c>
      <c r="D4595" s="3" t="s">
        <v>27</v>
      </c>
      <c r="E4595" s="3" t="s">
        <v>34</v>
      </c>
      <c r="F4595" s="3">
        <v>10595.23</v>
      </c>
      <c r="G4595" s="3">
        <v>1907.14</v>
      </c>
      <c r="H4595" s="3">
        <v>8688.09</v>
      </c>
      <c r="I4595" s="3" t="s">
        <v>56</v>
      </c>
    </row>
    <row r="4596" spans="1:9" x14ac:dyDescent="0.2">
      <c r="A4596" s="2" t="s">
        <v>5032</v>
      </c>
      <c r="B4596" s="2" t="s">
        <v>451</v>
      </c>
      <c r="C4596" s="2" t="s">
        <v>300</v>
      </c>
      <c r="D4596" s="2" t="s">
        <v>33</v>
      </c>
      <c r="E4596" s="2" t="s">
        <v>60</v>
      </c>
      <c r="F4596" s="2">
        <v>12588.32</v>
      </c>
      <c r="G4596" s="2">
        <v>0</v>
      </c>
      <c r="H4596" s="2">
        <v>12588.32</v>
      </c>
      <c r="I4596" s="2" t="s">
        <v>29</v>
      </c>
    </row>
    <row r="4597" spans="1:9" x14ac:dyDescent="0.2">
      <c r="A4597" s="3" t="s">
        <v>5033</v>
      </c>
      <c r="B4597" s="3" t="s">
        <v>386</v>
      </c>
      <c r="C4597" s="3" t="s">
        <v>441</v>
      </c>
      <c r="D4597" s="3" t="s">
        <v>52</v>
      </c>
      <c r="E4597" s="3" t="s">
        <v>60</v>
      </c>
      <c r="F4597" s="3">
        <v>5916.48</v>
      </c>
      <c r="G4597" s="3">
        <v>0</v>
      </c>
      <c r="H4597" s="3">
        <v>5916.48</v>
      </c>
      <c r="I4597" s="3" t="s">
        <v>41</v>
      </c>
    </row>
    <row r="4598" spans="1:9" x14ac:dyDescent="0.2">
      <c r="A4598" s="2" t="s">
        <v>5034</v>
      </c>
      <c r="B4598" s="2" t="s">
        <v>195</v>
      </c>
      <c r="C4598" s="2" t="s">
        <v>787</v>
      </c>
      <c r="D4598" s="2" t="s">
        <v>64</v>
      </c>
      <c r="E4598" s="2" t="s">
        <v>28</v>
      </c>
      <c r="F4598" s="2">
        <v>24793.87</v>
      </c>
      <c r="G4598" s="2">
        <v>0</v>
      </c>
      <c r="H4598" s="2">
        <v>24793.87</v>
      </c>
      <c r="I4598" s="2" t="s">
        <v>56</v>
      </c>
    </row>
    <row r="4599" spans="1:9" x14ac:dyDescent="0.2">
      <c r="A4599" s="3" t="s">
        <v>5035</v>
      </c>
      <c r="B4599" s="3" t="s">
        <v>794</v>
      </c>
      <c r="C4599" s="3" t="s">
        <v>165</v>
      </c>
      <c r="D4599" s="3" t="s">
        <v>52</v>
      </c>
      <c r="E4599" s="3" t="s">
        <v>60</v>
      </c>
      <c r="F4599" s="3">
        <v>5472.92</v>
      </c>
      <c r="G4599" s="3">
        <v>0</v>
      </c>
      <c r="H4599" s="3">
        <v>5472.92</v>
      </c>
      <c r="I4599" s="3" t="s">
        <v>56</v>
      </c>
    </row>
    <row r="4600" spans="1:9" x14ac:dyDescent="0.2">
      <c r="A4600" s="2" t="s">
        <v>5036</v>
      </c>
      <c r="B4600" s="2" t="s">
        <v>902</v>
      </c>
      <c r="C4600" s="2" t="s">
        <v>100</v>
      </c>
      <c r="D4600" s="2" t="s">
        <v>45</v>
      </c>
      <c r="E4600" s="2" t="s">
        <v>89</v>
      </c>
      <c r="F4600" s="2">
        <v>5145.95</v>
      </c>
      <c r="G4600" s="2">
        <v>0</v>
      </c>
      <c r="H4600" s="2">
        <v>5145.95</v>
      </c>
      <c r="I4600" s="2" t="s">
        <v>29</v>
      </c>
    </row>
    <row r="4601" spans="1:9" x14ac:dyDescent="0.2">
      <c r="A4601" s="3" t="s">
        <v>5037</v>
      </c>
      <c r="B4601" s="3" t="s">
        <v>84</v>
      </c>
      <c r="C4601" s="3" t="s">
        <v>409</v>
      </c>
      <c r="D4601" s="3" t="s">
        <v>33</v>
      </c>
      <c r="E4601" s="3" t="s">
        <v>28</v>
      </c>
      <c r="F4601" s="3">
        <v>8428.5499999999993</v>
      </c>
      <c r="G4601" s="3">
        <v>1264.28</v>
      </c>
      <c r="H4601" s="3">
        <v>7164.27</v>
      </c>
      <c r="I4601" s="3" t="s">
        <v>29</v>
      </c>
    </row>
    <row r="4602" spans="1:9" x14ac:dyDescent="0.2">
      <c r="A4602" s="2" t="s">
        <v>5038</v>
      </c>
      <c r="B4602" s="2" t="s">
        <v>62</v>
      </c>
      <c r="C4602" s="2" t="s">
        <v>104</v>
      </c>
      <c r="D4602" s="2" t="s">
        <v>206</v>
      </c>
      <c r="E4602" s="2" t="s">
        <v>207</v>
      </c>
      <c r="F4602" s="2">
        <v>10282.26</v>
      </c>
      <c r="G4602" s="2">
        <v>0</v>
      </c>
      <c r="H4602" s="2">
        <v>10282.26</v>
      </c>
      <c r="I4602" s="2" t="s">
        <v>29</v>
      </c>
    </row>
    <row r="4603" spans="1:9" x14ac:dyDescent="0.2">
      <c r="A4603" s="3" t="s">
        <v>5039</v>
      </c>
      <c r="B4603" s="3" t="s">
        <v>283</v>
      </c>
      <c r="C4603" s="3" t="s">
        <v>370</v>
      </c>
      <c r="D4603" s="3" t="s">
        <v>27</v>
      </c>
      <c r="E4603" s="3" t="s">
        <v>60</v>
      </c>
      <c r="F4603" s="3">
        <v>7002.55</v>
      </c>
      <c r="G4603" s="3">
        <v>0</v>
      </c>
      <c r="H4603" s="3">
        <v>7002.55</v>
      </c>
      <c r="I4603" s="3" t="s">
        <v>29</v>
      </c>
    </row>
    <row r="4604" spans="1:9" x14ac:dyDescent="0.2">
      <c r="A4604" s="2" t="s">
        <v>5040</v>
      </c>
      <c r="B4604" s="2" t="s">
        <v>76</v>
      </c>
      <c r="C4604" s="2" t="s">
        <v>1035</v>
      </c>
      <c r="D4604" s="2" t="s">
        <v>114</v>
      </c>
      <c r="E4604" s="2" t="s">
        <v>46</v>
      </c>
      <c r="F4604" s="2">
        <v>13932.49</v>
      </c>
      <c r="G4604" s="2">
        <v>1393.25</v>
      </c>
      <c r="H4604" s="2">
        <v>12539.24</v>
      </c>
      <c r="I4604" s="2" t="s">
        <v>29</v>
      </c>
    </row>
    <row r="4605" spans="1:9" x14ac:dyDescent="0.2">
      <c r="A4605" s="3" t="s">
        <v>5041</v>
      </c>
      <c r="B4605" s="3" t="s">
        <v>382</v>
      </c>
      <c r="C4605" s="3" t="s">
        <v>538</v>
      </c>
      <c r="D4605" s="3" t="s">
        <v>33</v>
      </c>
      <c r="E4605" s="3" t="s">
        <v>60</v>
      </c>
      <c r="F4605" s="3">
        <v>11076.01</v>
      </c>
      <c r="G4605" s="3">
        <v>0</v>
      </c>
      <c r="H4605" s="3">
        <v>11076.01</v>
      </c>
      <c r="I4605" s="3" t="s">
        <v>41</v>
      </c>
    </row>
    <row r="4606" spans="1:9" x14ac:dyDescent="0.2">
      <c r="A4606" s="2" t="s">
        <v>5042</v>
      </c>
      <c r="B4606" s="2" t="s">
        <v>220</v>
      </c>
      <c r="C4606" s="2" t="s">
        <v>75</v>
      </c>
      <c r="D4606" s="2" t="s">
        <v>27</v>
      </c>
      <c r="E4606" s="2" t="s">
        <v>60</v>
      </c>
      <c r="F4606" s="2">
        <v>5859.75</v>
      </c>
      <c r="G4606" s="2">
        <v>0</v>
      </c>
      <c r="H4606" s="2">
        <v>5859.75</v>
      </c>
      <c r="I4606" s="2" t="s">
        <v>41</v>
      </c>
    </row>
    <row r="4607" spans="1:9" x14ac:dyDescent="0.2">
      <c r="A4607" s="3" t="s">
        <v>5043</v>
      </c>
      <c r="B4607" s="3" t="s">
        <v>295</v>
      </c>
      <c r="C4607" s="3" t="s">
        <v>202</v>
      </c>
      <c r="D4607" s="3" t="s">
        <v>33</v>
      </c>
      <c r="E4607" s="3" t="s">
        <v>34</v>
      </c>
      <c r="F4607" s="3">
        <v>8092.25</v>
      </c>
      <c r="G4607" s="3">
        <v>1213.8399999999999</v>
      </c>
      <c r="H4607" s="3">
        <v>6878.41</v>
      </c>
      <c r="I4607" s="3" t="s">
        <v>29</v>
      </c>
    </row>
    <row r="4608" spans="1:9" x14ac:dyDescent="0.2">
      <c r="A4608" s="2" t="s">
        <v>5044</v>
      </c>
      <c r="B4608" s="2" t="s">
        <v>451</v>
      </c>
      <c r="C4608" s="2" t="s">
        <v>597</v>
      </c>
      <c r="D4608" s="2" t="s">
        <v>33</v>
      </c>
      <c r="E4608" s="2" t="s">
        <v>34</v>
      </c>
      <c r="F4608" s="2">
        <v>8065.85</v>
      </c>
      <c r="G4608" s="2">
        <v>1209.8800000000001</v>
      </c>
      <c r="H4608" s="2">
        <v>6855.97</v>
      </c>
      <c r="I4608" s="2" t="s">
        <v>41</v>
      </c>
    </row>
    <row r="4609" spans="1:9" x14ac:dyDescent="0.2">
      <c r="A4609" s="3" t="s">
        <v>5045</v>
      </c>
      <c r="B4609" s="3" t="s">
        <v>249</v>
      </c>
      <c r="C4609" s="3" t="s">
        <v>321</v>
      </c>
      <c r="D4609" s="3" t="s">
        <v>114</v>
      </c>
      <c r="E4609" s="3" t="s">
        <v>115</v>
      </c>
      <c r="F4609" s="3">
        <v>5855.93</v>
      </c>
      <c r="G4609" s="3">
        <v>585.59</v>
      </c>
      <c r="H4609" s="3">
        <v>5270.34</v>
      </c>
      <c r="I4609" s="3" t="s">
        <v>29</v>
      </c>
    </row>
    <row r="4610" spans="1:9" x14ac:dyDescent="0.2">
      <c r="A4610" s="2" t="s">
        <v>5046</v>
      </c>
      <c r="B4610" s="2" t="s">
        <v>162</v>
      </c>
      <c r="C4610" s="2" t="s">
        <v>425</v>
      </c>
      <c r="D4610" s="2" t="s">
        <v>33</v>
      </c>
      <c r="E4610" s="2" t="s">
        <v>60</v>
      </c>
      <c r="F4610" s="2">
        <v>7395.97</v>
      </c>
      <c r="G4610" s="2">
        <v>0</v>
      </c>
      <c r="H4610" s="2">
        <v>7395.97</v>
      </c>
      <c r="I4610" s="2" t="s">
        <v>29</v>
      </c>
    </row>
    <row r="4611" spans="1:9" x14ac:dyDescent="0.2">
      <c r="A4611" s="3" t="s">
        <v>5047</v>
      </c>
      <c r="B4611" s="3" t="s">
        <v>247</v>
      </c>
      <c r="C4611" s="3" t="s">
        <v>367</v>
      </c>
      <c r="D4611" s="3" t="s">
        <v>64</v>
      </c>
      <c r="E4611" s="3" t="s">
        <v>28</v>
      </c>
      <c r="F4611" s="3">
        <v>5851.14</v>
      </c>
      <c r="G4611" s="3">
        <v>0</v>
      </c>
      <c r="H4611" s="3">
        <v>5851.14</v>
      </c>
      <c r="I4611" s="3" t="s">
        <v>29</v>
      </c>
    </row>
    <row r="4612" spans="1:9" x14ac:dyDescent="0.2">
      <c r="A4612" s="2" t="s">
        <v>5048</v>
      </c>
      <c r="B4612" s="2" t="s">
        <v>256</v>
      </c>
      <c r="C4612" s="2" t="s">
        <v>349</v>
      </c>
      <c r="D4612" s="2" t="s">
        <v>52</v>
      </c>
      <c r="E4612" s="2" t="s">
        <v>34</v>
      </c>
      <c r="F4612" s="2">
        <v>3346.79</v>
      </c>
      <c r="G4612" s="2">
        <v>401.61</v>
      </c>
      <c r="H4612" s="2">
        <v>2945.18</v>
      </c>
      <c r="I4612" s="2" t="s">
        <v>29</v>
      </c>
    </row>
    <row r="4613" spans="1:9" x14ac:dyDescent="0.2">
      <c r="A4613" s="3" t="s">
        <v>5049</v>
      </c>
      <c r="B4613" s="3" t="s">
        <v>340</v>
      </c>
      <c r="C4613" s="3" t="s">
        <v>401</v>
      </c>
      <c r="D4613" s="3" t="s">
        <v>45</v>
      </c>
      <c r="E4613" s="3" t="s">
        <v>46</v>
      </c>
      <c r="F4613" s="3">
        <v>2619.92</v>
      </c>
      <c r="G4613" s="3">
        <v>131</v>
      </c>
      <c r="H4613" s="3">
        <v>2488.92</v>
      </c>
      <c r="I4613" s="3" t="s">
        <v>29</v>
      </c>
    </row>
    <row r="4614" spans="1:9" x14ac:dyDescent="0.2">
      <c r="A4614" s="2" t="s">
        <v>5050</v>
      </c>
      <c r="B4614" s="2" t="s">
        <v>520</v>
      </c>
      <c r="C4614" s="2" t="s">
        <v>558</v>
      </c>
      <c r="D4614" s="2" t="s">
        <v>64</v>
      </c>
      <c r="E4614" s="2" t="s">
        <v>28</v>
      </c>
      <c r="F4614" s="2">
        <v>6885.82</v>
      </c>
      <c r="G4614" s="2">
        <v>0</v>
      </c>
      <c r="H4614" s="2">
        <v>6885.82</v>
      </c>
      <c r="I4614" s="2" t="s">
        <v>41</v>
      </c>
    </row>
    <row r="4615" spans="1:9" x14ac:dyDescent="0.2">
      <c r="A4615" s="3" t="s">
        <v>5051</v>
      </c>
      <c r="B4615" s="3" t="s">
        <v>324</v>
      </c>
      <c r="C4615" s="3" t="s">
        <v>824</v>
      </c>
      <c r="D4615" s="3" t="s">
        <v>52</v>
      </c>
      <c r="E4615" s="3" t="s">
        <v>34</v>
      </c>
      <c r="F4615" s="3">
        <v>4424.45</v>
      </c>
      <c r="G4615" s="3">
        <v>530.92999999999995</v>
      </c>
      <c r="H4615" s="3">
        <v>3893.52</v>
      </c>
      <c r="I4615" s="3" t="s">
        <v>29</v>
      </c>
    </row>
    <row r="4616" spans="1:9" x14ac:dyDescent="0.2">
      <c r="A4616" s="2" t="s">
        <v>5052</v>
      </c>
      <c r="B4616" s="2" t="s">
        <v>787</v>
      </c>
      <c r="C4616" s="2" t="s">
        <v>406</v>
      </c>
      <c r="D4616" s="2" t="s">
        <v>64</v>
      </c>
      <c r="E4616" s="2" t="s">
        <v>28</v>
      </c>
      <c r="F4616" s="2">
        <v>9203.25</v>
      </c>
      <c r="G4616" s="2">
        <v>0</v>
      </c>
      <c r="H4616" s="2">
        <v>9203.25</v>
      </c>
      <c r="I4616" s="2" t="s">
        <v>29</v>
      </c>
    </row>
    <row r="4617" spans="1:9" x14ac:dyDescent="0.2">
      <c r="A4617" s="3" t="s">
        <v>5053</v>
      </c>
      <c r="B4617" s="3" t="s">
        <v>396</v>
      </c>
      <c r="C4617" s="3" t="s">
        <v>317</v>
      </c>
      <c r="D4617" s="3" t="s">
        <v>64</v>
      </c>
      <c r="E4617" s="3" t="s">
        <v>115</v>
      </c>
      <c r="F4617" s="3">
        <v>2505.89</v>
      </c>
      <c r="G4617" s="3">
        <v>0</v>
      </c>
      <c r="H4617" s="3">
        <v>2505.89</v>
      </c>
      <c r="I4617" s="3" t="s">
        <v>56</v>
      </c>
    </row>
    <row r="4618" spans="1:9" x14ac:dyDescent="0.2">
      <c r="A4618" s="2" t="s">
        <v>5054</v>
      </c>
      <c r="B4618" s="2" t="s">
        <v>471</v>
      </c>
      <c r="C4618" s="2" t="s">
        <v>2002</v>
      </c>
      <c r="D4618" s="2" t="s">
        <v>52</v>
      </c>
      <c r="E4618" s="2" t="s">
        <v>34</v>
      </c>
      <c r="F4618" s="2">
        <v>3616.85</v>
      </c>
      <c r="G4618" s="2">
        <v>434.02</v>
      </c>
      <c r="H4618" s="2">
        <v>3182.83</v>
      </c>
      <c r="I4618" s="2" t="s">
        <v>29</v>
      </c>
    </row>
    <row r="4619" spans="1:9" x14ac:dyDescent="0.2">
      <c r="A4619" s="3" t="s">
        <v>5055</v>
      </c>
      <c r="B4619" s="3" t="s">
        <v>50</v>
      </c>
      <c r="C4619" s="3" t="s">
        <v>295</v>
      </c>
      <c r="D4619" s="3" t="s">
        <v>45</v>
      </c>
      <c r="E4619" s="3" t="s">
        <v>46</v>
      </c>
      <c r="F4619" s="3">
        <v>11370.11</v>
      </c>
      <c r="G4619" s="3">
        <v>568.51</v>
      </c>
      <c r="H4619" s="3">
        <v>10801.6</v>
      </c>
      <c r="I4619" s="3" t="s">
        <v>29</v>
      </c>
    </row>
    <row r="4620" spans="1:9" x14ac:dyDescent="0.2">
      <c r="A4620" s="2" t="s">
        <v>5056</v>
      </c>
      <c r="B4620" s="2" t="s">
        <v>367</v>
      </c>
      <c r="C4620" s="2" t="s">
        <v>198</v>
      </c>
      <c r="D4620" s="2" t="s">
        <v>33</v>
      </c>
      <c r="E4620" s="2" t="s">
        <v>60</v>
      </c>
      <c r="F4620" s="2">
        <v>4858.2700000000004</v>
      </c>
      <c r="G4620" s="2">
        <v>0</v>
      </c>
      <c r="H4620" s="2">
        <v>4858.2700000000004</v>
      </c>
      <c r="I4620" s="2" t="s">
        <v>29</v>
      </c>
    </row>
    <row r="4621" spans="1:9" x14ac:dyDescent="0.2">
      <c r="A4621" s="3" t="s">
        <v>5057</v>
      </c>
      <c r="B4621" s="3" t="s">
        <v>364</v>
      </c>
      <c r="C4621" s="3" t="s">
        <v>220</v>
      </c>
      <c r="D4621" s="3" t="s">
        <v>45</v>
      </c>
      <c r="E4621" s="3" t="s">
        <v>89</v>
      </c>
      <c r="F4621" s="3">
        <v>8352.33</v>
      </c>
      <c r="G4621" s="3">
        <v>0</v>
      </c>
      <c r="H4621" s="3">
        <v>8352.33</v>
      </c>
      <c r="I4621" s="3" t="s">
        <v>29</v>
      </c>
    </row>
    <row r="4622" spans="1:9" x14ac:dyDescent="0.2">
      <c r="A4622" s="2" t="s">
        <v>5058</v>
      </c>
      <c r="B4622" s="2" t="s">
        <v>705</v>
      </c>
      <c r="C4622" s="2" t="s">
        <v>37</v>
      </c>
      <c r="D4622" s="2" t="s">
        <v>114</v>
      </c>
      <c r="E4622" s="2" t="s">
        <v>115</v>
      </c>
      <c r="F4622" s="2">
        <v>3099.89</v>
      </c>
      <c r="G4622" s="2">
        <v>309.99</v>
      </c>
      <c r="H4622" s="2">
        <v>2789.9</v>
      </c>
      <c r="I4622" s="2" t="s">
        <v>29</v>
      </c>
    </row>
    <row r="4623" spans="1:9" x14ac:dyDescent="0.2">
      <c r="A4623" s="3" t="s">
        <v>5059</v>
      </c>
      <c r="B4623" s="3" t="s">
        <v>986</v>
      </c>
      <c r="C4623" s="3" t="s">
        <v>112</v>
      </c>
      <c r="D4623" s="3" t="s">
        <v>64</v>
      </c>
      <c r="E4623" s="3" t="s">
        <v>28</v>
      </c>
      <c r="F4623" s="3">
        <v>15045.05</v>
      </c>
      <c r="G4623" s="3">
        <v>0</v>
      </c>
      <c r="H4623" s="3">
        <v>15045.05</v>
      </c>
      <c r="I4623" s="3" t="s">
        <v>56</v>
      </c>
    </row>
    <row r="4624" spans="1:9" x14ac:dyDescent="0.2">
      <c r="A4624" s="2" t="s">
        <v>5060</v>
      </c>
      <c r="B4624" s="2" t="s">
        <v>1275</v>
      </c>
      <c r="C4624" s="2" t="s">
        <v>516</v>
      </c>
      <c r="D4624" s="2" t="s">
        <v>33</v>
      </c>
      <c r="E4624" s="2" t="s">
        <v>34</v>
      </c>
      <c r="F4624" s="2">
        <v>7899.15</v>
      </c>
      <c r="G4624" s="2">
        <v>1184.8699999999999</v>
      </c>
      <c r="H4624" s="2">
        <v>6714.28</v>
      </c>
      <c r="I4624" s="2" t="s">
        <v>56</v>
      </c>
    </row>
    <row r="4625" spans="1:9" x14ac:dyDescent="0.2">
      <c r="A4625" s="3" t="s">
        <v>5061</v>
      </c>
      <c r="B4625" s="3" t="s">
        <v>708</v>
      </c>
      <c r="C4625" s="3" t="s">
        <v>458</v>
      </c>
      <c r="D4625" s="3" t="s">
        <v>52</v>
      </c>
      <c r="E4625" s="3" t="s">
        <v>34</v>
      </c>
      <c r="F4625" s="3">
        <v>10623.36</v>
      </c>
      <c r="G4625" s="3">
        <v>1274.8</v>
      </c>
      <c r="H4625" s="3">
        <v>9348.56</v>
      </c>
      <c r="I4625" s="3" t="s">
        <v>56</v>
      </c>
    </row>
    <row r="4626" spans="1:9" x14ac:dyDescent="0.2">
      <c r="A4626" s="2" t="s">
        <v>5062</v>
      </c>
      <c r="B4626" s="2" t="s">
        <v>357</v>
      </c>
      <c r="C4626" s="2" t="s">
        <v>150</v>
      </c>
      <c r="D4626" s="2" t="s">
        <v>33</v>
      </c>
      <c r="E4626" s="2" t="s">
        <v>34</v>
      </c>
      <c r="F4626" s="2">
        <v>5269.53</v>
      </c>
      <c r="G4626" s="2">
        <v>790.43</v>
      </c>
      <c r="H4626" s="2">
        <v>4479.1000000000004</v>
      </c>
      <c r="I4626" s="2" t="s">
        <v>29</v>
      </c>
    </row>
    <row r="4627" spans="1:9" x14ac:dyDescent="0.2">
      <c r="A4627" s="3" t="s">
        <v>5063</v>
      </c>
      <c r="B4627" s="3" t="s">
        <v>305</v>
      </c>
      <c r="C4627" s="3" t="s">
        <v>416</v>
      </c>
      <c r="D4627" s="3" t="s">
        <v>45</v>
      </c>
      <c r="E4627" s="3" t="s">
        <v>46</v>
      </c>
      <c r="F4627" s="3">
        <v>6810.89</v>
      </c>
      <c r="G4627" s="3">
        <v>340.54</v>
      </c>
      <c r="H4627" s="3">
        <v>6470.35</v>
      </c>
      <c r="I4627" s="3" t="s">
        <v>29</v>
      </c>
    </row>
    <row r="4628" spans="1:9" x14ac:dyDescent="0.2">
      <c r="A4628" s="2" t="s">
        <v>5064</v>
      </c>
      <c r="B4628" s="2" t="s">
        <v>278</v>
      </c>
      <c r="C4628" s="2" t="s">
        <v>590</v>
      </c>
      <c r="D4628" s="2" t="s">
        <v>27</v>
      </c>
      <c r="E4628" s="2" t="s">
        <v>28</v>
      </c>
      <c r="F4628" s="2">
        <v>20052.66</v>
      </c>
      <c r="G4628" s="2">
        <v>3609.48</v>
      </c>
      <c r="H4628" s="2">
        <v>16443.18</v>
      </c>
      <c r="I4628" s="2" t="s">
        <v>29</v>
      </c>
    </row>
    <row r="4629" spans="1:9" x14ac:dyDescent="0.2">
      <c r="A4629" s="3" t="s">
        <v>5065</v>
      </c>
      <c r="B4629" s="3" t="s">
        <v>614</v>
      </c>
      <c r="C4629" s="3" t="s">
        <v>426</v>
      </c>
      <c r="D4629" s="3" t="s">
        <v>33</v>
      </c>
      <c r="E4629" s="3" t="s">
        <v>28</v>
      </c>
      <c r="F4629" s="3">
        <v>7796.95</v>
      </c>
      <c r="G4629" s="3">
        <v>1169.54</v>
      </c>
      <c r="H4629" s="3">
        <v>6627.41</v>
      </c>
      <c r="I4629" s="3" t="s">
        <v>29</v>
      </c>
    </row>
    <row r="4630" spans="1:9" x14ac:dyDescent="0.2">
      <c r="A4630" s="2" t="s">
        <v>5066</v>
      </c>
      <c r="B4630" s="2" t="s">
        <v>312</v>
      </c>
      <c r="C4630" s="2" t="s">
        <v>741</v>
      </c>
      <c r="D4630" s="2" t="s">
        <v>27</v>
      </c>
      <c r="E4630" s="2" t="s">
        <v>34</v>
      </c>
      <c r="F4630" s="2">
        <v>11076.8</v>
      </c>
      <c r="G4630" s="2">
        <v>1993.82</v>
      </c>
      <c r="H4630" s="2">
        <v>9082.98</v>
      </c>
      <c r="I4630" s="2" t="s">
        <v>29</v>
      </c>
    </row>
    <row r="4631" spans="1:9" x14ac:dyDescent="0.2">
      <c r="A4631" s="3" t="s">
        <v>5067</v>
      </c>
      <c r="B4631" s="3" t="s">
        <v>1101</v>
      </c>
      <c r="C4631" s="3" t="s">
        <v>705</v>
      </c>
      <c r="D4631" s="3" t="s">
        <v>64</v>
      </c>
      <c r="E4631" s="3" t="s">
        <v>34</v>
      </c>
      <c r="F4631" s="3">
        <v>26859.040000000001</v>
      </c>
      <c r="G4631" s="3">
        <v>0</v>
      </c>
      <c r="H4631" s="3">
        <v>26859.040000000001</v>
      </c>
      <c r="I4631" s="3" t="s">
        <v>29</v>
      </c>
    </row>
    <row r="4632" spans="1:9" x14ac:dyDescent="0.2">
      <c r="A4632" s="2" t="s">
        <v>5068</v>
      </c>
      <c r="B4632" s="2" t="s">
        <v>124</v>
      </c>
      <c r="C4632" s="2" t="s">
        <v>117</v>
      </c>
      <c r="D4632" s="2" t="s">
        <v>206</v>
      </c>
      <c r="E4632" s="2" t="s">
        <v>207</v>
      </c>
      <c r="F4632" s="2">
        <v>20685.54</v>
      </c>
      <c r="G4632" s="2">
        <v>0</v>
      </c>
      <c r="H4632" s="2">
        <v>20685.54</v>
      </c>
      <c r="I4632" s="2" t="s">
        <v>29</v>
      </c>
    </row>
    <row r="4633" spans="1:9" x14ac:dyDescent="0.2">
      <c r="A4633" s="3" t="s">
        <v>5069</v>
      </c>
      <c r="B4633" s="3" t="s">
        <v>478</v>
      </c>
      <c r="C4633" s="3" t="s">
        <v>478</v>
      </c>
      <c r="D4633" s="3" t="s">
        <v>169</v>
      </c>
      <c r="E4633" s="3" t="s">
        <v>46</v>
      </c>
      <c r="F4633" s="3">
        <v>3270.96</v>
      </c>
      <c r="G4633" s="3">
        <v>654.19000000000005</v>
      </c>
      <c r="H4633" s="3">
        <v>2616.77</v>
      </c>
      <c r="I4633" s="3" t="s">
        <v>29</v>
      </c>
    </row>
    <row r="4634" spans="1:9" x14ac:dyDescent="0.2">
      <c r="A4634" s="2" t="s">
        <v>5070</v>
      </c>
      <c r="B4634" s="2" t="s">
        <v>497</v>
      </c>
      <c r="C4634" s="2" t="s">
        <v>807</v>
      </c>
      <c r="D4634" s="2" t="s">
        <v>52</v>
      </c>
      <c r="E4634" s="2" t="s">
        <v>60</v>
      </c>
      <c r="F4634" s="2">
        <v>8340.32</v>
      </c>
      <c r="G4634" s="2">
        <v>0</v>
      </c>
      <c r="H4634" s="2">
        <v>8340.32</v>
      </c>
      <c r="I4634" s="2" t="s">
        <v>29</v>
      </c>
    </row>
    <row r="4635" spans="1:9" x14ac:dyDescent="0.2">
      <c r="A4635" s="3" t="s">
        <v>5071</v>
      </c>
      <c r="B4635" s="3" t="s">
        <v>91</v>
      </c>
      <c r="C4635" s="3" t="s">
        <v>109</v>
      </c>
      <c r="D4635" s="3" t="s">
        <v>27</v>
      </c>
      <c r="E4635" s="3" t="s">
        <v>60</v>
      </c>
      <c r="F4635" s="3">
        <v>6689.71</v>
      </c>
      <c r="G4635" s="3">
        <v>0</v>
      </c>
      <c r="H4635" s="3">
        <v>6689.71</v>
      </c>
      <c r="I4635" s="3" t="s">
        <v>41</v>
      </c>
    </row>
    <row r="4636" spans="1:9" x14ac:dyDescent="0.2">
      <c r="A4636" s="2" t="s">
        <v>5072</v>
      </c>
      <c r="B4636" s="2" t="s">
        <v>614</v>
      </c>
      <c r="C4636" s="2" t="s">
        <v>553</v>
      </c>
      <c r="D4636" s="2" t="s">
        <v>52</v>
      </c>
      <c r="E4636" s="2" t="s">
        <v>34</v>
      </c>
      <c r="F4636" s="2">
        <v>6681.09</v>
      </c>
      <c r="G4636" s="2">
        <v>801.73</v>
      </c>
      <c r="H4636" s="2">
        <v>5879.36</v>
      </c>
      <c r="I4636" s="2" t="s">
        <v>29</v>
      </c>
    </row>
    <row r="4637" spans="1:9" x14ac:dyDescent="0.2">
      <c r="A4637" s="3" t="s">
        <v>5073</v>
      </c>
      <c r="B4637" s="3" t="s">
        <v>799</v>
      </c>
      <c r="C4637" s="3" t="s">
        <v>983</v>
      </c>
      <c r="D4637" s="3" t="s">
        <v>27</v>
      </c>
      <c r="E4637" s="3" t="s">
        <v>60</v>
      </c>
      <c r="F4637" s="3">
        <v>2595.06</v>
      </c>
      <c r="G4637" s="3">
        <v>0</v>
      </c>
      <c r="H4637" s="3">
        <v>2595.06</v>
      </c>
      <c r="I4637" s="3" t="s">
        <v>41</v>
      </c>
    </row>
    <row r="4638" spans="1:9" x14ac:dyDescent="0.2">
      <c r="A4638" s="2" t="s">
        <v>5074</v>
      </c>
      <c r="B4638" s="2" t="s">
        <v>192</v>
      </c>
      <c r="C4638" s="2" t="s">
        <v>548</v>
      </c>
      <c r="D4638" s="2" t="s">
        <v>33</v>
      </c>
      <c r="E4638" s="2" t="s">
        <v>34</v>
      </c>
      <c r="F4638" s="2">
        <v>4408.18</v>
      </c>
      <c r="G4638" s="2">
        <v>661.23</v>
      </c>
      <c r="H4638" s="2">
        <v>3746.95</v>
      </c>
      <c r="I4638" s="2" t="s">
        <v>29</v>
      </c>
    </row>
    <row r="4639" spans="1:9" x14ac:dyDescent="0.2">
      <c r="A4639" s="3" t="s">
        <v>5075</v>
      </c>
      <c r="B4639" s="3" t="s">
        <v>271</v>
      </c>
      <c r="C4639" s="3" t="s">
        <v>271</v>
      </c>
      <c r="D4639" s="3" t="s">
        <v>33</v>
      </c>
      <c r="E4639" s="3" t="s">
        <v>60</v>
      </c>
      <c r="F4639" s="3">
        <v>2933.27</v>
      </c>
      <c r="G4639" s="3">
        <v>0</v>
      </c>
      <c r="H4639" s="3">
        <v>2933.27</v>
      </c>
      <c r="I4639" s="3" t="s">
        <v>29</v>
      </c>
    </row>
    <row r="4640" spans="1:9" x14ac:dyDescent="0.2">
      <c r="A4640" s="2" t="s">
        <v>5076</v>
      </c>
      <c r="B4640" s="2" t="s">
        <v>314</v>
      </c>
      <c r="C4640" s="2" t="s">
        <v>685</v>
      </c>
      <c r="D4640" s="2" t="s">
        <v>206</v>
      </c>
      <c r="E4640" s="2" t="s">
        <v>207</v>
      </c>
      <c r="F4640" s="2">
        <v>7014.98</v>
      </c>
      <c r="G4640" s="2">
        <v>0</v>
      </c>
      <c r="H4640" s="2">
        <v>7014.98</v>
      </c>
      <c r="I4640" s="2" t="s">
        <v>29</v>
      </c>
    </row>
    <row r="4641" spans="1:9" x14ac:dyDescent="0.2">
      <c r="A4641" s="3" t="s">
        <v>5077</v>
      </c>
      <c r="B4641" s="3" t="s">
        <v>456</v>
      </c>
      <c r="C4641" s="3" t="s">
        <v>456</v>
      </c>
      <c r="D4641" s="3" t="s">
        <v>27</v>
      </c>
      <c r="E4641" s="3" t="s">
        <v>34</v>
      </c>
      <c r="F4641" s="3">
        <v>6027.05</v>
      </c>
      <c r="G4641" s="3">
        <v>1084.8699999999999</v>
      </c>
      <c r="H4641" s="3">
        <v>4942.18</v>
      </c>
      <c r="I4641" s="3" t="s">
        <v>29</v>
      </c>
    </row>
    <row r="4642" spans="1:9" x14ac:dyDescent="0.2">
      <c r="A4642" s="2" t="s">
        <v>5078</v>
      </c>
      <c r="B4642" s="2" t="s">
        <v>608</v>
      </c>
      <c r="C4642" s="2" t="s">
        <v>155</v>
      </c>
      <c r="D4642" s="2" t="s">
        <v>52</v>
      </c>
      <c r="E4642" s="2" t="s">
        <v>60</v>
      </c>
      <c r="F4642" s="2">
        <v>2624.3</v>
      </c>
      <c r="G4642" s="2">
        <v>0</v>
      </c>
      <c r="H4642" s="2">
        <v>2624.3</v>
      </c>
      <c r="I4642" s="2" t="s">
        <v>29</v>
      </c>
    </row>
    <row r="4643" spans="1:9" x14ac:dyDescent="0.2">
      <c r="A4643" s="3" t="s">
        <v>5079</v>
      </c>
      <c r="B4643" s="3" t="s">
        <v>104</v>
      </c>
      <c r="C4643" s="3" t="s">
        <v>104</v>
      </c>
      <c r="D4643" s="3" t="s">
        <v>33</v>
      </c>
      <c r="E4643" s="3" t="s">
        <v>28</v>
      </c>
      <c r="F4643" s="3">
        <v>9956.4500000000007</v>
      </c>
      <c r="G4643" s="3">
        <v>1493.47</v>
      </c>
      <c r="H4643" s="3">
        <v>8462.98</v>
      </c>
      <c r="I4643" s="3" t="s">
        <v>29</v>
      </c>
    </row>
    <row r="4644" spans="1:9" x14ac:dyDescent="0.2">
      <c r="A4644" s="2" t="s">
        <v>5080</v>
      </c>
      <c r="B4644" s="2" t="s">
        <v>130</v>
      </c>
      <c r="C4644" s="2" t="s">
        <v>138</v>
      </c>
      <c r="D4644" s="2" t="s">
        <v>52</v>
      </c>
      <c r="E4644" s="2" t="s">
        <v>34</v>
      </c>
      <c r="F4644" s="2">
        <v>7241.25</v>
      </c>
      <c r="G4644" s="2">
        <v>868.95</v>
      </c>
      <c r="H4644" s="2">
        <v>6372.3</v>
      </c>
      <c r="I4644" s="2" t="s">
        <v>41</v>
      </c>
    </row>
    <row r="4645" spans="1:9" x14ac:dyDescent="0.2">
      <c r="A4645" s="3" t="s">
        <v>5081</v>
      </c>
      <c r="B4645" s="3" t="s">
        <v>165</v>
      </c>
      <c r="C4645" s="3" t="s">
        <v>454</v>
      </c>
      <c r="D4645" s="3" t="s">
        <v>169</v>
      </c>
      <c r="E4645" s="3" t="s">
        <v>34</v>
      </c>
      <c r="F4645" s="3">
        <v>2560.59</v>
      </c>
      <c r="G4645" s="3">
        <v>512.12</v>
      </c>
      <c r="H4645" s="3">
        <v>2048.4699999999998</v>
      </c>
      <c r="I4645" s="3" t="s">
        <v>29</v>
      </c>
    </row>
    <row r="4646" spans="1:9" x14ac:dyDescent="0.2">
      <c r="A4646" s="2" t="s">
        <v>5082</v>
      </c>
      <c r="B4646" s="2" t="s">
        <v>76</v>
      </c>
      <c r="C4646" s="2" t="s">
        <v>113</v>
      </c>
      <c r="D4646" s="2" t="s">
        <v>27</v>
      </c>
      <c r="E4646" s="2" t="s">
        <v>34</v>
      </c>
      <c r="F4646" s="2">
        <v>2761.2</v>
      </c>
      <c r="G4646" s="2">
        <v>497.02</v>
      </c>
      <c r="H4646" s="2">
        <v>2264.1799999999998</v>
      </c>
      <c r="I4646" s="2" t="s">
        <v>29</v>
      </c>
    </row>
    <row r="4647" spans="1:9" x14ac:dyDescent="0.2">
      <c r="A4647" s="3" t="s">
        <v>5083</v>
      </c>
      <c r="B4647" s="3" t="s">
        <v>1021</v>
      </c>
      <c r="C4647" s="3" t="s">
        <v>360</v>
      </c>
      <c r="D4647" s="3" t="s">
        <v>45</v>
      </c>
      <c r="E4647" s="3" t="s">
        <v>89</v>
      </c>
      <c r="F4647" s="3">
        <v>11272.26</v>
      </c>
      <c r="G4647" s="3">
        <v>0</v>
      </c>
      <c r="H4647" s="3">
        <v>11272.26</v>
      </c>
      <c r="I4647" s="3" t="s">
        <v>29</v>
      </c>
    </row>
    <row r="4648" spans="1:9" x14ac:dyDescent="0.2">
      <c r="A4648" s="2" t="s">
        <v>5084</v>
      </c>
      <c r="B4648" s="2" t="s">
        <v>1610</v>
      </c>
      <c r="C4648" s="2" t="s">
        <v>256</v>
      </c>
      <c r="D4648" s="2" t="s">
        <v>33</v>
      </c>
      <c r="E4648" s="2" t="s">
        <v>34</v>
      </c>
      <c r="F4648" s="2">
        <v>7883.57</v>
      </c>
      <c r="G4648" s="2">
        <v>1182.54</v>
      </c>
      <c r="H4648" s="2">
        <v>6701.03</v>
      </c>
      <c r="I4648" s="2" t="s">
        <v>41</v>
      </c>
    </row>
    <row r="4649" spans="1:9" x14ac:dyDescent="0.2">
      <c r="A4649" s="3" t="s">
        <v>5085</v>
      </c>
      <c r="B4649" s="3" t="s">
        <v>603</v>
      </c>
      <c r="C4649" s="3" t="s">
        <v>603</v>
      </c>
      <c r="D4649" s="3" t="s">
        <v>52</v>
      </c>
      <c r="E4649" s="3" t="s">
        <v>60</v>
      </c>
      <c r="F4649" s="3">
        <v>3297.93</v>
      </c>
      <c r="G4649" s="3">
        <v>0</v>
      </c>
      <c r="H4649" s="3">
        <v>3297.93</v>
      </c>
      <c r="I4649" s="3" t="s">
        <v>41</v>
      </c>
    </row>
    <row r="4650" spans="1:9" x14ac:dyDescent="0.2">
      <c r="A4650" s="2" t="s">
        <v>5086</v>
      </c>
      <c r="B4650" s="2" t="s">
        <v>359</v>
      </c>
      <c r="C4650" s="2" t="s">
        <v>360</v>
      </c>
      <c r="D4650" s="2" t="s">
        <v>52</v>
      </c>
      <c r="E4650" s="2" t="s">
        <v>34</v>
      </c>
      <c r="F4650" s="2">
        <v>5601.06</v>
      </c>
      <c r="G4650" s="2">
        <v>672.13</v>
      </c>
      <c r="H4650" s="2">
        <v>4928.93</v>
      </c>
      <c r="I4650" s="2" t="s">
        <v>56</v>
      </c>
    </row>
    <row r="4651" spans="1:9" x14ac:dyDescent="0.2">
      <c r="A4651" s="3" t="s">
        <v>5087</v>
      </c>
      <c r="B4651" s="3" t="s">
        <v>367</v>
      </c>
      <c r="C4651" s="3" t="s">
        <v>375</v>
      </c>
      <c r="D4651" s="3" t="s">
        <v>33</v>
      </c>
      <c r="E4651" s="3" t="s">
        <v>60</v>
      </c>
      <c r="F4651" s="3">
        <v>3042.13</v>
      </c>
      <c r="G4651" s="3">
        <v>0</v>
      </c>
      <c r="H4651" s="3">
        <v>3042.13</v>
      </c>
      <c r="I4651" s="3" t="s">
        <v>29</v>
      </c>
    </row>
    <row r="4652" spans="1:9" x14ac:dyDescent="0.2">
      <c r="A4652" s="2" t="s">
        <v>5088</v>
      </c>
      <c r="B4652" s="2" t="s">
        <v>84</v>
      </c>
      <c r="C4652" s="2" t="s">
        <v>85</v>
      </c>
      <c r="D4652" s="2" t="s">
        <v>114</v>
      </c>
      <c r="E4652" s="2" t="s">
        <v>115</v>
      </c>
      <c r="F4652" s="2">
        <v>7572.05</v>
      </c>
      <c r="G4652" s="2">
        <v>757.2</v>
      </c>
      <c r="H4652" s="2">
        <v>6814.85</v>
      </c>
      <c r="I4652" s="2" t="s">
        <v>41</v>
      </c>
    </row>
    <row r="4653" spans="1:9" x14ac:dyDescent="0.2">
      <c r="A4653" s="3" t="s">
        <v>5089</v>
      </c>
      <c r="B4653" s="3" t="s">
        <v>487</v>
      </c>
      <c r="C4653" s="3" t="s">
        <v>59</v>
      </c>
      <c r="D4653" s="3" t="s">
        <v>45</v>
      </c>
      <c r="E4653" s="3" t="s">
        <v>89</v>
      </c>
      <c r="F4653" s="3">
        <v>3254.79</v>
      </c>
      <c r="G4653" s="3">
        <v>0</v>
      </c>
      <c r="H4653" s="3">
        <v>3254.79</v>
      </c>
      <c r="I4653" s="3" t="s">
        <v>29</v>
      </c>
    </row>
    <row r="4654" spans="1:9" x14ac:dyDescent="0.2">
      <c r="A4654" s="2" t="s">
        <v>5090</v>
      </c>
      <c r="B4654" s="2" t="s">
        <v>101</v>
      </c>
      <c r="C4654" s="2" t="s">
        <v>258</v>
      </c>
      <c r="D4654" s="2" t="s">
        <v>27</v>
      </c>
      <c r="E4654" s="2" t="s">
        <v>28</v>
      </c>
      <c r="F4654" s="2">
        <v>5707.57</v>
      </c>
      <c r="G4654" s="2">
        <v>1027.3599999999999</v>
      </c>
      <c r="H4654" s="2">
        <v>4680.21</v>
      </c>
      <c r="I4654" s="2" t="s">
        <v>29</v>
      </c>
    </row>
    <row r="4655" spans="1:9" x14ac:dyDescent="0.2">
      <c r="A4655" s="3" t="s">
        <v>5091</v>
      </c>
      <c r="B4655" s="3" t="s">
        <v>226</v>
      </c>
      <c r="C4655" s="3" t="s">
        <v>204</v>
      </c>
      <c r="D4655" s="3" t="s">
        <v>45</v>
      </c>
      <c r="E4655" s="3" t="s">
        <v>46</v>
      </c>
      <c r="F4655" s="3">
        <v>11965.89</v>
      </c>
      <c r="G4655" s="3">
        <v>598.29</v>
      </c>
      <c r="H4655" s="3">
        <v>11367.6</v>
      </c>
      <c r="I4655" s="3" t="s">
        <v>56</v>
      </c>
    </row>
    <row r="4656" spans="1:9" x14ac:dyDescent="0.2">
      <c r="A4656" s="2" t="s">
        <v>5092</v>
      </c>
      <c r="B4656" s="2" t="s">
        <v>328</v>
      </c>
      <c r="C4656" s="2" t="s">
        <v>85</v>
      </c>
      <c r="D4656" s="2" t="s">
        <v>33</v>
      </c>
      <c r="E4656" s="2" t="s">
        <v>60</v>
      </c>
      <c r="F4656" s="2">
        <v>8326.59</v>
      </c>
      <c r="G4656" s="2">
        <v>0</v>
      </c>
      <c r="H4656" s="2">
        <v>8326.59</v>
      </c>
      <c r="I4656" s="2" t="s">
        <v>29</v>
      </c>
    </row>
    <row r="4657" spans="1:9" x14ac:dyDescent="0.2">
      <c r="A4657" s="3" t="s">
        <v>5093</v>
      </c>
      <c r="B4657" s="3" t="s">
        <v>380</v>
      </c>
      <c r="C4657" s="3" t="s">
        <v>147</v>
      </c>
      <c r="D4657" s="3" t="s">
        <v>33</v>
      </c>
      <c r="E4657" s="3" t="s">
        <v>60</v>
      </c>
      <c r="F4657" s="3">
        <v>6163.15</v>
      </c>
      <c r="G4657" s="3">
        <v>0</v>
      </c>
      <c r="H4657" s="3">
        <v>6163.15</v>
      </c>
      <c r="I4657" s="3" t="s">
        <v>29</v>
      </c>
    </row>
    <row r="4658" spans="1:9" x14ac:dyDescent="0.2">
      <c r="A4658" s="2" t="s">
        <v>5094</v>
      </c>
      <c r="B4658" s="2" t="s">
        <v>445</v>
      </c>
      <c r="C4658" s="2" t="s">
        <v>794</v>
      </c>
      <c r="D4658" s="2" t="s">
        <v>27</v>
      </c>
      <c r="E4658" s="2" t="s">
        <v>28</v>
      </c>
      <c r="F4658" s="2">
        <v>8645.98</v>
      </c>
      <c r="G4658" s="2">
        <v>1556.28</v>
      </c>
      <c r="H4658" s="2">
        <v>7089.7</v>
      </c>
      <c r="I4658" s="2" t="s">
        <v>41</v>
      </c>
    </row>
    <row r="4659" spans="1:9" x14ac:dyDescent="0.2">
      <c r="A4659" s="3" t="s">
        <v>5095</v>
      </c>
      <c r="B4659" s="3" t="s">
        <v>159</v>
      </c>
      <c r="C4659" s="3" t="s">
        <v>619</v>
      </c>
      <c r="D4659" s="3" t="s">
        <v>169</v>
      </c>
      <c r="E4659" s="3" t="s">
        <v>46</v>
      </c>
      <c r="F4659" s="3">
        <v>6169</v>
      </c>
      <c r="G4659" s="3">
        <v>1233.8</v>
      </c>
      <c r="H4659" s="3">
        <v>4935.2</v>
      </c>
      <c r="I4659" s="3" t="s">
        <v>29</v>
      </c>
    </row>
    <row r="4660" spans="1:9" x14ac:dyDescent="0.2">
      <c r="A4660" s="2" t="s">
        <v>5096</v>
      </c>
      <c r="B4660" s="2" t="s">
        <v>1021</v>
      </c>
      <c r="C4660" s="2" t="s">
        <v>839</v>
      </c>
      <c r="D4660" s="2" t="s">
        <v>52</v>
      </c>
      <c r="E4660" s="2" t="s">
        <v>34</v>
      </c>
      <c r="F4660" s="2">
        <v>17396.16</v>
      </c>
      <c r="G4660" s="2">
        <v>2087.54</v>
      </c>
      <c r="H4660" s="2">
        <v>15308.62</v>
      </c>
      <c r="I4660" s="2" t="s">
        <v>29</v>
      </c>
    </row>
    <row r="4661" spans="1:9" x14ac:dyDescent="0.2">
      <c r="A4661" s="3" t="s">
        <v>5097</v>
      </c>
      <c r="B4661" s="3" t="s">
        <v>822</v>
      </c>
      <c r="C4661" s="3" t="s">
        <v>618</v>
      </c>
      <c r="D4661" s="3" t="s">
        <v>45</v>
      </c>
      <c r="E4661" s="3" t="s">
        <v>89</v>
      </c>
      <c r="F4661" s="3">
        <v>5135.88</v>
      </c>
      <c r="G4661" s="3">
        <v>0</v>
      </c>
      <c r="H4661" s="3">
        <v>5135.88</v>
      </c>
      <c r="I4661" s="3" t="s">
        <v>29</v>
      </c>
    </row>
    <row r="4662" spans="1:9" x14ac:dyDescent="0.2">
      <c r="A4662" s="2" t="s">
        <v>5098</v>
      </c>
      <c r="B4662" s="2" t="s">
        <v>574</v>
      </c>
      <c r="C4662" s="2" t="s">
        <v>258</v>
      </c>
      <c r="D4662" s="2" t="s">
        <v>45</v>
      </c>
      <c r="E4662" s="2" t="s">
        <v>46</v>
      </c>
      <c r="F4662" s="2">
        <v>5412.31</v>
      </c>
      <c r="G4662" s="2">
        <v>270.62</v>
      </c>
      <c r="H4662" s="2">
        <v>5141.6899999999996</v>
      </c>
      <c r="I4662" s="2" t="s">
        <v>56</v>
      </c>
    </row>
    <row r="4663" spans="1:9" x14ac:dyDescent="0.2">
      <c r="A4663" s="3" t="s">
        <v>5099</v>
      </c>
      <c r="B4663" s="3" t="s">
        <v>525</v>
      </c>
      <c r="C4663" s="3" t="s">
        <v>44</v>
      </c>
      <c r="D4663" s="3" t="s">
        <v>33</v>
      </c>
      <c r="E4663" s="3" t="s">
        <v>34</v>
      </c>
      <c r="F4663" s="3">
        <v>10499.43</v>
      </c>
      <c r="G4663" s="3">
        <v>1574.91</v>
      </c>
      <c r="H4663" s="3">
        <v>8924.52</v>
      </c>
      <c r="I4663" s="3" t="s">
        <v>29</v>
      </c>
    </row>
    <row r="4664" spans="1:9" x14ac:dyDescent="0.2">
      <c r="A4664" s="2" t="s">
        <v>5100</v>
      </c>
      <c r="B4664" s="2" t="s">
        <v>603</v>
      </c>
      <c r="C4664" s="2" t="s">
        <v>863</v>
      </c>
      <c r="D4664" s="2" t="s">
        <v>64</v>
      </c>
      <c r="E4664" s="2" t="s">
        <v>34</v>
      </c>
      <c r="F4664" s="2">
        <v>14855.06</v>
      </c>
      <c r="G4664" s="2">
        <v>0</v>
      </c>
      <c r="H4664" s="2">
        <v>14855.06</v>
      </c>
      <c r="I4664" s="2" t="s">
        <v>29</v>
      </c>
    </row>
    <row r="4665" spans="1:9" x14ac:dyDescent="0.2">
      <c r="A4665" s="3" t="s">
        <v>5101</v>
      </c>
      <c r="B4665" s="3" t="s">
        <v>39</v>
      </c>
      <c r="C4665" s="3" t="s">
        <v>649</v>
      </c>
      <c r="D4665" s="3" t="s">
        <v>45</v>
      </c>
      <c r="E4665" s="3" t="s">
        <v>89</v>
      </c>
      <c r="F4665" s="3">
        <v>8613.83</v>
      </c>
      <c r="G4665" s="3">
        <v>0</v>
      </c>
      <c r="H4665" s="3">
        <v>8613.83</v>
      </c>
      <c r="I4665" s="3" t="s">
        <v>29</v>
      </c>
    </row>
    <row r="4666" spans="1:9" x14ac:dyDescent="0.2">
      <c r="A4666" s="2" t="s">
        <v>5102</v>
      </c>
      <c r="B4666" s="2" t="s">
        <v>619</v>
      </c>
      <c r="C4666" s="2" t="s">
        <v>147</v>
      </c>
      <c r="D4666" s="2" t="s">
        <v>64</v>
      </c>
      <c r="E4666" s="2" t="s">
        <v>28</v>
      </c>
      <c r="F4666" s="2">
        <v>11068.02</v>
      </c>
      <c r="G4666" s="2">
        <v>0</v>
      </c>
      <c r="H4666" s="2">
        <v>11068.02</v>
      </c>
      <c r="I4666" s="2" t="s">
        <v>29</v>
      </c>
    </row>
    <row r="4667" spans="1:9" x14ac:dyDescent="0.2">
      <c r="A4667" s="3" t="s">
        <v>5103</v>
      </c>
      <c r="B4667" s="3" t="s">
        <v>305</v>
      </c>
      <c r="C4667" s="3" t="s">
        <v>314</v>
      </c>
      <c r="D4667" s="3" t="s">
        <v>64</v>
      </c>
      <c r="E4667" s="3" t="s">
        <v>28</v>
      </c>
      <c r="F4667" s="3">
        <v>8280.51</v>
      </c>
      <c r="G4667" s="3">
        <v>0</v>
      </c>
      <c r="H4667" s="3">
        <v>8280.51</v>
      </c>
      <c r="I4667" s="3" t="s">
        <v>56</v>
      </c>
    </row>
    <row r="4668" spans="1:9" x14ac:dyDescent="0.2">
      <c r="A4668" s="2" t="s">
        <v>5104</v>
      </c>
      <c r="B4668" s="2" t="s">
        <v>357</v>
      </c>
      <c r="C4668" s="2" t="s">
        <v>150</v>
      </c>
      <c r="D4668" s="2" t="s">
        <v>33</v>
      </c>
      <c r="E4668" s="2" t="s">
        <v>28</v>
      </c>
      <c r="F4668" s="2">
        <v>8274.7000000000007</v>
      </c>
      <c r="G4668" s="2">
        <v>1241.21</v>
      </c>
      <c r="H4668" s="2">
        <v>7033.49</v>
      </c>
      <c r="I4668" s="2" t="s">
        <v>29</v>
      </c>
    </row>
    <row r="4669" spans="1:9" x14ac:dyDescent="0.2">
      <c r="A4669" s="3" t="s">
        <v>5105</v>
      </c>
      <c r="B4669" s="3" t="s">
        <v>558</v>
      </c>
      <c r="C4669" s="3" t="s">
        <v>26</v>
      </c>
      <c r="D4669" s="3" t="s">
        <v>33</v>
      </c>
      <c r="E4669" s="3" t="s">
        <v>28</v>
      </c>
      <c r="F4669" s="3">
        <v>8320.6200000000008</v>
      </c>
      <c r="G4669" s="3">
        <v>1248.0899999999999</v>
      </c>
      <c r="H4669" s="3">
        <v>7072.53</v>
      </c>
      <c r="I4669" s="3" t="s">
        <v>41</v>
      </c>
    </row>
    <row r="4670" spans="1:9" x14ac:dyDescent="0.2">
      <c r="A4670" s="2" t="s">
        <v>5106</v>
      </c>
      <c r="B4670" s="2" t="s">
        <v>612</v>
      </c>
      <c r="C4670" s="2" t="s">
        <v>167</v>
      </c>
      <c r="D4670" s="2" t="s">
        <v>27</v>
      </c>
      <c r="E4670" s="2" t="s">
        <v>28</v>
      </c>
      <c r="F4670" s="2">
        <v>11622.8</v>
      </c>
      <c r="G4670" s="2">
        <v>2092.1</v>
      </c>
      <c r="H4670" s="2">
        <v>9530.7000000000007</v>
      </c>
      <c r="I4670" s="2" t="s">
        <v>29</v>
      </c>
    </row>
    <row r="4671" spans="1:9" x14ac:dyDescent="0.2">
      <c r="A4671" s="3" t="s">
        <v>5107</v>
      </c>
      <c r="B4671" s="3" t="s">
        <v>156</v>
      </c>
      <c r="C4671" s="3" t="s">
        <v>509</v>
      </c>
      <c r="D4671" s="3" t="s">
        <v>52</v>
      </c>
      <c r="E4671" s="3" t="s">
        <v>34</v>
      </c>
      <c r="F4671" s="3">
        <v>5613.44</v>
      </c>
      <c r="G4671" s="3">
        <v>673.61</v>
      </c>
      <c r="H4671" s="3">
        <v>4939.83</v>
      </c>
      <c r="I4671" s="3" t="s">
        <v>56</v>
      </c>
    </row>
    <row r="4672" spans="1:9" x14ac:dyDescent="0.2">
      <c r="A4672" s="2" t="s">
        <v>5108</v>
      </c>
      <c r="B4672" s="2" t="s">
        <v>573</v>
      </c>
      <c r="C4672" s="2" t="s">
        <v>574</v>
      </c>
      <c r="D4672" s="2" t="s">
        <v>27</v>
      </c>
      <c r="E4672" s="2" t="s">
        <v>34</v>
      </c>
      <c r="F4672" s="2">
        <v>20753.04</v>
      </c>
      <c r="G4672" s="2">
        <v>3735.55</v>
      </c>
      <c r="H4672" s="2">
        <v>17017.490000000002</v>
      </c>
      <c r="I4672" s="2" t="s">
        <v>41</v>
      </c>
    </row>
    <row r="4673" spans="1:9" x14ac:dyDescent="0.2">
      <c r="A4673" s="3" t="s">
        <v>5109</v>
      </c>
      <c r="B4673" s="3" t="s">
        <v>1072</v>
      </c>
      <c r="C4673" s="3" t="s">
        <v>241</v>
      </c>
      <c r="D4673" s="3" t="s">
        <v>52</v>
      </c>
      <c r="E4673" s="3" t="s">
        <v>34</v>
      </c>
      <c r="F4673" s="3">
        <v>8558.0300000000007</v>
      </c>
      <c r="G4673" s="3">
        <v>1026.96</v>
      </c>
      <c r="H4673" s="3">
        <v>7531.07</v>
      </c>
      <c r="I4673" s="3" t="s">
        <v>29</v>
      </c>
    </row>
    <row r="4674" spans="1:9" x14ac:dyDescent="0.2">
      <c r="A4674" s="2" t="s">
        <v>5110</v>
      </c>
      <c r="B4674" s="2" t="s">
        <v>181</v>
      </c>
      <c r="C4674" s="2" t="s">
        <v>340</v>
      </c>
      <c r="D4674" s="2" t="s">
        <v>64</v>
      </c>
      <c r="E4674" s="2" t="s">
        <v>115</v>
      </c>
      <c r="F4674" s="2">
        <v>17953.66</v>
      </c>
      <c r="G4674" s="2">
        <v>0</v>
      </c>
      <c r="H4674" s="2">
        <v>17953.66</v>
      </c>
      <c r="I4674" s="2" t="s">
        <v>29</v>
      </c>
    </row>
    <row r="4675" spans="1:9" x14ac:dyDescent="0.2">
      <c r="A4675" s="3" t="s">
        <v>5111</v>
      </c>
      <c r="B4675" s="3" t="s">
        <v>106</v>
      </c>
      <c r="C4675" s="3" t="s">
        <v>318</v>
      </c>
      <c r="D4675" s="3" t="s">
        <v>64</v>
      </c>
      <c r="E4675" s="3" t="s">
        <v>34</v>
      </c>
      <c r="F4675" s="3">
        <v>9066.7199999999993</v>
      </c>
      <c r="G4675" s="3">
        <v>0</v>
      </c>
      <c r="H4675" s="3">
        <v>9066.7199999999993</v>
      </c>
      <c r="I4675" s="3" t="s">
        <v>29</v>
      </c>
    </row>
    <row r="4676" spans="1:9" x14ac:dyDescent="0.2">
      <c r="A4676" s="2" t="s">
        <v>5112</v>
      </c>
      <c r="B4676" s="2" t="s">
        <v>754</v>
      </c>
      <c r="C4676" s="2" t="s">
        <v>875</v>
      </c>
      <c r="D4676" s="2" t="s">
        <v>27</v>
      </c>
      <c r="E4676" s="2" t="s">
        <v>34</v>
      </c>
      <c r="F4676" s="2">
        <v>11757.59</v>
      </c>
      <c r="G4676" s="2">
        <v>2116.37</v>
      </c>
      <c r="H4676" s="2">
        <v>9641.2199999999993</v>
      </c>
      <c r="I4676" s="2" t="s">
        <v>29</v>
      </c>
    </row>
    <row r="4677" spans="1:9" x14ac:dyDescent="0.2">
      <c r="A4677" s="3" t="s">
        <v>5113</v>
      </c>
      <c r="B4677" s="3" t="s">
        <v>425</v>
      </c>
      <c r="C4677" s="3" t="s">
        <v>130</v>
      </c>
      <c r="D4677" s="3" t="s">
        <v>64</v>
      </c>
      <c r="E4677" s="3" t="s">
        <v>34</v>
      </c>
      <c r="F4677" s="3">
        <v>8888.2800000000007</v>
      </c>
      <c r="G4677" s="3">
        <v>0</v>
      </c>
      <c r="H4677" s="3">
        <v>8888.2800000000007</v>
      </c>
      <c r="I4677" s="3" t="s">
        <v>29</v>
      </c>
    </row>
    <row r="4678" spans="1:9" x14ac:dyDescent="0.2">
      <c r="A4678" s="2" t="s">
        <v>5114</v>
      </c>
      <c r="B4678" s="2" t="s">
        <v>567</v>
      </c>
      <c r="C4678" s="2" t="s">
        <v>141</v>
      </c>
      <c r="D4678" s="2" t="s">
        <v>169</v>
      </c>
      <c r="E4678" s="2" t="s">
        <v>46</v>
      </c>
      <c r="F4678" s="2">
        <v>5770.71</v>
      </c>
      <c r="G4678" s="2">
        <v>1154.1400000000001</v>
      </c>
      <c r="H4678" s="2">
        <v>4616.57</v>
      </c>
      <c r="I4678" s="2" t="s">
        <v>29</v>
      </c>
    </row>
    <row r="4679" spans="1:9" x14ac:dyDescent="0.2">
      <c r="A4679" s="3" t="s">
        <v>5115</v>
      </c>
      <c r="B4679" s="3" t="s">
        <v>384</v>
      </c>
      <c r="C4679" s="3" t="s">
        <v>189</v>
      </c>
      <c r="D4679" s="3" t="s">
        <v>64</v>
      </c>
      <c r="E4679" s="3" t="s">
        <v>115</v>
      </c>
      <c r="F4679" s="3">
        <v>2690.48</v>
      </c>
      <c r="G4679" s="3">
        <v>0</v>
      </c>
      <c r="H4679" s="3">
        <v>2690.48</v>
      </c>
      <c r="I4679" s="3" t="s">
        <v>29</v>
      </c>
    </row>
    <row r="4680" spans="1:9" x14ac:dyDescent="0.2">
      <c r="A4680" s="2" t="s">
        <v>5116</v>
      </c>
      <c r="B4680" s="2" t="s">
        <v>79</v>
      </c>
      <c r="C4680" s="2" t="s">
        <v>664</v>
      </c>
      <c r="D4680" s="2" t="s">
        <v>64</v>
      </c>
      <c r="E4680" s="2" t="s">
        <v>28</v>
      </c>
      <c r="F4680" s="2">
        <v>16665.71</v>
      </c>
      <c r="G4680" s="2">
        <v>0</v>
      </c>
      <c r="H4680" s="2">
        <v>16665.71</v>
      </c>
      <c r="I4680" s="2" t="s">
        <v>29</v>
      </c>
    </row>
    <row r="4681" spans="1:9" x14ac:dyDescent="0.2">
      <c r="A4681" s="3" t="s">
        <v>5117</v>
      </c>
      <c r="B4681" s="3" t="s">
        <v>343</v>
      </c>
      <c r="C4681" s="3" t="s">
        <v>484</v>
      </c>
      <c r="D4681" s="3" t="s">
        <v>33</v>
      </c>
      <c r="E4681" s="3" t="s">
        <v>34</v>
      </c>
      <c r="F4681" s="3">
        <v>2686.76</v>
      </c>
      <c r="G4681" s="3">
        <v>403.01</v>
      </c>
      <c r="H4681" s="3">
        <v>2283.75</v>
      </c>
      <c r="I4681" s="3" t="s">
        <v>29</v>
      </c>
    </row>
    <row r="4682" spans="1:9" x14ac:dyDescent="0.2">
      <c r="A4682" s="2" t="s">
        <v>5118</v>
      </c>
      <c r="B4682" s="2" t="s">
        <v>370</v>
      </c>
      <c r="C4682" s="2" t="s">
        <v>917</v>
      </c>
      <c r="D4682" s="2" t="s">
        <v>45</v>
      </c>
      <c r="E4682" s="2" t="s">
        <v>46</v>
      </c>
      <c r="F4682" s="2">
        <v>11859.82</v>
      </c>
      <c r="G4682" s="2">
        <v>592.99</v>
      </c>
      <c r="H4682" s="2">
        <v>11266.83</v>
      </c>
      <c r="I4682" s="2" t="s">
        <v>29</v>
      </c>
    </row>
    <row r="4683" spans="1:9" x14ac:dyDescent="0.2">
      <c r="A4683" s="3" t="s">
        <v>5119</v>
      </c>
      <c r="B4683" s="3" t="s">
        <v>685</v>
      </c>
      <c r="C4683" s="3" t="s">
        <v>343</v>
      </c>
      <c r="D4683" s="3" t="s">
        <v>33</v>
      </c>
      <c r="E4683" s="3" t="s">
        <v>34</v>
      </c>
      <c r="F4683" s="3">
        <v>15360.03</v>
      </c>
      <c r="G4683" s="3">
        <v>2304</v>
      </c>
      <c r="H4683" s="3">
        <v>13056.03</v>
      </c>
      <c r="I4683" s="3" t="s">
        <v>29</v>
      </c>
    </row>
    <row r="4684" spans="1:9" x14ac:dyDescent="0.2">
      <c r="A4684" s="2" t="s">
        <v>5120</v>
      </c>
      <c r="B4684" s="2" t="s">
        <v>150</v>
      </c>
      <c r="C4684" s="2" t="s">
        <v>285</v>
      </c>
      <c r="D4684" s="2" t="s">
        <v>27</v>
      </c>
      <c r="E4684" s="2" t="s">
        <v>34</v>
      </c>
      <c r="F4684" s="2">
        <v>7871.76</v>
      </c>
      <c r="G4684" s="2">
        <v>1416.92</v>
      </c>
      <c r="H4684" s="2">
        <v>6454.84</v>
      </c>
      <c r="I4684" s="2" t="s">
        <v>41</v>
      </c>
    </row>
    <row r="4685" spans="1:9" x14ac:dyDescent="0.2">
      <c r="A4685" s="3" t="s">
        <v>5121</v>
      </c>
      <c r="B4685" s="3" t="s">
        <v>343</v>
      </c>
      <c r="C4685" s="3" t="s">
        <v>433</v>
      </c>
      <c r="D4685" s="3" t="s">
        <v>169</v>
      </c>
      <c r="E4685" s="3" t="s">
        <v>46</v>
      </c>
      <c r="F4685" s="3">
        <v>6538.43</v>
      </c>
      <c r="G4685" s="3">
        <v>1307.69</v>
      </c>
      <c r="H4685" s="3">
        <v>5230.74</v>
      </c>
      <c r="I4685" s="3" t="s">
        <v>41</v>
      </c>
    </row>
    <row r="4686" spans="1:9" x14ac:dyDescent="0.2">
      <c r="A4686" s="2" t="s">
        <v>5122</v>
      </c>
      <c r="B4686" s="2" t="s">
        <v>107</v>
      </c>
      <c r="C4686" s="2" t="s">
        <v>58</v>
      </c>
      <c r="D4686" s="2" t="s">
        <v>33</v>
      </c>
      <c r="E4686" s="2" t="s">
        <v>60</v>
      </c>
      <c r="F4686" s="2">
        <v>16816.39</v>
      </c>
      <c r="G4686" s="2">
        <v>0</v>
      </c>
      <c r="H4686" s="2">
        <v>16816.39</v>
      </c>
      <c r="I4686" s="2" t="s">
        <v>29</v>
      </c>
    </row>
    <row r="4687" spans="1:9" x14ac:dyDescent="0.2">
      <c r="A4687" s="3" t="s">
        <v>5123</v>
      </c>
      <c r="B4687" s="3" t="s">
        <v>807</v>
      </c>
      <c r="C4687" s="3" t="s">
        <v>43</v>
      </c>
      <c r="D4687" s="3" t="s">
        <v>52</v>
      </c>
      <c r="E4687" s="3" t="s">
        <v>60</v>
      </c>
      <c r="F4687" s="3">
        <v>11306.09</v>
      </c>
      <c r="G4687" s="3">
        <v>0</v>
      </c>
      <c r="H4687" s="3">
        <v>11306.09</v>
      </c>
      <c r="I4687" s="3" t="s">
        <v>29</v>
      </c>
    </row>
    <row r="4688" spans="1:9" x14ac:dyDescent="0.2">
      <c r="A4688" s="2" t="s">
        <v>5124</v>
      </c>
      <c r="B4688" s="2" t="s">
        <v>120</v>
      </c>
      <c r="C4688" s="2" t="s">
        <v>318</v>
      </c>
      <c r="D4688" s="2" t="s">
        <v>33</v>
      </c>
      <c r="E4688" s="2" t="s">
        <v>34</v>
      </c>
      <c r="F4688" s="2">
        <v>5057.55</v>
      </c>
      <c r="G4688" s="2">
        <v>758.63</v>
      </c>
      <c r="H4688" s="2">
        <v>4298.92</v>
      </c>
      <c r="I4688" s="2" t="s">
        <v>41</v>
      </c>
    </row>
    <row r="4689" spans="1:9" x14ac:dyDescent="0.2">
      <c r="A4689" s="3" t="s">
        <v>5125</v>
      </c>
      <c r="B4689" s="3" t="s">
        <v>478</v>
      </c>
      <c r="C4689" s="3" t="s">
        <v>866</v>
      </c>
      <c r="D4689" s="3" t="s">
        <v>206</v>
      </c>
      <c r="E4689" s="3" t="s">
        <v>207</v>
      </c>
      <c r="F4689" s="3">
        <v>6951.39</v>
      </c>
      <c r="G4689" s="3">
        <v>0</v>
      </c>
      <c r="H4689" s="3">
        <v>6951.39</v>
      </c>
      <c r="I4689" s="3" t="s">
        <v>29</v>
      </c>
    </row>
    <row r="4690" spans="1:9" x14ac:dyDescent="0.2">
      <c r="A4690" s="2" t="s">
        <v>5126</v>
      </c>
      <c r="B4690" s="2" t="s">
        <v>560</v>
      </c>
      <c r="C4690" s="2" t="s">
        <v>183</v>
      </c>
      <c r="D4690" s="2" t="s">
        <v>27</v>
      </c>
      <c r="E4690" s="2" t="s">
        <v>34</v>
      </c>
      <c r="F4690" s="2">
        <v>4434.13</v>
      </c>
      <c r="G4690" s="2">
        <v>798.14</v>
      </c>
      <c r="H4690" s="2">
        <v>3635.99</v>
      </c>
      <c r="I4690" s="2" t="s">
        <v>29</v>
      </c>
    </row>
    <row r="4691" spans="1:9" x14ac:dyDescent="0.2">
      <c r="A4691" s="3" t="s">
        <v>5127</v>
      </c>
      <c r="B4691" s="3" t="s">
        <v>32</v>
      </c>
      <c r="C4691" s="3" t="s">
        <v>315</v>
      </c>
      <c r="D4691" s="3" t="s">
        <v>52</v>
      </c>
      <c r="E4691" s="3" t="s">
        <v>60</v>
      </c>
      <c r="F4691" s="3">
        <v>8287.2000000000007</v>
      </c>
      <c r="G4691" s="3">
        <v>0</v>
      </c>
      <c r="H4691" s="3">
        <v>8287.2000000000007</v>
      </c>
      <c r="I4691" s="3" t="s">
        <v>56</v>
      </c>
    </row>
    <row r="4692" spans="1:9" x14ac:dyDescent="0.2">
      <c r="A4692" s="2" t="s">
        <v>5128</v>
      </c>
      <c r="B4692" s="2" t="s">
        <v>437</v>
      </c>
      <c r="C4692" s="2" t="s">
        <v>605</v>
      </c>
      <c r="D4692" s="2" t="s">
        <v>27</v>
      </c>
      <c r="E4692" s="2" t="s">
        <v>28</v>
      </c>
      <c r="F4692" s="2">
        <v>12139.42</v>
      </c>
      <c r="G4692" s="2">
        <v>2185.1</v>
      </c>
      <c r="H4692" s="2">
        <v>9954.32</v>
      </c>
      <c r="I4692" s="2" t="s">
        <v>29</v>
      </c>
    </row>
    <row r="4693" spans="1:9" x14ac:dyDescent="0.2">
      <c r="A4693" s="3" t="s">
        <v>5129</v>
      </c>
      <c r="B4693" s="3" t="s">
        <v>37</v>
      </c>
      <c r="C4693" s="3" t="s">
        <v>195</v>
      </c>
      <c r="D4693" s="3" t="s">
        <v>64</v>
      </c>
      <c r="E4693" s="3" t="s">
        <v>115</v>
      </c>
      <c r="F4693" s="3">
        <v>20792.05</v>
      </c>
      <c r="G4693" s="3">
        <v>0</v>
      </c>
      <c r="H4693" s="3">
        <v>20792.05</v>
      </c>
      <c r="I4693" s="3" t="s">
        <v>29</v>
      </c>
    </row>
    <row r="4694" spans="1:9" x14ac:dyDescent="0.2">
      <c r="A4694" s="2" t="s">
        <v>5130</v>
      </c>
      <c r="B4694" s="2" t="s">
        <v>285</v>
      </c>
      <c r="C4694" s="2" t="s">
        <v>425</v>
      </c>
      <c r="D4694" s="2" t="s">
        <v>52</v>
      </c>
      <c r="E4694" s="2" t="s">
        <v>34</v>
      </c>
      <c r="F4694" s="2">
        <v>15234.72</v>
      </c>
      <c r="G4694" s="2">
        <v>1828.17</v>
      </c>
      <c r="H4694" s="2">
        <v>13406.55</v>
      </c>
      <c r="I4694" s="2" t="s">
        <v>56</v>
      </c>
    </row>
    <row r="4695" spans="1:9" x14ac:dyDescent="0.2">
      <c r="A4695" s="3" t="s">
        <v>5131</v>
      </c>
      <c r="B4695" s="3" t="s">
        <v>551</v>
      </c>
      <c r="C4695" s="3" t="s">
        <v>241</v>
      </c>
      <c r="D4695" s="3" t="s">
        <v>52</v>
      </c>
      <c r="E4695" s="3" t="s">
        <v>34</v>
      </c>
      <c r="F4695" s="3">
        <v>5301.23</v>
      </c>
      <c r="G4695" s="3">
        <v>636.15</v>
      </c>
      <c r="H4695" s="3">
        <v>4665.08</v>
      </c>
      <c r="I4695" s="3" t="s">
        <v>29</v>
      </c>
    </row>
    <row r="4696" spans="1:9" x14ac:dyDescent="0.2">
      <c r="A4696" s="2" t="s">
        <v>5132</v>
      </c>
      <c r="B4696" s="2" t="s">
        <v>219</v>
      </c>
      <c r="C4696" s="2" t="s">
        <v>875</v>
      </c>
      <c r="D4696" s="2" t="s">
        <v>114</v>
      </c>
      <c r="E4696" s="2" t="s">
        <v>46</v>
      </c>
      <c r="F4696" s="2">
        <v>2847.84</v>
      </c>
      <c r="G4696" s="2">
        <v>284.77999999999997</v>
      </c>
      <c r="H4696" s="2">
        <v>2563.06</v>
      </c>
      <c r="I4696" s="2" t="s">
        <v>29</v>
      </c>
    </row>
    <row r="4697" spans="1:9" x14ac:dyDescent="0.2">
      <c r="A4697" s="3" t="s">
        <v>5133</v>
      </c>
      <c r="B4697" s="3" t="s">
        <v>136</v>
      </c>
      <c r="C4697" s="3" t="s">
        <v>295</v>
      </c>
      <c r="D4697" s="3" t="s">
        <v>33</v>
      </c>
      <c r="E4697" s="3" t="s">
        <v>28</v>
      </c>
      <c r="F4697" s="3">
        <v>6347.46</v>
      </c>
      <c r="G4697" s="3">
        <v>952.12</v>
      </c>
      <c r="H4697" s="3">
        <v>5395.34</v>
      </c>
      <c r="I4697" s="3" t="s">
        <v>41</v>
      </c>
    </row>
    <row r="4698" spans="1:9" x14ac:dyDescent="0.2">
      <c r="A4698" s="2" t="s">
        <v>5134</v>
      </c>
      <c r="B4698" s="2" t="s">
        <v>1014</v>
      </c>
      <c r="C4698" s="2" t="s">
        <v>135</v>
      </c>
      <c r="D4698" s="2" t="s">
        <v>33</v>
      </c>
      <c r="E4698" s="2" t="s">
        <v>28</v>
      </c>
      <c r="F4698" s="2">
        <v>8258.56</v>
      </c>
      <c r="G4698" s="2">
        <v>1238.78</v>
      </c>
      <c r="H4698" s="2">
        <v>7019.78</v>
      </c>
      <c r="I4698" s="2" t="s">
        <v>29</v>
      </c>
    </row>
    <row r="4699" spans="1:9" x14ac:dyDescent="0.2">
      <c r="A4699" s="3" t="s">
        <v>5135</v>
      </c>
      <c r="B4699" s="3" t="s">
        <v>368</v>
      </c>
      <c r="C4699" s="3" t="s">
        <v>378</v>
      </c>
      <c r="D4699" s="3" t="s">
        <v>33</v>
      </c>
      <c r="E4699" s="3" t="s">
        <v>34</v>
      </c>
      <c r="F4699" s="3">
        <v>10433.950000000001</v>
      </c>
      <c r="G4699" s="3">
        <v>1565.09</v>
      </c>
      <c r="H4699" s="3">
        <v>8868.86</v>
      </c>
      <c r="I4699" s="3" t="s">
        <v>56</v>
      </c>
    </row>
    <row r="4700" spans="1:9" x14ac:dyDescent="0.2">
      <c r="A4700" s="2" t="s">
        <v>5136</v>
      </c>
      <c r="B4700" s="2" t="s">
        <v>271</v>
      </c>
      <c r="C4700" s="2" t="s">
        <v>608</v>
      </c>
      <c r="D4700" s="2" t="s">
        <v>45</v>
      </c>
      <c r="E4700" s="2" t="s">
        <v>46</v>
      </c>
      <c r="F4700" s="2">
        <v>7656.6</v>
      </c>
      <c r="G4700" s="2">
        <v>382.83</v>
      </c>
      <c r="H4700" s="2">
        <v>7273.77</v>
      </c>
      <c r="I4700" s="2" t="s">
        <v>29</v>
      </c>
    </row>
    <row r="4701" spans="1:9" x14ac:dyDescent="0.2">
      <c r="A4701" s="3" t="s">
        <v>5137</v>
      </c>
      <c r="B4701" s="3" t="s">
        <v>753</v>
      </c>
      <c r="C4701" s="3" t="s">
        <v>465</v>
      </c>
      <c r="D4701" s="3" t="s">
        <v>114</v>
      </c>
      <c r="E4701" s="3" t="s">
        <v>115</v>
      </c>
      <c r="F4701" s="3">
        <v>6149.79</v>
      </c>
      <c r="G4701" s="3">
        <v>614.98</v>
      </c>
      <c r="H4701" s="3">
        <v>5534.81</v>
      </c>
      <c r="I4701" s="3" t="s">
        <v>56</v>
      </c>
    </row>
    <row r="4702" spans="1:9" x14ac:dyDescent="0.2">
      <c r="A4702" s="2" t="s">
        <v>5138</v>
      </c>
      <c r="B4702" s="2" t="s">
        <v>351</v>
      </c>
      <c r="C4702" s="2" t="s">
        <v>386</v>
      </c>
      <c r="D4702" s="2" t="s">
        <v>33</v>
      </c>
      <c r="E4702" s="2" t="s">
        <v>28</v>
      </c>
      <c r="F4702" s="2">
        <v>15427.89</v>
      </c>
      <c r="G4702" s="2">
        <v>2314.1799999999998</v>
      </c>
      <c r="H4702" s="2">
        <v>13113.71</v>
      </c>
      <c r="I4702" s="2" t="s">
        <v>29</v>
      </c>
    </row>
    <row r="4703" spans="1:9" x14ac:dyDescent="0.2">
      <c r="A4703" s="3" t="s">
        <v>5139</v>
      </c>
      <c r="B4703" s="3" t="s">
        <v>1072</v>
      </c>
      <c r="C4703" s="3" t="s">
        <v>630</v>
      </c>
      <c r="D4703" s="3" t="s">
        <v>27</v>
      </c>
      <c r="E4703" s="3" t="s">
        <v>28</v>
      </c>
      <c r="F4703" s="3">
        <v>6347.02</v>
      </c>
      <c r="G4703" s="3">
        <v>1142.46</v>
      </c>
      <c r="H4703" s="3">
        <v>5204.5600000000004</v>
      </c>
      <c r="I4703" s="3" t="s">
        <v>41</v>
      </c>
    </row>
    <row r="4704" spans="1:9" x14ac:dyDescent="0.2">
      <c r="A4704" s="2" t="s">
        <v>5140</v>
      </c>
      <c r="B4704" s="2" t="s">
        <v>359</v>
      </c>
      <c r="C4704" s="2" t="s">
        <v>329</v>
      </c>
      <c r="D4704" s="2" t="s">
        <v>52</v>
      </c>
      <c r="E4704" s="2" t="s">
        <v>60</v>
      </c>
      <c r="F4704" s="2">
        <v>13444.65</v>
      </c>
      <c r="G4704" s="2">
        <v>0</v>
      </c>
      <c r="H4704" s="2">
        <v>13444.65</v>
      </c>
      <c r="I4704" s="2" t="s">
        <v>29</v>
      </c>
    </row>
    <row r="4705" spans="1:9" x14ac:dyDescent="0.2">
      <c r="A4705" s="3" t="s">
        <v>5141</v>
      </c>
      <c r="B4705" s="3" t="s">
        <v>123</v>
      </c>
      <c r="C4705" s="3" t="s">
        <v>525</v>
      </c>
      <c r="D4705" s="3" t="s">
        <v>27</v>
      </c>
      <c r="E4705" s="3" t="s">
        <v>28</v>
      </c>
      <c r="F4705" s="3">
        <v>11558.79</v>
      </c>
      <c r="G4705" s="3">
        <v>2080.58</v>
      </c>
      <c r="H4705" s="3">
        <v>9478.2099999999991</v>
      </c>
      <c r="I4705" s="3" t="s">
        <v>29</v>
      </c>
    </row>
    <row r="4706" spans="1:9" x14ac:dyDescent="0.2">
      <c r="A4706" s="2" t="s">
        <v>5142</v>
      </c>
      <c r="B4706" s="2" t="s">
        <v>655</v>
      </c>
      <c r="C4706" s="2" t="s">
        <v>917</v>
      </c>
      <c r="D4706" s="2" t="s">
        <v>114</v>
      </c>
      <c r="E4706" s="2" t="s">
        <v>115</v>
      </c>
      <c r="F4706" s="2">
        <v>8932.1200000000008</v>
      </c>
      <c r="G4706" s="2">
        <v>893.21</v>
      </c>
      <c r="H4706" s="2">
        <v>8038.91</v>
      </c>
      <c r="I4706" s="2" t="s">
        <v>29</v>
      </c>
    </row>
    <row r="4707" spans="1:9" x14ac:dyDescent="0.2">
      <c r="A4707" s="3" t="s">
        <v>5143</v>
      </c>
      <c r="B4707" s="3" t="s">
        <v>584</v>
      </c>
      <c r="C4707" s="3" t="s">
        <v>666</v>
      </c>
      <c r="D4707" s="3" t="s">
        <v>52</v>
      </c>
      <c r="E4707" s="3" t="s">
        <v>60</v>
      </c>
      <c r="F4707" s="3">
        <v>7309.76</v>
      </c>
      <c r="G4707" s="3">
        <v>0</v>
      </c>
      <c r="H4707" s="3">
        <v>7309.76</v>
      </c>
      <c r="I4707" s="3" t="s">
        <v>56</v>
      </c>
    </row>
    <row r="4708" spans="1:9" x14ac:dyDescent="0.2">
      <c r="A4708" s="2" t="s">
        <v>5144</v>
      </c>
      <c r="B4708" s="2" t="s">
        <v>305</v>
      </c>
      <c r="C4708" s="2" t="s">
        <v>209</v>
      </c>
      <c r="D4708" s="2" t="s">
        <v>64</v>
      </c>
      <c r="E4708" s="2" t="s">
        <v>28</v>
      </c>
      <c r="F4708" s="2">
        <v>3052.93</v>
      </c>
      <c r="G4708" s="2">
        <v>0</v>
      </c>
      <c r="H4708" s="2">
        <v>3052.93</v>
      </c>
      <c r="I4708" s="2" t="s">
        <v>29</v>
      </c>
    </row>
    <row r="4709" spans="1:9" x14ac:dyDescent="0.2">
      <c r="A4709" s="3" t="s">
        <v>5145</v>
      </c>
      <c r="B4709" s="3" t="s">
        <v>167</v>
      </c>
      <c r="C4709" s="3" t="s">
        <v>36</v>
      </c>
      <c r="D4709" s="3" t="s">
        <v>114</v>
      </c>
      <c r="E4709" s="3" t="s">
        <v>115</v>
      </c>
      <c r="F4709" s="3">
        <v>6102.11</v>
      </c>
      <c r="G4709" s="3">
        <v>610.21</v>
      </c>
      <c r="H4709" s="3">
        <v>5491.9</v>
      </c>
      <c r="I4709" s="3" t="s">
        <v>29</v>
      </c>
    </row>
    <row r="4710" spans="1:9" x14ac:dyDescent="0.2">
      <c r="A4710" s="2" t="s">
        <v>5146</v>
      </c>
      <c r="B4710" s="2" t="s">
        <v>614</v>
      </c>
      <c r="C4710" s="2" t="s">
        <v>292</v>
      </c>
      <c r="D4710" s="2" t="s">
        <v>206</v>
      </c>
      <c r="E4710" s="2" t="s">
        <v>207</v>
      </c>
      <c r="F4710" s="2">
        <v>8138.95</v>
      </c>
      <c r="G4710" s="2">
        <v>0</v>
      </c>
      <c r="H4710" s="2">
        <v>8138.95</v>
      </c>
      <c r="I4710" s="2" t="s">
        <v>29</v>
      </c>
    </row>
    <row r="4711" spans="1:9" x14ac:dyDescent="0.2">
      <c r="A4711" s="3" t="s">
        <v>5147</v>
      </c>
      <c r="B4711" s="3" t="s">
        <v>1234</v>
      </c>
      <c r="C4711" s="3" t="s">
        <v>249</v>
      </c>
      <c r="D4711" s="3" t="s">
        <v>206</v>
      </c>
      <c r="E4711" s="3" t="s">
        <v>207</v>
      </c>
      <c r="F4711" s="3">
        <v>9102.9599999999991</v>
      </c>
      <c r="G4711" s="3">
        <v>0</v>
      </c>
      <c r="H4711" s="3">
        <v>9102.9599999999991</v>
      </c>
      <c r="I4711" s="3" t="s">
        <v>29</v>
      </c>
    </row>
    <row r="4712" spans="1:9" x14ac:dyDescent="0.2">
      <c r="A4712" s="2" t="s">
        <v>5148</v>
      </c>
      <c r="B4712" s="2" t="s">
        <v>405</v>
      </c>
      <c r="C4712" s="2" t="s">
        <v>174</v>
      </c>
      <c r="D4712" s="2" t="s">
        <v>114</v>
      </c>
      <c r="E4712" s="2" t="s">
        <v>115</v>
      </c>
      <c r="F4712" s="2">
        <v>8838.51</v>
      </c>
      <c r="G4712" s="2">
        <v>883.85</v>
      </c>
      <c r="H4712" s="2">
        <v>7954.66</v>
      </c>
      <c r="I4712" s="2" t="s">
        <v>56</v>
      </c>
    </row>
    <row r="4713" spans="1:9" x14ac:dyDescent="0.2">
      <c r="A4713" s="3" t="s">
        <v>5149</v>
      </c>
      <c r="B4713" s="3" t="s">
        <v>794</v>
      </c>
      <c r="C4713" s="3" t="s">
        <v>794</v>
      </c>
      <c r="D4713" s="3" t="s">
        <v>33</v>
      </c>
      <c r="E4713" s="3" t="s">
        <v>28</v>
      </c>
      <c r="F4713" s="3">
        <v>6147.47</v>
      </c>
      <c r="G4713" s="3">
        <v>922.12</v>
      </c>
      <c r="H4713" s="3">
        <v>5225.3500000000004</v>
      </c>
      <c r="I4713" s="3" t="s">
        <v>29</v>
      </c>
    </row>
    <row r="4714" spans="1:9" x14ac:dyDescent="0.2">
      <c r="A4714" s="2" t="s">
        <v>5150</v>
      </c>
      <c r="B4714" s="2" t="s">
        <v>614</v>
      </c>
      <c r="C4714" s="2" t="s">
        <v>184</v>
      </c>
      <c r="D4714" s="2" t="s">
        <v>52</v>
      </c>
      <c r="E4714" s="2" t="s">
        <v>34</v>
      </c>
      <c r="F4714" s="2">
        <v>8012.42</v>
      </c>
      <c r="G4714" s="2">
        <v>961.49</v>
      </c>
      <c r="H4714" s="2">
        <v>7050.93</v>
      </c>
      <c r="I4714" s="2" t="s">
        <v>29</v>
      </c>
    </row>
    <row r="4715" spans="1:9" x14ac:dyDescent="0.2">
      <c r="A4715" s="3" t="s">
        <v>5151</v>
      </c>
      <c r="B4715" s="3" t="s">
        <v>714</v>
      </c>
      <c r="C4715" s="3" t="s">
        <v>84</v>
      </c>
      <c r="D4715" s="3" t="s">
        <v>33</v>
      </c>
      <c r="E4715" s="3" t="s">
        <v>28</v>
      </c>
      <c r="F4715" s="3">
        <v>7266.84</v>
      </c>
      <c r="G4715" s="3">
        <v>1090.03</v>
      </c>
      <c r="H4715" s="3">
        <v>6176.81</v>
      </c>
      <c r="I4715" s="3" t="s">
        <v>41</v>
      </c>
    </row>
    <row r="4716" spans="1:9" x14ac:dyDescent="0.2">
      <c r="A4716" s="2" t="s">
        <v>5152</v>
      </c>
      <c r="B4716" s="2" t="s">
        <v>110</v>
      </c>
      <c r="C4716" s="2" t="s">
        <v>1610</v>
      </c>
      <c r="D4716" s="2" t="s">
        <v>114</v>
      </c>
      <c r="E4716" s="2" t="s">
        <v>115</v>
      </c>
      <c r="F4716" s="2">
        <v>10815.51</v>
      </c>
      <c r="G4716" s="2">
        <v>1081.55</v>
      </c>
      <c r="H4716" s="2">
        <v>9733.9599999999991</v>
      </c>
      <c r="I4716" s="2" t="s">
        <v>41</v>
      </c>
    </row>
    <row r="4717" spans="1:9" x14ac:dyDescent="0.2">
      <c r="A4717" s="3" t="s">
        <v>5153</v>
      </c>
      <c r="B4717" s="3" t="s">
        <v>32</v>
      </c>
      <c r="C4717" s="3" t="s">
        <v>94</v>
      </c>
      <c r="D4717" s="3" t="s">
        <v>45</v>
      </c>
      <c r="E4717" s="3" t="s">
        <v>46</v>
      </c>
      <c r="F4717" s="3">
        <v>5510.47</v>
      </c>
      <c r="G4717" s="3">
        <v>275.52</v>
      </c>
      <c r="H4717" s="3">
        <v>5234.95</v>
      </c>
      <c r="I4717" s="3" t="s">
        <v>29</v>
      </c>
    </row>
    <row r="4718" spans="1:9" x14ac:dyDescent="0.2">
      <c r="A4718" s="2" t="s">
        <v>5154</v>
      </c>
      <c r="B4718" s="2" t="s">
        <v>543</v>
      </c>
      <c r="C4718" s="2" t="s">
        <v>26</v>
      </c>
      <c r="D4718" s="2" t="s">
        <v>64</v>
      </c>
      <c r="E4718" s="2" t="s">
        <v>115</v>
      </c>
      <c r="F4718" s="2">
        <v>26588.84</v>
      </c>
      <c r="G4718" s="2">
        <v>0</v>
      </c>
      <c r="H4718" s="2">
        <v>26588.84</v>
      </c>
      <c r="I4718" s="2" t="s">
        <v>29</v>
      </c>
    </row>
    <row r="4719" spans="1:9" x14ac:dyDescent="0.2">
      <c r="A4719" s="3" t="s">
        <v>5155</v>
      </c>
      <c r="B4719" s="3" t="s">
        <v>310</v>
      </c>
      <c r="C4719" s="3" t="s">
        <v>190</v>
      </c>
      <c r="D4719" s="3" t="s">
        <v>52</v>
      </c>
      <c r="E4719" s="3" t="s">
        <v>60</v>
      </c>
      <c r="F4719" s="3">
        <v>2806.64</v>
      </c>
      <c r="G4719" s="3">
        <v>0</v>
      </c>
      <c r="H4719" s="3">
        <v>2806.64</v>
      </c>
      <c r="I4719" s="3" t="s">
        <v>41</v>
      </c>
    </row>
    <row r="4720" spans="1:9" x14ac:dyDescent="0.2">
      <c r="A4720" s="2" t="s">
        <v>5156</v>
      </c>
      <c r="B4720" s="2" t="s">
        <v>799</v>
      </c>
      <c r="C4720" s="2" t="s">
        <v>269</v>
      </c>
      <c r="D4720" s="2" t="s">
        <v>45</v>
      </c>
      <c r="E4720" s="2" t="s">
        <v>46</v>
      </c>
      <c r="F4720" s="2">
        <v>3611.8</v>
      </c>
      <c r="G4720" s="2">
        <v>180.59</v>
      </c>
      <c r="H4720" s="2">
        <v>3431.21</v>
      </c>
      <c r="I4720" s="2" t="s">
        <v>29</v>
      </c>
    </row>
    <row r="4721" spans="1:9" x14ac:dyDescent="0.2">
      <c r="A4721" s="3" t="s">
        <v>5157</v>
      </c>
      <c r="B4721" s="3" t="s">
        <v>724</v>
      </c>
      <c r="C4721" s="3" t="s">
        <v>198</v>
      </c>
      <c r="D4721" s="3" t="s">
        <v>52</v>
      </c>
      <c r="E4721" s="3" t="s">
        <v>60</v>
      </c>
      <c r="F4721" s="3">
        <v>7875.18</v>
      </c>
      <c r="G4721" s="3">
        <v>0</v>
      </c>
      <c r="H4721" s="3">
        <v>7875.18</v>
      </c>
      <c r="I4721" s="3" t="s">
        <v>56</v>
      </c>
    </row>
    <row r="4722" spans="1:9" x14ac:dyDescent="0.2">
      <c r="A4722" s="2" t="s">
        <v>5158</v>
      </c>
      <c r="B4722" s="2" t="s">
        <v>452</v>
      </c>
      <c r="C4722" s="2" t="s">
        <v>403</v>
      </c>
      <c r="D4722" s="2" t="s">
        <v>52</v>
      </c>
      <c r="E4722" s="2" t="s">
        <v>34</v>
      </c>
      <c r="F4722" s="2">
        <v>3994.2</v>
      </c>
      <c r="G4722" s="2">
        <v>479.3</v>
      </c>
      <c r="H4722" s="2">
        <v>3514.9</v>
      </c>
      <c r="I4722" s="2" t="s">
        <v>29</v>
      </c>
    </row>
    <row r="4723" spans="1:9" x14ac:dyDescent="0.2">
      <c r="A4723" s="3" t="s">
        <v>5159</v>
      </c>
      <c r="B4723" s="3" t="s">
        <v>318</v>
      </c>
      <c r="C4723" s="3" t="s">
        <v>749</v>
      </c>
      <c r="D4723" s="3" t="s">
        <v>52</v>
      </c>
      <c r="E4723" s="3" t="s">
        <v>60</v>
      </c>
      <c r="F4723" s="3">
        <v>4994.21</v>
      </c>
      <c r="G4723" s="3">
        <v>0</v>
      </c>
      <c r="H4723" s="3">
        <v>4994.21</v>
      </c>
      <c r="I4723" s="3" t="s">
        <v>29</v>
      </c>
    </row>
    <row r="4724" spans="1:9" x14ac:dyDescent="0.2">
      <c r="A4724" s="2" t="s">
        <v>5160</v>
      </c>
      <c r="B4724" s="2" t="s">
        <v>787</v>
      </c>
      <c r="C4724" s="2" t="s">
        <v>504</v>
      </c>
      <c r="D4724" s="2" t="s">
        <v>64</v>
      </c>
      <c r="E4724" s="2" t="s">
        <v>28</v>
      </c>
      <c r="F4724" s="2">
        <v>4320.28</v>
      </c>
      <c r="G4724" s="2">
        <v>0</v>
      </c>
      <c r="H4724" s="2">
        <v>4320.28</v>
      </c>
      <c r="I4724" s="2" t="s">
        <v>29</v>
      </c>
    </row>
    <row r="4725" spans="1:9" x14ac:dyDescent="0.2">
      <c r="A4725" s="3" t="s">
        <v>5161</v>
      </c>
      <c r="B4725" s="3" t="s">
        <v>269</v>
      </c>
      <c r="C4725" s="3" t="s">
        <v>443</v>
      </c>
      <c r="D4725" s="3" t="s">
        <v>33</v>
      </c>
      <c r="E4725" s="3" t="s">
        <v>60</v>
      </c>
      <c r="F4725" s="3">
        <v>7834.85</v>
      </c>
      <c r="G4725" s="3">
        <v>0</v>
      </c>
      <c r="H4725" s="3">
        <v>7834.85</v>
      </c>
      <c r="I4725" s="3" t="s">
        <v>29</v>
      </c>
    </row>
    <row r="4726" spans="1:9" x14ac:dyDescent="0.2">
      <c r="A4726" s="2" t="s">
        <v>5162</v>
      </c>
      <c r="B4726" s="2" t="s">
        <v>409</v>
      </c>
      <c r="C4726" s="2" t="s">
        <v>1278</v>
      </c>
      <c r="D4726" s="2" t="s">
        <v>45</v>
      </c>
      <c r="E4726" s="2" t="s">
        <v>46</v>
      </c>
      <c r="F4726" s="2">
        <v>2866.38</v>
      </c>
      <c r="G4726" s="2">
        <v>143.32</v>
      </c>
      <c r="H4726" s="2">
        <v>2723.06</v>
      </c>
      <c r="I4726" s="2" t="s">
        <v>29</v>
      </c>
    </row>
    <row r="4727" spans="1:9" x14ac:dyDescent="0.2">
      <c r="A4727" s="3" t="s">
        <v>5163</v>
      </c>
      <c r="B4727" s="3" t="s">
        <v>269</v>
      </c>
      <c r="C4727" s="3" t="s">
        <v>348</v>
      </c>
      <c r="D4727" s="3" t="s">
        <v>33</v>
      </c>
      <c r="E4727" s="3" t="s">
        <v>28</v>
      </c>
      <c r="F4727" s="3">
        <v>18607.68</v>
      </c>
      <c r="G4727" s="3">
        <v>2791.15</v>
      </c>
      <c r="H4727" s="3">
        <v>15816.53</v>
      </c>
      <c r="I4727" s="3" t="s">
        <v>29</v>
      </c>
    </row>
    <row r="4728" spans="1:9" x14ac:dyDescent="0.2">
      <c r="A4728" s="2" t="s">
        <v>5164</v>
      </c>
      <c r="B4728" s="2" t="s">
        <v>534</v>
      </c>
      <c r="C4728" s="2" t="s">
        <v>376</v>
      </c>
      <c r="D4728" s="2" t="s">
        <v>27</v>
      </c>
      <c r="E4728" s="2" t="s">
        <v>60</v>
      </c>
      <c r="F4728" s="2">
        <v>6326.19</v>
      </c>
      <c r="G4728" s="2">
        <v>0</v>
      </c>
      <c r="H4728" s="2">
        <v>6326.19</v>
      </c>
      <c r="I4728" s="2" t="s">
        <v>41</v>
      </c>
    </row>
    <row r="4729" spans="1:9" x14ac:dyDescent="0.2">
      <c r="A4729" s="3" t="s">
        <v>5165</v>
      </c>
      <c r="B4729" s="3" t="s">
        <v>789</v>
      </c>
      <c r="C4729" s="3" t="s">
        <v>497</v>
      </c>
      <c r="D4729" s="3" t="s">
        <v>114</v>
      </c>
      <c r="E4729" s="3" t="s">
        <v>46</v>
      </c>
      <c r="F4729" s="3">
        <v>9820.34</v>
      </c>
      <c r="G4729" s="3">
        <v>982.03</v>
      </c>
      <c r="H4729" s="3">
        <v>8838.31</v>
      </c>
      <c r="I4729" s="3" t="s">
        <v>41</v>
      </c>
    </row>
    <row r="4730" spans="1:9" x14ac:dyDescent="0.2">
      <c r="A4730" s="2" t="s">
        <v>5166</v>
      </c>
      <c r="B4730" s="2" t="s">
        <v>179</v>
      </c>
      <c r="C4730" s="2" t="s">
        <v>153</v>
      </c>
      <c r="D4730" s="2" t="s">
        <v>206</v>
      </c>
      <c r="E4730" s="2" t="s">
        <v>207</v>
      </c>
      <c r="F4730" s="2">
        <v>12893.76</v>
      </c>
      <c r="G4730" s="2">
        <v>0</v>
      </c>
      <c r="H4730" s="2">
        <v>12893.76</v>
      </c>
      <c r="I4730" s="2" t="s">
        <v>29</v>
      </c>
    </row>
    <row r="4731" spans="1:9" x14ac:dyDescent="0.2">
      <c r="A4731" s="3" t="s">
        <v>5167</v>
      </c>
      <c r="B4731" s="3" t="s">
        <v>126</v>
      </c>
      <c r="C4731" s="3" t="s">
        <v>213</v>
      </c>
      <c r="D4731" s="3" t="s">
        <v>52</v>
      </c>
      <c r="E4731" s="3" t="s">
        <v>34</v>
      </c>
      <c r="F4731" s="3">
        <v>2654.26</v>
      </c>
      <c r="G4731" s="3">
        <v>318.51</v>
      </c>
      <c r="H4731" s="3">
        <v>2335.75</v>
      </c>
      <c r="I4731" s="3" t="s">
        <v>56</v>
      </c>
    </row>
    <row r="4732" spans="1:9" x14ac:dyDescent="0.2">
      <c r="A4732" s="2" t="s">
        <v>5168</v>
      </c>
      <c r="B4732" s="2" t="s">
        <v>685</v>
      </c>
      <c r="C4732" s="2" t="s">
        <v>78</v>
      </c>
      <c r="D4732" s="2" t="s">
        <v>206</v>
      </c>
      <c r="E4732" s="2" t="s">
        <v>207</v>
      </c>
      <c r="F4732" s="2">
        <v>5899.83</v>
      </c>
      <c r="G4732" s="2">
        <v>0</v>
      </c>
      <c r="H4732" s="2">
        <v>5899.83</v>
      </c>
      <c r="I4732" s="2" t="s">
        <v>29</v>
      </c>
    </row>
    <row r="4733" spans="1:9" x14ac:dyDescent="0.2">
      <c r="A4733" s="3" t="s">
        <v>5169</v>
      </c>
      <c r="B4733" s="3" t="s">
        <v>497</v>
      </c>
      <c r="C4733" s="3" t="s">
        <v>525</v>
      </c>
      <c r="D4733" s="3" t="s">
        <v>64</v>
      </c>
      <c r="E4733" s="3" t="s">
        <v>34</v>
      </c>
      <c r="F4733" s="3">
        <v>10154.700000000001</v>
      </c>
      <c r="G4733" s="3">
        <v>0</v>
      </c>
      <c r="H4733" s="3">
        <v>10154.700000000001</v>
      </c>
      <c r="I4733" s="3" t="s">
        <v>29</v>
      </c>
    </row>
    <row r="4734" spans="1:9" x14ac:dyDescent="0.2">
      <c r="A4734" s="2" t="s">
        <v>5170</v>
      </c>
      <c r="B4734" s="2" t="s">
        <v>151</v>
      </c>
      <c r="C4734" s="2" t="s">
        <v>708</v>
      </c>
      <c r="D4734" s="2" t="s">
        <v>206</v>
      </c>
      <c r="E4734" s="2" t="s">
        <v>207</v>
      </c>
      <c r="F4734" s="2">
        <v>27305.78</v>
      </c>
      <c r="G4734" s="2">
        <v>0</v>
      </c>
      <c r="H4734" s="2">
        <v>27305.78</v>
      </c>
      <c r="I4734" s="2" t="s">
        <v>29</v>
      </c>
    </row>
    <row r="4735" spans="1:9" x14ac:dyDescent="0.2">
      <c r="A4735" s="3" t="s">
        <v>5171</v>
      </c>
      <c r="B4735" s="3" t="s">
        <v>846</v>
      </c>
      <c r="C4735" s="3" t="s">
        <v>589</v>
      </c>
      <c r="D4735" s="3" t="s">
        <v>52</v>
      </c>
      <c r="E4735" s="3" t="s">
        <v>60</v>
      </c>
      <c r="F4735" s="3">
        <v>2260.71</v>
      </c>
      <c r="G4735" s="3">
        <v>0</v>
      </c>
      <c r="H4735" s="3">
        <v>2260.71</v>
      </c>
      <c r="I4735" s="3" t="s">
        <v>29</v>
      </c>
    </row>
    <row r="4736" spans="1:9" x14ac:dyDescent="0.2">
      <c r="A4736" s="2" t="s">
        <v>5172</v>
      </c>
      <c r="B4736" s="2" t="s">
        <v>389</v>
      </c>
      <c r="C4736" s="2" t="s">
        <v>863</v>
      </c>
      <c r="D4736" s="2" t="s">
        <v>64</v>
      </c>
      <c r="E4736" s="2" t="s">
        <v>28</v>
      </c>
      <c r="F4736" s="2">
        <v>7337.51</v>
      </c>
      <c r="G4736" s="2">
        <v>0</v>
      </c>
      <c r="H4736" s="2">
        <v>7337.51</v>
      </c>
      <c r="I4736" s="2" t="s">
        <v>29</v>
      </c>
    </row>
    <row r="4737" spans="1:9" x14ac:dyDescent="0.2">
      <c r="A4737" s="3" t="s">
        <v>5173</v>
      </c>
      <c r="B4737" s="3" t="s">
        <v>603</v>
      </c>
      <c r="C4737" s="3" t="s">
        <v>584</v>
      </c>
      <c r="D4737" s="3" t="s">
        <v>52</v>
      </c>
      <c r="E4737" s="3" t="s">
        <v>60</v>
      </c>
      <c r="F4737" s="3">
        <v>2464.79</v>
      </c>
      <c r="G4737" s="3">
        <v>0</v>
      </c>
      <c r="H4737" s="3">
        <v>2464.79</v>
      </c>
      <c r="I4737" s="3" t="s">
        <v>29</v>
      </c>
    </row>
    <row r="4738" spans="1:9" x14ac:dyDescent="0.2">
      <c r="A4738" s="2" t="s">
        <v>5174</v>
      </c>
      <c r="B4738" s="2" t="s">
        <v>1072</v>
      </c>
      <c r="C4738" s="2" t="s">
        <v>574</v>
      </c>
      <c r="D4738" s="2" t="s">
        <v>33</v>
      </c>
      <c r="E4738" s="2" t="s">
        <v>34</v>
      </c>
      <c r="F4738" s="2">
        <v>11269.92</v>
      </c>
      <c r="G4738" s="2">
        <v>1690.49</v>
      </c>
      <c r="H4738" s="2">
        <v>9579.43</v>
      </c>
      <c r="I4738" s="2" t="s">
        <v>41</v>
      </c>
    </row>
    <row r="4739" spans="1:9" x14ac:dyDescent="0.2">
      <c r="A4739" s="3" t="s">
        <v>5175</v>
      </c>
      <c r="B4739" s="3" t="s">
        <v>644</v>
      </c>
      <c r="C4739" s="3" t="s">
        <v>456</v>
      </c>
      <c r="D4739" s="3" t="s">
        <v>27</v>
      </c>
      <c r="E4739" s="3" t="s">
        <v>60</v>
      </c>
      <c r="F4739" s="3">
        <v>15228.91</v>
      </c>
      <c r="G4739" s="3">
        <v>0</v>
      </c>
      <c r="H4739" s="3">
        <v>15228.91</v>
      </c>
      <c r="I4739" s="3" t="s">
        <v>29</v>
      </c>
    </row>
    <row r="4740" spans="1:9" x14ac:dyDescent="0.2">
      <c r="A4740" s="2" t="s">
        <v>5176</v>
      </c>
      <c r="B4740" s="2" t="s">
        <v>123</v>
      </c>
      <c r="C4740" s="2" t="s">
        <v>706</v>
      </c>
      <c r="D4740" s="2" t="s">
        <v>64</v>
      </c>
      <c r="E4740" s="2" t="s">
        <v>115</v>
      </c>
      <c r="F4740" s="2">
        <v>11867.7</v>
      </c>
      <c r="G4740" s="2">
        <v>0</v>
      </c>
      <c r="H4740" s="2">
        <v>11867.7</v>
      </c>
      <c r="I4740" s="2" t="s">
        <v>29</v>
      </c>
    </row>
    <row r="4741" spans="1:9" x14ac:dyDescent="0.2">
      <c r="A4741" s="3" t="s">
        <v>5177</v>
      </c>
      <c r="B4741" s="3" t="s">
        <v>1234</v>
      </c>
      <c r="C4741" s="3" t="s">
        <v>236</v>
      </c>
      <c r="D4741" s="3" t="s">
        <v>52</v>
      </c>
      <c r="E4741" s="3" t="s">
        <v>60</v>
      </c>
      <c r="F4741" s="3">
        <v>3016.56</v>
      </c>
      <c r="G4741" s="3">
        <v>0</v>
      </c>
      <c r="H4741" s="3">
        <v>3016.56</v>
      </c>
      <c r="I4741" s="3" t="s">
        <v>29</v>
      </c>
    </row>
    <row r="4742" spans="1:9" x14ac:dyDescent="0.2">
      <c r="A4742" s="2" t="s">
        <v>5178</v>
      </c>
      <c r="B4742" s="2" t="s">
        <v>504</v>
      </c>
      <c r="C4742" s="2" t="s">
        <v>370</v>
      </c>
      <c r="D4742" s="2" t="s">
        <v>27</v>
      </c>
      <c r="E4742" s="2" t="s">
        <v>60</v>
      </c>
      <c r="F4742" s="2">
        <v>16801.78</v>
      </c>
      <c r="G4742" s="2">
        <v>0</v>
      </c>
      <c r="H4742" s="2">
        <v>16801.78</v>
      </c>
      <c r="I4742" s="2" t="s">
        <v>56</v>
      </c>
    </row>
    <row r="4743" spans="1:9" x14ac:dyDescent="0.2">
      <c r="A4743" s="3" t="s">
        <v>5179</v>
      </c>
      <c r="B4743" s="3" t="s">
        <v>246</v>
      </c>
      <c r="C4743" s="3" t="s">
        <v>246</v>
      </c>
      <c r="D4743" s="3" t="s">
        <v>52</v>
      </c>
      <c r="E4743" s="3" t="s">
        <v>34</v>
      </c>
      <c r="F4743" s="3">
        <v>2769.52</v>
      </c>
      <c r="G4743" s="3">
        <v>332.34</v>
      </c>
      <c r="H4743" s="3">
        <v>2437.1799999999998</v>
      </c>
      <c r="I4743" s="3" t="s">
        <v>41</v>
      </c>
    </row>
    <row r="4744" spans="1:9" x14ac:dyDescent="0.2">
      <c r="A4744" s="2" t="s">
        <v>5180</v>
      </c>
      <c r="B4744" s="2" t="s">
        <v>722</v>
      </c>
      <c r="C4744" s="2" t="s">
        <v>664</v>
      </c>
      <c r="D4744" s="2" t="s">
        <v>33</v>
      </c>
      <c r="E4744" s="2" t="s">
        <v>34</v>
      </c>
      <c r="F4744" s="2">
        <v>7146.73</v>
      </c>
      <c r="G4744" s="2">
        <v>1072.01</v>
      </c>
      <c r="H4744" s="2">
        <v>6074.72</v>
      </c>
      <c r="I4744" s="2" t="s">
        <v>56</v>
      </c>
    </row>
    <row r="4745" spans="1:9" x14ac:dyDescent="0.2">
      <c r="A4745" s="3" t="s">
        <v>5181</v>
      </c>
      <c r="B4745" s="3" t="s">
        <v>192</v>
      </c>
      <c r="C4745" s="3" t="s">
        <v>555</v>
      </c>
      <c r="D4745" s="3" t="s">
        <v>33</v>
      </c>
      <c r="E4745" s="3" t="s">
        <v>34</v>
      </c>
      <c r="F4745" s="3">
        <v>24036.98</v>
      </c>
      <c r="G4745" s="3">
        <v>3605.55</v>
      </c>
      <c r="H4745" s="3">
        <v>20431.43</v>
      </c>
      <c r="I4745" s="3" t="s">
        <v>29</v>
      </c>
    </row>
    <row r="4746" spans="1:9" x14ac:dyDescent="0.2">
      <c r="A4746" s="2" t="s">
        <v>5182</v>
      </c>
      <c r="B4746" s="2" t="s">
        <v>454</v>
      </c>
      <c r="C4746" s="2" t="s">
        <v>234</v>
      </c>
      <c r="D4746" s="2" t="s">
        <v>27</v>
      </c>
      <c r="E4746" s="2" t="s">
        <v>28</v>
      </c>
      <c r="F4746" s="2">
        <v>14087.58</v>
      </c>
      <c r="G4746" s="2">
        <v>2535.7600000000002</v>
      </c>
      <c r="H4746" s="2">
        <v>11551.82</v>
      </c>
      <c r="I4746" s="2" t="s">
        <v>29</v>
      </c>
    </row>
    <row r="4747" spans="1:9" x14ac:dyDescent="0.2">
      <c r="A4747" s="3" t="s">
        <v>5183</v>
      </c>
      <c r="B4747" s="3" t="s">
        <v>426</v>
      </c>
      <c r="C4747" s="3" t="s">
        <v>813</v>
      </c>
      <c r="D4747" s="3" t="s">
        <v>45</v>
      </c>
      <c r="E4747" s="3" t="s">
        <v>46</v>
      </c>
      <c r="F4747" s="3">
        <v>11069.91</v>
      </c>
      <c r="G4747" s="3">
        <v>553.5</v>
      </c>
      <c r="H4747" s="3">
        <v>10516.41</v>
      </c>
      <c r="I4747" s="3" t="s">
        <v>29</v>
      </c>
    </row>
    <row r="4748" spans="1:9" x14ac:dyDescent="0.2">
      <c r="A4748" s="2" t="s">
        <v>5184</v>
      </c>
      <c r="B4748" s="2" t="s">
        <v>220</v>
      </c>
      <c r="C4748" s="2" t="s">
        <v>1354</v>
      </c>
      <c r="D4748" s="2" t="s">
        <v>52</v>
      </c>
      <c r="E4748" s="2" t="s">
        <v>60</v>
      </c>
      <c r="F4748" s="2">
        <v>5356.32</v>
      </c>
      <c r="G4748" s="2">
        <v>0</v>
      </c>
      <c r="H4748" s="2">
        <v>5356.32</v>
      </c>
      <c r="I4748" s="2" t="s">
        <v>41</v>
      </c>
    </row>
    <row r="4749" spans="1:9" x14ac:dyDescent="0.2">
      <c r="A4749" s="3" t="s">
        <v>5185</v>
      </c>
      <c r="B4749" s="3" t="s">
        <v>949</v>
      </c>
      <c r="C4749" s="3" t="s">
        <v>151</v>
      </c>
      <c r="D4749" s="3" t="s">
        <v>114</v>
      </c>
      <c r="E4749" s="3" t="s">
        <v>46</v>
      </c>
      <c r="F4749" s="3">
        <v>3603.48</v>
      </c>
      <c r="G4749" s="3">
        <v>360.35</v>
      </c>
      <c r="H4749" s="3">
        <v>3243.13</v>
      </c>
      <c r="I4749" s="3" t="s">
        <v>41</v>
      </c>
    </row>
    <row r="4750" spans="1:9" x14ac:dyDescent="0.2">
      <c r="A4750" s="2" t="s">
        <v>5186</v>
      </c>
      <c r="B4750" s="2" t="s">
        <v>373</v>
      </c>
      <c r="C4750" s="2" t="s">
        <v>75</v>
      </c>
      <c r="D4750" s="2" t="s">
        <v>27</v>
      </c>
      <c r="E4750" s="2" t="s">
        <v>34</v>
      </c>
      <c r="F4750" s="2">
        <v>16666.740000000002</v>
      </c>
      <c r="G4750" s="2">
        <v>3000.01</v>
      </c>
      <c r="H4750" s="2">
        <v>13666.73</v>
      </c>
      <c r="I4750" s="2" t="s">
        <v>29</v>
      </c>
    </row>
    <row r="4751" spans="1:9" x14ac:dyDescent="0.2">
      <c r="A4751" s="3" t="s">
        <v>5187</v>
      </c>
      <c r="B4751" s="3" t="s">
        <v>642</v>
      </c>
      <c r="C4751" s="3" t="s">
        <v>79</v>
      </c>
      <c r="D4751" s="3" t="s">
        <v>52</v>
      </c>
      <c r="E4751" s="3" t="s">
        <v>34</v>
      </c>
      <c r="F4751" s="3">
        <v>6585.85</v>
      </c>
      <c r="G4751" s="3">
        <v>790.3</v>
      </c>
      <c r="H4751" s="3">
        <v>5795.55</v>
      </c>
      <c r="I4751" s="3" t="s">
        <v>29</v>
      </c>
    </row>
    <row r="4752" spans="1:9" x14ac:dyDescent="0.2">
      <c r="A4752" s="2" t="s">
        <v>5188</v>
      </c>
      <c r="B4752" s="2" t="s">
        <v>426</v>
      </c>
      <c r="C4752" s="2" t="s">
        <v>799</v>
      </c>
      <c r="D4752" s="2" t="s">
        <v>52</v>
      </c>
      <c r="E4752" s="2" t="s">
        <v>60</v>
      </c>
      <c r="F4752" s="2">
        <v>7707.47</v>
      </c>
      <c r="G4752" s="2">
        <v>0</v>
      </c>
      <c r="H4752" s="2">
        <v>7707.47</v>
      </c>
      <c r="I4752" s="2" t="s">
        <v>29</v>
      </c>
    </row>
    <row r="4753" spans="1:9" x14ac:dyDescent="0.2">
      <c r="A4753" s="3" t="s">
        <v>5189</v>
      </c>
      <c r="B4753" s="3" t="s">
        <v>578</v>
      </c>
      <c r="C4753" s="3" t="s">
        <v>130</v>
      </c>
      <c r="D4753" s="3" t="s">
        <v>64</v>
      </c>
      <c r="E4753" s="3" t="s">
        <v>115</v>
      </c>
      <c r="F4753" s="3">
        <v>4929.82</v>
      </c>
      <c r="G4753" s="3">
        <v>0</v>
      </c>
      <c r="H4753" s="3">
        <v>4929.82</v>
      </c>
      <c r="I4753" s="3" t="s">
        <v>29</v>
      </c>
    </row>
    <row r="4754" spans="1:9" x14ac:dyDescent="0.2">
      <c r="A4754" s="2" t="s">
        <v>5190</v>
      </c>
      <c r="B4754" s="2" t="s">
        <v>468</v>
      </c>
      <c r="C4754" s="2" t="s">
        <v>123</v>
      </c>
      <c r="D4754" s="2" t="s">
        <v>33</v>
      </c>
      <c r="E4754" s="2" t="s">
        <v>60</v>
      </c>
      <c r="F4754" s="2">
        <v>8582.7800000000007</v>
      </c>
      <c r="G4754" s="2">
        <v>0</v>
      </c>
      <c r="H4754" s="2">
        <v>8582.7800000000007</v>
      </c>
      <c r="I4754" s="2" t="s">
        <v>41</v>
      </c>
    </row>
    <row r="4755" spans="1:9" x14ac:dyDescent="0.2">
      <c r="A4755" s="3" t="s">
        <v>5191</v>
      </c>
      <c r="B4755" s="3" t="s">
        <v>433</v>
      </c>
      <c r="C4755" s="3" t="s">
        <v>107</v>
      </c>
      <c r="D4755" s="3" t="s">
        <v>33</v>
      </c>
      <c r="E4755" s="3" t="s">
        <v>34</v>
      </c>
      <c r="F4755" s="3">
        <v>2769.98</v>
      </c>
      <c r="G4755" s="3">
        <v>415.5</v>
      </c>
      <c r="H4755" s="3">
        <v>2354.48</v>
      </c>
      <c r="I4755" s="3" t="s">
        <v>29</v>
      </c>
    </row>
    <row r="4756" spans="1:9" x14ac:dyDescent="0.2">
      <c r="A4756" s="2" t="s">
        <v>5192</v>
      </c>
      <c r="B4756" s="2" t="s">
        <v>468</v>
      </c>
      <c r="C4756" s="2" t="s">
        <v>378</v>
      </c>
      <c r="D4756" s="2" t="s">
        <v>27</v>
      </c>
      <c r="E4756" s="2" t="s">
        <v>60</v>
      </c>
      <c r="F4756" s="2">
        <v>9830.0300000000007</v>
      </c>
      <c r="G4756" s="2">
        <v>0</v>
      </c>
      <c r="H4756" s="2">
        <v>9830.0300000000007</v>
      </c>
      <c r="I4756" s="2" t="s">
        <v>41</v>
      </c>
    </row>
    <row r="4757" spans="1:9" x14ac:dyDescent="0.2">
      <c r="A4757" s="3" t="s">
        <v>5193</v>
      </c>
      <c r="B4757" s="3" t="s">
        <v>584</v>
      </c>
      <c r="C4757" s="3" t="s">
        <v>498</v>
      </c>
      <c r="D4757" s="3" t="s">
        <v>45</v>
      </c>
      <c r="E4757" s="3" t="s">
        <v>89</v>
      </c>
      <c r="F4757" s="3">
        <v>2747.37</v>
      </c>
      <c r="G4757" s="3">
        <v>0</v>
      </c>
      <c r="H4757" s="3">
        <v>2747.37</v>
      </c>
      <c r="I4757" s="3" t="s">
        <v>29</v>
      </c>
    </row>
    <row r="4758" spans="1:9" x14ac:dyDescent="0.2">
      <c r="A4758" s="2" t="s">
        <v>5194</v>
      </c>
      <c r="B4758" s="2" t="s">
        <v>1072</v>
      </c>
      <c r="C4758" s="2" t="s">
        <v>295</v>
      </c>
      <c r="D4758" s="2" t="s">
        <v>27</v>
      </c>
      <c r="E4758" s="2" t="s">
        <v>28</v>
      </c>
      <c r="F4758" s="2">
        <v>2272.44</v>
      </c>
      <c r="G4758" s="2">
        <v>409.04</v>
      </c>
      <c r="H4758" s="2">
        <v>1863.4</v>
      </c>
      <c r="I4758" s="2" t="s">
        <v>41</v>
      </c>
    </row>
    <row r="4759" spans="1:9" x14ac:dyDescent="0.2">
      <c r="A4759" s="3" t="s">
        <v>5195</v>
      </c>
      <c r="B4759" s="3" t="s">
        <v>762</v>
      </c>
      <c r="C4759" s="3" t="s">
        <v>403</v>
      </c>
      <c r="D4759" s="3" t="s">
        <v>33</v>
      </c>
      <c r="E4759" s="3" t="s">
        <v>28</v>
      </c>
      <c r="F4759" s="3">
        <v>5714.2</v>
      </c>
      <c r="G4759" s="3">
        <v>857.13</v>
      </c>
      <c r="H4759" s="3">
        <v>4857.07</v>
      </c>
      <c r="I4759" s="3" t="s">
        <v>56</v>
      </c>
    </row>
    <row r="4760" spans="1:9" x14ac:dyDescent="0.2">
      <c r="A4760" s="2" t="s">
        <v>5196</v>
      </c>
      <c r="B4760" s="2" t="s">
        <v>276</v>
      </c>
      <c r="C4760" s="2" t="s">
        <v>32</v>
      </c>
      <c r="D4760" s="2" t="s">
        <v>114</v>
      </c>
      <c r="E4760" s="2" t="s">
        <v>115</v>
      </c>
      <c r="F4760" s="2">
        <v>8474.9500000000007</v>
      </c>
      <c r="G4760" s="2">
        <v>847.5</v>
      </c>
      <c r="H4760" s="2">
        <v>7627.45</v>
      </c>
      <c r="I4760" s="2" t="s">
        <v>29</v>
      </c>
    </row>
    <row r="4761" spans="1:9" x14ac:dyDescent="0.2">
      <c r="A4761" s="3" t="s">
        <v>5197</v>
      </c>
      <c r="B4761" s="3" t="s">
        <v>258</v>
      </c>
      <c r="C4761" s="3" t="s">
        <v>158</v>
      </c>
      <c r="D4761" s="3" t="s">
        <v>33</v>
      </c>
      <c r="E4761" s="3" t="s">
        <v>28</v>
      </c>
      <c r="F4761" s="3">
        <v>8670.31</v>
      </c>
      <c r="G4761" s="3">
        <v>1300.55</v>
      </c>
      <c r="H4761" s="3">
        <v>7369.76</v>
      </c>
      <c r="I4761" s="3" t="s">
        <v>29</v>
      </c>
    </row>
    <row r="4762" spans="1:9" x14ac:dyDescent="0.2">
      <c r="A4762" s="2" t="s">
        <v>5198</v>
      </c>
      <c r="B4762" s="2" t="s">
        <v>597</v>
      </c>
      <c r="C4762" s="2" t="s">
        <v>220</v>
      </c>
      <c r="D4762" s="2" t="s">
        <v>52</v>
      </c>
      <c r="E4762" s="2" t="s">
        <v>34</v>
      </c>
      <c r="F4762" s="2">
        <v>8414.1200000000008</v>
      </c>
      <c r="G4762" s="2">
        <v>1009.69</v>
      </c>
      <c r="H4762" s="2">
        <v>7404.43</v>
      </c>
      <c r="I4762" s="2" t="s">
        <v>29</v>
      </c>
    </row>
    <row r="4763" spans="1:9" x14ac:dyDescent="0.2">
      <c r="A4763" s="3" t="s">
        <v>5199</v>
      </c>
      <c r="B4763" s="3" t="s">
        <v>297</v>
      </c>
      <c r="C4763" s="3" t="s">
        <v>121</v>
      </c>
      <c r="D4763" s="3" t="s">
        <v>169</v>
      </c>
      <c r="E4763" s="3" t="s">
        <v>34</v>
      </c>
      <c r="F4763" s="3">
        <v>6772.3</v>
      </c>
      <c r="G4763" s="3">
        <v>1354.46</v>
      </c>
      <c r="H4763" s="3">
        <v>5417.84</v>
      </c>
      <c r="I4763" s="3" t="s">
        <v>41</v>
      </c>
    </row>
    <row r="4764" spans="1:9" x14ac:dyDescent="0.2">
      <c r="A4764" s="2" t="s">
        <v>5200</v>
      </c>
      <c r="B4764" s="2" t="s">
        <v>151</v>
      </c>
      <c r="C4764" s="2" t="s">
        <v>386</v>
      </c>
      <c r="D4764" s="2" t="s">
        <v>33</v>
      </c>
      <c r="E4764" s="2" t="s">
        <v>34</v>
      </c>
      <c r="F4764" s="2">
        <v>10887.84</v>
      </c>
      <c r="G4764" s="2">
        <v>1633.18</v>
      </c>
      <c r="H4764" s="2">
        <v>9254.66</v>
      </c>
      <c r="I4764" s="2" t="s">
        <v>41</v>
      </c>
    </row>
    <row r="4765" spans="1:9" x14ac:dyDescent="0.2">
      <c r="A4765" s="3" t="s">
        <v>5201</v>
      </c>
      <c r="B4765" s="3" t="s">
        <v>109</v>
      </c>
      <c r="C4765" s="3" t="s">
        <v>653</v>
      </c>
      <c r="D4765" s="3" t="s">
        <v>33</v>
      </c>
      <c r="E4765" s="3" t="s">
        <v>60</v>
      </c>
      <c r="F4765" s="3">
        <v>7004.29</v>
      </c>
      <c r="G4765" s="3">
        <v>0</v>
      </c>
      <c r="H4765" s="3">
        <v>7004.29</v>
      </c>
      <c r="I4765" s="3" t="s">
        <v>29</v>
      </c>
    </row>
    <row r="4766" spans="1:9" x14ac:dyDescent="0.2">
      <c r="A4766" s="2" t="s">
        <v>5202</v>
      </c>
      <c r="B4766" s="2" t="s">
        <v>219</v>
      </c>
      <c r="C4766" s="2" t="s">
        <v>26</v>
      </c>
      <c r="D4766" s="2" t="s">
        <v>33</v>
      </c>
      <c r="E4766" s="2" t="s">
        <v>34</v>
      </c>
      <c r="F4766" s="2">
        <v>3178.48</v>
      </c>
      <c r="G4766" s="2">
        <v>476.77</v>
      </c>
      <c r="H4766" s="2">
        <v>2701.71</v>
      </c>
      <c r="I4766" s="2" t="s">
        <v>29</v>
      </c>
    </row>
    <row r="4767" spans="1:9" x14ac:dyDescent="0.2">
      <c r="A4767" s="3" t="s">
        <v>5203</v>
      </c>
      <c r="B4767" s="3" t="s">
        <v>219</v>
      </c>
      <c r="C4767" s="3" t="s">
        <v>679</v>
      </c>
      <c r="D4767" s="3" t="s">
        <v>206</v>
      </c>
      <c r="E4767" s="3" t="s">
        <v>207</v>
      </c>
      <c r="F4767" s="3">
        <v>15648.14</v>
      </c>
      <c r="G4767" s="3">
        <v>0</v>
      </c>
      <c r="H4767" s="3">
        <v>15648.14</v>
      </c>
      <c r="I4767" s="3" t="s">
        <v>29</v>
      </c>
    </row>
    <row r="4768" spans="1:9" x14ac:dyDescent="0.2">
      <c r="A4768" s="2" t="s">
        <v>5204</v>
      </c>
      <c r="B4768" s="2" t="s">
        <v>863</v>
      </c>
      <c r="C4768" s="2" t="s">
        <v>168</v>
      </c>
      <c r="D4768" s="2" t="s">
        <v>33</v>
      </c>
      <c r="E4768" s="2" t="s">
        <v>28</v>
      </c>
      <c r="F4768" s="2">
        <v>6853.67</v>
      </c>
      <c r="G4768" s="2">
        <v>1028.05</v>
      </c>
      <c r="H4768" s="2">
        <v>5825.62</v>
      </c>
      <c r="I4768" s="2" t="s">
        <v>29</v>
      </c>
    </row>
    <row r="4769" spans="1:9" x14ac:dyDescent="0.2">
      <c r="A4769" s="3" t="s">
        <v>5205</v>
      </c>
      <c r="B4769" s="3" t="s">
        <v>66</v>
      </c>
      <c r="C4769" s="3" t="s">
        <v>258</v>
      </c>
      <c r="D4769" s="3" t="s">
        <v>27</v>
      </c>
      <c r="E4769" s="3" t="s">
        <v>34</v>
      </c>
      <c r="F4769" s="3">
        <v>22623.040000000001</v>
      </c>
      <c r="G4769" s="3">
        <v>4072.15</v>
      </c>
      <c r="H4769" s="3">
        <v>18550.89</v>
      </c>
      <c r="I4769" s="3" t="s">
        <v>29</v>
      </c>
    </row>
    <row r="4770" spans="1:9" x14ac:dyDescent="0.2">
      <c r="A4770" s="2" t="s">
        <v>5206</v>
      </c>
      <c r="B4770" s="2" t="s">
        <v>222</v>
      </c>
      <c r="C4770" s="2" t="s">
        <v>1354</v>
      </c>
      <c r="D4770" s="2" t="s">
        <v>64</v>
      </c>
      <c r="E4770" s="2" t="s">
        <v>115</v>
      </c>
      <c r="F4770" s="2">
        <v>11511.82</v>
      </c>
      <c r="G4770" s="2">
        <v>0</v>
      </c>
      <c r="H4770" s="2">
        <v>11511.82</v>
      </c>
      <c r="I4770" s="2" t="s">
        <v>29</v>
      </c>
    </row>
    <row r="4771" spans="1:9" x14ac:dyDescent="0.2">
      <c r="A4771" s="3" t="s">
        <v>5207</v>
      </c>
      <c r="B4771" s="3" t="s">
        <v>153</v>
      </c>
      <c r="C4771" s="3" t="s">
        <v>171</v>
      </c>
      <c r="D4771" s="3" t="s">
        <v>45</v>
      </c>
      <c r="E4771" s="3" t="s">
        <v>46</v>
      </c>
      <c r="F4771" s="3">
        <v>7438.16</v>
      </c>
      <c r="G4771" s="3">
        <v>371.91</v>
      </c>
      <c r="H4771" s="3">
        <v>7066.25</v>
      </c>
      <c r="I4771" s="3" t="s">
        <v>29</v>
      </c>
    </row>
    <row r="4772" spans="1:9" x14ac:dyDescent="0.2">
      <c r="A4772" s="2" t="s">
        <v>5208</v>
      </c>
      <c r="B4772" s="2" t="s">
        <v>189</v>
      </c>
      <c r="C4772" s="2" t="s">
        <v>58</v>
      </c>
      <c r="D4772" s="2" t="s">
        <v>64</v>
      </c>
      <c r="E4772" s="2" t="s">
        <v>28</v>
      </c>
      <c r="F4772" s="2">
        <v>11483.53</v>
      </c>
      <c r="G4772" s="2">
        <v>0</v>
      </c>
      <c r="H4772" s="2">
        <v>11483.53</v>
      </c>
      <c r="I4772" s="2" t="s">
        <v>41</v>
      </c>
    </row>
    <row r="4773" spans="1:9" x14ac:dyDescent="0.2">
      <c r="A4773" s="3" t="s">
        <v>5209</v>
      </c>
      <c r="B4773" s="3" t="s">
        <v>1278</v>
      </c>
      <c r="C4773" s="3" t="s">
        <v>229</v>
      </c>
      <c r="D4773" s="3" t="s">
        <v>27</v>
      </c>
      <c r="E4773" s="3" t="s">
        <v>28</v>
      </c>
      <c r="F4773" s="3">
        <v>6317.55</v>
      </c>
      <c r="G4773" s="3">
        <v>1137.1600000000001</v>
      </c>
      <c r="H4773" s="3">
        <v>5180.3900000000003</v>
      </c>
      <c r="I4773" s="3" t="s">
        <v>29</v>
      </c>
    </row>
    <row r="4774" spans="1:9" x14ac:dyDescent="0.2">
      <c r="A4774" s="2" t="s">
        <v>5210</v>
      </c>
      <c r="B4774" s="2" t="s">
        <v>388</v>
      </c>
      <c r="C4774" s="2" t="s">
        <v>368</v>
      </c>
      <c r="D4774" s="2" t="s">
        <v>114</v>
      </c>
      <c r="E4774" s="2" t="s">
        <v>115</v>
      </c>
      <c r="F4774" s="2">
        <v>7071.35</v>
      </c>
      <c r="G4774" s="2">
        <v>707.14</v>
      </c>
      <c r="H4774" s="2">
        <v>6364.21</v>
      </c>
      <c r="I4774" s="2" t="s">
        <v>29</v>
      </c>
    </row>
    <row r="4775" spans="1:9" x14ac:dyDescent="0.2">
      <c r="A4775" s="3" t="s">
        <v>5211</v>
      </c>
      <c r="B4775" s="3" t="s">
        <v>178</v>
      </c>
      <c r="C4775" s="3" t="s">
        <v>418</v>
      </c>
      <c r="D4775" s="3" t="s">
        <v>169</v>
      </c>
      <c r="E4775" s="3" t="s">
        <v>46</v>
      </c>
      <c r="F4775" s="3">
        <v>6510.58</v>
      </c>
      <c r="G4775" s="3">
        <v>1302.1199999999999</v>
      </c>
      <c r="H4775" s="3">
        <v>5208.46</v>
      </c>
      <c r="I4775" s="3" t="s">
        <v>29</v>
      </c>
    </row>
    <row r="4776" spans="1:9" x14ac:dyDescent="0.2">
      <c r="A4776" s="2" t="s">
        <v>5212</v>
      </c>
      <c r="B4776" s="2" t="s">
        <v>754</v>
      </c>
      <c r="C4776" s="2" t="s">
        <v>597</v>
      </c>
      <c r="D4776" s="2" t="s">
        <v>52</v>
      </c>
      <c r="E4776" s="2" t="s">
        <v>60</v>
      </c>
      <c r="F4776" s="2">
        <v>11177.22</v>
      </c>
      <c r="G4776" s="2">
        <v>0</v>
      </c>
      <c r="H4776" s="2">
        <v>11177.22</v>
      </c>
      <c r="I4776" s="2" t="s">
        <v>29</v>
      </c>
    </row>
    <row r="4777" spans="1:9" x14ac:dyDescent="0.2">
      <c r="A4777" s="3" t="s">
        <v>5213</v>
      </c>
      <c r="B4777" s="3" t="s">
        <v>75</v>
      </c>
      <c r="C4777" s="3" t="s">
        <v>986</v>
      </c>
      <c r="D4777" s="3" t="s">
        <v>52</v>
      </c>
      <c r="E4777" s="3" t="s">
        <v>34</v>
      </c>
      <c r="F4777" s="3">
        <v>5713.77</v>
      </c>
      <c r="G4777" s="3">
        <v>685.65</v>
      </c>
      <c r="H4777" s="3">
        <v>5028.12</v>
      </c>
      <c r="I4777" s="3" t="s">
        <v>29</v>
      </c>
    </row>
    <row r="4778" spans="1:9" x14ac:dyDescent="0.2">
      <c r="A4778" s="2" t="s">
        <v>5214</v>
      </c>
      <c r="B4778" s="2" t="s">
        <v>630</v>
      </c>
      <c r="C4778" s="2" t="s">
        <v>566</v>
      </c>
      <c r="D4778" s="2" t="s">
        <v>64</v>
      </c>
      <c r="E4778" s="2" t="s">
        <v>34</v>
      </c>
      <c r="F4778" s="2">
        <v>13702.69</v>
      </c>
      <c r="G4778" s="2">
        <v>0</v>
      </c>
      <c r="H4778" s="2">
        <v>13702.69</v>
      </c>
      <c r="I4778" s="2" t="s">
        <v>56</v>
      </c>
    </row>
    <row r="4779" spans="1:9" x14ac:dyDescent="0.2">
      <c r="A4779" s="3" t="s">
        <v>5215</v>
      </c>
      <c r="B4779" s="3" t="s">
        <v>971</v>
      </c>
      <c r="C4779" s="3" t="s">
        <v>409</v>
      </c>
      <c r="D4779" s="3" t="s">
        <v>169</v>
      </c>
      <c r="E4779" s="3" t="s">
        <v>34</v>
      </c>
      <c r="F4779" s="3">
        <v>6587.98</v>
      </c>
      <c r="G4779" s="3">
        <v>1317.6</v>
      </c>
      <c r="H4779" s="3">
        <v>5270.38</v>
      </c>
      <c r="I4779" s="3" t="s">
        <v>56</v>
      </c>
    </row>
    <row r="4780" spans="1:9" x14ac:dyDescent="0.2">
      <c r="A4780" s="2" t="s">
        <v>5216</v>
      </c>
      <c r="B4780" s="2" t="s">
        <v>139</v>
      </c>
      <c r="C4780" s="2" t="s">
        <v>492</v>
      </c>
      <c r="D4780" s="2" t="s">
        <v>52</v>
      </c>
      <c r="E4780" s="2" t="s">
        <v>60</v>
      </c>
      <c r="F4780" s="2">
        <v>3137.69</v>
      </c>
      <c r="G4780" s="2">
        <v>0</v>
      </c>
      <c r="H4780" s="2">
        <v>3137.69</v>
      </c>
      <c r="I4780" s="2" t="s">
        <v>56</v>
      </c>
    </row>
    <row r="4781" spans="1:9" x14ac:dyDescent="0.2">
      <c r="A4781" s="3" t="s">
        <v>5217</v>
      </c>
      <c r="B4781" s="3" t="s">
        <v>902</v>
      </c>
      <c r="C4781" s="3" t="s">
        <v>331</v>
      </c>
      <c r="D4781" s="3" t="s">
        <v>45</v>
      </c>
      <c r="E4781" s="3" t="s">
        <v>46</v>
      </c>
      <c r="F4781" s="3">
        <v>10985.44</v>
      </c>
      <c r="G4781" s="3">
        <v>549.27</v>
      </c>
      <c r="H4781" s="3">
        <v>10436.17</v>
      </c>
      <c r="I4781" s="3" t="s">
        <v>29</v>
      </c>
    </row>
    <row r="4782" spans="1:9" x14ac:dyDescent="0.2">
      <c r="A4782" s="2" t="s">
        <v>5218</v>
      </c>
      <c r="B4782" s="2" t="s">
        <v>661</v>
      </c>
      <c r="C4782" s="2" t="s">
        <v>773</v>
      </c>
      <c r="D4782" s="2" t="s">
        <v>52</v>
      </c>
      <c r="E4782" s="2" t="s">
        <v>60</v>
      </c>
      <c r="F4782" s="2">
        <v>5009.92</v>
      </c>
      <c r="G4782" s="2">
        <v>0</v>
      </c>
      <c r="H4782" s="2">
        <v>5009.92</v>
      </c>
      <c r="I4782" s="2" t="s">
        <v>29</v>
      </c>
    </row>
    <row r="4783" spans="1:9" x14ac:dyDescent="0.2">
      <c r="A4783" s="3" t="s">
        <v>5219</v>
      </c>
      <c r="B4783" s="3" t="s">
        <v>538</v>
      </c>
      <c r="C4783" s="3" t="s">
        <v>917</v>
      </c>
      <c r="D4783" s="3" t="s">
        <v>27</v>
      </c>
      <c r="E4783" s="3" t="s">
        <v>60</v>
      </c>
      <c r="F4783" s="3">
        <v>21640.38</v>
      </c>
      <c r="G4783" s="3">
        <v>0</v>
      </c>
      <c r="H4783" s="3">
        <v>21640.38</v>
      </c>
      <c r="I4783" s="3" t="s">
        <v>41</v>
      </c>
    </row>
    <row r="4784" spans="1:9" x14ac:dyDescent="0.2">
      <c r="A4784" s="2" t="s">
        <v>5220</v>
      </c>
      <c r="B4784" s="2" t="s">
        <v>391</v>
      </c>
      <c r="C4784" s="2" t="s">
        <v>262</v>
      </c>
      <c r="D4784" s="2" t="s">
        <v>45</v>
      </c>
      <c r="E4784" s="2" t="s">
        <v>46</v>
      </c>
      <c r="F4784" s="2">
        <v>10303.09</v>
      </c>
      <c r="G4784" s="2">
        <v>515.15</v>
      </c>
      <c r="H4784" s="2">
        <v>9787.94</v>
      </c>
      <c r="I4784" s="2" t="s">
        <v>29</v>
      </c>
    </row>
    <row r="4785" spans="1:9" x14ac:dyDescent="0.2">
      <c r="A4785" s="3" t="s">
        <v>5221</v>
      </c>
      <c r="B4785" s="3" t="s">
        <v>401</v>
      </c>
      <c r="C4785" s="3" t="s">
        <v>121</v>
      </c>
      <c r="D4785" s="3" t="s">
        <v>33</v>
      </c>
      <c r="E4785" s="3" t="s">
        <v>34</v>
      </c>
      <c r="F4785" s="3">
        <v>2689.92</v>
      </c>
      <c r="G4785" s="3">
        <v>403.49</v>
      </c>
      <c r="H4785" s="3">
        <v>2286.4299999999998</v>
      </c>
      <c r="I4785" s="3" t="s">
        <v>29</v>
      </c>
    </row>
    <row r="4786" spans="1:9" x14ac:dyDescent="0.2">
      <c r="A4786" s="2" t="s">
        <v>5222</v>
      </c>
      <c r="B4786" s="2" t="s">
        <v>451</v>
      </c>
      <c r="C4786" s="2" t="s">
        <v>26</v>
      </c>
      <c r="D4786" s="2" t="s">
        <v>45</v>
      </c>
      <c r="E4786" s="2" t="s">
        <v>89</v>
      </c>
      <c r="F4786" s="2">
        <v>2401.7600000000002</v>
      </c>
      <c r="G4786" s="2">
        <v>0</v>
      </c>
      <c r="H4786" s="2">
        <v>2401.7600000000002</v>
      </c>
      <c r="I4786" s="2" t="s">
        <v>29</v>
      </c>
    </row>
    <row r="4787" spans="1:9" x14ac:dyDescent="0.2">
      <c r="A4787" s="3" t="s">
        <v>5223</v>
      </c>
      <c r="B4787" s="3" t="s">
        <v>258</v>
      </c>
      <c r="C4787" s="3" t="s">
        <v>753</v>
      </c>
      <c r="D4787" s="3" t="s">
        <v>52</v>
      </c>
      <c r="E4787" s="3" t="s">
        <v>60</v>
      </c>
      <c r="F4787" s="3">
        <v>20056.48</v>
      </c>
      <c r="G4787" s="3">
        <v>0</v>
      </c>
      <c r="H4787" s="3">
        <v>20056.48</v>
      </c>
      <c r="I4787" s="3" t="s">
        <v>29</v>
      </c>
    </row>
    <row r="4788" spans="1:9" x14ac:dyDescent="0.2">
      <c r="A4788" s="2" t="s">
        <v>5224</v>
      </c>
      <c r="B4788" s="2" t="s">
        <v>1278</v>
      </c>
      <c r="C4788" s="2" t="s">
        <v>274</v>
      </c>
      <c r="D4788" s="2" t="s">
        <v>27</v>
      </c>
      <c r="E4788" s="2" t="s">
        <v>60</v>
      </c>
      <c r="F4788" s="2">
        <v>5533.69</v>
      </c>
      <c r="G4788" s="2">
        <v>0</v>
      </c>
      <c r="H4788" s="2">
        <v>5533.69</v>
      </c>
      <c r="I4788" s="2" t="s">
        <v>29</v>
      </c>
    </row>
    <row r="4789" spans="1:9" x14ac:dyDescent="0.2">
      <c r="A4789" s="3" t="s">
        <v>5225</v>
      </c>
      <c r="B4789" s="3" t="s">
        <v>173</v>
      </c>
      <c r="C4789" s="3" t="s">
        <v>1560</v>
      </c>
      <c r="D4789" s="3" t="s">
        <v>52</v>
      </c>
      <c r="E4789" s="3" t="s">
        <v>34</v>
      </c>
      <c r="F4789" s="3">
        <v>6742</v>
      </c>
      <c r="G4789" s="3">
        <v>809.04</v>
      </c>
      <c r="H4789" s="3">
        <v>5932.96</v>
      </c>
      <c r="I4789" s="3" t="s">
        <v>29</v>
      </c>
    </row>
    <row r="4790" spans="1:9" x14ac:dyDescent="0.2">
      <c r="A4790" s="2" t="s">
        <v>5226</v>
      </c>
      <c r="B4790" s="2" t="s">
        <v>150</v>
      </c>
      <c r="C4790" s="2" t="s">
        <v>183</v>
      </c>
      <c r="D4790" s="2" t="s">
        <v>64</v>
      </c>
      <c r="E4790" s="2" t="s">
        <v>115</v>
      </c>
      <c r="F4790" s="2">
        <v>12037.83</v>
      </c>
      <c r="G4790" s="2">
        <v>0</v>
      </c>
      <c r="H4790" s="2">
        <v>12037.83</v>
      </c>
      <c r="I4790" s="2" t="s">
        <v>29</v>
      </c>
    </row>
    <row r="4791" spans="1:9" x14ac:dyDescent="0.2">
      <c r="A4791" s="3" t="s">
        <v>5227</v>
      </c>
      <c r="B4791" s="3" t="s">
        <v>117</v>
      </c>
      <c r="C4791" s="3" t="s">
        <v>553</v>
      </c>
      <c r="D4791" s="3" t="s">
        <v>64</v>
      </c>
      <c r="E4791" s="3" t="s">
        <v>115</v>
      </c>
      <c r="F4791" s="3">
        <v>4344.33</v>
      </c>
      <c r="G4791" s="3">
        <v>0</v>
      </c>
      <c r="H4791" s="3">
        <v>4344.33</v>
      </c>
      <c r="I4791" s="3" t="s">
        <v>29</v>
      </c>
    </row>
    <row r="4792" spans="1:9" x14ac:dyDescent="0.2">
      <c r="A4792" s="2" t="s">
        <v>5228</v>
      </c>
      <c r="B4792" s="2" t="s">
        <v>286</v>
      </c>
      <c r="C4792" s="2" t="s">
        <v>426</v>
      </c>
      <c r="D4792" s="2" t="s">
        <v>64</v>
      </c>
      <c r="E4792" s="2" t="s">
        <v>34</v>
      </c>
      <c r="F4792" s="2">
        <v>13769.94</v>
      </c>
      <c r="G4792" s="2">
        <v>0</v>
      </c>
      <c r="H4792" s="2">
        <v>13769.94</v>
      </c>
      <c r="I4792" s="2" t="s">
        <v>29</v>
      </c>
    </row>
    <row r="4793" spans="1:9" x14ac:dyDescent="0.2">
      <c r="A4793" s="3" t="s">
        <v>5229</v>
      </c>
      <c r="B4793" s="3" t="s">
        <v>778</v>
      </c>
      <c r="C4793" s="3" t="s">
        <v>497</v>
      </c>
      <c r="D4793" s="3" t="s">
        <v>114</v>
      </c>
      <c r="E4793" s="3" t="s">
        <v>115</v>
      </c>
      <c r="F4793" s="3">
        <v>10913.9</v>
      </c>
      <c r="G4793" s="3">
        <v>1091.3900000000001</v>
      </c>
      <c r="H4793" s="3">
        <v>9822.51</v>
      </c>
      <c r="I4793" s="3" t="s">
        <v>56</v>
      </c>
    </row>
    <row r="4794" spans="1:9" x14ac:dyDescent="0.2">
      <c r="A4794" s="2" t="s">
        <v>5230</v>
      </c>
      <c r="B4794" s="2" t="s">
        <v>432</v>
      </c>
      <c r="C4794" s="2" t="s">
        <v>527</v>
      </c>
      <c r="D4794" s="2" t="s">
        <v>27</v>
      </c>
      <c r="E4794" s="2" t="s">
        <v>60</v>
      </c>
      <c r="F4794" s="2">
        <v>8727.4599999999991</v>
      </c>
      <c r="G4794" s="2">
        <v>0</v>
      </c>
      <c r="H4794" s="2">
        <v>8727.4599999999991</v>
      </c>
      <c r="I4794" s="2" t="s">
        <v>56</v>
      </c>
    </row>
    <row r="4795" spans="1:9" x14ac:dyDescent="0.2">
      <c r="A4795" s="3" t="s">
        <v>5231</v>
      </c>
      <c r="B4795" s="3" t="s">
        <v>557</v>
      </c>
      <c r="C4795" s="3" t="s">
        <v>902</v>
      </c>
      <c r="D4795" s="3" t="s">
        <v>45</v>
      </c>
      <c r="E4795" s="3" t="s">
        <v>46</v>
      </c>
      <c r="F4795" s="3">
        <v>2889.12</v>
      </c>
      <c r="G4795" s="3">
        <v>144.46</v>
      </c>
      <c r="H4795" s="3">
        <v>2744.66</v>
      </c>
      <c r="I4795" s="3" t="s">
        <v>29</v>
      </c>
    </row>
    <row r="4796" spans="1:9" x14ac:dyDescent="0.2">
      <c r="A4796" s="2" t="s">
        <v>5232</v>
      </c>
      <c r="B4796" s="2" t="s">
        <v>863</v>
      </c>
      <c r="C4796" s="2" t="s">
        <v>891</v>
      </c>
      <c r="D4796" s="2" t="s">
        <v>33</v>
      </c>
      <c r="E4796" s="2" t="s">
        <v>60</v>
      </c>
      <c r="F4796" s="2">
        <v>16463.419999999998</v>
      </c>
      <c r="G4796" s="2">
        <v>0</v>
      </c>
      <c r="H4796" s="2">
        <v>16463.419999999998</v>
      </c>
      <c r="I4796" s="2" t="s">
        <v>29</v>
      </c>
    </row>
    <row r="4797" spans="1:9" x14ac:dyDescent="0.2">
      <c r="A4797" s="3" t="s">
        <v>5233</v>
      </c>
      <c r="B4797" s="3" t="s">
        <v>720</v>
      </c>
      <c r="C4797" s="3" t="s">
        <v>87</v>
      </c>
      <c r="D4797" s="3" t="s">
        <v>114</v>
      </c>
      <c r="E4797" s="3" t="s">
        <v>115</v>
      </c>
      <c r="F4797" s="3">
        <v>4229.71</v>
      </c>
      <c r="G4797" s="3">
        <v>422.97</v>
      </c>
      <c r="H4797" s="3">
        <v>3806.74</v>
      </c>
      <c r="I4797" s="3" t="s">
        <v>29</v>
      </c>
    </row>
    <row r="4798" spans="1:9" x14ac:dyDescent="0.2">
      <c r="A4798" s="2" t="s">
        <v>5234</v>
      </c>
      <c r="B4798" s="2" t="s">
        <v>505</v>
      </c>
      <c r="C4798" s="2" t="s">
        <v>2002</v>
      </c>
      <c r="D4798" s="2" t="s">
        <v>27</v>
      </c>
      <c r="E4798" s="2" t="s">
        <v>34</v>
      </c>
      <c r="F4798" s="2">
        <v>21557.279999999999</v>
      </c>
      <c r="G4798" s="2">
        <v>3880.31</v>
      </c>
      <c r="H4798" s="2">
        <v>17676.97</v>
      </c>
      <c r="I4798" s="2" t="s">
        <v>29</v>
      </c>
    </row>
    <row r="4799" spans="1:9" x14ac:dyDescent="0.2">
      <c r="A4799" s="3" t="s">
        <v>5235</v>
      </c>
      <c r="B4799" s="3" t="s">
        <v>239</v>
      </c>
      <c r="C4799" s="3" t="s">
        <v>183</v>
      </c>
      <c r="D4799" s="3" t="s">
        <v>52</v>
      </c>
      <c r="E4799" s="3" t="s">
        <v>60</v>
      </c>
      <c r="F4799" s="3">
        <v>3108.65</v>
      </c>
      <c r="G4799" s="3">
        <v>0</v>
      </c>
      <c r="H4799" s="3">
        <v>3108.65</v>
      </c>
      <c r="I4799" s="3" t="s">
        <v>29</v>
      </c>
    </row>
    <row r="4800" spans="1:9" x14ac:dyDescent="0.2">
      <c r="A4800" s="2" t="s">
        <v>5236</v>
      </c>
      <c r="B4800" s="2" t="s">
        <v>168</v>
      </c>
      <c r="C4800" s="2" t="s">
        <v>234</v>
      </c>
      <c r="D4800" s="2" t="s">
        <v>27</v>
      </c>
      <c r="E4800" s="2" t="s">
        <v>28</v>
      </c>
      <c r="F4800" s="2">
        <v>8542.4</v>
      </c>
      <c r="G4800" s="2">
        <v>1537.63</v>
      </c>
      <c r="H4800" s="2">
        <v>7004.77</v>
      </c>
      <c r="I4800" s="2" t="s">
        <v>29</v>
      </c>
    </row>
    <row r="4801" spans="1:9" x14ac:dyDescent="0.2">
      <c r="A4801" s="3" t="s">
        <v>5237</v>
      </c>
      <c r="B4801" s="3" t="s">
        <v>51</v>
      </c>
      <c r="C4801" s="3" t="s">
        <v>205</v>
      </c>
      <c r="D4801" s="3" t="s">
        <v>64</v>
      </c>
      <c r="E4801" s="3" t="s">
        <v>34</v>
      </c>
      <c r="F4801" s="3">
        <v>6993.46</v>
      </c>
      <c r="G4801" s="3">
        <v>0</v>
      </c>
      <c r="H4801" s="3">
        <v>6993.46</v>
      </c>
      <c r="I4801" s="3" t="s">
        <v>56</v>
      </c>
    </row>
    <row r="4802" spans="1:9" x14ac:dyDescent="0.2">
      <c r="A4802" s="2" t="s">
        <v>5238</v>
      </c>
      <c r="B4802" s="2" t="s">
        <v>702</v>
      </c>
      <c r="C4802" s="2" t="s">
        <v>212</v>
      </c>
      <c r="D4802" s="2" t="s">
        <v>27</v>
      </c>
      <c r="E4802" s="2" t="s">
        <v>34</v>
      </c>
      <c r="F4802" s="2">
        <v>2857.78</v>
      </c>
      <c r="G4802" s="2">
        <v>514.4</v>
      </c>
      <c r="H4802" s="2">
        <v>2343.38</v>
      </c>
      <c r="I4802" s="2" t="s">
        <v>29</v>
      </c>
    </row>
    <row r="4803" spans="1:9" x14ac:dyDescent="0.2">
      <c r="A4803" s="3" t="s">
        <v>5239</v>
      </c>
      <c r="B4803" s="3" t="s">
        <v>195</v>
      </c>
      <c r="C4803" s="3" t="s">
        <v>97</v>
      </c>
      <c r="D4803" s="3" t="s">
        <v>33</v>
      </c>
      <c r="E4803" s="3" t="s">
        <v>28</v>
      </c>
      <c r="F4803" s="3">
        <v>7490.88</v>
      </c>
      <c r="G4803" s="3">
        <v>1123.6300000000001</v>
      </c>
      <c r="H4803" s="3">
        <v>6367.25</v>
      </c>
      <c r="I4803" s="3" t="s">
        <v>29</v>
      </c>
    </row>
    <row r="4804" spans="1:9" x14ac:dyDescent="0.2">
      <c r="A4804" s="2" t="s">
        <v>5240</v>
      </c>
      <c r="B4804" s="2" t="s">
        <v>124</v>
      </c>
      <c r="C4804" s="2" t="s">
        <v>48</v>
      </c>
      <c r="D4804" s="2" t="s">
        <v>52</v>
      </c>
      <c r="E4804" s="2" t="s">
        <v>60</v>
      </c>
      <c r="F4804" s="2">
        <v>4027.47</v>
      </c>
      <c r="G4804" s="2">
        <v>0</v>
      </c>
      <c r="H4804" s="2">
        <v>4027.47</v>
      </c>
      <c r="I4804" s="2" t="s">
        <v>41</v>
      </c>
    </row>
    <row r="4805" spans="1:9" x14ac:dyDescent="0.2">
      <c r="A4805" s="3" t="s">
        <v>5241</v>
      </c>
      <c r="B4805" s="3" t="s">
        <v>124</v>
      </c>
      <c r="C4805" s="3" t="s">
        <v>437</v>
      </c>
      <c r="D4805" s="3" t="s">
        <v>33</v>
      </c>
      <c r="E4805" s="3" t="s">
        <v>28</v>
      </c>
      <c r="F4805" s="3">
        <v>23894.69</v>
      </c>
      <c r="G4805" s="3">
        <v>3584.2</v>
      </c>
      <c r="H4805" s="3">
        <v>20310.490000000002</v>
      </c>
      <c r="I4805" s="3" t="s">
        <v>41</v>
      </c>
    </row>
    <row r="4806" spans="1:9" x14ac:dyDescent="0.2">
      <c r="A4806" s="2" t="s">
        <v>5242</v>
      </c>
      <c r="B4806" s="2" t="s">
        <v>37</v>
      </c>
      <c r="C4806" s="2" t="s">
        <v>669</v>
      </c>
      <c r="D4806" s="2" t="s">
        <v>33</v>
      </c>
      <c r="E4806" s="2" t="s">
        <v>60</v>
      </c>
      <c r="F4806" s="2">
        <v>17543.080000000002</v>
      </c>
      <c r="G4806" s="2">
        <v>0</v>
      </c>
      <c r="H4806" s="2">
        <v>17543.080000000002</v>
      </c>
      <c r="I4806" s="2" t="s">
        <v>29</v>
      </c>
    </row>
    <row r="4807" spans="1:9" x14ac:dyDescent="0.2">
      <c r="A4807" s="3" t="s">
        <v>5243</v>
      </c>
      <c r="B4807" s="3" t="s">
        <v>388</v>
      </c>
      <c r="C4807" s="3" t="s">
        <v>224</v>
      </c>
      <c r="D4807" s="3" t="s">
        <v>52</v>
      </c>
      <c r="E4807" s="3" t="s">
        <v>60</v>
      </c>
      <c r="F4807" s="3">
        <v>2358.08</v>
      </c>
      <c r="G4807" s="3">
        <v>0</v>
      </c>
      <c r="H4807" s="3">
        <v>2358.08</v>
      </c>
      <c r="I4807" s="3" t="s">
        <v>29</v>
      </c>
    </row>
    <row r="4808" spans="1:9" x14ac:dyDescent="0.2">
      <c r="A4808" s="2" t="s">
        <v>5244</v>
      </c>
      <c r="B4808" s="2" t="s">
        <v>212</v>
      </c>
      <c r="C4808" s="2" t="s">
        <v>262</v>
      </c>
      <c r="D4808" s="2" t="s">
        <v>45</v>
      </c>
      <c r="E4808" s="2" t="s">
        <v>46</v>
      </c>
      <c r="F4808" s="2">
        <v>3278.2</v>
      </c>
      <c r="G4808" s="2">
        <v>163.91</v>
      </c>
      <c r="H4808" s="2">
        <v>3114.29</v>
      </c>
      <c r="I4808" s="2" t="s">
        <v>29</v>
      </c>
    </row>
    <row r="4809" spans="1:9" x14ac:dyDescent="0.2">
      <c r="A4809" s="3" t="s">
        <v>5245</v>
      </c>
      <c r="B4809" s="3" t="s">
        <v>378</v>
      </c>
      <c r="C4809" s="3" t="s">
        <v>666</v>
      </c>
      <c r="D4809" s="3" t="s">
        <v>52</v>
      </c>
      <c r="E4809" s="3" t="s">
        <v>60</v>
      </c>
      <c r="F4809" s="3">
        <v>2548.39</v>
      </c>
      <c r="G4809" s="3">
        <v>0</v>
      </c>
      <c r="H4809" s="3">
        <v>2548.39</v>
      </c>
      <c r="I4809" s="3" t="s">
        <v>29</v>
      </c>
    </row>
    <row r="4810" spans="1:9" x14ac:dyDescent="0.2">
      <c r="A4810" s="2" t="s">
        <v>5246</v>
      </c>
      <c r="B4810" s="2" t="s">
        <v>54</v>
      </c>
      <c r="C4810" s="2" t="s">
        <v>132</v>
      </c>
      <c r="D4810" s="2" t="s">
        <v>45</v>
      </c>
      <c r="E4810" s="2" t="s">
        <v>46</v>
      </c>
      <c r="F4810" s="2">
        <v>10540.52</v>
      </c>
      <c r="G4810" s="2">
        <v>527.03</v>
      </c>
      <c r="H4810" s="2">
        <v>10013.49</v>
      </c>
      <c r="I4810" s="2" t="s">
        <v>29</v>
      </c>
    </row>
    <row r="4811" spans="1:9" x14ac:dyDescent="0.2">
      <c r="A4811" s="3" t="s">
        <v>5247</v>
      </c>
      <c r="B4811" s="3" t="s">
        <v>156</v>
      </c>
      <c r="C4811" s="3" t="s">
        <v>769</v>
      </c>
      <c r="D4811" s="3" t="s">
        <v>52</v>
      </c>
      <c r="E4811" s="3" t="s">
        <v>60</v>
      </c>
      <c r="F4811" s="3">
        <v>5626.45</v>
      </c>
      <c r="G4811" s="3">
        <v>0</v>
      </c>
      <c r="H4811" s="3">
        <v>5626.45</v>
      </c>
      <c r="I4811" s="3" t="s">
        <v>41</v>
      </c>
    </row>
    <row r="4812" spans="1:9" x14ac:dyDescent="0.2">
      <c r="A4812" s="2" t="s">
        <v>5248</v>
      </c>
      <c r="B4812" s="2" t="s">
        <v>58</v>
      </c>
      <c r="C4812" s="2" t="s">
        <v>58</v>
      </c>
      <c r="D4812" s="2" t="s">
        <v>27</v>
      </c>
      <c r="E4812" s="2" t="s">
        <v>60</v>
      </c>
      <c r="F4812" s="2">
        <v>10795.67</v>
      </c>
      <c r="G4812" s="2">
        <v>0</v>
      </c>
      <c r="H4812" s="2">
        <v>10795.67</v>
      </c>
      <c r="I4812" s="2" t="s">
        <v>41</v>
      </c>
    </row>
    <row r="4813" spans="1:9" x14ac:dyDescent="0.2">
      <c r="A4813" s="3" t="s">
        <v>5249</v>
      </c>
      <c r="B4813" s="3" t="s">
        <v>227</v>
      </c>
      <c r="C4813" s="3" t="s">
        <v>258</v>
      </c>
      <c r="D4813" s="3" t="s">
        <v>52</v>
      </c>
      <c r="E4813" s="3" t="s">
        <v>60</v>
      </c>
      <c r="F4813" s="3">
        <v>6053</v>
      </c>
      <c r="G4813" s="3">
        <v>0</v>
      </c>
      <c r="H4813" s="3">
        <v>6053</v>
      </c>
      <c r="I4813" s="3" t="s">
        <v>29</v>
      </c>
    </row>
    <row r="4814" spans="1:9" x14ac:dyDescent="0.2">
      <c r="A4814" s="2" t="s">
        <v>5250</v>
      </c>
      <c r="B4814" s="2" t="s">
        <v>39</v>
      </c>
      <c r="C4814" s="2" t="s">
        <v>40</v>
      </c>
      <c r="D4814" s="2" t="s">
        <v>114</v>
      </c>
      <c r="E4814" s="2" t="s">
        <v>115</v>
      </c>
      <c r="F4814" s="2">
        <v>10278.6</v>
      </c>
      <c r="G4814" s="2">
        <v>1027.8599999999999</v>
      </c>
      <c r="H4814" s="2">
        <v>9250.74</v>
      </c>
      <c r="I4814" s="2" t="s">
        <v>29</v>
      </c>
    </row>
    <row r="4815" spans="1:9" x14ac:dyDescent="0.2">
      <c r="A4815" s="3" t="s">
        <v>5251</v>
      </c>
      <c r="B4815" s="3" t="s">
        <v>282</v>
      </c>
      <c r="C4815" s="3" t="s">
        <v>73</v>
      </c>
      <c r="D4815" s="3" t="s">
        <v>64</v>
      </c>
      <c r="E4815" s="3" t="s">
        <v>115</v>
      </c>
      <c r="F4815" s="3">
        <v>4240.22</v>
      </c>
      <c r="G4815" s="3">
        <v>0</v>
      </c>
      <c r="H4815" s="3">
        <v>4240.22</v>
      </c>
      <c r="I4815" s="3" t="s">
        <v>41</v>
      </c>
    </row>
    <row r="4816" spans="1:9" x14ac:dyDescent="0.2">
      <c r="A4816" s="2" t="s">
        <v>5252</v>
      </c>
      <c r="B4816" s="2" t="s">
        <v>595</v>
      </c>
      <c r="C4816" s="2" t="s">
        <v>416</v>
      </c>
      <c r="D4816" s="2" t="s">
        <v>33</v>
      </c>
      <c r="E4816" s="2" t="s">
        <v>28</v>
      </c>
      <c r="F4816" s="2">
        <v>3231.45</v>
      </c>
      <c r="G4816" s="2">
        <v>484.72</v>
      </c>
      <c r="H4816" s="2">
        <v>2746.73</v>
      </c>
      <c r="I4816" s="2" t="s">
        <v>29</v>
      </c>
    </row>
    <row r="4817" spans="1:9" x14ac:dyDescent="0.2">
      <c r="A4817" s="3" t="s">
        <v>5253</v>
      </c>
      <c r="B4817" s="3" t="s">
        <v>376</v>
      </c>
      <c r="C4817" s="3" t="s">
        <v>482</v>
      </c>
      <c r="D4817" s="3" t="s">
        <v>27</v>
      </c>
      <c r="E4817" s="3" t="s">
        <v>34</v>
      </c>
      <c r="F4817" s="3">
        <v>5877.48</v>
      </c>
      <c r="G4817" s="3">
        <v>1057.95</v>
      </c>
      <c r="H4817" s="3">
        <v>4819.53</v>
      </c>
      <c r="I4817" s="3" t="s">
        <v>29</v>
      </c>
    </row>
    <row r="4818" spans="1:9" x14ac:dyDescent="0.2">
      <c r="A4818" s="2" t="s">
        <v>5254</v>
      </c>
      <c r="B4818" s="2" t="s">
        <v>241</v>
      </c>
      <c r="C4818" s="2" t="s">
        <v>244</v>
      </c>
      <c r="D4818" s="2" t="s">
        <v>114</v>
      </c>
      <c r="E4818" s="2" t="s">
        <v>46</v>
      </c>
      <c r="F4818" s="2">
        <v>9899.9500000000007</v>
      </c>
      <c r="G4818" s="2">
        <v>990</v>
      </c>
      <c r="H4818" s="2">
        <v>8909.9500000000007</v>
      </c>
      <c r="I4818" s="2" t="s">
        <v>29</v>
      </c>
    </row>
    <row r="4819" spans="1:9" x14ac:dyDescent="0.2">
      <c r="A4819" s="3" t="s">
        <v>5255</v>
      </c>
      <c r="B4819" s="3" t="s">
        <v>227</v>
      </c>
      <c r="C4819" s="3" t="s">
        <v>543</v>
      </c>
      <c r="D4819" s="3" t="s">
        <v>33</v>
      </c>
      <c r="E4819" s="3" t="s">
        <v>28</v>
      </c>
      <c r="F4819" s="3">
        <v>3090.44</v>
      </c>
      <c r="G4819" s="3">
        <v>463.57</v>
      </c>
      <c r="H4819" s="3">
        <v>2626.87</v>
      </c>
      <c r="I4819" s="3" t="s">
        <v>41</v>
      </c>
    </row>
    <row r="4820" spans="1:9" x14ac:dyDescent="0.2">
      <c r="A4820" s="2" t="s">
        <v>5256</v>
      </c>
      <c r="B4820" s="2" t="s">
        <v>236</v>
      </c>
      <c r="C4820" s="2" t="s">
        <v>58</v>
      </c>
      <c r="D4820" s="2" t="s">
        <v>33</v>
      </c>
      <c r="E4820" s="2" t="s">
        <v>60</v>
      </c>
      <c r="F4820" s="2">
        <v>5118.87</v>
      </c>
      <c r="G4820" s="2">
        <v>0</v>
      </c>
      <c r="H4820" s="2">
        <v>5118.87</v>
      </c>
      <c r="I4820" s="2" t="s">
        <v>29</v>
      </c>
    </row>
    <row r="4821" spans="1:9" x14ac:dyDescent="0.2">
      <c r="A4821" s="3" t="s">
        <v>5257</v>
      </c>
      <c r="B4821" s="3" t="s">
        <v>355</v>
      </c>
      <c r="C4821" s="3" t="s">
        <v>269</v>
      </c>
      <c r="D4821" s="3" t="s">
        <v>33</v>
      </c>
      <c r="E4821" s="3" t="s">
        <v>28</v>
      </c>
      <c r="F4821" s="3">
        <v>3818.58</v>
      </c>
      <c r="G4821" s="3">
        <v>572.79</v>
      </c>
      <c r="H4821" s="3">
        <v>3245.79</v>
      </c>
      <c r="I4821" s="3" t="s">
        <v>29</v>
      </c>
    </row>
    <row r="4822" spans="1:9" x14ac:dyDescent="0.2">
      <c r="A4822" s="2" t="s">
        <v>5258</v>
      </c>
      <c r="B4822" s="2" t="s">
        <v>391</v>
      </c>
      <c r="C4822" s="2" t="s">
        <v>84</v>
      </c>
      <c r="D4822" s="2" t="s">
        <v>64</v>
      </c>
      <c r="E4822" s="2" t="s">
        <v>28</v>
      </c>
      <c r="F4822" s="2">
        <v>7745.26</v>
      </c>
      <c r="G4822" s="2">
        <v>0</v>
      </c>
      <c r="H4822" s="2">
        <v>7745.26</v>
      </c>
      <c r="I4822" s="2" t="s">
        <v>29</v>
      </c>
    </row>
    <row r="4823" spans="1:9" x14ac:dyDescent="0.2">
      <c r="A4823" s="3" t="s">
        <v>5259</v>
      </c>
      <c r="B4823" s="3" t="s">
        <v>130</v>
      </c>
      <c r="C4823" s="3" t="s">
        <v>138</v>
      </c>
      <c r="D4823" s="3" t="s">
        <v>27</v>
      </c>
      <c r="E4823" s="3" t="s">
        <v>34</v>
      </c>
      <c r="F4823" s="3">
        <v>4209.21</v>
      </c>
      <c r="G4823" s="3">
        <v>757.66</v>
      </c>
      <c r="H4823" s="3">
        <v>3451.55</v>
      </c>
      <c r="I4823" s="3" t="s">
        <v>29</v>
      </c>
    </row>
    <row r="4824" spans="1:9" x14ac:dyDescent="0.2">
      <c r="A4824" s="2" t="s">
        <v>5260</v>
      </c>
      <c r="B4824" s="2" t="s">
        <v>501</v>
      </c>
      <c r="C4824" s="2" t="s">
        <v>384</v>
      </c>
      <c r="D4824" s="2" t="s">
        <v>27</v>
      </c>
      <c r="E4824" s="2" t="s">
        <v>60</v>
      </c>
      <c r="F4824" s="2">
        <v>15414.83</v>
      </c>
      <c r="G4824" s="2">
        <v>0</v>
      </c>
      <c r="H4824" s="2">
        <v>15414.83</v>
      </c>
      <c r="I4824" s="2" t="s">
        <v>29</v>
      </c>
    </row>
    <row r="4825" spans="1:9" x14ac:dyDescent="0.2">
      <c r="A4825" s="3" t="s">
        <v>5261</v>
      </c>
      <c r="B4825" s="3" t="s">
        <v>403</v>
      </c>
      <c r="C4825" s="3" t="s">
        <v>449</v>
      </c>
      <c r="D4825" s="3" t="s">
        <v>33</v>
      </c>
      <c r="E4825" s="3" t="s">
        <v>34</v>
      </c>
      <c r="F4825" s="3">
        <v>21182.83</v>
      </c>
      <c r="G4825" s="3">
        <v>3177.42</v>
      </c>
      <c r="H4825" s="3">
        <v>18005.41</v>
      </c>
      <c r="I4825" s="3" t="s">
        <v>29</v>
      </c>
    </row>
    <row r="4826" spans="1:9" x14ac:dyDescent="0.2">
      <c r="A4826" s="2" t="s">
        <v>5262</v>
      </c>
      <c r="B4826" s="2" t="s">
        <v>562</v>
      </c>
      <c r="C4826" s="2" t="s">
        <v>124</v>
      </c>
      <c r="D4826" s="2" t="s">
        <v>33</v>
      </c>
      <c r="E4826" s="2" t="s">
        <v>60</v>
      </c>
      <c r="F4826" s="2">
        <v>7765.77</v>
      </c>
      <c r="G4826" s="2">
        <v>0</v>
      </c>
      <c r="H4826" s="2">
        <v>7765.77</v>
      </c>
      <c r="I4826" s="2" t="s">
        <v>29</v>
      </c>
    </row>
    <row r="4827" spans="1:9" x14ac:dyDescent="0.2">
      <c r="A4827" s="3" t="s">
        <v>5263</v>
      </c>
      <c r="B4827" s="3" t="s">
        <v>81</v>
      </c>
      <c r="C4827" s="3" t="s">
        <v>247</v>
      </c>
      <c r="D4827" s="3" t="s">
        <v>64</v>
      </c>
      <c r="E4827" s="3" t="s">
        <v>28</v>
      </c>
      <c r="F4827" s="3">
        <v>5294.31</v>
      </c>
      <c r="G4827" s="3">
        <v>0</v>
      </c>
      <c r="H4827" s="3">
        <v>5294.31</v>
      </c>
      <c r="I4827" s="3" t="s">
        <v>41</v>
      </c>
    </row>
    <row r="4828" spans="1:9" x14ac:dyDescent="0.2">
      <c r="A4828" s="2" t="s">
        <v>5264</v>
      </c>
      <c r="B4828" s="2" t="s">
        <v>132</v>
      </c>
      <c r="C4828" s="2" t="s">
        <v>132</v>
      </c>
      <c r="D4828" s="2" t="s">
        <v>27</v>
      </c>
      <c r="E4828" s="2" t="s">
        <v>60</v>
      </c>
      <c r="F4828" s="2">
        <v>6230.35</v>
      </c>
      <c r="G4828" s="2">
        <v>0</v>
      </c>
      <c r="H4828" s="2">
        <v>6230.35</v>
      </c>
      <c r="I4828" s="2" t="s">
        <v>41</v>
      </c>
    </row>
    <row r="4829" spans="1:9" x14ac:dyDescent="0.2">
      <c r="A4829" s="3" t="s">
        <v>5265</v>
      </c>
      <c r="B4829" s="3" t="s">
        <v>226</v>
      </c>
      <c r="C4829" s="3" t="s">
        <v>66</v>
      </c>
      <c r="D4829" s="3" t="s">
        <v>45</v>
      </c>
      <c r="E4829" s="3" t="s">
        <v>46</v>
      </c>
      <c r="F4829" s="3">
        <v>5328.48</v>
      </c>
      <c r="G4829" s="3">
        <v>266.42</v>
      </c>
      <c r="H4829" s="3">
        <v>5062.0600000000004</v>
      </c>
      <c r="I4829" s="3" t="s">
        <v>29</v>
      </c>
    </row>
    <row r="4830" spans="1:9" x14ac:dyDescent="0.2">
      <c r="A4830" s="2" t="s">
        <v>5266</v>
      </c>
      <c r="B4830" s="2" t="s">
        <v>69</v>
      </c>
      <c r="C4830" s="2" t="s">
        <v>824</v>
      </c>
      <c r="D4830" s="2" t="s">
        <v>33</v>
      </c>
      <c r="E4830" s="2" t="s">
        <v>34</v>
      </c>
      <c r="F4830" s="2">
        <v>10629.5</v>
      </c>
      <c r="G4830" s="2">
        <v>1594.42</v>
      </c>
      <c r="H4830" s="2">
        <v>9035.08</v>
      </c>
      <c r="I4830" s="2" t="s">
        <v>29</v>
      </c>
    </row>
    <row r="4831" spans="1:9" x14ac:dyDescent="0.2">
      <c r="A4831" s="3" t="s">
        <v>5267</v>
      </c>
      <c r="B4831" s="3" t="s">
        <v>120</v>
      </c>
      <c r="C4831" s="3" t="s">
        <v>197</v>
      </c>
      <c r="D4831" s="3" t="s">
        <v>27</v>
      </c>
      <c r="E4831" s="3" t="s">
        <v>34</v>
      </c>
      <c r="F4831" s="3">
        <v>14095.34</v>
      </c>
      <c r="G4831" s="3">
        <v>2537.16</v>
      </c>
      <c r="H4831" s="3">
        <v>11558.18</v>
      </c>
      <c r="I4831" s="3" t="s">
        <v>29</v>
      </c>
    </row>
    <row r="4832" spans="1:9" x14ac:dyDescent="0.2">
      <c r="A4832" s="2" t="s">
        <v>5268</v>
      </c>
      <c r="B4832" s="2" t="s">
        <v>220</v>
      </c>
      <c r="C4832" s="2" t="s">
        <v>532</v>
      </c>
      <c r="D4832" s="2" t="s">
        <v>33</v>
      </c>
      <c r="E4832" s="2" t="s">
        <v>28</v>
      </c>
      <c r="F4832" s="2">
        <v>2197.5</v>
      </c>
      <c r="G4832" s="2">
        <v>329.62</v>
      </c>
      <c r="H4832" s="2">
        <v>1867.88</v>
      </c>
      <c r="I4832" s="2" t="s">
        <v>56</v>
      </c>
    </row>
    <row r="4833" spans="1:9" x14ac:dyDescent="0.2">
      <c r="A4833" s="3" t="s">
        <v>5269</v>
      </c>
      <c r="B4833" s="3" t="s">
        <v>76</v>
      </c>
      <c r="C4833" s="3" t="s">
        <v>210</v>
      </c>
      <c r="D4833" s="3" t="s">
        <v>64</v>
      </c>
      <c r="E4833" s="3" t="s">
        <v>34</v>
      </c>
      <c r="F4833" s="3">
        <v>6362.89</v>
      </c>
      <c r="G4833" s="3">
        <v>0</v>
      </c>
      <c r="H4833" s="3">
        <v>6362.89</v>
      </c>
      <c r="I4833" s="3" t="s">
        <v>56</v>
      </c>
    </row>
    <row r="4834" spans="1:9" x14ac:dyDescent="0.2">
      <c r="A4834" s="2" t="s">
        <v>5270</v>
      </c>
      <c r="B4834" s="2" t="s">
        <v>781</v>
      </c>
      <c r="C4834" s="2" t="s">
        <v>807</v>
      </c>
      <c r="D4834" s="2" t="s">
        <v>52</v>
      </c>
      <c r="E4834" s="2" t="s">
        <v>34</v>
      </c>
      <c r="F4834" s="2">
        <v>2680.56</v>
      </c>
      <c r="G4834" s="2">
        <v>321.67</v>
      </c>
      <c r="H4834" s="2">
        <v>2358.89</v>
      </c>
      <c r="I4834" s="2" t="s">
        <v>29</v>
      </c>
    </row>
    <row r="4835" spans="1:9" x14ac:dyDescent="0.2">
      <c r="A4835" s="3" t="s">
        <v>5271</v>
      </c>
      <c r="B4835" s="3" t="s">
        <v>139</v>
      </c>
      <c r="C4835" s="3" t="s">
        <v>269</v>
      </c>
      <c r="D4835" s="3" t="s">
        <v>114</v>
      </c>
      <c r="E4835" s="3" t="s">
        <v>46</v>
      </c>
      <c r="F4835" s="3">
        <v>3779.39</v>
      </c>
      <c r="G4835" s="3">
        <v>377.94</v>
      </c>
      <c r="H4835" s="3">
        <v>3401.45</v>
      </c>
      <c r="I4835" s="3" t="s">
        <v>29</v>
      </c>
    </row>
    <row r="4836" spans="1:9" x14ac:dyDescent="0.2">
      <c r="A4836" s="2" t="s">
        <v>5272</v>
      </c>
      <c r="B4836" s="2" t="s">
        <v>560</v>
      </c>
      <c r="C4836" s="2" t="s">
        <v>130</v>
      </c>
      <c r="D4836" s="2" t="s">
        <v>33</v>
      </c>
      <c r="E4836" s="2" t="s">
        <v>34</v>
      </c>
      <c r="F4836" s="2">
        <v>4472.29</v>
      </c>
      <c r="G4836" s="2">
        <v>670.84</v>
      </c>
      <c r="H4836" s="2">
        <v>3801.45</v>
      </c>
      <c r="I4836" s="2" t="s">
        <v>29</v>
      </c>
    </row>
    <row r="4837" spans="1:9" x14ac:dyDescent="0.2">
      <c r="A4837" s="3" t="s">
        <v>5273</v>
      </c>
      <c r="B4837" s="3" t="s">
        <v>173</v>
      </c>
      <c r="C4837" s="3" t="s">
        <v>472</v>
      </c>
      <c r="D4837" s="3" t="s">
        <v>27</v>
      </c>
      <c r="E4837" s="3" t="s">
        <v>28</v>
      </c>
      <c r="F4837" s="3">
        <v>13269.03</v>
      </c>
      <c r="G4837" s="3">
        <v>2388.4299999999998</v>
      </c>
      <c r="H4837" s="3">
        <v>10880.6</v>
      </c>
      <c r="I4837" s="3" t="s">
        <v>29</v>
      </c>
    </row>
    <row r="4838" spans="1:9" x14ac:dyDescent="0.2">
      <c r="A4838" s="2" t="s">
        <v>5274</v>
      </c>
      <c r="B4838" s="2" t="s">
        <v>197</v>
      </c>
      <c r="C4838" s="2" t="s">
        <v>198</v>
      </c>
      <c r="D4838" s="2" t="s">
        <v>206</v>
      </c>
      <c r="E4838" s="2" t="s">
        <v>207</v>
      </c>
      <c r="F4838" s="2">
        <v>22796.61</v>
      </c>
      <c r="G4838" s="2">
        <v>0</v>
      </c>
      <c r="H4838" s="2">
        <v>22796.61</v>
      </c>
      <c r="I4838" s="2" t="s">
        <v>29</v>
      </c>
    </row>
    <row r="4839" spans="1:9" x14ac:dyDescent="0.2">
      <c r="A4839" s="3" t="s">
        <v>5275</v>
      </c>
      <c r="B4839" s="3" t="s">
        <v>708</v>
      </c>
      <c r="C4839" s="3" t="s">
        <v>92</v>
      </c>
      <c r="D4839" s="3" t="s">
        <v>33</v>
      </c>
      <c r="E4839" s="3" t="s">
        <v>28</v>
      </c>
      <c r="F4839" s="3">
        <v>8808.52</v>
      </c>
      <c r="G4839" s="3">
        <v>1321.28</v>
      </c>
      <c r="H4839" s="3">
        <v>7487.24</v>
      </c>
      <c r="I4839" s="3" t="s">
        <v>29</v>
      </c>
    </row>
    <row r="4840" spans="1:9" x14ac:dyDescent="0.2">
      <c r="A4840" s="2" t="s">
        <v>5276</v>
      </c>
      <c r="B4840" s="2" t="s">
        <v>1072</v>
      </c>
      <c r="C4840" s="2" t="s">
        <v>574</v>
      </c>
      <c r="D4840" s="2" t="s">
        <v>27</v>
      </c>
      <c r="E4840" s="2" t="s">
        <v>60</v>
      </c>
      <c r="F4840" s="2">
        <v>8744.2000000000007</v>
      </c>
      <c r="G4840" s="2">
        <v>0</v>
      </c>
      <c r="H4840" s="2">
        <v>8744.2000000000007</v>
      </c>
      <c r="I4840" s="2" t="s">
        <v>29</v>
      </c>
    </row>
    <row r="4841" spans="1:9" x14ac:dyDescent="0.2">
      <c r="A4841" s="3" t="s">
        <v>5277</v>
      </c>
      <c r="B4841" s="3" t="s">
        <v>702</v>
      </c>
      <c r="C4841" s="3" t="s">
        <v>817</v>
      </c>
      <c r="D4841" s="3" t="s">
        <v>206</v>
      </c>
      <c r="E4841" s="3" t="s">
        <v>207</v>
      </c>
      <c r="F4841" s="3">
        <v>6887.27</v>
      </c>
      <c r="G4841" s="3">
        <v>0</v>
      </c>
      <c r="H4841" s="3">
        <v>6887.27</v>
      </c>
      <c r="I4841" s="3" t="s">
        <v>41</v>
      </c>
    </row>
    <row r="4842" spans="1:9" x14ac:dyDescent="0.2">
      <c r="A4842" s="2" t="s">
        <v>5278</v>
      </c>
      <c r="B4842" s="2" t="s">
        <v>380</v>
      </c>
      <c r="C4842" s="2" t="s">
        <v>148</v>
      </c>
      <c r="D4842" s="2" t="s">
        <v>52</v>
      </c>
      <c r="E4842" s="2" t="s">
        <v>60</v>
      </c>
      <c r="F4842" s="2">
        <v>2691.47</v>
      </c>
      <c r="G4842" s="2">
        <v>0</v>
      </c>
      <c r="H4842" s="2">
        <v>2691.47</v>
      </c>
      <c r="I4842" s="2" t="s">
        <v>29</v>
      </c>
    </row>
    <row r="4843" spans="1:9" x14ac:dyDescent="0.2">
      <c r="A4843" s="3" t="s">
        <v>5279</v>
      </c>
      <c r="B4843" s="3" t="s">
        <v>217</v>
      </c>
      <c r="C4843" s="3" t="s">
        <v>386</v>
      </c>
      <c r="D4843" s="3" t="s">
        <v>114</v>
      </c>
      <c r="E4843" s="3" t="s">
        <v>115</v>
      </c>
      <c r="F4843" s="3">
        <v>9101.7000000000007</v>
      </c>
      <c r="G4843" s="3">
        <v>910.17</v>
      </c>
      <c r="H4843" s="3">
        <v>8191.53</v>
      </c>
      <c r="I4843" s="3" t="s">
        <v>29</v>
      </c>
    </row>
    <row r="4844" spans="1:9" x14ac:dyDescent="0.2">
      <c r="A4844" s="2" t="s">
        <v>5280</v>
      </c>
      <c r="B4844" s="2" t="s">
        <v>210</v>
      </c>
      <c r="C4844" s="2" t="s">
        <v>343</v>
      </c>
      <c r="D4844" s="2" t="s">
        <v>169</v>
      </c>
      <c r="E4844" s="2" t="s">
        <v>34</v>
      </c>
      <c r="F4844" s="2">
        <v>16803.11</v>
      </c>
      <c r="G4844" s="2">
        <v>3360.62</v>
      </c>
      <c r="H4844" s="2">
        <v>13442.49</v>
      </c>
      <c r="I4844" s="2" t="s">
        <v>29</v>
      </c>
    </row>
    <row r="4845" spans="1:9" x14ac:dyDescent="0.2">
      <c r="A4845" s="3" t="s">
        <v>5281</v>
      </c>
      <c r="B4845" s="3" t="s">
        <v>1021</v>
      </c>
      <c r="C4845" s="3" t="s">
        <v>360</v>
      </c>
      <c r="D4845" s="3" t="s">
        <v>27</v>
      </c>
      <c r="E4845" s="3" t="s">
        <v>28</v>
      </c>
      <c r="F4845" s="3">
        <v>6088.89</v>
      </c>
      <c r="G4845" s="3">
        <v>1096</v>
      </c>
      <c r="H4845" s="3">
        <v>4992.8900000000003</v>
      </c>
      <c r="I4845" s="3" t="s">
        <v>29</v>
      </c>
    </row>
    <row r="4846" spans="1:9" x14ac:dyDescent="0.2">
      <c r="A4846" s="2" t="s">
        <v>5282</v>
      </c>
      <c r="B4846" s="2" t="s">
        <v>209</v>
      </c>
      <c r="C4846" s="2" t="s">
        <v>685</v>
      </c>
      <c r="D4846" s="2" t="s">
        <v>33</v>
      </c>
      <c r="E4846" s="2" t="s">
        <v>60</v>
      </c>
      <c r="F4846" s="2">
        <v>9326.6200000000008</v>
      </c>
      <c r="G4846" s="2">
        <v>0</v>
      </c>
      <c r="H4846" s="2">
        <v>9326.6200000000008</v>
      </c>
      <c r="I4846" s="2" t="s">
        <v>41</v>
      </c>
    </row>
    <row r="4847" spans="1:9" x14ac:dyDescent="0.2">
      <c r="A4847" s="3" t="s">
        <v>5283</v>
      </c>
      <c r="B4847" s="3" t="s">
        <v>262</v>
      </c>
      <c r="C4847" s="3" t="s">
        <v>416</v>
      </c>
      <c r="D4847" s="3" t="s">
        <v>33</v>
      </c>
      <c r="E4847" s="3" t="s">
        <v>28</v>
      </c>
      <c r="F4847" s="3">
        <v>6101.22</v>
      </c>
      <c r="G4847" s="3">
        <v>915.18</v>
      </c>
      <c r="H4847" s="3">
        <v>5186.04</v>
      </c>
      <c r="I4847" s="3" t="s">
        <v>29</v>
      </c>
    </row>
    <row r="4848" spans="1:9" x14ac:dyDescent="0.2">
      <c r="A4848" s="2" t="s">
        <v>5284</v>
      </c>
      <c r="B4848" s="2" t="s">
        <v>1234</v>
      </c>
      <c r="C4848" s="2" t="s">
        <v>249</v>
      </c>
      <c r="D4848" s="2" t="s">
        <v>33</v>
      </c>
      <c r="E4848" s="2" t="s">
        <v>60</v>
      </c>
      <c r="F4848" s="2">
        <v>7635.47</v>
      </c>
      <c r="G4848" s="2">
        <v>0</v>
      </c>
      <c r="H4848" s="2">
        <v>7635.47</v>
      </c>
      <c r="I4848" s="2" t="s">
        <v>41</v>
      </c>
    </row>
    <row r="4849" spans="1:9" x14ac:dyDescent="0.2">
      <c r="A4849" s="3" t="s">
        <v>5285</v>
      </c>
      <c r="B4849" s="3" t="s">
        <v>679</v>
      </c>
      <c r="C4849" s="3" t="s">
        <v>85</v>
      </c>
      <c r="D4849" s="3" t="s">
        <v>45</v>
      </c>
      <c r="E4849" s="3" t="s">
        <v>46</v>
      </c>
      <c r="F4849" s="3">
        <v>4765.34</v>
      </c>
      <c r="G4849" s="3">
        <v>238.27</v>
      </c>
      <c r="H4849" s="3">
        <v>4527.07</v>
      </c>
      <c r="I4849" s="3" t="s">
        <v>29</v>
      </c>
    </row>
    <row r="4850" spans="1:9" x14ac:dyDescent="0.2">
      <c r="A4850" s="2" t="s">
        <v>5286</v>
      </c>
      <c r="B4850" s="2" t="s">
        <v>664</v>
      </c>
      <c r="C4850" s="2" t="s">
        <v>484</v>
      </c>
      <c r="D4850" s="2" t="s">
        <v>33</v>
      </c>
      <c r="E4850" s="2" t="s">
        <v>28</v>
      </c>
      <c r="F4850" s="2">
        <v>4574.79</v>
      </c>
      <c r="G4850" s="2">
        <v>686.22</v>
      </c>
      <c r="H4850" s="2">
        <v>3888.57</v>
      </c>
      <c r="I4850" s="2" t="s">
        <v>41</v>
      </c>
    </row>
    <row r="4851" spans="1:9" x14ac:dyDescent="0.2">
      <c r="A4851" s="3" t="s">
        <v>5287</v>
      </c>
      <c r="B4851" s="3" t="s">
        <v>355</v>
      </c>
      <c r="C4851" s="3" t="s">
        <v>538</v>
      </c>
      <c r="D4851" s="3" t="s">
        <v>64</v>
      </c>
      <c r="E4851" s="3" t="s">
        <v>115</v>
      </c>
      <c r="F4851" s="3">
        <v>4606.22</v>
      </c>
      <c r="G4851" s="3">
        <v>0</v>
      </c>
      <c r="H4851" s="3">
        <v>4606.22</v>
      </c>
      <c r="I4851" s="3" t="s">
        <v>29</v>
      </c>
    </row>
    <row r="4852" spans="1:9" x14ac:dyDescent="0.2">
      <c r="A4852" s="2" t="s">
        <v>5288</v>
      </c>
      <c r="B4852" s="2" t="s">
        <v>197</v>
      </c>
      <c r="C4852" s="2" t="s">
        <v>375</v>
      </c>
      <c r="D4852" s="2" t="s">
        <v>45</v>
      </c>
      <c r="E4852" s="2" t="s">
        <v>89</v>
      </c>
      <c r="F4852" s="2">
        <v>12926.17</v>
      </c>
      <c r="G4852" s="2">
        <v>0</v>
      </c>
      <c r="H4852" s="2">
        <v>12926.17</v>
      </c>
      <c r="I4852" s="2" t="s">
        <v>56</v>
      </c>
    </row>
    <row r="4853" spans="1:9" x14ac:dyDescent="0.2">
      <c r="A4853" s="3" t="s">
        <v>5289</v>
      </c>
      <c r="B4853" s="3" t="s">
        <v>198</v>
      </c>
      <c r="C4853" s="3" t="s">
        <v>445</v>
      </c>
      <c r="D4853" s="3" t="s">
        <v>27</v>
      </c>
      <c r="E4853" s="3" t="s">
        <v>34</v>
      </c>
      <c r="F4853" s="3">
        <v>3301.74</v>
      </c>
      <c r="G4853" s="3">
        <v>594.30999999999995</v>
      </c>
      <c r="H4853" s="3">
        <v>2707.43</v>
      </c>
      <c r="I4853" s="3" t="s">
        <v>29</v>
      </c>
    </row>
    <row r="4854" spans="1:9" x14ac:dyDescent="0.2">
      <c r="A4854" s="2" t="s">
        <v>5290</v>
      </c>
      <c r="B4854" s="2" t="s">
        <v>167</v>
      </c>
      <c r="C4854" s="2" t="s">
        <v>512</v>
      </c>
      <c r="D4854" s="2" t="s">
        <v>64</v>
      </c>
      <c r="E4854" s="2" t="s">
        <v>28</v>
      </c>
      <c r="F4854" s="2">
        <v>7082.33</v>
      </c>
      <c r="G4854" s="2">
        <v>0</v>
      </c>
      <c r="H4854" s="2">
        <v>7082.33</v>
      </c>
      <c r="I4854" s="2" t="s">
        <v>56</v>
      </c>
    </row>
    <row r="4855" spans="1:9" x14ac:dyDescent="0.2">
      <c r="A4855" s="3" t="s">
        <v>5291</v>
      </c>
      <c r="B4855" s="3" t="s">
        <v>642</v>
      </c>
      <c r="C4855" s="3" t="s">
        <v>95</v>
      </c>
      <c r="D4855" s="3" t="s">
        <v>33</v>
      </c>
      <c r="E4855" s="3" t="s">
        <v>60</v>
      </c>
      <c r="F4855" s="3">
        <v>2770.23</v>
      </c>
      <c r="G4855" s="3">
        <v>0</v>
      </c>
      <c r="H4855" s="3">
        <v>2770.23</v>
      </c>
      <c r="I4855" s="3" t="s">
        <v>29</v>
      </c>
    </row>
    <row r="4856" spans="1:9" x14ac:dyDescent="0.2">
      <c r="A4856" s="2" t="s">
        <v>5292</v>
      </c>
      <c r="B4856" s="2" t="s">
        <v>324</v>
      </c>
      <c r="C4856" s="2" t="s">
        <v>197</v>
      </c>
      <c r="D4856" s="2" t="s">
        <v>33</v>
      </c>
      <c r="E4856" s="2" t="s">
        <v>34</v>
      </c>
      <c r="F4856" s="2">
        <v>2801.07</v>
      </c>
      <c r="G4856" s="2">
        <v>420.16</v>
      </c>
      <c r="H4856" s="2">
        <v>2380.91</v>
      </c>
      <c r="I4856" s="2" t="s">
        <v>29</v>
      </c>
    </row>
    <row r="4857" spans="1:9" x14ac:dyDescent="0.2">
      <c r="A4857" s="3" t="s">
        <v>5293</v>
      </c>
      <c r="B4857" s="3" t="s">
        <v>324</v>
      </c>
      <c r="C4857" s="3" t="s">
        <v>824</v>
      </c>
      <c r="D4857" s="3" t="s">
        <v>27</v>
      </c>
      <c r="E4857" s="3" t="s">
        <v>28</v>
      </c>
      <c r="F4857" s="3">
        <v>2811.05</v>
      </c>
      <c r="G4857" s="3">
        <v>505.99</v>
      </c>
      <c r="H4857" s="3">
        <v>2305.06</v>
      </c>
      <c r="I4857" s="3" t="s">
        <v>56</v>
      </c>
    </row>
    <row r="4858" spans="1:9" x14ac:dyDescent="0.2">
      <c r="A4858" s="2" t="s">
        <v>5294</v>
      </c>
      <c r="B4858" s="2" t="s">
        <v>78</v>
      </c>
      <c r="C4858" s="2" t="s">
        <v>59</v>
      </c>
      <c r="D4858" s="2" t="s">
        <v>45</v>
      </c>
      <c r="E4858" s="2" t="s">
        <v>89</v>
      </c>
      <c r="F4858" s="2">
        <v>2352.9299999999998</v>
      </c>
      <c r="G4858" s="2">
        <v>0</v>
      </c>
      <c r="H4858" s="2">
        <v>2352.9299999999998</v>
      </c>
      <c r="I4858" s="2" t="s">
        <v>29</v>
      </c>
    </row>
    <row r="4859" spans="1:9" x14ac:dyDescent="0.2">
      <c r="A4859" s="3" t="s">
        <v>5295</v>
      </c>
      <c r="B4859" s="3" t="s">
        <v>246</v>
      </c>
      <c r="C4859" s="3" t="s">
        <v>178</v>
      </c>
      <c r="D4859" s="3" t="s">
        <v>52</v>
      </c>
      <c r="E4859" s="3" t="s">
        <v>60</v>
      </c>
      <c r="F4859" s="3">
        <v>15079.81</v>
      </c>
      <c r="G4859" s="3">
        <v>0</v>
      </c>
      <c r="H4859" s="3">
        <v>15079.81</v>
      </c>
      <c r="I4859" s="3" t="s">
        <v>56</v>
      </c>
    </row>
    <row r="4860" spans="1:9" x14ac:dyDescent="0.2">
      <c r="A4860" s="2" t="s">
        <v>5296</v>
      </c>
      <c r="B4860" s="2" t="s">
        <v>318</v>
      </c>
      <c r="C4860" s="2" t="s">
        <v>749</v>
      </c>
      <c r="D4860" s="2" t="s">
        <v>33</v>
      </c>
      <c r="E4860" s="2" t="s">
        <v>28</v>
      </c>
      <c r="F4860" s="2">
        <v>5781.5</v>
      </c>
      <c r="G4860" s="2">
        <v>867.22</v>
      </c>
      <c r="H4860" s="2">
        <v>4914.28</v>
      </c>
      <c r="I4860" s="2" t="s">
        <v>29</v>
      </c>
    </row>
    <row r="4861" spans="1:9" x14ac:dyDescent="0.2">
      <c r="A4861" s="3" t="s">
        <v>5297</v>
      </c>
      <c r="B4861" s="3" t="s">
        <v>79</v>
      </c>
      <c r="C4861" s="3" t="s">
        <v>394</v>
      </c>
      <c r="D4861" s="3" t="s">
        <v>27</v>
      </c>
      <c r="E4861" s="3" t="s">
        <v>34</v>
      </c>
      <c r="F4861" s="3">
        <v>6783.43</v>
      </c>
      <c r="G4861" s="3">
        <v>1221.02</v>
      </c>
      <c r="H4861" s="3">
        <v>5562.41</v>
      </c>
      <c r="I4861" s="3" t="s">
        <v>29</v>
      </c>
    </row>
    <row r="4862" spans="1:9" x14ac:dyDescent="0.2">
      <c r="A4862" s="2" t="s">
        <v>5298</v>
      </c>
      <c r="B4862" s="2" t="s">
        <v>958</v>
      </c>
      <c r="C4862" s="2" t="s">
        <v>574</v>
      </c>
      <c r="D4862" s="2" t="s">
        <v>64</v>
      </c>
      <c r="E4862" s="2" t="s">
        <v>115</v>
      </c>
      <c r="F4862" s="2">
        <v>13849.22</v>
      </c>
      <c r="G4862" s="2">
        <v>0</v>
      </c>
      <c r="H4862" s="2">
        <v>13849.22</v>
      </c>
      <c r="I4862" s="2" t="s">
        <v>41</v>
      </c>
    </row>
    <row r="4863" spans="1:9" x14ac:dyDescent="0.2">
      <c r="A4863" s="3" t="s">
        <v>5299</v>
      </c>
      <c r="B4863" s="3" t="s">
        <v>155</v>
      </c>
      <c r="C4863" s="3" t="s">
        <v>478</v>
      </c>
      <c r="D4863" s="3" t="s">
        <v>27</v>
      </c>
      <c r="E4863" s="3" t="s">
        <v>60</v>
      </c>
      <c r="F4863" s="3">
        <v>2735.98</v>
      </c>
      <c r="G4863" s="3">
        <v>0</v>
      </c>
      <c r="H4863" s="3">
        <v>2735.98</v>
      </c>
      <c r="I4863" s="3" t="s">
        <v>29</v>
      </c>
    </row>
    <row r="4864" spans="1:9" x14ac:dyDescent="0.2">
      <c r="A4864" s="2" t="s">
        <v>5300</v>
      </c>
      <c r="B4864" s="2" t="s">
        <v>705</v>
      </c>
      <c r="C4864" s="2" t="s">
        <v>706</v>
      </c>
      <c r="D4864" s="2" t="s">
        <v>33</v>
      </c>
      <c r="E4864" s="2" t="s">
        <v>60</v>
      </c>
      <c r="F4864" s="2">
        <v>2581.33</v>
      </c>
      <c r="G4864" s="2">
        <v>0</v>
      </c>
      <c r="H4864" s="2">
        <v>2581.33</v>
      </c>
      <c r="I4864" s="2" t="s">
        <v>29</v>
      </c>
    </row>
    <row r="4865" spans="1:9" x14ac:dyDescent="0.2">
      <c r="A4865" s="3" t="s">
        <v>5301</v>
      </c>
      <c r="B4865" s="3" t="s">
        <v>826</v>
      </c>
      <c r="C4865" s="3" t="s">
        <v>272</v>
      </c>
      <c r="D4865" s="3" t="s">
        <v>114</v>
      </c>
      <c r="E4865" s="3" t="s">
        <v>115</v>
      </c>
      <c r="F4865" s="3">
        <v>10544.64</v>
      </c>
      <c r="G4865" s="3">
        <v>1054.46</v>
      </c>
      <c r="H4865" s="3">
        <v>9490.18</v>
      </c>
      <c r="I4865" s="3" t="s">
        <v>41</v>
      </c>
    </row>
    <row r="4866" spans="1:9" x14ac:dyDescent="0.2">
      <c r="A4866" s="2" t="s">
        <v>5302</v>
      </c>
      <c r="B4866" s="2" t="s">
        <v>217</v>
      </c>
      <c r="C4866" s="2" t="s">
        <v>605</v>
      </c>
      <c r="D4866" s="2" t="s">
        <v>45</v>
      </c>
      <c r="E4866" s="2" t="s">
        <v>46</v>
      </c>
      <c r="F4866" s="2">
        <v>3506.65</v>
      </c>
      <c r="G4866" s="2">
        <v>175.33</v>
      </c>
      <c r="H4866" s="2">
        <v>3331.32</v>
      </c>
      <c r="I4866" s="2" t="s">
        <v>29</v>
      </c>
    </row>
    <row r="4867" spans="1:9" x14ac:dyDescent="0.2">
      <c r="A4867" s="3" t="s">
        <v>5303</v>
      </c>
      <c r="B4867" s="3" t="s">
        <v>310</v>
      </c>
      <c r="C4867" s="3" t="s">
        <v>664</v>
      </c>
      <c r="D4867" s="3" t="s">
        <v>27</v>
      </c>
      <c r="E4867" s="3" t="s">
        <v>34</v>
      </c>
      <c r="F4867" s="3">
        <v>10251.36</v>
      </c>
      <c r="G4867" s="3">
        <v>1845.24</v>
      </c>
      <c r="H4867" s="3">
        <v>8406.1200000000008</v>
      </c>
      <c r="I4867" s="3" t="s">
        <v>29</v>
      </c>
    </row>
    <row r="4868" spans="1:9" x14ac:dyDescent="0.2">
      <c r="A4868" s="2" t="s">
        <v>5304</v>
      </c>
      <c r="B4868" s="2" t="s">
        <v>445</v>
      </c>
      <c r="C4868" s="2" t="s">
        <v>238</v>
      </c>
      <c r="D4868" s="2" t="s">
        <v>45</v>
      </c>
      <c r="E4868" s="2" t="s">
        <v>46</v>
      </c>
      <c r="F4868" s="2">
        <v>10236.58</v>
      </c>
      <c r="G4868" s="2">
        <v>511.83</v>
      </c>
      <c r="H4868" s="2">
        <v>9724.75</v>
      </c>
      <c r="I4868" s="2" t="s">
        <v>29</v>
      </c>
    </row>
    <row r="4869" spans="1:9" x14ac:dyDescent="0.2">
      <c r="A4869" s="3" t="s">
        <v>5305</v>
      </c>
      <c r="B4869" s="3" t="s">
        <v>73</v>
      </c>
      <c r="C4869" s="3" t="s">
        <v>472</v>
      </c>
      <c r="D4869" s="3" t="s">
        <v>33</v>
      </c>
      <c r="E4869" s="3" t="s">
        <v>34</v>
      </c>
      <c r="F4869" s="3">
        <v>15508.89</v>
      </c>
      <c r="G4869" s="3">
        <v>2326.33</v>
      </c>
      <c r="H4869" s="3">
        <v>13182.56</v>
      </c>
      <c r="I4869" s="3" t="s">
        <v>56</v>
      </c>
    </row>
    <row r="4870" spans="1:9" x14ac:dyDescent="0.2">
      <c r="A4870" s="2" t="s">
        <v>5306</v>
      </c>
      <c r="B4870" s="2" t="s">
        <v>538</v>
      </c>
      <c r="C4870" s="2" t="s">
        <v>555</v>
      </c>
      <c r="D4870" s="2" t="s">
        <v>33</v>
      </c>
      <c r="E4870" s="2" t="s">
        <v>60</v>
      </c>
      <c r="F4870" s="2">
        <v>13084.89</v>
      </c>
      <c r="G4870" s="2">
        <v>0</v>
      </c>
      <c r="H4870" s="2">
        <v>13084.89</v>
      </c>
      <c r="I4870" s="2" t="s">
        <v>41</v>
      </c>
    </row>
    <row r="4871" spans="1:9" x14ac:dyDescent="0.2">
      <c r="A4871" s="3" t="s">
        <v>5307</v>
      </c>
      <c r="B4871" s="3" t="s">
        <v>430</v>
      </c>
      <c r="C4871" s="3" t="s">
        <v>642</v>
      </c>
      <c r="D4871" s="3" t="s">
        <v>33</v>
      </c>
      <c r="E4871" s="3" t="s">
        <v>60</v>
      </c>
      <c r="F4871" s="3">
        <v>4624.78</v>
      </c>
      <c r="G4871" s="3">
        <v>0</v>
      </c>
      <c r="H4871" s="3">
        <v>4624.78</v>
      </c>
      <c r="I4871" s="3" t="s">
        <v>29</v>
      </c>
    </row>
    <row r="4872" spans="1:9" x14ac:dyDescent="0.2">
      <c r="A4872" s="2" t="s">
        <v>5308</v>
      </c>
      <c r="B4872" s="2" t="s">
        <v>570</v>
      </c>
      <c r="C4872" s="2" t="s">
        <v>661</v>
      </c>
      <c r="D4872" s="2" t="s">
        <v>114</v>
      </c>
      <c r="E4872" s="2" t="s">
        <v>115</v>
      </c>
      <c r="F4872" s="2">
        <v>2754.79</v>
      </c>
      <c r="G4872" s="2">
        <v>275.48</v>
      </c>
      <c r="H4872" s="2">
        <v>2479.31</v>
      </c>
      <c r="I4872" s="2" t="s">
        <v>29</v>
      </c>
    </row>
    <row r="4873" spans="1:9" x14ac:dyDescent="0.2">
      <c r="A4873" s="3" t="s">
        <v>5309</v>
      </c>
      <c r="B4873" s="3" t="s">
        <v>151</v>
      </c>
      <c r="C4873" s="3" t="s">
        <v>195</v>
      </c>
      <c r="D4873" s="3" t="s">
        <v>27</v>
      </c>
      <c r="E4873" s="3" t="s">
        <v>60</v>
      </c>
      <c r="F4873" s="3">
        <v>4009.46</v>
      </c>
      <c r="G4873" s="3">
        <v>0</v>
      </c>
      <c r="H4873" s="3">
        <v>4009.46</v>
      </c>
      <c r="I4873" s="3" t="s">
        <v>29</v>
      </c>
    </row>
    <row r="4874" spans="1:9" x14ac:dyDescent="0.2">
      <c r="A4874" s="2" t="s">
        <v>5310</v>
      </c>
      <c r="B4874" s="2" t="s">
        <v>82</v>
      </c>
      <c r="C4874" s="2" t="s">
        <v>335</v>
      </c>
      <c r="D4874" s="2" t="s">
        <v>27</v>
      </c>
      <c r="E4874" s="2" t="s">
        <v>34</v>
      </c>
      <c r="F4874" s="2">
        <v>11990.45</v>
      </c>
      <c r="G4874" s="2">
        <v>2158.2800000000002</v>
      </c>
      <c r="H4874" s="2">
        <v>9832.17</v>
      </c>
      <c r="I4874" s="2" t="s">
        <v>41</v>
      </c>
    </row>
    <row r="4875" spans="1:9" x14ac:dyDescent="0.2">
      <c r="A4875" s="3" t="s">
        <v>5311</v>
      </c>
      <c r="B4875" s="3" t="s">
        <v>299</v>
      </c>
      <c r="C4875" s="3" t="s">
        <v>244</v>
      </c>
      <c r="D4875" s="3" t="s">
        <v>64</v>
      </c>
      <c r="E4875" s="3" t="s">
        <v>34</v>
      </c>
      <c r="F4875" s="3">
        <v>3018.49</v>
      </c>
      <c r="G4875" s="3">
        <v>0</v>
      </c>
      <c r="H4875" s="3">
        <v>3018.49</v>
      </c>
      <c r="I4875" s="3" t="s">
        <v>41</v>
      </c>
    </row>
    <row r="4876" spans="1:9" x14ac:dyDescent="0.2">
      <c r="A4876" s="2" t="s">
        <v>5312</v>
      </c>
      <c r="B4876" s="2" t="s">
        <v>1101</v>
      </c>
      <c r="C4876" s="2" t="s">
        <v>418</v>
      </c>
      <c r="D4876" s="2" t="s">
        <v>27</v>
      </c>
      <c r="E4876" s="2" t="s">
        <v>28</v>
      </c>
      <c r="F4876" s="2">
        <v>6546.49</v>
      </c>
      <c r="G4876" s="2">
        <v>1178.3699999999999</v>
      </c>
      <c r="H4876" s="2">
        <v>5368.12</v>
      </c>
      <c r="I4876" s="2" t="s">
        <v>29</v>
      </c>
    </row>
    <row r="4877" spans="1:9" x14ac:dyDescent="0.2">
      <c r="A4877" s="3" t="s">
        <v>5313</v>
      </c>
      <c r="B4877" s="3" t="s">
        <v>266</v>
      </c>
      <c r="C4877" s="3" t="s">
        <v>36</v>
      </c>
      <c r="D4877" s="3" t="s">
        <v>52</v>
      </c>
      <c r="E4877" s="3" t="s">
        <v>60</v>
      </c>
      <c r="F4877" s="3">
        <v>12166.19</v>
      </c>
      <c r="G4877" s="3">
        <v>0</v>
      </c>
      <c r="H4877" s="3">
        <v>12166.19</v>
      </c>
      <c r="I4877" s="3" t="s">
        <v>29</v>
      </c>
    </row>
    <row r="4878" spans="1:9" x14ac:dyDescent="0.2">
      <c r="A4878" s="2" t="s">
        <v>5314</v>
      </c>
      <c r="B4878" s="2" t="s">
        <v>722</v>
      </c>
      <c r="C4878" s="2" t="s">
        <v>310</v>
      </c>
      <c r="D4878" s="2" t="s">
        <v>169</v>
      </c>
      <c r="E4878" s="2" t="s">
        <v>34</v>
      </c>
      <c r="F4878" s="2">
        <v>2636.34</v>
      </c>
      <c r="G4878" s="2">
        <v>527.27</v>
      </c>
      <c r="H4878" s="2">
        <v>2109.0700000000002</v>
      </c>
      <c r="I4878" s="2" t="s">
        <v>41</v>
      </c>
    </row>
    <row r="4879" spans="1:9" x14ac:dyDescent="0.2">
      <c r="A4879" s="3" t="s">
        <v>5315</v>
      </c>
      <c r="B4879" s="3" t="s">
        <v>971</v>
      </c>
      <c r="C4879" s="3" t="s">
        <v>626</v>
      </c>
      <c r="D4879" s="3" t="s">
        <v>33</v>
      </c>
      <c r="E4879" s="3" t="s">
        <v>28</v>
      </c>
      <c r="F4879" s="3">
        <v>9665.17</v>
      </c>
      <c r="G4879" s="3">
        <v>1449.78</v>
      </c>
      <c r="H4879" s="3">
        <v>8215.39</v>
      </c>
      <c r="I4879" s="3" t="s">
        <v>41</v>
      </c>
    </row>
    <row r="4880" spans="1:9" x14ac:dyDescent="0.2">
      <c r="A4880" s="2" t="s">
        <v>5316</v>
      </c>
      <c r="B4880" s="2" t="s">
        <v>109</v>
      </c>
      <c r="C4880" s="2" t="s">
        <v>269</v>
      </c>
      <c r="D4880" s="2" t="s">
        <v>45</v>
      </c>
      <c r="E4880" s="2" t="s">
        <v>89</v>
      </c>
      <c r="F4880" s="2">
        <v>6678.3</v>
      </c>
      <c r="G4880" s="2">
        <v>0</v>
      </c>
      <c r="H4880" s="2">
        <v>6678.3</v>
      </c>
      <c r="I4880" s="2" t="s">
        <v>29</v>
      </c>
    </row>
    <row r="4881" spans="1:9" x14ac:dyDescent="0.2">
      <c r="A4881" s="3" t="s">
        <v>5317</v>
      </c>
      <c r="B4881" s="3" t="s">
        <v>197</v>
      </c>
      <c r="C4881" s="3" t="s">
        <v>251</v>
      </c>
      <c r="D4881" s="3" t="s">
        <v>64</v>
      </c>
      <c r="E4881" s="3" t="s">
        <v>34</v>
      </c>
      <c r="F4881" s="3">
        <v>12892.1</v>
      </c>
      <c r="G4881" s="3">
        <v>0</v>
      </c>
      <c r="H4881" s="3">
        <v>12892.1</v>
      </c>
      <c r="I4881" s="3" t="s">
        <v>41</v>
      </c>
    </row>
    <row r="4882" spans="1:9" x14ac:dyDescent="0.2">
      <c r="A4882" s="2" t="s">
        <v>5318</v>
      </c>
      <c r="B4882" s="2" t="s">
        <v>159</v>
      </c>
      <c r="C4882" s="2" t="s">
        <v>212</v>
      </c>
      <c r="D4882" s="2" t="s">
        <v>64</v>
      </c>
      <c r="E4882" s="2" t="s">
        <v>34</v>
      </c>
      <c r="F4882" s="2">
        <v>5506.81</v>
      </c>
      <c r="G4882" s="2">
        <v>0</v>
      </c>
      <c r="H4882" s="2">
        <v>5506.81</v>
      </c>
      <c r="I4882" s="2" t="s">
        <v>29</v>
      </c>
    </row>
    <row r="4883" spans="1:9" x14ac:dyDescent="0.2">
      <c r="A4883" s="3" t="s">
        <v>5319</v>
      </c>
      <c r="B4883" s="3" t="s">
        <v>107</v>
      </c>
      <c r="C4883" s="3" t="s">
        <v>317</v>
      </c>
      <c r="D4883" s="3" t="s">
        <v>52</v>
      </c>
      <c r="E4883" s="3" t="s">
        <v>34</v>
      </c>
      <c r="F4883" s="3">
        <v>6077.85</v>
      </c>
      <c r="G4883" s="3">
        <v>729.34</v>
      </c>
      <c r="H4883" s="3">
        <v>5348.51</v>
      </c>
      <c r="I4883" s="3" t="s">
        <v>41</v>
      </c>
    </row>
    <row r="4884" spans="1:9" x14ac:dyDescent="0.2">
      <c r="A4884" s="2" t="s">
        <v>5320</v>
      </c>
      <c r="B4884" s="2" t="s">
        <v>285</v>
      </c>
      <c r="C4884" s="2" t="s">
        <v>129</v>
      </c>
      <c r="D4884" s="2" t="s">
        <v>52</v>
      </c>
      <c r="E4884" s="2" t="s">
        <v>34</v>
      </c>
      <c r="F4884" s="2">
        <v>10555.29</v>
      </c>
      <c r="G4884" s="2">
        <v>1266.6300000000001</v>
      </c>
      <c r="H4884" s="2">
        <v>9288.66</v>
      </c>
      <c r="I4884" s="2" t="s">
        <v>29</v>
      </c>
    </row>
    <row r="4885" spans="1:9" x14ac:dyDescent="0.2">
      <c r="A4885" s="3" t="s">
        <v>5321</v>
      </c>
      <c r="B4885" s="3" t="s">
        <v>135</v>
      </c>
      <c r="C4885" s="3" t="s">
        <v>558</v>
      </c>
      <c r="D4885" s="3" t="s">
        <v>206</v>
      </c>
      <c r="E4885" s="3" t="s">
        <v>207</v>
      </c>
      <c r="F4885" s="3">
        <v>19082.650000000001</v>
      </c>
      <c r="G4885" s="3">
        <v>0</v>
      </c>
      <c r="H4885" s="3">
        <v>19082.650000000001</v>
      </c>
      <c r="I4885" s="3" t="s">
        <v>56</v>
      </c>
    </row>
    <row r="4886" spans="1:9" x14ac:dyDescent="0.2">
      <c r="A4886" s="2" t="s">
        <v>5322</v>
      </c>
      <c r="B4886" s="2" t="s">
        <v>39</v>
      </c>
      <c r="C4886" s="2" t="s">
        <v>520</v>
      </c>
      <c r="D4886" s="2" t="s">
        <v>52</v>
      </c>
      <c r="E4886" s="2" t="s">
        <v>60</v>
      </c>
      <c r="F4886" s="2">
        <v>9942.34</v>
      </c>
      <c r="G4886" s="2">
        <v>0</v>
      </c>
      <c r="H4886" s="2">
        <v>9942.34</v>
      </c>
      <c r="I4886" s="2" t="s">
        <v>41</v>
      </c>
    </row>
    <row r="4887" spans="1:9" x14ac:dyDescent="0.2">
      <c r="A4887" s="3" t="s">
        <v>5323</v>
      </c>
      <c r="B4887" s="3" t="s">
        <v>26</v>
      </c>
      <c r="C4887" s="3" t="s">
        <v>460</v>
      </c>
      <c r="D4887" s="3" t="s">
        <v>64</v>
      </c>
      <c r="E4887" s="3" t="s">
        <v>28</v>
      </c>
      <c r="F4887" s="3">
        <v>15334.02</v>
      </c>
      <c r="G4887" s="3">
        <v>0</v>
      </c>
      <c r="H4887" s="3">
        <v>15334.02</v>
      </c>
      <c r="I4887" s="3" t="s">
        <v>56</v>
      </c>
    </row>
    <row r="4888" spans="1:9" x14ac:dyDescent="0.2">
      <c r="A4888" s="2" t="s">
        <v>5324</v>
      </c>
      <c r="B4888" s="2" t="s">
        <v>94</v>
      </c>
      <c r="C4888" s="2" t="s">
        <v>501</v>
      </c>
      <c r="D4888" s="2" t="s">
        <v>114</v>
      </c>
      <c r="E4888" s="2" t="s">
        <v>115</v>
      </c>
      <c r="F4888" s="2">
        <v>6558.7</v>
      </c>
      <c r="G4888" s="2">
        <v>655.87</v>
      </c>
      <c r="H4888" s="2">
        <v>5902.83</v>
      </c>
      <c r="I4888" s="2" t="s">
        <v>29</v>
      </c>
    </row>
    <row r="4889" spans="1:9" x14ac:dyDescent="0.2">
      <c r="A4889" s="3" t="s">
        <v>5325</v>
      </c>
      <c r="B4889" s="3" t="s">
        <v>282</v>
      </c>
      <c r="C4889" s="3" t="s">
        <v>655</v>
      </c>
      <c r="D4889" s="3" t="s">
        <v>169</v>
      </c>
      <c r="E4889" s="3" t="s">
        <v>46</v>
      </c>
      <c r="F4889" s="3">
        <v>8681.43</v>
      </c>
      <c r="G4889" s="3">
        <v>1736.29</v>
      </c>
      <c r="H4889" s="3">
        <v>6945.14</v>
      </c>
      <c r="I4889" s="3" t="s">
        <v>29</v>
      </c>
    </row>
    <row r="4890" spans="1:9" x14ac:dyDescent="0.2">
      <c r="A4890" s="2" t="s">
        <v>5326</v>
      </c>
      <c r="B4890" s="2" t="s">
        <v>129</v>
      </c>
      <c r="C4890" s="2" t="s">
        <v>184</v>
      </c>
      <c r="D4890" s="2" t="s">
        <v>206</v>
      </c>
      <c r="E4890" s="2" t="s">
        <v>207</v>
      </c>
      <c r="F4890" s="2">
        <v>7716.58</v>
      </c>
      <c r="G4890" s="2">
        <v>0</v>
      </c>
      <c r="H4890" s="2">
        <v>7716.58</v>
      </c>
      <c r="I4890" s="2" t="s">
        <v>29</v>
      </c>
    </row>
    <row r="4891" spans="1:9" x14ac:dyDescent="0.2">
      <c r="A4891" s="3" t="s">
        <v>5327</v>
      </c>
      <c r="B4891" s="3" t="s">
        <v>226</v>
      </c>
      <c r="C4891" s="3" t="s">
        <v>241</v>
      </c>
      <c r="D4891" s="3" t="s">
        <v>169</v>
      </c>
      <c r="E4891" s="3" t="s">
        <v>46</v>
      </c>
      <c r="F4891" s="3">
        <v>11037.82</v>
      </c>
      <c r="G4891" s="3">
        <v>2207.56</v>
      </c>
      <c r="H4891" s="3">
        <v>8830.26</v>
      </c>
      <c r="I4891" s="3" t="s">
        <v>29</v>
      </c>
    </row>
    <row r="4892" spans="1:9" x14ac:dyDescent="0.2">
      <c r="A4892" s="2" t="s">
        <v>5328</v>
      </c>
      <c r="B4892" s="2" t="s">
        <v>904</v>
      </c>
      <c r="C4892" s="2" t="s">
        <v>724</v>
      </c>
      <c r="D4892" s="2" t="s">
        <v>114</v>
      </c>
      <c r="E4892" s="2" t="s">
        <v>115</v>
      </c>
      <c r="F4892" s="2">
        <v>3483.22</v>
      </c>
      <c r="G4892" s="2">
        <v>348.32</v>
      </c>
      <c r="H4892" s="2">
        <v>3134.9</v>
      </c>
      <c r="I4892" s="2" t="s">
        <v>29</v>
      </c>
    </row>
    <row r="4893" spans="1:9" x14ac:dyDescent="0.2">
      <c r="A4893" s="3" t="s">
        <v>5329</v>
      </c>
      <c r="B4893" s="3" t="s">
        <v>875</v>
      </c>
      <c r="C4893" s="3" t="s">
        <v>262</v>
      </c>
      <c r="D4893" s="3" t="s">
        <v>206</v>
      </c>
      <c r="E4893" s="3" t="s">
        <v>207</v>
      </c>
      <c r="F4893" s="3">
        <v>23347</v>
      </c>
      <c r="G4893" s="3">
        <v>0</v>
      </c>
      <c r="H4893" s="3">
        <v>23347</v>
      </c>
      <c r="I4893" s="3" t="s">
        <v>41</v>
      </c>
    </row>
    <row r="4894" spans="1:9" x14ac:dyDescent="0.2">
      <c r="A4894" s="2" t="s">
        <v>5330</v>
      </c>
      <c r="B4894" s="2" t="s">
        <v>553</v>
      </c>
      <c r="C4894" s="2" t="s">
        <v>91</v>
      </c>
      <c r="D4894" s="2" t="s">
        <v>33</v>
      </c>
      <c r="E4894" s="2" t="s">
        <v>60</v>
      </c>
      <c r="F4894" s="2">
        <v>3560.69</v>
      </c>
      <c r="G4894" s="2">
        <v>0</v>
      </c>
      <c r="H4894" s="2">
        <v>3560.69</v>
      </c>
      <c r="I4894" s="2" t="s">
        <v>29</v>
      </c>
    </row>
    <row r="4895" spans="1:9" x14ac:dyDescent="0.2">
      <c r="A4895" s="3" t="s">
        <v>5331</v>
      </c>
      <c r="B4895" s="3" t="s">
        <v>451</v>
      </c>
      <c r="C4895" s="3" t="s">
        <v>679</v>
      </c>
      <c r="D4895" s="3" t="s">
        <v>169</v>
      </c>
      <c r="E4895" s="3" t="s">
        <v>46</v>
      </c>
      <c r="F4895" s="3">
        <v>3089.4</v>
      </c>
      <c r="G4895" s="3">
        <v>617.88</v>
      </c>
      <c r="H4895" s="3">
        <v>2471.52</v>
      </c>
      <c r="I4895" s="3" t="s">
        <v>56</v>
      </c>
    </row>
    <row r="4896" spans="1:9" x14ac:dyDescent="0.2">
      <c r="A4896" s="2" t="s">
        <v>5332</v>
      </c>
      <c r="B4896" s="2" t="s">
        <v>456</v>
      </c>
      <c r="C4896" s="2" t="s">
        <v>740</v>
      </c>
      <c r="D4896" s="2" t="s">
        <v>52</v>
      </c>
      <c r="E4896" s="2" t="s">
        <v>60</v>
      </c>
      <c r="F4896" s="2">
        <v>1871.19</v>
      </c>
      <c r="G4896" s="2">
        <v>0</v>
      </c>
      <c r="H4896" s="2">
        <v>1871.19</v>
      </c>
      <c r="I4896" s="2" t="s">
        <v>29</v>
      </c>
    </row>
    <row r="4897" spans="1:9" x14ac:dyDescent="0.2">
      <c r="A4897" s="3" t="s">
        <v>5333</v>
      </c>
      <c r="B4897" s="3" t="s">
        <v>151</v>
      </c>
      <c r="C4897" s="3" t="s">
        <v>286</v>
      </c>
      <c r="D4897" s="3" t="s">
        <v>33</v>
      </c>
      <c r="E4897" s="3" t="s">
        <v>34</v>
      </c>
      <c r="F4897" s="3">
        <v>7949.22</v>
      </c>
      <c r="G4897" s="3">
        <v>1192.3800000000001</v>
      </c>
      <c r="H4897" s="3">
        <v>6756.84</v>
      </c>
      <c r="I4897" s="3" t="s">
        <v>29</v>
      </c>
    </row>
    <row r="4898" spans="1:9" x14ac:dyDescent="0.2">
      <c r="A4898" s="2" t="s">
        <v>5334</v>
      </c>
      <c r="B4898" s="2" t="s">
        <v>783</v>
      </c>
      <c r="C4898" s="2" t="s">
        <v>276</v>
      </c>
      <c r="D4898" s="2" t="s">
        <v>52</v>
      </c>
      <c r="E4898" s="2" t="s">
        <v>34</v>
      </c>
      <c r="F4898" s="2">
        <v>18679.95</v>
      </c>
      <c r="G4898" s="2">
        <v>2241.59</v>
      </c>
      <c r="H4898" s="2">
        <v>16438.36</v>
      </c>
      <c r="I4898" s="2" t="s">
        <v>29</v>
      </c>
    </row>
    <row r="4899" spans="1:9" x14ac:dyDescent="0.2">
      <c r="A4899" s="3" t="s">
        <v>5335</v>
      </c>
      <c r="B4899" s="3" t="s">
        <v>420</v>
      </c>
      <c r="C4899" s="3" t="s">
        <v>435</v>
      </c>
      <c r="D4899" s="3" t="s">
        <v>169</v>
      </c>
      <c r="E4899" s="3" t="s">
        <v>34</v>
      </c>
      <c r="F4899" s="3">
        <v>10266.86</v>
      </c>
      <c r="G4899" s="3">
        <v>2053.37</v>
      </c>
      <c r="H4899" s="3">
        <v>8213.49</v>
      </c>
      <c r="I4899" s="3" t="s">
        <v>29</v>
      </c>
    </row>
    <row r="4900" spans="1:9" x14ac:dyDescent="0.2">
      <c r="A4900" s="2" t="s">
        <v>5336</v>
      </c>
      <c r="B4900" s="2" t="s">
        <v>258</v>
      </c>
      <c r="C4900" s="2" t="s">
        <v>337</v>
      </c>
      <c r="D4900" s="2" t="s">
        <v>169</v>
      </c>
      <c r="E4900" s="2" t="s">
        <v>34</v>
      </c>
      <c r="F4900" s="2">
        <v>26723.82</v>
      </c>
      <c r="G4900" s="2">
        <v>5344.76</v>
      </c>
      <c r="H4900" s="2">
        <v>21379.06</v>
      </c>
      <c r="I4900" s="2" t="s">
        <v>29</v>
      </c>
    </row>
    <row r="4901" spans="1:9" x14ac:dyDescent="0.2">
      <c r="A4901" s="3" t="s">
        <v>5337</v>
      </c>
      <c r="B4901" s="3" t="s">
        <v>58</v>
      </c>
      <c r="C4901" s="3" t="s">
        <v>120</v>
      </c>
      <c r="D4901" s="3" t="s">
        <v>33</v>
      </c>
      <c r="E4901" s="3" t="s">
        <v>60</v>
      </c>
      <c r="F4901" s="3">
        <v>5530.94</v>
      </c>
      <c r="G4901" s="3">
        <v>0</v>
      </c>
      <c r="H4901" s="3">
        <v>5530.94</v>
      </c>
      <c r="I4901" s="3" t="s">
        <v>41</v>
      </c>
    </row>
    <row r="4902" spans="1:9" x14ac:dyDescent="0.2">
      <c r="A4902" s="2" t="s">
        <v>5338</v>
      </c>
      <c r="B4902" s="2" t="s">
        <v>573</v>
      </c>
      <c r="C4902" s="2" t="s">
        <v>158</v>
      </c>
      <c r="D4902" s="2" t="s">
        <v>45</v>
      </c>
      <c r="E4902" s="2" t="s">
        <v>89</v>
      </c>
      <c r="F4902" s="2">
        <v>6071.27</v>
      </c>
      <c r="G4902" s="2">
        <v>0</v>
      </c>
      <c r="H4902" s="2">
        <v>6071.27</v>
      </c>
      <c r="I4902" s="2" t="s">
        <v>29</v>
      </c>
    </row>
    <row r="4903" spans="1:9" x14ac:dyDescent="0.2">
      <c r="A4903" s="3" t="s">
        <v>5339</v>
      </c>
      <c r="B4903" s="3" t="s">
        <v>79</v>
      </c>
      <c r="C4903" s="3" t="s">
        <v>215</v>
      </c>
      <c r="D4903" s="3" t="s">
        <v>27</v>
      </c>
      <c r="E4903" s="3" t="s">
        <v>28</v>
      </c>
      <c r="F4903" s="3">
        <v>16537.990000000002</v>
      </c>
      <c r="G4903" s="3">
        <v>2976.84</v>
      </c>
      <c r="H4903" s="3">
        <v>13561.15</v>
      </c>
      <c r="I4903" s="3" t="s">
        <v>29</v>
      </c>
    </row>
    <row r="4904" spans="1:9" x14ac:dyDescent="0.2">
      <c r="A4904" s="2" t="s">
        <v>5340</v>
      </c>
      <c r="B4904" s="2" t="s">
        <v>294</v>
      </c>
      <c r="C4904" s="2" t="s">
        <v>219</v>
      </c>
      <c r="D4904" s="2" t="s">
        <v>52</v>
      </c>
      <c r="E4904" s="2" t="s">
        <v>34</v>
      </c>
      <c r="F4904" s="2">
        <v>2526.41</v>
      </c>
      <c r="G4904" s="2">
        <v>303.17</v>
      </c>
      <c r="H4904" s="2">
        <v>2223.2399999999998</v>
      </c>
      <c r="I4904" s="2" t="s">
        <v>56</v>
      </c>
    </row>
    <row r="4905" spans="1:9" x14ac:dyDescent="0.2">
      <c r="A4905" s="3" t="s">
        <v>5341</v>
      </c>
      <c r="B4905" s="3" t="s">
        <v>58</v>
      </c>
      <c r="C4905" s="3" t="s">
        <v>317</v>
      </c>
      <c r="D4905" s="3" t="s">
        <v>45</v>
      </c>
      <c r="E4905" s="3" t="s">
        <v>46</v>
      </c>
      <c r="F4905" s="3">
        <v>6079.62</v>
      </c>
      <c r="G4905" s="3">
        <v>303.98</v>
      </c>
      <c r="H4905" s="3">
        <v>5775.64</v>
      </c>
      <c r="I4905" s="3" t="s">
        <v>29</v>
      </c>
    </row>
    <row r="4906" spans="1:9" x14ac:dyDescent="0.2">
      <c r="A4906" s="2" t="s">
        <v>5342</v>
      </c>
      <c r="B4906" s="2" t="s">
        <v>740</v>
      </c>
      <c r="C4906" s="2" t="s">
        <v>1101</v>
      </c>
      <c r="D4906" s="2" t="s">
        <v>52</v>
      </c>
      <c r="E4906" s="2" t="s">
        <v>34</v>
      </c>
      <c r="F4906" s="2">
        <v>8159.68</v>
      </c>
      <c r="G4906" s="2">
        <v>979.16</v>
      </c>
      <c r="H4906" s="2">
        <v>7180.52</v>
      </c>
      <c r="I4906" s="2" t="s">
        <v>29</v>
      </c>
    </row>
    <row r="4907" spans="1:9" x14ac:dyDescent="0.2">
      <c r="A4907" s="3" t="s">
        <v>5343</v>
      </c>
      <c r="B4907" s="3" t="s">
        <v>630</v>
      </c>
      <c r="C4907" s="3" t="s">
        <v>1048</v>
      </c>
      <c r="D4907" s="3" t="s">
        <v>33</v>
      </c>
      <c r="E4907" s="3" t="s">
        <v>28</v>
      </c>
      <c r="F4907" s="3">
        <v>16327.77</v>
      </c>
      <c r="G4907" s="3">
        <v>2449.17</v>
      </c>
      <c r="H4907" s="3">
        <v>13878.6</v>
      </c>
      <c r="I4907" s="3" t="s">
        <v>29</v>
      </c>
    </row>
    <row r="4908" spans="1:9" x14ac:dyDescent="0.2">
      <c r="A4908" s="2" t="s">
        <v>5344</v>
      </c>
      <c r="B4908" s="2" t="s">
        <v>714</v>
      </c>
      <c r="C4908" s="2" t="s">
        <v>147</v>
      </c>
      <c r="D4908" s="2" t="s">
        <v>33</v>
      </c>
      <c r="E4908" s="2" t="s">
        <v>34</v>
      </c>
      <c r="F4908" s="2">
        <v>13027.01</v>
      </c>
      <c r="G4908" s="2">
        <v>1954.05</v>
      </c>
      <c r="H4908" s="2">
        <v>11072.96</v>
      </c>
      <c r="I4908" s="2" t="s">
        <v>29</v>
      </c>
    </row>
    <row r="4909" spans="1:9" x14ac:dyDescent="0.2">
      <c r="A4909" s="3" t="s">
        <v>5345</v>
      </c>
      <c r="B4909" s="3" t="s">
        <v>294</v>
      </c>
      <c r="C4909" s="3" t="s">
        <v>465</v>
      </c>
      <c r="D4909" s="3" t="s">
        <v>114</v>
      </c>
      <c r="E4909" s="3" t="s">
        <v>115</v>
      </c>
      <c r="F4909" s="3">
        <v>2424.56</v>
      </c>
      <c r="G4909" s="3">
        <v>242.46</v>
      </c>
      <c r="H4909" s="3">
        <v>2182.1</v>
      </c>
      <c r="I4909" s="3" t="s">
        <v>56</v>
      </c>
    </row>
    <row r="4910" spans="1:9" x14ac:dyDescent="0.2">
      <c r="A4910" s="2" t="s">
        <v>5346</v>
      </c>
      <c r="B4910" s="2" t="s">
        <v>590</v>
      </c>
      <c r="C4910" s="2" t="s">
        <v>454</v>
      </c>
      <c r="D4910" s="2" t="s">
        <v>64</v>
      </c>
      <c r="E4910" s="2" t="s">
        <v>34</v>
      </c>
      <c r="F4910" s="2">
        <v>13046.81</v>
      </c>
      <c r="G4910" s="2">
        <v>0</v>
      </c>
      <c r="H4910" s="2">
        <v>13046.81</v>
      </c>
      <c r="I4910" s="2" t="s">
        <v>56</v>
      </c>
    </row>
    <row r="4911" spans="1:9" x14ac:dyDescent="0.2">
      <c r="A4911" s="3" t="s">
        <v>5347</v>
      </c>
      <c r="B4911" s="3" t="s">
        <v>456</v>
      </c>
      <c r="C4911" s="3" t="s">
        <v>178</v>
      </c>
      <c r="D4911" s="3" t="s">
        <v>64</v>
      </c>
      <c r="E4911" s="3" t="s">
        <v>28</v>
      </c>
      <c r="F4911" s="3">
        <v>15280.31</v>
      </c>
      <c r="G4911" s="3">
        <v>0</v>
      </c>
      <c r="H4911" s="3">
        <v>15280.31</v>
      </c>
      <c r="I4911" s="3" t="s">
        <v>29</v>
      </c>
    </row>
    <row r="4912" spans="1:9" x14ac:dyDescent="0.2">
      <c r="A4912" s="2" t="s">
        <v>5348</v>
      </c>
      <c r="B4912" s="2" t="s">
        <v>334</v>
      </c>
      <c r="C4912" s="2" t="s">
        <v>1825</v>
      </c>
      <c r="D4912" s="2" t="s">
        <v>45</v>
      </c>
      <c r="E4912" s="2" t="s">
        <v>46</v>
      </c>
      <c r="F4912" s="2">
        <v>10281.530000000001</v>
      </c>
      <c r="G4912" s="2">
        <v>514.08000000000004</v>
      </c>
      <c r="H4912" s="2">
        <v>9767.4500000000007</v>
      </c>
      <c r="I4912" s="2" t="s">
        <v>29</v>
      </c>
    </row>
    <row r="4913" spans="1:9" x14ac:dyDescent="0.2">
      <c r="A4913" s="3" t="s">
        <v>5349</v>
      </c>
      <c r="B4913" s="3" t="s">
        <v>156</v>
      </c>
      <c r="C4913" s="3" t="s">
        <v>81</v>
      </c>
      <c r="D4913" s="3" t="s">
        <v>27</v>
      </c>
      <c r="E4913" s="3" t="s">
        <v>34</v>
      </c>
      <c r="F4913" s="3">
        <v>2980.16</v>
      </c>
      <c r="G4913" s="3">
        <v>536.42999999999995</v>
      </c>
      <c r="H4913" s="3">
        <v>2443.73</v>
      </c>
      <c r="I4913" s="3" t="s">
        <v>29</v>
      </c>
    </row>
    <row r="4914" spans="1:9" x14ac:dyDescent="0.2">
      <c r="A4914" s="2" t="s">
        <v>5350</v>
      </c>
      <c r="B4914" s="2" t="s">
        <v>148</v>
      </c>
      <c r="C4914" s="2" t="s">
        <v>314</v>
      </c>
      <c r="D4914" s="2" t="s">
        <v>33</v>
      </c>
      <c r="E4914" s="2" t="s">
        <v>34</v>
      </c>
      <c r="F4914" s="2">
        <v>5691.89</v>
      </c>
      <c r="G4914" s="2">
        <v>853.78</v>
      </c>
      <c r="H4914" s="2">
        <v>4838.1099999999997</v>
      </c>
      <c r="I4914" s="2" t="s">
        <v>41</v>
      </c>
    </row>
    <row r="4915" spans="1:9" x14ac:dyDescent="0.2">
      <c r="A4915" s="3" t="s">
        <v>5351</v>
      </c>
      <c r="B4915" s="3" t="s">
        <v>485</v>
      </c>
      <c r="C4915" s="3" t="s">
        <v>62</v>
      </c>
      <c r="D4915" s="3" t="s">
        <v>33</v>
      </c>
      <c r="E4915" s="3" t="s">
        <v>60</v>
      </c>
      <c r="F4915" s="3">
        <v>2691.14</v>
      </c>
      <c r="G4915" s="3">
        <v>0</v>
      </c>
      <c r="H4915" s="3">
        <v>2691.14</v>
      </c>
      <c r="I4915" s="3" t="s">
        <v>29</v>
      </c>
    </row>
    <row r="4916" spans="1:9" x14ac:dyDescent="0.2">
      <c r="A4916" s="2" t="s">
        <v>5352</v>
      </c>
      <c r="B4916" s="2" t="s">
        <v>37</v>
      </c>
      <c r="C4916" s="2" t="s">
        <v>239</v>
      </c>
      <c r="D4916" s="2" t="s">
        <v>33</v>
      </c>
      <c r="E4916" s="2" t="s">
        <v>28</v>
      </c>
      <c r="F4916" s="2">
        <v>4007.81</v>
      </c>
      <c r="G4916" s="2">
        <v>601.16999999999996</v>
      </c>
      <c r="H4916" s="2">
        <v>3406.64</v>
      </c>
      <c r="I4916" s="2" t="s">
        <v>29</v>
      </c>
    </row>
    <row r="4917" spans="1:9" x14ac:dyDescent="0.2">
      <c r="A4917" s="3" t="s">
        <v>5353</v>
      </c>
      <c r="B4917" s="3" t="s">
        <v>418</v>
      </c>
      <c r="C4917" s="3" t="s">
        <v>807</v>
      </c>
      <c r="D4917" s="3" t="s">
        <v>169</v>
      </c>
      <c r="E4917" s="3" t="s">
        <v>34</v>
      </c>
      <c r="F4917" s="3">
        <v>12482.48</v>
      </c>
      <c r="G4917" s="3">
        <v>2496.5</v>
      </c>
      <c r="H4917" s="3">
        <v>9985.98</v>
      </c>
      <c r="I4917" s="3" t="s">
        <v>29</v>
      </c>
    </row>
    <row r="4918" spans="1:9" x14ac:dyDescent="0.2">
      <c r="A4918" s="2" t="s">
        <v>5354</v>
      </c>
      <c r="B4918" s="2" t="s">
        <v>43</v>
      </c>
      <c r="C4918" s="2" t="s">
        <v>130</v>
      </c>
      <c r="D4918" s="2" t="s">
        <v>114</v>
      </c>
      <c r="E4918" s="2" t="s">
        <v>46</v>
      </c>
      <c r="F4918" s="2">
        <v>3769.07</v>
      </c>
      <c r="G4918" s="2">
        <v>376.91</v>
      </c>
      <c r="H4918" s="2">
        <v>3392.16</v>
      </c>
      <c r="I4918" s="2" t="s">
        <v>29</v>
      </c>
    </row>
    <row r="4919" spans="1:9" x14ac:dyDescent="0.2">
      <c r="A4919" s="3" t="s">
        <v>5355</v>
      </c>
      <c r="B4919" s="3" t="s">
        <v>807</v>
      </c>
      <c r="C4919" s="3" t="s">
        <v>454</v>
      </c>
      <c r="D4919" s="3" t="s">
        <v>45</v>
      </c>
      <c r="E4919" s="3" t="s">
        <v>46</v>
      </c>
      <c r="F4919" s="3">
        <v>2644.14</v>
      </c>
      <c r="G4919" s="3">
        <v>132.21</v>
      </c>
      <c r="H4919" s="3">
        <v>2511.9299999999998</v>
      </c>
      <c r="I4919" s="3" t="s">
        <v>29</v>
      </c>
    </row>
    <row r="4920" spans="1:9" x14ac:dyDescent="0.2">
      <c r="A4920" s="2" t="s">
        <v>5356</v>
      </c>
      <c r="B4920" s="2" t="s">
        <v>551</v>
      </c>
      <c r="C4920" s="2" t="s">
        <v>630</v>
      </c>
      <c r="D4920" s="2" t="s">
        <v>64</v>
      </c>
      <c r="E4920" s="2" t="s">
        <v>115</v>
      </c>
      <c r="F4920" s="2">
        <v>3448.68</v>
      </c>
      <c r="G4920" s="2">
        <v>0</v>
      </c>
      <c r="H4920" s="2">
        <v>3448.68</v>
      </c>
      <c r="I4920" s="2" t="s">
        <v>56</v>
      </c>
    </row>
    <row r="4921" spans="1:9" x14ac:dyDescent="0.2">
      <c r="A4921" s="3" t="s">
        <v>5357</v>
      </c>
      <c r="B4921" s="3" t="s">
        <v>1014</v>
      </c>
      <c r="C4921" s="3" t="s">
        <v>51</v>
      </c>
      <c r="D4921" s="3" t="s">
        <v>64</v>
      </c>
      <c r="E4921" s="3" t="s">
        <v>115</v>
      </c>
      <c r="F4921" s="3">
        <v>16947.59</v>
      </c>
      <c r="G4921" s="3">
        <v>0</v>
      </c>
      <c r="H4921" s="3">
        <v>16947.59</v>
      </c>
      <c r="I4921" s="3" t="s">
        <v>29</v>
      </c>
    </row>
    <row r="4922" spans="1:9" x14ac:dyDescent="0.2">
      <c r="A4922" s="2" t="s">
        <v>5358</v>
      </c>
      <c r="B4922" s="2" t="s">
        <v>783</v>
      </c>
      <c r="C4922" s="2" t="s">
        <v>329</v>
      </c>
      <c r="D4922" s="2" t="s">
        <v>64</v>
      </c>
      <c r="E4922" s="2" t="s">
        <v>28</v>
      </c>
      <c r="F4922" s="2">
        <v>17320.099999999999</v>
      </c>
      <c r="G4922" s="2">
        <v>0</v>
      </c>
      <c r="H4922" s="2">
        <v>17320.099999999999</v>
      </c>
      <c r="I4922" s="2" t="s">
        <v>29</v>
      </c>
    </row>
    <row r="4923" spans="1:9" x14ac:dyDescent="0.2">
      <c r="A4923" s="3" t="s">
        <v>5359</v>
      </c>
      <c r="B4923" s="3" t="s">
        <v>382</v>
      </c>
      <c r="C4923" s="3" t="s">
        <v>548</v>
      </c>
      <c r="D4923" s="3" t="s">
        <v>64</v>
      </c>
      <c r="E4923" s="3" t="s">
        <v>28</v>
      </c>
      <c r="F4923" s="3">
        <v>7004.73</v>
      </c>
      <c r="G4923" s="3">
        <v>0</v>
      </c>
      <c r="H4923" s="3">
        <v>7004.73</v>
      </c>
      <c r="I4923" s="3" t="s">
        <v>29</v>
      </c>
    </row>
    <row r="4924" spans="1:9" x14ac:dyDescent="0.2">
      <c r="A4924" s="2" t="s">
        <v>5360</v>
      </c>
      <c r="B4924" s="2" t="s">
        <v>197</v>
      </c>
      <c r="C4924" s="2" t="s">
        <v>247</v>
      </c>
      <c r="D4924" s="2" t="s">
        <v>114</v>
      </c>
      <c r="E4924" s="2" t="s">
        <v>115</v>
      </c>
      <c r="F4924" s="2">
        <v>14306.38</v>
      </c>
      <c r="G4924" s="2">
        <v>1430.64</v>
      </c>
      <c r="H4924" s="2">
        <v>12875.74</v>
      </c>
      <c r="I4924" s="2" t="s">
        <v>56</v>
      </c>
    </row>
    <row r="4925" spans="1:9" x14ac:dyDescent="0.2">
      <c r="A4925" s="3" t="s">
        <v>5361</v>
      </c>
      <c r="B4925" s="3" t="s">
        <v>708</v>
      </c>
      <c r="C4925" s="3" t="s">
        <v>787</v>
      </c>
      <c r="D4925" s="3" t="s">
        <v>52</v>
      </c>
      <c r="E4925" s="3" t="s">
        <v>34</v>
      </c>
      <c r="F4925" s="3">
        <v>13803.83</v>
      </c>
      <c r="G4925" s="3">
        <v>1656.46</v>
      </c>
      <c r="H4925" s="3">
        <v>12147.37</v>
      </c>
      <c r="I4925" s="3" t="s">
        <v>41</v>
      </c>
    </row>
    <row r="4926" spans="1:9" x14ac:dyDescent="0.2">
      <c r="A4926" s="2" t="s">
        <v>5362</v>
      </c>
      <c r="B4926" s="2" t="s">
        <v>382</v>
      </c>
      <c r="C4926" s="2" t="s">
        <v>492</v>
      </c>
      <c r="D4926" s="2" t="s">
        <v>64</v>
      </c>
      <c r="E4926" s="2" t="s">
        <v>34</v>
      </c>
      <c r="F4926" s="2">
        <v>4136.9399999999996</v>
      </c>
      <c r="G4926" s="2">
        <v>0</v>
      </c>
      <c r="H4926" s="2">
        <v>4136.9399999999996</v>
      </c>
      <c r="I4926" s="2" t="s">
        <v>29</v>
      </c>
    </row>
    <row r="4927" spans="1:9" x14ac:dyDescent="0.2">
      <c r="A4927" s="3" t="s">
        <v>5363</v>
      </c>
      <c r="B4927" s="3" t="s">
        <v>195</v>
      </c>
      <c r="C4927" s="3" t="s">
        <v>813</v>
      </c>
      <c r="D4927" s="3" t="s">
        <v>45</v>
      </c>
      <c r="E4927" s="3" t="s">
        <v>46</v>
      </c>
      <c r="F4927" s="3">
        <v>7316.99</v>
      </c>
      <c r="G4927" s="3">
        <v>365.85</v>
      </c>
      <c r="H4927" s="3">
        <v>6951.14</v>
      </c>
      <c r="I4927" s="3" t="s">
        <v>41</v>
      </c>
    </row>
    <row r="4928" spans="1:9" x14ac:dyDescent="0.2">
      <c r="A4928" s="2" t="s">
        <v>5364</v>
      </c>
      <c r="B4928" s="2" t="s">
        <v>578</v>
      </c>
      <c r="C4928" s="2" t="s">
        <v>130</v>
      </c>
      <c r="D4928" s="2" t="s">
        <v>52</v>
      </c>
      <c r="E4928" s="2" t="s">
        <v>34</v>
      </c>
      <c r="F4928" s="2">
        <v>11704.04</v>
      </c>
      <c r="G4928" s="2">
        <v>1404.48</v>
      </c>
      <c r="H4928" s="2">
        <v>10299.56</v>
      </c>
      <c r="I4928" s="2" t="s">
        <v>29</v>
      </c>
    </row>
    <row r="4929" spans="1:9" x14ac:dyDescent="0.2">
      <c r="A4929" s="3" t="s">
        <v>5365</v>
      </c>
      <c r="B4929" s="3" t="s">
        <v>229</v>
      </c>
      <c r="C4929" s="3" t="s">
        <v>156</v>
      </c>
      <c r="D4929" s="3" t="s">
        <v>27</v>
      </c>
      <c r="E4929" s="3" t="s">
        <v>60</v>
      </c>
      <c r="F4929" s="3">
        <v>19679.919999999998</v>
      </c>
      <c r="G4929" s="3">
        <v>0</v>
      </c>
      <c r="H4929" s="3">
        <v>19679.919999999998</v>
      </c>
      <c r="I4929" s="3" t="s">
        <v>41</v>
      </c>
    </row>
    <row r="4930" spans="1:9" x14ac:dyDescent="0.2">
      <c r="A4930" s="2" t="s">
        <v>5366</v>
      </c>
      <c r="B4930" s="2" t="s">
        <v>173</v>
      </c>
      <c r="C4930" s="2" t="s">
        <v>2359</v>
      </c>
      <c r="D4930" s="2" t="s">
        <v>45</v>
      </c>
      <c r="E4930" s="2" t="s">
        <v>46</v>
      </c>
      <c r="F4930" s="2">
        <v>17822.62</v>
      </c>
      <c r="G4930" s="2">
        <v>891.13</v>
      </c>
      <c r="H4930" s="2">
        <v>16931.490000000002</v>
      </c>
      <c r="I4930" s="2" t="s">
        <v>29</v>
      </c>
    </row>
    <row r="4931" spans="1:9" x14ac:dyDescent="0.2">
      <c r="A4931" s="3" t="s">
        <v>5367</v>
      </c>
      <c r="B4931" s="3" t="s">
        <v>213</v>
      </c>
      <c r="C4931" s="3" t="s">
        <v>262</v>
      </c>
      <c r="D4931" s="3" t="s">
        <v>27</v>
      </c>
      <c r="E4931" s="3" t="s">
        <v>28</v>
      </c>
      <c r="F4931" s="3">
        <v>3181.99</v>
      </c>
      <c r="G4931" s="3">
        <v>572.76</v>
      </c>
      <c r="H4931" s="3">
        <v>2609.23</v>
      </c>
      <c r="I4931" s="3" t="s">
        <v>29</v>
      </c>
    </row>
    <row r="4932" spans="1:9" x14ac:dyDescent="0.2">
      <c r="A4932" s="2" t="s">
        <v>5368</v>
      </c>
      <c r="B4932" s="2" t="s">
        <v>234</v>
      </c>
      <c r="C4932" s="2" t="s">
        <v>787</v>
      </c>
      <c r="D4932" s="2" t="s">
        <v>45</v>
      </c>
      <c r="E4932" s="2" t="s">
        <v>89</v>
      </c>
      <c r="F4932" s="2">
        <v>10119.34</v>
      </c>
      <c r="G4932" s="2">
        <v>0</v>
      </c>
      <c r="H4932" s="2">
        <v>10119.34</v>
      </c>
      <c r="I4932" s="2" t="s">
        <v>29</v>
      </c>
    </row>
    <row r="4933" spans="1:9" x14ac:dyDescent="0.2">
      <c r="A4933" s="3" t="s">
        <v>5369</v>
      </c>
      <c r="B4933" s="3" t="s">
        <v>285</v>
      </c>
      <c r="C4933" s="3" t="s">
        <v>614</v>
      </c>
      <c r="D4933" s="3" t="s">
        <v>52</v>
      </c>
      <c r="E4933" s="3" t="s">
        <v>34</v>
      </c>
      <c r="F4933" s="3">
        <v>5896.9</v>
      </c>
      <c r="G4933" s="3">
        <v>707.63</v>
      </c>
      <c r="H4933" s="3">
        <v>5189.2700000000004</v>
      </c>
      <c r="I4933" s="3" t="s">
        <v>29</v>
      </c>
    </row>
    <row r="4934" spans="1:9" x14ac:dyDescent="0.2">
      <c r="A4934" s="2" t="s">
        <v>5370</v>
      </c>
      <c r="B4934" s="2" t="s">
        <v>67</v>
      </c>
      <c r="C4934" s="2" t="s">
        <v>452</v>
      </c>
      <c r="D4934" s="2" t="s">
        <v>114</v>
      </c>
      <c r="E4934" s="2" t="s">
        <v>46</v>
      </c>
      <c r="F4934" s="2">
        <v>5713.38</v>
      </c>
      <c r="G4934" s="2">
        <v>571.34</v>
      </c>
      <c r="H4934" s="2">
        <v>5142.04</v>
      </c>
      <c r="I4934" s="2" t="s">
        <v>29</v>
      </c>
    </row>
    <row r="4935" spans="1:9" x14ac:dyDescent="0.2">
      <c r="A4935" s="3" t="s">
        <v>5371</v>
      </c>
      <c r="B4935" s="3" t="s">
        <v>863</v>
      </c>
      <c r="C4935" s="3" t="s">
        <v>117</v>
      </c>
      <c r="D4935" s="3" t="s">
        <v>206</v>
      </c>
      <c r="E4935" s="3" t="s">
        <v>207</v>
      </c>
      <c r="F4935" s="3">
        <v>26083.39</v>
      </c>
      <c r="G4935" s="3">
        <v>0</v>
      </c>
      <c r="H4935" s="3">
        <v>26083.39</v>
      </c>
      <c r="I4935" s="3" t="s">
        <v>29</v>
      </c>
    </row>
    <row r="4936" spans="1:9" x14ac:dyDescent="0.2">
      <c r="A4936" s="2" t="s">
        <v>5372</v>
      </c>
      <c r="B4936" s="2" t="s">
        <v>282</v>
      </c>
      <c r="C4936" s="2" t="s">
        <v>370</v>
      </c>
      <c r="D4936" s="2" t="s">
        <v>114</v>
      </c>
      <c r="E4936" s="2" t="s">
        <v>46</v>
      </c>
      <c r="F4936" s="2">
        <v>3861.64</v>
      </c>
      <c r="G4936" s="2">
        <v>386.16</v>
      </c>
      <c r="H4936" s="2">
        <v>3475.48</v>
      </c>
      <c r="I4936" s="2" t="s">
        <v>29</v>
      </c>
    </row>
    <row r="4937" spans="1:9" x14ac:dyDescent="0.2">
      <c r="A4937" s="3" t="s">
        <v>5373</v>
      </c>
      <c r="B4937" s="3" t="s">
        <v>189</v>
      </c>
      <c r="C4937" s="3" t="s">
        <v>661</v>
      </c>
      <c r="D4937" s="3" t="s">
        <v>52</v>
      </c>
      <c r="E4937" s="3" t="s">
        <v>60</v>
      </c>
      <c r="F4937" s="3">
        <v>6445.25</v>
      </c>
      <c r="G4937" s="3">
        <v>0</v>
      </c>
      <c r="H4937" s="3">
        <v>6445.25</v>
      </c>
      <c r="I4937" s="3" t="s">
        <v>41</v>
      </c>
    </row>
    <row r="4938" spans="1:9" x14ac:dyDescent="0.2">
      <c r="A4938" s="2" t="s">
        <v>5374</v>
      </c>
      <c r="B4938" s="2" t="s">
        <v>562</v>
      </c>
      <c r="C4938" s="2" t="s">
        <v>217</v>
      </c>
      <c r="D4938" s="2" t="s">
        <v>169</v>
      </c>
      <c r="E4938" s="2" t="s">
        <v>34</v>
      </c>
      <c r="F4938" s="2">
        <v>2594.0700000000002</v>
      </c>
      <c r="G4938" s="2">
        <v>518.80999999999995</v>
      </c>
      <c r="H4938" s="2">
        <v>2075.2600000000002</v>
      </c>
      <c r="I4938" s="2" t="s">
        <v>56</v>
      </c>
    </row>
    <row r="4939" spans="1:9" x14ac:dyDescent="0.2">
      <c r="A4939" s="3" t="s">
        <v>5375</v>
      </c>
      <c r="B4939" s="3" t="s">
        <v>148</v>
      </c>
      <c r="C4939" s="3" t="s">
        <v>1278</v>
      </c>
      <c r="D4939" s="3" t="s">
        <v>114</v>
      </c>
      <c r="E4939" s="3" t="s">
        <v>115</v>
      </c>
      <c r="F4939" s="3">
        <v>19781.47</v>
      </c>
      <c r="G4939" s="3">
        <v>1978.15</v>
      </c>
      <c r="H4939" s="3">
        <v>17803.32</v>
      </c>
      <c r="I4939" s="3" t="s">
        <v>56</v>
      </c>
    </row>
    <row r="4940" spans="1:9" x14ac:dyDescent="0.2">
      <c r="A4940" s="2" t="s">
        <v>5376</v>
      </c>
      <c r="B4940" s="2" t="s">
        <v>31</v>
      </c>
      <c r="C4940" s="2" t="s">
        <v>722</v>
      </c>
      <c r="D4940" s="2" t="s">
        <v>52</v>
      </c>
      <c r="E4940" s="2" t="s">
        <v>60</v>
      </c>
      <c r="F4940" s="2">
        <v>2814.58</v>
      </c>
      <c r="G4940" s="2">
        <v>0</v>
      </c>
      <c r="H4940" s="2">
        <v>2814.58</v>
      </c>
      <c r="I4940" s="2" t="s">
        <v>29</v>
      </c>
    </row>
    <row r="4941" spans="1:9" x14ac:dyDescent="0.2">
      <c r="A4941" s="3" t="s">
        <v>5377</v>
      </c>
      <c r="B4941" s="3" t="s">
        <v>246</v>
      </c>
      <c r="C4941" s="3" t="s">
        <v>376</v>
      </c>
      <c r="D4941" s="3" t="s">
        <v>27</v>
      </c>
      <c r="E4941" s="3" t="s">
        <v>60</v>
      </c>
      <c r="F4941" s="3">
        <v>16791.55</v>
      </c>
      <c r="G4941" s="3">
        <v>0</v>
      </c>
      <c r="H4941" s="3">
        <v>16791.55</v>
      </c>
      <c r="I4941" s="3" t="s">
        <v>29</v>
      </c>
    </row>
    <row r="4942" spans="1:9" x14ac:dyDescent="0.2">
      <c r="A4942" s="2" t="s">
        <v>5378</v>
      </c>
      <c r="B4942" s="2" t="s">
        <v>197</v>
      </c>
      <c r="C4942" s="2" t="s">
        <v>546</v>
      </c>
      <c r="D4942" s="2" t="s">
        <v>169</v>
      </c>
      <c r="E4942" s="2" t="s">
        <v>34</v>
      </c>
      <c r="F4942" s="2">
        <v>7338.31</v>
      </c>
      <c r="G4942" s="2">
        <v>1467.66</v>
      </c>
      <c r="H4942" s="2">
        <v>5870.65</v>
      </c>
      <c r="I4942" s="2" t="s">
        <v>29</v>
      </c>
    </row>
    <row r="4943" spans="1:9" x14ac:dyDescent="0.2">
      <c r="A4943" s="3" t="s">
        <v>5379</v>
      </c>
      <c r="B4943" s="3" t="s">
        <v>497</v>
      </c>
      <c r="C4943" s="3" t="s">
        <v>741</v>
      </c>
      <c r="D4943" s="3" t="s">
        <v>64</v>
      </c>
      <c r="E4943" s="3" t="s">
        <v>115</v>
      </c>
      <c r="F4943" s="3">
        <v>6838.21</v>
      </c>
      <c r="G4943" s="3">
        <v>0</v>
      </c>
      <c r="H4943" s="3">
        <v>6838.21</v>
      </c>
      <c r="I4943" s="3" t="s">
        <v>29</v>
      </c>
    </row>
    <row r="4944" spans="1:9" x14ac:dyDescent="0.2">
      <c r="A4944" s="2" t="s">
        <v>5380</v>
      </c>
      <c r="B4944" s="2" t="s">
        <v>179</v>
      </c>
      <c r="C4944" s="2" t="s">
        <v>278</v>
      </c>
      <c r="D4944" s="2" t="s">
        <v>27</v>
      </c>
      <c r="E4944" s="2" t="s">
        <v>34</v>
      </c>
      <c r="F4944" s="2">
        <v>2722.91</v>
      </c>
      <c r="G4944" s="2">
        <v>490.12</v>
      </c>
      <c r="H4944" s="2">
        <v>2232.79</v>
      </c>
      <c r="I4944" s="2" t="s">
        <v>29</v>
      </c>
    </row>
    <row r="4945" spans="1:9" x14ac:dyDescent="0.2">
      <c r="A4945" s="3" t="s">
        <v>5381</v>
      </c>
      <c r="B4945" s="3" t="s">
        <v>138</v>
      </c>
      <c r="C4945" s="3" t="s">
        <v>192</v>
      </c>
      <c r="D4945" s="3" t="s">
        <v>52</v>
      </c>
      <c r="E4945" s="3" t="s">
        <v>60</v>
      </c>
      <c r="F4945" s="3">
        <v>9733.9699999999993</v>
      </c>
      <c r="G4945" s="3">
        <v>0</v>
      </c>
      <c r="H4945" s="3">
        <v>9733.9699999999993</v>
      </c>
      <c r="I4945" s="3" t="s">
        <v>41</v>
      </c>
    </row>
    <row r="4946" spans="1:9" x14ac:dyDescent="0.2">
      <c r="A4946" s="2" t="s">
        <v>5382</v>
      </c>
      <c r="B4946" s="2" t="s">
        <v>487</v>
      </c>
      <c r="C4946" s="2" t="s">
        <v>59</v>
      </c>
      <c r="D4946" s="2" t="s">
        <v>64</v>
      </c>
      <c r="E4946" s="2" t="s">
        <v>34</v>
      </c>
      <c r="F4946" s="2">
        <v>7316.41</v>
      </c>
      <c r="G4946" s="2">
        <v>0</v>
      </c>
      <c r="H4946" s="2">
        <v>7316.41</v>
      </c>
      <c r="I4946" s="2" t="s">
        <v>29</v>
      </c>
    </row>
    <row r="4947" spans="1:9" x14ac:dyDescent="0.2">
      <c r="A4947" s="3" t="s">
        <v>5383</v>
      </c>
      <c r="B4947" s="3" t="s">
        <v>590</v>
      </c>
      <c r="C4947" s="3" t="s">
        <v>669</v>
      </c>
      <c r="D4947" s="3" t="s">
        <v>52</v>
      </c>
      <c r="E4947" s="3" t="s">
        <v>60</v>
      </c>
      <c r="F4947" s="3">
        <v>17585.830000000002</v>
      </c>
      <c r="G4947" s="3">
        <v>0</v>
      </c>
      <c r="H4947" s="3">
        <v>17585.830000000002</v>
      </c>
      <c r="I4947" s="3" t="s">
        <v>56</v>
      </c>
    </row>
    <row r="4948" spans="1:9" x14ac:dyDescent="0.2">
      <c r="A4948" s="2" t="s">
        <v>5384</v>
      </c>
      <c r="B4948" s="2" t="s">
        <v>176</v>
      </c>
      <c r="C4948" s="2" t="s">
        <v>269</v>
      </c>
      <c r="D4948" s="2" t="s">
        <v>52</v>
      </c>
      <c r="E4948" s="2" t="s">
        <v>34</v>
      </c>
      <c r="F4948" s="2">
        <v>10714.5</v>
      </c>
      <c r="G4948" s="2">
        <v>1285.74</v>
      </c>
      <c r="H4948" s="2">
        <v>9428.76</v>
      </c>
      <c r="I4948" s="2" t="s">
        <v>29</v>
      </c>
    </row>
    <row r="4949" spans="1:9" x14ac:dyDescent="0.2">
      <c r="A4949" s="3" t="s">
        <v>5385</v>
      </c>
      <c r="B4949" s="3" t="s">
        <v>813</v>
      </c>
      <c r="C4949" s="3" t="s">
        <v>917</v>
      </c>
      <c r="D4949" s="3" t="s">
        <v>45</v>
      </c>
      <c r="E4949" s="3" t="s">
        <v>46</v>
      </c>
      <c r="F4949" s="3">
        <v>17288.650000000001</v>
      </c>
      <c r="G4949" s="3">
        <v>864.43</v>
      </c>
      <c r="H4949" s="3">
        <v>16424.22</v>
      </c>
      <c r="I4949" s="3" t="s">
        <v>29</v>
      </c>
    </row>
    <row r="4950" spans="1:9" x14ac:dyDescent="0.2">
      <c r="A4950" s="2" t="s">
        <v>5386</v>
      </c>
      <c r="B4950" s="2" t="s">
        <v>1035</v>
      </c>
      <c r="C4950" s="2" t="s">
        <v>190</v>
      </c>
      <c r="D4950" s="2" t="s">
        <v>169</v>
      </c>
      <c r="E4950" s="2" t="s">
        <v>34</v>
      </c>
      <c r="F4950" s="2">
        <v>5133.82</v>
      </c>
      <c r="G4950" s="2">
        <v>1026.76</v>
      </c>
      <c r="H4950" s="2">
        <v>4107.0600000000004</v>
      </c>
      <c r="I4950" s="2" t="s">
        <v>41</v>
      </c>
    </row>
    <row r="4951" spans="1:9" x14ac:dyDescent="0.2">
      <c r="A4951" s="3" t="s">
        <v>5387</v>
      </c>
      <c r="B4951" s="3" t="s">
        <v>197</v>
      </c>
      <c r="C4951" s="3" t="s">
        <v>589</v>
      </c>
      <c r="D4951" s="3" t="s">
        <v>64</v>
      </c>
      <c r="E4951" s="3" t="s">
        <v>28</v>
      </c>
      <c r="F4951" s="3">
        <v>4041.59</v>
      </c>
      <c r="G4951" s="3">
        <v>0</v>
      </c>
      <c r="H4951" s="3">
        <v>4041.59</v>
      </c>
      <c r="I4951" s="3" t="s">
        <v>29</v>
      </c>
    </row>
    <row r="4952" spans="1:9" x14ac:dyDescent="0.2">
      <c r="A4952" s="2" t="s">
        <v>5388</v>
      </c>
      <c r="B4952" s="2" t="s">
        <v>720</v>
      </c>
      <c r="C4952" s="2" t="s">
        <v>1179</v>
      </c>
      <c r="D4952" s="2" t="s">
        <v>45</v>
      </c>
      <c r="E4952" s="2" t="s">
        <v>46</v>
      </c>
      <c r="F4952" s="2">
        <v>14418.09</v>
      </c>
      <c r="G4952" s="2">
        <v>720.9</v>
      </c>
      <c r="H4952" s="2">
        <v>13697.19</v>
      </c>
      <c r="I4952" s="2" t="s">
        <v>29</v>
      </c>
    </row>
    <row r="4953" spans="1:9" x14ac:dyDescent="0.2">
      <c r="A4953" s="3" t="s">
        <v>5389</v>
      </c>
      <c r="B4953" s="3" t="s">
        <v>39</v>
      </c>
      <c r="C4953" s="3" t="s">
        <v>574</v>
      </c>
      <c r="D4953" s="3" t="s">
        <v>33</v>
      </c>
      <c r="E4953" s="3" t="s">
        <v>60</v>
      </c>
      <c r="F4953" s="3">
        <v>7997.74</v>
      </c>
      <c r="G4953" s="3">
        <v>0</v>
      </c>
      <c r="H4953" s="3">
        <v>7997.74</v>
      </c>
      <c r="I4953" s="3" t="s">
        <v>29</v>
      </c>
    </row>
    <row r="4954" spans="1:9" x14ac:dyDescent="0.2">
      <c r="A4954" s="2" t="s">
        <v>5390</v>
      </c>
      <c r="B4954" s="2" t="s">
        <v>773</v>
      </c>
      <c r="C4954" s="2" t="s">
        <v>335</v>
      </c>
      <c r="D4954" s="2" t="s">
        <v>27</v>
      </c>
      <c r="E4954" s="2" t="s">
        <v>34</v>
      </c>
      <c r="F4954" s="2">
        <v>17088.150000000001</v>
      </c>
      <c r="G4954" s="2">
        <v>3075.87</v>
      </c>
      <c r="H4954" s="2">
        <v>14012.28</v>
      </c>
      <c r="I4954" s="2" t="s">
        <v>29</v>
      </c>
    </row>
    <row r="4955" spans="1:9" x14ac:dyDescent="0.2">
      <c r="A4955" s="3" t="s">
        <v>5391</v>
      </c>
      <c r="B4955" s="3" t="s">
        <v>348</v>
      </c>
      <c r="C4955" s="3" t="s">
        <v>1610</v>
      </c>
      <c r="D4955" s="3" t="s">
        <v>64</v>
      </c>
      <c r="E4955" s="3" t="s">
        <v>115</v>
      </c>
      <c r="F4955" s="3">
        <v>5025.9399999999996</v>
      </c>
      <c r="G4955" s="3">
        <v>0</v>
      </c>
      <c r="H4955" s="3">
        <v>5025.9399999999996</v>
      </c>
      <c r="I4955" s="3" t="s">
        <v>29</v>
      </c>
    </row>
    <row r="4956" spans="1:9" x14ac:dyDescent="0.2">
      <c r="A4956" s="2" t="s">
        <v>5392</v>
      </c>
      <c r="B4956" s="2" t="s">
        <v>219</v>
      </c>
      <c r="C4956" s="2" t="s">
        <v>679</v>
      </c>
      <c r="D4956" s="2" t="s">
        <v>114</v>
      </c>
      <c r="E4956" s="2" t="s">
        <v>46</v>
      </c>
      <c r="F4956" s="2">
        <v>8715.01</v>
      </c>
      <c r="G4956" s="2">
        <v>871.5</v>
      </c>
      <c r="H4956" s="2">
        <v>7843.51</v>
      </c>
      <c r="I4956" s="2" t="s">
        <v>29</v>
      </c>
    </row>
    <row r="4957" spans="1:9" x14ac:dyDescent="0.2">
      <c r="A4957" s="3" t="s">
        <v>5393</v>
      </c>
      <c r="B4957" s="3" t="s">
        <v>322</v>
      </c>
      <c r="C4957" s="3" t="s">
        <v>297</v>
      </c>
      <c r="D4957" s="3" t="s">
        <v>206</v>
      </c>
      <c r="E4957" s="3" t="s">
        <v>207</v>
      </c>
      <c r="F4957" s="3">
        <v>3579.89</v>
      </c>
      <c r="G4957" s="3">
        <v>0</v>
      </c>
      <c r="H4957" s="3">
        <v>3579.89</v>
      </c>
      <c r="I4957" s="3" t="s">
        <v>29</v>
      </c>
    </row>
    <row r="4958" spans="1:9" x14ac:dyDescent="0.2">
      <c r="A4958" s="2" t="s">
        <v>5394</v>
      </c>
      <c r="B4958" s="2" t="s">
        <v>671</v>
      </c>
      <c r="C4958" s="2" t="s">
        <v>516</v>
      </c>
      <c r="D4958" s="2" t="s">
        <v>64</v>
      </c>
      <c r="E4958" s="2" t="s">
        <v>34</v>
      </c>
      <c r="F4958" s="2">
        <v>13877.13</v>
      </c>
      <c r="G4958" s="2">
        <v>0</v>
      </c>
      <c r="H4958" s="2">
        <v>13877.13</v>
      </c>
      <c r="I4958" s="2" t="s">
        <v>29</v>
      </c>
    </row>
    <row r="4959" spans="1:9" x14ac:dyDescent="0.2">
      <c r="A4959" s="3" t="s">
        <v>5395</v>
      </c>
      <c r="B4959" s="3" t="s">
        <v>489</v>
      </c>
      <c r="C4959" s="3" t="s">
        <v>212</v>
      </c>
      <c r="D4959" s="3" t="s">
        <v>27</v>
      </c>
      <c r="E4959" s="3" t="s">
        <v>60</v>
      </c>
      <c r="F4959" s="3">
        <v>22822.14</v>
      </c>
      <c r="G4959" s="3">
        <v>0</v>
      </c>
      <c r="H4959" s="3">
        <v>22822.14</v>
      </c>
      <c r="I4959" s="3" t="s">
        <v>29</v>
      </c>
    </row>
    <row r="4960" spans="1:9" x14ac:dyDescent="0.2">
      <c r="A4960" s="2" t="s">
        <v>5396</v>
      </c>
      <c r="B4960" s="2" t="s">
        <v>595</v>
      </c>
      <c r="C4960" s="2" t="s">
        <v>430</v>
      </c>
      <c r="D4960" s="2" t="s">
        <v>169</v>
      </c>
      <c r="E4960" s="2" t="s">
        <v>34</v>
      </c>
      <c r="F4960" s="2">
        <v>3042.78</v>
      </c>
      <c r="G4960" s="2">
        <v>608.55999999999995</v>
      </c>
      <c r="H4960" s="2">
        <v>2434.2199999999998</v>
      </c>
      <c r="I4960" s="2" t="s">
        <v>29</v>
      </c>
    </row>
    <row r="4961" spans="1:9" x14ac:dyDescent="0.2">
      <c r="A4961" s="3" t="s">
        <v>5397</v>
      </c>
      <c r="B4961" s="3" t="s">
        <v>58</v>
      </c>
      <c r="C4961" s="3" t="s">
        <v>1825</v>
      </c>
      <c r="D4961" s="3" t="s">
        <v>64</v>
      </c>
      <c r="E4961" s="3" t="s">
        <v>115</v>
      </c>
      <c r="F4961" s="3">
        <v>6644.86</v>
      </c>
      <c r="G4961" s="3">
        <v>0</v>
      </c>
      <c r="H4961" s="3">
        <v>6644.86</v>
      </c>
      <c r="I4961" s="3" t="s">
        <v>29</v>
      </c>
    </row>
    <row r="4962" spans="1:9" x14ac:dyDescent="0.2">
      <c r="A4962" s="2" t="s">
        <v>5398</v>
      </c>
      <c r="B4962" s="2" t="s">
        <v>75</v>
      </c>
      <c r="C4962" s="2" t="s">
        <v>430</v>
      </c>
      <c r="D4962" s="2" t="s">
        <v>169</v>
      </c>
      <c r="E4962" s="2" t="s">
        <v>46</v>
      </c>
      <c r="F4962" s="2">
        <v>2064.7399999999998</v>
      </c>
      <c r="G4962" s="2">
        <v>412.95</v>
      </c>
      <c r="H4962" s="2">
        <v>1651.79</v>
      </c>
      <c r="I4962" s="2" t="s">
        <v>56</v>
      </c>
    </row>
    <row r="4963" spans="1:9" x14ac:dyDescent="0.2">
      <c r="A4963" s="3" t="s">
        <v>5399</v>
      </c>
      <c r="B4963" s="3" t="s">
        <v>220</v>
      </c>
      <c r="C4963" s="3" t="s">
        <v>84</v>
      </c>
      <c r="D4963" s="3" t="s">
        <v>27</v>
      </c>
      <c r="E4963" s="3" t="s">
        <v>28</v>
      </c>
      <c r="F4963" s="3">
        <v>8905.8799999999992</v>
      </c>
      <c r="G4963" s="3">
        <v>1603.06</v>
      </c>
      <c r="H4963" s="3">
        <v>7302.82</v>
      </c>
      <c r="I4963" s="3" t="s">
        <v>29</v>
      </c>
    </row>
    <row r="4964" spans="1:9" x14ac:dyDescent="0.2">
      <c r="A4964" s="2" t="s">
        <v>5400</v>
      </c>
      <c r="B4964" s="2" t="s">
        <v>123</v>
      </c>
      <c r="C4964" s="2" t="s">
        <v>807</v>
      </c>
      <c r="D4964" s="2" t="s">
        <v>33</v>
      </c>
      <c r="E4964" s="2" t="s">
        <v>60</v>
      </c>
      <c r="F4964" s="2">
        <v>8028.25</v>
      </c>
      <c r="G4964" s="2">
        <v>0</v>
      </c>
      <c r="H4964" s="2">
        <v>8028.25</v>
      </c>
      <c r="I4964" s="2" t="s">
        <v>29</v>
      </c>
    </row>
    <row r="4965" spans="1:9" x14ac:dyDescent="0.2">
      <c r="A4965" s="3" t="s">
        <v>5401</v>
      </c>
      <c r="B4965" s="3" t="s">
        <v>39</v>
      </c>
      <c r="C4965" s="3" t="s">
        <v>753</v>
      </c>
      <c r="D4965" s="3" t="s">
        <v>27</v>
      </c>
      <c r="E4965" s="3" t="s">
        <v>34</v>
      </c>
      <c r="F4965" s="3">
        <v>6681.08</v>
      </c>
      <c r="G4965" s="3">
        <v>1202.5899999999999</v>
      </c>
      <c r="H4965" s="3">
        <v>5478.49</v>
      </c>
      <c r="I4965" s="3" t="s">
        <v>29</v>
      </c>
    </row>
    <row r="4966" spans="1:9" x14ac:dyDescent="0.2">
      <c r="A4966" s="2" t="s">
        <v>5402</v>
      </c>
      <c r="B4966" s="2" t="s">
        <v>31</v>
      </c>
      <c r="C4966" s="2" t="s">
        <v>31</v>
      </c>
      <c r="D4966" s="2" t="s">
        <v>33</v>
      </c>
      <c r="E4966" s="2" t="s">
        <v>60</v>
      </c>
      <c r="F4966" s="2">
        <v>12359.61</v>
      </c>
      <c r="G4966" s="2">
        <v>0</v>
      </c>
      <c r="H4966" s="2">
        <v>12359.61</v>
      </c>
      <c r="I4966" s="2" t="s">
        <v>41</v>
      </c>
    </row>
    <row r="4967" spans="1:9" x14ac:dyDescent="0.2">
      <c r="A4967" s="3" t="s">
        <v>5403</v>
      </c>
      <c r="B4967" s="3" t="s">
        <v>130</v>
      </c>
      <c r="C4967" s="3" t="s">
        <v>234</v>
      </c>
      <c r="D4967" s="3" t="s">
        <v>206</v>
      </c>
      <c r="E4967" s="3" t="s">
        <v>207</v>
      </c>
      <c r="F4967" s="3">
        <v>19792.560000000001</v>
      </c>
      <c r="G4967" s="3">
        <v>0</v>
      </c>
      <c r="H4967" s="3">
        <v>19792.560000000001</v>
      </c>
      <c r="I4967" s="3" t="s">
        <v>29</v>
      </c>
    </row>
    <row r="4968" spans="1:9" x14ac:dyDescent="0.2">
      <c r="A4968" s="2" t="s">
        <v>5404</v>
      </c>
      <c r="B4968" s="2" t="s">
        <v>574</v>
      </c>
      <c r="C4968" s="2" t="s">
        <v>520</v>
      </c>
      <c r="D4968" s="2" t="s">
        <v>33</v>
      </c>
      <c r="E4968" s="2" t="s">
        <v>60</v>
      </c>
      <c r="F4968" s="2">
        <v>16826.849999999999</v>
      </c>
      <c r="G4968" s="2">
        <v>0</v>
      </c>
      <c r="H4968" s="2">
        <v>16826.849999999999</v>
      </c>
      <c r="I4968" s="2" t="s">
        <v>41</v>
      </c>
    </row>
    <row r="4969" spans="1:9" x14ac:dyDescent="0.2">
      <c r="A4969" s="3" t="s">
        <v>5405</v>
      </c>
      <c r="B4969" s="3" t="s">
        <v>238</v>
      </c>
      <c r="C4969" s="3" t="s">
        <v>577</v>
      </c>
      <c r="D4969" s="3" t="s">
        <v>52</v>
      </c>
      <c r="E4969" s="3" t="s">
        <v>34</v>
      </c>
      <c r="F4969" s="3">
        <v>7479.66</v>
      </c>
      <c r="G4969" s="3">
        <v>897.56</v>
      </c>
      <c r="H4969" s="3">
        <v>6582.1</v>
      </c>
      <c r="I4969" s="3" t="s">
        <v>41</v>
      </c>
    </row>
    <row r="4970" spans="1:9" x14ac:dyDescent="0.2">
      <c r="A4970" s="2" t="s">
        <v>5406</v>
      </c>
      <c r="B4970" s="2" t="s">
        <v>75</v>
      </c>
      <c r="C4970" s="2" t="s">
        <v>495</v>
      </c>
      <c r="D4970" s="2" t="s">
        <v>27</v>
      </c>
      <c r="E4970" s="2" t="s">
        <v>28</v>
      </c>
      <c r="F4970" s="2">
        <v>2187.58</v>
      </c>
      <c r="G4970" s="2">
        <v>393.76</v>
      </c>
      <c r="H4970" s="2">
        <v>1793.82</v>
      </c>
      <c r="I4970" s="2" t="s">
        <v>29</v>
      </c>
    </row>
    <row r="4971" spans="1:9" x14ac:dyDescent="0.2">
      <c r="A4971" s="3" t="s">
        <v>5407</v>
      </c>
      <c r="B4971" s="3" t="s">
        <v>516</v>
      </c>
      <c r="C4971" s="3" t="s">
        <v>244</v>
      </c>
      <c r="D4971" s="3" t="s">
        <v>52</v>
      </c>
      <c r="E4971" s="3" t="s">
        <v>60</v>
      </c>
      <c r="F4971" s="3">
        <v>9304.17</v>
      </c>
      <c r="G4971" s="3">
        <v>0</v>
      </c>
      <c r="H4971" s="3">
        <v>9304.17</v>
      </c>
      <c r="I4971" s="3" t="s">
        <v>41</v>
      </c>
    </row>
    <row r="4972" spans="1:9" x14ac:dyDescent="0.2">
      <c r="A4972" s="2" t="s">
        <v>5408</v>
      </c>
      <c r="B4972" s="2" t="s">
        <v>100</v>
      </c>
      <c r="C4972" s="14">
        <v>45339</v>
      </c>
      <c r="D4972" s="2" t="s">
        <v>64</v>
      </c>
      <c r="E4972" s="2" t="s">
        <v>115</v>
      </c>
      <c r="F4972" s="2">
        <v>2831.22</v>
      </c>
      <c r="G4972" s="2">
        <v>0</v>
      </c>
      <c r="H4972" s="2">
        <v>2831.22</v>
      </c>
      <c r="I4972" s="2" t="s">
        <v>29</v>
      </c>
    </row>
    <row r="4973" spans="1:9" x14ac:dyDescent="0.2">
      <c r="A4973" s="3" t="s">
        <v>5409</v>
      </c>
      <c r="B4973" s="3" t="s">
        <v>79</v>
      </c>
      <c r="C4973" s="3" t="s">
        <v>478</v>
      </c>
      <c r="D4973" s="3" t="s">
        <v>33</v>
      </c>
      <c r="E4973" s="3" t="s">
        <v>34</v>
      </c>
      <c r="F4973" s="3">
        <v>2210.29</v>
      </c>
      <c r="G4973" s="3">
        <v>331.54</v>
      </c>
      <c r="H4973" s="3">
        <v>1878.75</v>
      </c>
      <c r="I4973" s="3" t="s">
        <v>29</v>
      </c>
    </row>
    <row r="4974" spans="1:9" x14ac:dyDescent="0.2">
      <c r="A4974" s="2" t="s">
        <v>5410</v>
      </c>
      <c r="B4974" s="2" t="s">
        <v>156</v>
      </c>
      <c r="C4974" s="2" t="s">
        <v>396</v>
      </c>
      <c r="D4974" s="2" t="s">
        <v>33</v>
      </c>
      <c r="E4974" s="2" t="s">
        <v>28</v>
      </c>
      <c r="F4974" s="2">
        <v>18686.46</v>
      </c>
      <c r="G4974" s="2">
        <v>2802.97</v>
      </c>
      <c r="H4974" s="2">
        <v>15883.49</v>
      </c>
      <c r="I4974" s="2" t="s">
        <v>29</v>
      </c>
    </row>
    <row r="4975" spans="1:9" x14ac:dyDescent="0.2">
      <c r="A4975" s="3" t="s">
        <v>5411</v>
      </c>
      <c r="B4975" s="3" t="s">
        <v>441</v>
      </c>
      <c r="C4975" s="3" t="s">
        <v>139</v>
      </c>
      <c r="D4975" s="3" t="s">
        <v>33</v>
      </c>
      <c r="E4975" s="3" t="s">
        <v>34</v>
      </c>
      <c r="F4975" s="3">
        <v>11643.07</v>
      </c>
      <c r="G4975" s="3">
        <v>1746.46</v>
      </c>
      <c r="H4975" s="3">
        <v>9896.61</v>
      </c>
      <c r="I4975" s="3" t="s">
        <v>41</v>
      </c>
    </row>
    <row r="4976" spans="1:9" x14ac:dyDescent="0.2">
      <c r="A4976" s="2" t="s">
        <v>5412</v>
      </c>
      <c r="B4976" s="2" t="s">
        <v>138</v>
      </c>
      <c r="C4976" s="2" t="s">
        <v>382</v>
      </c>
      <c r="D4976" s="2" t="s">
        <v>52</v>
      </c>
      <c r="E4976" s="2" t="s">
        <v>34</v>
      </c>
      <c r="F4976" s="2">
        <v>14327.16</v>
      </c>
      <c r="G4976" s="2">
        <v>1719.26</v>
      </c>
      <c r="H4976" s="2">
        <v>12607.9</v>
      </c>
      <c r="I4976" s="2" t="s">
        <v>29</v>
      </c>
    </row>
    <row r="4977" spans="1:9" x14ac:dyDescent="0.2">
      <c r="A4977" s="3" t="s">
        <v>5413</v>
      </c>
      <c r="B4977" s="3" t="s">
        <v>318</v>
      </c>
      <c r="C4977" s="3" t="s">
        <v>70</v>
      </c>
      <c r="D4977" s="3" t="s">
        <v>33</v>
      </c>
      <c r="E4977" s="3" t="s">
        <v>34</v>
      </c>
      <c r="F4977" s="3">
        <v>12176.91</v>
      </c>
      <c r="G4977" s="3">
        <v>1826.54</v>
      </c>
      <c r="H4977" s="3">
        <v>10350.370000000001</v>
      </c>
      <c r="I4977" s="3" t="s">
        <v>29</v>
      </c>
    </row>
    <row r="4978" spans="1:9" x14ac:dyDescent="0.2">
      <c r="A4978" s="2" t="s">
        <v>5414</v>
      </c>
      <c r="B4978" s="2" t="s">
        <v>1072</v>
      </c>
      <c r="C4978" s="2" t="s">
        <v>543</v>
      </c>
      <c r="D4978" s="2" t="s">
        <v>169</v>
      </c>
      <c r="E4978" s="2" t="s">
        <v>46</v>
      </c>
      <c r="F4978" s="2">
        <v>8040.76</v>
      </c>
      <c r="G4978" s="2">
        <v>1608.15</v>
      </c>
      <c r="H4978" s="2">
        <v>6432.61</v>
      </c>
      <c r="I4978" s="2" t="s">
        <v>29</v>
      </c>
    </row>
    <row r="4979" spans="1:9" x14ac:dyDescent="0.2">
      <c r="A4979" s="3" t="s">
        <v>5415</v>
      </c>
      <c r="B4979" s="3" t="s">
        <v>605</v>
      </c>
      <c r="C4979" s="3" t="s">
        <v>292</v>
      </c>
      <c r="D4979" s="3" t="s">
        <v>52</v>
      </c>
      <c r="E4979" s="3" t="s">
        <v>34</v>
      </c>
      <c r="F4979" s="3">
        <v>12126.61</v>
      </c>
      <c r="G4979" s="3">
        <v>1455.19</v>
      </c>
      <c r="H4979" s="3">
        <v>10671.42</v>
      </c>
      <c r="I4979" s="3" t="s">
        <v>29</v>
      </c>
    </row>
    <row r="4980" spans="1:9" x14ac:dyDescent="0.2">
      <c r="A4980" s="2" t="s">
        <v>5416</v>
      </c>
      <c r="B4980" s="2" t="s">
        <v>173</v>
      </c>
      <c r="C4980" s="2" t="s">
        <v>2988</v>
      </c>
      <c r="D4980" s="2" t="s">
        <v>114</v>
      </c>
      <c r="E4980" s="2" t="s">
        <v>115</v>
      </c>
      <c r="F4980" s="2">
        <v>10976.01</v>
      </c>
      <c r="G4980" s="2">
        <v>1097.5999999999999</v>
      </c>
      <c r="H4980" s="2">
        <v>9878.41</v>
      </c>
      <c r="I4980" s="2" t="s">
        <v>29</v>
      </c>
    </row>
    <row r="4981" spans="1:9" x14ac:dyDescent="0.2">
      <c r="A4981" s="3" t="s">
        <v>5417</v>
      </c>
      <c r="B4981" s="3" t="s">
        <v>246</v>
      </c>
      <c r="C4981" s="3" t="s">
        <v>846</v>
      </c>
      <c r="D4981" s="3" t="s">
        <v>33</v>
      </c>
      <c r="E4981" s="3" t="s">
        <v>34</v>
      </c>
      <c r="F4981" s="3">
        <v>5923.64</v>
      </c>
      <c r="G4981" s="3">
        <v>888.55</v>
      </c>
      <c r="H4981" s="3">
        <v>5035.09</v>
      </c>
      <c r="I4981" s="3" t="s">
        <v>29</v>
      </c>
    </row>
    <row r="4982" spans="1:9" x14ac:dyDescent="0.2">
      <c r="A4982" s="2" t="s">
        <v>5418</v>
      </c>
      <c r="B4982" s="2" t="s">
        <v>817</v>
      </c>
      <c r="C4982" s="2" t="s">
        <v>222</v>
      </c>
      <c r="D4982" s="2" t="s">
        <v>33</v>
      </c>
      <c r="E4982" s="2" t="s">
        <v>28</v>
      </c>
      <c r="F4982" s="2">
        <v>9346.7199999999993</v>
      </c>
      <c r="G4982" s="2">
        <v>1402.01</v>
      </c>
      <c r="H4982" s="2">
        <v>7944.71</v>
      </c>
      <c r="I4982" s="2" t="s">
        <v>41</v>
      </c>
    </row>
    <row r="4983" spans="1:9" x14ac:dyDescent="0.2">
      <c r="A4983" s="3" t="s">
        <v>5419</v>
      </c>
      <c r="B4983" s="3" t="s">
        <v>217</v>
      </c>
      <c r="C4983" s="3" t="s">
        <v>553</v>
      </c>
      <c r="D4983" s="3" t="s">
        <v>45</v>
      </c>
      <c r="E4983" s="3" t="s">
        <v>46</v>
      </c>
      <c r="F4983" s="3">
        <v>6702.82</v>
      </c>
      <c r="G4983" s="3">
        <v>335.14</v>
      </c>
      <c r="H4983" s="3">
        <v>6367.68</v>
      </c>
      <c r="I4983" s="3" t="s">
        <v>41</v>
      </c>
    </row>
    <row r="4984" spans="1:9" x14ac:dyDescent="0.2">
      <c r="A4984" s="2" t="s">
        <v>5420</v>
      </c>
      <c r="B4984" s="2" t="s">
        <v>145</v>
      </c>
      <c r="C4984" s="2" t="s">
        <v>348</v>
      </c>
      <c r="D4984" s="2" t="s">
        <v>33</v>
      </c>
      <c r="E4984" s="2" t="s">
        <v>60</v>
      </c>
      <c r="F4984" s="2">
        <v>9958.9</v>
      </c>
      <c r="G4984" s="2">
        <v>0</v>
      </c>
      <c r="H4984" s="2">
        <v>9958.9</v>
      </c>
      <c r="I4984" s="2" t="s">
        <v>29</v>
      </c>
    </row>
    <row r="4985" spans="1:9" x14ac:dyDescent="0.2">
      <c r="A4985" s="3" t="s">
        <v>5421</v>
      </c>
      <c r="B4985" s="3" t="s">
        <v>516</v>
      </c>
      <c r="C4985" s="3" t="s">
        <v>241</v>
      </c>
      <c r="D4985" s="3" t="s">
        <v>45</v>
      </c>
      <c r="E4985" s="3" t="s">
        <v>89</v>
      </c>
      <c r="F4985" s="3">
        <v>10023.299999999999</v>
      </c>
      <c r="G4985" s="3">
        <v>0</v>
      </c>
      <c r="H4985" s="3">
        <v>10023.299999999999</v>
      </c>
      <c r="I4985" s="3" t="s">
        <v>29</v>
      </c>
    </row>
    <row r="4986" spans="1:9" x14ac:dyDescent="0.2">
      <c r="A4986" s="2" t="s">
        <v>5422</v>
      </c>
      <c r="B4986" s="2" t="s">
        <v>558</v>
      </c>
      <c r="C4986" s="2" t="s">
        <v>448</v>
      </c>
      <c r="D4986" s="2" t="s">
        <v>27</v>
      </c>
      <c r="E4986" s="2" t="s">
        <v>28</v>
      </c>
      <c r="F4986" s="2">
        <v>6202.74</v>
      </c>
      <c r="G4986" s="2">
        <v>1116.49</v>
      </c>
      <c r="H4986" s="2">
        <v>5086.25</v>
      </c>
      <c r="I4986" s="2" t="s">
        <v>29</v>
      </c>
    </row>
    <row r="4987" spans="1:9" x14ac:dyDescent="0.2">
      <c r="A4987" s="3" t="s">
        <v>5423</v>
      </c>
      <c r="B4987" s="3" t="s">
        <v>456</v>
      </c>
      <c r="C4987" s="3" t="s">
        <v>1101</v>
      </c>
      <c r="D4987" s="3" t="s">
        <v>52</v>
      </c>
      <c r="E4987" s="3" t="s">
        <v>60</v>
      </c>
      <c r="F4987" s="3">
        <v>7629.78</v>
      </c>
      <c r="G4987" s="3">
        <v>0</v>
      </c>
      <c r="H4987" s="3">
        <v>7629.78</v>
      </c>
      <c r="I4987" s="3" t="s">
        <v>29</v>
      </c>
    </row>
    <row r="4988" spans="1:9" x14ac:dyDescent="0.2">
      <c r="A4988" s="2" t="s">
        <v>5424</v>
      </c>
      <c r="B4988" s="2" t="s">
        <v>558</v>
      </c>
      <c r="C4988" s="2" t="s">
        <v>158</v>
      </c>
      <c r="D4988" s="2" t="s">
        <v>52</v>
      </c>
      <c r="E4988" s="2" t="s">
        <v>34</v>
      </c>
      <c r="F4988" s="2">
        <v>6327.47</v>
      </c>
      <c r="G4988" s="2">
        <v>759.3</v>
      </c>
      <c r="H4988" s="2">
        <v>5568.17</v>
      </c>
      <c r="I4988" s="2" t="s">
        <v>41</v>
      </c>
    </row>
    <row r="4989" spans="1:9" x14ac:dyDescent="0.2">
      <c r="A4989" s="3" t="s">
        <v>5425</v>
      </c>
      <c r="B4989" s="3" t="s">
        <v>32</v>
      </c>
      <c r="C4989" s="3" t="s">
        <v>76</v>
      </c>
      <c r="D4989" s="3" t="s">
        <v>64</v>
      </c>
      <c r="E4989" s="3" t="s">
        <v>28</v>
      </c>
      <c r="F4989" s="3">
        <v>8309.66</v>
      </c>
      <c r="G4989" s="3">
        <v>0</v>
      </c>
      <c r="H4989" s="3">
        <v>8309.66</v>
      </c>
      <c r="I4989" s="3" t="s">
        <v>29</v>
      </c>
    </row>
    <row r="4990" spans="1:9" x14ac:dyDescent="0.2">
      <c r="A4990" s="2" t="s">
        <v>5426</v>
      </c>
      <c r="B4990" s="2" t="s">
        <v>62</v>
      </c>
      <c r="C4990" s="2" t="s">
        <v>103</v>
      </c>
      <c r="D4990" s="2" t="s">
        <v>27</v>
      </c>
      <c r="E4990" s="2" t="s">
        <v>60</v>
      </c>
      <c r="F4990" s="2">
        <v>2579.17</v>
      </c>
      <c r="G4990" s="2">
        <v>0</v>
      </c>
      <c r="H4990" s="2">
        <v>2579.17</v>
      </c>
      <c r="I4990" s="2" t="s">
        <v>29</v>
      </c>
    </row>
    <row r="4991" spans="1:9" x14ac:dyDescent="0.2">
      <c r="A4991" s="3" t="s">
        <v>5427</v>
      </c>
      <c r="B4991" s="3" t="s">
        <v>322</v>
      </c>
      <c r="C4991" s="3" t="s">
        <v>103</v>
      </c>
      <c r="D4991" s="3" t="s">
        <v>64</v>
      </c>
      <c r="E4991" s="3" t="s">
        <v>34</v>
      </c>
      <c r="F4991" s="3">
        <v>12521.65</v>
      </c>
      <c r="G4991" s="3">
        <v>0</v>
      </c>
      <c r="H4991" s="3">
        <v>12521.65</v>
      </c>
      <c r="I4991" s="3" t="s">
        <v>29</v>
      </c>
    </row>
    <row r="4992" spans="1:9" x14ac:dyDescent="0.2">
      <c r="A4992" s="2" t="s">
        <v>5428</v>
      </c>
      <c r="B4992" s="2" t="s">
        <v>132</v>
      </c>
      <c r="C4992" s="2" t="s">
        <v>562</v>
      </c>
      <c r="D4992" s="2" t="s">
        <v>33</v>
      </c>
      <c r="E4992" s="2" t="s">
        <v>34</v>
      </c>
      <c r="F4992" s="2">
        <v>2803.52</v>
      </c>
      <c r="G4992" s="2">
        <v>420.53</v>
      </c>
      <c r="H4992" s="2">
        <v>2382.9899999999998</v>
      </c>
      <c r="I4992" s="2" t="s">
        <v>29</v>
      </c>
    </row>
    <row r="4993" spans="1:9" x14ac:dyDescent="0.2">
      <c r="A4993" s="3" t="s">
        <v>5429</v>
      </c>
      <c r="B4993" s="3" t="s">
        <v>135</v>
      </c>
      <c r="C4993" s="3" t="s">
        <v>958</v>
      </c>
      <c r="D4993" s="3" t="s">
        <v>52</v>
      </c>
      <c r="E4993" s="3" t="s">
        <v>34</v>
      </c>
      <c r="F4993" s="3">
        <v>6489.55</v>
      </c>
      <c r="G4993" s="3">
        <v>778.75</v>
      </c>
      <c r="H4993" s="3">
        <v>5710.8</v>
      </c>
      <c r="I4993" s="3" t="s">
        <v>29</v>
      </c>
    </row>
    <row r="4994" spans="1:9" x14ac:dyDescent="0.2">
      <c r="A4994" s="2" t="s">
        <v>5430</v>
      </c>
      <c r="B4994" s="2" t="s">
        <v>653</v>
      </c>
      <c r="C4994" s="2" t="s">
        <v>1610</v>
      </c>
      <c r="D4994" s="2" t="s">
        <v>27</v>
      </c>
      <c r="E4994" s="2" t="s">
        <v>34</v>
      </c>
      <c r="F4994" s="2">
        <v>11872.21</v>
      </c>
      <c r="G4994" s="2">
        <v>2137</v>
      </c>
      <c r="H4994" s="2">
        <v>9735.2099999999991</v>
      </c>
      <c r="I4994" s="2" t="s">
        <v>41</v>
      </c>
    </row>
    <row r="4995" spans="1:9" x14ac:dyDescent="0.2">
      <c r="A4995" s="3" t="s">
        <v>5431</v>
      </c>
      <c r="B4995" s="3" t="s">
        <v>1272</v>
      </c>
      <c r="C4995" s="3" t="s">
        <v>307</v>
      </c>
      <c r="D4995" s="3" t="s">
        <v>33</v>
      </c>
      <c r="E4995" s="3" t="s">
        <v>34</v>
      </c>
      <c r="F4995" s="3">
        <v>2897.9</v>
      </c>
      <c r="G4995" s="3">
        <v>434.68</v>
      </c>
      <c r="H4995" s="3">
        <v>2463.2199999999998</v>
      </c>
      <c r="I4995" s="3" t="s">
        <v>41</v>
      </c>
    </row>
    <row r="4996" spans="1:9" x14ac:dyDescent="0.2">
      <c r="A4996" s="2" t="s">
        <v>5432</v>
      </c>
      <c r="B4996" s="2" t="s">
        <v>955</v>
      </c>
      <c r="C4996" s="2" t="s">
        <v>501</v>
      </c>
      <c r="D4996" s="2" t="s">
        <v>206</v>
      </c>
      <c r="E4996" s="2" t="s">
        <v>207</v>
      </c>
      <c r="F4996" s="2">
        <v>18538.5</v>
      </c>
      <c r="G4996" s="2">
        <v>0</v>
      </c>
      <c r="H4996" s="2">
        <v>18538.5</v>
      </c>
      <c r="I4996" s="2" t="s">
        <v>29</v>
      </c>
    </row>
    <row r="4997" spans="1:9" x14ac:dyDescent="0.2">
      <c r="A4997" s="3" t="s">
        <v>5433</v>
      </c>
      <c r="B4997" s="3" t="s">
        <v>261</v>
      </c>
      <c r="C4997" s="3" t="s">
        <v>391</v>
      </c>
      <c r="D4997" s="3" t="s">
        <v>206</v>
      </c>
      <c r="E4997" s="3" t="s">
        <v>207</v>
      </c>
      <c r="F4997" s="3">
        <v>15125.91</v>
      </c>
      <c r="G4997" s="3">
        <v>0</v>
      </c>
      <c r="H4997" s="3">
        <v>15125.91</v>
      </c>
      <c r="I4997" s="3" t="s">
        <v>29</v>
      </c>
    </row>
    <row r="4998" spans="1:9" x14ac:dyDescent="0.2">
      <c r="A4998" s="2" t="s">
        <v>5434</v>
      </c>
      <c r="B4998" s="2" t="s">
        <v>322</v>
      </c>
      <c r="C4998" s="2" t="s">
        <v>318</v>
      </c>
      <c r="D4998" s="2" t="s">
        <v>64</v>
      </c>
      <c r="E4998" s="2" t="s">
        <v>115</v>
      </c>
      <c r="F4998" s="2">
        <v>18977.599999999999</v>
      </c>
      <c r="G4998" s="2">
        <v>0</v>
      </c>
      <c r="H4998" s="2">
        <v>18977.599999999999</v>
      </c>
      <c r="I4998" s="2" t="s">
        <v>56</v>
      </c>
    </row>
    <row r="4999" spans="1:9" x14ac:dyDescent="0.2">
      <c r="A4999" s="3" t="s">
        <v>5435</v>
      </c>
      <c r="B4999" s="3" t="s">
        <v>778</v>
      </c>
      <c r="C4999" s="3" t="s">
        <v>178</v>
      </c>
      <c r="D4999" s="3" t="s">
        <v>52</v>
      </c>
      <c r="E4999" s="3" t="s">
        <v>60</v>
      </c>
      <c r="F4999" s="3">
        <v>4377.6899999999996</v>
      </c>
      <c r="G4999" s="3">
        <v>0</v>
      </c>
      <c r="H4999" s="3">
        <v>4377.6899999999996</v>
      </c>
      <c r="I4999" s="3" t="s">
        <v>29</v>
      </c>
    </row>
    <row r="5000" spans="1:9" x14ac:dyDescent="0.2">
      <c r="A5000" s="2" t="s">
        <v>5436</v>
      </c>
      <c r="B5000" s="2" t="s">
        <v>664</v>
      </c>
      <c r="C5000" s="2" t="s">
        <v>236</v>
      </c>
      <c r="D5000" s="2" t="s">
        <v>33</v>
      </c>
      <c r="E5000" s="2" t="s">
        <v>28</v>
      </c>
      <c r="F5000" s="2">
        <v>9234.2800000000007</v>
      </c>
      <c r="G5000" s="2">
        <v>1385.14</v>
      </c>
      <c r="H5000" s="2">
        <v>7849.14</v>
      </c>
      <c r="I5000" s="2" t="s">
        <v>41</v>
      </c>
    </row>
    <row r="5001" spans="1:9" x14ac:dyDescent="0.2">
      <c r="A5001" s="3" t="s">
        <v>5437</v>
      </c>
      <c r="B5001" s="3" t="s">
        <v>359</v>
      </c>
      <c r="C5001" s="3" t="s">
        <v>314</v>
      </c>
      <c r="D5001" s="3" t="s">
        <v>27</v>
      </c>
      <c r="E5001" s="3" t="s">
        <v>34</v>
      </c>
      <c r="F5001" s="3">
        <v>6607.36</v>
      </c>
      <c r="G5001" s="3">
        <v>1189.32</v>
      </c>
      <c r="H5001" s="3">
        <v>5418.04</v>
      </c>
      <c r="I5001" s="3" t="s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pane ySplit="1" topLeftCell="A2" activePane="bottomLeft" state="frozen"/>
      <selection pane="bottomLeft" activeCell="C9" sqref="C9"/>
    </sheetView>
  </sheetViews>
  <sheetFormatPr defaultRowHeight="14.25" x14ac:dyDescent="0.2"/>
  <cols>
    <col min="1" max="1" width="14" customWidth="1"/>
    <col min="2" max="2" width="20" customWidth="1"/>
    <col min="3" max="3" width="16" customWidth="1"/>
    <col min="4" max="4" width="20" customWidth="1"/>
    <col min="5" max="5" width="27" customWidth="1"/>
    <col min="6" max="6" width="18" customWidth="1"/>
  </cols>
  <sheetData>
    <row r="1" spans="1:6" x14ac:dyDescent="0.2">
      <c r="A1" s="1" t="s">
        <v>18</v>
      </c>
      <c r="B1" s="1" t="s">
        <v>5438</v>
      </c>
      <c r="C1" s="1" t="s">
        <v>5439</v>
      </c>
      <c r="D1" s="1" t="s">
        <v>5440</v>
      </c>
      <c r="E1" s="1" t="s">
        <v>5441</v>
      </c>
      <c r="F1" s="1" t="s">
        <v>5442</v>
      </c>
    </row>
    <row r="2" spans="1:6" x14ac:dyDescent="0.2">
      <c r="A2" s="2" t="s">
        <v>33</v>
      </c>
      <c r="B2" s="2" t="s">
        <v>5443</v>
      </c>
      <c r="C2" s="2" t="s">
        <v>5444</v>
      </c>
      <c r="D2" s="2" t="s">
        <v>5445</v>
      </c>
      <c r="E2" s="2">
        <v>0.15</v>
      </c>
      <c r="F2" s="2" t="s">
        <v>5446</v>
      </c>
    </row>
    <row r="3" spans="1:6" x14ac:dyDescent="0.2">
      <c r="A3" s="3" t="s">
        <v>27</v>
      </c>
      <c r="B3" s="3" t="s">
        <v>5447</v>
      </c>
      <c r="C3" s="3" t="s">
        <v>5444</v>
      </c>
      <c r="D3" s="3" t="s">
        <v>5445</v>
      </c>
      <c r="E3" s="3">
        <v>0.18</v>
      </c>
      <c r="F3" s="3" t="s">
        <v>5446</v>
      </c>
    </row>
    <row r="4" spans="1:6" x14ac:dyDescent="0.2">
      <c r="A4" s="2" t="s">
        <v>52</v>
      </c>
      <c r="B4" s="2" t="s">
        <v>5448</v>
      </c>
      <c r="C4" s="2" t="s">
        <v>5444</v>
      </c>
      <c r="D4" s="2" t="s">
        <v>5445</v>
      </c>
      <c r="E4" s="2">
        <v>0.12</v>
      </c>
      <c r="F4" s="2" t="s">
        <v>5449</v>
      </c>
    </row>
    <row r="5" spans="1:6" x14ac:dyDescent="0.2">
      <c r="A5" s="3" t="s">
        <v>64</v>
      </c>
      <c r="B5" s="3" t="s">
        <v>5450</v>
      </c>
      <c r="C5" s="3" t="s">
        <v>5451</v>
      </c>
      <c r="D5" s="3" t="s">
        <v>5452</v>
      </c>
      <c r="E5" s="3">
        <v>0</v>
      </c>
      <c r="F5" s="3" t="s">
        <v>5449</v>
      </c>
    </row>
    <row r="6" spans="1:6" x14ac:dyDescent="0.2">
      <c r="A6" s="2" t="s">
        <v>206</v>
      </c>
      <c r="B6" s="2" t="s">
        <v>5453</v>
      </c>
      <c r="C6" s="2" t="s">
        <v>5451</v>
      </c>
      <c r="D6" s="2" t="s">
        <v>5452</v>
      </c>
      <c r="E6" s="2">
        <v>0</v>
      </c>
      <c r="F6" s="2" t="s">
        <v>5449</v>
      </c>
    </row>
    <row r="7" spans="1:6" x14ac:dyDescent="0.2">
      <c r="A7" s="3" t="s">
        <v>45</v>
      </c>
      <c r="B7" s="3" t="s">
        <v>5454</v>
      </c>
      <c r="C7" s="3" t="s">
        <v>5455</v>
      </c>
      <c r="D7" s="3" t="s">
        <v>5452</v>
      </c>
      <c r="E7" s="3">
        <v>0.05</v>
      </c>
      <c r="F7" s="3" t="s">
        <v>5456</v>
      </c>
    </row>
    <row r="8" spans="1:6" x14ac:dyDescent="0.2">
      <c r="A8" s="2" t="s">
        <v>114</v>
      </c>
      <c r="B8" s="2" t="s">
        <v>5457</v>
      </c>
      <c r="C8" s="2" t="s">
        <v>5458</v>
      </c>
      <c r="D8" s="2" t="s">
        <v>5445</v>
      </c>
      <c r="E8" s="2">
        <v>0.1</v>
      </c>
      <c r="F8" s="2" t="s">
        <v>5456</v>
      </c>
    </row>
    <row r="9" spans="1:6" x14ac:dyDescent="0.2">
      <c r="A9" s="3" t="s">
        <v>169</v>
      </c>
      <c r="B9" s="3" t="s">
        <v>5459</v>
      </c>
      <c r="C9" s="3" t="s">
        <v>5460</v>
      </c>
      <c r="D9" s="3" t="s">
        <v>5445</v>
      </c>
      <c r="E9" s="3">
        <v>0.2</v>
      </c>
      <c r="F9" s="3" t="s">
        <v>5446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6" customWidth="1"/>
    <col min="2" max="2" width="23" customWidth="1"/>
    <col min="3" max="3" width="21" customWidth="1"/>
  </cols>
  <sheetData>
    <row r="1" spans="1:3" x14ac:dyDescent="0.2">
      <c r="A1" s="1" t="s">
        <v>19</v>
      </c>
      <c r="B1" s="1" t="s">
        <v>5461</v>
      </c>
      <c r="C1" s="1" t="s">
        <v>5462</v>
      </c>
    </row>
    <row r="2" spans="1:3" x14ac:dyDescent="0.2">
      <c r="A2" s="2" t="s">
        <v>34</v>
      </c>
      <c r="B2" s="2" t="s">
        <v>5463</v>
      </c>
      <c r="C2" s="2" t="b">
        <v>1</v>
      </c>
    </row>
    <row r="3" spans="1:3" x14ac:dyDescent="0.2">
      <c r="A3" s="3" t="s">
        <v>46</v>
      </c>
      <c r="B3" s="3" t="s">
        <v>5464</v>
      </c>
      <c r="C3" s="3" t="b">
        <v>1</v>
      </c>
    </row>
    <row r="4" spans="1:3" x14ac:dyDescent="0.2">
      <c r="A4" s="2" t="s">
        <v>115</v>
      </c>
      <c r="B4" s="2" t="s">
        <v>5465</v>
      </c>
      <c r="C4" s="2" t="b">
        <v>1</v>
      </c>
    </row>
    <row r="5" spans="1:3" x14ac:dyDescent="0.2">
      <c r="A5" s="3" t="s">
        <v>60</v>
      </c>
      <c r="B5" s="3" t="s">
        <v>5466</v>
      </c>
      <c r="C5" s="3" t="b">
        <v>0</v>
      </c>
    </row>
    <row r="6" spans="1:3" x14ac:dyDescent="0.2">
      <c r="A6" s="2" t="s">
        <v>28</v>
      </c>
      <c r="B6" s="2" t="s">
        <v>5467</v>
      </c>
      <c r="C6" s="2" t="b">
        <v>1</v>
      </c>
    </row>
    <row r="7" spans="1:3" x14ac:dyDescent="0.2">
      <c r="A7" s="3" t="s">
        <v>207</v>
      </c>
      <c r="B7" s="3" t="s">
        <v>5468</v>
      </c>
      <c r="C7" s="3" t="b">
        <v>0</v>
      </c>
    </row>
    <row r="8" spans="1:3" x14ac:dyDescent="0.2">
      <c r="A8" s="2" t="s">
        <v>89</v>
      </c>
      <c r="B8" s="2" t="s">
        <v>5469</v>
      </c>
      <c r="C8" s="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F4828-8393-4971-9B0D-AE3844E49948}">
  <dimension ref="A1:K585"/>
  <sheetViews>
    <sheetView workbookViewId="0">
      <selection activeCell="G71" sqref="G71"/>
    </sheetView>
  </sheetViews>
  <sheetFormatPr defaultRowHeight="14.25" x14ac:dyDescent="0.2"/>
  <cols>
    <col min="1" max="1" width="13.5" bestFit="1" customWidth="1"/>
    <col min="2" max="2" width="16" bestFit="1" customWidth="1"/>
    <col min="3" max="3" width="17" bestFit="1" customWidth="1"/>
    <col min="4" max="4" width="13.375" bestFit="1" customWidth="1"/>
    <col min="5" max="5" width="15.75" bestFit="1" customWidth="1"/>
    <col min="6" max="6" width="23.5" bestFit="1" customWidth="1"/>
    <col min="7" max="7" width="22.375" bestFit="1" customWidth="1"/>
    <col min="8" max="8" width="21.25" bestFit="1" customWidth="1"/>
    <col min="9" max="9" width="11.375" bestFit="1" customWidth="1"/>
    <col min="10" max="10" width="13.875" bestFit="1" customWidth="1"/>
    <col min="11" max="11" width="15.875" bestFit="1" customWidth="1"/>
  </cols>
  <sheetData>
    <row r="1" spans="1:11" x14ac:dyDescent="0.2">
      <c r="A1" s="13" t="s">
        <v>5507</v>
      </c>
    </row>
    <row r="3" spans="1:11" x14ac:dyDescent="0.2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5439</v>
      </c>
    </row>
    <row r="4" spans="1:11" x14ac:dyDescent="0.2">
      <c r="A4" t="s">
        <v>5421</v>
      </c>
      <c r="B4" t="s">
        <v>516</v>
      </c>
      <c r="C4" t="s">
        <v>241</v>
      </c>
      <c r="D4" t="s">
        <v>45</v>
      </c>
      <c r="E4" t="s">
        <v>89</v>
      </c>
      <c r="F4">
        <v>10023.299999999999</v>
      </c>
      <c r="G4">
        <v>0</v>
      </c>
      <c r="H4">
        <v>10023.299999999999</v>
      </c>
      <c r="I4" t="s">
        <v>29</v>
      </c>
      <c r="J4">
        <v>1</v>
      </c>
      <c r="K4" t="s">
        <v>5455</v>
      </c>
    </row>
    <row r="5" spans="1:11" x14ac:dyDescent="0.2">
      <c r="A5" t="s">
        <v>5368</v>
      </c>
      <c r="B5" t="s">
        <v>234</v>
      </c>
      <c r="C5" t="s">
        <v>787</v>
      </c>
      <c r="D5" t="s">
        <v>45</v>
      </c>
      <c r="E5" t="s">
        <v>89</v>
      </c>
      <c r="F5">
        <v>10119.34</v>
      </c>
      <c r="G5">
        <v>0</v>
      </c>
      <c r="H5">
        <v>10119.34</v>
      </c>
      <c r="I5" t="s">
        <v>29</v>
      </c>
      <c r="J5">
        <v>1</v>
      </c>
      <c r="K5" t="s">
        <v>5455</v>
      </c>
    </row>
    <row r="6" spans="1:11" x14ac:dyDescent="0.2">
      <c r="A6" t="s">
        <v>5338</v>
      </c>
      <c r="B6" t="s">
        <v>573</v>
      </c>
      <c r="C6" t="s">
        <v>158</v>
      </c>
      <c r="D6" t="s">
        <v>45</v>
      </c>
      <c r="E6" t="s">
        <v>89</v>
      </c>
      <c r="F6">
        <v>6071.27</v>
      </c>
      <c r="G6">
        <v>0</v>
      </c>
      <c r="H6">
        <v>6071.27</v>
      </c>
      <c r="I6" t="s">
        <v>29</v>
      </c>
      <c r="J6">
        <v>1</v>
      </c>
      <c r="K6" t="s">
        <v>5455</v>
      </c>
    </row>
    <row r="7" spans="1:11" x14ac:dyDescent="0.2">
      <c r="A7" t="s">
        <v>5316</v>
      </c>
      <c r="B7" t="s">
        <v>109</v>
      </c>
      <c r="C7" t="s">
        <v>269</v>
      </c>
      <c r="D7" t="s">
        <v>45</v>
      </c>
      <c r="E7" t="s">
        <v>89</v>
      </c>
      <c r="F7">
        <v>6678.3</v>
      </c>
      <c r="G7">
        <v>0</v>
      </c>
      <c r="H7">
        <v>6678.3</v>
      </c>
      <c r="I7" t="s">
        <v>29</v>
      </c>
      <c r="J7">
        <v>1</v>
      </c>
      <c r="K7" t="s">
        <v>5455</v>
      </c>
    </row>
    <row r="8" spans="1:11" x14ac:dyDescent="0.2">
      <c r="A8" t="s">
        <v>5294</v>
      </c>
      <c r="B8" t="s">
        <v>78</v>
      </c>
      <c r="C8" t="s">
        <v>59</v>
      </c>
      <c r="D8" t="s">
        <v>45</v>
      </c>
      <c r="E8" t="s">
        <v>89</v>
      </c>
      <c r="F8">
        <v>2352.9299999999998</v>
      </c>
      <c r="G8">
        <v>0</v>
      </c>
      <c r="H8">
        <v>2352.9299999999998</v>
      </c>
      <c r="I8" t="s">
        <v>29</v>
      </c>
      <c r="J8">
        <v>1</v>
      </c>
      <c r="K8" t="s">
        <v>5455</v>
      </c>
    </row>
    <row r="9" spans="1:11" x14ac:dyDescent="0.2">
      <c r="A9" t="s">
        <v>5288</v>
      </c>
      <c r="B9" t="s">
        <v>197</v>
      </c>
      <c r="C9" t="s">
        <v>375</v>
      </c>
      <c r="D9" t="s">
        <v>45</v>
      </c>
      <c r="E9" t="s">
        <v>89</v>
      </c>
      <c r="F9">
        <v>12926.17</v>
      </c>
      <c r="G9">
        <v>0</v>
      </c>
      <c r="H9">
        <v>12926.17</v>
      </c>
      <c r="I9" t="s">
        <v>56</v>
      </c>
      <c r="J9">
        <v>1</v>
      </c>
      <c r="K9" t="s">
        <v>5455</v>
      </c>
    </row>
    <row r="10" spans="1:11" x14ac:dyDescent="0.2">
      <c r="A10" t="s">
        <v>86</v>
      </c>
      <c r="B10" t="s">
        <v>87</v>
      </c>
      <c r="C10" t="s">
        <v>88</v>
      </c>
      <c r="D10" t="s">
        <v>45</v>
      </c>
      <c r="E10" t="s">
        <v>89</v>
      </c>
      <c r="F10">
        <v>6660.28</v>
      </c>
      <c r="G10">
        <v>0</v>
      </c>
      <c r="H10">
        <v>6660.28</v>
      </c>
      <c r="I10" t="s">
        <v>29</v>
      </c>
      <c r="J10">
        <v>1</v>
      </c>
      <c r="K10" t="s">
        <v>5455</v>
      </c>
    </row>
    <row r="11" spans="1:11" x14ac:dyDescent="0.2">
      <c r="A11" t="s">
        <v>96</v>
      </c>
      <c r="B11" t="s">
        <v>97</v>
      </c>
      <c r="C11" t="s">
        <v>98</v>
      </c>
      <c r="D11" t="s">
        <v>45</v>
      </c>
      <c r="E11" t="s">
        <v>89</v>
      </c>
      <c r="F11">
        <v>4095.96</v>
      </c>
      <c r="G11">
        <v>0</v>
      </c>
      <c r="H11">
        <v>4095.96</v>
      </c>
      <c r="I11" t="s">
        <v>29</v>
      </c>
      <c r="J11">
        <v>1</v>
      </c>
      <c r="K11" t="s">
        <v>5455</v>
      </c>
    </row>
    <row r="12" spans="1:11" x14ac:dyDescent="0.2">
      <c r="A12" t="s">
        <v>99</v>
      </c>
      <c r="B12" t="s">
        <v>100</v>
      </c>
      <c r="C12" t="s">
        <v>101</v>
      </c>
      <c r="D12" t="s">
        <v>45</v>
      </c>
      <c r="E12" t="s">
        <v>89</v>
      </c>
      <c r="F12">
        <v>3001.73</v>
      </c>
      <c r="G12">
        <v>0</v>
      </c>
      <c r="H12">
        <v>3001.73</v>
      </c>
      <c r="I12" t="s">
        <v>29</v>
      </c>
      <c r="J12">
        <v>1</v>
      </c>
      <c r="K12" t="s">
        <v>5455</v>
      </c>
    </row>
    <row r="13" spans="1:11" x14ac:dyDescent="0.2">
      <c r="A13" t="s">
        <v>5222</v>
      </c>
      <c r="B13" t="s">
        <v>451</v>
      </c>
      <c r="C13" t="s">
        <v>26</v>
      </c>
      <c r="D13" t="s">
        <v>45</v>
      </c>
      <c r="E13" t="s">
        <v>89</v>
      </c>
      <c r="F13">
        <v>2401.7600000000002</v>
      </c>
      <c r="G13">
        <v>0</v>
      </c>
      <c r="H13">
        <v>2401.7600000000002</v>
      </c>
      <c r="I13" t="s">
        <v>29</v>
      </c>
      <c r="J13">
        <v>1</v>
      </c>
      <c r="K13" t="s">
        <v>5455</v>
      </c>
    </row>
    <row r="14" spans="1:11" x14ac:dyDescent="0.2">
      <c r="A14" t="s">
        <v>119</v>
      </c>
      <c r="B14" t="s">
        <v>120</v>
      </c>
      <c r="C14" t="s">
        <v>121</v>
      </c>
      <c r="D14" t="s">
        <v>45</v>
      </c>
      <c r="E14" t="s">
        <v>89</v>
      </c>
      <c r="F14">
        <v>6396.65</v>
      </c>
      <c r="G14">
        <v>0</v>
      </c>
      <c r="H14">
        <v>6396.65</v>
      </c>
      <c r="I14" t="s">
        <v>29</v>
      </c>
      <c r="J14">
        <v>1</v>
      </c>
      <c r="K14" t="s">
        <v>5455</v>
      </c>
    </row>
    <row r="15" spans="1:11" x14ac:dyDescent="0.2">
      <c r="A15" t="s">
        <v>5193</v>
      </c>
      <c r="B15" t="s">
        <v>584</v>
      </c>
      <c r="C15" t="s">
        <v>498</v>
      </c>
      <c r="D15" t="s">
        <v>45</v>
      </c>
      <c r="E15" t="s">
        <v>89</v>
      </c>
      <c r="F15">
        <v>2747.37</v>
      </c>
      <c r="G15">
        <v>0</v>
      </c>
      <c r="H15">
        <v>2747.37</v>
      </c>
      <c r="I15" t="s">
        <v>29</v>
      </c>
      <c r="J15">
        <v>1</v>
      </c>
      <c r="K15" t="s">
        <v>5455</v>
      </c>
    </row>
    <row r="16" spans="1:11" x14ac:dyDescent="0.2">
      <c r="A16" t="s">
        <v>137</v>
      </c>
      <c r="B16" t="s">
        <v>138</v>
      </c>
      <c r="C16" t="s">
        <v>139</v>
      </c>
      <c r="D16" t="s">
        <v>45</v>
      </c>
      <c r="E16" t="s">
        <v>89</v>
      </c>
      <c r="F16">
        <v>3788.8</v>
      </c>
      <c r="G16">
        <v>0</v>
      </c>
      <c r="H16">
        <v>3788.8</v>
      </c>
      <c r="I16" t="s">
        <v>56</v>
      </c>
      <c r="J16">
        <v>1</v>
      </c>
      <c r="K16" t="s">
        <v>5455</v>
      </c>
    </row>
    <row r="17" spans="1:11" x14ac:dyDescent="0.2">
      <c r="A17" t="s">
        <v>5101</v>
      </c>
      <c r="B17" t="s">
        <v>39</v>
      </c>
      <c r="C17" t="s">
        <v>649</v>
      </c>
      <c r="D17" t="s">
        <v>45</v>
      </c>
      <c r="E17" t="s">
        <v>89</v>
      </c>
      <c r="F17">
        <v>8613.83</v>
      </c>
      <c r="G17">
        <v>0</v>
      </c>
      <c r="H17">
        <v>8613.83</v>
      </c>
      <c r="I17" t="s">
        <v>29</v>
      </c>
      <c r="J17">
        <v>1</v>
      </c>
      <c r="K17" t="s">
        <v>5455</v>
      </c>
    </row>
    <row r="18" spans="1:11" x14ac:dyDescent="0.2">
      <c r="A18" t="s">
        <v>5097</v>
      </c>
      <c r="B18" t="s">
        <v>822</v>
      </c>
      <c r="C18" t="s">
        <v>618</v>
      </c>
      <c r="D18" t="s">
        <v>45</v>
      </c>
      <c r="E18" t="s">
        <v>89</v>
      </c>
      <c r="F18">
        <v>5135.88</v>
      </c>
      <c r="G18">
        <v>0</v>
      </c>
      <c r="H18">
        <v>5135.88</v>
      </c>
      <c r="I18" t="s">
        <v>29</v>
      </c>
      <c r="J18">
        <v>1</v>
      </c>
      <c r="K18" t="s">
        <v>5455</v>
      </c>
    </row>
    <row r="19" spans="1:11" x14ac:dyDescent="0.2">
      <c r="A19" t="s">
        <v>5089</v>
      </c>
      <c r="B19" t="s">
        <v>487</v>
      </c>
      <c r="C19" t="s">
        <v>59</v>
      </c>
      <c r="D19" t="s">
        <v>45</v>
      </c>
      <c r="E19" t="s">
        <v>89</v>
      </c>
      <c r="F19">
        <v>3254.79</v>
      </c>
      <c r="G19">
        <v>0</v>
      </c>
      <c r="H19">
        <v>3254.79</v>
      </c>
      <c r="I19" t="s">
        <v>29</v>
      </c>
      <c r="J19">
        <v>1</v>
      </c>
      <c r="K19" t="s">
        <v>5455</v>
      </c>
    </row>
    <row r="20" spans="1:11" x14ac:dyDescent="0.2">
      <c r="A20" t="s">
        <v>5083</v>
      </c>
      <c r="B20" t="s">
        <v>1021</v>
      </c>
      <c r="C20" t="s">
        <v>360</v>
      </c>
      <c r="D20" t="s">
        <v>45</v>
      </c>
      <c r="E20" t="s">
        <v>89</v>
      </c>
      <c r="F20">
        <v>11272.26</v>
      </c>
      <c r="G20">
        <v>0</v>
      </c>
      <c r="H20">
        <v>11272.26</v>
      </c>
      <c r="I20" t="s">
        <v>29</v>
      </c>
      <c r="J20">
        <v>1</v>
      </c>
      <c r="K20" t="s">
        <v>5455</v>
      </c>
    </row>
    <row r="21" spans="1:11" x14ac:dyDescent="0.2">
      <c r="A21" t="s">
        <v>5057</v>
      </c>
      <c r="B21" t="s">
        <v>364</v>
      </c>
      <c r="C21" t="s">
        <v>220</v>
      </c>
      <c r="D21" t="s">
        <v>45</v>
      </c>
      <c r="E21" t="s">
        <v>89</v>
      </c>
      <c r="F21">
        <v>8352.33</v>
      </c>
      <c r="G21">
        <v>0</v>
      </c>
      <c r="H21">
        <v>8352.33</v>
      </c>
      <c r="I21" t="s">
        <v>29</v>
      </c>
      <c r="J21">
        <v>1</v>
      </c>
      <c r="K21" t="s">
        <v>5455</v>
      </c>
    </row>
    <row r="22" spans="1:11" x14ac:dyDescent="0.2">
      <c r="A22" t="s">
        <v>5036</v>
      </c>
      <c r="B22" t="s">
        <v>902</v>
      </c>
      <c r="C22" t="s">
        <v>100</v>
      </c>
      <c r="D22" t="s">
        <v>45</v>
      </c>
      <c r="E22" t="s">
        <v>89</v>
      </c>
      <c r="F22">
        <v>5145.95</v>
      </c>
      <c r="G22">
        <v>0</v>
      </c>
      <c r="H22">
        <v>5145.95</v>
      </c>
      <c r="I22" t="s">
        <v>29</v>
      </c>
      <c r="J22">
        <v>1</v>
      </c>
      <c r="K22" t="s">
        <v>5455</v>
      </c>
    </row>
    <row r="23" spans="1:11" x14ac:dyDescent="0.2">
      <c r="A23" t="s">
        <v>5021</v>
      </c>
      <c r="B23" t="s">
        <v>495</v>
      </c>
      <c r="C23" t="s">
        <v>685</v>
      </c>
      <c r="D23" t="s">
        <v>45</v>
      </c>
      <c r="E23" t="s">
        <v>89</v>
      </c>
      <c r="F23">
        <v>12831.86</v>
      </c>
      <c r="G23">
        <v>0</v>
      </c>
      <c r="H23">
        <v>12831.86</v>
      </c>
      <c r="I23" t="s">
        <v>29</v>
      </c>
      <c r="J23">
        <v>1</v>
      </c>
      <c r="K23" t="s">
        <v>5455</v>
      </c>
    </row>
    <row r="24" spans="1:11" x14ac:dyDescent="0.2">
      <c r="A24" t="s">
        <v>5010</v>
      </c>
      <c r="B24" t="s">
        <v>410</v>
      </c>
      <c r="C24" t="s">
        <v>143</v>
      </c>
      <c r="D24" t="s">
        <v>45</v>
      </c>
      <c r="E24" t="s">
        <v>89</v>
      </c>
      <c r="F24">
        <v>6439.31</v>
      </c>
      <c r="G24">
        <v>0</v>
      </c>
      <c r="H24">
        <v>6439.31</v>
      </c>
      <c r="I24" t="s">
        <v>29</v>
      </c>
      <c r="J24">
        <v>1</v>
      </c>
      <c r="K24" t="s">
        <v>5455</v>
      </c>
    </row>
    <row r="25" spans="1:11" x14ac:dyDescent="0.2">
      <c r="A25" t="s">
        <v>4987</v>
      </c>
      <c r="B25" t="s">
        <v>482</v>
      </c>
      <c r="C25" t="s">
        <v>705</v>
      </c>
      <c r="D25" t="s">
        <v>45</v>
      </c>
      <c r="E25" t="s">
        <v>89</v>
      </c>
      <c r="F25">
        <v>7423.8</v>
      </c>
      <c r="G25">
        <v>0</v>
      </c>
      <c r="H25">
        <v>7423.8</v>
      </c>
      <c r="I25" t="s">
        <v>29</v>
      </c>
      <c r="J25">
        <v>1</v>
      </c>
      <c r="K25" t="s">
        <v>5455</v>
      </c>
    </row>
    <row r="26" spans="1:11" x14ac:dyDescent="0.2">
      <c r="A26" t="s">
        <v>4979</v>
      </c>
      <c r="B26" t="s">
        <v>558</v>
      </c>
      <c r="C26" t="s">
        <v>67</v>
      </c>
      <c r="D26" t="s">
        <v>45</v>
      </c>
      <c r="E26" t="s">
        <v>89</v>
      </c>
      <c r="F26">
        <v>9606.42</v>
      </c>
      <c r="G26">
        <v>0</v>
      </c>
      <c r="H26">
        <v>9606.42</v>
      </c>
      <c r="I26" t="s">
        <v>29</v>
      </c>
      <c r="J26">
        <v>1</v>
      </c>
      <c r="K26" t="s">
        <v>5455</v>
      </c>
    </row>
    <row r="27" spans="1:11" x14ac:dyDescent="0.2">
      <c r="A27" t="s">
        <v>4978</v>
      </c>
      <c r="B27" t="s">
        <v>551</v>
      </c>
      <c r="C27" t="s">
        <v>754</v>
      </c>
      <c r="D27" t="s">
        <v>45</v>
      </c>
      <c r="E27" t="s">
        <v>89</v>
      </c>
      <c r="F27">
        <v>8647.08</v>
      </c>
      <c r="G27">
        <v>0</v>
      </c>
      <c r="H27">
        <v>8647.08</v>
      </c>
      <c r="I27" t="s">
        <v>29</v>
      </c>
      <c r="J27">
        <v>1</v>
      </c>
      <c r="K27" t="s">
        <v>5455</v>
      </c>
    </row>
    <row r="28" spans="1:11" x14ac:dyDescent="0.2">
      <c r="A28" t="s">
        <v>4931</v>
      </c>
      <c r="B28" t="s">
        <v>375</v>
      </c>
      <c r="C28" t="s">
        <v>740</v>
      </c>
      <c r="D28" t="s">
        <v>45</v>
      </c>
      <c r="E28" t="s">
        <v>89</v>
      </c>
      <c r="F28">
        <v>8551.32</v>
      </c>
      <c r="G28">
        <v>0</v>
      </c>
      <c r="H28">
        <v>8551.32</v>
      </c>
      <c r="I28" t="s">
        <v>29</v>
      </c>
      <c r="J28">
        <v>1</v>
      </c>
      <c r="K28" t="s">
        <v>5455</v>
      </c>
    </row>
    <row r="29" spans="1:11" x14ac:dyDescent="0.2">
      <c r="A29" t="s">
        <v>4915</v>
      </c>
      <c r="B29" t="s">
        <v>602</v>
      </c>
      <c r="C29" t="s">
        <v>179</v>
      </c>
      <c r="D29" t="s">
        <v>45</v>
      </c>
      <c r="E29" t="s">
        <v>89</v>
      </c>
      <c r="F29">
        <v>6287.67</v>
      </c>
      <c r="G29">
        <v>0</v>
      </c>
      <c r="H29">
        <v>6287.67</v>
      </c>
      <c r="I29" t="s">
        <v>56</v>
      </c>
      <c r="J29">
        <v>1</v>
      </c>
      <c r="K29" t="s">
        <v>5455</v>
      </c>
    </row>
    <row r="30" spans="1:11" x14ac:dyDescent="0.2">
      <c r="A30" t="s">
        <v>4896</v>
      </c>
      <c r="B30" t="s">
        <v>426</v>
      </c>
      <c r="C30" t="s">
        <v>813</v>
      </c>
      <c r="D30" t="s">
        <v>45</v>
      </c>
      <c r="E30" t="s">
        <v>89</v>
      </c>
      <c r="F30">
        <v>6578.08</v>
      </c>
      <c r="G30">
        <v>0</v>
      </c>
      <c r="H30">
        <v>6578.08</v>
      </c>
      <c r="I30" t="s">
        <v>29</v>
      </c>
      <c r="J30">
        <v>1</v>
      </c>
      <c r="K30" t="s">
        <v>5455</v>
      </c>
    </row>
    <row r="31" spans="1:11" x14ac:dyDescent="0.2">
      <c r="A31" t="s">
        <v>4886</v>
      </c>
      <c r="B31" t="s">
        <v>282</v>
      </c>
      <c r="C31" t="s">
        <v>799</v>
      </c>
      <c r="D31" t="s">
        <v>45</v>
      </c>
      <c r="E31" t="s">
        <v>89</v>
      </c>
      <c r="F31">
        <v>13569.88</v>
      </c>
      <c r="G31">
        <v>0</v>
      </c>
      <c r="H31">
        <v>13569.88</v>
      </c>
      <c r="I31" t="s">
        <v>56</v>
      </c>
      <c r="J31">
        <v>1</v>
      </c>
      <c r="K31" t="s">
        <v>5455</v>
      </c>
    </row>
    <row r="32" spans="1:11" x14ac:dyDescent="0.2">
      <c r="A32" t="s">
        <v>4881</v>
      </c>
      <c r="B32" t="s">
        <v>605</v>
      </c>
      <c r="C32" t="s">
        <v>234</v>
      </c>
      <c r="D32" t="s">
        <v>45</v>
      </c>
      <c r="E32" t="s">
        <v>89</v>
      </c>
      <c r="F32">
        <v>7808.8</v>
      </c>
      <c r="G32">
        <v>0</v>
      </c>
      <c r="H32">
        <v>7808.8</v>
      </c>
      <c r="I32" t="s">
        <v>29</v>
      </c>
      <c r="J32">
        <v>1</v>
      </c>
      <c r="K32" t="s">
        <v>5455</v>
      </c>
    </row>
    <row r="33" spans="1:11" x14ac:dyDescent="0.2">
      <c r="A33" t="s">
        <v>4880</v>
      </c>
      <c r="B33" t="s">
        <v>378</v>
      </c>
      <c r="C33" t="s">
        <v>239</v>
      </c>
      <c r="D33" t="s">
        <v>45</v>
      </c>
      <c r="E33" t="s">
        <v>89</v>
      </c>
      <c r="F33">
        <v>2251.14</v>
      </c>
      <c r="G33">
        <v>0</v>
      </c>
      <c r="H33">
        <v>2251.14</v>
      </c>
      <c r="I33" t="s">
        <v>29</v>
      </c>
      <c r="J33">
        <v>1</v>
      </c>
      <c r="K33" t="s">
        <v>5455</v>
      </c>
    </row>
    <row r="34" spans="1:11" x14ac:dyDescent="0.2">
      <c r="A34" t="s">
        <v>4878</v>
      </c>
      <c r="B34" t="s">
        <v>396</v>
      </c>
      <c r="C34" t="s">
        <v>81</v>
      </c>
      <c r="D34" t="s">
        <v>45</v>
      </c>
      <c r="E34" t="s">
        <v>89</v>
      </c>
      <c r="F34">
        <v>5640.54</v>
      </c>
      <c r="G34">
        <v>0</v>
      </c>
      <c r="H34">
        <v>5640.54</v>
      </c>
      <c r="I34" t="s">
        <v>56</v>
      </c>
      <c r="J34">
        <v>1</v>
      </c>
      <c r="K34" t="s">
        <v>5455</v>
      </c>
    </row>
    <row r="35" spans="1:11" x14ac:dyDescent="0.2">
      <c r="A35" t="s">
        <v>4875</v>
      </c>
      <c r="B35" t="s">
        <v>59</v>
      </c>
      <c r="C35" t="s">
        <v>121</v>
      </c>
      <c r="D35" t="s">
        <v>45</v>
      </c>
      <c r="E35" t="s">
        <v>89</v>
      </c>
      <c r="F35">
        <v>14413.15</v>
      </c>
      <c r="G35">
        <v>0</v>
      </c>
      <c r="H35">
        <v>14413.15</v>
      </c>
      <c r="I35" t="s">
        <v>29</v>
      </c>
      <c r="J35">
        <v>1</v>
      </c>
      <c r="K35" t="s">
        <v>5455</v>
      </c>
    </row>
    <row r="36" spans="1:11" x14ac:dyDescent="0.2">
      <c r="A36" t="s">
        <v>4867</v>
      </c>
      <c r="B36" t="s">
        <v>618</v>
      </c>
      <c r="C36" t="s">
        <v>465</v>
      </c>
      <c r="D36" t="s">
        <v>45</v>
      </c>
      <c r="E36" t="s">
        <v>89</v>
      </c>
      <c r="F36">
        <v>6385.37</v>
      </c>
      <c r="G36">
        <v>0</v>
      </c>
      <c r="H36">
        <v>6385.37</v>
      </c>
      <c r="I36" t="s">
        <v>29</v>
      </c>
      <c r="J36">
        <v>1</v>
      </c>
      <c r="K36" t="s">
        <v>5455</v>
      </c>
    </row>
    <row r="37" spans="1:11" x14ac:dyDescent="0.2">
      <c r="A37" t="s">
        <v>4841</v>
      </c>
      <c r="B37" t="s">
        <v>164</v>
      </c>
      <c r="C37" t="s">
        <v>133</v>
      </c>
      <c r="D37" t="s">
        <v>45</v>
      </c>
      <c r="E37" t="s">
        <v>89</v>
      </c>
      <c r="F37">
        <v>5104.0600000000004</v>
      </c>
      <c r="G37">
        <v>0</v>
      </c>
      <c r="H37">
        <v>5104.0600000000004</v>
      </c>
      <c r="I37" t="s">
        <v>29</v>
      </c>
      <c r="J37">
        <v>1</v>
      </c>
      <c r="K37" t="s">
        <v>5455</v>
      </c>
    </row>
    <row r="38" spans="1:11" x14ac:dyDescent="0.2">
      <c r="A38" t="s">
        <v>4838</v>
      </c>
      <c r="B38" t="s">
        <v>458</v>
      </c>
      <c r="C38" t="s">
        <v>192</v>
      </c>
      <c r="D38" t="s">
        <v>45</v>
      </c>
      <c r="E38" t="s">
        <v>89</v>
      </c>
      <c r="F38">
        <v>3610.74</v>
      </c>
      <c r="G38">
        <v>0</v>
      </c>
      <c r="H38">
        <v>3610.74</v>
      </c>
      <c r="I38" t="s">
        <v>56</v>
      </c>
      <c r="J38">
        <v>1</v>
      </c>
      <c r="K38" t="s">
        <v>5455</v>
      </c>
    </row>
    <row r="39" spans="1:11" x14ac:dyDescent="0.2">
      <c r="A39" t="s">
        <v>4833</v>
      </c>
      <c r="B39" t="s">
        <v>1278</v>
      </c>
      <c r="C39" t="s">
        <v>274</v>
      </c>
      <c r="D39" t="s">
        <v>45</v>
      </c>
      <c r="E39" t="s">
        <v>89</v>
      </c>
      <c r="F39">
        <v>10205.92</v>
      </c>
      <c r="G39">
        <v>0</v>
      </c>
      <c r="H39">
        <v>10205.92</v>
      </c>
      <c r="I39" t="s">
        <v>29</v>
      </c>
      <c r="J39">
        <v>1</v>
      </c>
      <c r="K39" t="s">
        <v>5455</v>
      </c>
    </row>
    <row r="40" spans="1:11" x14ac:dyDescent="0.2">
      <c r="A40" t="s">
        <v>4809</v>
      </c>
      <c r="B40" t="s">
        <v>902</v>
      </c>
      <c r="C40" t="s">
        <v>204</v>
      </c>
      <c r="D40" t="s">
        <v>45</v>
      </c>
      <c r="E40" t="s">
        <v>89</v>
      </c>
      <c r="F40">
        <v>2951.32</v>
      </c>
      <c r="G40">
        <v>0</v>
      </c>
      <c r="H40">
        <v>2951.32</v>
      </c>
      <c r="I40" t="s">
        <v>29</v>
      </c>
      <c r="J40">
        <v>1</v>
      </c>
      <c r="K40" t="s">
        <v>5455</v>
      </c>
    </row>
    <row r="41" spans="1:11" x14ac:dyDescent="0.2">
      <c r="A41" t="s">
        <v>4807</v>
      </c>
      <c r="B41" t="s">
        <v>302</v>
      </c>
      <c r="C41" t="s">
        <v>423</v>
      </c>
      <c r="D41" t="s">
        <v>45</v>
      </c>
      <c r="E41" t="s">
        <v>89</v>
      </c>
      <c r="F41">
        <v>3987.69</v>
      </c>
      <c r="G41">
        <v>0</v>
      </c>
      <c r="H41">
        <v>3987.69</v>
      </c>
      <c r="I41" t="s">
        <v>29</v>
      </c>
      <c r="J41">
        <v>1</v>
      </c>
      <c r="K41" t="s">
        <v>5455</v>
      </c>
    </row>
    <row r="42" spans="1:11" x14ac:dyDescent="0.2">
      <c r="A42" t="s">
        <v>4795</v>
      </c>
      <c r="B42" t="s">
        <v>492</v>
      </c>
      <c r="C42" t="s">
        <v>1623</v>
      </c>
      <c r="D42" t="s">
        <v>45</v>
      </c>
      <c r="E42" t="s">
        <v>89</v>
      </c>
      <c r="F42">
        <v>4142.7</v>
      </c>
      <c r="G42">
        <v>0</v>
      </c>
      <c r="H42">
        <v>4142.7</v>
      </c>
      <c r="I42" t="s">
        <v>29</v>
      </c>
      <c r="J42">
        <v>1</v>
      </c>
      <c r="K42" t="s">
        <v>5455</v>
      </c>
    </row>
    <row r="43" spans="1:11" x14ac:dyDescent="0.2">
      <c r="A43" t="s">
        <v>4794</v>
      </c>
      <c r="B43" t="s">
        <v>416</v>
      </c>
      <c r="C43" t="s">
        <v>95</v>
      </c>
      <c r="D43" t="s">
        <v>45</v>
      </c>
      <c r="E43" t="s">
        <v>89</v>
      </c>
      <c r="F43">
        <v>13150.35</v>
      </c>
      <c r="G43">
        <v>0</v>
      </c>
      <c r="H43">
        <v>13150.35</v>
      </c>
      <c r="I43" t="s">
        <v>29</v>
      </c>
      <c r="J43">
        <v>1</v>
      </c>
      <c r="K43" t="s">
        <v>5455</v>
      </c>
    </row>
    <row r="44" spans="1:11" x14ac:dyDescent="0.2">
      <c r="A44" t="s">
        <v>4783</v>
      </c>
      <c r="B44" t="s">
        <v>846</v>
      </c>
      <c r="C44" t="s">
        <v>794</v>
      </c>
      <c r="D44" t="s">
        <v>45</v>
      </c>
      <c r="E44" t="s">
        <v>89</v>
      </c>
      <c r="F44">
        <v>8661.35</v>
      </c>
      <c r="G44">
        <v>0</v>
      </c>
      <c r="H44">
        <v>8661.35</v>
      </c>
      <c r="I44" t="s">
        <v>29</v>
      </c>
      <c r="J44">
        <v>1</v>
      </c>
      <c r="K44" t="s">
        <v>5455</v>
      </c>
    </row>
    <row r="45" spans="1:11" x14ac:dyDescent="0.2">
      <c r="A45" t="s">
        <v>275</v>
      </c>
      <c r="B45" t="s">
        <v>276</v>
      </c>
      <c r="C45" t="s">
        <v>94</v>
      </c>
      <c r="D45" t="s">
        <v>45</v>
      </c>
      <c r="E45" t="s">
        <v>89</v>
      </c>
      <c r="F45">
        <v>2350.81</v>
      </c>
      <c r="G45">
        <v>0</v>
      </c>
      <c r="H45">
        <v>2350.81</v>
      </c>
      <c r="I45" t="s">
        <v>29</v>
      </c>
      <c r="J45">
        <v>1</v>
      </c>
      <c r="K45" t="s">
        <v>5455</v>
      </c>
    </row>
    <row r="46" spans="1:11" x14ac:dyDescent="0.2">
      <c r="A46" t="s">
        <v>4739</v>
      </c>
      <c r="B46" t="s">
        <v>244</v>
      </c>
      <c r="C46" t="s">
        <v>403</v>
      </c>
      <c r="D46" t="s">
        <v>45</v>
      </c>
      <c r="E46" t="s">
        <v>89</v>
      </c>
      <c r="F46">
        <v>16099.67</v>
      </c>
      <c r="G46">
        <v>0</v>
      </c>
      <c r="H46">
        <v>16099.67</v>
      </c>
      <c r="I46" t="s">
        <v>29</v>
      </c>
      <c r="J46">
        <v>1</v>
      </c>
      <c r="K46" t="s">
        <v>5455</v>
      </c>
    </row>
    <row r="47" spans="1:11" x14ac:dyDescent="0.2">
      <c r="A47" t="s">
        <v>4738</v>
      </c>
      <c r="B47" t="s">
        <v>276</v>
      </c>
      <c r="C47" t="s">
        <v>329</v>
      </c>
      <c r="D47" t="s">
        <v>45</v>
      </c>
      <c r="E47" t="s">
        <v>89</v>
      </c>
      <c r="F47">
        <v>12216.42</v>
      </c>
      <c r="G47">
        <v>0</v>
      </c>
      <c r="H47">
        <v>12216.42</v>
      </c>
      <c r="I47" t="s">
        <v>56</v>
      </c>
      <c r="J47">
        <v>1</v>
      </c>
      <c r="K47" t="s">
        <v>5455</v>
      </c>
    </row>
    <row r="48" spans="1:11" x14ac:dyDescent="0.2">
      <c r="A48" t="s">
        <v>4721</v>
      </c>
      <c r="B48" t="s">
        <v>626</v>
      </c>
      <c r="C48" t="s">
        <v>722</v>
      </c>
      <c r="D48" t="s">
        <v>45</v>
      </c>
      <c r="E48" t="s">
        <v>89</v>
      </c>
      <c r="F48">
        <v>17017.330000000002</v>
      </c>
      <c r="G48">
        <v>0</v>
      </c>
      <c r="H48">
        <v>17017.330000000002</v>
      </c>
      <c r="I48" t="s">
        <v>41</v>
      </c>
      <c r="J48">
        <v>1</v>
      </c>
      <c r="K48" t="s">
        <v>5455</v>
      </c>
    </row>
    <row r="49" spans="1:11" x14ac:dyDescent="0.2">
      <c r="A49" t="s">
        <v>4711</v>
      </c>
      <c r="B49" t="s">
        <v>396</v>
      </c>
      <c r="C49" t="s">
        <v>62</v>
      </c>
      <c r="D49" t="s">
        <v>45</v>
      </c>
      <c r="E49" t="s">
        <v>89</v>
      </c>
      <c r="F49">
        <v>11204.75</v>
      </c>
      <c r="G49">
        <v>0</v>
      </c>
      <c r="H49">
        <v>11204.75</v>
      </c>
      <c r="I49" t="s">
        <v>29</v>
      </c>
      <c r="J49">
        <v>1</v>
      </c>
      <c r="K49" t="s">
        <v>5455</v>
      </c>
    </row>
    <row r="50" spans="1:11" x14ac:dyDescent="0.2">
      <c r="A50" t="s">
        <v>4710</v>
      </c>
      <c r="B50" t="s">
        <v>386</v>
      </c>
      <c r="C50" t="s">
        <v>269</v>
      </c>
      <c r="D50" t="s">
        <v>45</v>
      </c>
      <c r="E50" t="s">
        <v>89</v>
      </c>
      <c r="F50">
        <v>7479.59</v>
      </c>
      <c r="G50">
        <v>0</v>
      </c>
      <c r="H50">
        <v>7479.59</v>
      </c>
      <c r="I50" t="s">
        <v>29</v>
      </c>
      <c r="J50">
        <v>1</v>
      </c>
      <c r="K50" t="s">
        <v>5455</v>
      </c>
    </row>
    <row r="51" spans="1:11" x14ac:dyDescent="0.2">
      <c r="A51" t="s">
        <v>4693</v>
      </c>
      <c r="B51" t="s">
        <v>43</v>
      </c>
      <c r="C51" t="s">
        <v>351</v>
      </c>
      <c r="D51" t="s">
        <v>45</v>
      </c>
      <c r="E51" t="s">
        <v>89</v>
      </c>
      <c r="F51">
        <v>3879.96</v>
      </c>
      <c r="G51">
        <v>0</v>
      </c>
      <c r="H51">
        <v>3879.96</v>
      </c>
      <c r="I51" t="s">
        <v>29</v>
      </c>
      <c r="J51">
        <v>1</v>
      </c>
      <c r="K51" t="s">
        <v>5455</v>
      </c>
    </row>
    <row r="52" spans="1:11" x14ac:dyDescent="0.2">
      <c r="A52" t="s">
        <v>4680</v>
      </c>
      <c r="B52" t="s">
        <v>187</v>
      </c>
      <c r="C52" t="s">
        <v>504</v>
      </c>
      <c r="D52" t="s">
        <v>45</v>
      </c>
      <c r="E52" t="s">
        <v>89</v>
      </c>
      <c r="F52">
        <v>8028.15</v>
      </c>
      <c r="G52">
        <v>0</v>
      </c>
      <c r="H52">
        <v>8028.15</v>
      </c>
      <c r="I52" t="s">
        <v>29</v>
      </c>
      <c r="J52">
        <v>1</v>
      </c>
      <c r="K52" t="s">
        <v>5455</v>
      </c>
    </row>
    <row r="53" spans="1:11" x14ac:dyDescent="0.2">
      <c r="A53" t="s">
        <v>4659</v>
      </c>
      <c r="B53" t="s">
        <v>198</v>
      </c>
      <c r="C53" t="s">
        <v>389</v>
      </c>
      <c r="D53" t="s">
        <v>45</v>
      </c>
      <c r="E53" t="s">
        <v>89</v>
      </c>
      <c r="F53">
        <v>2869.97</v>
      </c>
      <c r="G53">
        <v>0</v>
      </c>
      <c r="H53">
        <v>2869.97</v>
      </c>
      <c r="I53" t="s">
        <v>41</v>
      </c>
      <c r="J53">
        <v>1</v>
      </c>
      <c r="K53" t="s">
        <v>5455</v>
      </c>
    </row>
    <row r="54" spans="1:11" x14ac:dyDescent="0.2">
      <c r="A54" t="s">
        <v>4614</v>
      </c>
      <c r="B54" t="s">
        <v>749</v>
      </c>
      <c r="C54" t="s">
        <v>324</v>
      </c>
      <c r="D54" t="s">
        <v>45</v>
      </c>
      <c r="E54" t="s">
        <v>89</v>
      </c>
      <c r="F54">
        <v>3212.03</v>
      </c>
      <c r="G54">
        <v>0</v>
      </c>
      <c r="H54">
        <v>3212.03</v>
      </c>
      <c r="I54" t="s">
        <v>29</v>
      </c>
      <c r="J54">
        <v>1</v>
      </c>
      <c r="K54" t="s">
        <v>5455</v>
      </c>
    </row>
    <row r="55" spans="1:11" x14ac:dyDescent="0.2">
      <c r="A55" t="s">
        <v>325</v>
      </c>
      <c r="B55" t="s">
        <v>326</v>
      </c>
      <c r="C55" t="s">
        <v>40</v>
      </c>
      <c r="D55" t="s">
        <v>45</v>
      </c>
      <c r="E55" t="s">
        <v>89</v>
      </c>
      <c r="F55">
        <v>2509.0500000000002</v>
      </c>
      <c r="G55">
        <v>0</v>
      </c>
      <c r="H55">
        <v>2509.0500000000002</v>
      </c>
      <c r="I55" t="s">
        <v>29</v>
      </c>
      <c r="J55">
        <v>1</v>
      </c>
      <c r="K55" t="s">
        <v>5455</v>
      </c>
    </row>
    <row r="56" spans="1:11" x14ac:dyDescent="0.2">
      <c r="A56" t="s">
        <v>4577</v>
      </c>
      <c r="B56" t="s">
        <v>655</v>
      </c>
      <c r="C56" t="s">
        <v>472</v>
      </c>
      <c r="D56" t="s">
        <v>45</v>
      </c>
      <c r="E56" t="s">
        <v>89</v>
      </c>
      <c r="F56">
        <v>6847.83</v>
      </c>
      <c r="G56">
        <v>0</v>
      </c>
      <c r="H56">
        <v>6847.83</v>
      </c>
      <c r="I56" t="s">
        <v>29</v>
      </c>
      <c r="J56">
        <v>1</v>
      </c>
      <c r="K56" t="s">
        <v>5455</v>
      </c>
    </row>
    <row r="57" spans="1:11" x14ac:dyDescent="0.2">
      <c r="A57" t="s">
        <v>4573</v>
      </c>
      <c r="B57" t="s">
        <v>136</v>
      </c>
      <c r="C57" t="s">
        <v>574</v>
      </c>
      <c r="D57" t="s">
        <v>45</v>
      </c>
      <c r="E57" t="s">
        <v>89</v>
      </c>
      <c r="F57">
        <v>5515.23</v>
      </c>
      <c r="G57">
        <v>0</v>
      </c>
      <c r="H57">
        <v>5515.23</v>
      </c>
      <c r="I57" t="s">
        <v>56</v>
      </c>
      <c r="J57">
        <v>1</v>
      </c>
      <c r="K57" t="s">
        <v>5455</v>
      </c>
    </row>
    <row r="58" spans="1:11" x14ac:dyDescent="0.2">
      <c r="A58" t="s">
        <v>4541</v>
      </c>
      <c r="B58" t="s">
        <v>278</v>
      </c>
      <c r="C58" t="s">
        <v>123</v>
      </c>
      <c r="D58" t="s">
        <v>45</v>
      </c>
      <c r="E58" t="s">
        <v>89</v>
      </c>
      <c r="F58">
        <v>11946.24</v>
      </c>
      <c r="G58">
        <v>0</v>
      </c>
      <c r="H58">
        <v>11946.24</v>
      </c>
      <c r="I58" t="s">
        <v>56</v>
      </c>
      <c r="J58">
        <v>1</v>
      </c>
      <c r="K58" t="s">
        <v>5455</v>
      </c>
    </row>
    <row r="59" spans="1:11" x14ac:dyDescent="0.2">
      <c r="A59" t="s">
        <v>4520</v>
      </c>
      <c r="B59" t="s">
        <v>69</v>
      </c>
      <c r="C59" t="s">
        <v>1825</v>
      </c>
      <c r="D59" t="s">
        <v>45</v>
      </c>
      <c r="E59" t="s">
        <v>89</v>
      </c>
      <c r="F59">
        <v>7723.36</v>
      </c>
      <c r="G59">
        <v>0</v>
      </c>
      <c r="H59">
        <v>7723.36</v>
      </c>
      <c r="I59" t="s">
        <v>29</v>
      </c>
      <c r="J59">
        <v>1</v>
      </c>
      <c r="K59" t="s">
        <v>5455</v>
      </c>
    </row>
    <row r="60" spans="1:11" x14ac:dyDescent="0.2">
      <c r="A60" t="s">
        <v>4496</v>
      </c>
      <c r="B60" t="s">
        <v>597</v>
      </c>
      <c r="C60" t="s">
        <v>84</v>
      </c>
      <c r="D60" t="s">
        <v>45</v>
      </c>
      <c r="E60" t="s">
        <v>89</v>
      </c>
      <c r="F60">
        <v>2266.59</v>
      </c>
      <c r="G60">
        <v>0</v>
      </c>
      <c r="H60">
        <v>2266.59</v>
      </c>
      <c r="I60" t="s">
        <v>29</v>
      </c>
      <c r="J60">
        <v>1</v>
      </c>
      <c r="K60" t="s">
        <v>5455</v>
      </c>
    </row>
    <row r="61" spans="1:11" x14ac:dyDescent="0.2">
      <c r="A61" t="s">
        <v>365</v>
      </c>
      <c r="B61" t="s">
        <v>118</v>
      </c>
      <c r="C61" t="s">
        <v>269</v>
      </c>
      <c r="D61" t="s">
        <v>45</v>
      </c>
      <c r="E61" t="s">
        <v>89</v>
      </c>
      <c r="F61">
        <v>15146.88</v>
      </c>
      <c r="G61">
        <v>0</v>
      </c>
      <c r="H61">
        <v>15146.88</v>
      </c>
      <c r="I61" t="s">
        <v>29</v>
      </c>
      <c r="J61">
        <v>1</v>
      </c>
      <c r="K61" t="s">
        <v>5455</v>
      </c>
    </row>
    <row r="62" spans="1:11" x14ac:dyDescent="0.2">
      <c r="A62" t="s">
        <v>4465</v>
      </c>
      <c r="B62" t="s">
        <v>197</v>
      </c>
      <c r="C62" t="s">
        <v>200</v>
      </c>
      <c r="D62" t="s">
        <v>45</v>
      </c>
      <c r="E62" t="s">
        <v>89</v>
      </c>
      <c r="F62">
        <v>4843.1099999999997</v>
      </c>
      <c r="G62">
        <v>0</v>
      </c>
      <c r="H62">
        <v>4843.1099999999997</v>
      </c>
      <c r="I62" t="s">
        <v>29</v>
      </c>
      <c r="J62">
        <v>1</v>
      </c>
      <c r="K62" t="s">
        <v>5455</v>
      </c>
    </row>
    <row r="63" spans="1:11" x14ac:dyDescent="0.2">
      <c r="A63" t="s">
        <v>4438</v>
      </c>
      <c r="B63" t="s">
        <v>210</v>
      </c>
      <c r="C63" t="s">
        <v>353</v>
      </c>
      <c r="D63" t="s">
        <v>45</v>
      </c>
      <c r="E63" t="s">
        <v>89</v>
      </c>
      <c r="F63">
        <v>7346.89</v>
      </c>
      <c r="G63">
        <v>0</v>
      </c>
      <c r="H63">
        <v>7346.89</v>
      </c>
      <c r="I63" t="s">
        <v>29</v>
      </c>
      <c r="J63">
        <v>1</v>
      </c>
      <c r="K63" t="s">
        <v>5455</v>
      </c>
    </row>
    <row r="64" spans="1:11" x14ac:dyDescent="0.2">
      <c r="A64" t="s">
        <v>4419</v>
      </c>
      <c r="B64" t="s">
        <v>58</v>
      </c>
      <c r="C64" t="s">
        <v>334</v>
      </c>
      <c r="D64" t="s">
        <v>45</v>
      </c>
      <c r="E64" t="s">
        <v>89</v>
      </c>
      <c r="F64">
        <v>5653.73</v>
      </c>
      <c r="G64">
        <v>0</v>
      </c>
      <c r="H64">
        <v>5653.73</v>
      </c>
      <c r="I64" t="s">
        <v>29</v>
      </c>
      <c r="J64">
        <v>1</v>
      </c>
      <c r="K64" t="s">
        <v>5455</v>
      </c>
    </row>
    <row r="65" spans="1:11" x14ac:dyDescent="0.2">
      <c r="A65" t="s">
        <v>4406</v>
      </c>
      <c r="B65" t="s">
        <v>489</v>
      </c>
      <c r="C65" t="s">
        <v>242</v>
      </c>
      <c r="D65" t="s">
        <v>45</v>
      </c>
      <c r="E65" t="s">
        <v>89</v>
      </c>
      <c r="F65">
        <v>5742.17</v>
      </c>
      <c r="G65">
        <v>0</v>
      </c>
      <c r="H65">
        <v>5742.17</v>
      </c>
      <c r="I65" t="s">
        <v>29</v>
      </c>
      <c r="J65">
        <v>1</v>
      </c>
      <c r="K65" t="s">
        <v>5455</v>
      </c>
    </row>
    <row r="66" spans="1:11" x14ac:dyDescent="0.2">
      <c r="A66" t="s">
        <v>4386</v>
      </c>
      <c r="B66" t="s">
        <v>113</v>
      </c>
      <c r="C66" t="s">
        <v>394</v>
      </c>
      <c r="D66" t="s">
        <v>45</v>
      </c>
      <c r="E66" t="s">
        <v>89</v>
      </c>
      <c r="F66">
        <v>9355.31</v>
      </c>
      <c r="G66">
        <v>0</v>
      </c>
      <c r="H66">
        <v>9355.31</v>
      </c>
      <c r="I66" t="s">
        <v>29</v>
      </c>
      <c r="J66">
        <v>1</v>
      </c>
      <c r="K66" t="s">
        <v>5455</v>
      </c>
    </row>
    <row r="67" spans="1:11" x14ac:dyDescent="0.2">
      <c r="A67" t="s">
        <v>4379</v>
      </c>
      <c r="B67" t="s">
        <v>807</v>
      </c>
      <c r="C67" t="s">
        <v>150</v>
      </c>
      <c r="D67" t="s">
        <v>45</v>
      </c>
      <c r="E67" t="s">
        <v>89</v>
      </c>
      <c r="F67">
        <v>11090.3</v>
      </c>
      <c r="G67">
        <v>0</v>
      </c>
      <c r="H67">
        <v>11090.3</v>
      </c>
      <c r="I67" t="s">
        <v>29</v>
      </c>
      <c r="J67">
        <v>1</v>
      </c>
      <c r="K67" t="s">
        <v>5455</v>
      </c>
    </row>
    <row r="68" spans="1:11" x14ac:dyDescent="0.2">
      <c r="A68" t="s">
        <v>4344</v>
      </c>
      <c r="B68" t="s">
        <v>357</v>
      </c>
      <c r="C68" t="s">
        <v>863</v>
      </c>
      <c r="D68" t="s">
        <v>45</v>
      </c>
      <c r="E68" t="s">
        <v>89</v>
      </c>
      <c r="F68">
        <v>5788.21</v>
      </c>
      <c r="G68">
        <v>0</v>
      </c>
      <c r="H68">
        <v>5788.21</v>
      </c>
      <c r="I68" t="s">
        <v>29</v>
      </c>
      <c r="J68">
        <v>1</v>
      </c>
      <c r="K68" t="s">
        <v>5455</v>
      </c>
    </row>
    <row r="69" spans="1:11" x14ac:dyDescent="0.2">
      <c r="A69" t="s">
        <v>4331</v>
      </c>
      <c r="B69" t="s">
        <v>584</v>
      </c>
      <c r="C69" t="s">
        <v>124</v>
      </c>
      <c r="D69" t="s">
        <v>45</v>
      </c>
      <c r="E69" t="s">
        <v>89</v>
      </c>
      <c r="F69">
        <v>11071.75</v>
      </c>
      <c r="G69">
        <v>0</v>
      </c>
      <c r="H69">
        <v>11071.75</v>
      </c>
      <c r="I69" t="s">
        <v>29</v>
      </c>
      <c r="J69">
        <v>1</v>
      </c>
      <c r="K69" t="s">
        <v>5455</v>
      </c>
    </row>
    <row r="70" spans="1:11" x14ac:dyDescent="0.2">
      <c r="A70" t="s">
        <v>4313</v>
      </c>
      <c r="B70" t="s">
        <v>331</v>
      </c>
      <c r="C70" t="s">
        <v>551</v>
      </c>
      <c r="D70" t="s">
        <v>45</v>
      </c>
      <c r="E70" t="s">
        <v>89</v>
      </c>
      <c r="F70">
        <v>9885.91</v>
      </c>
      <c r="G70">
        <v>0</v>
      </c>
      <c r="H70">
        <v>9885.91</v>
      </c>
      <c r="I70" t="s">
        <v>29</v>
      </c>
      <c r="J70">
        <v>1</v>
      </c>
      <c r="K70" t="s">
        <v>5455</v>
      </c>
    </row>
    <row r="71" spans="1:11" x14ac:dyDescent="0.2">
      <c r="A71" t="s">
        <v>4295</v>
      </c>
      <c r="B71" t="s">
        <v>300</v>
      </c>
      <c r="C71" t="s">
        <v>148</v>
      </c>
      <c r="D71" t="s">
        <v>45</v>
      </c>
      <c r="E71" t="s">
        <v>89</v>
      </c>
      <c r="F71">
        <v>5002.1000000000004</v>
      </c>
      <c r="G71">
        <v>0</v>
      </c>
      <c r="H71">
        <v>5002.1000000000004</v>
      </c>
      <c r="I71" t="s">
        <v>29</v>
      </c>
      <c r="J71">
        <v>1</v>
      </c>
      <c r="K71" t="s">
        <v>5455</v>
      </c>
    </row>
    <row r="72" spans="1:11" x14ac:dyDescent="0.2">
      <c r="A72" t="s">
        <v>4263</v>
      </c>
      <c r="B72" t="s">
        <v>602</v>
      </c>
      <c r="C72" t="s">
        <v>475</v>
      </c>
      <c r="D72" t="s">
        <v>45</v>
      </c>
      <c r="E72" t="s">
        <v>89</v>
      </c>
      <c r="F72">
        <v>13462.1</v>
      </c>
      <c r="G72">
        <v>0</v>
      </c>
      <c r="H72">
        <v>13462.1</v>
      </c>
      <c r="I72" t="s">
        <v>29</v>
      </c>
      <c r="J72">
        <v>1</v>
      </c>
      <c r="K72" t="s">
        <v>5455</v>
      </c>
    </row>
    <row r="73" spans="1:11" x14ac:dyDescent="0.2">
      <c r="A73" t="s">
        <v>4257</v>
      </c>
      <c r="B73" t="s">
        <v>724</v>
      </c>
      <c r="C73" t="s">
        <v>789</v>
      </c>
      <c r="D73" t="s">
        <v>45</v>
      </c>
      <c r="E73" t="s">
        <v>89</v>
      </c>
      <c r="F73">
        <v>10490.77</v>
      </c>
      <c r="G73">
        <v>0</v>
      </c>
      <c r="H73">
        <v>10490.77</v>
      </c>
      <c r="I73" t="s">
        <v>56</v>
      </c>
      <c r="J73">
        <v>1</v>
      </c>
      <c r="K73" t="s">
        <v>5455</v>
      </c>
    </row>
    <row r="74" spans="1:11" x14ac:dyDescent="0.2">
      <c r="A74" t="s">
        <v>4237</v>
      </c>
      <c r="B74" t="s">
        <v>283</v>
      </c>
      <c r="C74" t="s">
        <v>504</v>
      </c>
      <c r="D74" t="s">
        <v>45</v>
      </c>
      <c r="E74" t="s">
        <v>89</v>
      </c>
      <c r="F74">
        <v>6453.57</v>
      </c>
      <c r="G74">
        <v>0</v>
      </c>
      <c r="H74">
        <v>6453.57</v>
      </c>
      <c r="I74" t="s">
        <v>29</v>
      </c>
      <c r="J74">
        <v>1</v>
      </c>
      <c r="K74" t="s">
        <v>5455</v>
      </c>
    </row>
    <row r="75" spans="1:11" x14ac:dyDescent="0.2">
      <c r="A75" t="s">
        <v>4222</v>
      </c>
      <c r="B75" t="s">
        <v>498</v>
      </c>
      <c r="C75" t="s">
        <v>863</v>
      </c>
      <c r="D75" t="s">
        <v>45</v>
      </c>
      <c r="E75" t="s">
        <v>89</v>
      </c>
      <c r="F75">
        <v>5901.27</v>
      </c>
      <c r="G75">
        <v>0</v>
      </c>
      <c r="H75">
        <v>5901.27</v>
      </c>
      <c r="I75" t="s">
        <v>29</v>
      </c>
      <c r="J75">
        <v>1</v>
      </c>
      <c r="K75" t="s">
        <v>5455</v>
      </c>
    </row>
    <row r="76" spans="1:11" x14ac:dyDescent="0.2">
      <c r="A76" t="s">
        <v>4220</v>
      </c>
      <c r="B76" t="s">
        <v>1272</v>
      </c>
      <c r="C76" t="s">
        <v>1072</v>
      </c>
      <c r="D76" t="s">
        <v>45</v>
      </c>
      <c r="E76" t="s">
        <v>89</v>
      </c>
      <c r="F76">
        <v>5085.96</v>
      </c>
      <c r="G76">
        <v>0</v>
      </c>
      <c r="H76">
        <v>5085.96</v>
      </c>
      <c r="I76" t="s">
        <v>29</v>
      </c>
      <c r="J76">
        <v>1</v>
      </c>
      <c r="K76" t="s">
        <v>5455</v>
      </c>
    </row>
    <row r="77" spans="1:11" x14ac:dyDescent="0.2">
      <c r="A77" t="s">
        <v>417</v>
      </c>
      <c r="B77" t="s">
        <v>418</v>
      </c>
      <c r="C77" t="s">
        <v>418</v>
      </c>
      <c r="D77" t="s">
        <v>45</v>
      </c>
      <c r="E77" t="s">
        <v>89</v>
      </c>
      <c r="F77">
        <v>13576.11</v>
      </c>
      <c r="G77">
        <v>0</v>
      </c>
      <c r="H77">
        <v>13576.11</v>
      </c>
      <c r="I77" t="s">
        <v>29</v>
      </c>
      <c r="J77">
        <v>1</v>
      </c>
      <c r="K77" t="s">
        <v>5455</v>
      </c>
    </row>
    <row r="78" spans="1:11" x14ac:dyDescent="0.2">
      <c r="A78" t="s">
        <v>419</v>
      </c>
      <c r="B78" t="s">
        <v>213</v>
      </c>
      <c r="C78" t="s">
        <v>420</v>
      </c>
      <c r="D78" t="s">
        <v>45</v>
      </c>
      <c r="E78" t="s">
        <v>89</v>
      </c>
      <c r="F78">
        <v>2354.09</v>
      </c>
      <c r="G78">
        <v>0</v>
      </c>
      <c r="H78">
        <v>2354.09</v>
      </c>
      <c r="I78" t="s">
        <v>29</v>
      </c>
      <c r="J78">
        <v>1</v>
      </c>
      <c r="K78" t="s">
        <v>5455</v>
      </c>
    </row>
    <row r="79" spans="1:11" x14ac:dyDescent="0.2">
      <c r="A79" t="s">
        <v>4213</v>
      </c>
      <c r="B79" t="s">
        <v>789</v>
      </c>
      <c r="C79" t="s">
        <v>368</v>
      </c>
      <c r="D79" t="s">
        <v>45</v>
      </c>
      <c r="E79" t="s">
        <v>89</v>
      </c>
      <c r="F79">
        <v>2254.4699999999998</v>
      </c>
      <c r="G79">
        <v>0</v>
      </c>
      <c r="H79">
        <v>2254.4699999999998</v>
      </c>
      <c r="I79" t="s">
        <v>29</v>
      </c>
      <c r="J79">
        <v>1</v>
      </c>
      <c r="K79" t="s">
        <v>5455</v>
      </c>
    </row>
    <row r="80" spans="1:11" x14ac:dyDescent="0.2">
      <c r="A80" t="s">
        <v>4210</v>
      </c>
      <c r="B80" t="s">
        <v>566</v>
      </c>
      <c r="C80" t="s">
        <v>597</v>
      </c>
      <c r="D80" t="s">
        <v>45</v>
      </c>
      <c r="E80" t="s">
        <v>89</v>
      </c>
      <c r="F80">
        <v>2733.4</v>
      </c>
      <c r="G80">
        <v>0</v>
      </c>
      <c r="H80">
        <v>2733.4</v>
      </c>
      <c r="I80" t="s">
        <v>56</v>
      </c>
      <c r="J80">
        <v>1</v>
      </c>
      <c r="K80" t="s">
        <v>5455</v>
      </c>
    </row>
    <row r="81" spans="1:11" x14ac:dyDescent="0.2">
      <c r="A81" t="s">
        <v>4186</v>
      </c>
      <c r="B81" t="s">
        <v>73</v>
      </c>
      <c r="C81" t="s">
        <v>504</v>
      </c>
      <c r="D81" t="s">
        <v>45</v>
      </c>
      <c r="E81" t="s">
        <v>89</v>
      </c>
      <c r="F81">
        <v>11731.43</v>
      </c>
      <c r="G81">
        <v>0</v>
      </c>
      <c r="H81">
        <v>11731.43</v>
      </c>
      <c r="I81" t="s">
        <v>56</v>
      </c>
      <c r="J81">
        <v>1</v>
      </c>
      <c r="K81" t="s">
        <v>5455</v>
      </c>
    </row>
    <row r="82" spans="1:11" x14ac:dyDescent="0.2">
      <c r="A82" t="s">
        <v>4183</v>
      </c>
      <c r="B82" t="s">
        <v>227</v>
      </c>
      <c r="C82" t="s">
        <v>551</v>
      </c>
      <c r="D82" t="s">
        <v>45</v>
      </c>
      <c r="E82" t="s">
        <v>89</v>
      </c>
      <c r="F82">
        <v>13453.32</v>
      </c>
      <c r="G82">
        <v>0</v>
      </c>
      <c r="H82">
        <v>13453.32</v>
      </c>
      <c r="I82" t="s">
        <v>29</v>
      </c>
      <c r="J82">
        <v>1</v>
      </c>
      <c r="K82" t="s">
        <v>5455</v>
      </c>
    </row>
    <row r="83" spans="1:11" x14ac:dyDescent="0.2">
      <c r="A83" t="s">
        <v>4179</v>
      </c>
      <c r="B83" t="s">
        <v>94</v>
      </c>
      <c r="C83" t="s">
        <v>113</v>
      </c>
      <c r="D83" t="s">
        <v>45</v>
      </c>
      <c r="E83" t="s">
        <v>89</v>
      </c>
      <c r="F83">
        <v>4488.45</v>
      </c>
      <c r="G83">
        <v>0</v>
      </c>
      <c r="H83">
        <v>4488.45</v>
      </c>
      <c r="I83" t="s">
        <v>29</v>
      </c>
      <c r="J83">
        <v>1</v>
      </c>
      <c r="K83" t="s">
        <v>5455</v>
      </c>
    </row>
    <row r="84" spans="1:11" x14ac:dyDescent="0.2">
      <c r="A84" t="s">
        <v>4124</v>
      </c>
      <c r="B84" t="s">
        <v>437</v>
      </c>
      <c r="C84" t="s">
        <v>578</v>
      </c>
      <c r="D84" t="s">
        <v>45</v>
      </c>
      <c r="E84" t="s">
        <v>89</v>
      </c>
      <c r="F84">
        <v>3239.9</v>
      </c>
      <c r="G84">
        <v>0</v>
      </c>
      <c r="H84">
        <v>3239.9</v>
      </c>
      <c r="I84" t="s">
        <v>29</v>
      </c>
      <c r="J84">
        <v>1</v>
      </c>
      <c r="K84" t="s">
        <v>5455</v>
      </c>
    </row>
    <row r="85" spans="1:11" x14ac:dyDescent="0.2">
      <c r="A85" t="s">
        <v>4122</v>
      </c>
      <c r="B85" t="s">
        <v>314</v>
      </c>
      <c r="C85" t="s">
        <v>826</v>
      </c>
      <c r="D85" t="s">
        <v>45</v>
      </c>
      <c r="E85" t="s">
        <v>89</v>
      </c>
      <c r="F85">
        <v>5088.82</v>
      </c>
      <c r="G85">
        <v>0</v>
      </c>
      <c r="H85">
        <v>5088.82</v>
      </c>
      <c r="I85" t="s">
        <v>29</v>
      </c>
      <c r="J85">
        <v>1</v>
      </c>
      <c r="K85" t="s">
        <v>5455</v>
      </c>
    </row>
    <row r="86" spans="1:11" x14ac:dyDescent="0.2">
      <c r="A86" t="s">
        <v>4115</v>
      </c>
      <c r="B86" t="s">
        <v>608</v>
      </c>
      <c r="C86" t="s">
        <v>400</v>
      </c>
      <c r="D86" t="s">
        <v>45</v>
      </c>
      <c r="E86" t="s">
        <v>89</v>
      </c>
      <c r="F86">
        <v>14682.28</v>
      </c>
      <c r="G86">
        <v>0</v>
      </c>
      <c r="H86">
        <v>14682.28</v>
      </c>
      <c r="I86" t="s">
        <v>29</v>
      </c>
      <c r="J86">
        <v>1</v>
      </c>
      <c r="K86" t="s">
        <v>5455</v>
      </c>
    </row>
    <row r="87" spans="1:11" x14ac:dyDescent="0.2">
      <c r="A87" t="s">
        <v>442</v>
      </c>
      <c r="B87" t="s">
        <v>192</v>
      </c>
      <c r="C87" t="s">
        <v>443</v>
      </c>
      <c r="D87" t="s">
        <v>45</v>
      </c>
      <c r="E87" t="s">
        <v>89</v>
      </c>
      <c r="F87">
        <v>14499.7</v>
      </c>
      <c r="G87">
        <v>0</v>
      </c>
      <c r="H87">
        <v>14499.7</v>
      </c>
      <c r="I87" t="s">
        <v>29</v>
      </c>
      <c r="J87">
        <v>1</v>
      </c>
      <c r="K87" t="s">
        <v>5455</v>
      </c>
    </row>
    <row r="88" spans="1:11" x14ac:dyDescent="0.2">
      <c r="A88" t="s">
        <v>4085</v>
      </c>
      <c r="B88" t="s">
        <v>54</v>
      </c>
      <c r="C88" t="s">
        <v>368</v>
      </c>
      <c r="D88" t="s">
        <v>45</v>
      </c>
      <c r="E88" t="s">
        <v>89</v>
      </c>
      <c r="F88">
        <v>2546.06</v>
      </c>
      <c r="G88">
        <v>0</v>
      </c>
      <c r="H88">
        <v>2546.06</v>
      </c>
      <c r="I88" t="s">
        <v>41</v>
      </c>
      <c r="J88">
        <v>1</v>
      </c>
      <c r="K88" t="s">
        <v>5455</v>
      </c>
    </row>
    <row r="89" spans="1:11" x14ac:dyDescent="0.2">
      <c r="A89" t="s">
        <v>4081</v>
      </c>
      <c r="B89" t="s">
        <v>538</v>
      </c>
      <c r="C89" t="s">
        <v>174</v>
      </c>
      <c r="D89" t="s">
        <v>45</v>
      </c>
      <c r="E89" t="s">
        <v>89</v>
      </c>
      <c r="F89">
        <v>7997.15</v>
      </c>
      <c r="G89">
        <v>0</v>
      </c>
      <c r="H89">
        <v>7997.15</v>
      </c>
      <c r="I89" t="s">
        <v>56</v>
      </c>
      <c r="J89">
        <v>1</v>
      </c>
      <c r="K89" t="s">
        <v>5455</v>
      </c>
    </row>
    <row r="90" spans="1:11" x14ac:dyDescent="0.2">
      <c r="A90" t="s">
        <v>3983</v>
      </c>
      <c r="B90" t="s">
        <v>334</v>
      </c>
      <c r="C90" t="s">
        <v>740</v>
      </c>
      <c r="D90" t="s">
        <v>45</v>
      </c>
      <c r="E90" t="s">
        <v>89</v>
      </c>
      <c r="F90">
        <v>2544.4899999999998</v>
      </c>
      <c r="G90">
        <v>0</v>
      </c>
      <c r="H90">
        <v>2544.4899999999998</v>
      </c>
      <c r="I90" t="s">
        <v>29</v>
      </c>
      <c r="J90">
        <v>1</v>
      </c>
      <c r="K90" t="s">
        <v>5455</v>
      </c>
    </row>
    <row r="91" spans="1:11" x14ac:dyDescent="0.2">
      <c r="A91" t="s">
        <v>3976</v>
      </c>
      <c r="B91" t="s">
        <v>360</v>
      </c>
      <c r="C91" t="s">
        <v>416</v>
      </c>
      <c r="D91" t="s">
        <v>45</v>
      </c>
      <c r="E91" t="s">
        <v>89</v>
      </c>
      <c r="F91">
        <v>9286.3799999999992</v>
      </c>
      <c r="G91">
        <v>0</v>
      </c>
      <c r="H91">
        <v>9286.3799999999992</v>
      </c>
      <c r="I91" t="s">
        <v>41</v>
      </c>
      <c r="J91">
        <v>1</v>
      </c>
      <c r="K91" t="s">
        <v>5455</v>
      </c>
    </row>
    <row r="92" spans="1:11" x14ac:dyDescent="0.2">
      <c r="A92" t="s">
        <v>3959</v>
      </c>
      <c r="B92" t="s">
        <v>468</v>
      </c>
      <c r="C92" t="s">
        <v>133</v>
      </c>
      <c r="D92" t="s">
        <v>45</v>
      </c>
      <c r="E92" t="s">
        <v>89</v>
      </c>
      <c r="F92">
        <v>4308.9399999999996</v>
      </c>
      <c r="G92">
        <v>0</v>
      </c>
      <c r="H92">
        <v>4308.9399999999996</v>
      </c>
      <c r="I92" t="s">
        <v>56</v>
      </c>
      <c r="J92">
        <v>1</v>
      </c>
      <c r="K92" t="s">
        <v>5455</v>
      </c>
    </row>
    <row r="93" spans="1:11" x14ac:dyDescent="0.2">
      <c r="A93" t="s">
        <v>3939</v>
      </c>
      <c r="B93" t="s">
        <v>292</v>
      </c>
      <c r="C93" t="s">
        <v>382</v>
      </c>
      <c r="D93" t="s">
        <v>45</v>
      </c>
      <c r="E93" t="s">
        <v>89</v>
      </c>
      <c r="F93">
        <v>7897.7</v>
      </c>
      <c r="G93">
        <v>0</v>
      </c>
      <c r="H93">
        <v>7897.7</v>
      </c>
      <c r="I93" t="s">
        <v>29</v>
      </c>
      <c r="J93">
        <v>1</v>
      </c>
      <c r="K93" t="s">
        <v>5455</v>
      </c>
    </row>
    <row r="94" spans="1:11" x14ac:dyDescent="0.2">
      <c r="A94" t="s">
        <v>3930</v>
      </c>
      <c r="B94" t="s">
        <v>43</v>
      </c>
      <c r="C94" t="s">
        <v>560</v>
      </c>
      <c r="D94" t="s">
        <v>45</v>
      </c>
      <c r="E94" t="s">
        <v>89</v>
      </c>
      <c r="F94">
        <v>11589.38</v>
      </c>
      <c r="G94">
        <v>0</v>
      </c>
      <c r="H94">
        <v>11589.38</v>
      </c>
      <c r="I94" t="s">
        <v>29</v>
      </c>
      <c r="J94">
        <v>1</v>
      </c>
      <c r="K94" t="s">
        <v>5455</v>
      </c>
    </row>
    <row r="95" spans="1:11" x14ac:dyDescent="0.2">
      <c r="A95" t="s">
        <v>3929</v>
      </c>
      <c r="B95" t="s">
        <v>113</v>
      </c>
      <c r="C95" t="s">
        <v>384</v>
      </c>
      <c r="D95" t="s">
        <v>45</v>
      </c>
      <c r="E95" t="s">
        <v>89</v>
      </c>
      <c r="F95">
        <v>6429.31</v>
      </c>
      <c r="G95">
        <v>0</v>
      </c>
      <c r="H95">
        <v>6429.31</v>
      </c>
      <c r="I95" t="s">
        <v>41</v>
      </c>
      <c r="J95">
        <v>1</v>
      </c>
      <c r="K95" t="s">
        <v>5455</v>
      </c>
    </row>
    <row r="96" spans="1:11" x14ac:dyDescent="0.2">
      <c r="A96" t="s">
        <v>3918</v>
      </c>
      <c r="B96" t="s">
        <v>294</v>
      </c>
      <c r="C96" t="s">
        <v>136</v>
      </c>
      <c r="D96" t="s">
        <v>45</v>
      </c>
      <c r="E96" t="s">
        <v>89</v>
      </c>
      <c r="F96">
        <v>7719.92</v>
      </c>
      <c r="G96">
        <v>0</v>
      </c>
      <c r="H96">
        <v>7719.92</v>
      </c>
      <c r="I96" t="s">
        <v>29</v>
      </c>
      <c r="J96">
        <v>1</v>
      </c>
      <c r="K96" t="s">
        <v>5455</v>
      </c>
    </row>
    <row r="97" spans="1:11" x14ac:dyDescent="0.2">
      <c r="A97" t="s">
        <v>3874</v>
      </c>
      <c r="B97" t="s">
        <v>192</v>
      </c>
      <c r="C97" t="s">
        <v>443</v>
      </c>
      <c r="D97" t="s">
        <v>45</v>
      </c>
      <c r="E97" t="s">
        <v>89</v>
      </c>
      <c r="F97">
        <v>14718.76</v>
      </c>
      <c r="G97">
        <v>0</v>
      </c>
      <c r="H97">
        <v>14718.76</v>
      </c>
      <c r="I97" t="s">
        <v>29</v>
      </c>
      <c r="J97">
        <v>1</v>
      </c>
      <c r="K97" t="s">
        <v>5455</v>
      </c>
    </row>
    <row r="98" spans="1:11" x14ac:dyDescent="0.2">
      <c r="A98" t="s">
        <v>3854</v>
      </c>
      <c r="B98" t="s">
        <v>156</v>
      </c>
      <c r="C98" t="s">
        <v>769</v>
      </c>
      <c r="D98" t="s">
        <v>45</v>
      </c>
      <c r="E98" t="s">
        <v>89</v>
      </c>
      <c r="F98">
        <v>11318.62</v>
      </c>
      <c r="G98">
        <v>0</v>
      </c>
      <c r="H98">
        <v>11318.62</v>
      </c>
      <c r="I98" t="s">
        <v>56</v>
      </c>
      <c r="J98">
        <v>1</v>
      </c>
      <c r="K98" t="s">
        <v>5455</v>
      </c>
    </row>
    <row r="99" spans="1:11" x14ac:dyDescent="0.2">
      <c r="A99" t="s">
        <v>3825</v>
      </c>
      <c r="B99" t="s">
        <v>124</v>
      </c>
      <c r="C99" t="s">
        <v>291</v>
      </c>
      <c r="D99" t="s">
        <v>45</v>
      </c>
      <c r="E99" t="s">
        <v>89</v>
      </c>
      <c r="F99">
        <v>3294.82</v>
      </c>
      <c r="G99">
        <v>0</v>
      </c>
      <c r="H99">
        <v>3294.82</v>
      </c>
      <c r="I99" t="s">
        <v>56</v>
      </c>
      <c r="J99">
        <v>1</v>
      </c>
      <c r="K99" t="s">
        <v>5455</v>
      </c>
    </row>
    <row r="100" spans="1:11" x14ac:dyDescent="0.2">
      <c r="A100" t="s">
        <v>3817</v>
      </c>
      <c r="B100" t="s">
        <v>368</v>
      </c>
      <c r="C100" t="s">
        <v>167</v>
      </c>
      <c r="D100" t="s">
        <v>45</v>
      </c>
      <c r="E100" t="s">
        <v>89</v>
      </c>
      <c r="F100">
        <v>12547.86</v>
      </c>
      <c r="G100">
        <v>0</v>
      </c>
      <c r="H100">
        <v>12547.86</v>
      </c>
      <c r="I100" t="s">
        <v>29</v>
      </c>
      <c r="J100">
        <v>1</v>
      </c>
      <c r="K100" t="s">
        <v>5455</v>
      </c>
    </row>
    <row r="101" spans="1:11" x14ac:dyDescent="0.2">
      <c r="A101" t="s">
        <v>507</v>
      </c>
      <c r="B101" t="s">
        <v>465</v>
      </c>
      <c r="C101" t="s">
        <v>403</v>
      </c>
      <c r="D101" t="s">
        <v>45</v>
      </c>
      <c r="E101" t="s">
        <v>89</v>
      </c>
      <c r="F101">
        <v>2876.05</v>
      </c>
      <c r="G101">
        <v>0</v>
      </c>
      <c r="H101">
        <v>2876.05</v>
      </c>
      <c r="I101" t="s">
        <v>56</v>
      </c>
      <c r="J101">
        <v>1</v>
      </c>
      <c r="K101" t="s">
        <v>5455</v>
      </c>
    </row>
    <row r="102" spans="1:11" x14ac:dyDescent="0.2">
      <c r="A102" t="s">
        <v>3783</v>
      </c>
      <c r="B102" t="s">
        <v>227</v>
      </c>
      <c r="C102" t="s">
        <v>159</v>
      </c>
      <c r="D102" t="s">
        <v>45</v>
      </c>
      <c r="E102" t="s">
        <v>89</v>
      </c>
      <c r="F102">
        <v>2645.95</v>
      </c>
      <c r="G102">
        <v>0</v>
      </c>
      <c r="H102">
        <v>2645.95</v>
      </c>
      <c r="I102" t="s">
        <v>29</v>
      </c>
      <c r="J102">
        <v>1</v>
      </c>
      <c r="K102" t="s">
        <v>5455</v>
      </c>
    </row>
    <row r="103" spans="1:11" x14ac:dyDescent="0.2">
      <c r="A103" t="s">
        <v>3780</v>
      </c>
      <c r="B103" t="s">
        <v>546</v>
      </c>
      <c r="C103" t="s">
        <v>602</v>
      </c>
      <c r="D103" t="s">
        <v>45</v>
      </c>
      <c r="E103" t="s">
        <v>89</v>
      </c>
      <c r="F103">
        <v>6718.45</v>
      </c>
      <c r="G103">
        <v>0</v>
      </c>
      <c r="H103">
        <v>6718.45</v>
      </c>
      <c r="I103" t="s">
        <v>56</v>
      </c>
      <c r="J103">
        <v>1</v>
      </c>
      <c r="K103" t="s">
        <v>5455</v>
      </c>
    </row>
    <row r="104" spans="1:11" x14ac:dyDescent="0.2">
      <c r="A104" t="s">
        <v>3776</v>
      </c>
      <c r="B104" t="s">
        <v>448</v>
      </c>
      <c r="C104" t="s">
        <v>448</v>
      </c>
      <c r="D104" t="s">
        <v>45</v>
      </c>
      <c r="E104" t="s">
        <v>89</v>
      </c>
      <c r="F104">
        <v>2558.65</v>
      </c>
      <c r="G104">
        <v>0</v>
      </c>
      <c r="H104">
        <v>2558.65</v>
      </c>
      <c r="I104" t="s">
        <v>29</v>
      </c>
      <c r="J104">
        <v>1</v>
      </c>
      <c r="K104" t="s">
        <v>5455</v>
      </c>
    </row>
    <row r="105" spans="1:11" x14ac:dyDescent="0.2">
      <c r="A105" t="s">
        <v>3738</v>
      </c>
      <c r="B105" t="s">
        <v>824</v>
      </c>
      <c r="C105" t="s">
        <v>534</v>
      </c>
      <c r="D105" t="s">
        <v>45</v>
      </c>
      <c r="E105" t="s">
        <v>89</v>
      </c>
      <c r="F105">
        <v>6369.96</v>
      </c>
      <c r="G105">
        <v>0</v>
      </c>
      <c r="H105">
        <v>6369.96</v>
      </c>
      <c r="I105" t="s">
        <v>41</v>
      </c>
      <c r="J105">
        <v>1</v>
      </c>
      <c r="K105" t="s">
        <v>5455</v>
      </c>
    </row>
    <row r="106" spans="1:11" x14ac:dyDescent="0.2">
      <c r="A106" t="s">
        <v>3729</v>
      </c>
      <c r="B106" t="s">
        <v>485</v>
      </c>
      <c r="C106" t="s">
        <v>1825</v>
      </c>
      <c r="D106" t="s">
        <v>45</v>
      </c>
      <c r="E106" t="s">
        <v>89</v>
      </c>
      <c r="F106">
        <v>5033.2700000000004</v>
      </c>
      <c r="G106">
        <v>0</v>
      </c>
      <c r="H106">
        <v>5033.2700000000004</v>
      </c>
      <c r="I106" t="s">
        <v>29</v>
      </c>
      <c r="J106">
        <v>1</v>
      </c>
      <c r="K106" t="s">
        <v>5455</v>
      </c>
    </row>
    <row r="107" spans="1:11" x14ac:dyDescent="0.2">
      <c r="A107" t="s">
        <v>3659</v>
      </c>
      <c r="B107" t="s">
        <v>534</v>
      </c>
      <c r="C107" t="s">
        <v>55</v>
      </c>
      <c r="D107" t="s">
        <v>45</v>
      </c>
      <c r="E107" t="s">
        <v>89</v>
      </c>
      <c r="F107">
        <v>6135.88</v>
      </c>
      <c r="G107">
        <v>0</v>
      </c>
      <c r="H107">
        <v>6135.88</v>
      </c>
      <c r="I107" t="s">
        <v>56</v>
      </c>
      <c r="J107">
        <v>1</v>
      </c>
      <c r="K107" t="s">
        <v>5455</v>
      </c>
    </row>
    <row r="108" spans="1:11" x14ac:dyDescent="0.2">
      <c r="A108" t="s">
        <v>3654</v>
      </c>
      <c r="B108" t="s">
        <v>532</v>
      </c>
      <c r="C108" t="s">
        <v>1354</v>
      </c>
      <c r="D108" t="s">
        <v>45</v>
      </c>
      <c r="E108" t="s">
        <v>89</v>
      </c>
      <c r="F108">
        <v>2221.56</v>
      </c>
      <c r="G108">
        <v>0</v>
      </c>
      <c r="H108">
        <v>2221.56</v>
      </c>
      <c r="I108" t="s">
        <v>29</v>
      </c>
      <c r="J108">
        <v>1</v>
      </c>
      <c r="K108" t="s">
        <v>5455</v>
      </c>
    </row>
    <row r="109" spans="1:11" x14ac:dyDescent="0.2">
      <c r="A109" t="s">
        <v>3649</v>
      </c>
      <c r="B109" t="s">
        <v>452</v>
      </c>
      <c r="C109" t="s">
        <v>262</v>
      </c>
      <c r="D109" t="s">
        <v>45</v>
      </c>
      <c r="E109" t="s">
        <v>89</v>
      </c>
      <c r="F109">
        <v>4735.66</v>
      </c>
      <c r="G109">
        <v>0</v>
      </c>
      <c r="H109">
        <v>4735.66</v>
      </c>
      <c r="I109" t="s">
        <v>56</v>
      </c>
      <c r="J109">
        <v>1</v>
      </c>
      <c r="K109" t="s">
        <v>5455</v>
      </c>
    </row>
    <row r="110" spans="1:11" x14ac:dyDescent="0.2">
      <c r="A110" t="s">
        <v>3637</v>
      </c>
      <c r="B110" t="s">
        <v>386</v>
      </c>
      <c r="C110" t="s">
        <v>72</v>
      </c>
      <c r="D110" t="s">
        <v>45</v>
      </c>
      <c r="E110" t="s">
        <v>89</v>
      </c>
      <c r="F110">
        <v>16271.79</v>
      </c>
      <c r="G110">
        <v>0</v>
      </c>
      <c r="H110">
        <v>16271.79</v>
      </c>
      <c r="I110" t="s">
        <v>29</v>
      </c>
      <c r="J110">
        <v>1</v>
      </c>
      <c r="K110" t="s">
        <v>5455</v>
      </c>
    </row>
    <row r="111" spans="1:11" x14ac:dyDescent="0.2">
      <c r="A111" t="s">
        <v>3633</v>
      </c>
      <c r="B111" t="s">
        <v>145</v>
      </c>
      <c r="C111" t="s">
        <v>382</v>
      </c>
      <c r="D111" t="s">
        <v>45</v>
      </c>
      <c r="E111" t="s">
        <v>89</v>
      </c>
      <c r="F111">
        <v>15180.39</v>
      </c>
      <c r="G111">
        <v>0</v>
      </c>
      <c r="H111">
        <v>15180.39</v>
      </c>
      <c r="I111" t="s">
        <v>29</v>
      </c>
      <c r="J111">
        <v>1</v>
      </c>
      <c r="K111" t="s">
        <v>5455</v>
      </c>
    </row>
    <row r="112" spans="1:11" x14ac:dyDescent="0.2">
      <c r="A112" t="s">
        <v>3626</v>
      </c>
      <c r="B112" t="s">
        <v>256</v>
      </c>
      <c r="C112" t="s">
        <v>1179</v>
      </c>
      <c r="D112" t="s">
        <v>45</v>
      </c>
      <c r="E112" t="s">
        <v>89</v>
      </c>
      <c r="F112">
        <v>18460.54</v>
      </c>
      <c r="G112">
        <v>0</v>
      </c>
      <c r="H112">
        <v>18460.54</v>
      </c>
      <c r="I112" t="s">
        <v>29</v>
      </c>
      <c r="J112">
        <v>1</v>
      </c>
      <c r="K112" t="s">
        <v>5455</v>
      </c>
    </row>
    <row r="113" spans="1:11" x14ac:dyDescent="0.2">
      <c r="A113" t="s">
        <v>3623</v>
      </c>
      <c r="B113" t="s">
        <v>178</v>
      </c>
      <c r="C113" t="s">
        <v>741</v>
      </c>
      <c r="D113" t="s">
        <v>45</v>
      </c>
      <c r="E113" t="s">
        <v>89</v>
      </c>
      <c r="F113">
        <v>8714.51</v>
      </c>
      <c r="G113">
        <v>0</v>
      </c>
      <c r="H113">
        <v>8714.51</v>
      </c>
      <c r="I113" t="s">
        <v>29</v>
      </c>
      <c r="J113">
        <v>1</v>
      </c>
      <c r="K113" t="s">
        <v>5455</v>
      </c>
    </row>
    <row r="114" spans="1:11" x14ac:dyDescent="0.2">
      <c r="A114" t="s">
        <v>547</v>
      </c>
      <c r="B114" t="s">
        <v>505</v>
      </c>
      <c r="C114" t="s">
        <v>548</v>
      </c>
      <c r="D114" t="s">
        <v>45</v>
      </c>
      <c r="E114" t="s">
        <v>89</v>
      </c>
      <c r="F114">
        <v>3216.89</v>
      </c>
      <c r="G114">
        <v>0</v>
      </c>
      <c r="H114">
        <v>3216.89</v>
      </c>
      <c r="I114" t="s">
        <v>29</v>
      </c>
      <c r="J114">
        <v>1</v>
      </c>
      <c r="K114" t="s">
        <v>5455</v>
      </c>
    </row>
    <row r="115" spans="1:11" x14ac:dyDescent="0.2">
      <c r="A115" t="s">
        <v>3554</v>
      </c>
      <c r="B115" t="s">
        <v>567</v>
      </c>
      <c r="C115" t="s">
        <v>702</v>
      </c>
      <c r="D115" t="s">
        <v>45</v>
      </c>
      <c r="E115" t="s">
        <v>89</v>
      </c>
      <c r="F115">
        <v>5213.34</v>
      </c>
      <c r="G115">
        <v>0</v>
      </c>
      <c r="H115">
        <v>5213.34</v>
      </c>
      <c r="I115" t="s">
        <v>29</v>
      </c>
      <c r="J115">
        <v>1</v>
      </c>
      <c r="K115" t="s">
        <v>5455</v>
      </c>
    </row>
    <row r="116" spans="1:11" x14ac:dyDescent="0.2">
      <c r="A116" t="s">
        <v>3553</v>
      </c>
      <c r="B116" t="s">
        <v>133</v>
      </c>
      <c r="C116" t="s">
        <v>562</v>
      </c>
      <c r="D116" t="s">
        <v>45</v>
      </c>
      <c r="E116" t="s">
        <v>89</v>
      </c>
      <c r="F116">
        <v>5769.68</v>
      </c>
      <c r="G116">
        <v>0</v>
      </c>
      <c r="H116">
        <v>5769.68</v>
      </c>
      <c r="I116" t="s">
        <v>29</v>
      </c>
      <c r="J116">
        <v>1</v>
      </c>
      <c r="K116" t="s">
        <v>5455</v>
      </c>
    </row>
    <row r="117" spans="1:11" x14ac:dyDescent="0.2">
      <c r="A117" t="s">
        <v>3521</v>
      </c>
      <c r="B117" t="s">
        <v>708</v>
      </c>
      <c r="C117" t="s">
        <v>799</v>
      </c>
      <c r="D117" t="s">
        <v>45</v>
      </c>
      <c r="E117" t="s">
        <v>89</v>
      </c>
      <c r="F117">
        <v>8986.9</v>
      </c>
      <c r="G117">
        <v>0</v>
      </c>
      <c r="H117">
        <v>8986.9</v>
      </c>
      <c r="I117" t="s">
        <v>29</v>
      </c>
      <c r="J117">
        <v>1</v>
      </c>
      <c r="K117" t="s">
        <v>5455</v>
      </c>
    </row>
    <row r="118" spans="1:11" x14ac:dyDescent="0.2">
      <c r="A118" t="s">
        <v>3477</v>
      </c>
      <c r="B118" t="s">
        <v>87</v>
      </c>
      <c r="C118" t="s">
        <v>831</v>
      </c>
      <c r="D118" t="s">
        <v>45</v>
      </c>
      <c r="E118" t="s">
        <v>89</v>
      </c>
      <c r="F118">
        <v>11242.4</v>
      </c>
      <c r="G118">
        <v>0</v>
      </c>
      <c r="H118">
        <v>11242.4</v>
      </c>
      <c r="I118" t="s">
        <v>29</v>
      </c>
      <c r="J118">
        <v>1</v>
      </c>
      <c r="K118" t="s">
        <v>5455</v>
      </c>
    </row>
    <row r="119" spans="1:11" x14ac:dyDescent="0.2">
      <c r="A119" t="s">
        <v>3456</v>
      </c>
      <c r="B119" t="s">
        <v>135</v>
      </c>
      <c r="C119" t="s">
        <v>66</v>
      </c>
      <c r="D119" t="s">
        <v>45</v>
      </c>
      <c r="E119" t="s">
        <v>89</v>
      </c>
      <c r="F119">
        <v>8966.39</v>
      </c>
      <c r="G119">
        <v>0</v>
      </c>
      <c r="H119">
        <v>8966.39</v>
      </c>
      <c r="I119" t="s">
        <v>29</v>
      </c>
      <c r="J119">
        <v>1</v>
      </c>
      <c r="K119" t="s">
        <v>5455</v>
      </c>
    </row>
    <row r="120" spans="1:11" x14ac:dyDescent="0.2">
      <c r="A120" t="s">
        <v>3429</v>
      </c>
      <c r="B120" t="s">
        <v>401</v>
      </c>
      <c r="C120" t="s">
        <v>69</v>
      </c>
      <c r="D120" t="s">
        <v>45</v>
      </c>
      <c r="E120" t="s">
        <v>89</v>
      </c>
      <c r="F120">
        <v>4678.58</v>
      </c>
      <c r="G120">
        <v>0</v>
      </c>
      <c r="H120">
        <v>4678.58</v>
      </c>
      <c r="I120" t="s">
        <v>29</v>
      </c>
      <c r="J120">
        <v>1</v>
      </c>
      <c r="K120" t="s">
        <v>5455</v>
      </c>
    </row>
    <row r="121" spans="1:11" x14ac:dyDescent="0.2">
      <c r="A121" t="s">
        <v>3414</v>
      </c>
      <c r="B121" t="s">
        <v>509</v>
      </c>
      <c r="C121" t="s">
        <v>456</v>
      </c>
      <c r="D121" t="s">
        <v>45</v>
      </c>
      <c r="E121" t="s">
        <v>89</v>
      </c>
      <c r="F121">
        <v>2989.39</v>
      </c>
      <c r="G121">
        <v>0</v>
      </c>
      <c r="H121">
        <v>2989.39</v>
      </c>
      <c r="I121" t="s">
        <v>29</v>
      </c>
      <c r="J121">
        <v>1</v>
      </c>
      <c r="K121" t="s">
        <v>5455</v>
      </c>
    </row>
    <row r="122" spans="1:11" x14ac:dyDescent="0.2">
      <c r="A122" t="s">
        <v>3383</v>
      </c>
      <c r="B122" t="s">
        <v>368</v>
      </c>
      <c r="C122" t="s">
        <v>612</v>
      </c>
      <c r="D122" t="s">
        <v>45</v>
      </c>
      <c r="E122" t="s">
        <v>89</v>
      </c>
      <c r="F122">
        <v>5832.37</v>
      </c>
      <c r="G122">
        <v>0</v>
      </c>
      <c r="H122">
        <v>5832.37</v>
      </c>
      <c r="I122" t="s">
        <v>29</v>
      </c>
      <c r="J122">
        <v>1</v>
      </c>
      <c r="K122" t="s">
        <v>5455</v>
      </c>
    </row>
    <row r="123" spans="1:11" x14ac:dyDescent="0.2">
      <c r="A123" t="s">
        <v>3369</v>
      </c>
      <c r="B123" t="s">
        <v>226</v>
      </c>
      <c r="C123" t="s">
        <v>671</v>
      </c>
      <c r="D123" t="s">
        <v>45</v>
      </c>
      <c r="E123" t="s">
        <v>89</v>
      </c>
      <c r="F123">
        <v>3244.24</v>
      </c>
      <c r="G123">
        <v>0</v>
      </c>
      <c r="H123">
        <v>3244.24</v>
      </c>
      <c r="I123" t="s">
        <v>29</v>
      </c>
      <c r="J123">
        <v>1</v>
      </c>
      <c r="K123" t="s">
        <v>5455</v>
      </c>
    </row>
    <row r="124" spans="1:11" x14ac:dyDescent="0.2">
      <c r="A124" t="s">
        <v>3312</v>
      </c>
      <c r="B124" t="s">
        <v>186</v>
      </c>
      <c r="C124" t="s">
        <v>192</v>
      </c>
      <c r="D124" t="s">
        <v>45</v>
      </c>
      <c r="E124" t="s">
        <v>89</v>
      </c>
      <c r="F124">
        <v>10108.129999999999</v>
      </c>
      <c r="G124">
        <v>0</v>
      </c>
      <c r="H124">
        <v>10108.129999999999</v>
      </c>
      <c r="I124" t="s">
        <v>29</v>
      </c>
      <c r="J124">
        <v>1</v>
      </c>
      <c r="K124" t="s">
        <v>5455</v>
      </c>
    </row>
    <row r="125" spans="1:11" x14ac:dyDescent="0.2">
      <c r="A125" t="s">
        <v>3304</v>
      </c>
      <c r="B125" t="s">
        <v>238</v>
      </c>
      <c r="C125" t="s">
        <v>36</v>
      </c>
      <c r="D125" t="s">
        <v>45</v>
      </c>
      <c r="E125" t="s">
        <v>89</v>
      </c>
      <c r="F125">
        <v>11541.89</v>
      </c>
      <c r="G125">
        <v>0</v>
      </c>
      <c r="H125">
        <v>11541.89</v>
      </c>
      <c r="I125" t="s">
        <v>29</v>
      </c>
      <c r="J125">
        <v>1</v>
      </c>
      <c r="K125" t="s">
        <v>5455</v>
      </c>
    </row>
    <row r="126" spans="1:11" x14ac:dyDescent="0.2">
      <c r="A126" t="s">
        <v>604</v>
      </c>
      <c r="B126" t="s">
        <v>285</v>
      </c>
      <c r="C126" t="s">
        <v>605</v>
      </c>
      <c r="D126" t="s">
        <v>45</v>
      </c>
      <c r="E126" t="s">
        <v>89</v>
      </c>
      <c r="F126">
        <v>7678.64</v>
      </c>
      <c r="G126">
        <v>0</v>
      </c>
      <c r="H126">
        <v>7678.64</v>
      </c>
      <c r="I126" t="s">
        <v>29</v>
      </c>
      <c r="J126">
        <v>1</v>
      </c>
      <c r="K126" t="s">
        <v>5455</v>
      </c>
    </row>
    <row r="127" spans="1:11" x14ac:dyDescent="0.2">
      <c r="A127" t="s">
        <v>3276</v>
      </c>
      <c r="B127" t="s">
        <v>112</v>
      </c>
      <c r="C127" t="s">
        <v>264</v>
      </c>
      <c r="D127" t="s">
        <v>45</v>
      </c>
      <c r="E127" t="s">
        <v>89</v>
      </c>
      <c r="F127">
        <v>4971.66</v>
      </c>
      <c r="G127">
        <v>0</v>
      </c>
      <c r="H127">
        <v>4971.66</v>
      </c>
      <c r="I127" t="s">
        <v>29</v>
      </c>
      <c r="J127">
        <v>1</v>
      </c>
      <c r="K127" t="s">
        <v>5455</v>
      </c>
    </row>
    <row r="128" spans="1:11" x14ac:dyDescent="0.2">
      <c r="A128" t="s">
        <v>3261</v>
      </c>
      <c r="B128" t="s">
        <v>603</v>
      </c>
      <c r="C128" t="s">
        <v>794</v>
      </c>
      <c r="D128" t="s">
        <v>45</v>
      </c>
      <c r="E128" t="s">
        <v>89</v>
      </c>
      <c r="F128">
        <v>8111.55</v>
      </c>
      <c r="G128">
        <v>0</v>
      </c>
      <c r="H128">
        <v>8111.55</v>
      </c>
      <c r="I128" t="s">
        <v>29</v>
      </c>
      <c r="J128">
        <v>1</v>
      </c>
      <c r="K128" t="s">
        <v>5455</v>
      </c>
    </row>
    <row r="129" spans="1:11" x14ac:dyDescent="0.2">
      <c r="A129" t="s">
        <v>3181</v>
      </c>
      <c r="B129" t="s">
        <v>720</v>
      </c>
      <c r="C129" t="s">
        <v>173</v>
      </c>
      <c r="D129" t="s">
        <v>45</v>
      </c>
      <c r="E129" t="s">
        <v>89</v>
      </c>
      <c r="F129">
        <v>17319.810000000001</v>
      </c>
      <c r="G129">
        <v>0</v>
      </c>
      <c r="H129">
        <v>17319.810000000001</v>
      </c>
      <c r="I129" t="s">
        <v>29</v>
      </c>
      <c r="J129">
        <v>1</v>
      </c>
      <c r="K129" t="s">
        <v>5455</v>
      </c>
    </row>
    <row r="130" spans="1:11" x14ac:dyDescent="0.2">
      <c r="A130" t="s">
        <v>3180</v>
      </c>
      <c r="B130" t="s">
        <v>787</v>
      </c>
      <c r="C130" t="s">
        <v>712</v>
      </c>
      <c r="D130" t="s">
        <v>45</v>
      </c>
      <c r="E130" t="s">
        <v>89</v>
      </c>
      <c r="F130">
        <v>19901.09</v>
      </c>
      <c r="G130">
        <v>0</v>
      </c>
      <c r="H130">
        <v>19901.09</v>
      </c>
      <c r="I130" t="s">
        <v>29</v>
      </c>
      <c r="J130">
        <v>1</v>
      </c>
      <c r="K130" t="s">
        <v>5455</v>
      </c>
    </row>
    <row r="131" spans="1:11" x14ac:dyDescent="0.2">
      <c r="A131" t="s">
        <v>3161</v>
      </c>
      <c r="B131" t="s">
        <v>318</v>
      </c>
      <c r="C131" t="s">
        <v>318</v>
      </c>
      <c r="D131" t="s">
        <v>45</v>
      </c>
      <c r="E131" t="s">
        <v>89</v>
      </c>
      <c r="F131">
        <v>8043.67</v>
      </c>
      <c r="G131">
        <v>0</v>
      </c>
      <c r="H131">
        <v>8043.67</v>
      </c>
      <c r="I131" t="s">
        <v>56</v>
      </c>
      <c r="J131">
        <v>1</v>
      </c>
      <c r="K131" t="s">
        <v>5455</v>
      </c>
    </row>
    <row r="132" spans="1:11" x14ac:dyDescent="0.2">
      <c r="A132" t="s">
        <v>3155</v>
      </c>
      <c r="B132" t="s">
        <v>220</v>
      </c>
      <c r="C132" t="s">
        <v>262</v>
      </c>
      <c r="D132" t="s">
        <v>45</v>
      </c>
      <c r="E132" t="s">
        <v>89</v>
      </c>
      <c r="F132">
        <v>8123.75</v>
      </c>
      <c r="G132">
        <v>0</v>
      </c>
      <c r="H132">
        <v>8123.75</v>
      </c>
      <c r="I132" t="s">
        <v>29</v>
      </c>
      <c r="J132">
        <v>1</v>
      </c>
      <c r="K132" t="s">
        <v>5455</v>
      </c>
    </row>
    <row r="133" spans="1:11" x14ac:dyDescent="0.2">
      <c r="A133" t="s">
        <v>3135</v>
      </c>
      <c r="B133" t="s">
        <v>238</v>
      </c>
      <c r="C133" t="s">
        <v>36</v>
      </c>
      <c r="D133" t="s">
        <v>45</v>
      </c>
      <c r="E133" t="s">
        <v>89</v>
      </c>
      <c r="F133">
        <v>4703.62</v>
      </c>
      <c r="G133">
        <v>0</v>
      </c>
      <c r="H133">
        <v>4703.62</v>
      </c>
      <c r="I133" t="s">
        <v>56</v>
      </c>
      <c r="J133">
        <v>1</v>
      </c>
      <c r="K133" t="s">
        <v>5455</v>
      </c>
    </row>
    <row r="134" spans="1:11" x14ac:dyDescent="0.2">
      <c r="A134" t="s">
        <v>3126</v>
      </c>
      <c r="B134" t="s">
        <v>81</v>
      </c>
      <c r="C134" t="s">
        <v>367</v>
      </c>
      <c r="D134" t="s">
        <v>45</v>
      </c>
      <c r="E134" t="s">
        <v>89</v>
      </c>
      <c r="F134">
        <v>2322.85</v>
      </c>
      <c r="G134">
        <v>0</v>
      </c>
      <c r="H134">
        <v>2322.85</v>
      </c>
      <c r="I134" t="s">
        <v>29</v>
      </c>
      <c r="J134">
        <v>1</v>
      </c>
      <c r="K134" t="s">
        <v>5455</v>
      </c>
    </row>
    <row r="135" spans="1:11" x14ac:dyDescent="0.2">
      <c r="A135" t="s">
        <v>3109</v>
      </c>
      <c r="B135" t="s">
        <v>73</v>
      </c>
      <c r="C135" t="s">
        <v>405</v>
      </c>
      <c r="D135" t="s">
        <v>45</v>
      </c>
      <c r="E135" t="s">
        <v>89</v>
      </c>
      <c r="F135">
        <v>7033.96</v>
      </c>
      <c r="G135">
        <v>0</v>
      </c>
      <c r="H135">
        <v>7033.96</v>
      </c>
      <c r="I135" t="s">
        <v>29</v>
      </c>
      <c r="J135">
        <v>1</v>
      </c>
      <c r="K135" t="s">
        <v>5455</v>
      </c>
    </row>
    <row r="136" spans="1:11" x14ac:dyDescent="0.2">
      <c r="A136" t="s">
        <v>3077</v>
      </c>
      <c r="B136" t="s">
        <v>634</v>
      </c>
      <c r="C136" t="s">
        <v>564</v>
      </c>
      <c r="D136" t="s">
        <v>45</v>
      </c>
      <c r="E136" t="s">
        <v>89</v>
      </c>
      <c r="F136">
        <v>2496.14</v>
      </c>
      <c r="G136">
        <v>0</v>
      </c>
      <c r="H136">
        <v>2496.14</v>
      </c>
      <c r="I136" t="s">
        <v>29</v>
      </c>
      <c r="J136">
        <v>1</v>
      </c>
      <c r="K136" t="s">
        <v>5455</v>
      </c>
    </row>
    <row r="137" spans="1:11" x14ac:dyDescent="0.2">
      <c r="A137" t="s">
        <v>3073</v>
      </c>
      <c r="B137" t="s">
        <v>452</v>
      </c>
      <c r="C137" t="s">
        <v>391</v>
      </c>
      <c r="D137" t="s">
        <v>45</v>
      </c>
      <c r="E137" t="s">
        <v>89</v>
      </c>
      <c r="F137">
        <v>2751.22</v>
      </c>
      <c r="G137">
        <v>0</v>
      </c>
      <c r="H137">
        <v>2751.22</v>
      </c>
      <c r="I137" t="s">
        <v>29</v>
      </c>
      <c r="J137">
        <v>1</v>
      </c>
      <c r="K137" t="s">
        <v>5455</v>
      </c>
    </row>
    <row r="138" spans="1:11" x14ac:dyDescent="0.2">
      <c r="A138" t="s">
        <v>3013</v>
      </c>
      <c r="B138" t="s">
        <v>299</v>
      </c>
      <c r="C138" t="s">
        <v>460</v>
      </c>
      <c r="D138" t="s">
        <v>45</v>
      </c>
      <c r="E138" t="s">
        <v>89</v>
      </c>
      <c r="F138">
        <v>6908.15</v>
      </c>
      <c r="G138">
        <v>0</v>
      </c>
      <c r="H138">
        <v>6908.15</v>
      </c>
      <c r="I138" t="s">
        <v>29</v>
      </c>
      <c r="J138">
        <v>1</v>
      </c>
      <c r="K138" t="s">
        <v>5455</v>
      </c>
    </row>
    <row r="139" spans="1:11" x14ac:dyDescent="0.2">
      <c r="A139" t="s">
        <v>2999</v>
      </c>
      <c r="B139" t="s">
        <v>986</v>
      </c>
      <c r="C139" t="s">
        <v>393</v>
      </c>
      <c r="D139" t="s">
        <v>45</v>
      </c>
      <c r="E139" t="s">
        <v>89</v>
      </c>
      <c r="F139">
        <v>5005.7</v>
      </c>
      <c r="G139">
        <v>0</v>
      </c>
      <c r="H139">
        <v>5005.7</v>
      </c>
      <c r="I139" t="s">
        <v>56</v>
      </c>
      <c r="J139">
        <v>1</v>
      </c>
      <c r="K139" t="s">
        <v>5455</v>
      </c>
    </row>
    <row r="140" spans="1:11" x14ac:dyDescent="0.2">
      <c r="A140" t="s">
        <v>2993</v>
      </c>
      <c r="B140" t="s">
        <v>147</v>
      </c>
      <c r="C140" t="s">
        <v>564</v>
      </c>
      <c r="D140" t="s">
        <v>45</v>
      </c>
      <c r="E140" t="s">
        <v>89</v>
      </c>
      <c r="F140">
        <v>5274.74</v>
      </c>
      <c r="G140">
        <v>0</v>
      </c>
      <c r="H140">
        <v>5274.74</v>
      </c>
      <c r="I140" t="s">
        <v>29</v>
      </c>
      <c r="J140">
        <v>1</v>
      </c>
      <c r="K140" t="s">
        <v>5455</v>
      </c>
    </row>
    <row r="141" spans="1:11" x14ac:dyDescent="0.2">
      <c r="A141" t="s">
        <v>2989</v>
      </c>
      <c r="B141" t="s">
        <v>432</v>
      </c>
      <c r="C141" t="s">
        <v>321</v>
      </c>
      <c r="D141" t="s">
        <v>45</v>
      </c>
      <c r="E141" t="s">
        <v>89</v>
      </c>
      <c r="F141">
        <v>8084.23</v>
      </c>
      <c r="G141">
        <v>0</v>
      </c>
      <c r="H141">
        <v>8084.23</v>
      </c>
      <c r="I141" t="s">
        <v>56</v>
      </c>
      <c r="J141">
        <v>1</v>
      </c>
      <c r="K141" t="s">
        <v>5455</v>
      </c>
    </row>
    <row r="142" spans="1:11" x14ac:dyDescent="0.2">
      <c r="A142" t="s">
        <v>2933</v>
      </c>
      <c r="B142" t="s">
        <v>773</v>
      </c>
      <c r="C142" t="s">
        <v>224</v>
      </c>
      <c r="D142" t="s">
        <v>45</v>
      </c>
      <c r="E142" t="s">
        <v>89</v>
      </c>
      <c r="F142">
        <v>8590.15</v>
      </c>
      <c r="G142">
        <v>0</v>
      </c>
      <c r="H142">
        <v>8590.15</v>
      </c>
      <c r="I142" t="s">
        <v>29</v>
      </c>
      <c r="J142">
        <v>1</v>
      </c>
      <c r="K142" t="s">
        <v>5455</v>
      </c>
    </row>
    <row r="143" spans="1:11" x14ac:dyDescent="0.2">
      <c r="A143" t="s">
        <v>2923</v>
      </c>
      <c r="B143" t="s">
        <v>315</v>
      </c>
      <c r="C143" t="s">
        <v>209</v>
      </c>
      <c r="D143" t="s">
        <v>45</v>
      </c>
      <c r="E143" t="s">
        <v>89</v>
      </c>
      <c r="F143">
        <v>15637.68</v>
      </c>
      <c r="G143">
        <v>0</v>
      </c>
      <c r="H143">
        <v>15637.68</v>
      </c>
      <c r="I143" t="s">
        <v>29</v>
      </c>
      <c r="J143">
        <v>1</v>
      </c>
      <c r="K143" t="s">
        <v>5455</v>
      </c>
    </row>
    <row r="144" spans="1:11" x14ac:dyDescent="0.2">
      <c r="A144" t="s">
        <v>2915</v>
      </c>
      <c r="B144" t="s">
        <v>76</v>
      </c>
      <c r="C144" t="s">
        <v>393</v>
      </c>
      <c r="D144" t="s">
        <v>45</v>
      </c>
      <c r="E144" t="s">
        <v>89</v>
      </c>
      <c r="F144">
        <v>3064.43</v>
      </c>
      <c r="G144">
        <v>0</v>
      </c>
      <c r="H144">
        <v>3064.43</v>
      </c>
      <c r="I144" t="s">
        <v>56</v>
      </c>
      <c r="J144">
        <v>1</v>
      </c>
      <c r="K144" t="s">
        <v>5455</v>
      </c>
    </row>
    <row r="145" spans="1:11" x14ac:dyDescent="0.2">
      <c r="A145" t="s">
        <v>2910</v>
      </c>
      <c r="B145" t="s">
        <v>355</v>
      </c>
      <c r="C145" t="s">
        <v>712</v>
      </c>
      <c r="D145" t="s">
        <v>45</v>
      </c>
      <c r="E145" t="s">
        <v>89</v>
      </c>
      <c r="F145">
        <v>6266.94</v>
      </c>
      <c r="G145">
        <v>0</v>
      </c>
      <c r="H145">
        <v>6266.94</v>
      </c>
      <c r="I145" t="s">
        <v>29</v>
      </c>
      <c r="J145">
        <v>1</v>
      </c>
      <c r="K145" t="s">
        <v>5455</v>
      </c>
    </row>
    <row r="146" spans="1:11" x14ac:dyDescent="0.2">
      <c r="A146" t="s">
        <v>2901</v>
      </c>
      <c r="B146" t="s">
        <v>917</v>
      </c>
      <c r="C146" t="s">
        <v>472</v>
      </c>
      <c r="D146" t="s">
        <v>45</v>
      </c>
      <c r="E146" t="s">
        <v>89</v>
      </c>
      <c r="F146">
        <v>3027.07</v>
      </c>
      <c r="G146">
        <v>0</v>
      </c>
      <c r="H146">
        <v>3027.07</v>
      </c>
      <c r="I146" t="s">
        <v>56</v>
      </c>
      <c r="J146">
        <v>1</v>
      </c>
      <c r="K146" t="s">
        <v>5455</v>
      </c>
    </row>
    <row r="147" spans="1:11" x14ac:dyDescent="0.2">
      <c r="A147" t="s">
        <v>2896</v>
      </c>
      <c r="B147" t="s">
        <v>465</v>
      </c>
      <c r="C147" t="s">
        <v>465</v>
      </c>
      <c r="D147" t="s">
        <v>45</v>
      </c>
      <c r="E147" t="s">
        <v>89</v>
      </c>
      <c r="F147">
        <v>4596.75</v>
      </c>
      <c r="G147">
        <v>0</v>
      </c>
      <c r="H147">
        <v>4596.75</v>
      </c>
      <c r="I147" t="s">
        <v>29</v>
      </c>
      <c r="J147">
        <v>1</v>
      </c>
      <c r="K147" t="s">
        <v>5455</v>
      </c>
    </row>
    <row r="148" spans="1:11" x14ac:dyDescent="0.2">
      <c r="A148" t="s">
        <v>2871</v>
      </c>
      <c r="B148" t="s">
        <v>373</v>
      </c>
      <c r="C148" t="s">
        <v>839</v>
      </c>
      <c r="D148" t="s">
        <v>45</v>
      </c>
      <c r="E148" t="s">
        <v>89</v>
      </c>
      <c r="F148">
        <v>11445.13</v>
      </c>
      <c r="G148">
        <v>0</v>
      </c>
      <c r="H148">
        <v>11445.13</v>
      </c>
      <c r="I148" t="s">
        <v>56</v>
      </c>
      <c r="J148">
        <v>1</v>
      </c>
      <c r="K148" t="s">
        <v>5455</v>
      </c>
    </row>
    <row r="149" spans="1:11" x14ac:dyDescent="0.2">
      <c r="A149" t="s">
        <v>2849</v>
      </c>
      <c r="B149" t="s">
        <v>574</v>
      </c>
      <c r="C149" t="s">
        <v>299</v>
      </c>
      <c r="D149" t="s">
        <v>45</v>
      </c>
      <c r="E149" t="s">
        <v>89</v>
      </c>
      <c r="F149">
        <v>4702.5</v>
      </c>
      <c r="G149">
        <v>0</v>
      </c>
      <c r="H149">
        <v>4702.5</v>
      </c>
      <c r="I149" t="s">
        <v>29</v>
      </c>
      <c r="J149">
        <v>1</v>
      </c>
      <c r="K149" t="s">
        <v>5455</v>
      </c>
    </row>
    <row r="150" spans="1:11" x14ac:dyDescent="0.2">
      <c r="A150" t="s">
        <v>2794</v>
      </c>
      <c r="B150" t="s">
        <v>448</v>
      </c>
      <c r="C150" t="s">
        <v>817</v>
      </c>
      <c r="D150" t="s">
        <v>45</v>
      </c>
      <c r="E150" t="s">
        <v>89</v>
      </c>
      <c r="F150">
        <v>8172.42</v>
      </c>
      <c r="G150">
        <v>0</v>
      </c>
      <c r="H150">
        <v>8172.42</v>
      </c>
      <c r="I150" t="s">
        <v>41</v>
      </c>
      <c r="J150">
        <v>1</v>
      </c>
      <c r="K150" t="s">
        <v>5455</v>
      </c>
    </row>
    <row r="151" spans="1:11" x14ac:dyDescent="0.2">
      <c r="A151" t="s">
        <v>2791</v>
      </c>
      <c r="B151" t="s">
        <v>396</v>
      </c>
      <c r="C151" t="s">
        <v>181</v>
      </c>
      <c r="D151" t="s">
        <v>45</v>
      </c>
      <c r="E151" t="s">
        <v>89</v>
      </c>
      <c r="F151">
        <v>5130.1499999999996</v>
      </c>
      <c r="G151">
        <v>0</v>
      </c>
      <c r="H151">
        <v>5130.1499999999996</v>
      </c>
      <c r="I151" t="s">
        <v>29</v>
      </c>
      <c r="J151">
        <v>1</v>
      </c>
      <c r="K151" t="s">
        <v>5455</v>
      </c>
    </row>
    <row r="152" spans="1:11" x14ac:dyDescent="0.2">
      <c r="A152" t="s">
        <v>2752</v>
      </c>
      <c r="B152" t="s">
        <v>335</v>
      </c>
      <c r="C152" t="s">
        <v>357</v>
      </c>
      <c r="D152" t="s">
        <v>45</v>
      </c>
      <c r="E152" t="s">
        <v>89</v>
      </c>
      <c r="F152">
        <v>4319.9399999999996</v>
      </c>
      <c r="G152">
        <v>0</v>
      </c>
      <c r="H152">
        <v>4319.9399999999996</v>
      </c>
      <c r="I152" t="s">
        <v>29</v>
      </c>
      <c r="J152">
        <v>1</v>
      </c>
      <c r="K152" t="s">
        <v>5455</v>
      </c>
    </row>
    <row r="153" spans="1:11" x14ac:dyDescent="0.2">
      <c r="A153" t="s">
        <v>2751</v>
      </c>
      <c r="B153" t="s">
        <v>271</v>
      </c>
      <c r="C153" t="s">
        <v>343</v>
      </c>
      <c r="D153" t="s">
        <v>45</v>
      </c>
      <c r="E153" t="s">
        <v>89</v>
      </c>
      <c r="F153">
        <v>6598.81</v>
      </c>
      <c r="G153">
        <v>0</v>
      </c>
      <c r="H153">
        <v>6598.81</v>
      </c>
      <c r="I153" t="s">
        <v>29</v>
      </c>
      <c r="J153">
        <v>1</v>
      </c>
      <c r="K153" t="s">
        <v>5455</v>
      </c>
    </row>
    <row r="154" spans="1:11" x14ac:dyDescent="0.2">
      <c r="A154" t="s">
        <v>2746</v>
      </c>
      <c r="B154" t="s">
        <v>996</v>
      </c>
      <c r="C154" t="s">
        <v>285</v>
      </c>
      <c r="D154" t="s">
        <v>45</v>
      </c>
      <c r="E154" t="s">
        <v>89</v>
      </c>
      <c r="F154">
        <v>2733.35</v>
      </c>
      <c r="G154">
        <v>0</v>
      </c>
      <c r="H154">
        <v>2733.35</v>
      </c>
      <c r="I154" t="s">
        <v>56</v>
      </c>
      <c r="J154">
        <v>1</v>
      </c>
      <c r="K154" t="s">
        <v>5455</v>
      </c>
    </row>
    <row r="155" spans="1:11" x14ac:dyDescent="0.2">
      <c r="A155" t="s">
        <v>2731</v>
      </c>
      <c r="B155" t="s">
        <v>193</v>
      </c>
      <c r="C155" t="s">
        <v>371</v>
      </c>
      <c r="D155" t="s">
        <v>45</v>
      </c>
      <c r="E155" t="s">
        <v>89</v>
      </c>
      <c r="F155">
        <v>4118.05</v>
      </c>
      <c r="G155">
        <v>0</v>
      </c>
      <c r="H155">
        <v>4118.05</v>
      </c>
      <c r="I155" t="s">
        <v>29</v>
      </c>
      <c r="J155">
        <v>1</v>
      </c>
      <c r="K155" t="s">
        <v>5455</v>
      </c>
    </row>
    <row r="156" spans="1:11" x14ac:dyDescent="0.2">
      <c r="A156" t="s">
        <v>2730</v>
      </c>
      <c r="B156" t="s">
        <v>602</v>
      </c>
      <c r="C156" t="s">
        <v>418</v>
      </c>
      <c r="D156" t="s">
        <v>45</v>
      </c>
      <c r="E156" t="s">
        <v>89</v>
      </c>
      <c r="F156">
        <v>6572.84</v>
      </c>
      <c r="G156">
        <v>0</v>
      </c>
      <c r="H156">
        <v>6572.84</v>
      </c>
      <c r="I156" t="s">
        <v>56</v>
      </c>
      <c r="J156">
        <v>1</v>
      </c>
      <c r="K156" t="s">
        <v>5455</v>
      </c>
    </row>
    <row r="157" spans="1:11" x14ac:dyDescent="0.2">
      <c r="A157" t="s">
        <v>2706</v>
      </c>
      <c r="B157" t="s">
        <v>126</v>
      </c>
      <c r="C157" t="s">
        <v>242</v>
      </c>
      <c r="D157" t="s">
        <v>45</v>
      </c>
      <c r="E157" t="s">
        <v>89</v>
      </c>
      <c r="F157">
        <v>5246.78</v>
      </c>
      <c r="G157">
        <v>0</v>
      </c>
      <c r="H157">
        <v>5246.78</v>
      </c>
      <c r="I157" t="s">
        <v>29</v>
      </c>
      <c r="J157">
        <v>1</v>
      </c>
      <c r="K157" t="s">
        <v>5455</v>
      </c>
    </row>
    <row r="158" spans="1:11" x14ac:dyDescent="0.2">
      <c r="A158" t="s">
        <v>2678</v>
      </c>
      <c r="B158" t="s">
        <v>162</v>
      </c>
      <c r="C158" t="s">
        <v>292</v>
      </c>
      <c r="D158" t="s">
        <v>45</v>
      </c>
      <c r="E158" t="s">
        <v>89</v>
      </c>
      <c r="F158">
        <v>7315.75</v>
      </c>
      <c r="G158">
        <v>0</v>
      </c>
      <c r="H158">
        <v>7315.75</v>
      </c>
      <c r="I158" t="s">
        <v>29</v>
      </c>
      <c r="J158">
        <v>1</v>
      </c>
      <c r="K158" t="s">
        <v>5455</v>
      </c>
    </row>
    <row r="159" spans="1:11" x14ac:dyDescent="0.2">
      <c r="A159" t="s">
        <v>2664</v>
      </c>
      <c r="B159" t="s">
        <v>353</v>
      </c>
      <c r="C159" t="s">
        <v>484</v>
      </c>
      <c r="D159" t="s">
        <v>45</v>
      </c>
      <c r="E159" t="s">
        <v>89</v>
      </c>
      <c r="F159">
        <v>2554.86</v>
      </c>
      <c r="G159">
        <v>0</v>
      </c>
      <c r="H159">
        <v>2554.86</v>
      </c>
      <c r="I159" t="s">
        <v>29</v>
      </c>
      <c r="J159">
        <v>1</v>
      </c>
      <c r="K159" t="s">
        <v>5455</v>
      </c>
    </row>
    <row r="160" spans="1:11" x14ac:dyDescent="0.2">
      <c r="A160" t="s">
        <v>2652</v>
      </c>
      <c r="B160" t="s">
        <v>570</v>
      </c>
      <c r="C160" t="s">
        <v>297</v>
      </c>
      <c r="D160" t="s">
        <v>45</v>
      </c>
      <c r="E160" t="s">
        <v>89</v>
      </c>
      <c r="F160">
        <v>2665.99</v>
      </c>
      <c r="G160">
        <v>0</v>
      </c>
      <c r="H160">
        <v>2665.99</v>
      </c>
      <c r="I160" t="s">
        <v>29</v>
      </c>
      <c r="J160">
        <v>1</v>
      </c>
      <c r="K160" t="s">
        <v>5455</v>
      </c>
    </row>
    <row r="161" spans="1:11" x14ac:dyDescent="0.2">
      <c r="A161" t="s">
        <v>2643</v>
      </c>
      <c r="B161" t="s">
        <v>219</v>
      </c>
      <c r="C161" t="s">
        <v>202</v>
      </c>
      <c r="D161" t="s">
        <v>45</v>
      </c>
      <c r="E161" t="s">
        <v>89</v>
      </c>
      <c r="F161">
        <v>5413.03</v>
      </c>
      <c r="G161">
        <v>0</v>
      </c>
      <c r="H161">
        <v>5413.03</v>
      </c>
      <c r="I161" t="s">
        <v>29</v>
      </c>
      <c r="J161">
        <v>1</v>
      </c>
      <c r="K161" t="s">
        <v>5455</v>
      </c>
    </row>
    <row r="162" spans="1:11" x14ac:dyDescent="0.2">
      <c r="A162" t="s">
        <v>2640</v>
      </c>
      <c r="B162" t="s">
        <v>164</v>
      </c>
      <c r="C162" t="s">
        <v>475</v>
      </c>
      <c r="D162" t="s">
        <v>45</v>
      </c>
      <c r="E162" t="s">
        <v>89</v>
      </c>
      <c r="F162">
        <v>8557.58</v>
      </c>
      <c r="G162">
        <v>0</v>
      </c>
      <c r="H162">
        <v>8557.58</v>
      </c>
      <c r="I162" t="s">
        <v>29</v>
      </c>
      <c r="J162">
        <v>1</v>
      </c>
      <c r="K162" t="s">
        <v>5455</v>
      </c>
    </row>
    <row r="163" spans="1:11" x14ac:dyDescent="0.2">
      <c r="A163" t="s">
        <v>2629</v>
      </c>
      <c r="B163" t="s">
        <v>351</v>
      </c>
      <c r="C163" t="s">
        <v>560</v>
      </c>
      <c r="D163" t="s">
        <v>45</v>
      </c>
      <c r="E163" t="s">
        <v>89</v>
      </c>
      <c r="F163">
        <v>3204.14</v>
      </c>
      <c r="G163">
        <v>0</v>
      </c>
      <c r="H163">
        <v>3204.14</v>
      </c>
      <c r="I163" t="s">
        <v>56</v>
      </c>
      <c r="J163">
        <v>1</v>
      </c>
      <c r="K163" t="s">
        <v>5455</v>
      </c>
    </row>
    <row r="164" spans="1:11" x14ac:dyDescent="0.2">
      <c r="A164" t="s">
        <v>692</v>
      </c>
      <c r="B164" t="s">
        <v>495</v>
      </c>
      <c r="C164" t="s">
        <v>642</v>
      </c>
      <c r="D164" t="s">
        <v>45</v>
      </c>
      <c r="E164" t="s">
        <v>89</v>
      </c>
      <c r="F164">
        <v>2765.75</v>
      </c>
      <c r="G164">
        <v>0</v>
      </c>
      <c r="H164">
        <v>2765.75</v>
      </c>
      <c r="I164" t="s">
        <v>29</v>
      </c>
      <c r="J164">
        <v>1</v>
      </c>
      <c r="K164" t="s">
        <v>5455</v>
      </c>
    </row>
    <row r="165" spans="1:11" x14ac:dyDescent="0.2">
      <c r="A165" t="s">
        <v>2612</v>
      </c>
      <c r="B165" t="s">
        <v>51</v>
      </c>
      <c r="C165" t="s">
        <v>520</v>
      </c>
      <c r="D165" t="s">
        <v>45</v>
      </c>
      <c r="E165" t="s">
        <v>89</v>
      </c>
      <c r="F165">
        <v>2832.66</v>
      </c>
      <c r="G165">
        <v>0</v>
      </c>
      <c r="H165">
        <v>2832.66</v>
      </c>
      <c r="I165" t="s">
        <v>56</v>
      </c>
      <c r="J165">
        <v>1</v>
      </c>
      <c r="K165" t="s">
        <v>5455</v>
      </c>
    </row>
    <row r="166" spans="1:11" x14ac:dyDescent="0.2">
      <c r="A166" t="s">
        <v>2599</v>
      </c>
      <c r="B166" t="s">
        <v>195</v>
      </c>
      <c r="C166" t="s">
        <v>303</v>
      </c>
      <c r="D166" t="s">
        <v>45</v>
      </c>
      <c r="E166" t="s">
        <v>89</v>
      </c>
      <c r="F166">
        <v>3633.51</v>
      </c>
      <c r="G166">
        <v>0</v>
      </c>
      <c r="H166">
        <v>3633.51</v>
      </c>
      <c r="I166" t="s">
        <v>29</v>
      </c>
      <c r="J166">
        <v>1</v>
      </c>
      <c r="K166" t="s">
        <v>5455</v>
      </c>
    </row>
    <row r="167" spans="1:11" x14ac:dyDescent="0.2">
      <c r="A167" t="s">
        <v>2594</v>
      </c>
      <c r="B167" t="s">
        <v>205</v>
      </c>
      <c r="C167" t="s">
        <v>205</v>
      </c>
      <c r="D167" t="s">
        <v>45</v>
      </c>
      <c r="E167" t="s">
        <v>89</v>
      </c>
      <c r="F167">
        <v>4769.6499999999996</v>
      </c>
      <c r="G167">
        <v>0</v>
      </c>
      <c r="H167">
        <v>4769.6499999999996</v>
      </c>
      <c r="I167" t="s">
        <v>29</v>
      </c>
      <c r="J167">
        <v>1</v>
      </c>
      <c r="K167" t="s">
        <v>5455</v>
      </c>
    </row>
    <row r="168" spans="1:11" x14ac:dyDescent="0.2">
      <c r="A168" t="s">
        <v>2566</v>
      </c>
      <c r="B168" t="s">
        <v>54</v>
      </c>
      <c r="C168" t="s">
        <v>389</v>
      </c>
      <c r="D168" t="s">
        <v>45</v>
      </c>
      <c r="E168" t="s">
        <v>89</v>
      </c>
      <c r="F168">
        <v>6669.97</v>
      </c>
      <c r="G168">
        <v>0</v>
      </c>
      <c r="H168">
        <v>6669.97</v>
      </c>
      <c r="I168" t="s">
        <v>29</v>
      </c>
      <c r="J168">
        <v>1</v>
      </c>
      <c r="K168" t="s">
        <v>5455</v>
      </c>
    </row>
    <row r="169" spans="1:11" x14ac:dyDescent="0.2">
      <c r="A169" t="s">
        <v>2551</v>
      </c>
      <c r="B169" t="s">
        <v>183</v>
      </c>
      <c r="C169" t="s">
        <v>614</v>
      </c>
      <c r="D169" t="s">
        <v>45</v>
      </c>
      <c r="E169" t="s">
        <v>89</v>
      </c>
      <c r="F169">
        <v>6753.76</v>
      </c>
      <c r="G169">
        <v>0</v>
      </c>
      <c r="H169">
        <v>6753.76</v>
      </c>
      <c r="I169" t="s">
        <v>29</v>
      </c>
      <c r="J169">
        <v>1</v>
      </c>
      <c r="K169" t="s">
        <v>5455</v>
      </c>
    </row>
    <row r="170" spans="1:11" x14ac:dyDescent="0.2">
      <c r="A170" t="s">
        <v>2524</v>
      </c>
      <c r="B170" t="s">
        <v>110</v>
      </c>
      <c r="C170" t="s">
        <v>406</v>
      </c>
      <c r="D170" t="s">
        <v>45</v>
      </c>
      <c r="E170" t="s">
        <v>89</v>
      </c>
      <c r="F170">
        <v>14309.97</v>
      </c>
      <c r="G170">
        <v>0</v>
      </c>
      <c r="H170">
        <v>14309.97</v>
      </c>
      <c r="I170" t="s">
        <v>29</v>
      </c>
      <c r="J170">
        <v>1</v>
      </c>
      <c r="K170" t="s">
        <v>5455</v>
      </c>
    </row>
    <row r="171" spans="1:11" x14ac:dyDescent="0.2">
      <c r="A171" t="s">
        <v>718</v>
      </c>
      <c r="B171" t="s">
        <v>278</v>
      </c>
      <c r="C171" t="s">
        <v>437</v>
      </c>
      <c r="D171" t="s">
        <v>45</v>
      </c>
      <c r="E171" t="s">
        <v>89</v>
      </c>
      <c r="F171">
        <v>2780.8</v>
      </c>
      <c r="G171">
        <v>0</v>
      </c>
      <c r="H171">
        <v>2780.8</v>
      </c>
      <c r="I171" t="s">
        <v>29</v>
      </c>
      <c r="J171">
        <v>1</v>
      </c>
      <c r="K171" t="s">
        <v>5455</v>
      </c>
    </row>
    <row r="172" spans="1:11" x14ac:dyDescent="0.2">
      <c r="A172" t="s">
        <v>2507</v>
      </c>
      <c r="B172" t="s">
        <v>949</v>
      </c>
      <c r="C172" t="s">
        <v>605</v>
      </c>
      <c r="D172" t="s">
        <v>45</v>
      </c>
      <c r="E172" t="s">
        <v>89</v>
      </c>
      <c r="F172">
        <v>16472.060000000001</v>
      </c>
      <c r="G172">
        <v>0</v>
      </c>
      <c r="H172">
        <v>16472.060000000001</v>
      </c>
      <c r="I172" t="s">
        <v>29</v>
      </c>
      <c r="J172">
        <v>1</v>
      </c>
      <c r="K172" t="s">
        <v>5455</v>
      </c>
    </row>
    <row r="173" spans="1:11" x14ac:dyDescent="0.2">
      <c r="A173" t="s">
        <v>2495</v>
      </c>
      <c r="B173" t="s">
        <v>164</v>
      </c>
      <c r="C173" t="s">
        <v>123</v>
      </c>
      <c r="D173" t="s">
        <v>45</v>
      </c>
      <c r="E173" t="s">
        <v>89</v>
      </c>
      <c r="F173">
        <v>2382.89</v>
      </c>
      <c r="G173">
        <v>0</v>
      </c>
      <c r="H173">
        <v>2382.89</v>
      </c>
      <c r="I173" t="s">
        <v>29</v>
      </c>
      <c r="J173">
        <v>1</v>
      </c>
      <c r="K173" t="s">
        <v>5455</v>
      </c>
    </row>
    <row r="174" spans="1:11" x14ac:dyDescent="0.2">
      <c r="A174" t="s">
        <v>2493</v>
      </c>
      <c r="B174" t="s">
        <v>324</v>
      </c>
      <c r="C174" t="s">
        <v>198</v>
      </c>
      <c r="D174" t="s">
        <v>45</v>
      </c>
      <c r="E174" t="s">
        <v>89</v>
      </c>
      <c r="F174">
        <v>5758.71</v>
      </c>
      <c r="G174">
        <v>0</v>
      </c>
      <c r="H174">
        <v>5758.71</v>
      </c>
      <c r="I174" t="s">
        <v>29</v>
      </c>
      <c r="J174">
        <v>1</v>
      </c>
      <c r="K174" t="s">
        <v>5455</v>
      </c>
    </row>
    <row r="175" spans="1:11" x14ac:dyDescent="0.2">
      <c r="A175" t="s">
        <v>2485</v>
      </c>
      <c r="B175" t="s">
        <v>445</v>
      </c>
      <c r="C175" t="s">
        <v>389</v>
      </c>
      <c r="D175" t="s">
        <v>45</v>
      </c>
      <c r="E175" t="s">
        <v>89</v>
      </c>
      <c r="F175">
        <v>2725.58</v>
      </c>
      <c r="G175">
        <v>0</v>
      </c>
      <c r="H175">
        <v>2725.58</v>
      </c>
      <c r="I175" t="s">
        <v>29</v>
      </c>
      <c r="J175">
        <v>1</v>
      </c>
      <c r="K175" t="s">
        <v>5455</v>
      </c>
    </row>
    <row r="176" spans="1:11" x14ac:dyDescent="0.2">
      <c r="A176" t="s">
        <v>2469</v>
      </c>
      <c r="B176" t="s">
        <v>73</v>
      </c>
      <c r="C176" t="s">
        <v>653</v>
      </c>
      <c r="D176" t="s">
        <v>45</v>
      </c>
      <c r="E176" t="s">
        <v>89</v>
      </c>
      <c r="F176">
        <v>13106.08</v>
      </c>
      <c r="G176">
        <v>0</v>
      </c>
      <c r="H176">
        <v>13106.08</v>
      </c>
      <c r="I176" t="s">
        <v>29</v>
      </c>
      <c r="J176">
        <v>1</v>
      </c>
      <c r="K176" t="s">
        <v>5455</v>
      </c>
    </row>
    <row r="177" spans="1:11" x14ac:dyDescent="0.2">
      <c r="A177" t="s">
        <v>2464</v>
      </c>
      <c r="B177" t="s">
        <v>584</v>
      </c>
      <c r="C177" t="s">
        <v>133</v>
      </c>
      <c r="D177" t="s">
        <v>45</v>
      </c>
      <c r="E177" t="s">
        <v>89</v>
      </c>
      <c r="F177">
        <v>2894.47</v>
      </c>
      <c r="G177">
        <v>0</v>
      </c>
      <c r="H177">
        <v>2894.47</v>
      </c>
      <c r="I177" t="s">
        <v>29</v>
      </c>
      <c r="J177">
        <v>1</v>
      </c>
      <c r="K177" t="s">
        <v>5455</v>
      </c>
    </row>
    <row r="178" spans="1:11" x14ac:dyDescent="0.2">
      <c r="A178" t="s">
        <v>2430</v>
      </c>
      <c r="B178" t="s">
        <v>754</v>
      </c>
      <c r="C178" t="s">
        <v>817</v>
      </c>
      <c r="D178" t="s">
        <v>45</v>
      </c>
      <c r="E178" t="s">
        <v>89</v>
      </c>
      <c r="F178">
        <v>8749.44</v>
      </c>
      <c r="G178">
        <v>0</v>
      </c>
      <c r="H178">
        <v>8749.44</v>
      </c>
      <c r="I178" t="s">
        <v>29</v>
      </c>
      <c r="J178">
        <v>1</v>
      </c>
      <c r="K178" t="s">
        <v>5455</v>
      </c>
    </row>
    <row r="179" spans="1:11" x14ac:dyDescent="0.2">
      <c r="A179" t="s">
        <v>2402</v>
      </c>
      <c r="B179" t="s">
        <v>367</v>
      </c>
      <c r="C179" t="s">
        <v>789</v>
      </c>
      <c r="D179" t="s">
        <v>45</v>
      </c>
      <c r="E179" t="s">
        <v>89</v>
      </c>
      <c r="F179">
        <v>5386.68</v>
      </c>
      <c r="G179">
        <v>0</v>
      </c>
      <c r="H179">
        <v>5386.68</v>
      </c>
      <c r="I179" t="s">
        <v>29</v>
      </c>
      <c r="J179">
        <v>1</v>
      </c>
      <c r="K179" t="s">
        <v>5455</v>
      </c>
    </row>
    <row r="180" spans="1:11" x14ac:dyDescent="0.2">
      <c r="A180" t="s">
        <v>2400</v>
      </c>
      <c r="B180" t="s">
        <v>322</v>
      </c>
      <c r="C180" t="s">
        <v>661</v>
      </c>
      <c r="D180" t="s">
        <v>45</v>
      </c>
      <c r="E180" t="s">
        <v>89</v>
      </c>
      <c r="F180">
        <v>5182.76</v>
      </c>
      <c r="G180">
        <v>0</v>
      </c>
      <c r="H180">
        <v>5182.76</v>
      </c>
      <c r="I180" t="s">
        <v>29</v>
      </c>
      <c r="J180">
        <v>1</v>
      </c>
      <c r="K180" t="s">
        <v>5455</v>
      </c>
    </row>
    <row r="181" spans="1:11" x14ac:dyDescent="0.2">
      <c r="A181" t="s">
        <v>744</v>
      </c>
      <c r="B181" t="s">
        <v>181</v>
      </c>
      <c r="C181" t="s">
        <v>509</v>
      </c>
      <c r="D181" t="s">
        <v>45</v>
      </c>
      <c r="E181" t="s">
        <v>89</v>
      </c>
      <c r="F181">
        <v>6335.56</v>
      </c>
      <c r="G181">
        <v>0</v>
      </c>
      <c r="H181">
        <v>6335.56</v>
      </c>
      <c r="I181" t="s">
        <v>41</v>
      </c>
      <c r="J181">
        <v>1</v>
      </c>
      <c r="K181" t="s">
        <v>5455</v>
      </c>
    </row>
    <row r="182" spans="1:11" x14ac:dyDescent="0.2">
      <c r="A182" t="s">
        <v>2357</v>
      </c>
      <c r="B182" t="s">
        <v>178</v>
      </c>
      <c r="C182" t="s">
        <v>153</v>
      </c>
      <c r="D182" t="s">
        <v>45</v>
      </c>
      <c r="E182" t="s">
        <v>89</v>
      </c>
      <c r="F182">
        <v>8867.7999999999993</v>
      </c>
      <c r="G182">
        <v>0</v>
      </c>
      <c r="H182">
        <v>8867.7999999999993</v>
      </c>
      <c r="I182" t="s">
        <v>29</v>
      </c>
      <c r="J182">
        <v>1</v>
      </c>
      <c r="K182" t="s">
        <v>5455</v>
      </c>
    </row>
    <row r="183" spans="1:11" x14ac:dyDescent="0.2">
      <c r="A183" t="s">
        <v>2356</v>
      </c>
      <c r="B183" t="s">
        <v>256</v>
      </c>
      <c r="C183" t="s">
        <v>729</v>
      </c>
      <c r="D183" t="s">
        <v>45</v>
      </c>
      <c r="E183" t="s">
        <v>89</v>
      </c>
      <c r="F183">
        <v>3061.24</v>
      </c>
      <c r="G183">
        <v>0</v>
      </c>
      <c r="H183">
        <v>3061.24</v>
      </c>
      <c r="I183" t="s">
        <v>29</v>
      </c>
      <c r="J183">
        <v>1</v>
      </c>
      <c r="K183" t="s">
        <v>5455</v>
      </c>
    </row>
    <row r="184" spans="1:11" x14ac:dyDescent="0.2">
      <c r="A184" t="s">
        <v>2351</v>
      </c>
      <c r="B184" t="s">
        <v>168</v>
      </c>
      <c r="C184" t="s">
        <v>187</v>
      </c>
      <c r="D184" t="s">
        <v>45</v>
      </c>
      <c r="E184" t="s">
        <v>89</v>
      </c>
      <c r="F184">
        <v>3646.38</v>
      </c>
      <c r="G184">
        <v>0</v>
      </c>
      <c r="H184">
        <v>3646.38</v>
      </c>
      <c r="I184" t="s">
        <v>29</v>
      </c>
      <c r="J184">
        <v>1</v>
      </c>
      <c r="K184" t="s">
        <v>5455</v>
      </c>
    </row>
    <row r="185" spans="1:11" x14ac:dyDescent="0.2">
      <c r="A185" t="s">
        <v>2346</v>
      </c>
      <c r="B185" t="s">
        <v>136</v>
      </c>
      <c r="C185" t="s">
        <v>241</v>
      </c>
      <c r="D185" t="s">
        <v>45</v>
      </c>
      <c r="E185" t="s">
        <v>89</v>
      </c>
      <c r="F185">
        <v>8396.7000000000007</v>
      </c>
      <c r="G185">
        <v>0</v>
      </c>
      <c r="H185">
        <v>8396.7000000000007</v>
      </c>
      <c r="I185" t="s">
        <v>29</v>
      </c>
      <c r="J185">
        <v>1</v>
      </c>
      <c r="K185" t="s">
        <v>5455</v>
      </c>
    </row>
    <row r="186" spans="1:11" x14ac:dyDescent="0.2">
      <c r="A186" t="s">
        <v>2341</v>
      </c>
      <c r="B186" t="s">
        <v>504</v>
      </c>
      <c r="C186" t="s">
        <v>256</v>
      </c>
      <c r="D186" t="s">
        <v>45</v>
      </c>
      <c r="E186" t="s">
        <v>89</v>
      </c>
      <c r="F186">
        <v>8013.56</v>
      </c>
      <c r="G186">
        <v>0</v>
      </c>
      <c r="H186">
        <v>8013.56</v>
      </c>
      <c r="I186" t="s">
        <v>29</v>
      </c>
      <c r="J186">
        <v>1</v>
      </c>
      <c r="K186" t="s">
        <v>5455</v>
      </c>
    </row>
    <row r="187" spans="1:11" x14ac:dyDescent="0.2">
      <c r="A187" t="s">
        <v>2338</v>
      </c>
      <c r="B187" t="s">
        <v>762</v>
      </c>
      <c r="C187" t="s">
        <v>595</v>
      </c>
      <c r="D187" t="s">
        <v>45</v>
      </c>
      <c r="E187" t="s">
        <v>89</v>
      </c>
      <c r="F187">
        <v>7737.18</v>
      </c>
      <c r="G187">
        <v>0</v>
      </c>
      <c r="H187">
        <v>7737.18</v>
      </c>
      <c r="I187" t="s">
        <v>29</v>
      </c>
      <c r="J187">
        <v>1</v>
      </c>
      <c r="K187" t="s">
        <v>5455</v>
      </c>
    </row>
    <row r="188" spans="1:11" x14ac:dyDescent="0.2">
      <c r="A188" t="s">
        <v>2289</v>
      </c>
      <c r="B188" t="s">
        <v>141</v>
      </c>
      <c r="C188" t="s">
        <v>141</v>
      </c>
      <c r="D188" t="s">
        <v>45</v>
      </c>
      <c r="E188" t="s">
        <v>89</v>
      </c>
      <c r="F188">
        <v>4690.26</v>
      </c>
      <c r="G188">
        <v>0</v>
      </c>
      <c r="H188">
        <v>4690.26</v>
      </c>
      <c r="I188" t="s">
        <v>29</v>
      </c>
      <c r="J188">
        <v>1</v>
      </c>
      <c r="K188" t="s">
        <v>5455</v>
      </c>
    </row>
    <row r="189" spans="1:11" x14ac:dyDescent="0.2">
      <c r="A189" t="s">
        <v>766</v>
      </c>
      <c r="B189" t="s">
        <v>543</v>
      </c>
      <c r="C189" t="s">
        <v>202</v>
      </c>
      <c r="D189" t="s">
        <v>45</v>
      </c>
      <c r="E189" t="s">
        <v>89</v>
      </c>
      <c r="F189">
        <v>2907.63</v>
      </c>
      <c r="G189">
        <v>0</v>
      </c>
      <c r="H189">
        <v>2907.63</v>
      </c>
      <c r="I189" t="s">
        <v>29</v>
      </c>
      <c r="J189">
        <v>1</v>
      </c>
      <c r="K189" t="s">
        <v>5455</v>
      </c>
    </row>
    <row r="190" spans="1:11" x14ac:dyDescent="0.2">
      <c r="A190" t="s">
        <v>2282</v>
      </c>
      <c r="B190" t="s">
        <v>653</v>
      </c>
      <c r="C190" t="s">
        <v>87</v>
      </c>
      <c r="D190" t="s">
        <v>45</v>
      </c>
      <c r="E190" t="s">
        <v>89</v>
      </c>
      <c r="F190">
        <v>4205.28</v>
      </c>
      <c r="G190">
        <v>0</v>
      </c>
      <c r="H190">
        <v>4205.28</v>
      </c>
      <c r="I190" t="s">
        <v>29</v>
      </c>
      <c r="J190">
        <v>1</v>
      </c>
      <c r="K190" t="s">
        <v>5455</v>
      </c>
    </row>
    <row r="191" spans="1:11" x14ac:dyDescent="0.2">
      <c r="A191" t="s">
        <v>2279</v>
      </c>
      <c r="B191" t="s">
        <v>118</v>
      </c>
      <c r="C191" t="s">
        <v>302</v>
      </c>
      <c r="D191" t="s">
        <v>45</v>
      </c>
      <c r="E191" t="s">
        <v>89</v>
      </c>
      <c r="F191">
        <v>3541.81</v>
      </c>
      <c r="G191">
        <v>0</v>
      </c>
      <c r="H191">
        <v>3541.81</v>
      </c>
      <c r="I191" t="s">
        <v>29</v>
      </c>
      <c r="J191">
        <v>1</v>
      </c>
      <c r="K191" t="s">
        <v>5455</v>
      </c>
    </row>
    <row r="192" spans="1:11" x14ac:dyDescent="0.2">
      <c r="A192" t="s">
        <v>2264</v>
      </c>
      <c r="B192" t="s">
        <v>139</v>
      </c>
      <c r="C192" t="s">
        <v>73</v>
      </c>
      <c r="D192" t="s">
        <v>45</v>
      </c>
      <c r="E192" t="s">
        <v>89</v>
      </c>
      <c r="F192">
        <v>15616.69</v>
      </c>
      <c r="G192">
        <v>0</v>
      </c>
      <c r="H192">
        <v>15616.69</v>
      </c>
      <c r="I192" t="s">
        <v>29</v>
      </c>
      <c r="J192">
        <v>1</v>
      </c>
      <c r="K192" t="s">
        <v>5455</v>
      </c>
    </row>
    <row r="193" spans="1:11" x14ac:dyDescent="0.2">
      <c r="A193" t="s">
        <v>2261</v>
      </c>
      <c r="B193" t="s">
        <v>165</v>
      </c>
      <c r="C193" t="s">
        <v>151</v>
      </c>
      <c r="D193" t="s">
        <v>45</v>
      </c>
      <c r="E193" t="s">
        <v>89</v>
      </c>
      <c r="F193">
        <v>11548.26</v>
      </c>
      <c r="G193">
        <v>0</v>
      </c>
      <c r="H193">
        <v>11548.26</v>
      </c>
      <c r="I193" t="s">
        <v>29</v>
      </c>
      <c r="J193">
        <v>1</v>
      </c>
      <c r="K193" t="s">
        <v>5455</v>
      </c>
    </row>
    <row r="194" spans="1:11" x14ac:dyDescent="0.2">
      <c r="A194" t="s">
        <v>2259</v>
      </c>
      <c r="B194" t="s">
        <v>478</v>
      </c>
      <c r="C194" t="s">
        <v>401</v>
      </c>
      <c r="D194" t="s">
        <v>45</v>
      </c>
      <c r="E194" t="s">
        <v>89</v>
      </c>
      <c r="F194">
        <v>8222.7800000000007</v>
      </c>
      <c r="G194">
        <v>0</v>
      </c>
      <c r="H194">
        <v>8222.7800000000007</v>
      </c>
      <c r="I194" t="s">
        <v>29</v>
      </c>
      <c r="J194">
        <v>1</v>
      </c>
      <c r="K194" t="s">
        <v>5455</v>
      </c>
    </row>
    <row r="195" spans="1:11" x14ac:dyDescent="0.2">
      <c r="A195" t="s">
        <v>2234</v>
      </c>
      <c r="B195" t="s">
        <v>642</v>
      </c>
      <c r="C195" t="s">
        <v>143</v>
      </c>
      <c r="D195" t="s">
        <v>45</v>
      </c>
      <c r="E195" t="s">
        <v>89</v>
      </c>
      <c r="F195">
        <v>7439.79</v>
      </c>
      <c r="G195">
        <v>0</v>
      </c>
      <c r="H195">
        <v>7439.79</v>
      </c>
      <c r="I195" t="s">
        <v>41</v>
      </c>
      <c r="J195">
        <v>1</v>
      </c>
      <c r="K195" t="s">
        <v>5455</v>
      </c>
    </row>
    <row r="196" spans="1:11" x14ac:dyDescent="0.2">
      <c r="A196" t="s">
        <v>2231</v>
      </c>
      <c r="B196" t="s">
        <v>706</v>
      </c>
      <c r="C196" t="s">
        <v>706</v>
      </c>
      <c r="D196" t="s">
        <v>45</v>
      </c>
      <c r="E196" t="s">
        <v>89</v>
      </c>
      <c r="F196">
        <v>11947.75</v>
      </c>
      <c r="G196">
        <v>0</v>
      </c>
      <c r="H196">
        <v>11947.75</v>
      </c>
      <c r="I196" t="s">
        <v>29</v>
      </c>
      <c r="J196">
        <v>1</v>
      </c>
      <c r="K196" t="s">
        <v>5455</v>
      </c>
    </row>
    <row r="197" spans="1:11" x14ac:dyDescent="0.2">
      <c r="A197" t="s">
        <v>2216</v>
      </c>
      <c r="B197" t="s">
        <v>282</v>
      </c>
      <c r="C197" t="s">
        <v>92</v>
      </c>
      <c r="D197" t="s">
        <v>45</v>
      </c>
      <c r="E197" t="s">
        <v>89</v>
      </c>
      <c r="F197">
        <v>8183.62</v>
      </c>
      <c r="G197">
        <v>0</v>
      </c>
      <c r="H197">
        <v>8183.62</v>
      </c>
      <c r="I197" t="s">
        <v>56</v>
      </c>
      <c r="J197">
        <v>1</v>
      </c>
      <c r="K197" t="s">
        <v>5455</v>
      </c>
    </row>
    <row r="198" spans="1:11" x14ac:dyDescent="0.2">
      <c r="A198" t="s">
        <v>792</v>
      </c>
      <c r="B198" t="s">
        <v>426</v>
      </c>
      <c r="C198" t="s">
        <v>92</v>
      </c>
      <c r="D198" t="s">
        <v>45</v>
      </c>
      <c r="E198" t="s">
        <v>89</v>
      </c>
      <c r="F198">
        <v>13144.65</v>
      </c>
      <c r="G198">
        <v>0</v>
      </c>
      <c r="H198">
        <v>13144.65</v>
      </c>
      <c r="I198" t="s">
        <v>56</v>
      </c>
      <c r="J198">
        <v>1</v>
      </c>
      <c r="K198" t="s">
        <v>5455</v>
      </c>
    </row>
    <row r="199" spans="1:11" x14ac:dyDescent="0.2">
      <c r="A199" t="s">
        <v>2189</v>
      </c>
      <c r="B199" t="s">
        <v>570</v>
      </c>
      <c r="C199" t="s">
        <v>318</v>
      </c>
      <c r="D199" t="s">
        <v>45</v>
      </c>
      <c r="E199" t="s">
        <v>89</v>
      </c>
      <c r="F199">
        <v>2404.25</v>
      </c>
      <c r="G199">
        <v>0</v>
      </c>
      <c r="H199">
        <v>2404.25</v>
      </c>
      <c r="I199" t="s">
        <v>56</v>
      </c>
      <c r="J199">
        <v>1</v>
      </c>
      <c r="K199" t="s">
        <v>5455</v>
      </c>
    </row>
    <row r="200" spans="1:11" x14ac:dyDescent="0.2">
      <c r="A200" t="s">
        <v>2146</v>
      </c>
      <c r="B200" t="s">
        <v>368</v>
      </c>
      <c r="C200" t="s">
        <v>357</v>
      </c>
      <c r="D200" t="s">
        <v>45</v>
      </c>
      <c r="E200" t="s">
        <v>89</v>
      </c>
      <c r="F200">
        <v>7450.37</v>
      </c>
      <c r="G200">
        <v>0</v>
      </c>
      <c r="H200">
        <v>7450.37</v>
      </c>
      <c r="I200" t="s">
        <v>29</v>
      </c>
      <c r="J200">
        <v>1</v>
      </c>
      <c r="K200" t="s">
        <v>5455</v>
      </c>
    </row>
    <row r="201" spans="1:11" x14ac:dyDescent="0.2">
      <c r="A201" t="s">
        <v>2133</v>
      </c>
      <c r="B201" t="s">
        <v>37</v>
      </c>
      <c r="C201" t="s">
        <v>351</v>
      </c>
      <c r="D201" t="s">
        <v>45</v>
      </c>
      <c r="E201" t="s">
        <v>89</v>
      </c>
      <c r="F201">
        <v>13413.28</v>
      </c>
      <c r="G201">
        <v>0</v>
      </c>
      <c r="H201">
        <v>13413.28</v>
      </c>
      <c r="I201" t="s">
        <v>29</v>
      </c>
      <c r="J201">
        <v>1</v>
      </c>
      <c r="K201" t="s">
        <v>5455</v>
      </c>
    </row>
    <row r="202" spans="1:11" x14ac:dyDescent="0.2">
      <c r="A202" t="s">
        <v>2082</v>
      </c>
      <c r="B202" t="s">
        <v>81</v>
      </c>
      <c r="C202" t="s">
        <v>200</v>
      </c>
      <c r="D202" t="s">
        <v>45</v>
      </c>
      <c r="E202" t="s">
        <v>89</v>
      </c>
      <c r="F202">
        <v>2989.03</v>
      </c>
      <c r="G202">
        <v>0</v>
      </c>
      <c r="H202">
        <v>2989.03</v>
      </c>
      <c r="I202" t="s">
        <v>41</v>
      </c>
      <c r="J202">
        <v>1</v>
      </c>
      <c r="K202" t="s">
        <v>5455</v>
      </c>
    </row>
    <row r="203" spans="1:11" x14ac:dyDescent="0.2">
      <c r="A203" t="s">
        <v>2079</v>
      </c>
      <c r="B203" t="s">
        <v>118</v>
      </c>
      <c r="C203" t="s">
        <v>799</v>
      </c>
      <c r="D203" t="s">
        <v>45</v>
      </c>
      <c r="E203" t="s">
        <v>89</v>
      </c>
      <c r="F203">
        <v>2961.33</v>
      </c>
      <c r="G203">
        <v>0</v>
      </c>
      <c r="H203">
        <v>2961.33</v>
      </c>
      <c r="I203" t="s">
        <v>29</v>
      </c>
      <c r="J203">
        <v>1</v>
      </c>
      <c r="K203" t="s">
        <v>5455</v>
      </c>
    </row>
    <row r="204" spans="1:11" x14ac:dyDescent="0.2">
      <c r="A204" t="s">
        <v>812</v>
      </c>
      <c r="B204" t="s">
        <v>813</v>
      </c>
      <c r="C204" t="s">
        <v>472</v>
      </c>
      <c r="D204" t="s">
        <v>45</v>
      </c>
      <c r="E204" t="s">
        <v>89</v>
      </c>
      <c r="F204">
        <v>18213.48</v>
      </c>
      <c r="G204">
        <v>0</v>
      </c>
      <c r="H204">
        <v>18213.48</v>
      </c>
      <c r="I204" t="s">
        <v>29</v>
      </c>
      <c r="J204">
        <v>1</v>
      </c>
      <c r="K204" t="s">
        <v>5455</v>
      </c>
    </row>
    <row r="205" spans="1:11" x14ac:dyDescent="0.2">
      <c r="A205" t="s">
        <v>2071</v>
      </c>
      <c r="B205" t="s">
        <v>1101</v>
      </c>
      <c r="C205" t="s">
        <v>603</v>
      </c>
      <c r="D205" t="s">
        <v>45</v>
      </c>
      <c r="E205" t="s">
        <v>89</v>
      </c>
      <c r="F205">
        <v>13573.7</v>
      </c>
      <c r="G205">
        <v>0</v>
      </c>
      <c r="H205">
        <v>13573.7</v>
      </c>
      <c r="I205" t="s">
        <v>29</v>
      </c>
      <c r="J205">
        <v>1</v>
      </c>
      <c r="K205" t="s">
        <v>5455</v>
      </c>
    </row>
    <row r="206" spans="1:11" x14ac:dyDescent="0.2">
      <c r="A206" t="s">
        <v>2045</v>
      </c>
      <c r="B206" t="s">
        <v>1825</v>
      </c>
      <c r="C206" t="s">
        <v>200</v>
      </c>
      <c r="D206" t="s">
        <v>45</v>
      </c>
      <c r="E206" t="s">
        <v>89</v>
      </c>
      <c r="F206">
        <v>5455.8</v>
      </c>
      <c r="G206">
        <v>0</v>
      </c>
      <c r="H206">
        <v>5455.8</v>
      </c>
      <c r="I206" t="s">
        <v>29</v>
      </c>
      <c r="J206">
        <v>1</v>
      </c>
      <c r="K206" t="s">
        <v>5455</v>
      </c>
    </row>
    <row r="207" spans="1:11" x14ac:dyDescent="0.2">
      <c r="A207" t="s">
        <v>2042</v>
      </c>
      <c r="B207" t="s">
        <v>292</v>
      </c>
      <c r="C207" t="s">
        <v>355</v>
      </c>
      <c r="D207" t="s">
        <v>45</v>
      </c>
      <c r="E207" t="s">
        <v>89</v>
      </c>
      <c r="F207">
        <v>17446.47</v>
      </c>
      <c r="G207">
        <v>0</v>
      </c>
      <c r="H207">
        <v>17446.47</v>
      </c>
      <c r="I207" t="s">
        <v>29</v>
      </c>
      <c r="J207">
        <v>1</v>
      </c>
      <c r="K207" t="s">
        <v>5455</v>
      </c>
    </row>
    <row r="208" spans="1:11" x14ac:dyDescent="0.2">
      <c r="A208" t="s">
        <v>827</v>
      </c>
      <c r="B208" t="s">
        <v>465</v>
      </c>
      <c r="C208" t="s">
        <v>261</v>
      </c>
      <c r="D208" t="s">
        <v>45</v>
      </c>
      <c r="E208" t="s">
        <v>89</v>
      </c>
      <c r="F208">
        <v>3320.15</v>
      </c>
      <c r="G208">
        <v>0</v>
      </c>
      <c r="H208">
        <v>3320.15</v>
      </c>
      <c r="I208" t="s">
        <v>29</v>
      </c>
      <c r="J208">
        <v>1</v>
      </c>
      <c r="K208" t="s">
        <v>5455</v>
      </c>
    </row>
    <row r="209" spans="1:11" x14ac:dyDescent="0.2">
      <c r="A209" t="s">
        <v>1966</v>
      </c>
      <c r="B209" t="s">
        <v>532</v>
      </c>
      <c r="C209" t="s">
        <v>986</v>
      </c>
      <c r="D209" t="s">
        <v>45</v>
      </c>
      <c r="E209" t="s">
        <v>89</v>
      </c>
      <c r="F209">
        <v>10437.129999999999</v>
      </c>
      <c r="G209">
        <v>0</v>
      </c>
      <c r="H209">
        <v>10437.129999999999</v>
      </c>
      <c r="I209" t="s">
        <v>29</v>
      </c>
      <c r="J209">
        <v>1</v>
      </c>
      <c r="K209" t="s">
        <v>5455</v>
      </c>
    </row>
    <row r="210" spans="1:11" x14ac:dyDescent="0.2">
      <c r="A210" t="s">
        <v>1947</v>
      </c>
      <c r="B210" t="s">
        <v>443</v>
      </c>
      <c r="C210" t="s">
        <v>87</v>
      </c>
      <c r="D210" t="s">
        <v>45</v>
      </c>
      <c r="E210" t="s">
        <v>89</v>
      </c>
      <c r="F210">
        <v>15823.18</v>
      </c>
      <c r="G210">
        <v>0</v>
      </c>
      <c r="H210">
        <v>15823.18</v>
      </c>
      <c r="I210" t="s">
        <v>29</v>
      </c>
      <c r="J210">
        <v>1</v>
      </c>
      <c r="K210" t="s">
        <v>5455</v>
      </c>
    </row>
    <row r="211" spans="1:11" x14ac:dyDescent="0.2">
      <c r="A211" t="s">
        <v>1946</v>
      </c>
      <c r="B211" t="s">
        <v>244</v>
      </c>
      <c r="C211" t="s">
        <v>147</v>
      </c>
      <c r="D211" t="s">
        <v>45</v>
      </c>
      <c r="E211" t="s">
        <v>89</v>
      </c>
      <c r="F211">
        <v>15757.4</v>
      </c>
      <c r="G211">
        <v>0</v>
      </c>
      <c r="H211">
        <v>15757.4</v>
      </c>
      <c r="I211" t="s">
        <v>29</v>
      </c>
      <c r="J211">
        <v>1</v>
      </c>
      <c r="K211" t="s">
        <v>5455</v>
      </c>
    </row>
    <row r="212" spans="1:11" x14ac:dyDescent="0.2">
      <c r="A212" t="s">
        <v>1944</v>
      </c>
      <c r="B212" t="s">
        <v>595</v>
      </c>
      <c r="C212" t="s">
        <v>986</v>
      </c>
      <c r="D212" t="s">
        <v>45</v>
      </c>
      <c r="E212" t="s">
        <v>89</v>
      </c>
      <c r="F212">
        <v>9763.2800000000007</v>
      </c>
      <c r="G212">
        <v>0</v>
      </c>
      <c r="H212">
        <v>9763.2800000000007</v>
      </c>
      <c r="I212" t="s">
        <v>29</v>
      </c>
      <c r="J212">
        <v>1</v>
      </c>
      <c r="K212" t="s">
        <v>5455</v>
      </c>
    </row>
    <row r="213" spans="1:11" x14ac:dyDescent="0.2">
      <c r="A213" t="s">
        <v>840</v>
      </c>
      <c r="B213" t="s">
        <v>136</v>
      </c>
      <c r="C213" t="s">
        <v>566</v>
      </c>
      <c r="D213" t="s">
        <v>45</v>
      </c>
      <c r="E213" t="s">
        <v>89</v>
      </c>
      <c r="F213">
        <v>5302.76</v>
      </c>
      <c r="G213">
        <v>0</v>
      </c>
      <c r="H213">
        <v>5302.76</v>
      </c>
      <c r="I213" t="s">
        <v>29</v>
      </c>
      <c r="J213">
        <v>1</v>
      </c>
      <c r="K213" t="s">
        <v>5455</v>
      </c>
    </row>
    <row r="214" spans="1:11" x14ac:dyDescent="0.2">
      <c r="A214" t="s">
        <v>1918</v>
      </c>
      <c r="B214" t="s">
        <v>62</v>
      </c>
      <c r="C214" t="s">
        <v>246</v>
      </c>
      <c r="D214" t="s">
        <v>45</v>
      </c>
      <c r="E214" t="s">
        <v>89</v>
      </c>
      <c r="F214">
        <v>4637.84</v>
      </c>
      <c r="G214">
        <v>0</v>
      </c>
      <c r="H214">
        <v>4637.84</v>
      </c>
      <c r="I214" t="s">
        <v>56</v>
      </c>
      <c r="J214">
        <v>1</v>
      </c>
      <c r="K214" t="s">
        <v>5455</v>
      </c>
    </row>
    <row r="215" spans="1:11" x14ac:dyDescent="0.2">
      <c r="A215" t="s">
        <v>1890</v>
      </c>
      <c r="B215" t="s">
        <v>822</v>
      </c>
      <c r="C215" t="s">
        <v>227</v>
      </c>
      <c r="D215" t="s">
        <v>45</v>
      </c>
      <c r="E215" t="s">
        <v>89</v>
      </c>
      <c r="F215">
        <v>2773.15</v>
      </c>
      <c r="G215">
        <v>0</v>
      </c>
      <c r="H215">
        <v>2773.15</v>
      </c>
      <c r="I215" t="s">
        <v>41</v>
      </c>
      <c r="J215">
        <v>1</v>
      </c>
      <c r="K215" t="s">
        <v>5455</v>
      </c>
    </row>
    <row r="216" spans="1:11" x14ac:dyDescent="0.2">
      <c r="A216" t="s">
        <v>1875</v>
      </c>
      <c r="B216" t="s">
        <v>210</v>
      </c>
      <c r="C216" t="s">
        <v>1234</v>
      </c>
      <c r="D216" t="s">
        <v>45</v>
      </c>
      <c r="E216" t="s">
        <v>89</v>
      </c>
      <c r="F216">
        <v>8666.42</v>
      </c>
      <c r="G216">
        <v>0</v>
      </c>
      <c r="H216">
        <v>8666.42</v>
      </c>
      <c r="I216" t="s">
        <v>29</v>
      </c>
      <c r="J216">
        <v>1</v>
      </c>
      <c r="K216" t="s">
        <v>5455</v>
      </c>
    </row>
    <row r="217" spans="1:11" x14ac:dyDescent="0.2">
      <c r="A217" t="s">
        <v>1868</v>
      </c>
      <c r="B217" t="s">
        <v>164</v>
      </c>
      <c r="C217" t="s">
        <v>238</v>
      </c>
      <c r="D217" t="s">
        <v>45</v>
      </c>
      <c r="E217" t="s">
        <v>89</v>
      </c>
      <c r="F217">
        <v>5674.8</v>
      </c>
      <c r="G217">
        <v>0</v>
      </c>
      <c r="H217">
        <v>5674.8</v>
      </c>
      <c r="I217" t="s">
        <v>29</v>
      </c>
      <c r="J217">
        <v>1</v>
      </c>
      <c r="K217" t="s">
        <v>5455</v>
      </c>
    </row>
    <row r="218" spans="1:11" x14ac:dyDescent="0.2">
      <c r="A218" t="s">
        <v>1853</v>
      </c>
      <c r="B218" t="s">
        <v>543</v>
      </c>
      <c r="C218" t="s">
        <v>618</v>
      </c>
      <c r="D218" t="s">
        <v>45</v>
      </c>
      <c r="E218" t="s">
        <v>89</v>
      </c>
      <c r="F218">
        <v>9169.7999999999993</v>
      </c>
      <c r="G218">
        <v>0</v>
      </c>
      <c r="H218">
        <v>9169.7999999999993</v>
      </c>
      <c r="I218" t="s">
        <v>56</v>
      </c>
      <c r="J218">
        <v>1</v>
      </c>
      <c r="K218" t="s">
        <v>5455</v>
      </c>
    </row>
    <row r="219" spans="1:11" x14ac:dyDescent="0.2">
      <c r="A219" t="s">
        <v>1852</v>
      </c>
      <c r="B219" t="s">
        <v>467</v>
      </c>
      <c r="C219" t="s">
        <v>251</v>
      </c>
      <c r="D219" t="s">
        <v>45</v>
      </c>
      <c r="E219" t="s">
        <v>89</v>
      </c>
      <c r="F219">
        <v>12345.78</v>
      </c>
      <c r="G219">
        <v>0</v>
      </c>
      <c r="H219">
        <v>12345.78</v>
      </c>
      <c r="I219" t="s">
        <v>29</v>
      </c>
      <c r="J219">
        <v>1</v>
      </c>
      <c r="K219" t="s">
        <v>5455</v>
      </c>
    </row>
    <row r="220" spans="1:11" x14ac:dyDescent="0.2">
      <c r="A220" t="s">
        <v>1843</v>
      </c>
      <c r="B220" t="s">
        <v>441</v>
      </c>
      <c r="C220" t="s">
        <v>458</v>
      </c>
      <c r="D220" t="s">
        <v>45</v>
      </c>
      <c r="E220" t="s">
        <v>89</v>
      </c>
      <c r="F220">
        <v>3761.71</v>
      </c>
      <c r="G220">
        <v>0</v>
      </c>
      <c r="H220">
        <v>3761.71</v>
      </c>
      <c r="I220" t="s">
        <v>29</v>
      </c>
      <c r="J220">
        <v>1</v>
      </c>
      <c r="K220" t="s">
        <v>5455</v>
      </c>
    </row>
    <row r="221" spans="1:11" x14ac:dyDescent="0.2">
      <c r="A221" t="s">
        <v>1833</v>
      </c>
      <c r="B221" t="s">
        <v>340</v>
      </c>
      <c r="C221" t="s">
        <v>104</v>
      </c>
      <c r="D221" t="s">
        <v>45</v>
      </c>
      <c r="E221" t="s">
        <v>89</v>
      </c>
      <c r="F221">
        <v>4887.5</v>
      </c>
      <c r="G221">
        <v>0</v>
      </c>
      <c r="H221">
        <v>4887.5</v>
      </c>
      <c r="I221" t="s">
        <v>29</v>
      </c>
      <c r="J221">
        <v>1</v>
      </c>
      <c r="K221" t="s">
        <v>5455</v>
      </c>
    </row>
    <row r="222" spans="1:11" x14ac:dyDescent="0.2">
      <c r="A222" t="s">
        <v>1816</v>
      </c>
      <c r="B222" t="s">
        <v>232</v>
      </c>
      <c r="C222" t="s">
        <v>986</v>
      </c>
      <c r="D222" t="s">
        <v>45</v>
      </c>
      <c r="E222" t="s">
        <v>89</v>
      </c>
      <c r="F222">
        <v>5985.8</v>
      </c>
      <c r="G222">
        <v>0</v>
      </c>
      <c r="H222">
        <v>5985.8</v>
      </c>
      <c r="I222" t="s">
        <v>56</v>
      </c>
      <c r="J222">
        <v>1</v>
      </c>
      <c r="K222" t="s">
        <v>5455</v>
      </c>
    </row>
    <row r="223" spans="1:11" x14ac:dyDescent="0.2">
      <c r="A223" t="s">
        <v>1759</v>
      </c>
      <c r="B223" t="s">
        <v>525</v>
      </c>
      <c r="C223" t="s">
        <v>706</v>
      </c>
      <c r="D223" t="s">
        <v>45</v>
      </c>
      <c r="E223" t="s">
        <v>89</v>
      </c>
      <c r="F223">
        <v>8531.76</v>
      </c>
      <c r="G223">
        <v>0</v>
      </c>
      <c r="H223">
        <v>8531.76</v>
      </c>
      <c r="I223" t="s">
        <v>29</v>
      </c>
      <c r="J223">
        <v>1</v>
      </c>
      <c r="K223" t="s">
        <v>5455</v>
      </c>
    </row>
    <row r="224" spans="1:11" x14ac:dyDescent="0.2">
      <c r="A224" t="s">
        <v>1748</v>
      </c>
      <c r="B224" t="s">
        <v>205</v>
      </c>
      <c r="C224" t="s">
        <v>754</v>
      </c>
      <c r="D224" t="s">
        <v>45</v>
      </c>
      <c r="E224" t="s">
        <v>89</v>
      </c>
      <c r="F224">
        <v>3182.47</v>
      </c>
      <c r="G224">
        <v>0</v>
      </c>
      <c r="H224">
        <v>3182.47</v>
      </c>
      <c r="I224" t="s">
        <v>29</v>
      </c>
      <c r="J224">
        <v>1</v>
      </c>
      <c r="K224" t="s">
        <v>5455</v>
      </c>
    </row>
    <row r="225" spans="1:11" x14ac:dyDescent="0.2">
      <c r="A225" t="s">
        <v>1737</v>
      </c>
      <c r="B225" t="s">
        <v>213</v>
      </c>
      <c r="C225" t="s">
        <v>328</v>
      </c>
      <c r="D225" t="s">
        <v>45</v>
      </c>
      <c r="E225" t="s">
        <v>89</v>
      </c>
      <c r="F225">
        <v>14148.78</v>
      </c>
      <c r="G225">
        <v>0</v>
      </c>
      <c r="H225">
        <v>14148.78</v>
      </c>
      <c r="I225" t="s">
        <v>41</v>
      </c>
      <c r="J225">
        <v>1</v>
      </c>
      <c r="K225" t="s">
        <v>5455</v>
      </c>
    </row>
    <row r="226" spans="1:11" x14ac:dyDescent="0.2">
      <c r="A226" t="s">
        <v>870</v>
      </c>
      <c r="B226" t="s">
        <v>66</v>
      </c>
      <c r="C226" t="s">
        <v>159</v>
      </c>
      <c r="D226" t="s">
        <v>45</v>
      </c>
      <c r="E226" t="s">
        <v>89</v>
      </c>
      <c r="F226">
        <v>4951</v>
      </c>
      <c r="G226">
        <v>0</v>
      </c>
      <c r="H226">
        <v>4951</v>
      </c>
      <c r="I226" t="s">
        <v>29</v>
      </c>
      <c r="J226">
        <v>1</v>
      </c>
      <c r="K226" t="s">
        <v>5455</v>
      </c>
    </row>
    <row r="227" spans="1:11" x14ac:dyDescent="0.2">
      <c r="A227" t="s">
        <v>871</v>
      </c>
      <c r="B227" t="s">
        <v>435</v>
      </c>
      <c r="C227" t="s">
        <v>527</v>
      </c>
      <c r="D227" t="s">
        <v>45</v>
      </c>
      <c r="E227" t="s">
        <v>89</v>
      </c>
      <c r="F227">
        <v>4963.58</v>
      </c>
      <c r="G227">
        <v>0</v>
      </c>
      <c r="H227">
        <v>4963.58</v>
      </c>
      <c r="I227" t="s">
        <v>41</v>
      </c>
      <c r="J227">
        <v>1</v>
      </c>
      <c r="K227" t="s">
        <v>5455</v>
      </c>
    </row>
    <row r="228" spans="1:11" x14ac:dyDescent="0.2">
      <c r="A228" t="s">
        <v>1729</v>
      </c>
      <c r="B228" t="s">
        <v>299</v>
      </c>
      <c r="C228" t="s">
        <v>460</v>
      </c>
      <c r="D228" t="s">
        <v>45</v>
      </c>
      <c r="E228" t="s">
        <v>89</v>
      </c>
      <c r="F228">
        <v>5839.95</v>
      </c>
      <c r="G228">
        <v>0</v>
      </c>
      <c r="H228">
        <v>5839.95</v>
      </c>
      <c r="I228" t="s">
        <v>29</v>
      </c>
      <c r="J228">
        <v>1</v>
      </c>
      <c r="K228" t="s">
        <v>5455</v>
      </c>
    </row>
    <row r="229" spans="1:11" x14ac:dyDescent="0.2">
      <c r="A229" t="s">
        <v>1716</v>
      </c>
      <c r="B229" t="s">
        <v>283</v>
      </c>
      <c r="C229" t="s">
        <v>505</v>
      </c>
      <c r="D229" t="s">
        <v>45</v>
      </c>
      <c r="E229" t="s">
        <v>89</v>
      </c>
      <c r="F229">
        <v>3201.14</v>
      </c>
      <c r="G229">
        <v>0</v>
      </c>
      <c r="H229">
        <v>3201.14</v>
      </c>
      <c r="I229" t="s">
        <v>56</v>
      </c>
      <c r="J229">
        <v>1</v>
      </c>
      <c r="K229" t="s">
        <v>5455</v>
      </c>
    </row>
    <row r="230" spans="1:11" x14ac:dyDescent="0.2">
      <c r="A230" t="s">
        <v>1693</v>
      </c>
      <c r="B230" t="s">
        <v>305</v>
      </c>
      <c r="C230" t="s">
        <v>955</v>
      </c>
      <c r="D230" t="s">
        <v>45</v>
      </c>
      <c r="E230" t="s">
        <v>89</v>
      </c>
      <c r="F230">
        <v>8457.33</v>
      </c>
      <c r="G230">
        <v>0</v>
      </c>
      <c r="H230">
        <v>8457.33</v>
      </c>
      <c r="I230" t="s">
        <v>29</v>
      </c>
      <c r="J230">
        <v>1</v>
      </c>
      <c r="K230" t="s">
        <v>5455</v>
      </c>
    </row>
    <row r="231" spans="1:11" x14ac:dyDescent="0.2">
      <c r="A231" t="s">
        <v>1673</v>
      </c>
      <c r="B231" t="s">
        <v>92</v>
      </c>
      <c r="C231" t="s">
        <v>193</v>
      </c>
      <c r="D231" t="s">
        <v>45</v>
      </c>
      <c r="E231" t="s">
        <v>89</v>
      </c>
      <c r="F231">
        <v>3228.46</v>
      </c>
      <c r="G231">
        <v>0</v>
      </c>
      <c r="H231">
        <v>3228.46</v>
      </c>
      <c r="I231" t="s">
        <v>29</v>
      </c>
      <c r="J231">
        <v>1</v>
      </c>
      <c r="K231" t="s">
        <v>5455</v>
      </c>
    </row>
    <row r="232" spans="1:11" x14ac:dyDescent="0.2">
      <c r="A232" t="s">
        <v>1650</v>
      </c>
      <c r="B232" t="s">
        <v>1014</v>
      </c>
      <c r="C232" t="s">
        <v>307</v>
      </c>
      <c r="D232" t="s">
        <v>45</v>
      </c>
      <c r="E232" t="s">
        <v>89</v>
      </c>
      <c r="F232">
        <v>10018.74</v>
      </c>
      <c r="G232">
        <v>0</v>
      </c>
      <c r="H232">
        <v>10018.74</v>
      </c>
      <c r="I232" t="s">
        <v>29</v>
      </c>
      <c r="J232">
        <v>1</v>
      </c>
      <c r="K232" t="s">
        <v>5455</v>
      </c>
    </row>
    <row r="233" spans="1:11" x14ac:dyDescent="0.2">
      <c r="A233" t="s">
        <v>1622</v>
      </c>
      <c r="B233" t="s">
        <v>87</v>
      </c>
      <c r="C233" t="s">
        <v>1623</v>
      </c>
      <c r="D233" t="s">
        <v>45</v>
      </c>
      <c r="E233" t="s">
        <v>89</v>
      </c>
      <c r="F233">
        <v>6648.74</v>
      </c>
      <c r="G233">
        <v>0</v>
      </c>
      <c r="H233">
        <v>6648.74</v>
      </c>
      <c r="I233" t="s">
        <v>29</v>
      </c>
      <c r="J233">
        <v>1</v>
      </c>
      <c r="K233" t="s">
        <v>5455</v>
      </c>
    </row>
    <row r="234" spans="1:11" x14ac:dyDescent="0.2">
      <c r="A234" t="s">
        <v>1600</v>
      </c>
      <c r="B234" t="s">
        <v>813</v>
      </c>
      <c r="C234" t="s">
        <v>653</v>
      </c>
      <c r="D234" t="s">
        <v>45</v>
      </c>
      <c r="E234" t="s">
        <v>89</v>
      </c>
      <c r="F234">
        <v>2406.2199999999998</v>
      </c>
      <c r="G234">
        <v>0</v>
      </c>
      <c r="H234">
        <v>2406.2199999999998</v>
      </c>
      <c r="I234" t="s">
        <v>29</v>
      </c>
      <c r="J234">
        <v>1</v>
      </c>
      <c r="K234" t="s">
        <v>5455</v>
      </c>
    </row>
    <row r="235" spans="1:11" x14ac:dyDescent="0.2">
      <c r="A235" t="s">
        <v>893</v>
      </c>
      <c r="B235" t="s">
        <v>184</v>
      </c>
      <c r="C235" t="s">
        <v>355</v>
      </c>
      <c r="D235" t="s">
        <v>45</v>
      </c>
      <c r="E235" t="s">
        <v>89</v>
      </c>
      <c r="F235">
        <v>8244.68</v>
      </c>
      <c r="G235">
        <v>0</v>
      </c>
      <c r="H235">
        <v>8244.68</v>
      </c>
      <c r="I235" t="s">
        <v>29</v>
      </c>
      <c r="J235">
        <v>1</v>
      </c>
      <c r="K235" t="s">
        <v>5455</v>
      </c>
    </row>
    <row r="236" spans="1:11" x14ac:dyDescent="0.2">
      <c r="A236" t="s">
        <v>1593</v>
      </c>
      <c r="B236" t="s">
        <v>127</v>
      </c>
      <c r="C236" t="s">
        <v>364</v>
      </c>
      <c r="D236" t="s">
        <v>45</v>
      </c>
      <c r="E236" t="s">
        <v>89</v>
      </c>
      <c r="F236">
        <v>14573.09</v>
      </c>
      <c r="G236">
        <v>0</v>
      </c>
      <c r="H236">
        <v>14573.09</v>
      </c>
      <c r="I236" t="s">
        <v>29</v>
      </c>
      <c r="J236">
        <v>1</v>
      </c>
      <c r="K236" t="s">
        <v>5455</v>
      </c>
    </row>
    <row r="237" spans="1:11" x14ac:dyDescent="0.2">
      <c r="A237" t="s">
        <v>1555</v>
      </c>
      <c r="B237" t="s">
        <v>448</v>
      </c>
      <c r="C237" t="s">
        <v>84</v>
      </c>
      <c r="D237" t="s">
        <v>45</v>
      </c>
      <c r="E237" t="s">
        <v>89</v>
      </c>
      <c r="F237">
        <v>3107.32</v>
      </c>
      <c r="G237">
        <v>0</v>
      </c>
      <c r="H237">
        <v>3107.32</v>
      </c>
      <c r="I237" t="s">
        <v>56</v>
      </c>
      <c r="J237">
        <v>1</v>
      </c>
      <c r="K237" t="s">
        <v>5455</v>
      </c>
    </row>
    <row r="238" spans="1:11" x14ac:dyDescent="0.2">
      <c r="A238" t="s">
        <v>1540</v>
      </c>
      <c r="B238" t="s">
        <v>538</v>
      </c>
      <c r="C238" t="s">
        <v>720</v>
      </c>
      <c r="D238" t="s">
        <v>45</v>
      </c>
      <c r="E238" t="s">
        <v>89</v>
      </c>
      <c r="F238">
        <v>10098.719999999999</v>
      </c>
      <c r="G238">
        <v>0</v>
      </c>
      <c r="H238">
        <v>10098.719999999999</v>
      </c>
      <c r="I238" t="s">
        <v>29</v>
      </c>
      <c r="J238">
        <v>1</v>
      </c>
      <c r="K238" t="s">
        <v>5455</v>
      </c>
    </row>
    <row r="239" spans="1:11" x14ac:dyDescent="0.2">
      <c r="A239" t="s">
        <v>1514</v>
      </c>
      <c r="B239" t="s">
        <v>754</v>
      </c>
      <c r="C239" t="s">
        <v>702</v>
      </c>
      <c r="D239" t="s">
        <v>45</v>
      </c>
      <c r="E239" t="s">
        <v>89</v>
      </c>
      <c r="F239">
        <v>2759.56</v>
      </c>
      <c r="G239">
        <v>0</v>
      </c>
      <c r="H239">
        <v>2759.56</v>
      </c>
      <c r="I239" t="s">
        <v>56</v>
      </c>
      <c r="J239">
        <v>1</v>
      </c>
      <c r="K239" t="s">
        <v>5455</v>
      </c>
    </row>
    <row r="240" spans="1:11" x14ac:dyDescent="0.2">
      <c r="A240" t="s">
        <v>1512</v>
      </c>
      <c r="B240" t="s">
        <v>110</v>
      </c>
      <c r="C240" t="s">
        <v>712</v>
      </c>
      <c r="D240" t="s">
        <v>45</v>
      </c>
      <c r="E240" t="s">
        <v>89</v>
      </c>
      <c r="F240">
        <v>3631.25</v>
      </c>
      <c r="G240">
        <v>0</v>
      </c>
      <c r="H240">
        <v>3631.25</v>
      </c>
      <c r="I240" t="s">
        <v>29</v>
      </c>
      <c r="J240">
        <v>1</v>
      </c>
      <c r="K240" t="s">
        <v>5455</v>
      </c>
    </row>
    <row r="241" spans="1:11" x14ac:dyDescent="0.2">
      <c r="A241" t="s">
        <v>1500</v>
      </c>
      <c r="B241" t="s">
        <v>43</v>
      </c>
      <c r="C241" t="s">
        <v>130</v>
      </c>
      <c r="D241" t="s">
        <v>45</v>
      </c>
      <c r="E241" t="s">
        <v>89</v>
      </c>
      <c r="F241">
        <v>3419.11</v>
      </c>
      <c r="G241">
        <v>0</v>
      </c>
      <c r="H241">
        <v>3419.11</v>
      </c>
      <c r="I241" t="s">
        <v>29</v>
      </c>
      <c r="J241">
        <v>1</v>
      </c>
      <c r="K241" t="s">
        <v>5455</v>
      </c>
    </row>
    <row r="242" spans="1:11" x14ac:dyDescent="0.2">
      <c r="A242" t="s">
        <v>1476</v>
      </c>
      <c r="B242" t="s">
        <v>100</v>
      </c>
      <c r="C242" t="s">
        <v>337</v>
      </c>
      <c r="D242" t="s">
        <v>45</v>
      </c>
      <c r="E242" t="s">
        <v>89</v>
      </c>
      <c r="F242">
        <v>5415.49</v>
      </c>
      <c r="G242">
        <v>0</v>
      </c>
      <c r="H242">
        <v>5415.49</v>
      </c>
      <c r="I242" t="s">
        <v>29</v>
      </c>
      <c r="J242">
        <v>1</v>
      </c>
      <c r="K242" t="s">
        <v>5455</v>
      </c>
    </row>
    <row r="243" spans="1:11" x14ac:dyDescent="0.2">
      <c r="A243" t="s">
        <v>1473</v>
      </c>
      <c r="B243" t="s">
        <v>156</v>
      </c>
      <c r="C243" t="s">
        <v>58</v>
      </c>
      <c r="D243" t="s">
        <v>45</v>
      </c>
      <c r="E243" t="s">
        <v>89</v>
      </c>
      <c r="F243">
        <v>8475.98</v>
      </c>
      <c r="G243">
        <v>0</v>
      </c>
      <c r="H243">
        <v>8475.98</v>
      </c>
      <c r="I243" t="s">
        <v>29</v>
      </c>
      <c r="J243">
        <v>1</v>
      </c>
      <c r="K243" t="s">
        <v>5455</v>
      </c>
    </row>
    <row r="244" spans="1:11" x14ac:dyDescent="0.2">
      <c r="A244" t="s">
        <v>1471</v>
      </c>
      <c r="B244" t="s">
        <v>370</v>
      </c>
      <c r="C244" t="s">
        <v>791</v>
      </c>
      <c r="D244" t="s">
        <v>45</v>
      </c>
      <c r="E244" t="s">
        <v>89</v>
      </c>
      <c r="F244">
        <v>12354.49</v>
      </c>
      <c r="G244">
        <v>0</v>
      </c>
      <c r="H244">
        <v>12354.49</v>
      </c>
      <c r="I244" t="s">
        <v>41</v>
      </c>
      <c r="J244">
        <v>1</v>
      </c>
      <c r="K244" t="s">
        <v>5455</v>
      </c>
    </row>
    <row r="245" spans="1:11" x14ac:dyDescent="0.2">
      <c r="A245" t="s">
        <v>1468</v>
      </c>
      <c r="B245" t="s">
        <v>504</v>
      </c>
      <c r="C245" t="s">
        <v>983</v>
      </c>
      <c r="D245" t="s">
        <v>45</v>
      </c>
      <c r="E245" t="s">
        <v>89</v>
      </c>
      <c r="F245">
        <v>27390.26</v>
      </c>
      <c r="G245">
        <v>0</v>
      </c>
      <c r="H245">
        <v>27390.26</v>
      </c>
      <c r="I245" t="s">
        <v>41</v>
      </c>
      <c r="J245">
        <v>1</v>
      </c>
      <c r="K245" t="s">
        <v>5455</v>
      </c>
    </row>
    <row r="246" spans="1:11" x14ac:dyDescent="0.2">
      <c r="A246" t="s">
        <v>1465</v>
      </c>
      <c r="B246" t="s">
        <v>48</v>
      </c>
      <c r="C246" t="s">
        <v>91</v>
      </c>
      <c r="D246" t="s">
        <v>45</v>
      </c>
      <c r="E246" t="s">
        <v>89</v>
      </c>
      <c r="F246">
        <v>15401.03</v>
      </c>
      <c r="G246">
        <v>0</v>
      </c>
      <c r="H246">
        <v>15401.03</v>
      </c>
      <c r="I246" t="s">
        <v>29</v>
      </c>
      <c r="J246">
        <v>1</v>
      </c>
      <c r="K246" t="s">
        <v>5455</v>
      </c>
    </row>
    <row r="247" spans="1:11" x14ac:dyDescent="0.2">
      <c r="A247" t="s">
        <v>1459</v>
      </c>
      <c r="B247" t="s">
        <v>515</v>
      </c>
      <c r="C247" t="s">
        <v>204</v>
      </c>
      <c r="D247" t="s">
        <v>45</v>
      </c>
      <c r="E247" t="s">
        <v>89</v>
      </c>
      <c r="F247">
        <v>9896.98</v>
      </c>
      <c r="G247">
        <v>0</v>
      </c>
      <c r="H247">
        <v>9896.98</v>
      </c>
      <c r="I247" t="s">
        <v>29</v>
      </c>
      <c r="J247">
        <v>1</v>
      </c>
      <c r="K247" t="s">
        <v>5455</v>
      </c>
    </row>
    <row r="248" spans="1:11" x14ac:dyDescent="0.2">
      <c r="A248" t="s">
        <v>1443</v>
      </c>
      <c r="B248" t="s">
        <v>143</v>
      </c>
      <c r="C248" t="s">
        <v>310</v>
      </c>
      <c r="D248" t="s">
        <v>45</v>
      </c>
      <c r="E248" t="s">
        <v>89</v>
      </c>
      <c r="F248">
        <v>5665.53</v>
      </c>
      <c r="G248">
        <v>0</v>
      </c>
      <c r="H248">
        <v>5665.53</v>
      </c>
      <c r="I248" t="s">
        <v>29</v>
      </c>
      <c r="J248">
        <v>1</v>
      </c>
      <c r="K248" t="s">
        <v>5455</v>
      </c>
    </row>
    <row r="249" spans="1:11" x14ac:dyDescent="0.2">
      <c r="A249" t="s">
        <v>1440</v>
      </c>
      <c r="B249" t="s">
        <v>566</v>
      </c>
      <c r="C249" t="s">
        <v>817</v>
      </c>
      <c r="D249" t="s">
        <v>45</v>
      </c>
      <c r="E249" t="s">
        <v>89</v>
      </c>
      <c r="F249">
        <v>10791.55</v>
      </c>
      <c r="G249">
        <v>0</v>
      </c>
      <c r="H249">
        <v>10791.55</v>
      </c>
      <c r="I249" t="s">
        <v>29</v>
      </c>
      <c r="J249">
        <v>1</v>
      </c>
      <c r="K249" t="s">
        <v>5455</v>
      </c>
    </row>
    <row r="250" spans="1:11" x14ac:dyDescent="0.2">
      <c r="A250" t="s">
        <v>1426</v>
      </c>
      <c r="B250" t="s">
        <v>449</v>
      </c>
      <c r="C250" t="s">
        <v>409</v>
      </c>
      <c r="D250" t="s">
        <v>45</v>
      </c>
      <c r="E250" t="s">
        <v>89</v>
      </c>
      <c r="F250">
        <v>13079.17</v>
      </c>
      <c r="G250">
        <v>0</v>
      </c>
      <c r="H250">
        <v>13079.17</v>
      </c>
      <c r="I250" t="s">
        <v>41</v>
      </c>
      <c r="J250">
        <v>1</v>
      </c>
      <c r="K250" t="s">
        <v>5455</v>
      </c>
    </row>
    <row r="251" spans="1:11" x14ac:dyDescent="0.2">
      <c r="A251" t="s">
        <v>1396</v>
      </c>
      <c r="B251" t="s">
        <v>331</v>
      </c>
      <c r="C251" t="s">
        <v>294</v>
      </c>
      <c r="D251" t="s">
        <v>45</v>
      </c>
      <c r="E251" t="s">
        <v>89</v>
      </c>
      <c r="F251">
        <v>8430.5300000000007</v>
      </c>
      <c r="G251">
        <v>0</v>
      </c>
      <c r="H251">
        <v>8430.5300000000007</v>
      </c>
      <c r="I251" t="s">
        <v>41</v>
      </c>
      <c r="J251">
        <v>1</v>
      </c>
      <c r="K251" t="s">
        <v>5455</v>
      </c>
    </row>
    <row r="252" spans="1:11" x14ac:dyDescent="0.2">
      <c r="A252" t="s">
        <v>1329</v>
      </c>
      <c r="B252" t="s">
        <v>230</v>
      </c>
      <c r="C252" t="s">
        <v>189</v>
      </c>
      <c r="D252" t="s">
        <v>45</v>
      </c>
      <c r="E252" t="s">
        <v>89</v>
      </c>
      <c r="F252">
        <v>7723.74</v>
      </c>
      <c r="G252">
        <v>0</v>
      </c>
      <c r="H252">
        <v>7723.74</v>
      </c>
      <c r="I252" t="s">
        <v>41</v>
      </c>
      <c r="J252">
        <v>1</v>
      </c>
      <c r="K252" t="s">
        <v>5455</v>
      </c>
    </row>
    <row r="253" spans="1:11" x14ac:dyDescent="0.2">
      <c r="A253" t="s">
        <v>1322</v>
      </c>
      <c r="B253" t="s">
        <v>644</v>
      </c>
      <c r="C253" t="s">
        <v>335</v>
      </c>
      <c r="D253" t="s">
        <v>45</v>
      </c>
      <c r="E253" t="s">
        <v>89</v>
      </c>
      <c r="F253">
        <v>7788.31</v>
      </c>
      <c r="G253">
        <v>0</v>
      </c>
      <c r="H253">
        <v>7788.31</v>
      </c>
      <c r="I253" t="s">
        <v>56</v>
      </c>
      <c r="J253">
        <v>1</v>
      </c>
      <c r="K253" t="s">
        <v>5455</v>
      </c>
    </row>
    <row r="254" spans="1:11" x14ac:dyDescent="0.2">
      <c r="A254" t="s">
        <v>1317</v>
      </c>
      <c r="B254" t="s">
        <v>224</v>
      </c>
      <c r="C254" t="s">
        <v>482</v>
      </c>
      <c r="D254" t="s">
        <v>45</v>
      </c>
      <c r="E254" t="s">
        <v>89</v>
      </c>
      <c r="F254">
        <v>8607.8799999999992</v>
      </c>
      <c r="G254">
        <v>0</v>
      </c>
      <c r="H254">
        <v>8607.8799999999992</v>
      </c>
      <c r="I254" t="s">
        <v>29</v>
      </c>
      <c r="J254">
        <v>1</v>
      </c>
      <c r="K254" t="s">
        <v>5455</v>
      </c>
    </row>
    <row r="255" spans="1:11" x14ac:dyDescent="0.2">
      <c r="A255" t="s">
        <v>1313</v>
      </c>
      <c r="B255" t="s">
        <v>222</v>
      </c>
      <c r="C255" t="s">
        <v>262</v>
      </c>
      <c r="D255" t="s">
        <v>45</v>
      </c>
      <c r="E255" t="s">
        <v>89</v>
      </c>
      <c r="F255">
        <v>2382.1</v>
      </c>
      <c r="G255">
        <v>0</v>
      </c>
      <c r="H255">
        <v>2382.1</v>
      </c>
      <c r="I255" t="s">
        <v>56</v>
      </c>
      <c r="J255">
        <v>1</v>
      </c>
      <c r="K255" t="s">
        <v>5455</v>
      </c>
    </row>
    <row r="256" spans="1:11" x14ac:dyDescent="0.2">
      <c r="A256" t="s">
        <v>1299</v>
      </c>
      <c r="B256" t="s">
        <v>420</v>
      </c>
      <c r="C256" t="s">
        <v>346</v>
      </c>
      <c r="D256" t="s">
        <v>45</v>
      </c>
      <c r="E256" t="s">
        <v>89</v>
      </c>
      <c r="F256">
        <v>5997.23</v>
      </c>
      <c r="G256">
        <v>0</v>
      </c>
      <c r="H256">
        <v>5997.23</v>
      </c>
      <c r="I256" t="s">
        <v>29</v>
      </c>
      <c r="J256">
        <v>1</v>
      </c>
      <c r="K256" t="s">
        <v>5455</v>
      </c>
    </row>
    <row r="257" spans="1:11" x14ac:dyDescent="0.2">
      <c r="A257" t="s">
        <v>1288</v>
      </c>
      <c r="B257" t="s">
        <v>355</v>
      </c>
      <c r="C257" t="s">
        <v>176</v>
      </c>
      <c r="D257" t="s">
        <v>45</v>
      </c>
      <c r="E257" t="s">
        <v>89</v>
      </c>
      <c r="F257">
        <v>8531.8700000000008</v>
      </c>
      <c r="G257">
        <v>0</v>
      </c>
      <c r="H257">
        <v>8531.8700000000008</v>
      </c>
      <c r="I257" t="s">
        <v>56</v>
      </c>
      <c r="J257">
        <v>1</v>
      </c>
      <c r="K257" t="s">
        <v>5455</v>
      </c>
    </row>
    <row r="258" spans="1:11" x14ac:dyDescent="0.2">
      <c r="A258" t="s">
        <v>1267</v>
      </c>
      <c r="B258" t="s">
        <v>219</v>
      </c>
      <c r="C258" t="s">
        <v>261</v>
      </c>
      <c r="D258" t="s">
        <v>45</v>
      </c>
      <c r="E258" t="s">
        <v>89</v>
      </c>
      <c r="F258">
        <v>3966.71</v>
      </c>
      <c r="G258">
        <v>0</v>
      </c>
      <c r="H258">
        <v>3966.71</v>
      </c>
      <c r="I258" t="s">
        <v>29</v>
      </c>
      <c r="J258">
        <v>1</v>
      </c>
      <c r="K258" t="s">
        <v>5455</v>
      </c>
    </row>
    <row r="259" spans="1:11" x14ac:dyDescent="0.2">
      <c r="A259" t="s">
        <v>1250</v>
      </c>
      <c r="B259" t="s">
        <v>153</v>
      </c>
      <c r="C259" t="s">
        <v>794</v>
      </c>
      <c r="D259" t="s">
        <v>45</v>
      </c>
      <c r="E259" t="s">
        <v>89</v>
      </c>
      <c r="F259">
        <v>2716.49</v>
      </c>
      <c r="G259">
        <v>0</v>
      </c>
      <c r="H259">
        <v>2716.49</v>
      </c>
      <c r="I259" t="s">
        <v>29</v>
      </c>
      <c r="J259">
        <v>1</v>
      </c>
      <c r="K259" t="s">
        <v>5455</v>
      </c>
    </row>
    <row r="260" spans="1:11" x14ac:dyDescent="0.2">
      <c r="A260" t="s">
        <v>1218</v>
      </c>
      <c r="B260" t="s">
        <v>708</v>
      </c>
      <c r="C260" t="s">
        <v>176</v>
      </c>
      <c r="D260" t="s">
        <v>45</v>
      </c>
      <c r="E260" t="s">
        <v>89</v>
      </c>
      <c r="F260">
        <v>7519.69</v>
      </c>
      <c r="G260">
        <v>0</v>
      </c>
      <c r="H260">
        <v>7519.69</v>
      </c>
      <c r="I260" t="s">
        <v>41</v>
      </c>
      <c r="J260">
        <v>1</v>
      </c>
      <c r="K260" t="s">
        <v>5455</v>
      </c>
    </row>
    <row r="261" spans="1:11" x14ac:dyDescent="0.2">
      <c r="A261" t="s">
        <v>1215</v>
      </c>
      <c r="B261" t="s">
        <v>129</v>
      </c>
      <c r="C261" t="s">
        <v>302</v>
      </c>
      <c r="D261" t="s">
        <v>45</v>
      </c>
      <c r="E261" t="s">
        <v>89</v>
      </c>
      <c r="F261">
        <v>3712.88</v>
      </c>
      <c r="G261">
        <v>0</v>
      </c>
      <c r="H261">
        <v>3712.88</v>
      </c>
      <c r="I261" t="s">
        <v>29</v>
      </c>
      <c r="J261">
        <v>1</v>
      </c>
      <c r="K261" t="s">
        <v>5455</v>
      </c>
    </row>
    <row r="262" spans="1:11" x14ac:dyDescent="0.2">
      <c r="A262" t="s">
        <v>1209</v>
      </c>
      <c r="B262" t="s">
        <v>326</v>
      </c>
      <c r="C262" t="s">
        <v>258</v>
      </c>
      <c r="D262" t="s">
        <v>45</v>
      </c>
      <c r="E262" t="s">
        <v>89</v>
      </c>
      <c r="F262">
        <v>9538.2800000000007</v>
      </c>
      <c r="G262">
        <v>0</v>
      </c>
      <c r="H262">
        <v>9538.2800000000007</v>
      </c>
      <c r="I262" t="s">
        <v>29</v>
      </c>
      <c r="J262">
        <v>1</v>
      </c>
      <c r="K262" t="s">
        <v>5455</v>
      </c>
    </row>
    <row r="263" spans="1:11" x14ac:dyDescent="0.2">
      <c r="A263" t="s">
        <v>1202</v>
      </c>
      <c r="B263" t="s">
        <v>400</v>
      </c>
      <c r="C263" t="s">
        <v>396</v>
      </c>
      <c r="D263" t="s">
        <v>45</v>
      </c>
      <c r="E263" t="s">
        <v>89</v>
      </c>
      <c r="F263">
        <v>14843.75</v>
      </c>
      <c r="G263">
        <v>0</v>
      </c>
      <c r="H263">
        <v>14843.75</v>
      </c>
      <c r="I263" t="s">
        <v>29</v>
      </c>
      <c r="J263">
        <v>1</v>
      </c>
      <c r="K263" t="s">
        <v>5455</v>
      </c>
    </row>
    <row r="264" spans="1:11" x14ac:dyDescent="0.2">
      <c r="A264" t="s">
        <v>1200</v>
      </c>
      <c r="B264" t="s">
        <v>409</v>
      </c>
      <c r="C264" t="s">
        <v>955</v>
      </c>
      <c r="D264" t="s">
        <v>45</v>
      </c>
      <c r="E264" t="s">
        <v>89</v>
      </c>
      <c r="F264">
        <v>6537.45</v>
      </c>
      <c r="G264">
        <v>0</v>
      </c>
      <c r="H264">
        <v>6537.45</v>
      </c>
      <c r="I264" t="s">
        <v>29</v>
      </c>
      <c r="J264">
        <v>1</v>
      </c>
      <c r="K264" t="s">
        <v>5455</v>
      </c>
    </row>
    <row r="265" spans="1:11" x14ac:dyDescent="0.2">
      <c r="A265" t="s">
        <v>1198</v>
      </c>
      <c r="B265" t="s">
        <v>205</v>
      </c>
      <c r="C265" t="s">
        <v>566</v>
      </c>
      <c r="D265" t="s">
        <v>45</v>
      </c>
      <c r="E265" t="s">
        <v>89</v>
      </c>
      <c r="F265">
        <v>10432.34</v>
      </c>
      <c r="G265">
        <v>0</v>
      </c>
      <c r="H265">
        <v>10432.34</v>
      </c>
      <c r="I265" t="s">
        <v>29</v>
      </c>
      <c r="J265">
        <v>1</v>
      </c>
      <c r="K265" t="s">
        <v>5455</v>
      </c>
    </row>
    <row r="266" spans="1:11" x14ac:dyDescent="0.2">
      <c r="A266" t="s">
        <v>1193</v>
      </c>
      <c r="B266" t="s">
        <v>314</v>
      </c>
      <c r="C266" t="s">
        <v>435</v>
      </c>
      <c r="D266" t="s">
        <v>45</v>
      </c>
      <c r="E266" t="s">
        <v>89</v>
      </c>
      <c r="F266">
        <v>11359.77</v>
      </c>
      <c r="G266">
        <v>0</v>
      </c>
      <c r="H266">
        <v>11359.77</v>
      </c>
      <c r="I266" t="s">
        <v>29</v>
      </c>
      <c r="J266">
        <v>1</v>
      </c>
      <c r="K266" t="s">
        <v>5455</v>
      </c>
    </row>
    <row r="267" spans="1:11" x14ac:dyDescent="0.2">
      <c r="A267" t="s">
        <v>1184</v>
      </c>
      <c r="B267" t="s">
        <v>69</v>
      </c>
      <c r="C267" t="s">
        <v>70</v>
      </c>
      <c r="D267" t="s">
        <v>45</v>
      </c>
      <c r="E267" t="s">
        <v>89</v>
      </c>
      <c r="F267">
        <v>14461.56</v>
      </c>
      <c r="G267">
        <v>0</v>
      </c>
      <c r="H267">
        <v>14461.56</v>
      </c>
      <c r="I267" t="s">
        <v>29</v>
      </c>
      <c r="J267">
        <v>1</v>
      </c>
      <c r="K267" t="s">
        <v>5455</v>
      </c>
    </row>
    <row r="268" spans="1:11" x14ac:dyDescent="0.2">
      <c r="A268" t="s">
        <v>1183</v>
      </c>
      <c r="B268" t="s">
        <v>722</v>
      </c>
      <c r="C268" t="s">
        <v>410</v>
      </c>
      <c r="D268" t="s">
        <v>45</v>
      </c>
      <c r="E268" t="s">
        <v>89</v>
      </c>
      <c r="F268">
        <v>5301.97</v>
      </c>
      <c r="G268">
        <v>0</v>
      </c>
      <c r="H268">
        <v>5301.97</v>
      </c>
      <c r="I268" t="s">
        <v>29</v>
      </c>
      <c r="J268">
        <v>1</v>
      </c>
      <c r="K268" t="s">
        <v>5455</v>
      </c>
    </row>
    <row r="269" spans="1:11" x14ac:dyDescent="0.2">
      <c r="A269" t="s">
        <v>1181</v>
      </c>
      <c r="B269" t="s">
        <v>113</v>
      </c>
      <c r="C269" t="s">
        <v>59</v>
      </c>
      <c r="D269" t="s">
        <v>45</v>
      </c>
      <c r="E269" t="s">
        <v>89</v>
      </c>
      <c r="F269">
        <v>11170.08</v>
      </c>
      <c r="G269">
        <v>0</v>
      </c>
      <c r="H269">
        <v>11170.08</v>
      </c>
      <c r="I269" t="s">
        <v>29</v>
      </c>
      <c r="J269">
        <v>1</v>
      </c>
      <c r="K269" t="s">
        <v>5455</v>
      </c>
    </row>
    <row r="270" spans="1:11" x14ac:dyDescent="0.2">
      <c r="A270" t="s">
        <v>1155</v>
      </c>
      <c r="B270" t="s">
        <v>244</v>
      </c>
      <c r="C270" t="s">
        <v>126</v>
      </c>
      <c r="D270" t="s">
        <v>45</v>
      </c>
      <c r="E270" t="s">
        <v>89</v>
      </c>
      <c r="F270">
        <v>5763.48</v>
      </c>
      <c r="G270">
        <v>0</v>
      </c>
      <c r="H270">
        <v>5763.48</v>
      </c>
      <c r="I270" t="s">
        <v>41</v>
      </c>
      <c r="J270">
        <v>1</v>
      </c>
      <c r="K270" t="s">
        <v>5455</v>
      </c>
    </row>
    <row r="271" spans="1:11" x14ac:dyDescent="0.2">
      <c r="A271" t="s">
        <v>1122</v>
      </c>
      <c r="B271" t="s">
        <v>515</v>
      </c>
      <c r="C271" t="s">
        <v>515</v>
      </c>
      <c r="D271" t="s">
        <v>45</v>
      </c>
      <c r="E271" t="s">
        <v>89</v>
      </c>
      <c r="F271">
        <v>2543.4899999999998</v>
      </c>
      <c r="G271">
        <v>0</v>
      </c>
      <c r="H271">
        <v>2543.4899999999998</v>
      </c>
      <c r="I271" t="s">
        <v>29</v>
      </c>
      <c r="J271">
        <v>1</v>
      </c>
      <c r="K271" t="s">
        <v>5455</v>
      </c>
    </row>
    <row r="272" spans="1:11" x14ac:dyDescent="0.2">
      <c r="A272" t="s">
        <v>1121</v>
      </c>
      <c r="B272" t="s">
        <v>787</v>
      </c>
      <c r="C272" t="s">
        <v>492</v>
      </c>
      <c r="D272" t="s">
        <v>45</v>
      </c>
      <c r="E272" t="s">
        <v>89</v>
      </c>
      <c r="F272">
        <v>28255.43</v>
      </c>
      <c r="G272">
        <v>0</v>
      </c>
      <c r="H272">
        <v>28255.43</v>
      </c>
      <c r="I272" t="s">
        <v>41</v>
      </c>
      <c r="J272">
        <v>1</v>
      </c>
      <c r="K272" t="s">
        <v>5455</v>
      </c>
    </row>
    <row r="273" spans="1:11" x14ac:dyDescent="0.2">
      <c r="A273" t="s">
        <v>1113</v>
      </c>
      <c r="B273" t="s">
        <v>138</v>
      </c>
      <c r="C273" t="s">
        <v>538</v>
      </c>
      <c r="D273" t="s">
        <v>45</v>
      </c>
      <c r="E273" t="s">
        <v>89</v>
      </c>
      <c r="F273">
        <v>9948.02</v>
      </c>
      <c r="G273">
        <v>0</v>
      </c>
      <c r="H273">
        <v>9948.02</v>
      </c>
      <c r="I273" t="s">
        <v>29</v>
      </c>
      <c r="J273">
        <v>1</v>
      </c>
      <c r="K273" t="s">
        <v>5455</v>
      </c>
    </row>
    <row r="274" spans="1:11" x14ac:dyDescent="0.2">
      <c r="A274" t="s">
        <v>967</v>
      </c>
      <c r="B274" t="s">
        <v>234</v>
      </c>
      <c r="C274" t="s">
        <v>303</v>
      </c>
      <c r="D274" t="s">
        <v>45</v>
      </c>
      <c r="E274" t="s">
        <v>89</v>
      </c>
      <c r="F274">
        <v>7537.2</v>
      </c>
      <c r="G274">
        <v>0</v>
      </c>
      <c r="H274">
        <v>7537.2</v>
      </c>
      <c r="I274" t="s">
        <v>29</v>
      </c>
      <c r="J274">
        <v>1</v>
      </c>
      <c r="K274" t="s">
        <v>5455</v>
      </c>
    </row>
    <row r="275" spans="1:11" x14ac:dyDescent="0.2">
      <c r="A275" t="s">
        <v>1099</v>
      </c>
      <c r="B275" t="s">
        <v>495</v>
      </c>
      <c r="C275" t="s">
        <v>229</v>
      </c>
      <c r="D275" t="s">
        <v>45</v>
      </c>
      <c r="E275" t="s">
        <v>89</v>
      </c>
      <c r="F275">
        <v>6320.62</v>
      </c>
      <c r="G275">
        <v>0</v>
      </c>
      <c r="H275">
        <v>6320.62</v>
      </c>
      <c r="I275" t="s">
        <v>29</v>
      </c>
      <c r="J275">
        <v>1</v>
      </c>
      <c r="K275" t="s">
        <v>5455</v>
      </c>
    </row>
    <row r="276" spans="1:11" x14ac:dyDescent="0.2">
      <c r="A276" t="s">
        <v>1087</v>
      </c>
      <c r="B276" t="s">
        <v>722</v>
      </c>
      <c r="C276" t="s">
        <v>79</v>
      </c>
      <c r="D276" t="s">
        <v>45</v>
      </c>
      <c r="E276" t="s">
        <v>89</v>
      </c>
      <c r="F276">
        <v>6103.72</v>
      </c>
      <c r="G276">
        <v>0</v>
      </c>
      <c r="H276">
        <v>6103.72</v>
      </c>
      <c r="I276" t="s">
        <v>56</v>
      </c>
      <c r="J276">
        <v>1</v>
      </c>
      <c r="K276" t="s">
        <v>5455</v>
      </c>
    </row>
    <row r="277" spans="1:11" x14ac:dyDescent="0.2">
      <c r="A277" t="s">
        <v>1085</v>
      </c>
      <c r="B277" t="s">
        <v>807</v>
      </c>
      <c r="C277" t="s">
        <v>266</v>
      </c>
      <c r="D277" t="s">
        <v>45</v>
      </c>
      <c r="E277" t="s">
        <v>89</v>
      </c>
      <c r="F277">
        <v>10463.629999999999</v>
      </c>
      <c r="G277">
        <v>0</v>
      </c>
      <c r="H277">
        <v>10463.629999999999</v>
      </c>
      <c r="I277" t="s">
        <v>29</v>
      </c>
      <c r="J277">
        <v>1</v>
      </c>
      <c r="K277" t="s">
        <v>5455</v>
      </c>
    </row>
    <row r="278" spans="1:11" x14ac:dyDescent="0.2">
      <c r="A278" t="s">
        <v>1078</v>
      </c>
      <c r="B278" t="s">
        <v>315</v>
      </c>
      <c r="C278" t="s">
        <v>1035</v>
      </c>
      <c r="D278" t="s">
        <v>45</v>
      </c>
      <c r="E278" t="s">
        <v>89</v>
      </c>
      <c r="F278">
        <v>8498.34</v>
      </c>
      <c r="G278">
        <v>0</v>
      </c>
      <c r="H278">
        <v>8498.34</v>
      </c>
      <c r="I278" t="s">
        <v>29</v>
      </c>
      <c r="J278">
        <v>1</v>
      </c>
      <c r="K278" t="s">
        <v>5455</v>
      </c>
    </row>
    <row r="279" spans="1:11" x14ac:dyDescent="0.2">
      <c r="A279" t="s">
        <v>1054</v>
      </c>
      <c r="B279" t="s">
        <v>224</v>
      </c>
      <c r="C279" t="s">
        <v>475</v>
      </c>
      <c r="D279" t="s">
        <v>45</v>
      </c>
      <c r="E279" t="s">
        <v>89</v>
      </c>
      <c r="F279">
        <v>5348.39</v>
      </c>
      <c r="G279">
        <v>0</v>
      </c>
      <c r="H279">
        <v>5348.39</v>
      </c>
      <c r="I279" t="s">
        <v>41</v>
      </c>
      <c r="J279">
        <v>1</v>
      </c>
      <c r="K279" t="s">
        <v>5455</v>
      </c>
    </row>
    <row r="280" spans="1:11" x14ac:dyDescent="0.2">
      <c r="A280" t="s">
        <v>1047</v>
      </c>
      <c r="B280" t="s">
        <v>1048</v>
      </c>
      <c r="C280" t="s">
        <v>875</v>
      </c>
      <c r="D280" t="s">
        <v>45</v>
      </c>
      <c r="E280" t="s">
        <v>89</v>
      </c>
      <c r="F280">
        <v>5443.97</v>
      </c>
      <c r="G280">
        <v>0</v>
      </c>
      <c r="H280">
        <v>5443.97</v>
      </c>
      <c r="I280" t="s">
        <v>29</v>
      </c>
      <c r="J280">
        <v>1</v>
      </c>
      <c r="K280" t="s">
        <v>5455</v>
      </c>
    </row>
    <row r="281" spans="1:11" x14ac:dyDescent="0.2">
      <c r="A281" t="s">
        <v>978</v>
      </c>
      <c r="B281" t="s">
        <v>164</v>
      </c>
      <c r="C281" t="s">
        <v>666</v>
      </c>
      <c r="D281" t="s">
        <v>45</v>
      </c>
      <c r="E281" t="s">
        <v>89</v>
      </c>
      <c r="F281">
        <v>2424.4299999999998</v>
      </c>
      <c r="G281">
        <v>0</v>
      </c>
      <c r="H281">
        <v>2424.4299999999998</v>
      </c>
      <c r="I281" t="s">
        <v>41</v>
      </c>
      <c r="J281">
        <v>1</v>
      </c>
      <c r="K281" t="s">
        <v>5455</v>
      </c>
    </row>
    <row r="282" spans="1:11" x14ac:dyDescent="0.2">
      <c r="A282" t="s">
        <v>1044</v>
      </c>
      <c r="B282" t="s">
        <v>124</v>
      </c>
      <c r="C282" t="s">
        <v>151</v>
      </c>
      <c r="D282" t="s">
        <v>45</v>
      </c>
      <c r="E282" t="s">
        <v>89</v>
      </c>
      <c r="F282">
        <v>29031.31</v>
      </c>
      <c r="G282">
        <v>0</v>
      </c>
      <c r="H282">
        <v>29031.31</v>
      </c>
      <c r="I282" t="s">
        <v>29</v>
      </c>
      <c r="J282">
        <v>1</v>
      </c>
      <c r="K282" t="s">
        <v>5455</v>
      </c>
    </row>
    <row r="283" spans="1:11" x14ac:dyDescent="0.2">
      <c r="A283" t="s">
        <v>1039</v>
      </c>
      <c r="B283" t="s">
        <v>155</v>
      </c>
      <c r="C283" t="s">
        <v>384</v>
      </c>
      <c r="D283" t="s">
        <v>45</v>
      </c>
      <c r="E283" t="s">
        <v>89</v>
      </c>
      <c r="F283">
        <v>5609.36</v>
      </c>
      <c r="G283">
        <v>0</v>
      </c>
      <c r="H283">
        <v>5609.36</v>
      </c>
      <c r="I283" t="s">
        <v>29</v>
      </c>
      <c r="J283">
        <v>1</v>
      </c>
      <c r="K283" t="s">
        <v>5455</v>
      </c>
    </row>
    <row r="284" spans="1:11" x14ac:dyDescent="0.2">
      <c r="A284" t="s">
        <v>1036</v>
      </c>
      <c r="B284" t="s">
        <v>321</v>
      </c>
      <c r="C284" t="s">
        <v>463</v>
      </c>
      <c r="D284" t="s">
        <v>45</v>
      </c>
      <c r="E284" t="s">
        <v>89</v>
      </c>
      <c r="F284">
        <v>4928.25</v>
      </c>
      <c r="G284">
        <v>0</v>
      </c>
      <c r="H284">
        <v>4928.25</v>
      </c>
      <c r="I284" t="s">
        <v>29</v>
      </c>
      <c r="J284">
        <v>1</v>
      </c>
      <c r="K284" t="s">
        <v>5455</v>
      </c>
    </row>
    <row r="285" spans="1:11" x14ac:dyDescent="0.2">
      <c r="A285" t="s">
        <v>1012</v>
      </c>
      <c r="B285" t="s">
        <v>189</v>
      </c>
      <c r="C285" t="s">
        <v>401</v>
      </c>
      <c r="D285" t="s">
        <v>45</v>
      </c>
      <c r="E285" t="s">
        <v>89</v>
      </c>
      <c r="F285">
        <v>2376.52</v>
      </c>
      <c r="G285">
        <v>0</v>
      </c>
      <c r="H285">
        <v>2376.52</v>
      </c>
      <c r="I285" t="s">
        <v>29</v>
      </c>
      <c r="J285">
        <v>1</v>
      </c>
      <c r="K285" t="s">
        <v>5455</v>
      </c>
    </row>
    <row r="286" spans="1:11" x14ac:dyDescent="0.2">
      <c r="A286" t="s">
        <v>1004</v>
      </c>
      <c r="B286" t="s">
        <v>322</v>
      </c>
      <c r="C286" t="s">
        <v>246</v>
      </c>
      <c r="D286" t="s">
        <v>45</v>
      </c>
      <c r="E286" t="s">
        <v>89</v>
      </c>
      <c r="F286">
        <v>6621.21</v>
      </c>
      <c r="G286">
        <v>0</v>
      </c>
      <c r="H286">
        <v>6621.21</v>
      </c>
      <c r="I286" t="s">
        <v>29</v>
      </c>
      <c r="J286">
        <v>1</v>
      </c>
      <c r="K286" t="s">
        <v>5455</v>
      </c>
    </row>
    <row r="287" spans="1:11" x14ac:dyDescent="0.2">
      <c r="A287" t="s">
        <v>998</v>
      </c>
      <c r="B287" t="s">
        <v>118</v>
      </c>
      <c r="C287" t="s">
        <v>97</v>
      </c>
      <c r="D287" t="s">
        <v>45</v>
      </c>
      <c r="E287" t="s">
        <v>89</v>
      </c>
      <c r="F287">
        <v>6291.25</v>
      </c>
      <c r="G287">
        <v>0</v>
      </c>
      <c r="H287">
        <v>6291.25</v>
      </c>
      <c r="I287" t="s">
        <v>56</v>
      </c>
      <c r="J287">
        <v>1</v>
      </c>
      <c r="K287" t="s">
        <v>5455</v>
      </c>
    </row>
    <row r="288" spans="1:11" x14ac:dyDescent="0.2">
      <c r="A288" t="s">
        <v>997</v>
      </c>
      <c r="B288" t="s">
        <v>348</v>
      </c>
      <c r="C288" t="s">
        <v>548</v>
      </c>
      <c r="D288" t="s">
        <v>45</v>
      </c>
      <c r="E288" t="s">
        <v>89</v>
      </c>
      <c r="F288">
        <v>10340.27</v>
      </c>
      <c r="G288">
        <v>0</v>
      </c>
      <c r="H288">
        <v>10340.27</v>
      </c>
      <c r="I288" t="s">
        <v>29</v>
      </c>
      <c r="J288">
        <v>1</v>
      </c>
      <c r="K288" t="s">
        <v>5455</v>
      </c>
    </row>
    <row r="289" spans="1:11" x14ac:dyDescent="0.2">
      <c r="A289" t="s">
        <v>4712</v>
      </c>
      <c r="B289" t="s">
        <v>781</v>
      </c>
      <c r="C289" t="s">
        <v>705</v>
      </c>
      <c r="D289" t="s">
        <v>45</v>
      </c>
      <c r="E289" t="s">
        <v>46</v>
      </c>
      <c r="F289">
        <v>2159.6799999999998</v>
      </c>
      <c r="G289">
        <v>107.98</v>
      </c>
      <c r="H289">
        <v>2051.6999999999998</v>
      </c>
      <c r="I289" t="s">
        <v>29</v>
      </c>
      <c r="J289">
        <v>1.0526295267339281</v>
      </c>
      <c r="K289" t="s">
        <v>5455</v>
      </c>
    </row>
    <row r="290" spans="1:11" x14ac:dyDescent="0.2">
      <c r="A290" t="s">
        <v>3590</v>
      </c>
      <c r="B290" t="s">
        <v>824</v>
      </c>
      <c r="C290" t="s">
        <v>63</v>
      </c>
      <c r="D290" t="s">
        <v>45</v>
      </c>
      <c r="E290" t="s">
        <v>46</v>
      </c>
      <c r="F290">
        <v>1923.67</v>
      </c>
      <c r="G290">
        <v>96.18</v>
      </c>
      <c r="H290">
        <v>1827.49</v>
      </c>
      <c r="I290" t="s">
        <v>41</v>
      </c>
      <c r="J290">
        <v>1.0526295629524649</v>
      </c>
      <c r="K290" t="s">
        <v>5455</v>
      </c>
    </row>
    <row r="291" spans="1:11" x14ac:dyDescent="0.2">
      <c r="A291" t="s">
        <v>2542</v>
      </c>
      <c r="B291" t="s">
        <v>197</v>
      </c>
      <c r="C291" t="s">
        <v>589</v>
      </c>
      <c r="D291" t="s">
        <v>45</v>
      </c>
      <c r="E291" t="s">
        <v>46</v>
      </c>
      <c r="F291">
        <v>2576.09</v>
      </c>
      <c r="G291">
        <v>128.80000000000001</v>
      </c>
      <c r="H291">
        <v>2447.29</v>
      </c>
      <c r="I291" t="s">
        <v>29</v>
      </c>
      <c r="J291">
        <v>1.052629643401477</v>
      </c>
      <c r="K291" t="s">
        <v>5455</v>
      </c>
    </row>
    <row r="292" spans="1:11" x14ac:dyDescent="0.2">
      <c r="A292" t="s">
        <v>2547</v>
      </c>
      <c r="B292" t="s">
        <v>236</v>
      </c>
      <c r="C292" t="s">
        <v>478</v>
      </c>
      <c r="D292" t="s">
        <v>45</v>
      </c>
      <c r="E292" t="s">
        <v>46</v>
      </c>
      <c r="F292">
        <v>2693.49</v>
      </c>
      <c r="G292">
        <v>134.66999999999999</v>
      </c>
      <c r="H292">
        <v>2558.8200000000002</v>
      </c>
      <c r="I292" t="s">
        <v>29</v>
      </c>
      <c r="J292">
        <v>1.052629727765142</v>
      </c>
      <c r="K292" t="s">
        <v>5455</v>
      </c>
    </row>
    <row r="293" spans="1:11" x14ac:dyDescent="0.2">
      <c r="A293" t="s">
        <v>3332</v>
      </c>
      <c r="B293" t="s">
        <v>126</v>
      </c>
      <c r="C293" t="s">
        <v>449</v>
      </c>
      <c r="D293" t="s">
        <v>45</v>
      </c>
      <c r="E293" t="s">
        <v>46</v>
      </c>
      <c r="F293">
        <v>2355.4699999999998</v>
      </c>
      <c r="G293">
        <v>117.77</v>
      </c>
      <c r="H293">
        <v>2237.6999999999998</v>
      </c>
      <c r="I293" t="s">
        <v>41</v>
      </c>
      <c r="J293">
        <v>1.0526299325199979</v>
      </c>
      <c r="K293" t="s">
        <v>5455</v>
      </c>
    </row>
    <row r="294" spans="1:11" x14ac:dyDescent="0.2">
      <c r="A294" t="s">
        <v>3252</v>
      </c>
      <c r="B294" t="s">
        <v>449</v>
      </c>
      <c r="C294" t="s">
        <v>986</v>
      </c>
      <c r="D294" t="s">
        <v>45</v>
      </c>
      <c r="E294" t="s">
        <v>46</v>
      </c>
      <c r="F294">
        <v>2397.67</v>
      </c>
      <c r="G294">
        <v>119.88</v>
      </c>
      <c r="H294">
        <v>2277.79</v>
      </c>
      <c r="I294" t="s">
        <v>56</v>
      </c>
      <c r="J294">
        <v>1.0526299614977681</v>
      </c>
      <c r="K294" t="s">
        <v>5455</v>
      </c>
    </row>
    <row r="295" spans="1:11" x14ac:dyDescent="0.2">
      <c r="A295" t="s">
        <v>2433</v>
      </c>
      <c r="B295" t="s">
        <v>299</v>
      </c>
      <c r="C295" t="s">
        <v>448</v>
      </c>
      <c r="D295" t="s">
        <v>45</v>
      </c>
      <c r="E295" t="s">
        <v>46</v>
      </c>
      <c r="F295">
        <v>2486.4699999999998</v>
      </c>
      <c r="G295">
        <v>124.32</v>
      </c>
      <c r="H295">
        <v>2362.15</v>
      </c>
      <c r="I295" t="s">
        <v>56</v>
      </c>
      <c r="J295">
        <v>1.052630019262113</v>
      </c>
      <c r="K295" t="s">
        <v>5455</v>
      </c>
    </row>
    <row r="296" spans="1:11" x14ac:dyDescent="0.2">
      <c r="A296" t="s">
        <v>3326</v>
      </c>
      <c r="B296" t="s">
        <v>92</v>
      </c>
      <c r="C296" t="s">
        <v>303</v>
      </c>
      <c r="D296" t="s">
        <v>45</v>
      </c>
      <c r="E296" t="s">
        <v>46</v>
      </c>
      <c r="F296">
        <v>3307.09</v>
      </c>
      <c r="G296">
        <v>165.35</v>
      </c>
      <c r="H296">
        <v>3141.74</v>
      </c>
      <c r="I296" t="s">
        <v>41</v>
      </c>
      <c r="J296">
        <v>1.0526300712344121</v>
      </c>
      <c r="K296" t="s">
        <v>5455</v>
      </c>
    </row>
    <row r="297" spans="1:11" x14ac:dyDescent="0.2">
      <c r="A297" t="s">
        <v>990</v>
      </c>
      <c r="B297" t="s">
        <v>724</v>
      </c>
      <c r="C297" t="s">
        <v>224</v>
      </c>
      <c r="D297" t="s">
        <v>45</v>
      </c>
      <c r="E297" t="s">
        <v>46</v>
      </c>
      <c r="F297">
        <v>3109.08</v>
      </c>
      <c r="G297">
        <v>155.44999999999999</v>
      </c>
      <c r="H297">
        <v>2953.63</v>
      </c>
      <c r="I297" t="s">
        <v>56</v>
      </c>
      <c r="J297">
        <v>1.0526301534044551</v>
      </c>
      <c r="K297" t="s">
        <v>5455</v>
      </c>
    </row>
    <row r="298" spans="1:11" x14ac:dyDescent="0.2">
      <c r="A298" t="s">
        <v>1990</v>
      </c>
      <c r="B298" t="s">
        <v>317</v>
      </c>
      <c r="C298" t="s">
        <v>749</v>
      </c>
      <c r="D298" t="s">
        <v>45</v>
      </c>
      <c r="E298" t="s">
        <v>46</v>
      </c>
      <c r="F298">
        <v>2380.86</v>
      </c>
      <c r="G298">
        <v>119.04</v>
      </c>
      <c r="H298">
        <v>2261.8200000000002</v>
      </c>
      <c r="I298" t="s">
        <v>29</v>
      </c>
      <c r="J298">
        <v>1.052630182773165</v>
      </c>
      <c r="K298" t="s">
        <v>5455</v>
      </c>
    </row>
    <row r="299" spans="1:11" x14ac:dyDescent="0.2">
      <c r="A299" t="s">
        <v>1656</v>
      </c>
      <c r="B299" t="s">
        <v>278</v>
      </c>
      <c r="C299" t="s">
        <v>577</v>
      </c>
      <c r="D299" t="s">
        <v>45</v>
      </c>
      <c r="E299" t="s">
        <v>46</v>
      </c>
      <c r="F299">
        <v>2801.47</v>
      </c>
      <c r="G299">
        <v>140.07</v>
      </c>
      <c r="H299">
        <v>2661.4</v>
      </c>
      <c r="I299" t="s">
        <v>29</v>
      </c>
      <c r="J299">
        <v>1.052630194634403</v>
      </c>
      <c r="K299" t="s">
        <v>5455</v>
      </c>
    </row>
    <row r="300" spans="1:11" x14ac:dyDescent="0.2">
      <c r="A300" t="s">
        <v>4580</v>
      </c>
      <c r="B300" t="s">
        <v>482</v>
      </c>
      <c r="C300" t="s">
        <v>498</v>
      </c>
      <c r="D300" t="s">
        <v>45</v>
      </c>
      <c r="E300" t="s">
        <v>46</v>
      </c>
      <c r="F300">
        <v>2868.87</v>
      </c>
      <c r="G300">
        <v>143.44</v>
      </c>
      <c r="H300">
        <v>2725.43</v>
      </c>
      <c r="I300" t="s">
        <v>29</v>
      </c>
      <c r="J300">
        <v>1.052630227156816</v>
      </c>
      <c r="K300" t="s">
        <v>5455</v>
      </c>
    </row>
    <row r="301" spans="1:11" x14ac:dyDescent="0.2">
      <c r="A301" t="s">
        <v>2521</v>
      </c>
      <c r="B301" t="s">
        <v>799</v>
      </c>
      <c r="C301" t="s">
        <v>87</v>
      </c>
      <c r="D301" t="s">
        <v>45</v>
      </c>
      <c r="E301" t="s">
        <v>46</v>
      </c>
      <c r="F301">
        <v>3152.67</v>
      </c>
      <c r="G301">
        <v>157.63</v>
      </c>
      <c r="H301">
        <v>2995.04</v>
      </c>
      <c r="I301" t="s">
        <v>29</v>
      </c>
      <c r="J301">
        <v>1.052630348843421</v>
      </c>
      <c r="K301" t="s">
        <v>5455</v>
      </c>
    </row>
    <row r="302" spans="1:11" x14ac:dyDescent="0.2">
      <c r="A302" t="s">
        <v>4754</v>
      </c>
      <c r="B302" t="s">
        <v>318</v>
      </c>
      <c r="C302" t="s">
        <v>81</v>
      </c>
      <c r="D302" t="s">
        <v>45</v>
      </c>
      <c r="E302" t="s">
        <v>46</v>
      </c>
      <c r="F302">
        <v>2817.46</v>
      </c>
      <c r="G302">
        <v>140.87</v>
      </c>
      <c r="H302">
        <v>2676.59</v>
      </c>
      <c r="I302" t="s">
        <v>29</v>
      </c>
      <c r="J302">
        <v>1.0526303991272481</v>
      </c>
      <c r="K302" t="s">
        <v>5455</v>
      </c>
    </row>
    <row r="303" spans="1:11" x14ac:dyDescent="0.2">
      <c r="A303" t="s">
        <v>3308</v>
      </c>
      <c r="B303" t="s">
        <v>97</v>
      </c>
      <c r="C303" t="s">
        <v>92</v>
      </c>
      <c r="D303" t="s">
        <v>45</v>
      </c>
      <c r="E303" t="s">
        <v>46</v>
      </c>
      <c r="F303">
        <v>3837.08</v>
      </c>
      <c r="G303">
        <v>191.85</v>
      </c>
      <c r="H303">
        <v>3645.23</v>
      </c>
      <c r="I303" t="s">
        <v>29</v>
      </c>
      <c r="J303">
        <v>1.052630423869001</v>
      </c>
      <c r="K303" t="s">
        <v>5455</v>
      </c>
    </row>
    <row r="304" spans="1:11" x14ac:dyDescent="0.2">
      <c r="A304" t="s">
        <v>2904</v>
      </c>
      <c r="B304" t="s">
        <v>630</v>
      </c>
      <c r="C304" t="s">
        <v>219</v>
      </c>
      <c r="D304" t="s">
        <v>45</v>
      </c>
      <c r="E304" t="s">
        <v>46</v>
      </c>
      <c r="F304">
        <v>2923.86</v>
      </c>
      <c r="G304">
        <v>146.19</v>
      </c>
      <c r="H304">
        <v>2777.67</v>
      </c>
      <c r="I304" t="s">
        <v>29</v>
      </c>
      <c r="J304">
        <v>1.0526304420611521</v>
      </c>
      <c r="K304" t="s">
        <v>5455</v>
      </c>
    </row>
    <row r="305" spans="1:11" x14ac:dyDescent="0.2">
      <c r="A305" t="s">
        <v>3782</v>
      </c>
      <c r="B305" t="s">
        <v>139</v>
      </c>
      <c r="C305" t="s">
        <v>653</v>
      </c>
      <c r="D305" t="s">
        <v>45</v>
      </c>
      <c r="E305" t="s">
        <v>46</v>
      </c>
      <c r="F305">
        <v>3740.67</v>
      </c>
      <c r="G305">
        <v>187.03</v>
      </c>
      <c r="H305">
        <v>3553.64</v>
      </c>
      <c r="I305" t="s">
        <v>41</v>
      </c>
      <c r="J305">
        <v>1.0526305422046129</v>
      </c>
      <c r="K305" t="s">
        <v>5455</v>
      </c>
    </row>
    <row r="306" spans="1:11" x14ac:dyDescent="0.2">
      <c r="A306" t="s">
        <v>3678</v>
      </c>
      <c r="B306" t="s">
        <v>418</v>
      </c>
      <c r="C306" t="s">
        <v>525</v>
      </c>
      <c r="D306" t="s">
        <v>45</v>
      </c>
      <c r="E306" t="s">
        <v>46</v>
      </c>
      <c r="F306">
        <v>5497.29</v>
      </c>
      <c r="G306">
        <v>274.86</v>
      </c>
      <c r="H306">
        <v>5222.43</v>
      </c>
      <c r="I306" t="s">
        <v>29</v>
      </c>
      <c r="J306">
        <v>1.0526306719285849</v>
      </c>
      <c r="K306" t="s">
        <v>5455</v>
      </c>
    </row>
    <row r="307" spans="1:11" x14ac:dyDescent="0.2">
      <c r="A307" t="s">
        <v>3058</v>
      </c>
      <c r="B307" t="s">
        <v>534</v>
      </c>
      <c r="C307" t="s">
        <v>612</v>
      </c>
      <c r="D307" t="s">
        <v>45</v>
      </c>
      <c r="E307" t="s">
        <v>46</v>
      </c>
      <c r="F307">
        <v>3784.66</v>
      </c>
      <c r="G307">
        <v>189.23</v>
      </c>
      <c r="H307">
        <v>3595.43</v>
      </c>
      <c r="I307" t="s">
        <v>29</v>
      </c>
      <c r="J307">
        <v>1.0526307006394231</v>
      </c>
      <c r="K307" t="s">
        <v>5455</v>
      </c>
    </row>
    <row r="308" spans="1:11" x14ac:dyDescent="0.2">
      <c r="A308" t="s">
        <v>3937</v>
      </c>
      <c r="B308" t="s">
        <v>202</v>
      </c>
      <c r="C308" t="s">
        <v>714</v>
      </c>
      <c r="D308" t="s">
        <v>45</v>
      </c>
      <c r="E308" t="s">
        <v>46</v>
      </c>
      <c r="F308">
        <v>5831.49</v>
      </c>
      <c r="G308">
        <v>291.57</v>
      </c>
      <c r="H308">
        <v>5539.92</v>
      </c>
      <c r="I308" t="s">
        <v>56</v>
      </c>
      <c r="J308">
        <v>1.05263072390937</v>
      </c>
      <c r="K308" t="s">
        <v>5455</v>
      </c>
    </row>
    <row r="309" spans="1:11" x14ac:dyDescent="0.2">
      <c r="A309" t="s">
        <v>5265</v>
      </c>
      <c r="B309" t="s">
        <v>226</v>
      </c>
      <c r="C309" t="s">
        <v>66</v>
      </c>
      <c r="D309" t="s">
        <v>45</v>
      </c>
      <c r="E309" t="s">
        <v>46</v>
      </c>
      <c r="F309">
        <v>5328.48</v>
      </c>
      <c r="G309">
        <v>266.42</v>
      </c>
      <c r="H309">
        <v>5062.0600000000004</v>
      </c>
      <c r="I309" t="s">
        <v>29</v>
      </c>
      <c r="J309">
        <v>1.0526307471661731</v>
      </c>
      <c r="K309" t="s">
        <v>5455</v>
      </c>
    </row>
    <row r="310" spans="1:11" x14ac:dyDescent="0.2">
      <c r="A310" t="s">
        <v>3582</v>
      </c>
      <c r="B310" t="s">
        <v>720</v>
      </c>
      <c r="C310" t="s">
        <v>193</v>
      </c>
      <c r="D310" t="s">
        <v>45</v>
      </c>
      <c r="E310" t="s">
        <v>46</v>
      </c>
      <c r="F310">
        <v>6827.3</v>
      </c>
      <c r="G310">
        <v>341.36</v>
      </c>
      <c r="H310">
        <v>6485.94</v>
      </c>
      <c r="I310" t="s">
        <v>41</v>
      </c>
      <c r="J310">
        <v>1.0526307674754929</v>
      </c>
      <c r="K310" t="s">
        <v>5455</v>
      </c>
    </row>
    <row r="311" spans="1:11" x14ac:dyDescent="0.2">
      <c r="A311" t="s">
        <v>3438</v>
      </c>
      <c r="B311" t="s">
        <v>456</v>
      </c>
      <c r="C311" t="s">
        <v>546</v>
      </c>
      <c r="D311" t="s">
        <v>45</v>
      </c>
      <c r="E311" t="s">
        <v>46</v>
      </c>
      <c r="F311">
        <v>5507.08</v>
      </c>
      <c r="G311">
        <v>275.35000000000002</v>
      </c>
      <c r="H311">
        <v>5231.7299999999996</v>
      </c>
      <c r="I311" t="s">
        <v>29</v>
      </c>
      <c r="J311">
        <v>1.0526307741416321</v>
      </c>
      <c r="K311" t="s">
        <v>5455</v>
      </c>
    </row>
    <row r="312" spans="1:11" x14ac:dyDescent="0.2">
      <c r="A312" t="s">
        <v>5302</v>
      </c>
      <c r="B312" t="s">
        <v>217</v>
      </c>
      <c r="C312" t="s">
        <v>605</v>
      </c>
      <c r="D312" t="s">
        <v>45</v>
      </c>
      <c r="E312" t="s">
        <v>46</v>
      </c>
      <c r="F312">
        <v>3506.65</v>
      </c>
      <c r="G312">
        <v>175.33</v>
      </c>
      <c r="H312">
        <v>3331.32</v>
      </c>
      <c r="I312" t="s">
        <v>29</v>
      </c>
      <c r="J312">
        <v>1.052630788996554</v>
      </c>
      <c r="K312" t="s">
        <v>5455</v>
      </c>
    </row>
    <row r="313" spans="1:11" x14ac:dyDescent="0.2">
      <c r="A313" t="s">
        <v>1945</v>
      </c>
      <c r="B313" t="s">
        <v>351</v>
      </c>
      <c r="C313" t="s">
        <v>91</v>
      </c>
      <c r="D313" t="s">
        <v>45</v>
      </c>
      <c r="E313" t="s">
        <v>46</v>
      </c>
      <c r="F313">
        <v>5620.88</v>
      </c>
      <c r="G313">
        <v>281.04000000000002</v>
      </c>
      <c r="H313">
        <v>5339.84</v>
      </c>
      <c r="I313" t="s">
        <v>29</v>
      </c>
      <c r="J313">
        <v>1.052630790435668</v>
      </c>
      <c r="K313" t="s">
        <v>5455</v>
      </c>
    </row>
    <row r="314" spans="1:11" x14ac:dyDescent="0.2">
      <c r="A314" t="s">
        <v>4549</v>
      </c>
      <c r="B314" t="s">
        <v>1610</v>
      </c>
      <c r="C314" t="s">
        <v>193</v>
      </c>
      <c r="D314" t="s">
        <v>45</v>
      </c>
      <c r="E314" t="s">
        <v>46</v>
      </c>
      <c r="F314">
        <v>2818.44</v>
      </c>
      <c r="G314">
        <v>140.91999999999999</v>
      </c>
      <c r="H314">
        <v>2677.52</v>
      </c>
      <c r="I314" t="s">
        <v>41</v>
      </c>
      <c r="J314">
        <v>1.0526307926738181</v>
      </c>
      <c r="K314" t="s">
        <v>5455</v>
      </c>
    </row>
    <row r="315" spans="1:11" x14ac:dyDescent="0.2">
      <c r="A315" t="s">
        <v>1547</v>
      </c>
      <c r="B315" t="s">
        <v>139</v>
      </c>
      <c r="C315" t="s">
        <v>382</v>
      </c>
      <c r="D315" t="s">
        <v>45</v>
      </c>
      <c r="E315" t="s">
        <v>46</v>
      </c>
      <c r="F315">
        <v>4252.26</v>
      </c>
      <c r="G315">
        <v>212.61</v>
      </c>
      <c r="H315">
        <v>4039.65</v>
      </c>
      <c r="I315" t="s">
        <v>29</v>
      </c>
      <c r="J315">
        <v>1.0526307972225319</v>
      </c>
      <c r="K315" t="s">
        <v>5455</v>
      </c>
    </row>
    <row r="316" spans="1:11" x14ac:dyDescent="0.2">
      <c r="A316" t="s">
        <v>1794</v>
      </c>
      <c r="B316" t="s">
        <v>566</v>
      </c>
      <c r="C316" t="s">
        <v>300</v>
      </c>
      <c r="D316" t="s">
        <v>45</v>
      </c>
      <c r="E316" t="s">
        <v>46</v>
      </c>
      <c r="F316">
        <v>2854.04</v>
      </c>
      <c r="G316">
        <v>142.69999999999999</v>
      </c>
      <c r="H316">
        <v>2711.34</v>
      </c>
      <c r="I316" t="s">
        <v>29</v>
      </c>
      <c r="J316">
        <v>1.0526308024814299</v>
      </c>
      <c r="K316" t="s">
        <v>5455</v>
      </c>
    </row>
    <row r="317" spans="1:11" x14ac:dyDescent="0.2">
      <c r="A317" t="s">
        <v>2900</v>
      </c>
      <c r="B317" t="s">
        <v>666</v>
      </c>
      <c r="C317" t="s">
        <v>454</v>
      </c>
      <c r="D317" t="s">
        <v>45</v>
      </c>
      <c r="E317" t="s">
        <v>46</v>
      </c>
      <c r="F317">
        <v>5081.47</v>
      </c>
      <c r="G317">
        <v>254.07</v>
      </c>
      <c r="H317">
        <v>4827.3999999999996</v>
      </c>
      <c r="I317" t="s">
        <v>29</v>
      </c>
      <c r="J317">
        <v>1.052630815760037</v>
      </c>
      <c r="K317" t="s">
        <v>5455</v>
      </c>
    </row>
    <row r="318" spans="1:11" x14ac:dyDescent="0.2">
      <c r="A318" t="s">
        <v>1599</v>
      </c>
      <c r="B318" t="s">
        <v>1101</v>
      </c>
      <c r="C318" t="s">
        <v>497</v>
      </c>
      <c r="D318" t="s">
        <v>45</v>
      </c>
      <c r="E318" t="s">
        <v>46</v>
      </c>
      <c r="F318">
        <v>4415.46</v>
      </c>
      <c r="G318">
        <v>220.77</v>
      </c>
      <c r="H318">
        <v>4194.6899999999996</v>
      </c>
      <c r="I318" t="s">
        <v>29</v>
      </c>
      <c r="J318">
        <v>1.052630826115875</v>
      </c>
      <c r="K318" t="s">
        <v>5455</v>
      </c>
    </row>
    <row r="319" spans="1:11" x14ac:dyDescent="0.2">
      <c r="A319" t="s">
        <v>3837</v>
      </c>
      <c r="B319" t="s">
        <v>247</v>
      </c>
      <c r="C319" t="s">
        <v>312</v>
      </c>
      <c r="D319" t="s">
        <v>45</v>
      </c>
      <c r="E319" t="s">
        <v>46</v>
      </c>
      <c r="F319">
        <v>5156.67</v>
      </c>
      <c r="G319">
        <v>257.83</v>
      </c>
      <c r="H319">
        <v>4898.84</v>
      </c>
      <c r="I319" t="s">
        <v>29</v>
      </c>
      <c r="J319">
        <v>1.0526308268896309</v>
      </c>
      <c r="K319" t="s">
        <v>5455</v>
      </c>
    </row>
    <row r="320" spans="1:11" x14ac:dyDescent="0.2">
      <c r="A320" t="s">
        <v>931</v>
      </c>
      <c r="B320" t="s">
        <v>449</v>
      </c>
      <c r="C320" t="s">
        <v>564</v>
      </c>
      <c r="D320" t="s">
        <v>45</v>
      </c>
      <c r="E320" t="s">
        <v>46</v>
      </c>
      <c r="F320">
        <v>2220.83</v>
      </c>
      <c r="G320">
        <v>111.04</v>
      </c>
      <c r="H320">
        <v>2109.79</v>
      </c>
      <c r="I320" t="s">
        <v>29</v>
      </c>
      <c r="J320">
        <v>1.0526308305565959</v>
      </c>
      <c r="K320" t="s">
        <v>5455</v>
      </c>
    </row>
    <row r="321" spans="1:11" x14ac:dyDescent="0.2">
      <c r="A321" t="s">
        <v>1050</v>
      </c>
      <c r="B321" t="s">
        <v>213</v>
      </c>
      <c r="C321" t="s">
        <v>85</v>
      </c>
      <c r="D321" t="s">
        <v>45</v>
      </c>
      <c r="E321" t="s">
        <v>46</v>
      </c>
      <c r="F321">
        <v>5183.07</v>
      </c>
      <c r="G321">
        <v>259.14999999999998</v>
      </c>
      <c r="H321">
        <v>4923.92</v>
      </c>
      <c r="I321" t="s">
        <v>29</v>
      </c>
      <c r="J321">
        <v>1.052630830720239</v>
      </c>
      <c r="K321" t="s">
        <v>5455</v>
      </c>
    </row>
    <row r="322" spans="1:11" x14ac:dyDescent="0.2">
      <c r="A322" t="s">
        <v>5063</v>
      </c>
      <c r="B322" t="s">
        <v>305</v>
      </c>
      <c r="C322" t="s">
        <v>416</v>
      </c>
      <c r="D322" t="s">
        <v>45</v>
      </c>
      <c r="E322" t="s">
        <v>46</v>
      </c>
      <c r="F322">
        <v>6810.89</v>
      </c>
      <c r="G322">
        <v>340.54</v>
      </c>
      <c r="H322">
        <v>6470.35</v>
      </c>
      <c r="I322" t="s">
        <v>29</v>
      </c>
      <c r="J322">
        <v>1.0526308468629979</v>
      </c>
      <c r="K322" t="s">
        <v>5455</v>
      </c>
    </row>
    <row r="323" spans="1:11" x14ac:dyDescent="0.2">
      <c r="A323" t="s">
        <v>5153</v>
      </c>
      <c r="B323" t="s">
        <v>32</v>
      </c>
      <c r="C323" t="s">
        <v>94</v>
      </c>
      <c r="D323" t="s">
        <v>45</v>
      </c>
      <c r="E323" t="s">
        <v>46</v>
      </c>
      <c r="F323">
        <v>5510.47</v>
      </c>
      <c r="G323">
        <v>275.52</v>
      </c>
      <c r="H323">
        <v>5234.95</v>
      </c>
      <c r="I323" t="s">
        <v>29</v>
      </c>
      <c r="J323">
        <v>1.0526308751755029</v>
      </c>
      <c r="K323" t="s">
        <v>5455</v>
      </c>
    </row>
    <row r="324" spans="1:11" x14ac:dyDescent="0.2">
      <c r="A324" t="s">
        <v>2180</v>
      </c>
      <c r="B324" t="s">
        <v>164</v>
      </c>
      <c r="C324" t="s">
        <v>357</v>
      </c>
      <c r="D324" t="s">
        <v>45</v>
      </c>
      <c r="E324" t="s">
        <v>46</v>
      </c>
      <c r="F324">
        <v>3994.05</v>
      </c>
      <c r="G324">
        <v>199.7</v>
      </c>
      <c r="H324">
        <v>3794.35</v>
      </c>
      <c r="I324" t="s">
        <v>56</v>
      </c>
      <c r="J324">
        <v>1.052630885395391</v>
      </c>
      <c r="K324" t="s">
        <v>5455</v>
      </c>
    </row>
    <row r="325" spans="1:11" x14ac:dyDescent="0.2">
      <c r="A325" t="s">
        <v>3556</v>
      </c>
      <c r="B325" t="s">
        <v>1035</v>
      </c>
      <c r="C325" t="s">
        <v>1035</v>
      </c>
      <c r="D325" t="s">
        <v>45</v>
      </c>
      <c r="E325" t="s">
        <v>46</v>
      </c>
      <c r="F325">
        <v>4925.0600000000004</v>
      </c>
      <c r="G325">
        <v>246.25</v>
      </c>
      <c r="H325">
        <v>4678.8100000000004</v>
      </c>
      <c r="I325" t="s">
        <v>29</v>
      </c>
      <c r="J325">
        <v>1.0526309040119179</v>
      </c>
      <c r="K325" t="s">
        <v>5455</v>
      </c>
    </row>
    <row r="326" spans="1:11" x14ac:dyDescent="0.2">
      <c r="A326" t="s">
        <v>703</v>
      </c>
      <c r="B326" t="s">
        <v>574</v>
      </c>
      <c r="C326" t="s">
        <v>219</v>
      </c>
      <c r="D326" t="s">
        <v>45</v>
      </c>
      <c r="E326" t="s">
        <v>46</v>
      </c>
      <c r="F326">
        <v>5841.87</v>
      </c>
      <c r="G326">
        <v>292.08999999999997</v>
      </c>
      <c r="H326">
        <v>5549.78</v>
      </c>
      <c r="I326" t="s">
        <v>29</v>
      </c>
      <c r="J326">
        <v>1.0526309150993369</v>
      </c>
      <c r="K326" t="s">
        <v>5455</v>
      </c>
    </row>
    <row r="327" spans="1:11" x14ac:dyDescent="0.2">
      <c r="A327" t="s">
        <v>3751</v>
      </c>
      <c r="B327" t="s">
        <v>1110</v>
      </c>
      <c r="C327" t="s">
        <v>1278</v>
      </c>
      <c r="D327" t="s">
        <v>45</v>
      </c>
      <c r="E327" t="s">
        <v>46</v>
      </c>
      <c r="F327">
        <v>6697.68</v>
      </c>
      <c r="G327">
        <v>334.88</v>
      </c>
      <c r="H327">
        <v>6362.8</v>
      </c>
      <c r="I327" t="s">
        <v>29</v>
      </c>
      <c r="J327">
        <v>1.0526309172062609</v>
      </c>
      <c r="K327" t="s">
        <v>5455</v>
      </c>
    </row>
    <row r="328" spans="1:11" x14ac:dyDescent="0.2">
      <c r="A328" t="s">
        <v>4620</v>
      </c>
      <c r="B328" t="s">
        <v>958</v>
      </c>
      <c r="C328" t="s">
        <v>543</v>
      </c>
      <c r="D328" t="s">
        <v>45</v>
      </c>
      <c r="E328" t="s">
        <v>46</v>
      </c>
      <c r="F328">
        <v>5032.0600000000004</v>
      </c>
      <c r="G328">
        <v>251.6</v>
      </c>
      <c r="H328">
        <v>4780.46</v>
      </c>
      <c r="I328" t="s">
        <v>56</v>
      </c>
      <c r="J328">
        <v>1.052630918363505</v>
      </c>
      <c r="K328" t="s">
        <v>5455</v>
      </c>
    </row>
    <row r="329" spans="1:11" x14ac:dyDescent="0.2">
      <c r="A329" t="s">
        <v>3113</v>
      </c>
      <c r="B329" t="s">
        <v>244</v>
      </c>
      <c r="C329" t="s">
        <v>261</v>
      </c>
      <c r="D329" t="s">
        <v>45</v>
      </c>
      <c r="E329" t="s">
        <v>46</v>
      </c>
      <c r="F329">
        <v>6814.68</v>
      </c>
      <c r="G329">
        <v>340.73</v>
      </c>
      <c r="H329">
        <v>6473.95</v>
      </c>
      <c r="I329" t="s">
        <v>29</v>
      </c>
      <c r="J329">
        <v>1.052630928567567</v>
      </c>
      <c r="K329" t="s">
        <v>5455</v>
      </c>
    </row>
    <row r="330" spans="1:11" x14ac:dyDescent="0.2">
      <c r="A330" t="s">
        <v>4629</v>
      </c>
      <c r="B330" t="s">
        <v>373</v>
      </c>
      <c r="C330" t="s">
        <v>595</v>
      </c>
      <c r="D330" t="s">
        <v>45</v>
      </c>
      <c r="E330" t="s">
        <v>46</v>
      </c>
      <c r="F330">
        <v>2609.83</v>
      </c>
      <c r="G330">
        <v>130.49</v>
      </c>
      <c r="H330">
        <v>2479.34</v>
      </c>
      <c r="I330" t="s">
        <v>29</v>
      </c>
      <c r="J330">
        <v>1.05263094210556</v>
      </c>
      <c r="K330" t="s">
        <v>5455</v>
      </c>
    </row>
    <row r="331" spans="1:11" x14ac:dyDescent="0.2">
      <c r="A331" t="s">
        <v>5024</v>
      </c>
      <c r="B331" t="s">
        <v>220</v>
      </c>
      <c r="C331" t="s">
        <v>289</v>
      </c>
      <c r="D331" t="s">
        <v>45</v>
      </c>
      <c r="E331" t="s">
        <v>46</v>
      </c>
      <c r="F331">
        <v>7013.08</v>
      </c>
      <c r="G331">
        <v>350.65</v>
      </c>
      <c r="H331">
        <v>6662.43</v>
      </c>
      <c r="I331" t="s">
        <v>29</v>
      </c>
      <c r="J331">
        <v>1.0526309469667969</v>
      </c>
      <c r="K331" t="s">
        <v>5455</v>
      </c>
    </row>
    <row r="332" spans="1:11" x14ac:dyDescent="0.2">
      <c r="A332" t="s">
        <v>3775</v>
      </c>
      <c r="B332" t="s">
        <v>573</v>
      </c>
      <c r="C332" t="s">
        <v>649</v>
      </c>
      <c r="D332" t="s">
        <v>45</v>
      </c>
      <c r="E332" t="s">
        <v>46</v>
      </c>
      <c r="F332">
        <v>2635.83</v>
      </c>
      <c r="G332">
        <v>131.79</v>
      </c>
      <c r="H332">
        <v>2504.04</v>
      </c>
      <c r="I332" t="s">
        <v>29</v>
      </c>
      <c r="J332">
        <v>1.0526309483874059</v>
      </c>
      <c r="K332" t="s">
        <v>5455</v>
      </c>
    </row>
    <row r="333" spans="1:11" x14ac:dyDescent="0.2">
      <c r="A333" t="s">
        <v>4546</v>
      </c>
      <c r="B333" t="s">
        <v>26</v>
      </c>
      <c r="C333" t="s">
        <v>147</v>
      </c>
      <c r="D333" t="s">
        <v>45</v>
      </c>
      <c r="E333" t="s">
        <v>46</v>
      </c>
      <c r="F333">
        <v>6296.27</v>
      </c>
      <c r="G333">
        <v>314.81</v>
      </c>
      <c r="H333">
        <v>5981.46</v>
      </c>
      <c r="I333" t="s">
        <v>41</v>
      </c>
      <c r="J333">
        <v>1.0526309630090309</v>
      </c>
      <c r="K333" t="s">
        <v>5455</v>
      </c>
    </row>
    <row r="334" spans="1:11" x14ac:dyDescent="0.2">
      <c r="A334" t="s">
        <v>2628</v>
      </c>
      <c r="B334" t="s">
        <v>423</v>
      </c>
      <c r="C334" t="s">
        <v>712</v>
      </c>
      <c r="D334" t="s">
        <v>45</v>
      </c>
      <c r="E334" t="s">
        <v>46</v>
      </c>
      <c r="F334">
        <v>4556.8500000000004</v>
      </c>
      <c r="G334">
        <v>227.84</v>
      </c>
      <c r="H334">
        <v>4329.01</v>
      </c>
      <c r="I334" t="s">
        <v>29</v>
      </c>
      <c r="J334">
        <v>1.0526309710534281</v>
      </c>
      <c r="K334" t="s">
        <v>5455</v>
      </c>
    </row>
    <row r="335" spans="1:11" x14ac:dyDescent="0.2">
      <c r="A335" t="s">
        <v>2126</v>
      </c>
      <c r="B335" t="s">
        <v>590</v>
      </c>
      <c r="C335" t="s">
        <v>949</v>
      </c>
      <c r="D335" t="s">
        <v>45</v>
      </c>
      <c r="E335" t="s">
        <v>46</v>
      </c>
      <c r="F335">
        <v>7298.48</v>
      </c>
      <c r="G335">
        <v>364.92</v>
      </c>
      <c r="H335">
        <v>6933.56</v>
      </c>
      <c r="I335" t="s">
        <v>29</v>
      </c>
      <c r="J335">
        <v>1.0526309716797719</v>
      </c>
      <c r="K335" t="s">
        <v>5455</v>
      </c>
    </row>
    <row r="336" spans="1:11" x14ac:dyDescent="0.2">
      <c r="A336" t="s">
        <v>1556</v>
      </c>
      <c r="B336" t="s">
        <v>91</v>
      </c>
      <c r="C336" t="s">
        <v>302</v>
      </c>
      <c r="D336" t="s">
        <v>45</v>
      </c>
      <c r="E336" t="s">
        <v>46</v>
      </c>
      <c r="F336">
        <v>3944.84</v>
      </c>
      <c r="G336">
        <v>197.24</v>
      </c>
      <c r="H336">
        <v>3747.6</v>
      </c>
      <c r="I336" t="s">
        <v>29</v>
      </c>
      <c r="J336">
        <v>1.0526310171843309</v>
      </c>
      <c r="K336" t="s">
        <v>5455</v>
      </c>
    </row>
    <row r="337" spans="1:11" x14ac:dyDescent="0.2">
      <c r="A337" t="s">
        <v>3428</v>
      </c>
      <c r="B337" t="s">
        <v>335</v>
      </c>
      <c r="C337" t="s">
        <v>589</v>
      </c>
      <c r="D337" t="s">
        <v>45</v>
      </c>
      <c r="E337" t="s">
        <v>46</v>
      </c>
      <c r="F337">
        <v>8966.89</v>
      </c>
      <c r="G337">
        <v>448.34</v>
      </c>
      <c r="H337">
        <v>8518.5499999999993</v>
      </c>
      <c r="I337" t="s">
        <v>29</v>
      </c>
      <c r="J337">
        <v>1.0526310228853499</v>
      </c>
      <c r="K337" t="s">
        <v>5455</v>
      </c>
    </row>
    <row r="338" spans="1:11" x14ac:dyDescent="0.2">
      <c r="A338" t="s">
        <v>1764</v>
      </c>
      <c r="B338" t="s">
        <v>1035</v>
      </c>
      <c r="C338" t="s">
        <v>156</v>
      </c>
      <c r="D338" t="s">
        <v>45</v>
      </c>
      <c r="E338" t="s">
        <v>46</v>
      </c>
      <c r="F338">
        <v>5002.05</v>
      </c>
      <c r="G338">
        <v>250.1</v>
      </c>
      <c r="H338">
        <v>4751.95</v>
      </c>
      <c r="I338" t="s">
        <v>29</v>
      </c>
      <c r="J338">
        <v>1.052631025158093</v>
      </c>
      <c r="K338" t="s">
        <v>5455</v>
      </c>
    </row>
    <row r="339" spans="1:11" x14ac:dyDescent="0.2">
      <c r="A339" t="s">
        <v>689</v>
      </c>
      <c r="B339" t="s">
        <v>380</v>
      </c>
      <c r="C339" t="s">
        <v>564</v>
      </c>
      <c r="D339" t="s">
        <v>45</v>
      </c>
      <c r="E339" t="s">
        <v>46</v>
      </c>
      <c r="F339">
        <v>5040.05</v>
      </c>
      <c r="G339">
        <v>252</v>
      </c>
      <c r="H339">
        <v>4788.05</v>
      </c>
      <c r="I339" t="s">
        <v>29</v>
      </c>
      <c r="J339">
        <v>1.0526310293334451</v>
      </c>
      <c r="K339" t="s">
        <v>5455</v>
      </c>
    </row>
    <row r="340" spans="1:11" x14ac:dyDescent="0.2">
      <c r="A340" t="s">
        <v>3979</v>
      </c>
      <c r="B340" t="s">
        <v>396</v>
      </c>
      <c r="C340" t="s">
        <v>107</v>
      </c>
      <c r="D340" t="s">
        <v>45</v>
      </c>
      <c r="E340" t="s">
        <v>46</v>
      </c>
      <c r="F340">
        <v>5055.6499999999996</v>
      </c>
      <c r="G340">
        <v>252.78</v>
      </c>
      <c r="H340">
        <v>4802.87</v>
      </c>
      <c r="I340" t="s">
        <v>29</v>
      </c>
      <c r="J340">
        <v>1.0526310310293641</v>
      </c>
      <c r="K340" t="s">
        <v>5455</v>
      </c>
    </row>
    <row r="341" spans="1:11" x14ac:dyDescent="0.2">
      <c r="A341" t="s">
        <v>4516</v>
      </c>
      <c r="B341" t="s">
        <v>422</v>
      </c>
      <c r="C341" t="s">
        <v>269</v>
      </c>
      <c r="D341" t="s">
        <v>45</v>
      </c>
      <c r="E341" t="s">
        <v>46</v>
      </c>
      <c r="F341">
        <v>4125.04</v>
      </c>
      <c r="G341">
        <v>206.25</v>
      </c>
      <c r="H341">
        <v>3918.79</v>
      </c>
      <c r="I341" t="s">
        <v>29</v>
      </c>
      <c r="J341">
        <v>1.0526310417246141</v>
      </c>
      <c r="K341" t="s">
        <v>5455</v>
      </c>
    </row>
    <row r="342" spans="1:11" x14ac:dyDescent="0.2">
      <c r="A342" t="s">
        <v>4695</v>
      </c>
      <c r="B342" t="s">
        <v>355</v>
      </c>
      <c r="C342" t="s">
        <v>813</v>
      </c>
      <c r="D342" t="s">
        <v>45</v>
      </c>
      <c r="E342" t="s">
        <v>46</v>
      </c>
      <c r="F342">
        <v>10700.5</v>
      </c>
      <c r="G342">
        <v>535.02</v>
      </c>
      <c r="H342">
        <v>10165.48</v>
      </c>
      <c r="I342" t="s">
        <v>29</v>
      </c>
      <c r="J342">
        <v>1.052631061199274</v>
      </c>
      <c r="K342" t="s">
        <v>5455</v>
      </c>
    </row>
    <row r="343" spans="1:11" x14ac:dyDescent="0.2">
      <c r="A343" t="s">
        <v>2275</v>
      </c>
      <c r="B343" t="s">
        <v>679</v>
      </c>
      <c r="C343" t="s">
        <v>634</v>
      </c>
      <c r="D343" t="s">
        <v>45</v>
      </c>
      <c r="E343" t="s">
        <v>46</v>
      </c>
      <c r="F343">
        <v>10802.1</v>
      </c>
      <c r="G343">
        <v>540.1</v>
      </c>
      <c r="H343">
        <v>10262</v>
      </c>
      <c r="I343" t="s">
        <v>29</v>
      </c>
      <c r="J343">
        <v>1.0526310660689919</v>
      </c>
      <c r="K343" t="s">
        <v>5455</v>
      </c>
    </row>
    <row r="344" spans="1:11" x14ac:dyDescent="0.2">
      <c r="A344" t="s">
        <v>273</v>
      </c>
      <c r="B344" t="s">
        <v>274</v>
      </c>
      <c r="C344" t="s">
        <v>78</v>
      </c>
      <c r="D344" t="s">
        <v>45</v>
      </c>
      <c r="E344" t="s">
        <v>46</v>
      </c>
      <c r="F344">
        <v>5441.65</v>
      </c>
      <c r="G344">
        <v>272.08</v>
      </c>
      <c r="H344">
        <v>5169.57</v>
      </c>
      <c r="I344" t="s">
        <v>29</v>
      </c>
      <c r="J344">
        <v>1.0526310698955621</v>
      </c>
      <c r="K344" t="s">
        <v>5455</v>
      </c>
    </row>
    <row r="345" spans="1:11" x14ac:dyDescent="0.2">
      <c r="A345" t="s">
        <v>786</v>
      </c>
      <c r="B345" t="s">
        <v>423</v>
      </c>
      <c r="C345" t="s">
        <v>787</v>
      </c>
      <c r="D345" t="s">
        <v>45</v>
      </c>
      <c r="E345" t="s">
        <v>46</v>
      </c>
      <c r="F345">
        <v>8745.48</v>
      </c>
      <c r="G345">
        <v>437.27</v>
      </c>
      <c r="H345">
        <v>8308.2099999999991</v>
      </c>
      <c r="I345" t="s">
        <v>56</v>
      </c>
      <c r="J345">
        <v>1.052631072156337</v>
      </c>
      <c r="K345" t="s">
        <v>5455</v>
      </c>
    </row>
    <row r="346" spans="1:11" x14ac:dyDescent="0.2">
      <c r="A346" t="s">
        <v>852</v>
      </c>
      <c r="B346" t="s">
        <v>762</v>
      </c>
      <c r="C346" t="s">
        <v>212</v>
      </c>
      <c r="D346" t="s">
        <v>45</v>
      </c>
      <c r="E346" t="s">
        <v>46</v>
      </c>
      <c r="F346">
        <v>8837.68</v>
      </c>
      <c r="G346">
        <v>441.88</v>
      </c>
      <c r="H346">
        <v>8395.7999999999993</v>
      </c>
      <c r="I346" t="s">
        <v>29</v>
      </c>
      <c r="J346">
        <v>1.0526310774434839</v>
      </c>
      <c r="K346" t="s">
        <v>5455</v>
      </c>
    </row>
    <row r="347" spans="1:11" x14ac:dyDescent="0.2">
      <c r="A347" t="s">
        <v>5220</v>
      </c>
      <c r="B347" t="s">
        <v>391</v>
      </c>
      <c r="C347" t="s">
        <v>262</v>
      </c>
      <c r="D347" t="s">
        <v>45</v>
      </c>
      <c r="E347" t="s">
        <v>46</v>
      </c>
      <c r="F347">
        <v>10303.09</v>
      </c>
      <c r="G347">
        <v>515.15</v>
      </c>
      <c r="H347">
        <v>9787.94</v>
      </c>
      <c r="I347" t="s">
        <v>29</v>
      </c>
      <c r="J347">
        <v>1.0526310950005819</v>
      </c>
      <c r="K347" t="s">
        <v>5455</v>
      </c>
    </row>
    <row r="348" spans="1:11" x14ac:dyDescent="0.2">
      <c r="A348" t="s">
        <v>4524</v>
      </c>
      <c r="B348" t="s">
        <v>282</v>
      </c>
      <c r="C348" t="s">
        <v>109</v>
      </c>
      <c r="D348" t="s">
        <v>45</v>
      </c>
      <c r="E348" t="s">
        <v>46</v>
      </c>
      <c r="F348">
        <v>6906.46</v>
      </c>
      <c r="G348">
        <v>345.32</v>
      </c>
      <c r="H348">
        <v>6561.14</v>
      </c>
      <c r="I348" t="s">
        <v>56</v>
      </c>
      <c r="J348">
        <v>1.052631097644616</v>
      </c>
      <c r="K348" t="s">
        <v>5455</v>
      </c>
    </row>
    <row r="349" spans="1:11" x14ac:dyDescent="0.2">
      <c r="A349" t="s">
        <v>2570</v>
      </c>
      <c r="B349" t="s">
        <v>138</v>
      </c>
      <c r="C349" t="s">
        <v>655</v>
      </c>
      <c r="D349" t="s">
        <v>45</v>
      </c>
      <c r="E349" t="s">
        <v>46</v>
      </c>
      <c r="F349">
        <v>6958.66</v>
      </c>
      <c r="G349">
        <v>347.93</v>
      </c>
      <c r="H349">
        <v>6610.73</v>
      </c>
      <c r="I349" t="s">
        <v>56</v>
      </c>
      <c r="J349">
        <v>1.0526311012550811</v>
      </c>
      <c r="K349" t="s">
        <v>5455</v>
      </c>
    </row>
    <row r="350" spans="1:11" x14ac:dyDescent="0.2">
      <c r="A350" t="s">
        <v>1963</v>
      </c>
      <c r="B350" t="s">
        <v>315</v>
      </c>
      <c r="C350" t="s">
        <v>209</v>
      </c>
      <c r="D350" t="s">
        <v>45</v>
      </c>
      <c r="E350" t="s">
        <v>46</v>
      </c>
      <c r="F350">
        <v>7349.06</v>
      </c>
      <c r="G350">
        <v>367.45</v>
      </c>
      <c r="H350">
        <v>6981.61</v>
      </c>
      <c r="I350" t="s">
        <v>29</v>
      </c>
      <c r="J350">
        <v>1.05263112663125</v>
      </c>
      <c r="K350" t="s">
        <v>5455</v>
      </c>
    </row>
    <row r="351" spans="1:11" x14ac:dyDescent="0.2">
      <c r="A351" t="s">
        <v>2460</v>
      </c>
      <c r="B351" t="s">
        <v>197</v>
      </c>
      <c r="C351" t="s">
        <v>724</v>
      </c>
      <c r="D351" t="s">
        <v>45</v>
      </c>
      <c r="E351" t="s">
        <v>46</v>
      </c>
      <c r="F351">
        <v>11177.09</v>
      </c>
      <c r="G351">
        <v>558.85</v>
      </c>
      <c r="H351">
        <v>10618.24</v>
      </c>
      <c r="I351" t="s">
        <v>29</v>
      </c>
      <c r="J351">
        <v>1.0526311328431079</v>
      </c>
      <c r="K351" t="s">
        <v>5455</v>
      </c>
    </row>
    <row r="352" spans="1:11" x14ac:dyDescent="0.2">
      <c r="A352" t="s">
        <v>1229</v>
      </c>
      <c r="B352" t="s">
        <v>416</v>
      </c>
      <c r="C352" t="s">
        <v>955</v>
      </c>
      <c r="D352" t="s">
        <v>45</v>
      </c>
      <c r="E352" t="s">
        <v>46</v>
      </c>
      <c r="F352">
        <v>5304.24</v>
      </c>
      <c r="G352">
        <v>265.20999999999998</v>
      </c>
      <c r="H352">
        <v>5039.03</v>
      </c>
      <c r="I352" t="s">
        <v>41</v>
      </c>
      <c r="J352">
        <v>1.052631161156016</v>
      </c>
      <c r="K352" t="s">
        <v>5455</v>
      </c>
    </row>
    <row r="353" spans="1:11" x14ac:dyDescent="0.2">
      <c r="A353" t="s">
        <v>5091</v>
      </c>
      <c r="B353" t="s">
        <v>226</v>
      </c>
      <c r="C353" t="s">
        <v>204</v>
      </c>
      <c r="D353" t="s">
        <v>45</v>
      </c>
      <c r="E353" t="s">
        <v>46</v>
      </c>
      <c r="F353">
        <v>11965.89</v>
      </c>
      <c r="G353">
        <v>598.29</v>
      </c>
      <c r="H353">
        <v>11367.6</v>
      </c>
      <c r="I353" t="s">
        <v>56</v>
      </c>
      <c r="J353">
        <v>1.052631162250607</v>
      </c>
      <c r="K353" t="s">
        <v>5455</v>
      </c>
    </row>
    <row r="354" spans="1:11" x14ac:dyDescent="0.2">
      <c r="A354" t="s">
        <v>4718</v>
      </c>
      <c r="B354" t="s">
        <v>807</v>
      </c>
      <c r="C354" t="s">
        <v>37</v>
      </c>
      <c r="D354" t="s">
        <v>45</v>
      </c>
      <c r="E354" t="s">
        <v>46</v>
      </c>
      <c r="F354">
        <v>5397.24</v>
      </c>
      <c r="G354">
        <v>269.86</v>
      </c>
      <c r="H354">
        <v>5127.38</v>
      </c>
      <c r="I354" t="s">
        <v>29</v>
      </c>
      <c r="J354">
        <v>1.052631168354988</v>
      </c>
      <c r="K354" t="s">
        <v>5455</v>
      </c>
    </row>
    <row r="355" spans="1:11" x14ac:dyDescent="0.2">
      <c r="A355" t="s">
        <v>3479</v>
      </c>
      <c r="B355" t="s">
        <v>176</v>
      </c>
      <c r="C355" t="s">
        <v>176</v>
      </c>
      <c r="D355" t="s">
        <v>45</v>
      </c>
      <c r="E355" t="s">
        <v>46</v>
      </c>
      <c r="F355">
        <v>4154.83</v>
      </c>
      <c r="G355">
        <v>207.74</v>
      </c>
      <c r="H355">
        <v>3947.09</v>
      </c>
      <c r="I355" t="s">
        <v>29</v>
      </c>
      <c r="J355">
        <v>1.0526311789191529</v>
      </c>
      <c r="K355" t="s">
        <v>5455</v>
      </c>
    </row>
    <row r="356" spans="1:11" x14ac:dyDescent="0.2">
      <c r="A356" t="s">
        <v>1815</v>
      </c>
      <c r="B356" t="s">
        <v>986</v>
      </c>
      <c r="C356" t="s">
        <v>435</v>
      </c>
      <c r="D356" t="s">
        <v>45</v>
      </c>
      <c r="E356" t="s">
        <v>46</v>
      </c>
      <c r="F356">
        <v>8318.06</v>
      </c>
      <c r="G356">
        <v>415.9</v>
      </c>
      <c r="H356">
        <v>7902.16</v>
      </c>
      <c r="I356" t="s">
        <v>56</v>
      </c>
      <c r="J356">
        <v>1.052631179323122</v>
      </c>
      <c r="K356" t="s">
        <v>5455</v>
      </c>
    </row>
    <row r="357" spans="1:11" x14ac:dyDescent="0.2">
      <c r="A357" t="s">
        <v>4804</v>
      </c>
      <c r="B357" t="s">
        <v>54</v>
      </c>
      <c r="C357" t="s">
        <v>741</v>
      </c>
      <c r="D357" t="s">
        <v>45</v>
      </c>
      <c r="E357" t="s">
        <v>46</v>
      </c>
      <c r="F357">
        <v>8373.06</v>
      </c>
      <c r="G357">
        <v>418.65</v>
      </c>
      <c r="H357">
        <v>7954.41</v>
      </c>
      <c r="I357" t="s">
        <v>29</v>
      </c>
      <c r="J357">
        <v>1.0526311819481271</v>
      </c>
      <c r="K357" t="s">
        <v>5455</v>
      </c>
    </row>
    <row r="358" spans="1:11" x14ac:dyDescent="0.2">
      <c r="A358" t="s">
        <v>2137</v>
      </c>
      <c r="B358" t="s">
        <v>244</v>
      </c>
      <c r="C358" t="s">
        <v>817</v>
      </c>
      <c r="D358" t="s">
        <v>45</v>
      </c>
      <c r="E358" t="s">
        <v>46</v>
      </c>
      <c r="F358">
        <v>8415.26</v>
      </c>
      <c r="G358">
        <v>420.76</v>
      </c>
      <c r="H358">
        <v>7994.5</v>
      </c>
      <c r="I358" t="s">
        <v>41</v>
      </c>
      <c r="J358">
        <v>1.0526311839389579</v>
      </c>
      <c r="K358" t="s">
        <v>5455</v>
      </c>
    </row>
    <row r="359" spans="1:11" x14ac:dyDescent="0.2">
      <c r="A359" t="s">
        <v>730</v>
      </c>
      <c r="B359" t="s">
        <v>205</v>
      </c>
      <c r="C359" t="s">
        <v>67</v>
      </c>
      <c r="D359" t="s">
        <v>45</v>
      </c>
      <c r="E359" t="s">
        <v>46</v>
      </c>
      <c r="F359">
        <v>2822.22</v>
      </c>
      <c r="G359">
        <v>141.11000000000001</v>
      </c>
      <c r="H359">
        <v>2681.11</v>
      </c>
      <c r="I359" t="s">
        <v>29</v>
      </c>
      <c r="J359">
        <v>1.0526311863370019</v>
      </c>
      <c r="K359" t="s">
        <v>5455</v>
      </c>
    </row>
    <row r="360" spans="1:11" x14ac:dyDescent="0.2">
      <c r="A360" t="s">
        <v>2762</v>
      </c>
      <c r="B360" t="s">
        <v>679</v>
      </c>
      <c r="C360" t="s">
        <v>595</v>
      </c>
      <c r="D360" t="s">
        <v>45</v>
      </c>
      <c r="E360" t="s">
        <v>46</v>
      </c>
      <c r="F360">
        <v>2922.22</v>
      </c>
      <c r="G360">
        <v>146.11000000000001</v>
      </c>
      <c r="H360">
        <v>2776.11</v>
      </c>
      <c r="I360" t="s">
        <v>29</v>
      </c>
      <c r="J360">
        <v>1.052631199772343</v>
      </c>
      <c r="K360" t="s">
        <v>5455</v>
      </c>
    </row>
    <row r="361" spans="1:11" x14ac:dyDescent="0.2">
      <c r="A361" t="s">
        <v>4646</v>
      </c>
      <c r="B361" t="s">
        <v>302</v>
      </c>
      <c r="C361" t="s">
        <v>382</v>
      </c>
      <c r="D361" t="s">
        <v>45</v>
      </c>
      <c r="E361" t="s">
        <v>46</v>
      </c>
      <c r="F361">
        <v>7445.45</v>
      </c>
      <c r="G361">
        <v>372.27</v>
      </c>
      <c r="H361">
        <v>7073.18</v>
      </c>
      <c r="I361" t="s">
        <v>29</v>
      </c>
      <c r="J361">
        <v>1.0526312068970389</v>
      </c>
      <c r="K361" t="s">
        <v>5455</v>
      </c>
    </row>
    <row r="362" spans="1:11" x14ac:dyDescent="0.2">
      <c r="A362" t="s">
        <v>3286</v>
      </c>
      <c r="B362" t="s">
        <v>294</v>
      </c>
      <c r="C362" t="s">
        <v>1048</v>
      </c>
      <c r="D362" t="s">
        <v>45</v>
      </c>
      <c r="E362" t="s">
        <v>46</v>
      </c>
      <c r="F362">
        <v>9245.26</v>
      </c>
      <c r="G362">
        <v>462.26</v>
      </c>
      <c r="H362">
        <v>8783</v>
      </c>
      <c r="I362" t="s">
        <v>29</v>
      </c>
      <c r="J362">
        <v>1.052631219401116</v>
      </c>
      <c r="K362" t="s">
        <v>5455</v>
      </c>
    </row>
    <row r="363" spans="1:11" x14ac:dyDescent="0.2">
      <c r="A363" t="s">
        <v>2161</v>
      </c>
      <c r="B363" t="s">
        <v>425</v>
      </c>
      <c r="C363" t="s">
        <v>441</v>
      </c>
      <c r="D363" t="s">
        <v>45</v>
      </c>
      <c r="E363" t="s">
        <v>46</v>
      </c>
      <c r="F363">
        <v>11066.07</v>
      </c>
      <c r="G363">
        <v>553.29999999999995</v>
      </c>
      <c r="H363">
        <v>10512.77</v>
      </c>
      <c r="I363" t="s">
        <v>29</v>
      </c>
      <c r="J363">
        <v>1.052631228496391</v>
      </c>
      <c r="K363" t="s">
        <v>5455</v>
      </c>
    </row>
    <row r="364" spans="1:11" x14ac:dyDescent="0.2">
      <c r="A364" t="s">
        <v>2659</v>
      </c>
      <c r="B364" t="s">
        <v>305</v>
      </c>
      <c r="C364" t="s">
        <v>314</v>
      </c>
      <c r="D364" t="s">
        <v>45</v>
      </c>
      <c r="E364" t="s">
        <v>46</v>
      </c>
      <c r="F364">
        <v>12810.28</v>
      </c>
      <c r="G364">
        <v>640.51</v>
      </c>
      <c r="H364">
        <v>12169.77</v>
      </c>
      <c r="I364" t="s">
        <v>41</v>
      </c>
      <c r="J364">
        <v>1.0526312329649621</v>
      </c>
      <c r="K364" t="s">
        <v>5455</v>
      </c>
    </row>
    <row r="365" spans="1:11" x14ac:dyDescent="0.2">
      <c r="A365" t="s">
        <v>5388</v>
      </c>
      <c r="B365" t="s">
        <v>720</v>
      </c>
      <c r="C365" t="s">
        <v>1179</v>
      </c>
      <c r="D365" t="s">
        <v>45</v>
      </c>
      <c r="E365" t="s">
        <v>46</v>
      </c>
      <c r="F365">
        <v>14418.09</v>
      </c>
      <c r="G365">
        <v>720.9</v>
      </c>
      <c r="H365">
        <v>13697.19</v>
      </c>
      <c r="I365" t="s">
        <v>29</v>
      </c>
      <c r="J365">
        <v>1.0526312331215379</v>
      </c>
      <c r="K365" t="s">
        <v>5455</v>
      </c>
    </row>
    <row r="366" spans="1:11" x14ac:dyDescent="0.2">
      <c r="A366" t="s">
        <v>1672</v>
      </c>
      <c r="B366" t="s">
        <v>124</v>
      </c>
      <c r="C366" t="s">
        <v>183</v>
      </c>
      <c r="D366" t="s">
        <v>45</v>
      </c>
      <c r="E366" t="s">
        <v>46</v>
      </c>
      <c r="F366">
        <v>11493.27</v>
      </c>
      <c r="G366">
        <v>574.66</v>
      </c>
      <c r="H366">
        <v>10918.61</v>
      </c>
      <c r="I366" t="s">
        <v>29</v>
      </c>
      <c r="J366">
        <v>1.052631241522501</v>
      </c>
      <c r="K366" t="s">
        <v>5455</v>
      </c>
    </row>
    <row r="367" spans="1:11" x14ac:dyDescent="0.2">
      <c r="A367" t="s">
        <v>4647</v>
      </c>
      <c r="B367" t="s">
        <v>443</v>
      </c>
      <c r="C367" t="s">
        <v>349</v>
      </c>
      <c r="D367" t="s">
        <v>45</v>
      </c>
      <c r="E367" t="s">
        <v>46</v>
      </c>
      <c r="F367">
        <v>3297.42</v>
      </c>
      <c r="G367">
        <v>164.87</v>
      </c>
      <c r="H367">
        <v>3132.55</v>
      </c>
      <c r="I367" t="s">
        <v>29</v>
      </c>
      <c r="J367">
        <v>1.0526312429171121</v>
      </c>
      <c r="K367" t="s">
        <v>5455</v>
      </c>
    </row>
    <row r="368" spans="1:11" x14ac:dyDescent="0.2">
      <c r="A368" t="s">
        <v>696</v>
      </c>
      <c r="B368" t="s">
        <v>310</v>
      </c>
      <c r="C368" t="s">
        <v>321</v>
      </c>
      <c r="D368" t="s">
        <v>45</v>
      </c>
      <c r="E368" t="s">
        <v>46</v>
      </c>
      <c r="F368">
        <v>11653.47</v>
      </c>
      <c r="G368">
        <v>582.66999999999996</v>
      </c>
      <c r="H368">
        <v>11070.8</v>
      </c>
      <c r="I368" t="s">
        <v>29</v>
      </c>
      <c r="J368">
        <v>1.0526312461610721</v>
      </c>
      <c r="K368" t="s">
        <v>5455</v>
      </c>
    </row>
    <row r="369" spans="1:11" x14ac:dyDescent="0.2">
      <c r="A369" t="s">
        <v>2945</v>
      </c>
      <c r="B369" t="s">
        <v>949</v>
      </c>
      <c r="C369" t="s">
        <v>292</v>
      </c>
      <c r="D369" t="s">
        <v>45</v>
      </c>
      <c r="E369" t="s">
        <v>46</v>
      </c>
      <c r="F369">
        <v>14088.08</v>
      </c>
      <c r="G369">
        <v>704.4</v>
      </c>
      <c r="H369">
        <v>13383.68</v>
      </c>
      <c r="I369" t="s">
        <v>41</v>
      </c>
      <c r="J369">
        <v>1.05263126434583</v>
      </c>
      <c r="K369" t="s">
        <v>5455</v>
      </c>
    </row>
    <row r="370" spans="1:11" x14ac:dyDescent="0.2">
      <c r="A370" t="s">
        <v>830</v>
      </c>
      <c r="B370" t="s">
        <v>712</v>
      </c>
      <c r="C370" t="s">
        <v>831</v>
      </c>
      <c r="D370" t="s">
        <v>45</v>
      </c>
      <c r="E370" t="s">
        <v>46</v>
      </c>
      <c r="F370">
        <v>12385.67</v>
      </c>
      <c r="G370">
        <v>619.28</v>
      </c>
      <c r="H370">
        <v>11766.39</v>
      </c>
      <c r="I370" t="s">
        <v>29</v>
      </c>
      <c r="J370">
        <v>1.052631265834296</v>
      </c>
      <c r="K370" t="s">
        <v>5455</v>
      </c>
    </row>
    <row r="371" spans="1:11" x14ac:dyDescent="0.2">
      <c r="A371" t="s">
        <v>2214</v>
      </c>
      <c r="B371" t="s">
        <v>286</v>
      </c>
      <c r="C371" t="s">
        <v>799</v>
      </c>
      <c r="D371" t="s">
        <v>45</v>
      </c>
      <c r="E371" t="s">
        <v>46</v>
      </c>
      <c r="F371">
        <v>7473.24</v>
      </c>
      <c r="G371">
        <v>373.66</v>
      </c>
      <c r="H371">
        <v>7099.58</v>
      </c>
      <c r="I371" t="s">
        <v>29</v>
      </c>
      <c r="J371">
        <v>1.052631282413889</v>
      </c>
      <c r="K371" t="s">
        <v>5455</v>
      </c>
    </row>
    <row r="372" spans="1:11" x14ac:dyDescent="0.2">
      <c r="A372" t="s">
        <v>748</v>
      </c>
      <c r="B372" t="s">
        <v>297</v>
      </c>
      <c r="C372" t="s">
        <v>749</v>
      </c>
      <c r="D372" t="s">
        <v>45</v>
      </c>
      <c r="E372" t="s">
        <v>46</v>
      </c>
      <c r="F372">
        <v>5859.43</v>
      </c>
      <c r="G372">
        <v>292.97000000000003</v>
      </c>
      <c r="H372">
        <v>5566.46</v>
      </c>
      <c r="I372" t="s">
        <v>29</v>
      </c>
      <c r="J372">
        <v>1.0526312952935979</v>
      </c>
      <c r="K372" t="s">
        <v>5455</v>
      </c>
    </row>
    <row r="373" spans="1:11" x14ac:dyDescent="0.2">
      <c r="A373" t="s">
        <v>4601</v>
      </c>
      <c r="B373" t="s">
        <v>126</v>
      </c>
      <c r="C373" t="s">
        <v>222</v>
      </c>
      <c r="D373" t="s">
        <v>45</v>
      </c>
      <c r="E373" t="s">
        <v>46</v>
      </c>
      <c r="F373">
        <v>7944.44</v>
      </c>
      <c r="G373">
        <v>397.22</v>
      </c>
      <c r="H373">
        <v>7547.22</v>
      </c>
      <c r="I373" t="s">
        <v>29</v>
      </c>
      <c r="J373">
        <v>1.052631300001855</v>
      </c>
      <c r="K373" t="s">
        <v>5455</v>
      </c>
    </row>
    <row r="374" spans="1:11" x14ac:dyDescent="0.2">
      <c r="A374" t="s">
        <v>3296</v>
      </c>
      <c r="B374" t="s">
        <v>78</v>
      </c>
      <c r="C374" t="s">
        <v>113</v>
      </c>
      <c r="D374" t="s">
        <v>45</v>
      </c>
      <c r="E374" t="s">
        <v>46</v>
      </c>
      <c r="F374">
        <v>6249.63</v>
      </c>
      <c r="G374">
        <v>312.48</v>
      </c>
      <c r="H374">
        <v>5937.15</v>
      </c>
      <c r="I374" t="s">
        <v>29</v>
      </c>
      <c r="J374">
        <v>1.0526313130037139</v>
      </c>
      <c r="K374" t="s">
        <v>5455</v>
      </c>
    </row>
    <row r="375" spans="1:11" x14ac:dyDescent="0.2">
      <c r="A375" t="s">
        <v>2739</v>
      </c>
      <c r="B375" t="s">
        <v>253</v>
      </c>
      <c r="C375" t="s">
        <v>749</v>
      </c>
      <c r="D375" t="s">
        <v>45</v>
      </c>
      <c r="E375" t="s">
        <v>46</v>
      </c>
      <c r="F375">
        <v>2093.0100000000002</v>
      </c>
      <c r="G375">
        <v>104.65</v>
      </c>
      <c r="H375">
        <v>1988.36</v>
      </c>
      <c r="I375" t="s">
        <v>29</v>
      </c>
      <c r="J375">
        <v>1.052631314248929</v>
      </c>
      <c r="K375" t="s">
        <v>5455</v>
      </c>
    </row>
    <row r="376" spans="1:11" x14ac:dyDescent="0.2">
      <c r="A376" t="s">
        <v>3057</v>
      </c>
      <c r="B376" t="s">
        <v>334</v>
      </c>
      <c r="C376" t="s">
        <v>55</v>
      </c>
      <c r="D376" t="s">
        <v>45</v>
      </c>
      <c r="E376" t="s">
        <v>46</v>
      </c>
      <c r="F376">
        <v>8424.0400000000009</v>
      </c>
      <c r="G376">
        <v>421.2</v>
      </c>
      <c r="H376">
        <v>8002.84</v>
      </c>
      <c r="I376" t="s">
        <v>29</v>
      </c>
      <c r="J376">
        <v>1.052631315882862</v>
      </c>
      <c r="K376" t="s">
        <v>5455</v>
      </c>
    </row>
    <row r="377" spans="1:11" x14ac:dyDescent="0.2">
      <c r="A377" t="s">
        <v>2364</v>
      </c>
      <c r="B377" t="s">
        <v>590</v>
      </c>
      <c r="C377" t="s">
        <v>162</v>
      </c>
      <c r="D377" t="s">
        <v>45</v>
      </c>
      <c r="E377" t="s">
        <v>46</v>
      </c>
      <c r="F377">
        <v>6390.63</v>
      </c>
      <c r="G377">
        <v>319.52999999999997</v>
      </c>
      <c r="H377">
        <v>6071.1</v>
      </c>
      <c r="I377" t="s">
        <v>29</v>
      </c>
      <c r="J377">
        <v>1.0526313188713741</v>
      </c>
      <c r="K377" t="s">
        <v>5455</v>
      </c>
    </row>
    <row r="378" spans="1:11" x14ac:dyDescent="0.2">
      <c r="A378" t="s">
        <v>1638</v>
      </c>
      <c r="B378" t="s">
        <v>92</v>
      </c>
      <c r="C378" t="s">
        <v>655</v>
      </c>
      <c r="D378" t="s">
        <v>45</v>
      </c>
      <c r="E378" t="s">
        <v>46</v>
      </c>
      <c r="F378">
        <v>15579.87</v>
      </c>
      <c r="G378">
        <v>778.99</v>
      </c>
      <c r="H378">
        <v>14800.88</v>
      </c>
      <c r="I378" t="s">
        <v>29</v>
      </c>
      <c r="J378">
        <v>1.0526313300290251</v>
      </c>
      <c r="K378" t="s">
        <v>5455</v>
      </c>
    </row>
    <row r="379" spans="1:11" x14ac:dyDescent="0.2">
      <c r="A379" t="s">
        <v>5029</v>
      </c>
      <c r="B379" t="s">
        <v>487</v>
      </c>
      <c r="C379" t="s">
        <v>321</v>
      </c>
      <c r="D379" t="s">
        <v>45</v>
      </c>
      <c r="E379" t="s">
        <v>46</v>
      </c>
      <c r="F379">
        <v>11245.25</v>
      </c>
      <c r="G379">
        <v>562.26</v>
      </c>
      <c r="H379">
        <v>10682.99</v>
      </c>
      <c r="I379" t="s">
        <v>41</v>
      </c>
      <c r="J379">
        <v>1.052631332613809</v>
      </c>
      <c r="K379" t="s">
        <v>5455</v>
      </c>
    </row>
    <row r="380" spans="1:11" x14ac:dyDescent="0.2">
      <c r="A380" t="s">
        <v>4020</v>
      </c>
      <c r="B380" t="s">
        <v>242</v>
      </c>
      <c r="C380" t="s">
        <v>532</v>
      </c>
      <c r="D380" t="s">
        <v>45</v>
      </c>
      <c r="E380" t="s">
        <v>46</v>
      </c>
      <c r="F380">
        <v>12141.85</v>
      </c>
      <c r="G380">
        <v>607.09</v>
      </c>
      <c r="H380">
        <v>11534.76</v>
      </c>
      <c r="I380" t="s">
        <v>41</v>
      </c>
      <c r="J380">
        <v>1.0526313508040051</v>
      </c>
      <c r="K380" t="s">
        <v>5455</v>
      </c>
    </row>
    <row r="381" spans="1:11" x14ac:dyDescent="0.2">
      <c r="A381" t="s">
        <v>929</v>
      </c>
      <c r="B381" t="s">
        <v>817</v>
      </c>
      <c r="C381" t="s">
        <v>232</v>
      </c>
      <c r="D381" t="s">
        <v>45</v>
      </c>
      <c r="E381" t="s">
        <v>46</v>
      </c>
      <c r="F381">
        <v>7539.63</v>
      </c>
      <c r="G381">
        <v>376.98</v>
      </c>
      <c r="H381">
        <v>7162.65</v>
      </c>
      <c r="I381" t="s">
        <v>29</v>
      </c>
      <c r="J381">
        <v>1.0526313585055811</v>
      </c>
      <c r="K381" t="s">
        <v>5455</v>
      </c>
    </row>
    <row r="382" spans="1:11" x14ac:dyDescent="0.2">
      <c r="A382" t="s">
        <v>4353</v>
      </c>
      <c r="B382" t="s">
        <v>202</v>
      </c>
      <c r="C382" t="s">
        <v>451</v>
      </c>
      <c r="D382" t="s">
        <v>45</v>
      </c>
      <c r="E382" t="s">
        <v>46</v>
      </c>
      <c r="F382">
        <v>17661.07</v>
      </c>
      <c r="G382">
        <v>883.05</v>
      </c>
      <c r="H382">
        <v>16778.02</v>
      </c>
      <c r="I382" t="s">
        <v>29</v>
      </c>
      <c r="J382">
        <v>1.0526313593618319</v>
      </c>
      <c r="K382" t="s">
        <v>5455</v>
      </c>
    </row>
    <row r="383" spans="1:11" x14ac:dyDescent="0.2">
      <c r="A383" t="s">
        <v>2110</v>
      </c>
      <c r="B383" t="s">
        <v>48</v>
      </c>
      <c r="C383" t="s">
        <v>91</v>
      </c>
      <c r="D383" t="s">
        <v>45</v>
      </c>
      <c r="E383" t="s">
        <v>46</v>
      </c>
      <c r="F383">
        <v>7625.43</v>
      </c>
      <c r="G383">
        <v>381.27</v>
      </c>
      <c r="H383">
        <v>7244.16</v>
      </c>
      <c r="I383" t="s">
        <v>29</v>
      </c>
      <c r="J383">
        <v>1.052631360985953</v>
      </c>
      <c r="K383" t="s">
        <v>5455</v>
      </c>
    </row>
    <row r="384" spans="1:11" x14ac:dyDescent="0.2">
      <c r="A384" t="s">
        <v>4185</v>
      </c>
      <c r="B384" t="s">
        <v>949</v>
      </c>
      <c r="C384" t="s">
        <v>195</v>
      </c>
      <c r="D384" t="s">
        <v>45</v>
      </c>
      <c r="E384" t="s">
        <v>46</v>
      </c>
      <c r="F384">
        <v>7882.23</v>
      </c>
      <c r="G384">
        <v>394.11</v>
      </c>
      <c r="H384">
        <v>7488.12</v>
      </c>
      <c r="I384" t="s">
        <v>29</v>
      </c>
      <c r="J384">
        <v>1.05263136808705</v>
      </c>
      <c r="K384" t="s">
        <v>5455</v>
      </c>
    </row>
    <row r="385" spans="1:11" x14ac:dyDescent="0.2">
      <c r="A385" t="s">
        <v>617</v>
      </c>
      <c r="B385" t="s">
        <v>618</v>
      </c>
      <c r="C385" t="s">
        <v>619</v>
      </c>
      <c r="D385" t="s">
        <v>45</v>
      </c>
      <c r="E385" t="s">
        <v>46</v>
      </c>
      <c r="F385">
        <v>2687.81</v>
      </c>
      <c r="G385">
        <v>134.38999999999999</v>
      </c>
      <c r="H385">
        <v>2553.42</v>
      </c>
      <c r="I385" t="s">
        <v>29</v>
      </c>
      <c r="J385">
        <v>1.052631372825465</v>
      </c>
      <c r="K385" t="s">
        <v>5455</v>
      </c>
    </row>
    <row r="386" spans="1:11" x14ac:dyDescent="0.2">
      <c r="A386" t="s">
        <v>3572</v>
      </c>
      <c r="B386" t="s">
        <v>271</v>
      </c>
      <c r="C386" t="s">
        <v>1035</v>
      </c>
      <c r="D386" t="s">
        <v>45</v>
      </c>
      <c r="E386" t="s">
        <v>46</v>
      </c>
      <c r="F386">
        <v>2725.61</v>
      </c>
      <c r="G386">
        <v>136.28</v>
      </c>
      <c r="H386">
        <v>2589.33</v>
      </c>
      <c r="I386" t="s">
        <v>29</v>
      </c>
      <c r="J386">
        <v>1.0526313756840571</v>
      </c>
      <c r="K386" t="s">
        <v>5455</v>
      </c>
    </row>
    <row r="387" spans="1:11" x14ac:dyDescent="0.2">
      <c r="A387" t="s">
        <v>5217</v>
      </c>
      <c r="B387" t="s">
        <v>902</v>
      </c>
      <c r="C387" t="s">
        <v>331</v>
      </c>
      <c r="D387" t="s">
        <v>45</v>
      </c>
      <c r="E387" t="s">
        <v>46</v>
      </c>
      <c r="F387">
        <v>10985.44</v>
      </c>
      <c r="G387">
        <v>549.27</v>
      </c>
      <c r="H387">
        <v>10436.17</v>
      </c>
      <c r="I387" t="s">
        <v>29</v>
      </c>
      <c r="J387">
        <v>1.0526313772198039</v>
      </c>
      <c r="K387" t="s">
        <v>5455</v>
      </c>
    </row>
    <row r="388" spans="1:11" x14ac:dyDescent="0.2">
      <c r="A388" t="s">
        <v>1475</v>
      </c>
      <c r="B388" t="s">
        <v>197</v>
      </c>
      <c r="C388" t="s">
        <v>178</v>
      </c>
      <c r="D388" t="s">
        <v>45</v>
      </c>
      <c r="E388" t="s">
        <v>46</v>
      </c>
      <c r="F388">
        <v>8240.83</v>
      </c>
      <c r="G388">
        <v>412.04</v>
      </c>
      <c r="H388">
        <v>7828.79</v>
      </c>
      <c r="I388" t="s">
        <v>29</v>
      </c>
      <c r="J388">
        <v>1.0526313772626421</v>
      </c>
      <c r="K388" t="s">
        <v>5455</v>
      </c>
    </row>
    <row r="389" spans="1:11" x14ac:dyDescent="0.2">
      <c r="A389" t="s">
        <v>3241</v>
      </c>
      <c r="B389" t="s">
        <v>103</v>
      </c>
      <c r="C389" t="s">
        <v>54</v>
      </c>
      <c r="D389" t="s">
        <v>45</v>
      </c>
      <c r="E389" t="s">
        <v>46</v>
      </c>
      <c r="F389">
        <v>8252.43</v>
      </c>
      <c r="G389">
        <v>412.62</v>
      </c>
      <c r="H389">
        <v>7839.81</v>
      </c>
      <c r="I389" t="s">
        <v>41</v>
      </c>
      <c r="J389">
        <v>1.05263137754614</v>
      </c>
      <c r="K389" t="s">
        <v>5455</v>
      </c>
    </row>
    <row r="390" spans="1:11" x14ac:dyDescent="0.2">
      <c r="A390" t="s">
        <v>1303</v>
      </c>
      <c r="B390" t="s">
        <v>432</v>
      </c>
      <c r="C390" t="s">
        <v>249</v>
      </c>
      <c r="D390" t="s">
        <v>45</v>
      </c>
      <c r="E390" t="s">
        <v>46</v>
      </c>
      <c r="F390">
        <v>11057.84</v>
      </c>
      <c r="G390">
        <v>552.89</v>
      </c>
      <c r="H390">
        <v>10504.95</v>
      </c>
      <c r="I390" t="s">
        <v>29</v>
      </c>
      <c r="J390">
        <v>1.052631378540593</v>
      </c>
      <c r="K390" t="s">
        <v>5455</v>
      </c>
    </row>
    <row r="391" spans="1:11" x14ac:dyDescent="0.2">
      <c r="A391" t="s">
        <v>707</v>
      </c>
      <c r="B391" t="s">
        <v>708</v>
      </c>
      <c r="C391" t="s">
        <v>292</v>
      </c>
      <c r="D391" t="s">
        <v>45</v>
      </c>
      <c r="E391" t="s">
        <v>46</v>
      </c>
      <c r="F391">
        <v>12011.64</v>
      </c>
      <c r="G391">
        <v>600.58000000000004</v>
      </c>
      <c r="H391">
        <v>11411.06</v>
      </c>
      <c r="I391" t="s">
        <v>29</v>
      </c>
      <c r="J391">
        <v>1.0526313944541521</v>
      </c>
      <c r="K391" t="s">
        <v>5455</v>
      </c>
    </row>
    <row r="392" spans="1:11" x14ac:dyDescent="0.2">
      <c r="A392" t="s">
        <v>1454</v>
      </c>
      <c r="B392" t="s">
        <v>294</v>
      </c>
      <c r="C392" t="s">
        <v>558</v>
      </c>
      <c r="D392" t="s">
        <v>45</v>
      </c>
      <c r="E392" t="s">
        <v>46</v>
      </c>
      <c r="F392">
        <v>6067.82</v>
      </c>
      <c r="G392">
        <v>303.39</v>
      </c>
      <c r="H392">
        <v>5764.43</v>
      </c>
      <c r="I392" t="s">
        <v>41</v>
      </c>
      <c r="J392">
        <v>1.0526313963392739</v>
      </c>
      <c r="K392" t="s">
        <v>5455</v>
      </c>
    </row>
    <row r="393" spans="1:11" x14ac:dyDescent="0.2">
      <c r="A393" t="s">
        <v>5341</v>
      </c>
      <c r="B393" t="s">
        <v>58</v>
      </c>
      <c r="C393" t="s">
        <v>317</v>
      </c>
      <c r="D393" t="s">
        <v>45</v>
      </c>
      <c r="E393" t="s">
        <v>46</v>
      </c>
      <c r="F393">
        <v>6079.62</v>
      </c>
      <c r="G393">
        <v>303.98</v>
      </c>
      <c r="H393">
        <v>5775.64</v>
      </c>
      <c r="I393" t="s">
        <v>29</v>
      </c>
      <c r="J393">
        <v>1.0526313966937</v>
      </c>
      <c r="K393" t="s">
        <v>5455</v>
      </c>
    </row>
    <row r="394" spans="1:11" x14ac:dyDescent="0.2">
      <c r="A394" t="s">
        <v>3761</v>
      </c>
      <c r="B394" t="s">
        <v>702</v>
      </c>
      <c r="C394" t="s">
        <v>147</v>
      </c>
      <c r="D394" t="s">
        <v>45</v>
      </c>
      <c r="E394" t="s">
        <v>46</v>
      </c>
      <c r="F394">
        <v>6153.62</v>
      </c>
      <c r="G394">
        <v>307.68</v>
      </c>
      <c r="H394">
        <v>5845.94</v>
      </c>
      <c r="I394" t="s">
        <v>56</v>
      </c>
      <c r="J394">
        <v>1.0526313988853799</v>
      </c>
      <c r="K394" t="s">
        <v>5455</v>
      </c>
    </row>
    <row r="395" spans="1:11" x14ac:dyDescent="0.2">
      <c r="A395" t="s">
        <v>3852</v>
      </c>
      <c r="B395" t="s">
        <v>403</v>
      </c>
      <c r="C395" t="s">
        <v>409</v>
      </c>
      <c r="D395" t="s">
        <v>45</v>
      </c>
      <c r="E395" t="s">
        <v>46</v>
      </c>
      <c r="F395">
        <v>6214.02</v>
      </c>
      <c r="G395">
        <v>310.7</v>
      </c>
      <c r="H395">
        <v>5903.32</v>
      </c>
      <c r="I395" t="s">
        <v>41</v>
      </c>
      <c r="J395">
        <v>1.052631400635575</v>
      </c>
      <c r="K395" t="s">
        <v>5455</v>
      </c>
    </row>
    <row r="396" spans="1:11" x14ac:dyDescent="0.2">
      <c r="A396" t="s">
        <v>4898</v>
      </c>
      <c r="B396" t="s">
        <v>564</v>
      </c>
      <c r="C396" t="s">
        <v>373</v>
      </c>
      <c r="D396" t="s">
        <v>45</v>
      </c>
      <c r="E396" t="s">
        <v>46</v>
      </c>
      <c r="F396">
        <v>9327.23</v>
      </c>
      <c r="G396">
        <v>466.36</v>
      </c>
      <c r="H396">
        <v>8860.8700000000008</v>
      </c>
      <c r="I396" t="s">
        <v>29</v>
      </c>
      <c r="J396">
        <v>1.052631400754102</v>
      </c>
      <c r="K396" t="s">
        <v>5455</v>
      </c>
    </row>
    <row r="397" spans="1:11" x14ac:dyDescent="0.2">
      <c r="A397" t="s">
        <v>1836</v>
      </c>
      <c r="B397" t="s">
        <v>217</v>
      </c>
      <c r="C397" t="s">
        <v>168</v>
      </c>
      <c r="D397" t="s">
        <v>45</v>
      </c>
      <c r="E397" t="s">
        <v>46</v>
      </c>
      <c r="F397">
        <v>12855.24</v>
      </c>
      <c r="G397">
        <v>642.76</v>
      </c>
      <c r="H397">
        <v>12212.48</v>
      </c>
      <c r="I397" t="s">
        <v>29</v>
      </c>
      <c r="J397">
        <v>1.0526314065611571</v>
      </c>
      <c r="K397" t="s">
        <v>5455</v>
      </c>
    </row>
    <row r="398" spans="1:11" x14ac:dyDescent="0.2">
      <c r="A398" t="s">
        <v>5419</v>
      </c>
      <c r="B398" t="s">
        <v>217</v>
      </c>
      <c r="C398" t="s">
        <v>553</v>
      </c>
      <c r="D398" t="s">
        <v>45</v>
      </c>
      <c r="E398" t="s">
        <v>46</v>
      </c>
      <c r="F398">
        <v>6702.82</v>
      </c>
      <c r="G398">
        <v>335.14</v>
      </c>
      <c r="H398">
        <v>6367.68</v>
      </c>
      <c r="I398" t="s">
        <v>41</v>
      </c>
      <c r="J398">
        <v>1.0526314136388759</v>
      </c>
      <c r="K398" t="s">
        <v>5455</v>
      </c>
    </row>
    <row r="399" spans="1:11" x14ac:dyDescent="0.2">
      <c r="A399" t="s">
        <v>3686</v>
      </c>
      <c r="B399" t="s">
        <v>458</v>
      </c>
      <c r="C399" t="s">
        <v>458</v>
      </c>
      <c r="D399" t="s">
        <v>45</v>
      </c>
      <c r="E399" t="s">
        <v>46</v>
      </c>
      <c r="F399">
        <v>13813.24</v>
      </c>
      <c r="G399">
        <v>690.66</v>
      </c>
      <c r="H399">
        <v>13122.58</v>
      </c>
      <c r="I399" t="s">
        <v>56</v>
      </c>
      <c r="J399">
        <v>1.052631418516786</v>
      </c>
      <c r="K399" t="s">
        <v>5455</v>
      </c>
    </row>
    <row r="400" spans="1:11" x14ac:dyDescent="0.2">
      <c r="A400" t="s">
        <v>5385</v>
      </c>
      <c r="B400" t="s">
        <v>813</v>
      </c>
      <c r="C400" t="s">
        <v>917</v>
      </c>
      <c r="D400" t="s">
        <v>45</v>
      </c>
      <c r="E400" t="s">
        <v>46</v>
      </c>
      <c r="F400">
        <v>17288.650000000001</v>
      </c>
      <c r="G400">
        <v>864.43</v>
      </c>
      <c r="H400">
        <v>16424.22</v>
      </c>
      <c r="I400" t="s">
        <v>29</v>
      </c>
      <c r="J400">
        <v>1.0526314187218631</v>
      </c>
      <c r="K400" t="s">
        <v>5455</v>
      </c>
    </row>
    <row r="401" spans="1:11" x14ac:dyDescent="0.2">
      <c r="A401" t="s">
        <v>2562</v>
      </c>
      <c r="B401" t="s">
        <v>527</v>
      </c>
      <c r="C401" t="s">
        <v>487</v>
      </c>
      <c r="D401" t="s">
        <v>45</v>
      </c>
      <c r="E401" t="s">
        <v>46</v>
      </c>
      <c r="F401">
        <v>10376.629999999999</v>
      </c>
      <c r="G401">
        <v>518.83000000000004</v>
      </c>
      <c r="H401">
        <v>9857.7999999999993</v>
      </c>
      <c r="I401" t="s">
        <v>29</v>
      </c>
      <c r="J401">
        <v>1.0526314187749799</v>
      </c>
      <c r="K401" t="s">
        <v>5455</v>
      </c>
    </row>
    <row r="402" spans="1:11" x14ac:dyDescent="0.2">
      <c r="A402" t="s">
        <v>1521</v>
      </c>
      <c r="B402" t="s">
        <v>468</v>
      </c>
      <c r="C402" t="s">
        <v>666</v>
      </c>
      <c r="D402" t="s">
        <v>45</v>
      </c>
      <c r="E402" t="s">
        <v>46</v>
      </c>
      <c r="F402">
        <v>14528.04</v>
      </c>
      <c r="G402">
        <v>726.4</v>
      </c>
      <c r="H402">
        <v>13801.64</v>
      </c>
      <c r="I402" t="s">
        <v>56</v>
      </c>
      <c r="J402">
        <v>1.052631426410195</v>
      </c>
      <c r="K402" t="s">
        <v>5455</v>
      </c>
    </row>
    <row r="403" spans="1:11" x14ac:dyDescent="0.2">
      <c r="A403" t="s">
        <v>3512</v>
      </c>
      <c r="B403" t="s">
        <v>244</v>
      </c>
      <c r="C403" t="s">
        <v>448</v>
      </c>
      <c r="D403" t="s">
        <v>45</v>
      </c>
      <c r="E403" t="s">
        <v>46</v>
      </c>
      <c r="F403">
        <v>11234.23</v>
      </c>
      <c r="G403">
        <v>561.71</v>
      </c>
      <c r="H403">
        <v>10672.52</v>
      </c>
      <c r="I403" t="s">
        <v>29</v>
      </c>
      <c r="J403">
        <v>1.0526314310022371</v>
      </c>
      <c r="K403" t="s">
        <v>5455</v>
      </c>
    </row>
    <row r="404" spans="1:11" x14ac:dyDescent="0.2">
      <c r="A404" t="s">
        <v>4478</v>
      </c>
      <c r="B404" t="s">
        <v>863</v>
      </c>
      <c r="C404" t="s">
        <v>706</v>
      </c>
      <c r="D404" t="s">
        <v>45</v>
      </c>
      <c r="E404" t="s">
        <v>46</v>
      </c>
      <c r="F404">
        <v>7566.02</v>
      </c>
      <c r="G404">
        <v>378.3</v>
      </c>
      <c r="H404">
        <v>7187.72</v>
      </c>
      <c r="I404" t="s">
        <v>29</v>
      </c>
      <c r="J404">
        <v>1.052631432498762</v>
      </c>
      <c r="K404" t="s">
        <v>5455</v>
      </c>
    </row>
    <row r="405" spans="1:11" x14ac:dyDescent="0.2">
      <c r="A405" t="s">
        <v>1848</v>
      </c>
      <c r="B405" t="s">
        <v>1035</v>
      </c>
      <c r="C405" t="s">
        <v>394</v>
      </c>
      <c r="D405" t="s">
        <v>45</v>
      </c>
      <c r="E405" t="s">
        <v>46</v>
      </c>
      <c r="F405">
        <v>11376.43</v>
      </c>
      <c r="G405">
        <v>568.82000000000005</v>
      </c>
      <c r="H405">
        <v>10807.61</v>
      </c>
      <c r="I405" t="s">
        <v>29</v>
      </c>
      <c r="J405">
        <v>1.052631432851481</v>
      </c>
      <c r="K405" t="s">
        <v>5455</v>
      </c>
    </row>
    <row r="406" spans="1:11" x14ac:dyDescent="0.2">
      <c r="A406" t="s">
        <v>2431</v>
      </c>
      <c r="B406" t="s">
        <v>515</v>
      </c>
      <c r="C406" t="s">
        <v>557</v>
      </c>
      <c r="D406" t="s">
        <v>45</v>
      </c>
      <c r="E406" t="s">
        <v>46</v>
      </c>
      <c r="F406">
        <v>8148.82</v>
      </c>
      <c r="G406">
        <v>407.44</v>
      </c>
      <c r="H406">
        <v>7741.38</v>
      </c>
      <c r="I406" t="s">
        <v>29</v>
      </c>
      <c r="J406">
        <v>1.0526314429726999</v>
      </c>
      <c r="K406" t="s">
        <v>5455</v>
      </c>
    </row>
    <row r="407" spans="1:11" x14ac:dyDescent="0.2">
      <c r="A407" t="s">
        <v>747</v>
      </c>
      <c r="B407" t="s">
        <v>121</v>
      </c>
      <c r="C407" t="s">
        <v>103</v>
      </c>
      <c r="D407" t="s">
        <v>45</v>
      </c>
      <c r="E407" t="s">
        <v>46</v>
      </c>
      <c r="F407">
        <v>8291.02</v>
      </c>
      <c r="G407">
        <v>414.55</v>
      </c>
      <c r="H407">
        <v>7876.47</v>
      </c>
      <c r="I407" t="s">
        <v>29</v>
      </c>
      <c r="J407">
        <v>1.0526314453048129</v>
      </c>
      <c r="K407" t="s">
        <v>5455</v>
      </c>
    </row>
    <row r="408" spans="1:11" x14ac:dyDescent="0.2">
      <c r="A408" t="s">
        <v>1559</v>
      </c>
      <c r="B408" t="s">
        <v>492</v>
      </c>
      <c r="C408" t="s">
        <v>1560</v>
      </c>
      <c r="D408" t="s">
        <v>45</v>
      </c>
      <c r="E408" t="s">
        <v>46</v>
      </c>
      <c r="F408">
        <v>4211.8100000000004</v>
      </c>
      <c r="G408">
        <v>210.59</v>
      </c>
      <c r="H408">
        <v>4001.22</v>
      </c>
      <c r="I408" t="s">
        <v>29</v>
      </c>
      <c r="J408">
        <v>1.052631447408541</v>
      </c>
      <c r="K408" t="s">
        <v>5455</v>
      </c>
    </row>
    <row r="409" spans="1:11" x14ac:dyDescent="0.2">
      <c r="A409" t="s">
        <v>3460</v>
      </c>
      <c r="B409" t="s">
        <v>133</v>
      </c>
      <c r="C409" t="s">
        <v>285</v>
      </c>
      <c r="D409" t="s">
        <v>45</v>
      </c>
      <c r="E409" t="s">
        <v>46</v>
      </c>
      <c r="F409">
        <v>21258.85</v>
      </c>
      <c r="G409">
        <v>1062.94</v>
      </c>
      <c r="H409">
        <v>20195.91</v>
      </c>
      <c r="I409" t="s">
        <v>29</v>
      </c>
      <c r="J409">
        <v>1.0526314486448001</v>
      </c>
      <c r="K409" t="s">
        <v>5455</v>
      </c>
    </row>
    <row r="410" spans="1:11" x14ac:dyDescent="0.2">
      <c r="A410" t="s">
        <v>838</v>
      </c>
      <c r="B410" t="s">
        <v>839</v>
      </c>
      <c r="C410" t="s">
        <v>209</v>
      </c>
      <c r="D410" t="s">
        <v>45</v>
      </c>
      <c r="E410" t="s">
        <v>46</v>
      </c>
      <c r="F410">
        <v>9209.02</v>
      </c>
      <c r="G410">
        <v>460.45</v>
      </c>
      <c r="H410">
        <v>8748.57</v>
      </c>
      <c r="I410" t="s">
        <v>29</v>
      </c>
      <c r="J410">
        <v>1.052631458626953</v>
      </c>
      <c r="K410" t="s">
        <v>5455</v>
      </c>
    </row>
    <row r="411" spans="1:11" x14ac:dyDescent="0.2">
      <c r="A411" t="s">
        <v>2576</v>
      </c>
      <c r="B411" t="s">
        <v>210</v>
      </c>
      <c r="C411" t="s">
        <v>272</v>
      </c>
      <c r="D411" t="s">
        <v>45</v>
      </c>
      <c r="E411" t="s">
        <v>46</v>
      </c>
      <c r="F411">
        <v>4718.8100000000004</v>
      </c>
      <c r="G411">
        <v>235.94</v>
      </c>
      <c r="H411">
        <v>4482.87</v>
      </c>
      <c r="I411" t="s">
        <v>29</v>
      </c>
      <c r="J411">
        <v>1.052631461541379</v>
      </c>
      <c r="K411" t="s">
        <v>5455</v>
      </c>
    </row>
    <row r="412" spans="1:11" x14ac:dyDescent="0.2">
      <c r="A412" t="s">
        <v>2540</v>
      </c>
      <c r="B412" t="s">
        <v>418</v>
      </c>
      <c r="C412" t="s">
        <v>165</v>
      </c>
      <c r="D412" t="s">
        <v>45</v>
      </c>
      <c r="E412" t="s">
        <v>46</v>
      </c>
      <c r="F412">
        <v>5058.8100000000004</v>
      </c>
      <c r="G412">
        <v>252.94</v>
      </c>
      <c r="H412">
        <v>4805.87</v>
      </c>
      <c r="I412" t="s">
        <v>41</v>
      </c>
      <c r="J412">
        <v>1.0526314694321739</v>
      </c>
      <c r="K412" t="s">
        <v>5455</v>
      </c>
    </row>
    <row r="413" spans="1:11" x14ac:dyDescent="0.2">
      <c r="A413" t="s">
        <v>2360</v>
      </c>
      <c r="B413" t="s">
        <v>262</v>
      </c>
      <c r="C413" t="s">
        <v>495</v>
      </c>
      <c r="D413" t="s">
        <v>45</v>
      </c>
      <c r="E413" t="s">
        <v>46</v>
      </c>
      <c r="F413">
        <v>5366.61</v>
      </c>
      <c r="G413">
        <v>268.33</v>
      </c>
      <c r="H413">
        <v>5098.28</v>
      </c>
      <c r="I413" t="s">
        <v>29</v>
      </c>
      <c r="J413">
        <v>1.0526314757133779</v>
      </c>
      <c r="K413" t="s">
        <v>5455</v>
      </c>
    </row>
    <row r="414" spans="1:11" x14ac:dyDescent="0.2">
      <c r="A414" t="s">
        <v>5118</v>
      </c>
      <c r="B414" t="s">
        <v>370</v>
      </c>
      <c r="C414" t="s">
        <v>917</v>
      </c>
      <c r="D414" t="s">
        <v>45</v>
      </c>
      <c r="E414" t="s">
        <v>46</v>
      </c>
      <c r="F414">
        <v>11859.82</v>
      </c>
      <c r="G414">
        <v>592.99</v>
      </c>
      <c r="H414">
        <v>11266.83</v>
      </c>
      <c r="I414" t="s">
        <v>29</v>
      </c>
      <c r="J414">
        <v>1.0526314855198839</v>
      </c>
      <c r="K414" t="s">
        <v>5455</v>
      </c>
    </row>
    <row r="415" spans="1:11" x14ac:dyDescent="0.2">
      <c r="A415" t="s">
        <v>4559</v>
      </c>
      <c r="B415" t="s">
        <v>749</v>
      </c>
      <c r="C415" t="s">
        <v>246</v>
      </c>
      <c r="D415" t="s">
        <v>45</v>
      </c>
      <c r="E415" t="s">
        <v>46</v>
      </c>
      <c r="F415">
        <v>19413.23</v>
      </c>
      <c r="G415">
        <v>970.66</v>
      </c>
      <c r="H415">
        <v>18442.57</v>
      </c>
      <c r="I415" t="s">
        <v>29</v>
      </c>
      <c r="J415">
        <v>1.052631493333088</v>
      </c>
      <c r="K415" t="s">
        <v>5455</v>
      </c>
    </row>
    <row r="416" spans="1:11" x14ac:dyDescent="0.2">
      <c r="A416" t="s">
        <v>4072</v>
      </c>
      <c r="B416" t="s">
        <v>318</v>
      </c>
      <c r="C416" t="s">
        <v>324</v>
      </c>
      <c r="D416" t="s">
        <v>45</v>
      </c>
      <c r="E416" t="s">
        <v>46</v>
      </c>
      <c r="F416">
        <v>12976.62</v>
      </c>
      <c r="G416">
        <v>648.83000000000004</v>
      </c>
      <c r="H416">
        <v>12327.79</v>
      </c>
      <c r="I416" t="s">
        <v>29</v>
      </c>
      <c r="J416">
        <v>1.0526314935604839</v>
      </c>
      <c r="K416" t="s">
        <v>5455</v>
      </c>
    </row>
    <row r="417" spans="1:11" x14ac:dyDescent="0.2">
      <c r="A417" t="s">
        <v>2344</v>
      </c>
      <c r="B417" t="s">
        <v>302</v>
      </c>
      <c r="C417" t="s">
        <v>443</v>
      </c>
      <c r="D417" t="s">
        <v>45</v>
      </c>
      <c r="E417" t="s">
        <v>46</v>
      </c>
      <c r="F417">
        <v>21052.23</v>
      </c>
      <c r="G417">
        <v>1052.6099999999999</v>
      </c>
      <c r="H417">
        <v>19999.62</v>
      </c>
      <c r="I417" t="s">
        <v>29</v>
      </c>
      <c r="J417">
        <v>1.0526314999985</v>
      </c>
      <c r="K417" t="s">
        <v>5455</v>
      </c>
    </row>
    <row r="418" spans="1:11" x14ac:dyDescent="0.2">
      <c r="A418" t="s">
        <v>5366</v>
      </c>
      <c r="B418" t="s">
        <v>173</v>
      </c>
      <c r="C418" t="s">
        <v>2359</v>
      </c>
      <c r="D418" t="s">
        <v>45</v>
      </c>
      <c r="E418" t="s">
        <v>46</v>
      </c>
      <c r="F418">
        <v>17822.62</v>
      </c>
      <c r="G418">
        <v>891.13</v>
      </c>
      <c r="H418">
        <v>16931.490000000002</v>
      </c>
      <c r="I418" t="s">
        <v>29</v>
      </c>
      <c r="J418">
        <v>1.0526315167773179</v>
      </c>
      <c r="K418" t="s">
        <v>5455</v>
      </c>
    </row>
    <row r="419" spans="1:11" x14ac:dyDescent="0.2">
      <c r="A419" t="s">
        <v>4387</v>
      </c>
      <c r="B419" t="s">
        <v>184</v>
      </c>
      <c r="C419" t="s">
        <v>139</v>
      </c>
      <c r="D419" t="s">
        <v>45</v>
      </c>
      <c r="E419" t="s">
        <v>46</v>
      </c>
      <c r="F419">
        <v>18896.419999999998</v>
      </c>
      <c r="G419">
        <v>944.82</v>
      </c>
      <c r="H419">
        <v>17951.599999999999</v>
      </c>
      <c r="I419" t="s">
        <v>29</v>
      </c>
      <c r="J419">
        <v>1.052631520310167</v>
      </c>
      <c r="K419" t="s">
        <v>5455</v>
      </c>
    </row>
    <row r="420" spans="1:11" x14ac:dyDescent="0.2">
      <c r="A420" t="s">
        <v>2393</v>
      </c>
      <c r="B420" t="s">
        <v>91</v>
      </c>
      <c r="C420" t="s">
        <v>92</v>
      </c>
      <c r="D420" t="s">
        <v>45</v>
      </c>
      <c r="E420" t="s">
        <v>46</v>
      </c>
      <c r="F420">
        <v>9868.41</v>
      </c>
      <c r="G420">
        <v>493.42</v>
      </c>
      <c r="H420">
        <v>9374.99</v>
      </c>
      <c r="I420" t="s">
        <v>56</v>
      </c>
      <c r="J420">
        <v>1.052631522806958</v>
      </c>
      <c r="K420" t="s">
        <v>5455</v>
      </c>
    </row>
    <row r="421" spans="1:11" x14ac:dyDescent="0.2">
      <c r="A421" t="s">
        <v>339</v>
      </c>
      <c r="B421" t="s">
        <v>340</v>
      </c>
      <c r="C421" t="s">
        <v>324</v>
      </c>
      <c r="D421" t="s">
        <v>45</v>
      </c>
      <c r="E421" t="s">
        <v>46</v>
      </c>
      <c r="F421">
        <v>12224.01</v>
      </c>
      <c r="G421">
        <v>611.20000000000005</v>
      </c>
      <c r="H421">
        <v>11612.81</v>
      </c>
      <c r="I421" t="s">
        <v>41</v>
      </c>
      <c r="J421">
        <v>1.0526315336253671</v>
      </c>
      <c r="K421" t="s">
        <v>5455</v>
      </c>
    </row>
    <row r="422" spans="1:11" x14ac:dyDescent="0.2">
      <c r="A422" t="s">
        <v>3566</v>
      </c>
      <c r="B422" t="s">
        <v>31</v>
      </c>
      <c r="C422" t="s">
        <v>826</v>
      </c>
      <c r="D422" t="s">
        <v>45</v>
      </c>
      <c r="E422" t="s">
        <v>46</v>
      </c>
      <c r="F422">
        <v>13172.21</v>
      </c>
      <c r="G422">
        <v>658.61</v>
      </c>
      <c r="H422">
        <v>12513.6</v>
      </c>
      <c r="I422" t="s">
        <v>29</v>
      </c>
      <c r="J422">
        <v>1.052631536887866</v>
      </c>
      <c r="K422" t="s">
        <v>5455</v>
      </c>
    </row>
    <row r="423" spans="1:11" x14ac:dyDescent="0.2">
      <c r="A423" t="s">
        <v>4797</v>
      </c>
      <c r="B423" t="s">
        <v>1272</v>
      </c>
      <c r="C423" t="s">
        <v>100</v>
      </c>
      <c r="D423" t="s">
        <v>45</v>
      </c>
      <c r="E423" t="s">
        <v>46</v>
      </c>
      <c r="F423">
        <v>13371.41</v>
      </c>
      <c r="G423">
        <v>668.57</v>
      </c>
      <c r="H423">
        <v>12702.84</v>
      </c>
      <c r="I423" t="s">
        <v>29</v>
      </c>
      <c r="J423">
        <v>1.052631537514445</v>
      </c>
      <c r="K423" t="s">
        <v>5455</v>
      </c>
    </row>
    <row r="424" spans="1:11" x14ac:dyDescent="0.2">
      <c r="A424" t="s">
        <v>1140</v>
      </c>
      <c r="B424" t="s">
        <v>917</v>
      </c>
      <c r="C424" t="s">
        <v>1141</v>
      </c>
      <c r="D424" t="s">
        <v>45</v>
      </c>
      <c r="E424" t="s">
        <v>46</v>
      </c>
      <c r="F424">
        <v>14345.01</v>
      </c>
      <c r="G424">
        <v>717.25</v>
      </c>
      <c r="H424">
        <v>13627.76</v>
      </c>
      <c r="I424" t="s">
        <v>29</v>
      </c>
      <c r="J424">
        <v>1.0526315403265101</v>
      </c>
      <c r="K424" t="s">
        <v>5455</v>
      </c>
    </row>
    <row r="425" spans="1:11" x14ac:dyDescent="0.2">
      <c r="A425" t="s">
        <v>1230</v>
      </c>
      <c r="B425" t="s">
        <v>124</v>
      </c>
      <c r="C425" t="s">
        <v>217</v>
      </c>
      <c r="D425" t="s">
        <v>45</v>
      </c>
      <c r="E425" t="s">
        <v>46</v>
      </c>
      <c r="F425">
        <v>15668.61</v>
      </c>
      <c r="G425">
        <v>783.43</v>
      </c>
      <c r="H425">
        <v>14885.18</v>
      </c>
      <c r="I425" t="s">
        <v>56</v>
      </c>
      <c r="J425">
        <v>1.052631543588993</v>
      </c>
      <c r="K425" t="s">
        <v>5455</v>
      </c>
    </row>
    <row r="426" spans="1:11" x14ac:dyDescent="0.2">
      <c r="A426" t="s">
        <v>5244</v>
      </c>
      <c r="B426" t="s">
        <v>212</v>
      </c>
      <c r="C426" t="s">
        <v>262</v>
      </c>
      <c r="D426" t="s">
        <v>45</v>
      </c>
      <c r="E426" t="s">
        <v>46</v>
      </c>
      <c r="F426">
        <v>3278.2</v>
      </c>
      <c r="G426">
        <v>163.91</v>
      </c>
      <c r="H426">
        <v>3114.29</v>
      </c>
      <c r="I426" t="s">
        <v>29</v>
      </c>
      <c r="J426">
        <v>1.0526315789473679</v>
      </c>
      <c r="K426" t="s">
        <v>5455</v>
      </c>
    </row>
    <row r="427" spans="1:11" x14ac:dyDescent="0.2">
      <c r="A427" t="s">
        <v>5156</v>
      </c>
      <c r="B427" t="s">
        <v>799</v>
      </c>
      <c r="C427" t="s">
        <v>269</v>
      </c>
      <c r="D427" t="s">
        <v>45</v>
      </c>
      <c r="E427" t="s">
        <v>46</v>
      </c>
      <c r="F427">
        <v>3611.8</v>
      </c>
      <c r="G427">
        <v>180.59</v>
      </c>
      <c r="H427">
        <v>3431.21</v>
      </c>
      <c r="I427" t="s">
        <v>29</v>
      </c>
      <c r="J427">
        <v>1.0526315789473679</v>
      </c>
      <c r="K427" t="s">
        <v>5455</v>
      </c>
    </row>
    <row r="428" spans="1:11" x14ac:dyDescent="0.2">
      <c r="A428" t="s">
        <v>5136</v>
      </c>
      <c r="B428" t="s">
        <v>271</v>
      </c>
      <c r="C428" t="s">
        <v>608</v>
      </c>
      <c r="D428" t="s">
        <v>45</v>
      </c>
      <c r="E428" t="s">
        <v>46</v>
      </c>
      <c r="F428">
        <v>7656.6</v>
      </c>
      <c r="G428">
        <v>382.83</v>
      </c>
      <c r="H428">
        <v>7273.77</v>
      </c>
      <c r="I428" t="s">
        <v>29</v>
      </c>
      <c r="J428">
        <v>1.0526315789473679</v>
      </c>
      <c r="K428" t="s">
        <v>5455</v>
      </c>
    </row>
    <row r="429" spans="1:11" x14ac:dyDescent="0.2">
      <c r="A429" t="s">
        <v>4189</v>
      </c>
      <c r="B429" t="s">
        <v>291</v>
      </c>
      <c r="C429" t="s">
        <v>130</v>
      </c>
      <c r="D429" t="s">
        <v>45</v>
      </c>
      <c r="E429" t="s">
        <v>46</v>
      </c>
      <c r="F429">
        <v>7488.6</v>
      </c>
      <c r="G429">
        <v>374.43</v>
      </c>
      <c r="H429">
        <v>7114.17</v>
      </c>
      <c r="I429" t="s">
        <v>56</v>
      </c>
      <c r="J429">
        <v>1.0526315789473679</v>
      </c>
      <c r="K429" t="s">
        <v>5455</v>
      </c>
    </row>
    <row r="430" spans="1:11" x14ac:dyDescent="0.2">
      <c r="A430" t="s">
        <v>3865</v>
      </c>
      <c r="B430" t="s">
        <v>382</v>
      </c>
      <c r="C430" t="s">
        <v>98</v>
      </c>
      <c r="D430" t="s">
        <v>45</v>
      </c>
      <c r="E430" t="s">
        <v>46</v>
      </c>
      <c r="F430">
        <v>6759.8</v>
      </c>
      <c r="G430">
        <v>337.99</v>
      </c>
      <c r="H430">
        <v>6421.81</v>
      </c>
      <c r="I430" t="s">
        <v>56</v>
      </c>
      <c r="J430">
        <v>1.0526315789473679</v>
      </c>
      <c r="K430" t="s">
        <v>5455</v>
      </c>
    </row>
    <row r="431" spans="1:11" x14ac:dyDescent="0.2">
      <c r="A431" t="s">
        <v>3749</v>
      </c>
      <c r="B431" t="s">
        <v>176</v>
      </c>
      <c r="C431" t="s">
        <v>110</v>
      </c>
      <c r="D431" t="s">
        <v>45</v>
      </c>
      <c r="E431" t="s">
        <v>46</v>
      </c>
      <c r="F431">
        <v>3183.4</v>
      </c>
      <c r="G431">
        <v>159.16999999999999</v>
      </c>
      <c r="H431">
        <v>3024.23</v>
      </c>
      <c r="I431" t="s">
        <v>29</v>
      </c>
      <c r="J431">
        <v>1.0526315789473679</v>
      </c>
      <c r="K431" t="s">
        <v>5455</v>
      </c>
    </row>
    <row r="432" spans="1:11" x14ac:dyDescent="0.2">
      <c r="A432" t="s">
        <v>2156</v>
      </c>
      <c r="B432" t="s">
        <v>741</v>
      </c>
      <c r="C432" t="s">
        <v>278</v>
      </c>
      <c r="D432" t="s">
        <v>45</v>
      </c>
      <c r="E432" t="s">
        <v>46</v>
      </c>
      <c r="F432">
        <v>3080.2</v>
      </c>
      <c r="G432">
        <v>154.01</v>
      </c>
      <c r="H432">
        <v>2926.19</v>
      </c>
      <c r="I432" t="s">
        <v>41</v>
      </c>
      <c r="J432">
        <v>1.0526315789473679</v>
      </c>
      <c r="K432" t="s">
        <v>5455</v>
      </c>
    </row>
    <row r="433" spans="1:11" x14ac:dyDescent="0.2">
      <c r="A433" t="s">
        <v>2125</v>
      </c>
      <c r="B433" t="s">
        <v>478</v>
      </c>
      <c r="C433" t="s">
        <v>509</v>
      </c>
      <c r="D433" t="s">
        <v>45</v>
      </c>
      <c r="E433" t="s">
        <v>46</v>
      </c>
      <c r="F433">
        <v>11198.4</v>
      </c>
      <c r="G433">
        <v>559.91999999999996</v>
      </c>
      <c r="H433">
        <v>10638.48</v>
      </c>
      <c r="I433" t="s">
        <v>29</v>
      </c>
      <c r="J433">
        <v>1.0526315789473679</v>
      </c>
      <c r="K433" t="s">
        <v>5455</v>
      </c>
    </row>
    <row r="434" spans="1:11" x14ac:dyDescent="0.2">
      <c r="A434" t="s">
        <v>898</v>
      </c>
      <c r="B434" t="s">
        <v>39</v>
      </c>
      <c r="C434" t="s">
        <v>331</v>
      </c>
      <c r="D434" t="s">
        <v>45</v>
      </c>
      <c r="E434" t="s">
        <v>46</v>
      </c>
      <c r="F434">
        <v>7951.8</v>
      </c>
      <c r="G434">
        <v>397.59</v>
      </c>
      <c r="H434">
        <v>7554.21</v>
      </c>
      <c r="I434" t="s">
        <v>29</v>
      </c>
      <c r="J434">
        <v>1.0526315789473679</v>
      </c>
      <c r="K434" t="s">
        <v>5455</v>
      </c>
    </row>
    <row r="435" spans="1:11" x14ac:dyDescent="0.2">
      <c r="A435" t="s">
        <v>1551</v>
      </c>
      <c r="B435" t="s">
        <v>215</v>
      </c>
      <c r="C435" t="s">
        <v>107</v>
      </c>
      <c r="D435" t="s">
        <v>45</v>
      </c>
      <c r="E435" t="s">
        <v>46</v>
      </c>
      <c r="F435">
        <v>3258.8</v>
      </c>
      <c r="G435">
        <v>162.94</v>
      </c>
      <c r="H435">
        <v>3095.86</v>
      </c>
      <c r="I435" t="s">
        <v>29</v>
      </c>
      <c r="J435">
        <v>1.0526315789473679</v>
      </c>
      <c r="K435" t="s">
        <v>5455</v>
      </c>
    </row>
    <row r="436" spans="1:11" x14ac:dyDescent="0.2">
      <c r="A436" t="s">
        <v>1320</v>
      </c>
      <c r="B436" t="s">
        <v>626</v>
      </c>
      <c r="C436" t="s">
        <v>274</v>
      </c>
      <c r="D436" t="s">
        <v>45</v>
      </c>
      <c r="E436" t="s">
        <v>46</v>
      </c>
      <c r="F436">
        <v>3346.6</v>
      </c>
      <c r="G436">
        <v>167.33</v>
      </c>
      <c r="H436">
        <v>3179.27</v>
      </c>
      <c r="I436" t="s">
        <v>29</v>
      </c>
      <c r="J436">
        <v>1.0526315789473679</v>
      </c>
      <c r="K436" t="s">
        <v>5455</v>
      </c>
    </row>
    <row r="437" spans="1:11" x14ac:dyDescent="0.2">
      <c r="A437" t="s">
        <v>1276</v>
      </c>
      <c r="B437" t="s">
        <v>54</v>
      </c>
      <c r="C437" t="s">
        <v>445</v>
      </c>
      <c r="D437" t="s">
        <v>45</v>
      </c>
      <c r="E437" t="s">
        <v>46</v>
      </c>
      <c r="F437">
        <v>2706.2</v>
      </c>
      <c r="G437">
        <v>135.31</v>
      </c>
      <c r="H437">
        <v>2570.89</v>
      </c>
      <c r="I437" t="s">
        <v>56</v>
      </c>
      <c r="J437">
        <v>1.0526315789473679</v>
      </c>
      <c r="K437" t="s">
        <v>5455</v>
      </c>
    </row>
    <row r="438" spans="1:11" x14ac:dyDescent="0.2">
      <c r="A438" t="s">
        <v>3911</v>
      </c>
      <c r="B438" t="s">
        <v>423</v>
      </c>
      <c r="C438" t="s">
        <v>813</v>
      </c>
      <c r="D438" t="s">
        <v>45</v>
      </c>
      <c r="E438" t="s">
        <v>46</v>
      </c>
      <c r="F438">
        <v>6812</v>
      </c>
      <c r="G438">
        <v>340.6</v>
      </c>
      <c r="H438">
        <v>6471.4</v>
      </c>
      <c r="I438" t="s">
        <v>29</v>
      </c>
      <c r="J438">
        <v>1.052631578947369</v>
      </c>
      <c r="K438" t="s">
        <v>5455</v>
      </c>
    </row>
    <row r="439" spans="1:11" x14ac:dyDescent="0.2">
      <c r="A439" t="s">
        <v>1671</v>
      </c>
      <c r="B439" t="s">
        <v>1610</v>
      </c>
      <c r="C439" t="s">
        <v>256</v>
      </c>
      <c r="D439" t="s">
        <v>45</v>
      </c>
      <c r="E439" t="s">
        <v>46</v>
      </c>
      <c r="F439">
        <v>3726</v>
      </c>
      <c r="G439">
        <v>186.3</v>
      </c>
      <c r="H439">
        <v>3539.7</v>
      </c>
      <c r="I439" t="s">
        <v>29</v>
      </c>
      <c r="J439">
        <v>1.052631578947369</v>
      </c>
      <c r="K439" t="s">
        <v>5455</v>
      </c>
    </row>
    <row r="440" spans="1:11" x14ac:dyDescent="0.2">
      <c r="A440" t="s">
        <v>3014</v>
      </c>
      <c r="B440" t="s">
        <v>642</v>
      </c>
      <c r="C440" t="s">
        <v>487</v>
      </c>
      <c r="D440" t="s">
        <v>45</v>
      </c>
      <c r="E440" t="s">
        <v>46</v>
      </c>
      <c r="F440">
        <v>23881.99</v>
      </c>
      <c r="G440">
        <v>1194.0999999999999</v>
      </c>
      <c r="H440">
        <v>22687.89</v>
      </c>
      <c r="I440" t="s">
        <v>41</v>
      </c>
      <c r="J440">
        <v>1.052631602145462</v>
      </c>
      <c r="K440" t="s">
        <v>5455</v>
      </c>
    </row>
    <row r="441" spans="1:11" x14ac:dyDescent="0.2">
      <c r="A441" t="s">
        <v>1520</v>
      </c>
      <c r="B441" t="s">
        <v>187</v>
      </c>
      <c r="C441" t="s">
        <v>192</v>
      </c>
      <c r="D441" t="s">
        <v>45</v>
      </c>
      <c r="E441" t="s">
        <v>46</v>
      </c>
      <c r="F441">
        <v>15268.99</v>
      </c>
      <c r="G441">
        <v>763.45</v>
      </c>
      <c r="H441">
        <v>14505.54</v>
      </c>
      <c r="I441" t="s">
        <v>29</v>
      </c>
      <c r="J441">
        <v>1.0526316152311459</v>
      </c>
      <c r="K441" t="s">
        <v>5455</v>
      </c>
    </row>
    <row r="442" spans="1:11" x14ac:dyDescent="0.2">
      <c r="A442" t="s">
        <v>4815</v>
      </c>
      <c r="B442" t="s">
        <v>94</v>
      </c>
      <c r="C442" t="s">
        <v>78</v>
      </c>
      <c r="D442" t="s">
        <v>45</v>
      </c>
      <c r="E442" t="s">
        <v>46</v>
      </c>
      <c r="F442">
        <v>9994.39</v>
      </c>
      <c r="G442">
        <v>499.72</v>
      </c>
      <c r="H442">
        <v>9494.67</v>
      </c>
      <c r="I442" t="s">
        <v>29</v>
      </c>
      <c r="J442">
        <v>1.052631634380131</v>
      </c>
      <c r="K442" t="s">
        <v>5455</v>
      </c>
    </row>
    <row r="443" spans="1:11" x14ac:dyDescent="0.2">
      <c r="A443" t="s">
        <v>1805</v>
      </c>
      <c r="B443" t="s">
        <v>70</v>
      </c>
      <c r="C443" t="s">
        <v>467</v>
      </c>
      <c r="D443" t="s">
        <v>45</v>
      </c>
      <c r="E443" t="s">
        <v>46</v>
      </c>
      <c r="F443">
        <v>8954.7900000000009</v>
      </c>
      <c r="G443">
        <v>447.74</v>
      </c>
      <c r="H443">
        <v>8507.0499999999993</v>
      </c>
      <c r="I443" t="s">
        <v>29</v>
      </c>
      <c r="J443">
        <v>1.0526316408155589</v>
      </c>
      <c r="K443" t="s">
        <v>5455</v>
      </c>
    </row>
    <row r="444" spans="1:11" x14ac:dyDescent="0.2">
      <c r="A444" t="s">
        <v>3341</v>
      </c>
      <c r="B444" t="s">
        <v>299</v>
      </c>
      <c r="C444" t="s">
        <v>597</v>
      </c>
      <c r="D444" t="s">
        <v>45</v>
      </c>
      <c r="E444" t="s">
        <v>46</v>
      </c>
      <c r="F444">
        <v>22824.37</v>
      </c>
      <c r="G444">
        <v>1141.22</v>
      </c>
      <c r="H444">
        <v>21683.15</v>
      </c>
      <c r="I444" t="s">
        <v>29</v>
      </c>
      <c r="J444">
        <v>1.052631651766464</v>
      </c>
      <c r="K444" t="s">
        <v>5455</v>
      </c>
    </row>
    <row r="445" spans="1:11" x14ac:dyDescent="0.2">
      <c r="A445" t="s">
        <v>5363</v>
      </c>
      <c r="B445" t="s">
        <v>195</v>
      </c>
      <c r="C445" t="s">
        <v>813</v>
      </c>
      <c r="D445" t="s">
        <v>45</v>
      </c>
      <c r="E445" t="s">
        <v>46</v>
      </c>
      <c r="F445">
        <v>7316.99</v>
      </c>
      <c r="G445">
        <v>365.85</v>
      </c>
      <c r="H445">
        <v>6951.14</v>
      </c>
      <c r="I445" t="s">
        <v>41</v>
      </c>
      <c r="J445">
        <v>1.052631654663839</v>
      </c>
      <c r="K445" t="s">
        <v>5455</v>
      </c>
    </row>
    <row r="446" spans="1:11" x14ac:dyDescent="0.2">
      <c r="A446" t="s">
        <v>2290</v>
      </c>
      <c r="B446" t="s">
        <v>50</v>
      </c>
      <c r="C446" t="s">
        <v>50</v>
      </c>
      <c r="D446" t="s">
        <v>45</v>
      </c>
      <c r="E446" t="s">
        <v>46</v>
      </c>
      <c r="F446">
        <v>6682.99</v>
      </c>
      <c r="G446">
        <v>334.15</v>
      </c>
      <c r="H446">
        <v>6348.84</v>
      </c>
      <c r="I446" t="s">
        <v>56</v>
      </c>
      <c r="J446">
        <v>1.0526316618468889</v>
      </c>
      <c r="K446" t="s">
        <v>5455</v>
      </c>
    </row>
    <row r="447" spans="1:11" x14ac:dyDescent="0.2">
      <c r="A447" t="s">
        <v>1906</v>
      </c>
      <c r="B447" t="s">
        <v>435</v>
      </c>
      <c r="C447" t="s">
        <v>249</v>
      </c>
      <c r="D447" t="s">
        <v>45</v>
      </c>
      <c r="E447" t="s">
        <v>46</v>
      </c>
      <c r="F447">
        <v>13233.78</v>
      </c>
      <c r="G447">
        <v>661.69</v>
      </c>
      <c r="H447">
        <v>12572.09</v>
      </c>
      <c r="I447" t="s">
        <v>29</v>
      </c>
      <c r="J447">
        <v>1.052631662675021</v>
      </c>
      <c r="K447" t="s">
        <v>5455</v>
      </c>
    </row>
    <row r="448" spans="1:11" x14ac:dyDescent="0.2">
      <c r="A448" t="s">
        <v>1668</v>
      </c>
      <c r="B448" t="s">
        <v>156</v>
      </c>
      <c r="C448" t="s">
        <v>866</v>
      </c>
      <c r="D448" t="s">
        <v>45</v>
      </c>
      <c r="E448" t="s">
        <v>46</v>
      </c>
      <c r="F448">
        <v>6585.59</v>
      </c>
      <c r="G448">
        <v>329.28</v>
      </c>
      <c r="H448">
        <v>6256.31</v>
      </c>
      <c r="I448" t="s">
        <v>41</v>
      </c>
      <c r="J448">
        <v>1.052631663072962</v>
      </c>
      <c r="K448" t="s">
        <v>5455</v>
      </c>
    </row>
    <row r="449" spans="1:11" x14ac:dyDescent="0.2">
      <c r="A449" t="s">
        <v>3139</v>
      </c>
      <c r="B449" t="s">
        <v>505</v>
      </c>
      <c r="C449" t="s">
        <v>1560</v>
      </c>
      <c r="D449" t="s">
        <v>45</v>
      </c>
      <c r="E449" t="s">
        <v>46</v>
      </c>
      <c r="F449">
        <v>6151.79</v>
      </c>
      <c r="G449">
        <v>307.58999999999997</v>
      </c>
      <c r="H449">
        <v>5844.2</v>
      </c>
      <c r="I449" t="s">
        <v>41</v>
      </c>
      <c r="J449">
        <v>1.052631669005168</v>
      </c>
      <c r="K449" t="s">
        <v>5455</v>
      </c>
    </row>
    <row r="450" spans="1:11" x14ac:dyDescent="0.2">
      <c r="A450" t="s">
        <v>2251</v>
      </c>
      <c r="B450" t="s">
        <v>48</v>
      </c>
      <c r="C450" t="s">
        <v>292</v>
      </c>
      <c r="D450" t="s">
        <v>45</v>
      </c>
      <c r="E450" t="s">
        <v>46</v>
      </c>
      <c r="F450">
        <v>12065.38</v>
      </c>
      <c r="G450">
        <v>603.27</v>
      </c>
      <c r="H450">
        <v>11462.11</v>
      </c>
      <c r="I450" t="s">
        <v>29</v>
      </c>
      <c r="J450">
        <v>1.052631670783128</v>
      </c>
      <c r="K450" t="s">
        <v>5455</v>
      </c>
    </row>
    <row r="451" spans="1:11" x14ac:dyDescent="0.2">
      <c r="A451" t="s">
        <v>2239</v>
      </c>
      <c r="B451" t="s">
        <v>121</v>
      </c>
      <c r="C451" t="s">
        <v>104</v>
      </c>
      <c r="D451" t="s">
        <v>45</v>
      </c>
      <c r="E451" t="s">
        <v>46</v>
      </c>
      <c r="F451">
        <v>5812.99</v>
      </c>
      <c r="G451">
        <v>290.64999999999998</v>
      </c>
      <c r="H451">
        <v>5522.34</v>
      </c>
      <c r="I451" t="s">
        <v>29</v>
      </c>
      <c r="J451">
        <v>1.05263167425403</v>
      </c>
      <c r="K451" t="s">
        <v>5455</v>
      </c>
    </row>
    <row r="452" spans="1:11" x14ac:dyDescent="0.2">
      <c r="A452" t="s">
        <v>4231</v>
      </c>
      <c r="B452" t="s">
        <v>329</v>
      </c>
      <c r="C452" t="s">
        <v>32</v>
      </c>
      <c r="D452" t="s">
        <v>45</v>
      </c>
      <c r="E452" t="s">
        <v>46</v>
      </c>
      <c r="F452">
        <v>5638.79</v>
      </c>
      <c r="G452">
        <v>281.94</v>
      </c>
      <c r="H452">
        <v>5356.85</v>
      </c>
      <c r="I452" t="s">
        <v>29</v>
      </c>
      <c r="J452">
        <v>1.052631677198353</v>
      </c>
      <c r="K452" t="s">
        <v>5455</v>
      </c>
    </row>
    <row r="453" spans="1:11" x14ac:dyDescent="0.2">
      <c r="A453" t="s">
        <v>3806</v>
      </c>
      <c r="B453" t="s">
        <v>85</v>
      </c>
      <c r="C453" t="s">
        <v>826</v>
      </c>
      <c r="D453" t="s">
        <v>45</v>
      </c>
      <c r="E453" t="s">
        <v>46</v>
      </c>
      <c r="F453">
        <v>5178.1899999999996</v>
      </c>
      <c r="G453">
        <v>258.91000000000003</v>
      </c>
      <c r="H453">
        <v>4919.28</v>
      </c>
      <c r="I453" t="s">
        <v>29</v>
      </c>
      <c r="J453">
        <v>1.05263168593778</v>
      </c>
      <c r="K453" t="s">
        <v>5455</v>
      </c>
    </row>
    <row r="454" spans="1:11" x14ac:dyDescent="0.2">
      <c r="A454" t="s">
        <v>5304</v>
      </c>
      <c r="B454" t="s">
        <v>445</v>
      </c>
      <c r="C454" t="s">
        <v>238</v>
      </c>
      <c r="D454" t="s">
        <v>45</v>
      </c>
      <c r="E454" t="s">
        <v>46</v>
      </c>
      <c r="F454">
        <v>10236.58</v>
      </c>
      <c r="G454">
        <v>511.83</v>
      </c>
      <c r="H454">
        <v>9724.75</v>
      </c>
      <c r="I454" t="s">
        <v>29</v>
      </c>
      <c r="J454">
        <v>1.052631687189902</v>
      </c>
      <c r="K454" t="s">
        <v>5455</v>
      </c>
    </row>
    <row r="455" spans="1:11" x14ac:dyDescent="0.2">
      <c r="A455" t="s">
        <v>611</v>
      </c>
      <c r="B455" t="s">
        <v>612</v>
      </c>
      <c r="C455" t="s">
        <v>512</v>
      </c>
      <c r="D455" t="s">
        <v>45</v>
      </c>
      <c r="E455" t="s">
        <v>46</v>
      </c>
      <c r="F455">
        <v>4943.59</v>
      </c>
      <c r="G455">
        <v>247.18</v>
      </c>
      <c r="H455">
        <v>4696.41</v>
      </c>
      <c r="I455" t="s">
        <v>41</v>
      </c>
      <c r="J455">
        <v>1.0526316910150519</v>
      </c>
      <c r="K455" t="s">
        <v>5455</v>
      </c>
    </row>
    <row r="456" spans="1:11" x14ac:dyDescent="0.2">
      <c r="A456" t="s">
        <v>521</v>
      </c>
      <c r="B456" t="s">
        <v>403</v>
      </c>
      <c r="C456" t="s">
        <v>391</v>
      </c>
      <c r="D456" t="s">
        <v>45</v>
      </c>
      <c r="E456" t="s">
        <v>46</v>
      </c>
      <c r="F456">
        <v>19741.759999999998</v>
      </c>
      <c r="G456">
        <v>987.09</v>
      </c>
      <c r="H456">
        <v>18754.669999999998</v>
      </c>
      <c r="I456" t="s">
        <v>29</v>
      </c>
      <c r="J456">
        <v>1.0526316912001119</v>
      </c>
      <c r="K456" t="s">
        <v>5455</v>
      </c>
    </row>
    <row r="457" spans="1:11" x14ac:dyDescent="0.2">
      <c r="A457" t="s">
        <v>3826</v>
      </c>
      <c r="B457" t="s">
        <v>195</v>
      </c>
      <c r="C457" t="s">
        <v>458</v>
      </c>
      <c r="D457" t="s">
        <v>45</v>
      </c>
      <c r="E457" t="s">
        <v>46</v>
      </c>
      <c r="F457">
        <v>14337.97</v>
      </c>
      <c r="G457">
        <v>716.9</v>
      </c>
      <c r="H457">
        <v>13621.07</v>
      </c>
      <c r="I457" t="s">
        <v>29</v>
      </c>
      <c r="J457">
        <v>1.0526316948668499</v>
      </c>
      <c r="K457" t="s">
        <v>5455</v>
      </c>
    </row>
    <row r="458" spans="1:11" x14ac:dyDescent="0.2">
      <c r="A458" t="s">
        <v>3977</v>
      </c>
      <c r="B458" t="s">
        <v>420</v>
      </c>
      <c r="C458" t="s">
        <v>416</v>
      </c>
      <c r="D458" t="s">
        <v>45</v>
      </c>
      <c r="E458" t="s">
        <v>46</v>
      </c>
      <c r="F458">
        <v>13409.57</v>
      </c>
      <c r="G458">
        <v>670.48</v>
      </c>
      <c r="H458">
        <v>12739.09</v>
      </c>
      <c r="I458" t="s">
        <v>29</v>
      </c>
      <c r="J458">
        <v>1.0526317028924359</v>
      </c>
      <c r="K458" t="s">
        <v>5455</v>
      </c>
    </row>
    <row r="459" spans="1:11" x14ac:dyDescent="0.2">
      <c r="A459" t="s">
        <v>2336</v>
      </c>
      <c r="B459" t="s">
        <v>983</v>
      </c>
      <c r="C459" t="s">
        <v>174</v>
      </c>
      <c r="D459" t="s">
        <v>45</v>
      </c>
      <c r="E459" t="s">
        <v>46</v>
      </c>
      <c r="F459">
        <v>12620.37</v>
      </c>
      <c r="G459">
        <v>631.02</v>
      </c>
      <c r="H459">
        <v>11989.35</v>
      </c>
      <c r="I459" t="s">
        <v>29</v>
      </c>
      <c r="J459">
        <v>1.0526317106431959</v>
      </c>
      <c r="K459" t="s">
        <v>5455</v>
      </c>
    </row>
    <row r="460" spans="1:11" x14ac:dyDescent="0.2">
      <c r="A460" t="s">
        <v>4009</v>
      </c>
      <c r="B460" t="s">
        <v>478</v>
      </c>
      <c r="C460" t="s">
        <v>644</v>
      </c>
      <c r="D460" t="s">
        <v>45</v>
      </c>
      <c r="E460" t="s">
        <v>46</v>
      </c>
      <c r="F460">
        <v>16803.759999999998</v>
      </c>
      <c r="G460">
        <v>840.19</v>
      </c>
      <c r="H460">
        <v>15963.57</v>
      </c>
      <c r="I460" t="s">
        <v>29</v>
      </c>
      <c r="J460">
        <v>1.0526317108265879</v>
      </c>
      <c r="K460" t="s">
        <v>5455</v>
      </c>
    </row>
    <row r="461" spans="1:11" x14ac:dyDescent="0.2">
      <c r="A461" t="s">
        <v>1997</v>
      </c>
      <c r="B461" t="s">
        <v>36</v>
      </c>
      <c r="C461" t="s">
        <v>560</v>
      </c>
      <c r="D461" t="s">
        <v>45</v>
      </c>
      <c r="E461" t="s">
        <v>46</v>
      </c>
      <c r="F461">
        <v>24719.54</v>
      </c>
      <c r="G461">
        <v>1235.98</v>
      </c>
      <c r="H461">
        <v>23483.56</v>
      </c>
      <c r="I461" t="s">
        <v>29</v>
      </c>
      <c r="J461">
        <v>1.052631713419941</v>
      </c>
      <c r="K461" t="s">
        <v>5455</v>
      </c>
    </row>
    <row r="462" spans="1:11" x14ac:dyDescent="0.2">
      <c r="A462" t="s">
        <v>2443</v>
      </c>
      <c r="B462" t="s">
        <v>360</v>
      </c>
      <c r="C462" t="s">
        <v>346</v>
      </c>
      <c r="D462" t="s">
        <v>45</v>
      </c>
      <c r="E462" t="s">
        <v>46</v>
      </c>
      <c r="F462">
        <v>8115.58</v>
      </c>
      <c r="G462">
        <v>405.78</v>
      </c>
      <c r="H462">
        <v>7709.8</v>
      </c>
      <c r="I462" t="s">
        <v>29</v>
      </c>
      <c r="J462">
        <v>1.052631715479001</v>
      </c>
      <c r="K462" t="s">
        <v>5455</v>
      </c>
    </row>
    <row r="463" spans="1:11" x14ac:dyDescent="0.2">
      <c r="A463" t="s">
        <v>3482</v>
      </c>
      <c r="B463" t="s">
        <v>382</v>
      </c>
      <c r="C463" t="s">
        <v>1610</v>
      </c>
      <c r="D463" t="s">
        <v>45</v>
      </c>
      <c r="E463" t="s">
        <v>46</v>
      </c>
      <c r="F463">
        <v>3925.79</v>
      </c>
      <c r="G463">
        <v>196.29</v>
      </c>
      <c r="H463">
        <v>3729.5</v>
      </c>
      <c r="I463" t="s">
        <v>29</v>
      </c>
      <c r="J463">
        <v>1.0526317200697139</v>
      </c>
      <c r="K463" t="s">
        <v>5455</v>
      </c>
    </row>
    <row r="464" spans="1:11" x14ac:dyDescent="0.2">
      <c r="A464" t="s">
        <v>3684</v>
      </c>
      <c r="B464" t="s">
        <v>36</v>
      </c>
      <c r="C464" t="s">
        <v>43</v>
      </c>
      <c r="D464" t="s">
        <v>45</v>
      </c>
      <c r="E464" t="s">
        <v>46</v>
      </c>
      <c r="F464">
        <v>3900.39</v>
      </c>
      <c r="G464">
        <v>195.02</v>
      </c>
      <c r="H464">
        <v>3705.37</v>
      </c>
      <c r="I464" t="s">
        <v>29</v>
      </c>
      <c r="J464">
        <v>1.052631720988727</v>
      </c>
      <c r="K464" t="s">
        <v>5455</v>
      </c>
    </row>
    <row r="465" spans="1:11" x14ac:dyDescent="0.2">
      <c r="A465" t="s">
        <v>1225</v>
      </c>
      <c r="B465" t="s">
        <v>62</v>
      </c>
      <c r="C465" t="s">
        <v>104</v>
      </c>
      <c r="D465" t="s">
        <v>45</v>
      </c>
      <c r="E465" t="s">
        <v>46</v>
      </c>
      <c r="F465">
        <v>7792.78</v>
      </c>
      <c r="G465">
        <v>389.64</v>
      </c>
      <c r="H465">
        <v>7403.14</v>
      </c>
      <c r="I465" t="s">
        <v>41</v>
      </c>
      <c r="J465">
        <v>1.052631721134546</v>
      </c>
      <c r="K465" t="s">
        <v>5455</v>
      </c>
    </row>
    <row r="466" spans="1:11" x14ac:dyDescent="0.2">
      <c r="A466" t="s">
        <v>4902</v>
      </c>
      <c r="B466" t="s">
        <v>135</v>
      </c>
      <c r="C466" t="s">
        <v>1072</v>
      </c>
      <c r="D466" t="s">
        <v>45</v>
      </c>
      <c r="E466" t="s">
        <v>46</v>
      </c>
      <c r="F466">
        <v>11566.97</v>
      </c>
      <c r="G466">
        <v>578.35</v>
      </c>
      <c r="H466">
        <v>10988.62</v>
      </c>
      <c r="I466" t="s">
        <v>29</v>
      </c>
      <c r="J466">
        <v>1.052631722636691</v>
      </c>
      <c r="K466" t="s">
        <v>5455</v>
      </c>
    </row>
    <row r="467" spans="1:11" x14ac:dyDescent="0.2">
      <c r="A467" t="s">
        <v>4059</v>
      </c>
      <c r="B467" t="s">
        <v>215</v>
      </c>
      <c r="C467" t="s">
        <v>400</v>
      </c>
      <c r="D467" t="s">
        <v>45</v>
      </c>
      <c r="E467" t="s">
        <v>46</v>
      </c>
      <c r="F467">
        <v>13156.16</v>
      </c>
      <c r="G467">
        <v>657.81</v>
      </c>
      <c r="H467">
        <v>12498.35</v>
      </c>
      <c r="I467" t="s">
        <v>41</v>
      </c>
      <c r="J467">
        <v>1.052631747390655</v>
      </c>
      <c r="K467" t="s">
        <v>5455</v>
      </c>
    </row>
    <row r="468" spans="1:11" x14ac:dyDescent="0.2">
      <c r="A468" t="s">
        <v>2488</v>
      </c>
      <c r="B468" t="s">
        <v>200</v>
      </c>
      <c r="C468" t="s">
        <v>418</v>
      </c>
      <c r="D468" t="s">
        <v>45</v>
      </c>
      <c r="E468" t="s">
        <v>46</v>
      </c>
      <c r="F468">
        <v>6419.78</v>
      </c>
      <c r="G468">
        <v>320.99</v>
      </c>
      <c r="H468">
        <v>6098.79</v>
      </c>
      <c r="I468" t="s">
        <v>29</v>
      </c>
      <c r="J468">
        <v>1.052631751544159</v>
      </c>
      <c r="K468" t="s">
        <v>5455</v>
      </c>
    </row>
    <row r="469" spans="1:11" x14ac:dyDescent="0.2">
      <c r="A469" t="s">
        <v>2428</v>
      </c>
      <c r="B469" t="s">
        <v>266</v>
      </c>
      <c r="C469" t="s">
        <v>891</v>
      </c>
      <c r="D469" t="s">
        <v>45</v>
      </c>
      <c r="E469" t="s">
        <v>46</v>
      </c>
      <c r="F469">
        <v>19178.54</v>
      </c>
      <c r="G469">
        <v>958.93</v>
      </c>
      <c r="H469">
        <v>18219.61</v>
      </c>
      <c r="I469" t="s">
        <v>29</v>
      </c>
      <c r="J469">
        <v>1.052631752271316</v>
      </c>
      <c r="K469" t="s">
        <v>5455</v>
      </c>
    </row>
    <row r="470" spans="1:11" x14ac:dyDescent="0.2">
      <c r="A470" t="s">
        <v>2086</v>
      </c>
      <c r="B470" t="s">
        <v>386</v>
      </c>
      <c r="C470" t="s">
        <v>708</v>
      </c>
      <c r="D470" t="s">
        <v>45</v>
      </c>
      <c r="E470" t="s">
        <v>46</v>
      </c>
      <c r="F470">
        <v>9502.57</v>
      </c>
      <c r="G470">
        <v>475.13</v>
      </c>
      <c r="H470">
        <v>9027.44</v>
      </c>
      <c r="I470" t="s">
        <v>56</v>
      </c>
      <c r="J470">
        <v>1.0526317538526979</v>
      </c>
      <c r="K470" t="s">
        <v>5455</v>
      </c>
    </row>
    <row r="471" spans="1:11" x14ac:dyDescent="0.2">
      <c r="A471" t="s">
        <v>1760</v>
      </c>
      <c r="B471" t="s">
        <v>193</v>
      </c>
      <c r="C471" t="s">
        <v>1179</v>
      </c>
      <c r="D471" t="s">
        <v>45</v>
      </c>
      <c r="E471" t="s">
        <v>46</v>
      </c>
      <c r="F471">
        <v>12380.16</v>
      </c>
      <c r="G471">
        <v>619.01</v>
      </c>
      <c r="H471">
        <v>11761.15</v>
      </c>
      <c r="I471" t="s">
        <v>29</v>
      </c>
      <c r="J471">
        <v>1.05263175794884</v>
      </c>
      <c r="K471" t="s">
        <v>5455</v>
      </c>
    </row>
    <row r="472" spans="1:11" x14ac:dyDescent="0.2">
      <c r="A472" t="s">
        <v>2848</v>
      </c>
      <c r="B472" t="s">
        <v>209</v>
      </c>
      <c r="C472" t="s">
        <v>210</v>
      </c>
      <c r="D472" t="s">
        <v>45</v>
      </c>
      <c r="E472" t="s">
        <v>46</v>
      </c>
      <c r="F472">
        <v>6101.78</v>
      </c>
      <c r="G472">
        <v>305.08999999999997</v>
      </c>
      <c r="H472">
        <v>5796.69</v>
      </c>
      <c r="I472" t="s">
        <v>56</v>
      </c>
      <c r="J472">
        <v>1.0526317605392039</v>
      </c>
      <c r="K472" t="s">
        <v>5455</v>
      </c>
    </row>
    <row r="473" spans="1:11" x14ac:dyDescent="0.2">
      <c r="A473" t="s">
        <v>4172</v>
      </c>
      <c r="B473" t="s">
        <v>340</v>
      </c>
      <c r="C473" t="s">
        <v>749</v>
      </c>
      <c r="D473" t="s">
        <v>45</v>
      </c>
      <c r="E473" t="s">
        <v>46</v>
      </c>
      <c r="F473">
        <v>3028.99</v>
      </c>
      <c r="G473">
        <v>151.44999999999999</v>
      </c>
      <c r="H473">
        <v>2877.54</v>
      </c>
      <c r="I473" t="s">
        <v>29</v>
      </c>
      <c r="J473">
        <v>1.052631761852137</v>
      </c>
      <c r="K473" t="s">
        <v>5455</v>
      </c>
    </row>
    <row r="474" spans="1:11" x14ac:dyDescent="0.2">
      <c r="A474" t="s">
        <v>3642</v>
      </c>
      <c r="B474" t="s">
        <v>353</v>
      </c>
      <c r="C474" t="s">
        <v>478</v>
      </c>
      <c r="D474" t="s">
        <v>45</v>
      </c>
      <c r="E474" t="s">
        <v>46</v>
      </c>
      <c r="F474">
        <v>20973.13</v>
      </c>
      <c r="G474">
        <v>1048.6600000000001</v>
      </c>
      <c r="H474">
        <v>19924.47</v>
      </c>
      <c r="I474" t="s">
        <v>29</v>
      </c>
      <c r="J474">
        <v>1.0526317638562031</v>
      </c>
      <c r="K474" t="s">
        <v>5455</v>
      </c>
    </row>
    <row r="475" spans="1:11" x14ac:dyDescent="0.2">
      <c r="A475" t="s">
        <v>144</v>
      </c>
      <c r="B475" t="s">
        <v>145</v>
      </c>
      <c r="C475" t="s">
        <v>109</v>
      </c>
      <c r="D475" t="s">
        <v>45</v>
      </c>
      <c r="E475" t="s">
        <v>46</v>
      </c>
      <c r="F475">
        <v>14588.95</v>
      </c>
      <c r="G475">
        <v>729.45</v>
      </c>
      <c r="H475">
        <v>13859.5</v>
      </c>
      <c r="I475" t="s">
        <v>29</v>
      </c>
      <c r="J475">
        <v>1.0526317688228291</v>
      </c>
      <c r="K475" t="s">
        <v>5455</v>
      </c>
    </row>
    <row r="476" spans="1:11" x14ac:dyDescent="0.2">
      <c r="A476" t="s">
        <v>4067</v>
      </c>
      <c r="B476" t="s">
        <v>824</v>
      </c>
      <c r="C476" t="s">
        <v>602</v>
      </c>
      <c r="D476" t="s">
        <v>45</v>
      </c>
      <c r="E476" t="s">
        <v>46</v>
      </c>
      <c r="F476">
        <v>11425.36</v>
      </c>
      <c r="G476">
        <v>571.27</v>
      </c>
      <c r="H476">
        <v>10854.09</v>
      </c>
      <c r="I476" t="s">
        <v>29</v>
      </c>
      <c r="J476">
        <v>1.0526317729077239</v>
      </c>
      <c r="K476" t="s">
        <v>5455</v>
      </c>
    </row>
    <row r="477" spans="1:11" x14ac:dyDescent="0.2">
      <c r="A477" t="s">
        <v>3846</v>
      </c>
      <c r="B477" t="s">
        <v>917</v>
      </c>
      <c r="C477" t="s">
        <v>1179</v>
      </c>
      <c r="D477" t="s">
        <v>45</v>
      </c>
      <c r="E477" t="s">
        <v>46</v>
      </c>
      <c r="F477">
        <v>8325.3700000000008</v>
      </c>
      <c r="G477">
        <v>416.27</v>
      </c>
      <c r="H477">
        <v>7909.1</v>
      </c>
      <c r="I477" t="s">
        <v>56</v>
      </c>
      <c r="J477">
        <v>1.052631778584163</v>
      </c>
      <c r="K477" t="s">
        <v>5455</v>
      </c>
    </row>
    <row r="478" spans="1:11" x14ac:dyDescent="0.2">
      <c r="A478" t="s">
        <v>4479</v>
      </c>
      <c r="B478" t="s">
        <v>98</v>
      </c>
      <c r="C478" t="s">
        <v>831</v>
      </c>
      <c r="D478" t="s">
        <v>45</v>
      </c>
      <c r="E478" t="s">
        <v>46</v>
      </c>
      <c r="F478">
        <v>18120.330000000002</v>
      </c>
      <c r="G478">
        <v>906.02</v>
      </c>
      <c r="H478">
        <v>17214.310000000001</v>
      </c>
      <c r="I478" t="s">
        <v>56</v>
      </c>
      <c r="J478">
        <v>1.052631792967595</v>
      </c>
      <c r="K478" t="s">
        <v>5455</v>
      </c>
    </row>
    <row r="479" spans="1:11" x14ac:dyDescent="0.2">
      <c r="A479" t="s">
        <v>746</v>
      </c>
      <c r="B479" t="s">
        <v>187</v>
      </c>
      <c r="C479" t="s">
        <v>187</v>
      </c>
      <c r="D479" t="s">
        <v>45</v>
      </c>
      <c r="E479" t="s">
        <v>46</v>
      </c>
      <c r="F479">
        <v>15379.14</v>
      </c>
      <c r="G479">
        <v>768.96</v>
      </c>
      <c r="H479">
        <v>14610.18</v>
      </c>
      <c r="I479" t="s">
        <v>41</v>
      </c>
      <c r="J479">
        <v>1.0526317950908199</v>
      </c>
      <c r="K479" t="s">
        <v>5455</v>
      </c>
    </row>
    <row r="480" spans="1:11" x14ac:dyDescent="0.2">
      <c r="A480" t="s">
        <v>2889</v>
      </c>
      <c r="B480" t="s">
        <v>120</v>
      </c>
      <c r="C480" t="s">
        <v>120</v>
      </c>
      <c r="D480" t="s">
        <v>45</v>
      </c>
      <c r="E480" t="s">
        <v>46</v>
      </c>
      <c r="F480">
        <v>12700.95</v>
      </c>
      <c r="G480">
        <v>635.04999999999995</v>
      </c>
      <c r="H480">
        <v>12065.9</v>
      </c>
      <c r="I480" t="s">
        <v>41</v>
      </c>
      <c r="J480">
        <v>1.0526317970478789</v>
      </c>
      <c r="K480" t="s">
        <v>5455</v>
      </c>
    </row>
    <row r="481" spans="1:11" x14ac:dyDescent="0.2">
      <c r="A481" t="s">
        <v>1442</v>
      </c>
      <c r="B481" t="s">
        <v>602</v>
      </c>
      <c r="C481" t="s">
        <v>778</v>
      </c>
      <c r="D481" t="s">
        <v>45</v>
      </c>
      <c r="E481" t="s">
        <v>46</v>
      </c>
      <c r="F481">
        <v>12686.75</v>
      </c>
      <c r="G481">
        <v>634.34</v>
      </c>
      <c r="H481">
        <v>12052.41</v>
      </c>
      <c r="I481" t="s">
        <v>29</v>
      </c>
      <c r="J481">
        <v>1.0526317972919941</v>
      </c>
      <c r="K481" t="s">
        <v>5455</v>
      </c>
    </row>
    <row r="482" spans="1:11" x14ac:dyDescent="0.2">
      <c r="A482" t="s">
        <v>4432</v>
      </c>
      <c r="B482" t="s">
        <v>94</v>
      </c>
      <c r="C482" t="s">
        <v>343</v>
      </c>
      <c r="D482" t="s">
        <v>45</v>
      </c>
      <c r="E482" t="s">
        <v>46</v>
      </c>
      <c r="F482">
        <v>4976.38</v>
      </c>
      <c r="G482">
        <v>248.82</v>
      </c>
      <c r="H482">
        <v>4727.5600000000004</v>
      </c>
      <c r="I482" t="s">
        <v>56</v>
      </c>
      <c r="J482">
        <v>1.052631801605902</v>
      </c>
      <c r="K482" t="s">
        <v>5455</v>
      </c>
    </row>
    <row r="483" spans="1:11" x14ac:dyDescent="0.2">
      <c r="A483" t="s">
        <v>2847</v>
      </c>
      <c r="B483" t="s">
        <v>826</v>
      </c>
      <c r="C483" t="s">
        <v>1234</v>
      </c>
      <c r="D483" t="s">
        <v>45</v>
      </c>
      <c r="E483" t="s">
        <v>46</v>
      </c>
      <c r="F483">
        <v>7372.17</v>
      </c>
      <c r="G483">
        <v>368.61</v>
      </c>
      <c r="H483">
        <v>7003.56</v>
      </c>
      <c r="I483" t="s">
        <v>29</v>
      </c>
      <c r="J483">
        <v>1.052631804396621</v>
      </c>
      <c r="K483" t="s">
        <v>5455</v>
      </c>
    </row>
    <row r="484" spans="1:11" x14ac:dyDescent="0.2">
      <c r="A484" t="s">
        <v>2755</v>
      </c>
      <c r="B484" t="s">
        <v>983</v>
      </c>
      <c r="C484" t="s">
        <v>1623</v>
      </c>
      <c r="D484" t="s">
        <v>45</v>
      </c>
      <c r="E484" t="s">
        <v>46</v>
      </c>
      <c r="F484">
        <v>11997.35</v>
      </c>
      <c r="G484">
        <v>599.87</v>
      </c>
      <c r="H484">
        <v>11397.48</v>
      </c>
      <c r="I484" t="s">
        <v>29</v>
      </c>
      <c r="J484">
        <v>1.052631809838666</v>
      </c>
      <c r="K484" t="s">
        <v>5455</v>
      </c>
    </row>
    <row r="485" spans="1:11" x14ac:dyDescent="0.2">
      <c r="A485" t="s">
        <v>2200</v>
      </c>
      <c r="B485" t="s">
        <v>368</v>
      </c>
      <c r="C485" t="s">
        <v>794</v>
      </c>
      <c r="D485" t="s">
        <v>45</v>
      </c>
      <c r="E485" t="s">
        <v>46</v>
      </c>
      <c r="F485">
        <v>14099.74</v>
      </c>
      <c r="G485">
        <v>704.99</v>
      </c>
      <c r="H485">
        <v>13394.75</v>
      </c>
      <c r="I485" t="s">
        <v>29</v>
      </c>
      <c r="J485">
        <v>1.0526318147035221</v>
      </c>
      <c r="K485" t="s">
        <v>5455</v>
      </c>
    </row>
    <row r="486" spans="1:11" x14ac:dyDescent="0.2">
      <c r="A486" t="s">
        <v>2777</v>
      </c>
      <c r="B486" t="s">
        <v>351</v>
      </c>
      <c r="C486" t="s">
        <v>130</v>
      </c>
      <c r="D486" t="s">
        <v>45</v>
      </c>
      <c r="E486" t="s">
        <v>46</v>
      </c>
      <c r="F486">
        <v>11520.95</v>
      </c>
      <c r="G486">
        <v>576.04999999999995</v>
      </c>
      <c r="H486">
        <v>10944.9</v>
      </c>
      <c r="I486" t="s">
        <v>56</v>
      </c>
      <c r="J486">
        <v>1.0526318193861981</v>
      </c>
      <c r="K486" t="s">
        <v>5455</v>
      </c>
    </row>
    <row r="487" spans="1:11" x14ac:dyDescent="0.2">
      <c r="A487" t="s">
        <v>3085</v>
      </c>
      <c r="B487" t="s">
        <v>117</v>
      </c>
      <c r="C487" t="s">
        <v>605</v>
      </c>
      <c r="D487" t="s">
        <v>45</v>
      </c>
      <c r="E487" t="s">
        <v>46</v>
      </c>
      <c r="F487">
        <v>6758.77</v>
      </c>
      <c r="G487">
        <v>337.94</v>
      </c>
      <c r="H487">
        <v>6420.83</v>
      </c>
      <c r="I487" t="s">
        <v>29</v>
      </c>
      <c r="J487">
        <v>1.0526318248575339</v>
      </c>
      <c r="K487" t="s">
        <v>5455</v>
      </c>
    </row>
    <row r="488" spans="1:11" x14ac:dyDescent="0.2">
      <c r="A488" t="s">
        <v>4357</v>
      </c>
      <c r="B488" t="s">
        <v>456</v>
      </c>
      <c r="C488" t="s">
        <v>778</v>
      </c>
      <c r="D488" t="s">
        <v>45</v>
      </c>
      <c r="E488" t="s">
        <v>46</v>
      </c>
      <c r="F488">
        <v>10959.95</v>
      </c>
      <c r="G488">
        <v>548</v>
      </c>
      <c r="H488">
        <v>10411.950000000001</v>
      </c>
      <c r="I488" t="s">
        <v>29</v>
      </c>
      <c r="J488">
        <v>1.0526318316933909</v>
      </c>
      <c r="K488" t="s">
        <v>5455</v>
      </c>
    </row>
    <row r="489" spans="1:11" x14ac:dyDescent="0.2">
      <c r="A489" t="s">
        <v>1429</v>
      </c>
      <c r="B489" t="s">
        <v>195</v>
      </c>
      <c r="C489" t="s">
        <v>139</v>
      </c>
      <c r="D489" t="s">
        <v>45</v>
      </c>
      <c r="E489" t="s">
        <v>46</v>
      </c>
      <c r="F489">
        <v>16475.32</v>
      </c>
      <c r="G489">
        <v>823.77</v>
      </c>
      <c r="H489">
        <v>15651.55</v>
      </c>
      <c r="I489" t="s">
        <v>29</v>
      </c>
      <c r="J489">
        <v>1.05263184796394</v>
      </c>
      <c r="K489" t="s">
        <v>5455</v>
      </c>
    </row>
    <row r="490" spans="1:11" x14ac:dyDescent="0.2">
      <c r="A490" t="s">
        <v>259</v>
      </c>
      <c r="B490" t="s">
        <v>258</v>
      </c>
      <c r="C490" t="s">
        <v>244</v>
      </c>
      <c r="D490" t="s">
        <v>45</v>
      </c>
      <c r="E490" t="s">
        <v>46</v>
      </c>
      <c r="F490">
        <v>14332.33</v>
      </c>
      <c r="G490">
        <v>716.62</v>
      </c>
      <c r="H490">
        <v>13615.71</v>
      </c>
      <c r="I490" t="s">
        <v>56</v>
      </c>
      <c r="J490">
        <v>1.052631849532635</v>
      </c>
      <c r="K490" t="s">
        <v>5455</v>
      </c>
    </row>
    <row r="491" spans="1:11" x14ac:dyDescent="0.2">
      <c r="A491" t="s">
        <v>1488</v>
      </c>
      <c r="B491" t="s">
        <v>48</v>
      </c>
      <c r="C491" t="s">
        <v>72</v>
      </c>
      <c r="D491" t="s">
        <v>45</v>
      </c>
      <c r="E491" t="s">
        <v>46</v>
      </c>
      <c r="F491">
        <v>16074.12</v>
      </c>
      <c r="G491">
        <v>803.71</v>
      </c>
      <c r="H491">
        <v>15270.41</v>
      </c>
      <c r="I491" t="s">
        <v>29</v>
      </c>
      <c r="J491">
        <v>1.052631854678427</v>
      </c>
      <c r="K491" t="s">
        <v>5455</v>
      </c>
    </row>
    <row r="492" spans="1:11" x14ac:dyDescent="0.2">
      <c r="A492" t="s">
        <v>907</v>
      </c>
      <c r="B492" t="s">
        <v>227</v>
      </c>
      <c r="C492" t="s">
        <v>543</v>
      </c>
      <c r="D492" t="s">
        <v>45</v>
      </c>
      <c r="E492" t="s">
        <v>46</v>
      </c>
      <c r="F492">
        <v>9934.15</v>
      </c>
      <c r="G492">
        <v>496.71</v>
      </c>
      <c r="H492">
        <v>9437.44</v>
      </c>
      <c r="I492" t="s">
        <v>56</v>
      </c>
      <c r="J492">
        <v>1.052631857791944</v>
      </c>
      <c r="K492" t="s">
        <v>5455</v>
      </c>
    </row>
    <row r="493" spans="1:11" x14ac:dyDescent="0.2">
      <c r="A493" t="s">
        <v>2023</v>
      </c>
      <c r="B493" t="s">
        <v>168</v>
      </c>
      <c r="C493" t="s">
        <v>708</v>
      </c>
      <c r="D493" t="s">
        <v>45</v>
      </c>
      <c r="E493" t="s">
        <v>46</v>
      </c>
      <c r="F493">
        <v>15822.32</v>
      </c>
      <c r="G493">
        <v>791.12</v>
      </c>
      <c r="H493">
        <v>15031.2</v>
      </c>
      <c r="I493" t="s">
        <v>29</v>
      </c>
      <c r="J493">
        <v>1.0526318590664749</v>
      </c>
      <c r="K493" t="s">
        <v>5455</v>
      </c>
    </row>
    <row r="494" spans="1:11" x14ac:dyDescent="0.2">
      <c r="A494" t="s">
        <v>4829</v>
      </c>
      <c r="B494" t="s">
        <v>971</v>
      </c>
      <c r="C494" t="s">
        <v>626</v>
      </c>
      <c r="D494" t="s">
        <v>45</v>
      </c>
      <c r="E494" t="s">
        <v>46</v>
      </c>
      <c r="F494">
        <v>5847.57</v>
      </c>
      <c r="G494">
        <v>292.38</v>
      </c>
      <c r="H494">
        <v>5555.19</v>
      </c>
      <c r="I494" t="s">
        <v>29</v>
      </c>
      <c r="J494">
        <v>1.052631863176597</v>
      </c>
      <c r="K494" t="s">
        <v>5455</v>
      </c>
    </row>
    <row r="495" spans="1:11" x14ac:dyDescent="0.2">
      <c r="A495" t="s">
        <v>4371</v>
      </c>
      <c r="B495" t="s">
        <v>295</v>
      </c>
      <c r="C495" t="s">
        <v>244</v>
      </c>
      <c r="D495" t="s">
        <v>45</v>
      </c>
      <c r="E495" t="s">
        <v>46</v>
      </c>
      <c r="F495">
        <v>7494.76</v>
      </c>
      <c r="G495">
        <v>374.74</v>
      </c>
      <c r="H495">
        <v>7120.02</v>
      </c>
      <c r="I495" t="s">
        <v>29</v>
      </c>
      <c r="J495">
        <v>1.052631874629566</v>
      </c>
      <c r="K495" t="s">
        <v>5455</v>
      </c>
    </row>
    <row r="496" spans="1:11" x14ac:dyDescent="0.2">
      <c r="A496" t="s">
        <v>5207</v>
      </c>
      <c r="B496" t="s">
        <v>153</v>
      </c>
      <c r="C496" t="s">
        <v>171</v>
      </c>
      <c r="D496" t="s">
        <v>45</v>
      </c>
      <c r="E496" t="s">
        <v>46</v>
      </c>
      <c r="F496">
        <v>7438.16</v>
      </c>
      <c r="G496">
        <v>371.91</v>
      </c>
      <c r="H496">
        <v>7066.25</v>
      </c>
      <c r="I496" t="s">
        <v>29</v>
      </c>
      <c r="J496">
        <v>1.0526318768795331</v>
      </c>
      <c r="K496" t="s">
        <v>5455</v>
      </c>
    </row>
    <row r="497" spans="1:11" x14ac:dyDescent="0.2">
      <c r="A497" t="s">
        <v>3462</v>
      </c>
      <c r="B497" t="s">
        <v>846</v>
      </c>
      <c r="C497" t="s">
        <v>123</v>
      </c>
      <c r="D497" t="s">
        <v>45</v>
      </c>
      <c r="E497" t="s">
        <v>46</v>
      </c>
      <c r="F497">
        <v>5469.97</v>
      </c>
      <c r="G497">
        <v>273.5</v>
      </c>
      <c r="H497">
        <v>5196.47</v>
      </c>
      <c r="I497" t="s">
        <v>29</v>
      </c>
      <c r="J497">
        <v>1.05263188279736</v>
      </c>
      <c r="K497" t="s">
        <v>5455</v>
      </c>
    </row>
    <row r="498" spans="1:11" x14ac:dyDescent="0.2">
      <c r="A498" t="s">
        <v>2029</v>
      </c>
      <c r="B498" t="s">
        <v>39</v>
      </c>
      <c r="C498" t="s">
        <v>1048</v>
      </c>
      <c r="D498" t="s">
        <v>45</v>
      </c>
      <c r="E498" t="s">
        <v>46</v>
      </c>
      <c r="F498">
        <v>5270.17</v>
      </c>
      <c r="G498">
        <v>263.51</v>
      </c>
      <c r="H498">
        <v>5006.66</v>
      </c>
      <c r="I498" t="s">
        <v>29</v>
      </c>
      <c r="J498">
        <v>1.0526318943167701</v>
      </c>
      <c r="K498" t="s">
        <v>5455</v>
      </c>
    </row>
    <row r="499" spans="1:11" x14ac:dyDescent="0.2">
      <c r="A499" t="s">
        <v>2854</v>
      </c>
      <c r="B499" t="s">
        <v>258</v>
      </c>
      <c r="C499" t="s">
        <v>567</v>
      </c>
      <c r="D499" t="s">
        <v>45</v>
      </c>
      <c r="E499" t="s">
        <v>46</v>
      </c>
      <c r="F499">
        <v>3442.58</v>
      </c>
      <c r="G499">
        <v>172.13</v>
      </c>
      <c r="H499">
        <v>3270.45</v>
      </c>
      <c r="I499" t="s">
        <v>29</v>
      </c>
      <c r="J499">
        <v>1.052631900808757</v>
      </c>
      <c r="K499" t="s">
        <v>5455</v>
      </c>
    </row>
    <row r="500" spans="1:11" x14ac:dyDescent="0.2">
      <c r="A500" t="s">
        <v>4606</v>
      </c>
      <c r="B500" t="s">
        <v>705</v>
      </c>
      <c r="C500" t="s">
        <v>167</v>
      </c>
      <c r="D500" t="s">
        <v>45</v>
      </c>
      <c r="E500" t="s">
        <v>46</v>
      </c>
      <c r="F500">
        <v>6408.56</v>
      </c>
      <c r="G500">
        <v>320.43</v>
      </c>
      <c r="H500">
        <v>6088.13</v>
      </c>
      <c r="I500" t="s">
        <v>29</v>
      </c>
      <c r="J500">
        <v>1.052631924745365</v>
      </c>
      <c r="K500" t="s">
        <v>5455</v>
      </c>
    </row>
    <row r="501" spans="1:11" x14ac:dyDescent="0.2">
      <c r="A501" t="s">
        <v>3279</v>
      </c>
      <c r="B501" t="s">
        <v>200</v>
      </c>
      <c r="C501" t="s">
        <v>335</v>
      </c>
      <c r="D501" t="s">
        <v>45</v>
      </c>
      <c r="E501" t="s">
        <v>46</v>
      </c>
      <c r="F501">
        <v>3165.38</v>
      </c>
      <c r="G501">
        <v>158.27000000000001</v>
      </c>
      <c r="H501">
        <v>3007.11</v>
      </c>
      <c r="I501" t="s">
        <v>29</v>
      </c>
      <c r="J501">
        <v>1.0526319289949491</v>
      </c>
      <c r="K501" t="s">
        <v>5455</v>
      </c>
    </row>
    <row r="502" spans="1:11" x14ac:dyDescent="0.2">
      <c r="A502" t="s">
        <v>3728</v>
      </c>
      <c r="B502" t="s">
        <v>48</v>
      </c>
      <c r="C502" t="s">
        <v>422</v>
      </c>
      <c r="D502" t="s">
        <v>45</v>
      </c>
      <c r="E502" t="s">
        <v>46</v>
      </c>
      <c r="F502">
        <v>9348.74</v>
      </c>
      <c r="G502">
        <v>467.44</v>
      </c>
      <c r="H502">
        <v>8881.2999999999993</v>
      </c>
      <c r="I502" t="s">
        <v>29</v>
      </c>
      <c r="J502">
        <v>1.052631934514092</v>
      </c>
      <c r="K502" t="s">
        <v>5455</v>
      </c>
    </row>
    <row r="503" spans="1:11" x14ac:dyDescent="0.2">
      <c r="A503" t="s">
        <v>352</v>
      </c>
      <c r="B503" t="s">
        <v>353</v>
      </c>
      <c r="C503" t="s">
        <v>156</v>
      </c>
      <c r="D503" t="s">
        <v>45</v>
      </c>
      <c r="E503" t="s">
        <v>46</v>
      </c>
      <c r="F503">
        <v>10784.13</v>
      </c>
      <c r="G503">
        <v>539.21</v>
      </c>
      <c r="H503">
        <v>10244.92</v>
      </c>
      <c r="I503" t="s">
        <v>56</v>
      </c>
      <c r="J503">
        <v>1.0526319385607701</v>
      </c>
      <c r="K503" t="s">
        <v>5455</v>
      </c>
    </row>
    <row r="504" spans="1:11" x14ac:dyDescent="0.2">
      <c r="A504" t="s">
        <v>3988</v>
      </c>
      <c r="B504" t="s">
        <v>669</v>
      </c>
      <c r="C504" t="s">
        <v>386</v>
      </c>
      <c r="D504" t="s">
        <v>45</v>
      </c>
      <c r="E504" t="s">
        <v>46</v>
      </c>
      <c r="F504">
        <v>12167.12</v>
      </c>
      <c r="G504">
        <v>608.36</v>
      </c>
      <c r="H504">
        <v>11558.76</v>
      </c>
      <c r="I504" t="s">
        <v>29</v>
      </c>
      <c r="J504">
        <v>1.0526319432188229</v>
      </c>
      <c r="K504" t="s">
        <v>5455</v>
      </c>
    </row>
    <row r="505" spans="1:11" x14ac:dyDescent="0.2">
      <c r="A505" t="s">
        <v>4723</v>
      </c>
      <c r="B505" t="s">
        <v>603</v>
      </c>
      <c r="C505" t="s">
        <v>741</v>
      </c>
      <c r="D505" t="s">
        <v>45</v>
      </c>
      <c r="E505" t="s">
        <v>46</v>
      </c>
      <c r="F505">
        <v>13500.91</v>
      </c>
      <c r="G505">
        <v>675.05</v>
      </c>
      <c r="H505">
        <v>12825.86</v>
      </c>
      <c r="I505" t="s">
        <v>41</v>
      </c>
      <c r="J505">
        <v>1.052631948267017</v>
      </c>
      <c r="K505" t="s">
        <v>5455</v>
      </c>
    </row>
    <row r="506" spans="1:11" x14ac:dyDescent="0.2">
      <c r="A506" t="s">
        <v>4769</v>
      </c>
      <c r="B506" t="s">
        <v>264</v>
      </c>
      <c r="C506" t="s">
        <v>264</v>
      </c>
      <c r="D506" t="s">
        <v>45</v>
      </c>
      <c r="E506" t="s">
        <v>46</v>
      </c>
      <c r="F506">
        <v>10379.129999999999</v>
      </c>
      <c r="G506">
        <v>518.96</v>
      </c>
      <c r="H506">
        <v>9860.17</v>
      </c>
      <c r="I506" t="s">
        <v>29</v>
      </c>
      <c r="J506">
        <v>1.0526319525931089</v>
      </c>
      <c r="K506" t="s">
        <v>5455</v>
      </c>
    </row>
    <row r="507" spans="1:11" x14ac:dyDescent="0.2">
      <c r="A507" t="s">
        <v>5348</v>
      </c>
      <c r="B507" t="s">
        <v>334</v>
      </c>
      <c r="C507" t="s">
        <v>1825</v>
      </c>
      <c r="D507" t="s">
        <v>45</v>
      </c>
      <c r="E507" t="s">
        <v>46</v>
      </c>
      <c r="F507">
        <v>10281.530000000001</v>
      </c>
      <c r="G507">
        <v>514.08000000000004</v>
      </c>
      <c r="H507">
        <v>9767.4500000000007</v>
      </c>
      <c r="I507" t="s">
        <v>29</v>
      </c>
      <c r="J507">
        <v>1.052631956140037</v>
      </c>
      <c r="K507" t="s">
        <v>5455</v>
      </c>
    </row>
    <row r="508" spans="1:11" x14ac:dyDescent="0.2">
      <c r="A508" t="s">
        <v>1502</v>
      </c>
      <c r="B508" t="s">
        <v>58</v>
      </c>
      <c r="C508" t="s">
        <v>866</v>
      </c>
      <c r="D508" t="s">
        <v>45</v>
      </c>
      <c r="E508" t="s">
        <v>46</v>
      </c>
      <c r="F508">
        <v>13166.51</v>
      </c>
      <c r="G508">
        <v>658.33</v>
      </c>
      <c r="H508">
        <v>12508.18</v>
      </c>
      <c r="I508" t="s">
        <v>29</v>
      </c>
      <c r="J508">
        <v>1.0526319576469161</v>
      </c>
      <c r="K508" t="s">
        <v>5455</v>
      </c>
    </row>
    <row r="509" spans="1:11" x14ac:dyDescent="0.2">
      <c r="A509" t="s">
        <v>4264</v>
      </c>
      <c r="B509" t="s">
        <v>156</v>
      </c>
      <c r="C509" t="s">
        <v>769</v>
      </c>
      <c r="D509" t="s">
        <v>45</v>
      </c>
      <c r="E509" t="s">
        <v>46</v>
      </c>
      <c r="F509">
        <v>2871.98</v>
      </c>
      <c r="G509">
        <v>143.6</v>
      </c>
      <c r="H509">
        <v>2728.38</v>
      </c>
      <c r="I509" t="s">
        <v>56</v>
      </c>
      <c r="J509">
        <v>1.052631964755643</v>
      </c>
      <c r="K509" t="s">
        <v>5455</v>
      </c>
    </row>
    <row r="510" spans="1:11" x14ac:dyDescent="0.2">
      <c r="A510" t="s">
        <v>5162</v>
      </c>
      <c r="B510" t="s">
        <v>409</v>
      </c>
      <c r="C510" t="s">
        <v>1278</v>
      </c>
      <c r="D510" t="s">
        <v>45</v>
      </c>
      <c r="E510" t="s">
        <v>46</v>
      </c>
      <c r="F510">
        <v>2866.38</v>
      </c>
      <c r="G510">
        <v>143.32</v>
      </c>
      <c r="H510">
        <v>2723.06</v>
      </c>
      <c r="I510" t="s">
        <v>29</v>
      </c>
      <c r="J510">
        <v>1.0526319655093901</v>
      </c>
      <c r="K510" t="s">
        <v>5455</v>
      </c>
    </row>
    <row r="511" spans="1:11" x14ac:dyDescent="0.2">
      <c r="A511" t="s">
        <v>518</v>
      </c>
      <c r="B511" t="s">
        <v>435</v>
      </c>
      <c r="C511" t="s">
        <v>230</v>
      </c>
      <c r="D511" t="s">
        <v>45</v>
      </c>
      <c r="E511" t="s">
        <v>46</v>
      </c>
      <c r="F511">
        <v>5697.56</v>
      </c>
      <c r="G511">
        <v>284.88</v>
      </c>
      <c r="H511">
        <v>5412.68</v>
      </c>
      <c r="I511" t="s">
        <v>29</v>
      </c>
      <c r="J511">
        <v>1.052631967897603</v>
      </c>
      <c r="K511" t="s">
        <v>5455</v>
      </c>
    </row>
    <row r="512" spans="1:11" x14ac:dyDescent="0.2">
      <c r="A512" t="s">
        <v>1013</v>
      </c>
      <c r="B512" t="s">
        <v>1014</v>
      </c>
      <c r="C512" t="s">
        <v>574</v>
      </c>
      <c r="D512" t="s">
        <v>45</v>
      </c>
      <c r="E512" t="s">
        <v>46</v>
      </c>
      <c r="F512">
        <v>8393.34</v>
      </c>
      <c r="G512">
        <v>419.67</v>
      </c>
      <c r="H512">
        <v>7973.67</v>
      </c>
      <c r="I512" t="s">
        <v>29</v>
      </c>
      <c r="J512">
        <v>1.052631974987678</v>
      </c>
      <c r="K512" t="s">
        <v>5455</v>
      </c>
    </row>
    <row r="513" spans="1:11" x14ac:dyDescent="0.2">
      <c r="A513" t="s">
        <v>4550</v>
      </c>
      <c r="B513" t="s">
        <v>891</v>
      </c>
      <c r="C513" t="s">
        <v>578</v>
      </c>
      <c r="D513" t="s">
        <v>45</v>
      </c>
      <c r="E513" t="s">
        <v>46</v>
      </c>
      <c r="F513">
        <v>12507.31</v>
      </c>
      <c r="G513">
        <v>625.37</v>
      </c>
      <c r="H513">
        <v>11881.94</v>
      </c>
      <c r="I513" t="s">
        <v>29</v>
      </c>
      <c r="J513">
        <v>1.05263197760635</v>
      </c>
      <c r="K513" t="s">
        <v>5455</v>
      </c>
    </row>
    <row r="514" spans="1:11" x14ac:dyDescent="0.2">
      <c r="A514" t="s">
        <v>2515</v>
      </c>
      <c r="B514" t="s">
        <v>863</v>
      </c>
      <c r="C514" t="s">
        <v>706</v>
      </c>
      <c r="D514" t="s">
        <v>45</v>
      </c>
      <c r="E514" t="s">
        <v>46</v>
      </c>
      <c r="F514">
        <v>8306.74</v>
      </c>
      <c r="G514">
        <v>415.34</v>
      </c>
      <c r="H514">
        <v>7891.4</v>
      </c>
      <c r="I514" t="s">
        <v>29</v>
      </c>
      <c r="J514">
        <v>1.0526319791165071</v>
      </c>
      <c r="K514" t="s">
        <v>5455</v>
      </c>
    </row>
    <row r="515" spans="1:11" x14ac:dyDescent="0.2">
      <c r="A515" t="s">
        <v>3581</v>
      </c>
      <c r="B515" t="s">
        <v>787</v>
      </c>
      <c r="C515" t="s">
        <v>193</v>
      </c>
      <c r="D515" t="s">
        <v>45</v>
      </c>
      <c r="E515" t="s">
        <v>46</v>
      </c>
      <c r="F515">
        <v>12425.91</v>
      </c>
      <c r="G515">
        <v>621.29999999999995</v>
      </c>
      <c r="H515">
        <v>11804.61</v>
      </c>
      <c r="I515" t="s">
        <v>29</v>
      </c>
      <c r="J515">
        <v>1.0526319802178981</v>
      </c>
      <c r="K515" t="s">
        <v>5455</v>
      </c>
    </row>
    <row r="516" spans="1:11" x14ac:dyDescent="0.2">
      <c r="A516" t="s">
        <v>4283</v>
      </c>
      <c r="B516" t="s">
        <v>234</v>
      </c>
      <c r="C516" t="s">
        <v>443</v>
      </c>
      <c r="D516" t="s">
        <v>45</v>
      </c>
      <c r="E516" t="s">
        <v>46</v>
      </c>
      <c r="F516">
        <v>4068.37</v>
      </c>
      <c r="G516">
        <v>203.42</v>
      </c>
      <c r="H516">
        <v>3864.95</v>
      </c>
      <c r="I516" t="s">
        <v>29</v>
      </c>
      <c r="J516">
        <v>1.052631987477199</v>
      </c>
      <c r="K516" t="s">
        <v>5455</v>
      </c>
    </row>
    <row r="517" spans="1:11" x14ac:dyDescent="0.2">
      <c r="A517" t="s">
        <v>1992</v>
      </c>
      <c r="B517" t="s">
        <v>839</v>
      </c>
      <c r="C517" t="s">
        <v>722</v>
      </c>
      <c r="D517" t="s">
        <v>45</v>
      </c>
      <c r="E517" t="s">
        <v>46</v>
      </c>
      <c r="F517">
        <v>2674.38</v>
      </c>
      <c r="G517">
        <v>133.72</v>
      </c>
      <c r="H517">
        <v>2540.66</v>
      </c>
      <c r="I517" t="s">
        <v>29</v>
      </c>
      <c r="J517">
        <v>1.052631993261594</v>
      </c>
      <c r="K517" t="s">
        <v>5455</v>
      </c>
    </row>
    <row r="518" spans="1:11" x14ac:dyDescent="0.2">
      <c r="A518" t="s">
        <v>2154</v>
      </c>
      <c r="B518" t="s">
        <v>215</v>
      </c>
      <c r="C518" t="s">
        <v>190</v>
      </c>
      <c r="D518" t="s">
        <v>45</v>
      </c>
      <c r="E518" t="s">
        <v>46</v>
      </c>
      <c r="F518">
        <v>10614.52</v>
      </c>
      <c r="G518">
        <v>530.73</v>
      </c>
      <c r="H518">
        <v>10083.790000000001</v>
      </c>
      <c r="I518" t="s">
        <v>29</v>
      </c>
      <c r="J518">
        <v>1.0526319965013149</v>
      </c>
      <c r="K518" t="s">
        <v>5455</v>
      </c>
    </row>
    <row r="519" spans="1:11" x14ac:dyDescent="0.2">
      <c r="A519" t="s">
        <v>5246</v>
      </c>
      <c r="B519" t="s">
        <v>54</v>
      </c>
      <c r="C519" t="s">
        <v>132</v>
      </c>
      <c r="D519" t="s">
        <v>45</v>
      </c>
      <c r="E519" t="s">
        <v>46</v>
      </c>
      <c r="F519">
        <v>10540.52</v>
      </c>
      <c r="G519">
        <v>527.03</v>
      </c>
      <c r="H519">
        <v>10013.49</v>
      </c>
      <c r="I519" t="s">
        <v>29</v>
      </c>
      <c r="J519">
        <v>1.0526319994327651</v>
      </c>
      <c r="K519" t="s">
        <v>5455</v>
      </c>
    </row>
    <row r="520" spans="1:11" x14ac:dyDescent="0.2">
      <c r="A520" t="s">
        <v>2582</v>
      </c>
      <c r="B520" t="s">
        <v>649</v>
      </c>
      <c r="C520" t="s">
        <v>258</v>
      </c>
      <c r="D520" t="s">
        <v>45</v>
      </c>
      <c r="E520" t="s">
        <v>46</v>
      </c>
      <c r="F520">
        <v>9193.5300000000007</v>
      </c>
      <c r="G520">
        <v>459.68</v>
      </c>
      <c r="H520">
        <v>8733.85</v>
      </c>
      <c r="I520" t="s">
        <v>29</v>
      </c>
      <c r="J520">
        <v>1.0526320007785801</v>
      </c>
      <c r="K520" t="s">
        <v>5455</v>
      </c>
    </row>
    <row r="521" spans="1:11" x14ac:dyDescent="0.2">
      <c r="A521" t="s">
        <v>5055</v>
      </c>
      <c r="B521" t="s">
        <v>50</v>
      </c>
      <c r="C521" t="s">
        <v>295</v>
      </c>
      <c r="D521" t="s">
        <v>45</v>
      </c>
      <c r="E521" t="s">
        <v>46</v>
      </c>
      <c r="F521">
        <v>11370.11</v>
      </c>
      <c r="G521">
        <v>568.51</v>
      </c>
      <c r="H521">
        <v>10801.6</v>
      </c>
      <c r="I521" t="s">
        <v>29</v>
      </c>
      <c r="J521">
        <v>1.0526320174788919</v>
      </c>
      <c r="K521" t="s">
        <v>5455</v>
      </c>
    </row>
    <row r="522" spans="1:11" x14ac:dyDescent="0.2">
      <c r="A522" t="s">
        <v>5183</v>
      </c>
      <c r="B522" t="s">
        <v>426</v>
      </c>
      <c r="C522" t="s">
        <v>813</v>
      </c>
      <c r="D522" t="s">
        <v>45</v>
      </c>
      <c r="E522" t="s">
        <v>46</v>
      </c>
      <c r="F522">
        <v>11069.91</v>
      </c>
      <c r="G522">
        <v>553.5</v>
      </c>
      <c r="H522">
        <v>10516.41</v>
      </c>
      <c r="I522" t="s">
        <v>29</v>
      </c>
      <c r="J522">
        <v>1.0526320293712399</v>
      </c>
      <c r="K522" t="s">
        <v>5455</v>
      </c>
    </row>
    <row r="523" spans="1:11" x14ac:dyDescent="0.2">
      <c r="A523" t="s">
        <v>591</v>
      </c>
      <c r="B523" t="s">
        <v>133</v>
      </c>
      <c r="C523" t="s">
        <v>217</v>
      </c>
      <c r="D523" t="s">
        <v>45</v>
      </c>
      <c r="E523" t="s">
        <v>46</v>
      </c>
      <c r="F523">
        <v>3682.17</v>
      </c>
      <c r="G523">
        <v>184.11</v>
      </c>
      <c r="H523">
        <v>3498.06</v>
      </c>
      <c r="I523" t="s">
        <v>29</v>
      </c>
      <c r="J523">
        <v>1.05263203032538</v>
      </c>
      <c r="K523" t="s">
        <v>5455</v>
      </c>
    </row>
    <row r="524" spans="1:11" x14ac:dyDescent="0.2">
      <c r="A524" t="s">
        <v>333</v>
      </c>
      <c r="B524" t="s">
        <v>334</v>
      </c>
      <c r="C524" t="s">
        <v>335</v>
      </c>
      <c r="D524" t="s">
        <v>45</v>
      </c>
      <c r="E524" t="s">
        <v>46</v>
      </c>
      <c r="F524">
        <v>10772.91</v>
      </c>
      <c r="G524">
        <v>538.65</v>
      </c>
      <c r="H524">
        <v>10234.26</v>
      </c>
      <c r="I524" t="s">
        <v>29</v>
      </c>
      <c r="J524">
        <v>1.05263204178905</v>
      </c>
      <c r="K524" t="s">
        <v>5455</v>
      </c>
    </row>
    <row r="525" spans="1:11" x14ac:dyDescent="0.2">
      <c r="A525" t="s">
        <v>4244</v>
      </c>
      <c r="B525" t="s">
        <v>983</v>
      </c>
      <c r="C525" t="s">
        <v>472</v>
      </c>
      <c r="D525" t="s">
        <v>45</v>
      </c>
      <c r="E525" t="s">
        <v>46</v>
      </c>
      <c r="F525">
        <v>10760.11</v>
      </c>
      <c r="G525">
        <v>538.01</v>
      </c>
      <c r="H525">
        <v>10222.1</v>
      </c>
      <c r="I525" t="s">
        <v>56</v>
      </c>
      <c r="J525">
        <v>1.0526320423396369</v>
      </c>
      <c r="K525" t="s">
        <v>5455</v>
      </c>
    </row>
    <row r="526" spans="1:11" x14ac:dyDescent="0.2">
      <c r="A526" t="s">
        <v>369</v>
      </c>
      <c r="B526" t="s">
        <v>370</v>
      </c>
      <c r="C526" t="s">
        <v>371</v>
      </c>
      <c r="D526" t="s">
        <v>45</v>
      </c>
      <c r="E526" t="s">
        <v>46</v>
      </c>
      <c r="F526">
        <v>10654.91</v>
      </c>
      <c r="G526">
        <v>532.75</v>
      </c>
      <c r="H526">
        <v>10122.16</v>
      </c>
      <c r="I526" t="s">
        <v>29</v>
      </c>
      <c r="J526">
        <v>1.052632046914888</v>
      </c>
      <c r="K526" t="s">
        <v>5455</v>
      </c>
    </row>
    <row r="527" spans="1:11" x14ac:dyDescent="0.2">
      <c r="A527" t="s">
        <v>1632</v>
      </c>
      <c r="B527" t="s">
        <v>525</v>
      </c>
      <c r="C527" t="s">
        <v>167</v>
      </c>
      <c r="D527" t="s">
        <v>45</v>
      </c>
      <c r="E527" t="s">
        <v>46</v>
      </c>
      <c r="F527">
        <v>5775.75</v>
      </c>
      <c r="G527">
        <v>288.79000000000002</v>
      </c>
      <c r="H527">
        <v>5486.96</v>
      </c>
      <c r="I527" t="s">
        <v>41</v>
      </c>
      <c r="J527">
        <v>1.0526320585533699</v>
      </c>
      <c r="K527" t="s">
        <v>5455</v>
      </c>
    </row>
    <row r="528" spans="1:11" x14ac:dyDescent="0.2">
      <c r="A528" t="s">
        <v>1861</v>
      </c>
      <c r="B528" t="s">
        <v>574</v>
      </c>
      <c r="C528" t="s">
        <v>567</v>
      </c>
      <c r="D528" t="s">
        <v>45</v>
      </c>
      <c r="E528" t="s">
        <v>46</v>
      </c>
      <c r="F528">
        <v>7952.53</v>
      </c>
      <c r="G528">
        <v>397.63</v>
      </c>
      <c r="H528">
        <v>7554.9</v>
      </c>
      <c r="I528" t="s">
        <v>29</v>
      </c>
      <c r="J528">
        <v>1.0526320666057789</v>
      </c>
      <c r="K528" t="s">
        <v>5455</v>
      </c>
    </row>
    <row r="529" spans="1:11" x14ac:dyDescent="0.2">
      <c r="A529" t="s">
        <v>968</v>
      </c>
      <c r="B529" t="s">
        <v>754</v>
      </c>
      <c r="C529" t="s">
        <v>567</v>
      </c>
      <c r="D529" t="s">
        <v>45</v>
      </c>
      <c r="E529" t="s">
        <v>46</v>
      </c>
      <c r="F529">
        <v>8744.32</v>
      </c>
      <c r="G529">
        <v>437.22</v>
      </c>
      <c r="H529">
        <v>8307.1</v>
      </c>
      <c r="I529" t="s">
        <v>29</v>
      </c>
      <c r="J529">
        <v>1.052632085806118</v>
      </c>
      <c r="K529" t="s">
        <v>5455</v>
      </c>
    </row>
    <row r="530" spans="1:11" x14ac:dyDescent="0.2">
      <c r="A530" t="s">
        <v>3980</v>
      </c>
      <c r="B530" t="s">
        <v>762</v>
      </c>
      <c r="C530" t="s">
        <v>359</v>
      </c>
      <c r="D530" t="s">
        <v>45</v>
      </c>
      <c r="E530" t="s">
        <v>46</v>
      </c>
      <c r="F530">
        <v>5398.95</v>
      </c>
      <c r="G530">
        <v>269.95</v>
      </c>
      <c r="H530">
        <v>5129</v>
      </c>
      <c r="I530" t="s">
        <v>29</v>
      </c>
      <c r="J530">
        <v>1.0526320920257359</v>
      </c>
      <c r="K530" t="s">
        <v>5455</v>
      </c>
    </row>
    <row r="531" spans="1:11" x14ac:dyDescent="0.2">
      <c r="A531" t="s">
        <v>3747</v>
      </c>
      <c r="B531" t="s">
        <v>285</v>
      </c>
      <c r="C531" t="s">
        <v>168</v>
      </c>
      <c r="D531" t="s">
        <v>45</v>
      </c>
      <c r="E531" t="s">
        <v>46</v>
      </c>
      <c r="F531">
        <v>4138.76</v>
      </c>
      <c r="G531">
        <v>206.94</v>
      </c>
      <c r="H531">
        <v>3931.82</v>
      </c>
      <c r="I531" t="s">
        <v>29</v>
      </c>
      <c r="J531">
        <v>1.0526321143897741</v>
      </c>
      <c r="K531" t="s">
        <v>5455</v>
      </c>
    </row>
    <row r="532" spans="1:11" x14ac:dyDescent="0.2">
      <c r="A532" t="s">
        <v>1965</v>
      </c>
      <c r="B532" t="s">
        <v>1048</v>
      </c>
      <c r="C532" t="s">
        <v>380</v>
      </c>
      <c r="D532" t="s">
        <v>45</v>
      </c>
      <c r="E532" t="s">
        <v>46</v>
      </c>
      <c r="F532">
        <v>2995.97</v>
      </c>
      <c r="G532">
        <v>149.80000000000001</v>
      </c>
      <c r="H532">
        <v>2846.17</v>
      </c>
      <c r="I532" t="s">
        <v>29</v>
      </c>
      <c r="J532">
        <v>1.052632133709511</v>
      </c>
      <c r="K532" t="s">
        <v>5455</v>
      </c>
    </row>
    <row r="533" spans="1:11" x14ac:dyDescent="0.2">
      <c r="A533" t="s">
        <v>3787</v>
      </c>
      <c r="B533" t="s">
        <v>451</v>
      </c>
      <c r="C533" t="s">
        <v>679</v>
      </c>
      <c r="D533" t="s">
        <v>45</v>
      </c>
      <c r="E533" t="s">
        <v>46</v>
      </c>
      <c r="F533">
        <v>5848.94</v>
      </c>
      <c r="G533">
        <v>292.45</v>
      </c>
      <c r="H533">
        <v>5556.49</v>
      </c>
      <c r="I533" t="s">
        <v>29</v>
      </c>
      <c r="J533">
        <v>1.0526321472728291</v>
      </c>
      <c r="K533" t="s">
        <v>5455</v>
      </c>
    </row>
    <row r="534" spans="1:11" x14ac:dyDescent="0.2">
      <c r="A534" t="s">
        <v>1612</v>
      </c>
      <c r="B534" t="s">
        <v>133</v>
      </c>
      <c r="C534" t="s">
        <v>133</v>
      </c>
      <c r="D534" t="s">
        <v>45</v>
      </c>
      <c r="E534" t="s">
        <v>46</v>
      </c>
      <c r="F534">
        <v>6766.73</v>
      </c>
      <c r="G534">
        <v>338.34</v>
      </c>
      <c r="H534">
        <v>6428.39</v>
      </c>
      <c r="I534" t="s">
        <v>29</v>
      </c>
      <c r="J534">
        <v>1.052632152062958</v>
      </c>
      <c r="K534" t="s">
        <v>5455</v>
      </c>
    </row>
    <row r="535" spans="1:11" x14ac:dyDescent="0.2">
      <c r="A535" t="s">
        <v>4834</v>
      </c>
      <c r="B535" t="s">
        <v>465</v>
      </c>
      <c r="C535" t="s">
        <v>126</v>
      </c>
      <c r="D535" t="s">
        <v>45</v>
      </c>
      <c r="E535" t="s">
        <v>46</v>
      </c>
      <c r="F535">
        <v>6714.93</v>
      </c>
      <c r="G535">
        <v>335.75</v>
      </c>
      <c r="H535">
        <v>6379.18</v>
      </c>
      <c r="I535" t="s">
        <v>56</v>
      </c>
      <c r="J535">
        <v>1.0526321564840619</v>
      </c>
      <c r="K535" t="s">
        <v>5455</v>
      </c>
    </row>
    <row r="536" spans="1:11" x14ac:dyDescent="0.2">
      <c r="A536" t="s">
        <v>1937</v>
      </c>
      <c r="B536" t="s">
        <v>515</v>
      </c>
      <c r="C536" t="s">
        <v>101</v>
      </c>
      <c r="D536" t="s">
        <v>45</v>
      </c>
      <c r="E536" t="s">
        <v>46</v>
      </c>
      <c r="F536">
        <v>4442.95</v>
      </c>
      <c r="G536">
        <v>222.15</v>
      </c>
      <c r="H536">
        <v>4220.8</v>
      </c>
      <c r="I536" t="s">
        <v>29</v>
      </c>
      <c r="J536">
        <v>1.0526322024260799</v>
      </c>
      <c r="K536" t="s">
        <v>5455</v>
      </c>
    </row>
    <row r="537" spans="1:11" x14ac:dyDescent="0.2">
      <c r="A537" t="s">
        <v>1391</v>
      </c>
      <c r="B537" t="s">
        <v>1021</v>
      </c>
      <c r="C537" t="s">
        <v>595</v>
      </c>
      <c r="D537" t="s">
        <v>45</v>
      </c>
      <c r="E537" t="s">
        <v>46</v>
      </c>
      <c r="F537">
        <v>5149.1400000000003</v>
      </c>
      <c r="G537">
        <v>257.45999999999998</v>
      </c>
      <c r="H537">
        <v>4891.68</v>
      </c>
      <c r="I537" t="s">
        <v>29</v>
      </c>
      <c r="J537">
        <v>1.052632224511824</v>
      </c>
      <c r="K537" t="s">
        <v>5455</v>
      </c>
    </row>
    <row r="538" spans="1:11" x14ac:dyDescent="0.2">
      <c r="A538" t="s">
        <v>281</v>
      </c>
      <c r="B538" t="s">
        <v>282</v>
      </c>
      <c r="C538" t="s">
        <v>283</v>
      </c>
      <c r="D538" t="s">
        <v>45</v>
      </c>
      <c r="E538" t="s">
        <v>46</v>
      </c>
      <c r="F538">
        <v>7453.11</v>
      </c>
      <c r="G538">
        <v>372.66</v>
      </c>
      <c r="H538">
        <v>7080.45</v>
      </c>
      <c r="I538" t="s">
        <v>56</v>
      </c>
      <c r="J538">
        <v>1.052632247950342</v>
      </c>
      <c r="K538" t="s">
        <v>5455</v>
      </c>
    </row>
    <row r="539" spans="1:11" x14ac:dyDescent="0.2">
      <c r="A539" t="s">
        <v>1030</v>
      </c>
      <c r="B539" t="s">
        <v>148</v>
      </c>
      <c r="C539" t="s">
        <v>305</v>
      </c>
      <c r="D539" t="s">
        <v>45</v>
      </c>
      <c r="E539" t="s">
        <v>46</v>
      </c>
      <c r="F539">
        <v>8271.5</v>
      </c>
      <c r="G539">
        <v>413.58</v>
      </c>
      <c r="H539">
        <v>7857.92</v>
      </c>
      <c r="I539" t="s">
        <v>29</v>
      </c>
      <c r="J539">
        <v>1.052632248737579</v>
      </c>
      <c r="K539" t="s">
        <v>5455</v>
      </c>
    </row>
    <row r="540" spans="1:11" x14ac:dyDescent="0.2">
      <c r="A540" t="s">
        <v>4582</v>
      </c>
      <c r="B540" t="s">
        <v>557</v>
      </c>
      <c r="C540" t="s">
        <v>557</v>
      </c>
      <c r="D540" t="s">
        <v>45</v>
      </c>
      <c r="E540" t="s">
        <v>46</v>
      </c>
      <c r="F540">
        <v>5781.13</v>
      </c>
      <c r="G540">
        <v>289.06</v>
      </c>
      <c r="H540">
        <v>5492.07</v>
      </c>
      <c r="I540" t="s">
        <v>29</v>
      </c>
      <c r="J540">
        <v>1.0526322497710341</v>
      </c>
      <c r="K540" t="s">
        <v>5455</v>
      </c>
    </row>
    <row r="541" spans="1:11" x14ac:dyDescent="0.2">
      <c r="A541" t="s">
        <v>3195</v>
      </c>
      <c r="B541" t="s">
        <v>106</v>
      </c>
      <c r="C541" t="s">
        <v>340</v>
      </c>
      <c r="D541" t="s">
        <v>45</v>
      </c>
      <c r="E541" t="s">
        <v>46</v>
      </c>
      <c r="F541">
        <v>7947.9</v>
      </c>
      <c r="G541">
        <v>397.4</v>
      </c>
      <c r="H541">
        <v>7550.5</v>
      </c>
      <c r="I541" t="s">
        <v>29</v>
      </c>
      <c r="J541">
        <v>1.052632276008211</v>
      </c>
      <c r="K541" t="s">
        <v>5455</v>
      </c>
    </row>
    <row r="542" spans="1:11" x14ac:dyDescent="0.2">
      <c r="A542" t="s">
        <v>5285</v>
      </c>
      <c r="B542" t="s">
        <v>679</v>
      </c>
      <c r="C542" t="s">
        <v>85</v>
      </c>
      <c r="D542" t="s">
        <v>45</v>
      </c>
      <c r="E542" t="s">
        <v>46</v>
      </c>
      <c r="F542">
        <v>4765.34</v>
      </c>
      <c r="G542">
        <v>238.27</v>
      </c>
      <c r="H542">
        <v>4527.07</v>
      </c>
      <c r="I542" t="s">
        <v>29</v>
      </c>
      <c r="J542">
        <v>1.052632276505554</v>
      </c>
      <c r="K542" t="s">
        <v>5455</v>
      </c>
    </row>
    <row r="543" spans="1:11" x14ac:dyDescent="0.2">
      <c r="A543" t="s">
        <v>3020</v>
      </c>
      <c r="B543" t="s">
        <v>238</v>
      </c>
      <c r="C543" t="s">
        <v>124</v>
      </c>
      <c r="D543" t="s">
        <v>45</v>
      </c>
      <c r="E543" t="s">
        <v>46</v>
      </c>
      <c r="F543">
        <v>3171.56</v>
      </c>
      <c r="G543">
        <v>158.58000000000001</v>
      </c>
      <c r="H543">
        <v>3012.98</v>
      </c>
      <c r="I543" t="s">
        <v>29</v>
      </c>
      <c r="J543">
        <v>1.052632277678577</v>
      </c>
      <c r="K543" t="s">
        <v>5455</v>
      </c>
    </row>
    <row r="544" spans="1:11" x14ac:dyDescent="0.2">
      <c r="A544" t="s">
        <v>4773</v>
      </c>
      <c r="B544" t="s">
        <v>516</v>
      </c>
      <c r="C544" t="s">
        <v>520</v>
      </c>
      <c r="D544" t="s">
        <v>45</v>
      </c>
      <c r="E544" t="s">
        <v>46</v>
      </c>
      <c r="F544">
        <v>2362.5700000000002</v>
      </c>
      <c r="G544">
        <v>118.13</v>
      </c>
      <c r="H544">
        <v>2244.44</v>
      </c>
      <c r="I544" t="s">
        <v>29</v>
      </c>
      <c r="J544">
        <v>1.052632282440163</v>
      </c>
      <c r="K544" t="s">
        <v>5455</v>
      </c>
    </row>
    <row r="545" spans="1:11" x14ac:dyDescent="0.2">
      <c r="A545" t="s">
        <v>2114</v>
      </c>
      <c r="B545" t="s">
        <v>253</v>
      </c>
      <c r="C545" t="s">
        <v>824</v>
      </c>
      <c r="D545" t="s">
        <v>45</v>
      </c>
      <c r="E545" t="s">
        <v>46</v>
      </c>
      <c r="F545">
        <v>6071.52</v>
      </c>
      <c r="G545">
        <v>303.58</v>
      </c>
      <c r="H545">
        <v>5767.94</v>
      </c>
      <c r="I545" t="s">
        <v>29</v>
      </c>
      <c r="J545">
        <v>1.0526323089352529</v>
      </c>
      <c r="K545" t="s">
        <v>5455</v>
      </c>
    </row>
    <row r="546" spans="1:11" x14ac:dyDescent="0.2">
      <c r="A546" t="s">
        <v>2574</v>
      </c>
      <c r="B546" t="s">
        <v>286</v>
      </c>
      <c r="C546" t="s">
        <v>458</v>
      </c>
      <c r="D546" t="s">
        <v>45</v>
      </c>
      <c r="E546" t="s">
        <v>46</v>
      </c>
      <c r="F546">
        <v>3717.35</v>
      </c>
      <c r="G546">
        <v>185.87</v>
      </c>
      <c r="H546">
        <v>3531.48</v>
      </c>
      <c r="I546" t="s">
        <v>29</v>
      </c>
      <c r="J546">
        <v>1.05263232412473</v>
      </c>
      <c r="K546" t="s">
        <v>5455</v>
      </c>
    </row>
    <row r="547" spans="1:11" x14ac:dyDescent="0.2">
      <c r="A547" t="s">
        <v>1993</v>
      </c>
      <c r="B547" t="s">
        <v>26</v>
      </c>
      <c r="C547" t="s">
        <v>141</v>
      </c>
      <c r="D547" t="s">
        <v>45</v>
      </c>
      <c r="E547" t="s">
        <v>46</v>
      </c>
      <c r="F547">
        <v>5024.7299999999996</v>
      </c>
      <c r="G547">
        <v>251.24</v>
      </c>
      <c r="H547">
        <v>4773.49</v>
      </c>
      <c r="I547" t="s">
        <v>41</v>
      </c>
      <c r="J547">
        <v>1.0526323507538511</v>
      </c>
      <c r="K547" t="s">
        <v>5455</v>
      </c>
    </row>
    <row r="548" spans="1:11" x14ac:dyDescent="0.2">
      <c r="A548" t="s">
        <v>1427</v>
      </c>
      <c r="B548" t="s">
        <v>181</v>
      </c>
      <c r="C548" t="s">
        <v>121</v>
      </c>
      <c r="D548" t="s">
        <v>45</v>
      </c>
      <c r="E548" t="s">
        <v>46</v>
      </c>
      <c r="F548">
        <v>6110.51</v>
      </c>
      <c r="G548">
        <v>305.52999999999997</v>
      </c>
      <c r="H548">
        <v>5804.98</v>
      </c>
      <c r="I548" t="s">
        <v>29</v>
      </c>
      <c r="J548">
        <v>1.052632394943652</v>
      </c>
      <c r="K548" t="s">
        <v>5455</v>
      </c>
    </row>
    <row r="549" spans="1:11" x14ac:dyDescent="0.2">
      <c r="A549" t="s">
        <v>4946</v>
      </c>
      <c r="B549" t="s">
        <v>1234</v>
      </c>
      <c r="C549" t="s">
        <v>400</v>
      </c>
      <c r="D549" t="s">
        <v>45</v>
      </c>
      <c r="E549" t="s">
        <v>46</v>
      </c>
      <c r="F549">
        <v>5292.12</v>
      </c>
      <c r="G549">
        <v>264.61</v>
      </c>
      <c r="H549">
        <v>5027.51</v>
      </c>
      <c r="I549" t="s">
        <v>29</v>
      </c>
      <c r="J549">
        <v>1.0526324164447209</v>
      </c>
      <c r="K549" t="s">
        <v>5455</v>
      </c>
    </row>
    <row r="550" spans="1:11" x14ac:dyDescent="0.2">
      <c r="A550" t="s">
        <v>4955</v>
      </c>
      <c r="B550" t="s">
        <v>449</v>
      </c>
      <c r="C550" t="s">
        <v>839</v>
      </c>
      <c r="D550" t="s">
        <v>45</v>
      </c>
      <c r="E550" t="s">
        <v>46</v>
      </c>
      <c r="F550">
        <v>5216.32</v>
      </c>
      <c r="G550">
        <v>260.82</v>
      </c>
      <c r="H550">
        <v>4955.5</v>
      </c>
      <c r="I550" t="s">
        <v>29</v>
      </c>
      <c r="J550">
        <v>1.05263242861467</v>
      </c>
      <c r="K550" t="s">
        <v>5455</v>
      </c>
    </row>
    <row r="551" spans="1:11" x14ac:dyDescent="0.2">
      <c r="A551" t="s">
        <v>1487</v>
      </c>
      <c r="B551" t="s">
        <v>1035</v>
      </c>
      <c r="C551" t="s">
        <v>1035</v>
      </c>
      <c r="D551" t="s">
        <v>45</v>
      </c>
      <c r="E551" t="s">
        <v>46</v>
      </c>
      <c r="F551">
        <v>3203.55</v>
      </c>
      <c r="G551">
        <v>160.18</v>
      </c>
      <c r="H551">
        <v>3043.37</v>
      </c>
      <c r="I551" t="s">
        <v>29</v>
      </c>
      <c r="J551">
        <v>1.0526324436397809</v>
      </c>
      <c r="K551" t="s">
        <v>5455</v>
      </c>
    </row>
    <row r="552" spans="1:11" x14ac:dyDescent="0.2">
      <c r="A552" t="s">
        <v>3919</v>
      </c>
      <c r="B552" t="s">
        <v>1278</v>
      </c>
      <c r="C552" t="s">
        <v>1234</v>
      </c>
      <c r="D552" t="s">
        <v>45</v>
      </c>
      <c r="E552" t="s">
        <v>46</v>
      </c>
      <c r="F552">
        <v>6358.7</v>
      </c>
      <c r="G552">
        <v>317.94</v>
      </c>
      <c r="H552">
        <v>6040.76</v>
      </c>
      <c r="I552" t="s">
        <v>29</v>
      </c>
      <c r="J552">
        <v>1.052632450221495</v>
      </c>
      <c r="K552" t="s">
        <v>5455</v>
      </c>
    </row>
    <row r="553" spans="1:11" x14ac:dyDescent="0.2">
      <c r="A553" t="s">
        <v>2205</v>
      </c>
      <c r="B553" t="s">
        <v>44</v>
      </c>
      <c r="C553" t="s">
        <v>454</v>
      </c>
      <c r="D553" t="s">
        <v>45</v>
      </c>
      <c r="E553" t="s">
        <v>46</v>
      </c>
      <c r="F553">
        <v>3802.54</v>
      </c>
      <c r="G553">
        <v>190.13</v>
      </c>
      <c r="H553">
        <v>3612.41</v>
      </c>
      <c r="I553" t="s">
        <v>29</v>
      </c>
      <c r="J553">
        <v>1.05263245312686</v>
      </c>
      <c r="K553" t="s">
        <v>5455</v>
      </c>
    </row>
    <row r="554" spans="1:11" x14ac:dyDescent="0.2">
      <c r="A554" t="s">
        <v>3277</v>
      </c>
      <c r="B554" t="s">
        <v>551</v>
      </c>
      <c r="C554" t="s">
        <v>551</v>
      </c>
      <c r="D554" t="s">
        <v>45</v>
      </c>
      <c r="E554" t="s">
        <v>46</v>
      </c>
      <c r="F554">
        <v>2533.16</v>
      </c>
      <c r="G554">
        <v>126.66</v>
      </c>
      <c r="H554">
        <v>2406.5</v>
      </c>
      <c r="I554" t="s">
        <v>41</v>
      </c>
      <c r="J554">
        <v>1.052632453771037</v>
      </c>
      <c r="K554" t="s">
        <v>5455</v>
      </c>
    </row>
    <row r="555" spans="1:11" x14ac:dyDescent="0.2">
      <c r="A555" t="s">
        <v>2541</v>
      </c>
      <c r="B555" t="s">
        <v>236</v>
      </c>
      <c r="C555" t="s">
        <v>317</v>
      </c>
      <c r="D555" t="s">
        <v>45</v>
      </c>
      <c r="E555" t="s">
        <v>46</v>
      </c>
      <c r="F555">
        <v>5060.72</v>
      </c>
      <c r="G555">
        <v>253.04</v>
      </c>
      <c r="H555">
        <v>4807.68</v>
      </c>
      <c r="I555" t="s">
        <v>29</v>
      </c>
      <c r="J555">
        <v>1.052632454739084</v>
      </c>
      <c r="K555" t="s">
        <v>5455</v>
      </c>
    </row>
    <row r="556" spans="1:11" x14ac:dyDescent="0.2">
      <c r="A556" t="s">
        <v>2220</v>
      </c>
      <c r="B556" t="s">
        <v>81</v>
      </c>
      <c r="C556" t="s">
        <v>467</v>
      </c>
      <c r="D556" t="s">
        <v>45</v>
      </c>
      <c r="E556" t="s">
        <v>46</v>
      </c>
      <c r="F556">
        <v>5673.31</v>
      </c>
      <c r="G556">
        <v>283.67</v>
      </c>
      <c r="H556">
        <v>5389.64</v>
      </c>
      <c r="I556" t="s">
        <v>29</v>
      </c>
      <c r="J556">
        <v>1.0526324578264969</v>
      </c>
      <c r="K556" t="s">
        <v>5455</v>
      </c>
    </row>
    <row r="557" spans="1:11" x14ac:dyDescent="0.2">
      <c r="A557" t="s">
        <v>4974</v>
      </c>
      <c r="B557" t="s">
        <v>94</v>
      </c>
      <c r="C557" t="s">
        <v>353</v>
      </c>
      <c r="D557" t="s">
        <v>45</v>
      </c>
      <c r="E557" t="s">
        <v>46</v>
      </c>
      <c r="F557">
        <v>5029.5200000000004</v>
      </c>
      <c r="G557">
        <v>251.48</v>
      </c>
      <c r="H557">
        <v>4778.04</v>
      </c>
      <c r="I557" t="s">
        <v>56</v>
      </c>
      <c r="J557">
        <v>1.052632460171953</v>
      </c>
      <c r="K557" t="s">
        <v>5455</v>
      </c>
    </row>
    <row r="558" spans="1:11" x14ac:dyDescent="0.2">
      <c r="A558" t="s">
        <v>972</v>
      </c>
      <c r="B558" t="s">
        <v>630</v>
      </c>
      <c r="C558" t="s">
        <v>516</v>
      </c>
      <c r="D558" t="s">
        <v>45</v>
      </c>
      <c r="E558" t="s">
        <v>46</v>
      </c>
      <c r="F558">
        <v>2488.96</v>
      </c>
      <c r="G558">
        <v>124.45</v>
      </c>
      <c r="H558">
        <v>2364.5100000000002</v>
      </c>
      <c r="I558" t="s">
        <v>56</v>
      </c>
      <c r="J558">
        <v>1.052632469306537</v>
      </c>
      <c r="K558" t="s">
        <v>5455</v>
      </c>
    </row>
    <row r="559" spans="1:11" x14ac:dyDescent="0.2">
      <c r="A559" t="s">
        <v>5098</v>
      </c>
      <c r="B559" t="s">
        <v>574</v>
      </c>
      <c r="C559" t="s">
        <v>258</v>
      </c>
      <c r="D559" t="s">
        <v>45</v>
      </c>
      <c r="E559" t="s">
        <v>46</v>
      </c>
      <c r="F559">
        <v>5412.31</v>
      </c>
      <c r="G559">
        <v>270.62</v>
      </c>
      <c r="H559">
        <v>5141.6899999999996</v>
      </c>
      <c r="I559" t="s">
        <v>56</v>
      </c>
      <c r="J559">
        <v>1.0526325002090751</v>
      </c>
      <c r="K559" t="s">
        <v>5455</v>
      </c>
    </row>
    <row r="560" spans="1:11" x14ac:dyDescent="0.2">
      <c r="A560" t="s">
        <v>3966</v>
      </c>
      <c r="B560" t="s">
        <v>317</v>
      </c>
      <c r="C560" t="s">
        <v>324</v>
      </c>
      <c r="D560" t="s">
        <v>45</v>
      </c>
      <c r="E560" t="s">
        <v>46</v>
      </c>
      <c r="F560">
        <v>5875.1</v>
      </c>
      <c r="G560">
        <v>293.76</v>
      </c>
      <c r="H560">
        <v>5581.34</v>
      </c>
      <c r="I560" t="s">
        <v>29</v>
      </c>
      <c r="J560">
        <v>1.0526325219391759</v>
      </c>
      <c r="K560" t="s">
        <v>5455</v>
      </c>
    </row>
    <row r="561" spans="1:11" x14ac:dyDescent="0.2">
      <c r="A561" t="s">
        <v>1674</v>
      </c>
      <c r="B561" t="s">
        <v>307</v>
      </c>
      <c r="C561" t="s">
        <v>136</v>
      </c>
      <c r="D561" t="s">
        <v>45</v>
      </c>
      <c r="E561" t="s">
        <v>46</v>
      </c>
      <c r="F561">
        <v>4961.3100000000004</v>
      </c>
      <c r="G561">
        <v>248.07</v>
      </c>
      <c r="H561">
        <v>4713.24</v>
      </c>
      <c r="I561" t="s">
        <v>29</v>
      </c>
      <c r="J561">
        <v>1.052632583954987</v>
      </c>
      <c r="K561" t="s">
        <v>5455</v>
      </c>
    </row>
    <row r="562" spans="1:11" x14ac:dyDescent="0.2">
      <c r="A562" t="s">
        <v>3871</v>
      </c>
      <c r="B562" t="s">
        <v>1101</v>
      </c>
      <c r="C562" t="s">
        <v>468</v>
      </c>
      <c r="D562" t="s">
        <v>45</v>
      </c>
      <c r="E562" t="s">
        <v>46</v>
      </c>
      <c r="F562">
        <v>2739.35</v>
      </c>
      <c r="G562">
        <v>136.97</v>
      </c>
      <c r="H562">
        <v>2602.38</v>
      </c>
      <c r="I562" t="s">
        <v>29</v>
      </c>
      <c r="J562">
        <v>1.052632590167462</v>
      </c>
      <c r="K562" t="s">
        <v>5455</v>
      </c>
    </row>
    <row r="563" spans="1:11" x14ac:dyDescent="0.2">
      <c r="A563" t="s">
        <v>3908</v>
      </c>
      <c r="B563" t="s">
        <v>708</v>
      </c>
      <c r="C563" t="s">
        <v>799</v>
      </c>
      <c r="D563" t="s">
        <v>45</v>
      </c>
      <c r="E563" t="s">
        <v>46</v>
      </c>
      <c r="F563">
        <v>3557.93</v>
      </c>
      <c r="G563">
        <v>177.9</v>
      </c>
      <c r="H563">
        <v>3380.03</v>
      </c>
      <c r="I563" t="s">
        <v>29</v>
      </c>
      <c r="J563">
        <v>1.0526326689408081</v>
      </c>
      <c r="K563" t="s">
        <v>5455</v>
      </c>
    </row>
    <row r="564" spans="1:11" x14ac:dyDescent="0.2">
      <c r="A564" t="s">
        <v>2998</v>
      </c>
      <c r="B564" t="s">
        <v>605</v>
      </c>
      <c r="C564" t="s">
        <v>605</v>
      </c>
      <c r="D564" t="s">
        <v>45</v>
      </c>
      <c r="E564" t="s">
        <v>46</v>
      </c>
      <c r="F564">
        <v>3439.53</v>
      </c>
      <c r="G564">
        <v>171.98</v>
      </c>
      <c r="H564">
        <v>3267.55</v>
      </c>
      <c r="I564" t="s">
        <v>41</v>
      </c>
      <c r="J564">
        <v>1.052632706462028</v>
      </c>
      <c r="K564" t="s">
        <v>5455</v>
      </c>
    </row>
    <row r="565" spans="1:11" x14ac:dyDescent="0.2">
      <c r="A565" t="s">
        <v>2496</v>
      </c>
      <c r="B565" t="s">
        <v>904</v>
      </c>
      <c r="C565" t="s">
        <v>197</v>
      </c>
      <c r="D565" t="s">
        <v>45</v>
      </c>
      <c r="E565" t="s">
        <v>46</v>
      </c>
      <c r="F565">
        <v>4878.3</v>
      </c>
      <c r="G565">
        <v>243.92</v>
      </c>
      <c r="H565">
        <v>4634.38</v>
      </c>
      <c r="I565" t="s">
        <v>29</v>
      </c>
      <c r="J565">
        <v>1.052632714624179</v>
      </c>
      <c r="K565" t="s">
        <v>5455</v>
      </c>
    </row>
    <row r="566" spans="1:11" x14ac:dyDescent="0.2">
      <c r="A566" t="s">
        <v>1575</v>
      </c>
      <c r="B566" t="s">
        <v>391</v>
      </c>
      <c r="C566" t="s">
        <v>213</v>
      </c>
      <c r="D566" t="s">
        <v>45</v>
      </c>
      <c r="E566" t="s">
        <v>46</v>
      </c>
      <c r="F566">
        <v>2392.5500000000002</v>
      </c>
      <c r="G566">
        <v>119.63</v>
      </c>
      <c r="H566">
        <v>2272.92</v>
      </c>
      <c r="I566" t="s">
        <v>29</v>
      </c>
      <c r="J566">
        <v>1.0526327367439241</v>
      </c>
      <c r="K566" t="s">
        <v>5455</v>
      </c>
    </row>
    <row r="567" spans="1:11" x14ac:dyDescent="0.2">
      <c r="A567" t="s">
        <v>1679</v>
      </c>
      <c r="B567" t="s">
        <v>165</v>
      </c>
      <c r="C567" t="s">
        <v>165</v>
      </c>
      <c r="D567" t="s">
        <v>45</v>
      </c>
      <c r="E567" t="s">
        <v>46</v>
      </c>
      <c r="F567">
        <v>2359.75</v>
      </c>
      <c r="G567">
        <v>117.99</v>
      </c>
      <c r="H567">
        <v>2241.7600000000002</v>
      </c>
      <c r="I567" t="s">
        <v>29</v>
      </c>
      <c r="J567">
        <v>1.052632752837056</v>
      </c>
      <c r="K567" t="s">
        <v>5455</v>
      </c>
    </row>
    <row r="568" spans="1:11" x14ac:dyDescent="0.2">
      <c r="A568" t="s">
        <v>4623</v>
      </c>
      <c r="B568" t="s">
        <v>618</v>
      </c>
      <c r="C568" t="s">
        <v>618</v>
      </c>
      <c r="D568" t="s">
        <v>45</v>
      </c>
      <c r="E568" t="s">
        <v>46</v>
      </c>
      <c r="F568">
        <v>2696.14</v>
      </c>
      <c r="G568">
        <v>134.81</v>
      </c>
      <c r="H568">
        <v>2561.33</v>
      </c>
      <c r="I568" t="s">
        <v>29</v>
      </c>
      <c r="J568">
        <v>1.0526328118594639</v>
      </c>
      <c r="K568" t="s">
        <v>5455</v>
      </c>
    </row>
    <row r="569" spans="1:11" x14ac:dyDescent="0.2">
      <c r="A569" t="s">
        <v>5355</v>
      </c>
      <c r="B569" t="s">
        <v>807</v>
      </c>
      <c r="C569" t="s">
        <v>454</v>
      </c>
      <c r="D569" t="s">
        <v>45</v>
      </c>
      <c r="E569" t="s">
        <v>46</v>
      </c>
      <c r="F569">
        <v>2644.14</v>
      </c>
      <c r="G569">
        <v>132.21</v>
      </c>
      <c r="H569">
        <v>2511.9299999999998</v>
      </c>
      <c r="I569" t="s">
        <v>29</v>
      </c>
      <c r="J569">
        <v>1.0526328361061019</v>
      </c>
      <c r="K569" t="s">
        <v>5455</v>
      </c>
    </row>
    <row r="570" spans="1:11" x14ac:dyDescent="0.2">
      <c r="A570" t="s">
        <v>3291</v>
      </c>
      <c r="B570" t="s">
        <v>75</v>
      </c>
      <c r="C570" t="s">
        <v>346</v>
      </c>
      <c r="D570" t="s">
        <v>45</v>
      </c>
      <c r="E570" t="s">
        <v>46</v>
      </c>
      <c r="F570">
        <v>4273.8999999999996</v>
      </c>
      <c r="G570">
        <v>213.7</v>
      </c>
      <c r="H570">
        <v>4060.2</v>
      </c>
      <c r="I570" t="s">
        <v>29</v>
      </c>
      <c r="J570">
        <v>1.0526328752278209</v>
      </c>
      <c r="K570" t="s">
        <v>5455</v>
      </c>
    </row>
    <row r="571" spans="1:11" x14ac:dyDescent="0.2">
      <c r="A571" t="s">
        <v>1675</v>
      </c>
      <c r="B571" t="s">
        <v>337</v>
      </c>
      <c r="C571" t="s">
        <v>566</v>
      </c>
      <c r="D571" t="s">
        <v>45</v>
      </c>
      <c r="E571" t="s">
        <v>46</v>
      </c>
      <c r="F571">
        <v>2991.73</v>
      </c>
      <c r="G571">
        <v>149.59</v>
      </c>
      <c r="H571">
        <v>2842.14</v>
      </c>
      <c r="I571" t="s">
        <v>41</v>
      </c>
      <c r="J571">
        <v>1.0526328752278209</v>
      </c>
      <c r="K571" t="s">
        <v>5455</v>
      </c>
    </row>
    <row r="572" spans="1:11" x14ac:dyDescent="0.2">
      <c r="A572" t="s">
        <v>2299</v>
      </c>
      <c r="B572" t="s">
        <v>72</v>
      </c>
      <c r="C572" t="s">
        <v>97</v>
      </c>
      <c r="D572" t="s">
        <v>45</v>
      </c>
      <c r="E572" t="s">
        <v>46</v>
      </c>
      <c r="F572">
        <v>4269.3</v>
      </c>
      <c r="G572">
        <v>213.47</v>
      </c>
      <c r="H572">
        <v>4055.83</v>
      </c>
      <c r="I572" t="s">
        <v>29</v>
      </c>
      <c r="J572">
        <v>1.052632876624513</v>
      </c>
      <c r="K572" t="s">
        <v>5455</v>
      </c>
    </row>
    <row r="573" spans="1:11" x14ac:dyDescent="0.2">
      <c r="A573" t="s">
        <v>1350</v>
      </c>
      <c r="B573" t="s">
        <v>597</v>
      </c>
      <c r="C573" t="s">
        <v>289</v>
      </c>
      <c r="D573" t="s">
        <v>45</v>
      </c>
      <c r="E573" t="s">
        <v>46</v>
      </c>
      <c r="F573">
        <v>2387.7399999999998</v>
      </c>
      <c r="G573">
        <v>119.39</v>
      </c>
      <c r="H573">
        <v>2268.35</v>
      </c>
      <c r="I573" t="s">
        <v>29</v>
      </c>
      <c r="J573">
        <v>1.052632971102343</v>
      </c>
      <c r="K573" t="s">
        <v>5455</v>
      </c>
    </row>
    <row r="574" spans="1:11" x14ac:dyDescent="0.2">
      <c r="A574" t="s">
        <v>1928</v>
      </c>
      <c r="B574" t="s">
        <v>156</v>
      </c>
      <c r="C574" t="s">
        <v>661</v>
      </c>
      <c r="D574" t="s">
        <v>45</v>
      </c>
      <c r="E574" t="s">
        <v>46</v>
      </c>
      <c r="F574">
        <v>3119.92</v>
      </c>
      <c r="G574">
        <v>156</v>
      </c>
      <c r="H574">
        <v>2963.92</v>
      </c>
      <c r="I574" t="s">
        <v>41</v>
      </c>
      <c r="J574">
        <v>1.0526329995411481</v>
      </c>
      <c r="K574" t="s">
        <v>5455</v>
      </c>
    </row>
    <row r="575" spans="1:11" x14ac:dyDescent="0.2">
      <c r="A575" t="s">
        <v>5231</v>
      </c>
      <c r="B575" t="s">
        <v>557</v>
      </c>
      <c r="C575" t="s">
        <v>902</v>
      </c>
      <c r="D575" t="s">
        <v>45</v>
      </c>
      <c r="E575" t="s">
        <v>46</v>
      </c>
      <c r="F575">
        <v>2889.12</v>
      </c>
      <c r="G575">
        <v>144.46</v>
      </c>
      <c r="H575">
        <v>2744.66</v>
      </c>
      <c r="I575" t="s">
        <v>29</v>
      </c>
      <c r="J575">
        <v>1.0526331130267499</v>
      </c>
      <c r="K575" t="s">
        <v>5455</v>
      </c>
    </row>
    <row r="576" spans="1:11" x14ac:dyDescent="0.2">
      <c r="A576" t="s">
        <v>42</v>
      </c>
      <c r="B576" t="s">
        <v>43</v>
      </c>
      <c r="C576" t="s">
        <v>44</v>
      </c>
      <c r="D576" t="s">
        <v>45</v>
      </c>
      <c r="E576" t="s">
        <v>46</v>
      </c>
      <c r="F576">
        <v>3442.3</v>
      </c>
      <c r="G576">
        <v>172.12</v>
      </c>
      <c r="H576">
        <v>3270.18</v>
      </c>
      <c r="I576" t="s">
        <v>29</v>
      </c>
      <c r="J576">
        <v>1.052633188387184</v>
      </c>
      <c r="K576" t="s">
        <v>5455</v>
      </c>
    </row>
    <row r="577" spans="1:11" x14ac:dyDescent="0.2">
      <c r="A577" t="s">
        <v>805</v>
      </c>
      <c r="B577" t="s">
        <v>551</v>
      </c>
      <c r="C577" t="s">
        <v>51</v>
      </c>
      <c r="D577" t="s">
        <v>45</v>
      </c>
      <c r="E577" t="s">
        <v>46</v>
      </c>
      <c r="F577">
        <v>3076.11</v>
      </c>
      <c r="G577">
        <v>153.81</v>
      </c>
      <c r="H577">
        <v>2922.3</v>
      </c>
      <c r="I577" t="s">
        <v>29</v>
      </c>
      <c r="J577">
        <v>1.052633199876809</v>
      </c>
      <c r="K577" t="s">
        <v>5455</v>
      </c>
    </row>
    <row r="578" spans="1:11" x14ac:dyDescent="0.2">
      <c r="A578" t="s">
        <v>1682</v>
      </c>
      <c r="B578" t="s">
        <v>78</v>
      </c>
      <c r="C578" t="s">
        <v>181</v>
      </c>
      <c r="D578" t="s">
        <v>45</v>
      </c>
      <c r="E578" t="s">
        <v>46</v>
      </c>
      <c r="F578">
        <v>2379.9299999999998</v>
      </c>
      <c r="G578">
        <v>119</v>
      </c>
      <c r="H578">
        <v>2260.9299999999998</v>
      </c>
      <c r="I578" t="s">
        <v>29</v>
      </c>
      <c r="J578">
        <v>1.052633208458466</v>
      </c>
      <c r="K578" t="s">
        <v>5455</v>
      </c>
    </row>
    <row r="579" spans="1:11" x14ac:dyDescent="0.2">
      <c r="A579" t="s">
        <v>5049</v>
      </c>
      <c r="B579" t="s">
        <v>340</v>
      </c>
      <c r="C579" t="s">
        <v>401</v>
      </c>
      <c r="D579" t="s">
        <v>45</v>
      </c>
      <c r="E579" t="s">
        <v>46</v>
      </c>
      <c r="F579">
        <v>2619.92</v>
      </c>
      <c r="G579">
        <v>131</v>
      </c>
      <c r="H579">
        <v>2488.92</v>
      </c>
      <c r="I579" t="s">
        <v>29</v>
      </c>
      <c r="J579">
        <v>1.052633270655545</v>
      </c>
      <c r="K579" t="s">
        <v>5455</v>
      </c>
    </row>
    <row r="580" spans="1:11" x14ac:dyDescent="0.2">
      <c r="A580" t="s">
        <v>4581</v>
      </c>
      <c r="B580" t="s">
        <v>348</v>
      </c>
      <c r="C580" t="s">
        <v>98</v>
      </c>
      <c r="D580" t="s">
        <v>45</v>
      </c>
      <c r="E580" t="s">
        <v>46</v>
      </c>
      <c r="F580">
        <v>2733.31</v>
      </c>
      <c r="G580">
        <v>136.66999999999999</v>
      </c>
      <c r="H580">
        <v>2596.64</v>
      </c>
      <c r="I580" t="s">
        <v>29</v>
      </c>
      <c r="J580">
        <v>1.05263340316717</v>
      </c>
      <c r="K580" t="s">
        <v>5455</v>
      </c>
    </row>
    <row r="581" spans="1:11" x14ac:dyDescent="0.2">
      <c r="A581" t="s">
        <v>1891</v>
      </c>
      <c r="B581" t="s">
        <v>373</v>
      </c>
      <c r="C581" t="s">
        <v>75</v>
      </c>
      <c r="D581" t="s">
        <v>45</v>
      </c>
      <c r="E581" t="s">
        <v>46</v>
      </c>
      <c r="F581">
        <v>2705.71</v>
      </c>
      <c r="G581">
        <v>135.29</v>
      </c>
      <c r="H581">
        <v>2570.42</v>
      </c>
      <c r="I581" t="s">
        <v>29</v>
      </c>
      <c r="J581">
        <v>1.0526334217754301</v>
      </c>
      <c r="K581" t="s">
        <v>5455</v>
      </c>
    </row>
    <row r="582" spans="1:11" x14ac:dyDescent="0.2">
      <c r="A582" t="s">
        <v>4661</v>
      </c>
      <c r="B582" t="s">
        <v>824</v>
      </c>
      <c r="C582" t="s">
        <v>467</v>
      </c>
      <c r="D582" t="s">
        <v>45</v>
      </c>
      <c r="E582" t="s">
        <v>46</v>
      </c>
      <c r="F582">
        <v>2578.6999999999998</v>
      </c>
      <c r="G582">
        <v>128.94</v>
      </c>
      <c r="H582">
        <v>2449.7600000000002</v>
      </c>
      <c r="I582" t="s">
        <v>41</v>
      </c>
      <c r="J582">
        <v>1.05263372738554</v>
      </c>
      <c r="K582" t="s">
        <v>5455</v>
      </c>
    </row>
    <row r="583" spans="1:11" x14ac:dyDescent="0.2">
      <c r="A583" t="s">
        <v>4025</v>
      </c>
      <c r="B583" t="s">
        <v>261</v>
      </c>
      <c r="C583" t="s">
        <v>220</v>
      </c>
      <c r="D583" t="s">
        <v>45</v>
      </c>
      <c r="E583" t="s">
        <v>46</v>
      </c>
      <c r="F583">
        <v>2157.11</v>
      </c>
      <c r="G583">
        <v>107.86</v>
      </c>
      <c r="H583">
        <v>2049.25</v>
      </c>
      <c r="I583" t="s">
        <v>41</v>
      </c>
      <c r="J583">
        <v>1.052633890447725</v>
      </c>
      <c r="K583" t="s">
        <v>5455</v>
      </c>
    </row>
    <row r="584" spans="1:11" x14ac:dyDescent="0.2">
      <c r="A584" t="s">
        <v>3068</v>
      </c>
      <c r="B584" t="s">
        <v>378</v>
      </c>
      <c r="C584" t="s">
        <v>454</v>
      </c>
      <c r="D584" t="s">
        <v>45</v>
      </c>
      <c r="E584" t="s">
        <v>46</v>
      </c>
      <c r="F584">
        <v>2390.6999999999998</v>
      </c>
      <c r="G584">
        <v>119.54</v>
      </c>
      <c r="H584">
        <v>2271.16</v>
      </c>
      <c r="I584" t="s">
        <v>56</v>
      </c>
      <c r="J584">
        <v>1.052633896334912</v>
      </c>
      <c r="K584" t="s">
        <v>5455</v>
      </c>
    </row>
    <row r="585" spans="1:11" x14ac:dyDescent="0.2">
      <c r="A585" t="s">
        <v>4561</v>
      </c>
      <c r="B585" t="s">
        <v>294</v>
      </c>
      <c r="C585" t="s">
        <v>101</v>
      </c>
      <c r="D585" t="s">
        <v>45</v>
      </c>
      <c r="E585" t="s">
        <v>46</v>
      </c>
      <c r="F585">
        <v>2205.1</v>
      </c>
      <c r="G585">
        <v>110.26</v>
      </c>
      <c r="H585">
        <v>2094.84</v>
      </c>
      <c r="I585" t="s">
        <v>29</v>
      </c>
      <c r="J585">
        <v>1.052634091386454</v>
      </c>
      <c r="K585" t="s">
        <v>5455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9AE4-1D05-47C5-938E-7FA5AD4ACB54}">
  <dimension ref="A1:K585"/>
  <sheetViews>
    <sheetView topLeftCell="A445" workbookViewId="0">
      <selection activeCell="E308" sqref="E308"/>
    </sheetView>
  </sheetViews>
  <sheetFormatPr defaultRowHeight="14.25" x14ac:dyDescent="0.2"/>
  <cols>
    <col min="1" max="1" width="13.5" bestFit="1" customWidth="1"/>
    <col min="2" max="2" width="16" bestFit="1" customWidth="1"/>
    <col min="3" max="3" width="17" bestFit="1" customWidth="1"/>
    <col min="4" max="4" width="13.375" bestFit="1" customWidth="1"/>
    <col min="5" max="5" width="15.75" bestFit="1" customWidth="1"/>
    <col min="6" max="6" width="23.5" bestFit="1" customWidth="1"/>
    <col min="7" max="7" width="22.375" bestFit="1" customWidth="1"/>
    <col min="8" max="8" width="21.25" bestFit="1" customWidth="1"/>
    <col min="9" max="9" width="11.375" bestFit="1" customWidth="1"/>
    <col min="10" max="10" width="13.875" bestFit="1" customWidth="1"/>
    <col min="11" max="11" width="15.875" bestFit="1" customWidth="1"/>
  </cols>
  <sheetData>
    <row r="1" spans="1:11" x14ac:dyDescent="0.2">
      <c r="A1" s="13" t="s">
        <v>5507</v>
      </c>
    </row>
    <row r="3" spans="1:11" x14ac:dyDescent="0.2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5439</v>
      </c>
    </row>
    <row r="4" spans="1:11" x14ac:dyDescent="0.2">
      <c r="A4" t="s">
        <v>5421</v>
      </c>
      <c r="B4" t="s">
        <v>516</v>
      </c>
      <c r="C4" t="s">
        <v>241</v>
      </c>
      <c r="D4" t="s">
        <v>45</v>
      </c>
      <c r="E4" t="s">
        <v>89</v>
      </c>
      <c r="F4">
        <v>10023.299999999999</v>
      </c>
      <c r="G4">
        <v>0</v>
      </c>
      <c r="H4">
        <v>10023.299999999999</v>
      </c>
      <c r="I4" t="s">
        <v>29</v>
      </c>
      <c r="J4">
        <v>1</v>
      </c>
      <c r="K4" t="s">
        <v>5455</v>
      </c>
    </row>
    <row r="5" spans="1:11" x14ac:dyDescent="0.2">
      <c r="A5" t="s">
        <v>5368</v>
      </c>
      <c r="B5" t="s">
        <v>234</v>
      </c>
      <c r="C5" t="s">
        <v>787</v>
      </c>
      <c r="D5" t="s">
        <v>45</v>
      </c>
      <c r="E5" t="s">
        <v>89</v>
      </c>
      <c r="F5">
        <v>10119.34</v>
      </c>
      <c r="G5">
        <v>0</v>
      </c>
      <c r="H5">
        <v>10119.34</v>
      </c>
      <c r="I5" t="s">
        <v>29</v>
      </c>
      <c r="J5">
        <v>1</v>
      </c>
      <c r="K5" t="s">
        <v>5455</v>
      </c>
    </row>
    <row r="6" spans="1:11" x14ac:dyDescent="0.2">
      <c r="A6" t="s">
        <v>5338</v>
      </c>
      <c r="B6" t="s">
        <v>573</v>
      </c>
      <c r="C6" t="s">
        <v>158</v>
      </c>
      <c r="D6" t="s">
        <v>45</v>
      </c>
      <c r="E6" t="s">
        <v>89</v>
      </c>
      <c r="F6">
        <v>6071.27</v>
      </c>
      <c r="G6">
        <v>0</v>
      </c>
      <c r="H6">
        <v>6071.27</v>
      </c>
      <c r="I6" t="s">
        <v>29</v>
      </c>
      <c r="J6">
        <v>1</v>
      </c>
      <c r="K6" t="s">
        <v>5455</v>
      </c>
    </row>
    <row r="7" spans="1:11" x14ac:dyDescent="0.2">
      <c r="A7" t="s">
        <v>5316</v>
      </c>
      <c r="B7" t="s">
        <v>109</v>
      </c>
      <c r="C7" t="s">
        <v>269</v>
      </c>
      <c r="D7" t="s">
        <v>45</v>
      </c>
      <c r="E7" t="s">
        <v>89</v>
      </c>
      <c r="F7">
        <v>6678.3</v>
      </c>
      <c r="G7">
        <v>0</v>
      </c>
      <c r="H7">
        <v>6678.3</v>
      </c>
      <c r="I7" t="s">
        <v>29</v>
      </c>
      <c r="J7">
        <v>1</v>
      </c>
      <c r="K7" t="s">
        <v>5455</v>
      </c>
    </row>
    <row r="8" spans="1:11" x14ac:dyDescent="0.2">
      <c r="A8" t="s">
        <v>5294</v>
      </c>
      <c r="B8" t="s">
        <v>78</v>
      </c>
      <c r="C8" t="s">
        <v>59</v>
      </c>
      <c r="D8" t="s">
        <v>45</v>
      </c>
      <c r="E8" t="s">
        <v>89</v>
      </c>
      <c r="F8">
        <v>2352.9299999999998</v>
      </c>
      <c r="G8">
        <v>0</v>
      </c>
      <c r="H8">
        <v>2352.9299999999998</v>
      </c>
      <c r="I8" t="s">
        <v>29</v>
      </c>
      <c r="J8">
        <v>1</v>
      </c>
      <c r="K8" t="s">
        <v>5455</v>
      </c>
    </row>
    <row r="9" spans="1:11" x14ac:dyDescent="0.2">
      <c r="A9" t="s">
        <v>5288</v>
      </c>
      <c r="B9" t="s">
        <v>197</v>
      </c>
      <c r="C9" t="s">
        <v>375</v>
      </c>
      <c r="D9" t="s">
        <v>45</v>
      </c>
      <c r="E9" t="s">
        <v>89</v>
      </c>
      <c r="F9">
        <v>12926.17</v>
      </c>
      <c r="G9">
        <v>0</v>
      </c>
      <c r="H9">
        <v>12926.17</v>
      </c>
      <c r="I9" t="s">
        <v>56</v>
      </c>
      <c r="J9">
        <v>1</v>
      </c>
      <c r="K9" t="s">
        <v>5455</v>
      </c>
    </row>
    <row r="10" spans="1:11" x14ac:dyDescent="0.2">
      <c r="A10" t="s">
        <v>86</v>
      </c>
      <c r="B10" t="s">
        <v>87</v>
      </c>
      <c r="C10" t="s">
        <v>88</v>
      </c>
      <c r="D10" t="s">
        <v>45</v>
      </c>
      <c r="E10" t="s">
        <v>89</v>
      </c>
      <c r="F10">
        <v>6660.28</v>
      </c>
      <c r="G10">
        <v>0</v>
      </c>
      <c r="H10">
        <v>6660.28</v>
      </c>
      <c r="I10" t="s">
        <v>29</v>
      </c>
      <c r="J10">
        <v>1</v>
      </c>
      <c r="K10" t="s">
        <v>5455</v>
      </c>
    </row>
    <row r="11" spans="1:11" x14ac:dyDescent="0.2">
      <c r="A11" t="s">
        <v>96</v>
      </c>
      <c r="B11" t="s">
        <v>97</v>
      </c>
      <c r="C11" t="s">
        <v>98</v>
      </c>
      <c r="D11" t="s">
        <v>45</v>
      </c>
      <c r="E11" t="s">
        <v>89</v>
      </c>
      <c r="F11">
        <v>4095.96</v>
      </c>
      <c r="G11">
        <v>0</v>
      </c>
      <c r="H11">
        <v>4095.96</v>
      </c>
      <c r="I11" t="s">
        <v>29</v>
      </c>
      <c r="J11">
        <v>1</v>
      </c>
      <c r="K11" t="s">
        <v>5455</v>
      </c>
    </row>
    <row r="12" spans="1:11" x14ac:dyDescent="0.2">
      <c r="A12" t="s">
        <v>99</v>
      </c>
      <c r="B12" t="s">
        <v>100</v>
      </c>
      <c r="C12" t="s">
        <v>101</v>
      </c>
      <c r="D12" t="s">
        <v>45</v>
      </c>
      <c r="E12" t="s">
        <v>89</v>
      </c>
      <c r="F12">
        <v>3001.73</v>
      </c>
      <c r="G12">
        <v>0</v>
      </c>
      <c r="H12">
        <v>3001.73</v>
      </c>
      <c r="I12" t="s">
        <v>29</v>
      </c>
      <c r="J12">
        <v>1</v>
      </c>
      <c r="K12" t="s">
        <v>5455</v>
      </c>
    </row>
    <row r="13" spans="1:11" x14ac:dyDescent="0.2">
      <c r="A13" t="s">
        <v>5222</v>
      </c>
      <c r="B13" t="s">
        <v>451</v>
      </c>
      <c r="C13" t="s">
        <v>26</v>
      </c>
      <c r="D13" t="s">
        <v>45</v>
      </c>
      <c r="E13" t="s">
        <v>89</v>
      </c>
      <c r="F13">
        <v>2401.7600000000002</v>
      </c>
      <c r="G13">
        <v>0</v>
      </c>
      <c r="H13">
        <v>2401.7600000000002</v>
      </c>
      <c r="I13" t="s">
        <v>29</v>
      </c>
      <c r="J13">
        <v>1</v>
      </c>
      <c r="K13" t="s">
        <v>5455</v>
      </c>
    </row>
    <row r="14" spans="1:11" x14ac:dyDescent="0.2">
      <c r="A14" t="s">
        <v>119</v>
      </c>
      <c r="B14" t="s">
        <v>120</v>
      </c>
      <c r="C14" t="s">
        <v>121</v>
      </c>
      <c r="D14" t="s">
        <v>45</v>
      </c>
      <c r="E14" t="s">
        <v>89</v>
      </c>
      <c r="F14">
        <v>6396.65</v>
      </c>
      <c r="G14">
        <v>0</v>
      </c>
      <c r="H14">
        <v>6396.65</v>
      </c>
      <c r="I14" t="s">
        <v>29</v>
      </c>
      <c r="J14">
        <v>1</v>
      </c>
      <c r="K14" t="s">
        <v>5455</v>
      </c>
    </row>
    <row r="15" spans="1:11" x14ac:dyDescent="0.2">
      <c r="A15" t="s">
        <v>5193</v>
      </c>
      <c r="B15" t="s">
        <v>584</v>
      </c>
      <c r="C15" t="s">
        <v>498</v>
      </c>
      <c r="D15" t="s">
        <v>45</v>
      </c>
      <c r="E15" t="s">
        <v>89</v>
      </c>
      <c r="F15">
        <v>2747.37</v>
      </c>
      <c r="G15">
        <v>0</v>
      </c>
      <c r="H15">
        <v>2747.37</v>
      </c>
      <c r="I15" t="s">
        <v>29</v>
      </c>
      <c r="J15">
        <v>1</v>
      </c>
      <c r="K15" t="s">
        <v>5455</v>
      </c>
    </row>
    <row r="16" spans="1:11" x14ac:dyDescent="0.2">
      <c r="A16" t="s">
        <v>137</v>
      </c>
      <c r="B16" t="s">
        <v>138</v>
      </c>
      <c r="C16" t="s">
        <v>139</v>
      </c>
      <c r="D16" t="s">
        <v>45</v>
      </c>
      <c r="E16" t="s">
        <v>89</v>
      </c>
      <c r="F16">
        <v>3788.8</v>
      </c>
      <c r="G16">
        <v>0</v>
      </c>
      <c r="H16">
        <v>3788.8</v>
      </c>
      <c r="I16" t="s">
        <v>56</v>
      </c>
      <c r="J16">
        <v>1</v>
      </c>
      <c r="K16" t="s">
        <v>5455</v>
      </c>
    </row>
    <row r="17" spans="1:11" x14ac:dyDescent="0.2">
      <c r="A17" t="s">
        <v>5101</v>
      </c>
      <c r="B17" t="s">
        <v>39</v>
      </c>
      <c r="C17" t="s">
        <v>649</v>
      </c>
      <c r="D17" t="s">
        <v>45</v>
      </c>
      <c r="E17" t="s">
        <v>89</v>
      </c>
      <c r="F17">
        <v>8613.83</v>
      </c>
      <c r="G17">
        <v>0</v>
      </c>
      <c r="H17">
        <v>8613.83</v>
      </c>
      <c r="I17" t="s">
        <v>29</v>
      </c>
      <c r="J17">
        <v>1</v>
      </c>
      <c r="K17" t="s">
        <v>5455</v>
      </c>
    </row>
    <row r="18" spans="1:11" x14ac:dyDescent="0.2">
      <c r="A18" t="s">
        <v>5097</v>
      </c>
      <c r="B18" t="s">
        <v>822</v>
      </c>
      <c r="C18" t="s">
        <v>618</v>
      </c>
      <c r="D18" t="s">
        <v>45</v>
      </c>
      <c r="E18" t="s">
        <v>89</v>
      </c>
      <c r="F18">
        <v>5135.88</v>
      </c>
      <c r="G18">
        <v>0</v>
      </c>
      <c r="H18">
        <v>5135.88</v>
      </c>
      <c r="I18" t="s">
        <v>29</v>
      </c>
      <c r="J18">
        <v>1</v>
      </c>
      <c r="K18" t="s">
        <v>5455</v>
      </c>
    </row>
    <row r="19" spans="1:11" x14ac:dyDescent="0.2">
      <c r="A19" t="s">
        <v>5089</v>
      </c>
      <c r="B19" t="s">
        <v>487</v>
      </c>
      <c r="C19" t="s">
        <v>59</v>
      </c>
      <c r="D19" t="s">
        <v>45</v>
      </c>
      <c r="E19" t="s">
        <v>89</v>
      </c>
      <c r="F19">
        <v>3254.79</v>
      </c>
      <c r="G19">
        <v>0</v>
      </c>
      <c r="H19">
        <v>3254.79</v>
      </c>
      <c r="I19" t="s">
        <v>29</v>
      </c>
      <c r="J19">
        <v>1</v>
      </c>
      <c r="K19" t="s">
        <v>5455</v>
      </c>
    </row>
    <row r="20" spans="1:11" x14ac:dyDescent="0.2">
      <c r="A20" t="s">
        <v>5083</v>
      </c>
      <c r="B20" t="s">
        <v>1021</v>
      </c>
      <c r="C20" t="s">
        <v>360</v>
      </c>
      <c r="D20" t="s">
        <v>45</v>
      </c>
      <c r="E20" t="s">
        <v>89</v>
      </c>
      <c r="F20">
        <v>11272.26</v>
      </c>
      <c r="G20">
        <v>0</v>
      </c>
      <c r="H20">
        <v>11272.26</v>
      </c>
      <c r="I20" t="s">
        <v>29</v>
      </c>
      <c r="J20">
        <v>1</v>
      </c>
      <c r="K20" t="s">
        <v>5455</v>
      </c>
    </row>
    <row r="21" spans="1:11" x14ac:dyDescent="0.2">
      <c r="A21" t="s">
        <v>5057</v>
      </c>
      <c r="B21" t="s">
        <v>364</v>
      </c>
      <c r="C21" t="s">
        <v>220</v>
      </c>
      <c r="D21" t="s">
        <v>45</v>
      </c>
      <c r="E21" t="s">
        <v>89</v>
      </c>
      <c r="F21">
        <v>8352.33</v>
      </c>
      <c r="G21">
        <v>0</v>
      </c>
      <c r="H21">
        <v>8352.33</v>
      </c>
      <c r="I21" t="s">
        <v>29</v>
      </c>
      <c r="J21">
        <v>1</v>
      </c>
      <c r="K21" t="s">
        <v>5455</v>
      </c>
    </row>
    <row r="22" spans="1:11" x14ac:dyDescent="0.2">
      <c r="A22" t="s">
        <v>5036</v>
      </c>
      <c r="B22" t="s">
        <v>902</v>
      </c>
      <c r="C22" t="s">
        <v>100</v>
      </c>
      <c r="D22" t="s">
        <v>45</v>
      </c>
      <c r="E22" t="s">
        <v>89</v>
      </c>
      <c r="F22">
        <v>5145.95</v>
      </c>
      <c r="G22">
        <v>0</v>
      </c>
      <c r="H22">
        <v>5145.95</v>
      </c>
      <c r="I22" t="s">
        <v>29</v>
      </c>
      <c r="J22">
        <v>1</v>
      </c>
      <c r="K22" t="s">
        <v>5455</v>
      </c>
    </row>
    <row r="23" spans="1:11" x14ac:dyDescent="0.2">
      <c r="A23" t="s">
        <v>5021</v>
      </c>
      <c r="B23" t="s">
        <v>495</v>
      </c>
      <c r="C23" t="s">
        <v>685</v>
      </c>
      <c r="D23" t="s">
        <v>45</v>
      </c>
      <c r="E23" t="s">
        <v>89</v>
      </c>
      <c r="F23">
        <v>12831.86</v>
      </c>
      <c r="G23">
        <v>0</v>
      </c>
      <c r="H23">
        <v>12831.86</v>
      </c>
      <c r="I23" t="s">
        <v>29</v>
      </c>
      <c r="J23">
        <v>1</v>
      </c>
      <c r="K23" t="s">
        <v>5455</v>
      </c>
    </row>
    <row r="24" spans="1:11" x14ac:dyDescent="0.2">
      <c r="A24" t="s">
        <v>5010</v>
      </c>
      <c r="B24" t="s">
        <v>410</v>
      </c>
      <c r="C24" t="s">
        <v>143</v>
      </c>
      <c r="D24" t="s">
        <v>45</v>
      </c>
      <c r="E24" t="s">
        <v>89</v>
      </c>
      <c r="F24">
        <v>6439.31</v>
      </c>
      <c r="G24">
        <v>0</v>
      </c>
      <c r="H24">
        <v>6439.31</v>
      </c>
      <c r="I24" t="s">
        <v>29</v>
      </c>
      <c r="J24">
        <v>1</v>
      </c>
      <c r="K24" t="s">
        <v>5455</v>
      </c>
    </row>
    <row r="25" spans="1:11" x14ac:dyDescent="0.2">
      <c r="A25" t="s">
        <v>4987</v>
      </c>
      <c r="B25" t="s">
        <v>482</v>
      </c>
      <c r="C25" t="s">
        <v>705</v>
      </c>
      <c r="D25" t="s">
        <v>45</v>
      </c>
      <c r="E25" t="s">
        <v>89</v>
      </c>
      <c r="F25">
        <v>7423.8</v>
      </c>
      <c r="G25">
        <v>0</v>
      </c>
      <c r="H25">
        <v>7423.8</v>
      </c>
      <c r="I25" t="s">
        <v>29</v>
      </c>
      <c r="J25">
        <v>1</v>
      </c>
      <c r="K25" t="s">
        <v>5455</v>
      </c>
    </row>
    <row r="26" spans="1:11" x14ac:dyDescent="0.2">
      <c r="A26" t="s">
        <v>4979</v>
      </c>
      <c r="B26" t="s">
        <v>558</v>
      </c>
      <c r="C26" t="s">
        <v>67</v>
      </c>
      <c r="D26" t="s">
        <v>45</v>
      </c>
      <c r="E26" t="s">
        <v>89</v>
      </c>
      <c r="F26">
        <v>9606.42</v>
      </c>
      <c r="G26">
        <v>0</v>
      </c>
      <c r="H26">
        <v>9606.42</v>
      </c>
      <c r="I26" t="s">
        <v>29</v>
      </c>
      <c r="J26">
        <v>1</v>
      </c>
      <c r="K26" t="s">
        <v>5455</v>
      </c>
    </row>
    <row r="27" spans="1:11" x14ac:dyDescent="0.2">
      <c r="A27" t="s">
        <v>4978</v>
      </c>
      <c r="B27" t="s">
        <v>551</v>
      </c>
      <c r="C27" t="s">
        <v>754</v>
      </c>
      <c r="D27" t="s">
        <v>45</v>
      </c>
      <c r="E27" t="s">
        <v>89</v>
      </c>
      <c r="F27">
        <v>8647.08</v>
      </c>
      <c r="G27">
        <v>0</v>
      </c>
      <c r="H27">
        <v>8647.08</v>
      </c>
      <c r="I27" t="s">
        <v>29</v>
      </c>
      <c r="J27">
        <v>1</v>
      </c>
      <c r="K27" t="s">
        <v>5455</v>
      </c>
    </row>
    <row r="28" spans="1:11" x14ac:dyDescent="0.2">
      <c r="A28" t="s">
        <v>4931</v>
      </c>
      <c r="B28" t="s">
        <v>375</v>
      </c>
      <c r="C28" t="s">
        <v>740</v>
      </c>
      <c r="D28" t="s">
        <v>45</v>
      </c>
      <c r="E28" t="s">
        <v>89</v>
      </c>
      <c r="F28">
        <v>8551.32</v>
      </c>
      <c r="G28">
        <v>0</v>
      </c>
      <c r="H28">
        <v>8551.32</v>
      </c>
      <c r="I28" t="s">
        <v>29</v>
      </c>
      <c r="J28">
        <v>1</v>
      </c>
      <c r="K28" t="s">
        <v>5455</v>
      </c>
    </row>
    <row r="29" spans="1:11" x14ac:dyDescent="0.2">
      <c r="A29" t="s">
        <v>4915</v>
      </c>
      <c r="B29" t="s">
        <v>602</v>
      </c>
      <c r="C29" t="s">
        <v>179</v>
      </c>
      <c r="D29" t="s">
        <v>45</v>
      </c>
      <c r="E29" t="s">
        <v>89</v>
      </c>
      <c r="F29">
        <v>6287.67</v>
      </c>
      <c r="G29">
        <v>0</v>
      </c>
      <c r="H29">
        <v>6287.67</v>
      </c>
      <c r="I29" t="s">
        <v>56</v>
      </c>
      <c r="J29">
        <v>1</v>
      </c>
      <c r="K29" t="s">
        <v>5455</v>
      </c>
    </row>
    <row r="30" spans="1:11" x14ac:dyDescent="0.2">
      <c r="A30" t="s">
        <v>4896</v>
      </c>
      <c r="B30" t="s">
        <v>426</v>
      </c>
      <c r="C30" t="s">
        <v>813</v>
      </c>
      <c r="D30" t="s">
        <v>45</v>
      </c>
      <c r="E30" t="s">
        <v>89</v>
      </c>
      <c r="F30">
        <v>6578.08</v>
      </c>
      <c r="G30">
        <v>0</v>
      </c>
      <c r="H30">
        <v>6578.08</v>
      </c>
      <c r="I30" t="s">
        <v>29</v>
      </c>
      <c r="J30">
        <v>1</v>
      </c>
      <c r="K30" t="s">
        <v>5455</v>
      </c>
    </row>
    <row r="31" spans="1:11" x14ac:dyDescent="0.2">
      <c r="A31" t="s">
        <v>4886</v>
      </c>
      <c r="B31" t="s">
        <v>282</v>
      </c>
      <c r="C31" t="s">
        <v>799</v>
      </c>
      <c r="D31" t="s">
        <v>45</v>
      </c>
      <c r="E31" t="s">
        <v>89</v>
      </c>
      <c r="F31">
        <v>13569.88</v>
      </c>
      <c r="G31">
        <v>0</v>
      </c>
      <c r="H31">
        <v>13569.88</v>
      </c>
      <c r="I31" t="s">
        <v>56</v>
      </c>
      <c r="J31">
        <v>1</v>
      </c>
      <c r="K31" t="s">
        <v>5455</v>
      </c>
    </row>
    <row r="32" spans="1:11" x14ac:dyDescent="0.2">
      <c r="A32" t="s">
        <v>4881</v>
      </c>
      <c r="B32" t="s">
        <v>605</v>
      </c>
      <c r="C32" t="s">
        <v>234</v>
      </c>
      <c r="D32" t="s">
        <v>45</v>
      </c>
      <c r="E32" t="s">
        <v>89</v>
      </c>
      <c r="F32">
        <v>7808.8</v>
      </c>
      <c r="G32">
        <v>0</v>
      </c>
      <c r="H32">
        <v>7808.8</v>
      </c>
      <c r="I32" t="s">
        <v>29</v>
      </c>
      <c r="J32">
        <v>1</v>
      </c>
      <c r="K32" t="s">
        <v>5455</v>
      </c>
    </row>
    <row r="33" spans="1:11" x14ac:dyDescent="0.2">
      <c r="A33" t="s">
        <v>4880</v>
      </c>
      <c r="B33" t="s">
        <v>378</v>
      </c>
      <c r="C33" t="s">
        <v>239</v>
      </c>
      <c r="D33" t="s">
        <v>45</v>
      </c>
      <c r="E33" t="s">
        <v>89</v>
      </c>
      <c r="F33">
        <v>2251.14</v>
      </c>
      <c r="G33">
        <v>0</v>
      </c>
      <c r="H33">
        <v>2251.14</v>
      </c>
      <c r="I33" t="s">
        <v>29</v>
      </c>
      <c r="J33">
        <v>1</v>
      </c>
      <c r="K33" t="s">
        <v>5455</v>
      </c>
    </row>
    <row r="34" spans="1:11" x14ac:dyDescent="0.2">
      <c r="A34" t="s">
        <v>4878</v>
      </c>
      <c r="B34" t="s">
        <v>396</v>
      </c>
      <c r="C34" t="s">
        <v>81</v>
      </c>
      <c r="D34" t="s">
        <v>45</v>
      </c>
      <c r="E34" t="s">
        <v>89</v>
      </c>
      <c r="F34">
        <v>5640.54</v>
      </c>
      <c r="G34">
        <v>0</v>
      </c>
      <c r="H34">
        <v>5640.54</v>
      </c>
      <c r="I34" t="s">
        <v>56</v>
      </c>
      <c r="J34">
        <v>1</v>
      </c>
      <c r="K34" t="s">
        <v>5455</v>
      </c>
    </row>
    <row r="35" spans="1:11" x14ac:dyDescent="0.2">
      <c r="A35" t="s">
        <v>4875</v>
      </c>
      <c r="B35" t="s">
        <v>59</v>
      </c>
      <c r="C35" t="s">
        <v>121</v>
      </c>
      <c r="D35" t="s">
        <v>45</v>
      </c>
      <c r="E35" t="s">
        <v>89</v>
      </c>
      <c r="F35">
        <v>14413.15</v>
      </c>
      <c r="G35">
        <v>0</v>
      </c>
      <c r="H35">
        <v>14413.15</v>
      </c>
      <c r="I35" t="s">
        <v>29</v>
      </c>
      <c r="J35">
        <v>1</v>
      </c>
      <c r="K35" t="s">
        <v>5455</v>
      </c>
    </row>
    <row r="36" spans="1:11" x14ac:dyDescent="0.2">
      <c r="A36" t="s">
        <v>4867</v>
      </c>
      <c r="B36" t="s">
        <v>618</v>
      </c>
      <c r="C36" t="s">
        <v>465</v>
      </c>
      <c r="D36" t="s">
        <v>45</v>
      </c>
      <c r="E36" t="s">
        <v>89</v>
      </c>
      <c r="F36">
        <v>6385.37</v>
      </c>
      <c r="G36">
        <v>0</v>
      </c>
      <c r="H36">
        <v>6385.37</v>
      </c>
      <c r="I36" t="s">
        <v>29</v>
      </c>
      <c r="J36">
        <v>1</v>
      </c>
      <c r="K36" t="s">
        <v>5455</v>
      </c>
    </row>
    <row r="37" spans="1:11" x14ac:dyDescent="0.2">
      <c r="A37" t="s">
        <v>4841</v>
      </c>
      <c r="B37" t="s">
        <v>164</v>
      </c>
      <c r="C37" t="s">
        <v>133</v>
      </c>
      <c r="D37" t="s">
        <v>45</v>
      </c>
      <c r="E37" t="s">
        <v>89</v>
      </c>
      <c r="F37">
        <v>5104.0600000000004</v>
      </c>
      <c r="G37">
        <v>0</v>
      </c>
      <c r="H37">
        <v>5104.0600000000004</v>
      </c>
      <c r="I37" t="s">
        <v>29</v>
      </c>
      <c r="J37">
        <v>1</v>
      </c>
      <c r="K37" t="s">
        <v>5455</v>
      </c>
    </row>
    <row r="38" spans="1:11" x14ac:dyDescent="0.2">
      <c r="A38" t="s">
        <v>4838</v>
      </c>
      <c r="B38" t="s">
        <v>458</v>
      </c>
      <c r="C38" t="s">
        <v>192</v>
      </c>
      <c r="D38" t="s">
        <v>45</v>
      </c>
      <c r="E38" t="s">
        <v>89</v>
      </c>
      <c r="F38">
        <v>3610.74</v>
      </c>
      <c r="G38">
        <v>0</v>
      </c>
      <c r="H38">
        <v>3610.74</v>
      </c>
      <c r="I38" t="s">
        <v>56</v>
      </c>
      <c r="J38">
        <v>1</v>
      </c>
      <c r="K38" t="s">
        <v>5455</v>
      </c>
    </row>
    <row r="39" spans="1:11" x14ac:dyDescent="0.2">
      <c r="A39" t="s">
        <v>4833</v>
      </c>
      <c r="B39" t="s">
        <v>1278</v>
      </c>
      <c r="C39" t="s">
        <v>274</v>
      </c>
      <c r="D39" t="s">
        <v>45</v>
      </c>
      <c r="E39" t="s">
        <v>89</v>
      </c>
      <c r="F39">
        <v>10205.92</v>
      </c>
      <c r="G39">
        <v>0</v>
      </c>
      <c r="H39">
        <v>10205.92</v>
      </c>
      <c r="I39" t="s">
        <v>29</v>
      </c>
      <c r="J39">
        <v>1</v>
      </c>
      <c r="K39" t="s">
        <v>5455</v>
      </c>
    </row>
    <row r="40" spans="1:11" x14ac:dyDescent="0.2">
      <c r="A40" t="s">
        <v>4809</v>
      </c>
      <c r="B40" t="s">
        <v>902</v>
      </c>
      <c r="C40" t="s">
        <v>204</v>
      </c>
      <c r="D40" t="s">
        <v>45</v>
      </c>
      <c r="E40" t="s">
        <v>89</v>
      </c>
      <c r="F40">
        <v>2951.32</v>
      </c>
      <c r="G40">
        <v>0</v>
      </c>
      <c r="H40">
        <v>2951.32</v>
      </c>
      <c r="I40" t="s">
        <v>29</v>
      </c>
      <c r="J40">
        <v>1</v>
      </c>
      <c r="K40" t="s">
        <v>5455</v>
      </c>
    </row>
    <row r="41" spans="1:11" x14ac:dyDescent="0.2">
      <c r="A41" t="s">
        <v>4807</v>
      </c>
      <c r="B41" t="s">
        <v>302</v>
      </c>
      <c r="C41" t="s">
        <v>423</v>
      </c>
      <c r="D41" t="s">
        <v>45</v>
      </c>
      <c r="E41" t="s">
        <v>89</v>
      </c>
      <c r="F41">
        <v>3987.69</v>
      </c>
      <c r="G41">
        <v>0</v>
      </c>
      <c r="H41">
        <v>3987.69</v>
      </c>
      <c r="I41" t="s">
        <v>29</v>
      </c>
      <c r="J41">
        <v>1</v>
      </c>
      <c r="K41" t="s">
        <v>5455</v>
      </c>
    </row>
    <row r="42" spans="1:11" x14ac:dyDescent="0.2">
      <c r="A42" t="s">
        <v>4795</v>
      </c>
      <c r="B42" t="s">
        <v>492</v>
      </c>
      <c r="C42" t="s">
        <v>1623</v>
      </c>
      <c r="D42" t="s">
        <v>45</v>
      </c>
      <c r="E42" t="s">
        <v>89</v>
      </c>
      <c r="F42">
        <v>4142.7</v>
      </c>
      <c r="G42">
        <v>0</v>
      </c>
      <c r="H42">
        <v>4142.7</v>
      </c>
      <c r="I42" t="s">
        <v>29</v>
      </c>
      <c r="J42">
        <v>1</v>
      </c>
      <c r="K42" t="s">
        <v>5455</v>
      </c>
    </row>
    <row r="43" spans="1:11" x14ac:dyDescent="0.2">
      <c r="A43" t="s">
        <v>4794</v>
      </c>
      <c r="B43" t="s">
        <v>416</v>
      </c>
      <c r="C43" t="s">
        <v>95</v>
      </c>
      <c r="D43" t="s">
        <v>45</v>
      </c>
      <c r="E43" t="s">
        <v>89</v>
      </c>
      <c r="F43">
        <v>13150.35</v>
      </c>
      <c r="G43">
        <v>0</v>
      </c>
      <c r="H43">
        <v>13150.35</v>
      </c>
      <c r="I43" t="s">
        <v>29</v>
      </c>
      <c r="J43">
        <v>1</v>
      </c>
      <c r="K43" t="s">
        <v>5455</v>
      </c>
    </row>
    <row r="44" spans="1:11" x14ac:dyDescent="0.2">
      <c r="A44" t="s">
        <v>4783</v>
      </c>
      <c r="B44" t="s">
        <v>846</v>
      </c>
      <c r="C44" t="s">
        <v>794</v>
      </c>
      <c r="D44" t="s">
        <v>45</v>
      </c>
      <c r="E44" t="s">
        <v>89</v>
      </c>
      <c r="F44">
        <v>8661.35</v>
      </c>
      <c r="G44">
        <v>0</v>
      </c>
      <c r="H44">
        <v>8661.35</v>
      </c>
      <c r="I44" t="s">
        <v>29</v>
      </c>
      <c r="J44">
        <v>1</v>
      </c>
      <c r="K44" t="s">
        <v>5455</v>
      </c>
    </row>
    <row r="45" spans="1:11" x14ac:dyDescent="0.2">
      <c r="A45" t="s">
        <v>275</v>
      </c>
      <c r="B45" t="s">
        <v>276</v>
      </c>
      <c r="C45" t="s">
        <v>94</v>
      </c>
      <c r="D45" t="s">
        <v>45</v>
      </c>
      <c r="E45" t="s">
        <v>89</v>
      </c>
      <c r="F45">
        <v>2350.81</v>
      </c>
      <c r="G45">
        <v>0</v>
      </c>
      <c r="H45">
        <v>2350.81</v>
      </c>
      <c r="I45" t="s">
        <v>29</v>
      </c>
      <c r="J45">
        <v>1</v>
      </c>
      <c r="K45" t="s">
        <v>5455</v>
      </c>
    </row>
    <row r="46" spans="1:11" x14ac:dyDescent="0.2">
      <c r="A46" t="s">
        <v>4739</v>
      </c>
      <c r="B46" t="s">
        <v>244</v>
      </c>
      <c r="C46" t="s">
        <v>403</v>
      </c>
      <c r="D46" t="s">
        <v>45</v>
      </c>
      <c r="E46" t="s">
        <v>89</v>
      </c>
      <c r="F46">
        <v>16099.67</v>
      </c>
      <c r="G46">
        <v>0</v>
      </c>
      <c r="H46">
        <v>16099.67</v>
      </c>
      <c r="I46" t="s">
        <v>29</v>
      </c>
      <c r="J46">
        <v>1</v>
      </c>
      <c r="K46" t="s">
        <v>5455</v>
      </c>
    </row>
    <row r="47" spans="1:11" x14ac:dyDescent="0.2">
      <c r="A47" t="s">
        <v>4738</v>
      </c>
      <c r="B47" t="s">
        <v>276</v>
      </c>
      <c r="C47" t="s">
        <v>329</v>
      </c>
      <c r="D47" t="s">
        <v>45</v>
      </c>
      <c r="E47" t="s">
        <v>89</v>
      </c>
      <c r="F47">
        <v>12216.42</v>
      </c>
      <c r="G47">
        <v>0</v>
      </c>
      <c r="H47">
        <v>12216.42</v>
      </c>
      <c r="I47" t="s">
        <v>56</v>
      </c>
      <c r="J47">
        <v>1</v>
      </c>
      <c r="K47" t="s">
        <v>5455</v>
      </c>
    </row>
    <row r="48" spans="1:11" x14ac:dyDescent="0.2">
      <c r="A48" t="s">
        <v>4721</v>
      </c>
      <c r="B48" t="s">
        <v>626</v>
      </c>
      <c r="C48" t="s">
        <v>722</v>
      </c>
      <c r="D48" t="s">
        <v>45</v>
      </c>
      <c r="E48" t="s">
        <v>89</v>
      </c>
      <c r="F48">
        <v>17017.330000000002</v>
      </c>
      <c r="G48">
        <v>0</v>
      </c>
      <c r="H48">
        <v>17017.330000000002</v>
      </c>
      <c r="I48" t="s">
        <v>41</v>
      </c>
      <c r="J48">
        <v>1</v>
      </c>
      <c r="K48" t="s">
        <v>5455</v>
      </c>
    </row>
    <row r="49" spans="1:11" x14ac:dyDescent="0.2">
      <c r="A49" t="s">
        <v>4711</v>
      </c>
      <c r="B49" t="s">
        <v>396</v>
      </c>
      <c r="C49" t="s">
        <v>62</v>
      </c>
      <c r="D49" t="s">
        <v>45</v>
      </c>
      <c r="E49" t="s">
        <v>89</v>
      </c>
      <c r="F49">
        <v>11204.75</v>
      </c>
      <c r="G49">
        <v>0</v>
      </c>
      <c r="H49">
        <v>11204.75</v>
      </c>
      <c r="I49" t="s">
        <v>29</v>
      </c>
      <c r="J49">
        <v>1</v>
      </c>
      <c r="K49" t="s">
        <v>5455</v>
      </c>
    </row>
    <row r="50" spans="1:11" x14ac:dyDescent="0.2">
      <c r="A50" t="s">
        <v>4710</v>
      </c>
      <c r="B50" t="s">
        <v>386</v>
      </c>
      <c r="C50" t="s">
        <v>269</v>
      </c>
      <c r="D50" t="s">
        <v>45</v>
      </c>
      <c r="E50" t="s">
        <v>89</v>
      </c>
      <c r="F50">
        <v>7479.59</v>
      </c>
      <c r="G50">
        <v>0</v>
      </c>
      <c r="H50">
        <v>7479.59</v>
      </c>
      <c r="I50" t="s">
        <v>29</v>
      </c>
      <c r="J50">
        <v>1</v>
      </c>
      <c r="K50" t="s">
        <v>5455</v>
      </c>
    </row>
    <row r="51" spans="1:11" x14ac:dyDescent="0.2">
      <c r="A51" t="s">
        <v>4693</v>
      </c>
      <c r="B51" t="s">
        <v>43</v>
      </c>
      <c r="C51" t="s">
        <v>351</v>
      </c>
      <c r="D51" t="s">
        <v>45</v>
      </c>
      <c r="E51" t="s">
        <v>89</v>
      </c>
      <c r="F51">
        <v>3879.96</v>
      </c>
      <c r="G51">
        <v>0</v>
      </c>
      <c r="H51">
        <v>3879.96</v>
      </c>
      <c r="I51" t="s">
        <v>29</v>
      </c>
      <c r="J51">
        <v>1</v>
      </c>
      <c r="K51" t="s">
        <v>5455</v>
      </c>
    </row>
    <row r="52" spans="1:11" x14ac:dyDescent="0.2">
      <c r="A52" t="s">
        <v>4680</v>
      </c>
      <c r="B52" t="s">
        <v>187</v>
      </c>
      <c r="C52" t="s">
        <v>504</v>
      </c>
      <c r="D52" t="s">
        <v>45</v>
      </c>
      <c r="E52" t="s">
        <v>89</v>
      </c>
      <c r="F52">
        <v>8028.15</v>
      </c>
      <c r="G52">
        <v>0</v>
      </c>
      <c r="H52">
        <v>8028.15</v>
      </c>
      <c r="I52" t="s">
        <v>29</v>
      </c>
      <c r="J52">
        <v>1</v>
      </c>
      <c r="K52" t="s">
        <v>5455</v>
      </c>
    </row>
    <row r="53" spans="1:11" x14ac:dyDescent="0.2">
      <c r="A53" t="s">
        <v>4659</v>
      </c>
      <c r="B53" t="s">
        <v>198</v>
      </c>
      <c r="C53" t="s">
        <v>389</v>
      </c>
      <c r="D53" t="s">
        <v>45</v>
      </c>
      <c r="E53" t="s">
        <v>89</v>
      </c>
      <c r="F53">
        <v>2869.97</v>
      </c>
      <c r="G53">
        <v>0</v>
      </c>
      <c r="H53">
        <v>2869.97</v>
      </c>
      <c r="I53" t="s">
        <v>41</v>
      </c>
      <c r="J53">
        <v>1</v>
      </c>
      <c r="K53" t="s">
        <v>5455</v>
      </c>
    </row>
    <row r="54" spans="1:11" x14ac:dyDescent="0.2">
      <c r="A54" t="s">
        <v>4614</v>
      </c>
      <c r="B54" t="s">
        <v>749</v>
      </c>
      <c r="C54" t="s">
        <v>324</v>
      </c>
      <c r="D54" t="s">
        <v>45</v>
      </c>
      <c r="E54" t="s">
        <v>89</v>
      </c>
      <c r="F54">
        <v>3212.03</v>
      </c>
      <c r="G54">
        <v>0</v>
      </c>
      <c r="H54">
        <v>3212.03</v>
      </c>
      <c r="I54" t="s">
        <v>29</v>
      </c>
      <c r="J54">
        <v>1</v>
      </c>
      <c r="K54" t="s">
        <v>5455</v>
      </c>
    </row>
    <row r="55" spans="1:11" x14ac:dyDescent="0.2">
      <c r="A55" t="s">
        <v>325</v>
      </c>
      <c r="B55" t="s">
        <v>326</v>
      </c>
      <c r="C55" t="s">
        <v>40</v>
      </c>
      <c r="D55" t="s">
        <v>45</v>
      </c>
      <c r="E55" t="s">
        <v>89</v>
      </c>
      <c r="F55">
        <v>2509.0500000000002</v>
      </c>
      <c r="G55">
        <v>0</v>
      </c>
      <c r="H55">
        <v>2509.0500000000002</v>
      </c>
      <c r="I55" t="s">
        <v>29</v>
      </c>
      <c r="J55">
        <v>1</v>
      </c>
      <c r="K55" t="s">
        <v>5455</v>
      </c>
    </row>
    <row r="56" spans="1:11" x14ac:dyDescent="0.2">
      <c r="A56" t="s">
        <v>4577</v>
      </c>
      <c r="B56" t="s">
        <v>655</v>
      </c>
      <c r="C56" t="s">
        <v>472</v>
      </c>
      <c r="D56" t="s">
        <v>45</v>
      </c>
      <c r="E56" t="s">
        <v>89</v>
      </c>
      <c r="F56">
        <v>6847.83</v>
      </c>
      <c r="G56">
        <v>0</v>
      </c>
      <c r="H56">
        <v>6847.83</v>
      </c>
      <c r="I56" t="s">
        <v>29</v>
      </c>
      <c r="J56">
        <v>1</v>
      </c>
      <c r="K56" t="s">
        <v>5455</v>
      </c>
    </row>
    <row r="57" spans="1:11" x14ac:dyDescent="0.2">
      <c r="A57" t="s">
        <v>4573</v>
      </c>
      <c r="B57" t="s">
        <v>136</v>
      </c>
      <c r="C57" t="s">
        <v>574</v>
      </c>
      <c r="D57" t="s">
        <v>45</v>
      </c>
      <c r="E57" t="s">
        <v>89</v>
      </c>
      <c r="F57">
        <v>5515.23</v>
      </c>
      <c r="G57">
        <v>0</v>
      </c>
      <c r="H57">
        <v>5515.23</v>
      </c>
      <c r="I57" t="s">
        <v>56</v>
      </c>
      <c r="J57">
        <v>1</v>
      </c>
      <c r="K57" t="s">
        <v>5455</v>
      </c>
    </row>
    <row r="58" spans="1:11" x14ac:dyDescent="0.2">
      <c r="A58" t="s">
        <v>4541</v>
      </c>
      <c r="B58" t="s">
        <v>278</v>
      </c>
      <c r="C58" t="s">
        <v>123</v>
      </c>
      <c r="D58" t="s">
        <v>45</v>
      </c>
      <c r="E58" t="s">
        <v>89</v>
      </c>
      <c r="F58">
        <v>11946.24</v>
      </c>
      <c r="G58">
        <v>0</v>
      </c>
      <c r="H58">
        <v>11946.24</v>
      </c>
      <c r="I58" t="s">
        <v>56</v>
      </c>
      <c r="J58">
        <v>1</v>
      </c>
      <c r="K58" t="s">
        <v>5455</v>
      </c>
    </row>
    <row r="59" spans="1:11" x14ac:dyDescent="0.2">
      <c r="A59" t="s">
        <v>4520</v>
      </c>
      <c r="B59" t="s">
        <v>69</v>
      </c>
      <c r="C59" t="s">
        <v>1825</v>
      </c>
      <c r="D59" t="s">
        <v>45</v>
      </c>
      <c r="E59" t="s">
        <v>89</v>
      </c>
      <c r="F59">
        <v>7723.36</v>
      </c>
      <c r="G59">
        <v>0</v>
      </c>
      <c r="H59">
        <v>7723.36</v>
      </c>
      <c r="I59" t="s">
        <v>29</v>
      </c>
      <c r="J59">
        <v>1</v>
      </c>
      <c r="K59" t="s">
        <v>5455</v>
      </c>
    </row>
    <row r="60" spans="1:11" x14ac:dyDescent="0.2">
      <c r="A60" t="s">
        <v>4496</v>
      </c>
      <c r="B60" t="s">
        <v>597</v>
      </c>
      <c r="C60" t="s">
        <v>84</v>
      </c>
      <c r="D60" t="s">
        <v>45</v>
      </c>
      <c r="E60" t="s">
        <v>89</v>
      </c>
      <c r="F60">
        <v>2266.59</v>
      </c>
      <c r="G60">
        <v>0</v>
      </c>
      <c r="H60">
        <v>2266.59</v>
      </c>
      <c r="I60" t="s">
        <v>29</v>
      </c>
      <c r="J60">
        <v>1</v>
      </c>
      <c r="K60" t="s">
        <v>5455</v>
      </c>
    </row>
    <row r="61" spans="1:11" x14ac:dyDescent="0.2">
      <c r="A61" t="s">
        <v>365</v>
      </c>
      <c r="B61" t="s">
        <v>118</v>
      </c>
      <c r="C61" t="s">
        <v>269</v>
      </c>
      <c r="D61" t="s">
        <v>45</v>
      </c>
      <c r="E61" t="s">
        <v>89</v>
      </c>
      <c r="F61">
        <v>15146.88</v>
      </c>
      <c r="G61">
        <v>0</v>
      </c>
      <c r="H61">
        <v>15146.88</v>
      </c>
      <c r="I61" t="s">
        <v>29</v>
      </c>
      <c r="J61">
        <v>1</v>
      </c>
      <c r="K61" t="s">
        <v>5455</v>
      </c>
    </row>
    <row r="62" spans="1:11" x14ac:dyDescent="0.2">
      <c r="A62" t="s">
        <v>4465</v>
      </c>
      <c r="B62" t="s">
        <v>197</v>
      </c>
      <c r="C62" t="s">
        <v>200</v>
      </c>
      <c r="D62" t="s">
        <v>45</v>
      </c>
      <c r="E62" t="s">
        <v>89</v>
      </c>
      <c r="F62">
        <v>4843.1099999999997</v>
      </c>
      <c r="G62">
        <v>0</v>
      </c>
      <c r="H62">
        <v>4843.1099999999997</v>
      </c>
      <c r="I62" t="s">
        <v>29</v>
      </c>
      <c r="J62">
        <v>1</v>
      </c>
      <c r="K62" t="s">
        <v>5455</v>
      </c>
    </row>
    <row r="63" spans="1:11" x14ac:dyDescent="0.2">
      <c r="A63" t="s">
        <v>4438</v>
      </c>
      <c r="B63" t="s">
        <v>210</v>
      </c>
      <c r="C63" t="s">
        <v>353</v>
      </c>
      <c r="D63" t="s">
        <v>45</v>
      </c>
      <c r="E63" t="s">
        <v>89</v>
      </c>
      <c r="F63">
        <v>7346.89</v>
      </c>
      <c r="G63">
        <v>0</v>
      </c>
      <c r="H63">
        <v>7346.89</v>
      </c>
      <c r="I63" t="s">
        <v>29</v>
      </c>
      <c r="J63">
        <v>1</v>
      </c>
      <c r="K63" t="s">
        <v>5455</v>
      </c>
    </row>
    <row r="64" spans="1:11" x14ac:dyDescent="0.2">
      <c r="A64" t="s">
        <v>4419</v>
      </c>
      <c r="B64" t="s">
        <v>58</v>
      </c>
      <c r="C64" t="s">
        <v>334</v>
      </c>
      <c r="D64" t="s">
        <v>45</v>
      </c>
      <c r="E64" t="s">
        <v>89</v>
      </c>
      <c r="F64">
        <v>5653.73</v>
      </c>
      <c r="G64">
        <v>0</v>
      </c>
      <c r="H64">
        <v>5653.73</v>
      </c>
      <c r="I64" t="s">
        <v>29</v>
      </c>
      <c r="J64">
        <v>1</v>
      </c>
      <c r="K64" t="s">
        <v>5455</v>
      </c>
    </row>
    <row r="65" spans="1:11" x14ac:dyDescent="0.2">
      <c r="A65" t="s">
        <v>4406</v>
      </c>
      <c r="B65" t="s">
        <v>489</v>
      </c>
      <c r="C65" t="s">
        <v>242</v>
      </c>
      <c r="D65" t="s">
        <v>45</v>
      </c>
      <c r="E65" t="s">
        <v>89</v>
      </c>
      <c r="F65">
        <v>5742.17</v>
      </c>
      <c r="G65">
        <v>0</v>
      </c>
      <c r="H65">
        <v>5742.17</v>
      </c>
      <c r="I65" t="s">
        <v>29</v>
      </c>
      <c r="J65">
        <v>1</v>
      </c>
      <c r="K65" t="s">
        <v>5455</v>
      </c>
    </row>
    <row r="66" spans="1:11" x14ac:dyDescent="0.2">
      <c r="A66" t="s">
        <v>4386</v>
      </c>
      <c r="B66" t="s">
        <v>113</v>
      </c>
      <c r="C66" t="s">
        <v>394</v>
      </c>
      <c r="D66" t="s">
        <v>45</v>
      </c>
      <c r="E66" t="s">
        <v>89</v>
      </c>
      <c r="F66">
        <v>9355.31</v>
      </c>
      <c r="G66">
        <v>0</v>
      </c>
      <c r="H66">
        <v>9355.31</v>
      </c>
      <c r="I66" t="s">
        <v>29</v>
      </c>
      <c r="J66">
        <v>1</v>
      </c>
      <c r="K66" t="s">
        <v>5455</v>
      </c>
    </row>
    <row r="67" spans="1:11" x14ac:dyDescent="0.2">
      <c r="A67" t="s">
        <v>4379</v>
      </c>
      <c r="B67" t="s">
        <v>807</v>
      </c>
      <c r="C67" t="s">
        <v>150</v>
      </c>
      <c r="D67" t="s">
        <v>45</v>
      </c>
      <c r="E67" t="s">
        <v>89</v>
      </c>
      <c r="F67">
        <v>11090.3</v>
      </c>
      <c r="G67">
        <v>0</v>
      </c>
      <c r="H67">
        <v>11090.3</v>
      </c>
      <c r="I67" t="s">
        <v>29</v>
      </c>
      <c r="J67">
        <v>1</v>
      </c>
      <c r="K67" t="s">
        <v>5455</v>
      </c>
    </row>
    <row r="68" spans="1:11" x14ac:dyDescent="0.2">
      <c r="A68" t="s">
        <v>4344</v>
      </c>
      <c r="B68" t="s">
        <v>357</v>
      </c>
      <c r="C68" t="s">
        <v>863</v>
      </c>
      <c r="D68" t="s">
        <v>45</v>
      </c>
      <c r="E68" t="s">
        <v>89</v>
      </c>
      <c r="F68">
        <v>5788.21</v>
      </c>
      <c r="G68">
        <v>0</v>
      </c>
      <c r="H68">
        <v>5788.21</v>
      </c>
      <c r="I68" t="s">
        <v>29</v>
      </c>
      <c r="J68">
        <v>1</v>
      </c>
      <c r="K68" t="s">
        <v>5455</v>
      </c>
    </row>
    <row r="69" spans="1:11" x14ac:dyDescent="0.2">
      <c r="A69" t="s">
        <v>4331</v>
      </c>
      <c r="B69" t="s">
        <v>584</v>
      </c>
      <c r="C69" t="s">
        <v>124</v>
      </c>
      <c r="D69" t="s">
        <v>45</v>
      </c>
      <c r="E69" t="s">
        <v>89</v>
      </c>
      <c r="F69">
        <v>11071.75</v>
      </c>
      <c r="G69">
        <v>0</v>
      </c>
      <c r="H69">
        <v>11071.75</v>
      </c>
      <c r="I69" t="s">
        <v>29</v>
      </c>
      <c r="J69">
        <v>1</v>
      </c>
      <c r="K69" t="s">
        <v>5455</v>
      </c>
    </row>
    <row r="70" spans="1:11" x14ac:dyDescent="0.2">
      <c r="A70" t="s">
        <v>4313</v>
      </c>
      <c r="B70" t="s">
        <v>331</v>
      </c>
      <c r="C70" t="s">
        <v>551</v>
      </c>
      <c r="D70" t="s">
        <v>45</v>
      </c>
      <c r="E70" t="s">
        <v>89</v>
      </c>
      <c r="F70">
        <v>9885.91</v>
      </c>
      <c r="G70">
        <v>0</v>
      </c>
      <c r="H70">
        <v>9885.91</v>
      </c>
      <c r="I70" t="s">
        <v>29</v>
      </c>
      <c r="J70">
        <v>1</v>
      </c>
      <c r="K70" t="s">
        <v>5455</v>
      </c>
    </row>
    <row r="71" spans="1:11" x14ac:dyDescent="0.2">
      <c r="A71" t="s">
        <v>4295</v>
      </c>
      <c r="B71" t="s">
        <v>300</v>
      </c>
      <c r="C71" t="s">
        <v>148</v>
      </c>
      <c r="D71" t="s">
        <v>45</v>
      </c>
      <c r="E71" t="s">
        <v>89</v>
      </c>
      <c r="F71">
        <v>5002.1000000000004</v>
      </c>
      <c r="G71">
        <v>0</v>
      </c>
      <c r="H71">
        <v>5002.1000000000004</v>
      </c>
      <c r="I71" t="s">
        <v>29</v>
      </c>
      <c r="J71">
        <v>1</v>
      </c>
      <c r="K71" t="s">
        <v>5455</v>
      </c>
    </row>
    <row r="72" spans="1:11" x14ac:dyDescent="0.2">
      <c r="A72" t="s">
        <v>4263</v>
      </c>
      <c r="B72" t="s">
        <v>602</v>
      </c>
      <c r="C72" t="s">
        <v>475</v>
      </c>
      <c r="D72" t="s">
        <v>45</v>
      </c>
      <c r="E72" t="s">
        <v>89</v>
      </c>
      <c r="F72">
        <v>13462.1</v>
      </c>
      <c r="G72">
        <v>0</v>
      </c>
      <c r="H72">
        <v>13462.1</v>
      </c>
      <c r="I72" t="s">
        <v>29</v>
      </c>
      <c r="J72">
        <v>1</v>
      </c>
      <c r="K72" t="s">
        <v>5455</v>
      </c>
    </row>
    <row r="73" spans="1:11" x14ac:dyDescent="0.2">
      <c r="A73" t="s">
        <v>4257</v>
      </c>
      <c r="B73" t="s">
        <v>724</v>
      </c>
      <c r="C73" t="s">
        <v>789</v>
      </c>
      <c r="D73" t="s">
        <v>45</v>
      </c>
      <c r="E73" t="s">
        <v>89</v>
      </c>
      <c r="F73">
        <v>10490.77</v>
      </c>
      <c r="G73">
        <v>0</v>
      </c>
      <c r="H73">
        <v>10490.77</v>
      </c>
      <c r="I73" t="s">
        <v>56</v>
      </c>
      <c r="J73">
        <v>1</v>
      </c>
      <c r="K73" t="s">
        <v>5455</v>
      </c>
    </row>
    <row r="74" spans="1:11" x14ac:dyDescent="0.2">
      <c r="A74" t="s">
        <v>4237</v>
      </c>
      <c r="B74" t="s">
        <v>283</v>
      </c>
      <c r="C74" t="s">
        <v>504</v>
      </c>
      <c r="D74" t="s">
        <v>45</v>
      </c>
      <c r="E74" t="s">
        <v>89</v>
      </c>
      <c r="F74">
        <v>6453.57</v>
      </c>
      <c r="G74">
        <v>0</v>
      </c>
      <c r="H74">
        <v>6453.57</v>
      </c>
      <c r="I74" t="s">
        <v>29</v>
      </c>
      <c r="J74">
        <v>1</v>
      </c>
      <c r="K74" t="s">
        <v>5455</v>
      </c>
    </row>
    <row r="75" spans="1:11" x14ac:dyDescent="0.2">
      <c r="A75" t="s">
        <v>4222</v>
      </c>
      <c r="B75" t="s">
        <v>498</v>
      </c>
      <c r="C75" t="s">
        <v>863</v>
      </c>
      <c r="D75" t="s">
        <v>45</v>
      </c>
      <c r="E75" t="s">
        <v>89</v>
      </c>
      <c r="F75">
        <v>5901.27</v>
      </c>
      <c r="G75">
        <v>0</v>
      </c>
      <c r="H75">
        <v>5901.27</v>
      </c>
      <c r="I75" t="s">
        <v>29</v>
      </c>
      <c r="J75">
        <v>1</v>
      </c>
      <c r="K75" t="s">
        <v>5455</v>
      </c>
    </row>
    <row r="76" spans="1:11" x14ac:dyDescent="0.2">
      <c r="A76" t="s">
        <v>4220</v>
      </c>
      <c r="B76" t="s">
        <v>1272</v>
      </c>
      <c r="C76" t="s">
        <v>1072</v>
      </c>
      <c r="D76" t="s">
        <v>45</v>
      </c>
      <c r="E76" t="s">
        <v>89</v>
      </c>
      <c r="F76">
        <v>5085.96</v>
      </c>
      <c r="G76">
        <v>0</v>
      </c>
      <c r="H76">
        <v>5085.96</v>
      </c>
      <c r="I76" t="s">
        <v>29</v>
      </c>
      <c r="J76">
        <v>1</v>
      </c>
      <c r="K76" t="s">
        <v>5455</v>
      </c>
    </row>
    <row r="77" spans="1:11" x14ac:dyDescent="0.2">
      <c r="A77" t="s">
        <v>417</v>
      </c>
      <c r="B77" t="s">
        <v>418</v>
      </c>
      <c r="C77" t="s">
        <v>418</v>
      </c>
      <c r="D77" t="s">
        <v>45</v>
      </c>
      <c r="E77" t="s">
        <v>89</v>
      </c>
      <c r="F77">
        <v>13576.11</v>
      </c>
      <c r="G77">
        <v>0</v>
      </c>
      <c r="H77">
        <v>13576.11</v>
      </c>
      <c r="I77" t="s">
        <v>29</v>
      </c>
      <c r="J77">
        <v>1</v>
      </c>
      <c r="K77" t="s">
        <v>5455</v>
      </c>
    </row>
    <row r="78" spans="1:11" x14ac:dyDescent="0.2">
      <c r="A78" t="s">
        <v>419</v>
      </c>
      <c r="B78" t="s">
        <v>213</v>
      </c>
      <c r="C78" t="s">
        <v>420</v>
      </c>
      <c r="D78" t="s">
        <v>45</v>
      </c>
      <c r="E78" t="s">
        <v>89</v>
      </c>
      <c r="F78">
        <v>2354.09</v>
      </c>
      <c r="G78">
        <v>0</v>
      </c>
      <c r="H78">
        <v>2354.09</v>
      </c>
      <c r="I78" t="s">
        <v>29</v>
      </c>
      <c r="J78">
        <v>1</v>
      </c>
      <c r="K78" t="s">
        <v>5455</v>
      </c>
    </row>
    <row r="79" spans="1:11" x14ac:dyDescent="0.2">
      <c r="A79" t="s">
        <v>4213</v>
      </c>
      <c r="B79" t="s">
        <v>789</v>
      </c>
      <c r="C79" t="s">
        <v>368</v>
      </c>
      <c r="D79" t="s">
        <v>45</v>
      </c>
      <c r="E79" t="s">
        <v>89</v>
      </c>
      <c r="F79">
        <v>2254.4699999999998</v>
      </c>
      <c r="G79">
        <v>0</v>
      </c>
      <c r="H79">
        <v>2254.4699999999998</v>
      </c>
      <c r="I79" t="s">
        <v>29</v>
      </c>
      <c r="J79">
        <v>1</v>
      </c>
      <c r="K79" t="s">
        <v>5455</v>
      </c>
    </row>
    <row r="80" spans="1:11" x14ac:dyDescent="0.2">
      <c r="A80" t="s">
        <v>4210</v>
      </c>
      <c r="B80" t="s">
        <v>566</v>
      </c>
      <c r="C80" t="s">
        <v>597</v>
      </c>
      <c r="D80" t="s">
        <v>45</v>
      </c>
      <c r="E80" t="s">
        <v>89</v>
      </c>
      <c r="F80">
        <v>2733.4</v>
      </c>
      <c r="G80">
        <v>0</v>
      </c>
      <c r="H80">
        <v>2733.4</v>
      </c>
      <c r="I80" t="s">
        <v>56</v>
      </c>
      <c r="J80">
        <v>1</v>
      </c>
      <c r="K80" t="s">
        <v>5455</v>
      </c>
    </row>
    <row r="81" spans="1:11" x14ac:dyDescent="0.2">
      <c r="A81" t="s">
        <v>4186</v>
      </c>
      <c r="B81" t="s">
        <v>73</v>
      </c>
      <c r="C81" t="s">
        <v>504</v>
      </c>
      <c r="D81" t="s">
        <v>45</v>
      </c>
      <c r="E81" t="s">
        <v>89</v>
      </c>
      <c r="F81">
        <v>11731.43</v>
      </c>
      <c r="G81">
        <v>0</v>
      </c>
      <c r="H81">
        <v>11731.43</v>
      </c>
      <c r="I81" t="s">
        <v>56</v>
      </c>
      <c r="J81">
        <v>1</v>
      </c>
      <c r="K81" t="s">
        <v>5455</v>
      </c>
    </row>
    <row r="82" spans="1:11" x14ac:dyDescent="0.2">
      <c r="A82" t="s">
        <v>4183</v>
      </c>
      <c r="B82" t="s">
        <v>227</v>
      </c>
      <c r="C82" t="s">
        <v>551</v>
      </c>
      <c r="D82" t="s">
        <v>45</v>
      </c>
      <c r="E82" t="s">
        <v>89</v>
      </c>
      <c r="F82">
        <v>13453.32</v>
      </c>
      <c r="G82">
        <v>0</v>
      </c>
      <c r="H82">
        <v>13453.32</v>
      </c>
      <c r="I82" t="s">
        <v>29</v>
      </c>
      <c r="J82">
        <v>1</v>
      </c>
      <c r="K82" t="s">
        <v>5455</v>
      </c>
    </row>
    <row r="83" spans="1:11" x14ac:dyDescent="0.2">
      <c r="A83" t="s">
        <v>4179</v>
      </c>
      <c r="B83" t="s">
        <v>94</v>
      </c>
      <c r="C83" t="s">
        <v>113</v>
      </c>
      <c r="D83" t="s">
        <v>45</v>
      </c>
      <c r="E83" t="s">
        <v>89</v>
      </c>
      <c r="F83">
        <v>4488.45</v>
      </c>
      <c r="G83">
        <v>0</v>
      </c>
      <c r="H83">
        <v>4488.45</v>
      </c>
      <c r="I83" t="s">
        <v>29</v>
      </c>
      <c r="J83">
        <v>1</v>
      </c>
      <c r="K83" t="s">
        <v>5455</v>
      </c>
    </row>
    <row r="84" spans="1:11" x14ac:dyDescent="0.2">
      <c r="A84" t="s">
        <v>4124</v>
      </c>
      <c r="B84" t="s">
        <v>437</v>
      </c>
      <c r="C84" t="s">
        <v>578</v>
      </c>
      <c r="D84" t="s">
        <v>45</v>
      </c>
      <c r="E84" t="s">
        <v>89</v>
      </c>
      <c r="F84">
        <v>3239.9</v>
      </c>
      <c r="G84">
        <v>0</v>
      </c>
      <c r="H84">
        <v>3239.9</v>
      </c>
      <c r="I84" t="s">
        <v>29</v>
      </c>
      <c r="J84">
        <v>1</v>
      </c>
      <c r="K84" t="s">
        <v>5455</v>
      </c>
    </row>
    <row r="85" spans="1:11" x14ac:dyDescent="0.2">
      <c r="A85" t="s">
        <v>4122</v>
      </c>
      <c r="B85" t="s">
        <v>314</v>
      </c>
      <c r="C85" t="s">
        <v>826</v>
      </c>
      <c r="D85" t="s">
        <v>45</v>
      </c>
      <c r="E85" t="s">
        <v>89</v>
      </c>
      <c r="F85">
        <v>5088.82</v>
      </c>
      <c r="G85">
        <v>0</v>
      </c>
      <c r="H85">
        <v>5088.82</v>
      </c>
      <c r="I85" t="s">
        <v>29</v>
      </c>
      <c r="J85">
        <v>1</v>
      </c>
      <c r="K85" t="s">
        <v>5455</v>
      </c>
    </row>
    <row r="86" spans="1:11" x14ac:dyDescent="0.2">
      <c r="A86" t="s">
        <v>4115</v>
      </c>
      <c r="B86" t="s">
        <v>608</v>
      </c>
      <c r="C86" t="s">
        <v>400</v>
      </c>
      <c r="D86" t="s">
        <v>45</v>
      </c>
      <c r="E86" t="s">
        <v>89</v>
      </c>
      <c r="F86">
        <v>14682.28</v>
      </c>
      <c r="G86">
        <v>0</v>
      </c>
      <c r="H86">
        <v>14682.28</v>
      </c>
      <c r="I86" t="s">
        <v>29</v>
      </c>
      <c r="J86">
        <v>1</v>
      </c>
      <c r="K86" t="s">
        <v>5455</v>
      </c>
    </row>
    <row r="87" spans="1:11" x14ac:dyDescent="0.2">
      <c r="A87" t="s">
        <v>442</v>
      </c>
      <c r="B87" t="s">
        <v>192</v>
      </c>
      <c r="C87" t="s">
        <v>443</v>
      </c>
      <c r="D87" t="s">
        <v>45</v>
      </c>
      <c r="E87" t="s">
        <v>89</v>
      </c>
      <c r="F87">
        <v>14499.7</v>
      </c>
      <c r="G87">
        <v>0</v>
      </c>
      <c r="H87">
        <v>14499.7</v>
      </c>
      <c r="I87" t="s">
        <v>29</v>
      </c>
      <c r="J87">
        <v>1</v>
      </c>
      <c r="K87" t="s">
        <v>5455</v>
      </c>
    </row>
    <row r="88" spans="1:11" x14ac:dyDescent="0.2">
      <c r="A88" t="s">
        <v>4085</v>
      </c>
      <c r="B88" t="s">
        <v>54</v>
      </c>
      <c r="C88" t="s">
        <v>368</v>
      </c>
      <c r="D88" t="s">
        <v>45</v>
      </c>
      <c r="E88" t="s">
        <v>89</v>
      </c>
      <c r="F88">
        <v>2546.06</v>
      </c>
      <c r="G88">
        <v>0</v>
      </c>
      <c r="H88">
        <v>2546.06</v>
      </c>
      <c r="I88" t="s">
        <v>41</v>
      </c>
      <c r="J88">
        <v>1</v>
      </c>
      <c r="K88" t="s">
        <v>5455</v>
      </c>
    </row>
    <row r="89" spans="1:11" x14ac:dyDescent="0.2">
      <c r="A89" t="s">
        <v>4081</v>
      </c>
      <c r="B89" t="s">
        <v>538</v>
      </c>
      <c r="C89" t="s">
        <v>174</v>
      </c>
      <c r="D89" t="s">
        <v>45</v>
      </c>
      <c r="E89" t="s">
        <v>89</v>
      </c>
      <c r="F89">
        <v>7997.15</v>
      </c>
      <c r="G89">
        <v>0</v>
      </c>
      <c r="H89">
        <v>7997.15</v>
      </c>
      <c r="I89" t="s">
        <v>56</v>
      </c>
      <c r="J89">
        <v>1</v>
      </c>
      <c r="K89" t="s">
        <v>5455</v>
      </c>
    </row>
    <row r="90" spans="1:11" x14ac:dyDescent="0.2">
      <c r="A90" t="s">
        <v>3983</v>
      </c>
      <c r="B90" t="s">
        <v>334</v>
      </c>
      <c r="C90" t="s">
        <v>740</v>
      </c>
      <c r="D90" t="s">
        <v>45</v>
      </c>
      <c r="E90" t="s">
        <v>89</v>
      </c>
      <c r="F90">
        <v>2544.4899999999998</v>
      </c>
      <c r="G90">
        <v>0</v>
      </c>
      <c r="H90">
        <v>2544.4899999999998</v>
      </c>
      <c r="I90" t="s">
        <v>29</v>
      </c>
      <c r="J90">
        <v>1</v>
      </c>
      <c r="K90" t="s">
        <v>5455</v>
      </c>
    </row>
    <row r="91" spans="1:11" x14ac:dyDescent="0.2">
      <c r="A91" t="s">
        <v>3976</v>
      </c>
      <c r="B91" t="s">
        <v>360</v>
      </c>
      <c r="C91" t="s">
        <v>416</v>
      </c>
      <c r="D91" t="s">
        <v>45</v>
      </c>
      <c r="E91" t="s">
        <v>89</v>
      </c>
      <c r="F91">
        <v>9286.3799999999992</v>
      </c>
      <c r="G91">
        <v>0</v>
      </c>
      <c r="H91">
        <v>9286.3799999999992</v>
      </c>
      <c r="I91" t="s">
        <v>41</v>
      </c>
      <c r="J91">
        <v>1</v>
      </c>
      <c r="K91" t="s">
        <v>5455</v>
      </c>
    </row>
    <row r="92" spans="1:11" x14ac:dyDescent="0.2">
      <c r="A92" t="s">
        <v>3959</v>
      </c>
      <c r="B92" t="s">
        <v>468</v>
      </c>
      <c r="C92" t="s">
        <v>133</v>
      </c>
      <c r="D92" t="s">
        <v>45</v>
      </c>
      <c r="E92" t="s">
        <v>89</v>
      </c>
      <c r="F92">
        <v>4308.9399999999996</v>
      </c>
      <c r="G92">
        <v>0</v>
      </c>
      <c r="H92">
        <v>4308.9399999999996</v>
      </c>
      <c r="I92" t="s">
        <v>56</v>
      </c>
      <c r="J92">
        <v>1</v>
      </c>
      <c r="K92" t="s">
        <v>5455</v>
      </c>
    </row>
    <row r="93" spans="1:11" x14ac:dyDescent="0.2">
      <c r="A93" t="s">
        <v>3939</v>
      </c>
      <c r="B93" t="s">
        <v>292</v>
      </c>
      <c r="C93" t="s">
        <v>382</v>
      </c>
      <c r="D93" t="s">
        <v>45</v>
      </c>
      <c r="E93" t="s">
        <v>89</v>
      </c>
      <c r="F93">
        <v>7897.7</v>
      </c>
      <c r="G93">
        <v>0</v>
      </c>
      <c r="H93">
        <v>7897.7</v>
      </c>
      <c r="I93" t="s">
        <v>29</v>
      </c>
      <c r="J93">
        <v>1</v>
      </c>
      <c r="K93" t="s">
        <v>5455</v>
      </c>
    </row>
    <row r="94" spans="1:11" x14ac:dyDescent="0.2">
      <c r="A94" t="s">
        <v>3930</v>
      </c>
      <c r="B94" t="s">
        <v>43</v>
      </c>
      <c r="C94" t="s">
        <v>560</v>
      </c>
      <c r="D94" t="s">
        <v>45</v>
      </c>
      <c r="E94" t="s">
        <v>89</v>
      </c>
      <c r="F94">
        <v>11589.38</v>
      </c>
      <c r="G94">
        <v>0</v>
      </c>
      <c r="H94">
        <v>11589.38</v>
      </c>
      <c r="I94" t="s">
        <v>29</v>
      </c>
      <c r="J94">
        <v>1</v>
      </c>
      <c r="K94" t="s">
        <v>5455</v>
      </c>
    </row>
    <row r="95" spans="1:11" x14ac:dyDescent="0.2">
      <c r="A95" t="s">
        <v>3929</v>
      </c>
      <c r="B95" t="s">
        <v>113</v>
      </c>
      <c r="C95" t="s">
        <v>384</v>
      </c>
      <c r="D95" t="s">
        <v>45</v>
      </c>
      <c r="E95" t="s">
        <v>89</v>
      </c>
      <c r="F95">
        <v>6429.31</v>
      </c>
      <c r="G95">
        <v>0</v>
      </c>
      <c r="H95">
        <v>6429.31</v>
      </c>
      <c r="I95" t="s">
        <v>41</v>
      </c>
      <c r="J95">
        <v>1</v>
      </c>
      <c r="K95" t="s">
        <v>5455</v>
      </c>
    </row>
    <row r="96" spans="1:11" x14ac:dyDescent="0.2">
      <c r="A96" t="s">
        <v>3918</v>
      </c>
      <c r="B96" t="s">
        <v>294</v>
      </c>
      <c r="C96" t="s">
        <v>136</v>
      </c>
      <c r="D96" t="s">
        <v>45</v>
      </c>
      <c r="E96" t="s">
        <v>89</v>
      </c>
      <c r="F96">
        <v>7719.92</v>
      </c>
      <c r="G96">
        <v>0</v>
      </c>
      <c r="H96">
        <v>7719.92</v>
      </c>
      <c r="I96" t="s">
        <v>29</v>
      </c>
      <c r="J96">
        <v>1</v>
      </c>
      <c r="K96" t="s">
        <v>5455</v>
      </c>
    </row>
    <row r="97" spans="1:11" x14ac:dyDescent="0.2">
      <c r="A97" t="s">
        <v>3874</v>
      </c>
      <c r="B97" t="s">
        <v>192</v>
      </c>
      <c r="C97" t="s">
        <v>443</v>
      </c>
      <c r="D97" t="s">
        <v>45</v>
      </c>
      <c r="E97" t="s">
        <v>89</v>
      </c>
      <c r="F97">
        <v>14718.76</v>
      </c>
      <c r="G97">
        <v>0</v>
      </c>
      <c r="H97">
        <v>14718.76</v>
      </c>
      <c r="I97" t="s">
        <v>29</v>
      </c>
      <c r="J97">
        <v>1</v>
      </c>
      <c r="K97" t="s">
        <v>5455</v>
      </c>
    </row>
    <row r="98" spans="1:11" x14ac:dyDescent="0.2">
      <c r="A98" t="s">
        <v>3854</v>
      </c>
      <c r="B98" t="s">
        <v>156</v>
      </c>
      <c r="C98" t="s">
        <v>769</v>
      </c>
      <c r="D98" t="s">
        <v>45</v>
      </c>
      <c r="E98" t="s">
        <v>89</v>
      </c>
      <c r="F98">
        <v>11318.62</v>
      </c>
      <c r="G98">
        <v>0</v>
      </c>
      <c r="H98">
        <v>11318.62</v>
      </c>
      <c r="I98" t="s">
        <v>56</v>
      </c>
      <c r="J98">
        <v>1</v>
      </c>
      <c r="K98" t="s">
        <v>5455</v>
      </c>
    </row>
    <row r="99" spans="1:11" x14ac:dyDescent="0.2">
      <c r="A99" t="s">
        <v>3825</v>
      </c>
      <c r="B99" t="s">
        <v>124</v>
      </c>
      <c r="C99" t="s">
        <v>291</v>
      </c>
      <c r="D99" t="s">
        <v>45</v>
      </c>
      <c r="E99" t="s">
        <v>89</v>
      </c>
      <c r="F99">
        <v>3294.82</v>
      </c>
      <c r="G99">
        <v>0</v>
      </c>
      <c r="H99">
        <v>3294.82</v>
      </c>
      <c r="I99" t="s">
        <v>56</v>
      </c>
      <c r="J99">
        <v>1</v>
      </c>
      <c r="K99" t="s">
        <v>5455</v>
      </c>
    </row>
    <row r="100" spans="1:11" x14ac:dyDescent="0.2">
      <c r="A100" t="s">
        <v>3817</v>
      </c>
      <c r="B100" t="s">
        <v>368</v>
      </c>
      <c r="C100" t="s">
        <v>167</v>
      </c>
      <c r="D100" t="s">
        <v>45</v>
      </c>
      <c r="E100" t="s">
        <v>89</v>
      </c>
      <c r="F100">
        <v>12547.86</v>
      </c>
      <c r="G100">
        <v>0</v>
      </c>
      <c r="H100">
        <v>12547.86</v>
      </c>
      <c r="I100" t="s">
        <v>29</v>
      </c>
      <c r="J100">
        <v>1</v>
      </c>
      <c r="K100" t="s">
        <v>5455</v>
      </c>
    </row>
    <row r="101" spans="1:11" x14ac:dyDescent="0.2">
      <c r="A101" t="s">
        <v>507</v>
      </c>
      <c r="B101" t="s">
        <v>465</v>
      </c>
      <c r="C101" t="s">
        <v>403</v>
      </c>
      <c r="D101" t="s">
        <v>45</v>
      </c>
      <c r="E101" t="s">
        <v>89</v>
      </c>
      <c r="F101">
        <v>2876.05</v>
      </c>
      <c r="G101">
        <v>0</v>
      </c>
      <c r="H101">
        <v>2876.05</v>
      </c>
      <c r="I101" t="s">
        <v>56</v>
      </c>
      <c r="J101">
        <v>1</v>
      </c>
      <c r="K101" t="s">
        <v>5455</v>
      </c>
    </row>
    <row r="102" spans="1:11" x14ac:dyDescent="0.2">
      <c r="A102" t="s">
        <v>3783</v>
      </c>
      <c r="B102" t="s">
        <v>227</v>
      </c>
      <c r="C102" t="s">
        <v>159</v>
      </c>
      <c r="D102" t="s">
        <v>45</v>
      </c>
      <c r="E102" t="s">
        <v>89</v>
      </c>
      <c r="F102">
        <v>2645.95</v>
      </c>
      <c r="G102">
        <v>0</v>
      </c>
      <c r="H102">
        <v>2645.95</v>
      </c>
      <c r="I102" t="s">
        <v>29</v>
      </c>
      <c r="J102">
        <v>1</v>
      </c>
      <c r="K102" t="s">
        <v>5455</v>
      </c>
    </row>
    <row r="103" spans="1:11" x14ac:dyDescent="0.2">
      <c r="A103" t="s">
        <v>3780</v>
      </c>
      <c r="B103" t="s">
        <v>546</v>
      </c>
      <c r="C103" t="s">
        <v>602</v>
      </c>
      <c r="D103" t="s">
        <v>45</v>
      </c>
      <c r="E103" t="s">
        <v>89</v>
      </c>
      <c r="F103">
        <v>6718.45</v>
      </c>
      <c r="G103">
        <v>0</v>
      </c>
      <c r="H103">
        <v>6718.45</v>
      </c>
      <c r="I103" t="s">
        <v>56</v>
      </c>
      <c r="J103">
        <v>1</v>
      </c>
      <c r="K103" t="s">
        <v>5455</v>
      </c>
    </row>
    <row r="104" spans="1:11" x14ac:dyDescent="0.2">
      <c r="A104" t="s">
        <v>3776</v>
      </c>
      <c r="B104" t="s">
        <v>448</v>
      </c>
      <c r="C104" t="s">
        <v>448</v>
      </c>
      <c r="D104" t="s">
        <v>45</v>
      </c>
      <c r="E104" t="s">
        <v>89</v>
      </c>
      <c r="F104">
        <v>2558.65</v>
      </c>
      <c r="G104">
        <v>0</v>
      </c>
      <c r="H104">
        <v>2558.65</v>
      </c>
      <c r="I104" t="s">
        <v>29</v>
      </c>
      <c r="J104">
        <v>1</v>
      </c>
      <c r="K104" t="s">
        <v>5455</v>
      </c>
    </row>
    <row r="105" spans="1:11" x14ac:dyDescent="0.2">
      <c r="A105" t="s">
        <v>3738</v>
      </c>
      <c r="B105" t="s">
        <v>824</v>
      </c>
      <c r="C105" t="s">
        <v>534</v>
      </c>
      <c r="D105" t="s">
        <v>45</v>
      </c>
      <c r="E105" t="s">
        <v>89</v>
      </c>
      <c r="F105">
        <v>6369.96</v>
      </c>
      <c r="G105">
        <v>0</v>
      </c>
      <c r="H105">
        <v>6369.96</v>
      </c>
      <c r="I105" t="s">
        <v>41</v>
      </c>
      <c r="J105">
        <v>1</v>
      </c>
      <c r="K105" t="s">
        <v>5455</v>
      </c>
    </row>
    <row r="106" spans="1:11" x14ac:dyDescent="0.2">
      <c r="A106" t="s">
        <v>3729</v>
      </c>
      <c r="B106" t="s">
        <v>485</v>
      </c>
      <c r="C106" t="s">
        <v>1825</v>
      </c>
      <c r="D106" t="s">
        <v>45</v>
      </c>
      <c r="E106" t="s">
        <v>89</v>
      </c>
      <c r="F106">
        <v>5033.2700000000004</v>
      </c>
      <c r="G106">
        <v>0</v>
      </c>
      <c r="H106">
        <v>5033.2700000000004</v>
      </c>
      <c r="I106" t="s">
        <v>29</v>
      </c>
      <c r="J106">
        <v>1</v>
      </c>
      <c r="K106" t="s">
        <v>5455</v>
      </c>
    </row>
    <row r="107" spans="1:11" x14ac:dyDescent="0.2">
      <c r="A107" t="s">
        <v>3659</v>
      </c>
      <c r="B107" t="s">
        <v>534</v>
      </c>
      <c r="C107" t="s">
        <v>55</v>
      </c>
      <c r="D107" t="s">
        <v>45</v>
      </c>
      <c r="E107" t="s">
        <v>89</v>
      </c>
      <c r="F107">
        <v>6135.88</v>
      </c>
      <c r="G107">
        <v>0</v>
      </c>
      <c r="H107">
        <v>6135.88</v>
      </c>
      <c r="I107" t="s">
        <v>56</v>
      </c>
      <c r="J107">
        <v>1</v>
      </c>
      <c r="K107" t="s">
        <v>5455</v>
      </c>
    </row>
    <row r="108" spans="1:11" x14ac:dyDescent="0.2">
      <c r="A108" t="s">
        <v>3654</v>
      </c>
      <c r="B108" t="s">
        <v>532</v>
      </c>
      <c r="C108" t="s">
        <v>1354</v>
      </c>
      <c r="D108" t="s">
        <v>45</v>
      </c>
      <c r="E108" t="s">
        <v>89</v>
      </c>
      <c r="F108">
        <v>2221.56</v>
      </c>
      <c r="G108">
        <v>0</v>
      </c>
      <c r="H108">
        <v>2221.56</v>
      </c>
      <c r="I108" t="s">
        <v>29</v>
      </c>
      <c r="J108">
        <v>1</v>
      </c>
      <c r="K108" t="s">
        <v>5455</v>
      </c>
    </row>
    <row r="109" spans="1:11" x14ac:dyDescent="0.2">
      <c r="A109" t="s">
        <v>3649</v>
      </c>
      <c r="B109" t="s">
        <v>452</v>
      </c>
      <c r="C109" t="s">
        <v>262</v>
      </c>
      <c r="D109" t="s">
        <v>45</v>
      </c>
      <c r="E109" t="s">
        <v>89</v>
      </c>
      <c r="F109">
        <v>4735.66</v>
      </c>
      <c r="G109">
        <v>0</v>
      </c>
      <c r="H109">
        <v>4735.66</v>
      </c>
      <c r="I109" t="s">
        <v>56</v>
      </c>
      <c r="J109">
        <v>1</v>
      </c>
      <c r="K109" t="s">
        <v>5455</v>
      </c>
    </row>
    <row r="110" spans="1:11" x14ac:dyDescent="0.2">
      <c r="A110" t="s">
        <v>3637</v>
      </c>
      <c r="B110" t="s">
        <v>386</v>
      </c>
      <c r="C110" t="s">
        <v>72</v>
      </c>
      <c r="D110" t="s">
        <v>45</v>
      </c>
      <c r="E110" t="s">
        <v>89</v>
      </c>
      <c r="F110">
        <v>16271.79</v>
      </c>
      <c r="G110">
        <v>0</v>
      </c>
      <c r="H110">
        <v>16271.79</v>
      </c>
      <c r="I110" t="s">
        <v>29</v>
      </c>
      <c r="J110">
        <v>1</v>
      </c>
      <c r="K110" t="s">
        <v>5455</v>
      </c>
    </row>
    <row r="111" spans="1:11" x14ac:dyDescent="0.2">
      <c r="A111" t="s">
        <v>3633</v>
      </c>
      <c r="B111" t="s">
        <v>145</v>
      </c>
      <c r="C111" t="s">
        <v>382</v>
      </c>
      <c r="D111" t="s">
        <v>45</v>
      </c>
      <c r="E111" t="s">
        <v>89</v>
      </c>
      <c r="F111">
        <v>15180.39</v>
      </c>
      <c r="G111">
        <v>0</v>
      </c>
      <c r="H111">
        <v>15180.39</v>
      </c>
      <c r="I111" t="s">
        <v>29</v>
      </c>
      <c r="J111">
        <v>1</v>
      </c>
      <c r="K111" t="s">
        <v>5455</v>
      </c>
    </row>
    <row r="112" spans="1:11" x14ac:dyDescent="0.2">
      <c r="A112" t="s">
        <v>3626</v>
      </c>
      <c r="B112" t="s">
        <v>256</v>
      </c>
      <c r="C112" t="s">
        <v>1179</v>
      </c>
      <c r="D112" t="s">
        <v>45</v>
      </c>
      <c r="E112" t="s">
        <v>89</v>
      </c>
      <c r="F112">
        <v>18460.54</v>
      </c>
      <c r="G112">
        <v>0</v>
      </c>
      <c r="H112">
        <v>18460.54</v>
      </c>
      <c r="I112" t="s">
        <v>29</v>
      </c>
      <c r="J112">
        <v>1</v>
      </c>
      <c r="K112" t="s">
        <v>5455</v>
      </c>
    </row>
    <row r="113" spans="1:11" x14ac:dyDescent="0.2">
      <c r="A113" t="s">
        <v>3623</v>
      </c>
      <c r="B113" t="s">
        <v>178</v>
      </c>
      <c r="C113" t="s">
        <v>741</v>
      </c>
      <c r="D113" t="s">
        <v>45</v>
      </c>
      <c r="E113" t="s">
        <v>89</v>
      </c>
      <c r="F113">
        <v>8714.51</v>
      </c>
      <c r="G113">
        <v>0</v>
      </c>
      <c r="H113">
        <v>8714.51</v>
      </c>
      <c r="I113" t="s">
        <v>29</v>
      </c>
      <c r="J113">
        <v>1</v>
      </c>
      <c r="K113" t="s">
        <v>5455</v>
      </c>
    </row>
    <row r="114" spans="1:11" x14ac:dyDescent="0.2">
      <c r="A114" t="s">
        <v>547</v>
      </c>
      <c r="B114" t="s">
        <v>505</v>
      </c>
      <c r="C114" t="s">
        <v>548</v>
      </c>
      <c r="D114" t="s">
        <v>45</v>
      </c>
      <c r="E114" t="s">
        <v>89</v>
      </c>
      <c r="F114">
        <v>3216.89</v>
      </c>
      <c r="G114">
        <v>0</v>
      </c>
      <c r="H114">
        <v>3216.89</v>
      </c>
      <c r="I114" t="s">
        <v>29</v>
      </c>
      <c r="J114">
        <v>1</v>
      </c>
      <c r="K114" t="s">
        <v>5455</v>
      </c>
    </row>
    <row r="115" spans="1:11" x14ac:dyDescent="0.2">
      <c r="A115" t="s">
        <v>3554</v>
      </c>
      <c r="B115" t="s">
        <v>567</v>
      </c>
      <c r="C115" t="s">
        <v>702</v>
      </c>
      <c r="D115" t="s">
        <v>45</v>
      </c>
      <c r="E115" t="s">
        <v>89</v>
      </c>
      <c r="F115">
        <v>5213.34</v>
      </c>
      <c r="G115">
        <v>0</v>
      </c>
      <c r="H115">
        <v>5213.34</v>
      </c>
      <c r="I115" t="s">
        <v>29</v>
      </c>
      <c r="J115">
        <v>1</v>
      </c>
      <c r="K115" t="s">
        <v>5455</v>
      </c>
    </row>
    <row r="116" spans="1:11" x14ac:dyDescent="0.2">
      <c r="A116" t="s">
        <v>3553</v>
      </c>
      <c r="B116" t="s">
        <v>133</v>
      </c>
      <c r="C116" t="s">
        <v>562</v>
      </c>
      <c r="D116" t="s">
        <v>45</v>
      </c>
      <c r="E116" t="s">
        <v>89</v>
      </c>
      <c r="F116">
        <v>5769.68</v>
      </c>
      <c r="G116">
        <v>0</v>
      </c>
      <c r="H116">
        <v>5769.68</v>
      </c>
      <c r="I116" t="s">
        <v>29</v>
      </c>
      <c r="J116">
        <v>1</v>
      </c>
      <c r="K116" t="s">
        <v>5455</v>
      </c>
    </row>
    <row r="117" spans="1:11" x14ac:dyDescent="0.2">
      <c r="A117" t="s">
        <v>3521</v>
      </c>
      <c r="B117" t="s">
        <v>708</v>
      </c>
      <c r="C117" t="s">
        <v>799</v>
      </c>
      <c r="D117" t="s">
        <v>45</v>
      </c>
      <c r="E117" t="s">
        <v>89</v>
      </c>
      <c r="F117">
        <v>8986.9</v>
      </c>
      <c r="G117">
        <v>0</v>
      </c>
      <c r="H117">
        <v>8986.9</v>
      </c>
      <c r="I117" t="s">
        <v>29</v>
      </c>
      <c r="J117">
        <v>1</v>
      </c>
      <c r="K117" t="s">
        <v>5455</v>
      </c>
    </row>
    <row r="118" spans="1:11" x14ac:dyDescent="0.2">
      <c r="A118" t="s">
        <v>3477</v>
      </c>
      <c r="B118" t="s">
        <v>87</v>
      </c>
      <c r="C118" t="s">
        <v>831</v>
      </c>
      <c r="D118" t="s">
        <v>45</v>
      </c>
      <c r="E118" t="s">
        <v>89</v>
      </c>
      <c r="F118">
        <v>11242.4</v>
      </c>
      <c r="G118">
        <v>0</v>
      </c>
      <c r="H118">
        <v>11242.4</v>
      </c>
      <c r="I118" t="s">
        <v>29</v>
      </c>
      <c r="J118">
        <v>1</v>
      </c>
      <c r="K118" t="s">
        <v>5455</v>
      </c>
    </row>
    <row r="119" spans="1:11" x14ac:dyDescent="0.2">
      <c r="A119" t="s">
        <v>3456</v>
      </c>
      <c r="B119" t="s">
        <v>135</v>
      </c>
      <c r="C119" t="s">
        <v>66</v>
      </c>
      <c r="D119" t="s">
        <v>45</v>
      </c>
      <c r="E119" t="s">
        <v>89</v>
      </c>
      <c r="F119">
        <v>8966.39</v>
      </c>
      <c r="G119">
        <v>0</v>
      </c>
      <c r="H119">
        <v>8966.39</v>
      </c>
      <c r="I119" t="s">
        <v>29</v>
      </c>
      <c r="J119">
        <v>1</v>
      </c>
      <c r="K119" t="s">
        <v>5455</v>
      </c>
    </row>
    <row r="120" spans="1:11" x14ac:dyDescent="0.2">
      <c r="A120" t="s">
        <v>3429</v>
      </c>
      <c r="B120" t="s">
        <v>401</v>
      </c>
      <c r="C120" t="s">
        <v>69</v>
      </c>
      <c r="D120" t="s">
        <v>45</v>
      </c>
      <c r="E120" t="s">
        <v>89</v>
      </c>
      <c r="F120">
        <v>4678.58</v>
      </c>
      <c r="G120">
        <v>0</v>
      </c>
      <c r="H120">
        <v>4678.58</v>
      </c>
      <c r="I120" t="s">
        <v>29</v>
      </c>
      <c r="J120">
        <v>1</v>
      </c>
      <c r="K120" t="s">
        <v>5455</v>
      </c>
    </row>
    <row r="121" spans="1:11" x14ac:dyDescent="0.2">
      <c r="A121" t="s">
        <v>3414</v>
      </c>
      <c r="B121" t="s">
        <v>509</v>
      </c>
      <c r="C121" t="s">
        <v>456</v>
      </c>
      <c r="D121" t="s">
        <v>45</v>
      </c>
      <c r="E121" t="s">
        <v>89</v>
      </c>
      <c r="F121">
        <v>2989.39</v>
      </c>
      <c r="G121">
        <v>0</v>
      </c>
      <c r="H121">
        <v>2989.39</v>
      </c>
      <c r="I121" t="s">
        <v>29</v>
      </c>
      <c r="J121">
        <v>1</v>
      </c>
      <c r="K121" t="s">
        <v>5455</v>
      </c>
    </row>
    <row r="122" spans="1:11" x14ac:dyDescent="0.2">
      <c r="A122" t="s">
        <v>3383</v>
      </c>
      <c r="B122" t="s">
        <v>368</v>
      </c>
      <c r="C122" t="s">
        <v>612</v>
      </c>
      <c r="D122" t="s">
        <v>45</v>
      </c>
      <c r="E122" t="s">
        <v>89</v>
      </c>
      <c r="F122">
        <v>5832.37</v>
      </c>
      <c r="G122">
        <v>0</v>
      </c>
      <c r="H122">
        <v>5832.37</v>
      </c>
      <c r="I122" t="s">
        <v>29</v>
      </c>
      <c r="J122">
        <v>1</v>
      </c>
      <c r="K122" t="s">
        <v>5455</v>
      </c>
    </row>
    <row r="123" spans="1:11" x14ac:dyDescent="0.2">
      <c r="A123" t="s">
        <v>3369</v>
      </c>
      <c r="B123" t="s">
        <v>226</v>
      </c>
      <c r="C123" t="s">
        <v>671</v>
      </c>
      <c r="D123" t="s">
        <v>45</v>
      </c>
      <c r="E123" t="s">
        <v>89</v>
      </c>
      <c r="F123">
        <v>3244.24</v>
      </c>
      <c r="G123">
        <v>0</v>
      </c>
      <c r="H123">
        <v>3244.24</v>
      </c>
      <c r="I123" t="s">
        <v>29</v>
      </c>
      <c r="J123">
        <v>1</v>
      </c>
      <c r="K123" t="s">
        <v>5455</v>
      </c>
    </row>
    <row r="124" spans="1:11" x14ac:dyDescent="0.2">
      <c r="A124" t="s">
        <v>3312</v>
      </c>
      <c r="B124" t="s">
        <v>186</v>
      </c>
      <c r="C124" t="s">
        <v>192</v>
      </c>
      <c r="D124" t="s">
        <v>45</v>
      </c>
      <c r="E124" t="s">
        <v>89</v>
      </c>
      <c r="F124">
        <v>10108.129999999999</v>
      </c>
      <c r="G124">
        <v>0</v>
      </c>
      <c r="H124">
        <v>10108.129999999999</v>
      </c>
      <c r="I124" t="s">
        <v>29</v>
      </c>
      <c r="J124">
        <v>1</v>
      </c>
      <c r="K124" t="s">
        <v>5455</v>
      </c>
    </row>
    <row r="125" spans="1:11" x14ac:dyDescent="0.2">
      <c r="A125" t="s">
        <v>3304</v>
      </c>
      <c r="B125" t="s">
        <v>238</v>
      </c>
      <c r="C125" t="s">
        <v>36</v>
      </c>
      <c r="D125" t="s">
        <v>45</v>
      </c>
      <c r="E125" t="s">
        <v>89</v>
      </c>
      <c r="F125">
        <v>11541.89</v>
      </c>
      <c r="G125">
        <v>0</v>
      </c>
      <c r="H125">
        <v>11541.89</v>
      </c>
      <c r="I125" t="s">
        <v>29</v>
      </c>
      <c r="J125">
        <v>1</v>
      </c>
      <c r="K125" t="s">
        <v>5455</v>
      </c>
    </row>
    <row r="126" spans="1:11" x14ac:dyDescent="0.2">
      <c r="A126" t="s">
        <v>604</v>
      </c>
      <c r="B126" t="s">
        <v>285</v>
      </c>
      <c r="C126" t="s">
        <v>605</v>
      </c>
      <c r="D126" t="s">
        <v>45</v>
      </c>
      <c r="E126" t="s">
        <v>89</v>
      </c>
      <c r="F126">
        <v>7678.64</v>
      </c>
      <c r="G126">
        <v>0</v>
      </c>
      <c r="H126">
        <v>7678.64</v>
      </c>
      <c r="I126" t="s">
        <v>29</v>
      </c>
      <c r="J126">
        <v>1</v>
      </c>
      <c r="K126" t="s">
        <v>5455</v>
      </c>
    </row>
    <row r="127" spans="1:11" x14ac:dyDescent="0.2">
      <c r="A127" t="s">
        <v>3276</v>
      </c>
      <c r="B127" t="s">
        <v>112</v>
      </c>
      <c r="C127" t="s">
        <v>264</v>
      </c>
      <c r="D127" t="s">
        <v>45</v>
      </c>
      <c r="E127" t="s">
        <v>89</v>
      </c>
      <c r="F127">
        <v>4971.66</v>
      </c>
      <c r="G127">
        <v>0</v>
      </c>
      <c r="H127">
        <v>4971.66</v>
      </c>
      <c r="I127" t="s">
        <v>29</v>
      </c>
      <c r="J127">
        <v>1</v>
      </c>
      <c r="K127" t="s">
        <v>5455</v>
      </c>
    </row>
    <row r="128" spans="1:11" x14ac:dyDescent="0.2">
      <c r="A128" t="s">
        <v>3261</v>
      </c>
      <c r="B128" t="s">
        <v>603</v>
      </c>
      <c r="C128" t="s">
        <v>794</v>
      </c>
      <c r="D128" t="s">
        <v>45</v>
      </c>
      <c r="E128" t="s">
        <v>89</v>
      </c>
      <c r="F128">
        <v>8111.55</v>
      </c>
      <c r="G128">
        <v>0</v>
      </c>
      <c r="H128">
        <v>8111.55</v>
      </c>
      <c r="I128" t="s">
        <v>29</v>
      </c>
      <c r="J128">
        <v>1</v>
      </c>
      <c r="K128" t="s">
        <v>5455</v>
      </c>
    </row>
    <row r="129" spans="1:11" x14ac:dyDescent="0.2">
      <c r="A129" t="s">
        <v>3181</v>
      </c>
      <c r="B129" t="s">
        <v>720</v>
      </c>
      <c r="C129" t="s">
        <v>173</v>
      </c>
      <c r="D129" t="s">
        <v>45</v>
      </c>
      <c r="E129" t="s">
        <v>89</v>
      </c>
      <c r="F129">
        <v>17319.810000000001</v>
      </c>
      <c r="G129">
        <v>0</v>
      </c>
      <c r="H129">
        <v>17319.810000000001</v>
      </c>
      <c r="I129" t="s">
        <v>29</v>
      </c>
      <c r="J129">
        <v>1</v>
      </c>
      <c r="K129" t="s">
        <v>5455</v>
      </c>
    </row>
    <row r="130" spans="1:11" x14ac:dyDescent="0.2">
      <c r="A130" t="s">
        <v>3180</v>
      </c>
      <c r="B130" t="s">
        <v>787</v>
      </c>
      <c r="C130" t="s">
        <v>712</v>
      </c>
      <c r="D130" t="s">
        <v>45</v>
      </c>
      <c r="E130" t="s">
        <v>89</v>
      </c>
      <c r="F130">
        <v>19901.09</v>
      </c>
      <c r="G130">
        <v>0</v>
      </c>
      <c r="H130">
        <v>19901.09</v>
      </c>
      <c r="I130" t="s">
        <v>29</v>
      </c>
      <c r="J130">
        <v>1</v>
      </c>
      <c r="K130" t="s">
        <v>5455</v>
      </c>
    </row>
    <row r="131" spans="1:11" x14ac:dyDescent="0.2">
      <c r="A131" t="s">
        <v>3161</v>
      </c>
      <c r="B131" t="s">
        <v>318</v>
      </c>
      <c r="C131" t="s">
        <v>318</v>
      </c>
      <c r="D131" t="s">
        <v>45</v>
      </c>
      <c r="E131" t="s">
        <v>89</v>
      </c>
      <c r="F131">
        <v>8043.67</v>
      </c>
      <c r="G131">
        <v>0</v>
      </c>
      <c r="H131">
        <v>8043.67</v>
      </c>
      <c r="I131" t="s">
        <v>56</v>
      </c>
      <c r="J131">
        <v>1</v>
      </c>
      <c r="K131" t="s">
        <v>5455</v>
      </c>
    </row>
    <row r="132" spans="1:11" x14ac:dyDescent="0.2">
      <c r="A132" t="s">
        <v>3155</v>
      </c>
      <c r="B132" t="s">
        <v>220</v>
      </c>
      <c r="C132" t="s">
        <v>262</v>
      </c>
      <c r="D132" t="s">
        <v>45</v>
      </c>
      <c r="E132" t="s">
        <v>89</v>
      </c>
      <c r="F132">
        <v>8123.75</v>
      </c>
      <c r="G132">
        <v>0</v>
      </c>
      <c r="H132">
        <v>8123.75</v>
      </c>
      <c r="I132" t="s">
        <v>29</v>
      </c>
      <c r="J132">
        <v>1</v>
      </c>
      <c r="K132" t="s">
        <v>5455</v>
      </c>
    </row>
    <row r="133" spans="1:11" x14ac:dyDescent="0.2">
      <c r="A133" t="s">
        <v>3135</v>
      </c>
      <c r="B133" t="s">
        <v>238</v>
      </c>
      <c r="C133" t="s">
        <v>36</v>
      </c>
      <c r="D133" t="s">
        <v>45</v>
      </c>
      <c r="E133" t="s">
        <v>89</v>
      </c>
      <c r="F133">
        <v>4703.62</v>
      </c>
      <c r="G133">
        <v>0</v>
      </c>
      <c r="H133">
        <v>4703.62</v>
      </c>
      <c r="I133" t="s">
        <v>56</v>
      </c>
      <c r="J133">
        <v>1</v>
      </c>
      <c r="K133" t="s">
        <v>5455</v>
      </c>
    </row>
    <row r="134" spans="1:11" x14ac:dyDescent="0.2">
      <c r="A134" t="s">
        <v>3126</v>
      </c>
      <c r="B134" t="s">
        <v>81</v>
      </c>
      <c r="C134" t="s">
        <v>367</v>
      </c>
      <c r="D134" t="s">
        <v>45</v>
      </c>
      <c r="E134" t="s">
        <v>89</v>
      </c>
      <c r="F134">
        <v>2322.85</v>
      </c>
      <c r="G134">
        <v>0</v>
      </c>
      <c r="H134">
        <v>2322.85</v>
      </c>
      <c r="I134" t="s">
        <v>29</v>
      </c>
      <c r="J134">
        <v>1</v>
      </c>
      <c r="K134" t="s">
        <v>5455</v>
      </c>
    </row>
    <row r="135" spans="1:11" x14ac:dyDescent="0.2">
      <c r="A135" t="s">
        <v>3109</v>
      </c>
      <c r="B135" t="s">
        <v>73</v>
      </c>
      <c r="C135" t="s">
        <v>405</v>
      </c>
      <c r="D135" t="s">
        <v>45</v>
      </c>
      <c r="E135" t="s">
        <v>89</v>
      </c>
      <c r="F135">
        <v>7033.96</v>
      </c>
      <c r="G135">
        <v>0</v>
      </c>
      <c r="H135">
        <v>7033.96</v>
      </c>
      <c r="I135" t="s">
        <v>29</v>
      </c>
      <c r="J135">
        <v>1</v>
      </c>
      <c r="K135" t="s">
        <v>5455</v>
      </c>
    </row>
    <row r="136" spans="1:11" x14ac:dyDescent="0.2">
      <c r="A136" t="s">
        <v>3077</v>
      </c>
      <c r="B136" t="s">
        <v>634</v>
      </c>
      <c r="C136" t="s">
        <v>564</v>
      </c>
      <c r="D136" t="s">
        <v>45</v>
      </c>
      <c r="E136" t="s">
        <v>89</v>
      </c>
      <c r="F136">
        <v>2496.14</v>
      </c>
      <c r="G136">
        <v>0</v>
      </c>
      <c r="H136">
        <v>2496.14</v>
      </c>
      <c r="I136" t="s">
        <v>29</v>
      </c>
      <c r="J136">
        <v>1</v>
      </c>
      <c r="K136" t="s">
        <v>5455</v>
      </c>
    </row>
    <row r="137" spans="1:11" x14ac:dyDescent="0.2">
      <c r="A137" t="s">
        <v>3073</v>
      </c>
      <c r="B137" t="s">
        <v>452</v>
      </c>
      <c r="C137" t="s">
        <v>391</v>
      </c>
      <c r="D137" t="s">
        <v>45</v>
      </c>
      <c r="E137" t="s">
        <v>89</v>
      </c>
      <c r="F137">
        <v>2751.22</v>
      </c>
      <c r="G137">
        <v>0</v>
      </c>
      <c r="H137">
        <v>2751.22</v>
      </c>
      <c r="I137" t="s">
        <v>29</v>
      </c>
      <c r="J137">
        <v>1</v>
      </c>
      <c r="K137" t="s">
        <v>5455</v>
      </c>
    </row>
    <row r="138" spans="1:11" x14ac:dyDescent="0.2">
      <c r="A138" t="s">
        <v>3013</v>
      </c>
      <c r="B138" t="s">
        <v>299</v>
      </c>
      <c r="C138" t="s">
        <v>460</v>
      </c>
      <c r="D138" t="s">
        <v>45</v>
      </c>
      <c r="E138" t="s">
        <v>89</v>
      </c>
      <c r="F138">
        <v>6908.15</v>
      </c>
      <c r="G138">
        <v>0</v>
      </c>
      <c r="H138">
        <v>6908.15</v>
      </c>
      <c r="I138" t="s">
        <v>29</v>
      </c>
      <c r="J138">
        <v>1</v>
      </c>
      <c r="K138" t="s">
        <v>5455</v>
      </c>
    </row>
    <row r="139" spans="1:11" x14ac:dyDescent="0.2">
      <c r="A139" t="s">
        <v>2999</v>
      </c>
      <c r="B139" t="s">
        <v>986</v>
      </c>
      <c r="C139" t="s">
        <v>393</v>
      </c>
      <c r="D139" t="s">
        <v>45</v>
      </c>
      <c r="E139" t="s">
        <v>89</v>
      </c>
      <c r="F139">
        <v>5005.7</v>
      </c>
      <c r="G139">
        <v>0</v>
      </c>
      <c r="H139">
        <v>5005.7</v>
      </c>
      <c r="I139" t="s">
        <v>56</v>
      </c>
      <c r="J139">
        <v>1</v>
      </c>
      <c r="K139" t="s">
        <v>5455</v>
      </c>
    </row>
    <row r="140" spans="1:11" x14ac:dyDescent="0.2">
      <c r="A140" t="s">
        <v>2993</v>
      </c>
      <c r="B140" t="s">
        <v>147</v>
      </c>
      <c r="C140" t="s">
        <v>564</v>
      </c>
      <c r="D140" t="s">
        <v>45</v>
      </c>
      <c r="E140" t="s">
        <v>89</v>
      </c>
      <c r="F140">
        <v>5274.74</v>
      </c>
      <c r="G140">
        <v>0</v>
      </c>
      <c r="H140">
        <v>5274.74</v>
      </c>
      <c r="I140" t="s">
        <v>29</v>
      </c>
      <c r="J140">
        <v>1</v>
      </c>
      <c r="K140" t="s">
        <v>5455</v>
      </c>
    </row>
    <row r="141" spans="1:11" x14ac:dyDescent="0.2">
      <c r="A141" t="s">
        <v>2989</v>
      </c>
      <c r="B141" t="s">
        <v>432</v>
      </c>
      <c r="C141" t="s">
        <v>321</v>
      </c>
      <c r="D141" t="s">
        <v>45</v>
      </c>
      <c r="E141" t="s">
        <v>89</v>
      </c>
      <c r="F141">
        <v>8084.23</v>
      </c>
      <c r="G141">
        <v>0</v>
      </c>
      <c r="H141">
        <v>8084.23</v>
      </c>
      <c r="I141" t="s">
        <v>56</v>
      </c>
      <c r="J141">
        <v>1</v>
      </c>
      <c r="K141" t="s">
        <v>5455</v>
      </c>
    </row>
    <row r="142" spans="1:11" x14ac:dyDescent="0.2">
      <c r="A142" t="s">
        <v>2933</v>
      </c>
      <c r="B142" t="s">
        <v>773</v>
      </c>
      <c r="C142" t="s">
        <v>224</v>
      </c>
      <c r="D142" t="s">
        <v>45</v>
      </c>
      <c r="E142" t="s">
        <v>89</v>
      </c>
      <c r="F142">
        <v>8590.15</v>
      </c>
      <c r="G142">
        <v>0</v>
      </c>
      <c r="H142">
        <v>8590.15</v>
      </c>
      <c r="I142" t="s">
        <v>29</v>
      </c>
      <c r="J142">
        <v>1</v>
      </c>
      <c r="K142" t="s">
        <v>5455</v>
      </c>
    </row>
    <row r="143" spans="1:11" x14ac:dyDescent="0.2">
      <c r="A143" t="s">
        <v>2923</v>
      </c>
      <c r="B143" t="s">
        <v>315</v>
      </c>
      <c r="C143" t="s">
        <v>209</v>
      </c>
      <c r="D143" t="s">
        <v>45</v>
      </c>
      <c r="E143" t="s">
        <v>89</v>
      </c>
      <c r="F143">
        <v>15637.68</v>
      </c>
      <c r="G143">
        <v>0</v>
      </c>
      <c r="H143">
        <v>15637.68</v>
      </c>
      <c r="I143" t="s">
        <v>29</v>
      </c>
      <c r="J143">
        <v>1</v>
      </c>
      <c r="K143" t="s">
        <v>5455</v>
      </c>
    </row>
    <row r="144" spans="1:11" x14ac:dyDescent="0.2">
      <c r="A144" t="s">
        <v>2915</v>
      </c>
      <c r="B144" t="s">
        <v>76</v>
      </c>
      <c r="C144" t="s">
        <v>393</v>
      </c>
      <c r="D144" t="s">
        <v>45</v>
      </c>
      <c r="E144" t="s">
        <v>89</v>
      </c>
      <c r="F144">
        <v>3064.43</v>
      </c>
      <c r="G144">
        <v>0</v>
      </c>
      <c r="H144">
        <v>3064.43</v>
      </c>
      <c r="I144" t="s">
        <v>56</v>
      </c>
      <c r="J144">
        <v>1</v>
      </c>
      <c r="K144" t="s">
        <v>5455</v>
      </c>
    </row>
    <row r="145" spans="1:11" x14ac:dyDescent="0.2">
      <c r="A145" t="s">
        <v>2910</v>
      </c>
      <c r="B145" t="s">
        <v>355</v>
      </c>
      <c r="C145" t="s">
        <v>712</v>
      </c>
      <c r="D145" t="s">
        <v>45</v>
      </c>
      <c r="E145" t="s">
        <v>89</v>
      </c>
      <c r="F145">
        <v>6266.94</v>
      </c>
      <c r="G145">
        <v>0</v>
      </c>
      <c r="H145">
        <v>6266.94</v>
      </c>
      <c r="I145" t="s">
        <v>29</v>
      </c>
      <c r="J145">
        <v>1</v>
      </c>
      <c r="K145" t="s">
        <v>5455</v>
      </c>
    </row>
    <row r="146" spans="1:11" x14ac:dyDescent="0.2">
      <c r="A146" t="s">
        <v>2901</v>
      </c>
      <c r="B146" t="s">
        <v>917</v>
      </c>
      <c r="C146" t="s">
        <v>472</v>
      </c>
      <c r="D146" t="s">
        <v>45</v>
      </c>
      <c r="E146" t="s">
        <v>89</v>
      </c>
      <c r="F146">
        <v>3027.07</v>
      </c>
      <c r="G146">
        <v>0</v>
      </c>
      <c r="H146">
        <v>3027.07</v>
      </c>
      <c r="I146" t="s">
        <v>56</v>
      </c>
      <c r="J146">
        <v>1</v>
      </c>
      <c r="K146" t="s">
        <v>5455</v>
      </c>
    </row>
    <row r="147" spans="1:11" x14ac:dyDescent="0.2">
      <c r="A147" t="s">
        <v>2896</v>
      </c>
      <c r="B147" t="s">
        <v>465</v>
      </c>
      <c r="C147" t="s">
        <v>465</v>
      </c>
      <c r="D147" t="s">
        <v>45</v>
      </c>
      <c r="E147" t="s">
        <v>89</v>
      </c>
      <c r="F147">
        <v>4596.75</v>
      </c>
      <c r="G147">
        <v>0</v>
      </c>
      <c r="H147">
        <v>4596.75</v>
      </c>
      <c r="I147" t="s">
        <v>29</v>
      </c>
      <c r="J147">
        <v>1</v>
      </c>
      <c r="K147" t="s">
        <v>5455</v>
      </c>
    </row>
    <row r="148" spans="1:11" x14ac:dyDescent="0.2">
      <c r="A148" t="s">
        <v>2871</v>
      </c>
      <c r="B148" t="s">
        <v>373</v>
      </c>
      <c r="C148" t="s">
        <v>839</v>
      </c>
      <c r="D148" t="s">
        <v>45</v>
      </c>
      <c r="E148" t="s">
        <v>89</v>
      </c>
      <c r="F148">
        <v>11445.13</v>
      </c>
      <c r="G148">
        <v>0</v>
      </c>
      <c r="H148">
        <v>11445.13</v>
      </c>
      <c r="I148" t="s">
        <v>56</v>
      </c>
      <c r="J148">
        <v>1</v>
      </c>
      <c r="K148" t="s">
        <v>5455</v>
      </c>
    </row>
    <row r="149" spans="1:11" x14ac:dyDescent="0.2">
      <c r="A149" t="s">
        <v>2849</v>
      </c>
      <c r="B149" t="s">
        <v>574</v>
      </c>
      <c r="C149" t="s">
        <v>299</v>
      </c>
      <c r="D149" t="s">
        <v>45</v>
      </c>
      <c r="E149" t="s">
        <v>89</v>
      </c>
      <c r="F149">
        <v>4702.5</v>
      </c>
      <c r="G149">
        <v>0</v>
      </c>
      <c r="H149">
        <v>4702.5</v>
      </c>
      <c r="I149" t="s">
        <v>29</v>
      </c>
      <c r="J149">
        <v>1</v>
      </c>
      <c r="K149" t="s">
        <v>5455</v>
      </c>
    </row>
    <row r="150" spans="1:11" x14ac:dyDescent="0.2">
      <c r="A150" t="s">
        <v>2794</v>
      </c>
      <c r="B150" t="s">
        <v>448</v>
      </c>
      <c r="C150" t="s">
        <v>817</v>
      </c>
      <c r="D150" t="s">
        <v>45</v>
      </c>
      <c r="E150" t="s">
        <v>89</v>
      </c>
      <c r="F150">
        <v>8172.42</v>
      </c>
      <c r="G150">
        <v>0</v>
      </c>
      <c r="H150">
        <v>8172.42</v>
      </c>
      <c r="I150" t="s">
        <v>41</v>
      </c>
      <c r="J150">
        <v>1</v>
      </c>
      <c r="K150" t="s">
        <v>5455</v>
      </c>
    </row>
    <row r="151" spans="1:11" x14ac:dyDescent="0.2">
      <c r="A151" t="s">
        <v>2791</v>
      </c>
      <c r="B151" t="s">
        <v>396</v>
      </c>
      <c r="C151" t="s">
        <v>181</v>
      </c>
      <c r="D151" t="s">
        <v>45</v>
      </c>
      <c r="E151" t="s">
        <v>89</v>
      </c>
      <c r="F151">
        <v>5130.1499999999996</v>
      </c>
      <c r="G151">
        <v>0</v>
      </c>
      <c r="H151">
        <v>5130.1499999999996</v>
      </c>
      <c r="I151" t="s">
        <v>29</v>
      </c>
      <c r="J151">
        <v>1</v>
      </c>
      <c r="K151" t="s">
        <v>5455</v>
      </c>
    </row>
    <row r="152" spans="1:11" x14ac:dyDescent="0.2">
      <c r="A152" t="s">
        <v>2752</v>
      </c>
      <c r="B152" t="s">
        <v>335</v>
      </c>
      <c r="C152" t="s">
        <v>357</v>
      </c>
      <c r="D152" t="s">
        <v>45</v>
      </c>
      <c r="E152" t="s">
        <v>89</v>
      </c>
      <c r="F152">
        <v>4319.9399999999996</v>
      </c>
      <c r="G152">
        <v>0</v>
      </c>
      <c r="H152">
        <v>4319.9399999999996</v>
      </c>
      <c r="I152" t="s">
        <v>29</v>
      </c>
      <c r="J152">
        <v>1</v>
      </c>
      <c r="K152" t="s">
        <v>5455</v>
      </c>
    </row>
    <row r="153" spans="1:11" x14ac:dyDescent="0.2">
      <c r="A153" t="s">
        <v>2751</v>
      </c>
      <c r="B153" t="s">
        <v>271</v>
      </c>
      <c r="C153" t="s">
        <v>343</v>
      </c>
      <c r="D153" t="s">
        <v>45</v>
      </c>
      <c r="E153" t="s">
        <v>89</v>
      </c>
      <c r="F153">
        <v>6598.81</v>
      </c>
      <c r="G153">
        <v>0</v>
      </c>
      <c r="H153">
        <v>6598.81</v>
      </c>
      <c r="I153" t="s">
        <v>29</v>
      </c>
      <c r="J153">
        <v>1</v>
      </c>
      <c r="K153" t="s">
        <v>5455</v>
      </c>
    </row>
    <row r="154" spans="1:11" x14ac:dyDescent="0.2">
      <c r="A154" t="s">
        <v>2746</v>
      </c>
      <c r="B154" t="s">
        <v>996</v>
      </c>
      <c r="C154" t="s">
        <v>285</v>
      </c>
      <c r="D154" t="s">
        <v>45</v>
      </c>
      <c r="E154" t="s">
        <v>89</v>
      </c>
      <c r="F154">
        <v>2733.35</v>
      </c>
      <c r="G154">
        <v>0</v>
      </c>
      <c r="H154">
        <v>2733.35</v>
      </c>
      <c r="I154" t="s">
        <v>56</v>
      </c>
      <c r="J154">
        <v>1</v>
      </c>
      <c r="K154" t="s">
        <v>5455</v>
      </c>
    </row>
    <row r="155" spans="1:11" x14ac:dyDescent="0.2">
      <c r="A155" t="s">
        <v>2731</v>
      </c>
      <c r="B155" t="s">
        <v>193</v>
      </c>
      <c r="C155" t="s">
        <v>371</v>
      </c>
      <c r="D155" t="s">
        <v>45</v>
      </c>
      <c r="E155" t="s">
        <v>89</v>
      </c>
      <c r="F155">
        <v>4118.05</v>
      </c>
      <c r="G155">
        <v>0</v>
      </c>
      <c r="H155">
        <v>4118.05</v>
      </c>
      <c r="I155" t="s">
        <v>29</v>
      </c>
      <c r="J155">
        <v>1</v>
      </c>
      <c r="K155" t="s">
        <v>5455</v>
      </c>
    </row>
    <row r="156" spans="1:11" x14ac:dyDescent="0.2">
      <c r="A156" t="s">
        <v>2730</v>
      </c>
      <c r="B156" t="s">
        <v>602</v>
      </c>
      <c r="C156" t="s">
        <v>418</v>
      </c>
      <c r="D156" t="s">
        <v>45</v>
      </c>
      <c r="E156" t="s">
        <v>89</v>
      </c>
      <c r="F156">
        <v>6572.84</v>
      </c>
      <c r="G156">
        <v>0</v>
      </c>
      <c r="H156">
        <v>6572.84</v>
      </c>
      <c r="I156" t="s">
        <v>56</v>
      </c>
      <c r="J156">
        <v>1</v>
      </c>
      <c r="K156" t="s">
        <v>5455</v>
      </c>
    </row>
    <row r="157" spans="1:11" x14ac:dyDescent="0.2">
      <c r="A157" t="s">
        <v>2706</v>
      </c>
      <c r="B157" t="s">
        <v>126</v>
      </c>
      <c r="C157" t="s">
        <v>242</v>
      </c>
      <c r="D157" t="s">
        <v>45</v>
      </c>
      <c r="E157" t="s">
        <v>89</v>
      </c>
      <c r="F157">
        <v>5246.78</v>
      </c>
      <c r="G157">
        <v>0</v>
      </c>
      <c r="H157">
        <v>5246.78</v>
      </c>
      <c r="I157" t="s">
        <v>29</v>
      </c>
      <c r="J157">
        <v>1</v>
      </c>
      <c r="K157" t="s">
        <v>5455</v>
      </c>
    </row>
    <row r="158" spans="1:11" x14ac:dyDescent="0.2">
      <c r="A158" t="s">
        <v>2678</v>
      </c>
      <c r="B158" t="s">
        <v>162</v>
      </c>
      <c r="C158" t="s">
        <v>292</v>
      </c>
      <c r="D158" t="s">
        <v>45</v>
      </c>
      <c r="E158" t="s">
        <v>89</v>
      </c>
      <c r="F158">
        <v>7315.75</v>
      </c>
      <c r="G158">
        <v>0</v>
      </c>
      <c r="H158">
        <v>7315.75</v>
      </c>
      <c r="I158" t="s">
        <v>29</v>
      </c>
      <c r="J158">
        <v>1</v>
      </c>
      <c r="K158" t="s">
        <v>5455</v>
      </c>
    </row>
    <row r="159" spans="1:11" x14ac:dyDescent="0.2">
      <c r="A159" t="s">
        <v>2664</v>
      </c>
      <c r="B159" t="s">
        <v>353</v>
      </c>
      <c r="C159" t="s">
        <v>484</v>
      </c>
      <c r="D159" t="s">
        <v>45</v>
      </c>
      <c r="E159" t="s">
        <v>89</v>
      </c>
      <c r="F159">
        <v>2554.86</v>
      </c>
      <c r="G159">
        <v>0</v>
      </c>
      <c r="H159">
        <v>2554.86</v>
      </c>
      <c r="I159" t="s">
        <v>29</v>
      </c>
      <c r="J159">
        <v>1</v>
      </c>
      <c r="K159" t="s">
        <v>5455</v>
      </c>
    </row>
    <row r="160" spans="1:11" x14ac:dyDescent="0.2">
      <c r="A160" t="s">
        <v>2652</v>
      </c>
      <c r="B160" t="s">
        <v>570</v>
      </c>
      <c r="C160" t="s">
        <v>297</v>
      </c>
      <c r="D160" t="s">
        <v>45</v>
      </c>
      <c r="E160" t="s">
        <v>89</v>
      </c>
      <c r="F160">
        <v>2665.99</v>
      </c>
      <c r="G160">
        <v>0</v>
      </c>
      <c r="H160">
        <v>2665.99</v>
      </c>
      <c r="I160" t="s">
        <v>29</v>
      </c>
      <c r="J160">
        <v>1</v>
      </c>
      <c r="K160" t="s">
        <v>5455</v>
      </c>
    </row>
    <row r="161" spans="1:11" x14ac:dyDescent="0.2">
      <c r="A161" t="s">
        <v>2643</v>
      </c>
      <c r="B161" t="s">
        <v>219</v>
      </c>
      <c r="C161" t="s">
        <v>202</v>
      </c>
      <c r="D161" t="s">
        <v>45</v>
      </c>
      <c r="E161" t="s">
        <v>89</v>
      </c>
      <c r="F161">
        <v>5413.03</v>
      </c>
      <c r="G161">
        <v>0</v>
      </c>
      <c r="H161">
        <v>5413.03</v>
      </c>
      <c r="I161" t="s">
        <v>29</v>
      </c>
      <c r="J161">
        <v>1</v>
      </c>
      <c r="K161" t="s">
        <v>5455</v>
      </c>
    </row>
    <row r="162" spans="1:11" x14ac:dyDescent="0.2">
      <c r="A162" t="s">
        <v>2640</v>
      </c>
      <c r="B162" t="s">
        <v>164</v>
      </c>
      <c r="C162" t="s">
        <v>475</v>
      </c>
      <c r="D162" t="s">
        <v>45</v>
      </c>
      <c r="E162" t="s">
        <v>89</v>
      </c>
      <c r="F162">
        <v>8557.58</v>
      </c>
      <c r="G162">
        <v>0</v>
      </c>
      <c r="H162">
        <v>8557.58</v>
      </c>
      <c r="I162" t="s">
        <v>29</v>
      </c>
      <c r="J162">
        <v>1</v>
      </c>
      <c r="K162" t="s">
        <v>5455</v>
      </c>
    </row>
    <row r="163" spans="1:11" x14ac:dyDescent="0.2">
      <c r="A163" t="s">
        <v>2629</v>
      </c>
      <c r="B163" t="s">
        <v>351</v>
      </c>
      <c r="C163" t="s">
        <v>560</v>
      </c>
      <c r="D163" t="s">
        <v>45</v>
      </c>
      <c r="E163" t="s">
        <v>89</v>
      </c>
      <c r="F163">
        <v>3204.14</v>
      </c>
      <c r="G163">
        <v>0</v>
      </c>
      <c r="H163">
        <v>3204.14</v>
      </c>
      <c r="I163" t="s">
        <v>56</v>
      </c>
      <c r="J163">
        <v>1</v>
      </c>
      <c r="K163" t="s">
        <v>5455</v>
      </c>
    </row>
    <row r="164" spans="1:11" x14ac:dyDescent="0.2">
      <c r="A164" t="s">
        <v>692</v>
      </c>
      <c r="B164" t="s">
        <v>495</v>
      </c>
      <c r="C164" t="s">
        <v>642</v>
      </c>
      <c r="D164" t="s">
        <v>45</v>
      </c>
      <c r="E164" t="s">
        <v>89</v>
      </c>
      <c r="F164">
        <v>2765.75</v>
      </c>
      <c r="G164">
        <v>0</v>
      </c>
      <c r="H164">
        <v>2765.75</v>
      </c>
      <c r="I164" t="s">
        <v>29</v>
      </c>
      <c r="J164">
        <v>1</v>
      </c>
      <c r="K164" t="s">
        <v>5455</v>
      </c>
    </row>
    <row r="165" spans="1:11" x14ac:dyDescent="0.2">
      <c r="A165" t="s">
        <v>2612</v>
      </c>
      <c r="B165" t="s">
        <v>51</v>
      </c>
      <c r="C165" t="s">
        <v>520</v>
      </c>
      <c r="D165" t="s">
        <v>45</v>
      </c>
      <c r="E165" t="s">
        <v>89</v>
      </c>
      <c r="F165">
        <v>2832.66</v>
      </c>
      <c r="G165">
        <v>0</v>
      </c>
      <c r="H165">
        <v>2832.66</v>
      </c>
      <c r="I165" t="s">
        <v>56</v>
      </c>
      <c r="J165">
        <v>1</v>
      </c>
      <c r="K165" t="s">
        <v>5455</v>
      </c>
    </row>
    <row r="166" spans="1:11" x14ac:dyDescent="0.2">
      <c r="A166" t="s">
        <v>2599</v>
      </c>
      <c r="B166" t="s">
        <v>195</v>
      </c>
      <c r="C166" t="s">
        <v>303</v>
      </c>
      <c r="D166" t="s">
        <v>45</v>
      </c>
      <c r="E166" t="s">
        <v>89</v>
      </c>
      <c r="F166">
        <v>3633.51</v>
      </c>
      <c r="G166">
        <v>0</v>
      </c>
      <c r="H166">
        <v>3633.51</v>
      </c>
      <c r="I166" t="s">
        <v>29</v>
      </c>
      <c r="J166">
        <v>1</v>
      </c>
      <c r="K166" t="s">
        <v>5455</v>
      </c>
    </row>
    <row r="167" spans="1:11" x14ac:dyDescent="0.2">
      <c r="A167" t="s">
        <v>2594</v>
      </c>
      <c r="B167" t="s">
        <v>205</v>
      </c>
      <c r="C167" t="s">
        <v>205</v>
      </c>
      <c r="D167" t="s">
        <v>45</v>
      </c>
      <c r="E167" t="s">
        <v>89</v>
      </c>
      <c r="F167">
        <v>4769.6499999999996</v>
      </c>
      <c r="G167">
        <v>0</v>
      </c>
      <c r="H167">
        <v>4769.6499999999996</v>
      </c>
      <c r="I167" t="s">
        <v>29</v>
      </c>
      <c r="J167">
        <v>1</v>
      </c>
      <c r="K167" t="s">
        <v>5455</v>
      </c>
    </row>
    <row r="168" spans="1:11" x14ac:dyDescent="0.2">
      <c r="A168" t="s">
        <v>2566</v>
      </c>
      <c r="B168" t="s">
        <v>54</v>
      </c>
      <c r="C168" t="s">
        <v>389</v>
      </c>
      <c r="D168" t="s">
        <v>45</v>
      </c>
      <c r="E168" t="s">
        <v>89</v>
      </c>
      <c r="F168">
        <v>6669.97</v>
      </c>
      <c r="G168">
        <v>0</v>
      </c>
      <c r="H168">
        <v>6669.97</v>
      </c>
      <c r="I168" t="s">
        <v>29</v>
      </c>
      <c r="J168">
        <v>1</v>
      </c>
      <c r="K168" t="s">
        <v>5455</v>
      </c>
    </row>
    <row r="169" spans="1:11" x14ac:dyDescent="0.2">
      <c r="A169" t="s">
        <v>2551</v>
      </c>
      <c r="B169" t="s">
        <v>183</v>
      </c>
      <c r="C169" t="s">
        <v>614</v>
      </c>
      <c r="D169" t="s">
        <v>45</v>
      </c>
      <c r="E169" t="s">
        <v>89</v>
      </c>
      <c r="F169">
        <v>6753.76</v>
      </c>
      <c r="G169">
        <v>0</v>
      </c>
      <c r="H169">
        <v>6753.76</v>
      </c>
      <c r="I169" t="s">
        <v>29</v>
      </c>
      <c r="J169">
        <v>1</v>
      </c>
      <c r="K169" t="s">
        <v>5455</v>
      </c>
    </row>
    <row r="170" spans="1:11" x14ac:dyDescent="0.2">
      <c r="A170" t="s">
        <v>2524</v>
      </c>
      <c r="B170" t="s">
        <v>110</v>
      </c>
      <c r="C170" t="s">
        <v>406</v>
      </c>
      <c r="D170" t="s">
        <v>45</v>
      </c>
      <c r="E170" t="s">
        <v>89</v>
      </c>
      <c r="F170">
        <v>14309.97</v>
      </c>
      <c r="G170">
        <v>0</v>
      </c>
      <c r="H170">
        <v>14309.97</v>
      </c>
      <c r="I170" t="s">
        <v>29</v>
      </c>
      <c r="J170">
        <v>1</v>
      </c>
      <c r="K170" t="s">
        <v>5455</v>
      </c>
    </row>
    <row r="171" spans="1:11" x14ac:dyDescent="0.2">
      <c r="A171" t="s">
        <v>718</v>
      </c>
      <c r="B171" t="s">
        <v>278</v>
      </c>
      <c r="C171" t="s">
        <v>437</v>
      </c>
      <c r="D171" t="s">
        <v>45</v>
      </c>
      <c r="E171" t="s">
        <v>89</v>
      </c>
      <c r="F171">
        <v>2780.8</v>
      </c>
      <c r="G171">
        <v>0</v>
      </c>
      <c r="H171">
        <v>2780.8</v>
      </c>
      <c r="I171" t="s">
        <v>29</v>
      </c>
      <c r="J171">
        <v>1</v>
      </c>
      <c r="K171" t="s">
        <v>5455</v>
      </c>
    </row>
    <row r="172" spans="1:11" x14ac:dyDescent="0.2">
      <c r="A172" t="s">
        <v>2507</v>
      </c>
      <c r="B172" t="s">
        <v>949</v>
      </c>
      <c r="C172" t="s">
        <v>605</v>
      </c>
      <c r="D172" t="s">
        <v>45</v>
      </c>
      <c r="E172" t="s">
        <v>89</v>
      </c>
      <c r="F172">
        <v>16472.060000000001</v>
      </c>
      <c r="G172">
        <v>0</v>
      </c>
      <c r="H172">
        <v>16472.060000000001</v>
      </c>
      <c r="I172" t="s">
        <v>29</v>
      </c>
      <c r="J172">
        <v>1</v>
      </c>
      <c r="K172" t="s">
        <v>5455</v>
      </c>
    </row>
    <row r="173" spans="1:11" x14ac:dyDescent="0.2">
      <c r="A173" t="s">
        <v>2495</v>
      </c>
      <c r="B173" t="s">
        <v>164</v>
      </c>
      <c r="C173" t="s">
        <v>123</v>
      </c>
      <c r="D173" t="s">
        <v>45</v>
      </c>
      <c r="E173" t="s">
        <v>89</v>
      </c>
      <c r="F173">
        <v>2382.89</v>
      </c>
      <c r="G173">
        <v>0</v>
      </c>
      <c r="H173">
        <v>2382.89</v>
      </c>
      <c r="I173" t="s">
        <v>29</v>
      </c>
      <c r="J173">
        <v>1</v>
      </c>
      <c r="K173" t="s">
        <v>5455</v>
      </c>
    </row>
    <row r="174" spans="1:11" x14ac:dyDescent="0.2">
      <c r="A174" t="s">
        <v>2493</v>
      </c>
      <c r="B174" t="s">
        <v>324</v>
      </c>
      <c r="C174" t="s">
        <v>198</v>
      </c>
      <c r="D174" t="s">
        <v>45</v>
      </c>
      <c r="E174" t="s">
        <v>89</v>
      </c>
      <c r="F174">
        <v>5758.71</v>
      </c>
      <c r="G174">
        <v>0</v>
      </c>
      <c r="H174">
        <v>5758.71</v>
      </c>
      <c r="I174" t="s">
        <v>29</v>
      </c>
      <c r="J174">
        <v>1</v>
      </c>
      <c r="K174" t="s">
        <v>5455</v>
      </c>
    </row>
    <row r="175" spans="1:11" x14ac:dyDescent="0.2">
      <c r="A175" t="s">
        <v>2485</v>
      </c>
      <c r="B175" t="s">
        <v>445</v>
      </c>
      <c r="C175" t="s">
        <v>389</v>
      </c>
      <c r="D175" t="s">
        <v>45</v>
      </c>
      <c r="E175" t="s">
        <v>89</v>
      </c>
      <c r="F175">
        <v>2725.58</v>
      </c>
      <c r="G175">
        <v>0</v>
      </c>
      <c r="H175">
        <v>2725.58</v>
      </c>
      <c r="I175" t="s">
        <v>29</v>
      </c>
      <c r="J175">
        <v>1</v>
      </c>
      <c r="K175" t="s">
        <v>5455</v>
      </c>
    </row>
    <row r="176" spans="1:11" x14ac:dyDescent="0.2">
      <c r="A176" t="s">
        <v>2469</v>
      </c>
      <c r="B176" t="s">
        <v>73</v>
      </c>
      <c r="C176" t="s">
        <v>653</v>
      </c>
      <c r="D176" t="s">
        <v>45</v>
      </c>
      <c r="E176" t="s">
        <v>89</v>
      </c>
      <c r="F176">
        <v>13106.08</v>
      </c>
      <c r="G176">
        <v>0</v>
      </c>
      <c r="H176">
        <v>13106.08</v>
      </c>
      <c r="I176" t="s">
        <v>29</v>
      </c>
      <c r="J176">
        <v>1</v>
      </c>
      <c r="K176" t="s">
        <v>5455</v>
      </c>
    </row>
    <row r="177" spans="1:11" x14ac:dyDescent="0.2">
      <c r="A177" t="s">
        <v>2464</v>
      </c>
      <c r="B177" t="s">
        <v>584</v>
      </c>
      <c r="C177" t="s">
        <v>133</v>
      </c>
      <c r="D177" t="s">
        <v>45</v>
      </c>
      <c r="E177" t="s">
        <v>89</v>
      </c>
      <c r="F177">
        <v>2894.47</v>
      </c>
      <c r="G177">
        <v>0</v>
      </c>
      <c r="H177">
        <v>2894.47</v>
      </c>
      <c r="I177" t="s">
        <v>29</v>
      </c>
      <c r="J177">
        <v>1</v>
      </c>
      <c r="K177" t="s">
        <v>5455</v>
      </c>
    </row>
    <row r="178" spans="1:11" x14ac:dyDescent="0.2">
      <c r="A178" t="s">
        <v>2430</v>
      </c>
      <c r="B178" t="s">
        <v>754</v>
      </c>
      <c r="C178" t="s">
        <v>817</v>
      </c>
      <c r="D178" t="s">
        <v>45</v>
      </c>
      <c r="E178" t="s">
        <v>89</v>
      </c>
      <c r="F178">
        <v>8749.44</v>
      </c>
      <c r="G178">
        <v>0</v>
      </c>
      <c r="H178">
        <v>8749.44</v>
      </c>
      <c r="I178" t="s">
        <v>29</v>
      </c>
      <c r="J178">
        <v>1</v>
      </c>
      <c r="K178" t="s">
        <v>5455</v>
      </c>
    </row>
    <row r="179" spans="1:11" x14ac:dyDescent="0.2">
      <c r="A179" t="s">
        <v>2402</v>
      </c>
      <c r="B179" t="s">
        <v>367</v>
      </c>
      <c r="C179" t="s">
        <v>789</v>
      </c>
      <c r="D179" t="s">
        <v>45</v>
      </c>
      <c r="E179" t="s">
        <v>89</v>
      </c>
      <c r="F179">
        <v>5386.68</v>
      </c>
      <c r="G179">
        <v>0</v>
      </c>
      <c r="H179">
        <v>5386.68</v>
      </c>
      <c r="I179" t="s">
        <v>29</v>
      </c>
      <c r="J179">
        <v>1</v>
      </c>
      <c r="K179" t="s">
        <v>5455</v>
      </c>
    </row>
    <row r="180" spans="1:11" x14ac:dyDescent="0.2">
      <c r="A180" t="s">
        <v>2400</v>
      </c>
      <c r="B180" t="s">
        <v>322</v>
      </c>
      <c r="C180" t="s">
        <v>661</v>
      </c>
      <c r="D180" t="s">
        <v>45</v>
      </c>
      <c r="E180" t="s">
        <v>89</v>
      </c>
      <c r="F180">
        <v>5182.76</v>
      </c>
      <c r="G180">
        <v>0</v>
      </c>
      <c r="H180">
        <v>5182.76</v>
      </c>
      <c r="I180" t="s">
        <v>29</v>
      </c>
      <c r="J180">
        <v>1</v>
      </c>
      <c r="K180" t="s">
        <v>5455</v>
      </c>
    </row>
    <row r="181" spans="1:11" x14ac:dyDescent="0.2">
      <c r="A181" t="s">
        <v>744</v>
      </c>
      <c r="B181" t="s">
        <v>181</v>
      </c>
      <c r="C181" t="s">
        <v>509</v>
      </c>
      <c r="D181" t="s">
        <v>45</v>
      </c>
      <c r="E181" t="s">
        <v>89</v>
      </c>
      <c r="F181">
        <v>6335.56</v>
      </c>
      <c r="G181">
        <v>0</v>
      </c>
      <c r="H181">
        <v>6335.56</v>
      </c>
      <c r="I181" t="s">
        <v>41</v>
      </c>
      <c r="J181">
        <v>1</v>
      </c>
      <c r="K181" t="s">
        <v>5455</v>
      </c>
    </row>
    <row r="182" spans="1:11" x14ac:dyDescent="0.2">
      <c r="A182" t="s">
        <v>2357</v>
      </c>
      <c r="B182" t="s">
        <v>178</v>
      </c>
      <c r="C182" t="s">
        <v>153</v>
      </c>
      <c r="D182" t="s">
        <v>45</v>
      </c>
      <c r="E182" t="s">
        <v>89</v>
      </c>
      <c r="F182">
        <v>8867.7999999999993</v>
      </c>
      <c r="G182">
        <v>0</v>
      </c>
      <c r="H182">
        <v>8867.7999999999993</v>
      </c>
      <c r="I182" t="s">
        <v>29</v>
      </c>
      <c r="J182">
        <v>1</v>
      </c>
      <c r="K182" t="s">
        <v>5455</v>
      </c>
    </row>
    <row r="183" spans="1:11" x14ac:dyDescent="0.2">
      <c r="A183" t="s">
        <v>2356</v>
      </c>
      <c r="B183" t="s">
        <v>256</v>
      </c>
      <c r="C183" t="s">
        <v>729</v>
      </c>
      <c r="D183" t="s">
        <v>45</v>
      </c>
      <c r="E183" t="s">
        <v>89</v>
      </c>
      <c r="F183">
        <v>3061.24</v>
      </c>
      <c r="G183">
        <v>0</v>
      </c>
      <c r="H183">
        <v>3061.24</v>
      </c>
      <c r="I183" t="s">
        <v>29</v>
      </c>
      <c r="J183">
        <v>1</v>
      </c>
      <c r="K183" t="s">
        <v>5455</v>
      </c>
    </row>
    <row r="184" spans="1:11" x14ac:dyDescent="0.2">
      <c r="A184" t="s">
        <v>2351</v>
      </c>
      <c r="B184" t="s">
        <v>168</v>
      </c>
      <c r="C184" t="s">
        <v>187</v>
      </c>
      <c r="D184" t="s">
        <v>45</v>
      </c>
      <c r="E184" t="s">
        <v>89</v>
      </c>
      <c r="F184">
        <v>3646.38</v>
      </c>
      <c r="G184">
        <v>0</v>
      </c>
      <c r="H184">
        <v>3646.38</v>
      </c>
      <c r="I184" t="s">
        <v>29</v>
      </c>
      <c r="J184">
        <v>1</v>
      </c>
      <c r="K184" t="s">
        <v>5455</v>
      </c>
    </row>
    <row r="185" spans="1:11" x14ac:dyDescent="0.2">
      <c r="A185" t="s">
        <v>2346</v>
      </c>
      <c r="B185" t="s">
        <v>136</v>
      </c>
      <c r="C185" t="s">
        <v>241</v>
      </c>
      <c r="D185" t="s">
        <v>45</v>
      </c>
      <c r="E185" t="s">
        <v>89</v>
      </c>
      <c r="F185">
        <v>8396.7000000000007</v>
      </c>
      <c r="G185">
        <v>0</v>
      </c>
      <c r="H185">
        <v>8396.7000000000007</v>
      </c>
      <c r="I185" t="s">
        <v>29</v>
      </c>
      <c r="J185">
        <v>1</v>
      </c>
      <c r="K185" t="s">
        <v>5455</v>
      </c>
    </row>
    <row r="186" spans="1:11" x14ac:dyDescent="0.2">
      <c r="A186" t="s">
        <v>2341</v>
      </c>
      <c r="B186" t="s">
        <v>504</v>
      </c>
      <c r="C186" t="s">
        <v>256</v>
      </c>
      <c r="D186" t="s">
        <v>45</v>
      </c>
      <c r="E186" t="s">
        <v>89</v>
      </c>
      <c r="F186">
        <v>8013.56</v>
      </c>
      <c r="G186">
        <v>0</v>
      </c>
      <c r="H186">
        <v>8013.56</v>
      </c>
      <c r="I186" t="s">
        <v>29</v>
      </c>
      <c r="J186">
        <v>1</v>
      </c>
      <c r="K186" t="s">
        <v>5455</v>
      </c>
    </row>
    <row r="187" spans="1:11" x14ac:dyDescent="0.2">
      <c r="A187" t="s">
        <v>2338</v>
      </c>
      <c r="B187" t="s">
        <v>762</v>
      </c>
      <c r="C187" t="s">
        <v>595</v>
      </c>
      <c r="D187" t="s">
        <v>45</v>
      </c>
      <c r="E187" t="s">
        <v>89</v>
      </c>
      <c r="F187">
        <v>7737.18</v>
      </c>
      <c r="G187">
        <v>0</v>
      </c>
      <c r="H187">
        <v>7737.18</v>
      </c>
      <c r="I187" t="s">
        <v>29</v>
      </c>
      <c r="J187">
        <v>1</v>
      </c>
      <c r="K187" t="s">
        <v>5455</v>
      </c>
    </row>
    <row r="188" spans="1:11" x14ac:dyDescent="0.2">
      <c r="A188" t="s">
        <v>2289</v>
      </c>
      <c r="B188" t="s">
        <v>141</v>
      </c>
      <c r="C188" t="s">
        <v>141</v>
      </c>
      <c r="D188" t="s">
        <v>45</v>
      </c>
      <c r="E188" t="s">
        <v>89</v>
      </c>
      <c r="F188">
        <v>4690.26</v>
      </c>
      <c r="G188">
        <v>0</v>
      </c>
      <c r="H188">
        <v>4690.26</v>
      </c>
      <c r="I188" t="s">
        <v>29</v>
      </c>
      <c r="J188">
        <v>1</v>
      </c>
      <c r="K188" t="s">
        <v>5455</v>
      </c>
    </row>
    <row r="189" spans="1:11" x14ac:dyDescent="0.2">
      <c r="A189" t="s">
        <v>766</v>
      </c>
      <c r="B189" t="s">
        <v>543</v>
      </c>
      <c r="C189" t="s">
        <v>202</v>
      </c>
      <c r="D189" t="s">
        <v>45</v>
      </c>
      <c r="E189" t="s">
        <v>89</v>
      </c>
      <c r="F189">
        <v>2907.63</v>
      </c>
      <c r="G189">
        <v>0</v>
      </c>
      <c r="H189">
        <v>2907.63</v>
      </c>
      <c r="I189" t="s">
        <v>29</v>
      </c>
      <c r="J189">
        <v>1</v>
      </c>
      <c r="K189" t="s">
        <v>5455</v>
      </c>
    </row>
    <row r="190" spans="1:11" x14ac:dyDescent="0.2">
      <c r="A190" t="s">
        <v>2282</v>
      </c>
      <c r="B190" t="s">
        <v>653</v>
      </c>
      <c r="C190" t="s">
        <v>87</v>
      </c>
      <c r="D190" t="s">
        <v>45</v>
      </c>
      <c r="E190" t="s">
        <v>89</v>
      </c>
      <c r="F190">
        <v>4205.28</v>
      </c>
      <c r="G190">
        <v>0</v>
      </c>
      <c r="H190">
        <v>4205.28</v>
      </c>
      <c r="I190" t="s">
        <v>29</v>
      </c>
      <c r="J190">
        <v>1</v>
      </c>
      <c r="K190" t="s">
        <v>5455</v>
      </c>
    </row>
    <row r="191" spans="1:11" x14ac:dyDescent="0.2">
      <c r="A191" t="s">
        <v>2279</v>
      </c>
      <c r="B191" t="s">
        <v>118</v>
      </c>
      <c r="C191" t="s">
        <v>302</v>
      </c>
      <c r="D191" t="s">
        <v>45</v>
      </c>
      <c r="E191" t="s">
        <v>89</v>
      </c>
      <c r="F191">
        <v>3541.81</v>
      </c>
      <c r="G191">
        <v>0</v>
      </c>
      <c r="H191">
        <v>3541.81</v>
      </c>
      <c r="I191" t="s">
        <v>29</v>
      </c>
      <c r="J191">
        <v>1</v>
      </c>
      <c r="K191" t="s">
        <v>5455</v>
      </c>
    </row>
    <row r="192" spans="1:11" x14ac:dyDescent="0.2">
      <c r="A192" t="s">
        <v>2264</v>
      </c>
      <c r="B192" t="s">
        <v>139</v>
      </c>
      <c r="C192" t="s">
        <v>73</v>
      </c>
      <c r="D192" t="s">
        <v>45</v>
      </c>
      <c r="E192" t="s">
        <v>89</v>
      </c>
      <c r="F192">
        <v>15616.69</v>
      </c>
      <c r="G192">
        <v>0</v>
      </c>
      <c r="H192">
        <v>15616.69</v>
      </c>
      <c r="I192" t="s">
        <v>29</v>
      </c>
      <c r="J192">
        <v>1</v>
      </c>
      <c r="K192" t="s">
        <v>5455</v>
      </c>
    </row>
    <row r="193" spans="1:11" x14ac:dyDescent="0.2">
      <c r="A193" t="s">
        <v>2261</v>
      </c>
      <c r="B193" t="s">
        <v>165</v>
      </c>
      <c r="C193" t="s">
        <v>151</v>
      </c>
      <c r="D193" t="s">
        <v>45</v>
      </c>
      <c r="E193" t="s">
        <v>89</v>
      </c>
      <c r="F193">
        <v>11548.26</v>
      </c>
      <c r="G193">
        <v>0</v>
      </c>
      <c r="H193">
        <v>11548.26</v>
      </c>
      <c r="I193" t="s">
        <v>29</v>
      </c>
      <c r="J193">
        <v>1</v>
      </c>
      <c r="K193" t="s">
        <v>5455</v>
      </c>
    </row>
    <row r="194" spans="1:11" x14ac:dyDescent="0.2">
      <c r="A194" t="s">
        <v>2259</v>
      </c>
      <c r="B194" t="s">
        <v>478</v>
      </c>
      <c r="C194" t="s">
        <v>401</v>
      </c>
      <c r="D194" t="s">
        <v>45</v>
      </c>
      <c r="E194" t="s">
        <v>89</v>
      </c>
      <c r="F194">
        <v>8222.7800000000007</v>
      </c>
      <c r="G194">
        <v>0</v>
      </c>
      <c r="H194">
        <v>8222.7800000000007</v>
      </c>
      <c r="I194" t="s">
        <v>29</v>
      </c>
      <c r="J194">
        <v>1</v>
      </c>
      <c r="K194" t="s">
        <v>5455</v>
      </c>
    </row>
    <row r="195" spans="1:11" x14ac:dyDescent="0.2">
      <c r="A195" t="s">
        <v>2234</v>
      </c>
      <c r="B195" t="s">
        <v>642</v>
      </c>
      <c r="C195" t="s">
        <v>143</v>
      </c>
      <c r="D195" t="s">
        <v>45</v>
      </c>
      <c r="E195" t="s">
        <v>89</v>
      </c>
      <c r="F195">
        <v>7439.79</v>
      </c>
      <c r="G195">
        <v>0</v>
      </c>
      <c r="H195">
        <v>7439.79</v>
      </c>
      <c r="I195" t="s">
        <v>41</v>
      </c>
      <c r="J195">
        <v>1</v>
      </c>
      <c r="K195" t="s">
        <v>5455</v>
      </c>
    </row>
    <row r="196" spans="1:11" x14ac:dyDescent="0.2">
      <c r="A196" t="s">
        <v>2231</v>
      </c>
      <c r="B196" t="s">
        <v>706</v>
      </c>
      <c r="C196" t="s">
        <v>706</v>
      </c>
      <c r="D196" t="s">
        <v>45</v>
      </c>
      <c r="E196" t="s">
        <v>89</v>
      </c>
      <c r="F196">
        <v>11947.75</v>
      </c>
      <c r="G196">
        <v>0</v>
      </c>
      <c r="H196">
        <v>11947.75</v>
      </c>
      <c r="I196" t="s">
        <v>29</v>
      </c>
      <c r="J196">
        <v>1</v>
      </c>
      <c r="K196" t="s">
        <v>5455</v>
      </c>
    </row>
    <row r="197" spans="1:11" x14ac:dyDescent="0.2">
      <c r="A197" t="s">
        <v>2216</v>
      </c>
      <c r="B197" t="s">
        <v>282</v>
      </c>
      <c r="C197" t="s">
        <v>92</v>
      </c>
      <c r="D197" t="s">
        <v>45</v>
      </c>
      <c r="E197" t="s">
        <v>89</v>
      </c>
      <c r="F197">
        <v>8183.62</v>
      </c>
      <c r="G197">
        <v>0</v>
      </c>
      <c r="H197">
        <v>8183.62</v>
      </c>
      <c r="I197" t="s">
        <v>56</v>
      </c>
      <c r="J197">
        <v>1</v>
      </c>
      <c r="K197" t="s">
        <v>5455</v>
      </c>
    </row>
    <row r="198" spans="1:11" x14ac:dyDescent="0.2">
      <c r="A198" t="s">
        <v>792</v>
      </c>
      <c r="B198" t="s">
        <v>426</v>
      </c>
      <c r="C198" t="s">
        <v>92</v>
      </c>
      <c r="D198" t="s">
        <v>45</v>
      </c>
      <c r="E198" t="s">
        <v>89</v>
      </c>
      <c r="F198">
        <v>13144.65</v>
      </c>
      <c r="G198">
        <v>0</v>
      </c>
      <c r="H198">
        <v>13144.65</v>
      </c>
      <c r="I198" t="s">
        <v>56</v>
      </c>
      <c r="J198">
        <v>1</v>
      </c>
      <c r="K198" t="s">
        <v>5455</v>
      </c>
    </row>
    <row r="199" spans="1:11" x14ac:dyDescent="0.2">
      <c r="A199" t="s">
        <v>2189</v>
      </c>
      <c r="B199" t="s">
        <v>570</v>
      </c>
      <c r="C199" t="s">
        <v>318</v>
      </c>
      <c r="D199" t="s">
        <v>45</v>
      </c>
      <c r="E199" t="s">
        <v>89</v>
      </c>
      <c r="F199">
        <v>2404.25</v>
      </c>
      <c r="G199">
        <v>0</v>
      </c>
      <c r="H199">
        <v>2404.25</v>
      </c>
      <c r="I199" t="s">
        <v>56</v>
      </c>
      <c r="J199">
        <v>1</v>
      </c>
      <c r="K199" t="s">
        <v>5455</v>
      </c>
    </row>
    <row r="200" spans="1:11" x14ac:dyDescent="0.2">
      <c r="A200" t="s">
        <v>2146</v>
      </c>
      <c r="B200" t="s">
        <v>368</v>
      </c>
      <c r="C200" t="s">
        <v>357</v>
      </c>
      <c r="D200" t="s">
        <v>45</v>
      </c>
      <c r="E200" t="s">
        <v>89</v>
      </c>
      <c r="F200">
        <v>7450.37</v>
      </c>
      <c r="G200">
        <v>0</v>
      </c>
      <c r="H200">
        <v>7450.37</v>
      </c>
      <c r="I200" t="s">
        <v>29</v>
      </c>
      <c r="J200">
        <v>1</v>
      </c>
      <c r="K200" t="s">
        <v>5455</v>
      </c>
    </row>
    <row r="201" spans="1:11" x14ac:dyDescent="0.2">
      <c r="A201" t="s">
        <v>2133</v>
      </c>
      <c r="B201" t="s">
        <v>37</v>
      </c>
      <c r="C201" t="s">
        <v>351</v>
      </c>
      <c r="D201" t="s">
        <v>45</v>
      </c>
      <c r="E201" t="s">
        <v>89</v>
      </c>
      <c r="F201">
        <v>13413.28</v>
      </c>
      <c r="G201">
        <v>0</v>
      </c>
      <c r="H201">
        <v>13413.28</v>
      </c>
      <c r="I201" t="s">
        <v>29</v>
      </c>
      <c r="J201">
        <v>1</v>
      </c>
      <c r="K201" t="s">
        <v>5455</v>
      </c>
    </row>
    <row r="202" spans="1:11" x14ac:dyDescent="0.2">
      <c r="A202" t="s">
        <v>2082</v>
      </c>
      <c r="B202" t="s">
        <v>81</v>
      </c>
      <c r="C202" t="s">
        <v>200</v>
      </c>
      <c r="D202" t="s">
        <v>45</v>
      </c>
      <c r="E202" t="s">
        <v>89</v>
      </c>
      <c r="F202">
        <v>2989.03</v>
      </c>
      <c r="G202">
        <v>0</v>
      </c>
      <c r="H202">
        <v>2989.03</v>
      </c>
      <c r="I202" t="s">
        <v>41</v>
      </c>
      <c r="J202">
        <v>1</v>
      </c>
      <c r="K202" t="s">
        <v>5455</v>
      </c>
    </row>
    <row r="203" spans="1:11" x14ac:dyDescent="0.2">
      <c r="A203" t="s">
        <v>2079</v>
      </c>
      <c r="B203" t="s">
        <v>118</v>
      </c>
      <c r="C203" t="s">
        <v>799</v>
      </c>
      <c r="D203" t="s">
        <v>45</v>
      </c>
      <c r="E203" t="s">
        <v>89</v>
      </c>
      <c r="F203">
        <v>2961.33</v>
      </c>
      <c r="G203">
        <v>0</v>
      </c>
      <c r="H203">
        <v>2961.33</v>
      </c>
      <c r="I203" t="s">
        <v>29</v>
      </c>
      <c r="J203">
        <v>1</v>
      </c>
      <c r="K203" t="s">
        <v>5455</v>
      </c>
    </row>
    <row r="204" spans="1:11" x14ac:dyDescent="0.2">
      <c r="A204" t="s">
        <v>812</v>
      </c>
      <c r="B204" t="s">
        <v>813</v>
      </c>
      <c r="C204" t="s">
        <v>472</v>
      </c>
      <c r="D204" t="s">
        <v>45</v>
      </c>
      <c r="E204" t="s">
        <v>89</v>
      </c>
      <c r="F204">
        <v>18213.48</v>
      </c>
      <c r="G204">
        <v>0</v>
      </c>
      <c r="H204">
        <v>18213.48</v>
      </c>
      <c r="I204" t="s">
        <v>29</v>
      </c>
      <c r="J204">
        <v>1</v>
      </c>
      <c r="K204" t="s">
        <v>5455</v>
      </c>
    </row>
    <row r="205" spans="1:11" x14ac:dyDescent="0.2">
      <c r="A205" t="s">
        <v>2071</v>
      </c>
      <c r="B205" t="s">
        <v>1101</v>
      </c>
      <c r="C205" t="s">
        <v>603</v>
      </c>
      <c r="D205" t="s">
        <v>45</v>
      </c>
      <c r="E205" t="s">
        <v>89</v>
      </c>
      <c r="F205">
        <v>13573.7</v>
      </c>
      <c r="G205">
        <v>0</v>
      </c>
      <c r="H205">
        <v>13573.7</v>
      </c>
      <c r="I205" t="s">
        <v>29</v>
      </c>
      <c r="J205">
        <v>1</v>
      </c>
      <c r="K205" t="s">
        <v>5455</v>
      </c>
    </row>
    <row r="206" spans="1:11" x14ac:dyDescent="0.2">
      <c r="A206" t="s">
        <v>2045</v>
      </c>
      <c r="B206" t="s">
        <v>1825</v>
      </c>
      <c r="C206" t="s">
        <v>200</v>
      </c>
      <c r="D206" t="s">
        <v>45</v>
      </c>
      <c r="E206" t="s">
        <v>89</v>
      </c>
      <c r="F206">
        <v>5455.8</v>
      </c>
      <c r="G206">
        <v>0</v>
      </c>
      <c r="H206">
        <v>5455.8</v>
      </c>
      <c r="I206" t="s">
        <v>29</v>
      </c>
      <c r="J206">
        <v>1</v>
      </c>
      <c r="K206" t="s">
        <v>5455</v>
      </c>
    </row>
    <row r="207" spans="1:11" x14ac:dyDescent="0.2">
      <c r="A207" t="s">
        <v>2042</v>
      </c>
      <c r="B207" t="s">
        <v>292</v>
      </c>
      <c r="C207" t="s">
        <v>355</v>
      </c>
      <c r="D207" t="s">
        <v>45</v>
      </c>
      <c r="E207" t="s">
        <v>89</v>
      </c>
      <c r="F207">
        <v>17446.47</v>
      </c>
      <c r="G207">
        <v>0</v>
      </c>
      <c r="H207">
        <v>17446.47</v>
      </c>
      <c r="I207" t="s">
        <v>29</v>
      </c>
      <c r="J207">
        <v>1</v>
      </c>
      <c r="K207" t="s">
        <v>5455</v>
      </c>
    </row>
    <row r="208" spans="1:11" x14ac:dyDescent="0.2">
      <c r="A208" t="s">
        <v>827</v>
      </c>
      <c r="B208" t="s">
        <v>465</v>
      </c>
      <c r="C208" t="s">
        <v>261</v>
      </c>
      <c r="D208" t="s">
        <v>45</v>
      </c>
      <c r="E208" t="s">
        <v>89</v>
      </c>
      <c r="F208">
        <v>3320.15</v>
      </c>
      <c r="G208">
        <v>0</v>
      </c>
      <c r="H208">
        <v>3320.15</v>
      </c>
      <c r="I208" t="s">
        <v>29</v>
      </c>
      <c r="J208">
        <v>1</v>
      </c>
      <c r="K208" t="s">
        <v>5455</v>
      </c>
    </row>
    <row r="209" spans="1:11" x14ac:dyDescent="0.2">
      <c r="A209" t="s">
        <v>1966</v>
      </c>
      <c r="B209" t="s">
        <v>532</v>
      </c>
      <c r="C209" t="s">
        <v>986</v>
      </c>
      <c r="D209" t="s">
        <v>45</v>
      </c>
      <c r="E209" t="s">
        <v>89</v>
      </c>
      <c r="F209">
        <v>10437.129999999999</v>
      </c>
      <c r="G209">
        <v>0</v>
      </c>
      <c r="H209">
        <v>10437.129999999999</v>
      </c>
      <c r="I209" t="s">
        <v>29</v>
      </c>
      <c r="J209">
        <v>1</v>
      </c>
      <c r="K209" t="s">
        <v>5455</v>
      </c>
    </row>
    <row r="210" spans="1:11" x14ac:dyDescent="0.2">
      <c r="A210" t="s">
        <v>1947</v>
      </c>
      <c r="B210" t="s">
        <v>443</v>
      </c>
      <c r="C210" t="s">
        <v>87</v>
      </c>
      <c r="D210" t="s">
        <v>45</v>
      </c>
      <c r="E210" t="s">
        <v>89</v>
      </c>
      <c r="F210">
        <v>15823.18</v>
      </c>
      <c r="G210">
        <v>0</v>
      </c>
      <c r="H210">
        <v>15823.18</v>
      </c>
      <c r="I210" t="s">
        <v>29</v>
      </c>
      <c r="J210">
        <v>1</v>
      </c>
      <c r="K210" t="s">
        <v>5455</v>
      </c>
    </row>
    <row r="211" spans="1:11" x14ac:dyDescent="0.2">
      <c r="A211" t="s">
        <v>1946</v>
      </c>
      <c r="B211" t="s">
        <v>244</v>
      </c>
      <c r="C211" t="s">
        <v>147</v>
      </c>
      <c r="D211" t="s">
        <v>45</v>
      </c>
      <c r="E211" t="s">
        <v>89</v>
      </c>
      <c r="F211">
        <v>15757.4</v>
      </c>
      <c r="G211">
        <v>0</v>
      </c>
      <c r="H211">
        <v>15757.4</v>
      </c>
      <c r="I211" t="s">
        <v>29</v>
      </c>
      <c r="J211">
        <v>1</v>
      </c>
      <c r="K211" t="s">
        <v>5455</v>
      </c>
    </row>
    <row r="212" spans="1:11" x14ac:dyDescent="0.2">
      <c r="A212" t="s">
        <v>1944</v>
      </c>
      <c r="B212" t="s">
        <v>595</v>
      </c>
      <c r="C212" t="s">
        <v>986</v>
      </c>
      <c r="D212" t="s">
        <v>45</v>
      </c>
      <c r="E212" t="s">
        <v>89</v>
      </c>
      <c r="F212">
        <v>9763.2800000000007</v>
      </c>
      <c r="G212">
        <v>0</v>
      </c>
      <c r="H212">
        <v>9763.2800000000007</v>
      </c>
      <c r="I212" t="s">
        <v>29</v>
      </c>
      <c r="J212">
        <v>1</v>
      </c>
      <c r="K212" t="s">
        <v>5455</v>
      </c>
    </row>
    <row r="213" spans="1:11" x14ac:dyDescent="0.2">
      <c r="A213" t="s">
        <v>840</v>
      </c>
      <c r="B213" t="s">
        <v>136</v>
      </c>
      <c r="C213" t="s">
        <v>566</v>
      </c>
      <c r="D213" t="s">
        <v>45</v>
      </c>
      <c r="E213" t="s">
        <v>89</v>
      </c>
      <c r="F213">
        <v>5302.76</v>
      </c>
      <c r="G213">
        <v>0</v>
      </c>
      <c r="H213">
        <v>5302.76</v>
      </c>
      <c r="I213" t="s">
        <v>29</v>
      </c>
      <c r="J213">
        <v>1</v>
      </c>
      <c r="K213" t="s">
        <v>5455</v>
      </c>
    </row>
    <row r="214" spans="1:11" x14ac:dyDescent="0.2">
      <c r="A214" t="s">
        <v>1918</v>
      </c>
      <c r="B214" t="s">
        <v>62</v>
      </c>
      <c r="C214" t="s">
        <v>246</v>
      </c>
      <c r="D214" t="s">
        <v>45</v>
      </c>
      <c r="E214" t="s">
        <v>89</v>
      </c>
      <c r="F214">
        <v>4637.84</v>
      </c>
      <c r="G214">
        <v>0</v>
      </c>
      <c r="H214">
        <v>4637.84</v>
      </c>
      <c r="I214" t="s">
        <v>56</v>
      </c>
      <c r="J214">
        <v>1</v>
      </c>
      <c r="K214" t="s">
        <v>5455</v>
      </c>
    </row>
    <row r="215" spans="1:11" x14ac:dyDescent="0.2">
      <c r="A215" t="s">
        <v>1890</v>
      </c>
      <c r="B215" t="s">
        <v>822</v>
      </c>
      <c r="C215" t="s">
        <v>227</v>
      </c>
      <c r="D215" t="s">
        <v>45</v>
      </c>
      <c r="E215" t="s">
        <v>89</v>
      </c>
      <c r="F215">
        <v>2773.15</v>
      </c>
      <c r="G215">
        <v>0</v>
      </c>
      <c r="H215">
        <v>2773.15</v>
      </c>
      <c r="I215" t="s">
        <v>41</v>
      </c>
      <c r="J215">
        <v>1</v>
      </c>
      <c r="K215" t="s">
        <v>5455</v>
      </c>
    </row>
    <row r="216" spans="1:11" x14ac:dyDescent="0.2">
      <c r="A216" t="s">
        <v>1875</v>
      </c>
      <c r="B216" t="s">
        <v>210</v>
      </c>
      <c r="C216" t="s">
        <v>1234</v>
      </c>
      <c r="D216" t="s">
        <v>45</v>
      </c>
      <c r="E216" t="s">
        <v>89</v>
      </c>
      <c r="F216">
        <v>8666.42</v>
      </c>
      <c r="G216">
        <v>0</v>
      </c>
      <c r="H216">
        <v>8666.42</v>
      </c>
      <c r="I216" t="s">
        <v>29</v>
      </c>
      <c r="J216">
        <v>1</v>
      </c>
      <c r="K216" t="s">
        <v>5455</v>
      </c>
    </row>
    <row r="217" spans="1:11" x14ac:dyDescent="0.2">
      <c r="A217" t="s">
        <v>1868</v>
      </c>
      <c r="B217" t="s">
        <v>164</v>
      </c>
      <c r="C217" t="s">
        <v>238</v>
      </c>
      <c r="D217" t="s">
        <v>45</v>
      </c>
      <c r="E217" t="s">
        <v>89</v>
      </c>
      <c r="F217">
        <v>5674.8</v>
      </c>
      <c r="G217">
        <v>0</v>
      </c>
      <c r="H217">
        <v>5674.8</v>
      </c>
      <c r="I217" t="s">
        <v>29</v>
      </c>
      <c r="J217">
        <v>1</v>
      </c>
      <c r="K217" t="s">
        <v>5455</v>
      </c>
    </row>
    <row r="218" spans="1:11" x14ac:dyDescent="0.2">
      <c r="A218" t="s">
        <v>1853</v>
      </c>
      <c r="B218" t="s">
        <v>543</v>
      </c>
      <c r="C218" t="s">
        <v>618</v>
      </c>
      <c r="D218" t="s">
        <v>45</v>
      </c>
      <c r="E218" t="s">
        <v>89</v>
      </c>
      <c r="F218">
        <v>9169.7999999999993</v>
      </c>
      <c r="G218">
        <v>0</v>
      </c>
      <c r="H218">
        <v>9169.7999999999993</v>
      </c>
      <c r="I218" t="s">
        <v>56</v>
      </c>
      <c r="J218">
        <v>1</v>
      </c>
      <c r="K218" t="s">
        <v>5455</v>
      </c>
    </row>
    <row r="219" spans="1:11" x14ac:dyDescent="0.2">
      <c r="A219" t="s">
        <v>1852</v>
      </c>
      <c r="B219" t="s">
        <v>467</v>
      </c>
      <c r="C219" t="s">
        <v>251</v>
      </c>
      <c r="D219" t="s">
        <v>45</v>
      </c>
      <c r="E219" t="s">
        <v>89</v>
      </c>
      <c r="F219">
        <v>12345.78</v>
      </c>
      <c r="G219">
        <v>0</v>
      </c>
      <c r="H219">
        <v>12345.78</v>
      </c>
      <c r="I219" t="s">
        <v>29</v>
      </c>
      <c r="J219">
        <v>1</v>
      </c>
      <c r="K219" t="s">
        <v>5455</v>
      </c>
    </row>
    <row r="220" spans="1:11" x14ac:dyDescent="0.2">
      <c r="A220" t="s">
        <v>1843</v>
      </c>
      <c r="B220" t="s">
        <v>441</v>
      </c>
      <c r="C220" t="s">
        <v>458</v>
      </c>
      <c r="D220" t="s">
        <v>45</v>
      </c>
      <c r="E220" t="s">
        <v>89</v>
      </c>
      <c r="F220">
        <v>3761.71</v>
      </c>
      <c r="G220">
        <v>0</v>
      </c>
      <c r="H220">
        <v>3761.71</v>
      </c>
      <c r="I220" t="s">
        <v>29</v>
      </c>
      <c r="J220">
        <v>1</v>
      </c>
      <c r="K220" t="s">
        <v>5455</v>
      </c>
    </row>
    <row r="221" spans="1:11" x14ac:dyDescent="0.2">
      <c r="A221" t="s">
        <v>1833</v>
      </c>
      <c r="B221" t="s">
        <v>340</v>
      </c>
      <c r="C221" t="s">
        <v>104</v>
      </c>
      <c r="D221" t="s">
        <v>45</v>
      </c>
      <c r="E221" t="s">
        <v>89</v>
      </c>
      <c r="F221">
        <v>4887.5</v>
      </c>
      <c r="G221">
        <v>0</v>
      </c>
      <c r="H221">
        <v>4887.5</v>
      </c>
      <c r="I221" t="s">
        <v>29</v>
      </c>
      <c r="J221">
        <v>1</v>
      </c>
      <c r="K221" t="s">
        <v>5455</v>
      </c>
    </row>
    <row r="222" spans="1:11" x14ac:dyDescent="0.2">
      <c r="A222" t="s">
        <v>1816</v>
      </c>
      <c r="B222" t="s">
        <v>232</v>
      </c>
      <c r="C222" t="s">
        <v>986</v>
      </c>
      <c r="D222" t="s">
        <v>45</v>
      </c>
      <c r="E222" t="s">
        <v>89</v>
      </c>
      <c r="F222">
        <v>5985.8</v>
      </c>
      <c r="G222">
        <v>0</v>
      </c>
      <c r="H222">
        <v>5985.8</v>
      </c>
      <c r="I222" t="s">
        <v>56</v>
      </c>
      <c r="J222">
        <v>1</v>
      </c>
      <c r="K222" t="s">
        <v>5455</v>
      </c>
    </row>
    <row r="223" spans="1:11" x14ac:dyDescent="0.2">
      <c r="A223" t="s">
        <v>1759</v>
      </c>
      <c r="B223" t="s">
        <v>525</v>
      </c>
      <c r="C223" t="s">
        <v>706</v>
      </c>
      <c r="D223" t="s">
        <v>45</v>
      </c>
      <c r="E223" t="s">
        <v>89</v>
      </c>
      <c r="F223">
        <v>8531.76</v>
      </c>
      <c r="G223">
        <v>0</v>
      </c>
      <c r="H223">
        <v>8531.76</v>
      </c>
      <c r="I223" t="s">
        <v>29</v>
      </c>
      <c r="J223">
        <v>1</v>
      </c>
      <c r="K223" t="s">
        <v>5455</v>
      </c>
    </row>
    <row r="224" spans="1:11" x14ac:dyDescent="0.2">
      <c r="A224" t="s">
        <v>1748</v>
      </c>
      <c r="B224" t="s">
        <v>205</v>
      </c>
      <c r="C224" t="s">
        <v>754</v>
      </c>
      <c r="D224" t="s">
        <v>45</v>
      </c>
      <c r="E224" t="s">
        <v>89</v>
      </c>
      <c r="F224">
        <v>3182.47</v>
      </c>
      <c r="G224">
        <v>0</v>
      </c>
      <c r="H224">
        <v>3182.47</v>
      </c>
      <c r="I224" t="s">
        <v>29</v>
      </c>
      <c r="J224">
        <v>1</v>
      </c>
      <c r="K224" t="s">
        <v>5455</v>
      </c>
    </row>
    <row r="225" spans="1:11" x14ac:dyDescent="0.2">
      <c r="A225" t="s">
        <v>1737</v>
      </c>
      <c r="B225" t="s">
        <v>213</v>
      </c>
      <c r="C225" t="s">
        <v>328</v>
      </c>
      <c r="D225" t="s">
        <v>45</v>
      </c>
      <c r="E225" t="s">
        <v>89</v>
      </c>
      <c r="F225">
        <v>14148.78</v>
      </c>
      <c r="G225">
        <v>0</v>
      </c>
      <c r="H225">
        <v>14148.78</v>
      </c>
      <c r="I225" t="s">
        <v>41</v>
      </c>
      <c r="J225">
        <v>1</v>
      </c>
      <c r="K225" t="s">
        <v>5455</v>
      </c>
    </row>
    <row r="226" spans="1:11" x14ac:dyDescent="0.2">
      <c r="A226" t="s">
        <v>870</v>
      </c>
      <c r="B226" t="s">
        <v>66</v>
      </c>
      <c r="C226" t="s">
        <v>159</v>
      </c>
      <c r="D226" t="s">
        <v>45</v>
      </c>
      <c r="E226" t="s">
        <v>89</v>
      </c>
      <c r="F226">
        <v>4951</v>
      </c>
      <c r="G226">
        <v>0</v>
      </c>
      <c r="H226">
        <v>4951</v>
      </c>
      <c r="I226" t="s">
        <v>29</v>
      </c>
      <c r="J226">
        <v>1</v>
      </c>
      <c r="K226" t="s">
        <v>5455</v>
      </c>
    </row>
    <row r="227" spans="1:11" x14ac:dyDescent="0.2">
      <c r="A227" t="s">
        <v>871</v>
      </c>
      <c r="B227" t="s">
        <v>435</v>
      </c>
      <c r="C227" t="s">
        <v>527</v>
      </c>
      <c r="D227" t="s">
        <v>45</v>
      </c>
      <c r="E227" t="s">
        <v>89</v>
      </c>
      <c r="F227">
        <v>4963.58</v>
      </c>
      <c r="G227">
        <v>0</v>
      </c>
      <c r="H227">
        <v>4963.58</v>
      </c>
      <c r="I227" t="s">
        <v>41</v>
      </c>
      <c r="J227">
        <v>1</v>
      </c>
      <c r="K227" t="s">
        <v>5455</v>
      </c>
    </row>
    <row r="228" spans="1:11" x14ac:dyDescent="0.2">
      <c r="A228" t="s">
        <v>1729</v>
      </c>
      <c r="B228" t="s">
        <v>299</v>
      </c>
      <c r="C228" t="s">
        <v>460</v>
      </c>
      <c r="D228" t="s">
        <v>45</v>
      </c>
      <c r="E228" t="s">
        <v>89</v>
      </c>
      <c r="F228">
        <v>5839.95</v>
      </c>
      <c r="G228">
        <v>0</v>
      </c>
      <c r="H228">
        <v>5839.95</v>
      </c>
      <c r="I228" t="s">
        <v>29</v>
      </c>
      <c r="J228">
        <v>1</v>
      </c>
      <c r="K228" t="s">
        <v>5455</v>
      </c>
    </row>
    <row r="229" spans="1:11" x14ac:dyDescent="0.2">
      <c r="A229" t="s">
        <v>1716</v>
      </c>
      <c r="B229" t="s">
        <v>283</v>
      </c>
      <c r="C229" t="s">
        <v>505</v>
      </c>
      <c r="D229" t="s">
        <v>45</v>
      </c>
      <c r="E229" t="s">
        <v>89</v>
      </c>
      <c r="F229">
        <v>3201.14</v>
      </c>
      <c r="G229">
        <v>0</v>
      </c>
      <c r="H229">
        <v>3201.14</v>
      </c>
      <c r="I229" t="s">
        <v>56</v>
      </c>
      <c r="J229">
        <v>1</v>
      </c>
      <c r="K229" t="s">
        <v>5455</v>
      </c>
    </row>
    <row r="230" spans="1:11" x14ac:dyDescent="0.2">
      <c r="A230" t="s">
        <v>1693</v>
      </c>
      <c r="B230" t="s">
        <v>305</v>
      </c>
      <c r="C230" t="s">
        <v>955</v>
      </c>
      <c r="D230" t="s">
        <v>45</v>
      </c>
      <c r="E230" t="s">
        <v>89</v>
      </c>
      <c r="F230">
        <v>8457.33</v>
      </c>
      <c r="G230">
        <v>0</v>
      </c>
      <c r="H230">
        <v>8457.33</v>
      </c>
      <c r="I230" t="s">
        <v>29</v>
      </c>
      <c r="J230">
        <v>1</v>
      </c>
      <c r="K230" t="s">
        <v>5455</v>
      </c>
    </row>
    <row r="231" spans="1:11" x14ac:dyDescent="0.2">
      <c r="A231" t="s">
        <v>1673</v>
      </c>
      <c r="B231" t="s">
        <v>92</v>
      </c>
      <c r="C231" t="s">
        <v>193</v>
      </c>
      <c r="D231" t="s">
        <v>45</v>
      </c>
      <c r="E231" t="s">
        <v>89</v>
      </c>
      <c r="F231">
        <v>3228.46</v>
      </c>
      <c r="G231">
        <v>0</v>
      </c>
      <c r="H231">
        <v>3228.46</v>
      </c>
      <c r="I231" t="s">
        <v>29</v>
      </c>
      <c r="J231">
        <v>1</v>
      </c>
      <c r="K231" t="s">
        <v>5455</v>
      </c>
    </row>
    <row r="232" spans="1:11" x14ac:dyDescent="0.2">
      <c r="A232" t="s">
        <v>1650</v>
      </c>
      <c r="B232" t="s">
        <v>1014</v>
      </c>
      <c r="C232" t="s">
        <v>307</v>
      </c>
      <c r="D232" t="s">
        <v>45</v>
      </c>
      <c r="E232" t="s">
        <v>89</v>
      </c>
      <c r="F232">
        <v>10018.74</v>
      </c>
      <c r="G232">
        <v>0</v>
      </c>
      <c r="H232">
        <v>10018.74</v>
      </c>
      <c r="I232" t="s">
        <v>29</v>
      </c>
      <c r="J232">
        <v>1</v>
      </c>
      <c r="K232" t="s">
        <v>5455</v>
      </c>
    </row>
    <row r="233" spans="1:11" x14ac:dyDescent="0.2">
      <c r="A233" t="s">
        <v>1622</v>
      </c>
      <c r="B233" t="s">
        <v>87</v>
      </c>
      <c r="C233" t="s">
        <v>1623</v>
      </c>
      <c r="D233" t="s">
        <v>45</v>
      </c>
      <c r="E233" t="s">
        <v>89</v>
      </c>
      <c r="F233">
        <v>6648.74</v>
      </c>
      <c r="G233">
        <v>0</v>
      </c>
      <c r="H233">
        <v>6648.74</v>
      </c>
      <c r="I233" t="s">
        <v>29</v>
      </c>
      <c r="J233">
        <v>1</v>
      </c>
      <c r="K233" t="s">
        <v>5455</v>
      </c>
    </row>
    <row r="234" spans="1:11" x14ac:dyDescent="0.2">
      <c r="A234" t="s">
        <v>1600</v>
      </c>
      <c r="B234" t="s">
        <v>813</v>
      </c>
      <c r="C234" t="s">
        <v>653</v>
      </c>
      <c r="D234" t="s">
        <v>45</v>
      </c>
      <c r="E234" t="s">
        <v>89</v>
      </c>
      <c r="F234">
        <v>2406.2199999999998</v>
      </c>
      <c r="G234">
        <v>0</v>
      </c>
      <c r="H234">
        <v>2406.2199999999998</v>
      </c>
      <c r="I234" t="s">
        <v>29</v>
      </c>
      <c r="J234">
        <v>1</v>
      </c>
      <c r="K234" t="s">
        <v>5455</v>
      </c>
    </row>
    <row r="235" spans="1:11" x14ac:dyDescent="0.2">
      <c r="A235" t="s">
        <v>893</v>
      </c>
      <c r="B235" t="s">
        <v>184</v>
      </c>
      <c r="C235" t="s">
        <v>355</v>
      </c>
      <c r="D235" t="s">
        <v>45</v>
      </c>
      <c r="E235" t="s">
        <v>89</v>
      </c>
      <c r="F235">
        <v>8244.68</v>
      </c>
      <c r="G235">
        <v>0</v>
      </c>
      <c r="H235">
        <v>8244.68</v>
      </c>
      <c r="I235" t="s">
        <v>29</v>
      </c>
      <c r="J235">
        <v>1</v>
      </c>
      <c r="K235" t="s">
        <v>5455</v>
      </c>
    </row>
    <row r="236" spans="1:11" x14ac:dyDescent="0.2">
      <c r="A236" t="s">
        <v>1593</v>
      </c>
      <c r="B236" t="s">
        <v>127</v>
      </c>
      <c r="C236" t="s">
        <v>364</v>
      </c>
      <c r="D236" t="s">
        <v>45</v>
      </c>
      <c r="E236" t="s">
        <v>89</v>
      </c>
      <c r="F236">
        <v>14573.09</v>
      </c>
      <c r="G236">
        <v>0</v>
      </c>
      <c r="H236">
        <v>14573.09</v>
      </c>
      <c r="I236" t="s">
        <v>29</v>
      </c>
      <c r="J236">
        <v>1</v>
      </c>
      <c r="K236" t="s">
        <v>5455</v>
      </c>
    </row>
    <row r="237" spans="1:11" x14ac:dyDescent="0.2">
      <c r="A237" t="s">
        <v>1555</v>
      </c>
      <c r="B237" t="s">
        <v>448</v>
      </c>
      <c r="C237" t="s">
        <v>84</v>
      </c>
      <c r="D237" t="s">
        <v>45</v>
      </c>
      <c r="E237" t="s">
        <v>89</v>
      </c>
      <c r="F237">
        <v>3107.32</v>
      </c>
      <c r="G237">
        <v>0</v>
      </c>
      <c r="H237">
        <v>3107.32</v>
      </c>
      <c r="I237" t="s">
        <v>56</v>
      </c>
      <c r="J237">
        <v>1</v>
      </c>
      <c r="K237" t="s">
        <v>5455</v>
      </c>
    </row>
    <row r="238" spans="1:11" x14ac:dyDescent="0.2">
      <c r="A238" t="s">
        <v>1540</v>
      </c>
      <c r="B238" t="s">
        <v>538</v>
      </c>
      <c r="C238" t="s">
        <v>720</v>
      </c>
      <c r="D238" t="s">
        <v>45</v>
      </c>
      <c r="E238" t="s">
        <v>89</v>
      </c>
      <c r="F238">
        <v>10098.719999999999</v>
      </c>
      <c r="G238">
        <v>0</v>
      </c>
      <c r="H238">
        <v>10098.719999999999</v>
      </c>
      <c r="I238" t="s">
        <v>29</v>
      </c>
      <c r="J238">
        <v>1</v>
      </c>
      <c r="K238" t="s">
        <v>5455</v>
      </c>
    </row>
    <row r="239" spans="1:11" x14ac:dyDescent="0.2">
      <c r="A239" t="s">
        <v>1514</v>
      </c>
      <c r="B239" t="s">
        <v>754</v>
      </c>
      <c r="C239" t="s">
        <v>702</v>
      </c>
      <c r="D239" t="s">
        <v>45</v>
      </c>
      <c r="E239" t="s">
        <v>89</v>
      </c>
      <c r="F239">
        <v>2759.56</v>
      </c>
      <c r="G239">
        <v>0</v>
      </c>
      <c r="H239">
        <v>2759.56</v>
      </c>
      <c r="I239" t="s">
        <v>56</v>
      </c>
      <c r="J239">
        <v>1</v>
      </c>
      <c r="K239" t="s">
        <v>5455</v>
      </c>
    </row>
    <row r="240" spans="1:11" x14ac:dyDescent="0.2">
      <c r="A240" t="s">
        <v>1512</v>
      </c>
      <c r="B240" t="s">
        <v>110</v>
      </c>
      <c r="C240" t="s">
        <v>712</v>
      </c>
      <c r="D240" t="s">
        <v>45</v>
      </c>
      <c r="E240" t="s">
        <v>89</v>
      </c>
      <c r="F240">
        <v>3631.25</v>
      </c>
      <c r="G240">
        <v>0</v>
      </c>
      <c r="H240">
        <v>3631.25</v>
      </c>
      <c r="I240" t="s">
        <v>29</v>
      </c>
      <c r="J240">
        <v>1</v>
      </c>
      <c r="K240" t="s">
        <v>5455</v>
      </c>
    </row>
    <row r="241" spans="1:11" x14ac:dyDescent="0.2">
      <c r="A241" t="s">
        <v>1500</v>
      </c>
      <c r="B241" t="s">
        <v>43</v>
      </c>
      <c r="C241" t="s">
        <v>130</v>
      </c>
      <c r="D241" t="s">
        <v>45</v>
      </c>
      <c r="E241" t="s">
        <v>89</v>
      </c>
      <c r="F241">
        <v>3419.11</v>
      </c>
      <c r="G241">
        <v>0</v>
      </c>
      <c r="H241">
        <v>3419.11</v>
      </c>
      <c r="I241" t="s">
        <v>29</v>
      </c>
      <c r="J241">
        <v>1</v>
      </c>
      <c r="K241" t="s">
        <v>5455</v>
      </c>
    </row>
    <row r="242" spans="1:11" x14ac:dyDescent="0.2">
      <c r="A242" t="s">
        <v>1476</v>
      </c>
      <c r="B242" t="s">
        <v>100</v>
      </c>
      <c r="C242" t="s">
        <v>337</v>
      </c>
      <c r="D242" t="s">
        <v>45</v>
      </c>
      <c r="E242" t="s">
        <v>89</v>
      </c>
      <c r="F242">
        <v>5415.49</v>
      </c>
      <c r="G242">
        <v>0</v>
      </c>
      <c r="H242">
        <v>5415.49</v>
      </c>
      <c r="I242" t="s">
        <v>29</v>
      </c>
      <c r="J242">
        <v>1</v>
      </c>
      <c r="K242" t="s">
        <v>5455</v>
      </c>
    </row>
    <row r="243" spans="1:11" x14ac:dyDescent="0.2">
      <c r="A243" t="s">
        <v>1473</v>
      </c>
      <c r="B243" t="s">
        <v>156</v>
      </c>
      <c r="C243" t="s">
        <v>58</v>
      </c>
      <c r="D243" t="s">
        <v>45</v>
      </c>
      <c r="E243" t="s">
        <v>89</v>
      </c>
      <c r="F243">
        <v>8475.98</v>
      </c>
      <c r="G243">
        <v>0</v>
      </c>
      <c r="H243">
        <v>8475.98</v>
      </c>
      <c r="I243" t="s">
        <v>29</v>
      </c>
      <c r="J243">
        <v>1</v>
      </c>
      <c r="K243" t="s">
        <v>5455</v>
      </c>
    </row>
    <row r="244" spans="1:11" x14ac:dyDescent="0.2">
      <c r="A244" t="s">
        <v>1471</v>
      </c>
      <c r="B244" t="s">
        <v>370</v>
      </c>
      <c r="C244" t="s">
        <v>791</v>
      </c>
      <c r="D244" t="s">
        <v>45</v>
      </c>
      <c r="E244" t="s">
        <v>89</v>
      </c>
      <c r="F244">
        <v>12354.49</v>
      </c>
      <c r="G244">
        <v>0</v>
      </c>
      <c r="H244">
        <v>12354.49</v>
      </c>
      <c r="I244" t="s">
        <v>41</v>
      </c>
      <c r="J244">
        <v>1</v>
      </c>
      <c r="K244" t="s">
        <v>5455</v>
      </c>
    </row>
    <row r="245" spans="1:11" x14ac:dyDescent="0.2">
      <c r="A245" t="s">
        <v>1468</v>
      </c>
      <c r="B245" t="s">
        <v>504</v>
      </c>
      <c r="C245" t="s">
        <v>983</v>
      </c>
      <c r="D245" t="s">
        <v>45</v>
      </c>
      <c r="E245" t="s">
        <v>89</v>
      </c>
      <c r="F245">
        <v>27390.26</v>
      </c>
      <c r="G245">
        <v>0</v>
      </c>
      <c r="H245">
        <v>27390.26</v>
      </c>
      <c r="I245" t="s">
        <v>41</v>
      </c>
      <c r="J245">
        <v>1</v>
      </c>
      <c r="K245" t="s">
        <v>5455</v>
      </c>
    </row>
    <row r="246" spans="1:11" x14ac:dyDescent="0.2">
      <c r="A246" t="s">
        <v>1465</v>
      </c>
      <c r="B246" t="s">
        <v>48</v>
      </c>
      <c r="C246" t="s">
        <v>91</v>
      </c>
      <c r="D246" t="s">
        <v>45</v>
      </c>
      <c r="E246" t="s">
        <v>89</v>
      </c>
      <c r="F246">
        <v>15401.03</v>
      </c>
      <c r="G246">
        <v>0</v>
      </c>
      <c r="H246">
        <v>15401.03</v>
      </c>
      <c r="I246" t="s">
        <v>29</v>
      </c>
      <c r="J246">
        <v>1</v>
      </c>
      <c r="K246" t="s">
        <v>5455</v>
      </c>
    </row>
    <row r="247" spans="1:11" x14ac:dyDescent="0.2">
      <c r="A247" t="s">
        <v>1459</v>
      </c>
      <c r="B247" t="s">
        <v>515</v>
      </c>
      <c r="C247" t="s">
        <v>204</v>
      </c>
      <c r="D247" t="s">
        <v>45</v>
      </c>
      <c r="E247" t="s">
        <v>89</v>
      </c>
      <c r="F247">
        <v>9896.98</v>
      </c>
      <c r="G247">
        <v>0</v>
      </c>
      <c r="H247">
        <v>9896.98</v>
      </c>
      <c r="I247" t="s">
        <v>29</v>
      </c>
      <c r="J247">
        <v>1</v>
      </c>
      <c r="K247" t="s">
        <v>5455</v>
      </c>
    </row>
    <row r="248" spans="1:11" x14ac:dyDescent="0.2">
      <c r="A248" t="s">
        <v>1443</v>
      </c>
      <c r="B248" t="s">
        <v>143</v>
      </c>
      <c r="C248" t="s">
        <v>310</v>
      </c>
      <c r="D248" t="s">
        <v>45</v>
      </c>
      <c r="E248" t="s">
        <v>89</v>
      </c>
      <c r="F248">
        <v>5665.53</v>
      </c>
      <c r="G248">
        <v>0</v>
      </c>
      <c r="H248">
        <v>5665.53</v>
      </c>
      <c r="I248" t="s">
        <v>29</v>
      </c>
      <c r="J248">
        <v>1</v>
      </c>
      <c r="K248" t="s">
        <v>5455</v>
      </c>
    </row>
    <row r="249" spans="1:11" x14ac:dyDescent="0.2">
      <c r="A249" t="s">
        <v>1440</v>
      </c>
      <c r="B249" t="s">
        <v>566</v>
      </c>
      <c r="C249" t="s">
        <v>817</v>
      </c>
      <c r="D249" t="s">
        <v>45</v>
      </c>
      <c r="E249" t="s">
        <v>89</v>
      </c>
      <c r="F249">
        <v>10791.55</v>
      </c>
      <c r="G249">
        <v>0</v>
      </c>
      <c r="H249">
        <v>10791.55</v>
      </c>
      <c r="I249" t="s">
        <v>29</v>
      </c>
      <c r="J249">
        <v>1</v>
      </c>
      <c r="K249" t="s">
        <v>5455</v>
      </c>
    </row>
    <row r="250" spans="1:11" x14ac:dyDescent="0.2">
      <c r="A250" t="s">
        <v>1426</v>
      </c>
      <c r="B250" t="s">
        <v>449</v>
      </c>
      <c r="C250" t="s">
        <v>409</v>
      </c>
      <c r="D250" t="s">
        <v>45</v>
      </c>
      <c r="E250" t="s">
        <v>89</v>
      </c>
      <c r="F250">
        <v>13079.17</v>
      </c>
      <c r="G250">
        <v>0</v>
      </c>
      <c r="H250">
        <v>13079.17</v>
      </c>
      <c r="I250" t="s">
        <v>41</v>
      </c>
      <c r="J250">
        <v>1</v>
      </c>
      <c r="K250" t="s">
        <v>5455</v>
      </c>
    </row>
    <row r="251" spans="1:11" x14ac:dyDescent="0.2">
      <c r="A251" t="s">
        <v>1396</v>
      </c>
      <c r="B251" t="s">
        <v>331</v>
      </c>
      <c r="C251" t="s">
        <v>294</v>
      </c>
      <c r="D251" t="s">
        <v>45</v>
      </c>
      <c r="E251" t="s">
        <v>89</v>
      </c>
      <c r="F251">
        <v>8430.5300000000007</v>
      </c>
      <c r="G251">
        <v>0</v>
      </c>
      <c r="H251">
        <v>8430.5300000000007</v>
      </c>
      <c r="I251" t="s">
        <v>41</v>
      </c>
      <c r="J251">
        <v>1</v>
      </c>
      <c r="K251" t="s">
        <v>5455</v>
      </c>
    </row>
    <row r="252" spans="1:11" x14ac:dyDescent="0.2">
      <c r="A252" t="s">
        <v>1329</v>
      </c>
      <c r="B252" t="s">
        <v>230</v>
      </c>
      <c r="C252" t="s">
        <v>189</v>
      </c>
      <c r="D252" t="s">
        <v>45</v>
      </c>
      <c r="E252" t="s">
        <v>89</v>
      </c>
      <c r="F252">
        <v>7723.74</v>
      </c>
      <c r="G252">
        <v>0</v>
      </c>
      <c r="H252">
        <v>7723.74</v>
      </c>
      <c r="I252" t="s">
        <v>41</v>
      </c>
      <c r="J252">
        <v>1</v>
      </c>
      <c r="K252" t="s">
        <v>5455</v>
      </c>
    </row>
    <row r="253" spans="1:11" x14ac:dyDescent="0.2">
      <c r="A253" t="s">
        <v>1322</v>
      </c>
      <c r="B253" t="s">
        <v>644</v>
      </c>
      <c r="C253" t="s">
        <v>335</v>
      </c>
      <c r="D253" t="s">
        <v>45</v>
      </c>
      <c r="E253" t="s">
        <v>89</v>
      </c>
      <c r="F253">
        <v>7788.31</v>
      </c>
      <c r="G253">
        <v>0</v>
      </c>
      <c r="H253">
        <v>7788.31</v>
      </c>
      <c r="I253" t="s">
        <v>56</v>
      </c>
      <c r="J253">
        <v>1</v>
      </c>
      <c r="K253" t="s">
        <v>5455</v>
      </c>
    </row>
    <row r="254" spans="1:11" x14ac:dyDescent="0.2">
      <c r="A254" t="s">
        <v>1317</v>
      </c>
      <c r="B254" t="s">
        <v>224</v>
      </c>
      <c r="C254" t="s">
        <v>482</v>
      </c>
      <c r="D254" t="s">
        <v>45</v>
      </c>
      <c r="E254" t="s">
        <v>89</v>
      </c>
      <c r="F254">
        <v>8607.8799999999992</v>
      </c>
      <c r="G254">
        <v>0</v>
      </c>
      <c r="H254">
        <v>8607.8799999999992</v>
      </c>
      <c r="I254" t="s">
        <v>29</v>
      </c>
      <c r="J254">
        <v>1</v>
      </c>
      <c r="K254" t="s">
        <v>5455</v>
      </c>
    </row>
    <row r="255" spans="1:11" x14ac:dyDescent="0.2">
      <c r="A255" t="s">
        <v>1313</v>
      </c>
      <c r="B255" t="s">
        <v>222</v>
      </c>
      <c r="C255" t="s">
        <v>262</v>
      </c>
      <c r="D255" t="s">
        <v>45</v>
      </c>
      <c r="E255" t="s">
        <v>89</v>
      </c>
      <c r="F255">
        <v>2382.1</v>
      </c>
      <c r="G255">
        <v>0</v>
      </c>
      <c r="H255">
        <v>2382.1</v>
      </c>
      <c r="I255" t="s">
        <v>56</v>
      </c>
      <c r="J255">
        <v>1</v>
      </c>
      <c r="K255" t="s">
        <v>5455</v>
      </c>
    </row>
    <row r="256" spans="1:11" x14ac:dyDescent="0.2">
      <c r="A256" t="s">
        <v>1299</v>
      </c>
      <c r="B256" t="s">
        <v>420</v>
      </c>
      <c r="C256" t="s">
        <v>346</v>
      </c>
      <c r="D256" t="s">
        <v>45</v>
      </c>
      <c r="E256" t="s">
        <v>89</v>
      </c>
      <c r="F256">
        <v>5997.23</v>
      </c>
      <c r="G256">
        <v>0</v>
      </c>
      <c r="H256">
        <v>5997.23</v>
      </c>
      <c r="I256" t="s">
        <v>29</v>
      </c>
      <c r="J256">
        <v>1</v>
      </c>
      <c r="K256" t="s">
        <v>5455</v>
      </c>
    </row>
    <row r="257" spans="1:11" x14ac:dyDescent="0.2">
      <c r="A257" t="s">
        <v>1288</v>
      </c>
      <c r="B257" t="s">
        <v>355</v>
      </c>
      <c r="C257" t="s">
        <v>176</v>
      </c>
      <c r="D257" t="s">
        <v>45</v>
      </c>
      <c r="E257" t="s">
        <v>89</v>
      </c>
      <c r="F257">
        <v>8531.8700000000008</v>
      </c>
      <c r="G257">
        <v>0</v>
      </c>
      <c r="H257">
        <v>8531.8700000000008</v>
      </c>
      <c r="I257" t="s">
        <v>56</v>
      </c>
      <c r="J257">
        <v>1</v>
      </c>
      <c r="K257" t="s">
        <v>5455</v>
      </c>
    </row>
    <row r="258" spans="1:11" x14ac:dyDescent="0.2">
      <c r="A258" t="s">
        <v>1267</v>
      </c>
      <c r="B258" t="s">
        <v>219</v>
      </c>
      <c r="C258" t="s">
        <v>261</v>
      </c>
      <c r="D258" t="s">
        <v>45</v>
      </c>
      <c r="E258" t="s">
        <v>89</v>
      </c>
      <c r="F258">
        <v>3966.71</v>
      </c>
      <c r="G258">
        <v>0</v>
      </c>
      <c r="H258">
        <v>3966.71</v>
      </c>
      <c r="I258" t="s">
        <v>29</v>
      </c>
      <c r="J258">
        <v>1</v>
      </c>
      <c r="K258" t="s">
        <v>5455</v>
      </c>
    </row>
    <row r="259" spans="1:11" x14ac:dyDescent="0.2">
      <c r="A259" t="s">
        <v>1250</v>
      </c>
      <c r="B259" t="s">
        <v>153</v>
      </c>
      <c r="C259" t="s">
        <v>794</v>
      </c>
      <c r="D259" t="s">
        <v>45</v>
      </c>
      <c r="E259" t="s">
        <v>89</v>
      </c>
      <c r="F259">
        <v>2716.49</v>
      </c>
      <c r="G259">
        <v>0</v>
      </c>
      <c r="H259">
        <v>2716.49</v>
      </c>
      <c r="I259" t="s">
        <v>29</v>
      </c>
      <c r="J259">
        <v>1</v>
      </c>
      <c r="K259" t="s">
        <v>5455</v>
      </c>
    </row>
    <row r="260" spans="1:11" x14ac:dyDescent="0.2">
      <c r="A260" t="s">
        <v>1218</v>
      </c>
      <c r="B260" t="s">
        <v>708</v>
      </c>
      <c r="C260" t="s">
        <v>176</v>
      </c>
      <c r="D260" t="s">
        <v>45</v>
      </c>
      <c r="E260" t="s">
        <v>89</v>
      </c>
      <c r="F260">
        <v>7519.69</v>
      </c>
      <c r="G260">
        <v>0</v>
      </c>
      <c r="H260">
        <v>7519.69</v>
      </c>
      <c r="I260" t="s">
        <v>41</v>
      </c>
      <c r="J260">
        <v>1</v>
      </c>
      <c r="K260" t="s">
        <v>5455</v>
      </c>
    </row>
    <row r="261" spans="1:11" x14ac:dyDescent="0.2">
      <c r="A261" t="s">
        <v>1215</v>
      </c>
      <c r="B261" t="s">
        <v>129</v>
      </c>
      <c r="C261" t="s">
        <v>302</v>
      </c>
      <c r="D261" t="s">
        <v>45</v>
      </c>
      <c r="E261" t="s">
        <v>89</v>
      </c>
      <c r="F261">
        <v>3712.88</v>
      </c>
      <c r="G261">
        <v>0</v>
      </c>
      <c r="H261">
        <v>3712.88</v>
      </c>
      <c r="I261" t="s">
        <v>29</v>
      </c>
      <c r="J261">
        <v>1</v>
      </c>
      <c r="K261" t="s">
        <v>5455</v>
      </c>
    </row>
    <row r="262" spans="1:11" x14ac:dyDescent="0.2">
      <c r="A262" t="s">
        <v>1209</v>
      </c>
      <c r="B262" t="s">
        <v>326</v>
      </c>
      <c r="C262" t="s">
        <v>258</v>
      </c>
      <c r="D262" t="s">
        <v>45</v>
      </c>
      <c r="E262" t="s">
        <v>89</v>
      </c>
      <c r="F262">
        <v>9538.2800000000007</v>
      </c>
      <c r="G262">
        <v>0</v>
      </c>
      <c r="H262">
        <v>9538.2800000000007</v>
      </c>
      <c r="I262" t="s">
        <v>29</v>
      </c>
      <c r="J262">
        <v>1</v>
      </c>
      <c r="K262" t="s">
        <v>5455</v>
      </c>
    </row>
    <row r="263" spans="1:11" x14ac:dyDescent="0.2">
      <c r="A263" t="s">
        <v>1202</v>
      </c>
      <c r="B263" t="s">
        <v>400</v>
      </c>
      <c r="C263" t="s">
        <v>396</v>
      </c>
      <c r="D263" t="s">
        <v>45</v>
      </c>
      <c r="E263" t="s">
        <v>89</v>
      </c>
      <c r="F263">
        <v>14843.75</v>
      </c>
      <c r="G263">
        <v>0</v>
      </c>
      <c r="H263">
        <v>14843.75</v>
      </c>
      <c r="I263" t="s">
        <v>29</v>
      </c>
      <c r="J263">
        <v>1</v>
      </c>
      <c r="K263" t="s">
        <v>5455</v>
      </c>
    </row>
    <row r="264" spans="1:11" x14ac:dyDescent="0.2">
      <c r="A264" t="s">
        <v>1200</v>
      </c>
      <c r="B264" t="s">
        <v>409</v>
      </c>
      <c r="C264" t="s">
        <v>955</v>
      </c>
      <c r="D264" t="s">
        <v>45</v>
      </c>
      <c r="E264" t="s">
        <v>89</v>
      </c>
      <c r="F264">
        <v>6537.45</v>
      </c>
      <c r="G264">
        <v>0</v>
      </c>
      <c r="H264">
        <v>6537.45</v>
      </c>
      <c r="I264" t="s">
        <v>29</v>
      </c>
      <c r="J264">
        <v>1</v>
      </c>
      <c r="K264" t="s">
        <v>5455</v>
      </c>
    </row>
    <row r="265" spans="1:11" x14ac:dyDescent="0.2">
      <c r="A265" t="s">
        <v>1198</v>
      </c>
      <c r="B265" t="s">
        <v>205</v>
      </c>
      <c r="C265" t="s">
        <v>566</v>
      </c>
      <c r="D265" t="s">
        <v>45</v>
      </c>
      <c r="E265" t="s">
        <v>89</v>
      </c>
      <c r="F265">
        <v>10432.34</v>
      </c>
      <c r="G265">
        <v>0</v>
      </c>
      <c r="H265">
        <v>10432.34</v>
      </c>
      <c r="I265" t="s">
        <v>29</v>
      </c>
      <c r="J265">
        <v>1</v>
      </c>
      <c r="K265" t="s">
        <v>5455</v>
      </c>
    </row>
    <row r="266" spans="1:11" x14ac:dyDescent="0.2">
      <c r="A266" t="s">
        <v>1193</v>
      </c>
      <c r="B266" t="s">
        <v>314</v>
      </c>
      <c r="C266" t="s">
        <v>435</v>
      </c>
      <c r="D266" t="s">
        <v>45</v>
      </c>
      <c r="E266" t="s">
        <v>89</v>
      </c>
      <c r="F266">
        <v>11359.77</v>
      </c>
      <c r="G266">
        <v>0</v>
      </c>
      <c r="H266">
        <v>11359.77</v>
      </c>
      <c r="I266" t="s">
        <v>29</v>
      </c>
      <c r="J266">
        <v>1</v>
      </c>
      <c r="K266" t="s">
        <v>5455</v>
      </c>
    </row>
    <row r="267" spans="1:11" x14ac:dyDescent="0.2">
      <c r="A267" t="s">
        <v>1184</v>
      </c>
      <c r="B267" t="s">
        <v>69</v>
      </c>
      <c r="C267" t="s">
        <v>70</v>
      </c>
      <c r="D267" t="s">
        <v>45</v>
      </c>
      <c r="E267" t="s">
        <v>89</v>
      </c>
      <c r="F267">
        <v>14461.56</v>
      </c>
      <c r="G267">
        <v>0</v>
      </c>
      <c r="H267">
        <v>14461.56</v>
      </c>
      <c r="I267" t="s">
        <v>29</v>
      </c>
      <c r="J267">
        <v>1</v>
      </c>
      <c r="K267" t="s">
        <v>5455</v>
      </c>
    </row>
    <row r="268" spans="1:11" x14ac:dyDescent="0.2">
      <c r="A268" t="s">
        <v>1183</v>
      </c>
      <c r="B268" t="s">
        <v>722</v>
      </c>
      <c r="C268" t="s">
        <v>410</v>
      </c>
      <c r="D268" t="s">
        <v>45</v>
      </c>
      <c r="E268" t="s">
        <v>89</v>
      </c>
      <c r="F268">
        <v>5301.97</v>
      </c>
      <c r="G268">
        <v>0</v>
      </c>
      <c r="H268">
        <v>5301.97</v>
      </c>
      <c r="I268" t="s">
        <v>29</v>
      </c>
      <c r="J268">
        <v>1</v>
      </c>
      <c r="K268" t="s">
        <v>5455</v>
      </c>
    </row>
    <row r="269" spans="1:11" x14ac:dyDescent="0.2">
      <c r="A269" t="s">
        <v>1181</v>
      </c>
      <c r="B269" t="s">
        <v>113</v>
      </c>
      <c r="C269" t="s">
        <v>59</v>
      </c>
      <c r="D269" t="s">
        <v>45</v>
      </c>
      <c r="E269" t="s">
        <v>89</v>
      </c>
      <c r="F269">
        <v>11170.08</v>
      </c>
      <c r="G269">
        <v>0</v>
      </c>
      <c r="H269">
        <v>11170.08</v>
      </c>
      <c r="I269" t="s">
        <v>29</v>
      </c>
      <c r="J269">
        <v>1</v>
      </c>
      <c r="K269" t="s">
        <v>5455</v>
      </c>
    </row>
    <row r="270" spans="1:11" x14ac:dyDescent="0.2">
      <c r="A270" t="s">
        <v>1155</v>
      </c>
      <c r="B270" t="s">
        <v>244</v>
      </c>
      <c r="C270" t="s">
        <v>126</v>
      </c>
      <c r="D270" t="s">
        <v>45</v>
      </c>
      <c r="E270" t="s">
        <v>89</v>
      </c>
      <c r="F270">
        <v>5763.48</v>
      </c>
      <c r="G270">
        <v>0</v>
      </c>
      <c r="H270">
        <v>5763.48</v>
      </c>
      <c r="I270" t="s">
        <v>41</v>
      </c>
      <c r="J270">
        <v>1</v>
      </c>
      <c r="K270" t="s">
        <v>5455</v>
      </c>
    </row>
    <row r="271" spans="1:11" x14ac:dyDescent="0.2">
      <c r="A271" t="s">
        <v>1122</v>
      </c>
      <c r="B271" t="s">
        <v>515</v>
      </c>
      <c r="C271" t="s">
        <v>515</v>
      </c>
      <c r="D271" t="s">
        <v>45</v>
      </c>
      <c r="E271" t="s">
        <v>89</v>
      </c>
      <c r="F271">
        <v>2543.4899999999998</v>
      </c>
      <c r="G271">
        <v>0</v>
      </c>
      <c r="H271">
        <v>2543.4899999999998</v>
      </c>
      <c r="I271" t="s">
        <v>29</v>
      </c>
      <c r="J271">
        <v>1</v>
      </c>
      <c r="K271" t="s">
        <v>5455</v>
      </c>
    </row>
    <row r="272" spans="1:11" x14ac:dyDescent="0.2">
      <c r="A272" t="s">
        <v>1121</v>
      </c>
      <c r="B272" t="s">
        <v>787</v>
      </c>
      <c r="C272" t="s">
        <v>492</v>
      </c>
      <c r="D272" t="s">
        <v>45</v>
      </c>
      <c r="E272" t="s">
        <v>89</v>
      </c>
      <c r="F272">
        <v>28255.43</v>
      </c>
      <c r="G272">
        <v>0</v>
      </c>
      <c r="H272">
        <v>28255.43</v>
      </c>
      <c r="I272" t="s">
        <v>41</v>
      </c>
      <c r="J272">
        <v>1</v>
      </c>
      <c r="K272" t="s">
        <v>5455</v>
      </c>
    </row>
    <row r="273" spans="1:11" x14ac:dyDescent="0.2">
      <c r="A273" t="s">
        <v>1113</v>
      </c>
      <c r="B273" t="s">
        <v>138</v>
      </c>
      <c r="C273" t="s">
        <v>538</v>
      </c>
      <c r="D273" t="s">
        <v>45</v>
      </c>
      <c r="E273" t="s">
        <v>89</v>
      </c>
      <c r="F273">
        <v>9948.02</v>
      </c>
      <c r="G273">
        <v>0</v>
      </c>
      <c r="H273">
        <v>9948.02</v>
      </c>
      <c r="I273" t="s">
        <v>29</v>
      </c>
      <c r="J273">
        <v>1</v>
      </c>
      <c r="K273" t="s">
        <v>5455</v>
      </c>
    </row>
    <row r="274" spans="1:11" x14ac:dyDescent="0.2">
      <c r="A274" t="s">
        <v>967</v>
      </c>
      <c r="B274" t="s">
        <v>234</v>
      </c>
      <c r="C274" t="s">
        <v>303</v>
      </c>
      <c r="D274" t="s">
        <v>45</v>
      </c>
      <c r="E274" t="s">
        <v>89</v>
      </c>
      <c r="F274">
        <v>7537.2</v>
      </c>
      <c r="G274">
        <v>0</v>
      </c>
      <c r="H274">
        <v>7537.2</v>
      </c>
      <c r="I274" t="s">
        <v>29</v>
      </c>
      <c r="J274">
        <v>1</v>
      </c>
      <c r="K274" t="s">
        <v>5455</v>
      </c>
    </row>
    <row r="275" spans="1:11" x14ac:dyDescent="0.2">
      <c r="A275" t="s">
        <v>1099</v>
      </c>
      <c r="B275" t="s">
        <v>495</v>
      </c>
      <c r="C275" t="s">
        <v>229</v>
      </c>
      <c r="D275" t="s">
        <v>45</v>
      </c>
      <c r="E275" t="s">
        <v>89</v>
      </c>
      <c r="F275">
        <v>6320.62</v>
      </c>
      <c r="G275">
        <v>0</v>
      </c>
      <c r="H275">
        <v>6320.62</v>
      </c>
      <c r="I275" t="s">
        <v>29</v>
      </c>
      <c r="J275">
        <v>1</v>
      </c>
      <c r="K275" t="s">
        <v>5455</v>
      </c>
    </row>
    <row r="276" spans="1:11" x14ac:dyDescent="0.2">
      <c r="A276" t="s">
        <v>1087</v>
      </c>
      <c r="B276" t="s">
        <v>722</v>
      </c>
      <c r="C276" t="s">
        <v>79</v>
      </c>
      <c r="D276" t="s">
        <v>45</v>
      </c>
      <c r="E276" t="s">
        <v>89</v>
      </c>
      <c r="F276">
        <v>6103.72</v>
      </c>
      <c r="G276">
        <v>0</v>
      </c>
      <c r="H276">
        <v>6103.72</v>
      </c>
      <c r="I276" t="s">
        <v>56</v>
      </c>
      <c r="J276">
        <v>1</v>
      </c>
      <c r="K276" t="s">
        <v>5455</v>
      </c>
    </row>
    <row r="277" spans="1:11" x14ac:dyDescent="0.2">
      <c r="A277" t="s">
        <v>1085</v>
      </c>
      <c r="B277" t="s">
        <v>807</v>
      </c>
      <c r="C277" t="s">
        <v>266</v>
      </c>
      <c r="D277" t="s">
        <v>45</v>
      </c>
      <c r="E277" t="s">
        <v>89</v>
      </c>
      <c r="F277">
        <v>10463.629999999999</v>
      </c>
      <c r="G277">
        <v>0</v>
      </c>
      <c r="H277">
        <v>10463.629999999999</v>
      </c>
      <c r="I277" t="s">
        <v>29</v>
      </c>
      <c r="J277">
        <v>1</v>
      </c>
      <c r="K277" t="s">
        <v>5455</v>
      </c>
    </row>
    <row r="278" spans="1:11" x14ac:dyDescent="0.2">
      <c r="A278" t="s">
        <v>1078</v>
      </c>
      <c r="B278" t="s">
        <v>315</v>
      </c>
      <c r="C278" t="s">
        <v>1035</v>
      </c>
      <c r="D278" t="s">
        <v>45</v>
      </c>
      <c r="E278" t="s">
        <v>89</v>
      </c>
      <c r="F278">
        <v>8498.34</v>
      </c>
      <c r="G278">
        <v>0</v>
      </c>
      <c r="H278">
        <v>8498.34</v>
      </c>
      <c r="I278" t="s">
        <v>29</v>
      </c>
      <c r="J278">
        <v>1</v>
      </c>
      <c r="K278" t="s">
        <v>5455</v>
      </c>
    </row>
    <row r="279" spans="1:11" x14ac:dyDescent="0.2">
      <c r="A279" t="s">
        <v>1054</v>
      </c>
      <c r="B279" t="s">
        <v>224</v>
      </c>
      <c r="C279" t="s">
        <v>475</v>
      </c>
      <c r="D279" t="s">
        <v>45</v>
      </c>
      <c r="E279" t="s">
        <v>89</v>
      </c>
      <c r="F279">
        <v>5348.39</v>
      </c>
      <c r="G279">
        <v>0</v>
      </c>
      <c r="H279">
        <v>5348.39</v>
      </c>
      <c r="I279" t="s">
        <v>41</v>
      </c>
      <c r="J279">
        <v>1</v>
      </c>
      <c r="K279" t="s">
        <v>5455</v>
      </c>
    </row>
    <row r="280" spans="1:11" x14ac:dyDescent="0.2">
      <c r="A280" t="s">
        <v>1047</v>
      </c>
      <c r="B280" t="s">
        <v>1048</v>
      </c>
      <c r="C280" t="s">
        <v>875</v>
      </c>
      <c r="D280" t="s">
        <v>45</v>
      </c>
      <c r="E280" t="s">
        <v>89</v>
      </c>
      <c r="F280">
        <v>5443.97</v>
      </c>
      <c r="G280">
        <v>0</v>
      </c>
      <c r="H280">
        <v>5443.97</v>
      </c>
      <c r="I280" t="s">
        <v>29</v>
      </c>
      <c r="J280">
        <v>1</v>
      </c>
      <c r="K280" t="s">
        <v>5455</v>
      </c>
    </row>
    <row r="281" spans="1:11" x14ac:dyDescent="0.2">
      <c r="A281" t="s">
        <v>978</v>
      </c>
      <c r="B281" t="s">
        <v>164</v>
      </c>
      <c r="C281" t="s">
        <v>666</v>
      </c>
      <c r="D281" t="s">
        <v>45</v>
      </c>
      <c r="E281" t="s">
        <v>89</v>
      </c>
      <c r="F281">
        <v>2424.4299999999998</v>
      </c>
      <c r="G281">
        <v>0</v>
      </c>
      <c r="H281">
        <v>2424.4299999999998</v>
      </c>
      <c r="I281" t="s">
        <v>41</v>
      </c>
      <c r="J281">
        <v>1</v>
      </c>
      <c r="K281" t="s">
        <v>5455</v>
      </c>
    </row>
    <row r="282" spans="1:11" x14ac:dyDescent="0.2">
      <c r="A282" t="s">
        <v>1044</v>
      </c>
      <c r="B282" t="s">
        <v>124</v>
      </c>
      <c r="C282" t="s">
        <v>151</v>
      </c>
      <c r="D282" t="s">
        <v>45</v>
      </c>
      <c r="E282" t="s">
        <v>89</v>
      </c>
      <c r="F282">
        <v>29031.31</v>
      </c>
      <c r="G282">
        <v>0</v>
      </c>
      <c r="H282">
        <v>29031.31</v>
      </c>
      <c r="I282" t="s">
        <v>29</v>
      </c>
      <c r="J282">
        <v>1</v>
      </c>
      <c r="K282" t="s">
        <v>5455</v>
      </c>
    </row>
    <row r="283" spans="1:11" x14ac:dyDescent="0.2">
      <c r="A283" t="s">
        <v>1039</v>
      </c>
      <c r="B283" t="s">
        <v>155</v>
      </c>
      <c r="C283" t="s">
        <v>384</v>
      </c>
      <c r="D283" t="s">
        <v>45</v>
      </c>
      <c r="E283" t="s">
        <v>89</v>
      </c>
      <c r="F283">
        <v>5609.36</v>
      </c>
      <c r="G283">
        <v>0</v>
      </c>
      <c r="H283">
        <v>5609.36</v>
      </c>
      <c r="I283" t="s">
        <v>29</v>
      </c>
      <c r="J283">
        <v>1</v>
      </c>
      <c r="K283" t="s">
        <v>5455</v>
      </c>
    </row>
    <row r="284" spans="1:11" x14ac:dyDescent="0.2">
      <c r="A284" t="s">
        <v>1036</v>
      </c>
      <c r="B284" t="s">
        <v>321</v>
      </c>
      <c r="C284" t="s">
        <v>463</v>
      </c>
      <c r="D284" t="s">
        <v>45</v>
      </c>
      <c r="E284" t="s">
        <v>89</v>
      </c>
      <c r="F284">
        <v>4928.25</v>
      </c>
      <c r="G284">
        <v>0</v>
      </c>
      <c r="H284">
        <v>4928.25</v>
      </c>
      <c r="I284" t="s">
        <v>29</v>
      </c>
      <c r="J284">
        <v>1</v>
      </c>
      <c r="K284" t="s">
        <v>5455</v>
      </c>
    </row>
    <row r="285" spans="1:11" x14ac:dyDescent="0.2">
      <c r="A285" t="s">
        <v>1012</v>
      </c>
      <c r="B285" t="s">
        <v>189</v>
      </c>
      <c r="C285" t="s">
        <v>401</v>
      </c>
      <c r="D285" t="s">
        <v>45</v>
      </c>
      <c r="E285" t="s">
        <v>89</v>
      </c>
      <c r="F285">
        <v>2376.52</v>
      </c>
      <c r="G285">
        <v>0</v>
      </c>
      <c r="H285">
        <v>2376.52</v>
      </c>
      <c r="I285" t="s">
        <v>29</v>
      </c>
      <c r="J285">
        <v>1</v>
      </c>
      <c r="K285" t="s">
        <v>5455</v>
      </c>
    </row>
    <row r="286" spans="1:11" x14ac:dyDescent="0.2">
      <c r="A286" t="s">
        <v>1004</v>
      </c>
      <c r="B286" t="s">
        <v>322</v>
      </c>
      <c r="C286" t="s">
        <v>246</v>
      </c>
      <c r="D286" t="s">
        <v>45</v>
      </c>
      <c r="E286" t="s">
        <v>89</v>
      </c>
      <c r="F286">
        <v>6621.21</v>
      </c>
      <c r="G286">
        <v>0</v>
      </c>
      <c r="H286">
        <v>6621.21</v>
      </c>
      <c r="I286" t="s">
        <v>29</v>
      </c>
      <c r="J286">
        <v>1</v>
      </c>
      <c r="K286" t="s">
        <v>5455</v>
      </c>
    </row>
    <row r="287" spans="1:11" x14ac:dyDescent="0.2">
      <c r="A287" t="s">
        <v>998</v>
      </c>
      <c r="B287" t="s">
        <v>118</v>
      </c>
      <c r="C287" t="s">
        <v>97</v>
      </c>
      <c r="D287" t="s">
        <v>45</v>
      </c>
      <c r="E287" t="s">
        <v>89</v>
      </c>
      <c r="F287">
        <v>6291.25</v>
      </c>
      <c r="G287">
        <v>0</v>
      </c>
      <c r="H287">
        <v>6291.25</v>
      </c>
      <c r="I287" t="s">
        <v>56</v>
      </c>
      <c r="J287">
        <v>1</v>
      </c>
      <c r="K287" t="s">
        <v>5455</v>
      </c>
    </row>
    <row r="288" spans="1:11" x14ac:dyDescent="0.2">
      <c r="A288" t="s">
        <v>997</v>
      </c>
      <c r="B288" t="s">
        <v>348</v>
      </c>
      <c r="C288" t="s">
        <v>548</v>
      </c>
      <c r="D288" t="s">
        <v>45</v>
      </c>
      <c r="E288" t="s">
        <v>89</v>
      </c>
      <c r="F288">
        <v>10340.27</v>
      </c>
      <c r="G288">
        <v>0</v>
      </c>
      <c r="H288">
        <v>10340.27</v>
      </c>
      <c r="I288" t="s">
        <v>29</v>
      </c>
      <c r="J288">
        <v>1</v>
      </c>
      <c r="K288" t="s">
        <v>5455</v>
      </c>
    </row>
    <row r="289" spans="1:11" x14ac:dyDescent="0.2">
      <c r="A289" t="s">
        <v>4712</v>
      </c>
      <c r="B289" t="s">
        <v>781</v>
      </c>
      <c r="C289" t="s">
        <v>705</v>
      </c>
      <c r="D289" t="s">
        <v>45</v>
      </c>
      <c r="E289" t="s">
        <v>46</v>
      </c>
      <c r="F289">
        <v>2159.6799999999998</v>
      </c>
      <c r="G289">
        <v>107.98</v>
      </c>
      <c r="H289">
        <v>2051.6999999999998</v>
      </c>
      <c r="I289" t="s">
        <v>29</v>
      </c>
      <c r="J289">
        <v>1.0526295267339281</v>
      </c>
      <c r="K289" t="s">
        <v>5455</v>
      </c>
    </row>
    <row r="290" spans="1:11" x14ac:dyDescent="0.2">
      <c r="A290" t="s">
        <v>3590</v>
      </c>
      <c r="B290" t="s">
        <v>824</v>
      </c>
      <c r="C290" t="s">
        <v>63</v>
      </c>
      <c r="D290" t="s">
        <v>45</v>
      </c>
      <c r="E290" t="s">
        <v>46</v>
      </c>
      <c r="F290">
        <v>1923.67</v>
      </c>
      <c r="G290">
        <v>96.18</v>
      </c>
      <c r="H290">
        <v>1827.49</v>
      </c>
      <c r="I290" t="s">
        <v>41</v>
      </c>
      <c r="J290">
        <v>1.0526295629524649</v>
      </c>
      <c r="K290" t="s">
        <v>5455</v>
      </c>
    </row>
    <row r="291" spans="1:11" x14ac:dyDescent="0.2">
      <c r="A291" t="s">
        <v>2542</v>
      </c>
      <c r="B291" t="s">
        <v>197</v>
      </c>
      <c r="C291" t="s">
        <v>589</v>
      </c>
      <c r="D291" t="s">
        <v>45</v>
      </c>
      <c r="E291" t="s">
        <v>46</v>
      </c>
      <c r="F291">
        <v>2576.09</v>
      </c>
      <c r="G291">
        <v>128.80000000000001</v>
      </c>
      <c r="H291">
        <v>2447.29</v>
      </c>
      <c r="I291" t="s">
        <v>29</v>
      </c>
      <c r="J291">
        <v>1.052629643401477</v>
      </c>
      <c r="K291" t="s">
        <v>5455</v>
      </c>
    </row>
    <row r="292" spans="1:11" x14ac:dyDescent="0.2">
      <c r="A292" t="s">
        <v>2547</v>
      </c>
      <c r="B292" t="s">
        <v>236</v>
      </c>
      <c r="C292" t="s">
        <v>478</v>
      </c>
      <c r="D292" t="s">
        <v>45</v>
      </c>
      <c r="E292" t="s">
        <v>46</v>
      </c>
      <c r="F292">
        <v>2693.49</v>
      </c>
      <c r="G292">
        <v>134.66999999999999</v>
      </c>
      <c r="H292">
        <v>2558.8200000000002</v>
      </c>
      <c r="I292" t="s">
        <v>29</v>
      </c>
      <c r="J292">
        <v>1.052629727765142</v>
      </c>
      <c r="K292" t="s">
        <v>5455</v>
      </c>
    </row>
    <row r="293" spans="1:11" x14ac:dyDescent="0.2">
      <c r="A293" t="s">
        <v>3332</v>
      </c>
      <c r="B293" t="s">
        <v>126</v>
      </c>
      <c r="C293" t="s">
        <v>449</v>
      </c>
      <c r="D293" t="s">
        <v>45</v>
      </c>
      <c r="E293" t="s">
        <v>46</v>
      </c>
      <c r="F293">
        <v>2355.4699999999998</v>
      </c>
      <c r="G293">
        <v>117.77</v>
      </c>
      <c r="H293">
        <v>2237.6999999999998</v>
      </c>
      <c r="I293" t="s">
        <v>41</v>
      </c>
      <c r="J293">
        <v>1.0526299325199979</v>
      </c>
      <c r="K293" t="s">
        <v>5455</v>
      </c>
    </row>
    <row r="294" spans="1:11" x14ac:dyDescent="0.2">
      <c r="A294" t="s">
        <v>3252</v>
      </c>
      <c r="B294" t="s">
        <v>449</v>
      </c>
      <c r="C294" t="s">
        <v>986</v>
      </c>
      <c r="D294" t="s">
        <v>45</v>
      </c>
      <c r="E294" t="s">
        <v>46</v>
      </c>
      <c r="F294">
        <v>2397.67</v>
      </c>
      <c r="G294">
        <v>119.88</v>
      </c>
      <c r="H294">
        <v>2277.79</v>
      </c>
      <c r="I294" t="s">
        <v>56</v>
      </c>
      <c r="J294">
        <v>1.0526299614977681</v>
      </c>
      <c r="K294" t="s">
        <v>5455</v>
      </c>
    </row>
    <row r="295" spans="1:11" x14ac:dyDescent="0.2">
      <c r="A295" t="s">
        <v>2433</v>
      </c>
      <c r="B295" t="s">
        <v>299</v>
      </c>
      <c r="C295" t="s">
        <v>448</v>
      </c>
      <c r="D295" t="s">
        <v>45</v>
      </c>
      <c r="E295" t="s">
        <v>46</v>
      </c>
      <c r="F295">
        <v>2486.4699999999998</v>
      </c>
      <c r="G295">
        <v>124.32</v>
      </c>
      <c r="H295">
        <v>2362.15</v>
      </c>
      <c r="I295" t="s">
        <v>56</v>
      </c>
      <c r="J295">
        <v>1.052630019262113</v>
      </c>
      <c r="K295" t="s">
        <v>5455</v>
      </c>
    </row>
    <row r="296" spans="1:11" x14ac:dyDescent="0.2">
      <c r="A296" t="s">
        <v>3326</v>
      </c>
      <c r="B296" t="s">
        <v>92</v>
      </c>
      <c r="C296" t="s">
        <v>303</v>
      </c>
      <c r="D296" t="s">
        <v>45</v>
      </c>
      <c r="E296" t="s">
        <v>46</v>
      </c>
      <c r="F296">
        <v>3307.09</v>
      </c>
      <c r="G296">
        <v>165.35</v>
      </c>
      <c r="H296">
        <v>3141.74</v>
      </c>
      <c r="I296" t="s">
        <v>41</v>
      </c>
      <c r="J296">
        <v>1.0526300712344121</v>
      </c>
      <c r="K296" t="s">
        <v>5455</v>
      </c>
    </row>
    <row r="297" spans="1:11" x14ac:dyDescent="0.2">
      <c r="A297" t="s">
        <v>990</v>
      </c>
      <c r="B297" t="s">
        <v>724</v>
      </c>
      <c r="C297" t="s">
        <v>224</v>
      </c>
      <c r="D297" t="s">
        <v>45</v>
      </c>
      <c r="E297" t="s">
        <v>46</v>
      </c>
      <c r="F297">
        <v>3109.08</v>
      </c>
      <c r="G297">
        <v>155.44999999999999</v>
      </c>
      <c r="H297">
        <v>2953.63</v>
      </c>
      <c r="I297" t="s">
        <v>56</v>
      </c>
      <c r="J297">
        <v>1.0526301534044551</v>
      </c>
      <c r="K297" t="s">
        <v>5455</v>
      </c>
    </row>
    <row r="298" spans="1:11" x14ac:dyDescent="0.2">
      <c r="A298" t="s">
        <v>1990</v>
      </c>
      <c r="B298" t="s">
        <v>317</v>
      </c>
      <c r="C298" t="s">
        <v>749</v>
      </c>
      <c r="D298" t="s">
        <v>45</v>
      </c>
      <c r="E298" t="s">
        <v>46</v>
      </c>
      <c r="F298">
        <v>2380.86</v>
      </c>
      <c r="G298">
        <v>119.04</v>
      </c>
      <c r="H298">
        <v>2261.8200000000002</v>
      </c>
      <c r="I298" t="s">
        <v>29</v>
      </c>
      <c r="J298">
        <v>1.052630182773165</v>
      </c>
      <c r="K298" t="s">
        <v>5455</v>
      </c>
    </row>
    <row r="299" spans="1:11" x14ac:dyDescent="0.2">
      <c r="A299" t="s">
        <v>1656</v>
      </c>
      <c r="B299" t="s">
        <v>278</v>
      </c>
      <c r="C299" t="s">
        <v>577</v>
      </c>
      <c r="D299" t="s">
        <v>45</v>
      </c>
      <c r="E299" t="s">
        <v>46</v>
      </c>
      <c r="F299">
        <v>2801.47</v>
      </c>
      <c r="G299">
        <v>140.07</v>
      </c>
      <c r="H299">
        <v>2661.4</v>
      </c>
      <c r="I299" t="s">
        <v>29</v>
      </c>
      <c r="J299">
        <v>1.052630194634403</v>
      </c>
      <c r="K299" t="s">
        <v>5455</v>
      </c>
    </row>
    <row r="300" spans="1:11" x14ac:dyDescent="0.2">
      <c r="A300" t="s">
        <v>4580</v>
      </c>
      <c r="B300" t="s">
        <v>482</v>
      </c>
      <c r="C300" t="s">
        <v>498</v>
      </c>
      <c r="D300" t="s">
        <v>45</v>
      </c>
      <c r="E300" t="s">
        <v>46</v>
      </c>
      <c r="F300">
        <v>2868.87</v>
      </c>
      <c r="G300">
        <v>143.44</v>
      </c>
      <c r="H300">
        <v>2725.43</v>
      </c>
      <c r="I300" t="s">
        <v>29</v>
      </c>
      <c r="J300">
        <v>1.052630227156816</v>
      </c>
      <c r="K300" t="s">
        <v>5455</v>
      </c>
    </row>
    <row r="301" spans="1:11" x14ac:dyDescent="0.2">
      <c r="A301" t="s">
        <v>2521</v>
      </c>
      <c r="B301" t="s">
        <v>799</v>
      </c>
      <c r="C301" t="s">
        <v>87</v>
      </c>
      <c r="D301" t="s">
        <v>45</v>
      </c>
      <c r="E301" t="s">
        <v>46</v>
      </c>
      <c r="F301">
        <v>3152.67</v>
      </c>
      <c r="G301">
        <v>157.63</v>
      </c>
      <c r="H301">
        <v>2995.04</v>
      </c>
      <c r="I301" t="s">
        <v>29</v>
      </c>
      <c r="J301">
        <v>1.052630348843421</v>
      </c>
      <c r="K301" t="s">
        <v>5455</v>
      </c>
    </row>
    <row r="302" spans="1:11" x14ac:dyDescent="0.2">
      <c r="A302" t="s">
        <v>4754</v>
      </c>
      <c r="B302" t="s">
        <v>318</v>
      </c>
      <c r="C302" t="s">
        <v>81</v>
      </c>
      <c r="D302" t="s">
        <v>45</v>
      </c>
      <c r="E302" t="s">
        <v>46</v>
      </c>
      <c r="F302">
        <v>2817.46</v>
      </c>
      <c r="G302">
        <v>140.87</v>
      </c>
      <c r="H302">
        <v>2676.59</v>
      </c>
      <c r="I302" t="s">
        <v>29</v>
      </c>
      <c r="J302">
        <v>1.0526303991272481</v>
      </c>
      <c r="K302" t="s">
        <v>5455</v>
      </c>
    </row>
    <row r="303" spans="1:11" x14ac:dyDescent="0.2">
      <c r="A303" t="s">
        <v>3308</v>
      </c>
      <c r="B303" t="s">
        <v>97</v>
      </c>
      <c r="C303" t="s">
        <v>92</v>
      </c>
      <c r="D303" t="s">
        <v>45</v>
      </c>
      <c r="E303" t="s">
        <v>46</v>
      </c>
      <c r="F303">
        <v>3837.08</v>
      </c>
      <c r="G303">
        <v>191.85</v>
      </c>
      <c r="H303">
        <v>3645.23</v>
      </c>
      <c r="I303" t="s">
        <v>29</v>
      </c>
      <c r="J303">
        <v>1.052630423869001</v>
      </c>
      <c r="K303" t="s">
        <v>5455</v>
      </c>
    </row>
    <row r="304" spans="1:11" x14ac:dyDescent="0.2">
      <c r="A304" t="s">
        <v>2904</v>
      </c>
      <c r="B304" t="s">
        <v>630</v>
      </c>
      <c r="C304" t="s">
        <v>219</v>
      </c>
      <c r="D304" t="s">
        <v>45</v>
      </c>
      <c r="E304" t="s">
        <v>46</v>
      </c>
      <c r="F304">
        <v>2923.86</v>
      </c>
      <c r="G304">
        <v>146.19</v>
      </c>
      <c r="H304">
        <v>2777.67</v>
      </c>
      <c r="I304" t="s">
        <v>29</v>
      </c>
      <c r="J304">
        <v>1.0526304420611521</v>
      </c>
      <c r="K304" t="s">
        <v>5455</v>
      </c>
    </row>
    <row r="305" spans="1:11" x14ac:dyDescent="0.2">
      <c r="A305" t="s">
        <v>3782</v>
      </c>
      <c r="B305" t="s">
        <v>139</v>
      </c>
      <c r="C305" t="s">
        <v>653</v>
      </c>
      <c r="D305" t="s">
        <v>45</v>
      </c>
      <c r="E305" t="s">
        <v>46</v>
      </c>
      <c r="F305">
        <v>3740.67</v>
      </c>
      <c r="G305">
        <v>187.03</v>
      </c>
      <c r="H305">
        <v>3553.64</v>
      </c>
      <c r="I305" t="s">
        <v>41</v>
      </c>
      <c r="J305">
        <v>1.0526305422046129</v>
      </c>
      <c r="K305" t="s">
        <v>5455</v>
      </c>
    </row>
    <row r="306" spans="1:11" x14ac:dyDescent="0.2">
      <c r="A306" t="s">
        <v>3678</v>
      </c>
      <c r="B306" t="s">
        <v>418</v>
      </c>
      <c r="C306" t="s">
        <v>525</v>
      </c>
      <c r="D306" t="s">
        <v>45</v>
      </c>
      <c r="E306" t="s">
        <v>46</v>
      </c>
      <c r="F306">
        <v>5497.29</v>
      </c>
      <c r="G306">
        <v>274.86</v>
      </c>
      <c r="H306">
        <v>5222.43</v>
      </c>
      <c r="I306" t="s">
        <v>29</v>
      </c>
      <c r="J306">
        <v>1.0526306719285849</v>
      </c>
      <c r="K306" t="s">
        <v>5455</v>
      </c>
    </row>
    <row r="307" spans="1:11" x14ac:dyDescent="0.2">
      <c r="A307" t="s">
        <v>3058</v>
      </c>
      <c r="B307" t="s">
        <v>534</v>
      </c>
      <c r="C307" t="s">
        <v>612</v>
      </c>
      <c r="D307" t="s">
        <v>45</v>
      </c>
      <c r="E307" t="s">
        <v>46</v>
      </c>
      <c r="F307">
        <v>3784.66</v>
      </c>
      <c r="G307">
        <v>189.23</v>
      </c>
      <c r="H307">
        <v>3595.43</v>
      </c>
      <c r="I307" t="s">
        <v>29</v>
      </c>
      <c r="J307">
        <v>1.0526307006394231</v>
      </c>
      <c r="K307" t="s">
        <v>5455</v>
      </c>
    </row>
    <row r="308" spans="1:11" x14ac:dyDescent="0.2">
      <c r="A308" t="s">
        <v>3937</v>
      </c>
      <c r="B308" t="s">
        <v>202</v>
      </c>
      <c r="C308" t="s">
        <v>714</v>
      </c>
      <c r="D308" t="s">
        <v>45</v>
      </c>
      <c r="E308" t="s">
        <v>46</v>
      </c>
      <c r="F308">
        <v>5831.49</v>
      </c>
      <c r="G308">
        <v>291.57</v>
      </c>
      <c r="H308">
        <v>5539.92</v>
      </c>
      <c r="I308" t="s">
        <v>56</v>
      </c>
      <c r="J308">
        <v>1.05263072390937</v>
      </c>
      <c r="K308" t="s">
        <v>5455</v>
      </c>
    </row>
    <row r="309" spans="1:11" x14ac:dyDescent="0.2">
      <c r="A309" t="s">
        <v>5265</v>
      </c>
      <c r="B309" t="s">
        <v>226</v>
      </c>
      <c r="C309" t="s">
        <v>66</v>
      </c>
      <c r="D309" t="s">
        <v>45</v>
      </c>
      <c r="E309" t="s">
        <v>46</v>
      </c>
      <c r="F309">
        <v>5328.48</v>
      </c>
      <c r="G309">
        <v>266.42</v>
      </c>
      <c r="H309">
        <v>5062.0600000000004</v>
      </c>
      <c r="I309" t="s">
        <v>29</v>
      </c>
      <c r="J309">
        <v>1.0526307471661731</v>
      </c>
      <c r="K309" t="s">
        <v>5455</v>
      </c>
    </row>
    <row r="310" spans="1:11" x14ac:dyDescent="0.2">
      <c r="A310" t="s">
        <v>3582</v>
      </c>
      <c r="B310" t="s">
        <v>720</v>
      </c>
      <c r="C310" t="s">
        <v>193</v>
      </c>
      <c r="D310" t="s">
        <v>45</v>
      </c>
      <c r="E310" t="s">
        <v>46</v>
      </c>
      <c r="F310">
        <v>6827.3</v>
      </c>
      <c r="G310">
        <v>341.36</v>
      </c>
      <c r="H310">
        <v>6485.94</v>
      </c>
      <c r="I310" t="s">
        <v>41</v>
      </c>
      <c r="J310">
        <v>1.0526307674754929</v>
      </c>
      <c r="K310" t="s">
        <v>5455</v>
      </c>
    </row>
    <row r="311" spans="1:11" x14ac:dyDescent="0.2">
      <c r="A311" t="s">
        <v>3438</v>
      </c>
      <c r="B311" t="s">
        <v>456</v>
      </c>
      <c r="C311" t="s">
        <v>546</v>
      </c>
      <c r="D311" t="s">
        <v>45</v>
      </c>
      <c r="E311" t="s">
        <v>46</v>
      </c>
      <c r="F311">
        <v>5507.08</v>
      </c>
      <c r="G311">
        <v>275.35000000000002</v>
      </c>
      <c r="H311">
        <v>5231.7299999999996</v>
      </c>
      <c r="I311" t="s">
        <v>29</v>
      </c>
      <c r="J311">
        <v>1.0526307741416321</v>
      </c>
      <c r="K311" t="s">
        <v>5455</v>
      </c>
    </row>
    <row r="312" spans="1:11" x14ac:dyDescent="0.2">
      <c r="A312" t="s">
        <v>5302</v>
      </c>
      <c r="B312" t="s">
        <v>217</v>
      </c>
      <c r="C312" t="s">
        <v>605</v>
      </c>
      <c r="D312" t="s">
        <v>45</v>
      </c>
      <c r="E312" t="s">
        <v>46</v>
      </c>
      <c r="F312">
        <v>3506.65</v>
      </c>
      <c r="G312">
        <v>175.33</v>
      </c>
      <c r="H312">
        <v>3331.32</v>
      </c>
      <c r="I312" t="s">
        <v>29</v>
      </c>
      <c r="J312">
        <v>1.052630788996554</v>
      </c>
      <c r="K312" t="s">
        <v>5455</v>
      </c>
    </row>
    <row r="313" spans="1:11" x14ac:dyDescent="0.2">
      <c r="A313" t="s">
        <v>1945</v>
      </c>
      <c r="B313" t="s">
        <v>351</v>
      </c>
      <c r="C313" t="s">
        <v>91</v>
      </c>
      <c r="D313" t="s">
        <v>45</v>
      </c>
      <c r="E313" t="s">
        <v>46</v>
      </c>
      <c r="F313">
        <v>5620.88</v>
      </c>
      <c r="G313">
        <v>281.04000000000002</v>
      </c>
      <c r="H313">
        <v>5339.84</v>
      </c>
      <c r="I313" t="s">
        <v>29</v>
      </c>
      <c r="J313">
        <v>1.052630790435668</v>
      </c>
      <c r="K313" t="s">
        <v>5455</v>
      </c>
    </row>
    <row r="314" spans="1:11" x14ac:dyDescent="0.2">
      <c r="A314" t="s">
        <v>4549</v>
      </c>
      <c r="B314" t="s">
        <v>1610</v>
      </c>
      <c r="C314" t="s">
        <v>193</v>
      </c>
      <c r="D314" t="s">
        <v>45</v>
      </c>
      <c r="E314" t="s">
        <v>46</v>
      </c>
      <c r="F314">
        <v>2818.44</v>
      </c>
      <c r="G314">
        <v>140.91999999999999</v>
      </c>
      <c r="H314">
        <v>2677.52</v>
      </c>
      <c r="I314" t="s">
        <v>41</v>
      </c>
      <c r="J314">
        <v>1.0526307926738181</v>
      </c>
      <c r="K314" t="s">
        <v>5455</v>
      </c>
    </row>
    <row r="315" spans="1:11" x14ac:dyDescent="0.2">
      <c r="A315" t="s">
        <v>1547</v>
      </c>
      <c r="B315" t="s">
        <v>139</v>
      </c>
      <c r="C315" t="s">
        <v>382</v>
      </c>
      <c r="D315" t="s">
        <v>45</v>
      </c>
      <c r="E315" t="s">
        <v>46</v>
      </c>
      <c r="F315">
        <v>4252.26</v>
      </c>
      <c r="G315">
        <v>212.61</v>
      </c>
      <c r="H315">
        <v>4039.65</v>
      </c>
      <c r="I315" t="s">
        <v>29</v>
      </c>
      <c r="J315">
        <v>1.0526307972225319</v>
      </c>
      <c r="K315" t="s">
        <v>5455</v>
      </c>
    </row>
    <row r="316" spans="1:11" x14ac:dyDescent="0.2">
      <c r="A316" t="s">
        <v>1794</v>
      </c>
      <c r="B316" t="s">
        <v>566</v>
      </c>
      <c r="C316" t="s">
        <v>300</v>
      </c>
      <c r="D316" t="s">
        <v>45</v>
      </c>
      <c r="E316" t="s">
        <v>46</v>
      </c>
      <c r="F316">
        <v>2854.04</v>
      </c>
      <c r="G316">
        <v>142.69999999999999</v>
      </c>
      <c r="H316">
        <v>2711.34</v>
      </c>
      <c r="I316" t="s">
        <v>29</v>
      </c>
      <c r="J316">
        <v>1.0526308024814299</v>
      </c>
      <c r="K316" t="s">
        <v>5455</v>
      </c>
    </row>
    <row r="317" spans="1:11" x14ac:dyDescent="0.2">
      <c r="A317" t="s">
        <v>2900</v>
      </c>
      <c r="B317" t="s">
        <v>666</v>
      </c>
      <c r="C317" t="s">
        <v>454</v>
      </c>
      <c r="D317" t="s">
        <v>45</v>
      </c>
      <c r="E317" t="s">
        <v>46</v>
      </c>
      <c r="F317">
        <v>5081.47</v>
      </c>
      <c r="G317">
        <v>254.07</v>
      </c>
      <c r="H317">
        <v>4827.3999999999996</v>
      </c>
      <c r="I317" t="s">
        <v>29</v>
      </c>
      <c r="J317">
        <v>1.052630815760037</v>
      </c>
      <c r="K317" t="s">
        <v>5455</v>
      </c>
    </row>
    <row r="318" spans="1:11" x14ac:dyDescent="0.2">
      <c r="A318" t="s">
        <v>1599</v>
      </c>
      <c r="B318" t="s">
        <v>1101</v>
      </c>
      <c r="C318" t="s">
        <v>497</v>
      </c>
      <c r="D318" t="s">
        <v>45</v>
      </c>
      <c r="E318" t="s">
        <v>46</v>
      </c>
      <c r="F318">
        <v>4415.46</v>
      </c>
      <c r="G318">
        <v>220.77</v>
      </c>
      <c r="H318">
        <v>4194.6899999999996</v>
      </c>
      <c r="I318" t="s">
        <v>29</v>
      </c>
      <c r="J318">
        <v>1.052630826115875</v>
      </c>
      <c r="K318" t="s">
        <v>5455</v>
      </c>
    </row>
    <row r="319" spans="1:11" x14ac:dyDescent="0.2">
      <c r="A319" t="s">
        <v>3837</v>
      </c>
      <c r="B319" t="s">
        <v>247</v>
      </c>
      <c r="C319" t="s">
        <v>312</v>
      </c>
      <c r="D319" t="s">
        <v>45</v>
      </c>
      <c r="E319" t="s">
        <v>46</v>
      </c>
      <c r="F319">
        <v>5156.67</v>
      </c>
      <c r="G319">
        <v>257.83</v>
      </c>
      <c r="H319">
        <v>4898.84</v>
      </c>
      <c r="I319" t="s">
        <v>29</v>
      </c>
      <c r="J319">
        <v>1.0526308268896309</v>
      </c>
      <c r="K319" t="s">
        <v>5455</v>
      </c>
    </row>
    <row r="320" spans="1:11" x14ac:dyDescent="0.2">
      <c r="A320" t="s">
        <v>931</v>
      </c>
      <c r="B320" t="s">
        <v>449</v>
      </c>
      <c r="C320" t="s">
        <v>564</v>
      </c>
      <c r="D320" t="s">
        <v>45</v>
      </c>
      <c r="E320" t="s">
        <v>46</v>
      </c>
      <c r="F320">
        <v>2220.83</v>
      </c>
      <c r="G320">
        <v>111.04</v>
      </c>
      <c r="H320">
        <v>2109.79</v>
      </c>
      <c r="I320" t="s">
        <v>29</v>
      </c>
      <c r="J320">
        <v>1.0526308305565959</v>
      </c>
      <c r="K320" t="s">
        <v>5455</v>
      </c>
    </row>
    <row r="321" spans="1:11" x14ac:dyDescent="0.2">
      <c r="A321" t="s">
        <v>1050</v>
      </c>
      <c r="B321" t="s">
        <v>213</v>
      </c>
      <c r="C321" t="s">
        <v>85</v>
      </c>
      <c r="D321" t="s">
        <v>45</v>
      </c>
      <c r="E321" t="s">
        <v>46</v>
      </c>
      <c r="F321">
        <v>5183.07</v>
      </c>
      <c r="G321">
        <v>259.14999999999998</v>
      </c>
      <c r="H321">
        <v>4923.92</v>
      </c>
      <c r="I321" t="s">
        <v>29</v>
      </c>
      <c r="J321">
        <v>1.052630830720239</v>
      </c>
      <c r="K321" t="s">
        <v>5455</v>
      </c>
    </row>
    <row r="322" spans="1:11" x14ac:dyDescent="0.2">
      <c r="A322" t="s">
        <v>5063</v>
      </c>
      <c r="B322" t="s">
        <v>305</v>
      </c>
      <c r="C322" t="s">
        <v>416</v>
      </c>
      <c r="D322" t="s">
        <v>45</v>
      </c>
      <c r="E322" t="s">
        <v>46</v>
      </c>
      <c r="F322">
        <v>6810.89</v>
      </c>
      <c r="G322">
        <v>340.54</v>
      </c>
      <c r="H322">
        <v>6470.35</v>
      </c>
      <c r="I322" t="s">
        <v>29</v>
      </c>
      <c r="J322">
        <v>1.0526308468629979</v>
      </c>
      <c r="K322" t="s">
        <v>5455</v>
      </c>
    </row>
    <row r="323" spans="1:11" x14ac:dyDescent="0.2">
      <c r="A323" t="s">
        <v>5153</v>
      </c>
      <c r="B323" t="s">
        <v>32</v>
      </c>
      <c r="C323" t="s">
        <v>94</v>
      </c>
      <c r="D323" t="s">
        <v>45</v>
      </c>
      <c r="E323" t="s">
        <v>46</v>
      </c>
      <c r="F323">
        <v>5510.47</v>
      </c>
      <c r="G323">
        <v>275.52</v>
      </c>
      <c r="H323">
        <v>5234.95</v>
      </c>
      <c r="I323" t="s">
        <v>29</v>
      </c>
      <c r="J323">
        <v>1.0526308751755029</v>
      </c>
      <c r="K323" t="s">
        <v>5455</v>
      </c>
    </row>
    <row r="324" spans="1:11" x14ac:dyDescent="0.2">
      <c r="A324" t="s">
        <v>2180</v>
      </c>
      <c r="B324" t="s">
        <v>164</v>
      </c>
      <c r="C324" t="s">
        <v>357</v>
      </c>
      <c r="D324" t="s">
        <v>45</v>
      </c>
      <c r="E324" t="s">
        <v>46</v>
      </c>
      <c r="F324">
        <v>3994.05</v>
      </c>
      <c r="G324">
        <v>199.7</v>
      </c>
      <c r="H324">
        <v>3794.35</v>
      </c>
      <c r="I324" t="s">
        <v>56</v>
      </c>
      <c r="J324">
        <v>1.052630885395391</v>
      </c>
      <c r="K324" t="s">
        <v>5455</v>
      </c>
    </row>
    <row r="325" spans="1:11" x14ac:dyDescent="0.2">
      <c r="A325" t="s">
        <v>3556</v>
      </c>
      <c r="B325" t="s">
        <v>1035</v>
      </c>
      <c r="C325" t="s">
        <v>1035</v>
      </c>
      <c r="D325" t="s">
        <v>45</v>
      </c>
      <c r="E325" t="s">
        <v>46</v>
      </c>
      <c r="F325">
        <v>4925.0600000000004</v>
      </c>
      <c r="G325">
        <v>246.25</v>
      </c>
      <c r="H325">
        <v>4678.8100000000004</v>
      </c>
      <c r="I325" t="s">
        <v>29</v>
      </c>
      <c r="J325">
        <v>1.0526309040119179</v>
      </c>
      <c r="K325" t="s">
        <v>5455</v>
      </c>
    </row>
    <row r="326" spans="1:11" x14ac:dyDescent="0.2">
      <c r="A326" t="s">
        <v>703</v>
      </c>
      <c r="B326" t="s">
        <v>574</v>
      </c>
      <c r="C326" t="s">
        <v>219</v>
      </c>
      <c r="D326" t="s">
        <v>45</v>
      </c>
      <c r="E326" t="s">
        <v>46</v>
      </c>
      <c r="F326">
        <v>5841.87</v>
      </c>
      <c r="G326">
        <v>292.08999999999997</v>
      </c>
      <c r="H326">
        <v>5549.78</v>
      </c>
      <c r="I326" t="s">
        <v>29</v>
      </c>
      <c r="J326">
        <v>1.0526309150993369</v>
      </c>
      <c r="K326" t="s">
        <v>5455</v>
      </c>
    </row>
    <row r="327" spans="1:11" x14ac:dyDescent="0.2">
      <c r="A327" t="s">
        <v>3751</v>
      </c>
      <c r="B327" t="s">
        <v>1110</v>
      </c>
      <c r="C327" t="s">
        <v>1278</v>
      </c>
      <c r="D327" t="s">
        <v>45</v>
      </c>
      <c r="E327" t="s">
        <v>46</v>
      </c>
      <c r="F327">
        <v>6697.68</v>
      </c>
      <c r="G327">
        <v>334.88</v>
      </c>
      <c r="H327">
        <v>6362.8</v>
      </c>
      <c r="I327" t="s">
        <v>29</v>
      </c>
      <c r="J327">
        <v>1.0526309172062609</v>
      </c>
      <c r="K327" t="s">
        <v>5455</v>
      </c>
    </row>
    <row r="328" spans="1:11" x14ac:dyDescent="0.2">
      <c r="A328" t="s">
        <v>4620</v>
      </c>
      <c r="B328" t="s">
        <v>958</v>
      </c>
      <c r="C328" t="s">
        <v>543</v>
      </c>
      <c r="D328" t="s">
        <v>45</v>
      </c>
      <c r="E328" t="s">
        <v>46</v>
      </c>
      <c r="F328">
        <v>5032.0600000000004</v>
      </c>
      <c r="G328">
        <v>251.6</v>
      </c>
      <c r="H328">
        <v>4780.46</v>
      </c>
      <c r="I328" t="s">
        <v>56</v>
      </c>
      <c r="J328">
        <v>1.052630918363505</v>
      </c>
      <c r="K328" t="s">
        <v>5455</v>
      </c>
    </row>
    <row r="329" spans="1:11" x14ac:dyDescent="0.2">
      <c r="A329" t="s">
        <v>3113</v>
      </c>
      <c r="B329" t="s">
        <v>244</v>
      </c>
      <c r="C329" t="s">
        <v>261</v>
      </c>
      <c r="D329" t="s">
        <v>45</v>
      </c>
      <c r="E329" t="s">
        <v>46</v>
      </c>
      <c r="F329">
        <v>6814.68</v>
      </c>
      <c r="G329">
        <v>340.73</v>
      </c>
      <c r="H329">
        <v>6473.95</v>
      </c>
      <c r="I329" t="s">
        <v>29</v>
      </c>
      <c r="J329">
        <v>1.052630928567567</v>
      </c>
      <c r="K329" t="s">
        <v>5455</v>
      </c>
    </row>
    <row r="330" spans="1:11" x14ac:dyDescent="0.2">
      <c r="A330" t="s">
        <v>4629</v>
      </c>
      <c r="B330" t="s">
        <v>373</v>
      </c>
      <c r="C330" t="s">
        <v>595</v>
      </c>
      <c r="D330" t="s">
        <v>45</v>
      </c>
      <c r="E330" t="s">
        <v>46</v>
      </c>
      <c r="F330">
        <v>2609.83</v>
      </c>
      <c r="G330">
        <v>130.49</v>
      </c>
      <c r="H330">
        <v>2479.34</v>
      </c>
      <c r="I330" t="s">
        <v>29</v>
      </c>
      <c r="J330">
        <v>1.05263094210556</v>
      </c>
      <c r="K330" t="s">
        <v>5455</v>
      </c>
    </row>
    <row r="331" spans="1:11" x14ac:dyDescent="0.2">
      <c r="A331" t="s">
        <v>5024</v>
      </c>
      <c r="B331" t="s">
        <v>220</v>
      </c>
      <c r="C331" t="s">
        <v>289</v>
      </c>
      <c r="D331" t="s">
        <v>45</v>
      </c>
      <c r="E331" t="s">
        <v>46</v>
      </c>
      <c r="F331">
        <v>7013.08</v>
      </c>
      <c r="G331">
        <v>350.65</v>
      </c>
      <c r="H331">
        <v>6662.43</v>
      </c>
      <c r="I331" t="s">
        <v>29</v>
      </c>
      <c r="J331">
        <v>1.0526309469667969</v>
      </c>
      <c r="K331" t="s">
        <v>5455</v>
      </c>
    </row>
    <row r="332" spans="1:11" x14ac:dyDescent="0.2">
      <c r="A332" t="s">
        <v>3775</v>
      </c>
      <c r="B332" t="s">
        <v>573</v>
      </c>
      <c r="C332" t="s">
        <v>649</v>
      </c>
      <c r="D332" t="s">
        <v>45</v>
      </c>
      <c r="E332" t="s">
        <v>46</v>
      </c>
      <c r="F332">
        <v>2635.83</v>
      </c>
      <c r="G332">
        <v>131.79</v>
      </c>
      <c r="H332">
        <v>2504.04</v>
      </c>
      <c r="I332" t="s">
        <v>29</v>
      </c>
      <c r="J332">
        <v>1.0526309483874059</v>
      </c>
      <c r="K332" t="s">
        <v>5455</v>
      </c>
    </row>
    <row r="333" spans="1:11" x14ac:dyDescent="0.2">
      <c r="A333" t="s">
        <v>4546</v>
      </c>
      <c r="B333" t="s">
        <v>26</v>
      </c>
      <c r="C333" t="s">
        <v>147</v>
      </c>
      <c r="D333" t="s">
        <v>45</v>
      </c>
      <c r="E333" t="s">
        <v>46</v>
      </c>
      <c r="F333">
        <v>6296.27</v>
      </c>
      <c r="G333">
        <v>314.81</v>
      </c>
      <c r="H333">
        <v>5981.46</v>
      </c>
      <c r="I333" t="s">
        <v>41</v>
      </c>
      <c r="J333">
        <v>1.0526309630090309</v>
      </c>
      <c r="K333" t="s">
        <v>5455</v>
      </c>
    </row>
    <row r="334" spans="1:11" x14ac:dyDescent="0.2">
      <c r="A334" t="s">
        <v>2628</v>
      </c>
      <c r="B334" t="s">
        <v>423</v>
      </c>
      <c r="C334" t="s">
        <v>712</v>
      </c>
      <c r="D334" t="s">
        <v>45</v>
      </c>
      <c r="E334" t="s">
        <v>46</v>
      </c>
      <c r="F334">
        <v>4556.8500000000004</v>
      </c>
      <c r="G334">
        <v>227.84</v>
      </c>
      <c r="H334">
        <v>4329.01</v>
      </c>
      <c r="I334" t="s">
        <v>29</v>
      </c>
      <c r="J334">
        <v>1.0526309710534281</v>
      </c>
      <c r="K334" t="s">
        <v>5455</v>
      </c>
    </row>
    <row r="335" spans="1:11" x14ac:dyDescent="0.2">
      <c r="A335" t="s">
        <v>2126</v>
      </c>
      <c r="B335" t="s">
        <v>590</v>
      </c>
      <c r="C335" t="s">
        <v>949</v>
      </c>
      <c r="D335" t="s">
        <v>45</v>
      </c>
      <c r="E335" t="s">
        <v>46</v>
      </c>
      <c r="F335">
        <v>7298.48</v>
      </c>
      <c r="G335">
        <v>364.92</v>
      </c>
      <c r="H335">
        <v>6933.56</v>
      </c>
      <c r="I335" t="s">
        <v>29</v>
      </c>
      <c r="J335">
        <v>1.0526309716797719</v>
      </c>
      <c r="K335" t="s">
        <v>5455</v>
      </c>
    </row>
    <row r="336" spans="1:11" x14ac:dyDescent="0.2">
      <c r="A336" t="s">
        <v>1556</v>
      </c>
      <c r="B336" t="s">
        <v>91</v>
      </c>
      <c r="C336" t="s">
        <v>302</v>
      </c>
      <c r="D336" t="s">
        <v>45</v>
      </c>
      <c r="E336" t="s">
        <v>46</v>
      </c>
      <c r="F336">
        <v>3944.84</v>
      </c>
      <c r="G336">
        <v>197.24</v>
      </c>
      <c r="H336">
        <v>3747.6</v>
      </c>
      <c r="I336" t="s">
        <v>29</v>
      </c>
      <c r="J336">
        <v>1.0526310171843309</v>
      </c>
      <c r="K336" t="s">
        <v>5455</v>
      </c>
    </row>
    <row r="337" spans="1:11" x14ac:dyDescent="0.2">
      <c r="A337" t="s">
        <v>3428</v>
      </c>
      <c r="B337" t="s">
        <v>335</v>
      </c>
      <c r="C337" t="s">
        <v>589</v>
      </c>
      <c r="D337" t="s">
        <v>45</v>
      </c>
      <c r="E337" t="s">
        <v>46</v>
      </c>
      <c r="F337">
        <v>8966.89</v>
      </c>
      <c r="G337">
        <v>448.34</v>
      </c>
      <c r="H337">
        <v>8518.5499999999993</v>
      </c>
      <c r="I337" t="s">
        <v>29</v>
      </c>
      <c r="J337">
        <v>1.0526310228853499</v>
      </c>
      <c r="K337" t="s">
        <v>5455</v>
      </c>
    </row>
    <row r="338" spans="1:11" x14ac:dyDescent="0.2">
      <c r="A338" t="s">
        <v>1764</v>
      </c>
      <c r="B338" t="s">
        <v>1035</v>
      </c>
      <c r="C338" t="s">
        <v>156</v>
      </c>
      <c r="D338" t="s">
        <v>45</v>
      </c>
      <c r="E338" t="s">
        <v>46</v>
      </c>
      <c r="F338">
        <v>5002.05</v>
      </c>
      <c r="G338">
        <v>250.1</v>
      </c>
      <c r="H338">
        <v>4751.95</v>
      </c>
      <c r="I338" t="s">
        <v>29</v>
      </c>
      <c r="J338">
        <v>1.052631025158093</v>
      </c>
      <c r="K338" t="s">
        <v>5455</v>
      </c>
    </row>
    <row r="339" spans="1:11" x14ac:dyDescent="0.2">
      <c r="A339" t="s">
        <v>689</v>
      </c>
      <c r="B339" t="s">
        <v>380</v>
      </c>
      <c r="C339" t="s">
        <v>564</v>
      </c>
      <c r="D339" t="s">
        <v>45</v>
      </c>
      <c r="E339" t="s">
        <v>46</v>
      </c>
      <c r="F339">
        <v>5040.05</v>
      </c>
      <c r="G339">
        <v>252</v>
      </c>
      <c r="H339">
        <v>4788.05</v>
      </c>
      <c r="I339" t="s">
        <v>29</v>
      </c>
      <c r="J339">
        <v>1.0526310293334451</v>
      </c>
      <c r="K339" t="s">
        <v>5455</v>
      </c>
    </row>
    <row r="340" spans="1:11" x14ac:dyDescent="0.2">
      <c r="A340" t="s">
        <v>3979</v>
      </c>
      <c r="B340" t="s">
        <v>396</v>
      </c>
      <c r="C340" t="s">
        <v>107</v>
      </c>
      <c r="D340" t="s">
        <v>45</v>
      </c>
      <c r="E340" t="s">
        <v>46</v>
      </c>
      <c r="F340">
        <v>5055.6499999999996</v>
      </c>
      <c r="G340">
        <v>252.78</v>
      </c>
      <c r="H340">
        <v>4802.87</v>
      </c>
      <c r="I340" t="s">
        <v>29</v>
      </c>
      <c r="J340">
        <v>1.0526310310293641</v>
      </c>
      <c r="K340" t="s">
        <v>5455</v>
      </c>
    </row>
    <row r="341" spans="1:11" x14ac:dyDescent="0.2">
      <c r="A341" t="s">
        <v>4516</v>
      </c>
      <c r="B341" t="s">
        <v>422</v>
      </c>
      <c r="C341" t="s">
        <v>269</v>
      </c>
      <c r="D341" t="s">
        <v>45</v>
      </c>
      <c r="E341" t="s">
        <v>46</v>
      </c>
      <c r="F341">
        <v>4125.04</v>
      </c>
      <c r="G341">
        <v>206.25</v>
      </c>
      <c r="H341">
        <v>3918.79</v>
      </c>
      <c r="I341" t="s">
        <v>29</v>
      </c>
      <c r="J341">
        <v>1.0526310417246141</v>
      </c>
      <c r="K341" t="s">
        <v>5455</v>
      </c>
    </row>
    <row r="342" spans="1:11" x14ac:dyDescent="0.2">
      <c r="A342" t="s">
        <v>4695</v>
      </c>
      <c r="B342" t="s">
        <v>355</v>
      </c>
      <c r="C342" t="s">
        <v>813</v>
      </c>
      <c r="D342" t="s">
        <v>45</v>
      </c>
      <c r="E342" t="s">
        <v>46</v>
      </c>
      <c r="F342">
        <v>10700.5</v>
      </c>
      <c r="G342">
        <v>535.02</v>
      </c>
      <c r="H342">
        <v>10165.48</v>
      </c>
      <c r="I342" t="s">
        <v>29</v>
      </c>
      <c r="J342">
        <v>1.052631061199274</v>
      </c>
      <c r="K342" t="s">
        <v>5455</v>
      </c>
    </row>
    <row r="343" spans="1:11" x14ac:dyDescent="0.2">
      <c r="A343" t="s">
        <v>2275</v>
      </c>
      <c r="B343" t="s">
        <v>679</v>
      </c>
      <c r="C343" t="s">
        <v>634</v>
      </c>
      <c r="D343" t="s">
        <v>45</v>
      </c>
      <c r="E343" t="s">
        <v>46</v>
      </c>
      <c r="F343">
        <v>10802.1</v>
      </c>
      <c r="G343">
        <v>540.1</v>
      </c>
      <c r="H343">
        <v>10262</v>
      </c>
      <c r="I343" t="s">
        <v>29</v>
      </c>
      <c r="J343">
        <v>1.0526310660689919</v>
      </c>
      <c r="K343" t="s">
        <v>5455</v>
      </c>
    </row>
    <row r="344" spans="1:11" x14ac:dyDescent="0.2">
      <c r="A344" t="s">
        <v>273</v>
      </c>
      <c r="B344" t="s">
        <v>274</v>
      </c>
      <c r="C344" t="s">
        <v>78</v>
      </c>
      <c r="D344" t="s">
        <v>45</v>
      </c>
      <c r="E344" t="s">
        <v>46</v>
      </c>
      <c r="F344">
        <v>5441.65</v>
      </c>
      <c r="G344">
        <v>272.08</v>
      </c>
      <c r="H344">
        <v>5169.57</v>
      </c>
      <c r="I344" t="s">
        <v>29</v>
      </c>
      <c r="J344">
        <v>1.0526310698955621</v>
      </c>
      <c r="K344" t="s">
        <v>5455</v>
      </c>
    </row>
    <row r="345" spans="1:11" x14ac:dyDescent="0.2">
      <c r="A345" t="s">
        <v>786</v>
      </c>
      <c r="B345" t="s">
        <v>423</v>
      </c>
      <c r="C345" t="s">
        <v>787</v>
      </c>
      <c r="D345" t="s">
        <v>45</v>
      </c>
      <c r="E345" t="s">
        <v>46</v>
      </c>
      <c r="F345">
        <v>8745.48</v>
      </c>
      <c r="G345">
        <v>437.27</v>
      </c>
      <c r="H345">
        <v>8308.2099999999991</v>
      </c>
      <c r="I345" t="s">
        <v>56</v>
      </c>
      <c r="J345">
        <v>1.052631072156337</v>
      </c>
      <c r="K345" t="s">
        <v>5455</v>
      </c>
    </row>
    <row r="346" spans="1:11" x14ac:dyDescent="0.2">
      <c r="A346" t="s">
        <v>852</v>
      </c>
      <c r="B346" t="s">
        <v>762</v>
      </c>
      <c r="C346" t="s">
        <v>212</v>
      </c>
      <c r="D346" t="s">
        <v>45</v>
      </c>
      <c r="E346" t="s">
        <v>46</v>
      </c>
      <c r="F346">
        <v>8837.68</v>
      </c>
      <c r="G346">
        <v>441.88</v>
      </c>
      <c r="H346">
        <v>8395.7999999999993</v>
      </c>
      <c r="I346" t="s">
        <v>29</v>
      </c>
      <c r="J346">
        <v>1.0526310774434839</v>
      </c>
      <c r="K346" t="s">
        <v>5455</v>
      </c>
    </row>
    <row r="347" spans="1:11" x14ac:dyDescent="0.2">
      <c r="A347" t="s">
        <v>5220</v>
      </c>
      <c r="B347" t="s">
        <v>391</v>
      </c>
      <c r="C347" t="s">
        <v>262</v>
      </c>
      <c r="D347" t="s">
        <v>45</v>
      </c>
      <c r="E347" t="s">
        <v>46</v>
      </c>
      <c r="F347">
        <v>10303.09</v>
      </c>
      <c r="G347">
        <v>515.15</v>
      </c>
      <c r="H347">
        <v>9787.94</v>
      </c>
      <c r="I347" t="s">
        <v>29</v>
      </c>
      <c r="J347">
        <v>1.0526310950005819</v>
      </c>
      <c r="K347" t="s">
        <v>5455</v>
      </c>
    </row>
    <row r="348" spans="1:11" x14ac:dyDescent="0.2">
      <c r="A348" t="s">
        <v>4524</v>
      </c>
      <c r="B348" t="s">
        <v>282</v>
      </c>
      <c r="C348" t="s">
        <v>109</v>
      </c>
      <c r="D348" t="s">
        <v>45</v>
      </c>
      <c r="E348" t="s">
        <v>46</v>
      </c>
      <c r="F348">
        <v>6906.46</v>
      </c>
      <c r="G348">
        <v>345.32</v>
      </c>
      <c r="H348">
        <v>6561.14</v>
      </c>
      <c r="I348" t="s">
        <v>56</v>
      </c>
      <c r="J348">
        <v>1.052631097644616</v>
      </c>
      <c r="K348" t="s">
        <v>5455</v>
      </c>
    </row>
    <row r="349" spans="1:11" x14ac:dyDescent="0.2">
      <c r="A349" t="s">
        <v>2570</v>
      </c>
      <c r="B349" t="s">
        <v>138</v>
      </c>
      <c r="C349" t="s">
        <v>655</v>
      </c>
      <c r="D349" t="s">
        <v>45</v>
      </c>
      <c r="E349" t="s">
        <v>46</v>
      </c>
      <c r="F349">
        <v>6958.66</v>
      </c>
      <c r="G349">
        <v>347.93</v>
      </c>
      <c r="H349">
        <v>6610.73</v>
      </c>
      <c r="I349" t="s">
        <v>56</v>
      </c>
      <c r="J349">
        <v>1.0526311012550811</v>
      </c>
      <c r="K349" t="s">
        <v>5455</v>
      </c>
    </row>
    <row r="350" spans="1:11" x14ac:dyDescent="0.2">
      <c r="A350" t="s">
        <v>1963</v>
      </c>
      <c r="B350" t="s">
        <v>315</v>
      </c>
      <c r="C350" t="s">
        <v>209</v>
      </c>
      <c r="D350" t="s">
        <v>45</v>
      </c>
      <c r="E350" t="s">
        <v>46</v>
      </c>
      <c r="F350">
        <v>7349.06</v>
      </c>
      <c r="G350">
        <v>367.45</v>
      </c>
      <c r="H350">
        <v>6981.61</v>
      </c>
      <c r="I350" t="s">
        <v>29</v>
      </c>
      <c r="J350">
        <v>1.05263112663125</v>
      </c>
      <c r="K350" t="s">
        <v>5455</v>
      </c>
    </row>
    <row r="351" spans="1:11" x14ac:dyDescent="0.2">
      <c r="A351" t="s">
        <v>2460</v>
      </c>
      <c r="B351" t="s">
        <v>197</v>
      </c>
      <c r="C351" t="s">
        <v>724</v>
      </c>
      <c r="D351" t="s">
        <v>45</v>
      </c>
      <c r="E351" t="s">
        <v>46</v>
      </c>
      <c r="F351">
        <v>11177.09</v>
      </c>
      <c r="G351">
        <v>558.85</v>
      </c>
      <c r="H351">
        <v>10618.24</v>
      </c>
      <c r="I351" t="s">
        <v>29</v>
      </c>
      <c r="J351">
        <v>1.0526311328431079</v>
      </c>
      <c r="K351" t="s">
        <v>5455</v>
      </c>
    </row>
    <row r="352" spans="1:11" x14ac:dyDescent="0.2">
      <c r="A352" t="s">
        <v>1229</v>
      </c>
      <c r="B352" t="s">
        <v>416</v>
      </c>
      <c r="C352" t="s">
        <v>955</v>
      </c>
      <c r="D352" t="s">
        <v>45</v>
      </c>
      <c r="E352" t="s">
        <v>46</v>
      </c>
      <c r="F352">
        <v>5304.24</v>
      </c>
      <c r="G352">
        <v>265.20999999999998</v>
      </c>
      <c r="H352">
        <v>5039.03</v>
      </c>
      <c r="I352" t="s">
        <v>41</v>
      </c>
      <c r="J352">
        <v>1.052631161156016</v>
      </c>
      <c r="K352" t="s">
        <v>5455</v>
      </c>
    </row>
    <row r="353" spans="1:11" x14ac:dyDescent="0.2">
      <c r="A353" t="s">
        <v>5091</v>
      </c>
      <c r="B353" t="s">
        <v>226</v>
      </c>
      <c r="C353" t="s">
        <v>204</v>
      </c>
      <c r="D353" t="s">
        <v>45</v>
      </c>
      <c r="E353" t="s">
        <v>46</v>
      </c>
      <c r="F353">
        <v>11965.89</v>
      </c>
      <c r="G353">
        <v>598.29</v>
      </c>
      <c r="H353">
        <v>11367.6</v>
      </c>
      <c r="I353" t="s">
        <v>56</v>
      </c>
      <c r="J353">
        <v>1.052631162250607</v>
      </c>
      <c r="K353" t="s">
        <v>5455</v>
      </c>
    </row>
    <row r="354" spans="1:11" x14ac:dyDescent="0.2">
      <c r="A354" t="s">
        <v>4718</v>
      </c>
      <c r="B354" t="s">
        <v>807</v>
      </c>
      <c r="C354" t="s">
        <v>37</v>
      </c>
      <c r="D354" t="s">
        <v>45</v>
      </c>
      <c r="E354" t="s">
        <v>46</v>
      </c>
      <c r="F354">
        <v>5397.24</v>
      </c>
      <c r="G354">
        <v>269.86</v>
      </c>
      <c r="H354">
        <v>5127.38</v>
      </c>
      <c r="I354" t="s">
        <v>29</v>
      </c>
      <c r="J354">
        <v>1.052631168354988</v>
      </c>
      <c r="K354" t="s">
        <v>5455</v>
      </c>
    </row>
    <row r="355" spans="1:11" x14ac:dyDescent="0.2">
      <c r="A355" t="s">
        <v>3479</v>
      </c>
      <c r="B355" t="s">
        <v>176</v>
      </c>
      <c r="C355" t="s">
        <v>176</v>
      </c>
      <c r="D355" t="s">
        <v>45</v>
      </c>
      <c r="E355" t="s">
        <v>46</v>
      </c>
      <c r="F355">
        <v>4154.83</v>
      </c>
      <c r="G355">
        <v>207.74</v>
      </c>
      <c r="H355">
        <v>3947.09</v>
      </c>
      <c r="I355" t="s">
        <v>29</v>
      </c>
      <c r="J355">
        <v>1.0526311789191529</v>
      </c>
      <c r="K355" t="s">
        <v>5455</v>
      </c>
    </row>
    <row r="356" spans="1:11" x14ac:dyDescent="0.2">
      <c r="A356" t="s">
        <v>1815</v>
      </c>
      <c r="B356" t="s">
        <v>986</v>
      </c>
      <c r="C356" t="s">
        <v>435</v>
      </c>
      <c r="D356" t="s">
        <v>45</v>
      </c>
      <c r="E356" t="s">
        <v>46</v>
      </c>
      <c r="F356">
        <v>8318.06</v>
      </c>
      <c r="G356">
        <v>415.9</v>
      </c>
      <c r="H356">
        <v>7902.16</v>
      </c>
      <c r="I356" t="s">
        <v>56</v>
      </c>
      <c r="J356">
        <v>1.052631179323122</v>
      </c>
      <c r="K356" t="s">
        <v>5455</v>
      </c>
    </row>
    <row r="357" spans="1:11" x14ac:dyDescent="0.2">
      <c r="A357" t="s">
        <v>4804</v>
      </c>
      <c r="B357" t="s">
        <v>54</v>
      </c>
      <c r="C357" t="s">
        <v>741</v>
      </c>
      <c r="D357" t="s">
        <v>45</v>
      </c>
      <c r="E357" t="s">
        <v>46</v>
      </c>
      <c r="F357">
        <v>8373.06</v>
      </c>
      <c r="G357">
        <v>418.65</v>
      </c>
      <c r="H357">
        <v>7954.41</v>
      </c>
      <c r="I357" t="s">
        <v>29</v>
      </c>
      <c r="J357">
        <v>1.0526311819481271</v>
      </c>
      <c r="K357" t="s">
        <v>5455</v>
      </c>
    </row>
    <row r="358" spans="1:11" x14ac:dyDescent="0.2">
      <c r="A358" t="s">
        <v>2137</v>
      </c>
      <c r="B358" t="s">
        <v>244</v>
      </c>
      <c r="C358" t="s">
        <v>817</v>
      </c>
      <c r="D358" t="s">
        <v>45</v>
      </c>
      <c r="E358" t="s">
        <v>46</v>
      </c>
      <c r="F358">
        <v>8415.26</v>
      </c>
      <c r="G358">
        <v>420.76</v>
      </c>
      <c r="H358">
        <v>7994.5</v>
      </c>
      <c r="I358" t="s">
        <v>41</v>
      </c>
      <c r="J358">
        <v>1.0526311839389579</v>
      </c>
      <c r="K358" t="s">
        <v>5455</v>
      </c>
    </row>
    <row r="359" spans="1:11" x14ac:dyDescent="0.2">
      <c r="A359" t="s">
        <v>730</v>
      </c>
      <c r="B359" t="s">
        <v>205</v>
      </c>
      <c r="C359" t="s">
        <v>67</v>
      </c>
      <c r="D359" t="s">
        <v>45</v>
      </c>
      <c r="E359" t="s">
        <v>46</v>
      </c>
      <c r="F359">
        <v>2822.22</v>
      </c>
      <c r="G359">
        <v>141.11000000000001</v>
      </c>
      <c r="H359">
        <v>2681.11</v>
      </c>
      <c r="I359" t="s">
        <v>29</v>
      </c>
      <c r="J359">
        <v>1.0526311863370019</v>
      </c>
      <c r="K359" t="s">
        <v>5455</v>
      </c>
    </row>
    <row r="360" spans="1:11" x14ac:dyDescent="0.2">
      <c r="A360" t="s">
        <v>2762</v>
      </c>
      <c r="B360" t="s">
        <v>679</v>
      </c>
      <c r="C360" t="s">
        <v>595</v>
      </c>
      <c r="D360" t="s">
        <v>45</v>
      </c>
      <c r="E360" t="s">
        <v>46</v>
      </c>
      <c r="F360">
        <v>2922.22</v>
      </c>
      <c r="G360">
        <v>146.11000000000001</v>
      </c>
      <c r="H360">
        <v>2776.11</v>
      </c>
      <c r="I360" t="s">
        <v>29</v>
      </c>
      <c r="J360">
        <v>1.052631199772343</v>
      </c>
      <c r="K360" t="s">
        <v>5455</v>
      </c>
    </row>
    <row r="361" spans="1:11" x14ac:dyDescent="0.2">
      <c r="A361" t="s">
        <v>4646</v>
      </c>
      <c r="B361" t="s">
        <v>302</v>
      </c>
      <c r="C361" t="s">
        <v>382</v>
      </c>
      <c r="D361" t="s">
        <v>45</v>
      </c>
      <c r="E361" t="s">
        <v>46</v>
      </c>
      <c r="F361">
        <v>7445.45</v>
      </c>
      <c r="G361">
        <v>372.27</v>
      </c>
      <c r="H361">
        <v>7073.18</v>
      </c>
      <c r="I361" t="s">
        <v>29</v>
      </c>
      <c r="J361">
        <v>1.0526312068970389</v>
      </c>
      <c r="K361" t="s">
        <v>5455</v>
      </c>
    </row>
    <row r="362" spans="1:11" x14ac:dyDescent="0.2">
      <c r="A362" t="s">
        <v>3286</v>
      </c>
      <c r="B362" t="s">
        <v>294</v>
      </c>
      <c r="C362" t="s">
        <v>1048</v>
      </c>
      <c r="D362" t="s">
        <v>45</v>
      </c>
      <c r="E362" t="s">
        <v>46</v>
      </c>
      <c r="F362">
        <v>9245.26</v>
      </c>
      <c r="G362">
        <v>462.26</v>
      </c>
      <c r="H362">
        <v>8783</v>
      </c>
      <c r="I362" t="s">
        <v>29</v>
      </c>
      <c r="J362">
        <v>1.052631219401116</v>
      </c>
      <c r="K362" t="s">
        <v>5455</v>
      </c>
    </row>
    <row r="363" spans="1:11" x14ac:dyDescent="0.2">
      <c r="A363" t="s">
        <v>2161</v>
      </c>
      <c r="B363" t="s">
        <v>425</v>
      </c>
      <c r="C363" t="s">
        <v>441</v>
      </c>
      <c r="D363" t="s">
        <v>45</v>
      </c>
      <c r="E363" t="s">
        <v>46</v>
      </c>
      <c r="F363">
        <v>11066.07</v>
      </c>
      <c r="G363">
        <v>553.29999999999995</v>
      </c>
      <c r="H363">
        <v>10512.77</v>
      </c>
      <c r="I363" t="s">
        <v>29</v>
      </c>
      <c r="J363">
        <v>1.052631228496391</v>
      </c>
      <c r="K363" t="s">
        <v>5455</v>
      </c>
    </row>
    <row r="364" spans="1:11" x14ac:dyDescent="0.2">
      <c r="A364" t="s">
        <v>2659</v>
      </c>
      <c r="B364" t="s">
        <v>305</v>
      </c>
      <c r="C364" t="s">
        <v>314</v>
      </c>
      <c r="D364" t="s">
        <v>45</v>
      </c>
      <c r="E364" t="s">
        <v>46</v>
      </c>
      <c r="F364">
        <v>12810.28</v>
      </c>
      <c r="G364">
        <v>640.51</v>
      </c>
      <c r="H364">
        <v>12169.77</v>
      </c>
      <c r="I364" t="s">
        <v>41</v>
      </c>
      <c r="J364">
        <v>1.0526312329649621</v>
      </c>
      <c r="K364" t="s">
        <v>5455</v>
      </c>
    </row>
    <row r="365" spans="1:11" x14ac:dyDescent="0.2">
      <c r="A365" t="s">
        <v>5388</v>
      </c>
      <c r="B365" t="s">
        <v>720</v>
      </c>
      <c r="C365" t="s">
        <v>1179</v>
      </c>
      <c r="D365" t="s">
        <v>45</v>
      </c>
      <c r="E365" t="s">
        <v>46</v>
      </c>
      <c r="F365">
        <v>14418.09</v>
      </c>
      <c r="G365">
        <v>720.9</v>
      </c>
      <c r="H365">
        <v>13697.19</v>
      </c>
      <c r="I365" t="s">
        <v>29</v>
      </c>
      <c r="J365">
        <v>1.0526312331215379</v>
      </c>
      <c r="K365" t="s">
        <v>5455</v>
      </c>
    </row>
    <row r="366" spans="1:11" x14ac:dyDescent="0.2">
      <c r="A366" t="s">
        <v>1672</v>
      </c>
      <c r="B366" t="s">
        <v>124</v>
      </c>
      <c r="C366" t="s">
        <v>183</v>
      </c>
      <c r="D366" t="s">
        <v>45</v>
      </c>
      <c r="E366" t="s">
        <v>46</v>
      </c>
      <c r="F366">
        <v>11493.27</v>
      </c>
      <c r="G366">
        <v>574.66</v>
      </c>
      <c r="H366">
        <v>10918.61</v>
      </c>
      <c r="I366" t="s">
        <v>29</v>
      </c>
      <c r="J366">
        <v>1.052631241522501</v>
      </c>
      <c r="K366" t="s">
        <v>5455</v>
      </c>
    </row>
    <row r="367" spans="1:11" x14ac:dyDescent="0.2">
      <c r="A367" t="s">
        <v>4647</v>
      </c>
      <c r="B367" t="s">
        <v>443</v>
      </c>
      <c r="C367" t="s">
        <v>349</v>
      </c>
      <c r="D367" t="s">
        <v>45</v>
      </c>
      <c r="E367" t="s">
        <v>46</v>
      </c>
      <c r="F367">
        <v>3297.42</v>
      </c>
      <c r="G367">
        <v>164.87</v>
      </c>
      <c r="H367">
        <v>3132.55</v>
      </c>
      <c r="I367" t="s">
        <v>29</v>
      </c>
      <c r="J367">
        <v>1.0526312429171121</v>
      </c>
      <c r="K367" t="s">
        <v>5455</v>
      </c>
    </row>
    <row r="368" spans="1:11" x14ac:dyDescent="0.2">
      <c r="A368" t="s">
        <v>696</v>
      </c>
      <c r="B368" t="s">
        <v>310</v>
      </c>
      <c r="C368" t="s">
        <v>321</v>
      </c>
      <c r="D368" t="s">
        <v>45</v>
      </c>
      <c r="E368" t="s">
        <v>46</v>
      </c>
      <c r="F368">
        <v>11653.47</v>
      </c>
      <c r="G368">
        <v>582.66999999999996</v>
      </c>
      <c r="H368">
        <v>11070.8</v>
      </c>
      <c r="I368" t="s">
        <v>29</v>
      </c>
      <c r="J368">
        <v>1.0526312461610721</v>
      </c>
      <c r="K368" t="s">
        <v>5455</v>
      </c>
    </row>
    <row r="369" spans="1:11" x14ac:dyDescent="0.2">
      <c r="A369" t="s">
        <v>2945</v>
      </c>
      <c r="B369" t="s">
        <v>949</v>
      </c>
      <c r="C369" t="s">
        <v>292</v>
      </c>
      <c r="D369" t="s">
        <v>45</v>
      </c>
      <c r="E369" t="s">
        <v>46</v>
      </c>
      <c r="F369">
        <v>14088.08</v>
      </c>
      <c r="G369">
        <v>704.4</v>
      </c>
      <c r="H369">
        <v>13383.68</v>
      </c>
      <c r="I369" t="s">
        <v>41</v>
      </c>
      <c r="J369">
        <v>1.05263126434583</v>
      </c>
      <c r="K369" t="s">
        <v>5455</v>
      </c>
    </row>
    <row r="370" spans="1:11" x14ac:dyDescent="0.2">
      <c r="A370" t="s">
        <v>830</v>
      </c>
      <c r="B370" t="s">
        <v>712</v>
      </c>
      <c r="C370" t="s">
        <v>831</v>
      </c>
      <c r="D370" t="s">
        <v>45</v>
      </c>
      <c r="E370" t="s">
        <v>46</v>
      </c>
      <c r="F370">
        <v>12385.67</v>
      </c>
      <c r="G370">
        <v>619.28</v>
      </c>
      <c r="H370">
        <v>11766.39</v>
      </c>
      <c r="I370" t="s">
        <v>29</v>
      </c>
      <c r="J370">
        <v>1.052631265834296</v>
      </c>
      <c r="K370" t="s">
        <v>5455</v>
      </c>
    </row>
    <row r="371" spans="1:11" x14ac:dyDescent="0.2">
      <c r="A371" t="s">
        <v>2214</v>
      </c>
      <c r="B371" t="s">
        <v>286</v>
      </c>
      <c r="C371" t="s">
        <v>799</v>
      </c>
      <c r="D371" t="s">
        <v>45</v>
      </c>
      <c r="E371" t="s">
        <v>46</v>
      </c>
      <c r="F371">
        <v>7473.24</v>
      </c>
      <c r="G371">
        <v>373.66</v>
      </c>
      <c r="H371">
        <v>7099.58</v>
      </c>
      <c r="I371" t="s">
        <v>29</v>
      </c>
      <c r="J371">
        <v>1.052631282413889</v>
      </c>
      <c r="K371" t="s">
        <v>5455</v>
      </c>
    </row>
    <row r="372" spans="1:11" x14ac:dyDescent="0.2">
      <c r="A372" t="s">
        <v>748</v>
      </c>
      <c r="B372" t="s">
        <v>297</v>
      </c>
      <c r="C372" t="s">
        <v>749</v>
      </c>
      <c r="D372" t="s">
        <v>45</v>
      </c>
      <c r="E372" t="s">
        <v>46</v>
      </c>
      <c r="F372">
        <v>5859.43</v>
      </c>
      <c r="G372">
        <v>292.97000000000003</v>
      </c>
      <c r="H372">
        <v>5566.46</v>
      </c>
      <c r="I372" t="s">
        <v>29</v>
      </c>
      <c r="J372">
        <v>1.0526312952935979</v>
      </c>
      <c r="K372" t="s">
        <v>5455</v>
      </c>
    </row>
    <row r="373" spans="1:11" x14ac:dyDescent="0.2">
      <c r="A373" t="s">
        <v>4601</v>
      </c>
      <c r="B373" t="s">
        <v>126</v>
      </c>
      <c r="C373" t="s">
        <v>222</v>
      </c>
      <c r="D373" t="s">
        <v>45</v>
      </c>
      <c r="E373" t="s">
        <v>46</v>
      </c>
      <c r="F373">
        <v>7944.44</v>
      </c>
      <c r="G373">
        <v>397.22</v>
      </c>
      <c r="H373">
        <v>7547.22</v>
      </c>
      <c r="I373" t="s">
        <v>29</v>
      </c>
      <c r="J373">
        <v>1.052631300001855</v>
      </c>
      <c r="K373" t="s">
        <v>5455</v>
      </c>
    </row>
    <row r="374" spans="1:11" x14ac:dyDescent="0.2">
      <c r="A374" t="s">
        <v>3296</v>
      </c>
      <c r="B374" t="s">
        <v>78</v>
      </c>
      <c r="C374" t="s">
        <v>113</v>
      </c>
      <c r="D374" t="s">
        <v>45</v>
      </c>
      <c r="E374" t="s">
        <v>46</v>
      </c>
      <c r="F374">
        <v>6249.63</v>
      </c>
      <c r="G374">
        <v>312.48</v>
      </c>
      <c r="H374">
        <v>5937.15</v>
      </c>
      <c r="I374" t="s">
        <v>29</v>
      </c>
      <c r="J374">
        <v>1.0526313130037139</v>
      </c>
      <c r="K374" t="s">
        <v>5455</v>
      </c>
    </row>
    <row r="375" spans="1:11" x14ac:dyDescent="0.2">
      <c r="A375" t="s">
        <v>2739</v>
      </c>
      <c r="B375" t="s">
        <v>253</v>
      </c>
      <c r="C375" t="s">
        <v>749</v>
      </c>
      <c r="D375" t="s">
        <v>45</v>
      </c>
      <c r="E375" t="s">
        <v>46</v>
      </c>
      <c r="F375">
        <v>2093.0100000000002</v>
      </c>
      <c r="G375">
        <v>104.65</v>
      </c>
      <c r="H375">
        <v>1988.36</v>
      </c>
      <c r="I375" t="s">
        <v>29</v>
      </c>
      <c r="J375">
        <v>1.052631314248929</v>
      </c>
      <c r="K375" t="s">
        <v>5455</v>
      </c>
    </row>
    <row r="376" spans="1:11" x14ac:dyDescent="0.2">
      <c r="A376" t="s">
        <v>3057</v>
      </c>
      <c r="B376" t="s">
        <v>334</v>
      </c>
      <c r="C376" t="s">
        <v>55</v>
      </c>
      <c r="D376" t="s">
        <v>45</v>
      </c>
      <c r="E376" t="s">
        <v>46</v>
      </c>
      <c r="F376">
        <v>8424.0400000000009</v>
      </c>
      <c r="G376">
        <v>421.2</v>
      </c>
      <c r="H376">
        <v>8002.84</v>
      </c>
      <c r="I376" t="s">
        <v>29</v>
      </c>
      <c r="J376">
        <v>1.052631315882862</v>
      </c>
      <c r="K376" t="s">
        <v>5455</v>
      </c>
    </row>
    <row r="377" spans="1:11" x14ac:dyDescent="0.2">
      <c r="A377" t="s">
        <v>2364</v>
      </c>
      <c r="B377" t="s">
        <v>590</v>
      </c>
      <c r="C377" t="s">
        <v>162</v>
      </c>
      <c r="D377" t="s">
        <v>45</v>
      </c>
      <c r="E377" t="s">
        <v>46</v>
      </c>
      <c r="F377">
        <v>6390.63</v>
      </c>
      <c r="G377">
        <v>319.52999999999997</v>
      </c>
      <c r="H377">
        <v>6071.1</v>
      </c>
      <c r="I377" t="s">
        <v>29</v>
      </c>
      <c r="J377">
        <v>1.0526313188713741</v>
      </c>
      <c r="K377" t="s">
        <v>5455</v>
      </c>
    </row>
    <row r="378" spans="1:11" x14ac:dyDescent="0.2">
      <c r="A378" t="s">
        <v>1638</v>
      </c>
      <c r="B378" t="s">
        <v>92</v>
      </c>
      <c r="C378" t="s">
        <v>655</v>
      </c>
      <c r="D378" t="s">
        <v>45</v>
      </c>
      <c r="E378" t="s">
        <v>46</v>
      </c>
      <c r="F378">
        <v>15579.87</v>
      </c>
      <c r="G378">
        <v>778.99</v>
      </c>
      <c r="H378">
        <v>14800.88</v>
      </c>
      <c r="I378" t="s">
        <v>29</v>
      </c>
      <c r="J378">
        <v>1.0526313300290251</v>
      </c>
      <c r="K378" t="s">
        <v>5455</v>
      </c>
    </row>
    <row r="379" spans="1:11" x14ac:dyDescent="0.2">
      <c r="A379" t="s">
        <v>5029</v>
      </c>
      <c r="B379" t="s">
        <v>487</v>
      </c>
      <c r="C379" t="s">
        <v>321</v>
      </c>
      <c r="D379" t="s">
        <v>45</v>
      </c>
      <c r="E379" t="s">
        <v>46</v>
      </c>
      <c r="F379">
        <v>11245.25</v>
      </c>
      <c r="G379">
        <v>562.26</v>
      </c>
      <c r="H379">
        <v>10682.99</v>
      </c>
      <c r="I379" t="s">
        <v>41</v>
      </c>
      <c r="J379">
        <v>1.052631332613809</v>
      </c>
      <c r="K379" t="s">
        <v>5455</v>
      </c>
    </row>
    <row r="380" spans="1:11" x14ac:dyDescent="0.2">
      <c r="A380" t="s">
        <v>4020</v>
      </c>
      <c r="B380" t="s">
        <v>242</v>
      </c>
      <c r="C380" t="s">
        <v>532</v>
      </c>
      <c r="D380" t="s">
        <v>45</v>
      </c>
      <c r="E380" t="s">
        <v>46</v>
      </c>
      <c r="F380">
        <v>12141.85</v>
      </c>
      <c r="G380">
        <v>607.09</v>
      </c>
      <c r="H380">
        <v>11534.76</v>
      </c>
      <c r="I380" t="s">
        <v>41</v>
      </c>
      <c r="J380">
        <v>1.0526313508040051</v>
      </c>
      <c r="K380" t="s">
        <v>5455</v>
      </c>
    </row>
    <row r="381" spans="1:11" x14ac:dyDescent="0.2">
      <c r="A381" t="s">
        <v>929</v>
      </c>
      <c r="B381" t="s">
        <v>817</v>
      </c>
      <c r="C381" t="s">
        <v>232</v>
      </c>
      <c r="D381" t="s">
        <v>45</v>
      </c>
      <c r="E381" t="s">
        <v>46</v>
      </c>
      <c r="F381">
        <v>7539.63</v>
      </c>
      <c r="G381">
        <v>376.98</v>
      </c>
      <c r="H381">
        <v>7162.65</v>
      </c>
      <c r="I381" t="s">
        <v>29</v>
      </c>
      <c r="J381">
        <v>1.0526313585055811</v>
      </c>
      <c r="K381" t="s">
        <v>5455</v>
      </c>
    </row>
    <row r="382" spans="1:11" x14ac:dyDescent="0.2">
      <c r="A382" t="s">
        <v>4353</v>
      </c>
      <c r="B382" t="s">
        <v>202</v>
      </c>
      <c r="C382" t="s">
        <v>451</v>
      </c>
      <c r="D382" t="s">
        <v>45</v>
      </c>
      <c r="E382" t="s">
        <v>46</v>
      </c>
      <c r="F382">
        <v>17661.07</v>
      </c>
      <c r="G382">
        <v>883.05</v>
      </c>
      <c r="H382">
        <v>16778.02</v>
      </c>
      <c r="I382" t="s">
        <v>29</v>
      </c>
      <c r="J382">
        <v>1.0526313593618319</v>
      </c>
      <c r="K382" t="s">
        <v>5455</v>
      </c>
    </row>
    <row r="383" spans="1:11" x14ac:dyDescent="0.2">
      <c r="A383" t="s">
        <v>2110</v>
      </c>
      <c r="B383" t="s">
        <v>48</v>
      </c>
      <c r="C383" t="s">
        <v>91</v>
      </c>
      <c r="D383" t="s">
        <v>45</v>
      </c>
      <c r="E383" t="s">
        <v>46</v>
      </c>
      <c r="F383">
        <v>7625.43</v>
      </c>
      <c r="G383">
        <v>381.27</v>
      </c>
      <c r="H383">
        <v>7244.16</v>
      </c>
      <c r="I383" t="s">
        <v>29</v>
      </c>
      <c r="J383">
        <v>1.052631360985953</v>
      </c>
      <c r="K383" t="s">
        <v>5455</v>
      </c>
    </row>
    <row r="384" spans="1:11" x14ac:dyDescent="0.2">
      <c r="A384" t="s">
        <v>4185</v>
      </c>
      <c r="B384" t="s">
        <v>949</v>
      </c>
      <c r="C384" t="s">
        <v>195</v>
      </c>
      <c r="D384" t="s">
        <v>45</v>
      </c>
      <c r="E384" t="s">
        <v>46</v>
      </c>
      <c r="F384">
        <v>7882.23</v>
      </c>
      <c r="G384">
        <v>394.11</v>
      </c>
      <c r="H384">
        <v>7488.12</v>
      </c>
      <c r="I384" t="s">
        <v>29</v>
      </c>
      <c r="J384">
        <v>1.05263136808705</v>
      </c>
      <c r="K384" t="s">
        <v>5455</v>
      </c>
    </row>
    <row r="385" spans="1:11" x14ac:dyDescent="0.2">
      <c r="A385" t="s">
        <v>617</v>
      </c>
      <c r="B385" t="s">
        <v>618</v>
      </c>
      <c r="C385" t="s">
        <v>619</v>
      </c>
      <c r="D385" t="s">
        <v>45</v>
      </c>
      <c r="E385" t="s">
        <v>46</v>
      </c>
      <c r="F385">
        <v>2687.81</v>
      </c>
      <c r="G385">
        <v>134.38999999999999</v>
      </c>
      <c r="H385">
        <v>2553.42</v>
      </c>
      <c r="I385" t="s">
        <v>29</v>
      </c>
      <c r="J385">
        <v>1.052631372825465</v>
      </c>
      <c r="K385" t="s">
        <v>5455</v>
      </c>
    </row>
    <row r="386" spans="1:11" x14ac:dyDescent="0.2">
      <c r="A386" t="s">
        <v>3572</v>
      </c>
      <c r="B386" t="s">
        <v>271</v>
      </c>
      <c r="C386" t="s">
        <v>1035</v>
      </c>
      <c r="D386" t="s">
        <v>45</v>
      </c>
      <c r="E386" t="s">
        <v>46</v>
      </c>
      <c r="F386">
        <v>2725.61</v>
      </c>
      <c r="G386">
        <v>136.28</v>
      </c>
      <c r="H386">
        <v>2589.33</v>
      </c>
      <c r="I386" t="s">
        <v>29</v>
      </c>
      <c r="J386">
        <v>1.0526313756840571</v>
      </c>
      <c r="K386" t="s">
        <v>5455</v>
      </c>
    </row>
    <row r="387" spans="1:11" x14ac:dyDescent="0.2">
      <c r="A387" t="s">
        <v>5217</v>
      </c>
      <c r="B387" t="s">
        <v>902</v>
      </c>
      <c r="C387" t="s">
        <v>331</v>
      </c>
      <c r="D387" t="s">
        <v>45</v>
      </c>
      <c r="E387" t="s">
        <v>46</v>
      </c>
      <c r="F387">
        <v>10985.44</v>
      </c>
      <c r="G387">
        <v>549.27</v>
      </c>
      <c r="H387">
        <v>10436.17</v>
      </c>
      <c r="I387" t="s">
        <v>29</v>
      </c>
      <c r="J387">
        <v>1.0526313772198039</v>
      </c>
      <c r="K387" t="s">
        <v>5455</v>
      </c>
    </row>
    <row r="388" spans="1:11" x14ac:dyDescent="0.2">
      <c r="A388" t="s">
        <v>1475</v>
      </c>
      <c r="B388" t="s">
        <v>197</v>
      </c>
      <c r="C388" t="s">
        <v>178</v>
      </c>
      <c r="D388" t="s">
        <v>45</v>
      </c>
      <c r="E388" t="s">
        <v>46</v>
      </c>
      <c r="F388">
        <v>8240.83</v>
      </c>
      <c r="G388">
        <v>412.04</v>
      </c>
      <c r="H388">
        <v>7828.79</v>
      </c>
      <c r="I388" t="s">
        <v>29</v>
      </c>
      <c r="J388">
        <v>1.0526313772626421</v>
      </c>
      <c r="K388" t="s">
        <v>5455</v>
      </c>
    </row>
    <row r="389" spans="1:11" x14ac:dyDescent="0.2">
      <c r="A389" t="s">
        <v>3241</v>
      </c>
      <c r="B389" t="s">
        <v>103</v>
      </c>
      <c r="C389" t="s">
        <v>54</v>
      </c>
      <c r="D389" t="s">
        <v>45</v>
      </c>
      <c r="E389" t="s">
        <v>46</v>
      </c>
      <c r="F389">
        <v>8252.43</v>
      </c>
      <c r="G389">
        <v>412.62</v>
      </c>
      <c r="H389">
        <v>7839.81</v>
      </c>
      <c r="I389" t="s">
        <v>41</v>
      </c>
      <c r="J389">
        <v>1.05263137754614</v>
      </c>
      <c r="K389" t="s">
        <v>5455</v>
      </c>
    </row>
    <row r="390" spans="1:11" x14ac:dyDescent="0.2">
      <c r="A390" t="s">
        <v>1303</v>
      </c>
      <c r="B390" t="s">
        <v>432</v>
      </c>
      <c r="C390" t="s">
        <v>249</v>
      </c>
      <c r="D390" t="s">
        <v>45</v>
      </c>
      <c r="E390" t="s">
        <v>46</v>
      </c>
      <c r="F390">
        <v>11057.84</v>
      </c>
      <c r="G390">
        <v>552.89</v>
      </c>
      <c r="H390">
        <v>10504.95</v>
      </c>
      <c r="I390" t="s">
        <v>29</v>
      </c>
      <c r="J390">
        <v>1.052631378540593</v>
      </c>
      <c r="K390" t="s">
        <v>5455</v>
      </c>
    </row>
    <row r="391" spans="1:11" x14ac:dyDescent="0.2">
      <c r="A391" t="s">
        <v>707</v>
      </c>
      <c r="B391" t="s">
        <v>708</v>
      </c>
      <c r="C391" t="s">
        <v>292</v>
      </c>
      <c r="D391" t="s">
        <v>45</v>
      </c>
      <c r="E391" t="s">
        <v>46</v>
      </c>
      <c r="F391">
        <v>12011.64</v>
      </c>
      <c r="G391">
        <v>600.58000000000004</v>
      </c>
      <c r="H391">
        <v>11411.06</v>
      </c>
      <c r="I391" t="s">
        <v>29</v>
      </c>
      <c r="J391">
        <v>1.0526313944541521</v>
      </c>
      <c r="K391" t="s">
        <v>5455</v>
      </c>
    </row>
    <row r="392" spans="1:11" x14ac:dyDescent="0.2">
      <c r="A392" t="s">
        <v>1454</v>
      </c>
      <c r="B392" t="s">
        <v>294</v>
      </c>
      <c r="C392" t="s">
        <v>558</v>
      </c>
      <c r="D392" t="s">
        <v>45</v>
      </c>
      <c r="E392" t="s">
        <v>46</v>
      </c>
      <c r="F392">
        <v>6067.82</v>
      </c>
      <c r="G392">
        <v>303.39</v>
      </c>
      <c r="H392">
        <v>5764.43</v>
      </c>
      <c r="I392" t="s">
        <v>41</v>
      </c>
      <c r="J392">
        <v>1.0526313963392739</v>
      </c>
      <c r="K392" t="s">
        <v>5455</v>
      </c>
    </row>
    <row r="393" spans="1:11" x14ac:dyDescent="0.2">
      <c r="A393" t="s">
        <v>5341</v>
      </c>
      <c r="B393" t="s">
        <v>58</v>
      </c>
      <c r="C393" t="s">
        <v>317</v>
      </c>
      <c r="D393" t="s">
        <v>45</v>
      </c>
      <c r="E393" t="s">
        <v>46</v>
      </c>
      <c r="F393">
        <v>6079.62</v>
      </c>
      <c r="G393">
        <v>303.98</v>
      </c>
      <c r="H393">
        <v>5775.64</v>
      </c>
      <c r="I393" t="s">
        <v>29</v>
      </c>
      <c r="J393">
        <v>1.0526313966937</v>
      </c>
      <c r="K393" t="s">
        <v>5455</v>
      </c>
    </row>
    <row r="394" spans="1:11" x14ac:dyDescent="0.2">
      <c r="A394" t="s">
        <v>3761</v>
      </c>
      <c r="B394" t="s">
        <v>702</v>
      </c>
      <c r="C394" t="s">
        <v>147</v>
      </c>
      <c r="D394" t="s">
        <v>45</v>
      </c>
      <c r="E394" t="s">
        <v>46</v>
      </c>
      <c r="F394">
        <v>6153.62</v>
      </c>
      <c r="G394">
        <v>307.68</v>
      </c>
      <c r="H394">
        <v>5845.94</v>
      </c>
      <c r="I394" t="s">
        <v>56</v>
      </c>
      <c r="J394">
        <v>1.0526313988853799</v>
      </c>
      <c r="K394" t="s">
        <v>5455</v>
      </c>
    </row>
    <row r="395" spans="1:11" x14ac:dyDescent="0.2">
      <c r="A395" t="s">
        <v>3852</v>
      </c>
      <c r="B395" t="s">
        <v>403</v>
      </c>
      <c r="C395" t="s">
        <v>409</v>
      </c>
      <c r="D395" t="s">
        <v>45</v>
      </c>
      <c r="E395" t="s">
        <v>46</v>
      </c>
      <c r="F395">
        <v>6214.02</v>
      </c>
      <c r="G395">
        <v>310.7</v>
      </c>
      <c r="H395">
        <v>5903.32</v>
      </c>
      <c r="I395" t="s">
        <v>41</v>
      </c>
      <c r="J395">
        <v>1.052631400635575</v>
      </c>
      <c r="K395" t="s">
        <v>5455</v>
      </c>
    </row>
    <row r="396" spans="1:11" x14ac:dyDescent="0.2">
      <c r="A396" t="s">
        <v>4898</v>
      </c>
      <c r="B396" t="s">
        <v>564</v>
      </c>
      <c r="C396" t="s">
        <v>373</v>
      </c>
      <c r="D396" t="s">
        <v>45</v>
      </c>
      <c r="E396" t="s">
        <v>46</v>
      </c>
      <c r="F396">
        <v>9327.23</v>
      </c>
      <c r="G396">
        <v>466.36</v>
      </c>
      <c r="H396">
        <v>8860.8700000000008</v>
      </c>
      <c r="I396" t="s">
        <v>29</v>
      </c>
      <c r="J396">
        <v>1.052631400754102</v>
      </c>
      <c r="K396" t="s">
        <v>5455</v>
      </c>
    </row>
    <row r="397" spans="1:11" x14ac:dyDescent="0.2">
      <c r="A397" t="s">
        <v>1836</v>
      </c>
      <c r="B397" t="s">
        <v>217</v>
      </c>
      <c r="C397" t="s">
        <v>168</v>
      </c>
      <c r="D397" t="s">
        <v>45</v>
      </c>
      <c r="E397" t="s">
        <v>46</v>
      </c>
      <c r="F397">
        <v>12855.24</v>
      </c>
      <c r="G397">
        <v>642.76</v>
      </c>
      <c r="H397">
        <v>12212.48</v>
      </c>
      <c r="I397" t="s">
        <v>29</v>
      </c>
      <c r="J397">
        <v>1.0526314065611571</v>
      </c>
      <c r="K397" t="s">
        <v>5455</v>
      </c>
    </row>
    <row r="398" spans="1:11" x14ac:dyDescent="0.2">
      <c r="A398" t="s">
        <v>5419</v>
      </c>
      <c r="B398" t="s">
        <v>217</v>
      </c>
      <c r="C398" t="s">
        <v>553</v>
      </c>
      <c r="D398" t="s">
        <v>45</v>
      </c>
      <c r="E398" t="s">
        <v>46</v>
      </c>
      <c r="F398">
        <v>6702.82</v>
      </c>
      <c r="G398">
        <v>335.14</v>
      </c>
      <c r="H398">
        <v>6367.68</v>
      </c>
      <c r="I398" t="s">
        <v>41</v>
      </c>
      <c r="J398">
        <v>1.0526314136388759</v>
      </c>
      <c r="K398" t="s">
        <v>5455</v>
      </c>
    </row>
    <row r="399" spans="1:11" x14ac:dyDescent="0.2">
      <c r="A399" t="s">
        <v>3686</v>
      </c>
      <c r="B399" t="s">
        <v>458</v>
      </c>
      <c r="C399" t="s">
        <v>458</v>
      </c>
      <c r="D399" t="s">
        <v>45</v>
      </c>
      <c r="E399" t="s">
        <v>46</v>
      </c>
      <c r="F399">
        <v>13813.24</v>
      </c>
      <c r="G399">
        <v>690.66</v>
      </c>
      <c r="H399">
        <v>13122.58</v>
      </c>
      <c r="I399" t="s">
        <v>56</v>
      </c>
      <c r="J399">
        <v>1.052631418516786</v>
      </c>
      <c r="K399" t="s">
        <v>5455</v>
      </c>
    </row>
    <row r="400" spans="1:11" x14ac:dyDescent="0.2">
      <c r="A400" t="s">
        <v>5385</v>
      </c>
      <c r="B400" t="s">
        <v>813</v>
      </c>
      <c r="C400" t="s">
        <v>917</v>
      </c>
      <c r="D400" t="s">
        <v>45</v>
      </c>
      <c r="E400" t="s">
        <v>46</v>
      </c>
      <c r="F400">
        <v>17288.650000000001</v>
      </c>
      <c r="G400">
        <v>864.43</v>
      </c>
      <c r="H400">
        <v>16424.22</v>
      </c>
      <c r="I400" t="s">
        <v>29</v>
      </c>
      <c r="J400">
        <v>1.0526314187218631</v>
      </c>
      <c r="K400" t="s">
        <v>5455</v>
      </c>
    </row>
    <row r="401" spans="1:11" x14ac:dyDescent="0.2">
      <c r="A401" t="s">
        <v>2562</v>
      </c>
      <c r="B401" t="s">
        <v>527</v>
      </c>
      <c r="C401" t="s">
        <v>487</v>
      </c>
      <c r="D401" t="s">
        <v>45</v>
      </c>
      <c r="E401" t="s">
        <v>46</v>
      </c>
      <c r="F401">
        <v>10376.629999999999</v>
      </c>
      <c r="G401">
        <v>518.83000000000004</v>
      </c>
      <c r="H401">
        <v>9857.7999999999993</v>
      </c>
      <c r="I401" t="s">
        <v>29</v>
      </c>
      <c r="J401">
        <v>1.0526314187749799</v>
      </c>
      <c r="K401" t="s">
        <v>5455</v>
      </c>
    </row>
    <row r="402" spans="1:11" x14ac:dyDescent="0.2">
      <c r="A402" t="s">
        <v>1521</v>
      </c>
      <c r="B402" t="s">
        <v>468</v>
      </c>
      <c r="C402" t="s">
        <v>666</v>
      </c>
      <c r="D402" t="s">
        <v>45</v>
      </c>
      <c r="E402" t="s">
        <v>46</v>
      </c>
      <c r="F402">
        <v>14528.04</v>
      </c>
      <c r="G402">
        <v>726.4</v>
      </c>
      <c r="H402">
        <v>13801.64</v>
      </c>
      <c r="I402" t="s">
        <v>56</v>
      </c>
      <c r="J402">
        <v>1.052631426410195</v>
      </c>
      <c r="K402" t="s">
        <v>5455</v>
      </c>
    </row>
    <row r="403" spans="1:11" x14ac:dyDescent="0.2">
      <c r="A403" t="s">
        <v>3512</v>
      </c>
      <c r="B403" t="s">
        <v>244</v>
      </c>
      <c r="C403" t="s">
        <v>448</v>
      </c>
      <c r="D403" t="s">
        <v>45</v>
      </c>
      <c r="E403" t="s">
        <v>46</v>
      </c>
      <c r="F403">
        <v>11234.23</v>
      </c>
      <c r="G403">
        <v>561.71</v>
      </c>
      <c r="H403">
        <v>10672.52</v>
      </c>
      <c r="I403" t="s">
        <v>29</v>
      </c>
      <c r="J403">
        <v>1.0526314310022371</v>
      </c>
      <c r="K403" t="s">
        <v>5455</v>
      </c>
    </row>
    <row r="404" spans="1:11" x14ac:dyDescent="0.2">
      <c r="A404" t="s">
        <v>4478</v>
      </c>
      <c r="B404" t="s">
        <v>863</v>
      </c>
      <c r="C404" t="s">
        <v>706</v>
      </c>
      <c r="D404" t="s">
        <v>45</v>
      </c>
      <c r="E404" t="s">
        <v>46</v>
      </c>
      <c r="F404">
        <v>7566.02</v>
      </c>
      <c r="G404">
        <v>378.3</v>
      </c>
      <c r="H404">
        <v>7187.72</v>
      </c>
      <c r="I404" t="s">
        <v>29</v>
      </c>
      <c r="J404">
        <v>1.052631432498762</v>
      </c>
      <c r="K404" t="s">
        <v>5455</v>
      </c>
    </row>
    <row r="405" spans="1:11" x14ac:dyDescent="0.2">
      <c r="A405" t="s">
        <v>1848</v>
      </c>
      <c r="B405" t="s">
        <v>1035</v>
      </c>
      <c r="C405" t="s">
        <v>394</v>
      </c>
      <c r="D405" t="s">
        <v>45</v>
      </c>
      <c r="E405" t="s">
        <v>46</v>
      </c>
      <c r="F405">
        <v>11376.43</v>
      </c>
      <c r="G405">
        <v>568.82000000000005</v>
      </c>
      <c r="H405">
        <v>10807.61</v>
      </c>
      <c r="I405" t="s">
        <v>29</v>
      </c>
      <c r="J405">
        <v>1.052631432851481</v>
      </c>
      <c r="K405" t="s">
        <v>5455</v>
      </c>
    </row>
    <row r="406" spans="1:11" x14ac:dyDescent="0.2">
      <c r="A406" t="s">
        <v>2431</v>
      </c>
      <c r="B406" t="s">
        <v>515</v>
      </c>
      <c r="C406" t="s">
        <v>557</v>
      </c>
      <c r="D406" t="s">
        <v>45</v>
      </c>
      <c r="E406" t="s">
        <v>46</v>
      </c>
      <c r="F406">
        <v>8148.82</v>
      </c>
      <c r="G406">
        <v>407.44</v>
      </c>
      <c r="H406">
        <v>7741.38</v>
      </c>
      <c r="I406" t="s">
        <v>29</v>
      </c>
      <c r="J406">
        <v>1.0526314429726999</v>
      </c>
      <c r="K406" t="s">
        <v>5455</v>
      </c>
    </row>
    <row r="407" spans="1:11" x14ac:dyDescent="0.2">
      <c r="A407" t="s">
        <v>747</v>
      </c>
      <c r="B407" t="s">
        <v>121</v>
      </c>
      <c r="C407" t="s">
        <v>103</v>
      </c>
      <c r="D407" t="s">
        <v>45</v>
      </c>
      <c r="E407" t="s">
        <v>46</v>
      </c>
      <c r="F407">
        <v>8291.02</v>
      </c>
      <c r="G407">
        <v>414.55</v>
      </c>
      <c r="H407">
        <v>7876.47</v>
      </c>
      <c r="I407" t="s">
        <v>29</v>
      </c>
      <c r="J407">
        <v>1.0526314453048129</v>
      </c>
      <c r="K407" t="s">
        <v>5455</v>
      </c>
    </row>
    <row r="408" spans="1:11" x14ac:dyDescent="0.2">
      <c r="A408" t="s">
        <v>1559</v>
      </c>
      <c r="B408" t="s">
        <v>492</v>
      </c>
      <c r="C408" t="s">
        <v>1560</v>
      </c>
      <c r="D408" t="s">
        <v>45</v>
      </c>
      <c r="E408" t="s">
        <v>46</v>
      </c>
      <c r="F408">
        <v>4211.8100000000004</v>
      </c>
      <c r="G408">
        <v>210.59</v>
      </c>
      <c r="H408">
        <v>4001.22</v>
      </c>
      <c r="I408" t="s">
        <v>29</v>
      </c>
      <c r="J408">
        <v>1.052631447408541</v>
      </c>
      <c r="K408" t="s">
        <v>5455</v>
      </c>
    </row>
    <row r="409" spans="1:11" x14ac:dyDescent="0.2">
      <c r="A409" t="s">
        <v>3460</v>
      </c>
      <c r="B409" t="s">
        <v>133</v>
      </c>
      <c r="C409" t="s">
        <v>285</v>
      </c>
      <c r="D409" t="s">
        <v>45</v>
      </c>
      <c r="E409" t="s">
        <v>46</v>
      </c>
      <c r="F409">
        <v>21258.85</v>
      </c>
      <c r="G409">
        <v>1062.94</v>
      </c>
      <c r="H409">
        <v>20195.91</v>
      </c>
      <c r="I409" t="s">
        <v>29</v>
      </c>
      <c r="J409">
        <v>1.0526314486448001</v>
      </c>
      <c r="K409" t="s">
        <v>5455</v>
      </c>
    </row>
    <row r="410" spans="1:11" x14ac:dyDescent="0.2">
      <c r="A410" t="s">
        <v>838</v>
      </c>
      <c r="B410" t="s">
        <v>839</v>
      </c>
      <c r="C410" t="s">
        <v>209</v>
      </c>
      <c r="D410" t="s">
        <v>45</v>
      </c>
      <c r="E410" t="s">
        <v>46</v>
      </c>
      <c r="F410">
        <v>9209.02</v>
      </c>
      <c r="G410">
        <v>460.45</v>
      </c>
      <c r="H410">
        <v>8748.57</v>
      </c>
      <c r="I410" t="s">
        <v>29</v>
      </c>
      <c r="J410">
        <v>1.052631458626953</v>
      </c>
      <c r="K410" t="s">
        <v>5455</v>
      </c>
    </row>
    <row r="411" spans="1:11" x14ac:dyDescent="0.2">
      <c r="A411" t="s">
        <v>2576</v>
      </c>
      <c r="B411" t="s">
        <v>210</v>
      </c>
      <c r="C411" t="s">
        <v>272</v>
      </c>
      <c r="D411" t="s">
        <v>45</v>
      </c>
      <c r="E411" t="s">
        <v>46</v>
      </c>
      <c r="F411">
        <v>4718.8100000000004</v>
      </c>
      <c r="G411">
        <v>235.94</v>
      </c>
      <c r="H411">
        <v>4482.87</v>
      </c>
      <c r="I411" t="s">
        <v>29</v>
      </c>
      <c r="J411">
        <v>1.052631461541379</v>
      </c>
      <c r="K411" t="s">
        <v>5455</v>
      </c>
    </row>
    <row r="412" spans="1:11" x14ac:dyDescent="0.2">
      <c r="A412" t="s">
        <v>2540</v>
      </c>
      <c r="B412" t="s">
        <v>418</v>
      </c>
      <c r="C412" t="s">
        <v>165</v>
      </c>
      <c r="D412" t="s">
        <v>45</v>
      </c>
      <c r="E412" t="s">
        <v>46</v>
      </c>
      <c r="F412">
        <v>5058.8100000000004</v>
      </c>
      <c r="G412">
        <v>252.94</v>
      </c>
      <c r="H412">
        <v>4805.87</v>
      </c>
      <c r="I412" t="s">
        <v>41</v>
      </c>
      <c r="J412">
        <v>1.0526314694321739</v>
      </c>
      <c r="K412" t="s">
        <v>5455</v>
      </c>
    </row>
    <row r="413" spans="1:11" x14ac:dyDescent="0.2">
      <c r="A413" t="s">
        <v>2360</v>
      </c>
      <c r="B413" t="s">
        <v>262</v>
      </c>
      <c r="C413" t="s">
        <v>495</v>
      </c>
      <c r="D413" t="s">
        <v>45</v>
      </c>
      <c r="E413" t="s">
        <v>46</v>
      </c>
      <c r="F413">
        <v>5366.61</v>
      </c>
      <c r="G413">
        <v>268.33</v>
      </c>
      <c r="H413">
        <v>5098.28</v>
      </c>
      <c r="I413" t="s">
        <v>29</v>
      </c>
      <c r="J413">
        <v>1.0526314757133779</v>
      </c>
      <c r="K413" t="s">
        <v>5455</v>
      </c>
    </row>
    <row r="414" spans="1:11" x14ac:dyDescent="0.2">
      <c r="A414" t="s">
        <v>5118</v>
      </c>
      <c r="B414" t="s">
        <v>370</v>
      </c>
      <c r="C414" t="s">
        <v>917</v>
      </c>
      <c r="D414" t="s">
        <v>45</v>
      </c>
      <c r="E414" t="s">
        <v>46</v>
      </c>
      <c r="F414">
        <v>11859.82</v>
      </c>
      <c r="G414">
        <v>592.99</v>
      </c>
      <c r="H414">
        <v>11266.83</v>
      </c>
      <c r="I414" t="s">
        <v>29</v>
      </c>
      <c r="J414">
        <v>1.0526314855198839</v>
      </c>
      <c r="K414" t="s">
        <v>5455</v>
      </c>
    </row>
    <row r="415" spans="1:11" x14ac:dyDescent="0.2">
      <c r="A415" t="s">
        <v>4559</v>
      </c>
      <c r="B415" t="s">
        <v>749</v>
      </c>
      <c r="C415" t="s">
        <v>246</v>
      </c>
      <c r="D415" t="s">
        <v>45</v>
      </c>
      <c r="E415" t="s">
        <v>46</v>
      </c>
      <c r="F415">
        <v>19413.23</v>
      </c>
      <c r="G415">
        <v>970.66</v>
      </c>
      <c r="H415">
        <v>18442.57</v>
      </c>
      <c r="I415" t="s">
        <v>29</v>
      </c>
      <c r="J415">
        <v>1.052631493333088</v>
      </c>
      <c r="K415" t="s">
        <v>5455</v>
      </c>
    </row>
    <row r="416" spans="1:11" x14ac:dyDescent="0.2">
      <c r="A416" t="s">
        <v>4072</v>
      </c>
      <c r="B416" t="s">
        <v>318</v>
      </c>
      <c r="C416" t="s">
        <v>324</v>
      </c>
      <c r="D416" t="s">
        <v>45</v>
      </c>
      <c r="E416" t="s">
        <v>46</v>
      </c>
      <c r="F416">
        <v>12976.62</v>
      </c>
      <c r="G416">
        <v>648.83000000000004</v>
      </c>
      <c r="H416">
        <v>12327.79</v>
      </c>
      <c r="I416" t="s">
        <v>29</v>
      </c>
      <c r="J416">
        <v>1.0526314935604839</v>
      </c>
      <c r="K416" t="s">
        <v>5455</v>
      </c>
    </row>
    <row r="417" spans="1:11" x14ac:dyDescent="0.2">
      <c r="A417" t="s">
        <v>2344</v>
      </c>
      <c r="B417" t="s">
        <v>302</v>
      </c>
      <c r="C417" t="s">
        <v>443</v>
      </c>
      <c r="D417" t="s">
        <v>45</v>
      </c>
      <c r="E417" t="s">
        <v>46</v>
      </c>
      <c r="F417">
        <v>21052.23</v>
      </c>
      <c r="G417">
        <v>1052.6099999999999</v>
      </c>
      <c r="H417">
        <v>19999.62</v>
      </c>
      <c r="I417" t="s">
        <v>29</v>
      </c>
      <c r="J417">
        <v>1.0526314999985</v>
      </c>
      <c r="K417" t="s">
        <v>5455</v>
      </c>
    </row>
    <row r="418" spans="1:11" x14ac:dyDescent="0.2">
      <c r="A418" t="s">
        <v>5366</v>
      </c>
      <c r="B418" t="s">
        <v>173</v>
      </c>
      <c r="C418" t="s">
        <v>2359</v>
      </c>
      <c r="D418" t="s">
        <v>45</v>
      </c>
      <c r="E418" t="s">
        <v>46</v>
      </c>
      <c r="F418">
        <v>17822.62</v>
      </c>
      <c r="G418">
        <v>891.13</v>
      </c>
      <c r="H418">
        <v>16931.490000000002</v>
      </c>
      <c r="I418" t="s">
        <v>29</v>
      </c>
      <c r="J418">
        <v>1.0526315167773179</v>
      </c>
      <c r="K418" t="s">
        <v>5455</v>
      </c>
    </row>
    <row r="419" spans="1:11" x14ac:dyDescent="0.2">
      <c r="A419" t="s">
        <v>4387</v>
      </c>
      <c r="B419" t="s">
        <v>184</v>
      </c>
      <c r="C419" t="s">
        <v>139</v>
      </c>
      <c r="D419" t="s">
        <v>45</v>
      </c>
      <c r="E419" t="s">
        <v>46</v>
      </c>
      <c r="F419">
        <v>18896.419999999998</v>
      </c>
      <c r="G419">
        <v>944.82</v>
      </c>
      <c r="H419">
        <v>17951.599999999999</v>
      </c>
      <c r="I419" t="s">
        <v>29</v>
      </c>
      <c r="J419">
        <v>1.052631520310167</v>
      </c>
      <c r="K419" t="s">
        <v>5455</v>
      </c>
    </row>
    <row r="420" spans="1:11" x14ac:dyDescent="0.2">
      <c r="A420" t="s">
        <v>2393</v>
      </c>
      <c r="B420" t="s">
        <v>91</v>
      </c>
      <c r="C420" t="s">
        <v>92</v>
      </c>
      <c r="D420" t="s">
        <v>45</v>
      </c>
      <c r="E420" t="s">
        <v>46</v>
      </c>
      <c r="F420">
        <v>9868.41</v>
      </c>
      <c r="G420">
        <v>493.42</v>
      </c>
      <c r="H420">
        <v>9374.99</v>
      </c>
      <c r="I420" t="s">
        <v>56</v>
      </c>
      <c r="J420">
        <v>1.052631522806958</v>
      </c>
      <c r="K420" t="s">
        <v>5455</v>
      </c>
    </row>
    <row r="421" spans="1:11" x14ac:dyDescent="0.2">
      <c r="A421" t="s">
        <v>339</v>
      </c>
      <c r="B421" t="s">
        <v>340</v>
      </c>
      <c r="C421" t="s">
        <v>324</v>
      </c>
      <c r="D421" t="s">
        <v>45</v>
      </c>
      <c r="E421" t="s">
        <v>46</v>
      </c>
      <c r="F421">
        <v>12224.01</v>
      </c>
      <c r="G421">
        <v>611.20000000000005</v>
      </c>
      <c r="H421">
        <v>11612.81</v>
      </c>
      <c r="I421" t="s">
        <v>41</v>
      </c>
      <c r="J421">
        <v>1.0526315336253671</v>
      </c>
      <c r="K421" t="s">
        <v>5455</v>
      </c>
    </row>
    <row r="422" spans="1:11" x14ac:dyDescent="0.2">
      <c r="A422" t="s">
        <v>3566</v>
      </c>
      <c r="B422" t="s">
        <v>31</v>
      </c>
      <c r="C422" t="s">
        <v>826</v>
      </c>
      <c r="D422" t="s">
        <v>45</v>
      </c>
      <c r="E422" t="s">
        <v>46</v>
      </c>
      <c r="F422">
        <v>13172.21</v>
      </c>
      <c r="G422">
        <v>658.61</v>
      </c>
      <c r="H422">
        <v>12513.6</v>
      </c>
      <c r="I422" t="s">
        <v>29</v>
      </c>
      <c r="J422">
        <v>1.052631536887866</v>
      </c>
      <c r="K422" t="s">
        <v>5455</v>
      </c>
    </row>
    <row r="423" spans="1:11" x14ac:dyDescent="0.2">
      <c r="A423" t="s">
        <v>4797</v>
      </c>
      <c r="B423" t="s">
        <v>1272</v>
      </c>
      <c r="C423" t="s">
        <v>100</v>
      </c>
      <c r="D423" t="s">
        <v>45</v>
      </c>
      <c r="E423" t="s">
        <v>46</v>
      </c>
      <c r="F423">
        <v>13371.41</v>
      </c>
      <c r="G423">
        <v>668.57</v>
      </c>
      <c r="H423">
        <v>12702.84</v>
      </c>
      <c r="I423" t="s">
        <v>29</v>
      </c>
      <c r="J423">
        <v>1.052631537514445</v>
      </c>
      <c r="K423" t="s">
        <v>5455</v>
      </c>
    </row>
    <row r="424" spans="1:11" x14ac:dyDescent="0.2">
      <c r="A424" t="s">
        <v>1140</v>
      </c>
      <c r="B424" t="s">
        <v>917</v>
      </c>
      <c r="C424" t="s">
        <v>1141</v>
      </c>
      <c r="D424" t="s">
        <v>45</v>
      </c>
      <c r="E424" t="s">
        <v>46</v>
      </c>
      <c r="F424">
        <v>14345.01</v>
      </c>
      <c r="G424">
        <v>717.25</v>
      </c>
      <c r="H424">
        <v>13627.76</v>
      </c>
      <c r="I424" t="s">
        <v>29</v>
      </c>
      <c r="J424">
        <v>1.0526315403265101</v>
      </c>
      <c r="K424" t="s">
        <v>5455</v>
      </c>
    </row>
    <row r="425" spans="1:11" x14ac:dyDescent="0.2">
      <c r="A425" t="s">
        <v>1230</v>
      </c>
      <c r="B425" t="s">
        <v>124</v>
      </c>
      <c r="C425" t="s">
        <v>217</v>
      </c>
      <c r="D425" t="s">
        <v>45</v>
      </c>
      <c r="E425" t="s">
        <v>46</v>
      </c>
      <c r="F425">
        <v>15668.61</v>
      </c>
      <c r="G425">
        <v>783.43</v>
      </c>
      <c r="H425">
        <v>14885.18</v>
      </c>
      <c r="I425" t="s">
        <v>56</v>
      </c>
      <c r="J425">
        <v>1.052631543588993</v>
      </c>
      <c r="K425" t="s">
        <v>5455</v>
      </c>
    </row>
    <row r="426" spans="1:11" x14ac:dyDescent="0.2">
      <c r="A426" t="s">
        <v>5244</v>
      </c>
      <c r="B426" t="s">
        <v>212</v>
      </c>
      <c r="C426" t="s">
        <v>262</v>
      </c>
      <c r="D426" t="s">
        <v>45</v>
      </c>
      <c r="E426" t="s">
        <v>46</v>
      </c>
      <c r="F426">
        <v>3278.2</v>
      </c>
      <c r="G426">
        <v>163.91</v>
      </c>
      <c r="H426">
        <v>3114.29</v>
      </c>
      <c r="I426" t="s">
        <v>29</v>
      </c>
      <c r="J426">
        <v>1.0526315789473679</v>
      </c>
      <c r="K426" t="s">
        <v>5455</v>
      </c>
    </row>
    <row r="427" spans="1:11" x14ac:dyDescent="0.2">
      <c r="A427" t="s">
        <v>5156</v>
      </c>
      <c r="B427" t="s">
        <v>799</v>
      </c>
      <c r="C427" t="s">
        <v>269</v>
      </c>
      <c r="D427" t="s">
        <v>45</v>
      </c>
      <c r="E427" t="s">
        <v>46</v>
      </c>
      <c r="F427">
        <v>3611.8</v>
      </c>
      <c r="G427">
        <v>180.59</v>
      </c>
      <c r="H427">
        <v>3431.21</v>
      </c>
      <c r="I427" t="s">
        <v>29</v>
      </c>
      <c r="J427">
        <v>1.0526315789473679</v>
      </c>
      <c r="K427" t="s">
        <v>5455</v>
      </c>
    </row>
    <row r="428" spans="1:11" x14ac:dyDescent="0.2">
      <c r="A428" t="s">
        <v>5136</v>
      </c>
      <c r="B428" t="s">
        <v>271</v>
      </c>
      <c r="C428" t="s">
        <v>608</v>
      </c>
      <c r="D428" t="s">
        <v>45</v>
      </c>
      <c r="E428" t="s">
        <v>46</v>
      </c>
      <c r="F428">
        <v>7656.6</v>
      </c>
      <c r="G428">
        <v>382.83</v>
      </c>
      <c r="H428">
        <v>7273.77</v>
      </c>
      <c r="I428" t="s">
        <v>29</v>
      </c>
      <c r="J428">
        <v>1.0526315789473679</v>
      </c>
      <c r="K428" t="s">
        <v>5455</v>
      </c>
    </row>
    <row r="429" spans="1:11" x14ac:dyDescent="0.2">
      <c r="A429" t="s">
        <v>4189</v>
      </c>
      <c r="B429" t="s">
        <v>291</v>
      </c>
      <c r="C429" t="s">
        <v>130</v>
      </c>
      <c r="D429" t="s">
        <v>45</v>
      </c>
      <c r="E429" t="s">
        <v>46</v>
      </c>
      <c r="F429">
        <v>7488.6</v>
      </c>
      <c r="G429">
        <v>374.43</v>
      </c>
      <c r="H429">
        <v>7114.17</v>
      </c>
      <c r="I429" t="s">
        <v>56</v>
      </c>
      <c r="J429">
        <v>1.0526315789473679</v>
      </c>
      <c r="K429" t="s">
        <v>5455</v>
      </c>
    </row>
    <row r="430" spans="1:11" x14ac:dyDescent="0.2">
      <c r="A430" t="s">
        <v>3865</v>
      </c>
      <c r="B430" t="s">
        <v>382</v>
      </c>
      <c r="C430" t="s">
        <v>98</v>
      </c>
      <c r="D430" t="s">
        <v>45</v>
      </c>
      <c r="E430" t="s">
        <v>46</v>
      </c>
      <c r="F430">
        <v>6759.8</v>
      </c>
      <c r="G430">
        <v>337.99</v>
      </c>
      <c r="H430">
        <v>6421.81</v>
      </c>
      <c r="I430" t="s">
        <v>56</v>
      </c>
      <c r="J430">
        <v>1.0526315789473679</v>
      </c>
      <c r="K430" t="s">
        <v>5455</v>
      </c>
    </row>
    <row r="431" spans="1:11" x14ac:dyDescent="0.2">
      <c r="A431" t="s">
        <v>3749</v>
      </c>
      <c r="B431" t="s">
        <v>176</v>
      </c>
      <c r="C431" t="s">
        <v>110</v>
      </c>
      <c r="D431" t="s">
        <v>45</v>
      </c>
      <c r="E431" t="s">
        <v>46</v>
      </c>
      <c r="F431">
        <v>3183.4</v>
      </c>
      <c r="G431">
        <v>159.16999999999999</v>
      </c>
      <c r="H431">
        <v>3024.23</v>
      </c>
      <c r="I431" t="s">
        <v>29</v>
      </c>
      <c r="J431">
        <v>1.0526315789473679</v>
      </c>
      <c r="K431" t="s">
        <v>5455</v>
      </c>
    </row>
    <row r="432" spans="1:11" x14ac:dyDescent="0.2">
      <c r="A432" t="s">
        <v>2156</v>
      </c>
      <c r="B432" t="s">
        <v>741</v>
      </c>
      <c r="C432" t="s">
        <v>278</v>
      </c>
      <c r="D432" t="s">
        <v>45</v>
      </c>
      <c r="E432" t="s">
        <v>46</v>
      </c>
      <c r="F432">
        <v>3080.2</v>
      </c>
      <c r="G432">
        <v>154.01</v>
      </c>
      <c r="H432">
        <v>2926.19</v>
      </c>
      <c r="I432" t="s">
        <v>41</v>
      </c>
      <c r="J432">
        <v>1.0526315789473679</v>
      </c>
      <c r="K432" t="s">
        <v>5455</v>
      </c>
    </row>
    <row r="433" spans="1:11" x14ac:dyDescent="0.2">
      <c r="A433" t="s">
        <v>2125</v>
      </c>
      <c r="B433" t="s">
        <v>478</v>
      </c>
      <c r="C433" t="s">
        <v>509</v>
      </c>
      <c r="D433" t="s">
        <v>45</v>
      </c>
      <c r="E433" t="s">
        <v>46</v>
      </c>
      <c r="F433">
        <v>11198.4</v>
      </c>
      <c r="G433">
        <v>559.91999999999996</v>
      </c>
      <c r="H433">
        <v>10638.48</v>
      </c>
      <c r="I433" t="s">
        <v>29</v>
      </c>
      <c r="J433">
        <v>1.0526315789473679</v>
      </c>
      <c r="K433" t="s">
        <v>5455</v>
      </c>
    </row>
    <row r="434" spans="1:11" x14ac:dyDescent="0.2">
      <c r="A434" t="s">
        <v>898</v>
      </c>
      <c r="B434" t="s">
        <v>39</v>
      </c>
      <c r="C434" t="s">
        <v>331</v>
      </c>
      <c r="D434" t="s">
        <v>45</v>
      </c>
      <c r="E434" t="s">
        <v>46</v>
      </c>
      <c r="F434">
        <v>7951.8</v>
      </c>
      <c r="G434">
        <v>397.59</v>
      </c>
      <c r="H434">
        <v>7554.21</v>
      </c>
      <c r="I434" t="s">
        <v>29</v>
      </c>
      <c r="J434">
        <v>1.0526315789473679</v>
      </c>
      <c r="K434" t="s">
        <v>5455</v>
      </c>
    </row>
    <row r="435" spans="1:11" x14ac:dyDescent="0.2">
      <c r="A435" t="s">
        <v>1551</v>
      </c>
      <c r="B435" t="s">
        <v>215</v>
      </c>
      <c r="C435" t="s">
        <v>107</v>
      </c>
      <c r="D435" t="s">
        <v>45</v>
      </c>
      <c r="E435" t="s">
        <v>46</v>
      </c>
      <c r="F435">
        <v>3258.8</v>
      </c>
      <c r="G435">
        <v>162.94</v>
      </c>
      <c r="H435">
        <v>3095.86</v>
      </c>
      <c r="I435" t="s">
        <v>29</v>
      </c>
      <c r="J435">
        <v>1.0526315789473679</v>
      </c>
      <c r="K435" t="s">
        <v>5455</v>
      </c>
    </row>
    <row r="436" spans="1:11" x14ac:dyDescent="0.2">
      <c r="A436" t="s">
        <v>1320</v>
      </c>
      <c r="B436" t="s">
        <v>626</v>
      </c>
      <c r="C436" t="s">
        <v>274</v>
      </c>
      <c r="D436" t="s">
        <v>45</v>
      </c>
      <c r="E436" t="s">
        <v>46</v>
      </c>
      <c r="F436">
        <v>3346.6</v>
      </c>
      <c r="G436">
        <v>167.33</v>
      </c>
      <c r="H436">
        <v>3179.27</v>
      </c>
      <c r="I436" t="s">
        <v>29</v>
      </c>
      <c r="J436">
        <v>1.0526315789473679</v>
      </c>
      <c r="K436" t="s">
        <v>5455</v>
      </c>
    </row>
    <row r="437" spans="1:11" x14ac:dyDescent="0.2">
      <c r="A437" t="s">
        <v>1276</v>
      </c>
      <c r="B437" t="s">
        <v>54</v>
      </c>
      <c r="C437" t="s">
        <v>445</v>
      </c>
      <c r="D437" t="s">
        <v>45</v>
      </c>
      <c r="E437" t="s">
        <v>46</v>
      </c>
      <c r="F437">
        <v>2706.2</v>
      </c>
      <c r="G437">
        <v>135.31</v>
      </c>
      <c r="H437">
        <v>2570.89</v>
      </c>
      <c r="I437" t="s">
        <v>56</v>
      </c>
      <c r="J437">
        <v>1.0526315789473679</v>
      </c>
      <c r="K437" t="s">
        <v>5455</v>
      </c>
    </row>
    <row r="438" spans="1:11" x14ac:dyDescent="0.2">
      <c r="A438" t="s">
        <v>3911</v>
      </c>
      <c r="B438" t="s">
        <v>423</v>
      </c>
      <c r="C438" t="s">
        <v>813</v>
      </c>
      <c r="D438" t="s">
        <v>45</v>
      </c>
      <c r="E438" t="s">
        <v>46</v>
      </c>
      <c r="F438">
        <v>6812</v>
      </c>
      <c r="G438">
        <v>340.6</v>
      </c>
      <c r="H438">
        <v>6471.4</v>
      </c>
      <c r="I438" t="s">
        <v>29</v>
      </c>
      <c r="J438">
        <v>1.052631578947369</v>
      </c>
      <c r="K438" t="s">
        <v>5455</v>
      </c>
    </row>
    <row r="439" spans="1:11" x14ac:dyDescent="0.2">
      <c r="A439" t="s">
        <v>1671</v>
      </c>
      <c r="B439" t="s">
        <v>1610</v>
      </c>
      <c r="C439" t="s">
        <v>256</v>
      </c>
      <c r="D439" t="s">
        <v>45</v>
      </c>
      <c r="E439" t="s">
        <v>46</v>
      </c>
      <c r="F439">
        <v>3726</v>
      </c>
      <c r="G439">
        <v>186.3</v>
      </c>
      <c r="H439">
        <v>3539.7</v>
      </c>
      <c r="I439" t="s">
        <v>29</v>
      </c>
      <c r="J439">
        <v>1.052631578947369</v>
      </c>
      <c r="K439" t="s">
        <v>5455</v>
      </c>
    </row>
    <row r="440" spans="1:11" x14ac:dyDescent="0.2">
      <c r="A440" t="s">
        <v>3014</v>
      </c>
      <c r="B440" t="s">
        <v>642</v>
      </c>
      <c r="C440" t="s">
        <v>487</v>
      </c>
      <c r="D440" t="s">
        <v>45</v>
      </c>
      <c r="E440" t="s">
        <v>46</v>
      </c>
      <c r="F440">
        <v>23881.99</v>
      </c>
      <c r="G440">
        <v>1194.0999999999999</v>
      </c>
      <c r="H440">
        <v>22687.89</v>
      </c>
      <c r="I440" t="s">
        <v>41</v>
      </c>
      <c r="J440">
        <v>1.052631602145462</v>
      </c>
      <c r="K440" t="s">
        <v>5455</v>
      </c>
    </row>
    <row r="441" spans="1:11" x14ac:dyDescent="0.2">
      <c r="A441" t="s">
        <v>1520</v>
      </c>
      <c r="B441" t="s">
        <v>187</v>
      </c>
      <c r="C441" t="s">
        <v>192</v>
      </c>
      <c r="D441" t="s">
        <v>45</v>
      </c>
      <c r="E441" t="s">
        <v>46</v>
      </c>
      <c r="F441">
        <v>15268.99</v>
      </c>
      <c r="G441">
        <v>763.45</v>
      </c>
      <c r="H441">
        <v>14505.54</v>
      </c>
      <c r="I441" t="s">
        <v>29</v>
      </c>
      <c r="J441">
        <v>1.0526316152311459</v>
      </c>
      <c r="K441" t="s">
        <v>5455</v>
      </c>
    </row>
    <row r="442" spans="1:11" x14ac:dyDescent="0.2">
      <c r="A442" t="s">
        <v>4815</v>
      </c>
      <c r="B442" t="s">
        <v>94</v>
      </c>
      <c r="C442" t="s">
        <v>78</v>
      </c>
      <c r="D442" t="s">
        <v>45</v>
      </c>
      <c r="E442" t="s">
        <v>46</v>
      </c>
      <c r="F442">
        <v>9994.39</v>
      </c>
      <c r="G442">
        <v>499.72</v>
      </c>
      <c r="H442">
        <v>9494.67</v>
      </c>
      <c r="I442" t="s">
        <v>29</v>
      </c>
      <c r="J442">
        <v>1.052631634380131</v>
      </c>
      <c r="K442" t="s">
        <v>5455</v>
      </c>
    </row>
    <row r="443" spans="1:11" x14ac:dyDescent="0.2">
      <c r="A443" t="s">
        <v>1805</v>
      </c>
      <c r="B443" t="s">
        <v>70</v>
      </c>
      <c r="C443" t="s">
        <v>467</v>
      </c>
      <c r="D443" t="s">
        <v>45</v>
      </c>
      <c r="E443" t="s">
        <v>46</v>
      </c>
      <c r="F443">
        <v>8954.7900000000009</v>
      </c>
      <c r="G443">
        <v>447.74</v>
      </c>
      <c r="H443">
        <v>8507.0499999999993</v>
      </c>
      <c r="I443" t="s">
        <v>29</v>
      </c>
      <c r="J443">
        <v>1.0526316408155589</v>
      </c>
      <c r="K443" t="s">
        <v>5455</v>
      </c>
    </row>
    <row r="444" spans="1:11" x14ac:dyDescent="0.2">
      <c r="A444" t="s">
        <v>3341</v>
      </c>
      <c r="B444" t="s">
        <v>299</v>
      </c>
      <c r="C444" t="s">
        <v>597</v>
      </c>
      <c r="D444" t="s">
        <v>45</v>
      </c>
      <c r="E444" t="s">
        <v>46</v>
      </c>
      <c r="F444">
        <v>22824.37</v>
      </c>
      <c r="G444">
        <v>1141.22</v>
      </c>
      <c r="H444">
        <v>21683.15</v>
      </c>
      <c r="I444" t="s">
        <v>29</v>
      </c>
      <c r="J444">
        <v>1.052631651766464</v>
      </c>
      <c r="K444" t="s">
        <v>5455</v>
      </c>
    </row>
    <row r="445" spans="1:11" x14ac:dyDescent="0.2">
      <c r="A445" t="s">
        <v>5363</v>
      </c>
      <c r="B445" t="s">
        <v>195</v>
      </c>
      <c r="C445" t="s">
        <v>813</v>
      </c>
      <c r="D445" t="s">
        <v>45</v>
      </c>
      <c r="E445" t="s">
        <v>46</v>
      </c>
      <c r="F445">
        <v>7316.99</v>
      </c>
      <c r="G445">
        <v>365.85</v>
      </c>
      <c r="H445">
        <v>6951.14</v>
      </c>
      <c r="I445" t="s">
        <v>41</v>
      </c>
      <c r="J445">
        <v>1.052631654663839</v>
      </c>
      <c r="K445" t="s">
        <v>5455</v>
      </c>
    </row>
    <row r="446" spans="1:11" x14ac:dyDescent="0.2">
      <c r="A446" t="s">
        <v>2290</v>
      </c>
      <c r="B446" t="s">
        <v>50</v>
      </c>
      <c r="C446" t="s">
        <v>50</v>
      </c>
      <c r="D446" t="s">
        <v>45</v>
      </c>
      <c r="E446" t="s">
        <v>46</v>
      </c>
      <c r="F446">
        <v>6682.99</v>
      </c>
      <c r="G446">
        <v>334.15</v>
      </c>
      <c r="H446">
        <v>6348.84</v>
      </c>
      <c r="I446" t="s">
        <v>56</v>
      </c>
      <c r="J446">
        <v>1.0526316618468889</v>
      </c>
      <c r="K446" t="s">
        <v>5455</v>
      </c>
    </row>
    <row r="447" spans="1:11" x14ac:dyDescent="0.2">
      <c r="A447" t="s">
        <v>1906</v>
      </c>
      <c r="B447" t="s">
        <v>435</v>
      </c>
      <c r="C447" t="s">
        <v>249</v>
      </c>
      <c r="D447" t="s">
        <v>45</v>
      </c>
      <c r="E447" t="s">
        <v>46</v>
      </c>
      <c r="F447">
        <v>13233.78</v>
      </c>
      <c r="G447">
        <v>661.69</v>
      </c>
      <c r="H447">
        <v>12572.09</v>
      </c>
      <c r="I447" t="s">
        <v>29</v>
      </c>
      <c r="J447">
        <v>1.052631662675021</v>
      </c>
      <c r="K447" t="s">
        <v>5455</v>
      </c>
    </row>
    <row r="448" spans="1:11" x14ac:dyDescent="0.2">
      <c r="A448" t="s">
        <v>1668</v>
      </c>
      <c r="B448" t="s">
        <v>156</v>
      </c>
      <c r="C448" t="s">
        <v>866</v>
      </c>
      <c r="D448" t="s">
        <v>45</v>
      </c>
      <c r="E448" t="s">
        <v>46</v>
      </c>
      <c r="F448">
        <v>6585.59</v>
      </c>
      <c r="G448">
        <v>329.28</v>
      </c>
      <c r="H448">
        <v>6256.31</v>
      </c>
      <c r="I448" t="s">
        <v>41</v>
      </c>
      <c r="J448">
        <v>1.052631663072962</v>
      </c>
      <c r="K448" t="s">
        <v>5455</v>
      </c>
    </row>
    <row r="449" spans="1:11" x14ac:dyDescent="0.2">
      <c r="A449" t="s">
        <v>3139</v>
      </c>
      <c r="B449" t="s">
        <v>505</v>
      </c>
      <c r="C449" t="s">
        <v>1560</v>
      </c>
      <c r="D449" t="s">
        <v>45</v>
      </c>
      <c r="E449" t="s">
        <v>46</v>
      </c>
      <c r="F449">
        <v>6151.79</v>
      </c>
      <c r="G449">
        <v>307.58999999999997</v>
      </c>
      <c r="H449">
        <v>5844.2</v>
      </c>
      <c r="I449" t="s">
        <v>41</v>
      </c>
      <c r="J449">
        <v>1.052631669005168</v>
      </c>
      <c r="K449" t="s">
        <v>5455</v>
      </c>
    </row>
    <row r="450" spans="1:11" x14ac:dyDescent="0.2">
      <c r="A450" t="s">
        <v>2251</v>
      </c>
      <c r="B450" t="s">
        <v>48</v>
      </c>
      <c r="C450" t="s">
        <v>292</v>
      </c>
      <c r="D450" t="s">
        <v>45</v>
      </c>
      <c r="E450" t="s">
        <v>46</v>
      </c>
      <c r="F450">
        <v>12065.38</v>
      </c>
      <c r="G450">
        <v>603.27</v>
      </c>
      <c r="H450">
        <v>11462.11</v>
      </c>
      <c r="I450" t="s">
        <v>29</v>
      </c>
      <c r="J450">
        <v>1.052631670783128</v>
      </c>
      <c r="K450" t="s">
        <v>5455</v>
      </c>
    </row>
    <row r="451" spans="1:11" x14ac:dyDescent="0.2">
      <c r="A451" t="s">
        <v>2239</v>
      </c>
      <c r="B451" t="s">
        <v>121</v>
      </c>
      <c r="C451" t="s">
        <v>104</v>
      </c>
      <c r="D451" t="s">
        <v>45</v>
      </c>
      <c r="E451" t="s">
        <v>46</v>
      </c>
      <c r="F451">
        <v>5812.99</v>
      </c>
      <c r="G451">
        <v>290.64999999999998</v>
      </c>
      <c r="H451">
        <v>5522.34</v>
      </c>
      <c r="I451" t="s">
        <v>29</v>
      </c>
      <c r="J451">
        <v>1.05263167425403</v>
      </c>
      <c r="K451" t="s">
        <v>5455</v>
      </c>
    </row>
    <row r="452" spans="1:11" x14ac:dyDescent="0.2">
      <c r="A452" t="s">
        <v>4231</v>
      </c>
      <c r="B452" t="s">
        <v>329</v>
      </c>
      <c r="C452" t="s">
        <v>32</v>
      </c>
      <c r="D452" t="s">
        <v>45</v>
      </c>
      <c r="E452" t="s">
        <v>46</v>
      </c>
      <c r="F452">
        <v>5638.79</v>
      </c>
      <c r="G452">
        <v>281.94</v>
      </c>
      <c r="H452">
        <v>5356.85</v>
      </c>
      <c r="I452" t="s">
        <v>29</v>
      </c>
      <c r="J452">
        <v>1.052631677198353</v>
      </c>
      <c r="K452" t="s">
        <v>5455</v>
      </c>
    </row>
    <row r="453" spans="1:11" x14ac:dyDescent="0.2">
      <c r="A453" t="s">
        <v>3806</v>
      </c>
      <c r="B453" t="s">
        <v>85</v>
      </c>
      <c r="C453" t="s">
        <v>826</v>
      </c>
      <c r="D453" t="s">
        <v>45</v>
      </c>
      <c r="E453" t="s">
        <v>46</v>
      </c>
      <c r="F453">
        <v>5178.1899999999996</v>
      </c>
      <c r="G453">
        <v>258.91000000000003</v>
      </c>
      <c r="H453">
        <v>4919.28</v>
      </c>
      <c r="I453" t="s">
        <v>29</v>
      </c>
      <c r="J453">
        <v>1.05263168593778</v>
      </c>
      <c r="K453" t="s">
        <v>5455</v>
      </c>
    </row>
    <row r="454" spans="1:11" x14ac:dyDescent="0.2">
      <c r="A454" t="s">
        <v>5304</v>
      </c>
      <c r="B454" t="s">
        <v>445</v>
      </c>
      <c r="C454" t="s">
        <v>238</v>
      </c>
      <c r="D454" t="s">
        <v>45</v>
      </c>
      <c r="E454" t="s">
        <v>46</v>
      </c>
      <c r="F454">
        <v>10236.58</v>
      </c>
      <c r="G454">
        <v>511.83</v>
      </c>
      <c r="H454">
        <v>9724.75</v>
      </c>
      <c r="I454" t="s">
        <v>29</v>
      </c>
      <c r="J454">
        <v>1.052631687189902</v>
      </c>
      <c r="K454" t="s">
        <v>5455</v>
      </c>
    </row>
    <row r="455" spans="1:11" x14ac:dyDescent="0.2">
      <c r="A455" t="s">
        <v>611</v>
      </c>
      <c r="B455" t="s">
        <v>612</v>
      </c>
      <c r="C455" t="s">
        <v>512</v>
      </c>
      <c r="D455" t="s">
        <v>45</v>
      </c>
      <c r="E455" t="s">
        <v>46</v>
      </c>
      <c r="F455">
        <v>4943.59</v>
      </c>
      <c r="G455">
        <v>247.18</v>
      </c>
      <c r="H455">
        <v>4696.41</v>
      </c>
      <c r="I455" t="s">
        <v>41</v>
      </c>
      <c r="J455">
        <v>1.0526316910150519</v>
      </c>
      <c r="K455" t="s">
        <v>5455</v>
      </c>
    </row>
    <row r="456" spans="1:11" x14ac:dyDescent="0.2">
      <c r="A456" t="s">
        <v>521</v>
      </c>
      <c r="B456" t="s">
        <v>403</v>
      </c>
      <c r="C456" t="s">
        <v>391</v>
      </c>
      <c r="D456" t="s">
        <v>45</v>
      </c>
      <c r="E456" t="s">
        <v>46</v>
      </c>
      <c r="F456">
        <v>19741.759999999998</v>
      </c>
      <c r="G456">
        <v>987.09</v>
      </c>
      <c r="H456">
        <v>18754.669999999998</v>
      </c>
      <c r="I456" t="s">
        <v>29</v>
      </c>
      <c r="J456">
        <v>1.0526316912001119</v>
      </c>
      <c r="K456" t="s">
        <v>5455</v>
      </c>
    </row>
    <row r="457" spans="1:11" x14ac:dyDescent="0.2">
      <c r="A457" t="s">
        <v>3826</v>
      </c>
      <c r="B457" t="s">
        <v>195</v>
      </c>
      <c r="C457" t="s">
        <v>458</v>
      </c>
      <c r="D457" t="s">
        <v>45</v>
      </c>
      <c r="E457" t="s">
        <v>46</v>
      </c>
      <c r="F457">
        <v>14337.97</v>
      </c>
      <c r="G457">
        <v>716.9</v>
      </c>
      <c r="H457">
        <v>13621.07</v>
      </c>
      <c r="I457" t="s">
        <v>29</v>
      </c>
      <c r="J457">
        <v>1.0526316948668499</v>
      </c>
      <c r="K457" t="s">
        <v>5455</v>
      </c>
    </row>
    <row r="458" spans="1:11" x14ac:dyDescent="0.2">
      <c r="A458" t="s">
        <v>3977</v>
      </c>
      <c r="B458" t="s">
        <v>420</v>
      </c>
      <c r="C458" t="s">
        <v>416</v>
      </c>
      <c r="D458" t="s">
        <v>45</v>
      </c>
      <c r="E458" t="s">
        <v>46</v>
      </c>
      <c r="F458">
        <v>13409.57</v>
      </c>
      <c r="G458">
        <v>670.48</v>
      </c>
      <c r="H458">
        <v>12739.09</v>
      </c>
      <c r="I458" t="s">
        <v>29</v>
      </c>
      <c r="J458">
        <v>1.0526317028924359</v>
      </c>
      <c r="K458" t="s">
        <v>5455</v>
      </c>
    </row>
    <row r="459" spans="1:11" x14ac:dyDescent="0.2">
      <c r="A459" t="s">
        <v>2336</v>
      </c>
      <c r="B459" t="s">
        <v>983</v>
      </c>
      <c r="C459" t="s">
        <v>174</v>
      </c>
      <c r="D459" t="s">
        <v>45</v>
      </c>
      <c r="E459" t="s">
        <v>46</v>
      </c>
      <c r="F459">
        <v>12620.37</v>
      </c>
      <c r="G459">
        <v>631.02</v>
      </c>
      <c r="H459">
        <v>11989.35</v>
      </c>
      <c r="I459" t="s">
        <v>29</v>
      </c>
      <c r="J459">
        <v>1.0526317106431959</v>
      </c>
      <c r="K459" t="s">
        <v>5455</v>
      </c>
    </row>
    <row r="460" spans="1:11" x14ac:dyDescent="0.2">
      <c r="A460" t="s">
        <v>4009</v>
      </c>
      <c r="B460" t="s">
        <v>478</v>
      </c>
      <c r="C460" t="s">
        <v>644</v>
      </c>
      <c r="D460" t="s">
        <v>45</v>
      </c>
      <c r="E460" t="s">
        <v>46</v>
      </c>
      <c r="F460">
        <v>16803.759999999998</v>
      </c>
      <c r="G460">
        <v>840.19</v>
      </c>
      <c r="H460">
        <v>15963.57</v>
      </c>
      <c r="I460" t="s">
        <v>29</v>
      </c>
      <c r="J460">
        <v>1.0526317108265879</v>
      </c>
      <c r="K460" t="s">
        <v>5455</v>
      </c>
    </row>
    <row r="461" spans="1:11" x14ac:dyDescent="0.2">
      <c r="A461" t="s">
        <v>1997</v>
      </c>
      <c r="B461" t="s">
        <v>36</v>
      </c>
      <c r="C461" t="s">
        <v>560</v>
      </c>
      <c r="D461" t="s">
        <v>45</v>
      </c>
      <c r="E461" t="s">
        <v>46</v>
      </c>
      <c r="F461">
        <v>24719.54</v>
      </c>
      <c r="G461">
        <v>1235.98</v>
      </c>
      <c r="H461">
        <v>23483.56</v>
      </c>
      <c r="I461" t="s">
        <v>29</v>
      </c>
      <c r="J461">
        <v>1.052631713419941</v>
      </c>
      <c r="K461" t="s">
        <v>5455</v>
      </c>
    </row>
    <row r="462" spans="1:11" x14ac:dyDescent="0.2">
      <c r="A462" t="s">
        <v>2443</v>
      </c>
      <c r="B462" t="s">
        <v>360</v>
      </c>
      <c r="C462" t="s">
        <v>346</v>
      </c>
      <c r="D462" t="s">
        <v>45</v>
      </c>
      <c r="E462" t="s">
        <v>46</v>
      </c>
      <c r="F462">
        <v>8115.58</v>
      </c>
      <c r="G462">
        <v>405.78</v>
      </c>
      <c r="H462">
        <v>7709.8</v>
      </c>
      <c r="I462" t="s">
        <v>29</v>
      </c>
      <c r="J462">
        <v>1.052631715479001</v>
      </c>
      <c r="K462" t="s">
        <v>5455</v>
      </c>
    </row>
    <row r="463" spans="1:11" x14ac:dyDescent="0.2">
      <c r="A463" t="s">
        <v>3482</v>
      </c>
      <c r="B463" t="s">
        <v>382</v>
      </c>
      <c r="C463" t="s">
        <v>1610</v>
      </c>
      <c r="D463" t="s">
        <v>45</v>
      </c>
      <c r="E463" t="s">
        <v>46</v>
      </c>
      <c r="F463">
        <v>3925.79</v>
      </c>
      <c r="G463">
        <v>196.29</v>
      </c>
      <c r="H463">
        <v>3729.5</v>
      </c>
      <c r="I463" t="s">
        <v>29</v>
      </c>
      <c r="J463">
        <v>1.0526317200697139</v>
      </c>
      <c r="K463" t="s">
        <v>5455</v>
      </c>
    </row>
    <row r="464" spans="1:11" x14ac:dyDescent="0.2">
      <c r="A464" t="s">
        <v>3684</v>
      </c>
      <c r="B464" t="s">
        <v>36</v>
      </c>
      <c r="C464" t="s">
        <v>43</v>
      </c>
      <c r="D464" t="s">
        <v>45</v>
      </c>
      <c r="E464" t="s">
        <v>46</v>
      </c>
      <c r="F464">
        <v>3900.39</v>
      </c>
      <c r="G464">
        <v>195.02</v>
      </c>
      <c r="H464">
        <v>3705.37</v>
      </c>
      <c r="I464" t="s">
        <v>29</v>
      </c>
      <c r="J464">
        <v>1.052631720988727</v>
      </c>
      <c r="K464" t="s">
        <v>5455</v>
      </c>
    </row>
    <row r="465" spans="1:11" x14ac:dyDescent="0.2">
      <c r="A465" t="s">
        <v>1225</v>
      </c>
      <c r="B465" t="s">
        <v>62</v>
      </c>
      <c r="C465" t="s">
        <v>104</v>
      </c>
      <c r="D465" t="s">
        <v>45</v>
      </c>
      <c r="E465" t="s">
        <v>46</v>
      </c>
      <c r="F465">
        <v>7792.78</v>
      </c>
      <c r="G465">
        <v>389.64</v>
      </c>
      <c r="H465">
        <v>7403.14</v>
      </c>
      <c r="I465" t="s">
        <v>41</v>
      </c>
      <c r="J465">
        <v>1.052631721134546</v>
      </c>
      <c r="K465" t="s">
        <v>5455</v>
      </c>
    </row>
    <row r="466" spans="1:11" x14ac:dyDescent="0.2">
      <c r="A466" t="s">
        <v>4902</v>
      </c>
      <c r="B466" t="s">
        <v>135</v>
      </c>
      <c r="C466" t="s">
        <v>1072</v>
      </c>
      <c r="D466" t="s">
        <v>45</v>
      </c>
      <c r="E466" t="s">
        <v>46</v>
      </c>
      <c r="F466">
        <v>11566.97</v>
      </c>
      <c r="G466">
        <v>578.35</v>
      </c>
      <c r="H466">
        <v>10988.62</v>
      </c>
      <c r="I466" t="s">
        <v>29</v>
      </c>
      <c r="J466">
        <v>1.052631722636691</v>
      </c>
      <c r="K466" t="s">
        <v>5455</v>
      </c>
    </row>
    <row r="467" spans="1:11" x14ac:dyDescent="0.2">
      <c r="A467" t="s">
        <v>4059</v>
      </c>
      <c r="B467" t="s">
        <v>215</v>
      </c>
      <c r="C467" t="s">
        <v>400</v>
      </c>
      <c r="D467" t="s">
        <v>45</v>
      </c>
      <c r="E467" t="s">
        <v>46</v>
      </c>
      <c r="F467">
        <v>13156.16</v>
      </c>
      <c r="G467">
        <v>657.81</v>
      </c>
      <c r="H467">
        <v>12498.35</v>
      </c>
      <c r="I467" t="s">
        <v>41</v>
      </c>
      <c r="J467">
        <v>1.052631747390655</v>
      </c>
      <c r="K467" t="s">
        <v>5455</v>
      </c>
    </row>
    <row r="468" spans="1:11" x14ac:dyDescent="0.2">
      <c r="A468" t="s">
        <v>2488</v>
      </c>
      <c r="B468" t="s">
        <v>200</v>
      </c>
      <c r="C468" t="s">
        <v>418</v>
      </c>
      <c r="D468" t="s">
        <v>45</v>
      </c>
      <c r="E468" t="s">
        <v>46</v>
      </c>
      <c r="F468">
        <v>6419.78</v>
      </c>
      <c r="G468">
        <v>320.99</v>
      </c>
      <c r="H468">
        <v>6098.79</v>
      </c>
      <c r="I468" t="s">
        <v>29</v>
      </c>
      <c r="J468">
        <v>1.052631751544159</v>
      </c>
      <c r="K468" t="s">
        <v>5455</v>
      </c>
    </row>
    <row r="469" spans="1:11" x14ac:dyDescent="0.2">
      <c r="A469" t="s">
        <v>2428</v>
      </c>
      <c r="B469" t="s">
        <v>266</v>
      </c>
      <c r="C469" t="s">
        <v>891</v>
      </c>
      <c r="D469" t="s">
        <v>45</v>
      </c>
      <c r="E469" t="s">
        <v>46</v>
      </c>
      <c r="F469">
        <v>19178.54</v>
      </c>
      <c r="G469">
        <v>958.93</v>
      </c>
      <c r="H469">
        <v>18219.61</v>
      </c>
      <c r="I469" t="s">
        <v>29</v>
      </c>
      <c r="J469">
        <v>1.052631752271316</v>
      </c>
      <c r="K469" t="s">
        <v>5455</v>
      </c>
    </row>
    <row r="470" spans="1:11" x14ac:dyDescent="0.2">
      <c r="A470" t="s">
        <v>2086</v>
      </c>
      <c r="B470" t="s">
        <v>386</v>
      </c>
      <c r="C470" t="s">
        <v>708</v>
      </c>
      <c r="D470" t="s">
        <v>45</v>
      </c>
      <c r="E470" t="s">
        <v>46</v>
      </c>
      <c r="F470">
        <v>9502.57</v>
      </c>
      <c r="G470">
        <v>475.13</v>
      </c>
      <c r="H470">
        <v>9027.44</v>
      </c>
      <c r="I470" t="s">
        <v>56</v>
      </c>
      <c r="J470">
        <v>1.0526317538526979</v>
      </c>
      <c r="K470" t="s">
        <v>5455</v>
      </c>
    </row>
    <row r="471" spans="1:11" x14ac:dyDescent="0.2">
      <c r="A471" t="s">
        <v>1760</v>
      </c>
      <c r="B471" t="s">
        <v>193</v>
      </c>
      <c r="C471" t="s">
        <v>1179</v>
      </c>
      <c r="D471" t="s">
        <v>45</v>
      </c>
      <c r="E471" t="s">
        <v>46</v>
      </c>
      <c r="F471">
        <v>12380.16</v>
      </c>
      <c r="G471">
        <v>619.01</v>
      </c>
      <c r="H471">
        <v>11761.15</v>
      </c>
      <c r="I471" t="s">
        <v>29</v>
      </c>
      <c r="J471">
        <v>1.05263175794884</v>
      </c>
      <c r="K471" t="s">
        <v>5455</v>
      </c>
    </row>
    <row r="472" spans="1:11" x14ac:dyDescent="0.2">
      <c r="A472" t="s">
        <v>2848</v>
      </c>
      <c r="B472" t="s">
        <v>209</v>
      </c>
      <c r="C472" t="s">
        <v>210</v>
      </c>
      <c r="D472" t="s">
        <v>45</v>
      </c>
      <c r="E472" t="s">
        <v>46</v>
      </c>
      <c r="F472">
        <v>6101.78</v>
      </c>
      <c r="G472">
        <v>305.08999999999997</v>
      </c>
      <c r="H472">
        <v>5796.69</v>
      </c>
      <c r="I472" t="s">
        <v>56</v>
      </c>
      <c r="J472">
        <v>1.0526317605392039</v>
      </c>
      <c r="K472" t="s">
        <v>5455</v>
      </c>
    </row>
    <row r="473" spans="1:11" x14ac:dyDescent="0.2">
      <c r="A473" t="s">
        <v>4172</v>
      </c>
      <c r="B473" t="s">
        <v>340</v>
      </c>
      <c r="C473" t="s">
        <v>749</v>
      </c>
      <c r="D473" t="s">
        <v>45</v>
      </c>
      <c r="E473" t="s">
        <v>46</v>
      </c>
      <c r="F473">
        <v>3028.99</v>
      </c>
      <c r="G473">
        <v>151.44999999999999</v>
      </c>
      <c r="H473">
        <v>2877.54</v>
      </c>
      <c r="I473" t="s">
        <v>29</v>
      </c>
      <c r="J473">
        <v>1.052631761852137</v>
      </c>
      <c r="K473" t="s">
        <v>5455</v>
      </c>
    </row>
    <row r="474" spans="1:11" x14ac:dyDescent="0.2">
      <c r="A474" t="s">
        <v>3642</v>
      </c>
      <c r="B474" t="s">
        <v>353</v>
      </c>
      <c r="C474" t="s">
        <v>478</v>
      </c>
      <c r="D474" t="s">
        <v>45</v>
      </c>
      <c r="E474" t="s">
        <v>46</v>
      </c>
      <c r="F474">
        <v>20973.13</v>
      </c>
      <c r="G474">
        <v>1048.6600000000001</v>
      </c>
      <c r="H474">
        <v>19924.47</v>
      </c>
      <c r="I474" t="s">
        <v>29</v>
      </c>
      <c r="J474">
        <v>1.0526317638562031</v>
      </c>
      <c r="K474" t="s">
        <v>5455</v>
      </c>
    </row>
    <row r="475" spans="1:11" x14ac:dyDescent="0.2">
      <c r="A475" t="s">
        <v>144</v>
      </c>
      <c r="B475" t="s">
        <v>145</v>
      </c>
      <c r="C475" t="s">
        <v>109</v>
      </c>
      <c r="D475" t="s">
        <v>45</v>
      </c>
      <c r="E475" t="s">
        <v>46</v>
      </c>
      <c r="F475">
        <v>14588.95</v>
      </c>
      <c r="G475">
        <v>729.45</v>
      </c>
      <c r="H475">
        <v>13859.5</v>
      </c>
      <c r="I475" t="s">
        <v>29</v>
      </c>
      <c r="J475">
        <v>1.0526317688228291</v>
      </c>
      <c r="K475" t="s">
        <v>5455</v>
      </c>
    </row>
    <row r="476" spans="1:11" x14ac:dyDescent="0.2">
      <c r="A476" t="s">
        <v>4067</v>
      </c>
      <c r="B476" t="s">
        <v>824</v>
      </c>
      <c r="C476" t="s">
        <v>602</v>
      </c>
      <c r="D476" t="s">
        <v>45</v>
      </c>
      <c r="E476" t="s">
        <v>46</v>
      </c>
      <c r="F476">
        <v>11425.36</v>
      </c>
      <c r="G476">
        <v>571.27</v>
      </c>
      <c r="H476">
        <v>10854.09</v>
      </c>
      <c r="I476" t="s">
        <v>29</v>
      </c>
      <c r="J476">
        <v>1.0526317729077239</v>
      </c>
      <c r="K476" t="s">
        <v>5455</v>
      </c>
    </row>
    <row r="477" spans="1:11" x14ac:dyDescent="0.2">
      <c r="A477" t="s">
        <v>3846</v>
      </c>
      <c r="B477" t="s">
        <v>917</v>
      </c>
      <c r="C477" t="s">
        <v>1179</v>
      </c>
      <c r="D477" t="s">
        <v>45</v>
      </c>
      <c r="E477" t="s">
        <v>46</v>
      </c>
      <c r="F477">
        <v>8325.3700000000008</v>
      </c>
      <c r="G477">
        <v>416.27</v>
      </c>
      <c r="H477">
        <v>7909.1</v>
      </c>
      <c r="I477" t="s">
        <v>56</v>
      </c>
      <c r="J477">
        <v>1.052631778584163</v>
      </c>
      <c r="K477" t="s">
        <v>5455</v>
      </c>
    </row>
    <row r="478" spans="1:11" x14ac:dyDescent="0.2">
      <c r="A478" t="s">
        <v>4479</v>
      </c>
      <c r="B478" t="s">
        <v>98</v>
      </c>
      <c r="C478" t="s">
        <v>831</v>
      </c>
      <c r="D478" t="s">
        <v>45</v>
      </c>
      <c r="E478" t="s">
        <v>46</v>
      </c>
      <c r="F478">
        <v>18120.330000000002</v>
      </c>
      <c r="G478">
        <v>906.02</v>
      </c>
      <c r="H478">
        <v>17214.310000000001</v>
      </c>
      <c r="I478" t="s">
        <v>56</v>
      </c>
      <c r="J478">
        <v>1.052631792967595</v>
      </c>
      <c r="K478" t="s">
        <v>5455</v>
      </c>
    </row>
    <row r="479" spans="1:11" x14ac:dyDescent="0.2">
      <c r="A479" t="s">
        <v>746</v>
      </c>
      <c r="B479" t="s">
        <v>187</v>
      </c>
      <c r="C479" t="s">
        <v>187</v>
      </c>
      <c r="D479" t="s">
        <v>45</v>
      </c>
      <c r="E479" t="s">
        <v>46</v>
      </c>
      <c r="F479">
        <v>15379.14</v>
      </c>
      <c r="G479">
        <v>768.96</v>
      </c>
      <c r="H479">
        <v>14610.18</v>
      </c>
      <c r="I479" t="s">
        <v>41</v>
      </c>
      <c r="J479">
        <v>1.0526317950908199</v>
      </c>
      <c r="K479" t="s">
        <v>5455</v>
      </c>
    </row>
    <row r="480" spans="1:11" x14ac:dyDescent="0.2">
      <c r="A480" t="s">
        <v>2889</v>
      </c>
      <c r="B480" t="s">
        <v>120</v>
      </c>
      <c r="C480" t="s">
        <v>120</v>
      </c>
      <c r="D480" t="s">
        <v>45</v>
      </c>
      <c r="E480" t="s">
        <v>46</v>
      </c>
      <c r="F480">
        <v>12700.95</v>
      </c>
      <c r="G480">
        <v>635.04999999999995</v>
      </c>
      <c r="H480">
        <v>12065.9</v>
      </c>
      <c r="I480" t="s">
        <v>41</v>
      </c>
      <c r="J480">
        <v>1.0526317970478789</v>
      </c>
      <c r="K480" t="s">
        <v>5455</v>
      </c>
    </row>
    <row r="481" spans="1:11" x14ac:dyDescent="0.2">
      <c r="A481" t="s">
        <v>1442</v>
      </c>
      <c r="B481" t="s">
        <v>602</v>
      </c>
      <c r="C481" t="s">
        <v>778</v>
      </c>
      <c r="D481" t="s">
        <v>45</v>
      </c>
      <c r="E481" t="s">
        <v>46</v>
      </c>
      <c r="F481">
        <v>12686.75</v>
      </c>
      <c r="G481">
        <v>634.34</v>
      </c>
      <c r="H481">
        <v>12052.41</v>
      </c>
      <c r="I481" t="s">
        <v>29</v>
      </c>
      <c r="J481">
        <v>1.0526317972919941</v>
      </c>
      <c r="K481" t="s">
        <v>5455</v>
      </c>
    </row>
    <row r="482" spans="1:11" x14ac:dyDescent="0.2">
      <c r="A482" t="s">
        <v>4432</v>
      </c>
      <c r="B482" t="s">
        <v>94</v>
      </c>
      <c r="C482" t="s">
        <v>343</v>
      </c>
      <c r="D482" t="s">
        <v>45</v>
      </c>
      <c r="E482" t="s">
        <v>46</v>
      </c>
      <c r="F482">
        <v>4976.38</v>
      </c>
      <c r="G482">
        <v>248.82</v>
      </c>
      <c r="H482">
        <v>4727.5600000000004</v>
      </c>
      <c r="I482" t="s">
        <v>56</v>
      </c>
      <c r="J482">
        <v>1.052631801605902</v>
      </c>
      <c r="K482" t="s">
        <v>5455</v>
      </c>
    </row>
    <row r="483" spans="1:11" x14ac:dyDescent="0.2">
      <c r="A483" t="s">
        <v>2847</v>
      </c>
      <c r="B483" t="s">
        <v>826</v>
      </c>
      <c r="C483" t="s">
        <v>1234</v>
      </c>
      <c r="D483" t="s">
        <v>45</v>
      </c>
      <c r="E483" t="s">
        <v>46</v>
      </c>
      <c r="F483">
        <v>7372.17</v>
      </c>
      <c r="G483">
        <v>368.61</v>
      </c>
      <c r="H483">
        <v>7003.56</v>
      </c>
      <c r="I483" t="s">
        <v>29</v>
      </c>
      <c r="J483">
        <v>1.052631804396621</v>
      </c>
      <c r="K483" t="s">
        <v>5455</v>
      </c>
    </row>
    <row r="484" spans="1:11" x14ac:dyDescent="0.2">
      <c r="A484" t="s">
        <v>2755</v>
      </c>
      <c r="B484" t="s">
        <v>983</v>
      </c>
      <c r="C484" t="s">
        <v>1623</v>
      </c>
      <c r="D484" t="s">
        <v>45</v>
      </c>
      <c r="E484" t="s">
        <v>46</v>
      </c>
      <c r="F484">
        <v>11997.35</v>
      </c>
      <c r="G484">
        <v>599.87</v>
      </c>
      <c r="H484">
        <v>11397.48</v>
      </c>
      <c r="I484" t="s">
        <v>29</v>
      </c>
      <c r="J484">
        <v>1.052631809838666</v>
      </c>
      <c r="K484" t="s">
        <v>5455</v>
      </c>
    </row>
    <row r="485" spans="1:11" x14ac:dyDescent="0.2">
      <c r="A485" t="s">
        <v>2200</v>
      </c>
      <c r="B485" t="s">
        <v>368</v>
      </c>
      <c r="C485" t="s">
        <v>794</v>
      </c>
      <c r="D485" t="s">
        <v>45</v>
      </c>
      <c r="E485" t="s">
        <v>46</v>
      </c>
      <c r="F485">
        <v>14099.74</v>
      </c>
      <c r="G485">
        <v>704.99</v>
      </c>
      <c r="H485">
        <v>13394.75</v>
      </c>
      <c r="I485" t="s">
        <v>29</v>
      </c>
      <c r="J485">
        <v>1.0526318147035221</v>
      </c>
      <c r="K485" t="s">
        <v>5455</v>
      </c>
    </row>
    <row r="486" spans="1:11" x14ac:dyDescent="0.2">
      <c r="A486" t="s">
        <v>2777</v>
      </c>
      <c r="B486" t="s">
        <v>351</v>
      </c>
      <c r="C486" t="s">
        <v>130</v>
      </c>
      <c r="D486" t="s">
        <v>45</v>
      </c>
      <c r="E486" t="s">
        <v>46</v>
      </c>
      <c r="F486">
        <v>11520.95</v>
      </c>
      <c r="G486">
        <v>576.04999999999995</v>
      </c>
      <c r="H486">
        <v>10944.9</v>
      </c>
      <c r="I486" t="s">
        <v>56</v>
      </c>
      <c r="J486">
        <v>1.0526318193861981</v>
      </c>
      <c r="K486" t="s">
        <v>5455</v>
      </c>
    </row>
    <row r="487" spans="1:11" x14ac:dyDescent="0.2">
      <c r="A487" t="s">
        <v>3085</v>
      </c>
      <c r="B487" t="s">
        <v>117</v>
      </c>
      <c r="C487" t="s">
        <v>605</v>
      </c>
      <c r="D487" t="s">
        <v>45</v>
      </c>
      <c r="E487" t="s">
        <v>46</v>
      </c>
      <c r="F487">
        <v>6758.77</v>
      </c>
      <c r="G487">
        <v>337.94</v>
      </c>
      <c r="H487">
        <v>6420.83</v>
      </c>
      <c r="I487" t="s">
        <v>29</v>
      </c>
      <c r="J487">
        <v>1.0526318248575339</v>
      </c>
      <c r="K487" t="s">
        <v>5455</v>
      </c>
    </row>
    <row r="488" spans="1:11" x14ac:dyDescent="0.2">
      <c r="A488" t="s">
        <v>4357</v>
      </c>
      <c r="B488" t="s">
        <v>456</v>
      </c>
      <c r="C488" t="s">
        <v>778</v>
      </c>
      <c r="D488" t="s">
        <v>45</v>
      </c>
      <c r="E488" t="s">
        <v>46</v>
      </c>
      <c r="F488">
        <v>10959.95</v>
      </c>
      <c r="G488">
        <v>548</v>
      </c>
      <c r="H488">
        <v>10411.950000000001</v>
      </c>
      <c r="I488" t="s">
        <v>29</v>
      </c>
      <c r="J488">
        <v>1.0526318316933909</v>
      </c>
      <c r="K488" t="s">
        <v>5455</v>
      </c>
    </row>
    <row r="489" spans="1:11" x14ac:dyDescent="0.2">
      <c r="A489" t="s">
        <v>1429</v>
      </c>
      <c r="B489" t="s">
        <v>195</v>
      </c>
      <c r="C489" t="s">
        <v>139</v>
      </c>
      <c r="D489" t="s">
        <v>45</v>
      </c>
      <c r="E489" t="s">
        <v>46</v>
      </c>
      <c r="F489">
        <v>16475.32</v>
      </c>
      <c r="G489">
        <v>823.77</v>
      </c>
      <c r="H489">
        <v>15651.55</v>
      </c>
      <c r="I489" t="s">
        <v>29</v>
      </c>
      <c r="J489">
        <v>1.05263184796394</v>
      </c>
      <c r="K489" t="s">
        <v>5455</v>
      </c>
    </row>
    <row r="490" spans="1:11" x14ac:dyDescent="0.2">
      <c r="A490" t="s">
        <v>259</v>
      </c>
      <c r="B490" t="s">
        <v>258</v>
      </c>
      <c r="C490" t="s">
        <v>244</v>
      </c>
      <c r="D490" t="s">
        <v>45</v>
      </c>
      <c r="E490" t="s">
        <v>46</v>
      </c>
      <c r="F490">
        <v>14332.33</v>
      </c>
      <c r="G490">
        <v>716.62</v>
      </c>
      <c r="H490">
        <v>13615.71</v>
      </c>
      <c r="I490" t="s">
        <v>56</v>
      </c>
      <c r="J490">
        <v>1.052631849532635</v>
      </c>
      <c r="K490" t="s">
        <v>5455</v>
      </c>
    </row>
    <row r="491" spans="1:11" x14ac:dyDescent="0.2">
      <c r="A491" t="s">
        <v>1488</v>
      </c>
      <c r="B491" t="s">
        <v>48</v>
      </c>
      <c r="C491" t="s">
        <v>72</v>
      </c>
      <c r="D491" t="s">
        <v>45</v>
      </c>
      <c r="E491" t="s">
        <v>46</v>
      </c>
      <c r="F491">
        <v>16074.12</v>
      </c>
      <c r="G491">
        <v>803.71</v>
      </c>
      <c r="H491">
        <v>15270.41</v>
      </c>
      <c r="I491" t="s">
        <v>29</v>
      </c>
      <c r="J491">
        <v>1.052631854678427</v>
      </c>
      <c r="K491" t="s">
        <v>5455</v>
      </c>
    </row>
    <row r="492" spans="1:11" x14ac:dyDescent="0.2">
      <c r="A492" t="s">
        <v>907</v>
      </c>
      <c r="B492" t="s">
        <v>227</v>
      </c>
      <c r="C492" t="s">
        <v>543</v>
      </c>
      <c r="D492" t="s">
        <v>45</v>
      </c>
      <c r="E492" t="s">
        <v>46</v>
      </c>
      <c r="F492">
        <v>9934.15</v>
      </c>
      <c r="G492">
        <v>496.71</v>
      </c>
      <c r="H492">
        <v>9437.44</v>
      </c>
      <c r="I492" t="s">
        <v>56</v>
      </c>
      <c r="J492">
        <v>1.052631857791944</v>
      </c>
      <c r="K492" t="s">
        <v>5455</v>
      </c>
    </row>
    <row r="493" spans="1:11" x14ac:dyDescent="0.2">
      <c r="A493" t="s">
        <v>2023</v>
      </c>
      <c r="B493" t="s">
        <v>168</v>
      </c>
      <c r="C493" t="s">
        <v>708</v>
      </c>
      <c r="D493" t="s">
        <v>45</v>
      </c>
      <c r="E493" t="s">
        <v>46</v>
      </c>
      <c r="F493">
        <v>15822.32</v>
      </c>
      <c r="G493">
        <v>791.12</v>
      </c>
      <c r="H493">
        <v>15031.2</v>
      </c>
      <c r="I493" t="s">
        <v>29</v>
      </c>
      <c r="J493">
        <v>1.0526318590664749</v>
      </c>
      <c r="K493" t="s">
        <v>5455</v>
      </c>
    </row>
    <row r="494" spans="1:11" x14ac:dyDescent="0.2">
      <c r="A494" t="s">
        <v>4829</v>
      </c>
      <c r="B494" t="s">
        <v>971</v>
      </c>
      <c r="C494" t="s">
        <v>626</v>
      </c>
      <c r="D494" t="s">
        <v>45</v>
      </c>
      <c r="E494" t="s">
        <v>46</v>
      </c>
      <c r="F494">
        <v>5847.57</v>
      </c>
      <c r="G494">
        <v>292.38</v>
      </c>
      <c r="H494">
        <v>5555.19</v>
      </c>
      <c r="I494" t="s">
        <v>29</v>
      </c>
      <c r="J494">
        <v>1.052631863176597</v>
      </c>
      <c r="K494" t="s">
        <v>5455</v>
      </c>
    </row>
    <row r="495" spans="1:11" x14ac:dyDescent="0.2">
      <c r="A495" t="s">
        <v>4371</v>
      </c>
      <c r="B495" t="s">
        <v>295</v>
      </c>
      <c r="C495" t="s">
        <v>244</v>
      </c>
      <c r="D495" t="s">
        <v>45</v>
      </c>
      <c r="E495" t="s">
        <v>46</v>
      </c>
      <c r="F495">
        <v>7494.76</v>
      </c>
      <c r="G495">
        <v>374.74</v>
      </c>
      <c r="H495">
        <v>7120.02</v>
      </c>
      <c r="I495" t="s">
        <v>29</v>
      </c>
      <c r="J495">
        <v>1.052631874629566</v>
      </c>
      <c r="K495" t="s">
        <v>5455</v>
      </c>
    </row>
    <row r="496" spans="1:11" x14ac:dyDescent="0.2">
      <c r="A496" t="s">
        <v>5207</v>
      </c>
      <c r="B496" t="s">
        <v>153</v>
      </c>
      <c r="C496" t="s">
        <v>171</v>
      </c>
      <c r="D496" t="s">
        <v>45</v>
      </c>
      <c r="E496" t="s">
        <v>46</v>
      </c>
      <c r="F496">
        <v>7438.16</v>
      </c>
      <c r="G496">
        <v>371.91</v>
      </c>
      <c r="H496">
        <v>7066.25</v>
      </c>
      <c r="I496" t="s">
        <v>29</v>
      </c>
      <c r="J496">
        <v>1.0526318768795331</v>
      </c>
      <c r="K496" t="s">
        <v>5455</v>
      </c>
    </row>
    <row r="497" spans="1:11" x14ac:dyDescent="0.2">
      <c r="A497" t="s">
        <v>3462</v>
      </c>
      <c r="B497" t="s">
        <v>846</v>
      </c>
      <c r="C497" t="s">
        <v>123</v>
      </c>
      <c r="D497" t="s">
        <v>45</v>
      </c>
      <c r="E497" t="s">
        <v>46</v>
      </c>
      <c r="F497">
        <v>5469.97</v>
      </c>
      <c r="G497">
        <v>273.5</v>
      </c>
      <c r="H497">
        <v>5196.47</v>
      </c>
      <c r="I497" t="s">
        <v>29</v>
      </c>
      <c r="J497">
        <v>1.05263188279736</v>
      </c>
      <c r="K497" t="s">
        <v>5455</v>
      </c>
    </row>
    <row r="498" spans="1:11" x14ac:dyDescent="0.2">
      <c r="A498" t="s">
        <v>2029</v>
      </c>
      <c r="B498" t="s">
        <v>39</v>
      </c>
      <c r="C498" t="s">
        <v>1048</v>
      </c>
      <c r="D498" t="s">
        <v>45</v>
      </c>
      <c r="E498" t="s">
        <v>46</v>
      </c>
      <c r="F498">
        <v>5270.17</v>
      </c>
      <c r="G498">
        <v>263.51</v>
      </c>
      <c r="H498">
        <v>5006.66</v>
      </c>
      <c r="I498" t="s">
        <v>29</v>
      </c>
      <c r="J498">
        <v>1.0526318943167701</v>
      </c>
      <c r="K498" t="s">
        <v>5455</v>
      </c>
    </row>
    <row r="499" spans="1:11" x14ac:dyDescent="0.2">
      <c r="A499" t="s">
        <v>2854</v>
      </c>
      <c r="B499" t="s">
        <v>258</v>
      </c>
      <c r="C499" t="s">
        <v>567</v>
      </c>
      <c r="D499" t="s">
        <v>45</v>
      </c>
      <c r="E499" t="s">
        <v>46</v>
      </c>
      <c r="F499">
        <v>3442.58</v>
      </c>
      <c r="G499">
        <v>172.13</v>
      </c>
      <c r="H499">
        <v>3270.45</v>
      </c>
      <c r="I499" t="s">
        <v>29</v>
      </c>
      <c r="J499">
        <v>1.052631900808757</v>
      </c>
      <c r="K499" t="s">
        <v>5455</v>
      </c>
    </row>
    <row r="500" spans="1:11" x14ac:dyDescent="0.2">
      <c r="A500" t="s">
        <v>4606</v>
      </c>
      <c r="B500" t="s">
        <v>705</v>
      </c>
      <c r="C500" t="s">
        <v>167</v>
      </c>
      <c r="D500" t="s">
        <v>45</v>
      </c>
      <c r="E500" t="s">
        <v>46</v>
      </c>
      <c r="F500">
        <v>6408.56</v>
      </c>
      <c r="G500">
        <v>320.43</v>
      </c>
      <c r="H500">
        <v>6088.13</v>
      </c>
      <c r="I500" t="s">
        <v>29</v>
      </c>
      <c r="J500">
        <v>1.052631924745365</v>
      </c>
      <c r="K500" t="s">
        <v>5455</v>
      </c>
    </row>
    <row r="501" spans="1:11" x14ac:dyDescent="0.2">
      <c r="A501" t="s">
        <v>3279</v>
      </c>
      <c r="B501" t="s">
        <v>200</v>
      </c>
      <c r="C501" t="s">
        <v>335</v>
      </c>
      <c r="D501" t="s">
        <v>45</v>
      </c>
      <c r="E501" t="s">
        <v>46</v>
      </c>
      <c r="F501">
        <v>3165.38</v>
      </c>
      <c r="G501">
        <v>158.27000000000001</v>
      </c>
      <c r="H501">
        <v>3007.11</v>
      </c>
      <c r="I501" t="s">
        <v>29</v>
      </c>
      <c r="J501">
        <v>1.0526319289949491</v>
      </c>
      <c r="K501" t="s">
        <v>5455</v>
      </c>
    </row>
    <row r="502" spans="1:11" x14ac:dyDescent="0.2">
      <c r="A502" t="s">
        <v>3728</v>
      </c>
      <c r="B502" t="s">
        <v>48</v>
      </c>
      <c r="C502" t="s">
        <v>422</v>
      </c>
      <c r="D502" t="s">
        <v>45</v>
      </c>
      <c r="E502" t="s">
        <v>46</v>
      </c>
      <c r="F502">
        <v>9348.74</v>
      </c>
      <c r="G502">
        <v>467.44</v>
      </c>
      <c r="H502">
        <v>8881.2999999999993</v>
      </c>
      <c r="I502" t="s">
        <v>29</v>
      </c>
      <c r="J502">
        <v>1.052631934514092</v>
      </c>
      <c r="K502" t="s">
        <v>5455</v>
      </c>
    </row>
    <row r="503" spans="1:11" x14ac:dyDescent="0.2">
      <c r="A503" t="s">
        <v>352</v>
      </c>
      <c r="B503" t="s">
        <v>353</v>
      </c>
      <c r="C503" t="s">
        <v>156</v>
      </c>
      <c r="D503" t="s">
        <v>45</v>
      </c>
      <c r="E503" t="s">
        <v>46</v>
      </c>
      <c r="F503">
        <v>10784.13</v>
      </c>
      <c r="G503">
        <v>539.21</v>
      </c>
      <c r="H503">
        <v>10244.92</v>
      </c>
      <c r="I503" t="s">
        <v>56</v>
      </c>
      <c r="J503">
        <v>1.0526319385607701</v>
      </c>
      <c r="K503" t="s">
        <v>5455</v>
      </c>
    </row>
    <row r="504" spans="1:11" x14ac:dyDescent="0.2">
      <c r="A504" t="s">
        <v>3988</v>
      </c>
      <c r="B504" t="s">
        <v>669</v>
      </c>
      <c r="C504" t="s">
        <v>386</v>
      </c>
      <c r="D504" t="s">
        <v>45</v>
      </c>
      <c r="E504" t="s">
        <v>46</v>
      </c>
      <c r="F504">
        <v>12167.12</v>
      </c>
      <c r="G504">
        <v>608.36</v>
      </c>
      <c r="H504">
        <v>11558.76</v>
      </c>
      <c r="I504" t="s">
        <v>29</v>
      </c>
      <c r="J504">
        <v>1.0526319432188229</v>
      </c>
      <c r="K504" t="s">
        <v>5455</v>
      </c>
    </row>
    <row r="505" spans="1:11" x14ac:dyDescent="0.2">
      <c r="A505" t="s">
        <v>4723</v>
      </c>
      <c r="B505" t="s">
        <v>603</v>
      </c>
      <c r="C505" t="s">
        <v>741</v>
      </c>
      <c r="D505" t="s">
        <v>45</v>
      </c>
      <c r="E505" t="s">
        <v>46</v>
      </c>
      <c r="F505">
        <v>13500.91</v>
      </c>
      <c r="G505">
        <v>675.05</v>
      </c>
      <c r="H505">
        <v>12825.86</v>
      </c>
      <c r="I505" t="s">
        <v>41</v>
      </c>
      <c r="J505">
        <v>1.052631948267017</v>
      </c>
      <c r="K505" t="s">
        <v>5455</v>
      </c>
    </row>
    <row r="506" spans="1:11" x14ac:dyDescent="0.2">
      <c r="A506" t="s">
        <v>4769</v>
      </c>
      <c r="B506" t="s">
        <v>264</v>
      </c>
      <c r="C506" t="s">
        <v>264</v>
      </c>
      <c r="D506" t="s">
        <v>45</v>
      </c>
      <c r="E506" t="s">
        <v>46</v>
      </c>
      <c r="F506">
        <v>10379.129999999999</v>
      </c>
      <c r="G506">
        <v>518.96</v>
      </c>
      <c r="H506">
        <v>9860.17</v>
      </c>
      <c r="I506" t="s">
        <v>29</v>
      </c>
      <c r="J506">
        <v>1.0526319525931089</v>
      </c>
      <c r="K506" t="s">
        <v>5455</v>
      </c>
    </row>
    <row r="507" spans="1:11" x14ac:dyDescent="0.2">
      <c r="A507" t="s">
        <v>5348</v>
      </c>
      <c r="B507" t="s">
        <v>334</v>
      </c>
      <c r="C507" t="s">
        <v>1825</v>
      </c>
      <c r="D507" t="s">
        <v>45</v>
      </c>
      <c r="E507" t="s">
        <v>46</v>
      </c>
      <c r="F507">
        <v>10281.530000000001</v>
      </c>
      <c r="G507">
        <v>514.08000000000004</v>
      </c>
      <c r="H507">
        <v>9767.4500000000007</v>
      </c>
      <c r="I507" t="s">
        <v>29</v>
      </c>
      <c r="J507">
        <v>1.052631956140037</v>
      </c>
      <c r="K507" t="s">
        <v>5455</v>
      </c>
    </row>
    <row r="508" spans="1:11" x14ac:dyDescent="0.2">
      <c r="A508" t="s">
        <v>1502</v>
      </c>
      <c r="B508" t="s">
        <v>58</v>
      </c>
      <c r="C508" t="s">
        <v>866</v>
      </c>
      <c r="D508" t="s">
        <v>45</v>
      </c>
      <c r="E508" t="s">
        <v>46</v>
      </c>
      <c r="F508">
        <v>13166.51</v>
      </c>
      <c r="G508">
        <v>658.33</v>
      </c>
      <c r="H508">
        <v>12508.18</v>
      </c>
      <c r="I508" t="s">
        <v>29</v>
      </c>
      <c r="J508">
        <v>1.0526319576469161</v>
      </c>
      <c r="K508" t="s">
        <v>5455</v>
      </c>
    </row>
    <row r="509" spans="1:11" x14ac:dyDescent="0.2">
      <c r="A509" t="s">
        <v>4264</v>
      </c>
      <c r="B509" t="s">
        <v>156</v>
      </c>
      <c r="C509" t="s">
        <v>769</v>
      </c>
      <c r="D509" t="s">
        <v>45</v>
      </c>
      <c r="E509" t="s">
        <v>46</v>
      </c>
      <c r="F509">
        <v>2871.98</v>
      </c>
      <c r="G509">
        <v>143.6</v>
      </c>
      <c r="H509">
        <v>2728.38</v>
      </c>
      <c r="I509" t="s">
        <v>56</v>
      </c>
      <c r="J509">
        <v>1.052631964755643</v>
      </c>
      <c r="K509" t="s">
        <v>5455</v>
      </c>
    </row>
    <row r="510" spans="1:11" x14ac:dyDescent="0.2">
      <c r="A510" t="s">
        <v>5162</v>
      </c>
      <c r="B510" t="s">
        <v>409</v>
      </c>
      <c r="C510" t="s">
        <v>1278</v>
      </c>
      <c r="D510" t="s">
        <v>45</v>
      </c>
      <c r="E510" t="s">
        <v>46</v>
      </c>
      <c r="F510">
        <v>2866.38</v>
      </c>
      <c r="G510">
        <v>143.32</v>
      </c>
      <c r="H510">
        <v>2723.06</v>
      </c>
      <c r="I510" t="s">
        <v>29</v>
      </c>
      <c r="J510">
        <v>1.0526319655093901</v>
      </c>
      <c r="K510" t="s">
        <v>5455</v>
      </c>
    </row>
    <row r="511" spans="1:11" x14ac:dyDescent="0.2">
      <c r="A511" t="s">
        <v>518</v>
      </c>
      <c r="B511" t="s">
        <v>435</v>
      </c>
      <c r="C511" t="s">
        <v>230</v>
      </c>
      <c r="D511" t="s">
        <v>45</v>
      </c>
      <c r="E511" t="s">
        <v>46</v>
      </c>
      <c r="F511">
        <v>5697.56</v>
      </c>
      <c r="G511">
        <v>284.88</v>
      </c>
      <c r="H511">
        <v>5412.68</v>
      </c>
      <c r="I511" t="s">
        <v>29</v>
      </c>
      <c r="J511">
        <v>1.052631967897603</v>
      </c>
      <c r="K511" t="s">
        <v>5455</v>
      </c>
    </row>
    <row r="512" spans="1:11" x14ac:dyDescent="0.2">
      <c r="A512" t="s">
        <v>1013</v>
      </c>
      <c r="B512" t="s">
        <v>1014</v>
      </c>
      <c r="C512" t="s">
        <v>574</v>
      </c>
      <c r="D512" t="s">
        <v>45</v>
      </c>
      <c r="E512" t="s">
        <v>46</v>
      </c>
      <c r="F512">
        <v>8393.34</v>
      </c>
      <c r="G512">
        <v>419.67</v>
      </c>
      <c r="H512">
        <v>7973.67</v>
      </c>
      <c r="I512" t="s">
        <v>29</v>
      </c>
      <c r="J512">
        <v>1.052631974987678</v>
      </c>
      <c r="K512" t="s">
        <v>5455</v>
      </c>
    </row>
    <row r="513" spans="1:11" x14ac:dyDescent="0.2">
      <c r="A513" t="s">
        <v>4550</v>
      </c>
      <c r="B513" t="s">
        <v>891</v>
      </c>
      <c r="C513" t="s">
        <v>578</v>
      </c>
      <c r="D513" t="s">
        <v>45</v>
      </c>
      <c r="E513" t="s">
        <v>46</v>
      </c>
      <c r="F513">
        <v>12507.31</v>
      </c>
      <c r="G513">
        <v>625.37</v>
      </c>
      <c r="H513">
        <v>11881.94</v>
      </c>
      <c r="I513" t="s">
        <v>29</v>
      </c>
      <c r="J513">
        <v>1.05263197760635</v>
      </c>
      <c r="K513" t="s">
        <v>5455</v>
      </c>
    </row>
    <row r="514" spans="1:11" x14ac:dyDescent="0.2">
      <c r="A514" t="s">
        <v>2515</v>
      </c>
      <c r="B514" t="s">
        <v>863</v>
      </c>
      <c r="C514" t="s">
        <v>706</v>
      </c>
      <c r="D514" t="s">
        <v>45</v>
      </c>
      <c r="E514" t="s">
        <v>46</v>
      </c>
      <c r="F514">
        <v>8306.74</v>
      </c>
      <c r="G514">
        <v>415.34</v>
      </c>
      <c r="H514">
        <v>7891.4</v>
      </c>
      <c r="I514" t="s">
        <v>29</v>
      </c>
      <c r="J514">
        <v>1.0526319791165071</v>
      </c>
      <c r="K514" t="s">
        <v>5455</v>
      </c>
    </row>
    <row r="515" spans="1:11" x14ac:dyDescent="0.2">
      <c r="A515" t="s">
        <v>3581</v>
      </c>
      <c r="B515" t="s">
        <v>787</v>
      </c>
      <c r="C515" t="s">
        <v>193</v>
      </c>
      <c r="D515" t="s">
        <v>45</v>
      </c>
      <c r="E515" t="s">
        <v>46</v>
      </c>
      <c r="F515">
        <v>12425.91</v>
      </c>
      <c r="G515">
        <v>621.29999999999995</v>
      </c>
      <c r="H515">
        <v>11804.61</v>
      </c>
      <c r="I515" t="s">
        <v>29</v>
      </c>
      <c r="J515">
        <v>1.0526319802178981</v>
      </c>
      <c r="K515" t="s">
        <v>5455</v>
      </c>
    </row>
    <row r="516" spans="1:11" x14ac:dyDescent="0.2">
      <c r="A516" t="s">
        <v>4283</v>
      </c>
      <c r="B516" t="s">
        <v>234</v>
      </c>
      <c r="C516" t="s">
        <v>443</v>
      </c>
      <c r="D516" t="s">
        <v>45</v>
      </c>
      <c r="E516" t="s">
        <v>46</v>
      </c>
      <c r="F516">
        <v>4068.37</v>
      </c>
      <c r="G516">
        <v>203.42</v>
      </c>
      <c r="H516">
        <v>3864.95</v>
      </c>
      <c r="I516" t="s">
        <v>29</v>
      </c>
      <c r="J516">
        <v>1.052631987477199</v>
      </c>
      <c r="K516" t="s">
        <v>5455</v>
      </c>
    </row>
    <row r="517" spans="1:11" x14ac:dyDescent="0.2">
      <c r="A517" t="s">
        <v>1992</v>
      </c>
      <c r="B517" t="s">
        <v>839</v>
      </c>
      <c r="C517" t="s">
        <v>722</v>
      </c>
      <c r="D517" t="s">
        <v>45</v>
      </c>
      <c r="E517" t="s">
        <v>46</v>
      </c>
      <c r="F517">
        <v>2674.38</v>
      </c>
      <c r="G517">
        <v>133.72</v>
      </c>
      <c r="H517">
        <v>2540.66</v>
      </c>
      <c r="I517" t="s">
        <v>29</v>
      </c>
      <c r="J517">
        <v>1.052631993261594</v>
      </c>
      <c r="K517" t="s">
        <v>5455</v>
      </c>
    </row>
    <row r="518" spans="1:11" x14ac:dyDescent="0.2">
      <c r="A518" t="s">
        <v>2154</v>
      </c>
      <c r="B518" t="s">
        <v>215</v>
      </c>
      <c r="C518" t="s">
        <v>190</v>
      </c>
      <c r="D518" t="s">
        <v>45</v>
      </c>
      <c r="E518" t="s">
        <v>46</v>
      </c>
      <c r="F518">
        <v>10614.52</v>
      </c>
      <c r="G518">
        <v>530.73</v>
      </c>
      <c r="H518">
        <v>10083.790000000001</v>
      </c>
      <c r="I518" t="s">
        <v>29</v>
      </c>
      <c r="J518">
        <v>1.0526319965013149</v>
      </c>
      <c r="K518" t="s">
        <v>5455</v>
      </c>
    </row>
    <row r="519" spans="1:11" x14ac:dyDescent="0.2">
      <c r="A519" t="s">
        <v>5246</v>
      </c>
      <c r="B519" t="s">
        <v>54</v>
      </c>
      <c r="C519" t="s">
        <v>132</v>
      </c>
      <c r="D519" t="s">
        <v>45</v>
      </c>
      <c r="E519" t="s">
        <v>46</v>
      </c>
      <c r="F519">
        <v>10540.52</v>
      </c>
      <c r="G519">
        <v>527.03</v>
      </c>
      <c r="H519">
        <v>10013.49</v>
      </c>
      <c r="I519" t="s">
        <v>29</v>
      </c>
      <c r="J519">
        <v>1.0526319994327651</v>
      </c>
      <c r="K519" t="s">
        <v>5455</v>
      </c>
    </row>
    <row r="520" spans="1:11" x14ac:dyDescent="0.2">
      <c r="A520" t="s">
        <v>2582</v>
      </c>
      <c r="B520" t="s">
        <v>649</v>
      </c>
      <c r="C520" t="s">
        <v>258</v>
      </c>
      <c r="D520" t="s">
        <v>45</v>
      </c>
      <c r="E520" t="s">
        <v>46</v>
      </c>
      <c r="F520">
        <v>9193.5300000000007</v>
      </c>
      <c r="G520">
        <v>459.68</v>
      </c>
      <c r="H520">
        <v>8733.85</v>
      </c>
      <c r="I520" t="s">
        <v>29</v>
      </c>
      <c r="J520">
        <v>1.0526320007785801</v>
      </c>
      <c r="K520" t="s">
        <v>5455</v>
      </c>
    </row>
    <row r="521" spans="1:11" x14ac:dyDescent="0.2">
      <c r="A521" t="s">
        <v>5055</v>
      </c>
      <c r="B521" t="s">
        <v>50</v>
      </c>
      <c r="C521" t="s">
        <v>295</v>
      </c>
      <c r="D521" t="s">
        <v>45</v>
      </c>
      <c r="E521" t="s">
        <v>46</v>
      </c>
      <c r="F521">
        <v>11370.11</v>
      </c>
      <c r="G521">
        <v>568.51</v>
      </c>
      <c r="H521">
        <v>10801.6</v>
      </c>
      <c r="I521" t="s">
        <v>29</v>
      </c>
      <c r="J521">
        <v>1.0526320174788919</v>
      </c>
      <c r="K521" t="s">
        <v>5455</v>
      </c>
    </row>
    <row r="522" spans="1:11" x14ac:dyDescent="0.2">
      <c r="A522" t="s">
        <v>5183</v>
      </c>
      <c r="B522" t="s">
        <v>426</v>
      </c>
      <c r="C522" t="s">
        <v>813</v>
      </c>
      <c r="D522" t="s">
        <v>45</v>
      </c>
      <c r="E522" t="s">
        <v>46</v>
      </c>
      <c r="F522">
        <v>11069.91</v>
      </c>
      <c r="G522">
        <v>553.5</v>
      </c>
      <c r="H522">
        <v>10516.41</v>
      </c>
      <c r="I522" t="s">
        <v>29</v>
      </c>
      <c r="J522">
        <v>1.0526320293712399</v>
      </c>
      <c r="K522" t="s">
        <v>5455</v>
      </c>
    </row>
    <row r="523" spans="1:11" x14ac:dyDescent="0.2">
      <c r="A523" t="s">
        <v>591</v>
      </c>
      <c r="B523" t="s">
        <v>133</v>
      </c>
      <c r="C523" t="s">
        <v>217</v>
      </c>
      <c r="D523" t="s">
        <v>45</v>
      </c>
      <c r="E523" t="s">
        <v>46</v>
      </c>
      <c r="F523">
        <v>3682.17</v>
      </c>
      <c r="G523">
        <v>184.11</v>
      </c>
      <c r="H523">
        <v>3498.06</v>
      </c>
      <c r="I523" t="s">
        <v>29</v>
      </c>
      <c r="J523">
        <v>1.05263203032538</v>
      </c>
      <c r="K523" t="s">
        <v>5455</v>
      </c>
    </row>
    <row r="524" spans="1:11" x14ac:dyDescent="0.2">
      <c r="A524" t="s">
        <v>333</v>
      </c>
      <c r="B524" t="s">
        <v>334</v>
      </c>
      <c r="C524" t="s">
        <v>335</v>
      </c>
      <c r="D524" t="s">
        <v>45</v>
      </c>
      <c r="E524" t="s">
        <v>46</v>
      </c>
      <c r="F524">
        <v>10772.91</v>
      </c>
      <c r="G524">
        <v>538.65</v>
      </c>
      <c r="H524">
        <v>10234.26</v>
      </c>
      <c r="I524" t="s">
        <v>29</v>
      </c>
      <c r="J524">
        <v>1.05263204178905</v>
      </c>
      <c r="K524" t="s">
        <v>5455</v>
      </c>
    </row>
    <row r="525" spans="1:11" x14ac:dyDescent="0.2">
      <c r="A525" t="s">
        <v>4244</v>
      </c>
      <c r="B525" t="s">
        <v>983</v>
      </c>
      <c r="C525" t="s">
        <v>472</v>
      </c>
      <c r="D525" t="s">
        <v>45</v>
      </c>
      <c r="E525" t="s">
        <v>46</v>
      </c>
      <c r="F525">
        <v>10760.11</v>
      </c>
      <c r="G525">
        <v>538.01</v>
      </c>
      <c r="H525">
        <v>10222.1</v>
      </c>
      <c r="I525" t="s">
        <v>56</v>
      </c>
      <c r="J525">
        <v>1.0526320423396369</v>
      </c>
      <c r="K525" t="s">
        <v>5455</v>
      </c>
    </row>
    <row r="526" spans="1:11" x14ac:dyDescent="0.2">
      <c r="A526" t="s">
        <v>369</v>
      </c>
      <c r="B526" t="s">
        <v>370</v>
      </c>
      <c r="C526" t="s">
        <v>371</v>
      </c>
      <c r="D526" t="s">
        <v>45</v>
      </c>
      <c r="E526" t="s">
        <v>46</v>
      </c>
      <c r="F526">
        <v>10654.91</v>
      </c>
      <c r="G526">
        <v>532.75</v>
      </c>
      <c r="H526">
        <v>10122.16</v>
      </c>
      <c r="I526" t="s">
        <v>29</v>
      </c>
      <c r="J526">
        <v>1.052632046914888</v>
      </c>
      <c r="K526" t="s">
        <v>5455</v>
      </c>
    </row>
    <row r="527" spans="1:11" x14ac:dyDescent="0.2">
      <c r="A527" t="s">
        <v>1632</v>
      </c>
      <c r="B527" t="s">
        <v>525</v>
      </c>
      <c r="C527" t="s">
        <v>167</v>
      </c>
      <c r="D527" t="s">
        <v>45</v>
      </c>
      <c r="E527" t="s">
        <v>46</v>
      </c>
      <c r="F527">
        <v>5775.75</v>
      </c>
      <c r="G527">
        <v>288.79000000000002</v>
      </c>
      <c r="H527">
        <v>5486.96</v>
      </c>
      <c r="I527" t="s">
        <v>41</v>
      </c>
      <c r="J527">
        <v>1.0526320585533699</v>
      </c>
      <c r="K527" t="s">
        <v>5455</v>
      </c>
    </row>
    <row r="528" spans="1:11" x14ac:dyDescent="0.2">
      <c r="A528" t="s">
        <v>1861</v>
      </c>
      <c r="B528" t="s">
        <v>574</v>
      </c>
      <c r="C528" t="s">
        <v>567</v>
      </c>
      <c r="D528" t="s">
        <v>45</v>
      </c>
      <c r="E528" t="s">
        <v>46</v>
      </c>
      <c r="F528">
        <v>7952.53</v>
      </c>
      <c r="G528">
        <v>397.63</v>
      </c>
      <c r="H528">
        <v>7554.9</v>
      </c>
      <c r="I528" t="s">
        <v>29</v>
      </c>
      <c r="J528">
        <v>1.0526320666057789</v>
      </c>
      <c r="K528" t="s">
        <v>5455</v>
      </c>
    </row>
    <row r="529" spans="1:11" x14ac:dyDescent="0.2">
      <c r="A529" t="s">
        <v>968</v>
      </c>
      <c r="B529" t="s">
        <v>754</v>
      </c>
      <c r="C529" t="s">
        <v>567</v>
      </c>
      <c r="D529" t="s">
        <v>45</v>
      </c>
      <c r="E529" t="s">
        <v>46</v>
      </c>
      <c r="F529">
        <v>8744.32</v>
      </c>
      <c r="G529">
        <v>437.22</v>
      </c>
      <c r="H529">
        <v>8307.1</v>
      </c>
      <c r="I529" t="s">
        <v>29</v>
      </c>
      <c r="J529">
        <v>1.052632085806118</v>
      </c>
      <c r="K529" t="s">
        <v>5455</v>
      </c>
    </row>
    <row r="530" spans="1:11" x14ac:dyDescent="0.2">
      <c r="A530" t="s">
        <v>3980</v>
      </c>
      <c r="B530" t="s">
        <v>762</v>
      </c>
      <c r="C530" t="s">
        <v>359</v>
      </c>
      <c r="D530" t="s">
        <v>45</v>
      </c>
      <c r="E530" t="s">
        <v>46</v>
      </c>
      <c r="F530">
        <v>5398.95</v>
      </c>
      <c r="G530">
        <v>269.95</v>
      </c>
      <c r="H530">
        <v>5129</v>
      </c>
      <c r="I530" t="s">
        <v>29</v>
      </c>
      <c r="J530">
        <v>1.0526320920257359</v>
      </c>
      <c r="K530" t="s">
        <v>5455</v>
      </c>
    </row>
    <row r="531" spans="1:11" x14ac:dyDescent="0.2">
      <c r="A531" t="s">
        <v>3747</v>
      </c>
      <c r="B531" t="s">
        <v>285</v>
      </c>
      <c r="C531" t="s">
        <v>168</v>
      </c>
      <c r="D531" t="s">
        <v>45</v>
      </c>
      <c r="E531" t="s">
        <v>46</v>
      </c>
      <c r="F531">
        <v>4138.76</v>
      </c>
      <c r="G531">
        <v>206.94</v>
      </c>
      <c r="H531">
        <v>3931.82</v>
      </c>
      <c r="I531" t="s">
        <v>29</v>
      </c>
      <c r="J531">
        <v>1.0526321143897741</v>
      </c>
      <c r="K531" t="s">
        <v>5455</v>
      </c>
    </row>
    <row r="532" spans="1:11" x14ac:dyDescent="0.2">
      <c r="A532" t="s">
        <v>1965</v>
      </c>
      <c r="B532" t="s">
        <v>1048</v>
      </c>
      <c r="C532" t="s">
        <v>380</v>
      </c>
      <c r="D532" t="s">
        <v>45</v>
      </c>
      <c r="E532" t="s">
        <v>46</v>
      </c>
      <c r="F532">
        <v>2995.97</v>
      </c>
      <c r="G532">
        <v>149.80000000000001</v>
      </c>
      <c r="H532">
        <v>2846.17</v>
      </c>
      <c r="I532" t="s">
        <v>29</v>
      </c>
      <c r="J532">
        <v>1.052632133709511</v>
      </c>
      <c r="K532" t="s">
        <v>5455</v>
      </c>
    </row>
    <row r="533" spans="1:11" x14ac:dyDescent="0.2">
      <c r="A533" t="s">
        <v>3787</v>
      </c>
      <c r="B533" t="s">
        <v>451</v>
      </c>
      <c r="C533" t="s">
        <v>679</v>
      </c>
      <c r="D533" t="s">
        <v>45</v>
      </c>
      <c r="E533" t="s">
        <v>46</v>
      </c>
      <c r="F533">
        <v>5848.94</v>
      </c>
      <c r="G533">
        <v>292.45</v>
      </c>
      <c r="H533">
        <v>5556.49</v>
      </c>
      <c r="I533" t="s">
        <v>29</v>
      </c>
      <c r="J533">
        <v>1.0526321472728291</v>
      </c>
      <c r="K533" t="s">
        <v>5455</v>
      </c>
    </row>
    <row r="534" spans="1:11" x14ac:dyDescent="0.2">
      <c r="A534" t="s">
        <v>1612</v>
      </c>
      <c r="B534" t="s">
        <v>133</v>
      </c>
      <c r="C534" t="s">
        <v>133</v>
      </c>
      <c r="D534" t="s">
        <v>45</v>
      </c>
      <c r="E534" t="s">
        <v>46</v>
      </c>
      <c r="F534">
        <v>6766.73</v>
      </c>
      <c r="G534">
        <v>338.34</v>
      </c>
      <c r="H534">
        <v>6428.39</v>
      </c>
      <c r="I534" t="s">
        <v>29</v>
      </c>
      <c r="J534">
        <v>1.052632152062958</v>
      </c>
      <c r="K534" t="s">
        <v>5455</v>
      </c>
    </row>
    <row r="535" spans="1:11" x14ac:dyDescent="0.2">
      <c r="A535" t="s">
        <v>4834</v>
      </c>
      <c r="B535" t="s">
        <v>465</v>
      </c>
      <c r="C535" t="s">
        <v>126</v>
      </c>
      <c r="D535" t="s">
        <v>45</v>
      </c>
      <c r="E535" t="s">
        <v>46</v>
      </c>
      <c r="F535">
        <v>6714.93</v>
      </c>
      <c r="G535">
        <v>335.75</v>
      </c>
      <c r="H535">
        <v>6379.18</v>
      </c>
      <c r="I535" t="s">
        <v>56</v>
      </c>
      <c r="J535">
        <v>1.0526321564840619</v>
      </c>
      <c r="K535" t="s">
        <v>5455</v>
      </c>
    </row>
    <row r="536" spans="1:11" x14ac:dyDescent="0.2">
      <c r="A536" t="s">
        <v>1937</v>
      </c>
      <c r="B536" t="s">
        <v>515</v>
      </c>
      <c r="C536" t="s">
        <v>101</v>
      </c>
      <c r="D536" t="s">
        <v>45</v>
      </c>
      <c r="E536" t="s">
        <v>46</v>
      </c>
      <c r="F536">
        <v>4442.95</v>
      </c>
      <c r="G536">
        <v>222.15</v>
      </c>
      <c r="H536">
        <v>4220.8</v>
      </c>
      <c r="I536" t="s">
        <v>29</v>
      </c>
      <c r="J536">
        <v>1.0526322024260799</v>
      </c>
      <c r="K536" t="s">
        <v>5455</v>
      </c>
    </row>
    <row r="537" spans="1:11" x14ac:dyDescent="0.2">
      <c r="A537" t="s">
        <v>1391</v>
      </c>
      <c r="B537" t="s">
        <v>1021</v>
      </c>
      <c r="C537" t="s">
        <v>595</v>
      </c>
      <c r="D537" t="s">
        <v>45</v>
      </c>
      <c r="E537" t="s">
        <v>46</v>
      </c>
      <c r="F537">
        <v>5149.1400000000003</v>
      </c>
      <c r="G537">
        <v>257.45999999999998</v>
      </c>
      <c r="H537">
        <v>4891.68</v>
      </c>
      <c r="I537" t="s">
        <v>29</v>
      </c>
      <c r="J537">
        <v>1.052632224511824</v>
      </c>
      <c r="K537" t="s">
        <v>5455</v>
      </c>
    </row>
    <row r="538" spans="1:11" x14ac:dyDescent="0.2">
      <c r="A538" t="s">
        <v>281</v>
      </c>
      <c r="B538" t="s">
        <v>282</v>
      </c>
      <c r="C538" t="s">
        <v>283</v>
      </c>
      <c r="D538" t="s">
        <v>45</v>
      </c>
      <c r="E538" t="s">
        <v>46</v>
      </c>
      <c r="F538">
        <v>7453.11</v>
      </c>
      <c r="G538">
        <v>372.66</v>
      </c>
      <c r="H538">
        <v>7080.45</v>
      </c>
      <c r="I538" t="s">
        <v>56</v>
      </c>
      <c r="J538">
        <v>1.052632247950342</v>
      </c>
      <c r="K538" t="s">
        <v>5455</v>
      </c>
    </row>
    <row r="539" spans="1:11" x14ac:dyDescent="0.2">
      <c r="A539" t="s">
        <v>1030</v>
      </c>
      <c r="B539" t="s">
        <v>148</v>
      </c>
      <c r="C539" t="s">
        <v>305</v>
      </c>
      <c r="D539" t="s">
        <v>45</v>
      </c>
      <c r="E539" t="s">
        <v>46</v>
      </c>
      <c r="F539">
        <v>8271.5</v>
      </c>
      <c r="G539">
        <v>413.58</v>
      </c>
      <c r="H539">
        <v>7857.92</v>
      </c>
      <c r="I539" t="s">
        <v>29</v>
      </c>
      <c r="J539">
        <v>1.052632248737579</v>
      </c>
      <c r="K539" t="s">
        <v>5455</v>
      </c>
    </row>
    <row r="540" spans="1:11" x14ac:dyDescent="0.2">
      <c r="A540" t="s">
        <v>4582</v>
      </c>
      <c r="B540" t="s">
        <v>557</v>
      </c>
      <c r="C540" t="s">
        <v>557</v>
      </c>
      <c r="D540" t="s">
        <v>45</v>
      </c>
      <c r="E540" t="s">
        <v>46</v>
      </c>
      <c r="F540">
        <v>5781.13</v>
      </c>
      <c r="G540">
        <v>289.06</v>
      </c>
      <c r="H540">
        <v>5492.07</v>
      </c>
      <c r="I540" t="s">
        <v>29</v>
      </c>
      <c r="J540">
        <v>1.0526322497710341</v>
      </c>
      <c r="K540" t="s">
        <v>5455</v>
      </c>
    </row>
    <row r="541" spans="1:11" x14ac:dyDescent="0.2">
      <c r="A541" t="s">
        <v>3195</v>
      </c>
      <c r="B541" t="s">
        <v>106</v>
      </c>
      <c r="C541" t="s">
        <v>340</v>
      </c>
      <c r="D541" t="s">
        <v>45</v>
      </c>
      <c r="E541" t="s">
        <v>46</v>
      </c>
      <c r="F541">
        <v>7947.9</v>
      </c>
      <c r="G541">
        <v>397.4</v>
      </c>
      <c r="H541">
        <v>7550.5</v>
      </c>
      <c r="I541" t="s">
        <v>29</v>
      </c>
      <c r="J541">
        <v>1.052632276008211</v>
      </c>
      <c r="K541" t="s">
        <v>5455</v>
      </c>
    </row>
    <row r="542" spans="1:11" x14ac:dyDescent="0.2">
      <c r="A542" t="s">
        <v>5285</v>
      </c>
      <c r="B542" t="s">
        <v>679</v>
      </c>
      <c r="C542" t="s">
        <v>85</v>
      </c>
      <c r="D542" t="s">
        <v>45</v>
      </c>
      <c r="E542" t="s">
        <v>46</v>
      </c>
      <c r="F542">
        <v>4765.34</v>
      </c>
      <c r="G542">
        <v>238.27</v>
      </c>
      <c r="H542">
        <v>4527.07</v>
      </c>
      <c r="I542" t="s">
        <v>29</v>
      </c>
      <c r="J542">
        <v>1.052632276505554</v>
      </c>
      <c r="K542" t="s">
        <v>5455</v>
      </c>
    </row>
    <row r="543" spans="1:11" x14ac:dyDescent="0.2">
      <c r="A543" t="s">
        <v>3020</v>
      </c>
      <c r="B543" t="s">
        <v>238</v>
      </c>
      <c r="C543" t="s">
        <v>124</v>
      </c>
      <c r="D543" t="s">
        <v>45</v>
      </c>
      <c r="E543" t="s">
        <v>46</v>
      </c>
      <c r="F543">
        <v>3171.56</v>
      </c>
      <c r="G543">
        <v>158.58000000000001</v>
      </c>
      <c r="H543">
        <v>3012.98</v>
      </c>
      <c r="I543" t="s">
        <v>29</v>
      </c>
      <c r="J543">
        <v>1.052632277678577</v>
      </c>
      <c r="K543" t="s">
        <v>5455</v>
      </c>
    </row>
    <row r="544" spans="1:11" x14ac:dyDescent="0.2">
      <c r="A544" t="s">
        <v>4773</v>
      </c>
      <c r="B544" t="s">
        <v>516</v>
      </c>
      <c r="C544" t="s">
        <v>520</v>
      </c>
      <c r="D544" t="s">
        <v>45</v>
      </c>
      <c r="E544" t="s">
        <v>46</v>
      </c>
      <c r="F544">
        <v>2362.5700000000002</v>
      </c>
      <c r="G544">
        <v>118.13</v>
      </c>
      <c r="H544">
        <v>2244.44</v>
      </c>
      <c r="I544" t="s">
        <v>29</v>
      </c>
      <c r="J544">
        <v>1.052632282440163</v>
      </c>
      <c r="K544" t="s">
        <v>5455</v>
      </c>
    </row>
    <row r="545" spans="1:11" x14ac:dyDescent="0.2">
      <c r="A545" t="s">
        <v>2114</v>
      </c>
      <c r="B545" t="s">
        <v>253</v>
      </c>
      <c r="C545" t="s">
        <v>824</v>
      </c>
      <c r="D545" t="s">
        <v>45</v>
      </c>
      <c r="E545" t="s">
        <v>46</v>
      </c>
      <c r="F545">
        <v>6071.52</v>
      </c>
      <c r="G545">
        <v>303.58</v>
      </c>
      <c r="H545">
        <v>5767.94</v>
      </c>
      <c r="I545" t="s">
        <v>29</v>
      </c>
      <c r="J545">
        <v>1.0526323089352529</v>
      </c>
      <c r="K545" t="s">
        <v>5455</v>
      </c>
    </row>
    <row r="546" spans="1:11" x14ac:dyDescent="0.2">
      <c r="A546" t="s">
        <v>2574</v>
      </c>
      <c r="B546" t="s">
        <v>286</v>
      </c>
      <c r="C546" t="s">
        <v>458</v>
      </c>
      <c r="D546" t="s">
        <v>45</v>
      </c>
      <c r="E546" t="s">
        <v>46</v>
      </c>
      <c r="F546">
        <v>3717.35</v>
      </c>
      <c r="G546">
        <v>185.87</v>
      </c>
      <c r="H546">
        <v>3531.48</v>
      </c>
      <c r="I546" t="s">
        <v>29</v>
      </c>
      <c r="J546">
        <v>1.05263232412473</v>
      </c>
      <c r="K546" t="s">
        <v>5455</v>
      </c>
    </row>
    <row r="547" spans="1:11" x14ac:dyDescent="0.2">
      <c r="A547" t="s">
        <v>1993</v>
      </c>
      <c r="B547" t="s">
        <v>26</v>
      </c>
      <c r="C547" t="s">
        <v>141</v>
      </c>
      <c r="D547" t="s">
        <v>45</v>
      </c>
      <c r="E547" t="s">
        <v>46</v>
      </c>
      <c r="F547">
        <v>5024.7299999999996</v>
      </c>
      <c r="G547">
        <v>251.24</v>
      </c>
      <c r="H547">
        <v>4773.49</v>
      </c>
      <c r="I547" t="s">
        <v>41</v>
      </c>
      <c r="J547">
        <v>1.0526323507538511</v>
      </c>
      <c r="K547" t="s">
        <v>5455</v>
      </c>
    </row>
    <row r="548" spans="1:11" x14ac:dyDescent="0.2">
      <c r="A548" t="s">
        <v>1427</v>
      </c>
      <c r="B548" t="s">
        <v>181</v>
      </c>
      <c r="C548" t="s">
        <v>121</v>
      </c>
      <c r="D548" t="s">
        <v>45</v>
      </c>
      <c r="E548" t="s">
        <v>46</v>
      </c>
      <c r="F548">
        <v>6110.51</v>
      </c>
      <c r="G548">
        <v>305.52999999999997</v>
      </c>
      <c r="H548">
        <v>5804.98</v>
      </c>
      <c r="I548" t="s">
        <v>29</v>
      </c>
      <c r="J548">
        <v>1.052632394943652</v>
      </c>
      <c r="K548" t="s">
        <v>5455</v>
      </c>
    </row>
    <row r="549" spans="1:11" x14ac:dyDescent="0.2">
      <c r="A549" t="s">
        <v>4946</v>
      </c>
      <c r="B549" t="s">
        <v>1234</v>
      </c>
      <c r="C549" t="s">
        <v>400</v>
      </c>
      <c r="D549" t="s">
        <v>45</v>
      </c>
      <c r="E549" t="s">
        <v>46</v>
      </c>
      <c r="F549">
        <v>5292.12</v>
      </c>
      <c r="G549">
        <v>264.61</v>
      </c>
      <c r="H549">
        <v>5027.51</v>
      </c>
      <c r="I549" t="s">
        <v>29</v>
      </c>
      <c r="J549">
        <v>1.0526324164447209</v>
      </c>
      <c r="K549" t="s">
        <v>5455</v>
      </c>
    </row>
    <row r="550" spans="1:11" x14ac:dyDescent="0.2">
      <c r="A550" t="s">
        <v>4955</v>
      </c>
      <c r="B550" t="s">
        <v>449</v>
      </c>
      <c r="C550" t="s">
        <v>839</v>
      </c>
      <c r="D550" t="s">
        <v>45</v>
      </c>
      <c r="E550" t="s">
        <v>46</v>
      </c>
      <c r="F550">
        <v>5216.32</v>
      </c>
      <c r="G550">
        <v>260.82</v>
      </c>
      <c r="H550">
        <v>4955.5</v>
      </c>
      <c r="I550" t="s">
        <v>29</v>
      </c>
      <c r="J550">
        <v>1.05263242861467</v>
      </c>
      <c r="K550" t="s">
        <v>5455</v>
      </c>
    </row>
    <row r="551" spans="1:11" x14ac:dyDescent="0.2">
      <c r="A551" t="s">
        <v>1487</v>
      </c>
      <c r="B551" t="s">
        <v>1035</v>
      </c>
      <c r="C551" t="s">
        <v>1035</v>
      </c>
      <c r="D551" t="s">
        <v>45</v>
      </c>
      <c r="E551" t="s">
        <v>46</v>
      </c>
      <c r="F551">
        <v>3203.55</v>
      </c>
      <c r="G551">
        <v>160.18</v>
      </c>
      <c r="H551">
        <v>3043.37</v>
      </c>
      <c r="I551" t="s">
        <v>29</v>
      </c>
      <c r="J551">
        <v>1.0526324436397809</v>
      </c>
      <c r="K551" t="s">
        <v>5455</v>
      </c>
    </row>
    <row r="552" spans="1:11" x14ac:dyDescent="0.2">
      <c r="A552" t="s">
        <v>3919</v>
      </c>
      <c r="B552" t="s">
        <v>1278</v>
      </c>
      <c r="C552" t="s">
        <v>1234</v>
      </c>
      <c r="D552" t="s">
        <v>45</v>
      </c>
      <c r="E552" t="s">
        <v>46</v>
      </c>
      <c r="F552">
        <v>6358.7</v>
      </c>
      <c r="G552">
        <v>317.94</v>
      </c>
      <c r="H552">
        <v>6040.76</v>
      </c>
      <c r="I552" t="s">
        <v>29</v>
      </c>
      <c r="J552">
        <v>1.052632450221495</v>
      </c>
      <c r="K552" t="s">
        <v>5455</v>
      </c>
    </row>
    <row r="553" spans="1:11" x14ac:dyDescent="0.2">
      <c r="A553" t="s">
        <v>2205</v>
      </c>
      <c r="B553" t="s">
        <v>44</v>
      </c>
      <c r="C553" t="s">
        <v>454</v>
      </c>
      <c r="D553" t="s">
        <v>45</v>
      </c>
      <c r="E553" t="s">
        <v>46</v>
      </c>
      <c r="F553">
        <v>3802.54</v>
      </c>
      <c r="G553">
        <v>190.13</v>
      </c>
      <c r="H553">
        <v>3612.41</v>
      </c>
      <c r="I553" t="s">
        <v>29</v>
      </c>
      <c r="J553">
        <v>1.05263245312686</v>
      </c>
      <c r="K553" t="s">
        <v>5455</v>
      </c>
    </row>
    <row r="554" spans="1:11" x14ac:dyDescent="0.2">
      <c r="A554" t="s">
        <v>3277</v>
      </c>
      <c r="B554" t="s">
        <v>551</v>
      </c>
      <c r="C554" t="s">
        <v>551</v>
      </c>
      <c r="D554" t="s">
        <v>45</v>
      </c>
      <c r="E554" t="s">
        <v>46</v>
      </c>
      <c r="F554">
        <v>2533.16</v>
      </c>
      <c r="G554">
        <v>126.66</v>
      </c>
      <c r="H554">
        <v>2406.5</v>
      </c>
      <c r="I554" t="s">
        <v>41</v>
      </c>
      <c r="J554">
        <v>1.052632453771037</v>
      </c>
      <c r="K554" t="s">
        <v>5455</v>
      </c>
    </row>
    <row r="555" spans="1:11" x14ac:dyDescent="0.2">
      <c r="A555" t="s">
        <v>2541</v>
      </c>
      <c r="B555" t="s">
        <v>236</v>
      </c>
      <c r="C555" t="s">
        <v>317</v>
      </c>
      <c r="D555" t="s">
        <v>45</v>
      </c>
      <c r="E555" t="s">
        <v>46</v>
      </c>
      <c r="F555">
        <v>5060.72</v>
      </c>
      <c r="G555">
        <v>253.04</v>
      </c>
      <c r="H555">
        <v>4807.68</v>
      </c>
      <c r="I555" t="s">
        <v>29</v>
      </c>
      <c r="J555">
        <v>1.052632454739084</v>
      </c>
      <c r="K555" t="s">
        <v>5455</v>
      </c>
    </row>
    <row r="556" spans="1:11" x14ac:dyDescent="0.2">
      <c r="A556" t="s">
        <v>2220</v>
      </c>
      <c r="B556" t="s">
        <v>81</v>
      </c>
      <c r="C556" t="s">
        <v>467</v>
      </c>
      <c r="D556" t="s">
        <v>45</v>
      </c>
      <c r="E556" t="s">
        <v>46</v>
      </c>
      <c r="F556">
        <v>5673.31</v>
      </c>
      <c r="G556">
        <v>283.67</v>
      </c>
      <c r="H556">
        <v>5389.64</v>
      </c>
      <c r="I556" t="s">
        <v>29</v>
      </c>
      <c r="J556">
        <v>1.0526324578264969</v>
      </c>
      <c r="K556" t="s">
        <v>5455</v>
      </c>
    </row>
    <row r="557" spans="1:11" x14ac:dyDescent="0.2">
      <c r="A557" t="s">
        <v>4974</v>
      </c>
      <c r="B557" t="s">
        <v>94</v>
      </c>
      <c r="C557" t="s">
        <v>353</v>
      </c>
      <c r="D557" t="s">
        <v>45</v>
      </c>
      <c r="E557" t="s">
        <v>46</v>
      </c>
      <c r="F557">
        <v>5029.5200000000004</v>
      </c>
      <c r="G557">
        <v>251.48</v>
      </c>
      <c r="H557">
        <v>4778.04</v>
      </c>
      <c r="I557" t="s">
        <v>56</v>
      </c>
      <c r="J557">
        <v>1.052632460171953</v>
      </c>
      <c r="K557" t="s">
        <v>5455</v>
      </c>
    </row>
    <row r="558" spans="1:11" x14ac:dyDescent="0.2">
      <c r="A558" t="s">
        <v>972</v>
      </c>
      <c r="B558" t="s">
        <v>630</v>
      </c>
      <c r="C558" t="s">
        <v>516</v>
      </c>
      <c r="D558" t="s">
        <v>45</v>
      </c>
      <c r="E558" t="s">
        <v>46</v>
      </c>
      <c r="F558">
        <v>2488.96</v>
      </c>
      <c r="G558">
        <v>124.45</v>
      </c>
      <c r="H558">
        <v>2364.5100000000002</v>
      </c>
      <c r="I558" t="s">
        <v>56</v>
      </c>
      <c r="J558">
        <v>1.052632469306537</v>
      </c>
      <c r="K558" t="s">
        <v>5455</v>
      </c>
    </row>
    <row r="559" spans="1:11" x14ac:dyDescent="0.2">
      <c r="A559" t="s">
        <v>5098</v>
      </c>
      <c r="B559" t="s">
        <v>574</v>
      </c>
      <c r="C559" t="s">
        <v>258</v>
      </c>
      <c r="D559" t="s">
        <v>45</v>
      </c>
      <c r="E559" t="s">
        <v>46</v>
      </c>
      <c r="F559">
        <v>5412.31</v>
      </c>
      <c r="G559">
        <v>270.62</v>
      </c>
      <c r="H559">
        <v>5141.6899999999996</v>
      </c>
      <c r="I559" t="s">
        <v>56</v>
      </c>
      <c r="J559">
        <v>1.0526325002090751</v>
      </c>
      <c r="K559" t="s">
        <v>5455</v>
      </c>
    </row>
    <row r="560" spans="1:11" x14ac:dyDescent="0.2">
      <c r="A560" t="s">
        <v>3966</v>
      </c>
      <c r="B560" t="s">
        <v>317</v>
      </c>
      <c r="C560" t="s">
        <v>324</v>
      </c>
      <c r="D560" t="s">
        <v>45</v>
      </c>
      <c r="E560" t="s">
        <v>46</v>
      </c>
      <c r="F560">
        <v>5875.1</v>
      </c>
      <c r="G560">
        <v>293.76</v>
      </c>
      <c r="H560">
        <v>5581.34</v>
      </c>
      <c r="I560" t="s">
        <v>29</v>
      </c>
      <c r="J560">
        <v>1.0526325219391759</v>
      </c>
      <c r="K560" t="s">
        <v>5455</v>
      </c>
    </row>
    <row r="561" spans="1:11" x14ac:dyDescent="0.2">
      <c r="A561" t="s">
        <v>1674</v>
      </c>
      <c r="B561" t="s">
        <v>307</v>
      </c>
      <c r="C561" t="s">
        <v>136</v>
      </c>
      <c r="D561" t="s">
        <v>45</v>
      </c>
      <c r="E561" t="s">
        <v>46</v>
      </c>
      <c r="F561">
        <v>4961.3100000000004</v>
      </c>
      <c r="G561">
        <v>248.07</v>
      </c>
      <c r="H561">
        <v>4713.24</v>
      </c>
      <c r="I561" t="s">
        <v>29</v>
      </c>
      <c r="J561">
        <v>1.052632583954987</v>
      </c>
      <c r="K561" t="s">
        <v>5455</v>
      </c>
    </row>
    <row r="562" spans="1:11" x14ac:dyDescent="0.2">
      <c r="A562" t="s">
        <v>3871</v>
      </c>
      <c r="B562" t="s">
        <v>1101</v>
      </c>
      <c r="C562" t="s">
        <v>468</v>
      </c>
      <c r="D562" t="s">
        <v>45</v>
      </c>
      <c r="E562" t="s">
        <v>46</v>
      </c>
      <c r="F562">
        <v>2739.35</v>
      </c>
      <c r="G562">
        <v>136.97</v>
      </c>
      <c r="H562">
        <v>2602.38</v>
      </c>
      <c r="I562" t="s">
        <v>29</v>
      </c>
      <c r="J562">
        <v>1.052632590167462</v>
      </c>
      <c r="K562" t="s">
        <v>5455</v>
      </c>
    </row>
    <row r="563" spans="1:11" x14ac:dyDescent="0.2">
      <c r="A563" t="s">
        <v>3908</v>
      </c>
      <c r="B563" t="s">
        <v>708</v>
      </c>
      <c r="C563" t="s">
        <v>799</v>
      </c>
      <c r="D563" t="s">
        <v>45</v>
      </c>
      <c r="E563" t="s">
        <v>46</v>
      </c>
      <c r="F563">
        <v>3557.93</v>
      </c>
      <c r="G563">
        <v>177.9</v>
      </c>
      <c r="H563">
        <v>3380.03</v>
      </c>
      <c r="I563" t="s">
        <v>29</v>
      </c>
      <c r="J563">
        <v>1.0526326689408081</v>
      </c>
      <c r="K563" t="s">
        <v>5455</v>
      </c>
    </row>
    <row r="564" spans="1:11" x14ac:dyDescent="0.2">
      <c r="A564" t="s">
        <v>2998</v>
      </c>
      <c r="B564" t="s">
        <v>605</v>
      </c>
      <c r="C564" t="s">
        <v>605</v>
      </c>
      <c r="D564" t="s">
        <v>45</v>
      </c>
      <c r="E564" t="s">
        <v>46</v>
      </c>
      <c r="F564">
        <v>3439.53</v>
      </c>
      <c r="G564">
        <v>171.98</v>
      </c>
      <c r="H564">
        <v>3267.55</v>
      </c>
      <c r="I564" t="s">
        <v>41</v>
      </c>
      <c r="J564">
        <v>1.052632706462028</v>
      </c>
      <c r="K564" t="s">
        <v>5455</v>
      </c>
    </row>
    <row r="565" spans="1:11" x14ac:dyDescent="0.2">
      <c r="A565" t="s">
        <v>2496</v>
      </c>
      <c r="B565" t="s">
        <v>904</v>
      </c>
      <c r="C565" t="s">
        <v>197</v>
      </c>
      <c r="D565" t="s">
        <v>45</v>
      </c>
      <c r="E565" t="s">
        <v>46</v>
      </c>
      <c r="F565">
        <v>4878.3</v>
      </c>
      <c r="G565">
        <v>243.92</v>
      </c>
      <c r="H565">
        <v>4634.38</v>
      </c>
      <c r="I565" t="s">
        <v>29</v>
      </c>
      <c r="J565">
        <v>1.052632714624179</v>
      </c>
      <c r="K565" t="s">
        <v>5455</v>
      </c>
    </row>
    <row r="566" spans="1:11" x14ac:dyDescent="0.2">
      <c r="A566" t="s">
        <v>1575</v>
      </c>
      <c r="B566" t="s">
        <v>391</v>
      </c>
      <c r="C566" t="s">
        <v>213</v>
      </c>
      <c r="D566" t="s">
        <v>45</v>
      </c>
      <c r="E566" t="s">
        <v>46</v>
      </c>
      <c r="F566">
        <v>2392.5500000000002</v>
      </c>
      <c r="G566">
        <v>119.63</v>
      </c>
      <c r="H566">
        <v>2272.92</v>
      </c>
      <c r="I566" t="s">
        <v>29</v>
      </c>
      <c r="J566">
        <v>1.0526327367439241</v>
      </c>
      <c r="K566" t="s">
        <v>5455</v>
      </c>
    </row>
    <row r="567" spans="1:11" x14ac:dyDescent="0.2">
      <c r="A567" t="s">
        <v>1679</v>
      </c>
      <c r="B567" t="s">
        <v>165</v>
      </c>
      <c r="C567" t="s">
        <v>165</v>
      </c>
      <c r="D567" t="s">
        <v>45</v>
      </c>
      <c r="E567" t="s">
        <v>46</v>
      </c>
      <c r="F567">
        <v>2359.75</v>
      </c>
      <c r="G567">
        <v>117.99</v>
      </c>
      <c r="H567">
        <v>2241.7600000000002</v>
      </c>
      <c r="I567" t="s">
        <v>29</v>
      </c>
      <c r="J567">
        <v>1.052632752837056</v>
      </c>
      <c r="K567" t="s">
        <v>5455</v>
      </c>
    </row>
    <row r="568" spans="1:11" x14ac:dyDescent="0.2">
      <c r="A568" t="s">
        <v>4623</v>
      </c>
      <c r="B568" t="s">
        <v>618</v>
      </c>
      <c r="C568" t="s">
        <v>618</v>
      </c>
      <c r="D568" t="s">
        <v>45</v>
      </c>
      <c r="E568" t="s">
        <v>46</v>
      </c>
      <c r="F568">
        <v>2696.14</v>
      </c>
      <c r="G568">
        <v>134.81</v>
      </c>
      <c r="H568">
        <v>2561.33</v>
      </c>
      <c r="I568" t="s">
        <v>29</v>
      </c>
      <c r="J568">
        <v>1.0526328118594639</v>
      </c>
      <c r="K568" t="s">
        <v>5455</v>
      </c>
    </row>
    <row r="569" spans="1:11" x14ac:dyDescent="0.2">
      <c r="A569" t="s">
        <v>5355</v>
      </c>
      <c r="B569" t="s">
        <v>807</v>
      </c>
      <c r="C569" t="s">
        <v>454</v>
      </c>
      <c r="D569" t="s">
        <v>45</v>
      </c>
      <c r="E569" t="s">
        <v>46</v>
      </c>
      <c r="F569">
        <v>2644.14</v>
      </c>
      <c r="G569">
        <v>132.21</v>
      </c>
      <c r="H569">
        <v>2511.9299999999998</v>
      </c>
      <c r="I569" t="s">
        <v>29</v>
      </c>
      <c r="J569">
        <v>1.0526328361061019</v>
      </c>
      <c r="K569" t="s">
        <v>5455</v>
      </c>
    </row>
    <row r="570" spans="1:11" x14ac:dyDescent="0.2">
      <c r="A570" t="s">
        <v>3291</v>
      </c>
      <c r="B570" t="s">
        <v>75</v>
      </c>
      <c r="C570" t="s">
        <v>346</v>
      </c>
      <c r="D570" t="s">
        <v>45</v>
      </c>
      <c r="E570" t="s">
        <v>46</v>
      </c>
      <c r="F570">
        <v>4273.8999999999996</v>
      </c>
      <c r="G570">
        <v>213.7</v>
      </c>
      <c r="H570">
        <v>4060.2</v>
      </c>
      <c r="I570" t="s">
        <v>29</v>
      </c>
      <c r="J570">
        <v>1.0526328752278209</v>
      </c>
      <c r="K570" t="s">
        <v>5455</v>
      </c>
    </row>
    <row r="571" spans="1:11" x14ac:dyDescent="0.2">
      <c r="A571" t="s">
        <v>1675</v>
      </c>
      <c r="B571" t="s">
        <v>337</v>
      </c>
      <c r="C571" t="s">
        <v>566</v>
      </c>
      <c r="D571" t="s">
        <v>45</v>
      </c>
      <c r="E571" t="s">
        <v>46</v>
      </c>
      <c r="F571">
        <v>2991.73</v>
      </c>
      <c r="G571">
        <v>149.59</v>
      </c>
      <c r="H571">
        <v>2842.14</v>
      </c>
      <c r="I571" t="s">
        <v>41</v>
      </c>
      <c r="J571">
        <v>1.0526328752278209</v>
      </c>
      <c r="K571" t="s">
        <v>5455</v>
      </c>
    </row>
    <row r="572" spans="1:11" x14ac:dyDescent="0.2">
      <c r="A572" t="s">
        <v>2299</v>
      </c>
      <c r="B572" t="s">
        <v>72</v>
      </c>
      <c r="C572" t="s">
        <v>97</v>
      </c>
      <c r="D572" t="s">
        <v>45</v>
      </c>
      <c r="E572" t="s">
        <v>46</v>
      </c>
      <c r="F572">
        <v>4269.3</v>
      </c>
      <c r="G572">
        <v>213.47</v>
      </c>
      <c r="H572">
        <v>4055.83</v>
      </c>
      <c r="I572" t="s">
        <v>29</v>
      </c>
      <c r="J572">
        <v>1.052632876624513</v>
      </c>
      <c r="K572" t="s">
        <v>5455</v>
      </c>
    </row>
    <row r="573" spans="1:11" x14ac:dyDescent="0.2">
      <c r="A573" t="s">
        <v>1350</v>
      </c>
      <c r="B573" t="s">
        <v>597</v>
      </c>
      <c r="C573" t="s">
        <v>289</v>
      </c>
      <c r="D573" t="s">
        <v>45</v>
      </c>
      <c r="E573" t="s">
        <v>46</v>
      </c>
      <c r="F573">
        <v>2387.7399999999998</v>
      </c>
      <c r="G573">
        <v>119.39</v>
      </c>
      <c r="H573">
        <v>2268.35</v>
      </c>
      <c r="I573" t="s">
        <v>29</v>
      </c>
      <c r="J573">
        <v>1.052632971102343</v>
      </c>
      <c r="K573" t="s">
        <v>5455</v>
      </c>
    </row>
    <row r="574" spans="1:11" x14ac:dyDescent="0.2">
      <c r="A574" t="s">
        <v>1928</v>
      </c>
      <c r="B574" t="s">
        <v>156</v>
      </c>
      <c r="C574" t="s">
        <v>661</v>
      </c>
      <c r="D574" t="s">
        <v>45</v>
      </c>
      <c r="E574" t="s">
        <v>46</v>
      </c>
      <c r="F574">
        <v>3119.92</v>
      </c>
      <c r="G574">
        <v>156</v>
      </c>
      <c r="H574">
        <v>2963.92</v>
      </c>
      <c r="I574" t="s">
        <v>41</v>
      </c>
      <c r="J574">
        <v>1.0526329995411481</v>
      </c>
      <c r="K574" t="s">
        <v>5455</v>
      </c>
    </row>
    <row r="575" spans="1:11" x14ac:dyDescent="0.2">
      <c r="A575" t="s">
        <v>5231</v>
      </c>
      <c r="B575" t="s">
        <v>557</v>
      </c>
      <c r="C575" t="s">
        <v>902</v>
      </c>
      <c r="D575" t="s">
        <v>45</v>
      </c>
      <c r="E575" t="s">
        <v>46</v>
      </c>
      <c r="F575">
        <v>2889.12</v>
      </c>
      <c r="G575">
        <v>144.46</v>
      </c>
      <c r="H575">
        <v>2744.66</v>
      </c>
      <c r="I575" t="s">
        <v>29</v>
      </c>
      <c r="J575">
        <v>1.0526331130267499</v>
      </c>
      <c r="K575" t="s">
        <v>5455</v>
      </c>
    </row>
    <row r="576" spans="1:11" x14ac:dyDescent="0.2">
      <c r="A576" t="s">
        <v>42</v>
      </c>
      <c r="B576" t="s">
        <v>43</v>
      </c>
      <c r="C576" t="s">
        <v>44</v>
      </c>
      <c r="D576" t="s">
        <v>45</v>
      </c>
      <c r="E576" t="s">
        <v>46</v>
      </c>
      <c r="F576">
        <v>3442.3</v>
      </c>
      <c r="G576">
        <v>172.12</v>
      </c>
      <c r="H576">
        <v>3270.18</v>
      </c>
      <c r="I576" t="s">
        <v>29</v>
      </c>
      <c r="J576">
        <v>1.052633188387184</v>
      </c>
      <c r="K576" t="s">
        <v>5455</v>
      </c>
    </row>
    <row r="577" spans="1:11" x14ac:dyDescent="0.2">
      <c r="A577" t="s">
        <v>805</v>
      </c>
      <c r="B577" t="s">
        <v>551</v>
      </c>
      <c r="C577" t="s">
        <v>51</v>
      </c>
      <c r="D577" t="s">
        <v>45</v>
      </c>
      <c r="E577" t="s">
        <v>46</v>
      </c>
      <c r="F577">
        <v>3076.11</v>
      </c>
      <c r="G577">
        <v>153.81</v>
      </c>
      <c r="H577">
        <v>2922.3</v>
      </c>
      <c r="I577" t="s">
        <v>29</v>
      </c>
      <c r="J577">
        <v>1.052633199876809</v>
      </c>
      <c r="K577" t="s">
        <v>5455</v>
      </c>
    </row>
    <row r="578" spans="1:11" x14ac:dyDescent="0.2">
      <c r="A578" t="s">
        <v>1682</v>
      </c>
      <c r="B578" t="s">
        <v>78</v>
      </c>
      <c r="C578" t="s">
        <v>181</v>
      </c>
      <c r="D578" t="s">
        <v>45</v>
      </c>
      <c r="E578" t="s">
        <v>46</v>
      </c>
      <c r="F578">
        <v>2379.9299999999998</v>
      </c>
      <c r="G578">
        <v>119</v>
      </c>
      <c r="H578">
        <v>2260.9299999999998</v>
      </c>
      <c r="I578" t="s">
        <v>29</v>
      </c>
      <c r="J578">
        <v>1.052633208458466</v>
      </c>
      <c r="K578" t="s">
        <v>5455</v>
      </c>
    </row>
    <row r="579" spans="1:11" x14ac:dyDescent="0.2">
      <c r="A579" t="s">
        <v>5049</v>
      </c>
      <c r="B579" t="s">
        <v>340</v>
      </c>
      <c r="C579" t="s">
        <v>401</v>
      </c>
      <c r="D579" t="s">
        <v>45</v>
      </c>
      <c r="E579" t="s">
        <v>46</v>
      </c>
      <c r="F579">
        <v>2619.92</v>
      </c>
      <c r="G579">
        <v>131</v>
      </c>
      <c r="H579">
        <v>2488.92</v>
      </c>
      <c r="I579" t="s">
        <v>29</v>
      </c>
      <c r="J579">
        <v>1.052633270655545</v>
      </c>
      <c r="K579" t="s">
        <v>5455</v>
      </c>
    </row>
    <row r="580" spans="1:11" x14ac:dyDescent="0.2">
      <c r="A580" t="s">
        <v>4581</v>
      </c>
      <c r="B580" t="s">
        <v>348</v>
      </c>
      <c r="C580" t="s">
        <v>98</v>
      </c>
      <c r="D580" t="s">
        <v>45</v>
      </c>
      <c r="E580" t="s">
        <v>46</v>
      </c>
      <c r="F580">
        <v>2733.31</v>
      </c>
      <c r="G580">
        <v>136.66999999999999</v>
      </c>
      <c r="H580">
        <v>2596.64</v>
      </c>
      <c r="I580" t="s">
        <v>29</v>
      </c>
      <c r="J580">
        <v>1.05263340316717</v>
      </c>
      <c r="K580" t="s">
        <v>5455</v>
      </c>
    </row>
    <row r="581" spans="1:11" x14ac:dyDescent="0.2">
      <c r="A581" t="s">
        <v>1891</v>
      </c>
      <c r="B581" t="s">
        <v>373</v>
      </c>
      <c r="C581" t="s">
        <v>75</v>
      </c>
      <c r="D581" t="s">
        <v>45</v>
      </c>
      <c r="E581" t="s">
        <v>46</v>
      </c>
      <c r="F581">
        <v>2705.71</v>
      </c>
      <c r="G581">
        <v>135.29</v>
      </c>
      <c r="H581">
        <v>2570.42</v>
      </c>
      <c r="I581" t="s">
        <v>29</v>
      </c>
      <c r="J581">
        <v>1.0526334217754301</v>
      </c>
      <c r="K581" t="s">
        <v>5455</v>
      </c>
    </row>
    <row r="582" spans="1:11" x14ac:dyDescent="0.2">
      <c r="A582" t="s">
        <v>4661</v>
      </c>
      <c r="B582" t="s">
        <v>824</v>
      </c>
      <c r="C582" t="s">
        <v>467</v>
      </c>
      <c r="D582" t="s">
        <v>45</v>
      </c>
      <c r="E582" t="s">
        <v>46</v>
      </c>
      <c r="F582">
        <v>2578.6999999999998</v>
      </c>
      <c r="G582">
        <v>128.94</v>
      </c>
      <c r="H582">
        <v>2449.7600000000002</v>
      </c>
      <c r="I582" t="s">
        <v>41</v>
      </c>
      <c r="J582">
        <v>1.05263372738554</v>
      </c>
      <c r="K582" t="s">
        <v>5455</v>
      </c>
    </row>
    <row r="583" spans="1:11" x14ac:dyDescent="0.2">
      <c r="A583" t="s">
        <v>4025</v>
      </c>
      <c r="B583" t="s">
        <v>261</v>
      </c>
      <c r="C583" t="s">
        <v>220</v>
      </c>
      <c r="D583" t="s">
        <v>45</v>
      </c>
      <c r="E583" t="s">
        <v>46</v>
      </c>
      <c r="F583">
        <v>2157.11</v>
      </c>
      <c r="G583">
        <v>107.86</v>
      </c>
      <c r="H583">
        <v>2049.25</v>
      </c>
      <c r="I583" t="s">
        <v>41</v>
      </c>
      <c r="J583">
        <v>1.052633890447725</v>
      </c>
      <c r="K583" t="s">
        <v>5455</v>
      </c>
    </row>
    <row r="584" spans="1:11" x14ac:dyDescent="0.2">
      <c r="A584" t="s">
        <v>3068</v>
      </c>
      <c r="B584" t="s">
        <v>378</v>
      </c>
      <c r="C584" t="s">
        <v>454</v>
      </c>
      <c r="D584" t="s">
        <v>45</v>
      </c>
      <c r="E584" t="s">
        <v>46</v>
      </c>
      <c r="F584">
        <v>2390.6999999999998</v>
      </c>
      <c r="G584">
        <v>119.54</v>
      </c>
      <c r="H584">
        <v>2271.16</v>
      </c>
      <c r="I584" t="s">
        <v>56</v>
      </c>
      <c r="J584">
        <v>1.052633896334912</v>
      </c>
      <c r="K584" t="s">
        <v>5455</v>
      </c>
    </row>
    <row r="585" spans="1:11" x14ac:dyDescent="0.2">
      <c r="A585" t="s">
        <v>4561</v>
      </c>
      <c r="B585" t="s">
        <v>294</v>
      </c>
      <c r="C585" t="s">
        <v>101</v>
      </c>
      <c r="D585" t="s">
        <v>45</v>
      </c>
      <c r="E585" t="s">
        <v>46</v>
      </c>
      <c r="F585">
        <v>2205.1</v>
      </c>
      <c r="G585">
        <v>110.26</v>
      </c>
      <c r="H585">
        <v>2094.84</v>
      </c>
      <c r="I585" t="s">
        <v>29</v>
      </c>
      <c r="J585">
        <v>1.052634091386454</v>
      </c>
      <c r="K585" t="s">
        <v>5455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75823-DAF1-4970-BB7A-65B782A3AEE5}">
  <dimension ref="A1:F21"/>
  <sheetViews>
    <sheetView tabSelected="1" zoomScale="85" zoomScaleNormal="85" workbookViewId="0">
      <selection activeCell="A10" sqref="A10"/>
    </sheetView>
  </sheetViews>
  <sheetFormatPr defaultRowHeight="14.25" x14ac:dyDescent="0.2"/>
  <cols>
    <col min="1" max="1" width="70.125" customWidth="1"/>
    <col min="2" max="2" width="14" customWidth="1"/>
    <col min="3" max="3" width="18.375" customWidth="1"/>
    <col min="4" max="4" width="21.5" customWidth="1"/>
    <col min="5" max="5" width="21.125" customWidth="1"/>
    <col min="6" max="6" width="20.875" customWidth="1"/>
  </cols>
  <sheetData>
    <row r="1" spans="1:6" x14ac:dyDescent="0.2">
      <c r="A1" t="s">
        <v>5481</v>
      </c>
    </row>
    <row r="2" spans="1:6" x14ac:dyDescent="0.2">
      <c r="A2" s="18" t="s">
        <v>5506</v>
      </c>
    </row>
    <row r="5" spans="1:6" x14ac:dyDescent="0.2">
      <c r="A5" t="s">
        <v>5523</v>
      </c>
    </row>
    <row r="6" spans="1:6" x14ac:dyDescent="0.2">
      <c r="A6" s="17"/>
    </row>
    <row r="7" spans="1:6" x14ac:dyDescent="0.2">
      <c r="A7" s="18" t="s">
        <v>5524</v>
      </c>
      <c r="B7" s="6" t="s">
        <v>5470</v>
      </c>
      <c r="C7" s="6" t="s">
        <v>5473</v>
      </c>
      <c r="D7" t="s">
        <v>5504</v>
      </c>
      <c r="E7" t="s">
        <v>5474</v>
      </c>
      <c r="F7" t="s">
        <v>5476</v>
      </c>
    </row>
    <row r="8" spans="1:6" x14ac:dyDescent="0.2">
      <c r="A8" s="18" t="s">
        <v>5525</v>
      </c>
      <c r="B8" s="7" t="s">
        <v>5455</v>
      </c>
      <c r="C8">
        <v>7414.6190549828143</v>
      </c>
      <c r="D8">
        <v>4315308.2899999982</v>
      </c>
      <c r="E8">
        <v>4429213.8500000043</v>
      </c>
      <c r="F8" s="8">
        <v>0.97428312024265751</v>
      </c>
    </row>
    <row r="9" spans="1:6" x14ac:dyDescent="0.2">
      <c r="A9" s="18" t="s">
        <v>5526</v>
      </c>
      <c r="B9" s="10" t="s">
        <v>45</v>
      </c>
      <c r="C9">
        <v>7414.6190549828143</v>
      </c>
      <c r="D9">
        <v>4315308.2899999982</v>
      </c>
      <c r="E9">
        <v>4429213.8500000043</v>
      </c>
      <c r="F9" s="8">
        <v>0.97428312024265751</v>
      </c>
    </row>
    <row r="10" spans="1:6" x14ac:dyDescent="0.2">
      <c r="A10" s="18" t="s">
        <v>5527</v>
      </c>
      <c r="B10" s="7" t="s">
        <v>5451</v>
      </c>
      <c r="C10">
        <v>9632.2961418144023</v>
      </c>
      <c r="D10">
        <v>9237372.0000000112</v>
      </c>
      <c r="E10">
        <v>9237372.0000000112</v>
      </c>
      <c r="F10" s="8">
        <v>1</v>
      </c>
    </row>
    <row r="11" spans="1:6" x14ac:dyDescent="0.2">
      <c r="B11" s="10" t="s">
        <v>64</v>
      </c>
      <c r="C11">
        <v>9395.313500660508</v>
      </c>
      <c r="D11">
        <v>7112252.320000004</v>
      </c>
      <c r="E11">
        <v>7112252.320000004</v>
      </c>
      <c r="F11" s="8">
        <v>1</v>
      </c>
    </row>
    <row r="12" spans="1:6" x14ac:dyDescent="0.2">
      <c r="A12" s="19" t="s">
        <v>5483</v>
      </c>
      <c r="B12" s="10" t="s">
        <v>206</v>
      </c>
      <c r="C12">
        <v>10520.394455445543</v>
      </c>
      <c r="D12">
        <v>2125119.6799999997</v>
      </c>
      <c r="E12">
        <v>2125119.6799999997</v>
      </c>
      <c r="F12" s="8">
        <v>1</v>
      </c>
    </row>
    <row r="13" spans="1:6" x14ac:dyDescent="0.2">
      <c r="A13" s="20">
        <f>GETPIVOTDATA("Sum of Netmargin",$B$7,"channel_type","Direct")-GETPIVOTDATA("Sum of Netmargin",$B$7,"channel_type","OTA")</f>
        <v>9.4321073398268118E-2</v>
      </c>
      <c r="B13" s="7" t="s">
        <v>5460</v>
      </c>
      <c r="C13">
        <v>6607.330159235672</v>
      </c>
      <c r="D13">
        <v>2074701.6700000011</v>
      </c>
      <c r="E13">
        <v>2593377.04</v>
      </c>
      <c r="F13" s="8">
        <v>0.80000001465270976</v>
      </c>
    </row>
    <row r="14" spans="1:6" x14ac:dyDescent="0.2">
      <c r="B14" s="10" t="s">
        <v>169</v>
      </c>
      <c r="C14">
        <v>6607.330159235672</v>
      </c>
      <c r="D14">
        <v>2074701.6700000011</v>
      </c>
      <c r="E14">
        <v>2593377.04</v>
      </c>
      <c r="F14" s="8">
        <v>0.80000001465270976</v>
      </c>
    </row>
    <row r="15" spans="1:6" x14ac:dyDescent="0.2">
      <c r="B15" s="7" t="s">
        <v>5458</v>
      </c>
      <c r="C15">
        <v>7892.7551575931329</v>
      </c>
      <c r="D15">
        <v>2754571.5500000035</v>
      </c>
      <c r="E15">
        <v>3060635.1500000013</v>
      </c>
      <c r="F15" s="8">
        <v>0.89999997222798755</v>
      </c>
    </row>
    <row r="16" spans="1:6" x14ac:dyDescent="0.2">
      <c r="B16" s="10" t="s">
        <v>114</v>
      </c>
      <c r="C16">
        <v>7892.7551575931329</v>
      </c>
      <c r="D16">
        <v>2754571.5500000035</v>
      </c>
      <c r="E16">
        <v>3060635.1500000013</v>
      </c>
      <c r="F16" s="8">
        <v>0.89999997222798755</v>
      </c>
    </row>
    <row r="17" spans="2:6" x14ac:dyDescent="0.2">
      <c r="B17" s="7" t="s">
        <v>5444</v>
      </c>
      <c r="C17">
        <v>7453.9647889842818</v>
      </c>
      <c r="D17">
        <v>20841285.550000053</v>
      </c>
      <c r="E17">
        <v>23011781.480000045</v>
      </c>
      <c r="F17" s="8">
        <v>0.90567892660173188</v>
      </c>
    </row>
    <row r="18" spans="2:6" x14ac:dyDescent="0.2">
      <c r="B18" s="10" t="s">
        <v>33</v>
      </c>
      <c r="C18">
        <v>7469.1135178571403</v>
      </c>
      <c r="D18">
        <v>8365407.1399999969</v>
      </c>
      <c r="E18">
        <v>9283169.0699999928</v>
      </c>
      <c r="F18" s="8">
        <v>0.90113700148305098</v>
      </c>
    </row>
    <row r="19" spans="2:6" x14ac:dyDescent="0.2">
      <c r="B19" s="10" t="s">
        <v>27</v>
      </c>
      <c r="C19">
        <v>7641.5830484693915</v>
      </c>
      <c r="D19">
        <v>5991001.1100000031</v>
      </c>
      <c r="E19">
        <v>6813755.4500000002</v>
      </c>
      <c r="F19" s="8">
        <v>0.87925097311791589</v>
      </c>
    </row>
    <row r="20" spans="2:6" x14ac:dyDescent="0.2">
      <c r="B20" s="10" t="s">
        <v>52</v>
      </c>
      <c r="C20">
        <v>7270.0418161434982</v>
      </c>
      <c r="D20">
        <v>6484877.3000000007</v>
      </c>
      <c r="E20">
        <v>6914856.9600000046</v>
      </c>
      <c r="F20" s="8">
        <v>0.93781799645498332</v>
      </c>
    </row>
    <row r="21" spans="2:6" x14ac:dyDescent="0.2">
      <c r="B21" s="7" t="s">
        <v>5471</v>
      </c>
      <c r="C21">
        <v>7844.6478119999674</v>
      </c>
      <c r="D21">
        <v>39223239.059999838</v>
      </c>
      <c r="E21">
        <v>42332379.519999884</v>
      </c>
      <c r="F21" s="8">
        <v>0.92655408235364767</v>
      </c>
    </row>
  </sheetData>
  <conditionalFormatting pivot="1" sqref="C8 C9 C10 C11:C12 C13 C14 C15 C16 C17 C18:C2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8 D9 D10 D11:D12 D13 D14 D15 D16 D17 D18:D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8 E9 E10 E11:E12 E13 E14 E15 E16 E17 E18:E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9 F8 F10 F11 F12 F13 F14 F15 F16 F17 F18 F19 F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E271-46F4-4D9C-9E27-353F13B1EF6A}">
  <dimension ref="A1:M90"/>
  <sheetViews>
    <sheetView topLeftCell="A85" zoomScaleNormal="100" workbookViewId="0">
      <selection activeCell="A90" sqref="A90"/>
    </sheetView>
  </sheetViews>
  <sheetFormatPr defaultRowHeight="14.25" x14ac:dyDescent="0.2"/>
  <sheetData>
    <row r="1" spans="1:11" x14ac:dyDescent="0.2">
      <c r="A1" t="s">
        <v>5520</v>
      </c>
    </row>
    <row r="2" spans="1:11" x14ac:dyDescent="0.2">
      <c r="A2" s="21" t="s">
        <v>5495</v>
      </c>
      <c r="B2" s="18" t="s">
        <v>5528</v>
      </c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2">
      <c r="A3" s="18"/>
      <c r="B3" s="18" t="s">
        <v>5529</v>
      </c>
      <c r="C3" s="18"/>
      <c r="D3" s="18"/>
      <c r="E3" s="18"/>
      <c r="F3" s="18"/>
      <c r="G3" s="18"/>
      <c r="H3" s="18"/>
      <c r="I3" s="18"/>
      <c r="J3" s="18"/>
      <c r="K3" s="18"/>
    </row>
    <row r="25" spans="1:11" x14ac:dyDescent="0.2">
      <c r="A25" t="s">
        <v>5521</v>
      </c>
    </row>
    <row r="26" spans="1:11" x14ac:dyDescent="0.2">
      <c r="A26" s="22"/>
      <c r="B26" s="17"/>
      <c r="D26" s="17"/>
    </row>
    <row r="28" spans="1:11" x14ac:dyDescent="0.2">
      <c r="A28" s="18" t="s">
        <v>5530</v>
      </c>
      <c r="B28" s="18" t="s">
        <v>5531</v>
      </c>
      <c r="C28" s="18"/>
      <c r="D28" s="18"/>
      <c r="E28" s="18"/>
      <c r="F28" s="18"/>
      <c r="G28" s="18"/>
      <c r="H28" s="18"/>
      <c r="I28" s="18"/>
      <c r="J28" s="18"/>
      <c r="K28" s="18"/>
    </row>
    <row r="29" spans="1:11" x14ac:dyDescent="0.2">
      <c r="A29" s="18" t="s">
        <v>5532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61" spans="1:8" x14ac:dyDescent="0.2">
      <c r="A61" t="s">
        <v>5500</v>
      </c>
    </row>
    <row r="62" spans="1:8" x14ac:dyDescent="0.2">
      <c r="A62" s="18" t="s">
        <v>5533</v>
      </c>
      <c r="B62" s="18"/>
      <c r="C62" s="18"/>
      <c r="D62" s="18"/>
      <c r="E62" s="18"/>
      <c r="F62" s="18"/>
      <c r="G62" s="18"/>
      <c r="H62" s="18"/>
    </row>
    <row r="89" spans="1:13" x14ac:dyDescent="0.2">
      <c r="A89" t="s">
        <v>5509</v>
      </c>
    </row>
    <row r="90" spans="1:13" x14ac:dyDescent="0.2">
      <c r="A90" s="18" t="s">
        <v>5535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792B-0F86-45C1-B3A9-104439CD9CD6}">
  <dimension ref="A1:H36"/>
  <sheetViews>
    <sheetView topLeftCell="A19" zoomScaleNormal="100" workbookViewId="0">
      <selection activeCell="K3" sqref="K3"/>
    </sheetView>
  </sheetViews>
  <sheetFormatPr defaultRowHeight="14.25" x14ac:dyDescent="0.2"/>
  <sheetData>
    <row r="1" spans="1:8" x14ac:dyDescent="0.2">
      <c r="A1" t="s">
        <v>5502</v>
      </c>
    </row>
    <row r="2" spans="1:8" x14ac:dyDescent="0.2">
      <c r="A2" s="18" t="s">
        <v>5534</v>
      </c>
      <c r="B2" s="18"/>
      <c r="C2" s="18"/>
      <c r="D2" s="18"/>
      <c r="E2" s="18"/>
      <c r="F2" s="18"/>
      <c r="G2" s="18"/>
      <c r="H2" s="18"/>
    </row>
    <row r="31" spans="1:8" x14ac:dyDescent="0.2">
      <c r="A31" t="s">
        <v>5508</v>
      </c>
    </row>
    <row r="32" spans="1:8" x14ac:dyDescent="0.2">
      <c r="A32" s="18" t="s">
        <v>5536</v>
      </c>
      <c r="B32" s="18"/>
      <c r="C32" s="18"/>
      <c r="D32" s="18"/>
      <c r="E32" s="18"/>
      <c r="F32" s="18"/>
      <c r="G32" s="18"/>
      <c r="H32" s="18"/>
    </row>
    <row r="33" spans="1:8" x14ac:dyDescent="0.2">
      <c r="A33" s="18" t="s">
        <v>5537</v>
      </c>
      <c r="B33" s="18"/>
      <c r="C33" s="18"/>
      <c r="D33" s="18"/>
      <c r="E33" s="18"/>
      <c r="F33" s="18"/>
      <c r="G33" s="18"/>
      <c r="H33" s="18"/>
    </row>
    <row r="34" spans="1:8" x14ac:dyDescent="0.2">
      <c r="A34" s="18" t="s">
        <v>5538</v>
      </c>
      <c r="B34" s="18"/>
      <c r="C34" s="18"/>
      <c r="D34" s="18"/>
      <c r="E34" s="18"/>
      <c r="F34" s="18"/>
      <c r="G34" s="18"/>
      <c r="H34" s="18"/>
    </row>
    <row r="35" spans="1:8" x14ac:dyDescent="0.2">
      <c r="A35" s="18" t="s">
        <v>5539</v>
      </c>
      <c r="B35" s="18"/>
      <c r="C35" s="18"/>
      <c r="D35" s="18"/>
      <c r="E35" s="18"/>
      <c r="F35" s="18"/>
      <c r="G35" s="18"/>
      <c r="H35" s="18"/>
    </row>
    <row r="36" spans="1:8" x14ac:dyDescent="0.2">
      <c r="A36" s="18" t="s">
        <v>5540</v>
      </c>
      <c r="B36" s="18"/>
      <c r="C36" s="18"/>
      <c r="D36" s="18"/>
      <c r="E36" s="18"/>
      <c r="F36" s="18"/>
      <c r="G36" s="18"/>
      <c r="H36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83DB-0467-4833-BDDA-CFD991523D3F}">
  <dimension ref="A3:H98"/>
  <sheetViews>
    <sheetView topLeftCell="A4" zoomScale="85" zoomScaleNormal="85" workbookViewId="0">
      <selection activeCell="D16" sqref="D16"/>
    </sheetView>
  </sheetViews>
  <sheetFormatPr defaultRowHeight="14.25" x14ac:dyDescent="0.2"/>
  <cols>
    <col min="1" max="1" width="36" customWidth="1"/>
    <col min="2" max="2" width="22.375" customWidth="1"/>
    <col min="3" max="3" width="30.25" bestFit="1" customWidth="1"/>
    <col min="4" max="4" width="28.5" bestFit="1" customWidth="1"/>
    <col min="5" max="5" width="27" customWidth="1"/>
    <col min="6" max="6" width="16.5" customWidth="1"/>
    <col min="8" max="8" width="67.5" customWidth="1"/>
  </cols>
  <sheetData>
    <row r="3" spans="1:8" x14ac:dyDescent="0.2">
      <c r="A3" s="6" t="s">
        <v>5470</v>
      </c>
      <c r="B3" t="s">
        <v>5473</v>
      </c>
      <c r="C3" t="s">
        <v>5472</v>
      </c>
      <c r="D3" t="s">
        <v>5474</v>
      </c>
      <c r="F3" t="s">
        <v>5475</v>
      </c>
    </row>
    <row r="4" spans="1:8" x14ac:dyDescent="0.2">
      <c r="A4" s="7" t="s">
        <v>33</v>
      </c>
      <c r="B4">
        <v>7469.1135178571403</v>
      </c>
      <c r="C4">
        <v>8365407.1399999969</v>
      </c>
      <c r="D4">
        <v>9283169.0699999928</v>
      </c>
      <c r="F4">
        <f>GETPIVOTDATA("Sum of net_room_revenue",$A$3,"channel_id","CH_01")/GETPIVOTDATA("Sum of gross_room_revenue",$A$3,"channel_id","CH_01")*100</f>
        <v>90.113700148305099</v>
      </c>
    </row>
    <row r="5" spans="1:8" x14ac:dyDescent="0.2">
      <c r="A5" s="7" t="s">
        <v>27</v>
      </c>
      <c r="B5">
        <v>7641.5830484693915</v>
      </c>
      <c r="C5">
        <v>5991001.1100000031</v>
      </c>
      <c r="D5">
        <v>6813755.4500000002</v>
      </c>
      <c r="F5">
        <f>GETPIVOTDATA("Sum of net_room_revenue",$A$3,"channel_id","CH_02")/GETPIVOTDATA("Sum of gross_room_revenue",$A$3,"channel_id","CH_02")*100</f>
        <v>87.925097311791589</v>
      </c>
    </row>
    <row r="6" spans="1:8" x14ac:dyDescent="0.2">
      <c r="A6" s="7" t="s">
        <v>52</v>
      </c>
      <c r="B6">
        <v>7270.0418161434982</v>
      </c>
      <c r="C6">
        <v>6484877.3000000007</v>
      </c>
      <c r="D6">
        <v>6914856.9600000046</v>
      </c>
      <c r="F6">
        <f>GETPIVOTDATA("Sum of net_room_revenue",$A$3,"channel_id","CH_03")/GETPIVOTDATA("Sum of gross_room_revenue",$A$3,"channel_id","CH_03")*100</f>
        <v>93.781799645498324</v>
      </c>
    </row>
    <row r="7" spans="1:8" x14ac:dyDescent="0.2">
      <c r="A7" s="7" t="s">
        <v>64</v>
      </c>
      <c r="B7">
        <v>9395.313500660508</v>
      </c>
      <c r="C7">
        <v>7112252.320000004</v>
      </c>
      <c r="D7">
        <v>7112252.320000004</v>
      </c>
      <c r="F7">
        <f>GETPIVOTDATA("Sum of net_room_revenue",$A$3,"channel_id","CH_04")/GETPIVOTDATA("Sum of gross_room_revenue",$A$3,"channel_id","CH_04")*100</f>
        <v>100</v>
      </c>
    </row>
    <row r="8" spans="1:8" x14ac:dyDescent="0.2">
      <c r="A8" s="7" t="s">
        <v>206</v>
      </c>
      <c r="B8">
        <v>10520.394455445543</v>
      </c>
      <c r="C8">
        <v>2125119.6799999997</v>
      </c>
      <c r="D8">
        <v>2125119.6799999997</v>
      </c>
      <c r="F8">
        <f>GETPIVOTDATA("Sum of net_room_revenue",$A$3,"channel_id","CH_05")/GETPIVOTDATA("Sum of gross_room_revenue",$A$3,"channel_id","CH_05")*100</f>
        <v>100</v>
      </c>
    </row>
    <row r="9" spans="1:8" x14ac:dyDescent="0.2">
      <c r="A9" s="7" t="s">
        <v>45</v>
      </c>
      <c r="B9">
        <v>7414.6190549828143</v>
      </c>
      <c r="C9">
        <v>4315308.2899999982</v>
      </c>
      <c r="D9">
        <v>4429213.8500000043</v>
      </c>
      <c r="F9">
        <f>GETPIVOTDATA("Sum of net_room_revenue",$A$3,"channel_id","CH_06")/GETPIVOTDATA("Sum of gross_room_revenue",$A$3,"channel_id","CH_06")*100</f>
        <v>97.42831202426575</v>
      </c>
    </row>
    <row r="10" spans="1:8" x14ac:dyDescent="0.2">
      <c r="A10" s="7" t="s">
        <v>114</v>
      </c>
      <c r="B10">
        <v>7892.7551575931329</v>
      </c>
      <c r="C10">
        <v>2754571.5500000035</v>
      </c>
      <c r="D10">
        <v>3060635.1500000013</v>
      </c>
      <c r="F10">
        <f>GETPIVOTDATA("Sum of net_room_revenue",$A$3,"channel_id","CH_07")/GETPIVOTDATA("Sum of gross_room_revenue",$A$3,"channel_id","CH_07")*100</f>
        <v>89.999997222798754</v>
      </c>
    </row>
    <row r="11" spans="1:8" x14ac:dyDescent="0.2">
      <c r="A11" s="7" t="s">
        <v>169</v>
      </c>
      <c r="B11">
        <v>6607.330159235672</v>
      </c>
      <c r="C11">
        <v>2074701.6700000011</v>
      </c>
      <c r="D11">
        <v>2593377.04</v>
      </c>
      <c r="F11">
        <f>GETPIVOTDATA("Sum of net_room_revenue",$A$3,"channel_id","CH_08")/GETPIVOTDATA("Sum of gross_room_revenue",$A$3,"channel_id","CH_08")*100</f>
        <v>80.000001465270969</v>
      </c>
    </row>
    <row r="12" spans="1:8" x14ac:dyDescent="0.2">
      <c r="A12" s="7" t="s">
        <v>5471</v>
      </c>
      <c r="B12">
        <v>7844.6478120000165</v>
      </c>
      <c r="C12">
        <v>39223239.060000084</v>
      </c>
      <c r="D12">
        <v>42332379.520000115</v>
      </c>
    </row>
    <row r="16" spans="1:8" x14ac:dyDescent="0.2">
      <c r="H16" s="8"/>
    </row>
    <row r="17" spans="1:8" x14ac:dyDescent="0.2">
      <c r="A17" s="15" t="s">
        <v>5483</v>
      </c>
    </row>
    <row r="18" spans="1:8" x14ac:dyDescent="0.2">
      <c r="A18" s="16">
        <f>9.43%</f>
        <v>9.4299999999999995E-2</v>
      </c>
      <c r="H18" s="8"/>
    </row>
    <row r="19" spans="1:8" x14ac:dyDescent="0.2">
      <c r="A19" s="6" t="s">
        <v>5470</v>
      </c>
      <c r="B19" t="s">
        <v>5473</v>
      </c>
      <c r="C19" t="s">
        <v>5472</v>
      </c>
      <c r="D19" t="s">
        <v>5505</v>
      </c>
      <c r="E19" t="s">
        <v>5519</v>
      </c>
    </row>
    <row r="20" spans="1:8" x14ac:dyDescent="0.2">
      <c r="A20" s="7" t="s">
        <v>5455</v>
      </c>
      <c r="B20">
        <v>7414.6190549828143</v>
      </c>
      <c r="C20">
        <v>4315308.2899999982</v>
      </c>
      <c r="D20">
        <v>7610.333075601382</v>
      </c>
      <c r="E20" s="8">
        <v>0.97428312024265751</v>
      </c>
    </row>
    <row r="21" spans="1:8" x14ac:dyDescent="0.2">
      <c r="A21" s="10" t="s">
        <v>45</v>
      </c>
      <c r="B21">
        <v>7414.6190549828143</v>
      </c>
      <c r="C21">
        <v>4315308.2899999982</v>
      </c>
      <c r="D21">
        <v>7610.333075601382</v>
      </c>
      <c r="E21" s="8">
        <v>0.97428312024265751</v>
      </c>
    </row>
    <row r="22" spans="1:8" x14ac:dyDescent="0.2">
      <c r="A22" s="7" t="s">
        <v>5451</v>
      </c>
      <c r="B22">
        <v>9632.2961418144023</v>
      </c>
      <c r="C22">
        <v>9237372.0000000112</v>
      </c>
      <c r="D22">
        <v>9632.2961418144023</v>
      </c>
      <c r="E22" s="8">
        <v>1</v>
      </c>
    </row>
    <row r="23" spans="1:8" x14ac:dyDescent="0.2">
      <c r="A23" s="10" t="s">
        <v>64</v>
      </c>
      <c r="B23">
        <v>9395.313500660508</v>
      </c>
      <c r="C23">
        <v>7112252.320000004</v>
      </c>
      <c r="D23">
        <v>9395.313500660508</v>
      </c>
      <c r="E23" s="8">
        <v>1</v>
      </c>
    </row>
    <row r="24" spans="1:8" x14ac:dyDescent="0.2">
      <c r="A24" s="10" t="s">
        <v>206</v>
      </c>
      <c r="B24">
        <v>10520.394455445543</v>
      </c>
      <c r="C24">
        <v>2125119.6799999997</v>
      </c>
      <c r="D24">
        <v>10520.394455445543</v>
      </c>
      <c r="E24" s="8">
        <v>1</v>
      </c>
    </row>
    <row r="25" spans="1:8" x14ac:dyDescent="0.2">
      <c r="A25" s="7" t="s">
        <v>5460</v>
      </c>
      <c r="B25">
        <v>6607.330159235672</v>
      </c>
      <c r="C25">
        <v>2074701.6700000011</v>
      </c>
      <c r="D25">
        <v>8259.1625477707003</v>
      </c>
      <c r="E25" s="8">
        <v>0.80000001465270976</v>
      </c>
    </row>
    <row r="26" spans="1:8" x14ac:dyDescent="0.2">
      <c r="A26" s="10" t="s">
        <v>169</v>
      </c>
      <c r="B26">
        <v>6607.330159235672</v>
      </c>
      <c r="C26">
        <v>2074701.6700000011</v>
      </c>
      <c r="D26">
        <v>8259.1625477707003</v>
      </c>
      <c r="E26" s="8">
        <v>0.80000001465270976</v>
      </c>
    </row>
    <row r="27" spans="1:8" x14ac:dyDescent="0.2">
      <c r="A27" s="7" t="s">
        <v>5458</v>
      </c>
      <c r="B27">
        <v>7892.7551575931329</v>
      </c>
      <c r="C27">
        <v>2754571.5500000035</v>
      </c>
      <c r="D27">
        <v>8769.7282234957056</v>
      </c>
      <c r="E27" s="8">
        <v>0.89999997222798755</v>
      </c>
    </row>
    <row r="28" spans="1:8" x14ac:dyDescent="0.2">
      <c r="A28" s="10" t="s">
        <v>114</v>
      </c>
      <c r="B28">
        <v>7892.7551575931329</v>
      </c>
      <c r="C28">
        <v>2754571.5500000035</v>
      </c>
      <c r="D28">
        <v>8769.7282234957056</v>
      </c>
      <c r="E28" s="8">
        <v>0.89999997222798755</v>
      </c>
    </row>
    <row r="29" spans="1:8" x14ac:dyDescent="0.2">
      <c r="A29" s="7" t="s">
        <v>5444</v>
      </c>
      <c r="B29">
        <v>7453.9647889842818</v>
      </c>
      <c r="C29">
        <v>20841285.550000053</v>
      </c>
      <c r="D29">
        <v>8230.2508869814174</v>
      </c>
      <c r="E29" s="8">
        <v>0.90567892660173188</v>
      </c>
    </row>
    <row r="30" spans="1:8" x14ac:dyDescent="0.2">
      <c r="A30" s="10" t="s">
        <v>33</v>
      </c>
      <c r="B30">
        <v>7469.1135178571403</v>
      </c>
      <c r="C30">
        <v>8365407.1399999969</v>
      </c>
      <c r="D30">
        <v>8288.5438124999928</v>
      </c>
      <c r="E30" s="8">
        <v>0.90113700148305098</v>
      </c>
    </row>
    <row r="31" spans="1:8" x14ac:dyDescent="0.2">
      <c r="A31" s="10" t="s">
        <v>27</v>
      </c>
      <c r="B31">
        <v>7641.5830484693915</v>
      </c>
      <c r="C31">
        <v>5991001.1100000031</v>
      </c>
      <c r="D31">
        <v>8691.0146045918373</v>
      </c>
      <c r="E31" s="8">
        <v>0.87925097311791589</v>
      </c>
    </row>
    <row r="32" spans="1:8" x14ac:dyDescent="0.2">
      <c r="A32" s="10" t="s">
        <v>52</v>
      </c>
      <c r="B32">
        <v>7270.0418161434982</v>
      </c>
      <c r="C32">
        <v>6484877.3000000007</v>
      </c>
      <c r="D32">
        <v>7752.0817937219781</v>
      </c>
      <c r="E32" s="8">
        <v>0.93781799645498332</v>
      </c>
    </row>
    <row r="33" spans="1:8" x14ac:dyDescent="0.2">
      <c r="A33" s="7" t="s">
        <v>5471</v>
      </c>
      <c r="B33">
        <v>7844.6478119999674</v>
      </c>
      <c r="C33">
        <v>39223239.059999838</v>
      </c>
      <c r="D33">
        <v>8466.4759039999772</v>
      </c>
      <c r="E33" s="8">
        <v>0.92655408235364767</v>
      </c>
    </row>
    <row r="35" spans="1:8" x14ac:dyDescent="0.2">
      <c r="H35" t="s">
        <v>5481</v>
      </c>
    </row>
    <row r="36" spans="1:8" x14ac:dyDescent="0.2">
      <c r="A36" s="6" t="s">
        <v>5470</v>
      </c>
      <c r="B36" t="s">
        <v>5473</v>
      </c>
      <c r="C36" t="s">
        <v>5504</v>
      </c>
      <c r="D36" t="s">
        <v>5474</v>
      </c>
      <c r="E36" t="s">
        <v>5476</v>
      </c>
      <c r="H36" s="8" t="s">
        <v>5506</v>
      </c>
    </row>
    <row r="37" spans="1:8" x14ac:dyDescent="0.2">
      <c r="A37" s="7" t="s">
        <v>5455</v>
      </c>
      <c r="B37">
        <v>7414.6190549828143</v>
      </c>
      <c r="C37">
        <v>4315308.2899999982</v>
      </c>
      <c r="D37">
        <v>4429213.8500000043</v>
      </c>
      <c r="E37" s="8">
        <v>0.97428312024265751</v>
      </c>
    </row>
    <row r="38" spans="1:8" x14ac:dyDescent="0.2">
      <c r="A38" s="10" t="s">
        <v>45</v>
      </c>
      <c r="B38">
        <v>7414.6190549828143</v>
      </c>
      <c r="C38">
        <v>4315308.2899999982</v>
      </c>
      <c r="D38">
        <v>4429213.8500000043</v>
      </c>
      <c r="E38" s="8">
        <v>0.97428312024265751</v>
      </c>
    </row>
    <row r="39" spans="1:8" x14ac:dyDescent="0.2">
      <c r="A39" s="7" t="s">
        <v>5451</v>
      </c>
      <c r="B39">
        <v>9632.2961418144023</v>
      </c>
      <c r="C39">
        <v>9237372.0000000112</v>
      </c>
      <c r="D39">
        <v>9237372.0000000112</v>
      </c>
      <c r="E39" s="8">
        <v>1</v>
      </c>
    </row>
    <row r="40" spans="1:8" x14ac:dyDescent="0.2">
      <c r="A40" s="10" t="s">
        <v>64</v>
      </c>
      <c r="B40">
        <v>9395.313500660508</v>
      </c>
      <c r="C40">
        <v>7112252.320000004</v>
      </c>
      <c r="D40">
        <v>7112252.320000004</v>
      </c>
      <c r="E40" s="8">
        <v>1</v>
      </c>
    </row>
    <row r="41" spans="1:8" x14ac:dyDescent="0.2">
      <c r="A41" s="10" t="s">
        <v>206</v>
      </c>
      <c r="B41">
        <v>10520.394455445543</v>
      </c>
      <c r="C41">
        <v>2125119.6799999997</v>
      </c>
      <c r="D41">
        <v>2125119.6799999997</v>
      </c>
      <c r="E41" s="8">
        <v>1</v>
      </c>
      <c r="H41" s="8"/>
    </row>
    <row r="42" spans="1:8" x14ac:dyDescent="0.2">
      <c r="A42" s="7" t="s">
        <v>5460</v>
      </c>
      <c r="B42">
        <v>6607.330159235672</v>
      </c>
      <c r="C42">
        <v>2074701.6700000011</v>
      </c>
      <c r="D42">
        <v>2593377.04</v>
      </c>
      <c r="E42" s="8">
        <v>0.80000001465270976</v>
      </c>
      <c r="H42" s="8"/>
    </row>
    <row r="43" spans="1:8" x14ac:dyDescent="0.2">
      <c r="A43" s="10" t="s">
        <v>169</v>
      </c>
      <c r="B43">
        <v>6607.330159235672</v>
      </c>
      <c r="C43">
        <v>2074701.6700000011</v>
      </c>
      <c r="D43">
        <v>2593377.04</v>
      </c>
      <c r="E43" s="8">
        <v>0.80000001465270976</v>
      </c>
      <c r="H43" s="8"/>
    </row>
    <row r="44" spans="1:8" x14ac:dyDescent="0.2">
      <c r="A44" s="7" t="s">
        <v>5458</v>
      </c>
      <c r="B44">
        <v>7892.7551575931329</v>
      </c>
      <c r="C44">
        <v>2754571.5500000035</v>
      </c>
      <c r="D44">
        <v>3060635.1500000013</v>
      </c>
      <c r="E44" s="8">
        <v>0.89999997222798755</v>
      </c>
      <c r="H44" s="8"/>
    </row>
    <row r="45" spans="1:8" x14ac:dyDescent="0.2">
      <c r="A45" s="10" t="s">
        <v>114</v>
      </c>
      <c r="B45">
        <v>7892.7551575931329</v>
      </c>
      <c r="C45">
        <v>2754571.5500000035</v>
      </c>
      <c r="D45">
        <v>3060635.1500000013</v>
      </c>
      <c r="E45" s="8">
        <v>0.89999997222798755</v>
      </c>
      <c r="H45" s="8"/>
    </row>
    <row r="46" spans="1:8" x14ac:dyDescent="0.2">
      <c r="A46" s="7" t="s">
        <v>5444</v>
      </c>
      <c r="B46">
        <v>7453.9647889842818</v>
      </c>
      <c r="C46">
        <v>20841285.550000053</v>
      </c>
      <c r="D46">
        <v>23011781.480000045</v>
      </c>
      <c r="E46" s="8">
        <v>0.90567892660173188</v>
      </c>
      <c r="H46" s="8"/>
    </row>
    <row r="47" spans="1:8" x14ac:dyDescent="0.2">
      <c r="A47" s="10" t="s">
        <v>33</v>
      </c>
      <c r="B47">
        <v>7469.1135178571403</v>
      </c>
      <c r="C47">
        <v>8365407.1399999969</v>
      </c>
      <c r="D47">
        <v>9283169.0699999928</v>
      </c>
      <c r="E47" s="8">
        <v>0.90113700148305098</v>
      </c>
      <c r="H47" s="8"/>
    </row>
    <row r="48" spans="1:8" x14ac:dyDescent="0.2">
      <c r="A48" s="10" t="s">
        <v>27</v>
      </c>
      <c r="B48">
        <v>7641.5830484693915</v>
      </c>
      <c r="C48">
        <v>5991001.1100000031</v>
      </c>
      <c r="D48">
        <v>6813755.4500000002</v>
      </c>
      <c r="E48" s="8">
        <v>0.87925097311791589</v>
      </c>
      <c r="H48" s="8"/>
    </row>
    <row r="49" spans="1:8" x14ac:dyDescent="0.2">
      <c r="A49" s="10" t="s">
        <v>52</v>
      </c>
      <c r="B49">
        <v>7270.0418161434982</v>
      </c>
      <c r="C49">
        <v>6484877.3000000007</v>
      </c>
      <c r="D49">
        <v>6914856.9600000046</v>
      </c>
      <c r="E49" s="8">
        <v>0.93781799645498332</v>
      </c>
      <c r="H49" s="8"/>
    </row>
    <row r="50" spans="1:8" x14ac:dyDescent="0.2">
      <c r="A50" s="7" t="s">
        <v>5471</v>
      </c>
      <c r="B50">
        <v>7844.6478119999674</v>
      </c>
      <c r="C50">
        <v>39223239.059999838</v>
      </c>
      <c r="D50">
        <v>42332379.519999884</v>
      </c>
      <c r="E50" s="8">
        <v>0.92655408235364767</v>
      </c>
      <c r="H50" s="8"/>
    </row>
    <row r="53" spans="1:8" x14ac:dyDescent="0.2">
      <c r="A53" t="s">
        <v>5477</v>
      </c>
    </row>
    <row r="54" spans="1:8" x14ac:dyDescent="0.2">
      <c r="C54" t="s">
        <v>5478</v>
      </c>
      <c r="H54" t="s">
        <v>5482</v>
      </c>
    </row>
    <row r="55" spans="1:8" x14ac:dyDescent="0.2">
      <c r="H55" t="s">
        <v>5480</v>
      </c>
    </row>
    <row r="56" spans="1:8" x14ac:dyDescent="0.2">
      <c r="A56" s="6" t="s">
        <v>5470</v>
      </c>
      <c r="B56" t="s">
        <v>5473</v>
      </c>
      <c r="C56" t="s">
        <v>5479</v>
      </c>
    </row>
    <row r="57" spans="1:8" x14ac:dyDescent="0.2">
      <c r="A57" s="7" t="s">
        <v>5455</v>
      </c>
      <c r="B57" s="11">
        <v>7414.6190549828143</v>
      </c>
      <c r="C57">
        <v>582</v>
      </c>
    </row>
    <row r="58" spans="1:8" x14ac:dyDescent="0.2">
      <c r="A58" s="7" t="s">
        <v>5451</v>
      </c>
      <c r="B58" s="11">
        <v>9632.2961418144041</v>
      </c>
      <c r="C58">
        <v>959</v>
      </c>
    </row>
    <row r="59" spans="1:8" x14ac:dyDescent="0.2">
      <c r="A59" s="7" t="s">
        <v>5460</v>
      </c>
      <c r="B59" s="11">
        <v>6607.330159235672</v>
      </c>
      <c r="C59">
        <v>314</v>
      </c>
    </row>
    <row r="60" spans="1:8" x14ac:dyDescent="0.2">
      <c r="A60" s="7" t="s">
        <v>5458</v>
      </c>
      <c r="B60" s="11">
        <v>7892.7551575931329</v>
      </c>
      <c r="C60">
        <v>349</v>
      </c>
    </row>
    <row r="61" spans="1:8" x14ac:dyDescent="0.2">
      <c r="A61" s="7" t="s">
        <v>5444</v>
      </c>
      <c r="B61" s="11">
        <v>7453.9647889842754</v>
      </c>
      <c r="C61">
        <v>2796</v>
      </c>
    </row>
    <row r="62" spans="1:8" x14ac:dyDescent="0.2">
      <c r="A62" s="7" t="s">
        <v>5471</v>
      </c>
      <c r="B62" s="11">
        <v>7844.6478119999792</v>
      </c>
      <c r="C62">
        <v>5000</v>
      </c>
    </row>
    <row r="89" spans="1:3" x14ac:dyDescent="0.2">
      <c r="A89" s="6" t="s">
        <v>5470</v>
      </c>
      <c r="B89" t="s">
        <v>5479</v>
      </c>
      <c r="C89" t="s">
        <v>5473</v>
      </c>
    </row>
    <row r="90" spans="1:3" x14ac:dyDescent="0.2">
      <c r="A90" s="7" t="s">
        <v>5448</v>
      </c>
      <c r="B90">
        <v>892</v>
      </c>
      <c r="C90" s="11">
        <v>7270.0418161434982</v>
      </c>
    </row>
    <row r="91" spans="1:3" x14ac:dyDescent="0.2">
      <c r="A91" s="7" t="s">
        <v>5443</v>
      </c>
      <c r="B91">
        <v>1120</v>
      </c>
      <c r="C91" s="11">
        <v>7469.1135178571403</v>
      </c>
    </row>
    <row r="92" spans="1:3" x14ac:dyDescent="0.2">
      <c r="A92" s="7" t="s">
        <v>5454</v>
      </c>
      <c r="B92">
        <v>582</v>
      </c>
      <c r="C92" s="11">
        <v>7414.6190549828143</v>
      </c>
    </row>
    <row r="93" spans="1:3" x14ac:dyDescent="0.2">
      <c r="A93" s="7" t="s">
        <v>5450</v>
      </c>
      <c r="B93">
        <v>757</v>
      </c>
      <c r="C93" s="11">
        <v>9395.313500660508</v>
      </c>
    </row>
    <row r="94" spans="1:3" x14ac:dyDescent="0.2">
      <c r="A94" s="7" t="s">
        <v>5447</v>
      </c>
      <c r="B94">
        <v>784</v>
      </c>
      <c r="C94" s="11">
        <v>7641.5830484693915</v>
      </c>
    </row>
    <row r="95" spans="1:3" x14ac:dyDescent="0.2">
      <c r="A95" s="7" t="s">
        <v>5459</v>
      </c>
      <c r="B95">
        <v>314</v>
      </c>
      <c r="C95" s="11">
        <v>6607.330159235672</v>
      </c>
    </row>
    <row r="96" spans="1:3" x14ac:dyDescent="0.2">
      <c r="A96" s="7" t="s">
        <v>5457</v>
      </c>
      <c r="B96">
        <v>349</v>
      </c>
      <c r="C96" s="11">
        <v>7892.7551575931329</v>
      </c>
    </row>
    <row r="97" spans="1:3" x14ac:dyDescent="0.2">
      <c r="A97" s="7" t="s">
        <v>5453</v>
      </c>
      <c r="B97">
        <v>202</v>
      </c>
      <c r="C97" s="11">
        <v>10520.394455445543</v>
      </c>
    </row>
    <row r="98" spans="1:3" x14ac:dyDescent="0.2">
      <c r="A98" s="7" t="s">
        <v>5471</v>
      </c>
      <c r="B98">
        <v>5000</v>
      </c>
      <c r="C98" s="11">
        <v>7844.6478120000111</v>
      </c>
    </row>
  </sheetData>
  <conditionalFormatting sqref="F3:F1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1:H5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21 B20 B22 B23:B24 B25 B26 B27 B28 B29 B30:B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21 C20 C22 C23:C24 C25 C26 C27 C28 C29 C30:C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21 D20 D22 D23:D24 D25 D26 D27 D28 D29 D30:D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21 E20 E22 E23 E24 E25 E26 E27 E28 E29 E30 E31 E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38 B37 B39 B40:B41 B42 B43 B44 B45 B46 B47:B4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37 C38 C39 C40:C41 C42 C43 C44 C45 C46 C47:C4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38 D37 D39 D40:D41 D42 D43 D44 D45 D46 D47:D4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38 E37 E39 E40 E41 E42 E43 E44 E45 E46 E47 E48 E4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7:C6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{F5274A0F-B842-4943-95C9-02BE01D5C035}</x14:id>
        </ext>
      </extLst>
    </cfRule>
  </conditionalFormatting>
  <conditionalFormatting pivot="1" sqref="B90:C9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{404F609F-941A-44B5-BCB4-FBA2BA008DE9}</x14:id>
        </ext>
      </extLst>
    </cfRule>
  </conditionalFormatting>
  <pageMargins left="0.7" right="0.7" top="0.75" bottom="0.75" header="0.3" footer="0.3"/>
  <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274A0F-B842-4943-95C9-02BE01D5C03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A57:C61</xm:sqref>
        </x14:conditionalFormatting>
        <x14:conditionalFormatting xmlns:xm="http://schemas.microsoft.com/office/excel/2006/main" pivot="1">
          <x14:cfRule type="dataBar" id="{404F609F-941A-44B5-BCB4-FBA2BA008DE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B90:C97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5262F-D06C-47D8-9952-AD1D697CCE85}">
  <dimension ref="A3:M97"/>
  <sheetViews>
    <sheetView topLeftCell="A67" zoomScaleNormal="100" workbookViewId="0">
      <selection activeCell="G81" sqref="G81"/>
    </sheetView>
  </sheetViews>
  <sheetFormatPr defaultRowHeight="14.25" x14ac:dyDescent="0.2"/>
  <cols>
    <col min="1" max="1" width="18.5" bestFit="1" customWidth="1"/>
    <col min="2" max="2" width="20" bestFit="1" customWidth="1"/>
    <col min="3" max="3" width="20.5" bestFit="1" customWidth="1"/>
    <col min="4" max="4" width="22.375" bestFit="1" customWidth="1"/>
    <col min="5" max="5" width="20" bestFit="1" customWidth="1"/>
    <col min="6" max="6" width="20.5" bestFit="1" customWidth="1"/>
    <col min="7" max="7" width="22.375" bestFit="1" customWidth="1"/>
    <col min="8" max="8" width="20" bestFit="1" customWidth="1"/>
    <col min="9" max="9" width="20.5" bestFit="1" customWidth="1"/>
    <col min="10" max="10" width="22.375" bestFit="1" customWidth="1"/>
    <col min="11" max="11" width="25.375" bestFit="1" customWidth="1"/>
    <col min="12" max="12" width="26" bestFit="1" customWidth="1"/>
    <col min="13" max="13" width="27.75" bestFit="1" customWidth="1"/>
    <col min="14" max="5000" width="16.75" bestFit="1" customWidth="1"/>
    <col min="5001" max="5001" width="12" bestFit="1" customWidth="1"/>
  </cols>
  <sheetData>
    <row r="3" spans="1:7" x14ac:dyDescent="0.2">
      <c r="B3" s="6" t="s">
        <v>5484</v>
      </c>
    </row>
    <row r="4" spans="1:7" x14ac:dyDescent="0.2">
      <c r="B4" t="s">
        <v>29</v>
      </c>
      <c r="E4" t="s">
        <v>5485</v>
      </c>
      <c r="F4" t="s">
        <v>5490</v>
      </c>
      <c r="G4" t="s">
        <v>5492</v>
      </c>
    </row>
    <row r="5" spans="1:7" x14ac:dyDescent="0.2">
      <c r="A5" s="6" t="s">
        <v>5470</v>
      </c>
      <c r="B5" t="s">
        <v>5479</v>
      </c>
      <c r="C5" t="s">
        <v>5491</v>
      </c>
      <c r="D5" t="s">
        <v>5493</v>
      </c>
    </row>
    <row r="6" spans="1:7" x14ac:dyDescent="0.2">
      <c r="A6" s="7" t="s">
        <v>5455</v>
      </c>
      <c r="B6">
        <v>439</v>
      </c>
      <c r="C6">
        <v>3279589.3899999992</v>
      </c>
      <c r="D6">
        <v>3365293.0000000019</v>
      </c>
      <c r="E6">
        <v>439</v>
      </c>
      <c r="F6">
        <v>3279589.3899999992</v>
      </c>
      <c r="G6">
        <v>3365293.0000000019</v>
      </c>
    </row>
    <row r="7" spans="1:7" x14ac:dyDescent="0.2">
      <c r="A7" s="10" t="s">
        <v>5454</v>
      </c>
      <c r="B7">
        <v>439</v>
      </c>
      <c r="C7">
        <v>3279589.3899999992</v>
      </c>
      <c r="D7">
        <v>3365293.0000000019</v>
      </c>
      <c r="E7">
        <v>439</v>
      </c>
      <c r="F7">
        <v>3279589.3899999992</v>
      </c>
      <c r="G7">
        <v>3365293.0000000019</v>
      </c>
    </row>
    <row r="8" spans="1:7" x14ac:dyDescent="0.2">
      <c r="A8" s="7" t="s">
        <v>5451</v>
      </c>
      <c r="B8">
        <v>714</v>
      </c>
      <c r="C8">
        <v>6859360.8500000015</v>
      </c>
      <c r="D8">
        <v>6859360.8500000015</v>
      </c>
      <c r="E8">
        <v>714</v>
      </c>
      <c r="F8">
        <v>6859360.8500000006</v>
      </c>
      <c r="G8">
        <v>6859360.8500000006</v>
      </c>
    </row>
    <row r="9" spans="1:7" x14ac:dyDescent="0.2">
      <c r="A9" s="10" t="s">
        <v>5450</v>
      </c>
      <c r="B9">
        <v>562</v>
      </c>
      <c r="C9">
        <v>5260114.6100000013</v>
      </c>
      <c r="D9">
        <v>5260114.6100000013</v>
      </c>
      <c r="E9">
        <v>562</v>
      </c>
      <c r="F9">
        <v>5260114.6100000013</v>
      </c>
      <c r="G9">
        <v>5260114.6100000013</v>
      </c>
    </row>
    <row r="10" spans="1:7" x14ac:dyDescent="0.2">
      <c r="A10" s="10" t="s">
        <v>5453</v>
      </c>
      <c r="B10">
        <v>152</v>
      </c>
      <c r="C10">
        <v>1599246.2399999995</v>
      </c>
      <c r="D10">
        <v>1599246.2399999995</v>
      </c>
      <c r="E10">
        <v>152</v>
      </c>
      <c r="F10">
        <v>1599246.2399999995</v>
      </c>
      <c r="G10">
        <v>1599246.2399999995</v>
      </c>
    </row>
    <row r="11" spans="1:7" x14ac:dyDescent="0.2">
      <c r="A11" s="7" t="s">
        <v>5460</v>
      </c>
      <c r="B11">
        <v>209</v>
      </c>
      <c r="C11">
        <v>1366196.3100000003</v>
      </c>
      <c r="D11">
        <v>1707745.3499999996</v>
      </c>
      <c r="E11">
        <v>209</v>
      </c>
      <c r="F11">
        <v>1366196.3100000003</v>
      </c>
      <c r="G11">
        <v>1707745.3499999996</v>
      </c>
    </row>
    <row r="12" spans="1:7" x14ac:dyDescent="0.2">
      <c r="A12" s="10" t="s">
        <v>5459</v>
      </c>
      <c r="B12">
        <v>209</v>
      </c>
      <c r="C12">
        <v>1366196.3100000003</v>
      </c>
      <c r="D12">
        <v>1707745.3499999996</v>
      </c>
      <c r="E12">
        <v>209</v>
      </c>
      <c r="F12">
        <v>1366196.3100000003</v>
      </c>
      <c r="G12">
        <v>1707745.3499999996</v>
      </c>
    </row>
    <row r="13" spans="1:7" x14ac:dyDescent="0.2">
      <c r="A13" s="7" t="s">
        <v>5458</v>
      </c>
      <c r="B13">
        <v>251</v>
      </c>
      <c r="C13">
        <v>1990323.6400000013</v>
      </c>
      <c r="D13">
        <v>2211470.8299999987</v>
      </c>
      <c r="E13">
        <v>251</v>
      </c>
      <c r="F13">
        <v>1990323.6400000013</v>
      </c>
      <c r="G13">
        <v>2211470.8299999987</v>
      </c>
    </row>
    <row r="14" spans="1:7" x14ac:dyDescent="0.2">
      <c r="A14" s="10" t="s">
        <v>5457</v>
      </c>
      <c r="B14">
        <v>251</v>
      </c>
      <c r="C14">
        <v>1990323.6400000013</v>
      </c>
      <c r="D14">
        <v>2211470.8299999987</v>
      </c>
      <c r="E14">
        <v>251</v>
      </c>
      <c r="F14">
        <v>1990323.6400000013</v>
      </c>
      <c r="G14">
        <v>2211470.8299999987</v>
      </c>
    </row>
    <row r="15" spans="1:7" x14ac:dyDescent="0.2">
      <c r="A15" s="7" t="s">
        <v>5444</v>
      </c>
      <c r="B15">
        <v>1660</v>
      </c>
      <c r="C15">
        <v>12548606.380000027</v>
      </c>
      <c r="D15">
        <v>13875246.489999991</v>
      </c>
      <c r="E15">
        <v>1660</v>
      </c>
      <c r="F15">
        <v>12548606.379999992</v>
      </c>
      <c r="G15">
        <v>13875246.490000004</v>
      </c>
    </row>
    <row r="16" spans="1:7" x14ac:dyDescent="0.2">
      <c r="A16" s="10" t="s">
        <v>5448</v>
      </c>
      <c r="B16">
        <v>557</v>
      </c>
      <c r="C16">
        <v>4040107.8399999994</v>
      </c>
      <c r="D16">
        <v>4300613.2300000004</v>
      </c>
      <c r="E16">
        <v>557</v>
      </c>
      <c r="F16">
        <v>4040107.8399999994</v>
      </c>
      <c r="G16">
        <v>4300613.2300000004</v>
      </c>
    </row>
    <row r="17" spans="1:9" x14ac:dyDescent="0.2">
      <c r="A17" s="10" t="s">
        <v>5443</v>
      </c>
      <c r="B17">
        <v>642</v>
      </c>
      <c r="C17">
        <v>4893987.1599999936</v>
      </c>
      <c r="D17">
        <v>5442204.5699999994</v>
      </c>
      <c r="E17">
        <v>642</v>
      </c>
      <c r="F17">
        <v>4893987.1599999936</v>
      </c>
      <c r="G17">
        <v>5442204.5699999994</v>
      </c>
    </row>
    <row r="18" spans="1:9" x14ac:dyDescent="0.2">
      <c r="A18" s="10" t="s">
        <v>5447</v>
      </c>
      <c r="B18">
        <v>461</v>
      </c>
      <c r="C18">
        <v>3614511.379999999</v>
      </c>
      <c r="D18">
        <v>4132428.6900000032</v>
      </c>
      <c r="E18">
        <v>461</v>
      </c>
      <c r="F18">
        <v>3614511.379999999</v>
      </c>
      <c r="G18">
        <v>4132428.6900000032</v>
      </c>
    </row>
    <row r="19" spans="1:9" x14ac:dyDescent="0.2">
      <c r="A19" s="7" t="s">
        <v>5471</v>
      </c>
      <c r="B19">
        <v>3273</v>
      </c>
      <c r="C19">
        <v>26044076.570000064</v>
      </c>
      <c r="D19">
        <v>28019116.520000007</v>
      </c>
      <c r="E19">
        <v>3273</v>
      </c>
      <c r="F19">
        <v>26044076.569999993</v>
      </c>
      <c r="G19">
        <v>28019116.520000003</v>
      </c>
    </row>
    <row r="25" spans="1:9" x14ac:dyDescent="0.2">
      <c r="H25" t="s">
        <v>5520</v>
      </c>
    </row>
    <row r="26" spans="1:9" x14ac:dyDescent="0.2">
      <c r="H26" t="s">
        <v>5495</v>
      </c>
      <c r="I26" t="s">
        <v>5496</v>
      </c>
    </row>
    <row r="53" spans="1:13" x14ac:dyDescent="0.2">
      <c r="B53" s="6" t="s">
        <v>5484</v>
      </c>
    </row>
    <row r="54" spans="1:13" x14ac:dyDescent="0.2">
      <c r="B54" t="s">
        <v>41</v>
      </c>
      <c r="E54" t="s">
        <v>29</v>
      </c>
      <c r="H54" t="s">
        <v>56</v>
      </c>
      <c r="K54" t="s">
        <v>5485</v>
      </c>
      <c r="L54" t="s">
        <v>5490</v>
      </c>
      <c r="M54" t="s">
        <v>5492</v>
      </c>
    </row>
    <row r="55" spans="1:13" x14ac:dyDescent="0.2">
      <c r="A55" s="6" t="s">
        <v>5470</v>
      </c>
      <c r="B55" t="s">
        <v>5479</v>
      </c>
      <c r="C55" t="s">
        <v>5491</v>
      </c>
      <c r="D55" t="s">
        <v>5493</v>
      </c>
      <c r="E55" t="s">
        <v>5479</v>
      </c>
      <c r="F55" t="s">
        <v>5491</v>
      </c>
      <c r="G55" t="s">
        <v>5493</v>
      </c>
      <c r="H55" t="s">
        <v>5479</v>
      </c>
      <c r="I55" t="s">
        <v>5491</v>
      </c>
      <c r="J55" t="s">
        <v>5493</v>
      </c>
    </row>
    <row r="56" spans="1:13" x14ac:dyDescent="0.2">
      <c r="A56" s="7" t="s">
        <v>5455</v>
      </c>
      <c r="B56" s="8">
        <v>0.10481099656357389</v>
      </c>
      <c r="C56">
        <v>0</v>
      </c>
      <c r="D56">
        <v>0</v>
      </c>
      <c r="E56" s="8">
        <v>0.75429553264604809</v>
      </c>
      <c r="F56">
        <v>3279589.3899999987</v>
      </c>
      <c r="G56">
        <v>3365293</v>
      </c>
      <c r="H56" s="8">
        <v>0.14089347079037801</v>
      </c>
      <c r="I56">
        <v>0</v>
      </c>
      <c r="J56">
        <v>0</v>
      </c>
      <c r="K56" s="8">
        <v>1</v>
      </c>
      <c r="L56">
        <v>3279589.3899999987</v>
      </c>
      <c r="M56">
        <v>3365293</v>
      </c>
    </row>
    <row r="57" spans="1:13" x14ac:dyDescent="0.2">
      <c r="A57" s="10" t="s">
        <v>5454</v>
      </c>
      <c r="B57" s="8">
        <v>0.10481099656357389</v>
      </c>
      <c r="C57">
        <v>0</v>
      </c>
      <c r="D57">
        <v>0</v>
      </c>
      <c r="E57" s="8">
        <v>0.75429553264604809</v>
      </c>
      <c r="F57">
        <v>3279589.3899999987</v>
      </c>
      <c r="G57">
        <v>3365293</v>
      </c>
      <c r="H57" s="8">
        <v>0.14089347079037801</v>
      </c>
      <c r="I57">
        <v>0</v>
      </c>
      <c r="J57">
        <v>0</v>
      </c>
      <c r="K57" s="8">
        <v>1</v>
      </c>
      <c r="L57">
        <v>3279589.3899999987</v>
      </c>
      <c r="M57">
        <v>3365293</v>
      </c>
    </row>
    <row r="58" spans="1:13" x14ac:dyDescent="0.2">
      <c r="A58" s="7" t="s">
        <v>5451</v>
      </c>
      <c r="B58" s="8">
        <v>0.11261730969760167</v>
      </c>
      <c r="C58">
        <v>0</v>
      </c>
      <c r="D58">
        <v>0</v>
      </c>
      <c r="E58" s="8">
        <v>0.74452554744525545</v>
      </c>
      <c r="F58">
        <v>6859360.8500000117</v>
      </c>
      <c r="G58">
        <v>6859360.8500000117</v>
      </c>
      <c r="H58" s="8">
        <v>0.14285714285714285</v>
      </c>
      <c r="I58">
        <v>0</v>
      </c>
      <c r="J58">
        <v>0</v>
      </c>
      <c r="K58" s="8">
        <v>1</v>
      </c>
      <c r="L58">
        <v>6859360.8500000108</v>
      </c>
      <c r="M58">
        <v>6859360.8500000108</v>
      </c>
    </row>
    <row r="59" spans="1:13" x14ac:dyDescent="0.2">
      <c r="A59" s="10" t="s">
        <v>5450</v>
      </c>
      <c r="B59" s="8">
        <v>0.11889035667107001</v>
      </c>
      <c r="C59">
        <v>0</v>
      </c>
      <c r="D59">
        <v>0</v>
      </c>
      <c r="E59" s="8">
        <v>0.74240422721268162</v>
      </c>
      <c r="F59">
        <v>5260114.6100000115</v>
      </c>
      <c r="G59">
        <v>5260114.6100000115</v>
      </c>
      <c r="H59" s="8">
        <v>0.13870541611624834</v>
      </c>
      <c r="I59">
        <v>0</v>
      </c>
      <c r="J59">
        <v>0</v>
      </c>
      <c r="K59" s="8">
        <v>1</v>
      </c>
      <c r="L59">
        <v>5260114.6100000115</v>
      </c>
      <c r="M59">
        <v>5260114.6100000115</v>
      </c>
    </row>
    <row r="60" spans="1:13" x14ac:dyDescent="0.2">
      <c r="A60" s="10" t="s">
        <v>5453</v>
      </c>
      <c r="B60" s="8">
        <v>8.9108910891089105E-2</v>
      </c>
      <c r="C60">
        <v>0</v>
      </c>
      <c r="D60">
        <v>0</v>
      </c>
      <c r="E60" s="8">
        <v>0.75247524752475248</v>
      </c>
      <c r="F60">
        <v>1599246.2399999995</v>
      </c>
      <c r="G60">
        <v>1599246.2399999995</v>
      </c>
      <c r="H60" s="8">
        <v>0.15841584158415842</v>
      </c>
      <c r="I60">
        <v>0</v>
      </c>
      <c r="J60">
        <v>0</v>
      </c>
      <c r="K60" s="8">
        <v>1</v>
      </c>
      <c r="L60">
        <v>1599246.2399999995</v>
      </c>
      <c r="M60">
        <v>1599246.2399999995</v>
      </c>
    </row>
    <row r="61" spans="1:13" x14ac:dyDescent="0.2">
      <c r="A61" s="7" t="s">
        <v>5460</v>
      </c>
      <c r="B61" s="8">
        <v>0.18152866242038215</v>
      </c>
      <c r="C61">
        <v>0</v>
      </c>
      <c r="D61">
        <v>0</v>
      </c>
      <c r="E61" s="8">
        <v>0.66560509554140124</v>
      </c>
      <c r="F61">
        <v>1366196.3099999996</v>
      </c>
      <c r="G61">
        <v>1707745.3500000003</v>
      </c>
      <c r="H61" s="8">
        <v>0.15286624203821655</v>
      </c>
      <c r="I61">
        <v>0</v>
      </c>
      <c r="J61">
        <v>0</v>
      </c>
      <c r="K61" s="8">
        <v>1</v>
      </c>
      <c r="L61">
        <v>1366196.3099999996</v>
      </c>
      <c r="M61">
        <v>1707745.3500000003</v>
      </c>
    </row>
    <row r="62" spans="1:13" x14ac:dyDescent="0.2">
      <c r="A62" s="10" t="s">
        <v>5459</v>
      </c>
      <c r="B62" s="8">
        <v>0.18152866242038215</v>
      </c>
      <c r="C62">
        <v>0</v>
      </c>
      <c r="D62">
        <v>0</v>
      </c>
      <c r="E62" s="8">
        <v>0.66560509554140124</v>
      </c>
      <c r="F62">
        <v>1366196.3099999996</v>
      </c>
      <c r="G62">
        <v>1707745.3500000003</v>
      </c>
      <c r="H62" s="8">
        <v>0.15286624203821655</v>
      </c>
      <c r="I62">
        <v>0</v>
      </c>
      <c r="J62">
        <v>0</v>
      </c>
      <c r="K62" s="8">
        <v>1</v>
      </c>
      <c r="L62">
        <v>1366196.3099999996</v>
      </c>
      <c r="M62">
        <v>1707745.3500000003</v>
      </c>
    </row>
    <row r="63" spans="1:13" x14ac:dyDescent="0.2">
      <c r="A63" s="7" t="s">
        <v>5458</v>
      </c>
      <c r="B63" s="8">
        <v>0.14899713467048711</v>
      </c>
      <c r="C63">
        <v>0</v>
      </c>
      <c r="D63">
        <v>0</v>
      </c>
      <c r="E63" s="8">
        <v>0.71919770773638969</v>
      </c>
      <c r="F63">
        <v>1990323.6400000006</v>
      </c>
      <c r="G63">
        <v>2211470.8299999996</v>
      </c>
      <c r="H63" s="8">
        <v>0.1318051575931232</v>
      </c>
      <c r="I63">
        <v>0</v>
      </c>
      <c r="J63">
        <v>0</v>
      </c>
      <c r="K63" s="8">
        <v>1</v>
      </c>
      <c r="L63">
        <v>1990323.6400000006</v>
      </c>
      <c r="M63">
        <v>2211470.8299999996</v>
      </c>
    </row>
    <row r="64" spans="1:13" x14ac:dyDescent="0.2">
      <c r="A64" s="10" t="s">
        <v>5457</v>
      </c>
      <c r="B64" s="8">
        <v>0.14899713467048711</v>
      </c>
      <c r="C64">
        <v>0</v>
      </c>
      <c r="D64">
        <v>0</v>
      </c>
      <c r="E64" s="8">
        <v>0.71919770773638969</v>
      </c>
      <c r="F64">
        <v>1990323.6400000006</v>
      </c>
      <c r="G64">
        <v>2211470.8299999996</v>
      </c>
      <c r="H64" s="8">
        <v>0.1318051575931232</v>
      </c>
      <c r="I64">
        <v>0</v>
      </c>
      <c r="J64">
        <v>0</v>
      </c>
      <c r="K64" s="8">
        <v>1</v>
      </c>
      <c r="L64">
        <v>1990323.6400000006</v>
      </c>
      <c r="M64">
        <v>2211470.8299999996</v>
      </c>
    </row>
    <row r="65" spans="1:13" x14ac:dyDescent="0.2">
      <c r="A65" s="7" t="s">
        <v>5444</v>
      </c>
      <c r="B65" s="8">
        <v>0.26323319027181691</v>
      </c>
      <c r="C65">
        <v>0</v>
      </c>
      <c r="D65">
        <v>0</v>
      </c>
      <c r="E65" s="8">
        <v>0.59370529327610877</v>
      </c>
      <c r="F65">
        <v>12548606.380000006</v>
      </c>
      <c r="G65">
        <v>13875246.490000002</v>
      </c>
      <c r="H65" s="8">
        <v>0.14306151645207441</v>
      </c>
      <c r="I65">
        <v>0</v>
      </c>
      <c r="J65">
        <v>0</v>
      </c>
      <c r="K65" s="8">
        <v>1</v>
      </c>
      <c r="L65">
        <v>12548606.379999999</v>
      </c>
      <c r="M65">
        <v>13875246.49</v>
      </c>
    </row>
    <row r="66" spans="1:13" x14ac:dyDescent="0.2">
      <c r="A66" s="10" t="s">
        <v>5448</v>
      </c>
      <c r="B66" s="8">
        <v>0.22309417040358745</v>
      </c>
      <c r="C66">
        <v>0</v>
      </c>
      <c r="D66">
        <v>0</v>
      </c>
      <c r="E66" s="8">
        <v>0.62443946188340804</v>
      </c>
      <c r="F66">
        <v>4040107.8399999975</v>
      </c>
      <c r="G66">
        <v>4300613.2299999995</v>
      </c>
      <c r="H66" s="8">
        <v>0.15246636771300448</v>
      </c>
      <c r="I66">
        <v>0</v>
      </c>
      <c r="J66">
        <v>0</v>
      </c>
      <c r="K66" s="8">
        <v>1</v>
      </c>
      <c r="L66">
        <v>4040107.8399999975</v>
      </c>
      <c r="M66">
        <v>4300613.2299999995</v>
      </c>
    </row>
    <row r="67" spans="1:13" x14ac:dyDescent="0.2">
      <c r="A67" s="10" t="s">
        <v>5443</v>
      </c>
      <c r="B67" s="8">
        <v>0.29642857142857143</v>
      </c>
      <c r="C67">
        <v>0</v>
      </c>
      <c r="D67">
        <v>0</v>
      </c>
      <c r="E67" s="8">
        <v>0.57321428571428568</v>
      </c>
      <c r="F67">
        <v>4893987.1600000029</v>
      </c>
      <c r="G67">
        <v>5442204.5700000022</v>
      </c>
      <c r="H67" s="8">
        <v>0.13035714285714287</v>
      </c>
      <c r="I67">
        <v>0</v>
      </c>
      <c r="J67">
        <v>0</v>
      </c>
      <c r="K67" s="8">
        <v>1</v>
      </c>
      <c r="L67">
        <v>4893987.1600000029</v>
      </c>
      <c r="M67">
        <v>5442204.5700000022</v>
      </c>
    </row>
    <row r="68" spans="1:13" x14ac:dyDescent="0.2">
      <c r="A68" s="10" t="s">
        <v>5447</v>
      </c>
      <c r="B68" s="8">
        <v>0.26147959183673469</v>
      </c>
      <c r="C68">
        <v>0</v>
      </c>
      <c r="D68">
        <v>0</v>
      </c>
      <c r="E68" s="8">
        <v>0.58801020408163263</v>
      </c>
      <c r="F68">
        <v>3614511.379999999</v>
      </c>
      <c r="G68">
        <v>4132428.69</v>
      </c>
      <c r="H68" s="8">
        <v>0.15051020408163265</v>
      </c>
      <c r="I68">
        <v>0</v>
      </c>
      <c r="J68">
        <v>0</v>
      </c>
      <c r="K68" s="8">
        <v>1</v>
      </c>
      <c r="L68">
        <v>3614511.379999999</v>
      </c>
      <c r="M68">
        <v>4132428.69</v>
      </c>
    </row>
    <row r="69" spans="1:13" x14ac:dyDescent="0.2">
      <c r="A69" s="7" t="s">
        <v>5471</v>
      </c>
      <c r="B69" s="8">
        <v>0.20280000000000001</v>
      </c>
      <c r="C69">
        <v>0</v>
      </c>
      <c r="D69">
        <v>0</v>
      </c>
      <c r="E69" s="8">
        <v>0.65459999999999996</v>
      </c>
      <c r="F69">
        <v>26044076.570000041</v>
      </c>
      <c r="G69">
        <v>28019116.520000007</v>
      </c>
      <c r="H69" s="8">
        <v>0.1426</v>
      </c>
      <c r="I69">
        <v>0</v>
      </c>
      <c r="J69">
        <v>0</v>
      </c>
      <c r="K69" s="8">
        <v>1</v>
      </c>
      <c r="L69">
        <v>26044076.570000011</v>
      </c>
      <c r="M69">
        <v>28019116.520000014</v>
      </c>
    </row>
    <row r="73" spans="1:13" x14ac:dyDescent="0.2">
      <c r="B73" t="s">
        <v>5521</v>
      </c>
    </row>
    <row r="74" spans="1:13" x14ac:dyDescent="0.2">
      <c r="B74" t="s">
        <v>5497</v>
      </c>
    </row>
    <row r="81" spans="1:9" x14ac:dyDescent="0.2">
      <c r="G81" t="s">
        <v>5509</v>
      </c>
    </row>
    <row r="82" spans="1:9" x14ac:dyDescent="0.2">
      <c r="G82" t="s">
        <v>5522</v>
      </c>
    </row>
    <row r="86" spans="1:9" x14ac:dyDescent="0.2">
      <c r="B86" s="6" t="s">
        <v>5484</v>
      </c>
    </row>
    <row r="87" spans="1:9" x14ac:dyDescent="0.2">
      <c r="B87" t="s">
        <v>41</v>
      </c>
      <c r="D87" t="s">
        <v>29</v>
      </c>
      <c r="F87" t="s">
        <v>56</v>
      </c>
      <c r="H87" t="s">
        <v>5485</v>
      </c>
      <c r="I87" t="s">
        <v>5498</v>
      </c>
    </row>
    <row r="88" spans="1:9" x14ac:dyDescent="0.2">
      <c r="A88" s="6" t="s">
        <v>5470</v>
      </c>
      <c r="B88" t="s">
        <v>5479</v>
      </c>
      <c r="C88" t="s">
        <v>5499</v>
      </c>
      <c r="D88" t="s">
        <v>5479</v>
      </c>
      <c r="E88" t="s">
        <v>5499</v>
      </c>
      <c r="F88" t="s">
        <v>5479</v>
      </c>
      <c r="G88" t="s">
        <v>5499</v>
      </c>
    </row>
    <row r="89" spans="1:9" x14ac:dyDescent="0.2">
      <c r="A89" s="7" t="s">
        <v>5448</v>
      </c>
      <c r="B89" s="8">
        <v>0.22309417040358745</v>
      </c>
      <c r="C89" s="8">
        <v>0.93255565354690029</v>
      </c>
      <c r="D89" s="8">
        <v>0.62443946188340804</v>
      </c>
      <c r="E89" s="8">
        <v>0.93942598972100499</v>
      </c>
      <c r="F89" s="8">
        <v>0.15246636771300448</v>
      </c>
      <c r="G89" s="8">
        <v>0.9386070441751645</v>
      </c>
      <c r="H89" s="8">
        <v>1</v>
      </c>
      <c r="I89" s="8">
        <v>0.93781799645498387</v>
      </c>
    </row>
    <row r="90" spans="1:9" x14ac:dyDescent="0.2">
      <c r="A90" s="7" t="s">
        <v>5443</v>
      </c>
      <c r="B90" s="8">
        <v>0.29642857142857143</v>
      </c>
      <c r="C90" s="8">
        <v>0.90607052223019036</v>
      </c>
      <c r="D90" s="8">
        <v>0.57321428571428568</v>
      </c>
      <c r="E90" s="8">
        <v>0.89926556362433852</v>
      </c>
      <c r="F90" s="8">
        <v>0.13035714285714287</v>
      </c>
      <c r="G90" s="8">
        <v>0.89854056099086399</v>
      </c>
      <c r="H90" s="8">
        <v>1</v>
      </c>
      <c r="I90" s="8">
        <v>0.90113700148305087</v>
      </c>
    </row>
    <row r="91" spans="1:9" x14ac:dyDescent="0.2">
      <c r="A91" s="7" t="s">
        <v>5454</v>
      </c>
      <c r="B91" s="8">
        <v>0.10481099656357389</v>
      </c>
      <c r="C91" s="8">
        <v>0.97149905597630126</v>
      </c>
      <c r="D91" s="8">
        <v>0.75429553264604809</v>
      </c>
      <c r="E91" s="8">
        <v>0.97453309117512166</v>
      </c>
      <c r="F91" s="8">
        <v>0.14089347079037801</v>
      </c>
      <c r="G91" s="8">
        <v>0.97517853591785819</v>
      </c>
      <c r="H91" s="8">
        <v>1</v>
      </c>
      <c r="I91" s="8">
        <v>0.97428312024265817</v>
      </c>
    </row>
    <row r="92" spans="1:9" x14ac:dyDescent="0.2">
      <c r="A92" s="7" t="s">
        <v>5450</v>
      </c>
      <c r="B92" s="8">
        <v>0.11889035667107001</v>
      </c>
      <c r="C92" s="8">
        <v>1</v>
      </c>
      <c r="D92" s="8">
        <v>0.74240422721268162</v>
      </c>
      <c r="E92" s="8">
        <v>1</v>
      </c>
      <c r="F92" s="8">
        <v>0.13870541611624834</v>
      </c>
      <c r="G92" s="8">
        <v>1</v>
      </c>
      <c r="H92" s="8">
        <v>1</v>
      </c>
      <c r="I92" s="8">
        <v>1</v>
      </c>
    </row>
    <row r="93" spans="1:9" x14ac:dyDescent="0.2">
      <c r="A93" s="7" t="s">
        <v>5447</v>
      </c>
      <c r="B93" s="8">
        <v>0.26147959183673469</v>
      </c>
      <c r="C93" s="8">
        <v>0.89485472016140577</v>
      </c>
      <c r="D93" s="8">
        <v>0.58801020408163263</v>
      </c>
      <c r="E93" s="8">
        <v>0.87466999460794059</v>
      </c>
      <c r="F93" s="8">
        <v>0.15051020408163265</v>
      </c>
      <c r="G93" s="8">
        <v>0.87233811632827996</v>
      </c>
      <c r="H93" s="8">
        <v>1</v>
      </c>
      <c r="I93" s="8">
        <v>0.87925097311791534</v>
      </c>
    </row>
    <row r="94" spans="1:9" x14ac:dyDescent="0.2">
      <c r="A94" s="7" t="s">
        <v>5459</v>
      </c>
      <c r="B94" s="8">
        <v>0.18152866242038215</v>
      </c>
      <c r="C94" s="8">
        <v>0.79999999592512261</v>
      </c>
      <c r="D94" s="8">
        <v>0.66560509554140124</v>
      </c>
      <c r="E94" s="8">
        <v>0.80000001756702155</v>
      </c>
      <c r="F94" s="8">
        <v>0.15286624203821655</v>
      </c>
      <c r="G94" s="8">
        <v>0.80000002532803594</v>
      </c>
      <c r="H94" s="8">
        <v>1</v>
      </c>
      <c r="I94" s="8">
        <v>0.80000001465270953</v>
      </c>
    </row>
    <row r="95" spans="1:9" x14ac:dyDescent="0.2">
      <c r="A95" s="7" t="s">
        <v>5457</v>
      </c>
      <c r="B95" s="8">
        <v>0.14899713467048711</v>
      </c>
      <c r="C95" s="8">
        <v>0.90000002281645919</v>
      </c>
      <c r="D95" s="8">
        <v>0.71919770773638969</v>
      </c>
      <c r="E95" s="8">
        <v>0.89999995161591206</v>
      </c>
      <c r="F95" s="8">
        <v>0.1318051575931232</v>
      </c>
      <c r="G95" s="8">
        <v>0.90000002920530731</v>
      </c>
      <c r="H95" s="8">
        <v>1</v>
      </c>
      <c r="I95" s="8">
        <v>0.89999997222798656</v>
      </c>
    </row>
    <row r="96" spans="1:9" x14ac:dyDescent="0.2">
      <c r="A96" s="7" t="s">
        <v>5453</v>
      </c>
      <c r="B96" s="8">
        <v>8.9108910891089105E-2</v>
      </c>
      <c r="C96" s="8">
        <v>1</v>
      </c>
      <c r="D96" s="8">
        <v>0.75247524752475248</v>
      </c>
      <c r="E96" s="8">
        <v>1</v>
      </c>
      <c r="F96" s="8">
        <v>0.15841584158415842</v>
      </c>
      <c r="G96" s="8">
        <v>1</v>
      </c>
      <c r="H96" s="8">
        <v>1</v>
      </c>
      <c r="I96" s="8">
        <v>1</v>
      </c>
    </row>
    <row r="97" spans="1:9" x14ac:dyDescent="0.2">
      <c r="A97" s="7" t="s">
        <v>5471</v>
      </c>
      <c r="B97" s="8">
        <v>0.20280000000000001</v>
      </c>
      <c r="C97" s="8">
        <v>0.91681609291319721</v>
      </c>
      <c r="D97" s="8">
        <v>0.65459999999999996</v>
      </c>
      <c r="E97" s="8">
        <v>0.92951098409579591</v>
      </c>
      <c r="F97" s="8">
        <v>0.1426</v>
      </c>
      <c r="G97" s="8">
        <v>0.92606806782763207</v>
      </c>
      <c r="H97" s="8">
        <v>1</v>
      </c>
      <c r="I97" s="8">
        <v>0.92655408235364889</v>
      </c>
    </row>
  </sheetData>
  <conditionalFormatting pivot="1" sqref="C89:C9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89:E9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G89:G9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I89:I9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8CECD-470B-4F5F-BE96-64C49D2B4C61}">
  <dimension ref="A2:L86"/>
  <sheetViews>
    <sheetView topLeftCell="A13" zoomScaleNormal="100" workbookViewId="0">
      <selection activeCell="L24" sqref="L24"/>
    </sheetView>
  </sheetViews>
  <sheetFormatPr defaultRowHeight="14.25" x14ac:dyDescent="0.2"/>
  <cols>
    <col min="1" max="1" width="18.875" bestFit="1" customWidth="1"/>
    <col min="2" max="2" width="17.75" bestFit="1" customWidth="1"/>
    <col min="3" max="3" width="30.25" bestFit="1" customWidth="1"/>
    <col min="4" max="4" width="5.125" bestFit="1" customWidth="1"/>
    <col min="5" max="5" width="7.625" bestFit="1" customWidth="1"/>
    <col min="6" max="6" width="5" bestFit="1" customWidth="1"/>
    <col min="7" max="7" width="12" bestFit="1" customWidth="1"/>
    <col min="12" max="12" width="37.375" customWidth="1"/>
  </cols>
  <sheetData>
    <row r="2" spans="12:12" x14ac:dyDescent="0.2">
      <c r="L2" t="s">
        <v>5503</v>
      </c>
    </row>
    <row r="19" spans="1:12" x14ac:dyDescent="0.2">
      <c r="L19" t="s">
        <v>5508</v>
      </c>
    </row>
    <row r="26" spans="1:12" x14ac:dyDescent="0.2">
      <c r="A26" s="6" t="s">
        <v>5470</v>
      </c>
      <c r="B26" t="s">
        <v>5501</v>
      </c>
      <c r="C26" t="s">
        <v>5473</v>
      </c>
    </row>
    <row r="27" spans="1:12" x14ac:dyDescent="0.2">
      <c r="A27" s="7" t="s">
        <v>5448</v>
      </c>
      <c r="B27" s="8">
        <v>0.93781799645498332</v>
      </c>
      <c r="C27">
        <v>7270.0418161434982</v>
      </c>
    </row>
    <row r="28" spans="1:12" x14ac:dyDescent="0.2">
      <c r="A28" s="10" t="s">
        <v>5444</v>
      </c>
      <c r="B28" s="8">
        <v>0.93781799645498332</v>
      </c>
      <c r="C28">
        <v>7270.0418161434982</v>
      </c>
    </row>
    <row r="29" spans="1:12" x14ac:dyDescent="0.2">
      <c r="A29" s="7" t="s">
        <v>5443</v>
      </c>
      <c r="B29" s="8">
        <v>0.90113700148305098</v>
      </c>
      <c r="C29">
        <v>7469.1135178571403</v>
      </c>
    </row>
    <row r="30" spans="1:12" x14ac:dyDescent="0.2">
      <c r="A30" s="10" t="s">
        <v>5444</v>
      </c>
      <c r="B30" s="8">
        <v>0.90113700148305098</v>
      </c>
      <c r="C30">
        <v>7469.1135178571403</v>
      </c>
    </row>
    <row r="31" spans="1:12" x14ac:dyDescent="0.2">
      <c r="A31" s="7" t="s">
        <v>5454</v>
      </c>
      <c r="B31" s="8">
        <v>0.97428312024265751</v>
      </c>
      <c r="C31">
        <v>7414.6190549828143</v>
      </c>
    </row>
    <row r="32" spans="1:12" x14ac:dyDescent="0.2">
      <c r="A32" s="10" t="s">
        <v>5455</v>
      </c>
      <c r="B32" s="8">
        <v>0.97428312024265751</v>
      </c>
      <c r="C32">
        <v>7414.6190549828143</v>
      </c>
    </row>
    <row r="33" spans="1:12" x14ac:dyDescent="0.2">
      <c r="A33" s="7" t="s">
        <v>5450</v>
      </c>
      <c r="B33" s="8">
        <v>1</v>
      </c>
      <c r="C33">
        <v>9395.313500660508</v>
      </c>
    </row>
    <row r="34" spans="1:12" x14ac:dyDescent="0.2">
      <c r="A34" s="10" t="s">
        <v>5451</v>
      </c>
      <c r="B34" s="8">
        <v>1</v>
      </c>
      <c r="C34">
        <v>9395.313500660508</v>
      </c>
    </row>
    <row r="35" spans="1:12" x14ac:dyDescent="0.2">
      <c r="A35" s="7" t="s">
        <v>5447</v>
      </c>
      <c r="B35" s="8">
        <v>0.87925097311791589</v>
      </c>
      <c r="C35">
        <v>7641.5830484693915</v>
      </c>
    </row>
    <row r="36" spans="1:12" x14ac:dyDescent="0.2">
      <c r="A36" s="10" t="s">
        <v>5444</v>
      </c>
      <c r="B36" s="8">
        <v>0.87925097311791589</v>
      </c>
      <c r="C36">
        <v>7641.5830484693915</v>
      </c>
    </row>
    <row r="37" spans="1:12" x14ac:dyDescent="0.2">
      <c r="A37" s="7" t="s">
        <v>5459</v>
      </c>
      <c r="B37" s="8">
        <v>0.80000001465270976</v>
      </c>
      <c r="C37">
        <v>6607.330159235672</v>
      </c>
    </row>
    <row r="38" spans="1:12" x14ac:dyDescent="0.2">
      <c r="A38" s="10" t="s">
        <v>5460</v>
      </c>
      <c r="B38" s="8">
        <v>0.80000001465270976</v>
      </c>
      <c r="C38">
        <v>6607.330159235672</v>
      </c>
    </row>
    <row r="39" spans="1:12" x14ac:dyDescent="0.2">
      <c r="A39" s="7" t="s">
        <v>5457</v>
      </c>
      <c r="B39" s="8">
        <v>0.89999997222798755</v>
      </c>
      <c r="C39">
        <v>7892.7551575931329</v>
      </c>
    </row>
    <row r="40" spans="1:12" x14ac:dyDescent="0.2">
      <c r="A40" s="10" t="s">
        <v>5458</v>
      </c>
      <c r="B40" s="8">
        <v>0.89999997222798755</v>
      </c>
      <c r="C40">
        <v>7892.7551575931329</v>
      </c>
    </row>
    <row r="41" spans="1:12" x14ac:dyDescent="0.2">
      <c r="A41" s="7" t="s">
        <v>5453</v>
      </c>
      <c r="B41" s="8">
        <v>1</v>
      </c>
      <c r="C41">
        <v>10520.394455445543</v>
      </c>
    </row>
    <row r="42" spans="1:12" x14ac:dyDescent="0.2">
      <c r="A42" s="10" t="s">
        <v>5451</v>
      </c>
      <c r="B42" s="8">
        <v>1</v>
      </c>
      <c r="C42">
        <v>10520.394455445543</v>
      </c>
    </row>
    <row r="43" spans="1:12" x14ac:dyDescent="0.2">
      <c r="A43" s="7" t="s">
        <v>5471</v>
      </c>
      <c r="B43" s="8">
        <v>0.92655408235365055</v>
      </c>
      <c r="C43">
        <v>7844.6478120000111</v>
      </c>
    </row>
    <row r="46" spans="1:12" x14ac:dyDescent="0.2">
      <c r="L46" t="s">
        <v>5502</v>
      </c>
    </row>
    <row r="47" spans="1:12" x14ac:dyDescent="0.2">
      <c r="L47" t="s">
        <v>5495</v>
      </c>
    </row>
    <row r="50" spans="12:12" x14ac:dyDescent="0.2">
      <c r="L50" t="s">
        <v>5500</v>
      </c>
    </row>
    <row r="82" spans="2:3" x14ac:dyDescent="0.2">
      <c r="B82" t="s">
        <v>5510</v>
      </c>
      <c r="C82" t="s">
        <v>5511</v>
      </c>
    </row>
    <row r="83" spans="2:3" x14ac:dyDescent="0.2">
      <c r="B83" t="s">
        <v>5455</v>
      </c>
      <c r="C83" t="s">
        <v>5512</v>
      </c>
    </row>
    <row r="84" spans="2:3" x14ac:dyDescent="0.2">
      <c r="B84" t="s">
        <v>5513</v>
      </c>
      <c r="C84" t="s">
        <v>5514</v>
      </c>
    </row>
    <row r="85" spans="2:3" x14ac:dyDescent="0.2">
      <c r="B85" t="s">
        <v>5515</v>
      </c>
      <c r="C85" t="s">
        <v>5516</v>
      </c>
    </row>
    <row r="86" spans="2:3" x14ac:dyDescent="0.2">
      <c r="B86" t="s">
        <v>5517</v>
      </c>
      <c r="C86" t="s">
        <v>5518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CBD5-30D3-4CF4-87E9-3BFD036614DA}">
  <dimension ref="A1:G17"/>
  <sheetViews>
    <sheetView workbookViewId="0">
      <selection sqref="A1:G17"/>
    </sheetView>
  </sheetViews>
  <sheetFormatPr defaultRowHeight="14.25" x14ac:dyDescent="0.2"/>
  <cols>
    <col min="1" max="1" width="18.5" bestFit="1" customWidth="1"/>
    <col min="2" max="2" width="20" bestFit="1" customWidth="1"/>
    <col min="3" max="3" width="20.5" bestFit="1" customWidth="1"/>
    <col min="4" max="4" width="22.375" bestFit="1" customWidth="1"/>
    <col min="5" max="5" width="25.375" bestFit="1" customWidth="1"/>
    <col min="6" max="6" width="26" bestFit="1" customWidth="1"/>
    <col min="7" max="7" width="27.75" bestFit="1" customWidth="1"/>
    <col min="8" max="8" width="20" bestFit="1" customWidth="1"/>
    <col min="9" max="9" width="20.5" bestFit="1" customWidth="1"/>
    <col min="10" max="10" width="22.375" bestFit="1" customWidth="1"/>
    <col min="11" max="11" width="25.375" bestFit="1" customWidth="1"/>
    <col min="12" max="12" width="26" bestFit="1" customWidth="1"/>
    <col min="13" max="13" width="27.75" bestFit="1" customWidth="1"/>
  </cols>
  <sheetData>
    <row r="1" spans="1:7" x14ac:dyDescent="0.2">
      <c r="B1" s="6" t="s">
        <v>5484</v>
      </c>
    </row>
    <row r="2" spans="1:7" x14ac:dyDescent="0.2">
      <c r="B2" t="s">
        <v>41</v>
      </c>
      <c r="E2" t="s">
        <v>5485</v>
      </c>
      <c r="F2" t="s">
        <v>5490</v>
      </c>
      <c r="G2" t="s">
        <v>5492</v>
      </c>
    </row>
    <row r="3" spans="1:7" x14ac:dyDescent="0.2">
      <c r="A3" s="6" t="s">
        <v>5470</v>
      </c>
      <c r="B3" t="s">
        <v>5479</v>
      </c>
      <c r="C3" t="s">
        <v>5491</v>
      </c>
      <c r="D3" t="s">
        <v>5493</v>
      </c>
    </row>
    <row r="4" spans="1:7" x14ac:dyDescent="0.2">
      <c r="A4" s="7" t="s">
        <v>5455</v>
      </c>
      <c r="B4">
        <v>61</v>
      </c>
      <c r="C4">
        <v>0</v>
      </c>
      <c r="D4">
        <v>0</v>
      </c>
      <c r="E4">
        <v>61</v>
      </c>
      <c r="F4">
        <v>0</v>
      </c>
      <c r="G4">
        <v>0</v>
      </c>
    </row>
    <row r="5" spans="1:7" x14ac:dyDescent="0.2">
      <c r="A5" s="10" t="s">
        <v>5454</v>
      </c>
      <c r="B5">
        <v>61</v>
      </c>
      <c r="C5">
        <v>0</v>
      </c>
      <c r="D5">
        <v>0</v>
      </c>
      <c r="E5">
        <v>61</v>
      </c>
      <c r="F5">
        <v>0</v>
      </c>
      <c r="G5">
        <v>0</v>
      </c>
    </row>
    <row r="6" spans="1:7" x14ac:dyDescent="0.2">
      <c r="A6" s="7" t="s">
        <v>5451</v>
      </c>
      <c r="B6">
        <v>108</v>
      </c>
      <c r="C6">
        <v>0</v>
      </c>
      <c r="D6">
        <v>0</v>
      </c>
      <c r="E6">
        <v>108</v>
      </c>
      <c r="F6">
        <v>0</v>
      </c>
      <c r="G6">
        <v>0</v>
      </c>
    </row>
    <row r="7" spans="1:7" x14ac:dyDescent="0.2">
      <c r="A7" s="10" t="s">
        <v>5450</v>
      </c>
      <c r="B7">
        <v>90</v>
      </c>
      <c r="C7">
        <v>0</v>
      </c>
      <c r="D7">
        <v>0</v>
      </c>
      <c r="E7">
        <v>90</v>
      </c>
      <c r="F7">
        <v>0</v>
      </c>
      <c r="G7">
        <v>0</v>
      </c>
    </row>
    <row r="8" spans="1:7" x14ac:dyDescent="0.2">
      <c r="A8" s="10" t="s">
        <v>5453</v>
      </c>
      <c r="B8">
        <v>18</v>
      </c>
      <c r="C8">
        <v>0</v>
      </c>
      <c r="D8">
        <v>0</v>
      </c>
      <c r="E8">
        <v>18</v>
      </c>
      <c r="F8">
        <v>0</v>
      </c>
      <c r="G8">
        <v>0</v>
      </c>
    </row>
    <row r="9" spans="1:7" x14ac:dyDescent="0.2">
      <c r="A9" s="7" t="s">
        <v>5460</v>
      </c>
      <c r="B9">
        <v>57</v>
      </c>
      <c r="C9">
        <v>0</v>
      </c>
      <c r="D9">
        <v>0</v>
      </c>
      <c r="E9">
        <v>57</v>
      </c>
      <c r="F9">
        <v>0</v>
      </c>
      <c r="G9">
        <v>0</v>
      </c>
    </row>
    <row r="10" spans="1:7" x14ac:dyDescent="0.2">
      <c r="A10" s="10" t="s">
        <v>5459</v>
      </c>
      <c r="B10">
        <v>57</v>
      </c>
      <c r="C10">
        <v>0</v>
      </c>
      <c r="D10">
        <v>0</v>
      </c>
      <c r="E10">
        <v>57</v>
      </c>
      <c r="F10">
        <v>0</v>
      </c>
      <c r="G10">
        <v>0</v>
      </c>
    </row>
    <row r="11" spans="1:7" x14ac:dyDescent="0.2">
      <c r="A11" s="7" t="s">
        <v>5458</v>
      </c>
      <c r="B11">
        <v>52</v>
      </c>
      <c r="C11">
        <v>0</v>
      </c>
      <c r="D11">
        <v>0</v>
      </c>
      <c r="E11">
        <v>52</v>
      </c>
      <c r="F11">
        <v>0</v>
      </c>
      <c r="G11">
        <v>0</v>
      </c>
    </row>
    <row r="12" spans="1:7" x14ac:dyDescent="0.2">
      <c r="A12" s="10" t="s">
        <v>5457</v>
      </c>
      <c r="B12">
        <v>52</v>
      </c>
      <c r="C12">
        <v>0</v>
      </c>
      <c r="D12">
        <v>0</v>
      </c>
      <c r="E12">
        <v>52</v>
      </c>
      <c r="F12">
        <v>0</v>
      </c>
      <c r="G12">
        <v>0</v>
      </c>
    </row>
    <row r="13" spans="1:7" x14ac:dyDescent="0.2">
      <c r="A13" s="7" t="s">
        <v>5444</v>
      </c>
      <c r="B13">
        <v>736</v>
      </c>
      <c r="C13">
        <v>0</v>
      </c>
      <c r="D13">
        <v>0</v>
      </c>
      <c r="E13">
        <v>736</v>
      </c>
      <c r="F13">
        <v>0</v>
      </c>
      <c r="G13">
        <v>0</v>
      </c>
    </row>
    <row r="14" spans="1:7" x14ac:dyDescent="0.2">
      <c r="A14" s="10" t="s">
        <v>5448</v>
      </c>
      <c r="B14">
        <v>199</v>
      </c>
      <c r="C14">
        <v>0</v>
      </c>
      <c r="D14">
        <v>0</v>
      </c>
      <c r="E14">
        <v>199</v>
      </c>
      <c r="F14">
        <v>0</v>
      </c>
      <c r="G14">
        <v>0</v>
      </c>
    </row>
    <row r="15" spans="1:7" x14ac:dyDescent="0.2">
      <c r="A15" s="10" t="s">
        <v>5443</v>
      </c>
      <c r="B15">
        <v>332</v>
      </c>
      <c r="C15">
        <v>0</v>
      </c>
      <c r="D15">
        <v>0</v>
      </c>
      <c r="E15">
        <v>332</v>
      </c>
      <c r="F15">
        <v>0</v>
      </c>
      <c r="G15">
        <v>0</v>
      </c>
    </row>
    <row r="16" spans="1:7" x14ac:dyDescent="0.2">
      <c r="A16" s="10" t="s">
        <v>5447</v>
      </c>
      <c r="B16">
        <v>205</v>
      </c>
      <c r="C16">
        <v>0</v>
      </c>
      <c r="D16">
        <v>0</v>
      </c>
      <c r="E16">
        <v>205</v>
      </c>
      <c r="F16">
        <v>0</v>
      </c>
      <c r="G16">
        <v>0</v>
      </c>
    </row>
    <row r="17" spans="1:7" x14ac:dyDescent="0.2">
      <c r="A17" s="7" t="s">
        <v>5471</v>
      </c>
      <c r="B17">
        <v>1014</v>
      </c>
      <c r="C17">
        <v>0</v>
      </c>
      <c r="D17">
        <v>0</v>
      </c>
      <c r="E17">
        <v>1014</v>
      </c>
      <c r="F17">
        <v>0</v>
      </c>
      <c r="G17">
        <v>0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FD2F1-3F07-4748-AADC-619E31BF6991}">
  <dimension ref="A1:E15"/>
  <sheetViews>
    <sheetView workbookViewId="0">
      <selection activeCell="E18" sqref="E18"/>
    </sheetView>
  </sheetViews>
  <sheetFormatPr defaultRowHeight="14.25" x14ac:dyDescent="0.2"/>
  <cols>
    <col min="1" max="1" width="21.125" customWidth="1"/>
    <col min="2" max="2" width="21.625" customWidth="1"/>
    <col min="3" max="3" width="15.75" customWidth="1"/>
    <col min="4" max="4" width="20.375" customWidth="1"/>
    <col min="5" max="5" width="25.125" customWidth="1"/>
  </cols>
  <sheetData>
    <row r="1" spans="1:5" x14ac:dyDescent="0.2">
      <c r="A1" s="6" t="s">
        <v>5470</v>
      </c>
      <c r="B1" s="6" t="s">
        <v>5473</v>
      </c>
      <c r="C1" t="s">
        <v>5472</v>
      </c>
      <c r="D1" t="s">
        <v>5474</v>
      </c>
      <c r="E1" t="s">
        <v>5476</v>
      </c>
    </row>
    <row r="2" spans="1:5" x14ac:dyDescent="0.2">
      <c r="A2" s="7" t="s">
        <v>5455</v>
      </c>
      <c r="B2">
        <v>7414.6190549828143</v>
      </c>
      <c r="C2">
        <v>4315308.2899999982</v>
      </c>
      <c r="D2">
        <v>4429213.8500000043</v>
      </c>
      <c r="E2" s="8">
        <v>0.97428312024265751</v>
      </c>
    </row>
    <row r="3" spans="1:5" x14ac:dyDescent="0.2">
      <c r="A3" s="10" t="s">
        <v>45</v>
      </c>
      <c r="B3">
        <v>7414.6190549828143</v>
      </c>
      <c r="C3">
        <v>4315308.2899999982</v>
      </c>
      <c r="D3">
        <v>4429213.8500000043</v>
      </c>
      <c r="E3" s="8">
        <v>0.97428312024265751</v>
      </c>
    </row>
    <row r="4" spans="1:5" x14ac:dyDescent="0.2">
      <c r="A4" s="7" t="s">
        <v>5451</v>
      </c>
      <c r="B4">
        <v>9632.2961418144023</v>
      </c>
      <c r="C4">
        <v>9237372.0000000112</v>
      </c>
      <c r="D4">
        <v>9237372.0000000112</v>
      </c>
      <c r="E4" s="8">
        <v>1</v>
      </c>
    </row>
    <row r="5" spans="1:5" x14ac:dyDescent="0.2">
      <c r="A5" s="10" t="s">
        <v>64</v>
      </c>
      <c r="B5">
        <v>9395.313500660508</v>
      </c>
      <c r="C5">
        <v>7112252.320000004</v>
      </c>
      <c r="D5">
        <v>7112252.320000004</v>
      </c>
      <c r="E5" s="8">
        <v>1</v>
      </c>
    </row>
    <row r="6" spans="1:5" x14ac:dyDescent="0.2">
      <c r="A6" s="10" t="s">
        <v>206</v>
      </c>
      <c r="B6">
        <v>10520.394455445543</v>
      </c>
      <c r="C6">
        <v>2125119.6799999997</v>
      </c>
      <c r="D6">
        <v>2125119.6799999997</v>
      </c>
      <c r="E6" s="8">
        <v>1</v>
      </c>
    </row>
    <row r="7" spans="1:5" x14ac:dyDescent="0.2">
      <c r="A7" s="7" t="s">
        <v>5460</v>
      </c>
      <c r="B7">
        <v>6607.330159235672</v>
      </c>
      <c r="C7">
        <v>2074701.6700000011</v>
      </c>
      <c r="D7">
        <v>2593377.04</v>
      </c>
      <c r="E7" s="8">
        <v>0.80000001465270976</v>
      </c>
    </row>
    <row r="8" spans="1:5" x14ac:dyDescent="0.2">
      <c r="A8" s="10" t="s">
        <v>169</v>
      </c>
      <c r="B8">
        <v>6607.330159235672</v>
      </c>
      <c r="C8">
        <v>2074701.6700000011</v>
      </c>
      <c r="D8">
        <v>2593377.04</v>
      </c>
      <c r="E8" s="8">
        <v>0.80000001465270976</v>
      </c>
    </row>
    <row r="9" spans="1:5" x14ac:dyDescent="0.2">
      <c r="A9" s="7" t="s">
        <v>5458</v>
      </c>
      <c r="B9">
        <v>7892.7551575931329</v>
      </c>
      <c r="C9">
        <v>2754571.5500000035</v>
      </c>
      <c r="D9">
        <v>3060635.1500000013</v>
      </c>
      <c r="E9" s="8">
        <v>0.89999997222798755</v>
      </c>
    </row>
    <row r="10" spans="1:5" x14ac:dyDescent="0.2">
      <c r="A10" s="10" t="s">
        <v>114</v>
      </c>
      <c r="B10">
        <v>7892.7551575931329</v>
      </c>
      <c r="C10">
        <v>2754571.5500000035</v>
      </c>
      <c r="D10">
        <v>3060635.1500000013</v>
      </c>
      <c r="E10" s="8">
        <v>0.89999997222798755</v>
      </c>
    </row>
    <row r="11" spans="1:5" x14ac:dyDescent="0.2">
      <c r="A11" s="7" t="s">
        <v>5444</v>
      </c>
      <c r="B11">
        <v>7453.9647889842818</v>
      </c>
      <c r="C11">
        <v>20841285.550000053</v>
      </c>
      <c r="D11">
        <v>23011781.480000045</v>
      </c>
      <c r="E11" s="8">
        <v>0.90567892660173188</v>
      </c>
    </row>
    <row r="12" spans="1:5" x14ac:dyDescent="0.2">
      <c r="A12" s="10" t="s">
        <v>33</v>
      </c>
      <c r="B12">
        <v>7469.1135178571403</v>
      </c>
      <c r="C12">
        <v>8365407.1399999969</v>
      </c>
      <c r="D12">
        <v>9283169.0699999928</v>
      </c>
      <c r="E12" s="8">
        <v>0.90113700148305098</v>
      </c>
    </row>
    <row r="13" spans="1:5" x14ac:dyDescent="0.2">
      <c r="A13" s="10" t="s">
        <v>27</v>
      </c>
      <c r="B13">
        <v>7641.5830484693915</v>
      </c>
      <c r="C13">
        <v>5991001.1100000031</v>
      </c>
      <c r="D13">
        <v>6813755.4500000002</v>
      </c>
      <c r="E13" s="8">
        <v>0.87925097311791589</v>
      </c>
    </row>
    <row r="14" spans="1:5" x14ac:dyDescent="0.2">
      <c r="A14" s="10" t="s">
        <v>52</v>
      </c>
      <c r="B14">
        <v>7270.0418161434982</v>
      </c>
      <c r="C14">
        <v>6484877.3000000007</v>
      </c>
      <c r="D14">
        <v>6914856.9600000046</v>
      </c>
      <c r="E14" s="8">
        <v>0.93781799645498332</v>
      </c>
    </row>
    <row r="15" spans="1:5" x14ac:dyDescent="0.2">
      <c r="A15" s="7" t="s">
        <v>5471</v>
      </c>
      <c r="B15">
        <v>7844.6478119999674</v>
      </c>
      <c r="C15">
        <v>39223239.059999838</v>
      </c>
      <c r="D15">
        <v>42332379.519999884</v>
      </c>
      <c r="E15" s="8">
        <v>0.92655408235364767</v>
      </c>
    </row>
  </sheetData>
  <conditionalFormatting pivot="1" sqref="B2 B3 B4 B5:B6 B7 B8 B9 B10 B11 B12:B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2 C3 C4 C5:C6 C7 C8 C9 C10 C11 C12:C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2 D3 D4 D5:D6 D7 D8 D9 D10 D11 D12:D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3 E2 E4 E5 E6 E7 E8 E9 E10 E11 E12 E13 E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168A10-E628-45FC-AF0D-1798FEBCDD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fact_bookingswork H2 (2)</vt:lpstr>
      <vt:lpstr>H2fact_bookingswork </vt:lpstr>
      <vt:lpstr>README</vt:lpstr>
      <vt:lpstr>fact_bookingswork</vt:lpstr>
      <vt:lpstr>fact_bookings</vt:lpstr>
      <vt:lpstr>dim_channels</vt:lpstr>
      <vt:lpstr>dim_rate_codes</vt:lpstr>
      <vt:lpstr>Detail1</vt:lpstr>
      <vt:lpstr>Detail2</vt:lpstr>
      <vt:lpstr>H1,Q1,Q2</vt:lpstr>
      <vt:lpstr>H2,Q3,Q4</vt:lpstr>
      <vt:lpstr>H3,Q6</vt:lpstr>
      <vt:lpstr>H1_NetADR_NetMargin</vt:lpstr>
      <vt:lpstr>H2_ช่องทาง OTA มีอัตราการยกเลิก</vt:lpstr>
      <vt:lpstr>H3 Channels ที่มี Commissionสูง</vt:lpstr>
      <vt:lpstr>Sheet4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Bhasoontara Paenphai</cp:lastModifiedBy>
  <dcterms:created xsi:type="dcterms:W3CDTF">2026-04-19T06:51:33Z</dcterms:created>
  <dcterms:modified xsi:type="dcterms:W3CDTF">2026-04-27T11:00:12Z</dcterms:modified>
</cp:coreProperties>
</file>